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4650" yWindow="3840" windowWidth="11775" windowHeight="6210" tabRatio="912" activeTab="18"/>
  </bookViews>
  <sheets>
    <sheet name="G" sheetId="6" r:id="rId1"/>
    <sheet name="TCA" sheetId="2" r:id="rId2"/>
    <sheet name="PPP" sheetId="3" r:id="rId3"/>
    <sheet name="ET" sheetId="4" r:id="rId4"/>
    <sheet name="AAs" sheetId="25" r:id="rId5"/>
    <sheet name="Ns" sheetId="26" r:id="rId6"/>
    <sheet name="Ls" sheetId="34" r:id="rId7"/>
    <sheet name="VOCs" sheetId="10" r:id="rId8"/>
    <sheet name="Ts" sheetId="8" r:id="rId9"/>
    <sheet name="FBA Ts" sheetId="58" r:id="rId10"/>
    <sheet name="Misc." sheetId="13" r:id="rId11"/>
    <sheet name="Bio" sheetId="31" r:id="rId12"/>
    <sheet name="Concat" sheetId="33" r:id="rId13"/>
    <sheet name="PRO EXT" sheetId="23" r:id="rId14"/>
    <sheet name="PORFs" sheetId="32" r:id="rId15"/>
    <sheet name="Refs" sheetId="7" r:id="rId16"/>
    <sheet name="External settings" sheetId="53" r:id="rId17"/>
    <sheet name="Mets" sheetId="12" r:id="rId18"/>
    <sheet name="Reacts" sheetId="11" r:id="rId19"/>
    <sheet name="Sheet1" sheetId="59" r:id="rId20"/>
    <sheet name="grfile" sheetId="41" r:id="rId21"/>
    <sheet name="FBA Reacts" sheetId="54" r:id="rId22"/>
    <sheet name="FBA Mets" sheetId="56" r:id="rId23"/>
  </sheets>
  <calcPr calcId="162913"/>
</workbook>
</file>

<file path=xl/calcChain.xml><?xml version="1.0" encoding="utf-8"?>
<calcChain xmlns="http://schemas.openxmlformats.org/spreadsheetml/2006/main">
  <c r="BB3" i="53" l="1"/>
  <c r="BB4" i="53"/>
  <c r="BB5" i="53"/>
  <c r="BB6" i="53"/>
  <c r="BB7" i="53"/>
  <c r="BB8" i="53"/>
  <c r="BB9" i="53"/>
  <c r="BB10" i="53"/>
  <c r="BB1" i="53" s="1"/>
  <c r="BB11" i="53"/>
  <c r="BB12" i="53"/>
  <c r="BB13" i="53"/>
  <c r="BB14" i="53"/>
  <c r="BB15" i="53"/>
  <c r="BB16" i="53"/>
  <c r="BB17" i="53"/>
  <c r="BB18" i="53"/>
  <c r="BB20" i="53"/>
  <c r="BB21" i="53"/>
  <c r="BB22" i="53"/>
  <c r="BB23" i="53"/>
  <c r="BB25" i="53"/>
  <c r="BB27" i="53"/>
  <c r="BB29" i="53"/>
  <c r="BB31" i="53"/>
  <c r="BB33" i="53"/>
  <c r="BB65" i="53"/>
  <c r="BB66" i="53"/>
  <c r="BB67" i="53"/>
  <c r="BB68" i="53"/>
  <c r="BB69" i="53"/>
  <c r="BB70" i="53"/>
  <c r="BB71" i="53"/>
  <c r="BB72" i="53"/>
  <c r="BB73" i="53"/>
  <c r="BB74" i="53"/>
  <c r="BB75" i="53"/>
  <c r="BB76" i="53"/>
  <c r="BB77" i="53"/>
  <c r="BB78" i="53"/>
  <c r="BB79" i="53"/>
  <c r="BB80" i="53"/>
  <c r="BB112" i="53"/>
  <c r="BB113" i="53"/>
  <c r="BB114" i="53"/>
  <c r="BB115" i="53"/>
  <c r="BB116" i="53"/>
  <c r="BB141" i="53"/>
  <c r="BB142" i="53"/>
  <c r="BB143" i="53"/>
  <c r="BB144" i="53"/>
  <c r="BB145" i="53"/>
  <c r="BB146" i="53"/>
  <c r="BB147" i="53"/>
  <c r="BB148" i="53"/>
  <c r="BB149" i="53"/>
  <c r="BB150" i="53"/>
  <c r="BB151" i="53"/>
  <c r="BB152" i="53"/>
  <c r="BB153" i="53"/>
  <c r="BB154" i="53"/>
  <c r="BB155" i="53"/>
  <c r="BB156" i="53"/>
  <c r="BB157" i="53"/>
  <c r="BB158" i="53"/>
  <c r="BB159" i="53"/>
  <c r="BB160" i="53"/>
  <c r="BB169" i="53"/>
  <c r="BB170" i="53"/>
  <c r="BB171" i="53"/>
  <c r="BB172" i="53"/>
  <c r="BB173" i="53"/>
  <c r="BB174" i="53"/>
  <c r="BB175" i="53"/>
  <c r="BB176" i="53"/>
  <c r="BB177" i="53"/>
  <c r="BB178" i="53"/>
  <c r="BB179" i="53"/>
  <c r="BB180" i="53"/>
  <c r="BB181" i="53"/>
  <c r="BB182" i="53"/>
  <c r="BB183" i="53"/>
  <c r="BB184" i="53"/>
  <c r="BB185" i="53"/>
  <c r="BB186" i="53"/>
  <c r="BB187" i="53"/>
  <c r="BB188" i="53"/>
  <c r="BB189" i="53"/>
  <c r="BB190" i="53"/>
  <c r="BB191" i="53"/>
  <c r="BB192" i="53"/>
  <c r="BB193" i="53"/>
  <c r="BB194" i="53"/>
  <c r="BB195" i="53"/>
  <c r="BB196" i="53"/>
  <c r="BB197" i="53"/>
  <c r="BB198" i="53"/>
  <c r="BB199" i="53"/>
  <c r="BB200" i="53"/>
  <c r="BB201" i="53"/>
  <c r="BB202" i="53"/>
  <c r="BB203" i="53"/>
  <c r="BB204" i="53"/>
  <c r="BB205" i="53"/>
  <c r="BB206" i="53"/>
  <c r="BB207" i="53"/>
  <c r="BB208" i="53"/>
  <c r="BB209" i="53"/>
  <c r="BB210" i="53"/>
  <c r="BB211" i="53"/>
  <c r="BB213" i="53"/>
  <c r="BB214" i="53"/>
  <c r="BB216" i="53"/>
  <c r="BB227" i="53"/>
  <c r="BB228" i="53"/>
  <c r="BB229" i="53"/>
  <c r="BB230" i="53"/>
  <c r="BB231" i="53"/>
  <c r="BB232" i="53"/>
  <c r="BB233" i="53"/>
  <c r="BB234" i="53"/>
  <c r="BB235" i="53"/>
  <c r="BB236" i="53"/>
  <c r="BB237" i="53"/>
  <c r="BB238" i="53"/>
  <c r="BB239" i="53"/>
  <c r="BB240" i="53"/>
  <c r="BB241" i="53"/>
  <c r="BB242" i="53"/>
  <c r="BB243" i="53"/>
  <c r="BB244" i="53"/>
  <c r="BB245" i="53"/>
  <c r="BB246" i="53"/>
  <c r="BB257" i="53"/>
  <c r="BB258" i="53"/>
  <c r="BB259" i="53"/>
  <c r="BB260" i="53"/>
  <c r="BB261" i="53"/>
  <c r="BB262" i="53"/>
  <c r="BB263" i="53"/>
  <c r="BB264" i="53"/>
  <c r="BB265" i="53"/>
  <c r="BB266" i="53"/>
  <c r="BB267" i="53"/>
  <c r="BB268" i="53"/>
  <c r="BB280" i="53"/>
  <c r="BB281" i="53"/>
  <c r="BB282" i="53"/>
  <c r="BB283" i="53"/>
  <c r="BB284" i="53"/>
  <c r="BB285" i="53"/>
  <c r="BB286" i="53"/>
  <c r="BB287" i="53"/>
  <c r="BB288" i="53"/>
  <c r="BB289" i="53"/>
  <c r="BB290" i="53"/>
  <c r="BB291" i="53"/>
  <c r="BB292" i="53"/>
  <c r="BB293" i="53"/>
  <c r="BB294" i="53"/>
  <c r="BB295" i="53"/>
  <c r="BB296" i="53"/>
  <c r="BB297" i="53"/>
  <c r="BB298" i="53"/>
  <c r="BB299" i="53"/>
  <c r="BB300" i="53"/>
  <c r="BB301" i="53"/>
  <c r="BB302" i="53"/>
  <c r="BB303" i="53"/>
  <c r="BB304" i="53"/>
  <c r="BB305" i="53"/>
  <c r="BB306" i="53"/>
  <c r="BB307" i="53"/>
  <c r="BB308" i="53"/>
  <c r="BB309" i="53"/>
  <c r="BB310" i="53"/>
  <c r="BB311" i="53"/>
  <c r="BB312" i="53"/>
  <c r="BB313" i="53"/>
  <c r="BB314" i="53"/>
  <c r="BB315" i="53"/>
  <c r="BB360" i="53"/>
  <c r="BB361" i="53"/>
  <c r="BB362" i="53"/>
  <c r="BB363" i="53"/>
  <c r="BB364" i="53"/>
  <c r="BB365" i="53"/>
  <c r="BB366" i="53"/>
  <c r="BB367" i="53"/>
  <c r="BB368" i="53"/>
  <c r="BB369" i="53"/>
  <c r="BB370" i="53"/>
  <c r="BB371" i="53"/>
  <c r="BB372" i="53"/>
  <c r="BB373" i="53"/>
  <c r="BB374" i="53"/>
  <c r="BB375" i="53"/>
  <c r="BB376" i="53"/>
  <c r="BB377" i="53"/>
  <c r="BB378" i="53"/>
  <c r="BB379" i="53"/>
  <c r="BB380" i="53"/>
  <c r="BB381" i="53"/>
  <c r="BB382" i="53"/>
  <c r="BB383" i="53"/>
  <c r="BB384" i="53"/>
  <c r="BB385" i="53"/>
  <c r="BB386" i="53"/>
  <c r="BB387" i="53"/>
  <c r="BB388" i="53"/>
  <c r="BB389" i="53"/>
  <c r="BB390" i="53"/>
  <c r="BB391" i="53"/>
  <c r="BB392" i="53"/>
  <c r="BB393" i="53"/>
  <c r="BB394" i="53"/>
  <c r="BB395" i="53"/>
  <c r="BB396" i="53"/>
  <c r="BB397" i="53"/>
  <c r="BB398" i="53"/>
  <c r="BB399" i="53"/>
  <c r="BB400" i="53"/>
  <c r="BB401" i="53"/>
  <c r="BB402" i="53"/>
  <c r="BB403" i="53"/>
  <c r="BB404" i="53"/>
  <c r="BB405" i="53"/>
  <c r="BB406" i="53"/>
  <c r="BB407" i="53"/>
  <c r="BB408" i="53"/>
  <c r="BB409" i="53"/>
  <c r="BB410" i="53"/>
  <c r="BB411" i="53"/>
  <c r="BB412" i="53"/>
  <c r="BB413" i="53"/>
  <c r="BB414" i="53"/>
  <c r="BB415" i="53"/>
  <c r="BB416" i="53"/>
  <c r="BB417" i="53"/>
  <c r="BB418" i="53"/>
  <c r="BB419" i="53"/>
  <c r="BB420" i="53"/>
  <c r="BB421" i="53"/>
  <c r="BB454" i="53"/>
  <c r="BB455" i="53"/>
  <c r="BB456" i="53"/>
  <c r="BB457" i="53"/>
  <c r="BB458" i="53"/>
  <c r="BB459" i="53"/>
  <c r="BB461" i="53"/>
  <c r="BB484" i="53"/>
  <c r="BB485" i="53"/>
  <c r="BB486" i="53"/>
  <c r="BB487" i="53"/>
  <c r="BB488" i="53"/>
  <c r="BB489" i="53"/>
  <c r="BB490" i="53"/>
  <c r="BB491" i="53"/>
  <c r="BB492" i="53"/>
  <c r="BB493" i="53"/>
  <c r="BB494" i="53"/>
  <c r="BB495" i="53"/>
  <c r="BB496" i="53"/>
  <c r="BB497" i="53"/>
  <c r="BB498" i="53"/>
  <c r="BB499" i="53"/>
  <c r="BB500" i="53"/>
  <c r="BB502" i="53"/>
  <c r="BB503" i="53"/>
  <c r="BB504" i="53"/>
  <c r="BB505" i="53"/>
  <c r="BB506" i="53"/>
  <c r="BB507" i="53"/>
  <c r="BB508" i="53"/>
  <c r="BB509" i="53"/>
  <c r="BB510" i="53"/>
  <c r="BB511" i="53"/>
  <c r="BB512" i="53"/>
  <c r="BB513" i="53"/>
  <c r="BB514" i="53"/>
  <c r="BB515" i="53"/>
  <c r="BB516" i="53"/>
  <c r="BB517" i="53"/>
  <c r="BB518" i="53"/>
  <c r="BB519" i="53"/>
  <c r="BB520" i="53"/>
  <c r="BB521" i="53"/>
  <c r="BB533" i="53"/>
  <c r="BB534" i="53"/>
  <c r="BB535" i="53"/>
  <c r="BB2" i="53"/>
  <c r="AN9" i="11" l="1"/>
  <c r="AN4" i="11"/>
  <c r="AN6" i="11"/>
  <c r="AN5" i="11"/>
  <c r="AL3" i="11"/>
  <c r="AL4" i="11"/>
  <c r="AL5" i="11"/>
  <c r="AL6" i="11"/>
  <c r="AL7" i="11"/>
  <c r="AL8" i="11"/>
  <c r="AL9" i="11"/>
  <c r="AL10" i="11"/>
  <c r="AL11" i="11"/>
  <c r="AL12" i="11"/>
  <c r="AL13" i="11"/>
  <c r="AL14" i="11"/>
  <c r="AL15" i="11"/>
  <c r="AL16" i="11"/>
  <c r="AL17" i="11"/>
  <c r="AL18" i="11"/>
  <c r="AL19" i="11"/>
  <c r="AL20" i="11"/>
  <c r="AL21" i="11"/>
  <c r="AL22" i="11"/>
  <c r="AL23" i="11"/>
  <c r="AL24" i="11"/>
  <c r="AL25" i="11"/>
  <c r="AL26" i="11"/>
  <c r="AL27" i="11"/>
  <c r="AL28" i="11"/>
  <c r="AL29" i="11"/>
  <c r="AL30" i="11"/>
  <c r="AL31" i="11"/>
  <c r="AL32" i="11"/>
  <c r="AL33" i="11"/>
  <c r="AL34" i="11"/>
  <c r="AL35" i="11"/>
  <c r="AL36" i="11"/>
  <c r="AL37" i="11"/>
  <c r="AL38" i="11"/>
  <c r="AL39" i="11"/>
  <c r="AL40" i="11"/>
  <c r="AL41" i="11"/>
  <c r="AL42" i="11"/>
  <c r="AL43" i="11"/>
  <c r="AL44" i="11"/>
  <c r="AL45" i="11"/>
  <c r="AL46" i="11"/>
  <c r="AL47" i="11"/>
  <c r="AL48" i="11"/>
  <c r="AL49" i="11"/>
  <c r="AL50" i="11"/>
  <c r="AL51" i="11"/>
  <c r="AL52" i="11"/>
  <c r="AL53" i="11"/>
  <c r="AL54" i="11"/>
  <c r="AL55" i="11"/>
  <c r="AL56" i="11"/>
  <c r="AL57" i="11"/>
  <c r="AL58" i="11"/>
  <c r="AL59" i="11"/>
  <c r="AL60" i="11"/>
  <c r="AL61" i="11"/>
  <c r="AL62" i="11"/>
  <c r="AL63" i="11"/>
  <c r="AL64" i="11"/>
  <c r="AL65" i="11"/>
  <c r="AL66" i="11"/>
  <c r="AL67" i="11"/>
  <c r="AL68" i="11"/>
  <c r="AL69" i="11"/>
  <c r="AL70" i="11"/>
  <c r="AL71" i="11"/>
  <c r="AL72" i="11"/>
  <c r="AL73" i="11"/>
  <c r="AL74" i="11"/>
  <c r="AL75" i="11"/>
  <c r="AL76" i="11"/>
  <c r="AL77" i="11"/>
  <c r="AL78" i="11"/>
  <c r="AL79" i="11"/>
  <c r="AL80" i="11"/>
  <c r="AL81" i="11"/>
  <c r="AL82" i="11"/>
  <c r="AL83" i="11"/>
  <c r="AL84" i="11"/>
  <c r="AL85" i="11"/>
  <c r="AL86" i="11"/>
  <c r="AL87" i="11"/>
  <c r="AL88" i="11"/>
  <c r="AL89" i="11"/>
  <c r="AL90" i="11"/>
  <c r="AL91" i="11"/>
  <c r="AL92" i="11"/>
  <c r="AL93" i="11"/>
  <c r="AL94" i="11"/>
  <c r="AL95" i="11"/>
  <c r="AL96" i="11"/>
  <c r="AL97" i="11"/>
  <c r="AL98" i="11"/>
  <c r="AL99" i="11"/>
  <c r="AL100" i="11"/>
  <c r="AL101" i="11"/>
  <c r="AL102" i="11"/>
  <c r="AL103" i="11"/>
  <c r="AL104" i="11"/>
  <c r="AL105" i="11"/>
  <c r="AL106" i="11"/>
  <c r="AL107" i="11"/>
  <c r="AL108" i="11"/>
  <c r="AL109" i="11"/>
  <c r="AL110" i="11"/>
  <c r="AL111" i="11"/>
  <c r="AL112" i="11"/>
  <c r="AL113" i="11"/>
  <c r="AL114" i="11"/>
  <c r="AL115" i="11"/>
  <c r="AL116" i="11"/>
  <c r="AL117" i="11"/>
  <c r="AL118" i="11"/>
  <c r="AL119" i="11"/>
  <c r="AL120" i="11"/>
  <c r="AL121" i="11"/>
  <c r="AL122" i="11"/>
  <c r="AL123" i="11"/>
  <c r="AL124" i="11"/>
  <c r="AL125" i="11"/>
  <c r="AL126" i="11"/>
  <c r="AL127" i="11"/>
  <c r="AL128" i="11"/>
  <c r="AL129" i="11"/>
  <c r="AL130" i="11"/>
  <c r="AL131" i="11"/>
  <c r="AL132" i="11"/>
  <c r="AL133" i="11"/>
  <c r="AL134" i="11"/>
  <c r="AL135" i="11"/>
  <c r="AL136" i="11"/>
  <c r="AL137" i="11"/>
  <c r="AL138" i="11"/>
  <c r="AL139" i="11"/>
  <c r="AL140" i="11"/>
  <c r="AL141" i="11"/>
  <c r="AL142" i="11"/>
  <c r="AL143" i="11"/>
  <c r="AL144" i="11"/>
  <c r="AL145" i="11"/>
  <c r="AL146" i="11"/>
  <c r="AL147" i="11"/>
  <c r="AL148" i="11"/>
  <c r="AL149" i="11"/>
  <c r="AL150" i="11"/>
  <c r="AL151" i="11"/>
  <c r="AL152" i="11"/>
  <c r="AL153" i="11"/>
  <c r="AL154" i="11"/>
  <c r="AL155" i="11"/>
  <c r="AL156" i="11"/>
  <c r="AL157" i="11"/>
  <c r="AL158" i="11"/>
  <c r="AL159" i="11"/>
  <c r="AL160" i="11"/>
  <c r="AL161" i="11"/>
  <c r="AL162" i="11"/>
  <c r="AL163" i="11"/>
  <c r="AL164" i="11"/>
  <c r="AL165" i="11"/>
  <c r="AL166" i="11"/>
  <c r="AL167" i="11"/>
  <c r="AL168" i="11"/>
  <c r="AL169" i="11"/>
  <c r="AL170" i="11"/>
  <c r="AL171" i="11"/>
  <c r="AL172" i="11"/>
  <c r="AL173" i="11"/>
  <c r="AL174" i="11"/>
  <c r="AL175" i="11"/>
  <c r="AL176" i="11"/>
  <c r="AL177" i="11"/>
  <c r="AL178" i="11"/>
  <c r="AL179" i="11"/>
  <c r="AL180" i="11"/>
  <c r="AL181" i="11"/>
  <c r="AL182" i="11"/>
  <c r="AL183" i="11"/>
  <c r="AL184" i="11"/>
  <c r="AL185" i="11"/>
  <c r="AL186" i="11"/>
  <c r="AL187" i="11"/>
  <c r="AL188" i="11"/>
  <c r="AL189" i="11"/>
  <c r="AL190" i="11"/>
  <c r="AL191" i="11"/>
  <c r="AL192" i="11"/>
  <c r="AL193" i="11"/>
  <c r="AL194" i="11"/>
  <c r="AL195" i="11"/>
  <c r="AL196" i="11"/>
  <c r="AL197" i="11"/>
  <c r="AL198" i="11"/>
  <c r="AL199" i="11"/>
  <c r="AL200" i="11"/>
  <c r="AL201" i="11"/>
  <c r="AL202" i="11"/>
  <c r="AL203" i="11"/>
  <c r="AL204" i="11"/>
  <c r="AL205" i="11"/>
  <c r="AL206" i="11"/>
  <c r="AL207" i="11"/>
  <c r="AL208" i="11"/>
  <c r="AL209" i="11"/>
  <c r="AL210" i="11"/>
  <c r="AL211" i="11"/>
  <c r="AL212" i="11"/>
  <c r="AL213" i="11"/>
  <c r="AL214" i="11"/>
  <c r="AL215" i="11"/>
  <c r="AL216" i="11"/>
  <c r="AL217" i="11"/>
  <c r="AL218" i="11"/>
  <c r="AL219" i="11"/>
  <c r="AL220" i="11"/>
  <c r="AL221" i="11"/>
  <c r="AL222" i="11"/>
  <c r="AL223" i="11"/>
  <c r="AL224" i="11"/>
  <c r="AL225" i="11"/>
  <c r="AL226" i="11"/>
  <c r="AL227" i="11"/>
  <c r="AL228" i="11"/>
  <c r="AL229" i="11"/>
  <c r="AL230" i="11"/>
  <c r="AL231" i="11"/>
  <c r="AL232" i="11"/>
  <c r="AL233" i="11"/>
  <c r="AL234" i="11"/>
  <c r="AL235" i="11"/>
  <c r="AL236" i="11"/>
  <c r="AL237" i="11"/>
  <c r="AL238" i="11"/>
  <c r="AL239" i="11"/>
  <c r="AL240" i="11"/>
  <c r="AL241" i="11"/>
  <c r="AL242" i="11"/>
  <c r="AL243" i="11"/>
  <c r="AL244" i="11"/>
  <c r="AL245" i="11"/>
  <c r="AL246" i="11"/>
  <c r="AL247" i="11"/>
  <c r="AL248" i="11"/>
  <c r="AL249" i="11"/>
  <c r="AL250" i="11"/>
  <c r="AL251" i="11"/>
  <c r="AL252" i="11"/>
  <c r="AL253" i="11"/>
  <c r="AL254" i="11"/>
  <c r="AL255" i="11"/>
  <c r="AL256" i="11"/>
  <c r="AL257" i="11"/>
  <c r="AL258" i="11"/>
  <c r="AL259" i="11"/>
  <c r="AL260" i="11"/>
  <c r="AL261" i="11"/>
  <c r="AL262" i="11"/>
  <c r="AL263" i="11"/>
  <c r="AL264" i="11"/>
  <c r="AL265" i="11"/>
  <c r="AL266" i="11"/>
  <c r="AL267" i="11"/>
  <c r="AL268" i="11"/>
  <c r="AL269" i="11"/>
  <c r="AL270" i="11"/>
  <c r="AL271" i="11"/>
  <c r="AL272" i="11"/>
  <c r="AL273" i="11"/>
  <c r="AL274" i="11"/>
  <c r="AL275" i="11"/>
  <c r="AL276" i="11"/>
  <c r="AL277" i="11"/>
  <c r="AL278" i="11"/>
  <c r="AL279" i="11"/>
  <c r="AL280" i="11"/>
  <c r="AL281" i="11"/>
  <c r="AL282" i="11"/>
  <c r="AL283" i="11"/>
  <c r="AL284" i="11"/>
  <c r="AL285" i="11"/>
  <c r="AL286" i="11"/>
  <c r="AL287" i="11"/>
  <c r="AL288" i="11"/>
  <c r="AL289" i="11"/>
  <c r="AL290" i="11"/>
  <c r="AL291" i="11"/>
  <c r="AL292" i="11"/>
  <c r="AL293" i="11"/>
  <c r="AL294" i="11"/>
  <c r="AL295" i="11"/>
  <c r="AL296" i="11"/>
  <c r="AL297" i="11"/>
  <c r="AL298" i="11"/>
  <c r="AL299" i="11"/>
  <c r="AL300" i="11"/>
  <c r="AL301" i="11"/>
  <c r="AL302" i="11"/>
  <c r="AL303" i="11"/>
  <c r="AL304" i="11"/>
  <c r="AL305" i="11"/>
  <c r="AL306" i="11"/>
  <c r="AL307" i="11"/>
  <c r="AL308" i="11"/>
  <c r="AL309" i="11"/>
  <c r="AL310" i="11"/>
  <c r="AL311" i="11"/>
  <c r="AL312" i="11"/>
  <c r="AL313" i="11"/>
  <c r="AL314" i="11"/>
  <c r="AL315" i="11"/>
  <c r="AL316" i="11"/>
  <c r="AL317" i="11"/>
  <c r="AL318" i="11"/>
  <c r="AL319" i="11"/>
  <c r="AL320" i="11"/>
  <c r="AL321" i="11"/>
  <c r="AL322" i="11"/>
  <c r="AL323" i="11"/>
  <c r="AL324" i="11"/>
  <c r="AL325" i="11"/>
  <c r="AL326" i="11"/>
  <c r="AL327" i="11"/>
  <c r="AL328" i="11"/>
  <c r="AL329" i="11"/>
  <c r="AL330" i="11"/>
  <c r="AL331" i="11"/>
  <c r="AL332" i="11"/>
  <c r="AL333" i="11"/>
  <c r="AL334" i="11"/>
  <c r="AL335" i="11"/>
  <c r="AL336" i="11"/>
  <c r="AL337" i="11"/>
  <c r="AL338" i="11"/>
  <c r="AL339" i="11"/>
  <c r="AL340" i="11"/>
  <c r="AL341" i="11"/>
  <c r="AL342" i="11"/>
  <c r="AL343" i="11"/>
  <c r="AL344" i="11"/>
  <c r="AL345" i="11"/>
  <c r="AL346" i="11"/>
  <c r="AL347" i="11"/>
  <c r="AL348" i="11"/>
  <c r="AL349" i="11"/>
  <c r="AL350" i="11"/>
  <c r="AL351" i="11"/>
  <c r="AL352" i="11"/>
  <c r="AL353" i="11"/>
  <c r="AL354" i="11"/>
  <c r="AL355" i="11"/>
  <c r="AL356" i="11"/>
  <c r="AL357" i="11"/>
  <c r="AL358" i="11"/>
  <c r="AL359" i="11"/>
  <c r="AL360" i="11"/>
  <c r="AL361" i="11"/>
  <c r="AL362" i="11"/>
  <c r="AL363" i="11"/>
  <c r="AL364" i="11"/>
  <c r="AL365" i="11"/>
  <c r="AL366" i="11"/>
  <c r="AL367" i="11"/>
  <c r="AL368" i="11"/>
  <c r="AL369" i="11"/>
  <c r="AL370" i="11"/>
  <c r="AL371" i="11"/>
  <c r="AL372" i="11"/>
  <c r="AL373" i="11"/>
  <c r="AL374" i="11"/>
  <c r="AL375" i="11"/>
  <c r="AL376" i="11"/>
  <c r="AL377" i="11"/>
  <c r="AL378" i="11"/>
  <c r="AL379" i="11"/>
  <c r="AL380" i="11"/>
  <c r="AL381" i="11"/>
  <c r="AL382" i="11"/>
  <c r="AL383" i="11"/>
  <c r="AL384" i="11"/>
  <c r="AL385" i="11"/>
  <c r="AL386" i="11"/>
  <c r="AL387" i="11"/>
  <c r="AL388" i="11"/>
  <c r="AL389" i="11"/>
  <c r="AL390" i="11"/>
  <c r="AL391" i="11"/>
  <c r="AL392" i="11"/>
  <c r="AL393" i="11"/>
  <c r="AL394" i="11"/>
  <c r="AL395" i="11"/>
  <c r="AL396" i="11"/>
  <c r="AL397" i="11"/>
  <c r="AL398" i="11"/>
  <c r="AL399" i="11"/>
  <c r="AL400" i="11"/>
  <c r="AL401" i="11"/>
  <c r="AL402" i="11"/>
  <c r="AL403" i="11"/>
  <c r="AL404" i="11"/>
  <c r="AL405" i="11"/>
  <c r="AL406" i="11"/>
  <c r="AL407" i="11"/>
  <c r="AL408" i="11"/>
  <c r="AL409" i="11"/>
  <c r="AL410" i="11"/>
  <c r="AL411" i="11"/>
  <c r="AL412" i="11"/>
  <c r="AL413" i="11"/>
  <c r="AL414" i="11"/>
  <c r="AL415" i="11"/>
  <c r="AL416" i="11"/>
  <c r="AL417" i="11"/>
  <c r="AL418" i="11"/>
  <c r="AL419" i="11"/>
  <c r="AL420" i="11"/>
  <c r="AL421" i="11"/>
  <c r="AL422" i="11"/>
  <c r="AL423" i="11"/>
  <c r="AL424" i="11"/>
  <c r="AL425" i="11"/>
  <c r="AL426" i="11"/>
  <c r="AL427" i="11"/>
  <c r="AL428" i="11"/>
  <c r="AL429" i="11"/>
  <c r="AL430" i="11"/>
  <c r="AL431" i="11"/>
  <c r="AL432" i="11"/>
  <c r="AL433" i="11"/>
  <c r="AL434" i="11"/>
  <c r="AL435" i="11"/>
  <c r="AL436" i="11"/>
  <c r="AL437" i="11"/>
  <c r="AL438" i="11"/>
  <c r="AL439" i="11"/>
  <c r="AL440" i="11"/>
  <c r="AL441" i="11"/>
  <c r="AL442" i="11"/>
  <c r="AL443" i="11"/>
  <c r="AL444" i="11"/>
  <c r="AL445" i="11"/>
  <c r="AL446" i="11"/>
  <c r="AL447" i="11"/>
  <c r="AL448" i="11"/>
  <c r="AL449" i="11"/>
  <c r="AL450" i="11"/>
  <c r="AL451" i="11"/>
  <c r="AL452" i="11"/>
  <c r="AL453" i="11"/>
  <c r="AL454" i="11"/>
  <c r="AL455" i="11"/>
  <c r="AL456" i="11"/>
  <c r="AL457" i="11"/>
  <c r="AL458" i="11"/>
  <c r="AL459" i="11"/>
  <c r="AL460" i="11"/>
  <c r="AL461" i="11"/>
  <c r="AL462" i="11"/>
  <c r="AL463" i="11"/>
  <c r="AL464" i="11"/>
  <c r="AL465" i="11"/>
  <c r="AL466" i="11"/>
  <c r="AL467" i="11"/>
  <c r="AL468" i="11"/>
  <c r="AL469" i="11"/>
  <c r="AL470" i="11"/>
  <c r="AL471" i="11"/>
  <c r="AL472" i="11"/>
  <c r="AL473" i="11"/>
  <c r="AL474" i="11"/>
  <c r="AL475" i="11"/>
  <c r="AL476" i="11"/>
  <c r="AL477" i="11"/>
  <c r="AL478" i="11"/>
  <c r="AL479" i="11"/>
  <c r="AL480" i="11"/>
  <c r="AL481" i="11"/>
  <c r="AL482" i="11"/>
  <c r="AL483" i="11"/>
  <c r="AL484" i="11"/>
  <c r="AL485" i="11"/>
  <c r="AL486" i="11"/>
  <c r="AL487" i="11"/>
  <c r="AL488" i="11"/>
  <c r="AL489" i="11"/>
  <c r="AL490" i="11"/>
  <c r="AL491" i="11"/>
  <c r="AL492" i="11"/>
  <c r="AL493" i="11"/>
  <c r="AL494" i="11"/>
  <c r="AL495" i="11"/>
  <c r="AL496" i="11"/>
  <c r="AL497" i="11"/>
  <c r="AL498" i="11"/>
  <c r="AL499" i="11"/>
  <c r="AL500" i="11"/>
  <c r="AL501" i="11"/>
  <c r="AL502" i="11"/>
  <c r="AL503" i="11"/>
  <c r="AL504" i="11"/>
  <c r="AL505" i="11"/>
  <c r="AL506" i="11"/>
  <c r="AL507" i="11"/>
  <c r="AL508" i="11"/>
  <c r="AL509" i="11"/>
  <c r="AL510" i="11"/>
  <c r="AL511" i="11"/>
  <c r="AL512" i="11"/>
  <c r="AL513" i="11"/>
  <c r="AL514" i="11"/>
  <c r="AL515" i="11"/>
  <c r="AL516" i="11"/>
  <c r="AL517" i="11"/>
  <c r="AL518" i="11"/>
  <c r="AL519" i="11"/>
  <c r="AL520" i="11"/>
  <c r="AL521" i="11"/>
  <c r="AL522" i="11"/>
  <c r="AL523" i="11"/>
  <c r="AL524" i="11"/>
  <c r="AL525" i="11"/>
  <c r="AL526" i="11"/>
  <c r="AL527" i="11"/>
  <c r="AL528" i="11"/>
  <c r="AL529" i="11"/>
  <c r="AL530" i="11"/>
  <c r="AL531" i="11"/>
  <c r="AL532" i="11"/>
  <c r="AL533" i="11"/>
  <c r="AL534" i="11"/>
  <c r="AL535" i="11"/>
  <c r="AL536" i="11"/>
  <c r="AL537" i="11"/>
  <c r="AL538" i="11"/>
  <c r="AL539" i="11"/>
  <c r="AL540" i="11"/>
  <c r="AL541" i="11"/>
  <c r="AL542" i="11"/>
  <c r="AL543" i="11"/>
  <c r="AL544" i="11"/>
  <c r="AL545" i="11"/>
  <c r="AL546" i="11"/>
  <c r="AL547" i="11"/>
  <c r="AL548" i="11"/>
  <c r="AL549" i="11"/>
  <c r="AL550" i="11"/>
  <c r="AL551" i="11"/>
  <c r="AL552" i="11"/>
  <c r="AL553" i="11"/>
  <c r="AL554" i="11"/>
  <c r="AL555" i="11"/>
  <c r="AL556" i="11"/>
  <c r="AL557" i="11"/>
  <c r="AL558" i="11"/>
  <c r="AL559" i="11"/>
  <c r="AL560" i="11"/>
  <c r="AL561" i="11"/>
  <c r="AL562" i="11"/>
  <c r="AL563" i="11"/>
  <c r="AL564" i="11"/>
  <c r="AL565" i="11"/>
  <c r="AL566" i="11"/>
  <c r="AL567" i="11"/>
  <c r="AL568" i="11"/>
  <c r="AL2" i="11"/>
  <c r="Z389" i="11" l="1"/>
  <c r="AA389" i="11"/>
  <c r="AK389" i="11" s="1"/>
  <c r="AB389" i="11"/>
  <c r="AC389" i="11"/>
  <c r="AD389" i="11"/>
  <c r="AE389" i="11"/>
  <c r="AF389" i="11"/>
  <c r="AG389" i="11"/>
  <c r="AH389" i="11"/>
  <c r="AI389" i="11"/>
  <c r="Z390" i="11"/>
  <c r="AA390" i="11"/>
  <c r="AK390" i="11" s="1"/>
  <c r="AB390" i="11"/>
  <c r="AC390" i="11"/>
  <c r="AD390" i="11"/>
  <c r="AE390" i="11"/>
  <c r="AF390" i="11"/>
  <c r="AG390" i="11"/>
  <c r="AH390" i="11"/>
  <c r="AI390" i="11"/>
  <c r="Z391" i="11"/>
  <c r="AA391" i="11"/>
  <c r="AK391" i="11" s="1"/>
  <c r="AB391" i="11"/>
  <c r="AC391" i="11"/>
  <c r="AD391" i="11"/>
  <c r="AE391" i="11"/>
  <c r="AF391" i="11"/>
  <c r="AG391" i="11"/>
  <c r="AH391" i="11"/>
  <c r="AI391" i="11"/>
  <c r="Z392" i="11"/>
  <c r="AA392" i="11"/>
  <c r="AK392" i="11" s="1"/>
  <c r="AB392" i="11"/>
  <c r="AC392" i="11"/>
  <c r="AD392" i="11"/>
  <c r="AE392" i="11"/>
  <c r="AF392" i="11"/>
  <c r="AG392" i="11"/>
  <c r="AH392" i="11"/>
  <c r="AI392" i="11"/>
  <c r="Z393" i="11"/>
  <c r="AA393" i="11"/>
  <c r="AK393" i="11" s="1"/>
  <c r="AB393" i="11"/>
  <c r="AC393" i="11"/>
  <c r="AD393" i="11"/>
  <c r="AE393" i="11"/>
  <c r="AF393" i="11"/>
  <c r="AG393" i="11"/>
  <c r="AH393" i="11"/>
  <c r="AI393" i="11"/>
  <c r="Z394" i="11"/>
  <c r="AA394" i="11"/>
  <c r="AK394" i="11" s="1"/>
  <c r="AB394" i="11"/>
  <c r="AC394" i="11"/>
  <c r="AD394" i="11"/>
  <c r="AE394" i="11"/>
  <c r="AF394" i="11"/>
  <c r="AG394" i="11"/>
  <c r="AH394" i="11"/>
  <c r="AI394" i="11"/>
  <c r="N3" i="53" l="1"/>
  <c r="N4" i="53"/>
  <c r="N5" i="53"/>
  <c r="N6" i="53"/>
  <c r="N7" i="53"/>
  <c r="N8" i="53"/>
  <c r="N9" i="53"/>
  <c r="N10" i="53"/>
  <c r="N11" i="53"/>
  <c r="N12" i="53"/>
  <c r="N13" i="53"/>
  <c r="N14" i="53"/>
  <c r="N15" i="53"/>
  <c r="N16" i="53"/>
  <c r="N17" i="53"/>
  <c r="N18" i="53"/>
  <c r="N19" i="53"/>
  <c r="N20" i="53"/>
  <c r="N21" i="53"/>
  <c r="N22" i="53"/>
  <c r="N23" i="53"/>
  <c r="N24" i="53"/>
  <c r="N25" i="53"/>
  <c r="N26" i="53"/>
  <c r="N27" i="53"/>
  <c r="N28" i="53"/>
  <c r="N29" i="53"/>
  <c r="N30" i="53"/>
  <c r="N31" i="53"/>
  <c r="N32" i="53"/>
  <c r="N33" i="53"/>
  <c r="N34" i="53"/>
  <c r="N35" i="53"/>
  <c r="N36" i="53"/>
  <c r="N37" i="53"/>
  <c r="N38" i="53"/>
  <c r="N39" i="53"/>
  <c r="N40" i="53"/>
  <c r="N41" i="53"/>
  <c r="N42" i="53"/>
  <c r="N43" i="53"/>
  <c r="N44" i="53"/>
  <c r="N45" i="53"/>
  <c r="N46" i="53"/>
  <c r="N47" i="53"/>
  <c r="N48" i="53"/>
  <c r="N49" i="53"/>
  <c r="N50" i="53"/>
  <c r="N51" i="53"/>
  <c r="N52" i="53"/>
  <c r="N53" i="53"/>
  <c r="N54" i="53"/>
  <c r="N55" i="53"/>
  <c r="N56" i="53"/>
  <c r="N57" i="53"/>
  <c r="N58" i="53"/>
  <c r="N59" i="53"/>
  <c r="N60" i="53"/>
  <c r="N61" i="53"/>
  <c r="N62" i="53"/>
  <c r="N63" i="53"/>
  <c r="N64" i="53"/>
  <c r="N65" i="53"/>
  <c r="N66" i="53"/>
  <c r="N67" i="53"/>
  <c r="N68" i="53"/>
  <c r="N69" i="53"/>
  <c r="N70" i="53"/>
  <c r="N71" i="53"/>
  <c r="N72" i="53"/>
  <c r="N73" i="53"/>
  <c r="N74" i="53"/>
  <c r="N75" i="53"/>
  <c r="N76" i="53"/>
  <c r="N77" i="53"/>
  <c r="N78" i="53"/>
  <c r="N79" i="53"/>
  <c r="N80" i="53"/>
  <c r="N81" i="53"/>
  <c r="N82" i="53"/>
  <c r="N83" i="53"/>
  <c r="N84" i="53"/>
  <c r="N85" i="53"/>
  <c r="N86" i="53"/>
  <c r="N87" i="53"/>
  <c r="N88" i="53"/>
  <c r="N89" i="53"/>
  <c r="N90" i="53"/>
  <c r="N91" i="53"/>
  <c r="N92" i="53"/>
  <c r="N93" i="53"/>
  <c r="N94" i="53"/>
  <c r="N95" i="53"/>
  <c r="N96" i="53"/>
  <c r="N97" i="53"/>
  <c r="N98" i="53"/>
  <c r="N99" i="53"/>
  <c r="N100" i="53"/>
  <c r="N101" i="53"/>
  <c r="N102" i="53"/>
  <c r="N103" i="53"/>
  <c r="N104" i="53"/>
  <c r="N105" i="53"/>
  <c r="N106" i="53"/>
  <c r="N107" i="53"/>
  <c r="N108" i="53"/>
  <c r="N109" i="53"/>
  <c r="N110" i="53"/>
  <c r="N111" i="53"/>
  <c r="N112" i="53"/>
  <c r="N113" i="53"/>
  <c r="N114" i="53"/>
  <c r="N115" i="53"/>
  <c r="N116" i="53"/>
  <c r="N117" i="53"/>
  <c r="N118" i="53"/>
  <c r="N119" i="53"/>
  <c r="N120" i="53"/>
  <c r="N121" i="53"/>
  <c r="N122" i="53"/>
  <c r="N123" i="53"/>
  <c r="N124" i="53"/>
  <c r="N125" i="53"/>
  <c r="N126" i="53"/>
  <c r="N127" i="53"/>
  <c r="N128" i="53"/>
  <c r="N129" i="53"/>
  <c r="N130" i="53"/>
  <c r="N131" i="53"/>
  <c r="N132" i="53"/>
  <c r="N133" i="53"/>
  <c r="N134" i="53"/>
  <c r="N135" i="53"/>
  <c r="N136" i="53"/>
  <c r="N137" i="53"/>
  <c r="N138" i="53"/>
  <c r="N139" i="53"/>
  <c r="N140" i="53"/>
  <c r="N141" i="53"/>
  <c r="N142" i="53"/>
  <c r="N143" i="53"/>
  <c r="N144" i="53"/>
  <c r="N145" i="53"/>
  <c r="N146" i="53"/>
  <c r="N147" i="53"/>
  <c r="N148" i="53"/>
  <c r="N149" i="53"/>
  <c r="N150" i="53"/>
  <c r="N151" i="53"/>
  <c r="N152" i="53"/>
  <c r="N153" i="53"/>
  <c r="N154" i="53"/>
  <c r="N155" i="53"/>
  <c r="N156" i="53"/>
  <c r="N157" i="53"/>
  <c r="N158" i="53"/>
  <c r="N159" i="53"/>
  <c r="N160" i="53"/>
  <c r="N161" i="53"/>
  <c r="N162" i="53"/>
  <c r="N163" i="53"/>
  <c r="N164" i="53"/>
  <c r="N165" i="53"/>
  <c r="N166" i="53"/>
  <c r="N167" i="53"/>
  <c r="N168" i="53"/>
  <c r="N169" i="53"/>
  <c r="N170" i="53"/>
  <c r="N171" i="53"/>
  <c r="N172" i="53"/>
  <c r="N173" i="53"/>
  <c r="N174" i="53"/>
  <c r="N175" i="53"/>
  <c r="N176" i="53"/>
  <c r="N177" i="53"/>
  <c r="N178" i="53"/>
  <c r="N179" i="53"/>
  <c r="N180" i="53"/>
  <c r="N181" i="53"/>
  <c r="N182" i="53"/>
  <c r="N183" i="53"/>
  <c r="N184" i="53"/>
  <c r="N185" i="53"/>
  <c r="N186" i="53"/>
  <c r="N187" i="53"/>
  <c r="N188" i="53"/>
  <c r="N189" i="53"/>
  <c r="N190" i="53"/>
  <c r="N191" i="53"/>
  <c r="N192" i="53"/>
  <c r="N193" i="53"/>
  <c r="N194" i="53"/>
  <c r="N195" i="53"/>
  <c r="N196" i="53"/>
  <c r="N197" i="53"/>
  <c r="N198" i="53"/>
  <c r="N199" i="53"/>
  <c r="N200" i="53"/>
  <c r="N201" i="53"/>
  <c r="N202" i="53"/>
  <c r="N203" i="53"/>
  <c r="N204" i="53"/>
  <c r="N205" i="53"/>
  <c r="N206" i="53"/>
  <c r="N207" i="53"/>
  <c r="N208" i="53"/>
  <c r="N209" i="53"/>
  <c r="N210" i="53"/>
  <c r="N211" i="53"/>
  <c r="N212" i="53"/>
  <c r="N213" i="53"/>
  <c r="N214" i="53"/>
  <c r="N215" i="53"/>
  <c r="N216" i="53"/>
  <c r="N217" i="53"/>
  <c r="N218" i="53"/>
  <c r="N219" i="53"/>
  <c r="N220" i="53"/>
  <c r="N221" i="53"/>
  <c r="N222" i="53"/>
  <c r="N223" i="53"/>
  <c r="N224" i="53"/>
  <c r="N225" i="53"/>
  <c r="N226" i="53"/>
  <c r="N227" i="53"/>
  <c r="N228" i="53"/>
  <c r="N229" i="53"/>
  <c r="N230" i="53"/>
  <c r="N231" i="53"/>
  <c r="N232" i="53"/>
  <c r="N233" i="53"/>
  <c r="N234" i="53"/>
  <c r="N235" i="53"/>
  <c r="N236" i="53"/>
  <c r="N237" i="53"/>
  <c r="N238" i="53"/>
  <c r="N239" i="53"/>
  <c r="N240" i="53"/>
  <c r="N241" i="53"/>
  <c r="N242" i="53"/>
  <c r="N243" i="53"/>
  <c r="N244" i="53"/>
  <c r="N245" i="53"/>
  <c r="N246" i="53"/>
  <c r="N247" i="53"/>
  <c r="N248" i="53"/>
  <c r="N249" i="53"/>
  <c r="N250" i="53"/>
  <c r="N251" i="53"/>
  <c r="N252" i="53"/>
  <c r="N253" i="53"/>
  <c r="N254" i="53"/>
  <c r="N255" i="53"/>
  <c r="N256" i="53"/>
  <c r="N257" i="53"/>
  <c r="N258" i="53"/>
  <c r="N259" i="53"/>
  <c r="N260" i="53"/>
  <c r="N261" i="53"/>
  <c r="N262" i="53"/>
  <c r="N263" i="53"/>
  <c r="N264" i="53"/>
  <c r="N265" i="53"/>
  <c r="N266" i="53"/>
  <c r="N267" i="53"/>
  <c r="N268" i="53"/>
  <c r="N269" i="53"/>
  <c r="N270" i="53"/>
  <c r="N271" i="53"/>
  <c r="N272" i="53"/>
  <c r="N273" i="53"/>
  <c r="N274" i="53"/>
  <c r="N275" i="53"/>
  <c r="N276" i="53"/>
  <c r="N277" i="53"/>
  <c r="N278" i="53"/>
  <c r="N279" i="53"/>
  <c r="N280" i="53"/>
  <c r="N281" i="53"/>
  <c r="N282" i="53"/>
  <c r="N283" i="53"/>
  <c r="N284" i="53"/>
  <c r="N285" i="53"/>
  <c r="N286" i="53"/>
  <c r="N287" i="53"/>
  <c r="N288" i="53"/>
  <c r="N289" i="53"/>
  <c r="N290" i="53"/>
  <c r="N291" i="53"/>
  <c r="N292" i="53"/>
  <c r="N293" i="53"/>
  <c r="N294" i="53"/>
  <c r="N295" i="53"/>
  <c r="N296" i="53"/>
  <c r="N297" i="53"/>
  <c r="N298" i="53"/>
  <c r="N299" i="53"/>
  <c r="N300" i="53"/>
  <c r="N301" i="53"/>
  <c r="N302" i="53"/>
  <c r="N303" i="53"/>
  <c r="N304" i="53"/>
  <c r="N305" i="53"/>
  <c r="N306" i="53"/>
  <c r="N307" i="53"/>
  <c r="N308" i="53"/>
  <c r="N309" i="53"/>
  <c r="N310" i="53"/>
  <c r="N311" i="53"/>
  <c r="N312" i="53"/>
  <c r="N313" i="53"/>
  <c r="N314" i="53"/>
  <c r="N315" i="53"/>
  <c r="N316" i="53"/>
  <c r="N317" i="53"/>
  <c r="N318" i="53"/>
  <c r="N319" i="53"/>
  <c r="N320" i="53"/>
  <c r="N321" i="53"/>
  <c r="N322" i="53"/>
  <c r="N323" i="53"/>
  <c r="N324" i="53"/>
  <c r="N325" i="53"/>
  <c r="N326" i="53"/>
  <c r="N327" i="53"/>
  <c r="N328" i="53"/>
  <c r="N329" i="53"/>
  <c r="N330" i="53"/>
  <c r="N331" i="53"/>
  <c r="N332" i="53"/>
  <c r="N333" i="53"/>
  <c r="N334" i="53"/>
  <c r="N335" i="53"/>
  <c r="N336" i="53"/>
  <c r="N337" i="53"/>
  <c r="N338" i="53"/>
  <c r="N339" i="53"/>
  <c r="N340" i="53"/>
  <c r="N341" i="53"/>
  <c r="N342" i="53"/>
  <c r="N343" i="53"/>
  <c r="N344" i="53"/>
  <c r="N345" i="53"/>
  <c r="N346" i="53"/>
  <c r="N347" i="53"/>
  <c r="N348" i="53"/>
  <c r="N349" i="53"/>
  <c r="N350" i="53"/>
  <c r="N351" i="53"/>
  <c r="N352" i="53"/>
  <c r="N353" i="53"/>
  <c r="N354" i="53"/>
  <c r="N355" i="53"/>
  <c r="N356" i="53"/>
  <c r="N357" i="53"/>
  <c r="N358" i="53"/>
  <c r="N359" i="53"/>
  <c r="N360" i="53"/>
  <c r="N361" i="53"/>
  <c r="N362" i="53"/>
  <c r="N363" i="53"/>
  <c r="N364" i="53"/>
  <c r="N365" i="53"/>
  <c r="N366" i="53"/>
  <c r="N367" i="53"/>
  <c r="N368" i="53"/>
  <c r="N369" i="53"/>
  <c r="N370" i="53"/>
  <c r="N371" i="53"/>
  <c r="N372" i="53"/>
  <c r="N373" i="53"/>
  <c r="N374" i="53"/>
  <c r="N375" i="53"/>
  <c r="N376" i="53"/>
  <c r="N377" i="53"/>
  <c r="N378" i="53"/>
  <c r="N379" i="53"/>
  <c r="N380" i="53"/>
  <c r="N381" i="53"/>
  <c r="N382" i="53"/>
  <c r="N383" i="53"/>
  <c r="N384" i="53"/>
  <c r="N385" i="53"/>
  <c r="N386" i="53"/>
  <c r="N387" i="53"/>
  <c r="N388" i="53"/>
  <c r="N389" i="53"/>
  <c r="N390" i="53"/>
  <c r="N391" i="53"/>
  <c r="N392" i="53"/>
  <c r="N393" i="53"/>
  <c r="N394" i="53"/>
  <c r="N395" i="53"/>
  <c r="N396" i="53"/>
  <c r="N397" i="53"/>
  <c r="N398" i="53"/>
  <c r="N399" i="53"/>
  <c r="N400" i="53"/>
  <c r="N401" i="53"/>
  <c r="N402" i="53"/>
  <c r="N403" i="53"/>
  <c r="N404" i="53"/>
  <c r="N405" i="53"/>
  <c r="N406" i="53"/>
  <c r="N407" i="53"/>
  <c r="N408" i="53"/>
  <c r="N409" i="53"/>
  <c r="N410" i="53"/>
  <c r="N411" i="53"/>
  <c r="N412" i="53"/>
  <c r="N413" i="53"/>
  <c r="N414" i="53"/>
  <c r="N415" i="53"/>
  <c r="N416" i="53"/>
  <c r="N417" i="53"/>
  <c r="N418" i="53"/>
  <c r="N419" i="53"/>
  <c r="N420" i="53"/>
  <c r="N421" i="53"/>
  <c r="N422" i="53"/>
  <c r="N423" i="53"/>
  <c r="N424" i="53"/>
  <c r="N425" i="53"/>
  <c r="N426" i="53"/>
  <c r="N427" i="53"/>
  <c r="N428" i="53"/>
  <c r="N429" i="53"/>
  <c r="N430" i="53"/>
  <c r="N431" i="53"/>
  <c r="N432" i="53"/>
  <c r="N433" i="53"/>
  <c r="N434" i="53"/>
  <c r="N435" i="53"/>
  <c r="N436" i="53"/>
  <c r="N437" i="53"/>
  <c r="N438" i="53"/>
  <c r="N439" i="53"/>
  <c r="N440" i="53"/>
  <c r="N441" i="53"/>
  <c r="N442" i="53"/>
  <c r="N443" i="53"/>
  <c r="N444" i="53"/>
  <c r="N445" i="53"/>
  <c r="N446" i="53"/>
  <c r="N447" i="53"/>
  <c r="N448" i="53"/>
  <c r="N449" i="53"/>
  <c r="N450" i="53"/>
  <c r="N451" i="53"/>
  <c r="N452" i="53"/>
  <c r="N453" i="53"/>
  <c r="N454" i="53"/>
  <c r="N455" i="53"/>
  <c r="N456" i="53"/>
  <c r="N457" i="53"/>
  <c r="N458" i="53"/>
  <c r="N459" i="53"/>
  <c r="N460" i="53"/>
  <c r="N461" i="53"/>
  <c r="N462" i="53"/>
  <c r="N463" i="53"/>
  <c r="N464" i="53"/>
  <c r="N465" i="53"/>
  <c r="N466" i="53"/>
  <c r="N467" i="53"/>
  <c r="N468" i="53"/>
  <c r="N469" i="53"/>
  <c r="N470" i="53"/>
  <c r="N471" i="53"/>
  <c r="N472" i="53"/>
  <c r="N473" i="53"/>
  <c r="N474" i="53"/>
  <c r="N475" i="53"/>
  <c r="N476" i="53"/>
  <c r="N477" i="53"/>
  <c r="N478" i="53"/>
  <c r="N479" i="53"/>
  <c r="N480" i="53"/>
  <c r="N481" i="53"/>
  <c r="N482" i="53"/>
  <c r="N483" i="53"/>
  <c r="N484" i="53"/>
  <c r="N485" i="53"/>
  <c r="N486" i="53"/>
  <c r="N487" i="53"/>
  <c r="N488" i="53"/>
  <c r="N489" i="53"/>
  <c r="N490" i="53"/>
  <c r="N491" i="53"/>
  <c r="N492" i="53"/>
  <c r="N493" i="53"/>
  <c r="N494" i="53"/>
  <c r="N495" i="53"/>
  <c r="N496" i="53"/>
  <c r="N497" i="53"/>
  <c r="N498" i="53"/>
  <c r="N499" i="53"/>
  <c r="N500" i="53"/>
  <c r="N501" i="53"/>
  <c r="N502" i="53"/>
  <c r="N503" i="53"/>
  <c r="N504" i="53"/>
  <c r="N505" i="53"/>
  <c r="N506" i="53"/>
  <c r="N507" i="53"/>
  <c r="N508" i="53"/>
  <c r="N509" i="53"/>
  <c r="N510" i="53"/>
  <c r="N511" i="53"/>
  <c r="N512" i="53"/>
  <c r="N513" i="53"/>
  <c r="N514" i="53"/>
  <c r="N515" i="53"/>
  <c r="N516" i="53"/>
  <c r="N517" i="53"/>
  <c r="N518" i="53"/>
  <c r="N519" i="53"/>
  <c r="N520" i="53"/>
  <c r="N521" i="53"/>
  <c r="N522" i="53"/>
  <c r="N523" i="53"/>
  <c r="N524" i="53"/>
  <c r="N525" i="53"/>
  <c r="N526" i="53"/>
  <c r="N527" i="53"/>
  <c r="N528" i="53"/>
  <c r="N529" i="53"/>
  <c r="N530" i="53"/>
  <c r="N531" i="53"/>
  <c r="N532" i="53"/>
  <c r="N533" i="53"/>
  <c r="N534" i="53"/>
  <c r="N535" i="53"/>
  <c r="N536" i="53"/>
  <c r="N537" i="53"/>
  <c r="N538" i="53"/>
  <c r="N539" i="53"/>
  <c r="N540" i="53"/>
  <c r="N541" i="53"/>
  <c r="N542" i="53"/>
  <c r="N543" i="53"/>
  <c r="N544" i="53"/>
  <c r="N545" i="53"/>
  <c r="N546" i="53"/>
  <c r="N547" i="53"/>
  <c r="N548" i="53"/>
  <c r="N549" i="53"/>
  <c r="N550" i="53"/>
  <c r="N551" i="53"/>
  <c r="N552" i="53"/>
  <c r="N553" i="53"/>
  <c r="N554" i="53"/>
  <c r="N555" i="53"/>
  <c r="N556" i="53"/>
  <c r="N557" i="53"/>
  <c r="N558" i="53"/>
  <c r="N559" i="53"/>
  <c r="N560" i="53"/>
  <c r="N561" i="53"/>
  <c r="N562" i="53"/>
  <c r="N563" i="53"/>
  <c r="N564" i="53"/>
  <c r="N565" i="53"/>
  <c r="N2" i="53"/>
  <c r="B152" i="11"/>
  <c r="H152" i="11" s="1"/>
  <c r="C152" i="11"/>
  <c r="D152" i="11"/>
  <c r="E152" i="11"/>
  <c r="K152" i="11" s="1"/>
  <c r="AW3" i="53"/>
  <c r="AW4" i="53"/>
  <c r="AW5" i="53"/>
  <c r="AW6" i="53"/>
  <c r="AW7" i="53"/>
  <c r="AW8" i="53"/>
  <c r="AW9" i="53"/>
  <c r="AW10" i="53"/>
  <c r="AW11" i="53"/>
  <c r="AW12" i="53"/>
  <c r="AW13" i="53"/>
  <c r="AW14" i="53"/>
  <c r="AW15" i="53"/>
  <c r="AW16" i="53"/>
  <c r="AW17" i="53"/>
  <c r="AW18" i="53"/>
  <c r="AW19" i="53"/>
  <c r="AW20" i="53"/>
  <c r="AW21" i="53"/>
  <c r="AW22" i="53"/>
  <c r="AW23" i="53"/>
  <c r="AW24" i="53"/>
  <c r="AW25" i="53"/>
  <c r="AW26" i="53"/>
  <c r="AW27" i="53"/>
  <c r="AW28" i="53"/>
  <c r="AW29" i="53"/>
  <c r="AW30" i="53"/>
  <c r="AW31" i="53"/>
  <c r="AW32" i="53"/>
  <c r="AW33" i="53"/>
  <c r="AW34" i="53"/>
  <c r="AW35" i="53"/>
  <c r="AW36" i="53"/>
  <c r="AW37" i="53"/>
  <c r="AW38" i="53"/>
  <c r="AW39" i="53"/>
  <c r="AW40" i="53"/>
  <c r="AW41" i="53"/>
  <c r="AW42" i="53"/>
  <c r="AW43" i="53"/>
  <c r="AW44" i="53"/>
  <c r="AW45" i="53"/>
  <c r="AW46" i="53"/>
  <c r="AW47" i="53"/>
  <c r="AW48" i="53"/>
  <c r="AW49" i="53"/>
  <c r="AW50" i="53"/>
  <c r="AW51" i="53"/>
  <c r="AW52" i="53"/>
  <c r="AW53" i="53"/>
  <c r="AW54" i="53"/>
  <c r="AW55" i="53"/>
  <c r="AW56" i="53"/>
  <c r="AW57" i="53"/>
  <c r="AW58" i="53"/>
  <c r="AW59" i="53"/>
  <c r="AW60" i="53"/>
  <c r="AW61" i="53"/>
  <c r="AW62" i="53"/>
  <c r="AW63" i="53"/>
  <c r="AW64" i="53"/>
  <c r="AW65" i="53"/>
  <c r="AW66" i="53"/>
  <c r="AW67" i="53"/>
  <c r="AW68" i="53"/>
  <c r="AW69" i="53"/>
  <c r="AW70" i="53"/>
  <c r="AW71" i="53"/>
  <c r="AW72" i="53"/>
  <c r="AW73" i="53"/>
  <c r="AW74" i="53"/>
  <c r="AW75" i="53"/>
  <c r="AW76" i="53"/>
  <c r="AW77" i="53"/>
  <c r="AW78" i="53"/>
  <c r="AW79" i="53"/>
  <c r="AW80" i="53"/>
  <c r="AW81" i="53"/>
  <c r="AW82" i="53"/>
  <c r="AW83" i="53"/>
  <c r="AW84" i="53"/>
  <c r="AW85" i="53"/>
  <c r="AW86" i="53"/>
  <c r="AW87" i="53"/>
  <c r="AW88" i="53"/>
  <c r="AW89" i="53"/>
  <c r="AW90" i="53"/>
  <c r="AW91" i="53"/>
  <c r="AW92" i="53"/>
  <c r="AW93" i="53"/>
  <c r="AW94" i="53"/>
  <c r="AW95" i="53"/>
  <c r="AW96" i="53"/>
  <c r="AW97" i="53"/>
  <c r="AW98" i="53"/>
  <c r="AW99" i="53"/>
  <c r="AW100" i="53"/>
  <c r="AW101" i="53"/>
  <c r="AW102" i="53"/>
  <c r="AW103" i="53"/>
  <c r="AW104" i="53"/>
  <c r="AW105" i="53"/>
  <c r="AW106" i="53"/>
  <c r="AW107" i="53"/>
  <c r="AW108" i="53"/>
  <c r="AW109" i="53"/>
  <c r="AW110" i="53"/>
  <c r="AW111" i="53"/>
  <c r="AW112" i="53"/>
  <c r="AW113" i="53"/>
  <c r="AW114" i="53"/>
  <c r="AW115" i="53"/>
  <c r="AW116" i="53"/>
  <c r="AW117" i="53"/>
  <c r="AW118" i="53"/>
  <c r="AW119" i="53"/>
  <c r="AW120" i="53"/>
  <c r="AW121" i="53"/>
  <c r="AW122" i="53"/>
  <c r="AW123" i="53"/>
  <c r="AW124" i="53"/>
  <c r="AW125" i="53"/>
  <c r="AW126" i="53"/>
  <c r="AW127" i="53"/>
  <c r="AW128" i="53"/>
  <c r="AW129" i="53"/>
  <c r="AW130" i="53"/>
  <c r="AW131" i="53"/>
  <c r="AW132" i="53"/>
  <c r="AW133" i="53"/>
  <c r="AW134" i="53"/>
  <c r="AW135" i="53"/>
  <c r="AW136" i="53"/>
  <c r="AW137" i="53"/>
  <c r="AW138" i="53"/>
  <c r="AW139" i="53"/>
  <c r="AW140" i="53"/>
  <c r="AW141" i="53"/>
  <c r="AW142" i="53"/>
  <c r="AW143" i="53"/>
  <c r="AW144" i="53"/>
  <c r="AW145" i="53"/>
  <c r="AW146" i="53"/>
  <c r="AW147" i="53"/>
  <c r="AW148" i="53"/>
  <c r="AW149" i="53"/>
  <c r="AW150" i="53"/>
  <c r="AW151" i="53"/>
  <c r="AW152" i="53"/>
  <c r="AW153" i="53"/>
  <c r="AW154" i="53"/>
  <c r="AW155" i="53"/>
  <c r="AW156" i="53"/>
  <c r="AW157" i="53"/>
  <c r="AW158" i="53"/>
  <c r="AW159" i="53"/>
  <c r="AW160" i="53"/>
  <c r="AW161" i="53"/>
  <c r="AW162" i="53"/>
  <c r="AW163" i="53"/>
  <c r="AW164" i="53"/>
  <c r="AW165" i="53"/>
  <c r="AW166" i="53"/>
  <c r="AW167" i="53"/>
  <c r="AW168" i="53"/>
  <c r="AW169" i="53"/>
  <c r="AW170" i="53"/>
  <c r="AW171" i="53"/>
  <c r="AW172" i="53"/>
  <c r="AW173" i="53"/>
  <c r="AW174" i="53"/>
  <c r="AW175" i="53"/>
  <c r="AW176" i="53"/>
  <c r="AW177" i="53"/>
  <c r="AW178" i="53"/>
  <c r="AW179" i="53"/>
  <c r="AW180" i="53"/>
  <c r="AW181" i="53"/>
  <c r="AW182" i="53"/>
  <c r="AW183" i="53"/>
  <c r="AW184" i="53"/>
  <c r="AW185" i="53"/>
  <c r="AW186" i="53"/>
  <c r="AW187" i="53"/>
  <c r="AW188" i="53"/>
  <c r="AW189" i="53"/>
  <c r="AW190" i="53"/>
  <c r="AW191" i="53"/>
  <c r="AW192" i="53"/>
  <c r="AW193" i="53"/>
  <c r="AW194" i="53"/>
  <c r="AW195" i="53"/>
  <c r="AW196" i="53"/>
  <c r="AW197" i="53"/>
  <c r="AW198" i="53"/>
  <c r="AW199" i="53"/>
  <c r="AW200" i="53"/>
  <c r="AW201" i="53"/>
  <c r="AW202" i="53"/>
  <c r="AW203" i="53"/>
  <c r="AW204" i="53"/>
  <c r="AW205" i="53"/>
  <c r="AW206" i="53"/>
  <c r="AW207" i="53"/>
  <c r="AW208" i="53"/>
  <c r="AW209" i="53"/>
  <c r="AW210" i="53"/>
  <c r="AW211" i="53"/>
  <c r="AW212" i="53"/>
  <c r="AW213" i="53"/>
  <c r="AW214" i="53"/>
  <c r="AW215" i="53"/>
  <c r="AW216" i="53"/>
  <c r="AW217" i="53"/>
  <c r="AW218" i="53"/>
  <c r="AW219" i="53"/>
  <c r="AW220" i="53"/>
  <c r="AW221" i="53"/>
  <c r="AW222" i="53"/>
  <c r="AW223" i="53"/>
  <c r="AW224" i="53"/>
  <c r="AW225" i="53"/>
  <c r="AW226" i="53"/>
  <c r="AW227" i="53"/>
  <c r="AW228" i="53"/>
  <c r="AW229" i="53"/>
  <c r="AW230" i="53"/>
  <c r="AW231" i="53"/>
  <c r="AW232" i="53"/>
  <c r="AW233" i="53"/>
  <c r="AW234" i="53"/>
  <c r="AW235" i="53"/>
  <c r="AW236" i="53"/>
  <c r="AW237" i="53"/>
  <c r="AW238" i="53"/>
  <c r="AW239" i="53"/>
  <c r="AW240" i="53"/>
  <c r="AW241" i="53"/>
  <c r="AW242" i="53"/>
  <c r="AW243" i="53"/>
  <c r="AW244" i="53"/>
  <c r="AW245" i="53"/>
  <c r="AW246" i="53"/>
  <c r="AW247" i="53"/>
  <c r="AW248" i="53"/>
  <c r="AW249" i="53"/>
  <c r="AW250" i="53"/>
  <c r="AW251" i="53"/>
  <c r="AW252" i="53"/>
  <c r="AW253" i="53"/>
  <c r="AW254" i="53"/>
  <c r="AW255" i="53"/>
  <c r="AW256" i="53"/>
  <c r="AW257" i="53"/>
  <c r="AW258" i="53"/>
  <c r="AW259" i="53"/>
  <c r="AW260" i="53"/>
  <c r="AW261" i="53"/>
  <c r="AW262" i="53"/>
  <c r="AW263" i="53"/>
  <c r="AW264" i="53"/>
  <c r="AW265" i="53"/>
  <c r="AW266" i="53"/>
  <c r="AW267" i="53"/>
  <c r="AW268" i="53"/>
  <c r="AW269" i="53"/>
  <c r="AW270" i="53"/>
  <c r="AW271" i="53"/>
  <c r="AW272" i="53"/>
  <c r="AW273" i="53"/>
  <c r="AW274" i="53"/>
  <c r="AW275" i="53"/>
  <c r="AW276" i="53"/>
  <c r="AW277" i="53"/>
  <c r="AW278" i="53"/>
  <c r="AW279" i="53"/>
  <c r="AW280" i="53"/>
  <c r="AW281" i="53"/>
  <c r="AW282" i="53"/>
  <c r="AW283" i="53"/>
  <c r="AW284" i="53"/>
  <c r="AW285" i="53"/>
  <c r="AW286" i="53"/>
  <c r="AW287" i="53"/>
  <c r="AW288" i="53"/>
  <c r="AW289" i="53"/>
  <c r="AW290" i="53"/>
  <c r="AW291" i="53"/>
  <c r="AW292" i="53"/>
  <c r="AW293" i="53"/>
  <c r="AW294" i="53"/>
  <c r="AW295" i="53"/>
  <c r="AW296" i="53"/>
  <c r="AW297" i="53"/>
  <c r="AW298" i="53"/>
  <c r="AW299" i="53"/>
  <c r="AW300" i="53"/>
  <c r="AW301" i="53"/>
  <c r="AW302" i="53"/>
  <c r="AW303" i="53"/>
  <c r="AW304" i="53"/>
  <c r="AW305" i="53"/>
  <c r="AW306" i="53"/>
  <c r="AW307" i="53"/>
  <c r="AW308" i="53"/>
  <c r="AW309" i="53"/>
  <c r="AW310" i="53"/>
  <c r="AW311" i="53"/>
  <c r="AW312" i="53"/>
  <c r="AW313" i="53"/>
  <c r="AW314" i="53"/>
  <c r="AW315" i="53"/>
  <c r="AW316" i="53"/>
  <c r="AW317" i="53"/>
  <c r="AW318" i="53"/>
  <c r="AW319" i="53"/>
  <c r="AW320" i="53"/>
  <c r="AW321" i="53"/>
  <c r="AW322" i="53"/>
  <c r="AW323" i="53"/>
  <c r="AW324" i="53"/>
  <c r="AW325" i="53"/>
  <c r="AW326" i="53"/>
  <c r="AW327" i="53"/>
  <c r="AW328" i="53"/>
  <c r="AW329" i="53"/>
  <c r="AW330" i="53"/>
  <c r="AW331" i="53"/>
  <c r="AW332" i="53"/>
  <c r="AW333" i="53"/>
  <c r="AW334" i="53"/>
  <c r="AW335" i="53"/>
  <c r="AW336" i="53"/>
  <c r="AW337" i="53"/>
  <c r="AW338" i="53"/>
  <c r="AW339" i="53"/>
  <c r="AW340" i="53"/>
  <c r="AW341" i="53"/>
  <c r="AW342" i="53"/>
  <c r="AW343" i="53"/>
  <c r="AW344" i="53"/>
  <c r="AW345" i="53"/>
  <c r="AW346" i="53"/>
  <c r="AW347" i="53"/>
  <c r="AW348" i="53"/>
  <c r="AW349" i="53"/>
  <c r="AW350" i="53"/>
  <c r="AW351" i="53"/>
  <c r="AW352" i="53"/>
  <c r="AW353" i="53"/>
  <c r="AW354" i="53"/>
  <c r="AW355" i="53"/>
  <c r="AW356" i="53"/>
  <c r="AW357" i="53"/>
  <c r="AW358" i="53"/>
  <c r="AW359" i="53"/>
  <c r="AW360" i="53"/>
  <c r="AW361" i="53"/>
  <c r="AW362" i="53"/>
  <c r="AW363" i="53"/>
  <c r="AW364" i="53"/>
  <c r="AW365" i="53"/>
  <c r="AW366" i="53"/>
  <c r="AW367" i="53"/>
  <c r="AW368" i="53"/>
  <c r="AW369" i="53"/>
  <c r="AW370" i="53"/>
  <c r="AW371" i="53"/>
  <c r="AW372" i="53"/>
  <c r="AW373" i="53"/>
  <c r="AW374" i="53"/>
  <c r="AW375" i="53"/>
  <c r="AW376" i="53"/>
  <c r="AW377" i="53"/>
  <c r="AW378" i="53"/>
  <c r="AW379" i="53"/>
  <c r="AW380" i="53"/>
  <c r="AW381" i="53"/>
  <c r="AW382" i="53"/>
  <c r="AW383" i="53"/>
  <c r="AW384" i="53"/>
  <c r="AW385" i="53"/>
  <c r="AW386" i="53"/>
  <c r="AW387" i="53"/>
  <c r="AW388" i="53"/>
  <c r="AW389" i="53"/>
  <c r="AW390" i="53"/>
  <c r="AW391" i="53"/>
  <c r="AW392" i="53"/>
  <c r="AW393" i="53"/>
  <c r="AW394" i="53"/>
  <c r="AW395" i="53"/>
  <c r="AW396" i="53"/>
  <c r="AW397" i="53"/>
  <c r="AW398" i="53"/>
  <c r="AW399" i="53"/>
  <c r="AW400" i="53"/>
  <c r="AW401" i="53"/>
  <c r="AW402" i="53"/>
  <c r="AW403" i="53"/>
  <c r="AW404" i="53"/>
  <c r="AW405" i="53"/>
  <c r="AW406" i="53"/>
  <c r="AW407" i="53"/>
  <c r="AW408" i="53"/>
  <c r="AW409" i="53"/>
  <c r="AW410" i="53"/>
  <c r="AW411" i="53"/>
  <c r="AW412" i="53"/>
  <c r="AW413" i="53"/>
  <c r="AW414" i="53"/>
  <c r="AW415" i="53"/>
  <c r="AW416" i="53"/>
  <c r="AW417" i="53"/>
  <c r="AW418" i="53"/>
  <c r="AW419" i="53"/>
  <c r="AW420" i="53"/>
  <c r="AW421" i="53"/>
  <c r="AW422" i="53"/>
  <c r="AW423" i="53"/>
  <c r="AW424" i="53"/>
  <c r="AW425" i="53"/>
  <c r="AW426" i="53"/>
  <c r="AW427" i="53"/>
  <c r="AW428" i="53"/>
  <c r="AW429" i="53"/>
  <c r="AW430" i="53"/>
  <c r="AW431" i="53"/>
  <c r="AW432" i="53"/>
  <c r="AW433" i="53"/>
  <c r="AW434" i="53"/>
  <c r="AW435" i="53"/>
  <c r="AW436" i="53"/>
  <c r="AW437" i="53"/>
  <c r="AW438" i="53"/>
  <c r="AW439" i="53"/>
  <c r="AW440" i="53"/>
  <c r="AW441" i="53"/>
  <c r="AW442" i="53"/>
  <c r="AW443" i="53"/>
  <c r="AW444" i="53"/>
  <c r="AW445" i="53"/>
  <c r="AW446" i="53"/>
  <c r="AW447" i="53"/>
  <c r="AW448" i="53"/>
  <c r="AW449" i="53"/>
  <c r="AW450" i="53"/>
  <c r="AW451" i="53"/>
  <c r="AW452" i="53"/>
  <c r="AW453" i="53"/>
  <c r="AW454" i="53"/>
  <c r="AW455" i="53"/>
  <c r="AW456" i="53"/>
  <c r="AW457" i="53"/>
  <c r="AW458" i="53"/>
  <c r="AW459" i="53"/>
  <c r="AW460" i="53"/>
  <c r="AW461" i="53"/>
  <c r="AW462" i="53"/>
  <c r="AW463" i="53"/>
  <c r="AW464" i="53"/>
  <c r="AW465" i="53"/>
  <c r="AW466" i="53"/>
  <c r="AW467" i="53"/>
  <c r="AW468" i="53"/>
  <c r="AW469" i="53"/>
  <c r="AW470" i="53"/>
  <c r="AW471" i="53"/>
  <c r="AW472" i="53"/>
  <c r="AW473" i="53"/>
  <c r="AW474" i="53"/>
  <c r="AW475" i="53"/>
  <c r="AW476" i="53"/>
  <c r="AW477" i="53"/>
  <c r="AW478" i="53"/>
  <c r="AW479" i="53"/>
  <c r="AW480" i="53"/>
  <c r="AW481" i="53"/>
  <c r="AW482" i="53"/>
  <c r="AW483" i="53"/>
  <c r="AW484" i="53"/>
  <c r="AW485" i="53"/>
  <c r="AW486" i="53"/>
  <c r="AW487" i="53"/>
  <c r="AW488" i="53"/>
  <c r="AW489" i="53"/>
  <c r="AW490" i="53"/>
  <c r="AW491" i="53"/>
  <c r="AW492" i="53"/>
  <c r="AW493" i="53"/>
  <c r="AW494" i="53"/>
  <c r="AW495" i="53"/>
  <c r="AW496" i="53"/>
  <c r="AW497" i="53"/>
  <c r="AW498" i="53"/>
  <c r="AW499" i="53"/>
  <c r="AW500" i="53"/>
  <c r="AW501" i="53"/>
  <c r="AW502" i="53"/>
  <c r="AW503" i="53"/>
  <c r="AW504" i="53"/>
  <c r="AW505" i="53"/>
  <c r="AW506" i="53"/>
  <c r="AW507" i="53"/>
  <c r="AW508" i="53"/>
  <c r="AW509" i="53"/>
  <c r="AW510" i="53"/>
  <c r="AW511" i="53"/>
  <c r="AW512" i="53"/>
  <c r="AW513" i="53"/>
  <c r="AW514" i="53"/>
  <c r="AW515" i="53"/>
  <c r="AW516" i="53"/>
  <c r="AW517" i="53"/>
  <c r="AW518" i="53"/>
  <c r="AW519" i="53"/>
  <c r="AW520" i="53"/>
  <c r="AW521" i="53"/>
  <c r="AW522" i="53"/>
  <c r="AW523" i="53"/>
  <c r="AW524" i="53"/>
  <c r="AW525" i="53"/>
  <c r="AW526" i="53"/>
  <c r="AW527" i="53"/>
  <c r="AW528" i="53"/>
  <c r="AW529" i="53"/>
  <c r="AW530" i="53"/>
  <c r="AW531" i="53"/>
  <c r="AW532" i="53"/>
  <c r="AW533" i="53"/>
  <c r="AW534" i="53"/>
  <c r="AW535" i="53"/>
  <c r="AW536" i="53"/>
  <c r="AW537" i="53"/>
  <c r="AW538" i="53"/>
  <c r="AW539" i="53"/>
  <c r="AW540" i="53"/>
  <c r="AW541" i="53"/>
  <c r="AW542" i="53"/>
  <c r="AW543" i="53"/>
  <c r="AW544" i="53"/>
  <c r="AW545" i="53"/>
  <c r="AW546" i="53"/>
  <c r="AW547" i="53"/>
  <c r="AW548" i="53"/>
  <c r="AW549" i="53"/>
  <c r="AW550" i="53"/>
  <c r="AW551" i="53"/>
  <c r="AW552" i="53"/>
  <c r="AW553" i="53"/>
  <c r="AW554" i="53"/>
  <c r="AW555" i="53"/>
  <c r="AW556" i="53"/>
  <c r="AW557" i="53"/>
  <c r="AW558" i="53"/>
  <c r="AW559" i="53"/>
  <c r="AW560" i="53"/>
  <c r="AW561" i="53"/>
  <c r="AW562" i="53"/>
  <c r="AW563" i="53"/>
  <c r="AW564" i="53"/>
  <c r="AW565" i="53"/>
  <c r="AW2" i="53"/>
  <c r="AR564" i="53"/>
  <c r="AR565" i="53"/>
  <c r="AM564" i="53"/>
  <c r="AM565" i="53"/>
  <c r="AH564" i="53"/>
  <c r="AH565" i="53"/>
  <c r="AC564" i="53"/>
  <c r="AC565" i="53"/>
  <c r="X564" i="53"/>
  <c r="X565" i="53"/>
  <c r="S564" i="53"/>
  <c r="S565" i="53"/>
  <c r="I564" i="53"/>
  <c r="I565" i="53"/>
  <c r="D564" i="53"/>
  <c r="D565" i="53"/>
  <c r="AR3" i="53"/>
  <c r="AR4" i="53"/>
  <c r="AR5" i="53"/>
  <c r="AR6" i="53"/>
  <c r="AR7" i="53"/>
  <c r="AR8" i="53"/>
  <c r="AR9" i="53"/>
  <c r="AR10" i="53"/>
  <c r="AR11" i="53"/>
  <c r="AR12" i="53"/>
  <c r="AR13" i="53"/>
  <c r="AR14" i="53"/>
  <c r="AR15" i="53"/>
  <c r="AR16" i="53"/>
  <c r="AR17" i="53"/>
  <c r="AR18" i="53"/>
  <c r="AR19" i="53"/>
  <c r="AR20" i="53"/>
  <c r="AR21" i="53"/>
  <c r="AR22" i="53"/>
  <c r="AR23" i="53"/>
  <c r="AR24" i="53"/>
  <c r="AR25" i="53"/>
  <c r="AR26" i="53"/>
  <c r="AR27" i="53"/>
  <c r="AR28" i="53"/>
  <c r="AR29" i="53"/>
  <c r="AR30" i="53"/>
  <c r="AR31" i="53"/>
  <c r="AR32" i="53"/>
  <c r="AR33" i="53"/>
  <c r="AR34" i="53"/>
  <c r="AR35" i="53"/>
  <c r="AR36" i="53"/>
  <c r="AR37" i="53"/>
  <c r="AR38" i="53"/>
  <c r="AR39" i="53"/>
  <c r="AR40" i="53"/>
  <c r="AR41" i="53"/>
  <c r="AR42" i="53"/>
  <c r="AR43" i="53"/>
  <c r="AR44" i="53"/>
  <c r="AR45" i="53"/>
  <c r="AR46" i="53"/>
  <c r="AR47" i="53"/>
  <c r="AR48" i="53"/>
  <c r="AR49" i="53"/>
  <c r="AR50" i="53"/>
  <c r="AR51" i="53"/>
  <c r="AR52" i="53"/>
  <c r="AR53" i="53"/>
  <c r="AR54" i="53"/>
  <c r="AR55" i="53"/>
  <c r="AR56" i="53"/>
  <c r="AR57" i="53"/>
  <c r="AR58" i="53"/>
  <c r="AR59" i="53"/>
  <c r="AR60" i="53"/>
  <c r="AR61" i="53"/>
  <c r="AR62" i="53"/>
  <c r="AR63" i="53"/>
  <c r="AR64" i="53"/>
  <c r="AR65" i="53"/>
  <c r="AR66" i="53"/>
  <c r="AR67" i="53"/>
  <c r="AR68" i="53"/>
  <c r="AR69" i="53"/>
  <c r="AR70" i="53"/>
  <c r="AR71" i="53"/>
  <c r="AR72" i="53"/>
  <c r="AR73" i="53"/>
  <c r="AR74" i="53"/>
  <c r="AR75" i="53"/>
  <c r="AR76" i="53"/>
  <c r="AR77" i="53"/>
  <c r="AR78" i="53"/>
  <c r="AR79" i="53"/>
  <c r="AR80" i="53"/>
  <c r="AR81" i="53"/>
  <c r="AR82" i="53"/>
  <c r="AR83" i="53"/>
  <c r="AR84" i="53"/>
  <c r="AR85" i="53"/>
  <c r="AR86" i="53"/>
  <c r="AR87" i="53"/>
  <c r="AR88" i="53"/>
  <c r="AR89" i="53"/>
  <c r="AR90" i="53"/>
  <c r="AR91" i="53"/>
  <c r="AR92" i="53"/>
  <c r="AR93" i="53"/>
  <c r="AR94" i="53"/>
  <c r="AR95" i="53"/>
  <c r="AR96" i="53"/>
  <c r="AR97" i="53"/>
  <c r="AR98" i="53"/>
  <c r="AR99" i="53"/>
  <c r="AR100" i="53"/>
  <c r="AR101" i="53"/>
  <c r="AR102" i="53"/>
  <c r="AR103" i="53"/>
  <c r="AR104" i="53"/>
  <c r="AR105" i="53"/>
  <c r="AR106" i="53"/>
  <c r="AR107" i="53"/>
  <c r="AR108" i="53"/>
  <c r="AR109" i="53"/>
  <c r="AR110" i="53"/>
  <c r="AR111" i="53"/>
  <c r="AR112" i="53"/>
  <c r="AR113" i="53"/>
  <c r="AR114" i="53"/>
  <c r="AR115" i="53"/>
  <c r="AR116" i="53"/>
  <c r="AR117" i="53"/>
  <c r="AR118" i="53"/>
  <c r="AR119" i="53"/>
  <c r="AR120" i="53"/>
  <c r="AR121" i="53"/>
  <c r="AR122" i="53"/>
  <c r="AR123" i="53"/>
  <c r="AR124" i="53"/>
  <c r="AR125" i="53"/>
  <c r="AR126" i="53"/>
  <c r="AR127" i="53"/>
  <c r="AR128" i="53"/>
  <c r="AR129" i="53"/>
  <c r="AR130" i="53"/>
  <c r="AR131" i="53"/>
  <c r="AR132" i="53"/>
  <c r="AR133" i="53"/>
  <c r="AR134" i="53"/>
  <c r="AR135" i="53"/>
  <c r="AR136" i="53"/>
  <c r="AR137" i="53"/>
  <c r="AR138" i="53"/>
  <c r="AR139" i="53"/>
  <c r="AR140" i="53"/>
  <c r="AR141" i="53"/>
  <c r="AR142" i="53"/>
  <c r="AR143" i="53"/>
  <c r="AR144" i="53"/>
  <c r="AR145" i="53"/>
  <c r="AR146" i="53"/>
  <c r="AR147" i="53"/>
  <c r="AR148" i="53"/>
  <c r="AR149" i="53"/>
  <c r="AR150" i="53"/>
  <c r="AR151" i="53"/>
  <c r="AR152" i="53"/>
  <c r="AR153" i="53"/>
  <c r="AR154" i="53"/>
  <c r="AR155" i="53"/>
  <c r="AR156" i="53"/>
  <c r="AR157" i="53"/>
  <c r="AR158" i="53"/>
  <c r="AR159" i="53"/>
  <c r="AR160" i="53"/>
  <c r="AR161" i="53"/>
  <c r="AR162" i="53"/>
  <c r="AR163" i="53"/>
  <c r="AR164" i="53"/>
  <c r="AR165" i="53"/>
  <c r="AR166" i="53"/>
  <c r="AR167" i="53"/>
  <c r="AR168" i="53"/>
  <c r="AR169" i="53"/>
  <c r="AR170" i="53"/>
  <c r="AR171" i="53"/>
  <c r="AR172" i="53"/>
  <c r="AR173" i="53"/>
  <c r="AR174" i="53"/>
  <c r="AR175" i="53"/>
  <c r="AR176" i="53"/>
  <c r="AR177" i="53"/>
  <c r="AR178" i="53"/>
  <c r="AR179" i="53"/>
  <c r="AR180" i="53"/>
  <c r="AR181" i="53"/>
  <c r="AR182" i="53"/>
  <c r="AR183" i="53"/>
  <c r="AR184" i="53"/>
  <c r="AR185" i="53"/>
  <c r="AR186" i="53"/>
  <c r="AR187" i="53"/>
  <c r="AR188" i="53"/>
  <c r="AR189" i="53"/>
  <c r="AR190" i="53"/>
  <c r="AR191" i="53"/>
  <c r="AR192" i="53"/>
  <c r="AR193" i="53"/>
  <c r="AR194" i="53"/>
  <c r="AR195" i="53"/>
  <c r="AR196" i="53"/>
  <c r="AR197" i="53"/>
  <c r="AR198" i="53"/>
  <c r="AR199" i="53"/>
  <c r="AR200" i="53"/>
  <c r="AR201" i="53"/>
  <c r="AR202" i="53"/>
  <c r="AR203" i="53"/>
  <c r="AR204" i="53"/>
  <c r="AR205" i="53"/>
  <c r="AR206" i="53"/>
  <c r="AR207" i="53"/>
  <c r="AR208" i="53"/>
  <c r="AR209" i="53"/>
  <c r="AR210" i="53"/>
  <c r="AR211" i="53"/>
  <c r="AR212" i="53"/>
  <c r="AR213" i="53"/>
  <c r="AR214" i="53"/>
  <c r="AR215" i="53"/>
  <c r="AR216" i="53"/>
  <c r="AR217" i="53"/>
  <c r="AR218" i="53"/>
  <c r="AR219" i="53"/>
  <c r="AR220" i="53"/>
  <c r="AR221" i="53"/>
  <c r="AR222" i="53"/>
  <c r="AR223" i="53"/>
  <c r="AR224" i="53"/>
  <c r="AR225" i="53"/>
  <c r="AR226" i="53"/>
  <c r="AR227" i="53"/>
  <c r="AR228" i="53"/>
  <c r="AR229" i="53"/>
  <c r="AR230" i="53"/>
  <c r="AR231" i="53"/>
  <c r="AR232" i="53"/>
  <c r="AR233" i="53"/>
  <c r="AR234" i="53"/>
  <c r="AR235" i="53"/>
  <c r="AR236" i="53"/>
  <c r="AR237" i="53"/>
  <c r="AR238" i="53"/>
  <c r="AR239" i="53"/>
  <c r="AR240" i="53"/>
  <c r="AR241" i="53"/>
  <c r="AR242" i="53"/>
  <c r="AR243" i="53"/>
  <c r="AR244" i="53"/>
  <c r="AR245" i="53"/>
  <c r="AR246" i="53"/>
  <c r="AR247" i="53"/>
  <c r="AR248" i="53"/>
  <c r="AR249" i="53"/>
  <c r="AR250" i="53"/>
  <c r="AR251" i="53"/>
  <c r="AR252" i="53"/>
  <c r="AR253" i="53"/>
  <c r="AR254" i="53"/>
  <c r="AR255" i="53"/>
  <c r="AR256" i="53"/>
  <c r="AR257" i="53"/>
  <c r="AR258" i="53"/>
  <c r="AR259" i="53"/>
  <c r="AR260" i="53"/>
  <c r="AR261" i="53"/>
  <c r="AR262" i="53"/>
  <c r="AR263" i="53"/>
  <c r="AR264" i="53"/>
  <c r="AR265" i="53"/>
  <c r="AR266" i="53"/>
  <c r="AR267" i="53"/>
  <c r="AR268" i="53"/>
  <c r="AR269" i="53"/>
  <c r="AR270" i="53"/>
  <c r="AR271" i="53"/>
  <c r="AR272" i="53"/>
  <c r="AR273" i="53"/>
  <c r="AR274" i="53"/>
  <c r="AR275" i="53"/>
  <c r="AR276" i="53"/>
  <c r="AR277" i="53"/>
  <c r="AR278" i="53"/>
  <c r="AR279" i="53"/>
  <c r="AR280" i="53"/>
  <c r="AR281" i="53"/>
  <c r="AR282" i="53"/>
  <c r="AR283" i="53"/>
  <c r="AR284" i="53"/>
  <c r="AR285" i="53"/>
  <c r="AR286" i="53"/>
  <c r="AR287" i="53"/>
  <c r="AR288" i="53"/>
  <c r="AR289" i="53"/>
  <c r="AR290" i="53"/>
  <c r="AR291" i="53"/>
  <c r="AR292" i="53"/>
  <c r="AR293" i="53"/>
  <c r="AR294" i="53"/>
  <c r="AR295" i="53"/>
  <c r="AR296" i="53"/>
  <c r="AR297" i="53"/>
  <c r="AR298" i="53"/>
  <c r="AR299" i="53"/>
  <c r="AR300" i="53"/>
  <c r="AR301" i="53"/>
  <c r="AR302" i="53"/>
  <c r="AR303" i="53"/>
  <c r="AR304" i="53"/>
  <c r="AR305" i="53"/>
  <c r="AR306" i="53"/>
  <c r="AR307" i="53"/>
  <c r="AR308" i="53"/>
  <c r="AR309" i="53"/>
  <c r="AR310" i="53"/>
  <c r="AR311" i="53"/>
  <c r="AR312" i="53"/>
  <c r="AR313" i="53"/>
  <c r="AR314" i="53"/>
  <c r="AR315" i="53"/>
  <c r="AR316" i="53"/>
  <c r="AR317" i="53"/>
  <c r="AR318" i="53"/>
  <c r="AR319" i="53"/>
  <c r="AR320" i="53"/>
  <c r="AR321" i="53"/>
  <c r="AR322" i="53"/>
  <c r="AR323" i="53"/>
  <c r="AR324" i="53"/>
  <c r="AR325" i="53"/>
  <c r="AR326" i="53"/>
  <c r="AR327" i="53"/>
  <c r="AR328" i="53"/>
  <c r="AR329" i="53"/>
  <c r="AR330" i="53"/>
  <c r="AR331" i="53"/>
  <c r="AR332" i="53"/>
  <c r="AR333" i="53"/>
  <c r="AR334" i="53"/>
  <c r="AR335" i="53"/>
  <c r="AR336" i="53"/>
  <c r="AR337" i="53"/>
  <c r="AR338" i="53"/>
  <c r="AR339" i="53"/>
  <c r="AR340" i="53"/>
  <c r="AR341" i="53"/>
  <c r="AR342" i="53"/>
  <c r="AR343" i="53"/>
  <c r="AR344" i="53"/>
  <c r="AR345" i="53"/>
  <c r="AR346" i="53"/>
  <c r="AR347" i="53"/>
  <c r="AR348" i="53"/>
  <c r="AR349" i="53"/>
  <c r="AR350" i="53"/>
  <c r="AR351" i="53"/>
  <c r="AR352" i="53"/>
  <c r="AR353" i="53"/>
  <c r="AR354" i="53"/>
  <c r="AR355" i="53"/>
  <c r="AR356" i="53"/>
  <c r="AR357" i="53"/>
  <c r="AR358" i="53"/>
  <c r="AR359" i="53"/>
  <c r="AR360" i="53"/>
  <c r="AR361" i="53"/>
  <c r="AR362" i="53"/>
  <c r="AR363" i="53"/>
  <c r="AR364" i="53"/>
  <c r="AR365" i="53"/>
  <c r="AR366" i="53"/>
  <c r="AR367" i="53"/>
  <c r="AR368" i="53"/>
  <c r="AR369" i="53"/>
  <c r="AR370" i="53"/>
  <c r="AR371" i="53"/>
  <c r="AR372" i="53"/>
  <c r="AR373" i="53"/>
  <c r="AR374" i="53"/>
  <c r="AR375" i="53"/>
  <c r="AR376" i="53"/>
  <c r="AR377" i="53"/>
  <c r="AR378" i="53"/>
  <c r="AR379" i="53"/>
  <c r="AR380" i="53"/>
  <c r="AR381" i="53"/>
  <c r="AR382" i="53"/>
  <c r="AR383" i="53"/>
  <c r="AR384" i="53"/>
  <c r="AR385" i="53"/>
  <c r="AR386" i="53"/>
  <c r="AR387" i="53"/>
  <c r="AR388" i="53"/>
  <c r="AR389" i="53"/>
  <c r="AR390" i="53"/>
  <c r="AR391" i="53"/>
  <c r="AR392" i="53"/>
  <c r="AR393" i="53"/>
  <c r="AR394" i="53"/>
  <c r="AR395" i="53"/>
  <c r="AR396" i="53"/>
  <c r="AR397" i="53"/>
  <c r="AR398" i="53"/>
  <c r="AR399" i="53"/>
  <c r="AR400" i="53"/>
  <c r="AR401" i="53"/>
  <c r="AR402" i="53"/>
  <c r="AR403" i="53"/>
  <c r="AR404" i="53"/>
  <c r="AR405" i="53"/>
  <c r="AR406" i="53"/>
  <c r="AR407" i="53"/>
  <c r="AR408" i="53"/>
  <c r="AR409" i="53"/>
  <c r="AR410" i="53"/>
  <c r="AR411" i="53"/>
  <c r="AR412" i="53"/>
  <c r="AR413" i="53"/>
  <c r="AR414" i="53"/>
  <c r="AR415" i="53"/>
  <c r="AR416" i="53"/>
  <c r="AR417" i="53"/>
  <c r="AR418" i="53"/>
  <c r="AR419" i="53"/>
  <c r="AR420" i="53"/>
  <c r="AR421" i="53"/>
  <c r="AR422" i="53"/>
  <c r="AR423" i="53"/>
  <c r="AR424" i="53"/>
  <c r="AR425" i="53"/>
  <c r="AR426" i="53"/>
  <c r="AR427" i="53"/>
  <c r="AR428" i="53"/>
  <c r="AR429" i="53"/>
  <c r="AR430" i="53"/>
  <c r="AR431" i="53"/>
  <c r="AR432" i="53"/>
  <c r="AR433" i="53"/>
  <c r="AR434" i="53"/>
  <c r="AR435" i="53"/>
  <c r="AR436" i="53"/>
  <c r="AR437" i="53"/>
  <c r="AR438" i="53"/>
  <c r="AR439" i="53"/>
  <c r="AR440" i="53"/>
  <c r="AR441" i="53"/>
  <c r="AR442" i="53"/>
  <c r="AR443" i="53"/>
  <c r="AR444" i="53"/>
  <c r="AR445" i="53"/>
  <c r="AR446" i="53"/>
  <c r="AR447" i="53"/>
  <c r="AR448" i="53"/>
  <c r="AR449" i="53"/>
  <c r="AR450" i="53"/>
  <c r="AR451" i="53"/>
  <c r="AR452" i="53"/>
  <c r="AR453" i="53"/>
  <c r="AR454" i="53"/>
  <c r="AR455" i="53"/>
  <c r="AR456" i="53"/>
  <c r="AR457" i="53"/>
  <c r="AR458" i="53"/>
  <c r="AR459" i="53"/>
  <c r="AR460" i="53"/>
  <c r="AR461" i="53"/>
  <c r="AR462" i="53"/>
  <c r="AR463" i="53"/>
  <c r="AR464" i="53"/>
  <c r="AR465" i="53"/>
  <c r="AR466" i="53"/>
  <c r="AR467" i="53"/>
  <c r="AR468" i="53"/>
  <c r="AR469" i="53"/>
  <c r="AR470" i="53"/>
  <c r="AR471" i="53"/>
  <c r="AR472" i="53"/>
  <c r="AR473" i="53"/>
  <c r="AR474" i="53"/>
  <c r="AR475" i="53"/>
  <c r="AR476" i="53"/>
  <c r="AR477" i="53"/>
  <c r="AR478" i="53"/>
  <c r="AR479" i="53"/>
  <c r="AR480" i="53"/>
  <c r="AR481" i="53"/>
  <c r="AR482" i="53"/>
  <c r="AR483" i="53"/>
  <c r="AR484" i="53"/>
  <c r="AR485" i="53"/>
  <c r="AR486" i="53"/>
  <c r="AR487" i="53"/>
  <c r="AR488" i="53"/>
  <c r="AR489" i="53"/>
  <c r="AR490" i="53"/>
  <c r="AR491" i="53"/>
  <c r="AR492" i="53"/>
  <c r="AR493" i="53"/>
  <c r="AR494" i="53"/>
  <c r="AR495" i="53"/>
  <c r="AR496" i="53"/>
  <c r="AR497" i="53"/>
  <c r="AR498" i="53"/>
  <c r="AR499" i="53"/>
  <c r="AR500" i="53"/>
  <c r="AR501" i="53"/>
  <c r="AR502" i="53"/>
  <c r="AR503" i="53"/>
  <c r="AR504" i="53"/>
  <c r="AR505" i="53"/>
  <c r="AR506" i="53"/>
  <c r="AR507" i="53"/>
  <c r="AR508" i="53"/>
  <c r="AR509" i="53"/>
  <c r="AR510" i="53"/>
  <c r="AR511" i="53"/>
  <c r="AR512" i="53"/>
  <c r="AR513" i="53"/>
  <c r="AR514" i="53"/>
  <c r="AR515" i="53"/>
  <c r="AR516" i="53"/>
  <c r="AR517" i="53"/>
  <c r="AR518" i="53"/>
  <c r="AR519" i="53"/>
  <c r="AR520" i="53"/>
  <c r="AR521" i="53"/>
  <c r="AR522" i="53"/>
  <c r="AR523" i="53"/>
  <c r="AR524" i="53"/>
  <c r="AR525" i="53"/>
  <c r="AR526" i="53"/>
  <c r="AR527" i="53"/>
  <c r="AR528" i="53"/>
  <c r="AR529" i="53"/>
  <c r="AR530" i="53"/>
  <c r="AR531" i="53"/>
  <c r="AR532" i="53"/>
  <c r="AR533" i="53"/>
  <c r="AR534" i="53"/>
  <c r="AR535" i="53"/>
  <c r="AR536" i="53"/>
  <c r="AR537" i="53"/>
  <c r="AR538" i="53"/>
  <c r="AR539" i="53"/>
  <c r="AR540" i="53"/>
  <c r="AR541" i="53"/>
  <c r="AR542" i="53"/>
  <c r="AR543" i="53"/>
  <c r="AR544" i="53"/>
  <c r="AR545" i="53"/>
  <c r="AR546" i="53"/>
  <c r="AR547" i="53"/>
  <c r="AR548" i="53"/>
  <c r="AR549" i="53"/>
  <c r="AR550" i="53"/>
  <c r="AR551" i="53"/>
  <c r="AR552" i="53"/>
  <c r="AR553" i="53"/>
  <c r="AR554" i="53"/>
  <c r="AR555" i="53"/>
  <c r="AR556" i="53"/>
  <c r="AR557" i="53"/>
  <c r="AR558" i="53"/>
  <c r="AR559" i="53"/>
  <c r="AR560" i="53"/>
  <c r="AR561" i="53"/>
  <c r="AR562" i="53"/>
  <c r="AR563" i="53"/>
  <c r="AR2" i="53"/>
  <c r="AM3" i="53"/>
  <c r="AM4" i="53"/>
  <c r="AM5" i="53"/>
  <c r="AM6" i="53"/>
  <c r="AM7" i="53"/>
  <c r="AM8" i="53"/>
  <c r="AM9" i="53"/>
  <c r="AM10" i="53"/>
  <c r="AM11" i="53"/>
  <c r="AM12" i="53"/>
  <c r="AM13" i="53"/>
  <c r="AM14" i="53"/>
  <c r="AM15" i="53"/>
  <c r="AM16" i="53"/>
  <c r="AM17" i="53"/>
  <c r="AM18" i="53"/>
  <c r="AM19" i="53"/>
  <c r="AM20" i="53"/>
  <c r="AM21" i="53"/>
  <c r="AM22" i="53"/>
  <c r="AM23" i="53"/>
  <c r="AM24" i="53"/>
  <c r="AM25" i="53"/>
  <c r="AM26" i="53"/>
  <c r="AM27" i="53"/>
  <c r="AM28" i="53"/>
  <c r="AM29" i="53"/>
  <c r="AM30" i="53"/>
  <c r="AM31" i="53"/>
  <c r="AM32" i="53"/>
  <c r="AM33" i="53"/>
  <c r="AM34" i="53"/>
  <c r="AM35" i="53"/>
  <c r="AM36" i="53"/>
  <c r="AM37" i="53"/>
  <c r="AM38" i="53"/>
  <c r="AM39" i="53"/>
  <c r="AM40" i="53"/>
  <c r="AM41" i="53"/>
  <c r="AM42" i="53"/>
  <c r="AM43" i="53"/>
  <c r="AM44" i="53"/>
  <c r="AM45" i="53"/>
  <c r="AM46" i="53"/>
  <c r="AM47" i="53"/>
  <c r="AM48" i="53"/>
  <c r="AM49" i="53"/>
  <c r="AM50" i="53"/>
  <c r="AM51" i="53"/>
  <c r="AM52" i="53"/>
  <c r="AM53" i="53"/>
  <c r="AM54" i="53"/>
  <c r="AM55" i="53"/>
  <c r="AM56" i="53"/>
  <c r="AM57" i="53"/>
  <c r="AM58" i="53"/>
  <c r="AM59" i="53"/>
  <c r="AM60" i="53"/>
  <c r="AM61" i="53"/>
  <c r="AM62" i="53"/>
  <c r="AM63" i="53"/>
  <c r="AM64" i="53"/>
  <c r="AM65" i="53"/>
  <c r="AM66" i="53"/>
  <c r="AM67" i="53"/>
  <c r="AM68" i="53"/>
  <c r="AM69" i="53"/>
  <c r="AM70" i="53"/>
  <c r="AM71" i="53"/>
  <c r="AM72" i="53"/>
  <c r="AM73" i="53"/>
  <c r="AM74" i="53"/>
  <c r="AM75" i="53"/>
  <c r="AM76" i="53"/>
  <c r="AM77" i="53"/>
  <c r="AM78" i="53"/>
  <c r="AM79" i="53"/>
  <c r="AM80" i="53"/>
  <c r="AM81" i="53"/>
  <c r="AM82" i="53"/>
  <c r="AM83" i="53"/>
  <c r="AM84" i="53"/>
  <c r="AM85" i="53"/>
  <c r="AM86" i="53"/>
  <c r="AM87" i="53"/>
  <c r="AM88" i="53"/>
  <c r="AM89" i="53"/>
  <c r="AM90" i="53"/>
  <c r="AM91" i="53"/>
  <c r="AM92" i="53"/>
  <c r="AM93" i="53"/>
  <c r="AM94" i="53"/>
  <c r="AM95" i="53"/>
  <c r="AM96" i="53"/>
  <c r="AM97" i="53"/>
  <c r="AM98" i="53"/>
  <c r="AM99" i="53"/>
  <c r="AM100" i="53"/>
  <c r="AM101" i="53"/>
  <c r="AM102" i="53"/>
  <c r="AM103" i="53"/>
  <c r="AM104" i="53"/>
  <c r="AM105" i="53"/>
  <c r="AM106" i="53"/>
  <c r="AM107" i="53"/>
  <c r="AM108" i="53"/>
  <c r="AM109" i="53"/>
  <c r="AM110" i="53"/>
  <c r="AM111" i="53"/>
  <c r="AM112" i="53"/>
  <c r="AM113" i="53"/>
  <c r="AM114" i="53"/>
  <c r="AM115" i="53"/>
  <c r="AM116" i="53"/>
  <c r="AM117" i="53"/>
  <c r="AM118" i="53"/>
  <c r="AM119" i="53"/>
  <c r="AM120" i="53"/>
  <c r="AM121" i="53"/>
  <c r="AM122" i="53"/>
  <c r="AM123" i="53"/>
  <c r="AM124" i="53"/>
  <c r="AM125" i="53"/>
  <c r="AM126" i="53"/>
  <c r="AM127" i="53"/>
  <c r="AM128" i="53"/>
  <c r="AM129" i="53"/>
  <c r="AM130" i="53"/>
  <c r="AM131" i="53"/>
  <c r="AM132" i="53"/>
  <c r="AM133" i="53"/>
  <c r="AM134" i="53"/>
  <c r="AM135" i="53"/>
  <c r="AM136" i="53"/>
  <c r="AM137" i="53"/>
  <c r="AM138" i="53"/>
  <c r="AM139" i="53"/>
  <c r="AM140" i="53"/>
  <c r="AM141" i="53"/>
  <c r="AM142" i="53"/>
  <c r="AM143" i="53"/>
  <c r="AM144" i="53"/>
  <c r="AM145" i="53"/>
  <c r="AM146" i="53"/>
  <c r="AM147" i="53"/>
  <c r="AM148" i="53"/>
  <c r="AM149" i="53"/>
  <c r="AM150" i="53"/>
  <c r="AM151" i="53"/>
  <c r="AM152" i="53"/>
  <c r="AM153" i="53"/>
  <c r="AM154" i="53"/>
  <c r="AM155" i="53"/>
  <c r="AM156" i="53"/>
  <c r="AM157" i="53"/>
  <c r="AM158" i="53"/>
  <c r="AM159" i="53"/>
  <c r="AM160" i="53"/>
  <c r="AM161" i="53"/>
  <c r="AM162" i="53"/>
  <c r="AM163" i="53"/>
  <c r="AM164" i="53"/>
  <c r="AM165" i="53"/>
  <c r="AM166" i="53"/>
  <c r="AM167" i="53"/>
  <c r="AM168" i="53"/>
  <c r="AM169" i="53"/>
  <c r="AM170" i="53"/>
  <c r="AM171" i="53"/>
  <c r="AM172" i="53"/>
  <c r="AM173" i="53"/>
  <c r="AM174" i="53"/>
  <c r="AM175" i="53"/>
  <c r="AM176" i="53"/>
  <c r="AM177" i="53"/>
  <c r="AM178" i="53"/>
  <c r="AM179" i="53"/>
  <c r="AM180" i="53"/>
  <c r="AM181" i="53"/>
  <c r="AM182" i="53"/>
  <c r="AM183" i="53"/>
  <c r="AM184" i="53"/>
  <c r="AM185" i="53"/>
  <c r="AM186" i="53"/>
  <c r="AM187" i="53"/>
  <c r="AM188" i="53"/>
  <c r="AM189" i="53"/>
  <c r="AM190" i="53"/>
  <c r="AM191" i="53"/>
  <c r="AM192" i="53"/>
  <c r="AM193" i="53"/>
  <c r="AM194" i="53"/>
  <c r="AM195" i="53"/>
  <c r="AM196" i="53"/>
  <c r="AM197" i="53"/>
  <c r="AM198" i="53"/>
  <c r="AM199" i="53"/>
  <c r="AM200" i="53"/>
  <c r="AM201" i="53"/>
  <c r="AM202" i="53"/>
  <c r="AM203" i="53"/>
  <c r="AM204" i="53"/>
  <c r="AM205" i="53"/>
  <c r="AM206" i="53"/>
  <c r="AM207" i="53"/>
  <c r="AM208" i="53"/>
  <c r="AM209" i="53"/>
  <c r="AM210" i="53"/>
  <c r="AM211" i="53"/>
  <c r="AM212" i="53"/>
  <c r="AM213" i="53"/>
  <c r="AM214" i="53"/>
  <c r="AM215" i="53"/>
  <c r="AM216" i="53"/>
  <c r="AM217" i="53"/>
  <c r="AM218" i="53"/>
  <c r="AM219" i="53"/>
  <c r="AM220" i="53"/>
  <c r="AM221" i="53"/>
  <c r="AM222" i="53"/>
  <c r="AM223" i="53"/>
  <c r="AM224" i="53"/>
  <c r="AM225" i="53"/>
  <c r="AM226" i="53"/>
  <c r="AM227" i="53"/>
  <c r="AM228" i="53"/>
  <c r="AM229" i="53"/>
  <c r="AM230" i="53"/>
  <c r="AM231" i="53"/>
  <c r="AM232" i="53"/>
  <c r="AM233" i="53"/>
  <c r="AM234" i="53"/>
  <c r="AM235" i="53"/>
  <c r="AM236" i="53"/>
  <c r="AM237" i="53"/>
  <c r="AM238" i="53"/>
  <c r="AM239" i="53"/>
  <c r="AM240" i="53"/>
  <c r="AM241" i="53"/>
  <c r="AM242" i="53"/>
  <c r="AM243" i="53"/>
  <c r="AM244" i="53"/>
  <c r="AM245" i="53"/>
  <c r="AM246" i="53"/>
  <c r="AM247" i="53"/>
  <c r="AM248" i="53"/>
  <c r="AM249" i="53"/>
  <c r="AM250" i="53"/>
  <c r="AM251" i="53"/>
  <c r="AM252" i="53"/>
  <c r="AM253" i="53"/>
  <c r="AM254" i="53"/>
  <c r="AM255" i="53"/>
  <c r="AM256" i="53"/>
  <c r="AM257" i="53"/>
  <c r="AM258" i="53"/>
  <c r="AM259" i="53"/>
  <c r="AM260" i="53"/>
  <c r="AM261" i="53"/>
  <c r="AM262" i="53"/>
  <c r="AM263" i="53"/>
  <c r="AM264" i="53"/>
  <c r="AM265" i="53"/>
  <c r="AM266" i="53"/>
  <c r="AM267" i="53"/>
  <c r="AM268" i="53"/>
  <c r="AM269" i="53"/>
  <c r="AM270" i="53"/>
  <c r="AM271" i="53"/>
  <c r="AM272" i="53"/>
  <c r="AM273" i="53"/>
  <c r="AM274" i="53"/>
  <c r="AM275" i="53"/>
  <c r="AM276" i="53"/>
  <c r="AM277" i="53"/>
  <c r="AM278" i="53"/>
  <c r="AM279" i="53"/>
  <c r="AM280" i="53"/>
  <c r="AM281" i="53"/>
  <c r="AM282" i="53"/>
  <c r="AM283" i="53"/>
  <c r="AM284" i="53"/>
  <c r="AM285" i="53"/>
  <c r="AM286" i="53"/>
  <c r="AM287" i="53"/>
  <c r="AM288" i="53"/>
  <c r="AM289" i="53"/>
  <c r="AM290" i="53"/>
  <c r="AM291" i="53"/>
  <c r="AM292" i="53"/>
  <c r="AM293" i="53"/>
  <c r="AM294" i="53"/>
  <c r="AM295" i="53"/>
  <c r="AM296" i="53"/>
  <c r="AM297" i="53"/>
  <c r="AM298" i="53"/>
  <c r="AM299" i="53"/>
  <c r="AM300" i="53"/>
  <c r="AM301" i="53"/>
  <c r="AM302" i="53"/>
  <c r="AM303" i="53"/>
  <c r="AM304" i="53"/>
  <c r="AM305" i="53"/>
  <c r="AM306" i="53"/>
  <c r="AM307" i="53"/>
  <c r="AM308" i="53"/>
  <c r="AM309" i="53"/>
  <c r="AM310" i="53"/>
  <c r="AM311" i="53"/>
  <c r="AM312" i="53"/>
  <c r="AM313" i="53"/>
  <c r="AM314" i="53"/>
  <c r="AM315" i="53"/>
  <c r="AM316" i="53"/>
  <c r="AM317" i="53"/>
  <c r="AM318" i="53"/>
  <c r="AM319" i="53"/>
  <c r="AM320" i="53"/>
  <c r="AM321" i="53"/>
  <c r="AM322" i="53"/>
  <c r="AM323" i="53"/>
  <c r="AM324" i="53"/>
  <c r="AM325" i="53"/>
  <c r="AM326" i="53"/>
  <c r="AM327" i="53"/>
  <c r="AM328" i="53"/>
  <c r="AM329" i="53"/>
  <c r="AM330" i="53"/>
  <c r="AM331" i="53"/>
  <c r="AM332" i="53"/>
  <c r="AM333" i="53"/>
  <c r="AM334" i="53"/>
  <c r="AM335" i="53"/>
  <c r="AM336" i="53"/>
  <c r="AM337" i="53"/>
  <c r="AM338" i="53"/>
  <c r="AM339" i="53"/>
  <c r="AM340" i="53"/>
  <c r="AM341" i="53"/>
  <c r="AM342" i="53"/>
  <c r="AM343" i="53"/>
  <c r="AM344" i="53"/>
  <c r="AM345" i="53"/>
  <c r="AM346" i="53"/>
  <c r="AM347" i="53"/>
  <c r="AM348" i="53"/>
  <c r="AM349" i="53"/>
  <c r="AM350" i="53"/>
  <c r="AM351" i="53"/>
  <c r="AM352" i="53"/>
  <c r="AM353" i="53"/>
  <c r="AM354" i="53"/>
  <c r="AM355" i="53"/>
  <c r="AM356" i="53"/>
  <c r="AM357" i="53"/>
  <c r="AM358" i="53"/>
  <c r="AM359" i="53"/>
  <c r="AM360" i="53"/>
  <c r="AM361" i="53"/>
  <c r="AM362" i="53"/>
  <c r="AM363" i="53"/>
  <c r="AM364" i="53"/>
  <c r="AM365" i="53"/>
  <c r="AM366" i="53"/>
  <c r="AM367" i="53"/>
  <c r="AM368" i="53"/>
  <c r="AM369" i="53"/>
  <c r="AM370" i="53"/>
  <c r="AM371" i="53"/>
  <c r="AM372" i="53"/>
  <c r="AM373" i="53"/>
  <c r="AM374" i="53"/>
  <c r="AM375" i="53"/>
  <c r="AM376" i="53"/>
  <c r="AM377" i="53"/>
  <c r="AM378" i="53"/>
  <c r="AM379" i="53"/>
  <c r="AM380" i="53"/>
  <c r="AM381" i="53"/>
  <c r="AM382" i="53"/>
  <c r="AM383" i="53"/>
  <c r="AM384" i="53"/>
  <c r="AM385" i="53"/>
  <c r="AM386" i="53"/>
  <c r="AM387" i="53"/>
  <c r="AM388" i="53"/>
  <c r="AM389" i="53"/>
  <c r="AM390" i="53"/>
  <c r="AM391" i="53"/>
  <c r="AM392" i="53"/>
  <c r="AM393" i="53"/>
  <c r="AM394" i="53"/>
  <c r="AM395" i="53"/>
  <c r="AM396" i="53"/>
  <c r="AM397" i="53"/>
  <c r="AM398" i="53"/>
  <c r="AM399" i="53"/>
  <c r="AM400" i="53"/>
  <c r="AM401" i="53"/>
  <c r="AM402" i="53"/>
  <c r="AM403" i="53"/>
  <c r="AM404" i="53"/>
  <c r="AM405" i="53"/>
  <c r="AM406" i="53"/>
  <c r="AM407" i="53"/>
  <c r="AM408" i="53"/>
  <c r="AM409" i="53"/>
  <c r="AM410" i="53"/>
  <c r="AM411" i="53"/>
  <c r="AM412" i="53"/>
  <c r="AM413" i="53"/>
  <c r="AM414" i="53"/>
  <c r="AM415" i="53"/>
  <c r="AM416" i="53"/>
  <c r="AM417" i="53"/>
  <c r="AM418" i="53"/>
  <c r="AM419" i="53"/>
  <c r="AM420" i="53"/>
  <c r="AM421" i="53"/>
  <c r="AM422" i="53"/>
  <c r="AM423" i="53"/>
  <c r="AM424" i="53"/>
  <c r="AM425" i="53"/>
  <c r="AM426" i="53"/>
  <c r="AM427" i="53"/>
  <c r="AM428" i="53"/>
  <c r="AM429" i="53"/>
  <c r="AM430" i="53"/>
  <c r="AM431" i="53"/>
  <c r="AM432" i="53"/>
  <c r="AM433" i="53"/>
  <c r="AM434" i="53"/>
  <c r="AM435" i="53"/>
  <c r="AM436" i="53"/>
  <c r="AM437" i="53"/>
  <c r="AM438" i="53"/>
  <c r="AM439" i="53"/>
  <c r="AM440" i="53"/>
  <c r="AM441" i="53"/>
  <c r="AM442" i="53"/>
  <c r="AM443" i="53"/>
  <c r="AM444" i="53"/>
  <c r="AM445" i="53"/>
  <c r="AM446" i="53"/>
  <c r="AM447" i="53"/>
  <c r="AM448" i="53"/>
  <c r="AM449" i="53"/>
  <c r="AM450" i="53"/>
  <c r="AM451" i="53"/>
  <c r="AM452" i="53"/>
  <c r="AM453" i="53"/>
  <c r="AM454" i="53"/>
  <c r="AM455" i="53"/>
  <c r="AM456" i="53"/>
  <c r="AM457" i="53"/>
  <c r="AM458" i="53"/>
  <c r="AM459" i="53"/>
  <c r="AM460" i="53"/>
  <c r="AM461" i="53"/>
  <c r="AM462" i="53"/>
  <c r="AM463" i="53"/>
  <c r="AM464" i="53"/>
  <c r="AM465" i="53"/>
  <c r="AM466" i="53"/>
  <c r="AM467" i="53"/>
  <c r="AM468" i="53"/>
  <c r="AM469" i="53"/>
  <c r="AM470" i="53"/>
  <c r="AM471" i="53"/>
  <c r="AM472" i="53"/>
  <c r="AM473" i="53"/>
  <c r="AM474" i="53"/>
  <c r="AM475" i="53"/>
  <c r="AM476" i="53"/>
  <c r="AM477" i="53"/>
  <c r="AM478" i="53"/>
  <c r="AM479" i="53"/>
  <c r="AM480" i="53"/>
  <c r="AM481" i="53"/>
  <c r="AM482" i="53"/>
  <c r="AM483" i="53"/>
  <c r="AM484" i="53"/>
  <c r="AM485" i="53"/>
  <c r="AM486" i="53"/>
  <c r="AM487" i="53"/>
  <c r="AM488" i="53"/>
  <c r="AM489" i="53"/>
  <c r="AM490" i="53"/>
  <c r="AM491" i="53"/>
  <c r="AM492" i="53"/>
  <c r="AM493" i="53"/>
  <c r="AM494" i="53"/>
  <c r="AM495" i="53"/>
  <c r="AM496" i="53"/>
  <c r="AM497" i="53"/>
  <c r="AM498" i="53"/>
  <c r="AM499" i="53"/>
  <c r="AM500" i="53"/>
  <c r="AM501" i="53"/>
  <c r="AM502" i="53"/>
  <c r="AM503" i="53"/>
  <c r="AM504" i="53"/>
  <c r="AM505" i="53"/>
  <c r="AM506" i="53"/>
  <c r="AM507" i="53"/>
  <c r="AM508" i="53"/>
  <c r="AM509" i="53"/>
  <c r="AM510" i="53"/>
  <c r="AM511" i="53"/>
  <c r="AM512" i="53"/>
  <c r="AM513" i="53"/>
  <c r="AM514" i="53"/>
  <c r="AM515" i="53"/>
  <c r="AM516" i="53"/>
  <c r="AM517" i="53"/>
  <c r="AM518" i="53"/>
  <c r="AM519" i="53"/>
  <c r="AM520" i="53"/>
  <c r="AM521" i="53"/>
  <c r="AM522" i="53"/>
  <c r="AM523" i="53"/>
  <c r="AM524" i="53"/>
  <c r="AM525" i="53"/>
  <c r="AM526" i="53"/>
  <c r="AM527" i="53"/>
  <c r="AM528" i="53"/>
  <c r="AM529" i="53"/>
  <c r="AM530" i="53"/>
  <c r="AM531" i="53"/>
  <c r="AM532" i="53"/>
  <c r="AM533" i="53"/>
  <c r="AM534" i="53"/>
  <c r="AM535" i="53"/>
  <c r="AM536" i="53"/>
  <c r="AM537" i="53"/>
  <c r="AM538" i="53"/>
  <c r="AM539" i="53"/>
  <c r="AM540" i="53"/>
  <c r="AM541" i="53"/>
  <c r="AM542" i="53"/>
  <c r="AM543" i="53"/>
  <c r="AM544" i="53"/>
  <c r="AM545" i="53"/>
  <c r="AM546" i="53"/>
  <c r="AM547" i="53"/>
  <c r="AM548" i="53"/>
  <c r="AM549" i="53"/>
  <c r="AM550" i="53"/>
  <c r="AM551" i="53"/>
  <c r="AM552" i="53"/>
  <c r="AM553" i="53"/>
  <c r="AM554" i="53"/>
  <c r="AM555" i="53"/>
  <c r="AM556" i="53"/>
  <c r="AM557" i="53"/>
  <c r="AM558" i="53"/>
  <c r="AM559" i="53"/>
  <c r="AM560" i="53"/>
  <c r="AM561" i="53"/>
  <c r="AM562" i="53"/>
  <c r="AM563" i="53"/>
  <c r="AM2" i="53"/>
  <c r="AH3" i="53"/>
  <c r="AH4" i="53"/>
  <c r="AH5" i="53"/>
  <c r="AH6" i="53"/>
  <c r="AH7" i="53"/>
  <c r="AH8" i="53"/>
  <c r="AH9" i="53"/>
  <c r="AH10" i="53"/>
  <c r="AH11" i="53"/>
  <c r="AH12" i="53"/>
  <c r="AH13" i="53"/>
  <c r="AH14" i="53"/>
  <c r="AH15" i="53"/>
  <c r="AH16" i="53"/>
  <c r="AH17" i="53"/>
  <c r="AH18" i="53"/>
  <c r="AH19" i="53"/>
  <c r="AH20" i="53"/>
  <c r="AH21" i="53"/>
  <c r="AH22" i="53"/>
  <c r="AH23" i="53"/>
  <c r="AH24" i="53"/>
  <c r="AH25" i="53"/>
  <c r="AH26" i="53"/>
  <c r="AH27" i="53"/>
  <c r="AH28" i="53"/>
  <c r="AH29" i="53"/>
  <c r="AH30" i="53"/>
  <c r="AH31" i="53"/>
  <c r="AH32" i="53"/>
  <c r="AH33" i="53"/>
  <c r="AH34" i="53"/>
  <c r="AH35" i="53"/>
  <c r="AH36" i="53"/>
  <c r="AH37" i="53"/>
  <c r="AH38" i="53"/>
  <c r="AH39" i="53"/>
  <c r="AH40" i="53"/>
  <c r="AH41" i="53"/>
  <c r="AH42" i="53"/>
  <c r="AH43" i="53"/>
  <c r="AH44" i="53"/>
  <c r="AH45" i="53"/>
  <c r="AH46" i="53"/>
  <c r="AH47" i="53"/>
  <c r="AH48" i="53"/>
  <c r="AH49" i="53"/>
  <c r="AH50" i="53"/>
  <c r="AH51" i="53"/>
  <c r="AH52" i="53"/>
  <c r="AH53" i="53"/>
  <c r="AH54" i="53"/>
  <c r="AH55" i="53"/>
  <c r="AH56" i="53"/>
  <c r="AH57" i="53"/>
  <c r="AH58" i="53"/>
  <c r="AH59" i="53"/>
  <c r="AH60" i="53"/>
  <c r="AH61" i="53"/>
  <c r="AH62" i="53"/>
  <c r="AH63" i="53"/>
  <c r="AH64" i="53"/>
  <c r="AH65" i="53"/>
  <c r="AH66" i="53"/>
  <c r="AH67" i="53"/>
  <c r="AH68" i="53"/>
  <c r="AH69" i="53"/>
  <c r="AH70" i="53"/>
  <c r="AH71" i="53"/>
  <c r="AH72" i="53"/>
  <c r="AH73" i="53"/>
  <c r="AH74" i="53"/>
  <c r="AH75" i="53"/>
  <c r="AH76" i="53"/>
  <c r="AH77" i="53"/>
  <c r="AH78" i="53"/>
  <c r="AH79" i="53"/>
  <c r="AH80" i="53"/>
  <c r="AH81" i="53"/>
  <c r="AH82" i="53"/>
  <c r="AH83" i="53"/>
  <c r="AH84" i="53"/>
  <c r="AH85" i="53"/>
  <c r="AH86" i="53"/>
  <c r="AH87" i="53"/>
  <c r="AH88" i="53"/>
  <c r="AH89" i="53"/>
  <c r="AH90" i="53"/>
  <c r="AH91" i="53"/>
  <c r="AH92" i="53"/>
  <c r="AH93" i="53"/>
  <c r="AH94" i="53"/>
  <c r="AH95" i="53"/>
  <c r="AH96" i="53"/>
  <c r="AH97" i="53"/>
  <c r="AH98" i="53"/>
  <c r="AH99" i="53"/>
  <c r="AH100" i="53"/>
  <c r="AH101" i="53"/>
  <c r="AH102" i="53"/>
  <c r="AH103" i="53"/>
  <c r="AH104" i="53"/>
  <c r="AH105" i="53"/>
  <c r="AH106" i="53"/>
  <c r="AH107" i="53"/>
  <c r="AH108" i="53"/>
  <c r="AH109" i="53"/>
  <c r="AH110" i="53"/>
  <c r="AH111" i="53"/>
  <c r="AH112" i="53"/>
  <c r="AH113" i="53"/>
  <c r="AH114" i="53"/>
  <c r="AH115" i="53"/>
  <c r="AH116" i="53"/>
  <c r="AH117" i="53"/>
  <c r="AH118" i="53"/>
  <c r="AH119" i="53"/>
  <c r="AH120" i="53"/>
  <c r="AH121" i="53"/>
  <c r="AH122" i="53"/>
  <c r="AH123" i="53"/>
  <c r="AH124" i="53"/>
  <c r="AH125" i="53"/>
  <c r="AH126" i="53"/>
  <c r="AH127" i="53"/>
  <c r="AH128" i="53"/>
  <c r="AH129" i="53"/>
  <c r="AH130" i="53"/>
  <c r="AH131" i="53"/>
  <c r="AH132" i="53"/>
  <c r="AH133" i="53"/>
  <c r="AH134" i="53"/>
  <c r="AH135" i="53"/>
  <c r="AH136" i="53"/>
  <c r="AH137" i="53"/>
  <c r="AH138" i="53"/>
  <c r="AH139" i="53"/>
  <c r="AH140" i="53"/>
  <c r="AH141" i="53"/>
  <c r="AH142" i="53"/>
  <c r="AH143" i="53"/>
  <c r="AH144" i="53"/>
  <c r="AH145" i="53"/>
  <c r="AH146" i="53"/>
  <c r="AH147" i="53"/>
  <c r="AH148" i="53"/>
  <c r="AH149" i="53"/>
  <c r="AH150" i="53"/>
  <c r="AH151" i="53"/>
  <c r="AH152" i="53"/>
  <c r="AH153" i="53"/>
  <c r="AH154" i="53"/>
  <c r="AH155" i="53"/>
  <c r="AH156" i="53"/>
  <c r="AH157" i="53"/>
  <c r="AH158" i="53"/>
  <c r="AH159" i="53"/>
  <c r="AH160" i="53"/>
  <c r="AH161" i="53"/>
  <c r="AH162" i="53"/>
  <c r="AH163" i="53"/>
  <c r="AH164" i="53"/>
  <c r="AH165" i="53"/>
  <c r="AH166" i="53"/>
  <c r="AH167" i="53"/>
  <c r="AH168" i="53"/>
  <c r="AH169" i="53"/>
  <c r="AH170" i="53"/>
  <c r="AH171" i="53"/>
  <c r="AH172" i="53"/>
  <c r="AH173" i="53"/>
  <c r="AH174" i="53"/>
  <c r="AH175" i="53"/>
  <c r="AH176" i="53"/>
  <c r="AH177" i="53"/>
  <c r="AH178" i="53"/>
  <c r="AH179" i="53"/>
  <c r="AH180" i="53"/>
  <c r="AH181" i="53"/>
  <c r="AH182" i="53"/>
  <c r="AH183" i="53"/>
  <c r="AH184" i="53"/>
  <c r="AH185" i="53"/>
  <c r="AH186" i="53"/>
  <c r="AH187" i="53"/>
  <c r="AH188" i="53"/>
  <c r="AH189" i="53"/>
  <c r="AH190" i="53"/>
  <c r="AH191" i="53"/>
  <c r="AH192" i="53"/>
  <c r="AH193" i="53"/>
  <c r="AH194" i="53"/>
  <c r="AH195" i="53"/>
  <c r="AH196" i="53"/>
  <c r="AH197" i="53"/>
  <c r="AH198" i="53"/>
  <c r="AH199" i="53"/>
  <c r="AH200" i="53"/>
  <c r="AH201" i="53"/>
  <c r="AH202" i="53"/>
  <c r="AH203" i="53"/>
  <c r="AH204" i="53"/>
  <c r="AH205" i="53"/>
  <c r="AH206" i="53"/>
  <c r="AH207" i="53"/>
  <c r="AH208" i="53"/>
  <c r="AH209" i="53"/>
  <c r="AH210" i="53"/>
  <c r="AH211" i="53"/>
  <c r="AH212" i="53"/>
  <c r="AH213" i="53"/>
  <c r="AH214" i="53"/>
  <c r="AH215" i="53"/>
  <c r="AH216" i="53"/>
  <c r="AH217" i="53"/>
  <c r="AH218" i="53"/>
  <c r="AH219" i="53"/>
  <c r="AH220" i="53"/>
  <c r="AH221" i="53"/>
  <c r="AH222" i="53"/>
  <c r="AH223" i="53"/>
  <c r="AH224" i="53"/>
  <c r="AH225" i="53"/>
  <c r="AH226" i="53"/>
  <c r="AH227" i="53"/>
  <c r="AH228" i="53"/>
  <c r="AH229" i="53"/>
  <c r="AH230" i="53"/>
  <c r="AH231" i="53"/>
  <c r="AH232" i="53"/>
  <c r="AH233" i="53"/>
  <c r="AH234" i="53"/>
  <c r="AH235" i="53"/>
  <c r="AH236" i="53"/>
  <c r="AH237" i="53"/>
  <c r="AH238" i="53"/>
  <c r="AH239" i="53"/>
  <c r="AH240" i="53"/>
  <c r="AH241" i="53"/>
  <c r="AH242" i="53"/>
  <c r="AH243" i="53"/>
  <c r="AH244" i="53"/>
  <c r="AH245" i="53"/>
  <c r="AH246" i="53"/>
  <c r="AH247" i="53"/>
  <c r="AH248" i="53"/>
  <c r="AH249" i="53"/>
  <c r="AH250" i="53"/>
  <c r="AH251" i="53"/>
  <c r="AH252" i="53"/>
  <c r="AH253" i="53"/>
  <c r="AH254" i="53"/>
  <c r="AH255" i="53"/>
  <c r="AH256" i="53"/>
  <c r="AH257" i="53"/>
  <c r="AH258" i="53"/>
  <c r="AH259" i="53"/>
  <c r="AH260" i="53"/>
  <c r="AH261" i="53"/>
  <c r="AH262" i="53"/>
  <c r="AH263" i="53"/>
  <c r="AH264" i="53"/>
  <c r="AH265" i="53"/>
  <c r="AH266" i="53"/>
  <c r="AH267" i="53"/>
  <c r="AH268" i="53"/>
  <c r="AH269" i="53"/>
  <c r="AH270" i="53"/>
  <c r="AH271" i="53"/>
  <c r="AH272" i="53"/>
  <c r="AH273" i="53"/>
  <c r="AH274" i="53"/>
  <c r="AH275" i="53"/>
  <c r="AH276" i="53"/>
  <c r="AH277" i="53"/>
  <c r="AH278" i="53"/>
  <c r="AH279" i="53"/>
  <c r="AH280" i="53"/>
  <c r="AH281" i="53"/>
  <c r="AH282" i="53"/>
  <c r="AH283" i="53"/>
  <c r="AH284" i="53"/>
  <c r="AH285" i="53"/>
  <c r="AH286" i="53"/>
  <c r="AH287" i="53"/>
  <c r="AH288" i="53"/>
  <c r="AH289" i="53"/>
  <c r="AH290" i="53"/>
  <c r="AH291" i="53"/>
  <c r="AH292" i="53"/>
  <c r="AH293" i="53"/>
  <c r="AH294" i="53"/>
  <c r="AH295" i="53"/>
  <c r="AH296" i="53"/>
  <c r="AH297" i="53"/>
  <c r="AH298" i="53"/>
  <c r="AH299" i="53"/>
  <c r="AH300" i="53"/>
  <c r="AH301" i="53"/>
  <c r="AH302" i="53"/>
  <c r="AH303" i="53"/>
  <c r="AH304" i="53"/>
  <c r="AH305" i="53"/>
  <c r="AH306" i="53"/>
  <c r="AH307" i="53"/>
  <c r="AH308" i="53"/>
  <c r="AH309" i="53"/>
  <c r="AH310" i="53"/>
  <c r="AH311" i="53"/>
  <c r="AH312" i="53"/>
  <c r="AH313" i="53"/>
  <c r="AH314" i="53"/>
  <c r="AH315" i="53"/>
  <c r="AH316" i="53"/>
  <c r="AH317" i="53"/>
  <c r="AH318" i="53"/>
  <c r="AH319" i="53"/>
  <c r="AH320" i="53"/>
  <c r="AH321" i="53"/>
  <c r="AH322" i="53"/>
  <c r="AH323" i="53"/>
  <c r="AH324" i="53"/>
  <c r="AH325" i="53"/>
  <c r="AH326" i="53"/>
  <c r="AH327" i="53"/>
  <c r="AH328" i="53"/>
  <c r="AH329" i="53"/>
  <c r="AH330" i="53"/>
  <c r="AH331" i="53"/>
  <c r="AH332" i="53"/>
  <c r="AH333" i="53"/>
  <c r="AH334" i="53"/>
  <c r="AH335" i="53"/>
  <c r="AH336" i="53"/>
  <c r="AH337" i="53"/>
  <c r="AH338" i="53"/>
  <c r="AH339" i="53"/>
  <c r="AH340" i="53"/>
  <c r="AH341" i="53"/>
  <c r="AH342" i="53"/>
  <c r="AH343" i="53"/>
  <c r="AH344" i="53"/>
  <c r="AH345" i="53"/>
  <c r="AH346" i="53"/>
  <c r="AH347" i="53"/>
  <c r="AH348" i="53"/>
  <c r="AH349" i="53"/>
  <c r="AH350" i="53"/>
  <c r="AH351" i="53"/>
  <c r="AH352" i="53"/>
  <c r="AH353" i="53"/>
  <c r="AH354" i="53"/>
  <c r="AH355" i="53"/>
  <c r="AH356" i="53"/>
  <c r="AH357" i="53"/>
  <c r="AH358" i="53"/>
  <c r="AH359" i="53"/>
  <c r="AH360" i="53"/>
  <c r="AH361" i="53"/>
  <c r="AH362" i="53"/>
  <c r="AH363" i="53"/>
  <c r="AH364" i="53"/>
  <c r="AH365" i="53"/>
  <c r="AH366" i="53"/>
  <c r="AH367" i="53"/>
  <c r="AH368" i="53"/>
  <c r="AH369" i="53"/>
  <c r="AH370" i="53"/>
  <c r="AH371" i="53"/>
  <c r="AH372" i="53"/>
  <c r="AH373" i="53"/>
  <c r="AH374" i="53"/>
  <c r="AH375" i="53"/>
  <c r="AH376" i="53"/>
  <c r="AH377" i="53"/>
  <c r="AH378" i="53"/>
  <c r="AH379" i="53"/>
  <c r="AH380" i="53"/>
  <c r="AH381" i="53"/>
  <c r="AH382" i="53"/>
  <c r="AH383" i="53"/>
  <c r="AH384" i="53"/>
  <c r="AH385" i="53"/>
  <c r="AH386" i="53"/>
  <c r="AH387" i="53"/>
  <c r="AH388" i="53"/>
  <c r="AH389" i="53"/>
  <c r="AH390" i="53"/>
  <c r="AH391" i="53"/>
  <c r="AH392" i="53"/>
  <c r="AH393" i="53"/>
  <c r="AH394" i="53"/>
  <c r="AH395" i="53"/>
  <c r="AH396" i="53"/>
  <c r="AH397" i="53"/>
  <c r="AH398" i="53"/>
  <c r="AH399" i="53"/>
  <c r="AH400" i="53"/>
  <c r="AH401" i="53"/>
  <c r="AH402" i="53"/>
  <c r="AH403" i="53"/>
  <c r="AH404" i="53"/>
  <c r="AH405" i="53"/>
  <c r="AH406" i="53"/>
  <c r="AH407" i="53"/>
  <c r="AH408" i="53"/>
  <c r="AH409" i="53"/>
  <c r="AH410" i="53"/>
  <c r="AH411" i="53"/>
  <c r="AH412" i="53"/>
  <c r="AH413" i="53"/>
  <c r="AH414" i="53"/>
  <c r="AH415" i="53"/>
  <c r="AH416" i="53"/>
  <c r="AH417" i="53"/>
  <c r="AH418" i="53"/>
  <c r="AH419" i="53"/>
  <c r="AH420" i="53"/>
  <c r="AH421" i="53"/>
  <c r="AH422" i="53"/>
  <c r="AH423" i="53"/>
  <c r="AH424" i="53"/>
  <c r="AH425" i="53"/>
  <c r="AH426" i="53"/>
  <c r="AH427" i="53"/>
  <c r="AH428" i="53"/>
  <c r="AH429" i="53"/>
  <c r="AH430" i="53"/>
  <c r="AH431" i="53"/>
  <c r="AH432" i="53"/>
  <c r="AH433" i="53"/>
  <c r="AH434" i="53"/>
  <c r="AH435" i="53"/>
  <c r="AH436" i="53"/>
  <c r="AH437" i="53"/>
  <c r="AH438" i="53"/>
  <c r="AH439" i="53"/>
  <c r="AH440" i="53"/>
  <c r="AH441" i="53"/>
  <c r="AH442" i="53"/>
  <c r="AH443" i="53"/>
  <c r="AH444" i="53"/>
  <c r="AH445" i="53"/>
  <c r="AH446" i="53"/>
  <c r="AH447" i="53"/>
  <c r="AH448" i="53"/>
  <c r="AH449" i="53"/>
  <c r="AH450" i="53"/>
  <c r="AH451" i="53"/>
  <c r="AH452" i="53"/>
  <c r="AH453" i="53"/>
  <c r="AH454" i="53"/>
  <c r="AH455" i="53"/>
  <c r="AH456" i="53"/>
  <c r="AH457" i="53"/>
  <c r="AH458" i="53"/>
  <c r="AH459" i="53"/>
  <c r="AH460" i="53"/>
  <c r="AH461" i="53"/>
  <c r="AH462" i="53"/>
  <c r="AH463" i="53"/>
  <c r="AH464" i="53"/>
  <c r="AH465" i="53"/>
  <c r="AH466" i="53"/>
  <c r="AH467" i="53"/>
  <c r="AH468" i="53"/>
  <c r="AH469" i="53"/>
  <c r="AH470" i="53"/>
  <c r="AH471" i="53"/>
  <c r="AH472" i="53"/>
  <c r="AH473" i="53"/>
  <c r="AH474" i="53"/>
  <c r="AH475" i="53"/>
  <c r="AH476" i="53"/>
  <c r="AH477" i="53"/>
  <c r="AH478" i="53"/>
  <c r="AH479" i="53"/>
  <c r="AH480" i="53"/>
  <c r="AH481" i="53"/>
  <c r="AH482" i="53"/>
  <c r="AH483" i="53"/>
  <c r="AH484" i="53"/>
  <c r="AH485" i="53"/>
  <c r="AH486" i="53"/>
  <c r="AH487" i="53"/>
  <c r="AH488" i="53"/>
  <c r="AH489" i="53"/>
  <c r="AH490" i="53"/>
  <c r="AH491" i="53"/>
  <c r="AH492" i="53"/>
  <c r="AH493" i="53"/>
  <c r="AH494" i="53"/>
  <c r="AH495" i="53"/>
  <c r="AH496" i="53"/>
  <c r="AH497" i="53"/>
  <c r="AH498" i="53"/>
  <c r="AH499" i="53"/>
  <c r="AH500" i="53"/>
  <c r="AH501" i="53"/>
  <c r="AH502" i="53"/>
  <c r="AH503" i="53"/>
  <c r="AH504" i="53"/>
  <c r="AH505" i="53"/>
  <c r="AH506" i="53"/>
  <c r="AH507" i="53"/>
  <c r="AH508" i="53"/>
  <c r="AH509" i="53"/>
  <c r="AH510" i="53"/>
  <c r="AH511" i="53"/>
  <c r="AH512" i="53"/>
  <c r="AH513" i="53"/>
  <c r="AH514" i="53"/>
  <c r="AH515" i="53"/>
  <c r="AH516" i="53"/>
  <c r="AH517" i="53"/>
  <c r="AH518" i="53"/>
  <c r="AH519" i="53"/>
  <c r="AH520" i="53"/>
  <c r="AH521" i="53"/>
  <c r="AH522" i="53"/>
  <c r="AH523" i="53"/>
  <c r="AH524" i="53"/>
  <c r="AH525" i="53"/>
  <c r="AH526" i="53"/>
  <c r="AH527" i="53"/>
  <c r="AH528" i="53"/>
  <c r="AH529" i="53"/>
  <c r="AH530" i="53"/>
  <c r="AH531" i="53"/>
  <c r="AH532" i="53"/>
  <c r="AH533" i="53"/>
  <c r="AH534" i="53"/>
  <c r="AH535" i="53"/>
  <c r="AH536" i="53"/>
  <c r="AH537" i="53"/>
  <c r="AH538" i="53"/>
  <c r="AH539" i="53"/>
  <c r="AH540" i="53"/>
  <c r="AH541" i="53"/>
  <c r="AH542" i="53"/>
  <c r="AH543" i="53"/>
  <c r="AH544" i="53"/>
  <c r="AH545" i="53"/>
  <c r="AH546" i="53"/>
  <c r="AH547" i="53"/>
  <c r="AH548" i="53"/>
  <c r="AH549" i="53"/>
  <c r="AH550" i="53"/>
  <c r="AH551" i="53"/>
  <c r="AH552" i="53"/>
  <c r="AH553" i="53"/>
  <c r="AH554" i="53"/>
  <c r="AH555" i="53"/>
  <c r="AH556" i="53"/>
  <c r="AH557" i="53"/>
  <c r="AH558" i="53"/>
  <c r="AH559" i="53"/>
  <c r="AH560" i="53"/>
  <c r="AH561" i="53"/>
  <c r="AH562" i="53"/>
  <c r="AH563" i="53"/>
  <c r="AC3" i="53"/>
  <c r="AC4" i="53"/>
  <c r="AC5" i="53"/>
  <c r="AC6" i="53"/>
  <c r="AC7" i="53"/>
  <c r="AC8" i="53"/>
  <c r="AC9" i="53"/>
  <c r="AC10" i="53"/>
  <c r="AC11" i="53"/>
  <c r="AC12" i="53"/>
  <c r="AC13" i="53"/>
  <c r="AC14" i="53"/>
  <c r="AC15" i="53"/>
  <c r="AC16" i="53"/>
  <c r="AC17" i="53"/>
  <c r="AC18" i="53"/>
  <c r="AC19" i="53"/>
  <c r="AC20" i="53"/>
  <c r="AC21" i="53"/>
  <c r="AC22" i="53"/>
  <c r="AC23" i="53"/>
  <c r="AC24" i="53"/>
  <c r="AC25" i="53"/>
  <c r="AC26" i="53"/>
  <c r="AC27" i="53"/>
  <c r="AC28" i="53"/>
  <c r="AC29" i="53"/>
  <c r="AC30" i="53"/>
  <c r="AC31" i="53"/>
  <c r="AC32" i="53"/>
  <c r="AC33" i="53"/>
  <c r="AC34" i="53"/>
  <c r="AC35" i="53"/>
  <c r="AC36" i="53"/>
  <c r="AC37" i="53"/>
  <c r="AC38" i="53"/>
  <c r="AC39" i="53"/>
  <c r="AC40" i="53"/>
  <c r="AC41" i="53"/>
  <c r="AC42" i="53"/>
  <c r="AC43" i="53"/>
  <c r="AC44" i="53"/>
  <c r="AC45" i="53"/>
  <c r="AC46" i="53"/>
  <c r="AC47" i="53"/>
  <c r="AC48" i="53"/>
  <c r="AC49" i="53"/>
  <c r="AC50" i="53"/>
  <c r="AC51" i="53"/>
  <c r="AC52" i="53"/>
  <c r="AC53" i="53"/>
  <c r="AC54" i="53"/>
  <c r="AC55" i="53"/>
  <c r="AC56" i="53"/>
  <c r="AC57" i="53"/>
  <c r="AC58" i="53"/>
  <c r="AC59" i="53"/>
  <c r="AC60" i="53"/>
  <c r="AC61" i="53"/>
  <c r="AC62" i="53"/>
  <c r="AC63" i="53"/>
  <c r="AC64" i="53"/>
  <c r="AC65" i="53"/>
  <c r="AC66" i="53"/>
  <c r="AC67" i="53"/>
  <c r="AC68" i="53"/>
  <c r="AC69" i="53"/>
  <c r="AC70" i="53"/>
  <c r="AC71" i="53"/>
  <c r="AC72" i="53"/>
  <c r="AC73" i="53"/>
  <c r="AC74" i="53"/>
  <c r="AC75" i="53"/>
  <c r="AC76" i="53"/>
  <c r="AC77" i="53"/>
  <c r="AC78" i="53"/>
  <c r="AC79" i="53"/>
  <c r="AC80" i="53"/>
  <c r="AC81" i="53"/>
  <c r="AC82" i="53"/>
  <c r="AC83" i="53"/>
  <c r="AC84" i="53"/>
  <c r="AC85" i="53"/>
  <c r="AC86" i="53"/>
  <c r="AC87" i="53"/>
  <c r="AC88" i="53"/>
  <c r="AC89" i="53"/>
  <c r="AC90" i="53"/>
  <c r="AC91" i="53"/>
  <c r="AC92" i="53"/>
  <c r="AC93" i="53"/>
  <c r="AC94" i="53"/>
  <c r="AC95" i="53"/>
  <c r="AC96" i="53"/>
  <c r="AC97" i="53"/>
  <c r="AC98" i="53"/>
  <c r="AC99" i="53"/>
  <c r="AC100" i="53"/>
  <c r="AC101" i="53"/>
  <c r="AC102" i="53"/>
  <c r="AC103" i="53"/>
  <c r="AC104" i="53"/>
  <c r="AC105" i="53"/>
  <c r="AC106" i="53"/>
  <c r="AC107" i="53"/>
  <c r="AC108" i="53"/>
  <c r="AC109" i="53"/>
  <c r="AC110" i="53"/>
  <c r="AC111" i="53"/>
  <c r="AC112" i="53"/>
  <c r="AC113" i="53"/>
  <c r="AC114" i="53"/>
  <c r="AC115" i="53"/>
  <c r="AC116" i="53"/>
  <c r="AC117" i="53"/>
  <c r="AC118" i="53"/>
  <c r="AC119" i="53"/>
  <c r="AC120" i="53"/>
  <c r="AC121" i="53"/>
  <c r="AC122" i="53"/>
  <c r="AC123" i="53"/>
  <c r="AC124" i="53"/>
  <c r="AC125" i="53"/>
  <c r="AC126" i="53"/>
  <c r="AC127" i="53"/>
  <c r="AC128" i="53"/>
  <c r="AC129" i="53"/>
  <c r="AC130" i="53"/>
  <c r="AC131" i="53"/>
  <c r="AC132" i="53"/>
  <c r="AC133" i="53"/>
  <c r="AC134" i="53"/>
  <c r="AC135" i="53"/>
  <c r="AC136" i="53"/>
  <c r="AC137" i="53"/>
  <c r="AC138" i="53"/>
  <c r="AC139" i="53"/>
  <c r="AC140" i="53"/>
  <c r="AC141" i="53"/>
  <c r="AC142" i="53"/>
  <c r="AC143" i="53"/>
  <c r="AC144" i="53"/>
  <c r="AC145" i="53"/>
  <c r="AC146" i="53"/>
  <c r="AC147" i="53"/>
  <c r="AC148" i="53"/>
  <c r="AC149" i="53"/>
  <c r="AC150" i="53"/>
  <c r="AC151" i="53"/>
  <c r="AC152" i="53"/>
  <c r="AC153" i="53"/>
  <c r="AC154" i="53"/>
  <c r="AC155" i="53"/>
  <c r="AC156" i="53"/>
  <c r="AC157" i="53"/>
  <c r="AC158" i="53"/>
  <c r="AC159" i="53"/>
  <c r="AC160" i="53"/>
  <c r="AC161" i="53"/>
  <c r="AC162" i="53"/>
  <c r="AC163" i="53"/>
  <c r="AC164" i="53"/>
  <c r="AC165" i="53"/>
  <c r="AC166" i="53"/>
  <c r="AC167" i="53"/>
  <c r="AC168" i="53"/>
  <c r="AC169" i="53"/>
  <c r="AC170" i="53"/>
  <c r="AC171" i="53"/>
  <c r="AC172" i="53"/>
  <c r="AC173" i="53"/>
  <c r="AC174" i="53"/>
  <c r="AC175" i="53"/>
  <c r="AC176" i="53"/>
  <c r="AC177" i="53"/>
  <c r="AC178" i="53"/>
  <c r="AC179" i="53"/>
  <c r="AC180" i="53"/>
  <c r="AC181" i="53"/>
  <c r="AC182" i="53"/>
  <c r="AC183" i="53"/>
  <c r="AC184" i="53"/>
  <c r="AC185" i="53"/>
  <c r="AC186" i="53"/>
  <c r="AC187" i="53"/>
  <c r="AC188" i="53"/>
  <c r="AC189" i="53"/>
  <c r="AC190" i="53"/>
  <c r="AC191" i="53"/>
  <c r="AC192" i="53"/>
  <c r="AC193" i="53"/>
  <c r="AC194" i="53"/>
  <c r="AC195" i="53"/>
  <c r="AC196" i="53"/>
  <c r="AC197" i="53"/>
  <c r="AC198" i="53"/>
  <c r="AC199" i="53"/>
  <c r="AC200" i="53"/>
  <c r="AC201" i="53"/>
  <c r="AC202" i="53"/>
  <c r="AC203" i="53"/>
  <c r="AC204" i="53"/>
  <c r="AC205" i="53"/>
  <c r="AC206" i="53"/>
  <c r="AC207" i="53"/>
  <c r="AC208" i="53"/>
  <c r="AC209" i="53"/>
  <c r="AC210" i="53"/>
  <c r="AC211" i="53"/>
  <c r="AC212" i="53"/>
  <c r="AC213" i="53"/>
  <c r="AC214" i="53"/>
  <c r="AC215" i="53"/>
  <c r="AC216" i="53"/>
  <c r="AC217" i="53"/>
  <c r="AC218" i="53"/>
  <c r="AC219" i="53"/>
  <c r="AC220" i="53"/>
  <c r="AC221" i="53"/>
  <c r="AC222" i="53"/>
  <c r="AC223" i="53"/>
  <c r="AC224" i="53"/>
  <c r="AC225" i="53"/>
  <c r="AC226" i="53"/>
  <c r="AC227" i="53"/>
  <c r="AC228" i="53"/>
  <c r="AC229" i="53"/>
  <c r="AC230" i="53"/>
  <c r="AC231" i="53"/>
  <c r="AC232" i="53"/>
  <c r="AC233" i="53"/>
  <c r="AC234" i="53"/>
  <c r="AC235" i="53"/>
  <c r="AC236" i="53"/>
  <c r="AC237" i="53"/>
  <c r="AC238" i="53"/>
  <c r="AC239" i="53"/>
  <c r="AC240" i="53"/>
  <c r="AC241" i="53"/>
  <c r="AC242" i="53"/>
  <c r="AC243" i="53"/>
  <c r="AC244" i="53"/>
  <c r="AC245" i="53"/>
  <c r="AC246" i="53"/>
  <c r="AC247" i="53"/>
  <c r="AC248" i="53"/>
  <c r="AC249" i="53"/>
  <c r="AC250" i="53"/>
  <c r="AC251" i="53"/>
  <c r="AC252" i="53"/>
  <c r="AC253" i="53"/>
  <c r="AC254" i="53"/>
  <c r="AC255" i="53"/>
  <c r="AC256" i="53"/>
  <c r="AC257" i="53"/>
  <c r="AC258" i="53"/>
  <c r="AC259" i="53"/>
  <c r="AC260" i="53"/>
  <c r="AC261" i="53"/>
  <c r="AC262" i="53"/>
  <c r="AC263" i="53"/>
  <c r="AC264" i="53"/>
  <c r="AC265" i="53"/>
  <c r="AC266" i="53"/>
  <c r="AC267" i="53"/>
  <c r="AC268" i="53"/>
  <c r="AC269" i="53"/>
  <c r="AC270" i="53"/>
  <c r="AC271" i="53"/>
  <c r="AC272" i="53"/>
  <c r="AC273" i="53"/>
  <c r="AC274" i="53"/>
  <c r="AC275" i="53"/>
  <c r="AC276" i="53"/>
  <c r="AC277" i="53"/>
  <c r="AC278" i="53"/>
  <c r="AC279" i="53"/>
  <c r="AC280" i="53"/>
  <c r="AC281" i="53"/>
  <c r="AC282" i="53"/>
  <c r="AC283" i="53"/>
  <c r="AC284" i="53"/>
  <c r="AC285" i="53"/>
  <c r="AC286" i="53"/>
  <c r="AC287" i="53"/>
  <c r="AC288" i="53"/>
  <c r="AC289" i="53"/>
  <c r="AC290" i="53"/>
  <c r="AC291" i="53"/>
  <c r="AC292" i="53"/>
  <c r="AC293" i="53"/>
  <c r="AC294" i="53"/>
  <c r="AC295" i="53"/>
  <c r="AC296" i="53"/>
  <c r="AC297" i="53"/>
  <c r="AC298" i="53"/>
  <c r="AC299" i="53"/>
  <c r="AC300" i="53"/>
  <c r="AC301" i="53"/>
  <c r="AC302" i="53"/>
  <c r="AC303" i="53"/>
  <c r="AC304" i="53"/>
  <c r="AC305" i="53"/>
  <c r="AC306" i="53"/>
  <c r="AC307" i="53"/>
  <c r="AC308" i="53"/>
  <c r="AC309" i="53"/>
  <c r="AC310" i="53"/>
  <c r="AC311" i="53"/>
  <c r="AC312" i="53"/>
  <c r="AC313" i="53"/>
  <c r="AC314" i="53"/>
  <c r="AC315" i="53"/>
  <c r="AC316" i="53"/>
  <c r="AC317" i="53"/>
  <c r="AC318" i="53"/>
  <c r="AC319" i="53"/>
  <c r="AC320" i="53"/>
  <c r="AC321" i="53"/>
  <c r="AC322" i="53"/>
  <c r="AC323" i="53"/>
  <c r="AC324" i="53"/>
  <c r="AC325" i="53"/>
  <c r="AC326" i="53"/>
  <c r="AC327" i="53"/>
  <c r="AC328" i="53"/>
  <c r="AC329" i="53"/>
  <c r="AC330" i="53"/>
  <c r="AC331" i="53"/>
  <c r="AC332" i="53"/>
  <c r="AC333" i="53"/>
  <c r="AC334" i="53"/>
  <c r="AC335" i="53"/>
  <c r="AC336" i="53"/>
  <c r="AC337" i="53"/>
  <c r="AC338" i="53"/>
  <c r="AC339" i="53"/>
  <c r="AC340" i="53"/>
  <c r="AC341" i="53"/>
  <c r="AC342" i="53"/>
  <c r="AC343" i="53"/>
  <c r="AC344" i="53"/>
  <c r="AC345" i="53"/>
  <c r="AC346" i="53"/>
  <c r="AC347" i="53"/>
  <c r="AC348" i="53"/>
  <c r="AC349" i="53"/>
  <c r="AC350" i="53"/>
  <c r="AC351" i="53"/>
  <c r="AC352" i="53"/>
  <c r="AC353" i="53"/>
  <c r="AC354" i="53"/>
  <c r="AC355" i="53"/>
  <c r="AC356" i="53"/>
  <c r="AC357" i="53"/>
  <c r="AC358" i="53"/>
  <c r="AC359" i="53"/>
  <c r="AC360" i="53"/>
  <c r="AC361" i="53"/>
  <c r="AC362" i="53"/>
  <c r="AC363" i="53"/>
  <c r="AC364" i="53"/>
  <c r="AC365" i="53"/>
  <c r="AC366" i="53"/>
  <c r="AC367" i="53"/>
  <c r="AC368" i="53"/>
  <c r="AC369" i="53"/>
  <c r="AC370" i="53"/>
  <c r="AC371" i="53"/>
  <c r="AC372" i="53"/>
  <c r="AC373" i="53"/>
  <c r="AC374" i="53"/>
  <c r="AC375" i="53"/>
  <c r="AC376" i="53"/>
  <c r="AC377" i="53"/>
  <c r="AC378" i="53"/>
  <c r="AC379" i="53"/>
  <c r="AC380" i="53"/>
  <c r="AC381" i="53"/>
  <c r="AC382" i="53"/>
  <c r="AC383" i="53"/>
  <c r="AC384" i="53"/>
  <c r="AC385" i="53"/>
  <c r="AC386" i="53"/>
  <c r="AC387" i="53"/>
  <c r="AC388" i="53"/>
  <c r="AC389" i="53"/>
  <c r="AC390" i="53"/>
  <c r="AC391" i="53"/>
  <c r="AC392" i="53"/>
  <c r="AC393" i="53"/>
  <c r="AC394" i="53"/>
  <c r="AC395" i="53"/>
  <c r="AC396" i="53"/>
  <c r="AC397" i="53"/>
  <c r="AC398" i="53"/>
  <c r="AC399" i="53"/>
  <c r="AC400" i="53"/>
  <c r="AC401" i="53"/>
  <c r="AC402" i="53"/>
  <c r="AC403" i="53"/>
  <c r="AC404" i="53"/>
  <c r="AC405" i="53"/>
  <c r="AC406" i="53"/>
  <c r="AC407" i="53"/>
  <c r="AC408" i="53"/>
  <c r="AC409" i="53"/>
  <c r="AC410" i="53"/>
  <c r="AC411" i="53"/>
  <c r="AC412" i="53"/>
  <c r="AC413" i="53"/>
  <c r="AC414" i="53"/>
  <c r="AC415" i="53"/>
  <c r="AC416" i="53"/>
  <c r="AC417" i="53"/>
  <c r="AC418" i="53"/>
  <c r="AC419" i="53"/>
  <c r="AC420" i="53"/>
  <c r="AC421" i="53"/>
  <c r="AC422" i="53"/>
  <c r="AC423" i="53"/>
  <c r="AC424" i="53"/>
  <c r="AC425" i="53"/>
  <c r="AC426" i="53"/>
  <c r="AC427" i="53"/>
  <c r="AC428" i="53"/>
  <c r="AC429" i="53"/>
  <c r="AC430" i="53"/>
  <c r="AC431" i="53"/>
  <c r="AC432" i="53"/>
  <c r="AC433" i="53"/>
  <c r="AC434" i="53"/>
  <c r="AC435" i="53"/>
  <c r="AC436" i="53"/>
  <c r="AC437" i="53"/>
  <c r="AC438" i="53"/>
  <c r="AC439" i="53"/>
  <c r="AC440" i="53"/>
  <c r="AC441" i="53"/>
  <c r="AC442" i="53"/>
  <c r="AC443" i="53"/>
  <c r="AC444" i="53"/>
  <c r="AC445" i="53"/>
  <c r="AC446" i="53"/>
  <c r="AC447" i="53"/>
  <c r="AC448" i="53"/>
  <c r="AC449" i="53"/>
  <c r="AC450" i="53"/>
  <c r="AC451" i="53"/>
  <c r="AC452" i="53"/>
  <c r="AC453" i="53"/>
  <c r="AC454" i="53"/>
  <c r="AC455" i="53"/>
  <c r="AC456" i="53"/>
  <c r="AC457" i="53"/>
  <c r="AC458" i="53"/>
  <c r="AC459" i="53"/>
  <c r="AC460" i="53"/>
  <c r="AC461" i="53"/>
  <c r="AC462" i="53"/>
  <c r="AC463" i="53"/>
  <c r="AC464" i="53"/>
  <c r="AC465" i="53"/>
  <c r="AC466" i="53"/>
  <c r="AC467" i="53"/>
  <c r="AC468" i="53"/>
  <c r="AC469" i="53"/>
  <c r="AC470" i="53"/>
  <c r="AC471" i="53"/>
  <c r="AC472" i="53"/>
  <c r="AC473" i="53"/>
  <c r="AC474" i="53"/>
  <c r="AC475" i="53"/>
  <c r="AC476" i="53"/>
  <c r="AC477" i="53"/>
  <c r="AC478" i="53"/>
  <c r="AC479" i="53"/>
  <c r="AC480" i="53"/>
  <c r="AC481" i="53"/>
  <c r="AC482" i="53"/>
  <c r="AC483" i="53"/>
  <c r="AC484" i="53"/>
  <c r="AC485" i="53"/>
  <c r="AC486" i="53"/>
  <c r="AC487" i="53"/>
  <c r="AC488" i="53"/>
  <c r="AC489" i="53"/>
  <c r="AC490" i="53"/>
  <c r="AC491" i="53"/>
  <c r="AC492" i="53"/>
  <c r="AC493" i="53"/>
  <c r="AC494" i="53"/>
  <c r="AC495" i="53"/>
  <c r="AC496" i="53"/>
  <c r="AC497" i="53"/>
  <c r="AC498" i="53"/>
  <c r="AC499" i="53"/>
  <c r="AC500" i="53"/>
  <c r="AC501" i="53"/>
  <c r="AC502" i="53"/>
  <c r="AC503" i="53"/>
  <c r="AC504" i="53"/>
  <c r="AC505" i="53"/>
  <c r="AC506" i="53"/>
  <c r="AC507" i="53"/>
  <c r="AC508" i="53"/>
  <c r="AC509" i="53"/>
  <c r="AC510" i="53"/>
  <c r="AC511" i="53"/>
  <c r="AC512" i="53"/>
  <c r="AC513" i="53"/>
  <c r="AC514" i="53"/>
  <c r="AC515" i="53"/>
  <c r="AC516" i="53"/>
  <c r="AC517" i="53"/>
  <c r="AC518" i="53"/>
  <c r="AC519" i="53"/>
  <c r="AC520" i="53"/>
  <c r="AC521" i="53"/>
  <c r="AC522" i="53"/>
  <c r="AC523" i="53"/>
  <c r="AC524" i="53"/>
  <c r="AC525" i="53"/>
  <c r="AC526" i="53"/>
  <c r="AC527" i="53"/>
  <c r="AC528" i="53"/>
  <c r="AC529" i="53"/>
  <c r="AC530" i="53"/>
  <c r="AC531" i="53"/>
  <c r="AC532" i="53"/>
  <c r="AC533" i="53"/>
  <c r="AC534" i="53"/>
  <c r="AC535" i="53"/>
  <c r="AC536" i="53"/>
  <c r="AC537" i="53"/>
  <c r="AC538" i="53"/>
  <c r="AC539" i="53"/>
  <c r="AC540" i="53"/>
  <c r="AC541" i="53"/>
  <c r="AC542" i="53"/>
  <c r="AC543" i="53"/>
  <c r="AC544" i="53"/>
  <c r="AC545" i="53"/>
  <c r="AC546" i="53"/>
  <c r="AC547" i="53"/>
  <c r="AC548" i="53"/>
  <c r="AC549" i="53"/>
  <c r="AC550" i="53"/>
  <c r="AC551" i="53"/>
  <c r="AC552" i="53"/>
  <c r="AC553" i="53"/>
  <c r="AC554" i="53"/>
  <c r="AC555" i="53"/>
  <c r="AC556" i="53"/>
  <c r="AC557" i="53"/>
  <c r="AC558" i="53"/>
  <c r="AC559" i="53"/>
  <c r="AC560" i="53"/>
  <c r="AC561" i="53"/>
  <c r="AC562" i="53"/>
  <c r="AC563" i="53"/>
  <c r="AC2" i="53"/>
  <c r="X3" i="53"/>
  <c r="X4" i="53"/>
  <c r="X5" i="53"/>
  <c r="X6" i="53"/>
  <c r="X7" i="53"/>
  <c r="X8" i="53"/>
  <c r="X9" i="53"/>
  <c r="X10" i="53"/>
  <c r="X11" i="53"/>
  <c r="X12" i="53"/>
  <c r="X13" i="53"/>
  <c r="X14" i="53"/>
  <c r="X15" i="53"/>
  <c r="X16" i="53"/>
  <c r="X17" i="53"/>
  <c r="X18" i="53"/>
  <c r="X19" i="53"/>
  <c r="X20" i="53"/>
  <c r="X21" i="53"/>
  <c r="X22" i="53"/>
  <c r="X23" i="53"/>
  <c r="X24" i="53"/>
  <c r="X25" i="53"/>
  <c r="X26" i="53"/>
  <c r="X27" i="53"/>
  <c r="X28" i="53"/>
  <c r="X29" i="53"/>
  <c r="X30" i="53"/>
  <c r="X31" i="53"/>
  <c r="X32" i="53"/>
  <c r="X33" i="53"/>
  <c r="X34" i="53"/>
  <c r="X35" i="53"/>
  <c r="X36" i="53"/>
  <c r="X37" i="53"/>
  <c r="X38" i="53"/>
  <c r="X39" i="53"/>
  <c r="X40" i="53"/>
  <c r="X41" i="53"/>
  <c r="X42" i="53"/>
  <c r="X43" i="53"/>
  <c r="X44" i="53"/>
  <c r="X45" i="53"/>
  <c r="X46" i="53"/>
  <c r="X47" i="53"/>
  <c r="X48" i="53"/>
  <c r="X49" i="53"/>
  <c r="X50" i="53"/>
  <c r="X51" i="53"/>
  <c r="X52" i="53"/>
  <c r="X53" i="53"/>
  <c r="X54" i="53"/>
  <c r="X55" i="53"/>
  <c r="X56" i="53"/>
  <c r="X57" i="53"/>
  <c r="X58" i="53"/>
  <c r="X59" i="53"/>
  <c r="X60" i="53"/>
  <c r="X61" i="53"/>
  <c r="X62" i="53"/>
  <c r="X63" i="53"/>
  <c r="X64" i="53"/>
  <c r="X65" i="53"/>
  <c r="X66" i="53"/>
  <c r="X67" i="53"/>
  <c r="X68" i="53"/>
  <c r="X69" i="53"/>
  <c r="X70" i="53"/>
  <c r="X71" i="53"/>
  <c r="X72" i="53"/>
  <c r="X73" i="53"/>
  <c r="X74" i="53"/>
  <c r="X75" i="53"/>
  <c r="X76" i="53"/>
  <c r="X77" i="53"/>
  <c r="X78" i="53"/>
  <c r="X79" i="53"/>
  <c r="X80" i="53"/>
  <c r="X81" i="53"/>
  <c r="X82" i="53"/>
  <c r="X83" i="53"/>
  <c r="X84" i="53"/>
  <c r="X85" i="53"/>
  <c r="X86" i="53"/>
  <c r="X87" i="53"/>
  <c r="X88" i="53"/>
  <c r="X89" i="53"/>
  <c r="X90" i="53"/>
  <c r="X91" i="53"/>
  <c r="X92" i="53"/>
  <c r="X93" i="53"/>
  <c r="X94" i="53"/>
  <c r="X95" i="53"/>
  <c r="X96" i="53"/>
  <c r="X97" i="53"/>
  <c r="X98" i="53"/>
  <c r="X99" i="53"/>
  <c r="X100" i="53"/>
  <c r="X101" i="53"/>
  <c r="X102" i="53"/>
  <c r="X103" i="53"/>
  <c r="X104" i="53"/>
  <c r="X105" i="53"/>
  <c r="X106" i="53"/>
  <c r="X107" i="53"/>
  <c r="X108" i="53"/>
  <c r="X109" i="53"/>
  <c r="X110" i="53"/>
  <c r="X111" i="53"/>
  <c r="X112" i="53"/>
  <c r="X113" i="53"/>
  <c r="X114" i="53"/>
  <c r="X115" i="53"/>
  <c r="X116" i="53"/>
  <c r="X117" i="53"/>
  <c r="X118" i="53"/>
  <c r="X119" i="53"/>
  <c r="X120" i="53"/>
  <c r="X121" i="53"/>
  <c r="X122" i="53"/>
  <c r="X123" i="53"/>
  <c r="X124" i="53"/>
  <c r="X125" i="53"/>
  <c r="X126" i="53"/>
  <c r="X127" i="53"/>
  <c r="X128" i="53"/>
  <c r="X129" i="53"/>
  <c r="X130" i="53"/>
  <c r="X131" i="53"/>
  <c r="X132" i="53"/>
  <c r="X133" i="53"/>
  <c r="X134" i="53"/>
  <c r="X135" i="53"/>
  <c r="X136" i="53"/>
  <c r="X137" i="53"/>
  <c r="X138" i="53"/>
  <c r="X139" i="53"/>
  <c r="X140" i="53"/>
  <c r="X141" i="53"/>
  <c r="X142" i="53"/>
  <c r="X143" i="53"/>
  <c r="X144" i="53"/>
  <c r="X145" i="53"/>
  <c r="X146" i="53"/>
  <c r="X147" i="53"/>
  <c r="X148" i="53"/>
  <c r="X149" i="53"/>
  <c r="X150" i="53"/>
  <c r="X151" i="53"/>
  <c r="X152" i="53"/>
  <c r="X153" i="53"/>
  <c r="X154" i="53"/>
  <c r="X155" i="53"/>
  <c r="X156" i="53"/>
  <c r="X157" i="53"/>
  <c r="X158" i="53"/>
  <c r="X159" i="53"/>
  <c r="X160" i="53"/>
  <c r="X161" i="53"/>
  <c r="X162" i="53"/>
  <c r="X163" i="53"/>
  <c r="X164" i="53"/>
  <c r="X165" i="53"/>
  <c r="X166" i="53"/>
  <c r="X167" i="53"/>
  <c r="X168" i="53"/>
  <c r="X169" i="53"/>
  <c r="X170" i="53"/>
  <c r="X171" i="53"/>
  <c r="X172" i="53"/>
  <c r="X173" i="53"/>
  <c r="X174" i="53"/>
  <c r="X175" i="53"/>
  <c r="X176" i="53"/>
  <c r="X177" i="53"/>
  <c r="X178" i="53"/>
  <c r="X179" i="53"/>
  <c r="X180" i="53"/>
  <c r="X181" i="53"/>
  <c r="X182" i="53"/>
  <c r="X183" i="53"/>
  <c r="X184" i="53"/>
  <c r="X185" i="53"/>
  <c r="X186" i="53"/>
  <c r="X187" i="53"/>
  <c r="X188" i="53"/>
  <c r="X189" i="53"/>
  <c r="X190" i="53"/>
  <c r="X191" i="53"/>
  <c r="X192" i="53"/>
  <c r="X193" i="53"/>
  <c r="X194" i="53"/>
  <c r="X195" i="53"/>
  <c r="X196" i="53"/>
  <c r="X197" i="53"/>
  <c r="X198" i="53"/>
  <c r="X199" i="53"/>
  <c r="X200" i="53"/>
  <c r="X201" i="53"/>
  <c r="X202" i="53"/>
  <c r="X203" i="53"/>
  <c r="X204" i="53"/>
  <c r="X205" i="53"/>
  <c r="X206" i="53"/>
  <c r="X207" i="53"/>
  <c r="X208" i="53"/>
  <c r="X209" i="53"/>
  <c r="X210" i="53"/>
  <c r="X211" i="53"/>
  <c r="X212" i="53"/>
  <c r="X213" i="53"/>
  <c r="X214" i="53"/>
  <c r="X215" i="53"/>
  <c r="X216" i="53"/>
  <c r="X217" i="53"/>
  <c r="X218" i="53"/>
  <c r="X219" i="53"/>
  <c r="X220" i="53"/>
  <c r="X221" i="53"/>
  <c r="X222" i="53"/>
  <c r="X223" i="53"/>
  <c r="X224" i="53"/>
  <c r="X225" i="53"/>
  <c r="X226" i="53"/>
  <c r="X227" i="53"/>
  <c r="X228" i="53"/>
  <c r="X229" i="53"/>
  <c r="X230" i="53"/>
  <c r="X231" i="53"/>
  <c r="X232" i="53"/>
  <c r="X233" i="53"/>
  <c r="X234" i="53"/>
  <c r="X235" i="53"/>
  <c r="X236" i="53"/>
  <c r="X237" i="53"/>
  <c r="X238" i="53"/>
  <c r="X239" i="53"/>
  <c r="X240" i="53"/>
  <c r="X241" i="53"/>
  <c r="X242" i="53"/>
  <c r="X243" i="53"/>
  <c r="X244" i="53"/>
  <c r="X245" i="53"/>
  <c r="X246" i="53"/>
  <c r="X247" i="53"/>
  <c r="X248" i="53"/>
  <c r="X249" i="53"/>
  <c r="X250" i="53"/>
  <c r="X251" i="53"/>
  <c r="X252" i="53"/>
  <c r="X253" i="53"/>
  <c r="X254" i="53"/>
  <c r="X255" i="53"/>
  <c r="X256" i="53"/>
  <c r="X257" i="53"/>
  <c r="X258" i="53"/>
  <c r="X259" i="53"/>
  <c r="X260" i="53"/>
  <c r="X261" i="53"/>
  <c r="X262" i="53"/>
  <c r="X263" i="53"/>
  <c r="X264" i="53"/>
  <c r="X265" i="53"/>
  <c r="X266" i="53"/>
  <c r="X267" i="53"/>
  <c r="X268" i="53"/>
  <c r="X269" i="53"/>
  <c r="X270" i="53"/>
  <c r="X271" i="53"/>
  <c r="X272" i="53"/>
  <c r="X273" i="53"/>
  <c r="X274" i="53"/>
  <c r="X275" i="53"/>
  <c r="X276" i="53"/>
  <c r="X277" i="53"/>
  <c r="X278" i="53"/>
  <c r="X279" i="53"/>
  <c r="X280" i="53"/>
  <c r="X281" i="53"/>
  <c r="X282" i="53"/>
  <c r="X283" i="53"/>
  <c r="X284" i="53"/>
  <c r="X285" i="53"/>
  <c r="X286" i="53"/>
  <c r="X287" i="53"/>
  <c r="X288" i="53"/>
  <c r="X289" i="53"/>
  <c r="X290" i="53"/>
  <c r="X291" i="53"/>
  <c r="X292" i="53"/>
  <c r="X293" i="53"/>
  <c r="X294" i="53"/>
  <c r="X295" i="53"/>
  <c r="X296" i="53"/>
  <c r="X297" i="53"/>
  <c r="X298" i="53"/>
  <c r="X299" i="53"/>
  <c r="X300" i="53"/>
  <c r="X301" i="53"/>
  <c r="X302" i="53"/>
  <c r="X303" i="53"/>
  <c r="X304" i="53"/>
  <c r="X305" i="53"/>
  <c r="X306" i="53"/>
  <c r="X307" i="53"/>
  <c r="X308" i="53"/>
  <c r="X309" i="53"/>
  <c r="X310" i="53"/>
  <c r="X311" i="53"/>
  <c r="X312" i="53"/>
  <c r="X313" i="53"/>
  <c r="X314" i="53"/>
  <c r="X315" i="53"/>
  <c r="X316" i="53"/>
  <c r="X317" i="53"/>
  <c r="X318" i="53"/>
  <c r="X319" i="53"/>
  <c r="X320" i="53"/>
  <c r="X321" i="53"/>
  <c r="X322" i="53"/>
  <c r="X323" i="53"/>
  <c r="X324" i="53"/>
  <c r="X325" i="53"/>
  <c r="X326" i="53"/>
  <c r="X327" i="53"/>
  <c r="X328" i="53"/>
  <c r="X329" i="53"/>
  <c r="X330" i="53"/>
  <c r="X331" i="53"/>
  <c r="X332" i="53"/>
  <c r="X333" i="53"/>
  <c r="X334" i="53"/>
  <c r="X335" i="53"/>
  <c r="X336" i="53"/>
  <c r="X337" i="53"/>
  <c r="X338" i="53"/>
  <c r="X339" i="53"/>
  <c r="X340" i="53"/>
  <c r="X341" i="53"/>
  <c r="X342" i="53"/>
  <c r="X343" i="53"/>
  <c r="X344" i="53"/>
  <c r="X345" i="53"/>
  <c r="X346" i="53"/>
  <c r="X347" i="53"/>
  <c r="X348" i="53"/>
  <c r="X349" i="53"/>
  <c r="X350" i="53"/>
  <c r="X351" i="53"/>
  <c r="X352" i="53"/>
  <c r="X353" i="53"/>
  <c r="X354" i="53"/>
  <c r="X355" i="53"/>
  <c r="X356" i="53"/>
  <c r="X357" i="53"/>
  <c r="X358" i="53"/>
  <c r="X359" i="53"/>
  <c r="X360" i="53"/>
  <c r="X361" i="53"/>
  <c r="X362" i="53"/>
  <c r="X363" i="53"/>
  <c r="X364" i="53"/>
  <c r="X365" i="53"/>
  <c r="X366" i="53"/>
  <c r="X367" i="53"/>
  <c r="X368" i="53"/>
  <c r="X369" i="53"/>
  <c r="X370" i="53"/>
  <c r="X371" i="53"/>
  <c r="X372" i="53"/>
  <c r="X373" i="53"/>
  <c r="X374" i="53"/>
  <c r="X375" i="53"/>
  <c r="X376" i="53"/>
  <c r="X377" i="53"/>
  <c r="X378" i="53"/>
  <c r="X379" i="53"/>
  <c r="X380" i="53"/>
  <c r="X381" i="53"/>
  <c r="X382" i="53"/>
  <c r="X383" i="53"/>
  <c r="X384" i="53"/>
  <c r="X385" i="53"/>
  <c r="X386" i="53"/>
  <c r="X387" i="53"/>
  <c r="X388" i="53"/>
  <c r="X389" i="53"/>
  <c r="X390" i="53"/>
  <c r="X391" i="53"/>
  <c r="X392" i="53"/>
  <c r="X393" i="53"/>
  <c r="X394" i="53"/>
  <c r="X395" i="53"/>
  <c r="X396" i="53"/>
  <c r="X397" i="53"/>
  <c r="X398" i="53"/>
  <c r="X399" i="53"/>
  <c r="X400" i="53"/>
  <c r="X401" i="53"/>
  <c r="X402" i="53"/>
  <c r="X403" i="53"/>
  <c r="X404" i="53"/>
  <c r="X405" i="53"/>
  <c r="X406" i="53"/>
  <c r="X407" i="53"/>
  <c r="X408" i="53"/>
  <c r="X409" i="53"/>
  <c r="X410" i="53"/>
  <c r="X411" i="53"/>
  <c r="X412" i="53"/>
  <c r="X413" i="53"/>
  <c r="X414" i="53"/>
  <c r="X415" i="53"/>
  <c r="X416" i="53"/>
  <c r="X417" i="53"/>
  <c r="X418" i="53"/>
  <c r="X419" i="53"/>
  <c r="X420" i="53"/>
  <c r="X421" i="53"/>
  <c r="X422" i="53"/>
  <c r="X423" i="53"/>
  <c r="X424" i="53"/>
  <c r="X425" i="53"/>
  <c r="X426" i="53"/>
  <c r="X427" i="53"/>
  <c r="X428" i="53"/>
  <c r="X429" i="53"/>
  <c r="X430" i="53"/>
  <c r="X431" i="53"/>
  <c r="X432" i="53"/>
  <c r="X433" i="53"/>
  <c r="X434" i="53"/>
  <c r="X435" i="53"/>
  <c r="X436" i="53"/>
  <c r="X437" i="53"/>
  <c r="X438" i="53"/>
  <c r="X439" i="53"/>
  <c r="X440" i="53"/>
  <c r="X441" i="53"/>
  <c r="X442" i="53"/>
  <c r="X443" i="53"/>
  <c r="X444" i="53"/>
  <c r="X445" i="53"/>
  <c r="X446" i="53"/>
  <c r="X447" i="53"/>
  <c r="X448" i="53"/>
  <c r="X449" i="53"/>
  <c r="X450" i="53"/>
  <c r="X451" i="53"/>
  <c r="X452" i="53"/>
  <c r="X453" i="53"/>
  <c r="X454" i="53"/>
  <c r="X455" i="53"/>
  <c r="X456" i="53"/>
  <c r="X457" i="53"/>
  <c r="X458" i="53"/>
  <c r="X459" i="53"/>
  <c r="X460" i="53"/>
  <c r="X461" i="53"/>
  <c r="X462" i="53"/>
  <c r="X463" i="53"/>
  <c r="X464" i="53"/>
  <c r="X465" i="53"/>
  <c r="X466" i="53"/>
  <c r="X467" i="53"/>
  <c r="X468" i="53"/>
  <c r="X469" i="53"/>
  <c r="X470" i="53"/>
  <c r="X471" i="53"/>
  <c r="X472" i="53"/>
  <c r="X473" i="53"/>
  <c r="X474" i="53"/>
  <c r="X475" i="53"/>
  <c r="X476" i="53"/>
  <c r="X477" i="53"/>
  <c r="X478" i="53"/>
  <c r="X479" i="53"/>
  <c r="X480" i="53"/>
  <c r="X481" i="53"/>
  <c r="X482" i="53"/>
  <c r="X483" i="53"/>
  <c r="X484" i="53"/>
  <c r="X485" i="53"/>
  <c r="X486" i="53"/>
  <c r="X487" i="53"/>
  <c r="X488" i="53"/>
  <c r="X489" i="53"/>
  <c r="X490" i="53"/>
  <c r="X491" i="53"/>
  <c r="X492" i="53"/>
  <c r="X493" i="53"/>
  <c r="X494" i="53"/>
  <c r="X495" i="53"/>
  <c r="X496" i="53"/>
  <c r="X497" i="53"/>
  <c r="X498" i="53"/>
  <c r="X499" i="53"/>
  <c r="X500" i="53"/>
  <c r="X501" i="53"/>
  <c r="X502" i="53"/>
  <c r="X503" i="53"/>
  <c r="X504" i="53"/>
  <c r="X505" i="53"/>
  <c r="X506" i="53"/>
  <c r="X507" i="53"/>
  <c r="X508" i="53"/>
  <c r="X509" i="53"/>
  <c r="X510" i="53"/>
  <c r="X511" i="53"/>
  <c r="X512" i="53"/>
  <c r="X513" i="53"/>
  <c r="X514" i="53"/>
  <c r="X515" i="53"/>
  <c r="X516" i="53"/>
  <c r="X517" i="53"/>
  <c r="X518" i="53"/>
  <c r="X519" i="53"/>
  <c r="X520" i="53"/>
  <c r="X521" i="53"/>
  <c r="X522" i="53"/>
  <c r="X523" i="53"/>
  <c r="X524" i="53"/>
  <c r="X525" i="53"/>
  <c r="X526" i="53"/>
  <c r="X527" i="53"/>
  <c r="X528" i="53"/>
  <c r="X529" i="53"/>
  <c r="X530" i="53"/>
  <c r="X531" i="53"/>
  <c r="X532" i="53"/>
  <c r="X533" i="53"/>
  <c r="X534" i="53"/>
  <c r="X535" i="53"/>
  <c r="X536" i="53"/>
  <c r="X537" i="53"/>
  <c r="X538" i="53"/>
  <c r="X539" i="53"/>
  <c r="X540" i="53"/>
  <c r="X541" i="53"/>
  <c r="X542" i="53"/>
  <c r="X543" i="53"/>
  <c r="X544" i="53"/>
  <c r="X545" i="53"/>
  <c r="X546" i="53"/>
  <c r="X547" i="53"/>
  <c r="X548" i="53"/>
  <c r="X549" i="53"/>
  <c r="X550" i="53"/>
  <c r="X551" i="53"/>
  <c r="X552" i="53"/>
  <c r="X553" i="53"/>
  <c r="X554" i="53"/>
  <c r="X555" i="53"/>
  <c r="X556" i="53"/>
  <c r="X557" i="53"/>
  <c r="X558" i="53"/>
  <c r="X559" i="53"/>
  <c r="X560" i="53"/>
  <c r="X561" i="53"/>
  <c r="X562" i="53"/>
  <c r="X563" i="53"/>
  <c r="S3" i="53"/>
  <c r="S4" i="53"/>
  <c r="S5" i="53"/>
  <c r="S6" i="53"/>
  <c r="S7" i="53"/>
  <c r="S8" i="53"/>
  <c r="S9" i="53"/>
  <c r="S10" i="53"/>
  <c r="S11" i="53"/>
  <c r="S12" i="53"/>
  <c r="S13" i="53"/>
  <c r="S14" i="53"/>
  <c r="S15" i="53"/>
  <c r="S16" i="53"/>
  <c r="S17" i="53"/>
  <c r="S18" i="53"/>
  <c r="S19" i="53"/>
  <c r="S20" i="53"/>
  <c r="S21" i="53"/>
  <c r="S22" i="53"/>
  <c r="S23" i="53"/>
  <c r="S24" i="53"/>
  <c r="S25" i="53"/>
  <c r="S26" i="53"/>
  <c r="S27" i="53"/>
  <c r="S28" i="53"/>
  <c r="S29" i="53"/>
  <c r="S30" i="53"/>
  <c r="S31" i="53"/>
  <c r="S32" i="53"/>
  <c r="S33" i="53"/>
  <c r="S34" i="53"/>
  <c r="S35" i="53"/>
  <c r="S36" i="53"/>
  <c r="S37" i="53"/>
  <c r="S38" i="53"/>
  <c r="S39" i="53"/>
  <c r="S40" i="53"/>
  <c r="S41" i="53"/>
  <c r="S42" i="53"/>
  <c r="S43" i="53"/>
  <c r="S44" i="53"/>
  <c r="S45" i="53"/>
  <c r="S46" i="53"/>
  <c r="S47" i="53"/>
  <c r="S48" i="53"/>
  <c r="S49" i="53"/>
  <c r="S50" i="53"/>
  <c r="S51" i="53"/>
  <c r="S52" i="53"/>
  <c r="S53" i="53"/>
  <c r="S54" i="53"/>
  <c r="S55" i="53"/>
  <c r="S56" i="53"/>
  <c r="S57" i="53"/>
  <c r="S58" i="53"/>
  <c r="S59" i="53"/>
  <c r="S60" i="53"/>
  <c r="S61" i="53"/>
  <c r="S62" i="53"/>
  <c r="S63" i="53"/>
  <c r="S64" i="53"/>
  <c r="S65" i="53"/>
  <c r="S66" i="53"/>
  <c r="S67" i="53"/>
  <c r="S68" i="53"/>
  <c r="S69" i="53"/>
  <c r="S70" i="53"/>
  <c r="S71" i="53"/>
  <c r="S72" i="53"/>
  <c r="S73" i="53"/>
  <c r="S74" i="53"/>
  <c r="S75" i="53"/>
  <c r="S76" i="53"/>
  <c r="S77" i="53"/>
  <c r="S78" i="53"/>
  <c r="S79" i="53"/>
  <c r="S80" i="53"/>
  <c r="S81" i="53"/>
  <c r="S82" i="53"/>
  <c r="S83" i="53"/>
  <c r="S84" i="53"/>
  <c r="S85" i="53"/>
  <c r="S86" i="53"/>
  <c r="S87" i="53"/>
  <c r="S88" i="53"/>
  <c r="S89" i="53"/>
  <c r="S90" i="53"/>
  <c r="S91" i="53"/>
  <c r="S92" i="53"/>
  <c r="S93" i="53"/>
  <c r="S94" i="53"/>
  <c r="S95" i="53"/>
  <c r="S96" i="53"/>
  <c r="S97" i="53"/>
  <c r="S98" i="53"/>
  <c r="S99" i="53"/>
  <c r="S100" i="53"/>
  <c r="S101" i="53"/>
  <c r="S102" i="53"/>
  <c r="S103" i="53"/>
  <c r="S104" i="53"/>
  <c r="S105" i="53"/>
  <c r="S106" i="53"/>
  <c r="S107" i="53"/>
  <c r="S108" i="53"/>
  <c r="S109" i="53"/>
  <c r="S110" i="53"/>
  <c r="S111" i="53"/>
  <c r="S112" i="53"/>
  <c r="S113" i="53"/>
  <c r="S114" i="53"/>
  <c r="S115" i="53"/>
  <c r="S116" i="53"/>
  <c r="S117" i="53"/>
  <c r="S118" i="53"/>
  <c r="S119" i="53"/>
  <c r="S120" i="53"/>
  <c r="S121" i="53"/>
  <c r="S122" i="53"/>
  <c r="S123" i="53"/>
  <c r="S124" i="53"/>
  <c r="S125" i="53"/>
  <c r="S126" i="53"/>
  <c r="S127" i="53"/>
  <c r="S128" i="53"/>
  <c r="S129" i="53"/>
  <c r="S130" i="53"/>
  <c r="S131" i="53"/>
  <c r="S132" i="53"/>
  <c r="S133" i="53"/>
  <c r="S134" i="53"/>
  <c r="S135" i="53"/>
  <c r="S136" i="53"/>
  <c r="S137" i="53"/>
  <c r="S138" i="53"/>
  <c r="S139" i="53"/>
  <c r="S140" i="53"/>
  <c r="S141" i="53"/>
  <c r="S142" i="53"/>
  <c r="S143" i="53"/>
  <c r="S144" i="53"/>
  <c r="S145" i="53"/>
  <c r="S146" i="53"/>
  <c r="S147" i="53"/>
  <c r="S148" i="53"/>
  <c r="S149" i="53"/>
  <c r="S150" i="53"/>
  <c r="S151" i="53"/>
  <c r="S152" i="53"/>
  <c r="S153" i="53"/>
  <c r="S154" i="53"/>
  <c r="S155" i="53"/>
  <c r="S156" i="53"/>
  <c r="S157" i="53"/>
  <c r="S158" i="53"/>
  <c r="S159" i="53"/>
  <c r="S160" i="53"/>
  <c r="S161" i="53"/>
  <c r="S162" i="53"/>
  <c r="S163" i="53"/>
  <c r="S164" i="53"/>
  <c r="S165" i="53"/>
  <c r="S166" i="53"/>
  <c r="S167" i="53"/>
  <c r="S168" i="53"/>
  <c r="S169" i="53"/>
  <c r="S170" i="53"/>
  <c r="S171" i="53"/>
  <c r="S172" i="53"/>
  <c r="S173" i="53"/>
  <c r="S174" i="53"/>
  <c r="S175" i="53"/>
  <c r="S176" i="53"/>
  <c r="S177" i="53"/>
  <c r="S178" i="53"/>
  <c r="S179" i="53"/>
  <c r="S180" i="53"/>
  <c r="S181" i="53"/>
  <c r="S182" i="53"/>
  <c r="S183" i="53"/>
  <c r="S184" i="53"/>
  <c r="S185" i="53"/>
  <c r="S186" i="53"/>
  <c r="S187" i="53"/>
  <c r="S188" i="53"/>
  <c r="S189" i="53"/>
  <c r="S190" i="53"/>
  <c r="S191" i="53"/>
  <c r="S192" i="53"/>
  <c r="S193" i="53"/>
  <c r="S194" i="53"/>
  <c r="S195" i="53"/>
  <c r="S196" i="53"/>
  <c r="S197" i="53"/>
  <c r="S198" i="53"/>
  <c r="S199" i="53"/>
  <c r="S200" i="53"/>
  <c r="S201" i="53"/>
  <c r="S202" i="53"/>
  <c r="S203" i="53"/>
  <c r="S204" i="53"/>
  <c r="S205" i="53"/>
  <c r="S206" i="53"/>
  <c r="S207" i="53"/>
  <c r="S208" i="53"/>
  <c r="S209" i="53"/>
  <c r="S210" i="53"/>
  <c r="S211" i="53"/>
  <c r="S212" i="53"/>
  <c r="S213" i="53"/>
  <c r="S214" i="53"/>
  <c r="S215" i="53"/>
  <c r="S216" i="53"/>
  <c r="S217" i="53"/>
  <c r="S218" i="53"/>
  <c r="S219" i="53"/>
  <c r="S220" i="53"/>
  <c r="S221" i="53"/>
  <c r="S222" i="53"/>
  <c r="S223" i="53"/>
  <c r="S224" i="53"/>
  <c r="S225" i="53"/>
  <c r="S226" i="53"/>
  <c r="S227" i="53"/>
  <c r="S228" i="53"/>
  <c r="S229" i="53"/>
  <c r="S230" i="53"/>
  <c r="S231" i="53"/>
  <c r="S232" i="53"/>
  <c r="S233" i="53"/>
  <c r="S234" i="53"/>
  <c r="S235" i="53"/>
  <c r="S236" i="53"/>
  <c r="S237" i="53"/>
  <c r="S238" i="53"/>
  <c r="S239" i="53"/>
  <c r="S240" i="53"/>
  <c r="S241" i="53"/>
  <c r="S242" i="53"/>
  <c r="S243" i="53"/>
  <c r="S244" i="53"/>
  <c r="S245" i="53"/>
  <c r="S246" i="53"/>
  <c r="S247" i="53"/>
  <c r="S248" i="53"/>
  <c r="S249" i="53"/>
  <c r="S250" i="53"/>
  <c r="S251" i="53"/>
  <c r="S252" i="53"/>
  <c r="S253" i="53"/>
  <c r="S254" i="53"/>
  <c r="S255" i="53"/>
  <c r="S256" i="53"/>
  <c r="S257" i="53"/>
  <c r="S258" i="53"/>
  <c r="S259" i="53"/>
  <c r="S260" i="53"/>
  <c r="S261" i="53"/>
  <c r="S262" i="53"/>
  <c r="S263" i="53"/>
  <c r="S264" i="53"/>
  <c r="S265" i="53"/>
  <c r="S266" i="53"/>
  <c r="S267" i="53"/>
  <c r="S268" i="53"/>
  <c r="S269" i="53"/>
  <c r="S270" i="53"/>
  <c r="S271" i="53"/>
  <c r="S272" i="53"/>
  <c r="S273" i="53"/>
  <c r="S274" i="53"/>
  <c r="S275" i="53"/>
  <c r="S276" i="53"/>
  <c r="S277" i="53"/>
  <c r="S278" i="53"/>
  <c r="S279" i="53"/>
  <c r="S280" i="53"/>
  <c r="S281" i="53"/>
  <c r="S282" i="53"/>
  <c r="S283" i="53"/>
  <c r="S284" i="53"/>
  <c r="S285" i="53"/>
  <c r="S286" i="53"/>
  <c r="S287" i="53"/>
  <c r="S288" i="53"/>
  <c r="S289" i="53"/>
  <c r="S290" i="53"/>
  <c r="S291" i="53"/>
  <c r="S292" i="53"/>
  <c r="S293" i="53"/>
  <c r="S294" i="53"/>
  <c r="S295" i="53"/>
  <c r="S296" i="53"/>
  <c r="S297" i="53"/>
  <c r="S298" i="53"/>
  <c r="S299" i="53"/>
  <c r="S300" i="53"/>
  <c r="S301" i="53"/>
  <c r="S302" i="53"/>
  <c r="S303" i="53"/>
  <c r="S304" i="53"/>
  <c r="S305" i="53"/>
  <c r="S306" i="53"/>
  <c r="S307" i="53"/>
  <c r="S308" i="53"/>
  <c r="S309" i="53"/>
  <c r="S310" i="53"/>
  <c r="S311" i="53"/>
  <c r="S312" i="53"/>
  <c r="S313" i="53"/>
  <c r="S314" i="53"/>
  <c r="S315" i="53"/>
  <c r="S316" i="53"/>
  <c r="S317" i="53"/>
  <c r="S318" i="53"/>
  <c r="S319" i="53"/>
  <c r="S320" i="53"/>
  <c r="S321" i="53"/>
  <c r="S322" i="53"/>
  <c r="S323" i="53"/>
  <c r="S324" i="53"/>
  <c r="S325" i="53"/>
  <c r="S326" i="53"/>
  <c r="S327" i="53"/>
  <c r="S328" i="53"/>
  <c r="S329" i="53"/>
  <c r="S330" i="53"/>
  <c r="S331" i="53"/>
  <c r="S332" i="53"/>
  <c r="S333" i="53"/>
  <c r="S334" i="53"/>
  <c r="S335" i="53"/>
  <c r="S336" i="53"/>
  <c r="S337" i="53"/>
  <c r="S338" i="53"/>
  <c r="S339" i="53"/>
  <c r="S340" i="53"/>
  <c r="S341" i="53"/>
  <c r="S342" i="53"/>
  <c r="S343" i="53"/>
  <c r="S344" i="53"/>
  <c r="S345" i="53"/>
  <c r="S346" i="53"/>
  <c r="S347" i="53"/>
  <c r="S348" i="53"/>
  <c r="S349" i="53"/>
  <c r="S350" i="53"/>
  <c r="S351" i="53"/>
  <c r="S352" i="53"/>
  <c r="S353" i="53"/>
  <c r="S354" i="53"/>
  <c r="S355" i="53"/>
  <c r="S356" i="53"/>
  <c r="S357" i="53"/>
  <c r="S358" i="53"/>
  <c r="S359" i="53"/>
  <c r="S360" i="53"/>
  <c r="S361" i="53"/>
  <c r="S362" i="53"/>
  <c r="S363" i="53"/>
  <c r="S364" i="53"/>
  <c r="S365" i="53"/>
  <c r="S366" i="53"/>
  <c r="S367" i="53"/>
  <c r="S368" i="53"/>
  <c r="S369" i="53"/>
  <c r="S370" i="53"/>
  <c r="S371" i="53"/>
  <c r="S372" i="53"/>
  <c r="S373" i="53"/>
  <c r="S374" i="53"/>
  <c r="S375" i="53"/>
  <c r="S376" i="53"/>
  <c r="S377" i="53"/>
  <c r="S378" i="53"/>
  <c r="S379" i="53"/>
  <c r="S380" i="53"/>
  <c r="S381" i="53"/>
  <c r="S382" i="53"/>
  <c r="S383" i="53"/>
  <c r="S384" i="53"/>
  <c r="S385" i="53"/>
  <c r="S386" i="53"/>
  <c r="S387" i="53"/>
  <c r="S388" i="53"/>
  <c r="S389" i="53"/>
  <c r="S390" i="53"/>
  <c r="S391" i="53"/>
  <c r="S392" i="53"/>
  <c r="S393" i="53"/>
  <c r="S394" i="53"/>
  <c r="S395" i="53"/>
  <c r="S396" i="53"/>
  <c r="S397" i="53"/>
  <c r="S398" i="53"/>
  <c r="S399" i="53"/>
  <c r="S400" i="53"/>
  <c r="S401" i="53"/>
  <c r="S402" i="53"/>
  <c r="S403" i="53"/>
  <c r="S404" i="53"/>
  <c r="S405" i="53"/>
  <c r="S406" i="53"/>
  <c r="S407" i="53"/>
  <c r="S408" i="53"/>
  <c r="S409" i="53"/>
  <c r="S410" i="53"/>
  <c r="S411" i="53"/>
  <c r="S412" i="53"/>
  <c r="S413" i="53"/>
  <c r="S414" i="53"/>
  <c r="S415" i="53"/>
  <c r="S416" i="53"/>
  <c r="S417" i="53"/>
  <c r="S418" i="53"/>
  <c r="S419" i="53"/>
  <c r="S420" i="53"/>
  <c r="S421" i="53"/>
  <c r="S422" i="53"/>
  <c r="S423" i="53"/>
  <c r="S424" i="53"/>
  <c r="S425" i="53"/>
  <c r="S426" i="53"/>
  <c r="S427" i="53"/>
  <c r="S428" i="53"/>
  <c r="S429" i="53"/>
  <c r="S430" i="53"/>
  <c r="S431" i="53"/>
  <c r="S432" i="53"/>
  <c r="S433" i="53"/>
  <c r="S434" i="53"/>
  <c r="S435" i="53"/>
  <c r="S436" i="53"/>
  <c r="S437" i="53"/>
  <c r="S438" i="53"/>
  <c r="S439" i="53"/>
  <c r="S440" i="53"/>
  <c r="S441" i="53"/>
  <c r="S442" i="53"/>
  <c r="S443" i="53"/>
  <c r="S444" i="53"/>
  <c r="S445" i="53"/>
  <c r="S446" i="53"/>
  <c r="S447" i="53"/>
  <c r="S448" i="53"/>
  <c r="S449" i="53"/>
  <c r="S450" i="53"/>
  <c r="S451" i="53"/>
  <c r="S452" i="53"/>
  <c r="S453" i="53"/>
  <c r="S454" i="53"/>
  <c r="S455" i="53"/>
  <c r="S456" i="53"/>
  <c r="S457" i="53"/>
  <c r="S458" i="53"/>
  <c r="S459" i="53"/>
  <c r="S460" i="53"/>
  <c r="S461" i="53"/>
  <c r="S462" i="53"/>
  <c r="S463" i="53"/>
  <c r="S464" i="53"/>
  <c r="S465" i="53"/>
  <c r="S466" i="53"/>
  <c r="S467" i="53"/>
  <c r="S468" i="53"/>
  <c r="S469" i="53"/>
  <c r="S470" i="53"/>
  <c r="S471" i="53"/>
  <c r="S472" i="53"/>
  <c r="S473" i="53"/>
  <c r="S474" i="53"/>
  <c r="S475" i="53"/>
  <c r="S476" i="53"/>
  <c r="S477" i="53"/>
  <c r="S478" i="53"/>
  <c r="S479" i="53"/>
  <c r="S480" i="53"/>
  <c r="S481" i="53"/>
  <c r="S482" i="53"/>
  <c r="S483" i="53"/>
  <c r="S484" i="53"/>
  <c r="S485" i="53"/>
  <c r="S486" i="53"/>
  <c r="S487" i="53"/>
  <c r="S488" i="53"/>
  <c r="S489" i="53"/>
  <c r="S490" i="53"/>
  <c r="S491" i="53"/>
  <c r="S492" i="53"/>
  <c r="S493" i="53"/>
  <c r="S494" i="53"/>
  <c r="S495" i="53"/>
  <c r="S496" i="53"/>
  <c r="S497" i="53"/>
  <c r="S498" i="53"/>
  <c r="S499" i="53"/>
  <c r="S500" i="53"/>
  <c r="S501" i="53"/>
  <c r="S502" i="53"/>
  <c r="S503" i="53"/>
  <c r="S504" i="53"/>
  <c r="S505" i="53"/>
  <c r="S506" i="53"/>
  <c r="S507" i="53"/>
  <c r="S508" i="53"/>
  <c r="S509" i="53"/>
  <c r="S510" i="53"/>
  <c r="S511" i="53"/>
  <c r="S512" i="53"/>
  <c r="S513" i="53"/>
  <c r="S514" i="53"/>
  <c r="S515" i="53"/>
  <c r="S516" i="53"/>
  <c r="S517" i="53"/>
  <c r="S518" i="53"/>
  <c r="S519" i="53"/>
  <c r="S520" i="53"/>
  <c r="S521" i="53"/>
  <c r="S522" i="53"/>
  <c r="S523" i="53"/>
  <c r="S524" i="53"/>
  <c r="S525" i="53"/>
  <c r="S526" i="53"/>
  <c r="S527" i="53"/>
  <c r="S528" i="53"/>
  <c r="S529" i="53"/>
  <c r="S530" i="53"/>
  <c r="S531" i="53"/>
  <c r="S532" i="53"/>
  <c r="S533" i="53"/>
  <c r="S534" i="53"/>
  <c r="S535" i="53"/>
  <c r="S536" i="53"/>
  <c r="S537" i="53"/>
  <c r="S538" i="53"/>
  <c r="S539" i="53"/>
  <c r="S540" i="53"/>
  <c r="S541" i="53"/>
  <c r="S542" i="53"/>
  <c r="S543" i="53"/>
  <c r="S544" i="53"/>
  <c r="S545" i="53"/>
  <c r="S546" i="53"/>
  <c r="S547" i="53"/>
  <c r="S548" i="53"/>
  <c r="S549" i="53"/>
  <c r="S550" i="53"/>
  <c r="S551" i="53"/>
  <c r="S552" i="53"/>
  <c r="S553" i="53"/>
  <c r="S554" i="53"/>
  <c r="S555" i="53"/>
  <c r="S556" i="53"/>
  <c r="S557" i="53"/>
  <c r="S558" i="53"/>
  <c r="S559" i="53"/>
  <c r="S560" i="53"/>
  <c r="S561" i="53"/>
  <c r="S562" i="53"/>
  <c r="S563" i="53"/>
  <c r="S2" i="53"/>
  <c r="I3" i="53"/>
  <c r="I4" i="53"/>
  <c r="I5" i="53"/>
  <c r="I6" i="53"/>
  <c r="I7" i="53"/>
  <c r="I8" i="53"/>
  <c r="I9" i="53"/>
  <c r="I10" i="53"/>
  <c r="I11" i="53"/>
  <c r="I12" i="53"/>
  <c r="I13" i="53"/>
  <c r="I14" i="53"/>
  <c r="I15" i="53"/>
  <c r="I16" i="53"/>
  <c r="I17" i="53"/>
  <c r="I18" i="53"/>
  <c r="I19" i="53"/>
  <c r="I20" i="53"/>
  <c r="I21" i="53"/>
  <c r="I22" i="53"/>
  <c r="I23" i="53"/>
  <c r="I24" i="53"/>
  <c r="I25" i="53"/>
  <c r="I26" i="53"/>
  <c r="I27" i="53"/>
  <c r="I28" i="53"/>
  <c r="I29" i="53"/>
  <c r="I30" i="53"/>
  <c r="I31" i="53"/>
  <c r="I32" i="53"/>
  <c r="I33" i="53"/>
  <c r="I34" i="53"/>
  <c r="I35" i="53"/>
  <c r="I36" i="53"/>
  <c r="I37" i="53"/>
  <c r="I38" i="53"/>
  <c r="I39" i="53"/>
  <c r="I40" i="53"/>
  <c r="I41" i="53"/>
  <c r="I42" i="53"/>
  <c r="I43" i="53"/>
  <c r="I44" i="53"/>
  <c r="I45" i="53"/>
  <c r="I46" i="53"/>
  <c r="I47" i="53"/>
  <c r="I48" i="53"/>
  <c r="I49" i="53"/>
  <c r="I50" i="53"/>
  <c r="I51" i="53"/>
  <c r="I52" i="53"/>
  <c r="I53" i="53"/>
  <c r="I54" i="53"/>
  <c r="I55" i="53"/>
  <c r="I56" i="53"/>
  <c r="I57" i="53"/>
  <c r="I58" i="53"/>
  <c r="I59" i="53"/>
  <c r="I60" i="53"/>
  <c r="I61" i="53"/>
  <c r="I62" i="53"/>
  <c r="I63" i="53"/>
  <c r="I64" i="53"/>
  <c r="I65" i="53"/>
  <c r="I66" i="53"/>
  <c r="I67" i="53"/>
  <c r="I68" i="53"/>
  <c r="I69" i="53"/>
  <c r="I70" i="53"/>
  <c r="I71" i="53"/>
  <c r="I72" i="53"/>
  <c r="I73" i="53"/>
  <c r="I74" i="53"/>
  <c r="I75" i="53"/>
  <c r="I76" i="53"/>
  <c r="I77" i="53"/>
  <c r="I78" i="53"/>
  <c r="I79" i="53"/>
  <c r="I80" i="53"/>
  <c r="I81" i="53"/>
  <c r="I82" i="53"/>
  <c r="I83" i="53"/>
  <c r="I84" i="53"/>
  <c r="I85" i="53"/>
  <c r="I86" i="53"/>
  <c r="I87" i="53"/>
  <c r="I88" i="53"/>
  <c r="I89" i="53"/>
  <c r="I90" i="53"/>
  <c r="I91" i="53"/>
  <c r="I92" i="53"/>
  <c r="I93" i="53"/>
  <c r="I94" i="53"/>
  <c r="I95" i="53"/>
  <c r="I96" i="53"/>
  <c r="I97" i="53"/>
  <c r="I98" i="53"/>
  <c r="I99" i="53"/>
  <c r="I100" i="53"/>
  <c r="I101" i="53"/>
  <c r="I102" i="53"/>
  <c r="I103" i="53"/>
  <c r="I104" i="53"/>
  <c r="I105" i="53"/>
  <c r="I106" i="53"/>
  <c r="I107" i="53"/>
  <c r="I108" i="53"/>
  <c r="I109" i="53"/>
  <c r="I110" i="53"/>
  <c r="I111" i="53"/>
  <c r="I112" i="53"/>
  <c r="I113" i="53"/>
  <c r="I114" i="53"/>
  <c r="I115" i="53"/>
  <c r="I116" i="53"/>
  <c r="I117" i="53"/>
  <c r="I118" i="53"/>
  <c r="I119" i="53"/>
  <c r="I120" i="53"/>
  <c r="I121" i="53"/>
  <c r="I122" i="53"/>
  <c r="I123" i="53"/>
  <c r="I124" i="53"/>
  <c r="I125" i="53"/>
  <c r="I126" i="53"/>
  <c r="I127" i="53"/>
  <c r="I128" i="53"/>
  <c r="I129" i="53"/>
  <c r="I130" i="53"/>
  <c r="I131" i="53"/>
  <c r="I132" i="53"/>
  <c r="I133" i="53"/>
  <c r="I134" i="53"/>
  <c r="I135" i="53"/>
  <c r="I136" i="53"/>
  <c r="I137" i="53"/>
  <c r="I138" i="53"/>
  <c r="I139" i="53"/>
  <c r="I140" i="53"/>
  <c r="I141" i="53"/>
  <c r="I142" i="53"/>
  <c r="I143" i="53"/>
  <c r="I144" i="53"/>
  <c r="I145" i="53"/>
  <c r="I146" i="53"/>
  <c r="I147" i="53"/>
  <c r="I148" i="53"/>
  <c r="I149" i="53"/>
  <c r="I150" i="53"/>
  <c r="I151" i="53"/>
  <c r="I152" i="53"/>
  <c r="I153" i="53"/>
  <c r="I154" i="53"/>
  <c r="I155" i="53"/>
  <c r="I156" i="53"/>
  <c r="I157" i="53"/>
  <c r="I158" i="53"/>
  <c r="I159" i="53"/>
  <c r="I160" i="53"/>
  <c r="I161" i="53"/>
  <c r="I162" i="53"/>
  <c r="I163" i="53"/>
  <c r="I164" i="53"/>
  <c r="I165" i="53"/>
  <c r="I166" i="53"/>
  <c r="I167" i="53"/>
  <c r="I168" i="53"/>
  <c r="I169" i="53"/>
  <c r="I170" i="53"/>
  <c r="I171" i="53"/>
  <c r="I172" i="53"/>
  <c r="I173" i="53"/>
  <c r="I174" i="53"/>
  <c r="I175" i="53"/>
  <c r="I176" i="53"/>
  <c r="I177" i="53"/>
  <c r="I178" i="53"/>
  <c r="I179" i="53"/>
  <c r="I180" i="53"/>
  <c r="I181" i="53"/>
  <c r="I182" i="53"/>
  <c r="I183" i="53"/>
  <c r="I184" i="53"/>
  <c r="I185" i="53"/>
  <c r="I186" i="53"/>
  <c r="I187" i="53"/>
  <c r="I188" i="53"/>
  <c r="I189" i="53"/>
  <c r="I190" i="53"/>
  <c r="I191" i="53"/>
  <c r="I192" i="53"/>
  <c r="I193" i="53"/>
  <c r="I194" i="53"/>
  <c r="I195" i="53"/>
  <c r="I196" i="53"/>
  <c r="I197" i="53"/>
  <c r="I198" i="53"/>
  <c r="I199" i="53"/>
  <c r="I200" i="53"/>
  <c r="I201" i="53"/>
  <c r="I202" i="53"/>
  <c r="I203" i="53"/>
  <c r="I204" i="53"/>
  <c r="I205" i="53"/>
  <c r="I206" i="53"/>
  <c r="I207" i="53"/>
  <c r="I208" i="53"/>
  <c r="I209" i="53"/>
  <c r="I210" i="53"/>
  <c r="I211" i="53"/>
  <c r="I212" i="53"/>
  <c r="I213" i="53"/>
  <c r="I214" i="53"/>
  <c r="I215" i="53"/>
  <c r="I216" i="53"/>
  <c r="I217" i="53"/>
  <c r="I218" i="53"/>
  <c r="I219" i="53"/>
  <c r="I220" i="53"/>
  <c r="I221" i="53"/>
  <c r="I222" i="53"/>
  <c r="I223" i="53"/>
  <c r="I224" i="53"/>
  <c r="I225" i="53"/>
  <c r="I226" i="53"/>
  <c r="I227" i="53"/>
  <c r="I228" i="53"/>
  <c r="I229" i="53"/>
  <c r="I230" i="53"/>
  <c r="I231" i="53"/>
  <c r="I232" i="53"/>
  <c r="I233" i="53"/>
  <c r="I234" i="53"/>
  <c r="I235" i="53"/>
  <c r="I236" i="53"/>
  <c r="I237" i="53"/>
  <c r="I238" i="53"/>
  <c r="I239" i="53"/>
  <c r="I240" i="53"/>
  <c r="I241" i="53"/>
  <c r="I242" i="53"/>
  <c r="I243" i="53"/>
  <c r="I244" i="53"/>
  <c r="I245" i="53"/>
  <c r="I246" i="53"/>
  <c r="I247" i="53"/>
  <c r="I248" i="53"/>
  <c r="I249" i="53"/>
  <c r="I250" i="53"/>
  <c r="I251" i="53"/>
  <c r="I252" i="53"/>
  <c r="I253" i="53"/>
  <c r="I254" i="53"/>
  <c r="I255" i="53"/>
  <c r="I256" i="53"/>
  <c r="I257" i="53"/>
  <c r="I258" i="53"/>
  <c r="I259" i="53"/>
  <c r="I260" i="53"/>
  <c r="I261" i="53"/>
  <c r="I262" i="53"/>
  <c r="I263" i="53"/>
  <c r="I264" i="53"/>
  <c r="I265" i="53"/>
  <c r="I266" i="53"/>
  <c r="I267" i="53"/>
  <c r="I268" i="53"/>
  <c r="I269" i="53"/>
  <c r="I270" i="53"/>
  <c r="I271" i="53"/>
  <c r="I272" i="53"/>
  <c r="I273" i="53"/>
  <c r="I274" i="53"/>
  <c r="I275" i="53"/>
  <c r="I276" i="53"/>
  <c r="I277" i="53"/>
  <c r="I278" i="53"/>
  <c r="I279" i="53"/>
  <c r="I280" i="53"/>
  <c r="I281" i="53"/>
  <c r="I282" i="53"/>
  <c r="I283" i="53"/>
  <c r="I284" i="53"/>
  <c r="I285" i="53"/>
  <c r="I286" i="53"/>
  <c r="I287" i="53"/>
  <c r="I288" i="53"/>
  <c r="I289" i="53"/>
  <c r="I290" i="53"/>
  <c r="I291" i="53"/>
  <c r="I292" i="53"/>
  <c r="I293" i="53"/>
  <c r="I294" i="53"/>
  <c r="I295" i="53"/>
  <c r="I296" i="53"/>
  <c r="I297" i="53"/>
  <c r="I298" i="53"/>
  <c r="I299" i="53"/>
  <c r="I300" i="53"/>
  <c r="I301" i="53"/>
  <c r="I302" i="53"/>
  <c r="I303" i="53"/>
  <c r="I304" i="53"/>
  <c r="I305" i="53"/>
  <c r="I306" i="53"/>
  <c r="I307" i="53"/>
  <c r="I308" i="53"/>
  <c r="I309" i="53"/>
  <c r="I310" i="53"/>
  <c r="I311" i="53"/>
  <c r="I312" i="53"/>
  <c r="I313" i="53"/>
  <c r="I314" i="53"/>
  <c r="I315" i="53"/>
  <c r="I316" i="53"/>
  <c r="I317" i="53"/>
  <c r="I318" i="53"/>
  <c r="I319" i="53"/>
  <c r="I320" i="53"/>
  <c r="I321" i="53"/>
  <c r="I322" i="53"/>
  <c r="I323" i="53"/>
  <c r="I324" i="53"/>
  <c r="I325" i="53"/>
  <c r="I326" i="53"/>
  <c r="I327" i="53"/>
  <c r="I328" i="53"/>
  <c r="I329" i="53"/>
  <c r="I330" i="53"/>
  <c r="I331" i="53"/>
  <c r="I332" i="53"/>
  <c r="I333" i="53"/>
  <c r="I334" i="53"/>
  <c r="I335" i="53"/>
  <c r="I336" i="53"/>
  <c r="I337" i="53"/>
  <c r="I338" i="53"/>
  <c r="I339" i="53"/>
  <c r="I340" i="53"/>
  <c r="I341" i="53"/>
  <c r="I342" i="53"/>
  <c r="I343" i="53"/>
  <c r="I344" i="53"/>
  <c r="I345" i="53"/>
  <c r="I346" i="53"/>
  <c r="I347" i="53"/>
  <c r="I348" i="53"/>
  <c r="I349" i="53"/>
  <c r="I350" i="53"/>
  <c r="I351" i="53"/>
  <c r="I352" i="53"/>
  <c r="I353" i="53"/>
  <c r="I354" i="53"/>
  <c r="I355" i="53"/>
  <c r="I356" i="53"/>
  <c r="I357" i="53"/>
  <c r="I358" i="53"/>
  <c r="I359" i="53"/>
  <c r="I360" i="53"/>
  <c r="I361" i="53"/>
  <c r="I362" i="53"/>
  <c r="I363" i="53"/>
  <c r="I364" i="53"/>
  <c r="I365" i="53"/>
  <c r="I366" i="53"/>
  <c r="I367" i="53"/>
  <c r="I368" i="53"/>
  <c r="I369" i="53"/>
  <c r="I370" i="53"/>
  <c r="I371" i="53"/>
  <c r="I372" i="53"/>
  <c r="I373" i="53"/>
  <c r="I374" i="53"/>
  <c r="I375" i="53"/>
  <c r="I376" i="53"/>
  <c r="I377" i="53"/>
  <c r="I378" i="53"/>
  <c r="I379" i="53"/>
  <c r="I380" i="53"/>
  <c r="I381" i="53"/>
  <c r="I382" i="53"/>
  <c r="I383" i="53"/>
  <c r="I384" i="53"/>
  <c r="I385" i="53"/>
  <c r="I386" i="53"/>
  <c r="I387" i="53"/>
  <c r="I388" i="53"/>
  <c r="I389" i="53"/>
  <c r="I390" i="53"/>
  <c r="I391" i="53"/>
  <c r="I392" i="53"/>
  <c r="I393" i="53"/>
  <c r="I394" i="53"/>
  <c r="I395" i="53"/>
  <c r="I396" i="53"/>
  <c r="I397" i="53"/>
  <c r="I398" i="53"/>
  <c r="I399" i="53"/>
  <c r="I400" i="53"/>
  <c r="I401" i="53"/>
  <c r="I402" i="53"/>
  <c r="I403" i="53"/>
  <c r="I404" i="53"/>
  <c r="I405" i="53"/>
  <c r="I406" i="53"/>
  <c r="I407" i="53"/>
  <c r="I408" i="53"/>
  <c r="I409" i="53"/>
  <c r="I410" i="53"/>
  <c r="I411" i="53"/>
  <c r="I412" i="53"/>
  <c r="I413" i="53"/>
  <c r="I414" i="53"/>
  <c r="I415" i="53"/>
  <c r="I416" i="53"/>
  <c r="I417" i="53"/>
  <c r="I418" i="53"/>
  <c r="I419" i="53"/>
  <c r="I420" i="53"/>
  <c r="I421" i="53"/>
  <c r="I422" i="53"/>
  <c r="I423" i="53"/>
  <c r="I424" i="53"/>
  <c r="I425" i="53"/>
  <c r="I426" i="53"/>
  <c r="I427" i="53"/>
  <c r="I428" i="53"/>
  <c r="I429" i="53"/>
  <c r="I430" i="53"/>
  <c r="I431" i="53"/>
  <c r="I432" i="53"/>
  <c r="I433" i="53"/>
  <c r="I434" i="53"/>
  <c r="I435" i="53"/>
  <c r="I436" i="53"/>
  <c r="I437" i="53"/>
  <c r="I438" i="53"/>
  <c r="I439" i="53"/>
  <c r="I440" i="53"/>
  <c r="I441" i="53"/>
  <c r="I442" i="53"/>
  <c r="I443" i="53"/>
  <c r="I444" i="53"/>
  <c r="I445" i="53"/>
  <c r="I446" i="53"/>
  <c r="I447" i="53"/>
  <c r="I448" i="53"/>
  <c r="I449" i="53"/>
  <c r="I450" i="53"/>
  <c r="I451" i="53"/>
  <c r="I452" i="53"/>
  <c r="I453" i="53"/>
  <c r="I454" i="53"/>
  <c r="I455" i="53"/>
  <c r="I456" i="53"/>
  <c r="I457" i="53"/>
  <c r="I458" i="53"/>
  <c r="I459" i="53"/>
  <c r="I460" i="53"/>
  <c r="I461" i="53"/>
  <c r="I462" i="53"/>
  <c r="I463" i="53"/>
  <c r="I464" i="53"/>
  <c r="I465" i="53"/>
  <c r="I466" i="53"/>
  <c r="I467" i="53"/>
  <c r="I468" i="53"/>
  <c r="I469" i="53"/>
  <c r="I470" i="53"/>
  <c r="I471" i="53"/>
  <c r="I472" i="53"/>
  <c r="I473" i="53"/>
  <c r="I474" i="53"/>
  <c r="I475" i="53"/>
  <c r="I476" i="53"/>
  <c r="I477" i="53"/>
  <c r="I478" i="53"/>
  <c r="I479" i="53"/>
  <c r="I480" i="53"/>
  <c r="I481" i="53"/>
  <c r="I482" i="53"/>
  <c r="I483" i="53"/>
  <c r="I484" i="53"/>
  <c r="I485" i="53"/>
  <c r="I486" i="53"/>
  <c r="I487" i="53"/>
  <c r="I488" i="53"/>
  <c r="I489" i="53"/>
  <c r="I490" i="53"/>
  <c r="I491" i="53"/>
  <c r="I492" i="53"/>
  <c r="I493" i="53"/>
  <c r="I494" i="53"/>
  <c r="I495" i="53"/>
  <c r="I496" i="53"/>
  <c r="I497" i="53"/>
  <c r="I498" i="53"/>
  <c r="I499" i="53"/>
  <c r="I500" i="53"/>
  <c r="I501" i="53"/>
  <c r="I502" i="53"/>
  <c r="I503" i="53"/>
  <c r="I504" i="53"/>
  <c r="I505" i="53"/>
  <c r="I506" i="53"/>
  <c r="I507" i="53"/>
  <c r="I508" i="53"/>
  <c r="I509" i="53"/>
  <c r="I510" i="53"/>
  <c r="I511" i="53"/>
  <c r="I512" i="53"/>
  <c r="I513" i="53"/>
  <c r="I514" i="53"/>
  <c r="I515" i="53"/>
  <c r="I516" i="53"/>
  <c r="I517" i="53"/>
  <c r="I518" i="53"/>
  <c r="I519" i="53"/>
  <c r="I520" i="53"/>
  <c r="I521" i="53"/>
  <c r="I522" i="53"/>
  <c r="I523" i="53"/>
  <c r="I524" i="53"/>
  <c r="I525" i="53"/>
  <c r="I526" i="53"/>
  <c r="I527" i="53"/>
  <c r="I528" i="53"/>
  <c r="I529" i="53"/>
  <c r="I530" i="53"/>
  <c r="I531" i="53"/>
  <c r="I532" i="53"/>
  <c r="I533" i="53"/>
  <c r="I534" i="53"/>
  <c r="I535" i="53"/>
  <c r="I536" i="53"/>
  <c r="I537" i="53"/>
  <c r="I538" i="53"/>
  <c r="I539" i="53"/>
  <c r="I540" i="53"/>
  <c r="I541" i="53"/>
  <c r="I542" i="53"/>
  <c r="I543" i="53"/>
  <c r="I544" i="53"/>
  <c r="I545" i="53"/>
  <c r="I546" i="53"/>
  <c r="I547" i="53"/>
  <c r="I548" i="53"/>
  <c r="I549" i="53"/>
  <c r="I550" i="53"/>
  <c r="I551" i="53"/>
  <c r="I552" i="53"/>
  <c r="I553" i="53"/>
  <c r="I554" i="53"/>
  <c r="I555" i="53"/>
  <c r="I556" i="53"/>
  <c r="I557" i="53"/>
  <c r="I558" i="53"/>
  <c r="I559" i="53"/>
  <c r="I560" i="53"/>
  <c r="I561" i="53"/>
  <c r="I562" i="53"/>
  <c r="I563" i="53"/>
  <c r="I2" i="53"/>
  <c r="D3" i="53"/>
  <c r="D4" i="53"/>
  <c r="D5" i="53"/>
  <c r="D6" i="53"/>
  <c r="D7" i="53"/>
  <c r="D8" i="53"/>
  <c r="D9" i="53"/>
  <c r="D10" i="53"/>
  <c r="D11" i="53"/>
  <c r="D12" i="53"/>
  <c r="D13" i="53"/>
  <c r="D14" i="53"/>
  <c r="D15" i="53"/>
  <c r="D16" i="53"/>
  <c r="D17" i="53"/>
  <c r="D18" i="53"/>
  <c r="D19" i="53"/>
  <c r="D20" i="53"/>
  <c r="D21" i="53"/>
  <c r="D22" i="53"/>
  <c r="D23" i="53"/>
  <c r="D24" i="53"/>
  <c r="D25" i="53"/>
  <c r="D26" i="53"/>
  <c r="D27" i="53"/>
  <c r="D28" i="53"/>
  <c r="D29" i="53"/>
  <c r="D30" i="53"/>
  <c r="D31" i="53"/>
  <c r="D32" i="53"/>
  <c r="D33" i="53"/>
  <c r="D34" i="53"/>
  <c r="D35" i="53"/>
  <c r="D36" i="53"/>
  <c r="D37" i="53"/>
  <c r="D38" i="53"/>
  <c r="D39" i="53"/>
  <c r="D40" i="53"/>
  <c r="D41" i="53"/>
  <c r="D42" i="53"/>
  <c r="D43" i="53"/>
  <c r="D44" i="53"/>
  <c r="D45" i="53"/>
  <c r="D46" i="53"/>
  <c r="D47" i="53"/>
  <c r="D48" i="53"/>
  <c r="D49" i="53"/>
  <c r="D50" i="53"/>
  <c r="D51" i="53"/>
  <c r="D52" i="53"/>
  <c r="D53" i="53"/>
  <c r="D54" i="53"/>
  <c r="D55" i="53"/>
  <c r="D56" i="53"/>
  <c r="D57" i="53"/>
  <c r="D58" i="53"/>
  <c r="D59" i="53"/>
  <c r="D60" i="53"/>
  <c r="D61" i="53"/>
  <c r="D62" i="53"/>
  <c r="D63" i="53"/>
  <c r="D64" i="53"/>
  <c r="D65" i="53"/>
  <c r="D66" i="53"/>
  <c r="D67" i="53"/>
  <c r="D68" i="53"/>
  <c r="D69" i="53"/>
  <c r="D70" i="53"/>
  <c r="D71" i="53"/>
  <c r="D72" i="53"/>
  <c r="D73" i="53"/>
  <c r="D74" i="53"/>
  <c r="D75" i="53"/>
  <c r="D76" i="53"/>
  <c r="D77" i="53"/>
  <c r="D78" i="53"/>
  <c r="D79" i="53"/>
  <c r="D80" i="53"/>
  <c r="D81" i="53"/>
  <c r="D82" i="53"/>
  <c r="D83" i="53"/>
  <c r="D84" i="53"/>
  <c r="D85" i="53"/>
  <c r="D86" i="53"/>
  <c r="D87" i="53"/>
  <c r="D88" i="53"/>
  <c r="D89" i="53"/>
  <c r="D90" i="53"/>
  <c r="D91" i="53"/>
  <c r="D92" i="53"/>
  <c r="D93" i="53"/>
  <c r="D94" i="53"/>
  <c r="D95" i="53"/>
  <c r="D96" i="53"/>
  <c r="D97" i="53"/>
  <c r="D98" i="53"/>
  <c r="D99" i="53"/>
  <c r="D100" i="53"/>
  <c r="D101" i="53"/>
  <c r="D102" i="53"/>
  <c r="D103" i="53"/>
  <c r="D104" i="53"/>
  <c r="D105" i="53"/>
  <c r="D106" i="53"/>
  <c r="D107" i="53"/>
  <c r="D108" i="53"/>
  <c r="D109" i="53"/>
  <c r="D110" i="53"/>
  <c r="D111" i="53"/>
  <c r="D112" i="53"/>
  <c r="D113" i="53"/>
  <c r="D114" i="53"/>
  <c r="D115" i="53"/>
  <c r="D116" i="53"/>
  <c r="D117" i="53"/>
  <c r="D118" i="53"/>
  <c r="D119" i="53"/>
  <c r="D120" i="53"/>
  <c r="D121" i="53"/>
  <c r="D122" i="53"/>
  <c r="D123" i="53"/>
  <c r="D124" i="53"/>
  <c r="D125" i="53"/>
  <c r="D126" i="53"/>
  <c r="D127" i="53"/>
  <c r="D128" i="53"/>
  <c r="D129" i="53"/>
  <c r="D130" i="53"/>
  <c r="D131" i="53"/>
  <c r="D132" i="53"/>
  <c r="D133" i="53"/>
  <c r="D134" i="53"/>
  <c r="D135" i="53"/>
  <c r="D136" i="53"/>
  <c r="D137" i="53"/>
  <c r="D138" i="53"/>
  <c r="D139" i="53"/>
  <c r="D140" i="53"/>
  <c r="D141" i="53"/>
  <c r="D142" i="53"/>
  <c r="D143" i="53"/>
  <c r="D144" i="53"/>
  <c r="D145" i="53"/>
  <c r="D146" i="53"/>
  <c r="D147" i="53"/>
  <c r="D148" i="53"/>
  <c r="D149" i="53"/>
  <c r="D150" i="53"/>
  <c r="D151" i="53"/>
  <c r="D152" i="53"/>
  <c r="D153" i="53"/>
  <c r="D154" i="53"/>
  <c r="D155" i="53"/>
  <c r="D156" i="53"/>
  <c r="D157" i="53"/>
  <c r="D158" i="53"/>
  <c r="D159" i="53"/>
  <c r="D160" i="53"/>
  <c r="D161" i="53"/>
  <c r="D162" i="53"/>
  <c r="D163" i="53"/>
  <c r="D164" i="53"/>
  <c r="D165" i="53"/>
  <c r="D166" i="53"/>
  <c r="D167" i="53"/>
  <c r="D168" i="53"/>
  <c r="D169" i="53"/>
  <c r="D170" i="53"/>
  <c r="D171" i="53"/>
  <c r="D172" i="53"/>
  <c r="D173" i="53"/>
  <c r="D174" i="53"/>
  <c r="D175" i="53"/>
  <c r="D176" i="53"/>
  <c r="D177" i="53"/>
  <c r="D178" i="53"/>
  <c r="D179" i="53"/>
  <c r="D180" i="53"/>
  <c r="D181" i="53"/>
  <c r="D182" i="53"/>
  <c r="D183" i="53"/>
  <c r="D184" i="53"/>
  <c r="D185" i="53"/>
  <c r="D186" i="53"/>
  <c r="D187" i="53"/>
  <c r="D188" i="53"/>
  <c r="D189" i="53"/>
  <c r="D190" i="53"/>
  <c r="D191" i="53"/>
  <c r="D192" i="53"/>
  <c r="D193" i="53"/>
  <c r="D194" i="53"/>
  <c r="D195" i="53"/>
  <c r="D196" i="53"/>
  <c r="D197" i="53"/>
  <c r="D198" i="53"/>
  <c r="D199" i="53"/>
  <c r="D200" i="53"/>
  <c r="D201" i="53"/>
  <c r="D202" i="53"/>
  <c r="D203" i="53"/>
  <c r="D204" i="53"/>
  <c r="D205" i="53"/>
  <c r="D206" i="53"/>
  <c r="D207" i="53"/>
  <c r="D208" i="53"/>
  <c r="D209" i="53"/>
  <c r="D210" i="53"/>
  <c r="D211" i="53"/>
  <c r="D212" i="53"/>
  <c r="D213" i="53"/>
  <c r="D214" i="53"/>
  <c r="D215" i="53"/>
  <c r="D216" i="53"/>
  <c r="D217" i="53"/>
  <c r="D218" i="53"/>
  <c r="D219" i="53"/>
  <c r="D220" i="53"/>
  <c r="D221" i="53"/>
  <c r="D222" i="53"/>
  <c r="D223" i="53"/>
  <c r="D224" i="53"/>
  <c r="D225" i="53"/>
  <c r="D226" i="53"/>
  <c r="D227" i="53"/>
  <c r="D228" i="53"/>
  <c r="D229" i="53"/>
  <c r="D230" i="53"/>
  <c r="D231" i="53"/>
  <c r="D232" i="53"/>
  <c r="D233" i="53"/>
  <c r="D234" i="53"/>
  <c r="D235" i="53"/>
  <c r="D236" i="53"/>
  <c r="D237" i="53"/>
  <c r="D238" i="53"/>
  <c r="D239" i="53"/>
  <c r="D240" i="53"/>
  <c r="D241" i="53"/>
  <c r="D242" i="53"/>
  <c r="D243" i="53"/>
  <c r="D244" i="53"/>
  <c r="D245" i="53"/>
  <c r="D246" i="53"/>
  <c r="D247" i="53"/>
  <c r="D248" i="53"/>
  <c r="D249" i="53"/>
  <c r="D250" i="53"/>
  <c r="D251" i="53"/>
  <c r="D252" i="53"/>
  <c r="D253" i="53"/>
  <c r="D254" i="53"/>
  <c r="D255" i="53"/>
  <c r="D256" i="53"/>
  <c r="D257" i="53"/>
  <c r="D258" i="53"/>
  <c r="D259" i="53"/>
  <c r="D260" i="53"/>
  <c r="D261" i="53"/>
  <c r="D262" i="53"/>
  <c r="D263" i="53"/>
  <c r="D264" i="53"/>
  <c r="D265" i="53"/>
  <c r="D266" i="53"/>
  <c r="D267" i="53"/>
  <c r="D268" i="53"/>
  <c r="D269" i="53"/>
  <c r="D270" i="53"/>
  <c r="D271" i="53"/>
  <c r="D272" i="53"/>
  <c r="D273" i="53"/>
  <c r="D274" i="53"/>
  <c r="D275" i="53"/>
  <c r="D276" i="53"/>
  <c r="D277" i="53"/>
  <c r="D278" i="53"/>
  <c r="D279" i="53"/>
  <c r="D280" i="53"/>
  <c r="D281" i="53"/>
  <c r="D282" i="53"/>
  <c r="D283" i="53"/>
  <c r="D284" i="53"/>
  <c r="D285" i="53"/>
  <c r="D286" i="53"/>
  <c r="D287" i="53"/>
  <c r="D288" i="53"/>
  <c r="D289" i="53"/>
  <c r="D290" i="53"/>
  <c r="D291" i="53"/>
  <c r="D292" i="53"/>
  <c r="D293" i="53"/>
  <c r="D294" i="53"/>
  <c r="D295" i="53"/>
  <c r="D296" i="53"/>
  <c r="D297" i="53"/>
  <c r="D298" i="53"/>
  <c r="D299" i="53"/>
  <c r="D300" i="53"/>
  <c r="D301" i="53"/>
  <c r="D302" i="53"/>
  <c r="D303" i="53"/>
  <c r="D304" i="53"/>
  <c r="D305" i="53"/>
  <c r="D306" i="53"/>
  <c r="D307" i="53"/>
  <c r="D308" i="53"/>
  <c r="D309" i="53"/>
  <c r="D310" i="53"/>
  <c r="D311" i="53"/>
  <c r="D312" i="53"/>
  <c r="D313" i="53"/>
  <c r="D314" i="53"/>
  <c r="D315" i="53"/>
  <c r="D316" i="53"/>
  <c r="D317" i="53"/>
  <c r="D318" i="53"/>
  <c r="D319" i="53"/>
  <c r="D320" i="53"/>
  <c r="D321" i="53"/>
  <c r="D322" i="53"/>
  <c r="D323" i="53"/>
  <c r="D324" i="53"/>
  <c r="D325" i="53"/>
  <c r="D326" i="53"/>
  <c r="D327" i="53"/>
  <c r="D328" i="53"/>
  <c r="D329" i="53"/>
  <c r="D330" i="53"/>
  <c r="D331" i="53"/>
  <c r="D332" i="53"/>
  <c r="D333" i="53"/>
  <c r="D334" i="53"/>
  <c r="D335" i="53"/>
  <c r="D336" i="53"/>
  <c r="D337" i="53"/>
  <c r="D338" i="53"/>
  <c r="D339" i="53"/>
  <c r="D340" i="53"/>
  <c r="D341" i="53"/>
  <c r="D342" i="53"/>
  <c r="D343" i="53"/>
  <c r="D344" i="53"/>
  <c r="D345" i="53"/>
  <c r="D346" i="53"/>
  <c r="D347" i="53"/>
  <c r="D348" i="53"/>
  <c r="D349" i="53"/>
  <c r="D350" i="53"/>
  <c r="D351" i="53"/>
  <c r="D352" i="53"/>
  <c r="D353" i="53"/>
  <c r="D354" i="53"/>
  <c r="D355" i="53"/>
  <c r="D356" i="53"/>
  <c r="D357" i="53"/>
  <c r="D358" i="53"/>
  <c r="D359" i="53"/>
  <c r="D360" i="53"/>
  <c r="D361" i="53"/>
  <c r="D362" i="53"/>
  <c r="D363" i="53"/>
  <c r="D364" i="53"/>
  <c r="D365" i="53"/>
  <c r="D366" i="53"/>
  <c r="D367" i="53"/>
  <c r="D368" i="53"/>
  <c r="D369" i="53"/>
  <c r="D370" i="53"/>
  <c r="D371" i="53"/>
  <c r="D372" i="53"/>
  <c r="D373" i="53"/>
  <c r="D374" i="53"/>
  <c r="D375" i="53"/>
  <c r="D376" i="53"/>
  <c r="D377" i="53"/>
  <c r="D378" i="53"/>
  <c r="D379" i="53"/>
  <c r="D380" i="53"/>
  <c r="D381" i="53"/>
  <c r="D382" i="53"/>
  <c r="D383" i="53"/>
  <c r="D384" i="53"/>
  <c r="D385" i="53"/>
  <c r="D386" i="53"/>
  <c r="D387" i="53"/>
  <c r="D388" i="53"/>
  <c r="D389" i="53"/>
  <c r="D390" i="53"/>
  <c r="D391" i="53"/>
  <c r="D392" i="53"/>
  <c r="D393" i="53"/>
  <c r="D394" i="53"/>
  <c r="D395" i="53"/>
  <c r="D396" i="53"/>
  <c r="D397" i="53"/>
  <c r="D398" i="53"/>
  <c r="D399" i="53"/>
  <c r="D400" i="53"/>
  <c r="D401" i="53"/>
  <c r="D402" i="53"/>
  <c r="D403" i="53"/>
  <c r="D404" i="53"/>
  <c r="D405" i="53"/>
  <c r="D406" i="53"/>
  <c r="D407" i="53"/>
  <c r="D408" i="53"/>
  <c r="D409" i="53"/>
  <c r="D410" i="53"/>
  <c r="D411" i="53"/>
  <c r="D412" i="53"/>
  <c r="D413" i="53"/>
  <c r="D414" i="53"/>
  <c r="D415" i="53"/>
  <c r="D416" i="53"/>
  <c r="D417" i="53"/>
  <c r="D418" i="53"/>
  <c r="D419" i="53"/>
  <c r="D420" i="53"/>
  <c r="D421" i="53"/>
  <c r="D422" i="53"/>
  <c r="D423" i="53"/>
  <c r="D424" i="53"/>
  <c r="D425" i="53"/>
  <c r="D426" i="53"/>
  <c r="D427" i="53"/>
  <c r="D428" i="53"/>
  <c r="D429" i="53"/>
  <c r="D430" i="53"/>
  <c r="D431" i="53"/>
  <c r="D432" i="53"/>
  <c r="D433" i="53"/>
  <c r="D434" i="53"/>
  <c r="D435" i="53"/>
  <c r="D436" i="53"/>
  <c r="D437" i="53"/>
  <c r="D438" i="53"/>
  <c r="D439" i="53"/>
  <c r="D440" i="53"/>
  <c r="D441" i="53"/>
  <c r="D442" i="53"/>
  <c r="D443" i="53"/>
  <c r="D444" i="53"/>
  <c r="D445" i="53"/>
  <c r="D446" i="53"/>
  <c r="D447" i="53"/>
  <c r="D448" i="53"/>
  <c r="D449" i="53"/>
  <c r="D450" i="53"/>
  <c r="D451" i="53"/>
  <c r="D452" i="53"/>
  <c r="D453" i="53"/>
  <c r="D454" i="53"/>
  <c r="D455" i="53"/>
  <c r="D456" i="53"/>
  <c r="D457" i="53"/>
  <c r="D458" i="53"/>
  <c r="D459" i="53"/>
  <c r="D460" i="53"/>
  <c r="D461" i="53"/>
  <c r="D462" i="53"/>
  <c r="D463" i="53"/>
  <c r="D464" i="53"/>
  <c r="D465" i="53"/>
  <c r="D466" i="53"/>
  <c r="D467" i="53"/>
  <c r="D468" i="53"/>
  <c r="D469" i="53"/>
  <c r="D470" i="53"/>
  <c r="D471" i="53"/>
  <c r="D472" i="53"/>
  <c r="D473" i="53"/>
  <c r="D474" i="53"/>
  <c r="D475" i="53"/>
  <c r="D476" i="53"/>
  <c r="D477" i="53"/>
  <c r="D478" i="53"/>
  <c r="D479" i="53"/>
  <c r="D480" i="53"/>
  <c r="D481" i="53"/>
  <c r="D482" i="53"/>
  <c r="D483" i="53"/>
  <c r="D484" i="53"/>
  <c r="D485" i="53"/>
  <c r="D486" i="53"/>
  <c r="D487" i="53"/>
  <c r="D488" i="53"/>
  <c r="D489" i="53"/>
  <c r="D490" i="53"/>
  <c r="D491" i="53"/>
  <c r="D492" i="53"/>
  <c r="D493" i="53"/>
  <c r="D494" i="53"/>
  <c r="D495" i="53"/>
  <c r="D496" i="53"/>
  <c r="D497" i="53"/>
  <c r="D498" i="53"/>
  <c r="D499" i="53"/>
  <c r="D500" i="53"/>
  <c r="D501" i="53"/>
  <c r="D502" i="53"/>
  <c r="D503" i="53"/>
  <c r="D504" i="53"/>
  <c r="D505" i="53"/>
  <c r="D506" i="53"/>
  <c r="D507" i="53"/>
  <c r="D508" i="53"/>
  <c r="D509" i="53"/>
  <c r="D510" i="53"/>
  <c r="D511" i="53"/>
  <c r="D512" i="53"/>
  <c r="D513" i="53"/>
  <c r="D514" i="53"/>
  <c r="D515" i="53"/>
  <c r="D516" i="53"/>
  <c r="D517" i="53"/>
  <c r="D518" i="53"/>
  <c r="D519" i="53"/>
  <c r="D520" i="53"/>
  <c r="D521" i="53"/>
  <c r="D522" i="53"/>
  <c r="D523" i="53"/>
  <c r="D524" i="53"/>
  <c r="D525" i="53"/>
  <c r="D526" i="53"/>
  <c r="D527" i="53"/>
  <c r="D528" i="53"/>
  <c r="D529" i="53"/>
  <c r="D530" i="53"/>
  <c r="D531" i="53"/>
  <c r="D532" i="53"/>
  <c r="D533" i="53"/>
  <c r="D534" i="53"/>
  <c r="D535" i="53"/>
  <c r="D536" i="53"/>
  <c r="D537" i="53"/>
  <c r="D538" i="53"/>
  <c r="D539" i="53"/>
  <c r="D540" i="53"/>
  <c r="D541" i="53"/>
  <c r="D542" i="53"/>
  <c r="D543" i="53"/>
  <c r="D544" i="53"/>
  <c r="D545" i="53"/>
  <c r="D546" i="53"/>
  <c r="D547" i="53"/>
  <c r="D548" i="53"/>
  <c r="D549" i="53"/>
  <c r="D550" i="53"/>
  <c r="D551" i="53"/>
  <c r="D552" i="53"/>
  <c r="D553" i="53"/>
  <c r="D554" i="53"/>
  <c r="D555" i="53"/>
  <c r="D556" i="53"/>
  <c r="D557" i="53"/>
  <c r="D558" i="53"/>
  <c r="D559" i="53"/>
  <c r="D560" i="53"/>
  <c r="D561" i="53"/>
  <c r="D562" i="53"/>
  <c r="D563" i="53"/>
  <c r="AH2" i="53"/>
  <c r="X2" i="53"/>
  <c r="D2" i="53"/>
  <c r="U212" i="12"/>
  <c r="T212" i="12"/>
  <c r="S212" i="12"/>
  <c r="R212" i="12"/>
  <c r="Q212" i="12"/>
  <c r="P212" i="12"/>
  <c r="O212" i="12"/>
  <c r="U199" i="12"/>
  <c r="T199" i="12"/>
  <c r="S199" i="12"/>
  <c r="R199" i="12"/>
  <c r="Q199" i="12"/>
  <c r="P199" i="12"/>
  <c r="O199" i="12"/>
  <c r="U198" i="12"/>
  <c r="T198" i="12"/>
  <c r="S198" i="12"/>
  <c r="R198" i="12"/>
  <c r="Q198" i="12"/>
  <c r="P198" i="12"/>
  <c r="O198" i="12"/>
  <c r="E198" i="12"/>
  <c r="E199" i="12"/>
  <c r="E212" i="12"/>
  <c r="B4" i="11"/>
  <c r="H4" i="11" s="1"/>
  <c r="C4" i="11"/>
  <c r="D4" i="11"/>
  <c r="E4" i="11"/>
  <c r="K4" i="11" s="1"/>
  <c r="A11" i="6"/>
  <c r="A12" i="6"/>
  <c r="A4" i="11" s="1"/>
  <c r="G4" i="11" s="1"/>
  <c r="A13" i="6"/>
  <c r="B7" i="11"/>
  <c r="H7" i="11" s="1"/>
  <c r="C7" i="11"/>
  <c r="D7" i="11"/>
  <c r="E7" i="11"/>
  <c r="K7" i="11" s="1"/>
  <c r="C396" i="11"/>
  <c r="C397" i="11"/>
  <c r="C398" i="11"/>
  <c r="C399" i="11"/>
  <c r="C400" i="11"/>
  <c r="C401" i="11"/>
  <c r="C402" i="11"/>
  <c r="C403" i="11"/>
  <c r="C404" i="11"/>
  <c r="C405" i="11"/>
  <c r="C406" i="11"/>
  <c r="C407" i="11"/>
  <c r="C408" i="11"/>
  <c r="C409" i="11"/>
  <c r="C410" i="11"/>
  <c r="C411" i="11"/>
  <c r="C412" i="11"/>
  <c r="C413" i="11"/>
  <c r="C414" i="11"/>
  <c r="C415" i="11"/>
  <c r="C416" i="11"/>
  <c r="C417" i="11"/>
  <c r="C418" i="11"/>
  <c r="C419" i="11"/>
  <c r="C420" i="11"/>
  <c r="C421" i="11"/>
  <c r="C422" i="11"/>
  <c r="C423" i="11"/>
  <c r="C424" i="11"/>
  <c r="C425" i="11"/>
  <c r="C426" i="11"/>
  <c r="C427" i="11"/>
  <c r="C428" i="11"/>
  <c r="C429" i="11"/>
  <c r="C430" i="11"/>
  <c r="C431" i="11"/>
  <c r="C432" i="11"/>
  <c r="C433" i="11"/>
  <c r="C434" i="11"/>
  <c r="C435" i="11"/>
  <c r="C436" i="11"/>
  <c r="C437" i="11"/>
  <c r="C438" i="11"/>
  <c r="C439" i="11"/>
  <c r="C440" i="11"/>
  <c r="C441" i="11"/>
  <c r="C442" i="11"/>
  <c r="C443" i="11"/>
  <c r="C444" i="11"/>
  <c r="C445" i="11"/>
  <c r="C446" i="11"/>
  <c r="C447" i="11"/>
  <c r="C448" i="11"/>
  <c r="C449" i="11"/>
  <c r="C450" i="11"/>
  <c r="C451" i="11"/>
  <c r="C452" i="11"/>
  <c r="C453" i="11"/>
  <c r="C454" i="11"/>
  <c r="C455" i="11"/>
  <c r="C456" i="11"/>
  <c r="C457" i="11"/>
  <c r="C458" i="11"/>
  <c r="C459" i="11"/>
  <c r="C460" i="11"/>
  <c r="C461" i="11"/>
  <c r="C462" i="11"/>
  <c r="C463" i="11"/>
  <c r="C464" i="11"/>
  <c r="C465" i="11"/>
  <c r="C466" i="11"/>
  <c r="C467" i="11"/>
  <c r="C468" i="11"/>
  <c r="C469" i="11"/>
  <c r="C470" i="11"/>
  <c r="C471" i="11"/>
  <c r="C472" i="11"/>
  <c r="C473" i="11"/>
  <c r="C474" i="11"/>
  <c r="C475" i="11"/>
  <c r="C476" i="11"/>
  <c r="C477" i="11"/>
  <c r="C478" i="11"/>
  <c r="C479" i="11"/>
  <c r="C480" i="11"/>
  <c r="C481" i="11"/>
  <c r="C482" i="11"/>
  <c r="C483" i="11"/>
  <c r="C484" i="11"/>
  <c r="C485" i="11"/>
  <c r="C486" i="11"/>
  <c r="C487" i="11"/>
  <c r="C488" i="11"/>
  <c r="C489" i="11"/>
  <c r="C490" i="11"/>
  <c r="C491" i="11"/>
  <c r="C492" i="11"/>
  <c r="C493" i="11"/>
  <c r="C494" i="11"/>
  <c r="C495" i="11"/>
  <c r="C496" i="11"/>
  <c r="C497" i="11"/>
  <c r="C498" i="11"/>
  <c r="C499" i="11"/>
  <c r="C500" i="11"/>
  <c r="C501" i="11"/>
  <c r="C502" i="11"/>
  <c r="C503" i="11"/>
  <c r="C504" i="11"/>
  <c r="C505" i="11"/>
  <c r="C506" i="11"/>
  <c r="C507" i="11"/>
  <c r="C508" i="11"/>
  <c r="C509" i="11"/>
  <c r="C510" i="11"/>
  <c r="C511" i="11"/>
  <c r="C512" i="11"/>
  <c r="C513" i="11"/>
  <c r="C514" i="11"/>
  <c r="C515" i="11"/>
  <c r="C516" i="11"/>
  <c r="C517" i="11"/>
  <c r="C518" i="11"/>
  <c r="C519" i="11"/>
  <c r="C520" i="11"/>
  <c r="C521" i="11"/>
  <c r="C522" i="11"/>
  <c r="C523" i="11"/>
  <c r="C524" i="11"/>
  <c r="C525" i="11"/>
  <c r="C526" i="11"/>
  <c r="C527" i="11"/>
  <c r="C528" i="11"/>
  <c r="C529" i="11"/>
  <c r="C530" i="11"/>
  <c r="C531" i="11"/>
  <c r="C532" i="11"/>
  <c r="C533" i="11"/>
  <c r="C534" i="11"/>
  <c r="C535" i="11"/>
  <c r="C536" i="11"/>
  <c r="C537" i="11"/>
  <c r="C538" i="11"/>
  <c r="C539" i="11"/>
  <c r="C540" i="11"/>
  <c r="C541" i="11"/>
  <c r="C542" i="11"/>
  <c r="C543" i="11"/>
  <c r="C544" i="11"/>
  <c r="C545" i="11"/>
  <c r="C546" i="11"/>
  <c r="C547" i="11"/>
  <c r="C548" i="11"/>
  <c r="C549" i="11"/>
  <c r="C550" i="11"/>
  <c r="C551" i="11"/>
  <c r="C552" i="11"/>
  <c r="C553" i="11"/>
  <c r="C554" i="11"/>
  <c r="C555" i="11"/>
  <c r="C556" i="11"/>
  <c r="C557" i="11"/>
  <c r="C558" i="11"/>
  <c r="C559" i="11"/>
  <c r="C560" i="11"/>
  <c r="C561" i="11"/>
  <c r="C562" i="11"/>
  <c r="C563" i="11"/>
  <c r="C564" i="11"/>
  <c r="C565" i="11"/>
  <c r="C566" i="11"/>
  <c r="C567" i="11"/>
  <c r="C568" i="11"/>
  <c r="Z568" i="11" s="1"/>
  <c r="AJ568" i="11" s="1"/>
  <c r="C395" i="11"/>
  <c r="D568" i="11"/>
  <c r="E568" i="11"/>
  <c r="K568" i="11" s="1"/>
  <c r="B396" i="11"/>
  <c r="D396" i="11"/>
  <c r="E396" i="11"/>
  <c r="B397" i="11"/>
  <c r="D397" i="11"/>
  <c r="E397" i="11"/>
  <c r="B398" i="11"/>
  <c r="D398" i="11"/>
  <c r="E398" i="11"/>
  <c r="B399" i="11"/>
  <c r="D399" i="11"/>
  <c r="E399" i="11"/>
  <c r="B400" i="11"/>
  <c r="D400" i="11"/>
  <c r="E400" i="11"/>
  <c r="B401" i="11"/>
  <c r="D401" i="11"/>
  <c r="E401" i="11"/>
  <c r="B402" i="11"/>
  <c r="D402" i="11"/>
  <c r="E402" i="11"/>
  <c r="B403" i="11"/>
  <c r="D403" i="11"/>
  <c r="E403" i="11"/>
  <c r="D404" i="11"/>
  <c r="E404" i="11"/>
  <c r="D405" i="11"/>
  <c r="E405" i="11"/>
  <c r="D406" i="11"/>
  <c r="E406" i="11"/>
  <c r="D407" i="11"/>
  <c r="E407" i="11"/>
  <c r="D408" i="11"/>
  <c r="E408" i="11"/>
  <c r="D409" i="11"/>
  <c r="E409" i="11"/>
  <c r="D410" i="11"/>
  <c r="E410" i="11"/>
  <c r="D411" i="11"/>
  <c r="E411" i="11"/>
  <c r="D412" i="11"/>
  <c r="E412" i="11"/>
  <c r="D413" i="11"/>
  <c r="E413" i="11"/>
  <c r="D414" i="11"/>
  <c r="E414" i="11"/>
  <c r="D415" i="11"/>
  <c r="E415" i="11"/>
  <c r="D416" i="11"/>
  <c r="E416" i="11"/>
  <c r="D417" i="11"/>
  <c r="E417" i="11"/>
  <c r="D418" i="11"/>
  <c r="E418" i="11"/>
  <c r="D419" i="11"/>
  <c r="E419" i="11"/>
  <c r="D420" i="11"/>
  <c r="E420" i="11"/>
  <c r="D421" i="11"/>
  <c r="E421" i="11"/>
  <c r="D422" i="11"/>
  <c r="E422" i="11"/>
  <c r="D423" i="11"/>
  <c r="E423" i="11"/>
  <c r="D424" i="11"/>
  <c r="E424" i="11"/>
  <c r="D425" i="11"/>
  <c r="E425" i="11"/>
  <c r="D426" i="11"/>
  <c r="E426" i="11"/>
  <c r="D427" i="11"/>
  <c r="E427" i="11"/>
  <c r="D428" i="11"/>
  <c r="E428" i="11"/>
  <c r="D429" i="11"/>
  <c r="E429" i="11"/>
  <c r="D430" i="11"/>
  <c r="E430" i="11"/>
  <c r="D431" i="11"/>
  <c r="E431" i="11"/>
  <c r="D432" i="11"/>
  <c r="E432" i="11"/>
  <c r="D433" i="11"/>
  <c r="E433" i="11"/>
  <c r="D434" i="11"/>
  <c r="E434" i="11"/>
  <c r="D435" i="11"/>
  <c r="E435" i="11"/>
  <c r="D436" i="11"/>
  <c r="E436" i="11"/>
  <c r="D437" i="11"/>
  <c r="E437" i="11"/>
  <c r="D438" i="11"/>
  <c r="E438" i="11"/>
  <c r="D439" i="11"/>
  <c r="E439" i="11"/>
  <c r="D440" i="11"/>
  <c r="E440" i="11"/>
  <c r="D441" i="11"/>
  <c r="E441" i="11"/>
  <c r="D442" i="11"/>
  <c r="E442" i="11"/>
  <c r="D443" i="11"/>
  <c r="E443" i="11"/>
  <c r="D444" i="11"/>
  <c r="E444" i="11"/>
  <c r="D445" i="11"/>
  <c r="E445" i="11"/>
  <c r="D446" i="11"/>
  <c r="E446" i="11"/>
  <c r="D447" i="11"/>
  <c r="E447" i="11"/>
  <c r="D448" i="11"/>
  <c r="E448" i="11"/>
  <c r="D449" i="11"/>
  <c r="E449" i="11"/>
  <c r="D450" i="11"/>
  <c r="E450" i="11"/>
  <c r="D451" i="11"/>
  <c r="E451" i="11"/>
  <c r="D452" i="11"/>
  <c r="E452" i="11"/>
  <c r="D453" i="11"/>
  <c r="E453" i="11"/>
  <c r="D454" i="11"/>
  <c r="E454" i="11"/>
  <c r="D455" i="11"/>
  <c r="E455" i="11"/>
  <c r="D456" i="11"/>
  <c r="E456" i="11"/>
  <c r="D457" i="11"/>
  <c r="E457" i="11"/>
  <c r="D458" i="11"/>
  <c r="E458" i="11"/>
  <c r="D459" i="11"/>
  <c r="E459" i="11"/>
  <c r="D460" i="11"/>
  <c r="E460" i="11"/>
  <c r="D461" i="11"/>
  <c r="E461" i="11"/>
  <c r="D462" i="11"/>
  <c r="E462" i="11"/>
  <c r="D463" i="11"/>
  <c r="E463" i="11"/>
  <c r="D464" i="11"/>
  <c r="E464" i="11"/>
  <c r="D465" i="11"/>
  <c r="E465" i="11"/>
  <c r="D466" i="11"/>
  <c r="E466" i="11"/>
  <c r="D467" i="11"/>
  <c r="E467" i="11"/>
  <c r="D468" i="11"/>
  <c r="E468" i="11"/>
  <c r="D469" i="11"/>
  <c r="E469" i="11"/>
  <c r="D470" i="11"/>
  <c r="E470" i="11"/>
  <c r="D471" i="11"/>
  <c r="E471" i="11"/>
  <c r="D472" i="11"/>
  <c r="E472" i="11"/>
  <c r="D473" i="11"/>
  <c r="E473" i="11"/>
  <c r="D474" i="11"/>
  <c r="E474" i="11"/>
  <c r="D475" i="11"/>
  <c r="E475" i="11"/>
  <c r="D476" i="11"/>
  <c r="E476" i="11"/>
  <c r="D477" i="11"/>
  <c r="E477" i="11"/>
  <c r="D478" i="11"/>
  <c r="E478" i="11"/>
  <c r="D479" i="11"/>
  <c r="E479" i="11"/>
  <c r="D480" i="11"/>
  <c r="E480" i="11"/>
  <c r="D481" i="11"/>
  <c r="E481" i="11"/>
  <c r="D482" i="11"/>
  <c r="E482" i="11"/>
  <c r="D483" i="11"/>
  <c r="E483" i="11"/>
  <c r="D484" i="11"/>
  <c r="E484" i="11"/>
  <c r="D485" i="11"/>
  <c r="E485" i="11"/>
  <c r="D486" i="11"/>
  <c r="E486" i="11"/>
  <c r="D487" i="11"/>
  <c r="E487" i="11"/>
  <c r="D488" i="11"/>
  <c r="E488" i="11"/>
  <c r="D489" i="11"/>
  <c r="E489" i="11"/>
  <c r="D490" i="11"/>
  <c r="E490" i="11"/>
  <c r="D491" i="11"/>
  <c r="E491" i="11"/>
  <c r="D492" i="11"/>
  <c r="E492" i="11"/>
  <c r="D493" i="11"/>
  <c r="E493" i="11"/>
  <c r="D494" i="11"/>
  <c r="E494" i="11"/>
  <c r="D495" i="11"/>
  <c r="E495" i="11"/>
  <c r="D496" i="11"/>
  <c r="E496" i="11"/>
  <c r="D497" i="11"/>
  <c r="E497" i="11"/>
  <c r="D498" i="11"/>
  <c r="E498" i="11"/>
  <c r="D499" i="11"/>
  <c r="E499" i="11"/>
  <c r="D500" i="11"/>
  <c r="E500" i="11"/>
  <c r="D501" i="11"/>
  <c r="E501" i="11"/>
  <c r="D502" i="11"/>
  <c r="E502" i="11"/>
  <c r="D503" i="11"/>
  <c r="E503" i="11"/>
  <c r="D504" i="11"/>
  <c r="E504" i="11"/>
  <c r="D505" i="11"/>
  <c r="E505" i="11"/>
  <c r="D506" i="11"/>
  <c r="E506" i="11"/>
  <c r="D507" i="11"/>
  <c r="E507" i="11"/>
  <c r="D508" i="11"/>
  <c r="E508" i="11"/>
  <c r="D509" i="11"/>
  <c r="E509" i="11"/>
  <c r="D510" i="11"/>
  <c r="E510" i="11"/>
  <c r="D511" i="11"/>
  <c r="E511" i="11"/>
  <c r="D512" i="11"/>
  <c r="E512" i="11"/>
  <c r="D513" i="11"/>
  <c r="E513" i="11"/>
  <c r="D514" i="11"/>
  <c r="E514" i="11"/>
  <c r="D515" i="11"/>
  <c r="E515" i="11"/>
  <c r="D516" i="11"/>
  <c r="E516" i="11"/>
  <c r="D517" i="11"/>
  <c r="E517" i="11"/>
  <c r="D518" i="11"/>
  <c r="E518" i="11"/>
  <c r="D519" i="11"/>
  <c r="E519" i="11"/>
  <c r="D520" i="11"/>
  <c r="E520" i="11"/>
  <c r="D521" i="11"/>
  <c r="E521" i="11"/>
  <c r="D522" i="11"/>
  <c r="E522" i="11"/>
  <c r="D523" i="11"/>
  <c r="E523" i="11"/>
  <c r="D524" i="11"/>
  <c r="E524" i="11"/>
  <c r="D525" i="11"/>
  <c r="E525" i="11"/>
  <c r="D526" i="11"/>
  <c r="E526" i="11"/>
  <c r="D527" i="11"/>
  <c r="E527" i="11"/>
  <c r="D528" i="11"/>
  <c r="E528" i="11"/>
  <c r="D529" i="11"/>
  <c r="E529" i="11"/>
  <c r="D530" i="11"/>
  <c r="E530" i="11"/>
  <c r="D531" i="11"/>
  <c r="E531" i="11"/>
  <c r="D532" i="11"/>
  <c r="E532" i="11"/>
  <c r="D533" i="11"/>
  <c r="E533" i="11"/>
  <c r="D534" i="11"/>
  <c r="E534" i="11"/>
  <c r="D535" i="11"/>
  <c r="E535" i="11"/>
  <c r="D536" i="11"/>
  <c r="E536" i="11"/>
  <c r="D537" i="11"/>
  <c r="E537" i="11"/>
  <c r="D538" i="11"/>
  <c r="E538" i="11"/>
  <c r="D539" i="11"/>
  <c r="E539" i="11"/>
  <c r="D540" i="11"/>
  <c r="E540" i="11"/>
  <c r="D541" i="11"/>
  <c r="E541" i="11"/>
  <c r="D542" i="11"/>
  <c r="E542" i="11"/>
  <c r="D543" i="11"/>
  <c r="E543" i="11"/>
  <c r="D544" i="11"/>
  <c r="E544" i="11"/>
  <c r="D545" i="11"/>
  <c r="E545" i="11"/>
  <c r="D546" i="11"/>
  <c r="E546" i="11"/>
  <c r="D547" i="11"/>
  <c r="E547" i="11"/>
  <c r="D548" i="11"/>
  <c r="E548" i="11"/>
  <c r="D549" i="11"/>
  <c r="E549" i="11"/>
  <c r="D550" i="11"/>
  <c r="E550" i="11"/>
  <c r="D551" i="11"/>
  <c r="E551" i="11"/>
  <c r="D552" i="11"/>
  <c r="E552" i="11"/>
  <c r="D553" i="11"/>
  <c r="E553" i="11"/>
  <c r="D554" i="11"/>
  <c r="E554" i="11"/>
  <c r="D555" i="11"/>
  <c r="E555" i="11"/>
  <c r="D556" i="11"/>
  <c r="E556" i="11"/>
  <c r="D557" i="11"/>
  <c r="E557" i="11"/>
  <c r="D558" i="11"/>
  <c r="E558" i="11"/>
  <c r="D559" i="11"/>
  <c r="E559" i="11"/>
  <c r="D560" i="11"/>
  <c r="E560" i="11"/>
  <c r="D561" i="11"/>
  <c r="E561" i="11"/>
  <c r="D562" i="11"/>
  <c r="E562" i="11"/>
  <c r="D563" i="11"/>
  <c r="E563" i="11"/>
  <c r="D564" i="11"/>
  <c r="E564" i="11"/>
  <c r="D565" i="11"/>
  <c r="E565" i="11"/>
  <c r="D566" i="11"/>
  <c r="E566" i="11"/>
  <c r="D567" i="11"/>
  <c r="E567" i="11"/>
  <c r="B3" i="11"/>
  <c r="C3" i="11"/>
  <c r="D3" i="11"/>
  <c r="E3" i="11"/>
  <c r="A3" i="11"/>
  <c r="A7" i="6"/>
  <c r="A8" i="6"/>
  <c r="A9" i="6"/>
  <c r="A10" i="6"/>
  <c r="A11" i="8"/>
  <c r="A396" i="11" s="1"/>
  <c r="AC152" i="11" l="1"/>
  <c r="AD152" i="11"/>
  <c r="AE152" i="11"/>
  <c r="AF152" i="11"/>
  <c r="Z152" i="11"/>
  <c r="AH152" i="11"/>
  <c r="AA152" i="11"/>
  <c r="AK152" i="11" s="1"/>
  <c r="AI152" i="11"/>
  <c r="AB152" i="11"/>
  <c r="AG152" i="11"/>
  <c r="AG565" i="11"/>
  <c r="AE565" i="11"/>
  <c r="Z565" i="11"/>
  <c r="AJ565" i="11" s="1"/>
  <c r="AH565" i="11"/>
  <c r="AA565" i="11"/>
  <c r="AK565" i="11" s="1"/>
  <c r="AI565" i="11"/>
  <c r="AB565" i="11"/>
  <c r="AC565" i="11"/>
  <c r="AD565" i="11"/>
  <c r="AF565" i="11"/>
  <c r="AB541" i="11"/>
  <c r="AH541" i="11"/>
  <c r="AC541" i="11"/>
  <c r="AD541" i="11"/>
  <c r="AE541" i="11"/>
  <c r="Z541" i="11"/>
  <c r="AJ541" i="11" s="1"/>
  <c r="AF541" i="11"/>
  <c r="AG541" i="11"/>
  <c r="AA541" i="11"/>
  <c r="AK541" i="11" s="1"/>
  <c r="AI541" i="11"/>
  <c r="AG562" i="11"/>
  <c r="Z562" i="11"/>
  <c r="AJ562" i="11" s="1"/>
  <c r="AH562" i="11"/>
  <c r="AA562" i="11"/>
  <c r="AK562" i="11" s="1"/>
  <c r="AI562" i="11"/>
  <c r="AB562" i="11"/>
  <c r="AE562" i="11"/>
  <c r="AF562" i="11"/>
  <c r="AC562" i="11"/>
  <c r="AD562" i="11"/>
  <c r="AC554" i="11"/>
  <c r="AA554" i="11"/>
  <c r="AK554" i="11" s="1"/>
  <c r="AD554" i="11"/>
  <c r="AE554" i="11"/>
  <c r="AF554" i="11"/>
  <c r="AI554" i="11"/>
  <c r="AG554" i="11"/>
  <c r="Z554" i="11"/>
  <c r="AJ554" i="11" s="1"/>
  <c r="AH554" i="11"/>
  <c r="AB554" i="11"/>
  <c r="AG546" i="11"/>
  <c r="AE546" i="11"/>
  <c r="Z546" i="11"/>
  <c r="AJ546" i="11" s="1"/>
  <c r="AH546" i="11"/>
  <c r="AA546" i="11"/>
  <c r="AK546" i="11" s="1"/>
  <c r="AI546" i="11"/>
  <c r="AB546" i="11"/>
  <c r="AC546" i="11"/>
  <c r="AD546" i="11"/>
  <c r="AF546" i="11"/>
  <c r="AA395" i="11"/>
  <c r="AK395" i="11" s="1"/>
  <c r="AI395" i="11"/>
  <c r="AB395" i="11"/>
  <c r="AC395" i="11"/>
  <c r="AD395" i="11"/>
  <c r="AG395" i="11"/>
  <c r="AE395" i="11"/>
  <c r="AF395" i="11"/>
  <c r="Z395" i="11"/>
  <c r="AH395" i="11"/>
  <c r="AA561" i="11"/>
  <c r="AK561" i="11" s="1"/>
  <c r="AI561" i="11"/>
  <c r="AG561" i="11"/>
  <c r="AB561" i="11"/>
  <c r="AC561" i="11"/>
  <c r="AD561" i="11"/>
  <c r="AE561" i="11"/>
  <c r="AF561" i="11"/>
  <c r="Z561" i="11"/>
  <c r="AJ561" i="11" s="1"/>
  <c r="AH561" i="11"/>
  <c r="AE553" i="11"/>
  <c r="AH553" i="11"/>
  <c r="AF553" i="11"/>
  <c r="AG553" i="11"/>
  <c r="Z553" i="11"/>
  <c r="AJ553" i="11" s="1"/>
  <c r="AC553" i="11"/>
  <c r="AA553" i="11"/>
  <c r="AK553" i="11" s="1"/>
  <c r="AI553" i="11"/>
  <c r="AB553" i="11"/>
  <c r="AD553" i="11"/>
  <c r="AA545" i="11"/>
  <c r="AK545" i="11" s="1"/>
  <c r="AI545" i="11"/>
  <c r="AB545" i="11"/>
  <c r="AC545" i="11"/>
  <c r="AD545" i="11"/>
  <c r="AG545" i="11"/>
  <c r="AE545" i="11"/>
  <c r="AF545" i="11"/>
  <c r="Z545" i="11"/>
  <c r="AJ545" i="11" s="1"/>
  <c r="AH545" i="11"/>
  <c r="AF543" i="11"/>
  <c r="AD543" i="11"/>
  <c r="AG543" i="11"/>
  <c r="Z543" i="11"/>
  <c r="AJ543" i="11" s="1"/>
  <c r="AH543" i="11"/>
  <c r="AA543" i="11"/>
  <c r="AK543" i="11" s="1"/>
  <c r="AI543" i="11"/>
  <c r="AB543" i="11"/>
  <c r="AC543" i="11"/>
  <c r="AE543" i="11"/>
  <c r="AD7" i="11"/>
  <c r="AF7" i="11"/>
  <c r="AI7" i="11"/>
  <c r="Z7" i="11"/>
  <c r="AC7" i="11"/>
  <c r="AB7" i="11"/>
  <c r="AE7" i="11"/>
  <c r="AG7" i="11"/>
  <c r="AH7" i="11"/>
  <c r="AA7" i="11"/>
  <c r="AK7" i="11" s="1"/>
  <c r="AC560" i="11"/>
  <c r="AF560" i="11"/>
  <c r="AA560" i="11"/>
  <c r="AK560" i="11" s="1"/>
  <c r="AD560" i="11"/>
  <c r="AE560" i="11"/>
  <c r="AG560" i="11"/>
  <c r="Z560" i="11"/>
  <c r="AJ560" i="11" s="1"/>
  <c r="AH560" i="11"/>
  <c r="AI560" i="11"/>
  <c r="AB560" i="11"/>
  <c r="AB4" i="11"/>
  <c r="AD4" i="11"/>
  <c r="AG4" i="11"/>
  <c r="AH4" i="11"/>
  <c r="AA4" i="11"/>
  <c r="AK4" i="11" s="1"/>
  <c r="Z4" i="11"/>
  <c r="AC4" i="11"/>
  <c r="AE4" i="11"/>
  <c r="AF4" i="11"/>
  <c r="AI4" i="11"/>
  <c r="AE566" i="11"/>
  <c r="Z566" i="11"/>
  <c r="AJ566" i="11" s="1"/>
  <c r="AD566" i="11"/>
  <c r="AF566" i="11"/>
  <c r="AG566" i="11"/>
  <c r="AH566" i="11"/>
  <c r="AC566" i="11"/>
  <c r="AA566" i="11"/>
  <c r="AK566" i="11" s="1"/>
  <c r="AI566" i="11"/>
  <c r="AB566" i="11"/>
  <c r="AA558" i="11"/>
  <c r="AK558" i="11" s="1"/>
  <c r="AI558" i="11"/>
  <c r="AD558" i="11"/>
  <c r="AG558" i="11"/>
  <c r="AB558" i="11"/>
  <c r="AC558" i="11"/>
  <c r="AE558" i="11"/>
  <c r="AF558" i="11"/>
  <c r="Z558" i="11"/>
  <c r="AJ558" i="11" s="1"/>
  <c r="AH558" i="11"/>
  <c r="AE550" i="11"/>
  <c r="AH550" i="11"/>
  <c r="AC550" i="11"/>
  <c r="AF550" i="11"/>
  <c r="AG550" i="11"/>
  <c r="Z550" i="11"/>
  <c r="AJ550" i="11" s="1"/>
  <c r="AA550" i="11"/>
  <c r="AK550" i="11" s="1"/>
  <c r="AI550" i="11"/>
  <c r="AB550" i="11"/>
  <c r="AD550" i="11"/>
  <c r="Z542" i="11"/>
  <c r="AJ542" i="11" s="1"/>
  <c r="AH542" i="11"/>
  <c r="AA542" i="11"/>
  <c r="AK542" i="11" s="1"/>
  <c r="AI542" i="11"/>
  <c r="AB542" i="11"/>
  <c r="AC542" i="11"/>
  <c r="AF542" i="11"/>
  <c r="AD542" i="11"/>
  <c r="AE542" i="11"/>
  <c r="AG542" i="11"/>
  <c r="AC544" i="11"/>
  <c r="AI544" i="11"/>
  <c r="AD544" i="11"/>
  <c r="AE544" i="11"/>
  <c r="AF544" i="11"/>
  <c r="AA544" i="11"/>
  <c r="AK544" i="11" s="1"/>
  <c r="AG544" i="11"/>
  <c r="Z544" i="11"/>
  <c r="AJ544" i="11" s="1"/>
  <c r="AH544" i="11"/>
  <c r="AB544" i="11"/>
  <c r="AB551" i="11"/>
  <c r="Z551" i="11"/>
  <c r="AJ551" i="11" s="1"/>
  <c r="AC551" i="11"/>
  <c r="AD551" i="11"/>
  <c r="AE551" i="11"/>
  <c r="AH551" i="11"/>
  <c r="AF551" i="11"/>
  <c r="AG551" i="11"/>
  <c r="AA551" i="11"/>
  <c r="AK551" i="11" s="1"/>
  <c r="AI551" i="11"/>
  <c r="AG552" i="11"/>
  <c r="AB552" i="11"/>
  <c r="AE552" i="11"/>
  <c r="Z552" i="11"/>
  <c r="AJ552" i="11" s="1"/>
  <c r="AH552" i="11"/>
  <c r="AA552" i="11"/>
  <c r="AK552" i="11" s="1"/>
  <c r="AI552" i="11"/>
  <c r="AC552" i="11"/>
  <c r="AD552" i="11"/>
  <c r="AF552" i="11"/>
  <c r="AC567" i="11"/>
  <c r="AF567" i="11"/>
  <c r="AA567" i="11"/>
  <c r="AK567" i="11" s="1"/>
  <c r="AD567" i="11"/>
  <c r="AE567" i="11"/>
  <c r="AI567" i="11"/>
  <c r="AG567" i="11"/>
  <c r="Z567" i="11"/>
  <c r="AJ567" i="11" s="1"/>
  <c r="AH567" i="11"/>
  <c r="AB567" i="11"/>
  <c r="AD3" i="11"/>
  <c r="AF3" i="11"/>
  <c r="AG3" i="11"/>
  <c r="AH3" i="11"/>
  <c r="AA3" i="11"/>
  <c r="AK3" i="11" s="1"/>
  <c r="AI3" i="11"/>
  <c r="Z3" i="11"/>
  <c r="AB3" i="11"/>
  <c r="AC3" i="11"/>
  <c r="AE3" i="11"/>
  <c r="AC557" i="11"/>
  <c r="AA557" i="11"/>
  <c r="AK557" i="11" s="1"/>
  <c r="AD557" i="11"/>
  <c r="AE557" i="11"/>
  <c r="AF557" i="11"/>
  <c r="AI557" i="11"/>
  <c r="AG557" i="11"/>
  <c r="Z557" i="11"/>
  <c r="AJ557" i="11" s="1"/>
  <c r="AH557" i="11"/>
  <c r="AB557" i="11"/>
  <c r="AG549" i="11"/>
  <c r="Z549" i="11"/>
  <c r="AJ549" i="11" s="1"/>
  <c r="AH549" i="11"/>
  <c r="AA549" i="11"/>
  <c r="AK549" i="11" s="1"/>
  <c r="AI549" i="11"/>
  <c r="AB549" i="11"/>
  <c r="AE549" i="11"/>
  <c r="AC549" i="11"/>
  <c r="AD549" i="11"/>
  <c r="AF549" i="11"/>
  <c r="AA564" i="11"/>
  <c r="AK564" i="11" s="1"/>
  <c r="AI564" i="11"/>
  <c r="AD564" i="11"/>
  <c r="AB564" i="11"/>
  <c r="AC564" i="11"/>
  <c r="AG564" i="11"/>
  <c r="AE564" i="11"/>
  <c r="AF564" i="11"/>
  <c r="AH564" i="11"/>
  <c r="Z564" i="11"/>
  <c r="AJ564" i="11" s="1"/>
  <c r="AE556" i="11"/>
  <c r="AH556" i="11"/>
  <c r="AF556" i="11"/>
  <c r="AG556" i="11"/>
  <c r="Z556" i="11"/>
  <c r="AJ556" i="11" s="1"/>
  <c r="AC556" i="11"/>
  <c r="AA556" i="11"/>
  <c r="AK556" i="11" s="1"/>
  <c r="AI556" i="11"/>
  <c r="AB556" i="11"/>
  <c r="AD556" i="11"/>
  <c r="AA548" i="11"/>
  <c r="AK548" i="11" s="1"/>
  <c r="AI548" i="11"/>
  <c r="AB548" i="11"/>
  <c r="AC548" i="11"/>
  <c r="AD548" i="11"/>
  <c r="AG548" i="11"/>
  <c r="AE548" i="11"/>
  <c r="AF548" i="11"/>
  <c r="Z548" i="11"/>
  <c r="AJ548" i="11" s="1"/>
  <c r="AH548" i="11"/>
  <c r="AD540" i="11"/>
  <c r="AB540" i="11"/>
  <c r="AE540" i="11"/>
  <c r="AF540" i="11"/>
  <c r="AG540" i="11"/>
  <c r="Z540" i="11"/>
  <c r="AJ540" i="11" s="1"/>
  <c r="AH540" i="11"/>
  <c r="AA540" i="11"/>
  <c r="AK540" i="11" s="1"/>
  <c r="AI540" i="11"/>
  <c r="AC540" i="11"/>
  <c r="AD563" i="11"/>
  <c r="AB563" i="11"/>
  <c r="AE563" i="11"/>
  <c r="AF563" i="11"/>
  <c r="AG563" i="11"/>
  <c r="Z563" i="11"/>
  <c r="AJ563" i="11" s="1"/>
  <c r="AH563" i="11"/>
  <c r="AA563" i="11"/>
  <c r="AK563" i="11" s="1"/>
  <c r="AI563" i="11"/>
  <c r="AC563" i="11"/>
  <c r="Z555" i="11"/>
  <c r="AJ555" i="11" s="1"/>
  <c r="AH555" i="11"/>
  <c r="AC555" i="11"/>
  <c r="AF555" i="11"/>
  <c r="AA555" i="11"/>
  <c r="AK555" i="11" s="1"/>
  <c r="AI555" i="11"/>
  <c r="AB555" i="11"/>
  <c r="AD555" i="11"/>
  <c r="AE555" i="11"/>
  <c r="AG555" i="11"/>
  <c r="AD547" i="11"/>
  <c r="AE547" i="11"/>
  <c r="AF547" i="11"/>
  <c r="AG547" i="11"/>
  <c r="AB547" i="11"/>
  <c r="Z547" i="11"/>
  <c r="AJ547" i="11" s="1"/>
  <c r="AH547" i="11"/>
  <c r="AA547" i="11"/>
  <c r="AK547" i="11" s="1"/>
  <c r="AI547" i="11"/>
  <c r="AC547" i="11"/>
  <c r="AG539" i="11"/>
  <c r="AE539" i="11"/>
  <c r="Z539" i="11"/>
  <c r="AJ539" i="11" s="1"/>
  <c r="AH539" i="11"/>
  <c r="AA539" i="11"/>
  <c r="AK539" i="11" s="1"/>
  <c r="AI539" i="11"/>
  <c r="AB539" i="11"/>
  <c r="AC539" i="11"/>
  <c r="AD539" i="11"/>
  <c r="AF539" i="11"/>
  <c r="AF559" i="11"/>
  <c r="AA559" i="11"/>
  <c r="AK559" i="11" s="1"/>
  <c r="AG559" i="11"/>
  <c r="Z559" i="11"/>
  <c r="AJ559" i="11" s="1"/>
  <c r="AH559" i="11"/>
  <c r="AI559" i="11"/>
  <c r="AD559" i="11"/>
  <c r="AB559" i="11"/>
  <c r="AC559" i="11"/>
  <c r="AE559" i="11"/>
  <c r="AW1" i="53"/>
  <c r="V198" i="12"/>
  <c r="V199" i="12"/>
  <c r="V212" i="12"/>
  <c r="N212" i="12"/>
  <c r="W212" i="12"/>
  <c r="N199" i="12"/>
  <c r="W199" i="12"/>
  <c r="N198" i="12"/>
  <c r="W198" i="12"/>
  <c r="AG568" i="11"/>
  <c r="AF568" i="11"/>
  <c r="AE568" i="11"/>
  <c r="AD568" i="11"/>
  <c r="AC568" i="11"/>
  <c r="AB568" i="11"/>
  <c r="AA568" i="11"/>
  <c r="AK568" i="11" s="1"/>
  <c r="AI396" i="11" l="1"/>
  <c r="AI397" i="11"/>
  <c r="AI398" i="11"/>
  <c r="AI399" i="11"/>
  <c r="AI400" i="11"/>
  <c r="AI401" i="11"/>
  <c r="AI402" i="11"/>
  <c r="Z388" i="11" l="1"/>
  <c r="Z396" i="11"/>
  <c r="Z397" i="11"/>
  <c r="Z398" i="11"/>
  <c r="Z399" i="11"/>
  <c r="Z400" i="11"/>
  <c r="Z401" i="11"/>
  <c r="Z402" i="11"/>
  <c r="AA388" i="11"/>
  <c r="AK388" i="11" s="1"/>
  <c r="AB388" i="11"/>
  <c r="AC388" i="11"/>
  <c r="AD388" i="11"/>
  <c r="AE388" i="11"/>
  <c r="AF388" i="11"/>
  <c r="AG388" i="11"/>
  <c r="AA396" i="11"/>
  <c r="AK396" i="11" s="1"/>
  <c r="AB396" i="11"/>
  <c r="AC396" i="11"/>
  <c r="AD396" i="11"/>
  <c r="AE396" i="11"/>
  <c r="AF396" i="11"/>
  <c r="AG396" i="11"/>
  <c r="AA397" i="11"/>
  <c r="AK397" i="11" s="1"/>
  <c r="AB397" i="11"/>
  <c r="AC397" i="11"/>
  <c r="AD397" i="11"/>
  <c r="AE397" i="11"/>
  <c r="AF397" i="11"/>
  <c r="AG397" i="11"/>
  <c r="AA398" i="11"/>
  <c r="AK398" i="11" s="1"/>
  <c r="AB398" i="11"/>
  <c r="AC398" i="11"/>
  <c r="AD398" i="11"/>
  <c r="AE398" i="11"/>
  <c r="AF398" i="11"/>
  <c r="AG398" i="11"/>
  <c r="AA399" i="11"/>
  <c r="AK399" i="11" s="1"/>
  <c r="AB399" i="11"/>
  <c r="AC399" i="11"/>
  <c r="AD399" i="11"/>
  <c r="AE399" i="11"/>
  <c r="AF399" i="11"/>
  <c r="AG399" i="11"/>
  <c r="AA400" i="11"/>
  <c r="AK400" i="11" s="1"/>
  <c r="AB400" i="11"/>
  <c r="AC400" i="11"/>
  <c r="AD400" i="11"/>
  <c r="AE400" i="11"/>
  <c r="AF400" i="11"/>
  <c r="AG400" i="11"/>
  <c r="AA401" i="11"/>
  <c r="AK401" i="11" s="1"/>
  <c r="AB401" i="11"/>
  <c r="AC401" i="11"/>
  <c r="AD401" i="11"/>
  <c r="AE401" i="11"/>
  <c r="AF401" i="11"/>
  <c r="AG401" i="11"/>
  <c r="AA402" i="11"/>
  <c r="AK402" i="11" s="1"/>
  <c r="AB402" i="11"/>
  <c r="AC402" i="11"/>
  <c r="AD402" i="11"/>
  <c r="AE402" i="11"/>
  <c r="AF402" i="11"/>
  <c r="AG402" i="11"/>
  <c r="AR1" i="53" l="1"/>
  <c r="Q151" i="56" l="1"/>
  <c r="R151" i="56"/>
  <c r="S151" i="56"/>
  <c r="T151" i="56"/>
  <c r="U151" i="56"/>
  <c r="V151" i="56"/>
  <c r="W151" i="56"/>
  <c r="Q152" i="56"/>
  <c r="R152" i="56"/>
  <c r="S152" i="56"/>
  <c r="T152" i="56"/>
  <c r="U152" i="56"/>
  <c r="V152" i="56"/>
  <c r="W152" i="56"/>
  <c r="W404" i="56"/>
  <c r="V404" i="56"/>
  <c r="U404" i="56"/>
  <c r="T404" i="56"/>
  <c r="S404" i="56"/>
  <c r="R404" i="56"/>
  <c r="Q404" i="56"/>
  <c r="E404" i="56"/>
  <c r="W403" i="56"/>
  <c r="V403" i="56"/>
  <c r="U403" i="56"/>
  <c r="T403" i="56"/>
  <c r="S403" i="56"/>
  <c r="R403" i="56"/>
  <c r="Q403" i="56"/>
  <c r="E403" i="56"/>
  <c r="W402" i="56"/>
  <c r="V402" i="56"/>
  <c r="U402" i="56"/>
  <c r="T402" i="56"/>
  <c r="S402" i="56"/>
  <c r="R402" i="56"/>
  <c r="Q402" i="56"/>
  <c r="E402" i="56"/>
  <c r="W401" i="56"/>
  <c r="V401" i="56"/>
  <c r="U401" i="56"/>
  <c r="T401" i="56"/>
  <c r="S401" i="56"/>
  <c r="R401" i="56"/>
  <c r="Q401" i="56"/>
  <c r="E401" i="56"/>
  <c r="W400" i="56"/>
  <c r="V400" i="56"/>
  <c r="U400" i="56"/>
  <c r="T400" i="56"/>
  <c r="S400" i="56"/>
  <c r="R400" i="56"/>
  <c r="Q400" i="56"/>
  <c r="E400" i="56"/>
  <c r="W399" i="56"/>
  <c r="V399" i="56"/>
  <c r="U399" i="56"/>
  <c r="T399" i="56"/>
  <c r="S399" i="56"/>
  <c r="R399" i="56"/>
  <c r="Q399" i="56"/>
  <c r="E399" i="56"/>
  <c r="W398" i="56"/>
  <c r="V398" i="56"/>
  <c r="U398" i="56"/>
  <c r="T398" i="56"/>
  <c r="S398" i="56"/>
  <c r="R398" i="56"/>
  <c r="Q398" i="56"/>
  <c r="E398" i="56"/>
  <c r="W397" i="56"/>
  <c r="V397" i="56"/>
  <c r="U397" i="56"/>
  <c r="T397" i="56"/>
  <c r="S397" i="56"/>
  <c r="R397" i="56"/>
  <c r="Q397" i="56"/>
  <c r="E397" i="56"/>
  <c r="W396" i="56"/>
  <c r="V396" i="56"/>
  <c r="U396" i="56"/>
  <c r="T396" i="56"/>
  <c r="S396" i="56"/>
  <c r="R396" i="56"/>
  <c r="Q396" i="56"/>
  <c r="E396" i="56"/>
  <c r="W395" i="56"/>
  <c r="V395" i="56"/>
  <c r="U395" i="56"/>
  <c r="T395" i="56"/>
  <c r="S395" i="56"/>
  <c r="R395" i="56"/>
  <c r="Q395" i="56"/>
  <c r="E395" i="56"/>
  <c r="W394" i="56"/>
  <c r="V394" i="56"/>
  <c r="U394" i="56"/>
  <c r="T394" i="56"/>
  <c r="S394" i="56"/>
  <c r="R394" i="56"/>
  <c r="Q394" i="56"/>
  <c r="E394" i="56"/>
  <c r="W393" i="56"/>
  <c r="V393" i="56"/>
  <c r="U393" i="56"/>
  <c r="T393" i="56"/>
  <c r="S393" i="56"/>
  <c r="R393" i="56"/>
  <c r="Q393" i="56"/>
  <c r="E393" i="56"/>
  <c r="W392" i="56"/>
  <c r="V392" i="56"/>
  <c r="U392" i="56"/>
  <c r="T392" i="56"/>
  <c r="S392" i="56"/>
  <c r="R392" i="56"/>
  <c r="Q392" i="56"/>
  <c r="E392" i="56"/>
  <c r="W391" i="56"/>
  <c r="V391" i="56"/>
  <c r="U391" i="56"/>
  <c r="T391" i="56"/>
  <c r="S391" i="56"/>
  <c r="R391" i="56"/>
  <c r="Q391" i="56"/>
  <c r="E391" i="56"/>
  <c r="W390" i="56"/>
  <c r="V390" i="56"/>
  <c r="U390" i="56"/>
  <c r="T390" i="56"/>
  <c r="S390" i="56"/>
  <c r="R390" i="56"/>
  <c r="Q390" i="56"/>
  <c r="E390" i="56"/>
  <c r="W389" i="56"/>
  <c r="V389" i="56"/>
  <c r="U389" i="56"/>
  <c r="T389" i="56"/>
  <c r="S389" i="56"/>
  <c r="R389" i="56"/>
  <c r="Q389" i="56"/>
  <c r="E389" i="56"/>
  <c r="W388" i="56"/>
  <c r="V388" i="56"/>
  <c r="U388" i="56"/>
  <c r="T388" i="56"/>
  <c r="S388" i="56"/>
  <c r="R388" i="56"/>
  <c r="Q388" i="56"/>
  <c r="E388" i="56"/>
  <c r="W387" i="56"/>
  <c r="V387" i="56"/>
  <c r="U387" i="56"/>
  <c r="T387" i="56"/>
  <c r="S387" i="56"/>
  <c r="R387" i="56"/>
  <c r="Q387" i="56"/>
  <c r="E387" i="56"/>
  <c r="W386" i="56"/>
  <c r="V386" i="56"/>
  <c r="U386" i="56"/>
  <c r="T386" i="56"/>
  <c r="S386" i="56"/>
  <c r="R386" i="56"/>
  <c r="Q386" i="56"/>
  <c r="E386" i="56"/>
  <c r="W385" i="56"/>
  <c r="V385" i="56"/>
  <c r="U385" i="56"/>
  <c r="T385" i="56"/>
  <c r="S385" i="56"/>
  <c r="R385" i="56"/>
  <c r="Q385" i="56"/>
  <c r="E385" i="56"/>
  <c r="W384" i="56"/>
  <c r="V384" i="56"/>
  <c r="U384" i="56"/>
  <c r="T384" i="56"/>
  <c r="S384" i="56"/>
  <c r="R384" i="56"/>
  <c r="Q384" i="56"/>
  <c r="E384" i="56"/>
  <c r="W383" i="56"/>
  <c r="V383" i="56"/>
  <c r="U383" i="56"/>
  <c r="T383" i="56"/>
  <c r="S383" i="56"/>
  <c r="R383" i="56"/>
  <c r="Q383" i="56"/>
  <c r="E383" i="56"/>
  <c r="W382" i="56"/>
  <c r="V382" i="56"/>
  <c r="U382" i="56"/>
  <c r="T382" i="56"/>
  <c r="S382" i="56"/>
  <c r="R382" i="56"/>
  <c r="Q382" i="56"/>
  <c r="E382" i="56"/>
  <c r="W381" i="56"/>
  <c r="V381" i="56"/>
  <c r="U381" i="56"/>
  <c r="T381" i="56"/>
  <c r="S381" i="56"/>
  <c r="R381" i="56"/>
  <c r="Q381" i="56"/>
  <c r="E381" i="56"/>
  <c r="W380" i="56"/>
  <c r="V380" i="56"/>
  <c r="U380" i="56"/>
  <c r="T380" i="56"/>
  <c r="S380" i="56"/>
  <c r="R380" i="56"/>
  <c r="Q380" i="56"/>
  <c r="E380" i="56"/>
  <c r="W379" i="56"/>
  <c r="V379" i="56"/>
  <c r="U379" i="56"/>
  <c r="T379" i="56"/>
  <c r="S379" i="56"/>
  <c r="R379" i="56"/>
  <c r="Q379" i="56"/>
  <c r="E379" i="56"/>
  <c r="W378" i="56"/>
  <c r="V378" i="56"/>
  <c r="U378" i="56"/>
  <c r="T378" i="56"/>
  <c r="S378" i="56"/>
  <c r="R378" i="56"/>
  <c r="Q378" i="56"/>
  <c r="E378" i="56"/>
  <c r="W377" i="56"/>
  <c r="V377" i="56"/>
  <c r="U377" i="56"/>
  <c r="T377" i="56"/>
  <c r="S377" i="56"/>
  <c r="R377" i="56"/>
  <c r="Q377" i="56"/>
  <c r="E377" i="56"/>
  <c r="W376" i="56"/>
  <c r="V376" i="56"/>
  <c r="U376" i="56"/>
  <c r="T376" i="56"/>
  <c r="S376" i="56"/>
  <c r="R376" i="56"/>
  <c r="Q376" i="56"/>
  <c r="E376" i="56"/>
  <c r="W375" i="56"/>
  <c r="V375" i="56"/>
  <c r="U375" i="56"/>
  <c r="T375" i="56"/>
  <c r="S375" i="56"/>
  <c r="R375" i="56"/>
  <c r="Q375" i="56"/>
  <c r="E375" i="56"/>
  <c r="W374" i="56"/>
  <c r="V374" i="56"/>
  <c r="U374" i="56"/>
  <c r="T374" i="56"/>
  <c r="S374" i="56"/>
  <c r="R374" i="56"/>
  <c r="Q374" i="56"/>
  <c r="E374" i="56"/>
  <c r="W373" i="56"/>
  <c r="V373" i="56"/>
  <c r="U373" i="56"/>
  <c r="T373" i="56"/>
  <c r="S373" i="56"/>
  <c r="R373" i="56"/>
  <c r="Q373" i="56"/>
  <c r="E373" i="56"/>
  <c r="W372" i="56"/>
  <c r="V372" i="56"/>
  <c r="U372" i="56"/>
  <c r="T372" i="56"/>
  <c r="S372" i="56"/>
  <c r="R372" i="56"/>
  <c r="Q372" i="56"/>
  <c r="E372" i="56"/>
  <c r="W371" i="56"/>
  <c r="V371" i="56"/>
  <c r="U371" i="56"/>
  <c r="T371" i="56"/>
  <c r="S371" i="56"/>
  <c r="R371" i="56"/>
  <c r="Q371" i="56"/>
  <c r="E371" i="56"/>
  <c r="W370" i="56"/>
  <c r="V370" i="56"/>
  <c r="U370" i="56"/>
  <c r="T370" i="56"/>
  <c r="S370" i="56"/>
  <c r="R370" i="56"/>
  <c r="Q370" i="56"/>
  <c r="E370" i="56"/>
  <c r="W369" i="56"/>
  <c r="V369" i="56"/>
  <c r="U369" i="56"/>
  <c r="T369" i="56"/>
  <c r="S369" i="56"/>
  <c r="R369" i="56"/>
  <c r="Q369" i="56"/>
  <c r="E369" i="56"/>
  <c r="W368" i="56"/>
  <c r="V368" i="56"/>
  <c r="U368" i="56"/>
  <c r="T368" i="56"/>
  <c r="S368" i="56"/>
  <c r="R368" i="56"/>
  <c r="Q368" i="56"/>
  <c r="E368" i="56"/>
  <c r="E367" i="56"/>
  <c r="W366" i="56"/>
  <c r="V366" i="56"/>
  <c r="U366" i="56"/>
  <c r="T366" i="56"/>
  <c r="S366" i="56"/>
  <c r="R366" i="56"/>
  <c r="Q366" i="56"/>
  <c r="E366" i="56"/>
  <c r="W365" i="56"/>
  <c r="V365" i="56"/>
  <c r="U365" i="56"/>
  <c r="T365" i="56"/>
  <c r="S365" i="56"/>
  <c r="R365" i="56"/>
  <c r="Q365" i="56"/>
  <c r="E365" i="56"/>
  <c r="E364" i="56"/>
  <c r="W363" i="56"/>
  <c r="V363" i="56"/>
  <c r="U363" i="56"/>
  <c r="T363" i="56"/>
  <c r="S363" i="56"/>
  <c r="R363" i="56"/>
  <c r="Q363" i="56"/>
  <c r="E363" i="56"/>
  <c r="W362" i="56"/>
  <c r="V362" i="56"/>
  <c r="U362" i="56"/>
  <c r="T362" i="56"/>
  <c r="S362" i="56"/>
  <c r="R362" i="56"/>
  <c r="Q362" i="56"/>
  <c r="E362" i="56"/>
  <c r="W361" i="56"/>
  <c r="V361" i="56"/>
  <c r="U361" i="56"/>
  <c r="T361" i="56"/>
  <c r="S361" i="56"/>
  <c r="R361" i="56"/>
  <c r="Q361" i="56"/>
  <c r="E361" i="56"/>
  <c r="W360" i="56"/>
  <c r="V360" i="56"/>
  <c r="U360" i="56"/>
  <c r="T360" i="56"/>
  <c r="S360" i="56"/>
  <c r="R360" i="56"/>
  <c r="Q360" i="56"/>
  <c r="E360" i="56"/>
  <c r="W359" i="56"/>
  <c r="V359" i="56"/>
  <c r="U359" i="56"/>
  <c r="T359" i="56"/>
  <c r="S359" i="56"/>
  <c r="R359" i="56"/>
  <c r="Q359" i="56"/>
  <c r="E359" i="56"/>
  <c r="W358" i="56"/>
  <c r="V358" i="56"/>
  <c r="U358" i="56"/>
  <c r="T358" i="56"/>
  <c r="S358" i="56"/>
  <c r="R358" i="56"/>
  <c r="Q358" i="56"/>
  <c r="E358" i="56"/>
  <c r="W357" i="56"/>
  <c r="V357" i="56"/>
  <c r="U357" i="56"/>
  <c r="T357" i="56"/>
  <c r="S357" i="56"/>
  <c r="R357" i="56"/>
  <c r="Q357" i="56"/>
  <c r="E357" i="56"/>
  <c r="W356" i="56"/>
  <c r="V356" i="56"/>
  <c r="U356" i="56"/>
  <c r="T356" i="56"/>
  <c r="S356" i="56"/>
  <c r="R356" i="56"/>
  <c r="Q356" i="56"/>
  <c r="E356" i="56"/>
  <c r="W355" i="56"/>
  <c r="V355" i="56"/>
  <c r="U355" i="56"/>
  <c r="T355" i="56"/>
  <c r="S355" i="56"/>
  <c r="R355" i="56"/>
  <c r="Q355" i="56"/>
  <c r="E355" i="56"/>
  <c r="W354" i="56"/>
  <c r="V354" i="56"/>
  <c r="U354" i="56"/>
  <c r="T354" i="56"/>
  <c r="S354" i="56"/>
  <c r="R354" i="56"/>
  <c r="Q354" i="56"/>
  <c r="E354" i="56"/>
  <c r="W353" i="56"/>
  <c r="V353" i="56"/>
  <c r="U353" i="56"/>
  <c r="T353" i="56"/>
  <c r="S353" i="56"/>
  <c r="R353" i="56"/>
  <c r="Q353" i="56"/>
  <c r="E353" i="56"/>
  <c r="W352" i="56"/>
  <c r="V352" i="56"/>
  <c r="U352" i="56"/>
  <c r="T352" i="56"/>
  <c r="S352" i="56"/>
  <c r="R352" i="56"/>
  <c r="Q352" i="56"/>
  <c r="E352" i="56"/>
  <c r="W351" i="56"/>
  <c r="V351" i="56"/>
  <c r="U351" i="56"/>
  <c r="T351" i="56"/>
  <c r="S351" i="56"/>
  <c r="R351" i="56"/>
  <c r="Q351" i="56"/>
  <c r="E351" i="56"/>
  <c r="W350" i="56"/>
  <c r="V350" i="56"/>
  <c r="U350" i="56"/>
  <c r="T350" i="56"/>
  <c r="S350" i="56"/>
  <c r="R350" i="56"/>
  <c r="Q350" i="56"/>
  <c r="E350" i="56"/>
  <c r="W349" i="56"/>
  <c r="V349" i="56"/>
  <c r="U349" i="56"/>
  <c r="T349" i="56"/>
  <c r="S349" i="56"/>
  <c r="R349" i="56"/>
  <c r="Q349" i="56"/>
  <c r="E349" i="56"/>
  <c r="W348" i="56"/>
  <c r="V348" i="56"/>
  <c r="U348" i="56"/>
  <c r="T348" i="56"/>
  <c r="S348" i="56"/>
  <c r="R348" i="56"/>
  <c r="Q348" i="56"/>
  <c r="E348" i="56"/>
  <c r="W347" i="56"/>
  <c r="V347" i="56"/>
  <c r="U347" i="56"/>
  <c r="T347" i="56"/>
  <c r="S347" i="56"/>
  <c r="R347" i="56"/>
  <c r="Q347" i="56"/>
  <c r="E347" i="56"/>
  <c r="W346" i="56"/>
  <c r="V346" i="56"/>
  <c r="U346" i="56"/>
  <c r="T346" i="56"/>
  <c r="S346" i="56"/>
  <c r="R346" i="56"/>
  <c r="Q346" i="56"/>
  <c r="E346" i="56"/>
  <c r="W345" i="56"/>
  <c r="V345" i="56"/>
  <c r="U345" i="56"/>
  <c r="T345" i="56"/>
  <c r="S345" i="56"/>
  <c r="R345" i="56"/>
  <c r="Q345" i="56"/>
  <c r="E345" i="56"/>
  <c r="W344" i="56"/>
  <c r="V344" i="56"/>
  <c r="U344" i="56"/>
  <c r="T344" i="56"/>
  <c r="S344" i="56"/>
  <c r="R344" i="56"/>
  <c r="Q344" i="56"/>
  <c r="E344" i="56"/>
  <c r="W343" i="56"/>
  <c r="V343" i="56"/>
  <c r="U343" i="56"/>
  <c r="T343" i="56"/>
  <c r="S343" i="56"/>
  <c r="R343" i="56"/>
  <c r="Q343" i="56"/>
  <c r="E343" i="56"/>
  <c r="W342" i="56"/>
  <c r="V342" i="56"/>
  <c r="U342" i="56"/>
  <c r="T342" i="56"/>
  <c r="S342" i="56"/>
  <c r="R342" i="56"/>
  <c r="Q342" i="56"/>
  <c r="E342" i="56"/>
  <c r="W341" i="56"/>
  <c r="V341" i="56"/>
  <c r="U341" i="56"/>
  <c r="T341" i="56"/>
  <c r="S341" i="56"/>
  <c r="R341" i="56"/>
  <c r="Q341" i="56"/>
  <c r="E341" i="56"/>
  <c r="W340" i="56"/>
  <c r="V340" i="56"/>
  <c r="U340" i="56"/>
  <c r="T340" i="56"/>
  <c r="S340" i="56"/>
  <c r="R340" i="56"/>
  <c r="Q340" i="56"/>
  <c r="E340" i="56"/>
  <c r="W339" i="56"/>
  <c r="V339" i="56"/>
  <c r="U339" i="56"/>
  <c r="T339" i="56"/>
  <c r="S339" i="56"/>
  <c r="R339" i="56"/>
  <c r="Q339" i="56"/>
  <c r="E339" i="56"/>
  <c r="W338" i="56"/>
  <c r="V338" i="56"/>
  <c r="U338" i="56"/>
  <c r="T338" i="56"/>
  <c r="S338" i="56"/>
  <c r="R338" i="56"/>
  <c r="Q338" i="56"/>
  <c r="E338" i="56"/>
  <c r="W337" i="56"/>
  <c r="V337" i="56"/>
  <c r="U337" i="56"/>
  <c r="T337" i="56"/>
  <c r="S337" i="56"/>
  <c r="R337" i="56"/>
  <c r="Q337" i="56"/>
  <c r="E337" i="56"/>
  <c r="W336" i="56"/>
  <c r="V336" i="56"/>
  <c r="U336" i="56"/>
  <c r="T336" i="56"/>
  <c r="S336" i="56"/>
  <c r="R336" i="56"/>
  <c r="Q336" i="56"/>
  <c r="E336" i="56"/>
  <c r="W335" i="56"/>
  <c r="V335" i="56"/>
  <c r="U335" i="56"/>
  <c r="T335" i="56"/>
  <c r="S335" i="56"/>
  <c r="R335" i="56"/>
  <c r="Q335" i="56"/>
  <c r="E335" i="56"/>
  <c r="W334" i="56"/>
  <c r="V334" i="56"/>
  <c r="U334" i="56"/>
  <c r="T334" i="56"/>
  <c r="S334" i="56"/>
  <c r="R334" i="56"/>
  <c r="Q334" i="56"/>
  <c r="E334" i="56"/>
  <c r="W333" i="56"/>
  <c r="V333" i="56"/>
  <c r="U333" i="56"/>
  <c r="T333" i="56"/>
  <c r="S333" i="56"/>
  <c r="R333" i="56"/>
  <c r="Q333" i="56"/>
  <c r="E333" i="56"/>
  <c r="W332" i="56"/>
  <c r="V332" i="56"/>
  <c r="U332" i="56"/>
  <c r="T332" i="56"/>
  <c r="S332" i="56"/>
  <c r="R332" i="56"/>
  <c r="Q332" i="56"/>
  <c r="E332" i="56"/>
  <c r="W331" i="56"/>
  <c r="V331" i="56"/>
  <c r="U331" i="56"/>
  <c r="T331" i="56"/>
  <c r="S331" i="56"/>
  <c r="R331" i="56"/>
  <c r="Q331" i="56"/>
  <c r="E331" i="56"/>
  <c r="W330" i="56"/>
  <c r="V330" i="56"/>
  <c r="U330" i="56"/>
  <c r="T330" i="56"/>
  <c r="S330" i="56"/>
  <c r="R330" i="56"/>
  <c r="Q330" i="56"/>
  <c r="E330" i="56"/>
  <c r="W329" i="56"/>
  <c r="V329" i="56"/>
  <c r="U329" i="56"/>
  <c r="T329" i="56"/>
  <c r="S329" i="56"/>
  <c r="R329" i="56"/>
  <c r="Q329" i="56"/>
  <c r="E329" i="56"/>
  <c r="W328" i="56"/>
  <c r="V328" i="56"/>
  <c r="U328" i="56"/>
  <c r="T328" i="56"/>
  <c r="S328" i="56"/>
  <c r="R328" i="56"/>
  <c r="Q328" i="56"/>
  <c r="E328" i="56"/>
  <c r="W327" i="56"/>
  <c r="V327" i="56"/>
  <c r="U327" i="56"/>
  <c r="T327" i="56"/>
  <c r="S327" i="56"/>
  <c r="R327" i="56"/>
  <c r="Q327" i="56"/>
  <c r="E327" i="56"/>
  <c r="W326" i="56"/>
  <c r="V326" i="56"/>
  <c r="U326" i="56"/>
  <c r="T326" i="56"/>
  <c r="S326" i="56"/>
  <c r="R326" i="56"/>
  <c r="Q326" i="56"/>
  <c r="E326" i="56"/>
  <c r="W325" i="56"/>
  <c r="V325" i="56"/>
  <c r="U325" i="56"/>
  <c r="T325" i="56"/>
  <c r="S325" i="56"/>
  <c r="R325" i="56"/>
  <c r="Q325" i="56"/>
  <c r="E325" i="56"/>
  <c r="W324" i="56"/>
  <c r="V324" i="56"/>
  <c r="U324" i="56"/>
  <c r="T324" i="56"/>
  <c r="S324" i="56"/>
  <c r="R324" i="56"/>
  <c r="Q324" i="56"/>
  <c r="E324" i="56"/>
  <c r="W323" i="56"/>
  <c r="V323" i="56"/>
  <c r="U323" i="56"/>
  <c r="T323" i="56"/>
  <c r="S323" i="56"/>
  <c r="R323" i="56"/>
  <c r="Q323" i="56"/>
  <c r="E323" i="56"/>
  <c r="W322" i="56"/>
  <c r="V322" i="56"/>
  <c r="U322" i="56"/>
  <c r="T322" i="56"/>
  <c r="S322" i="56"/>
  <c r="R322" i="56"/>
  <c r="Q322" i="56"/>
  <c r="E322" i="56"/>
  <c r="W321" i="56"/>
  <c r="V321" i="56"/>
  <c r="U321" i="56"/>
  <c r="T321" i="56"/>
  <c r="S321" i="56"/>
  <c r="R321" i="56"/>
  <c r="Q321" i="56"/>
  <c r="E321" i="56"/>
  <c r="W320" i="56"/>
  <c r="V320" i="56"/>
  <c r="U320" i="56"/>
  <c r="T320" i="56"/>
  <c r="S320" i="56"/>
  <c r="R320" i="56"/>
  <c r="Q320" i="56"/>
  <c r="E320" i="56"/>
  <c r="W319" i="56"/>
  <c r="V319" i="56"/>
  <c r="U319" i="56"/>
  <c r="T319" i="56"/>
  <c r="S319" i="56"/>
  <c r="R319" i="56"/>
  <c r="Q319" i="56"/>
  <c r="E319" i="56"/>
  <c r="W318" i="56"/>
  <c r="V318" i="56"/>
  <c r="U318" i="56"/>
  <c r="T318" i="56"/>
  <c r="S318" i="56"/>
  <c r="R318" i="56"/>
  <c r="Q318" i="56"/>
  <c r="E318" i="56"/>
  <c r="W317" i="56"/>
  <c r="V317" i="56"/>
  <c r="U317" i="56"/>
  <c r="T317" i="56"/>
  <c r="S317" i="56"/>
  <c r="R317" i="56"/>
  <c r="Q317" i="56"/>
  <c r="E317" i="56"/>
  <c r="W316" i="56"/>
  <c r="V316" i="56"/>
  <c r="U316" i="56"/>
  <c r="T316" i="56"/>
  <c r="S316" i="56"/>
  <c r="R316" i="56"/>
  <c r="Q316" i="56"/>
  <c r="E316" i="56"/>
  <c r="W315" i="56"/>
  <c r="V315" i="56"/>
  <c r="U315" i="56"/>
  <c r="T315" i="56"/>
  <c r="S315" i="56"/>
  <c r="R315" i="56"/>
  <c r="Q315" i="56"/>
  <c r="E315" i="56"/>
  <c r="W314" i="56"/>
  <c r="V314" i="56"/>
  <c r="U314" i="56"/>
  <c r="T314" i="56"/>
  <c r="S314" i="56"/>
  <c r="R314" i="56"/>
  <c r="Q314" i="56"/>
  <c r="E314" i="56"/>
  <c r="W313" i="56"/>
  <c r="V313" i="56"/>
  <c r="U313" i="56"/>
  <c r="T313" i="56"/>
  <c r="S313" i="56"/>
  <c r="R313" i="56"/>
  <c r="Q313" i="56"/>
  <c r="E313" i="56"/>
  <c r="W312" i="56"/>
  <c r="V312" i="56"/>
  <c r="U312" i="56"/>
  <c r="T312" i="56"/>
  <c r="S312" i="56"/>
  <c r="R312" i="56"/>
  <c r="Q312" i="56"/>
  <c r="E312" i="56"/>
  <c r="W311" i="56"/>
  <c r="V311" i="56"/>
  <c r="U311" i="56"/>
  <c r="T311" i="56"/>
  <c r="S311" i="56"/>
  <c r="R311" i="56"/>
  <c r="Q311" i="56"/>
  <c r="E311" i="56"/>
  <c r="W310" i="56"/>
  <c r="V310" i="56"/>
  <c r="U310" i="56"/>
  <c r="T310" i="56"/>
  <c r="S310" i="56"/>
  <c r="R310" i="56"/>
  <c r="Q310" i="56"/>
  <c r="E310" i="56"/>
  <c r="W309" i="56"/>
  <c r="V309" i="56"/>
  <c r="U309" i="56"/>
  <c r="T309" i="56"/>
  <c r="S309" i="56"/>
  <c r="R309" i="56"/>
  <c r="Q309" i="56"/>
  <c r="E309" i="56"/>
  <c r="W308" i="56"/>
  <c r="V308" i="56"/>
  <c r="U308" i="56"/>
  <c r="T308" i="56"/>
  <c r="S308" i="56"/>
  <c r="R308" i="56"/>
  <c r="Q308" i="56"/>
  <c r="E308" i="56"/>
  <c r="W307" i="56"/>
  <c r="V307" i="56"/>
  <c r="U307" i="56"/>
  <c r="T307" i="56"/>
  <c r="S307" i="56"/>
  <c r="R307" i="56"/>
  <c r="Q307" i="56"/>
  <c r="E307" i="56"/>
  <c r="W306" i="56"/>
  <c r="V306" i="56"/>
  <c r="U306" i="56"/>
  <c r="T306" i="56"/>
  <c r="S306" i="56"/>
  <c r="R306" i="56"/>
  <c r="Q306" i="56"/>
  <c r="E306" i="56"/>
  <c r="W305" i="56"/>
  <c r="V305" i="56"/>
  <c r="U305" i="56"/>
  <c r="T305" i="56"/>
  <c r="S305" i="56"/>
  <c r="R305" i="56"/>
  <c r="Q305" i="56"/>
  <c r="E305" i="56"/>
  <c r="W304" i="56"/>
  <c r="V304" i="56"/>
  <c r="U304" i="56"/>
  <c r="T304" i="56"/>
  <c r="S304" i="56"/>
  <c r="R304" i="56"/>
  <c r="Q304" i="56"/>
  <c r="E304" i="56"/>
  <c r="W303" i="56"/>
  <c r="V303" i="56"/>
  <c r="U303" i="56"/>
  <c r="T303" i="56"/>
  <c r="S303" i="56"/>
  <c r="R303" i="56"/>
  <c r="Q303" i="56"/>
  <c r="E303" i="56"/>
  <c r="W302" i="56"/>
  <c r="V302" i="56"/>
  <c r="U302" i="56"/>
  <c r="T302" i="56"/>
  <c r="S302" i="56"/>
  <c r="R302" i="56"/>
  <c r="Q302" i="56"/>
  <c r="E302" i="56"/>
  <c r="W301" i="56"/>
  <c r="V301" i="56"/>
  <c r="U301" i="56"/>
  <c r="T301" i="56"/>
  <c r="S301" i="56"/>
  <c r="R301" i="56"/>
  <c r="Q301" i="56"/>
  <c r="E301" i="56"/>
  <c r="W300" i="56"/>
  <c r="V300" i="56"/>
  <c r="U300" i="56"/>
  <c r="T300" i="56"/>
  <c r="S300" i="56"/>
  <c r="R300" i="56"/>
  <c r="Q300" i="56"/>
  <c r="E300" i="56"/>
  <c r="W299" i="56"/>
  <c r="V299" i="56"/>
  <c r="U299" i="56"/>
  <c r="T299" i="56"/>
  <c r="S299" i="56"/>
  <c r="R299" i="56"/>
  <c r="Q299" i="56"/>
  <c r="E299" i="56"/>
  <c r="W298" i="56"/>
  <c r="V298" i="56"/>
  <c r="U298" i="56"/>
  <c r="T298" i="56"/>
  <c r="S298" i="56"/>
  <c r="R298" i="56"/>
  <c r="Q298" i="56"/>
  <c r="E298" i="56"/>
  <c r="W297" i="56"/>
  <c r="V297" i="56"/>
  <c r="U297" i="56"/>
  <c r="T297" i="56"/>
  <c r="S297" i="56"/>
  <c r="R297" i="56"/>
  <c r="Q297" i="56"/>
  <c r="E297" i="56"/>
  <c r="W296" i="56"/>
  <c r="V296" i="56"/>
  <c r="U296" i="56"/>
  <c r="T296" i="56"/>
  <c r="S296" i="56"/>
  <c r="R296" i="56"/>
  <c r="Q296" i="56"/>
  <c r="E296" i="56"/>
  <c r="W295" i="56"/>
  <c r="V295" i="56"/>
  <c r="U295" i="56"/>
  <c r="T295" i="56"/>
  <c r="S295" i="56"/>
  <c r="R295" i="56"/>
  <c r="Q295" i="56"/>
  <c r="E295" i="56"/>
  <c r="W294" i="56"/>
  <c r="V294" i="56"/>
  <c r="U294" i="56"/>
  <c r="T294" i="56"/>
  <c r="S294" i="56"/>
  <c r="R294" i="56"/>
  <c r="Q294" i="56"/>
  <c r="E294" i="56"/>
  <c r="W293" i="56"/>
  <c r="V293" i="56"/>
  <c r="U293" i="56"/>
  <c r="T293" i="56"/>
  <c r="S293" i="56"/>
  <c r="R293" i="56"/>
  <c r="Q293" i="56"/>
  <c r="E293" i="56"/>
  <c r="W292" i="56"/>
  <c r="V292" i="56"/>
  <c r="U292" i="56"/>
  <c r="T292" i="56"/>
  <c r="S292" i="56"/>
  <c r="R292" i="56"/>
  <c r="Q292" i="56"/>
  <c r="E292" i="56"/>
  <c r="W291" i="56"/>
  <c r="V291" i="56"/>
  <c r="U291" i="56"/>
  <c r="T291" i="56"/>
  <c r="S291" i="56"/>
  <c r="R291" i="56"/>
  <c r="Q291" i="56"/>
  <c r="E291" i="56"/>
  <c r="W290" i="56"/>
  <c r="V290" i="56"/>
  <c r="U290" i="56"/>
  <c r="T290" i="56"/>
  <c r="S290" i="56"/>
  <c r="R290" i="56"/>
  <c r="Q290" i="56"/>
  <c r="E290" i="56"/>
  <c r="W289" i="56"/>
  <c r="V289" i="56"/>
  <c r="U289" i="56"/>
  <c r="T289" i="56"/>
  <c r="S289" i="56"/>
  <c r="R289" i="56"/>
  <c r="Q289" i="56"/>
  <c r="E289" i="56"/>
  <c r="W288" i="56"/>
  <c r="V288" i="56"/>
  <c r="U288" i="56"/>
  <c r="T288" i="56"/>
  <c r="S288" i="56"/>
  <c r="R288" i="56"/>
  <c r="Q288" i="56"/>
  <c r="E288" i="56"/>
  <c r="W287" i="56"/>
  <c r="V287" i="56"/>
  <c r="U287" i="56"/>
  <c r="T287" i="56"/>
  <c r="S287" i="56"/>
  <c r="R287" i="56"/>
  <c r="Q287" i="56"/>
  <c r="E287" i="56"/>
  <c r="W286" i="56"/>
  <c r="V286" i="56"/>
  <c r="U286" i="56"/>
  <c r="T286" i="56"/>
  <c r="S286" i="56"/>
  <c r="R286" i="56"/>
  <c r="Q286" i="56"/>
  <c r="E286" i="56"/>
  <c r="W285" i="56"/>
  <c r="V285" i="56"/>
  <c r="U285" i="56"/>
  <c r="T285" i="56"/>
  <c r="S285" i="56"/>
  <c r="R285" i="56"/>
  <c r="Q285" i="56"/>
  <c r="E285" i="56"/>
  <c r="W284" i="56"/>
  <c r="V284" i="56"/>
  <c r="U284" i="56"/>
  <c r="T284" i="56"/>
  <c r="S284" i="56"/>
  <c r="R284" i="56"/>
  <c r="Q284" i="56"/>
  <c r="E284" i="56"/>
  <c r="W283" i="56"/>
  <c r="V283" i="56"/>
  <c r="U283" i="56"/>
  <c r="T283" i="56"/>
  <c r="S283" i="56"/>
  <c r="R283" i="56"/>
  <c r="Q283" i="56"/>
  <c r="E283" i="56"/>
  <c r="W282" i="56"/>
  <c r="V282" i="56"/>
  <c r="U282" i="56"/>
  <c r="T282" i="56"/>
  <c r="S282" i="56"/>
  <c r="R282" i="56"/>
  <c r="Q282" i="56"/>
  <c r="E282" i="56"/>
  <c r="W281" i="56"/>
  <c r="V281" i="56"/>
  <c r="U281" i="56"/>
  <c r="T281" i="56"/>
  <c r="S281" i="56"/>
  <c r="R281" i="56"/>
  <c r="Q281" i="56"/>
  <c r="E281" i="56"/>
  <c r="W280" i="56"/>
  <c r="V280" i="56"/>
  <c r="U280" i="56"/>
  <c r="T280" i="56"/>
  <c r="S280" i="56"/>
  <c r="R280" i="56"/>
  <c r="Q280" i="56"/>
  <c r="E280" i="56"/>
  <c r="E279" i="56"/>
  <c r="W278" i="56"/>
  <c r="V278" i="56"/>
  <c r="U278" i="56"/>
  <c r="T278" i="56"/>
  <c r="S278" i="56"/>
  <c r="R278" i="56"/>
  <c r="Q278" i="56"/>
  <c r="E278" i="56"/>
  <c r="W277" i="56"/>
  <c r="V277" i="56"/>
  <c r="U277" i="56"/>
  <c r="T277" i="56"/>
  <c r="S277" i="56"/>
  <c r="R277" i="56"/>
  <c r="Q277" i="56"/>
  <c r="E277" i="56"/>
  <c r="W276" i="56"/>
  <c r="V276" i="56"/>
  <c r="U276" i="56"/>
  <c r="T276" i="56"/>
  <c r="S276" i="56"/>
  <c r="R276" i="56"/>
  <c r="Q276" i="56"/>
  <c r="E276" i="56"/>
  <c r="W275" i="56"/>
  <c r="V275" i="56"/>
  <c r="U275" i="56"/>
  <c r="T275" i="56"/>
  <c r="S275" i="56"/>
  <c r="R275" i="56"/>
  <c r="Q275" i="56"/>
  <c r="E275" i="56"/>
  <c r="W274" i="56"/>
  <c r="V274" i="56"/>
  <c r="U274" i="56"/>
  <c r="T274" i="56"/>
  <c r="S274" i="56"/>
  <c r="R274" i="56"/>
  <c r="Q274" i="56"/>
  <c r="E274" i="56"/>
  <c r="W273" i="56"/>
  <c r="V273" i="56"/>
  <c r="U273" i="56"/>
  <c r="T273" i="56"/>
  <c r="S273" i="56"/>
  <c r="R273" i="56"/>
  <c r="Q273" i="56"/>
  <c r="E273" i="56"/>
  <c r="W272" i="56"/>
  <c r="V272" i="56"/>
  <c r="U272" i="56"/>
  <c r="T272" i="56"/>
  <c r="S272" i="56"/>
  <c r="R272" i="56"/>
  <c r="Q272" i="56"/>
  <c r="E272" i="56"/>
  <c r="W271" i="56"/>
  <c r="V271" i="56"/>
  <c r="U271" i="56"/>
  <c r="T271" i="56"/>
  <c r="S271" i="56"/>
  <c r="R271" i="56"/>
  <c r="Q271" i="56"/>
  <c r="E271" i="56"/>
  <c r="W270" i="56"/>
  <c r="V270" i="56"/>
  <c r="U270" i="56"/>
  <c r="T270" i="56"/>
  <c r="S270" i="56"/>
  <c r="R270" i="56"/>
  <c r="Q270" i="56"/>
  <c r="E270" i="56"/>
  <c r="W269" i="56"/>
  <c r="V269" i="56"/>
  <c r="U269" i="56"/>
  <c r="T269" i="56"/>
  <c r="S269" i="56"/>
  <c r="R269" i="56"/>
  <c r="Q269" i="56"/>
  <c r="E269" i="56"/>
  <c r="W268" i="56"/>
  <c r="V268" i="56"/>
  <c r="U268" i="56"/>
  <c r="T268" i="56"/>
  <c r="S268" i="56"/>
  <c r="R268" i="56"/>
  <c r="Q268" i="56"/>
  <c r="E268" i="56"/>
  <c r="W267" i="56"/>
  <c r="V267" i="56"/>
  <c r="U267" i="56"/>
  <c r="T267" i="56"/>
  <c r="S267" i="56"/>
  <c r="R267" i="56"/>
  <c r="Q267" i="56"/>
  <c r="E267" i="56"/>
  <c r="W266" i="56"/>
  <c r="V266" i="56"/>
  <c r="U266" i="56"/>
  <c r="T266" i="56"/>
  <c r="S266" i="56"/>
  <c r="R266" i="56"/>
  <c r="Q266" i="56"/>
  <c r="E266" i="56"/>
  <c r="W265" i="56"/>
  <c r="V265" i="56"/>
  <c r="U265" i="56"/>
  <c r="T265" i="56"/>
  <c r="S265" i="56"/>
  <c r="R265" i="56"/>
  <c r="Q265" i="56"/>
  <c r="E265" i="56"/>
  <c r="W264" i="56"/>
  <c r="V264" i="56"/>
  <c r="U264" i="56"/>
  <c r="T264" i="56"/>
  <c r="S264" i="56"/>
  <c r="R264" i="56"/>
  <c r="Q264" i="56"/>
  <c r="E264" i="56"/>
  <c r="W263" i="56"/>
  <c r="V263" i="56"/>
  <c r="U263" i="56"/>
  <c r="T263" i="56"/>
  <c r="S263" i="56"/>
  <c r="R263" i="56"/>
  <c r="Q263" i="56"/>
  <c r="E263" i="56"/>
  <c r="W262" i="56"/>
  <c r="V262" i="56"/>
  <c r="U262" i="56"/>
  <c r="T262" i="56"/>
  <c r="S262" i="56"/>
  <c r="R262" i="56"/>
  <c r="Q262" i="56"/>
  <c r="E262" i="56"/>
  <c r="W261" i="56"/>
  <c r="V261" i="56"/>
  <c r="U261" i="56"/>
  <c r="T261" i="56"/>
  <c r="S261" i="56"/>
  <c r="R261" i="56"/>
  <c r="Q261" i="56"/>
  <c r="E261" i="56"/>
  <c r="W260" i="56"/>
  <c r="V260" i="56"/>
  <c r="U260" i="56"/>
  <c r="T260" i="56"/>
  <c r="S260" i="56"/>
  <c r="R260" i="56"/>
  <c r="Q260" i="56"/>
  <c r="E260" i="56"/>
  <c r="W259" i="56"/>
  <c r="V259" i="56"/>
  <c r="U259" i="56"/>
  <c r="T259" i="56"/>
  <c r="S259" i="56"/>
  <c r="R259" i="56"/>
  <c r="Q259" i="56"/>
  <c r="E259" i="56"/>
  <c r="W258" i="56"/>
  <c r="V258" i="56"/>
  <c r="U258" i="56"/>
  <c r="T258" i="56"/>
  <c r="S258" i="56"/>
  <c r="R258" i="56"/>
  <c r="Q258" i="56"/>
  <c r="E258" i="56"/>
  <c r="W257" i="56"/>
  <c r="V257" i="56"/>
  <c r="U257" i="56"/>
  <c r="T257" i="56"/>
  <c r="S257" i="56"/>
  <c r="R257" i="56"/>
  <c r="Q257" i="56"/>
  <c r="E257" i="56"/>
  <c r="W256" i="56"/>
  <c r="V256" i="56"/>
  <c r="U256" i="56"/>
  <c r="T256" i="56"/>
  <c r="S256" i="56"/>
  <c r="R256" i="56"/>
  <c r="Q256" i="56"/>
  <c r="E256" i="56"/>
  <c r="W255" i="56"/>
  <c r="V255" i="56"/>
  <c r="U255" i="56"/>
  <c r="T255" i="56"/>
  <c r="S255" i="56"/>
  <c r="R255" i="56"/>
  <c r="Q255" i="56"/>
  <c r="E255" i="56"/>
  <c r="W254" i="56"/>
  <c r="V254" i="56"/>
  <c r="U254" i="56"/>
  <c r="T254" i="56"/>
  <c r="S254" i="56"/>
  <c r="R254" i="56"/>
  <c r="Q254" i="56"/>
  <c r="E254" i="56"/>
  <c r="W253" i="56"/>
  <c r="V253" i="56"/>
  <c r="U253" i="56"/>
  <c r="T253" i="56"/>
  <c r="S253" i="56"/>
  <c r="R253" i="56"/>
  <c r="Q253" i="56"/>
  <c r="E253" i="56"/>
  <c r="W252" i="56"/>
  <c r="V252" i="56"/>
  <c r="U252" i="56"/>
  <c r="T252" i="56"/>
  <c r="S252" i="56"/>
  <c r="R252" i="56"/>
  <c r="Q252" i="56"/>
  <c r="E252" i="56"/>
  <c r="W251" i="56"/>
  <c r="V251" i="56"/>
  <c r="U251" i="56"/>
  <c r="T251" i="56"/>
  <c r="S251" i="56"/>
  <c r="R251" i="56"/>
  <c r="Q251" i="56"/>
  <c r="E251" i="56"/>
  <c r="W250" i="56"/>
  <c r="V250" i="56"/>
  <c r="U250" i="56"/>
  <c r="T250" i="56"/>
  <c r="S250" i="56"/>
  <c r="R250" i="56"/>
  <c r="Q250" i="56"/>
  <c r="E250" i="56"/>
  <c r="W249" i="56"/>
  <c r="V249" i="56"/>
  <c r="U249" i="56"/>
  <c r="T249" i="56"/>
  <c r="S249" i="56"/>
  <c r="R249" i="56"/>
  <c r="Q249" i="56"/>
  <c r="E249" i="56"/>
  <c r="W248" i="56"/>
  <c r="V248" i="56"/>
  <c r="U248" i="56"/>
  <c r="T248" i="56"/>
  <c r="S248" i="56"/>
  <c r="R248" i="56"/>
  <c r="Q248" i="56"/>
  <c r="E248" i="56"/>
  <c r="W247" i="56"/>
  <c r="V247" i="56"/>
  <c r="U247" i="56"/>
  <c r="T247" i="56"/>
  <c r="S247" i="56"/>
  <c r="R247" i="56"/>
  <c r="Q247" i="56"/>
  <c r="E247" i="56"/>
  <c r="W246" i="56"/>
  <c r="V246" i="56"/>
  <c r="U246" i="56"/>
  <c r="T246" i="56"/>
  <c r="S246" i="56"/>
  <c r="R246" i="56"/>
  <c r="Q246" i="56"/>
  <c r="E246" i="56"/>
  <c r="W245" i="56"/>
  <c r="V245" i="56"/>
  <c r="U245" i="56"/>
  <c r="T245" i="56"/>
  <c r="S245" i="56"/>
  <c r="R245" i="56"/>
  <c r="Q245" i="56"/>
  <c r="E245" i="56"/>
  <c r="W244" i="56"/>
  <c r="V244" i="56"/>
  <c r="U244" i="56"/>
  <c r="T244" i="56"/>
  <c r="S244" i="56"/>
  <c r="R244" i="56"/>
  <c r="Q244" i="56"/>
  <c r="E244" i="56"/>
  <c r="W243" i="56"/>
  <c r="V243" i="56"/>
  <c r="U243" i="56"/>
  <c r="T243" i="56"/>
  <c r="S243" i="56"/>
  <c r="R243" i="56"/>
  <c r="Q243" i="56"/>
  <c r="E243" i="56"/>
  <c r="W242" i="56"/>
  <c r="V242" i="56"/>
  <c r="U242" i="56"/>
  <c r="T242" i="56"/>
  <c r="S242" i="56"/>
  <c r="R242" i="56"/>
  <c r="Q242" i="56"/>
  <c r="E242" i="56"/>
  <c r="W241" i="56"/>
  <c r="V241" i="56"/>
  <c r="U241" i="56"/>
  <c r="T241" i="56"/>
  <c r="S241" i="56"/>
  <c r="R241" i="56"/>
  <c r="Q241" i="56"/>
  <c r="E241" i="56"/>
  <c r="W240" i="56"/>
  <c r="V240" i="56"/>
  <c r="U240" i="56"/>
  <c r="T240" i="56"/>
  <c r="S240" i="56"/>
  <c r="R240" i="56"/>
  <c r="Q240" i="56"/>
  <c r="E240" i="56"/>
  <c r="W239" i="56"/>
  <c r="V239" i="56"/>
  <c r="U239" i="56"/>
  <c r="T239" i="56"/>
  <c r="S239" i="56"/>
  <c r="R239" i="56"/>
  <c r="Q239" i="56"/>
  <c r="E239" i="56"/>
  <c r="W238" i="56"/>
  <c r="V238" i="56"/>
  <c r="U238" i="56"/>
  <c r="T238" i="56"/>
  <c r="S238" i="56"/>
  <c r="R238" i="56"/>
  <c r="Q238" i="56"/>
  <c r="E238" i="56"/>
  <c r="W237" i="56"/>
  <c r="V237" i="56"/>
  <c r="U237" i="56"/>
  <c r="T237" i="56"/>
  <c r="S237" i="56"/>
  <c r="R237" i="56"/>
  <c r="Q237" i="56"/>
  <c r="E237" i="56"/>
  <c r="W236" i="56"/>
  <c r="V236" i="56"/>
  <c r="U236" i="56"/>
  <c r="T236" i="56"/>
  <c r="S236" i="56"/>
  <c r="R236" i="56"/>
  <c r="Q236" i="56"/>
  <c r="E236" i="56"/>
  <c r="W235" i="56"/>
  <c r="V235" i="56"/>
  <c r="U235" i="56"/>
  <c r="T235" i="56"/>
  <c r="S235" i="56"/>
  <c r="R235" i="56"/>
  <c r="Q235" i="56"/>
  <c r="E235" i="56"/>
  <c r="W234" i="56"/>
  <c r="V234" i="56"/>
  <c r="U234" i="56"/>
  <c r="T234" i="56"/>
  <c r="S234" i="56"/>
  <c r="R234" i="56"/>
  <c r="Q234" i="56"/>
  <c r="E234" i="56"/>
  <c r="W233" i="56"/>
  <c r="V233" i="56"/>
  <c r="U233" i="56"/>
  <c r="T233" i="56"/>
  <c r="S233" i="56"/>
  <c r="R233" i="56"/>
  <c r="Q233" i="56"/>
  <c r="E233" i="56"/>
  <c r="W232" i="56"/>
  <c r="V232" i="56"/>
  <c r="U232" i="56"/>
  <c r="T232" i="56"/>
  <c r="S232" i="56"/>
  <c r="R232" i="56"/>
  <c r="Q232" i="56"/>
  <c r="E232" i="56"/>
  <c r="W231" i="56"/>
  <c r="V231" i="56"/>
  <c r="U231" i="56"/>
  <c r="T231" i="56"/>
  <c r="S231" i="56"/>
  <c r="R231" i="56"/>
  <c r="Q231" i="56"/>
  <c r="E231" i="56"/>
  <c r="W230" i="56"/>
  <c r="V230" i="56"/>
  <c r="U230" i="56"/>
  <c r="T230" i="56"/>
  <c r="S230" i="56"/>
  <c r="R230" i="56"/>
  <c r="Q230" i="56"/>
  <c r="E230" i="56"/>
  <c r="W229" i="56"/>
  <c r="V229" i="56"/>
  <c r="U229" i="56"/>
  <c r="T229" i="56"/>
  <c r="S229" i="56"/>
  <c r="R229" i="56"/>
  <c r="Q229" i="56"/>
  <c r="E229" i="56"/>
  <c r="W228" i="56"/>
  <c r="V228" i="56"/>
  <c r="U228" i="56"/>
  <c r="T228" i="56"/>
  <c r="S228" i="56"/>
  <c r="R228" i="56"/>
  <c r="Q228" i="56"/>
  <c r="E228" i="56"/>
  <c r="W227" i="56"/>
  <c r="V227" i="56"/>
  <c r="U227" i="56"/>
  <c r="T227" i="56"/>
  <c r="S227" i="56"/>
  <c r="R227" i="56"/>
  <c r="Q227" i="56"/>
  <c r="E227" i="56"/>
  <c r="W226" i="56"/>
  <c r="V226" i="56"/>
  <c r="U226" i="56"/>
  <c r="T226" i="56"/>
  <c r="S226" i="56"/>
  <c r="R226" i="56"/>
  <c r="Q226" i="56"/>
  <c r="E226" i="56"/>
  <c r="W225" i="56"/>
  <c r="V225" i="56"/>
  <c r="U225" i="56"/>
  <c r="T225" i="56"/>
  <c r="S225" i="56"/>
  <c r="R225" i="56"/>
  <c r="Q225" i="56"/>
  <c r="E225" i="56"/>
  <c r="W224" i="56"/>
  <c r="V224" i="56"/>
  <c r="U224" i="56"/>
  <c r="T224" i="56"/>
  <c r="S224" i="56"/>
  <c r="R224" i="56"/>
  <c r="Q224" i="56"/>
  <c r="E224" i="56"/>
  <c r="W223" i="56"/>
  <c r="V223" i="56"/>
  <c r="U223" i="56"/>
  <c r="T223" i="56"/>
  <c r="S223" i="56"/>
  <c r="R223" i="56"/>
  <c r="Q223" i="56"/>
  <c r="E223" i="56"/>
  <c r="W222" i="56"/>
  <c r="V222" i="56"/>
  <c r="U222" i="56"/>
  <c r="T222" i="56"/>
  <c r="S222" i="56"/>
  <c r="R222" i="56"/>
  <c r="Q222" i="56"/>
  <c r="E222" i="56"/>
  <c r="W221" i="56"/>
  <c r="V221" i="56"/>
  <c r="U221" i="56"/>
  <c r="T221" i="56"/>
  <c r="S221" i="56"/>
  <c r="R221" i="56"/>
  <c r="Q221" i="56"/>
  <c r="E221" i="56"/>
  <c r="W220" i="56"/>
  <c r="V220" i="56"/>
  <c r="U220" i="56"/>
  <c r="T220" i="56"/>
  <c r="S220" i="56"/>
  <c r="R220" i="56"/>
  <c r="Q220" i="56"/>
  <c r="E220" i="56"/>
  <c r="W219" i="56"/>
  <c r="V219" i="56"/>
  <c r="U219" i="56"/>
  <c r="T219" i="56"/>
  <c r="S219" i="56"/>
  <c r="R219" i="56"/>
  <c r="Q219" i="56"/>
  <c r="E219" i="56"/>
  <c r="W218" i="56"/>
  <c r="V218" i="56"/>
  <c r="U218" i="56"/>
  <c r="T218" i="56"/>
  <c r="S218" i="56"/>
  <c r="R218" i="56"/>
  <c r="Q218" i="56"/>
  <c r="E218" i="56"/>
  <c r="W217" i="56"/>
  <c r="V217" i="56"/>
  <c r="U217" i="56"/>
  <c r="T217" i="56"/>
  <c r="S217" i="56"/>
  <c r="R217" i="56"/>
  <c r="Q217" i="56"/>
  <c r="E217" i="56"/>
  <c r="W216" i="56"/>
  <c r="V216" i="56"/>
  <c r="U216" i="56"/>
  <c r="T216" i="56"/>
  <c r="S216" i="56"/>
  <c r="R216" i="56"/>
  <c r="Q216" i="56"/>
  <c r="E216" i="56"/>
  <c r="E215" i="56"/>
  <c r="W214" i="56"/>
  <c r="V214" i="56"/>
  <c r="U214" i="56"/>
  <c r="T214" i="56"/>
  <c r="S214" i="56"/>
  <c r="R214" i="56"/>
  <c r="Q214" i="56"/>
  <c r="E214" i="56"/>
  <c r="W213" i="56"/>
  <c r="V213" i="56"/>
  <c r="U213" i="56"/>
  <c r="T213" i="56"/>
  <c r="S213" i="56"/>
  <c r="R213" i="56"/>
  <c r="Q213" i="56"/>
  <c r="E213" i="56"/>
  <c r="W212" i="56"/>
  <c r="V212" i="56"/>
  <c r="U212" i="56"/>
  <c r="T212" i="56"/>
  <c r="S212" i="56"/>
  <c r="R212" i="56"/>
  <c r="Q212" i="56"/>
  <c r="E212" i="56"/>
  <c r="W211" i="56"/>
  <c r="V211" i="56"/>
  <c r="U211" i="56"/>
  <c r="T211" i="56"/>
  <c r="S211" i="56"/>
  <c r="R211" i="56"/>
  <c r="Q211" i="56"/>
  <c r="E211" i="56"/>
  <c r="W210" i="56"/>
  <c r="V210" i="56"/>
  <c r="U210" i="56"/>
  <c r="T210" i="56"/>
  <c r="S210" i="56"/>
  <c r="R210" i="56"/>
  <c r="Q210" i="56"/>
  <c r="E210" i="56"/>
  <c r="W209" i="56"/>
  <c r="V209" i="56"/>
  <c r="U209" i="56"/>
  <c r="T209" i="56"/>
  <c r="S209" i="56"/>
  <c r="R209" i="56"/>
  <c r="Q209" i="56"/>
  <c r="E209" i="56"/>
  <c r="W208" i="56"/>
  <c r="V208" i="56"/>
  <c r="U208" i="56"/>
  <c r="T208" i="56"/>
  <c r="S208" i="56"/>
  <c r="R208" i="56"/>
  <c r="Q208" i="56"/>
  <c r="E208" i="56"/>
  <c r="W207" i="56"/>
  <c r="V207" i="56"/>
  <c r="U207" i="56"/>
  <c r="T207" i="56"/>
  <c r="S207" i="56"/>
  <c r="R207" i="56"/>
  <c r="Q207" i="56"/>
  <c r="E207" i="56"/>
  <c r="W206" i="56"/>
  <c r="V206" i="56"/>
  <c r="U206" i="56"/>
  <c r="T206" i="56"/>
  <c r="S206" i="56"/>
  <c r="R206" i="56"/>
  <c r="Q206" i="56"/>
  <c r="E206" i="56"/>
  <c r="W205" i="56"/>
  <c r="V205" i="56"/>
  <c r="U205" i="56"/>
  <c r="T205" i="56"/>
  <c r="S205" i="56"/>
  <c r="R205" i="56"/>
  <c r="Q205" i="56"/>
  <c r="E205" i="56"/>
  <c r="W204" i="56"/>
  <c r="V204" i="56"/>
  <c r="U204" i="56"/>
  <c r="T204" i="56"/>
  <c r="S204" i="56"/>
  <c r="R204" i="56"/>
  <c r="Q204" i="56"/>
  <c r="E204" i="56"/>
  <c r="W203" i="56"/>
  <c r="V203" i="56"/>
  <c r="U203" i="56"/>
  <c r="T203" i="56"/>
  <c r="S203" i="56"/>
  <c r="R203" i="56"/>
  <c r="Q203" i="56"/>
  <c r="E203" i="56"/>
  <c r="W202" i="56"/>
  <c r="V202" i="56"/>
  <c r="U202" i="56"/>
  <c r="T202" i="56"/>
  <c r="S202" i="56"/>
  <c r="R202" i="56"/>
  <c r="Q202" i="56"/>
  <c r="E202" i="56"/>
  <c r="W201" i="56"/>
  <c r="V201" i="56"/>
  <c r="U201" i="56"/>
  <c r="T201" i="56"/>
  <c r="S201" i="56"/>
  <c r="R201" i="56"/>
  <c r="Q201" i="56"/>
  <c r="E201" i="56"/>
  <c r="W200" i="56"/>
  <c r="V200" i="56"/>
  <c r="U200" i="56"/>
  <c r="T200" i="56"/>
  <c r="S200" i="56"/>
  <c r="R200" i="56"/>
  <c r="Q200" i="56"/>
  <c r="E200" i="56"/>
  <c r="W199" i="56"/>
  <c r="V199" i="56"/>
  <c r="U199" i="56"/>
  <c r="T199" i="56"/>
  <c r="S199" i="56"/>
  <c r="R199" i="56"/>
  <c r="Q199" i="56"/>
  <c r="E199" i="56"/>
  <c r="W198" i="56"/>
  <c r="V198" i="56"/>
  <c r="U198" i="56"/>
  <c r="T198" i="56"/>
  <c r="S198" i="56"/>
  <c r="R198" i="56"/>
  <c r="Q198" i="56"/>
  <c r="E198" i="56"/>
  <c r="W197" i="56"/>
  <c r="V197" i="56"/>
  <c r="U197" i="56"/>
  <c r="T197" i="56"/>
  <c r="S197" i="56"/>
  <c r="R197" i="56"/>
  <c r="Q197" i="56"/>
  <c r="E197" i="56"/>
  <c r="W196" i="56"/>
  <c r="V196" i="56"/>
  <c r="U196" i="56"/>
  <c r="T196" i="56"/>
  <c r="S196" i="56"/>
  <c r="R196" i="56"/>
  <c r="Q196" i="56"/>
  <c r="E196" i="56"/>
  <c r="W195" i="56"/>
  <c r="V195" i="56"/>
  <c r="U195" i="56"/>
  <c r="T195" i="56"/>
  <c r="S195" i="56"/>
  <c r="R195" i="56"/>
  <c r="Q195" i="56"/>
  <c r="E195" i="56"/>
  <c r="W194" i="56"/>
  <c r="V194" i="56"/>
  <c r="U194" i="56"/>
  <c r="T194" i="56"/>
  <c r="S194" i="56"/>
  <c r="R194" i="56"/>
  <c r="Q194" i="56"/>
  <c r="E194" i="56"/>
  <c r="W193" i="56"/>
  <c r="V193" i="56"/>
  <c r="U193" i="56"/>
  <c r="T193" i="56"/>
  <c r="S193" i="56"/>
  <c r="R193" i="56"/>
  <c r="Q193" i="56"/>
  <c r="E193" i="56"/>
  <c r="W192" i="56"/>
  <c r="V192" i="56"/>
  <c r="U192" i="56"/>
  <c r="T192" i="56"/>
  <c r="S192" i="56"/>
  <c r="R192" i="56"/>
  <c r="Q192" i="56"/>
  <c r="E192" i="56"/>
  <c r="W191" i="56"/>
  <c r="V191" i="56"/>
  <c r="U191" i="56"/>
  <c r="T191" i="56"/>
  <c r="S191" i="56"/>
  <c r="R191" i="56"/>
  <c r="Q191" i="56"/>
  <c r="E191" i="56"/>
  <c r="W190" i="56"/>
  <c r="V190" i="56"/>
  <c r="U190" i="56"/>
  <c r="T190" i="56"/>
  <c r="S190" i="56"/>
  <c r="R190" i="56"/>
  <c r="Q190" i="56"/>
  <c r="E190" i="56"/>
  <c r="W189" i="56"/>
  <c r="V189" i="56"/>
  <c r="U189" i="56"/>
  <c r="T189" i="56"/>
  <c r="S189" i="56"/>
  <c r="R189" i="56"/>
  <c r="Q189" i="56"/>
  <c r="E189" i="56"/>
  <c r="W188" i="56"/>
  <c r="V188" i="56"/>
  <c r="U188" i="56"/>
  <c r="T188" i="56"/>
  <c r="S188" i="56"/>
  <c r="R188" i="56"/>
  <c r="Q188" i="56"/>
  <c r="E188" i="56"/>
  <c r="W187" i="56"/>
  <c r="V187" i="56"/>
  <c r="U187" i="56"/>
  <c r="T187" i="56"/>
  <c r="S187" i="56"/>
  <c r="R187" i="56"/>
  <c r="Q187" i="56"/>
  <c r="E187" i="56"/>
  <c r="W186" i="56"/>
  <c r="V186" i="56"/>
  <c r="U186" i="56"/>
  <c r="T186" i="56"/>
  <c r="S186" i="56"/>
  <c r="R186" i="56"/>
  <c r="Q186" i="56"/>
  <c r="E186" i="56"/>
  <c r="W185" i="56"/>
  <c r="V185" i="56"/>
  <c r="U185" i="56"/>
  <c r="T185" i="56"/>
  <c r="S185" i="56"/>
  <c r="R185" i="56"/>
  <c r="Q185" i="56"/>
  <c r="E185" i="56"/>
  <c r="W184" i="56"/>
  <c r="V184" i="56"/>
  <c r="U184" i="56"/>
  <c r="T184" i="56"/>
  <c r="S184" i="56"/>
  <c r="R184" i="56"/>
  <c r="Q184" i="56"/>
  <c r="E184" i="56"/>
  <c r="E183" i="56"/>
  <c r="W182" i="56"/>
  <c r="V182" i="56"/>
  <c r="U182" i="56"/>
  <c r="T182" i="56"/>
  <c r="S182" i="56"/>
  <c r="R182" i="56"/>
  <c r="Q182" i="56"/>
  <c r="E182" i="56"/>
  <c r="W181" i="56"/>
  <c r="V181" i="56"/>
  <c r="U181" i="56"/>
  <c r="T181" i="56"/>
  <c r="S181" i="56"/>
  <c r="R181" i="56"/>
  <c r="Q181" i="56"/>
  <c r="E181" i="56"/>
  <c r="W180" i="56"/>
  <c r="V180" i="56"/>
  <c r="U180" i="56"/>
  <c r="T180" i="56"/>
  <c r="S180" i="56"/>
  <c r="R180" i="56"/>
  <c r="Q180" i="56"/>
  <c r="E180" i="56"/>
  <c r="W179" i="56"/>
  <c r="V179" i="56"/>
  <c r="U179" i="56"/>
  <c r="T179" i="56"/>
  <c r="S179" i="56"/>
  <c r="R179" i="56"/>
  <c r="Q179" i="56"/>
  <c r="E179" i="56"/>
  <c r="W178" i="56"/>
  <c r="V178" i="56"/>
  <c r="U178" i="56"/>
  <c r="T178" i="56"/>
  <c r="S178" i="56"/>
  <c r="R178" i="56"/>
  <c r="Q178" i="56"/>
  <c r="E178" i="56"/>
  <c r="W177" i="56"/>
  <c r="V177" i="56"/>
  <c r="U177" i="56"/>
  <c r="T177" i="56"/>
  <c r="S177" i="56"/>
  <c r="R177" i="56"/>
  <c r="Q177" i="56"/>
  <c r="E177" i="56"/>
  <c r="W176" i="56"/>
  <c r="V176" i="56"/>
  <c r="U176" i="56"/>
  <c r="T176" i="56"/>
  <c r="S176" i="56"/>
  <c r="R176" i="56"/>
  <c r="Q176" i="56"/>
  <c r="E176" i="56"/>
  <c r="W175" i="56"/>
  <c r="V175" i="56"/>
  <c r="U175" i="56"/>
  <c r="T175" i="56"/>
  <c r="S175" i="56"/>
  <c r="R175" i="56"/>
  <c r="Q175" i="56"/>
  <c r="E175" i="56"/>
  <c r="W174" i="56"/>
  <c r="V174" i="56"/>
  <c r="U174" i="56"/>
  <c r="T174" i="56"/>
  <c r="S174" i="56"/>
  <c r="R174" i="56"/>
  <c r="Q174" i="56"/>
  <c r="E174" i="56"/>
  <c r="W173" i="56"/>
  <c r="V173" i="56"/>
  <c r="U173" i="56"/>
  <c r="T173" i="56"/>
  <c r="S173" i="56"/>
  <c r="R173" i="56"/>
  <c r="Q173" i="56"/>
  <c r="E173" i="56"/>
  <c r="W172" i="56"/>
  <c r="V172" i="56"/>
  <c r="U172" i="56"/>
  <c r="T172" i="56"/>
  <c r="S172" i="56"/>
  <c r="R172" i="56"/>
  <c r="Q172" i="56"/>
  <c r="E172" i="56"/>
  <c r="W171" i="56"/>
  <c r="V171" i="56"/>
  <c r="U171" i="56"/>
  <c r="T171" i="56"/>
  <c r="S171" i="56"/>
  <c r="R171" i="56"/>
  <c r="Q171" i="56"/>
  <c r="E171" i="56"/>
  <c r="W170" i="56"/>
  <c r="V170" i="56"/>
  <c r="U170" i="56"/>
  <c r="T170" i="56"/>
  <c r="S170" i="56"/>
  <c r="R170" i="56"/>
  <c r="Q170" i="56"/>
  <c r="E170" i="56"/>
  <c r="W169" i="56"/>
  <c r="V169" i="56"/>
  <c r="U169" i="56"/>
  <c r="T169" i="56"/>
  <c r="S169" i="56"/>
  <c r="R169" i="56"/>
  <c r="Q169" i="56"/>
  <c r="E169" i="56"/>
  <c r="W168" i="56"/>
  <c r="V168" i="56"/>
  <c r="U168" i="56"/>
  <c r="T168" i="56"/>
  <c r="S168" i="56"/>
  <c r="R168" i="56"/>
  <c r="Q168" i="56"/>
  <c r="E168" i="56"/>
  <c r="W167" i="56"/>
  <c r="V167" i="56"/>
  <c r="U167" i="56"/>
  <c r="T167" i="56"/>
  <c r="S167" i="56"/>
  <c r="R167" i="56"/>
  <c r="Q167" i="56"/>
  <c r="E167" i="56"/>
  <c r="W166" i="56"/>
  <c r="V166" i="56"/>
  <c r="U166" i="56"/>
  <c r="T166" i="56"/>
  <c r="S166" i="56"/>
  <c r="R166" i="56"/>
  <c r="Q166" i="56"/>
  <c r="E166" i="56"/>
  <c r="W165" i="56"/>
  <c r="V165" i="56"/>
  <c r="U165" i="56"/>
  <c r="T165" i="56"/>
  <c r="S165" i="56"/>
  <c r="R165" i="56"/>
  <c r="Q165" i="56"/>
  <c r="E165" i="56"/>
  <c r="W164" i="56"/>
  <c r="V164" i="56"/>
  <c r="U164" i="56"/>
  <c r="T164" i="56"/>
  <c r="S164" i="56"/>
  <c r="R164" i="56"/>
  <c r="Q164" i="56"/>
  <c r="E164" i="56"/>
  <c r="W163" i="56"/>
  <c r="V163" i="56"/>
  <c r="U163" i="56"/>
  <c r="T163" i="56"/>
  <c r="S163" i="56"/>
  <c r="R163" i="56"/>
  <c r="Q163" i="56"/>
  <c r="E163" i="56"/>
  <c r="W162" i="56"/>
  <c r="V162" i="56"/>
  <c r="U162" i="56"/>
  <c r="T162" i="56"/>
  <c r="S162" i="56"/>
  <c r="R162" i="56"/>
  <c r="Q162" i="56"/>
  <c r="E162" i="56"/>
  <c r="W161" i="56"/>
  <c r="V161" i="56"/>
  <c r="U161" i="56"/>
  <c r="T161" i="56"/>
  <c r="S161" i="56"/>
  <c r="R161" i="56"/>
  <c r="Q161" i="56"/>
  <c r="E161" i="56"/>
  <c r="W160" i="56"/>
  <c r="V160" i="56"/>
  <c r="U160" i="56"/>
  <c r="T160" i="56"/>
  <c r="S160" i="56"/>
  <c r="R160" i="56"/>
  <c r="Q160" i="56"/>
  <c r="E160" i="56"/>
  <c r="W159" i="56"/>
  <c r="V159" i="56"/>
  <c r="U159" i="56"/>
  <c r="T159" i="56"/>
  <c r="S159" i="56"/>
  <c r="R159" i="56"/>
  <c r="Q159" i="56"/>
  <c r="E159" i="56"/>
  <c r="W158" i="56"/>
  <c r="V158" i="56"/>
  <c r="U158" i="56"/>
  <c r="T158" i="56"/>
  <c r="S158" i="56"/>
  <c r="R158" i="56"/>
  <c r="Q158" i="56"/>
  <c r="E158" i="56"/>
  <c r="W157" i="56"/>
  <c r="V157" i="56"/>
  <c r="U157" i="56"/>
  <c r="T157" i="56"/>
  <c r="S157" i="56"/>
  <c r="R157" i="56"/>
  <c r="Q157" i="56"/>
  <c r="E157" i="56"/>
  <c r="W156" i="56"/>
  <c r="V156" i="56"/>
  <c r="U156" i="56"/>
  <c r="T156" i="56"/>
  <c r="S156" i="56"/>
  <c r="R156" i="56"/>
  <c r="Q156" i="56"/>
  <c r="E156" i="56"/>
  <c r="W155" i="56"/>
  <c r="V155" i="56"/>
  <c r="U155" i="56"/>
  <c r="T155" i="56"/>
  <c r="S155" i="56"/>
  <c r="R155" i="56"/>
  <c r="Q155" i="56"/>
  <c r="E155" i="56"/>
  <c r="W154" i="56"/>
  <c r="V154" i="56"/>
  <c r="U154" i="56"/>
  <c r="T154" i="56"/>
  <c r="S154" i="56"/>
  <c r="R154" i="56"/>
  <c r="Q154" i="56"/>
  <c r="E154" i="56"/>
  <c r="W153" i="56"/>
  <c r="V153" i="56"/>
  <c r="U153" i="56"/>
  <c r="T153" i="56"/>
  <c r="S153" i="56"/>
  <c r="R153" i="56"/>
  <c r="Q153" i="56"/>
  <c r="E153" i="56"/>
  <c r="W150" i="56"/>
  <c r="V150" i="56"/>
  <c r="U150" i="56"/>
  <c r="T150" i="56"/>
  <c r="S150" i="56"/>
  <c r="R150" i="56"/>
  <c r="Q150" i="56"/>
  <c r="E150" i="56"/>
  <c r="W149" i="56"/>
  <c r="V149" i="56"/>
  <c r="U149" i="56"/>
  <c r="T149" i="56"/>
  <c r="S149" i="56"/>
  <c r="R149" i="56"/>
  <c r="Q149" i="56"/>
  <c r="E149" i="56"/>
  <c r="W148" i="56"/>
  <c r="V148" i="56"/>
  <c r="U148" i="56"/>
  <c r="T148" i="56"/>
  <c r="S148" i="56"/>
  <c r="R148" i="56"/>
  <c r="Q148" i="56"/>
  <c r="E148" i="56"/>
  <c r="W147" i="56"/>
  <c r="V147" i="56"/>
  <c r="U147" i="56"/>
  <c r="T147" i="56"/>
  <c r="S147" i="56"/>
  <c r="R147" i="56"/>
  <c r="Q147" i="56"/>
  <c r="E147" i="56"/>
  <c r="W146" i="56"/>
  <c r="V146" i="56"/>
  <c r="U146" i="56"/>
  <c r="T146" i="56"/>
  <c r="S146" i="56"/>
  <c r="R146" i="56"/>
  <c r="Q146" i="56"/>
  <c r="E146" i="56"/>
  <c r="W145" i="56"/>
  <c r="V145" i="56"/>
  <c r="U145" i="56"/>
  <c r="T145" i="56"/>
  <c r="S145" i="56"/>
  <c r="R145" i="56"/>
  <c r="Q145" i="56"/>
  <c r="E145" i="56"/>
  <c r="W144" i="56"/>
  <c r="V144" i="56"/>
  <c r="U144" i="56"/>
  <c r="T144" i="56"/>
  <c r="S144" i="56"/>
  <c r="R144" i="56"/>
  <c r="Q144" i="56"/>
  <c r="E144" i="56"/>
  <c r="W143" i="56"/>
  <c r="V143" i="56"/>
  <c r="U143" i="56"/>
  <c r="T143" i="56"/>
  <c r="S143" i="56"/>
  <c r="R143" i="56"/>
  <c r="Q143" i="56"/>
  <c r="E143" i="56"/>
  <c r="W142" i="56"/>
  <c r="V142" i="56"/>
  <c r="U142" i="56"/>
  <c r="T142" i="56"/>
  <c r="S142" i="56"/>
  <c r="R142" i="56"/>
  <c r="Q142" i="56"/>
  <c r="E142" i="56"/>
  <c r="W141" i="56"/>
  <c r="V141" i="56"/>
  <c r="U141" i="56"/>
  <c r="T141" i="56"/>
  <c r="S141" i="56"/>
  <c r="R141" i="56"/>
  <c r="Q141" i="56"/>
  <c r="E141" i="56"/>
  <c r="W140" i="56"/>
  <c r="V140" i="56"/>
  <c r="U140" i="56"/>
  <c r="T140" i="56"/>
  <c r="S140" i="56"/>
  <c r="R140" i="56"/>
  <c r="Q140" i="56"/>
  <c r="E140" i="56"/>
  <c r="W139" i="56"/>
  <c r="V139" i="56"/>
  <c r="U139" i="56"/>
  <c r="T139" i="56"/>
  <c r="S139" i="56"/>
  <c r="R139" i="56"/>
  <c r="Q139" i="56"/>
  <c r="E139" i="56"/>
  <c r="W138" i="56"/>
  <c r="V138" i="56"/>
  <c r="U138" i="56"/>
  <c r="T138" i="56"/>
  <c r="S138" i="56"/>
  <c r="R138" i="56"/>
  <c r="Q138" i="56"/>
  <c r="E138" i="56"/>
  <c r="W136" i="56"/>
  <c r="V136" i="56"/>
  <c r="U136" i="56"/>
  <c r="T136" i="56"/>
  <c r="S136" i="56"/>
  <c r="R136" i="56"/>
  <c r="Q136" i="56"/>
  <c r="E136" i="56"/>
  <c r="W135" i="56"/>
  <c r="V135" i="56"/>
  <c r="U135" i="56"/>
  <c r="T135" i="56"/>
  <c r="S135" i="56"/>
  <c r="R135" i="56"/>
  <c r="Q135" i="56"/>
  <c r="E135" i="56"/>
  <c r="W134" i="56"/>
  <c r="V134" i="56"/>
  <c r="U134" i="56"/>
  <c r="T134" i="56"/>
  <c r="S134" i="56"/>
  <c r="R134" i="56"/>
  <c r="Q134" i="56"/>
  <c r="E134" i="56"/>
  <c r="W133" i="56"/>
  <c r="V133" i="56"/>
  <c r="U133" i="56"/>
  <c r="T133" i="56"/>
  <c r="S133" i="56"/>
  <c r="R133" i="56"/>
  <c r="Q133" i="56"/>
  <c r="E133" i="56"/>
  <c r="W132" i="56"/>
  <c r="V132" i="56"/>
  <c r="U132" i="56"/>
  <c r="T132" i="56"/>
  <c r="S132" i="56"/>
  <c r="R132" i="56"/>
  <c r="Q132" i="56"/>
  <c r="E132" i="56"/>
  <c r="W131" i="56"/>
  <c r="V131" i="56"/>
  <c r="U131" i="56"/>
  <c r="T131" i="56"/>
  <c r="S131" i="56"/>
  <c r="R131" i="56"/>
  <c r="Q131" i="56"/>
  <c r="E131" i="56"/>
  <c r="W130" i="56"/>
  <c r="V130" i="56"/>
  <c r="U130" i="56"/>
  <c r="T130" i="56"/>
  <c r="S130" i="56"/>
  <c r="R130" i="56"/>
  <c r="Q130" i="56"/>
  <c r="E130" i="56"/>
  <c r="W129" i="56"/>
  <c r="V129" i="56"/>
  <c r="U129" i="56"/>
  <c r="T129" i="56"/>
  <c r="S129" i="56"/>
  <c r="R129" i="56"/>
  <c r="Q129" i="56"/>
  <c r="E129" i="56"/>
  <c r="W128" i="56"/>
  <c r="V128" i="56"/>
  <c r="U128" i="56"/>
  <c r="T128" i="56"/>
  <c r="S128" i="56"/>
  <c r="R128" i="56"/>
  <c r="Q128" i="56"/>
  <c r="E128" i="56"/>
  <c r="W127" i="56"/>
  <c r="V127" i="56"/>
  <c r="U127" i="56"/>
  <c r="T127" i="56"/>
  <c r="S127" i="56"/>
  <c r="R127" i="56"/>
  <c r="Q127" i="56"/>
  <c r="E127" i="56"/>
  <c r="W126" i="56"/>
  <c r="V126" i="56"/>
  <c r="U126" i="56"/>
  <c r="T126" i="56"/>
  <c r="S126" i="56"/>
  <c r="R126" i="56"/>
  <c r="Q126" i="56"/>
  <c r="E126" i="56"/>
  <c r="W125" i="56"/>
  <c r="V125" i="56"/>
  <c r="U125" i="56"/>
  <c r="T125" i="56"/>
  <c r="S125" i="56"/>
  <c r="R125" i="56"/>
  <c r="Q125" i="56"/>
  <c r="E125" i="56"/>
  <c r="W124" i="56"/>
  <c r="V124" i="56"/>
  <c r="U124" i="56"/>
  <c r="T124" i="56"/>
  <c r="S124" i="56"/>
  <c r="R124" i="56"/>
  <c r="Q124" i="56"/>
  <c r="E124" i="56"/>
  <c r="W123" i="56"/>
  <c r="V123" i="56"/>
  <c r="U123" i="56"/>
  <c r="T123" i="56"/>
  <c r="S123" i="56"/>
  <c r="R123" i="56"/>
  <c r="Q123" i="56"/>
  <c r="E123" i="56"/>
  <c r="W122" i="56"/>
  <c r="V122" i="56"/>
  <c r="U122" i="56"/>
  <c r="T122" i="56"/>
  <c r="S122" i="56"/>
  <c r="R122" i="56"/>
  <c r="Q122" i="56"/>
  <c r="E122" i="56"/>
  <c r="W121" i="56"/>
  <c r="V121" i="56"/>
  <c r="U121" i="56"/>
  <c r="T121" i="56"/>
  <c r="S121" i="56"/>
  <c r="R121" i="56"/>
  <c r="Q121" i="56"/>
  <c r="E121" i="56"/>
  <c r="W120" i="56"/>
  <c r="V120" i="56"/>
  <c r="U120" i="56"/>
  <c r="T120" i="56"/>
  <c r="S120" i="56"/>
  <c r="R120" i="56"/>
  <c r="Q120" i="56"/>
  <c r="E120" i="56"/>
  <c r="W119" i="56"/>
  <c r="V119" i="56"/>
  <c r="U119" i="56"/>
  <c r="T119" i="56"/>
  <c r="S119" i="56"/>
  <c r="R119" i="56"/>
  <c r="Q119" i="56"/>
  <c r="E119" i="56"/>
  <c r="W118" i="56"/>
  <c r="V118" i="56"/>
  <c r="U118" i="56"/>
  <c r="T118" i="56"/>
  <c r="S118" i="56"/>
  <c r="R118" i="56"/>
  <c r="Q118" i="56"/>
  <c r="E118" i="56"/>
  <c r="W117" i="56"/>
  <c r="V117" i="56"/>
  <c r="U117" i="56"/>
  <c r="T117" i="56"/>
  <c r="S117" i="56"/>
  <c r="R117" i="56"/>
  <c r="Q117" i="56"/>
  <c r="E117" i="56"/>
  <c r="W116" i="56"/>
  <c r="V116" i="56"/>
  <c r="U116" i="56"/>
  <c r="T116" i="56"/>
  <c r="S116" i="56"/>
  <c r="R116" i="56"/>
  <c r="Q116" i="56"/>
  <c r="E116" i="56"/>
  <c r="W115" i="56"/>
  <c r="V115" i="56"/>
  <c r="U115" i="56"/>
  <c r="T115" i="56"/>
  <c r="S115" i="56"/>
  <c r="R115" i="56"/>
  <c r="Q115" i="56"/>
  <c r="E115" i="56"/>
  <c r="W114" i="56"/>
  <c r="V114" i="56"/>
  <c r="U114" i="56"/>
  <c r="T114" i="56"/>
  <c r="S114" i="56"/>
  <c r="R114" i="56"/>
  <c r="Q114" i="56"/>
  <c r="E114" i="56"/>
  <c r="W113" i="56"/>
  <c r="V113" i="56"/>
  <c r="U113" i="56"/>
  <c r="T113" i="56"/>
  <c r="S113" i="56"/>
  <c r="R113" i="56"/>
  <c r="Q113" i="56"/>
  <c r="E113" i="56"/>
  <c r="W112" i="56"/>
  <c r="V112" i="56"/>
  <c r="U112" i="56"/>
  <c r="T112" i="56"/>
  <c r="S112" i="56"/>
  <c r="R112" i="56"/>
  <c r="Q112" i="56"/>
  <c r="E112" i="56"/>
  <c r="W111" i="56"/>
  <c r="V111" i="56"/>
  <c r="U111" i="56"/>
  <c r="T111" i="56"/>
  <c r="S111" i="56"/>
  <c r="R111" i="56"/>
  <c r="Q111" i="56"/>
  <c r="E111" i="56"/>
  <c r="W110" i="56"/>
  <c r="V110" i="56"/>
  <c r="U110" i="56"/>
  <c r="T110" i="56"/>
  <c r="S110" i="56"/>
  <c r="R110" i="56"/>
  <c r="Q110" i="56"/>
  <c r="E110" i="56"/>
  <c r="W109" i="56"/>
  <c r="V109" i="56"/>
  <c r="U109" i="56"/>
  <c r="T109" i="56"/>
  <c r="S109" i="56"/>
  <c r="R109" i="56"/>
  <c r="Q109" i="56"/>
  <c r="E109" i="56"/>
  <c r="W108" i="56"/>
  <c r="V108" i="56"/>
  <c r="U108" i="56"/>
  <c r="T108" i="56"/>
  <c r="S108" i="56"/>
  <c r="R108" i="56"/>
  <c r="Q108" i="56"/>
  <c r="E108" i="56"/>
  <c r="W107" i="56"/>
  <c r="V107" i="56"/>
  <c r="U107" i="56"/>
  <c r="T107" i="56"/>
  <c r="S107" i="56"/>
  <c r="R107" i="56"/>
  <c r="Q107" i="56"/>
  <c r="E107" i="56"/>
  <c r="W106" i="56"/>
  <c r="V106" i="56"/>
  <c r="U106" i="56"/>
  <c r="T106" i="56"/>
  <c r="S106" i="56"/>
  <c r="R106" i="56"/>
  <c r="Q106" i="56"/>
  <c r="E106" i="56"/>
  <c r="W105" i="56"/>
  <c r="V105" i="56"/>
  <c r="U105" i="56"/>
  <c r="T105" i="56"/>
  <c r="S105" i="56"/>
  <c r="R105" i="56"/>
  <c r="Q105" i="56"/>
  <c r="E105" i="56"/>
  <c r="W104" i="56"/>
  <c r="V104" i="56"/>
  <c r="U104" i="56"/>
  <c r="T104" i="56"/>
  <c r="S104" i="56"/>
  <c r="R104" i="56"/>
  <c r="Q104" i="56"/>
  <c r="E104" i="56"/>
  <c r="W103" i="56"/>
  <c r="V103" i="56"/>
  <c r="U103" i="56"/>
  <c r="T103" i="56"/>
  <c r="S103" i="56"/>
  <c r="R103" i="56"/>
  <c r="Q103" i="56"/>
  <c r="E103" i="56"/>
  <c r="W102" i="56"/>
  <c r="V102" i="56"/>
  <c r="U102" i="56"/>
  <c r="T102" i="56"/>
  <c r="S102" i="56"/>
  <c r="R102" i="56"/>
  <c r="Q102" i="56"/>
  <c r="E102" i="56"/>
  <c r="W101" i="56"/>
  <c r="V101" i="56"/>
  <c r="U101" i="56"/>
  <c r="T101" i="56"/>
  <c r="S101" i="56"/>
  <c r="R101" i="56"/>
  <c r="Q101" i="56"/>
  <c r="E101" i="56"/>
  <c r="W100" i="56"/>
  <c r="V100" i="56"/>
  <c r="U100" i="56"/>
  <c r="T100" i="56"/>
  <c r="S100" i="56"/>
  <c r="R100" i="56"/>
  <c r="Q100" i="56"/>
  <c r="E100" i="56"/>
  <c r="W99" i="56"/>
  <c r="V99" i="56"/>
  <c r="U99" i="56"/>
  <c r="T99" i="56"/>
  <c r="S99" i="56"/>
  <c r="R99" i="56"/>
  <c r="Q99" i="56"/>
  <c r="E99" i="56"/>
  <c r="W98" i="56"/>
  <c r="V98" i="56"/>
  <c r="U98" i="56"/>
  <c r="T98" i="56"/>
  <c r="S98" i="56"/>
  <c r="R98" i="56"/>
  <c r="Q98" i="56"/>
  <c r="E98" i="56"/>
  <c r="W97" i="56"/>
  <c r="V97" i="56"/>
  <c r="U97" i="56"/>
  <c r="T97" i="56"/>
  <c r="S97" i="56"/>
  <c r="R97" i="56"/>
  <c r="Q97" i="56"/>
  <c r="E97" i="56"/>
  <c r="W96" i="56"/>
  <c r="V96" i="56"/>
  <c r="U96" i="56"/>
  <c r="T96" i="56"/>
  <c r="S96" i="56"/>
  <c r="R96" i="56"/>
  <c r="Q96" i="56"/>
  <c r="E96" i="56"/>
  <c r="W95" i="56"/>
  <c r="V95" i="56"/>
  <c r="U95" i="56"/>
  <c r="T95" i="56"/>
  <c r="S95" i="56"/>
  <c r="R95" i="56"/>
  <c r="Q95" i="56"/>
  <c r="E95" i="56"/>
  <c r="W94" i="56"/>
  <c r="V94" i="56"/>
  <c r="U94" i="56"/>
  <c r="T94" i="56"/>
  <c r="S94" i="56"/>
  <c r="R94" i="56"/>
  <c r="Q94" i="56"/>
  <c r="E94" i="56"/>
  <c r="W93" i="56"/>
  <c r="V93" i="56"/>
  <c r="U93" i="56"/>
  <c r="T93" i="56"/>
  <c r="S93" i="56"/>
  <c r="R93" i="56"/>
  <c r="Q93" i="56"/>
  <c r="E93" i="56"/>
  <c r="W92" i="56"/>
  <c r="V92" i="56"/>
  <c r="U92" i="56"/>
  <c r="T92" i="56"/>
  <c r="S92" i="56"/>
  <c r="R92" i="56"/>
  <c r="Q92" i="56"/>
  <c r="E92" i="56"/>
  <c r="W91" i="56"/>
  <c r="V91" i="56"/>
  <c r="U91" i="56"/>
  <c r="T91" i="56"/>
  <c r="S91" i="56"/>
  <c r="R91" i="56"/>
  <c r="Q91" i="56"/>
  <c r="E91" i="56"/>
  <c r="W90" i="56"/>
  <c r="V90" i="56"/>
  <c r="U90" i="56"/>
  <c r="T90" i="56"/>
  <c r="S90" i="56"/>
  <c r="R90" i="56"/>
  <c r="Q90" i="56"/>
  <c r="E90" i="56"/>
  <c r="W89" i="56"/>
  <c r="V89" i="56"/>
  <c r="U89" i="56"/>
  <c r="T89" i="56"/>
  <c r="S89" i="56"/>
  <c r="R89" i="56"/>
  <c r="Q89" i="56"/>
  <c r="E89" i="56"/>
  <c r="W88" i="56"/>
  <c r="V88" i="56"/>
  <c r="U88" i="56"/>
  <c r="T88" i="56"/>
  <c r="S88" i="56"/>
  <c r="R88" i="56"/>
  <c r="Q88" i="56"/>
  <c r="E88" i="56"/>
  <c r="W87" i="56"/>
  <c r="V87" i="56"/>
  <c r="U87" i="56"/>
  <c r="T87" i="56"/>
  <c r="S87" i="56"/>
  <c r="R87" i="56"/>
  <c r="Q87" i="56"/>
  <c r="E87" i="56"/>
  <c r="W86" i="56"/>
  <c r="V86" i="56"/>
  <c r="U86" i="56"/>
  <c r="T86" i="56"/>
  <c r="S86" i="56"/>
  <c r="R86" i="56"/>
  <c r="Q86" i="56"/>
  <c r="E86" i="56"/>
  <c r="W85" i="56"/>
  <c r="V85" i="56"/>
  <c r="U85" i="56"/>
  <c r="T85" i="56"/>
  <c r="S85" i="56"/>
  <c r="R85" i="56"/>
  <c r="Q85" i="56"/>
  <c r="E85" i="56"/>
  <c r="W84" i="56"/>
  <c r="V84" i="56"/>
  <c r="U84" i="56"/>
  <c r="T84" i="56"/>
  <c r="S84" i="56"/>
  <c r="R84" i="56"/>
  <c r="Q84" i="56"/>
  <c r="E84" i="56"/>
  <c r="W83" i="56"/>
  <c r="V83" i="56"/>
  <c r="U83" i="56"/>
  <c r="T83" i="56"/>
  <c r="S83" i="56"/>
  <c r="R83" i="56"/>
  <c r="Q83" i="56"/>
  <c r="E83" i="56"/>
  <c r="W82" i="56"/>
  <c r="V82" i="56"/>
  <c r="U82" i="56"/>
  <c r="T82" i="56"/>
  <c r="S82" i="56"/>
  <c r="R82" i="56"/>
  <c r="Q82" i="56"/>
  <c r="E82" i="56"/>
  <c r="W81" i="56"/>
  <c r="V81" i="56"/>
  <c r="U81" i="56"/>
  <c r="T81" i="56"/>
  <c r="S81" i="56"/>
  <c r="R81" i="56"/>
  <c r="Q81" i="56"/>
  <c r="E81" i="56"/>
  <c r="W80" i="56"/>
  <c r="V80" i="56"/>
  <c r="U80" i="56"/>
  <c r="T80" i="56"/>
  <c r="S80" i="56"/>
  <c r="R80" i="56"/>
  <c r="Q80" i="56"/>
  <c r="E80" i="56"/>
  <c r="W79" i="56"/>
  <c r="V79" i="56"/>
  <c r="U79" i="56"/>
  <c r="T79" i="56"/>
  <c r="S79" i="56"/>
  <c r="R79" i="56"/>
  <c r="Q79" i="56"/>
  <c r="E79" i="56"/>
  <c r="W78" i="56"/>
  <c r="V78" i="56"/>
  <c r="U78" i="56"/>
  <c r="T78" i="56"/>
  <c r="S78" i="56"/>
  <c r="R78" i="56"/>
  <c r="Q78" i="56"/>
  <c r="E78" i="56"/>
  <c r="W77" i="56"/>
  <c r="V77" i="56"/>
  <c r="U77" i="56"/>
  <c r="T77" i="56"/>
  <c r="S77" i="56"/>
  <c r="R77" i="56"/>
  <c r="Q77" i="56"/>
  <c r="E77" i="56"/>
  <c r="W76" i="56"/>
  <c r="V76" i="56"/>
  <c r="U76" i="56"/>
  <c r="T76" i="56"/>
  <c r="S76" i="56"/>
  <c r="R76" i="56"/>
  <c r="Q76" i="56"/>
  <c r="E76" i="56"/>
  <c r="W75" i="56"/>
  <c r="V75" i="56"/>
  <c r="U75" i="56"/>
  <c r="T75" i="56"/>
  <c r="S75" i="56"/>
  <c r="R75" i="56"/>
  <c r="Q75" i="56"/>
  <c r="E75" i="56"/>
  <c r="W74" i="56"/>
  <c r="V74" i="56"/>
  <c r="U74" i="56"/>
  <c r="T74" i="56"/>
  <c r="S74" i="56"/>
  <c r="R74" i="56"/>
  <c r="Q74" i="56"/>
  <c r="E74" i="56"/>
  <c r="W73" i="56"/>
  <c r="V73" i="56"/>
  <c r="U73" i="56"/>
  <c r="T73" i="56"/>
  <c r="S73" i="56"/>
  <c r="R73" i="56"/>
  <c r="Q73" i="56"/>
  <c r="E73" i="56"/>
  <c r="W72" i="56"/>
  <c r="V72" i="56"/>
  <c r="U72" i="56"/>
  <c r="T72" i="56"/>
  <c r="S72" i="56"/>
  <c r="R72" i="56"/>
  <c r="Q72" i="56"/>
  <c r="E72" i="56"/>
  <c r="W71" i="56"/>
  <c r="V71" i="56"/>
  <c r="U71" i="56"/>
  <c r="T71" i="56"/>
  <c r="S71" i="56"/>
  <c r="R71" i="56"/>
  <c r="Q71" i="56"/>
  <c r="E71" i="56"/>
  <c r="W70" i="56"/>
  <c r="V70" i="56"/>
  <c r="U70" i="56"/>
  <c r="T70" i="56"/>
  <c r="S70" i="56"/>
  <c r="R70" i="56"/>
  <c r="Q70" i="56"/>
  <c r="E70" i="56"/>
  <c r="W69" i="56"/>
  <c r="V69" i="56"/>
  <c r="U69" i="56"/>
  <c r="T69" i="56"/>
  <c r="S69" i="56"/>
  <c r="R69" i="56"/>
  <c r="Q69" i="56"/>
  <c r="E69" i="56"/>
  <c r="W68" i="56"/>
  <c r="V68" i="56"/>
  <c r="U68" i="56"/>
  <c r="T68" i="56"/>
  <c r="S68" i="56"/>
  <c r="R68" i="56"/>
  <c r="Q68" i="56"/>
  <c r="E68" i="56"/>
  <c r="W67" i="56"/>
  <c r="V67" i="56"/>
  <c r="U67" i="56"/>
  <c r="T67" i="56"/>
  <c r="S67" i="56"/>
  <c r="R67" i="56"/>
  <c r="Q67" i="56"/>
  <c r="E67" i="56"/>
  <c r="W66" i="56"/>
  <c r="V66" i="56"/>
  <c r="U66" i="56"/>
  <c r="T66" i="56"/>
  <c r="S66" i="56"/>
  <c r="R66" i="56"/>
  <c r="Q66" i="56"/>
  <c r="E66" i="56"/>
  <c r="W65" i="56"/>
  <c r="V65" i="56"/>
  <c r="U65" i="56"/>
  <c r="T65" i="56"/>
  <c r="S65" i="56"/>
  <c r="R65" i="56"/>
  <c r="Q65" i="56"/>
  <c r="E65" i="56"/>
  <c r="W64" i="56"/>
  <c r="V64" i="56"/>
  <c r="U64" i="56"/>
  <c r="T64" i="56"/>
  <c r="S64" i="56"/>
  <c r="R64" i="56"/>
  <c r="Q64" i="56"/>
  <c r="E64" i="56"/>
  <c r="W63" i="56"/>
  <c r="V63" i="56"/>
  <c r="U63" i="56"/>
  <c r="T63" i="56"/>
  <c r="S63" i="56"/>
  <c r="R63" i="56"/>
  <c r="Q63" i="56"/>
  <c r="E63" i="56"/>
  <c r="W62" i="56"/>
  <c r="V62" i="56"/>
  <c r="U62" i="56"/>
  <c r="T62" i="56"/>
  <c r="S62" i="56"/>
  <c r="R62" i="56"/>
  <c r="Q62" i="56"/>
  <c r="E62" i="56"/>
  <c r="W61" i="56"/>
  <c r="V61" i="56"/>
  <c r="U61" i="56"/>
  <c r="T61" i="56"/>
  <c r="S61" i="56"/>
  <c r="R61" i="56"/>
  <c r="Q61" i="56"/>
  <c r="E61" i="56"/>
  <c r="W60" i="56"/>
  <c r="V60" i="56"/>
  <c r="U60" i="56"/>
  <c r="T60" i="56"/>
  <c r="S60" i="56"/>
  <c r="R60" i="56"/>
  <c r="Q60" i="56"/>
  <c r="E60" i="56"/>
  <c r="W59" i="56"/>
  <c r="V59" i="56"/>
  <c r="U59" i="56"/>
  <c r="T59" i="56"/>
  <c r="S59" i="56"/>
  <c r="R59" i="56"/>
  <c r="Q59" i="56"/>
  <c r="E59" i="56"/>
  <c r="W58" i="56"/>
  <c r="V58" i="56"/>
  <c r="U58" i="56"/>
  <c r="T58" i="56"/>
  <c r="S58" i="56"/>
  <c r="R58" i="56"/>
  <c r="Q58" i="56"/>
  <c r="E58" i="56"/>
  <c r="W57" i="56"/>
  <c r="V57" i="56"/>
  <c r="U57" i="56"/>
  <c r="T57" i="56"/>
  <c r="S57" i="56"/>
  <c r="R57" i="56"/>
  <c r="Q57" i="56"/>
  <c r="E57" i="56"/>
  <c r="W56" i="56"/>
  <c r="V56" i="56"/>
  <c r="U56" i="56"/>
  <c r="T56" i="56"/>
  <c r="S56" i="56"/>
  <c r="R56" i="56"/>
  <c r="Q56" i="56"/>
  <c r="E56" i="56"/>
  <c r="W55" i="56"/>
  <c r="V55" i="56"/>
  <c r="U55" i="56"/>
  <c r="T55" i="56"/>
  <c r="S55" i="56"/>
  <c r="R55" i="56"/>
  <c r="Q55" i="56"/>
  <c r="E55" i="56"/>
  <c r="W54" i="56"/>
  <c r="V54" i="56"/>
  <c r="U54" i="56"/>
  <c r="T54" i="56"/>
  <c r="S54" i="56"/>
  <c r="R54" i="56"/>
  <c r="Q54" i="56"/>
  <c r="E54" i="56"/>
  <c r="W53" i="56"/>
  <c r="V53" i="56"/>
  <c r="U53" i="56"/>
  <c r="T53" i="56"/>
  <c r="S53" i="56"/>
  <c r="R53" i="56"/>
  <c r="Q53" i="56"/>
  <c r="E53" i="56"/>
  <c r="W52" i="56"/>
  <c r="V52" i="56"/>
  <c r="U52" i="56"/>
  <c r="T52" i="56"/>
  <c r="S52" i="56"/>
  <c r="R52" i="56"/>
  <c r="Q52" i="56"/>
  <c r="E52" i="56"/>
  <c r="W51" i="56"/>
  <c r="V51" i="56"/>
  <c r="U51" i="56"/>
  <c r="T51" i="56"/>
  <c r="S51" i="56"/>
  <c r="R51" i="56"/>
  <c r="Q51" i="56"/>
  <c r="E51" i="56"/>
  <c r="W50" i="56"/>
  <c r="V50" i="56"/>
  <c r="U50" i="56"/>
  <c r="T50" i="56"/>
  <c r="S50" i="56"/>
  <c r="R50" i="56"/>
  <c r="Q50" i="56"/>
  <c r="E50" i="56"/>
  <c r="W49" i="56"/>
  <c r="V49" i="56"/>
  <c r="U49" i="56"/>
  <c r="T49" i="56"/>
  <c r="S49" i="56"/>
  <c r="R49" i="56"/>
  <c r="Q49" i="56"/>
  <c r="E49" i="56"/>
  <c r="W48" i="56"/>
  <c r="V48" i="56"/>
  <c r="U48" i="56"/>
  <c r="T48" i="56"/>
  <c r="S48" i="56"/>
  <c r="R48" i="56"/>
  <c r="Q48" i="56"/>
  <c r="E48" i="56"/>
  <c r="W47" i="56"/>
  <c r="V47" i="56"/>
  <c r="U47" i="56"/>
  <c r="T47" i="56"/>
  <c r="S47" i="56"/>
  <c r="R47" i="56"/>
  <c r="Q47" i="56"/>
  <c r="E47" i="56"/>
  <c r="W46" i="56"/>
  <c r="V46" i="56"/>
  <c r="U46" i="56"/>
  <c r="T46" i="56"/>
  <c r="S46" i="56"/>
  <c r="R46" i="56"/>
  <c r="Q46" i="56"/>
  <c r="E46" i="56"/>
  <c r="W45" i="56"/>
  <c r="V45" i="56"/>
  <c r="U45" i="56"/>
  <c r="T45" i="56"/>
  <c r="S45" i="56"/>
  <c r="R45" i="56"/>
  <c r="Q45" i="56"/>
  <c r="E45" i="56"/>
  <c r="W44" i="56"/>
  <c r="V44" i="56"/>
  <c r="U44" i="56"/>
  <c r="T44" i="56"/>
  <c r="S44" i="56"/>
  <c r="R44" i="56"/>
  <c r="Q44" i="56"/>
  <c r="E44" i="56"/>
  <c r="W43" i="56"/>
  <c r="V43" i="56"/>
  <c r="U43" i="56"/>
  <c r="T43" i="56"/>
  <c r="S43" i="56"/>
  <c r="R43" i="56"/>
  <c r="Q43" i="56"/>
  <c r="E43" i="56"/>
  <c r="W42" i="56"/>
  <c r="V42" i="56"/>
  <c r="U42" i="56"/>
  <c r="T42" i="56"/>
  <c r="S42" i="56"/>
  <c r="R42" i="56"/>
  <c r="Q42" i="56"/>
  <c r="E42" i="56"/>
  <c r="W41" i="56"/>
  <c r="V41" i="56"/>
  <c r="U41" i="56"/>
  <c r="T41" i="56"/>
  <c r="S41" i="56"/>
  <c r="R41" i="56"/>
  <c r="Q41" i="56"/>
  <c r="E41" i="56"/>
  <c r="W40" i="56"/>
  <c r="V40" i="56"/>
  <c r="U40" i="56"/>
  <c r="T40" i="56"/>
  <c r="S40" i="56"/>
  <c r="R40" i="56"/>
  <c r="Q40" i="56"/>
  <c r="E40" i="56"/>
  <c r="W39" i="56"/>
  <c r="V39" i="56"/>
  <c r="U39" i="56"/>
  <c r="T39" i="56"/>
  <c r="S39" i="56"/>
  <c r="R39" i="56"/>
  <c r="Q39" i="56"/>
  <c r="E39" i="56"/>
  <c r="W38" i="56"/>
  <c r="V38" i="56"/>
  <c r="U38" i="56"/>
  <c r="T38" i="56"/>
  <c r="S38" i="56"/>
  <c r="R38" i="56"/>
  <c r="Q38" i="56"/>
  <c r="E38" i="56"/>
  <c r="W37" i="56"/>
  <c r="V37" i="56"/>
  <c r="U37" i="56"/>
  <c r="T37" i="56"/>
  <c r="S37" i="56"/>
  <c r="R37" i="56"/>
  <c r="Q37" i="56"/>
  <c r="E37" i="56"/>
  <c r="W36" i="56"/>
  <c r="V36" i="56"/>
  <c r="U36" i="56"/>
  <c r="T36" i="56"/>
  <c r="S36" i="56"/>
  <c r="R36" i="56"/>
  <c r="Q36" i="56"/>
  <c r="E36" i="56"/>
  <c r="W35" i="56"/>
  <c r="V35" i="56"/>
  <c r="U35" i="56"/>
  <c r="T35" i="56"/>
  <c r="S35" i="56"/>
  <c r="R35" i="56"/>
  <c r="Q35" i="56"/>
  <c r="E35" i="56"/>
  <c r="W34" i="56"/>
  <c r="V34" i="56"/>
  <c r="U34" i="56"/>
  <c r="T34" i="56"/>
  <c r="S34" i="56"/>
  <c r="R34" i="56"/>
  <c r="Q34" i="56"/>
  <c r="E34" i="56"/>
  <c r="W33" i="56"/>
  <c r="V33" i="56"/>
  <c r="U33" i="56"/>
  <c r="T33" i="56"/>
  <c r="S33" i="56"/>
  <c r="R33" i="56"/>
  <c r="Q33" i="56"/>
  <c r="E33" i="56"/>
  <c r="W32" i="56"/>
  <c r="V32" i="56"/>
  <c r="U32" i="56"/>
  <c r="T32" i="56"/>
  <c r="S32" i="56"/>
  <c r="R32" i="56"/>
  <c r="Q32" i="56"/>
  <c r="E32" i="56"/>
  <c r="W31" i="56"/>
  <c r="V31" i="56"/>
  <c r="U31" i="56"/>
  <c r="T31" i="56"/>
  <c r="S31" i="56"/>
  <c r="R31" i="56"/>
  <c r="Q31" i="56"/>
  <c r="E31" i="56"/>
  <c r="W30" i="56"/>
  <c r="V30" i="56"/>
  <c r="U30" i="56"/>
  <c r="T30" i="56"/>
  <c r="S30" i="56"/>
  <c r="R30" i="56"/>
  <c r="Q30" i="56"/>
  <c r="E30" i="56"/>
  <c r="W29" i="56"/>
  <c r="V29" i="56"/>
  <c r="U29" i="56"/>
  <c r="T29" i="56"/>
  <c r="S29" i="56"/>
  <c r="R29" i="56"/>
  <c r="Q29" i="56"/>
  <c r="E29" i="56"/>
  <c r="W28" i="56"/>
  <c r="V28" i="56"/>
  <c r="U28" i="56"/>
  <c r="T28" i="56"/>
  <c r="S28" i="56"/>
  <c r="R28" i="56"/>
  <c r="Q28" i="56"/>
  <c r="E28" i="56"/>
  <c r="W27" i="56"/>
  <c r="V27" i="56"/>
  <c r="U27" i="56"/>
  <c r="T27" i="56"/>
  <c r="S27" i="56"/>
  <c r="R27" i="56"/>
  <c r="Q27" i="56"/>
  <c r="E27" i="56"/>
  <c r="W26" i="56"/>
  <c r="V26" i="56"/>
  <c r="U26" i="56"/>
  <c r="T26" i="56"/>
  <c r="S26" i="56"/>
  <c r="R26" i="56"/>
  <c r="Q26" i="56"/>
  <c r="E26" i="56"/>
  <c r="W25" i="56"/>
  <c r="V25" i="56"/>
  <c r="U25" i="56"/>
  <c r="T25" i="56"/>
  <c r="S25" i="56"/>
  <c r="R25" i="56"/>
  <c r="Q25" i="56"/>
  <c r="E25" i="56"/>
  <c r="W24" i="56"/>
  <c r="V24" i="56"/>
  <c r="U24" i="56"/>
  <c r="T24" i="56"/>
  <c r="S24" i="56"/>
  <c r="R24" i="56"/>
  <c r="Q24" i="56"/>
  <c r="E24" i="56"/>
  <c r="W23" i="56"/>
  <c r="V23" i="56"/>
  <c r="U23" i="56"/>
  <c r="T23" i="56"/>
  <c r="S23" i="56"/>
  <c r="R23" i="56"/>
  <c r="Q23" i="56"/>
  <c r="E23" i="56"/>
  <c r="W22" i="56"/>
  <c r="V22" i="56"/>
  <c r="U22" i="56"/>
  <c r="T22" i="56"/>
  <c r="S22" i="56"/>
  <c r="R22" i="56"/>
  <c r="Q22" i="56"/>
  <c r="E22" i="56"/>
  <c r="W21" i="56"/>
  <c r="V21" i="56"/>
  <c r="U21" i="56"/>
  <c r="T21" i="56"/>
  <c r="S21" i="56"/>
  <c r="R21" i="56"/>
  <c r="Q21" i="56"/>
  <c r="E21" i="56"/>
  <c r="W20" i="56"/>
  <c r="V20" i="56"/>
  <c r="U20" i="56"/>
  <c r="T20" i="56"/>
  <c r="S20" i="56"/>
  <c r="R20" i="56"/>
  <c r="Q20" i="56"/>
  <c r="E20" i="56"/>
  <c r="W19" i="56"/>
  <c r="V19" i="56"/>
  <c r="U19" i="56"/>
  <c r="T19" i="56"/>
  <c r="S19" i="56"/>
  <c r="R19" i="56"/>
  <c r="Q19" i="56"/>
  <c r="E19" i="56"/>
  <c r="W18" i="56"/>
  <c r="V18" i="56"/>
  <c r="U18" i="56"/>
  <c r="T18" i="56"/>
  <c r="S18" i="56"/>
  <c r="R18" i="56"/>
  <c r="Q18" i="56"/>
  <c r="E18" i="56"/>
  <c r="W17" i="56"/>
  <c r="V17" i="56"/>
  <c r="U17" i="56"/>
  <c r="T17" i="56"/>
  <c r="S17" i="56"/>
  <c r="R17" i="56"/>
  <c r="Q17" i="56"/>
  <c r="E17" i="56"/>
  <c r="W16" i="56"/>
  <c r="V16" i="56"/>
  <c r="U16" i="56"/>
  <c r="T16" i="56"/>
  <c r="S16" i="56"/>
  <c r="R16" i="56"/>
  <c r="Q16" i="56"/>
  <c r="E16" i="56"/>
  <c r="W15" i="56"/>
  <c r="V15" i="56"/>
  <c r="U15" i="56"/>
  <c r="T15" i="56"/>
  <c r="S15" i="56"/>
  <c r="R15" i="56"/>
  <c r="Q15" i="56"/>
  <c r="E15" i="56"/>
  <c r="W14" i="56"/>
  <c r="V14" i="56"/>
  <c r="U14" i="56"/>
  <c r="T14" i="56"/>
  <c r="S14" i="56"/>
  <c r="R14" i="56"/>
  <c r="Q14" i="56"/>
  <c r="E14" i="56"/>
  <c r="W13" i="56"/>
  <c r="V13" i="56"/>
  <c r="U13" i="56"/>
  <c r="T13" i="56"/>
  <c r="S13" i="56"/>
  <c r="R13" i="56"/>
  <c r="Q13" i="56"/>
  <c r="E13" i="56"/>
  <c r="W12" i="56"/>
  <c r="V12" i="56"/>
  <c r="U12" i="56"/>
  <c r="T12" i="56"/>
  <c r="S12" i="56"/>
  <c r="R12" i="56"/>
  <c r="Q12" i="56"/>
  <c r="E12" i="56"/>
  <c r="W11" i="56"/>
  <c r="V11" i="56"/>
  <c r="U11" i="56"/>
  <c r="T11" i="56"/>
  <c r="S11" i="56"/>
  <c r="R11" i="56"/>
  <c r="Q11" i="56"/>
  <c r="E11" i="56"/>
  <c r="W10" i="56"/>
  <c r="V10" i="56"/>
  <c r="U10" i="56"/>
  <c r="T10" i="56"/>
  <c r="S10" i="56"/>
  <c r="R10" i="56"/>
  <c r="Q10" i="56"/>
  <c r="E10" i="56"/>
  <c r="W9" i="56"/>
  <c r="V9" i="56"/>
  <c r="U9" i="56"/>
  <c r="T9" i="56"/>
  <c r="S9" i="56"/>
  <c r="R9" i="56"/>
  <c r="Q9" i="56"/>
  <c r="E9" i="56"/>
  <c r="W8" i="56"/>
  <c r="V8" i="56"/>
  <c r="U8" i="56"/>
  <c r="T8" i="56"/>
  <c r="S8" i="56"/>
  <c r="R8" i="56"/>
  <c r="Q8" i="56"/>
  <c r="E8" i="56"/>
  <c r="W7" i="56"/>
  <c r="V7" i="56"/>
  <c r="U7" i="56"/>
  <c r="T7" i="56"/>
  <c r="S7" i="56"/>
  <c r="R7" i="56"/>
  <c r="Q7" i="56"/>
  <c r="E7" i="56"/>
  <c r="W6" i="56"/>
  <c r="V6" i="56"/>
  <c r="U6" i="56"/>
  <c r="T6" i="56"/>
  <c r="S6" i="56"/>
  <c r="R6" i="56"/>
  <c r="Q6" i="56"/>
  <c r="E6" i="56"/>
  <c r="W5" i="56"/>
  <c r="V5" i="56"/>
  <c r="U5" i="56"/>
  <c r="T5" i="56"/>
  <c r="S5" i="56"/>
  <c r="R5" i="56"/>
  <c r="Q5" i="56"/>
  <c r="E5" i="56"/>
  <c r="W4" i="56"/>
  <c r="V4" i="56"/>
  <c r="U4" i="56"/>
  <c r="T4" i="56"/>
  <c r="S4" i="56"/>
  <c r="R4" i="56"/>
  <c r="Q4" i="56"/>
  <c r="E4" i="56"/>
  <c r="W3" i="56"/>
  <c r="V3" i="56"/>
  <c r="U3" i="56"/>
  <c r="T3" i="56"/>
  <c r="S3" i="56"/>
  <c r="R3" i="56"/>
  <c r="Q3" i="56"/>
  <c r="E3" i="56"/>
  <c r="W2" i="56"/>
  <c r="V2" i="56"/>
  <c r="U2" i="56"/>
  <c r="T2" i="56"/>
  <c r="S2" i="56"/>
  <c r="R2" i="56"/>
  <c r="Q2" i="56"/>
  <c r="F2" i="56"/>
  <c r="E2" i="56"/>
  <c r="X198" i="56" l="1"/>
  <c r="Y198" i="56" s="1"/>
  <c r="X9" i="56"/>
  <c r="Y9" i="56" s="1"/>
  <c r="X152" i="56"/>
  <c r="Y152" i="56" s="1"/>
  <c r="X151" i="56"/>
  <c r="Y151" i="56" s="1"/>
  <c r="X7" i="56"/>
  <c r="Y7" i="56" s="1"/>
  <c r="X8" i="56"/>
  <c r="X186" i="56"/>
  <c r="X193" i="56"/>
  <c r="P193" i="56" s="1"/>
  <c r="X135" i="56"/>
  <c r="Y135" i="56" s="1"/>
  <c r="X339" i="56"/>
  <c r="Y339" i="56" s="1"/>
  <c r="X130" i="56"/>
  <c r="P130" i="56" s="1"/>
  <c r="X291" i="56"/>
  <c r="Y291" i="56" s="1"/>
  <c r="X45" i="56"/>
  <c r="Y45" i="56" s="1"/>
  <c r="X67" i="56"/>
  <c r="Y67" i="56" s="1"/>
  <c r="X25" i="56"/>
  <c r="Y25" i="56" s="1"/>
  <c r="X39" i="56"/>
  <c r="Y39" i="56" s="1"/>
  <c r="X356" i="56"/>
  <c r="Y356" i="56" s="1"/>
  <c r="X383" i="56"/>
  <c r="Y383" i="56" s="1"/>
  <c r="X395" i="56"/>
  <c r="Y395" i="56" s="1"/>
  <c r="X397" i="56"/>
  <c r="Y397" i="56" s="1"/>
  <c r="X400" i="56"/>
  <c r="Y400" i="56" s="1"/>
  <c r="X403" i="56"/>
  <c r="P403" i="56" s="1"/>
  <c r="X53" i="56"/>
  <c r="Y53" i="56" s="1"/>
  <c r="X4" i="56"/>
  <c r="Y4" i="56" s="1"/>
  <c r="X72" i="56"/>
  <c r="Y72" i="56" s="1"/>
  <c r="X117" i="56"/>
  <c r="Y117" i="56" s="1"/>
  <c r="X38" i="56"/>
  <c r="Y38" i="56" s="1"/>
  <c r="X141" i="56"/>
  <c r="Y141" i="56" s="1"/>
  <c r="X63" i="56"/>
  <c r="P63" i="56" s="1"/>
  <c r="X165" i="56"/>
  <c r="X271" i="56"/>
  <c r="P271" i="56" s="1"/>
  <c r="X80" i="56"/>
  <c r="Y80" i="56" s="1"/>
  <c r="X267" i="56"/>
  <c r="Y267" i="56" s="1"/>
  <c r="X21" i="56"/>
  <c r="P21" i="56" s="1"/>
  <c r="X23" i="56"/>
  <c r="X396" i="56"/>
  <c r="Y396" i="56" s="1"/>
  <c r="X166" i="56"/>
  <c r="Y166" i="56" s="1"/>
  <c r="X229" i="56"/>
  <c r="X36" i="56"/>
  <c r="Y36" i="56" s="1"/>
  <c r="X66" i="56"/>
  <c r="Y66" i="56" s="1"/>
  <c r="X96" i="56"/>
  <c r="Y96" i="56" s="1"/>
  <c r="X239" i="56"/>
  <c r="P239" i="56" s="1"/>
  <c r="X272" i="56"/>
  <c r="Y272" i="56" s="1"/>
  <c r="X139" i="56"/>
  <c r="P139" i="56" s="1"/>
  <c r="X158" i="56"/>
  <c r="Y158" i="56" s="1"/>
  <c r="X162" i="56"/>
  <c r="P162" i="56" s="1"/>
  <c r="X206" i="56"/>
  <c r="X286" i="56"/>
  <c r="Y286" i="56" s="1"/>
  <c r="X288" i="56"/>
  <c r="X322" i="56"/>
  <c r="Y322" i="56" s="1"/>
  <c r="X355" i="56"/>
  <c r="P355" i="56" s="1"/>
  <c r="X248" i="56"/>
  <c r="Y248" i="56" s="1"/>
  <c r="X76" i="56"/>
  <c r="Y76" i="56" s="1"/>
  <c r="X192" i="56"/>
  <c r="Y192" i="56" s="1"/>
  <c r="X33" i="56"/>
  <c r="Y33" i="56" s="1"/>
  <c r="X69" i="56"/>
  <c r="Y69" i="56" s="1"/>
  <c r="X71" i="56"/>
  <c r="P71" i="56" s="1"/>
  <c r="X84" i="56"/>
  <c r="Y84" i="56" s="1"/>
  <c r="P9" i="56"/>
  <c r="X35" i="56"/>
  <c r="Y35" i="56" s="1"/>
  <c r="P198" i="56"/>
  <c r="X26" i="56"/>
  <c r="Y26" i="56" s="1"/>
  <c r="X42" i="56"/>
  <c r="P42" i="56" s="1"/>
  <c r="X402" i="56"/>
  <c r="P402" i="56" s="1"/>
  <c r="X44" i="56"/>
  <c r="P44" i="56" s="1"/>
  <c r="X110" i="56"/>
  <c r="Y110" i="56" s="1"/>
  <c r="X120" i="56"/>
  <c r="Y120" i="56" s="1"/>
  <c r="X205" i="56"/>
  <c r="Y205" i="56" s="1"/>
  <c r="X301" i="56"/>
  <c r="Y301" i="56" s="1"/>
  <c r="X307" i="56"/>
  <c r="Y307" i="56" s="1"/>
  <c r="X343" i="56"/>
  <c r="P343" i="56" s="1"/>
  <c r="X348" i="56"/>
  <c r="Y348" i="56" s="1"/>
  <c r="X99" i="56"/>
  <c r="Y99" i="56" s="1"/>
  <c r="X132" i="56"/>
  <c r="Y132" i="56" s="1"/>
  <c r="X27" i="56"/>
  <c r="Y27" i="56" s="1"/>
  <c r="X34" i="56"/>
  <c r="Y34" i="56" s="1"/>
  <c r="X41" i="56"/>
  <c r="Y41" i="56" s="1"/>
  <c r="X50" i="56"/>
  <c r="P50" i="56" s="1"/>
  <c r="X54" i="56"/>
  <c r="Y54" i="56" s="1"/>
  <c r="X56" i="56"/>
  <c r="Y56" i="56" s="1"/>
  <c r="X167" i="56"/>
  <c r="X175" i="56"/>
  <c r="X178" i="56"/>
  <c r="X179" i="56"/>
  <c r="X238" i="56"/>
  <c r="Y238" i="56" s="1"/>
  <c r="X277" i="56"/>
  <c r="P277" i="56" s="1"/>
  <c r="X318" i="56"/>
  <c r="X377" i="56"/>
  <c r="P377" i="56" s="1"/>
  <c r="X378" i="56"/>
  <c r="P378" i="56" s="1"/>
  <c r="X379" i="56"/>
  <c r="X381" i="56"/>
  <c r="X12" i="56"/>
  <c r="X37" i="56"/>
  <c r="Y37" i="56" s="1"/>
  <c r="X119" i="56"/>
  <c r="P119" i="56" s="1"/>
  <c r="X200" i="56"/>
  <c r="Y200" i="56" s="1"/>
  <c r="X214" i="56"/>
  <c r="P214" i="56" s="1"/>
  <c r="X298" i="56"/>
  <c r="Y298" i="56" s="1"/>
  <c r="X306" i="56"/>
  <c r="Y306" i="56" s="1"/>
  <c r="X304" i="56"/>
  <c r="Y304" i="56" s="1"/>
  <c r="X10" i="56"/>
  <c r="Y10" i="56" s="1"/>
  <c r="X77" i="56"/>
  <c r="Y77" i="56" s="1"/>
  <c r="X78" i="56"/>
  <c r="X138" i="56"/>
  <c r="Y138" i="56" s="1"/>
  <c r="X170" i="56"/>
  <c r="Y170" i="56" s="1"/>
  <c r="X181" i="56"/>
  <c r="Y181" i="56" s="1"/>
  <c r="X225" i="56"/>
  <c r="Y225" i="56" s="1"/>
  <c r="X264" i="56"/>
  <c r="X275" i="56"/>
  <c r="P275" i="56" s="1"/>
  <c r="X373" i="56"/>
  <c r="X375" i="56"/>
  <c r="Y375" i="56" s="1"/>
  <c r="X390" i="56"/>
  <c r="Y390" i="56" s="1"/>
  <c r="P356" i="56"/>
  <c r="X17" i="56"/>
  <c r="X43" i="56"/>
  <c r="P43" i="56" s="1"/>
  <c r="Y288" i="56"/>
  <c r="P288" i="56"/>
  <c r="X57" i="56"/>
  <c r="P57" i="56" s="1"/>
  <c r="X70" i="56"/>
  <c r="P70" i="56" s="1"/>
  <c r="X108" i="56"/>
  <c r="Y108" i="56" s="1"/>
  <c r="X113" i="56"/>
  <c r="P113" i="56" s="1"/>
  <c r="X203" i="56"/>
  <c r="P203" i="56" s="1"/>
  <c r="X211" i="56"/>
  <c r="Y211" i="56" s="1"/>
  <c r="X296" i="56"/>
  <c r="P296" i="56" s="1"/>
  <c r="X299" i="56"/>
  <c r="P299" i="56" s="1"/>
  <c r="X5" i="56"/>
  <c r="Y5" i="56" s="1"/>
  <c r="X47" i="56"/>
  <c r="X51" i="56"/>
  <c r="X73" i="56"/>
  <c r="P73" i="56" s="1"/>
  <c r="X75" i="56"/>
  <c r="P75" i="56" s="1"/>
  <c r="X2" i="56"/>
  <c r="P2" i="56" s="1"/>
  <c r="X3" i="56"/>
  <c r="P3" i="56" s="1"/>
  <c r="X49" i="56"/>
  <c r="Y49" i="56" s="1"/>
  <c r="X58" i="56"/>
  <c r="P58" i="56" s="1"/>
  <c r="X59" i="56"/>
  <c r="Y59" i="56" s="1"/>
  <c r="X60" i="56"/>
  <c r="X81" i="56"/>
  <c r="P81" i="56" s="1"/>
  <c r="X86" i="56"/>
  <c r="Y86" i="56" s="1"/>
  <c r="X89" i="56"/>
  <c r="X94" i="56"/>
  <c r="P94" i="56" s="1"/>
  <c r="X230" i="56"/>
  <c r="X250" i="56"/>
  <c r="P250" i="56" s="1"/>
  <c r="X324" i="56"/>
  <c r="P324" i="56" s="1"/>
  <c r="X372" i="56"/>
  <c r="P372" i="56" s="1"/>
  <c r="X88" i="56"/>
  <c r="Y88" i="56" s="1"/>
  <c r="X146" i="56"/>
  <c r="Y146" i="56" s="1"/>
  <c r="X199" i="56"/>
  <c r="P199" i="56" s="1"/>
  <c r="X207" i="56"/>
  <c r="Y207" i="56" s="1"/>
  <c r="X210" i="56"/>
  <c r="Y210" i="56" s="1"/>
  <c r="X217" i="56"/>
  <c r="Y217" i="56" s="1"/>
  <c r="X280" i="56"/>
  <c r="P280" i="56" s="1"/>
  <c r="X282" i="56"/>
  <c r="Y282" i="56" s="1"/>
  <c r="X309" i="56"/>
  <c r="P309" i="56" s="1"/>
  <c r="X311" i="56"/>
  <c r="Y311" i="56" s="1"/>
  <c r="X312" i="56"/>
  <c r="P312" i="56" s="1"/>
  <c r="X323" i="56"/>
  <c r="Y323" i="56" s="1"/>
  <c r="X332" i="56"/>
  <c r="P332" i="56" s="1"/>
  <c r="X333" i="56"/>
  <c r="Y333" i="56" s="1"/>
  <c r="X334" i="56"/>
  <c r="P334" i="56" s="1"/>
  <c r="X337" i="56"/>
  <c r="Y337" i="56" s="1"/>
  <c r="X399" i="56"/>
  <c r="P399" i="56" s="1"/>
  <c r="X18" i="56"/>
  <c r="P18" i="56" s="1"/>
  <c r="X31" i="56"/>
  <c r="Y31" i="56" s="1"/>
  <c r="X61" i="56"/>
  <c r="P61" i="56" s="1"/>
  <c r="X103" i="56"/>
  <c r="P103" i="56" s="1"/>
  <c r="X142" i="56"/>
  <c r="X247" i="56"/>
  <c r="Y247" i="56" s="1"/>
  <c r="X294" i="56"/>
  <c r="Y294" i="56" s="1"/>
  <c r="X133" i="56"/>
  <c r="P133" i="56" s="1"/>
  <c r="X145" i="56"/>
  <c r="P145" i="56" s="1"/>
  <c r="X149" i="56"/>
  <c r="P149" i="56" s="1"/>
  <c r="X153" i="56"/>
  <c r="P153" i="56" s="1"/>
  <c r="X154" i="56"/>
  <c r="X216" i="56"/>
  <c r="P216" i="56" s="1"/>
  <c r="X221" i="56"/>
  <c r="P221" i="56" s="1"/>
  <c r="X222" i="56"/>
  <c r="Y222" i="56" s="1"/>
  <c r="X246" i="56"/>
  <c r="X302" i="56"/>
  <c r="Y302" i="56" s="1"/>
  <c r="X315" i="56"/>
  <c r="Y315" i="56" s="1"/>
  <c r="X319" i="56"/>
  <c r="Y319" i="56" s="1"/>
  <c r="X370" i="56"/>
  <c r="P370" i="56" s="1"/>
  <c r="X384" i="56"/>
  <c r="Y384" i="56" s="1"/>
  <c r="X11" i="56"/>
  <c r="P11" i="56" s="1"/>
  <c r="X15" i="56"/>
  <c r="P15" i="56" s="1"/>
  <c r="X16" i="56"/>
  <c r="Y16" i="56" s="1"/>
  <c r="X20" i="56"/>
  <c r="Y20" i="56" s="1"/>
  <c r="X22" i="56"/>
  <c r="P22" i="56" s="1"/>
  <c r="X29" i="56"/>
  <c r="P29" i="56" s="1"/>
  <c r="X92" i="56"/>
  <c r="P92" i="56" s="1"/>
  <c r="X112" i="56"/>
  <c r="Y112" i="56" s="1"/>
  <c r="X121" i="56"/>
  <c r="Y121" i="56" s="1"/>
  <c r="X124" i="56"/>
  <c r="P124" i="56" s="1"/>
  <c r="X127" i="56"/>
  <c r="X129" i="56"/>
  <c r="Y129" i="56" s="1"/>
  <c r="X155" i="56"/>
  <c r="P155" i="56" s="1"/>
  <c r="X168" i="56"/>
  <c r="P168" i="56" s="1"/>
  <c r="X187" i="56"/>
  <c r="X219" i="56"/>
  <c r="P219" i="56" s="1"/>
  <c r="X227" i="56"/>
  <c r="Y227" i="56" s="1"/>
  <c r="X240" i="56"/>
  <c r="X249" i="56"/>
  <c r="Y249" i="56" s="1"/>
  <c r="X251" i="56"/>
  <c r="Y251" i="56" s="1"/>
  <c r="X252" i="56"/>
  <c r="P252" i="56" s="1"/>
  <c r="X254" i="56"/>
  <c r="Y254" i="56" s="1"/>
  <c r="X257" i="56"/>
  <c r="Y257" i="56" s="1"/>
  <c r="X258" i="56"/>
  <c r="Y258" i="56" s="1"/>
  <c r="X317" i="56"/>
  <c r="P317" i="56" s="1"/>
  <c r="X328" i="56"/>
  <c r="Y328" i="56" s="1"/>
  <c r="X345" i="56"/>
  <c r="P345" i="56" s="1"/>
  <c r="X13" i="56"/>
  <c r="Y193" i="56"/>
  <c r="P88" i="56"/>
  <c r="P217" i="56"/>
  <c r="X46" i="56"/>
  <c r="X30" i="56"/>
  <c r="X19" i="56"/>
  <c r="Y124" i="56"/>
  <c r="X95" i="56"/>
  <c r="X24" i="56"/>
  <c r="X65" i="56"/>
  <c r="X68" i="56"/>
  <c r="X85" i="56"/>
  <c r="X97" i="56"/>
  <c r="X107" i="56"/>
  <c r="X134" i="56"/>
  <c r="X157" i="56"/>
  <c r="X173" i="56"/>
  <c r="X174" i="56"/>
  <c r="X201" i="56"/>
  <c r="X234" i="56"/>
  <c r="P80" i="56"/>
  <c r="X48" i="56"/>
  <c r="X90" i="56"/>
  <c r="X109" i="56"/>
  <c r="X148" i="56"/>
  <c r="X159" i="56"/>
  <c r="X161" i="56"/>
  <c r="X404" i="56"/>
  <c r="X83" i="56"/>
  <c r="X98" i="56"/>
  <c r="X147" i="56"/>
  <c r="X40" i="56"/>
  <c r="X64" i="56"/>
  <c r="X87" i="56"/>
  <c r="X104" i="56"/>
  <c r="X111" i="56"/>
  <c r="X122" i="56"/>
  <c r="X123" i="56"/>
  <c r="X128" i="56"/>
  <c r="X143" i="56"/>
  <c r="X164" i="56"/>
  <c r="X177" i="56"/>
  <c r="X188" i="56"/>
  <c r="X190" i="56"/>
  <c r="X274" i="56"/>
  <c r="Y324" i="56"/>
  <c r="P96" i="56"/>
  <c r="X32" i="56"/>
  <c r="X100" i="56"/>
  <c r="X101" i="56"/>
  <c r="X144" i="56"/>
  <c r="X156" i="56"/>
  <c r="X232" i="56"/>
  <c r="X300" i="56"/>
  <c r="X91" i="56"/>
  <c r="X14" i="56"/>
  <c r="X6" i="56"/>
  <c r="X28" i="56"/>
  <c r="X52" i="56"/>
  <c r="X55" i="56"/>
  <c r="X62" i="56"/>
  <c r="X74" i="56"/>
  <c r="X79" i="56"/>
  <c r="X82" i="56"/>
  <c r="X93" i="56"/>
  <c r="X105" i="56"/>
  <c r="X106" i="56"/>
  <c r="X114" i="56"/>
  <c r="X116" i="56"/>
  <c r="X125" i="56"/>
  <c r="X115" i="56"/>
  <c r="X126" i="56"/>
  <c r="X172" i="56"/>
  <c r="X224" i="56"/>
  <c r="X233" i="56"/>
  <c r="X361" i="56"/>
  <c r="X387" i="56"/>
  <c r="X388" i="56"/>
  <c r="X131" i="56"/>
  <c r="X171" i="56"/>
  <c r="X180" i="56"/>
  <c r="X184" i="56"/>
  <c r="X191" i="56"/>
  <c r="X226" i="56"/>
  <c r="X242" i="56"/>
  <c r="X329" i="56"/>
  <c r="X150" i="56"/>
  <c r="X163" i="56"/>
  <c r="X176" i="56"/>
  <c r="X195" i="56"/>
  <c r="X196" i="56"/>
  <c r="X213" i="56"/>
  <c r="X220" i="56"/>
  <c r="X236" i="56"/>
  <c r="X237" i="56"/>
  <c r="X263" i="56"/>
  <c r="X394" i="56"/>
  <c r="X102" i="56"/>
  <c r="X118" i="56"/>
  <c r="X136" i="56"/>
  <c r="X169" i="56"/>
  <c r="X197" i="56"/>
  <c r="X243" i="56"/>
  <c r="X253" i="56"/>
  <c r="X281" i="56"/>
  <c r="X290" i="56"/>
  <c r="P307" i="56"/>
  <c r="X308" i="56"/>
  <c r="X313" i="56"/>
  <c r="X316" i="56"/>
  <c r="X369" i="56"/>
  <c r="X371" i="56"/>
  <c r="X140" i="56"/>
  <c r="X160" i="56"/>
  <c r="X182" i="56"/>
  <c r="X189" i="56"/>
  <c r="X208" i="56"/>
  <c r="X209" i="56"/>
  <c r="X266" i="56"/>
  <c r="X340" i="56"/>
  <c r="X194" i="56"/>
  <c r="X204" i="56"/>
  <c r="X283" i="56"/>
  <c r="X341" i="56"/>
  <c r="X342" i="56"/>
  <c r="X346" i="56"/>
  <c r="X347" i="56"/>
  <c r="X350" i="56"/>
  <c r="X382" i="56"/>
  <c r="X218" i="56"/>
  <c r="X235" i="56"/>
  <c r="X241" i="56"/>
  <c r="X244" i="56"/>
  <c r="X261" i="56"/>
  <c r="X262" i="56"/>
  <c r="X268" i="56"/>
  <c r="X269" i="56"/>
  <c r="X270" i="56"/>
  <c r="X285" i="56"/>
  <c r="X293" i="56"/>
  <c r="X358" i="56"/>
  <c r="X366" i="56"/>
  <c r="X389" i="56"/>
  <c r="X185" i="56"/>
  <c r="X202" i="56"/>
  <c r="X212" i="56"/>
  <c r="X228" i="56"/>
  <c r="X305" i="56"/>
  <c r="X320" i="56"/>
  <c r="X325" i="56"/>
  <c r="X327" i="56"/>
  <c r="X330" i="56"/>
  <c r="X336" i="56"/>
  <c r="X349" i="56"/>
  <c r="X376" i="56"/>
  <c r="X391" i="56"/>
  <c r="X392" i="56"/>
  <c r="X223" i="56"/>
  <c r="X231" i="56"/>
  <c r="X259" i="56"/>
  <c r="X295" i="56"/>
  <c r="X321" i="56"/>
  <c r="X352" i="56"/>
  <c r="X353" i="56"/>
  <c r="X354" i="56"/>
  <c r="X359" i="56"/>
  <c r="X360" i="56"/>
  <c r="X362" i="56"/>
  <c r="X393" i="56"/>
  <c r="X256" i="56"/>
  <c r="X276" i="56"/>
  <c r="X287" i="56"/>
  <c r="X386" i="56"/>
  <c r="X245" i="56"/>
  <c r="X260" i="56"/>
  <c r="X292" i="56"/>
  <c r="X310" i="56"/>
  <c r="X326" i="56"/>
  <c r="X338" i="56"/>
  <c r="X363" i="56"/>
  <c r="X365" i="56"/>
  <c r="X380" i="56"/>
  <c r="X398" i="56"/>
  <c r="X255" i="56"/>
  <c r="X273" i="56"/>
  <c r="X284" i="56"/>
  <c r="X297" i="56"/>
  <c r="X303" i="56"/>
  <c r="X314" i="56"/>
  <c r="X331" i="56"/>
  <c r="X335" i="56"/>
  <c r="X344" i="56"/>
  <c r="X351" i="56"/>
  <c r="X357" i="56"/>
  <c r="X368" i="56"/>
  <c r="X374" i="56"/>
  <c r="X385" i="56"/>
  <c r="X265" i="56"/>
  <c r="X278" i="56"/>
  <c r="X289" i="56"/>
  <c r="X401" i="56"/>
  <c r="B393" i="54"/>
  <c r="H393" i="54" s="1"/>
  <c r="C393" i="54"/>
  <c r="Y393" i="54" s="1"/>
  <c r="D393" i="54"/>
  <c r="E393" i="54"/>
  <c r="B394" i="54"/>
  <c r="C394" i="54"/>
  <c r="D394" i="54"/>
  <c r="E394" i="54"/>
  <c r="K394" i="54" s="1"/>
  <c r="B395" i="54"/>
  <c r="H395" i="54" s="1"/>
  <c r="C395" i="54"/>
  <c r="Z395" i="54" s="1"/>
  <c r="D395" i="54"/>
  <c r="E395" i="54"/>
  <c r="K395" i="54" s="1"/>
  <c r="B396" i="54"/>
  <c r="H396" i="54" s="1"/>
  <c r="C396" i="54"/>
  <c r="D396" i="54"/>
  <c r="E396" i="54"/>
  <c r="K396" i="54" s="1"/>
  <c r="B397" i="54"/>
  <c r="H397" i="54" s="1"/>
  <c r="C397" i="54"/>
  <c r="AC397" i="54" s="1"/>
  <c r="D397" i="54"/>
  <c r="E397" i="54"/>
  <c r="B398" i="54"/>
  <c r="C398" i="54"/>
  <c r="AB398" i="54" s="1"/>
  <c r="D398" i="54"/>
  <c r="E398" i="54"/>
  <c r="B399" i="54"/>
  <c r="H399" i="54" s="1"/>
  <c r="C399" i="54"/>
  <c r="AA399" i="54" s="1"/>
  <c r="D399" i="54"/>
  <c r="E399" i="54"/>
  <c r="K399" i="54" s="1"/>
  <c r="C400" i="54"/>
  <c r="D400" i="54"/>
  <c r="E400" i="54"/>
  <c r="K400" i="54" s="1"/>
  <c r="C401" i="54"/>
  <c r="D401" i="54"/>
  <c r="E401" i="54"/>
  <c r="K401" i="54" s="1"/>
  <c r="C402" i="54"/>
  <c r="D402" i="54"/>
  <c r="E402" i="54"/>
  <c r="C403" i="54"/>
  <c r="D403" i="54"/>
  <c r="E403" i="54"/>
  <c r="C404" i="54"/>
  <c r="D404" i="54"/>
  <c r="E404" i="54"/>
  <c r="K404" i="54" s="1"/>
  <c r="C405" i="54"/>
  <c r="D405" i="54"/>
  <c r="E405" i="54"/>
  <c r="C406" i="54"/>
  <c r="AB406" i="54" s="1"/>
  <c r="D406" i="54"/>
  <c r="E406" i="54"/>
  <c r="K406" i="54" s="1"/>
  <c r="C407" i="54"/>
  <c r="X407" i="54" s="1"/>
  <c r="D407" i="54"/>
  <c r="E407" i="54"/>
  <c r="C408" i="54"/>
  <c r="D408" i="54"/>
  <c r="E408" i="54"/>
  <c r="C409" i="54"/>
  <c r="D409" i="54"/>
  <c r="E409" i="54"/>
  <c r="K409" i="54" s="1"/>
  <c r="C410" i="54"/>
  <c r="X410" i="54" s="1"/>
  <c r="D410" i="54"/>
  <c r="E410" i="54"/>
  <c r="K410" i="54" s="1"/>
  <c r="C411" i="54"/>
  <c r="D411" i="54"/>
  <c r="E411" i="54"/>
  <c r="K411" i="54" s="1"/>
  <c r="C412" i="54"/>
  <c r="Z412" i="54" s="1"/>
  <c r="D412" i="54"/>
  <c r="E412" i="54"/>
  <c r="K412" i="54" s="1"/>
  <c r="B413" i="54"/>
  <c r="C413" i="54"/>
  <c r="D413" i="54"/>
  <c r="E413" i="54"/>
  <c r="C414" i="54"/>
  <c r="D414" i="54"/>
  <c r="E414" i="54"/>
  <c r="C415" i="54"/>
  <c r="D415" i="54"/>
  <c r="E415" i="54"/>
  <c r="K415" i="54" s="1"/>
  <c r="C416" i="54"/>
  <c r="D416" i="54"/>
  <c r="E416" i="54"/>
  <c r="K416" i="54" s="1"/>
  <c r="C417" i="54"/>
  <c r="D417" i="54"/>
  <c r="E417" i="54"/>
  <c r="K417" i="54" s="1"/>
  <c r="C418" i="54"/>
  <c r="D418" i="54"/>
  <c r="E418" i="54"/>
  <c r="C419" i="54"/>
  <c r="D419" i="54"/>
  <c r="E419" i="54"/>
  <c r="K419" i="54" s="1"/>
  <c r="C420" i="54"/>
  <c r="X420" i="54" s="1"/>
  <c r="D420" i="54"/>
  <c r="E420" i="54"/>
  <c r="K420" i="54" s="1"/>
  <c r="C421" i="54"/>
  <c r="AA421" i="54" s="1"/>
  <c r="D421" i="54"/>
  <c r="E421" i="54"/>
  <c r="C422" i="54"/>
  <c r="D422" i="54"/>
  <c r="E422" i="54"/>
  <c r="K422" i="54" s="1"/>
  <c r="C423" i="54"/>
  <c r="D423" i="54"/>
  <c r="E423" i="54"/>
  <c r="C424" i="54"/>
  <c r="AC424" i="54" s="1"/>
  <c r="D424" i="54"/>
  <c r="E424" i="54"/>
  <c r="C425" i="54"/>
  <c r="AB425" i="54" s="1"/>
  <c r="D425" i="54"/>
  <c r="E425" i="54"/>
  <c r="K425" i="54" s="1"/>
  <c r="C426" i="54"/>
  <c r="Z426" i="54" s="1"/>
  <c r="D426" i="54"/>
  <c r="E426" i="54"/>
  <c r="C427" i="54"/>
  <c r="D427" i="54"/>
  <c r="E427" i="54"/>
  <c r="C428" i="54"/>
  <c r="D428" i="54"/>
  <c r="E428" i="54"/>
  <c r="K428" i="54" s="1"/>
  <c r="C429" i="54"/>
  <c r="D429" i="54"/>
  <c r="E429" i="54"/>
  <c r="K429" i="54" s="1"/>
  <c r="C430" i="54"/>
  <c r="AA430" i="54" s="1"/>
  <c r="D430" i="54"/>
  <c r="E430" i="54"/>
  <c r="K430" i="54" s="1"/>
  <c r="C431" i="54"/>
  <c r="D431" i="54"/>
  <c r="E431" i="54"/>
  <c r="C432" i="54"/>
  <c r="Z432" i="54" s="1"/>
  <c r="D432" i="54"/>
  <c r="E432" i="54"/>
  <c r="K432" i="54" s="1"/>
  <c r="C433" i="54"/>
  <c r="AC433" i="54" s="1"/>
  <c r="D433" i="54"/>
  <c r="E433" i="54"/>
  <c r="K433" i="54" s="1"/>
  <c r="C434" i="54"/>
  <c r="D434" i="54"/>
  <c r="E434" i="54"/>
  <c r="K434" i="54" s="1"/>
  <c r="C435" i="54"/>
  <c r="D435" i="54"/>
  <c r="E435" i="54"/>
  <c r="K435" i="54" s="1"/>
  <c r="C436" i="54"/>
  <c r="D436" i="54"/>
  <c r="E436" i="54"/>
  <c r="K436" i="54" s="1"/>
  <c r="C437" i="54"/>
  <c r="D437" i="54"/>
  <c r="E437" i="54"/>
  <c r="B438" i="54"/>
  <c r="H438" i="54" s="1"/>
  <c r="C438" i="54"/>
  <c r="Y438" i="54" s="1"/>
  <c r="D438" i="54"/>
  <c r="E438" i="54"/>
  <c r="C439" i="54"/>
  <c r="D439" i="54"/>
  <c r="E439" i="54"/>
  <c r="K439" i="54" s="1"/>
  <c r="C440" i="54"/>
  <c r="D440" i="54"/>
  <c r="E440" i="54"/>
  <c r="K440" i="54" s="1"/>
  <c r="C441" i="54"/>
  <c r="Z441" i="54" s="1"/>
  <c r="D441" i="54"/>
  <c r="E441" i="54"/>
  <c r="C442" i="54"/>
  <c r="X442" i="54" s="1"/>
  <c r="D442" i="54"/>
  <c r="E442" i="54"/>
  <c r="K442" i="54" s="1"/>
  <c r="C443" i="54"/>
  <c r="D443" i="54"/>
  <c r="E443" i="54"/>
  <c r="K443" i="54" s="1"/>
  <c r="C444" i="54"/>
  <c r="Y444" i="54" s="1"/>
  <c r="D444" i="54"/>
  <c r="E444" i="54"/>
  <c r="K444" i="54" s="1"/>
  <c r="C445" i="54"/>
  <c r="AA445" i="54" s="1"/>
  <c r="D445" i="54"/>
  <c r="E445" i="54"/>
  <c r="K445" i="54" s="1"/>
  <c r="C446" i="54"/>
  <c r="D446" i="54"/>
  <c r="E446" i="54"/>
  <c r="C447" i="54"/>
  <c r="D447" i="54"/>
  <c r="E447" i="54"/>
  <c r="K447" i="54" s="1"/>
  <c r="C448" i="54"/>
  <c r="D448" i="54"/>
  <c r="E448" i="54"/>
  <c r="K448" i="54" s="1"/>
  <c r="C449" i="54"/>
  <c r="D449" i="54"/>
  <c r="E449" i="54"/>
  <c r="K449" i="54" s="1"/>
  <c r="C450" i="54"/>
  <c r="D450" i="54"/>
  <c r="E450" i="54"/>
  <c r="C451" i="54"/>
  <c r="X451" i="54" s="1"/>
  <c r="D451" i="54"/>
  <c r="E451" i="54"/>
  <c r="K451" i="54" s="1"/>
  <c r="C452" i="54"/>
  <c r="D452" i="54"/>
  <c r="E452" i="54"/>
  <c r="K452" i="54" s="1"/>
  <c r="C453" i="54"/>
  <c r="D453" i="54"/>
  <c r="E453" i="54"/>
  <c r="K453" i="54" s="1"/>
  <c r="C454" i="54"/>
  <c r="D454" i="54"/>
  <c r="E454" i="54"/>
  <c r="K454" i="54" s="1"/>
  <c r="C455" i="54"/>
  <c r="D455" i="54"/>
  <c r="E455" i="54"/>
  <c r="C456" i="54"/>
  <c r="D456" i="54"/>
  <c r="E456" i="54"/>
  <c r="K456" i="54" s="1"/>
  <c r="C457" i="54"/>
  <c r="D457" i="54"/>
  <c r="E457" i="54"/>
  <c r="K457" i="54" s="1"/>
  <c r="C458" i="54"/>
  <c r="D458" i="54"/>
  <c r="E458" i="54"/>
  <c r="K458" i="54" s="1"/>
  <c r="C459" i="54"/>
  <c r="AB459" i="54" s="1"/>
  <c r="D459" i="54"/>
  <c r="E459" i="54"/>
  <c r="K459" i="54" s="1"/>
  <c r="C460" i="54"/>
  <c r="D460" i="54"/>
  <c r="E460" i="54"/>
  <c r="C461" i="54"/>
  <c r="D461" i="54"/>
  <c r="E461" i="54"/>
  <c r="K461" i="54" s="1"/>
  <c r="C462" i="54"/>
  <c r="D462" i="54"/>
  <c r="E462" i="54"/>
  <c r="B463" i="54"/>
  <c r="H463" i="54" s="1"/>
  <c r="C463" i="54"/>
  <c r="AB463" i="54" s="1"/>
  <c r="D463" i="54"/>
  <c r="E463" i="54"/>
  <c r="K463" i="54" s="1"/>
  <c r="B464" i="54"/>
  <c r="H464" i="54" s="1"/>
  <c r="C464" i="54"/>
  <c r="D464" i="54"/>
  <c r="E464" i="54"/>
  <c r="K464" i="54" s="1"/>
  <c r="C465" i="54"/>
  <c r="X465" i="54" s="1"/>
  <c r="D465" i="54"/>
  <c r="E465" i="54"/>
  <c r="C466" i="54"/>
  <c r="D466" i="54"/>
  <c r="E466" i="54"/>
  <c r="K466" i="54" s="1"/>
  <c r="C467" i="54"/>
  <c r="D467" i="54"/>
  <c r="E467" i="54"/>
  <c r="K467" i="54" s="1"/>
  <c r="C468" i="54"/>
  <c r="Z468" i="54" s="1"/>
  <c r="D468" i="54"/>
  <c r="E468" i="54"/>
  <c r="K468" i="54" s="1"/>
  <c r="C469" i="54"/>
  <c r="D469" i="54"/>
  <c r="E469" i="54"/>
  <c r="C470" i="54"/>
  <c r="D470" i="54"/>
  <c r="E470" i="54"/>
  <c r="K470" i="54" s="1"/>
  <c r="C471" i="54"/>
  <c r="D471" i="54"/>
  <c r="E471" i="54"/>
  <c r="K471" i="54" s="1"/>
  <c r="C472" i="54"/>
  <c r="D472" i="54"/>
  <c r="E472" i="54"/>
  <c r="C473" i="54"/>
  <c r="AA473" i="54" s="1"/>
  <c r="D473" i="54"/>
  <c r="E473" i="54"/>
  <c r="K473" i="54" s="1"/>
  <c r="C474" i="54"/>
  <c r="D474" i="54"/>
  <c r="E474" i="54"/>
  <c r="C475" i="54"/>
  <c r="D475" i="54"/>
  <c r="E475" i="54"/>
  <c r="K475" i="54" s="1"/>
  <c r="C476" i="54"/>
  <c r="D476" i="54"/>
  <c r="E476" i="54"/>
  <c r="K476" i="54" s="1"/>
  <c r="C477" i="54"/>
  <c r="AA477" i="54" s="1"/>
  <c r="D477" i="54"/>
  <c r="E477" i="54"/>
  <c r="K477" i="54" s="1"/>
  <c r="C478" i="54"/>
  <c r="D478" i="54"/>
  <c r="E478" i="54"/>
  <c r="K478" i="54" s="1"/>
  <c r="C479" i="54"/>
  <c r="D479" i="54"/>
  <c r="E479" i="54"/>
  <c r="K479" i="54" s="1"/>
  <c r="C480" i="54"/>
  <c r="X480" i="54" s="1"/>
  <c r="D480" i="54"/>
  <c r="E480" i="54"/>
  <c r="K480" i="54" s="1"/>
  <c r="C481" i="54"/>
  <c r="Y481" i="54" s="1"/>
  <c r="D481" i="54"/>
  <c r="E481" i="54"/>
  <c r="K481" i="54" s="1"/>
  <c r="C482" i="54"/>
  <c r="D482" i="54"/>
  <c r="E482" i="54"/>
  <c r="C483" i="54"/>
  <c r="AB483" i="54" s="1"/>
  <c r="D483" i="54"/>
  <c r="E483" i="54"/>
  <c r="K483" i="54" s="1"/>
  <c r="C484" i="54"/>
  <c r="D484" i="54"/>
  <c r="E484" i="54"/>
  <c r="K484" i="54" s="1"/>
  <c r="C485" i="54"/>
  <c r="AA485" i="54" s="1"/>
  <c r="D485" i="54"/>
  <c r="E485" i="54"/>
  <c r="K485" i="54" s="1"/>
  <c r="C486" i="54"/>
  <c r="D486" i="54"/>
  <c r="E486" i="54"/>
  <c r="K486" i="54" s="1"/>
  <c r="C487" i="54"/>
  <c r="D487" i="54"/>
  <c r="E487" i="54"/>
  <c r="K487" i="54" s="1"/>
  <c r="C488" i="54"/>
  <c r="D488" i="54"/>
  <c r="E488" i="54"/>
  <c r="K488" i="54" s="1"/>
  <c r="C489" i="54"/>
  <c r="AC489" i="54" s="1"/>
  <c r="D489" i="54"/>
  <c r="E489" i="54"/>
  <c r="C490" i="54"/>
  <c r="D490" i="54"/>
  <c r="E490" i="54"/>
  <c r="K490" i="54" s="1"/>
  <c r="C491" i="54"/>
  <c r="D491" i="54"/>
  <c r="E491" i="54"/>
  <c r="K491" i="54" s="1"/>
  <c r="C492" i="54"/>
  <c r="D492" i="54"/>
  <c r="E492" i="54"/>
  <c r="K492" i="54" s="1"/>
  <c r="C493" i="54"/>
  <c r="D493" i="54"/>
  <c r="E493" i="54"/>
  <c r="C494" i="54"/>
  <c r="D494" i="54"/>
  <c r="E494" i="54"/>
  <c r="K494" i="54" s="1"/>
  <c r="C495" i="54"/>
  <c r="AB495" i="54" s="1"/>
  <c r="D495" i="54"/>
  <c r="E495" i="54"/>
  <c r="K495" i="54" s="1"/>
  <c r="C496" i="54"/>
  <c r="AC496" i="54" s="1"/>
  <c r="D496" i="54"/>
  <c r="E496" i="54"/>
  <c r="K496" i="54" s="1"/>
  <c r="C497" i="54"/>
  <c r="D497" i="54"/>
  <c r="E497" i="54"/>
  <c r="K497" i="54" s="1"/>
  <c r="C498" i="54"/>
  <c r="AB498" i="54" s="1"/>
  <c r="D498" i="54"/>
  <c r="E498" i="54"/>
  <c r="C499" i="54"/>
  <c r="D499" i="54"/>
  <c r="E499" i="54"/>
  <c r="K499" i="54" s="1"/>
  <c r="C500" i="54"/>
  <c r="D500" i="54"/>
  <c r="E500" i="54"/>
  <c r="K500" i="54" s="1"/>
  <c r="C501" i="54"/>
  <c r="D501" i="54"/>
  <c r="E501" i="54"/>
  <c r="K501" i="54" s="1"/>
  <c r="C502" i="54"/>
  <c r="X502" i="54" s="1"/>
  <c r="D502" i="54"/>
  <c r="E502" i="54"/>
  <c r="K502" i="54" s="1"/>
  <c r="C503" i="54"/>
  <c r="X503" i="54" s="1"/>
  <c r="D503" i="54"/>
  <c r="E503" i="54"/>
  <c r="K503" i="54" s="1"/>
  <c r="C504" i="54"/>
  <c r="X504" i="54" s="1"/>
  <c r="D504" i="54"/>
  <c r="E504" i="54"/>
  <c r="C505" i="54"/>
  <c r="D505" i="54"/>
  <c r="E505" i="54"/>
  <c r="K505" i="54" s="1"/>
  <c r="C506" i="54"/>
  <c r="D506" i="54"/>
  <c r="E506" i="54"/>
  <c r="K506" i="54" s="1"/>
  <c r="C507" i="54"/>
  <c r="D507" i="54"/>
  <c r="E507" i="54"/>
  <c r="K507" i="54" s="1"/>
  <c r="C508" i="54"/>
  <c r="Z508" i="54" s="1"/>
  <c r="D508" i="54"/>
  <c r="E508" i="54"/>
  <c r="K508" i="54" s="1"/>
  <c r="C509" i="54"/>
  <c r="D509" i="54"/>
  <c r="E509" i="54"/>
  <c r="C510" i="54"/>
  <c r="AC510" i="54" s="1"/>
  <c r="D510" i="54"/>
  <c r="E510" i="54"/>
  <c r="K510" i="54" s="1"/>
  <c r="C511" i="54"/>
  <c r="D511" i="54"/>
  <c r="E511" i="54"/>
  <c r="K511" i="54" s="1"/>
  <c r="C512" i="54"/>
  <c r="AB512" i="54" s="1"/>
  <c r="D512" i="54"/>
  <c r="E512" i="54"/>
  <c r="K512" i="54" s="1"/>
  <c r="C513" i="54"/>
  <c r="D513" i="54"/>
  <c r="E513" i="54"/>
  <c r="K513" i="54" s="1"/>
  <c r="C514" i="54"/>
  <c r="Z514" i="54" s="1"/>
  <c r="D514" i="54"/>
  <c r="E514" i="54"/>
  <c r="C515" i="54"/>
  <c r="AC515" i="54" s="1"/>
  <c r="D515" i="54"/>
  <c r="E515" i="54"/>
  <c r="K515" i="54" s="1"/>
  <c r="C516" i="54"/>
  <c r="D516" i="54"/>
  <c r="E516" i="54"/>
  <c r="K516" i="54" s="1"/>
  <c r="C517" i="54"/>
  <c r="D517" i="54"/>
  <c r="E517" i="54"/>
  <c r="C518" i="54"/>
  <c r="AC518" i="54" s="1"/>
  <c r="D518" i="54"/>
  <c r="E518" i="54"/>
  <c r="K518" i="54" s="1"/>
  <c r="C519" i="54"/>
  <c r="AC519" i="54" s="1"/>
  <c r="D519" i="54"/>
  <c r="E519" i="54"/>
  <c r="C520" i="54"/>
  <c r="D520" i="54"/>
  <c r="E520" i="54"/>
  <c r="C521" i="54"/>
  <c r="D521" i="54"/>
  <c r="E521" i="54"/>
  <c r="K521" i="54" s="1"/>
  <c r="C522" i="54"/>
  <c r="D522" i="54"/>
  <c r="E522" i="54"/>
  <c r="C523" i="54"/>
  <c r="D523" i="54"/>
  <c r="E523" i="54"/>
  <c r="K523" i="54" s="1"/>
  <c r="C524" i="54"/>
  <c r="D524" i="54"/>
  <c r="E524" i="54"/>
  <c r="K524" i="54" s="1"/>
  <c r="C525" i="54"/>
  <c r="D525" i="54"/>
  <c r="E525" i="54"/>
  <c r="K525" i="54" s="1"/>
  <c r="C526" i="54"/>
  <c r="AC526" i="54" s="1"/>
  <c r="D526" i="54"/>
  <c r="E526" i="54"/>
  <c r="K526" i="54" s="1"/>
  <c r="C527" i="54"/>
  <c r="AB527" i="54" s="1"/>
  <c r="D527" i="54"/>
  <c r="E527" i="54"/>
  <c r="K527" i="54" s="1"/>
  <c r="C528" i="54"/>
  <c r="AA528" i="54" s="1"/>
  <c r="D528" i="54"/>
  <c r="E528" i="54"/>
  <c r="C529" i="54"/>
  <c r="D529" i="54"/>
  <c r="E529" i="54"/>
  <c r="K529" i="54" s="1"/>
  <c r="C530" i="54"/>
  <c r="D530" i="54"/>
  <c r="E530" i="54"/>
  <c r="K530" i="54" s="1"/>
  <c r="C531" i="54"/>
  <c r="AC531" i="54" s="1"/>
  <c r="D531" i="54"/>
  <c r="E531" i="54"/>
  <c r="K531" i="54" s="1"/>
  <c r="C532" i="54"/>
  <c r="D532" i="54"/>
  <c r="E532" i="54"/>
  <c r="K532" i="54" s="1"/>
  <c r="C533" i="54"/>
  <c r="D533" i="54"/>
  <c r="E533" i="54"/>
  <c r="K533" i="54" s="1"/>
  <c r="C534" i="54"/>
  <c r="AA534" i="54" s="1"/>
  <c r="D534" i="54"/>
  <c r="E534" i="54"/>
  <c r="K534" i="54" s="1"/>
  <c r="C535" i="54"/>
  <c r="D535" i="54"/>
  <c r="E535" i="54"/>
  <c r="K535" i="54" s="1"/>
  <c r="C536" i="54"/>
  <c r="D536" i="54"/>
  <c r="E536" i="54"/>
  <c r="K536" i="54" s="1"/>
  <c r="C537" i="54"/>
  <c r="D537" i="54"/>
  <c r="E537" i="54"/>
  <c r="K537" i="54" s="1"/>
  <c r="C538" i="54"/>
  <c r="D538" i="54"/>
  <c r="E538" i="54"/>
  <c r="K538" i="54" s="1"/>
  <c r="C539" i="54"/>
  <c r="D539" i="54"/>
  <c r="E539" i="54"/>
  <c r="K539" i="54" s="1"/>
  <c r="C540" i="54"/>
  <c r="Y540" i="54" s="1"/>
  <c r="D540" i="54"/>
  <c r="E540" i="54"/>
  <c r="K540" i="54" s="1"/>
  <c r="C541" i="54"/>
  <c r="D541" i="54"/>
  <c r="E541" i="54"/>
  <c r="K541" i="54" s="1"/>
  <c r="C542" i="54"/>
  <c r="Y542" i="54" s="1"/>
  <c r="D542" i="54"/>
  <c r="E542" i="54"/>
  <c r="K542" i="54" s="1"/>
  <c r="C543" i="54"/>
  <c r="D543" i="54"/>
  <c r="E543" i="54"/>
  <c r="K543" i="54" s="1"/>
  <c r="C544" i="54"/>
  <c r="D544" i="54"/>
  <c r="E544" i="54"/>
  <c r="K544" i="54" s="1"/>
  <c r="C545" i="54"/>
  <c r="D545" i="54"/>
  <c r="E545" i="54"/>
  <c r="K545" i="54" s="1"/>
  <c r="C546" i="54"/>
  <c r="D546" i="54"/>
  <c r="E546" i="54"/>
  <c r="C547" i="54"/>
  <c r="D547" i="54"/>
  <c r="E547" i="54"/>
  <c r="K547" i="54" s="1"/>
  <c r="C548" i="54"/>
  <c r="X548" i="54" s="1"/>
  <c r="D548" i="54"/>
  <c r="E548" i="54"/>
  <c r="K548" i="54" s="1"/>
  <c r="C549" i="54"/>
  <c r="D549" i="54"/>
  <c r="E549" i="54"/>
  <c r="K549" i="54" s="1"/>
  <c r="C550" i="54"/>
  <c r="AA550" i="54" s="1"/>
  <c r="D550" i="54"/>
  <c r="E550" i="54"/>
  <c r="K550" i="54" s="1"/>
  <c r="C551" i="54"/>
  <c r="D551" i="54"/>
  <c r="E551" i="54"/>
  <c r="K551" i="54" s="1"/>
  <c r="C552" i="54"/>
  <c r="Z552" i="54" s="1"/>
  <c r="D552" i="54"/>
  <c r="E552" i="54"/>
  <c r="K552" i="54" s="1"/>
  <c r="C553" i="54"/>
  <c r="D553" i="54"/>
  <c r="E553" i="54"/>
  <c r="K553" i="54" s="1"/>
  <c r="C554" i="54"/>
  <c r="D554" i="54"/>
  <c r="E554" i="54"/>
  <c r="C555" i="54"/>
  <c r="D555" i="54"/>
  <c r="E555" i="54"/>
  <c r="K555" i="54" s="1"/>
  <c r="C556" i="54"/>
  <c r="X556" i="54" s="1"/>
  <c r="D556" i="54"/>
  <c r="E556" i="54"/>
  <c r="K556" i="54" s="1"/>
  <c r="C557" i="54"/>
  <c r="D557" i="54"/>
  <c r="E557" i="54"/>
  <c r="K557" i="54" s="1"/>
  <c r="C558" i="54"/>
  <c r="Y558" i="54" s="1"/>
  <c r="D558" i="54"/>
  <c r="E558" i="54"/>
  <c r="K558" i="54" s="1"/>
  <c r="C559" i="54"/>
  <c r="D559" i="54"/>
  <c r="E559" i="54"/>
  <c r="K559" i="54" s="1"/>
  <c r="C560" i="54"/>
  <c r="D560" i="54"/>
  <c r="E560" i="54"/>
  <c r="K560" i="54" s="1"/>
  <c r="C561" i="54"/>
  <c r="Y561" i="54" s="1"/>
  <c r="D561" i="54"/>
  <c r="E561" i="54"/>
  <c r="K561" i="54" s="1"/>
  <c r="C562" i="54"/>
  <c r="Y562" i="54" s="1"/>
  <c r="D562" i="54"/>
  <c r="E562" i="54"/>
  <c r="C563" i="54"/>
  <c r="D563" i="54"/>
  <c r="E563" i="54"/>
  <c r="K563" i="54" s="1"/>
  <c r="C564" i="54"/>
  <c r="D564" i="54"/>
  <c r="E564" i="54"/>
  <c r="K564" i="54" s="1"/>
  <c r="B565" i="54"/>
  <c r="H565" i="54" s="1"/>
  <c r="C565" i="54"/>
  <c r="AC565" i="54" s="1"/>
  <c r="D565" i="54"/>
  <c r="E565" i="54"/>
  <c r="K565" i="54" s="1"/>
  <c r="Y413" i="54"/>
  <c r="AC434" i="54"/>
  <c r="AA436" i="54"/>
  <c r="X456" i="54"/>
  <c r="Y509" i="54"/>
  <c r="Z534" i="54"/>
  <c r="C392" i="54"/>
  <c r="X392" i="54" s="1"/>
  <c r="H398" i="54"/>
  <c r="K398" i="54"/>
  <c r="K402" i="54"/>
  <c r="K403" i="54"/>
  <c r="H413" i="54"/>
  <c r="K421" i="54"/>
  <c r="Y422" i="54"/>
  <c r="K426" i="54"/>
  <c r="X427" i="54"/>
  <c r="K427" i="54"/>
  <c r="K441" i="54"/>
  <c r="Z444" i="54"/>
  <c r="K446" i="54"/>
  <c r="K450" i="54"/>
  <c r="K460" i="54"/>
  <c r="K465" i="54"/>
  <c r="K469" i="54"/>
  <c r="K474" i="54"/>
  <c r="AB480" i="54"/>
  <c r="K489" i="54"/>
  <c r="Z492" i="54"/>
  <c r="K493" i="54"/>
  <c r="K498" i="54"/>
  <c r="Y508" i="54"/>
  <c r="K517" i="54"/>
  <c r="K522" i="54"/>
  <c r="K546" i="54"/>
  <c r="AA557" i="54"/>
  <c r="K397" i="54"/>
  <c r="K407" i="54"/>
  <c r="K438" i="54"/>
  <c r="K455" i="54"/>
  <c r="K462" i="54"/>
  <c r="K482" i="54"/>
  <c r="K509" i="54"/>
  <c r="K528" i="54"/>
  <c r="K554" i="54"/>
  <c r="E392" i="54"/>
  <c r="D392" i="54"/>
  <c r="B392" i="54"/>
  <c r="H392" i="54" s="1"/>
  <c r="K562" i="54"/>
  <c r="Z544" i="54"/>
  <c r="Z542" i="54"/>
  <c r="AC525" i="54"/>
  <c r="AA520" i="54"/>
  <c r="K520" i="54"/>
  <c r="K519" i="54"/>
  <c r="K514" i="54"/>
  <c r="AA513" i="54"/>
  <c r="Z513" i="54"/>
  <c r="K504" i="54"/>
  <c r="AB477" i="54"/>
  <c r="K472" i="54"/>
  <c r="AC470" i="54"/>
  <c r="AB470" i="54"/>
  <c r="AA470" i="54"/>
  <c r="Z470" i="54"/>
  <c r="X470" i="54"/>
  <c r="Y457" i="54"/>
  <c r="X457" i="54"/>
  <c r="Y453" i="54"/>
  <c r="AC451" i="54"/>
  <c r="AC448" i="54"/>
  <c r="AB448" i="54"/>
  <c r="AA448" i="54"/>
  <c r="Z448" i="54"/>
  <c r="Y448" i="54"/>
  <c r="X448" i="54"/>
  <c r="AC442" i="54"/>
  <c r="AB442" i="54"/>
  <c r="Y442" i="54"/>
  <c r="X438" i="54"/>
  <c r="K437" i="54"/>
  <c r="Y432" i="54"/>
  <c r="K431" i="54"/>
  <c r="AC430" i="54"/>
  <c r="AB430" i="54"/>
  <c r="AA424" i="54"/>
  <c r="Z424" i="54"/>
  <c r="Y424" i="54"/>
  <c r="K424" i="54"/>
  <c r="K423" i="54"/>
  <c r="AC422" i="54"/>
  <c r="AB422" i="54"/>
  <c r="AA422" i="54"/>
  <c r="Z422" i="54"/>
  <c r="AB418" i="54"/>
  <c r="Z418" i="54"/>
  <c r="Y418" i="54"/>
  <c r="X418" i="54"/>
  <c r="K418" i="54"/>
  <c r="K414" i="54"/>
  <c r="K413" i="54"/>
  <c r="K408" i="54"/>
  <c r="K405" i="54"/>
  <c r="AC405" i="54"/>
  <c r="AB399" i="54"/>
  <c r="AC398" i="54"/>
  <c r="Z398" i="54"/>
  <c r="Y398" i="54"/>
  <c r="X398" i="54"/>
  <c r="H394" i="54"/>
  <c r="AC393" i="54"/>
  <c r="K393" i="54"/>
  <c r="AC392" i="54"/>
  <c r="AB392" i="54"/>
  <c r="Y392" i="54"/>
  <c r="K392" i="54"/>
  <c r="X391" i="54"/>
  <c r="E391" i="54"/>
  <c r="K391" i="54" s="1"/>
  <c r="A391" i="54"/>
  <c r="G391" i="54" s="1"/>
  <c r="AG390" i="54"/>
  <c r="AF390" i="54"/>
  <c r="AE390" i="54"/>
  <c r="AD390" i="54"/>
  <c r="AC390" i="54"/>
  <c r="AB390" i="54"/>
  <c r="AA390" i="54"/>
  <c r="Z390" i="54"/>
  <c r="Y390" i="54"/>
  <c r="X390" i="54"/>
  <c r="E390" i="54"/>
  <c r="K390" i="54" s="1"/>
  <c r="A390" i="54"/>
  <c r="G390" i="54" s="1"/>
  <c r="AG389" i="54"/>
  <c r="AF389" i="54"/>
  <c r="AE389" i="54"/>
  <c r="AD389" i="54"/>
  <c r="AC389" i="54"/>
  <c r="AB389" i="54"/>
  <c r="AA389" i="54"/>
  <c r="Z389" i="54"/>
  <c r="Y389" i="54"/>
  <c r="X389" i="54"/>
  <c r="E389" i="54"/>
  <c r="K389" i="54" s="1"/>
  <c r="A389" i="54"/>
  <c r="G389" i="54" s="1"/>
  <c r="AG388" i="54"/>
  <c r="AF388" i="54"/>
  <c r="AE388" i="54"/>
  <c r="AD388" i="54"/>
  <c r="AC388" i="54"/>
  <c r="AB388" i="54"/>
  <c r="AA388" i="54"/>
  <c r="Z388" i="54"/>
  <c r="Y388" i="54"/>
  <c r="X388" i="54"/>
  <c r="E388" i="54"/>
  <c r="K388" i="54" s="1"/>
  <c r="A388" i="54"/>
  <c r="G388" i="54" s="1"/>
  <c r="AG387" i="54"/>
  <c r="AF387" i="54"/>
  <c r="AE387" i="54"/>
  <c r="AD387" i="54"/>
  <c r="AC387" i="54"/>
  <c r="AB387" i="54"/>
  <c r="AA387" i="54"/>
  <c r="Z387" i="54"/>
  <c r="Y387" i="54"/>
  <c r="X387" i="54"/>
  <c r="E387" i="54"/>
  <c r="K387" i="54" s="1"/>
  <c r="A387" i="54"/>
  <c r="G387" i="54" s="1"/>
  <c r="AG386" i="54"/>
  <c r="AF386" i="54"/>
  <c r="AE386" i="54"/>
  <c r="AD386" i="54"/>
  <c r="AC386" i="54"/>
  <c r="AB386" i="54"/>
  <c r="AA386" i="54"/>
  <c r="Z386" i="54"/>
  <c r="Y386" i="54"/>
  <c r="X386" i="54"/>
  <c r="E386" i="54"/>
  <c r="K386" i="54" s="1"/>
  <c r="A386" i="54"/>
  <c r="G386" i="54" s="1"/>
  <c r="AC385" i="54"/>
  <c r="AB385" i="54"/>
  <c r="AA385" i="54"/>
  <c r="Z385" i="54"/>
  <c r="Y385" i="54"/>
  <c r="X385" i="54"/>
  <c r="E385" i="54"/>
  <c r="K385" i="54" s="1"/>
  <c r="D385" i="54"/>
  <c r="B385" i="54"/>
  <c r="H385" i="54" s="1"/>
  <c r="A385" i="54"/>
  <c r="G385" i="54" s="1"/>
  <c r="E384" i="54"/>
  <c r="K384" i="54" s="1"/>
  <c r="D384" i="54"/>
  <c r="C384" i="54"/>
  <c r="B384" i="54"/>
  <c r="H384" i="54" s="1"/>
  <c r="A384" i="54"/>
  <c r="G384" i="54" s="1"/>
  <c r="E383" i="54"/>
  <c r="K383" i="54" s="1"/>
  <c r="D383" i="54"/>
  <c r="C383" i="54"/>
  <c r="B383" i="54"/>
  <c r="H383" i="54" s="1"/>
  <c r="A383" i="54"/>
  <c r="G383" i="54" s="1"/>
  <c r="E382" i="54"/>
  <c r="K382" i="54" s="1"/>
  <c r="D382" i="54"/>
  <c r="C382" i="54"/>
  <c r="B382" i="54"/>
  <c r="H382" i="54" s="1"/>
  <c r="A382" i="54"/>
  <c r="G382" i="54" s="1"/>
  <c r="E381" i="54"/>
  <c r="K381" i="54" s="1"/>
  <c r="D381" i="54"/>
  <c r="C381" i="54"/>
  <c r="B381" i="54"/>
  <c r="H381" i="54" s="1"/>
  <c r="E380" i="54"/>
  <c r="K380" i="54" s="1"/>
  <c r="D380" i="54"/>
  <c r="C380" i="54"/>
  <c r="B380" i="54"/>
  <c r="H380" i="54" s="1"/>
  <c r="E379" i="54"/>
  <c r="K379" i="54" s="1"/>
  <c r="D379" i="54"/>
  <c r="C379" i="54"/>
  <c r="B379" i="54"/>
  <c r="H379" i="54" s="1"/>
  <c r="E378" i="54"/>
  <c r="K378" i="54" s="1"/>
  <c r="D378" i="54"/>
  <c r="C378" i="54"/>
  <c r="B378" i="54"/>
  <c r="H378" i="54" s="1"/>
  <c r="E377" i="54"/>
  <c r="K377" i="54" s="1"/>
  <c r="D377" i="54"/>
  <c r="C377" i="54"/>
  <c r="B377" i="54"/>
  <c r="H377" i="54" s="1"/>
  <c r="E376" i="54"/>
  <c r="K376" i="54" s="1"/>
  <c r="D376" i="54"/>
  <c r="C376" i="54"/>
  <c r="B376" i="54"/>
  <c r="H376" i="54" s="1"/>
  <c r="E375" i="54"/>
  <c r="K375" i="54" s="1"/>
  <c r="D375" i="54"/>
  <c r="C375" i="54"/>
  <c r="B375" i="54"/>
  <c r="H375" i="54" s="1"/>
  <c r="E374" i="54"/>
  <c r="K374" i="54" s="1"/>
  <c r="D374" i="54"/>
  <c r="C374" i="54"/>
  <c r="B374" i="54"/>
  <c r="H374" i="54" s="1"/>
  <c r="E373" i="54"/>
  <c r="K373" i="54" s="1"/>
  <c r="D373" i="54"/>
  <c r="C373" i="54"/>
  <c r="B373" i="54"/>
  <c r="H373" i="54" s="1"/>
  <c r="E372" i="54"/>
  <c r="K372" i="54" s="1"/>
  <c r="D372" i="54"/>
  <c r="C372" i="54"/>
  <c r="B372" i="54"/>
  <c r="H372" i="54" s="1"/>
  <c r="E371" i="54"/>
  <c r="K371" i="54" s="1"/>
  <c r="D371" i="54"/>
  <c r="C371" i="54"/>
  <c r="B371" i="54"/>
  <c r="H371" i="54" s="1"/>
  <c r="E370" i="54"/>
  <c r="K370" i="54" s="1"/>
  <c r="D370" i="54"/>
  <c r="C370" i="54"/>
  <c r="B370" i="54"/>
  <c r="H370" i="54" s="1"/>
  <c r="E369" i="54"/>
  <c r="K369" i="54" s="1"/>
  <c r="D369" i="54"/>
  <c r="C369" i="54"/>
  <c r="B369" i="54"/>
  <c r="H369" i="54" s="1"/>
  <c r="E368" i="54"/>
  <c r="K368" i="54" s="1"/>
  <c r="D368" i="54"/>
  <c r="C368" i="54"/>
  <c r="B368" i="54"/>
  <c r="H368" i="54" s="1"/>
  <c r="E367" i="54"/>
  <c r="K367" i="54" s="1"/>
  <c r="D367" i="54"/>
  <c r="C367" i="54"/>
  <c r="B367" i="54"/>
  <c r="H367" i="54" s="1"/>
  <c r="E366" i="54"/>
  <c r="K366" i="54" s="1"/>
  <c r="D366" i="54"/>
  <c r="C366" i="54"/>
  <c r="B366" i="54"/>
  <c r="H366" i="54" s="1"/>
  <c r="E365" i="54"/>
  <c r="K365" i="54" s="1"/>
  <c r="D365" i="54"/>
  <c r="C365" i="54"/>
  <c r="B365" i="54"/>
  <c r="H365" i="54" s="1"/>
  <c r="K364" i="54"/>
  <c r="H364" i="54"/>
  <c r="E364" i="54"/>
  <c r="D364" i="54"/>
  <c r="C364" i="54"/>
  <c r="B364" i="54"/>
  <c r="E363" i="54"/>
  <c r="K363" i="54" s="1"/>
  <c r="D363" i="54"/>
  <c r="C363" i="54"/>
  <c r="B363" i="54"/>
  <c r="H363" i="54" s="1"/>
  <c r="E362" i="54"/>
  <c r="K362" i="54" s="1"/>
  <c r="D362" i="54"/>
  <c r="C362" i="54"/>
  <c r="B362" i="54"/>
  <c r="H362" i="54" s="1"/>
  <c r="E361" i="54"/>
  <c r="K361" i="54" s="1"/>
  <c r="D361" i="54"/>
  <c r="C361" i="54"/>
  <c r="B361" i="54"/>
  <c r="H361" i="54" s="1"/>
  <c r="E360" i="54"/>
  <c r="K360" i="54" s="1"/>
  <c r="D360" i="54"/>
  <c r="C360" i="54"/>
  <c r="B360" i="54"/>
  <c r="H360" i="54" s="1"/>
  <c r="K359" i="54"/>
  <c r="E359" i="54"/>
  <c r="D359" i="54"/>
  <c r="C359" i="54"/>
  <c r="B359" i="54"/>
  <c r="H359" i="54" s="1"/>
  <c r="E358" i="54"/>
  <c r="K358" i="54" s="1"/>
  <c r="D358" i="54"/>
  <c r="C358" i="54"/>
  <c r="B358" i="54"/>
  <c r="H358" i="54" s="1"/>
  <c r="E357" i="54"/>
  <c r="K357" i="54" s="1"/>
  <c r="D357" i="54"/>
  <c r="C357" i="54"/>
  <c r="B357" i="54"/>
  <c r="H357" i="54" s="1"/>
  <c r="E356" i="54"/>
  <c r="K356" i="54" s="1"/>
  <c r="D356" i="54"/>
  <c r="C356" i="54"/>
  <c r="B356" i="54"/>
  <c r="H356" i="54" s="1"/>
  <c r="E355" i="54"/>
  <c r="K355" i="54" s="1"/>
  <c r="D355" i="54"/>
  <c r="C355" i="54"/>
  <c r="B355" i="54"/>
  <c r="H355" i="54" s="1"/>
  <c r="E354" i="54"/>
  <c r="K354" i="54" s="1"/>
  <c r="D354" i="54"/>
  <c r="C354" i="54"/>
  <c r="B354" i="54"/>
  <c r="H354" i="54" s="1"/>
  <c r="E353" i="54"/>
  <c r="K353" i="54" s="1"/>
  <c r="D353" i="54"/>
  <c r="C353" i="54"/>
  <c r="B353" i="54"/>
  <c r="H353" i="54" s="1"/>
  <c r="E352" i="54"/>
  <c r="K352" i="54" s="1"/>
  <c r="D352" i="54"/>
  <c r="C352" i="54"/>
  <c r="B352" i="54"/>
  <c r="H352" i="54" s="1"/>
  <c r="E351" i="54"/>
  <c r="K351" i="54" s="1"/>
  <c r="D351" i="54"/>
  <c r="C351" i="54"/>
  <c r="B351" i="54"/>
  <c r="H351" i="54" s="1"/>
  <c r="E350" i="54"/>
  <c r="K350" i="54" s="1"/>
  <c r="D350" i="54"/>
  <c r="C350" i="54"/>
  <c r="B350" i="54"/>
  <c r="H350" i="54" s="1"/>
  <c r="X349" i="54"/>
  <c r="E349" i="54"/>
  <c r="K349" i="54" s="1"/>
  <c r="D349" i="54"/>
  <c r="C349" i="54"/>
  <c r="B349" i="54"/>
  <c r="H349" i="54" s="1"/>
  <c r="E348" i="54"/>
  <c r="K348" i="54" s="1"/>
  <c r="D348" i="54"/>
  <c r="C348" i="54"/>
  <c r="B348" i="54"/>
  <c r="H348" i="54" s="1"/>
  <c r="E347" i="54"/>
  <c r="K347" i="54" s="1"/>
  <c r="D347" i="54"/>
  <c r="C347" i="54"/>
  <c r="B347" i="54"/>
  <c r="H347" i="54" s="1"/>
  <c r="E346" i="54"/>
  <c r="K346" i="54" s="1"/>
  <c r="D346" i="54"/>
  <c r="C346" i="54"/>
  <c r="B346" i="54"/>
  <c r="H346" i="54" s="1"/>
  <c r="E345" i="54"/>
  <c r="K345" i="54" s="1"/>
  <c r="D345" i="54"/>
  <c r="C345" i="54"/>
  <c r="B345" i="54"/>
  <c r="H345" i="54" s="1"/>
  <c r="E344" i="54"/>
  <c r="K344" i="54" s="1"/>
  <c r="D344" i="54"/>
  <c r="C344" i="54"/>
  <c r="B344" i="54"/>
  <c r="H344" i="54" s="1"/>
  <c r="E343" i="54"/>
  <c r="K343" i="54" s="1"/>
  <c r="D343" i="54"/>
  <c r="C343" i="54"/>
  <c r="B343" i="54"/>
  <c r="H343" i="54" s="1"/>
  <c r="E342" i="54"/>
  <c r="K342" i="54" s="1"/>
  <c r="D342" i="54"/>
  <c r="C342" i="54"/>
  <c r="B342" i="54"/>
  <c r="H342" i="54" s="1"/>
  <c r="E341" i="54"/>
  <c r="K341" i="54" s="1"/>
  <c r="D341" i="54"/>
  <c r="C341" i="54"/>
  <c r="B341" i="54"/>
  <c r="H341" i="54" s="1"/>
  <c r="E340" i="54"/>
  <c r="K340" i="54" s="1"/>
  <c r="D340" i="54"/>
  <c r="C340" i="54"/>
  <c r="B340" i="54"/>
  <c r="H340" i="54" s="1"/>
  <c r="E339" i="54"/>
  <c r="K339" i="54" s="1"/>
  <c r="D339" i="54"/>
  <c r="C339" i="54"/>
  <c r="B339" i="54"/>
  <c r="H339" i="54" s="1"/>
  <c r="E338" i="54"/>
  <c r="K338" i="54" s="1"/>
  <c r="D338" i="54"/>
  <c r="C338" i="54"/>
  <c r="B338" i="54"/>
  <c r="H338" i="54" s="1"/>
  <c r="H337" i="54"/>
  <c r="E337" i="54"/>
  <c r="K337" i="54" s="1"/>
  <c r="D337" i="54"/>
  <c r="C337" i="54"/>
  <c r="B337" i="54"/>
  <c r="K336" i="54"/>
  <c r="E336" i="54"/>
  <c r="D336" i="54"/>
  <c r="C336" i="54"/>
  <c r="B336" i="54"/>
  <c r="H336" i="54" s="1"/>
  <c r="E335" i="54"/>
  <c r="K335" i="54" s="1"/>
  <c r="D335" i="54"/>
  <c r="C335" i="54"/>
  <c r="B335" i="54"/>
  <c r="H335" i="54" s="1"/>
  <c r="E334" i="54"/>
  <c r="K334" i="54" s="1"/>
  <c r="D334" i="54"/>
  <c r="C334" i="54"/>
  <c r="B334" i="54"/>
  <c r="H334" i="54" s="1"/>
  <c r="E333" i="54"/>
  <c r="K333" i="54" s="1"/>
  <c r="D333" i="54"/>
  <c r="C333" i="54"/>
  <c r="B333" i="54"/>
  <c r="H333" i="54" s="1"/>
  <c r="E332" i="54"/>
  <c r="K332" i="54" s="1"/>
  <c r="D332" i="54"/>
  <c r="C332" i="54"/>
  <c r="B332" i="54"/>
  <c r="H332" i="54" s="1"/>
  <c r="K331" i="54"/>
  <c r="E331" i="54"/>
  <c r="D331" i="54"/>
  <c r="C331" i="54"/>
  <c r="B331" i="54"/>
  <c r="H331" i="54" s="1"/>
  <c r="H330" i="54"/>
  <c r="E330" i="54"/>
  <c r="K330" i="54" s="1"/>
  <c r="D330" i="54"/>
  <c r="C330" i="54"/>
  <c r="B330" i="54"/>
  <c r="E329" i="54"/>
  <c r="K329" i="54" s="1"/>
  <c r="D329" i="54"/>
  <c r="C329" i="54"/>
  <c r="B329" i="54"/>
  <c r="H329" i="54" s="1"/>
  <c r="E328" i="54"/>
  <c r="K328" i="54" s="1"/>
  <c r="D328" i="54"/>
  <c r="C328" i="54"/>
  <c r="B328" i="54"/>
  <c r="H328" i="54" s="1"/>
  <c r="E327" i="54"/>
  <c r="K327" i="54" s="1"/>
  <c r="D327" i="54"/>
  <c r="C327" i="54"/>
  <c r="B327" i="54"/>
  <c r="H327" i="54" s="1"/>
  <c r="E326" i="54"/>
  <c r="K326" i="54" s="1"/>
  <c r="D326" i="54"/>
  <c r="C326" i="54"/>
  <c r="B326" i="54"/>
  <c r="H326" i="54" s="1"/>
  <c r="E325" i="54"/>
  <c r="K325" i="54" s="1"/>
  <c r="D325" i="54"/>
  <c r="C325" i="54"/>
  <c r="B325" i="54"/>
  <c r="H325" i="54" s="1"/>
  <c r="E324" i="54"/>
  <c r="K324" i="54" s="1"/>
  <c r="D324" i="54"/>
  <c r="C324" i="54"/>
  <c r="B324" i="54"/>
  <c r="H324" i="54" s="1"/>
  <c r="E323" i="54"/>
  <c r="K323" i="54" s="1"/>
  <c r="D323" i="54"/>
  <c r="C323" i="54"/>
  <c r="B323" i="54"/>
  <c r="H323" i="54" s="1"/>
  <c r="E322" i="54"/>
  <c r="K322" i="54" s="1"/>
  <c r="D322" i="54"/>
  <c r="C322" i="54"/>
  <c r="B322" i="54"/>
  <c r="H322" i="54" s="1"/>
  <c r="E321" i="54"/>
  <c r="K321" i="54" s="1"/>
  <c r="D321" i="54"/>
  <c r="C321" i="54"/>
  <c r="B321" i="54"/>
  <c r="H321" i="54" s="1"/>
  <c r="E320" i="54"/>
  <c r="K320" i="54" s="1"/>
  <c r="D320" i="54"/>
  <c r="C320" i="54"/>
  <c r="B320" i="54"/>
  <c r="H320" i="54" s="1"/>
  <c r="E319" i="54"/>
  <c r="K319" i="54" s="1"/>
  <c r="D319" i="54"/>
  <c r="C319" i="54"/>
  <c r="B319" i="54"/>
  <c r="H319" i="54" s="1"/>
  <c r="E318" i="54"/>
  <c r="K318" i="54" s="1"/>
  <c r="D318" i="54"/>
  <c r="C318" i="54"/>
  <c r="B318" i="54"/>
  <c r="H318" i="54" s="1"/>
  <c r="E317" i="54"/>
  <c r="K317" i="54" s="1"/>
  <c r="D317" i="54"/>
  <c r="C317" i="54"/>
  <c r="B317" i="54"/>
  <c r="H317" i="54" s="1"/>
  <c r="E316" i="54"/>
  <c r="K316" i="54" s="1"/>
  <c r="D316" i="54"/>
  <c r="C316" i="54"/>
  <c r="B316" i="54"/>
  <c r="H316" i="54" s="1"/>
  <c r="E315" i="54"/>
  <c r="K315" i="54" s="1"/>
  <c r="D315" i="54"/>
  <c r="C315" i="54"/>
  <c r="B315" i="54"/>
  <c r="H315" i="54" s="1"/>
  <c r="E314" i="54"/>
  <c r="K314" i="54" s="1"/>
  <c r="D314" i="54"/>
  <c r="C314" i="54"/>
  <c r="B314" i="54"/>
  <c r="H314" i="54" s="1"/>
  <c r="E313" i="54"/>
  <c r="K313" i="54" s="1"/>
  <c r="D313" i="54"/>
  <c r="C313" i="54"/>
  <c r="B313" i="54"/>
  <c r="H313" i="54" s="1"/>
  <c r="E312" i="54"/>
  <c r="K312" i="54" s="1"/>
  <c r="D312" i="54"/>
  <c r="C312" i="54"/>
  <c r="B312" i="54"/>
  <c r="H312" i="54" s="1"/>
  <c r="E311" i="54"/>
  <c r="K311" i="54" s="1"/>
  <c r="D311" i="54"/>
  <c r="C311" i="54"/>
  <c r="B311" i="54"/>
  <c r="H311" i="54" s="1"/>
  <c r="E310" i="54"/>
  <c r="K310" i="54" s="1"/>
  <c r="D310" i="54"/>
  <c r="C310" i="54"/>
  <c r="B310" i="54"/>
  <c r="H310" i="54" s="1"/>
  <c r="E309" i="54"/>
  <c r="K309" i="54" s="1"/>
  <c r="D309" i="54"/>
  <c r="C309" i="54"/>
  <c r="B309" i="54"/>
  <c r="H309" i="54" s="1"/>
  <c r="E308" i="54"/>
  <c r="K308" i="54" s="1"/>
  <c r="D308" i="54"/>
  <c r="C308" i="54"/>
  <c r="B308" i="54"/>
  <c r="H308" i="54" s="1"/>
  <c r="E307" i="54"/>
  <c r="K307" i="54" s="1"/>
  <c r="D307" i="54"/>
  <c r="C307" i="54"/>
  <c r="B307" i="54"/>
  <c r="H307" i="54" s="1"/>
  <c r="E306" i="54"/>
  <c r="K306" i="54" s="1"/>
  <c r="D306" i="54"/>
  <c r="C306" i="54"/>
  <c r="B306" i="54"/>
  <c r="H306" i="54" s="1"/>
  <c r="E305" i="54"/>
  <c r="K305" i="54" s="1"/>
  <c r="D305" i="54"/>
  <c r="C305" i="54"/>
  <c r="B305" i="54"/>
  <c r="H305" i="54" s="1"/>
  <c r="K304" i="54"/>
  <c r="H304" i="54"/>
  <c r="E304" i="54"/>
  <c r="D304" i="54"/>
  <c r="C304" i="54"/>
  <c r="B304" i="54"/>
  <c r="E303" i="54"/>
  <c r="K303" i="54" s="1"/>
  <c r="D303" i="54"/>
  <c r="C303" i="54"/>
  <c r="B303" i="54"/>
  <c r="H303" i="54" s="1"/>
  <c r="K302" i="54"/>
  <c r="E302" i="54"/>
  <c r="D302" i="54"/>
  <c r="C302" i="54"/>
  <c r="B302" i="54"/>
  <c r="H302" i="54" s="1"/>
  <c r="H301" i="54"/>
  <c r="E301" i="54"/>
  <c r="K301" i="54" s="1"/>
  <c r="D301" i="54"/>
  <c r="C301" i="54"/>
  <c r="B301" i="54"/>
  <c r="E300" i="54"/>
  <c r="K300" i="54" s="1"/>
  <c r="D300" i="54"/>
  <c r="C300" i="54"/>
  <c r="B300" i="54"/>
  <c r="H300" i="54" s="1"/>
  <c r="E299" i="54"/>
  <c r="K299" i="54" s="1"/>
  <c r="D299" i="54"/>
  <c r="C299" i="54"/>
  <c r="B299" i="54"/>
  <c r="H299" i="54" s="1"/>
  <c r="E298" i="54"/>
  <c r="K298" i="54" s="1"/>
  <c r="D298" i="54"/>
  <c r="C298" i="54"/>
  <c r="B298" i="54"/>
  <c r="H298" i="54" s="1"/>
  <c r="E297" i="54"/>
  <c r="K297" i="54" s="1"/>
  <c r="D297" i="54"/>
  <c r="C297" i="54"/>
  <c r="B297" i="54"/>
  <c r="H297" i="54" s="1"/>
  <c r="E296" i="54"/>
  <c r="K296" i="54" s="1"/>
  <c r="D296" i="54"/>
  <c r="C296" i="54"/>
  <c r="B296" i="54"/>
  <c r="H296" i="54" s="1"/>
  <c r="E295" i="54"/>
  <c r="K295" i="54" s="1"/>
  <c r="D295" i="54"/>
  <c r="C295" i="54"/>
  <c r="B295" i="54"/>
  <c r="H295" i="54" s="1"/>
  <c r="E294" i="54"/>
  <c r="K294" i="54" s="1"/>
  <c r="D294" i="54"/>
  <c r="C294" i="54"/>
  <c r="B294" i="54"/>
  <c r="H294" i="54" s="1"/>
  <c r="E293" i="54"/>
  <c r="K293" i="54" s="1"/>
  <c r="D293" i="54"/>
  <c r="C293" i="54"/>
  <c r="B293" i="54"/>
  <c r="H293" i="54" s="1"/>
  <c r="E292" i="54"/>
  <c r="K292" i="54" s="1"/>
  <c r="D292" i="54"/>
  <c r="C292" i="54"/>
  <c r="B292" i="54"/>
  <c r="H292" i="54" s="1"/>
  <c r="E291" i="54"/>
  <c r="K291" i="54" s="1"/>
  <c r="D291" i="54"/>
  <c r="C291" i="54"/>
  <c r="B291" i="54"/>
  <c r="H291" i="54" s="1"/>
  <c r="E290" i="54"/>
  <c r="K290" i="54" s="1"/>
  <c r="D290" i="54"/>
  <c r="C290" i="54"/>
  <c r="B290" i="54"/>
  <c r="H290" i="54" s="1"/>
  <c r="E289" i="54"/>
  <c r="K289" i="54" s="1"/>
  <c r="D289" i="54"/>
  <c r="C289" i="54"/>
  <c r="B289" i="54"/>
  <c r="H289" i="54" s="1"/>
  <c r="E288" i="54"/>
  <c r="K288" i="54" s="1"/>
  <c r="D288" i="54"/>
  <c r="C288" i="54"/>
  <c r="B288" i="54"/>
  <c r="H288" i="54" s="1"/>
  <c r="E287" i="54"/>
  <c r="K287" i="54" s="1"/>
  <c r="D287" i="54"/>
  <c r="C287" i="54"/>
  <c r="B287" i="54"/>
  <c r="H287" i="54" s="1"/>
  <c r="E286" i="54"/>
  <c r="K286" i="54" s="1"/>
  <c r="D286" i="54"/>
  <c r="C286" i="54"/>
  <c r="B286" i="54"/>
  <c r="H286" i="54" s="1"/>
  <c r="E285" i="54"/>
  <c r="K285" i="54" s="1"/>
  <c r="D285" i="54"/>
  <c r="C285" i="54"/>
  <c r="B285" i="54"/>
  <c r="H285" i="54" s="1"/>
  <c r="E284" i="54"/>
  <c r="K284" i="54" s="1"/>
  <c r="D284" i="54"/>
  <c r="C284" i="54"/>
  <c r="B284" i="54"/>
  <c r="H284" i="54" s="1"/>
  <c r="E283" i="54"/>
  <c r="K283" i="54" s="1"/>
  <c r="D283" i="54"/>
  <c r="C283" i="54"/>
  <c r="B283" i="54"/>
  <c r="H283" i="54" s="1"/>
  <c r="E282" i="54"/>
  <c r="K282" i="54" s="1"/>
  <c r="D282" i="54"/>
  <c r="C282" i="54"/>
  <c r="B282" i="54"/>
  <c r="H282" i="54" s="1"/>
  <c r="E281" i="54"/>
  <c r="K281" i="54" s="1"/>
  <c r="D281" i="54"/>
  <c r="C281" i="54"/>
  <c r="B281" i="54"/>
  <c r="H281" i="54" s="1"/>
  <c r="E280" i="54"/>
  <c r="K280" i="54" s="1"/>
  <c r="D280" i="54"/>
  <c r="C280" i="54"/>
  <c r="B280" i="54"/>
  <c r="H280" i="54" s="1"/>
  <c r="E279" i="54"/>
  <c r="K279" i="54" s="1"/>
  <c r="D279" i="54"/>
  <c r="C279" i="54"/>
  <c r="B279" i="54"/>
  <c r="H279" i="54" s="1"/>
  <c r="E278" i="54"/>
  <c r="K278" i="54" s="1"/>
  <c r="D278" i="54"/>
  <c r="C278" i="54"/>
  <c r="B278" i="54"/>
  <c r="H278" i="54" s="1"/>
  <c r="H277" i="54"/>
  <c r="E277" i="54"/>
  <c r="K277" i="54" s="1"/>
  <c r="D277" i="54"/>
  <c r="C277" i="54"/>
  <c r="B277" i="54"/>
  <c r="E276" i="54"/>
  <c r="K276" i="54" s="1"/>
  <c r="D276" i="54"/>
  <c r="C276" i="54"/>
  <c r="B276" i="54"/>
  <c r="H276" i="54" s="1"/>
  <c r="K275" i="54"/>
  <c r="E275" i="54"/>
  <c r="D275" i="54"/>
  <c r="C275" i="54"/>
  <c r="B275" i="54"/>
  <c r="H275" i="54" s="1"/>
  <c r="E274" i="54"/>
  <c r="K274" i="54" s="1"/>
  <c r="D274" i="54"/>
  <c r="C274" i="54"/>
  <c r="B274" i="54"/>
  <c r="H274" i="54" s="1"/>
  <c r="E273" i="54"/>
  <c r="K273" i="54" s="1"/>
  <c r="D273" i="54"/>
  <c r="C273" i="54"/>
  <c r="B273" i="54"/>
  <c r="H273" i="54" s="1"/>
  <c r="E272" i="54"/>
  <c r="K272" i="54" s="1"/>
  <c r="D272" i="54"/>
  <c r="C272" i="54"/>
  <c r="B272" i="54"/>
  <c r="H272" i="54" s="1"/>
  <c r="E271" i="54"/>
  <c r="K271" i="54" s="1"/>
  <c r="D271" i="54"/>
  <c r="C271" i="54"/>
  <c r="B271" i="54"/>
  <c r="H271" i="54" s="1"/>
  <c r="E270" i="54"/>
  <c r="K270" i="54" s="1"/>
  <c r="D270" i="54"/>
  <c r="C270" i="54"/>
  <c r="B270" i="54"/>
  <c r="H270" i="54" s="1"/>
  <c r="E269" i="54"/>
  <c r="K269" i="54" s="1"/>
  <c r="D269" i="54"/>
  <c r="C269" i="54"/>
  <c r="B269" i="54"/>
  <c r="H269" i="54" s="1"/>
  <c r="E268" i="54"/>
  <c r="K268" i="54" s="1"/>
  <c r="D268" i="54"/>
  <c r="C268" i="54"/>
  <c r="B268" i="54"/>
  <c r="H268" i="54" s="1"/>
  <c r="E267" i="54"/>
  <c r="K267" i="54" s="1"/>
  <c r="D267" i="54"/>
  <c r="C267" i="54"/>
  <c r="B267" i="54"/>
  <c r="H267" i="54" s="1"/>
  <c r="E266" i="54"/>
  <c r="K266" i="54" s="1"/>
  <c r="D266" i="54"/>
  <c r="C266" i="54"/>
  <c r="B266" i="54"/>
  <c r="H266" i="54" s="1"/>
  <c r="E265" i="54"/>
  <c r="K265" i="54" s="1"/>
  <c r="D265" i="54"/>
  <c r="C265" i="54"/>
  <c r="B265" i="54"/>
  <c r="H265" i="54" s="1"/>
  <c r="H264" i="54"/>
  <c r="E264" i="54"/>
  <c r="K264" i="54" s="1"/>
  <c r="D264" i="54"/>
  <c r="C264" i="54"/>
  <c r="B264" i="54"/>
  <c r="E263" i="54"/>
  <c r="K263" i="54" s="1"/>
  <c r="D263" i="54"/>
  <c r="C263" i="54"/>
  <c r="B263" i="54"/>
  <c r="H263" i="54" s="1"/>
  <c r="E262" i="54"/>
  <c r="K262" i="54" s="1"/>
  <c r="D262" i="54"/>
  <c r="C262" i="54"/>
  <c r="B262" i="54"/>
  <c r="H262" i="54" s="1"/>
  <c r="E261" i="54"/>
  <c r="K261" i="54" s="1"/>
  <c r="D261" i="54"/>
  <c r="C261" i="54"/>
  <c r="B261" i="54"/>
  <c r="H261" i="54" s="1"/>
  <c r="E260" i="54"/>
  <c r="K260" i="54" s="1"/>
  <c r="D260" i="54"/>
  <c r="C260" i="54"/>
  <c r="B260" i="54"/>
  <c r="H260" i="54" s="1"/>
  <c r="E259" i="54"/>
  <c r="K259" i="54" s="1"/>
  <c r="D259" i="54"/>
  <c r="C259" i="54"/>
  <c r="B259" i="54"/>
  <c r="H259" i="54" s="1"/>
  <c r="E258" i="54"/>
  <c r="K258" i="54" s="1"/>
  <c r="D258" i="54"/>
  <c r="C258" i="54"/>
  <c r="B258" i="54"/>
  <c r="H258" i="54" s="1"/>
  <c r="E257" i="54"/>
  <c r="K257" i="54" s="1"/>
  <c r="D257" i="54"/>
  <c r="C257" i="54"/>
  <c r="B257" i="54"/>
  <c r="H257" i="54" s="1"/>
  <c r="E256" i="54"/>
  <c r="K256" i="54" s="1"/>
  <c r="D256" i="54"/>
  <c r="C256" i="54"/>
  <c r="B256" i="54"/>
  <c r="H256" i="54" s="1"/>
  <c r="E255" i="54"/>
  <c r="K255" i="54" s="1"/>
  <c r="D255" i="54"/>
  <c r="C255" i="54"/>
  <c r="B255" i="54"/>
  <c r="H255" i="54" s="1"/>
  <c r="K254" i="54"/>
  <c r="E254" i="54"/>
  <c r="D254" i="54"/>
  <c r="C254" i="54"/>
  <c r="B254" i="54"/>
  <c r="H254" i="54" s="1"/>
  <c r="E253" i="54"/>
  <c r="K253" i="54" s="1"/>
  <c r="D253" i="54"/>
  <c r="C253" i="54"/>
  <c r="B253" i="54"/>
  <c r="H253" i="54" s="1"/>
  <c r="E252" i="54"/>
  <c r="K252" i="54" s="1"/>
  <c r="D252" i="54"/>
  <c r="C252" i="54"/>
  <c r="B252" i="54"/>
  <c r="H252" i="54" s="1"/>
  <c r="K251" i="54"/>
  <c r="E251" i="54"/>
  <c r="D251" i="54"/>
  <c r="C251" i="54"/>
  <c r="B251" i="54"/>
  <c r="H251" i="54" s="1"/>
  <c r="E250" i="54"/>
  <c r="K250" i="54" s="1"/>
  <c r="D250" i="54"/>
  <c r="C250" i="54"/>
  <c r="B250" i="54"/>
  <c r="H250" i="54" s="1"/>
  <c r="E249" i="54"/>
  <c r="K249" i="54" s="1"/>
  <c r="D249" i="54"/>
  <c r="C249" i="54"/>
  <c r="B249" i="54"/>
  <c r="H249" i="54" s="1"/>
  <c r="E248" i="54"/>
  <c r="K248" i="54" s="1"/>
  <c r="D248" i="54"/>
  <c r="C248" i="54"/>
  <c r="B248" i="54"/>
  <c r="H248" i="54" s="1"/>
  <c r="E247" i="54"/>
  <c r="K247" i="54" s="1"/>
  <c r="D247" i="54"/>
  <c r="C247" i="54"/>
  <c r="B247" i="54"/>
  <c r="H247" i="54" s="1"/>
  <c r="E246" i="54"/>
  <c r="K246" i="54" s="1"/>
  <c r="D246" i="54"/>
  <c r="C246" i="54"/>
  <c r="B246" i="54"/>
  <c r="H246" i="54" s="1"/>
  <c r="E245" i="54"/>
  <c r="K245" i="54" s="1"/>
  <c r="D245" i="54"/>
  <c r="C245" i="54"/>
  <c r="B245" i="54"/>
  <c r="H245" i="54" s="1"/>
  <c r="E244" i="54"/>
  <c r="K244" i="54" s="1"/>
  <c r="D244" i="54"/>
  <c r="C244" i="54"/>
  <c r="B244" i="54"/>
  <c r="H244" i="54" s="1"/>
  <c r="E243" i="54"/>
  <c r="K243" i="54" s="1"/>
  <c r="D243" i="54"/>
  <c r="C243" i="54"/>
  <c r="B243" i="54"/>
  <c r="H243" i="54" s="1"/>
  <c r="E242" i="54"/>
  <c r="K242" i="54" s="1"/>
  <c r="D242" i="54"/>
  <c r="C242" i="54"/>
  <c r="B242" i="54"/>
  <c r="H242" i="54" s="1"/>
  <c r="E241" i="54"/>
  <c r="K241" i="54" s="1"/>
  <c r="D241" i="54"/>
  <c r="C241" i="54"/>
  <c r="B241" i="54"/>
  <c r="H241" i="54" s="1"/>
  <c r="E240" i="54"/>
  <c r="K240" i="54" s="1"/>
  <c r="D240" i="54"/>
  <c r="C240" i="54"/>
  <c r="B240" i="54"/>
  <c r="H240" i="54" s="1"/>
  <c r="E239" i="54"/>
  <c r="K239" i="54" s="1"/>
  <c r="D239" i="54"/>
  <c r="C239" i="54"/>
  <c r="B239" i="54"/>
  <c r="H239" i="54" s="1"/>
  <c r="E238" i="54"/>
  <c r="K238" i="54" s="1"/>
  <c r="D238" i="54"/>
  <c r="C238" i="54"/>
  <c r="B238" i="54"/>
  <c r="H238" i="54" s="1"/>
  <c r="E237" i="54"/>
  <c r="K237" i="54" s="1"/>
  <c r="D237" i="54"/>
  <c r="C237" i="54"/>
  <c r="B237" i="54"/>
  <c r="H237" i="54" s="1"/>
  <c r="E236" i="54"/>
  <c r="K236" i="54" s="1"/>
  <c r="D236" i="54"/>
  <c r="C236" i="54"/>
  <c r="B236" i="54"/>
  <c r="H236" i="54" s="1"/>
  <c r="E235" i="54"/>
  <c r="K235" i="54" s="1"/>
  <c r="D235" i="54"/>
  <c r="C235" i="54"/>
  <c r="B235" i="54"/>
  <c r="H235" i="54" s="1"/>
  <c r="E234" i="54"/>
  <c r="K234" i="54" s="1"/>
  <c r="D234" i="54"/>
  <c r="C234" i="54"/>
  <c r="B234" i="54"/>
  <c r="H234" i="54" s="1"/>
  <c r="E233" i="54"/>
  <c r="K233" i="54" s="1"/>
  <c r="D233" i="54"/>
  <c r="C233" i="54"/>
  <c r="B233" i="54"/>
  <c r="H233" i="54" s="1"/>
  <c r="K232" i="54"/>
  <c r="E232" i="54"/>
  <c r="D232" i="54"/>
  <c r="C232" i="54"/>
  <c r="B232" i="54"/>
  <c r="H232" i="54" s="1"/>
  <c r="K231" i="54"/>
  <c r="E231" i="54"/>
  <c r="D231" i="54"/>
  <c r="C231" i="54"/>
  <c r="B231" i="54"/>
  <c r="H231" i="54" s="1"/>
  <c r="E230" i="54"/>
  <c r="K230" i="54" s="1"/>
  <c r="D230" i="54"/>
  <c r="C230" i="54"/>
  <c r="B230" i="54"/>
  <c r="H230" i="54" s="1"/>
  <c r="E229" i="54"/>
  <c r="K229" i="54" s="1"/>
  <c r="D229" i="54"/>
  <c r="C229" i="54"/>
  <c r="B229" i="54"/>
  <c r="H229" i="54" s="1"/>
  <c r="H228" i="54"/>
  <c r="E228" i="54"/>
  <c r="K228" i="54" s="1"/>
  <c r="D228" i="54"/>
  <c r="C228" i="54"/>
  <c r="B228" i="54"/>
  <c r="E227" i="54"/>
  <c r="K227" i="54" s="1"/>
  <c r="D227" i="54"/>
  <c r="C227" i="54"/>
  <c r="B227" i="54"/>
  <c r="H227" i="54" s="1"/>
  <c r="E226" i="54"/>
  <c r="K226" i="54" s="1"/>
  <c r="D226" i="54"/>
  <c r="C226" i="54"/>
  <c r="B226" i="54"/>
  <c r="H226" i="54" s="1"/>
  <c r="K225" i="54"/>
  <c r="E225" i="54"/>
  <c r="D225" i="54"/>
  <c r="C225" i="54"/>
  <c r="B225" i="54"/>
  <c r="H225" i="54" s="1"/>
  <c r="E224" i="54"/>
  <c r="K224" i="54" s="1"/>
  <c r="D224" i="54"/>
  <c r="C224" i="54"/>
  <c r="B224" i="54"/>
  <c r="H224" i="54" s="1"/>
  <c r="E223" i="54"/>
  <c r="K223" i="54" s="1"/>
  <c r="D223" i="54"/>
  <c r="C223" i="54"/>
  <c r="B223" i="54"/>
  <c r="H223" i="54" s="1"/>
  <c r="E222" i="54"/>
  <c r="K222" i="54" s="1"/>
  <c r="D222" i="54"/>
  <c r="C222" i="54"/>
  <c r="B222" i="54"/>
  <c r="H222" i="54" s="1"/>
  <c r="E221" i="54"/>
  <c r="K221" i="54" s="1"/>
  <c r="D221" i="54"/>
  <c r="C221" i="54"/>
  <c r="B221" i="54"/>
  <c r="H221" i="54" s="1"/>
  <c r="E220" i="54"/>
  <c r="K220" i="54" s="1"/>
  <c r="D220" i="54"/>
  <c r="C220" i="54"/>
  <c r="B220" i="54"/>
  <c r="H220" i="54" s="1"/>
  <c r="E219" i="54"/>
  <c r="K219" i="54" s="1"/>
  <c r="D219" i="54"/>
  <c r="C219" i="54"/>
  <c r="B219" i="54"/>
  <c r="H219" i="54" s="1"/>
  <c r="E218" i="54"/>
  <c r="K218" i="54" s="1"/>
  <c r="D218" i="54"/>
  <c r="C218" i="54"/>
  <c r="B218" i="54"/>
  <c r="H218" i="54" s="1"/>
  <c r="E217" i="54"/>
  <c r="K217" i="54" s="1"/>
  <c r="D217" i="54"/>
  <c r="C217" i="54"/>
  <c r="B217" i="54"/>
  <c r="H217" i="54" s="1"/>
  <c r="E216" i="54"/>
  <c r="K216" i="54" s="1"/>
  <c r="D216" i="54"/>
  <c r="C216" i="54"/>
  <c r="B216" i="54"/>
  <c r="H216" i="54" s="1"/>
  <c r="E215" i="54"/>
  <c r="K215" i="54" s="1"/>
  <c r="D215" i="54"/>
  <c r="C215" i="54"/>
  <c r="B215" i="54"/>
  <c r="H215" i="54" s="1"/>
  <c r="E214" i="54"/>
  <c r="K214" i="54" s="1"/>
  <c r="D214" i="54"/>
  <c r="C214" i="54"/>
  <c r="B214" i="54"/>
  <c r="H214" i="54" s="1"/>
  <c r="E213" i="54"/>
  <c r="K213" i="54" s="1"/>
  <c r="D213" i="54"/>
  <c r="C213" i="54"/>
  <c r="B213" i="54"/>
  <c r="H213" i="54" s="1"/>
  <c r="E212" i="54"/>
  <c r="K212" i="54" s="1"/>
  <c r="D212" i="54"/>
  <c r="C212" i="54"/>
  <c r="B212" i="54"/>
  <c r="H212" i="54" s="1"/>
  <c r="E211" i="54"/>
  <c r="K211" i="54" s="1"/>
  <c r="D211" i="54"/>
  <c r="C211" i="54"/>
  <c r="B211" i="54"/>
  <c r="H211" i="54" s="1"/>
  <c r="E210" i="54"/>
  <c r="K210" i="54" s="1"/>
  <c r="D210" i="54"/>
  <c r="C210" i="54"/>
  <c r="B210" i="54"/>
  <c r="H210" i="54" s="1"/>
  <c r="E209" i="54"/>
  <c r="K209" i="54" s="1"/>
  <c r="D209" i="54"/>
  <c r="C209" i="54"/>
  <c r="B209" i="54"/>
  <c r="H209" i="54" s="1"/>
  <c r="E208" i="54"/>
  <c r="K208" i="54" s="1"/>
  <c r="D208" i="54"/>
  <c r="C208" i="54"/>
  <c r="B208" i="54"/>
  <c r="H208" i="54" s="1"/>
  <c r="H207" i="54"/>
  <c r="E207" i="54"/>
  <c r="K207" i="54" s="1"/>
  <c r="D207" i="54"/>
  <c r="C207" i="54"/>
  <c r="B207" i="54"/>
  <c r="E206" i="54"/>
  <c r="K206" i="54" s="1"/>
  <c r="D206" i="54"/>
  <c r="C206" i="54"/>
  <c r="B206" i="54"/>
  <c r="H206" i="54" s="1"/>
  <c r="E205" i="54"/>
  <c r="K205" i="54" s="1"/>
  <c r="D205" i="54"/>
  <c r="C205" i="54"/>
  <c r="B205" i="54"/>
  <c r="H205" i="54" s="1"/>
  <c r="E204" i="54"/>
  <c r="K204" i="54" s="1"/>
  <c r="D204" i="54"/>
  <c r="C204" i="54"/>
  <c r="B204" i="54"/>
  <c r="H204" i="54" s="1"/>
  <c r="E203" i="54"/>
  <c r="K203" i="54" s="1"/>
  <c r="D203" i="54"/>
  <c r="C203" i="54"/>
  <c r="B203" i="54"/>
  <c r="H203" i="54" s="1"/>
  <c r="E202" i="54"/>
  <c r="K202" i="54" s="1"/>
  <c r="D202" i="54"/>
  <c r="C202" i="54"/>
  <c r="B202" i="54"/>
  <c r="H202" i="54" s="1"/>
  <c r="E201" i="54"/>
  <c r="K201" i="54" s="1"/>
  <c r="D201" i="54"/>
  <c r="C201" i="54"/>
  <c r="B201" i="54"/>
  <c r="H201" i="54" s="1"/>
  <c r="E200" i="54"/>
  <c r="K200" i="54" s="1"/>
  <c r="D200" i="54"/>
  <c r="C200" i="54"/>
  <c r="B200" i="54"/>
  <c r="H200" i="54" s="1"/>
  <c r="E199" i="54"/>
  <c r="K199" i="54" s="1"/>
  <c r="D199" i="54"/>
  <c r="C199" i="54"/>
  <c r="B199" i="54"/>
  <c r="H199" i="54" s="1"/>
  <c r="E198" i="54"/>
  <c r="K198" i="54" s="1"/>
  <c r="D198" i="54"/>
  <c r="C198" i="54"/>
  <c r="B198" i="54"/>
  <c r="H198" i="54" s="1"/>
  <c r="E197" i="54"/>
  <c r="K197" i="54" s="1"/>
  <c r="D197" i="54"/>
  <c r="C197" i="54"/>
  <c r="B197" i="54"/>
  <c r="H197" i="54" s="1"/>
  <c r="E196" i="54"/>
  <c r="K196" i="54" s="1"/>
  <c r="D196" i="54"/>
  <c r="C196" i="54"/>
  <c r="B196" i="54"/>
  <c r="H196" i="54" s="1"/>
  <c r="E195" i="54"/>
  <c r="K195" i="54" s="1"/>
  <c r="D195" i="54"/>
  <c r="C195" i="54"/>
  <c r="B195" i="54"/>
  <c r="H195" i="54" s="1"/>
  <c r="E194" i="54"/>
  <c r="K194" i="54" s="1"/>
  <c r="D194" i="54"/>
  <c r="C194" i="54"/>
  <c r="B194" i="54"/>
  <c r="H194" i="54" s="1"/>
  <c r="E193" i="54"/>
  <c r="K193" i="54" s="1"/>
  <c r="D193" i="54"/>
  <c r="C193" i="54"/>
  <c r="B193" i="54"/>
  <c r="H193" i="54" s="1"/>
  <c r="E192" i="54"/>
  <c r="K192" i="54" s="1"/>
  <c r="D192" i="54"/>
  <c r="C192" i="54"/>
  <c r="B192" i="54"/>
  <c r="H192" i="54" s="1"/>
  <c r="E191" i="54"/>
  <c r="K191" i="54" s="1"/>
  <c r="D191" i="54"/>
  <c r="C191" i="54"/>
  <c r="B191" i="54"/>
  <c r="H191" i="54" s="1"/>
  <c r="E190" i="54"/>
  <c r="K190" i="54" s="1"/>
  <c r="D190" i="54"/>
  <c r="C190" i="54"/>
  <c r="B190" i="54"/>
  <c r="H190" i="54" s="1"/>
  <c r="E189" i="54"/>
  <c r="K189" i="54" s="1"/>
  <c r="D189" i="54"/>
  <c r="C189" i="54"/>
  <c r="B189" i="54"/>
  <c r="H189" i="54" s="1"/>
  <c r="E188" i="54"/>
  <c r="K188" i="54" s="1"/>
  <c r="D188" i="54"/>
  <c r="C188" i="54"/>
  <c r="B188" i="54"/>
  <c r="H188" i="54" s="1"/>
  <c r="E187" i="54"/>
  <c r="K187" i="54" s="1"/>
  <c r="D187" i="54"/>
  <c r="C187" i="54"/>
  <c r="B187" i="54"/>
  <c r="H187" i="54" s="1"/>
  <c r="E186" i="54"/>
  <c r="K186" i="54" s="1"/>
  <c r="D186" i="54"/>
  <c r="C186" i="54"/>
  <c r="B186" i="54"/>
  <c r="H186" i="54" s="1"/>
  <c r="E185" i="54"/>
  <c r="K185" i="54" s="1"/>
  <c r="D185" i="54"/>
  <c r="C185" i="54"/>
  <c r="B185" i="54"/>
  <c r="H185" i="54" s="1"/>
  <c r="E184" i="54"/>
  <c r="K184" i="54" s="1"/>
  <c r="D184" i="54"/>
  <c r="C184" i="54"/>
  <c r="B184" i="54"/>
  <c r="H184" i="54" s="1"/>
  <c r="E183" i="54"/>
  <c r="K183" i="54" s="1"/>
  <c r="D183" i="54"/>
  <c r="C183" i="54"/>
  <c r="B183" i="54"/>
  <c r="H183" i="54" s="1"/>
  <c r="E182" i="54"/>
  <c r="K182" i="54" s="1"/>
  <c r="D182" i="54"/>
  <c r="C182" i="54"/>
  <c r="B182" i="54"/>
  <c r="H182" i="54" s="1"/>
  <c r="E181" i="54"/>
  <c r="K181" i="54" s="1"/>
  <c r="D181" i="54"/>
  <c r="C181" i="54"/>
  <c r="B181" i="54"/>
  <c r="H181" i="54" s="1"/>
  <c r="E180" i="54"/>
  <c r="K180" i="54" s="1"/>
  <c r="D180" i="54"/>
  <c r="C180" i="54"/>
  <c r="B180" i="54"/>
  <c r="H180" i="54" s="1"/>
  <c r="E179" i="54"/>
  <c r="K179" i="54" s="1"/>
  <c r="D179" i="54"/>
  <c r="C179" i="54"/>
  <c r="B179" i="54"/>
  <c r="H179" i="54" s="1"/>
  <c r="E178" i="54"/>
  <c r="K178" i="54" s="1"/>
  <c r="D178" i="54"/>
  <c r="C178" i="54"/>
  <c r="B178" i="54"/>
  <c r="H178" i="54" s="1"/>
  <c r="E177" i="54"/>
  <c r="K177" i="54" s="1"/>
  <c r="D177" i="54"/>
  <c r="C177" i="54"/>
  <c r="B177" i="54"/>
  <c r="H177" i="54" s="1"/>
  <c r="E176" i="54"/>
  <c r="K176" i="54" s="1"/>
  <c r="D176" i="54"/>
  <c r="C176" i="54"/>
  <c r="B176" i="54"/>
  <c r="H176" i="54" s="1"/>
  <c r="E175" i="54"/>
  <c r="K175" i="54" s="1"/>
  <c r="D175" i="54"/>
  <c r="C175" i="54"/>
  <c r="B175" i="54"/>
  <c r="H175" i="54" s="1"/>
  <c r="E174" i="54"/>
  <c r="K174" i="54" s="1"/>
  <c r="D174" i="54"/>
  <c r="C174" i="54"/>
  <c r="B174" i="54"/>
  <c r="H174" i="54" s="1"/>
  <c r="E173" i="54"/>
  <c r="K173" i="54" s="1"/>
  <c r="D173" i="54"/>
  <c r="C173" i="54"/>
  <c r="B173" i="54"/>
  <c r="H173" i="54" s="1"/>
  <c r="E172" i="54"/>
  <c r="K172" i="54" s="1"/>
  <c r="D172" i="54"/>
  <c r="C172" i="54"/>
  <c r="B172" i="54"/>
  <c r="H172" i="54" s="1"/>
  <c r="E171" i="54"/>
  <c r="K171" i="54" s="1"/>
  <c r="D171" i="54"/>
  <c r="C171" i="54"/>
  <c r="B171" i="54"/>
  <c r="H171" i="54" s="1"/>
  <c r="E170" i="54"/>
  <c r="K170" i="54" s="1"/>
  <c r="D170" i="54"/>
  <c r="C170" i="54"/>
  <c r="B170" i="54"/>
  <c r="H170" i="54" s="1"/>
  <c r="H169" i="54"/>
  <c r="E169" i="54"/>
  <c r="K169" i="54" s="1"/>
  <c r="D169" i="54"/>
  <c r="C169" i="54"/>
  <c r="B169" i="54"/>
  <c r="E168" i="54"/>
  <c r="K168" i="54" s="1"/>
  <c r="D168" i="54"/>
  <c r="C168" i="54"/>
  <c r="B168" i="54"/>
  <c r="H168" i="54" s="1"/>
  <c r="E167" i="54"/>
  <c r="K167" i="54" s="1"/>
  <c r="D167" i="54"/>
  <c r="C167" i="54"/>
  <c r="B167" i="54"/>
  <c r="H167" i="54" s="1"/>
  <c r="E166" i="54"/>
  <c r="K166" i="54" s="1"/>
  <c r="D166" i="54"/>
  <c r="C166" i="54"/>
  <c r="B166" i="54"/>
  <c r="H166" i="54" s="1"/>
  <c r="E165" i="54"/>
  <c r="K165" i="54" s="1"/>
  <c r="D165" i="54"/>
  <c r="C165" i="54"/>
  <c r="B165" i="54"/>
  <c r="H165" i="54" s="1"/>
  <c r="E164" i="54"/>
  <c r="K164" i="54" s="1"/>
  <c r="D164" i="54"/>
  <c r="C164" i="54"/>
  <c r="B164" i="54"/>
  <c r="H164" i="54" s="1"/>
  <c r="E163" i="54"/>
  <c r="K163" i="54" s="1"/>
  <c r="D163" i="54"/>
  <c r="C163" i="54"/>
  <c r="B163" i="54"/>
  <c r="H163" i="54" s="1"/>
  <c r="E162" i="54"/>
  <c r="K162" i="54" s="1"/>
  <c r="D162" i="54"/>
  <c r="C162" i="54"/>
  <c r="B162" i="54"/>
  <c r="H162" i="54" s="1"/>
  <c r="E161" i="54"/>
  <c r="K161" i="54" s="1"/>
  <c r="D161" i="54"/>
  <c r="C161" i="54"/>
  <c r="B161" i="54"/>
  <c r="H161" i="54" s="1"/>
  <c r="H160" i="54"/>
  <c r="E160" i="54"/>
  <c r="K160" i="54" s="1"/>
  <c r="D160" i="54"/>
  <c r="C160" i="54"/>
  <c r="B160" i="54"/>
  <c r="E159" i="54"/>
  <c r="K159" i="54" s="1"/>
  <c r="D159" i="54"/>
  <c r="C159" i="54"/>
  <c r="B159" i="54"/>
  <c r="H159" i="54" s="1"/>
  <c r="E158" i="54"/>
  <c r="K158" i="54" s="1"/>
  <c r="D158" i="54"/>
  <c r="C158" i="54"/>
  <c r="B158" i="54"/>
  <c r="H158" i="54" s="1"/>
  <c r="E157" i="54"/>
  <c r="K157" i="54" s="1"/>
  <c r="D157" i="54"/>
  <c r="C157" i="54"/>
  <c r="B157" i="54"/>
  <c r="H157" i="54" s="1"/>
  <c r="E156" i="54"/>
  <c r="K156" i="54" s="1"/>
  <c r="D156" i="54"/>
  <c r="C156" i="54"/>
  <c r="B156" i="54"/>
  <c r="H156" i="54" s="1"/>
  <c r="E155" i="54"/>
  <c r="K155" i="54" s="1"/>
  <c r="D155" i="54"/>
  <c r="C155" i="54"/>
  <c r="B155" i="54"/>
  <c r="H155" i="54" s="1"/>
  <c r="E154" i="54"/>
  <c r="K154" i="54" s="1"/>
  <c r="D154" i="54"/>
  <c r="C154" i="54"/>
  <c r="B154" i="54"/>
  <c r="H154" i="54" s="1"/>
  <c r="E153" i="54"/>
  <c r="K153" i="54" s="1"/>
  <c r="D153" i="54"/>
  <c r="C153" i="54"/>
  <c r="B153" i="54"/>
  <c r="H153" i="54" s="1"/>
  <c r="E152" i="54"/>
  <c r="K152" i="54" s="1"/>
  <c r="D152" i="54"/>
  <c r="C152" i="54"/>
  <c r="B152" i="54"/>
  <c r="H152" i="54" s="1"/>
  <c r="E151" i="54"/>
  <c r="K151" i="54" s="1"/>
  <c r="D151" i="54"/>
  <c r="C151" i="54"/>
  <c r="B151" i="54"/>
  <c r="H151" i="54" s="1"/>
  <c r="E150" i="54"/>
  <c r="K150" i="54" s="1"/>
  <c r="D150" i="54"/>
  <c r="C150" i="54"/>
  <c r="B150" i="54"/>
  <c r="H150" i="54" s="1"/>
  <c r="E149" i="54"/>
  <c r="K149" i="54" s="1"/>
  <c r="D149" i="54"/>
  <c r="C149" i="54"/>
  <c r="B149" i="54"/>
  <c r="H149" i="54" s="1"/>
  <c r="E148" i="54"/>
  <c r="K148" i="54" s="1"/>
  <c r="D148" i="54"/>
  <c r="C148" i="54"/>
  <c r="B148" i="54"/>
  <c r="H148" i="54" s="1"/>
  <c r="E147" i="54"/>
  <c r="K147" i="54" s="1"/>
  <c r="D147" i="54"/>
  <c r="C147" i="54"/>
  <c r="B147" i="54"/>
  <c r="H147" i="54" s="1"/>
  <c r="E146" i="54"/>
  <c r="K146" i="54" s="1"/>
  <c r="D146" i="54"/>
  <c r="C146" i="54"/>
  <c r="B146" i="54"/>
  <c r="H146" i="54" s="1"/>
  <c r="H145" i="54"/>
  <c r="E145" i="54"/>
  <c r="K145" i="54" s="1"/>
  <c r="D145" i="54"/>
  <c r="C145" i="54"/>
  <c r="B145" i="54"/>
  <c r="E144" i="54"/>
  <c r="K144" i="54" s="1"/>
  <c r="D144" i="54"/>
  <c r="C144" i="54"/>
  <c r="B144" i="54"/>
  <c r="H144" i="54" s="1"/>
  <c r="E143" i="54"/>
  <c r="K143" i="54" s="1"/>
  <c r="D143" i="54"/>
  <c r="C143" i="54"/>
  <c r="B143" i="54"/>
  <c r="H143" i="54" s="1"/>
  <c r="E142" i="54"/>
  <c r="K142" i="54" s="1"/>
  <c r="D142" i="54"/>
  <c r="C142" i="54"/>
  <c r="B142" i="54"/>
  <c r="H142" i="54" s="1"/>
  <c r="E141" i="54"/>
  <c r="K141" i="54" s="1"/>
  <c r="D141" i="54"/>
  <c r="C141" i="54"/>
  <c r="B141" i="54"/>
  <c r="H141" i="54" s="1"/>
  <c r="E140" i="54"/>
  <c r="K140" i="54" s="1"/>
  <c r="D140" i="54"/>
  <c r="C140" i="54"/>
  <c r="B140" i="54"/>
  <c r="H140" i="54" s="1"/>
  <c r="E139" i="54"/>
  <c r="K139" i="54" s="1"/>
  <c r="D139" i="54"/>
  <c r="C139" i="54"/>
  <c r="B139" i="54"/>
  <c r="H139" i="54" s="1"/>
  <c r="K138" i="54"/>
  <c r="E138" i="54"/>
  <c r="D138" i="54"/>
  <c r="C138" i="54"/>
  <c r="B138" i="54"/>
  <c r="H138" i="54" s="1"/>
  <c r="E137" i="54"/>
  <c r="K137" i="54" s="1"/>
  <c r="D137" i="54"/>
  <c r="C137" i="54"/>
  <c r="B137" i="54"/>
  <c r="H137" i="54" s="1"/>
  <c r="E136" i="54"/>
  <c r="K136" i="54" s="1"/>
  <c r="D136" i="54"/>
  <c r="C136" i="54"/>
  <c r="B136" i="54"/>
  <c r="H136" i="54" s="1"/>
  <c r="H135" i="54"/>
  <c r="E135" i="54"/>
  <c r="K135" i="54" s="1"/>
  <c r="D135" i="54"/>
  <c r="C135" i="54"/>
  <c r="B135" i="54"/>
  <c r="E134" i="54"/>
  <c r="K134" i="54" s="1"/>
  <c r="D134" i="54"/>
  <c r="C134" i="54"/>
  <c r="B134" i="54"/>
  <c r="H134" i="54" s="1"/>
  <c r="E133" i="54"/>
  <c r="K133" i="54" s="1"/>
  <c r="D133" i="54"/>
  <c r="C133" i="54"/>
  <c r="B133" i="54"/>
  <c r="H133" i="54" s="1"/>
  <c r="E132" i="54"/>
  <c r="K132" i="54" s="1"/>
  <c r="D132" i="54"/>
  <c r="C132" i="54"/>
  <c r="B132" i="54"/>
  <c r="H132" i="54" s="1"/>
  <c r="E131" i="54"/>
  <c r="K131" i="54" s="1"/>
  <c r="D131" i="54"/>
  <c r="C131" i="54"/>
  <c r="B131" i="54"/>
  <c r="H131" i="54" s="1"/>
  <c r="E130" i="54"/>
  <c r="K130" i="54" s="1"/>
  <c r="D130" i="54"/>
  <c r="C130" i="54"/>
  <c r="B130" i="54"/>
  <c r="H130" i="54" s="1"/>
  <c r="E129" i="54"/>
  <c r="K129" i="54" s="1"/>
  <c r="D129" i="54"/>
  <c r="C129" i="54"/>
  <c r="B129" i="54"/>
  <c r="H129" i="54" s="1"/>
  <c r="E128" i="54"/>
  <c r="K128" i="54" s="1"/>
  <c r="D128" i="54"/>
  <c r="C128" i="54"/>
  <c r="B128" i="54"/>
  <c r="H128" i="54" s="1"/>
  <c r="E127" i="54"/>
  <c r="K127" i="54" s="1"/>
  <c r="D127" i="54"/>
  <c r="C127" i="54"/>
  <c r="B127" i="54"/>
  <c r="H127" i="54" s="1"/>
  <c r="E126" i="54"/>
  <c r="K126" i="54" s="1"/>
  <c r="D126" i="54"/>
  <c r="C126" i="54"/>
  <c r="B126" i="54"/>
  <c r="H126" i="54" s="1"/>
  <c r="E125" i="54"/>
  <c r="K125" i="54" s="1"/>
  <c r="D125" i="54"/>
  <c r="C125" i="54"/>
  <c r="B125" i="54"/>
  <c r="H125" i="54" s="1"/>
  <c r="E124" i="54"/>
  <c r="K124" i="54" s="1"/>
  <c r="D124" i="54"/>
  <c r="C124" i="54"/>
  <c r="B124" i="54"/>
  <c r="H124" i="54" s="1"/>
  <c r="E123" i="54"/>
  <c r="K123" i="54" s="1"/>
  <c r="D123" i="54"/>
  <c r="C123" i="54"/>
  <c r="B123" i="54"/>
  <c r="H123" i="54" s="1"/>
  <c r="E122" i="54"/>
  <c r="K122" i="54" s="1"/>
  <c r="D122" i="54"/>
  <c r="C122" i="54"/>
  <c r="B122" i="54"/>
  <c r="H122" i="54" s="1"/>
  <c r="E121" i="54"/>
  <c r="K121" i="54" s="1"/>
  <c r="D121" i="54"/>
  <c r="C121" i="54"/>
  <c r="B121" i="54"/>
  <c r="H121" i="54" s="1"/>
  <c r="E120" i="54"/>
  <c r="K120" i="54" s="1"/>
  <c r="D120" i="54"/>
  <c r="C120" i="54"/>
  <c r="B120" i="54"/>
  <c r="H120" i="54" s="1"/>
  <c r="E119" i="54"/>
  <c r="K119" i="54" s="1"/>
  <c r="D119" i="54"/>
  <c r="C119" i="54"/>
  <c r="B119" i="54"/>
  <c r="H119" i="54" s="1"/>
  <c r="E118" i="54"/>
  <c r="K118" i="54" s="1"/>
  <c r="D118" i="54"/>
  <c r="C118" i="54"/>
  <c r="B118" i="54"/>
  <c r="H118" i="54" s="1"/>
  <c r="E117" i="54"/>
  <c r="K117" i="54" s="1"/>
  <c r="D117" i="54"/>
  <c r="C117" i="54"/>
  <c r="B117" i="54"/>
  <c r="H117" i="54" s="1"/>
  <c r="E116" i="54"/>
  <c r="K116" i="54" s="1"/>
  <c r="D116" i="54"/>
  <c r="C116" i="54"/>
  <c r="B116" i="54"/>
  <c r="H116" i="54" s="1"/>
  <c r="E115" i="54"/>
  <c r="K115" i="54" s="1"/>
  <c r="D115" i="54"/>
  <c r="C115" i="54"/>
  <c r="B115" i="54"/>
  <c r="H115" i="54" s="1"/>
  <c r="E114" i="54"/>
  <c r="K114" i="54" s="1"/>
  <c r="D114" i="54"/>
  <c r="C114" i="54"/>
  <c r="B114" i="54"/>
  <c r="H114" i="54" s="1"/>
  <c r="K113" i="54"/>
  <c r="E113" i="54"/>
  <c r="D113" i="54"/>
  <c r="C113" i="54"/>
  <c r="B113" i="54"/>
  <c r="H113" i="54" s="1"/>
  <c r="E112" i="54"/>
  <c r="K112" i="54" s="1"/>
  <c r="D112" i="54"/>
  <c r="C112" i="54"/>
  <c r="B112" i="54"/>
  <c r="H112" i="54" s="1"/>
  <c r="E111" i="54"/>
  <c r="K111" i="54" s="1"/>
  <c r="D111" i="54"/>
  <c r="C111" i="54"/>
  <c r="B111" i="54"/>
  <c r="H111" i="54" s="1"/>
  <c r="E110" i="54"/>
  <c r="K110" i="54" s="1"/>
  <c r="D110" i="54"/>
  <c r="C110" i="54"/>
  <c r="B110" i="54"/>
  <c r="H110" i="54" s="1"/>
  <c r="E109" i="54"/>
  <c r="K109" i="54" s="1"/>
  <c r="D109" i="54"/>
  <c r="C109" i="54"/>
  <c r="B109" i="54"/>
  <c r="H109" i="54" s="1"/>
  <c r="E108" i="54"/>
  <c r="K108" i="54" s="1"/>
  <c r="D108" i="54"/>
  <c r="C108" i="54"/>
  <c r="B108" i="54"/>
  <c r="H108" i="54" s="1"/>
  <c r="E107" i="54"/>
  <c r="K107" i="54" s="1"/>
  <c r="D107" i="54"/>
  <c r="C107" i="54"/>
  <c r="B107" i="54"/>
  <c r="H107" i="54" s="1"/>
  <c r="E106" i="54"/>
  <c r="K106" i="54" s="1"/>
  <c r="D106" i="54"/>
  <c r="C106" i="54"/>
  <c r="B106" i="54"/>
  <c r="H106" i="54" s="1"/>
  <c r="E105" i="54"/>
  <c r="K105" i="54" s="1"/>
  <c r="D105" i="54"/>
  <c r="C105" i="54"/>
  <c r="B105" i="54"/>
  <c r="H105" i="54" s="1"/>
  <c r="E104" i="54"/>
  <c r="K104" i="54" s="1"/>
  <c r="D104" i="54"/>
  <c r="C104" i="54"/>
  <c r="B104" i="54"/>
  <c r="H104" i="54" s="1"/>
  <c r="E103" i="54"/>
  <c r="K103" i="54" s="1"/>
  <c r="D103" i="54"/>
  <c r="C103" i="54"/>
  <c r="B103" i="54"/>
  <c r="H103" i="54" s="1"/>
  <c r="E102" i="54"/>
  <c r="K102" i="54" s="1"/>
  <c r="D102" i="54"/>
  <c r="C102" i="54"/>
  <c r="B102" i="54"/>
  <c r="H102" i="54" s="1"/>
  <c r="E101" i="54"/>
  <c r="K101" i="54" s="1"/>
  <c r="D101" i="54"/>
  <c r="C101" i="54"/>
  <c r="B101" i="54"/>
  <c r="H101" i="54" s="1"/>
  <c r="E100" i="54"/>
  <c r="K100" i="54" s="1"/>
  <c r="D100" i="54"/>
  <c r="C100" i="54"/>
  <c r="B100" i="54"/>
  <c r="H100" i="54" s="1"/>
  <c r="K99" i="54"/>
  <c r="E99" i="54"/>
  <c r="D99" i="54"/>
  <c r="C99" i="54"/>
  <c r="B99" i="54"/>
  <c r="H99" i="54" s="1"/>
  <c r="E98" i="54"/>
  <c r="K98" i="54" s="1"/>
  <c r="D98" i="54"/>
  <c r="C98" i="54"/>
  <c r="B98" i="54"/>
  <c r="H98" i="54" s="1"/>
  <c r="E97" i="54"/>
  <c r="K97" i="54" s="1"/>
  <c r="D97" i="54"/>
  <c r="C97" i="54"/>
  <c r="B97" i="54"/>
  <c r="H97" i="54" s="1"/>
  <c r="H96" i="54"/>
  <c r="E96" i="54"/>
  <c r="K96" i="54" s="1"/>
  <c r="D96" i="54"/>
  <c r="C96" i="54"/>
  <c r="B96" i="54"/>
  <c r="E95" i="54"/>
  <c r="K95" i="54" s="1"/>
  <c r="D95" i="54"/>
  <c r="C95" i="54"/>
  <c r="B95" i="54"/>
  <c r="H95" i="54" s="1"/>
  <c r="E94" i="54"/>
  <c r="K94" i="54" s="1"/>
  <c r="D94" i="54"/>
  <c r="C94" i="54"/>
  <c r="B94" i="54"/>
  <c r="H94" i="54" s="1"/>
  <c r="E93" i="54"/>
  <c r="K93" i="54" s="1"/>
  <c r="D93" i="54"/>
  <c r="C93" i="54"/>
  <c r="B93" i="54"/>
  <c r="H93" i="54" s="1"/>
  <c r="K92" i="54"/>
  <c r="E92" i="54"/>
  <c r="D92" i="54"/>
  <c r="C92" i="54"/>
  <c r="B92" i="54"/>
  <c r="H92" i="54" s="1"/>
  <c r="E91" i="54"/>
  <c r="K91" i="54" s="1"/>
  <c r="D91" i="54"/>
  <c r="C91" i="54"/>
  <c r="B91" i="54"/>
  <c r="H91" i="54" s="1"/>
  <c r="E90" i="54"/>
  <c r="K90" i="54" s="1"/>
  <c r="D90" i="54"/>
  <c r="C90" i="54"/>
  <c r="B90" i="54"/>
  <c r="H90" i="54" s="1"/>
  <c r="E89" i="54"/>
  <c r="K89" i="54" s="1"/>
  <c r="D89" i="54"/>
  <c r="C89" i="54"/>
  <c r="B89" i="54"/>
  <c r="H89" i="54" s="1"/>
  <c r="K88" i="54"/>
  <c r="E88" i="54"/>
  <c r="D88" i="54"/>
  <c r="C88" i="54"/>
  <c r="B88" i="54"/>
  <c r="H88" i="54" s="1"/>
  <c r="E87" i="54"/>
  <c r="K87" i="54" s="1"/>
  <c r="D87" i="54"/>
  <c r="C87" i="54"/>
  <c r="B87" i="54"/>
  <c r="H87" i="54" s="1"/>
  <c r="E86" i="54"/>
  <c r="K86" i="54" s="1"/>
  <c r="D86" i="54"/>
  <c r="C86" i="54"/>
  <c r="B86" i="54"/>
  <c r="H86" i="54" s="1"/>
  <c r="E85" i="54"/>
  <c r="K85" i="54" s="1"/>
  <c r="D85" i="54"/>
  <c r="C85" i="54"/>
  <c r="B85" i="54"/>
  <c r="H85" i="54" s="1"/>
  <c r="E84" i="54"/>
  <c r="K84" i="54" s="1"/>
  <c r="D84" i="54"/>
  <c r="C84" i="54"/>
  <c r="B84" i="54"/>
  <c r="H84" i="54" s="1"/>
  <c r="K83" i="54"/>
  <c r="E83" i="54"/>
  <c r="D83" i="54"/>
  <c r="C83" i="54"/>
  <c r="B83" i="54"/>
  <c r="H83" i="54" s="1"/>
  <c r="E82" i="54"/>
  <c r="K82" i="54" s="1"/>
  <c r="D82" i="54"/>
  <c r="C82" i="54"/>
  <c r="B82" i="54"/>
  <c r="H82" i="54" s="1"/>
  <c r="E81" i="54"/>
  <c r="K81" i="54" s="1"/>
  <c r="D81" i="54"/>
  <c r="C81" i="54"/>
  <c r="B81" i="54"/>
  <c r="H81" i="54" s="1"/>
  <c r="E80" i="54"/>
  <c r="K80" i="54" s="1"/>
  <c r="D80" i="54"/>
  <c r="C80" i="54"/>
  <c r="B80" i="54"/>
  <c r="H80" i="54" s="1"/>
  <c r="E79" i="54"/>
  <c r="K79" i="54" s="1"/>
  <c r="D79" i="54"/>
  <c r="C79" i="54"/>
  <c r="B79" i="54"/>
  <c r="H79" i="54" s="1"/>
  <c r="E78" i="54"/>
  <c r="K78" i="54" s="1"/>
  <c r="D78" i="54"/>
  <c r="C78" i="54"/>
  <c r="B78" i="54"/>
  <c r="H78" i="54" s="1"/>
  <c r="E77" i="54"/>
  <c r="K77" i="54" s="1"/>
  <c r="D77" i="54"/>
  <c r="C77" i="54"/>
  <c r="B77" i="54"/>
  <c r="H77" i="54" s="1"/>
  <c r="E76" i="54"/>
  <c r="K76" i="54" s="1"/>
  <c r="D76" i="54"/>
  <c r="C76" i="54"/>
  <c r="B76" i="54"/>
  <c r="H76" i="54" s="1"/>
  <c r="E75" i="54"/>
  <c r="K75" i="54" s="1"/>
  <c r="D75" i="54"/>
  <c r="C75" i="54"/>
  <c r="B75" i="54"/>
  <c r="H75" i="54" s="1"/>
  <c r="E74" i="54"/>
  <c r="K74" i="54" s="1"/>
  <c r="D74" i="54"/>
  <c r="C74" i="54"/>
  <c r="B74" i="54"/>
  <c r="H74" i="54" s="1"/>
  <c r="E73" i="54"/>
  <c r="K73" i="54" s="1"/>
  <c r="D73" i="54"/>
  <c r="C73" i="54"/>
  <c r="B73" i="54"/>
  <c r="H73" i="54" s="1"/>
  <c r="E72" i="54"/>
  <c r="K72" i="54" s="1"/>
  <c r="D72" i="54"/>
  <c r="C72" i="54"/>
  <c r="B72" i="54"/>
  <c r="H72" i="54" s="1"/>
  <c r="E71" i="54"/>
  <c r="K71" i="54" s="1"/>
  <c r="D71" i="54"/>
  <c r="C71" i="54"/>
  <c r="B71" i="54"/>
  <c r="H71" i="54" s="1"/>
  <c r="E70" i="54"/>
  <c r="K70" i="54" s="1"/>
  <c r="D70" i="54"/>
  <c r="C70" i="54"/>
  <c r="B70" i="54"/>
  <c r="H70" i="54" s="1"/>
  <c r="E69" i="54"/>
  <c r="K69" i="54" s="1"/>
  <c r="D69" i="54"/>
  <c r="C69" i="54"/>
  <c r="B69" i="54"/>
  <c r="H69" i="54" s="1"/>
  <c r="E68" i="54"/>
  <c r="K68" i="54" s="1"/>
  <c r="D68" i="54"/>
  <c r="C68" i="54"/>
  <c r="B68" i="54"/>
  <c r="H68" i="54" s="1"/>
  <c r="E67" i="54"/>
  <c r="K67" i="54" s="1"/>
  <c r="D67" i="54"/>
  <c r="C67" i="54"/>
  <c r="B67" i="54"/>
  <c r="H67" i="54" s="1"/>
  <c r="E66" i="54"/>
  <c r="K66" i="54" s="1"/>
  <c r="D66" i="54"/>
  <c r="C66" i="54"/>
  <c r="B66" i="54"/>
  <c r="H66" i="54" s="1"/>
  <c r="E65" i="54"/>
  <c r="K65" i="54" s="1"/>
  <c r="D65" i="54"/>
  <c r="C65" i="54"/>
  <c r="B65" i="54"/>
  <c r="H65" i="54" s="1"/>
  <c r="E64" i="54"/>
  <c r="K64" i="54" s="1"/>
  <c r="D64" i="54"/>
  <c r="C64" i="54"/>
  <c r="B64" i="54"/>
  <c r="H64" i="54" s="1"/>
  <c r="E63" i="54"/>
  <c r="K63" i="54" s="1"/>
  <c r="D63" i="54"/>
  <c r="C63" i="54"/>
  <c r="B63" i="54"/>
  <c r="H63" i="54" s="1"/>
  <c r="E62" i="54"/>
  <c r="K62" i="54" s="1"/>
  <c r="D62" i="54"/>
  <c r="C62" i="54"/>
  <c r="B62" i="54"/>
  <c r="H62" i="54" s="1"/>
  <c r="E61" i="54"/>
  <c r="K61" i="54" s="1"/>
  <c r="D61" i="54"/>
  <c r="C61" i="54"/>
  <c r="B61" i="54"/>
  <c r="H61" i="54" s="1"/>
  <c r="E60" i="54"/>
  <c r="K60" i="54" s="1"/>
  <c r="D60" i="54"/>
  <c r="C60" i="54"/>
  <c r="B60" i="54"/>
  <c r="H60" i="54" s="1"/>
  <c r="A60" i="54"/>
  <c r="G60" i="54" s="1"/>
  <c r="E59" i="54"/>
  <c r="K59" i="54" s="1"/>
  <c r="D59" i="54"/>
  <c r="C59" i="54"/>
  <c r="B59" i="54"/>
  <c r="H59" i="54" s="1"/>
  <c r="A59" i="54"/>
  <c r="G59" i="54" s="1"/>
  <c r="E58" i="54"/>
  <c r="K58" i="54" s="1"/>
  <c r="D58" i="54"/>
  <c r="C58" i="54"/>
  <c r="B58" i="54"/>
  <c r="H58" i="54" s="1"/>
  <c r="A58" i="54"/>
  <c r="G58" i="54" s="1"/>
  <c r="E57" i="54"/>
  <c r="K57" i="54" s="1"/>
  <c r="D57" i="54"/>
  <c r="C57" i="54"/>
  <c r="B57" i="54"/>
  <c r="H57" i="54" s="1"/>
  <c r="A57" i="54"/>
  <c r="G57" i="54" s="1"/>
  <c r="E56" i="54"/>
  <c r="K56" i="54" s="1"/>
  <c r="D56" i="54"/>
  <c r="C56" i="54"/>
  <c r="B56" i="54"/>
  <c r="H56" i="54" s="1"/>
  <c r="A56" i="54"/>
  <c r="G56" i="54" s="1"/>
  <c r="E55" i="54"/>
  <c r="K55" i="54" s="1"/>
  <c r="D55" i="54"/>
  <c r="C55" i="54"/>
  <c r="B55" i="54"/>
  <c r="H55" i="54" s="1"/>
  <c r="A55" i="54"/>
  <c r="G55" i="54" s="1"/>
  <c r="E54" i="54"/>
  <c r="K54" i="54" s="1"/>
  <c r="D54" i="54"/>
  <c r="C54" i="54"/>
  <c r="B54" i="54"/>
  <c r="H54" i="54" s="1"/>
  <c r="A54" i="54"/>
  <c r="G54" i="54" s="1"/>
  <c r="E53" i="54"/>
  <c r="K53" i="54" s="1"/>
  <c r="D53" i="54"/>
  <c r="C53" i="54"/>
  <c r="B53" i="54"/>
  <c r="H53" i="54" s="1"/>
  <c r="A53" i="54"/>
  <c r="G53" i="54" s="1"/>
  <c r="E52" i="54"/>
  <c r="K52" i="54" s="1"/>
  <c r="D52" i="54"/>
  <c r="C52" i="54"/>
  <c r="B52" i="54"/>
  <c r="H52" i="54" s="1"/>
  <c r="A52" i="54"/>
  <c r="G52" i="54" s="1"/>
  <c r="E51" i="54"/>
  <c r="K51" i="54" s="1"/>
  <c r="D51" i="54"/>
  <c r="C51" i="54"/>
  <c r="B51" i="54"/>
  <c r="H51" i="54" s="1"/>
  <c r="A51" i="54"/>
  <c r="G51" i="54" s="1"/>
  <c r="E50" i="54"/>
  <c r="K50" i="54" s="1"/>
  <c r="D50" i="54"/>
  <c r="C50" i="54"/>
  <c r="B50" i="54"/>
  <c r="H50" i="54" s="1"/>
  <c r="A50" i="54"/>
  <c r="G50" i="54" s="1"/>
  <c r="E49" i="54"/>
  <c r="K49" i="54" s="1"/>
  <c r="D49" i="54"/>
  <c r="C49" i="54"/>
  <c r="B49" i="54"/>
  <c r="H49" i="54" s="1"/>
  <c r="A49" i="54"/>
  <c r="G49" i="54" s="1"/>
  <c r="E48" i="54"/>
  <c r="K48" i="54" s="1"/>
  <c r="D48" i="54"/>
  <c r="C48" i="54"/>
  <c r="B48" i="54"/>
  <c r="H48" i="54" s="1"/>
  <c r="A48" i="54"/>
  <c r="G48" i="54" s="1"/>
  <c r="E47" i="54"/>
  <c r="K47" i="54" s="1"/>
  <c r="D47" i="54"/>
  <c r="C47" i="54"/>
  <c r="B47" i="54"/>
  <c r="H47" i="54" s="1"/>
  <c r="A47" i="54"/>
  <c r="G47" i="54" s="1"/>
  <c r="E46" i="54"/>
  <c r="K46" i="54" s="1"/>
  <c r="D46" i="54"/>
  <c r="C46" i="54"/>
  <c r="B46" i="54"/>
  <c r="H46" i="54" s="1"/>
  <c r="A46" i="54"/>
  <c r="G46" i="54" s="1"/>
  <c r="E45" i="54"/>
  <c r="K45" i="54" s="1"/>
  <c r="D45" i="54"/>
  <c r="C45" i="54"/>
  <c r="B45" i="54"/>
  <c r="H45" i="54" s="1"/>
  <c r="A45" i="54"/>
  <c r="G45" i="54" s="1"/>
  <c r="E44" i="54"/>
  <c r="K44" i="54" s="1"/>
  <c r="D44" i="54"/>
  <c r="C44" i="54"/>
  <c r="B44" i="54"/>
  <c r="H44" i="54" s="1"/>
  <c r="A44" i="54"/>
  <c r="G44" i="54" s="1"/>
  <c r="E43" i="54"/>
  <c r="K43" i="54" s="1"/>
  <c r="D43" i="54"/>
  <c r="C43" i="54"/>
  <c r="B43" i="54"/>
  <c r="H43" i="54" s="1"/>
  <c r="A43" i="54"/>
  <c r="G43" i="54" s="1"/>
  <c r="E42" i="54"/>
  <c r="K42" i="54" s="1"/>
  <c r="D42" i="54"/>
  <c r="C42" i="54"/>
  <c r="B42" i="54"/>
  <c r="H42" i="54" s="1"/>
  <c r="A42" i="54"/>
  <c r="G42" i="54" s="1"/>
  <c r="E41" i="54"/>
  <c r="K41" i="54" s="1"/>
  <c r="D41" i="54"/>
  <c r="C41" i="54"/>
  <c r="B41" i="54"/>
  <c r="H41" i="54" s="1"/>
  <c r="A41" i="54"/>
  <c r="G41" i="54" s="1"/>
  <c r="E40" i="54"/>
  <c r="K40" i="54" s="1"/>
  <c r="D40" i="54"/>
  <c r="C40" i="54"/>
  <c r="B40" i="54"/>
  <c r="H40" i="54" s="1"/>
  <c r="A40" i="54"/>
  <c r="G40" i="54" s="1"/>
  <c r="E39" i="54"/>
  <c r="K39" i="54" s="1"/>
  <c r="D39" i="54"/>
  <c r="C39" i="54"/>
  <c r="B39" i="54"/>
  <c r="H39" i="54" s="1"/>
  <c r="A39" i="54"/>
  <c r="G39" i="54" s="1"/>
  <c r="E38" i="54"/>
  <c r="K38" i="54" s="1"/>
  <c r="D38" i="54"/>
  <c r="C38" i="54"/>
  <c r="B38" i="54"/>
  <c r="H38" i="54" s="1"/>
  <c r="A38" i="54"/>
  <c r="G38" i="54" s="1"/>
  <c r="E37" i="54"/>
  <c r="K37" i="54" s="1"/>
  <c r="D37" i="54"/>
  <c r="C37" i="54"/>
  <c r="B37" i="54"/>
  <c r="H37" i="54" s="1"/>
  <c r="A37" i="54"/>
  <c r="G37" i="54" s="1"/>
  <c r="E36" i="54"/>
  <c r="K36" i="54" s="1"/>
  <c r="D36" i="54"/>
  <c r="C36" i="54"/>
  <c r="B36" i="54"/>
  <c r="H36" i="54" s="1"/>
  <c r="A36" i="54"/>
  <c r="G36" i="54" s="1"/>
  <c r="E35" i="54"/>
  <c r="K35" i="54" s="1"/>
  <c r="D35" i="54"/>
  <c r="C35" i="54"/>
  <c r="B35" i="54"/>
  <c r="H35" i="54" s="1"/>
  <c r="A35" i="54"/>
  <c r="G35" i="54" s="1"/>
  <c r="E34" i="54"/>
  <c r="K34" i="54" s="1"/>
  <c r="D34" i="54"/>
  <c r="C34" i="54"/>
  <c r="B34" i="54"/>
  <c r="H34" i="54" s="1"/>
  <c r="A34" i="54"/>
  <c r="G34" i="54" s="1"/>
  <c r="E33" i="54"/>
  <c r="K33" i="54" s="1"/>
  <c r="D33" i="54"/>
  <c r="C33" i="54"/>
  <c r="B33" i="54"/>
  <c r="H33" i="54" s="1"/>
  <c r="A33" i="54"/>
  <c r="G33" i="54" s="1"/>
  <c r="E32" i="54"/>
  <c r="K32" i="54" s="1"/>
  <c r="D32" i="54"/>
  <c r="C32" i="54"/>
  <c r="B32" i="54"/>
  <c r="H32" i="54" s="1"/>
  <c r="E31" i="54"/>
  <c r="K31" i="54" s="1"/>
  <c r="D31" i="54"/>
  <c r="C31" i="54"/>
  <c r="B31" i="54"/>
  <c r="H31" i="54" s="1"/>
  <c r="E30" i="54"/>
  <c r="K30" i="54" s="1"/>
  <c r="D30" i="54"/>
  <c r="C30" i="54"/>
  <c r="B30" i="54"/>
  <c r="H30" i="54" s="1"/>
  <c r="E29" i="54"/>
  <c r="K29" i="54" s="1"/>
  <c r="D29" i="54"/>
  <c r="C29" i="54"/>
  <c r="B29" i="54"/>
  <c r="H29" i="54" s="1"/>
  <c r="E28" i="54"/>
  <c r="K28" i="54" s="1"/>
  <c r="D28" i="54"/>
  <c r="C28" i="54"/>
  <c r="B28" i="54"/>
  <c r="H28" i="54" s="1"/>
  <c r="E27" i="54"/>
  <c r="K27" i="54" s="1"/>
  <c r="D27" i="54"/>
  <c r="C27" i="54"/>
  <c r="B27" i="54"/>
  <c r="H27" i="54" s="1"/>
  <c r="W26" i="54"/>
  <c r="V26" i="54"/>
  <c r="U26" i="54"/>
  <c r="T26" i="54"/>
  <c r="E26" i="54"/>
  <c r="K26" i="54" s="1"/>
  <c r="D26" i="54"/>
  <c r="C26" i="54"/>
  <c r="B26" i="54"/>
  <c r="H26" i="54" s="1"/>
  <c r="W25" i="54"/>
  <c r="V25" i="54"/>
  <c r="U25" i="54"/>
  <c r="T25" i="54"/>
  <c r="E25" i="54"/>
  <c r="K25" i="54" s="1"/>
  <c r="D25" i="54"/>
  <c r="C25" i="54"/>
  <c r="B25" i="54"/>
  <c r="H25" i="54" s="1"/>
  <c r="W24" i="54"/>
  <c r="V24" i="54"/>
  <c r="U24" i="54"/>
  <c r="T24" i="54"/>
  <c r="E24" i="54"/>
  <c r="K24" i="54" s="1"/>
  <c r="D24" i="54"/>
  <c r="C24" i="54"/>
  <c r="B24" i="54"/>
  <c r="H24" i="54" s="1"/>
  <c r="W23" i="54"/>
  <c r="V23" i="54"/>
  <c r="U23" i="54"/>
  <c r="T23" i="54"/>
  <c r="E23" i="54"/>
  <c r="K23" i="54" s="1"/>
  <c r="D23" i="54"/>
  <c r="C23" i="54"/>
  <c r="B23" i="54"/>
  <c r="H23" i="54" s="1"/>
  <c r="W22" i="54"/>
  <c r="V22" i="54"/>
  <c r="U22" i="54"/>
  <c r="T22" i="54"/>
  <c r="E22" i="54"/>
  <c r="K22" i="54" s="1"/>
  <c r="D22" i="54"/>
  <c r="C22" i="54"/>
  <c r="B22" i="54"/>
  <c r="H22" i="54" s="1"/>
  <c r="E21" i="54"/>
  <c r="K21" i="54" s="1"/>
  <c r="D21" i="54"/>
  <c r="C21" i="54"/>
  <c r="B21" i="54"/>
  <c r="H21" i="54" s="1"/>
  <c r="E20" i="54"/>
  <c r="K20" i="54" s="1"/>
  <c r="D20" i="54"/>
  <c r="C20" i="54"/>
  <c r="B20" i="54"/>
  <c r="H20" i="54" s="1"/>
  <c r="E19" i="54"/>
  <c r="K19" i="54" s="1"/>
  <c r="D19" i="54"/>
  <c r="C19" i="54"/>
  <c r="B19" i="54"/>
  <c r="H19" i="54" s="1"/>
  <c r="E18" i="54"/>
  <c r="K18" i="54" s="1"/>
  <c r="D18" i="54"/>
  <c r="C18" i="54"/>
  <c r="B18" i="54"/>
  <c r="H18" i="54" s="1"/>
  <c r="E17" i="54"/>
  <c r="K17" i="54" s="1"/>
  <c r="D17" i="54"/>
  <c r="C17" i="54"/>
  <c r="B17" i="54"/>
  <c r="H17" i="54" s="1"/>
  <c r="E16" i="54"/>
  <c r="K16" i="54" s="1"/>
  <c r="D16" i="54"/>
  <c r="C16" i="54"/>
  <c r="B16" i="54"/>
  <c r="H16" i="54" s="1"/>
  <c r="E15" i="54"/>
  <c r="K15" i="54" s="1"/>
  <c r="D15" i="54"/>
  <c r="C15" i="54"/>
  <c r="B15" i="54"/>
  <c r="H15" i="54" s="1"/>
  <c r="E14" i="54"/>
  <c r="K14" i="54" s="1"/>
  <c r="D14" i="54"/>
  <c r="C14" i="54"/>
  <c r="B14" i="54"/>
  <c r="H14" i="54" s="1"/>
  <c r="E13" i="54"/>
  <c r="K13" i="54" s="1"/>
  <c r="D13" i="54"/>
  <c r="C13" i="54"/>
  <c r="B13" i="54"/>
  <c r="H13" i="54" s="1"/>
  <c r="E12" i="54"/>
  <c r="K12" i="54" s="1"/>
  <c r="D12" i="54"/>
  <c r="C12" i="54"/>
  <c r="B12" i="54"/>
  <c r="H12" i="54" s="1"/>
  <c r="E11" i="54"/>
  <c r="K11" i="54" s="1"/>
  <c r="D11" i="54"/>
  <c r="C11" i="54"/>
  <c r="B11" i="54"/>
  <c r="H11" i="54" s="1"/>
  <c r="E10" i="54"/>
  <c r="K10" i="54" s="1"/>
  <c r="D10" i="54"/>
  <c r="C10" i="54"/>
  <c r="B10" i="54"/>
  <c r="H10" i="54" s="1"/>
  <c r="E9" i="54"/>
  <c r="K9" i="54" s="1"/>
  <c r="D9" i="54"/>
  <c r="C9" i="54"/>
  <c r="B9" i="54"/>
  <c r="H9" i="54" s="1"/>
  <c r="E8" i="54"/>
  <c r="K8" i="54" s="1"/>
  <c r="D8" i="54"/>
  <c r="C8" i="54"/>
  <c r="B8" i="54"/>
  <c r="H8" i="54" s="1"/>
  <c r="E7" i="54"/>
  <c r="K7" i="54" s="1"/>
  <c r="D7" i="54"/>
  <c r="C7" i="54"/>
  <c r="B7" i="54"/>
  <c r="H7" i="54" s="1"/>
  <c r="E6" i="54"/>
  <c r="K6" i="54" s="1"/>
  <c r="D6" i="54"/>
  <c r="C6" i="54"/>
  <c r="B6" i="54"/>
  <c r="H6" i="54" s="1"/>
  <c r="E5" i="54"/>
  <c r="K5" i="54" s="1"/>
  <c r="D5" i="54"/>
  <c r="C5" i="54"/>
  <c r="B5" i="54"/>
  <c r="H5" i="54" s="1"/>
  <c r="E4" i="54"/>
  <c r="K4" i="54" s="1"/>
  <c r="D4" i="54"/>
  <c r="C4" i="54"/>
  <c r="B4" i="54"/>
  <c r="H4" i="54" s="1"/>
  <c r="E3" i="54"/>
  <c r="K3" i="54" s="1"/>
  <c r="D3" i="54"/>
  <c r="C3" i="54"/>
  <c r="B3" i="54"/>
  <c r="H3" i="54" s="1"/>
  <c r="E2" i="54"/>
  <c r="K2" i="54" s="1"/>
  <c r="D2" i="54"/>
  <c r="C2" i="54"/>
  <c r="B2" i="54"/>
  <c r="H2" i="54" s="1"/>
  <c r="A183" i="58"/>
  <c r="A565" i="54" s="1"/>
  <c r="G565" i="54" s="1"/>
  <c r="K567" i="11"/>
  <c r="AI403" i="11"/>
  <c r="A182" i="58"/>
  <c r="A564" i="54" s="1"/>
  <c r="G564" i="54" s="1"/>
  <c r="A181" i="58"/>
  <c r="A563" i="54" s="1"/>
  <c r="G563" i="54" s="1"/>
  <c r="A180" i="58"/>
  <c r="A562" i="54" s="1"/>
  <c r="G562" i="54" s="1"/>
  <c r="A179" i="58"/>
  <c r="A561" i="54" s="1"/>
  <c r="G561" i="54" s="1"/>
  <c r="A178" i="58"/>
  <c r="A560" i="54" s="1"/>
  <c r="G560" i="54" s="1"/>
  <c r="A177" i="58"/>
  <c r="A559" i="54" s="1"/>
  <c r="G559" i="54" s="1"/>
  <c r="A176" i="58"/>
  <c r="A558" i="54" s="1"/>
  <c r="G558" i="54" s="1"/>
  <c r="A175" i="58"/>
  <c r="A557" i="54" s="1"/>
  <c r="G557" i="54" s="1"/>
  <c r="A174" i="58"/>
  <c r="A556" i="54" s="1"/>
  <c r="G556" i="54" s="1"/>
  <c r="A173" i="58"/>
  <c r="A555" i="54" s="1"/>
  <c r="G555" i="54" s="1"/>
  <c r="A172" i="58"/>
  <c r="A554" i="54" s="1"/>
  <c r="G554" i="54" s="1"/>
  <c r="A171" i="58"/>
  <c r="A553" i="54" s="1"/>
  <c r="G553" i="54" s="1"/>
  <c r="A170" i="58"/>
  <c r="A552" i="54" s="1"/>
  <c r="G552" i="54" s="1"/>
  <c r="A169" i="58"/>
  <c r="A551" i="54" s="1"/>
  <c r="G551" i="54" s="1"/>
  <c r="A168" i="58"/>
  <c r="A550" i="54" s="1"/>
  <c r="G550" i="54" s="1"/>
  <c r="A167" i="58"/>
  <c r="A549" i="54" s="1"/>
  <c r="G549" i="54" s="1"/>
  <c r="A166" i="58"/>
  <c r="A548" i="54" s="1"/>
  <c r="G548" i="54" s="1"/>
  <c r="A165" i="58"/>
  <c r="A547" i="54" s="1"/>
  <c r="G547" i="54" s="1"/>
  <c r="A164" i="58"/>
  <c r="A546" i="54" s="1"/>
  <c r="G546" i="54" s="1"/>
  <c r="A163" i="58"/>
  <c r="A545" i="54" s="1"/>
  <c r="G545" i="54" s="1"/>
  <c r="A162" i="58"/>
  <c r="A544" i="54" s="1"/>
  <c r="G544" i="54" s="1"/>
  <c r="A161" i="58"/>
  <c r="A543" i="54" s="1"/>
  <c r="G543" i="54" s="1"/>
  <c r="A160" i="58"/>
  <c r="A542" i="54" s="1"/>
  <c r="G542" i="54" s="1"/>
  <c r="A159" i="58"/>
  <c r="A541" i="54" s="1"/>
  <c r="G541" i="54" s="1"/>
  <c r="A158" i="58"/>
  <c r="A540" i="54" s="1"/>
  <c r="G540" i="54" s="1"/>
  <c r="A157" i="58"/>
  <c r="A539" i="54" s="1"/>
  <c r="G539" i="54" s="1"/>
  <c r="A156" i="58"/>
  <c r="A538" i="54" s="1"/>
  <c r="G538" i="54" s="1"/>
  <c r="A155" i="58"/>
  <c r="A537" i="54" s="1"/>
  <c r="G537" i="54" s="1"/>
  <c r="A154" i="58"/>
  <c r="A536" i="54" s="1"/>
  <c r="G536" i="54" s="1"/>
  <c r="A153" i="58"/>
  <c r="A535" i="54" s="1"/>
  <c r="G535" i="54" s="1"/>
  <c r="A152" i="58"/>
  <c r="A534" i="54" s="1"/>
  <c r="G534" i="54" s="1"/>
  <c r="A151" i="58"/>
  <c r="A533" i="54" s="1"/>
  <c r="G533" i="54" s="1"/>
  <c r="A150" i="58"/>
  <c r="A532" i="54" s="1"/>
  <c r="G532" i="54" s="1"/>
  <c r="A149" i="58"/>
  <c r="A531" i="54" s="1"/>
  <c r="G531" i="54" s="1"/>
  <c r="A148" i="58"/>
  <c r="A530" i="54" s="1"/>
  <c r="G530" i="54" s="1"/>
  <c r="A147" i="58"/>
  <c r="A529" i="54" s="1"/>
  <c r="G529" i="54" s="1"/>
  <c r="A146" i="58"/>
  <c r="A528" i="54" s="1"/>
  <c r="G528" i="54" s="1"/>
  <c r="A145" i="58"/>
  <c r="A527" i="54" s="1"/>
  <c r="G527" i="54" s="1"/>
  <c r="A144" i="58"/>
  <c r="A526" i="54" s="1"/>
  <c r="G526" i="54" s="1"/>
  <c r="A143" i="58"/>
  <c r="A525" i="54" s="1"/>
  <c r="G525" i="54" s="1"/>
  <c r="A142" i="58"/>
  <c r="A524" i="54" s="1"/>
  <c r="G524" i="54" s="1"/>
  <c r="A141" i="58"/>
  <c r="A523" i="54" s="1"/>
  <c r="G523" i="54" s="1"/>
  <c r="A140" i="58"/>
  <c r="A522" i="54" s="1"/>
  <c r="G522" i="54" s="1"/>
  <c r="A139" i="58"/>
  <c r="A521" i="54" s="1"/>
  <c r="G521" i="54" s="1"/>
  <c r="A138" i="58"/>
  <c r="A520" i="54" s="1"/>
  <c r="G520" i="54" s="1"/>
  <c r="A137" i="58"/>
  <c r="A519" i="54" s="1"/>
  <c r="G519" i="54" s="1"/>
  <c r="A136" i="58"/>
  <c r="A518" i="54" s="1"/>
  <c r="G518" i="54" s="1"/>
  <c r="A135" i="58"/>
  <c r="A517" i="54" s="1"/>
  <c r="G517" i="54" s="1"/>
  <c r="A134" i="58"/>
  <c r="A516" i="54" s="1"/>
  <c r="G516" i="54" s="1"/>
  <c r="A133" i="58"/>
  <c r="A515" i="54" s="1"/>
  <c r="G515" i="54" s="1"/>
  <c r="A132" i="58"/>
  <c r="A514" i="54" s="1"/>
  <c r="G514" i="54" s="1"/>
  <c r="A131" i="58"/>
  <c r="A513" i="54" s="1"/>
  <c r="G513" i="54" s="1"/>
  <c r="A130" i="58"/>
  <c r="A512" i="54" s="1"/>
  <c r="G512" i="54" s="1"/>
  <c r="A129" i="58"/>
  <c r="A511" i="54" s="1"/>
  <c r="G511" i="54" s="1"/>
  <c r="A128" i="58"/>
  <c r="A510" i="54" s="1"/>
  <c r="G510" i="54" s="1"/>
  <c r="A127" i="58"/>
  <c r="A509" i="54" s="1"/>
  <c r="G509" i="54" s="1"/>
  <c r="A126" i="58"/>
  <c r="A508" i="54" s="1"/>
  <c r="G508" i="54" s="1"/>
  <c r="A125" i="58"/>
  <c r="A507" i="54" s="1"/>
  <c r="G507" i="54" s="1"/>
  <c r="A124" i="58"/>
  <c r="A506" i="54" s="1"/>
  <c r="G506" i="54" s="1"/>
  <c r="A123" i="58"/>
  <c r="A505" i="54" s="1"/>
  <c r="G505" i="54" s="1"/>
  <c r="A122" i="58"/>
  <c r="A504" i="54" s="1"/>
  <c r="G504" i="54" s="1"/>
  <c r="A121" i="58"/>
  <c r="A503" i="54" s="1"/>
  <c r="G503" i="54" s="1"/>
  <c r="A120" i="58"/>
  <c r="A502" i="54" s="1"/>
  <c r="G502" i="54" s="1"/>
  <c r="A119" i="58"/>
  <c r="A501" i="54" s="1"/>
  <c r="G501" i="54" s="1"/>
  <c r="A118" i="58"/>
  <c r="A500" i="54" s="1"/>
  <c r="G500" i="54" s="1"/>
  <c r="A117" i="58"/>
  <c r="A499" i="54" s="1"/>
  <c r="G499" i="54" s="1"/>
  <c r="A116" i="58"/>
  <c r="A498" i="54" s="1"/>
  <c r="G498" i="54" s="1"/>
  <c r="A115" i="58"/>
  <c r="A497" i="54" s="1"/>
  <c r="G497" i="54" s="1"/>
  <c r="A114" i="58"/>
  <c r="A496" i="54" s="1"/>
  <c r="G496" i="54" s="1"/>
  <c r="A113" i="58"/>
  <c r="A495" i="54" s="1"/>
  <c r="G495" i="54" s="1"/>
  <c r="A112" i="58"/>
  <c r="A494" i="54" s="1"/>
  <c r="G494" i="54" s="1"/>
  <c r="A111" i="58"/>
  <c r="A493" i="54" s="1"/>
  <c r="G493" i="54" s="1"/>
  <c r="A110" i="58"/>
  <c r="A492" i="54" s="1"/>
  <c r="G492" i="54" s="1"/>
  <c r="A109" i="58"/>
  <c r="A491" i="54" s="1"/>
  <c r="G491" i="54" s="1"/>
  <c r="A108" i="58"/>
  <c r="A490" i="54" s="1"/>
  <c r="G490" i="54" s="1"/>
  <c r="A107" i="58"/>
  <c r="A489" i="54" s="1"/>
  <c r="G489" i="54" s="1"/>
  <c r="A106" i="58"/>
  <c r="A488" i="54" s="1"/>
  <c r="G488" i="54" s="1"/>
  <c r="A105" i="58"/>
  <c r="A487" i="54" s="1"/>
  <c r="G487" i="54" s="1"/>
  <c r="A104" i="58"/>
  <c r="A486" i="54" s="1"/>
  <c r="G486" i="54" s="1"/>
  <c r="A103" i="58"/>
  <c r="A485" i="54" s="1"/>
  <c r="G485" i="54" s="1"/>
  <c r="A102" i="58"/>
  <c r="A484" i="54" s="1"/>
  <c r="G484" i="54" s="1"/>
  <c r="A101" i="58"/>
  <c r="A483" i="54" s="1"/>
  <c r="G483" i="54" s="1"/>
  <c r="A100" i="58"/>
  <c r="A482" i="54" s="1"/>
  <c r="G482" i="54" s="1"/>
  <c r="A99" i="58"/>
  <c r="A481" i="54" s="1"/>
  <c r="G481" i="54" s="1"/>
  <c r="A98" i="58"/>
  <c r="A480" i="54" s="1"/>
  <c r="G480" i="54" s="1"/>
  <c r="A97" i="58"/>
  <c r="A479" i="54" s="1"/>
  <c r="G479" i="54" s="1"/>
  <c r="A96" i="58"/>
  <c r="A478" i="54" s="1"/>
  <c r="G478" i="54" s="1"/>
  <c r="A95" i="58"/>
  <c r="A477" i="54" s="1"/>
  <c r="G477" i="54" s="1"/>
  <c r="A94" i="58"/>
  <c r="A476" i="54" s="1"/>
  <c r="G476" i="54" s="1"/>
  <c r="A93" i="58"/>
  <c r="A475" i="54" s="1"/>
  <c r="G475" i="54" s="1"/>
  <c r="A92" i="58"/>
  <c r="A474" i="54" s="1"/>
  <c r="G474" i="54" s="1"/>
  <c r="A91" i="58"/>
  <c r="A473" i="54" s="1"/>
  <c r="G473" i="54" s="1"/>
  <c r="A90" i="58"/>
  <c r="A472" i="54" s="1"/>
  <c r="G472" i="54" s="1"/>
  <c r="A89" i="58"/>
  <c r="A471" i="54" s="1"/>
  <c r="G471" i="54" s="1"/>
  <c r="A88" i="58"/>
  <c r="A470" i="54" s="1"/>
  <c r="G470" i="54" s="1"/>
  <c r="A87" i="58"/>
  <c r="A469" i="54" s="1"/>
  <c r="G469" i="54" s="1"/>
  <c r="A86" i="58"/>
  <c r="A468" i="54" s="1"/>
  <c r="G468" i="54" s="1"/>
  <c r="A85" i="58"/>
  <c r="A467" i="54" s="1"/>
  <c r="G467" i="54" s="1"/>
  <c r="A84" i="58"/>
  <c r="A466" i="54" s="1"/>
  <c r="G466" i="54" s="1"/>
  <c r="A83" i="58"/>
  <c r="A465" i="54" s="1"/>
  <c r="G465" i="54" s="1"/>
  <c r="A82" i="58"/>
  <c r="A464" i="54" s="1"/>
  <c r="G464" i="54" s="1"/>
  <c r="A81" i="58"/>
  <c r="A463" i="54" s="1"/>
  <c r="G463" i="54" s="1"/>
  <c r="A80" i="58"/>
  <c r="A462" i="54" s="1"/>
  <c r="G462" i="54" s="1"/>
  <c r="A79" i="58"/>
  <c r="A461" i="54" s="1"/>
  <c r="G461" i="54" s="1"/>
  <c r="A78" i="58"/>
  <c r="A460" i="54" s="1"/>
  <c r="G460" i="54" s="1"/>
  <c r="A77" i="58"/>
  <c r="A459" i="54" s="1"/>
  <c r="G459" i="54" s="1"/>
  <c r="A76" i="58"/>
  <c r="A458" i="54" s="1"/>
  <c r="G458" i="54" s="1"/>
  <c r="A75" i="58"/>
  <c r="A457" i="54" s="1"/>
  <c r="G457" i="54" s="1"/>
  <c r="A74" i="58"/>
  <c r="A456" i="54" s="1"/>
  <c r="G456" i="54" s="1"/>
  <c r="A73" i="58"/>
  <c r="A455" i="54" s="1"/>
  <c r="G455" i="54" s="1"/>
  <c r="A72" i="58"/>
  <c r="A454" i="54" s="1"/>
  <c r="G454" i="54" s="1"/>
  <c r="A71" i="58"/>
  <c r="A453" i="54" s="1"/>
  <c r="G453" i="54" s="1"/>
  <c r="A70" i="58"/>
  <c r="A452" i="54" s="1"/>
  <c r="G452" i="54" s="1"/>
  <c r="A69" i="58"/>
  <c r="A451" i="54" s="1"/>
  <c r="G451" i="54" s="1"/>
  <c r="A68" i="58"/>
  <c r="A450" i="54" s="1"/>
  <c r="G450" i="54" s="1"/>
  <c r="A67" i="58"/>
  <c r="A449" i="54" s="1"/>
  <c r="G449" i="54" s="1"/>
  <c r="A66" i="58"/>
  <c r="A448" i="54" s="1"/>
  <c r="G448" i="54" s="1"/>
  <c r="A65" i="58"/>
  <c r="A447" i="54" s="1"/>
  <c r="G447" i="54" s="1"/>
  <c r="A64" i="58"/>
  <c r="A446" i="54" s="1"/>
  <c r="G446" i="54" s="1"/>
  <c r="A63" i="58"/>
  <c r="A445" i="54" s="1"/>
  <c r="G445" i="54" s="1"/>
  <c r="A62" i="58"/>
  <c r="A444" i="54" s="1"/>
  <c r="G444" i="54" s="1"/>
  <c r="A61" i="58"/>
  <c r="A443" i="54" s="1"/>
  <c r="G443" i="54" s="1"/>
  <c r="A60" i="58"/>
  <c r="A442" i="54" s="1"/>
  <c r="G442" i="54" s="1"/>
  <c r="A59" i="58"/>
  <c r="A441" i="54" s="1"/>
  <c r="G441" i="54" s="1"/>
  <c r="A58" i="58"/>
  <c r="A440" i="54" s="1"/>
  <c r="G440" i="54" s="1"/>
  <c r="A57" i="58"/>
  <c r="A439" i="54" s="1"/>
  <c r="G439" i="54" s="1"/>
  <c r="A56" i="58"/>
  <c r="A438" i="54" s="1"/>
  <c r="G438" i="54" s="1"/>
  <c r="A55" i="58"/>
  <c r="A437" i="54" s="1"/>
  <c r="G437" i="54" s="1"/>
  <c r="A54" i="58"/>
  <c r="A436" i="54" s="1"/>
  <c r="G436" i="54" s="1"/>
  <c r="A53" i="58"/>
  <c r="A435" i="54" s="1"/>
  <c r="G435" i="54" s="1"/>
  <c r="A52" i="58"/>
  <c r="A434" i="54" s="1"/>
  <c r="G434" i="54" s="1"/>
  <c r="A51" i="58"/>
  <c r="A433" i="54" s="1"/>
  <c r="G433" i="54" s="1"/>
  <c r="A50" i="58"/>
  <c r="A432" i="54" s="1"/>
  <c r="G432" i="54" s="1"/>
  <c r="A49" i="58"/>
  <c r="A431" i="54" s="1"/>
  <c r="G431" i="54" s="1"/>
  <c r="A48" i="58"/>
  <c r="A430" i="54" s="1"/>
  <c r="G430" i="54" s="1"/>
  <c r="A47" i="58"/>
  <c r="A429" i="54" s="1"/>
  <c r="G429" i="54" s="1"/>
  <c r="A46" i="58"/>
  <c r="A428" i="54" s="1"/>
  <c r="G428" i="54" s="1"/>
  <c r="A45" i="58"/>
  <c r="A427" i="54" s="1"/>
  <c r="G427" i="54" s="1"/>
  <c r="A44" i="58"/>
  <c r="A426" i="54" s="1"/>
  <c r="G426" i="54" s="1"/>
  <c r="A43" i="58"/>
  <c r="A425" i="54" s="1"/>
  <c r="G425" i="54" s="1"/>
  <c r="A42" i="58"/>
  <c r="A424" i="54" s="1"/>
  <c r="G424" i="54" s="1"/>
  <c r="A41" i="58"/>
  <c r="A423" i="54" s="1"/>
  <c r="G423" i="54" s="1"/>
  <c r="A40" i="58"/>
  <c r="A422" i="54" s="1"/>
  <c r="G422" i="54" s="1"/>
  <c r="A39" i="58"/>
  <c r="A421" i="54" s="1"/>
  <c r="G421" i="54" s="1"/>
  <c r="A38" i="58"/>
  <c r="A420" i="54" s="1"/>
  <c r="G420" i="54" s="1"/>
  <c r="A37" i="58"/>
  <c r="A419" i="54" s="1"/>
  <c r="G419" i="54" s="1"/>
  <c r="A36" i="58"/>
  <c r="A418" i="54" s="1"/>
  <c r="G418" i="54" s="1"/>
  <c r="A35" i="58"/>
  <c r="A417" i="54" s="1"/>
  <c r="G417" i="54" s="1"/>
  <c r="A34" i="58"/>
  <c r="A416" i="54" s="1"/>
  <c r="G416" i="54" s="1"/>
  <c r="A33" i="58"/>
  <c r="A415" i="54" s="1"/>
  <c r="G415" i="54" s="1"/>
  <c r="A32" i="58"/>
  <c r="A414" i="54" s="1"/>
  <c r="G414" i="54" s="1"/>
  <c r="A31" i="58"/>
  <c r="A413" i="54" s="1"/>
  <c r="G413" i="54" s="1"/>
  <c r="A30" i="58"/>
  <c r="A412" i="54" s="1"/>
  <c r="G412" i="54" s="1"/>
  <c r="A29" i="58"/>
  <c r="A411" i="54" s="1"/>
  <c r="G411" i="54" s="1"/>
  <c r="A28" i="58"/>
  <c r="A410" i="54" s="1"/>
  <c r="G410" i="54" s="1"/>
  <c r="A27" i="58"/>
  <c r="A409" i="54" s="1"/>
  <c r="G409" i="54" s="1"/>
  <c r="A26" i="58"/>
  <c r="A408" i="54" s="1"/>
  <c r="G408" i="54" s="1"/>
  <c r="A25" i="58"/>
  <c r="A407" i="54" s="1"/>
  <c r="G407" i="54" s="1"/>
  <c r="A24" i="58"/>
  <c r="A406" i="54" s="1"/>
  <c r="G406" i="54" s="1"/>
  <c r="A23" i="58"/>
  <c r="A405" i="54" s="1"/>
  <c r="G405" i="54" s="1"/>
  <c r="A22" i="58"/>
  <c r="A404" i="54" s="1"/>
  <c r="G404" i="54" s="1"/>
  <c r="A21" i="58"/>
  <c r="A403" i="54" s="1"/>
  <c r="G403" i="54" s="1"/>
  <c r="A20" i="58"/>
  <c r="A402" i="54" s="1"/>
  <c r="G402" i="54" s="1"/>
  <c r="A19" i="58"/>
  <c r="A401" i="54" s="1"/>
  <c r="G401" i="54" s="1"/>
  <c r="A18" i="58"/>
  <c r="A400" i="54" s="1"/>
  <c r="G400" i="54" s="1"/>
  <c r="A17" i="58"/>
  <c r="A399" i="54" s="1"/>
  <c r="G399" i="54" s="1"/>
  <c r="A16" i="58"/>
  <c r="A398" i="54" s="1"/>
  <c r="G398" i="54" s="1"/>
  <c r="A15" i="58"/>
  <c r="A397" i="54" s="1"/>
  <c r="G397" i="54" s="1"/>
  <c r="A14" i="58"/>
  <c r="A396" i="54" s="1"/>
  <c r="G396" i="54" s="1"/>
  <c r="A13" i="58"/>
  <c r="A395" i="54" s="1"/>
  <c r="G395" i="54" s="1"/>
  <c r="A12" i="58"/>
  <c r="A394" i="54" s="1"/>
  <c r="G394" i="54" s="1"/>
  <c r="A11" i="58"/>
  <c r="A393" i="54" s="1"/>
  <c r="G393" i="54" s="1"/>
  <c r="A10" i="58"/>
  <c r="A392" i="54" s="1"/>
  <c r="G392" i="54" s="1"/>
  <c r="A1" i="58"/>
  <c r="A82" i="8"/>
  <c r="A467" i="11" s="1"/>
  <c r="B82" i="8"/>
  <c r="B467" i="11" s="1"/>
  <c r="AA510" i="54" l="1"/>
  <c r="Z510" i="54"/>
  <c r="AB562" i="54"/>
  <c r="X542" i="54"/>
  <c r="AB489" i="54"/>
  <c r="AA542" i="54"/>
  <c r="AB542" i="54"/>
  <c r="Z525" i="11"/>
  <c r="AJ525" i="11" s="1"/>
  <c r="AD525" i="11"/>
  <c r="AE525" i="11"/>
  <c r="AB525" i="11"/>
  <c r="AC525" i="11"/>
  <c r="AF525" i="11"/>
  <c r="AG525" i="11"/>
  <c r="AA525" i="11"/>
  <c r="AK525" i="11" s="1"/>
  <c r="Z493" i="11"/>
  <c r="AJ493" i="11" s="1"/>
  <c r="AE493" i="11"/>
  <c r="AF493" i="11"/>
  <c r="AG493" i="11"/>
  <c r="AA493" i="11"/>
  <c r="AK493" i="11" s="1"/>
  <c r="AD493" i="11"/>
  <c r="AB493" i="11"/>
  <c r="AC493" i="11"/>
  <c r="AE456" i="11"/>
  <c r="AA456" i="11"/>
  <c r="AK456" i="11" s="1"/>
  <c r="AG456" i="11"/>
  <c r="AC456" i="11"/>
  <c r="AD456" i="11"/>
  <c r="AF456" i="11"/>
  <c r="Z456" i="11"/>
  <c r="AJ456" i="11" s="1"/>
  <c r="AB456" i="11"/>
  <c r="AA416" i="11"/>
  <c r="AK416" i="11" s="1"/>
  <c r="AB416" i="11"/>
  <c r="AF416" i="11"/>
  <c r="AE416" i="11"/>
  <c r="Z416" i="11"/>
  <c r="AJ416" i="11" s="1"/>
  <c r="AD416" i="11"/>
  <c r="AG416" i="11"/>
  <c r="AC416" i="11"/>
  <c r="Z522" i="11"/>
  <c r="AJ522" i="11" s="1"/>
  <c r="AG522" i="11"/>
  <c r="AB522" i="11"/>
  <c r="AA522" i="11"/>
  <c r="AK522" i="11" s="1"/>
  <c r="AF522" i="11"/>
  <c r="AD522" i="11"/>
  <c r="AE522" i="11"/>
  <c r="AC522" i="11"/>
  <c r="Z514" i="11"/>
  <c r="AJ514" i="11" s="1"/>
  <c r="AG514" i="11"/>
  <c r="AE514" i="11"/>
  <c r="AF514" i="11"/>
  <c r="AA514" i="11"/>
  <c r="AK514" i="11" s="1"/>
  <c r="AB514" i="11"/>
  <c r="AD514" i="11"/>
  <c r="AC514" i="11"/>
  <c r="Z482" i="11"/>
  <c r="AJ482" i="11" s="1"/>
  <c r="AD482" i="11"/>
  <c r="AF482" i="11"/>
  <c r="AC482" i="11"/>
  <c r="AA482" i="11"/>
  <c r="AK482" i="11" s="1"/>
  <c r="AB482" i="11"/>
  <c r="AE482" i="11"/>
  <c r="AG482" i="11"/>
  <c r="Z461" i="11"/>
  <c r="AJ461" i="11" s="1"/>
  <c r="AA461" i="11"/>
  <c r="AK461" i="11" s="1"/>
  <c r="AC461" i="11"/>
  <c r="AE461" i="11"/>
  <c r="AG461" i="11"/>
  <c r="AD461" i="11"/>
  <c r="AF461" i="11"/>
  <c r="AB461" i="11"/>
  <c r="AC429" i="11"/>
  <c r="Z429" i="11"/>
  <c r="AJ429" i="11" s="1"/>
  <c r="AD429" i="11"/>
  <c r="AE429" i="11"/>
  <c r="AF429" i="11"/>
  <c r="AG429" i="11"/>
  <c r="AA429" i="11"/>
  <c r="AK429" i="11" s="1"/>
  <c r="AB429" i="11"/>
  <c r="AC413" i="11"/>
  <c r="Z413" i="11"/>
  <c r="AJ413" i="11" s="1"/>
  <c r="AD413" i="11"/>
  <c r="AE413" i="11"/>
  <c r="AB413" i="11"/>
  <c r="AG413" i="11"/>
  <c r="AA413" i="11"/>
  <c r="AK413" i="11" s="1"/>
  <c r="AF413" i="11"/>
  <c r="P166" i="56"/>
  <c r="Z511" i="11"/>
  <c r="AJ511" i="11" s="1"/>
  <c r="AB511" i="11"/>
  <c r="AC511" i="11"/>
  <c r="AE511" i="11"/>
  <c r="AA511" i="11"/>
  <c r="AK511" i="11" s="1"/>
  <c r="AD511" i="11"/>
  <c r="AF511" i="11"/>
  <c r="AG511" i="11"/>
  <c r="Z495" i="11"/>
  <c r="AJ495" i="11" s="1"/>
  <c r="AC495" i="11"/>
  <c r="AB495" i="11"/>
  <c r="AA495" i="11"/>
  <c r="AK495" i="11" s="1"/>
  <c r="AD495" i="11"/>
  <c r="AE495" i="11"/>
  <c r="AG495" i="11"/>
  <c r="AF495" i="11"/>
  <c r="AF442" i="11"/>
  <c r="AG442" i="11"/>
  <c r="AC442" i="11"/>
  <c r="AE442" i="11"/>
  <c r="Z442" i="11"/>
  <c r="AJ442" i="11" s="1"/>
  <c r="AA442" i="11"/>
  <c r="AK442" i="11" s="1"/>
  <c r="AB442" i="11"/>
  <c r="AD442" i="11"/>
  <c r="Z534" i="11"/>
  <c r="AJ534" i="11" s="1"/>
  <c r="AC534" i="11"/>
  <c r="AD534" i="11"/>
  <c r="AG534" i="11"/>
  <c r="AF534" i="11"/>
  <c r="AA534" i="11"/>
  <c r="AK534" i="11" s="1"/>
  <c r="AB534" i="11"/>
  <c r="AE534" i="11"/>
  <c r="Z526" i="11"/>
  <c r="AJ526" i="11" s="1"/>
  <c r="AC526" i="11"/>
  <c r="AD526" i="11"/>
  <c r="AE526" i="11"/>
  <c r="AF526" i="11"/>
  <c r="AG526" i="11"/>
  <c r="AB526" i="11"/>
  <c r="AA526" i="11"/>
  <c r="AK526" i="11" s="1"/>
  <c r="Z510" i="11"/>
  <c r="AJ510" i="11" s="1"/>
  <c r="AC510" i="11"/>
  <c r="AD510" i="11"/>
  <c r="AB510" i="11"/>
  <c r="AA510" i="11"/>
  <c r="AK510" i="11" s="1"/>
  <c r="AG510" i="11"/>
  <c r="AF510" i="11"/>
  <c r="AE510" i="11"/>
  <c r="Z502" i="11"/>
  <c r="AJ502" i="11" s="1"/>
  <c r="AC502" i="11"/>
  <c r="AB502" i="11"/>
  <c r="AD502" i="11"/>
  <c r="AA502" i="11"/>
  <c r="AK502" i="11" s="1"/>
  <c r="AE502" i="11"/>
  <c r="AF502" i="11"/>
  <c r="AG502" i="11"/>
  <c r="Z494" i="11"/>
  <c r="AJ494" i="11" s="1"/>
  <c r="AD494" i="11"/>
  <c r="AG494" i="11"/>
  <c r="AE494" i="11"/>
  <c r="AF494" i="11"/>
  <c r="AC494" i="11"/>
  <c r="AB494" i="11"/>
  <c r="AA494" i="11"/>
  <c r="AK494" i="11" s="1"/>
  <c r="Z486" i="11"/>
  <c r="AJ486" i="11" s="1"/>
  <c r="AD486" i="11"/>
  <c r="AG486" i="11"/>
  <c r="AF486" i="11"/>
  <c r="AA486" i="11"/>
  <c r="AK486" i="11" s="1"/>
  <c r="AB486" i="11"/>
  <c r="AC486" i="11"/>
  <c r="AE486" i="11"/>
  <c r="AE465" i="11"/>
  <c r="Z465" i="11"/>
  <c r="AJ465" i="11" s="1"/>
  <c r="AC465" i="11"/>
  <c r="AG465" i="11"/>
  <c r="AF465" i="11"/>
  <c r="AA465" i="11"/>
  <c r="AK465" i="11" s="1"/>
  <c r="AB465" i="11"/>
  <c r="AD465" i="11"/>
  <c r="AG449" i="11"/>
  <c r="AA449" i="11"/>
  <c r="AK449" i="11" s="1"/>
  <c r="AD449" i="11"/>
  <c r="Z449" i="11"/>
  <c r="AJ449" i="11" s="1"/>
  <c r="AB449" i="11"/>
  <c r="AC449" i="11"/>
  <c r="AE449" i="11"/>
  <c r="AF449" i="11"/>
  <c r="AG433" i="11"/>
  <c r="AA433" i="11"/>
  <c r="AK433" i="11" s="1"/>
  <c r="Z433" i="11"/>
  <c r="AJ433" i="11" s="1"/>
  <c r="AF433" i="11"/>
  <c r="AB433" i="11"/>
  <c r="AD433" i="11"/>
  <c r="AE433" i="11"/>
  <c r="AC433" i="11"/>
  <c r="AG425" i="11"/>
  <c r="AA425" i="11"/>
  <c r="AK425" i="11" s="1"/>
  <c r="AC425" i="11"/>
  <c r="AF425" i="11"/>
  <c r="Z425" i="11"/>
  <c r="AJ425" i="11" s="1"/>
  <c r="AB425" i="11"/>
  <c r="AD425" i="11"/>
  <c r="AE425" i="11"/>
  <c r="AG417" i="11"/>
  <c r="AA417" i="11"/>
  <c r="AK417" i="11" s="1"/>
  <c r="Z417" i="11"/>
  <c r="AJ417" i="11" s="1"/>
  <c r="AD417" i="11"/>
  <c r="AC417" i="11"/>
  <c r="AE417" i="11"/>
  <c r="AF417" i="11"/>
  <c r="AB417" i="11"/>
  <c r="AB410" i="54"/>
  <c r="AF531" i="11"/>
  <c r="AG531" i="11"/>
  <c r="Z531" i="11"/>
  <c r="AJ531" i="11" s="1"/>
  <c r="AB531" i="11"/>
  <c r="AC531" i="11"/>
  <c r="AD531" i="11"/>
  <c r="AE531" i="11"/>
  <c r="AA531" i="11"/>
  <c r="AK531" i="11" s="1"/>
  <c r="Z523" i="11"/>
  <c r="AJ523" i="11" s="1"/>
  <c r="AF523" i="11"/>
  <c r="AG523" i="11"/>
  <c r="AA523" i="11"/>
  <c r="AK523" i="11" s="1"/>
  <c r="AB523" i="11"/>
  <c r="AC523" i="11"/>
  <c r="AD523" i="11"/>
  <c r="AE523" i="11"/>
  <c r="Z515" i="11"/>
  <c r="AJ515" i="11" s="1"/>
  <c r="AF515" i="11"/>
  <c r="AG515" i="11"/>
  <c r="AA515" i="11"/>
  <c r="AK515" i="11" s="1"/>
  <c r="AE515" i="11"/>
  <c r="AB515" i="11"/>
  <c r="AD515" i="11"/>
  <c r="AC515" i="11"/>
  <c r="Z507" i="11"/>
  <c r="AJ507" i="11" s="1"/>
  <c r="AF507" i="11"/>
  <c r="AC507" i="11"/>
  <c r="AD507" i="11"/>
  <c r="AA507" i="11"/>
  <c r="AK507" i="11" s="1"/>
  <c r="AG507" i="11"/>
  <c r="AB507" i="11"/>
  <c r="AE507" i="11"/>
  <c r="AF499" i="11"/>
  <c r="AB499" i="11"/>
  <c r="AC499" i="11"/>
  <c r="Z499" i="11"/>
  <c r="AJ499" i="11" s="1"/>
  <c r="AE499" i="11"/>
  <c r="AA499" i="11"/>
  <c r="AK499" i="11" s="1"/>
  <c r="AD499" i="11"/>
  <c r="AG499" i="11"/>
  <c r="AG491" i="11"/>
  <c r="AC491" i="11"/>
  <c r="AD491" i="11"/>
  <c r="AE491" i="11"/>
  <c r="AF491" i="11"/>
  <c r="Z491" i="11"/>
  <c r="AJ491" i="11" s="1"/>
  <c r="AB491" i="11"/>
  <c r="AA491" i="11"/>
  <c r="AK491" i="11" s="1"/>
  <c r="Z483" i="11"/>
  <c r="AJ483" i="11" s="1"/>
  <c r="AC483" i="11"/>
  <c r="AF483" i="11"/>
  <c r="AE483" i="11"/>
  <c r="AA483" i="11"/>
  <c r="AK483" i="11" s="1"/>
  <c r="AG483" i="11"/>
  <c r="AD483" i="11"/>
  <c r="AB483" i="11"/>
  <c r="AC475" i="11"/>
  <c r="AE475" i="11"/>
  <c r="Z475" i="11"/>
  <c r="AJ475" i="11" s="1"/>
  <c r="AD475" i="11"/>
  <c r="AA475" i="11"/>
  <c r="AK475" i="11" s="1"/>
  <c r="AF475" i="11"/>
  <c r="AB475" i="11"/>
  <c r="AG475" i="11"/>
  <c r="AC467" i="11"/>
  <c r="Z467" i="11"/>
  <c r="AJ467" i="11" s="1"/>
  <c r="AD467" i="11"/>
  <c r="AB467" i="11"/>
  <c r="AA467" i="11"/>
  <c r="AK467" i="11" s="1"/>
  <c r="AG467" i="11"/>
  <c r="AF467" i="11"/>
  <c r="AE467" i="11"/>
  <c r="Z462" i="11"/>
  <c r="AJ462" i="11" s="1"/>
  <c r="AC462" i="11"/>
  <c r="AF462" i="11"/>
  <c r="AB462" i="11"/>
  <c r="AD462" i="11"/>
  <c r="AE462" i="11"/>
  <c r="AA462" i="11"/>
  <c r="AK462" i="11" s="1"/>
  <c r="AG462" i="11"/>
  <c r="AB454" i="11"/>
  <c r="AC454" i="11"/>
  <c r="Z454" i="11"/>
  <c r="AJ454" i="11" s="1"/>
  <c r="AD454" i="11"/>
  <c r="AG454" i="11"/>
  <c r="AF454" i="11"/>
  <c r="AA454" i="11"/>
  <c r="AK454" i="11" s="1"/>
  <c r="AE454" i="11"/>
  <c r="AB446" i="11"/>
  <c r="AC446" i="11"/>
  <c r="Z446" i="11"/>
  <c r="AJ446" i="11" s="1"/>
  <c r="AD446" i="11"/>
  <c r="AF446" i="11"/>
  <c r="AA446" i="11"/>
  <c r="AK446" i="11" s="1"/>
  <c r="AE446" i="11"/>
  <c r="AG446" i="11"/>
  <c r="AB438" i="11"/>
  <c r="AC438" i="11"/>
  <c r="Z438" i="11"/>
  <c r="AJ438" i="11" s="1"/>
  <c r="AD438" i="11"/>
  <c r="AF438" i="11"/>
  <c r="AG438" i="11"/>
  <c r="AA438" i="11"/>
  <c r="AK438" i="11" s="1"/>
  <c r="AE438" i="11"/>
  <c r="AB430" i="11"/>
  <c r="AC430" i="11"/>
  <c r="Z430" i="11"/>
  <c r="AJ430" i="11" s="1"/>
  <c r="AD430" i="11"/>
  <c r="AE430" i="11"/>
  <c r="AA430" i="11"/>
  <c r="AK430" i="11" s="1"/>
  <c r="AF430" i="11"/>
  <c r="AG430" i="11"/>
  <c r="AB422" i="11"/>
  <c r="AC422" i="11"/>
  <c r="Z422" i="11"/>
  <c r="AJ422" i="11" s="1"/>
  <c r="AD422" i="11"/>
  <c r="AE422" i="11"/>
  <c r="AA422" i="11"/>
  <c r="AK422" i="11" s="1"/>
  <c r="AF422" i="11"/>
  <c r="AG422" i="11"/>
  <c r="AB414" i="11"/>
  <c r="AC414" i="11"/>
  <c r="Z414" i="11"/>
  <c r="AJ414" i="11" s="1"/>
  <c r="AD414" i="11"/>
  <c r="AA414" i="11"/>
  <c r="AK414" i="11" s="1"/>
  <c r="AE414" i="11"/>
  <c r="AG414" i="11"/>
  <c r="AF414" i="11"/>
  <c r="AB406" i="11"/>
  <c r="AC406" i="11"/>
  <c r="Z406" i="11"/>
  <c r="AJ406" i="11" s="1"/>
  <c r="AD406" i="11"/>
  <c r="AG406" i="11"/>
  <c r="AA406" i="11"/>
  <c r="AK406" i="11" s="1"/>
  <c r="AF406" i="11"/>
  <c r="AE406" i="11"/>
  <c r="Z392" i="54"/>
  <c r="AA393" i="54"/>
  <c r="AB395" i="54"/>
  <c r="Z399" i="54"/>
  <c r="Z442" i="54"/>
  <c r="Z477" i="54"/>
  <c r="AC514" i="54"/>
  <c r="AB515" i="54"/>
  <c r="P108" i="56"/>
  <c r="Z517" i="11"/>
  <c r="AJ517" i="11" s="1"/>
  <c r="AD517" i="11"/>
  <c r="AE517" i="11"/>
  <c r="AC517" i="11"/>
  <c r="AA517" i="11"/>
  <c r="AK517" i="11" s="1"/>
  <c r="AB517" i="11"/>
  <c r="AF517" i="11"/>
  <c r="AG517" i="11"/>
  <c r="Z501" i="11"/>
  <c r="AJ501" i="11" s="1"/>
  <c r="AD501" i="11"/>
  <c r="AB501" i="11"/>
  <c r="AC501" i="11"/>
  <c r="AG501" i="11"/>
  <c r="AA501" i="11"/>
  <c r="AK501" i="11" s="1"/>
  <c r="AE501" i="11"/>
  <c r="AF501" i="11"/>
  <c r="Z469" i="11"/>
  <c r="AJ469" i="11" s="1"/>
  <c r="AA469" i="11"/>
  <c r="AK469" i="11" s="1"/>
  <c r="AD469" i="11"/>
  <c r="AF469" i="11"/>
  <c r="AG469" i="11"/>
  <c r="AC469" i="11"/>
  <c r="AE469" i="11"/>
  <c r="AB469" i="11"/>
  <c r="Z530" i="11"/>
  <c r="AJ530" i="11" s="1"/>
  <c r="AG530" i="11"/>
  <c r="AA530" i="11"/>
  <c r="AK530" i="11" s="1"/>
  <c r="AD530" i="11"/>
  <c r="AB530" i="11"/>
  <c r="AC530" i="11"/>
  <c r="AE530" i="11"/>
  <c r="AF530" i="11"/>
  <c r="Z490" i="11"/>
  <c r="AJ490" i="11" s="1"/>
  <c r="AG490" i="11"/>
  <c r="AB490" i="11"/>
  <c r="AC490" i="11"/>
  <c r="AE490" i="11"/>
  <c r="AA490" i="11"/>
  <c r="AK490" i="11" s="1"/>
  <c r="AD490" i="11"/>
  <c r="AF490" i="11"/>
  <c r="AD474" i="11"/>
  <c r="Z474" i="11"/>
  <c r="AJ474" i="11" s="1"/>
  <c r="AE474" i="11"/>
  <c r="AB474" i="11"/>
  <c r="AG474" i="11"/>
  <c r="AA474" i="11"/>
  <c r="AK474" i="11" s="1"/>
  <c r="AC474" i="11"/>
  <c r="AF474" i="11"/>
  <c r="AC453" i="11"/>
  <c r="Z453" i="11"/>
  <c r="AJ453" i="11" s="1"/>
  <c r="AD453" i="11"/>
  <c r="AA453" i="11"/>
  <c r="AK453" i="11" s="1"/>
  <c r="AE453" i="11"/>
  <c r="AB453" i="11"/>
  <c r="AF453" i="11"/>
  <c r="AG453" i="11"/>
  <c r="AC437" i="11"/>
  <c r="Z437" i="11"/>
  <c r="AJ437" i="11" s="1"/>
  <c r="AD437" i="11"/>
  <c r="AE437" i="11"/>
  <c r="AG437" i="11"/>
  <c r="AA437" i="11"/>
  <c r="AK437" i="11" s="1"/>
  <c r="AF437" i="11"/>
  <c r="AB437" i="11"/>
  <c r="AB527" i="11"/>
  <c r="Z527" i="11"/>
  <c r="AJ527" i="11" s="1"/>
  <c r="AC527" i="11"/>
  <c r="AF527" i="11"/>
  <c r="AG527" i="11"/>
  <c r="AE527" i="11"/>
  <c r="AD527" i="11"/>
  <c r="AA527" i="11"/>
  <c r="AK527" i="11" s="1"/>
  <c r="Z471" i="11"/>
  <c r="AJ471" i="11" s="1"/>
  <c r="AG471" i="11"/>
  <c r="AD471" i="11"/>
  <c r="AA471" i="11"/>
  <c r="AK471" i="11" s="1"/>
  <c r="AB471" i="11"/>
  <c r="AC471" i="11"/>
  <c r="AE471" i="11"/>
  <c r="AF471" i="11"/>
  <c r="Z518" i="11"/>
  <c r="AJ518" i="11" s="1"/>
  <c r="AC518" i="11"/>
  <c r="AD518" i="11"/>
  <c r="AA518" i="11"/>
  <c r="AK518" i="11" s="1"/>
  <c r="AB518" i="11"/>
  <c r="AE518" i="11"/>
  <c r="AF518" i="11"/>
  <c r="AG518" i="11"/>
  <c r="Z478" i="11"/>
  <c r="AJ478" i="11" s="1"/>
  <c r="AE478" i="11"/>
  <c r="AC478" i="11"/>
  <c r="AG478" i="11"/>
  <c r="AD478" i="11"/>
  <c r="AF478" i="11"/>
  <c r="AB478" i="11"/>
  <c r="AA478" i="11"/>
  <c r="AK478" i="11" s="1"/>
  <c r="Z470" i="11"/>
  <c r="AJ470" i="11" s="1"/>
  <c r="AD470" i="11"/>
  <c r="AG470" i="11"/>
  <c r="AB470" i="11"/>
  <c r="AA470" i="11"/>
  <c r="AK470" i="11" s="1"/>
  <c r="AC470" i="11"/>
  <c r="AE470" i="11"/>
  <c r="AF470" i="11"/>
  <c r="Z457" i="11"/>
  <c r="AJ457" i="11" s="1"/>
  <c r="AE457" i="11"/>
  <c r="AB457" i="11"/>
  <c r="AG457" i="11"/>
  <c r="AC457" i="11"/>
  <c r="AD457" i="11"/>
  <c r="AF457" i="11"/>
  <c r="AA457" i="11"/>
  <c r="AK457" i="11" s="1"/>
  <c r="AG441" i="11"/>
  <c r="AA441" i="11"/>
  <c r="AK441" i="11" s="1"/>
  <c r="Z441" i="11"/>
  <c r="AJ441" i="11" s="1"/>
  <c r="AB441" i="11"/>
  <c r="AE441" i="11"/>
  <c r="AC441" i="11"/>
  <c r="AD441" i="11"/>
  <c r="AF441" i="11"/>
  <c r="AG409" i="11"/>
  <c r="AA409" i="11"/>
  <c r="AK409" i="11" s="1"/>
  <c r="AE409" i="11"/>
  <c r="Z409" i="11"/>
  <c r="AJ409" i="11" s="1"/>
  <c r="AB409" i="11"/>
  <c r="AC409" i="11"/>
  <c r="AD409" i="11"/>
  <c r="AF409" i="11"/>
  <c r="Z393" i="54"/>
  <c r="AA395" i="54"/>
  <c r="Y477" i="54"/>
  <c r="AB514" i="54"/>
  <c r="Z536" i="11"/>
  <c r="AJ536" i="11" s="1"/>
  <c r="AA536" i="11"/>
  <c r="AK536" i="11" s="1"/>
  <c r="AB536" i="11"/>
  <c r="AC536" i="11"/>
  <c r="AD536" i="11"/>
  <c r="AG536" i="11"/>
  <c r="AE536" i="11"/>
  <c r="AF536" i="11"/>
  <c r="Z528" i="11"/>
  <c r="AJ528" i="11" s="1"/>
  <c r="AA528" i="11"/>
  <c r="AK528" i="11" s="1"/>
  <c r="AB528" i="11"/>
  <c r="AG528" i="11"/>
  <c r="AC528" i="11"/>
  <c r="AD528" i="11"/>
  <c r="AE528" i="11"/>
  <c r="AF528" i="11"/>
  <c r="Z520" i="11"/>
  <c r="AJ520" i="11" s="1"/>
  <c r="AA520" i="11"/>
  <c r="AK520" i="11" s="1"/>
  <c r="AB520" i="11"/>
  <c r="AE520" i="11"/>
  <c r="AF520" i="11"/>
  <c r="AG520" i="11"/>
  <c r="AD520" i="11"/>
  <c r="AC520" i="11"/>
  <c r="Z512" i="11"/>
  <c r="AJ512" i="11" s="1"/>
  <c r="AA512" i="11"/>
  <c r="AK512" i="11" s="1"/>
  <c r="AB512" i="11"/>
  <c r="AC512" i="11"/>
  <c r="AD512" i="11"/>
  <c r="AE512" i="11"/>
  <c r="AF512" i="11"/>
  <c r="AG512" i="11"/>
  <c r="Z504" i="11"/>
  <c r="AJ504" i="11" s="1"/>
  <c r="AA504" i="11"/>
  <c r="AK504" i="11" s="1"/>
  <c r="AC504" i="11"/>
  <c r="AD504" i="11"/>
  <c r="AE504" i="11"/>
  <c r="AF504" i="11"/>
  <c r="AG504" i="11"/>
  <c r="AB504" i="11"/>
  <c r="Z496" i="11"/>
  <c r="AJ496" i="11" s="1"/>
  <c r="AB496" i="11"/>
  <c r="AA496" i="11"/>
  <c r="AK496" i="11" s="1"/>
  <c r="AC496" i="11"/>
  <c r="AF496" i="11"/>
  <c r="AD496" i="11"/>
  <c r="AE496" i="11"/>
  <c r="AG496" i="11"/>
  <c r="AB488" i="11"/>
  <c r="AG488" i="11"/>
  <c r="Z488" i="11"/>
  <c r="AJ488" i="11" s="1"/>
  <c r="AD488" i="11"/>
  <c r="AE488" i="11"/>
  <c r="AF488" i="11"/>
  <c r="AC488" i="11"/>
  <c r="AA488" i="11"/>
  <c r="AK488" i="11" s="1"/>
  <c r="AF480" i="11"/>
  <c r="AE480" i="11"/>
  <c r="AA480" i="11"/>
  <c r="AK480" i="11" s="1"/>
  <c r="AC480" i="11"/>
  <c r="AD480" i="11"/>
  <c r="Z480" i="11"/>
  <c r="AJ480" i="11" s="1"/>
  <c r="AB480" i="11"/>
  <c r="AG480" i="11"/>
  <c r="Z472" i="11"/>
  <c r="AJ472" i="11" s="1"/>
  <c r="AF472" i="11"/>
  <c r="AD472" i="11"/>
  <c r="AC472" i="11"/>
  <c r="AE472" i="11"/>
  <c r="AA472" i="11"/>
  <c r="AK472" i="11" s="1"/>
  <c r="AB472" i="11"/>
  <c r="AG472" i="11"/>
  <c r="AC459" i="11"/>
  <c r="AB459" i="11"/>
  <c r="AA459" i="11"/>
  <c r="AK459" i="11" s="1"/>
  <c r="AD459" i="11"/>
  <c r="AF459" i="11"/>
  <c r="AE459" i="11"/>
  <c r="Z459" i="11"/>
  <c r="AJ459" i="11" s="1"/>
  <c r="AG459" i="11"/>
  <c r="AE451" i="11"/>
  <c r="AF451" i="11"/>
  <c r="Z451" i="11"/>
  <c r="AJ451" i="11" s="1"/>
  <c r="AB451" i="11"/>
  <c r="AC451" i="11"/>
  <c r="AD451" i="11"/>
  <c r="AG451" i="11"/>
  <c r="AA451" i="11"/>
  <c r="AK451" i="11" s="1"/>
  <c r="AE443" i="11"/>
  <c r="AF443" i="11"/>
  <c r="AG443" i="11"/>
  <c r="Z443" i="11"/>
  <c r="AJ443" i="11" s="1"/>
  <c r="AC443" i="11"/>
  <c r="AA443" i="11"/>
  <c r="AK443" i="11" s="1"/>
  <c r="AB443" i="11"/>
  <c r="AD443" i="11"/>
  <c r="AE435" i="11"/>
  <c r="AF435" i="11"/>
  <c r="AG435" i="11"/>
  <c r="AB435" i="11"/>
  <c r="Z435" i="11"/>
  <c r="AJ435" i="11" s="1"/>
  <c r="AA435" i="11"/>
  <c r="AK435" i="11" s="1"/>
  <c r="AC435" i="11"/>
  <c r="AD435" i="11"/>
  <c r="AE427" i="11"/>
  <c r="AF427" i="11"/>
  <c r="AG427" i="11"/>
  <c r="Z427" i="11"/>
  <c r="AJ427" i="11" s="1"/>
  <c r="AA427" i="11"/>
  <c r="AK427" i="11" s="1"/>
  <c r="AB427" i="11"/>
  <c r="AC427" i="11"/>
  <c r="AD427" i="11"/>
  <c r="AE419" i="11"/>
  <c r="AF419" i="11"/>
  <c r="AG419" i="11"/>
  <c r="Z419" i="11"/>
  <c r="AJ419" i="11" s="1"/>
  <c r="AD419" i="11"/>
  <c r="AB419" i="11"/>
  <c r="AC419" i="11"/>
  <c r="AA419" i="11"/>
  <c r="AK419" i="11" s="1"/>
  <c r="AE411" i="11"/>
  <c r="AF411" i="11"/>
  <c r="AG411" i="11"/>
  <c r="AA411" i="11"/>
  <c r="AK411" i="11" s="1"/>
  <c r="Z411" i="11"/>
  <c r="AJ411" i="11" s="1"/>
  <c r="AB411" i="11"/>
  <c r="AC411" i="11"/>
  <c r="AD411" i="11"/>
  <c r="B182" i="58"/>
  <c r="B564" i="54" s="1"/>
  <c r="H564" i="54" s="1"/>
  <c r="AA392" i="54"/>
  <c r="AB393" i="54"/>
  <c r="AC395" i="54"/>
  <c r="X424" i="54"/>
  <c r="AA442" i="54"/>
  <c r="X562" i="54"/>
  <c r="P39" i="56"/>
  <c r="Z509" i="11"/>
  <c r="AJ509" i="11" s="1"/>
  <c r="AD509" i="11"/>
  <c r="AC509" i="11"/>
  <c r="AE509" i="11"/>
  <c r="AA509" i="11"/>
  <c r="AK509" i="11" s="1"/>
  <c r="AB509" i="11"/>
  <c r="AG509" i="11"/>
  <c r="AF509" i="11"/>
  <c r="Z485" i="11"/>
  <c r="AJ485" i="11" s="1"/>
  <c r="AE485" i="11"/>
  <c r="AG485" i="11"/>
  <c r="AD485" i="11"/>
  <c r="AF485" i="11"/>
  <c r="AB485" i="11"/>
  <c r="AC485" i="11"/>
  <c r="AA485" i="11"/>
  <c r="AK485" i="11" s="1"/>
  <c r="AA440" i="11"/>
  <c r="AK440" i="11" s="1"/>
  <c r="AB440" i="11"/>
  <c r="AG440" i="11"/>
  <c r="Z440" i="11"/>
  <c r="AJ440" i="11" s="1"/>
  <c r="AE440" i="11"/>
  <c r="AF440" i="11"/>
  <c r="AC440" i="11"/>
  <c r="AD440" i="11"/>
  <c r="AA424" i="11"/>
  <c r="AK424" i="11" s="1"/>
  <c r="AB424" i="11"/>
  <c r="AF424" i="11"/>
  <c r="AG424" i="11"/>
  <c r="Z424" i="11"/>
  <c r="AJ424" i="11" s="1"/>
  <c r="AC424" i="11"/>
  <c r="AD424" i="11"/>
  <c r="AE424" i="11"/>
  <c r="AG538" i="11"/>
  <c r="Z538" i="11"/>
  <c r="AJ538" i="11" s="1"/>
  <c r="AC538" i="11"/>
  <c r="AD538" i="11"/>
  <c r="AE538" i="11"/>
  <c r="AF538" i="11"/>
  <c r="AA538" i="11"/>
  <c r="AK538" i="11" s="1"/>
  <c r="AB538" i="11"/>
  <c r="Z506" i="11"/>
  <c r="AJ506" i="11" s="1"/>
  <c r="AG506" i="11"/>
  <c r="AC506" i="11"/>
  <c r="AD506" i="11"/>
  <c r="AB506" i="11"/>
  <c r="AA506" i="11"/>
  <c r="AK506" i="11" s="1"/>
  <c r="AE506" i="11"/>
  <c r="AF506" i="11"/>
  <c r="AG498" i="11"/>
  <c r="Z498" i="11"/>
  <c r="AJ498" i="11" s="1"/>
  <c r="AB498" i="11"/>
  <c r="AC498" i="11"/>
  <c r="AA498" i="11"/>
  <c r="AK498" i="11" s="1"/>
  <c r="AD498" i="11"/>
  <c r="AE498" i="11"/>
  <c r="AF498" i="11"/>
  <c r="AD466" i="11"/>
  <c r="AC466" i="11"/>
  <c r="AA466" i="11"/>
  <c r="AK466" i="11" s="1"/>
  <c r="Z466" i="11"/>
  <c r="AJ466" i="11" s="1"/>
  <c r="AB466" i="11"/>
  <c r="AF466" i="11"/>
  <c r="AG466" i="11"/>
  <c r="AE466" i="11"/>
  <c r="AC421" i="11"/>
  <c r="Z421" i="11"/>
  <c r="AJ421" i="11" s="1"/>
  <c r="AD421" i="11"/>
  <c r="AE421" i="11"/>
  <c r="AF421" i="11"/>
  <c r="AA421" i="11"/>
  <c r="AK421" i="11" s="1"/>
  <c r="AG421" i="11"/>
  <c r="AB421" i="11"/>
  <c r="AC405" i="11"/>
  <c r="Z405" i="11"/>
  <c r="AJ405" i="11" s="1"/>
  <c r="AD405" i="11"/>
  <c r="AE405" i="11"/>
  <c r="AB405" i="11"/>
  <c r="AA405" i="11"/>
  <c r="AK405" i="11" s="1"/>
  <c r="AF405" i="11"/>
  <c r="AG405" i="11"/>
  <c r="Z535" i="11"/>
  <c r="AJ535" i="11" s="1"/>
  <c r="AB535" i="11"/>
  <c r="AC535" i="11"/>
  <c r="AA535" i="11"/>
  <c r="AK535" i="11" s="1"/>
  <c r="AD535" i="11"/>
  <c r="AE535" i="11"/>
  <c r="AG535" i="11"/>
  <c r="AF535" i="11"/>
  <c r="Z503" i="11"/>
  <c r="AJ503" i="11" s="1"/>
  <c r="AB503" i="11"/>
  <c r="AC503" i="11"/>
  <c r="AD503" i="11"/>
  <c r="AF503" i="11"/>
  <c r="AA503" i="11"/>
  <c r="AK503" i="11" s="1"/>
  <c r="AE503" i="11"/>
  <c r="AG503" i="11"/>
  <c r="AC487" i="11"/>
  <c r="Z487" i="11"/>
  <c r="AJ487" i="11" s="1"/>
  <c r="AG487" i="11"/>
  <c r="AD487" i="11"/>
  <c r="AA487" i="11"/>
  <c r="AK487" i="11" s="1"/>
  <c r="AB487" i="11"/>
  <c r="AE487" i="11"/>
  <c r="AF487" i="11"/>
  <c r="AF450" i="11"/>
  <c r="AG450" i="11"/>
  <c r="AE450" i="11"/>
  <c r="Z450" i="11"/>
  <c r="AJ450" i="11" s="1"/>
  <c r="AA450" i="11"/>
  <c r="AK450" i="11" s="1"/>
  <c r="AC450" i="11"/>
  <c r="AD450" i="11"/>
  <c r="AB450" i="11"/>
  <c r="AF426" i="11"/>
  <c r="AG426" i="11"/>
  <c r="AE426" i="11"/>
  <c r="Z426" i="11"/>
  <c r="AJ426" i="11" s="1"/>
  <c r="AC426" i="11"/>
  <c r="AA426" i="11"/>
  <c r="AK426" i="11" s="1"/>
  <c r="AB426" i="11"/>
  <c r="AD426" i="11"/>
  <c r="AF418" i="11"/>
  <c r="AG418" i="11"/>
  <c r="Z418" i="11"/>
  <c r="AJ418" i="11" s="1"/>
  <c r="AB418" i="11"/>
  <c r="AC418" i="11"/>
  <c r="AA418" i="11"/>
  <c r="AK418" i="11" s="1"/>
  <c r="AD418" i="11"/>
  <c r="AE418" i="11"/>
  <c r="AF410" i="11"/>
  <c r="AG410" i="11"/>
  <c r="AB410" i="11"/>
  <c r="Z410" i="11"/>
  <c r="AJ410" i="11" s="1"/>
  <c r="AA410" i="11"/>
  <c r="AK410" i="11" s="1"/>
  <c r="AC410" i="11"/>
  <c r="AD410" i="11"/>
  <c r="AE410" i="11"/>
  <c r="P10" i="56"/>
  <c r="Z532" i="11"/>
  <c r="AJ532" i="11" s="1"/>
  <c r="AE532" i="11"/>
  <c r="AF532" i="11"/>
  <c r="AC532" i="11"/>
  <c r="AD532" i="11"/>
  <c r="AG532" i="11"/>
  <c r="AB532" i="11"/>
  <c r="AA532" i="11"/>
  <c r="AK532" i="11" s="1"/>
  <c r="Z524" i="11"/>
  <c r="AJ524" i="11" s="1"/>
  <c r="AE524" i="11"/>
  <c r="AF524" i="11"/>
  <c r="AA524" i="11"/>
  <c r="AK524" i="11" s="1"/>
  <c r="AD524" i="11"/>
  <c r="AB524" i="11"/>
  <c r="AC524" i="11"/>
  <c r="AG524" i="11"/>
  <c r="Z516" i="11"/>
  <c r="AJ516" i="11" s="1"/>
  <c r="AE516" i="11"/>
  <c r="AF516" i="11"/>
  <c r="AB516" i="11"/>
  <c r="AA516" i="11"/>
  <c r="AK516" i="11" s="1"/>
  <c r="AC516" i="11"/>
  <c r="AD516" i="11"/>
  <c r="AG516" i="11"/>
  <c r="Z508" i="11"/>
  <c r="AJ508" i="11" s="1"/>
  <c r="AE508" i="11"/>
  <c r="AC508" i="11"/>
  <c r="AD508" i="11"/>
  <c r="AF508" i="11"/>
  <c r="AG508" i="11"/>
  <c r="AB508" i="11"/>
  <c r="AA508" i="11"/>
  <c r="AK508" i="11" s="1"/>
  <c r="Z500" i="11"/>
  <c r="AJ500" i="11" s="1"/>
  <c r="AE500" i="11"/>
  <c r="AB500" i="11"/>
  <c r="AC500" i="11"/>
  <c r="AD500" i="11"/>
  <c r="AF500" i="11"/>
  <c r="AG500" i="11"/>
  <c r="AA500" i="11"/>
  <c r="AK500" i="11" s="1"/>
  <c r="Z492" i="11"/>
  <c r="AJ492" i="11" s="1"/>
  <c r="AF492" i="11"/>
  <c r="AD492" i="11"/>
  <c r="AE492" i="11"/>
  <c r="AA492" i="11"/>
  <c r="AK492" i="11" s="1"/>
  <c r="AB492" i="11"/>
  <c r="AC492" i="11"/>
  <c r="AG492" i="11"/>
  <c r="Z484" i="11"/>
  <c r="AJ484" i="11" s="1"/>
  <c r="AB484" i="11"/>
  <c r="AF484" i="11"/>
  <c r="AG484" i="11"/>
  <c r="AC484" i="11"/>
  <c r="AD484" i="11"/>
  <c r="AA484" i="11"/>
  <c r="AK484" i="11" s="1"/>
  <c r="AE484" i="11"/>
  <c r="Z476" i="11"/>
  <c r="AJ476" i="11" s="1"/>
  <c r="AB476" i="11"/>
  <c r="AE476" i="11"/>
  <c r="AF476" i="11"/>
  <c r="AC476" i="11"/>
  <c r="AD476" i="11"/>
  <c r="AG476" i="11"/>
  <c r="AA476" i="11"/>
  <c r="AK476" i="11" s="1"/>
  <c r="Z468" i="11"/>
  <c r="AJ468" i="11" s="1"/>
  <c r="AB468" i="11"/>
  <c r="AD468" i="11"/>
  <c r="AE468" i="11"/>
  <c r="AC468" i="11"/>
  <c r="AF468" i="11"/>
  <c r="AA468" i="11"/>
  <c r="AK468" i="11" s="1"/>
  <c r="AG468" i="11"/>
  <c r="AG463" i="11"/>
  <c r="Z463" i="11"/>
  <c r="AJ463" i="11" s="1"/>
  <c r="AC463" i="11"/>
  <c r="AA463" i="11"/>
  <c r="AK463" i="11" s="1"/>
  <c r="AB463" i="11"/>
  <c r="AE463" i="11"/>
  <c r="AF463" i="11"/>
  <c r="AD463" i="11"/>
  <c r="AA455" i="11"/>
  <c r="AK455" i="11" s="1"/>
  <c r="AB455" i="11"/>
  <c r="AE455" i="11"/>
  <c r="Z455" i="11"/>
  <c r="AJ455" i="11" s="1"/>
  <c r="AD455" i="11"/>
  <c r="AC455" i="11"/>
  <c r="AF455" i="11"/>
  <c r="AG455" i="11"/>
  <c r="AA447" i="11"/>
  <c r="AK447" i="11" s="1"/>
  <c r="AB447" i="11"/>
  <c r="AC447" i="11"/>
  <c r="Z447" i="11"/>
  <c r="AJ447" i="11" s="1"/>
  <c r="AE447" i="11"/>
  <c r="AD447" i="11"/>
  <c r="AF447" i="11"/>
  <c r="AG447" i="11"/>
  <c r="AA439" i="11"/>
  <c r="AK439" i="11" s="1"/>
  <c r="AB439" i="11"/>
  <c r="AC439" i="11"/>
  <c r="AE439" i="11"/>
  <c r="AD439" i="11"/>
  <c r="AG439" i="11"/>
  <c r="Z439" i="11"/>
  <c r="AJ439" i="11" s="1"/>
  <c r="AF439" i="11"/>
  <c r="AA431" i="11"/>
  <c r="AK431" i="11" s="1"/>
  <c r="AB431" i="11"/>
  <c r="AC431" i="11"/>
  <c r="AD431" i="11"/>
  <c r="Z431" i="11"/>
  <c r="AJ431" i="11" s="1"/>
  <c r="AE431" i="11"/>
  <c r="AF431" i="11"/>
  <c r="AG431" i="11"/>
  <c r="AA423" i="11"/>
  <c r="AK423" i="11" s="1"/>
  <c r="AB423" i="11"/>
  <c r="AC423" i="11"/>
  <c r="AG423" i="11"/>
  <c r="Z423" i="11"/>
  <c r="AJ423" i="11" s="1"/>
  <c r="AF423" i="11"/>
  <c r="AD423" i="11"/>
  <c r="AE423" i="11"/>
  <c r="AA415" i="11"/>
  <c r="AK415" i="11" s="1"/>
  <c r="AB415" i="11"/>
  <c r="AC415" i="11"/>
  <c r="AD415" i="11"/>
  <c r="Z415" i="11"/>
  <c r="AJ415" i="11" s="1"/>
  <c r="AF415" i="11"/>
  <c r="AE415" i="11"/>
  <c r="AG415" i="11"/>
  <c r="AA407" i="11"/>
  <c r="AK407" i="11" s="1"/>
  <c r="AB407" i="11"/>
  <c r="AC407" i="11"/>
  <c r="Z407" i="11"/>
  <c r="AJ407" i="11" s="1"/>
  <c r="AD407" i="11"/>
  <c r="AE407" i="11"/>
  <c r="AG407" i="11"/>
  <c r="AF407" i="11"/>
  <c r="X393" i="54"/>
  <c r="Y395" i="54"/>
  <c r="AA398" i="54"/>
  <c r="AB424" i="54"/>
  <c r="Y514" i="54"/>
  <c r="Z502" i="54"/>
  <c r="P66" i="56"/>
  <c r="Z533" i="11"/>
  <c r="AJ533" i="11" s="1"/>
  <c r="AD533" i="11"/>
  <c r="AE533" i="11"/>
  <c r="AF533" i="11"/>
  <c r="AG533" i="11"/>
  <c r="AA533" i="11"/>
  <c r="AK533" i="11" s="1"/>
  <c r="AB533" i="11"/>
  <c r="AC533" i="11"/>
  <c r="Z477" i="11"/>
  <c r="AJ477" i="11" s="1"/>
  <c r="AA477" i="11"/>
  <c r="AK477" i="11" s="1"/>
  <c r="AE477" i="11"/>
  <c r="AG477" i="11"/>
  <c r="AF477" i="11"/>
  <c r="AB477" i="11"/>
  <c r="AC477" i="11"/>
  <c r="AD477" i="11"/>
  <c r="AF464" i="11"/>
  <c r="AC464" i="11"/>
  <c r="Z464" i="11"/>
  <c r="AJ464" i="11" s="1"/>
  <c r="AD464" i="11"/>
  <c r="AE464" i="11"/>
  <c r="AB464" i="11"/>
  <c r="AG464" i="11"/>
  <c r="AA464" i="11"/>
  <c r="AK464" i="11" s="1"/>
  <c r="AA448" i="11"/>
  <c r="AK448" i="11" s="1"/>
  <c r="AB448" i="11"/>
  <c r="AG448" i="11"/>
  <c r="Z448" i="11"/>
  <c r="AJ448" i="11" s="1"/>
  <c r="AC448" i="11"/>
  <c r="AD448" i="11"/>
  <c r="AF448" i="11"/>
  <c r="AE448" i="11"/>
  <c r="AA432" i="11"/>
  <c r="AK432" i="11" s="1"/>
  <c r="AB432" i="11"/>
  <c r="Z432" i="11"/>
  <c r="AJ432" i="11" s="1"/>
  <c r="AD432" i="11"/>
  <c r="AG432" i="11"/>
  <c r="AC432" i="11"/>
  <c r="AE432" i="11"/>
  <c r="AF432" i="11"/>
  <c r="AA408" i="11"/>
  <c r="AK408" i="11" s="1"/>
  <c r="AB408" i="11"/>
  <c r="Z408" i="11"/>
  <c r="AJ408" i="11" s="1"/>
  <c r="AC408" i="11"/>
  <c r="AE408" i="11"/>
  <c r="AG408" i="11"/>
  <c r="AD408" i="11"/>
  <c r="AF408" i="11"/>
  <c r="AC445" i="11"/>
  <c r="Z445" i="11"/>
  <c r="AJ445" i="11" s="1"/>
  <c r="AD445" i="11"/>
  <c r="AE445" i="11"/>
  <c r="AA445" i="11"/>
  <c r="AK445" i="11" s="1"/>
  <c r="AB445" i="11"/>
  <c r="AF445" i="11"/>
  <c r="AG445" i="11"/>
  <c r="AE403" i="11"/>
  <c r="AF403" i="11"/>
  <c r="AG403" i="11"/>
  <c r="AD403" i="11"/>
  <c r="AA403" i="11"/>
  <c r="AK403" i="11" s="1"/>
  <c r="AB403" i="11"/>
  <c r="AC403" i="11"/>
  <c r="Z403" i="11"/>
  <c r="Z519" i="11"/>
  <c r="AJ519" i="11" s="1"/>
  <c r="AB519" i="11"/>
  <c r="AC519" i="11"/>
  <c r="AD519" i="11"/>
  <c r="AG519" i="11"/>
  <c r="AE519" i="11"/>
  <c r="AF519" i="11"/>
  <c r="AA519" i="11"/>
  <c r="AK519" i="11" s="1"/>
  <c r="AG479" i="11"/>
  <c r="Z479" i="11"/>
  <c r="AJ479" i="11" s="1"/>
  <c r="AE479" i="11"/>
  <c r="AA479" i="11"/>
  <c r="AK479" i="11" s="1"/>
  <c r="AB479" i="11"/>
  <c r="AC479" i="11"/>
  <c r="AD479" i="11"/>
  <c r="AF479" i="11"/>
  <c r="Z458" i="11"/>
  <c r="AJ458" i="11" s="1"/>
  <c r="AD458" i="11"/>
  <c r="AB458" i="11"/>
  <c r="AC458" i="11"/>
  <c r="AA458" i="11"/>
  <c r="AK458" i="11" s="1"/>
  <c r="AE458" i="11"/>
  <c r="AF458" i="11"/>
  <c r="AG458" i="11"/>
  <c r="AF434" i="11"/>
  <c r="AG434" i="11"/>
  <c r="Z434" i="11"/>
  <c r="AJ434" i="11" s="1"/>
  <c r="AD434" i="11"/>
  <c r="AB434" i="11"/>
  <c r="AC434" i="11"/>
  <c r="AE434" i="11"/>
  <c r="AA434" i="11"/>
  <c r="AK434" i="11" s="1"/>
  <c r="X395" i="54"/>
  <c r="X514" i="54"/>
  <c r="Z537" i="11"/>
  <c r="AJ537" i="11" s="1"/>
  <c r="AA537" i="11"/>
  <c r="AK537" i="11" s="1"/>
  <c r="AB537" i="11"/>
  <c r="AE537" i="11"/>
  <c r="AC537" i="11"/>
  <c r="AD537" i="11"/>
  <c r="AF537" i="11"/>
  <c r="AG537" i="11"/>
  <c r="Z529" i="11"/>
  <c r="AJ529" i="11" s="1"/>
  <c r="AA529" i="11"/>
  <c r="AK529" i="11" s="1"/>
  <c r="AB529" i="11"/>
  <c r="AC529" i="11"/>
  <c r="AG529" i="11"/>
  <c r="AD529" i="11"/>
  <c r="AF529" i="11"/>
  <c r="AE529" i="11"/>
  <c r="Z521" i="11"/>
  <c r="AJ521" i="11" s="1"/>
  <c r="AA521" i="11"/>
  <c r="AK521" i="11" s="1"/>
  <c r="AF521" i="11"/>
  <c r="AG521" i="11"/>
  <c r="AB521" i="11"/>
  <c r="AC521" i="11"/>
  <c r="AE521" i="11"/>
  <c r="AD521" i="11"/>
  <c r="AA513" i="11"/>
  <c r="AK513" i="11" s="1"/>
  <c r="AD513" i="11"/>
  <c r="AG513" i="11"/>
  <c r="AE513" i="11"/>
  <c r="AF513" i="11"/>
  <c r="Z513" i="11"/>
  <c r="AJ513" i="11" s="1"/>
  <c r="AC513" i="11"/>
  <c r="AB513" i="11"/>
  <c r="AC505" i="11"/>
  <c r="AD505" i="11"/>
  <c r="AG505" i="11"/>
  <c r="Z505" i="11"/>
  <c r="AJ505" i="11" s="1"/>
  <c r="AF505" i="11"/>
  <c r="AA505" i="11"/>
  <c r="AK505" i="11" s="1"/>
  <c r="AE505" i="11"/>
  <c r="AB505" i="11"/>
  <c r="Z497" i="11"/>
  <c r="AJ497" i="11" s="1"/>
  <c r="AA497" i="11"/>
  <c r="AK497" i="11" s="1"/>
  <c r="AB497" i="11"/>
  <c r="AC497" i="11"/>
  <c r="AF497" i="11"/>
  <c r="AG497" i="11"/>
  <c r="AE497" i="11"/>
  <c r="AD497" i="11"/>
  <c r="Z489" i="11"/>
  <c r="AJ489" i="11" s="1"/>
  <c r="AA489" i="11"/>
  <c r="AK489" i="11" s="1"/>
  <c r="AG489" i="11"/>
  <c r="AB489" i="11"/>
  <c r="AC489" i="11"/>
  <c r="AD489" i="11"/>
  <c r="AF489" i="11"/>
  <c r="AE489" i="11"/>
  <c r="AE481" i="11"/>
  <c r="Z481" i="11"/>
  <c r="AJ481" i="11" s="1"/>
  <c r="AF481" i="11"/>
  <c r="AB481" i="11"/>
  <c r="AG481" i="11"/>
  <c r="AD481" i="11"/>
  <c r="AC481" i="11"/>
  <c r="AA481" i="11"/>
  <c r="AK481" i="11" s="1"/>
  <c r="AE473" i="11"/>
  <c r="AD473" i="11"/>
  <c r="AA473" i="11"/>
  <c r="AK473" i="11" s="1"/>
  <c r="AG473" i="11"/>
  <c r="Z473" i="11"/>
  <c r="AJ473" i="11" s="1"/>
  <c r="AF473" i="11"/>
  <c r="AB473" i="11"/>
  <c r="AC473" i="11"/>
  <c r="Z460" i="11"/>
  <c r="AJ460" i="11" s="1"/>
  <c r="AB460" i="11"/>
  <c r="AC460" i="11"/>
  <c r="AD460" i="11"/>
  <c r="AE460" i="11"/>
  <c r="AF460" i="11"/>
  <c r="AA460" i="11"/>
  <c r="AK460" i="11" s="1"/>
  <c r="AG460" i="11"/>
  <c r="Z452" i="11"/>
  <c r="AJ452" i="11" s="1"/>
  <c r="AD452" i="11"/>
  <c r="AE452" i="11"/>
  <c r="AA452" i="11"/>
  <c r="AK452" i="11" s="1"/>
  <c r="AC452" i="11"/>
  <c r="AB452" i="11"/>
  <c r="AF452" i="11"/>
  <c r="AG452" i="11"/>
  <c r="Z444" i="11"/>
  <c r="AJ444" i="11" s="1"/>
  <c r="AD444" i="11"/>
  <c r="AE444" i="11"/>
  <c r="AF444" i="11"/>
  <c r="AB444" i="11"/>
  <c r="AA444" i="11"/>
  <c r="AK444" i="11" s="1"/>
  <c r="AC444" i="11"/>
  <c r="AG444" i="11"/>
  <c r="Z436" i="11"/>
  <c r="AJ436" i="11" s="1"/>
  <c r="AD436" i="11"/>
  <c r="AE436" i="11"/>
  <c r="AF436" i="11"/>
  <c r="AG436" i="11"/>
  <c r="AA436" i="11"/>
  <c r="AK436" i="11" s="1"/>
  <c r="AC436" i="11"/>
  <c r="AB436" i="11"/>
  <c r="Z428" i="11"/>
  <c r="AJ428" i="11" s="1"/>
  <c r="AD428" i="11"/>
  <c r="AE428" i="11"/>
  <c r="AF428" i="11"/>
  <c r="AA428" i="11"/>
  <c r="AK428" i="11" s="1"/>
  <c r="AG428" i="11"/>
  <c r="AB428" i="11"/>
  <c r="AC428" i="11"/>
  <c r="Z420" i="11"/>
  <c r="AJ420" i="11" s="1"/>
  <c r="AD420" i="11"/>
  <c r="AE420" i="11"/>
  <c r="AF420" i="11"/>
  <c r="AA420" i="11"/>
  <c r="AK420" i="11" s="1"/>
  <c r="AB420" i="11"/>
  <c r="AG420" i="11"/>
  <c r="AC420" i="11"/>
  <c r="Z412" i="11"/>
  <c r="AJ412" i="11" s="1"/>
  <c r="AD412" i="11"/>
  <c r="AE412" i="11"/>
  <c r="AF412" i="11"/>
  <c r="AC412" i="11"/>
  <c r="AB412" i="11"/>
  <c r="AG412" i="11"/>
  <c r="AA412" i="11"/>
  <c r="AK412" i="11" s="1"/>
  <c r="Z404" i="11"/>
  <c r="AJ404" i="11" s="1"/>
  <c r="AD404" i="11"/>
  <c r="AE404" i="11"/>
  <c r="AF404" i="11"/>
  <c r="AC404" i="11"/>
  <c r="AG404" i="11"/>
  <c r="AA404" i="11"/>
  <c r="AK404" i="11" s="1"/>
  <c r="AB404" i="11"/>
  <c r="AA410" i="54"/>
  <c r="Z548" i="54"/>
  <c r="Y343" i="56"/>
  <c r="X384" i="54"/>
  <c r="Y384" i="54"/>
  <c r="Y400" i="54"/>
  <c r="AA400" i="54"/>
  <c r="Z400" i="54"/>
  <c r="P206" i="56"/>
  <c r="Y206" i="56"/>
  <c r="P186" i="56"/>
  <c r="Y186" i="56"/>
  <c r="AB472" i="54"/>
  <c r="Z472" i="54"/>
  <c r="AC472" i="54"/>
  <c r="Y472" i="54"/>
  <c r="Z482" i="54"/>
  <c r="X482" i="54"/>
  <c r="AC482" i="54"/>
  <c r="AB482" i="54"/>
  <c r="AA482" i="54"/>
  <c r="AC539" i="54"/>
  <c r="AB539" i="54"/>
  <c r="Y229" i="56"/>
  <c r="P229" i="56"/>
  <c r="P165" i="56"/>
  <c r="Y165" i="56"/>
  <c r="P8" i="56"/>
  <c r="Y8" i="56"/>
  <c r="AA554" i="54"/>
  <c r="AB523" i="54"/>
  <c r="AC530" i="54"/>
  <c r="Y530" i="54"/>
  <c r="X530" i="54"/>
  <c r="X506" i="54"/>
  <c r="Y513" i="54"/>
  <c r="AA505" i="54"/>
  <c r="AB505" i="54"/>
  <c r="X453" i="54"/>
  <c r="Z520" i="54"/>
  <c r="Y520" i="54"/>
  <c r="AC520" i="54"/>
  <c r="X520" i="54"/>
  <c r="Z489" i="54"/>
  <c r="Y548" i="54"/>
  <c r="Y544" i="54"/>
  <c r="X544" i="54"/>
  <c r="Y203" i="56"/>
  <c r="X466" i="54"/>
  <c r="Z457" i="54"/>
  <c r="P379" i="56"/>
  <c r="Y379" i="56"/>
  <c r="P175" i="56"/>
  <c r="Y175" i="56"/>
  <c r="AA514" i="54"/>
  <c r="AC495" i="54"/>
  <c r="X490" i="54"/>
  <c r="AC562" i="54"/>
  <c r="AA562" i="54"/>
  <c r="Z562" i="54"/>
  <c r="AC538" i="54"/>
  <c r="Y399" i="54"/>
  <c r="X399" i="54"/>
  <c r="AC399" i="54"/>
  <c r="Y381" i="56"/>
  <c r="P381" i="56"/>
  <c r="Y127" i="56"/>
  <c r="P127" i="56"/>
  <c r="P7" i="56"/>
  <c r="P251" i="56"/>
  <c r="Y239" i="56"/>
  <c r="P311" i="56"/>
  <c r="P400" i="56"/>
  <c r="Y299" i="56"/>
  <c r="Y58" i="56"/>
  <c r="Y403" i="56"/>
  <c r="P302" i="56"/>
  <c r="Y145" i="56"/>
  <c r="Y277" i="56"/>
  <c r="P33" i="56"/>
  <c r="P339" i="56"/>
  <c r="Y219" i="56"/>
  <c r="Y103" i="56"/>
  <c r="Y162" i="56"/>
  <c r="P158" i="56"/>
  <c r="P67" i="56"/>
  <c r="Y332" i="56"/>
  <c r="Y214" i="56"/>
  <c r="Y221" i="56"/>
  <c r="Y271" i="56"/>
  <c r="Y402" i="56"/>
  <c r="Y2" i="56"/>
  <c r="Y355" i="56"/>
  <c r="P272" i="56"/>
  <c r="Y71" i="56"/>
  <c r="P396" i="56"/>
  <c r="P210" i="56"/>
  <c r="Y312" i="56"/>
  <c r="P397" i="56"/>
  <c r="P141" i="56"/>
  <c r="P49" i="56"/>
  <c r="P76" i="56"/>
  <c r="P25" i="56"/>
  <c r="Y119" i="56"/>
  <c r="Y199" i="56"/>
  <c r="P37" i="56"/>
  <c r="Y317" i="56"/>
  <c r="Y44" i="56"/>
  <c r="Y63" i="56"/>
  <c r="P77" i="56"/>
  <c r="P395" i="56"/>
  <c r="P4" i="56"/>
  <c r="P257" i="56"/>
  <c r="Y372" i="56"/>
  <c r="P112" i="56"/>
  <c r="Y149" i="56"/>
  <c r="P45" i="56"/>
  <c r="P135" i="56"/>
  <c r="P383" i="56"/>
  <c r="P306" i="56"/>
  <c r="P117" i="56"/>
  <c r="P72" i="56"/>
  <c r="P36" i="56"/>
  <c r="P110" i="56"/>
  <c r="Y252" i="56"/>
  <c r="Y139" i="56"/>
  <c r="P181" i="56"/>
  <c r="Y94" i="56"/>
  <c r="Y216" i="56"/>
  <c r="P26" i="56"/>
  <c r="P54" i="56"/>
  <c r="P16" i="56"/>
  <c r="P34" i="56"/>
  <c r="Y42" i="56"/>
  <c r="P20" i="56"/>
  <c r="P31" i="56"/>
  <c r="Y399" i="56"/>
  <c r="Y21" i="56"/>
  <c r="Y130" i="56"/>
  <c r="P258" i="56"/>
  <c r="Y81" i="56"/>
  <c r="Y11" i="56"/>
  <c r="P291" i="56"/>
  <c r="P323" i="56"/>
  <c r="P384" i="56"/>
  <c r="P170" i="56"/>
  <c r="P69" i="56"/>
  <c r="Y3" i="56"/>
  <c r="P227" i="56"/>
  <c r="Y133" i="56"/>
  <c r="P5" i="56"/>
  <c r="P38" i="56"/>
  <c r="P322" i="56"/>
  <c r="Y113" i="56"/>
  <c r="P248" i="56"/>
  <c r="Y50" i="56"/>
  <c r="P375" i="56"/>
  <c r="Y377" i="56"/>
  <c r="Y378" i="56"/>
  <c r="Y345" i="56"/>
  <c r="P222" i="56"/>
  <c r="P298" i="56"/>
  <c r="P59" i="56"/>
  <c r="P53" i="56"/>
  <c r="P129" i="56"/>
  <c r="P99" i="56"/>
  <c r="P41" i="56"/>
  <c r="Y18" i="56"/>
  <c r="P286" i="56"/>
  <c r="P267" i="56"/>
  <c r="P23" i="56"/>
  <c r="Y23" i="56"/>
  <c r="P225" i="56"/>
  <c r="P254" i="56"/>
  <c r="P200" i="56"/>
  <c r="P304" i="56"/>
  <c r="P348" i="56"/>
  <c r="Y70" i="56"/>
  <c r="P192" i="56"/>
  <c r="P35" i="56"/>
  <c r="P89" i="56"/>
  <c r="Y89" i="56"/>
  <c r="Y318" i="56"/>
  <c r="P318" i="56"/>
  <c r="P337" i="56"/>
  <c r="Y250" i="56"/>
  <c r="Y153" i="56"/>
  <c r="P120" i="56"/>
  <c r="P132" i="56"/>
  <c r="Y73" i="56"/>
  <c r="Y61" i="56"/>
  <c r="Y22" i="56"/>
  <c r="Y275" i="56"/>
  <c r="P187" i="56"/>
  <c r="Y187" i="56"/>
  <c r="Y167" i="56"/>
  <c r="P167" i="56"/>
  <c r="P154" i="56"/>
  <c r="Y154" i="56"/>
  <c r="P78" i="56"/>
  <c r="Y78" i="56"/>
  <c r="P328" i="56"/>
  <c r="P211" i="56"/>
  <c r="P27" i="56"/>
  <c r="P240" i="56"/>
  <c r="Y240" i="56"/>
  <c r="P249" i="56"/>
  <c r="P247" i="56"/>
  <c r="Y75" i="56"/>
  <c r="Y168" i="56"/>
  <c r="Y309" i="56"/>
  <c r="Y296" i="56"/>
  <c r="P207" i="56"/>
  <c r="P138" i="56"/>
  <c r="Y92" i="56"/>
  <c r="P86" i="56"/>
  <c r="P84" i="56"/>
  <c r="Y15" i="56"/>
  <c r="Y43" i="56"/>
  <c r="Y57" i="56"/>
  <c r="Y47" i="56"/>
  <c r="P47" i="56"/>
  <c r="Y370" i="56"/>
  <c r="Y280" i="56"/>
  <c r="P319" i="56"/>
  <c r="P333" i="56"/>
  <c r="P315" i="56"/>
  <c r="P390" i="56"/>
  <c r="P238" i="56"/>
  <c r="Y334" i="56"/>
  <c r="P205" i="56"/>
  <c r="Y155" i="56"/>
  <c r="P121" i="56"/>
  <c r="P282" i="56"/>
  <c r="Y29" i="56"/>
  <c r="P246" i="56"/>
  <c r="Y246" i="56"/>
  <c r="P142" i="56"/>
  <c r="Y142" i="56"/>
  <c r="P60" i="56"/>
  <c r="Y60" i="56"/>
  <c r="P178" i="56"/>
  <c r="Y178" i="56"/>
  <c r="Y264" i="56"/>
  <c r="P264" i="56"/>
  <c r="P56" i="56"/>
  <c r="P146" i="56"/>
  <c r="P301" i="56"/>
  <c r="P294" i="56"/>
  <c r="Y51" i="56"/>
  <c r="P51" i="56"/>
  <c r="Y17" i="56"/>
  <c r="P17" i="56"/>
  <c r="P12" i="56"/>
  <c r="Y12" i="56"/>
  <c r="P230" i="56"/>
  <c r="Y230" i="56"/>
  <c r="P179" i="56"/>
  <c r="Y179" i="56"/>
  <c r="Y373" i="56"/>
  <c r="P373" i="56"/>
  <c r="Y352" i="56"/>
  <c r="P352" i="56"/>
  <c r="P346" i="56"/>
  <c r="Y346" i="56"/>
  <c r="Y232" i="56"/>
  <c r="P232" i="56"/>
  <c r="Y292" i="56"/>
  <c r="P292" i="56"/>
  <c r="P197" i="56"/>
  <c r="Y197" i="56"/>
  <c r="Y143" i="56"/>
  <c r="P143" i="56"/>
  <c r="P335" i="56"/>
  <c r="Y335" i="56"/>
  <c r="Y366" i="56"/>
  <c r="P366" i="56"/>
  <c r="Y404" i="56"/>
  <c r="P404" i="56"/>
  <c r="Y401" i="56"/>
  <c r="P401" i="56"/>
  <c r="P385" i="56"/>
  <c r="Y385" i="56"/>
  <c r="Y331" i="56"/>
  <c r="P331" i="56"/>
  <c r="P255" i="56"/>
  <c r="Y255" i="56"/>
  <c r="Y245" i="56"/>
  <c r="P245" i="56"/>
  <c r="Y362" i="56"/>
  <c r="P362" i="56"/>
  <c r="Y321" i="56"/>
  <c r="P321" i="56"/>
  <c r="Y391" i="56"/>
  <c r="P391" i="56"/>
  <c r="P325" i="56"/>
  <c r="Y325" i="56"/>
  <c r="Y358" i="56"/>
  <c r="P358" i="56"/>
  <c r="P268" i="56"/>
  <c r="Y268" i="56"/>
  <c r="Y341" i="56"/>
  <c r="P341" i="56"/>
  <c r="Y340" i="56"/>
  <c r="P340" i="56"/>
  <c r="Y189" i="56"/>
  <c r="P189" i="56"/>
  <c r="Y313" i="56"/>
  <c r="P313" i="56"/>
  <c r="Y281" i="56"/>
  <c r="P281" i="56"/>
  <c r="P169" i="56"/>
  <c r="Y169" i="56"/>
  <c r="Y394" i="56"/>
  <c r="P394" i="56"/>
  <c r="Y150" i="56"/>
  <c r="P150" i="56"/>
  <c r="Y233" i="56"/>
  <c r="P233" i="56"/>
  <c r="Y105" i="56"/>
  <c r="P105" i="56"/>
  <c r="P6" i="56"/>
  <c r="Y6" i="56"/>
  <c r="Y274" i="56"/>
  <c r="P274" i="56"/>
  <c r="Y188" i="56"/>
  <c r="P188" i="56"/>
  <c r="Y128" i="56"/>
  <c r="P128" i="56"/>
  <c r="Y40" i="56"/>
  <c r="P40" i="56"/>
  <c r="Y201" i="56"/>
  <c r="P201" i="56"/>
  <c r="Y68" i="56"/>
  <c r="P68" i="56"/>
  <c r="Y95" i="56"/>
  <c r="P95" i="56"/>
  <c r="Y46" i="56"/>
  <c r="P46" i="56"/>
  <c r="Y13" i="56"/>
  <c r="P13" i="56"/>
  <c r="P344" i="56"/>
  <c r="Y344" i="56"/>
  <c r="P276" i="56"/>
  <c r="Y276" i="56"/>
  <c r="P389" i="56"/>
  <c r="Y389" i="56"/>
  <c r="P184" i="56"/>
  <c r="Y184" i="56"/>
  <c r="P116" i="56"/>
  <c r="Y116" i="56"/>
  <c r="Y98" i="56"/>
  <c r="P98" i="56"/>
  <c r="Y85" i="56"/>
  <c r="P85" i="56"/>
  <c r="Y284" i="56"/>
  <c r="P284" i="56"/>
  <c r="Y330" i="56"/>
  <c r="P330" i="56"/>
  <c r="Y237" i="56"/>
  <c r="P237" i="56"/>
  <c r="P329" i="56"/>
  <c r="Y329" i="56"/>
  <c r="Y114" i="56"/>
  <c r="P114" i="56"/>
  <c r="P104" i="56"/>
  <c r="Y104" i="56"/>
  <c r="Y273" i="56"/>
  <c r="P273" i="56"/>
  <c r="Y327" i="56"/>
  <c r="P327" i="56"/>
  <c r="P218" i="56"/>
  <c r="Y218" i="56"/>
  <c r="P163" i="56"/>
  <c r="Y163" i="56"/>
  <c r="Y115" i="56"/>
  <c r="P115" i="56"/>
  <c r="Y144" i="56"/>
  <c r="P144" i="56"/>
  <c r="Y19" i="56"/>
  <c r="P19" i="56"/>
  <c r="Y289" i="56"/>
  <c r="P289" i="56"/>
  <c r="P374" i="56"/>
  <c r="Y374" i="56"/>
  <c r="Y398" i="56"/>
  <c r="P398" i="56"/>
  <c r="Y338" i="56"/>
  <c r="P338" i="56"/>
  <c r="Y360" i="56"/>
  <c r="P360" i="56"/>
  <c r="P295" i="56"/>
  <c r="Y295" i="56"/>
  <c r="Y376" i="56"/>
  <c r="P376" i="56"/>
  <c r="Y228" i="56"/>
  <c r="P228" i="56"/>
  <c r="Y262" i="56"/>
  <c r="P262" i="56"/>
  <c r="P266" i="56"/>
  <c r="Y266" i="56"/>
  <c r="Y371" i="56"/>
  <c r="P371" i="56"/>
  <c r="Y136" i="56"/>
  <c r="P136" i="56"/>
  <c r="Y236" i="56"/>
  <c r="P236" i="56"/>
  <c r="Y131" i="56"/>
  <c r="P131" i="56"/>
  <c r="P361" i="56"/>
  <c r="Y361" i="56"/>
  <c r="P224" i="56"/>
  <c r="Y224" i="56"/>
  <c r="P93" i="56"/>
  <c r="Y93" i="56"/>
  <c r="Y62" i="56"/>
  <c r="P62" i="56"/>
  <c r="Y91" i="56"/>
  <c r="P91" i="56"/>
  <c r="P101" i="56"/>
  <c r="Y101" i="56"/>
  <c r="Y177" i="56"/>
  <c r="P177" i="56"/>
  <c r="Y123" i="56"/>
  <c r="P123" i="56"/>
  <c r="Y87" i="56"/>
  <c r="P87" i="56"/>
  <c r="Y147" i="56"/>
  <c r="P147" i="56"/>
  <c r="Y90" i="56"/>
  <c r="P90" i="56"/>
  <c r="P174" i="56"/>
  <c r="Y174" i="56"/>
  <c r="P134" i="56"/>
  <c r="Y134" i="56"/>
  <c r="Y65" i="56"/>
  <c r="P65" i="56"/>
  <c r="P30" i="56"/>
  <c r="Y30" i="56"/>
  <c r="Y208" i="56"/>
  <c r="P208" i="56"/>
  <c r="Y342" i="56"/>
  <c r="P342" i="56"/>
  <c r="P126" i="56"/>
  <c r="Y126" i="56"/>
  <c r="Y157" i="56"/>
  <c r="P157" i="56"/>
  <c r="Y269" i="56"/>
  <c r="P269" i="56"/>
  <c r="P290" i="56"/>
  <c r="Y290" i="56"/>
  <c r="P106" i="56"/>
  <c r="Y106" i="56"/>
  <c r="Y278" i="56"/>
  <c r="P278" i="56"/>
  <c r="Y368" i="56"/>
  <c r="P368" i="56"/>
  <c r="Y326" i="56"/>
  <c r="P326" i="56"/>
  <c r="Y386" i="56"/>
  <c r="P386" i="56"/>
  <c r="P359" i="56"/>
  <c r="Y359" i="56"/>
  <c r="Y259" i="56"/>
  <c r="P259" i="56"/>
  <c r="Y320" i="56"/>
  <c r="P320" i="56"/>
  <c r="Y212" i="56"/>
  <c r="P212" i="56"/>
  <c r="Y261" i="56"/>
  <c r="P261" i="56"/>
  <c r="Y382" i="56"/>
  <c r="P382" i="56"/>
  <c r="Y182" i="56"/>
  <c r="P182" i="56"/>
  <c r="Y308" i="56"/>
  <c r="P308" i="56"/>
  <c r="P243" i="56"/>
  <c r="Y243" i="56"/>
  <c r="P118" i="56"/>
  <c r="Y118" i="56"/>
  <c r="Y220" i="56"/>
  <c r="P220" i="56"/>
  <c r="Y226" i="56"/>
  <c r="P226" i="56"/>
  <c r="P55" i="56"/>
  <c r="Y55" i="56"/>
  <c r="P14" i="56"/>
  <c r="Y14" i="56"/>
  <c r="Y100" i="56"/>
  <c r="P100" i="56"/>
  <c r="Y164" i="56"/>
  <c r="P164" i="56"/>
  <c r="P122" i="56"/>
  <c r="Y122" i="56"/>
  <c r="P161" i="56"/>
  <c r="Y161" i="56"/>
  <c r="Y48" i="56"/>
  <c r="P48" i="56"/>
  <c r="Y173" i="56"/>
  <c r="P173" i="56"/>
  <c r="P107" i="56"/>
  <c r="Y107" i="56"/>
  <c r="Y365" i="56"/>
  <c r="P365" i="56"/>
  <c r="Y336" i="56"/>
  <c r="P336" i="56"/>
  <c r="Y235" i="56"/>
  <c r="P235" i="56"/>
  <c r="Y263" i="56"/>
  <c r="P263" i="56"/>
  <c r="P74" i="56"/>
  <c r="Y74" i="56"/>
  <c r="Y111" i="56"/>
  <c r="P111" i="56"/>
  <c r="P234" i="56"/>
  <c r="Y234" i="56"/>
  <c r="Y363" i="56"/>
  <c r="P363" i="56"/>
  <c r="P176" i="56"/>
  <c r="Y176" i="56"/>
  <c r="P180" i="56"/>
  <c r="Y180" i="56"/>
  <c r="Y393" i="56"/>
  <c r="P393" i="56"/>
  <c r="Y194" i="56"/>
  <c r="P194" i="56"/>
  <c r="Y83" i="56"/>
  <c r="P83" i="56"/>
  <c r="Y265" i="56"/>
  <c r="P265" i="56"/>
  <c r="P357" i="56"/>
  <c r="Y357" i="56"/>
  <c r="P314" i="56"/>
  <c r="Y314" i="56"/>
  <c r="Y380" i="56"/>
  <c r="P380" i="56"/>
  <c r="P287" i="56"/>
  <c r="Y287" i="56"/>
  <c r="Y354" i="56"/>
  <c r="P354" i="56"/>
  <c r="Y231" i="56"/>
  <c r="P231" i="56"/>
  <c r="Y305" i="56"/>
  <c r="P305" i="56"/>
  <c r="Y202" i="56"/>
  <c r="P202" i="56"/>
  <c r="Y244" i="56"/>
  <c r="P244" i="56"/>
  <c r="Y350" i="56"/>
  <c r="P350" i="56"/>
  <c r="P283" i="56"/>
  <c r="Y283" i="56"/>
  <c r="Y160" i="56"/>
  <c r="P160" i="56"/>
  <c r="Y253" i="56"/>
  <c r="P253" i="56"/>
  <c r="Y102" i="56"/>
  <c r="P102" i="56"/>
  <c r="Y213" i="56"/>
  <c r="P213" i="56"/>
  <c r="Y191" i="56"/>
  <c r="P191" i="56"/>
  <c r="Y388" i="56"/>
  <c r="P388" i="56"/>
  <c r="P82" i="56"/>
  <c r="Y82" i="56"/>
  <c r="Y159" i="56"/>
  <c r="P159" i="56"/>
  <c r="P97" i="56"/>
  <c r="Y97" i="56"/>
  <c r="Y297" i="56"/>
  <c r="P297" i="56"/>
  <c r="Y285" i="56"/>
  <c r="P285" i="56"/>
  <c r="Y195" i="56"/>
  <c r="P195" i="56"/>
  <c r="P172" i="56"/>
  <c r="Y172" i="56"/>
  <c r="Y32" i="56"/>
  <c r="P32" i="56"/>
  <c r="Y64" i="56"/>
  <c r="P64" i="56"/>
  <c r="P109" i="56"/>
  <c r="Y109" i="56"/>
  <c r="Y24" i="56"/>
  <c r="P24" i="56"/>
  <c r="Y256" i="56"/>
  <c r="P256" i="56"/>
  <c r="Y270" i="56"/>
  <c r="P270" i="56"/>
  <c r="P204" i="56"/>
  <c r="Y204" i="56"/>
  <c r="Y242" i="56"/>
  <c r="P242" i="56"/>
  <c r="P260" i="56"/>
  <c r="Y260" i="56"/>
  <c r="P392" i="56"/>
  <c r="Y392" i="56"/>
  <c r="P316" i="56"/>
  <c r="Y316" i="56"/>
  <c r="P171" i="56"/>
  <c r="Y171" i="56"/>
  <c r="Y28" i="56"/>
  <c r="P28" i="56"/>
  <c r="P190" i="56"/>
  <c r="Y190" i="56"/>
  <c r="Y351" i="56"/>
  <c r="P351" i="56"/>
  <c r="P303" i="56"/>
  <c r="Y303" i="56"/>
  <c r="Y310" i="56"/>
  <c r="P310" i="56"/>
  <c r="P353" i="56"/>
  <c r="Y353" i="56"/>
  <c r="Y223" i="56"/>
  <c r="P223" i="56"/>
  <c r="P349" i="56"/>
  <c r="Y349" i="56"/>
  <c r="Y185" i="56"/>
  <c r="P185" i="56"/>
  <c r="Y293" i="56"/>
  <c r="P293" i="56"/>
  <c r="Y241" i="56"/>
  <c r="P241" i="56"/>
  <c r="Y347" i="56"/>
  <c r="P347" i="56"/>
  <c r="Y209" i="56"/>
  <c r="P209" i="56"/>
  <c r="P140" i="56"/>
  <c r="Y140" i="56"/>
  <c r="Y369" i="56"/>
  <c r="P369" i="56"/>
  <c r="P196" i="56"/>
  <c r="Y196" i="56"/>
  <c r="P387" i="56"/>
  <c r="Y387" i="56"/>
  <c r="Y125" i="56"/>
  <c r="P125" i="56"/>
  <c r="Y79" i="56"/>
  <c r="P79" i="56"/>
  <c r="Y52" i="56"/>
  <c r="P52" i="56"/>
  <c r="Y300" i="56"/>
  <c r="P300" i="56"/>
  <c r="Y156" i="56"/>
  <c r="P156" i="56"/>
  <c r="P148" i="56"/>
  <c r="Y148" i="56"/>
  <c r="Z493" i="54"/>
  <c r="AA406" i="54"/>
  <c r="AB473" i="54"/>
  <c r="AA493" i="54"/>
  <c r="AC505" i="54"/>
  <c r="Y397" i="54"/>
  <c r="Z546" i="54"/>
  <c r="AC483" i="54"/>
  <c r="Y468" i="54"/>
  <c r="AB493" i="54"/>
  <c r="AA418" i="54"/>
  <c r="AB454" i="54"/>
  <c r="X495" i="54"/>
  <c r="Y495" i="54"/>
  <c r="AD565" i="54"/>
  <c r="AC402" i="54"/>
  <c r="X477" i="54"/>
  <c r="X444" i="54"/>
  <c r="Z464" i="54"/>
  <c r="AC550" i="54"/>
  <c r="AC410" i="54"/>
  <c r="AB444" i="54"/>
  <c r="X394" i="54"/>
  <c r="Y396" i="54"/>
  <c r="X404" i="54"/>
  <c r="X419" i="54"/>
  <c r="X439" i="54"/>
  <c r="Z453" i="54"/>
  <c r="Y466" i="54"/>
  <c r="AC477" i="54"/>
  <c r="Y490" i="54"/>
  <c r="AA397" i="54"/>
  <c r="AB565" i="54"/>
  <c r="Y394" i="54"/>
  <c r="Z396" i="54"/>
  <c r="Y404" i="54"/>
  <c r="AC419" i="54"/>
  <c r="AA428" i="54"/>
  <c r="AC439" i="54"/>
  <c r="AA453" i="54"/>
  <c r="Z466" i="54"/>
  <c r="Z490" i="54"/>
  <c r="X538" i="54"/>
  <c r="AB397" i="54"/>
  <c r="AA565" i="54"/>
  <c r="X401" i="54"/>
  <c r="AC444" i="54"/>
  <c r="Z394" i="54"/>
  <c r="AA396" i="54"/>
  <c r="Z404" i="54"/>
  <c r="AB428" i="54"/>
  <c r="AB453" i="54"/>
  <c r="AA466" i="54"/>
  <c r="AA490" i="54"/>
  <c r="X517" i="54"/>
  <c r="Y538" i="54"/>
  <c r="Y406" i="54"/>
  <c r="Y493" i="54"/>
  <c r="AA394" i="54"/>
  <c r="AB396" i="54"/>
  <c r="AA404" i="54"/>
  <c r="AC428" i="54"/>
  <c r="AC453" i="54"/>
  <c r="AB466" i="54"/>
  <c r="AB490" i="54"/>
  <c r="AA497" i="54"/>
  <c r="Z538" i="54"/>
  <c r="AB554" i="54"/>
  <c r="X397" i="54"/>
  <c r="AB394" i="54"/>
  <c r="AC396" i="54"/>
  <c r="AB404" i="54"/>
  <c r="AC466" i="54"/>
  <c r="AC490" i="54"/>
  <c r="AC497" i="54"/>
  <c r="AA538" i="54"/>
  <c r="Z565" i="54"/>
  <c r="Z397" i="54"/>
  <c r="AC394" i="54"/>
  <c r="AC404" i="54"/>
  <c r="Y482" i="54"/>
  <c r="AB538" i="54"/>
  <c r="Z401" i="54"/>
  <c r="AB550" i="54"/>
  <c r="X396" i="54"/>
  <c r="AA464" i="54"/>
  <c r="AB510" i="54"/>
  <c r="AB534" i="54"/>
  <c r="AC554" i="54"/>
  <c r="Y458" i="54"/>
  <c r="AC506" i="54"/>
  <c r="Z558" i="54"/>
  <c r="AC406" i="54"/>
  <c r="AA433" i="54"/>
  <c r="Y502" i="54"/>
  <c r="X526" i="54"/>
  <c r="AB531" i="54"/>
  <c r="AA558" i="54"/>
  <c r="X458" i="54"/>
  <c r="Z410" i="54"/>
  <c r="AA438" i="54"/>
  <c r="AA512" i="54"/>
  <c r="Z506" i="54"/>
  <c r="X433" i="54"/>
  <c r="AB506" i="54"/>
  <c r="AB558" i="54"/>
  <c r="AC407" i="54"/>
  <c r="AC459" i="54"/>
  <c r="AC454" i="54"/>
  <c r="Y480" i="54"/>
  <c r="Y553" i="54"/>
  <c r="AC436" i="54"/>
  <c r="AC438" i="54"/>
  <c r="Y506" i="54"/>
  <c r="Y433" i="54"/>
  <c r="AA502" i="54"/>
  <c r="AC558" i="54"/>
  <c r="X414" i="54"/>
  <c r="AC480" i="54"/>
  <c r="AA546" i="54"/>
  <c r="Z505" i="54"/>
  <c r="Z458" i="54"/>
  <c r="Z433" i="54"/>
  <c r="Y414" i="54"/>
  <c r="AB546" i="54"/>
  <c r="AB526" i="54"/>
  <c r="Y483" i="54"/>
  <c r="AC534" i="54"/>
  <c r="Z512" i="54"/>
  <c r="AA506" i="54"/>
  <c r="X558" i="54"/>
  <c r="AB433" i="54"/>
  <c r="AB502" i="54"/>
  <c r="X409" i="54"/>
  <c r="Z413" i="54"/>
  <c r="AB409" i="54"/>
  <c r="X473" i="54"/>
  <c r="X481" i="54"/>
  <c r="X554" i="54"/>
  <c r="AC409" i="54"/>
  <c r="Y430" i="54"/>
  <c r="X463" i="54"/>
  <c r="Y473" i="54"/>
  <c r="X510" i="54"/>
  <c r="X534" i="54"/>
  <c r="Y554" i="54"/>
  <c r="Z430" i="54"/>
  <c r="Z473" i="54"/>
  <c r="X505" i="54"/>
  <c r="Y510" i="54"/>
  <c r="Y534" i="54"/>
  <c r="Z554" i="54"/>
  <c r="AA413" i="54"/>
  <c r="AA508" i="54"/>
  <c r="AB413" i="54"/>
  <c r="X436" i="54"/>
  <c r="Z480" i="54"/>
  <c r="AB508" i="54"/>
  <c r="AC512" i="54"/>
  <c r="AC546" i="54"/>
  <c r="AG565" i="54"/>
  <c r="AC413" i="54"/>
  <c r="Y436" i="54"/>
  <c r="AA480" i="54"/>
  <c r="AC508" i="54"/>
  <c r="AC523" i="54"/>
  <c r="AF565" i="54"/>
  <c r="Z436" i="54"/>
  <c r="Y470" i="54"/>
  <c r="X493" i="54"/>
  <c r="AC542" i="54"/>
  <c r="AE565" i="54"/>
  <c r="AA456" i="54"/>
  <c r="Y498" i="54"/>
  <c r="AB503" i="54"/>
  <c r="Z517" i="54"/>
  <c r="Y528" i="54"/>
  <c r="AC551" i="54"/>
  <c r="Y565" i="54"/>
  <c r="Y401" i="54"/>
  <c r="Z445" i="54"/>
  <c r="AB456" i="54"/>
  <c r="AC464" i="54"/>
  <c r="AC473" i="54"/>
  <c r="X485" i="54"/>
  <c r="Z498" i="54"/>
  <c r="AC503" i="54"/>
  <c r="AA517" i="54"/>
  <c r="Z528" i="54"/>
  <c r="X565" i="54"/>
  <c r="AC456" i="54"/>
  <c r="Y450" i="54"/>
  <c r="X479" i="54"/>
  <c r="AB485" i="54"/>
  <c r="AB533" i="54"/>
  <c r="Y541" i="54"/>
  <c r="Y456" i="54"/>
  <c r="Z456" i="54"/>
  <c r="Y445" i="54"/>
  <c r="AB464" i="54"/>
  <c r="AB445" i="54"/>
  <c r="AC517" i="54"/>
  <c r="AB412" i="54"/>
  <c r="X416" i="54"/>
  <c r="Z450" i="54"/>
  <c r="X460" i="54"/>
  <c r="X469" i="54"/>
  <c r="Y475" i="54"/>
  <c r="Y479" i="54"/>
  <c r="AC485" i="54"/>
  <c r="X522" i="54"/>
  <c r="Z541" i="54"/>
  <c r="AA432" i="54"/>
  <c r="X445" i="54"/>
  <c r="AB551" i="54"/>
  <c r="AA498" i="54"/>
  <c r="AB541" i="54"/>
  <c r="AB401" i="54"/>
  <c r="AC445" i="54"/>
  <c r="X450" i="54"/>
  <c r="X541" i="54"/>
  <c r="AC401" i="54"/>
  <c r="AC412" i="54"/>
  <c r="Y416" i="54"/>
  <c r="AA450" i="54"/>
  <c r="Y460" i="54"/>
  <c r="Y469" i="54"/>
  <c r="AB475" i="54"/>
  <c r="AB479" i="54"/>
  <c r="Y522" i="54"/>
  <c r="X533" i="54"/>
  <c r="AA541" i="54"/>
  <c r="X552" i="54"/>
  <c r="X509" i="54"/>
  <c r="AB436" i="54"/>
  <c r="AA509" i="54"/>
  <c r="Y517" i="54"/>
  <c r="AB517" i="54"/>
  <c r="Z485" i="54"/>
  <c r="Z416" i="54"/>
  <c r="AB450" i="54"/>
  <c r="Z460" i="54"/>
  <c r="Z469" i="54"/>
  <c r="AC475" i="54"/>
  <c r="AC479" i="54"/>
  <c r="X518" i="54"/>
  <c r="Z522" i="54"/>
  <c r="Y533" i="54"/>
  <c r="AC541" i="54"/>
  <c r="Y552" i="54"/>
  <c r="AC493" i="54"/>
  <c r="X498" i="54"/>
  <c r="AA401" i="54"/>
  <c r="X412" i="54"/>
  <c r="Y412" i="54"/>
  <c r="AA416" i="54"/>
  <c r="AA460" i="54"/>
  <c r="AA469" i="54"/>
  <c r="X487" i="54"/>
  <c r="Y518" i="54"/>
  <c r="AA522" i="54"/>
  <c r="Z533" i="54"/>
  <c r="Y485" i="54"/>
  <c r="AB416" i="54"/>
  <c r="AA425" i="54"/>
  <c r="X446" i="54"/>
  <c r="AB460" i="54"/>
  <c r="AB469" i="54"/>
  <c r="Y487" i="54"/>
  <c r="Z518" i="54"/>
  <c r="AB522" i="54"/>
  <c r="Y526" i="54"/>
  <c r="Z530" i="54"/>
  <c r="AA533" i="54"/>
  <c r="X550" i="54"/>
  <c r="X557" i="54"/>
  <c r="AC437" i="54"/>
  <c r="AC416" i="54"/>
  <c r="Y446" i="54"/>
  <c r="AC460" i="54"/>
  <c r="AC469" i="54"/>
  <c r="AB487" i="54"/>
  <c r="X492" i="54"/>
  <c r="X512" i="54"/>
  <c r="AA518" i="54"/>
  <c r="AC522" i="54"/>
  <c r="Z526" i="54"/>
  <c r="AA530" i="54"/>
  <c r="AC533" i="54"/>
  <c r="X546" i="54"/>
  <c r="Y550" i="54"/>
  <c r="Z553" i="54"/>
  <c r="Y557" i="54"/>
  <c r="X406" i="54"/>
  <c r="Y410" i="54"/>
  <c r="X413" i="54"/>
  <c r="AB438" i="54"/>
  <c r="AA472" i="54"/>
  <c r="X483" i="54"/>
  <c r="AC487" i="54"/>
  <c r="Y492" i="54"/>
  <c r="Y505" i="54"/>
  <c r="Y512" i="54"/>
  <c r="AB518" i="54"/>
  <c r="AA526" i="54"/>
  <c r="AB530" i="54"/>
  <c r="Y546" i="54"/>
  <c r="Z550" i="54"/>
  <c r="AA553" i="54"/>
  <c r="Z557" i="54"/>
  <c r="AB403" i="54"/>
  <c r="AA403" i="54"/>
  <c r="Z403" i="54"/>
  <c r="Y403" i="54"/>
  <c r="AA455" i="54"/>
  <c r="Z455" i="54"/>
  <c r="AC455" i="54"/>
  <c r="AB455" i="54"/>
  <c r="X455" i="54"/>
  <c r="Y455" i="54"/>
  <c r="X403" i="54"/>
  <c r="AA555" i="54"/>
  <c r="Z555" i="54"/>
  <c r="Y555" i="54"/>
  <c r="X555" i="54"/>
  <c r="AC462" i="54"/>
  <c r="AC488" i="54"/>
  <c r="AB488" i="54"/>
  <c r="Z488" i="54"/>
  <c r="Y488" i="54"/>
  <c r="X488" i="54"/>
  <c r="AA488" i="54"/>
  <c r="AB555" i="54"/>
  <c r="AB536" i="54"/>
  <c r="AC536" i="54"/>
  <c r="AA536" i="54"/>
  <c r="Z536" i="54"/>
  <c r="Y536" i="54"/>
  <c r="X536" i="54"/>
  <c r="AC555" i="54"/>
  <c r="AC452" i="54"/>
  <c r="AB452" i="54"/>
  <c r="AA452" i="54"/>
  <c r="Z452" i="54"/>
  <c r="Y452" i="54"/>
  <c r="X500" i="54"/>
  <c r="X452" i="54"/>
  <c r="AB500" i="54"/>
  <c r="AB537" i="54"/>
  <c r="AC537" i="54"/>
  <c r="AA537" i="54"/>
  <c r="Z537" i="54"/>
  <c r="Y537" i="54"/>
  <c r="X537" i="54"/>
  <c r="AA563" i="54"/>
  <c r="Z563" i="54"/>
  <c r="Y563" i="54"/>
  <c r="X563" i="54"/>
  <c r="AC563" i="54"/>
  <c r="AB563" i="54"/>
  <c r="AC500" i="54"/>
  <c r="X426" i="54"/>
  <c r="Y426" i="54"/>
  <c r="X561" i="54"/>
  <c r="AB441" i="54"/>
  <c r="AC429" i="54"/>
  <c r="AB429" i="54"/>
  <c r="X429" i="54"/>
  <c r="AA409" i="54"/>
  <c r="Z409" i="54"/>
  <c r="Y409" i="54"/>
  <c r="AA535" i="54"/>
  <c r="Z535" i="54"/>
  <c r="Y535" i="54"/>
  <c r="X535" i="54"/>
  <c r="AC535" i="54"/>
  <c r="AB535" i="54"/>
  <c r="AC403" i="54"/>
  <c r="AB447" i="54"/>
  <c r="AA447" i="54"/>
  <c r="Z447" i="54"/>
  <c r="Y447" i="54"/>
  <c r="AC447" i="54"/>
  <c r="X447" i="54"/>
  <c r="AB435" i="54"/>
  <c r="AA435" i="54"/>
  <c r="Z435" i="54"/>
  <c r="Y435" i="54"/>
  <c r="AC435" i="54"/>
  <c r="Y429" i="54"/>
  <c r="AC476" i="54"/>
  <c r="AB476" i="54"/>
  <c r="X476" i="54"/>
  <c r="AA476" i="54"/>
  <c r="Z476" i="54"/>
  <c r="Y476" i="54"/>
  <c r="Z484" i="54"/>
  <c r="Y484" i="54"/>
  <c r="X484" i="54"/>
  <c r="AB484" i="54"/>
  <c r="AC484" i="54"/>
  <c r="AA484" i="54"/>
  <c r="AB524" i="54"/>
  <c r="AC524" i="54"/>
  <c r="AA524" i="54"/>
  <c r="Z524" i="54"/>
  <c r="Y524" i="54"/>
  <c r="X524" i="54"/>
  <c r="AA494" i="54"/>
  <c r="Z494" i="54"/>
  <c r="Y494" i="54"/>
  <c r="X494" i="54"/>
  <c r="AC494" i="54"/>
  <c r="AB494" i="54"/>
  <c r="AB434" i="54"/>
  <c r="AA434" i="54"/>
  <c r="Z434" i="54"/>
  <c r="Y434" i="54"/>
  <c r="X434" i="54"/>
  <c r="AB462" i="54"/>
  <c r="AA462" i="54"/>
  <c r="Z462" i="54"/>
  <c r="Y462" i="54"/>
  <c r="X462" i="54"/>
  <c r="AC421" i="54"/>
  <c r="AB421" i="54"/>
  <c r="X421" i="54"/>
  <c r="AB423" i="54"/>
  <c r="AA423" i="54"/>
  <c r="Z423" i="54"/>
  <c r="Y423" i="54"/>
  <c r="AC423" i="54"/>
  <c r="X423" i="54"/>
  <c r="Y500" i="54"/>
  <c r="AA500" i="54"/>
  <c r="AB461" i="54"/>
  <c r="AA461" i="54"/>
  <c r="Z461" i="54"/>
  <c r="Y461" i="54"/>
  <c r="X461" i="54"/>
  <c r="AC461" i="54"/>
  <c r="AC468" i="54"/>
  <c r="AB468" i="54"/>
  <c r="AA468" i="54"/>
  <c r="X468" i="54"/>
  <c r="AC492" i="54"/>
  <c r="AB492" i="54"/>
  <c r="AA492" i="54"/>
  <c r="AB411" i="54"/>
  <c r="AA411" i="54"/>
  <c r="Z411" i="54"/>
  <c r="Y411" i="54"/>
  <c r="AC411" i="54"/>
  <c r="X411" i="54"/>
  <c r="Z429" i="54"/>
  <c r="AA496" i="54"/>
  <c r="Z496" i="54"/>
  <c r="Y496" i="54"/>
  <c r="X496" i="54"/>
  <c r="AB496" i="54"/>
  <c r="AA543" i="54"/>
  <c r="Z543" i="54"/>
  <c r="Y543" i="54"/>
  <c r="X543" i="54"/>
  <c r="AC543" i="54"/>
  <c r="AB543" i="54"/>
  <c r="AC504" i="54"/>
  <c r="AB504" i="54"/>
  <c r="AA504" i="54"/>
  <c r="Z504" i="54"/>
  <c r="Y504" i="54"/>
  <c r="AA441" i="54"/>
  <c r="AC441" i="54"/>
  <c r="Y441" i="54"/>
  <c r="X441" i="54"/>
  <c r="Y421" i="54"/>
  <c r="AB545" i="54"/>
  <c r="AC545" i="54"/>
  <c r="AA545" i="54"/>
  <c r="Z545" i="54"/>
  <c r="Y545" i="54"/>
  <c r="X545" i="54"/>
  <c r="AC417" i="54"/>
  <c r="AB417" i="54"/>
  <c r="AA417" i="54"/>
  <c r="Z417" i="54"/>
  <c r="Y417" i="54"/>
  <c r="X417" i="54"/>
  <c r="Z421" i="54"/>
  <c r="AC426" i="54"/>
  <c r="AB426" i="54"/>
  <c r="AA426" i="54"/>
  <c r="Z500" i="54"/>
  <c r="AC561" i="54"/>
  <c r="AB561" i="54"/>
  <c r="Z561" i="54"/>
  <c r="AA561" i="54"/>
  <c r="AC486" i="54"/>
  <c r="AB486" i="54"/>
  <c r="AA486" i="54"/>
  <c r="Z486" i="54"/>
  <c r="Y486" i="54"/>
  <c r="X486" i="54"/>
  <c r="AB415" i="54"/>
  <c r="AA415" i="54"/>
  <c r="Z415" i="54"/>
  <c r="Y415" i="54"/>
  <c r="AC415" i="54"/>
  <c r="X435" i="54"/>
  <c r="X415" i="54"/>
  <c r="AB427" i="54"/>
  <c r="AA427" i="54"/>
  <c r="Z427" i="54"/>
  <c r="Y427" i="54"/>
  <c r="AC427" i="54"/>
  <c r="AA429" i="54"/>
  <c r="Z425" i="54"/>
  <c r="Y425" i="54"/>
  <c r="X425" i="54"/>
  <c r="AB443" i="54"/>
  <c r="AA443" i="54"/>
  <c r="Z443" i="54"/>
  <c r="Y443" i="54"/>
  <c r="AC443" i="54"/>
  <c r="X443" i="54"/>
  <c r="AC449" i="54"/>
  <c r="AB449" i="54"/>
  <c r="AA449" i="54"/>
  <c r="Z449" i="54"/>
  <c r="Y449" i="54"/>
  <c r="Z474" i="54"/>
  <c r="Y474" i="54"/>
  <c r="X474" i="54"/>
  <c r="AG384" i="54"/>
  <c r="AF384" i="54"/>
  <c r="AE384" i="54"/>
  <c r="AD384" i="54"/>
  <c r="AC384" i="54"/>
  <c r="AA463" i="54"/>
  <c r="Z463" i="54"/>
  <c r="Y463" i="54"/>
  <c r="AC465" i="54"/>
  <c r="AB465" i="54"/>
  <c r="AA465" i="54"/>
  <c r="Z465" i="54"/>
  <c r="Y465" i="54"/>
  <c r="Z509" i="54"/>
  <c r="AA489" i="54"/>
  <c r="AA511" i="54"/>
  <c r="Z511" i="54"/>
  <c r="Y511" i="54"/>
  <c r="X511" i="54"/>
  <c r="AC511" i="54"/>
  <c r="AB511" i="54"/>
  <c r="AC521" i="54"/>
  <c r="AB521" i="54"/>
  <c r="AA521" i="54"/>
  <c r="Z521" i="54"/>
  <c r="Y521" i="54"/>
  <c r="AA474" i="54"/>
  <c r="AA507" i="54"/>
  <c r="Z507" i="54"/>
  <c r="Y507" i="54"/>
  <c r="AC507" i="54"/>
  <c r="AB507" i="54"/>
  <c r="X507" i="54"/>
  <c r="AB474" i="54"/>
  <c r="AA479" i="54"/>
  <c r="Z479" i="54"/>
  <c r="AA495" i="54"/>
  <c r="Z495" i="54"/>
  <c r="AA499" i="54"/>
  <c r="Z499" i="54"/>
  <c r="Y499" i="54"/>
  <c r="AC499" i="54"/>
  <c r="AB499" i="54"/>
  <c r="AA471" i="54"/>
  <c r="Z471" i="54"/>
  <c r="AC471" i="54"/>
  <c r="AB471" i="54"/>
  <c r="Y471" i="54"/>
  <c r="X471" i="54"/>
  <c r="AC474" i="54"/>
  <c r="Y497" i="54"/>
  <c r="X497" i="54"/>
  <c r="AB497" i="54"/>
  <c r="AB509" i="54"/>
  <c r="AA519" i="54"/>
  <c r="Z519" i="54"/>
  <c r="Y519" i="54"/>
  <c r="X519" i="54"/>
  <c r="AC502" i="54"/>
  <c r="AC509" i="54"/>
  <c r="AC400" i="54"/>
  <c r="AB400" i="54"/>
  <c r="X400" i="54"/>
  <c r="AA412" i="54"/>
  <c r="X449" i="54"/>
  <c r="Z384" i="54"/>
  <c r="AA384" i="54"/>
  <c r="Z406" i="54"/>
  <c r="AC418" i="54"/>
  <c r="AC463" i="54"/>
  <c r="X521" i="54"/>
  <c r="AC432" i="54"/>
  <c r="AB432" i="54"/>
  <c r="X432" i="54"/>
  <c r="AA444" i="54"/>
  <c r="AB384" i="54"/>
  <c r="Z438" i="54"/>
  <c r="AC450" i="54"/>
  <c r="AA487" i="54"/>
  <c r="Z487" i="54"/>
  <c r="X489" i="54"/>
  <c r="AA491" i="54"/>
  <c r="Z491" i="54"/>
  <c r="AC491" i="54"/>
  <c r="AB491" i="54"/>
  <c r="Y491" i="54"/>
  <c r="X491" i="54"/>
  <c r="AB549" i="54"/>
  <c r="AC549" i="54"/>
  <c r="AA549" i="54"/>
  <c r="Z549" i="54"/>
  <c r="Y549" i="54"/>
  <c r="X549" i="54"/>
  <c r="AA559" i="54"/>
  <c r="Z559" i="54"/>
  <c r="Y559" i="54"/>
  <c r="X559" i="54"/>
  <c r="AC559" i="54"/>
  <c r="AB559" i="54"/>
  <c r="AC425" i="54"/>
  <c r="AB402" i="54"/>
  <c r="AA402" i="54"/>
  <c r="Z402" i="54"/>
  <c r="Y402" i="54"/>
  <c r="X402" i="54"/>
  <c r="AC420" i="54"/>
  <c r="AB420" i="54"/>
  <c r="AA420" i="54"/>
  <c r="Z420" i="54"/>
  <c r="Y420" i="54"/>
  <c r="Z428" i="54"/>
  <c r="Y428" i="54"/>
  <c r="X428" i="54"/>
  <c r="X430" i="54"/>
  <c r="AC458" i="54"/>
  <c r="AB458" i="54"/>
  <c r="AA458" i="54"/>
  <c r="AC481" i="54"/>
  <c r="AB481" i="54"/>
  <c r="AA481" i="54"/>
  <c r="Z481" i="54"/>
  <c r="Y489" i="54"/>
  <c r="Z497" i="54"/>
  <c r="X499" i="54"/>
  <c r="AB519" i="54"/>
  <c r="AB528" i="54"/>
  <c r="AC528" i="54"/>
  <c r="X528" i="54"/>
  <c r="AC478" i="54"/>
  <c r="AB478" i="54"/>
  <c r="AC501" i="54"/>
  <c r="AB516" i="54"/>
  <c r="AC516" i="54"/>
  <c r="AA516" i="54"/>
  <c r="AB532" i="54"/>
  <c r="AC532" i="54"/>
  <c r="AA532" i="54"/>
  <c r="Z532" i="54"/>
  <c r="Y532" i="54"/>
  <c r="X532" i="54"/>
  <c r="AB431" i="54"/>
  <c r="AA431" i="54"/>
  <c r="Z431" i="54"/>
  <c r="Y431" i="54"/>
  <c r="AA459" i="54"/>
  <c r="Z459" i="54"/>
  <c r="AA467" i="54"/>
  <c r="Z467" i="54"/>
  <c r="AA475" i="54"/>
  <c r="Z475" i="54"/>
  <c r="X478" i="54"/>
  <c r="AC513" i="54"/>
  <c r="AB513" i="54"/>
  <c r="AA547" i="54"/>
  <c r="Z547" i="54"/>
  <c r="Y547" i="54"/>
  <c r="X547" i="54"/>
  <c r="AC547" i="54"/>
  <c r="AB547" i="54"/>
  <c r="X405" i="54"/>
  <c r="X408" i="54"/>
  <c r="Z414" i="54"/>
  <c r="X437" i="54"/>
  <c r="X440" i="54"/>
  <c r="Z446" i="54"/>
  <c r="Y454" i="54"/>
  <c r="X454" i="54"/>
  <c r="AA457" i="54"/>
  <c r="Y478" i="54"/>
  <c r="X501" i="54"/>
  <c r="X516" i="54"/>
  <c r="X525" i="54"/>
  <c r="AC540" i="54"/>
  <c r="AB540" i="54"/>
  <c r="AA540" i="54"/>
  <c r="Z540" i="54"/>
  <c r="Y437" i="54"/>
  <c r="Y440" i="54"/>
  <c r="AA446" i="54"/>
  <c r="AB451" i="54"/>
  <c r="AA451" i="54"/>
  <c r="Z451" i="54"/>
  <c r="Y451" i="54"/>
  <c r="AB457" i="54"/>
  <c r="Z478" i="54"/>
  <c r="Y501" i="54"/>
  <c r="Y516" i="54"/>
  <c r="Y525" i="54"/>
  <c r="AB529" i="54"/>
  <c r="AA529" i="54"/>
  <c r="Z529" i="54"/>
  <c r="Y529" i="54"/>
  <c r="X529" i="54"/>
  <c r="Y405" i="54"/>
  <c r="Y408" i="54"/>
  <c r="AA414" i="54"/>
  <c r="AB419" i="54"/>
  <c r="AA419" i="54"/>
  <c r="Z419" i="54"/>
  <c r="Y419" i="54"/>
  <c r="Z405" i="54"/>
  <c r="Z408" i="54"/>
  <c r="AB414" i="54"/>
  <c r="Z437" i="54"/>
  <c r="Z440" i="54"/>
  <c r="AB446" i="54"/>
  <c r="AC457" i="54"/>
  <c r="X467" i="54"/>
  <c r="AA478" i="54"/>
  <c r="AC498" i="54"/>
  <c r="Z501" i="54"/>
  <c r="Z516" i="54"/>
  <c r="Z525" i="54"/>
  <c r="AA405" i="54"/>
  <c r="AA408" i="54"/>
  <c r="AC414" i="54"/>
  <c r="AA437" i="54"/>
  <c r="AA440" i="54"/>
  <c r="AC446" i="54"/>
  <c r="Y464" i="54"/>
  <c r="X464" i="54"/>
  <c r="Y467" i="54"/>
  <c r="AA501" i="54"/>
  <c r="AA525" i="54"/>
  <c r="AB405" i="54"/>
  <c r="AB407" i="54"/>
  <c r="AA407" i="54"/>
  <c r="Z407" i="54"/>
  <c r="Y407" i="54"/>
  <c r="AB408" i="54"/>
  <c r="X422" i="54"/>
  <c r="X431" i="54"/>
  <c r="AB437" i="54"/>
  <c r="AB439" i="54"/>
  <c r="AA439" i="54"/>
  <c r="Z439" i="54"/>
  <c r="Y439" i="54"/>
  <c r="AB440" i="54"/>
  <c r="Z454" i="54"/>
  <c r="X459" i="54"/>
  <c r="AB467" i="54"/>
  <c r="AB501" i="54"/>
  <c r="AB525" i="54"/>
  <c r="AA527" i="54"/>
  <c r="Z527" i="54"/>
  <c r="Y527" i="54"/>
  <c r="X527" i="54"/>
  <c r="AC527" i="54"/>
  <c r="AC548" i="54"/>
  <c r="AB548" i="54"/>
  <c r="AA548" i="54"/>
  <c r="AC552" i="54"/>
  <c r="AB552" i="54"/>
  <c r="AA552" i="54"/>
  <c r="AC556" i="54"/>
  <c r="AB556" i="54"/>
  <c r="AA556" i="54"/>
  <c r="Z556" i="54"/>
  <c r="Y556" i="54"/>
  <c r="AC408" i="54"/>
  <c r="AC431" i="54"/>
  <c r="AC440" i="54"/>
  <c r="AA454" i="54"/>
  <c r="Y459" i="54"/>
  <c r="AC467" i="54"/>
  <c r="X472" i="54"/>
  <c r="X475" i="54"/>
  <c r="X508" i="54"/>
  <c r="X513" i="54"/>
  <c r="AC529" i="54"/>
  <c r="AA531" i="54"/>
  <c r="Z531" i="54"/>
  <c r="Y531" i="54"/>
  <c r="X531" i="54"/>
  <c r="X540" i="54"/>
  <c r="AC560" i="54"/>
  <c r="AB560" i="54"/>
  <c r="AA560" i="54"/>
  <c r="Z560" i="54"/>
  <c r="Y560" i="54"/>
  <c r="X560" i="54"/>
  <c r="AC553" i="54"/>
  <c r="AB553" i="54"/>
  <c r="AC564" i="54"/>
  <c r="AB564" i="54"/>
  <c r="AA564" i="54"/>
  <c r="Z564" i="54"/>
  <c r="AA503" i="54"/>
  <c r="Z503" i="54"/>
  <c r="Y503" i="54"/>
  <c r="AA515" i="54"/>
  <c r="Z515" i="54"/>
  <c r="Y515" i="54"/>
  <c r="X515" i="54"/>
  <c r="AC544" i="54"/>
  <c r="AB544" i="54"/>
  <c r="AA544" i="54"/>
  <c r="AA551" i="54"/>
  <c r="Z551" i="54"/>
  <c r="Y551" i="54"/>
  <c r="X551" i="54"/>
  <c r="AC557" i="54"/>
  <c r="AB557" i="54"/>
  <c r="AA539" i="54"/>
  <c r="Z539" i="54"/>
  <c r="Y539" i="54"/>
  <c r="X539" i="54"/>
  <c r="X564" i="54"/>
  <c r="AA483" i="54"/>
  <c r="Z483" i="54"/>
  <c r="AB520" i="54"/>
  <c r="AA523" i="54"/>
  <c r="Z523" i="54"/>
  <c r="Y523" i="54"/>
  <c r="X523" i="54"/>
  <c r="X553" i="54"/>
  <c r="Y564" i="54"/>
  <c r="AH1" i="53" l="1"/>
  <c r="X1" i="53"/>
  <c r="K511" i="11" l="1"/>
  <c r="K512" i="11"/>
  <c r="K513" i="11"/>
  <c r="K514" i="11"/>
  <c r="K517" i="11"/>
  <c r="K518" i="11"/>
  <c r="K519" i="11"/>
  <c r="K523" i="11"/>
  <c r="K524" i="11"/>
  <c r="K526" i="11"/>
  <c r="K529" i="11"/>
  <c r="K530" i="11"/>
  <c r="K532" i="11"/>
  <c r="K536" i="11"/>
  <c r="K537" i="11"/>
  <c r="K538" i="11"/>
  <c r="K541" i="11"/>
  <c r="K542" i="11"/>
  <c r="K543" i="11"/>
  <c r="K544" i="11"/>
  <c r="K545" i="11"/>
  <c r="K547" i="11"/>
  <c r="K548" i="11"/>
  <c r="K549" i="11"/>
  <c r="K550" i="11"/>
  <c r="K551" i="11"/>
  <c r="K553" i="11"/>
  <c r="K555" i="11"/>
  <c r="K556" i="11"/>
  <c r="K557" i="11"/>
  <c r="K560" i="11"/>
  <c r="K562" i="11"/>
  <c r="K563" i="11"/>
  <c r="K565" i="11"/>
  <c r="K566" i="11"/>
  <c r="A83" i="8"/>
  <c r="A468" i="11" s="1"/>
  <c r="B83" i="8"/>
  <c r="B468" i="11" s="1"/>
  <c r="K561" i="11" l="1"/>
  <c r="K554" i="11"/>
  <c r="K535" i="11"/>
  <c r="K521" i="11"/>
  <c r="K559" i="11"/>
  <c r="K527" i="11"/>
  <c r="K533" i="11"/>
  <c r="K520" i="11"/>
  <c r="K481" i="11"/>
  <c r="K488" i="11"/>
  <c r="K503" i="11"/>
  <c r="K564" i="11"/>
  <c r="K558" i="11"/>
  <c r="K552" i="11"/>
  <c r="K546" i="11"/>
  <c r="K540" i="11"/>
  <c r="K534" i="11"/>
  <c r="K528" i="11"/>
  <c r="K522" i="11"/>
  <c r="K516" i="11"/>
  <c r="K510" i="11"/>
  <c r="K502" i="11"/>
  <c r="K494" i="11"/>
  <c r="K486" i="11"/>
  <c r="K478" i="11"/>
  <c r="K470" i="11"/>
  <c r="K509" i="11"/>
  <c r="K501" i="11"/>
  <c r="K493" i="11"/>
  <c r="K485" i="11"/>
  <c r="K477" i="11"/>
  <c r="K469" i="11"/>
  <c r="K515" i="11"/>
  <c r="K525" i="11"/>
  <c r="K506" i="11"/>
  <c r="K497" i="11"/>
  <c r="K472" i="11"/>
  <c r="K495" i="11"/>
  <c r="K508" i="11"/>
  <c r="K500" i="11"/>
  <c r="K492" i="11"/>
  <c r="K484" i="11"/>
  <c r="K476" i="11"/>
  <c r="K468" i="11"/>
  <c r="K474" i="11"/>
  <c r="K498" i="11"/>
  <c r="K473" i="11"/>
  <c r="K496" i="11"/>
  <c r="K479" i="11"/>
  <c r="K539" i="11"/>
  <c r="K507" i="11"/>
  <c r="K499" i="11"/>
  <c r="K491" i="11"/>
  <c r="K483" i="11"/>
  <c r="K475" i="11"/>
  <c r="K467" i="11"/>
  <c r="K482" i="11"/>
  <c r="K489" i="11"/>
  <c r="K480" i="11"/>
  <c r="K471" i="11"/>
  <c r="K466" i="11"/>
  <c r="K531" i="11"/>
  <c r="K490" i="11"/>
  <c r="K505" i="11"/>
  <c r="K504" i="11"/>
  <c r="K487" i="11"/>
  <c r="B181" i="58"/>
  <c r="B563" i="54" s="1"/>
  <c r="H563" i="54" s="1"/>
  <c r="I1" i="53" l="1"/>
  <c r="D1" i="53"/>
  <c r="S1" i="53"/>
  <c r="AM1" i="53"/>
  <c r="AC1" i="53"/>
  <c r="N1" i="53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8" i="12"/>
  <c r="E149" i="12"/>
  <c r="E150" i="12"/>
  <c r="E151" i="12"/>
  <c r="E152" i="12"/>
  <c r="E153" i="12"/>
  <c r="E154" i="12"/>
  <c r="E155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E170" i="12"/>
  <c r="E171" i="12"/>
  <c r="E172" i="12"/>
  <c r="E173" i="12"/>
  <c r="E174" i="12"/>
  <c r="E175" i="12"/>
  <c r="E176" i="12"/>
  <c r="E177" i="12"/>
  <c r="E178" i="12"/>
  <c r="E179" i="12"/>
  <c r="E180" i="12"/>
  <c r="E181" i="12"/>
  <c r="E182" i="12"/>
  <c r="E183" i="12"/>
  <c r="E184" i="12"/>
  <c r="E185" i="12"/>
  <c r="E186" i="12"/>
  <c r="E187" i="12"/>
  <c r="E188" i="12"/>
  <c r="E189" i="12"/>
  <c r="E190" i="12"/>
  <c r="E191" i="12"/>
  <c r="E192" i="12"/>
  <c r="E193" i="12"/>
  <c r="E194" i="12"/>
  <c r="E195" i="12"/>
  <c r="E196" i="12"/>
  <c r="E197" i="12"/>
  <c r="E200" i="12"/>
  <c r="E201" i="12"/>
  <c r="E202" i="12"/>
  <c r="E203" i="12"/>
  <c r="E204" i="12"/>
  <c r="E205" i="12"/>
  <c r="E206" i="12"/>
  <c r="E207" i="12"/>
  <c r="E208" i="12"/>
  <c r="E209" i="12"/>
  <c r="E210" i="12"/>
  <c r="E211" i="12"/>
  <c r="E213" i="12"/>
  <c r="E214" i="12"/>
  <c r="E216" i="12"/>
  <c r="E217" i="12"/>
  <c r="E218" i="12"/>
  <c r="E219" i="12"/>
  <c r="E220" i="12"/>
  <c r="E221" i="12"/>
  <c r="E222" i="12"/>
  <c r="E223" i="12"/>
  <c r="E224" i="12"/>
  <c r="E225" i="12"/>
  <c r="E226" i="12"/>
  <c r="E227" i="12"/>
  <c r="E228" i="12"/>
  <c r="E229" i="12"/>
  <c r="E230" i="12"/>
  <c r="E231" i="12"/>
  <c r="E232" i="12"/>
  <c r="E233" i="12"/>
  <c r="E234" i="12"/>
  <c r="E235" i="12"/>
  <c r="E236" i="12"/>
  <c r="E237" i="12"/>
  <c r="E238" i="12"/>
  <c r="E239" i="12"/>
  <c r="E240" i="12"/>
  <c r="E241" i="12"/>
  <c r="E242" i="12"/>
  <c r="E243" i="12"/>
  <c r="E244" i="12"/>
  <c r="E245" i="12"/>
  <c r="E246" i="12"/>
  <c r="E247" i="12"/>
  <c r="E248" i="12"/>
  <c r="E249" i="12"/>
  <c r="E250" i="12"/>
  <c r="E251" i="12"/>
  <c r="E252" i="12"/>
  <c r="E253" i="12"/>
  <c r="E254" i="12"/>
  <c r="E255" i="12"/>
  <c r="E256" i="12"/>
  <c r="E257" i="12"/>
  <c r="E258" i="12"/>
  <c r="E259" i="12"/>
  <c r="E260" i="12"/>
  <c r="E261" i="12"/>
  <c r="E262" i="12"/>
  <c r="E263" i="12"/>
  <c r="E264" i="12"/>
  <c r="E265" i="12"/>
  <c r="E266" i="12"/>
  <c r="E267" i="12"/>
  <c r="E268" i="12"/>
  <c r="E269" i="12"/>
  <c r="E270" i="12"/>
  <c r="E271" i="12"/>
  <c r="E272" i="12"/>
  <c r="E273" i="12"/>
  <c r="E274" i="12"/>
  <c r="E275" i="12"/>
  <c r="E276" i="12"/>
  <c r="E277" i="12"/>
  <c r="E278" i="12"/>
  <c r="E279" i="12"/>
  <c r="E280" i="12"/>
  <c r="E281" i="12"/>
  <c r="E282" i="12"/>
  <c r="E283" i="12"/>
  <c r="E284" i="12"/>
  <c r="E285" i="12"/>
  <c r="E286" i="12"/>
  <c r="E287" i="12"/>
  <c r="E288" i="12"/>
  <c r="E289" i="12"/>
  <c r="E290" i="12"/>
  <c r="E291" i="12"/>
  <c r="E292" i="12"/>
  <c r="E293" i="12"/>
  <c r="E294" i="12"/>
  <c r="E295" i="12"/>
  <c r="E296" i="12"/>
  <c r="E297" i="12"/>
  <c r="E298" i="12"/>
  <c r="E299" i="12"/>
  <c r="E300" i="12"/>
  <c r="E301" i="12"/>
  <c r="E302" i="12"/>
  <c r="E303" i="12"/>
  <c r="E304" i="12"/>
  <c r="E305" i="12"/>
  <c r="E306" i="12"/>
  <c r="E307" i="12"/>
  <c r="E308" i="12"/>
  <c r="E309" i="12"/>
  <c r="E310" i="12"/>
  <c r="E311" i="12"/>
  <c r="E312" i="12"/>
  <c r="E313" i="12"/>
  <c r="E314" i="12"/>
  <c r="E315" i="12"/>
  <c r="E316" i="12"/>
  <c r="E317" i="12"/>
  <c r="E318" i="12"/>
  <c r="E319" i="12"/>
  <c r="E320" i="12"/>
  <c r="E321" i="12"/>
  <c r="E322" i="12"/>
  <c r="E323" i="12"/>
  <c r="E324" i="12"/>
  <c r="E325" i="12"/>
  <c r="E326" i="12"/>
  <c r="E327" i="12"/>
  <c r="E328" i="12"/>
  <c r="E329" i="12"/>
  <c r="E330" i="12"/>
  <c r="E331" i="12"/>
  <c r="E332" i="12"/>
  <c r="E333" i="12"/>
  <c r="E334" i="12"/>
  <c r="E335" i="12"/>
  <c r="E336" i="12"/>
  <c r="E337" i="12"/>
  <c r="E338" i="12"/>
  <c r="E339" i="12"/>
  <c r="E340" i="12"/>
  <c r="E341" i="12"/>
  <c r="E342" i="12"/>
  <c r="E343" i="12"/>
  <c r="E344" i="12"/>
  <c r="E345" i="12"/>
  <c r="E346" i="12"/>
  <c r="E347" i="12"/>
  <c r="E348" i="12"/>
  <c r="E349" i="12"/>
  <c r="E350" i="12"/>
  <c r="E351" i="12"/>
  <c r="E352" i="12"/>
  <c r="E353" i="12"/>
  <c r="E354" i="12"/>
  <c r="E355" i="12"/>
  <c r="E356" i="12"/>
  <c r="E357" i="12"/>
  <c r="E358" i="12"/>
  <c r="E359" i="12"/>
  <c r="E360" i="12"/>
  <c r="E361" i="12"/>
  <c r="E362" i="12"/>
  <c r="E363" i="12"/>
  <c r="E364" i="12"/>
  <c r="E365" i="12"/>
  <c r="E366" i="12"/>
  <c r="E367" i="12"/>
  <c r="E368" i="12"/>
  <c r="E369" i="12"/>
  <c r="E370" i="12"/>
  <c r="E371" i="12"/>
  <c r="E372" i="12"/>
  <c r="E373" i="12"/>
  <c r="E374" i="12"/>
  <c r="E375" i="12"/>
  <c r="E376" i="12"/>
  <c r="E377" i="12"/>
  <c r="E378" i="12"/>
  <c r="E379" i="12"/>
  <c r="E380" i="12"/>
  <c r="E381" i="12"/>
  <c r="E382" i="12"/>
  <c r="E383" i="12"/>
  <c r="E384" i="12"/>
  <c r="E385" i="12"/>
  <c r="E386" i="12"/>
  <c r="E387" i="12"/>
  <c r="E388" i="12"/>
  <c r="E389" i="12"/>
  <c r="E390" i="12"/>
  <c r="E391" i="12"/>
  <c r="E392" i="12"/>
  <c r="E393" i="12"/>
  <c r="E394" i="12"/>
  <c r="E395" i="12"/>
  <c r="E396" i="12"/>
  <c r="E397" i="12"/>
  <c r="E398" i="12"/>
  <c r="E399" i="12"/>
  <c r="E400" i="12"/>
  <c r="E401" i="12"/>
  <c r="E402" i="12"/>
  <c r="E403" i="12"/>
  <c r="E404" i="12"/>
  <c r="E405" i="12"/>
  <c r="E406" i="12"/>
  <c r="E407" i="12"/>
  <c r="E408" i="12"/>
  <c r="E409" i="12"/>
  <c r="E410" i="12"/>
  <c r="E411" i="12"/>
  <c r="E412" i="12"/>
  <c r="E413" i="12"/>
  <c r="E414" i="12"/>
  <c r="E415" i="12"/>
  <c r="E416" i="12"/>
  <c r="E417" i="12"/>
  <c r="E418" i="12"/>
  <c r="E419" i="12"/>
  <c r="E420" i="12"/>
  <c r="E421" i="12"/>
  <c r="E422" i="12"/>
  <c r="E423" i="12"/>
  <c r="E424" i="12"/>
  <c r="E425" i="12"/>
  <c r="E426" i="12"/>
  <c r="E427" i="12"/>
  <c r="E428" i="12"/>
  <c r="E429" i="12"/>
  <c r="E430" i="12"/>
  <c r="E431" i="12"/>
  <c r="E432" i="12"/>
  <c r="E433" i="12"/>
  <c r="E434" i="12"/>
  <c r="E435" i="12"/>
  <c r="E436" i="12"/>
  <c r="E437" i="12"/>
  <c r="E438" i="12"/>
  <c r="E439" i="12"/>
  <c r="E440" i="12"/>
  <c r="E441" i="12"/>
  <c r="E442" i="12"/>
  <c r="E443" i="12"/>
  <c r="E444" i="12"/>
  <c r="E445" i="12"/>
  <c r="E446" i="12"/>
  <c r="E447" i="12"/>
  <c r="E448" i="12"/>
  <c r="E449" i="12"/>
  <c r="E450" i="12"/>
  <c r="E451" i="12"/>
  <c r="E452" i="12"/>
  <c r="E453" i="12"/>
  <c r="E454" i="12"/>
  <c r="E455" i="12"/>
  <c r="E456" i="12"/>
  <c r="E457" i="12"/>
  <c r="E458" i="12"/>
  <c r="E459" i="12"/>
  <c r="E460" i="12"/>
  <c r="E461" i="12"/>
  <c r="E462" i="12"/>
  <c r="E463" i="12"/>
  <c r="E464" i="12"/>
  <c r="E465" i="12"/>
  <c r="E466" i="12"/>
  <c r="E467" i="12"/>
  <c r="E468" i="12"/>
  <c r="E469" i="12"/>
  <c r="E470" i="12"/>
  <c r="E471" i="12"/>
  <c r="E472" i="12"/>
  <c r="E473" i="12"/>
  <c r="E474" i="12"/>
  <c r="E475" i="12"/>
  <c r="E476" i="12"/>
  <c r="E477" i="12"/>
  <c r="E478" i="12"/>
  <c r="E479" i="12"/>
  <c r="E480" i="12"/>
  <c r="E481" i="12"/>
  <c r="E482" i="12"/>
  <c r="E483" i="12"/>
  <c r="E484" i="12"/>
  <c r="E485" i="12"/>
  <c r="E486" i="12"/>
  <c r="E487" i="12"/>
  <c r="E488" i="12"/>
  <c r="E489" i="12"/>
  <c r="E490" i="12"/>
  <c r="E491" i="12"/>
  <c r="E492" i="12"/>
  <c r="E493" i="12"/>
  <c r="E494" i="12"/>
  <c r="E495" i="12"/>
  <c r="E496" i="12"/>
  <c r="E497" i="12"/>
  <c r="E498" i="12"/>
  <c r="E499" i="12"/>
  <c r="E500" i="12"/>
  <c r="E501" i="12"/>
  <c r="E502" i="12"/>
  <c r="E503" i="12"/>
  <c r="E504" i="12"/>
  <c r="E505" i="12"/>
  <c r="E506" i="12"/>
  <c r="E507" i="12"/>
  <c r="E508" i="12"/>
  <c r="E509" i="12"/>
  <c r="E510" i="12"/>
  <c r="E511" i="12"/>
  <c r="E512" i="12"/>
  <c r="E513" i="12"/>
  <c r="E514" i="12"/>
  <c r="E515" i="12"/>
  <c r="E516" i="12"/>
  <c r="E517" i="12"/>
  <c r="E518" i="12"/>
  <c r="E519" i="12"/>
  <c r="E520" i="12"/>
  <c r="E521" i="12"/>
  <c r="E522" i="12"/>
  <c r="E523" i="12"/>
  <c r="E524" i="12"/>
  <c r="E525" i="12"/>
  <c r="E526" i="12"/>
  <c r="E527" i="12"/>
  <c r="E528" i="12"/>
  <c r="E529" i="12"/>
  <c r="E530" i="12"/>
  <c r="E531" i="12"/>
  <c r="E532" i="12"/>
  <c r="E533" i="12"/>
  <c r="E534" i="12"/>
  <c r="E535" i="12"/>
  <c r="E536" i="12"/>
  <c r="E537" i="12"/>
  <c r="E538" i="12"/>
  <c r="E539" i="12"/>
  <c r="E540" i="12"/>
  <c r="E541" i="12"/>
  <c r="E542" i="12"/>
  <c r="E543" i="12"/>
  <c r="E544" i="12"/>
  <c r="E545" i="12"/>
  <c r="E546" i="12"/>
  <c r="E547" i="12"/>
  <c r="E548" i="12"/>
  <c r="E549" i="12"/>
  <c r="E550" i="12"/>
  <c r="E551" i="12"/>
  <c r="E552" i="12"/>
  <c r="E553" i="12"/>
  <c r="E554" i="12"/>
  <c r="E555" i="12"/>
  <c r="E556" i="12"/>
  <c r="E557" i="12"/>
  <c r="E558" i="12"/>
  <c r="E559" i="12"/>
  <c r="E560" i="12"/>
  <c r="E561" i="12"/>
  <c r="E562" i="12"/>
  <c r="E563" i="12"/>
  <c r="E564" i="12"/>
  <c r="E565" i="12"/>
  <c r="E2" i="12"/>
  <c r="O86" i="12" l="1"/>
  <c r="P86" i="12"/>
  <c r="Q86" i="12"/>
  <c r="R86" i="12"/>
  <c r="S86" i="12"/>
  <c r="T86" i="12"/>
  <c r="U86" i="12"/>
  <c r="O87" i="12"/>
  <c r="P87" i="12"/>
  <c r="Q87" i="12"/>
  <c r="R87" i="12"/>
  <c r="S87" i="12"/>
  <c r="T87" i="12"/>
  <c r="U87" i="12"/>
  <c r="O88" i="12"/>
  <c r="P88" i="12"/>
  <c r="Q88" i="12"/>
  <c r="R88" i="12"/>
  <c r="S88" i="12"/>
  <c r="T88" i="12"/>
  <c r="U88" i="12"/>
  <c r="O89" i="12"/>
  <c r="P89" i="12"/>
  <c r="Q89" i="12"/>
  <c r="R89" i="12"/>
  <c r="S89" i="12"/>
  <c r="T89" i="12"/>
  <c r="U89" i="12"/>
  <c r="O90" i="12"/>
  <c r="P90" i="12"/>
  <c r="Q90" i="12"/>
  <c r="R90" i="12"/>
  <c r="S90" i="12"/>
  <c r="T90" i="12"/>
  <c r="U90" i="12"/>
  <c r="O91" i="12"/>
  <c r="P91" i="12"/>
  <c r="Q91" i="12"/>
  <c r="R91" i="12"/>
  <c r="S91" i="12"/>
  <c r="T91" i="12"/>
  <c r="U91" i="12"/>
  <c r="O92" i="12"/>
  <c r="P92" i="12"/>
  <c r="Q92" i="12"/>
  <c r="R92" i="12"/>
  <c r="S92" i="12"/>
  <c r="T92" i="12"/>
  <c r="U92" i="12"/>
  <c r="O93" i="12"/>
  <c r="P93" i="12"/>
  <c r="Q93" i="12"/>
  <c r="R93" i="12"/>
  <c r="S93" i="12"/>
  <c r="T93" i="12"/>
  <c r="U93" i="12"/>
  <c r="O94" i="12"/>
  <c r="P94" i="12"/>
  <c r="Q94" i="12"/>
  <c r="R94" i="12"/>
  <c r="S94" i="12"/>
  <c r="T94" i="12"/>
  <c r="U94" i="12"/>
  <c r="O95" i="12"/>
  <c r="P95" i="12"/>
  <c r="Q95" i="12"/>
  <c r="R95" i="12"/>
  <c r="S95" i="12"/>
  <c r="T95" i="12"/>
  <c r="U95" i="12"/>
  <c r="O96" i="12"/>
  <c r="P96" i="12"/>
  <c r="Q96" i="12"/>
  <c r="R96" i="12"/>
  <c r="S96" i="12"/>
  <c r="T96" i="12"/>
  <c r="U96" i="12"/>
  <c r="O97" i="12"/>
  <c r="P97" i="12"/>
  <c r="Q97" i="12"/>
  <c r="R97" i="12"/>
  <c r="S97" i="12"/>
  <c r="T97" i="12"/>
  <c r="U97" i="12"/>
  <c r="O98" i="12"/>
  <c r="P98" i="12"/>
  <c r="Q98" i="12"/>
  <c r="R98" i="12"/>
  <c r="S98" i="12"/>
  <c r="T98" i="12"/>
  <c r="U98" i="12"/>
  <c r="O99" i="12"/>
  <c r="P99" i="12"/>
  <c r="Q99" i="12"/>
  <c r="R99" i="12"/>
  <c r="S99" i="12"/>
  <c r="T99" i="12"/>
  <c r="U99" i="12"/>
  <c r="O100" i="12"/>
  <c r="P100" i="12"/>
  <c r="Q100" i="12"/>
  <c r="R100" i="12"/>
  <c r="S100" i="12"/>
  <c r="T100" i="12"/>
  <c r="U100" i="12"/>
  <c r="O101" i="12"/>
  <c r="P101" i="12"/>
  <c r="Q101" i="12"/>
  <c r="R101" i="12"/>
  <c r="S101" i="12"/>
  <c r="T101" i="12"/>
  <c r="U101" i="12"/>
  <c r="O102" i="12"/>
  <c r="P102" i="12"/>
  <c r="Q102" i="12"/>
  <c r="R102" i="12"/>
  <c r="S102" i="12"/>
  <c r="T102" i="12"/>
  <c r="U102" i="12"/>
  <c r="O103" i="12"/>
  <c r="P103" i="12"/>
  <c r="Q103" i="12"/>
  <c r="R103" i="12"/>
  <c r="S103" i="12"/>
  <c r="T103" i="12"/>
  <c r="U103" i="12"/>
  <c r="O104" i="12"/>
  <c r="P104" i="12"/>
  <c r="Q104" i="12"/>
  <c r="R104" i="12"/>
  <c r="S104" i="12"/>
  <c r="T104" i="12"/>
  <c r="U104" i="12"/>
  <c r="O105" i="12"/>
  <c r="P105" i="12"/>
  <c r="Q105" i="12"/>
  <c r="R105" i="12"/>
  <c r="S105" i="12"/>
  <c r="T105" i="12"/>
  <c r="U105" i="12"/>
  <c r="O106" i="12"/>
  <c r="P106" i="12"/>
  <c r="Q106" i="12"/>
  <c r="R106" i="12"/>
  <c r="S106" i="12"/>
  <c r="T106" i="12"/>
  <c r="U106" i="12"/>
  <c r="O107" i="12"/>
  <c r="P107" i="12"/>
  <c r="Q107" i="12"/>
  <c r="R107" i="12"/>
  <c r="S107" i="12"/>
  <c r="T107" i="12"/>
  <c r="U107" i="12"/>
  <c r="O108" i="12"/>
  <c r="P108" i="12"/>
  <c r="Q108" i="12"/>
  <c r="R108" i="12"/>
  <c r="S108" i="12"/>
  <c r="T108" i="12"/>
  <c r="U108" i="12"/>
  <c r="O109" i="12"/>
  <c r="P109" i="12"/>
  <c r="Q109" i="12"/>
  <c r="R109" i="12"/>
  <c r="S109" i="12"/>
  <c r="T109" i="12"/>
  <c r="U109" i="12"/>
  <c r="O110" i="12"/>
  <c r="P110" i="12"/>
  <c r="Q110" i="12"/>
  <c r="R110" i="12"/>
  <c r="S110" i="12"/>
  <c r="T110" i="12"/>
  <c r="U110" i="12"/>
  <c r="O111" i="12"/>
  <c r="P111" i="12"/>
  <c r="Q111" i="12"/>
  <c r="R111" i="12"/>
  <c r="S111" i="12"/>
  <c r="T111" i="12"/>
  <c r="U111" i="12"/>
  <c r="O112" i="12"/>
  <c r="P112" i="12"/>
  <c r="Q112" i="12"/>
  <c r="R112" i="12"/>
  <c r="S112" i="12"/>
  <c r="T112" i="12"/>
  <c r="U112" i="12"/>
  <c r="O113" i="12"/>
  <c r="P113" i="12"/>
  <c r="Q113" i="12"/>
  <c r="R113" i="12"/>
  <c r="S113" i="12"/>
  <c r="T113" i="12"/>
  <c r="U113" i="12"/>
  <c r="O114" i="12"/>
  <c r="P114" i="12"/>
  <c r="Q114" i="12"/>
  <c r="R114" i="12"/>
  <c r="S114" i="12"/>
  <c r="T114" i="12"/>
  <c r="U114" i="12"/>
  <c r="O115" i="12"/>
  <c r="P115" i="12"/>
  <c r="Q115" i="12"/>
  <c r="R115" i="12"/>
  <c r="S115" i="12"/>
  <c r="T115" i="12"/>
  <c r="U115" i="12"/>
  <c r="O116" i="12"/>
  <c r="P116" i="12"/>
  <c r="Q116" i="12"/>
  <c r="R116" i="12"/>
  <c r="S116" i="12"/>
  <c r="T116" i="12"/>
  <c r="U116" i="12"/>
  <c r="O117" i="12"/>
  <c r="P117" i="12"/>
  <c r="Q117" i="12"/>
  <c r="R117" i="12"/>
  <c r="S117" i="12"/>
  <c r="T117" i="12"/>
  <c r="U117" i="12"/>
  <c r="O118" i="12"/>
  <c r="P118" i="12"/>
  <c r="Q118" i="12"/>
  <c r="R118" i="12"/>
  <c r="S118" i="12"/>
  <c r="T118" i="12"/>
  <c r="U118" i="12"/>
  <c r="O119" i="12"/>
  <c r="P119" i="12"/>
  <c r="Q119" i="12"/>
  <c r="R119" i="12"/>
  <c r="S119" i="12"/>
  <c r="T119" i="12"/>
  <c r="U119" i="12"/>
  <c r="O120" i="12"/>
  <c r="P120" i="12"/>
  <c r="Q120" i="12"/>
  <c r="R120" i="12"/>
  <c r="S120" i="12"/>
  <c r="T120" i="12"/>
  <c r="U120" i="12"/>
  <c r="O121" i="12"/>
  <c r="P121" i="12"/>
  <c r="Q121" i="12"/>
  <c r="R121" i="12"/>
  <c r="S121" i="12"/>
  <c r="T121" i="12"/>
  <c r="U121" i="12"/>
  <c r="O122" i="12"/>
  <c r="P122" i="12"/>
  <c r="Q122" i="12"/>
  <c r="R122" i="12"/>
  <c r="S122" i="12"/>
  <c r="T122" i="12"/>
  <c r="U122" i="12"/>
  <c r="O123" i="12"/>
  <c r="P123" i="12"/>
  <c r="Q123" i="12"/>
  <c r="R123" i="12"/>
  <c r="S123" i="12"/>
  <c r="T123" i="12"/>
  <c r="U123" i="12"/>
  <c r="O124" i="12"/>
  <c r="P124" i="12"/>
  <c r="Q124" i="12"/>
  <c r="R124" i="12"/>
  <c r="S124" i="12"/>
  <c r="T124" i="12"/>
  <c r="U124" i="12"/>
  <c r="O125" i="12"/>
  <c r="P125" i="12"/>
  <c r="Q125" i="12"/>
  <c r="R125" i="12"/>
  <c r="S125" i="12"/>
  <c r="T125" i="12"/>
  <c r="U125" i="12"/>
  <c r="O126" i="12"/>
  <c r="P126" i="12"/>
  <c r="Q126" i="12"/>
  <c r="R126" i="12"/>
  <c r="S126" i="12"/>
  <c r="T126" i="12"/>
  <c r="U126" i="12"/>
  <c r="O127" i="12"/>
  <c r="P127" i="12"/>
  <c r="Q127" i="12"/>
  <c r="R127" i="12"/>
  <c r="S127" i="12"/>
  <c r="T127" i="12"/>
  <c r="U127" i="12"/>
  <c r="O128" i="12"/>
  <c r="P128" i="12"/>
  <c r="Q128" i="12"/>
  <c r="R128" i="12"/>
  <c r="S128" i="12"/>
  <c r="T128" i="12"/>
  <c r="U128" i="12"/>
  <c r="O129" i="12"/>
  <c r="P129" i="12"/>
  <c r="Q129" i="12"/>
  <c r="R129" i="12"/>
  <c r="S129" i="12"/>
  <c r="T129" i="12"/>
  <c r="U129" i="12"/>
  <c r="O130" i="12"/>
  <c r="P130" i="12"/>
  <c r="Q130" i="12"/>
  <c r="R130" i="12"/>
  <c r="S130" i="12"/>
  <c r="T130" i="12"/>
  <c r="U130" i="12"/>
  <c r="O131" i="12"/>
  <c r="P131" i="12"/>
  <c r="Q131" i="12"/>
  <c r="R131" i="12"/>
  <c r="S131" i="12"/>
  <c r="T131" i="12"/>
  <c r="U131" i="12"/>
  <c r="O132" i="12"/>
  <c r="P132" i="12"/>
  <c r="Q132" i="12"/>
  <c r="R132" i="12"/>
  <c r="S132" i="12"/>
  <c r="T132" i="12"/>
  <c r="U132" i="12"/>
  <c r="O133" i="12"/>
  <c r="P133" i="12"/>
  <c r="Q133" i="12"/>
  <c r="R133" i="12"/>
  <c r="S133" i="12"/>
  <c r="T133" i="12"/>
  <c r="U133" i="12"/>
  <c r="O134" i="12"/>
  <c r="P134" i="12"/>
  <c r="Q134" i="12"/>
  <c r="R134" i="12"/>
  <c r="S134" i="12"/>
  <c r="T134" i="12"/>
  <c r="U134" i="12"/>
  <c r="O135" i="12"/>
  <c r="P135" i="12"/>
  <c r="Q135" i="12"/>
  <c r="R135" i="12"/>
  <c r="S135" i="12"/>
  <c r="T135" i="12"/>
  <c r="U135" i="12"/>
  <c r="O136" i="12"/>
  <c r="P136" i="12"/>
  <c r="Q136" i="12"/>
  <c r="R136" i="12"/>
  <c r="S136" i="12"/>
  <c r="T136" i="12"/>
  <c r="U136" i="12"/>
  <c r="O137" i="12"/>
  <c r="P137" i="12"/>
  <c r="Q137" i="12"/>
  <c r="R137" i="12"/>
  <c r="S137" i="12"/>
  <c r="T137" i="12"/>
  <c r="U137" i="12"/>
  <c r="O138" i="12"/>
  <c r="P138" i="12"/>
  <c r="Q138" i="12"/>
  <c r="R138" i="12"/>
  <c r="S138" i="12"/>
  <c r="T138" i="12"/>
  <c r="U138" i="12"/>
  <c r="O139" i="12"/>
  <c r="P139" i="12"/>
  <c r="Q139" i="12"/>
  <c r="R139" i="12"/>
  <c r="S139" i="12"/>
  <c r="T139" i="12"/>
  <c r="U139" i="12"/>
  <c r="O140" i="12"/>
  <c r="P140" i="12"/>
  <c r="Q140" i="12"/>
  <c r="R140" i="12"/>
  <c r="S140" i="12"/>
  <c r="T140" i="12"/>
  <c r="U140" i="12"/>
  <c r="O141" i="12"/>
  <c r="P141" i="12"/>
  <c r="Q141" i="12"/>
  <c r="R141" i="12"/>
  <c r="S141" i="12"/>
  <c r="T141" i="12"/>
  <c r="U141" i="12"/>
  <c r="O142" i="12"/>
  <c r="P142" i="12"/>
  <c r="Q142" i="12"/>
  <c r="R142" i="12"/>
  <c r="S142" i="12"/>
  <c r="T142" i="12"/>
  <c r="U142" i="12"/>
  <c r="O143" i="12"/>
  <c r="P143" i="12"/>
  <c r="Q143" i="12"/>
  <c r="R143" i="12"/>
  <c r="S143" i="12"/>
  <c r="T143" i="12"/>
  <c r="U143" i="12"/>
  <c r="O144" i="12"/>
  <c r="P144" i="12"/>
  <c r="Q144" i="12"/>
  <c r="R144" i="12"/>
  <c r="S144" i="12"/>
  <c r="T144" i="12"/>
  <c r="U144" i="12"/>
  <c r="O145" i="12"/>
  <c r="P145" i="12"/>
  <c r="Q145" i="12"/>
  <c r="R145" i="12"/>
  <c r="S145" i="12"/>
  <c r="T145" i="12"/>
  <c r="U145" i="12"/>
  <c r="O146" i="12"/>
  <c r="P146" i="12"/>
  <c r="Q146" i="12"/>
  <c r="R146" i="12"/>
  <c r="S146" i="12"/>
  <c r="T146" i="12"/>
  <c r="U146" i="12"/>
  <c r="O147" i="12"/>
  <c r="P147" i="12"/>
  <c r="Q147" i="12"/>
  <c r="R147" i="12"/>
  <c r="S147" i="12"/>
  <c r="T147" i="12"/>
  <c r="U147" i="12"/>
  <c r="O148" i="12"/>
  <c r="P148" i="12"/>
  <c r="Q148" i="12"/>
  <c r="R148" i="12"/>
  <c r="S148" i="12"/>
  <c r="T148" i="12"/>
  <c r="U148" i="12"/>
  <c r="O149" i="12"/>
  <c r="P149" i="12"/>
  <c r="Q149" i="12"/>
  <c r="R149" i="12"/>
  <c r="S149" i="12"/>
  <c r="T149" i="12"/>
  <c r="U149" i="12"/>
  <c r="O150" i="12"/>
  <c r="P150" i="12"/>
  <c r="Q150" i="12"/>
  <c r="R150" i="12"/>
  <c r="S150" i="12"/>
  <c r="T150" i="12"/>
  <c r="U150" i="12"/>
  <c r="O151" i="12"/>
  <c r="P151" i="12"/>
  <c r="Q151" i="12"/>
  <c r="R151" i="12"/>
  <c r="S151" i="12"/>
  <c r="T151" i="12"/>
  <c r="U151" i="12"/>
  <c r="O152" i="12"/>
  <c r="P152" i="12"/>
  <c r="Q152" i="12"/>
  <c r="R152" i="12"/>
  <c r="S152" i="12"/>
  <c r="T152" i="12"/>
  <c r="U152" i="12"/>
  <c r="O153" i="12"/>
  <c r="P153" i="12"/>
  <c r="Q153" i="12"/>
  <c r="R153" i="12"/>
  <c r="S153" i="12"/>
  <c r="T153" i="12"/>
  <c r="U153" i="12"/>
  <c r="O154" i="12"/>
  <c r="P154" i="12"/>
  <c r="Q154" i="12"/>
  <c r="R154" i="12"/>
  <c r="S154" i="12"/>
  <c r="T154" i="12"/>
  <c r="U154" i="12"/>
  <c r="O155" i="12"/>
  <c r="P155" i="12"/>
  <c r="Q155" i="12"/>
  <c r="R155" i="12"/>
  <c r="S155" i="12"/>
  <c r="T155" i="12"/>
  <c r="U155" i="12"/>
  <c r="O156" i="12"/>
  <c r="P156" i="12"/>
  <c r="Q156" i="12"/>
  <c r="R156" i="12"/>
  <c r="S156" i="12"/>
  <c r="T156" i="12"/>
  <c r="U156" i="12"/>
  <c r="O157" i="12"/>
  <c r="P157" i="12"/>
  <c r="Q157" i="12"/>
  <c r="R157" i="12"/>
  <c r="S157" i="12"/>
  <c r="T157" i="12"/>
  <c r="U157" i="12"/>
  <c r="O158" i="12"/>
  <c r="P158" i="12"/>
  <c r="Q158" i="12"/>
  <c r="R158" i="12"/>
  <c r="S158" i="12"/>
  <c r="T158" i="12"/>
  <c r="U158" i="12"/>
  <c r="O159" i="12"/>
  <c r="P159" i="12"/>
  <c r="Q159" i="12"/>
  <c r="R159" i="12"/>
  <c r="S159" i="12"/>
  <c r="T159" i="12"/>
  <c r="U159" i="12"/>
  <c r="O160" i="12"/>
  <c r="P160" i="12"/>
  <c r="Q160" i="12"/>
  <c r="R160" i="12"/>
  <c r="S160" i="12"/>
  <c r="T160" i="12"/>
  <c r="U160" i="12"/>
  <c r="O161" i="12"/>
  <c r="P161" i="12"/>
  <c r="Q161" i="12"/>
  <c r="R161" i="12"/>
  <c r="S161" i="12"/>
  <c r="T161" i="12"/>
  <c r="U161" i="12"/>
  <c r="O162" i="12"/>
  <c r="P162" i="12"/>
  <c r="Q162" i="12"/>
  <c r="R162" i="12"/>
  <c r="S162" i="12"/>
  <c r="T162" i="12"/>
  <c r="U162" i="12"/>
  <c r="O163" i="12"/>
  <c r="P163" i="12"/>
  <c r="Q163" i="12"/>
  <c r="R163" i="12"/>
  <c r="S163" i="12"/>
  <c r="T163" i="12"/>
  <c r="U163" i="12"/>
  <c r="O164" i="12"/>
  <c r="P164" i="12"/>
  <c r="Q164" i="12"/>
  <c r="R164" i="12"/>
  <c r="S164" i="12"/>
  <c r="T164" i="12"/>
  <c r="U164" i="12"/>
  <c r="O165" i="12"/>
  <c r="P165" i="12"/>
  <c r="Q165" i="12"/>
  <c r="R165" i="12"/>
  <c r="S165" i="12"/>
  <c r="T165" i="12"/>
  <c r="U165" i="12"/>
  <c r="O166" i="12"/>
  <c r="P166" i="12"/>
  <c r="Q166" i="12"/>
  <c r="R166" i="12"/>
  <c r="S166" i="12"/>
  <c r="T166" i="12"/>
  <c r="U166" i="12"/>
  <c r="O167" i="12"/>
  <c r="P167" i="12"/>
  <c r="Q167" i="12"/>
  <c r="R167" i="12"/>
  <c r="S167" i="12"/>
  <c r="T167" i="12"/>
  <c r="U167" i="12"/>
  <c r="O168" i="12"/>
  <c r="P168" i="12"/>
  <c r="Q168" i="12"/>
  <c r="R168" i="12"/>
  <c r="S168" i="12"/>
  <c r="T168" i="12"/>
  <c r="U168" i="12"/>
  <c r="O169" i="12"/>
  <c r="P169" i="12"/>
  <c r="Q169" i="12"/>
  <c r="R169" i="12"/>
  <c r="S169" i="12"/>
  <c r="T169" i="12"/>
  <c r="U169" i="12"/>
  <c r="O170" i="12"/>
  <c r="P170" i="12"/>
  <c r="Q170" i="12"/>
  <c r="R170" i="12"/>
  <c r="S170" i="12"/>
  <c r="T170" i="12"/>
  <c r="U170" i="12"/>
  <c r="O171" i="12"/>
  <c r="P171" i="12"/>
  <c r="Q171" i="12"/>
  <c r="R171" i="12"/>
  <c r="S171" i="12"/>
  <c r="T171" i="12"/>
  <c r="U171" i="12"/>
  <c r="O172" i="12"/>
  <c r="P172" i="12"/>
  <c r="Q172" i="12"/>
  <c r="R172" i="12"/>
  <c r="S172" i="12"/>
  <c r="T172" i="12"/>
  <c r="U172" i="12"/>
  <c r="O173" i="12"/>
  <c r="P173" i="12"/>
  <c r="Q173" i="12"/>
  <c r="R173" i="12"/>
  <c r="S173" i="12"/>
  <c r="T173" i="12"/>
  <c r="U173" i="12"/>
  <c r="O174" i="12"/>
  <c r="P174" i="12"/>
  <c r="Q174" i="12"/>
  <c r="R174" i="12"/>
  <c r="S174" i="12"/>
  <c r="T174" i="12"/>
  <c r="U174" i="12"/>
  <c r="O175" i="12"/>
  <c r="P175" i="12"/>
  <c r="Q175" i="12"/>
  <c r="R175" i="12"/>
  <c r="S175" i="12"/>
  <c r="T175" i="12"/>
  <c r="U175" i="12"/>
  <c r="O176" i="12"/>
  <c r="P176" i="12"/>
  <c r="Q176" i="12"/>
  <c r="R176" i="12"/>
  <c r="S176" i="12"/>
  <c r="T176" i="12"/>
  <c r="U176" i="12"/>
  <c r="O177" i="12"/>
  <c r="P177" i="12"/>
  <c r="Q177" i="12"/>
  <c r="R177" i="12"/>
  <c r="S177" i="12"/>
  <c r="T177" i="12"/>
  <c r="U177" i="12"/>
  <c r="O178" i="12"/>
  <c r="P178" i="12"/>
  <c r="Q178" i="12"/>
  <c r="R178" i="12"/>
  <c r="S178" i="12"/>
  <c r="T178" i="12"/>
  <c r="U178" i="12"/>
  <c r="O179" i="12"/>
  <c r="P179" i="12"/>
  <c r="Q179" i="12"/>
  <c r="R179" i="12"/>
  <c r="S179" i="12"/>
  <c r="T179" i="12"/>
  <c r="U179" i="12"/>
  <c r="O180" i="12"/>
  <c r="P180" i="12"/>
  <c r="Q180" i="12"/>
  <c r="R180" i="12"/>
  <c r="S180" i="12"/>
  <c r="T180" i="12"/>
  <c r="U180" i="12"/>
  <c r="O181" i="12"/>
  <c r="P181" i="12"/>
  <c r="Q181" i="12"/>
  <c r="R181" i="12"/>
  <c r="S181" i="12"/>
  <c r="T181" i="12"/>
  <c r="U181" i="12"/>
  <c r="O182" i="12"/>
  <c r="P182" i="12"/>
  <c r="Q182" i="12"/>
  <c r="R182" i="12"/>
  <c r="S182" i="12"/>
  <c r="T182" i="12"/>
  <c r="U182" i="12"/>
  <c r="O183" i="12"/>
  <c r="P183" i="12"/>
  <c r="Q183" i="12"/>
  <c r="R183" i="12"/>
  <c r="S183" i="12"/>
  <c r="T183" i="12"/>
  <c r="U183" i="12"/>
  <c r="O184" i="12"/>
  <c r="P184" i="12"/>
  <c r="Q184" i="12"/>
  <c r="R184" i="12"/>
  <c r="S184" i="12"/>
  <c r="T184" i="12"/>
  <c r="U184" i="12"/>
  <c r="O185" i="12"/>
  <c r="P185" i="12"/>
  <c r="Q185" i="12"/>
  <c r="R185" i="12"/>
  <c r="S185" i="12"/>
  <c r="T185" i="12"/>
  <c r="U185" i="12"/>
  <c r="O186" i="12"/>
  <c r="P186" i="12"/>
  <c r="Q186" i="12"/>
  <c r="R186" i="12"/>
  <c r="S186" i="12"/>
  <c r="T186" i="12"/>
  <c r="U186" i="12"/>
  <c r="O187" i="12"/>
  <c r="P187" i="12"/>
  <c r="Q187" i="12"/>
  <c r="R187" i="12"/>
  <c r="S187" i="12"/>
  <c r="T187" i="12"/>
  <c r="U187" i="12"/>
  <c r="O188" i="12"/>
  <c r="P188" i="12"/>
  <c r="Q188" i="12"/>
  <c r="R188" i="12"/>
  <c r="S188" i="12"/>
  <c r="T188" i="12"/>
  <c r="U188" i="12"/>
  <c r="O189" i="12"/>
  <c r="P189" i="12"/>
  <c r="Q189" i="12"/>
  <c r="R189" i="12"/>
  <c r="S189" i="12"/>
  <c r="T189" i="12"/>
  <c r="U189" i="12"/>
  <c r="O190" i="12"/>
  <c r="P190" i="12"/>
  <c r="Q190" i="12"/>
  <c r="R190" i="12"/>
  <c r="S190" i="12"/>
  <c r="T190" i="12"/>
  <c r="U190" i="12"/>
  <c r="O191" i="12"/>
  <c r="P191" i="12"/>
  <c r="Q191" i="12"/>
  <c r="R191" i="12"/>
  <c r="S191" i="12"/>
  <c r="T191" i="12"/>
  <c r="U191" i="12"/>
  <c r="O192" i="12"/>
  <c r="P192" i="12"/>
  <c r="Q192" i="12"/>
  <c r="R192" i="12"/>
  <c r="S192" i="12"/>
  <c r="T192" i="12"/>
  <c r="U192" i="12"/>
  <c r="O193" i="12"/>
  <c r="P193" i="12"/>
  <c r="Q193" i="12"/>
  <c r="R193" i="12"/>
  <c r="S193" i="12"/>
  <c r="T193" i="12"/>
  <c r="U193" i="12"/>
  <c r="O194" i="12"/>
  <c r="P194" i="12"/>
  <c r="Q194" i="12"/>
  <c r="R194" i="12"/>
  <c r="S194" i="12"/>
  <c r="T194" i="12"/>
  <c r="U194" i="12"/>
  <c r="O195" i="12"/>
  <c r="P195" i="12"/>
  <c r="Q195" i="12"/>
  <c r="R195" i="12"/>
  <c r="S195" i="12"/>
  <c r="T195" i="12"/>
  <c r="U195" i="12"/>
  <c r="O196" i="12"/>
  <c r="P196" i="12"/>
  <c r="Q196" i="12"/>
  <c r="R196" i="12"/>
  <c r="S196" i="12"/>
  <c r="T196" i="12"/>
  <c r="U196" i="12"/>
  <c r="O197" i="12"/>
  <c r="P197" i="12"/>
  <c r="Q197" i="12"/>
  <c r="R197" i="12"/>
  <c r="S197" i="12"/>
  <c r="T197" i="12"/>
  <c r="U197" i="12"/>
  <c r="O200" i="12"/>
  <c r="P200" i="12"/>
  <c r="Q200" i="12"/>
  <c r="R200" i="12"/>
  <c r="S200" i="12"/>
  <c r="T200" i="12"/>
  <c r="U200" i="12"/>
  <c r="O201" i="12"/>
  <c r="P201" i="12"/>
  <c r="Q201" i="12"/>
  <c r="R201" i="12"/>
  <c r="S201" i="12"/>
  <c r="T201" i="12"/>
  <c r="U201" i="12"/>
  <c r="O202" i="12"/>
  <c r="P202" i="12"/>
  <c r="Q202" i="12"/>
  <c r="R202" i="12"/>
  <c r="S202" i="12"/>
  <c r="T202" i="12"/>
  <c r="U202" i="12"/>
  <c r="O203" i="12"/>
  <c r="P203" i="12"/>
  <c r="Q203" i="12"/>
  <c r="R203" i="12"/>
  <c r="S203" i="12"/>
  <c r="T203" i="12"/>
  <c r="U203" i="12"/>
  <c r="O204" i="12"/>
  <c r="P204" i="12"/>
  <c r="Q204" i="12"/>
  <c r="R204" i="12"/>
  <c r="S204" i="12"/>
  <c r="T204" i="12"/>
  <c r="U204" i="12"/>
  <c r="O205" i="12"/>
  <c r="P205" i="12"/>
  <c r="Q205" i="12"/>
  <c r="R205" i="12"/>
  <c r="S205" i="12"/>
  <c r="T205" i="12"/>
  <c r="U205" i="12"/>
  <c r="O206" i="12"/>
  <c r="P206" i="12"/>
  <c r="Q206" i="12"/>
  <c r="R206" i="12"/>
  <c r="S206" i="12"/>
  <c r="T206" i="12"/>
  <c r="U206" i="12"/>
  <c r="O207" i="12"/>
  <c r="P207" i="12"/>
  <c r="Q207" i="12"/>
  <c r="R207" i="12"/>
  <c r="S207" i="12"/>
  <c r="T207" i="12"/>
  <c r="U207" i="12"/>
  <c r="O208" i="12"/>
  <c r="P208" i="12"/>
  <c r="Q208" i="12"/>
  <c r="R208" i="12"/>
  <c r="S208" i="12"/>
  <c r="T208" i="12"/>
  <c r="U208" i="12"/>
  <c r="O209" i="12"/>
  <c r="P209" i="12"/>
  <c r="Q209" i="12"/>
  <c r="R209" i="12"/>
  <c r="S209" i="12"/>
  <c r="T209" i="12"/>
  <c r="U209" i="12"/>
  <c r="O210" i="12"/>
  <c r="P210" i="12"/>
  <c r="Q210" i="12"/>
  <c r="R210" i="12"/>
  <c r="S210" i="12"/>
  <c r="T210" i="12"/>
  <c r="U210" i="12"/>
  <c r="O211" i="12"/>
  <c r="P211" i="12"/>
  <c r="Q211" i="12"/>
  <c r="R211" i="12"/>
  <c r="S211" i="12"/>
  <c r="T211" i="12"/>
  <c r="U211" i="12"/>
  <c r="O213" i="12"/>
  <c r="P213" i="12"/>
  <c r="Q213" i="12"/>
  <c r="R213" i="12"/>
  <c r="S213" i="12"/>
  <c r="T213" i="12"/>
  <c r="U213" i="12"/>
  <c r="O214" i="12"/>
  <c r="P214" i="12"/>
  <c r="Q214" i="12"/>
  <c r="R214" i="12"/>
  <c r="S214" i="12"/>
  <c r="T214" i="12"/>
  <c r="U214" i="12"/>
  <c r="O216" i="12"/>
  <c r="P216" i="12"/>
  <c r="Q216" i="12"/>
  <c r="R216" i="12"/>
  <c r="S216" i="12"/>
  <c r="T216" i="12"/>
  <c r="U216" i="12"/>
  <c r="O217" i="12"/>
  <c r="P217" i="12"/>
  <c r="Q217" i="12"/>
  <c r="R217" i="12"/>
  <c r="S217" i="12"/>
  <c r="T217" i="12"/>
  <c r="U217" i="12"/>
  <c r="O218" i="12"/>
  <c r="P218" i="12"/>
  <c r="Q218" i="12"/>
  <c r="R218" i="12"/>
  <c r="S218" i="12"/>
  <c r="T218" i="12"/>
  <c r="U218" i="12"/>
  <c r="O219" i="12"/>
  <c r="P219" i="12"/>
  <c r="Q219" i="12"/>
  <c r="R219" i="12"/>
  <c r="S219" i="12"/>
  <c r="T219" i="12"/>
  <c r="U219" i="12"/>
  <c r="O220" i="12"/>
  <c r="P220" i="12"/>
  <c r="Q220" i="12"/>
  <c r="R220" i="12"/>
  <c r="S220" i="12"/>
  <c r="T220" i="12"/>
  <c r="U220" i="12"/>
  <c r="O221" i="12"/>
  <c r="P221" i="12"/>
  <c r="Q221" i="12"/>
  <c r="R221" i="12"/>
  <c r="S221" i="12"/>
  <c r="T221" i="12"/>
  <c r="U221" i="12"/>
  <c r="O222" i="12"/>
  <c r="P222" i="12"/>
  <c r="Q222" i="12"/>
  <c r="R222" i="12"/>
  <c r="S222" i="12"/>
  <c r="T222" i="12"/>
  <c r="U222" i="12"/>
  <c r="O223" i="12"/>
  <c r="P223" i="12"/>
  <c r="Q223" i="12"/>
  <c r="R223" i="12"/>
  <c r="S223" i="12"/>
  <c r="T223" i="12"/>
  <c r="U223" i="12"/>
  <c r="O224" i="12"/>
  <c r="P224" i="12"/>
  <c r="Q224" i="12"/>
  <c r="R224" i="12"/>
  <c r="S224" i="12"/>
  <c r="T224" i="12"/>
  <c r="U224" i="12"/>
  <c r="O225" i="12"/>
  <c r="P225" i="12"/>
  <c r="Q225" i="12"/>
  <c r="R225" i="12"/>
  <c r="S225" i="12"/>
  <c r="T225" i="12"/>
  <c r="U225" i="12"/>
  <c r="O226" i="12"/>
  <c r="P226" i="12"/>
  <c r="Q226" i="12"/>
  <c r="R226" i="12"/>
  <c r="S226" i="12"/>
  <c r="T226" i="12"/>
  <c r="U226" i="12"/>
  <c r="O227" i="12"/>
  <c r="P227" i="12"/>
  <c r="Q227" i="12"/>
  <c r="R227" i="12"/>
  <c r="S227" i="12"/>
  <c r="T227" i="12"/>
  <c r="U227" i="12"/>
  <c r="O228" i="12"/>
  <c r="P228" i="12"/>
  <c r="Q228" i="12"/>
  <c r="R228" i="12"/>
  <c r="S228" i="12"/>
  <c r="T228" i="12"/>
  <c r="U228" i="12"/>
  <c r="O229" i="12"/>
  <c r="P229" i="12"/>
  <c r="Q229" i="12"/>
  <c r="R229" i="12"/>
  <c r="S229" i="12"/>
  <c r="T229" i="12"/>
  <c r="U229" i="12"/>
  <c r="O230" i="12"/>
  <c r="P230" i="12"/>
  <c r="Q230" i="12"/>
  <c r="R230" i="12"/>
  <c r="S230" i="12"/>
  <c r="T230" i="12"/>
  <c r="U230" i="12"/>
  <c r="O231" i="12"/>
  <c r="P231" i="12"/>
  <c r="Q231" i="12"/>
  <c r="R231" i="12"/>
  <c r="S231" i="12"/>
  <c r="T231" i="12"/>
  <c r="U231" i="12"/>
  <c r="O232" i="12"/>
  <c r="P232" i="12"/>
  <c r="Q232" i="12"/>
  <c r="R232" i="12"/>
  <c r="S232" i="12"/>
  <c r="T232" i="12"/>
  <c r="U232" i="12"/>
  <c r="O233" i="12"/>
  <c r="P233" i="12"/>
  <c r="Q233" i="12"/>
  <c r="R233" i="12"/>
  <c r="S233" i="12"/>
  <c r="T233" i="12"/>
  <c r="U233" i="12"/>
  <c r="O234" i="12"/>
  <c r="P234" i="12"/>
  <c r="Q234" i="12"/>
  <c r="R234" i="12"/>
  <c r="S234" i="12"/>
  <c r="T234" i="12"/>
  <c r="U234" i="12"/>
  <c r="O235" i="12"/>
  <c r="P235" i="12"/>
  <c r="Q235" i="12"/>
  <c r="R235" i="12"/>
  <c r="S235" i="12"/>
  <c r="T235" i="12"/>
  <c r="U235" i="12"/>
  <c r="O236" i="12"/>
  <c r="P236" i="12"/>
  <c r="Q236" i="12"/>
  <c r="R236" i="12"/>
  <c r="S236" i="12"/>
  <c r="T236" i="12"/>
  <c r="U236" i="12"/>
  <c r="O237" i="12"/>
  <c r="P237" i="12"/>
  <c r="Q237" i="12"/>
  <c r="R237" i="12"/>
  <c r="S237" i="12"/>
  <c r="T237" i="12"/>
  <c r="U237" i="12"/>
  <c r="O238" i="12"/>
  <c r="P238" i="12"/>
  <c r="Q238" i="12"/>
  <c r="R238" i="12"/>
  <c r="S238" i="12"/>
  <c r="T238" i="12"/>
  <c r="U238" i="12"/>
  <c r="O239" i="12"/>
  <c r="P239" i="12"/>
  <c r="Q239" i="12"/>
  <c r="R239" i="12"/>
  <c r="S239" i="12"/>
  <c r="T239" i="12"/>
  <c r="U239" i="12"/>
  <c r="O240" i="12"/>
  <c r="P240" i="12"/>
  <c r="Q240" i="12"/>
  <c r="R240" i="12"/>
  <c r="S240" i="12"/>
  <c r="T240" i="12"/>
  <c r="U240" i="12"/>
  <c r="O241" i="12"/>
  <c r="P241" i="12"/>
  <c r="Q241" i="12"/>
  <c r="R241" i="12"/>
  <c r="S241" i="12"/>
  <c r="T241" i="12"/>
  <c r="U241" i="12"/>
  <c r="O242" i="12"/>
  <c r="P242" i="12"/>
  <c r="Q242" i="12"/>
  <c r="R242" i="12"/>
  <c r="S242" i="12"/>
  <c r="T242" i="12"/>
  <c r="U242" i="12"/>
  <c r="O243" i="12"/>
  <c r="P243" i="12"/>
  <c r="Q243" i="12"/>
  <c r="R243" i="12"/>
  <c r="S243" i="12"/>
  <c r="T243" i="12"/>
  <c r="U243" i="12"/>
  <c r="O244" i="12"/>
  <c r="P244" i="12"/>
  <c r="Q244" i="12"/>
  <c r="R244" i="12"/>
  <c r="S244" i="12"/>
  <c r="T244" i="12"/>
  <c r="U244" i="12"/>
  <c r="O245" i="12"/>
  <c r="P245" i="12"/>
  <c r="Q245" i="12"/>
  <c r="R245" i="12"/>
  <c r="S245" i="12"/>
  <c r="T245" i="12"/>
  <c r="U245" i="12"/>
  <c r="O246" i="12"/>
  <c r="P246" i="12"/>
  <c r="Q246" i="12"/>
  <c r="R246" i="12"/>
  <c r="S246" i="12"/>
  <c r="T246" i="12"/>
  <c r="U246" i="12"/>
  <c r="O247" i="12"/>
  <c r="P247" i="12"/>
  <c r="Q247" i="12"/>
  <c r="R247" i="12"/>
  <c r="S247" i="12"/>
  <c r="T247" i="12"/>
  <c r="U247" i="12"/>
  <c r="O248" i="12"/>
  <c r="P248" i="12"/>
  <c r="Q248" i="12"/>
  <c r="R248" i="12"/>
  <c r="S248" i="12"/>
  <c r="T248" i="12"/>
  <c r="U248" i="12"/>
  <c r="O249" i="12"/>
  <c r="P249" i="12"/>
  <c r="Q249" i="12"/>
  <c r="R249" i="12"/>
  <c r="S249" i="12"/>
  <c r="T249" i="12"/>
  <c r="U249" i="12"/>
  <c r="O250" i="12"/>
  <c r="P250" i="12"/>
  <c r="Q250" i="12"/>
  <c r="R250" i="12"/>
  <c r="S250" i="12"/>
  <c r="T250" i="12"/>
  <c r="U250" i="12"/>
  <c r="O251" i="12"/>
  <c r="P251" i="12"/>
  <c r="Q251" i="12"/>
  <c r="R251" i="12"/>
  <c r="S251" i="12"/>
  <c r="T251" i="12"/>
  <c r="U251" i="12"/>
  <c r="O252" i="12"/>
  <c r="P252" i="12"/>
  <c r="Q252" i="12"/>
  <c r="R252" i="12"/>
  <c r="S252" i="12"/>
  <c r="T252" i="12"/>
  <c r="U252" i="12"/>
  <c r="O253" i="12"/>
  <c r="P253" i="12"/>
  <c r="Q253" i="12"/>
  <c r="R253" i="12"/>
  <c r="S253" i="12"/>
  <c r="T253" i="12"/>
  <c r="U253" i="12"/>
  <c r="O254" i="12"/>
  <c r="P254" i="12"/>
  <c r="Q254" i="12"/>
  <c r="R254" i="12"/>
  <c r="S254" i="12"/>
  <c r="T254" i="12"/>
  <c r="U254" i="12"/>
  <c r="O255" i="12"/>
  <c r="P255" i="12"/>
  <c r="Q255" i="12"/>
  <c r="R255" i="12"/>
  <c r="S255" i="12"/>
  <c r="T255" i="12"/>
  <c r="U255" i="12"/>
  <c r="O256" i="12"/>
  <c r="P256" i="12"/>
  <c r="Q256" i="12"/>
  <c r="R256" i="12"/>
  <c r="S256" i="12"/>
  <c r="T256" i="12"/>
  <c r="U256" i="12"/>
  <c r="O257" i="12"/>
  <c r="P257" i="12"/>
  <c r="Q257" i="12"/>
  <c r="R257" i="12"/>
  <c r="S257" i="12"/>
  <c r="T257" i="12"/>
  <c r="U257" i="12"/>
  <c r="O258" i="12"/>
  <c r="P258" i="12"/>
  <c r="Q258" i="12"/>
  <c r="R258" i="12"/>
  <c r="S258" i="12"/>
  <c r="T258" i="12"/>
  <c r="U258" i="12"/>
  <c r="O259" i="12"/>
  <c r="P259" i="12"/>
  <c r="Q259" i="12"/>
  <c r="R259" i="12"/>
  <c r="S259" i="12"/>
  <c r="T259" i="12"/>
  <c r="U259" i="12"/>
  <c r="O260" i="12"/>
  <c r="P260" i="12"/>
  <c r="Q260" i="12"/>
  <c r="R260" i="12"/>
  <c r="S260" i="12"/>
  <c r="T260" i="12"/>
  <c r="U260" i="12"/>
  <c r="O261" i="12"/>
  <c r="P261" i="12"/>
  <c r="Q261" i="12"/>
  <c r="R261" i="12"/>
  <c r="S261" i="12"/>
  <c r="T261" i="12"/>
  <c r="U261" i="12"/>
  <c r="O262" i="12"/>
  <c r="P262" i="12"/>
  <c r="Q262" i="12"/>
  <c r="R262" i="12"/>
  <c r="S262" i="12"/>
  <c r="T262" i="12"/>
  <c r="U262" i="12"/>
  <c r="O263" i="12"/>
  <c r="P263" i="12"/>
  <c r="Q263" i="12"/>
  <c r="R263" i="12"/>
  <c r="S263" i="12"/>
  <c r="T263" i="12"/>
  <c r="U263" i="12"/>
  <c r="O264" i="12"/>
  <c r="P264" i="12"/>
  <c r="Q264" i="12"/>
  <c r="R264" i="12"/>
  <c r="S264" i="12"/>
  <c r="T264" i="12"/>
  <c r="U264" i="12"/>
  <c r="O265" i="12"/>
  <c r="P265" i="12"/>
  <c r="Q265" i="12"/>
  <c r="R265" i="12"/>
  <c r="S265" i="12"/>
  <c r="T265" i="12"/>
  <c r="U265" i="12"/>
  <c r="O266" i="12"/>
  <c r="P266" i="12"/>
  <c r="Q266" i="12"/>
  <c r="R266" i="12"/>
  <c r="S266" i="12"/>
  <c r="T266" i="12"/>
  <c r="U266" i="12"/>
  <c r="O267" i="12"/>
  <c r="P267" i="12"/>
  <c r="Q267" i="12"/>
  <c r="R267" i="12"/>
  <c r="S267" i="12"/>
  <c r="T267" i="12"/>
  <c r="U267" i="12"/>
  <c r="O269" i="12"/>
  <c r="P269" i="12"/>
  <c r="Q269" i="12"/>
  <c r="R269" i="12"/>
  <c r="S269" i="12"/>
  <c r="T269" i="12"/>
  <c r="U269" i="12"/>
  <c r="O270" i="12"/>
  <c r="P270" i="12"/>
  <c r="Q270" i="12"/>
  <c r="R270" i="12"/>
  <c r="S270" i="12"/>
  <c r="T270" i="12"/>
  <c r="U270" i="12"/>
  <c r="O271" i="12"/>
  <c r="P271" i="12"/>
  <c r="Q271" i="12"/>
  <c r="R271" i="12"/>
  <c r="S271" i="12"/>
  <c r="T271" i="12"/>
  <c r="U271" i="12"/>
  <c r="O272" i="12"/>
  <c r="P272" i="12"/>
  <c r="Q272" i="12"/>
  <c r="R272" i="12"/>
  <c r="S272" i="12"/>
  <c r="T272" i="12"/>
  <c r="U272" i="12"/>
  <c r="O273" i="12"/>
  <c r="P273" i="12"/>
  <c r="Q273" i="12"/>
  <c r="R273" i="12"/>
  <c r="S273" i="12"/>
  <c r="T273" i="12"/>
  <c r="U273" i="12"/>
  <c r="O274" i="12"/>
  <c r="P274" i="12"/>
  <c r="Q274" i="12"/>
  <c r="R274" i="12"/>
  <c r="S274" i="12"/>
  <c r="T274" i="12"/>
  <c r="U274" i="12"/>
  <c r="O275" i="12"/>
  <c r="P275" i="12"/>
  <c r="Q275" i="12"/>
  <c r="R275" i="12"/>
  <c r="S275" i="12"/>
  <c r="T275" i="12"/>
  <c r="U275" i="12"/>
  <c r="O276" i="12"/>
  <c r="P276" i="12"/>
  <c r="Q276" i="12"/>
  <c r="R276" i="12"/>
  <c r="S276" i="12"/>
  <c r="T276" i="12"/>
  <c r="U276" i="12"/>
  <c r="O277" i="12"/>
  <c r="P277" i="12"/>
  <c r="Q277" i="12"/>
  <c r="R277" i="12"/>
  <c r="S277" i="12"/>
  <c r="T277" i="12"/>
  <c r="U277" i="12"/>
  <c r="O278" i="12"/>
  <c r="P278" i="12"/>
  <c r="Q278" i="12"/>
  <c r="R278" i="12"/>
  <c r="S278" i="12"/>
  <c r="T278" i="12"/>
  <c r="U278" i="12"/>
  <c r="O279" i="12"/>
  <c r="P279" i="12"/>
  <c r="Q279" i="12"/>
  <c r="R279" i="12"/>
  <c r="S279" i="12"/>
  <c r="T279" i="12"/>
  <c r="U279" i="12"/>
  <c r="O280" i="12"/>
  <c r="P280" i="12"/>
  <c r="Q280" i="12"/>
  <c r="R280" i="12"/>
  <c r="S280" i="12"/>
  <c r="T280" i="12"/>
  <c r="U280" i="12"/>
  <c r="O281" i="12"/>
  <c r="P281" i="12"/>
  <c r="Q281" i="12"/>
  <c r="R281" i="12"/>
  <c r="S281" i="12"/>
  <c r="T281" i="12"/>
  <c r="U281" i="12"/>
  <c r="O282" i="12"/>
  <c r="P282" i="12"/>
  <c r="Q282" i="12"/>
  <c r="R282" i="12"/>
  <c r="S282" i="12"/>
  <c r="T282" i="12"/>
  <c r="U282" i="12"/>
  <c r="O283" i="12"/>
  <c r="P283" i="12"/>
  <c r="Q283" i="12"/>
  <c r="R283" i="12"/>
  <c r="S283" i="12"/>
  <c r="T283" i="12"/>
  <c r="U283" i="12"/>
  <c r="O284" i="12"/>
  <c r="P284" i="12"/>
  <c r="Q284" i="12"/>
  <c r="R284" i="12"/>
  <c r="S284" i="12"/>
  <c r="T284" i="12"/>
  <c r="U284" i="12"/>
  <c r="O285" i="12"/>
  <c r="P285" i="12"/>
  <c r="Q285" i="12"/>
  <c r="R285" i="12"/>
  <c r="S285" i="12"/>
  <c r="T285" i="12"/>
  <c r="U285" i="12"/>
  <c r="O286" i="12"/>
  <c r="P286" i="12"/>
  <c r="Q286" i="12"/>
  <c r="R286" i="12"/>
  <c r="S286" i="12"/>
  <c r="T286" i="12"/>
  <c r="U286" i="12"/>
  <c r="O287" i="12"/>
  <c r="P287" i="12"/>
  <c r="Q287" i="12"/>
  <c r="R287" i="12"/>
  <c r="S287" i="12"/>
  <c r="T287" i="12"/>
  <c r="U287" i="12"/>
  <c r="O288" i="12"/>
  <c r="P288" i="12"/>
  <c r="Q288" i="12"/>
  <c r="R288" i="12"/>
  <c r="S288" i="12"/>
  <c r="T288" i="12"/>
  <c r="U288" i="12"/>
  <c r="O289" i="12"/>
  <c r="P289" i="12"/>
  <c r="Q289" i="12"/>
  <c r="R289" i="12"/>
  <c r="S289" i="12"/>
  <c r="T289" i="12"/>
  <c r="U289" i="12"/>
  <c r="O290" i="12"/>
  <c r="P290" i="12"/>
  <c r="Q290" i="12"/>
  <c r="R290" i="12"/>
  <c r="S290" i="12"/>
  <c r="T290" i="12"/>
  <c r="U290" i="12"/>
  <c r="O291" i="12"/>
  <c r="P291" i="12"/>
  <c r="Q291" i="12"/>
  <c r="R291" i="12"/>
  <c r="S291" i="12"/>
  <c r="T291" i="12"/>
  <c r="U291" i="12"/>
  <c r="O292" i="12"/>
  <c r="P292" i="12"/>
  <c r="Q292" i="12"/>
  <c r="R292" i="12"/>
  <c r="S292" i="12"/>
  <c r="T292" i="12"/>
  <c r="U292" i="12"/>
  <c r="O293" i="12"/>
  <c r="P293" i="12"/>
  <c r="Q293" i="12"/>
  <c r="R293" i="12"/>
  <c r="S293" i="12"/>
  <c r="T293" i="12"/>
  <c r="U293" i="12"/>
  <c r="O294" i="12"/>
  <c r="P294" i="12"/>
  <c r="Q294" i="12"/>
  <c r="R294" i="12"/>
  <c r="S294" i="12"/>
  <c r="T294" i="12"/>
  <c r="U294" i="12"/>
  <c r="O295" i="12"/>
  <c r="P295" i="12"/>
  <c r="Q295" i="12"/>
  <c r="R295" i="12"/>
  <c r="S295" i="12"/>
  <c r="T295" i="12"/>
  <c r="U295" i="12"/>
  <c r="O296" i="12"/>
  <c r="P296" i="12"/>
  <c r="Q296" i="12"/>
  <c r="R296" i="12"/>
  <c r="S296" i="12"/>
  <c r="T296" i="12"/>
  <c r="U296" i="12"/>
  <c r="O297" i="12"/>
  <c r="P297" i="12"/>
  <c r="Q297" i="12"/>
  <c r="R297" i="12"/>
  <c r="S297" i="12"/>
  <c r="T297" i="12"/>
  <c r="U297" i="12"/>
  <c r="O298" i="12"/>
  <c r="P298" i="12"/>
  <c r="Q298" i="12"/>
  <c r="R298" i="12"/>
  <c r="S298" i="12"/>
  <c r="T298" i="12"/>
  <c r="U298" i="12"/>
  <c r="O299" i="12"/>
  <c r="P299" i="12"/>
  <c r="Q299" i="12"/>
  <c r="R299" i="12"/>
  <c r="S299" i="12"/>
  <c r="T299" i="12"/>
  <c r="U299" i="12"/>
  <c r="O300" i="12"/>
  <c r="P300" i="12"/>
  <c r="Q300" i="12"/>
  <c r="R300" i="12"/>
  <c r="S300" i="12"/>
  <c r="T300" i="12"/>
  <c r="U300" i="12"/>
  <c r="O301" i="12"/>
  <c r="P301" i="12"/>
  <c r="Q301" i="12"/>
  <c r="R301" i="12"/>
  <c r="S301" i="12"/>
  <c r="T301" i="12"/>
  <c r="U301" i="12"/>
  <c r="O302" i="12"/>
  <c r="P302" i="12"/>
  <c r="Q302" i="12"/>
  <c r="R302" i="12"/>
  <c r="S302" i="12"/>
  <c r="T302" i="12"/>
  <c r="U302" i="12"/>
  <c r="O303" i="12"/>
  <c r="P303" i="12"/>
  <c r="Q303" i="12"/>
  <c r="R303" i="12"/>
  <c r="S303" i="12"/>
  <c r="T303" i="12"/>
  <c r="U303" i="12"/>
  <c r="O304" i="12"/>
  <c r="P304" i="12"/>
  <c r="Q304" i="12"/>
  <c r="R304" i="12"/>
  <c r="S304" i="12"/>
  <c r="T304" i="12"/>
  <c r="U304" i="12"/>
  <c r="O305" i="12"/>
  <c r="P305" i="12"/>
  <c r="Q305" i="12"/>
  <c r="R305" i="12"/>
  <c r="S305" i="12"/>
  <c r="T305" i="12"/>
  <c r="U305" i="12"/>
  <c r="O307" i="12"/>
  <c r="P307" i="12"/>
  <c r="Q307" i="12"/>
  <c r="R307" i="12"/>
  <c r="S307" i="12"/>
  <c r="T307" i="12"/>
  <c r="U307" i="12"/>
  <c r="O308" i="12"/>
  <c r="P308" i="12"/>
  <c r="Q308" i="12"/>
  <c r="R308" i="12"/>
  <c r="S308" i="12"/>
  <c r="T308" i="12"/>
  <c r="U308" i="12"/>
  <c r="O309" i="12"/>
  <c r="P309" i="12"/>
  <c r="Q309" i="12"/>
  <c r="R309" i="12"/>
  <c r="S309" i="12"/>
  <c r="T309" i="12"/>
  <c r="U309" i="12"/>
  <c r="O310" i="12"/>
  <c r="P310" i="12"/>
  <c r="Q310" i="12"/>
  <c r="R310" i="12"/>
  <c r="S310" i="12"/>
  <c r="T310" i="12"/>
  <c r="U310" i="12"/>
  <c r="O311" i="12"/>
  <c r="P311" i="12"/>
  <c r="Q311" i="12"/>
  <c r="R311" i="12"/>
  <c r="S311" i="12"/>
  <c r="T311" i="12"/>
  <c r="U311" i="12"/>
  <c r="O312" i="12"/>
  <c r="P312" i="12"/>
  <c r="Q312" i="12"/>
  <c r="R312" i="12"/>
  <c r="S312" i="12"/>
  <c r="T312" i="12"/>
  <c r="U312" i="12"/>
  <c r="O313" i="12"/>
  <c r="P313" i="12"/>
  <c r="Q313" i="12"/>
  <c r="R313" i="12"/>
  <c r="S313" i="12"/>
  <c r="T313" i="12"/>
  <c r="U313" i="12"/>
  <c r="O314" i="12"/>
  <c r="P314" i="12"/>
  <c r="Q314" i="12"/>
  <c r="R314" i="12"/>
  <c r="S314" i="12"/>
  <c r="T314" i="12"/>
  <c r="U314" i="12"/>
  <c r="O315" i="12"/>
  <c r="P315" i="12"/>
  <c r="Q315" i="12"/>
  <c r="R315" i="12"/>
  <c r="S315" i="12"/>
  <c r="T315" i="12"/>
  <c r="U315" i="12"/>
  <c r="O316" i="12"/>
  <c r="P316" i="12"/>
  <c r="Q316" i="12"/>
  <c r="R316" i="12"/>
  <c r="S316" i="12"/>
  <c r="T316" i="12"/>
  <c r="U316" i="12"/>
  <c r="O317" i="12"/>
  <c r="P317" i="12"/>
  <c r="Q317" i="12"/>
  <c r="R317" i="12"/>
  <c r="S317" i="12"/>
  <c r="T317" i="12"/>
  <c r="U317" i="12"/>
  <c r="O318" i="12"/>
  <c r="P318" i="12"/>
  <c r="Q318" i="12"/>
  <c r="R318" i="12"/>
  <c r="S318" i="12"/>
  <c r="T318" i="12"/>
  <c r="U318" i="12"/>
  <c r="O319" i="12"/>
  <c r="P319" i="12"/>
  <c r="Q319" i="12"/>
  <c r="R319" i="12"/>
  <c r="S319" i="12"/>
  <c r="T319" i="12"/>
  <c r="U319" i="12"/>
  <c r="O320" i="12"/>
  <c r="P320" i="12"/>
  <c r="Q320" i="12"/>
  <c r="R320" i="12"/>
  <c r="S320" i="12"/>
  <c r="T320" i="12"/>
  <c r="U320" i="12"/>
  <c r="O321" i="12"/>
  <c r="P321" i="12"/>
  <c r="Q321" i="12"/>
  <c r="R321" i="12"/>
  <c r="S321" i="12"/>
  <c r="T321" i="12"/>
  <c r="U321" i="12"/>
  <c r="O322" i="12"/>
  <c r="P322" i="12"/>
  <c r="Q322" i="12"/>
  <c r="R322" i="12"/>
  <c r="S322" i="12"/>
  <c r="T322" i="12"/>
  <c r="U322" i="12"/>
  <c r="O323" i="12"/>
  <c r="P323" i="12"/>
  <c r="Q323" i="12"/>
  <c r="R323" i="12"/>
  <c r="S323" i="12"/>
  <c r="T323" i="12"/>
  <c r="U323" i="12"/>
  <c r="O324" i="12"/>
  <c r="P324" i="12"/>
  <c r="Q324" i="12"/>
  <c r="R324" i="12"/>
  <c r="S324" i="12"/>
  <c r="T324" i="12"/>
  <c r="U324" i="12"/>
  <c r="O325" i="12"/>
  <c r="P325" i="12"/>
  <c r="Q325" i="12"/>
  <c r="R325" i="12"/>
  <c r="S325" i="12"/>
  <c r="T325" i="12"/>
  <c r="U325" i="12"/>
  <c r="O326" i="12"/>
  <c r="P326" i="12"/>
  <c r="Q326" i="12"/>
  <c r="R326" i="12"/>
  <c r="S326" i="12"/>
  <c r="T326" i="12"/>
  <c r="U326" i="12"/>
  <c r="O327" i="12"/>
  <c r="P327" i="12"/>
  <c r="Q327" i="12"/>
  <c r="R327" i="12"/>
  <c r="S327" i="12"/>
  <c r="T327" i="12"/>
  <c r="U327" i="12"/>
  <c r="O328" i="12"/>
  <c r="P328" i="12"/>
  <c r="Q328" i="12"/>
  <c r="R328" i="12"/>
  <c r="S328" i="12"/>
  <c r="T328" i="12"/>
  <c r="U328" i="12"/>
  <c r="O329" i="12"/>
  <c r="P329" i="12"/>
  <c r="Q329" i="12"/>
  <c r="R329" i="12"/>
  <c r="S329" i="12"/>
  <c r="T329" i="12"/>
  <c r="U329" i="12"/>
  <c r="O330" i="12"/>
  <c r="P330" i="12"/>
  <c r="Q330" i="12"/>
  <c r="R330" i="12"/>
  <c r="S330" i="12"/>
  <c r="T330" i="12"/>
  <c r="U330" i="12"/>
  <c r="O331" i="12"/>
  <c r="P331" i="12"/>
  <c r="Q331" i="12"/>
  <c r="R331" i="12"/>
  <c r="S331" i="12"/>
  <c r="T331" i="12"/>
  <c r="U331" i="12"/>
  <c r="O332" i="12"/>
  <c r="P332" i="12"/>
  <c r="Q332" i="12"/>
  <c r="R332" i="12"/>
  <c r="S332" i="12"/>
  <c r="T332" i="12"/>
  <c r="U332" i="12"/>
  <c r="O333" i="12"/>
  <c r="P333" i="12"/>
  <c r="Q333" i="12"/>
  <c r="R333" i="12"/>
  <c r="S333" i="12"/>
  <c r="T333" i="12"/>
  <c r="U333" i="12"/>
  <c r="O334" i="12"/>
  <c r="P334" i="12"/>
  <c r="Q334" i="12"/>
  <c r="R334" i="12"/>
  <c r="S334" i="12"/>
  <c r="T334" i="12"/>
  <c r="U334" i="12"/>
  <c r="O335" i="12"/>
  <c r="P335" i="12"/>
  <c r="Q335" i="12"/>
  <c r="R335" i="12"/>
  <c r="S335" i="12"/>
  <c r="T335" i="12"/>
  <c r="U335" i="12"/>
  <c r="O336" i="12"/>
  <c r="P336" i="12"/>
  <c r="Q336" i="12"/>
  <c r="R336" i="12"/>
  <c r="S336" i="12"/>
  <c r="T336" i="12"/>
  <c r="U336" i="12"/>
  <c r="O337" i="12"/>
  <c r="P337" i="12"/>
  <c r="Q337" i="12"/>
  <c r="R337" i="12"/>
  <c r="S337" i="12"/>
  <c r="T337" i="12"/>
  <c r="U337" i="12"/>
  <c r="O338" i="12"/>
  <c r="P338" i="12"/>
  <c r="Q338" i="12"/>
  <c r="R338" i="12"/>
  <c r="S338" i="12"/>
  <c r="T338" i="12"/>
  <c r="U338" i="12"/>
  <c r="O339" i="12"/>
  <c r="P339" i="12"/>
  <c r="Q339" i="12"/>
  <c r="R339" i="12"/>
  <c r="S339" i="12"/>
  <c r="T339" i="12"/>
  <c r="U339" i="12"/>
  <c r="O340" i="12"/>
  <c r="P340" i="12"/>
  <c r="Q340" i="12"/>
  <c r="R340" i="12"/>
  <c r="S340" i="12"/>
  <c r="T340" i="12"/>
  <c r="U340" i="12"/>
  <c r="O341" i="12"/>
  <c r="P341" i="12"/>
  <c r="Q341" i="12"/>
  <c r="R341" i="12"/>
  <c r="S341" i="12"/>
  <c r="T341" i="12"/>
  <c r="U341" i="12"/>
  <c r="O342" i="12"/>
  <c r="P342" i="12"/>
  <c r="Q342" i="12"/>
  <c r="R342" i="12"/>
  <c r="S342" i="12"/>
  <c r="T342" i="12"/>
  <c r="U342" i="12"/>
  <c r="O343" i="12"/>
  <c r="P343" i="12"/>
  <c r="Q343" i="12"/>
  <c r="R343" i="12"/>
  <c r="S343" i="12"/>
  <c r="T343" i="12"/>
  <c r="U343" i="12"/>
  <c r="O344" i="12"/>
  <c r="P344" i="12"/>
  <c r="Q344" i="12"/>
  <c r="R344" i="12"/>
  <c r="S344" i="12"/>
  <c r="T344" i="12"/>
  <c r="U344" i="12"/>
  <c r="O345" i="12"/>
  <c r="P345" i="12"/>
  <c r="Q345" i="12"/>
  <c r="R345" i="12"/>
  <c r="S345" i="12"/>
  <c r="T345" i="12"/>
  <c r="U345" i="12"/>
  <c r="O346" i="12"/>
  <c r="P346" i="12"/>
  <c r="Q346" i="12"/>
  <c r="R346" i="12"/>
  <c r="S346" i="12"/>
  <c r="T346" i="12"/>
  <c r="U346" i="12"/>
  <c r="O347" i="12"/>
  <c r="P347" i="12"/>
  <c r="Q347" i="12"/>
  <c r="R347" i="12"/>
  <c r="S347" i="12"/>
  <c r="T347" i="12"/>
  <c r="U347" i="12"/>
  <c r="O348" i="12"/>
  <c r="P348" i="12"/>
  <c r="Q348" i="12"/>
  <c r="R348" i="12"/>
  <c r="S348" i="12"/>
  <c r="T348" i="12"/>
  <c r="U348" i="12"/>
  <c r="O349" i="12"/>
  <c r="P349" i="12"/>
  <c r="Q349" i="12"/>
  <c r="R349" i="12"/>
  <c r="S349" i="12"/>
  <c r="T349" i="12"/>
  <c r="U349" i="12"/>
  <c r="O350" i="12"/>
  <c r="P350" i="12"/>
  <c r="Q350" i="12"/>
  <c r="R350" i="12"/>
  <c r="S350" i="12"/>
  <c r="T350" i="12"/>
  <c r="U350" i="12"/>
  <c r="O351" i="12"/>
  <c r="P351" i="12"/>
  <c r="Q351" i="12"/>
  <c r="R351" i="12"/>
  <c r="S351" i="12"/>
  <c r="T351" i="12"/>
  <c r="U351" i="12"/>
  <c r="O352" i="12"/>
  <c r="P352" i="12"/>
  <c r="Q352" i="12"/>
  <c r="R352" i="12"/>
  <c r="S352" i="12"/>
  <c r="T352" i="12"/>
  <c r="U352" i="12"/>
  <c r="O353" i="12"/>
  <c r="P353" i="12"/>
  <c r="Q353" i="12"/>
  <c r="R353" i="12"/>
  <c r="S353" i="12"/>
  <c r="T353" i="12"/>
  <c r="U353" i="12"/>
  <c r="O354" i="12"/>
  <c r="P354" i="12"/>
  <c r="Q354" i="12"/>
  <c r="R354" i="12"/>
  <c r="S354" i="12"/>
  <c r="T354" i="12"/>
  <c r="U354" i="12"/>
  <c r="O355" i="12"/>
  <c r="P355" i="12"/>
  <c r="Q355" i="12"/>
  <c r="R355" i="12"/>
  <c r="S355" i="12"/>
  <c r="T355" i="12"/>
  <c r="U355" i="12"/>
  <c r="O356" i="12"/>
  <c r="P356" i="12"/>
  <c r="Q356" i="12"/>
  <c r="R356" i="12"/>
  <c r="S356" i="12"/>
  <c r="T356" i="12"/>
  <c r="U356" i="12"/>
  <c r="O357" i="12"/>
  <c r="P357" i="12"/>
  <c r="Q357" i="12"/>
  <c r="R357" i="12"/>
  <c r="S357" i="12"/>
  <c r="T357" i="12"/>
  <c r="U357" i="12"/>
  <c r="O358" i="12"/>
  <c r="P358" i="12"/>
  <c r="Q358" i="12"/>
  <c r="R358" i="12"/>
  <c r="S358" i="12"/>
  <c r="T358" i="12"/>
  <c r="U358" i="12"/>
  <c r="O359" i="12"/>
  <c r="P359" i="12"/>
  <c r="Q359" i="12"/>
  <c r="R359" i="12"/>
  <c r="S359" i="12"/>
  <c r="T359" i="12"/>
  <c r="U359" i="12"/>
  <c r="O360" i="12"/>
  <c r="P360" i="12"/>
  <c r="Q360" i="12"/>
  <c r="R360" i="12"/>
  <c r="S360" i="12"/>
  <c r="T360" i="12"/>
  <c r="U360" i="12"/>
  <c r="O361" i="12"/>
  <c r="P361" i="12"/>
  <c r="Q361" i="12"/>
  <c r="R361" i="12"/>
  <c r="S361" i="12"/>
  <c r="T361" i="12"/>
  <c r="U361" i="12"/>
  <c r="O362" i="12"/>
  <c r="P362" i="12"/>
  <c r="Q362" i="12"/>
  <c r="R362" i="12"/>
  <c r="S362" i="12"/>
  <c r="T362" i="12"/>
  <c r="U362" i="12"/>
  <c r="O363" i="12"/>
  <c r="P363" i="12"/>
  <c r="Q363" i="12"/>
  <c r="R363" i="12"/>
  <c r="S363" i="12"/>
  <c r="T363" i="12"/>
  <c r="U363" i="12"/>
  <c r="O364" i="12"/>
  <c r="P364" i="12"/>
  <c r="Q364" i="12"/>
  <c r="R364" i="12"/>
  <c r="S364" i="12"/>
  <c r="T364" i="12"/>
  <c r="U364" i="12"/>
  <c r="O365" i="12"/>
  <c r="P365" i="12"/>
  <c r="Q365" i="12"/>
  <c r="R365" i="12"/>
  <c r="S365" i="12"/>
  <c r="T365" i="12"/>
  <c r="U365" i="12"/>
  <c r="O366" i="12"/>
  <c r="P366" i="12"/>
  <c r="Q366" i="12"/>
  <c r="R366" i="12"/>
  <c r="S366" i="12"/>
  <c r="T366" i="12"/>
  <c r="U366" i="12"/>
  <c r="O367" i="12"/>
  <c r="P367" i="12"/>
  <c r="Q367" i="12"/>
  <c r="R367" i="12"/>
  <c r="S367" i="12"/>
  <c r="T367" i="12"/>
  <c r="U367" i="12"/>
  <c r="O368" i="12"/>
  <c r="P368" i="12"/>
  <c r="Q368" i="12"/>
  <c r="R368" i="12"/>
  <c r="S368" i="12"/>
  <c r="T368" i="12"/>
  <c r="U368" i="12"/>
  <c r="O369" i="12"/>
  <c r="P369" i="12"/>
  <c r="Q369" i="12"/>
  <c r="R369" i="12"/>
  <c r="S369" i="12"/>
  <c r="T369" i="12"/>
  <c r="U369" i="12"/>
  <c r="O370" i="12"/>
  <c r="P370" i="12"/>
  <c r="Q370" i="12"/>
  <c r="R370" i="12"/>
  <c r="S370" i="12"/>
  <c r="T370" i="12"/>
  <c r="U370" i="12"/>
  <c r="O371" i="12"/>
  <c r="P371" i="12"/>
  <c r="Q371" i="12"/>
  <c r="R371" i="12"/>
  <c r="S371" i="12"/>
  <c r="T371" i="12"/>
  <c r="U371" i="12"/>
  <c r="O372" i="12"/>
  <c r="P372" i="12"/>
  <c r="Q372" i="12"/>
  <c r="R372" i="12"/>
  <c r="S372" i="12"/>
  <c r="T372" i="12"/>
  <c r="U372" i="12"/>
  <c r="O373" i="12"/>
  <c r="P373" i="12"/>
  <c r="Q373" i="12"/>
  <c r="R373" i="12"/>
  <c r="S373" i="12"/>
  <c r="T373" i="12"/>
  <c r="U373" i="12"/>
  <c r="O374" i="12"/>
  <c r="P374" i="12"/>
  <c r="Q374" i="12"/>
  <c r="R374" i="12"/>
  <c r="S374" i="12"/>
  <c r="T374" i="12"/>
  <c r="U374" i="12"/>
  <c r="O375" i="12"/>
  <c r="P375" i="12"/>
  <c r="Q375" i="12"/>
  <c r="R375" i="12"/>
  <c r="S375" i="12"/>
  <c r="T375" i="12"/>
  <c r="U375" i="12"/>
  <c r="O376" i="12"/>
  <c r="P376" i="12"/>
  <c r="Q376" i="12"/>
  <c r="R376" i="12"/>
  <c r="S376" i="12"/>
  <c r="T376" i="12"/>
  <c r="U376" i="12"/>
  <c r="O377" i="12"/>
  <c r="P377" i="12"/>
  <c r="Q377" i="12"/>
  <c r="R377" i="12"/>
  <c r="S377" i="12"/>
  <c r="T377" i="12"/>
  <c r="U377" i="12"/>
  <c r="O378" i="12"/>
  <c r="P378" i="12"/>
  <c r="Q378" i="12"/>
  <c r="R378" i="12"/>
  <c r="S378" i="12"/>
  <c r="T378" i="12"/>
  <c r="U378" i="12"/>
  <c r="O379" i="12"/>
  <c r="P379" i="12"/>
  <c r="Q379" i="12"/>
  <c r="R379" i="12"/>
  <c r="S379" i="12"/>
  <c r="T379" i="12"/>
  <c r="U379" i="12"/>
  <c r="O380" i="12"/>
  <c r="P380" i="12"/>
  <c r="Q380" i="12"/>
  <c r="R380" i="12"/>
  <c r="S380" i="12"/>
  <c r="T380" i="12"/>
  <c r="U380" i="12"/>
  <c r="O381" i="12"/>
  <c r="P381" i="12"/>
  <c r="Q381" i="12"/>
  <c r="R381" i="12"/>
  <c r="S381" i="12"/>
  <c r="T381" i="12"/>
  <c r="U381" i="12"/>
  <c r="O382" i="12"/>
  <c r="P382" i="12"/>
  <c r="Q382" i="12"/>
  <c r="R382" i="12"/>
  <c r="S382" i="12"/>
  <c r="T382" i="12"/>
  <c r="U382" i="12"/>
  <c r="O383" i="12"/>
  <c r="P383" i="12"/>
  <c r="Q383" i="12"/>
  <c r="R383" i="12"/>
  <c r="S383" i="12"/>
  <c r="T383" i="12"/>
  <c r="U383" i="12"/>
  <c r="O384" i="12"/>
  <c r="P384" i="12"/>
  <c r="Q384" i="12"/>
  <c r="R384" i="12"/>
  <c r="S384" i="12"/>
  <c r="T384" i="12"/>
  <c r="U384" i="12"/>
  <c r="O385" i="12"/>
  <c r="P385" i="12"/>
  <c r="Q385" i="12"/>
  <c r="R385" i="12"/>
  <c r="S385" i="12"/>
  <c r="T385" i="12"/>
  <c r="U385" i="12"/>
  <c r="O386" i="12"/>
  <c r="P386" i="12"/>
  <c r="Q386" i="12"/>
  <c r="R386" i="12"/>
  <c r="S386" i="12"/>
  <c r="T386" i="12"/>
  <c r="U386" i="12"/>
  <c r="O387" i="12"/>
  <c r="P387" i="12"/>
  <c r="Q387" i="12"/>
  <c r="R387" i="12"/>
  <c r="S387" i="12"/>
  <c r="T387" i="12"/>
  <c r="U387" i="12"/>
  <c r="O388" i="12"/>
  <c r="P388" i="12"/>
  <c r="Q388" i="12"/>
  <c r="R388" i="12"/>
  <c r="S388" i="12"/>
  <c r="T388" i="12"/>
  <c r="U388" i="12"/>
  <c r="O389" i="12"/>
  <c r="P389" i="12"/>
  <c r="Q389" i="12"/>
  <c r="R389" i="12"/>
  <c r="S389" i="12"/>
  <c r="T389" i="12"/>
  <c r="U389" i="12"/>
  <c r="O390" i="12"/>
  <c r="P390" i="12"/>
  <c r="Q390" i="12"/>
  <c r="R390" i="12"/>
  <c r="S390" i="12"/>
  <c r="T390" i="12"/>
  <c r="U390" i="12"/>
  <c r="O391" i="12"/>
  <c r="P391" i="12"/>
  <c r="Q391" i="12"/>
  <c r="R391" i="12"/>
  <c r="S391" i="12"/>
  <c r="T391" i="12"/>
  <c r="U391" i="12"/>
  <c r="O392" i="12"/>
  <c r="P392" i="12"/>
  <c r="Q392" i="12"/>
  <c r="R392" i="12"/>
  <c r="S392" i="12"/>
  <c r="T392" i="12"/>
  <c r="U392" i="12"/>
  <c r="O393" i="12"/>
  <c r="P393" i="12"/>
  <c r="Q393" i="12"/>
  <c r="R393" i="12"/>
  <c r="S393" i="12"/>
  <c r="T393" i="12"/>
  <c r="U393" i="12"/>
  <c r="O395" i="12"/>
  <c r="P395" i="12"/>
  <c r="Q395" i="12"/>
  <c r="R395" i="12"/>
  <c r="S395" i="12"/>
  <c r="T395" i="12"/>
  <c r="U395" i="12"/>
  <c r="O396" i="12"/>
  <c r="P396" i="12"/>
  <c r="Q396" i="12"/>
  <c r="R396" i="12"/>
  <c r="S396" i="12"/>
  <c r="T396" i="12"/>
  <c r="U396" i="12"/>
  <c r="O397" i="12"/>
  <c r="P397" i="12"/>
  <c r="Q397" i="12"/>
  <c r="R397" i="12"/>
  <c r="S397" i="12"/>
  <c r="T397" i="12"/>
  <c r="U397" i="12"/>
  <c r="O398" i="12"/>
  <c r="P398" i="12"/>
  <c r="Q398" i="12"/>
  <c r="R398" i="12"/>
  <c r="S398" i="12"/>
  <c r="T398" i="12"/>
  <c r="U398" i="12"/>
  <c r="O399" i="12"/>
  <c r="P399" i="12"/>
  <c r="Q399" i="12"/>
  <c r="R399" i="12"/>
  <c r="S399" i="12"/>
  <c r="T399" i="12"/>
  <c r="U399" i="12"/>
  <c r="O400" i="12"/>
  <c r="P400" i="12"/>
  <c r="Q400" i="12"/>
  <c r="R400" i="12"/>
  <c r="S400" i="12"/>
  <c r="T400" i="12"/>
  <c r="U400" i="12"/>
  <c r="O401" i="12"/>
  <c r="P401" i="12"/>
  <c r="Q401" i="12"/>
  <c r="R401" i="12"/>
  <c r="S401" i="12"/>
  <c r="T401" i="12"/>
  <c r="U401" i="12"/>
  <c r="O402" i="12"/>
  <c r="P402" i="12"/>
  <c r="Q402" i="12"/>
  <c r="R402" i="12"/>
  <c r="S402" i="12"/>
  <c r="T402" i="12"/>
  <c r="U402" i="12"/>
  <c r="O403" i="12"/>
  <c r="P403" i="12"/>
  <c r="Q403" i="12"/>
  <c r="R403" i="12"/>
  <c r="S403" i="12"/>
  <c r="T403" i="12"/>
  <c r="U403" i="12"/>
  <c r="O404" i="12"/>
  <c r="P404" i="12"/>
  <c r="Q404" i="12"/>
  <c r="R404" i="12"/>
  <c r="S404" i="12"/>
  <c r="T404" i="12"/>
  <c r="U404" i="12"/>
  <c r="O405" i="12"/>
  <c r="P405" i="12"/>
  <c r="Q405" i="12"/>
  <c r="R405" i="12"/>
  <c r="S405" i="12"/>
  <c r="T405" i="12"/>
  <c r="U405" i="12"/>
  <c r="O406" i="12"/>
  <c r="P406" i="12"/>
  <c r="Q406" i="12"/>
  <c r="R406" i="12"/>
  <c r="S406" i="12"/>
  <c r="T406" i="12"/>
  <c r="U406" i="12"/>
  <c r="O407" i="12"/>
  <c r="P407" i="12"/>
  <c r="Q407" i="12"/>
  <c r="R407" i="12"/>
  <c r="S407" i="12"/>
  <c r="T407" i="12"/>
  <c r="U407" i="12"/>
  <c r="O408" i="12"/>
  <c r="P408" i="12"/>
  <c r="Q408" i="12"/>
  <c r="R408" i="12"/>
  <c r="S408" i="12"/>
  <c r="T408" i="12"/>
  <c r="U408" i="12"/>
  <c r="O409" i="12"/>
  <c r="P409" i="12"/>
  <c r="Q409" i="12"/>
  <c r="R409" i="12"/>
  <c r="S409" i="12"/>
  <c r="T409" i="12"/>
  <c r="U409" i="12"/>
  <c r="O410" i="12"/>
  <c r="P410" i="12"/>
  <c r="Q410" i="12"/>
  <c r="R410" i="12"/>
  <c r="S410" i="12"/>
  <c r="T410" i="12"/>
  <c r="U410" i="12"/>
  <c r="O411" i="12"/>
  <c r="P411" i="12"/>
  <c r="Q411" i="12"/>
  <c r="R411" i="12"/>
  <c r="S411" i="12"/>
  <c r="T411" i="12"/>
  <c r="U411" i="12"/>
  <c r="O412" i="12"/>
  <c r="P412" i="12"/>
  <c r="Q412" i="12"/>
  <c r="R412" i="12"/>
  <c r="S412" i="12"/>
  <c r="T412" i="12"/>
  <c r="U412" i="12"/>
  <c r="O413" i="12"/>
  <c r="P413" i="12"/>
  <c r="Q413" i="12"/>
  <c r="R413" i="12"/>
  <c r="S413" i="12"/>
  <c r="T413" i="12"/>
  <c r="U413" i="12"/>
  <c r="O414" i="12"/>
  <c r="P414" i="12"/>
  <c r="Q414" i="12"/>
  <c r="R414" i="12"/>
  <c r="S414" i="12"/>
  <c r="T414" i="12"/>
  <c r="U414" i="12"/>
  <c r="O415" i="12"/>
  <c r="P415" i="12"/>
  <c r="Q415" i="12"/>
  <c r="R415" i="12"/>
  <c r="S415" i="12"/>
  <c r="T415" i="12"/>
  <c r="U415" i="12"/>
  <c r="O416" i="12"/>
  <c r="P416" i="12"/>
  <c r="Q416" i="12"/>
  <c r="R416" i="12"/>
  <c r="S416" i="12"/>
  <c r="T416" i="12"/>
  <c r="U416" i="12"/>
  <c r="O417" i="12"/>
  <c r="P417" i="12"/>
  <c r="Q417" i="12"/>
  <c r="R417" i="12"/>
  <c r="S417" i="12"/>
  <c r="T417" i="12"/>
  <c r="U417" i="12"/>
  <c r="O418" i="12"/>
  <c r="P418" i="12"/>
  <c r="Q418" i="12"/>
  <c r="R418" i="12"/>
  <c r="S418" i="12"/>
  <c r="T418" i="12"/>
  <c r="U418" i="12"/>
  <c r="O419" i="12"/>
  <c r="P419" i="12"/>
  <c r="Q419" i="12"/>
  <c r="R419" i="12"/>
  <c r="S419" i="12"/>
  <c r="T419" i="12"/>
  <c r="U419" i="12"/>
  <c r="O420" i="12"/>
  <c r="P420" i="12"/>
  <c r="Q420" i="12"/>
  <c r="R420" i="12"/>
  <c r="S420" i="12"/>
  <c r="T420" i="12"/>
  <c r="U420" i="12"/>
  <c r="O421" i="12"/>
  <c r="P421" i="12"/>
  <c r="Q421" i="12"/>
  <c r="R421" i="12"/>
  <c r="S421" i="12"/>
  <c r="T421" i="12"/>
  <c r="U421" i="12"/>
  <c r="O422" i="12"/>
  <c r="P422" i="12"/>
  <c r="Q422" i="12"/>
  <c r="R422" i="12"/>
  <c r="S422" i="12"/>
  <c r="T422" i="12"/>
  <c r="U422" i="12"/>
  <c r="O423" i="12"/>
  <c r="P423" i="12"/>
  <c r="Q423" i="12"/>
  <c r="R423" i="12"/>
  <c r="S423" i="12"/>
  <c r="T423" i="12"/>
  <c r="U423" i="12"/>
  <c r="O424" i="12"/>
  <c r="P424" i="12"/>
  <c r="Q424" i="12"/>
  <c r="R424" i="12"/>
  <c r="S424" i="12"/>
  <c r="T424" i="12"/>
  <c r="U424" i="12"/>
  <c r="O425" i="12"/>
  <c r="P425" i="12"/>
  <c r="Q425" i="12"/>
  <c r="R425" i="12"/>
  <c r="S425" i="12"/>
  <c r="T425" i="12"/>
  <c r="U425" i="12"/>
  <c r="O426" i="12"/>
  <c r="P426" i="12"/>
  <c r="Q426" i="12"/>
  <c r="R426" i="12"/>
  <c r="S426" i="12"/>
  <c r="T426" i="12"/>
  <c r="U426" i="12"/>
  <c r="O427" i="12"/>
  <c r="P427" i="12"/>
  <c r="Q427" i="12"/>
  <c r="R427" i="12"/>
  <c r="S427" i="12"/>
  <c r="T427" i="12"/>
  <c r="U427" i="12"/>
  <c r="O428" i="12"/>
  <c r="P428" i="12"/>
  <c r="Q428" i="12"/>
  <c r="R428" i="12"/>
  <c r="S428" i="12"/>
  <c r="T428" i="12"/>
  <c r="U428" i="12"/>
  <c r="O429" i="12"/>
  <c r="P429" i="12"/>
  <c r="Q429" i="12"/>
  <c r="R429" i="12"/>
  <c r="S429" i="12"/>
  <c r="T429" i="12"/>
  <c r="U429" i="12"/>
  <c r="O430" i="12"/>
  <c r="P430" i="12"/>
  <c r="Q430" i="12"/>
  <c r="R430" i="12"/>
  <c r="S430" i="12"/>
  <c r="T430" i="12"/>
  <c r="U430" i="12"/>
  <c r="O431" i="12"/>
  <c r="P431" i="12"/>
  <c r="Q431" i="12"/>
  <c r="R431" i="12"/>
  <c r="S431" i="12"/>
  <c r="T431" i="12"/>
  <c r="U431" i="12"/>
  <c r="O432" i="12"/>
  <c r="P432" i="12"/>
  <c r="Q432" i="12"/>
  <c r="R432" i="12"/>
  <c r="S432" i="12"/>
  <c r="T432" i="12"/>
  <c r="U432" i="12"/>
  <c r="O433" i="12"/>
  <c r="P433" i="12"/>
  <c r="Q433" i="12"/>
  <c r="R433" i="12"/>
  <c r="S433" i="12"/>
  <c r="T433" i="12"/>
  <c r="U433" i="12"/>
  <c r="O434" i="12"/>
  <c r="P434" i="12"/>
  <c r="Q434" i="12"/>
  <c r="R434" i="12"/>
  <c r="S434" i="12"/>
  <c r="T434" i="12"/>
  <c r="U434" i="12"/>
  <c r="O435" i="12"/>
  <c r="P435" i="12"/>
  <c r="Q435" i="12"/>
  <c r="R435" i="12"/>
  <c r="S435" i="12"/>
  <c r="T435" i="12"/>
  <c r="U435" i="12"/>
  <c r="O436" i="12"/>
  <c r="P436" i="12"/>
  <c r="Q436" i="12"/>
  <c r="R436" i="12"/>
  <c r="S436" i="12"/>
  <c r="T436" i="12"/>
  <c r="U436" i="12"/>
  <c r="O437" i="12"/>
  <c r="P437" i="12"/>
  <c r="Q437" i="12"/>
  <c r="R437" i="12"/>
  <c r="S437" i="12"/>
  <c r="T437" i="12"/>
  <c r="U437" i="12"/>
  <c r="O438" i="12"/>
  <c r="P438" i="12"/>
  <c r="Q438" i="12"/>
  <c r="R438" i="12"/>
  <c r="S438" i="12"/>
  <c r="T438" i="12"/>
  <c r="U438" i="12"/>
  <c r="O439" i="12"/>
  <c r="P439" i="12"/>
  <c r="Q439" i="12"/>
  <c r="R439" i="12"/>
  <c r="S439" i="12"/>
  <c r="T439" i="12"/>
  <c r="U439" i="12"/>
  <c r="O440" i="12"/>
  <c r="P440" i="12"/>
  <c r="Q440" i="12"/>
  <c r="R440" i="12"/>
  <c r="S440" i="12"/>
  <c r="T440" i="12"/>
  <c r="U440" i="12"/>
  <c r="O441" i="12"/>
  <c r="P441" i="12"/>
  <c r="Q441" i="12"/>
  <c r="R441" i="12"/>
  <c r="S441" i="12"/>
  <c r="T441" i="12"/>
  <c r="U441" i="12"/>
  <c r="O442" i="12"/>
  <c r="P442" i="12"/>
  <c r="Q442" i="12"/>
  <c r="R442" i="12"/>
  <c r="S442" i="12"/>
  <c r="T442" i="12"/>
  <c r="U442" i="12"/>
  <c r="O443" i="12"/>
  <c r="P443" i="12"/>
  <c r="Q443" i="12"/>
  <c r="R443" i="12"/>
  <c r="S443" i="12"/>
  <c r="T443" i="12"/>
  <c r="U443" i="12"/>
  <c r="O444" i="12"/>
  <c r="P444" i="12"/>
  <c r="Q444" i="12"/>
  <c r="R444" i="12"/>
  <c r="S444" i="12"/>
  <c r="T444" i="12"/>
  <c r="U444" i="12"/>
  <c r="O445" i="12"/>
  <c r="P445" i="12"/>
  <c r="Q445" i="12"/>
  <c r="R445" i="12"/>
  <c r="S445" i="12"/>
  <c r="T445" i="12"/>
  <c r="U445" i="12"/>
  <c r="O446" i="12"/>
  <c r="P446" i="12"/>
  <c r="Q446" i="12"/>
  <c r="R446" i="12"/>
  <c r="S446" i="12"/>
  <c r="T446" i="12"/>
  <c r="U446" i="12"/>
  <c r="O447" i="12"/>
  <c r="P447" i="12"/>
  <c r="Q447" i="12"/>
  <c r="R447" i="12"/>
  <c r="S447" i="12"/>
  <c r="T447" i="12"/>
  <c r="U447" i="12"/>
  <c r="O448" i="12"/>
  <c r="P448" i="12"/>
  <c r="Q448" i="12"/>
  <c r="R448" i="12"/>
  <c r="S448" i="12"/>
  <c r="T448" i="12"/>
  <c r="U448" i="12"/>
  <c r="O449" i="12"/>
  <c r="P449" i="12"/>
  <c r="Q449" i="12"/>
  <c r="R449" i="12"/>
  <c r="S449" i="12"/>
  <c r="T449" i="12"/>
  <c r="U449" i="12"/>
  <c r="O450" i="12"/>
  <c r="P450" i="12"/>
  <c r="Q450" i="12"/>
  <c r="R450" i="12"/>
  <c r="S450" i="12"/>
  <c r="T450" i="12"/>
  <c r="U450" i="12"/>
  <c r="O451" i="12"/>
  <c r="P451" i="12"/>
  <c r="Q451" i="12"/>
  <c r="R451" i="12"/>
  <c r="S451" i="12"/>
  <c r="T451" i="12"/>
  <c r="U451" i="12"/>
  <c r="O452" i="12"/>
  <c r="P452" i="12"/>
  <c r="Q452" i="12"/>
  <c r="R452" i="12"/>
  <c r="S452" i="12"/>
  <c r="T452" i="12"/>
  <c r="U452" i="12"/>
  <c r="O453" i="12"/>
  <c r="P453" i="12"/>
  <c r="Q453" i="12"/>
  <c r="R453" i="12"/>
  <c r="S453" i="12"/>
  <c r="T453" i="12"/>
  <c r="U453" i="12"/>
  <c r="O454" i="12"/>
  <c r="P454" i="12"/>
  <c r="Q454" i="12"/>
  <c r="R454" i="12"/>
  <c r="S454" i="12"/>
  <c r="T454" i="12"/>
  <c r="U454" i="12"/>
  <c r="O455" i="12"/>
  <c r="P455" i="12"/>
  <c r="Q455" i="12"/>
  <c r="R455" i="12"/>
  <c r="S455" i="12"/>
  <c r="T455" i="12"/>
  <c r="U455" i="12"/>
  <c r="O456" i="12"/>
  <c r="P456" i="12"/>
  <c r="Q456" i="12"/>
  <c r="R456" i="12"/>
  <c r="S456" i="12"/>
  <c r="T456" i="12"/>
  <c r="U456" i="12"/>
  <c r="O457" i="12"/>
  <c r="P457" i="12"/>
  <c r="Q457" i="12"/>
  <c r="R457" i="12"/>
  <c r="S457" i="12"/>
  <c r="T457" i="12"/>
  <c r="U457" i="12"/>
  <c r="O458" i="12"/>
  <c r="P458" i="12"/>
  <c r="Q458" i="12"/>
  <c r="R458" i="12"/>
  <c r="S458" i="12"/>
  <c r="T458" i="12"/>
  <c r="U458" i="12"/>
  <c r="O459" i="12"/>
  <c r="P459" i="12"/>
  <c r="Q459" i="12"/>
  <c r="R459" i="12"/>
  <c r="S459" i="12"/>
  <c r="T459" i="12"/>
  <c r="U459" i="12"/>
  <c r="O460" i="12"/>
  <c r="P460" i="12"/>
  <c r="Q460" i="12"/>
  <c r="R460" i="12"/>
  <c r="S460" i="12"/>
  <c r="T460" i="12"/>
  <c r="U460" i="12"/>
  <c r="O461" i="12"/>
  <c r="P461" i="12"/>
  <c r="Q461" i="12"/>
  <c r="R461" i="12"/>
  <c r="S461" i="12"/>
  <c r="T461" i="12"/>
  <c r="U461" i="12"/>
  <c r="O462" i="12"/>
  <c r="P462" i="12"/>
  <c r="Q462" i="12"/>
  <c r="R462" i="12"/>
  <c r="S462" i="12"/>
  <c r="T462" i="12"/>
  <c r="U462" i="12"/>
  <c r="O463" i="12"/>
  <c r="P463" i="12"/>
  <c r="Q463" i="12"/>
  <c r="R463" i="12"/>
  <c r="S463" i="12"/>
  <c r="T463" i="12"/>
  <c r="U463" i="12"/>
  <c r="O464" i="12"/>
  <c r="P464" i="12"/>
  <c r="Q464" i="12"/>
  <c r="R464" i="12"/>
  <c r="S464" i="12"/>
  <c r="T464" i="12"/>
  <c r="U464" i="12"/>
  <c r="O465" i="12"/>
  <c r="P465" i="12"/>
  <c r="Q465" i="12"/>
  <c r="R465" i="12"/>
  <c r="S465" i="12"/>
  <c r="T465" i="12"/>
  <c r="U465" i="12"/>
  <c r="O466" i="12"/>
  <c r="P466" i="12"/>
  <c r="Q466" i="12"/>
  <c r="R466" i="12"/>
  <c r="S466" i="12"/>
  <c r="T466" i="12"/>
  <c r="U466" i="12"/>
  <c r="O467" i="12"/>
  <c r="P467" i="12"/>
  <c r="Q467" i="12"/>
  <c r="R467" i="12"/>
  <c r="S467" i="12"/>
  <c r="T467" i="12"/>
  <c r="U467" i="12"/>
  <c r="O468" i="12"/>
  <c r="P468" i="12"/>
  <c r="Q468" i="12"/>
  <c r="R468" i="12"/>
  <c r="S468" i="12"/>
  <c r="T468" i="12"/>
  <c r="U468" i="12"/>
  <c r="O469" i="12"/>
  <c r="P469" i="12"/>
  <c r="Q469" i="12"/>
  <c r="R469" i="12"/>
  <c r="S469" i="12"/>
  <c r="T469" i="12"/>
  <c r="U469" i="12"/>
  <c r="O470" i="12"/>
  <c r="P470" i="12"/>
  <c r="Q470" i="12"/>
  <c r="R470" i="12"/>
  <c r="S470" i="12"/>
  <c r="T470" i="12"/>
  <c r="U470" i="12"/>
  <c r="O471" i="12"/>
  <c r="P471" i="12"/>
  <c r="Q471" i="12"/>
  <c r="R471" i="12"/>
  <c r="S471" i="12"/>
  <c r="T471" i="12"/>
  <c r="U471" i="12"/>
  <c r="O472" i="12"/>
  <c r="P472" i="12"/>
  <c r="Q472" i="12"/>
  <c r="R472" i="12"/>
  <c r="S472" i="12"/>
  <c r="T472" i="12"/>
  <c r="U472" i="12"/>
  <c r="O473" i="12"/>
  <c r="P473" i="12"/>
  <c r="Q473" i="12"/>
  <c r="R473" i="12"/>
  <c r="S473" i="12"/>
  <c r="T473" i="12"/>
  <c r="U473" i="12"/>
  <c r="O474" i="12"/>
  <c r="P474" i="12"/>
  <c r="Q474" i="12"/>
  <c r="R474" i="12"/>
  <c r="S474" i="12"/>
  <c r="T474" i="12"/>
  <c r="U474" i="12"/>
  <c r="O475" i="12"/>
  <c r="P475" i="12"/>
  <c r="Q475" i="12"/>
  <c r="R475" i="12"/>
  <c r="S475" i="12"/>
  <c r="T475" i="12"/>
  <c r="U475" i="12"/>
  <c r="O476" i="12"/>
  <c r="P476" i="12"/>
  <c r="Q476" i="12"/>
  <c r="R476" i="12"/>
  <c r="S476" i="12"/>
  <c r="T476" i="12"/>
  <c r="U476" i="12"/>
  <c r="O477" i="12"/>
  <c r="P477" i="12"/>
  <c r="Q477" i="12"/>
  <c r="R477" i="12"/>
  <c r="S477" i="12"/>
  <c r="T477" i="12"/>
  <c r="U477" i="12"/>
  <c r="O478" i="12"/>
  <c r="P478" i="12"/>
  <c r="Q478" i="12"/>
  <c r="R478" i="12"/>
  <c r="S478" i="12"/>
  <c r="T478" i="12"/>
  <c r="U478" i="12"/>
  <c r="O479" i="12"/>
  <c r="P479" i="12"/>
  <c r="Q479" i="12"/>
  <c r="R479" i="12"/>
  <c r="S479" i="12"/>
  <c r="T479" i="12"/>
  <c r="U479" i="12"/>
  <c r="O480" i="12"/>
  <c r="P480" i="12"/>
  <c r="Q480" i="12"/>
  <c r="R480" i="12"/>
  <c r="S480" i="12"/>
  <c r="T480" i="12"/>
  <c r="U480" i="12"/>
  <c r="O481" i="12"/>
  <c r="P481" i="12"/>
  <c r="Q481" i="12"/>
  <c r="R481" i="12"/>
  <c r="S481" i="12"/>
  <c r="T481" i="12"/>
  <c r="U481" i="12"/>
  <c r="O482" i="12"/>
  <c r="P482" i="12"/>
  <c r="Q482" i="12"/>
  <c r="R482" i="12"/>
  <c r="S482" i="12"/>
  <c r="T482" i="12"/>
  <c r="U482" i="12"/>
  <c r="O483" i="12"/>
  <c r="P483" i="12"/>
  <c r="Q483" i="12"/>
  <c r="R483" i="12"/>
  <c r="S483" i="12"/>
  <c r="T483" i="12"/>
  <c r="U483" i="12"/>
  <c r="O484" i="12"/>
  <c r="P484" i="12"/>
  <c r="Q484" i="12"/>
  <c r="R484" i="12"/>
  <c r="S484" i="12"/>
  <c r="T484" i="12"/>
  <c r="U484" i="12"/>
  <c r="O485" i="12"/>
  <c r="P485" i="12"/>
  <c r="Q485" i="12"/>
  <c r="R485" i="12"/>
  <c r="S485" i="12"/>
  <c r="T485" i="12"/>
  <c r="U485" i="12"/>
  <c r="O486" i="12"/>
  <c r="P486" i="12"/>
  <c r="Q486" i="12"/>
  <c r="R486" i="12"/>
  <c r="S486" i="12"/>
  <c r="T486" i="12"/>
  <c r="U486" i="12"/>
  <c r="O487" i="12"/>
  <c r="P487" i="12"/>
  <c r="Q487" i="12"/>
  <c r="R487" i="12"/>
  <c r="S487" i="12"/>
  <c r="T487" i="12"/>
  <c r="U487" i="12"/>
  <c r="O488" i="12"/>
  <c r="P488" i="12"/>
  <c r="Q488" i="12"/>
  <c r="R488" i="12"/>
  <c r="S488" i="12"/>
  <c r="T488" i="12"/>
  <c r="U488" i="12"/>
  <c r="O489" i="12"/>
  <c r="P489" i="12"/>
  <c r="Q489" i="12"/>
  <c r="R489" i="12"/>
  <c r="S489" i="12"/>
  <c r="T489" i="12"/>
  <c r="U489" i="12"/>
  <c r="O490" i="12"/>
  <c r="P490" i="12"/>
  <c r="Q490" i="12"/>
  <c r="R490" i="12"/>
  <c r="S490" i="12"/>
  <c r="T490" i="12"/>
  <c r="U490" i="12"/>
  <c r="O491" i="12"/>
  <c r="P491" i="12"/>
  <c r="Q491" i="12"/>
  <c r="R491" i="12"/>
  <c r="S491" i="12"/>
  <c r="T491" i="12"/>
  <c r="U491" i="12"/>
  <c r="O492" i="12"/>
  <c r="P492" i="12"/>
  <c r="Q492" i="12"/>
  <c r="R492" i="12"/>
  <c r="S492" i="12"/>
  <c r="T492" i="12"/>
  <c r="U492" i="12"/>
  <c r="O493" i="12"/>
  <c r="P493" i="12"/>
  <c r="Q493" i="12"/>
  <c r="R493" i="12"/>
  <c r="S493" i="12"/>
  <c r="T493" i="12"/>
  <c r="U493" i="12"/>
  <c r="O494" i="12"/>
  <c r="P494" i="12"/>
  <c r="Q494" i="12"/>
  <c r="R494" i="12"/>
  <c r="S494" i="12"/>
  <c r="T494" i="12"/>
  <c r="U494" i="12"/>
  <c r="O495" i="12"/>
  <c r="P495" i="12"/>
  <c r="Q495" i="12"/>
  <c r="R495" i="12"/>
  <c r="S495" i="12"/>
  <c r="T495" i="12"/>
  <c r="U495" i="12"/>
  <c r="O496" i="12"/>
  <c r="P496" i="12"/>
  <c r="Q496" i="12"/>
  <c r="R496" i="12"/>
  <c r="S496" i="12"/>
  <c r="T496" i="12"/>
  <c r="U496" i="12"/>
  <c r="O497" i="12"/>
  <c r="P497" i="12"/>
  <c r="Q497" i="12"/>
  <c r="R497" i="12"/>
  <c r="S497" i="12"/>
  <c r="T497" i="12"/>
  <c r="U497" i="12"/>
  <c r="O498" i="12"/>
  <c r="P498" i="12"/>
  <c r="Q498" i="12"/>
  <c r="R498" i="12"/>
  <c r="S498" i="12"/>
  <c r="T498" i="12"/>
  <c r="U498" i="12"/>
  <c r="O499" i="12"/>
  <c r="P499" i="12"/>
  <c r="Q499" i="12"/>
  <c r="R499" i="12"/>
  <c r="S499" i="12"/>
  <c r="T499" i="12"/>
  <c r="U499" i="12"/>
  <c r="O500" i="12"/>
  <c r="P500" i="12"/>
  <c r="Q500" i="12"/>
  <c r="R500" i="12"/>
  <c r="S500" i="12"/>
  <c r="T500" i="12"/>
  <c r="U500" i="12"/>
  <c r="O501" i="12"/>
  <c r="P501" i="12"/>
  <c r="Q501" i="12"/>
  <c r="R501" i="12"/>
  <c r="S501" i="12"/>
  <c r="T501" i="12"/>
  <c r="U501" i="12"/>
  <c r="O502" i="12"/>
  <c r="P502" i="12"/>
  <c r="Q502" i="12"/>
  <c r="R502" i="12"/>
  <c r="S502" i="12"/>
  <c r="T502" i="12"/>
  <c r="U502" i="12"/>
  <c r="O503" i="12"/>
  <c r="P503" i="12"/>
  <c r="Q503" i="12"/>
  <c r="R503" i="12"/>
  <c r="S503" i="12"/>
  <c r="T503" i="12"/>
  <c r="U503" i="12"/>
  <c r="O504" i="12"/>
  <c r="P504" i="12"/>
  <c r="Q504" i="12"/>
  <c r="R504" i="12"/>
  <c r="S504" i="12"/>
  <c r="T504" i="12"/>
  <c r="U504" i="12"/>
  <c r="O505" i="12"/>
  <c r="P505" i="12"/>
  <c r="Q505" i="12"/>
  <c r="R505" i="12"/>
  <c r="S505" i="12"/>
  <c r="T505" i="12"/>
  <c r="U505" i="12"/>
  <c r="O506" i="12"/>
  <c r="P506" i="12"/>
  <c r="Q506" i="12"/>
  <c r="R506" i="12"/>
  <c r="S506" i="12"/>
  <c r="T506" i="12"/>
  <c r="U506" i="12"/>
  <c r="O507" i="12"/>
  <c r="P507" i="12"/>
  <c r="Q507" i="12"/>
  <c r="R507" i="12"/>
  <c r="S507" i="12"/>
  <c r="T507" i="12"/>
  <c r="U507" i="12"/>
  <c r="O508" i="12"/>
  <c r="P508" i="12"/>
  <c r="Q508" i="12"/>
  <c r="R508" i="12"/>
  <c r="S508" i="12"/>
  <c r="T508" i="12"/>
  <c r="U508" i="12"/>
  <c r="O509" i="12"/>
  <c r="P509" i="12"/>
  <c r="Q509" i="12"/>
  <c r="R509" i="12"/>
  <c r="S509" i="12"/>
  <c r="T509" i="12"/>
  <c r="U509" i="12"/>
  <c r="O511" i="12"/>
  <c r="P511" i="12"/>
  <c r="Q511" i="12"/>
  <c r="R511" i="12"/>
  <c r="S511" i="12"/>
  <c r="T511" i="12"/>
  <c r="U511" i="12"/>
  <c r="O512" i="12"/>
  <c r="P512" i="12"/>
  <c r="Q512" i="12"/>
  <c r="R512" i="12"/>
  <c r="S512" i="12"/>
  <c r="T512" i="12"/>
  <c r="U512" i="12"/>
  <c r="O514" i="12"/>
  <c r="P514" i="12"/>
  <c r="Q514" i="12"/>
  <c r="R514" i="12"/>
  <c r="S514" i="12"/>
  <c r="T514" i="12"/>
  <c r="U514" i="12"/>
  <c r="O515" i="12"/>
  <c r="P515" i="12"/>
  <c r="Q515" i="12"/>
  <c r="R515" i="12"/>
  <c r="S515" i="12"/>
  <c r="T515" i="12"/>
  <c r="U515" i="12"/>
  <c r="O516" i="12"/>
  <c r="P516" i="12"/>
  <c r="Q516" i="12"/>
  <c r="R516" i="12"/>
  <c r="S516" i="12"/>
  <c r="T516" i="12"/>
  <c r="U516" i="12"/>
  <c r="O517" i="12"/>
  <c r="P517" i="12"/>
  <c r="Q517" i="12"/>
  <c r="R517" i="12"/>
  <c r="S517" i="12"/>
  <c r="T517" i="12"/>
  <c r="U517" i="12"/>
  <c r="O518" i="12"/>
  <c r="P518" i="12"/>
  <c r="Q518" i="12"/>
  <c r="R518" i="12"/>
  <c r="S518" i="12"/>
  <c r="T518" i="12"/>
  <c r="U518" i="12"/>
  <c r="O519" i="12"/>
  <c r="P519" i="12"/>
  <c r="Q519" i="12"/>
  <c r="R519" i="12"/>
  <c r="S519" i="12"/>
  <c r="T519" i="12"/>
  <c r="U519" i="12"/>
  <c r="O520" i="12"/>
  <c r="P520" i="12"/>
  <c r="Q520" i="12"/>
  <c r="R520" i="12"/>
  <c r="S520" i="12"/>
  <c r="T520" i="12"/>
  <c r="U520" i="12"/>
  <c r="O521" i="12"/>
  <c r="P521" i="12"/>
  <c r="Q521" i="12"/>
  <c r="R521" i="12"/>
  <c r="S521" i="12"/>
  <c r="T521" i="12"/>
  <c r="U521" i="12"/>
  <c r="O522" i="12"/>
  <c r="P522" i="12"/>
  <c r="Q522" i="12"/>
  <c r="R522" i="12"/>
  <c r="S522" i="12"/>
  <c r="T522" i="12"/>
  <c r="U522" i="12"/>
  <c r="O523" i="12"/>
  <c r="P523" i="12"/>
  <c r="Q523" i="12"/>
  <c r="R523" i="12"/>
  <c r="S523" i="12"/>
  <c r="T523" i="12"/>
  <c r="U523" i="12"/>
  <c r="O524" i="12"/>
  <c r="P524" i="12"/>
  <c r="Q524" i="12"/>
  <c r="R524" i="12"/>
  <c r="S524" i="12"/>
  <c r="T524" i="12"/>
  <c r="U524" i="12"/>
  <c r="O525" i="12"/>
  <c r="P525" i="12"/>
  <c r="Q525" i="12"/>
  <c r="R525" i="12"/>
  <c r="S525" i="12"/>
  <c r="T525" i="12"/>
  <c r="U525" i="12"/>
  <c r="O526" i="12"/>
  <c r="P526" i="12"/>
  <c r="Q526" i="12"/>
  <c r="R526" i="12"/>
  <c r="S526" i="12"/>
  <c r="T526" i="12"/>
  <c r="U526" i="12"/>
  <c r="O527" i="12"/>
  <c r="P527" i="12"/>
  <c r="Q527" i="12"/>
  <c r="R527" i="12"/>
  <c r="S527" i="12"/>
  <c r="T527" i="12"/>
  <c r="U527" i="12"/>
  <c r="O528" i="12"/>
  <c r="P528" i="12"/>
  <c r="Q528" i="12"/>
  <c r="R528" i="12"/>
  <c r="S528" i="12"/>
  <c r="T528" i="12"/>
  <c r="U528" i="12"/>
  <c r="O529" i="12"/>
  <c r="P529" i="12"/>
  <c r="Q529" i="12"/>
  <c r="R529" i="12"/>
  <c r="S529" i="12"/>
  <c r="T529" i="12"/>
  <c r="U529" i="12"/>
  <c r="O530" i="12"/>
  <c r="P530" i="12"/>
  <c r="Q530" i="12"/>
  <c r="R530" i="12"/>
  <c r="S530" i="12"/>
  <c r="T530" i="12"/>
  <c r="U530" i="12"/>
  <c r="O531" i="12"/>
  <c r="P531" i="12"/>
  <c r="Q531" i="12"/>
  <c r="R531" i="12"/>
  <c r="S531" i="12"/>
  <c r="T531" i="12"/>
  <c r="U531" i="12"/>
  <c r="O532" i="12"/>
  <c r="P532" i="12"/>
  <c r="Q532" i="12"/>
  <c r="R532" i="12"/>
  <c r="S532" i="12"/>
  <c r="T532" i="12"/>
  <c r="U532" i="12"/>
  <c r="O533" i="12"/>
  <c r="P533" i="12"/>
  <c r="Q533" i="12"/>
  <c r="R533" i="12"/>
  <c r="S533" i="12"/>
  <c r="T533" i="12"/>
  <c r="U533" i="12"/>
  <c r="O534" i="12"/>
  <c r="P534" i="12"/>
  <c r="Q534" i="12"/>
  <c r="R534" i="12"/>
  <c r="S534" i="12"/>
  <c r="T534" i="12"/>
  <c r="U534" i="12"/>
  <c r="O535" i="12"/>
  <c r="P535" i="12"/>
  <c r="Q535" i="12"/>
  <c r="R535" i="12"/>
  <c r="S535" i="12"/>
  <c r="T535" i="12"/>
  <c r="U535" i="12"/>
  <c r="O536" i="12"/>
  <c r="P536" i="12"/>
  <c r="Q536" i="12"/>
  <c r="R536" i="12"/>
  <c r="S536" i="12"/>
  <c r="T536" i="12"/>
  <c r="U536" i="12"/>
  <c r="O537" i="12"/>
  <c r="P537" i="12"/>
  <c r="Q537" i="12"/>
  <c r="R537" i="12"/>
  <c r="S537" i="12"/>
  <c r="T537" i="12"/>
  <c r="U537" i="12"/>
  <c r="O538" i="12"/>
  <c r="P538" i="12"/>
  <c r="Q538" i="12"/>
  <c r="R538" i="12"/>
  <c r="S538" i="12"/>
  <c r="T538" i="12"/>
  <c r="U538" i="12"/>
  <c r="O539" i="12"/>
  <c r="P539" i="12"/>
  <c r="Q539" i="12"/>
  <c r="R539" i="12"/>
  <c r="S539" i="12"/>
  <c r="T539" i="12"/>
  <c r="U539" i="12"/>
  <c r="O540" i="12"/>
  <c r="P540" i="12"/>
  <c r="Q540" i="12"/>
  <c r="R540" i="12"/>
  <c r="S540" i="12"/>
  <c r="T540" i="12"/>
  <c r="U540" i="12"/>
  <c r="O541" i="12"/>
  <c r="P541" i="12"/>
  <c r="Q541" i="12"/>
  <c r="R541" i="12"/>
  <c r="S541" i="12"/>
  <c r="T541" i="12"/>
  <c r="U541" i="12"/>
  <c r="O542" i="12"/>
  <c r="P542" i="12"/>
  <c r="Q542" i="12"/>
  <c r="R542" i="12"/>
  <c r="S542" i="12"/>
  <c r="T542" i="12"/>
  <c r="U542" i="12"/>
  <c r="O543" i="12"/>
  <c r="P543" i="12"/>
  <c r="Q543" i="12"/>
  <c r="R543" i="12"/>
  <c r="S543" i="12"/>
  <c r="T543" i="12"/>
  <c r="U543" i="12"/>
  <c r="O544" i="12"/>
  <c r="P544" i="12"/>
  <c r="Q544" i="12"/>
  <c r="R544" i="12"/>
  <c r="S544" i="12"/>
  <c r="T544" i="12"/>
  <c r="U544" i="12"/>
  <c r="O545" i="12"/>
  <c r="P545" i="12"/>
  <c r="Q545" i="12"/>
  <c r="R545" i="12"/>
  <c r="S545" i="12"/>
  <c r="T545" i="12"/>
  <c r="U545" i="12"/>
  <c r="O546" i="12"/>
  <c r="P546" i="12"/>
  <c r="Q546" i="12"/>
  <c r="R546" i="12"/>
  <c r="S546" i="12"/>
  <c r="T546" i="12"/>
  <c r="U546" i="12"/>
  <c r="O547" i="12"/>
  <c r="P547" i="12"/>
  <c r="Q547" i="12"/>
  <c r="R547" i="12"/>
  <c r="S547" i="12"/>
  <c r="T547" i="12"/>
  <c r="U547" i="12"/>
  <c r="O548" i="12"/>
  <c r="P548" i="12"/>
  <c r="Q548" i="12"/>
  <c r="R548" i="12"/>
  <c r="S548" i="12"/>
  <c r="T548" i="12"/>
  <c r="U548" i="12"/>
  <c r="O549" i="12"/>
  <c r="P549" i="12"/>
  <c r="Q549" i="12"/>
  <c r="R549" i="12"/>
  <c r="S549" i="12"/>
  <c r="T549" i="12"/>
  <c r="U549" i="12"/>
  <c r="O550" i="12"/>
  <c r="P550" i="12"/>
  <c r="Q550" i="12"/>
  <c r="R550" i="12"/>
  <c r="S550" i="12"/>
  <c r="T550" i="12"/>
  <c r="U550" i="12"/>
  <c r="O551" i="12"/>
  <c r="P551" i="12"/>
  <c r="Q551" i="12"/>
  <c r="R551" i="12"/>
  <c r="S551" i="12"/>
  <c r="T551" i="12"/>
  <c r="U551" i="12"/>
  <c r="O552" i="12"/>
  <c r="P552" i="12"/>
  <c r="Q552" i="12"/>
  <c r="R552" i="12"/>
  <c r="S552" i="12"/>
  <c r="T552" i="12"/>
  <c r="U552" i="12"/>
  <c r="O553" i="12"/>
  <c r="P553" i="12"/>
  <c r="Q553" i="12"/>
  <c r="R553" i="12"/>
  <c r="S553" i="12"/>
  <c r="T553" i="12"/>
  <c r="U553" i="12"/>
  <c r="O554" i="12"/>
  <c r="P554" i="12"/>
  <c r="Q554" i="12"/>
  <c r="R554" i="12"/>
  <c r="S554" i="12"/>
  <c r="T554" i="12"/>
  <c r="U554" i="12"/>
  <c r="O555" i="12"/>
  <c r="P555" i="12"/>
  <c r="Q555" i="12"/>
  <c r="R555" i="12"/>
  <c r="S555" i="12"/>
  <c r="T555" i="12"/>
  <c r="U555" i="12"/>
  <c r="O556" i="12"/>
  <c r="P556" i="12"/>
  <c r="Q556" i="12"/>
  <c r="R556" i="12"/>
  <c r="S556" i="12"/>
  <c r="T556" i="12"/>
  <c r="U556" i="12"/>
  <c r="O557" i="12"/>
  <c r="P557" i="12"/>
  <c r="Q557" i="12"/>
  <c r="R557" i="12"/>
  <c r="S557" i="12"/>
  <c r="T557" i="12"/>
  <c r="U557" i="12"/>
  <c r="O558" i="12"/>
  <c r="P558" i="12"/>
  <c r="Q558" i="12"/>
  <c r="R558" i="12"/>
  <c r="S558" i="12"/>
  <c r="T558" i="12"/>
  <c r="U558" i="12"/>
  <c r="O559" i="12"/>
  <c r="P559" i="12"/>
  <c r="Q559" i="12"/>
  <c r="R559" i="12"/>
  <c r="S559" i="12"/>
  <c r="T559" i="12"/>
  <c r="U559" i="12"/>
  <c r="O560" i="12"/>
  <c r="P560" i="12"/>
  <c r="Q560" i="12"/>
  <c r="R560" i="12"/>
  <c r="S560" i="12"/>
  <c r="T560" i="12"/>
  <c r="U560" i="12"/>
  <c r="O561" i="12"/>
  <c r="P561" i="12"/>
  <c r="Q561" i="12"/>
  <c r="R561" i="12"/>
  <c r="S561" i="12"/>
  <c r="T561" i="12"/>
  <c r="U561" i="12"/>
  <c r="O562" i="12"/>
  <c r="P562" i="12"/>
  <c r="Q562" i="12"/>
  <c r="R562" i="12"/>
  <c r="S562" i="12"/>
  <c r="T562" i="12"/>
  <c r="U562" i="12"/>
  <c r="O563" i="12"/>
  <c r="P563" i="12"/>
  <c r="Q563" i="12"/>
  <c r="R563" i="12"/>
  <c r="S563" i="12"/>
  <c r="T563" i="12"/>
  <c r="U563" i="12"/>
  <c r="O564" i="12"/>
  <c r="P564" i="12"/>
  <c r="Q564" i="12"/>
  <c r="R564" i="12"/>
  <c r="S564" i="12"/>
  <c r="T564" i="12"/>
  <c r="U564" i="12"/>
  <c r="O565" i="12"/>
  <c r="P565" i="12"/>
  <c r="Q565" i="12"/>
  <c r="R565" i="12"/>
  <c r="S565" i="12"/>
  <c r="T565" i="12"/>
  <c r="U565" i="12"/>
  <c r="O3" i="12"/>
  <c r="P3" i="12"/>
  <c r="Q3" i="12"/>
  <c r="R3" i="12"/>
  <c r="S3" i="12"/>
  <c r="T3" i="12"/>
  <c r="U3" i="12"/>
  <c r="O4" i="12"/>
  <c r="P4" i="12"/>
  <c r="Q4" i="12"/>
  <c r="R4" i="12"/>
  <c r="S4" i="12"/>
  <c r="T4" i="12"/>
  <c r="U4" i="12"/>
  <c r="O5" i="12"/>
  <c r="P5" i="12"/>
  <c r="Q5" i="12"/>
  <c r="R5" i="12"/>
  <c r="S5" i="12"/>
  <c r="T5" i="12"/>
  <c r="U5" i="12"/>
  <c r="O6" i="12"/>
  <c r="P6" i="12"/>
  <c r="Q6" i="12"/>
  <c r="R6" i="12"/>
  <c r="S6" i="12"/>
  <c r="T6" i="12"/>
  <c r="U6" i="12"/>
  <c r="O7" i="12"/>
  <c r="P7" i="12"/>
  <c r="Q7" i="12"/>
  <c r="R7" i="12"/>
  <c r="S7" i="12"/>
  <c r="T7" i="12"/>
  <c r="U7" i="12"/>
  <c r="O8" i="12"/>
  <c r="P8" i="12"/>
  <c r="Q8" i="12"/>
  <c r="R8" i="12"/>
  <c r="S8" i="12"/>
  <c r="T8" i="12"/>
  <c r="U8" i="12"/>
  <c r="O9" i="12"/>
  <c r="P9" i="12"/>
  <c r="Q9" i="12"/>
  <c r="R9" i="12"/>
  <c r="S9" i="12"/>
  <c r="T9" i="12"/>
  <c r="U9" i="12"/>
  <c r="O10" i="12"/>
  <c r="P10" i="12"/>
  <c r="Q10" i="12"/>
  <c r="R10" i="12"/>
  <c r="S10" i="12"/>
  <c r="T10" i="12"/>
  <c r="U10" i="12"/>
  <c r="O11" i="12"/>
  <c r="P11" i="12"/>
  <c r="Q11" i="12"/>
  <c r="R11" i="12"/>
  <c r="S11" i="12"/>
  <c r="T11" i="12"/>
  <c r="U11" i="12"/>
  <c r="O12" i="12"/>
  <c r="P12" i="12"/>
  <c r="Q12" i="12"/>
  <c r="R12" i="12"/>
  <c r="S12" i="12"/>
  <c r="T12" i="12"/>
  <c r="U12" i="12"/>
  <c r="O13" i="12"/>
  <c r="P13" i="12"/>
  <c r="Q13" i="12"/>
  <c r="R13" i="12"/>
  <c r="S13" i="12"/>
  <c r="T13" i="12"/>
  <c r="U13" i="12"/>
  <c r="O14" i="12"/>
  <c r="P14" i="12"/>
  <c r="Q14" i="12"/>
  <c r="R14" i="12"/>
  <c r="S14" i="12"/>
  <c r="T14" i="12"/>
  <c r="U14" i="12"/>
  <c r="O15" i="12"/>
  <c r="P15" i="12"/>
  <c r="Q15" i="12"/>
  <c r="R15" i="12"/>
  <c r="S15" i="12"/>
  <c r="T15" i="12"/>
  <c r="U15" i="12"/>
  <c r="O16" i="12"/>
  <c r="P16" i="12"/>
  <c r="Q16" i="12"/>
  <c r="R16" i="12"/>
  <c r="S16" i="12"/>
  <c r="T16" i="12"/>
  <c r="U16" i="12"/>
  <c r="O17" i="12"/>
  <c r="P17" i="12"/>
  <c r="Q17" i="12"/>
  <c r="R17" i="12"/>
  <c r="S17" i="12"/>
  <c r="T17" i="12"/>
  <c r="U17" i="12"/>
  <c r="O18" i="12"/>
  <c r="P18" i="12"/>
  <c r="Q18" i="12"/>
  <c r="R18" i="12"/>
  <c r="S18" i="12"/>
  <c r="T18" i="12"/>
  <c r="U18" i="12"/>
  <c r="O19" i="12"/>
  <c r="P19" i="12"/>
  <c r="Q19" i="12"/>
  <c r="R19" i="12"/>
  <c r="S19" i="12"/>
  <c r="T19" i="12"/>
  <c r="U19" i="12"/>
  <c r="O20" i="12"/>
  <c r="P20" i="12"/>
  <c r="Q20" i="12"/>
  <c r="R20" i="12"/>
  <c r="S20" i="12"/>
  <c r="T20" i="12"/>
  <c r="U20" i="12"/>
  <c r="O21" i="12"/>
  <c r="P21" i="12"/>
  <c r="Q21" i="12"/>
  <c r="R21" i="12"/>
  <c r="S21" i="12"/>
  <c r="T21" i="12"/>
  <c r="U21" i="12"/>
  <c r="O22" i="12"/>
  <c r="P22" i="12"/>
  <c r="Q22" i="12"/>
  <c r="R22" i="12"/>
  <c r="S22" i="12"/>
  <c r="T22" i="12"/>
  <c r="U22" i="12"/>
  <c r="O23" i="12"/>
  <c r="P23" i="12"/>
  <c r="Q23" i="12"/>
  <c r="R23" i="12"/>
  <c r="S23" i="12"/>
  <c r="T23" i="12"/>
  <c r="U23" i="12"/>
  <c r="O24" i="12"/>
  <c r="P24" i="12"/>
  <c r="Q24" i="12"/>
  <c r="R24" i="12"/>
  <c r="S24" i="12"/>
  <c r="T24" i="12"/>
  <c r="U24" i="12"/>
  <c r="O25" i="12"/>
  <c r="P25" i="12"/>
  <c r="Q25" i="12"/>
  <c r="R25" i="12"/>
  <c r="S25" i="12"/>
  <c r="T25" i="12"/>
  <c r="U25" i="12"/>
  <c r="O26" i="12"/>
  <c r="P26" i="12"/>
  <c r="Q26" i="12"/>
  <c r="R26" i="12"/>
  <c r="S26" i="12"/>
  <c r="T26" i="12"/>
  <c r="U26" i="12"/>
  <c r="O27" i="12"/>
  <c r="P27" i="12"/>
  <c r="Q27" i="12"/>
  <c r="R27" i="12"/>
  <c r="S27" i="12"/>
  <c r="T27" i="12"/>
  <c r="U27" i="12"/>
  <c r="O28" i="12"/>
  <c r="P28" i="12"/>
  <c r="Q28" i="12"/>
  <c r="R28" i="12"/>
  <c r="S28" i="12"/>
  <c r="T28" i="12"/>
  <c r="U28" i="12"/>
  <c r="O29" i="12"/>
  <c r="P29" i="12"/>
  <c r="Q29" i="12"/>
  <c r="R29" i="12"/>
  <c r="S29" i="12"/>
  <c r="T29" i="12"/>
  <c r="U29" i="12"/>
  <c r="O30" i="12"/>
  <c r="P30" i="12"/>
  <c r="Q30" i="12"/>
  <c r="R30" i="12"/>
  <c r="S30" i="12"/>
  <c r="T30" i="12"/>
  <c r="U30" i="12"/>
  <c r="O31" i="12"/>
  <c r="P31" i="12"/>
  <c r="Q31" i="12"/>
  <c r="R31" i="12"/>
  <c r="S31" i="12"/>
  <c r="T31" i="12"/>
  <c r="U31" i="12"/>
  <c r="O32" i="12"/>
  <c r="P32" i="12"/>
  <c r="Q32" i="12"/>
  <c r="R32" i="12"/>
  <c r="S32" i="12"/>
  <c r="T32" i="12"/>
  <c r="U32" i="12"/>
  <c r="O33" i="12"/>
  <c r="P33" i="12"/>
  <c r="Q33" i="12"/>
  <c r="R33" i="12"/>
  <c r="S33" i="12"/>
  <c r="T33" i="12"/>
  <c r="U33" i="12"/>
  <c r="O34" i="12"/>
  <c r="P34" i="12"/>
  <c r="Q34" i="12"/>
  <c r="R34" i="12"/>
  <c r="S34" i="12"/>
  <c r="T34" i="12"/>
  <c r="U34" i="12"/>
  <c r="O35" i="12"/>
  <c r="P35" i="12"/>
  <c r="Q35" i="12"/>
  <c r="R35" i="12"/>
  <c r="S35" i="12"/>
  <c r="T35" i="12"/>
  <c r="U35" i="12"/>
  <c r="O36" i="12"/>
  <c r="P36" i="12"/>
  <c r="Q36" i="12"/>
  <c r="R36" i="12"/>
  <c r="S36" i="12"/>
  <c r="T36" i="12"/>
  <c r="U36" i="12"/>
  <c r="O37" i="12"/>
  <c r="P37" i="12"/>
  <c r="Q37" i="12"/>
  <c r="R37" i="12"/>
  <c r="S37" i="12"/>
  <c r="T37" i="12"/>
  <c r="U37" i="12"/>
  <c r="O38" i="12"/>
  <c r="P38" i="12"/>
  <c r="Q38" i="12"/>
  <c r="R38" i="12"/>
  <c r="S38" i="12"/>
  <c r="T38" i="12"/>
  <c r="U38" i="12"/>
  <c r="O39" i="12"/>
  <c r="P39" i="12"/>
  <c r="Q39" i="12"/>
  <c r="R39" i="12"/>
  <c r="S39" i="12"/>
  <c r="T39" i="12"/>
  <c r="U39" i="12"/>
  <c r="O40" i="12"/>
  <c r="P40" i="12"/>
  <c r="Q40" i="12"/>
  <c r="R40" i="12"/>
  <c r="S40" i="12"/>
  <c r="T40" i="12"/>
  <c r="U40" i="12"/>
  <c r="O41" i="12"/>
  <c r="P41" i="12"/>
  <c r="Q41" i="12"/>
  <c r="R41" i="12"/>
  <c r="S41" i="12"/>
  <c r="T41" i="12"/>
  <c r="U41" i="12"/>
  <c r="O42" i="12"/>
  <c r="P42" i="12"/>
  <c r="Q42" i="12"/>
  <c r="R42" i="12"/>
  <c r="S42" i="12"/>
  <c r="T42" i="12"/>
  <c r="U42" i="12"/>
  <c r="O43" i="12"/>
  <c r="P43" i="12"/>
  <c r="Q43" i="12"/>
  <c r="R43" i="12"/>
  <c r="S43" i="12"/>
  <c r="T43" i="12"/>
  <c r="U43" i="12"/>
  <c r="O44" i="12"/>
  <c r="P44" i="12"/>
  <c r="Q44" i="12"/>
  <c r="R44" i="12"/>
  <c r="S44" i="12"/>
  <c r="T44" i="12"/>
  <c r="U44" i="12"/>
  <c r="O45" i="12"/>
  <c r="P45" i="12"/>
  <c r="Q45" i="12"/>
  <c r="R45" i="12"/>
  <c r="S45" i="12"/>
  <c r="T45" i="12"/>
  <c r="U45" i="12"/>
  <c r="O46" i="12"/>
  <c r="P46" i="12"/>
  <c r="Q46" i="12"/>
  <c r="R46" i="12"/>
  <c r="S46" i="12"/>
  <c r="T46" i="12"/>
  <c r="U46" i="12"/>
  <c r="O47" i="12"/>
  <c r="P47" i="12"/>
  <c r="Q47" i="12"/>
  <c r="R47" i="12"/>
  <c r="S47" i="12"/>
  <c r="T47" i="12"/>
  <c r="U47" i="12"/>
  <c r="O48" i="12"/>
  <c r="P48" i="12"/>
  <c r="Q48" i="12"/>
  <c r="R48" i="12"/>
  <c r="S48" i="12"/>
  <c r="T48" i="12"/>
  <c r="U48" i="12"/>
  <c r="O49" i="12"/>
  <c r="P49" i="12"/>
  <c r="Q49" i="12"/>
  <c r="R49" i="12"/>
  <c r="S49" i="12"/>
  <c r="T49" i="12"/>
  <c r="U49" i="12"/>
  <c r="O50" i="12"/>
  <c r="P50" i="12"/>
  <c r="Q50" i="12"/>
  <c r="R50" i="12"/>
  <c r="S50" i="12"/>
  <c r="T50" i="12"/>
  <c r="U50" i="12"/>
  <c r="O51" i="12"/>
  <c r="P51" i="12"/>
  <c r="Q51" i="12"/>
  <c r="R51" i="12"/>
  <c r="S51" i="12"/>
  <c r="T51" i="12"/>
  <c r="U51" i="12"/>
  <c r="O52" i="12"/>
  <c r="P52" i="12"/>
  <c r="Q52" i="12"/>
  <c r="R52" i="12"/>
  <c r="S52" i="12"/>
  <c r="T52" i="12"/>
  <c r="U52" i="12"/>
  <c r="O53" i="12"/>
  <c r="P53" i="12"/>
  <c r="Q53" i="12"/>
  <c r="R53" i="12"/>
  <c r="S53" i="12"/>
  <c r="T53" i="12"/>
  <c r="U53" i="12"/>
  <c r="O54" i="12"/>
  <c r="P54" i="12"/>
  <c r="Q54" i="12"/>
  <c r="R54" i="12"/>
  <c r="S54" i="12"/>
  <c r="T54" i="12"/>
  <c r="U54" i="12"/>
  <c r="O55" i="12"/>
  <c r="P55" i="12"/>
  <c r="Q55" i="12"/>
  <c r="R55" i="12"/>
  <c r="S55" i="12"/>
  <c r="T55" i="12"/>
  <c r="U55" i="12"/>
  <c r="O56" i="12"/>
  <c r="P56" i="12"/>
  <c r="Q56" i="12"/>
  <c r="R56" i="12"/>
  <c r="S56" i="12"/>
  <c r="T56" i="12"/>
  <c r="U56" i="12"/>
  <c r="O57" i="12"/>
  <c r="P57" i="12"/>
  <c r="Q57" i="12"/>
  <c r="R57" i="12"/>
  <c r="S57" i="12"/>
  <c r="T57" i="12"/>
  <c r="U57" i="12"/>
  <c r="O58" i="12"/>
  <c r="P58" i="12"/>
  <c r="Q58" i="12"/>
  <c r="R58" i="12"/>
  <c r="S58" i="12"/>
  <c r="T58" i="12"/>
  <c r="U58" i="12"/>
  <c r="O59" i="12"/>
  <c r="P59" i="12"/>
  <c r="Q59" i="12"/>
  <c r="R59" i="12"/>
  <c r="S59" i="12"/>
  <c r="T59" i="12"/>
  <c r="U59" i="12"/>
  <c r="O60" i="12"/>
  <c r="P60" i="12"/>
  <c r="Q60" i="12"/>
  <c r="R60" i="12"/>
  <c r="S60" i="12"/>
  <c r="T60" i="12"/>
  <c r="U60" i="12"/>
  <c r="O61" i="12"/>
  <c r="P61" i="12"/>
  <c r="Q61" i="12"/>
  <c r="R61" i="12"/>
  <c r="S61" i="12"/>
  <c r="T61" i="12"/>
  <c r="U61" i="12"/>
  <c r="O62" i="12"/>
  <c r="P62" i="12"/>
  <c r="Q62" i="12"/>
  <c r="R62" i="12"/>
  <c r="S62" i="12"/>
  <c r="T62" i="12"/>
  <c r="U62" i="12"/>
  <c r="O63" i="12"/>
  <c r="P63" i="12"/>
  <c r="Q63" i="12"/>
  <c r="R63" i="12"/>
  <c r="S63" i="12"/>
  <c r="T63" i="12"/>
  <c r="U63" i="12"/>
  <c r="O64" i="12"/>
  <c r="P64" i="12"/>
  <c r="Q64" i="12"/>
  <c r="R64" i="12"/>
  <c r="S64" i="12"/>
  <c r="T64" i="12"/>
  <c r="U64" i="12"/>
  <c r="O65" i="12"/>
  <c r="P65" i="12"/>
  <c r="Q65" i="12"/>
  <c r="R65" i="12"/>
  <c r="S65" i="12"/>
  <c r="T65" i="12"/>
  <c r="U65" i="12"/>
  <c r="O66" i="12"/>
  <c r="P66" i="12"/>
  <c r="Q66" i="12"/>
  <c r="R66" i="12"/>
  <c r="S66" i="12"/>
  <c r="T66" i="12"/>
  <c r="U66" i="12"/>
  <c r="O67" i="12"/>
  <c r="P67" i="12"/>
  <c r="Q67" i="12"/>
  <c r="R67" i="12"/>
  <c r="S67" i="12"/>
  <c r="T67" i="12"/>
  <c r="U67" i="12"/>
  <c r="O68" i="12"/>
  <c r="P68" i="12"/>
  <c r="Q68" i="12"/>
  <c r="R68" i="12"/>
  <c r="S68" i="12"/>
  <c r="T68" i="12"/>
  <c r="U68" i="12"/>
  <c r="O69" i="12"/>
  <c r="P69" i="12"/>
  <c r="Q69" i="12"/>
  <c r="R69" i="12"/>
  <c r="S69" i="12"/>
  <c r="T69" i="12"/>
  <c r="U69" i="12"/>
  <c r="O70" i="12"/>
  <c r="P70" i="12"/>
  <c r="Q70" i="12"/>
  <c r="R70" i="12"/>
  <c r="S70" i="12"/>
  <c r="T70" i="12"/>
  <c r="U70" i="12"/>
  <c r="O71" i="12"/>
  <c r="P71" i="12"/>
  <c r="Q71" i="12"/>
  <c r="R71" i="12"/>
  <c r="S71" i="12"/>
  <c r="T71" i="12"/>
  <c r="U71" i="12"/>
  <c r="O72" i="12"/>
  <c r="P72" i="12"/>
  <c r="Q72" i="12"/>
  <c r="R72" i="12"/>
  <c r="S72" i="12"/>
  <c r="T72" i="12"/>
  <c r="U72" i="12"/>
  <c r="O73" i="12"/>
  <c r="P73" i="12"/>
  <c r="Q73" i="12"/>
  <c r="R73" i="12"/>
  <c r="S73" i="12"/>
  <c r="T73" i="12"/>
  <c r="U73" i="12"/>
  <c r="O74" i="12"/>
  <c r="P74" i="12"/>
  <c r="Q74" i="12"/>
  <c r="R74" i="12"/>
  <c r="S74" i="12"/>
  <c r="T74" i="12"/>
  <c r="U74" i="12"/>
  <c r="O75" i="12"/>
  <c r="P75" i="12"/>
  <c r="Q75" i="12"/>
  <c r="R75" i="12"/>
  <c r="S75" i="12"/>
  <c r="T75" i="12"/>
  <c r="U75" i="12"/>
  <c r="O76" i="12"/>
  <c r="P76" i="12"/>
  <c r="Q76" i="12"/>
  <c r="R76" i="12"/>
  <c r="S76" i="12"/>
  <c r="T76" i="12"/>
  <c r="U76" i="12"/>
  <c r="O77" i="12"/>
  <c r="P77" i="12"/>
  <c r="Q77" i="12"/>
  <c r="R77" i="12"/>
  <c r="S77" i="12"/>
  <c r="T77" i="12"/>
  <c r="U77" i="12"/>
  <c r="O78" i="12"/>
  <c r="P78" i="12"/>
  <c r="Q78" i="12"/>
  <c r="R78" i="12"/>
  <c r="S78" i="12"/>
  <c r="T78" i="12"/>
  <c r="U78" i="12"/>
  <c r="O79" i="12"/>
  <c r="P79" i="12"/>
  <c r="Q79" i="12"/>
  <c r="R79" i="12"/>
  <c r="S79" i="12"/>
  <c r="T79" i="12"/>
  <c r="U79" i="12"/>
  <c r="O80" i="12"/>
  <c r="P80" i="12"/>
  <c r="Q80" i="12"/>
  <c r="R80" i="12"/>
  <c r="S80" i="12"/>
  <c r="T80" i="12"/>
  <c r="U80" i="12"/>
  <c r="O81" i="12"/>
  <c r="P81" i="12"/>
  <c r="Q81" i="12"/>
  <c r="R81" i="12"/>
  <c r="S81" i="12"/>
  <c r="T81" i="12"/>
  <c r="U81" i="12"/>
  <c r="O82" i="12"/>
  <c r="P82" i="12"/>
  <c r="Q82" i="12"/>
  <c r="R82" i="12"/>
  <c r="S82" i="12"/>
  <c r="T82" i="12"/>
  <c r="U82" i="12"/>
  <c r="O83" i="12"/>
  <c r="P83" i="12"/>
  <c r="Q83" i="12"/>
  <c r="R83" i="12"/>
  <c r="S83" i="12"/>
  <c r="T83" i="12"/>
  <c r="U83" i="12"/>
  <c r="O84" i="12"/>
  <c r="P84" i="12"/>
  <c r="Q84" i="12"/>
  <c r="R84" i="12"/>
  <c r="S84" i="12"/>
  <c r="T84" i="12"/>
  <c r="U84" i="12"/>
  <c r="O85" i="12"/>
  <c r="P85" i="12"/>
  <c r="Q85" i="12"/>
  <c r="R85" i="12"/>
  <c r="S85" i="12"/>
  <c r="T85" i="12"/>
  <c r="U85" i="12"/>
  <c r="B95" i="58"/>
  <c r="B477" i="54" s="1"/>
  <c r="H477" i="54" s="1"/>
  <c r="B176" i="58"/>
  <c r="B558" i="54" s="1"/>
  <c r="H558" i="54" s="1"/>
  <c r="B179" i="58"/>
  <c r="B561" i="54" s="1"/>
  <c r="H561" i="54" s="1"/>
  <c r="B180" i="58"/>
  <c r="B562" i="54" s="1"/>
  <c r="H562" i="54" s="1"/>
  <c r="C2" i="11"/>
  <c r="D2" i="11"/>
  <c r="C5" i="11"/>
  <c r="D5" i="11"/>
  <c r="C6" i="11"/>
  <c r="D6" i="11"/>
  <c r="C8" i="11"/>
  <c r="D8" i="11"/>
  <c r="C9" i="11"/>
  <c r="D9" i="11"/>
  <c r="C10" i="11"/>
  <c r="D10" i="11"/>
  <c r="C11" i="11"/>
  <c r="D11" i="11"/>
  <c r="C12" i="11"/>
  <c r="D12" i="11"/>
  <c r="C13" i="11"/>
  <c r="D13" i="11"/>
  <c r="C14" i="11"/>
  <c r="D14" i="11"/>
  <c r="C15" i="11"/>
  <c r="D15" i="11"/>
  <c r="C16" i="11"/>
  <c r="D16" i="11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C28" i="11"/>
  <c r="D28" i="11"/>
  <c r="C29" i="11"/>
  <c r="D29" i="11"/>
  <c r="C30" i="11"/>
  <c r="D30" i="11"/>
  <c r="C31" i="11"/>
  <c r="D31" i="11"/>
  <c r="C32" i="11"/>
  <c r="D32" i="11"/>
  <c r="C33" i="11"/>
  <c r="D33" i="11"/>
  <c r="C34" i="11"/>
  <c r="D34" i="11"/>
  <c r="C35" i="11"/>
  <c r="D35" i="11"/>
  <c r="C36" i="11"/>
  <c r="D36" i="11"/>
  <c r="C37" i="11"/>
  <c r="D37" i="11"/>
  <c r="C38" i="11"/>
  <c r="D38" i="11"/>
  <c r="C39" i="11"/>
  <c r="D39" i="11"/>
  <c r="C40" i="11"/>
  <c r="D40" i="11"/>
  <c r="C41" i="11"/>
  <c r="D41" i="11"/>
  <c r="C42" i="11"/>
  <c r="D42" i="11"/>
  <c r="C43" i="11"/>
  <c r="D43" i="11"/>
  <c r="C44" i="11"/>
  <c r="D44" i="11"/>
  <c r="C45" i="11"/>
  <c r="D45" i="11"/>
  <c r="C46" i="11"/>
  <c r="D46" i="11"/>
  <c r="C47" i="11"/>
  <c r="D47" i="11"/>
  <c r="C48" i="11"/>
  <c r="D48" i="11"/>
  <c r="C49" i="11"/>
  <c r="D49" i="11"/>
  <c r="C50" i="11"/>
  <c r="D50" i="11"/>
  <c r="C51" i="11"/>
  <c r="D51" i="11"/>
  <c r="C52" i="11"/>
  <c r="D52" i="11"/>
  <c r="C53" i="11"/>
  <c r="D53" i="11"/>
  <c r="C54" i="11"/>
  <c r="D54" i="11"/>
  <c r="C55" i="11"/>
  <c r="D55" i="11"/>
  <c r="C56" i="11"/>
  <c r="D56" i="11"/>
  <c r="C57" i="11"/>
  <c r="D57" i="11"/>
  <c r="C58" i="11"/>
  <c r="D58" i="11"/>
  <c r="C59" i="11"/>
  <c r="D59" i="11"/>
  <c r="C60" i="11"/>
  <c r="D60" i="11"/>
  <c r="C61" i="11"/>
  <c r="D61" i="11"/>
  <c r="C62" i="11"/>
  <c r="D62" i="11"/>
  <c r="C63" i="11"/>
  <c r="D63" i="11"/>
  <c r="C64" i="11"/>
  <c r="D64" i="11"/>
  <c r="C65" i="11"/>
  <c r="D65" i="11"/>
  <c r="C66" i="11"/>
  <c r="D66" i="11"/>
  <c r="C67" i="11"/>
  <c r="D67" i="11"/>
  <c r="C68" i="11"/>
  <c r="D68" i="11"/>
  <c r="C69" i="11"/>
  <c r="D69" i="11"/>
  <c r="C70" i="11"/>
  <c r="D70" i="11"/>
  <c r="C71" i="11"/>
  <c r="D71" i="11"/>
  <c r="C72" i="11"/>
  <c r="D72" i="11"/>
  <c r="C73" i="11"/>
  <c r="D73" i="11"/>
  <c r="C74" i="11"/>
  <c r="D74" i="11"/>
  <c r="C75" i="11"/>
  <c r="D75" i="11"/>
  <c r="C76" i="11"/>
  <c r="D76" i="11"/>
  <c r="C77" i="11"/>
  <c r="D77" i="11"/>
  <c r="C78" i="11"/>
  <c r="D78" i="11"/>
  <c r="C79" i="11"/>
  <c r="D79" i="11"/>
  <c r="C80" i="11"/>
  <c r="D80" i="11"/>
  <c r="C81" i="11"/>
  <c r="D81" i="11"/>
  <c r="C82" i="11"/>
  <c r="D82" i="11"/>
  <c r="C83" i="11"/>
  <c r="D83" i="11"/>
  <c r="C84" i="11"/>
  <c r="D84" i="11"/>
  <c r="C85" i="11"/>
  <c r="D85" i="11"/>
  <c r="C86" i="11"/>
  <c r="D86" i="11"/>
  <c r="C87" i="11"/>
  <c r="D87" i="11"/>
  <c r="C88" i="11"/>
  <c r="D88" i="11"/>
  <c r="C89" i="11"/>
  <c r="D89" i="11"/>
  <c r="C90" i="11"/>
  <c r="D90" i="11"/>
  <c r="C91" i="11"/>
  <c r="D91" i="11"/>
  <c r="C92" i="11"/>
  <c r="D92" i="11"/>
  <c r="C93" i="11"/>
  <c r="D93" i="11"/>
  <c r="C94" i="11"/>
  <c r="D94" i="11"/>
  <c r="C95" i="11"/>
  <c r="D95" i="11"/>
  <c r="C96" i="11"/>
  <c r="D96" i="11"/>
  <c r="C97" i="11"/>
  <c r="D97" i="11"/>
  <c r="C98" i="11"/>
  <c r="D98" i="11"/>
  <c r="C99" i="11"/>
  <c r="D99" i="11"/>
  <c r="C100" i="11"/>
  <c r="D100" i="11"/>
  <c r="C101" i="11"/>
  <c r="D101" i="11"/>
  <c r="C102" i="11"/>
  <c r="D102" i="11"/>
  <c r="C103" i="11"/>
  <c r="D103" i="11"/>
  <c r="C104" i="11"/>
  <c r="D104" i="11"/>
  <c r="C105" i="11"/>
  <c r="D105" i="11"/>
  <c r="C106" i="11"/>
  <c r="D106" i="11"/>
  <c r="C107" i="11"/>
  <c r="D107" i="11"/>
  <c r="C108" i="11"/>
  <c r="D108" i="11"/>
  <c r="C109" i="11"/>
  <c r="D109" i="11"/>
  <c r="C110" i="11"/>
  <c r="D110" i="11"/>
  <c r="C111" i="11"/>
  <c r="D111" i="11"/>
  <c r="C112" i="11"/>
  <c r="D112" i="11"/>
  <c r="C113" i="11"/>
  <c r="D113" i="11"/>
  <c r="C114" i="11"/>
  <c r="D114" i="11"/>
  <c r="C115" i="11"/>
  <c r="D115" i="11"/>
  <c r="C116" i="11"/>
  <c r="D116" i="11"/>
  <c r="C117" i="11"/>
  <c r="D117" i="11"/>
  <c r="C118" i="11"/>
  <c r="D118" i="11"/>
  <c r="C119" i="11"/>
  <c r="D119" i="11"/>
  <c r="C120" i="11"/>
  <c r="D120" i="11"/>
  <c r="C121" i="11"/>
  <c r="D121" i="11"/>
  <c r="C122" i="11"/>
  <c r="D122" i="11"/>
  <c r="C123" i="11"/>
  <c r="D123" i="11"/>
  <c r="C124" i="11"/>
  <c r="D124" i="11"/>
  <c r="C125" i="11"/>
  <c r="D125" i="11"/>
  <c r="C126" i="11"/>
  <c r="D126" i="11"/>
  <c r="C127" i="11"/>
  <c r="D127" i="11"/>
  <c r="C128" i="11"/>
  <c r="D128" i="11"/>
  <c r="C129" i="11"/>
  <c r="D129" i="11"/>
  <c r="C130" i="11"/>
  <c r="D130" i="11"/>
  <c r="C131" i="11"/>
  <c r="D131" i="11"/>
  <c r="C132" i="11"/>
  <c r="D132" i="11"/>
  <c r="C133" i="11"/>
  <c r="D133" i="11"/>
  <c r="C134" i="11"/>
  <c r="D134" i="11"/>
  <c r="C135" i="11"/>
  <c r="D135" i="11"/>
  <c r="C136" i="11"/>
  <c r="D136" i="11"/>
  <c r="C137" i="11"/>
  <c r="D137" i="11"/>
  <c r="C138" i="11"/>
  <c r="D138" i="11"/>
  <c r="C139" i="11"/>
  <c r="D139" i="11"/>
  <c r="C140" i="11"/>
  <c r="D140" i="11"/>
  <c r="C141" i="11"/>
  <c r="D141" i="11"/>
  <c r="C142" i="11"/>
  <c r="D142" i="11"/>
  <c r="C143" i="11"/>
  <c r="D143" i="11"/>
  <c r="C144" i="11"/>
  <c r="D144" i="11"/>
  <c r="C145" i="11"/>
  <c r="D145" i="11"/>
  <c r="C146" i="11"/>
  <c r="D146" i="11"/>
  <c r="C147" i="11"/>
  <c r="D147" i="11"/>
  <c r="C148" i="11"/>
  <c r="D148" i="11"/>
  <c r="C149" i="11"/>
  <c r="D149" i="11"/>
  <c r="C150" i="11"/>
  <c r="D150" i="11"/>
  <c r="C151" i="11"/>
  <c r="D151" i="11"/>
  <c r="C153" i="11"/>
  <c r="D153" i="11"/>
  <c r="C154" i="11"/>
  <c r="D154" i="11"/>
  <c r="C155" i="11"/>
  <c r="D155" i="11"/>
  <c r="C156" i="11"/>
  <c r="D156" i="11"/>
  <c r="C157" i="11"/>
  <c r="D157" i="11"/>
  <c r="C158" i="11"/>
  <c r="D158" i="11"/>
  <c r="C159" i="11"/>
  <c r="D159" i="11"/>
  <c r="C160" i="11"/>
  <c r="D160" i="11"/>
  <c r="C161" i="11"/>
  <c r="D161" i="11"/>
  <c r="C162" i="11"/>
  <c r="D162" i="11"/>
  <c r="C163" i="11"/>
  <c r="D163" i="11"/>
  <c r="C164" i="11"/>
  <c r="D164" i="11"/>
  <c r="C165" i="11"/>
  <c r="D165" i="11"/>
  <c r="C166" i="11"/>
  <c r="D166" i="11"/>
  <c r="C167" i="11"/>
  <c r="D167" i="11"/>
  <c r="C168" i="11"/>
  <c r="D168" i="11"/>
  <c r="C169" i="11"/>
  <c r="D169" i="11"/>
  <c r="C170" i="11"/>
  <c r="D170" i="11"/>
  <c r="C171" i="11"/>
  <c r="D171" i="11"/>
  <c r="C172" i="11"/>
  <c r="D172" i="11"/>
  <c r="C173" i="11"/>
  <c r="D173" i="11"/>
  <c r="C174" i="11"/>
  <c r="D174" i="11"/>
  <c r="C175" i="11"/>
  <c r="D175" i="11"/>
  <c r="C176" i="11"/>
  <c r="D176" i="11"/>
  <c r="C177" i="11"/>
  <c r="D177" i="11"/>
  <c r="C178" i="11"/>
  <c r="D178" i="11"/>
  <c r="C179" i="11"/>
  <c r="D179" i="11"/>
  <c r="C180" i="11"/>
  <c r="D180" i="11"/>
  <c r="C181" i="11"/>
  <c r="D181" i="11"/>
  <c r="C182" i="11"/>
  <c r="D182" i="11"/>
  <c r="C183" i="11"/>
  <c r="D183" i="11"/>
  <c r="C184" i="11"/>
  <c r="D184" i="11"/>
  <c r="C185" i="11"/>
  <c r="D185" i="11"/>
  <c r="C186" i="11"/>
  <c r="D186" i="11"/>
  <c r="C187" i="11"/>
  <c r="D187" i="11"/>
  <c r="C188" i="11"/>
  <c r="D188" i="11"/>
  <c r="C189" i="11"/>
  <c r="D189" i="11"/>
  <c r="C190" i="11"/>
  <c r="D190" i="11"/>
  <c r="C191" i="11"/>
  <c r="D191" i="11"/>
  <c r="C192" i="11"/>
  <c r="D192" i="11"/>
  <c r="C193" i="11"/>
  <c r="D193" i="11"/>
  <c r="C194" i="11"/>
  <c r="D194" i="11"/>
  <c r="C195" i="11"/>
  <c r="D195" i="11"/>
  <c r="C196" i="11"/>
  <c r="D196" i="11"/>
  <c r="C197" i="11"/>
  <c r="D197" i="11"/>
  <c r="C198" i="11"/>
  <c r="D198" i="11"/>
  <c r="C199" i="11"/>
  <c r="D199" i="11"/>
  <c r="C200" i="11"/>
  <c r="D200" i="11"/>
  <c r="C201" i="11"/>
  <c r="D201" i="11"/>
  <c r="C202" i="11"/>
  <c r="D202" i="11"/>
  <c r="C203" i="11"/>
  <c r="D203" i="11"/>
  <c r="C204" i="11"/>
  <c r="D204" i="11"/>
  <c r="C205" i="11"/>
  <c r="D205" i="11"/>
  <c r="C206" i="11"/>
  <c r="D206" i="11"/>
  <c r="C207" i="11"/>
  <c r="D207" i="11"/>
  <c r="C208" i="11"/>
  <c r="D208" i="11"/>
  <c r="C209" i="11"/>
  <c r="D209" i="11"/>
  <c r="C210" i="11"/>
  <c r="D210" i="11"/>
  <c r="C211" i="11"/>
  <c r="D211" i="11"/>
  <c r="C212" i="11"/>
  <c r="D212" i="11"/>
  <c r="C213" i="11"/>
  <c r="D213" i="11"/>
  <c r="C214" i="11"/>
  <c r="D214" i="11"/>
  <c r="C215" i="11"/>
  <c r="D215" i="11"/>
  <c r="C216" i="11"/>
  <c r="D216" i="11"/>
  <c r="C217" i="11"/>
  <c r="D217" i="11"/>
  <c r="C218" i="11"/>
  <c r="D218" i="11"/>
  <c r="C219" i="11"/>
  <c r="D219" i="11"/>
  <c r="C220" i="11"/>
  <c r="D220" i="11"/>
  <c r="C221" i="11"/>
  <c r="D221" i="11"/>
  <c r="C222" i="11"/>
  <c r="D222" i="11"/>
  <c r="C223" i="11"/>
  <c r="D223" i="11"/>
  <c r="C224" i="11"/>
  <c r="D224" i="11"/>
  <c r="C225" i="11"/>
  <c r="D225" i="11"/>
  <c r="C226" i="11"/>
  <c r="D226" i="11"/>
  <c r="C227" i="11"/>
  <c r="D227" i="11"/>
  <c r="C228" i="11"/>
  <c r="D228" i="11"/>
  <c r="C229" i="11"/>
  <c r="D229" i="11"/>
  <c r="C230" i="11"/>
  <c r="D230" i="11"/>
  <c r="C231" i="11"/>
  <c r="D231" i="11"/>
  <c r="C232" i="11"/>
  <c r="D232" i="11"/>
  <c r="C233" i="11"/>
  <c r="D233" i="11"/>
  <c r="C234" i="11"/>
  <c r="D234" i="11"/>
  <c r="C235" i="11"/>
  <c r="D235" i="11"/>
  <c r="C236" i="11"/>
  <c r="D236" i="11"/>
  <c r="C237" i="11"/>
  <c r="D237" i="11"/>
  <c r="C238" i="11"/>
  <c r="D238" i="11"/>
  <c r="C239" i="11"/>
  <c r="D239" i="11"/>
  <c r="C240" i="11"/>
  <c r="D240" i="11"/>
  <c r="C241" i="11"/>
  <c r="D241" i="11"/>
  <c r="C242" i="11"/>
  <c r="D242" i="11"/>
  <c r="C243" i="11"/>
  <c r="D243" i="11"/>
  <c r="C244" i="11"/>
  <c r="D244" i="11"/>
  <c r="C245" i="11"/>
  <c r="D245" i="11"/>
  <c r="C246" i="11"/>
  <c r="D246" i="11"/>
  <c r="C247" i="11"/>
  <c r="D247" i="11"/>
  <c r="C248" i="11"/>
  <c r="D248" i="11"/>
  <c r="C249" i="11"/>
  <c r="D249" i="11"/>
  <c r="C250" i="11"/>
  <c r="D250" i="11"/>
  <c r="C251" i="11"/>
  <c r="D251" i="11"/>
  <c r="C252" i="11"/>
  <c r="D252" i="11"/>
  <c r="C253" i="11"/>
  <c r="D253" i="11"/>
  <c r="C254" i="11"/>
  <c r="D254" i="11"/>
  <c r="C255" i="11"/>
  <c r="D255" i="11"/>
  <c r="C256" i="11"/>
  <c r="D256" i="11"/>
  <c r="C257" i="11"/>
  <c r="D257" i="11"/>
  <c r="C258" i="11"/>
  <c r="D258" i="11"/>
  <c r="C259" i="11"/>
  <c r="D259" i="11"/>
  <c r="C260" i="11"/>
  <c r="D260" i="11"/>
  <c r="C261" i="11"/>
  <c r="D261" i="11"/>
  <c r="C262" i="11"/>
  <c r="D262" i="11"/>
  <c r="C263" i="11"/>
  <c r="D263" i="11"/>
  <c r="C264" i="11"/>
  <c r="D264" i="11"/>
  <c r="C265" i="11"/>
  <c r="D265" i="11"/>
  <c r="C266" i="11"/>
  <c r="D266" i="11"/>
  <c r="C267" i="11"/>
  <c r="D267" i="11"/>
  <c r="C268" i="11"/>
  <c r="D268" i="11"/>
  <c r="C269" i="11"/>
  <c r="D269" i="11"/>
  <c r="C270" i="11"/>
  <c r="D270" i="11"/>
  <c r="C271" i="11"/>
  <c r="D271" i="11"/>
  <c r="C272" i="11"/>
  <c r="D272" i="11"/>
  <c r="C273" i="11"/>
  <c r="D273" i="11"/>
  <c r="C274" i="11"/>
  <c r="D274" i="11"/>
  <c r="C275" i="11"/>
  <c r="D275" i="11"/>
  <c r="C276" i="11"/>
  <c r="D276" i="11"/>
  <c r="C277" i="11"/>
  <c r="D277" i="11"/>
  <c r="C278" i="11"/>
  <c r="D278" i="11"/>
  <c r="C279" i="11"/>
  <c r="D279" i="11"/>
  <c r="C280" i="11"/>
  <c r="D280" i="11"/>
  <c r="C281" i="11"/>
  <c r="D281" i="11"/>
  <c r="C282" i="11"/>
  <c r="D282" i="11"/>
  <c r="C283" i="11"/>
  <c r="D283" i="11"/>
  <c r="C284" i="11"/>
  <c r="D284" i="11"/>
  <c r="C285" i="11"/>
  <c r="D285" i="11"/>
  <c r="C286" i="11"/>
  <c r="D286" i="11"/>
  <c r="C287" i="11"/>
  <c r="D287" i="11"/>
  <c r="C288" i="11"/>
  <c r="D288" i="11"/>
  <c r="C289" i="11"/>
  <c r="D289" i="11"/>
  <c r="C290" i="11"/>
  <c r="D290" i="11"/>
  <c r="C291" i="11"/>
  <c r="D291" i="11"/>
  <c r="C292" i="11"/>
  <c r="D292" i="11"/>
  <c r="C293" i="11"/>
  <c r="D293" i="11"/>
  <c r="C294" i="11"/>
  <c r="D294" i="11"/>
  <c r="C295" i="11"/>
  <c r="D295" i="11"/>
  <c r="C296" i="11"/>
  <c r="D296" i="11"/>
  <c r="C297" i="11"/>
  <c r="D297" i="11"/>
  <c r="C298" i="11"/>
  <c r="D298" i="11"/>
  <c r="C299" i="11"/>
  <c r="D299" i="11"/>
  <c r="C300" i="11"/>
  <c r="D300" i="11"/>
  <c r="C301" i="11"/>
  <c r="D301" i="11"/>
  <c r="C302" i="11"/>
  <c r="D302" i="11"/>
  <c r="C303" i="11"/>
  <c r="D303" i="11"/>
  <c r="C304" i="11"/>
  <c r="D304" i="11"/>
  <c r="C305" i="11"/>
  <c r="D305" i="11"/>
  <c r="C306" i="11"/>
  <c r="D306" i="11"/>
  <c r="C307" i="11"/>
  <c r="D307" i="11"/>
  <c r="C308" i="11"/>
  <c r="D308" i="11"/>
  <c r="C309" i="11"/>
  <c r="D309" i="11"/>
  <c r="C310" i="11"/>
  <c r="D310" i="11"/>
  <c r="C311" i="11"/>
  <c r="D311" i="11"/>
  <c r="C312" i="11"/>
  <c r="D312" i="11"/>
  <c r="C313" i="11"/>
  <c r="D313" i="11"/>
  <c r="C314" i="11"/>
  <c r="D314" i="11"/>
  <c r="C315" i="11"/>
  <c r="D315" i="11"/>
  <c r="C316" i="11"/>
  <c r="D316" i="11"/>
  <c r="C317" i="11"/>
  <c r="D317" i="11"/>
  <c r="C318" i="11"/>
  <c r="D318" i="11"/>
  <c r="C319" i="11"/>
  <c r="D319" i="11"/>
  <c r="C320" i="11"/>
  <c r="D320" i="11"/>
  <c r="C321" i="11"/>
  <c r="D321" i="11"/>
  <c r="C322" i="11"/>
  <c r="D322" i="11"/>
  <c r="C323" i="11"/>
  <c r="D323" i="11"/>
  <c r="C324" i="11"/>
  <c r="D324" i="11"/>
  <c r="C325" i="11"/>
  <c r="D325" i="11"/>
  <c r="C326" i="11"/>
  <c r="D326" i="11"/>
  <c r="C327" i="11"/>
  <c r="D327" i="11"/>
  <c r="C328" i="11"/>
  <c r="D328" i="11"/>
  <c r="C329" i="11"/>
  <c r="D329" i="11"/>
  <c r="C330" i="11"/>
  <c r="D330" i="11"/>
  <c r="C331" i="11"/>
  <c r="D331" i="11"/>
  <c r="C332" i="11"/>
  <c r="D332" i="11"/>
  <c r="C333" i="11"/>
  <c r="D333" i="11"/>
  <c r="C334" i="11"/>
  <c r="D334" i="11"/>
  <c r="C335" i="11"/>
  <c r="D335" i="11"/>
  <c r="C336" i="11"/>
  <c r="D336" i="11"/>
  <c r="C337" i="11"/>
  <c r="D337" i="11"/>
  <c r="C338" i="11"/>
  <c r="D338" i="11"/>
  <c r="C339" i="11"/>
  <c r="D339" i="11"/>
  <c r="C340" i="11"/>
  <c r="D340" i="11"/>
  <c r="C341" i="11"/>
  <c r="D341" i="11"/>
  <c r="C342" i="11"/>
  <c r="D342" i="11"/>
  <c r="C343" i="11"/>
  <c r="D343" i="11"/>
  <c r="C344" i="11"/>
  <c r="D344" i="11"/>
  <c r="C345" i="11"/>
  <c r="D345" i="11"/>
  <c r="C346" i="11"/>
  <c r="D346" i="11"/>
  <c r="C347" i="11"/>
  <c r="D347" i="11"/>
  <c r="C348" i="11"/>
  <c r="D348" i="11"/>
  <c r="C349" i="11"/>
  <c r="D349" i="11"/>
  <c r="C350" i="11"/>
  <c r="D350" i="11"/>
  <c r="C351" i="11"/>
  <c r="D351" i="11"/>
  <c r="C352" i="11"/>
  <c r="D352" i="11"/>
  <c r="C353" i="11"/>
  <c r="D353" i="11"/>
  <c r="C354" i="11"/>
  <c r="D354" i="11"/>
  <c r="C355" i="11"/>
  <c r="D355" i="11"/>
  <c r="C356" i="11"/>
  <c r="D356" i="11"/>
  <c r="C357" i="11"/>
  <c r="D357" i="11"/>
  <c r="C358" i="11"/>
  <c r="D358" i="11"/>
  <c r="C359" i="11"/>
  <c r="D359" i="11"/>
  <c r="C360" i="11"/>
  <c r="D360" i="11"/>
  <c r="C361" i="11"/>
  <c r="D361" i="11"/>
  <c r="C362" i="11"/>
  <c r="D362" i="11"/>
  <c r="C363" i="11"/>
  <c r="D363" i="11"/>
  <c r="C364" i="11"/>
  <c r="D364" i="11"/>
  <c r="C365" i="11"/>
  <c r="D365" i="11"/>
  <c r="C366" i="11"/>
  <c r="D366" i="11"/>
  <c r="C367" i="11"/>
  <c r="D367" i="11"/>
  <c r="C368" i="11"/>
  <c r="D368" i="11"/>
  <c r="C369" i="11"/>
  <c r="D369" i="11"/>
  <c r="C370" i="11"/>
  <c r="D370" i="11"/>
  <c r="C371" i="11"/>
  <c r="D371" i="11"/>
  <c r="C372" i="11"/>
  <c r="D372" i="11"/>
  <c r="C373" i="11"/>
  <c r="D373" i="11"/>
  <c r="C374" i="11"/>
  <c r="D374" i="11"/>
  <c r="C375" i="11"/>
  <c r="D375" i="11"/>
  <c r="C376" i="11"/>
  <c r="D376" i="11"/>
  <c r="C377" i="11"/>
  <c r="D377" i="11"/>
  <c r="C378" i="11"/>
  <c r="D378" i="11"/>
  <c r="C379" i="11"/>
  <c r="D379" i="11"/>
  <c r="C380" i="11"/>
  <c r="D380" i="11"/>
  <c r="C381" i="11"/>
  <c r="D381" i="11"/>
  <c r="C382" i="11"/>
  <c r="D382" i="11"/>
  <c r="C383" i="11"/>
  <c r="D383" i="11"/>
  <c r="C384" i="11"/>
  <c r="D384" i="11"/>
  <c r="C385" i="11"/>
  <c r="D385" i="11"/>
  <c r="C386" i="11"/>
  <c r="D386" i="11"/>
  <c r="C387" i="11"/>
  <c r="D387" i="11"/>
  <c r="D388" i="11"/>
  <c r="D395" i="11"/>
  <c r="B219" i="11"/>
  <c r="E219" i="11"/>
  <c r="B220" i="11"/>
  <c r="E220" i="11"/>
  <c r="B221" i="11"/>
  <c r="E221" i="11"/>
  <c r="B222" i="11"/>
  <c r="E222" i="11"/>
  <c r="K222" i="11" s="1"/>
  <c r="B223" i="11"/>
  <c r="E223" i="11"/>
  <c r="B224" i="11"/>
  <c r="E224" i="11"/>
  <c r="B225" i="11"/>
  <c r="E225" i="11"/>
  <c r="B226" i="11"/>
  <c r="E226" i="11"/>
  <c r="B227" i="11"/>
  <c r="E227" i="11"/>
  <c r="B228" i="11"/>
  <c r="E228" i="11"/>
  <c r="B229" i="11"/>
  <c r="E229" i="11"/>
  <c r="B230" i="11"/>
  <c r="E230" i="11"/>
  <c r="B231" i="11"/>
  <c r="E231" i="11"/>
  <c r="B232" i="11"/>
  <c r="E232" i="11"/>
  <c r="B233" i="11"/>
  <c r="E233" i="11"/>
  <c r="B234" i="11"/>
  <c r="E234" i="11"/>
  <c r="B235" i="11"/>
  <c r="E235" i="11"/>
  <c r="B236" i="11"/>
  <c r="E236" i="11"/>
  <c r="B237" i="11"/>
  <c r="E237" i="11"/>
  <c r="B238" i="11"/>
  <c r="E238" i="11"/>
  <c r="B239" i="11"/>
  <c r="E239" i="11"/>
  <c r="B240" i="11"/>
  <c r="E240" i="11"/>
  <c r="B241" i="11"/>
  <c r="E241" i="11"/>
  <c r="B242" i="11"/>
  <c r="E242" i="11"/>
  <c r="B243" i="11"/>
  <c r="E243" i="11"/>
  <c r="B244" i="11"/>
  <c r="E244" i="11"/>
  <c r="B245" i="11"/>
  <c r="E245" i="11"/>
  <c r="B246" i="11"/>
  <c r="E246" i="11"/>
  <c r="B247" i="11"/>
  <c r="E247" i="11"/>
  <c r="B248" i="11"/>
  <c r="E248" i="11"/>
  <c r="B249" i="11"/>
  <c r="E249" i="11"/>
  <c r="B250" i="11"/>
  <c r="E250" i="11"/>
  <c r="B251" i="11"/>
  <c r="E251" i="11"/>
  <c r="B252" i="11"/>
  <c r="E252" i="11"/>
  <c r="B253" i="11"/>
  <c r="E253" i="11"/>
  <c r="B254" i="11"/>
  <c r="E254" i="11"/>
  <c r="B255" i="11"/>
  <c r="E255" i="11"/>
  <c r="B256" i="11"/>
  <c r="E256" i="11"/>
  <c r="B257" i="11"/>
  <c r="E257" i="11"/>
  <c r="B258" i="11"/>
  <c r="E258" i="11"/>
  <c r="B259" i="11"/>
  <c r="E259" i="11"/>
  <c r="B260" i="11"/>
  <c r="E260" i="11"/>
  <c r="B261" i="11"/>
  <c r="E261" i="11"/>
  <c r="B262" i="11"/>
  <c r="E262" i="11"/>
  <c r="B263" i="11"/>
  <c r="E263" i="11"/>
  <c r="B264" i="11"/>
  <c r="E264" i="11"/>
  <c r="B265" i="11"/>
  <c r="E265" i="11"/>
  <c r="B266" i="11"/>
  <c r="E266" i="11"/>
  <c r="B267" i="11"/>
  <c r="E267" i="11"/>
  <c r="B268" i="11"/>
  <c r="E268" i="11"/>
  <c r="B269" i="11"/>
  <c r="E269" i="11"/>
  <c r="B270" i="11"/>
  <c r="E270" i="11"/>
  <c r="B271" i="11"/>
  <c r="E271" i="11"/>
  <c r="B272" i="11"/>
  <c r="E272" i="11"/>
  <c r="B273" i="11"/>
  <c r="E273" i="11"/>
  <c r="B274" i="11"/>
  <c r="E274" i="11"/>
  <c r="B275" i="11"/>
  <c r="E275" i="11"/>
  <c r="B276" i="11"/>
  <c r="E276" i="11"/>
  <c r="B277" i="11"/>
  <c r="E277" i="11"/>
  <c r="B278" i="11"/>
  <c r="E278" i="11"/>
  <c r="B279" i="11"/>
  <c r="E279" i="11"/>
  <c r="B280" i="11"/>
  <c r="E280" i="11"/>
  <c r="B281" i="11"/>
  <c r="E281" i="11"/>
  <c r="B282" i="11"/>
  <c r="E282" i="11"/>
  <c r="B283" i="11"/>
  <c r="E283" i="11"/>
  <c r="B284" i="11"/>
  <c r="E284" i="11"/>
  <c r="B285" i="11"/>
  <c r="E285" i="11"/>
  <c r="B286" i="11"/>
  <c r="E286" i="11"/>
  <c r="B287" i="11"/>
  <c r="E287" i="11"/>
  <c r="B288" i="11"/>
  <c r="E288" i="11"/>
  <c r="B289" i="11"/>
  <c r="E289" i="11"/>
  <c r="B290" i="11"/>
  <c r="E290" i="11"/>
  <c r="B291" i="11"/>
  <c r="E291" i="11"/>
  <c r="B292" i="11"/>
  <c r="E292" i="11"/>
  <c r="B293" i="11"/>
  <c r="E293" i="11"/>
  <c r="B294" i="11"/>
  <c r="E294" i="11"/>
  <c r="B295" i="11"/>
  <c r="E295" i="11"/>
  <c r="B296" i="11"/>
  <c r="E296" i="11"/>
  <c r="B297" i="11"/>
  <c r="E297" i="11"/>
  <c r="B298" i="11"/>
  <c r="E298" i="11"/>
  <c r="B299" i="11"/>
  <c r="E299" i="11"/>
  <c r="B300" i="11"/>
  <c r="E300" i="11"/>
  <c r="B301" i="11"/>
  <c r="E301" i="11"/>
  <c r="B302" i="11"/>
  <c r="E302" i="11"/>
  <c r="B303" i="11"/>
  <c r="E303" i="11"/>
  <c r="B304" i="11"/>
  <c r="E304" i="11"/>
  <c r="B305" i="11"/>
  <c r="E305" i="11"/>
  <c r="B306" i="11"/>
  <c r="E306" i="11"/>
  <c r="B307" i="11"/>
  <c r="E307" i="11"/>
  <c r="B308" i="11"/>
  <c r="E308" i="11"/>
  <c r="B309" i="11"/>
  <c r="E309" i="11"/>
  <c r="B310" i="11"/>
  <c r="E310" i="11"/>
  <c r="B311" i="11"/>
  <c r="E311" i="11"/>
  <c r="B312" i="11"/>
  <c r="E312" i="11"/>
  <c r="B313" i="11"/>
  <c r="E313" i="11"/>
  <c r="B314" i="11"/>
  <c r="E314" i="11"/>
  <c r="B315" i="11"/>
  <c r="E315" i="11"/>
  <c r="B316" i="11"/>
  <c r="E316" i="11"/>
  <c r="B317" i="11"/>
  <c r="E317" i="11"/>
  <c r="B318" i="11"/>
  <c r="E318" i="11"/>
  <c r="B319" i="11"/>
  <c r="E319" i="11"/>
  <c r="B320" i="11"/>
  <c r="E320" i="11"/>
  <c r="B321" i="11"/>
  <c r="E321" i="11"/>
  <c r="B322" i="11"/>
  <c r="E322" i="11"/>
  <c r="B323" i="11"/>
  <c r="E323" i="11"/>
  <c r="B324" i="11"/>
  <c r="E324" i="11"/>
  <c r="B325" i="11"/>
  <c r="E325" i="11"/>
  <c r="B326" i="11"/>
  <c r="E326" i="11"/>
  <c r="B327" i="11"/>
  <c r="E327" i="11"/>
  <c r="B328" i="11"/>
  <c r="E328" i="11"/>
  <c r="K328" i="11" s="1"/>
  <c r="B329" i="11"/>
  <c r="E329" i="11"/>
  <c r="B330" i="11"/>
  <c r="E330" i="11"/>
  <c r="B331" i="11"/>
  <c r="E331" i="11"/>
  <c r="B332" i="11"/>
  <c r="E332" i="11"/>
  <c r="B333" i="11"/>
  <c r="E333" i="11"/>
  <c r="B334" i="11"/>
  <c r="E334" i="11"/>
  <c r="B335" i="11"/>
  <c r="E335" i="11"/>
  <c r="B336" i="11"/>
  <c r="E336" i="11"/>
  <c r="B337" i="11"/>
  <c r="E337" i="11"/>
  <c r="B338" i="11"/>
  <c r="E338" i="11"/>
  <c r="B339" i="11"/>
  <c r="E339" i="11"/>
  <c r="B340" i="11"/>
  <c r="E340" i="11"/>
  <c r="B341" i="11"/>
  <c r="E341" i="11"/>
  <c r="B342" i="11"/>
  <c r="E342" i="11"/>
  <c r="B343" i="11"/>
  <c r="E343" i="11"/>
  <c r="B344" i="11"/>
  <c r="E344" i="11"/>
  <c r="B345" i="11"/>
  <c r="E345" i="11"/>
  <c r="B346" i="11"/>
  <c r="E346" i="11"/>
  <c r="B347" i="11"/>
  <c r="E347" i="11"/>
  <c r="B348" i="11"/>
  <c r="E348" i="11"/>
  <c r="B349" i="11"/>
  <c r="E349" i="11"/>
  <c r="B350" i="11"/>
  <c r="E350" i="11"/>
  <c r="B351" i="11"/>
  <c r="E351" i="11"/>
  <c r="B352" i="11"/>
  <c r="E352" i="11"/>
  <c r="B353" i="11"/>
  <c r="E353" i="11"/>
  <c r="B354" i="11"/>
  <c r="E354" i="11"/>
  <c r="B355" i="11"/>
  <c r="E355" i="11"/>
  <c r="B356" i="11"/>
  <c r="E356" i="11"/>
  <c r="K356" i="11" s="1"/>
  <c r="B357" i="11"/>
  <c r="E357" i="11"/>
  <c r="B358" i="11"/>
  <c r="E358" i="11"/>
  <c r="B359" i="11"/>
  <c r="E359" i="11"/>
  <c r="B360" i="11"/>
  <c r="E360" i="11"/>
  <c r="B361" i="11"/>
  <c r="E361" i="11"/>
  <c r="B362" i="11"/>
  <c r="E362" i="11"/>
  <c r="B363" i="11"/>
  <c r="E363" i="11"/>
  <c r="B364" i="11"/>
  <c r="E364" i="11"/>
  <c r="B365" i="11"/>
  <c r="E365" i="11"/>
  <c r="B366" i="11"/>
  <c r="E366" i="11"/>
  <c r="B367" i="11"/>
  <c r="E367" i="11"/>
  <c r="B368" i="11"/>
  <c r="E368" i="11"/>
  <c r="B369" i="11"/>
  <c r="E369" i="11"/>
  <c r="B370" i="11"/>
  <c r="E370" i="11"/>
  <c r="B371" i="11"/>
  <c r="E371" i="11"/>
  <c r="B372" i="11"/>
  <c r="E372" i="11"/>
  <c r="B373" i="11"/>
  <c r="E373" i="11"/>
  <c r="B374" i="11"/>
  <c r="E374" i="11"/>
  <c r="B375" i="11"/>
  <c r="E375" i="11"/>
  <c r="B376" i="11"/>
  <c r="E376" i="11"/>
  <c r="B377" i="11"/>
  <c r="E377" i="11"/>
  <c r="B378" i="11"/>
  <c r="E378" i="11"/>
  <c r="B379" i="11"/>
  <c r="E379" i="11"/>
  <c r="B380" i="11"/>
  <c r="E380" i="11"/>
  <c r="B381" i="11"/>
  <c r="E381" i="11"/>
  <c r="B382" i="11"/>
  <c r="E382" i="11"/>
  <c r="B383" i="11"/>
  <c r="E383" i="11"/>
  <c r="B384" i="11"/>
  <c r="E384" i="11"/>
  <c r="B218" i="11"/>
  <c r="E218" i="11"/>
  <c r="B20" i="8"/>
  <c r="B405" i="11" s="1"/>
  <c r="B21" i="8"/>
  <c r="B406" i="11" s="1"/>
  <c r="B22" i="8"/>
  <c r="B407" i="11" s="1"/>
  <c r="B23" i="8"/>
  <c r="B408" i="11" s="1"/>
  <c r="B24" i="8"/>
  <c r="B409" i="11" s="1"/>
  <c r="B25" i="8"/>
  <c r="B410" i="11" s="1"/>
  <c r="B26" i="8"/>
  <c r="B411" i="11" s="1"/>
  <c r="B27" i="8"/>
  <c r="B412" i="11" s="1"/>
  <c r="B28" i="8"/>
  <c r="B413" i="11" s="1"/>
  <c r="B29" i="8"/>
  <c r="B414" i="11" s="1"/>
  <c r="B30" i="8"/>
  <c r="B415" i="11" s="1"/>
  <c r="B31" i="8"/>
  <c r="B416" i="11" s="1"/>
  <c r="B32" i="8"/>
  <c r="B417" i="11" s="1"/>
  <c r="B33" i="8"/>
  <c r="B418" i="11" s="1"/>
  <c r="B34" i="8"/>
  <c r="B419" i="11" s="1"/>
  <c r="B35" i="8"/>
  <c r="B420" i="11" s="1"/>
  <c r="B36" i="8"/>
  <c r="B421" i="11" s="1"/>
  <c r="B37" i="8"/>
  <c r="B422" i="11" s="1"/>
  <c r="B38" i="8"/>
  <c r="B423" i="11" s="1"/>
  <c r="B39" i="8"/>
  <c r="B424" i="11" s="1"/>
  <c r="B40" i="8"/>
  <c r="B425" i="11" s="1"/>
  <c r="B41" i="8"/>
  <c r="B426" i="11" s="1"/>
  <c r="B42" i="8"/>
  <c r="B427" i="11" s="1"/>
  <c r="B43" i="8"/>
  <c r="B428" i="11" s="1"/>
  <c r="B44" i="8"/>
  <c r="B429" i="11" s="1"/>
  <c r="B45" i="8"/>
  <c r="B430" i="11" s="1"/>
  <c r="B46" i="8"/>
  <c r="B431" i="11" s="1"/>
  <c r="B47" i="8"/>
  <c r="B432" i="11" s="1"/>
  <c r="B48" i="8"/>
  <c r="B433" i="11" s="1"/>
  <c r="B49" i="8"/>
  <c r="B434" i="11" s="1"/>
  <c r="B50" i="8"/>
  <c r="B435" i="11" s="1"/>
  <c r="B51" i="8"/>
  <c r="B436" i="11" s="1"/>
  <c r="B52" i="8"/>
  <c r="B437" i="11" s="1"/>
  <c r="B53" i="8"/>
  <c r="B438" i="11" s="1"/>
  <c r="B54" i="8"/>
  <c r="B439" i="11" s="1"/>
  <c r="B55" i="8"/>
  <c r="B440" i="11" s="1"/>
  <c r="B56" i="8"/>
  <c r="B441" i="11" s="1"/>
  <c r="B57" i="8"/>
  <c r="B442" i="11" s="1"/>
  <c r="B58" i="8"/>
  <c r="B443" i="11" s="1"/>
  <c r="B59" i="8"/>
  <c r="B444" i="11" s="1"/>
  <c r="B60" i="8"/>
  <c r="B445" i="11" s="1"/>
  <c r="B61" i="8"/>
  <c r="B446" i="11" s="1"/>
  <c r="B62" i="8"/>
  <c r="B447" i="11" s="1"/>
  <c r="B63" i="8"/>
  <c r="B448" i="11" s="1"/>
  <c r="B64" i="8"/>
  <c r="B449" i="11" s="1"/>
  <c r="B65" i="8"/>
  <c r="B450" i="11" s="1"/>
  <c r="B66" i="8"/>
  <c r="B451" i="11" s="1"/>
  <c r="B67" i="8"/>
  <c r="B452" i="11" s="1"/>
  <c r="B68" i="8"/>
  <c r="B453" i="11" s="1"/>
  <c r="B69" i="8"/>
  <c r="B454" i="11" s="1"/>
  <c r="B70" i="8"/>
  <c r="B455" i="11" s="1"/>
  <c r="B71" i="8"/>
  <c r="B456" i="11" s="1"/>
  <c r="B72" i="8"/>
  <c r="B457" i="11" s="1"/>
  <c r="B73" i="8"/>
  <c r="B458" i="11" s="1"/>
  <c r="B74" i="8"/>
  <c r="B459" i="11" s="1"/>
  <c r="B75" i="8"/>
  <c r="B460" i="11" s="1"/>
  <c r="B76" i="8"/>
  <c r="B461" i="11" s="1"/>
  <c r="B77" i="8"/>
  <c r="B462" i="11" s="1"/>
  <c r="B78" i="8"/>
  <c r="B463" i="11" s="1"/>
  <c r="B79" i="8"/>
  <c r="B464" i="11" s="1"/>
  <c r="B80" i="8"/>
  <c r="B465" i="11" s="1"/>
  <c r="B81" i="8"/>
  <c r="B466" i="11" s="1"/>
  <c r="H466" i="11" s="1"/>
  <c r="B84" i="8"/>
  <c r="B469" i="11" s="1"/>
  <c r="B85" i="8"/>
  <c r="B470" i="11" s="1"/>
  <c r="B86" i="8"/>
  <c r="B471" i="11" s="1"/>
  <c r="B87" i="8"/>
  <c r="B472" i="11" s="1"/>
  <c r="B88" i="8"/>
  <c r="B473" i="11" s="1"/>
  <c r="B89" i="8"/>
  <c r="B474" i="11" s="1"/>
  <c r="B90" i="8"/>
  <c r="B475" i="11" s="1"/>
  <c r="B91" i="8"/>
  <c r="B476" i="11" s="1"/>
  <c r="B92" i="8"/>
  <c r="B477" i="11" s="1"/>
  <c r="B93" i="8"/>
  <c r="B478" i="11" s="1"/>
  <c r="B94" i="8"/>
  <c r="B479" i="11" s="1"/>
  <c r="B95" i="8"/>
  <c r="B480" i="11" s="1"/>
  <c r="B96" i="8"/>
  <c r="B481" i="11" s="1"/>
  <c r="B97" i="8"/>
  <c r="B482" i="11" s="1"/>
  <c r="B98" i="8"/>
  <c r="B483" i="11" s="1"/>
  <c r="B99" i="8"/>
  <c r="B484" i="11" s="1"/>
  <c r="B100" i="8"/>
  <c r="B485" i="11" s="1"/>
  <c r="B101" i="8"/>
  <c r="B486" i="11" s="1"/>
  <c r="B102" i="8"/>
  <c r="B487" i="11" s="1"/>
  <c r="B103" i="8"/>
  <c r="B488" i="11" s="1"/>
  <c r="B104" i="8"/>
  <c r="B489" i="11" s="1"/>
  <c r="B105" i="8"/>
  <c r="B490" i="11" s="1"/>
  <c r="B106" i="8"/>
  <c r="B491" i="11" s="1"/>
  <c r="B107" i="8"/>
  <c r="B492" i="11" s="1"/>
  <c r="B108" i="8"/>
  <c r="B493" i="11" s="1"/>
  <c r="B109" i="8"/>
  <c r="B494" i="11" s="1"/>
  <c r="B110" i="8"/>
  <c r="B495" i="11" s="1"/>
  <c r="B111" i="8"/>
  <c r="B496" i="11" s="1"/>
  <c r="B112" i="8"/>
  <c r="B497" i="11" s="1"/>
  <c r="B113" i="8"/>
  <c r="B498" i="11" s="1"/>
  <c r="B114" i="8"/>
  <c r="B499" i="11" s="1"/>
  <c r="B115" i="8"/>
  <c r="B500" i="11" s="1"/>
  <c r="B116" i="8"/>
  <c r="B501" i="11" s="1"/>
  <c r="B117" i="8"/>
  <c r="B502" i="11" s="1"/>
  <c r="B118" i="8"/>
  <c r="B503" i="11" s="1"/>
  <c r="B119" i="8"/>
  <c r="B504" i="11" s="1"/>
  <c r="B120" i="8"/>
  <c r="B505" i="11" s="1"/>
  <c r="B121" i="8"/>
  <c r="B506" i="11" s="1"/>
  <c r="B122" i="8"/>
  <c r="B507" i="11" s="1"/>
  <c r="B123" i="8"/>
  <c r="B508" i="11" s="1"/>
  <c r="B124" i="8"/>
  <c r="B509" i="11" s="1"/>
  <c r="B125" i="8"/>
  <c r="B510" i="11" s="1"/>
  <c r="B126" i="8"/>
  <c r="B511" i="11" s="1"/>
  <c r="B127" i="8"/>
  <c r="B512" i="11" s="1"/>
  <c r="B128" i="8"/>
  <c r="B513" i="11" s="1"/>
  <c r="B129" i="8"/>
  <c r="B514" i="11" s="1"/>
  <c r="B130" i="8"/>
  <c r="B515" i="11" s="1"/>
  <c r="B131" i="8"/>
  <c r="B516" i="11" s="1"/>
  <c r="B132" i="8"/>
  <c r="B517" i="11" s="1"/>
  <c r="B133" i="8"/>
  <c r="B518" i="11" s="1"/>
  <c r="B134" i="8"/>
  <c r="B519" i="11" s="1"/>
  <c r="B135" i="8"/>
  <c r="B520" i="11" s="1"/>
  <c r="B136" i="8"/>
  <c r="B521" i="11" s="1"/>
  <c r="B137" i="8"/>
  <c r="B522" i="11" s="1"/>
  <c r="B138" i="8"/>
  <c r="B523" i="11" s="1"/>
  <c r="B139" i="8"/>
  <c r="B524" i="11" s="1"/>
  <c r="B140" i="8"/>
  <c r="B525" i="11" s="1"/>
  <c r="B141" i="8"/>
  <c r="B526" i="11" s="1"/>
  <c r="B142" i="8"/>
  <c r="B527" i="11" s="1"/>
  <c r="B143" i="8"/>
  <c r="B528" i="11" s="1"/>
  <c r="B144" i="8"/>
  <c r="B529" i="11" s="1"/>
  <c r="B145" i="8"/>
  <c r="B530" i="11" s="1"/>
  <c r="B146" i="8"/>
  <c r="B531" i="11" s="1"/>
  <c r="B147" i="8"/>
  <c r="B532" i="11" s="1"/>
  <c r="B148" i="8"/>
  <c r="B533" i="11" s="1"/>
  <c r="B149" i="8"/>
  <c r="B534" i="11" s="1"/>
  <c r="B150" i="8"/>
  <c r="B535" i="11" s="1"/>
  <c r="B151" i="8"/>
  <c r="B536" i="11" s="1"/>
  <c r="B152" i="8"/>
  <c r="B537" i="11" s="1"/>
  <c r="B153" i="8"/>
  <c r="B538" i="11" s="1"/>
  <c r="B154" i="8"/>
  <c r="B539" i="11" s="1"/>
  <c r="B155" i="8"/>
  <c r="B540" i="11" s="1"/>
  <c r="B156" i="8"/>
  <c r="B541" i="11" s="1"/>
  <c r="B157" i="8"/>
  <c r="B542" i="11" s="1"/>
  <c r="B158" i="8"/>
  <c r="B543" i="11" s="1"/>
  <c r="B159" i="8"/>
  <c r="B544" i="11" s="1"/>
  <c r="B160" i="8"/>
  <c r="B545" i="11" s="1"/>
  <c r="B161" i="8"/>
  <c r="B546" i="11" s="1"/>
  <c r="B162" i="8"/>
  <c r="B547" i="11" s="1"/>
  <c r="B163" i="8"/>
  <c r="B548" i="11" s="1"/>
  <c r="B164" i="8"/>
  <c r="B549" i="11" s="1"/>
  <c r="B165" i="8"/>
  <c r="B550" i="11" s="1"/>
  <c r="B166" i="8"/>
  <c r="B551" i="11" s="1"/>
  <c r="B167" i="8"/>
  <c r="B552" i="11" s="1"/>
  <c r="B168" i="8"/>
  <c r="B553" i="11" s="1"/>
  <c r="B169" i="8"/>
  <c r="B554" i="11" s="1"/>
  <c r="B170" i="8"/>
  <c r="B555" i="11" s="1"/>
  <c r="B171" i="8"/>
  <c r="B556" i="11" s="1"/>
  <c r="B172" i="8"/>
  <c r="B557" i="11" s="1"/>
  <c r="B173" i="8"/>
  <c r="B558" i="11" s="1"/>
  <c r="B174" i="8"/>
  <c r="B559" i="11" s="1"/>
  <c r="B175" i="8"/>
  <c r="B560" i="11" s="1"/>
  <c r="B176" i="8"/>
  <c r="B561" i="11" s="1"/>
  <c r="B177" i="8"/>
  <c r="B562" i="11" s="1"/>
  <c r="B178" i="8"/>
  <c r="B563" i="11" s="1"/>
  <c r="B179" i="8"/>
  <c r="B564" i="11" s="1"/>
  <c r="B180" i="8"/>
  <c r="B565" i="11" s="1"/>
  <c r="B181" i="8"/>
  <c r="B566" i="11" s="1"/>
  <c r="B182" i="8"/>
  <c r="B567" i="11" s="1"/>
  <c r="B183" i="8"/>
  <c r="A178" i="8"/>
  <c r="A563" i="11" s="1"/>
  <c r="A179" i="8"/>
  <c r="A564" i="11" s="1"/>
  <c r="A180" i="8"/>
  <c r="A565" i="11" s="1"/>
  <c r="A181" i="8"/>
  <c r="A566" i="11" s="1"/>
  <c r="A182" i="8"/>
  <c r="A567" i="11" s="1"/>
  <c r="A183" i="8"/>
  <c r="A168" i="8"/>
  <c r="A553" i="11" s="1"/>
  <c r="A169" i="8"/>
  <c r="A554" i="11" s="1"/>
  <c r="A170" i="8"/>
  <c r="A555" i="11" s="1"/>
  <c r="A171" i="8"/>
  <c r="A556" i="11" s="1"/>
  <c r="A172" i="8"/>
  <c r="A557" i="11" s="1"/>
  <c r="A173" i="8"/>
  <c r="A558" i="11" s="1"/>
  <c r="A174" i="8"/>
  <c r="A559" i="11" s="1"/>
  <c r="A175" i="8"/>
  <c r="A560" i="11" s="1"/>
  <c r="A176" i="8"/>
  <c r="A561" i="11" s="1"/>
  <c r="A177" i="8"/>
  <c r="A562" i="11" s="1"/>
  <c r="AE329" i="11" l="1"/>
  <c r="AC329" i="11"/>
  <c r="AG329" i="11"/>
  <c r="AH329" i="11"/>
  <c r="AI329" i="11"/>
  <c r="Z329" i="11"/>
  <c r="AA329" i="11"/>
  <c r="AK329" i="11" s="1"/>
  <c r="AB329" i="11"/>
  <c r="AD329" i="11"/>
  <c r="AF329" i="11"/>
  <c r="AC384" i="11"/>
  <c r="AD384" i="11"/>
  <c r="AE384" i="11"/>
  <c r="AF384" i="11"/>
  <c r="AG384" i="11"/>
  <c r="Z384" i="11"/>
  <c r="AH384" i="11"/>
  <c r="AA384" i="11"/>
  <c r="AK384" i="11" s="1"/>
  <c r="AI384" i="11"/>
  <c r="AB384" i="11"/>
  <c r="AC380" i="11"/>
  <c r="AD380" i="11"/>
  <c r="AE380" i="11"/>
  <c r="AF380" i="11"/>
  <c r="AG380" i="11"/>
  <c r="Z380" i="11"/>
  <c r="AH380" i="11"/>
  <c r="AA380" i="11"/>
  <c r="AK380" i="11" s="1"/>
  <c r="AI380" i="11"/>
  <c r="AB380" i="11"/>
  <c r="AF376" i="11"/>
  <c r="Z376" i="11"/>
  <c r="AH376" i="11"/>
  <c r="AG376" i="11"/>
  <c r="AI376" i="11"/>
  <c r="AA376" i="11"/>
  <c r="AK376" i="11" s="1"/>
  <c r="AB376" i="11"/>
  <c r="AC376" i="11"/>
  <c r="AD376" i="11"/>
  <c r="AE376" i="11"/>
  <c r="AF372" i="11"/>
  <c r="Z372" i="11"/>
  <c r="AH372" i="11"/>
  <c r="AD372" i="11"/>
  <c r="AE372" i="11"/>
  <c r="AG372" i="11"/>
  <c r="AI372" i="11"/>
  <c r="AA372" i="11"/>
  <c r="AK372" i="11" s="1"/>
  <c r="AB372" i="11"/>
  <c r="AC372" i="11"/>
  <c r="AG368" i="11"/>
  <c r="AE368" i="11"/>
  <c r="AA368" i="11"/>
  <c r="AK368" i="11" s="1"/>
  <c r="AF368" i="11"/>
  <c r="AH368" i="11"/>
  <c r="AI368" i="11"/>
  <c r="Z368" i="11"/>
  <c r="AB368" i="11"/>
  <c r="AC368" i="11"/>
  <c r="AD368" i="11"/>
  <c r="AG364" i="11"/>
  <c r="AE364" i="11"/>
  <c r="AI364" i="11"/>
  <c r="AC364" i="11"/>
  <c r="AD364" i="11"/>
  <c r="AF364" i="11"/>
  <c r="Z364" i="11"/>
  <c r="AA364" i="11"/>
  <c r="AK364" i="11" s="1"/>
  <c r="AB364" i="11"/>
  <c r="AH364" i="11"/>
  <c r="AG360" i="11"/>
  <c r="AE360" i="11"/>
  <c r="AF360" i="11"/>
  <c r="AA360" i="11"/>
  <c r="AK360" i="11" s="1"/>
  <c r="AB360" i="11"/>
  <c r="AC360" i="11"/>
  <c r="Z360" i="11"/>
  <c r="AD360" i="11"/>
  <c r="AH360" i="11"/>
  <c r="AI360" i="11"/>
  <c r="AG356" i="11"/>
  <c r="AE356" i="11"/>
  <c r="AC356" i="11"/>
  <c r="AD356" i="11"/>
  <c r="AH356" i="11"/>
  <c r="AI356" i="11"/>
  <c r="Z356" i="11"/>
  <c r="AA356" i="11"/>
  <c r="AK356" i="11" s="1"/>
  <c r="AF356" i="11"/>
  <c r="AB356" i="11"/>
  <c r="AG352" i="11"/>
  <c r="AE352" i="11"/>
  <c r="AA352" i="11"/>
  <c r="AK352" i="11" s="1"/>
  <c r="AB352" i="11"/>
  <c r="AD352" i="11"/>
  <c r="AF352" i="11"/>
  <c r="AH352" i="11"/>
  <c r="AI352" i="11"/>
  <c r="AC352" i="11"/>
  <c r="Z352" i="11"/>
  <c r="AG348" i="11"/>
  <c r="AE348" i="11"/>
  <c r="AI348" i="11"/>
  <c r="Z348" i="11"/>
  <c r="AB348" i="11"/>
  <c r="AC348" i="11"/>
  <c r="AD348" i="11"/>
  <c r="AF348" i="11"/>
  <c r="AA348" i="11"/>
  <c r="AK348" i="11" s="1"/>
  <c r="AH348" i="11"/>
  <c r="AG344" i="11"/>
  <c r="AE344" i="11"/>
  <c r="AF344" i="11"/>
  <c r="AH344" i="11"/>
  <c r="AI344" i="11"/>
  <c r="Z344" i="11"/>
  <c r="AA344" i="11"/>
  <c r="AK344" i="11" s="1"/>
  <c r="AB344" i="11"/>
  <c r="AC344" i="11"/>
  <c r="AD344" i="11"/>
  <c r="AG340" i="11"/>
  <c r="AE340" i="11"/>
  <c r="AC340" i="11"/>
  <c r="AD340" i="11"/>
  <c r="AF340" i="11"/>
  <c r="AH340" i="11"/>
  <c r="AI340" i="11"/>
  <c r="Z340" i="11"/>
  <c r="AA340" i="11"/>
  <c r="AK340" i="11" s="1"/>
  <c r="AB340" i="11"/>
  <c r="AG336" i="11"/>
  <c r="AE336" i="11"/>
  <c r="AA336" i="11"/>
  <c r="AK336" i="11" s="1"/>
  <c r="AB336" i="11"/>
  <c r="AC336" i="11"/>
  <c r="AD336" i="11"/>
  <c r="AF336" i="11"/>
  <c r="AH336" i="11"/>
  <c r="AI336" i="11"/>
  <c r="Z336" i="11"/>
  <c r="AG332" i="11"/>
  <c r="AE332" i="11"/>
  <c r="AI332" i="11"/>
  <c r="Z332" i="11"/>
  <c r="AA332" i="11"/>
  <c r="AK332" i="11" s="1"/>
  <c r="AB332" i="11"/>
  <c r="AC332" i="11"/>
  <c r="AD332" i="11"/>
  <c r="AF332" i="11"/>
  <c r="AH332" i="11"/>
  <c r="AG328" i="11"/>
  <c r="AE328" i="11"/>
  <c r="AF328" i="11"/>
  <c r="AH328" i="11"/>
  <c r="AI328" i="11"/>
  <c r="Z328" i="11"/>
  <c r="AA328" i="11"/>
  <c r="AK328" i="11" s="1"/>
  <c r="AB328" i="11"/>
  <c r="AC328" i="11"/>
  <c r="AD328" i="11"/>
  <c r="AG324" i="11"/>
  <c r="AE324" i="11"/>
  <c r="AC324" i="11"/>
  <c r="AD324" i="11"/>
  <c r="AF324" i="11"/>
  <c r="AH324" i="11"/>
  <c r="AI324" i="11"/>
  <c r="Z324" i="11"/>
  <c r="AA324" i="11"/>
  <c r="AK324" i="11" s="1"/>
  <c r="AB324" i="11"/>
  <c r="AF320" i="11"/>
  <c r="AG320" i="11"/>
  <c r="Z320" i="11"/>
  <c r="AH320" i="11"/>
  <c r="AE320" i="11"/>
  <c r="AC320" i="11"/>
  <c r="AD320" i="11"/>
  <c r="AI320" i="11"/>
  <c r="AA320" i="11"/>
  <c r="AK320" i="11" s="1"/>
  <c r="AB320" i="11"/>
  <c r="AF316" i="11"/>
  <c r="AG316" i="11"/>
  <c r="Z316" i="11"/>
  <c r="AH316" i="11"/>
  <c r="AE316" i="11"/>
  <c r="AA316" i="11"/>
  <c r="AK316" i="11" s="1"/>
  <c r="AB316" i="11"/>
  <c r="AC316" i="11"/>
  <c r="AD316" i="11"/>
  <c r="AI316" i="11"/>
  <c r="AF312" i="11"/>
  <c r="AG312" i="11"/>
  <c r="Z312" i="11"/>
  <c r="AH312" i="11"/>
  <c r="AE312" i="11"/>
  <c r="AC312" i="11"/>
  <c r="AD312" i="11"/>
  <c r="AI312" i="11"/>
  <c r="AA312" i="11"/>
  <c r="AK312" i="11" s="1"/>
  <c r="AB312" i="11"/>
  <c r="AF308" i="11"/>
  <c r="AG308" i="11"/>
  <c r="Z308" i="11"/>
  <c r="AH308" i="11"/>
  <c r="AE308" i="11"/>
  <c r="AA308" i="11"/>
  <c r="AK308" i="11" s="1"/>
  <c r="AB308" i="11"/>
  <c r="AC308" i="11"/>
  <c r="AD308" i="11"/>
  <c r="AI308" i="11"/>
  <c r="AF304" i="11"/>
  <c r="AG304" i="11"/>
  <c r="Z304" i="11"/>
  <c r="AH304" i="11"/>
  <c r="AE304" i="11"/>
  <c r="AC304" i="11"/>
  <c r="AD304" i="11"/>
  <c r="AI304" i="11"/>
  <c r="AA304" i="11"/>
  <c r="AK304" i="11" s="1"/>
  <c r="AB304" i="11"/>
  <c r="AF300" i="11"/>
  <c r="AG300" i="11"/>
  <c r="Z300" i="11"/>
  <c r="AH300" i="11"/>
  <c r="AE300" i="11"/>
  <c r="AA300" i="11"/>
  <c r="AK300" i="11" s="1"/>
  <c r="AB300" i="11"/>
  <c r="AC300" i="11"/>
  <c r="AD300" i="11"/>
  <c r="AI300" i="11"/>
  <c r="AF296" i="11"/>
  <c r="AG296" i="11"/>
  <c r="Z296" i="11"/>
  <c r="AH296" i="11"/>
  <c r="AE296" i="11"/>
  <c r="AC296" i="11"/>
  <c r="AD296" i="11"/>
  <c r="AI296" i="11"/>
  <c r="AA296" i="11"/>
  <c r="AK296" i="11" s="1"/>
  <c r="AB296" i="11"/>
  <c r="AF292" i="11"/>
  <c r="AG292" i="11"/>
  <c r="Z292" i="11"/>
  <c r="AH292" i="11"/>
  <c r="AE292" i="11"/>
  <c r="AA292" i="11"/>
  <c r="AK292" i="11" s="1"/>
  <c r="AB292" i="11"/>
  <c r="AC292" i="11"/>
  <c r="AD292" i="11"/>
  <c r="AI292" i="11"/>
  <c r="AF288" i="11"/>
  <c r="AG288" i="11"/>
  <c r="Z288" i="11"/>
  <c r="AH288" i="11"/>
  <c r="AE288" i="11"/>
  <c r="AC288" i="11"/>
  <c r="AD288" i="11"/>
  <c r="AI288" i="11"/>
  <c r="AA288" i="11"/>
  <c r="AK288" i="11" s="1"/>
  <c r="AB288" i="11"/>
  <c r="AF284" i="11"/>
  <c r="AG284" i="11"/>
  <c r="Z284" i="11"/>
  <c r="AH284" i="11"/>
  <c r="AA284" i="11"/>
  <c r="AK284" i="11" s="1"/>
  <c r="AI284" i="11"/>
  <c r="AB284" i="11"/>
  <c r="AE284" i="11"/>
  <c r="AC284" i="11"/>
  <c r="AD284" i="11"/>
  <c r="AG280" i="11"/>
  <c r="AE280" i="11"/>
  <c r="AD280" i="11"/>
  <c r="AF280" i="11"/>
  <c r="AH280" i="11"/>
  <c r="AI280" i="11"/>
  <c r="Z280" i="11"/>
  <c r="AA280" i="11"/>
  <c r="AK280" i="11" s="1"/>
  <c r="AC280" i="11"/>
  <c r="AB280" i="11"/>
  <c r="AG276" i="11"/>
  <c r="AE276" i="11"/>
  <c r="AB276" i="11"/>
  <c r="AC276" i="11"/>
  <c r="AD276" i="11"/>
  <c r="AF276" i="11"/>
  <c r="AH276" i="11"/>
  <c r="AI276" i="11"/>
  <c r="AA276" i="11"/>
  <c r="AK276" i="11" s="1"/>
  <c r="Z276" i="11"/>
  <c r="AG272" i="11"/>
  <c r="AE272" i="11"/>
  <c r="Z272" i="11"/>
  <c r="AA272" i="11"/>
  <c r="AK272" i="11" s="1"/>
  <c r="AB272" i="11"/>
  <c r="AC272" i="11"/>
  <c r="AD272" i="11"/>
  <c r="AF272" i="11"/>
  <c r="AI272" i="11"/>
  <c r="AH272" i="11"/>
  <c r="AG268" i="11"/>
  <c r="AE268" i="11"/>
  <c r="AH268" i="11"/>
  <c r="AI268" i="11"/>
  <c r="Z268" i="11"/>
  <c r="AA268" i="11"/>
  <c r="AK268" i="11" s="1"/>
  <c r="AB268" i="11"/>
  <c r="AC268" i="11"/>
  <c r="AF268" i="11"/>
  <c r="AD268" i="11"/>
  <c r="AG264" i="11"/>
  <c r="AE264" i="11"/>
  <c r="AD264" i="11"/>
  <c r="AF264" i="11"/>
  <c r="AH264" i="11"/>
  <c r="AI264" i="11"/>
  <c r="Z264" i="11"/>
  <c r="AA264" i="11"/>
  <c r="AK264" i="11" s="1"/>
  <c r="AC264" i="11"/>
  <c r="AB264" i="11"/>
  <c r="AG260" i="11"/>
  <c r="AE260" i="11"/>
  <c r="AB260" i="11"/>
  <c r="AC260" i="11"/>
  <c r="AD260" i="11"/>
  <c r="AF260" i="11"/>
  <c r="AH260" i="11"/>
  <c r="AI260" i="11"/>
  <c r="AA260" i="11"/>
  <c r="AK260" i="11" s="1"/>
  <c r="Z260" i="11"/>
  <c r="AG256" i="11"/>
  <c r="AE256" i="11"/>
  <c r="Z256" i="11"/>
  <c r="AA256" i="11"/>
  <c r="AK256" i="11" s="1"/>
  <c r="AB256" i="11"/>
  <c r="AC256" i="11"/>
  <c r="AD256" i="11"/>
  <c r="AF256" i="11"/>
  <c r="AI256" i="11"/>
  <c r="AH256" i="11"/>
  <c r="AG252" i="11"/>
  <c r="AE252" i="11"/>
  <c r="AH252" i="11"/>
  <c r="AI252" i="11"/>
  <c r="Z252" i="11"/>
  <c r="AA252" i="11"/>
  <c r="AK252" i="11" s="1"/>
  <c r="AB252" i="11"/>
  <c r="AC252" i="11"/>
  <c r="AF252" i="11"/>
  <c r="AD252" i="11"/>
  <c r="AG248" i="11"/>
  <c r="AE248" i="11"/>
  <c r="AD248" i="11"/>
  <c r="AF248" i="11"/>
  <c r="AH248" i="11"/>
  <c r="AI248" i="11"/>
  <c r="Z248" i="11"/>
  <c r="AA248" i="11"/>
  <c r="AK248" i="11" s="1"/>
  <c r="AC248" i="11"/>
  <c r="AB248" i="11"/>
  <c r="AG244" i="11"/>
  <c r="Z244" i="11"/>
  <c r="AH244" i="11"/>
  <c r="AB244" i="11"/>
  <c r="AE244" i="11"/>
  <c r="AD244" i="11"/>
  <c r="AF244" i="11"/>
  <c r="AI244" i="11"/>
  <c r="AC244" i="11"/>
  <c r="AA244" i="11"/>
  <c r="AK244" i="11" s="1"/>
  <c r="AG240" i="11"/>
  <c r="Z240" i="11"/>
  <c r="AH240" i="11"/>
  <c r="AB240" i="11"/>
  <c r="AE240" i="11"/>
  <c r="AA240" i="11"/>
  <c r="AK240" i="11" s="1"/>
  <c r="AC240" i="11"/>
  <c r="AD240" i="11"/>
  <c r="AF240" i="11"/>
  <c r="AI240" i="11"/>
  <c r="AG236" i="11"/>
  <c r="Z236" i="11"/>
  <c r="AH236" i="11"/>
  <c r="AB236" i="11"/>
  <c r="AE236" i="11"/>
  <c r="AD236" i="11"/>
  <c r="AF236" i="11"/>
  <c r="AI236" i="11"/>
  <c r="AC236" i="11"/>
  <c r="AA236" i="11"/>
  <c r="AK236" i="11" s="1"/>
  <c r="AG232" i="11"/>
  <c r="Z232" i="11"/>
  <c r="AH232" i="11"/>
  <c r="AB232" i="11"/>
  <c r="AE232" i="11"/>
  <c r="AA232" i="11"/>
  <c r="AK232" i="11" s="1"/>
  <c r="AC232" i="11"/>
  <c r="AD232" i="11"/>
  <c r="AF232" i="11"/>
  <c r="AI232" i="11"/>
  <c r="AG228" i="11"/>
  <c r="Z228" i="11"/>
  <c r="AH228" i="11"/>
  <c r="AB228" i="11"/>
  <c r="AE228" i="11"/>
  <c r="AD228" i="11"/>
  <c r="AF228" i="11"/>
  <c r="AI228" i="11"/>
  <c r="AC228" i="11"/>
  <c r="AA228" i="11"/>
  <c r="AK228" i="11" s="1"/>
  <c r="AG224" i="11"/>
  <c r="Z224" i="11"/>
  <c r="AH224" i="11"/>
  <c r="AA224" i="11"/>
  <c r="AK224" i="11" s="1"/>
  <c r="AI224" i="11"/>
  <c r="AB224" i="11"/>
  <c r="AC224" i="11"/>
  <c r="AE224" i="11"/>
  <c r="AD224" i="11"/>
  <c r="AF224" i="11"/>
  <c r="AG220" i="11"/>
  <c r="Z220" i="11"/>
  <c r="AH220" i="11"/>
  <c r="AA220" i="11"/>
  <c r="AK220" i="11" s="1"/>
  <c r="AI220" i="11"/>
  <c r="AB220" i="11"/>
  <c r="AC220" i="11"/>
  <c r="AE220" i="11"/>
  <c r="AF220" i="11"/>
  <c r="AD220" i="11"/>
  <c r="AF216" i="11"/>
  <c r="AG216" i="11"/>
  <c r="Z216" i="11"/>
  <c r="AH216" i="11"/>
  <c r="AA216" i="11"/>
  <c r="AK216" i="11" s="1"/>
  <c r="AI216" i="11"/>
  <c r="AB216" i="11"/>
  <c r="AC216" i="11"/>
  <c r="AE216" i="11"/>
  <c r="AD216" i="11"/>
  <c r="AF212" i="11"/>
  <c r="AG212" i="11"/>
  <c r="Z212" i="11"/>
  <c r="AH212" i="11"/>
  <c r="AA212" i="11"/>
  <c r="AK212" i="11" s="1"/>
  <c r="AI212" i="11"/>
  <c r="AB212" i="11"/>
  <c r="AC212" i="11"/>
  <c r="AE212" i="11"/>
  <c r="AD212" i="11"/>
  <c r="AF208" i="11"/>
  <c r="AG208" i="11"/>
  <c r="Z208" i="11"/>
  <c r="AH208" i="11"/>
  <c r="AA208" i="11"/>
  <c r="AK208" i="11" s="1"/>
  <c r="AI208" i="11"/>
  <c r="AB208" i="11"/>
  <c r="AC208" i="11"/>
  <c r="AE208" i="11"/>
  <c r="AD208" i="11"/>
  <c r="AF204" i="11"/>
  <c r="AG204" i="11"/>
  <c r="Z204" i="11"/>
  <c r="AH204" i="11"/>
  <c r="AA204" i="11"/>
  <c r="AK204" i="11" s="1"/>
  <c r="AI204" i="11"/>
  <c r="AB204" i="11"/>
  <c r="AC204" i="11"/>
  <c r="AE204" i="11"/>
  <c r="AD204" i="11"/>
  <c r="AF200" i="11"/>
  <c r="AG200" i="11"/>
  <c r="Z200" i="11"/>
  <c r="AH200" i="11"/>
  <c r="AA200" i="11"/>
  <c r="AK200" i="11" s="1"/>
  <c r="AI200" i="11"/>
  <c r="AB200" i="11"/>
  <c r="AC200" i="11"/>
  <c r="AE200" i="11"/>
  <c r="AD200" i="11"/>
  <c r="AF196" i="11"/>
  <c r="AG196" i="11"/>
  <c r="Z196" i="11"/>
  <c r="AH196" i="11"/>
  <c r="AA196" i="11"/>
  <c r="AK196" i="11" s="1"/>
  <c r="AI196" i="11"/>
  <c r="AB196" i="11"/>
  <c r="AC196" i="11"/>
  <c r="AE196" i="11"/>
  <c r="AD196" i="11"/>
  <c r="AF192" i="11"/>
  <c r="AG192" i="11"/>
  <c r="Z192" i="11"/>
  <c r="AH192" i="11"/>
  <c r="AA192" i="11"/>
  <c r="AK192" i="11" s="1"/>
  <c r="AI192" i="11"/>
  <c r="AB192" i="11"/>
  <c r="AC192" i="11"/>
  <c r="AE192" i="11"/>
  <c r="AD192" i="11"/>
  <c r="AF188" i="11"/>
  <c r="AG188" i="11"/>
  <c r="Z188" i="11"/>
  <c r="AH188" i="11"/>
  <c r="AA188" i="11"/>
  <c r="AK188" i="11" s="1"/>
  <c r="AI188" i="11"/>
  <c r="AB188" i="11"/>
  <c r="AC188" i="11"/>
  <c r="AE188" i="11"/>
  <c r="AD188" i="11"/>
  <c r="AF184" i="11"/>
  <c r="AG184" i="11"/>
  <c r="Z184" i="11"/>
  <c r="AH184" i="11"/>
  <c r="AA184" i="11"/>
  <c r="AK184" i="11" s="1"/>
  <c r="AI184" i="11"/>
  <c r="AB184" i="11"/>
  <c r="AC184" i="11"/>
  <c r="AE184" i="11"/>
  <c r="AD184" i="11"/>
  <c r="AF180" i="11"/>
  <c r="AG180" i="11"/>
  <c r="Z180" i="11"/>
  <c r="AH180" i="11"/>
  <c r="AA180" i="11"/>
  <c r="AK180" i="11" s="1"/>
  <c r="AI180" i="11"/>
  <c r="AB180" i="11"/>
  <c r="AC180" i="11"/>
  <c r="AE180" i="11"/>
  <c r="AD180" i="11"/>
  <c r="AF176" i="11"/>
  <c r="AG176" i="11"/>
  <c r="Z176" i="11"/>
  <c r="AH176" i="11"/>
  <c r="AA176" i="11"/>
  <c r="AK176" i="11" s="1"/>
  <c r="AI176" i="11"/>
  <c r="AB176" i="11"/>
  <c r="AC176" i="11"/>
  <c r="AE176" i="11"/>
  <c r="AD176" i="11"/>
  <c r="AC172" i="11"/>
  <c r="AE172" i="11"/>
  <c r="Z172" i="11"/>
  <c r="AH172" i="11"/>
  <c r="AA172" i="11"/>
  <c r="AK172" i="11" s="1"/>
  <c r="AI172" i="11"/>
  <c r="AB172" i="11"/>
  <c r="AD172" i="11"/>
  <c r="AF172" i="11"/>
  <c r="AG172" i="11"/>
  <c r="AC168" i="11"/>
  <c r="AE168" i="11"/>
  <c r="Z168" i="11"/>
  <c r="AH168" i="11"/>
  <c r="AA168" i="11"/>
  <c r="AK168" i="11" s="1"/>
  <c r="AI168" i="11"/>
  <c r="AB168" i="11"/>
  <c r="AD168" i="11"/>
  <c r="AG168" i="11"/>
  <c r="AF168" i="11"/>
  <c r="AC164" i="11"/>
  <c r="AE164" i="11"/>
  <c r="Z164" i="11"/>
  <c r="AH164" i="11"/>
  <c r="AA164" i="11"/>
  <c r="AK164" i="11" s="1"/>
  <c r="AI164" i="11"/>
  <c r="AB164" i="11"/>
  <c r="AD164" i="11"/>
  <c r="AF164" i="11"/>
  <c r="AG164" i="11"/>
  <c r="AC160" i="11"/>
  <c r="AD160" i="11"/>
  <c r="AE160" i="11"/>
  <c r="AF160" i="11"/>
  <c r="Z160" i="11"/>
  <c r="AH160" i="11"/>
  <c r="AA160" i="11"/>
  <c r="AK160" i="11" s="1"/>
  <c r="AI160" i="11"/>
  <c r="AG160" i="11"/>
  <c r="AB160" i="11"/>
  <c r="AC156" i="11"/>
  <c r="AD156" i="11"/>
  <c r="AE156" i="11"/>
  <c r="AF156" i="11"/>
  <c r="Z156" i="11"/>
  <c r="AH156" i="11"/>
  <c r="AA156" i="11"/>
  <c r="AK156" i="11" s="1"/>
  <c r="AI156" i="11"/>
  <c r="AB156" i="11"/>
  <c r="AG156" i="11"/>
  <c r="AE151" i="11"/>
  <c r="AF151" i="11"/>
  <c r="AG151" i="11"/>
  <c r="Z151" i="11"/>
  <c r="AH151" i="11"/>
  <c r="AB151" i="11"/>
  <c r="AC151" i="11"/>
  <c r="AD151" i="11"/>
  <c r="AI151" i="11"/>
  <c r="AA151" i="11"/>
  <c r="AK151" i="11" s="1"/>
  <c r="AE147" i="11"/>
  <c r="AF147" i="11"/>
  <c r="AG147" i="11"/>
  <c r="Z147" i="11"/>
  <c r="AH147" i="11"/>
  <c r="AB147" i="11"/>
  <c r="AC147" i="11"/>
  <c r="AA147" i="11"/>
  <c r="AK147" i="11" s="1"/>
  <c r="AI147" i="11"/>
  <c r="AD147" i="11"/>
  <c r="AE143" i="11"/>
  <c r="AF143" i="11"/>
  <c r="AG143" i="11"/>
  <c r="Z143" i="11"/>
  <c r="AH143" i="11"/>
  <c r="AA143" i="11"/>
  <c r="AK143" i="11" s="1"/>
  <c r="AI143" i="11"/>
  <c r="AB143" i="11"/>
  <c r="AC143" i="11"/>
  <c r="AD143" i="11"/>
  <c r="AE139" i="11"/>
  <c r="AF139" i="11"/>
  <c r="AG139" i="11"/>
  <c r="Z139" i="11"/>
  <c r="AH139" i="11"/>
  <c r="AA139" i="11"/>
  <c r="AK139" i="11" s="1"/>
  <c r="AI139" i="11"/>
  <c r="AB139" i="11"/>
  <c r="AC139" i="11"/>
  <c r="AD139" i="11"/>
  <c r="AB135" i="11"/>
  <c r="AF135" i="11"/>
  <c r="AI135" i="11"/>
  <c r="Z135" i="11"/>
  <c r="AA135" i="11"/>
  <c r="AK135" i="11" s="1"/>
  <c r="AC135" i="11"/>
  <c r="AD135" i="11"/>
  <c r="AE135" i="11"/>
  <c r="AG135" i="11"/>
  <c r="AH135" i="11"/>
  <c r="AB131" i="11"/>
  <c r="AF131" i="11"/>
  <c r="AC131" i="11"/>
  <c r="AG131" i="11"/>
  <c r="Z131" i="11"/>
  <c r="AA131" i="11"/>
  <c r="AK131" i="11" s="1"/>
  <c r="AD131" i="11"/>
  <c r="AE131" i="11"/>
  <c r="AH131" i="11"/>
  <c r="AI131" i="11"/>
  <c r="AB127" i="11"/>
  <c r="AF127" i="11"/>
  <c r="Z127" i="11"/>
  <c r="AD127" i="11"/>
  <c r="AH127" i="11"/>
  <c r="AI127" i="11"/>
  <c r="AA127" i="11"/>
  <c r="AK127" i="11" s="1"/>
  <c r="AC127" i="11"/>
  <c r="AE127" i="11"/>
  <c r="AG127" i="11"/>
  <c r="AB123" i="11"/>
  <c r="AF123" i="11"/>
  <c r="AH123" i="11"/>
  <c r="AA123" i="11"/>
  <c r="AK123" i="11" s="1"/>
  <c r="AE123" i="11"/>
  <c r="AG123" i="11"/>
  <c r="AI123" i="11"/>
  <c r="Z123" i="11"/>
  <c r="AC123" i="11"/>
  <c r="AD123" i="11"/>
  <c r="AB119" i="11"/>
  <c r="AF119" i="11"/>
  <c r="AE119" i="11"/>
  <c r="AI119" i="11"/>
  <c r="AC119" i="11"/>
  <c r="AD119" i="11"/>
  <c r="AG119" i="11"/>
  <c r="AH119" i="11"/>
  <c r="Z119" i="11"/>
  <c r="AA119" i="11"/>
  <c r="AK119" i="11" s="1"/>
  <c r="AB115" i="11"/>
  <c r="AF115" i="11"/>
  <c r="AC115" i="11"/>
  <c r="AG115" i="11"/>
  <c r="Z115" i="11"/>
  <c r="AA115" i="11"/>
  <c r="AK115" i="11" s="1"/>
  <c r="AD115" i="11"/>
  <c r="AE115" i="11"/>
  <c r="AH115" i="11"/>
  <c r="AI115" i="11"/>
  <c r="AB111" i="11"/>
  <c r="AF111" i="11"/>
  <c r="Z111" i="11"/>
  <c r="AD111" i="11"/>
  <c r="AA111" i="11"/>
  <c r="AK111" i="11" s="1"/>
  <c r="AC111" i="11"/>
  <c r="AE111" i="11"/>
  <c r="AG111" i="11"/>
  <c r="AH111" i="11"/>
  <c r="AI111" i="11"/>
  <c r="AB107" i="11"/>
  <c r="AF107" i="11"/>
  <c r="AH107" i="11"/>
  <c r="AA107" i="11"/>
  <c r="AK107" i="11" s="1"/>
  <c r="AI107" i="11"/>
  <c r="Z107" i="11"/>
  <c r="AC107" i="11"/>
  <c r="AD107" i="11"/>
  <c r="AE107" i="11"/>
  <c r="AG107" i="11"/>
  <c r="AB103" i="11"/>
  <c r="AF103" i="11"/>
  <c r="AC103" i="11"/>
  <c r="AE103" i="11"/>
  <c r="AG103" i="11"/>
  <c r="AI103" i="11"/>
  <c r="Z103" i="11"/>
  <c r="AA103" i="11"/>
  <c r="AK103" i="11" s="1"/>
  <c r="AD103" i="11"/>
  <c r="AH103" i="11"/>
  <c r="AB99" i="11"/>
  <c r="AF99" i="11"/>
  <c r="Z99" i="11"/>
  <c r="AC99" i="11"/>
  <c r="AD99" i="11"/>
  <c r="AG99" i="11"/>
  <c r="AH99" i="11"/>
  <c r="AI99" i="11"/>
  <c r="AA99" i="11"/>
  <c r="AK99" i="11" s="1"/>
  <c r="AE99" i="11"/>
  <c r="AB95" i="11"/>
  <c r="AF95" i="11"/>
  <c r="AH95" i="11"/>
  <c r="Z95" i="11"/>
  <c r="AA95" i="11"/>
  <c r="AK95" i="11" s="1"/>
  <c r="AD95" i="11"/>
  <c r="AE95" i="11"/>
  <c r="AG95" i="11"/>
  <c r="AI95" i="11"/>
  <c r="AC95" i="11"/>
  <c r="AB91" i="11"/>
  <c r="AF91" i="11"/>
  <c r="AE91" i="11"/>
  <c r="AH91" i="11"/>
  <c r="AI91" i="11"/>
  <c r="AA91" i="11"/>
  <c r="AK91" i="11" s="1"/>
  <c r="AC91" i="11"/>
  <c r="AD91" i="11"/>
  <c r="AG91" i="11"/>
  <c r="Z91" i="11"/>
  <c r="AB87" i="11"/>
  <c r="AF87" i="11"/>
  <c r="AC87" i="11"/>
  <c r="AE87" i="11"/>
  <c r="AG87" i="11"/>
  <c r="AI87" i="11"/>
  <c r="Z87" i="11"/>
  <c r="AA87" i="11"/>
  <c r="AK87" i="11" s="1"/>
  <c r="AD87" i="11"/>
  <c r="AH87" i="11"/>
  <c r="AB83" i="11"/>
  <c r="AF83" i="11"/>
  <c r="Z83" i="11"/>
  <c r="AC83" i="11"/>
  <c r="AD83" i="11"/>
  <c r="AG83" i="11"/>
  <c r="AA83" i="11"/>
  <c r="AK83" i="11" s="1"/>
  <c r="AE83" i="11"/>
  <c r="AH83" i="11"/>
  <c r="AI83" i="11"/>
  <c r="AB79" i="11"/>
  <c r="AF79" i="11"/>
  <c r="AH79" i="11"/>
  <c r="Z79" i="11"/>
  <c r="AA79" i="11"/>
  <c r="AK79" i="11" s="1"/>
  <c r="AD79" i="11"/>
  <c r="AC79" i="11"/>
  <c r="AE79" i="11"/>
  <c r="AG79" i="11"/>
  <c r="AI79" i="11"/>
  <c r="AB75" i="11"/>
  <c r="AC75" i="11"/>
  <c r="AF75" i="11"/>
  <c r="AA75" i="11"/>
  <c r="AK75" i="11" s="1"/>
  <c r="AD75" i="11"/>
  <c r="AG75" i="11"/>
  <c r="AH75" i="11"/>
  <c r="AI75" i="11"/>
  <c r="Z75" i="11"/>
  <c r="AE75" i="11"/>
  <c r="AB71" i="11"/>
  <c r="AC71" i="11"/>
  <c r="AF71" i="11"/>
  <c r="AI71" i="11"/>
  <c r="Z71" i="11"/>
  <c r="AA71" i="11"/>
  <c r="AK71" i="11" s="1"/>
  <c r="AD71" i="11"/>
  <c r="AE71" i="11"/>
  <c r="AH71" i="11"/>
  <c r="AG71" i="11"/>
  <c r="AB67" i="11"/>
  <c r="AC67" i="11"/>
  <c r="AF67" i="11"/>
  <c r="Z67" i="11"/>
  <c r="AA67" i="11"/>
  <c r="AK67" i="11" s="1"/>
  <c r="AD67" i="11"/>
  <c r="AE67" i="11"/>
  <c r="AG67" i="11"/>
  <c r="AI67" i="11"/>
  <c r="AH67" i="11"/>
  <c r="AB63" i="11"/>
  <c r="AC63" i="11"/>
  <c r="AF63" i="11"/>
  <c r="Z63" i="11"/>
  <c r="AA63" i="11"/>
  <c r="AK63" i="11" s="1"/>
  <c r="AD63" i="11"/>
  <c r="AE63" i="11"/>
  <c r="AG63" i="11"/>
  <c r="AH63" i="11"/>
  <c r="AI63" i="11"/>
  <c r="AB59" i="11"/>
  <c r="AC59" i="11"/>
  <c r="AF59" i="11"/>
  <c r="AA59" i="11"/>
  <c r="AK59" i="11" s="1"/>
  <c r="AD59" i="11"/>
  <c r="AE59" i="11"/>
  <c r="AG59" i="11"/>
  <c r="AH59" i="11"/>
  <c r="AI59" i="11"/>
  <c r="Z59" i="11"/>
  <c r="AB55" i="11"/>
  <c r="AC55" i="11"/>
  <c r="AF55" i="11"/>
  <c r="AD55" i="11"/>
  <c r="AE55" i="11"/>
  <c r="AG55" i="11"/>
  <c r="AH55" i="11"/>
  <c r="AI55" i="11"/>
  <c r="AA55" i="11"/>
  <c r="AK55" i="11" s="1"/>
  <c r="Z55" i="11"/>
  <c r="AA51" i="11"/>
  <c r="AK51" i="11" s="1"/>
  <c r="AI51" i="11"/>
  <c r="AB51" i="11"/>
  <c r="AC51" i="11"/>
  <c r="AD51" i="11"/>
  <c r="AE51" i="11"/>
  <c r="AF51" i="11"/>
  <c r="Z51" i="11"/>
  <c r="AG51" i="11"/>
  <c r="AH51" i="11"/>
  <c r="AG47" i="11"/>
  <c r="AC47" i="11"/>
  <c r="Z47" i="11"/>
  <c r="AA47" i="11"/>
  <c r="AK47" i="11" s="1"/>
  <c r="AB47" i="11"/>
  <c r="AD47" i="11"/>
  <c r="AE47" i="11"/>
  <c r="AF47" i="11"/>
  <c r="AH47" i="11"/>
  <c r="AI47" i="11"/>
  <c r="AG43" i="11"/>
  <c r="AC43" i="11"/>
  <c r="AH43" i="11"/>
  <c r="AI43" i="11"/>
  <c r="Z43" i="11"/>
  <c r="AA43" i="11"/>
  <c r="AK43" i="11" s="1"/>
  <c r="AB43" i="11"/>
  <c r="AD43" i="11"/>
  <c r="AE43" i="11"/>
  <c r="AF43" i="11"/>
  <c r="AG39" i="11"/>
  <c r="AC39" i="11"/>
  <c r="AE39" i="11"/>
  <c r="AF39" i="11"/>
  <c r="AH39" i="11"/>
  <c r="AI39" i="11"/>
  <c r="Z39" i="11"/>
  <c r="AA39" i="11"/>
  <c r="AK39" i="11" s="1"/>
  <c r="AB39" i="11"/>
  <c r="AD39" i="11"/>
  <c r="AG35" i="11"/>
  <c r="AC35" i="11"/>
  <c r="AB35" i="11"/>
  <c r="AD35" i="11"/>
  <c r="AE35" i="11"/>
  <c r="AF35" i="11"/>
  <c r="AH35" i="11"/>
  <c r="AI35" i="11"/>
  <c r="Z35" i="11"/>
  <c r="AA35" i="11"/>
  <c r="AK35" i="11" s="1"/>
  <c r="AG31" i="11"/>
  <c r="AC31" i="11"/>
  <c r="Z31" i="11"/>
  <c r="AA31" i="11"/>
  <c r="AK31" i="11" s="1"/>
  <c r="AB31" i="11"/>
  <c r="AD31" i="11"/>
  <c r="AE31" i="11"/>
  <c r="AF31" i="11"/>
  <c r="AI31" i="11"/>
  <c r="AH31" i="11"/>
  <c r="AG27" i="11"/>
  <c r="AC27" i="11"/>
  <c r="AH27" i="11"/>
  <c r="AI27" i="11"/>
  <c r="Z27" i="11"/>
  <c r="AA27" i="11"/>
  <c r="AK27" i="11" s="1"/>
  <c r="AB27" i="11"/>
  <c r="AD27" i="11"/>
  <c r="AF27" i="11"/>
  <c r="AE27" i="11"/>
  <c r="AG23" i="11"/>
  <c r="AC23" i="11"/>
  <c r="AE23" i="11"/>
  <c r="AF23" i="11"/>
  <c r="AH23" i="11"/>
  <c r="AI23" i="11"/>
  <c r="Z23" i="11"/>
  <c r="AA23" i="11"/>
  <c r="AK23" i="11" s="1"/>
  <c r="AD23" i="11"/>
  <c r="AB23" i="11"/>
  <c r="AG19" i="11"/>
  <c r="AC19" i="11"/>
  <c r="AB19" i="11"/>
  <c r="AD19" i="11"/>
  <c r="AE19" i="11"/>
  <c r="AF19" i="11"/>
  <c r="AH19" i="11"/>
  <c r="AI19" i="11"/>
  <c r="AA19" i="11"/>
  <c r="AK19" i="11" s="1"/>
  <c r="Z19" i="11"/>
  <c r="AG15" i="11"/>
  <c r="AC15" i="11"/>
  <c r="Z15" i="11"/>
  <c r="AA15" i="11"/>
  <c r="AK15" i="11" s="1"/>
  <c r="AB15" i="11"/>
  <c r="AD15" i="11"/>
  <c r="AE15" i="11"/>
  <c r="AF15" i="11"/>
  <c r="AH15" i="11"/>
  <c r="AI15" i="11"/>
  <c r="AD11" i="11"/>
  <c r="AF11" i="11"/>
  <c r="AA11" i="11"/>
  <c r="AK11" i="11" s="1"/>
  <c r="AB11" i="11"/>
  <c r="AG11" i="11"/>
  <c r="Z11" i="11"/>
  <c r="AC11" i="11"/>
  <c r="AE11" i="11"/>
  <c r="AH11" i="11"/>
  <c r="AI11" i="11"/>
  <c r="AF6" i="11"/>
  <c r="Z6" i="11"/>
  <c r="AH6" i="11"/>
  <c r="AI6" i="11"/>
  <c r="AC6" i="11"/>
  <c r="AA6" i="11"/>
  <c r="AK6" i="11" s="1"/>
  <c r="AB6" i="11"/>
  <c r="AD6" i="11"/>
  <c r="AE6" i="11"/>
  <c r="AG6" i="11"/>
  <c r="AE383" i="11"/>
  <c r="AF383" i="11"/>
  <c r="AG383" i="11"/>
  <c r="Z383" i="11"/>
  <c r="AH383" i="11"/>
  <c r="AA383" i="11"/>
  <c r="AK383" i="11" s="1"/>
  <c r="AI383" i="11"/>
  <c r="AB383" i="11"/>
  <c r="AC383" i="11"/>
  <c r="AD383" i="11"/>
  <c r="AE379" i="11"/>
  <c r="AF379" i="11"/>
  <c r="AG379" i="11"/>
  <c r="Z379" i="11"/>
  <c r="AH379" i="11"/>
  <c r="AA379" i="11"/>
  <c r="AK379" i="11" s="1"/>
  <c r="AI379" i="11"/>
  <c r="AB379" i="11"/>
  <c r="AC379" i="11"/>
  <c r="AD379" i="11"/>
  <c r="Z375" i="11"/>
  <c r="AH375" i="11"/>
  <c r="AB375" i="11"/>
  <c r="AF375" i="11"/>
  <c r="AG375" i="11"/>
  <c r="AI375" i="11"/>
  <c r="AA375" i="11"/>
  <c r="AK375" i="11" s="1"/>
  <c r="AC375" i="11"/>
  <c r="AD375" i="11"/>
  <c r="AE375" i="11"/>
  <c r="AA371" i="11"/>
  <c r="AK371" i="11" s="1"/>
  <c r="AG371" i="11"/>
  <c r="AH371" i="11"/>
  <c r="Z371" i="11"/>
  <c r="AC371" i="11"/>
  <c r="AD371" i="11"/>
  <c r="AE371" i="11"/>
  <c r="AF371" i="11"/>
  <c r="AI371" i="11"/>
  <c r="AB371" i="11"/>
  <c r="AA367" i="11"/>
  <c r="AK367" i="11" s="1"/>
  <c r="AI367" i="11"/>
  <c r="AG367" i="11"/>
  <c r="Z367" i="11"/>
  <c r="AE367" i="11"/>
  <c r="AF367" i="11"/>
  <c r="AH367" i="11"/>
  <c r="AD367" i="11"/>
  <c r="AB367" i="11"/>
  <c r="AC367" i="11"/>
  <c r="AA363" i="11"/>
  <c r="AK363" i="11" s="1"/>
  <c r="AI363" i="11"/>
  <c r="AG363" i="11"/>
  <c r="AH363" i="11"/>
  <c r="AC363" i="11"/>
  <c r="AD363" i="11"/>
  <c r="AE363" i="11"/>
  <c r="AB363" i="11"/>
  <c r="AF363" i="11"/>
  <c r="Z363" i="11"/>
  <c r="AA359" i="11"/>
  <c r="AK359" i="11" s="1"/>
  <c r="AI359" i="11"/>
  <c r="AG359" i="11"/>
  <c r="AE359" i="11"/>
  <c r="Z359" i="11"/>
  <c r="AB359" i="11"/>
  <c r="AC359" i="11"/>
  <c r="AD359" i="11"/>
  <c r="AF359" i="11"/>
  <c r="AH359" i="11"/>
  <c r="AA355" i="11"/>
  <c r="AK355" i="11" s="1"/>
  <c r="AI355" i="11"/>
  <c r="AG355" i="11"/>
  <c r="AC355" i="11"/>
  <c r="AD355" i="11"/>
  <c r="AF355" i="11"/>
  <c r="AH355" i="11"/>
  <c r="Z355" i="11"/>
  <c r="AB355" i="11"/>
  <c r="AE355" i="11"/>
  <c r="AA351" i="11"/>
  <c r="AK351" i="11" s="1"/>
  <c r="AI351" i="11"/>
  <c r="AG351" i="11"/>
  <c r="Z351" i="11"/>
  <c r="AB351" i="11"/>
  <c r="AD351" i="11"/>
  <c r="AE351" i="11"/>
  <c r="AF351" i="11"/>
  <c r="AH351" i="11"/>
  <c r="AC351" i="11"/>
  <c r="AA347" i="11"/>
  <c r="AK347" i="11" s="1"/>
  <c r="AI347" i="11"/>
  <c r="AG347" i="11"/>
  <c r="AH347" i="11"/>
  <c r="AB347" i="11"/>
  <c r="AC347" i="11"/>
  <c r="AD347" i="11"/>
  <c r="AE347" i="11"/>
  <c r="Z347" i="11"/>
  <c r="AF347" i="11"/>
  <c r="AA343" i="11"/>
  <c r="AK343" i="11" s="1"/>
  <c r="AI343" i="11"/>
  <c r="AG343" i="11"/>
  <c r="AE343" i="11"/>
  <c r="AF343" i="11"/>
  <c r="AH343" i="11"/>
  <c r="Z343" i="11"/>
  <c r="AB343" i="11"/>
  <c r="AC343" i="11"/>
  <c r="AD343" i="11"/>
  <c r="AA339" i="11"/>
  <c r="AK339" i="11" s="1"/>
  <c r="AI339" i="11"/>
  <c r="AG339" i="11"/>
  <c r="AC339" i="11"/>
  <c r="AD339" i="11"/>
  <c r="AE339" i="11"/>
  <c r="AF339" i="11"/>
  <c r="AH339" i="11"/>
  <c r="Z339" i="11"/>
  <c r="AB339" i="11"/>
  <c r="AA335" i="11"/>
  <c r="AK335" i="11" s="1"/>
  <c r="AI335" i="11"/>
  <c r="AG335" i="11"/>
  <c r="Z335" i="11"/>
  <c r="AB335" i="11"/>
  <c r="AC335" i="11"/>
  <c r="AD335" i="11"/>
  <c r="AE335" i="11"/>
  <c r="AF335" i="11"/>
  <c r="AH335" i="11"/>
  <c r="AA331" i="11"/>
  <c r="AK331" i="11" s="1"/>
  <c r="AI331" i="11"/>
  <c r="AG331" i="11"/>
  <c r="AH331" i="11"/>
  <c r="Z331" i="11"/>
  <c r="AB331" i="11"/>
  <c r="AC331" i="11"/>
  <c r="AD331" i="11"/>
  <c r="AE331" i="11"/>
  <c r="AF331" i="11"/>
  <c r="AA327" i="11"/>
  <c r="AK327" i="11" s="1"/>
  <c r="AI327" i="11"/>
  <c r="AG327" i="11"/>
  <c r="AE327" i="11"/>
  <c r="AF327" i="11"/>
  <c r="AH327" i="11"/>
  <c r="Z327" i="11"/>
  <c r="AB327" i="11"/>
  <c r="AC327" i="11"/>
  <c r="AD327" i="11"/>
  <c r="AA323" i="11"/>
  <c r="AK323" i="11" s="1"/>
  <c r="AI323" i="11"/>
  <c r="AG323" i="11"/>
  <c r="AC323" i="11"/>
  <c r="AD323" i="11"/>
  <c r="AE323" i="11"/>
  <c r="AF323" i="11"/>
  <c r="AH323" i="11"/>
  <c r="Z323" i="11"/>
  <c r="AB323" i="11"/>
  <c r="Z319" i="11"/>
  <c r="AH319" i="11"/>
  <c r="AA319" i="11"/>
  <c r="AK319" i="11" s="1"/>
  <c r="AI319" i="11"/>
  <c r="AB319" i="11"/>
  <c r="AG319" i="11"/>
  <c r="AC319" i="11"/>
  <c r="AD319" i="11"/>
  <c r="AE319" i="11"/>
  <c r="AF319" i="11"/>
  <c r="Z315" i="11"/>
  <c r="AH315" i="11"/>
  <c r="AA315" i="11"/>
  <c r="AK315" i="11" s="1"/>
  <c r="AI315" i="11"/>
  <c r="AB315" i="11"/>
  <c r="AG315" i="11"/>
  <c r="AE315" i="11"/>
  <c r="AF315" i="11"/>
  <c r="AC315" i="11"/>
  <c r="AD315" i="11"/>
  <c r="Z311" i="11"/>
  <c r="AH311" i="11"/>
  <c r="AA311" i="11"/>
  <c r="AK311" i="11" s="1"/>
  <c r="AI311" i="11"/>
  <c r="AB311" i="11"/>
  <c r="AG311" i="11"/>
  <c r="AC311" i="11"/>
  <c r="AD311" i="11"/>
  <c r="AE311" i="11"/>
  <c r="AF311" i="11"/>
  <c r="Z307" i="11"/>
  <c r="AH307" i="11"/>
  <c r="AA307" i="11"/>
  <c r="AK307" i="11" s="1"/>
  <c r="AI307" i="11"/>
  <c r="AB307" i="11"/>
  <c r="AG307" i="11"/>
  <c r="AE307" i="11"/>
  <c r="AF307" i="11"/>
  <c r="AC307" i="11"/>
  <c r="AD307" i="11"/>
  <c r="Z303" i="11"/>
  <c r="AH303" i="11"/>
  <c r="AA303" i="11"/>
  <c r="AK303" i="11" s="1"/>
  <c r="AI303" i="11"/>
  <c r="AB303" i="11"/>
  <c r="AG303" i="11"/>
  <c r="AC303" i="11"/>
  <c r="AD303" i="11"/>
  <c r="AE303" i="11"/>
  <c r="AF303" i="11"/>
  <c r="Z299" i="11"/>
  <c r="AH299" i="11"/>
  <c r="AA299" i="11"/>
  <c r="AK299" i="11" s="1"/>
  <c r="AI299" i="11"/>
  <c r="AB299" i="11"/>
  <c r="AG299" i="11"/>
  <c r="AE299" i="11"/>
  <c r="AF299" i="11"/>
  <c r="AC299" i="11"/>
  <c r="AD299" i="11"/>
  <c r="Z295" i="11"/>
  <c r="AH295" i="11"/>
  <c r="AA295" i="11"/>
  <c r="AK295" i="11" s="1"/>
  <c r="AI295" i="11"/>
  <c r="AB295" i="11"/>
  <c r="AG295" i="11"/>
  <c r="AC295" i="11"/>
  <c r="AD295" i="11"/>
  <c r="AE295" i="11"/>
  <c r="AF295" i="11"/>
  <c r="Z291" i="11"/>
  <c r="AH291" i="11"/>
  <c r="AA291" i="11"/>
  <c r="AK291" i="11" s="1"/>
  <c r="AI291" i="11"/>
  <c r="AB291" i="11"/>
  <c r="AG291" i="11"/>
  <c r="AE291" i="11"/>
  <c r="AF291" i="11"/>
  <c r="AC291" i="11"/>
  <c r="AD291" i="11"/>
  <c r="Z287" i="11"/>
  <c r="AH287" i="11"/>
  <c r="AA287" i="11"/>
  <c r="AK287" i="11" s="1"/>
  <c r="AI287" i="11"/>
  <c r="AB287" i="11"/>
  <c r="AG287" i="11"/>
  <c r="AC287" i="11"/>
  <c r="AD287" i="11"/>
  <c r="AE287" i="11"/>
  <c r="AF287" i="11"/>
  <c r="Z283" i="11"/>
  <c r="AH283" i="11"/>
  <c r="AA283" i="11"/>
  <c r="AK283" i="11" s="1"/>
  <c r="AI283" i="11"/>
  <c r="AB283" i="11"/>
  <c r="AC283" i="11"/>
  <c r="AD283" i="11"/>
  <c r="AG283" i="11"/>
  <c r="AE283" i="11"/>
  <c r="AF283" i="11"/>
  <c r="AA279" i="11"/>
  <c r="AK279" i="11" s="1"/>
  <c r="AI279" i="11"/>
  <c r="AG279" i="11"/>
  <c r="AD279" i="11"/>
  <c r="AE279" i="11"/>
  <c r="AF279" i="11"/>
  <c r="AH279" i="11"/>
  <c r="Z279" i="11"/>
  <c r="AC279" i="11"/>
  <c r="AB279" i="11"/>
  <c r="AA275" i="11"/>
  <c r="AK275" i="11" s="1"/>
  <c r="AI275" i="11"/>
  <c r="AG275" i="11"/>
  <c r="AB275" i="11"/>
  <c r="AC275" i="11"/>
  <c r="AD275" i="11"/>
  <c r="AE275" i="11"/>
  <c r="AF275" i="11"/>
  <c r="AH275" i="11"/>
  <c r="Z275" i="11"/>
  <c r="AA271" i="11"/>
  <c r="AK271" i="11" s="1"/>
  <c r="AI271" i="11"/>
  <c r="AG271" i="11"/>
  <c r="Z271" i="11"/>
  <c r="AB271" i="11"/>
  <c r="AC271" i="11"/>
  <c r="AD271" i="11"/>
  <c r="AE271" i="11"/>
  <c r="AH271" i="11"/>
  <c r="AF271" i="11"/>
  <c r="AA267" i="11"/>
  <c r="AK267" i="11" s="1"/>
  <c r="AI267" i="11"/>
  <c r="AG267" i="11"/>
  <c r="AF267" i="11"/>
  <c r="AH267" i="11"/>
  <c r="Z267" i="11"/>
  <c r="AB267" i="11"/>
  <c r="AC267" i="11"/>
  <c r="AE267" i="11"/>
  <c r="AD267" i="11"/>
  <c r="AA263" i="11"/>
  <c r="AK263" i="11" s="1"/>
  <c r="AI263" i="11"/>
  <c r="AG263" i="11"/>
  <c r="AD263" i="11"/>
  <c r="AE263" i="11"/>
  <c r="AF263" i="11"/>
  <c r="AH263" i="11"/>
  <c r="Z263" i="11"/>
  <c r="AC263" i="11"/>
  <c r="AB263" i="11"/>
  <c r="AA259" i="11"/>
  <c r="AK259" i="11" s="1"/>
  <c r="AI259" i="11"/>
  <c r="AG259" i="11"/>
  <c r="AB259" i="11"/>
  <c r="AC259" i="11"/>
  <c r="AD259" i="11"/>
  <c r="AE259" i="11"/>
  <c r="AF259" i="11"/>
  <c r="AH259" i="11"/>
  <c r="Z259" i="11"/>
  <c r="AA255" i="11"/>
  <c r="AK255" i="11" s="1"/>
  <c r="AI255" i="11"/>
  <c r="AG255" i="11"/>
  <c r="Z255" i="11"/>
  <c r="AB255" i="11"/>
  <c r="AC255" i="11"/>
  <c r="AD255" i="11"/>
  <c r="AE255" i="11"/>
  <c r="AH255" i="11"/>
  <c r="AF255" i="11"/>
  <c r="AA251" i="11"/>
  <c r="AK251" i="11" s="1"/>
  <c r="AI251" i="11"/>
  <c r="AG251" i="11"/>
  <c r="AF251" i="11"/>
  <c r="AH251" i="11"/>
  <c r="Z251" i="11"/>
  <c r="AB251" i="11"/>
  <c r="AC251" i="11"/>
  <c r="AE251" i="11"/>
  <c r="AD251" i="11"/>
  <c r="AA247" i="11"/>
  <c r="AK247" i="11" s="1"/>
  <c r="AI247" i="11"/>
  <c r="AG247" i="11"/>
  <c r="AD247" i="11"/>
  <c r="AE247" i="11"/>
  <c r="AF247" i="11"/>
  <c r="AH247" i="11"/>
  <c r="Z247" i="11"/>
  <c r="AC247" i="11"/>
  <c r="AB247" i="11"/>
  <c r="AA243" i="11"/>
  <c r="AK243" i="11" s="1"/>
  <c r="AI243" i="11"/>
  <c r="AB243" i="11"/>
  <c r="AD243" i="11"/>
  <c r="AG243" i="11"/>
  <c r="Z243" i="11"/>
  <c r="AC243" i="11"/>
  <c r="AE243" i="11"/>
  <c r="AF243" i="11"/>
  <c r="AH243" i="11"/>
  <c r="AA239" i="11"/>
  <c r="AK239" i="11" s="1"/>
  <c r="AI239" i="11"/>
  <c r="AB239" i="11"/>
  <c r="AD239" i="11"/>
  <c r="AG239" i="11"/>
  <c r="AF239" i="11"/>
  <c r="AH239" i="11"/>
  <c r="Z239" i="11"/>
  <c r="AE239" i="11"/>
  <c r="AC239" i="11"/>
  <c r="AA235" i="11"/>
  <c r="AK235" i="11" s="1"/>
  <c r="AI235" i="11"/>
  <c r="AB235" i="11"/>
  <c r="AD235" i="11"/>
  <c r="AG235" i="11"/>
  <c r="Z235" i="11"/>
  <c r="AC235" i="11"/>
  <c r="AE235" i="11"/>
  <c r="AF235" i="11"/>
  <c r="AH235" i="11"/>
  <c r="AA231" i="11"/>
  <c r="AK231" i="11" s="1"/>
  <c r="AI231" i="11"/>
  <c r="AB231" i="11"/>
  <c r="AD231" i="11"/>
  <c r="AG231" i="11"/>
  <c r="AF231" i="11"/>
  <c r="AH231" i="11"/>
  <c r="Z231" i="11"/>
  <c r="AE231" i="11"/>
  <c r="AC231" i="11"/>
  <c r="AA227" i="11"/>
  <c r="AK227" i="11" s="1"/>
  <c r="AI227" i="11"/>
  <c r="AB227" i="11"/>
  <c r="AD227" i="11"/>
  <c r="AG227" i="11"/>
  <c r="Z227" i="11"/>
  <c r="AC227" i="11"/>
  <c r="AE227" i="11"/>
  <c r="AF227" i="11"/>
  <c r="AH227" i="11"/>
  <c r="AA223" i="11"/>
  <c r="AK223" i="11" s="1"/>
  <c r="AI223" i="11"/>
  <c r="AB223" i="11"/>
  <c r="AC223" i="11"/>
  <c r="AD223" i="11"/>
  <c r="AE223" i="11"/>
  <c r="AG223" i="11"/>
  <c r="AH223" i="11"/>
  <c r="AF223" i="11"/>
  <c r="Z223" i="11"/>
  <c r="AA219" i="11"/>
  <c r="AK219" i="11" s="1"/>
  <c r="AI219" i="11"/>
  <c r="AB219" i="11"/>
  <c r="AC219" i="11"/>
  <c r="AD219" i="11"/>
  <c r="AE219" i="11"/>
  <c r="AG219" i="11"/>
  <c r="Z219" i="11"/>
  <c r="AF219" i="11"/>
  <c r="AH219" i="11"/>
  <c r="Z215" i="11"/>
  <c r="AH215" i="11"/>
  <c r="AA215" i="11"/>
  <c r="AK215" i="11" s="1"/>
  <c r="AI215" i="11"/>
  <c r="AB215" i="11"/>
  <c r="AC215" i="11"/>
  <c r="AD215" i="11"/>
  <c r="AE215" i="11"/>
  <c r="AG215" i="11"/>
  <c r="AF215" i="11"/>
  <c r="Z211" i="11"/>
  <c r="AH211" i="11"/>
  <c r="AA211" i="11"/>
  <c r="AK211" i="11" s="1"/>
  <c r="AI211" i="11"/>
  <c r="AB211" i="11"/>
  <c r="AC211" i="11"/>
  <c r="AD211" i="11"/>
  <c r="AE211" i="11"/>
  <c r="AG211" i="11"/>
  <c r="AF211" i="11"/>
  <c r="Z207" i="11"/>
  <c r="AH207" i="11"/>
  <c r="AA207" i="11"/>
  <c r="AK207" i="11" s="1"/>
  <c r="AI207" i="11"/>
  <c r="AB207" i="11"/>
  <c r="AC207" i="11"/>
  <c r="AD207" i="11"/>
  <c r="AE207" i="11"/>
  <c r="AG207" i="11"/>
  <c r="AF207" i="11"/>
  <c r="Z203" i="11"/>
  <c r="AH203" i="11"/>
  <c r="AA203" i="11"/>
  <c r="AK203" i="11" s="1"/>
  <c r="AI203" i="11"/>
  <c r="AB203" i="11"/>
  <c r="AC203" i="11"/>
  <c r="AD203" i="11"/>
  <c r="AE203" i="11"/>
  <c r="AG203" i="11"/>
  <c r="AF203" i="11"/>
  <c r="Z199" i="11"/>
  <c r="AH199" i="11"/>
  <c r="AA199" i="11"/>
  <c r="AK199" i="11" s="1"/>
  <c r="AI199" i="11"/>
  <c r="AB199" i="11"/>
  <c r="AC199" i="11"/>
  <c r="AD199" i="11"/>
  <c r="AE199" i="11"/>
  <c r="AG199" i="11"/>
  <c r="AF199" i="11"/>
  <c r="Z195" i="11"/>
  <c r="AH195" i="11"/>
  <c r="AA195" i="11"/>
  <c r="AK195" i="11" s="1"/>
  <c r="AI195" i="11"/>
  <c r="AB195" i="11"/>
  <c r="AC195" i="11"/>
  <c r="AD195" i="11"/>
  <c r="AE195" i="11"/>
  <c r="AG195" i="11"/>
  <c r="AF195" i="11"/>
  <c r="Z191" i="11"/>
  <c r="AH191" i="11"/>
  <c r="AA191" i="11"/>
  <c r="AK191" i="11" s="1"/>
  <c r="AI191" i="11"/>
  <c r="AB191" i="11"/>
  <c r="AC191" i="11"/>
  <c r="AD191" i="11"/>
  <c r="AE191" i="11"/>
  <c r="AG191" i="11"/>
  <c r="AF191" i="11"/>
  <c r="Z187" i="11"/>
  <c r="AH187" i="11"/>
  <c r="AA187" i="11"/>
  <c r="AK187" i="11" s="1"/>
  <c r="AI187" i="11"/>
  <c r="AB187" i="11"/>
  <c r="AC187" i="11"/>
  <c r="AD187" i="11"/>
  <c r="AE187" i="11"/>
  <c r="AG187" i="11"/>
  <c r="AF187" i="11"/>
  <c r="Z183" i="11"/>
  <c r="AH183" i="11"/>
  <c r="AA183" i="11"/>
  <c r="AK183" i="11" s="1"/>
  <c r="AI183" i="11"/>
  <c r="AB183" i="11"/>
  <c r="AC183" i="11"/>
  <c r="AD183" i="11"/>
  <c r="AE183" i="11"/>
  <c r="AG183" i="11"/>
  <c r="AF183" i="11"/>
  <c r="Z179" i="11"/>
  <c r="AH179" i="11"/>
  <c r="AA179" i="11"/>
  <c r="AK179" i="11" s="1"/>
  <c r="AI179" i="11"/>
  <c r="AB179" i="11"/>
  <c r="AC179" i="11"/>
  <c r="AD179" i="11"/>
  <c r="AE179" i="11"/>
  <c r="AG179" i="11"/>
  <c r="AF179" i="11"/>
  <c r="Z175" i="11"/>
  <c r="AH175" i="11"/>
  <c r="AA175" i="11"/>
  <c r="AK175" i="11" s="1"/>
  <c r="AI175" i="11"/>
  <c r="AB175" i="11"/>
  <c r="AC175" i="11"/>
  <c r="AD175" i="11"/>
  <c r="AE175" i="11"/>
  <c r="AG175" i="11"/>
  <c r="AF175" i="11"/>
  <c r="AE171" i="11"/>
  <c r="AG171" i="11"/>
  <c r="AB171" i="11"/>
  <c r="AC171" i="11"/>
  <c r="Z171" i="11"/>
  <c r="AA171" i="11"/>
  <c r="AK171" i="11" s="1"/>
  <c r="AD171" i="11"/>
  <c r="AF171" i="11"/>
  <c r="AI171" i="11"/>
  <c r="AH171" i="11"/>
  <c r="AE167" i="11"/>
  <c r="AG167" i="11"/>
  <c r="AB167" i="11"/>
  <c r="AC167" i="11"/>
  <c r="AD167" i="11"/>
  <c r="AF167" i="11"/>
  <c r="AH167" i="11"/>
  <c r="AI167" i="11"/>
  <c r="AA167" i="11"/>
  <c r="AK167" i="11" s="1"/>
  <c r="Z167" i="11"/>
  <c r="AE163" i="11"/>
  <c r="AG163" i="11"/>
  <c r="AB163" i="11"/>
  <c r="AC163" i="11"/>
  <c r="Z163" i="11"/>
  <c r="AA163" i="11"/>
  <c r="AK163" i="11" s="1"/>
  <c r="AD163" i="11"/>
  <c r="AF163" i="11"/>
  <c r="AI163" i="11"/>
  <c r="AH163" i="11"/>
  <c r="AE159" i="11"/>
  <c r="AF159" i="11"/>
  <c r="AG159" i="11"/>
  <c r="Z159" i="11"/>
  <c r="AH159" i="11"/>
  <c r="AB159" i="11"/>
  <c r="AC159" i="11"/>
  <c r="AA159" i="11"/>
  <c r="AK159" i="11" s="1"/>
  <c r="AD159" i="11"/>
  <c r="AI159" i="11"/>
  <c r="AE155" i="11"/>
  <c r="AF155" i="11"/>
  <c r="AG155" i="11"/>
  <c r="Z155" i="11"/>
  <c r="AH155" i="11"/>
  <c r="AB155" i="11"/>
  <c r="AC155" i="11"/>
  <c r="AA155" i="11"/>
  <c r="AK155" i="11" s="1"/>
  <c r="AD155" i="11"/>
  <c r="AI155" i="11"/>
  <c r="AG150" i="11"/>
  <c r="Z150" i="11"/>
  <c r="AH150" i="11"/>
  <c r="AA150" i="11"/>
  <c r="AK150" i="11" s="1"/>
  <c r="AI150" i="11"/>
  <c r="AB150" i="11"/>
  <c r="AD150" i="11"/>
  <c r="AE150" i="11"/>
  <c r="AC150" i="11"/>
  <c r="AF150" i="11"/>
  <c r="AG146" i="11"/>
  <c r="Z146" i="11"/>
  <c r="AH146" i="11"/>
  <c r="AA146" i="11"/>
  <c r="AK146" i="11" s="1"/>
  <c r="AI146" i="11"/>
  <c r="AB146" i="11"/>
  <c r="AD146" i="11"/>
  <c r="AE146" i="11"/>
  <c r="AC146" i="11"/>
  <c r="AF146" i="11"/>
  <c r="AG142" i="11"/>
  <c r="Z142" i="11"/>
  <c r="AH142" i="11"/>
  <c r="AA142" i="11"/>
  <c r="AK142" i="11" s="1"/>
  <c r="AI142" i="11"/>
  <c r="AB142" i="11"/>
  <c r="AC142" i="11"/>
  <c r="AD142" i="11"/>
  <c r="AE142" i="11"/>
  <c r="AF142" i="11"/>
  <c r="AG138" i="11"/>
  <c r="Z138" i="11"/>
  <c r="AH138" i="11"/>
  <c r="AA138" i="11"/>
  <c r="AK138" i="11" s="1"/>
  <c r="AI138" i="11"/>
  <c r="AB138" i="11"/>
  <c r="AC138" i="11"/>
  <c r="AD138" i="11"/>
  <c r="AE138" i="11"/>
  <c r="AF138" i="11"/>
  <c r="AD134" i="11"/>
  <c r="Z134" i="11"/>
  <c r="AH134" i="11"/>
  <c r="AI134" i="11"/>
  <c r="AG134" i="11"/>
  <c r="AA134" i="11"/>
  <c r="AK134" i="11" s="1"/>
  <c r="AB134" i="11"/>
  <c r="AC134" i="11"/>
  <c r="AE134" i="11"/>
  <c r="AF134" i="11"/>
  <c r="AD130" i="11"/>
  <c r="Z130" i="11"/>
  <c r="AH130" i="11"/>
  <c r="AB130" i="11"/>
  <c r="AF130" i="11"/>
  <c r="AG130" i="11"/>
  <c r="AI130" i="11"/>
  <c r="AA130" i="11"/>
  <c r="AK130" i="11" s="1"/>
  <c r="AC130" i="11"/>
  <c r="AE130" i="11"/>
  <c r="AD126" i="11"/>
  <c r="Z126" i="11"/>
  <c r="AH126" i="11"/>
  <c r="AC126" i="11"/>
  <c r="AE126" i="11"/>
  <c r="AF126" i="11"/>
  <c r="AG126" i="11"/>
  <c r="AI126" i="11"/>
  <c r="AA126" i="11"/>
  <c r="AK126" i="11" s="1"/>
  <c r="AB126" i="11"/>
  <c r="AD122" i="11"/>
  <c r="Z122" i="11"/>
  <c r="AH122" i="11"/>
  <c r="AG122" i="11"/>
  <c r="AA122" i="11"/>
  <c r="AK122" i="11" s="1"/>
  <c r="AB122" i="11"/>
  <c r="AC122" i="11"/>
  <c r="AE122" i="11"/>
  <c r="AF122" i="11"/>
  <c r="AI122" i="11"/>
  <c r="AD118" i="11"/>
  <c r="Z118" i="11"/>
  <c r="AH118" i="11"/>
  <c r="AE118" i="11"/>
  <c r="AI118" i="11"/>
  <c r="AA118" i="11"/>
  <c r="AK118" i="11" s="1"/>
  <c r="AB118" i="11"/>
  <c r="AC118" i="11"/>
  <c r="AF118" i="11"/>
  <c r="AG118" i="11"/>
  <c r="AD114" i="11"/>
  <c r="Z114" i="11"/>
  <c r="AH114" i="11"/>
  <c r="AB114" i="11"/>
  <c r="AF114" i="11"/>
  <c r="AA114" i="11"/>
  <c r="AK114" i="11" s="1"/>
  <c r="AC114" i="11"/>
  <c r="AE114" i="11"/>
  <c r="AG114" i="11"/>
  <c r="AI114" i="11"/>
  <c r="AD110" i="11"/>
  <c r="Z110" i="11"/>
  <c r="AH110" i="11"/>
  <c r="AC110" i="11"/>
  <c r="AG110" i="11"/>
  <c r="AI110" i="11"/>
  <c r="AA110" i="11"/>
  <c r="AK110" i="11" s="1"/>
  <c r="AB110" i="11"/>
  <c r="AE110" i="11"/>
  <c r="AF110" i="11"/>
  <c r="AD106" i="11"/>
  <c r="Z106" i="11"/>
  <c r="AH106" i="11"/>
  <c r="AE106" i="11"/>
  <c r="AG106" i="11"/>
  <c r="AI106" i="11"/>
  <c r="AA106" i="11"/>
  <c r="AK106" i="11" s="1"/>
  <c r="AB106" i="11"/>
  <c r="AC106" i="11"/>
  <c r="AF106" i="11"/>
  <c r="AD102" i="11"/>
  <c r="Z102" i="11"/>
  <c r="AH102" i="11"/>
  <c r="AB102" i="11"/>
  <c r="AE102" i="11"/>
  <c r="AF102" i="11"/>
  <c r="AI102" i="11"/>
  <c r="AA102" i="11"/>
  <c r="AK102" i="11" s="1"/>
  <c r="AC102" i="11"/>
  <c r="AG102" i="11"/>
  <c r="AD98" i="11"/>
  <c r="Z98" i="11"/>
  <c r="AH98" i="11"/>
  <c r="AB98" i="11"/>
  <c r="AC98" i="11"/>
  <c r="AF98" i="11"/>
  <c r="AA98" i="11"/>
  <c r="AK98" i="11" s="1"/>
  <c r="AE98" i="11"/>
  <c r="AG98" i="11"/>
  <c r="AI98" i="11"/>
  <c r="AD94" i="11"/>
  <c r="Z94" i="11"/>
  <c r="AH94" i="11"/>
  <c r="AG94" i="11"/>
  <c r="AA94" i="11"/>
  <c r="AK94" i="11" s="1"/>
  <c r="AC94" i="11"/>
  <c r="AB94" i="11"/>
  <c r="AE94" i="11"/>
  <c r="AF94" i="11"/>
  <c r="AI94" i="11"/>
  <c r="AD90" i="11"/>
  <c r="Z90" i="11"/>
  <c r="AH90" i="11"/>
  <c r="AE90" i="11"/>
  <c r="AG90" i="11"/>
  <c r="AI90" i="11"/>
  <c r="AA90" i="11"/>
  <c r="AK90" i="11" s="1"/>
  <c r="AB90" i="11"/>
  <c r="AC90" i="11"/>
  <c r="AF90" i="11"/>
  <c r="AD86" i="11"/>
  <c r="Z86" i="11"/>
  <c r="AH86" i="11"/>
  <c r="AB86" i="11"/>
  <c r="AE86" i="11"/>
  <c r="AF86" i="11"/>
  <c r="AI86" i="11"/>
  <c r="AA86" i="11"/>
  <c r="AK86" i="11" s="1"/>
  <c r="AC86" i="11"/>
  <c r="AG86" i="11"/>
  <c r="AD82" i="11"/>
  <c r="Z82" i="11"/>
  <c r="AH82" i="11"/>
  <c r="AB82" i="11"/>
  <c r="AC82" i="11"/>
  <c r="AF82" i="11"/>
  <c r="AG82" i="11"/>
  <c r="AI82" i="11"/>
  <c r="AA82" i="11"/>
  <c r="AK82" i="11" s="1"/>
  <c r="AE82" i="11"/>
  <c r="AD78" i="11"/>
  <c r="AE78" i="11"/>
  <c r="Z78" i="11"/>
  <c r="AH78" i="11"/>
  <c r="AG78" i="11"/>
  <c r="AB78" i="11"/>
  <c r="AC78" i="11"/>
  <c r="AF78" i="11"/>
  <c r="AI78" i="11"/>
  <c r="AA78" i="11"/>
  <c r="AK78" i="11" s="1"/>
  <c r="AD74" i="11"/>
  <c r="AE74" i="11"/>
  <c r="Z74" i="11"/>
  <c r="AH74" i="11"/>
  <c r="AF74" i="11"/>
  <c r="AG74" i="11"/>
  <c r="AI74" i="11"/>
  <c r="AA74" i="11"/>
  <c r="AK74" i="11" s="1"/>
  <c r="AC74" i="11"/>
  <c r="AB74" i="11"/>
  <c r="AD70" i="11"/>
  <c r="AE70" i="11"/>
  <c r="Z70" i="11"/>
  <c r="AH70" i="11"/>
  <c r="AG70" i="11"/>
  <c r="AI70" i="11"/>
  <c r="AA70" i="11"/>
  <c r="AK70" i="11" s="1"/>
  <c r="AB70" i="11"/>
  <c r="AF70" i="11"/>
  <c r="AC70" i="11"/>
  <c r="AD66" i="11"/>
  <c r="AE66" i="11"/>
  <c r="Z66" i="11"/>
  <c r="AH66" i="11"/>
  <c r="AI66" i="11"/>
  <c r="AA66" i="11"/>
  <c r="AK66" i="11" s="1"/>
  <c r="AB66" i="11"/>
  <c r="AC66" i="11"/>
  <c r="AG66" i="11"/>
  <c r="AF66" i="11"/>
  <c r="AD62" i="11"/>
  <c r="AE62" i="11"/>
  <c r="Z62" i="11"/>
  <c r="AH62" i="11"/>
  <c r="AA62" i="11"/>
  <c r="AK62" i="11" s="1"/>
  <c r="AB62" i="11"/>
  <c r="AC62" i="11"/>
  <c r="AF62" i="11"/>
  <c r="AI62" i="11"/>
  <c r="AG62" i="11"/>
  <c r="AD58" i="11"/>
  <c r="AE58" i="11"/>
  <c r="Z58" i="11"/>
  <c r="AH58" i="11"/>
  <c r="AA58" i="11"/>
  <c r="AK58" i="11" s="1"/>
  <c r="AB58" i="11"/>
  <c r="AC58" i="11"/>
  <c r="AF58" i="11"/>
  <c r="AG58" i="11"/>
  <c r="AI58" i="11"/>
  <c r="AD54" i="11"/>
  <c r="AE54" i="11"/>
  <c r="Z54" i="11"/>
  <c r="AH54" i="11"/>
  <c r="AA54" i="11"/>
  <c r="AK54" i="11" s="1"/>
  <c r="AB54" i="11"/>
  <c r="AC54" i="11"/>
  <c r="AF54" i="11"/>
  <c r="AG54" i="11"/>
  <c r="AI54" i="11"/>
  <c r="AA50" i="11"/>
  <c r="AK50" i="11" s="1"/>
  <c r="AE50" i="11"/>
  <c r="AB50" i="11"/>
  <c r="AC50" i="11"/>
  <c r="AD50" i="11"/>
  <c r="AF50" i="11"/>
  <c r="AG50" i="11"/>
  <c r="AH50" i="11"/>
  <c r="Z50" i="11"/>
  <c r="AI50" i="11"/>
  <c r="AA46" i="11"/>
  <c r="AK46" i="11" s="1"/>
  <c r="AI46" i="11"/>
  <c r="AE46" i="11"/>
  <c r="Z46" i="11"/>
  <c r="AB46" i="11"/>
  <c r="AC46" i="11"/>
  <c r="AD46" i="11"/>
  <c r="AF46" i="11"/>
  <c r="AG46" i="11"/>
  <c r="AH46" i="11"/>
  <c r="AA42" i="11"/>
  <c r="AK42" i="11" s="1"/>
  <c r="AI42" i="11"/>
  <c r="AE42" i="11"/>
  <c r="AG42" i="11"/>
  <c r="AH42" i="11"/>
  <c r="Z42" i="11"/>
  <c r="AB42" i="11"/>
  <c r="AC42" i="11"/>
  <c r="AD42" i="11"/>
  <c r="AF42" i="11"/>
  <c r="AA38" i="11"/>
  <c r="AK38" i="11" s="1"/>
  <c r="AI38" i="11"/>
  <c r="AE38" i="11"/>
  <c r="AD38" i="11"/>
  <c r="AF38" i="11"/>
  <c r="AG38" i="11"/>
  <c r="AH38" i="11"/>
  <c r="Z38" i="11"/>
  <c r="AB38" i="11"/>
  <c r="AC38" i="11"/>
  <c r="AA34" i="11"/>
  <c r="AK34" i="11" s="1"/>
  <c r="AI34" i="11"/>
  <c r="AE34" i="11"/>
  <c r="AB34" i="11"/>
  <c r="AC34" i="11"/>
  <c r="AD34" i="11"/>
  <c r="AF34" i="11"/>
  <c r="AG34" i="11"/>
  <c r="AH34" i="11"/>
  <c r="Z34" i="11"/>
  <c r="AA30" i="11"/>
  <c r="AK30" i="11" s="1"/>
  <c r="AI30" i="11"/>
  <c r="AE30" i="11"/>
  <c r="Z30" i="11"/>
  <c r="AB30" i="11"/>
  <c r="AC30" i="11"/>
  <c r="AD30" i="11"/>
  <c r="AF30" i="11"/>
  <c r="AG30" i="11"/>
  <c r="AH30" i="11"/>
  <c r="AA26" i="11"/>
  <c r="AK26" i="11" s="1"/>
  <c r="AI26" i="11"/>
  <c r="AE26" i="11"/>
  <c r="AG26" i="11"/>
  <c r="AH26" i="11"/>
  <c r="Z26" i="11"/>
  <c r="AB26" i="11"/>
  <c r="AC26" i="11"/>
  <c r="AD26" i="11"/>
  <c r="AF26" i="11"/>
  <c r="AA22" i="11"/>
  <c r="AK22" i="11" s="1"/>
  <c r="AI22" i="11"/>
  <c r="AE22" i="11"/>
  <c r="AD22" i="11"/>
  <c r="AF22" i="11"/>
  <c r="AG22" i="11"/>
  <c r="AH22" i="11"/>
  <c r="Z22" i="11"/>
  <c r="AB22" i="11"/>
  <c r="AC22" i="11"/>
  <c r="AA18" i="11"/>
  <c r="AK18" i="11" s="1"/>
  <c r="AI18" i="11"/>
  <c r="AE18" i="11"/>
  <c r="AB18" i="11"/>
  <c r="AC18" i="11"/>
  <c r="AD18" i="11"/>
  <c r="AF18" i="11"/>
  <c r="AG18" i="11"/>
  <c r="AH18" i="11"/>
  <c r="Z18" i="11"/>
  <c r="AA14" i="11"/>
  <c r="AK14" i="11" s="1"/>
  <c r="AI14" i="11"/>
  <c r="AE14" i="11"/>
  <c r="Z14" i="11"/>
  <c r="AB14" i="11"/>
  <c r="AC14" i="11"/>
  <c r="AD14" i="11"/>
  <c r="AF14" i="11"/>
  <c r="AH14" i="11"/>
  <c r="AG14" i="11"/>
  <c r="AF10" i="11"/>
  <c r="Z10" i="11"/>
  <c r="AH10" i="11"/>
  <c r="AA10" i="11"/>
  <c r="AK10" i="11" s="1"/>
  <c r="AB10" i="11"/>
  <c r="AE10" i="11"/>
  <c r="AG10" i="11"/>
  <c r="AI10" i="11"/>
  <c r="AC10" i="11"/>
  <c r="AD10" i="11"/>
  <c r="Z5" i="11"/>
  <c r="AH5" i="11"/>
  <c r="AB5" i="11"/>
  <c r="AG5" i="11"/>
  <c r="AI5" i="11"/>
  <c r="AC5" i="11"/>
  <c r="AE5" i="11"/>
  <c r="AF5" i="11"/>
  <c r="AA5" i="11"/>
  <c r="AK5" i="11" s="1"/>
  <c r="AD5" i="11"/>
  <c r="AG386" i="11"/>
  <c r="Z386" i="11"/>
  <c r="AH386" i="11"/>
  <c r="AA386" i="11"/>
  <c r="AK386" i="11" s="1"/>
  <c r="AI386" i="11"/>
  <c r="AB386" i="11"/>
  <c r="AC386" i="11"/>
  <c r="AD386" i="11"/>
  <c r="AE386" i="11"/>
  <c r="AF386" i="11"/>
  <c r="AG382" i="11"/>
  <c r="Z382" i="11"/>
  <c r="AH382" i="11"/>
  <c r="AA382" i="11"/>
  <c r="AK382" i="11" s="1"/>
  <c r="AI382" i="11"/>
  <c r="AB382" i="11"/>
  <c r="AC382" i="11"/>
  <c r="AD382" i="11"/>
  <c r="AE382" i="11"/>
  <c r="AF382" i="11"/>
  <c r="AB378" i="11"/>
  <c r="AG378" i="11"/>
  <c r="AH378" i="11"/>
  <c r="Z378" i="11"/>
  <c r="AI378" i="11"/>
  <c r="AA378" i="11"/>
  <c r="AK378" i="11" s="1"/>
  <c r="AC378" i="11"/>
  <c r="AD378" i="11"/>
  <c r="AE378" i="11"/>
  <c r="AF378" i="11"/>
  <c r="AB374" i="11"/>
  <c r="AD374" i="11"/>
  <c r="AF374" i="11"/>
  <c r="AG374" i="11"/>
  <c r="AH374" i="11"/>
  <c r="AI374" i="11"/>
  <c r="Z374" i="11"/>
  <c r="AA374" i="11"/>
  <c r="AK374" i="11" s="1"/>
  <c r="AC374" i="11"/>
  <c r="AE374" i="11"/>
  <c r="AC370" i="11"/>
  <c r="AA370" i="11"/>
  <c r="AK370" i="11" s="1"/>
  <c r="AI370" i="11"/>
  <c r="AG370" i="11"/>
  <c r="Z370" i="11"/>
  <c r="AB370" i="11"/>
  <c r="AD370" i="11"/>
  <c r="AE370" i="11"/>
  <c r="AF370" i="11"/>
  <c r="AH370" i="11"/>
  <c r="AC366" i="11"/>
  <c r="AA366" i="11"/>
  <c r="AK366" i="11" s="1"/>
  <c r="AI366" i="11"/>
  <c r="AE366" i="11"/>
  <c r="AF366" i="11"/>
  <c r="AG366" i="11"/>
  <c r="Z366" i="11"/>
  <c r="AB366" i="11"/>
  <c r="AD366" i="11"/>
  <c r="AH366" i="11"/>
  <c r="AC362" i="11"/>
  <c r="AA362" i="11"/>
  <c r="AK362" i="11" s="1"/>
  <c r="AI362" i="11"/>
  <c r="AG362" i="11"/>
  <c r="AB362" i="11"/>
  <c r="AD362" i="11"/>
  <c r="AE362" i="11"/>
  <c r="Z362" i="11"/>
  <c r="AF362" i="11"/>
  <c r="AH362" i="11"/>
  <c r="AC358" i="11"/>
  <c r="AA358" i="11"/>
  <c r="AK358" i="11" s="1"/>
  <c r="AI358" i="11"/>
  <c r="AE358" i="11"/>
  <c r="Z358" i="11"/>
  <c r="AB358" i="11"/>
  <c r="AH358" i="11"/>
  <c r="AD358" i="11"/>
  <c r="AF358" i="11"/>
  <c r="AG358" i="11"/>
  <c r="AC354" i="11"/>
  <c r="AA354" i="11"/>
  <c r="AK354" i="11" s="1"/>
  <c r="AI354" i="11"/>
  <c r="AB354" i="11"/>
  <c r="AD354" i="11"/>
  <c r="AF354" i="11"/>
  <c r="AG354" i="11"/>
  <c r="AH354" i="11"/>
  <c r="Z354" i="11"/>
  <c r="AE354" i="11"/>
  <c r="AC350" i="11"/>
  <c r="AA350" i="11"/>
  <c r="AK350" i="11" s="1"/>
  <c r="AI350" i="11"/>
  <c r="Z350" i="11"/>
  <c r="AD350" i="11"/>
  <c r="AE350" i="11"/>
  <c r="AF350" i="11"/>
  <c r="AG350" i="11"/>
  <c r="AB350" i="11"/>
  <c r="AH350" i="11"/>
  <c r="AC346" i="11"/>
  <c r="AA346" i="11"/>
  <c r="AK346" i="11" s="1"/>
  <c r="AI346" i="11"/>
  <c r="AG346" i="11"/>
  <c r="AH346" i="11"/>
  <c r="Z346" i="11"/>
  <c r="AB346" i="11"/>
  <c r="AD346" i="11"/>
  <c r="AE346" i="11"/>
  <c r="AF346" i="11"/>
  <c r="AC342" i="11"/>
  <c r="AA342" i="11"/>
  <c r="AK342" i="11" s="1"/>
  <c r="AI342" i="11"/>
  <c r="AE342" i="11"/>
  <c r="AF342" i="11"/>
  <c r="AG342" i="11"/>
  <c r="AH342" i="11"/>
  <c r="Z342" i="11"/>
  <c r="AB342" i="11"/>
  <c r="AD342" i="11"/>
  <c r="AC338" i="11"/>
  <c r="AA338" i="11"/>
  <c r="AK338" i="11" s="1"/>
  <c r="AI338" i="11"/>
  <c r="AB338" i="11"/>
  <c r="AD338" i="11"/>
  <c r="AE338" i="11"/>
  <c r="AF338" i="11"/>
  <c r="AG338" i="11"/>
  <c r="AH338" i="11"/>
  <c r="Z338" i="11"/>
  <c r="AC334" i="11"/>
  <c r="AA334" i="11"/>
  <c r="AK334" i="11" s="1"/>
  <c r="AI334" i="11"/>
  <c r="Z334" i="11"/>
  <c r="AB334" i="11"/>
  <c r="AD334" i="11"/>
  <c r="AE334" i="11"/>
  <c r="AF334" i="11"/>
  <c r="AG334" i="11"/>
  <c r="AH334" i="11"/>
  <c r="AC326" i="11"/>
  <c r="AA326" i="11"/>
  <c r="AK326" i="11" s="1"/>
  <c r="AI326" i="11"/>
  <c r="AE326" i="11"/>
  <c r="AF326" i="11"/>
  <c r="AG326" i="11"/>
  <c r="AH326" i="11"/>
  <c r="Z326" i="11"/>
  <c r="AB326" i="11"/>
  <c r="AD326" i="11"/>
  <c r="AB322" i="11"/>
  <c r="AC322" i="11"/>
  <c r="AD322" i="11"/>
  <c r="AA322" i="11"/>
  <c r="AK322" i="11" s="1"/>
  <c r="AI322" i="11"/>
  <c r="Z322" i="11"/>
  <c r="AE322" i="11"/>
  <c r="AF322" i="11"/>
  <c r="AG322" i="11"/>
  <c r="AH322" i="11"/>
  <c r="AB318" i="11"/>
  <c r="AC318" i="11"/>
  <c r="AD318" i="11"/>
  <c r="AA318" i="11"/>
  <c r="AK318" i="11" s="1"/>
  <c r="AI318" i="11"/>
  <c r="AG318" i="11"/>
  <c r="AH318" i="11"/>
  <c r="Z318" i="11"/>
  <c r="AE318" i="11"/>
  <c r="AF318" i="11"/>
  <c r="AB314" i="11"/>
  <c r="AC314" i="11"/>
  <c r="AD314" i="11"/>
  <c r="AA314" i="11"/>
  <c r="AK314" i="11" s="1"/>
  <c r="AI314" i="11"/>
  <c r="Z314" i="11"/>
  <c r="AE314" i="11"/>
  <c r="AF314" i="11"/>
  <c r="AG314" i="11"/>
  <c r="AH314" i="11"/>
  <c r="AB310" i="11"/>
  <c r="AC310" i="11"/>
  <c r="AD310" i="11"/>
  <c r="AA310" i="11"/>
  <c r="AK310" i="11" s="1"/>
  <c r="AI310" i="11"/>
  <c r="AG310" i="11"/>
  <c r="AH310" i="11"/>
  <c r="Z310" i="11"/>
  <c r="AE310" i="11"/>
  <c r="AF310" i="11"/>
  <c r="AB306" i="11"/>
  <c r="AC306" i="11"/>
  <c r="AD306" i="11"/>
  <c r="AA306" i="11"/>
  <c r="AK306" i="11" s="1"/>
  <c r="AI306" i="11"/>
  <c r="Z306" i="11"/>
  <c r="AE306" i="11"/>
  <c r="AF306" i="11"/>
  <c r="AG306" i="11"/>
  <c r="AH306" i="11"/>
  <c r="AB302" i="11"/>
  <c r="AC302" i="11"/>
  <c r="AD302" i="11"/>
  <c r="AA302" i="11"/>
  <c r="AK302" i="11" s="1"/>
  <c r="AI302" i="11"/>
  <c r="AG302" i="11"/>
  <c r="AH302" i="11"/>
  <c r="Z302" i="11"/>
  <c r="AE302" i="11"/>
  <c r="AF302" i="11"/>
  <c r="AB298" i="11"/>
  <c r="AC298" i="11"/>
  <c r="AD298" i="11"/>
  <c r="AA298" i="11"/>
  <c r="AK298" i="11" s="1"/>
  <c r="AI298" i="11"/>
  <c r="Z298" i="11"/>
  <c r="AE298" i="11"/>
  <c r="AF298" i="11"/>
  <c r="AG298" i="11"/>
  <c r="AH298" i="11"/>
  <c r="AB294" i="11"/>
  <c r="AC294" i="11"/>
  <c r="AD294" i="11"/>
  <c r="AA294" i="11"/>
  <c r="AK294" i="11" s="1"/>
  <c r="AI294" i="11"/>
  <c r="AG294" i="11"/>
  <c r="AH294" i="11"/>
  <c r="Z294" i="11"/>
  <c r="AE294" i="11"/>
  <c r="AF294" i="11"/>
  <c r="AB290" i="11"/>
  <c r="AC290" i="11"/>
  <c r="AD290" i="11"/>
  <c r="AA290" i="11"/>
  <c r="AK290" i="11" s="1"/>
  <c r="AI290" i="11"/>
  <c r="Z290" i="11"/>
  <c r="AE290" i="11"/>
  <c r="AF290" i="11"/>
  <c r="AG290" i="11"/>
  <c r="AH290" i="11"/>
  <c r="AB286" i="11"/>
  <c r="AC286" i="11"/>
  <c r="AD286" i="11"/>
  <c r="AA286" i="11"/>
  <c r="AK286" i="11" s="1"/>
  <c r="AI286" i="11"/>
  <c r="AG286" i="11"/>
  <c r="AH286" i="11"/>
  <c r="Z286" i="11"/>
  <c r="AE286" i="11"/>
  <c r="AF286" i="11"/>
  <c r="AB282" i="11"/>
  <c r="AC282" i="11"/>
  <c r="AD282" i="11"/>
  <c r="AE282" i="11"/>
  <c r="AF282" i="11"/>
  <c r="AA282" i="11"/>
  <c r="AK282" i="11" s="1"/>
  <c r="AI282" i="11"/>
  <c r="Z282" i="11"/>
  <c r="AG282" i="11"/>
  <c r="AH282" i="11"/>
  <c r="AC278" i="11"/>
  <c r="AA278" i="11"/>
  <c r="AK278" i="11" s="1"/>
  <c r="AI278" i="11"/>
  <c r="AD278" i="11"/>
  <c r="AE278" i="11"/>
  <c r="AF278" i="11"/>
  <c r="AG278" i="11"/>
  <c r="AH278" i="11"/>
  <c r="AB278" i="11"/>
  <c r="Z278" i="11"/>
  <c r="AC274" i="11"/>
  <c r="AA274" i="11"/>
  <c r="AK274" i="11" s="1"/>
  <c r="AI274" i="11"/>
  <c r="Z274" i="11"/>
  <c r="AB274" i="11"/>
  <c r="AD274" i="11"/>
  <c r="AE274" i="11"/>
  <c r="AF274" i="11"/>
  <c r="AG274" i="11"/>
  <c r="AH274" i="11"/>
  <c r="AC270" i="11"/>
  <c r="AA270" i="11"/>
  <c r="AK270" i="11" s="1"/>
  <c r="AI270" i="11"/>
  <c r="AH270" i="11"/>
  <c r="Z270" i="11"/>
  <c r="AB270" i="11"/>
  <c r="AD270" i="11"/>
  <c r="AE270" i="11"/>
  <c r="AG270" i="11"/>
  <c r="AF270" i="11"/>
  <c r="AC266" i="11"/>
  <c r="AA266" i="11"/>
  <c r="AK266" i="11" s="1"/>
  <c r="AI266" i="11"/>
  <c r="AF266" i="11"/>
  <c r="AG266" i="11"/>
  <c r="AH266" i="11"/>
  <c r="Z266" i="11"/>
  <c r="AB266" i="11"/>
  <c r="AE266" i="11"/>
  <c r="AD266" i="11"/>
  <c r="AC262" i="11"/>
  <c r="AA262" i="11"/>
  <c r="AK262" i="11" s="1"/>
  <c r="AI262" i="11"/>
  <c r="AD262" i="11"/>
  <c r="AE262" i="11"/>
  <c r="AF262" i="11"/>
  <c r="AG262" i="11"/>
  <c r="AH262" i="11"/>
  <c r="AB262" i="11"/>
  <c r="Z262" i="11"/>
  <c r="AC258" i="11"/>
  <c r="AA258" i="11"/>
  <c r="AK258" i="11" s="1"/>
  <c r="AI258" i="11"/>
  <c r="Z258" i="11"/>
  <c r="AB258" i="11"/>
  <c r="AD258" i="11"/>
  <c r="AE258" i="11"/>
  <c r="AF258" i="11"/>
  <c r="AG258" i="11"/>
  <c r="AH258" i="11"/>
  <c r="AC254" i="11"/>
  <c r="AA254" i="11"/>
  <c r="AK254" i="11" s="1"/>
  <c r="AI254" i="11"/>
  <c r="AH254" i="11"/>
  <c r="Z254" i="11"/>
  <c r="AB254" i="11"/>
  <c r="AD254" i="11"/>
  <c r="AE254" i="11"/>
  <c r="AG254" i="11"/>
  <c r="AF254" i="11"/>
  <c r="AC250" i="11"/>
  <c r="AA250" i="11"/>
  <c r="AK250" i="11" s="1"/>
  <c r="AI250" i="11"/>
  <c r="AF250" i="11"/>
  <c r="AG250" i="11"/>
  <c r="AH250" i="11"/>
  <c r="Z250" i="11"/>
  <c r="AB250" i="11"/>
  <c r="AE250" i="11"/>
  <c r="AD250" i="11"/>
  <c r="AC246" i="11"/>
  <c r="AD246" i="11"/>
  <c r="AF246" i="11"/>
  <c r="AA246" i="11"/>
  <c r="AK246" i="11" s="1"/>
  <c r="AI246" i="11"/>
  <c r="Z246" i="11"/>
  <c r="AB246" i="11"/>
  <c r="AE246" i="11"/>
  <c r="AG246" i="11"/>
  <c r="AH246" i="11"/>
  <c r="AC242" i="11"/>
  <c r="AD242" i="11"/>
  <c r="AF242" i="11"/>
  <c r="AA242" i="11"/>
  <c r="AK242" i="11" s="1"/>
  <c r="AI242" i="11"/>
  <c r="AH242" i="11"/>
  <c r="Z242" i="11"/>
  <c r="AB242" i="11"/>
  <c r="AG242" i="11"/>
  <c r="AE242" i="11"/>
  <c r="AC238" i="11"/>
  <c r="AD238" i="11"/>
  <c r="AF238" i="11"/>
  <c r="AA238" i="11"/>
  <c r="AK238" i="11" s="1"/>
  <c r="AI238" i="11"/>
  <c r="Z238" i="11"/>
  <c r="AB238" i="11"/>
  <c r="AE238" i="11"/>
  <c r="AG238" i="11"/>
  <c r="AH238" i="11"/>
  <c r="AC234" i="11"/>
  <c r="AD234" i="11"/>
  <c r="AF234" i="11"/>
  <c r="AA234" i="11"/>
  <c r="AK234" i="11" s="1"/>
  <c r="AI234" i="11"/>
  <c r="AH234" i="11"/>
  <c r="Z234" i="11"/>
  <c r="AB234" i="11"/>
  <c r="AG234" i="11"/>
  <c r="AE234" i="11"/>
  <c r="AC230" i="11"/>
  <c r="AD230" i="11"/>
  <c r="AF230" i="11"/>
  <c r="AA230" i="11"/>
  <c r="AK230" i="11" s="1"/>
  <c r="AI230" i="11"/>
  <c r="Z230" i="11"/>
  <c r="AB230" i="11"/>
  <c r="AE230" i="11"/>
  <c r="AG230" i="11"/>
  <c r="AH230" i="11"/>
  <c r="AC226" i="11"/>
  <c r="AD226" i="11"/>
  <c r="AF226" i="11"/>
  <c r="AG226" i="11"/>
  <c r="AA226" i="11"/>
  <c r="AK226" i="11" s="1"/>
  <c r="AI226" i="11"/>
  <c r="AH226" i="11"/>
  <c r="Z226" i="11"/>
  <c r="AE226" i="11"/>
  <c r="AB226" i="11"/>
  <c r="AC222" i="11"/>
  <c r="AD222" i="11"/>
  <c r="AE222" i="11"/>
  <c r="AF222" i="11"/>
  <c r="AG222" i="11"/>
  <c r="AA222" i="11"/>
  <c r="AK222" i="11" s="1"/>
  <c r="AI222" i="11"/>
  <c r="Z222" i="11"/>
  <c r="AB222" i="11"/>
  <c r="AH222" i="11"/>
  <c r="AB218" i="11"/>
  <c r="AC218" i="11"/>
  <c r="AD218" i="11"/>
  <c r="AE218" i="11"/>
  <c r="AF218" i="11"/>
  <c r="AG218" i="11"/>
  <c r="AA218" i="11"/>
  <c r="AK218" i="11" s="1"/>
  <c r="AI218" i="11"/>
  <c r="Z218" i="11"/>
  <c r="AH218" i="11"/>
  <c r="AB214" i="11"/>
  <c r="AC214" i="11"/>
  <c r="AD214" i="11"/>
  <c r="AE214" i="11"/>
  <c r="AF214" i="11"/>
  <c r="AG214" i="11"/>
  <c r="AA214" i="11"/>
  <c r="AK214" i="11" s="1"/>
  <c r="AI214" i="11"/>
  <c r="Z214" i="11"/>
  <c r="AH214" i="11"/>
  <c r="AB210" i="11"/>
  <c r="AC210" i="11"/>
  <c r="AD210" i="11"/>
  <c r="AE210" i="11"/>
  <c r="AF210" i="11"/>
  <c r="AG210" i="11"/>
  <c r="AA210" i="11"/>
  <c r="AK210" i="11" s="1"/>
  <c r="AI210" i="11"/>
  <c r="Z210" i="11"/>
  <c r="AH210" i="11"/>
  <c r="AB206" i="11"/>
  <c r="AC206" i="11"/>
  <c r="AD206" i="11"/>
  <c r="AE206" i="11"/>
  <c r="AF206" i="11"/>
  <c r="AG206" i="11"/>
  <c r="AA206" i="11"/>
  <c r="AK206" i="11" s="1"/>
  <c r="AI206" i="11"/>
  <c r="Z206" i="11"/>
  <c r="AH206" i="11"/>
  <c r="AB202" i="11"/>
  <c r="AC202" i="11"/>
  <c r="AD202" i="11"/>
  <c r="AE202" i="11"/>
  <c r="AF202" i="11"/>
  <c r="AG202" i="11"/>
  <c r="AA202" i="11"/>
  <c r="AK202" i="11" s="1"/>
  <c r="AI202" i="11"/>
  <c r="AH202" i="11"/>
  <c r="Z202" i="11"/>
  <c r="AB198" i="11"/>
  <c r="AC198" i="11"/>
  <c r="AD198" i="11"/>
  <c r="AE198" i="11"/>
  <c r="AF198" i="11"/>
  <c r="AG198" i="11"/>
  <c r="AA198" i="11"/>
  <c r="AK198" i="11" s="1"/>
  <c r="AI198" i="11"/>
  <c r="Z198" i="11"/>
  <c r="AH198" i="11"/>
  <c r="AB194" i="11"/>
  <c r="AC194" i="11"/>
  <c r="AD194" i="11"/>
  <c r="AE194" i="11"/>
  <c r="AF194" i="11"/>
  <c r="AG194" i="11"/>
  <c r="AA194" i="11"/>
  <c r="AK194" i="11" s="1"/>
  <c r="AI194" i="11"/>
  <c r="Z194" i="11"/>
  <c r="AH194" i="11"/>
  <c r="AB190" i="11"/>
  <c r="AC190" i="11"/>
  <c r="AD190" i="11"/>
  <c r="AE190" i="11"/>
  <c r="AF190" i="11"/>
  <c r="AG190" i="11"/>
  <c r="AA190" i="11"/>
  <c r="AK190" i="11" s="1"/>
  <c r="AI190" i="11"/>
  <c r="AH190" i="11"/>
  <c r="Z190" i="11"/>
  <c r="AB186" i="11"/>
  <c r="AC186" i="11"/>
  <c r="AD186" i="11"/>
  <c r="AE186" i="11"/>
  <c r="AF186" i="11"/>
  <c r="AG186" i="11"/>
  <c r="AA186" i="11"/>
  <c r="AK186" i="11" s="1"/>
  <c r="AI186" i="11"/>
  <c r="Z186" i="11"/>
  <c r="AH186" i="11"/>
  <c r="AB182" i="11"/>
  <c r="AC182" i="11"/>
  <c r="AD182" i="11"/>
  <c r="AE182" i="11"/>
  <c r="AF182" i="11"/>
  <c r="AG182" i="11"/>
  <c r="AA182" i="11"/>
  <c r="AK182" i="11" s="1"/>
  <c r="AI182" i="11"/>
  <c r="Z182" i="11"/>
  <c r="AH182" i="11"/>
  <c r="AB178" i="11"/>
  <c r="AC178" i="11"/>
  <c r="AD178" i="11"/>
  <c r="AE178" i="11"/>
  <c r="AF178" i="11"/>
  <c r="AG178" i="11"/>
  <c r="AA178" i="11"/>
  <c r="AK178" i="11" s="1"/>
  <c r="AI178" i="11"/>
  <c r="Z178" i="11"/>
  <c r="AH178" i="11"/>
  <c r="AB174" i="11"/>
  <c r="AC174" i="11"/>
  <c r="AD174" i="11"/>
  <c r="AE174" i="11"/>
  <c r="AF174" i="11"/>
  <c r="AG174" i="11"/>
  <c r="AA174" i="11"/>
  <c r="AK174" i="11" s="1"/>
  <c r="AI174" i="11"/>
  <c r="Z174" i="11"/>
  <c r="AH174" i="11"/>
  <c r="AG170" i="11"/>
  <c r="AA170" i="11"/>
  <c r="AK170" i="11" s="1"/>
  <c r="AI170" i="11"/>
  <c r="AD170" i="11"/>
  <c r="AE170" i="11"/>
  <c r="AF170" i="11"/>
  <c r="AH170" i="11"/>
  <c r="Z170" i="11"/>
  <c r="AC170" i="11"/>
  <c r="AB170" i="11"/>
  <c r="AG166" i="11"/>
  <c r="AA166" i="11"/>
  <c r="AK166" i="11" s="1"/>
  <c r="AI166" i="11"/>
  <c r="AD166" i="11"/>
  <c r="AE166" i="11"/>
  <c r="Z166" i="11"/>
  <c r="AB166" i="11"/>
  <c r="AC166" i="11"/>
  <c r="AF166" i="11"/>
  <c r="AH166" i="11"/>
  <c r="AG162" i="11"/>
  <c r="AA162" i="11"/>
  <c r="AK162" i="11" s="1"/>
  <c r="AI162" i="11"/>
  <c r="AD162" i="11"/>
  <c r="AE162" i="11"/>
  <c r="AF162" i="11"/>
  <c r="AH162" i="11"/>
  <c r="Z162" i="11"/>
  <c r="AC162" i="11"/>
  <c r="AB162" i="11"/>
  <c r="AG158" i="11"/>
  <c r="Z158" i="11"/>
  <c r="AH158" i="11"/>
  <c r="AA158" i="11"/>
  <c r="AK158" i="11" s="1"/>
  <c r="AI158" i="11"/>
  <c r="AB158" i="11"/>
  <c r="AD158" i="11"/>
  <c r="AE158" i="11"/>
  <c r="AC158" i="11"/>
  <c r="AF158" i="11"/>
  <c r="AG154" i="11"/>
  <c r="Z154" i="11"/>
  <c r="AH154" i="11"/>
  <c r="AA154" i="11"/>
  <c r="AK154" i="11" s="1"/>
  <c r="AI154" i="11"/>
  <c r="AB154" i="11"/>
  <c r="AD154" i="11"/>
  <c r="AE154" i="11"/>
  <c r="AF154" i="11"/>
  <c r="AC154" i="11"/>
  <c r="AA149" i="11"/>
  <c r="AK149" i="11" s="1"/>
  <c r="AI149" i="11"/>
  <c r="AB149" i="11"/>
  <c r="AC149" i="11"/>
  <c r="AD149" i="11"/>
  <c r="AF149" i="11"/>
  <c r="AG149" i="11"/>
  <c r="Z149" i="11"/>
  <c r="AE149" i="11"/>
  <c r="AH149" i="11"/>
  <c r="AA145" i="11"/>
  <c r="AK145" i="11" s="1"/>
  <c r="AI145" i="11"/>
  <c r="AB145" i="11"/>
  <c r="AC145" i="11"/>
  <c r="AD145" i="11"/>
  <c r="AE145" i="11"/>
  <c r="AF145" i="11"/>
  <c r="AG145" i="11"/>
  <c r="Z145" i="11"/>
  <c r="AH145" i="11"/>
  <c r="AA141" i="11"/>
  <c r="AK141" i="11" s="1"/>
  <c r="AI141" i="11"/>
  <c r="AB141" i="11"/>
  <c r="AC141" i="11"/>
  <c r="AD141" i="11"/>
  <c r="AE141" i="11"/>
  <c r="AF141" i="11"/>
  <c r="AG141" i="11"/>
  <c r="Z141" i="11"/>
  <c r="AH141" i="11"/>
  <c r="AF137" i="11"/>
  <c r="Z137" i="11"/>
  <c r="AI137" i="11"/>
  <c r="AA137" i="11"/>
  <c r="AK137" i="11" s="1"/>
  <c r="AB137" i="11"/>
  <c r="AC137" i="11"/>
  <c r="AD137" i="11"/>
  <c r="AE137" i="11"/>
  <c r="AG137" i="11"/>
  <c r="AH137" i="11"/>
  <c r="AF133" i="11"/>
  <c r="AB133" i="11"/>
  <c r="AD133" i="11"/>
  <c r="AH133" i="11"/>
  <c r="AE133" i="11"/>
  <c r="AG133" i="11"/>
  <c r="AI133" i="11"/>
  <c r="Z133" i="11"/>
  <c r="AA133" i="11"/>
  <c r="AK133" i="11" s="1"/>
  <c r="AC133" i="11"/>
  <c r="AF129" i="11"/>
  <c r="AB129" i="11"/>
  <c r="AA129" i="11"/>
  <c r="AK129" i="11" s="1"/>
  <c r="AE129" i="11"/>
  <c r="AC129" i="11"/>
  <c r="AD129" i="11"/>
  <c r="AG129" i="11"/>
  <c r="AH129" i="11"/>
  <c r="AI129" i="11"/>
  <c r="Z129" i="11"/>
  <c r="AF125" i="11"/>
  <c r="AB125" i="11"/>
  <c r="AI125" i="11"/>
  <c r="AC125" i="11"/>
  <c r="Z125" i="11"/>
  <c r="AA125" i="11"/>
  <c r="AK125" i="11" s="1"/>
  <c r="AD125" i="11"/>
  <c r="AE125" i="11"/>
  <c r="AG125" i="11"/>
  <c r="AH125" i="11"/>
  <c r="AF121" i="11"/>
  <c r="AB121" i="11"/>
  <c r="AG121" i="11"/>
  <c r="Z121" i="11"/>
  <c r="AA121" i="11"/>
  <c r="AK121" i="11" s="1"/>
  <c r="AC121" i="11"/>
  <c r="AD121" i="11"/>
  <c r="AE121" i="11"/>
  <c r="AH121" i="11"/>
  <c r="AI121" i="11"/>
  <c r="AF117" i="11"/>
  <c r="AB117" i="11"/>
  <c r="AD117" i="11"/>
  <c r="AH117" i="11"/>
  <c r="AI117" i="11"/>
  <c r="Z117" i="11"/>
  <c r="AA117" i="11"/>
  <c r="AK117" i="11" s="1"/>
  <c r="AC117" i="11"/>
  <c r="AE117" i="11"/>
  <c r="AG117" i="11"/>
  <c r="AF113" i="11"/>
  <c r="AB113" i="11"/>
  <c r="AA113" i="11"/>
  <c r="AK113" i="11" s="1"/>
  <c r="AE113" i="11"/>
  <c r="AG113" i="11"/>
  <c r="AH113" i="11"/>
  <c r="AI113" i="11"/>
  <c r="Z113" i="11"/>
  <c r="AC113" i="11"/>
  <c r="AD113" i="11"/>
  <c r="AF109" i="11"/>
  <c r="AB109" i="11"/>
  <c r="AI109" i="11"/>
  <c r="AC109" i="11"/>
  <c r="AD109" i="11"/>
  <c r="AE109" i="11"/>
  <c r="AG109" i="11"/>
  <c r="AH109" i="11"/>
  <c r="Z109" i="11"/>
  <c r="AA109" i="11"/>
  <c r="AK109" i="11" s="1"/>
  <c r="AF105" i="11"/>
  <c r="AB105" i="11"/>
  <c r="AD105" i="11"/>
  <c r="AG105" i="11"/>
  <c r="AH105" i="11"/>
  <c r="Z105" i="11"/>
  <c r="AA105" i="11"/>
  <c r="AK105" i="11" s="1"/>
  <c r="AC105" i="11"/>
  <c r="AE105" i="11"/>
  <c r="AI105" i="11"/>
  <c r="AF101" i="11"/>
  <c r="AB101" i="11"/>
  <c r="AA101" i="11"/>
  <c r="AK101" i="11" s="1"/>
  <c r="AD101" i="11"/>
  <c r="AE101" i="11"/>
  <c r="AH101" i="11"/>
  <c r="AI101" i="11"/>
  <c r="Z101" i="11"/>
  <c r="AC101" i="11"/>
  <c r="AG101" i="11"/>
  <c r="AF97" i="11"/>
  <c r="AB97" i="11"/>
  <c r="AI97" i="11"/>
  <c r="AA97" i="11"/>
  <c r="AK97" i="11" s="1"/>
  <c r="AC97" i="11"/>
  <c r="AE97" i="11"/>
  <c r="AG97" i="11"/>
  <c r="AH97" i="11"/>
  <c r="Z97" i="11"/>
  <c r="AD97" i="11"/>
  <c r="AF93" i="11"/>
  <c r="AB93" i="11"/>
  <c r="AG93" i="11"/>
  <c r="AI93" i="11"/>
  <c r="Z93" i="11"/>
  <c r="AC93" i="11"/>
  <c r="AD93" i="11"/>
  <c r="AE93" i="11"/>
  <c r="AH93" i="11"/>
  <c r="AA93" i="11"/>
  <c r="AK93" i="11" s="1"/>
  <c r="AF89" i="11"/>
  <c r="AB89" i="11"/>
  <c r="AD89" i="11"/>
  <c r="AG89" i="11"/>
  <c r="AH89" i="11"/>
  <c r="Z89" i="11"/>
  <c r="AA89" i="11"/>
  <c r="AK89" i="11" s="1"/>
  <c r="AC89" i="11"/>
  <c r="AE89" i="11"/>
  <c r="AI89" i="11"/>
  <c r="AF85" i="11"/>
  <c r="AB85" i="11"/>
  <c r="AA85" i="11"/>
  <c r="AK85" i="11" s="1"/>
  <c r="AD85" i="11"/>
  <c r="AE85" i="11"/>
  <c r="AH85" i="11"/>
  <c r="Z85" i="11"/>
  <c r="AC85" i="11"/>
  <c r="AG85" i="11"/>
  <c r="AI85" i="11"/>
  <c r="AF81" i="11"/>
  <c r="AB81" i="11"/>
  <c r="AI81" i="11"/>
  <c r="AA81" i="11"/>
  <c r="AK81" i="11" s="1"/>
  <c r="AC81" i="11"/>
  <c r="AE81" i="11"/>
  <c r="Z81" i="11"/>
  <c r="AD81" i="11"/>
  <c r="AG81" i="11"/>
  <c r="AH81" i="11"/>
  <c r="AF77" i="11"/>
  <c r="AG77" i="11"/>
  <c r="AB77" i="11"/>
  <c r="AD77" i="11"/>
  <c r="AH77" i="11"/>
  <c r="AI77" i="11"/>
  <c r="Z77" i="11"/>
  <c r="AA77" i="11"/>
  <c r="AK77" i="11" s="1"/>
  <c r="AC77" i="11"/>
  <c r="AE77" i="11"/>
  <c r="AF73" i="11"/>
  <c r="AG73" i="11"/>
  <c r="AB73" i="11"/>
  <c r="AC73" i="11"/>
  <c r="AD73" i="11"/>
  <c r="AE73" i="11"/>
  <c r="AH73" i="11"/>
  <c r="AI73" i="11"/>
  <c r="AA73" i="11"/>
  <c r="AK73" i="11" s="1"/>
  <c r="Z73" i="11"/>
  <c r="AF69" i="11"/>
  <c r="AG69" i="11"/>
  <c r="AB69" i="11"/>
  <c r="AD69" i="11"/>
  <c r="AE69" i="11"/>
  <c r="AH69" i="11"/>
  <c r="AI69" i="11"/>
  <c r="Z69" i="11"/>
  <c r="AC69" i="11"/>
  <c r="AA69" i="11"/>
  <c r="AK69" i="11" s="1"/>
  <c r="AF65" i="11"/>
  <c r="AG65" i="11"/>
  <c r="AB65" i="11"/>
  <c r="AE65" i="11"/>
  <c r="AH65" i="11"/>
  <c r="AI65" i="11"/>
  <c r="Z65" i="11"/>
  <c r="AA65" i="11"/>
  <c r="AK65" i="11" s="1"/>
  <c r="AD65" i="11"/>
  <c r="AC65" i="11"/>
  <c r="AF61" i="11"/>
  <c r="AG61" i="11"/>
  <c r="AB61" i="11"/>
  <c r="AH61" i="11"/>
  <c r="AI61" i="11"/>
  <c r="Z61" i="11"/>
  <c r="AA61" i="11"/>
  <c r="AK61" i="11" s="1"/>
  <c r="AC61" i="11"/>
  <c r="AE61" i="11"/>
  <c r="AD61" i="11"/>
  <c r="AF57" i="11"/>
  <c r="AG57" i="11"/>
  <c r="AB57" i="11"/>
  <c r="AI57" i="11"/>
  <c r="Z57" i="11"/>
  <c r="AA57" i="11"/>
  <c r="AK57" i="11" s="1"/>
  <c r="AC57" i="11"/>
  <c r="AD57" i="11"/>
  <c r="AH57" i="11"/>
  <c r="AE57" i="11"/>
  <c r="AF53" i="11"/>
  <c r="AG53" i="11"/>
  <c r="Z53" i="11"/>
  <c r="AB53" i="11"/>
  <c r="AA53" i="11"/>
  <c r="AK53" i="11" s="1"/>
  <c r="AC53" i="11"/>
  <c r="AD53" i="11"/>
  <c r="AE53" i="11"/>
  <c r="AI53" i="11"/>
  <c r="AH53" i="11"/>
  <c r="AC49" i="11"/>
  <c r="AG49" i="11"/>
  <c r="AA49" i="11"/>
  <c r="AK49" i="11" s="1"/>
  <c r="AB49" i="11"/>
  <c r="AD49" i="11"/>
  <c r="AE49" i="11"/>
  <c r="AF49" i="11"/>
  <c r="AH49" i="11"/>
  <c r="AI49" i="11"/>
  <c r="Z49" i="11"/>
  <c r="AC45" i="11"/>
  <c r="AG45" i="11"/>
  <c r="AI45" i="11"/>
  <c r="Z45" i="11"/>
  <c r="AA45" i="11"/>
  <c r="AK45" i="11" s="1"/>
  <c r="AB45" i="11"/>
  <c r="AD45" i="11"/>
  <c r="AE45" i="11"/>
  <c r="AF45" i="11"/>
  <c r="AH45" i="11"/>
  <c r="AC41" i="11"/>
  <c r="AG41" i="11"/>
  <c r="AF41" i="11"/>
  <c r="AH41" i="11"/>
  <c r="AI41" i="11"/>
  <c r="Z41" i="11"/>
  <c r="AA41" i="11"/>
  <c r="AK41" i="11" s="1"/>
  <c r="AB41" i="11"/>
  <c r="AD41" i="11"/>
  <c r="AE41" i="11"/>
  <c r="AC37" i="11"/>
  <c r="AG37" i="11"/>
  <c r="AD37" i="11"/>
  <c r="AE37" i="11"/>
  <c r="AF37" i="11"/>
  <c r="AH37" i="11"/>
  <c r="AI37" i="11"/>
  <c r="Z37" i="11"/>
  <c r="AA37" i="11"/>
  <c r="AK37" i="11" s="1"/>
  <c r="AB37" i="11"/>
  <c r="AC33" i="11"/>
  <c r="AG33" i="11"/>
  <c r="AA33" i="11"/>
  <c r="AK33" i="11" s="1"/>
  <c r="AB33" i="11"/>
  <c r="AD33" i="11"/>
  <c r="AE33" i="11"/>
  <c r="AF33" i="11"/>
  <c r="AH33" i="11"/>
  <c r="Z33" i="11"/>
  <c r="AI33" i="11"/>
  <c r="AC29" i="11"/>
  <c r="AG29" i="11"/>
  <c r="AI29" i="11"/>
  <c r="Z29" i="11"/>
  <c r="AA29" i="11"/>
  <c r="AK29" i="11" s="1"/>
  <c r="AB29" i="11"/>
  <c r="AD29" i="11"/>
  <c r="AE29" i="11"/>
  <c r="AF29" i="11"/>
  <c r="AH29" i="11"/>
  <c r="AC25" i="11"/>
  <c r="AG25" i="11"/>
  <c r="AF25" i="11"/>
  <c r="AH25" i="11"/>
  <c r="AI25" i="11"/>
  <c r="Z25" i="11"/>
  <c r="AA25" i="11"/>
  <c r="AK25" i="11" s="1"/>
  <c r="AB25" i="11"/>
  <c r="AD25" i="11"/>
  <c r="AE25" i="11"/>
  <c r="AC21" i="11"/>
  <c r="AG21" i="11"/>
  <c r="AD21" i="11"/>
  <c r="AE21" i="11"/>
  <c r="AF21" i="11"/>
  <c r="AH21" i="11"/>
  <c r="AI21" i="11"/>
  <c r="Z21" i="11"/>
  <c r="AA21" i="11"/>
  <c r="AK21" i="11" s="1"/>
  <c r="AB21" i="11"/>
  <c r="AC17" i="11"/>
  <c r="AG17" i="11"/>
  <c r="AA17" i="11"/>
  <c r="AK17" i="11" s="1"/>
  <c r="AB17" i="11"/>
  <c r="AD17" i="11"/>
  <c r="AE17" i="11"/>
  <c r="AF17" i="11"/>
  <c r="AH17" i="11"/>
  <c r="Z17" i="11"/>
  <c r="AI17" i="11"/>
  <c r="Z13" i="11"/>
  <c r="AB13" i="11"/>
  <c r="AC13" i="11"/>
  <c r="AD13" i="11"/>
  <c r="AG13" i="11"/>
  <c r="AI13" i="11"/>
  <c r="AA13" i="11"/>
  <c r="AK13" i="11" s="1"/>
  <c r="AE13" i="11"/>
  <c r="AF13" i="11"/>
  <c r="AH13" i="11"/>
  <c r="Z9" i="11"/>
  <c r="AH9" i="11"/>
  <c r="AB9" i="11"/>
  <c r="AA9" i="11"/>
  <c r="AK9" i="11" s="1"/>
  <c r="AE9" i="11"/>
  <c r="AC9" i="11"/>
  <c r="AD9" i="11"/>
  <c r="AF9" i="11"/>
  <c r="AG9" i="11"/>
  <c r="AI9" i="11"/>
  <c r="AF2" i="11"/>
  <c r="Z2" i="11"/>
  <c r="AH2" i="11"/>
  <c r="AE2" i="11"/>
  <c r="AG2" i="11"/>
  <c r="AA2" i="11"/>
  <c r="AK2" i="11" s="1"/>
  <c r="AB2" i="11"/>
  <c r="AC2" i="11"/>
  <c r="AD2" i="11"/>
  <c r="AI2" i="11"/>
  <c r="AC330" i="11"/>
  <c r="AA330" i="11"/>
  <c r="AK330" i="11" s="1"/>
  <c r="AI330" i="11"/>
  <c r="AG330" i="11"/>
  <c r="AH330" i="11"/>
  <c r="Z330" i="11"/>
  <c r="AB330" i="11"/>
  <c r="AD330" i="11"/>
  <c r="AE330" i="11"/>
  <c r="AF330" i="11"/>
  <c r="AA385" i="11"/>
  <c r="AK385" i="11" s="1"/>
  <c r="AI385" i="11"/>
  <c r="AB385" i="11"/>
  <c r="AC385" i="11"/>
  <c r="AD385" i="11"/>
  <c r="AE385" i="11"/>
  <c r="AF385" i="11"/>
  <c r="AG385" i="11"/>
  <c r="Z385" i="11"/>
  <c r="AH385" i="11"/>
  <c r="AA381" i="11"/>
  <c r="AK381" i="11" s="1"/>
  <c r="AI381" i="11"/>
  <c r="AB381" i="11"/>
  <c r="AC381" i="11"/>
  <c r="AD381" i="11"/>
  <c r="AE381" i="11"/>
  <c r="AF381" i="11"/>
  <c r="AG381" i="11"/>
  <c r="Z381" i="11"/>
  <c r="AH381" i="11"/>
  <c r="AD377" i="11"/>
  <c r="AF377" i="11"/>
  <c r="AH377" i="11"/>
  <c r="AI377" i="11"/>
  <c r="Z377" i="11"/>
  <c r="AA377" i="11"/>
  <c r="AK377" i="11" s="1"/>
  <c r="AB377" i="11"/>
  <c r="AC377" i="11"/>
  <c r="AE377" i="11"/>
  <c r="AG377" i="11"/>
  <c r="AD373" i="11"/>
  <c r="AF373" i="11"/>
  <c r="AE373" i="11"/>
  <c r="AG373" i="11"/>
  <c r="AH373" i="11"/>
  <c r="AI373" i="11"/>
  <c r="Z373" i="11"/>
  <c r="AA373" i="11"/>
  <c r="AK373" i="11" s="1"/>
  <c r="AB373" i="11"/>
  <c r="AC373" i="11"/>
  <c r="AE369" i="11"/>
  <c r="AC369" i="11"/>
  <c r="AA369" i="11"/>
  <c r="AK369" i="11" s="1"/>
  <c r="AG369" i="11"/>
  <c r="AH369" i="11"/>
  <c r="AI369" i="11"/>
  <c r="AF369" i="11"/>
  <c r="Z369" i="11"/>
  <c r="AB369" i="11"/>
  <c r="AD369" i="11"/>
  <c r="AE365" i="11"/>
  <c r="AC365" i="11"/>
  <c r="AI365" i="11"/>
  <c r="AD365" i="11"/>
  <c r="AF365" i="11"/>
  <c r="AG365" i="11"/>
  <c r="AB365" i="11"/>
  <c r="AH365" i="11"/>
  <c r="Z365" i="11"/>
  <c r="AA365" i="11"/>
  <c r="AK365" i="11" s="1"/>
  <c r="AE361" i="11"/>
  <c r="AC361" i="11"/>
  <c r="AG361" i="11"/>
  <c r="AA361" i="11"/>
  <c r="AK361" i="11" s="1"/>
  <c r="AB361" i="11"/>
  <c r="AD361" i="11"/>
  <c r="Z361" i="11"/>
  <c r="AF361" i="11"/>
  <c r="AH361" i="11"/>
  <c r="AI361" i="11"/>
  <c r="AE357" i="11"/>
  <c r="AC357" i="11"/>
  <c r="AD357" i="11"/>
  <c r="AI357" i="11"/>
  <c r="Z357" i="11"/>
  <c r="AA357" i="11"/>
  <c r="AK357" i="11" s="1"/>
  <c r="AB357" i="11"/>
  <c r="AF357" i="11"/>
  <c r="AG357" i="11"/>
  <c r="AH357" i="11"/>
  <c r="AE353" i="11"/>
  <c r="AC353" i="11"/>
  <c r="AA353" i="11"/>
  <c r="AK353" i="11" s="1"/>
  <c r="AB353" i="11"/>
  <c r="AF353" i="11"/>
  <c r="AG353" i="11"/>
  <c r="AH353" i="11"/>
  <c r="AI353" i="11"/>
  <c r="Z353" i="11"/>
  <c r="AD353" i="11"/>
  <c r="AE349" i="11"/>
  <c r="AC349" i="11"/>
  <c r="AI349" i="11"/>
  <c r="Z349" i="11"/>
  <c r="AB349" i="11"/>
  <c r="AD349" i="11"/>
  <c r="AF349" i="11"/>
  <c r="AG349" i="11"/>
  <c r="AA349" i="11"/>
  <c r="AK349" i="11" s="1"/>
  <c r="AH349" i="11"/>
  <c r="AE345" i="11"/>
  <c r="AC345" i="11"/>
  <c r="AG345" i="11"/>
  <c r="AH345" i="11"/>
  <c r="AI345" i="11"/>
  <c r="Z345" i="11"/>
  <c r="AA345" i="11"/>
  <c r="AK345" i="11" s="1"/>
  <c r="AB345" i="11"/>
  <c r="AD345" i="11"/>
  <c r="AF345" i="11"/>
  <c r="AE341" i="11"/>
  <c r="AC341" i="11"/>
  <c r="AD341" i="11"/>
  <c r="AF341" i="11"/>
  <c r="AG341" i="11"/>
  <c r="AH341" i="11"/>
  <c r="AI341" i="11"/>
  <c r="Z341" i="11"/>
  <c r="AA341" i="11"/>
  <c r="AK341" i="11" s="1"/>
  <c r="AB341" i="11"/>
  <c r="AE337" i="11"/>
  <c r="AC337" i="11"/>
  <c r="AA337" i="11"/>
  <c r="AK337" i="11" s="1"/>
  <c r="AB337" i="11"/>
  <c r="AD337" i="11"/>
  <c r="AF337" i="11"/>
  <c r="AG337" i="11"/>
  <c r="AH337" i="11"/>
  <c r="AI337" i="11"/>
  <c r="Z337" i="11"/>
  <c r="AE333" i="11"/>
  <c r="AC333" i="11"/>
  <c r="AI333" i="11"/>
  <c r="Z333" i="11"/>
  <c r="AA333" i="11"/>
  <c r="AK333" i="11" s="1"/>
  <c r="AB333" i="11"/>
  <c r="AD333" i="11"/>
  <c r="AF333" i="11"/>
  <c r="AG333" i="11"/>
  <c r="AH333" i="11"/>
  <c r="AE325" i="11"/>
  <c r="AC325" i="11"/>
  <c r="AD325" i="11"/>
  <c r="AF325" i="11"/>
  <c r="AG325" i="11"/>
  <c r="AH325" i="11"/>
  <c r="AI325" i="11"/>
  <c r="Z325" i="11"/>
  <c r="AA325" i="11"/>
  <c r="AK325" i="11" s="1"/>
  <c r="AB325" i="11"/>
  <c r="AD321" i="11"/>
  <c r="AE321" i="11"/>
  <c r="AF321" i="11"/>
  <c r="AC321" i="11"/>
  <c r="AI321" i="11"/>
  <c r="Z321" i="11"/>
  <c r="AA321" i="11"/>
  <c r="AK321" i="11" s="1"/>
  <c r="AB321" i="11"/>
  <c r="AG321" i="11"/>
  <c r="AH321" i="11"/>
  <c r="AD317" i="11"/>
  <c r="AE317" i="11"/>
  <c r="AF317" i="11"/>
  <c r="AC317" i="11"/>
  <c r="AA317" i="11"/>
  <c r="AK317" i="11" s="1"/>
  <c r="AB317" i="11"/>
  <c r="AG317" i="11"/>
  <c r="AH317" i="11"/>
  <c r="AI317" i="11"/>
  <c r="Z317" i="11"/>
  <c r="AD313" i="11"/>
  <c r="AE313" i="11"/>
  <c r="AF313" i="11"/>
  <c r="AC313" i="11"/>
  <c r="AI313" i="11"/>
  <c r="Z313" i="11"/>
  <c r="AA313" i="11"/>
  <c r="AK313" i="11" s="1"/>
  <c r="AB313" i="11"/>
  <c r="AG313" i="11"/>
  <c r="AH313" i="11"/>
  <c r="AD309" i="11"/>
  <c r="AE309" i="11"/>
  <c r="AF309" i="11"/>
  <c r="AC309" i="11"/>
  <c r="AA309" i="11"/>
  <c r="AK309" i="11" s="1"/>
  <c r="AB309" i="11"/>
  <c r="AG309" i="11"/>
  <c r="AH309" i="11"/>
  <c r="AI309" i="11"/>
  <c r="Z309" i="11"/>
  <c r="AD305" i="11"/>
  <c r="AE305" i="11"/>
  <c r="AF305" i="11"/>
  <c r="AC305" i="11"/>
  <c r="AI305" i="11"/>
  <c r="Z305" i="11"/>
  <c r="AA305" i="11"/>
  <c r="AK305" i="11" s="1"/>
  <c r="AB305" i="11"/>
  <c r="AG305" i="11"/>
  <c r="AH305" i="11"/>
  <c r="AD301" i="11"/>
  <c r="AE301" i="11"/>
  <c r="AF301" i="11"/>
  <c r="AC301" i="11"/>
  <c r="AA301" i="11"/>
  <c r="AK301" i="11" s="1"/>
  <c r="AB301" i="11"/>
  <c r="AG301" i="11"/>
  <c r="AH301" i="11"/>
  <c r="AI301" i="11"/>
  <c r="Z301" i="11"/>
  <c r="AD297" i="11"/>
  <c r="AE297" i="11"/>
  <c r="AF297" i="11"/>
  <c r="AC297" i="11"/>
  <c r="AI297" i="11"/>
  <c r="Z297" i="11"/>
  <c r="AA297" i="11"/>
  <c r="AK297" i="11" s="1"/>
  <c r="AB297" i="11"/>
  <c r="AG297" i="11"/>
  <c r="AH297" i="11"/>
  <c r="AD293" i="11"/>
  <c r="AE293" i="11"/>
  <c r="AF293" i="11"/>
  <c r="AC293" i="11"/>
  <c r="AA293" i="11"/>
  <c r="AK293" i="11" s="1"/>
  <c r="AB293" i="11"/>
  <c r="AG293" i="11"/>
  <c r="AH293" i="11"/>
  <c r="AI293" i="11"/>
  <c r="Z293" i="11"/>
  <c r="AD289" i="11"/>
  <c r="AE289" i="11"/>
  <c r="AF289" i="11"/>
  <c r="AC289" i="11"/>
  <c r="AI289" i="11"/>
  <c r="Z289" i="11"/>
  <c r="AA289" i="11"/>
  <c r="AK289" i="11" s="1"/>
  <c r="AB289" i="11"/>
  <c r="AG289" i="11"/>
  <c r="AH289" i="11"/>
  <c r="AD285" i="11"/>
  <c r="AE285" i="11"/>
  <c r="AF285" i="11"/>
  <c r="Z285" i="11"/>
  <c r="AC285" i="11"/>
  <c r="AA285" i="11"/>
  <c r="AK285" i="11" s="1"/>
  <c r="AB285" i="11"/>
  <c r="AG285" i="11"/>
  <c r="AH285" i="11"/>
  <c r="AI285" i="11"/>
  <c r="AD281" i="11"/>
  <c r="AE281" i="11"/>
  <c r="AF281" i="11"/>
  <c r="AG281" i="11"/>
  <c r="Z281" i="11"/>
  <c r="AH281" i="11"/>
  <c r="AA281" i="11"/>
  <c r="AK281" i="11" s="1"/>
  <c r="AI281" i="11"/>
  <c r="AC281" i="11"/>
  <c r="AB281" i="11"/>
  <c r="AE277" i="11"/>
  <c r="AC277" i="11"/>
  <c r="AB277" i="11"/>
  <c r="AD277" i="11"/>
  <c r="AF277" i="11"/>
  <c r="AG277" i="11"/>
  <c r="AH277" i="11"/>
  <c r="AI277" i="11"/>
  <c r="AA277" i="11"/>
  <c r="AK277" i="11" s="1"/>
  <c r="Z277" i="11"/>
  <c r="AE273" i="11"/>
  <c r="AC273" i="11"/>
  <c r="Z273" i="11"/>
  <c r="AA273" i="11"/>
  <c r="AK273" i="11" s="1"/>
  <c r="AB273" i="11"/>
  <c r="AD273" i="11"/>
  <c r="AF273" i="11"/>
  <c r="AG273" i="11"/>
  <c r="AI273" i="11"/>
  <c r="AH273" i="11"/>
  <c r="AE269" i="11"/>
  <c r="AC269" i="11"/>
  <c r="AH269" i="11"/>
  <c r="AI269" i="11"/>
  <c r="Z269" i="11"/>
  <c r="AA269" i="11"/>
  <c r="AK269" i="11" s="1"/>
  <c r="AB269" i="11"/>
  <c r="AD269" i="11"/>
  <c r="AG269" i="11"/>
  <c r="AF269" i="11"/>
  <c r="AE265" i="11"/>
  <c r="AC265" i="11"/>
  <c r="AF265" i="11"/>
  <c r="AG265" i="11"/>
  <c r="AH265" i="11"/>
  <c r="AI265" i="11"/>
  <c r="Z265" i="11"/>
  <c r="AA265" i="11"/>
  <c r="AK265" i="11" s="1"/>
  <c r="AD265" i="11"/>
  <c r="AB265" i="11"/>
  <c r="AE261" i="11"/>
  <c r="AC261" i="11"/>
  <c r="AB261" i="11"/>
  <c r="AD261" i="11"/>
  <c r="AF261" i="11"/>
  <c r="AG261" i="11"/>
  <c r="AH261" i="11"/>
  <c r="AI261" i="11"/>
  <c r="AA261" i="11"/>
  <c r="AK261" i="11" s="1"/>
  <c r="Z261" i="11"/>
  <c r="AE257" i="11"/>
  <c r="AC257" i="11"/>
  <c r="Z257" i="11"/>
  <c r="AA257" i="11"/>
  <c r="AK257" i="11" s="1"/>
  <c r="AB257" i="11"/>
  <c r="AD257" i="11"/>
  <c r="AF257" i="11"/>
  <c r="AG257" i="11"/>
  <c r="AI257" i="11"/>
  <c r="AH257" i="11"/>
  <c r="AE253" i="11"/>
  <c r="AC253" i="11"/>
  <c r="AH253" i="11"/>
  <c r="AI253" i="11"/>
  <c r="Z253" i="11"/>
  <c r="AA253" i="11"/>
  <c r="AK253" i="11" s="1"/>
  <c r="AB253" i="11"/>
  <c r="AD253" i="11"/>
  <c r="AG253" i="11"/>
  <c r="AF253" i="11"/>
  <c r="AE249" i="11"/>
  <c r="AC249" i="11"/>
  <c r="AF249" i="11"/>
  <c r="AG249" i="11"/>
  <c r="AH249" i="11"/>
  <c r="AI249" i="11"/>
  <c r="Z249" i="11"/>
  <c r="AA249" i="11"/>
  <c r="AK249" i="11" s="1"/>
  <c r="AD249" i="11"/>
  <c r="AB249" i="11"/>
  <c r="AE245" i="11"/>
  <c r="AF245" i="11"/>
  <c r="Z245" i="11"/>
  <c r="AH245" i="11"/>
  <c r="AC245" i="11"/>
  <c r="AA245" i="11"/>
  <c r="AK245" i="11" s="1"/>
  <c r="AB245" i="11"/>
  <c r="AD245" i="11"/>
  <c r="AI245" i="11"/>
  <c r="AG245" i="11"/>
  <c r="AE241" i="11"/>
  <c r="AF241" i="11"/>
  <c r="Z241" i="11"/>
  <c r="AH241" i="11"/>
  <c r="AC241" i="11"/>
  <c r="AB241" i="11"/>
  <c r="AD241" i="11"/>
  <c r="AG241" i="11"/>
  <c r="AI241" i="11"/>
  <c r="AA241" i="11"/>
  <c r="AK241" i="11" s="1"/>
  <c r="AE237" i="11"/>
  <c r="AF237" i="11"/>
  <c r="Z237" i="11"/>
  <c r="AH237" i="11"/>
  <c r="AC237" i="11"/>
  <c r="AA237" i="11"/>
  <c r="AK237" i="11" s="1"/>
  <c r="AB237" i="11"/>
  <c r="AD237" i="11"/>
  <c r="AI237" i="11"/>
  <c r="AG237" i="11"/>
  <c r="AE233" i="11"/>
  <c r="AF233" i="11"/>
  <c r="Z233" i="11"/>
  <c r="AH233" i="11"/>
  <c r="AC233" i="11"/>
  <c r="AB233" i="11"/>
  <c r="AD233" i="11"/>
  <c r="AG233" i="11"/>
  <c r="AI233" i="11"/>
  <c r="AA233" i="11"/>
  <c r="AK233" i="11" s="1"/>
  <c r="AE229" i="11"/>
  <c r="AF229" i="11"/>
  <c r="Z229" i="11"/>
  <c r="AH229" i="11"/>
  <c r="AC229" i="11"/>
  <c r="AA229" i="11"/>
  <c r="AK229" i="11" s="1"/>
  <c r="AB229" i="11"/>
  <c r="AD229" i="11"/>
  <c r="AI229" i="11"/>
  <c r="AG229" i="11"/>
  <c r="AE225" i="11"/>
  <c r="AF225" i="11"/>
  <c r="AG225" i="11"/>
  <c r="Z225" i="11"/>
  <c r="AH225" i="11"/>
  <c r="AA225" i="11"/>
  <c r="AK225" i="11" s="1"/>
  <c r="AI225" i="11"/>
  <c r="AC225" i="11"/>
  <c r="AB225" i="11"/>
  <c r="AD225" i="11"/>
  <c r="AE221" i="11"/>
  <c r="AF221" i="11"/>
  <c r="AG221" i="11"/>
  <c r="Z221" i="11"/>
  <c r="AH221" i="11"/>
  <c r="AA221" i="11"/>
  <c r="AK221" i="11" s="1"/>
  <c r="AI221" i="11"/>
  <c r="AC221" i="11"/>
  <c r="AB221" i="11"/>
  <c r="AD221" i="11"/>
  <c r="AD217" i="11"/>
  <c r="AE217" i="11"/>
  <c r="AF217" i="11"/>
  <c r="AG217" i="11"/>
  <c r="Z217" i="11"/>
  <c r="AH217" i="11"/>
  <c r="AA217" i="11"/>
  <c r="AK217" i="11" s="1"/>
  <c r="AI217" i="11"/>
  <c r="AC217" i="11"/>
  <c r="AB217" i="11"/>
  <c r="AD213" i="11"/>
  <c r="AE213" i="11"/>
  <c r="AF213" i="11"/>
  <c r="AG213" i="11"/>
  <c r="Z213" i="11"/>
  <c r="AH213" i="11"/>
  <c r="AA213" i="11"/>
  <c r="AK213" i="11" s="1"/>
  <c r="AI213" i="11"/>
  <c r="AC213" i="11"/>
  <c r="AB213" i="11"/>
  <c r="AD209" i="11"/>
  <c r="AE209" i="11"/>
  <c r="AF209" i="11"/>
  <c r="AG209" i="11"/>
  <c r="Z209" i="11"/>
  <c r="AH209" i="11"/>
  <c r="AA209" i="11"/>
  <c r="AK209" i="11" s="1"/>
  <c r="AI209" i="11"/>
  <c r="AC209" i="11"/>
  <c r="AB209" i="11"/>
  <c r="AD205" i="11"/>
  <c r="AE205" i="11"/>
  <c r="AF205" i="11"/>
  <c r="AG205" i="11"/>
  <c r="Z205" i="11"/>
  <c r="AH205" i="11"/>
  <c r="AA205" i="11"/>
  <c r="AK205" i="11" s="1"/>
  <c r="AI205" i="11"/>
  <c r="AC205" i="11"/>
  <c r="AB205" i="11"/>
  <c r="AD201" i="11"/>
  <c r="AE201" i="11"/>
  <c r="AF201" i="11"/>
  <c r="AG201" i="11"/>
  <c r="Z201" i="11"/>
  <c r="AH201" i="11"/>
  <c r="AA201" i="11"/>
  <c r="AK201" i="11" s="1"/>
  <c r="AI201" i="11"/>
  <c r="AC201" i="11"/>
  <c r="AB201" i="11"/>
  <c r="AD197" i="11"/>
  <c r="AE197" i="11"/>
  <c r="AF197" i="11"/>
  <c r="AG197" i="11"/>
  <c r="Z197" i="11"/>
  <c r="AH197" i="11"/>
  <c r="AA197" i="11"/>
  <c r="AK197" i="11" s="1"/>
  <c r="AI197" i="11"/>
  <c r="AC197" i="11"/>
  <c r="AB197" i="11"/>
  <c r="AD193" i="11"/>
  <c r="AE193" i="11"/>
  <c r="AF193" i="11"/>
  <c r="AG193" i="11"/>
  <c r="Z193" i="11"/>
  <c r="AH193" i="11"/>
  <c r="AA193" i="11"/>
  <c r="AK193" i="11" s="1"/>
  <c r="AI193" i="11"/>
  <c r="AC193" i="11"/>
  <c r="AB193" i="11"/>
  <c r="AD189" i="11"/>
  <c r="AE189" i="11"/>
  <c r="AF189" i="11"/>
  <c r="AG189" i="11"/>
  <c r="Z189" i="11"/>
  <c r="AH189" i="11"/>
  <c r="AA189" i="11"/>
  <c r="AK189" i="11" s="1"/>
  <c r="AI189" i="11"/>
  <c r="AC189" i="11"/>
  <c r="AB189" i="11"/>
  <c r="AD185" i="11"/>
  <c r="AE185" i="11"/>
  <c r="AF185" i="11"/>
  <c r="AG185" i="11"/>
  <c r="Z185" i="11"/>
  <c r="AH185" i="11"/>
  <c r="AA185" i="11"/>
  <c r="AK185" i="11" s="1"/>
  <c r="AI185" i="11"/>
  <c r="AC185" i="11"/>
  <c r="AB185" i="11"/>
  <c r="AD181" i="11"/>
  <c r="AE181" i="11"/>
  <c r="AF181" i="11"/>
  <c r="AG181" i="11"/>
  <c r="Z181" i="11"/>
  <c r="AH181" i="11"/>
  <c r="AA181" i="11"/>
  <c r="AK181" i="11" s="1"/>
  <c r="AI181" i="11"/>
  <c r="AC181" i="11"/>
  <c r="AB181" i="11"/>
  <c r="AD177" i="11"/>
  <c r="AE177" i="11"/>
  <c r="AF177" i="11"/>
  <c r="AG177" i="11"/>
  <c r="Z177" i="11"/>
  <c r="AH177" i="11"/>
  <c r="AA177" i="11"/>
  <c r="AK177" i="11" s="1"/>
  <c r="AI177" i="11"/>
  <c r="AC177" i="11"/>
  <c r="AB177" i="11"/>
  <c r="AD173" i="11"/>
  <c r="AE173" i="11"/>
  <c r="AF173" i="11"/>
  <c r="AG173" i="11"/>
  <c r="Z173" i="11"/>
  <c r="AH173" i="11"/>
  <c r="AA173" i="11"/>
  <c r="AK173" i="11" s="1"/>
  <c r="AI173" i="11"/>
  <c r="AC173" i="11"/>
  <c r="AB173" i="11"/>
  <c r="AA169" i="11"/>
  <c r="AK169" i="11" s="1"/>
  <c r="AI169" i="11"/>
  <c r="AC169" i="11"/>
  <c r="AF169" i="11"/>
  <c r="AG169" i="11"/>
  <c r="Z169" i="11"/>
  <c r="AB169" i="11"/>
  <c r="AD169" i="11"/>
  <c r="AE169" i="11"/>
  <c r="AH169" i="11"/>
  <c r="AA165" i="11"/>
  <c r="AK165" i="11" s="1"/>
  <c r="AI165" i="11"/>
  <c r="AC165" i="11"/>
  <c r="AF165" i="11"/>
  <c r="AG165" i="11"/>
  <c r="AH165" i="11"/>
  <c r="Z165" i="11"/>
  <c r="AB165" i="11"/>
  <c r="AE165" i="11"/>
  <c r="AD165" i="11"/>
  <c r="AA161" i="11"/>
  <c r="AK161" i="11" s="1"/>
  <c r="AI161" i="11"/>
  <c r="AC161" i="11"/>
  <c r="AF161" i="11"/>
  <c r="AG161" i="11"/>
  <c r="Z161" i="11"/>
  <c r="AB161" i="11"/>
  <c r="AD161" i="11"/>
  <c r="AE161" i="11"/>
  <c r="AH161" i="11"/>
  <c r="AA157" i="11"/>
  <c r="AK157" i="11" s="1"/>
  <c r="AI157" i="11"/>
  <c r="AB157" i="11"/>
  <c r="AC157" i="11"/>
  <c r="AD157" i="11"/>
  <c r="AF157" i="11"/>
  <c r="AG157" i="11"/>
  <c r="AH157" i="11"/>
  <c r="AE157" i="11"/>
  <c r="Z157" i="11"/>
  <c r="AA153" i="11"/>
  <c r="AK153" i="11" s="1"/>
  <c r="AI153" i="11"/>
  <c r="AB153" i="11"/>
  <c r="AC153" i="11"/>
  <c r="AD153" i="11"/>
  <c r="AF153" i="11"/>
  <c r="AG153" i="11"/>
  <c r="Z153" i="11"/>
  <c r="AE153" i="11"/>
  <c r="AH153" i="11"/>
  <c r="AC148" i="11"/>
  <c r="AD148" i="11"/>
  <c r="AE148" i="11"/>
  <c r="AF148" i="11"/>
  <c r="Z148" i="11"/>
  <c r="AH148" i="11"/>
  <c r="AA148" i="11"/>
  <c r="AK148" i="11" s="1"/>
  <c r="AI148" i="11"/>
  <c r="AB148" i="11"/>
  <c r="AG148" i="11"/>
  <c r="AC144" i="11"/>
  <c r="AD144" i="11"/>
  <c r="AE144" i="11"/>
  <c r="AF144" i="11"/>
  <c r="AG144" i="11"/>
  <c r="Z144" i="11"/>
  <c r="AH144" i="11"/>
  <c r="AA144" i="11"/>
  <c r="AK144" i="11" s="1"/>
  <c r="AI144" i="11"/>
  <c r="AB144" i="11"/>
  <c r="AC140" i="11"/>
  <c r="AD140" i="11"/>
  <c r="AE140" i="11"/>
  <c r="AF140" i="11"/>
  <c r="AG140" i="11"/>
  <c r="Z140" i="11"/>
  <c r="AH140" i="11"/>
  <c r="AA140" i="11"/>
  <c r="AK140" i="11" s="1"/>
  <c r="AI140" i="11"/>
  <c r="AB140" i="11"/>
  <c r="Z136" i="11"/>
  <c r="AH136" i="11"/>
  <c r="AA136" i="11"/>
  <c r="AK136" i="11" s="1"/>
  <c r="AB136" i="11"/>
  <c r="AC136" i="11"/>
  <c r="AD136" i="11"/>
  <c r="AE136" i="11"/>
  <c r="AF136" i="11"/>
  <c r="AG136" i="11"/>
  <c r="AI136" i="11"/>
  <c r="Z132" i="11"/>
  <c r="AH132" i="11"/>
  <c r="AD132" i="11"/>
  <c r="AC132" i="11"/>
  <c r="AG132" i="11"/>
  <c r="AA132" i="11"/>
  <c r="AK132" i="11" s="1"/>
  <c r="AB132" i="11"/>
  <c r="AE132" i="11"/>
  <c r="AF132" i="11"/>
  <c r="AI132" i="11"/>
  <c r="Z128" i="11"/>
  <c r="AH128" i="11"/>
  <c r="AD128" i="11"/>
  <c r="AA128" i="11"/>
  <c r="AK128" i="11" s="1"/>
  <c r="AE128" i="11"/>
  <c r="AB128" i="11"/>
  <c r="AC128" i="11"/>
  <c r="AF128" i="11"/>
  <c r="AG128" i="11"/>
  <c r="AI128" i="11"/>
  <c r="Z124" i="11"/>
  <c r="AH124" i="11"/>
  <c r="AD124" i="11"/>
  <c r="AI124" i="11"/>
  <c r="AB124" i="11"/>
  <c r="AA124" i="11"/>
  <c r="AK124" i="11" s="1"/>
  <c r="AC124" i="11"/>
  <c r="AE124" i="11"/>
  <c r="AF124" i="11"/>
  <c r="AG124" i="11"/>
  <c r="Z120" i="11"/>
  <c r="AH120" i="11"/>
  <c r="AD120" i="11"/>
  <c r="AF120" i="11"/>
  <c r="AG120" i="11"/>
  <c r="AI120" i="11"/>
  <c r="AA120" i="11"/>
  <c r="AK120" i="11" s="1"/>
  <c r="AB120" i="11"/>
  <c r="AC120" i="11"/>
  <c r="AE120" i="11"/>
  <c r="Z116" i="11"/>
  <c r="AH116" i="11"/>
  <c r="AD116" i="11"/>
  <c r="AC116" i="11"/>
  <c r="AG116" i="11"/>
  <c r="AE116" i="11"/>
  <c r="AF116" i="11"/>
  <c r="AI116" i="11"/>
  <c r="AA116" i="11"/>
  <c r="AK116" i="11" s="1"/>
  <c r="AB116" i="11"/>
  <c r="Z112" i="11"/>
  <c r="AH112" i="11"/>
  <c r="AD112" i="11"/>
  <c r="AA112" i="11"/>
  <c r="AK112" i="11" s="1"/>
  <c r="AE112" i="11"/>
  <c r="AB112" i="11"/>
  <c r="AC112" i="11"/>
  <c r="AF112" i="11"/>
  <c r="AG112" i="11"/>
  <c r="AI112" i="11"/>
  <c r="Z108" i="11"/>
  <c r="AH108" i="11"/>
  <c r="AD108" i="11"/>
  <c r="AI108" i="11"/>
  <c r="AB108" i="11"/>
  <c r="AA108" i="11"/>
  <c r="AK108" i="11" s="1"/>
  <c r="AC108" i="11"/>
  <c r="AE108" i="11"/>
  <c r="AF108" i="11"/>
  <c r="AG108" i="11"/>
  <c r="Z104" i="11"/>
  <c r="AH104" i="11"/>
  <c r="AD104" i="11"/>
  <c r="AC104" i="11"/>
  <c r="AF104" i="11"/>
  <c r="AG104" i="11"/>
  <c r="AA104" i="11"/>
  <c r="AK104" i="11" s="1"/>
  <c r="AB104" i="11"/>
  <c r="AE104" i="11"/>
  <c r="AI104" i="11"/>
  <c r="Z100" i="11"/>
  <c r="AH100" i="11"/>
  <c r="AD100" i="11"/>
  <c r="AA100" i="11"/>
  <c r="AK100" i="11" s="1"/>
  <c r="AC100" i="11"/>
  <c r="AE100" i="11"/>
  <c r="AG100" i="11"/>
  <c r="AB100" i="11"/>
  <c r="AF100" i="11"/>
  <c r="AI100" i="11"/>
  <c r="Z96" i="11"/>
  <c r="AH96" i="11"/>
  <c r="AD96" i="11"/>
  <c r="AI96" i="11"/>
  <c r="AA96" i="11"/>
  <c r="AK96" i="11" s="1"/>
  <c r="AB96" i="11"/>
  <c r="AE96" i="11"/>
  <c r="AC96" i="11"/>
  <c r="AF96" i="11"/>
  <c r="AG96" i="11"/>
  <c r="Z92" i="11"/>
  <c r="AH92" i="11"/>
  <c r="AD92" i="11"/>
  <c r="AF92" i="11"/>
  <c r="AI92" i="11"/>
  <c r="AB92" i="11"/>
  <c r="AA92" i="11"/>
  <c r="AK92" i="11" s="1"/>
  <c r="AC92" i="11"/>
  <c r="AE92" i="11"/>
  <c r="AG92" i="11"/>
  <c r="Z88" i="11"/>
  <c r="AH88" i="11"/>
  <c r="AD88" i="11"/>
  <c r="AC88" i="11"/>
  <c r="AF88" i="11"/>
  <c r="AG88" i="11"/>
  <c r="AA88" i="11"/>
  <c r="AK88" i="11" s="1"/>
  <c r="AB88" i="11"/>
  <c r="AE88" i="11"/>
  <c r="AI88" i="11"/>
  <c r="Z84" i="11"/>
  <c r="AH84" i="11"/>
  <c r="AD84" i="11"/>
  <c r="AA84" i="11"/>
  <c r="AK84" i="11" s="1"/>
  <c r="AC84" i="11"/>
  <c r="AE84" i="11"/>
  <c r="AG84" i="11"/>
  <c r="AI84" i="11"/>
  <c r="AB84" i="11"/>
  <c r="AF84" i="11"/>
  <c r="Z80" i="11"/>
  <c r="AH80" i="11"/>
  <c r="AD80" i="11"/>
  <c r="AI80" i="11"/>
  <c r="AA80" i="11"/>
  <c r="AK80" i="11" s="1"/>
  <c r="AB80" i="11"/>
  <c r="AE80" i="11"/>
  <c r="AF80" i="11"/>
  <c r="AG80" i="11"/>
  <c r="AC80" i="11"/>
  <c r="Z76" i="11"/>
  <c r="AH76" i="11"/>
  <c r="AA76" i="11"/>
  <c r="AK76" i="11" s="1"/>
  <c r="AI76" i="11"/>
  <c r="AD76" i="11"/>
  <c r="AB76" i="11"/>
  <c r="AE76" i="11"/>
  <c r="AF76" i="11"/>
  <c r="AC76" i="11"/>
  <c r="AG76" i="11"/>
  <c r="Z72" i="11"/>
  <c r="AH72" i="11"/>
  <c r="AA72" i="11"/>
  <c r="AK72" i="11" s="1"/>
  <c r="AI72" i="11"/>
  <c r="AD72" i="11"/>
  <c r="AB72" i="11"/>
  <c r="AC72" i="11"/>
  <c r="AE72" i="11"/>
  <c r="AF72" i="11"/>
  <c r="AG72" i="11"/>
  <c r="Z68" i="11"/>
  <c r="AH68" i="11"/>
  <c r="AA68" i="11"/>
  <c r="AK68" i="11" s="1"/>
  <c r="AI68" i="11"/>
  <c r="AD68" i="11"/>
  <c r="AB68" i="11"/>
  <c r="AC68" i="11"/>
  <c r="AE68" i="11"/>
  <c r="AF68" i="11"/>
  <c r="AG68" i="11"/>
  <c r="Z64" i="11"/>
  <c r="AH64" i="11"/>
  <c r="AA64" i="11"/>
  <c r="AK64" i="11" s="1"/>
  <c r="AI64" i="11"/>
  <c r="AD64" i="11"/>
  <c r="AC64" i="11"/>
  <c r="AE64" i="11"/>
  <c r="AF64" i="11"/>
  <c r="AG64" i="11"/>
  <c r="AB64" i="11"/>
  <c r="Z60" i="11"/>
  <c r="AH60" i="11"/>
  <c r="AA60" i="11"/>
  <c r="AK60" i="11" s="1"/>
  <c r="AI60" i="11"/>
  <c r="AD60" i="11"/>
  <c r="AE60" i="11"/>
  <c r="AF60" i="11"/>
  <c r="AG60" i="11"/>
  <c r="AC60" i="11"/>
  <c r="AB60" i="11"/>
  <c r="Z56" i="11"/>
  <c r="AH56" i="11"/>
  <c r="AA56" i="11"/>
  <c r="AK56" i="11" s="1"/>
  <c r="AI56" i="11"/>
  <c r="AD56" i="11"/>
  <c r="AF56" i="11"/>
  <c r="AG56" i="11"/>
  <c r="AB56" i="11"/>
  <c r="AE56" i="11"/>
  <c r="AC56" i="11"/>
  <c r="Z52" i="11"/>
  <c r="AH52" i="11"/>
  <c r="AA52" i="11"/>
  <c r="AK52" i="11" s="1"/>
  <c r="AI52" i="11"/>
  <c r="AB52" i="11"/>
  <c r="AD52" i="11"/>
  <c r="AF52" i="11"/>
  <c r="AG52" i="11"/>
  <c r="AE52" i="11"/>
  <c r="AC52" i="11"/>
  <c r="AE48" i="11"/>
  <c r="AA48" i="11"/>
  <c r="AK48" i="11" s="1"/>
  <c r="AI48" i="11"/>
  <c r="Z48" i="11"/>
  <c r="AB48" i="11"/>
  <c r="AC48" i="11"/>
  <c r="AD48" i="11"/>
  <c r="AF48" i="11"/>
  <c r="AG48" i="11"/>
  <c r="AH48" i="11"/>
  <c r="AE44" i="11"/>
  <c r="AA44" i="11"/>
  <c r="AK44" i="11" s="1"/>
  <c r="AI44" i="11"/>
  <c r="AH44" i="11"/>
  <c r="Z44" i="11"/>
  <c r="AB44" i="11"/>
  <c r="AC44" i="11"/>
  <c r="AD44" i="11"/>
  <c r="AG44" i="11"/>
  <c r="AF44" i="11"/>
  <c r="AE40" i="11"/>
  <c r="AA40" i="11"/>
  <c r="AK40" i="11" s="1"/>
  <c r="AI40" i="11"/>
  <c r="AF40" i="11"/>
  <c r="AG40" i="11"/>
  <c r="AH40" i="11"/>
  <c r="Z40" i="11"/>
  <c r="AB40" i="11"/>
  <c r="AD40" i="11"/>
  <c r="AC40" i="11"/>
  <c r="AE36" i="11"/>
  <c r="AA36" i="11"/>
  <c r="AK36" i="11" s="1"/>
  <c r="AI36" i="11"/>
  <c r="AC36" i="11"/>
  <c r="AD36" i="11"/>
  <c r="AF36" i="11"/>
  <c r="AG36" i="11"/>
  <c r="AH36" i="11"/>
  <c r="AB36" i="11"/>
  <c r="Z36" i="11"/>
  <c r="AE32" i="11"/>
  <c r="AA32" i="11"/>
  <c r="AK32" i="11" s="1"/>
  <c r="AI32" i="11"/>
  <c r="Z32" i="11"/>
  <c r="AB32" i="11"/>
  <c r="AC32" i="11"/>
  <c r="AD32" i="11"/>
  <c r="AF32" i="11"/>
  <c r="AG32" i="11"/>
  <c r="AH32" i="11"/>
  <c r="AE28" i="11"/>
  <c r="AA28" i="11"/>
  <c r="AK28" i="11" s="1"/>
  <c r="AI28" i="11"/>
  <c r="AH28" i="11"/>
  <c r="Z28" i="11"/>
  <c r="AB28" i="11"/>
  <c r="AC28" i="11"/>
  <c r="AD28" i="11"/>
  <c r="AF28" i="11"/>
  <c r="AG28" i="11"/>
  <c r="AE24" i="11"/>
  <c r="AA24" i="11"/>
  <c r="AK24" i="11" s="1"/>
  <c r="AI24" i="11"/>
  <c r="AF24" i="11"/>
  <c r="AG24" i="11"/>
  <c r="AH24" i="11"/>
  <c r="Z24" i="11"/>
  <c r="AB24" i="11"/>
  <c r="AC24" i="11"/>
  <c r="AD24" i="11"/>
  <c r="AE20" i="11"/>
  <c r="AA20" i="11"/>
  <c r="AK20" i="11" s="1"/>
  <c r="AI20" i="11"/>
  <c r="AC20" i="11"/>
  <c r="AD20" i="11"/>
  <c r="AF20" i="11"/>
  <c r="AG20" i="11"/>
  <c r="AH20" i="11"/>
  <c r="Z20" i="11"/>
  <c r="AB20" i="11"/>
  <c r="AE16" i="11"/>
  <c r="AA16" i="11"/>
  <c r="AK16" i="11" s="1"/>
  <c r="AI16" i="11"/>
  <c r="Z16" i="11"/>
  <c r="AB16" i="11"/>
  <c r="AC16" i="11"/>
  <c r="AD16" i="11"/>
  <c r="AF16" i="11"/>
  <c r="AG16" i="11"/>
  <c r="AH16" i="11"/>
  <c r="AB12" i="11"/>
  <c r="AD12" i="11"/>
  <c r="AA12" i="11"/>
  <c r="AK12" i="11" s="1"/>
  <c r="AC12" i="11"/>
  <c r="AG12" i="11"/>
  <c r="AE12" i="11"/>
  <c r="AF12" i="11"/>
  <c r="AH12" i="11"/>
  <c r="AI12" i="11"/>
  <c r="Z12" i="11"/>
  <c r="AB8" i="11"/>
  <c r="AD8" i="11"/>
  <c r="AI8" i="11"/>
  <c r="Z8" i="11"/>
  <c r="AE8" i="11"/>
  <c r="AH8" i="11"/>
  <c r="AA8" i="11"/>
  <c r="AK8" i="11" s="1"/>
  <c r="AC8" i="11"/>
  <c r="AG8" i="11"/>
  <c r="AF8" i="11"/>
  <c r="H567" i="11"/>
  <c r="B568" i="11"/>
  <c r="H568" i="11" s="1"/>
  <c r="G567" i="11"/>
  <c r="A568" i="11"/>
  <c r="G568" i="11" s="1"/>
  <c r="AE526" i="54"/>
  <c r="AE458" i="54"/>
  <c r="AE482" i="54"/>
  <c r="AE405" i="54"/>
  <c r="AE451" i="54"/>
  <c r="AE494" i="54"/>
  <c r="AE480" i="54"/>
  <c r="AE445" i="54"/>
  <c r="AE502" i="54"/>
  <c r="AE469" i="54"/>
  <c r="AE506" i="54"/>
  <c r="AE487" i="54"/>
  <c r="AE532" i="54"/>
  <c r="AE422" i="54"/>
  <c r="AE467" i="54"/>
  <c r="AE510" i="54"/>
  <c r="AE518" i="54"/>
  <c r="AE428" i="54"/>
  <c r="AE448" i="54"/>
  <c r="AE472" i="54"/>
  <c r="AE431" i="54"/>
  <c r="AE490" i="54"/>
  <c r="AE543" i="54"/>
  <c r="AE561" i="54"/>
  <c r="AE520" i="54"/>
  <c r="AE556" i="54"/>
  <c r="AE513" i="54"/>
  <c r="AE441" i="54"/>
  <c r="AE501" i="54"/>
  <c r="AE495" i="54"/>
  <c r="AE492" i="54"/>
  <c r="AE478" i="54"/>
  <c r="AE446" i="54"/>
  <c r="AE407" i="54"/>
  <c r="AE545" i="54"/>
  <c r="AE439" i="54"/>
  <c r="AE517" i="54"/>
  <c r="AE511" i="54"/>
  <c r="AE457" i="54"/>
  <c r="AE461" i="54"/>
  <c r="AE538" i="54"/>
  <c r="AE554" i="54"/>
  <c r="AE534" i="54"/>
  <c r="AE544" i="54"/>
  <c r="AE551" i="54"/>
  <c r="AE449" i="54"/>
  <c r="AE476" i="54"/>
  <c r="AE505" i="54"/>
  <c r="AE491" i="54"/>
  <c r="AE442" i="54"/>
  <c r="AE438" i="54"/>
  <c r="AE488" i="54"/>
  <c r="AE552" i="54"/>
  <c r="Z387" i="11"/>
  <c r="AA387" i="11"/>
  <c r="AK387" i="11" s="1"/>
  <c r="AI387" i="11"/>
  <c r="AB387" i="11"/>
  <c r="AD387" i="11"/>
  <c r="AC387" i="11"/>
  <c r="AE387" i="11"/>
  <c r="AF387" i="11"/>
  <c r="AG387" i="11"/>
  <c r="AH387" i="11"/>
  <c r="AE434" i="54"/>
  <c r="AE436" i="54"/>
  <c r="AE523" i="54"/>
  <c r="AE548" i="54"/>
  <c r="AE529" i="54"/>
  <c r="AE542" i="54"/>
  <c r="AE497" i="54"/>
  <c r="AE424" i="54"/>
  <c r="AE450" i="54"/>
  <c r="AE465" i="54"/>
  <c r="AE455" i="54"/>
  <c r="AE426" i="54"/>
  <c r="AE454" i="54"/>
  <c r="AE420" i="54"/>
  <c r="AE406" i="54"/>
  <c r="AE417" i="54"/>
  <c r="AE443" i="54"/>
  <c r="AE503" i="54"/>
  <c r="AE481" i="54"/>
  <c r="AE466" i="54"/>
  <c r="AE402" i="54"/>
  <c r="AE412" i="54"/>
  <c r="AE410" i="54"/>
  <c r="AE430" i="54"/>
  <c r="AE562" i="54"/>
  <c r="AE423" i="54"/>
  <c r="AE385" i="54"/>
  <c r="AI388" i="11"/>
  <c r="AE550" i="54"/>
  <c r="AE540" i="54"/>
  <c r="AE553" i="54"/>
  <c r="AE533" i="54"/>
  <c r="AE539" i="54"/>
  <c r="AE559" i="54"/>
  <c r="AE527" i="54"/>
  <c r="AE536" i="54"/>
  <c r="AE515" i="54"/>
  <c r="AE425" i="54"/>
  <c r="AE508" i="54"/>
  <c r="AE418" i="54"/>
  <c r="AE392" i="54"/>
  <c r="AE462" i="54"/>
  <c r="AE460" i="54"/>
  <c r="AE537" i="54"/>
  <c r="AE444" i="54"/>
  <c r="AE493" i="54"/>
  <c r="AE479" i="54"/>
  <c r="AE514" i="54"/>
  <c r="AE421" i="54"/>
  <c r="AE408" i="54"/>
  <c r="AE456" i="54"/>
  <c r="AE541" i="54"/>
  <c r="AE409" i="54"/>
  <c r="AE411" i="54"/>
  <c r="AE524" i="54"/>
  <c r="AE549" i="54"/>
  <c r="AE521" i="54"/>
  <c r="AE475" i="54"/>
  <c r="AE516" i="54"/>
  <c r="AE414" i="54"/>
  <c r="AE489" i="54"/>
  <c r="AE477" i="54"/>
  <c r="AE429" i="54"/>
  <c r="AE471" i="54"/>
  <c r="AE432" i="54"/>
  <c r="AE468" i="54"/>
  <c r="AE509" i="54"/>
  <c r="AE415" i="54"/>
  <c r="AE464" i="54"/>
  <c r="AE404" i="54"/>
  <c r="AE437" i="54"/>
  <c r="AE435" i="54"/>
  <c r="AE522" i="54"/>
  <c r="AE547" i="54"/>
  <c r="AE499" i="54"/>
  <c r="AE470" i="54"/>
  <c r="AE519" i="54"/>
  <c r="AE484" i="54"/>
  <c r="AE486" i="54"/>
  <c r="AE498" i="54"/>
  <c r="AE440" i="54"/>
  <c r="AE413" i="54"/>
  <c r="AE403" i="54"/>
  <c r="AE485" i="54"/>
  <c r="AE473" i="54"/>
  <c r="AE500" i="54"/>
  <c r="AE416" i="54"/>
  <c r="AE504" i="54"/>
  <c r="AE452" i="54"/>
  <c r="AE399" i="54"/>
  <c r="AE558" i="54"/>
  <c r="AE530" i="54"/>
  <c r="AE546" i="54"/>
  <c r="AE525" i="54"/>
  <c r="AE400" i="54"/>
  <c r="AE447" i="54"/>
  <c r="AE507" i="54"/>
  <c r="AE419" i="54"/>
  <c r="AE427" i="54"/>
  <c r="AE453" i="54"/>
  <c r="AE463" i="54"/>
  <c r="AE474" i="54"/>
  <c r="AE512" i="54"/>
  <c r="AE483" i="54"/>
  <c r="AE459" i="54"/>
  <c r="AE433" i="54"/>
  <c r="AE560" i="54"/>
  <c r="AE531" i="54"/>
  <c r="AE535" i="54"/>
  <c r="AE555" i="54"/>
  <c r="AE401" i="54"/>
  <c r="AE395" i="54"/>
  <c r="AE393" i="54"/>
  <c r="AE397" i="54"/>
  <c r="AE564" i="54"/>
  <c r="AE557" i="54"/>
  <c r="AE528" i="54"/>
  <c r="AE563" i="54"/>
  <c r="AE496" i="54"/>
  <c r="AE394" i="54"/>
  <c r="AE396" i="54"/>
  <c r="AE398" i="54"/>
  <c r="K372" i="11"/>
  <c r="K325" i="11"/>
  <c r="K253" i="11"/>
  <c r="H348" i="11"/>
  <c r="K288" i="11"/>
  <c r="K264" i="11"/>
  <c r="K240" i="11"/>
  <c r="H324" i="11"/>
  <c r="H335" i="11"/>
  <c r="K287" i="11"/>
  <c r="K251" i="11"/>
  <c r="H299" i="11"/>
  <c r="H346" i="11"/>
  <c r="K286" i="11"/>
  <c r="K226" i="11"/>
  <c r="K333" i="11"/>
  <c r="H274" i="11"/>
  <c r="K368" i="11"/>
  <c r="K321" i="11"/>
  <c r="K261" i="11"/>
  <c r="K344" i="11"/>
  <c r="K332" i="11"/>
  <c r="H321" i="11"/>
  <c r="H309" i="11"/>
  <c r="H297" i="11"/>
  <c r="H285" i="11"/>
  <c r="H273" i="11"/>
  <c r="H261" i="11"/>
  <c r="H249" i="11"/>
  <c r="H237" i="11"/>
  <c r="H225" i="11"/>
  <c r="K379" i="11"/>
  <c r="K367" i="11"/>
  <c r="H356" i="11"/>
  <c r="H344" i="11"/>
  <c r="H332" i="11"/>
  <c r="K320" i="11"/>
  <c r="K308" i="11"/>
  <c r="K296" i="11"/>
  <c r="K284" i="11"/>
  <c r="K272" i="11"/>
  <c r="K260" i="11"/>
  <c r="K248" i="11"/>
  <c r="K236" i="11"/>
  <c r="K224" i="11"/>
  <c r="H379" i="11"/>
  <c r="H367" i="11"/>
  <c r="K355" i="11"/>
  <c r="K343" i="11"/>
  <c r="K331" i="11"/>
  <c r="H320" i="11"/>
  <c r="H308" i="11"/>
  <c r="H296" i="11"/>
  <c r="H284" i="11"/>
  <c r="H272" i="11"/>
  <c r="H260" i="11"/>
  <c r="H248" i="11"/>
  <c r="H236" i="11"/>
  <c r="H224" i="11"/>
  <c r="H384" i="11"/>
  <c r="K348" i="11"/>
  <c r="H313" i="11"/>
  <c r="H277" i="11"/>
  <c r="H241" i="11"/>
  <c r="K300" i="11"/>
  <c r="H359" i="11"/>
  <c r="H264" i="11"/>
  <c r="H223" i="11"/>
  <c r="K318" i="11"/>
  <c r="K341" i="11"/>
  <c r="H287" i="11"/>
  <c r="K237" i="11"/>
  <c r="H331" i="11"/>
  <c r="H271" i="11"/>
  <c r="K377" i="11"/>
  <c r="H336" i="11"/>
  <c r="H322" i="11"/>
  <c r="H345" i="11"/>
  <c r="K319" i="11"/>
  <c r="H293" i="11"/>
  <c r="K371" i="11"/>
  <c r="K252" i="11"/>
  <c r="K342" i="11"/>
  <c r="K360" i="11"/>
  <c r="K301" i="11"/>
  <c r="K265" i="11"/>
  <c r="H360" i="11"/>
  <c r="H301" i="11"/>
  <c r="H253" i="11"/>
  <c r="K312" i="11"/>
  <c r="H383" i="11"/>
  <c r="K335" i="11"/>
  <c r="H276" i="11"/>
  <c r="H228" i="11"/>
  <c r="K358" i="11"/>
  <c r="K299" i="11"/>
  <c r="K227" i="11"/>
  <c r="H382" i="11"/>
  <c r="K334" i="11"/>
  <c r="H263" i="11"/>
  <c r="K357" i="11"/>
  <c r="K298" i="11"/>
  <c r="K238" i="11"/>
  <c r="H357" i="11"/>
  <c r="H226" i="11"/>
  <c r="K309" i="11"/>
  <c r="K273" i="11"/>
  <c r="K225" i="11"/>
  <c r="H380" i="11"/>
  <c r="K366" i="11"/>
  <c r="K295" i="11"/>
  <c r="K247" i="11"/>
  <c r="K223" i="11"/>
  <c r="K354" i="11"/>
  <c r="H295" i="11"/>
  <c r="H235" i="11"/>
  <c r="H330" i="11"/>
  <c r="K282" i="11"/>
  <c r="K246" i="11"/>
  <c r="K353" i="11"/>
  <c r="H294" i="11"/>
  <c r="H246" i="11"/>
  <c r="K364" i="11"/>
  <c r="K245" i="11"/>
  <c r="K352" i="11"/>
  <c r="H305" i="11"/>
  <c r="H245" i="11"/>
  <c r="H340" i="11"/>
  <c r="K292" i="11"/>
  <c r="H221" i="11"/>
  <c r="K351" i="11"/>
  <c r="H304" i="11"/>
  <c r="H244" i="11"/>
  <c r="K374" i="11"/>
  <c r="K362" i="11"/>
  <c r="H351" i="11"/>
  <c r="H339" i="11"/>
  <c r="K327" i="11"/>
  <c r="K315" i="11"/>
  <c r="K303" i="11"/>
  <c r="K291" i="11"/>
  <c r="K279" i="11"/>
  <c r="K267" i="11"/>
  <c r="K255" i="11"/>
  <c r="K243" i="11"/>
  <c r="K231" i="11"/>
  <c r="H220" i="11"/>
  <c r="H349" i="11"/>
  <c r="H372" i="11"/>
  <c r="H325" i="11"/>
  <c r="H289" i="11"/>
  <c r="H265" i="11"/>
  <c r="H229" i="11"/>
  <c r="K228" i="11"/>
  <c r="K347" i="11"/>
  <c r="H300" i="11"/>
  <c r="H240" i="11"/>
  <c r="K382" i="11"/>
  <c r="K323" i="11"/>
  <c r="K263" i="11"/>
  <c r="H358" i="11"/>
  <c r="H311" i="11"/>
  <c r="H239" i="11"/>
  <c r="K381" i="11"/>
  <c r="K322" i="11"/>
  <c r="K262" i="11"/>
  <c r="H369" i="11"/>
  <c r="H298" i="11"/>
  <c r="H250" i="11"/>
  <c r="K285" i="11"/>
  <c r="H368" i="11"/>
  <c r="K378" i="11"/>
  <c r="K307" i="11"/>
  <c r="K271" i="11"/>
  <c r="K235" i="11"/>
  <c r="H378" i="11"/>
  <c r="H319" i="11"/>
  <c r="H247" i="11"/>
  <c r="K365" i="11"/>
  <c r="K294" i="11"/>
  <c r="K234" i="11"/>
  <c r="H318" i="11"/>
  <c r="H270" i="11"/>
  <c r="H234" i="11"/>
  <c r="H329" i="11"/>
  <c r="K269" i="11"/>
  <c r="H222" i="11"/>
  <c r="H364" i="11"/>
  <c r="H317" i="11"/>
  <c r="H257" i="11"/>
  <c r="K375" i="11"/>
  <c r="K304" i="11"/>
  <c r="K268" i="11"/>
  <c r="K256" i="11"/>
  <c r="H363" i="11"/>
  <c r="H328" i="11"/>
  <c r="H280" i="11"/>
  <c r="H256" i="11"/>
  <c r="K220" i="11"/>
  <c r="H374" i="11"/>
  <c r="H362" i="11"/>
  <c r="K350" i="11"/>
  <c r="K338" i="11"/>
  <c r="H327" i="11"/>
  <c r="H315" i="11"/>
  <c r="H303" i="11"/>
  <c r="H291" i="11"/>
  <c r="H279" i="11"/>
  <c r="H267" i="11"/>
  <c r="H255" i="11"/>
  <c r="H243" i="11"/>
  <c r="H231" i="11"/>
  <c r="K219" i="11"/>
  <c r="K313" i="11"/>
  <c r="K277" i="11"/>
  <c r="K229" i="11"/>
  <c r="K383" i="11"/>
  <c r="K359" i="11"/>
  <c r="K276" i="11"/>
  <c r="H371" i="11"/>
  <c r="H312" i="11"/>
  <c r="H252" i="11"/>
  <c r="K370" i="11"/>
  <c r="K346" i="11"/>
  <c r="H275" i="11"/>
  <c r="K369" i="11"/>
  <c r="K310" i="11"/>
  <c r="K250" i="11"/>
  <c r="H381" i="11"/>
  <c r="H310" i="11"/>
  <c r="H262" i="11"/>
  <c r="H333" i="11"/>
  <c r="K249" i="11"/>
  <c r="H355" i="11"/>
  <c r="K283" i="11"/>
  <c r="K330" i="11"/>
  <c r="H283" i="11"/>
  <c r="H342" i="11"/>
  <c r="K270" i="11"/>
  <c r="H377" i="11"/>
  <c r="K329" i="11"/>
  <c r="H282" i="11"/>
  <c r="H353" i="11"/>
  <c r="K317" i="11"/>
  <c r="K281" i="11"/>
  <c r="K233" i="11"/>
  <c r="H376" i="11"/>
  <c r="K340" i="11"/>
  <c r="H281" i="11"/>
  <c r="H233" i="11"/>
  <c r="K363" i="11"/>
  <c r="K244" i="11"/>
  <c r="K339" i="11"/>
  <c r="H316" i="11"/>
  <c r="H268" i="11"/>
  <c r="H232" i="11"/>
  <c r="K218" i="11"/>
  <c r="K373" i="11"/>
  <c r="K361" i="11"/>
  <c r="H350" i="11"/>
  <c r="H338" i="11"/>
  <c r="K326" i="11"/>
  <c r="K314" i="11"/>
  <c r="K302" i="11"/>
  <c r="K290" i="11"/>
  <c r="K278" i="11"/>
  <c r="K266" i="11"/>
  <c r="K254" i="11"/>
  <c r="K242" i="11"/>
  <c r="K230" i="11"/>
  <c r="H219" i="11"/>
  <c r="K384" i="11"/>
  <c r="H337" i="11"/>
  <c r="K289" i="11"/>
  <c r="K241" i="11"/>
  <c r="K336" i="11"/>
  <c r="K324" i="11"/>
  <c r="H288" i="11"/>
  <c r="H347" i="11"/>
  <c r="K311" i="11"/>
  <c r="K275" i="11"/>
  <c r="K239" i="11"/>
  <c r="H370" i="11"/>
  <c r="H323" i="11"/>
  <c r="H251" i="11"/>
  <c r="H227" i="11"/>
  <c r="H334" i="11"/>
  <c r="K274" i="11"/>
  <c r="K345" i="11"/>
  <c r="H286" i="11"/>
  <c r="H238" i="11"/>
  <c r="K380" i="11"/>
  <c r="K297" i="11"/>
  <c r="H343" i="11"/>
  <c r="K259" i="11"/>
  <c r="H366" i="11"/>
  <c r="H307" i="11"/>
  <c r="H259" i="11"/>
  <c r="H354" i="11"/>
  <c r="K306" i="11"/>
  <c r="K258" i="11"/>
  <c r="H365" i="11"/>
  <c r="H306" i="11"/>
  <c r="H258" i="11"/>
  <c r="K376" i="11"/>
  <c r="H341" i="11"/>
  <c r="K305" i="11"/>
  <c r="K293" i="11"/>
  <c r="K257" i="11"/>
  <c r="H269" i="11"/>
  <c r="K221" i="11"/>
  <c r="H352" i="11"/>
  <c r="K316" i="11"/>
  <c r="K280" i="11"/>
  <c r="K232" i="11"/>
  <c r="H375" i="11"/>
  <c r="H292" i="11"/>
  <c r="H218" i="11"/>
  <c r="H373" i="11"/>
  <c r="H361" i="11"/>
  <c r="K349" i="11"/>
  <c r="K337" i="11"/>
  <c r="H326" i="11"/>
  <c r="H314" i="11"/>
  <c r="H302" i="11"/>
  <c r="H290" i="11"/>
  <c r="H278" i="11"/>
  <c r="H266" i="11"/>
  <c r="H254" i="11"/>
  <c r="H242" i="11"/>
  <c r="H230" i="11"/>
  <c r="H550" i="11"/>
  <c r="H478" i="11"/>
  <c r="H429" i="11"/>
  <c r="H401" i="11"/>
  <c r="H452" i="11"/>
  <c r="H548" i="11"/>
  <c r="H476" i="11"/>
  <c r="H427" i="11"/>
  <c r="K426" i="11"/>
  <c r="H523" i="11"/>
  <c r="H426" i="11"/>
  <c r="K425" i="11"/>
  <c r="H498" i="11"/>
  <c r="H449" i="11"/>
  <c r="H425" i="11"/>
  <c r="H399" i="11"/>
  <c r="H545" i="11"/>
  <c r="H473" i="11"/>
  <c r="H424" i="11"/>
  <c r="H544" i="11"/>
  <c r="H519" i="11"/>
  <c r="K421" i="11"/>
  <c r="K413" i="11"/>
  <c r="H444" i="11"/>
  <c r="H540" i="11"/>
  <c r="H516" i="11"/>
  <c r="H492" i="11"/>
  <c r="H468" i="11"/>
  <c r="H443" i="11"/>
  <c r="H419" i="11"/>
  <c r="K411" i="11"/>
  <c r="H396" i="11"/>
  <c r="K442" i="11"/>
  <c r="H563" i="11"/>
  <c r="H539" i="11"/>
  <c r="H515" i="11"/>
  <c r="H491" i="11"/>
  <c r="H467" i="11"/>
  <c r="H442" i="11"/>
  <c r="H418" i="11"/>
  <c r="K410" i="11"/>
  <c r="K465" i="11"/>
  <c r="K441" i="11"/>
  <c r="H562" i="11"/>
  <c r="H538" i="11"/>
  <c r="H514" i="11"/>
  <c r="H490" i="11"/>
  <c r="H465" i="11"/>
  <c r="H441" i="11"/>
  <c r="H417" i="11"/>
  <c r="K409" i="11"/>
  <c r="K464" i="11"/>
  <c r="K440" i="11"/>
  <c r="B74" i="58"/>
  <c r="B456" i="54" s="1"/>
  <c r="H456" i="54" s="1"/>
  <c r="H526" i="11"/>
  <c r="H549" i="11"/>
  <c r="K400" i="11"/>
  <c r="K450" i="11"/>
  <c r="H522" i="11"/>
  <c r="H447" i="11"/>
  <c r="K446" i="11"/>
  <c r="H445" i="11"/>
  <c r="K419" i="11"/>
  <c r="H488" i="11"/>
  <c r="K406" i="11"/>
  <c r="K461" i="11"/>
  <c r="K437" i="11"/>
  <c r="K452" i="11"/>
  <c r="K427" i="11"/>
  <c r="H450" i="11"/>
  <c r="G561" i="11"/>
  <c r="H470" i="11"/>
  <c r="H536" i="11"/>
  <c r="K436" i="11"/>
  <c r="K428" i="11"/>
  <c r="K451" i="11"/>
  <c r="K447" i="11"/>
  <c r="G562" i="11"/>
  <c r="H471" i="11"/>
  <c r="H566" i="11"/>
  <c r="H512" i="11"/>
  <c r="K404" i="11"/>
  <c r="H547" i="11"/>
  <c r="H472" i="11"/>
  <c r="K422" i="11"/>
  <c r="K414" i="11"/>
  <c r="H494" i="11"/>
  <c r="K396" i="11"/>
  <c r="H463" i="11"/>
  <c r="H428" i="11"/>
  <c r="H475" i="11"/>
  <c r="H520" i="11"/>
  <c r="H398" i="11"/>
  <c r="H517" i="11"/>
  <c r="H564" i="11"/>
  <c r="H458" i="11"/>
  <c r="H502" i="11"/>
  <c r="H405" i="11"/>
  <c r="H524" i="11"/>
  <c r="H546" i="11"/>
  <c r="K424" i="11"/>
  <c r="K423" i="11"/>
  <c r="H496" i="11"/>
  <c r="H543" i="11"/>
  <c r="H565" i="11"/>
  <c r="H561" i="11"/>
  <c r="H464" i="11"/>
  <c r="H560" i="11"/>
  <c r="K462" i="11"/>
  <c r="H559" i="11"/>
  <c r="H438" i="11"/>
  <c r="H558" i="11"/>
  <c r="H413" i="11"/>
  <c r="H460" i="11"/>
  <c r="H411" i="11"/>
  <c r="K458" i="11"/>
  <c r="H507" i="11"/>
  <c r="H434" i="11"/>
  <c r="G556" i="11"/>
  <c r="H554" i="11"/>
  <c r="H530" i="11"/>
  <c r="H506" i="11"/>
  <c r="H482" i="11"/>
  <c r="H457" i="11"/>
  <c r="H433" i="11"/>
  <c r="H409" i="11"/>
  <c r="K456" i="11"/>
  <c r="K432" i="11"/>
  <c r="H501" i="11"/>
  <c r="H500" i="11"/>
  <c r="H451" i="11"/>
  <c r="H400" i="11"/>
  <c r="K449" i="11"/>
  <c r="G564" i="11"/>
  <c r="K448" i="11"/>
  <c r="H495" i="11"/>
  <c r="K445" i="11"/>
  <c r="H518" i="11"/>
  <c r="H421" i="11"/>
  <c r="K420" i="11"/>
  <c r="H469" i="11"/>
  <c r="K412" i="11"/>
  <c r="H489" i="11"/>
  <c r="H440" i="11"/>
  <c r="K408" i="11"/>
  <c r="K463" i="11"/>
  <c r="H439" i="11"/>
  <c r="K407" i="11"/>
  <c r="K438" i="11"/>
  <c r="H535" i="11"/>
  <c r="H462" i="11"/>
  <c r="G560" i="11"/>
  <c r="H510" i="11"/>
  <c r="H437" i="11"/>
  <c r="K405" i="11"/>
  <c r="H557" i="11"/>
  <c r="H533" i="11"/>
  <c r="H436" i="11"/>
  <c r="K435" i="11"/>
  <c r="H556" i="11"/>
  <c r="H508" i="11"/>
  <c r="H435" i="11"/>
  <c r="K434" i="11"/>
  <c r="H531" i="11"/>
  <c r="H410" i="11"/>
  <c r="K457" i="11"/>
  <c r="G555" i="11"/>
  <c r="H553" i="11"/>
  <c r="H529" i="11"/>
  <c r="H505" i="11"/>
  <c r="H481" i="11"/>
  <c r="H456" i="11"/>
  <c r="H432" i="11"/>
  <c r="H408" i="11"/>
  <c r="K402" i="11"/>
  <c r="K455" i="11"/>
  <c r="K431" i="11"/>
  <c r="B65" i="58"/>
  <c r="B447" i="54" s="1"/>
  <c r="H447" i="54" s="1"/>
  <c r="H453" i="11"/>
  <c r="H477" i="11"/>
  <c r="G565" i="11"/>
  <c r="K399" i="11"/>
  <c r="H474" i="11"/>
  <c r="G563" i="11"/>
  <c r="H521" i="11"/>
  <c r="H448" i="11"/>
  <c r="K398" i="11"/>
  <c r="H423" i="11"/>
  <c r="K415" i="11"/>
  <c r="H422" i="11"/>
  <c r="H542" i="11"/>
  <c r="H397" i="11"/>
  <c r="H493" i="11"/>
  <c r="K443" i="11"/>
  <c r="H513" i="11"/>
  <c r="H487" i="11"/>
  <c r="H534" i="11"/>
  <c r="H461" i="11"/>
  <c r="G559" i="11"/>
  <c r="H509" i="11"/>
  <c r="H532" i="11"/>
  <c r="H459" i="11"/>
  <c r="K403" i="11"/>
  <c r="G557" i="11"/>
  <c r="H483" i="11"/>
  <c r="K433" i="11"/>
  <c r="G554" i="11"/>
  <c r="H552" i="11"/>
  <c r="H528" i="11"/>
  <c r="H504" i="11"/>
  <c r="H480" i="11"/>
  <c r="H455" i="11"/>
  <c r="H431" i="11"/>
  <c r="H407" i="11"/>
  <c r="H402" i="11"/>
  <c r="K454" i="11"/>
  <c r="K430" i="11"/>
  <c r="H525" i="11"/>
  <c r="G566" i="11"/>
  <c r="H499" i="11"/>
  <c r="K418" i="11"/>
  <c r="K417" i="11"/>
  <c r="H497" i="11"/>
  <c r="K416" i="11"/>
  <c r="H446" i="11"/>
  <c r="K397" i="11"/>
  <c r="K444" i="11"/>
  <c r="H541" i="11"/>
  <c r="H420" i="11"/>
  <c r="H537" i="11"/>
  <c r="H416" i="11"/>
  <c r="K439" i="11"/>
  <c r="H415" i="11"/>
  <c r="H511" i="11"/>
  <c r="H414" i="11"/>
  <c r="H486" i="11"/>
  <c r="K460" i="11"/>
  <c r="H485" i="11"/>
  <c r="H412" i="11"/>
  <c r="K459" i="11"/>
  <c r="G558" i="11"/>
  <c r="H484" i="11"/>
  <c r="H555" i="11"/>
  <c r="G553" i="11"/>
  <c r="H551" i="11"/>
  <c r="H527" i="11"/>
  <c r="H503" i="11"/>
  <c r="H479" i="11"/>
  <c r="H454" i="11"/>
  <c r="H430" i="11"/>
  <c r="H406" i="11"/>
  <c r="K401" i="11"/>
  <c r="K453" i="11"/>
  <c r="K429" i="11"/>
  <c r="B153" i="58"/>
  <c r="B535" i="54" s="1"/>
  <c r="H535" i="54" s="1"/>
  <c r="B168" i="58"/>
  <c r="B550" i="54" s="1"/>
  <c r="H550" i="54" s="1"/>
  <c r="B64" i="58"/>
  <c r="B446" i="54" s="1"/>
  <c r="H446" i="54" s="1"/>
  <c r="B87" i="58"/>
  <c r="B469" i="54" s="1"/>
  <c r="H469" i="54" s="1"/>
  <c r="B164" i="58"/>
  <c r="B546" i="54" s="1"/>
  <c r="H546" i="54" s="1"/>
  <c r="B140" i="58"/>
  <c r="B522" i="54" s="1"/>
  <c r="H522" i="54" s="1"/>
  <c r="B70" i="58"/>
  <c r="B452" i="54" s="1"/>
  <c r="H452" i="54" s="1"/>
  <c r="B85" i="58"/>
  <c r="B467" i="54" s="1"/>
  <c r="H467" i="54" s="1"/>
  <c r="B99" i="58"/>
  <c r="B481" i="54" s="1"/>
  <c r="H481" i="54" s="1"/>
  <c r="B166" i="58"/>
  <c r="B548" i="54" s="1"/>
  <c r="H548" i="54" s="1"/>
  <c r="B150" i="58"/>
  <c r="B532" i="54" s="1"/>
  <c r="H532" i="54" s="1"/>
  <c r="B90" i="58"/>
  <c r="B472" i="54" s="1"/>
  <c r="H472" i="54" s="1"/>
  <c r="V301" i="12"/>
  <c r="W301" i="12" s="1"/>
  <c r="V261" i="12"/>
  <c r="W261" i="12" s="1"/>
  <c r="V361" i="12"/>
  <c r="W361" i="12" s="1"/>
  <c r="B133" i="58"/>
  <c r="B515" i="54" s="1"/>
  <c r="H515" i="54" s="1"/>
  <c r="B69" i="58"/>
  <c r="B451" i="54" s="1"/>
  <c r="H451" i="54" s="1"/>
  <c r="B93" i="58"/>
  <c r="B475" i="54" s="1"/>
  <c r="H475" i="54" s="1"/>
  <c r="B156" i="58"/>
  <c r="B538" i="54" s="1"/>
  <c r="H538" i="54" s="1"/>
  <c r="B165" i="58"/>
  <c r="B547" i="54" s="1"/>
  <c r="H547" i="54" s="1"/>
  <c r="B157" i="58"/>
  <c r="B539" i="54" s="1"/>
  <c r="H539" i="54" s="1"/>
  <c r="B149" i="58"/>
  <c r="B531" i="54" s="1"/>
  <c r="H531" i="54" s="1"/>
  <c r="B51" i="58"/>
  <c r="B433" i="54" s="1"/>
  <c r="H433" i="54" s="1"/>
  <c r="B141" i="58"/>
  <c r="B523" i="54" s="1"/>
  <c r="H523" i="54" s="1"/>
  <c r="B177" i="58"/>
  <c r="B559" i="54" s="1"/>
  <c r="H559" i="54" s="1"/>
  <c r="B173" i="58"/>
  <c r="B555" i="54" s="1"/>
  <c r="H555" i="54" s="1"/>
  <c r="B160" i="58"/>
  <c r="B542" i="54" s="1"/>
  <c r="H542" i="54" s="1"/>
  <c r="B152" i="58"/>
  <c r="B534" i="54" s="1"/>
  <c r="H534" i="54" s="1"/>
  <c r="B58" i="58"/>
  <c r="B440" i="54" s="1"/>
  <c r="H440" i="54" s="1"/>
  <c r="B50" i="58"/>
  <c r="B432" i="54" s="1"/>
  <c r="H432" i="54" s="1"/>
  <c r="B71" i="58"/>
  <c r="B453" i="54" s="1"/>
  <c r="H453" i="54" s="1"/>
  <c r="B169" i="58"/>
  <c r="B551" i="54" s="1"/>
  <c r="H551" i="54" s="1"/>
  <c r="B161" i="58"/>
  <c r="B543" i="54" s="1"/>
  <c r="H543" i="54" s="1"/>
  <c r="B145" i="58"/>
  <c r="B527" i="54" s="1"/>
  <c r="H527" i="54" s="1"/>
  <c r="B129" i="58"/>
  <c r="B511" i="54" s="1"/>
  <c r="H511" i="54" s="1"/>
  <c r="B97" i="58"/>
  <c r="B479" i="54" s="1"/>
  <c r="H479" i="54" s="1"/>
  <c r="B73" i="58"/>
  <c r="B455" i="54" s="1"/>
  <c r="H455" i="54" s="1"/>
  <c r="B175" i="58"/>
  <c r="B557" i="54" s="1"/>
  <c r="H557" i="54" s="1"/>
  <c r="B167" i="58"/>
  <c r="B549" i="54" s="1"/>
  <c r="H549" i="54" s="1"/>
  <c r="B159" i="58"/>
  <c r="B541" i="54" s="1"/>
  <c r="H541" i="54" s="1"/>
  <c r="B151" i="58"/>
  <c r="B533" i="54" s="1"/>
  <c r="H533" i="54" s="1"/>
  <c r="B143" i="58"/>
  <c r="B525" i="54" s="1"/>
  <c r="H525" i="54" s="1"/>
  <c r="B135" i="58"/>
  <c r="B517" i="54" s="1"/>
  <c r="H517" i="54" s="1"/>
  <c r="B49" i="58"/>
  <c r="B431" i="54" s="1"/>
  <c r="H431" i="54" s="1"/>
  <c r="B172" i="58"/>
  <c r="B554" i="54" s="1"/>
  <c r="H554" i="54" s="1"/>
  <c r="B77" i="58"/>
  <c r="B459" i="54" s="1"/>
  <c r="H459" i="54" s="1"/>
  <c r="B55" i="58"/>
  <c r="B437" i="54" s="1"/>
  <c r="H437" i="54" s="1"/>
  <c r="V459" i="12"/>
  <c r="W459" i="12" s="1"/>
  <c r="V530" i="12"/>
  <c r="W530" i="12" s="1"/>
  <c r="V310" i="12"/>
  <c r="W310" i="12" s="1"/>
  <c r="V158" i="12"/>
  <c r="W158" i="12" s="1"/>
  <c r="V220" i="12"/>
  <c r="W220" i="12" s="1"/>
  <c r="V197" i="12"/>
  <c r="W197" i="12" s="1"/>
  <c r="B32" i="58"/>
  <c r="B414" i="54" s="1"/>
  <c r="H414" i="54" s="1"/>
  <c r="B116" i="58"/>
  <c r="B498" i="54" s="1"/>
  <c r="H498" i="54" s="1"/>
  <c r="B100" i="58"/>
  <c r="B482" i="54" s="1"/>
  <c r="H482" i="54" s="1"/>
  <c r="B84" i="58"/>
  <c r="B466" i="54" s="1"/>
  <c r="H466" i="54" s="1"/>
  <c r="B68" i="58"/>
  <c r="B450" i="54" s="1"/>
  <c r="H450" i="54" s="1"/>
  <c r="B60" i="58"/>
  <c r="B442" i="54" s="1"/>
  <c r="H442" i="54" s="1"/>
  <c r="B54" i="58"/>
  <c r="B436" i="54" s="1"/>
  <c r="H436" i="54" s="1"/>
  <c r="B46" i="58"/>
  <c r="B428" i="54" s="1"/>
  <c r="H428" i="54" s="1"/>
  <c r="B38" i="58"/>
  <c r="B420" i="54" s="1"/>
  <c r="H420" i="54" s="1"/>
  <c r="B22" i="58"/>
  <c r="B404" i="54" s="1"/>
  <c r="H404" i="54" s="1"/>
  <c r="B139" i="58"/>
  <c r="B521" i="54" s="1"/>
  <c r="H521" i="54" s="1"/>
  <c r="B123" i="58"/>
  <c r="B505" i="54" s="1"/>
  <c r="H505" i="54" s="1"/>
  <c r="B107" i="58"/>
  <c r="B489" i="54" s="1"/>
  <c r="H489" i="54" s="1"/>
  <c r="B75" i="58"/>
  <c r="B457" i="54" s="1"/>
  <c r="H457" i="54" s="1"/>
  <c r="B67" i="58"/>
  <c r="B449" i="54" s="1"/>
  <c r="H449" i="54" s="1"/>
  <c r="B53" i="58"/>
  <c r="B435" i="54" s="1"/>
  <c r="H435" i="54" s="1"/>
  <c r="B45" i="58"/>
  <c r="B427" i="54" s="1"/>
  <c r="H427" i="54" s="1"/>
  <c r="B37" i="58"/>
  <c r="B419" i="54" s="1"/>
  <c r="H419" i="54" s="1"/>
  <c r="B29" i="58"/>
  <c r="B411" i="54" s="1"/>
  <c r="H411" i="54" s="1"/>
  <c r="B21" i="58"/>
  <c r="B403" i="54" s="1"/>
  <c r="H403" i="54" s="1"/>
  <c r="B146" i="58"/>
  <c r="B528" i="54" s="1"/>
  <c r="H528" i="54" s="1"/>
  <c r="B138" i="58"/>
  <c r="B520" i="54" s="1"/>
  <c r="H520" i="54" s="1"/>
  <c r="B130" i="58"/>
  <c r="B512" i="54" s="1"/>
  <c r="H512" i="54" s="1"/>
  <c r="B122" i="58"/>
  <c r="B504" i="54" s="1"/>
  <c r="H504" i="54" s="1"/>
  <c r="B114" i="58"/>
  <c r="B496" i="54" s="1"/>
  <c r="H496" i="54" s="1"/>
  <c r="B106" i="58"/>
  <c r="B488" i="54" s="1"/>
  <c r="H488" i="54" s="1"/>
  <c r="B98" i="58"/>
  <c r="B480" i="54" s="1"/>
  <c r="H480" i="54" s="1"/>
  <c r="B59" i="58"/>
  <c r="B441" i="54" s="1"/>
  <c r="H441" i="54" s="1"/>
  <c r="B52" i="58"/>
  <c r="B434" i="54" s="1"/>
  <c r="H434" i="54" s="1"/>
  <c r="B36" i="58"/>
  <c r="B418" i="54" s="1"/>
  <c r="H418" i="54" s="1"/>
  <c r="B28" i="58"/>
  <c r="B410" i="54" s="1"/>
  <c r="H410" i="54" s="1"/>
  <c r="B20" i="58"/>
  <c r="B402" i="54" s="1"/>
  <c r="H402" i="54" s="1"/>
  <c r="B178" i="58"/>
  <c r="B560" i="54" s="1"/>
  <c r="H560" i="54" s="1"/>
  <c r="B174" i="58"/>
  <c r="B556" i="54" s="1"/>
  <c r="H556" i="54" s="1"/>
  <c r="B170" i="58"/>
  <c r="B552" i="54" s="1"/>
  <c r="H552" i="54" s="1"/>
  <c r="B162" i="58"/>
  <c r="B544" i="54" s="1"/>
  <c r="H544" i="54" s="1"/>
  <c r="B158" i="58"/>
  <c r="B540" i="54" s="1"/>
  <c r="H540" i="54" s="1"/>
  <c r="B154" i="58"/>
  <c r="B536" i="54" s="1"/>
  <c r="H536" i="54" s="1"/>
  <c r="B148" i="58"/>
  <c r="B530" i="54" s="1"/>
  <c r="H530" i="54" s="1"/>
  <c r="B66" i="58"/>
  <c r="B448" i="54" s="1"/>
  <c r="H448" i="54" s="1"/>
  <c r="B126" i="58"/>
  <c r="B508" i="54" s="1"/>
  <c r="H508" i="54" s="1"/>
  <c r="B118" i="58"/>
  <c r="B500" i="54" s="1"/>
  <c r="H500" i="54" s="1"/>
  <c r="B110" i="58"/>
  <c r="B492" i="54" s="1"/>
  <c r="H492" i="54" s="1"/>
  <c r="B102" i="58"/>
  <c r="B484" i="54" s="1"/>
  <c r="H484" i="54" s="1"/>
  <c r="B78" i="58"/>
  <c r="B460" i="54" s="1"/>
  <c r="H460" i="54" s="1"/>
  <c r="B62" i="58"/>
  <c r="B444" i="54" s="1"/>
  <c r="H444" i="54" s="1"/>
  <c r="B48" i="58"/>
  <c r="B430" i="54" s="1"/>
  <c r="H430" i="54" s="1"/>
  <c r="B40" i="58"/>
  <c r="B422" i="54" s="1"/>
  <c r="H422" i="54" s="1"/>
  <c r="B24" i="58"/>
  <c r="B406" i="54" s="1"/>
  <c r="H406" i="54" s="1"/>
  <c r="B142" i="58"/>
  <c r="B524" i="54" s="1"/>
  <c r="H524" i="54" s="1"/>
  <c r="B94" i="58"/>
  <c r="B476" i="54" s="1"/>
  <c r="H476" i="54" s="1"/>
  <c r="B124" i="58"/>
  <c r="B506" i="54" s="1"/>
  <c r="H506" i="54" s="1"/>
  <c r="B108" i="58"/>
  <c r="B490" i="54" s="1"/>
  <c r="H490" i="54" s="1"/>
  <c r="B92" i="58"/>
  <c r="B474" i="54" s="1"/>
  <c r="H474" i="54" s="1"/>
  <c r="B76" i="58"/>
  <c r="B458" i="54" s="1"/>
  <c r="H458" i="54" s="1"/>
  <c r="B30" i="58"/>
  <c r="B412" i="54" s="1"/>
  <c r="H412" i="54" s="1"/>
  <c r="B131" i="58"/>
  <c r="B513" i="54" s="1"/>
  <c r="H513" i="54" s="1"/>
  <c r="B115" i="58"/>
  <c r="B497" i="54" s="1"/>
  <c r="H497" i="54" s="1"/>
  <c r="B134" i="58"/>
  <c r="B516" i="54" s="1"/>
  <c r="H516" i="54" s="1"/>
  <c r="B86" i="58"/>
  <c r="B468" i="54" s="1"/>
  <c r="H468" i="54" s="1"/>
  <c r="B171" i="58"/>
  <c r="B553" i="54" s="1"/>
  <c r="H553" i="54" s="1"/>
  <c r="B163" i="58"/>
  <c r="B545" i="54" s="1"/>
  <c r="H545" i="54" s="1"/>
  <c r="B155" i="58"/>
  <c r="B537" i="54" s="1"/>
  <c r="H537" i="54" s="1"/>
  <c r="B132" i="58"/>
  <c r="B514" i="54" s="1"/>
  <c r="H514" i="54" s="1"/>
  <c r="B147" i="58"/>
  <c r="B529" i="54" s="1"/>
  <c r="H529" i="54" s="1"/>
  <c r="B91" i="58"/>
  <c r="B473" i="54" s="1"/>
  <c r="H473" i="54" s="1"/>
  <c r="B121" i="58"/>
  <c r="B503" i="54" s="1"/>
  <c r="H503" i="54" s="1"/>
  <c r="B113" i="58"/>
  <c r="B495" i="54" s="1"/>
  <c r="H495" i="54" s="1"/>
  <c r="B105" i="58"/>
  <c r="B487" i="54" s="1"/>
  <c r="H487" i="54" s="1"/>
  <c r="B43" i="58"/>
  <c r="B425" i="54" s="1"/>
  <c r="H425" i="54" s="1"/>
  <c r="B35" i="58"/>
  <c r="B417" i="54" s="1"/>
  <c r="H417" i="54" s="1"/>
  <c r="B27" i="58"/>
  <c r="B409" i="54" s="1"/>
  <c r="H409" i="54" s="1"/>
  <c r="B19" i="58"/>
  <c r="B401" i="54" s="1"/>
  <c r="H401" i="54" s="1"/>
  <c r="B89" i="58"/>
  <c r="B471" i="54" s="1"/>
  <c r="H471" i="54" s="1"/>
  <c r="B83" i="58"/>
  <c r="B465" i="54" s="1"/>
  <c r="H465" i="54" s="1"/>
  <c r="B127" i="58"/>
  <c r="B509" i="54" s="1"/>
  <c r="H509" i="54" s="1"/>
  <c r="B119" i="58"/>
  <c r="B501" i="54" s="1"/>
  <c r="H501" i="54" s="1"/>
  <c r="B111" i="58"/>
  <c r="B493" i="54" s="1"/>
  <c r="H493" i="54" s="1"/>
  <c r="B103" i="58"/>
  <c r="B485" i="54" s="1"/>
  <c r="H485" i="54" s="1"/>
  <c r="B79" i="58"/>
  <c r="B461" i="54" s="1"/>
  <c r="H461" i="54" s="1"/>
  <c r="B63" i="58"/>
  <c r="B445" i="54" s="1"/>
  <c r="H445" i="54" s="1"/>
  <c r="B57" i="58"/>
  <c r="B439" i="54" s="1"/>
  <c r="H439" i="54" s="1"/>
  <c r="B41" i="58"/>
  <c r="B423" i="54" s="1"/>
  <c r="H423" i="54" s="1"/>
  <c r="B33" i="58"/>
  <c r="B415" i="54" s="1"/>
  <c r="H415" i="54" s="1"/>
  <c r="B25" i="58"/>
  <c r="B407" i="54" s="1"/>
  <c r="H407" i="54" s="1"/>
  <c r="B137" i="58"/>
  <c r="B519" i="54" s="1"/>
  <c r="H519" i="54" s="1"/>
  <c r="B44" i="58"/>
  <c r="B426" i="54" s="1"/>
  <c r="H426" i="54" s="1"/>
  <c r="B128" i="58"/>
  <c r="B510" i="54" s="1"/>
  <c r="H510" i="54" s="1"/>
  <c r="B120" i="58"/>
  <c r="B502" i="54" s="1"/>
  <c r="H502" i="54" s="1"/>
  <c r="B112" i="58"/>
  <c r="B494" i="54" s="1"/>
  <c r="H494" i="54" s="1"/>
  <c r="B104" i="58"/>
  <c r="B486" i="54" s="1"/>
  <c r="H486" i="54" s="1"/>
  <c r="B96" i="58"/>
  <c r="B478" i="54" s="1"/>
  <c r="H478" i="54" s="1"/>
  <c r="B88" i="58"/>
  <c r="B470" i="54" s="1"/>
  <c r="H470" i="54" s="1"/>
  <c r="B42" i="58"/>
  <c r="B424" i="54" s="1"/>
  <c r="H424" i="54" s="1"/>
  <c r="B34" i="58"/>
  <c r="B416" i="54" s="1"/>
  <c r="H416" i="54" s="1"/>
  <c r="B26" i="58"/>
  <c r="B408" i="54" s="1"/>
  <c r="H408" i="54" s="1"/>
  <c r="B18" i="58"/>
  <c r="B400" i="54" s="1"/>
  <c r="H400" i="54" s="1"/>
  <c r="B144" i="58"/>
  <c r="B526" i="54" s="1"/>
  <c r="H526" i="54" s="1"/>
  <c r="B136" i="58"/>
  <c r="B518" i="54" s="1"/>
  <c r="H518" i="54" s="1"/>
  <c r="B80" i="58"/>
  <c r="B462" i="54" s="1"/>
  <c r="H462" i="54" s="1"/>
  <c r="B125" i="58"/>
  <c r="B507" i="54" s="1"/>
  <c r="H507" i="54" s="1"/>
  <c r="B117" i="58"/>
  <c r="B499" i="54" s="1"/>
  <c r="H499" i="54" s="1"/>
  <c r="B109" i="58"/>
  <c r="B491" i="54" s="1"/>
  <c r="H491" i="54" s="1"/>
  <c r="B101" i="58"/>
  <c r="B483" i="54" s="1"/>
  <c r="H483" i="54" s="1"/>
  <c r="B61" i="58"/>
  <c r="B443" i="54" s="1"/>
  <c r="H443" i="54" s="1"/>
  <c r="B39" i="58"/>
  <c r="B421" i="54" s="1"/>
  <c r="H421" i="54" s="1"/>
  <c r="B23" i="58"/>
  <c r="B405" i="54" s="1"/>
  <c r="H405" i="54" s="1"/>
  <c r="B72" i="58"/>
  <c r="B454" i="54" s="1"/>
  <c r="H454" i="54" s="1"/>
  <c r="B47" i="58"/>
  <c r="B429" i="54" s="1"/>
  <c r="H429" i="54" s="1"/>
  <c r="V222" i="12"/>
  <c r="W222" i="12" s="1"/>
  <c r="V160" i="12"/>
  <c r="W160" i="12" s="1"/>
  <c r="V298" i="12"/>
  <c r="AF463" i="54" s="1"/>
  <c r="V330" i="12"/>
  <c r="AF509" i="54" s="1"/>
  <c r="V322" i="12"/>
  <c r="W322" i="12" s="1"/>
  <c r="V321" i="12"/>
  <c r="AF479" i="54" s="1"/>
  <c r="V450" i="12"/>
  <c r="AF444" i="54" s="1"/>
  <c r="V522" i="12"/>
  <c r="W522" i="12" s="1"/>
  <c r="V564" i="12"/>
  <c r="W564" i="12" s="1"/>
  <c r="V90" i="12"/>
  <c r="AF540" i="54" s="1"/>
  <c r="V32" i="12"/>
  <c r="AF527" i="54" s="1"/>
  <c r="V547" i="12"/>
  <c r="W547" i="12" s="1"/>
  <c r="V74" i="12"/>
  <c r="AF409" i="54" s="1"/>
  <c r="V50" i="12"/>
  <c r="AF524" i="54" s="1"/>
  <c r="V18" i="12"/>
  <c r="W18" i="12" s="1"/>
  <c r="V12" i="12"/>
  <c r="W12" i="12" s="1"/>
  <c r="V490" i="12"/>
  <c r="W490" i="12" s="1"/>
  <c r="V440" i="12"/>
  <c r="W440" i="12" s="1"/>
  <c r="V400" i="12"/>
  <c r="W400" i="12" s="1"/>
  <c r="V348" i="12"/>
  <c r="V332" i="12"/>
  <c r="AF469" i="54" s="1"/>
  <c r="V224" i="12"/>
  <c r="W224" i="12" s="1"/>
  <c r="V181" i="12"/>
  <c r="W181" i="12" s="1"/>
  <c r="V83" i="12"/>
  <c r="W83" i="12" s="1"/>
  <c r="V59" i="12"/>
  <c r="W59" i="12" s="1"/>
  <c r="V27" i="12"/>
  <c r="W27" i="12" s="1"/>
  <c r="V494" i="12"/>
  <c r="W494" i="12" s="1"/>
  <c r="V428" i="12"/>
  <c r="W428" i="12" s="1"/>
  <c r="V420" i="12"/>
  <c r="W420" i="12" s="1"/>
  <c r="V412" i="12"/>
  <c r="W412" i="12" s="1"/>
  <c r="V341" i="12"/>
  <c r="AF518" i="54" s="1"/>
  <c r="V259" i="12"/>
  <c r="W259" i="12" s="1"/>
  <c r="V237" i="12"/>
  <c r="W237" i="12" s="1"/>
  <c r="V235" i="12"/>
  <c r="W235" i="12" s="1"/>
  <c r="V171" i="12"/>
  <c r="W171" i="12" s="1"/>
  <c r="V44" i="12"/>
  <c r="AF534" i="54" s="1"/>
  <c r="V534" i="12"/>
  <c r="W534" i="12" s="1"/>
  <c r="V399" i="12"/>
  <c r="W399" i="12" s="1"/>
  <c r="V279" i="12"/>
  <c r="AF498" i="54" s="1"/>
  <c r="V283" i="12"/>
  <c r="W283" i="12" s="1"/>
  <c r="V189" i="12"/>
  <c r="V92" i="12"/>
  <c r="AF525" i="54" s="1"/>
  <c r="V31" i="12"/>
  <c r="W31" i="12" s="1"/>
  <c r="V302" i="12"/>
  <c r="W302" i="12" s="1"/>
  <c r="V100" i="12"/>
  <c r="W100" i="12" s="1"/>
  <c r="V352" i="12"/>
  <c r="AF508" i="54" s="1"/>
  <c r="V41" i="12"/>
  <c r="W41" i="12" s="1"/>
  <c r="V9" i="12"/>
  <c r="W9" i="12" s="1"/>
  <c r="V539" i="12"/>
  <c r="AF515" i="54" s="1"/>
  <c r="V532" i="12"/>
  <c r="AF500" i="54" s="1"/>
  <c r="V223" i="12"/>
  <c r="V63" i="12"/>
  <c r="W63" i="12" s="1"/>
  <c r="V102" i="12"/>
  <c r="W102" i="12" s="1"/>
  <c r="V201" i="12"/>
  <c r="W201" i="12" s="1"/>
  <c r="V166" i="12"/>
  <c r="W166" i="12" s="1"/>
  <c r="V562" i="12"/>
  <c r="W562" i="12" s="1"/>
  <c r="V554" i="12"/>
  <c r="AF513" i="54" s="1"/>
  <c r="V424" i="12"/>
  <c r="W424" i="12" s="1"/>
  <c r="V354" i="12"/>
  <c r="AF468" i="54" s="1"/>
  <c r="V353" i="12"/>
  <c r="W353" i="12" s="1"/>
  <c r="V312" i="12"/>
  <c r="W312" i="12" s="1"/>
  <c r="V205" i="12"/>
  <c r="W205" i="12" s="1"/>
  <c r="V169" i="12"/>
  <c r="W169" i="12" s="1"/>
  <c r="V156" i="12"/>
  <c r="W156" i="12" s="1"/>
  <c r="V149" i="12"/>
  <c r="AF435" i="54" s="1"/>
  <c r="V76" i="12"/>
  <c r="AF458" i="54" s="1"/>
  <c r="V68" i="12"/>
  <c r="AF461" i="54" s="1"/>
  <c r="V36" i="12"/>
  <c r="V130" i="12"/>
  <c r="AF545" i="54" s="1"/>
  <c r="V187" i="12"/>
  <c r="AF413" i="54" s="1"/>
  <c r="V558" i="12"/>
  <c r="AF447" i="54" s="1"/>
  <c r="V514" i="12"/>
  <c r="W514" i="12" s="1"/>
  <c r="V64" i="12"/>
  <c r="AF553" i="54" s="1"/>
  <c r="V56" i="12"/>
  <c r="AF533" i="54" s="1"/>
  <c r="V14" i="12"/>
  <c r="W14" i="12" s="1"/>
  <c r="V5" i="12"/>
  <c r="W5" i="12" s="1"/>
  <c r="V506" i="12"/>
  <c r="W506" i="12" s="1"/>
  <c r="V414" i="12"/>
  <c r="W414" i="12" s="1"/>
  <c r="V405" i="12"/>
  <c r="W405" i="12" s="1"/>
  <c r="V326" i="12"/>
  <c r="AF503" i="54" s="1"/>
  <c r="V318" i="12"/>
  <c r="W318" i="12" s="1"/>
  <c r="V216" i="12"/>
  <c r="W216" i="12" s="1"/>
  <c r="V185" i="12"/>
  <c r="W185" i="12" s="1"/>
  <c r="V82" i="12"/>
  <c r="AF541" i="54" s="1"/>
  <c r="V73" i="12"/>
  <c r="W73" i="12" s="1"/>
  <c r="V65" i="12"/>
  <c r="W65" i="12" s="1"/>
  <c r="V553" i="12"/>
  <c r="W553" i="12" s="1"/>
  <c r="V462" i="12"/>
  <c r="W462" i="12" s="1"/>
  <c r="V563" i="12"/>
  <c r="W563" i="12" s="1"/>
  <c r="V556" i="12"/>
  <c r="V285" i="12"/>
  <c r="W285" i="12" s="1"/>
  <c r="V492" i="12"/>
  <c r="V69" i="12"/>
  <c r="W69" i="12" s="1"/>
  <c r="V46" i="12"/>
  <c r="V37" i="12"/>
  <c r="W37" i="12" s="1"/>
  <c r="V28" i="12"/>
  <c r="AF551" i="54" s="1"/>
  <c r="V23" i="12"/>
  <c r="W23" i="12" s="1"/>
  <c r="V20" i="12"/>
  <c r="W20" i="12" s="1"/>
  <c r="V479" i="12"/>
  <c r="W479" i="12" s="1"/>
  <c r="V478" i="12"/>
  <c r="V396" i="12"/>
  <c r="W396" i="12" s="1"/>
  <c r="V395" i="12"/>
  <c r="W395" i="12" s="1"/>
  <c r="V357" i="12"/>
  <c r="W357" i="12" s="1"/>
  <c r="V203" i="12"/>
  <c r="W203" i="12" s="1"/>
  <c r="V84" i="12"/>
  <c r="AF526" i="54" s="1"/>
  <c r="V555" i="12"/>
  <c r="W555" i="12" s="1"/>
  <c r="V60" i="12"/>
  <c r="AF538" i="54" s="1"/>
  <c r="V52" i="12"/>
  <c r="AF554" i="54" s="1"/>
  <c r="V531" i="12"/>
  <c r="W531" i="12" s="1"/>
  <c r="V374" i="12"/>
  <c r="W374" i="12" s="1"/>
  <c r="V78" i="12"/>
  <c r="AF434" i="54" s="1"/>
  <c r="V19" i="12"/>
  <c r="AF400" i="54" s="1"/>
  <c r="V10" i="12"/>
  <c r="W10" i="12" s="1"/>
  <c r="V391" i="12"/>
  <c r="W391" i="12" s="1"/>
  <c r="V287" i="12"/>
  <c r="W287" i="12" s="1"/>
  <c r="V38" i="12"/>
  <c r="AF529" i="54" s="1"/>
  <c r="V29" i="12"/>
  <c r="W29" i="12" s="1"/>
  <c r="V4" i="12"/>
  <c r="W4" i="12" s="1"/>
  <c r="V496" i="12"/>
  <c r="W496" i="12" s="1"/>
  <c r="V387" i="12"/>
  <c r="W387" i="12" s="1"/>
  <c r="V375" i="12"/>
  <c r="W375" i="12" s="1"/>
  <c r="V342" i="12"/>
  <c r="W342" i="12" s="1"/>
  <c r="V94" i="12"/>
  <c r="AF555" i="54" s="1"/>
  <c r="V545" i="12"/>
  <c r="W545" i="12" s="1"/>
  <c r="V491" i="12"/>
  <c r="W491" i="12" s="1"/>
  <c r="V457" i="12"/>
  <c r="W457" i="12" s="1"/>
  <c r="V451" i="12"/>
  <c r="W451" i="12" s="1"/>
  <c r="V408" i="12"/>
  <c r="W408" i="12" s="1"/>
  <c r="V406" i="12"/>
  <c r="W406" i="12" s="1"/>
  <c r="V350" i="12"/>
  <c r="AF417" i="54" s="1"/>
  <c r="V335" i="12"/>
  <c r="W335" i="12" s="1"/>
  <c r="V314" i="12"/>
  <c r="W314" i="12" s="1"/>
  <c r="V313" i="12"/>
  <c r="V270" i="12"/>
  <c r="AF423" i="54" s="1"/>
  <c r="V262" i="12"/>
  <c r="W262" i="12" s="1"/>
  <c r="V226" i="12"/>
  <c r="AF483" i="54" s="1"/>
  <c r="V202" i="12"/>
  <c r="W202" i="12" s="1"/>
  <c r="V191" i="12"/>
  <c r="W191" i="12" s="1"/>
  <c r="V179" i="12"/>
  <c r="W179" i="12" s="1"/>
  <c r="V173" i="12"/>
  <c r="W173" i="12" s="1"/>
  <c r="V162" i="12"/>
  <c r="W162" i="12" s="1"/>
  <c r="V137" i="12"/>
  <c r="W137" i="12" s="1"/>
  <c r="V125" i="12"/>
  <c r="W125" i="12" s="1"/>
  <c r="V85" i="12"/>
  <c r="W85" i="12" s="1"/>
  <c r="V79" i="12"/>
  <c r="W79" i="12" s="1"/>
  <c r="V75" i="12"/>
  <c r="W75" i="12" s="1"/>
  <c r="V66" i="12"/>
  <c r="AF411" i="54" s="1"/>
  <c r="V57" i="12"/>
  <c r="W57" i="12" s="1"/>
  <c r="V48" i="12"/>
  <c r="AF539" i="54" s="1"/>
  <c r="V30" i="12"/>
  <c r="AF542" i="54" s="1"/>
  <c r="V21" i="12"/>
  <c r="W21" i="12" s="1"/>
  <c r="V15" i="12"/>
  <c r="W15" i="12" s="1"/>
  <c r="V11" i="12"/>
  <c r="W11" i="12" s="1"/>
  <c r="V550" i="12"/>
  <c r="W550" i="12" s="1"/>
  <c r="V548" i="12"/>
  <c r="W548" i="12" s="1"/>
  <c r="V546" i="12"/>
  <c r="AF499" i="54" s="1"/>
  <c r="V537" i="12"/>
  <c r="AF424" i="54" s="1"/>
  <c r="V508" i="12"/>
  <c r="W508" i="12" s="1"/>
  <c r="V476" i="12"/>
  <c r="AF507" i="54" s="1"/>
  <c r="V475" i="12"/>
  <c r="W475" i="12" s="1"/>
  <c r="V468" i="12"/>
  <c r="W468" i="12" s="1"/>
  <c r="V460" i="12"/>
  <c r="V458" i="12"/>
  <c r="W458" i="12" s="1"/>
  <c r="V446" i="12"/>
  <c r="AF510" i="54" s="1"/>
  <c r="V441" i="12"/>
  <c r="W441" i="12" s="1"/>
  <c r="V417" i="12"/>
  <c r="W417" i="12" s="1"/>
  <c r="V409" i="12"/>
  <c r="W409" i="12" s="1"/>
  <c r="V398" i="12"/>
  <c r="W398" i="12" s="1"/>
  <c r="V344" i="12"/>
  <c r="W344" i="12" s="1"/>
  <c r="V337" i="12"/>
  <c r="AF493" i="54" s="1"/>
  <c r="V299" i="12"/>
  <c r="W299" i="12" s="1"/>
  <c r="V255" i="12"/>
  <c r="W255" i="12" s="1"/>
  <c r="V243" i="12"/>
  <c r="W243" i="12" s="1"/>
  <c r="V228" i="12"/>
  <c r="W228" i="12" s="1"/>
  <c r="V207" i="12"/>
  <c r="W207" i="12" s="1"/>
  <c r="V193" i="12"/>
  <c r="W193" i="12" s="1"/>
  <c r="V192" i="12"/>
  <c r="W192" i="12" s="1"/>
  <c r="V180" i="12"/>
  <c r="W180" i="12" s="1"/>
  <c r="V154" i="12"/>
  <c r="W154" i="12" s="1"/>
  <c r="V140" i="12"/>
  <c r="AF558" i="54" s="1"/>
  <c r="V132" i="12"/>
  <c r="AF530" i="54" s="1"/>
  <c r="V101" i="12"/>
  <c r="AF547" i="54" s="1"/>
  <c r="V77" i="12"/>
  <c r="W77" i="12" s="1"/>
  <c r="V71" i="12"/>
  <c r="W71" i="12" s="1"/>
  <c r="V67" i="12"/>
  <c r="W67" i="12" s="1"/>
  <c r="V58" i="12"/>
  <c r="V49" i="12"/>
  <c r="W49" i="12" s="1"/>
  <c r="V40" i="12"/>
  <c r="V22" i="12"/>
  <c r="W22" i="12" s="1"/>
  <c r="V13" i="12"/>
  <c r="W13" i="12" s="1"/>
  <c r="V7" i="12"/>
  <c r="W7" i="12" s="1"/>
  <c r="V3" i="12"/>
  <c r="W3" i="12" s="1"/>
  <c r="V542" i="12"/>
  <c r="W542" i="12" s="1"/>
  <c r="V540" i="12"/>
  <c r="W540" i="12" s="1"/>
  <c r="V538" i="12"/>
  <c r="W538" i="12" s="1"/>
  <c r="V529" i="12"/>
  <c r="AF450" i="54" s="1"/>
  <c r="V521" i="12"/>
  <c r="W521" i="12" s="1"/>
  <c r="V515" i="12"/>
  <c r="W515" i="12" s="1"/>
  <c r="V498" i="12"/>
  <c r="W498" i="12" s="1"/>
  <c r="V316" i="12"/>
  <c r="W316" i="12" s="1"/>
  <c r="V289" i="12"/>
  <c r="W289" i="12" s="1"/>
  <c r="V277" i="12"/>
  <c r="W277" i="12" s="1"/>
  <c r="V271" i="12"/>
  <c r="W271" i="12" s="1"/>
  <c r="V263" i="12"/>
  <c r="W263" i="12" s="1"/>
  <c r="V246" i="12"/>
  <c r="W246" i="12" s="1"/>
  <c r="V238" i="12"/>
  <c r="W238" i="12" s="1"/>
  <c r="V108" i="12"/>
  <c r="W108" i="12" s="1"/>
  <c r="V291" i="12"/>
  <c r="V229" i="12"/>
  <c r="W229" i="12" s="1"/>
  <c r="V183" i="12"/>
  <c r="W183" i="12" s="1"/>
  <c r="V61" i="12"/>
  <c r="W61" i="12" s="1"/>
  <c r="V51" i="12"/>
  <c r="W51" i="12" s="1"/>
  <c r="V42" i="12"/>
  <c r="AF549" i="54" s="1"/>
  <c r="V33" i="12"/>
  <c r="W33" i="12" s="1"/>
  <c r="V364" i="12"/>
  <c r="W364" i="12" s="1"/>
  <c r="V218" i="12"/>
  <c r="W218" i="12" s="1"/>
  <c r="V184" i="12"/>
  <c r="W184" i="12" s="1"/>
  <c r="V141" i="12"/>
  <c r="W141" i="12" s="1"/>
  <c r="V80" i="12"/>
  <c r="AF484" i="54" s="1"/>
  <c r="V62" i="12"/>
  <c r="AF523" i="54" s="1"/>
  <c r="V53" i="12"/>
  <c r="W53" i="12" s="1"/>
  <c r="V47" i="12"/>
  <c r="W47" i="12" s="1"/>
  <c r="V43" i="12"/>
  <c r="W43" i="12" s="1"/>
  <c r="V34" i="12"/>
  <c r="AF557" i="54" s="1"/>
  <c r="V25" i="12"/>
  <c r="W25" i="12" s="1"/>
  <c r="V16" i="12"/>
  <c r="W16" i="12" s="1"/>
  <c r="V507" i="12"/>
  <c r="W507" i="12" s="1"/>
  <c r="V488" i="12"/>
  <c r="W488" i="12" s="1"/>
  <c r="V442" i="12"/>
  <c r="AF504" i="54" s="1"/>
  <c r="V437" i="12"/>
  <c r="AF480" i="54" s="1"/>
  <c r="V404" i="12"/>
  <c r="W404" i="12" s="1"/>
  <c r="V403" i="12"/>
  <c r="W403" i="12" s="1"/>
  <c r="V379" i="12"/>
  <c r="W379" i="12" s="1"/>
  <c r="V370" i="12"/>
  <c r="AF432" i="54" s="1"/>
  <c r="V349" i="12"/>
  <c r="W349" i="12" s="1"/>
  <c r="V329" i="12"/>
  <c r="W329" i="12" s="1"/>
  <c r="V309" i="12"/>
  <c r="W309" i="12" s="1"/>
  <c r="V303" i="12"/>
  <c r="W303" i="12" s="1"/>
  <c r="V295" i="12"/>
  <c r="W295" i="12" s="1"/>
  <c r="V281" i="12"/>
  <c r="W281" i="12" s="1"/>
  <c r="V269" i="12"/>
  <c r="W269" i="12" s="1"/>
  <c r="V254" i="12"/>
  <c r="W254" i="12" s="1"/>
  <c r="V219" i="12"/>
  <c r="AF506" i="54" s="1"/>
  <c r="V196" i="12"/>
  <c r="W196" i="12" s="1"/>
  <c r="V150" i="12"/>
  <c r="W150" i="12" s="1"/>
  <c r="V147" i="12"/>
  <c r="AF460" i="54" s="1"/>
  <c r="V117" i="12"/>
  <c r="W117" i="12" s="1"/>
  <c r="V109" i="12"/>
  <c r="AF522" i="54" s="1"/>
  <c r="V98" i="12"/>
  <c r="W98" i="12" s="1"/>
  <c r="V369" i="12"/>
  <c r="W369" i="12" s="1"/>
  <c r="V325" i="12"/>
  <c r="W325" i="12" s="1"/>
  <c r="V294" i="12"/>
  <c r="W294" i="12" s="1"/>
  <c r="V290" i="12"/>
  <c r="W290" i="12" s="1"/>
  <c r="V278" i="12"/>
  <c r="W278" i="12" s="1"/>
  <c r="V253" i="12"/>
  <c r="AF446" i="54" s="1"/>
  <c r="V104" i="12"/>
  <c r="W104" i="12" s="1"/>
  <c r="V93" i="12"/>
  <c r="W93" i="12" s="1"/>
  <c r="V70" i="12"/>
  <c r="V55" i="12"/>
  <c r="W55" i="12" s="1"/>
  <c r="V24" i="12"/>
  <c r="AF536" i="54" s="1"/>
  <c r="V6" i="12"/>
  <c r="W6" i="12" s="1"/>
  <c r="V526" i="12"/>
  <c r="W526" i="12" s="1"/>
  <c r="V524" i="12"/>
  <c r="W524" i="12" s="1"/>
  <c r="V482" i="12"/>
  <c r="W482" i="12" s="1"/>
  <c r="V471" i="12"/>
  <c r="W471" i="12" s="1"/>
  <c r="V470" i="12"/>
  <c r="W470" i="12" s="1"/>
  <c r="V466" i="12"/>
  <c r="W466" i="12" s="1"/>
  <c r="V429" i="12"/>
  <c r="V319" i="12"/>
  <c r="AF519" i="54" s="1"/>
  <c r="V266" i="12"/>
  <c r="W266" i="12" s="1"/>
  <c r="V210" i="12"/>
  <c r="AF431" i="54" s="1"/>
  <c r="V195" i="12"/>
  <c r="W195" i="12" s="1"/>
  <c r="V165" i="12"/>
  <c r="AF404" i="54" s="1"/>
  <c r="V126" i="12"/>
  <c r="V114" i="12"/>
  <c r="W114" i="12" s="1"/>
  <c r="V96" i="12"/>
  <c r="W96" i="12" s="1"/>
  <c r="V81" i="12"/>
  <c r="W81" i="12" s="1"/>
  <c r="V72" i="12"/>
  <c r="AF486" i="54" s="1"/>
  <c r="V54" i="12"/>
  <c r="AF548" i="54" s="1"/>
  <c r="V45" i="12"/>
  <c r="W45" i="12" s="1"/>
  <c r="V39" i="12"/>
  <c r="W39" i="12" s="1"/>
  <c r="V35" i="12"/>
  <c r="W35" i="12" s="1"/>
  <c r="V26" i="12"/>
  <c r="AF521" i="54" s="1"/>
  <c r="V17" i="12"/>
  <c r="W17" i="12" s="1"/>
  <c r="V8" i="12"/>
  <c r="W8" i="12" s="1"/>
  <c r="V561" i="12"/>
  <c r="AF497" i="54" s="1"/>
  <c r="V432" i="12"/>
  <c r="AF495" i="54" s="1"/>
  <c r="V430" i="12"/>
  <c r="W430" i="12" s="1"/>
  <c r="V407" i="12"/>
  <c r="W407" i="12" s="1"/>
  <c r="V365" i="12"/>
  <c r="W365" i="12" s="1"/>
  <c r="V340" i="12"/>
  <c r="W340" i="12" s="1"/>
  <c r="V334" i="12"/>
  <c r="AF443" i="54" s="1"/>
  <c r="V320" i="12"/>
  <c r="W320" i="12" s="1"/>
  <c r="V282" i="12"/>
  <c r="W282" i="12" s="1"/>
  <c r="V172" i="12"/>
  <c r="AF456" i="54" s="1"/>
  <c r="V168" i="12"/>
  <c r="W168" i="12" s="1"/>
  <c r="V159" i="12"/>
  <c r="AF488" i="54" s="1"/>
  <c r="V157" i="12"/>
  <c r="AF437" i="54" s="1"/>
  <c r="V142" i="12"/>
  <c r="W142" i="12" s="1"/>
  <c r="V134" i="12"/>
  <c r="V124" i="12"/>
  <c r="V115" i="12"/>
  <c r="AF485" i="54" s="1"/>
  <c r="V328" i="12"/>
  <c r="AF418" i="54" s="1"/>
  <c r="V423" i="12"/>
  <c r="AF420" i="54" s="1"/>
  <c r="V444" i="12"/>
  <c r="AF419" i="54" s="1"/>
  <c r="V474" i="12"/>
  <c r="AF416" i="54" s="1"/>
  <c r="V523" i="12"/>
  <c r="AF425" i="54" s="1"/>
  <c r="V465" i="12"/>
  <c r="AF517" i="54" s="1"/>
  <c r="V512" i="12"/>
  <c r="W512" i="12" s="1"/>
  <c r="V504" i="12"/>
  <c r="W504" i="12" s="1"/>
  <c r="V495" i="12"/>
  <c r="W495" i="12" s="1"/>
  <c r="V487" i="12"/>
  <c r="AF455" i="54" s="1"/>
  <c r="V486" i="12"/>
  <c r="W486" i="12" s="1"/>
  <c r="V448" i="12"/>
  <c r="AF470" i="54" s="1"/>
  <c r="V438" i="12"/>
  <c r="W438" i="12" s="1"/>
  <c r="V371" i="12"/>
  <c r="W371" i="12" s="1"/>
  <c r="V324" i="12"/>
  <c r="W324" i="12" s="1"/>
  <c r="V163" i="12"/>
  <c r="AF403" i="54" s="1"/>
  <c r="V138" i="12"/>
  <c r="AF528" i="54" s="1"/>
  <c r="V118" i="12"/>
  <c r="AF535" i="54" s="1"/>
  <c r="V516" i="12"/>
  <c r="W516" i="12" s="1"/>
  <c r="V505" i="12"/>
  <c r="AF439" i="54" s="1"/>
  <c r="V499" i="12"/>
  <c r="AF414" i="54" s="1"/>
  <c r="V452" i="12"/>
  <c r="W452" i="12" s="1"/>
  <c r="V449" i="12"/>
  <c r="W449" i="12" s="1"/>
  <c r="V439" i="12"/>
  <c r="AF454" i="54" s="1"/>
  <c r="V433" i="12"/>
  <c r="W433" i="12" s="1"/>
  <c r="V231" i="12"/>
  <c r="W231" i="12" s="1"/>
  <c r="V164" i="12"/>
  <c r="W164" i="12" s="1"/>
  <c r="V153" i="12"/>
  <c r="AF412" i="54" s="1"/>
  <c r="V500" i="12"/>
  <c r="W500" i="12" s="1"/>
  <c r="V489" i="12"/>
  <c r="W489" i="12" s="1"/>
  <c r="V483" i="12"/>
  <c r="AF489" i="54" s="1"/>
  <c r="V425" i="12"/>
  <c r="AF511" i="54" s="1"/>
  <c r="V559" i="12"/>
  <c r="W559" i="12" s="1"/>
  <c r="V551" i="12"/>
  <c r="W551" i="12" s="1"/>
  <c r="V535" i="12"/>
  <c r="W535" i="12" s="1"/>
  <c r="V527" i="12"/>
  <c r="AF476" i="54" s="1"/>
  <c r="V519" i="12"/>
  <c r="V463" i="12"/>
  <c r="AF426" i="54" s="1"/>
  <c r="V455" i="12"/>
  <c r="W455" i="12" s="1"/>
  <c r="V208" i="12"/>
  <c r="AF459" i="54" s="1"/>
  <c r="V194" i="12"/>
  <c r="W194" i="12" s="1"/>
  <c r="V106" i="12"/>
  <c r="W106" i="12" s="1"/>
  <c r="V86" i="12"/>
  <c r="AF401" i="54" s="1"/>
  <c r="V565" i="12"/>
  <c r="W565" i="12" s="1"/>
  <c r="V557" i="12"/>
  <c r="W557" i="12" s="1"/>
  <c r="V549" i="12"/>
  <c r="W549" i="12" s="1"/>
  <c r="V541" i="12"/>
  <c r="AF475" i="54" s="1"/>
  <c r="V533" i="12"/>
  <c r="W533" i="12" s="1"/>
  <c r="V525" i="12"/>
  <c r="AF516" i="54" s="1"/>
  <c r="V484" i="12"/>
  <c r="W484" i="12" s="1"/>
  <c r="V481" i="12"/>
  <c r="W481" i="12" s="1"/>
  <c r="V473" i="12"/>
  <c r="W473" i="12" s="1"/>
  <c r="V467" i="12"/>
  <c r="AF477" i="54" s="1"/>
  <c r="V416" i="12"/>
  <c r="W416" i="12" s="1"/>
  <c r="V376" i="12"/>
  <c r="W376" i="12" s="1"/>
  <c r="V497" i="12"/>
  <c r="W497" i="12" s="1"/>
  <c r="V434" i="12"/>
  <c r="W434" i="12" s="1"/>
  <c r="V413" i="12"/>
  <c r="W413" i="12" s="1"/>
  <c r="V543" i="12"/>
  <c r="AF449" i="54" s="1"/>
  <c r="V518" i="12"/>
  <c r="W518" i="12" s="1"/>
  <c r="V480" i="12"/>
  <c r="AF441" i="54" s="1"/>
  <c r="V472" i="12"/>
  <c r="V454" i="12"/>
  <c r="W454" i="12" s="1"/>
  <c r="V422" i="12"/>
  <c r="W422" i="12" s="1"/>
  <c r="V346" i="12"/>
  <c r="W346" i="12" s="1"/>
  <c r="V560" i="12"/>
  <c r="W560" i="12" s="1"/>
  <c r="V552" i="12"/>
  <c r="AF422" i="54" s="1"/>
  <c r="V544" i="12"/>
  <c r="W544" i="12" s="1"/>
  <c r="V536" i="12"/>
  <c r="W536" i="12" s="1"/>
  <c r="V528" i="12"/>
  <c r="W528" i="12" s="1"/>
  <c r="V520" i="12"/>
  <c r="W520" i="12" s="1"/>
  <c r="V511" i="12"/>
  <c r="W511" i="12" s="1"/>
  <c r="V503" i="12"/>
  <c r="AF465" i="54" s="1"/>
  <c r="V502" i="12"/>
  <c r="W502" i="12" s="1"/>
  <c r="V464" i="12"/>
  <c r="W464" i="12" s="1"/>
  <c r="V456" i="12"/>
  <c r="W456" i="12" s="1"/>
  <c r="V447" i="12"/>
  <c r="W447" i="12" s="1"/>
  <c r="V436" i="12"/>
  <c r="W436" i="12" s="1"/>
  <c r="V251" i="12"/>
  <c r="AF472" i="54" s="1"/>
  <c r="V355" i="12"/>
  <c r="W355" i="12" s="1"/>
  <c r="V280" i="12"/>
  <c r="W280" i="12" s="1"/>
  <c r="V240" i="12"/>
  <c r="W240" i="12" s="1"/>
  <c r="V214" i="12"/>
  <c r="W214" i="12" s="1"/>
  <c r="V152" i="12"/>
  <c r="W152" i="12" s="1"/>
  <c r="V148" i="12"/>
  <c r="W148" i="12" s="1"/>
  <c r="V88" i="12"/>
  <c r="AF556" i="54" s="1"/>
  <c r="V509" i="12"/>
  <c r="AF482" i="54" s="1"/>
  <c r="V493" i="12"/>
  <c r="W493" i="12" s="1"/>
  <c r="V477" i="12"/>
  <c r="W477" i="12" s="1"/>
  <c r="V461" i="12"/>
  <c r="W461" i="12" s="1"/>
  <c r="V445" i="12"/>
  <c r="W445" i="12" s="1"/>
  <c r="V362" i="12"/>
  <c r="W362" i="12" s="1"/>
  <c r="V356" i="12"/>
  <c r="AF442" i="54" s="1"/>
  <c r="V288" i="12"/>
  <c r="W288" i="12" s="1"/>
  <c r="V286" i="12"/>
  <c r="W286" i="12" s="1"/>
  <c r="V276" i="12"/>
  <c r="AF448" i="54" s="1"/>
  <c r="V256" i="12"/>
  <c r="AF496" i="54" s="1"/>
  <c r="V250" i="12"/>
  <c r="W250" i="12" s="1"/>
  <c r="V161" i="12"/>
  <c r="AF402" i="54" s="1"/>
  <c r="V122" i="12"/>
  <c r="AF550" i="54" s="1"/>
  <c r="V89" i="12"/>
  <c r="W89" i="12" s="1"/>
  <c r="V501" i="12"/>
  <c r="V485" i="12"/>
  <c r="AF405" i="54" s="1"/>
  <c r="V469" i="12"/>
  <c r="AF451" i="54" s="1"/>
  <c r="V431" i="12"/>
  <c r="W431" i="12" s="1"/>
  <c r="V415" i="12"/>
  <c r="W415" i="12" s="1"/>
  <c r="V382" i="12"/>
  <c r="W382" i="12" s="1"/>
  <c r="V372" i="12"/>
  <c r="AF491" i="54" s="1"/>
  <c r="V366" i="12"/>
  <c r="AF406" i="54" s="1"/>
  <c r="V323" i="12"/>
  <c r="AF453" i="54" s="1"/>
  <c r="V230" i="12"/>
  <c r="V421" i="12"/>
  <c r="AF393" i="54" s="1"/>
  <c r="V401" i="12"/>
  <c r="W401" i="12" s="1"/>
  <c r="V388" i="12"/>
  <c r="W388" i="12" s="1"/>
  <c r="V373" i="12"/>
  <c r="W373" i="12" s="1"/>
  <c r="V304" i="12"/>
  <c r="W304" i="12" s="1"/>
  <c r="V297" i="12"/>
  <c r="W297" i="12" s="1"/>
  <c r="V293" i="12"/>
  <c r="AF481" i="54" s="1"/>
  <c r="V267" i="12"/>
  <c r="W267" i="12" s="1"/>
  <c r="V247" i="12"/>
  <c r="AF421" i="54" s="1"/>
  <c r="V233" i="12"/>
  <c r="W233" i="12" s="1"/>
  <c r="V133" i="12"/>
  <c r="W133" i="12" s="1"/>
  <c r="V517" i="12"/>
  <c r="W517" i="12" s="1"/>
  <c r="V453" i="12"/>
  <c r="AF494" i="54" s="1"/>
  <c r="V435" i="12"/>
  <c r="AF429" i="54" s="1"/>
  <c r="V418" i="12"/>
  <c r="W418" i="12" s="1"/>
  <c r="V380" i="12"/>
  <c r="W380" i="12" s="1"/>
  <c r="V345" i="12"/>
  <c r="AF452" i="54" s="1"/>
  <c r="V292" i="12"/>
  <c r="W292" i="12" s="1"/>
  <c r="V244" i="12"/>
  <c r="W244" i="12" s="1"/>
  <c r="V211" i="12"/>
  <c r="W211" i="12" s="1"/>
  <c r="V176" i="12"/>
  <c r="AF490" i="54" s="1"/>
  <c r="V174" i="12"/>
  <c r="AF433" i="54" s="1"/>
  <c r="V105" i="12"/>
  <c r="AF562" i="54" s="1"/>
  <c r="V427" i="12"/>
  <c r="AF471" i="54" s="1"/>
  <c r="V411" i="12"/>
  <c r="W411" i="12" s="1"/>
  <c r="V402" i="12"/>
  <c r="W402" i="12" s="1"/>
  <c r="V392" i="12"/>
  <c r="W392" i="12" s="1"/>
  <c r="V383" i="12"/>
  <c r="W383" i="12" s="1"/>
  <c r="V358" i="12"/>
  <c r="W358" i="12" s="1"/>
  <c r="V338" i="12"/>
  <c r="W338" i="12" s="1"/>
  <c r="V234" i="12"/>
  <c r="V127" i="12"/>
  <c r="W127" i="12" s="1"/>
  <c r="V121" i="12"/>
  <c r="W121" i="12" s="1"/>
  <c r="V443" i="12"/>
  <c r="W443" i="12" s="1"/>
  <c r="V426" i="12"/>
  <c r="W426" i="12" s="1"/>
  <c r="V410" i="12"/>
  <c r="W410" i="12" s="1"/>
  <c r="V385" i="12"/>
  <c r="W385" i="12" s="1"/>
  <c r="V378" i="12"/>
  <c r="W378" i="12" s="1"/>
  <c r="V317" i="12"/>
  <c r="AF428" i="54" s="1"/>
  <c r="V308" i="12"/>
  <c r="W308" i="12" s="1"/>
  <c r="V275" i="12"/>
  <c r="W275" i="12" s="1"/>
  <c r="V242" i="12"/>
  <c r="W242" i="12" s="1"/>
  <c r="V227" i="12"/>
  <c r="W227" i="12" s="1"/>
  <c r="V190" i="12"/>
  <c r="W190" i="12" s="1"/>
  <c r="V188" i="12"/>
  <c r="W188" i="12" s="1"/>
  <c r="V178" i="12"/>
  <c r="W178" i="12" s="1"/>
  <c r="V146" i="12"/>
  <c r="W146" i="12" s="1"/>
  <c r="V113" i="12"/>
  <c r="AF430" i="54" s="1"/>
  <c r="V111" i="12"/>
  <c r="AF552" i="54" s="1"/>
  <c r="V99" i="12"/>
  <c r="W99" i="12" s="1"/>
  <c r="V97" i="12"/>
  <c r="W97" i="12" s="1"/>
  <c r="V397" i="12"/>
  <c r="W397" i="12" s="1"/>
  <c r="V393" i="12"/>
  <c r="W393" i="12" s="1"/>
  <c r="V389" i="12"/>
  <c r="W389" i="12" s="1"/>
  <c r="V333" i="12"/>
  <c r="W333" i="12" s="1"/>
  <c r="V272" i="12"/>
  <c r="AF514" i="54" s="1"/>
  <c r="V265" i="12"/>
  <c r="W265" i="12" s="1"/>
  <c r="V257" i="12"/>
  <c r="W257" i="12" s="1"/>
  <c r="V249" i="12"/>
  <c r="AF512" i="54" s="1"/>
  <c r="V245" i="12"/>
  <c r="W245" i="12" s="1"/>
  <c r="V239" i="12"/>
  <c r="W239" i="12" s="1"/>
  <c r="V225" i="12"/>
  <c r="W225" i="12" s="1"/>
  <c r="V206" i="12"/>
  <c r="AF408" i="54" s="1"/>
  <c r="V136" i="12"/>
  <c r="V128" i="12"/>
  <c r="AF561" i="54" s="1"/>
  <c r="V120" i="12"/>
  <c r="AF520" i="54" s="1"/>
  <c r="V116" i="12"/>
  <c r="W116" i="12" s="1"/>
  <c r="V110" i="12"/>
  <c r="W110" i="12" s="1"/>
  <c r="V419" i="12"/>
  <c r="W419" i="12" s="1"/>
  <c r="V390" i="12"/>
  <c r="W390" i="12" s="1"/>
  <c r="V384" i="12"/>
  <c r="W384" i="12" s="1"/>
  <c r="V367" i="12"/>
  <c r="W367" i="12" s="1"/>
  <c r="V360" i="12"/>
  <c r="W360" i="12" s="1"/>
  <c r="V351" i="12"/>
  <c r="W351" i="12" s="1"/>
  <c r="V339" i="12"/>
  <c r="AF427" i="54" s="1"/>
  <c r="V307" i="12"/>
  <c r="W307" i="12" s="1"/>
  <c r="V274" i="12"/>
  <c r="AF474" i="54" s="1"/>
  <c r="V260" i="12"/>
  <c r="W260" i="12" s="1"/>
  <c r="V258" i="12"/>
  <c r="W258" i="12" s="1"/>
  <c r="V213" i="12"/>
  <c r="W213" i="12" s="1"/>
  <c r="V177" i="12"/>
  <c r="W177" i="12" s="1"/>
  <c r="V145" i="12"/>
  <c r="AF410" i="54" s="1"/>
  <c r="V143" i="12"/>
  <c r="W143" i="12" s="1"/>
  <c r="V131" i="12"/>
  <c r="W131" i="12" s="1"/>
  <c r="V129" i="12"/>
  <c r="W129" i="12" s="1"/>
  <c r="V95" i="12"/>
  <c r="W95" i="12" s="1"/>
  <c r="V386" i="12"/>
  <c r="W386" i="12" s="1"/>
  <c r="V368" i="12"/>
  <c r="AF457" i="54" s="1"/>
  <c r="V359" i="12"/>
  <c r="AF492" i="54" s="1"/>
  <c r="V336" i="12"/>
  <c r="W336" i="12" s="1"/>
  <c r="V327" i="12"/>
  <c r="W327" i="12" s="1"/>
  <c r="V305" i="12"/>
  <c r="W305" i="12" s="1"/>
  <c r="V296" i="12"/>
  <c r="W296" i="12" s="1"/>
  <c r="V273" i="12"/>
  <c r="W273" i="12" s="1"/>
  <c r="V264" i="12"/>
  <c r="W264" i="12" s="1"/>
  <c r="V241" i="12"/>
  <c r="W241" i="12" s="1"/>
  <c r="V232" i="12"/>
  <c r="W232" i="12" s="1"/>
  <c r="V209" i="12"/>
  <c r="W209" i="12" s="1"/>
  <c r="V175" i="12"/>
  <c r="W175" i="12" s="1"/>
  <c r="V144" i="12"/>
  <c r="W144" i="12" s="1"/>
  <c r="V112" i="12"/>
  <c r="W112" i="12" s="1"/>
  <c r="V381" i="12"/>
  <c r="W381" i="12" s="1"/>
  <c r="V377" i="12"/>
  <c r="W377" i="12" s="1"/>
  <c r="V363" i="12"/>
  <c r="W363" i="12" s="1"/>
  <c r="V331" i="12"/>
  <c r="W331" i="12" s="1"/>
  <c r="V300" i="12"/>
  <c r="W300" i="12" s="1"/>
  <c r="V236" i="12"/>
  <c r="W236" i="12" s="1"/>
  <c r="V204" i="12"/>
  <c r="V200" i="12"/>
  <c r="W200" i="12" s="1"/>
  <c r="V170" i="12"/>
  <c r="V167" i="12"/>
  <c r="W167" i="12" s="1"/>
  <c r="V139" i="12"/>
  <c r="W139" i="12" s="1"/>
  <c r="V135" i="12"/>
  <c r="W135" i="12" s="1"/>
  <c r="V107" i="12"/>
  <c r="AF537" i="54" s="1"/>
  <c r="V103" i="12"/>
  <c r="AF532" i="54" s="1"/>
  <c r="V347" i="12"/>
  <c r="W347" i="12" s="1"/>
  <c r="V343" i="12"/>
  <c r="AF478" i="54" s="1"/>
  <c r="V315" i="12"/>
  <c r="W315" i="12" s="1"/>
  <c r="V311" i="12"/>
  <c r="V284" i="12"/>
  <c r="W284" i="12" s="1"/>
  <c r="V252" i="12"/>
  <c r="W252" i="12" s="1"/>
  <c r="V248" i="12"/>
  <c r="W248" i="12" s="1"/>
  <c r="V221" i="12"/>
  <c r="V217" i="12"/>
  <c r="V186" i="12"/>
  <c r="W186" i="12" s="1"/>
  <c r="V182" i="12"/>
  <c r="W182" i="12" s="1"/>
  <c r="V155" i="12"/>
  <c r="AF462" i="54" s="1"/>
  <c r="V151" i="12"/>
  <c r="AF487" i="54" s="1"/>
  <c r="V123" i="12"/>
  <c r="W123" i="12" s="1"/>
  <c r="V119" i="12"/>
  <c r="W119" i="12" s="1"/>
  <c r="V91" i="12"/>
  <c r="W91" i="12" s="1"/>
  <c r="V87" i="12"/>
  <c r="W87" i="12" s="1"/>
  <c r="A124" i="10"/>
  <c r="A59" i="10"/>
  <c r="A33" i="10"/>
  <c r="A18" i="10"/>
  <c r="A17" i="10"/>
  <c r="A14" i="10"/>
  <c r="A121" i="10"/>
  <c r="A64" i="10"/>
  <c r="A39" i="10"/>
  <c r="A31" i="10"/>
  <c r="A28" i="10"/>
  <c r="A30" i="10"/>
  <c r="A58" i="10"/>
  <c r="A34" i="10"/>
  <c r="A120" i="10"/>
  <c r="A154" i="8"/>
  <c r="A539" i="11" s="1"/>
  <c r="A119" i="10"/>
  <c r="A63" i="10"/>
  <c r="A38" i="10"/>
  <c r="A24" i="10"/>
  <c r="N197" i="12" l="1"/>
  <c r="A236" i="11"/>
  <c r="A233" i="54"/>
  <c r="G233" i="54" s="1"/>
  <c r="W124" i="12"/>
  <c r="AF546" i="54"/>
  <c r="W313" i="12"/>
  <c r="AF399" i="54"/>
  <c r="A268" i="11"/>
  <c r="G268" i="11" s="1"/>
  <c r="A265" i="54"/>
  <c r="G265" i="54" s="1"/>
  <c r="A264" i="11"/>
  <c r="G264" i="11" s="1"/>
  <c r="A261" i="54"/>
  <c r="G261" i="54" s="1"/>
  <c r="W170" i="12"/>
  <c r="AI411" i="11" s="1"/>
  <c r="AF407" i="54"/>
  <c r="W234" i="12"/>
  <c r="AF397" i="54"/>
  <c r="W501" i="12"/>
  <c r="AF505" i="54"/>
  <c r="AF501" i="54"/>
  <c r="W134" i="12"/>
  <c r="AF560" i="54"/>
  <c r="W429" i="12"/>
  <c r="AI449" i="11" s="1"/>
  <c r="AF445" i="54"/>
  <c r="AF559" i="54"/>
  <c r="W478" i="12"/>
  <c r="AF467" i="54"/>
  <c r="W492" i="12"/>
  <c r="AF395" i="54"/>
  <c r="W36" i="12"/>
  <c r="AF544" i="54"/>
  <c r="W348" i="12"/>
  <c r="AF502" i="54"/>
  <c r="A232" i="11"/>
  <c r="G232" i="11" s="1"/>
  <c r="A229" i="54"/>
  <c r="G229" i="54" s="1"/>
  <c r="A229" i="11"/>
  <c r="G229" i="11" s="1"/>
  <c r="A226" i="54"/>
  <c r="G226" i="54" s="1"/>
  <c r="A321" i="11"/>
  <c r="G321" i="11" s="1"/>
  <c r="A318" i="54"/>
  <c r="G318" i="54" s="1"/>
  <c r="A326" i="11"/>
  <c r="A323" i="54"/>
  <c r="G323" i="54" s="1"/>
  <c r="W519" i="12"/>
  <c r="AF396" i="54"/>
  <c r="A269" i="11"/>
  <c r="G269" i="11" s="1"/>
  <c r="A266" i="54"/>
  <c r="G266" i="54" s="1"/>
  <c r="W217" i="12"/>
  <c r="AI419" i="11" s="1"/>
  <c r="AF415" i="54"/>
  <c r="W204" i="12"/>
  <c r="AF385" i="54"/>
  <c r="W126" i="12"/>
  <c r="AF531" i="54"/>
  <c r="W70" i="12"/>
  <c r="AI440" i="11" s="1"/>
  <c r="AF436" i="54"/>
  <c r="W58" i="12"/>
  <c r="AF563" i="54"/>
  <c r="W460" i="12"/>
  <c r="AF394" i="54"/>
  <c r="W556" i="12"/>
  <c r="AF473" i="54"/>
  <c r="AF543" i="54"/>
  <c r="AF564" i="54"/>
  <c r="A244" i="11"/>
  <c r="G244" i="11" s="1"/>
  <c r="A241" i="54"/>
  <c r="G241" i="54" s="1"/>
  <c r="A239" i="11"/>
  <c r="A236" i="54"/>
  <c r="G236" i="54" s="1"/>
  <c r="W230" i="12"/>
  <c r="AF392" i="54"/>
  <c r="A245" i="11"/>
  <c r="G245" i="11" s="1"/>
  <c r="A242" i="54"/>
  <c r="G242" i="54" s="1"/>
  <c r="W223" i="12"/>
  <c r="AI444" i="11" s="1"/>
  <c r="AF440" i="54"/>
  <c r="A240" i="11"/>
  <c r="G240" i="11" s="1"/>
  <c r="A237" i="54"/>
  <c r="G237" i="54" s="1"/>
  <c r="A226" i="11"/>
  <c r="G226" i="11" s="1"/>
  <c r="A223" i="54"/>
  <c r="G223" i="54" s="1"/>
  <c r="W291" i="12"/>
  <c r="AI442" i="11" s="1"/>
  <c r="AF438" i="54"/>
  <c r="A237" i="11"/>
  <c r="G237" i="11" s="1"/>
  <c r="A234" i="54"/>
  <c r="G234" i="54" s="1"/>
  <c r="W311" i="12"/>
  <c r="AF398" i="54"/>
  <c r="A322" i="11"/>
  <c r="G322" i="11" s="1"/>
  <c r="A319" i="54"/>
  <c r="G319" i="54" s="1"/>
  <c r="A323" i="11"/>
  <c r="G323" i="11" s="1"/>
  <c r="A320" i="54"/>
  <c r="G320" i="54" s="1"/>
  <c r="AF466" i="54"/>
  <c r="W189" i="12"/>
  <c r="AF464" i="54"/>
  <c r="A263" i="11"/>
  <c r="G263" i="11" s="1"/>
  <c r="A260" i="54"/>
  <c r="G260" i="54" s="1"/>
  <c r="A228" i="11"/>
  <c r="G228" i="11" s="1"/>
  <c r="A225" i="54"/>
  <c r="G225" i="54" s="1"/>
  <c r="N220" i="12"/>
  <c r="G239" i="11"/>
  <c r="G326" i="11"/>
  <c r="G236" i="11"/>
  <c r="N301" i="12"/>
  <c r="W107" i="12"/>
  <c r="W120" i="12"/>
  <c r="W118" i="12"/>
  <c r="W19" i="12"/>
  <c r="AI404" i="11" s="1"/>
  <c r="W359" i="12"/>
  <c r="W128" i="12"/>
  <c r="W111" i="12"/>
  <c r="W432" i="12"/>
  <c r="W210" i="12"/>
  <c r="AI435" i="11" s="1"/>
  <c r="W78" i="12"/>
  <c r="AI438" i="11" s="1"/>
  <c r="W341" i="12"/>
  <c r="W368" i="12"/>
  <c r="AI461" i="11" s="1"/>
  <c r="W136" i="12"/>
  <c r="W345" i="12"/>
  <c r="AI456" i="11" s="1"/>
  <c r="W469" i="12"/>
  <c r="AI455" i="11" s="1"/>
  <c r="W425" i="12"/>
  <c r="W561" i="12"/>
  <c r="W187" i="12"/>
  <c r="AI417" i="11" s="1"/>
  <c r="N155" i="12"/>
  <c r="W155" i="12"/>
  <c r="AI466" i="11" s="1"/>
  <c r="W206" i="12"/>
  <c r="AI412" i="11" s="1"/>
  <c r="W319" i="12"/>
  <c r="W442" i="12"/>
  <c r="W42" i="12"/>
  <c r="W132" i="12"/>
  <c r="W317" i="12"/>
  <c r="AI432" i="11" s="1"/>
  <c r="W323" i="12"/>
  <c r="AI457" i="11" s="1"/>
  <c r="W88" i="12"/>
  <c r="W62" i="12"/>
  <c r="W40" i="12"/>
  <c r="W546" i="12"/>
  <c r="W38" i="12"/>
  <c r="N361" i="12"/>
  <c r="W343" i="12"/>
  <c r="W274" i="12"/>
  <c r="AI478" i="11" s="1"/>
  <c r="W174" i="12"/>
  <c r="AI437" i="11" s="1"/>
  <c r="W435" i="12"/>
  <c r="AI433" i="11" s="1"/>
  <c r="W366" i="12"/>
  <c r="AI410" i="11" s="1"/>
  <c r="W356" i="12"/>
  <c r="AI446" i="11" s="1"/>
  <c r="W480" i="12"/>
  <c r="AI445" i="11" s="1"/>
  <c r="W467" i="12"/>
  <c r="W499" i="12"/>
  <c r="AI418" i="11" s="1"/>
  <c r="W523" i="12"/>
  <c r="AI429" i="11" s="1"/>
  <c r="W26" i="12"/>
  <c r="W219" i="12"/>
  <c r="AI510" i="11" s="1"/>
  <c r="W80" i="12"/>
  <c r="W66" i="12"/>
  <c r="AI415" i="11" s="1"/>
  <c r="W94" i="12"/>
  <c r="W60" i="12"/>
  <c r="W68" i="12"/>
  <c r="AI465" i="11" s="1"/>
  <c r="W354" i="12"/>
  <c r="AI472" i="11" s="1"/>
  <c r="W32" i="12"/>
  <c r="N261" i="12"/>
  <c r="W487" i="12"/>
  <c r="AI459" i="11" s="1"/>
  <c r="W109" i="12"/>
  <c r="AI526" i="11" s="1"/>
  <c r="W34" i="12"/>
  <c r="W256" i="12"/>
  <c r="AI500" i="11" s="1"/>
  <c r="W503" i="12"/>
  <c r="AI469" i="11" s="1"/>
  <c r="W525" i="12"/>
  <c r="W328" i="12"/>
  <c r="AI422" i="11" s="1"/>
  <c r="W558" i="12"/>
  <c r="AI451" i="11" s="1"/>
  <c r="W279" i="12"/>
  <c r="W450" i="12"/>
  <c r="AI448" i="11" s="1"/>
  <c r="W151" i="12"/>
  <c r="W272" i="12"/>
  <c r="W421" i="12"/>
  <c r="W208" i="12"/>
  <c r="AI463" i="11" s="1"/>
  <c r="W163" i="12"/>
  <c r="AI407" i="11" s="1"/>
  <c r="W147" i="12"/>
  <c r="AI464" i="11" s="1"/>
  <c r="W101" i="12"/>
  <c r="W30" i="12"/>
  <c r="W46" i="12"/>
  <c r="AI568" i="11" s="1"/>
  <c r="W352" i="12"/>
  <c r="W50" i="12"/>
  <c r="W321" i="12"/>
  <c r="AI483" i="11" s="1"/>
  <c r="W509" i="12"/>
  <c r="W105" i="12"/>
  <c r="W463" i="12"/>
  <c r="AI430" i="11" s="1"/>
  <c r="W82" i="12"/>
  <c r="W44" i="12"/>
  <c r="AI538" i="11" s="1"/>
  <c r="W330" i="12"/>
  <c r="AI513" i="11" s="1"/>
  <c r="W176" i="12"/>
  <c r="W122" i="12"/>
  <c r="W527" i="12"/>
  <c r="AI480" i="11" s="1"/>
  <c r="W448" i="12"/>
  <c r="W350" i="12"/>
  <c r="AI421" i="11" s="1"/>
  <c r="W56" i="12"/>
  <c r="W76" i="12"/>
  <c r="AI462" i="11" s="1"/>
  <c r="W532" i="12"/>
  <c r="AI504" i="11" s="1"/>
  <c r="W92" i="12"/>
  <c r="AI529" i="11" s="1"/>
  <c r="W90" i="12"/>
  <c r="W298" i="12"/>
  <c r="W145" i="12"/>
  <c r="AI414" i="11" s="1"/>
  <c r="W423" i="12"/>
  <c r="AI424" i="11" s="1"/>
  <c r="W226" i="12"/>
  <c r="AI487" i="11" s="1"/>
  <c r="W28" i="12"/>
  <c r="W326" i="12"/>
  <c r="AI507" i="11" s="1"/>
  <c r="W138" i="12"/>
  <c r="AI532" i="11" s="1"/>
  <c r="W172" i="12"/>
  <c r="AI460" i="11" s="1"/>
  <c r="W54" i="12"/>
  <c r="W253" i="12"/>
  <c r="AI450" i="11" s="1"/>
  <c r="W476" i="12"/>
  <c r="W113" i="12"/>
  <c r="AI434" i="11" s="1"/>
  <c r="W247" i="12"/>
  <c r="AI425" i="11" s="1"/>
  <c r="W276" i="12"/>
  <c r="AI452" i="11" s="1"/>
  <c r="W439" i="12"/>
  <c r="AI458" i="11" s="1"/>
  <c r="W115" i="12"/>
  <c r="AI489" i="11" s="1"/>
  <c r="W72" i="12"/>
  <c r="W437" i="12"/>
  <c r="W270" i="12"/>
  <c r="AI427" i="11" s="1"/>
  <c r="W427" i="12"/>
  <c r="AI475" i="11" s="1"/>
  <c r="W485" i="12"/>
  <c r="AI409" i="11" s="1"/>
  <c r="W251" i="12"/>
  <c r="W541" i="12"/>
  <c r="W483" i="12"/>
  <c r="W537" i="12"/>
  <c r="AI428" i="11" s="1"/>
  <c r="W48" i="12"/>
  <c r="W130" i="12"/>
  <c r="W332" i="12"/>
  <c r="W74" i="12"/>
  <c r="AI413" i="11" s="1"/>
  <c r="W293" i="12"/>
  <c r="AI485" i="11" s="1"/>
  <c r="W472" i="12"/>
  <c r="W465" i="12"/>
  <c r="AI521" i="11" s="1"/>
  <c r="W334" i="12"/>
  <c r="AI447" i="11" s="1"/>
  <c r="W24" i="12"/>
  <c r="W529" i="12"/>
  <c r="AI454" i="11" s="1"/>
  <c r="W140" i="12"/>
  <c r="W446" i="12"/>
  <c r="AI514" i="11" s="1"/>
  <c r="W52" i="12"/>
  <c r="W453" i="12"/>
  <c r="W372" i="12"/>
  <c r="W153" i="12"/>
  <c r="AI416" i="11" s="1"/>
  <c r="W505" i="12"/>
  <c r="AI443" i="11" s="1"/>
  <c r="W474" i="12"/>
  <c r="AI420" i="11" s="1"/>
  <c r="W157" i="12"/>
  <c r="AI441" i="11" s="1"/>
  <c r="W370" i="12"/>
  <c r="AI436" i="11" s="1"/>
  <c r="W337" i="12"/>
  <c r="W221" i="12"/>
  <c r="AI470" i="11" s="1"/>
  <c r="W103" i="12"/>
  <c r="AI536" i="11" s="1"/>
  <c r="W339" i="12"/>
  <c r="AI431" i="11" s="1"/>
  <c r="W249" i="12"/>
  <c r="W161" i="12"/>
  <c r="AI406" i="11" s="1"/>
  <c r="W552" i="12"/>
  <c r="AI426" i="11" s="1"/>
  <c r="W543" i="12"/>
  <c r="AI453" i="11" s="1"/>
  <c r="W86" i="12"/>
  <c r="AI405" i="11" s="1"/>
  <c r="W444" i="12"/>
  <c r="AI423" i="11" s="1"/>
  <c r="W159" i="12"/>
  <c r="AI492" i="11" s="1"/>
  <c r="W165" i="12"/>
  <c r="AI408" i="11" s="1"/>
  <c r="W84" i="12"/>
  <c r="AI530" i="11" s="1"/>
  <c r="W64" i="12"/>
  <c r="W149" i="12"/>
  <c r="AI439" i="11" s="1"/>
  <c r="W554" i="12"/>
  <c r="W539" i="12"/>
  <c r="N158" i="12"/>
  <c r="N535" i="12"/>
  <c r="N289" i="12"/>
  <c r="N257" i="12"/>
  <c r="N195" i="12"/>
  <c r="N232" i="12"/>
  <c r="N265" i="12"/>
  <c r="N233" i="12"/>
  <c r="N346" i="12"/>
  <c r="N559" i="12"/>
  <c r="N409" i="12"/>
  <c r="N451" i="12"/>
  <c r="N357" i="12"/>
  <c r="N166" i="12"/>
  <c r="N310" i="12"/>
  <c r="N241" i="12"/>
  <c r="N213" i="12"/>
  <c r="N493" i="12"/>
  <c r="N511" i="12"/>
  <c r="N266" i="12"/>
  <c r="N303" i="12"/>
  <c r="N238" i="12"/>
  <c r="N417" i="12"/>
  <c r="N224" i="12"/>
  <c r="N530" i="12"/>
  <c r="N236" i="12"/>
  <c r="N481" i="12"/>
  <c r="N229" i="12"/>
  <c r="N300" i="12"/>
  <c r="N392" i="12"/>
  <c r="N461" i="12"/>
  <c r="N430" i="12"/>
  <c r="N311" i="12"/>
  <c r="AH401" i="11" s="1"/>
  <c r="N258" i="12"/>
  <c r="N267" i="12"/>
  <c r="N230" i="12"/>
  <c r="N520" i="12"/>
  <c r="N454" i="12"/>
  <c r="N324" i="12"/>
  <c r="N512" i="12"/>
  <c r="N290" i="12"/>
  <c r="N521" i="12"/>
  <c r="N313" i="12"/>
  <c r="AH402" i="11" s="1"/>
  <c r="N491" i="12"/>
  <c r="N506" i="12"/>
  <c r="N312" i="12"/>
  <c r="N534" i="12"/>
  <c r="N459" i="12"/>
  <c r="N260" i="12"/>
  <c r="N234" i="12"/>
  <c r="AH400" i="11" s="1"/>
  <c r="N418" i="12"/>
  <c r="N416" i="12"/>
  <c r="N488" i="12"/>
  <c r="N263" i="12"/>
  <c r="N492" i="12"/>
  <c r="AH398" i="11" s="1"/>
  <c r="N211" i="12"/>
  <c r="N214" i="12"/>
  <c r="N184" i="12"/>
  <c r="N202" i="12"/>
  <c r="N563" i="12"/>
  <c r="N189" i="12"/>
  <c r="AH467" i="11" s="1"/>
  <c r="N415" i="12"/>
  <c r="N240" i="12"/>
  <c r="N291" i="12"/>
  <c r="N408" i="12"/>
  <c r="N203" i="12"/>
  <c r="N562" i="12"/>
  <c r="N259" i="12"/>
  <c r="N186" i="12"/>
  <c r="N200" i="12"/>
  <c r="N239" i="12"/>
  <c r="N393" i="12"/>
  <c r="N188" i="12"/>
  <c r="N519" i="12"/>
  <c r="AH399" i="11" s="1"/>
  <c r="N299" i="12"/>
  <c r="N458" i="12"/>
  <c r="N335" i="12"/>
  <c r="N204" i="12"/>
  <c r="AH388" i="11" s="1"/>
  <c r="N307" i="12"/>
  <c r="N190" i="12"/>
  <c r="N304" i="12"/>
  <c r="N544" i="12"/>
  <c r="N518" i="12"/>
  <c r="N470" i="12"/>
  <c r="N254" i="12"/>
  <c r="N183" i="12"/>
  <c r="N277" i="12"/>
  <c r="N460" i="12"/>
  <c r="AH397" i="11" s="1"/>
  <c r="N191" i="12"/>
  <c r="N235" i="12"/>
  <c r="N440" i="12"/>
  <c r="N216" i="12"/>
  <c r="N217" i="12"/>
  <c r="N218" i="12"/>
  <c r="N219" i="12"/>
  <c r="N221" i="12"/>
  <c r="N222" i="12"/>
  <c r="N223" i="12"/>
  <c r="N226" i="12"/>
  <c r="N225" i="12"/>
  <c r="N210" i="12"/>
  <c r="N208" i="12"/>
  <c r="N209" i="12"/>
  <c r="N207" i="12"/>
  <c r="N206" i="12"/>
  <c r="N205" i="12"/>
  <c r="N201" i="12"/>
  <c r="N196" i="12"/>
  <c r="N194" i="12"/>
  <c r="N193" i="12"/>
  <c r="N192" i="12"/>
  <c r="N187" i="12"/>
  <c r="N185" i="12"/>
  <c r="N182" i="12"/>
  <c r="N181" i="12"/>
  <c r="N170" i="12"/>
  <c r="N176" i="12"/>
  <c r="N177" i="12"/>
  <c r="N178" i="12"/>
  <c r="N175" i="12"/>
  <c r="N180" i="12"/>
  <c r="N171" i="12"/>
  <c r="N172" i="12"/>
  <c r="N173" i="12"/>
  <c r="N174" i="12"/>
  <c r="N179" i="12"/>
  <c r="N169" i="12"/>
  <c r="N168" i="12"/>
  <c r="N167" i="12"/>
  <c r="N164" i="12"/>
  <c r="N161" i="12"/>
  <c r="N165" i="12"/>
  <c r="N162" i="12"/>
  <c r="N163" i="12"/>
  <c r="AH406" i="11" s="1"/>
  <c r="N160" i="12"/>
  <c r="N154" i="12"/>
  <c r="N153" i="12"/>
  <c r="N157" i="12"/>
  <c r="N159" i="12"/>
  <c r="N156" i="12"/>
  <c r="N227" i="12"/>
  <c r="N228" i="12"/>
  <c r="N231" i="12"/>
  <c r="N237" i="12"/>
  <c r="N242" i="12"/>
  <c r="N250" i="12"/>
  <c r="N245" i="12"/>
  <c r="N251" i="12"/>
  <c r="N244" i="12"/>
  <c r="N243" i="12"/>
  <c r="N246" i="12"/>
  <c r="N247" i="12"/>
  <c r="N248" i="12"/>
  <c r="N249" i="12"/>
  <c r="N252" i="12"/>
  <c r="N253" i="12"/>
  <c r="N256" i="12"/>
  <c r="N255" i="12"/>
  <c r="N262" i="12"/>
  <c r="N264" i="12"/>
  <c r="N275" i="12"/>
  <c r="N273" i="12"/>
  <c r="N274" i="12"/>
  <c r="N276" i="12"/>
  <c r="N272" i="12"/>
  <c r="N270" i="12"/>
  <c r="N271" i="12"/>
  <c r="N269" i="12"/>
  <c r="N279" i="12"/>
  <c r="N278" i="12"/>
  <c r="N281" i="12"/>
  <c r="N283" i="12"/>
  <c r="N282" i="12"/>
  <c r="N286" i="12"/>
  <c r="N288" i="12"/>
  <c r="N287" i="12"/>
  <c r="N285" i="12"/>
  <c r="N284" i="12"/>
  <c r="N280" i="12"/>
  <c r="N293" i="12"/>
  <c r="AH484" i="11" s="1"/>
  <c r="N292" i="12"/>
  <c r="N294" i="12"/>
  <c r="N295" i="12"/>
  <c r="N296" i="12"/>
  <c r="N298" i="12"/>
  <c r="N297" i="12"/>
  <c r="N302" i="12"/>
  <c r="N305" i="12"/>
  <c r="N308" i="12"/>
  <c r="N309" i="12"/>
  <c r="N331" i="12"/>
  <c r="N333" i="12"/>
  <c r="N334" i="12"/>
  <c r="N332" i="12"/>
  <c r="N327" i="12"/>
  <c r="N328" i="12"/>
  <c r="AH421" i="11" s="1"/>
  <c r="N326" i="12"/>
  <c r="AH506" i="11" s="1"/>
  <c r="N329" i="12"/>
  <c r="N330" i="12"/>
  <c r="N345" i="12"/>
  <c r="AH455" i="11" s="1"/>
  <c r="N343" i="12"/>
  <c r="N338" i="12"/>
  <c r="N341" i="12"/>
  <c r="N339" i="12"/>
  <c r="AH430" i="11" s="1"/>
  <c r="N344" i="12"/>
  <c r="N337" i="12"/>
  <c r="N340" i="12"/>
  <c r="N342" i="12"/>
  <c r="N353" i="12"/>
  <c r="N348" i="12"/>
  <c r="N349" i="12"/>
  <c r="N354" i="12"/>
  <c r="AH471" i="11" s="1"/>
  <c r="N356" i="12"/>
  <c r="AH445" i="11" s="1"/>
  <c r="N355" i="12"/>
  <c r="N350" i="12"/>
  <c r="N352" i="12"/>
  <c r="N351" i="12"/>
  <c r="N319" i="12"/>
  <c r="N323" i="12"/>
  <c r="N321" i="12"/>
  <c r="N322" i="12"/>
  <c r="N315" i="12"/>
  <c r="N318" i="12"/>
  <c r="N320" i="12"/>
  <c r="N314" i="12"/>
  <c r="N317" i="12"/>
  <c r="N316" i="12"/>
  <c r="N325" i="12"/>
  <c r="N336" i="12"/>
  <c r="N347" i="12"/>
  <c r="N358" i="12"/>
  <c r="N359" i="12"/>
  <c r="N360" i="12"/>
  <c r="N362" i="12"/>
  <c r="N363" i="12"/>
  <c r="N364" i="12"/>
  <c r="N371" i="12"/>
  <c r="N366" i="12"/>
  <c r="N368" i="12"/>
  <c r="N367" i="12"/>
  <c r="N372" i="12"/>
  <c r="N365" i="12"/>
  <c r="N369" i="12"/>
  <c r="N375" i="12"/>
  <c r="N377" i="12"/>
  <c r="N370" i="12"/>
  <c r="N378" i="12"/>
  <c r="N374" i="12"/>
  <c r="N373" i="12"/>
  <c r="N376" i="12"/>
  <c r="N379" i="12"/>
  <c r="N380" i="12"/>
  <c r="N381" i="12"/>
  <c r="N382" i="12"/>
  <c r="N383" i="12"/>
  <c r="N384" i="12"/>
  <c r="N385" i="12"/>
  <c r="N386" i="12"/>
  <c r="N387" i="12"/>
  <c r="N388" i="12"/>
  <c r="N389" i="12"/>
  <c r="N391" i="12"/>
  <c r="N390" i="12"/>
  <c r="N395" i="12"/>
  <c r="N396" i="12"/>
  <c r="N397" i="12"/>
  <c r="N398" i="12"/>
  <c r="N411" i="12"/>
  <c r="N410" i="12"/>
  <c r="N399" i="12"/>
  <c r="N403" i="12"/>
  <c r="N404" i="12"/>
  <c r="N402" i="12"/>
  <c r="N406" i="12"/>
  <c r="N400" i="12"/>
  <c r="N407" i="12"/>
  <c r="N401" i="12"/>
  <c r="N405" i="12"/>
  <c r="N414" i="12"/>
  <c r="N412" i="12"/>
  <c r="N413" i="12"/>
  <c r="N457" i="12"/>
  <c r="N456" i="12"/>
  <c r="N455" i="12"/>
  <c r="N489" i="12"/>
  <c r="N490" i="12"/>
  <c r="N494" i="12"/>
  <c r="N503" i="12"/>
  <c r="N501" i="12"/>
  <c r="N498" i="12"/>
  <c r="N496" i="12"/>
  <c r="N495" i="12"/>
  <c r="N500" i="12"/>
  <c r="N499" i="12"/>
  <c r="AH417" i="11" s="1"/>
  <c r="N505" i="12"/>
  <c r="N502" i="12"/>
  <c r="N497" i="12"/>
  <c r="N504" i="12"/>
  <c r="N486" i="12"/>
  <c r="N487" i="12"/>
  <c r="AH458" i="11" s="1"/>
  <c r="N485" i="12"/>
  <c r="AH408" i="11" s="1"/>
  <c r="N483" i="12"/>
  <c r="AH492" i="11" s="1"/>
  <c r="N484" i="12"/>
  <c r="N482" i="12"/>
  <c r="N478" i="12"/>
  <c r="N480" i="12"/>
  <c r="N479" i="12"/>
  <c r="N477" i="12"/>
  <c r="N472" i="12"/>
  <c r="N475" i="12"/>
  <c r="N473" i="12"/>
  <c r="N474" i="12"/>
  <c r="AH419" i="11" s="1"/>
  <c r="N476" i="12"/>
  <c r="AH510" i="11" s="1"/>
  <c r="N471" i="12"/>
  <c r="N468" i="12"/>
  <c r="N467" i="12"/>
  <c r="N466" i="12"/>
  <c r="N469" i="12"/>
  <c r="N463" i="12"/>
  <c r="N465" i="12"/>
  <c r="N464" i="12"/>
  <c r="N462" i="12"/>
  <c r="N453" i="12"/>
  <c r="N452" i="12"/>
  <c r="N449" i="12"/>
  <c r="N450" i="12"/>
  <c r="AH447" i="11" s="1"/>
  <c r="N447" i="12"/>
  <c r="N448" i="12"/>
  <c r="N443" i="12"/>
  <c r="N445" i="12"/>
  <c r="N444" i="12"/>
  <c r="N442" i="12"/>
  <c r="N446" i="12"/>
  <c r="N441" i="12"/>
  <c r="N437" i="12"/>
  <c r="N434" i="12"/>
  <c r="N433" i="12"/>
  <c r="N435" i="12"/>
  <c r="N439" i="12"/>
  <c r="AH457" i="11" s="1"/>
  <c r="N436" i="12"/>
  <c r="N438" i="12"/>
  <c r="N432" i="12"/>
  <c r="N431" i="12"/>
  <c r="N419" i="12"/>
  <c r="N421" i="12"/>
  <c r="AH396" i="11" s="1"/>
  <c r="N422" i="12"/>
  <c r="N425" i="12"/>
  <c r="N426" i="12"/>
  <c r="N429" i="12"/>
  <c r="AH448" i="11" s="1"/>
  <c r="N420" i="12"/>
  <c r="N428" i="12"/>
  <c r="N424" i="12"/>
  <c r="N427" i="12"/>
  <c r="N423" i="12"/>
  <c r="N509" i="12"/>
  <c r="N508" i="12"/>
  <c r="N507" i="12"/>
  <c r="N514" i="12"/>
  <c r="N515" i="12"/>
  <c r="N516" i="12"/>
  <c r="N517" i="12"/>
  <c r="N522" i="12"/>
  <c r="N523" i="12"/>
  <c r="N524" i="12"/>
  <c r="N525" i="12"/>
  <c r="AH519" i="11" s="1"/>
  <c r="N526" i="12"/>
  <c r="N527" i="12"/>
  <c r="N528" i="12"/>
  <c r="N529" i="12"/>
  <c r="N533" i="12"/>
  <c r="N531" i="12"/>
  <c r="N532" i="12"/>
  <c r="AH503" i="11" s="1"/>
  <c r="N543" i="12"/>
  <c r="AH452" i="11" s="1"/>
  <c r="N541" i="12"/>
  <c r="AH478" i="11" s="1"/>
  <c r="N540" i="12"/>
  <c r="N542" i="12"/>
  <c r="N538" i="12"/>
  <c r="N536" i="12"/>
  <c r="N537" i="12"/>
  <c r="N539" i="12"/>
  <c r="N545" i="12"/>
  <c r="N546" i="12"/>
  <c r="N550" i="12"/>
  <c r="N549" i="12"/>
  <c r="N548" i="12"/>
  <c r="N547" i="12"/>
  <c r="N558" i="12"/>
  <c r="N557" i="12"/>
  <c r="N555" i="12"/>
  <c r="N556" i="12"/>
  <c r="AH476" i="11" s="1"/>
  <c r="N553" i="12"/>
  <c r="N552" i="12"/>
  <c r="AH425" i="11" s="1"/>
  <c r="N554" i="12"/>
  <c r="N551" i="12"/>
  <c r="N561" i="12"/>
  <c r="N560" i="12"/>
  <c r="N564" i="12"/>
  <c r="N565" i="12"/>
  <c r="N118" i="12"/>
  <c r="N129" i="12"/>
  <c r="N140" i="12"/>
  <c r="N144" i="12"/>
  <c r="N131" i="12"/>
  <c r="N117" i="12"/>
  <c r="N141" i="12"/>
  <c r="N143" i="12"/>
  <c r="N116" i="12"/>
  <c r="N124" i="12"/>
  <c r="N147" i="12"/>
  <c r="N132" i="12"/>
  <c r="AH533" i="11" s="1"/>
  <c r="N149" i="12"/>
  <c r="N138" i="12"/>
  <c r="N119" i="12"/>
  <c r="N145" i="12"/>
  <c r="N120" i="12"/>
  <c r="N134" i="12"/>
  <c r="N150" i="12"/>
  <c r="N130" i="12"/>
  <c r="N123" i="12"/>
  <c r="N135" i="12"/>
  <c r="N128" i="12"/>
  <c r="N133" i="12"/>
  <c r="N148" i="12"/>
  <c r="N142" i="12"/>
  <c r="N151" i="12"/>
  <c r="N139" i="12"/>
  <c r="N136" i="12"/>
  <c r="N152" i="12"/>
  <c r="N126" i="12"/>
  <c r="N125" i="12"/>
  <c r="N146" i="12"/>
  <c r="N127" i="12"/>
  <c r="N137" i="12"/>
  <c r="N113" i="12"/>
  <c r="AH433" i="11" s="1"/>
  <c r="N112" i="12"/>
  <c r="N115" i="12"/>
  <c r="N114" i="12"/>
  <c r="N122" i="12"/>
  <c r="N121" i="12"/>
  <c r="N111" i="12"/>
  <c r="N110" i="12"/>
  <c r="N104" i="12"/>
  <c r="N109" i="12"/>
  <c r="N103" i="12"/>
  <c r="N97" i="12"/>
  <c r="N107" i="12"/>
  <c r="N99" i="12"/>
  <c r="N96" i="12"/>
  <c r="N102" i="12"/>
  <c r="N100" i="12"/>
  <c r="N106" i="12"/>
  <c r="N105" i="12"/>
  <c r="N108" i="12"/>
  <c r="N98" i="12"/>
  <c r="N101" i="12"/>
  <c r="N95" i="12"/>
  <c r="N83" i="12"/>
  <c r="N72" i="12"/>
  <c r="N66" i="12"/>
  <c r="N91" i="12"/>
  <c r="N81" i="12"/>
  <c r="N75" i="12"/>
  <c r="N69" i="12"/>
  <c r="N80" i="12"/>
  <c r="AH487" i="11" s="1"/>
  <c r="N78" i="12"/>
  <c r="N87" i="12"/>
  <c r="N88" i="12"/>
  <c r="N67" i="12"/>
  <c r="N79" i="12"/>
  <c r="N94" i="12"/>
  <c r="N73" i="12"/>
  <c r="N74" i="12"/>
  <c r="N89" i="12"/>
  <c r="N71" i="12"/>
  <c r="N85" i="12"/>
  <c r="N82" i="12"/>
  <c r="N70" i="12"/>
  <c r="N77" i="12"/>
  <c r="N68" i="12"/>
  <c r="N86" i="12"/>
  <c r="N93" i="12"/>
  <c r="N84" i="12"/>
  <c r="N76" i="12"/>
  <c r="AH461" i="11" s="1"/>
  <c r="N92" i="12"/>
  <c r="AH528" i="11" s="1"/>
  <c r="N90" i="12"/>
  <c r="N32" i="12"/>
  <c r="AH530" i="11" s="1"/>
  <c r="N54" i="12"/>
  <c r="N12" i="12"/>
  <c r="N46" i="12"/>
  <c r="N18" i="12"/>
  <c r="N35" i="12"/>
  <c r="N47" i="12"/>
  <c r="N33" i="12"/>
  <c r="N7" i="12"/>
  <c r="N21" i="12"/>
  <c r="N20" i="12"/>
  <c r="N14" i="12"/>
  <c r="N31" i="12"/>
  <c r="N39" i="12"/>
  <c r="N53" i="12"/>
  <c r="N42" i="12"/>
  <c r="N13" i="12"/>
  <c r="N30" i="12"/>
  <c r="N23" i="12"/>
  <c r="N56" i="12"/>
  <c r="N27" i="12"/>
  <c r="N45" i="12"/>
  <c r="N62" i="12"/>
  <c r="N51" i="12"/>
  <c r="N22" i="12"/>
  <c r="N48" i="12"/>
  <c r="N19" i="12"/>
  <c r="AH403" i="11" s="1"/>
  <c r="N28" i="12"/>
  <c r="N64" i="12"/>
  <c r="N59" i="12"/>
  <c r="N40" i="12"/>
  <c r="N37" i="12"/>
  <c r="N16" i="12"/>
  <c r="N29" i="12"/>
  <c r="N58" i="12"/>
  <c r="N38" i="12"/>
  <c r="N65" i="12"/>
  <c r="N50" i="12"/>
  <c r="N17" i="12"/>
  <c r="N24" i="12"/>
  <c r="N34" i="12"/>
  <c r="N11" i="12"/>
  <c r="N52" i="12"/>
  <c r="N61" i="12"/>
  <c r="N57" i="12"/>
  <c r="N9" i="12"/>
  <c r="N49" i="12"/>
  <c r="N41" i="12"/>
  <c r="N25" i="12"/>
  <c r="N26" i="12"/>
  <c r="AH524" i="11" s="1"/>
  <c r="N55" i="12"/>
  <c r="N43" i="12"/>
  <c r="N15" i="12"/>
  <c r="N60" i="12"/>
  <c r="N36" i="12"/>
  <c r="N63" i="12"/>
  <c r="N44" i="12"/>
  <c r="AH537" i="11" s="1"/>
  <c r="N3" i="12"/>
  <c r="N10" i="12"/>
  <c r="N8" i="12"/>
  <c r="N6" i="12"/>
  <c r="N5" i="12"/>
  <c r="N4" i="12"/>
  <c r="B34" i="11"/>
  <c r="E34" i="11"/>
  <c r="A86" i="6"/>
  <c r="A87" i="6"/>
  <c r="AH469" i="11" l="1"/>
  <c r="AH523" i="11"/>
  <c r="AH429" i="11"/>
  <c r="AH442" i="11"/>
  <c r="AH512" i="11"/>
  <c r="AH413" i="11"/>
  <c r="AH496" i="11"/>
  <c r="AH499" i="11"/>
  <c r="AH434" i="11"/>
  <c r="AH535" i="11"/>
  <c r="AH475" i="11"/>
  <c r="AH428" i="11"/>
  <c r="AH514" i="11"/>
  <c r="AH405" i="11"/>
  <c r="AH486" i="11"/>
  <c r="AH472" i="11"/>
  <c r="AH508" i="11"/>
  <c r="AH494" i="11"/>
  <c r="AH446" i="11"/>
  <c r="AH411" i="11"/>
  <c r="AH520" i="11"/>
  <c r="AH424" i="11"/>
  <c r="AH525" i="11"/>
  <c r="AH521" i="11"/>
  <c r="AH454" i="11"/>
  <c r="AH435" i="11"/>
  <c r="AH462" i="11"/>
  <c r="AH482" i="11"/>
  <c r="AH474" i="11"/>
  <c r="AH438" i="11"/>
  <c r="AH441" i="11"/>
  <c r="AH431" i="11"/>
  <c r="AH515" i="11"/>
  <c r="AG463" i="54"/>
  <c r="AI467" i="11"/>
  <c r="AG521" i="54"/>
  <c r="AI525" i="11"/>
  <c r="AH568" i="11"/>
  <c r="AH437" i="11"/>
  <c r="AH516" i="11"/>
  <c r="AH453" i="11"/>
  <c r="AH481" i="11"/>
  <c r="AG489" i="54"/>
  <c r="AI493" i="11"/>
  <c r="AG540" i="54"/>
  <c r="AH465" i="11"/>
  <c r="AG560" i="54"/>
  <c r="AG542" i="54"/>
  <c r="AG504" i="54"/>
  <c r="AI508" i="11"/>
  <c r="AG484" i="54"/>
  <c r="AI488" i="11"/>
  <c r="AG533" i="54"/>
  <c r="AI537" i="11"/>
  <c r="AH522" i="11"/>
  <c r="AG490" i="54"/>
  <c r="AI494" i="11"/>
  <c r="AG478" i="54"/>
  <c r="AI482" i="11"/>
  <c r="AG487" i="54"/>
  <c r="AI491" i="11"/>
  <c r="AG486" i="54"/>
  <c r="AI490" i="11"/>
  <c r="AH463" i="11"/>
  <c r="AG555" i="54"/>
  <c r="AG531" i="54"/>
  <c r="AI535" i="11"/>
  <c r="AG519" i="54"/>
  <c r="AI523" i="11"/>
  <c r="AG514" i="54"/>
  <c r="AI518" i="11"/>
  <c r="AG464" i="54"/>
  <c r="AI468" i="11"/>
  <c r="AH489" i="11"/>
  <c r="AH483" i="11"/>
  <c r="AH426" i="11"/>
  <c r="AG513" i="54"/>
  <c r="AI517" i="11"/>
  <c r="AG557" i="54"/>
  <c r="AG529" i="54"/>
  <c r="AI533" i="11"/>
  <c r="AG495" i="54"/>
  <c r="AI499" i="11"/>
  <c r="AG473" i="54"/>
  <c r="AI477" i="11"/>
  <c r="AG467" i="54"/>
  <c r="AI471" i="11"/>
  <c r="AG512" i="54"/>
  <c r="AI516" i="11"/>
  <c r="AG477" i="54"/>
  <c r="AI481" i="11"/>
  <c r="AH488" i="11"/>
  <c r="AH414" i="11"/>
  <c r="AG491" i="54"/>
  <c r="AI495" i="11"/>
  <c r="AG518" i="54"/>
  <c r="AI522" i="11"/>
  <c r="AG515" i="54"/>
  <c r="AI519" i="11"/>
  <c r="AH534" i="11"/>
  <c r="AG558" i="54"/>
  <c r="AG541" i="54"/>
  <c r="AG499" i="54"/>
  <c r="AI503" i="11"/>
  <c r="AG552" i="54"/>
  <c r="AH479" i="11"/>
  <c r="AH526" i="11"/>
  <c r="AG498" i="54"/>
  <c r="AI502" i="11"/>
  <c r="AH513" i="11"/>
  <c r="AH410" i="11"/>
  <c r="AG553" i="54"/>
  <c r="AG507" i="54"/>
  <c r="AI511" i="11"/>
  <c r="AG559" i="54"/>
  <c r="AG561" i="54"/>
  <c r="AG502" i="54"/>
  <c r="AI506" i="11"/>
  <c r="AH449" i="11"/>
  <c r="AH497" i="11"/>
  <c r="AH531" i="11"/>
  <c r="AG480" i="54"/>
  <c r="AI484" i="11"/>
  <c r="AH529" i="11"/>
  <c r="AH536" i="11"/>
  <c r="AH404" i="11"/>
  <c r="AH504" i="11"/>
  <c r="AH477" i="11"/>
  <c r="AH491" i="11"/>
  <c r="AG523" i="54"/>
  <c r="AI527" i="11"/>
  <c r="AG492" i="54"/>
  <c r="AI496" i="11"/>
  <c r="AG549" i="54"/>
  <c r="AG493" i="54"/>
  <c r="AI497" i="11"/>
  <c r="AH498" i="11"/>
  <c r="AH443" i="11"/>
  <c r="AH511" i="11"/>
  <c r="AH464" i="11"/>
  <c r="AH460" i="11"/>
  <c r="AH409" i="11"/>
  <c r="AH493" i="11"/>
  <c r="AH507" i="11"/>
  <c r="AH427" i="11"/>
  <c r="AH422" i="11"/>
  <c r="AH423" i="11"/>
  <c r="AH444" i="11"/>
  <c r="AH505" i="11"/>
  <c r="AH440" i="11"/>
  <c r="AG548" i="54"/>
  <c r="AG482" i="54"/>
  <c r="AI486" i="11"/>
  <c r="AG527" i="54"/>
  <c r="AI531" i="11"/>
  <c r="AG556" i="54"/>
  <c r="AG563" i="54"/>
  <c r="AG544" i="54"/>
  <c r="AG546" i="54"/>
  <c r="AG469" i="54"/>
  <c r="AI473" i="11"/>
  <c r="AG539" i="54"/>
  <c r="AG472" i="54"/>
  <c r="AI476" i="11"/>
  <c r="AG497" i="54"/>
  <c r="AI501" i="11"/>
  <c r="AG511" i="54"/>
  <c r="AI515" i="11"/>
  <c r="AG505" i="54"/>
  <c r="AI509" i="11"/>
  <c r="AH480" i="11"/>
  <c r="AH450" i="11"/>
  <c r="AH501" i="11"/>
  <c r="AG550" i="54"/>
  <c r="AH420" i="11"/>
  <c r="AH502" i="11"/>
  <c r="AH418" i="11"/>
  <c r="AH485" i="11"/>
  <c r="AH490" i="11"/>
  <c r="AH415" i="11"/>
  <c r="AG535" i="54"/>
  <c r="AH456" i="11"/>
  <c r="AG470" i="54"/>
  <c r="AI474" i="11"/>
  <c r="AH432" i="11"/>
  <c r="AG516" i="54"/>
  <c r="AI520" i="11"/>
  <c r="AG494" i="54"/>
  <c r="AI498" i="11"/>
  <c r="AH517" i="11"/>
  <c r="AH518" i="11"/>
  <c r="AH527" i="11"/>
  <c r="AH532" i="11"/>
  <c r="AH470" i="11"/>
  <c r="AH412" i="11"/>
  <c r="AG501" i="54"/>
  <c r="AI505" i="11"/>
  <c r="AG524" i="54"/>
  <c r="AI528" i="11"/>
  <c r="AG520" i="54"/>
  <c r="AI524" i="11"/>
  <c r="AH407" i="11"/>
  <c r="AH500" i="11"/>
  <c r="AG475" i="54"/>
  <c r="AI479" i="11"/>
  <c r="AH436" i="11"/>
  <c r="AH459" i="11"/>
  <c r="AH468" i="11"/>
  <c r="AH509" i="11"/>
  <c r="AG554" i="54"/>
  <c r="AH439" i="11"/>
  <c r="AH451" i="11"/>
  <c r="AH466" i="11"/>
  <c r="AH473" i="11"/>
  <c r="AH495" i="11"/>
  <c r="AH416" i="11"/>
  <c r="AH538" i="11"/>
  <c r="AG508" i="54"/>
  <c r="AI512" i="11"/>
  <c r="AG538" i="54"/>
  <c r="AG530" i="54"/>
  <c r="AI534" i="11"/>
  <c r="AG537" i="54"/>
  <c r="AD464" i="54"/>
  <c r="AD554" i="54"/>
  <c r="AD529" i="54"/>
  <c r="AD553" i="54"/>
  <c r="AD458" i="54"/>
  <c r="AD411" i="54"/>
  <c r="AD462" i="54"/>
  <c r="AD539" i="54"/>
  <c r="AD542" i="54"/>
  <c r="AD401" i="54"/>
  <c r="AD409" i="54"/>
  <c r="AD484" i="54"/>
  <c r="AD487" i="54"/>
  <c r="AD545" i="54"/>
  <c r="AD435" i="54"/>
  <c r="AD515" i="54"/>
  <c r="AD500" i="54"/>
  <c r="AD504" i="54"/>
  <c r="AD477" i="54"/>
  <c r="AD455" i="54"/>
  <c r="AD479" i="54"/>
  <c r="AD468" i="54"/>
  <c r="AD427" i="54"/>
  <c r="AD418" i="54"/>
  <c r="AD481" i="54"/>
  <c r="AD448" i="54"/>
  <c r="AD446" i="54"/>
  <c r="AD472" i="54"/>
  <c r="AD404" i="54"/>
  <c r="AD407" i="54"/>
  <c r="AD438" i="54"/>
  <c r="AD525" i="54"/>
  <c r="AD561" i="54"/>
  <c r="AD532" i="54"/>
  <c r="AD485" i="54"/>
  <c r="AD410" i="54"/>
  <c r="AD535" i="54"/>
  <c r="AD476" i="54"/>
  <c r="AD480" i="54"/>
  <c r="AD426" i="54"/>
  <c r="AD439" i="54"/>
  <c r="AD457" i="54"/>
  <c r="AD417" i="54"/>
  <c r="AD509" i="54"/>
  <c r="AD506" i="54"/>
  <c r="AD394" i="54"/>
  <c r="AD396" i="54"/>
  <c r="AD398" i="54"/>
  <c r="AD521" i="54"/>
  <c r="AD563" i="54"/>
  <c r="AD551" i="54"/>
  <c r="AD526" i="54"/>
  <c r="AD499" i="54"/>
  <c r="AD475" i="54"/>
  <c r="AD495" i="54"/>
  <c r="AD444" i="54"/>
  <c r="AD414" i="54"/>
  <c r="AD432" i="54"/>
  <c r="AD406" i="54"/>
  <c r="AD423" i="54"/>
  <c r="AD403" i="54"/>
  <c r="AD528" i="54"/>
  <c r="AD516" i="54"/>
  <c r="AD445" i="54"/>
  <c r="AD405" i="54"/>
  <c r="AD503" i="54"/>
  <c r="AD514" i="54"/>
  <c r="AD433" i="54"/>
  <c r="AD415" i="54"/>
  <c r="AD544" i="54"/>
  <c r="AD536" i="54"/>
  <c r="AD548" i="54"/>
  <c r="AD547" i="54"/>
  <c r="AD552" i="54"/>
  <c r="AD530" i="54"/>
  <c r="AD497" i="54"/>
  <c r="AD447" i="54"/>
  <c r="AD424" i="54"/>
  <c r="AD425" i="54"/>
  <c r="AD482" i="54"/>
  <c r="AD454" i="54"/>
  <c r="AD419" i="54"/>
  <c r="AD494" i="54"/>
  <c r="AD453" i="54"/>
  <c r="AD518" i="54"/>
  <c r="AD474" i="54"/>
  <c r="AD488" i="54"/>
  <c r="AD402" i="54"/>
  <c r="AD456" i="54"/>
  <c r="AD483" i="54"/>
  <c r="AD555" i="54"/>
  <c r="AD558" i="54"/>
  <c r="AD429" i="54"/>
  <c r="AD428" i="54"/>
  <c r="AD437" i="54"/>
  <c r="AD541" i="54"/>
  <c r="AD562" i="54"/>
  <c r="AD531" i="54"/>
  <c r="AD520" i="54"/>
  <c r="AD422" i="54"/>
  <c r="AD470" i="54"/>
  <c r="AD517" i="54"/>
  <c r="AD416" i="54"/>
  <c r="AD465" i="54"/>
  <c r="AD492" i="54"/>
  <c r="AD508" i="54"/>
  <c r="AD452" i="54"/>
  <c r="AD421" i="54"/>
  <c r="AD413" i="54"/>
  <c r="AD466" i="54"/>
  <c r="AD556" i="54"/>
  <c r="AD533" i="54"/>
  <c r="AD564" i="54"/>
  <c r="AD486" i="54"/>
  <c r="AD522" i="54"/>
  <c r="AD543" i="54"/>
  <c r="AD473" i="54"/>
  <c r="AD451" i="54"/>
  <c r="AD489" i="54"/>
  <c r="AD493" i="54"/>
  <c r="AD459" i="54"/>
  <c r="AD534" i="54"/>
  <c r="AD557" i="54"/>
  <c r="AD400" i="54"/>
  <c r="AD434" i="54"/>
  <c r="AD430" i="54"/>
  <c r="AD449" i="54"/>
  <c r="AD510" i="54"/>
  <c r="AD501" i="54"/>
  <c r="AD442" i="54"/>
  <c r="AD496" i="54"/>
  <c r="AD490" i="54"/>
  <c r="AD431" i="54"/>
  <c r="AD385" i="54"/>
  <c r="AD461" i="54"/>
  <c r="AD511" i="54"/>
  <c r="AD397" i="54"/>
  <c r="AD392" i="54"/>
  <c r="AD538" i="54"/>
  <c r="AD559" i="54"/>
  <c r="AD549" i="54"/>
  <c r="AD527" i="54"/>
  <c r="AD560" i="54"/>
  <c r="AD460" i="54"/>
  <c r="AD420" i="54"/>
  <c r="AD441" i="54"/>
  <c r="AD519" i="54"/>
  <c r="AD502" i="54"/>
  <c r="AD469" i="54"/>
  <c r="AD512" i="54"/>
  <c r="AD440" i="54"/>
  <c r="AD399" i="54"/>
  <c r="AD524" i="54"/>
  <c r="AD523" i="54"/>
  <c r="AD540" i="54"/>
  <c r="AD436" i="54"/>
  <c r="AD537" i="54"/>
  <c r="AD550" i="54"/>
  <c r="AD546" i="54"/>
  <c r="AD513" i="54"/>
  <c r="AD450" i="54"/>
  <c r="AD471" i="54"/>
  <c r="AD393" i="54"/>
  <c r="AD507" i="54"/>
  <c r="AD467" i="54"/>
  <c r="AD505" i="54"/>
  <c r="AD491" i="54"/>
  <c r="AD478" i="54"/>
  <c r="AD443" i="54"/>
  <c r="AD463" i="54"/>
  <c r="AD498" i="54"/>
  <c r="AD412" i="54"/>
  <c r="AD408" i="54"/>
  <c r="AD395" i="54"/>
  <c r="AG414" i="54"/>
  <c r="AG406" i="54"/>
  <c r="AG458" i="54"/>
  <c r="AG476" i="54"/>
  <c r="AG534" i="54"/>
  <c r="AG564" i="54"/>
  <c r="AG522" i="54"/>
  <c r="AG408" i="54"/>
  <c r="A34" i="11"/>
  <c r="G34" i="11" s="1"/>
  <c r="A32" i="54"/>
  <c r="G32" i="54" s="1"/>
  <c r="AG528" i="54"/>
  <c r="AG420" i="54"/>
  <c r="AG441" i="54"/>
  <c r="AG433" i="54"/>
  <c r="AG428" i="54"/>
  <c r="AG479" i="54"/>
  <c r="AG459" i="54"/>
  <c r="AG444" i="54"/>
  <c r="AG457" i="54"/>
  <c r="AG400" i="54"/>
  <c r="AG445" i="54"/>
  <c r="AG419" i="54"/>
  <c r="AG402" i="54"/>
  <c r="AG466" i="54"/>
  <c r="AG416" i="54"/>
  <c r="AG454" i="54"/>
  <c r="AG525" i="54"/>
  <c r="AG417" i="54"/>
  <c r="AG426" i="54"/>
  <c r="AG547" i="54"/>
  <c r="AG393" i="54"/>
  <c r="AG465" i="54"/>
  <c r="AG455" i="54"/>
  <c r="AG462" i="54"/>
  <c r="AG451" i="54"/>
  <c r="AG392" i="54"/>
  <c r="AG436" i="54"/>
  <c r="AG395" i="54"/>
  <c r="AG407" i="54"/>
  <c r="AG427" i="54"/>
  <c r="AG409" i="54"/>
  <c r="AG403" i="54"/>
  <c r="AG543" i="54"/>
  <c r="AG431" i="54"/>
  <c r="AG471" i="54"/>
  <c r="AG485" i="54"/>
  <c r="AG430" i="54"/>
  <c r="AG456" i="54"/>
  <c r="AG483" i="54"/>
  <c r="AG506" i="54"/>
  <c r="AG397" i="54"/>
  <c r="AG450" i="54"/>
  <c r="AG545" i="54"/>
  <c r="AG423" i="54"/>
  <c r="AG526" i="54"/>
  <c r="AG401" i="54"/>
  <c r="AG439" i="54"/>
  <c r="AG536" i="54"/>
  <c r="AG481" i="54"/>
  <c r="AG448" i="54"/>
  <c r="AG446" i="54"/>
  <c r="AG503" i="54"/>
  <c r="AG410" i="54"/>
  <c r="AG468" i="54"/>
  <c r="AG411" i="54"/>
  <c r="AG425" i="54"/>
  <c r="AG442" i="54"/>
  <c r="AG474" i="54"/>
  <c r="AG404" i="54"/>
  <c r="AG449" i="54"/>
  <c r="AG432" i="54"/>
  <c r="AG412" i="54"/>
  <c r="AG510" i="54"/>
  <c r="AG443" i="54"/>
  <c r="AG424" i="54"/>
  <c r="AG405" i="54"/>
  <c r="AG421" i="54"/>
  <c r="AG551" i="54"/>
  <c r="AG461" i="54"/>
  <c r="AG418" i="54"/>
  <c r="AG440" i="54"/>
  <c r="AG394" i="54"/>
  <c r="AG385" i="54"/>
  <c r="AG435" i="54"/>
  <c r="AG488" i="54"/>
  <c r="AG422" i="54"/>
  <c r="AG532" i="54"/>
  <c r="AG437" i="54"/>
  <c r="AG517" i="54"/>
  <c r="AG429" i="54"/>
  <c r="AG438" i="54"/>
  <c r="AG415" i="54"/>
  <c r="AG399" i="54"/>
  <c r="AG500" i="54"/>
  <c r="AG509" i="54"/>
  <c r="AG562" i="54"/>
  <c r="AG460" i="54"/>
  <c r="AG447" i="54"/>
  <c r="AG496" i="54"/>
  <c r="AG453" i="54"/>
  <c r="AG413" i="54"/>
  <c r="AG452" i="54"/>
  <c r="AG434" i="54"/>
  <c r="AG398" i="54"/>
  <c r="AG396" i="54"/>
  <c r="H34" i="11"/>
  <c r="K34" i="11"/>
  <c r="A163" i="25"/>
  <c r="A164" i="25"/>
  <c r="A138" i="25"/>
  <c r="A139" i="25"/>
  <c r="B33" i="11" l="1"/>
  <c r="E33" i="11"/>
  <c r="A84" i="6"/>
  <c r="A85" i="6"/>
  <c r="B136" i="11"/>
  <c r="E136" i="11"/>
  <c r="A33" i="11" l="1"/>
  <c r="G33" i="11" s="1"/>
  <c r="A31" i="54"/>
  <c r="G31" i="54" s="1"/>
  <c r="H136" i="11"/>
  <c r="K33" i="11"/>
  <c r="K136" i="11"/>
  <c r="H33" i="11"/>
  <c r="AN15" i="31"/>
  <c r="AN14" i="31"/>
  <c r="AN13" i="31"/>
  <c r="AN12" i="31"/>
  <c r="AN11" i="31"/>
  <c r="AN16" i="31"/>
  <c r="AN10" i="31"/>
  <c r="AN9" i="31"/>
  <c r="D28" i="31"/>
  <c r="E37" i="41" l="1"/>
  <c r="F37" i="41"/>
  <c r="G37" i="41"/>
  <c r="J24" i="41"/>
  <c r="J25" i="41"/>
  <c r="J26" i="41"/>
  <c r="J27" i="41"/>
  <c r="J28" i="41"/>
  <c r="J29" i="41"/>
  <c r="J30" i="41"/>
  <c r="J31" i="41"/>
  <c r="J32" i="41"/>
  <c r="J33" i="41"/>
  <c r="J34" i="41"/>
  <c r="J35" i="41"/>
  <c r="J36" i="41"/>
  <c r="AM30" i="31" l="1"/>
  <c r="X30" i="31" s="1"/>
  <c r="F2" i="12" l="1"/>
  <c r="A51" i="11" l="1"/>
  <c r="B51" i="11"/>
  <c r="E51" i="11"/>
  <c r="AM20" i="3"/>
  <c r="AL20" i="3"/>
  <c r="AK20" i="3"/>
  <c r="AJ20" i="3"/>
  <c r="AM19" i="3"/>
  <c r="AL19" i="3"/>
  <c r="AK19" i="3"/>
  <c r="AJ19" i="3"/>
  <c r="AM18" i="3"/>
  <c r="AL18" i="3"/>
  <c r="AK18" i="3"/>
  <c r="AJ18" i="3"/>
  <c r="AJ23" i="3"/>
  <c r="AO23" i="3" s="1"/>
  <c r="AT23" i="3" s="1"/>
  <c r="AK23" i="3"/>
  <c r="AP23" i="3" s="1"/>
  <c r="AU23" i="3" s="1"/>
  <c r="AL23" i="3"/>
  <c r="AQ23" i="3" s="1"/>
  <c r="AV23" i="3" s="1"/>
  <c r="AM23" i="3"/>
  <c r="AR23" i="3" s="1"/>
  <c r="AW23" i="3" s="1"/>
  <c r="AJ25" i="3"/>
  <c r="AO25" i="3" s="1"/>
  <c r="AT25" i="3" s="1"/>
  <c r="AK25" i="3"/>
  <c r="AP25" i="3" s="1"/>
  <c r="AU25" i="3" s="1"/>
  <c r="AL25" i="3"/>
  <c r="AQ25" i="3" s="1"/>
  <c r="AV25" i="3" s="1"/>
  <c r="AM25" i="3"/>
  <c r="AR25" i="3" s="1"/>
  <c r="AW25" i="3" s="1"/>
  <c r="K51" i="11" l="1"/>
  <c r="H51" i="11"/>
  <c r="G51" i="11"/>
  <c r="AP18" i="3"/>
  <c r="AU18" i="3" s="1"/>
  <c r="AQ18" i="3"/>
  <c r="AV18" i="3" s="1"/>
  <c r="AR18" i="3"/>
  <c r="AW18" i="3" s="1"/>
  <c r="AO18" i="3"/>
  <c r="AT18" i="3" s="1"/>
  <c r="B205" i="11"/>
  <c r="E205" i="11"/>
  <c r="B206" i="11"/>
  <c r="E206" i="11"/>
  <c r="B207" i="11"/>
  <c r="E207" i="11"/>
  <c r="K207" i="11" l="1"/>
  <c r="K206" i="11"/>
  <c r="H206" i="11"/>
  <c r="H207" i="11"/>
  <c r="K205" i="11"/>
  <c r="H205" i="11"/>
  <c r="A12" i="8"/>
  <c r="A397" i="11" s="1"/>
  <c r="A13" i="8"/>
  <c r="A398" i="11" s="1"/>
  <c r="A14" i="8"/>
  <c r="A399" i="11" s="1"/>
  <c r="A15" i="8"/>
  <c r="A400" i="11" s="1"/>
  <c r="A16" i="8"/>
  <c r="A401" i="11" s="1"/>
  <c r="A17" i="8"/>
  <c r="A402" i="11" s="1"/>
  <c r="A18" i="8"/>
  <c r="A403" i="11" s="1"/>
  <c r="A19" i="8"/>
  <c r="A404" i="11" s="1"/>
  <c r="A20" i="8"/>
  <c r="A405" i="11" s="1"/>
  <c r="A21" i="8"/>
  <c r="A406" i="11" s="1"/>
  <c r="A22" i="8"/>
  <c r="A407" i="11" s="1"/>
  <c r="A23" i="8"/>
  <c r="A408" i="11" s="1"/>
  <c r="A24" i="8"/>
  <c r="A409" i="11" s="1"/>
  <c r="A25" i="8"/>
  <c r="A410" i="11" s="1"/>
  <c r="A26" i="8"/>
  <c r="A411" i="11" s="1"/>
  <c r="A27" i="8"/>
  <c r="A412" i="11" s="1"/>
  <c r="A28" i="8"/>
  <c r="A413" i="11" s="1"/>
  <c r="A29" i="8"/>
  <c r="A414" i="11" s="1"/>
  <c r="A30" i="8"/>
  <c r="A415" i="11" s="1"/>
  <c r="A31" i="8"/>
  <c r="A416" i="11" s="1"/>
  <c r="A32" i="8"/>
  <c r="A417" i="11" s="1"/>
  <c r="A33" i="8"/>
  <c r="A418" i="11" s="1"/>
  <c r="A34" i="8"/>
  <c r="A419" i="11" s="1"/>
  <c r="A35" i="8"/>
  <c r="A420" i="11" s="1"/>
  <c r="A36" i="8"/>
  <c r="A421" i="11" s="1"/>
  <c r="A37" i="8"/>
  <c r="A422" i="11" s="1"/>
  <c r="A38" i="8"/>
  <c r="A423" i="11" s="1"/>
  <c r="A39" i="8"/>
  <c r="A424" i="11" s="1"/>
  <c r="A40" i="8"/>
  <c r="A425" i="11" s="1"/>
  <c r="A41" i="8"/>
  <c r="A426" i="11" s="1"/>
  <c r="A42" i="8"/>
  <c r="A427" i="11" s="1"/>
  <c r="A43" i="8"/>
  <c r="A428" i="11" s="1"/>
  <c r="A44" i="8"/>
  <c r="A429" i="11" s="1"/>
  <c r="A45" i="8"/>
  <c r="A430" i="11" s="1"/>
  <c r="A46" i="8"/>
  <c r="A431" i="11" s="1"/>
  <c r="A47" i="8"/>
  <c r="A432" i="11" s="1"/>
  <c r="A48" i="8"/>
  <c r="A433" i="11" s="1"/>
  <c r="A49" i="8"/>
  <c r="A434" i="11" s="1"/>
  <c r="A50" i="8"/>
  <c r="A435" i="11" s="1"/>
  <c r="A51" i="8"/>
  <c r="A436" i="11" s="1"/>
  <c r="A52" i="8"/>
  <c r="A437" i="11" s="1"/>
  <c r="A53" i="8"/>
  <c r="A438" i="11" s="1"/>
  <c r="A54" i="8"/>
  <c r="A439" i="11" s="1"/>
  <c r="A55" i="8"/>
  <c r="A440" i="11" s="1"/>
  <c r="A56" i="8"/>
  <c r="A441" i="11" s="1"/>
  <c r="A57" i="8"/>
  <c r="A442" i="11" s="1"/>
  <c r="A58" i="8"/>
  <c r="A443" i="11" s="1"/>
  <c r="A59" i="8"/>
  <c r="A444" i="11" s="1"/>
  <c r="A60" i="8"/>
  <c r="A445" i="11" s="1"/>
  <c r="A61" i="8"/>
  <c r="A446" i="11" s="1"/>
  <c r="A62" i="8"/>
  <c r="A447" i="11" s="1"/>
  <c r="A63" i="8"/>
  <c r="A448" i="11" s="1"/>
  <c r="A64" i="8"/>
  <c r="A449" i="11" s="1"/>
  <c r="A65" i="8"/>
  <c r="A450" i="11" s="1"/>
  <c r="A66" i="8"/>
  <c r="A451" i="11" s="1"/>
  <c r="A67" i="8"/>
  <c r="A452" i="11" s="1"/>
  <c r="A68" i="8"/>
  <c r="A453" i="11" s="1"/>
  <c r="A69" i="8"/>
  <c r="A454" i="11" s="1"/>
  <c r="A70" i="8"/>
  <c r="A455" i="11" s="1"/>
  <c r="A71" i="8"/>
  <c r="A456" i="11" s="1"/>
  <c r="A72" i="8"/>
  <c r="A457" i="11" s="1"/>
  <c r="A73" i="8"/>
  <c r="A458" i="11" s="1"/>
  <c r="A74" i="8"/>
  <c r="A459" i="11" s="1"/>
  <c r="A75" i="8"/>
  <c r="A460" i="11" s="1"/>
  <c r="A76" i="8"/>
  <c r="A461" i="11" s="1"/>
  <c r="A77" i="8"/>
  <c r="A462" i="11" s="1"/>
  <c r="A78" i="8"/>
  <c r="A463" i="11" s="1"/>
  <c r="A79" i="8"/>
  <c r="A464" i="11" s="1"/>
  <c r="A80" i="8"/>
  <c r="A465" i="11" s="1"/>
  <c r="A81" i="8"/>
  <c r="A466" i="11" s="1"/>
  <c r="G466" i="11" s="1"/>
  <c r="A84" i="8"/>
  <c r="A469" i="11" s="1"/>
  <c r="A85" i="8"/>
  <c r="A470" i="11" s="1"/>
  <c r="A86" i="8"/>
  <c r="A471" i="11" s="1"/>
  <c r="A87" i="8"/>
  <c r="A472" i="11" s="1"/>
  <c r="A88" i="8"/>
  <c r="A473" i="11" s="1"/>
  <c r="A89" i="8"/>
  <c r="A474" i="11" s="1"/>
  <c r="A90" i="8"/>
  <c r="A475" i="11" s="1"/>
  <c r="A91" i="8"/>
  <c r="A476" i="11" s="1"/>
  <c r="A92" i="8"/>
  <c r="A477" i="11" s="1"/>
  <c r="A93" i="8"/>
  <c r="A478" i="11" s="1"/>
  <c r="A94" i="8"/>
  <c r="A479" i="11" s="1"/>
  <c r="A95" i="8"/>
  <c r="A480" i="11" s="1"/>
  <c r="A96" i="8"/>
  <c r="A481" i="11" s="1"/>
  <c r="A97" i="8"/>
  <c r="A482" i="11" s="1"/>
  <c r="A98" i="8"/>
  <c r="A483" i="11" s="1"/>
  <c r="A99" i="8"/>
  <c r="A484" i="11" s="1"/>
  <c r="A100" i="8"/>
  <c r="A485" i="11" s="1"/>
  <c r="A101" i="8"/>
  <c r="A486" i="11" s="1"/>
  <c r="A102" i="8"/>
  <c r="A487" i="11" s="1"/>
  <c r="A103" i="8"/>
  <c r="A488" i="11" s="1"/>
  <c r="A104" i="8"/>
  <c r="A489" i="11" s="1"/>
  <c r="A105" i="8"/>
  <c r="A490" i="11" s="1"/>
  <c r="A106" i="8"/>
  <c r="A491" i="11" s="1"/>
  <c r="A107" i="8"/>
  <c r="A492" i="11" s="1"/>
  <c r="A108" i="8"/>
  <c r="A493" i="11" s="1"/>
  <c r="A109" i="8"/>
  <c r="A494" i="11" s="1"/>
  <c r="A110" i="8"/>
  <c r="A495" i="11" s="1"/>
  <c r="A111" i="8"/>
  <c r="A496" i="11" s="1"/>
  <c r="A112" i="8"/>
  <c r="A497" i="11" s="1"/>
  <c r="A113" i="8"/>
  <c r="A498" i="11" s="1"/>
  <c r="A114" i="8"/>
  <c r="A499" i="11" s="1"/>
  <c r="A115" i="8"/>
  <c r="A500" i="11" s="1"/>
  <c r="A116" i="8"/>
  <c r="A501" i="11" s="1"/>
  <c r="A117" i="8"/>
  <c r="A502" i="11" s="1"/>
  <c r="A118" i="8"/>
  <c r="A503" i="11" s="1"/>
  <c r="A119" i="8"/>
  <c r="A504" i="11" s="1"/>
  <c r="A120" i="8"/>
  <c r="A505" i="11" s="1"/>
  <c r="A121" i="8"/>
  <c r="A506" i="11" s="1"/>
  <c r="A122" i="8"/>
  <c r="A507" i="11" s="1"/>
  <c r="A123" i="8"/>
  <c r="A508" i="11" s="1"/>
  <c r="A124" i="8"/>
  <c r="A509" i="11" s="1"/>
  <c r="A125" i="8"/>
  <c r="A510" i="11" s="1"/>
  <c r="A126" i="8"/>
  <c r="A511" i="11" s="1"/>
  <c r="A127" i="8"/>
  <c r="A512" i="11" s="1"/>
  <c r="A128" i="8"/>
  <c r="A513" i="11" s="1"/>
  <c r="A129" i="8"/>
  <c r="A514" i="11" s="1"/>
  <c r="A130" i="8"/>
  <c r="A515" i="11" s="1"/>
  <c r="A131" i="8"/>
  <c r="A516" i="11" s="1"/>
  <c r="A132" i="8"/>
  <c r="A517" i="11" s="1"/>
  <c r="A133" i="8"/>
  <c r="A518" i="11" s="1"/>
  <c r="A134" i="8"/>
  <c r="A519" i="11" s="1"/>
  <c r="A135" i="8"/>
  <c r="A520" i="11" s="1"/>
  <c r="A136" i="8"/>
  <c r="A521" i="11" s="1"/>
  <c r="A137" i="8"/>
  <c r="A522" i="11" s="1"/>
  <c r="A138" i="8"/>
  <c r="A523" i="11" s="1"/>
  <c r="A139" i="8"/>
  <c r="A524" i="11" s="1"/>
  <c r="A140" i="8"/>
  <c r="A525" i="11" s="1"/>
  <c r="A141" i="8"/>
  <c r="A526" i="11" s="1"/>
  <c r="A142" i="8"/>
  <c r="A527" i="11" s="1"/>
  <c r="A143" i="8"/>
  <c r="A528" i="11" s="1"/>
  <c r="A144" i="8"/>
  <c r="A529" i="11" s="1"/>
  <c r="A145" i="8"/>
  <c r="A530" i="11" s="1"/>
  <c r="A146" i="8"/>
  <c r="A531" i="11" s="1"/>
  <c r="A147" i="8"/>
  <c r="A532" i="11" s="1"/>
  <c r="A148" i="8"/>
  <c r="A533" i="11" s="1"/>
  <c r="A149" i="8"/>
  <c r="A534" i="11" s="1"/>
  <c r="A150" i="8"/>
  <c r="A535" i="11" s="1"/>
  <c r="A151" i="8"/>
  <c r="A536" i="11" s="1"/>
  <c r="A152" i="8"/>
  <c r="A537" i="11" s="1"/>
  <c r="A153" i="8"/>
  <c r="A155" i="8"/>
  <c r="A540" i="11" s="1"/>
  <c r="A156" i="8"/>
  <c r="A541" i="11" s="1"/>
  <c r="A157" i="8"/>
  <c r="A542" i="11" s="1"/>
  <c r="A158" i="8"/>
  <c r="A543" i="11" s="1"/>
  <c r="A159" i="8"/>
  <c r="A544" i="11" s="1"/>
  <c r="A160" i="8"/>
  <c r="A545" i="11" s="1"/>
  <c r="A161" i="8"/>
  <c r="A546" i="11" s="1"/>
  <c r="A162" i="8"/>
  <c r="A547" i="11" s="1"/>
  <c r="A163" i="8"/>
  <c r="A548" i="11" s="1"/>
  <c r="A164" i="8"/>
  <c r="A549" i="11" s="1"/>
  <c r="A165" i="8"/>
  <c r="A550" i="11" s="1"/>
  <c r="A166" i="8"/>
  <c r="A551" i="11" s="1"/>
  <c r="A167" i="8"/>
  <c r="A10" i="8"/>
  <c r="A214" i="25"/>
  <c r="A215" i="25"/>
  <c r="A151" i="54" s="1"/>
  <c r="G151" i="54" s="1"/>
  <c r="A216" i="25"/>
  <c r="A217" i="25"/>
  <c r="A152" i="54" s="1"/>
  <c r="G152" i="54" s="1"/>
  <c r="A218" i="25"/>
  <c r="A219" i="25"/>
  <c r="A153" i="54" s="1"/>
  <c r="G153" i="54" s="1"/>
  <c r="A220" i="25"/>
  <c r="A221" i="25"/>
  <c r="A154" i="54" s="1"/>
  <c r="G154" i="54" s="1"/>
  <c r="A222" i="25"/>
  <c r="A223" i="25"/>
  <c r="A224" i="25"/>
  <c r="A155" i="54" s="1"/>
  <c r="G155" i="54" s="1"/>
  <c r="A213" i="25"/>
  <c r="A150" i="54" s="1"/>
  <c r="G150" i="54" s="1"/>
  <c r="A202" i="25"/>
  <c r="A203" i="25"/>
  <c r="A205" i="25"/>
  <c r="A146" i="54" s="1"/>
  <c r="G146" i="54" s="1"/>
  <c r="A206" i="25"/>
  <c r="A147" i="54" s="1"/>
  <c r="G147" i="54" s="1"/>
  <c r="A207" i="25"/>
  <c r="A148" i="54" s="1"/>
  <c r="G148" i="54" s="1"/>
  <c r="A208" i="25"/>
  <c r="A209" i="25"/>
  <c r="A149" i="54" s="1"/>
  <c r="G149" i="54" s="1"/>
  <c r="A210" i="25"/>
  <c r="A211" i="25"/>
  <c r="A152" i="11" s="1"/>
  <c r="G152" i="11" s="1"/>
  <c r="A201" i="25"/>
  <c r="A145" i="54" s="1"/>
  <c r="G145" i="54" s="1"/>
  <c r="A199" i="25"/>
  <c r="A144" i="54" s="1"/>
  <c r="G144" i="54" s="1"/>
  <c r="A183" i="25"/>
  <c r="A184" i="25"/>
  <c r="A138" i="54" s="1"/>
  <c r="G138" i="54" s="1"/>
  <c r="A185" i="25"/>
  <c r="A186" i="25"/>
  <c r="A139" i="54" s="1"/>
  <c r="G139" i="54" s="1"/>
  <c r="A187" i="25"/>
  <c r="A188" i="25"/>
  <c r="A140" i="54" s="1"/>
  <c r="G140" i="54" s="1"/>
  <c r="A189" i="25"/>
  <c r="A190" i="25"/>
  <c r="A191" i="25"/>
  <c r="A141" i="54" s="1"/>
  <c r="G141" i="54" s="1"/>
  <c r="A192" i="25"/>
  <c r="A193" i="25"/>
  <c r="A194" i="25"/>
  <c r="A195" i="25"/>
  <c r="A142" i="54" s="1"/>
  <c r="G142" i="54" s="1"/>
  <c r="A196" i="25"/>
  <c r="A197" i="25"/>
  <c r="A143" i="54" s="1"/>
  <c r="G143" i="54" s="1"/>
  <c r="A182" i="25"/>
  <c r="A137" i="54" s="1"/>
  <c r="G137" i="54" s="1"/>
  <c r="A173" i="25"/>
  <c r="A174" i="25"/>
  <c r="A175" i="25"/>
  <c r="A135" i="54" s="1"/>
  <c r="G135" i="54" s="1"/>
  <c r="A176" i="25"/>
  <c r="A177" i="25"/>
  <c r="A136" i="54" s="1"/>
  <c r="G136" i="54" s="1"/>
  <c r="A172" i="25"/>
  <c r="A166" i="25"/>
  <c r="A167" i="25"/>
  <c r="A168" i="25"/>
  <c r="A132" i="54" s="1"/>
  <c r="G132" i="54" s="1"/>
  <c r="A169" i="25"/>
  <c r="A170" i="25"/>
  <c r="A133" i="54" s="1"/>
  <c r="G133" i="54" s="1"/>
  <c r="A165" i="25"/>
  <c r="A131" i="54" s="1"/>
  <c r="G131" i="54" s="1"/>
  <c r="A160" i="25"/>
  <c r="A161" i="25"/>
  <c r="A130" i="54" s="1"/>
  <c r="G130" i="54" s="1"/>
  <c r="A159" i="25"/>
  <c r="A129" i="54" s="1"/>
  <c r="G129" i="54" s="1"/>
  <c r="A156" i="25"/>
  <c r="A128" i="54" s="1"/>
  <c r="G128" i="54" s="1"/>
  <c r="A142" i="25"/>
  <c r="A143" i="25"/>
  <c r="A144" i="25"/>
  <c r="A127" i="54" s="1"/>
  <c r="G127" i="54" s="1"/>
  <c r="A145" i="25"/>
  <c r="A146" i="25"/>
  <c r="A147" i="25"/>
  <c r="A148" i="25"/>
  <c r="A149" i="25"/>
  <c r="A150" i="25"/>
  <c r="A151" i="25"/>
  <c r="A152" i="25"/>
  <c r="A153" i="25"/>
  <c r="A154" i="25"/>
  <c r="A141" i="25"/>
  <c r="A126" i="54" s="1"/>
  <c r="G126" i="54" s="1"/>
  <c r="A137" i="25"/>
  <c r="A125" i="54" s="1"/>
  <c r="G125" i="54" s="1"/>
  <c r="A131" i="25"/>
  <c r="A132" i="25"/>
  <c r="A123" i="54" s="1"/>
  <c r="G123" i="54" s="1"/>
  <c r="A133" i="25"/>
  <c r="A134" i="25"/>
  <c r="A124" i="54" s="1"/>
  <c r="G124" i="54" s="1"/>
  <c r="A130" i="25"/>
  <c r="A122" i="54" s="1"/>
  <c r="G122" i="54" s="1"/>
  <c r="A128" i="25"/>
  <c r="A121" i="54" s="1"/>
  <c r="G121" i="54" s="1"/>
  <c r="A121" i="25"/>
  <c r="A122" i="25"/>
  <c r="A119" i="54" s="1"/>
  <c r="G119" i="54" s="1"/>
  <c r="A123" i="25"/>
  <c r="A124" i="25"/>
  <c r="A120" i="54" s="1"/>
  <c r="G120" i="54" s="1"/>
  <c r="A120" i="25"/>
  <c r="A118" i="54" s="1"/>
  <c r="G118" i="54" s="1"/>
  <c r="A106" i="25"/>
  <c r="A107" i="25"/>
  <c r="A109" i="54" s="1"/>
  <c r="G109" i="54" s="1"/>
  <c r="A108" i="25"/>
  <c r="A110" i="54" s="1"/>
  <c r="G110" i="54" s="1"/>
  <c r="A109" i="25"/>
  <c r="A110" i="25"/>
  <c r="A111" i="54" s="1"/>
  <c r="G111" i="54" s="1"/>
  <c r="A111" i="25"/>
  <c r="A112" i="54" s="1"/>
  <c r="G112" i="54" s="1"/>
  <c r="A112" i="25"/>
  <c r="A113" i="25"/>
  <c r="A113" i="54" s="1"/>
  <c r="G113" i="54" s="1"/>
  <c r="A114" i="25"/>
  <c r="A114" i="54" s="1"/>
  <c r="G114" i="54" s="1"/>
  <c r="A115" i="25"/>
  <c r="A116" i="25"/>
  <c r="A115" i="54" s="1"/>
  <c r="G115" i="54" s="1"/>
  <c r="A117" i="25"/>
  <c r="A116" i="54" s="1"/>
  <c r="G116" i="54" s="1"/>
  <c r="A118" i="25"/>
  <c r="A117" i="54" s="1"/>
  <c r="G117" i="54" s="1"/>
  <c r="A105" i="25"/>
  <c r="A108" i="54" s="1"/>
  <c r="G108" i="54" s="1"/>
  <c r="A97" i="25"/>
  <c r="A98" i="25"/>
  <c r="A106" i="54" s="1"/>
  <c r="G106" i="54" s="1"/>
  <c r="A99" i="25"/>
  <c r="A100" i="25"/>
  <c r="A101" i="25"/>
  <c r="A102" i="25"/>
  <c r="A107" i="54" s="1"/>
  <c r="G107" i="54" s="1"/>
  <c r="A103" i="25"/>
  <c r="A96" i="25"/>
  <c r="A105" i="54" s="1"/>
  <c r="G105" i="54" s="1"/>
  <c r="A93" i="25"/>
  <c r="A94" i="25"/>
  <c r="A104" i="54" s="1"/>
  <c r="G104" i="54" s="1"/>
  <c r="A95" i="25"/>
  <c r="A70" i="25"/>
  <c r="A94" i="54" s="1"/>
  <c r="G94" i="54" s="1"/>
  <c r="A71" i="25"/>
  <c r="A72" i="25"/>
  <c r="A95" i="54" s="1"/>
  <c r="G95" i="54" s="1"/>
  <c r="A73" i="25"/>
  <c r="A96" i="54" s="1"/>
  <c r="G96" i="54" s="1"/>
  <c r="A74" i="25"/>
  <c r="A75" i="25"/>
  <c r="A97" i="54" s="1"/>
  <c r="G97" i="54" s="1"/>
  <c r="A76" i="25"/>
  <c r="A77" i="25"/>
  <c r="A98" i="54" s="1"/>
  <c r="G98" i="54" s="1"/>
  <c r="A78" i="25"/>
  <c r="A99" i="54" s="1"/>
  <c r="G99" i="54" s="1"/>
  <c r="A79" i="25"/>
  <c r="A80" i="25"/>
  <c r="A100" i="54" s="1"/>
  <c r="G100" i="54" s="1"/>
  <c r="A81" i="25"/>
  <c r="A82" i="25"/>
  <c r="A83" i="25"/>
  <c r="A84" i="25"/>
  <c r="A101" i="54" s="1"/>
  <c r="G101" i="54" s="1"/>
  <c r="A85" i="25"/>
  <c r="A86" i="25"/>
  <c r="A102" i="54" s="1"/>
  <c r="G102" i="54" s="1"/>
  <c r="A87" i="25"/>
  <c r="A88" i="25"/>
  <c r="A89" i="25"/>
  <c r="A90" i="25"/>
  <c r="A92" i="25"/>
  <c r="A103" i="54" s="1"/>
  <c r="G103" i="54" s="1"/>
  <c r="A57" i="25"/>
  <c r="A58" i="25"/>
  <c r="A88" i="54" s="1"/>
  <c r="G88" i="54" s="1"/>
  <c r="A59" i="25"/>
  <c r="A60" i="25"/>
  <c r="A89" i="54" s="1"/>
  <c r="G89" i="54" s="1"/>
  <c r="A61" i="25"/>
  <c r="A62" i="25"/>
  <c r="A90" i="54" s="1"/>
  <c r="G90" i="54" s="1"/>
  <c r="A63" i="25"/>
  <c r="A64" i="25"/>
  <c r="A91" i="54" s="1"/>
  <c r="G91" i="54" s="1"/>
  <c r="A65" i="25"/>
  <c r="A66" i="25"/>
  <c r="A92" i="54" s="1"/>
  <c r="G92" i="54" s="1"/>
  <c r="A67" i="25"/>
  <c r="A68" i="25"/>
  <c r="A93" i="54" s="1"/>
  <c r="G93" i="54" s="1"/>
  <c r="A56" i="25"/>
  <c r="A87" i="54" s="1"/>
  <c r="G87" i="54" s="1"/>
  <c r="A39" i="25"/>
  <c r="A40" i="25"/>
  <c r="A79" i="54" s="1"/>
  <c r="G79" i="54" s="1"/>
  <c r="A41" i="25"/>
  <c r="A42" i="25"/>
  <c r="A80" i="54" s="1"/>
  <c r="G80" i="54" s="1"/>
  <c r="A43" i="25"/>
  <c r="A44" i="25"/>
  <c r="A81" i="54" s="1"/>
  <c r="G81" i="54" s="1"/>
  <c r="A45" i="25"/>
  <c r="A46" i="25"/>
  <c r="A82" i="54" s="1"/>
  <c r="G82" i="54" s="1"/>
  <c r="A47" i="25"/>
  <c r="A48" i="25"/>
  <c r="A83" i="54" s="1"/>
  <c r="G83" i="54" s="1"/>
  <c r="A49" i="25"/>
  <c r="A50" i="25"/>
  <c r="A84" i="54" s="1"/>
  <c r="G84" i="54" s="1"/>
  <c r="A51" i="25"/>
  <c r="A52" i="25"/>
  <c r="A85" i="54" s="1"/>
  <c r="G85" i="54" s="1"/>
  <c r="A53" i="25"/>
  <c r="A54" i="25"/>
  <c r="A86" i="54" s="1"/>
  <c r="G86" i="54" s="1"/>
  <c r="A38" i="25"/>
  <c r="A78" i="54" s="1"/>
  <c r="G78" i="54" s="1"/>
  <c r="A27" i="25"/>
  <c r="A28" i="25"/>
  <c r="A74" i="54" s="1"/>
  <c r="G74" i="54" s="1"/>
  <c r="A29" i="25"/>
  <c r="A30" i="25"/>
  <c r="A75" i="54" s="1"/>
  <c r="G75" i="54" s="1"/>
  <c r="A31" i="25"/>
  <c r="A32" i="25"/>
  <c r="A76" i="54" s="1"/>
  <c r="G76" i="54" s="1"/>
  <c r="A33" i="25"/>
  <c r="A77" i="54" s="1"/>
  <c r="G77" i="54" s="1"/>
  <c r="A26" i="25"/>
  <c r="A73" i="54" s="1"/>
  <c r="G73" i="54" s="1"/>
  <c r="A19" i="25"/>
  <c r="A69" i="54" s="1"/>
  <c r="G69" i="54" s="1"/>
  <c r="A20" i="25"/>
  <c r="A70" i="54" s="1"/>
  <c r="G70" i="54" s="1"/>
  <c r="A21" i="25"/>
  <c r="A22" i="25"/>
  <c r="A71" i="54" s="1"/>
  <c r="G71" i="54" s="1"/>
  <c r="A23" i="25"/>
  <c r="A24" i="25"/>
  <c r="A72" i="54" s="1"/>
  <c r="G72" i="54" s="1"/>
  <c r="A18" i="25"/>
  <c r="A68" i="54" s="1"/>
  <c r="G68" i="54" s="1"/>
  <c r="A5" i="25"/>
  <c r="A6" i="25"/>
  <c r="A7" i="25"/>
  <c r="A8" i="25"/>
  <c r="A9" i="25"/>
  <c r="A62" i="54" s="1"/>
  <c r="G62" i="54" s="1"/>
  <c r="A10" i="25"/>
  <c r="A63" i="54" s="1"/>
  <c r="G63" i="54" s="1"/>
  <c r="A11" i="25"/>
  <c r="A64" i="54" s="1"/>
  <c r="G64" i="54" s="1"/>
  <c r="A12" i="25"/>
  <c r="A65" i="54" s="1"/>
  <c r="G65" i="54" s="1"/>
  <c r="A13" i="25"/>
  <c r="A66" i="54" s="1"/>
  <c r="G66" i="54" s="1"/>
  <c r="A14" i="25"/>
  <c r="A15" i="25"/>
  <c r="A67" i="54" s="1"/>
  <c r="G67" i="54" s="1"/>
  <c r="A4" i="25"/>
  <c r="A61" i="54" s="1"/>
  <c r="G61" i="54" s="1"/>
  <c r="B217" i="11"/>
  <c r="E217" i="11"/>
  <c r="B395" i="11"/>
  <c r="E395" i="11"/>
  <c r="B19" i="8"/>
  <c r="B404" i="11" s="1"/>
  <c r="H404" i="11" s="1"/>
  <c r="A1" i="8"/>
  <c r="A171" i="10"/>
  <c r="A155" i="10"/>
  <c r="A139" i="10"/>
  <c r="A82" i="10"/>
  <c r="A172" i="10"/>
  <c r="A156" i="10"/>
  <c r="A140" i="10"/>
  <c r="A181" i="10"/>
  <c r="A182" i="10"/>
  <c r="A183" i="10"/>
  <c r="A184" i="10"/>
  <c r="A185" i="10"/>
  <c r="A165" i="10"/>
  <c r="A166" i="10"/>
  <c r="A167" i="10"/>
  <c r="A168" i="10"/>
  <c r="A169" i="10"/>
  <c r="A149" i="10"/>
  <c r="A150" i="10"/>
  <c r="A151" i="10"/>
  <c r="A152" i="10"/>
  <c r="A153" i="10"/>
  <c r="A131" i="10"/>
  <c r="A132" i="10"/>
  <c r="A133" i="10"/>
  <c r="A134" i="10"/>
  <c r="A135" i="10"/>
  <c r="A136" i="10"/>
  <c r="A137" i="10"/>
  <c r="A107" i="10"/>
  <c r="A108" i="10"/>
  <c r="A109" i="10"/>
  <c r="A110" i="10"/>
  <c r="A111" i="10"/>
  <c r="A112" i="10"/>
  <c r="A96" i="10"/>
  <c r="A91" i="10"/>
  <c r="A92" i="10"/>
  <c r="A93" i="10"/>
  <c r="A94" i="10"/>
  <c r="A95" i="10"/>
  <c r="A73" i="10"/>
  <c r="A74" i="10"/>
  <c r="A75" i="10"/>
  <c r="A76" i="10"/>
  <c r="A77" i="10"/>
  <c r="A78" i="10"/>
  <c r="A79" i="10"/>
  <c r="A80" i="10"/>
  <c r="A48" i="10"/>
  <c r="A49" i="10"/>
  <c r="A50" i="10"/>
  <c r="A51" i="10"/>
  <c r="A52" i="10"/>
  <c r="A53" i="10"/>
  <c r="A54" i="10"/>
  <c r="A55" i="10"/>
  <c r="A16" i="34"/>
  <c r="A17" i="34"/>
  <c r="A18" i="34"/>
  <c r="G551" i="11" l="1"/>
  <c r="A552" i="11"/>
  <c r="G552" i="11" s="1"/>
  <c r="G537" i="11"/>
  <c r="A538" i="11"/>
  <c r="A261" i="11"/>
  <c r="G261" i="11" s="1"/>
  <c r="A258" i="54"/>
  <c r="G258" i="54" s="1"/>
  <c r="A335" i="11"/>
  <c r="A332" i="54"/>
  <c r="G332" i="54" s="1"/>
  <c r="A370" i="11"/>
  <c r="G370" i="11" s="1"/>
  <c r="A367" i="54"/>
  <c r="G367" i="54" s="1"/>
  <c r="A284" i="11"/>
  <c r="G284" i="11" s="1"/>
  <c r="A281" i="54"/>
  <c r="G281" i="54" s="1"/>
  <c r="A368" i="11"/>
  <c r="G368" i="11" s="1"/>
  <c r="A365" i="54"/>
  <c r="G365" i="54" s="1"/>
  <c r="A297" i="11"/>
  <c r="G297" i="11" s="1"/>
  <c r="A294" i="54"/>
  <c r="G294" i="54" s="1"/>
  <c r="A367" i="11"/>
  <c r="G367" i="11" s="1"/>
  <c r="A364" i="54"/>
  <c r="G364" i="54" s="1"/>
  <c r="A258" i="11"/>
  <c r="G258" i="11" s="1"/>
  <c r="A255" i="54"/>
  <c r="G255" i="54" s="1"/>
  <c r="A282" i="11"/>
  <c r="G282" i="11" s="1"/>
  <c r="A279" i="54"/>
  <c r="G279" i="54" s="1"/>
  <c r="A296" i="11"/>
  <c r="G296" i="11" s="1"/>
  <c r="A293" i="54"/>
  <c r="G293" i="54" s="1"/>
  <c r="A310" i="11"/>
  <c r="G310" i="11" s="1"/>
  <c r="A307" i="54"/>
  <c r="G307" i="54" s="1"/>
  <c r="A354" i="11"/>
  <c r="G354" i="11" s="1"/>
  <c r="A351" i="54"/>
  <c r="G351" i="54" s="1"/>
  <c r="A366" i="11"/>
  <c r="A363" i="54"/>
  <c r="G363" i="54" s="1"/>
  <c r="A356" i="11"/>
  <c r="A353" i="54"/>
  <c r="G353" i="54" s="1"/>
  <c r="A136" i="11"/>
  <c r="G136" i="11" s="1"/>
  <c r="A134" i="54"/>
  <c r="G134" i="54" s="1"/>
  <c r="A299" i="11"/>
  <c r="G299" i="11" s="1"/>
  <c r="A296" i="54"/>
  <c r="G296" i="54" s="1"/>
  <c r="A381" i="11"/>
  <c r="G381" i="11" s="1"/>
  <c r="A378" i="54"/>
  <c r="G378" i="54" s="1"/>
  <c r="A260" i="11"/>
  <c r="G260" i="11" s="1"/>
  <c r="A257" i="54"/>
  <c r="G257" i="54" s="1"/>
  <c r="A334" i="11"/>
  <c r="G334" i="11" s="1"/>
  <c r="A331" i="54"/>
  <c r="G331" i="54" s="1"/>
  <c r="A311" i="11"/>
  <c r="G311" i="11" s="1"/>
  <c r="A308" i="54"/>
  <c r="G308" i="54" s="1"/>
  <c r="A295" i="11"/>
  <c r="G295" i="11" s="1"/>
  <c r="A292" i="54"/>
  <c r="G292" i="54" s="1"/>
  <c r="A365" i="11"/>
  <c r="G365" i="11" s="1"/>
  <c r="A362" i="54"/>
  <c r="G362" i="54" s="1"/>
  <c r="A207" i="11"/>
  <c r="G207" i="11" s="1"/>
  <c r="A204" i="54"/>
  <c r="G204" i="54" s="1"/>
  <c r="A300" i="11"/>
  <c r="G300" i="11" s="1"/>
  <c r="A297" i="54"/>
  <c r="G297" i="54" s="1"/>
  <c r="A352" i="11"/>
  <c r="G352" i="11" s="1"/>
  <c r="A349" i="54"/>
  <c r="G349" i="54" s="1"/>
  <c r="A384" i="11"/>
  <c r="G384" i="11" s="1"/>
  <c r="A381" i="54"/>
  <c r="G381" i="54" s="1"/>
  <c r="A286" i="11"/>
  <c r="G286" i="11" s="1"/>
  <c r="A283" i="54"/>
  <c r="G283" i="54" s="1"/>
  <c r="A313" i="11"/>
  <c r="G313" i="11" s="1"/>
  <c r="A310" i="54"/>
  <c r="G310" i="54" s="1"/>
  <c r="A298" i="11"/>
  <c r="G298" i="11" s="1"/>
  <c r="A295" i="54"/>
  <c r="G295" i="54" s="1"/>
  <c r="A380" i="11"/>
  <c r="G380" i="11" s="1"/>
  <c r="A377" i="54"/>
  <c r="G377" i="54" s="1"/>
  <c r="A283" i="11"/>
  <c r="G283" i="11" s="1"/>
  <c r="A280" i="54"/>
  <c r="G280" i="54" s="1"/>
  <c r="A281" i="11"/>
  <c r="G281" i="11" s="1"/>
  <c r="A278" i="54"/>
  <c r="G278" i="54" s="1"/>
  <c r="A353" i="11"/>
  <c r="G353" i="11" s="1"/>
  <c r="A350" i="54"/>
  <c r="G350" i="54" s="1"/>
  <c r="A280" i="11"/>
  <c r="G280" i="11" s="1"/>
  <c r="A277" i="54"/>
  <c r="G277" i="54" s="1"/>
  <c r="A206" i="11"/>
  <c r="G206" i="11" s="1"/>
  <c r="A203" i="54"/>
  <c r="G203" i="54" s="1"/>
  <c r="A279" i="11"/>
  <c r="G279" i="11" s="1"/>
  <c r="A276" i="54"/>
  <c r="G276" i="54" s="1"/>
  <c r="A315" i="11"/>
  <c r="A312" i="54"/>
  <c r="G312" i="54" s="1"/>
  <c r="A337" i="11"/>
  <c r="A334" i="54"/>
  <c r="G334" i="54" s="1"/>
  <c r="A351" i="11"/>
  <c r="G351" i="11" s="1"/>
  <c r="A348" i="54"/>
  <c r="G348" i="54" s="1"/>
  <c r="A383" i="11"/>
  <c r="G383" i="11" s="1"/>
  <c r="A380" i="54"/>
  <c r="G380" i="54" s="1"/>
  <c r="A340" i="11"/>
  <c r="G340" i="11" s="1"/>
  <c r="A337" i="54"/>
  <c r="G337" i="54" s="1"/>
  <c r="A285" i="11"/>
  <c r="G285" i="11" s="1"/>
  <c r="A282" i="54"/>
  <c r="G282" i="54" s="1"/>
  <c r="A369" i="11"/>
  <c r="G369" i="11" s="1"/>
  <c r="A366" i="54"/>
  <c r="G366" i="54" s="1"/>
  <c r="A312" i="11"/>
  <c r="G312" i="11" s="1"/>
  <c r="A309" i="54"/>
  <c r="G309" i="54" s="1"/>
  <c r="A259" i="11"/>
  <c r="G259" i="11" s="1"/>
  <c r="A256" i="54"/>
  <c r="G256" i="54" s="1"/>
  <c r="A333" i="11"/>
  <c r="G333" i="11" s="1"/>
  <c r="A330" i="54"/>
  <c r="G330" i="54" s="1"/>
  <c r="A341" i="11"/>
  <c r="G341" i="11" s="1"/>
  <c r="A338" i="54"/>
  <c r="G338" i="54" s="1"/>
  <c r="A257" i="11"/>
  <c r="G257" i="11" s="1"/>
  <c r="A254" i="54"/>
  <c r="G254" i="54" s="1"/>
  <c r="A339" i="11"/>
  <c r="G339" i="11" s="1"/>
  <c r="A336" i="54"/>
  <c r="G336" i="54" s="1"/>
  <c r="A371" i="11"/>
  <c r="A368" i="54"/>
  <c r="G368" i="54" s="1"/>
  <c r="A256" i="11"/>
  <c r="G256" i="11" s="1"/>
  <c r="A253" i="54"/>
  <c r="G253" i="54" s="1"/>
  <c r="A338" i="11"/>
  <c r="G338" i="11" s="1"/>
  <c r="A335" i="54"/>
  <c r="G335" i="54" s="1"/>
  <c r="A255" i="11"/>
  <c r="G255" i="11" s="1"/>
  <c r="A252" i="54"/>
  <c r="G252" i="54" s="1"/>
  <c r="A205" i="11"/>
  <c r="G205" i="11" s="1"/>
  <c r="A202" i="54"/>
  <c r="G202" i="54" s="1"/>
  <c r="A254" i="11"/>
  <c r="G254" i="11" s="1"/>
  <c r="A251" i="54"/>
  <c r="G251" i="54" s="1"/>
  <c r="A278" i="11"/>
  <c r="G278" i="11" s="1"/>
  <c r="A275" i="54"/>
  <c r="G275" i="54" s="1"/>
  <c r="A314" i="11"/>
  <c r="G314" i="11" s="1"/>
  <c r="A311" i="54"/>
  <c r="G311" i="54" s="1"/>
  <c r="A336" i="11"/>
  <c r="G336" i="11" s="1"/>
  <c r="A333" i="54"/>
  <c r="G333" i="54" s="1"/>
  <c r="A350" i="11"/>
  <c r="G350" i="11" s="1"/>
  <c r="A347" i="54"/>
  <c r="G347" i="54" s="1"/>
  <c r="A382" i="11"/>
  <c r="G382" i="11" s="1"/>
  <c r="A379" i="54"/>
  <c r="G379" i="54" s="1"/>
  <c r="A355" i="11"/>
  <c r="G355" i="11" s="1"/>
  <c r="A352" i="54"/>
  <c r="G352" i="54" s="1"/>
  <c r="G337" i="11"/>
  <c r="G335" i="11"/>
  <c r="G315" i="11"/>
  <c r="G366" i="11"/>
  <c r="G356" i="11"/>
  <c r="G371" i="11"/>
  <c r="G540" i="11"/>
  <c r="G442" i="11"/>
  <c r="G441" i="11"/>
  <c r="G538" i="11"/>
  <c r="G463" i="11"/>
  <c r="G511" i="11"/>
  <c r="G486" i="11"/>
  <c r="G460" i="11"/>
  <c r="G532" i="11"/>
  <c r="G531" i="11"/>
  <c r="G457" i="11"/>
  <c r="G433" i="11"/>
  <c r="G409" i="11"/>
  <c r="G529" i="11"/>
  <c r="G505" i="11"/>
  <c r="G481" i="11"/>
  <c r="G456" i="11"/>
  <c r="G432" i="11"/>
  <c r="G408" i="11"/>
  <c r="G528" i="11"/>
  <c r="G504" i="11"/>
  <c r="G480" i="11"/>
  <c r="G455" i="11"/>
  <c r="G431" i="11"/>
  <c r="G407" i="11"/>
  <c r="G490" i="11"/>
  <c r="G438" i="11"/>
  <c r="G458" i="11"/>
  <c r="G524" i="11"/>
  <c r="G500" i="11"/>
  <c r="G476" i="11"/>
  <c r="G451" i="11"/>
  <c r="G427" i="11"/>
  <c r="G403" i="11"/>
  <c r="G514" i="11"/>
  <c r="G414" i="11"/>
  <c r="G483" i="11"/>
  <c r="G499" i="11"/>
  <c r="G475" i="11"/>
  <c r="G450" i="11"/>
  <c r="G426" i="11"/>
  <c r="G402" i="11"/>
  <c r="G443" i="11"/>
  <c r="G513" i="11"/>
  <c r="G413" i="11"/>
  <c r="G507" i="11"/>
  <c r="G498" i="11"/>
  <c r="G474" i="11"/>
  <c r="G449" i="11"/>
  <c r="G425" i="11"/>
  <c r="G401" i="11"/>
  <c r="G412" i="11"/>
  <c r="G435" i="11"/>
  <c r="G482" i="11"/>
  <c r="G454" i="11"/>
  <c r="G526" i="11"/>
  <c r="G453" i="11"/>
  <c r="G477" i="11"/>
  <c r="G428" i="11"/>
  <c r="G546" i="11"/>
  <c r="G521" i="11"/>
  <c r="G497" i="11"/>
  <c r="G473" i="11"/>
  <c r="G448" i="11"/>
  <c r="G424" i="11"/>
  <c r="G400" i="11"/>
  <c r="G516" i="11"/>
  <c r="G515" i="11"/>
  <c r="G539" i="11"/>
  <c r="G489" i="11"/>
  <c r="G488" i="11"/>
  <c r="G415" i="11"/>
  <c r="G461" i="11"/>
  <c r="G436" i="11"/>
  <c r="G411" i="11"/>
  <c r="G506" i="11"/>
  <c r="G503" i="11"/>
  <c r="G429" i="11"/>
  <c r="G550" i="11"/>
  <c r="G522" i="11"/>
  <c r="G545" i="11"/>
  <c r="G520" i="11"/>
  <c r="G496" i="11"/>
  <c r="G472" i="11"/>
  <c r="G447" i="11"/>
  <c r="G423" i="11"/>
  <c r="G399" i="11"/>
  <c r="G492" i="11"/>
  <c r="G467" i="11"/>
  <c r="G417" i="11"/>
  <c r="G440" i="11"/>
  <c r="G536" i="11"/>
  <c r="G462" i="11"/>
  <c r="G534" i="11"/>
  <c r="G485" i="11"/>
  <c r="G508" i="11"/>
  <c r="G434" i="11"/>
  <c r="G406" i="11"/>
  <c r="G501" i="11"/>
  <c r="G404" i="11"/>
  <c r="G523" i="11"/>
  <c r="G544" i="11"/>
  <c r="G519" i="11"/>
  <c r="G495" i="11"/>
  <c r="G471" i="11"/>
  <c r="G446" i="11"/>
  <c r="G422" i="11"/>
  <c r="G398" i="11"/>
  <c r="G541" i="11"/>
  <c r="G419" i="11"/>
  <c r="G418" i="11"/>
  <c r="G464" i="11"/>
  <c r="G512" i="11"/>
  <c r="G487" i="11"/>
  <c r="G437" i="11"/>
  <c r="G533" i="11"/>
  <c r="G459" i="11"/>
  <c r="G530" i="11"/>
  <c r="G479" i="11"/>
  <c r="G478" i="11"/>
  <c r="G525" i="11"/>
  <c r="H403" i="11"/>
  <c r="G548" i="11"/>
  <c r="G543" i="11"/>
  <c r="G518" i="11"/>
  <c r="G494" i="11"/>
  <c r="G470" i="11"/>
  <c r="G445" i="11"/>
  <c r="G421" i="11"/>
  <c r="G397" i="11"/>
  <c r="G468" i="11"/>
  <c r="G491" i="11"/>
  <c r="G465" i="11"/>
  <c r="G416" i="11"/>
  <c r="G439" i="11"/>
  <c r="G535" i="11"/>
  <c r="G510" i="11"/>
  <c r="G509" i="11"/>
  <c r="G484" i="11"/>
  <c r="G410" i="11"/>
  <c r="G527" i="11"/>
  <c r="G430" i="11"/>
  <c r="G502" i="11"/>
  <c r="G405" i="11"/>
  <c r="G452" i="11"/>
  <c r="G549" i="11"/>
  <c r="G547" i="11"/>
  <c r="G542" i="11"/>
  <c r="G517" i="11"/>
  <c r="G493" i="11"/>
  <c r="G469" i="11"/>
  <c r="G444" i="11"/>
  <c r="G420" i="11"/>
  <c r="G396" i="11"/>
  <c r="B130" i="11"/>
  <c r="E130" i="11"/>
  <c r="B131" i="11"/>
  <c r="E131" i="11"/>
  <c r="A130" i="11"/>
  <c r="A131" i="11"/>
  <c r="B132" i="11"/>
  <c r="H395" i="11"/>
  <c r="K395" i="11"/>
  <c r="A395" i="11"/>
  <c r="E390" i="11"/>
  <c r="E391" i="11"/>
  <c r="E392" i="11"/>
  <c r="E393" i="11"/>
  <c r="E394" i="11"/>
  <c r="E389" i="11"/>
  <c r="A390" i="11"/>
  <c r="A391" i="11"/>
  <c r="A392" i="11"/>
  <c r="A393" i="11"/>
  <c r="A394" i="11"/>
  <c r="A389" i="11"/>
  <c r="B385" i="11"/>
  <c r="E385" i="11"/>
  <c r="B386" i="11"/>
  <c r="E386" i="11"/>
  <c r="B387" i="11"/>
  <c r="E387" i="11"/>
  <c r="B388" i="11"/>
  <c r="E388" i="11"/>
  <c r="A386" i="11"/>
  <c r="A387" i="11"/>
  <c r="A388" i="11"/>
  <c r="A385" i="11"/>
  <c r="H217" i="11"/>
  <c r="K217" i="11"/>
  <c r="B193" i="11"/>
  <c r="E193" i="11"/>
  <c r="B194" i="11"/>
  <c r="E194" i="11"/>
  <c r="B195" i="11"/>
  <c r="E195" i="11"/>
  <c r="B196" i="11"/>
  <c r="E196" i="11"/>
  <c r="B197" i="11"/>
  <c r="E197" i="11"/>
  <c r="B198" i="11"/>
  <c r="E198" i="11"/>
  <c r="B199" i="11"/>
  <c r="E199" i="11"/>
  <c r="B200" i="11"/>
  <c r="E200" i="11"/>
  <c r="B201" i="11"/>
  <c r="E201" i="11"/>
  <c r="B202" i="11"/>
  <c r="E202" i="11"/>
  <c r="B203" i="11"/>
  <c r="E203" i="11"/>
  <c r="B204" i="11"/>
  <c r="E204" i="11"/>
  <c r="B208" i="11"/>
  <c r="E208" i="11"/>
  <c r="B209" i="11"/>
  <c r="E209" i="11"/>
  <c r="B210" i="11"/>
  <c r="E210" i="11"/>
  <c r="B211" i="11"/>
  <c r="E211" i="11"/>
  <c r="B212" i="11"/>
  <c r="E212" i="11"/>
  <c r="B213" i="11"/>
  <c r="E213" i="11"/>
  <c r="B214" i="11"/>
  <c r="E214" i="11"/>
  <c r="B215" i="11"/>
  <c r="E215" i="11"/>
  <c r="B216" i="11"/>
  <c r="E216" i="11"/>
  <c r="B159" i="11"/>
  <c r="E159" i="11"/>
  <c r="B160" i="11"/>
  <c r="E160" i="11"/>
  <c r="B161" i="11"/>
  <c r="E161" i="11"/>
  <c r="B162" i="11"/>
  <c r="E162" i="11"/>
  <c r="B163" i="11"/>
  <c r="E163" i="11"/>
  <c r="B164" i="11"/>
  <c r="E164" i="11"/>
  <c r="B165" i="11"/>
  <c r="E165" i="11"/>
  <c r="B166" i="11"/>
  <c r="E166" i="11"/>
  <c r="B167" i="11"/>
  <c r="E167" i="11"/>
  <c r="B168" i="11"/>
  <c r="E168" i="11"/>
  <c r="B169" i="11"/>
  <c r="E169" i="11"/>
  <c r="B170" i="11"/>
  <c r="E170" i="11"/>
  <c r="B171" i="11"/>
  <c r="E171" i="11"/>
  <c r="B172" i="11"/>
  <c r="E172" i="11"/>
  <c r="B173" i="11"/>
  <c r="E173" i="11"/>
  <c r="B174" i="11"/>
  <c r="E174" i="11"/>
  <c r="B175" i="11"/>
  <c r="E175" i="11"/>
  <c r="B176" i="11"/>
  <c r="E176" i="11"/>
  <c r="B177" i="11"/>
  <c r="E177" i="11"/>
  <c r="B178" i="11"/>
  <c r="E178" i="11"/>
  <c r="B179" i="11"/>
  <c r="E179" i="11"/>
  <c r="B180" i="11"/>
  <c r="E180" i="11"/>
  <c r="B181" i="11"/>
  <c r="E181" i="11"/>
  <c r="B182" i="11"/>
  <c r="E182" i="11"/>
  <c r="B183" i="11"/>
  <c r="E183" i="11"/>
  <c r="B184" i="11"/>
  <c r="E184" i="11"/>
  <c r="B185" i="11"/>
  <c r="E185" i="11"/>
  <c r="B186" i="11"/>
  <c r="E186" i="11"/>
  <c r="B187" i="11"/>
  <c r="E187" i="11"/>
  <c r="B188" i="11"/>
  <c r="E188" i="11"/>
  <c r="B189" i="11"/>
  <c r="E189" i="11"/>
  <c r="B190" i="11"/>
  <c r="E190" i="11"/>
  <c r="B191" i="11"/>
  <c r="E191" i="11"/>
  <c r="B192" i="11"/>
  <c r="E192" i="11"/>
  <c r="B63" i="11"/>
  <c r="E63" i="11"/>
  <c r="B64" i="11"/>
  <c r="E64" i="11"/>
  <c r="B65" i="11"/>
  <c r="E65" i="11"/>
  <c r="B66" i="11"/>
  <c r="E66" i="11"/>
  <c r="B67" i="11"/>
  <c r="E67" i="11"/>
  <c r="B68" i="11"/>
  <c r="E68" i="11"/>
  <c r="B69" i="11"/>
  <c r="E69" i="11"/>
  <c r="B70" i="11"/>
  <c r="E70" i="11"/>
  <c r="B71" i="11"/>
  <c r="E71" i="11"/>
  <c r="B72" i="11"/>
  <c r="E72" i="11"/>
  <c r="B73" i="11"/>
  <c r="E73" i="11"/>
  <c r="B74" i="11"/>
  <c r="E74" i="11"/>
  <c r="B75" i="11"/>
  <c r="E75" i="11"/>
  <c r="B76" i="11"/>
  <c r="E76" i="11"/>
  <c r="B77" i="11"/>
  <c r="E77" i="11"/>
  <c r="B78" i="11"/>
  <c r="E78" i="11"/>
  <c r="B79" i="11"/>
  <c r="E79" i="11"/>
  <c r="B80" i="11"/>
  <c r="E80" i="11"/>
  <c r="B81" i="11"/>
  <c r="E81" i="11"/>
  <c r="B82" i="11"/>
  <c r="E82" i="11"/>
  <c r="B83" i="11"/>
  <c r="E83" i="11"/>
  <c r="B84" i="11"/>
  <c r="E84" i="11"/>
  <c r="B85" i="11"/>
  <c r="E85" i="11"/>
  <c r="B86" i="11"/>
  <c r="E86" i="11"/>
  <c r="B87" i="11"/>
  <c r="E87" i="11"/>
  <c r="B88" i="11"/>
  <c r="E88" i="11"/>
  <c r="B89" i="11"/>
  <c r="E89" i="11"/>
  <c r="B90" i="11"/>
  <c r="E90" i="11"/>
  <c r="B91" i="11"/>
  <c r="E91" i="11"/>
  <c r="B92" i="11"/>
  <c r="E92" i="11"/>
  <c r="B93" i="11"/>
  <c r="E93" i="11"/>
  <c r="B94" i="11"/>
  <c r="E94" i="11"/>
  <c r="B95" i="11"/>
  <c r="E95" i="11"/>
  <c r="B105" i="11"/>
  <c r="E105" i="11"/>
  <c r="B106" i="11"/>
  <c r="E106" i="11"/>
  <c r="B96" i="11"/>
  <c r="E96" i="11"/>
  <c r="B97" i="11"/>
  <c r="E97" i="11"/>
  <c r="B98" i="11"/>
  <c r="E98" i="11"/>
  <c r="B99" i="11"/>
  <c r="E99" i="11"/>
  <c r="B100" i="11"/>
  <c r="E100" i="11"/>
  <c r="B101" i="11"/>
  <c r="E101" i="11"/>
  <c r="B102" i="11"/>
  <c r="E102" i="11"/>
  <c r="B103" i="11"/>
  <c r="E103" i="11"/>
  <c r="B104" i="11"/>
  <c r="E104" i="11"/>
  <c r="B107" i="11"/>
  <c r="E107" i="11"/>
  <c r="B108" i="11"/>
  <c r="E108" i="11"/>
  <c r="B109" i="11"/>
  <c r="E109" i="11"/>
  <c r="B110" i="11"/>
  <c r="E110" i="11"/>
  <c r="B111" i="11"/>
  <c r="E111" i="11"/>
  <c r="B112" i="11"/>
  <c r="E112" i="11"/>
  <c r="B113" i="11"/>
  <c r="E113" i="11"/>
  <c r="B114" i="11"/>
  <c r="E114" i="11"/>
  <c r="B115" i="11"/>
  <c r="E115" i="11"/>
  <c r="B116" i="11"/>
  <c r="E116" i="11"/>
  <c r="B117" i="11"/>
  <c r="E117" i="11"/>
  <c r="B118" i="11"/>
  <c r="E118" i="11"/>
  <c r="B119" i="11"/>
  <c r="E119" i="11"/>
  <c r="B120" i="11"/>
  <c r="E120" i="11"/>
  <c r="B121" i="11"/>
  <c r="E121" i="11"/>
  <c r="B122" i="11"/>
  <c r="E122" i="11"/>
  <c r="B123" i="11"/>
  <c r="E123" i="11"/>
  <c r="B124" i="11"/>
  <c r="E124" i="11"/>
  <c r="B125" i="11"/>
  <c r="E125" i="11"/>
  <c r="B126" i="11"/>
  <c r="E126" i="11"/>
  <c r="B127" i="11"/>
  <c r="E127" i="11"/>
  <c r="B128" i="11"/>
  <c r="E128" i="11"/>
  <c r="B129" i="11"/>
  <c r="E129" i="11"/>
  <c r="E132" i="11"/>
  <c r="B133" i="11"/>
  <c r="E133" i="11"/>
  <c r="B134" i="11"/>
  <c r="E134" i="11"/>
  <c r="B135" i="11"/>
  <c r="E135" i="11"/>
  <c r="B137" i="11"/>
  <c r="E137" i="11"/>
  <c r="B138" i="11"/>
  <c r="E138" i="11"/>
  <c r="B139" i="11"/>
  <c r="E139" i="11"/>
  <c r="B140" i="11"/>
  <c r="E140" i="11"/>
  <c r="B141" i="11"/>
  <c r="E141" i="11"/>
  <c r="B142" i="11"/>
  <c r="E142" i="11"/>
  <c r="B143" i="11"/>
  <c r="E143" i="11"/>
  <c r="B144" i="11"/>
  <c r="E144" i="11"/>
  <c r="B145" i="11"/>
  <c r="E145" i="11"/>
  <c r="B146" i="11"/>
  <c r="E146" i="11"/>
  <c r="B147" i="11"/>
  <c r="E147" i="11"/>
  <c r="B148" i="11"/>
  <c r="E148" i="11"/>
  <c r="B149" i="11"/>
  <c r="E149" i="11"/>
  <c r="B150" i="11"/>
  <c r="E150" i="11"/>
  <c r="B151" i="11"/>
  <c r="E151" i="11"/>
  <c r="B153" i="11"/>
  <c r="E153" i="11"/>
  <c r="B154" i="11"/>
  <c r="E154" i="11"/>
  <c r="B155" i="11"/>
  <c r="E155" i="11"/>
  <c r="B156" i="11"/>
  <c r="E156" i="11"/>
  <c r="B157" i="11"/>
  <c r="E157" i="11"/>
  <c r="B158" i="11"/>
  <c r="E158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105" i="11"/>
  <c r="A106" i="11"/>
  <c r="A96" i="11"/>
  <c r="A97" i="11"/>
  <c r="A98" i="11"/>
  <c r="A99" i="11"/>
  <c r="A100" i="11"/>
  <c r="A101" i="11"/>
  <c r="A102" i="11"/>
  <c r="A103" i="11"/>
  <c r="A104" i="11"/>
  <c r="A107" i="11"/>
  <c r="A108" i="11"/>
  <c r="A109" i="11"/>
  <c r="A110" i="11"/>
  <c r="A111" i="11"/>
  <c r="A112" i="11"/>
  <c r="A113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2" i="11"/>
  <c r="A133" i="11"/>
  <c r="A134" i="11"/>
  <c r="A135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3" i="11"/>
  <c r="A154" i="11"/>
  <c r="A155" i="11"/>
  <c r="A156" i="11"/>
  <c r="A157" i="11"/>
  <c r="A158" i="11"/>
  <c r="A63" i="11"/>
  <c r="B56" i="11"/>
  <c r="E56" i="11"/>
  <c r="B57" i="11"/>
  <c r="E57" i="11"/>
  <c r="B58" i="11"/>
  <c r="E58" i="11"/>
  <c r="B59" i="11"/>
  <c r="E59" i="11"/>
  <c r="B60" i="11"/>
  <c r="E60" i="11"/>
  <c r="B61" i="11"/>
  <c r="E61" i="11"/>
  <c r="B62" i="11"/>
  <c r="E62" i="11"/>
  <c r="A61" i="11"/>
  <c r="A62" i="11"/>
  <c r="A57" i="11"/>
  <c r="A58" i="11"/>
  <c r="A59" i="11"/>
  <c r="A60" i="11"/>
  <c r="A56" i="11"/>
  <c r="B44" i="11"/>
  <c r="E44" i="11"/>
  <c r="B45" i="11"/>
  <c r="E45" i="11"/>
  <c r="B46" i="11"/>
  <c r="E46" i="11"/>
  <c r="B47" i="11"/>
  <c r="E47" i="11"/>
  <c r="B48" i="11"/>
  <c r="E48" i="11"/>
  <c r="B49" i="11"/>
  <c r="E49" i="11"/>
  <c r="B50" i="11"/>
  <c r="E50" i="11"/>
  <c r="B52" i="11"/>
  <c r="E52" i="11"/>
  <c r="B53" i="11"/>
  <c r="E53" i="11"/>
  <c r="B54" i="11"/>
  <c r="E54" i="11"/>
  <c r="B55" i="11"/>
  <c r="E55" i="11"/>
  <c r="A45" i="11"/>
  <c r="A46" i="11"/>
  <c r="A47" i="11"/>
  <c r="A48" i="11"/>
  <c r="A49" i="11"/>
  <c r="A50" i="11"/>
  <c r="A52" i="11"/>
  <c r="A53" i="11"/>
  <c r="A54" i="11"/>
  <c r="A55" i="11"/>
  <c r="A44" i="11"/>
  <c r="B35" i="11"/>
  <c r="E35" i="11"/>
  <c r="B36" i="11"/>
  <c r="E36" i="11"/>
  <c r="B37" i="11"/>
  <c r="E37" i="11"/>
  <c r="B38" i="11"/>
  <c r="E38" i="11"/>
  <c r="B39" i="11"/>
  <c r="E39" i="11"/>
  <c r="B40" i="11"/>
  <c r="E40" i="11"/>
  <c r="B41" i="11"/>
  <c r="E41" i="11"/>
  <c r="B42" i="11"/>
  <c r="E42" i="11"/>
  <c r="B43" i="11"/>
  <c r="E43" i="11"/>
  <c r="A36" i="11"/>
  <c r="A37" i="11"/>
  <c r="A38" i="11"/>
  <c r="A39" i="11"/>
  <c r="A40" i="11"/>
  <c r="A41" i="11"/>
  <c r="A42" i="11"/>
  <c r="A43" i="11"/>
  <c r="A35" i="11"/>
  <c r="B2" i="11"/>
  <c r="E2" i="11"/>
  <c r="B5" i="11"/>
  <c r="E5" i="11"/>
  <c r="B6" i="11"/>
  <c r="E6" i="11"/>
  <c r="B8" i="11"/>
  <c r="E8" i="11"/>
  <c r="B9" i="11"/>
  <c r="E9" i="11"/>
  <c r="B10" i="11"/>
  <c r="E10" i="11"/>
  <c r="B11" i="11"/>
  <c r="E11" i="11"/>
  <c r="B12" i="11"/>
  <c r="E12" i="11"/>
  <c r="B13" i="11"/>
  <c r="E13" i="11"/>
  <c r="B14" i="11"/>
  <c r="E14" i="11"/>
  <c r="B15" i="11"/>
  <c r="E15" i="11"/>
  <c r="B16" i="11"/>
  <c r="E16" i="11"/>
  <c r="B17" i="11"/>
  <c r="E17" i="11"/>
  <c r="B18" i="11"/>
  <c r="E18" i="11"/>
  <c r="B19" i="11"/>
  <c r="E19" i="11"/>
  <c r="B20" i="11"/>
  <c r="E20" i="11"/>
  <c r="B21" i="11"/>
  <c r="E21" i="11"/>
  <c r="B22" i="11"/>
  <c r="E22" i="11"/>
  <c r="B23" i="11"/>
  <c r="E23" i="11"/>
  <c r="B24" i="11"/>
  <c r="E24" i="11"/>
  <c r="B25" i="11"/>
  <c r="E25" i="11"/>
  <c r="B26" i="11"/>
  <c r="E26" i="11"/>
  <c r="B27" i="11"/>
  <c r="E27" i="11"/>
  <c r="B28" i="11"/>
  <c r="E28" i="11"/>
  <c r="B29" i="11"/>
  <c r="E29" i="11"/>
  <c r="B30" i="11"/>
  <c r="E30" i="11"/>
  <c r="B31" i="11"/>
  <c r="E31" i="11"/>
  <c r="B32" i="11"/>
  <c r="E32" i="11"/>
  <c r="A186" i="10"/>
  <c r="AC147" i="10"/>
  <c r="AC146" i="10"/>
  <c r="AH147" i="10"/>
  <c r="AH146" i="10"/>
  <c r="A141" i="10"/>
  <c r="A142" i="10"/>
  <c r="A143" i="10"/>
  <c r="A144" i="10"/>
  <c r="A145" i="10"/>
  <c r="A146" i="10"/>
  <c r="A147" i="10"/>
  <c r="A148" i="10"/>
  <c r="A174" i="10"/>
  <c r="A175" i="10"/>
  <c r="A176" i="10"/>
  <c r="A177" i="10"/>
  <c r="A178" i="10"/>
  <c r="A179" i="10"/>
  <c r="A180" i="10"/>
  <c r="A173" i="10"/>
  <c r="A138" i="10"/>
  <c r="A157" i="10"/>
  <c r="A158" i="10"/>
  <c r="A159" i="10"/>
  <c r="A160" i="10"/>
  <c r="A161" i="10"/>
  <c r="A162" i="10"/>
  <c r="A163" i="10"/>
  <c r="A164" i="10"/>
  <c r="A130" i="10"/>
  <c r="A10" i="10"/>
  <c r="A11" i="10"/>
  <c r="A9" i="10"/>
  <c r="A128" i="10"/>
  <c r="A126" i="10"/>
  <c r="A115" i="10"/>
  <c r="A116" i="10"/>
  <c r="A117" i="10"/>
  <c r="A118" i="10"/>
  <c r="A85" i="10"/>
  <c r="A86" i="10"/>
  <c r="A87" i="10"/>
  <c r="A88" i="10"/>
  <c r="A89" i="10"/>
  <c r="A90" i="10"/>
  <c r="A97" i="10"/>
  <c r="A98" i="10"/>
  <c r="A99" i="10"/>
  <c r="A100" i="10"/>
  <c r="A101" i="10"/>
  <c r="A102" i="10"/>
  <c r="A103" i="10"/>
  <c r="A104" i="10"/>
  <c r="A105" i="10"/>
  <c r="A106" i="10"/>
  <c r="A47" i="10"/>
  <c r="A40" i="10"/>
  <c r="A41" i="10"/>
  <c r="A42" i="10"/>
  <c r="A43" i="10"/>
  <c r="A44" i="10"/>
  <c r="A45" i="10"/>
  <c r="A46" i="10"/>
  <c r="A53" i="6"/>
  <c r="A54" i="6"/>
  <c r="A55" i="6"/>
  <c r="A56" i="6"/>
  <c r="A57" i="6"/>
  <c r="A58" i="6"/>
  <c r="A59" i="6"/>
  <c r="A56" i="10"/>
  <c r="A57" i="10"/>
  <c r="A60" i="10"/>
  <c r="A61" i="10"/>
  <c r="A62" i="10"/>
  <c r="A65" i="10"/>
  <c r="A66" i="10"/>
  <c r="A67" i="10"/>
  <c r="A68" i="10"/>
  <c r="A69" i="10"/>
  <c r="A70" i="10"/>
  <c r="A71" i="10"/>
  <c r="A72" i="10"/>
  <c r="A81" i="10"/>
  <c r="A83" i="10"/>
  <c r="A84" i="10"/>
  <c r="A7" i="10"/>
  <c r="A8" i="10"/>
  <c r="A12" i="34"/>
  <c r="A13" i="34"/>
  <c r="A14" i="34"/>
  <c r="A15" i="34"/>
  <c r="A4" i="6"/>
  <c r="A6" i="6"/>
  <c r="A14" i="6"/>
  <c r="A15" i="6"/>
  <c r="A16" i="6"/>
  <c r="A17" i="6"/>
  <c r="A18" i="6"/>
  <c r="A19" i="6"/>
  <c r="A7" i="11" s="1"/>
  <c r="G7" i="11" s="1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6" i="6"/>
  <c r="A47" i="6"/>
  <c r="A48" i="6"/>
  <c r="A49" i="6"/>
  <c r="A50" i="6"/>
  <c r="A51" i="6"/>
  <c r="A52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3" i="6"/>
  <c r="A2" i="54" s="1"/>
  <c r="G2" i="54" s="1"/>
  <c r="A204" i="11" l="1"/>
  <c r="A201" i="54"/>
  <c r="G201" i="54" s="1"/>
  <c r="A249" i="11"/>
  <c r="A246" i="54"/>
  <c r="G246" i="54" s="1"/>
  <c r="A317" i="11"/>
  <c r="G317" i="11" s="1"/>
  <c r="A314" i="54"/>
  <c r="G314" i="54" s="1"/>
  <c r="A372" i="11"/>
  <c r="G372" i="11" s="1"/>
  <c r="A369" i="54"/>
  <c r="G369" i="54" s="1"/>
  <c r="A27" i="11"/>
  <c r="G27" i="11" s="1"/>
  <c r="A25" i="54"/>
  <c r="G25" i="54" s="1"/>
  <c r="A267" i="11"/>
  <c r="G267" i="11" s="1"/>
  <c r="A264" i="54"/>
  <c r="G264" i="54" s="1"/>
  <c r="A23" i="11"/>
  <c r="G23" i="11" s="1"/>
  <c r="A21" i="54"/>
  <c r="G21" i="54" s="1"/>
  <c r="A292" i="11"/>
  <c r="G292" i="11" s="1"/>
  <c r="A289" i="54"/>
  <c r="G289" i="54" s="1"/>
  <c r="A348" i="11"/>
  <c r="G348" i="11" s="1"/>
  <c r="A345" i="54"/>
  <c r="G345" i="54" s="1"/>
  <c r="A19" i="11"/>
  <c r="G19" i="11" s="1"/>
  <c r="A17" i="54"/>
  <c r="G17" i="54" s="1"/>
  <c r="A16" i="11"/>
  <c r="G16" i="11" s="1"/>
  <c r="A14" i="54"/>
  <c r="G14" i="54" s="1"/>
  <c r="A10" i="11"/>
  <c r="G10" i="11" s="1"/>
  <c r="A8" i="54"/>
  <c r="G8" i="54" s="1"/>
  <c r="A288" i="11"/>
  <c r="A285" i="54"/>
  <c r="G285" i="54" s="1"/>
  <c r="A272" i="11"/>
  <c r="A269" i="54"/>
  <c r="G269" i="54" s="1"/>
  <c r="A25" i="11"/>
  <c r="A23" i="54"/>
  <c r="G23" i="54" s="1"/>
  <c r="A251" i="11"/>
  <c r="A248" i="54"/>
  <c r="G248" i="54" s="1"/>
  <c r="A308" i="11"/>
  <c r="G308" i="11" s="1"/>
  <c r="A305" i="54"/>
  <c r="G305" i="54" s="1"/>
  <c r="A319" i="11"/>
  <c r="G319" i="11" s="1"/>
  <c r="A316" i="54"/>
  <c r="G316" i="54" s="1"/>
  <c r="A332" i="11"/>
  <c r="G332" i="11" s="1"/>
  <c r="A329" i="54"/>
  <c r="G329" i="54" s="1"/>
  <c r="A357" i="11"/>
  <c r="G357" i="11" s="1"/>
  <c r="A354" i="54"/>
  <c r="G354" i="54" s="1"/>
  <c r="A374" i="11"/>
  <c r="G374" i="11" s="1"/>
  <c r="A371" i="54"/>
  <c r="G371" i="54" s="1"/>
  <c r="A343" i="11"/>
  <c r="G343" i="11" s="1"/>
  <c r="A340" i="54"/>
  <c r="G340" i="54" s="1"/>
  <c r="A31" i="11"/>
  <c r="G31" i="11" s="1"/>
  <c r="A29" i="54"/>
  <c r="G29" i="54" s="1"/>
  <c r="A18" i="11"/>
  <c r="G18" i="11" s="1"/>
  <c r="A16" i="54"/>
  <c r="G16" i="54" s="1"/>
  <c r="A13" i="11"/>
  <c r="A11" i="54"/>
  <c r="G11" i="54" s="1"/>
  <c r="A287" i="11"/>
  <c r="G287" i="11" s="1"/>
  <c r="A284" i="54"/>
  <c r="G284" i="54" s="1"/>
  <c r="A271" i="11"/>
  <c r="G271" i="11" s="1"/>
  <c r="A268" i="54"/>
  <c r="G268" i="54" s="1"/>
  <c r="A24" i="11"/>
  <c r="A22" i="54"/>
  <c r="G22" i="54" s="1"/>
  <c r="A250" i="11"/>
  <c r="A247" i="54"/>
  <c r="G247" i="54" s="1"/>
  <c r="A307" i="11"/>
  <c r="G307" i="11" s="1"/>
  <c r="A304" i="54"/>
  <c r="G304" i="54" s="1"/>
  <c r="A294" i="11"/>
  <c r="A291" i="54"/>
  <c r="G291" i="54" s="1"/>
  <c r="A318" i="11"/>
  <c r="G318" i="11" s="1"/>
  <c r="A315" i="54"/>
  <c r="G315" i="54" s="1"/>
  <c r="A364" i="11"/>
  <c r="G364" i="11" s="1"/>
  <c r="A361" i="54"/>
  <c r="G361" i="54" s="1"/>
  <c r="A373" i="11"/>
  <c r="G373" i="11" s="1"/>
  <c r="A370" i="54"/>
  <c r="G370" i="54" s="1"/>
  <c r="A342" i="11"/>
  <c r="G342" i="11" s="1"/>
  <c r="A339" i="54"/>
  <c r="G339" i="54" s="1"/>
  <c r="A15" i="11"/>
  <c r="G15" i="11" s="1"/>
  <c r="A13" i="54"/>
  <c r="G13" i="54" s="1"/>
  <c r="A5" i="11"/>
  <c r="A4" i="54"/>
  <c r="G4" i="54" s="1"/>
  <c r="A306" i="11"/>
  <c r="A303" i="54"/>
  <c r="G303" i="54" s="1"/>
  <c r="A363" i="11"/>
  <c r="G363" i="11" s="1"/>
  <c r="A360" i="54"/>
  <c r="G360" i="54" s="1"/>
  <c r="A248" i="11"/>
  <c r="G248" i="11" s="1"/>
  <c r="A245" i="54"/>
  <c r="G245" i="54" s="1"/>
  <c r="A362" i="11"/>
  <c r="A359" i="54"/>
  <c r="G359" i="54" s="1"/>
  <c r="A266" i="11"/>
  <c r="A263" i="54"/>
  <c r="G263" i="54" s="1"/>
  <c r="A304" i="11"/>
  <c r="G304" i="11" s="1"/>
  <c r="A301" i="54"/>
  <c r="G301" i="54" s="1"/>
  <c r="A378" i="11"/>
  <c r="G378" i="11" s="1"/>
  <c r="A375" i="54"/>
  <c r="G375" i="54" s="1"/>
  <c r="A26" i="11"/>
  <c r="G26" i="11" s="1"/>
  <c r="A24" i="54"/>
  <c r="G24" i="54" s="1"/>
  <c r="A11" i="11"/>
  <c r="G11" i="11" s="1"/>
  <c r="A9" i="54"/>
  <c r="G9" i="54" s="1"/>
  <c r="A201" i="11"/>
  <c r="G201" i="11" s="1"/>
  <c r="A198" i="54"/>
  <c r="G198" i="54" s="1"/>
  <c r="A275" i="11"/>
  <c r="G275" i="11" s="1"/>
  <c r="A272" i="54"/>
  <c r="G272" i="54" s="1"/>
  <c r="A265" i="11"/>
  <c r="A262" i="54"/>
  <c r="G262" i="54" s="1"/>
  <c r="A246" i="11"/>
  <c r="G246" i="11" s="1"/>
  <c r="A243" i="54"/>
  <c r="G243" i="54" s="1"/>
  <c r="A303" i="11"/>
  <c r="G303" i="11" s="1"/>
  <c r="A300" i="54"/>
  <c r="G300" i="54" s="1"/>
  <c r="A290" i="11"/>
  <c r="G290" i="11" s="1"/>
  <c r="A287" i="54"/>
  <c r="G287" i="54" s="1"/>
  <c r="A222" i="11"/>
  <c r="G222" i="11" s="1"/>
  <c r="A219" i="54"/>
  <c r="G219" i="54" s="1"/>
  <c r="A360" i="11"/>
  <c r="G360" i="11" s="1"/>
  <c r="A357" i="54"/>
  <c r="G357" i="54" s="1"/>
  <c r="A377" i="11"/>
  <c r="G377" i="11" s="1"/>
  <c r="A374" i="54"/>
  <c r="G374" i="54" s="1"/>
  <c r="A346" i="11"/>
  <c r="G346" i="11" s="1"/>
  <c r="A343" i="54"/>
  <c r="G343" i="54" s="1"/>
  <c r="A9" i="11"/>
  <c r="G9" i="11" s="1"/>
  <c r="A7" i="54"/>
  <c r="G7" i="54" s="1"/>
  <c r="A270" i="11"/>
  <c r="G270" i="11" s="1"/>
  <c r="A267" i="54"/>
  <c r="G267" i="54" s="1"/>
  <c r="A293" i="11"/>
  <c r="G293" i="11" s="1"/>
  <c r="A290" i="54"/>
  <c r="G290" i="54" s="1"/>
  <c r="A349" i="11"/>
  <c r="G349" i="11" s="1"/>
  <c r="A346" i="54"/>
  <c r="G346" i="54" s="1"/>
  <c r="A203" i="11"/>
  <c r="A200" i="54"/>
  <c r="G200" i="54" s="1"/>
  <c r="A305" i="11"/>
  <c r="A302" i="54"/>
  <c r="G302" i="54" s="1"/>
  <c r="A379" i="11"/>
  <c r="G379" i="11" s="1"/>
  <c r="A376" i="54"/>
  <c r="G376" i="54" s="1"/>
  <c r="A202" i="11"/>
  <c r="G202" i="11" s="1"/>
  <c r="A199" i="54"/>
  <c r="G199" i="54" s="1"/>
  <c r="A22" i="11"/>
  <c r="A20" i="54"/>
  <c r="G20" i="54" s="1"/>
  <c r="A291" i="11"/>
  <c r="G291" i="11" s="1"/>
  <c r="A288" i="54"/>
  <c r="G288" i="54" s="1"/>
  <c r="A361" i="11"/>
  <c r="G361" i="11" s="1"/>
  <c r="A358" i="54"/>
  <c r="G358" i="54" s="1"/>
  <c r="A20" i="11"/>
  <c r="G20" i="11" s="1"/>
  <c r="A18" i="54"/>
  <c r="G18" i="54" s="1"/>
  <c r="A274" i="11"/>
  <c r="G274" i="11" s="1"/>
  <c r="A271" i="54"/>
  <c r="G271" i="54" s="1"/>
  <c r="A253" i="11"/>
  <c r="G253" i="11" s="1"/>
  <c r="A250" i="54"/>
  <c r="G250" i="54" s="1"/>
  <c r="A289" i="11"/>
  <c r="G289" i="11" s="1"/>
  <c r="A286" i="54"/>
  <c r="G286" i="54" s="1"/>
  <c r="A376" i="11"/>
  <c r="G376" i="11" s="1"/>
  <c r="A373" i="54"/>
  <c r="G373" i="54" s="1"/>
  <c r="A12" i="11"/>
  <c r="A10" i="54"/>
  <c r="G10" i="54" s="1"/>
  <c r="A277" i="11"/>
  <c r="G277" i="11" s="1"/>
  <c r="A274" i="54"/>
  <c r="G274" i="54" s="1"/>
  <c r="A328" i="11"/>
  <c r="G328" i="11" s="1"/>
  <c r="A325" i="54"/>
  <c r="G325" i="54" s="1"/>
  <c r="A30" i="11"/>
  <c r="G30" i="11" s="1"/>
  <c r="A28" i="54"/>
  <c r="G28" i="54" s="1"/>
  <c r="A8" i="11"/>
  <c r="G8" i="11" s="1"/>
  <c r="A6" i="54"/>
  <c r="G6" i="54" s="1"/>
  <c r="A276" i="11"/>
  <c r="G276" i="11" s="1"/>
  <c r="A273" i="54"/>
  <c r="G273" i="54" s="1"/>
  <c r="A247" i="11"/>
  <c r="G247" i="11" s="1"/>
  <c r="A244" i="54"/>
  <c r="G244" i="54" s="1"/>
  <c r="A330" i="11"/>
  <c r="G330" i="11" s="1"/>
  <c r="A327" i="54"/>
  <c r="G327" i="54" s="1"/>
  <c r="A347" i="11"/>
  <c r="G347" i="11" s="1"/>
  <c r="A344" i="54"/>
  <c r="G344" i="54" s="1"/>
  <c r="A17" i="11"/>
  <c r="G17" i="11" s="1"/>
  <c r="A15" i="54"/>
  <c r="G15" i="54" s="1"/>
  <c r="A6" i="11"/>
  <c r="G6" i="11" s="1"/>
  <c r="A5" i="54"/>
  <c r="G5" i="54" s="1"/>
  <c r="A221" i="11"/>
  <c r="G221" i="11" s="1"/>
  <c r="A218" i="54"/>
  <c r="G218" i="54" s="1"/>
  <c r="A262" i="11"/>
  <c r="A259" i="54"/>
  <c r="G259" i="54" s="1"/>
  <c r="A21" i="11"/>
  <c r="G21" i="11" s="1"/>
  <c r="A19" i="54"/>
  <c r="G19" i="54" s="1"/>
  <c r="A302" i="11"/>
  <c r="G302" i="11" s="1"/>
  <c r="A299" i="54"/>
  <c r="G299" i="54" s="1"/>
  <c r="A359" i="11"/>
  <c r="G359" i="11" s="1"/>
  <c r="A356" i="54"/>
  <c r="G356" i="54" s="1"/>
  <c r="A345" i="11"/>
  <c r="G345" i="11" s="1"/>
  <c r="A342" i="54"/>
  <c r="G342" i="54" s="1"/>
  <c r="A32" i="11"/>
  <c r="G32" i="11" s="1"/>
  <c r="A30" i="54"/>
  <c r="G30" i="54" s="1"/>
  <c r="A29" i="11"/>
  <c r="G29" i="11" s="1"/>
  <c r="A27" i="54"/>
  <c r="G27" i="54" s="1"/>
  <c r="A28" i="11"/>
  <c r="G28" i="11" s="1"/>
  <c r="A26" i="54"/>
  <c r="G26" i="54" s="1"/>
  <c r="A14" i="11"/>
  <c r="G14" i="11" s="1"/>
  <c r="A12" i="54"/>
  <c r="G12" i="54" s="1"/>
  <c r="G3" i="11"/>
  <c r="A3" i="54"/>
  <c r="G3" i="54" s="1"/>
  <c r="A220" i="11"/>
  <c r="G220" i="11" s="1"/>
  <c r="A217" i="54"/>
  <c r="G217" i="54" s="1"/>
  <c r="A273" i="11"/>
  <c r="G273" i="11" s="1"/>
  <c r="A270" i="54"/>
  <c r="G270" i="54" s="1"/>
  <c r="A252" i="11"/>
  <c r="A249" i="54"/>
  <c r="G249" i="54" s="1"/>
  <c r="A309" i="11"/>
  <c r="A306" i="54"/>
  <c r="G306" i="54" s="1"/>
  <c r="A301" i="11"/>
  <c r="G301" i="11" s="1"/>
  <c r="A298" i="54"/>
  <c r="G298" i="54" s="1"/>
  <c r="A320" i="11"/>
  <c r="G320" i="11" s="1"/>
  <c r="A317" i="54"/>
  <c r="G317" i="54" s="1"/>
  <c r="A223" i="11"/>
  <c r="G223" i="11" s="1"/>
  <c r="A220" i="54"/>
  <c r="G220" i="54" s="1"/>
  <c r="A358" i="11"/>
  <c r="G358" i="11" s="1"/>
  <c r="A355" i="54"/>
  <c r="G355" i="54" s="1"/>
  <c r="A375" i="11"/>
  <c r="G375" i="11" s="1"/>
  <c r="A372" i="54"/>
  <c r="G372" i="54" s="1"/>
  <c r="A344" i="11"/>
  <c r="G344" i="11" s="1"/>
  <c r="A341" i="54"/>
  <c r="G341" i="54" s="1"/>
  <c r="G120" i="11"/>
  <c r="K74" i="11"/>
  <c r="K130" i="11"/>
  <c r="H3" i="11"/>
  <c r="G95" i="11"/>
  <c r="H86" i="11"/>
  <c r="H386" i="11"/>
  <c r="G70" i="11"/>
  <c r="K73" i="11"/>
  <c r="G144" i="11"/>
  <c r="H109" i="11"/>
  <c r="H213" i="11"/>
  <c r="K15" i="11"/>
  <c r="G116" i="11"/>
  <c r="K105" i="11"/>
  <c r="G389" i="11"/>
  <c r="G142" i="11"/>
  <c r="H108" i="11"/>
  <c r="H178" i="11"/>
  <c r="G114" i="11"/>
  <c r="K71" i="11"/>
  <c r="H14" i="11"/>
  <c r="G140" i="11"/>
  <c r="K146" i="11"/>
  <c r="H83" i="11"/>
  <c r="H211" i="11"/>
  <c r="G112" i="11"/>
  <c r="K94" i="11"/>
  <c r="G391" i="11"/>
  <c r="G39" i="11"/>
  <c r="G87" i="11"/>
  <c r="H94" i="11"/>
  <c r="H176" i="11"/>
  <c r="H57" i="11"/>
  <c r="K129" i="11"/>
  <c r="K175" i="11"/>
  <c r="G272" i="11"/>
  <c r="H24" i="11"/>
  <c r="H12" i="11"/>
  <c r="G37" i="11"/>
  <c r="G52" i="11"/>
  <c r="H46" i="11"/>
  <c r="K56" i="11"/>
  <c r="G135" i="11"/>
  <c r="G109" i="11"/>
  <c r="G85" i="11"/>
  <c r="K157" i="11"/>
  <c r="K144" i="11"/>
  <c r="H129" i="11"/>
  <c r="H117" i="11"/>
  <c r="H103" i="11"/>
  <c r="H93" i="11"/>
  <c r="H81" i="11"/>
  <c r="H69" i="11"/>
  <c r="H187" i="11"/>
  <c r="H175" i="11"/>
  <c r="H163" i="11"/>
  <c r="H209" i="11"/>
  <c r="H194" i="11"/>
  <c r="K394" i="11"/>
  <c r="K23" i="11"/>
  <c r="K11" i="11"/>
  <c r="G36" i="11"/>
  <c r="G50" i="11"/>
  <c r="K45" i="11"/>
  <c r="H56" i="11"/>
  <c r="G134" i="11"/>
  <c r="G108" i="11"/>
  <c r="G84" i="11"/>
  <c r="H157" i="11"/>
  <c r="H144" i="11"/>
  <c r="K128" i="11"/>
  <c r="K116" i="11"/>
  <c r="K102" i="11"/>
  <c r="K92" i="11"/>
  <c r="K80" i="11"/>
  <c r="K68" i="11"/>
  <c r="K186" i="11"/>
  <c r="K174" i="11"/>
  <c r="K162" i="11"/>
  <c r="K208" i="11"/>
  <c r="K193" i="11"/>
  <c r="K393" i="11"/>
  <c r="K52" i="11"/>
  <c r="K50" i="11"/>
  <c r="K27" i="11"/>
  <c r="K72" i="11"/>
  <c r="K35" i="11"/>
  <c r="K83" i="11"/>
  <c r="G55" i="11"/>
  <c r="H43" i="11"/>
  <c r="G266" i="11"/>
  <c r="H127" i="11"/>
  <c r="H185" i="11"/>
  <c r="H173" i="11"/>
  <c r="H161" i="11"/>
  <c r="H204" i="11"/>
  <c r="K390" i="11"/>
  <c r="H138" i="11"/>
  <c r="H37" i="11"/>
  <c r="G250" i="11"/>
  <c r="K197" i="11"/>
  <c r="G91" i="11"/>
  <c r="K177" i="11"/>
  <c r="K22" i="11"/>
  <c r="G56" i="11"/>
  <c r="K90" i="11"/>
  <c r="K78" i="11"/>
  <c r="K66" i="11"/>
  <c r="K184" i="11"/>
  <c r="K172" i="11"/>
  <c r="K160" i="11"/>
  <c r="K203" i="11"/>
  <c r="G385" i="11"/>
  <c r="K122" i="11"/>
  <c r="G145" i="11"/>
  <c r="K120" i="11"/>
  <c r="G249" i="11"/>
  <c r="G90" i="11"/>
  <c r="H146" i="11"/>
  <c r="H9" i="11"/>
  <c r="H66" i="11"/>
  <c r="H160" i="11"/>
  <c r="H203" i="11"/>
  <c r="G388" i="11"/>
  <c r="K110" i="11"/>
  <c r="K108" i="11"/>
  <c r="K14" i="11"/>
  <c r="K107" i="11"/>
  <c r="K25" i="11"/>
  <c r="K10" i="11"/>
  <c r="K65" i="11"/>
  <c r="G387" i="11"/>
  <c r="H38" i="11"/>
  <c r="G72" i="11"/>
  <c r="K168" i="11"/>
  <c r="K61" i="11"/>
  <c r="H110" i="11"/>
  <c r="H168" i="11"/>
  <c r="K16" i="11"/>
  <c r="H149" i="11"/>
  <c r="K85" i="11"/>
  <c r="K167" i="11"/>
  <c r="G251" i="11"/>
  <c r="K36" i="11"/>
  <c r="G69" i="11"/>
  <c r="H106" i="11"/>
  <c r="H167" i="11"/>
  <c r="H36" i="11"/>
  <c r="G68" i="11"/>
  <c r="K190" i="11"/>
  <c r="K59" i="11"/>
  <c r="H105" i="11"/>
  <c r="H166" i="11"/>
  <c r="G42" i="11"/>
  <c r="H147" i="11"/>
  <c r="K165" i="11"/>
  <c r="K58" i="11"/>
  <c r="H95" i="11"/>
  <c r="H58" i="11"/>
  <c r="K104" i="11"/>
  <c r="K210" i="11"/>
  <c r="H25" i="11"/>
  <c r="G138" i="11"/>
  <c r="H118" i="11"/>
  <c r="H70" i="11"/>
  <c r="G390" i="11"/>
  <c r="G309" i="11"/>
  <c r="G38" i="11"/>
  <c r="G86" i="11"/>
  <c r="K93" i="11"/>
  <c r="K163" i="11"/>
  <c r="K43" i="11"/>
  <c r="G107" i="11"/>
  <c r="H102" i="11"/>
  <c r="H162" i="11"/>
  <c r="G158" i="11"/>
  <c r="H156" i="11"/>
  <c r="K101" i="11"/>
  <c r="K67" i="11"/>
  <c r="K161" i="11"/>
  <c r="G47" i="11"/>
  <c r="H79" i="11"/>
  <c r="G156" i="11"/>
  <c r="H142" i="11"/>
  <c r="G79" i="11"/>
  <c r="H184" i="11"/>
  <c r="K8" i="11"/>
  <c r="G126" i="11"/>
  <c r="H141" i="11"/>
  <c r="K89" i="11"/>
  <c r="K183" i="11"/>
  <c r="G25" i="11"/>
  <c r="H32" i="11"/>
  <c r="H20" i="11"/>
  <c r="H8" i="11"/>
  <c r="K40" i="11"/>
  <c r="H55" i="11"/>
  <c r="G58" i="11"/>
  <c r="G153" i="11"/>
  <c r="G125" i="11"/>
  <c r="G99" i="11"/>
  <c r="G77" i="11"/>
  <c r="K153" i="11"/>
  <c r="K140" i="11"/>
  <c r="H125" i="11"/>
  <c r="H113" i="11"/>
  <c r="H99" i="11"/>
  <c r="H89" i="11"/>
  <c r="H77" i="11"/>
  <c r="H65" i="11"/>
  <c r="H183" i="11"/>
  <c r="H171" i="11"/>
  <c r="H159" i="11"/>
  <c r="H202" i="11"/>
  <c r="G386" i="11"/>
  <c r="H132" i="11"/>
  <c r="K3" i="11"/>
  <c r="H150" i="11"/>
  <c r="K199" i="11"/>
  <c r="H52" i="11"/>
  <c r="K149" i="11"/>
  <c r="H74" i="11"/>
  <c r="G94" i="11"/>
  <c r="K106" i="11"/>
  <c r="K213" i="11"/>
  <c r="G288" i="11"/>
  <c r="H16" i="11"/>
  <c r="G93" i="11"/>
  <c r="H73" i="11"/>
  <c r="G143" i="11"/>
  <c r="K84" i="11"/>
  <c r="H49" i="11"/>
  <c r="K134" i="11"/>
  <c r="H190" i="11"/>
  <c r="K26" i="11"/>
  <c r="H59" i="11"/>
  <c r="K119" i="11"/>
  <c r="K196" i="11"/>
  <c r="G44" i="11"/>
  <c r="G89" i="11"/>
  <c r="H107" i="11"/>
  <c r="H165" i="11"/>
  <c r="G139" i="11"/>
  <c r="K118" i="11"/>
  <c r="K70" i="11"/>
  <c r="K195" i="11"/>
  <c r="K57" i="11"/>
  <c r="K132" i="11"/>
  <c r="H164" i="11"/>
  <c r="K46" i="11"/>
  <c r="H145" i="11"/>
  <c r="K69" i="11"/>
  <c r="K194" i="11"/>
  <c r="H45" i="11"/>
  <c r="K156" i="11"/>
  <c r="H92" i="11"/>
  <c r="H208" i="11"/>
  <c r="G362" i="11"/>
  <c r="G104" i="11"/>
  <c r="K91" i="11"/>
  <c r="H22" i="11"/>
  <c r="G81" i="11"/>
  <c r="H91" i="11"/>
  <c r="H42" i="11"/>
  <c r="G80" i="11"/>
  <c r="K114" i="11"/>
  <c r="G262" i="11"/>
  <c r="K41" i="11"/>
  <c r="G127" i="11"/>
  <c r="H126" i="11"/>
  <c r="H78" i="11"/>
  <c r="K32" i="11"/>
  <c r="K55" i="11"/>
  <c r="G78" i="11"/>
  <c r="K99" i="11"/>
  <c r="K159" i="11"/>
  <c r="G13" i="11"/>
  <c r="G24" i="11"/>
  <c r="G294" i="11"/>
  <c r="K31" i="11"/>
  <c r="K19" i="11"/>
  <c r="K6" i="11"/>
  <c r="H40" i="11"/>
  <c r="K54" i="11"/>
  <c r="G57" i="11"/>
  <c r="G151" i="11"/>
  <c r="G124" i="11"/>
  <c r="G98" i="11"/>
  <c r="G76" i="11"/>
  <c r="H153" i="11"/>
  <c r="H140" i="11"/>
  <c r="K124" i="11"/>
  <c r="K112" i="11"/>
  <c r="K98" i="11"/>
  <c r="K88" i="11"/>
  <c r="K76" i="11"/>
  <c r="K64" i="11"/>
  <c r="K182" i="11"/>
  <c r="K170" i="11"/>
  <c r="K216" i="11"/>
  <c r="K201" i="11"/>
  <c r="K388" i="11"/>
  <c r="G131" i="11"/>
  <c r="K17" i="11"/>
  <c r="G105" i="11"/>
  <c r="K192" i="11"/>
  <c r="H17" i="11"/>
  <c r="G119" i="11"/>
  <c r="K137" i="11"/>
  <c r="H192" i="11"/>
  <c r="H199" i="11"/>
  <c r="K28" i="11"/>
  <c r="H137" i="11"/>
  <c r="K179" i="11"/>
  <c r="H50" i="11"/>
  <c r="K148" i="11"/>
  <c r="H85" i="11"/>
  <c r="H198" i="11"/>
  <c r="G35" i="11"/>
  <c r="G92" i="11"/>
  <c r="K178" i="11"/>
  <c r="G43" i="11"/>
  <c r="G67" i="11"/>
  <c r="H84" i="11"/>
  <c r="H212" i="11"/>
  <c r="G141" i="11"/>
  <c r="K95" i="11"/>
  <c r="H48" i="11"/>
  <c r="G65" i="11"/>
  <c r="H71" i="11"/>
  <c r="K13" i="11"/>
  <c r="G88" i="11"/>
  <c r="K82" i="11"/>
  <c r="K164" i="11"/>
  <c r="H47" i="11"/>
  <c r="K158" i="11"/>
  <c r="H82" i="11"/>
  <c r="H195" i="11"/>
  <c r="G53" i="11"/>
  <c r="H158" i="11"/>
  <c r="K81" i="11"/>
  <c r="H11" i="11"/>
  <c r="G133" i="11"/>
  <c r="H128" i="11"/>
  <c r="H68" i="11"/>
  <c r="H193" i="11"/>
  <c r="K44" i="11"/>
  <c r="G82" i="11"/>
  <c r="K115" i="11"/>
  <c r="K185" i="11"/>
  <c r="K391" i="11"/>
  <c r="G129" i="11"/>
  <c r="H67" i="11"/>
  <c r="K21" i="11"/>
  <c r="G102" i="11"/>
  <c r="G45" i="11"/>
  <c r="G101" i="11"/>
  <c r="H114" i="11"/>
  <c r="H100" i="11"/>
  <c r="K20" i="11"/>
  <c r="G59" i="11"/>
  <c r="H154" i="11"/>
  <c r="K113" i="11"/>
  <c r="K77" i="11"/>
  <c r="K171" i="11"/>
  <c r="G204" i="11"/>
  <c r="H31" i="11"/>
  <c r="H19" i="11"/>
  <c r="H6" i="11"/>
  <c r="K39" i="11"/>
  <c r="H54" i="11"/>
  <c r="G62" i="11"/>
  <c r="G150" i="11"/>
  <c r="G123" i="11"/>
  <c r="G97" i="11"/>
  <c r="G75" i="11"/>
  <c r="K151" i="11"/>
  <c r="K139" i="11"/>
  <c r="H124" i="11"/>
  <c r="H112" i="11"/>
  <c r="H98" i="11"/>
  <c r="H88" i="11"/>
  <c r="H76" i="11"/>
  <c r="H64" i="11"/>
  <c r="H182" i="11"/>
  <c r="H170" i="11"/>
  <c r="H216" i="11"/>
  <c r="H201" i="11"/>
  <c r="H388" i="11"/>
  <c r="G130" i="11"/>
  <c r="K29" i="11"/>
  <c r="H62" i="11"/>
  <c r="K86" i="11"/>
  <c r="K214" i="11"/>
  <c r="H29" i="11"/>
  <c r="G146" i="11"/>
  <c r="H122" i="11"/>
  <c r="H214" i="11"/>
  <c r="G252" i="11"/>
  <c r="G118" i="11"/>
  <c r="K109" i="11"/>
  <c r="K198" i="11"/>
  <c r="H28" i="11"/>
  <c r="K60" i="11"/>
  <c r="K135" i="11"/>
  <c r="H191" i="11"/>
  <c r="H385" i="11"/>
  <c r="K49" i="11"/>
  <c r="H148" i="11"/>
  <c r="K166" i="11"/>
  <c r="H27" i="11"/>
  <c r="K147" i="11"/>
  <c r="H197" i="11"/>
  <c r="H35" i="11"/>
  <c r="G66" i="11"/>
  <c r="K189" i="11"/>
  <c r="G393" i="11"/>
  <c r="G41" i="11"/>
  <c r="G113" i="11"/>
  <c r="H119" i="11"/>
  <c r="H177" i="11"/>
  <c r="G392" i="11"/>
  <c r="G40" i="11"/>
  <c r="G64" i="11"/>
  <c r="K188" i="11"/>
  <c r="G54" i="11"/>
  <c r="K145" i="11"/>
  <c r="H188" i="11"/>
  <c r="K24" i="11"/>
  <c r="G137" i="11"/>
  <c r="K117" i="11"/>
  <c r="K187" i="11"/>
  <c r="K389" i="11"/>
  <c r="G5" i="11"/>
  <c r="H23" i="11"/>
  <c r="G63" i="11"/>
  <c r="K143" i="11"/>
  <c r="H80" i="11"/>
  <c r="H174" i="11"/>
  <c r="G48" i="11"/>
  <c r="H143" i="11"/>
  <c r="K79" i="11"/>
  <c r="K204" i="11"/>
  <c r="K42" i="11"/>
  <c r="G157" i="11"/>
  <c r="K155" i="11"/>
  <c r="K142" i="11"/>
  <c r="H115" i="11"/>
  <c r="G46" i="11"/>
  <c r="H155" i="11"/>
  <c r="K100" i="11"/>
  <c r="K154" i="11"/>
  <c r="H172" i="11"/>
  <c r="H41" i="11"/>
  <c r="G100" i="11"/>
  <c r="K125" i="11"/>
  <c r="K202" i="11"/>
  <c r="G12" i="11"/>
  <c r="G203" i="11"/>
  <c r="K30" i="11"/>
  <c r="K18" i="11"/>
  <c r="K5" i="11"/>
  <c r="H39" i="11"/>
  <c r="K53" i="11"/>
  <c r="G61" i="11"/>
  <c r="G149" i="11"/>
  <c r="G122" i="11"/>
  <c r="G96" i="11"/>
  <c r="G74" i="11"/>
  <c r="H151" i="11"/>
  <c r="H139" i="11"/>
  <c r="K123" i="11"/>
  <c r="K111" i="11"/>
  <c r="K97" i="11"/>
  <c r="K87" i="11"/>
  <c r="K75" i="11"/>
  <c r="K63" i="11"/>
  <c r="K181" i="11"/>
  <c r="K169" i="11"/>
  <c r="K215" i="11"/>
  <c r="K200" i="11"/>
  <c r="K387" i="11"/>
  <c r="K131" i="11"/>
  <c r="G147" i="11"/>
  <c r="K96" i="11"/>
  <c r="K180" i="11"/>
  <c r="K386" i="11"/>
  <c r="K37" i="11"/>
  <c r="G71" i="11"/>
  <c r="H96" i="11"/>
  <c r="H180" i="11"/>
  <c r="H130" i="11"/>
  <c r="H61" i="11"/>
  <c r="K121" i="11"/>
  <c r="K191" i="11"/>
  <c r="K385" i="11"/>
  <c r="G117" i="11"/>
  <c r="H121" i="11"/>
  <c r="H179" i="11"/>
  <c r="H60" i="11"/>
  <c r="H135" i="11"/>
  <c r="K212" i="11"/>
  <c r="H15" i="11"/>
  <c r="G115" i="11"/>
  <c r="H120" i="11"/>
  <c r="H72" i="11"/>
  <c r="G394" i="11"/>
  <c r="K48" i="11"/>
  <c r="H134" i="11"/>
  <c r="K211" i="11"/>
  <c r="H26" i="11"/>
  <c r="K133" i="11"/>
  <c r="H189" i="11"/>
  <c r="H196" i="11"/>
  <c r="K47" i="11"/>
  <c r="H133" i="11"/>
  <c r="K176" i="11"/>
  <c r="H13" i="11"/>
  <c r="G111" i="11"/>
  <c r="H104" i="11"/>
  <c r="H210" i="11"/>
  <c r="K12" i="11"/>
  <c r="G110" i="11"/>
  <c r="K103" i="11"/>
  <c r="K209" i="11"/>
  <c r="G306" i="11"/>
  <c r="G49" i="11"/>
  <c r="G83" i="11"/>
  <c r="H116" i="11"/>
  <c r="H186" i="11"/>
  <c r="K392" i="11"/>
  <c r="G305" i="11"/>
  <c r="G132" i="11"/>
  <c r="K127" i="11"/>
  <c r="K173" i="11"/>
  <c r="H10" i="11"/>
  <c r="H44" i="11"/>
  <c r="G103" i="11"/>
  <c r="H101" i="11"/>
  <c r="G265" i="11"/>
  <c r="K9" i="11"/>
  <c r="G128" i="11"/>
  <c r="K126" i="11"/>
  <c r="H21" i="11"/>
  <c r="G60" i="11"/>
  <c r="G155" i="11"/>
  <c r="K141" i="11"/>
  <c r="H90" i="11"/>
  <c r="G154" i="11"/>
  <c r="G22" i="11"/>
  <c r="H30" i="11"/>
  <c r="H18" i="11"/>
  <c r="H5" i="11"/>
  <c r="K38" i="11"/>
  <c r="H53" i="11"/>
  <c r="K62" i="11"/>
  <c r="G148" i="11"/>
  <c r="G121" i="11"/>
  <c r="G106" i="11"/>
  <c r="G73" i="11"/>
  <c r="K150" i="11"/>
  <c r="K138" i="11"/>
  <c r="H123" i="11"/>
  <c r="H111" i="11"/>
  <c r="H97" i="11"/>
  <c r="H87" i="11"/>
  <c r="H75" i="11"/>
  <c r="H63" i="11"/>
  <c r="H181" i="11"/>
  <c r="H169" i="11"/>
  <c r="H215" i="11"/>
  <c r="H200" i="11"/>
  <c r="H387" i="11"/>
  <c r="H131" i="11"/>
  <c r="G395" i="11"/>
  <c r="AC148" i="10"/>
  <c r="AH148" i="10"/>
  <c r="AN51" i="34"/>
  <c r="AS51" i="34" s="1"/>
  <c r="AX51" i="34" s="1"/>
  <c r="AM51" i="34"/>
  <c r="AR51" i="34" s="1"/>
  <c r="AW51" i="34" s="1"/>
  <c r="AL51" i="34"/>
  <c r="AQ51" i="34" s="1"/>
  <c r="AV51" i="34" s="1"/>
  <c r="AK51" i="34"/>
  <c r="AP51" i="34" s="1"/>
  <c r="AU51" i="34" s="1"/>
  <c r="A51" i="34"/>
  <c r="A50" i="34"/>
  <c r="AN49" i="34"/>
  <c r="AS49" i="34" s="1"/>
  <c r="AX49" i="34" s="1"/>
  <c r="AM49" i="34"/>
  <c r="AR49" i="34" s="1"/>
  <c r="AW49" i="34" s="1"/>
  <c r="AL49" i="34"/>
  <c r="AQ49" i="34" s="1"/>
  <c r="AV49" i="34" s="1"/>
  <c r="AK49" i="34"/>
  <c r="AP49" i="34" s="1"/>
  <c r="AU49" i="34" s="1"/>
  <c r="A49" i="34"/>
  <c r="A48" i="34"/>
  <c r="AN47" i="34"/>
  <c r="AS47" i="34" s="1"/>
  <c r="AM47" i="34"/>
  <c r="AR47" i="34" s="1"/>
  <c r="AL47" i="34"/>
  <c r="AQ47" i="34" s="1"/>
  <c r="AK47" i="34"/>
  <c r="AP47" i="34" s="1"/>
  <c r="A47" i="34"/>
  <c r="AN46" i="34"/>
  <c r="AS46" i="34" s="1"/>
  <c r="AM46" i="34"/>
  <c r="AR46" i="34" s="1"/>
  <c r="AL46" i="34"/>
  <c r="AQ46" i="34" s="1"/>
  <c r="AK46" i="34"/>
  <c r="AP46" i="34" s="1"/>
  <c r="A46" i="34"/>
  <c r="A45" i="34"/>
  <c r="AN44" i="34"/>
  <c r="AS44" i="34" s="1"/>
  <c r="AX44" i="34" s="1"/>
  <c r="AM44" i="34"/>
  <c r="AR44" i="34" s="1"/>
  <c r="AW44" i="34" s="1"/>
  <c r="AL44" i="34"/>
  <c r="AQ44" i="34" s="1"/>
  <c r="AV44" i="34" s="1"/>
  <c r="AK44" i="34"/>
  <c r="AP44" i="34" s="1"/>
  <c r="AU44" i="34" s="1"/>
  <c r="A44" i="34"/>
  <c r="A43" i="34"/>
  <c r="AN42" i="34"/>
  <c r="AM42" i="34"/>
  <c r="AL42" i="34"/>
  <c r="AK42" i="34"/>
  <c r="AN41" i="34"/>
  <c r="AM41" i="34"/>
  <c r="AL41" i="34"/>
  <c r="AK41" i="34"/>
  <c r="A41" i="34"/>
  <c r="A40" i="34"/>
  <c r="AN39" i="34"/>
  <c r="AS39" i="34" s="1"/>
  <c r="AM39" i="34"/>
  <c r="AR39" i="34" s="1"/>
  <c r="AL39" i="34"/>
  <c r="AQ39" i="34" s="1"/>
  <c r="AK39" i="34"/>
  <c r="AP39" i="34" s="1"/>
  <c r="A39" i="34"/>
  <c r="AN38" i="34"/>
  <c r="AS38" i="34" s="1"/>
  <c r="AM38" i="34"/>
  <c r="AR38" i="34" s="1"/>
  <c r="AL38" i="34"/>
  <c r="AQ38" i="34" s="1"/>
  <c r="AK38" i="34"/>
  <c r="AP38" i="34" s="1"/>
  <c r="A38" i="34"/>
  <c r="A37" i="34"/>
  <c r="AN36" i="34"/>
  <c r="AS36" i="34" s="1"/>
  <c r="AX36" i="34" s="1"/>
  <c r="AM36" i="34"/>
  <c r="AR36" i="34" s="1"/>
  <c r="AW36" i="34" s="1"/>
  <c r="AL36" i="34"/>
  <c r="AQ36" i="34" s="1"/>
  <c r="AV36" i="34" s="1"/>
  <c r="AK36" i="34"/>
  <c r="AP36" i="34" s="1"/>
  <c r="AU36" i="34" s="1"/>
  <c r="A36" i="34"/>
  <c r="A35" i="34"/>
  <c r="AN34" i="34"/>
  <c r="AS34" i="34" s="1"/>
  <c r="AX34" i="34" s="1"/>
  <c r="AM34" i="34"/>
  <c r="AR34" i="34" s="1"/>
  <c r="AW34" i="34" s="1"/>
  <c r="AL34" i="34"/>
  <c r="AQ34" i="34" s="1"/>
  <c r="AV34" i="34" s="1"/>
  <c r="AK34" i="34"/>
  <c r="AP34" i="34" s="1"/>
  <c r="AU34" i="34" s="1"/>
  <c r="A34" i="34"/>
  <c r="A33" i="34"/>
  <c r="AN32" i="34"/>
  <c r="AM32" i="34"/>
  <c r="AL32" i="34"/>
  <c r="AK32" i="34"/>
  <c r="A32" i="34"/>
  <c r="AN31" i="34"/>
  <c r="AM31" i="34"/>
  <c r="AL31" i="34"/>
  <c r="AK31" i="34"/>
  <c r="A31" i="34"/>
  <c r="AN30" i="34"/>
  <c r="AM30" i="34"/>
  <c r="AL30" i="34"/>
  <c r="AK30" i="34"/>
  <c r="A30" i="34"/>
  <c r="AN29" i="34"/>
  <c r="AM29" i="34"/>
  <c r="AL29" i="34"/>
  <c r="AK29" i="34"/>
  <c r="A29" i="34"/>
  <c r="AN28" i="34"/>
  <c r="AM28" i="34"/>
  <c r="AL28" i="34"/>
  <c r="AK28" i="34"/>
  <c r="A28" i="34"/>
  <c r="AN27" i="34"/>
  <c r="AM27" i="34"/>
  <c r="AL27" i="34"/>
  <c r="AK27" i="34"/>
  <c r="A27" i="34"/>
  <c r="AN26" i="34"/>
  <c r="AM26" i="34"/>
  <c r="AL26" i="34"/>
  <c r="AK26" i="34"/>
  <c r="A26" i="34"/>
  <c r="AN25" i="34"/>
  <c r="AM25" i="34"/>
  <c r="AL25" i="34"/>
  <c r="AK25" i="34"/>
  <c r="A25" i="34"/>
  <c r="AN24" i="34"/>
  <c r="AM24" i="34"/>
  <c r="AL24" i="34"/>
  <c r="AK24" i="34"/>
  <c r="A24" i="34"/>
  <c r="AN23" i="34"/>
  <c r="AM23" i="34"/>
  <c r="AL23" i="34"/>
  <c r="AK23" i="34"/>
  <c r="AN22" i="34"/>
  <c r="AM22" i="34"/>
  <c r="AL22" i="34"/>
  <c r="AK22" i="34"/>
  <c r="AN21" i="34"/>
  <c r="AM21" i="34"/>
  <c r="AL21" i="34"/>
  <c r="AK21" i="34"/>
  <c r="AN20" i="34"/>
  <c r="AM20" i="34"/>
  <c r="AL20" i="34"/>
  <c r="AK20" i="34"/>
  <c r="A20" i="34"/>
  <c r="A11" i="34"/>
  <c r="A10" i="34"/>
  <c r="A9" i="34"/>
  <c r="A8" i="34"/>
  <c r="A7" i="34"/>
  <c r="AN6" i="34"/>
  <c r="AM6" i="34"/>
  <c r="AL6" i="34"/>
  <c r="AK6" i="34"/>
  <c r="A6" i="34"/>
  <c r="AN5" i="34"/>
  <c r="AM5" i="34"/>
  <c r="AL5" i="34"/>
  <c r="AK5" i="34"/>
  <c r="A5" i="34"/>
  <c r="A4" i="34"/>
  <c r="AN3" i="34"/>
  <c r="AS3" i="34" s="1"/>
  <c r="AX3" i="34" s="1"/>
  <c r="AM3" i="34"/>
  <c r="AR3" i="34" s="1"/>
  <c r="AW3" i="34" s="1"/>
  <c r="AL3" i="34"/>
  <c r="AQ3" i="34" s="1"/>
  <c r="AV3" i="34" s="1"/>
  <c r="AK3" i="34"/>
  <c r="AP3" i="34" s="1"/>
  <c r="AU3" i="34" s="1"/>
  <c r="A3" i="34"/>
  <c r="A123" i="10"/>
  <c r="A114" i="10"/>
  <c r="A127" i="10"/>
  <c r="A129" i="10"/>
  <c r="A125" i="10"/>
  <c r="A122" i="10"/>
  <c r="A20" i="10"/>
  <c r="A21" i="10"/>
  <c r="A22" i="10"/>
  <c r="A35" i="10"/>
  <c r="A27" i="10"/>
  <c r="A329" i="11" l="1"/>
  <c r="G329" i="11" s="1"/>
  <c r="A326" i="54"/>
  <c r="G326" i="54" s="1"/>
  <c r="A213" i="11"/>
  <c r="A210" i="54"/>
  <c r="G210" i="54" s="1"/>
  <c r="A316" i="11"/>
  <c r="A313" i="54"/>
  <c r="G313" i="54" s="1"/>
  <c r="A231" i="11"/>
  <c r="G231" i="11" s="1"/>
  <c r="A228" i="54"/>
  <c r="G228" i="54" s="1"/>
  <c r="A193" i="11"/>
  <c r="G193" i="11" s="1"/>
  <c r="A190" i="54"/>
  <c r="G190" i="54" s="1"/>
  <c r="A196" i="11"/>
  <c r="G196" i="11" s="1"/>
  <c r="A193" i="54"/>
  <c r="G193" i="54" s="1"/>
  <c r="A211" i="11"/>
  <c r="G211" i="11" s="1"/>
  <c r="A208" i="54"/>
  <c r="G208" i="54" s="1"/>
  <c r="A194" i="11"/>
  <c r="G194" i="11" s="1"/>
  <c r="A191" i="54"/>
  <c r="G191" i="54" s="1"/>
  <c r="A215" i="11"/>
  <c r="G215" i="11" s="1"/>
  <c r="A212" i="54"/>
  <c r="G212" i="54" s="1"/>
  <c r="A324" i="11"/>
  <c r="G324" i="11" s="1"/>
  <c r="A321" i="54"/>
  <c r="G321" i="54" s="1"/>
  <c r="A198" i="11"/>
  <c r="G198" i="11" s="1"/>
  <c r="A195" i="54"/>
  <c r="G195" i="54" s="1"/>
  <c r="A210" i="11"/>
  <c r="G210" i="11" s="1"/>
  <c r="A207" i="54"/>
  <c r="G207" i="54" s="1"/>
  <c r="A208" i="11"/>
  <c r="A205" i="54"/>
  <c r="G205" i="54" s="1"/>
  <c r="A241" i="11"/>
  <c r="G241" i="11" s="1"/>
  <c r="A238" i="54"/>
  <c r="G238" i="54" s="1"/>
  <c r="A230" i="11"/>
  <c r="G230" i="11" s="1"/>
  <c r="A227" i="54"/>
  <c r="G227" i="54" s="1"/>
  <c r="A327" i="11"/>
  <c r="G327" i="11" s="1"/>
  <c r="A324" i="54"/>
  <c r="G324" i="54" s="1"/>
  <c r="A195" i="11"/>
  <c r="G195" i="11" s="1"/>
  <c r="A192" i="54"/>
  <c r="G192" i="54" s="1"/>
  <c r="A212" i="11"/>
  <c r="G212" i="11" s="1"/>
  <c r="A209" i="54"/>
  <c r="G209" i="54" s="1"/>
  <c r="A214" i="11"/>
  <c r="G214" i="11" s="1"/>
  <c r="A211" i="54"/>
  <c r="G211" i="54" s="1"/>
  <c r="A235" i="11"/>
  <c r="G235" i="11" s="1"/>
  <c r="A232" i="54"/>
  <c r="G232" i="54" s="1"/>
  <c r="A325" i="11"/>
  <c r="G325" i="11" s="1"/>
  <c r="A322" i="54"/>
  <c r="G322" i="54" s="1"/>
  <c r="A197" i="11"/>
  <c r="G197" i="11" s="1"/>
  <c r="A194" i="54"/>
  <c r="G194" i="54" s="1"/>
  <c r="A199" i="11"/>
  <c r="G199" i="11" s="1"/>
  <c r="A196" i="54"/>
  <c r="G196" i="54" s="1"/>
  <c r="A331" i="11"/>
  <c r="G331" i="11" s="1"/>
  <c r="A328" i="54"/>
  <c r="G328" i="54" s="1"/>
  <c r="A200" i="11"/>
  <c r="G200" i="11" s="1"/>
  <c r="A197" i="54"/>
  <c r="G197" i="54" s="1"/>
  <c r="A209" i="11"/>
  <c r="A206" i="54"/>
  <c r="G206" i="54" s="1"/>
  <c r="A216" i="11"/>
  <c r="G216" i="11" s="1"/>
  <c r="A213" i="54"/>
  <c r="G213" i="54" s="1"/>
  <c r="G209" i="11"/>
  <c r="G208" i="11"/>
  <c r="G213" i="11"/>
  <c r="G316" i="11"/>
  <c r="AP41" i="34"/>
  <c r="AU41" i="34" s="1"/>
  <c r="AR41" i="34"/>
  <c r="AW41" i="34" s="1"/>
  <c r="AS41" i="34"/>
  <c r="AX41" i="34" s="1"/>
  <c r="AP5" i="34"/>
  <c r="AU5" i="34" s="1"/>
  <c r="AW38" i="34"/>
  <c r="AQ41" i="34"/>
  <c r="AV41" i="34" s="1"/>
  <c r="AQ27" i="34"/>
  <c r="AP24" i="34"/>
  <c r="AW46" i="34"/>
  <c r="AQ5" i="34"/>
  <c r="AV5" i="34" s="1"/>
  <c r="AR21" i="34"/>
  <c r="AX46" i="34"/>
  <c r="AS5" i="34"/>
  <c r="AX5" i="34" s="1"/>
  <c r="AS29" i="34"/>
  <c r="AQ23" i="34"/>
  <c r="AX38" i="34"/>
  <c r="AQ24" i="34"/>
  <c r="AR5" i="34"/>
  <c r="AW5" i="34" s="1"/>
  <c r="AP20" i="34"/>
  <c r="AQ20" i="34"/>
  <c r="AP25" i="34"/>
  <c r="AQ26" i="34"/>
  <c r="AQ25" i="34"/>
  <c r="AP27" i="34"/>
  <c r="AP26" i="34"/>
  <c r="AU46" i="34"/>
  <c r="AV46" i="34"/>
  <c r="AU38" i="34"/>
  <c r="AV38" i="34"/>
  <c r="AR22" i="34"/>
  <c r="AR23" i="34"/>
  <c r="AS22" i="34"/>
  <c r="AR24" i="34"/>
  <c r="AR26" i="34"/>
  <c r="AR20" i="34"/>
  <c r="AS26" i="34"/>
  <c r="AR27" i="34"/>
  <c r="AQ28" i="34"/>
  <c r="AP29" i="34"/>
  <c r="AR25" i="34"/>
  <c r="AS25" i="34"/>
  <c r="AP28" i="34"/>
  <c r="AS20" i="34"/>
  <c r="AS27" i="34"/>
  <c r="AR28" i="34"/>
  <c r="AQ29" i="34"/>
  <c r="AP21" i="34"/>
  <c r="AP22" i="34"/>
  <c r="AP23" i="34"/>
  <c r="AS28" i="34"/>
  <c r="AR29" i="34"/>
  <c r="AS21" i="34"/>
  <c r="AS23" i="34"/>
  <c r="AS24" i="34"/>
  <c r="AQ21" i="34"/>
  <c r="AQ22" i="34"/>
  <c r="AV20" i="34" l="1"/>
  <c r="AU20" i="34"/>
  <c r="AX20" i="34"/>
  <c r="AW20" i="34"/>
  <c r="A32" i="10"/>
  <c r="A26" i="10"/>
  <c r="A37" i="10"/>
  <c r="A36" i="10"/>
  <c r="A13" i="10"/>
  <c r="A16" i="10"/>
  <c r="A25" i="10"/>
  <c r="A12" i="10"/>
  <c r="A4" i="10"/>
  <c r="A5" i="10"/>
  <c r="A6" i="10"/>
  <c r="A3" i="10"/>
  <c r="A243" i="11" l="1"/>
  <c r="G243" i="11" s="1"/>
  <c r="A240" i="54"/>
  <c r="G240" i="54" s="1"/>
  <c r="A218" i="11"/>
  <c r="A215" i="54"/>
  <c r="G215" i="54" s="1"/>
  <c r="A238" i="11"/>
  <c r="G238" i="11" s="1"/>
  <c r="A235" i="54"/>
  <c r="G235" i="54" s="1"/>
  <c r="A219" i="11"/>
  <c r="G219" i="11" s="1"/>
  <c r="A216" i="54"/>
  <c r="G216" i="54" s="1"/>
  <c r="A224" i="11"/>
  <c r="G224" i="11" s="1"/>
  <c r="A221" i="54"/>
  <c r="G221" i="54" s="1"/>
  <c r="A233" i="11"/>
  <c r="G233" i="11" s="1"/>
  <c r="A230" i="54"/>
  <c r="G230" i="54" s="1"/>
  <c r="A242" i="11"/>
  <c r="A239" i="54"/>
  <c r="G239" i="54" s="1"/>
  <c r="A234" i="11"/>
  <c r="G234" i="11" s="1"/>
  <c r="A231" i="54"/>
  <c r="G231" i="54" s="1"/>
  <c r="A227" i="11"/>
  <c r="G227" i="11" s="1"/>
  <c r="A224" i="54"/>
  <c r="G224" i="54" s="1"/>
  <c r="A217" i="11"/>
  <c r="G217" i="11" s="1"/>
  <c r="A214" i="54"/>
  <c r="G214" i="54" s="1"/>
  <c r="A225" i="11"/>
  <c r="G225" i="11" s="1"/>
  <c r="A222" i="54"/>
  <c r="G222" i="54" s="1"/>
  <c r="G242" i="11"/>
  <c r="G218" i="11"/>
  <c r="D49" i="31"/>
  <c r="U2" i="12"/>
  <c r="P2" i="12"/>
  <c r="Q2" i="12"/>
  <c r="R2" i="12"/>
  <c r="S2" i="12"/>
  <c r="T2" i="12"/>
  <c r="O2" i="12"/>
  <c r="B393" i="11" l="1"/>
  <c r="H393" i="11" s="1"/>
  <c r="B390" i="54"/>
  <c r="H390" i="54" s="1"/>
  <c r="V2" i="12"/>
  <c r="W2" i="12" s="1"/>
  <c r="A18" i="26"/>
  <c r="A19" i="26"/>
  <c r="A27" i="26"/>
  <c r="A28" i="26"/>
  <c r="A29" i="26"/>
  <c r="AL3" i="31"/>
  <c r="AM3" i="31" s="1"/>
  <c r="AI3" i="31" s="1"/>
  <c r="AL4" i="31"/>
  <c r="AM4" i="31" s="1"/>
  <c r="AI4" i="31" s="1"/>
  <c r="AL5" i="31"/>
  <c r="AM5" i="31" s="1"/>
  <c r="AI5" i="31" s="1"/>
  <c r="AL6" i="31"/>
  <c r="AM6" i="31" s="1"/>
  <c r="AI6" i="31" s="1"/>
  <c r="AL7" i="31"/>
  <c r="AM7" i="31" s="1"/>
  <c r="AI7" i="31" s="1"/>
  <c r="AL8" i="31"/>
  <c r="AM8" i="31" s="1"/>
  <c r="AI8" i="31" s="1"/>
  <c r="AL9" i="31"/>
  <c r="AM9" i="31" s="1"/>
  <c r="AI9" i="31" s="1"/>
  <c r="AL10" i="31"/>
  <c r="AM10" i="31" s="1"/>
  <c r="AI10" i="31" s="1"/>
  <c r="AL11" i="31"/>
  <c r="AM11" i="31" s="1"/>
  <c r="AI11" i="31" s="1"/>
  <c r="AL12" i="31"/>
  <c r="AM12" i="31" s="1"/>
  <c r="AI12" i="31" s="1"/>
  <c r="AL13" i="31"/>
  <c r="AM13" i="31" s="1"/>
  <c r="AI13" i="31" s="1"/>
  <c r="AL14" i="31"/>
  <c r="AM14" i="31" s="1"/>
  <c r="AI14" i="31" s="1"/>
  <c r="AL15" i="31"/>
  <c r="AM15" i="31" s="1"/>
  <c r="AI15" i="31" s="1"/>
  <c r="AL16" i="31"/>
  <c r="AM16" i="31" s="1"/>
  <c r="AI16" i="31" s="1"/>
  <c r="AL17" i="31"/>
  <c r="AM17" i="31" s="1"/>
  <c r="AI17" i="31" s="1"/>
  <c r="AL18" i="31"/>
  <c r="AM18" i="31" s="1"/>
  <c r="AI18" i="31" s="1"/>
  <c r="AL19" i="31"/>
  <c r="AM19" i="31" s="1"/>
  <c r="AI19" i="31" s="1"/>
  <c r="AL20" i="31"/>
  <c r="AM20" i="31" s="1"/>
  <c r="AI20" i="31" s="1"/>
  <c r="AL21" i="31"/>
  <c r="AM21" i="31" s="1"/>
  <c r="AI21" i="31" s="1"/>
  <c r="AL2" i="31"/>
  <c r="AM2" i="31" s="1"/>
  <c r="AI2" i="31" s="1"/>
  <c r="AM31" i="31"/>
  <c r="AD31" i="31" s="1"/>
  <c r="AM32" i="31"/>
  <c r="Y32" i="31" s="1"/>
  <c r="AM33" i="31"/>
  <c r="Z33" i="31" s="1"/>
  <c r="L18" i="31"/>
  <c r="L19" i="31"/>
  <c r="L20" i="31"/>
  <c r="L17" i="31"/>
  <c r="AH24" i="31"/>
  <c r="D29" i="31"/>
  <c r="D48" i="31"/>
  <c r="A4" i="26"/>
  <c r="A5" i="26"/>
  <c r="A6" i="26"/>
  <c r="A7" i="26"/>
  <c r="A8" i="26"/>
  <c r="A9" i="26"/>
  <c r="A10" i="26"/>
  <c r="A11" i="26"/>
  <c r="A12" i="26"/>
  <c r="A13" i="26"/>
  <c r="A14" i="26"/>
  <c r="A15" i="26"/>
  <c r="A16" i="26"/>
  <c r="A17" i="26"/>
  <c r="A20" i="26"/>
  <c r="A22" i="26"/>
  <c r="A23" i="26"/>
  <c r="A24" i="26"/>
  <c r="A25" i="26"/>
  <c r="A26" i="26"/>
  <c r="A30" i="26"/>
  <c r="A31" i="26"/>
  <c r="A32" i="26"/>
  <c r="A33" i="26"/>
  <c r="A34" i="26"/>
  <c r="A35" i="26"/>
  <c r="A36" i="26"/>
  <c r="A37" i="26"/>
  <c r="A38" i="26"/>
  <c r="A39" i="26"/>
  <c r="A40" i="26"/>
  <c r="A41" i="26"/>
  <c r="A42" i="26"/>
  <c r="A43" i="26"/>
  <c r="A44" i="26"/>
  <c r="A45" i="26"/>
  <c r="A46" i="26"/>
  <c r="A47" i="26"/>
  <c r="A48" i="26"/>
  <c r="A49" i="26"/>
  <c r="A50" i="26"/>
  <c r="A51" i="26"/>
  <c r="A52" i="26"/>
  <c r="A53" i="26"/>
  <c r="A54" i="26"/>
  <c r="A55" i="26"/>
  <c r="A56" i="26"/>
  <c r="A57" i="26"/>
  <c r="A58" i="26"/>
  <c r="A59" i="26"/>
  <c r="A60" i="26"/>
  <c r="A171" i="11" l="1"/>
  <c r="A168" i="54"/>
  <c r="G168" i="54" s="1"/>
  <c r="B392" i="11"/>
  <c r="H392" i="11" s="1"/>
  <c r="B389" i="54"/>
  <c r="H389" i="54" s="1"/>
  <c r="A170" i="11"/>
  <c r="G170" i="11" s="1"/>
  <c r="A167" i="54"/>
  <c r="G167" i="54" s="1"/>
  <c r="A181" i="11"/>
  <c r="G181" i="11" s="1"/>
  <c r="A178" i="54"/>
  <c r="G178" i="54" s="1"/>
  <c r="A177" i="11"/>
  <c r="G177" i="11" s="1"/>
  <c r="A174" i="54"/>
  <c r="G174" i="54" s="1"/>
  <c r="A168" i="11"/>
  <c r="G168" i="11" s="1"/>
  <c r="A165" i="54"/>
  <c r="G165" i="54" s="1"/>
  <c r="A163" i="11"/>
  <c r="G163" i="11" s="1"/>
  <c r="A160" i="54"/>
  <c r="G160" i="54" s="1"/>
  <c r="A169" i="11"/>
  <c r="G169" i="11" s="1"/>
  <c r="A166" i="54"/>
  <c r="G166" i="54" s="1"/>
  <c r="A178" i="11"/>
  <c r="G178" i="11" s="1"/>
  <c r="A175" i="54"/>
  <c r="G175" i="54" s="1"/>
  <c r="A186" i="11"/>
  <c r="G186" i="11" s="1"/>
  <c r="A183" i="54"/>
  <c r="G183" i="54" s="1"/>
  <c r="A189" i="11"/>
  <c r="G189" i="11" s="1"/>
  <c r="A186" i="54"/>
  <c r="G186" i="54" s="1"/>
  <c r="A167" i="11"/>
  <c r="G167" i="11" s="1"/>
  <c r="A164" i="54"/>
  <c r="G164" i="54" s="1"/>
  <c r="A180" i="11"/>
  <c r="A177" i="54"/>
  <c r="G177" i="54" s="1"/>
  <c r="A173" i="11"/>
  <c r="G173" i="11" s="1"/>
  <c r="A170" i="54"/>
  <c r="G170" i="54" s="1"/>
  <c r="A166" i="11"/>
  <c r="G166" i="11" s="1"/>
  <c r="A163" i="54"/>
  <c r="G163" i="54" s="1"/>
  <c r="A191" i="11"/>
  <c r="G191" i="11" s="1"/>
  <c r="A188" i="54"/>
  <c r="G188" i="54" s="1"/>
  <c r="A182" i="11"/>
  <c r="A179" i="54"/>
  <c r="G179" i="54" s="1"/>
  <c r="A164" i="11"/>
  <c r="G164" i="11" s="1"/>
  <c r="A161" i="54"/>
  <c r="G161" i="54" s="1"/>
  <c r="A174" i="11"/>
  <c r="A171" i="54"/>
  <c r="G171" i="54" s="1"/>
  <c r="A185" i="11"/>
  <c r="G185" i="11" s="1"/>
  <c r="A182" i="54"/>
  <c r="G182" i="54" s="1"/>
  <c r="A192" i="11"/>
  <c r="G192" i="11" s="1"/>
  <c r="A189" i="54"/>
  <c r="G189" i="54" s="1"/>
  <c r="A188" i="11"/>
  <c r="G188" i="11" s="1"/>
  <c r="A185" i="54"/>
  <c r="G185" i="54" s="1"/>
  <c r="A184" i="11"/>
  <c r="G184" i="11" s="1"/>
  <c r="A181" i="54"/>
  <c r="G181" i="54" s="1"/>
  <c r="A165" i="11"/>
  <c r="G165" i="11" s="1"/>
  <c r="A162" i="54"/>
  <c r="G162" i="54" s="1"/>
  <c r="A161" i="11"/>
  <c r="A158" i="54"/>
  <c r="G158" i="54" s="1"/>
  <c r="A187" i="11"/>
  <c r="G187" i="11" s="1"/>
  <c r="A184" i="54"/>
  <c r="G184" i="54" s="1"/>
  <c r="A160" i="11"/>
  <c r="G160" i="11" s="1"/>
  <c r="A157" i="54"/>
  <c r="G157" i="54" s="1"/>
  <c r="A175" i="11"/>
  <c r="G175" i="11" s="1"/>
  <c r="A172" i="54"/>
  <c r="G172" i="54" s="1"/>
  <c r="A190" i="11"/>
  <c r="G190" i="11" s="1"/>
  <c r="A187" i="54"/>
  <c r="G187" i="54" s="1"/>
  <c r="A162" i="11"/>
  <c r="G162" i="11" s="1"/>
  <c r="A159" i="54"/>
  <c r="G159" i="54" s="1"/>
  <c r="A183" i="11"/>
  <c r="G183" i="11" s="1"/>
  <c r="A180" i="54"/>
  <c r="G180" i="54" s="1"/>
  <c r="A179" i="11"/>
  <c r="G179" i="11" s="1"/>
  <c r="A176" i="54"/>
  <c r="G176" i="54" s="1"/>
  <c r="A172" i="11"/>
  <c r="G172" i="11" s="1"/>
  <c r="A169" i="54"/>
  <c r="G169" i="54" s="1"/>
  <c r="A176" i="11"/>
  <c r="G176" i="11" s="1"/>
  <c r="A173" i="54"/>
  <c r="G173" i="54" s="1"/>
  <c r="G174" i="11"/>
  <c r="G182" i="11"/>
  <c r="G161" i="11"/>
  <c r="G171" i="11"/>
  <c r="G180" i="11"/>
  <c r="N2" i="12"/>
  <c r="M18" i="31"/>
  <c r="AL25" i="31" s="1"/>
  <c r="AM25" i="31" s="1"/>
  <c r="M17" i="31"/>
  <c r="AL24" i="31" s="1"/>
  <c r="AM24" i="31" s="1"/>
  <c r="D27" i="31"/>
  <c r="M20" i="31"/>
  <c r="AL27" i="31" s="1"/>
  <c r="AM27" i="31" s="1"/>
  <c r="Y27" i="31" s="1"/>
  <c r="M19" i="31"/>
  <c r="AL26" i="31" s="1"/>
  <c r="AM26" i="31" s="1"/>
  <c r="AC2" i="31"/>
  <c r="D45" i="31"/>
  <c r="AC30" i="31"/>
  <c r="D47" i="31"/>
  <c r="AC11" i="31"/>
  <c r="X14" i="31"/>
  <c r="AB6" i="31"/>
  <c r="Z3" i="31"/>
  <c r="Z19" i="31"/>
  <c r="AB15" i="31"/>
  <c r="AD11" i="31"/>
  <c r="X32" i="31"/>
  <c r="X33" i="31"/>
  <c r="Y33" i="31"/>
  <c r="AD32" i="31"/>
  <c r="AC32" i="31"/>
  <c r="AB31" i="31"/>
  <c r="AA31" i="31"/>
  <c r="X31" i="31"/>
  <c r="Z31" i="31"/>
  <c r="AC31" i="31"/>
  <c r="X21" i="31"/>
  <c r="AB5" i="31"/>
  <c r="Z15" i="31"/>
  <c r="AC3" i="31"/>
  <c r="X13" i="31"/>
  <c r="AD13" i="31"/>
  <c r="AB3" i="31"/>
  <c r="X5" i="31"/>
  <c r="Y21" i="31"/>
  <c r="AD19" i="31"/>
  <c r="AB11" i="31"/>
  <c r="AC19" i="31"/>
  <c r="Z7" i="31"/>
  <c r="AD33" i="31"/>
  <c r="AB32" i="31"/>
  <c r="AC33" i="31"/>
  <c r="AA32" i="31"/>
  <c r="Y31" i="31"/>
  <c r="AB33" i="31"/>
  <c r="Z32" i="31"/>
  <c r="AA33" i="31"/>
  <c r="AB30" i="31"/>
  <c r="AA30" i="31"/>
  <c r="AM34" i="31"/>
  <c r="Z30" i="31"/>
  <c r="Y30" i="31"/>
  <c r="AD30" i="31"/>
  <c r="AB14" i="31"/>
  <c r="AA6" i="31"/>
  <c r="X6" i="31"/>
  <c r="AB19" i="31"/>
  <c r="AA14" i="31"/>
  <c r="Z11" i="31"/>
  <c r="AD5" i="31"/>
  <c r="AB2" i="31"/>
  <c r="AA2" i="31"/>
  <c r="AD21" i="31"/>
  <c r="Z17" i="31"/>
  <c r="AB13" i="31"/>
  <c r="AD7" i="31"/>
  <c r="Z5" i="31"/>
  <c r="Z9" i="31"/>
  <c r="AB21" i="31"/>
  <c r="AD15" i="31"/>
  <c r="Z13" i="31"/>
  <c r="AC7" i="31"/>
  <c r="Y5" i="31"/>
  <c r="X2" i="31"/>
  <c r="Z21" i="31"/>
  <c r="AC15" i="31"/>
  <c r="Y13" i="31"/>
  <c r="AB7" i="31"/>
  <c r="AD3" i="31"/>
  <c r="Y17" i="31"/>
  <c r="AA10" i="31"/>
  <c r="X20" i="31"/>
  <c r="X12" i="31"/>
  <c r="X4" i="31"/>
  <c r="AD20" i="31"/>
  <c r="Z18" i="31"/>
  <c r="AD16" i="31"/>
  <c r="Z14" i="31"/>
  <c r="AD12" i="31"/>
  <c r="Z10" i="31"/>
  <c r="AD8" i="31"/>
  <c r="Z6" i="31"/>
  <c r="AD4" i="31"/>
  <c r="Z2" i="31"/>
  <c r="X19" i="31"/>
  <c r="X11" i="31"/>
  <c r="X3" i="31"/>
  <c r="AC20" i="31"/>
  <c r="AA19" i="31"/>
  <c r="Y18" i="31"/>
  <c r="AC16" i="31"/>
  <c r="AA15" i="31"/>
  <c r="Y14" i="31"/>
  <c r="AC12" i="31"/>
  <c r="AA11" i="31"/>
  <c r="Y10" i="31"/>
  <c r="AC8" i="31"/>
  <c r="AA7" i="31"/>
  <c r="Y6" i="31"/>
  <c r="AC4" i="31"/>
  <c r="AA3" i="31"/>
  <c r="Y2" i="31"/>
  <c r="AB10" i="31"/>
  <c r="AA18" i="31"/>
  <c r="X18" i="31"/>
  <c r="X10" i="31"/>
  <c r="AB20" i="31"/>
  <c r="AD17" i="31"/>
  <c r="AB16" i="31"/>
  <c r="AB12" i="31"/>
  <c r="AD9" i="31"/>
  <c r="AB8" i="31"/>
  <c r="AB4" i="31"/>
  <c r="X17" i="31"/>
  <c r="X9" i="31"/>
  <c r="AC21" i="31"/>
  <c r="AA20" i="31"/>
  <c r="Y19" i="31"/>
  <c r="AC17" i="31"/>
  <c r="AA16" i="31"/>
  <c r="Y15" i="31"/>
  <c r="AC13" i="31"/>
  <c r="AA12" i="31"/>
  <c r="Y11" i="31"/>
  <c r="AC9" i="31"/>
  <c r="AA8" i="31"/>
  <c r="Y7" i="31"/>
  <c r="AC5" i="31"/>
  <c r="AA4" i="31"/>
  <c r="Y3" i="31"/>
  <c r="AB18" i="31"/>
  <c r="AD18" i="31"/>
  <c r="Y9" i="31"/>
  <c r="X16" i="31"/>
  <c r="X8" i="31"/>
  <c r="Z20" i="31"/>
  <c r="AB17" i="31"/>
  <c r="Z16" i="31"/>
  <c r="AD14" i="31"/>
  <c r="Z12" i="31"/>
  <c r="AD10" i="31"/>
  <c r="AB9" i="31"/>
  <c r="Z8" i="31"/>
  <c r="AD6" i="31"/>
  <c r="Z4" i="31"/>
  <c r="AD2" i="31"/>
  <c r="X15" i="31"/>
  <c r="X7" i="31"/>
  <c r="AA21" i="31"/>
  <c r="Y20" i="31"/>
  <c r="AC18" i="31"/>
  <c r="AA17" i="31"/>
  <c r="Y16" i="31"/>
  <c r="AC14" i="31"/>
  <c r="AA13" i="31"/>
  <c r="Y12" i="31"/>
  <c r="AC10" i="31"/>
  <c r="AA9" i="31"/>
  <c r="Y8" i="31"/>
  <c r="AC6" i="31"/>
  <c r="AA5" i="31"/>
  <c r="Y4" i="31"/>
  <c r="AM22" i="31"/>
  <c r="F1" i="33"/>
  <c r="B31" i="31"/>
  <c r="B30" i="31"/>
  <c r="B29" i="31"/>
  <c r="B28" i="31"/>
  <c r="B27" i="31"/>
  <c r="AD39" i="31"/>
  <c r="AD40" i="31" s="1"/>
  <c r="O215" i="56" s="1"/>
  <c r="W215" i="56" s="1"/>
  <c r="AC39" i="31"/>
  <c r="AC40" i="31" s="1"/>
  <c r="N215" i="56" s="1"/>
  <c r="V215" i="56" s="1"/>
  <c r="AB39" i="31"/>
  <c r="AB40" i="31" s="1"/>
  <c r="M215" i="56" s="1"/>
  <c r="U215" i="56" s="1"/>
  <c r="AA39" i="31"/>
  <c r="AA40" i="31" s="1"/>
  <c r="L215" i="56" s="1"/>
  <c r="T215" i="56" s="1"/>
  <c r="Z39" i="31"/>
  <c r="Z40" i="31" s="1"/>
  <c r="K215" i="56" s="1"/>
  <c r="S215" i="56" s="1"/>
  <c r="Y39" i="31"/>
  <c r="Y40" i="31" s="1"/>
  <c r="J215" i="56" s="1"/>
  <c r="R215" i="56" s="1"/>
  <c r="X39" i="31"/>
  <c r="X40" i="31" s="1"/>
  <c r="I215" i="56" s="1"/>
  <c r="AM37" i="31"/>
  <c r="AD36" i="31"/>
  <c r="AD37" i="31" s="1"/>
  <c r="O279" i="56" s="1"/>
  <c r="W279" i="56" s="1"/>
  <c r="AC36" i="31"/>
  <c r="AC37" i="31" s="1"/>
  <c r="N279" i="56" s="1"/>
  <c r="V279" i="56" s="1"/>
  <c r="AB36" i="31"/>
  <c r="AB37" i="31" s="1"/>
  <c r="M279" i="56" s="1"/>
  <c r="U279" i="56" s="1"/>
  <c r="AA36" i="31"/>
  <c r="AA37" i="31" s="1"/>
  <c r="L279" i="56" s="1"/>
  <c r="T279" i="56" s="1"/>
  <c r="Z36" i="31"/>
  <c r="Z37" i="31" s="1"/>
  <c r="K279" i="56" s="1"/>
  <c r="S279" i="56" s="1"/>
  <c r="Y36" i="31"/>
  <c r="Y37" i="31" s="1"/>
  <c r="J279" i="56" s="1"/>
  <c r="R279" i="56" s="1"/>
  <c r="X36" i="31"/>
  <c r="X37" i="31" s="1"/>
  <c r="I279" i="56" s="1"/>
  <c r="AH33" i="31"/>
  <c r="AI33" i="31" s="1"/>
  <c r="AH32" i="31"/>
  <c r="AI32" i="31" s="1"/>
  <c r="AH31" i="31"/>
  <c r="AI31" i="31" s="1"/>
  <c r="AH30" i="31"/>
  <c r="AI30" i="31" s="1"/>
  <c r="AH27" i="31"/>
  <c r="AH26" i="31"/>
  <c r="AH25" i="31"/>
  <c r="B391" i="11" l="1"/>
  <c r="B388" i="54"/>
  <c r="H388" i="54" s="1"/>
  <c r="B389" i="11"/>
  <c r="H389" i="11" s="1"/>
  <c r="B386" i="54"/>
  <c r="H386" i="54" s="1"/>
  <c r="Q279" i="56"/>
  <c r="X279" i="56" s="1"/>
  <c r="P279" i="56" s="1"/>
  <c r="Q215" i="56"/>
  <c r="X215" i="56" s="1"/>
  <c r="P215" i="56" s="1"/>
  <c r="H391" i="11"/>
  <c r="K306" i="12"/>
  <c r="S306" i="12" s="1"/>
  <c r="G394" i="12"/>
  <c r="G306" i="12"/>
  <c r="H306" i="12"/>
  <c r="P306" i="12" s="1"/>
  <c r="L306" i="12"/>
  <c r="T306" i="12" s="1"/>
  <c r="M306" i="12"/>
  <c r="U306" i="12" s="1"/>
  <c r="H394" i="12"/>
  <c r="P394" i="12" s="1"/>
  <c r="I394" i="12"/>
  <c r="Q394" i="12" s="1"/>
  <c r="K394" i="12"/>
  <c r="S394" i="12" s="1"/>
  <c r="L394" i="12"/>
  <c r="T394" i="12" s="1"/>
  <c r="M394" i="12"/>
  <c r="U394" i="12" s="1"/>
  <c r="I306" i="12"/>
  <c r="Q306" i="12" s="1"/>
  <c r="J394" i="12"/>
  <c r="R394" i="12" s="1"/>
  <c r="J306" i="12"/>
  <c r="R306" i="12" s="1"/>
  <c r="X25" i="31"/>
  <c r="AC25" i="31"/>
  <c r="AB25" i="31"/>
  <c r="AA25" i="31"/>
  <c r="Y25" i="31"/>
  <c r="AD25" i="31"/>
  <c r="AI25" i="31"/>
  <c r="Z25" i="31"/>
  <c r="AD26" i="31"/>
  <c r="X26" i="31"/>
  <c r="AB26" i="31"/>
  <c r="AA26" i="31"/>
  <c r="AC26" i="31"/>
  <c r="Z26" i="31"/>
  <c r="Y26" i="31"/>
  <c r="AI26" i="31"/>
  <c r="AI24" i="31"/>
  <c r="AA22" i="31"/>
  <c r="L364" i="56" s="1"/>
  <c r="T364" i="56" s="1"/>
  <c r="Y22" i="31"/>
  <c r="J364" i="56" s="1"/>
  <c r="R364" i="56" s="1"/>
  <c r="X24" i="31"/>
  <c r="AC24" i="31"/>
  <c r="AA27" i="31"/>
  <c r="AB27" i="31"/>
  <c r="AI27" i="31"/>
  <c r="AC27" i="31"/>
  <c r="X27" i="31"/>
  <c r="AD27" i="31"/>
  <c r="Z27" i="31"/>
  <c r="Z24" i="31"/>
  <c r="Y24" i="31"/>
  <c r="AA24" i="31"/>
  <c r="AM28" i="31"/>
  <c r="D46" i="31" s="1"/>
  <c r="AD24" i="31"/>
  <c r="AB24" i="31"/>
  <c r="X22" i="31"/>
  <c r="I364" i="56" s="1"/>
  <c r="C27" i="31"/>
  <c r="E27" i="31" s="1"/>
  <c r="C28" i="31"/>
  <c r="E28" i="31" s="1"/>
  <c r="C29" i="31"/>
  <c r="E29" i="31" s="1"/>
  <c r="C30" i="31"/>
  <c r="C31" i="31"/>
  <c r="AA34" i="31"/>
  <c r="L183" i="56" s="1"/>
  <c r="T183" i="56" s="1"/>
  <c r="Y34" i="31"/>
  <c r="J183" i="56" s="1"/>
  <c r="R183" i="56" s="1"/>
  <c r="Z34" i="31"/>
  <c r="K183" i="56" s="1"/>
  <c r="S183" i="56" s="1"/>
  <c r="AD22" i="31"/>
  <c r="O364" i="56" s="1"/>
  <c r="W364" i="56" s="1"/>
  <c r="AB22" i="31"/>
  <c r="M364" i="56" s="1"/>
  <c r="U364" i="56" s="1"/>
  <c r="X34" i="31"/>
  <c r="I183" i="56" s="1"/>
  <c r="AD34" i="31"/>
  <c r="O183" i="56" s="1"/>
  <c r="W183" i="56" s="1"/>
  <c r="AB34" i="31"/>
  <c r="M183" i="56" s="1"/>
  <c r="U183" i="56" s="1"/>
  <c r="AC34" i="31"/>
  <c r="N183" i="56" s="1"/>
  <c r="V183" i="56" s="1"/>
  <c r="Z22" i="31"/>
  <c r="K364" i="56" s="1"/>
  <c r="S364" i="56" s="1"/>
  <c r="AC22" i="31"/>
  <c r="N364" i="56" s="1"/>
  <c r="V364" i="56" s="1"/>
  <c r="D31" i="31"/>
  <c r="A3" i="26"/>
  <c r="Y215" i="56" l="1"/>
  <c r="Y279" i="56"/>
  <c r="B390" i="11"/>
  <c r="H390" i="11" s="1"/>
  <c r="B387" i="54"/>
  <c r="H387" i="54" s="1"/>
  <c r="A159" i="11"/>
  <c r="G159" i="11" s="1"/>
  <c r="A156" i="54"/>
  <c r="G156" i="54" s="1"/>
  <c r="Q364" i="56"/>
  <c r="X364" i="56" s="1"/>
  <c r="P364" i="56" s="1"/>
  <c r="Q183" i="56"/>
  <c r="X183" i="56" s="1"/>
  <c r="P183" i="56" s="1"/>
  <c r="O306" i="12"/>
  <c r="V306" i="12" s="1"/>
  <c r="O394" i="12"/>
  <c r="V394" i="12" s="1"/>
  <c r="N394" i="12" s="1"/>
  <c r="M510" i="12"/>
  <c r="U510" i="12" s="1"/>
  <c r="I268" i="12"/>
  <c r="Q268" i="12" s="1"/>
  <c r="H268" i="12"/>
  <c r="P268" i="12" s="1"/>
  <c r="J510" i="12"/>
  <c r="R510" i="12" s="1"/>
  <c r="L510" i="12"/>
  <c r="T510" i="12" s="1"/>
  <c r="I510" i="12"/>
  <c r="Q510" i="12" s="1"/>
  <c r="L268" i="12"/>
  <c r="T268" i="12" s="1"/>
  <c r="J268" i="12"/>
  <c r="R268" i="12" s="1"/>
  <c r="G268" i="12"/>
  <c r="K510" i="12"/>
  <c r="S510" i="12" s="1"/>
  <c r="G510" i="12"/>
  <c r="K268" i="12"/>
  <c r="S268" i="12" s="1"/>
  <c r="H510" i="12"/>
  <c r="P510" i="12" s="1"/>
  <c r="M268" i="12"/>
  <c r="U268" i="12" s="1"/>
  <c r="Z28" i="31"/>
  <c r="K367" i="56" s="1"/>
  <c r="S367" i="56" s="1"/>
  <c r="E31" i="31"/>
  <c r="Y28" i="31"/>
  <c r="J367" i="56" s="1"/>
  <c r="R367" i="56" s="1"/>
  <c r="AA28" i="31"/>
  <c r="L367" i="56" s="1"/>
  <c r="T367" i="56" s="1"/>
  <c r="D30" i="31"/>
  <c r="E30" i="31" s="1"/>
  <c r="AD28" i="31"/>
  <c r="O367" i="56" s="1"/>
  <c r="W367" i="56" s="1"/>
  <c r="X28" i="31"/>
  <c r="I367" i="56" s="1"/>
  <c r="AC28" i="31"/>
  <c r="N367" i="56" s="1"/>
  <c r="V367" i="56" s="1"/>
  <c r="AB28" i="31"/>
  <c r="M367" i="56" s="1"/>
  <c r="U367" i="56" s="1"/>
  <c r="Y364" i="56" l="1"/>
  <c r="Y183" i="56"/>
  <c r="Q367" i="56"/>
  <c r="X367" i="56" s="1"/>
  <c r="P367" i="56" s="1"/>
  <c r="W306" i="12"/>
  <c r="N306" i="12"/>
  <c r="O510" i="12"/>
  <c r="V510" i="12" s="1"/>
  <c r="N510" i="12" s="1"/>
  <c r="O268" i="12"/>
  <c r="V268" i="12" s="1"/>
  <c r="W394" i="12"/>
  <c r="K513" i="12"/>
  <c r="S513" i="12" s="1"/>
  <c r="G513" i="12"/>
  <c r="L513" i="12"/>
  <c r="T513" i="12" s="1"/>
  <c r="I513" i="12"/>
  <c r="Q513" i="12" s="1"/>
  <c r="M513" i="12"/>
  <c r="U513" i="12" s="1"/>
  <c r="J513" i="12"/>
  <c r="R513" i="12" s="1"/>
  <c r="H513" i="12"/>
  <c r="P513" i="12" s="1"/>
  <c r="D50" i="31"/>
  <c r="Z42" i="31"/>
  <c r="K137" i="56" s="1"/>
  <c r="S137" i="56" s="1"/>
  <c r="AC42" i="31"/>
  <c r="N137" i="56" s="1"/>
  <c r="V137" i="56" s="1"/>
  <c r="AA42" i="31"/>
  <c r="L137" i="56" s="1"/>
  <c r="T137" i="56" s="1"/>
  <c r="AB42" i="31"/>
  <c r="M137" i="56" s="1"/>
  <c r="U137" i="56" s="1"/>
  <c r="A34" i="25"/>
  <c r="A135" i="25"/>
  <c r="A16" i="25"/>
  <c r="W510" i="12" l="1"/>
  <c r="Y367" i="56"/>
  <c r="B394" i="11"/>
  <c r="H394" i="11" s="1"/>
  <c r="B391" i="54"/>
  <c r="H391" i="54" s="1"/>
  <c r="W268" i="12"/>
  <c r="N268" i="12"/>
  <c r="O513" i="12"/>
  <c r="V513" i="12" s="1"/>
  <c r="X42" i="31"/>
  <c r="I137" i="56" s="1"/>
  <c r="AD42" i="31"/>
  <c r="O137" i="56" s="1"/>
  <c r="W137" i="56" s="1"/>
  <c r="Y42" i="31"/>
  <c r="J137" i="56" s="1"/>
  <c r="R137" i="56" s="1"/>
  <c r="Z43" i="31"/>
  <c r="I215" i="12"/>
  <c r="AB43" i="31"/>
  <c r="K215" i="12"/>
  <c r="AC43" i="31"/>
  <c r="L215" i="12"/>
  <c r="AA43" i="31"/>
  <c r="J215" i="12"/>
  <c r="AB391" i="54" l="1"/>
  <c r="AC391" i="54"/>
  <c r="AA391" i="54"/>
  <c r="Q137" i="56"/>
  <c r="X137" i="56" s="1"/>
  <c r="P137" i="56" s="1"/>
  <c r="E137" i="56"/>
  <c r="E1" i="56" s="1"/>
  <c r="W513" i="12"/>
  <c r="N513" i="12"/>
  <c r="Y43" i="31"/>
  <c r="G215" i="12"/>
  <c r="AD43" i="31"/>
  <c r="T215" i="12"/>
  <c r="S215" i="12"/>
  <c r="Q215" i="12"/>
  <c r="R215" i="12"/>
  <c r="X43" i="31"/>
  <c r="H215" i="12"/>
  <c r="M215" i="12"/>
  <c r="R43" i="31" l="1"/>
  <c r="Y391" i="54"/>
  <c r="Z391" i="54"/>
  <c r="Y137" i="56"/>
  <c r="O215" i="12"/>
  <c r="E215" i="12"/>
  <c r="E1" i="12" s="1"/>
  <c r="U215" i="12"/>
  <c r="P215" i="12"/>
  <c r="C1" i="23"/>
  <c r="AE391" i="54" l="1"/>
  <c r="V215" i="12"/>
  <c r="N215" i="12" s="1"/>
  <c r="A327" i="23"/>
  <c r="A335" i="23"/>
  <c r="A343" i="23"/>
  <c r="A351" i="23"/>
  <c r="A328" i="23"/>
  <c r="A336" i="23"/>
  <c r="A344" i="23"/>
  <c r="A352" i="23"/>
  <c r="A321" i="23"/>
  <c r="A329" i="23"/>
  <c r="A337" i="23"/>
  <c r="A345" i="23"/>
  <c r="A322" i="23"/>
  <c r="A330" i="23"/>
  <c r="A338" i="23"/>
  <c r="A346" i="23"/>
  <c r="A323" i="23"/>
  <c r="A331" i="23"/>
  <c r="A339" i="23"/>
  <c r="A347" i="23"/>
  <c r="A324" i="23"/>
  <c r="A332" i="23"/>
  <c r="A340" i="23"/>
  <c r="A348" i="23"/>
  <c r="A325" i="23"/>
  <c r="A333" i="23"/>
  <c r="A341" i="23"/>
  <c r="A349" i="23"/>
  <c r="A326" i="23"/>
  <c r="A334" i="23"/>
  <c r="A342" i="23"/>
  <c r="A350" i="23"/>
  <c r="A1" i="23"/>
  <c r="AD391" i="54" l="1"/>
  <c r="W215" i="12"/>
  <c r="AF391" i="54"/>
  <c r="AG391" i="54" l="1"/>
  <c r="AL6" i="4"/>
  <c r="AM6" i="4"/>
  <c r="AN6" i="4"/>
  <c r="AO6" i="4"/>
  <c r="AL7" i="4"/>
  <c r="AM7" i="4"/>
  <c r="AN7" i="4"/>
  <c r="AO7" i="4"/>
  <c r="AL8" i="4"/>
  <c r="AM8" i="4"/>
  <c r="AN8" i="4"/>
  <c r="AO8" i="4"/>
  <c r="AL9" i="4"/>
  <c r="AM9" i="4"/>
  <c r="AN9" i="4"/>
  <c r="AO9" i="4"/>
  <c r="AL10" i="4"/>
  <c r="AM10" i="4"/>
  <c r="AN10" i="4"/>
  <c r="AO10" i="4"/>
  <c r="AL11" i="4"/>
  <c r="AM11" i="4"/>
  <c r="AN11" i="4"/>
  <c r="AO11" i="4"/>
  <c r="AL12" i="4"/>
  <c r="AM12" i="4"/>
  <c r="AN12" i="4"/>
  <c r="AO12" i="4"/>
  <c r="AL13" i="4"/>
  <c r="AM13" i="4"/>
  <c r="AN13" i="4"/>
  <c r="AO13" i="4"/>
  <c r="AL14" i="4"/>
  <c r="AM14" i="4"/>
  <c r="AN14" i="4"/>
  <c r="AO14" i="4"/>
  <c r="AL15" i="4"/>
  <c r="AM15" i="4"/>
  <c r="AN15" i="4"/>
  <c r="AO15" i="4"/>
  <c r="AL16" i="4"/>
  <c r="AM16" i="4"/>
  <c r="AN16" i="4"/>
  <c r="AO16" i="4"/>
  <c r="AL17" i="4"/>
  <c r="AM17" i="4"/>
  <c r="AN17" i="4"/>
  <c r="AO17" i="4"/>
  <c r="AL18" i="4"/>
  <c r="AM18" i="4"/>
  <c r="AN18" i="4"/>
  <c r="AO18" i="4"/>
  <c r="AL19" i="4"/>
  <c r="AM19" i="4"/>
  <c r="AN19" i="4"/>
  <c r="AO19" i="4"/>
  <c r="AL20" i="4"/>
  <c r="AM20" i="4"/>
  <c r="AN20" i="4"/>
  <c r="AO20" i="4"/>
  <c r="AL22" i="4"/>
  <c r="AQ22" i="4" s="1"/>
  <c r="AM22" i="4"/>
  <c r="AR22" i="4" s="1"/>
  <c r="AN22" i="4"/>
  <c r="AS22" i="4" s="1"/>
  <c r="AO22" i="4"/>
  <c r="AT22" i="4" s="1"/>
  <c r="AL23" i="4"/>
  <c r="AQ23" i="4" s="1"/>
  <c r="AM23" i="4"/>
  <c r="AR23" i="4" s="1"/>
  <c r="AN23" i="4"/>
  <c r="AS23" i="4" s="1"/>
  <c r="AO23" i="4"/>
  <c r="AT23" i="4" s="1"/>
  <c r="AL24" i="4"/>
  <c r="AM24" i="4"/>
  <c r="AR24" i="4" s="1"/>
  <c r="AN24" i="4"/>
  <c r="AS24" i="4" s="1"/>
  <c r="AO24" i="4"/>
  <c r="AT24" i="4" s="1"/>
  <c r="AL26" i="4"/>
  <c r="AM26" i="4"/>
  <c r="AN26" i="4"/>
  <c r="AO26" i="4"/>
  <c r="AL27" i="4"/>
  <c r="AM27" i="4"/>
  <c r="AN27" i="4"/>
  <c r="AO27" i="4"/>
  <c r="AL28" i="4"/>
  <c r="AM28" i="4"/>
  <c r="AN28" i="4"/>
  <c r="AO28" i="4"/>
  <c r="AL29" i="4"/>
  <c r="AM29" i="4"/>
  <c r="AN29" i="4"/>
  <c r="AO29" i="4"/>
  <c r="AL30" i="4"/>
  <c r="AM30" i="4"/>
  <c r="AN30" i="4"/>
  <c r="AO30" i="4"/>
  <c r="AL31" i="4"/>
  <c r="AM31" i="4"/>
  <c r="AN31" i="4"/>
  <c r="AO31" i="4"/>
  <c r="AL32" i="4"/>
  <c r="AM32" i="4"/>
  <c r="AN32" i="4"/>
  <c r="AO32" i="4"/>
  <c r="AL33" i="4"/>
  <c r="AM33" i="4"/>
  <c r="AN33" i="4"/>
  <c r="AO33" i="4"/>
  <c r="AL34" i="4"/>
  <c r="AM34" i="4"/>
  <c r="AN34" i="4"/>
  <c r="AO34" i="4"/>
  <c r="AL35" i="4"/>
  <c r="AM35" i="4"/>
  <c r="AN35" i="4"/>
  <c r="AO35" i="4"/>
  <c r="AL37" i="4"/>
  <c r="AM37" i="4"/>
  <c r="AN37" i="4"/>
  <c r="AO37" i="4"/>
  <c r="AL38" i="4"/>
  <c r="AM38" i="4"/>
  <c r="AN38" i="4"/>
  <c r="AO38" i="4"/>
  <c r="AL39" i="4"/>
  <c r="AM39" i="4"/>
  <c r="AN39" i="4"/>
  <c r="AO39" i="4"/>
  <c r="AL40" i="4"/>
  <c r="AM40" i="4"/>
  <c r="AN40" i="4"/>
  <c r="AO40" i="4"/>
  <c r="AL41" i="4"/>
  <c r="AM41" i="4"/>
  <c r="AN41" i="4"/>
  <c r="AO41" i="4"/>
  <c r="AL42" i="4"/>
  <c r="AM42" i="4"/>
  <c r="AN42" i="4"/>
  <c r="AO42" i="4"/>
  <c r="AL43" i="4"/>
  <c r="AM43" i="4"/>
  <c r="AN43" i="4"/>
  <c r="AO43" i="4"/>
  <c r="AL44" i="4"/>
  <c r="AM44" i="4"/>
  <c r="AN44" i="4"/>
  <c r="AO44" i="4"/>
  <c r="AL45" i="4"/>
  <c r="AM45" i="4"/>
  <c r="AN45" i="4"/>
  <c r="AO45" i="4"/>
  <c r="AL46" i="4"/>
  <c r="AM46" i="4"/>
  <c r="AN46" i="4"/>
  <c r="AO46" i="4"/>
  <c r="AL47" i="4"/>
  <c r="AM47" i="4"/>
  <c r="AN47" i="4"/>
  <c r="AO47" i="4"/>
  <c r="AL48" i="4"/>
  <c r="AM48" i="4"/>
  <c r="AN48" i="4"/>
  <c r="AO48" i="4"/>
  <c r="AL49" i="4"/>
  <c r="AM49" i="4"/>
  <c r="AN49" i="4"/>
  <c r="AO49" i="4"/>
  <c r="AL50" i="4"/>
  <c r="AM50" i="4"/>
  <c r="AN50" i="4"/>
  <c r="AO50" i="4"/>
  <c r="AL52" i="4"/>
  <c r="AQ52" i="4" s="1"/>
  <c r="AV52" i="4" s="1"/>
  <c r="AM52" i="4"/>
  <c r="AR52" i="4" s="1"/>
  <c r="AW52" i="4" s="1"/>
  <c r="AN52" i="4"/>
  <c r="AS52" i="4" s="1"/>
  <c r="AX52" i="4" s="1"/>
  <c r="AO52" i="4"/>
  <c r="AT52" i="4" s="1"/>
  <c r="AY52" i="4" s="1"/>
  <c r="AL54" i="4"/>
  <c r="AQ54" i="4" s="1"/>
  <c r="AM54" i="4"/>
  <c r="AR54" i="4" s="1"/>
  <c r="AN54" i="4"/>
  <c r="AS54" i="4" s="1"/>
  <c r="AO54" i="4"/>
  <c r="AT54" i="4" s="1"/>
  <c r="AL55" i="4"/>
  <c r="AQ55" i="4" s="1"/>
  <c r="AM55" i="4"/>
  <c r="AR55" i="4" s="1"/>
  <c r="AN55" i="4"/>
  <c r="AS55" i="4" s="1"/>
  <c r="AO55" i="4"/>
  <c r="AT55" i="4" s="1"/>
  <c r="AL57" i="4"/>
  <c r="AM57" i="4"/>
  <c r="AN57" i="4"/>
  <c r="AO57" i="4"/>
  <c r="AL58" i="4"/>
  <c r="AM58" i="4"/>
  <c r="AN58" i="4"/>
  <c r="AO58" i="4"/>
  <c r="AL59" i="4"/>
  <c r="AM59" i="4"/>
  <c r="AN59" i="4"/>
  <c r="AO59" i="4"/>
  <c r="AL60" i="4"/>
  <c r="AM60" i="4"/>
  <c r="AN60" i="4"/>
  <c r="AO60" i="4"/>
  <c r="AL61" i="4"/>
  <c r="AM61" i="4"/>
  <c r="AN61" i="4"/>
  <c r="AO61" i="4"/>
  <c r="AL62" i="4"/>
  <c r="AM62" i="4"/>
  <c r="AN62" i="4"/>
  <c r="AO62" i="4"/>
  <c r="AL63" i="4"/>
  <c r="AM63" i="4"/>
  <c r="AN63" i="4"/>
  <c r="AO63" i="4"/>
  <c r="AL64" i="4"/>
  <c r="AM64" i="4"/>
  <c r="AN64" i="4"/>
  <c r="AO64" i="4"/>
  <c r="AL65" i="4"/>
  <c r="AM65" i="4"/>
  <c r="AN65" i="4"/>
  <c r="AO65" i="4"/>
  <c r="AL66" i="4"/>
  <c r="AM66" i="4"/>
  <c r="AN66" i="4"/>
  <c r="AO66" i="4"/>
  <c r="AL67" i="4"/>
  <c r="AM67" i="4"/>
  <c r="AN67" i="4"/>
  <c r="AO67" i="4"/>
  <c r="AL68" i="4"/>
  <c r="AM68" i="4"/>
  <c r="AN68" i="4"/>
  <c r="AO68" i="4"/>
  <c r="AL69" i="4"/>
  <c r="AM69" i="4"/>
  <c r="AN69" i="4"/>
  <c r="AO69" i="4"/>
  <c r="AL70" i="4"/>
  <c r="AM70" i="4"/>
  <c r="AN70" i="4"/>
  <c r="AO70" i="4"/>
  <c r="AL71" i="4"/>
  <c r="AM71" i="4"/>
  <c r="AN71" i="4"/>
  <c r="AO71" i="4"/>
  <c r="AL72" i="4"/>
  <c r="AM72" i="4"/>
  <c r="AN72" i="4"/>
  <c r="AO72" i="4"/>
  <c r="AL73" i="4"/>
  <c r="AM73" i="4"/>
  <c r="AN73" i="4"/>
  <c r="AO73" i="4"/>
  <c r="AL74" i="4"/>
  <c r="AM74" i="4"/>
  <c r="AN74" i="4"/>
  <c r="AO74" i="4"/>
  <c r="AL75" i="4"/>
  <c r="AM75" i="4"/>
  <c r="AN75" i="4"/>
  <c r="AO75" i="4"/>
  <c r="AM4" i="4"/>
  <c r="AR4" i="4" s="1"/>
  <c r="AW4" i="4" s="1"/>
  <c r="AN4" i="4"/>
  <c r="AS4" i="4" s="1"/>
  <c r="AX4" i="4" s="1"/>
  <c r="AO4" i="4"/>
  <c r="AT4" i="4" s="1"/>
  <c r="AY4" i="4" s="1"/>
  <c r="AL4" i="4"/>
  <c r="AQ4" i="4" s="1"/>
  <c r="AV4" i="4" s="1"/>
  <c r="AQ24" i="4"/>
  <c r="AJ5" i="3"/>
  <c r="AO5" i="3" s="1"/>
  <c r="AK5" i="3"/>
  <c r="AP5" i="3" s="1"/>
  <c r="AL5" i="3"/>
  <c r="AQ5" i="3" s="1"/>
  <c r="AM5" i="3"/>
  <c r="AR5" i="3" s="1"/>
  <c r="AJ7" i="3"/>
  <c r="AK7" i="3"/>
  <c r="AL7" i="3"/>
  <c r="AM7" i="3"/>
  <c r="AJ8" i="3"/>
  <c r="AK8" i="3"/>
  <c r="AL8" i="3"/>
  <c r="AM8" i="3"/>
  <c r="AJ10" i="3"/>
  <c r="AO10" i="3" s="1"/>
  <c r="AT10" i="3" s="1"/>
  <c r="AK10" i="3"/>
  <c r="AP10" i="3" s="1"/>
  <c r="AU10" i="3" s="1"/>
  <c r="AL10" i="3"/>
  <c r="AQ10" i="3" s="1"/>
  <c r="AV10" i="3" s="1"/>
  <c r="AM10" i="3"/>
  <c r="AR10" i="3" s="1"/>
  <c r="AW10" i="3" s="1"/>
  <c r="AJ12" i="3"/>
  <c r="AO12" i="3" s="1"/>
  <c r="AT12" i="3" s="1"/>
  <c r="AK12" i="3"/>
  <c r="AP12" i="3" s="1"/>
  <c r="AU12" i="3" s="1"/>
  <c r="AL12" i="3"/>
  <c r="AQ12" i="3" s="1"/>
  <c r="AV12" i="3" s="1"/>
  <c r="AM12" i="3"/>
  <c r="AR12" i="3" s="1"/>
  <c r="AW12" i="3" s="1"/>
  <c r="AJ14" i="3"/>
  <c r="AO14" i="3" s="1"/>
  <c r="AT14" i="3" s="1"/>
  <c r="AK14" i="3"/>
  <c r="AP14" i="3" s="1"/>
  <c r="AU14" i="3" s="1"/>
  <c r="AL14" i="3"/>
  <c r="AQ14" i="3" s="1"/>
  <c r="AV14" i="3" s="1"/>
  <c r="AM14" i="3"/>
  <c r="AR14" i="3" s="1"/>
  <c r="AW14" i="3" s="1"/>
  <c r="AJ16" i="3"/>
  <c r="AO16" i="3" s="1"/>
  <c r="AT16" i="3" s="1"/>
  <c r="AK16" i="3"/>
  <c r="AP16" i="3" s="1"/>
  <c r="AU16" i="3" s="1"/>
  <c r="AL16" i="3"/>
  <c r="AQ16" i="3" s="1"/>
  <c r="AV16" i="3" s="1"/>
  <c r="AM16" i="3"/>
  <c r="AR16" i="3" s="1"/>
  <c r="AW16" i="3" s="1"/>
  <c r="AJ27" i="3"/>
  <c r="AO27" i="3" s="1"/>
  <c r="AT27" i="3" s="1"/>
  <c r="AK27" i="3"/>
  <c r="AP27" i="3" s="1"/>
  <c r="AU27" i="3" s="1"/>
  <c r="AL27" i="3"/>
  <c r="AQ27" i="3" s="1"/>
  <c r="AV27" i="3" s="1"/>
  <c r="AM27" i="3"/>
  <c r="AR27" i="3" s="1"/>
  <c r="AW27" i="3" s="1"/>
  <c r="AJ29" i="3"/>
  <c r="AO29" i="3" s="1"/>
  <c r="AT29" i="3" s="1"/>
  <c r="AK29" i="3"/>
  <c r="AP29" i="3" s="1"/>
  <c r="AU29" i="3" s="1"/>
  <c r="AL29" i="3"/>
  <c r="AQ29" i="3" s="1"/>
  <c r="AV29" i="3" s="1"/>
  <c r="AM29" i="3"/>
  <c r="AR29" i="3" s="1"/>
  <c r="AW29" i="3" s="1"/>
  <c r="AK5" i="2"/>
  <c r="AP5" i="2" s="1"/>
  <c r="AL5" i="2"/>
  <c r="AQ5" i="2" s="1"/>
  <c r="AM5" i="2"/>
  <c r="AR5" i="2" s="1"/>
  <c r="AN5" i="2"/>
  <c r="AS5" i="2" s="1"/>
  <c r="AK6" i="2"/>
  <c r="AP6" i="2" s="1"/>
  <c r="AL6" i="2"/>
  <c r="AQ6" i="2" s="1"/>
  <c r="AM6" i="2"/>
  <c r="AR6" i="2" s="1"/>
  <c r="AN6" i="2"/>
  <c r="AS6" i="2" s="1"/>
  <c r="AK8" i="2"/>
  <c r="AP8" i="2" s="1"/>
  <c r="AL8" i="2"/>
  <c r="AQ8" i="2" s="1"/>
  <c r="AM8" i="2"/>
  <c r="AR8" i="2" s="1"/>
  <c r="AN8" i="2"/>
  <c r="AS8" i="2" s="1"/>
  <c r="AK9" i="2"/>
  <c r="AP9" i="2" s="1"/>
  <c r="AL9" i="2"/>
  <c r="AQ9" i="2" s="1"/>
  <c r="AM9" i="2"/>
  <c r="AR9" i="2" s="1"/>
  <c r="AN9" i="2"/>
  <c r="AS9" i="2" s="1"/>
  <c r="AK11" i="2"/>
  <c r="AP11" i="2" s="1"/>
  <c r="AL11" i="2"/>
  <c r="AQ11" i="2" s="1"/>
  <c r="AM11" i="2"/>
  <c r="AR11" i="2" s="1"/>
  <c r="AN11" i="2"/>
  <c r="AS11" i="2" s="1"/>
  <c r="AK12" i="2"/>
  <c r="AP12" i="2" s="1"/>
  <c r="AL12" i="2"/>
  <c r="AQ12" i="2" s="1"/>
  <c r="AM12" i="2"/>
  <c r="AR12" i="2" s="1"/>
  <c r="AN12" i="2"/>
  <c r="AS12" i="2" s="1"/>
  <c r="AK15" i="2"/>
  <c r="AP15" i="2" s="1"/>
  <c r="AU15" i="2" s="1"/>
  <c r="AL15" i="2"/>
  <c r="AQ15" i="2" s="1"/>
  <c r="AV15" i="2" s="1"/>
  <c r="AM15" i="2"/>
  <c r="AR15" i="2" s="1"/>
  <c r="AW15" i="2" s="1"/>
  <c r="AN15" i="2"/>
  <c r="AS15" i="2" s="1"/>
  <c r="AX15" i="2" s="1"/>
  <c r="AK17" i="2"/>
  <c r="AL17" i="2"/>
  <c r="AM17" i="2"/>
  <c r="AN17" i="2"/>
  <c r="AK18" i="2"/>
  <c r="AL18" i="2"/>
  <c r="AM18" i="2"/>
  <c r="AN18" i="2"/>
  <c r="AK20" i="2"/>
  <c r="AL20" i="2"/>
  <c r="AM20" i="2"/>
  <c r="AN20" i="2"/>
  <c r="AK21" i="2"/>
  <c r="AL21" i="2"/>
  <c r="AM21" i="2"/>
  <c r="AN21" i="2"/>
  <c r="AK24" i="2"/>
  <c r="AL24" i="2"/>
  <c r="AM24" i="2"/>
  <c r="AN24" i="2"/>
  <c r="AK25" i="2"/>
  <c r="AL25" i="2"/>
  <c r="AM25" i="2"/>
  <c r="AN25" i="2"/>
  <c r="AK26" i="2"/>
  <c r="AL26" i="2"/>
  <c r="AM26" i="2"/>
  <c r="AN26" i="2"/>
  <c r="AK28" i="2"/>
  <c r="AL28" i="2"/>
  <c r="AM28" i="2"/>
  <c r="AN28" i="2"/>
  <c r="AK29" i="2"/>
  <c r="AL29" i="2"/>
  <c r="AM29" i="2"/>
  <c r="AN29" i="2"/>
  <c r="AK30" i="2"/>
  <c r="AL30" i="2"/>
  <c r="AM30" i="2"/>
  <c r="AN30" i="2"/>
  <c r="AK31" i="2"/>
  <c r="AL31" i="2"/>
  <c r="AM31" i="2"/>
  <c r="AN31" i="2"/>
  <c r="AK33" i="2"/>
  <c r="AP33" i="2" s="1"/>
  <c r="AU33" i="2" s="1"/>
  <c r="AL33" i="2"/>
  <c r="AQ33" i="2" s="1"/>
  <c r="AV33" i="2" s="1"/>
  <c r="AM33" i="2"/>
  <c r="AR33" i="2" s="1"/>
  <c r="AW33" i="2" s="1"/>
  <c r="AN33" i="2"/>
  <c r="AS33" i="2" s="1"/>
  <c r="AX33" i="2" s="1"/>
  <c r="AK35" i="2"/>
  <c r="AP35" i="2" s="1"/>
  <c r="AL35" i="2"/>
  <c r="AQ35" i="2" s="1"/>
  <c r="AM35" i="2"/>
  <c r="AR35" i="2" s="1"/>
  <c r="AN35" i="2"/>
  <c r="AS35" i="2" s="1"/>
  <c r="AK36" i="2"/>
  <c r="AP36" i="2" s="1"/>
  <c r="AL36" i="2"/>
  <c r="AQ36" i="2" s="1"/>
  <c r="AM36" i="2"/>
  <c r="AR36" i="2" s="1"/>
  <c r="AN36" i="2"/>
  <c r="AS36" i="2" s="1"/>
  <c r="AM4" i="3"/>
  <c r="AR4" i="3" s="1"/>
  <c r="AL4" i="3"/>
  <c r="AQ4" i="3" s="1"/>
  <c r="AK4" i="3"/>
  <c r="AP4" i="3" s="1"/>
  <c r="AJ4" i="3"/>
  <c r="AO4" i="3" s="1"/>
  <c r="AN4" i="2"/>
  <c r="AS4" i="2" s="1"/>
  <c r="AM4" i="2"/>
  <c r="AR4" i="2" s="1"/>
  <c r="AL4" i="2"/>
  <c r="AQ4" i="2" s="1"/>
  <c r="AK4" i="2"/>
  <c r="AP4" i="2" s="1"/>
  <c r="AJ45" i="6"/>
  <c r="AJ14" i="6"/>
  <c r="AO14" i="6" s="1"/>
  <c r="AK14" i="6"/>
  <c r="AP14" i="6" s="1"/>
  <c r="AL14" i="6"/>
  <c r="AQ14" i="6" s="1"/>
  <c r="AM14" i="6"/>
  <c r="AR14" i="6" s="1"/>
  <c r="AJ15" i="6"/>
  <c r="AO15" i="6" s="1"/>
  <c r="AK15" i="6"/>
  <c r="AP15" i="6" s="1"/>
  <c r="AL15" i="6"/>
  <c r="AQ15" i="6" s="1"/>
  <c r="AM15" i="6"/>
  <c r="AR15" i="6" s="1"/>
  <c r="AJ16" i="6"/>
  <c r="AO16" i="6" s="1"/>
  <c r="AK16" i="6"/>
  <c r="AP16" i="6" s="1"/>
  <c r="AL16" i="6"/>
  <c r="AQ16" i="6" s="1"/>
  <c r="AM16" i="6"/>
  <c r="AR16" i="6" s="1"/>
  <c r="AJ18" i="6"/>
  <c r="AO18" i="6" s="1"/>
  <c r="AT18" i="6" s="1"/>
  <c r="AK18" i="6"/>
  <c r="AP18" i="6" s="1"/>
  <c r="AU18" i="6" s="1"/>
  <c r="AL18" i="6"/>
  <c r="AQ18" i="6" s="1"/>
  <c r="AV18" i="6" s="1"/>
  <c r="AM18" i="6"/>
  <c r="AR18" i="6" s="1"/>
  <c r="AW18" i="6" s="1"/>
  <c r="AJ21" i="6"/>
  <c r="AO21" i="6" s="1"/>
  <c r="AT21" i="6" s="1"/>
  <c r="AK21" i="6"/>
  <c r="AP21" i="6" s="1"/>
  <c r="AU21" i="6" s="1"/>
  <c r="AL21" i="6"/>
  <c r="AQ21" i="6" s="1"/>
  <c r="AV21" i="6" s="1"/>
  <c r="AM21" i="6"/>
  <c r="AR21" i="6" s="1"/>
  <c r="AW21" i="6" s="1"/>
  <c r="AJ23" i="6"/>
  <c r="AO23" i="6" s="1"/>
  <c r="AT23" i="6" s="1"/>
  <c r="AK23" i="6"/>
  <c r="AP23" i="6" s="1"/>
  <c r="AU23" i="6" s="1"/>
  <c r="AL23" i="6"/>
  <c r="AQ23" i="6" s="1"/>
  <c r="AV23" i="6" s="1"/>
  <c r="AM23" i="6"/>
  <c r="AR23" i="6" s="1"/>
  <c r="AW23" i="6" s="1"/>
  <c r="AJ25" i="6"/>
  <c r="AO25" i="6" s="1"/>
  <c r="AK25" i="6"/>
  <c r="AP25" i="6" s="1"/>
  <c r="AL25" i="6"/>
  <c r="AQ25" i="6" s="1"/>
  <c r="AM25" i="6"/>
  <c r="AR25" i="6" s="1"/>
  <c r="AJ26" i="6"/>
  <c r="AO26" i="6" s="1"/>
  <c r="AK26" i="6"/>
  <c r="AP26" i="6" s="1"/>
  <c r="AL26" i="6"/>
  <c r="AQ26" i="6" s="1"/>
  <c r="AM26" i="6"/>
  <c r="AR26" i="6" s="1"/>
  <c r="AJ28" i="6"/>
  <c r="AO28" i="6" s="1"/>
  <c r="AT28" i="6" s="1"/>
  <c r="AK28" i="6"/>
  <c r="AP28" i="6" s="1"/>
  <c r="AU28" i="6" s="1"/>
  <c r="AL28" i="6"/>
  <c r="AQ28" i="6" s="1"/>
  <c r="AV28" i="6" s="1"/>
  <c r="AM28" i="6"/>
  <c r="AR28" i="6" s="1"/>
  <c r="AW28" i="6" s="1"/>
  <c r="AJ30" i="6"/>
  <c r="AO30" i="6" s="1"/>
  <c r="AT30" i="6" s="1"/>
  <c r="AK30" i="6"/>
  <c r="AP30" i="6" s="1"/>
  <c r="AU30" i="6" s="1"/>
  <c r="AL30" i="6"/>
  <c r="AQ30" i="6" s="1"/>
  <c r="AV30" i="6" s="1"/>
  <c r="AM30" i="6"/>
  <c r="AR30" i="6" s="1"/>
  <c r="AW30" i="6" s="1"/>
  <c r="AJ32" i="6"/>
  <c r="AO32" i="6" s="1"/>
  <c r="AT32" i="6" s="1"/>
  <c r="AK32" i="6"/>
  <c r="AP32" i="6" s="1"/>
  <c r="AU32" i="6" s="1"/>
  <c r="AL32" i="6"/>
  <c r="AQ32" i="6" s="1"/>
  <c r="AV32" i="6" s="1"/>
  <c r="AM32" i="6"/>
  <c r="AR32" i="6" s="1"/>
  <c r="AW32" i="6" s="1"/>
  <c r="AJ34" i="6"/>
  <c r="AO34" i="6" s="1"/>
  <c r="AK34" i="6"/>
  <c r="AP34" i="6" s="1"/>
  <c r="AL34" i="6"/>
  <c r="AQ34" i="6" s="1"/>
  <c r="AM34" i="6"/>
  <c r="AR34" i="6" s="1"/>
  <c r="AJ35" i="6"/>
  <c r="AO35" i="6" s="1"/>
  <c r="AK35" i="6"/>
  <c r="AP35" i="6" s="1"/>
  <c r="AL35" i="6"/>
  <c r="AQ35" i="6" s="1"/>
  <c r="AM35" i="6"/>
  <c r="AR35" i="6" s="1"/>
  <c r="AJ36" i="6"/>
  <c r="AO36" i="6" s="1"/>
  <c r="AK36" i="6"/>
  <c r="AP36" i="6" s="1"/>
  <c r="AL36" i="6"/>
  <c r="AQ36" i="6" s="1"/>
  <c r="AM36" i="6"/>
  <c r="AR36" i="6" s="1"/>
  <c r="AJ37" i="6"/>
  <c r="AO37" i="6" s="1"/>
  <c r="AK37" i="6"/>
  <c r="AP37" i="6" s="1"/>
  <c r="AL37" i="6"/>
  <c r="AQ37" i="6" s="1"/>
  <c r="AM37" i="6"/>
  <c r="AR37" i="6" s="1"/>
  <c r="AJ39" i="6"/>
  <c r="AO39" i="6" s="1"/>
  <c r="AT39" i="6" s="1"/>
  <c r="AK39" i="6"/>
  <c r="AP39" i="6" s="1"/>
  <c r="AU39" i="6" s="1"/>
  <c r="AL39" i="6"/>
  <c r="AQ39" i="6" s="1"/>
  <c r="AV39" i="6" s="1"/>
  <c r="AM39" i="6"/>
  <c r="AR39" i="6" s="1"/>
  <c r="AW39" i="6" s="1"/>
  <c r="AJ41" i="6"/>
  <c r="AO41" i="6" s="1"/>
  <c r="AT41" i="6" s="1"/>
  <c r="AK41" i="6"/>
  <c r="AP41" i="6" s="1"/>
  <c r="AU41" i="6" s="1"/>
  <c r="AL41" i="6"/>
  <c r="AQ41" i="6" s="1"/>
  <c r="AV41" i="6" s="1"/>
  <c r="AM41" i="6"/>
  <c r="AR41" i="6" s="1"/>
  <c r="AW41" i="6" s="1"/>
  <c r="AJ43" i="6"/>
  <c r="AO43" i="6" s="1"/>
  <c r="AT43" i="6" s="1"/>
  <c r="AK43" i="6"/>
  <c r="AP43" i="6" s="1"/>
  <c r="AU43" i="6" s="1"/>
  <c r="AL43" i="6"/>
  <c r="AQ43" i="6" s="1"/>
  <c r="AV43" i="6" s="1"/>
  <c r="AM43" i="6"/>
  <c r="AR43" i="6" s="1"/>
  <c r="AW43" i="6" s="1"/>
  <c r="AK45" i="6"/>
  <c r="AL45" i="6"/>
  <c r="AM45" i="6"/>
  <c r="AJ46" i="6"/>
  <c r="AK46" i="6"/>
  <c r="AL46" i="6"/>
  <c r="AM46" i="6"/>
  <c r="AJ47" i="6"/>
  <c r="AK47" i="6"/>
  <c r="AL47" i="6"/>
  <c r="AM47" i="6"/>
  <c r="AJ48" i="6"/>
  <c r="AK48" i="6"/>
  <c r="AL48" i="6"/>
  <c r="AM48" i="6"/>
  <c r="AJ52" i="6"/>
  <c r="AO52" i="6" s="1"/>
  <c r="AT52" i="6" s="1"/>
  <c r="AK52" i="6"/>
  <c r="AP52" i="6" s="1"/>
  <c r="AU52" i="6" s="1"/>
  <c r="AL52" i="6"/>
  <c r="AQ52" i="6" s="1"/>
  <c r="AV52" i="6" s="1"/>
  <c r="AM52" i="6"/>
  <c r="AR52" i="6" s="1"/>
  <c r="AW52" i="6" s="1"/>
  <c r="AJ61" i="6"/>
  <c r="AO61" i="6" s="1"/>
  <c r="AT61" i="6" s="1"/>
  <c r="AK61" i="6"/>
  <c r="AP61" i="6" s="1"/>
  <c r="AU61" i="6" s="1"/>
  <c r="AL61" i="6"/>
  <c r="AQ61" i="6" s="1"/>
  <c r="AV61" i="6" s="1"/>
  <c r="AM61" i="6"/>
  <c r="AR61" i="6" s="1"/>
  <c r="AW61" i="6" s="1"/>
  <c r="AJ63" i="6"/>
  <c r="AO63" i="6" s="1"/>
  <c r="AK63" i="6"/>
  <c r="AP63" i="6" s="1"/>
  <c r="AL63" i="6"/>
  <c r="AQ63" i="6" s="1"/>
  <c r="AM63" i="6"/>
  <c r="AR63" i="6" s="1"/>
  <c r="AJ64" i="6"/>
  <c r="AO64" i="6" s="1"/>
  <c r="AK64" i="6"/>
  <c r="AP64" i="6" s="1"/>
  <c r="AL64" i="6"/>
  <c r="AQ64" i="6" s="1"/>
  <c r="AM64" i="6"/>
  <c r="AR64" i="6" s="1"/>
  <c r="AJ65" i="6"/>
  <c r="AO65" i="6" s="1"/>
  <c r="AK65" i="6"/>
  <c r="AP65" i="6" s="1"/>
  <c r="AL65" i="6"/>
  <c r="AQ65" i="6" s="1"/>
  <c r="AM65" i="6"/>
  <c r="AR65" i="6" s="1"/>
  <c r="AJ67" i="6"/>
  <c r="AO67" i="6" s="1"/>
  <c r="AK67" i="6"/>
  <c r="AP67" i="6" s="1"/>
  <c r="AL67" i="6"/>
  <c r="AQ67" i="6" s="1"/>
  <c r="AM67" i="6"/>
  <c r="AR67" i="6" s="1"/>
  <c r="AJ68" i="6"/>
  <c r="AO68" i="6" s="1"/>
  <c r="AK68" i="6"/>
  <c r="AP68" i="6" s="1"/>
  <c r="AL68" i="6"/>
  <c r="AQ68" i="6" s="1"/>
  <c r="AM68" i="6"/>
  <c r="AR68" i="6" s="1"/>
  <c r="AJ69" i="6"/>
  <c r="AO69" i="6" s="1"/>
  <c r="AK69" i="6"/>
  <c r="AP69" i="6" s="1"/>
  <c r="AL69" i="6"/>
  <c r="AQ69" i="6" s="1"/>
  <c r="AM69" i="6"/>
  <c r="AR69" i="6" s="1"/>
  <c r="AJ70" i="6"/>
  <c r="AO70" i="6" s="1"/>
  <c r="AK70" i="6"/>
  <c r="AP70" i="6" s="1"/>
  <c r="AL70" i="6"/>
  <c r="AQ70" i="6" s="1"/>
  <c r="AM70" i="6"/>
  <c r="AR70" i="6" s="1"/>
  <c r="AJ71" i="6"/>
  <c r="AO71" i="6" s="1"/>
  <c r="AK71" i="6"/>
  <c r="AP71" i="6" s="1"/>
  <c r="AL71" i="6"/>
  <c r="AQ71" i="6" s="1"/>
  <c r="AM71" i="6"/>
  <c r="AR71" i="6" s="1"/>
  <c r="AJ72" i="6"/>
  <c r="AO72" i="6" s="1"/>
  <c r="AK72" i="6"/>
  <c r="AP72" i="6" s="1"/>
  <c r="AL72" i="6"/>
  <c r="AQ72" i="6" s="1"/>
  <c r="AM72" i="6"/>
  <c r="AR72" i="6" s="1"/>
  <c r="AJ73" i="6"/>
  <c r="AO73" i="6" s="1"/>
  <c r="AK73" i="6"/>
  <c r="AP73" i="6" s="1"/>
  <c r="AL73" i="6"/>
  <c r="AQ73" i="6" s="1"/>
  <c r="AM73" i="6"/>
  <c r="AR73" i="6" s="1"/>
  <c r="AJ75" i="6"/>
  <c r="AO75" i="6" s="1"/>
  <c r="AK75" i="6"/>
  <c r="AP75" i="6" s="1"/>
  <c r="AL75" i="6"/>
  <c r="AQ75" i="6" s="1"/>
  <c r="AM75" i="6"/>
  <c r="AR75" i="6" s="1"/>
  <c r="AJ76" i="6"/>
  <c r="AO76" i="6" s="1"/>
  <c r="AK76" i="6"/>
  <c r="AP76" i="6" s="1"/>
  <c r="AL76" i="6"/>
  <c r="AQ76" i="6" s="1"/>
  <c r="AM76" i="6"/>
  <c r="AR76" i="6" s="1"/>
  <c r="AJ78" i="6"/>
  <c r="AO78" i="6" s="1"/>
  <c r="AK78" i="6"/>
  <c r="AP78" i="6" s="1"/>
  <c r="AL78" i="6"/>
  <c r="AQ78" i="6" s="1"/>
  <c r="AM78" i="6"/>
  <c r="AR78" i="6" s="1"/>
  <c r="AJ79" i="6"/>
  <c r="AO79" i="6" s="1"/>
  <c r="AK79" i="6"/>
  <c r="AP79" i="6" s="1"/>
  <c r="AL79" i="6"/>
  <c r="AQ79" i="6" s="1"/>
  <c r="AM79" i="6"/>
  <c r="AR79" i="6" s="1"/>
  <c r="AJ81" i="6"/>
  <c r="AO81" i="6" s="1"/>
  <c r="AT81" i="6" s="1"/>
  <c r="AK81" i="6"/>
  <c r="AP81" i="6" s="1"/>
  <c r="AU81" i="6" s="1"/>
  <c r="AL81" i="6"/>
  <c r="AQ81" i="6" s="1"/>
  <c r="AV81" i="6" s="1"/>
  <c r="AM81" i="6"/>
  <c r="AR81" i="6" s="1"/>
  <c r="AW81" i="6" s="1"/>
  <c r="AJ83" i="6"/>
  <c r="AO83" i="6" s="1"/>
  <c r="AT83" i="6" s="1"/>
  <c r="AK83" i="6"/>
  <c r="AP83" i="6" s="1"/>
  <c r="AU83" i="6" s="1"/>
  <c r="AL83" i="6"/>
  <c r="AQ83" i="6" s="1"/>
  <c r="AV83" i="6" s="1"/>
  <c r="AM83" i="6"/>
  <c r="AR83" i="6" s="1"/>
  <c r="AW83" i="6" s="1"/>
  <c r="AJ6" i="6"/>
  <c r="AO6" i="6" s="1"/>
  <c r="AK6" i="6"/>
  <c r="AP6" i="6" s="1"/>
  <c r="AL6" i="6"/>
  <c r="AQ6" i="6" s="1"/>
  <c r="AM6" i="6"/>
  <c r="AR6" i="6" s="1"/>
  <c r="AJ7" i="6"/>
  <c r="AO7" i="6" s="1"/>
  <c r="AK7" i="6"/>
  <c r="AP7" i="6" s="1"/>
  <c r="AL7" i="6"/>
  <c r="AQ7" i="6" s="1"/>
  <c r="AM7" i="6"/>
  <c r="AR7" i="6" s="1"/>
  <c r="AJ8" i="6"/>
  <c r="AO8" i="6" s="1"/>
  <c r="AK8" i="6"/>
  <c r="AP8" i="6" s="1"/>
  <c r="AL8" i="6"/>
  <c r="AQ8" i="6" s="1"/>
  <c r="AM8" i="6"/>
  <c r="AR8" i="6" s="1"/>
  <c r="AM5" i="6"/>
  <c r="AR5" i="6" s="1"/>
  <c r="AL5" i="6"/>
  <c r="AQ5" i="6" s="1"/>
  <c r="AK5" i="6"/>
  <c r="AP5" i="6" s="1"/>
  <c r="AJ5" i="6"/>
  <c r="AO5" i="6" s="1"/>
  <c r="AK3" i="6"/>
  <c r="AP3" i="6" s="1"/>
  <c r="AL3" i="6"/>
  <c r="AQ3" i="6" s="1"/>
  <c r="AM3" i="6"/>
  <c r="AR3" i="6" s="1"/>
  <c r="AK4" i="6"/>
  <c r="AP4" i="6" s="1"/>
  <c r="AL4" i="6"/>
  <c r="AQ4" i="6" s="1"/>
  <c r="AM4" i="6"/>
  <c r="AR4" i="6" s="1"/>
  <c r="AJ4" i="6"/>
  <c r="AO4" i="6" s="1"/>
  <c r="AJ3" i="6"/>
  <c r="AO3" i="6" s="1"/>
  <c r="U14" i="54" l="1"/>
  <c r="V19" i="54"/>
  <c r="W8" i="54"/>
  <c r="T12" i="54"/>
  <c r="T8" i="54"/>
  <c r="W3" i="54"/>
  <c r="V3" i="54"/>
  <c r="AU35" i="2"/>
  <c r="U3" i="54"/>
  <c r="W12" i="54"/>
  <c r="W14" i="54"/>
  <c r="W13" i="54"/>
  <c r="U13" i="54"/>
  <c r="T3" i="54"/>
  <c r="V12" i="54"/>
  <c r="V14" i="54"/>
  <c r="V13" i="54"/>
  <c r="W19" i="54"/>
  <c r="U12" i="54"/>
  <c r="T14" i="54"/>
  <c r="T13" i="54"/>
  <c r="U19" i="54"/>
  <c r="V8" i="54"/>
  <c r="T19" i="54"/>
  <c r="U8" i="54"/>
  <c r="AV35" i="2"/>
  <c r="AQ20" i="2"/>
  <c r="AV20" i="2" s="1"/>
  <c r="AV4" i="2"/>
  <c r="AU4" i="2"/>
  <c r="AR28" i="2"/>
  <c r="AW28" i="2" s="1"/>
  <c r="AV11" i="2"/>
  <c r="AS28" i="2"/>
  <c r="AX28" i="2" s="1"/>
  <c r="AS17" i="2"/>
  <c r="AX17" i="2" s="1"/>
  <c r="AP28" i="2"/>
  <c r="AU28" i="2" s="1"/>
  <c r="AS24" i="2"/>
  <c r="AX24" i="2" s="1"/>
  <c r="AW4" i="2"/>
  <c r="AR24" i="2"/>
  <c r="AW24" i="2" s="1"/>
  <c r="AR20" i="2"/>
  <c r="AW20" i="2" s="1"/>
  <c r="AR17" i="2"/>
  <c r="AW17" i="2" s="1"/>
  <c r="AP24" i="2"/>
  <c r="AU24" i="2" s="1"/>
  <c r="AP20" i="2"/>
  <c r="AU20" i="2" s="1"/>
  <c r="AP17" i="2"/>
  <c r="AU17" i="2" s="1"/>
  <c r="AW35" i="2"/>
  <c r="AQ28" i="2"/>
  <c r="AV28" i="2" s="1"/>
  <c r="AY54" i="4"/>
  <c r="AQ24" i="2"/>
  <c r="AV24" i="2" s="1"/>
  <c r="AQ17" i="2"/>
  <c r="AV17" i="2" s="1"/>
  <c r="AU5" i="6"/>
  <c r="AX11" i="2"/>
  <c r="AS20" i="2"/>
  <c r="AX20" i="2" s="1"/>
  <c r="AW11" i="2"/>
  <c r="AU8" i="2"/>
  <c r="AU11" i="2"/>
  <c r="AX35" i="2"/>
  <c r="AW25" i="6"/>
  <c r="AW78" i="6"/>
  <c r="AU75" i="6"/>
  <c r="AX4" i="2"/>
  <c r="AX8" i="2"/>
  <c r="AW8" i="2"/>
  <c r="AV8" i="2"/>
  <c r="AU34" i="6"/>
  <c r="AT34" i="6"/>
  <c r="AT14" i="6"/>
  <c r="AW75" i="6"/>
  <c r="AV25" i="6"/>
  <c r="AV75" i="6"/>
  <c r="AQ45" i="6"/>
  <c r="AV45" i="6" s="1"/>
  <c r="AU14" i="6"/>
  <c r="AR45" i="6"/>
  <c r="AW45" i="6" s="1"/>
  <c r="AP45" i="6"/>
  <c r="AU45" i="6" s="1"/>
  <c r="AT25" i="6"/>
  <c r="AT3" i="6"/>
  <c r="AW67" i="6"/>
  <c r="AT75" i="6"/>
  <c r="AO45" i="6"/>
  <c r="AT45" i="6" s="1"/>
  <c r="AT4" i="3"/>
  <c r="AO7" i="3"/>
  <c r="AT7" i="3" s="1"/>
  <c r="AV67" i="6"/>
  <c r="AU67" i="6"/>
  <c r="AW14" i="6"/>
  <c r="AW3" i="6"/>
  <c r="AV63" i="6"/>
  <c r="AU25" i="6"/>
  <c r="AT67" i="6"/>
  <c r="AT78" i="6"/>
  <c r="AU63" i="6"/>
  <c r="AV78" i="6"/>
  <c r="AV3" i="6"/>
  <c r="AU78" i="6"/>
  <c r="AU3" i="6"/>
  <c r="AT63" i="6"/>
  <c r="AW5" i="6"/>
  <c r="AW63" i="6"/>
  <c r="AT5" i="6"/>
  <c r="AV34" i="6"/>
  <c r="AV14" i="6"/>
  <c r="AW34" i="6"/>
  <c r="AV5" i="6"/>
  <c r="AQ7" i="3"/>
  <c r="AV7" i="3" s="1"/>
  <c r="AR7" i="3"/>
  <c r="AW7" i="3" s="1"/>
  <c r="AP7" i="3"/>
  <c r="AU7" i="3" s="1"/>
  <c r="AW4" i="3"/>
  <c r="AQ57" i="4"/>
  <c r="AV57" i="4" s="1"/>
  <c r="AV22" i="4"/>
  <c r="AQ37" i="4"/>
  <c r="AV37" i="4" s="1"/>
  <c r="AR57" i="4"/>
  <c r="AW57" i="4" s="1"/>
  <c r="AV54" i="4"/>
  <c r="AT26" i="4"/>
  <c r="AY26" i="4" s="1"/>
  <c r="AT6" i="4"/>
  <c r="AY6" i="4" s="1"/>
  <c r="AS57" i="4"/>
  <c r="AX57" i="4" s="1"/>
  <c r="AX54" i="4"/>
  <c r="AS37" i="4"/>
  <c r="AX37" i="4" s="1"/>
  <c r="AS26" i="4"/>
  <c r="AX26" i="4" s="1"/>
  <c r="AX22" i="4"/>
  <c r="AS6" i="4"/>
  <c r="AX6" i="4" s="1"/>
  <c r="AQ26" i="4"/>
  <c r="AV26" i="4" s="1"/>
  <c r="AQ6" i="4"/>
  <c r="AV6" i="4" s="1"/>
  <c r="AW54" i="4"/>
  <c r="AT57" i="4"/>
  <c r="AY57" i="4" s="1"/>
  <c r="AT37" i="4"/>
  <c r="AY37" i="4" s="1"/>
  <c r="AY22" i="4"/>
  <c r="AR37" i="4"/>
  <c r="AW37" i="4" s="1"/>
  <c r="AR26" i="4"/>
  <c r="AW26" i="4" s="1"/>
  <c r="AR6" i="4"/>
  <c r="AW6" i="4" s="1"/>
  <c r="AW22" i="4"/>
  <c r="AV4" i="3"/>
  <c r="AU4" i="3"/>
  <c r="F24" i="23"/>
  <c r="F23" i="23"/>
  <c r="F22" i="23"/>
  <c r="F21" i="23"/>
  <c r="F20" i="23"/>
  <c r="F19" i="23"/>
  <c r="F18" i="23"/>
  <c r="F16" i="23"/>
  <c r="F15" i="23"/>
  <c r="F14" i="23"/>
  <c r="F13" i="23"/>
  <c r="F12" i="23"/>
  <c r="F11" i="23"/>
  <c r="F10" i="23"/>
  <c r="F8" i="23"/>
  <c r="F7" i="23"/>
  <c r="F6" i="23"/>
  <c r="F5" i="23"/>
  <c r="U18" i="54" l="1"/>
  <c r="V17" i="54"/>
  <c r="U6" i="54"/>
  <c r="U5" i="54"/>
  <c r="T4" i="54"/>
  <c r="U10" i="54"/>
  <c r="V10" i="54"/>
  <c r="W17" i="54"/>
  <c r="T18" i="54"/>
  <c r="W6" i="54"/>
  <c r="W5" i="54"/>
  <c r="U4" i="54"/>
  <c r="U11" i="54"/>
  <c r="V4" i="54"/>
  <c r="V18" i="54"/>
  <c r="U9" i="54"/>
  <c r="T5" i="54"/>
  <c r="U2" i="54"/>
  <c r="V6" i="54"/>
  <c r="T7" i="54"/>
  <c r="V7" i="54"/>
  <c r="W9" i="54"/>
  <c r="W11" i="54"/>
  <c r="V16" i="54"/>
  <c r="T17" i="54"/>
  <c r="V5" i="54"/>
  <c r="T9" i="54"/>
  <c r="U17" i="54"/>
  <c r="T16" i="54"/>
  <c r="W16" i="54"/>
  <c r="W4" i="54"/>
  <c r="W2" i="54"/>
  <c r="T10" i="54"/>
  <c r="T11" i="54"/>
  <c r="W18" i="54"/>
  <c r="V11" i="54"/>
  <c r="T6" i="54"/>
  <c r="V9" i="54"/>
  <c r="U16" i="54"/>
  <c r="V2" i="54"/>
  <c r="T2" i="54"/>
  <c r="W7" i="54"/>
  <c r="U7" i="54"/>
  <c r="W10" i="54"/>
  <c r="A2" i="11"/>
  <c r="K2" i="11"/>
  <c r="H2" i="11"/>
  <c r="G2" i="11" l="1"/>
  <c r="D31" i="7"/>
  <c r="D30" i="7"/>
  <c r="D29" i="7"/>
  <c r="D28" i="7"/>
  <c r="D27" i="7"/>
  <c r="D26" i="7"/>
  <c r="F23" i="7"/>
  <c r="E23" i="7"/>
  <c r="D23" i="7"/>
  <c r="C23" i="7"/>
  <c r="B23" i="7"/>
  <c r="A23" i="7"/>
  <c r="C26" i="7"/>
  <c r="F26" i="7" s="1"/>
  <c r="C27" i="7"/>
  <c r="F27" i="7" s="1"/>
  <c r="C28" i="7"/>
  <c r="F28" i="7" s="1"/>
  <c r="C29" i="7"/>
  <c r="F29" i="7" s="1"/>
  <c r="C30" i="7"/>
  <c r="F30" i="7" s="1"/>
  <c r="C31" i="7"/>
  <c r="F31" i="7" s="1"/>
  <c r="C25" i="7"/>
  <c r="C32" i="7" l="1"/>
  <c r="A1249" i="23" l="1"/>
  <c r="A1130" i="23"/>
  <c r="A1082" i="23"/>
  <c r="A1185" i="23"/>
  <c r="A19" i="23"/>
  <c r="A1207" i="23"/>
  <c r="A846" i="23"/>
  <c r="A1003" i="23"/>
  <c r="A898" i="23"/>
  <c r="A419" i="23"/>
  <c r="A776" i="23"/>
  <c r="A1250" i="23"/>
  <c r="A58" i="23"/>
  <c r="A777" i="23"/>
  <c r="A422" i="23"/>
  <c r="A517" i="23"/>
  <c r="A1281" i="23"/>
  <c r="A606" i="23"/>
  <c r="A270" i="23"/>
  <c r="A57" i="23"/>
  <c r="A488" i="23"/>
  <c r="A142" i="23"/>
  <c r="A67" i="23"/>
  <c r="A464" i="23"/>
  <c r="A46" i="23"/>
  <c r="A305" i="23"/>
  <c r="A557" i="23"/>
  <c r="A740" i="23"/>
  <c r="A560" i="23"/>
  <c r="A764" i="23"/>
  <c r="A784" i="23"/>
  <c r="A749" i="23"/>
  <c r="A125" i="23"/>
  <c r="A872" i="23"/>
  <c r="A839" i="23"/>
  <c r="A1218" i="23"/>
  <c r="A370" i="23"/>
  <c r="A401" i="23"/>
  <c r="A990" i="23"/>
  <c r="A80" i="23"/>
  <c r="A654" i="23"/>
  <c r="A63" i="23"/>
  <c r="A367" i="23"/>
  <c r="A43" i="23" l="1"/>
  <c r="A27" i="23"/>
  <c r="A1027" i="23"/>
  <c r="A26" i="23"/>
  <c r="A1165" i="23"/>
  <c r="A181" i="23"/>
  <c r="A171" i="23"/>
  <c r="A29" i="23"/>
  <c r="A199" i="23"/>
  <c r="A483" i="23"/>
  <c r="A380" i="23"/>
  <c r="A294" i="23"/>
  <c r="A767" i="23"/>
  <c r="A463" i="23"/>
  <c r="A196" i="23"/>
  <c r="A806" i="23"/>
  <c r="A936" i="23"/>
  <c r="A424" i="23"/>
  <c r="A85" i="23"/>
  <c r="A4" i="23"/>
  <c r="A979" i="23"/>
  <c r="A110" i="23"/>
  <c r="A532" i="23"/>
  <c r="A1007" i="23"/>
  <c r="A299" i="23"/>
  <c r="A193" i="23"/>
  <c r="A1112" i="23"/>
  <c r="A1229" i="23"/>
  <c r="A479" i="23"/>
  <c r="A316" i="23"/>
  <c r="A301" i="23"/>
  <c r="A564" i="23"/>
  <c r="A421" i="23"/>
  <c r="A178" i="23"/>
  <c r="A450" i="23"/>
  <c r="A274" i="23"/>
  <c r="A709" i="23"/>
  <c r="A1128" i="23"/>
  <c r="A239" i="23"/>
  <c r="A527" i="23"/>
  <c r="A1077" i="23"/>
  <c r="A447" i="23"/>
  <c r="A17" i="23"/>
  <c r="A1259" i="23"/>
  <c r="A1029" i="23"/>
  <c r="A364" i="23"/>
  <c r="A633" i="23"/>
  <c r="A682" i="23"/>
  <c r="A1087" i="23"/>
  <c r="A1254" i="23"/>
  <c r="A1020" i="23"/>
  <c r="A37" i="23"/>
  <c r="A1240" i="23"/>
  <c r="A109" i="23"/>
  <c r="A114" i="23"/>
  <c r="A1083" i="23"/>
  <c r="A623" i="23"/>
  <c r="A222" i="23"/>
  <c r="A438" i="23"/>
  <c r="A1012" i="23"/>
  <c r="A1085" i="23"/>
  <c r="A201" i="23"/>
  <c r="A1107" i="23"/>
  <c r="A449" i="23"/>
  <c r="A1186" i="23"/>
  <c r="A1148" i="23"/>
  <c r="A1212" i="23"/>
  <c r="A670" i="23"/>
  <c r="A1170" i="23"/>
  <c r="A1169" i="23"/>
  <c r="A1182" i="23"/>
  <c r="A644" i="23"/>
  <c r="A515" i="23"/>
  <c r="A1076" i="23"/>
  <c r="A923" i="23"/>
  <c r="A1265" i="23"/>
  <c r="A1247" i="23"/>
  <c r="A83" i="23"/>
  <c r="A930" i="23"/>
  <c r="A635" i="23"/>
  <c r="A683" i="23"/>
  <c r="A1011" i="23"/>
  <c r="A1104" i="23"/>
  <c r="A456" i="23"/>
  <c r="A1005" i="23"/>
  <c r="A1159" i="23"/>
  <c r="A914" i="23"/>
  <c r="A962" i="23"/>
  <c r="A407" i="23"/>
  <c r="A584" i="23"/>
  <c r="A1129" i="23"/>
  <c r="A679" i="23"/>
  <c r="A926" i="23"/>
  <c r="A390" i="23"/>
  <c r="A1287" i="23"/>
  <c r="A1188" i="23"/>
  <c r="A666" i="23"/>
  <c r="A827" i="23"/>
  <c r="A592" i="23"/>
  <c r="A855" i="23"/>
  <c r="A728" i="23"/>
  <c r="A388" i="23"/>
  <c r="A89" i="23"/>
  <c r="A765" i="23"/>
  <c r="A24" i="23"/>
  <c r="A454" i="23"/>
  <c r="A139" i="23"/>
  <c r="A223" i="23"/>
  <c r="A970" i="23"/>
  <c r="A908" i="23"/>
  <c r="A389" i="23"/>
  <c r="A108" i="23"/>
  <c r="A607" i="23"/>
  <c r="A1279" i="23"/>
  <c r="A268" i="23"/>
  <c r="A860" i="23"/>
  <c r="A220" i="23"/>
  <c r="A7" i="23"/>
  <c r="A585" i="23"/>
  <c r="A1267" i="23"/>
  <c r="A563" i="23"/>
  <c r="A778" i="23"/>
  <c r="A733" i="23"/>
  <c r="A1070" i="23"/>
  <c r="A1036" i="23"/>
  <c r="A655" i="23"/>
  <c r="A74" i="23"/>
  <c r="A1173" i="23"/>
  <c r="A1242" i="23"/>
  <c r="A1221" i="23"/>
  <c r="A1138" i="23"/>
  <c r="A950" i="23"/>
  <c r="A468" i="23"/>
  <c r="A681" i="23"/>
  <c r="A237" i="23"/>
  <c r="A1239" i="23"/>
  <c r="A963" i="23"/>
  <c r="A744" i="23"/>
  <c r="A818" i="23"/>
  <c r="A786" i="23"/>
  <c r="A885" i="23"/>
  <c r="A877" i="23"/>
  <c r="A798" i="23"/>
  <c r="A254" i="23"/>
  <c r="A38" i="23"/>
  <c r="A1060" i="23"/>
  <c r="A870" i="23"/>
  <c r="A296" i="23"/>
  <c r="A627" i="23"/>
  <c r="A770" i="23"/>
  <c r="A496" i="23"/>
  <c r="A20" i="23"/>
  <c r="A120" i="23"/>
  <c r="A112" i="23"/>
  <c r="A540" i="23"/>
  <c r="A308" i="23"/>
  <c r="A1103" i="23"/>
  <c r="A1244" i="23"/>
  <c r="A153" i="23"/>
  <c r="A558" i="23"/>
  <c r="A599" i="23"/>
  <c r="A319" i="23"/>
  <c r="A951" i="23"/>
  <c r="A77" i="23"/>
  <c r="A277" i="23"/>
  <c r="A551" i="23"/>
  <c r="A84" i="23"/>
  <c r="A771" i="23"/>
  <c r="A531" i="23"/>
  <c r="A134" i="23"/>
  <c r="A417" i="23"/>
  <c r="A773" i="23"/>
  <c r="A130" i="23"/>
  <c r="A113" i="23"/>
  <c r="A230" i="23"/>
  <c r="A384" i="23"/>
  <c r="A412" i="23"/>
  <c r="A673" i="23"/>
  <c r="A455" i="23"/>
  <c r="A1154" i="23"/>
  <c r="A632" i="23"/>
  <c r="A211" i="23"/>
  <c r="A460" i="23"/>
  <c r="A1010" i="23"/>
  <c r="A1260" i="23"/>
  <c r="A737" i="23"/>
  <c r="A453" i="23"/>
  <c r="A1147" i="23"/>
  <c r="A588" i="23"/>
  <c r="A218" i="23"/>
  <c r="A185" i="23"/>
  <c r="A394" i="23"/>
  <c r="A252" i="23"/>
  <c r="A1172" i="23"/>
  <c r="A499" i="23"/>
  <c r="A1019" i="23"/>
  <c r="A68" i="23"/>
  <c r="A628" i="23"/>
  <c r="A988" i="23"/>
  <c r="A310" i="23"/>
  <c r="A442" i="23"/>
  <c r="A231" i="23"/>
  <c r="A55" i="23"/>
  <c r="A482" i="23"/>
  <c r="A518" i="23"/>
  <c r="A704" i="23"/>
  <c r="A946" i="23"/>
  <c r="A165" i="23"/>
  <c r="A912" i="23"/>
  <c r="A713" i="23"/>
  <c r="A1038" i="23"/>
  <c r="A692" i="23"/>
  <c r="A1052" i="23"/>
  <c r="A659" i="23"/>
  <c r="A167" i="23"/>
  <c r="A1237" i="23"/>
  <c r="A128" i="23"/>
  <c r="A529" i="23"/>
  <c r="A913" i="23"/>
  <c r="A615" i="23"/>
  <c r="A497" i="23"/>
  <c r="A104" i="23"/>
  <c r="A1117" i="23"/>
  <c r="A127" i="23"/>
  <c r="A1114" i="23"/>
  <c r="A986" i="23"/>
  <c r="A1202" i="23"/>
  <c r="A956" i="23"/>
  <c r="A383" i="23"/>
  <c r="A788" i="23"/>
  <c r="A1121" i="23"/>
  <c r="A539" i="23"/>
  <c r="A1286" i="23"/>
  <c r="A613" i="23"/>
  <c r="A1111" i="23"/>
  <c r="A1001" i="23"/>
  <c r="A1008" i="23"/>
  <c r="A90" i="23"/>
  <c r="A8" i="23"/>
  <c r="A1102" i="23"/>
  <c r="A546" i="23"/>
  <c r="A1208" i="23"/>
  <c r="A863" i="23"/>
  <c r="A307" i="23"/>
  <c r="A922" i="23"/>
  <c r="A581" i="23"/>
  <c r="A943" i="23"/>
  <c r="A862" i="23"/>
  <c r="A500" i="23"/>
  <c r="A204" i="23"/>
  <c r="A783" i="23"/>
  <c r="A600" i="23"/>
  <c r="A358" i="23"/>
  <c r="A882" i="23"/>
  <c r="A1092" i="23"/>
  <c r="A884" i="23"/>
  <c r="A221" i="23"/>
  <c r="A505" i="23"/>
  <c r="A1030" i="23"/>
  <c r="A258" i="23"/>
  <c r="A893" i="23"/>
  <c r="A622" i="23"/>
  <c r="A824" i="23"/>
  <c r="A715" i="23"/>
  <c r="A1176" i="23"/>
  <c r="A492" i="23"/>
  <c r="A235" i="23"/>
  <c r="A1282" i="23"/>
  <c r="A559" i="23"/>
  <c r="A967" i="23"/>
  <c r="A429" i="23"/>
  <c r="A620" i="23"/>
  <c r="A472" i="23"/>
  <c r="A225" i="23"/>
  <c r="A31" i="23"/>
  <c r="A232" i="23"/>
  <c r="A904" i="23"/>
  <c r="A49" i="23"/>
  <c r="A928" i="23"/>
  <c r="A942" i="23"/>
  <c r="A720" i="23"/>
  <c r="A379" i="23"/>
  <c r="A198" i="23"/>
  <c r="A1248" i="23"/>
  <c r="A241" i="23"/>
  <c r="A466" i="23"/>
  <c r="A73" i="23"/>
  <c r="A976" i="23"/>
  <c r="A781" i="23"/>
  <c r="A318" i="23"/>
  <c r="A1099" i="23"/>
  <c r="A172" i="23"/>
  <c r="A266" i="23"/>
  <c r="A1002" i="23"/>
  <c r="A353" i="23"/>
  <c r="A285" i="23"/>
  <c r="A1133" i="23"/>
  <c r="A157" i="23"/>
  <c r="A583" i="23"/>
  <c r="A143" i="23"/>
  <c r="A921" i="23"/>
  <c r="A745" i="23"/>
  <c r="A665" i="23"/>
  <c r="A804" i="23"/>
  <c r="A432" i="23"/>
  <c r="A959" i="23"/>
  <c r="A1140" i="23"/>
  <c r="A175" i="23"/>
  <c r="A503" i="23"/>
  <c r="A1289" i="23"/>
  <c r="A636" i="23"/>
  <c r="A1192" i="23"/>
  <c r="A9" i="23"/>
  <c r="A969" i="23"/>
  <c r="A354" i="23"/>
  <c r="A215" i="23"/>
  <c r="A579" i="23"/>
  <c r="A510" i="23"/>
  <c r="A420" i="23"/>
  <c r="A509" i="23"/>
  <c r="A641" i="23"/>
  <c r="A36" i="23"/>
  <c r="A538" i="23"/>
  <c r="A972" i="23"/>
  <c r="A760" i="23"/>
  <c r="A385" i="23"/>
  <c r="A1214" i="23"/>
  <c r="A415" i="23"/>
  <c r="A226" i="23"/>
  <c r="A208" i="23"/>
  <c r="A852" i="23"/>
  <c r="A103" i="23"/>
  <c r="A1261" i="23"/>
  <c r="A504" i="23"/>
  <c r="A566" i="23"/>
  <c r="A1137" i="23"/>
  <c r="A474" i="23"/>
  <c r="A186" i="23"/>
  <c r="A255" i="23"/>
  <c r="A1136" i="23"/>
  <c r="A785" i="23"/>
  <c r="A1288" i="23"/>
  <c r="A809" i="23"/>
  <c r="A768" i="23"/>
  <c r="A22" i="23"/>
  <c r="A1042" i="23"/>
  <c r="A1151" i="23"/>
  <c r="A1255" i="23"/>
  <c r="A78" i="23"/>
  <c r="A224" i="23"/>
  <c r="A213" i="23"/>
  <c r="A567" i="23"/>
  <c r="A212" i="23"/>
  <c r="A300" i="23"/>
  <c r="A854" i="23"/>
  <c r="A25" i="23"/>
  <c r="A79" i="23"/>
  <c r="A1175" i="23"/>
  <c r="A423" i="23"/>
  <c r="A164" i="23"/>
  <c r="A1124" i="23"/>
  <c r="A1035" i="23"/>
  <c r="A253" i="23"/>
  <c r="A1203" i="23"/>
  <c r="A850" i="23"/>
  <c r="A278" i="23"/>
  <c r="A802" i="23"/>
  <c r="A1157" i="23"/>
  <c r="A920" i="23"/>
  <c r="A247" i="23"/>
  <c r="A597" i="23"/>
  <c r="A177" i="23"/>
  <c r="A262" i="23"/>
  <c r="A895" i="23"/>
  <c r="A75" i="23"/>
  <c r="A372" i="23"/>
  <c r="A975" i="23"/>
  <c r="A758" i="23"/>
  <c r="A616" i="23"/>
  <c r="A931" i="23"/>
  <c r="A293" i="23"/>
  <c r="A752" i="23"/>
  <c r="A1143" i="23"/>
  <c r="A696" i="23"/>
  <c r="A92" i="23"/>
  <c r="A378" i="23"/>
  <c r="A398" i="23"/>
  <c r="A848" i="23"/>
  <c r="A817" i="23"/>
  <c r="A742" i="23"/>
  <c r="A892" i="23"/>
  <c r="A11" i="23"/>
  <c r="A263" i="23"/>
  <c r="A406" i="23"/>
  <c r="A1063" i="23"/>
  <c r="A381" i="23"/>
  <c r="A1105" i="23"/>
  <c r="A1177" i="23"/>
  <c r="A163" i="23"/>
  <c r="A94" i="23"/>
  <c r="A595" i="23"/>
  <c r="A966" i="23"/>
  <c r="A1235" i="23"/>
  <c r="A851" i="23"/>
  <c r="A879" i="23"/>
  <c r="A981" i="23"/>
  <c r="A1086" i="23"/>
  <c r="A621" i="23"/>
  <c r="A1080" i="23"/>
  <c r="A1243" i="23"/>
  <c r="A738" i="23"/>
  <c r="A357" i="23"/>
  <c r="A1013" i="23"/>
  <c r="A179" i="23"/>
  <c r="A214" i="23"/>
  <c r="A413" i="23"/>
  <c r="A660" i="23"/>
  <c r="A234" i="23"/>
  <c r="A297" i="23"/>
  <c r="A475" i="23"/>
  <c r="A819" i="23"/>
  <c r="A159" i="23"/>
  <c r="A594" i="23"/>
  <c r="A119" i="23"/>
  <c r="A355" i="23"/>
  <c r="A71" i="23"/>
  <c r="A957" i="23"/>
  <c r="A858" i="23"/>
  <c r="A667" i="23"/>
  <c r="A601" i="23"/>
  <c r="A366" i="23"/>
  <c r="A755" i="23"/>
  <c r="A582" i="23"/>
  <c r="A210" i="23"/>
  <c r="A689" i="23"/>
  <c r="A123" i="23"/>
  <c r="A866" i="23"/>
  <c r="A1228" i="23"/>
  <c r="A140" i="23"/>
  <c r="A960" i="23"/>
  <c r="A365" i="23"/>
  <c r="A1285" i="23"/>
  <c r="A1141" i="23"/>
  <c r="A70" i="23"/>
  <c r="A87" i="23"/>
  <c r="A932" i="23"/>
  <c r="A1278" i="23"/>
  <c r="A645" i="23"/>
  <c r="A523" i="23"/>
  <c r="A603" i="23"/>
  <c r="A1061" i="23"/>
  <c r="A158" i="23"/>
  <c r="A723" i="23"/>
  <c r="A261" i="23"/>
  <c r="A191" i="23"/>
  <c r="A414" i="23"/>
  <c r="A275" i="23"/>
  <c r="A1200" i="23"/>
  <c r="A1146" i="23"/>
  <c r="A48" i="23"/>
  <c r="A639" i="23"/>
  <c r="A470" i="23"/>
  <c r="A1084" i="23"/>
  <c r="A803" i="23"/>
  <c r="A1009" i="23"/>
  <c r="A507" i="23"/>
  <c r="A609" i="23"/>
  <c r="A459" i="23"/>
  <c r="A796" i="23"/>
  <c r="A126" i="23"/>
  <c r="A91" i="23"/>
  <c r="A1046" i="23"/>
  <c r="A1100" i="23"/>
  <c r="A726" i="23"/>
  <c r="A111" i="23"/>
  <c r="A138" i="23"/>
  <c r="A1268" i="23"/>
  <c r="A1088" i="23"/>
  <c r="A556" i="23"/>
  <c r="A362" i="23"/>
  <c r="A982" i="23"/>
  <c r="A265" i="23"/>
  <c r="A638" i="23"/>
  <c r="A731" i="23"/>
  <c r="A756" i="23"/>
  <c r="A490" i="23"/>
  <c r="A465" i="23"/>
  <c r="A690" i="23"/>
  <c r="A534" i="23"/>
  <c r="A1160" i="23"/>
  <c r="A1273" i="23"/>
  <c r="A894" i="23"/>
  <c r="A648" i="23"/>
  <c r="A1016" i="23"/>
  <c r="A1187" i="23"/>
  <c r="A769" i="23"/>
  <c r="A445" i="23"/>
  <c r="A727" i="23"/>
  <c r="A245" i="23"/>
  <c r="A148" i="23"/>
  <c r="A1184" i="23"/>
  <c r="A941" i="23"/>
  <c r="A1269" i="23"/>
  <c r="A1050" i="23"/>
  <c r="A816" i="23"/>
  <c r="A302" i="23"/>
  <c r="A1090" i="23"/>
  <c r="A1091" i="23"/>
  <c r="A849" i="23"/>
  <c r="A174" i="23"/>
  <c r="A743" i="23"/>
  <c r="A915" i="23"/>
  <c r="A751" i="23"/>
  <c r="A865" i="23"/>
  <c r="A1065" i="23"/>
  <c r="A30" i="23"/>
  <c r="A1053" i="23"/>
  <c r="A903" i="23"/>
  <c r="A184" i="23"/>
  <c r="A1047" i="23"/>
  <c r="A887" i="23"/>
  <c r="A409" i="23"/>
  <c r="A687" i="23"/>
  <c r="A815" i="23"/>
  <c r="A971" i="23"/>
  <c r="A829" i="23"/>
  <c r="A34" i="23"/>
  <c r="A1135" i="23"/>
  <c r="A722" i="23"/>
  <c r="A1197" i="23"/>
  <c r="A489" i="23"/>
  <c r="A425" i="23"/>
  <c r="A1041" i="23"/>
  <c r="A807" i="23"/>
  <c r="A146" i="23"/>
  <c r="A688" i="23"/>
  <c r="A100" i="23"/>
  <c r="A1215" i="23"/>
  <c r="A516" i="23"/>
  <c r="A1037" i="23"/>
  <c r="A403" i="23"/>
  <c r="A376" i="23"/>
  <c r="A1120" i="23"/>
  <c r="A1079" i="23"/>
  <c r="A216" i="23"/>
  <c r="A427" i="23"/>
  <c r="A373" i="23"/>
  <c r="A312" i="23"/>
  <c r="A985" i="23"/>
  <c r="A634" i="23"/>
  <c r="A435" i="23"/>
  <c r="A23" i="23"/>
  <c r="A269" i="23"/>
  <c r="A935" i="23"/>
  <c r="A141" i="23"/>
  <c r="A890" i="23"/>
  <c r="A847" i="23"/>
  <c r="A1101" i="23"/>
  <c r="A789" i="23"/>
  <c r="A441" i="23"/>
  <c r="A1022" i="23"/>
  <c r="A828" i="23"/>
  <c r="A1000" i="23"/>
  <c r="A156" i="23"/>
  <c r="A763" i="23"/>
  <c r="A314" i="23"/>
  <c r="A264" i="23"/>
  <c r="A44" i="23"/>
  <c r="A1078" i="23"/>
  <c r="A631" i="23"/>
  <c r="A2" i="23"/>
  <c r="A402" i="23"/>
  <c r="A495" i="23"/>
  <c r="A1043" i="23"/>
  <c r="A1109" i="23"/>
  <c r="A363" i="23"/>
  <c r="A695" i="23"/>
  <c r="A685" i="23"/>
  <c r="A1196" i="23"/>
  <c r="A121" i="23"/>
  <c r="A260" i="23"/>
  <c r="A96" i="23"/>
  <c r="A712" i="23"/>
  <c r="A611" i="23"/>
  <c r="A965" i="23"/>
  <c r="A535" i="23"/>
  <c r="A169" i="23"/>
  <c r="A832" i="23"/>
  <c r="A996" i="23"/>
  <c r="A437" i="23"/>
  <c r="A41" i="23"/>
  <c r="A1232" i="23"/>
  <c r="A528" i="23"/>
  <c r="A369" i="23"/>
  <c r="A56" i="23"/>
  <c r="A430" i="23"/>
  <c r="A272" i="23"/>
  <c r="A418" i="23"/>
  <c r="A906" i="23"/>
  <c r="A1164" i="23"/>
  <c r="A238" i="23"/>
  <c r="A154" i="23"/>
  <c r="A651" i="23"/>
  <c r="A289" i="23"/>
  <c r="A282" i="23"/>
  <c r="A629" i="23"/>
  <c r="A896" i="23"/>
  <c r="A170" i="23"/>
  <c r="A565" i="23"/>
  <c r="A1004" i="23"/>
  <c r="A649" i="23"/>
  <c r="A1163" i="23"/>
  <c r="A32" i="23"/>
  <c r="A200" i="23"/>
  <c r="A395" i="23"/>
  <c r="A739" i="23"/>
  <c r="A284" i="23"/>
  <c r="A939" i="23"/>
  <c r="A748" i="23"/>
  <c r="A902" i="23"/>
  <c r="A881" i="23"/>
  <c r="A273" i="23"/>
  <c r="A1139" i="23"/>
  <c r="A708" i="23"/>
  <c r="A1283" i="23"/>
  <c r="A1210" i="23"/>
  <c r="A757" i="23"/>
  <c r="A754" i="23"/>
  <c r="A259" i="23"/>
  <c r="A1180" i="23"/>
  <c r="A382" i="23"/>
  <c r="A203" i="23"/>
  <c r="A652" i="23"/>
  <c r="A710" i="23"/>
  <c r="A107" i="23"/>
  <c r="A536" i="23"/>
  <c r="A725" i="23"/>
  <c r="A801" i="23"/>
  <c r="A997" i="23"/>
  <c r="A386" i="23"/>
  <c r="A1142" i="23"/>
  <c r="A580" i="23"/>
  <c r="A3" i="23"/>
  <c r="A207" i="23"/>
  <c r="A374" i="23"/>
  <c r="A799" i="23"/>
  <c r="A958" i="23"/>
  <c r="A6" i="23"/>
  <c r="A790" i="23"/>
  <c r="A400" i="23"/>
  <c r="A512" i="23"/>
  <c r="A228" i="23"/>
  <c r="A782" i="23"/>
  <c r="A1119" i="23"/>
  <c r="A524" i="23"/>
  <c r="A656" i="23"/>
  <c r="A1096" i="23"/>
  <c r="A320" i="23"/>
  <c r="A1081" i="23"/>
  <c r="A1233" i="23"/>
  <c r="A774" i="23"/>
  <c r="A576" i="23"/>
  <c r="A719" i="23"/>
  <c r="A821" i="23"/>
  <c r="A72" i="23"/>
  <c r="A680" i="23"/>
  <c r="A605" i="23"/>
  <c r="A42" i="23"/>
  <c r="A189" i="23"/>
  <c r="A647" i="23"/>
  <c r="A732" i="23"/>
  <c r="A1040" i="23"/>
  <c r="A736" i="23"/>
  <c r="A1048" i="23"/>
  <c r="A16" i="23"/>
  <c r="A485" i="23"/>
  <c r="A251" i="23"/>
  <c r="A909" i="23"/>
  <c r="A1179" i="23"/>
  <c r="A82" i="23"/>
  <c r="A467" i="23"/>
  <c r="A716" i="23"/>
  <c r="A1216" i="23"/>
  <c r="A1073" i="23"/>
  <c r="A772" i="23"/>
  <c r="A249" i="23"/>
  <c r="A974" i="23"/>
  <c r="A861" i="23"/>
  <c r="A1095" i="23"/>
  <c r="A315" i="23"/>
  <c r="A987" i="23"/>
  <c r="A1211" i="23"/>
  <c r="A371" i="23"/>
  <c r="A147" i="23"/>
  <c r="A168" i="23"/>
  <c r="A542" i="23"/>
  <c r="A411" i="23"/>
  <c r="A511" i="23"/>
  <c r="A888" i="23"/>
  <c r="A735" i="23"/>
  <c r="A1181" i="23"/>
  <c r="A1190" i="23"/>
  <c r="A842" i="23"/>
  <c r="A791" i="23"/>
  <c r="A501" i="23"/>
  <c r="A589" i="23"/>
  <c r="A746" i="23"/>
  <c r="A1225" i="23"/>
  <c r="A1051" i="23"/>
  <c r="A944" i="23"/>
  <c r="A937" i="23"/>
  <c r="A617" i="23"/>
  <c r="A642" i="23"/>
  <c r="A812" i="23"/>
  <c r="A39" i="23"/>
  <c r="A1171" i="23"/>
  <c r="A574" i="23"/>
  <c r="A1055" i="23"/>
  <c r="A1263" i="23"/>
  <c r="A387" i="23"/>
  <c r="A1033" i="23"/>
  <c r="A122" i="23"/>
  <c r="A989" i="23"/>
  <c r="A161" i="23"/>
  <c r="A1044" i="23"/>
  <c r="A1245" i="23"/>
  <c r="A968" i="23"/>
  <c r="A473" i="23"/>
  <c r="A878" i="23"/>
  <c r="A391" i="23"/>
  <c r="A12" i="23"/>
  <c r="A994" i="23"/>
  <c r="A396" i="23"/>
  <c r="A674" i="23"/>
  <c r="A1017" i="23"/>
  <c r="A1199" i="23"/>
  <c r="A118" i="23"/>
  <c r="A392" i="23"/>
  <c r="A650" i="23"/>
  <c r="A813" i="23"/>
  <c r="A132" i="23"/>
  <c r="A1206" i="23"/>
  <c r="A50" i="23"/>
  <c r="A889" i="23"/>
  <c r="A173" i="23"/>
  <c r="A1062" i="23"/>
  <c r="A416" i="23"/>
  <c r="A410" i="23"/>
  <c r="A1032" i="23"/>
  <c r="A1191" i="23"/>
  <c r="A1213" i="23"/>
  <c r="A1153" i="23"/>
  <c r="A729" i="23"/>
  <c r="A886" i="23"/>
  <c r="A787" i="23"/>
  <c r="A519" i="23"/>
  <c r="A840" i="23"/>
  <c r="A522" i="23"/>
  <c r="A705" i="23"/>
  <c r="A664" i="23"/>
  <c r="A1193" i="23"/>
  <c r="A575" i="23"/>
  <c r="A714" i="23"/>
  <c r="A462" i="23"/>
  <c r="A28" i="23"/>
  <c r="A1256" i="23"/>
  <c r="A929" i="23"/>
  <c r="A548" i="23"/>
  <c r="A1113" i="23"/>
  <c r="A233" i="23"/>
  <c r="A624" i="23"/>
  <c r="A876" i="23"/>
  <c r="A864" i="23"/>
  <c r="A440" i="23"/>
  <c r="A626" i="23"/>
  <c r="A408" i="23"/>
  <c r="A980" i="23"/>
  <c r="A766" i="23"/>
  <c r="A953" i="23"/>
  <c r="A978" i="23"/>
  <c r="A983" i="23"/>
  <c r="A568" i="23"/>
  <c r="A678" i="23"/>
  <c r="A927" i="23"/>
  <c r="A706" i="23"/>
  <c r="A306" i="23"/>
  <c r="A35" i="23"/>
  <c r="A1110" i="23"/>
  <c r="A1039" i="23"/>
  <c r="A724" i="23"/>
  <c r="A480" i="23"/>
  <c r="A195" i="23"/>
  <c r="A133" i="23"/>
  <c r="A52" i="23"/>
  <c r="A537" i="23"/>
  <c r="A1122" i="23"/>
  <c r="A686" i="23"/>
  <c r="A361" i="23"/>
  <c r="A484" i="23"/>
  <c r="A741" i="23"/>
  <c r="A242" i="23"/>
  <c r="A694" i="23"/>
  <c r="A797" i="23"/>
  <c r="A137" i="23"/>
  <c r="A643" i="23"/>
  <c r="A1006" i="23"/>
  <c r="A544" i="23"/>
  <c r="A116" i="23"/>
  <c r="A991" i="23"/>
  <c r="A1227" i="23"/>
  <c r="A533" i="23"/>
  <c r="A1126" i="23"/>
  <c r="A1201" i="23"/>
  <c r="A1277" i="23"/>
  <c r="A698" i="23"/>
  <c r="A954" i="23"/>
  <c r="A662" i="23"/>
  <c r="A291" i="23"/>
  <c r="A1257" i="23"/>
  <c r="A1071" i="23"/>
  <c r="A1241" i="23"/>
  <c r="A1266" i="23"/>
  <c r="A875" i="23"/>
  <c r="A762" i="23"/>
  <c r="A753" i="23"/>
  <c r="A1015" i="23"/>
  <c r="A792" i="23"/>
  <c r="A97" i="23"/>
  <c r="A614" i="23"/>
  <c r="A115" i="23"/>
  <c r="A1280" i="23"/>
  <c r="A844" i="23"/>
  <c r="A236" i="23"/>
  <c r="A820" i="23"/>
  <c r="A841" i="23"/>
  <c r="A916" i="23"/>
  <c r="A561" i="23"/>
  <c r="A702" i="23"/>
  <c r="A88" i="23"/>
  <c r="A219" i="23"/>
  <c r="A794" i="23"/>
  <c r="A491" i="23"/>
  <c r="A964" i="23"/>
  <c r="A1167" i="23"/>
  <c r="A106" i="23"/>
  <c r="A793" i="23"/>
  <c r="A192" i="23"/>
  <c r="A14" i="23"/>
  <c r="A833" i="23"/>
  <c r="A949" i="23"/>
  <c r="A657" i="23"/>
  <c r="A1168" i="23"/>
  <c r="A1045" i="23"/>
  <c r="A81" i="23"/>
  <c r="A873" i="23"/>
  <c r="A1166" i="23"/>
  <c r="A61" i="23"/>
  <c r="A101" i="23"/>
  <c r="A257" i="23"/>
  <c r="A1252" i="23"/>
  <c r="A924" i="23"/>
  <c r="A498" i="23"/>
  <c r="A999" i="23"/>
  <c r="A243" i="23"/>
  <c r="A759" i="23"/>
  <c r="A513" i="23"/>
  <c r="A1116" i="23"/>
  <c r="A572" i="23"/>
  <c r="A775" i="23"/>
  <c r="A431" i="23"/>
  <c r="A311" i="23"/>
  <c r="A707" i="23"/>
  <c r="A190" i="23"/>
  <c r="A1024" i="23"/>
  <c r="A675" i="23"/>
  <c r="A717" i="23"/>
  <c r="A117" i="23"/>
  <c r="A183" i="23"/>
  <c r="A356" i="23"/>
  <c r="A40" i="23"/>
  <c r="A377" i="23"/>
  <c r="A883" i="23"/>
  <c r="A992" i="23"/>
  <c r="A761" i="23"/>
  <c r="A661" i="23"/>
  <c r="A1025" i="23"/>
  <c r="A426" i="23"/>
  <c r="A1222" i="23"/>
  <c r="A493" i="23"/>
  <c r="A393" i="23"/>
  <c r="A1067" i="23"/>
  <c r="A1284" i="23"/>
  <c r="A521" i="23"/>
  <c r="A295" i="23"/>
  <c r="A397" i="23"/>
  <c r="A940" i="23"/>
  <c r="A1230" i="23"/>
  <c r="A1156" i="23"/>
  <c r="A486" i="23"/>
  <c r="A1028" i="23"/>
  <c r="A292" i="23"/>
  <c r="A608" i="23"/>
  <c r="A1131" i="23"/>
  <c r="A283" i="23"/>
  <c r="A1198" i="23"/>
  <c r="A227" i="23"/>
  <c r="A1068" i="23"/>
  <c r="A1150" i="23"/>
  <c r="A457" i="23"/>
  <c r="A933" i="23"/>
  <c r="A780" i="23"/>
  <c r="A64" i="23"/>
  <c r="A182" i="23"/>
  <c r="A910" i="23"/>
  <c r="A1246" i="23"/>
  <c r="A246" i="23"/>
  <c r="A825" i="23"/>
  <c r="A1220" i="23"/>
  <c r="A984" i="23"/>
  <c r="A646" i="23"/>
  <c r="A1072" i="23"/>
  <c r="A1145" i="23"/>
  <c r="A831" i="23"/>
  <c r="A98" i="23"/>
  <c r="A18" i="23"/>
  <c r="A1236" i="23"/>
  <c r="A1178" i="23"/>
  <c r="A578" i="23"/>
  <c r="A590" i="23"/>
  <c r="A1152" i="23"/>
  <c r="A814" i="23"/>
  <c r="A131" i="23"/>
  <c r="A448" i="23"/>
  <c r="A1231" i="23"/>
  <c r="A368" i="23"/>
  <c r="A187" i="23"/>
  <c r="A900" i="23"/>
  <c r="A671" i="23"/>
  <c r="A1226" i="23"/>
  <c r="A526" i="23"/>
  <c r="A721" i="23"/>
  <c r="A205" i="23"/>
  <c r="A868" i="23"/>
  <c r="A669" i="23"/>
  <c r="A525" i="23"/>
  <c r="A99" i="23"/>
  <c r="A701" i="23"/>
  <c r="A610" i="23"/>
  <c r="A166" i="23"/>
  <c r="A672" i="23"/>
  <c r="A267" i="23"/>
  <c r="A553" i="23"/>
  <c r="A874" i="23"/>
  <c r="A612" i="23"/>
  <c r="A691" i="23"/>
  <c r="A1189" i="23"/>
  <c r="A481" i="23"/>
  <c r="A1066" i="23"/>
  <c r="A188" i="23"/>
  <c r="A375" i="23"/>
  <c r="A554" i="23"/>
  <c r="A105" i="23"/>
  <c r="A1162" i="23"/>
  <c r="A1134" i="23"/>
  <c r="A478" i="23"/>
  <c r="A506" i="23"/>
  <c r="A550" i="23"/>
  <c r="A461" i="23"/>
  <c r="A703" i="23"/>
  <c r="A907" i="23"/>
  <c r="A1274" i="23"/>
  <c r="A1183" i="23"/>
  <c r="A905" i="23"/>
  <c r="A443" i="23"/>
  <c r="A1258" i="23"/>
  <c r="A1023" i="23"/>
  <c r="A843" i="23"/>
  <c r="A826" i="23"/>
  <c r="A1262" i="23"/>
  <c r="A830" i="23"/>
  <c r="A718" i="23"/>
  <c r="A823" i="23"/>
  <c r="A404" i="23"/>
  <c r="A1093" i="23"/>
  <c r="A711" i="23"/>
  <c r="A700" i="23"/>
  <c r="A229" i="23"/>
  <c r="A545" i="23"/>
  <c r="A451" i="23"/>
  <c r="A271" i="23"/>
  <c r="A446" i="23"/>
  <c r="A693" i="23"/>
  <c r="A129" i="23"/>
  <c r="A1057" i="23"/>
  <c r="A69" i="23"/>
  <c r="A45" i="23"/>
  <c r="A543" i="23"/>
  <c r="A573" i="23"/>
  <c r="A1238" i="23"/>
  <c r="A1075" i="23"/>
  <c r="A1205" i="23"/>
  <c r="A240" i="23"/>
  <c r="A653" i="23"/>
  <c r="A668" i="23"/>
  <c r="A1144" i="23"/>
  <c r="A124" i="23"/>
  <c r="A871" i="23"/>
  <c r="A676" i="23"/>
  <c r="A596" i="23"/>
  <c r="A151" i="23"/>
  <c r="A750" i="23"/>
  <c r="A1204" i="23"/>
  <c r="A66" i="23"/>
  <c r="A917" i="23"/>
  <c r="A51" i="23"/>
  <c r="A961" i="23"/>
  <c r="A859" i="23"/>
  <c r="A197" i="23"/>
  <c r="A562" i="23"/>
  <c r="A360" i="23"/>
  <c r="A244" i="23"/>
  <c r="A977" i="23"/>
  <c r="A145" i="23"/>
  <c r="A287" i="23"/>
  <c r="A570" i="23"/>
  <c r="A993" i="23"/>
  <c r="A21" i="23"/>
  <c r="A1094" i="23"/>
  <c r="A1118" i="23"/>
  <c r="A217" i="23"/>
  <c r="A973" i="23"/>
  <c r="A279" i="23"/>
  <c r="A1054" i="23"/>
  <c r="A836" i="23"/>
  <c r="A281" i="23"/>
  <c r="A1106" i="23"/>
  <c r="A835" i="23"/>
  <c r="A1097" i="23"/>
  <c r="A1021" i="23"/>
  <c r="A433" i="23"/>
  <c r="A955" i="23"/>
  <c r="A1209" i="23"/>
  <c r="A811" i="23"/>
  <c r="A1123" i="23"/>
  <c r="A1115" i="23"/>
  <c r="A795" i="23"/>
  <c r="A1270" i="23"/>
  <c r="A952" i="23"/>
  <c r="A1158" i="23"/>
  <c r="A1224" i="23"/>
  <c r="A135" i="23"/>
  <c r="A577" i="23"/>
  <c r="A359" i="23"/>
  <c r="A47" i="23"/>
  <c r="A730" i="23"/>
  <c r="A1127" i="23"/>
  <c r="A880" i="23"/>
  <c r="A1155" i="23"/>
  <c r="A947" i="23"/>
  <c r="A640" i="23"/>
  <c r="A1125" i="23"/>
  <c r="A1234" i="23"/>
  <c r="A276" i="23"/>
  <c r="A658" i="23"/>
  <c r="A891" i="23"/>
  <c r="A290" i="23"/>
  <c r="A619" i="23"/>
  <c r="A10" i="23"/>
  <c r="A436" i="23"/>
  <c r="A469" i="23"/>
  <c r="A452" i="23"/>
  <c r="A13" i="23"/>
  <c r="A1018" i="23"/>
  <c r="A304" i="23"/>
  <c r="A1056" i="23"/>
  <c r="A487" i="23"/>
  <c r="A458" i="23"/>
  <c r="A995" i="23"/>
  <c r="A897" i="23"/>
  <c r="A625" i="23"/>
  <c r="A1149" i="23"/>
  <c r="A502" i="23"/>
  <c r="A901" i="23"/>
  <c r="A1161" i="23"/>
  <c r="A15" i="23"/>
  <c r="A317" i="23"/>
  <c r="A747" i="23"/>
  <c r="A476" i="23"/>
  <c r="A477" i="23"/>
  <c r="A925" i="23"/>
  <c r="A919" i="23"/>
  <c r="A102" i="23"/>
  <c r="A587" i="23"/>
  <c r="A1132" i="23"/>
  <c r="A206" i="23"/>
  <c r="A593" i="23"/>
  <c r="A1223" i="23"/>
  <c r="A779" i="23"/>
  <c r="A591" i="23"/>
  <c r="A598" i="23"/>
  <c r="A194" i="23"/>
  <c r="A152" i="23"/>
  <c r="A938" i="23"/>
  <c r="A1058" i="23"/>
  <c r="A162" i="23"/>
  <c r="A298" i="23"/>
  <c r="A834" i="23"/>
  <c r="A918" i="23"/>
  <c r="A734" i="23"/>
  <c r="A899" i="23"/>
  <c r="A552" i="23"/>
  <c r="A1217" i="23"/>
  <c r="A1074" i="23"/>
  <c r="A867" i="23"/>
  <c r="A256" i="23"/>
  <c r="A822" i="23"/>
  <c r="A150" i="23"/>
  <c r="A60" i="23"/>
  <c r="A144" i="23"/>
  <c r="A1275" i="23"/>
  <c r="A1069" i="23"/>
  <c r="A250" i="23"/>
  <c r="A838" i="23"/>
  <c r="A853" i="23"/>
  <c r="A1059" i="23"/>
  <c r="A857" i="23"/>
  <c r="A530" i="23"/>
  <c r="A1026" i="23"/>
  <c r="A998" i="23"/>
  <c r="A309" i="23"/>
  <c r="A1271" i="23"/>
  <c r="A1108" i="23"/>
  <c r="A313" i="23"/>
  <c r="A1219" i="23"/>
  <c r="A1290" i="23"/>
  <c r="A810" i="23"/>
  <c r="A286" i="23"/>
  <c r="A637" i="23"/>
  <c r="A160" i="23"/>
  <c r="A618" i="23"/>
  <c r="A586" i="23"/>
  <c r="A604" i="23"/>
  <c r="A1251" i="23"/>
  <c r="A1174" i="23"/>
  <c r="A934" i="23"/>
  <c r="A514" i="23"/>
  <c r="A280" i="23"/>
  <c r="A428" i="23"/>
  <c r="A508" i="23"/>
  <c r="A602" i="23"/>
  <c r="A697" i="23"/>
  <c r="A1049" i="23"/>
  <c r="A800" i="23"/>
  <c r="A62" i="23"/>
  <c r="A136" i="23"/>
  <c r="A1272" i="23"/>
  <c r="A248" i="23"/>
  <c r="A555" i="23"/>
  <c r="A1089" i="23"/>
  <c r="A93" i="23"/>
  <c r="A86" i="23"/>
  <c r="A59" i="23"/>
  <c r="A684" i="23"/>
  <c r="A856" i="23"/>
  <c r="A53" i="23"/>
  <c r="A155" i="23"/>
  <c r="A541" i="23"/>
  <c r="A434" i="23"/>
  <c r="A209" i="23"/>
  <c r="A945" i="23"/>
  <c r="A699" i="23"/>
  <c r="A399" i="23"/>
  <c r="A33" i="23"/>
  <c r="A1253" i="23"/>
  <c r="A1195" i="23"/>
  <c r="A1014" i="23"/>
  <c r="A571" i="23"/>
  <c r="A176" i="23"/>
  <c r="A805" i="23"/>
  <c r="A202" i="23"/>
  <c r="A1194" i="23"/>
  <c r="A439" i="23"/>
  <c r="A471" i="23"/>
  <c r="A180" i="23"/>
  <c r="A549" i="23"/>
  <c r="A663" i="23"/>
  <c r="A444" i="23"/>
  <c r="A569" i="23"/>
  <c r="A677" i="23"/>
  <c r="A54" i="23"/>
  <c r="A76" i="23"/>
  <c r="A95" i="23"/>
  <c r="A65" i="23"/>
  <c r="A520" i="23"/>
  <c r="A845" i="23"/>
  <c r="A869" i="23"/>
  <c r="A405" i="23"/>
  <c r="A288" i="23"/>
  <c r="A5" i="23"/>
  <c r="A948" i="23"/>
  <c r="A630" i="23"/>
  <c r="A1034" i="23"/>
  <c r="A1264" i="23"/>
  <c r="A1064" i="23"/>
  <c r="A1031" i="23"/>
  <c r="A808" i="23"/>
  <c r="A547" i="23"/>
  <c r="A303" i="23"/>
  <c r="A837" i="23"/>
  <c r="A494" i="23"/>
  <c r="A911" i="23"/>
  <c r="A1276" i="23"/>
  <c r="A149" i="23"/>
  <c r="A1098" i="23"/>
  <c r="H9" i="23" l="1"/>
  <c r="F9" i="23" s="1"/>
  <c r="H12" i="23"/>
  <c r="H13" i="23"/>
  <c r="H20" i="23"/>
  <c r="H22" i="23"/>
  <c r="H8" i="23"/>
  <c r="H15" i="23"/>
  <c r="H16" i="23"/>
  <c r="H5" i="23"/>
  <c r="H21" i="23"/>
  <c r="H6" i="23"/>
  <c r="H18" i="23"/>
  <c r="H19" i="23"/>
  <c r="H14" i="23"/>
  <c r="H11" i="23"/>
  <c r="H23" i="23"/>
  <c r="H10" i="23"/>
  <c r="H24" i="23"/>
  <c r="H7" i="23"/>
  <c r="H17" i="23"/>
  <c r="E23" i="23" l="1"/>
  <c r="G23" i="23"/>
  <c r="E14" i="23"/>
  <c r="G14" i="23"/>
  <c r="G8" i="23"/>
  <c r="E8" i="23"/>
  <c r="E19" i="23"/>
  <c r="G19" i="23"/>
  <c r="E9" i="23"/>
  <c r="G9" i="23"/>
  <c r="E11" i="23"/>
  <c r="G11" i="23"/>
  <c r="E17" i="23"/>
  <c r="G17" i="23"/>
  <c r="F17" i="23"/>
  <c r="E7" i="23"/>
  <c r="G7" i="23"/>
  <c r="E6" i="23"/>
  <c r="G6" i="23"/>
  <c r="E20" i="23"/>
  <c r="G20" i="23"/>
  <c r="G15" i="23"/>
  <c r="E15" i="23"/>
  <c r="E22" i="23"/>
  <c r="G22" i="23"/>
  <c r="E24" i="23"/>
  <c r="G24" i="23"/>
  <c r="E21" i="23"/>
  <c r="G21" i="23"/>
  <c r="G13" i="23"/>
  <c r="E13" i="23"/>
  <c r="E16" i="23"/>
  <c r="G16" i="23"/>
  <c r="E18" i="23"/>
  <c r="G18" i="23"/>
  <c r="G10" i="23"/>
  <c r="E10" i="23"/>
  <c r="E5" i="23"/>
  <c r="G5" i="23"/>
  <c r="H26" i="23"/>
  <c r="G12" i="23"/>
  <c r="E12" i="23"/>
  <c r="G26" i="23" l="1"/>
  <c r="E26" i="23"/>
  <c r="F26" i="23"/>
</calcChain>
</file>

<file path=xl/sharedStrings.xml><?xml version="1.0" encoding="utf-8"?>
<sst xmlns="http://schemas.openxmlformats.org/spreadsheetml/2006/main" count="38788" uniqueCount="25587">
  <si>
    <t>Reaction</t>
  </si>
  <si>
    <t>ID</t>
  </si>
  <si>
    <t>Name</t>
  </si>
  <si>
    <t>Reversible</t>
  </si>
  <si>
    <t>Locus</t>
  </si>
  <si>
    <t>Gene</t>
  </si>
  <si>
    <t>EC#</t>
  </si>
  <si>
    <t>Isozymes</t>
  </si>
  <si>
    <t>Subunits</t>
  </si>
  <si>
    <t>Organism</t>
  </si>
  <si>
    <t>DNA Sequence</t>
  </si>
  <si>
    <t>E-value</t>
  </si>
  <si>
    <t>Reference Information</t>
  </si>
  <si>
    <t>Localization</t>
  </si>
  <si>
    <t>7501_g</t>
  </si>
  <si>
    <t>7226_g</t>
  </si>
  <si>
    <t>taxon_oid</t>
  </si>
  <si>
    <t>Genome Name</t>
  </si>
  <si>
    <t>Domain</t>
  </si>
  <si>
    <t>Completion</t>
  </si>
  <si>
    <t>Sequencing Center</t>
  </si>
  <si>
    <t>Gene Count</t>
  </si>
  <si>
    <t>Genome Size</t>
  </si>
  <si>
    <t>Aspergillus fumigatus Af293</t>
  </si>
  <si>
    <t>Eukaryota</t>
  </si>
  <si>
    <t>Finished</t>
  </si>
  <si>
    <t>Institut Pasteur; J. Craig Venter Institute; Nagasaki Univ; OpGen; Sanger Institute; Univ of Manchester; Univ of Salamanca</t>
  </si>
  <si>
    <t>Aspergillus niger CBS 513.88</t>
  </si>
  <si>
    <t>DSM; Gene Alliance</t>
  </si>
  <si>
    <t>Botryotinia fuckeliana B05.10</t>
  </si>
  <si>
    <t>Draft</t>
  </si>
  <si>
    <t>Genoscope</t>
  </si>
  <si>
    <t>Saccharomyces cerevisiae</t>
  </si>
  <si>
    <t>International Collaboration</t>
  </si>
  <si>
    <t>Sclerotinia sclerotiorum 1980 UF-70</t>
  </si>
  <si>
    <t>Broad Institute</t>
  </si>
  <si>
    <t>Gene Object ID</t>
  </si>
  <si>
    <t>1342452..1343218(+)(767bp)</t>
  </si>
  <si>
    <t>3.2.1.4</t>
  </si>
  <si>
    <t>endoglucanase</t>
  </si>
  <si>
    <t>471035..472747(+)(1713bp)</t>
  </si>
  <si>
    <t>Secreted</t>
  </si>
  <si>
    <t>cellobiohydrolase C</t>
  </si>
  <si>
    <t>9904_g</t>
  </si>
  <si>
    <t>349_g</t>
  </si>
  <si>
    <t>10087_g</t>
  </si>
  <si>
    <t>7553_g</t>
  </si>
  <si>
    <t>3936053..3937767(-)(1715bp)</t>
  </si>
  <si>
    <t>3.2.1.21</t>
  </si>
  <si>
    <t>beta-glucosidase</t>
  </si>
  <si>
    <t>1790893..1793575(+)(2683bp)</t>
  </si>
  <si>
    <t>3343729..3345247(+)(1519bp)</t>
  </si>
  <si>
    <t>28471..31624(+)(3154bp)</t>
  </si>
  <si>
    <t>1323-2582</t>
  </si>
  <si>
    <t>842-1099</t>
  </si>
  <si>
    <t>1099-1320</t>
  </si>
  <si>
    <t>717-857</t>
  </si>
  <si>
    <t>2594-3154</t>
  </si>
  <si>
    <t>291-726</t>
  </si>
  <si>
    <t>111-196</t>
  </si>
  <si>
    <t>216-289</t>
  </si>
  <si>
    <t>69-115</t>
  </si>
  <si>
    <t>715-907</t>
  </si>
  <si>
    <t>508-639</t>
  </si>
  <si>
    <t>2-48</t>
  </si>
  <si>
    <t>2.7.1.1</t>
  </si>
  <si>
    <t>3899_g</t>
  </si>
  <si>
    <t>7632_g</t>
  </si>
  <si>
    <t>2243_g</t>
  </si>
  <si>
    <t>78546..80975(-)(2430bp)</t>
  </si>
  <si>
    <t>393918..395467(-)(1550bp)</t>
  </si>
  <si>
    <t>2.7.1.2</t>
  </si>
  <si>
    <t>2037173..2038719(+)(1547bp)</t>
  </si>
  <si>
    <t>hexokinase</t>
  </si>
  <si>
    <t>glucokinase</t>
  </si>
  <si>
    <t>96_g</t>
  </si>
  <si>
    <t>5.3.1.9</t>
  </si>
  <si>
    <t>glucose-6-phosphate isomerase</t>
  </si>
  <si>
    <t>612231..613895(-)(1665bp)</t>
  </si>
  <si>
    <t>9698_g</t>
  </si>
  <si>
    <t>K08139</t>
  </si>
  <si>
    <t>TGGCAGGCGGCGGCTTGGTGGCTACGGCCGATGTGTCCCGGATCGAGGCGCCCGTCACCTTCAAGGCCTACCTGATGTGTGCCTTTGCCTCGTTCGGTGGCATCTTCTTTGGCTATGATTCGGGTTACATCTCCGGAGTCTTGGGCATGAAATACTTCATTCACTTGTACGAAGGTTTCCCTTATCTCCCTTCCGACCCGACGACGGCCCAGACAAACGCCTTTGTCCTGCCCGCCTGGAAGAAGTCGCTCATCACCTCGATTCTCTCGGCCGGGACCTTCTTCGGTTCTCTGATTGCCGGTGATCTGGCGGATTGGATCGGTCGTCGAACGACAATCATCGCCGGCTGTGGCGTCTTCATCGTCGGTGTCATCCTTCAGACCGCCTCGAGCAGTCTCGGGCTCCTCGTGGCTGGTCGTCTGGTTGCCGGATTCGGTGTCGGATTCGTTTCTGCCATCATCATTCTCTACATGTCTGAAATCGCTCCTAAGAAGGTTCGTGGAGCCATTGTGTCGGGCTACCAATTCTGTATCACCATTGGGCTCTTGCTCGCGTCTTGCGTCGACTACGGTACCGAAAACAGACTCGACACTGGCTCGTACAGAATCCCCATCGCCCTTCAAATGCTTTGGGCGATTATTCTTGCTGTCGGCTTGTTTTTCCTGCCCGAGTCTCCCCGTTACTTTGTCAAGAAAGGCAACCTGGAGCAGGCTTCGCATGTTTTGACGCGTCTCCGTGGTGAACCGGAGGGATCCGAGTACATTCAACAAGAGCTAGCCGAGATCGTCGCTAACCACGAGTATGAATTGTCCGTTATTCCACAGGGTGGCTATTTTGTCTCTTGGTATAACTGCTTCACCGGTGGCCTCTTCAACGCATCCTCTAACTTGCGGAGAACCATTCTTGGTACTTCCCTCCAAATGATGCAACAGTGGACTGGTATCAACTTCATCTTCTACTTCGGTACAACTTTCTTCCAGGAGCTGGGTACGATTCACAACCCTTTCTTGATAAGTATCATCACTACTCTTGTCAACGTTCTCTCGACACCACTCTCTTTCTATATCATTGAGCGTTATGGTCGTCGCACAATCTTGATCTGGGGTGCCTTGGGAATGGTGGTCTGTGAATTCATCGTTGCAATTGTCGGTGTTACAGCTGGCCGAATTGAGAAGCACAACAACTCTGCTGTCTCTTCTCAGATTGCATTCATCTGCATCTACATCTTCTTCTTCGCTACAACTTGGGGTCCTGCGCCTGGGTTCTCATCGGTGAAATCTTTCCTCTCCCAATCCGATCCCGTGGGGTTGCTCTCTCGACTGCCTCCAACTGGCTCTGGAACTGCATCATCGCTGTCATCACCCCATACATGGTTGGCACAGGCAAGGGCCAAGGAAATCTGGGCTCTCGAGTCTTCTTTGTTTGGGGCTCCCTTTGCGCGGCCTGCTTCGTCTATGCATATCTCCTCATTCCCGAGACCAAGGGGCTCTCACTCGAGCAAGTCGATCGTATGTTGGAGGAGACGACCCCACGTACATCTGCCAAATGGGTTCCACACAGCACCTTCGCTGCTGATTTGGGAATGACCGAGAAGGGCACTCTGGCTCCCGAGATTCTCGAAAAGGTTACTCATGCGGAGCATGGTAAGACGACCGAGAATATTGCCGTCTAA</t>
  </si>
  <si>
    <t>8328_g</t>
  </si>
  <si>
    <t>ATGGGTTTCTTCTCCAAGAAGGAATCGACCGACGCTGTCGCGCGCGGAAAGCGCAGCAACATGACCTCCACGACGCAGACCGCCGTGGGCACACCTAATAACGCCTCCAAGACCTCCCTCGAGAAGGCTGCGCAAGAGGCCGCCGATGCCCACGCGAACGCCAATGCCGGTGCTCAAATCTCCGACGTTGAGGACCTCCCCGTCACCGGCATCGCCATCTGCTTGGGTGCCATTGCCTCTTGCGGTGGTTTCATCTTTGGCTACGAGTCGGGTCAAATTGGAGTTTCCTTCAAATGACTGACTTCCTGGACCGATTTGGGGAGAACGGAGCTTTCTCTGCTGCCCGCCAAGGTACAATTGTCGGTCTCCTCTGTATCGGAACTCTGATCGGGTGTCTGGCAAGTGGTTACATTTGCGATCGCCTTGGACGTAAATATACCATCTCCGCCTCGGCCTTCTCTTACATCGTCGGAGTTATTATCGAGGTCACTAGCGAACGCCAATGGGTTCAATTCGCTATCGGTCGTCTCGTCGCAGGTCTGGGTATTGGCGCGCTCTCTACCAGTGTTCCCATGTACCAGTCCGAGTCGGTCCCTAAGAACATTCGAGGTATCACCGTCAGTTCTTACCAATTGATGATCACTCTTGGCATCTGGACCGCCGATATGTCGACTGGGGAACTGAGGGTGCCTACAACAACTCCGCCCAATGGAGAATTCCCAACGGTCTCTCTTCGCTCTGGGCCATCATGCTCGGTGTCTCCATCTTGTTCATGCCCGAGTCCCCTCGATTTGCGTACCGTGCAGGAAGAATCGAGGAAGCCCGCAACAACATGGCTCGTCTCAATGGTGTCGATCCATACCACCCCTTCATCGAGTCCGAGCTCGCCGAGATCGAAGAGAAGCTCCAAGCTGAACTTGCTGGTGGCGAGCACTCCTGGACCGAGATCTTCACTGGGCCGCGCATGCTGTACCGTACCATTCTCGGTATGGTTCTCCAGGCTGGTCAGCAACTCACAGGTGCCAACTTCTTCTTCTACTACGGTACGGTTATCTTCAAGTCGACTGGTATCAGCAACTCTTACCTGACCTCCATTATTCTCGGATCTGTCAACGTTGGCGCGACCATTGTCGGCCTGTGGATGATCAAGAACTGGGGTCGCCGTAACATGCTCATGGGAGGTGCCGCAACCATGTTCGTCTGTTTCTTCATCTACGCCTTCGTTGGATCCTATGTTCTCGACGCTTCCGACCCAATGTCAACCCCCGCTGCCGGTAAAGTCCTTATCGTCTTCACCTGTATCTTCATCGCCGCTTTCGCCACGACCTGGGGACCTCTTGTCTGGGCTGTTGTCGCAGAGCTCTACCCCGTCCGTTATCGCGCACCCGCCATGGCTCTTGCTACGTCCTCTAACTGGCTCTTCAACTTCCTCATCTCTTTCTTCACTACCTTTATCACCGATAAGATCCATTACTGGTATGGTATGGTCTTCGCTGTCTGCTGTTTTGCTATGTTCTGGATCGTCTTCTTCTTCGTTATCGAGAGCAAGGACCGCAGTTTGGAGGAGATCGATACCATGTACATCCTTCACGTCAACCCCATCACCTCCGCCAAATGGAAGCCCGAGTCTCTCGGCCCCGAAGGCGTCGCCGGTGTTGGCACTGACGGCCTCTACCTCACCAACGGTGGCAAGGAGGTCAAGAAGATGGCGGGTAATGGAACCGGTCTCATGGTGCACGACGAGCAGCGATTCCCCGAGGCTTCTCAGGAACCCAAGAGCGAGGCGGCTATCTA</t>
  </si>
  <si>
    <t>10742_g</t>
  </si>
  <si>
    <t>ATGGCAACCTCAGAACTCGAGAGGAGTCCTTCTCTCTCTCCTATAACCCCCCCTAAGGGCGGAAAGCTTTTGTCCAACCCTTACCTTACTGGTGTCGCATTTTCGCCTCATTGGGAGGCTTCCTCTTCGGATATGATCAAGGAGTAATTTCTGGCATCCTGACTATGGAGTCTTTCGGTGCCGCGTTTCCAAAGATCTTTTCAGACCCTGGATTTAAAGGATGGTGGGTGTCAAGTATTCTGCTGCCGCCTGGTTTGGTTCTCTGATCAATGGGCCAGTGGCTGATAGATTTGGACGAAAGATGGATATGGTTGGCGCTGTCGTCATCTTCGTTGTTGGATCTGCAATCCAGGCTgGGGGAGTAAATATTGCTATGTTGTTTCTGGAAGATGTATTGCTGGGTTTGCAGTCGGCATGCTTACCATGGTGATTCCTTTGTATATCTCTGAAGTCTCTACCCCTGACATACGTGGATCACTTGTGGTATTACAGCAGTATCAATCACAATTGGCATTCTTGCAAGCTTCTGGATTGATTATGGGACTCACTACATCGGCGGCACTCGCTGCGATCCCAAGATTCCCTATACCGGCGGAACCTCCAGTGATCGAACCTTTGATCCTTACACAGATGTTGGCCCAGGCGGCTGTACCGGCCAATCGGACGCTTCGTGGAGAATACCCCTCTCCCTTCAGATCATCCCAGCTCTCATTCTTGGTATTGGAATGGtTTTCTACCCCGATTCACCAAGATGGTTGTTCATGCAAGAACGAGACGAAGAAGGCTTCGAGGCACTTTCGAAACTTCGTCGACACCCTGCTGATCATCCGGATCTTGTGGCCGAAGCTTTGGATATCAAAGCTTCGATTATTGTTGAGAATACCATTTCAAGAGATAGTCATCCGGGAATATCTGGATTCAAGCTGCATGTTGCTCATACGTTTCTCTTGTGAGCAACAAATCAAAATTCCGGAGACTTGCAATAGGCTGTTGCATAATGTTCTTTCAACAATTCATGGGCTGTAACCCATGATCTACTATGCTCCCACAATGTTTGCCTCCCTCGGTCTCAGTGGCAACACAACTTCCCTCCTAGCCACGGGCGTCTACGGCATCGTCAACTGCCTATCCACCATCCCCGCGCTTCTATTCATCGACAAAGTTGGTCGACGCCCCCTCCTCATGGCCGGCGCCGCAGGGACATGTATCTCGCTGGTTATTGTTGGGGCAATTATTGCTGCTTGTGGGGACTCGCTTTCGAGCCACAAAACAGCGGGGTGGGTAGGGATTGCGTTTATCTACATTTATGATGTGAACTTTTCCTATTCTTTTCACCGATTGGATGGGTCTTGCCCTCTGAGATCTTTACACTGGCTATTCGCTCAAAGGCCATCTCTATTACCACCTCGGCGACCTGGATGTGCAATTCATCATCGGCCTCGTGACCCCGGACATGCTATCGTCTATTAAATGGGGGACCTACATTTTCTTCGCCGCATTCTGTCTTTTAGCTTTCGGATTCACGTATTTCTTTATCCCTGAGACCAGGGGAAAACATTGGAAGATATGGACATCGCATTCGGCGACACAGCAGCGCATGAAGAGAAAGATCGTATTCGGGAGATTGAGGCGCAACTGAGAGGTGTGCAGGTTAATGGGACGGATTTGGAGAAAGGCTTTGTTCAGCATACTGAATA</t>
  </si>
  <si>
    <t>357_g</t>
  </si>
  <si>
    <t>ATGGCGATAGCCATGGCCTGGCATAAGCCCGACAATGTCGCTGGCTCGTCGGCACCGGCCATCATGGTCGGGTTGTTCGTCGCGACGGGAGGTCTCCTGTTTGGCTATGATACGGGACTATAAGCGGGATACTGGCTATGCGTTCGTTTCGCGACCAGTTCTCCACGGGATACATCGATCCCTCGAACGATGAGCCGAACGTATCGCCTGCGCAGTCGTCCAGGATTGTTTCGATCTTGAGCGCGGGAACATTTTTCGGGTCACTCTTAGCAGCACCATTGGGCGACAGACTCGGTCGCCGTCTCTCCTTGATTGTCGCTGTGGGCATATTTTGCTTTGGAGTCCTCCTACAAACAATTGCGATGTCCATTCCGCTCTTGGTCGTTGGAAATTATTCGCAGGTTTCGGGGTCGGCATCATATCCGTTCTGGTCCCTCTATACCAATCTGAAATGGCCCCAAAATGGATTCGAGGAACTCTGGTTTGTGCGTATCAATTTGCCATTACTTGTGGTCTCTTACTTGCCGCCGTGGTCAATATATTTACCCAGACGATCAAGGGTACCGCTGCTTTTCGCATCCCTCTGGGGCTCCAGTTTCTCTGGGCTGGCATCCTCATGCTCGGCCTGCTCCTTTTACCAGAAACCCCGCGTTACTTGATAAAACGGGGCAATCATGCGGCCGCTGCTTCTTCCCTCAGCCGTCTGCGTCGACTTGATATCACTCATCCCGCCCTGATCGAGGAACTCGCCGAAATCGAAGCCAATCACGAGTACGAACTTAGCCTCGGGCCTTCGACATATCGTGATGTCTTCCTCGGGTCTCCTCATCTCGGTCGACGACTCTTGACTGGATGTGGGTTGCAGATGCTGCAACAACTTTCGGGATGCAACTTTATCTTCTACTATGGCACTACCTTCTTCGGTCACATTGGCATCAAATCGCCATTCATCGTAGCACTCGTCACCAACGTTGTGAATGTCGTGTCGACTGTCCCAGGCATGTTTCTGGTCGAATCTCTCGGACGACGCCGTCTCCTCATGATTGGTGCTGGCGGTATGGCAGTCTCCCAGTTGCTCGTAGCTTCGGTCGGATCAGCTCTGGCTGACTCGTATGCGGCCAATCTGGTCGTGATTATCTTTGTGTGCATTTTCCTGTTCTTCTTCGCCGCTTCGTGGGGTCCCGTAGTGTGGGTTGTCACATCGGAGATTTACCCGCTCAAAGTGAGAGCCAAATCGATGTCGATATCCACTGCCTCCAACTGGCTACTCAACTTCGCCATAGCTTATGGAACTCCTTATATGGTCAACTCGGGGCCTGGCTACGCCAACCTTCAGGCCAAGATCTTCTTCGTCTgGgGGACGTTTTGTGTGCTCTCCCTCGTCTTCGTCTGGTTCATGGTCTTCGAGACGAGTAAGATCAGCTTGGAGCAGATTGACGAGATGTACGAGAGAATACCGCATGCATGGCACAGCAAGTCCTTCCAGCCTAGTTGGAGCTTCCAGGAGATGCGAGATGAGGGTGTTTCGGCAAGTGGCATCCAACTCGAAGGACAAGACGAGGCCAGGCTCCGGACTGGCTCGACCGCCAGCACCGCGGAGAGCACCAATTCTATGTCCGAAGAAGACAAGATCGTTGCTCAGATGGGCGATGTAGATCTCAGCTATTA</t>
  </si>
  <si>
    <t>1699_g</t>
  </si>
  <si>
    <t>TGGCTGGAGGAGCTGTTGTTAGCGGCACGGCCGATACTGGACGTATCGAGGCGCCGGTGACCATGAAGGCATATCTCATGTGCGCTTTTGCTGCATTTGGAGGTATCTTCTTTGGTTACGATACTGGGTGGATGGGAGGTATTATGGGTATGAAATACTACATCAGACAATACACCAAACTTCCTATCCTGCTGCCGATGCTTCCGATGCTATAACTGCTGCATTTGTTCTTCCCGGATGGCAACAATCTCTTCTTACCAGCATTCTATCCTGCGGAACCTTCTTCGGTGCCCTGATCTCTTCTGATATTGCTGATCGTATTGGTCGTCGGCCAACCATTATTGTTGGTTGTATCACCTTCAGTGTTGGATGCGTTCTTGAGACTGCGTCGACTACTTACGAAGTCATGGTTGTTGGCCGTCTTATCGCTGGTGCTGGTGTGGGTTTTATCTCAGCTATCACATTCTATATATGTCCGAGATCGCTCCTAAGAAAGTCCGTGGTGCATTGGTCTCAGGATACCAATTCTGTATCACACTCGGTATTCTCCTCGCAAACTGTGTCGTTTATGCTACACAAGACCGAGATGATACGGGCTCCTATCGGATTCCCGTCGGTATCCAATTCCTCTGGGCTATCATCCTCGGCACTGGACTCTTCTTCCTCCCGGAATCCCCTCGTTTCTTTGTCAAGGAGGGAAAGCTTGAGCAAGCTGCTCAGGCTCTCGCTTCCGTTCGAGGGCAACCCATCGAGTCTGAATTTATCCAAGACGAGCTTGCTGAGATTATTGCGAATCATGAATACGAACTGAGCGTCGTTCCTCAACTGAGCTACATCGCCTCATGGACCAATTGTTTCAAGGGTGGACTCGGGAAAGCTAGTTCTAATCTCAGGCGTACTCTTCTCGGTATCGGACTCCAGATGATGCAACAACTTACTGGTATCAACTTCATCTTCTACTACGGAGTCGTCTTTTTCAAATCCTCAACACAATCCACAACTCTTTCTTGATCTCGCTGATTACCACCCTCGTCAATGTCTGCTCTACTCCAATTTCGTTCTGGTTGGTTGAGCGTGCCGGTCGCCGCAATATGCTGATCTTTGGTGGGACTGGTATGGTTATTGCACAATACATTGTCGGCATTGTCGGTGTCACTGCTGGCCAAGATAAAGGTTCAGATACGAATACGGCAGCAGTGTCAGCCATGATCGCATTCATCTGCCTCAATATTTCCATGTTTGCTATGACTTGGGGTCCCGTCGCCTGGGTTGTCATTGGCGAGGTCTTCCCTCTCCCAATTCGATCCCGTGGTGTTGGTCTGTCAACTGCATCCAACTGGTTCTGGAACTGTATTATTGCTGTCATCACACCATACCTAGTCGACAAGCAGTATGCCAATCTCTCCAGCAAGATCTTCTTCATGTGGGGATCCCTCTGCATCGTCTCTGTCACCTTCGCCTACTTCCTTGTTCCAGAAACCAAGGGTCTGTCTCTCGAGCAAGTCGACAAGATGCTTGAGGAGGTTATTCCAAGACACTCCCGAAAATGGGTTCCGCATACCACATTTGCCTCTGACATGGGGCTCGTTGATAAGGAGGCCGCTATTGCCACTGAACATGAGGTTTCCGAGGTTGAGGTTAGAAAGGAGGTAGTTTAA</t>
  </si>
  <si>
    <t>1795179..1797151(-)(1973bp)</t>
  </si>
  <si>
    <t>blastx %ID</t>
  </si>
  <si>
    <t>Vankuyk et. al. 2004</t>
  </si>
  <si>
    <t>Plasma Membrane</t>
  </si>
  <si>
    <t>841936..843738(-)(1803bp)</t>
  </si>
  <si>
    <t>1669791..1672116(+)(2326bp)</t>
  </si>
  <si>
    <t>3821981..3823740(+)(1760bp)</t>
  </si>
  <si>
    <t>MFS monosaccharide transporter</t>
  </si>
  <si>
    <t>643419..645224(+)(1806bp)</t>
  </si>
  <si>
    <t xml:space="preserve"> </t>
  </si>
  <si>
    <t>2.7.1.11</t>
  </si>
  <si>
    <t>3.1.3.11</t>
  </si>
  <si>
    <t>4.1.2.13</t>
  </si>
  <si>
    <t>5.3.1.1</t>
  </si>
  <si>
    <t>1.2.1.12</t>
  </si>
  <si>
    <t>2.7.2.3</t>
  </si>
  <si>
    <t>5.4.2.1</t>
  </si>
  <si>
    <t>4.2.1.11</t>
  </si>
  <si>
    <t>2.7.1.40</t>
  </si>
  <si>
    <t>4.1.1.49</t>
  </si>
  <si>
    <t>1.2.4.1</t>
  </si>
  <si>
    <t>2.3.1.12</t>
  </si>
  <si>
    <t>1.8.1.4</t>
  </si>
  <si>
    <t>6.2.1.1</t>
  </si>
  <si>
    <t>1.2.1.3</t>
  </si>
  <si>
    <t>1.2.1.5</t>
  </si>
  <si>
    <t>1.1.1.1</t>
  </si>
  <si>
    <t>fructose-1,6-bisphosphatase</t>
  </si>
  <si>
    <t>http://pbil-sgbd.univ-lyon1.fr:2555/ACYPI_ALL/NEW-IMAGE?type=REACTION&amp;object=F16BDEPHOS-RXN</t>
  </si>
  <si>
    <t>fructose-1,6-bisphosphate + H2O → D-fructose-6-phosphate + phosphate</t>
  </si>
  <si>
    <t>6292_g</t>
  </si>
  <si>
    <t>112650..113811(+)(1162bp)</t>
  </si>
  <si>
    <t>localization prediction</t>
  </si>
  <si>
    <t>metacyc for aspergillus</t>
  </si>
  <si>
    <t>http://www.cbs.dtu.dk/services/TargetP/</t>
  </si>
  <si>
    <t>Brenda Localization</t>
  </si>
  <si>
    <t>3328_g</t>
  </si>
  <si>
    <t>ATP + D-fructose-6-phosphate → ADP + fructose-1,6-bisphosphate + 2 H+</t>
  </si>
  <si>
    <t>6-phosphofructokinase</t>
  </si>
  <si>
    <t>N</t>
  </si>
  <si>
    <t>259114..261643(+)(2530bp)</t>
  </si>
  <si>
    <t>1718_g</t>
  </si>
  <si>
    <t>273483..274786(-)(1304bp)</t>
  </si>
  <si>
    <t>fructose-bisphosphate aldolase</t>
  </si>
  <si>
    <t>fructose-1,6-bisphosphate = dihydroxyacetone phosphate + D-glyceraldehyde-3-phosphate</t>
  </si>
  <si>
    <t>6497_g</t>
  </si>
  <si>
    <t>2638193..2639047(+)(855bp)</t>
  </si>
  <si>
    <t>6159_g</t>
  </si>
  <si>
    <t>D-glyceraldehyde-3-phosphate ← dihydroxyacetone phosphate</t>
  </si>
  <si>
    <t>284398..285340(+)(943bp)</t>
  </si>
  <si>
    <t>triosephosphate isomerase</t>
  </si>
  <si>
    <t>5990_g</t>
  </si>
  <si>
    <t>glyceraldehyde 3-phosphate dehydrogenase</t>
  </si>
  <si>
    <t>746959..748094(+)(1136bp)</t>
  </si>
  <si>
    <t>3-phospho-D-glycerate + ATP = 1,3-diphosphateglycerate + ADP + H+</t>
  </si>
  <si>
    <t>6662_g</t>
  </si>
  <si>
    <t>102989..104530(-)(1542bp)</t>
  </si>
  <si>
    <t>TargetPredicted Localization</t>
  </si>
  <si>
    <t>Modeled Localization</t>
  </si>
  <si>
    <t>phosphoglycerate mutase</t>
  </si>
  <si>
    <t>10412_g</t>
  </si>
  <si>
    <t>phosphoglycerate kinase</t>
  </si>
  <si>
    <t>3-phospho-D-glycerate + H+ = 2-phospho-D-glycerate</t>
  </si>
  <si>
    <t>2355494..2357229(-)(1736bp)</t>
  </si>
  <si>
    <t>1422_g</t>
  </si>
  <si>
    <t>Aspercyc</t>
  </si>
  <si>
    <t>2-phospho-D-glycerate = phosphoenolpyruvate + H2O</t>
  </si>
  <si>
    <t>855954..857492(+)(1539bp)</t>
  </si>
  <si>
    <t>enolase</t>
  </si>
  <si>
    <t>2838_g</t>
  </si>
  <si>
    <t>pyruvate kinase</t>
  </si>
  <si>
    <t>1556643..1558351(+)(1709bp)</t>
  </si>
  <si>
    <t>ATP + pyruvate = ADP + phosphoenolpyruvate + 2 H+</t>
  </si>
  <si>
    <t>16406_g</t>
  </si>
  <si>
    <t>54340..56830(-)(2491bp)</t>
  </si>
  <si>
    <t>oxaloacetate + ATP = CO2 + phosphoenolpyruvate + ADP + H+</t>
  </si>
  <si>
    <t>phosphoenolpyruvate carboxykinase</t>
  </si>
  <si>
    <t>6123_g</t>
  </si>
  <si>
    <t>1336919..1338291(+)(1373bp)</t>
  </si>
  <si>
    <t>pyruvate + lipoamide + H+ = S-acetyldihydrolipoamide + CO2</t>
  </si>
  <si>
    <t>7584_g</t>
  </si>
  <si>
    <t>4635_g</t>
  </si>
  <si>
    <t>acetyl-CoA + dihydrolipoamide = S-acetyldihydrolipoamide + coenzyme A</t>
  </si>
  <si>
    <t>Pyruvate + CoenzymeA + NAD = AcetylCoA + Carbon dioxide + NADH + Hcyt</t>
  </si>
  <si>
    <t>Pyruvate Dehydrogenase</t>
  </si>
  <si>
    <t>E1</t>
  </si>
  <si>
    <t>E2</t>
  </si>
  <si>
    <t>dihydrolipoyl</t>
  </si>
  <si>
    <t>10944..12438(+)(1495bp)</t>
  </si>
  <si>
    <t>138249..140007(+)(1759bp)</t>
  </si>
  <si>
    <t>Mitochondria</t>
  </si>
  <si>
    <t>acetate + ATP + coenzyme A = acetyl-CoA + diphosphate + AMP + H+</t>
  </si>
  <si>
    <t>7181_g</t>
  </si>
  <si>
    <t>acetyl-coenzyme Asynthetase</t>
  </si>
  <si>
    <t>2888040..2890345(-)(2306bp)</t>
  </si>
  <si>
    <t>9115_g</t>
  </si>
  <si>
    <t>81666..83362(-)(1697bp)</t>
  </si>
  <si>
    <t>9949_g</t>
  </si>
  <si>
    <t>ATGACTTCAATTACACTCTCCACGCCGTCCACTGGCAAATATACCCAACCGACCGGACATTCATCAACAACGAGTGGGTGCCCGGTGTCGACGGCAAGACCTTCGAGACCATCAATCCCAGCACCGAAGAGGTGATCTGCTCCGTCCACGAGGCCACCGAGAAGGATGTCGATATTGCCGTAGCAGCTGCGaGAAAGGCCTTCGAGGGCTCCTGGCGCCACGAGACCCCCGAGAATCGAGGCAGGCTGCTGGTCAAGCTCGCGGATTTGGTGGAAGAGAACCTCGATCTCTTGGCCGCCGTGGAGTCGCTCGACAATGGAAAGGCGATCTCGATGGCCAAGGGGGATATCGCGGCCGTGGCGGCCTGCTTGAGATACTACGGAGGCTGGGCAGACAAGATCGAGGGCAAGGTCATCGACACGAATTCCGATACCTTCTCCTACACGAGACAAGAGCCATTGGGGTTTGCGGTCAAATCATCCCCTGGAATTTCCCCATGTTGATGTGGGCATGGAAGATCGGTCCTGCGGTTTGCACAGGTAACACCGTTGTCCTCAAGACCGCCGAGCAGACTCCTCTCTCCGCGCTTGTCACAGCAAACCTGATCAAGGAAGCGGGTTTcCCCCCGGGCGTCATCAACATCATCTCGGGTTACGGAAAGATTGCGGGTGCCGCCATGTCATCACACATGGATATCGACAAGATCGCCTTTACCGGTTCCACCGTCGTTGGCCGTCAAGTCATGAAGGCCGCGGCTGGCTCGAACCTGAAGAAGGTCACTCTGGAACTCGGAGGCAAGTCGCCAAACATCATCTTCGACGATGCTGATATCGAGAACGCCATTTCCTGGGTCAACTTCGGAATCTTCTTTAACCACGGCCAATGCTGCTGTGCTGGTTCCCGTGTGTATGTCCAATCTGGTATCTACGACAAGTTTGTCCAGAGATTCAAGGAGCGGGCTGCGGCCAACAAGGTTGGCGACCCATTCAACCCCGAGACCTTCCAGGGCCCTCAAGTCTCTCAACTGCAATACGACCGCATCATGAGTTATATCGAACATGGAAAGAAGGAAGGCGCTACCATTGTCACTGGTGGCGAGCGTCACGGCGACAAGGGATACTTTATCCAACCCACCATCTTCTCCAATGTCACCGAAGACATGAAGATCATGCAAGAAGAAATCTTCGGTCCCGTCTGCTCCATTGCCAAGTTCGACACGGAGCAGGAAATAATCAAGGTGGCCAACAACTCCGTATACGGTCTCGCTTCGGCCGTCCACACTTCCAATATCAACACGGCGATCCGGGTTGCGAACAGCCTGCATGCTGGAACTGTCTGGGTCAACCAGTACAACATGCTTCATCACCAGCTGCCCTTTGGTGGATACAAGGAGTCGGGCATCGGACGAGAGCTGGGCGAGGCTGCGTTGGCTAACTATACACAAACCAAGACGGTCTCGATCCGTCTGGCAGATGCTCTCTTCGGTTA</t>
  </si>
  <si>
    <t>1756_g</t>
  </si>
  <si>
    <t>ATGTCTGACCTATCTATTGAGCTTACAGCTCCCAATGGTAGAAGATACATCCAGCCAACGGGTCTATTTATCAACAACGAATGGGTGAAGAGCAGCAACGGACAAAAGCTGACATCCGTCAACCCCATGATGAAACCGAAATCGCCTCCGTCTACGCCGCTACCGTAGAAGATGTCGACGCTGCCGTCAAAGCCGCGCGCAAAGCGCTCAAAGACCCCTCCTGGCGTGACATGTCTCCCACCGACCGGGGCAACTTAATGATAGCTCTCTCGGACCTGATCGATAAGAATAAAGAGACCCTAGCCACGATCGAGACATGGGACAACGGAAAACCGTACAGTGATGCTCTGGGTGGCGACCTGCCCGAGGTAATTGGTACCATCAGATACTACGGCGGATATGCAGACAAGATCCACGGCCAAGTGATTGATACTGGACCACAAAAGTTCGCGTATACGATAAAAGAACCAGTGGGAGTCTGTGGACAAATCATTCCTTGGAATTATCCTCTATCTATGGCGGCGTGGAAATTGGGCCCTGCGTTGGCGTGCGGAAACACGGTTGTTATCAAAGCTGCAGAGCAAACGCCTCTCAGTATTTTATACCTGGCGAACTTGATCAAGGAAGTTGGGTTCCCGCCCGGTGTGGTCAATATCCTCAACGGCTACGGACGAGAAGCTGGGGCGGCGATTGCTACACATATGGATATCGACAAAGTTGCGTTCACTGGTAGTACCACGACCGGAAAGGAAATTATGAAGTTGGCTTCCATTAACATGAAGAATATCACATTAGAAACCGGGGGGAAATCTCCTCTCTTGGTTTTCGATGACGCAGATTTAGACCAAGCTGTTAAATGGGCACATATCGCATCATGTCCAACCAAGGCCAAATCTGCACAGCCACCTCCCGCATCCTAGTCCAAGAGGCCGTTTTCGACAAGTTCGTAGAGATGTTCAAGAAGCATACACAAGAAGTTTCCGTGGTCGGTGACCCCTTTGCCGAAACCACTTTCCAGGGTCCACAAGTCACAAAGCTGCAATACGAGCGTGTACTTGGGTACATTAAGGTCGGGAAAGAAGAAGGAGCCACACTTATCTCTGGCGGAGAAGCTTTCACCCGAGGTCCTTCTCCCAATAAGGGCTTTTTCATAACCCCTACTGTCTTCACGGACGTAAAGCCTCATATGAAGATCTTTAAAGAGGAAGTTTTCGGACCGTTTGTCGTCATCGCGAGTTTCAAGACCGAGGATGAAGTGTTAGAAGTGGCGAATGATAGTAGTTATGGATTGGGTAGCGCGGTGTTCACGAAGGATATAGAGAGGGGGCATAGAGTTGCGAGGAGGATCGAAGCGGGGATGGTGTGGATCAACAGTAGTAATGATAGTGATTATCGGATTCCGTTCGGGGGAGTGAAGCAAAGTGGGATTGGGAGGGAGCTGGGGGAGGCGGGGCTGGCGGGGTATTCGCAGATAAAGGCAGTGCATGTGAATATGGGAAATAGGCTTTA</t>
  </si>
  <si>
    <t>162_g</t>
  </si>
  <si>
    <t>ATGGCATCAACCAAAATAAGCCCTTTCGAGGCCACCCCTATCGAAGCCATCCCAAGCATCTACAACCTCTGCAAAGCTTCGTACAAAACCCAACGAACCAAGCCAATAGCCTACCGATTGGCCCAGCTGCGCCAGCTCTATTgGGGGGTGGTTGATAATACAGATGCCCTTCTTGAAGCTTGTATGAAGGACCTAGGGAAGCCAGCATACGAAACCTATCTTTTAGAGATTGATTGGGTCAAGAACGATATAATTTTCGTAATTCGGAATCTGGAAAAATGGATGAAAGATGAGAAGGCTCCGGATATTCCACTTGCCAACGGCCCATTAAGCCCCAAAATCAGAAAGGAGCCGTTAGGGACGGTACTCGTAATTGGAACATACAATCTTCCCGTGCAGCTGGCCCTGGGACCATTCATTGGAGTGATTGCAGCTGGCTGTACGGGCATCCTCAAGCCATCGGAAGTCTCCCCTGCTACTGCTATGGTGCTTAAGAATATTGTAGGAGGATATTTGGACACAAGCGCCTATGATGTAGTAAATGGAGCTATTCCCGAGACAGACGCTTTGCTGGACCTAAAATGGGACAAAATCTTCTACACTGGAAATACGAGCGTCGGGACCATCATTGCCAAGAAAGCTGCTGAGACCTTGACTCCTGTATGTCTGGAACTgGGGGGTCGTAATCCAGCCATACTGACCAAGAACGCTGATCCGCGACTTGCGGCTCGTCGGCTACTATGGGGAAAGGTCCTAAACGCAGGTCAAATTTGTCTTAGCCATAACTACGTTCTAGTGGATAAGGAAAAACTGCCAGCCTTCGTAGAGCAGTTGAAGATTGCGATCAAGGAGTTCTACCCCAAAGGCCAGAAAGCAAGCCAAGACTATGCTAGGATTGTTAACAAGAAACATTTCCATAGAATTAAGAAGATGGTTGACGAATCTCGAGGCAAGATCCTGATTGGAGGGGAGACGGATGAAACAGACAACTTCATTGAGTTGACTGTTGTTCAGGTCGAGGATGAGAACGACTCTATGATAGTTGACGAATCGTTCGGCCCGCTTATGCCTCTGCTTGCTGTTGACAGTGTCGAGGAGGCTATACGTATAGCCAACTCTGTTCATTCAACTCCCTTGGCACTCTATGCCTTCGGTTCTAAATCCGAAACCGATAAATTCTCAACGAAGTCACATCCGGTGGCGCTTCTATTAATGATGCCTTCTTCCACGGCTCGATTCCTACACTCCCCTTTGGCGGTGTAGGAAATTCTGGTCAAGGAGCTTACAGAGGCAGAGCCTCATTTGACACCTTTACCCACCGCCGCTCTATAACCACAACACCTGGGTGGGTGGAGAAACTTCTCGATGTACGCTACCCGCCTTACGATGGGAAACTGCCTAGGTATCGCCTGATGAGCGAGTTGAAGCCGAACTTTGATAGGAATGGGAAGGAGATCAAAGGCTTGGGATATTGGGTTGGTTTCTTGTTGAGGTTGGGAGGTGAGTCCTTCAAGGGGCTGCTATTCCGATGGCTATTGGTAGCGTTGGCTGTAATGGGGGCTAAGAGGTGGCAGCAAGGTAATTTGTATCGGAATCGGTTGCCAGCTTGGTTGAGATG</t>
  </si>
  <si>
    <t>8887_g</t>
  </si>
  <si>
    <t>ATGGCACCATCATTCGAGATCCCAACCGAGCAGTGGGCTCAAGTTGTCGAGAAGATCGGAGGACTTGTGTCTACAAGAAGATCGCCGTcCCCCAAGTTGGCCCCGATGAGGTTCTCATCAACGTCAAGTTCTCCGGTGTCTGCCACACGGATCTCCACGCCATGAACGGCGACTGGCCGCTGGCCGTCAAGCTCCCCCTCGTCGGTGGACACGAAGGTGCCGGTGTTGTCGTCAAGAGAGGTTCCCTCGTCACCGATGTCGAGCTCGGTGACCACGTTGGTATCAATGGCTCAACGGGTCCTGCCTCGCCTGCTCTTTCTGCCAATCCTCCGACGAGCCTCTTTGCGCCAAGGCCCTCCTCTCCGGTTACACCGTCGACGGATCCTTCCAGCAATACGCCATTGGAAAGGCTGCTCACGTTGCCCGTATCCCCAAGGAGTGTGATCTCGAGGAGATCGCACCCATTCTCTGCGCCGGTATCACCGTTTACAAGGGACTGAAGGAGTCTGGAGCCCGCCCCGGACAGACGGTCGCCGTCGTCGGTGCTGGTGGCGGTCTCGGAGCATTGGCTTGCCAATACGCCAAGGCCATGGGTCTCCAAGTCATCGGTATCGATGGAGGTGACGCGAAGAGAGAGCTCACCAAATCCCTCGGAGCCGACGCCTTCGTCGACTTCCTCACCAGCAAGAACTTGGTCGCTGATGTCAAGGCCGCCACCGCCGACGGACTCGGACCCCACGCCGTCCTCCTCGTTGCCGTCAACGAGAAGCCCTTCCAACAAGCCGCCGAGTACGTCCGCCCCAGAGGTACCGTCATCGCCATCGGCATGCCCGCCGGCGCCTACCTCCGCGCCCCCGTCTTCGAGTCCGTGGTCAAGATGATCACCATCAAGGGCTCGTACGTCGGCAACCGACTCGACTCGGCCGAGGCCATCGAGTTCTACCGCCGCGGTCTCATCAAGTCGCCCTTCAAGTCGATCGGCCTGTCGGAGATCAACAAGGTCTACGATATGATGAAGGCTGGCACCATCGCTGGACGATATGTCGTTGATACCTCGAAATA</t>
  </si>
  <si>
    <t>3441_g</t>
  </si>
  <si>
    <t>ATGTCGGCAGTAAAAGTGCTCACCCGGTCTGGGACCGTGACCGGTCTCCTCCGGCCCGTGCAAGCTACGGTTCGAAGCCGTGGTTTGGTGTGCCGTACAACTCCAATCGCCACACGGTCCTTCACCACATCCCCGAGGTCTTTATGTTCGGCACATCATCCACCGTCCTCGAGCGCGAAGCCTCTCGGATCTCAGCTGGGGCGCAGAGCAGCATCTCAAACCGCGGCGGCTCCCAATGTCCCAACCGAACAATGGGCACAGGTCGTAGAAAAACTGGGTGGCAGGTCAGGTACATGAAAGTGCCCGTCCCAACCCCGGGCCCCGACGAAGTCCTCATCAATATCAAGTATAGCGGTGTCTGTCATACCGACCTCCATGCCATGAATGGCGACTGGCCCCTCCCGACAAAGTCCATGCCTCTGATTGGGGGCCACGAGGGCGCCGGTGTGGTCGTTGCGAAGGGCTCGCTCGTCCACGACATCGAGATCGGAGACCACGCGGGTATCAAATGGTTGGCCGGATCTTGTATGAGCTGCGTATATTGTCGCCAAGCCGACGAGAGTCTCTGTCACTCGGCAGAACTGTCTGGCTACACTGTTGACGGAAGTTTCCAGCAATATGCCATCGGGAAGGCATCACAAGTAGCGCGGATCCCGAAGGATTGCGACTTGGCGGCCGTCGCGCCAATTTTGTGTGCTGGCCTAACGGTCTACAAGGCGCTTAAGTCGTCCGGTGCAAAGCCCGGACAGTCCGTTGCGATCGTGGGTGCTGGTGGTGGACTTGGTTGCTATGCGCTGCAATACGCAAAGGCGATGGGACTGCGTCCGATTGCCATTGACGGAGGTGCGGACAAGAAGAAGGCGTGTCTTGATCTAGGGGCGGATGCCTACGTCGACTTCCTGACTTCCAAAGATATAGTGCAGGACGTGAAGAAGGCATCTGGCGATGGCCTCGGGCCCCAGGCTGTAGTCTTGTTAGCAGTAAGCGAAAAGCCCTTCCAACAGGCCAGCCAGTACGTGCGAAGCAAAGGCACGATTGTTTGCGTCGGGCTCCCCGCAGATGCCTTCATCAAGGCGCCTGTTTTCGACACAGTTGTTCAGAAATCAACATCAAGGGCAGCTACGTTGGCAACCGTCAAGATACTGCCGAAGCCATCGAGTTCTTCAGAAGGGGACTGATCAAAGCGCCGTACAGGTAACCGGTCTTTCGAACTTGCAGGAGGTATATGATCTCATGAAGGCCGGCAAGGTTCTTGGCCGGTATGTCGTCGACACTAGCAAATG</t>
  </si>
  <si>
    <t>2837140..2839051(+)(1912bp)</t>
  </si>
  <si>
    <t>Cytosol</t>
  </si>
  <si>
    <t>2222014..2223775(+)(1762bp)</t>
  </si>
  <si>
    <t>3528516..3530273(-)(1758bp)</t>
  </si>
  <si>
    <t>aldehyde dehydrogenase</t>
  </si>
  <si>
    <t>acetaldehyde + NADH + H+ = ethanol + NAD+</t>
  </si>
  <si>
    <t>270494..271675(-)(1182bp)</t>
  </si>
  <si>
    <t>alcohol dehydrogenase</t>
  </si>
  <si>
    <t>6.4.1.1</t>
  </si>
  <si>
    <t>3794_g</t>
  </si>
  <si>
    <t>ATGCTTCGTGCTTTGGTTGAATTCCGTATTCGTGGTGTCAAGACCAACATTCCTTTCTTGGCATCGCTACTCACGCACCCAACTTTCATTGAAGGAAACTGCTGGACTACCTTCATTGATGATACTCCTGAGCTCTTTGACTTAGTTGGCAGTCAAAATCGTGCCCAGAAACTATTGGCATACCTGGGAGATGTTGCAGTCAATGGAAGTAGCATCAAGGGCCAGATTGGCGAACCCAAATTCAAGGGCGACATCATCATGCCCGAGCTGTTTGATGAATCCGGAAAGAAAATTGATACTATCGAGCCTTGCAAGAAAGGTTGGAGAAACATTATCGTTCAAAAAGGCCCAGAGGCATTTGCTAAGGCTGTTCGCGCCAACAAGGGATGTCTTCTTATGGACACGACATGGCGAGACGCACATCAATCATTGCTTGCAACACGGGTTCGGACAGTTGATCTTCTGAACATCGCCAGGGAGACTAGTCATGCATACAGCAACCTTTATAGCTTGGAGTGCTGGGGTGGAGCCACCTTTGATGTTGCCATGCGTTTCCTCTACGAGGATCCGTGGGATAGACTTCGGAAGATGCGGAAGTTGGTGCCCAACATCCCTTTCCAAATGTTGCTTCGCGGTGCAAACGGTGTTGCGTACTCTTCTCTTCCCGATAACGCCATCTATCACTTTTGTGAACAAGCTAAGAAACATGGCGTTGACATTTTCCGAGTGTTTGATGCCCTAAACGATATTGATCAATTGGAGGTAGGCATCAAGGCCGTCCAAAAGGCTGGTGGTGTTGTCGAAGGTACAGTCTGTTACAGTGGCGACATGCTCAATCCTCGCAAGAAATACAACCTGGAATACTACTTGGATGTGGTTGATAAGCTTGTAGGTCTCGGAATCCATGTTCTGGGCATCAAGGATATGGCTGGTGTCTTGAAACCAAGAGCTGCAACATTATTAGTTGGTGCTATTCGCAAGAAGTACCCTGACCTACCAATTCATGTTCACACTCACGACTCAGCCGGTACCGGAGTTGCGTCAATGATTGCTTGTGCAGATGCAGGTGCAGATGTAGTTGATACTGCTACCGACAGCATGTCTGGCATGACATCGCAGCCAAGTGTTGGCGCTGTTATCTCGTCGCTGGAAGGTACTGATCTTGACCCAGGCCTGAATATTCGCCACGTTCGCGCCATTGACACTTACTGGGCTCAGCTCCGTCTGATATACTCTCCGTTTGAGGCTGGCCTCACTGGTCCAGATCCAGAAGTTTATGAGCACGAAATTCCTGGTGGTCAATTGACTAATTTGATCTTCCAGGCCTCGCAGCTTGGCCTTGGACAACAGTGGGCAGAGACCAAAAAGGCCTATGAGCATGCAAATGACTTACTCGGTGATATCGTTAAGGTTACTCCAACCTCAAAGGTTGTGGGCGATTTAGCACAATTCATGGTTTCGAACAAACTCAGCTCTAGCGACGTCCAGAAGAGGGCTAGTGAACTTGATTTCCCAGGCTCCGTGCTTGAGTTCTTTGAGGGTCTCATGGGCCAGCCGTACGGTGGATTCCCAGAGCCTCTCCGAACAGATGCCCTCCGTGGTCGACGCAAGCTTGACAAACGCCCAGGCTTGTTCCTTGAGCCCCTTGACCTCCCAAAGATCAAAAAAGACATACACACCAAATTTGGCAGTGTCACAGAGTGCGATGTTGCAAGTTACGCAATGTACCCCAAGGTCTTCGAGGACTACAGAAAGTTTATTCAAAAGTATGGCGACTTGAGTGTTCTGCCAACAAGATATTTCCTGTCCAGGCCTGAGATTGGAGAAGAGTTCCATGTTGAGCTCGAGAAGGGCAAGGTTCTGATTTTGAAGTTGCTTGCTGTCGGTCCTCTGTCTGACACCACTGGCCAGAGAGAAGTGTTCTATGAGATGAATGGTGAAGTTCGTCAAGTCACAGTGGATGACAACAATGCCGCTGTTGAGAACACCAGCAGGCCTAAGGCTGATCCTGGAGACAGCAGTCAGGTTGGAGCACCAATGTCTGGTGTGGTCATTGAAATTCGTGTCCATGAGGGTGGTGAAGTCAAGAAGGGCGACCCAATTGCTGTTCTCAGCGCTATGAAGATGAAATGGTTATCTCTGCACCACATGCTGGTAAGGTTGGCAACATTCAGATCAAAGAGGGCGACTCTGTTGGTGGATCCGACCTTATCTGTAAGATTGTCAAGCCGGTTAACTG</t>
  </si>
  <si>
    <t>bicarbonate + pyruvate + ATP = phosphate + oxaloacetate + ADP + 2 H+</t>
  </si>
  <si>
    <t>384978..389946(-)(4969bp)</t>
  </si>
  <si>
    <t>1.1.1.40</t>
  </si>
  <si>
    <t>7764_g</t>
  </si>
  <si>
    <t>6011_g</t>
  </si>
  <si>
    <t>2133031..2135330(-)(2300bp)</t>
  </si>
  <si>
    <t>512_g</t>
  </si>
  <si>
    <t>ATGGCGACCACCGAGTCTATTCTGCAGGGCGTAAACATCCTGGGCTCCGTCACTGACTTCAACAAGAAGATCCTCTCCAAAGATGCTCTTGCGTTCCTCGCACTGCTCCATCGATCCTTCAATGCCACACGCAAAGAGCTTCTCCAACGCCGGGTCATTAGACAAGCCGAGCTCGACAAGGGAGTCCTCCCTGACTTTCTCCCCGAGACAAAACATATCAGAGAGAATGATGCGTgGAgGGGGGCAAAGCCTGCGCCGGGCTTGATTGACCGCAGGGTGGAAATCACAGGACCAACCGATCGAAAGATGGTTGTAAATGCTTTGAACTCGAATGTGTGGACATATATGGCCGATTTTGAAATTCGAGTGCACCAACGTGGGATAACATGATTAATGGGCAAGTTAACCTTTACGACGCCATTCGAAGACAGGTGGATTTCAAGCAAGGTCCAAAAGAATACAAGCTACGAAGCGATCGAGTGCTACCCACACTGATTGTTCGACCCCGAGGCTGGCACTTGGAGGAGAAGCATTTCACAGTCGATGGGGAGCCGATCTCTGGCAGTTTGTTCGACTTTGGTCTATACTTTTTCCACAACGCCAAGGAGCTCATCCAGCGTGGGACCGGCCCTTACTTCTACTTACCTAAGATGGAATCTCACCTCGAGGCCCGTCTTTGGAACGACGTCTTCAACCTAGCCCAAGACTTCATCGCAATTCCTAGAGGGACCATCCGAGGCACCGTGCTAATTGAGACTATCCTTGCCGCATTCGAGATGGACGAGATCATTTACGAACTTCGAGACCATAGTTCCGGGCTGAACTGCGGGCGCTGGGATTACATCTTCAGCGTGATCAAAAAGTTCCGCCAAAACTCCAACTTTATTCTTCCGGATCGGTCTGCCGTCACCATGACTGTCCCATTCATGGATGCATATGTCAAGCTTCTCATCCAAACTTGCCACAGAAGACAAGTGCACGCTATGGGAGGCATGGCAGCCCAGATTCCCATCAAGGATGACAAAGCTGCAAACGACAAGGCGATGGAAGGCGTATACGCGGACAAACTTCGTGAGGCCAAAGCAGGCCATGACGGAACCTGGGTTGCCCACCCTGCCTTGGCATCTATTGCCTCTGACGTCTTCAACAAGTACATGCCCACACCCAATCAGATGTTTATCCGACGCGAAGATGTCCACATCACGCAAAACGATCTTCTAAACATGAACATCCCAGGCAAGGTTACCGAGGAAGGCATCCGCAAGAATCTGAACATCGGCCTCGGGTATATGGAAGGCTGGCTTCGGGGCGTGGGATGCGTCCCCATCAACTACCTCATGGAAGACGCTGCTACCGCCGAAGTCAGCCGCAGTCAGTTATGGCAATGGGTGAGACACGGGGTTCCCACTGCGGAGGGGAAGAAGGTCGATAAGGCGTATGCCTTGAAGCTACTGAAGGAGCAAGCGGATGAACTCGCTTCCAAAGCCGCCAAGGGAAATAAGTTCCACCTGGCTGCTCAGTACTTCTCCGGGCAGGTGACTGGAGAGGACTATGCCGATTTCCTGACCTCCTTTTGTACAACGAGATTACTAGCCTTGGAAGTTCATCGCCGGCCGCAAAGTTGTA</t>
  </si>
  <si>
    <t>2.3.3.9</t>
  </si>
  <si>
    <t>17953..19732(-)(1780bp)</t>
  </si>
  <si>
    <t>acetyl-CoA + glyoxylate + H2O = (S)-malate + coenzyme A + H+</t>
  </si>
  <si>
    <t>malate synthase</t>
  </si>
  <si>
    <t>NADP-dependent malic enzyme</t>
  </si>
  <si>
    <t>pyruvate carboxylase</t>
  </si>
  <si>
    <t>Peroxisome</t>
  </si>
  <si>
    <t>Input:</t>
  </si>
  <si>
    <t>Cellulose, Glucose,Acetate,Ethanol,Pyruvate,Fructose</t>
  </si>
  <si>
    <t>2.3.3.1</t>
  </si>
  <si>
    <t>2.3.3.8</t>
  </si>
  <si>
    <t>4.2.1.3</t>
  </si>
  <si>
    <t>1.1.1.42</t>
  </si>
  <si>
    <t>1.1.1.41</t>
  </si>
  <si>
    <t>1.2.4.2</t>
  </si>
  <si>
    <t>2.3.1.61</t>
  </si>
  <si>
    <t>6.2.1.5</t>
  </si>
  <si>
    <t>1.3.5.1</t>
  </si>
  <si>
    <t>4.2.1.2</t>
  </si>
  <si>
    <t>1.1.1.37</t>
  </si>
  <si>
    <t>6269_g</t>
  </si>
  <si>
    <t>1469_g</t>
  </si>
  <si>
    <t>9298_g</t>
  </si>
  <si>
    <t>9426_g</t>
  </si>
  <si>
    <t>ATGCCTGCTGCCACGAACGGGACCGGCGTCAATGGCACGACGGCTCCCACTGCCGGCTTGTCTGCCAACGACAACATCCGCCGTTTCGCTGCGCCAAGTCGTCCCTTGAGCCCTCGTGCTGAACATACCCTCTTCCACAACAAGACGCGATGCTTTGTCTACGGGCTCCAGCCCCGAGCCGTCCAGGGCATGCTCGACTTCGATTTTATCTGCAAGCGCAAGACCCCGTCGGTTGCGGGCATTATTTATACCTTTGGTGGTCAGTTCGTCAGCAAGATGTACTGGGGAACCAGTGAGACCCTGCTGCCCGTCTACCAAGATGTAAACAAGGCCATGGCCAAGCATGCCGATGTTGATACCGTTGTCAACTTCGCCTCTTCCCGAAGTGTATACAGCTCCACTATGGAACTGATGGAGTATCCCCAAATCAAGTCGATTGCTATTATTGCCGAAGGGGTTCCCGAGAGCGTGCCCGTGAGATTCTCCACGTTGCCAAGAAGAAGGGCATCACCATCATCGGCCCCGCCACGGTCGGTGGGATCAAGCCTGGGTGCTTCAAGATCGGGAATACCGGTGGTATGATGGATAATATTGTCGCCTCCAAATTGTACCGAAAGGGATCGGTCGGATATGTTTCCAAATCTGGTGGTATGTCTAACGAGCTTAACAATATTATCTGCAATACCACCGATGGTGTCTACGAAGGTGTCGCCATTGGCGGAGATAGATACCCCAGCACAACTTTCATCGACCATCTCCTCCGATACGAAGCCGACCCCGAGTGCAAAATCCTCCTTCTCTTGGGAGAAGTCgGGGGTGTGGAGGAATACAGAGTTATCGAGGCCGTGAAGAATGGCACCATCACCAAGCCTATTGTCGCCTGGGCTATTGGGACTTGTGCAAGCATGTTTAAGACCGAGGTTCAATTCGGTCATGCTGGCTCTTTCGCAAATTCCCAACTCGAAACTGCCGCGGTAAAGAACAAGTCGATGAAGGATGCTGGTTTCTACGTCCCGGACACCTTCGAGGACATGCCTGCACTTCTTGCCTCGGTCTACCAAAAGTTGGTCACGGCTGGTACCATTGTCCCACAGCCCGAACCAGTAGTACCCAAGATCCCAATTGACTACTCCTGGGCGCAAGAACTTGGCCTCATTAGAAAGCCCGCCGCATTTATTTCCACCATCTCCGATGATCGTGGACAAGAACTTTTGTACGCTGGTATGCCGATTTCCGATGTTTTCAAGGAGGATATTGGTATCGGAGGTGTCATGTCCTTGCTCTGGTTCCGTCGTCGTCTCCCAGACTACGCAAGCAAGTTCCTCGAGATGGTGCTCATGTTGACAGCTGATCACGGTCCGGCTGTTTCCGGTGCCATGAACACGATCATCACAACCCGAGCCGGAAAGGATCTCATCAGTGCCCTCGTCAGTGGTCTTTTAACTATCGGATCGAGATTTGGTGGTGCTCTTGACGGTGCTGCGGAAGAGTTTACGAAGGCTTTTGATAAGGGTCTCAGCCCACGTGATTTCGTCGACAGCATGCGCAAACAAAACAAGCTCATTCCCGGTATCGGCCACAAGGTCAAATCCAGGAATAACCCCGATCTTCGAGTCGAGCTGGTCAAGGAGTTTGTCAAGAAGCGATTCCCTAGCTGCAAGATGCTTGATTATGCTCTTGCTGTCGAGACCGTGACCACTTCGAAGAAAGACAATCTGATCTTGAACGTTGATGGCGCTGTCGCTGTCTGCTTCGTTGATTTGATGCGCAATTGCGGCGCATTTAGCGCAGAAGAAGCCGAGGACTACTTGCAAATGGGTGTTCTTAACGGTCTCTTTGTCCTCGGGAGAAGTATCGGTTTGATTGCCCATTACCTCGATCAAAAGAGATTGCGCACTGGTTTGTACAGACATCCTTGGGATGATATTACCTATCTTCTCCCAAGCTTGACAACTGGAGCACCGGGTGCTGGACGTGTAGAGGTCCAAATTTA</t>
  </si>
  <si>
    <t>9427_g</t>
  </si>
  <si>
    <t>oxaloacetate + acetyl-CoA + H2O = citrate + coenzyme A + H+</t>
  </si>
  <si>
    <t>citrate (Si)-synthase</t>
  </si>
  <si>
    <t>1531145..1532956(-)(1812bp)</t>
  </si>
  <si>
    <t>1417359..1419237(-)(1879bp)</t>
  </si>
  <si>
    <t>4055262..4056188(+)(927bp)</t>
  </si>
  <si>
    <t>165745..168221(-)(2477bp)</t>
  </si>
  <si>
    <t>719719..721629(-)(1911bp</t>
  </si>
  <si>
    <t>oxaloacetate + acetyl-CoA + phosphate + ADP + H+ = citrate + ATP + coenzyme A</t>
  </si>
  <si>
    <t>10348_g</t>
  </si>
  <si>
    <t>ATGAGGGCTGGGCTATTTAACAGTAGCAGGTCTGCTCTAAGAGCTCCGCTACAGCAGCTCTCCTAAGACCGCGATGCGCTCGAAATCTTGCAACAATTACCAAGTCCACCTCCTCCTACCAGCCCGACATACAATCGCGGACTCCTCCATACCCAAAACTTCTTAAGAGGCTCCACGAAGTGCGCCATGTATTAGGAGCCTCGAGGGCGCTTACACTCGCTGAGAAAATTCTTTACTCGCATCTAGATAACCCGGAGGAGTCATTACTTGCGCATACAGACAATGGGCTCAACATTCGAGGAAATGCCAACCTCAAGCTCAAGCCGGACCGGGTGGCTATGCAGGATGCATCGGCACAGATGGCACTACTACAATTCATGACCTGCAACCTACCCTCGACTGCAGTTCCTGCTAGTATACATTGCGATCATATGATTGTTGGACAGAGGGGCGCAGATGTTGACCTTCCAGCCTCGATCAAGGGCAACAAGGAGGTATTCGATTTCTTGGAGTCCGCGGGGAAGAAATATGGGATAGAGTTTTGGcCCCCTGGAGCTGGAATCATCCATCAGACGGTGTTGGAGAATTATGCTGCACCAGGCTTGATGATGCTCGGCACGGATAGTCATACACCAAATGCTGGTGGTTTAGGAGCTATCGCTATTGGAGTTGGTGGCGCTGATGCCGTGGATGCTCTTGTTGATGCTCCTTGGGAGTTGAAGGCTCCAAGAATTCTAGGTGTCAGGCTAGAGGGAGAACTCAGTGGTTGGGCAACACCCAAGGATGTGATTCTTGCTCTCGCTGGAAGACTGACGGTTCGTGGTGGTACTGGGTTTATCATAGAGTATCACGGGCCTGGTGTAGATTCCTTGAGTTGTACTGGAATGGCGACAATGTGCAATATGGGAGCTGAAGTTGGAGCTACAACGTCTCTTTTCCCTTTCTCTGCACGACATGTTCCATATCTAGAGTCAACACATCGATCAGAGATCGCTTTACAAGCCCAAACTATTGCTGCATCACCATCTCTTCACAATCTGTTGAAGGCGGATGAAGATGCTAAATACGATGAACTTATCACAATCGACCTTTCTACAATAGAGCCCCATATCAATGGGCCATTTACACCAGATCTCTCCACCCCAATATCGGGCTTTGCCAAAGCAGTCGAGTCGAATAACTGGCCCAAAACGGTTTCAGCAGGACTAATTGGTAGCTGTACGAATAGCTCTTACGAAGATATGACCCGAGCCGAGGATTTAGTCAAGCAAGCTTCAGCGGCAGGCCTCAAGCCAGCGGTTAAtTTTTTCGTCACCCCTGGAAGTGAGCAAATCCGTGCCACACTTGAAAGAGATTCAACATTATCGACCTTCAGAGATGCTGGTGGCGTCGTCTTGGCAAATGCTTGTGGCCGTGCATTGGACAGTGGAAGCGTACAGACGATGTTCATAAAGGCGATAGCAATGCTATCTTTACATCATACAACCGAAATTTCCGAAGCCGTAATGACGGCAACCCGGAAACCATGAACTTCCTCGCCTCCCCTGAAGTTGTGACGGCCATGTCATACGCAGGTAGCACAAGCTTCAATCCTCTAACTGATACCCTCACCACGCCCTCCGGAGAGCCATTCCGTTTCTCCCCACCTTCAGGCTCCGAACTCCCAGCGTCAGGCTTCGAAATTGGCAACCCTGAATTCCTCCCAATATCCGCAGCACCCTCCCCAGAAACCCAAGTCGTTGTCTCCCCCACCTCCGACCGTCTCGCCCTCCTGGAACCCTTCGAGCCGTTCCCGAAAGGTGATCTCAAAGGCCTCAAGGTTCTCTACAAGGTAACTGGAAAGTGCACAACCGACACCATCTCCGCCGCCGGACCCTGGCTCAAATACAAAGGCCATCTCCCTAATATCTCGGCCAACACTCTCATCGGTGCCGTCAACGCCGCCACAGGTGAAGTCAACGTCGCGTACGATTTTGACGGTTCTACTTCTGGCATCCCAGAGCTAGCGCAAAAATGGAAAGATCAAGGAATCACGTGGCTAGTAGTTGCAGAGGACAATTATGGTGAGGGATCAGCTAGGGAGCATGCAGCATTGCAGCCGAGGTATCTAGGCGGGAGGGTTATTCTTGCAAAGAGCTTTGCCCGGATCCACGAGACAAATCTGAAGAAGCAgGGGGTGGTGCCGTTGACCTTTGCGGAAgGGGgGGATTATGGGAAGATTGAGGCGTGTGATGAGGTGGAGACGGTGGGGTTATATGACGTGTTGAAGAGTGGAGGGAAGGGGGAGGTTAAATTATTAGTGaAAAAGAGGGATGGGACTGAGATGGTTATCAAGACGAAGCACACGCTGAGCGAAGATCAGTGTGGGTTCATCCTTGCGGGGAGCGCGTTGAATCTTCTAGCGAAGATGAAGAGGGATTA</t>
  </si>
  <si>
    <t>5240_g</t>
  </si>
  <si>
    <t>ATGTTGGCAACACGACAACTTCTGGCTGTCTCCCAGCGGCGAGCAATTGCTCAGCTGGCTCTGCGACGTGGTATGGCCACTTCCAGCAATCCCCTCGACAAGAAGGTCCGCCAGAACAACCAAGAACCGAACAACTTCATCAACTACAAAAAGATGTCCGAGAATCTTGCCATTGTTCGCCAGCGACTCAATCGCCCTCTCACATACGCCGAGAAGATTCTCTACTCCCATCTAGACGATCCCCACGGACAAGAGATTGAGCGCGGTGTCTCCTACCTGAAACTGAGACCTGACCGTGTAGCTTGTCAAGATGCCACGGCCCAAATGGCAATTTTGCAGTTCATGTCGGCTGGTATGCCTTCTGTTGCCAACCCAACCACTGTCCACTGTGATCATCTAATTGAGGCACAAACCGGCGGGACGAAGGATCTTGCCCGCGCTCAGGATATCAACAAGGAGGTATATGATTTCCTTGCCACATCTTGCGCCAAGTACAACATTGGTTTCTGGAGACCTGGTTCTGGTATCATTCATCAAATTCTGCTAGAGAACTATGCCTTCCCTGGTGGTCTGTTGATCGGTACTGACTCGCACACTCCTAATGCTGGTGGTCTTGGAATGTGTGCTATTGGTGTTGGTGGAGCAGATGCCGTTGATGTTATGGCCGACCTTCCTTGGGAATTGAAGGCACCAAAGGTCATTGGTATTAAGCTTACTGGGCAACTGTCCGGCTGGACTTCGCCAAAAATATCATCCTTAAGGTTGCTGGGATAATGACCGTGAAGGGCGGAACGGGTGCCATTGTAGAATATCACGGACCAGGAACTGAGACCATCTCAGCAACTGGGATGGGGACCATCTGCAACATGGTGCCGAGATCGGCGCTACCACATCGCTCTTCCCCTTCAACGACCGTATGTACGACTATCTTGCCGCCACAAAACGCTCTGAAATTGGTGACTTTGCCCGTATCTATGCCAAGGAGCTTAGAGAAGACGAGGGTGCAGAGTACGATGAATTGATCGAACTCAATCTCTCGGAACTTGAGCCTCACATTAACGGTCCCTTCACTCCAGATCTTGCTACTCCCATCTCCAAGTTCAGCGAGGCTGTCAAGGCCAATAACTGGCCAGAGGAGTTAAAGGTCGGTCTGATCGGGTCCTGCACAAACTCTTCTTATGAAGACATGTCCCGCGCTGCTTCGATTGCCCGTGACGCTCTCGACCATGGCATCAAGGCCAAGTCTCTGTTCACTGTTACCCCCGGTTCCGAACAAATTCGTGCTACCATCGAGCGTGATGGACAGTTAGCTACTCTCGAGGAATTTGGAGGAATGATTTTGGCAAATGCTTGTGGCCGTGCATTGGGCAATGGGCTAGGCAAGACGTGaAAAAAGGCGAAGCCAACTCTATCCTGTCATCCTACAACCGAAACTTCACTGGTCGTAATGATGCCAATCCCGCTACTCACTCATTTGTTACCTCTCCCGATCTCGTTGTTGCTATGACCATTGCTGGAAGCCTTCACTTCAACCCTCTCACTGATAAGCTAAAGGACAAAGATGGCAATGAGTTCCTATTGAAAGCGCCAACTGGCGCAGGACTACCATCAAGGGGATATGACCCTGGACAAGACACTTACCAAGCACCGCCTGCTACTCGCGATGCCGTCGCAGTCGCGGTCTCTCCTACAAGTGATCGACTGCAACTCCTGAAGCCCTTCAAGCCATGGGATGGCAAAGATGCGGTGGATATTCCCATCTTAATCAAGGCTAAAGGCAAGACCACCACCGATCACATCTCTATGGCAGGGCCTTGGTTAAAATACCGTGGACATTTGGACAACATCTCTAACAACATGTTAATTGGTGCCATCAATGCTGACAATGGCGAGGCAAATAAAGTCAAGAACTTTACCACTGGCGAGTATGATGCTGTACCAGCCACCGCTCGAGATTACAAGAAGAAGGGTATCCCGTGGGTTGTTATCGGTGACTGGAACTACGGAGAAGGAAGCTCGCGAGAGCATGCAGCTCTTGAGCCTAGACATCTTGGTGGCCTCGCCATTATCACCAGAAGTTTTGCCAGGATTCATGAGACAAACTTAAAGAAGCAAGGCATGCTTCCATTGACCTTTGTCAACCCGGAGGATTATGACAAAATCAACCCCTTTGACAAGATAGACTTGATGTGCACAGAATTGGCGGTTGGGAAACCAATGACGATGAAGGTTCACCCAAAGAATGGAGAGACTTTTGAGGTTAAGCTTGCACACACTTTCAATGAGCCACAAATCGAGTGGTTCAAGAACGGATCTGCATTGAACACAATGGCTAAGGCACATGCATA</t>
  </si>
  <si>
    <t>citrate = cis-aconitate + H2O</t>
  </si>
  <si>
    <t>cis-aconitate + H2O = D-threo-isocitrate</t>
  </si>
  <si>
    <t>Citrate = D-threo-isocitrate</t>
  </si>
  <si>
    <t>1942923..1945434(-)(2512bp)</t>
  </si>
  <si>
    <t>aconitate hydratase</t>
  </si>
  <si>
    <t>3262693..3265559(+)(2867bp)</t>
  </si>
  <si>
    <t>isocitrate dehydrogenase</t>
  </si>
  <si>
    <t>8835_g</t>
  </si>
  <si>
    <t>ATGTCGGCATCCCGAGCTTCACTATCGCGCAGTCTCTGCCTACTTGCCGCTCGCAGAGCAACCCCCCTCTTGCGTACGCCTCCATGCTTCATCTCGGCATTTGCAACGCAGTCGCGCAATGTAGCTAGCTTCAAGAAAATCAAGGTGAAGAACCCAATCGTCGAACTGGACGGTGACGAGATGACGAGGATCATCTGGAAGGATATCAAGGACAAATTCATACATCCATACCTGGATATTGACCTCAAGTACTATGATCTGGGGCTCGAGTATCGAGATGAGACCAATGATCAGGTTACAATTGATTCGGCCGAGGCCATCAAAAAGTACCAGGTCGGTGTTAAGTGTGCTACCATCACCCCAGATGAAGCGAGAGTGAAAGAGTTCAATCTCAAGCAGTGTGGCTTTCCCCCAACGGCACGATCCGAAACGCTTTAGGCGGAACCGTCTTCAGAGAGCCCATCGTTATTCCCCGAATCCCCCGCCTGGTACCAGGCTGGAAGAAGCCTATCATCATCGGCCGCCACGCCTTCGGAGACCAATACCGAGCTAAGGATCGGGTTATTCCTAGTAATGGAAAACTTACCATGACTTTCACGCCCGAgGGGGGGAAGCCAGAGGAAATCCAAGTCTATGAATTCAAAAGCGGGGGTGGGGTTGCTCAAACGCAGTATAACACCGATGAGTCGATCGAGGGGTTCGCCCATGCTAGTTTTAAGCTGGCTGTGTCGAAGGGATTGCCGTTGTACATGAGCACCAAGAACACGATTTTGAAGAAGTACGATGGCAGATTTAAAGATATCTTCCAAGCCATCTACGAAAAGGAGTACAAGGCTCAATTCGAAGAAAAGAAGATTTGGTACGAGCATAGGCTCATTGATGATATGGTTGCACAGATGATGAAGAGCTCAGGAGGGTATATTATGGCTCTCAAGACTATGACGGAGATGTCCAGTCTGACATCGTGGCACAAGGATTCGGGTCCCTTGGCCTAATGACATCTGTGCTCATTACCCCAGATGGCAAATCCTTCGAAGCTGAAGCTGCCCATGGCACCGTCACTCGCCATTACCGTGAACACCAAAAAGGGCACGAGACTTCGACAAACCCGATAGCTTCCATCTTTGCTTGGACCAGAGGGCTGATTCAGAGAGGAACCTTGGATAAGACATCTGATGTGGTGTCTTTTGCCAAGAGCTTAGAGAAGGCATGTATCGACACGGTGGACATTGACGGGATTATGACCAAGGATCTGGCGTTGGCCTGTGGGAAAACGGCGAGGGAGGATTATGTCACGACGGGAGAGTACATGAGTGCGGTGGAGAGGAGGATGAAGAGTTTGCTGAAGACGAAGCTGTA</t>
  </si>
  <si>
    <t>2219058..2221293(+)(2236bp)</t>
  </si>
  <si>
    <t>10447_g</t>
  </si>
  <si>
    <t>ATGCTTTCACGTAGCTCAGTCAAATCGGCCCAGGCCTTCTCAGAACCGCCGAAGCTGCGTCGCGATCCGCTGCCCACCCCTTCGCTCTTTTGCAACAGTGCAAGCCGATATCTTCAAGCCTACGAAATATGGTGGGAAATACACAGTTACTCTGATTCCCGGAGACGGTATTGGAGCCGAGGTTGCAGAGTCCGTCAAGACCATTTTCAAGGCAGACAATGTGCCAGTCGAGTGGGAACAGGTCGATGTCTCGGGCGTGGCATCTGGCAACAAGGCCGCATCGGAGGATCTGTTCCGGGAATCAATTGCCTCTCTGAAGAGGAACAAGTTGGGACTGAAGGGGATCCTACATACCCCCATTGAGCGATCCGGTCACCAATCCTTCAACGTTGCTATGCGCCAGGAGCTCGACATCTATGCTTCGATTGTGCTCATCAAAAACATCCCCGGATACAAGACCCGCCACGAGAATGTCGACTTATGCATCATCCGCGAGAACACCGAGGGAGAGTACTCGGGTCTCGAGCACCAATCTGTTTCCGGCGTCGTCGAGTCGCTCAAGATCATTACCCGTGCGAAGTCAGAGCGCATTGCCAAATTTGCATTCAGCTTCGCCCTCGCGAATAATCGCAAGAAGGTCACCTGTATACACAAAGCGAACATCATGAAATTGGCAGATGGTCTCTTCCGCAATACGTTCAATGCTGTTGCAAAGGAATTCCCCACTCTCGAGACCAACGACATGATTGTAGACAATGCTTCTATGCAGTGTGTTTCGAGGCCACAACAATTCGACGTCATGGTCATGCCCAATTTGTATGGAGGAATTTTATCCAACGTCGGGGCTGCTCTTGTTGGAGGACCCGGCGTTGTTCCGGGGTGCAACATGGGCCGAGACGTAGCAATCTTCGAGCCTGGGTGTCGCCACGTTGGTTTGGATATCAAGGGCAAGGACCAGGCTAACCCCACCGCTATGATCCTGTCCGGTTCCATGATGTTGAGACACCTCGGGTTAGATGAACATGCTAACCGCATTTCCAAGGCTGTGTACGATGTCATTGCCGATGAAAGGTCCGAACGCGCGATATGGGCGGAGAGAGCTCAACCCACCAGTTTACAAGGGCGGTCTTGGATAAGATGGAGACTGCAGCATA</t>
  </si>
  <si>
    <t>8084_g</t>
  </si>
  <si>
    <t>ATGTTAGCAGTTCGCTCTTTTGCTGCTCCAGCGCGCCGGCAGTGCTTCCAAGCATCTACTCGTGCTTGGGCACCATCCGCTTTGCAGCCCGTCGATCCTATGCGACTGCAGAGAAGGAGAAGGTTGCCAAATTTCATGGCCAGAAAGGTTCCGAGGCCTCTATACAGTTAGTTTGATTGAAGGCGATGGCATTGGACCAGAGATCTCCCAGTCTGTGAAGGATATATTTAAAGCTGCCAAGCACCTATAAAGTGGGAACCTGTAGATGTTACACCTCAATTGAAGGATGGAAAGACAGTTATTCCTTCGGAGACAATCGTGAGCATCGAAAGAAATAAAGTTGCTCTGAAGGGCCCTCTTGCACTCCAATTGGCAAAGGCCATGTCTCCCTAAACTTGACACTACGACGAACCTTCAACCTCTTCGCAAACGTTCGCCCTTGCCGCTCTATTGCTGGTTACAAAACGCCCTATGACAATGTCGATACCGTCCTTATTCGAGAGAACACCGAGGGCGAATACTCTGGCATCGAGCATGTTGTAGTAGATGGCGTTGTTCAAAGTATTAAGCTCATTACCCGCGAAGCCAGTGAGCGTGTACTACGTTTCGCCTTTCAATATGCTGAGGATATCGGAAGAAACAAGGTTCGTGCTGTGCACAAGGCTACAATTATGAAGATGAGTGACGGTCTCTTCTTGGGCACAGCCAGGCGGGTTGCCAAAGACTTTCCCAAGATCGAGTTTGATGAAGAACTTTTGGACAACACTTGTCTAAAGATTGTCACGGACCCAACGCCATATAATGACAAGGTTCTCGTCATGCCTAATCTTTATGGTGACATTCTTTCGGATATGTGTGCTGGTCTGATCGGTGGTCTTGGCCTCACTCCTTCTGGTAACATTGGAGACGAATGCTCAATCTTCGAGGCTGTTCACGGATCCGCACCCGACATTGCTGGTAAGGCTCTTGCAAACCCCACTGCTCTGCTACTCAGCTCGATCATGATGTTGAGACACATGGGCCTAAATGACCATGCATCTCGAATTGAGAAAGCCATCTTCGACACCCTAGCGGAAGGAAAGGCATTGACGGGTGATCTGGGTGGAAAGGCAAAGACACACGAGTACGCGGGTGCAATTATCAAGCGTCTGTA</t>
  </si>
  <si>
    <t>isocitrate dehydrogenase (NAD+)</t>
  </si>
  <si>
    <t>451888..453177(+)(1290bp)</t>
  </si>
  <si>
    <t>2-oxoglutarate + dihydrolipoyltranssuccinylase N6-(lipoyl)lysine = dihydrolipoyltranssuccinylase N6-(S-succinyldihydrolipoyl)lysine + CO2</t>
  </si>
  <si>
    <t xml:space="preserve">dihydrolipoyltranssuccinylase N6-(S-succinyldihydrolipoyl)lysine + coenzyme A = succinyl-CoA + dihydrolipoyltranssuccinylase N6-(dihydrolipoyl)lysine </t>
  </si>
  <si>
    <t>2-oxoglutarate + NAD + Coenzyme A = Succinyl-CoA + NADH + CO2</t>
  </si>
  <si>
    <t>2-oxoglutarate dehydrogenation</t>
  </si>
  <si>
    <t>859_g</t>
  </si>
  <si>
    <t>ATGTTGAGATCTTCCCTACGAACCTCCAGCAGCCAGCTCTTGAAAGCTGGCTGCTCGGCGCGAGCCTTCTCCACCACCTCGAGATCCCCTCTCCTGCTTTCgAATACAGCGTCGAAAGCTGCCTTGTCATCGAAACGACCCTCTCCGACACGCTCCACGCAGAGGAGATATGCTGCCGCTGTCGCTTCCGCCCCAGATCCAAACGACAACTTTCTGTCCGGAAATACCGCAAACTACATCGATGAGATGTATATGCAATGGAAGGAGGACCCGAAGAGCGTACATATCTCATGGCAGGTTTACTTCAGGAATATGGAGAGCGGGAATATGCCCATGTCACAAGCTTTCACACCTCCACCAACACTTGTGCCGACGCCCACCGGTGGAGTTCCCAGCTTCATGCCGGGGCCGGGCATGGCCAAGGGACAAGGCTCTGATATCACAAACCATTTGAAGGTCCAGCTTCTGGTTCGCGCGTATCAAGCTCGAGGCCACCACAAGGCCAATATCGACCCGTTGGGCATCAGAAGAGAGGCCCAGGAATTCGGCTACAGCAACCCAAAGGAATTGACGCTCGAGCATTATGATTTCACGGAGAAAGATCTCGATACCGAATATTCATTAGGCCCCGGTATCCTCCCACGATTCAAGAGGCAAGGCCGCGATAAGATGTCTCTGCGGGATATTATTGCAGCATGCGAACGGATATACTGCGGCTCCTACGGTATAGAATACATCCATATCCCAGATAGAGAGCAGTGCGACTGGTTGCGGGAACGTGTCGAGATCGAGCAACCTTTCACGTACTCGATTGACGAGAAGCGTCGCATTCTGGATCGTCTCATCTGGAGTTCTAGCTTTGAGAGCTTCTTAGCTACTAAATACCCTAATGACAAGCGATTCGGTCTGGAAGGATGTGAAACTTTAGTGCCAGGAATGAAGGCATTGATCGACCGAAGTGTGGATTATGGTGTCAAGGATATCGTTATTGGTATGCCTCATCGCGGCCGTCTCAACGTTCTTAGCAACGTCGTCCGGAAGCAAAATGAATCCATCTTTAGCGAGTTCGGAGGAAGTGCGGCAGCCGAGGATGAAGGATCGGGAGACGTAAAGTACCATCTCGGTATGAACTTCGAACGACCCACCCCTTCTGGCAAGCGGGTCCAGCTGTCGTTGGTCGCCAACCCTTCGCATTTGGAAGCTGAGGATCCTGTTGTTTTGGGTAAAACTAGAGCCATTCAACACTACAACCATGATGAAAAGGACCATAAGACCGCCATGGGAGTTCTTCTGCATGGCGATGCTGCGTTTGCTGCTCAAGGAGTCGTCTACGAATGCCTGGGGTTCCACTCTCTTCCAGCTTACTCCACTGGTGGCACGATTCACTTGGTTGTGAACAACCAGATTGGCTTCACAACTGATCCTCGATTTGCTCGTTCGACAGCCTATTGTACCGATATTGCTAAGTCTATCGATGCACCGGTCTTCCATGTCAATGCTGATGATGTCGAGGCTGTCAACTACGTTTGCCAATTAGCTGCTGACTGGCGTGCTGAGTTCCAGAAGGATGTAGTCATTGATATTGTTTGCTACCGCAAGCATGGCCATAATGAGACTGATCAACCATCCTTCACGCAGCCATTGATGTACAAGCGTATCCAGGCTCATGAGCCTCAGATTGACATTTACGTTAACCAATTACTGAAGGATGGTAGCTTCACAAAAGATGATATTGAAGAACATCGGAAATGGGTTTGGGGCATGTTGGAAGAGAGCTTTGCCAAGAGCAAAGACTATCAGCCAACTTCCAAGGAGTGGACTACCTCGGCATGGAATGGATTCAAGTCCCCCAAGGAGCTGGCTACTGAAATTCTCCCTCATAACCCCACTGGTGTACCTGCTAAGATACTGGAGCATATTGGCACAACCATCGGCACGGCACCAGAAAACTTCAATGTGCATCGAAACTTGAAACGTATTCTGAGCAACCGTGTTAAGACGGTGACGGAGGGCCAAAACATCGACTGGTCGACTGCTGAAGCTCTGGCTTTCGGATCTCTGGTCAACGAGGGTCACCATGTCCGTGTTTCTGGGCAAGATGTTGAGCGTGGAACATTCTCCCAAAGACATGCAGTATTCCATGACCAGGAGACTGAGCAAACTTATACTCCCTTGCAACATATCAGCAAGGATCAGGGCAGTTTTGTCATTTCTAACTCGTCCTTGAGCGAGTTCGGTTGTCTTGGTTTCGAGTATGGGTATTCATTATCGTCGCCAAATGCTTTGGTCATGTGGGAGGCCCAATTTGGTGACTTTGCCAACAACGCACAATGCATTATCGATCAATTTGTTGCCTCTGGTGAAGTCAAATGGATGCAAAGATCTGGTTTGGTCATGTCGTTACCTCACGGTTATGACGGGCAAGGGCCCGAACACTCATCTGGACGTATGGAGCGATATCTGCAGCTCTGTAACGAAGATCCTCGTATCTTCCCTTCTCCGGAAAAGTTGGACCGCCAACATCAAGACTGTAACATGCAAATTGCTTACATGACGACGCCATCAAATTTGTTTCATATCTTGAGAAGACAGATGAATCGGCAATTCCGCAAGCCCTTATTATCTTTTTCTCGAAATCTCTCTTGCGCCATCCTCTCGCCCGGTCACCTATTGAGGAGTTCACTGGCGACTCCCAATTCAAGTGGATTATCCCTGACCCCGAACATGGTAAAACGATCAATGAGCCTGAAGAAATCGACCGTCTCGTCCTCTGTACTGGTCAAGTTTATGCTGCTTTGTACAAACACCGAGCCGACAATGAGATCAAGAATACCGCAATCACTCGTATTGAGCAATTGAATCCATTCCCGTGGAAGTTGCTCAAGGAGAACTTGGATATGTACCCTAACGCAAAGACCATTGTATGGTGTCAAGAGGAACCTCTCAATGCCGGTGCATGGAGTTTTACCCAACCCCGACTTGAGACTTTGTTGAACGAGACGGAGCATCACAATCACAAACACGTCATGTATGCTGGCCGCAATCCAAGTGCCAGTGTAGCAACCGGATTGAAATCTAGCCATACCAAGGAAGAAAAGGAACTTTTGGCTACTGCTTTCTCGGTTACGCAAGATAAGCTTAAGGGAGAATA</t>
  </si>
  <si>
    <t>3076336..3079701(+)(3366bp)</t>
  </si>
  <si>
    <t>4611_g</t>
  </si>
  <si>
    <t>1293761..1295556(+)(1796bp)</t>
  </si>
  <si>
    <t>13677_g</t>
  </si>
  <si>
    <t>2823827..2826325(-)(2499bp)</t>
  </si>
  <si>
    <t>succinyl-CoA synthetase</t>
  </si>
  <si>
    <t>7452_g</t>
  </si>
  <si>
    <t>ATGTTCAAGCTCGCCCGCTCCCGGCCTTTTGCGGCTGCTCTGAAGCCTAGCAAATCTATTCCTCTTCGCGTCTGACCGGTGCATCACAACAAAAGCGAGCTCTCAGCATCCATGAATACCTCTCGGCTGATCTGCTGAGAAATATGGCGTTGGCGTACCCCAAGGCGCAGTAGCAACCACTGGAGTCGAGGCCGAGGCGATTGCGAAGAAGATTGGTGGCGATGATATGGTTATTAAGGCCCAAGTCCTTGCCGGTGGACGAGGCAAAGGCACATTCGACAATGGCTTGAAGGGAGGTGTCAGAGTGATATACTCCCCAACGGAAGCCAGGATGTTTGCAGACCAGATGATTGGCCACAAACTTATCACAAAGCAGACCGGTGCTGCAGGTCGAATGTGCAATTCCGTCTACATCTGCGAGCGTAAATTCGCACGCAGAGAATTCTACCTTGCTATCCTGATGGACCGAGGTACTCAAGGACCCGTCATTGTGTCTTCATCACAAGGAGGCATGGACATTGAGACTGTTGCCAAAGAGACCCCGAGTGCAATCAAAACCACATTTATTGATATCCACAAGGGTGTCACTGATGACATTGCTCGGAAGATTGCCACGGATGTCGGATTCAGTGAGCAATGCATCGAGGAAGCCAAGGATACAATCCAGAAGCTATACAAGATCTTCATGGAGAAGGATGCCACCCAGATTGAGATTAACCCTCTTTCAGAGACCTCGGACCATCAAGTCCTTGCCATGGATGCCAAGCTTGGCTTCGATGACAATGCAGAATACCGTCAAAAGGAAATCTTCTCATGGCGTGACACTACACAGGAAGATCCAGAGGAAGTTCGTGCTGCAGAATCTGGTCTCAACTTCATCAAGCTTGGAGGTGATATTGGCTGCTTGGTGAACGGTGCTGGTCTCGCCATGGCCACTATGGATATTATCAAACTCAATGGAGGCGAACCTGCCAATTTCCTCGATGTTGGAGGTGGTGCTACTCCCCAGGCTATCCAGGAGGCTTTCACATTGATCACAAGTGACCCCAAGGTCACAGCCATCTTTGTCAACATTTTCGGCGGCATTGTGAGATGTGATGCCATTGCCCAAGGTCTCATTAGCGTTGTTGAGACCATGAACCTCCGGATCCCCATTATCGCCAGATTACAAGGAACCAACATGGAGGCTGCTCACAAATTAATTAACGATGCTGGCCTCAAGATCTTTTCTATTGATGACCTCCAAAGCGCGGCCGAGAAAGCAGTGCAATTCTCGAAGGTTGTTAAGATGCGCGTGATATCGATGTTGGCGTGGAGTTTTCTTTGGGCATTTA</t>
  </si>
  <si>
    <t>succinate + ATP + coenzyme A = succinyl-CoA + ADP + phosphate + H+</t>
  </si>
  <si>
    <t>Cofactor/Metal/Ion</t>
  </si>
  <si>
    <t>Mg2+</t>
  </si>
  <si>
    <t>Ca2+ or Mg2+</t>
  </si>
  <si>
    <t>thiamine diphosphate</t>
  </si>
  <si>
    <t>Mn2+ or Mg2+</t>
  </si>
  <si>
    <t>4Fe-4S</t>
  </si>
  <si>
    <t>Mn2+</t>
  </si>
  <si>
    <t>Thiamine Diphosphate</t>
  </si>
  <si>
    <t>FAD</t>
  </si>
  <si>
    <t>Zn2+</t>
  </si>
  <si>
    <t>Biotin and Mg2+</t>
  </si>
  <si>
    <t>Mg2+ or Mn2+</t>
  </si>
  <si>
    <t>31601..33095(-)(1495bp)</t>
  </si>
  <si>
    <t>10276_g</t>
  </si>
  <si>
    <t>1608_g</t>
  </si>
  <si>
    <t>5812_g</t>
  </si>
  <si>
    <t>ATGTCGTCTCTTCGAACAACGTCCCGCCTCCTTGTGGCAGCGCGTCCTGCATTTAGAACCTCAATCCGAGGTTATGCAAGCGTTGCTAGCCATGGATCTGAACCCCACGGTACTACCGATACTGCTCCTCCGAAGACAAATCCTACCCAGCAAGTAGCGAGCCCCGAGGCAAAGATCAAGACTTTCCACATCTACCGGTGGAATCCGGATGAGCCATCTACCAAACCTCGCATGCAGACATACACACTAGATTTGAACAAGACGGGTCCGATGATGTTGGATGCTTTGATCAGAATTAAGAACGAGGTTGATCCCACCTTGACCTTCAGACGAAGTTGCAGAGAGGGTATCTGCGGAAGTTGTGCCATGAACATTGATGGTGTCAATACTCTTGCTTGCCTGGCCGCATCCCCAAAGACACTAAGAAAGAAACCAAAATTTACCCACTCCCCCATACCTACGTTGTAAAAGACATCGTCCCCGACCTCACTTACTTCTATAAGCAATATAAATCCATCAAGCCCTACCTCCAACACTCCACCCCATCCCCAGACGGAAAAGAATATCGCCAAAGCATTGAGGAGCGCAGGAAGCTAGACGGTCTCTACGAATGTATCCTATGCGCCTGCTGTTCAACATCCTGCCCCTCGTACTGGTGGAACAGTGAGGAATATCTCGGCCCAGCCCTACTACTCCAATCCTACCGCTGGTTGGCCGATTCTAGAGATGAGAAGACAGAAGAGAGAAAGGCGGTTTTGGATAATAGTATGAGTGTGTATCGTTGCCATACTATTCTTAATTGCTCGAGGACTTGTCCCAAGGGTTTGAACCCCGGATTGGCAATTGCAGAGATCAAGAAGGCAATGTCTTTTAATTA</t>
  </si>
  <si>
    <t>1315_g</t>
  </si>
  <si>
    <t>ATGTTGACACAACGCGCAACTCAGCTAGGGCTGCGCAGATGGCATATGGAGGTAGCCAGGCTTCTCAGATTGCATTCAGGAGATATGCTGCTCCCGTAGCTTTCGGGACCATCCATGCTCTCCCGTAACAACTACACACATCTCTACATCCTCCGGCCAGGAAATCCTCGCTGCCCAACGAAAGCTGCGTCCCGTTTcCCCCCACCTCACGATCTACCAACCCCAAATCCCTTGGATCCTCTCCATGAGCCATCGTCTCACCGGCATTGTTGTTTCTGGCGCCTTCTACCTCTTCGGCGCCAGCTACCTCGTTGcCCCCCTCCTAGGCTGGCACTTGGATTCCGCCAGCATCGCAGCGGCGTTTGGGACCTTGCCTCTGTTGGCAAAGATAGCGCTGAAGTTTACGATCGCGGCGCCGTTCACATTCCATAGCTTTAATGGGTTCAGGCATTTGGCTTGGGATGTTGGGAGGCAGTTCAAGAACATTACGGTGATTAGGACTGGGTGGGCAGTTGTTGGGTTAAGTTTCGTTAGTGCGCTCGGGTTAGCTGTATTCTTGTG</t>
  </si>
  <si>
    <t>Cytochrome b, FAD</t>
  </si>
  <si>
    <t>2Fe-2S</t>
  </si>
  <si>
    <t>3Fe-4S</t>
  </si>
  <si>
    <t>UQ + succinate -&gt; fumarate + UQH2</t>
  </si>
  <si>
    <t>Succinate</t>
  </si>
  <si>
    <t xml:space="preserve">           dehydrogenase-ubiquinone-cytochrome b small subunit,</t>
  </si>
  <si>
    <t xml:space="preserve">           mitochondrial precursor</t>
  </si>
  <si>
    <t>4008..4690(-)(683bp)</t>
  </si>
  <si>
    <t>1968056..1970306(-)(2251bp)</t>
  </si>
  <si>
    <t>37104..38062(-)(959bp)</t>
  </si>
  <si>
    <t>64704..65415(-)(712bp)</t>
  </si>
  <si>
    <t>513_g</t>
  </si>
  <si>
    <t>(S)-malate = fumarate + H2O</t>
  </si>
  <si>
    <t>fumarate hydratase</t>
  </si>
  <si>
    <t>47216..48977(-)(1762bp)</t>
  </si>
  <si>
    <t>12912_g</t>
  </si>
  <si>
    <t>ATGTCTTACAACTCCAGCCAAGTGTCTGCGGATCTGATCTGGGAAGTCGCCGCAACCAGAACGCCTACTTGGTCCATCGCAAGCAAAGTGGAGGTATCCGGTTCTCCCGCGATCCTCTCAACTTAGCCAATGTCAACAGCCGCAATATGCCGGTTTTGTCAACGATAAGCCGTTGGAGTTATCCCAGCTGCTGGCGACAAGGGAGGTGTTACTCTTCTAACCAAGAAGTCGAAGCACACGCAAAAGCCCGGATCTTCGATCTACAAGACTACGTTCGGCGGAAACAAGACCACCCGCAGACCTACAAGGGAATTGCAAACACCATTGCAAAGTCGGGCTACCGAGCAGATCTCCGTTCTgAGGCTGTTTCCCGTGCATCCGCCATCCGCCTATCCCAACGACCTGTGAAGGAGGAGCCAGAGGCCCTCAACCCCCATTAACACCGTTGAAATGGGTTTCAAAGCTTTGTCGCTGGAGCAAGTGGCGGGATCGGACAGGCGCCATTGTCCCTCCTCCTCAAAACCTCACCGCTCATCTCCGAGCTCGCATTATACGATGTTGTCAACACTCCAGGCGTCGCGGCAGATCTCTCTCATATTTCATCACCTGCAGGATCAGCGGACATCTCCCTAAAGACCAAGGAGCGAAGCTTGCCTTCAAAGATGCAGATATTATTGTCATCCCGGCTGGCATTCCAGAAAGCCAGGCATGACCCGTGATGATCTGTTTAATATCAACGCCGGCATCGTCAAAGGTCTCATTGAGATCATCGCTGAAGTCGCTCCGAAAGCTTACATTCTCATTATCTCCAACCCCGTCAACTCGACTGTCCCAATTGCCGCCGAAGTTCTCAAGGCTTGGGGAGTTTTCGATCCAAAGCGCCTTTTTGGTGTAACCACTCTTGATGTGGTCCGGGCCGAAACCTTCGTTGCAGAAATCATTGGCGAGAAGAACCCTCAAAGCTTGACAATTCCAGTTATCGGAGGTCACTCTGGCGAGACCATCGTCCCTCTTTTCAGCCAGGCCAAGCCATCCGTTTCAATACCTGCAGATAAGCTCCCTGGGTTGATTAAGCGTGTGCAATTTGGTGGCGACGAAGTCGTCAAGGCTAAGGATGGAGCTGGATCAGCTACTCTGTCTATGGCCTACGCGGGATTTCCTTCGCGGATAAGGTCATGAAGGGTCTTAGTGGTGAGAAGGGCATTATCGAGCCAACTTTTGTCTACCTTCCAGGTGTCCCAGGTGGTGATGTCATTGCGAAAGAGACAGGCTGTGACTTTTTCTCCGTCCCTGTTGAACTTGGGAATCTGGTGCTGAGAAGGCCTTCAATCCTCTCACGGATATTGACGACAACGAAAAGACTCTTCTCAAAGCATGTGTGGAGGGTTTGAAGGGCAATATTGCCAAAGGGATTAGCTTTGCACACCACAAGGAACAAAAGTA</t>
  </si>
  <si>
    <t>7560_g</t>
  </si>
  <si>
    <t>1250905..1252345(+)(1441bp)</t>
  </si>
  <si>
    <t>malate dehydrogenase</t>
  </si>
  <si>
    <t>1404497..1405787(+)(1291bp)</t>
  </si>
  <si>
    <t>2.2.1.1</t>
  </si>
  <si>
    <t>2.2.1.2</t>
  </si>
  <si>
    <t>5.1.3.1</t>
  </si>
  <si>
    <t>5.3.1.6</t>
  </si>
  <si>
    <t>2.7.1.12</t>
  </si>
  <si>
    <t>1.1.1.44</t>
  </si>
  <si>
    <t>14172_g</t>
  </si>
  <si>
    <t>3124_g</t>
  </si>
  <si>
    <t>3588583..3591128(-)(2546bp)</t>
  </si>
  <si>
    <t>transketolase</t>
  </si>
  <si>
    <t>Thiamine Diphosphate and Mg2+ or Ca2+</t>
  </si>
  <si>
    <t>transaldolase</t>
  </si>
  <si>
    <t>1697_g</t>
  </si>
  <si>
    <t>10796_g</t>
  </si>
  <si>
    <t>ATGGCCACCTCTTTGGAACAATTGAAGGCATCCGGAACCACCGTCGTCTCTGACACCGGTGACTTCGCCAGTATCGCCAAATACAAGCCCCAAGATGCCACGACAAACCCCTCCCTCATTCTCGCCGCAGCCAAGAAGCCTGAGTACGCAAAGCTCATCGACGTTGCCATCGCCTACGGCAAAGCCCATGGCTCCAACATCGACGAGCAGACCGATTCTGCTTTAGATCGTCTTCTCGTCGAGTTCGGTAGCGAAATCTTGAAGATTGTCCCCGGAAAGGTCTCCACCGAGGTTGATGCCCGATTCTCTTTCGATACCAAGGCCAACGTTGAGAAGGCTCGCCACATTATCGACTCTACAAATCAGTCGGTGTCGATAAATCCCGTGTCCTGATCAAGATCGCCTCCACCTGGGAAGGTATCCAAGCCGCCCGCATTCTGCAGCGCGACTTCGGTATCAACTGCAACCTTACCCTCCTGTTCTCCGAGGTCCAAGCCGTCGCCGCGGCCGAAGCCAACGTTTTCCTCATCTCCCCCTTCGTTGGCCGTATCTTGGATTGGTTCAAGGCAAAGACCGGAAAGACATATACCTCCGAGACAGACCCCGGAGTCATCTCGGTCAAGAGCATTTTCAACTACTACAAGAAATTCGGATACAAGACCATCGTTATGGGTGCATCTTTCCGAAGCGTCAGCGAAGTCACTGCATTGGCTGGTGTTGACTACCTTACCATCTCCCCAACCTTTTGGAAGATATGTCGAACAGCACCGAGGCTGTCCCCAAGAGACTCGACGCCTCTGCTGCACACTCCCTAGATATCGCCAAGAAGACATACATCGACAACGAGGCCGAATTCAGATTCTACTTCAACGAGGATGCTATGGCAGTTGAGAAGCTCCGTGAGGGAATTAGCAAGTTTGCTGCTGATGCGGTTACATTGAAGACTATCCTCAAGGCCAAGATCCAGGCATA</t>
  </si>
  <si>
    <t>2377061..2378400(+)(1340bp)</t>
  </si>
  <si>
    <t>836349..837356(-)(1008bp)</t>
  </si>
  <si>
    <t>10216_g</t>
  </si>
  <si>
    <t>4025031..4026529(-)(1499bp)</t>
  </si>
  <si>
    <t>D-ribulose-5-phosphate = D-xylulose-5-phosphate</t>
  </si>
  <si>
    <t>ribulose-phosphate 3-epimerase</t>
  </si>
  <si>
    <t>5481_g</t>
  </si>
  <si>
    <t>gluconokinase</t>
  </si>
  <si>
    <t>293967..294683(-)(717bp)</t>
  </si>
  <si>
    <t>2420_g</t>
  </si>
  <si>
    <t>6-phosphogluconate dehydrogenase</t>
  </si>
  <si>
    <t>224261..226079(-)(1819bp)</t>
  </si>
  <si>
    <t>8346_g</t>
  </si>
  <si>
    <t>ATGGCGAACGTCGAAGCAGCAAAGAAATTGGCAGCGTACCAGGCCGTTGAGGAGCACATTAAGCCTGGATACAAGTTTATTGGAATTGGCTCTGGGAGCACAGTCGTCTATGTGGTTGAAGCAATTGCTGCAAAAGGTCGAGATGTCACTTCCAAGATGGTCTTTGTGCCAACAGGTGACCATCCAAGAACTTGATCATTGAAGCGGGTCTACCACTTGGAAGCGTGGATGCATTGCCTCGGATCAAAAATGGGCCAAAAGGACAACGCGAAAGCCTCGATGTTGCTTTTGATGGAGCCGATGAGGTTGACGACGAGCTCAATTTGATAAAGGGTGGCGGAGCATGCCTATTCCAAGAAAAATTGGTCGCTCTCGCAGCCAAGAAGTTTGTCTGTGTGGCAATTATCGAAAGCTTCAACCAAGGCTTTTGACCGGGTGGAAAGCTATCCCTATTGAGATTGGCCCCTTGGCAGCAGCCAGTGTCATCCGAAAACTCATCACACTTGGATCAACAGATCCCAAGCTCCGAGAAGGAAGCGGCAAGGCCGGTCCAGTGGTAACAGACAATGGAATGTGGATCATTGACGCTCCTTTCCCCCCACTATCCTTAGCATCCGACTTGAAGGGTTCCGACAAAGGCGATGGAAAGAATGGTACTTGGGAGGTACACAACTTGGGACGAACACTGAAGGAAATTCCTGGCGTTCTCGAAGTTGGCCTCTTCTACGGGAGAAATGGTGCGCAGGTGGCTGCCGCAGGCGAAGAAGGAGGTGGACAAAAACCAGTTGCTGCCTACTTTGGTATGGCAGATGGATCCGTTGAAGTCAGAAGAGCATA</t>
  </si>
  <si>
    <t>ribose 5-phosphate isomerase A</t>
  </si>
  <si>
    <t>2625814..2626707(+)(894bp)</t>
  </si>
  <si>
    <t>D-ribose-5-phosphate = D-ribulose-5-phosphate</t>
  </si>
  <si>
    <t>NADH dehydrogenase</t>
  </si>
  <si>
    <t>2574_g</t>
  </si>
  <si>
    <t>1.6.5.3</t>
  </si>
  <si>
    <t>FMN</t>
  </si>
  <si>
    <t>2*[2Fe-2S]</t>
  </si>
  <si>
    <t>6*[4Fe-4S]</t>
  </si>
  <si>
    <t>9372_g</t>
  </si>
  <si>
    <t>ATGGCGTTGAGGATTTCGAACACGCGAACGCTTTCCGCAGCTCTCCAATCCACCAGGTCGCAGTTCGCACGTCGTAGCGGGAGCAACATCCGGGGCTTTGCAGCAACTCAACATGCTCGCAAGGTCGTCTCTTCAGAACCTCCCAACTTGAGGCACGCTCAAAGAGACCCAGATCCTCCGGAAGGTATTCACCGGCCCATAGTAAACCCCGCCGACAAGTACGCTGTCAAGGCAGAGGATATGCACAAGTATGGGTCGTGGCTTATGGGCTGTCTGCCAAAATACATCCAGCAGTTCTCAGTATGGAAGGACGAGCTGGTTATCTATATTCCTCCGGCCGGAGTCATTCCAGTTTTCAGCTTTCTGAAAACAATACTGCTGCCGAGTTCACCCAAGTGACTGATATCACTGTCGTGGACTTCCCCACCAAAGACCAACGATTCGAAGTTGTATACAATCTTCTAAGCGTTCGCCATAACTCGAGGATCCGAGTCAAGACGTACGCAGACGAAACCTCGCCGGTGCCAAGTATCACGAGTCTCTACGACGGCGCAAATTGGTATGAAAGAGAGGTCTATGATCTATTCGGTGTTTTCTTTGTTGGCCATCCCGATCTGCGACGGATCATGACTGATTACGGATTCGATGGCCATCCATTACGGAAGGATTTCCCCTTGACAGGGTATACAGAGATACGGTACGACGAGGAGAAGAAGAGGATTGTTGTGGAACCGCTAGAATTGACACAAGCATTTCGAAACTTCGAGGGGGGGACTGCAACTTGGGACAAGTCGGGCCTGGTGTGGATAGGAAACCAGAGAGTTTCAAACTACCGGTTCCCAAACCCGAACCAAAGAAAGAAGAGACAAAGAAGTA</t>
  </si>
  <si>
    <t>9874_g</t>
  </si>
  <si>
    <t>ATGATCAACCCTACCTATCTTGCGCAGCGGACGCGCCAACAGTCAATTGGAACGATGCGAGGAGGAGGGTGTTGAGCAGTTATCGGGAGTGGATACGCTCACACCGGAAATCCAAAAGATGTACAGTCTGAATATCCCATCGGCAGCGCTGAGAACCAAGGTCCGCCAGGAGTTTGAGAGACACAGATATGTGAATGAGATCCAGGTGGTGGATAAGTTGTTATTCAAAAGTCACGCGGAGTTCCAGAAACGCTGAACTACTGGAAGCAATTACCCCACATTCTCAAGTACTTCCGAGCAGACGAAGAACCAACCGCACGACGACCAAAGGACTTTATCGATGGATTCTTGGAGGTCGCAATTA</t>
  </si>
  <si>
    <t>3298_g</t>
  </si>
  <si>
    <t>ATGGCAGCGAGACCACCCAATTCAATCAAACGACCCTCATCGACACCACCCCTCTGCCCGCCGACATcCCCCCCGTCAAAGAAATAGGAGCCAGTTCCGCTCCTCTGCTCTCGGCGTCCTTCTTCATAGGAGCACGATGCAAAGCCTACAATGATGATTTTATGAAATGCAAGACCGAGAGCCCAGGGAAGGGCGAGATGGACTGTTTGAAGGAGGGTAGGAGGGTGACAAGATGCGCAAGGAGCGGATTGAGGACGTTAATAAGCATTGCTTGACCGAGTTCCGCAAGCATTGGCAATGCCTCGACGACAACAACCAGCAGCTATGGCAATGCCGGCCACATGAATGGAAGCTTAATAAATGCGTGTTTGATAATCTAAAATGGAGAAGGTCATCCCTGATACCCCAGTCGGAGAGACTCCCATACATCTCAAAAAGAGATCAACATACGCTCACCATGGCCCCTG</t>
  </si>
  <si>
    <t>251_g</t>
  </si>
  <si>
    <t>ATGGCTTCAAAACTCTCTCCCTTTGTTTTCCGGTCCTCTATTCGACCTATGCGGACAGCTTTGAGGTCGCAATGCCGGACATTTATGGCCAGTTCAAGGGTGGCCAGTGATGCCCTCCAGGTCATCGTGACTCCCCCGAAAACAATGCGAAGATCCCCTTCAAGTTCACCGAGCAGAACAATAAGCTGATCGAGGAGATCCTCAAACGCTACCCGCCCCAATACAAGAAGGCCGCCGTGATGCCAATCCTCGACCTCGGACAACGGCAACATGGATTTACGAGTTTAGGAGTTATGAACGAAGTTGCGAGGTTACTCGAGATACCACCGATGCGGGTATATGAGGTTGCCACCTTCTATACTATGTACAACAGATCACCGGTCGGGAAGTACCATCTGCAGGTTTGCACAACACTCCTTGCCAATTGGGTGGTTGCGGTAGCGATTCGATTGTCAAGGCTATTATCAATCATCTTGGAATTAAGCCGGGGCAAACCACGGAAGACGGCCTTTTCACGTTTGTCGAAGTTGAATGCCTCGGGGCTTGTGTTAATGCGCCAATGGTTCAAATCAACGACGATTACTACGAGGATCTCACACCGGAGAGCACTGTTGCATTATTGAAGGCGCTACAAGCGAGCGCGAAGGATGTGGAAACAACGGCATCGAGTCCGAATGTCGAGGCCGGGAAgGGGGCATTGACTGGAGATGATCAAAATGTGAAGAGCGGGGCTGATGTTGGAAAGAATGCTGGAAGGATCATCAAGAAGGATGGTGTTAAGATTCCTTCTCCGGGACCAATGACGGGAAGAAAGACTTGCGAGAATAGTGCTGGGCTGACATCTTTGACGAGCGAACCCTGGGGAACAGAGGTTTTTCGCAAGGATTTGTA</t>
  </si>
  <si>
    <t>2272_g</t>
  </si>
  <si>
    <t>ATGTCTGGCAAATACGTCTTTGCGCAGACGCTGAAAGAGGTGCGGTTTTTGTTCTGCCAGACTGGGGAGCATAGCAGTGGTACTAATCCTTTCTCGCACGGGCATACCCCACCATGAAGAAGAACAACCCAAACATACCTATCATGCTTCGGGAAGCGGCTGGTACACAGCCTAGAGTCTATGCTCGATACAGTTTGGCAAAGAGAAGAGCGAATCGTTAGCTGGCTATCGGATAAGGAAATTGAGACCAAGGTCACGGAATTAGTGAAAACTGGGATTACGAATTG</t>
  </si>
  <si>
    <t>6041_g</t>
  </si>
  <si>
    <t>4613_g</t>
  </si>
  <si>
    <t>6172_g</t>
  </si>
  <si>
    <t>ATGCTTTCGCGACAGGCTCCGGCGAAAGCTGTCTCCTCTCTCTCCCGTGTCCTACCCTCAACCGCATCCGCCGCCTCGCGATTCCCTTCATCCGTTGCAACTCAGCAAAGTCGAGGACTTGCCACGGCTCAGGATTCCCCTCCTCCTCCAAAGAGGACGAAGTTTGGGGGATTGAAAGACCAAGATCGCATCTTCCAGAATTTATACGGGCATCATGGGGCGGATTTGAAGAGTGCAAAGAAATATGGTGATTGGCACAAGACGAAGGAGATTCTGTTGAAGGGTGATAACTGATTATCAATGAAATTAAAGCTTCGGGCCTAAGAGGACGTGGTGGTGCTGGGTTCCCCTCGGGGATGAAATGTCTTTCATGAACTTTAGGGATTGGGATAAGGACAATAAGCCTCGGTATTTGGTTGTCAATGCCGACGAAGGTGAACCGGGTACTTGCAAGGACCGAGAGATCATGCGAAAGGATCCACACAAGCTAGTTGAAGGATGTTTGGTCGCTGGTCGAGCAATGAATTGCACAGCTGCGTATATCTACATTCGAGGCGAGTTTTACCACGAAGCTACGGTTCTTCAACGGGCAATCCAAGAGGCATATAAAGATGGGTTAATTGGGAAGAACGCATGTGGAAGTGGTTACGACTTTGATGTGTATCTCCACCGTGGAATGGGAGCATATGTCTGTGGTGAGGAGACTTCACTCATTGAATCTCTAGAAGGAAAGCCCGGCAAACCTCGCCTTAAGCCCCCATTTCCTGCTTCCGTGGGTCTTTTTGGATGCCCATCAACAGTTGCAAACGTTGAGACCATTGCGGTAGCACCAACAATCTGTCGAAGAGGAGGATCGTGGTTTGCATCTTTTGGTCGAGAACGAAATGCTGGGACTAAACTTTTCTGCATCTCGGGTCATGTCAACAACCCATGTACCGTTGAGGAGGAGATGAGTATCCCTTTACGAGAGCTGATTGATAAGCACTGTGGTGGTGTTCGTGGTGGTTGGGATAACTTGAAGGCCATCATTCCTGGAGGCTCATCAACACCAATCCTTCCGAAGAGTGTTTGTGACGAACAGCTGATGGACTTTGACGCACTTAAGGATAGTCAGTCTGGCCTCGGAACTGCGGCTGTTATCGTGATGGACAAGAGCACAGATGTCGTTCGTGCCATATCGAGATTGAGTCATTTCTACAGACATGAGTCTTGTGGTCAATGCACACCTTGCCGAGAGGGAAGCAAGTGGACGGAACAGATCATGAAAAGATTTGAGAAGGGCCAAGGAAGACCACGAGAGATTGACATGCTGCAAGAGCTTACGAAGCAAGTTGAGGGACATACTATATGTCTCTCGGCGAAGCTTTCGCTTGGCCCGTTCAAGGTCTTATTAGACATTTCCGACCAGAACTTGAGGCTCGGATGCAGGCATATGCAGAGCAAAATGGAGGTGCTGCGTTAGCAGGTGGTTGGGATCATGATGCGCCTAGGCAAGGCAAGTTGATTGCTCCGGGGCAGTA</t>
  </si>
  <si>
    <t>6338_g</t>
  </si>
  <si>
    <t>9532_g</t>
  </si>
  <si>
    <t>5243_g</t>
  </si>
  <si>
    <t>ATGCGCCTCGCAGCCGCCAGGTATCAGACATCGCCATTACCAGAACCGGCAGAGTTATACATCGCACTCAAGGAGGGAGACACACGGTTACCGTTTTCGGTGCCACGGGATTTCTCGGTCGTTATATTGTCAACAGGCTCCGCGACAAGGAAACACAGTGATTGTGCCTTTCCGCGAGGAGATGGCGAAGCGACATTTGAAGGTTGCGGGAGATTTGGGGAGAGTCATATTCATGAATATGACCTCAGAAACACACCTTCTCTTGAGGAGAGCGTCAGACATTCTGACGTTGTGTACAATCTGGTGGGCCGGGATTACCCCACTAAAACTTCGATCTGGAAGACGTTCATGTGGAAGGTGCTGAACGTATTGCAGAGGCTGTGGCAAAATATGATGTCGATAGGTTCATTCATGTTTCTTCCTATAATGCCGATATAAATTCTCCCTCGGAATTTTTCAGGACAAAGCCCGTGGCGAAAGTGTGGTCAGGAGCATTTTCCCGGAAACCACCATCGTTCGGCCAGCTCCGATGTTTGGTTTTGAAGATCGACTCCTCCGTAGACTTGCTGGTGTTACCAACATCTTTACTTCAAATCATATGCAAGAGCGCTACTGGCCAATTCAGCAGTTGACGTGGGTCAAGCACTTGAGAAAATGCTCTATGACGATTCTACGGCAGAGCAGACCTATGAATTATATGGTCCaAAGAATTACTCAACTGCAGAGATCGCCGAATTAGTCGACAAGGAAATCATCAAGCATCGCCGACACATTAATATCCCAAAAGCAATCTTGAAGCCATTTGCAGGCGTCCTGAACAGAGTCCTTTGGTGGCCGGTACTTTCTGCTGACGAGGTGGAACGGGAGTTTATAGACCAAAAGATTGATCGGTCAGCAAAGACCCTCAAGGACCTTGGGATCGAACCCGCGGAGTTGGCAAGCCTCACATTCCATTACCTCAAGGATATCGAAGCTCTGCGTTCTATGACCTGCCGCCTGCAACTGAACGCGAGAAGAGGGAAGAGAAGAAGTATCTGCATGTTCTCGACGATCAATG</t>
  </si>
  <si>
    <t>K03950</t>
  </si>
  <si>
    <t>K03934</t>
  </si>
  <si>
    <t>4231_g</t>
  </si>
  <si>
    <t>K03935</t>
  </si>
  <si>
    <t>K03936</t>
  </si>
  <si>
    <t>K03885</t>
  </si>
  <si>
    <t>8295_g</t>
  </si>
  <si>
    <t>ATGCTGCGTCAGGGATCCCGAGAGGGACTTACACGTTCCTTCACGAAAATACAATTTCCTCGCAGCTTCGCATACCCATTGCAAGAGCAAGTTGGAGCCAGACGTAGTTGGCAGAGACCATATAGCTCAAAGCGATCGCTTCCGCGGGTTACACTATTGCCCAGTCGCGCACAATGTCGACTTATCCTTCCCTATACAAGCGCACGCTTTGTATCCGGTAAACCATTGCCACAGCGGCGATCATGGGCCATCAACTTTGTATACCGGTCTGCGGCATGGCTAGGGGGCTCAATCGCCTTTCTCGGGATTGGCGTCGTTGGGTTCTTTCTATACGATGCTTCGACATATCGGGAAGACCTCTCCTACAGGGACATTCAAGTCTCGGAGCTGGCTTTGAATCCGCGAAGAGGAGGTCCCAAGAACTTGCCCATTGCAGAAGTCCAAATCGATGATGACGACTGTGAAGAAATGCAAAGACAGAAGGATAAACAAAAGCTAGTTATACTTGGCGGCGGATGGGGTAGTGTGGCTCTGTTGAAAACCCTCAACCCAGAAGAATATCATGTCACAGTGGTTTCGCCCACCAACTACTTCTTATTCACGCCTATGCTTCCTTCGGCCACTGTCGGTACTCTAGAGTTTCGATCACTAGTCGAGCCTATAAGAAGAATCATAACTAGAGTTCGGGGGCATTTTATCCGCGCGTCTGCAGAGGATATAAATTTCTCCGAGAAATTGGTAGAGTTATCACAAAAGGACAATGATGGAAACGAAGTCCACTTTTACCTCCCCTACGACAAGCTCGTTATAGCTGTCGGGTCAACTACAAATCCACATGGTGTAAAGGGTTTGGACAATTGCCACTTCTTGAAAGACATCGACGATGCACAGAAGATTAGAAATCGCATTTTGACCAACCTAGAATATGCTTGCCTTCCATCAACCTCTGACCAGGAGAGGAAACGCCTCCTTTCTTTTGTGGTTAGTGGTGGTGGTCCTACCGGGGTAGAATTTGCAGCAGAACTTTTTGACCTGCTCAACGAGGATCTCATTCCACATTTCCCCAAACTCCTCCGTAATGAGATATCCGTTCATCTGATTCAAAGCCGAGGGCATATCTTGAATACATATGACGAGGCGGTGTCGAAGTATGCCGAGGAGCGCTTTGCTCGCGATCAGGTCCAGATTCTCACCAACTCCAGGGTGAAAGAAGTTACGCCCCACAAGATATTTTTCACCCAGAAGGATGAGAATGGAAATACGATCACGAAGGAACTACCCATGGGGTTTTGCCTCTGGTCTACCGGAGTCTCACAAACGGAATTTTGCCAAAAGGTCTCAGACGCCCTAGGATCCTCACAAACCAACCGTCATGCTCTTGAAACAGATACCCATCTCCGTCTCAATGGAACTCCGCTAGGAGATGTCTACGCTATCGGAGATTGTGCAACCGTCCAGAATAATGTTGCGGACCATCTTGTAACTTTCCTTCGTACAATCGCATGGGAGCAAGGCAAAGACCCCCAGACAATGCAAATCACATTTGGGGAATGGCGAGGAGTGGCACAAAAGGTCAAGAAGCGTTTCCCTCAAGCTGCGGACCATTTAAAGCGCCTCGACAAGCTCTTTGCAGCCTATGACAAGGACCAGTCAGGCACCTTGGACTTTGGCGAGCTGCGAGAGCTTCTCCTGCAGATTGACAGCAAGCTTACCTCACTTCCAGCAACAGCACAACGGGCCCATCAGCAGGGGCAATATCTTGGTCACAAATTCAACAAGCTGGCAAGAGCAGCGCCTGGATTGAATATCAATGATGTGCGGGATGGGGATTTGGATGAAGCTGTATACAAAGCTTTTGAGTATCGCCATCTTGGAAGCTTAGCTTATATTGGTAACTCGGCCGTCTTTGACCTTGGAAACGGTTGGAATGTGGCGGGCGGATTGTGGGCAGTTTATGCGTGGCGAAGTGTGTATTTTGCACAGAGCGTAAGTTTGAGGACTCGGATACTACTAGCCATGGATTGGGCTAAAAGAGCAATGTTTGGGAGAATCTCATGAACTACTG</t>
  </si>
  <si>
    <t>694_g</t>
  </si>
  <si>
    <t>ATGAACGCCTTAACCAAGACAAGAAGCATTAATGCATTCAGAACAGCGCCTCGGTTCAAGCAGCTTCTCCAAAGAGGTTTAACCACCAAAGAGCTTGATTCCTCCAAAGGAATCGTGAGCGTGTAGTCATATTGGGCTCTGCTGGGCTGGCTTTGTCCTCTCAAGAGATCTCCACCCaAAAAAGTTCCAAACCATTGTTGTATCTCCGAGGTCCTATTTCGTTTTCACTCCTCTCTTAGCATCTACTGCCGTCGGCACCCTTGAATTCAGAACAACCCTCGAATCCGTAAGAGCTCGTTCGACAGGCGTCGAGTTCTTCCAAGGATGGGCGGATGATGTCAACTTCAACGAAAAGAGATTAGCGATCGAAGAAGCCACAGTTCGGAGACCTATAGAAAAGTCGGGAGCAAGCTATCATGCTGCAAGCTTGACCGAGGCCGATCACACCCACCGAGCCAAGAAGAAGGGTCAAATTTTCAACTTGAAATATGACAAACTTGTTATTGCAGTGGGATGCTACAGTCAAACTTTCGGCACTCCGGGTGTTAGAGAGAATGCATTCTTCTTGAAGGACGTTGTTGATGCCAGGAAAATCAGAAAGCGAATTCTTGAAGTTTCGAAACTGCCGCTCTTCCAACCACTTCCGAAAAATTGCGAGACCAGATTCTCAACTTTGCTGTTGTTGGCGGTGGTCAACTGGCGTCGAATTCGCTGCCGAGCTCTTTGATTTGTGTCATGAAGACCTGCACAAACTCTACCCCACGCTGGTCCCCCACGTTAAAATCACCATCTACGACGTCGCCTCCAAAATCCTCCCCATGTTCGATAGTTCGCTAGCCAACTACGCCCTCAACCTCTTTAAGCGCGACGGCATATCCATCAAAACCGAGCACCACATCTTGGGTCTCAGGCCTGGACTCCCCAACTCAGATGATCCAAATAAAGACGGCGGTTGTTTCACCTTGACGACGAAACAGGACGGCGAGGTAGGAGTTGGGATGTGTGTTTGGAGTACGGGCTTGATGATGAATCCCTTTGTTCAAAGCGCTTTAGATGAAGTCCACACCTACCCAACTGCCTCCGCATCTCTCTCCTCCGACCTCTCATTCGGCAGATCCCCCAACACGGAAAAATGGTCTCTCAAGCGTCATCCTAAAACAGGAGGGTTGATGGTAGATGATCATTTCAGAGTGAAGCTCATCCCCCGCAATTCATTGTCGAAAGGGGAGGGTGAAGGAAAACAGGTATCGGAAGCGACGATGCAAGATGTATTTGGGATTGGGGATGTGGCGACGATTGAGACGGAGAGATTGCCAGCTACTGCACAGGTGGCTAATCAGGAGGCGAAGTGGTTGGGGAAGGCGTTGAATAAGGGGGTTCATGAGTACCCGGGGTTCAATTTTAAGAATCTAGGCGTCATGACTTATCTGGGAAATATGAAGGCGATTATGCAAGCAGAGGGTGGCACAGAGGTTAAGGGAGAGCGGCATGGTTGATTTGGAGAGGGGCCTACCTGACCAAAACTGTTAGCTGGAGGAATAAGTTGCTGATCCCGATTTATTGTCGATAAACTGGATTTTTGGGAGGGATATCTCCAGGTTCTA</t>
  </si>
  <si>
    <t>1662_g</t>
  </si>
  <si>
    <t>ATGGCCTCAATTAAAGCGATGATGAGGCTCCCTCCCTCCTCAATTGGCCTCAAGTCGGCGACGTACAGTAGGTCCTTTGCAACGTCACAGCGAGCGTCCTGGGCAGGCGGGTTGCGCCCGACTTCCCGAATCCTCCTCCAGAGCAAATTACAGCGACCTTCCTGTCGCGGATATGCGGATGCCCCCTCTATCAAGGTGCCCAAGAGGAGGTTTCGGTGGTTTAAGTTTCTTTGGCGCGTTACATACCTATCAGCGATTGGAGGGACAGCTTATCTAGCCTATGGAGTTTATGAGTTGCGACATCCAGATGATCAGTTTGAGACGGATCCGTCCAAGAAGAATTTGGTTATTTTGGTACCGGCTGGGGAGCTGTATCTCTTCTCAAGAAACTCGATACCGAAAATTATAATGTCATTGTCATCTCTCCTCGAAACTACTTCCTCTTCACCCCCCTACTACCATCATGTACCACTGGTACCATCGAACATCGATCGATTATGGAACCTATCCGAAGCATATTGAGACATAAGAAAACGGCAGTGAAGTTCTATGAAGCAGAGGCTACCAAAATTGACCACGTGAAGAAGACTGTTTCCATCAATGACAACTCAGATATCAAAGGGGCAAGCAGCGAGACTGAGGTGCCATATGATATGCTGGTGGTTAGTGTGGGCGCTGAGAACGCAACTTTTGGTATTCCGGGTGTCAGGGAACACTCGTGCTTTTTGAAGGAGATTGGCGACGCACAACAGATCCGGAAGAAGATCATGGACTGTGTGGAGACTGCTACCTTTAAGGATCAAAGTCCGGAAGAGGTTGAGCGTCTTCTGCACATGGTGGTGGTTGGTGGAGGACCTACTGGTGTCGAGTTTGCCGGCGAGCTTCAGGATTTCTTCGACCAGGACATCAAGAAGTGGATTCCAGAAATTGCAGACAAGTTCAAAGTTACCCTTATTGAAGCTCTTCCCAATGTCCTTCCCATGTTTTCCAAGCAACTCATCGAGTATACGGAATCAACCTTCAAGGAGGAGAAAATCACAATCAAGACTAAGACCGCTGTAAAGAAGGTGACCGATAAGACTGTCGAAGCTGAGGCAACTGGACCGGATGGAAAGAAGACCACAGAAATCATGCCATACGGTCTCCTCGTCTGGGCTACCGGAAACGCAGTCCGGCCCGTCATCAGAGACCTGATGTCCCAAATTCCCGCGCAAAAGGATTCAAGAAGAGGTCTCGCCGTGAACGAATACCTAGTCGTCCAAGGCACCAAAGACATCTGGGCGACAGGCGACTGCGCCGTAGCAGGATAcGcCCCCAcGGCTCAAGTAGCATCTCAAGAAGGAGCATTCCTTGCCCGCCTCTTTAACACCATGGCCAAGAGCGAAGCTATCGAGTCGCAGATCCATGaACTGTCTTCATCGCTTAACCTCCAGCCAGGAAACACTGCGGAAGTCGCAAAAGAGATCGAGGCGCATGAGAAGCAGTTGAGAAGGATTAAGGATATCAAGCCATTTCACTATACCCATCAAGGGAGCTTGGCGTATATTGGAAGTGAGAGGGCGGTGGCGGATGTGAGTTGGTTGAATGGAAATTTTGCGACGGGgGGTGGATTGACGTATTTATTCTGGAGGAGTGCGTATCTGAGCATGTGCTTTAGTCTCGGAATCGGGTCCTGGTGGTACTGGATTGGCTGAAATCTAAGGCATTTGGCAGAGACGTTTCTCGAGAATA</t>
  </si>
  <si>
    <t>K03952</t>
  </si>
  <si>
    <t>K03943</t>
  </si>
  <si>
    <t>K03946</t>
  </si>
  <si>
    <t>K03939</t>
  </si>
  <si>
    <t>K03965</t>
  </si>
  <si>
    <t>K03963</t>
  </si>
  <si>
    <t>K03953</t>
  </si>
  <si>
    <t>K03942</t>
  </si>
  <si>
    <t>K03955</t>
  </si>
  <si>
    <t>7384_g</t>
  </si>
  <si>
    <t>K03937</t>
  </si>
  <si>
    <t>K00356  </t>
  </si>
  <si>
    <t>NADH dehydrogenase (ubiquinone) Fe-S protein 1</t>
  </si>
  <si>
    <t>NADH dehydrogenase (ubiquinone) Fe-S protein 2</t>
  </si>
  <si>
    <t>NADH dehydrogenase (ubiquinone) Fe-S protein 3</t>
  </si>
  <si>
    <t>NADH dehydrogenase (ubiquinone) Fe-S protein 4</t>
  </si>
  <si>
    <t>NADH dehydrogenase (ubiquinone) Fe-S protein 6</t>
  </si>
  <si>
    <t>NADH dehydrogenase (ubiquinone) flavoprotein 1</t>
  </si>
  <si>
    <t>NADH dehydrogenase (ubiquinone) flavoprotein 2</t>
  </si>
  <si>
    <t>NADH dehydrogenase (ubiquinone) 1 alpha subcomplex 2</t>
  </si>
  <si>
    <t>NADH dehydrogenase (ubiquinone) 1 alpha subcomplex 6</t>
  </si>
  <si>
    <t>NADH dehydrogenase (ubiquinone) 1 alpha subcomplex 8</t>
  </si>
  <si>
    <t>NADH dehydrogenase (ubiquinone) 1 alpha subcomplex 9</t>
  </si>
  <si>
    <t>NADH dehydrogenase (ubiquinone) 1 alpha/beta subcomplex 1</t>
  </si>
  <si>
    <t>NADH dehydrogenase (ubiquinone) 1 beta subcomplex 7</t>
  </si>
  <si>
    <t>NADH dehydrogenase (ubiquinone) 1 beta subcomplex 9</t>
  </si>
  <si>
    <t>4529_g</t>
  </si>
  <si>
    <t xml:space="preserve">K00411  </t>
  </si>
  <si>
    <t>ubiquinol-cytochrome c reductase iron-sulfur subunit</t>
  </si>
  <si>
    <t xml:space="preserve">K00412  </t>
  </si>
  <si>
    <t>ubiquinol-cytochrome c reductase cytochrome b subunit</t>
  </si>
  <si>
    <t xml:space="preserve">K00413  </t>
  </si>
  <si>
    <t>ubiquinol-cytochrome c reductase cytochrome c1 subunit</t>
  </si>
  <si>
    <t xml:space="preserve">K00414  </t>
  </si>
  <si>
    <t>ubiquinol-cytochrome c reductase core subunit 1</t>
  </si>
  <si>
    <t xml:space="preserve">K00415  </t>
  </si>
  <si>
    <t>ubiquinol-cytochrome c reductase core subunit 2</t>
  </si>
  <si>
    <t xml:space="preserve">K00416  </t>
  </si>
  <si>
    <t>ubiquinol-cytochrome c reductase subunit 6</t>
  </si>
  <si>
    <t xml:space="preserve">K00417  </t>
  </si>
  <si>
    <t>ubiquinol-cytochrome c reductase subunit 7</t>
  </si>
  <si>
    <t xml:space="preserve">K00418  </t>
  </si>
  <si>
    <t>ubiquinol-cytochrome c reductase subunit 8</t>
  </si>
  <si>
    <t xml:space="preserve">K00419  </t>
  </si>
  <si>
    <t>ubiquinol-cytochrome c reductase subunit 9</t>
  </si>
  <si>
    <t xml:space="preserve">K00420  </t>
  </si>
  <si>
    <t>ubiquinol-cytochrome c reductase subunit 10</t>
  </si>
  <si>
    <t>9474_g</t>
  </si>
  <si>
    <t>5802_g</t>
  </si>
  <si>
    <t>7419_g</t>
  </si>
  <si>
    <t>2012_g</t>
  </si>
  <si>
    <t xml:space="preserve">K02256  </t>
  </si>
  <si>
    <t>cytochrome c oxidase subunit I</t>
  </si>
  <si>
    <t xml:space="preserve">K02261  </t>
  </si>
  <si>
    <t>cytochrome c oxidase subunit II</t>
  </si>
  <si>
    <t xml:space="preserve">K02262  </t>
  </si>
  <si>
    <t>cytochrome c oxidase subunit III</t>
  </si>
  <si>
    <t xml:space="preserve">K02263  </t>
  </si>
  <si>
    <t>cytochrome c oxidase subunit IV</t>
  </si>
  <si>
    <t xml:space="preserve">K02264  </t>
  </si>
  <si>
    <t>cytochrome c oxidase subunit Va</t>
  </si>
  <si>
    <t xml:space="preserve">K02265  </t>
  </si>
  <si>
    <t>cytochrome c oxidase subunit Vb</t>
  </si>
  <si>
    <t xml:space="preserve">K02266  </t>
  </si>
  <si>
    <t>cytochrome c oxidase subunit VIa</t>
  </si>
  <si>
    <t xml:space="preserve">K02267  </t>
  </si>
  <si>
    <t>cytochrome c oxidase subunit VIb</t>
  </si>
  <si>
    <t xml:space="preserve">K02268  </t>
  </si>
  <si>
    <t>cytochrome c oxidase subunit VIc</t>
  </si>
  <si>
    <t xml:space="preserve">K02269  </t>
  </si>
  <si>
    <t>cytochrome c oxidase subunit VII</t>
  </si>
  <si>
    <t xml:space="preserve">K02270  </t>
  </si>
  <si>
    <t>cytochrome c oxidase subunit VIIa</t>
  </si>
  <si>
    <t xml:space="preserve">K02271  </t>
  </si>
  <si>
    <t>cytochrome c oxidase subunit VIIb</t>
  </si>
  <si>
    <t xml:space="preserve">K02272  </t>
  </si>
  <si>
    <t>cytochrome c oxidase subunit VIIc</t>
  </si>
  <si>
    <t xml:space="preserve">K02273  </t>
  </si>
  <si>
    <t>cytochrome c oxidase subunit VIII</t>
  </si>
  <si>
    <t>ATP-synthase</t>
  </si>
  <si>
    <t>F-type H+-transporting ATPase subunit a</t>
  </si>
  <si>
    <t>F-type H+-transporting ATPase subunit b</t>
  </si>
  <si>
    <t>F-type H+-transporting ATPase subunit c</t>
  </si>
  <si>
    <t>F-type H+-transporting ATPase subunit alpha</t>
  </si>
  <si>
    <t>F-type H+-transporting ATPase subunit beta</t>
  </si>
  <si>
    <t>F-type H+-transporting ATPase subunit delta</t>
  </si>
  <si>
    <t>F-type H+-transporting ATPase subunit epsilon</t>
  </si>
  <si>
    <t>F-type H+-transporting ATPase subunit gamma</t>
  </si>
  <si>
    <t>V-type H+-transporting ATPase subunit A</t>
  </si>
  <si>
    <t>V-type H+-transporting ATPase subunit B</t>
  </si>
  <si>
    <t>V-type H+-transporting ATPase subunit C</t>
  </si>
  <si>
    <t>V-type H+-transporting ATPase subunit D</t>
  </si>
  <si>
    <t>V-type H+-transporting ATPase subunit E</t>
  </si>
  <si>
    <t>V-type H+-transporting ATPase subunit F</t>
  </si>
  <si>
    <t>V-type H+-transporting ATPase subunit I</t>
  </si>
  <si>
    <t xml:space="preserve">K02125  </t>
  </si>
  <si>
    <t>F-type H+-transporting ATPase subunit 8</t>
  </si>
  <si>
    <t xml:space="preserve">K02126  </t>
  </si>
  <si>
    <t xml:space="preserve">K02127  </t>
  </si>
  <si>
    <t xml:space="preserve">K02128  </t>
  </si>
  <si>
    <t xml:space="preserve">K02129  </t>
  </si>
  <si>
    <t>F-type H+-transporting ATPase subunit e</t>
  </si>
  <si>
    <t xml:space="preserve">K02130  </t>
  </si>
  <si>
    <t>F-type H+-transporting ATPase subunit f</t>
  </si>
  <si>
    <t xml:space="preserve">K02131  </t>
  </si>
  <si>
    <t>F-type H+-transporting ATPase subunit 6</t>
  </si>
  <si>
    <t xml:space="preserve">K02132  </t>
  </si>
  <si>
    <t xml:space="preserve">K02133  </t>
  </si>
  <si>
    <t xml:space="preserve">K02134  </t>
  </si>
  <si>
    <t xml:space="preserve">K02135  </t>
  </si>
  <si>
    <t xml:space="preserve">K02136  </t>
  </si>
  <si>
    <t xml:space="preserve">K02137  </t>
  </si>
  <si>
    <t>F-type H+-transporting ATPase oligomycin sensitivity conferral protein</t>
  </si>
  <si>
    <t xml:space="preserve">K02138  </t>
  </si>
  <si>
    <t>F-type H+-transporting ATPase subunit d</t>
  </si>
  <si>
    <t xml:space="preserve">K02139  </t>
  </si>
  <si>
    <t xml:space="preserve">K02140  </t>
  </si>
  <si>
    <t>F-type H+-transporting ATPase subunit g</t>
  </si>
  <si>
    <t xml:space="preserve">K02141  </t>
  </si>
  <si>
    <t>F-type H+-transporting ATPase subunit h</t>
  </si>
  <si>
    <t xml:space="preserve">K02142  </t>
  </si>
  <si>
    <t>F-type H+-transporting ATPase subunit j</t>
  </si>
  <si>
    <t xml:space="preserve">K02143  </t>
  </si>
  <si>
    <t>F-type H+-transporting ATPase subunit k</t>
  </si>
  <si>
    <t xml:space="preserve">K02145  </t>
  </si>
  <si>
    <t xml:space="preserve">K02146  </t>
  </si>
  <si>
    <t>V-type H+-transporting ATPase subunit AC39</t>
  </si>
  <si>
    <t xml:space="preserve">K02147  </t>
  </si>
  <si>
    <t xml:space="preserve">K02148  </t>
  </si>
  <si>
    <t xml:space="preserve">K02149  </t>
  </si>
  <si>
    <t xml:space="preserve">K02150  </t>
  </si>
  <si>
    <t xml:space="preserve">K02151  </t>
  </si>
  <si>
    <t xml:space="preserve">K02152  </t>
  </si>
  <si>
    <t>V-type H+-transporting ATPase subunit G</t>
  </si>
  <si>
    <t xml:space="preserve">K02153  </t>
  </si>
  <si>
    <t>V-type H+-transporting ATPase subunit H</t>
  </si>
  <si>
    <t xml:space="preserve">K02154  </t>
  </si>
  <si>
    <t xml:space="preserve">K02155  </t>
  </si>
  <si>
    <t>V-type H+-transporting ATPase 16kDa proteolipid subunit</t>
  </si>
  <si>
    <t xml:space="preserve">K02412  </t>
  </si>
  <si>
    <t>flagellum-specific ATP synthase</t>
  </si>
  <si>
    <t xml:space="preserve">K03224  </t>
  </si>
  <si>
    <t>ATP synthase in type III secretion protein SctN</t>
  </si>
  <si>
    <t xml:space="preserve">K03661  </t>
  </si>
  <si>
    <t>V-type H+-transporting ATPase 21kDa proteolipid subunit</t>
  </si>
  <si>
    <t xml:space="preserve">K03662  </t>
  </si>
  <si>
    <t>V-type H+-transporting ATPase S1 subunit</t>
  </si>
  <si>
    <t>7319_g</t>
  </si>
  <si>
    <t>7287_g</t>
  </si>
  <si>
    <t>10511_g</t>
  </si>
  <si>
    <t>10675_g</t>
  </si>
  <si>
    <t>2576_g</t>
  </si>
  <si>
    <t>9226_g</t>
  </si>
  <si>
    <t>2487_g</t>
  </si>
  <si>
    <t>9533_g</t>
  </si>
  <si>
    <t>4299_g</t>
  </si>
  <si>
    <t>1285_g</t>
  </si>
  <si>
    <t>5340_g</t>
  </si>
  <si>
    <t>10107_g</t>
  </si>
  <si>
    <t>1735_g</t>
  </si>
  <si>
    <t>9498_g</t>
  </si>
  <si>
    <t>496_g</t>
  </si>
  <si>
    <t>8976_g</t>
  </si>
  <si>
    <t>7736_g</t>
  </si>
  <si>
    <t>3128_g</t>
  </si>
  <si>
    <t>13493_g</t>
  </si>
  <si>
    <t>4263_g</t>
  </si>
  <si>
    <t>5989_g</t>
  </si>
  <si>
    <t>9151_g</t>
  </si>
  <si>
    <t>1652_g</t>
  </si>
  <si>
    <t>7974_g</t>
  </si>
  <si>
    <t>1929_g</t>
  </si>
  <si>
    <t>a long-linear glucan + H2O - a short glucan + a short glucan</t>
  </si>
  <si>
    <t>cellobiose + H2O = 2 beta-D-glucose</t>
  </si>
  <si>
    <t>cellulose + H2O = beta-D-glucose + cellulose</t>
  </si>
  <si>
    <t>beta-D-glucose + ATP = beta-D-glucose-6-phosphate + ADP + H+</t>
  </si>
  <si>
    <t xml:space="preserve">beta-D-glucose-6-phosphate = D-fructose-6-phosphate </t>
  </si>
  <si>
    <t>CB</t>
  </si>
  <si>
    <t>PD3A</t>
  </si>
  <si>
    <t>SPD</t>
  </si>
  <si>
    <t>AMM</t>
  </si>
  <si>
    <t>CELL</t>
  </si>
  <si>
    <t>OAC</t>
  </si>
  <si>
    <t>Protein Sequence</t>
  </si>
  <si>
    <t>MALVIRSPCLTATTLSTQVVTLLLQTRVCFTLSSMADVPKDLLQQIKRLEELFTVDTKKLKEITEHFIKELEKGLSVEGG SIPMNPTWCMSFPTGDEQGTFLALDMGGTNLRVCGITLTEQKSEFNIVQSKYRMPEELKSGTSDELWEYIADCLQQFVET HHHDQMDKKFHLGFTFSFPATQDYIDHGVLQRWTKGFDIDGVEGHNVVPMFEAAIAKRGVPIKLTALINDTTGTLIASAY TDTKMKIGCIFGTGCNAAYMEDCGSIPKLAHLNLPPETPMAINCEWGAFDNEHKVLPRIQYDVIIDKDSPRPGQQAFEKM IAGLYLGELFRLVLVDLHDNKEVHIFENQNIDTLRKAYTLDSSFLSLVEEDPFENLSETSDLFQNKLNITTTLPELELIR</t>
  </si>
  <si>
    <t>MKFTQVALPLLFSSVVLAIPTNVLQKKVPTKVVAERAATSICGQWDSVVTGTYTVYQDLWNEGAATSGSQCTTVDSLTDG TVAWSTSWTWVGASSSVKSYANVALTKTGVQLSAVGSIPSVWKWGYTNSSTIVADVAYDFFTSSTATGSNEFEIMVWLAA LGGAGPISSTGSAVATVTINGVSWKLFSGPNGSTTVYSFVAVDEATSFSGDMKLFFDYLVQNEGFSTSQYITTIEAGTEP</t>
  </si>
  <si>
    <t>MGFKKLLPVAALPLGALAQSGAWGQCGGIGWSGATTCISGYTCTYNNDYYSQCLPGSSGGTTTSKTTSTTSVSGITTITT SVSKTTSTTSATVTAAAGNPFSGVAQWPDPYWASEISTLAIPSLTGAMATKAAAVADVPTFVWLDTAAKVPSMDTYLTQI EAENAAGASPPFAGTFVVYDLPDRDCAAAASNGEYSIADNGVANYKAYIDAIVAIVKKHPNVKIILVIEPDSLANLVTNL SVAKCSNAEAAYKECVEYAIAQLNLSNVSMYLDAGHAGWLGWSANIGPAATLFAQIWKAAGSPAAVRGLATNVANYNAWT</t>
  </si>
  <si>
    <t>MSKAVLPKDFLWGFATASYQIEGAPTADGRGPSIWDTFCARPGKIADGSSGAVACDSYHRTAEDIELLKTTGAKAYRFSI SWSRIIPLGGRNDPINPAGIAFYKKFIDDLLAENIVPFVTLFHWDLPDELDKRYGGLLNKEEFTKDFANYAKVLFENLPK VKHWITFNEPWCSSILGYNTGLFAPGHTSDRTKNPVGDSSRECWTVGHNLILAHGTAVKLYREQYKAKQGGEIGITLNGD ATYPWDPADPRDVEAAERKLEFAISWFADPIYFGHYPASMVKQLGDRLPTFTPEEAALVKGSNDFYGMNHYTANYVRHID</t>
  </si>
  <si>
    <t>MSEPKEVEVGGEPALEPEVMPMADPTPAVEQIPDLVPVPVGSVVTDSVPEPVASVVIDSIPEPVASQIAVSAPEPVASQI SDSILEPTGHELQEPILESRDVVTDLPVPVSQEDETSEFVLIPPEAQTKEELQEPVPVASSSQTSDLVTPSPASQSTGSI VQSTDTHPTSDSPVSQMSEQVFDKDAEDSEGHSTNTTPNSEFTPPDSPASKSAGLLVQEPVDKRANARRLAATLTLEEQI SLLTAADFWRSQSIPEKGIPAFKTSDGPNGARGAVFKAGTKAALFPCGISLAATWNTDILYEVGQQLAHEAKARSAQVML APTVCLHRGPLGGRNFESFSEDPFLTGKLASSYIKGLQGQGVAATIKHFVANEQETERFKINSTVEERALRELYLRPFEM AIREANPWAVMSSYNLINGVHADMNEHTLKDILRGEWKYEGTVMSDWGGTNSIAESIEAGCDIEMPVGYDHRHQHALNAI ADGMLSREAVEKAAASVLYLVERTKKGDMSAELTEREDDREETRSLIRKAGAEGLTLLKNDGNILPIKPAETKIAVIGPN ANRAIAGGGGSASLNPYYSTLPLDSIKAVPGKEITYALGCHTYKWLPLAASYCHNASGEQGVDMEFFVGDKFEGSPKVLQ QRTNTDLFLWDSVPPEVAGVWSCRARTTLTAVTSGLHTLSFSTVGAGRLFVNGKLTVDAWNWTERGEAMFGDSEQVLFDL QLEAGQSIELMAEMTNEVRPLWRQKTDKKTHEYGGVRIGYKEEDKKDYLQEAVDAAKDADVAVVIVGLDGEWESEGYDRS TMDLPSNGSQDRLIEAVLKANPRTVVVNQSGSPVTMPWADRVPSIIQGWYQGQEAGNALADVLFGFKNPSGKLPTTFPKR LEDNPTFHNWPGENLKVVYGEGLYIGYRHYEKSKIQPLFPFGHGLSYTRFAYGKPTISRATLLENDQIQITIPITNKGGV</t>
  </si>
  <si>
    <t>MTTNNFDVEDVLSKLDIVEKVSLLAGADWWHTVPLPKHGVPAIRVSDGPNGVRGTMFFNGVKAACFPCGTALGATWDTEL LRKAGLKMGEEAKAKGVHVILGPTTNMQRSPLGGRGFESPSEDPILAGLVSAALVNGIQETGVQATIKHFVCNDQEHERN GVDAIVTERALREIYALPFQLVVKESSPGAFMTGYNKVNGTHVSENPKIIKEMLRGEWGWKGLIMSDWWGTYSTSDAANA GLDLEMPGATRYRGDLLIQNLGIHKVGMHTLDERVRNVLEIVKKVAKANIPEYAEEKTANTPETAAFLRKIGADSIVLLK NEGNILPFKKDKKTLILGPNAKMAAYHGGGSASLNAYYAVTPFDGISAQLTTPPEYTVGCYAHKELPLIGTLLKTDKGEP GITFRAYNEPPSAKDRKCIDEITLTKTEFLLMDYKCPRITQELYYADIEGDFTAEEDADFEFGLGVYGAAKLFIDDELLI DNDTKQTKGTMFFNCGTIEEKGILSVKKGQQYHLKVDFASAPACKLDQGTNVLFGGGAVRIGGAKVIDADQEIKKAAEMA KGADQVIICAGLNADWEGEGADRENMNLPGRMNDLISAVAAANPNTVVVNQSGTPVEMPWISSVNGLLQAWFGGNETGNA IADVIFGETNPSAKLPLTFPRRVQDNPAFLNYRSERGRTLYGEDIYIGYRYYEKVDLGVLFPFGYGLSYTSFSTSALSVE</t>
  </si>
  <si>
    <t>MDTQKIKDLKGVLRSDFFWGYATAATQVEGGWNADGKGLSIWDTLAHTPGKVLDNSTPDDAVLSYYQTASDVALLKSYGV TGYRFSLSWSRIIPLGGANDPVNEAGLKYYENLVDELLKNGITPFVTLFHWDTPQSLEDRYGGMLNMKRYIPDFVRYARV CFERLGPKVKHWITYNEPGVYTLAGYAAGVHAPGRSSDRTKNAEGDSSTEPFIVGHTELVSHGHVVKMYRDEFKAKQHGE IGITLHGNYSHPWDEHDVKDVEAAERARQFEIGWFADPVYGSGDYPACMREQLGDRLPKFTEEERALVKGSSDFYGMNSY TTFYVRHKDTPPELNDHLGNVEKLDRNKEGVERGPESDTYWLRTSPWGFRLLLNWIWKRYGVPIYITENGTTAKGEADWK</t>
  </si>
  <si>
    <t>MAFRQSLGYLEAGFSSLVTVVLGLFCFVRLDSNSRGSPKYAENSNSESEIGSSLQEIAEQVAREFDFTGEDLRRGVTGFI QQMNDGLRAHGSTIEQLPSFITKVPTGLEKGTYLAVDMGGTNLRVCSITLHGDGTHSMIQSKMIIPNKLMVSKSSKDIFS FTAKAVDSFLKSNYPESFTIEVNNLKLDKVCKPFFNLGFTFSHAVSQLDIDRGTLIRWSKGFDIEGVVGQDVCALLQTAL DELQLPVQVTALINDAVGTLMARAYASPLSAYTIMGAVFGTGSNGAYVEKMSNITKLLNPEDNGAQGIQPDALMIVNTEW GNFDRRLEFLPNTPYDMAVDSGSVNAGFEMYEKRISGMYLGEILRQTILSLVNQAKSPIFSAAKIPENSQLYLQWGINSE</t>
  </si>
  <si>
    <t>MRKSLLLTADHIGLQGPYHHFWWPMARLIGRRDIVVGFSRTPWASLAAPYRGFTGKIRSESGGLRGDMASSTHGLGIREI EPHKLSADRLPSSSPLSLIHLVSFVFLALVLVVQFFIVDVPATQIHDRKYSHTSHSPLARTIESATCASPHPFLTEVPIS KPHEMALCEEGKRISAEFDVDDATLKRVTDEFLREMVEGLEKNGTTMSQIPTYVTGVPNGTEKGLYLAVDLGGTNFRVCS IQLNGDTTFNLIQSKIAIPRDLMVAKTAKELFAFLAKQIETFLRTHHSEQFAATVRRRQTVSTPEGFRDENIFRLGFTFS FPVHQTGINSGTLMRWTKGFDIPDAIGKDVCYLLQKEIDLLKLPVRVAALVNDTVGTLMARSYTSPGKTTTLLGAIFGTG TNGAYVEKLSKITKPMEGDFDKTTGEMVVNTEWGSFDNTLKVLPTTIYDNVLDKNSPNPGIQMFEKRISGMFLGEILRLV LVETIKNPHVALFRDDNSSQNDFKTTTIVDETSPLFIEWGLDSSILSVAEGDKETYLPVLRQEIEKHLGVSSASIEDAKF VRTVAHAIGLRAARLSAAAIAAIVIHSGRLASGCLANVPAAKILEDIKNVRIPEYHEKYTIDKHTVNYTLGANEDHVVDV</t>
  </si>
  <si>
    <t>MVQADKLPSWATLQNHHDVVGKAFVLKEEFKKDPKRFEKFSFTFDNTADKSEILFDFSKNFLTEETLKILVQVAKEAKVE ELRDAMFRGEKINVTENRAVLHTALRNVTNEEVLVDGKNVMPGVNRELKHMEEFSEQVRSGEWKGYTGKKLTTIINVGIG GSDLGPVMVTEALKFYGARDQTLHFVSNIDGTHMAEALRDSDPEVTLFLIASKTFTTAETITNANSAKEWFLKKTGGKGD IAKHFVALSTNEDAVTKFGIDAKNMFGFESWVGGRYSVWSTIGLSVAINIGYKNFHEFLSGAHAMDTHFRNTPLEKNIPV IAGLLGVWYSDFYGAQTHLVSPFDQYLHRFPAYLQQLSMESNGKAVARSTNSFIKYTTGAVIFGEPATNAQHSFYQLLHQ</t>
  </si>
  <si>
    <t>MPPRKIAMMTSGGDSQGMNAATRAVVRTAISKGCEIYCILEGYEGLVQGGDYIRKYGWQDVRGWLSEGGTYIGTARCMEF YERPGRLKAAKNLVLNGIDALIICGGDGSLTGADKFRFEWPGLLVELVETKQLTAEQVEPFKNLNIVGLVGSIDNDMSGT DATIGCYTALARICESLDCIEATASSHSRAFVIEVMGRHCGWLALMAAVATGADFAFIPEKPRAENWKEEMCKVVGEHRK MGKRKTIVIVAEGAHDQNGNKITPEVVKTLLADKHGLNLDTRITTLGHTQRGGAACAYDRSLASLQGVEAVNAVLEATPE TPTPFIAIIENKIVRKPLVQAVLDTKEVAKAIDARDFDKAMSLRDTEFGDVYGSYLTTTATNLNDAMRLPPQKHMRIAII HVGAPAGGVNAATRAAVAYCKTRGHTPIAIYNGFAGFSRHHDDEPVGSVREFDWLEVDGWASKGGSEIGMNRELPSESGI DEIASLFERYKIDGLFLIGGFEAFHSLSELRQAREKHSSLCIPMTLLPATISNNVPGTEYSLGSDTCLNELVRYCDTIKQ SASATRRRVFVIETQGGRSGYIATHAGLAVGASAVYTPEEGISLAMLEADIRHLRQAFAEDSGQARAGRLILVNEKASKV YSARLIADIIREEAHGRFESRDSIPGHVQQGGTPSAMDRIRAVRLAIKCIEHLEKYEDRSDSTILSDPLSCTVIGIKGAS VVLSPMKEVEENETDWTNRRPKKEFWTDVKHVVDVLGGRPNVPRPERDLKGWKAKDRKREWIKGLLAVPFVLHSQPTGVF ESRSGTVQTMAEEAHRRYAEIMQDVEDMIDDHISHQKVGLQGQSKLKMLVPSVGSFFTRLPLADAFRYQDQKRLISSRRF VPPSFNDIRLILNTAQLMGVCASGHLDLVTFDGDVTLYDDGKSLEPSNPVIERIISLMSQGTTIGIVTAAGYTEAERYYG RLHGLLEAIKSSERLTPKQKLNLVVMGGESNFLFKYSSDSPFLLSHLPRRTWILPTMSNWNQPAITALLDVAENALRECV SNLSLPATIMRKERAVGIIPATPGFKFARECLEETVLVVQKKLEMSKEAQVLPFCAFNGGNDVFVDIGDKSWGVQVCQKY</t>
  </si>
  <si>
    <t>MATSSTNNEFLSNGNGSIPVTTASPPVQEKINTDIVTLTRFLTEEQAKHQEATGDFTLLCHALQFSFKSIAYYIRRATLI NLTGLAGSSNITGDDQKKLDVIGNDLFVAAMRSSGKCAVLVSEEEEEAIYFPEHEHARYAVACDPIDGSSNLDAGVSVGT IFGIHKLAEGSHGTKEDLLKPGSELIAAGFTMYGASAQLVITMKGGSVNGFTMDNSLGEFILTHPNMRIPRKRAIYSVNE</t>
  </si>
  <si>
    <t>MGCQDVLSRKTGVIVGDDVLKLFNYCQEHNFAIPAVNVTGSSTVVAALEAARDAKAPVIIQTSNGGAAYFAGKGVSNGKQ EASIAGAIAAAHFVRAIAPSYGIPVIMHTDHCAKKLLPWLDGMLEADEEYFKEHGEPLFSSHMIDLSEESVEENIEITAQ HLKRAAPMKQWLEMEIGITGGEEDGVNNEDVDNNSLYTQPEDILAIYKALSPISPYFSIAAGFGNVHGVYKPGNVKLHPE</t>
  </si>
  <si>
    <t>MSSEGELKNNKSIAILDAAERGGYGVVSAVCYNLEQIIAVSRAAEAKRSPAMILLFPWALTQFNAHLVNLAADVCKTASV PISLHLDHCLEVEQVKYAASLPFDSIMVDMSHYEKEENLRLTKELTEYCHQRGIATEAEPGRIEGGEDGLKDTADLAGVL</t>
  </si>
  <si>
    <t>MPRQFFVGGNFKMNGSVETIKKIVGYLNDAHIDDKTEVVISPPSLYLLLAREHLRPGLEVAAQNVFDKPDGAFTGEISVR QLKDSNITWTLLGHSERRVILQEDDQFVASKTKAALEGGINVILCCGESMEQRESGLTIDVVTAQLRAVKNKVRNWSNIV</t>
  </si>
  <si>
    <t>MAPIKVGINGFGRIGRIVFRIATEFPNIEIVAVNDPFIEPHYAAYMLKYDSTHGRFKGEVEATEDGIIVNGKKVKFYNKR DPSEIPWNETGATYIVESTGVFTTTEKAKAHLKGGAKKVVISAPSADARMFVMGVNEKEYTSDLIVVSNASCTTNCLAPL AKVVNDNFGIVEGLMTTIHSYTATQKTVDGPSAKDWRGGRTAAQNIIPSSTGAAKAVAKVIPSLAGKLTGMSMRVPTSNV</t>
  </si>
  <si>
    <t>MSLSNKLSITDVDLKGKRVLIRVDFNVPLDADKKVTNNQRIAGAVPTIKYAIENGAKAVVLMSHLGRPDGKVNAKFSLKP VVPELEKLLGKSVQIAPDCVGKEVEEIVNKASGGQVVLLENLRFHAEEEGSSKDADGKKVKADKAKVEEFRKGLTALGDI YINDAFGTAHRAHSSMVGVDLPQKAAGFLMKKELEYFAKALETPKRPFLAILGGAKVSDKIQLIDNLLGKVDSLVIGGGM AYTFKKVLYGVKIGESLFDEAGSKLVAGLVEKAKKNGVTITLPVDYVTADKFAPDAKTGSATDESGIPDGWQGLDCGPKS</t>
  </si>
  <si>
    <t>MVQVDNKAVLIVIDGWGIPSESSPKNGDAIAAANTPVMDDFKKNAQGYTELEASSLAVGLPEGLMGNSEVGHLNIGAGRV VWQDVVRIDQTIKKGELNKNDVIVKTFKAAKEGTGRLHLAGLVSDGGVHSKQDHLYALLKLAKELEIPHVYIHCFGDGRD TDPKSGAAFIEGLLAKTKEIGTGEISSIVGRYYAMDRDKRWERVEVGLNALCVGDGEQSSDPVKTIRERYAKGENDEFLK PIIVGGKEAQGDQVFFFNYRSDRVREITQLLGDVDRSPLENFPYPKNITLTTMTQYKLDYPFTIAFKPQHMGNVLAETLG KQGVNQVHVAETEKYAHVTFFFNGGVEKVFPLETRDEKQDLVPSNKSVATYDLAPEMSAMKVAKQVAKRVQEGKFEFVMN</t>
  </si>
  <si>
    <t>MAITKIHARSVYDSRGNPTVEVDVVTETGLHRAIVPSGASTGQHEAVELRDGDKTKWGGKGVLKAVANVNDIIAPALIKA NLDVKDQKAVDDFLIKLDGTPNKGKLGANALLGVSLGVAKAAAAEKQIPLYAHISDLAGTKKPYVLPVPFFNVLNGGSHA GGRLAFQEFMIVPAAAPSFSEALRQGSEVYHQLKNLAKKKYGQSAGNVGDEGGVAPDIQTAEEALELISEAIAAAGYAGK IGIAMDVASSEFYKIDAKKYDLDFKNPKSDPTKWVTYEELAAQYQALAKKYPIVSIEDPFAEDDWEAWSYFYKTSSFQIV GDDLTVTNPLRIKKAIELKSCNALLLKLNQIGTLTESIQAAKDAYAANWGIMVSHRSGETEDVTIADVVVGIRAGQIKTG APARSERLAKLNQILRIEEELGDKAIYAGENFRHAINLDGSIAGFFFWPTSHTKSGRYLSSPSAQTQFTKAQLFSHNQSQ TSESKTVSKIPENKATRFRQTNNTLPSNYPGFNMAANKWDEEDSSTPPSSPPTHAASARRKFDDEEDDSDVLESWDAAED SEVEREKAKVEAERKAKADAEAAANKKSKAQRIAEKKAEHARRLAEDSDESSEEETEAQRRERLRQTEQDSDLKHAEDLF</t>
  </si>
  <si>
    <t>MATAMDHLSAGSTKIEWLSQLNTEFKPTRNYRRTSIVCTIGPKTNSVEALNKLRLAGLNVVRMNFSHGTYEYHQSVIDHA HEAERVQPGRQLGYALDTKGPEIRTGNTVGDIDIPISAGTEMNFTTDEKYIASCDDKNMYVDYKNITKVIQPGRIIYVDD GVLAFDVLKIVDEKTVRVRARNNGKISSKKGVNLPNTDVDLPALSEKDKADLRFGVKNNVDMVFASFIRRAEDVRSIRKV LGEDGKHIQIISKIENRQGLNNFAEILKETDGVMVARGDLGIEIPAAEVFAAQKKMIAMCNIAGKPVICATQMLESMIYN PRPTRAEISDVGNAVTDGADCVMLSGETAKGSYPNEAVHEMHETCLKAENTIAYVSHFEELCNLVTRPVSIVESCAMAAV</t>
  </si>
  <si>
    <t>MTTALNKAYHPVERTASPSIDPSALSPSSKRLASRTNNYHSSSLKMVAETVNKTALHPSGVLPIREHTELEEELYDNAHI DYERVAIVPNPSVAALYEDALVYETGSAITSSGALTAYSGSKTGRSPLDKRIVKEPSSENDIWWGPVNKPMTPDVWRINR ERAIDYLNTRNRIYVVDGFAGWDEKYRIKVRVVCARAYHALFMRNMLIRPDRKDLEHFHPDYTIYNAGSFPANRYTEGMT SGTSVAINFADKEMVILGTEYAGEMKKGIFTVLFYEMPVKHNVLTLHSSANEGKNGDVTVFFGLSGTGKTTLSADSNRAL IGDDEHCWSDRGVFNIEGGCYAKCIGLSAEKEPDIFGAIRFGSVLENVVFSPETRLVDYDDATLTENTRCTYKTPRSLAC QQTTQATSSFLLVTPEVFFPPISKLNSSQTMFHFISGYTSKMAGTEDGVTEPQATFSSCFAQPFLALHPMRYAKMLADKI</t>
  </si>
  <si>
    <t>MFSRALRASRTAPRLSRLAVSRAAVVKRSVTTDAASAHADKDAVPEEDDKVFQIHLSDESFETYELDPPPYTLDTTKKEL KQMYTDMVSIRRMEMAADRLYKEKKIRGFCHLSTGQEAVAVGIEHSLTKTDDLITAYRCHGFALMRGASVKSIVGELLGR RGGVSFGKGGSMHMFTHGFYGGNGIVGAQVPVGAGLAFAHQYEGRIDNATVALYGDGASNQGQVFEAFNMAKLWNLPILF GCENNKYGMGTAANRSSGTTDYYKRGQYIPGLKVNGMDVLAVKAAVQHGKAYTTSGNGPLVLEYVTYRYGGHSMSDPGTT</t>
  </si>
  <si>
    <t>MLSAVLRRRALQSTFTLRLSRSYASKSFPPHTIVTMPALSPTMTSGNIGSWQKKVGDPISPGDVLIEVETDKAQMDFEFQ EDAVLAKILKDSGTKDIPIGNPIAVVVGQGEDISAFESFTLEDAGGDKAAPSAGGKAKEEASQSSEAADSKPSAPKAAAP SPAETESSGGRLQSALERLPNASFDAVRLAFDSKVNLTSIKGTGAGGQITVDDVKKATAGAAAPSSDTPVASYEDIPTSS MRSIIAARLLESTNQNPHFFVSAAVSVTKLLALRAALNGAGEGKYKLSVNDFLIKGCAIACKKVPAVNSSWRDGFIRQYN</t>
  </si>
  <si>
    <t>MVVPPRKLTATALIAKQRKHHHKTMFRSLILPRAAARSALKQQSPFPTLVAPSAIARHARRGYATEAEERDLVIIGGGVA GYVAAIRAGQEGLKVACVEKRGVLGGTCLNVGCIPSKALLNNSHLYHQIQHDTKNRGIDVGDVKLNLSNMMKAKDTAVTG LTKGVEFLFKKNGVEYIKGTGTFVGEHEIKVALNDGGETTLVGKNIFIATGSEATPFPGLEVDEKRIVTSTGALALEKVP ESLVVIGGGIIGLEMGSVWSRLGSKVTVVEFLPQIGGPGMDNEISKATQKILKKQGINFKVNTKVLGGDASGDKVKLQVE AAKGGNPETLEADVVLVAIGRRPYTAGLGLESIGVEADDKGRVVIDSEYRTKFPHIRTIGDCTFGPMLAHKAEEEAVAAV</t>
  </si>
  <si>
    <t>MSEGAVKPTNPVVAEAHEVDTYHPPHKFFAKHPTRPHLSGLDEYRKLYKESITEPDKFWGRLARELLTWQRDFQTVHSGT FENGDNSWFLEGQLNASYNCVDRHAIKNPDKPAIIYEADDSKDGRILTYGELLREVCKTAHVLKQMGVQKGDTVAIYLPM IPEAVVAFLACARIGAVHSVVFAGFSSDSLRDRVIDAKSKIVITTDEGKRGGKLIGTKKIVDDALKQCPDVTHCLVYKRT GADVPWTKGRDYWWHEEVEKWPAYIAPEPMNSEDPLFLLYTSGSTGKPKGVMHSTAGYLLGAAATGKYVFDIHDSDKFFC GGDVGWITGHTYVVYAPLLLGIATVVFEGTPAYPNFSRYWDVIEKHGVTQFYVAPTALRLLKRAGDHHVQAKMKDLRVLG SVGEPIAAEVWKWYFEVVGKEEAHVVDTYWQTETGCNVITPLAGVTPTKPGSASLPFFGIEPAIIDPVSGEEIHGNDVEG VLAFKQPWPSMARTVWGAHKRYMDTYLNVYKGYYFTGDGAGRDHEGYYWIRGRVDDVVNVSGHRLSTAEIEAALIEHHAV</t>
  </si>
  <si>
    <t>MSSAVLQASAALKARVHRPSLLKKLAHAEDLVKYFPNGSYIGWSGFTGVGYPKKIPTMLADHVEKNNLQGKMKYSLFVGA SSGAETENRWADLDMIERRTPHQVGKSIAKGINNGRIQFFDKHLSMFPSDLVYGWYTKDKPNKKLDVVVIEATSILENGG IVPGASVGASPELIQMADKIIIEVNTSIPDMNGLHDITMTDLPPNRKPYLIMAPEDRIGTTYIPVDSEKIVAIVESDYMD HTNANTPADATSKAIAAHLIEFLEHEVSQDRLPKNLLPIQSGIGNIANAVIGGLANSKFEHLKVWTEVLQDTFLDLFDSG HLDFATSTSIRFSPDGFKRFYDGWEQYHNKLLLRSQAVSNSPEIIRRLGVIGMNTPVEVDIYAHANSTCVNGSRMLNGLG</t>
  </si>
  <si>
    <t>MTSITLSTPSTGKYTQPTGLFINNEWVPGVDGKTFETINPSTEEVICSVHEATEKDVDIAVAAARKAFEGSWRHETPENR GRLLVKLADLVEENLDLLAAVESLDNGKAISMAKGDIAAVAACLRYYGGWADKIEGKVIDTNSDTFSYTRQEPIGVCGQI IPWNFPMLMWAWKIGPAVCTGNTVVLKTAEQTPLSALVTANLIKEAGFPPGVINIISGYGKIAGAAMSSHMDIDKIAFTG STVVGRQVMKAAAGSNLKKVTLELGGKSPNIIFDDADIENAISWVNFGIFFNHGQCCCAGSRVYVQSGIYDKFVQRFKER AAANKVGDPFNPETFQGPQVSQLQYDRIMSYIEHGKKEGATIVTGGERHGDKGYFIQPTIFSNVTEDMKIMQEEIFGPVC</t>
  </si>
  <si>
    <t>MSDLSIELTAPNGRRYIQPTGLFINNEWVKSSNGQKLTSVNPTDETEIASVYAATVEDVDAAVKAARKALKDPSWRDMSP TDRGNLMIALSDLIDKNKETLATIETWDNGKPYSDALGGDLPEVIGTIRYYGGYADKIHGQVIDTGPQKFAYTIKEPVGV CGQIIPWNYPLSMAAWKLGPALACGNTVVIKAAEQTPLSILYLANLIKEVGFPPGVVNILNGYGREAGAAIATHMDIDKV AFTGSTTTGKEIMKLASINMKNITLETGGKSPLLVFDDADLDQAVKWAHIGIMSNQGQICTATSRILVQEAVFDKFVEMF KKHTQEVSVVGDPFAETTFQGPQVTKLQYERVLGYIKVGKEEGATLISGGEAFTRGPSPNKGFFITPTVFTDVKPHMKIF</t>
  </si>
  <si>
    <t>MASTKISPFEATPIEAIPSIYNLCKASYKTQRTKPIAYRLAQLRQLYWGVVDNTDALLEACMKDLGKPAYETYLLEIDWV KNDIIFVIRNLEKWMKDEKAPDIPLANGPLSPKIRKEPLGTVLVIGTYNLPVQLALGPFIGVIAAGCTGILKPSEVSPAT AMVLKNIVGGYLDTSAYDVVNGAIPETDALLDLKWDKIFYTGNTSVGTIIAKKAAETLTPVCLELGGRNPAILTKNADPR LAARRLLWGKVLNAGQICLSHNYVLVDKEKLPAFVEQLKIAIKEFYPKGQKASQDYARIVNKKHFHRIKKMVDESRGKIL IGGETDETDNFIELTVVQVEDENDSMIVDESFGPLMPLLAVDSVEEAIRIANSVHSTPLALYAFGSKSETDKILNEVTSG</t>
  </si>
  <si>
    <t>MAPSFEIPTEQWAQVVEKIGGPCVYKKIAVPQVGPDEVLINVKFSGVCHTDLHAMNGDWPLAVKLPLVGGHEGAGVVVKR GSLVTDVELGDHVGIKWLNGSCLACSFCQSSDEPLCAKALLSGYTVDGSFQQYAIGKAAHVARIPKECDLEEIAPILCAG ITVYKGLKESGARPGQTVAVVGAGGGLGALACQYAKAMGLQVIGIDGGDAKRELTKSLGADAFVDFLTSKNLVADVKAAT</t>
  </si>
  <si>
    <t>MSAVKVLTRSGTVTGLLRPVQATVRSRGLVCRTTPIATRSFTTSPRSLCSAHHPPSSSAKPLGSQLGRRAASQTAAAPNV PTEQWAQVVEKLGGQVRYMKVPVPTPGPDEVLINIKYSGVCHTDLHAMNGDWPLPTKSMPLIGGHEGAGVVVAKGSLVHD IEIGDHAGIKWLAGSCMSCVYCRQADESLCHSAELSGYTVDGSFQQYAIGKASQVARIPKDCDLAAVAPILCAGLTVYKA LKSSGAKPGQSVAIVGAGGGLGCYALQYAKAMGLRPIAIDGGADKKKACLDLGADAYVDFLTSKDIVQDVKKASGDGLGP</t>
  </si>
  <si>
    <t>MLRALVEFRIRGVKTNIPFLASLLTHPTFIEGNCWTTFIDDTPELFDLVGSQNRAQKLLAYLGDVAVNGSSIKGQIGEPK FKGDIIMPELFDESGKKIDTIEPCKKGWRNIIVQKGPEAFAKAVRANKGCLLMDTTWRDAHQSLLATRVRTVDLLNIARE TSHAYSNLYSLECWGGATFDVAMRFLYEDPWDRLRKMRKLVPNIPFQMLLRGANGVAYSSLPDNAIYHFCEQAKKHGVDI FRVFDALNDIDQLEVGIKAVQKAGGVVEGTVCYSGDMLNPRKKYNLEYYLDVVDKLVGLGIHVLGIKDMAGVLKPRAATL LVGAIRKKYPDLPIHVHTHDSAGTGVASMIACADAGADVVDTATDSMSGMTSQPSVGAVISSLEGTDLDPGLNIRHVRAI DTYWAQLRLIYSPFEAGLTGPDPEVYEHEIPGGQLTNLIFQASQLGLGQQWAETKKAYEHANDLLGDIVKVTPTSKVVGD LAQFMVSNKLSSSDVQKRASELDFPGSVLEFFEGLMGQPYGGFPEPLRTDALRGRRKLDKRPGLFLEPLDLPKIKKDIHT KFGSVTECDVASYAMYPKVFEDYRKFIQKYGDLSVLPTRYFLSRPEIGEEFHVELEKGKVLILKLLAVGPLSDTTGQREV</t>
  </si>
  <si>
    <t>MLKTLGIPSHRFTLSTLIRDSPRPISSKRFVASFAEGAAYRMAPETEAFEGAVPNSLNKSTPPDTSYPIDLRMKLGVHGL TPPNVESHALQIQRCLKQLSSKATPIEKYIYLSNLRNTNIHLFYRLALTNFTTIAPLIYTPVVGEACTKWSEIYQQPEGT YSERSTSIRGAGQSRLYISYKDRGNIIDVFRNWPQSKVQITVVTDGSRILGLGDLGINGMGIPVGKLALYTSCAGIQPEG TLPLTLDLGTNNEALLKDPLYMGSRTRKVTEEQEKEFLDELMVALNTVWPGIVVQFEDFKNPWPALERYRNKFCCFNDDI QGTGAVILAGVINALKRTGVPVKDQRAVFMGAGSAGVGVAKEIVEYFVKEGLTEDEAKRCFYFVDTKGLITNDRGDKLAP HKLYFSRDDNKGKQLQTLDEVVDYVKPTMLMGLCTMRGIFSEPILKKMAQLNASPIIFPLSNPSSKAECTFEEAIKATDG</t>
  </si>
  <si>
    <t>MALSYNYSTPNSNSNSNSDLSTINTPRSSSPSSVLSRASTSTTISKPMSLSGRRASGFNPMASVDVDAVEAALRTVQLDT LKGYSQDHYGEVKQYRTTDYVPKTSAGGYQVIREPAWNKGTSFSPDERISKNLTGLIPHVLESLETQCERALRMINSRGT SIDKYLYLSSLKQNNTDLFYRLLIDNVAMMMPLVYTPTIGDVCLQYSTLYTHPEALYISIKQRKSIATILRNWPYPDPSI CVVTDGSRILGLGDLGVNGVGIPIGKLALYTGAAGIHPEKTLPIVLDYGTANEDNLRDPLYLGLRQKRVSPQVAQEFMDE FMAAVKEVYPDMVVQFEDFETEKAFGYLERYKQEKCFNDDIQGTGAVVLAGYISAEKLAGVPIEDQRLVFMGAGSAGVGV AKQVMEFYTRRGYSEKEARDKFWLVDTRGLITKDRGDKLAKHKEYFARTDNNGHQFNSLEAVIEYVKPTALIGLTATFGV FTESVVRAVKVSVEMGGLGRRPILFPLSNPTTKAECTFEQAVKWTEGSVIFASGSPFDPVQVKNGDHVITYYPNQGNNVY</t>
  </si>
  <si>
    <t>MATTESILQGVNILGSVTDFNKKILSKDALAFLALLHRSFNATRKELLQRRVIRQAELDKGVLPDFLPETKHIRENDAWR GAKPAPGLIDRRVEITGPTDRKMVVNALNSNVWTYMADFEDSSAPTWDNMINGQVNLYDAIRRQVDFKQGPKEYKLRSDR VLPTLIVRPRGWHLEEKHFTVDGEPISGSLFDFGLYFFHNAKELIQRGTGPYFYLPKMESHLEARLWNDVFNLAQDFIAI PRGTIRGTVLIETILAAFEMDEIIYELRDHSSGLNCGRWDYIFSVIKKFRQNSNFILPDRSAVTMTVPFMDAYVKLLIQT CHRRQVHAMGGMAAQIPIKDDKAANDKAMEGVYADKLREAKAGHDGTWVAHPALASIASDVFNKYMPTPNQMFIRREDVH</t>
  </si>
  <si>
    <t>4068_g</t>
  </si>
  <si>
    <t>MTVVTPRVFIIRHGETEWSLNGRHTGTTELPLTKNGEKRILATGRALIGDDRLIVPQNLAHIYVSPRKRAQKTLELLYVG CREKFPWQDERGTSDVDVRTEAVAQITDDIREWDYGDYEGITSPQIRQLRREQGIGGPNGEWDIWKEGCPGGESPDDVTE</t>
  </si>
  <si>
    <t>1975_g</t>
  </si>
  <si>
    <t>MVDKDAGTPRVFLVRHGETEWTISGRYTGRSDIPLTRNGEQQVSSSARVIVGPGKLIDPSRIAHLFISPRTRAHRTFELL</t>
  </si>
  <si>
    <t>MRILLIRHGETVHNVAGVYAGVTDSALTTHGVLQADRLGSHLSATGVKITHLFSSDLQRAFKTAEVIRQAQLSPPSATTK SILLREQDFGFYEGKQYSERPKGGNNMGKEIHPNAHRNTLEFKDVETKESMRLRAESFISDYLVTLMHKLEDGATVAVVA HGIILGHLWRALLGWFHATNISVAPGVEGPTNGMSLEYLGGWSNTGYLDLEIRPVASTVVSPIAPIESLLVGPSSSGLPS</t>
  </si>
  <si>
    <t>8416_g</t>
  </si>
  <si>
    <t>3335_g</t>
  </si>
  <si>
    <t>MSRLLRPASRLLASAAARPVAARSALQSFPRIPAIVQSRRYASEGGVKDYTVREALNEALAEELEANPKVFVLGEEVAQY NGAYKVTKGLLDRFGDKRIIDSPITESGFCGLTVGAALAGLHPVCEFMTFNFAMQAIDQIINSAAKTHYMSGGTQPCNIT FRGPNGFASGVAAQHSQDYSSWYGSIPGLKVVTPWSAEDAKGLLKAAIRDPNPVVVLENELLYNQTFPMSEAAQKDDFVI</t>
  </si>
  <si>
    <t>MSTTITCKAAVAWEAGKELSIEDIEVAPPKAHEVRIQIHYTGVCHTDAYTLSGKDPEGAFPIVLGHEGAGIVESIGEGVT SVKVGDYVVALYTPECKECKFCKSGKTNLCGKIRATQGKGLMPDGTSRFKCKGKDLLHFMGTSTFSQYTVVADISVVAIT KEAPMDRTCLLGCGITTGYGAAVVTAKVEEGSTVAIFGAGCVGLSVVQGAVKQKAGKIIVVDVNPNKEEWAFKFGATDFV</t>
  </si>
  <si>
    <t>7235_g</t>
  </si>
  <si>
    <t>MSTRFMAVEPVVVRNHVENAALEKESSALHDDVLGEIVIPHPNVPREGRRKSMRRSSDSTPKPKAALDPVFDVQAHVDGL VARAVRALDEFRALDQEQVDHIVAKASVAALGQHGVLAKLAVEETGRGLFEDKAVKNIFACENVTSAMKKMKTVGVINRD TLNGIIEIAEPVGVVAAVTPVTNPTSTAIFKALICLKTRNPIIFGFHPHAQRCSAEAVKIVRDAAIAAGAPKNCAQWIEV PSIKATGALMNHPNVSVILATGGDAMVKAAYSCGKPAIGVGPGNVPAFVEKTADVARAANDLILSKSFDNGMVCASEQAA ILEAPVYDEAMAELQRLHAHRATRDEKRMLEELAFGVNADSVNCAGAKLNPAIVGKSAVWLAKQAGFEVPQDTTILLAEV DHVGYDEPLTREKLCPILAVMRAKDTEDGIHLAEQMVEQGGLGHSACIHSTDQAVIERFGMRVKAVRIITNSPTSFGGIG DIYNAFLPSLTLGCGTYGHNSVSNNVQAVNLINVKRIGQRKNNIQWFKVPSKIYFEPNAIRYLADMRGVNRVVIVTDATM SQLGVVDRIRDVLNRRMDPVTVSVIDTIESEPTISMVEAGAEHMRTFKPDTIIALGGGSPMDAAKVMRLLYEHPEVSFAD AREKCFDVRKRAFKFPDLGEKASLVCISTTSGTGSEVTPFACITDPKTGYKYQLADYALTPTVAIVDPTMSIGMPARLAA DSGMDALTHATEAYVSVYANDFTDGLALQAIKLIFQNLPASVNGGTSKAREKMHNAGTMAGMAAGSAFLGIVHAITHTIG</t>
  </si>
  <si>
    <t>5307_g</t>
  </si>
  <si>
    <t>9234_g</t>
  </si>
  <si>
    <t>MKALVYSGIGNVRLEDRPKPKISQPSDAIIKLTKSTICGSDLHIQKGDVATCTPGTILGHEGVGIVDEIGESVHGFSKGE HVLISCISSCATCEYCRRGMYSHCKTGGWLLGNTIDGTQADYVRIPHADSSLYPIPDGADEAALVMLSDIFPTGLECGVL NGKVQPGGTVVIVGAGPVGLAAMITAQLYSPSLIIMIDKDPNRLKVAKELGAHQTIAATDETAVEMVKDFTDGKGCDSVI</t>
  </si>
  <si>
    <t>5469_g</t>
  </si>
  <si>
    <t>MASLTTQKLNTGATIPSIGFGTWQDKGDQEKAVTEALKAGFRHIDTARVYGTEPMVGAAIKKSGIPRSELFITTKLWNNS HAPEDVEPALDASLKDLGMDYVDLYLMHWPSAFKSGSNLFPKDKDGKFETASIPYIATWKAMEKLLNTGKTKAIGISNFS</t>
  </si>
  <si>
    <t>6394_g</t>
  </si>
  <si>
    <t>MATVEATKKFYTLNTGDKIPALGLGTWQSKPHEVEKAVEIALRKGYRHIDTALAYGNEAEVGLGIKNSGVPRSEIWLTTK LDNTWHHRVPEGIESSLQSLGTDYVDLYLMHWPSSTDPSDLNKHLPDWDFVDTWREMQKLVGTGKVRNIGVSNFGIKNLE</t>
  </si>
  <si>
    <t>Protein</t>
  </si>
  <si>
    <t>3793_g</t>
  </si>
  <si>
    <t>MSDSHAPHGPNGAYSEVFEEGKDLQQAQTIHRIRANSTIMQLKKILVANRGEIPIRIFRTAHELSLQTVAIFSYEDRLSM HRQKADEAYVIGKRGQYTPVGAYLAGDEIIKIALQHGVQMIHPGYGFLSENADFARSVEKAGLIFVGPSPEVIDSLGDKV SARNIAIKAGVPVVPGTEGAVEKFEDVKKFTDEYGFPIIIKAAYGGGGRGMRVVRQQSELADAFDRATSEAKSAFGNGTV FVERFLDKPKHIEVQLIGDNFGNIVHLYERDCSVQRRHQKVVELAPAKDLPPEVRNALLSDAVKLAKSVNYRNAGTAEFL</t>
  </si>
  <si>
    <t>ATGAGCGATTCACATGCTCCCCATGGTCCCAATGGTGCCTACAGCGAGGTCTTTGAGGAGGGCAAGGACCTCCAGCAGGC CCAGACAATCCACCGCATCCGGGCCAACTCCACCATCATGCAATTGAAGAAGATCCTTGGTAAGCCTCCCTCAGCAAATG TGGCACTTGCTTCAAGCCGGTAGTAGGGAGAAGTAGCTTGCTAACTTGGTGCTGTGCCTCGCTACAGTGGCTAATCGAGG AGAAATTCGTAAGTCCCTTCCTGCAGATGAGTCAAGTTACCATAACTGATATTCTACAGCCATCCGTGTATGTGCTTCTA TACGGTGTTTTGCAAAGGTGCTTGGCTGACCCCGGTATTCATGTAGATTTTTCGTACTGTAAGTCATATCGCTCGCAGAG CTCTTCCTGGGAGACTTGGAAAGAAACGGGTACTAACTCGTACACAGGCCCATGAACTTTCTCTACAGACCGTAGCCATT TTCAGGTAACATTGGGATTTGAGGATACACAACAGGAGGCTAATTTATTGCCAGTTATGAGGACCGGCTGAGCATGCATA GGCAGAGTGAGTCATTCTTGGAAAATATCTATCACATCGGAAAACAACTGCTAACGTGGATTGCCATTATAGAAGCCGAT GAAGCCTACGTTATCGGGAAGCGGGGACAATACACACCCGTTGGCGCTTACTTGGCTGGTGACGAGATCATCAAGATTGC TCTCCAACATGGAGTTCAAATGATCCATCCAGGTACGAGCGCAGGCGGGCAGACGACCCCTCATATCACGCAGATAAACT AATTCCTTTCGTAGGTTACGGTTTTCTTTCCGAGAACGCAGACTTTGCTCGAAGCGTCGAGAAAGCCGGCCTTATTGTAT GCTACGTCAACATATGATACATAATGTCCGCGGCTAATTGAATTCCATAGTTTGTCGGCCCCTCTCCCGAAGTTATCGAC TCACTCGGCGACAAAGTGTCTGCCAGAAACATTGCCATTAAGGCAGGGGTACCGGTTGTCCCTGGAACTGAGGGCGCTGT AGAGAAGTTTGAGGATGTAAAGAAATTTACAGATGAATATGGTTTCCCTATCATCATCAAGGCCGCCTATGGAGGTGGTG GACGTGGGATGCGAGTTGTTCGTCAGCAATCAGAGCTGGCGGACGCCTTCGACAGAGCGACCTCTGAAGCCAAGTCCGCT TTCGGAAATGGTACCGTCTTCGTGGAGCGTTTCCTCGACAAGCCTAAACACATTGAGGTCCAGTTGATCGGAGATAACTT TGGAAACATTGTTCACTTGTATGAGCGAGATTGCTCAGTTCAACGGAGACATCAAAAGGTGGTTGAATTAGCCCCAGCAA AAGATCTCCCACCCGAGGTCCGAAACGCTCTCCTGAGCGATGCTGTCAAATTGGCTAAGTCTGTCAACTACCGCAATGCT GGAACCGCGGAATTCCTGGTCGACCAGAAGAATCGTTATTACTTCATTGAGATTAACCCACGTATTCAAGTTGAGCACAC AATCACAGAGGAGATTACTGGAATTGATCTCATTGCTGCTCAAATCCAGATTGCAGCAGGTGCAACGCTTGCACAATTGG GTCTTACCCAAGATCGTATCTCTACAAGAGGATTTGCTATTCAATGTCGTATCACAACCGAAGACCCATCTAAACAATTC</t>
  </si>
  <si>
    <t>MLTQRATQLGLRRLAYGGSQASQIAFRRYAAPVAFGTIHARPVTTTHISTSSGQEILAAQRKLRPVSPHLTIYQPQIPWI</t>
  </si>
  <si>
    <t>MFAVRRSMLGATGRRAFSASVRDLSKVTVLGAAGGIGQPLSLLLKLNPRVTELALYDIRLAPGVAADVAHINTKSKVTGY GPTPEGLAAALTGAEIVLIPAGVPRKPGMSRDDLFNTNASIVRDLAKAVAKSAPNANVLVISNPVNSTVPIVAEIFKARG VYNPKRLFGVTTLDVVRASRFVSEIKDTDPADEKITVVGGHSGHTIVPLFSQSSHPDLVGNAALLKRVQFGGDEVVVAKD</t>
  </si>
  <si>
    <t>MSYNSSQVSADLIWEVARNQNAYLVHRKQSGGIRFSRDPLNLANVNSRKYAGFVNDKAVGVIPAAGDKGGVTLLTKKSKH TQKPGSSIYKTTFGGNKTTRKTYKGIANTIAKSGYRADLRSEAVSRASAIRLSQRPVKEEPEGPQPPLTPLKWVSKLLSL EQVAGSDRRPLSLLLKTSPLISELALYDVVNTPGVAADLSHISSPARISGHLPKDQGAKLAFKDADIIVIPAGIPRKPGM TRDDLFNINAGIVKGLIEIIAEVAPKAYILIISNPVNSTVPIAAEVLKAWGVFDPKRLFGVTTLDVVRAETFVAEIIGEK NPQSLTIPVIGGHSGETIVPLFSQAKPSVSIPADKLPGLIKRVQFGGDEVVKAKDGAGSATLSMAYAGFRFADKVMKGLS</t>
  </si>
  <si>
    <t>MAETRAETDAFGEVQVPADKYWGAQTERSFENFKINQPQDRMPPPIVKAFGILKGAAATVNMRFGLDPKIGKAIQQAAAE VADLKLLDHFPLVVWQTGSGTQSNMNANEVISNRAIEILGGKMGSKKPVHPNDHVNMSASSNDTFPTVMHIAAVLEIEHE LLPAIKSLRAALQVKVDEFEAKKIIKIGRTHLQDATPLTLAQEFSGYVAQLDFGIKRVESSLPDLRLLAQGGTAVGTGIN TFKGFAEGIAEEVSKMTGIEFKTAPNKFEALAAHDAIVQASGSLNTLASSLFKIAQDIRYLGSGPRCGLGELALPENEPG</t>
  </si>
  <si>
    <t>MTSIVRPAMLRQTCLAAASSRAFSTKLSTTFPAINKPAASSIFSSKAMRNAFVEDAQPSSIRVAAFHTSGRRPILPPLPQ</t>
  </si>
  <si>
    <t>MSSLRTTSRLLVAARPAFRTSIRGYASVASHGSEPHGTTDTAPPKTNPTQQVASPEAKIKTFHIYRWNPDEPSTKPRMQT YTLDLNKTGPMMLDALIRIKNEVDPTLTFRRSCREGICGSCAMNIDGVNTLACLCRIPKDTKKETKIYPLPHTYVVKDIV</t>
  </si>
  <si>
    <t>MSSIAMRRFTQRPSFSKALRNQTRTFSSTRPAARIITHAPLRAKEASPFAGNKYPIIDHEYDAIVVGAGGAGLRAAFGLA EAGFNTACISKLFPTRSHTVAAQGGINAALGNMHKDDWRWHMYDTVKGSDWLGDQDAIHYMTREAPQSVIELENYGCPFS RTEDGKIYQRAFGGQSQNYGKGGQAYRCCAAADRTGHALLHTLYGQSLRHNTNYFIEYFALDLIMEDGQCRGVIAYNQED GTLHRFKAHNTVLATGGYGRAYFSCTSAHTCTGDGMAMVARAGLPNQDLEFVQFHPTGIYGAGCLITEGARGEGGYLLNS EGERFMERYAPTAKDLASRDVVSRSMTMEIREGRGVGPEKDHLYLQLSHLPAEILAERLPGISETASIFSGVDVRKQPIP VLPTVHYNMGGIPTKYTGEVLTVDAEGKDKVVPGLFACGEAACVSVHGANRLGANSLLDLIVFGRAVSHTVRDNFEPNMP HKEISADAGAESISVLDHVRTASGPKPTHEIRLAMQKTMQTDVSVFRTQESLDEGVKRIREVDQTFKDVGTKDRSMIWNS</t>
  </si>
  <si>
    <t>MFKLARSRPFAAALKPSKIYSSSRLTGASQQKRALSIHEYLSADLLRKYGVGVPQGAVATTGVEAEAIAKKIGGDDMVIK AQVLAGGRGKGTFDNGLKGGVRVIYSPTEARMFADQMIGHKLITKQTGAAGRMCNSVYICERKFARREFYLAILMDRGTQ GPVIVSSSQGGMDIETVAKETPSAIKTTFIDIHKGVTDDIARKIATDVGFSEQCIEEAKDTIQKLYKIFMEKDATQIEIN PLSETSDHQVLAMDAKLGFDDNAEYRQKEIFSWRDTTQEDPEEVRAAESGLNFIKLGGDIGCLVNGAGLAMATMDIIKLN</t>
  </si>
  <si>
    <t>2798_g</t>
  </si>
  <si>
    <t>alpha subunit</t>
  </si>
  <si>
    <t>MASIYQKTFKNLRLTAATKVIYQGFTGKQGTFHARQAIEYGTKVVGGTNPKKAGQTHLDLPVFANVADAVKQTGATASAI FVPPPVAAAGIEEAIAAEIPLVVCITEGIPQHDMVRITDILKTQGKTRLVGPNCPGIIAPGQCKIGIMPGFIHKRGRIGI</t>
  </si>
  <si>
    <t>ATGGCTTCCATTTACCAAAAGACGTTCAAGAACTTGAGGTTAACGGCGGCTACCAAGGTAATTTACCAAGGGTTTACTGG CAAGCAGGGAACCTTCCATGCCAGACAGGCAATTGAGTATGGTTCGTTTCCACTACCGGCGACGAGATGGAGCATATCTA ACAGGACAATTAGGCACTAAGGTCGTTGGAGGGACCAATCCGAAAAAGGCCGGTCAGACTCACCTTGATCTGCCAGTTTT TGCGAATGTCGCGGATGCAGTGAAGCAAACCGGAGCCACAGCTTCAGCTATCTTTGTTCCGTATGTAAACCAGGAGGTGG AATATTCGAATCGAAGCCGAGAGAGACTGACAATTGGCAAGACCTCCTGTCGCTGCAGCTGGTATTGAAGAAGCTATCGC CGCAGAAATTCCATTGGTCGTTTGGTAAGAACTACTCTGTCTACATCTGCCAAGACCTTTGCTAACAGCCTTTGATAGTA TTACTGAGGGCATTCCACAACATGGTATGTATCTTCGTTATTGCATTTCGATCTCGCTGATCAATTGGCAGATATGGTAC GGATTACGGATATTTTGAAGACACAGGGAAAGACTCGTTTGGTCGGACCCAATTGCCCAGGTATCATTGCGCCAGGCCAA TGCAAGATTGGTATTATGCCCGGATTTATCCACAAGCGCGGTCGCATTGGTATCGTCTCTCGATCTGGAACTCTAACATA CGAGGCTGTCAACCAAACTACACAGACAGGTCTTGGCCAATCTCTTGTTGTTGGAATTGGCGGTGACCCATTCTCCGGCA CCAACTTCATCGACTGCCTGAAGGTTTTCATGGAGGATGAGGAGACTGATGGCATAATCATGATCGGAGAAATTGGAGGT TCAGCTGAGGAAGATGCGGCCGAATTTTTGAAGGAGTTTAACACCGCAAACAAGCCAGTTGTCAGCTTTATTGCTGGTAT CTCCGCACCACCAGGGCGCCGAATGGGACATGCTGGTAAGTCAAAATGGGTTTCCAAATCTCTACTCCTGCTGATTGCTT</t>
  </si>
  <si>
    <t>MGSIPALSFKVSLGSNIGYRKCKRVNSMGHKNCWGSYAWQEWRPSWASSSTYCSRKPDATGIYVAAHQAPGAIEEAIEAE IPLIVAVAEHIPIHDIMRVHSILKTQSKSRLISANAPGIISTIGKRRIGFQPLPCFMPGRIGIVAKSGTLSYEAVASTTT AGLGQSLCIGMGGDVLAGTSFVDALKVFELDNDTEGIVLIGEIGGDAELAAAEWIKKYRKRVSHPKPISASIAGINAAPG NIMGHAGAFTLRGEPDALTKIKYLEDVSVSVVNHPAKFGGAMKSLLGSSGRSSTRDTASGAIQQRGMHTSRTVRPVMKTL APSSSPAIQKRTLYIKEEFSFDLLRERNITTSEYSGKGRRRLLSVAVDRANLSPCIISSPATNPDKPHDEAKKFPFDYRK GVDKSQVAAIATHLQLSQSSKGSLPKLIHGLVDLYMKKEAFLLETMFVERLGELKVVGANFWFDDAAFRNPQEVEAEKDG</t>
  </si>
  <si>
    <t>MLSRKVLVASRLLRAHPAPKLQRYPFPALVFAQLRSYADHVVKVPPMAESISEGTLKQWAKQIGDYVEQDEEIATIETDK IDVAVNAPEAGTIKEFLANEDDTVTVGQDLVRLELGGASSGSEKGQGDSGPKETASKEQPTSAASEPPSEKEVSSKKQEP EEEPKSKPAPPKETKPEPKKQSPLPRQSEAKTSSSNTTLGDRGERRVKMNRMRLRIAERLKQSQNTAASLTTFNEVDMSS VMEFRKLYKDEVLKKTGVKLGFMSAFSRACILAMRDIPAVNASIEGPNGGDTIVYRDYVDISVAVATEKGLVTPVVRNTE</t>
  </si>
  <si>
    <t>MLRSSLRTSSSQLLKAGCSARAFSTTSRSPLLLSNTASKAALSSKRPSPTRSTQRRYAAAVASAPDPNDNFLSGNTANYI DEMYMQWKEDPKSVHISWQVYFRNMESGNMPMSQAFTPPPTLVPTPTGGVPSFMPGPGMAKGQGSDITNHLKVQLLVRAY QARGHHKANIDPLGIRREAQEFGYSNPKELTLEHYDFTEKDLDTEYSLGPGILPRFKRQGRDKMSLRDIIAACERIYCGS YGIEYIHIPDREQCDWLRERVEIEQPFTYSIDEKRRILDRLIWSSSFESFLATKYPNDKRFGLEGCETLVPGMKALIDRS VDYGVKDIVIGMPHRGRLNVLSNVVRKQNESIFSEFGGSAAAEDEGSGDVKYHLGMNFERPTPSGKRVQLSLVANPSHLE AEDPVVLGKTRAIQHYNHDEKDHKTAMGVLLHGDAAFAAQGVVYECLGFHSLPAYSTGGTIHLVVNNQIGFTTDPRFARS TAYCTDIAKSIDAPVFHVNADDVEAVNYVCQLAADWRAEFQKDVVIDIVCYRKHGHNETDQPSFTQPLMYKRIQAHEPQI DIYVNQLLKDGSFTKDDIEEHRKWVWGMLEESFAKSKDYQPTSKEWTTSAWNGFKSPKELATEILPHNPTGVPAKILEHI GTTIGTAPENFNVHRNLKRILSNRVKTVTEGQNIDWSTAEALAFGSLVNEGHHVRVSGQDVERGTFSQRHAVFHDQETEQ TYTPLQHISKDQGSFVISNSSLSEFGCLGFEYGYSLSSPNALVMWEAQFGDFANNAQCIIDQFVASGEVKWMQRSGLVMS LPHGYDGQGPEHSSGRMERYLQLCNEDPRIFPSPEKLDRQHQDCNMQIAYMTTPSNLFHILRRQMNRQFRKPLIIFFSKS LLRHPLARSPIEEFTGDSQFKWIIPDPEHGKTINEPEEIDRLVLCTGQVYAALYKHRADNEIKNTAITRIEQLNPFPWKL</t>
  </si>
  <si>
    <t>MLAVRSFAAPARRQCFQASTRAWAPSALQARRSYATAEKEKVAKFHGQKGSDGLYTVSLIEGDGIGPEISQSVKDIFKAA NAPIKWEPVDVTPQLKDGKTVIPSETIVSIERNKVALKGPLATPIGKGHVSLNLTLRRTFNLFANVRPCRSIAGYKTPYD NVDTVLIRENTEGEYSGIEHVVVDGVVQSIKLITREASERVLRFAFQYAEDIGRNKVRAVHKATIMKMSDGLFLGTARRV</t>
  </si>
  <si>
    <t>MLSRSSVKSAQGLLRTAEAASRSAAQPLRSFATVQADIFKPTKYGGKYTVTLIPGDGIGAEVAESVKTIFKADNVPVEWE QVDVSGVASGNKAASEDLFRESIASLKRNKLGLKGILHTPIERSGHQSFNVAMRQELDIYASIVLIKNIPGYKTRHENVD LCIIRENTEGEYSGLEHQSVSGVVESLKIITRAKSERIAKFAFSFALANNRKKVTCIHKANIMKLADGLFRNTFNAVAKE</t>
  </si>
  <si>
    <t>MSASRASLSRSLCLLAARRATPLLRTPPCFISAFATQSRNVASFKKIKVKNPIVELDGDEMTRIIWKDIKDKFIHPYLDI DLKYYDLGLEYRDETNDQVTIDSAEAIKKYQVGVKCATITPDEARVKEFNLKQMWLSPNGTIRNALGGTVFREPIVIPRI PRLVPGWKKPIIIGRHAFGDQYRAKDRVIPSNGKLTMTFTPEGGKPEEIQVYEFKSGGGVAQTQYNTDESIEGFAHASFK LAVSKGLPLYMSTKNTILKKYDGRFKDIFQAIYEKEYKAQFEEKKIWYEHRLIDDMVAQMMKSSGGYIMALKNYDGDVQS</t>
  </si>
  <si>
    <t>MLATRQLLAVSQRRAIAQLALRRGMATSSNPLDKKVRQNNQEPNNFINYKKMSENLAIVRQRLNRPLTYAEKILYSHLDD PHGQEIERGVSYLKLRPDRVACQDATAQMAILQFMSAGMPSVANPTTVHCDHLIEAQTGGTKDLARAQDINKEVYDFLAT SCAKYNIGFWRPGSGIIHQILLENYAFPGGLLIGTDSHTPNAGGLGMCAIGVGGADAVDVMADLPWELKAPKVIGIKLTG QLSGWTSPKDIILKVAGIMTVKGGTGAIVEYHGPGTETISATGMGTICNMGAEIGATTSLFPFNDRMYDYLAATKRSEIG DFARIYAKELREDEGAEYDELIELNLSELEPHINGPFTPDLATPISKFSEAVKANNWPEELKVGLIGSCTNSSYEDMSRA ASIARDALDHGIKAKSLFTVTPGSEQIRATIERDGQLATLEEFGGMILANACGPCIGQWARQDVKKGEANSILSSYNRNF TGRNDANPATHSFVTSPDLVVAMTIAGSLHFNPLTDKLKDKDGNEFLLKAPTGAGLPSRGYDPGQDTYQAPPATRDAVAV AVSPTSDRLQLLKPFKPWDGKDAVDIPILIKAKGKTTTDHISMAGPWLKYRGHLDNISNNMLIGAINADNGEANKVKNFT</t>
  </si>
  <si>
    <t>MRAGLFNSSRSALRSSATAALLRPRCARNLATITKSTSSYQPDIQSRTPPYPKLLKRLHEVRHVLGASRALTLAEKILYS HLDNPEESLLAHTDNGLNIRGNANLKLKPDRVAMQDASAQMALLQFMTCNLPSTAVPASIHCDHMIVGQRGADVDLPASI KGNKEVFDFLESAGKKYGIEFWPPGAGIIHQTVLENYAAPGLMMLGTDSHTPNAGGLGAIAIGVGGADAVDALVDAPWEL KAPRILGVRLEGELSGWATPKDVILALAGRLTVRGGTGFIIEYHGPGVDSLSCTGMATMCNMGAEVGATTSLFPFSARHV PYLESTHRSEIALQAQTIAASPSLHNLLKADEDAKYDELITIDLSTIEPHINGPFTPDLSTPISGFAKAVESNNWPKTVS AGLIGSCTNSSYEDMTRAEDLVKQASAAGLKPAVNFFVTPGSEQIRATLERDSTLSTFRDAGGVVLANACGPCIGQWKRT DDVHKGDSNAIFTSYNRNFRSRNDGNPETMNFLASPEVVTAMSYAGSTSFNPLTDTLTTPSGEPFRFSPPSGSELPASGF EIGNPEFLPISAAPSPETQVVVSPTSDRLALLEPFEPFPKGDLKGLKVLYKVTGKCTTDTISAAGPWLKYKGHLPNISAN TLIGAVNAATGEVNVAYDFDGSTSGIPELAQKWKDQGITWLVVAEDNYGEGSAREHAALQPRYLGGRVILAKSFARIHET</t>
  </si>
  <si>
    <t>MSAKSILEADGKAILNYHLTRAPVIKPSPLPPSATHNAPPKLASLYFPEDAEVSTILDQAEISYPWLLVPGSKFVAKPDQ LIKRRGKSGLLALNKTWPEAKAWIAARAGKPQQVETVVGVLRQFLVEPFVPHPEGTEYYININSQREGDWILFTHEGGVD VGDVDAKAEKILIPVDLSEYPSNAEIAATLLKKVPKGVHNVLVDFITRLYAVYVDCQFTYLEINPLVVVPNKEGTSAEVY FLDLAAKLDQTAEFECGVKWAVARSPAALGMAVVKATDGKVNIDAGPPMEFPAPFGRELSKEEAYIAELDAKTGASLKLT VLNSKGRVWTLVAGGGASVVYADAIASSGFADELANYGEYSGAPTETQTYHYARTVLDLMLRAPINPEGKVLFIGGGIAN</t>
  </si>
  <si>
    <t>MPAATNGTGVNGTTAPTAGLSANDNIRRFAAPSRPLSPRAEHTLFHNKTRCFVYGLQPRAVQGMLDFDFICKRKTPSVAG IIYTFGGQFVSKMYWGTSETLLPVYQDVNKAMAKHADVDTVVNFASSRSVYSSTMELMEYPQIKSIAIIAEGVPERRARE ILHVAKKKGITIIGPATVGGIKPGCFKIGNTGGMMDNIVASKLYRKGSVGYVSKSGGMSNELNNIICNTTDGVYEGVAIG GDRYPSTTFIDHLLRYEADPECKILLLLGEVGGVEEYRVIEAVKNGTITKPIVAWAIGTCASMFKTEVQFGHAGSFANSQ LETAAVKNKSMKDAGFYVPDTFEDMPALLASVYQKLVTAGTIVPQPEPVVPKIPIDYSWAQELGLIRKPAAFISTISDDR GQELLYAGMPISDVFKEDIGIGGVMSLLWFRRRLPDYASKFLEMVLMLTADHGPAVSGAMNTIITTRAGKDLISALVSGL LTIGSRFGGALDGAAEEFTKAFDKGLSPRDFVDSMRKQNKLIPGIGHKVKSRNNPDLRVELVKEFVKKRFPSCKMLDYAL</t>
  </si>
  <si>
    <t>MSEGTLHITDSRTSKEYDIPIHRNSVKAEDITHIIAPADGTDPADRVHKGLRLLDPGFHHTASHESKITWVDGDKGLLLF RGHNFQQLWENDYEDMVHLMVWGSIPTPEQKETLRNELNEVLCTIPHSVAQVVRALPQDGPAIPMMLAGLAAYTAAVPSI LPAYNAGNTFHQNQEMIDMGVTHTCAVYLAVFSLAYCHRKGIKFTQPSREATMYENILIMTGRLDSQGRPDKTLHDTFRH VGAMGADHEITNSTFSLLVTASSLADPISCVISAISSGYGPLHMGACESAYRTMEKLSRVENAAPLLIENVKKGKHRLYG YGHRIYKTVDPRIKLIKGMLKSLDAKSNPALAVALEIDHLASTDEYFVKRNLHANVDLYIVFLGVALGYPADFLPILIIL</t>
  </si>
  <si>
    <t>MASVLTAGSSALRASIRTSAFPLRVAAFNGLRCYSAKTQTLKERFAEQLPEKIEQIKKLRKDYGSKVVGEITLDQVYGGA RGIKSLVWEGSVLDSEEGIRFRGKTIPECQKLLPKAPGGQEPLPEGLFWLLLTGEVPSEQQVRDISAEWAARSDVPKFVE ELIDRCPSDLHPMAQFSIAVTALEHESAFAKAYAKGMKKSEYWGHTFEDSMDLIAKLPTIAARIYQNVFKGGKVAPVQKD KDYGFNFANQLGFGDKHDFVELMRLYLTIHTDHEGGNVSAHTTHLVGSSLSSPMLSLAAGLNGLAGPLHGLANQEVLRWL</t>
  </si>
  <si>
    <t>MAISARTGSMALRVFRPVSVRSVTCPVCCNYATSSEPDLKTAFREAIPAKRELLQKVKKLGDKVIGEVKIENTIGGMRGL KAMVWEGSVLDANEGIRFHGLTIKECQKELPKGTSGTEMLPESMFWFLLTGQIPSTSQVRKLSRELAEKAELPAFVSRML DAFPENLHPMTQFAIAVSALSHTSEFAKAYEKGINKADYWEPTFNDCISLLAKLPTIAAKIYQNSYRGGGELPAKIDLEQ DWSYNFAAMLGKGGKKNENFQDLLRLYLALHGDHEGGNVSAHATHLVGSALSDPFLSYSAGLQGLAGPLHGLAAQEVLRW</t>
  </si>
  <si>
    <t>MAQAAPLTSDRLPLSPATSAMSNGAATRLTQPKTEQHNHIWLVTGPAGCGKSTVAQFIAKSMNLPFIEGDEFHPQSNIDK</t>
  </si>
  <si>
    <t>gluconolactonase</t>
  </si>
  <si>
    <t>9677_g</t>
  </si>
  <si>
    <t>3.1.1.17</t>
  </si>
  <si>
    <t>MTAVINSDIPIVETEVRVVDRIAEGNGTLKIVASSTEVSILQYDTTFADLIGPSPAHSLILSTVGKTNNPFFHEACVYLP AHEELYTTSNLLQATSSANYPTILISRIKLSRTDRLNGDNNIHTVEWAKLRPPKGIDMPNGGVNYKDGILFCAQGSTHPG TGGLYYMPRGAPPSPIVTNWYGRDFNSVNDVVVSKDGCMWFTDPTYGNVQDFRQRPKLPNQVYRYNPENGDLRVVANGLG</t>
  </si>
  <si>
    <t>ATGACAGCTGTCATAAACTCTGACATTCCGATAGTGGAAACGGAAGTGAGGGTGCGTCCCATTCTCTATTTCCTGCTCAG ATAGCTCCTTACCATGTCAGGTCGTTGATCGTATCGCTGAAGGCAATGGTACCCTCAAGTACTTCCTCTCTGAACTAGAA TTCCTCTATAGCTCTAACATCTTTCAGAATTGTGGCCAGCTCAACCGAAGTTAGCATTCTGCAATATGATACGACCTTTG CAGACTTGATCGGTCCATCGCCGGCACACTCACTCATCCTTTCCACCGTAGGCAAGACCAACAATCCATTCTTTCACGAA GCTTGCGTTTATCTCCCTGCGCATGAAGAGCTATACACAACCTCGAATCTCCTGCAAGCGACCTCTTCTGCGAACTACCC CACCATCCTGATTTCGAGAATCAAACTCTCTCGCACAGATCGTCTGAATGGAGACAATAATATACATACTGTGGAATGGG CCAAGCTACGGCCTCCAAAAGGCATTGACATGCCCAATGGAGGGGTAAATTACAAAGATGGCATACTATTCTGCGCGCAG GGGTCAACACATCCTGGCACCGGAGGCCTCTATTACATGCCTCGAGGTGCTCCTCCTTCGCCCATAGTTACGAACTGGTA TGGCCGGGATTTCAACAGCGTGAATGATGTAGTTGTCTCCAAAGATGGCTGTATGTGGTTTACAGATCCCACCTATGGAA ACGTGCAGGACTTCAGACAAAGACCCAAGCTGCCAAACCAAGTCTACAGATACAACCCCGAGAATGGGGATCTGCGGGTT GTGGCTAATGGCCTCGGAATGCCAAACGGAATCTGCTTTAGTCCGGATGAGAAGACTTGTTACATTACAGATACTGACCT TATTCACGGGGATGAAAAGGATTTAAGGAGGTGAGTCCCCTGATAAGCCATTAGAGTTAGAACGAGTGTTGATATTTCCA GACCTGCCACCATTTACGCTTTTGATATCACTGAAATTTCAGGGGCACCCTTCCTCGTTAACAAGAGGCTGTTTGCATTT GCTGCAGTGGGCTTTCCAGATGGTATCAAGTGTGACATCTATGGCAATGTTTACTCTGGCTGCAGCGATGGGCTCGAGGT TTGGAACCCGGCTGGCACCCTTATTGGTAGGATTATGGTACCTGGGGGCGTTATAAACTTTTGCTTTGGGAGAGATGGAG</t>
  </si>
  <si>
    <t>glucose 1-dehydrogenase</t>
  </si>
  <si>
    <t>MPPYLLPGKIAAITGGTTGIGRAIAIAFLKHGCSVAINHLNLPTDAHHKDSLVSLASELRSSDPKAGRLITIEGDVALPE TGKGLVDECVREFGGLDIFVSNAGICQFAEFLELDHTLFSRTVRTNLDGAFYSCQAAARQMASQGRGGSIIGISSISALV</t>
  </si>
  <si>
    <t>1893_g</t>
  </si>
  <si>
    <t>ATGCCCCCCTATCTCCTCCCCGGCAAGATCGCCGCAATAACAGGAGGGACCACGGGCATAGGAAGGGCCATCGCCATCGC CTTCCTCAAGCACGGCTGCAGCGTCGCCATCAACCACCTCAACCTCCCCACCGACGCCCACCACAAAGACTCCCTCGTCT CCCTCGCCTCCGAGCTGCGGTCCTCCGATCCCAAAGCAGGGAGGCTGATCACGATAGAGGGGGATGTGGCCCTGCCTGAG ACGGGGAAGGGGCTGGTGGATGAATGTGTGAGAGAATTCGGGGGCTTGGATATCTTTGTTAGTAACGCGGGGATCTGCCA GTTTGCAGAGTTTTTAGAGTATGGCTTTCTTCCCTTTTTtATTGTCCTCCATCTGTTCTCTTGTTTGTTAAGGGTGGTTG TAAGATAGACAAGATAATGAAAGTAGGGAAAGGAAAAAGATGGGAGGAAAGTTATTTCTTTTCTGGAGACAAAAACTAAT ACAAATATCAGACTCGATCACACTCTGTTCTCCCGCACCGTCCGCACCAACCTCGATGGCGCCTTCTACTCCTGCCAGGC CGCTGCCCGCCAAATGGCATCCCAGGGTCGCGGAGGATCTATAATCGGCATCTCATCCATATCCGCCCTAGTCGGCGGAG GCCTCCAAACCCACTACACCCCTACGAAGGCTGGAGTTTTATCCTTGATGCAAAGTATGGCTGTAGCATTGGGAAAGCAC AAGATCAGGTGTAATGCGTTGTTGCCGGGGACCATCAGAACGCAGCTGAACGATGAAGATTTGAAGGATGAAAAGAAAAG</t>
  </si>
  <si>
    <t>1.1.1.47</t>
  </si>
  <si>
    <t>MANVEAAKKLAAYQAVEEHIKPGYKFIGIGSGSTVVYVVEAIAAKGRDVTSKMVFVPTGDQSKNLIIEAGLPLGSVDALP RIKNGPKGQRESLDVAFDGADEVDDELNLIKGGGACLFQEKLVALAAKKFVCVADYRKLQPRLLTGWKAIPIEIGPLAAA</t>
  </si>
  <si>
    <t>MATSLEQLKASGTTVVSDTGDFASIAKYKPQDATTNPSLILAAAKKPEYAKLIDVAIAYGKAHGSNIDEQTDSALDRLLV EFGSEILKIVPGKVSTEVDARFSFDTKANVEKARHIIDLYKSVGVDKSRVLIKIASTWEGIQAARILQRDFGINCNLTLL FSEVQAVAAAEANVFLISPFVGRILDWFKAKTGKTYTSETDPGVISVKSIFNYYKKFGYKTIVMGASFRSVSEVTALAGV</t>
  </si>
  <si>
    <t>MSTKFVNSLQAIQDAGTVLIADTADFQQIARFKPSEGTTNPSLLYIAAQNPEYASLVQKTVEYAKSLDVNSEERLQLAAE FLAVQFGTEIYKLTGRVSTEVDVVYSFNTAKTVTAALRVLDLYASQEVSKEHVRIKISATWEGIKAASILTKEHGVSVLI TIVFGLVQAITAAEAGVACIAPYVGRISDWHKAHGTHNRDMGVETVQKIQNYLRKYGQKTQVMGASFRSTAQARALAGVD</t>
  </si>
  <si>
    <t>MGYTDVDKLAINTIRLLAVDATSKANSGHPGAPMGLAPAAHVLFNRIMNYNPRDPKWVNRDRFVLSNGHACMLQYAILHL CGYKLSIDDLKSFRHIDSITPGHPEAHDTEGIEVTTGPLGQGFSNAVGLAIAQHHAAAEFNKPGFELINNHTYVFLGDGC LMEGVTSEAASLAGHLQLGNLIAIYDDNHISIDGDTNCQFTEDVVGRFHSYGWHVEIVEDGNHDLEGIEAAIRKCQAIKD KPSMIKLRTTIGFGSLHQGTAGVHGSALKTDDIKQVKTKFGFDPEKTFVVPQEVYDLYNKKGAEGAAKEQDWTQLLEKYE NSHKAEATDLKRRLAGELPEGWEKALPTYSPSDPAVASRKLSEIVLQKIHNVIPELLGGSADLTGSNLTRWKEAVDFQPP STGLGDWSGRYIRYGVREHAMGAVMNGLAAYGTVIPYGGTFLNFVSYAAGAVRLSSLSQIRTIWVATHDSIGLGEDGPTH QPIETLAHFRALPNCMVWRPADGNETSAAYYIALTSKHTPSILALSRQNLPQLENSTIANAIKGGYTVHEAKNADITLVS</t>
  </si>
  <si>
    <t>MTQTQFGRTDMVAINTLRALSVDAIFKAQSGHPGAPLGLAPIAHVLFKHMKLNPKTNKSWINRDRFVLSNGHACALLYSL LHLYGYLSMDDLKAFRQLASRTPGHPESHDTPGVEVTTGPLGQGLANALGLAVAQAHMSALYNKPGFELFSNHTFVIFGD GCAMEGVASEAASLAGHLQLGSLIAIYDDNNICIDGNINSTFTEDVLKRFEAYGWHTQHVCDGDTDLDAMDQAIEAAIAV KNKPSIIKVTTTIGYGSLHQGTASVHGSPLKADDIQQLKEKFGISPTPFTVPKEVYELYHARAAKGAAAEAQWNERFQKY KLEHEDLHAELSRRLAGNLPEDWQNNLPTYQKTDPVSISVRDREAPKPSSHSHQTQALASRKLSEIVLESIQRALPELMS GSADLTSSNLTRWKDATDFQAPNTGIGQEAGRYLRLLLREHAMGATMNGIAAYGANLIPCGGTFLNFVSYAAGAIRVSAL GRHRVIWIATHDSIALGQDGPTHQPIETLAHFRAMPNLHVWRPADGNETSAAYLMSLSAKETPSIIALSRQNLPHLVNST</t>
  </si>
  <si>
    <t>MSPPAIIAPSILSADFAVFGQECKDTIARGADWLHVDIMDGHFVPNITFGAPVVTAIRKHVDPPTAKHGKGTFDCHMMIA EPKKWVKDFKKAGCNLYCFHYEAAFSSAAESPEQTTDKKTSPKELIRYIHDQGLLAGIAIKPDTSVDVLWEILENTVEAE</t>
  </si>
  <si>
    <t>MSTPTGDFGLIGLAVMGQNLILNAADHGYNVVAFNRTVSKVDHFLANEAKGKSIQGAHSIEEFVSKLKKPRRMMLLVMAG KPVDDFIETLLPHCEKGDIIIDGGNSHFPDTNRRTAYLKTKGIRFVGTGVSGGEEGARFGPSLMPGGNEEAWPYIKDIFQ DIAAKSDGEACCEWVGDNGAGHYVKMVHNGIEYGDMQLICEAYDIMKRGLGMKDKEIADVLTVWNKGVLDSFLIDITKDI LYFNDDDGTPLVEKILDSAGQKGTGKWTAINALDLGMPVTLIGEAVFARCLSSIKDERTRASSVLSYVGRTTKFEGNREQ FLEDLEQALYASKIISYAQGFMLMQEAAREFKWKLNKPSIALMWRGGCIIRSVFLKDITSAYRENNDLENLLFNDFFKKA</t>
  </si>
  <si>
    <t>993_g</t>
  </si>
  <si>
    <t>MARQPNLFAFPTIGALAITLRAYIVQCQNAGLQRHDSFKVAVSGGSLPNTLAQALLLPPSSPDDRIKFSKWEIFFADERA VPLDHEDSNYGLLKRELLDKIPAEAGQPKVYPVDVAHLNDVQEMADQYEQLLVRSFASRDSVKLPIFDLLLLGCGPDGHT</t>
  </si>
  <si>
    <t>ATGGCAAGACAACCTAACCTCTTCGCCTTCCCCACCATCGGCGCACTCGCTATCACACTAAGAGCCTACATTGTCCAATG CCAGAATGCCGGCCTCCAACGTCACGATTCCTTTAAAGTTGCCGTCAGCGGTGGCTCCCTCCCAAACACCCTCGCACAAG CCCTTCTACTTCCCCCATCCTCACCCGACGACCGCATAAAATTCAGCAAATGGGAGATCTTCTTCGCTGACGAGCGCGCC GTCCCATTAGACCACGAAGATTCCAACTATGGCCTGCTCAAGAGGGAGCTCCTGGACAAGATTCCCGCAGAGGCGGGACA ACCCAAGGTTTATCCCGTAGACGTTGCACATCTGAACGACGTACAAGAAATGGCGGATCAATATGAACAATTGCTGGTGC GGAGTTTCGCTAGCAGAGATAGCGTTAAACTTCCTATTTTCGACTTGTTACTGCTGGGCTGTGGGCCAGATGGACATACC TGCAGTCTGTTCCCCGGGCACGAACTCTTGCGAGAAACAGCTGCGTGGGTAGCGCCGATCGAAGACTCACCAAAGCCACC GTTGAAGAGAATTACCCTTACCTTACCTGTCGTTACGCATGGTGTGAAGATTGCGTTTGTGGCCACCGGGGCTGCGAAGA</t>
  </si>
  <si>
    <t>3.1.1.31</t>
  </si>
  <si>
    <t>6-phosphogluconolactonase</t>
  </si>
  <si>
    <t>1.1.1.49</t>
  </si>
  <si>
    <t>MADTMIKPEEAHSAGSIELKQNTVVVVLGASGDLAKKKTFPALFGLYRNQFLPKDVRIVGYARTTMDHEEFLKRVKSYIK TPTKDMEQQLKEFCNICTYISGQYDKDESFVGLENHLKELEQGHAENNRIFYMALPPSVFTTVSQHLKRNCFPEKGIARI IVEKPFGKDLASSRALQKALEPDWKEDEIFRIDHYLGKEMVKNILILRFGNEFFGATWNRNHIDNVQISFKEPFGTEGRG GYFDEFGIIRDVMQNHLLQVLTLLAMERPISFSAEDVRDEKVRVLRSIPAIEPKNVIIGQYGKSLDGTKPSYKEDDTVPK DSRCPTFCAMVAFIKNERWDGVPFILKAGKALNEQKTEIRIQFKDVTSGIFKDIPRNELVMRIQPNESVYIKMNSKLPGL</t>
  </si>
  <si>
    <t>14580_g</t>
  </si>
  <si>
    <t>ATGGCGGACACAATGATCAAGCCTGAAGAGGCTCACAGTGCTGGGTATGTGTCTCATTTTACCCATCAATCTACGTCACT CCTCCAGCACCTGCGAGAGCTGCAAATAGCACCGGGACAACCCCAACATCGATATCCTGATCTCTCATGAAGAACGAGAC TTGTCCCGGCTTCGGATTGGATAGCTCGCCAGCTGCCCAATTGCTCTCTATTTTCTGATTTGAGTGCTAATTCTTATTTG CCCCAACAGAAGCATTGAGTTGAAGCAGAATACCGTGGTGGTTGTGTTAGGTGCCTCTGGTGATCTGGCTAAGAAGAAAA CAGTGAGGACCGGTTCTGCGCATGTCTGGGCAAATTGCTAATGCGCTATGATAATAGTTTCCCGCTCTTTTCGGGCTCGT AAGTCCCCCCTTGCTAACACCGGCTACCTACCTCCCAAACACTGCTTATTTGGCCATAGTATCGCAACCAATTCCTCCCC AAGGATGTTCGTATTGTTGGATATGCGCGGACTACGATGGACCATGAGGAATTCCTCAAGCGGGTCAAGTCTTATATCAA GACGCCGACCAAGGATATGGAGCAGCAGCTAAAGGAGTTCTGCAACATCTGCACATACATCAGTGGGCAATACGACAAGG ACGAGTCTTTTGTTGGCCTGGAGAACCACTTGAAGGAGCTAGAGCAGGGGCACGCGGAAAACAATCGCATTTTCTATATG GCATTACCTCCAAGCGTGTTTACCACTGTTTCCCAGCATCTGAAGAGGAACTGCTTCCCAGAGAAAGGCATCGCTAGAAT TATCGTATGTGGAATTCCCGTTATGTACCGGATCTTTGTTGACACTATACCTACAGGTCGAGAAACCATTTGGGAAGGAT CTTGCCAGCTCTAGGGCATTACAGAAGGCTCTGGAGCCAGACTGGAAGGAGGACGAGATCTTCCGTATTGATCATTATTT GGGAAAGGAAATGGTGAAGAACATTTTGATTCTAAGATTTGGCAATGAGTTCTTCGGCGCAACATGGAATCGTAACCACA TCGATAATGTCCAGATCTCCTTCAAGGAGCCTTTTGGAACAGAGGGTCGCGGGGGTTACTTCGACGAGTTTGGTATTATT CGCGATGTGATGCAAAACCATCTGCTTCAAGTTTTAACTCTTCTTGCCATGGAAAGGCCAATTTCATTCTCCGCAGAGGA TGTCCGAGACGAGAAAGTCCGGGTTCTCCGAAGTATTCCAGCAATCGAGCCAAAGAACGTCATCATTGGCCAATACGGAA AGTCATTGGATGGCACCAAGCCATCCTACAAGGAGGATGACACTGTGCCCAAAGACTCCAGGTGTCCAACCTTCTGCGCA ATGGTCGCGTTCATCAAGAATGAGCGATGGGACGGTGTACCTTTCATACTGAAGGCTGGAAAGGCATTAAACGAGCAGAA GACGGAAATCCGAATCCAGTTCAAGGACGTCACCTCCGGTATCTTCAAAGACATTCCCCGAAATGAGTTAGTGATGCGCA TTCAACCCAACGAAAGCGTTTACATCAAGATGAACTCGAAGCTTCCTGGCTTGAGCATGCAGACGGTAGTTACAGAACTT GACTTGACTTACCGAAGACGATTCTCCGATTTGAAGATCCCAGAAGCATATGAATCTCTCATTCTCGATTCTCTAAAGGG CGACCATTCAAACTTTGTTCGTGATGATGAATTGGATGCCAGCTGGAGGATCTTCACGCCGCTCCTTCATTATCTCGAAG ATAACAAGGAGATCATCCCGATGGAATATCCTTATGGTAAGCTAGCCCCTCTTTTCTGTCCTAAATACTATAAACTCAAT TTTCTCCTTTtCCTTTCCTGCTATCAACATCGCATACTAAACTTTCCAGGCTCTCGTGGCCCTGCTGTCTTGGACGACTT</t>
  </si>
  <si>
    <t>glucose-6-phosphate 1-dehydrogenase</t>
  </si>
  <si>
    <t>MASQYTVRKVGAANTLEHRIYIEKDGVPVSPFHDIPLYANEQQTVLNMVVEIPRWTNGKLEVCGQIYPHSIYPSFDPAPR ISLTFFAIADLEGGCLEPNKDVDLPLHIVHLLTGRAEQDIKKGKLRFVRNCFPHKGYLWNYGAFPQTWEDPNVIHPETKA KGDNDPLDVCEIGELVGYPGQVKQVKVLGVMALLDEEETDWKVIVIDVNDPLAPKLNDVEDVERHLPGLLRATNEWFRIY</t>
  </si>
  <si>
    <t>7836_g</t>
  </si>
  <si>
    <t>inorganic pyrophosphatase</t>
  </si>
  <si>
    <t>ATGGCTTCGCAATACACCGTCAGAAAGGTCGGGGCTGCAAACACCTTGGAGCATCGCATCTACATCGAGAAGGATGGCGT GCCCGTTTCCCCGTTCCACGACATTCCTTTATATGCAAATGAGCAACAAACTGTCCTGAACATGGTCGTTGAGATTCCTC GATGGACCAATGGCAAACTTGAGGTATGTGGACAAATATATCCTCATTCTATCTACCCCTCATTTGACCCCGCACCACGG ATTTCACTGACTTTTTTCGCTATCGCAGATCTCGAAGGAGGATGTCTTGAACCCAATAAGGACGTCGATCTTCCGCTTCA TATTGTCCATTTACTAACTGGACGTGCAGAGCAAGATATCAAGAAGGGCAAACTTCGTTTTGTTCGCAACTGCTTCCCCC ACAAGGGTTATCTCTGGAATTATGGTGCTTTCCCTCAGGTACGATGCCTTCGAACCTTCGGATCGTTGTAAATGGCTGAC CACTCCGCAGACATGGGAGGACCCTAATGTCATCCACCCCGAGACTAAGGCCAAGGGAGACAATGACCCATTGGACGTCT GTGAGATTGGCGAGTTGGTTGGGTACCCAGGCCAAGTCAAGCAGGTCAAGGTTCTCGGTGTCATGGCTTTACTCGATGAA GAGGAAACCGACTGGAAGGTCATCGTCATTGATGTCAACGACCCATTGGCGCCCAAGCTCAATGATGTCGAGGATGTCGA AAGACACTTGCCTGGTCTTCTGAGGGCCACCAACGAATGGTTCAGGATCTACAAAATCCCAGATGGAAAGCCAGAGAACC AATTTGCTTTCACTGGAGAGTGCAAGAACAAGAAGTAGGCGCATGTGCCCTTCTGCGTTGAACCTTACAGCTAACTGTTC CCAGATACGCCACCGATATCGTCCGCGAGTGTGCTGAGGCTTGGGAGAGACTGATCACTGGCAAGACCAACCCTGGAGGA GTTTCAACGTAAGGTCGCCGGCTAGCTTCATTAATATCAAGTACTAATTGCTGTGTAGCACCAATCTCACGGTGACAAGA</t>
  </si>
  <si>
    <t>3.6.1.1</t>
  </si>
  <si>
    <t>3.6.3.6</t>
  </si>
  <si>
    <t>MAPPNGDIENGDLEKEQAQRDAAAADNKEDLGEYGNLVKYISNYRDGRRSSVAGSGQSVYDEQPKRKWYQFGKAKGPNGE FETPDDWLQTDWKQGLSDNDVEQRRKKTGWNELTTEKENLFIKFLSFFTGPILYVMEVAVLLAAGLRDWIDFGVIIAILL LNAVVGWYQEKQAADVVASLKGDIAMRTTVVRNGVEQEIKARELVPGDIFIIEDGQVTPADARIISAYDNPNGWAEYQRE LERQLGDDADHGNDDEDNLAGEEKHGSGYALLAIDQSAMTGESLAVDKYVADVIYYTTGCKRGKAYAIVTHSAKMSFVGR TASLVSGAKDQGHFKAIMNSIGTSLLVLVVFWILAAWIGGFFHHLGIATPENSSNTLLHYALILLIVGVPVGLPVVTTTT LAVGAAYLAKEKAIVQKLTAIESLAGVDVLCSDKTGTLTANQLSIREPFVAEGVDVNWMMAVAALASSHNVKSLDPIDKV TILTLKRYPKAKEILAQGWTTEKFTPFDPVSKRITAIVHKDGVEYTCAKGAPKAILNLSNCSKEDADMYKEKTTEFARRG FRSLGVAVKEGNGEWQLLGMLPMFDPPREDTASTIAEAQFLGLQVKMLTGDAIAIAKETCKMLALGTKVYNSERLIHGGL SGTTQHDLVEKADGFAEVFPEHKYQVVEMLQQRGHLTAMTGDGVNDAPSLKKSDCGIAVEGATEAAQAAADIVFLAPGLS TIVSAIKIARQIFQRMKAYIQYRIALCLHLEIYLVTSMIIIRETIRVELIVFLALFADLATIAVAYDNAHFEQRPVEWQL PKIWIISVVLGILLALGTWVMRGAIYLPNGGFIENFGSIQGMLFLEVSLTENWLIFVTRGSQTWPSWQLVMAIFGVDVIS</t>
  </si>
  <si>
    <t>9547_g</t>
  </si>
  <si>
    <t>ATGGCACCTCCCAACGGAGACATCGAGAACGGCGACTTGGAGAAGGAGCAAGCACAACGCGACGCTGCTGCTGCCGACAA CAAGGAAGATTTGGGCGAATATGGGAACCTCGTGAAGTATATCTCTAATTATCGTGATGGACGTCGTTCTTCGGTGGCCG GCTCCGGGCAATCCGTGTACGACGAGCAACCCAAGAGAAAGTGGTATCAATTTGGCAAGGCGAAGGGTCCCAACGGGGAA TTCGAGACGCCCGACGACTGGCTGCAAACCGACTGGAAGCAAGGTCTGTCGGACAACGATGTCGAGCAACGGCGCAAGAA GACTGGCTGGAACGAGCTGACCACCGAGAAGGAGAACTTGTTTATCAAGTTTCTCTCCTTCTTCACCGGTCCAATTCTGT ATGGTAAGTTGCGCCCCGAACCCACTCCCACTTCCCCTCCCCcGCTCGTGCGTGCGTGCTGACCATGGCCCTGCAGTAAT GGAGGTTGCGGTGCTTCTCGCGGCTGGCCTGCGCGATTGGATCGATTTTGGTGTTATCATCGCCATTCTTTTGCTTAATG CCGTCGTGGGTTGGTACCAGGAGAAGCAGGCTGCCGATGTCGTCGCCAGTCTGAAGGGTGATATCGCGATGCGAACGACC GTCGTTCGTAACGGCGTCGAACAAGAAATCAAGGCTCGCGAACTCGTTCCCGGAGACATTGTAAGTCGCCCAAGTTCTTT CTTGGCTTCATTGACATTAACGCGCGGCAGTTCATAATCGAGGATGGTCAAGTTACCCCCGCCGACGCTCGCATTATCTC TGCATACGACAACCCGAACGGATGGGCTGAGTATCAACGTGAATTGGAAAGACAACTCGGTGACGATGCTGATCACGGAA ACGATGATgAGGACAACCTTGCTGGCGAAGAGAAACACGGTTCTGGATACGCCCTTCTTGCTATCGATCAATCTGCCATG ACTGGTGAATCCCTCGCCGTCGACAAGTACGTCGCAGATGTCATCTACTACACTACCGGCTGCAAACGTGGAAAGGCCTA TGCTATCGTCACTCACTCCGCCAAGATGTCCTTCGTTGGTCGCACTGCGTCTCTCGTTTCTGGCGCCAAGGATCAAGGCC ATTTCAAGGCTATCATGAACTCCATCGGTACATCCCTTCTGGTCCTTGTCGTTTTCTGGATTCTCGCTGCCTGGATTGGA GGTTTCTTCCATCACTTGGGCATAGCGACCCCAGAGAACAGCTCCAACACCCTCCTCCATTACGCTTTGATCCTTCTCAT CGTTGGTGTCCCCGTCGGTCTACCTGTCGTTACCACGACCACTCTCGCCGTCGGTGCCGCTTATCTTGCCAAGGAGAAGG CCATTGTCCAAAAACTTACCGCTATTGAATCCCTCGCTGTAAGTACCCTATTTTTCATGTCGTCGGTGGTTGTAACGAGA AGGAGTCTCTATCCATGACCGATACATCCATGAAGCGAAAGCCCCTGCCCAGTTTCAAACATTCAACCAATCCAGATCTC ACCCCAAAAAACACTCTGAACCATAGGCTAACAATTGCAATTTCAGGGTGTCGATGTTCTCTGCTCAGATAAGACTGGTA CGCTCACAGCCAACCAACTTTCCATTCGTGAACCCTTCGTCGCTGAAGGTGTTGATGTCAACTGGATGATGGCTGTTGCG GCTCTCGCTTCTTCCCACAACGTCAAGTCTCTCGACCCCATCGATAAGGTTACCATTCTCACCCTGAAGCGTTACCCCAA AGCCAAGGAGATTCTTGCCCAAGGCTGGACCACCGAAAAGTTCACCCCCTTCGATCCCGTCTCCAAGCGTATTACCGCCA TTGTCCACAAGGATGGTGTCGAGTACACTTGCGCAAAGGGTGCTCCCAAGGCCATCTTGAACCTCAGCAACTGCTCCAAG GAGGATGCCGATATGTACAAGGAGAAGACTACCGAATTCGCTCGTCGTGGTTTCCGATCTCTCGGTGTCGCCGTCAAGGA AGGCAACGGAGAATGGCAATTACTCGGTATGCTCCCTATGTTTGACCCTCCACGTGAGGATACTGCCTCCACCATCGCCG AAGCCCAATTCCTCGGTCTCCAAGTCAAGATGTTGACTGGTGACGCCATCGCCATTGCCAAGGAAACTTGCAAGATGCTT GCTCTCGGTACCAAGGTTTACAACTCTGAACGTCTCATCCACGGTGGTCTCTCCGGAACCACCCAGCACGATCTTGTTGA GAAGGCTGATGGCTTCGCTGAGGTTTTCCCTGAGCACAAGTACCAAGTCGTCGAGATGTTGCAACAACGTGGACATTTGA CCGCCATGACTGGTGACGGTGTCAACGATGCTCCCTCTCTCAAGAAATCCGACTGTGGTATTGCTGTTGAAGGTGCTACC GAAGCTGCCCAAGCCGCTGCCGATATTGTCTTCCTCGCCCCTGGTCTCTCCACCATTGTCTCTGCCATCAAGATCGCCCG TCAAATTTTCCAGCGCATGAAGGCCTATATCCAATACCGTATCGCTCTTTGCTTGCACTTGGAAATCTATCTCGTCACCT CCATGATCATCATCCGCGAGACCATCCGTGTCGAGCTCATTGTTTTCCTGGCTCTATTCGCTGATTTGGCTACCATTGCT GTTGCATATGATAATGCCCATTTCGAGCAACGTCCCGTAGAGTGGCAACTCCCCAAGATTTGGATTATATCTGTGGTTCT CGGTATACTCCTTGCTCTCGGTACCTGGGTCATGCGTGGCGCTATCTACTTGCCCAACGGTGGATTCATCGAGAACTTCG GTTCCATCCAAGGCATGCTCTTCCTCGAAGTCTCCCTGACTGAGAATTGGCTCATCTTCGTCACCCGTGGTAGTCAAACC TGGCCTTCGTGGCAATTGGTTATGGCCATCTTCGGTGTCGATGTTATCTCTACCCTCTTCTGTGTCTTCGGATGGTTGAC CAACGGTCTCGATGAGGCATCAGACCCAGCAACCCACAACGCTCTCCTGTCCCACAACGGCCACACTTCTATCGTTACCG TCGTTGTTGTCTGGGGTTACTCCATCGGTGTTACCATCATCGTCGCCATCGTCTACTTCCTCATGAACAAGATCGCGTGG TTGGATAACCTTGGCCGTGCCAAGCGCTCACGCGCGGATACCCAAATGGAGAACGTCATCAGCCACTTGTCCAAGATTGC</t>
  </si>
  <si>
    <t>210560..211643(+)(1084bp)</t>
  </si>
  <si>
    <t>755624..756572(+)(949bp)</t>
  </si>
  <si>
    <t>523518..524430(+)(913bp)</t>
  </si>
  <si>
    <t>55894..57098(-)(1205bp)</t>
  </si>
  <si>
    <t>270622..271904(-)(1283bp)</t>
  </si>
  <si>
    <t>989872..991272(+)(1401bp)</t>
  </si>
  <si>
    <t>662455..663240(-)(786bp)</t>
  </si>
  <si>
    <t>255477..257225(-)(1749bp)</t>
  </si>
  <si>
    <t>84232..87360(-)(3129bp)</t>
  </si>
  <si>
    <t>2119809..2120940(+)(1132bp)</t>
  </si>
  <si>
    <t>MSNYGATGTPLSGTSDRAKSSHLNTPIESGSFSEKIGHQPTATMKPVDDDEDEDLDALIDELESNDGHAEDENENQESTS SDTGRVVPEEMLRTDTRTGLTEEEVQFRRKKYGLNQMKEEKQSNLKKFALFFVGPIQYVMEVAVALAFGLKSWVDAGVII ALLLLNAIVGFSQEYQAASVVEELKKTLALKAVVLRDSRLFEIDAKEVVPGDILQLEDGTILPADGRIVTEDAFLQVDQS AITGESLAAEKHRLDFCYSSSCVKRGEAFMVVAATGDGTFVGRAAALVNKASAGTGHFTEVVTNIGKLLLVVVVLTNLAV WIAAFYRSDGIVDILHFTLALTIVGVPVGLPIVVTTTMSVGAAYLAKKQAIVQKLSAIESLAGVEILCSDKTGTLTKNKL SLAEPYTVQGVEPEDLMLTACLAASRKKKGIDEIDKAFLKSLRYYPKAKGMLSKYKVIEFHPFDPVSKKVQAVAEHPETG ERTICVKGAPLAVLKTAQEDHEIPADVEEDYKTKVSEFAARGFRSLGVARKRAEGNWEILGIMPCADPPRHDTARTINEA KALGLRIKMLTGDAVGIARETSRQLGLGTNIYNAERLGLGGGGEMPGSDVYDFVTAADGFAEVFPQHKYNVVDILQKRGY LVAMTGDGVNDAPSLKKADTGIAVQGASDAARAAADIVFLAPGLGAIIDAIKTSRQIFHRMYSYVVYRIALSIHLELFLG LWMIILNRSLNIELVVFIAIFADTATLAIAYDNAPYSLTPVKWNLPKLWGMSILLGIVLAAGTWIAYSTMLVHGKDGGIV</t>
  </si>
  <si>
    <t>7450_g</t>
  </si>
  <si>
    <t>ATGAGCAACTATGGTGCGACGGGTACGCCTTTGAGCGGTACTTCCGATAGAGCTAAATCTAGTCATTTAAACACCCCTAT CGAGTCCGGTAGCTTCAGCGAGAAGATAGGACACCAACCAACCGCTACCATGAAGCCTGTTGATGACGACGAAGATGAAG ACCTTGACGCCCTTATCGACGAGCTCGAATCCAACGATGGCCATGCAGAGGACGAGAACGAGAACCAGGAATCCACTTCG TCAGATACCGGCCGCGTTGTTCCGGAGGAGATGCTACGGACCGATACTCGAACTGGCCTCACGGAGGAAGAGGTTCAATT TCGTAGAAAGAAGTATGGCCTGAACCAGATGAAAGAGGAGAAGCAGAGCAACCTCAAGAAGTTCGCTTTATTCTTTGTTG GCCCCATTCAATATGTTATGGAGGTAGGTCTCCCACCAAAGACACTCTTCGATTTTCTATAGATGGCTCGTAGCCTAGGA TTAATCCCGCAAGCCATCCGTAGACATGCATGCTGACAAAATTACTTCTGACAGGTCGCTGTTGCTCTTGCCTTTGGTCT CAAAAGCTGGGTTGACGCTGGTGTTATTATCGCATTGCTTTTACTCAATGCTATTGTCGGATTTTCTCAAGAATACCAAG CTGCTTCAGTTGTGGAGGAGCTGAAAAAGACACTCGCTCTCAAGGCTGTGGTTCTCCGTGACAGCCGTCTCTTCGAAATT GATGCCAAAGAGGTTGTCCCTGGTGATATTCTCCAACTTGAAGATGTAAGAGCAATCTAACACTAAGAACTCTGGGGTCA ATGCTGACCATGGGCGATAATAGGGCACCATCCTTCCAGCCGATGGCCGTATTGTTACCGAGGATGCTTTTCTTCAAGTC GATCAATCTGCCATCACTGGGGAGTCTCTCGCAGCCGAGAAGCACCGTTTGGACTTCTGTTATTCTTCTTCTTGTGTCAA ACGTGGCGAGGCTTTCATGGTCGTAGCTGCCACTGGTGACGGTACTTTCGTCGGTCGTGCAGCAGCTCTTGTAAATAAAG CCTCCGCTGGAACAGGTCACTTTACTGAGGTTGTGACTAACATTGGAAAACTCCTTTTGGTTGTGGTTGTTCTGACCAAC TTAGCCGTTTGGATCGCAGCCTTCTACCGTTCAGACGGTATTGTGGATATCCTCCACTTCACACTAGCGCTCACCATCGT CGGCGTTCCAGTGGGTCTTCCCATCGTGGTCACCACAACCATGTCAGTCGGAGCCGCTTATCTGGCCAAGAAGCAGGCAA TTGTTCAAAAGTTGTCGGCCATCGAGTCTTTGGCAGGTGTGGAGATTCTTTGTTCCGACAAAACTGGTACTTTGACAAAG AATAAGCTTTCCCTCGCTGAGCCTTATACTGTCCAAGGTGTTGAGCCAGAAGATCTCATGCTCACTGCCTGTCTCGCCGC ATCTCGCAAGAAGAAGGGAATCGATGAAATTGACAAGGCTTTCTTGAAATCTCTTCGATACTACCCGAAAGCCAAGGGCA TGTTGTCCAAATACAAAGTCATTGAATTCCACCCCTTTGATCCCGTCTCTAAGAAGGTCCAAGCAGTTGCTGAACACCCC GAAACTGGCGAGCGCACCATTTGCGTTAAGGGCGCTCCACTTGCGGTCCTGAAGACTGCCCAGGAGGACCATGAGATCCC AGCTGATGTTGAAGAGGATTACAAGACGAAGGTGTCCGAATTCGCTGCTCGAGGCTTCCGGTCTCTTGGTGTTGCACGCA AGCGTGCTGAAGGTAACTGGGAGATTCTCGGAATAATGCCCTGTGCAGATCCTCCTCGCCATGATACTGCCCGCACTATC AACGAAGCTAAAGCTCTAGGTCTGAGAATCAAGATGTTAACGGGTGATGCTGTCGGCATTGCACGGGAGACTTCCCGCCA ATTAGGTCTCGGCACCAACATCTATAATGCTGAGAGGCTCGGTCTTGGTGGTGGGGGCGAGATGCCAGGTTCCGACGTTT ATGACTTCGTTACGGCTGCCGATGGATTTGCTGAAGTTTTCCCTCAACACAAATATAATGTTGTGGATATTCTCCAGAAA CGTGGCTATCTCGTCGCTATGACCGGCGACGGTGTCAACGACGCCCCGTCCCTCAAGAAGGCTGACACTGGTATTGCTGT GCAGGGTGCTTCCGATGCTGCTCGTGCAGCTGCTGATATCGTTTTCCTTGCCCCTGGCCTCGGTGCCATTATCGATGCTA TCAAGACCTCCCGCCAAATTTTCCACCGCATGTATTCGTACGTAGTGTACCGAATCGCCCTTTCCATTCACTTGGAGCTT TTCCTTGGTCTCTGGATGATTATCCTGAATAGATCTCTTAATATTGAACTGGTTGTCTTCATTGCTATATTTGCGGACAC TGCTACCTTGGCTATTGCCTACGACAATGCGCCATACTCACTAACTCCCGTCAAGTGGAACTTGCCAAAGCTATGGGGCA TGTCTATCCTTCTTGGTATCGTCCTCGCAGCTGGCACTTGGATCGCATATAGCACTATGCTCGTCCATGGTAAAGATGGT GGTATCGTCCAGAATTTTGGAGAGATCGATCCGATCATCTTCTTGGAAATTTGCCTCACTGAGAACTGGCTCATCTTTAT CACCCGTGCTAAAGGGCCCTTCTGGTCTTCCTGGCCTTCGTGGCAACTAGCATTGGCTATCTTCATCGTCGATGTCATTG CTACCATCTTCTGTCTTTGGGGTTGGTTCATTGGCGGGCGCACCTCCATCGTTGCTGTCGTAAGAGTATGGATCTTCTCA TTCGGTATATTCTGCTGTTGCGCTGGCGTTTACTACCTTTGCGATTCGAGTGCTGGCTTTGACAACATTATGCATGGGAA GCCGAGCAAGGGTGTAGAGAAGAAGGGAAAATCACTTGAAGACTTTGGTAAGTCTATCACCCTCTCATATAGATACCCAT</t>
  </si>
  <si>
    <t>151158..154319(-)(3162bp)</t>
  </si>
  <si>
    <t>3709_g</t>
  </si>
  <si>
    <t>MENAFAQSTAEVLKFFSVSESQGLTGAQVQASREKYGRNAIAEDPPTPLWELILEQFKDQLVIILLGSAAISFVLALFEE DGGWTAFVDPAVILTILILNAVVGVSQESSAEKAIAALQEYSANEAKAIRDGHVTRIRAEDLVPGDIISISVGDRIPADC RVLAIQSNSFAVDQAILTGESESVGKDTITVKDLKAVKQDQINTLFSGTTVVTGHATAIVVLTGSSTAIGDIHDSITAQI SEPTPLKQKLNDFGDTLAKVISVICLVVWLINIPHFNDPTHGSWAKGAIYYLKIAVSLGVAAIPEGLAVVITTCLALGTR KMAAKNAVVRSLPSVETLGSCSVICSDKTGTLTTNQMSVSKVVYINESGVGLDELDVEGTTFSPQGNITSNGKIITDMAR KSDTIFQMAEVAALCNDAQLAFDPKSGTYSNVGEPTEGALRVLVEKIGTQDSAHNERRTSVSSLDTLHLSSSWYEQRTPR LATYEFSRDRKSMSVLVGNNTEQKLLVKGAPESVIDRCTHALVGANGKRVPMSESLTELLLKEVVDYGNKGLRVIALASV EDVASNPLLKNAKSPKEYLQLEQNLTLLGLVGMLDPPRLEVASSIRKCREAGIRVIVITGDNRNTAETICRQIGVFGDYE DLRGKSYTGREFDNLSESEQLEAVKTASLFSRVEPSHKSKLVDLLQTAGEVVAMTGDGVNDAPALKKADIGVAMGSGTDV AKLAADMVLADDNFATIEVAIEEGRSIYNNTQQFIRYLISSNIGEVVSIFLTAAAGMPEALIPVQLLWVNLVTDGLPATA LSFNPPDHDVMKRQPRKRDEPLIGGWLFFRYMVIGIYVGLATVGGYAWWFMYNSEGPQITFWQLTHFHRCSSQFSEIGCQ</t>
  </si>
  <si>
    <t>ATGGAAAACGCATTTGCGCAATCTACCGCGGAAGTCCTGAAGTTCTTCTCCGTCTCTGAGTCTCAAGGACTGACGGGGGC TCAAGTTCAAGCTTCGAGGGAGAAATACGGGCGCAATGGTAAGTAGAGCCTCTTTGCGCCGTGTTGAATAAAGAGAAGAA GCTGATGTCTACGTAGCCATCGCCGAGGACCCTCCTACTCCCTTGTGGGAGCTTATACTCGAACAATTCAAGGACCAGCT CGTGATAATTCTCTTGGGTTCCGCAGCCATTTCGTTCGTTTTGGCTCTGTTTGAGGAAGATGGGGGTTGGACCGCaTTTG TGGACCCTGCCGTGGTATGTGCCTTATTGACCATTTCTGAGACGTCGTTGCTAATGATCGCAAGATTCTTACTATCTTGA TTCTCAATGCCGTCGTCGGTGTCTCGCAAGAAAGTAGCGCGGAGAAGGCCATTGCCGCTCTTCAAGAATATTCCGCAAAC GAGGCCAAGGCTATCCGAGATGGCCATGTCACTAGAATTCGAGCCGAGGACTTGGTTCCGGGAGATATAATTTCGATTTC TGTTGGAGACAGGATCCCGGCAGATTGCAGAGTTTTGGCTATCCAAAGCAACAGTTTTGCAGTCGACCAAGCAATTCTTA CCGGCGAGAGCGAGAGTGTTGGAAAAGATACTATAACAGTAAAGGATCTCAAGGCTGTAAAGCAGGACCAGATTAACACC CTTTTCTCTGGCACGACGGTTGTTACCGGACATGCTACGGCAATCGTAGTCCTTACAGGATCATCCACGGCTATTGGAGA CATCCATGATAGTATTACTGCTCAAATCTCAGAGCCTACACCTTTAAAGCAAAAACTTAACGATTTTGGAGATACTTTAG CCAAGGTCATTTCGGTTATTTGTTTGGTCGTCTGGCTTATCAATATCCCACATTTTAACGATCCTACACATGGAAGCTGG GCAAAAGGTGCTATTTACTATCTTAAAATCGCCGTCTCTCTTGGTGTGGCGGCTATCCCTGAAGGTTTAGCTGTTGTTAT CACAACATGTTTAGCCCTCGGAACTCGAAAGATGGCAGCCAAAAATGCCGTTGTAAGGAGCCTGCCTTCTGTCGAAACTC TCGGAAGCTGCAGCGTAATCTGCTCCGACAAAACTGGCACTTTGACCACCAACCAGATGAGCGTGAGCAAGGTTGTTTAC ATCAACGAGTCTGGGGTTGGTCTAGACGAGTTGGATGTTGAAGGCACGACGTTTTCTCCTCAGGGAAATATTACTTCGAA TGGAAAAATTATTACGGATATGGCAAGGAAGTCGGACACCATCTTCCAAATGGCAGAGGTAGCGGCACTTTGTAATGACG CTCAACTGGCCTTCGACCCCAAATCCGGAACATACTCAAACGTTGGGGAGCCCACAGAGGGAGCTCTTCGAGTTCTAGTT GAAAAAATTGGCACTCAAGACTCTGCACACAACGAGAGAAGAACAAGCGTATCAAGCCTCGACACCCTTCATCTCTCTAG TTCTTGGTATGAGCAGAGAACTCCTCGTCTTGCTACTTACGAATTCTCCAGAGACAGGAAGAGCATGTCAGTTCTTGTTG GAAATAATACCGAGCAAAAGCTTCTTGTCAAGGGTGCTCCAGAGAGCGTTATTGATAGGTGTACTCATGCCTTAGTGGGA GCCAATGGCAAGAGAGTGCCAATGTCCGAAAGTCTTACTGAGCTTTTACTCAAAGAAGTAGTTGATTATGGCAACAAGGG TCTCCGCGTTATAGCACTTGCAAGCGTCGAAGATGTTGCATCTAACCCATTATTGAAAAATGCCAAATCCCCGAAGGAAT ATCTCCAATTAGAGCAAAATCTCACTCTCCTTGGGCTTGTAGGCATGCTGGATCCTCCCCGTCTTGAGGTAGCTAGTTCA ATCCGGAAGTGTAGGGAAGCTGGTATCAGAGTTATCGTCATCACTGGGGACAATCGCAATACCGCTGAAACAATCTGTCG GCAAATCGGCGTTTTTGGCGACTACGAAGACTTGAGAGGCAAGAGTTATACGGGACGAGAGTTTGATAACTTGAGCGAAA GCGAGCAACTCGAAGCTGTAAAGACGGCATCTCTGTTTTCACGTGTCGAGCCCAGTCACAAGTCTAAGCTCGTCGACCTC CTTCAGACCGCTGGCGAGGTGGTGGCTATGACTGGCGATGGTGTCAACGATGCCCCAGCTTTAAAGAAAGCTGATATTGG TGTTGCTATGGGTTCTGGAACCGATGTCGCCAAATTGGCCGCTGATATGGTCCTTGCAGATGATAACTTTGCTACAATTG AAGTTGCTATCGAGGAAGGCCGCTCTATCTACAACAACACTCAGCAATTCATCCGATATCTCATCTCGTCTAATATTGGC GAAGTTGTGTCAATCTTCCTGACTGCCGCCGCCGGTATGCCAGAAGCACTTATTCCCGTCCAACTTCTCTGGGTCAATCT TGTCACCGATGGACTACCTGCCACAGCATTGTCCTTCAATCCTCCTGATCACGATGTCATGAAGAGACAACCAAGAAAGC GTGACGAGCCTCTCATTGGTGGCTGGCTCTTCTTCCGCTACATGGTCATTGGTATCTATGTCGGTCTTGCCACCGTCGGC GGCTATGCATGGTGGTTTATGTACAACAGTGAAGGCCCTCAAATCACCTTTTGGCAACTAACCCACTTCCACCGCTGCTC ATCCCAATTCTCCGAAATCGGCTGCCAGATGTTCACGAATGACATGGCCAAATCGGCTTCCACCGTCTCGCTCTCAATCC TGGTCGTCATTGAGATGCTGAACGCCATGAATGCACTCTCTTCCAGTGAATCGCTAGTCACTCTACCTCTTTGGGATAAC ATGATGTTGGTTTATGCCATTTCTCTATCGATGGCACTACACTTTGCCCTCCTCTACACGCCAGTTCTCCAGACACTGTT CTCTATCCTTCCGTTGAATTGGAATGAGTGGCAGGCGGTTATGGTTATTAGTATTCCTGTTATGTAAGCACTTCCGCTCC</t>
  </si>
  <si>
    <t>Endoplasmic Reticulum</t>
  </si>
  <si>
    <t>Calcium Pump</t>
  </si>
  <si>
    <t>1469546..1472652(-)(3107bp)</t>
  </si>
  <si>
    <t>10567_g</t>
  </si>
  <si>
    <t>MAWPHLSRSESSGDALLPLTNLPTIQGLDTNLEPHSRTRERERSSSRSGGHSRSSSAVAKSVAEEFSSLSPNETAERLHT SLHNGLSPAEALARLHDIGPNELPHEEPEPLWLRFLKQFKETLILLLLASAVASLLVGNKDDAISIAVAVTIVVSVGFIQ EYRSEKSIEALNHLVPNHAHLIRGEQSRTTTPRTPSWPPTSGEATEREALMDSSTSSDDDTKEAGSSKVMASQLVPGDLV LFTTGDRIPADIRVTKASDLTIDESNLTGENEPVRITAEARNRNIYSSRSASRNLEPPGSPAYASAGSGTVGADTRLNST TNIAFMGTLVRSGHGQGIVYATGGNTHFGTIAASVTETESPRTPLQLSMDSLGSQLSQASFVIIFFISLVGWFQGKGLLE IFTISVSLAVAAIPEGLPIIVTVTLALGVHRMAKHNAIVRKMPSVETLGSVNVVCSDKTGTLTMNHMSTTRLWHVDAGEP IHVNNGDDAVEAKADPVTLRILRIGNIANNGRLNRLHSAQSASSIAILSSTQGRSDSGSTLRSRWVGQPTDVAMLDLLDR FKEHDVREGLGHRLGETPFSSERKWMGVTVGDLHPDGSTFVKEVAYIKGAIDRVLSRCDTYLTKDGREVVLDAARKQQAL DAAEMLASEGLRVLGFASGPVSKHAVSLQPHSRSSTPTSKKAEPLASHSEDVYRGLTFAGLVGMSDPPRSGVQKSIRRLM RGGVKVIMITGDAETTALAIGKKLGMAIATPREHTTSSIAVKPVLRGEEIDEMTDEEMEAAIANTSIFARTSPDHKMKII RALQARGDIVAMTGDGVNDAPALKKADIGISMGLQGTDVAKEAADMILTDDDFSTILHAIEEGKGIFNNIQNFLTFQLST SMAALSLVFFCTCAGWKNPLNAMQILWINIIMDGPPAQSLGVEPVDPDVMTRPPRKRNAPVLTVPLITRVCTSAFVIMMG</t>
  </si>
  <si>
    <t>ATGGCGTGGCCTCACCTTTCACGGTCGGAGAGTTCTGGGGATGCGTTGTTGCCATTGACCAACTTACCAACGATCCAAGG TTTGGATACGAATTTGGAGCCACACTCGCGGACAAGGGAAAGAGAAAGGTCGAGCTCGAGAAGTGGTGGGCATAGCAGGT CTTCATCGGCCGTTGCAAAGGTTAGAGATATGACCCTTTTGCGCCAATATAGCTAACGTTCTGGAAGTCTGTCGCGGAAG AATTCTCGAGTCTCTCTCCAAACGAAACTGCCGAGCGTCTACACACCTCCTTACACAACGGTCTCTCTCCTGCAGAAGCC CTCGCGAGACTACATGACATTGGTCCAAACGAACTGCCTCATGAAGAGCCGGAACCCTTATGGCTGAGATTCTTGAAGCA ATTCAAGGAAACGCTAATCCTCCTCTTGCTCGCATCGGCTGTCGCATCGTTACTGGTTGGAAACAAAGACGATGCAATAA GTATCGCTGTGGCGGTGACCATTGTGGTATCGGTAGGGTTTATACAGGAATATCGATCGGAGAAATCTATCGAGGCTTTG AACCACTTAGTACCCAACCATGCGCATCTTATTAGGGGGGAGCAGTCGCGAACAACTACTCCACGCACTCCGTCGTGGCC CCCAACGAGCGGAGAGGCCACAGAGAGGGAGGCATTGATGGATTCATCCACATCTTCAGACGACGATACAAAAGAGGCAG GATCCAGCAAAGTTATGGCTTCGCAATTAGTTCCAGGAGATCTAGTTTTGTTTACAACGGGGgACAGAATTCCGGCCGAT ATTCGAGTTACGAAAGCTTCCGACCTCACCATTGACGAATCGAATCTGACTGGGGAAAATGAGCCTGTTAGAATTACTGC AGAGGCGCGTAATAGAAATATATATTCTTCGCGATCTGCATCGAGAAACCTCGAACCTCCAGGATCTCCAGCATATGCCT CTGCCGGTAGTGGTACAGTTGGGGCTGATACTCGCTTGAATAGCACTACAAACATCGCATTTATGGGCACTTTGGTTAGA TCTGGGCATGGGCAAGGAATTGTATACGCGACGGGTGGAAATACACATTTTGGAACCATTGCAGCAAGTGTAACAGAAAC AGAAAGTCCTCGAACACCTCTTCAACTCTCTATGGATTCTCTCGGATCCCAACTTAGTCAAGCTTCCTTTGTCATTATTT TCTTCATCTCTCTGGTTGGGTGGTTTCAAGGAAAGGGGCTTTTGGAGATCTTCACAATTTCAGTATCGTTGGCCGTTGCA GCAATTCCCGAAGGACTTCCCATTATTGTAACTGTCACATTAGCCCTTGGCGTCCACAGGATGGCGAAACACAATGCCAT TGTACGGAAAATGCCAAGTGTGGAGACTCTCGGTTCCGTCAATGTCGTGTGCAGTGACAAGACAGGTATTTGTTTCTTGG CAGTGTCCACCTGGCTGAGCTAACCACGCTTAGGAACTTTGACCATGAACCATATGTCAACAACGAGGCTTTGGCATGTT GATGCTGGGGAACCCATCCATGTCAATAATGGTGATGACGCTGTTGAAGCTAAGGCTGATCCTGTAACTCTCCGAATTTT GAGAATTGGCAATATTGCAAATAATGGTCGTCTTAATCGTCTCCACTCTGCCCAATCGGCCTCTTCGATTGCAATTTTAT CATCAACTCAGGGCCGGAGCGACTCGGGCTCAACTCTTCGGAGTAGGTGGGTTGGACAGCCCACCGATGTCGCTATGCTT GATCTTCTTGATAGATTTAAGGAGCATGATGTTCGCGAAGGTCTTGGACATAGGCTTGGCGAGACGCCTTTTAGTTCGGA GAGAAAGTGGATGGGAGTGACTGTTGGCGACCTTCACCCAGACGGGAGCACCTTTGTCAAAGAAGTTGCATATATCAAGG GAGCCATCGACCGAGTCTTGAGTCGATGCGATACCTACCTCACCAAAGACGGACGAGAAGTGGTTTTGGATGCTGCACGA AAGCAGCAAGCGTTGGATGCCGCAGAAATGCTTGCATCCGAAGGTCTCCGCGTTCTAGGATTTGCAAGCGGTCCAGTCTC CAAACATGCTGTGTCCCTCCAACCACATAGTCGCTCGTCAACTCCTACATCCAAGAAAGCTGAACCGCTTGCCTCCCATA GCGAAGATGTTTATAGAGGTCTTACGTTTGCCGGTTTGGTTGGCATGAGCGACCCTCCTCGATCTGGGGTCCAAAAATCC ATCCGGCGTCTCATGAGAGGAGGCGTCAAAGTAATTATGATTACCGGTGATGCTGAAACCACTGCTCTAGCTATTGGTAA GAAGCTTGGAATGGCTATTGCAACGCCCCGAGAGCATACAACTAGCTCGATCGCAGTCAAACCTGTCCTGAGAGGGGAAG AAATCGACGAAATGACAGATGAAGAGATGGAAGCTGCTATAGCGAACACCTCGATCTTTGCACGTACCTCTCCTGATCAC AAGATGAAAATTATTCGGGCACTACAAGCGCGTGGTGATATCGTAGCCATGACGGGGGATGGAGTCAACGATGCTCCGGC TCTCAAGAAGGCGGATATTGGAATTAGCATGGGTCTGCAAGGAACGGATGTAGCCAAGGAGGCCGCCGATATGATATTAA CGGACGATGATTTCTCGACAATCTTGCACGCTATTGAAGAGGGGAAAGGCATCTTTAACAATATTCAGAATTTCTTGACC TTTCAACTCAGCACGTCCATGGCGGCGTTGAGCTTGGTGTTCTTTTGCACTTGTGCGGGTTGGAAGAATCCGTTGAATGC AATGCAGATTCTTTGGATTAGTGGGTTTCTCCTTTTCTTTTCCTCGGTTCCTTTTACGGCGTCTTTTTTCCTATCTCAAT CCGGTTTCAAACCAACTTCTACTCTTATCTTGCGAGACTTGAATGATATTCAAATGCGTTACTAATGGGGAATATAGACA TCATCATGGATGGCCCTCCCGCCCAATCTTTAGGCGTTGAACCTGTCGACCCGGATGTCATGACCCGTCCCCCTCGCAAG CGCAACGCACCTGTCCTCACGGTCCCCCTTATCACGCGTGTCTGTACGTCGGCTTTCGTCATCATGATGGGGACGATGCT TGTATACTGGCACGAGATGATGGCCGATGGCGAAGTCACCCGTCGGGATACCACGATGACGTTTACGTGTTTTGTACTGT TCGATATGTTTAACGCTCTCAATTGCAGATCGGAAGGAAAGAGCGTACTGCGGGGCGAGGTGGGGGTGTTTCAGGTATGT GAAAGAGGTTCACGAGAATGTAGATTTGGATGCGTGCTAACGTGGAATATAGAATACGGCATTCAACTGGGCTGTGTCTC TGAGTTTATTCGGCCAGATCCTCGTCATATACCTCCCCTGGCTGCAAGACATCTTCCAAACGGAGGGGCTCCTGGGTATG</t>
  </si>
  <si>
    <t>3.6.3.8</t>
  </si>
  <si>
    <t>276528..279482(+)(2955bp)</t>
  </si>
  <si>
    <t>MADDQAASKAPTPTPGRRQRAPTITIDTSAVSNTIPPPEMDNDSIAQRAVSNSPLTLQGESISPLSTEGAPFSNRAHHAP HSSQASAKSIPELRASTSFDSRDSRPTSPHNVSSPVSRGGDKSTGFLAVPGLRSRQNSIESDDGFHSGTNYSGETFANST QADKDRAFGEAPGNDKIMNDPEALTPDPGTEQDFEVPDNRFAFSPGQLNKLINPKSLSAFYALGGLAGLEKGLRTDRKSG LSVDETDLEGTVTYDQAKATAANPSSTQPDPDSKTPLAQLDTKGSSASRRAPVNKDPFHDRKRIFKDNTLPVKKGKNLFQ LMWITYNDKVLILLSIAAAVSLAVGLYQTFGTPHTPENPPIEWVEGVAIIVAIVIVVVVGSLNDWQKERQFVKLNEKKQD RNVNVVRSGRTQEISVFDVLVGDVMHLEPGDMIPVDGIFIEGHNVKCDESQTTGESDLIRKKPADECYAAIENHANLRKM DPFILSGAQVTEGVGSFLVTSVGVNSSYGKTLMSLREDPEVTPLQSKLNTLAEYIAKLGGAAGLLLFVVLFIEFLVRLPH NTGTATEKGQQFLQVFIVTVTIIVVAVPEGLPLAVTLALAFATTRMLKDNNLVRHLKACEVMGNATTICSDKTGTLTQNE MQVVAGTFGTSSRFGGTIETSDSDSPISKGKQPENVPIENVAPQEVVSSLNDSVKGMIMQSIAVNSTAFDGELDGVHTFI GSKTETALLKFAKQYLGMGPVDVERSNATIMQVIPFDSSRKCMGVVVQLEKGKYRLYVKGASEILLAKCSQIIRDPTKGT DSSPMSDENRQTLSNLIDNYASRSLRTIAMVYRDFDRWPARGARVIEGDGKEAVFDDIFQQMALLGIVGIQDPLREGVAE AVRKCQKAGVVVRMVTGDNMLTAKAIASECGIYTAGGIIMEGPTFRKLGKSKMDQIIPRLQVLARSSPEDKRILVKRLKD LGETVAVTGDGTNDAPALKTADVGFSMGIAGTEVAKEASAIILMDDNFASIVKAMMWGRAVNDAVKKFLQFQVTVNITAV LLTFITAVSSKDEESVLTAVQLLWVNLIMDTLAALALATDPPTDSILDRAPDPKSAPLITVTMWKMIIGESIYQLVITLL LYYGSYSILSYQSEREIESVPTLVFNTFVWMQIFNQWNNRRLDNKFNIMEGVTRNWFFLVINIGMVGFQVMIVFIGGKAF NVVHLNGAQWAYCIILGFLSIPIGAVIRLIPDELILHLVPKSMKSRPKGPEVTISDEEEHFRFPKPLADVKEELSFLKKV KGGRLNNLKFKVQEARDQWLPRSRSGSRSRDSVPQTPSGESQREDSFGTQPPAPSPDSRKRGRSVRSRSNSALGATAVMA</t>
  </si>
  <si>
    <t>6367_g</t>
  </si>
  <si>
    <t>ATGGCAGATGATCAAGCTGCCTCGAAGGCGCCCACGCCTACGCCTGGACGGAGGCAAAGAGCGTAAGTGTTCCACATCCT CTCGGGGAGCATATAGATATGTATCTTGTGCTAGCCTTGCTAACTCTGCTCCTGCATATAGGCCCACGATTACCATCGAC ACATCTGCTGTCAGTAATACCATTCCGCCTCCAGAGATGGACAATGATTCTATCGCCCAAAGAGCTGTCTCTAACTCGCC ATTGACCTTGCAGGGAGAATCGATTAGCCCCCTCTCGACCGAAGGAGCTCCCTTTAGCAACCGCGCACACCATGCTCCTC ATTCCAGTCAAGCAAGTGCGAAATCAATACCAGAGCTCCGAGCTTCAACGTCATTTGATAGCAGGGATAGCAGACCGACA TCACCACACAACGTTTCCTCGCCGGTATCAAGAGGCGGAGACAAGTCGACTGGGTTTCTTGCCGTGCCAGGTCTCAGATC GAGACAAAATTCCATCGAGTCTGATGATGGCTTCCACTCGGGCACAAATTACAGCGGGGAAACCTTTGCAAACAGTACGC AGGCAGATAAGGATCGTGCTTTTGGAGAAGCCCCTGGGAACGACAAAATTATGAATGATCCGGAGGCATTAACTCCAGAC CCTGGAACAGAGCAGGATTTCGAGGTTCCAGACAACAGATTTGCTTTTTCGCCAGGACAGTTGAACAAACTTATAAACCC CAAGAGTCTGTCGGCCTTTTATGCACTTGGAGGTTTAGCCGGATTAGAAAAGGGCCTTCGAACGGACAGGAAATCCGGGT TAAGCGTTGACGAGACGGATTTGGAGGGAACCGTAACCTACGATCAGGCCAAGGCTACCGCGGCCAACCCGAGCTCAACT CAGCCTGATCCAGATTCCAAGACACCTCTCGCTCAACTGGATACCAAAGGTTCGAGTGCCTCTAGACGTGCACCAGTAAA TAAGGATCCTTTCCATGATAGGAAACGAATCTTCAAGGACAATACACTGCCAGTAAAGAAGGGCAAGAATCTCTTCCAGC TGATGTGGATCACATACAATGACAAGGTCTTGATTTTGCTATCCATCGCAGCAGCCGTATCCTTAGCTGTTGGATTATAC CAAACCTTTGGGACACCGCATACTCCTGAAAATCCTCCAATCGAATGGGTTGAGGGTGTTGCTATTATTGTGGCTATTGT TATTGTTGTGGTCGTGGGATCGCTCAACGACTGGCAGAAAGAACGGCAATTCGTAAAGCTCAATGAGAAGAAGCAGGATC GAAATGTCAATGTTGTTCGGTCTGGGCGGACTCAAGAGATTTCCGTCTTCGATGTACTGGTAGGGGATGTTATGCATTTG GAACCAGGCGATATGATCCCGGTTGATGGAATTTTCATTGAAGGCCACAATGTCAAATGCGACGAATCCCAAACCACTGG AGAATCTGATTTGATCCGCAAGAAGCCAGCTGATGAGTGTTATGCTGCTATTGAGAACCATGCCAATCTACGCAAGATGG ACCCTTTTATTCTTTCTGGCGCGCAAGTTACCGAAGGTGTGGGTAGCTTCTTAGTGACATCTGTGGGTGTTAATTCTAGC TACGGGAAAACCTTGATGTCATTACGAGAGGATCCTGAAGTTACACCGCTGCAGTCGAAATTGAACACATTGGCTGAATA TATTGCAAAACTTGGAGGAGCCGCCGGCTTGCTGCTTTTCGTGGTGTTGTTCATCGAATTTCTTGTTCGACTACCTCACA ATACTGGCACTGCAACCGAGAAAGGTCAACAATTCTTACAGGTATTCATTGTTACGGTCACCATCATCGTGGTAGCCGTG CCTGAAGGTCTGCCTCTTGCAGTCACGCTCGCATTAGCTTTTGCGACTACAAGAATGCTAAAGGATAACAACCTCGTTCG ACATCTCAAAGCTTGCGAAGTTATGGGTAATGCCACAACCATTTGCTCTGATAAAACTGGCACCTTGACACAAAACGAAA TGCAAGTAGTCGCAGGCACCTTTGGCACAAGCTCCCGTTTCGGCGGCACTATAGAAACTTCAGATTCAGATTCGCCAATT AGCAAAGGGAAACAACCGGAAAATGTGCCGATAGAGAACGTGGCCCCACAAGAGGTCGTCTCGTCTTTGAACGATTCTGT CAAGGGCATGATAATGCAGTCTATTGCTGTTAACTCGACTGCTTTCGATGGCGAACTTGATGGCGTCCACACCTTTATCG GATCCAAGACCGAGACGGCACTTTTGAAGTTTGCCAAGCAATACTTGGGAATGGGCCCCGTCGATGTCGAACGTTCAAAC GCTACCATTATGCAAGTTATCCCATTCGATTCAAGCCGCAAGTGCATGGGAGTTGTTGTGCAATTGGAAAAGGGAAAATA CCGTCTTTACGTCAAGGGCGCATCTGAAATCCTACTTGCCAAATGCTCACAGATAATTCGAGATCCAACGAAAGGGACGG ATAGTTCTCCAATGTCAGATGAAAACCGCCAGACACTATCAAATCTGATTGATAACTATGCTTCGCGCTCTCTAAGGACA ATTGCCATGGTTTATCGAGATTTTGACAGGTGGCCTGCACGGGGAGCTCGTGTTATTGAAGGCGATGGGAAAGAGGCAGT CTTTGATGACATCTTCCAGCAGATGGCTCTTTTGGGCATTGTTGGCATCCAAGATCCTCTCCGTGAGGGTGTTGCGGAAG CCGTTCGCAAGTGCCAGAAAGCAGGGGTTGTTGTTCGTATGGTTACAGGCGACAATATGTTGACTGCAAAGGCGATCGCT TCAGAATGTGGCATCTACACAGCCGGAGGAATCATTATGGAAGGGCCAACCTTCCGAAAACTCGGCAAATCTAAGATGGA CCAAATCATTCCCCGGCTCCAAGTCCTTGCACGGTCTAGCCCTGAAGACAAACGAATTCTTGTCAAGCGTCTGAAGGATC TTGGGGAGACTGTGGCTGTTACTGGTGATGGAACCAATGATGCCCCTGCTCTCAAGACTGCTGACGTCGGGTTTTCGATG GGTATCGCTGGCACTGAGGTAGCCAAGGAAGCTTCCGCTATTATCTTGATGGATGATAACTTCGCGTCAATTGTCAAGGC CATGATGTGGGGACGCGCTGTCAATGATGCAGTGAAGAAGTTCCTGCAATTCCAAGTAACTGTTAATATCACAGCTGTCT TGTTAACCTTCATCACAGCTGTTTCCAGCAAAGATGAAGAGTCGGTTCTGACAGCCGTGCAGTTGTTGTGGGTCAATCTT ATTATGGATACCCTAGCAGCGCTGGCGTTGGCCACTGACCCTCCTACGGACAGCATTTTGGATCGAGCTCCTGACCCCAA ATCTGCTCCTCTCATCACTGTTACTATGTGGAAAATGATAATCGGTGAATCAATTTACCAGCTAGTTATCACTCTACTTC TCTATTACGGATCATACTCAATATTGTCATATCAGTCTGAGCGCGAAATCGAATCTGTGCCAACGTTGGTCTTCAATACA TTTGTCTGGATGCAAATCTTCAATCAATGGAAGTAAGTACAATGCCATCTTATGTGCCGGTAATATTACTAACGAATTAC AGCAATCGTCGCCTAGACAATAAATTTAATATCATGGAAGGAGTCACACGCAACTGGTTCTTCTTGGTGATTAATATTGG CATGGTCGGTTTCCAGGTCATGATCGTTTTTATTGGCGGGAAGGCATTCAATGTCGTCCACCTAAATGGCGCTCAATGGG CATACTGCATCATCCTTGGGTTTCTCTCGATCCCTATTGGAGCTGTCATCCGCCTTATTCCTGACGAGCTGATCCTTCAC CTTGTTCCGAAGTCGATGAAGTCACGCCCCAAGGGGCCTGAAGTGACAATTTCTGACGAGGAAGAGCATTTCAGATTCCC TAAACCACTTGCAGATGTCAAAGAAGAGCTCAGCTTCTTGAAGAAAGTCAAGGGTGGACGTCTCAACAATCTTAAATTCA AAGTCCAGGAGGCTCGTGACCAATGGCTCCCCCGTTCCAGAAGCGGCTCTCGCTCGAGAGATTCCGTTCCGCAAACACCC AGTGGAGAATCACAGCGAGAAGACAGCTTTGGTACACAGCCGCCAGCACCGAGTCCTGATTCACGGAAACGCGGCCGTAG CGTTAGGTCACGTTCAAATTCGGCTTTGGGCGCAACAGCTGTCATGGCTGGAATCATTGCAGGCAGCGTGGCTGGCTGGT CCCCGATCGAACGACCTCATGGCGATAACGATTCTCTCAAGTTTTCGCGTGGCAACGGACGATCCGAACTGGAACTCAGA GATGACGTCGAAATCCATCCGGACACGAAAGCCGACGACCCAGTCATCGTTTCGAATCCACGGAAGTCGAGTCTTCCCCC</t>
  </si>
  <si>
    <t>343303..347786(-)(4484bp)</t>
  </si>
  <si>
    <t>MPPKTQVPPSMNRHPFLLSVEEVARQLDTNIEHGLSARQVVELRNRYPSNELEGGEGVAWYTILIKQVLVFAMALSFGFT DYIEGGVLAAVIILNVAIGFYQEYQAEKKMDSLRALSSPSAAVLRDGKVDVIPSPEVVPGDIIILKTGDTVPADIRVFEC MNLCCDEKSLTGEAEPVEKQTENNITVLGSETQLATLEGEVGIGDRSNMAYSTTTVTKGRGRGIATFTGMQTEVGKIAAS TTKKTRKPGRSMNYRKYGKKQLVKGFTRRTYDVVGKFLGLTEGTPLQRKLSKVAYILFGVAIVLAIIVFAVNKFKITDEV AIYAISTGIAIIPESLIAVLTITMVVGMTVMRKANVVIRDLSALEALGGVTNICSDKTGTLTQGAMIVKKVWLPKIGIYT VRNSMNPNDPTQGEVTKGPLARPAPPTEETEKPDYDQQRSAAALTFDIPEHIGKPNRQSLDQEPAVTTPELAQFLLTAAL CNIATVLQKRLEGETTTTWQTTGDPTEIALQVFAHRFNSGKRTLKIAGWTEVAEFPFDSNIKRMSVVYRDPSTKENHIFT KGAVERILDLCSSLGSGEGNEPITEIIKAEILSQTDAFANQGQRVLALASKKWDGNFPQQHGSDDLRAEVEKNLTLLGLV GIYDPPREETRSAVKECCEAGIKVHMLTGDHPSTAAAIAKEIGIIPHNLSILPSDEANTIVQVATQFDRMSEDEIDAMRE LPLVVARCAPDTKTKMIHALRRRGCFMAMTGDGVNDAPSLSEADVGIAMGMAGSDVAKSAAKLVLVDDKFHSIVSAIREG RRMFDNIQKFVLHLLTSNVGEVILLIVGLGFQDKTGQSVFPLSPLQILWINMLTSSFPAFGLGREKAESGIMRRKPHDVG YGVFTPEIMIDMLVYGLVMGTLTLLTFVLVIYGVHGGNLGDMCNRAYSESCEPVFRARAAVFAELTWLILISAWEFKNIK</t>
  </si>
  <si>
    <t>6876_g</t>
  </si>
  <si>
    <t>ATGCCACCCAAAACTCAAGTTCCCCCTTCGATGAACCGTCATCCGTTCCTTCTTTCGGTTGAAGAAGTTGCTAGGCAGCT TGATACAAATATCGAGCATGGACTCTCAGCTAGACAGGTTGTGGAATTGCGAAATAGGTATCCGAGTAACGAGCTGGAAG GCGGAGAGGGAGTAGCCTGGTACACAATTTTAATCAAACAGGTTTCTAATGCGTTGATTTTAGCAAGTTCTCCTTCTTGT CTTGCTTTACGCCCCCTTTTAAGAAGCCATATTGACAAATTTATAGGTCCTTGTTTTTGCCATGGCTTTGAGTTTCGGCT TTACCGATTACATTGAAGGCGGCGTTCTCGCTGCCGTCATTATTCTCAACGTTGCTATTGGATTCTATCAAGAGTATCAG GCGGAGAAGAAAATGGATTCTTTAAGAGCCCTGTCTTCGCCTAGTGCGGCTGTTTTACGAGATGGAAAGGTTGATGTGAT TCCTAGGTCAATCTCCACTTTCAACACAACAAAGCTAAATTGCTAATCCACCTCATAGTCCTGAAGTCGTCCCCGGGGAC ATTATTATTCTTAAGACTGGTGATACGGTGCCAGCTGATATCCGAGTATTCGAATGCATGAACCTATGCTGTGACGAGAA GTCGTTGACCGGCGAGGCTGAACCCGTTGAGAAGCAAACCGAAAACAACATCACTGTTCTGGGTTCGGAGACTCAGTTGG CCACCTTGGAAGGGGAAGTTGGTATTGGCGATAGATCAAACATGGCATACTCCACTACTACCGTTACTAAGGGTCGTGGA CGAGGTATCGCTACCTTTACTGGTATGCAGACCGAGGTTGGAAAAATTGCCGCCTCGACTACGAAGAAGACCCGAAAGCC TGGACGGTCGATGAACTACAGAAAATATGGAAAGAAACAACTGGTTAAAGGTTTTACAAGACGGACGTACGATGTCGTTG GAAAGTTCTTAGGCTTAACGGAAGGAACTCCTCTTCAACGAAAGCTTTCCAAGGTCGCGTATATCCTATTCGGGGTTGCG ATTGTTCTTGCTATAATTGTTTTTGCTGTTAACAAATTTAAAATCACTGATGAGGTAGCTATTTATGCCATTTCTACTGG AATTGCCATTATCCCGGAATCCTTGATTGCGTAAATAAACTCCTCTGCGCCAGTTGGAACCCATACTGACATCCTCTCAG AGTTCTTACTATCACCATGGTTGTCGGCATGACAGTCATGCGAAAAGCCAATGTTGTCATCCGAGATCTGTCAGCACTTG AGGCACTCGGAGGTGTCACTAACATCTGCTCGGACAAAACTGGCACTCTTACCCAAGGCGCCATGATCGTCAAGAAAGTT TGGCTTCCGAAAATTGGAATCTACACTGTCAGAAACTCCATGAACCCAAACGATCCTACACAAGGAGAAGTCACCAAGGG GCCCTTGGCCCGGCCAGCACCGCCAACAGAAGAGACCGAGAAACCAGACTACGATCAACAACGCAGCGCCGCAGCCTTAA CATTTGACATTCCCGAGCACATCGGAAAGCCCAATCGCCAATCCCTTGACCAGGAACCTGCAGTCACGACCCCTGAACTA GCACAATTTCTCCTCACCGCGGCTTTGTGCAACATTGCCACGGTCCTCCAAAAAAGGCTCGAGGGTGAGACTACCACAAC ATGGCAAACGACGGGCGATCCCACGGAAATCGCCCTTCAAGTCTTTGCTCACCGCTTCAATTCGGGAAAACGGACTCTCA AAATTGCAGGCTGGACTGAGGTCGCCGAATTTCCGTTCGACAGTAACATTAAGCGGATGTCTGTTGTGTACCGCGATCCT AGCACGAAAGAAAACCACATTTTCACTAAGGGGGCCGTAGAACGCATCCTTGATTTGTGTTCTTCCCTCGGTTCAGGTGA AGGAAACGAGCCTATCACCGAGATTATCAAGGCCGAGATACTTTCTCAAACAGATGCATTCGCCAACCAAGGACAACGGG TCCTCGCCCTAGCGAGCAAGAAATGGGATGGTAATTTCCCCCAGCAGCATGGAAGTGACGATCTTCGAGCTGAAGTTGAA AAAAaCTTGACGCTGCTTGGTCTGGTCGGTATCTATGACCCACCCCGCGAAGAAACTCGTTCTGCGGTTAAAGAATGCTG CGAAGCGGGCATCAAAGTCCACATGCTGACGGGCGACCACCCTTCAACCGCCGCAGCTATCGCAAAAGAAATCGGCATCA TTCCCCACAATCTGTCTATTCTCCCTTCTGATGAAGCCAACACAATAGTGCAAGTCGCAACTCAGTTTGACAGGATGAGT GAGGATGAAATTGACGCCATGAGGGAGTTACCCCTTGTCGTTGCGAGGTGTGCACCAGATACGAAGACGAAGATGATACA CGCTCTTAGGAGGAGGGGCTGCTTTATGGCGATGACAGGGGATGGGGTTAACGATGCACCATCGCTGAGCGAGGCGGACG TGGGAATCGCTATGGGGATGGCGGGCTCGGACGTCGCCAAGTCAGCGGCCAAGCTCGTATTAGTCGACGACAAGTTCCAC AGCATCGTCTCCGCCATCCGCGAAGGCAGGCGGATGTTTGACAACATCCAGAAATTCGTGCTTCACCTGCTCACGAGCAA TGTCGGGGAAGTCATCCTGCTGATTGTGGGACTGGGGTTTCAGGATAAGACAGGACAGTCTGTTTTCCCGCTGTCGCCGT TGCAGATTCTCTGGATCAATATGTTGACGTCTTCGTTCCCTGCGTTTGGACTGGGGAGGGAGAAGGCCGAGAGTGGGATT ATGAGGAGGAAGCCTCATGATGTCGGGTATGGTGTTTTTACGCCCGAGATCATGATTGATATGCTAGTCTATGGACTCGT TATGGGGACGCTCACGCTGCTTACCTTTGTGCTTGTCATTTATGGGGTGCATGGAGGGAACTTGGGGGATATGTGTAATA GAGCTTATAGCGAGTCTTGCGAGCCGGTTTTTCGGGCGAGAGCTGCTGTCTTTGCTGAATTGACGTGGCTGATTTTGATT TCGGCTTGGGAATTTAAGAATATTAAGAGGAGTATGTTTTCCTTGGAGCCGGCGTCTGAAAGGCAGAGCAAGTTCCCGTT CTTTCGAGATGTGTATGAGAACAAATTCCTGTTCTGGTCGGTGGTTATTGGGGCACTGTCTGTCTTCCCGGTGGTTTATA TCCCGGGGTTGAATACGAAGGTGTTTAAGCATATGGGGATTGGGTGGGAGTGGGGAGTTTGTTTCGGTGCGGTTGTCTTG TTTGTGCTGTCGATTGAGTGTTGGAAAATTATTAAGAGGAAGGTTGAGATGTTTGATAATGGGGATGGGGAGAAGGGAGA</t>
  </si>
  <si>
    <t>1084759..1088269(-)(3511bp)</t>
  </si>
  <si>
    <t>alternative oxidase</t>
  </si>
  <si>
    <t>1.10.3.11</t>
  </si>
  <si>
    <t>MHITQVSTIVPLSHQTATQLAKVVGGFALSHGAFSGTAGLRLSKQHIPSRQFSSTPRTHLRTFFPEPENKHIAKTDPVWP HQGYDAEEMRTKIYPAHRPPKDMSDRFAWALIRTARWGMDFVTRYQHDDTIGPKTPSTADNVVATATPYHMNPRKWLIRM IFLESIAGVPGMVAATLRHLHSLRRMKRDNGWIETLLEEAYNERMHLLTFLKMAEPGWFMKFMILGAQGVFFNALFFSYL</t>
  </si>
  <si>
    <t>ATGCACATCACACAAGTGTCAACAATTGTCCCGCTCTCACACCAGACGGCGACACAGCTTGCTAAGGTTGTGGGAGGGTT TGCTCTTTCGCATGGGGCCTTTTCTGGTACCGCTGGCCTTCGATTGAGCAAGCAACATATCCCATCTCGACAGTTCTCCT CGACTCCGAGAACACACCTTCGAACCTTCTTTCCTGAGCCAGAGAACAAGCATATCGCCAAGACAGACCCAGTATGGCCT CACCAAGGGTAGGCTAGACATGCCAGCATTCATACCTATTATAAAAGCTAACAACTCAATTGCAGATACGATGCCGAAGA AATGAGAACCAAAATCTACCCAGCTCATCGACCGCCCAAGGATATGTCTGATCGATTTGCTTGGGCTCTAATCCGAACAG CACGATGGGGTATGGACTTCGTCACTCGATACCAACATGATGACACAATCGGGCCAAAGACACCATCAACTGCCGACAAC GTCGTCGCTACTGCCACGCCTTACCACATGAATCCTCGCAAGTGGCTTATCAGAATGATCTTCCTCGAATCGATTGCGGG TGTTCCTGGGATGGTAGCAGCGACATTGCGGCACTTGCATTCTCTGCGGAGGATGAAGCGAGATAATGGATGGATTGAGA CGCTGCTAGAGGAAGCATACAACGAACGCATGCATCTCCTCACaTTTTTGAAGATGGCCGAGCCCGGATGGTTCATGAAA TTCATGATCCTTGGTGCCCAAGGCGTTTTCTTCAACGCCCTCTTCTTCTCATATCTCGTTTCGCCTAGGACATGTCATCG CTTTGTTGGCTATCTCGAAGAACAAGCCGTTTTCACATACACGCTCGCAATTCAGGATATTGAGAATGGCTTCCTTCCAG AGTGGGGCCTCGATTCTGACTTTAAAGTCCCCGATATGGCTATCAATTATTGGAATATGCCTGAAGGAGCCAGGACCATG CGAGATTTACTTCTGTATATCCGCGCAGATGAGGCAAAACATAGGGAGGTGAACCATACCTTGAGTAACCTCAAGCAGAA</t>
  </si>
  <si>
    <t>7871_g</t>
  </si>
  <si>
    <t>165093..166316(-)(1224bp)</t>
  </si>
  <si>
    <t>2 Fe</t>
  </si>
  <si>
    <t>Subunits 1,2,and 3 are commonly on the Mitochondrial chromosome</t>
  </si>
  <si>
    <t>1.9.3.1</t>
  </si>
  <si>
    <t>MLRTSLLRASPRAGLRIVRSVPVPLLQASQVKVEGRRNAHAISNPTLVDIEKRWEGMAPQEQADLWMSLRERMKTSWAEL</t>
  </si>
  <si>
    <t>ATGCTTCGCACATCTCTCCTACGCGCCTCTCCACGAGCAGGCCTCCGCATCGTACGATCGGTACCGGTTCCTCTCCTCCA GGCGTCTCAAGTGAAGGTCGAAGGCCGCCGCAACGCCCACGCCATCTCCAACCCGACGCTGGTGGACATCGAGAAGAGAT GGGAGGGGATGGCGCCGCAGGAGCAGGCCGACTTGTGGATGTCGCTGAGGGAGCGCATGAAGACCAGTTGGGCGGAATTG ACCTTGCAGGAGAAGAAAGgCGGTACGTTGTTTTGTTCTTGTAGGCTTCGCTCGCTCGCTCGGGCGCGTATCTCATATGC AACGCACGCACACACATACACACACGCCTGATAAGCATCTGCCGAGTCCTGAATTGCAGCGATAGCCTGGGaTTTTCCCT CGCGGAATCATCCCAGAATTGATAGACGTTGAGGCTATTTTATGGAGAAAGTTTCATATGAATGTATATATGGGTTGCAG AACCGTGCGAGATGGAGCCCTGGATCCCAGTCATGGCCTCACTCTCGCGTTGGCAGCGGGGCTGGGACTCGAGTTTCTGT TGAAGAACATATGCTGACGGTGGATATGAATAGCATACTATATTGCCTTTGGTAACCACGGCCCGCGCGCCGTTgCCgCC CCAGGCGAGGGATGGAGAGTCCTTGGGGGAGTGGGAATCGGTCTCAGCGTGTCGTTCGCTCTCTTCGTTACCATGCGTTA CTTCGCCAAGGGTTCACCTGCTACGATGACGAAGGAGTACCAGCTGGCTACGAATGAGTATTTGAAGGTATGTTATCTCT GCTATCTGTTTTCTGGGCCCTTTCTCTCTGGGCTGGAGGCTTGGAGATGGAGCAGAAAGGGAATATGTGTAAAGGGGGAc AcGAGAGGAGAGGGGAcGGGAcGGGATGATATAGACATAAGGATGTTGTCAAAAACAAGCTAACGAAAACAACCACAGGC</t>
  </si>
  <si>
    <t>743281..744127(-)(847bp)</t>
  </si>
  <si>
    <t>MSSTSILRIAARAQPSTFFRANGLRSVAPRTSNLFYAVPALIATSGSVHSFSTGGRRLAAEEDSHSHEESFEEFTARFEK</t>
  </si>
  <si>
    <t>ATGTCGTCAACCTCGATACTCCGCATCGCAGCTCGGGCCCAGCCCTCGACCTTCTTTCGTGCCAATGGCCTCCGCAGCGTCGCTCCGCGCACCTCCAACCTCTTCTACGCTGTCCCTGCCCTGATCGCAACATCCGGATCCGTCCACAGCTTTTCCACCGGCGGCAGACGTCTGGCTGCGGAGGAAGACTCTCACAGCCACGAGGAGAGCTTCGAGGAGTTCACAGCAAGGTATGCGGCCTTCAATTGGTGTTGTCGAGATGGATGGGGGAGCATTTTCTCTCCCGTCAAACCAGATGCAGCGTGTAGTATGGATGAGAAGAGCAATTGCTAACAATACGGTTACGCGATTTAGATTCGAGAAGGAATTCGACCAAGTGCAAGATGTTTTCGAACTTCAGGTGCGTCTATTCATGCATTTCGATGCTGTTGGCGGTTTTtttTttGAGCCGAGGGCTGATTATCGTATGACTATTCACAGCGAAACTTGAATAATGCCTTTGCTTACGACCTTGTCCCCTCACCGTCTGTTGTTACGGCCGCGTTGAAGGCTGCGCGGAGAGTCAATGACTTCCCTACAGCTGTGCGGATCTTCGAAGGTATGTAATGATCATGCAATCCCTCATCCGGAATTCTGGATGCGCAGGGTGCAATAGTGGAATCTTTGCTCATTGTTCTTGTCAAATAGGAATCAAGGCAAAAGTTGAGAACCGTGGGCAAT</t>
  </si>
  <si>
    <t>Mitrochondria</t>
  </si>
  <si>
    <t>816048..817033(-)(986bp)</t>
  </si>
  <si>
    <t>MFSPRSLVAASRLAARSPLTKRVVTTRSFAISSIRREAAPPATTGDRKIKKFEEIKEPEDLIGPGALPGTVPTDLEQATG</t>
  </si>
  <si>
    <t>ATGTTCTCACCACGCTCCCTCGTCGCCGCCTCCAGGCTCGCCGCCCGCAGgCCCCTCACCAAACGCGTCGTCACAACCCGCAGCTTCGCCATCTCCTCCATCCGCCGTAACCACCCCCAATCCTCCCCCATGCCTCTTCCGAACACCCCAACCTAACGTCCATTGCAGGAGAAGCCGCGCCCCCAGCCACCACCGGTGACCGCAAGATCAAGAAATTCGAAGGTAACCACCTATGCCTCGAGCAATTAGCTCCACTCCAGAGCCCAGCGGAGACTCAATGGCTGATAATATCGAACTCGTAGAGATCAAGGAACCGGAAGACCTCATTGGGCCCGGCGCCCTGCCAGGTACCGTGCCCACCGACCTCGAGCAGGCGACCGGCCTCGAGCGATTGGAGATTCTGGGAAAGATGCAAGGCGTGGATATCTTCGATATGAAGCCATTGGATGCTTCGCGCAAAGGTACCTCACCTACCTGAGATCAGACCACTACGTATAACGTGGGGTCATATGCTGCGGATGAGGGGAGAcGGGGGGATAGTAGGAAGGGAGACAAGAGCAAATGCTGATACGATTCACAATAGGCACACTCGATAATCCAATTATTGTCAAATCGTTCGGAGACGAGCAGTACGCTGGCTGCACCGGTTACCCAGCCGATTCACACAACACTATCTGGCTTACGGTACGTCCCATGGGGTTCCCCTCTGAGATGAATGATGGAAGGAGGTCAATTACTGAACCAATTGCATGAATAGATGTCCCGAGAGCGTCCTGTCGAGCGCTGCCCAGAATGCGGCA</t>
  </si>
  <si>
    <t>243201..244218(-)(1018bp)</t>
  </si>
  <si>
    <t>ATGCTTCCTCAAAGATCAATGCTCCGAGCTTCCCAGCGCTTGGGCGCGCAGCTTCGCTCTCCAGCAATCCGCACACCCCTCCAACGACGATTTGCCAGCACTCTCGAGCAGTCGGAGTTGAAAGGCGTCGAGGACAATGCTTTCAACCGGGAGCGAAGAGCTGTGAAGGAGCATGCTGCTGGCACAAGTGGTATGTGGCCAATTGGCCTCTCGCATGTTCTCCAGAAGCTAATAAAACATCCTAGATCTCTGGCGCAAGCTTTCCATCTAGTAAGAACTCTTCGAATATCAGATCGGATAAGGGCCGGATGGGGGGTCATGAGCAAGAGCGCGAAAGCTGATTGAGATAGTGTGGTTATTCCCGCCCTGGCAATCGCCGGTGCAAACGCATACAAGCTTTGGAACGAGCATTGGGAGCATCAGAGTCATCTGCCACCTCTTGAGGAGAGACCTGAATACCCATACCAGAATATCAGAACGAAGAACTTCTTCTGGGGAGACGGAGACAAGGTGAGAGAATTGCAATCTTGTTGAGAATGAGCCCTAGCTAACTTGTGCCT</t>
  </si>
  <si>
    <t>2449043..2449758(+)(716bp)</t>
  </si>
  <si>
    <t>MLPQRSMLRASQRLGAQLRSPAIRTPLQRRFASTLEQSELKGVEDNAFNRERRAVKEHAA GTSGMWPIGLSHVLQKLIKHPRSLAQAFHLVRTLRISDRIRAGWGVMSKSAKADDSVVI PALAIAGANAYKLWNEHWEHQSHLPPLEERPEYPYQNIRTKNFFWGDGDKVRELQSCE ALANLC</t>
  </si>
  <si>
    <t>&gt;1929_g</t>
  </si>
  <si>
    <t>ATGTCTGATTCTGGAGAAGAACGCGAGACCAAGCCCTTCAAGTTTGTGACTGGTAAGCTCAGAGCTCAGAGCTCTTCCGGGGGCATGCCGATCAAATGGGCTGACTGCTAACAATTGCCTAGCTGGTAATTCAAATCCCATCTCAGAACTTGATCGCATCTTATTGACCTCGAATTGTTAGGCTTTGATGCCCGCTTCCCAAACCAAAATCAGACCAAGCATTGCTGGCAAAACTATGTCGACTACCACAAATGCATCATTGCCAAAGGCGAGGACTTCGCCCCATGCCGCCAAGTATGTGGAGATCAATTGGACTTGGGGATCATGTTTTAACTCATTGTGCAGTTCTTCCTAGCTTATCGATCGTTATGCCCAAGTTCCTGGACTGAAAGATGGGATG</t>
  </si>
  <si>
    <t>15677..16190(-)(514bp)</t>
  </si>
  <si>
    <t>MSDSGEERETKPFKFVTGKLRAQSSSGGMPIKWADCQLPSWFKSHLRTSHLIDLELL GFDARFPNQNQTKHCWQNYVDYHKCIIAKGEDFAPCRQVCGDQLDLGIMFLIVQFFLAY RSLCPSSWTERWDX</t>
  </si>
  <si>
    <t>Cytoplasmic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</si>
  <si>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</si>
  <si>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</si>
  <si>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</si>
  <si>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</si>
  <si>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</si>
  <si>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</si>
  <si>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</si>
  <si>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</si>
  <si>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</si>
  <si>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P1</t>
  </si>
  <si>
    <t>P2</t>
  </si>
  <si>
    <t>P4</t>
  </si>
  <si>
    <t>P5</t>
  </si>
  <si>
    <t>P6</t>
  </si>
  <si>
    <t>P7</t>
  </si>
  <si>
    <t>P8</t>
  </si>
  <si>
    <t>P12</t>
  </si>
  <si>
    <t>P13</t>
  </si>
  <si>
    <t>P16</t>
  </si>
  <si>
    <t>P17</t>
  </si>
  <si>
    <t>E3</t>
  </si>
  <si>
    <t>E4</t>
  </si>
  <si>
    <t>E5</t>
  </si>
  <si>
    <t>E6</t>
  </si>
  <si>
    <t>E7</t>
  </si>
  <si>
    <t xml:space="preserve">| </t>
  </si>
  <si>
    <t xml:space="preserve"># </t>
  </si>
  <si>
    <t>Inf</t>
  </si>
  <si>
    <t>Y</t>
  </si>
  <si>
    <t>dihydrolipoamide + NAD = lipoamide + NADH + H+</t>
  </si>
  <si>
    <t>ATP</t>
  </si>
  <si>
    <t>CO2</t>
  </si>
  <si>
    <t>H+</t>
  </si>
  <si>
    <t>H2O</t>
  </si>
  <si>
    <t>Hpmf</t>
  </si>
  <si>
    <t>acetaldehyde</t>
  </si>
  <si>
    <t>cellulose</t>
  </si>
  <si>
    <t>ethanol</t>
  </si>
  <si>
    <t>oxygen</t>
  </si>
  <si>
    <t>phosphate</t>
  </si>
  <si>
    <t>M1</t>
  </si>
  <si>
    <t>C</t>
  </si>
  <si>
    <t>O</t>
  </si>
  <si>
    <t>S</t>
  </si>
  <si>
    <t>P</t>
  </si>
  <si>
    <t>H</t>
  </si>
  <si>
    <t>Charge</t>
  </si>
  <si>
    <t>Diffuse</t>
  </si>
  <si>
    <t>Pellets</t>
  </si>
  <si>
    <t>Proteins</t>
  </si>
  <si>
    <t>Lowry</t>
  </si>
  <si>
    <t>Kjeldal</t>
  </si>
  <si>
    <t>Barnstein</t>
  </si>
  <si>
    <t>Lipids</t>
  </si>
  <si>
    <t>Folch</t>
  </si>
  <si>
    <t>Carbohydrates</t>
  </si>
  <si>
    <t>Chemical</t>
  </si>
  <si>
    <t>Spirin:</t>
  </si>
  <si>
    <t>RNA</t>
  </si>
  <si>
    <t>DNA</t>
  </si>
  <si>
    <t>Nucleic acids</t>
  </si>
  <si>
    <t>RNA+DNA</t>
  </si>
  <si>
    <t>protein</t>
  </si>
  <si>
    <t>NH4</t>
  </si>
  <si>
    <t>alanine</t>
  </si>
  <si>
    <t>arginine</t>
  </si>
  <si>
    <t>asparagine</t>
  </si>
  <si>
    <t>cysteine</t>
  </si>
  <si>
    <t>glutamine</t>
  </si>
  <si>
    <t>glycine</t>
  </si>
  <si>
    <t>histidine</t>
  </si>
  <si>
    <t>leucine</t>
  </si>
  <si>
    <t>lysine</t>
  </si>
  <si>
    <t>methionine</t>
  </si>
  <si>
    <t>proline</t>
  </si>
  <si>
    <t>serine</t>
  </si>
  <si>
    <t>threonine</t>
  </si>
  <si>
    <t>tryptophan</t>
  </si>
  <si>
    <t>sum</t>
  </si>
  <si>
    <t>Serine</t>
  </si>
  <si>
    <t>Valine</t>
  </si>
  <si>
    <t>Tyrosine</t>
  </si>
  <si>
    <t>Tryptophan</t>
  </si>
  <si>
    <t>Threonine</t>
  </si>
  <si>
    <t>Proline</t>
  </si>
  <si>
    <t>Phenylalanine</t>
  </si>
  <si>
    <t>Methionine</t>
  </si>
  <si>
    <t>Lysine</t>
  </si>
  <si>
    <t>Leucine</t>
  </si>
  <si>
    <t>Isoleucine</t>
  </si>
  <si>
    <t>Histidine</t>
  </si>
  <si>
    <t>Glycine</t>
  </si>
  <si>
    <t>Glutamine/Glutamate</t>
  </si>
  <si>
    <t>Cysteine</t>
  </si>
  <si>
    <t>Asparagine/Aspartate</t>
  </si>
  <si>
    <t>Arginine</t>
  </si>
  <si>
    <t>Alanine</t>
  </si>
  <si>
    <t>An03e03210</t>
  </si>
  <si>
    <t>&gt;640403672 18S ribosomal RNA [Aspergillus niger CBS 513.88 clone An03: NT_166520] (-)strand</t>
  </si>
  <si>
    <t>A</t>
  </si>
  <si>
    <t>G</t>
  </si>
  <si>
    <t>T(U)</t>
  </si>
  <si>
    <t>28S</t>
  </si>
  <si>
    <t>g/mol</t>
  </si>
  <si>
    <t>lipid</t>
  </si>
  <si>
    <t>carb</t>
  </si>
  <si>
    <t xml:space="preserve"> = </t>
  </si>
  <si>
    <t>acetate_EXT</t>
  </si>
  <si>
    <t>ethanol_EXT</t>
  </si>
  <si>
    <t>phosphate_EXT</t>
  </si>
  <si>
    <t>cellulose_EXT</t>
  </si>
  <si>
    <t>oxygen_EXT</t>
  </si>
  <si>
    <t>NH4_EXT</t>
  </si>
  <si>
    <t>C3H8O3</t>
  </si>
  <si>
    <t>C6H12O6</t>
  </si>
  <si>
    <r>
      <t>C</t>
    </r>
    <r>
      <rPr>
        <vertAlign val="subscript"/>
        <sz val="11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13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</si>
  <si>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13</t>
    </r>
    <r>
      <rPr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</si>
  <si>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13</t>
    </r>
    <r>
      <rPr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</si>
  <si>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</si>
  <si>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</si>
  <si>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</si>
  <si>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15</t>
    </r>
    <r>
      <rPr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</si>
  <si>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</si>
  <si>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</si>
  <si>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</si>
  <si>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4</t>
    </r>
  </si>
  <si>
    <r>
      <t>C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S</t>
    </r>
  </si>
  <si>
    <r>
      <t>C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</si>
  <si>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4</t>
    </r>
  </si>
  <si>
    <r>
      <t>C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</si>
  <si>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</si>
  <si>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13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</si>
  <si>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</si>
  <si>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S</t>
    </r>
  </si>
  <si>
    <r>
      <t>C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</si>
  <si>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</si>
  <si>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</si>
  <si>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</si>
  <si>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</si>
  <si>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</si>
  <si>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NO</t>
    </r>
    <r>
      <rPr>
        <vertAlign val="subscript"/>
        <sz val="11"/>
        <color theme="1"/>
        <rFont val="Calibri"/>
        <family val="2"/>
        <scheme val="minor"/>
      </rPr>
      <t>2</t>
    </r>
  </si>
  <si>
    <t>HO7P2</t>
  </si>
  <si>
    <t>ATGCCTCAAGATTTGCCTCCATCGGGTGGCTATGCGCCTGTTCAGTATAAGGTACGTGTTTCGCCCGTCTGTCTCTCTGGTCCATGGTCGTGAAAGGCGTTTGTGGTTCGGATGTCGGGTCGGGTAGGGAGATGTACGGATTGAAAATCGCTGGGGAATCACATGGGGATGGTGCGGAGGTCGAGGGATAGGATAGGGTGGTGGCTAATGGGTATACAGAGGAATCTGCCCGCGCGCGGGTTTCGGCCGGGCGTGGTGCTGGTTGGTGTGGCGGGCTTGATGACGTTTGGGTTTTGGAGGCTGGGGAAGGGGATTAGGGAACATAAGTACGCGCCGATCGATCTTCCCTCTGCGATTTAGTGTCCATGGTTTCGAGATGTTGGTTGGAGCGGGGCGGGGTGGTGCGTGGGGGATTGGGAGAAGTGCTAACGGGAGATAGTGAACTCGCACGAGAAAAGATGTGGTCCAGGATTCATCTGATTCCGCTGTTGACGGCTGAGGAGGATCGGGATTTGGTGCGGAGGCACTTGGCGGATCAGGCGAGGGAGAAGGAGTTACTTGGAAGCGTGTCGAGTGCGTATAACTCGGATAGGTATGTTTTTGCTAGATCTAGGGGGGTGGGAGGCACGCCATTGTTTCA</t>
  </si>
  <si>
    <t>1.6.99.3</t>
  </si>
  <si>
    <t>ATGAAGTTCACGCAGGTCGCACTTCCTCTTCTCTTTTCTTCAGTGGTGCTTGCTATTCCCACGAATGTTCTCCAGAAGAAGGTTCCCACCAAGGTTGTTGCGGAGAGGGCGGCGACCAGCATCTGTGGCCAATGGGACAGTGTGGTTACAGGAACGTATACCGTTTACCAAGATCTGTGGAATGAGGGCGCTGCAACTTCCGGGTCGCAATGCACAACTGTTGATTCTCTGACGGATGGAACAGTTGCTTGGTCTACGAGTTGGACTTGGGTTGGCGCTTCGAGCTCTGTGAAGTCCTATGCTAATGTTGCTCTTACCAAAACTGGTGTGCAACTGTCTGCTGTTGGGTCCATACCATCAGTATGGAAGTGGGGGTATGTTTTTAGCTCAATCGAGAGTATGCTTTTGGCTGACCGGTCCTGTTCAGATACACCAACTCAAGCACCATCGTCGCTGACGTCGCCTATGACTTCTTCACTAGTTCCACGGCTACTGGATCCAACGAATTTGAGATCATGGTCTGGCTTGCTGCTCTCGGAGGAGCTGGCCCAATCTCGTCGACTGGCTCTGCCGTCGCCACTGTCACCATCAACGGCGTCTCATGGAAGCTCTTCTCTGGACCCAACGGCTCCACCACTGTCTACAGTTTCGTTGCTGTTGATGAGGCTACCAGTTTCTCTGGAGATATGAAGCTTTTCTTCGACTACCTTGTTCAGAACGAGGGTTTCTCTACCAGCCAATACATTACCACCATTGAAGCTGGGACTGAGCCTTTCACTGGTAAATCTTGACCTCGCTTATTGCCTCGAAAAGTTACCAAAGAATACAATGCTAACATGTGATTGACTAGGAACTGATGCTGTACTCACTGTCTCCGCATACAGCGTGTCAATCTCCTCAAGTACATCTACAGGAGCCACCAGTGCCGTCGCCGTCACAAGCACAAAAGCGACATCCACCTCAGTTGTGAAAGCAGACTCAACGACTACCTCTGCCGTTGCAACCACTTCAGCAGTTAAAACTACGTCAGTAGTCAAGGCAACCTCAACAACCTCTATTGTGAAAGCAACAAGCACAACTTCTACGCCCGTTCAAGCTACAACTACAGCCTCGTCTTCGG</t>
  </si>
  <si>
    <t>ATGGGTTTCAAAAAGCTTCTCCCTGTCGCGGCACTGCCGCTAGGAGCATTGGCTCAATCCGGCGCCTGGGGACAGTGTATGTCCTCAACATCGTTATAAAATGACGGTAGCTAATTGACTCTAGGTGGCGGAATTGGATGGTCTGGTGCGACTACTTGTATTTCTGGATATACCTGCACATACAACAATGATTATTACTCGCAATGTCTTCCTGGATCATCGGGCGGTACTACTACCTCCAAAACTACTTCGACCACCAGTGTCTCCGGCATCACCACCATCACCACCAGTGTCTCTAAAACTACGTCAACCACTTCAGCGACCGTCACAGCTGCCGCTGGTAACCCCTTCTCCGGTGTTGCTCAGTGGCCAGACCCATACTGGGCCTCTGAGATTTCGACCCTTGCCATCCCATCCTTGACTGGTGCTATGGCCACAAAGGCTGCTGCCGTTGCGGATGTACCAACTTTCGTTTGGCTCGACACGGCGGCCAAGGTCCCGTCTATGGACACTTATCTTACGCAAATTGAGGCGGAGAACGCTGCTGGCGCGAGCCCGCCATTCGCTGGAACATTCGTTGTTTATGATCTTCCCGATAGAGATTGCGCTGCGGCGGCCTCTAACGGAGAGTATAGCATTGCAGACAACGGTGTTGCCAACTACAAGGCTTACATTGATGCCATCGTGGCAATCGTCAAGAAGCATCCCAATGTGAAGATCATTCTAGTCATTGGTTTGTACACTAGTTGCCCATTCATTaTTCATAACTAAGCTTTCCACTAGAACCTGACAGCTTGGCCAACTTGGTTACCAACCTCAGCGTCGCAAAGTGTTCTAATGCCGAGGCCGCTTACAAGGAATGTGTTGAGTACGCCATTGCCCAATTGAACCTTTCCAACGTTTCCATGTACCTAGACGCCGGACATGCCGGTTGGTTGGGATGGAGCGCCAACATCGGCCCTGCTGCAACTCTCTTCGCCCAGATTTGGAAAGCAGCAGGCTCTCCAGCCGCCGTTCGAGGTCTTGCTACCAACGTTGCCAACTATAATGCGTGGACCATCGCTTCGCCTCCTTCATACACCCAGGGAGATTCTAACTACGATGAAGAACTTTACATCACTAATCTTGCTCCTCTCTTGACCCAGGCTGGCTTCCCCGCCCATTTCATTACGGATTCTTGTATGTCGATCCCCGATTTATTTTGCTACAAGTACTAACCAACTGCTATAGCCCGAAATGGAGTTCAACCCACGGAACAGCAGCAATGGGGAGATTGGTGTAATGTTATCGGAACTGGTTTCGGTATCCGACCTTCTTCAAACACGGGCAACGCTTTGCTCGATGCCTTTGTCTGGGTCAAGCCCGGCGGAGAGAGTGATGTGAGTGATCCGACCCAATGTTCAAGCGAATACCTACTAACGATATTTCATAGGGTACTTC</t>
  </si>
  <si>
    <t>ATGTCAAAAGCCGTTCTTCCTAAAGATTTCCTCTGGGGCTTTGCAACAGCTAGGTAAGCTCCCACCCCCGACTCCTTGATATCTTGCTGACATCCAACAGCTACCAAATCGAAGGAGCTCCCACAGCGGACGGTCGTGGCCCCTCTATTTGGGATACCTTTTGCGCCCGTCCTGGTAAAATTGCAGATGGATCCTCAGGAGCAGTAGCTTGCGATTCTTACCACCGCACCGCCGAAGACATCGAACTCCTcAAAACCACAGGTGCAAAGGCATACCGTTTCTCCATCTCCTGGTCTCGAATTATTCCCCTCGGAGGACGCAACGACCCTATCAATCCCGCCGGAATAGCCTTTTACAAGAAATTTATCGATGACCTTCTCGCTGAAAATATTGTCCCCTTCGTCACTTTATTCCATTGGGATTTACCCGACGAGTTAGATAAACGATATGGGGGACTTTTGAACAAGGAGGAATTCACAAAGGACTTTGCCAATTACGCCAAGGTATTGTTTGAGAACCTTCCGAAGGTTAAACATTGGATTACGTTCAACGAGCCGTGGTGTAGCTCTATTCTAGGGTACAACACTGGATTATTTGCTCCTGGACATACAAGTGACAGGACCAAGAACCCTGTTGGGGACAGTTCAAGGGAGTGTTGGACTGTGGGACACAATTTGATACTGGCACATGGAACTGCTGTCAAGCTTTACCGAGAGCAGTACAAAGCTAAGCAAGGCGGAGAAATCGGCATTACTCTCAACGGTCAGCTCCCCCGAGTGCCACGAGTTTTCTAAACCCTTTCTAACATCATTTACAGGTGATGCTACATATCCGTGGGACCCAGCAGATCCCCGCGACGTCGAAGCTGCTGAACGCAAACTCGAATTCGCCATCTCTTGGTTCGCCGACCCTATCTACTTTGGCCACTACCCCGCCTCTATGGTTAAGCAACTGGGCGATCGTCTCCCCACCTTCACTCCCGAAGAAGCCGCTCTCGTTAAAGGAAGTAACGATTTTTACGGTATGAACCACTACACTGCCAACTACGTCCGCCACATCGACGCTCCTCCCCCAGATGACGATTACCTGGGAAACCTCGAGTGTCTTTTCTACTCCAAAGCCGGCGAAAACATCGGCCCCGAAACCCAAAGTGTGTGGCTTCGTCCGAATCCACAAGGTTACCATGATCTCCTCGTCTGGATCTCAAAACGCTACGGATACCCTAAAATCGTCTGCACAGAAAATGGCACATCCATCAAAAACGAAAACGATCTTCCTATAGAAAAGATCCTTGATGATGAGTTCCGCGCTGAATACTTCAGAGGGTACATTGGTGCATTGGCTAAGGCGGTGTCGGAAGGCGTGAATGTGAGAGGATACTTAGCGTGGAGTTTGATGGATAACTTTGAGTGGGCGGAGGGGTATGAGACCAGGTTTGGA</t>
  </si>
  <si>
    <t>ATGTCAGAACCAAAGGAGGTCGAGGTCGGCGGGGAACCAGCTCTAGAGCCAGAGGTGATGCCAATGGCAGACCCCACACCAGCAGTGGAGCAGATACCAGACCTTGTACCAGTGCCAGTGGGTAGCGTGGTAACTGACTCTGTGCCTGAACCGGTGGCTAGCGTGGTGATCGATTCTATACCGGAGCCGGTAGCTAGTCAGATAGCCGTCTCTGCACCAGAGCCGGTGGCTAGCCAGATATCCGACTCGATATTAGAACCAACAGGTCATGAACTGCAAGAGCCGATCCTCGAGTCACGGGATGTCGTAACAGACCTTCCTGTGCCGGTGTCCCAGGAAGACGAGACGAGCGAGTTTGTATTGATACCGCCCGAAGCCCAAACGAAGGAGGAGCTCCAGGAGCCTGTACCAGTGGCGTCGAGCAGTCAAACCAGTGACCTCGTAACACCATCTCCAGCAAGTCAATCGACTGGTTCTATTGTTCAATCAACAGATACCCACCCCACATCGGATTCGCCGGTCAGTCAGATGAGCGAGCAGGTCTTTGATAAGGATGCGGAGGATTCTGAAGGCCACTCAACTAACACAACACCAAATTCGGAATTTACTCCACCAGACAGTCCAGCGAGCAAAAGTGCCGGCCTTCTTGTTCAGGAGCCAGTCGATAAAAGGGCAAATGCTCGTAGGTTAGCTGCAACGCTGACGCTTGAGGAACAGGTGAGACTTTTCCTATCAGGTCCACGGATATGCTACTAATAATGTTGTTCTATAGATTTCACTATTGACAGCGGCGGACTTTTGGCGGTCGCAGTCGATCCCCGAGAAAGGTATTCCAGCTTTCAAGACCAGTGATGGCCCAAATGGTGCTCGAGGAGCCGTGTTCAAGGCCGGTACTAAGGTAAGTGGCATGTTGCAAGAGCTCTAGCATCATTGACCTAATGCAAATTAGGCTGCTTTGTTTCCCTGTGGTATCTCTCTAGCCGCAACATGGAATACCGATATTCTCTATGAGGTTGGCCAACAACTTGCTCATGAAGCTAAGGCAAGGTCAGCCCAAGTTATGTTGGCACCAACAGTTTGCTTACACCGGGGACCGCTTGGTGGACGGAACTTTGAATCATTCTCAGAAGATCCTTTCTTAACTGGCAAGCTTGCTTCATCATATATCAAAGGTCTCCAAGGCCAGGGTGTTGCTGCAACAATCAAACGTAAGAACTTTACTTCTGTTGCATACACGCGTGACAAATATTGACAATCGATGCTAGATTTTGTTGCGAACGAGCAGGAGACCGAGAGGTTCAAGATCAATTCCACTGTTGAAGAACGTGCACTCCGGGAATTATATCTTCGGCCCTTCGAGATGGCGATCCGCGAGGCAAACCCTTGGGCTGTCATGTCATCTTACAACTTAATCAATGGGGTTCATGCAGATATGAATGAACATACTTTGAAGGACATTTTAAGGGGAGAGTGGAAATATGAAGGGTACGTCTCTGTTTCGTGGTCAATAAGTGCCTACTGACTTCATCAGGACGGTGATGTCTGATTGGGGTGGAACTAACTCAATCGCCGAATCTATCGAGGCTGGCTGTGATATTGAAATGCCAGTTGGATACGATCATCGGCACCAGCATGCTTTGAATGCTATTGCTGATGGAATGCTTAGCAGAGAAGCTGTAGAGAAGGCGGCTGCTAGCGTTCTATACTTGGTCGAACGAACtAAAAAGGGTGACATGTCTGCCGAACTGACCGAGCGGGAAGATGATCGGGAGGAGACACGAAGCTTGATTCGAAAGGCTGGTGCCGAGGGTCTTACTCTCCTGAAGAACGATGGTAACATCCTGCCGATCAAACCTGCAGAAACGAAGATCGCAGTAATTGGGCCAAACGCCAATCGCGCCATTGCCGGCGGTGGAGGAAGTGCCAGTCTCAATCCATACTACAGCACTCTTCCACTCGACAGTATTAAAGCGGTGCCTGGGAAAGAGATAACTTACGCCTTGGGCTGTCACACATACAAATGGCTGCCGCTTGCTGCATCTTACTGCCACAACGCATCAGGGGAACAGGGCGTCGATATGGAATTCTTTGTAGGTGATAAATTCGAGGGCTCGCCTAAAGTGTTACAACAGAGGACGAATACCGACCTCTTCCTGTGGGATTCGGTACCACCTGAAGTGGCTGGCGTATGGTCTTGTCGAGCGAGAACCACATTGACAGCTGTAACAAGTGGACTCCATACTTTGAGaTTTTCGACTGTTGGAGCTGGACGACaTTTTGTAAATGGGAAATTAACGGTGGATGCTTGGAATTGGACGGAAAGAGGCGAGGCCATGTTTGGAGATTCAGAGCAAGTTCTTTTCGACCTGCAGCTTGAAGCTGGCCAGTCCATTGAGTTGATGGCAGAAATGACTAATGAGGTACGGCCATTGTGGAGACAAAAGACGGACAAGAAGACTCACGAGTATGGTGGCGTTCGGATTGGCTATAAGGAAGAAGATAAGAAGGATTACCTGCAAGAAGCTGTTGATGCTGCCAAAGATGCAGATGTTGCAGTGGTGATTGTAGGTTTGGATGGAGAATGGGAATCTGAAGGATACGATCGTTCCACCATGGATCTCCCATCGAATGGTAGCCAGGATCGTCTTATCGAGGCGGTTCTCAAAGCGAATCCAAGAACAGTAGTGGTCAATCAATCCGGATCTCCTGTTACGATGCCATGGGCAGATCGTGTCCCCTCTATTATCCAAGGATGGTATCAAGGTCAAGAAGCTGGAAATGCCTTGGCTGATGTCCTCTTTGGATTCAAGAACCCAAGTGGAAAACTCCCCGTAAGCTCTCTCGTTCGCGAAGCAGACTTGATTCTAACCAATCCGTAGACTACATTCCCCAAACGCCTCGAGGATAATCCGACCTTTCACAATTGGCCAGGTGAGAACCTCAAGGTTGTGTACGGCGAAGGTCTGTACATCGGCTACCGTCACTACGAAAAATCTAAAATCCAGCCTCTCTTCCCATTCGGACATGGTCTCTCGTATACCAGGTTTGCATATGGAAAACCCACCATCAGCCGAGCCACTCTTTTAGAAAACGACCAGATCCAAATCACGATACCCATCA</t>
  </si>
  <si>
    <t>ATGACAACCAATAACTTTGATGTTGAGGATGTTCTCTCTAAGCTGGACATCGTGGAAAAGGTTTCTTTATTAGCAGGTTAGTATTCTCTCGACAGCATCGAGTTCCCTGTCGTTTCTAACAATGTATAGGTGCCGATTGGTGGCATACGGTGCCTCTCCCCAAACATGGAGTTCCAGCTATCAGAGTGTCAGATGGGCCCAATGGCGTCCGAGGAACCATGTTCTTCAATGGAGTTAAGGCTGCCTGTTTCCCTTGCGGTACTGCGCTAGGAGCAACGTGGGACACCGAATTGCTGCGCAAAGCCGGCCTCAAGATGGGAGAGGAAGCCAAAGCAAAGGGTGTTCACGTGATACTTGGCCCTACGACCAACATGCAAAGATCCCCATTAGGTGGTAGAGGTTTTGAGAGTCCGAGTGAGGATCCCATCTTAGCCGGTCTGGTATCAGCAGCTTTGGTGAATGGCATTCAAGAGACGGGCGTTCAGGCTACGATCAAGCATTTTGTTTGTAACGACCAGGAGCATGAGCGGAATGGCGTGGATGCTATCGTTACGGAAAGGGCATTGAGAGAAATCTATGCACTTCCATTTCAGCTGGTCGTGAAGGAGTCATCCCCAGGTGCTTTCATGACAGGGTACAACAAAGTCAATGGGACGCATGTCAGTGAGAACCCCAAGATCATAAAAGAGATGTTGAGAGGGGAGTGGGGATGGAAGGGCTTGATTATGAGTGATTGGTATGTACCTTCCTAACTTTGAAAAAAATATTTATGATCAACTAACTTTCCTGCAAGGTGGGGAACATACTCTACGTCCGATGCTGCAAACGCTGGGCTGGACCTCGAGATGCCGGGTGCGACTAGATACCGTGGCGATCTCTTAATTCAAAATCTTGGAATCCACAAGGTTGGAATGCATACCCTCGATGAGAGGGTCCGAAATGTTCTCGAAATTGTAAAAAAGGTTGCCAAAGCAAATATTCCAGAGTACGCGGAGGAGAAGACCGCAAATACGCCCGAAACGGCCGCTTTTTTGAGAAAGATTGGTGCAGATTCCATAGTTTTACTTAAGAATGAAGGAAATATCCTTCCTTTCAAGAAGGATAAAAAGGTTTGTTCTCAGCATCTATTTTTGATTATGACAACTTATTGGATGTATAGACATTGATATTAGGTCCCAACGCCAAAATGGCAGCCTACCACGGAGGTGGCTCTGCTTCCCTCAACGCATACTACGCTGTCACCCCCTTCGACGGAATCAGCGCTCAACTCACCACCCCACCTGAATACACTGTCGGCTGCTACGCCCACAAGGAACTCCCTCTCATCGGCACCCTCCTCAAAACCGACAAGGGAGAACCAGGCATTACCTTCCGAGCCTACAACGAGCCTCCCTCAGCCAAGGACCGTAAATGCATCGACGAGATCACATTGACCAAAACGGAATTCTTGTTGATGGACTATAAATGTCCCCGCATCACTCAAGAGCTCTACTATGCCGACATCGAAGGCGATTTCACAGCTGAGGAGGATGCAGACTTTGAGTTTGGTCTCGGCGTCTACGGTGCCGCAAAATTGTTCATCGATGACGAGCTCTTGATCGATAATGACACCAAGCAAACTAAAGGAACTATGTTTTtCAACTGCGGAACTATAGAGGAGAAGGGCATTCTCTCCGTCAAGAAGGGACAGCAGTATCATCTCAAGGTTGATTTTGCAAGTGCGCCAGCATGTAAATTGGATCAGGGGACCAATGTATTGTTTGGTGGCGGTGCGGTGAGGATTGGGGgTGCGAAGGTTATTGACGCGGACCAGGAGATCAAGAAGGCGGCTGAGATGGCAAAGGGGGCGGATCAGGTTATCATCTGTGCGGGTTTAAATGTACGTTTCTCCTTCTCGACTCTCTATTCATAATTAGGGGCAAAATACTAATGGCGACGCATAGGCCGATTGGGAAGGCGAAGGAGCCGACAGAGAGAACATGAATCTCCCCGGCCGAATGAACGACCTGATTTCTGCCGTCGCAGCCGCGAACCCAAATACCGTCGTAGTAAACCAGTCCGGTACGCCAGTCGAGATGCCATGGATCTCTTCTGTGAACGGGTTACTGCAAGCTTGGTTCGGAGGCAACGAGACAGGGAATGCTATTGCGGATGTGATATTTGGGGAGACGAACCCGAGTGCGAAGTTGCCGCTGACGTTTCCGAGGAGGGTGCAAGATAACCCGGCATTTCTGAATTACAGGTCCGAGAGGGGTAGGACCCTATATGGCGAGGATATCTATATCGGGTATAGATATTATGAGAAGGTGGACTTGGGGGTGCTATTCCCATTTGGATATGGACTCTCGTACACCAGCTTCTCGACTTCTGCATTGTCGGTTGAGAAGACGGAGGAGAAGTTAAAGGTCAGTGTCAAGGTGGAGAATACAGGCGCGACTCAGGGAGCGGAGGTCGTGCAGGTTTATATCTCTCAGAAGAGCCCGAGTATTGCGAGGCCGAAGAGAGAGCTTAAGGGCTTTGCAAAGGTGGAGCTTGGGAAGGGGgAGAGTAAGGTGGTGGT</t>
  </si>
  <si>
    <t>ATGGATACTCAAAAGATCAAAGATTTGAAGGGGGTGTTGAGAAGTGACTTCTTCTGGGGGTAAGTAATTTCTTGTCTTCCGCCCTTTCACCCAACGAGCAATCCCAAGACCTCCTCCAAGGGGAATTGGACCTTCATCGATACTTAGCAGAGAGAGAGAAACCAGTCTAATGCGCTGGACATAGTTATGCAACAGCTGCCACCCAAGTCGAAGGTGGCTGGAACGCCGATGGtAAAGGCCTTTCCATCTGGGACACTCTCGCCCACACCCCAGGCAAAGTCCTCGACAACTCCACCCCCGACGACGCCGTGCTCTCATACTACCAGACCGCCTCCGACGTCGCGCTCCTGAAATCCTACGGTGTAACCGGCTACCGCTTCTCCCTCTCCTGGTCTCGCATCATTCCTCTCGGAGGAGCGAACGATCCCGTCAACGAAGCGGGGTTGAAGTATTATGAGAACTTGGTCGATGAGTTGTTGAAGAATGGAATCACCCCGTTCGTGACCCTGTTCCATTGGGATACGCCCCAGAGCCTGGAAGATAGGTACGGGGGTATGCTCAATATGAAGCGATACATCCCCGATTTCGTGAGATATGCTCGGGTTTGTTTTGAGAGACTGGGCCCCAAGGTGAAGCATTGGATTACATACAATGAGCCTGGTGTCTATACGCTTGCAGGCTACGCAGCCGGTGTTCATGCTCCAGGTCGCAGTTCCGATCGAACGAAGAATGCGGAGGGGGATAGCAGCACGGAGCCGTTCATCGTGGGACATACGGAACTGGTCTCGCATGGGCATGTGGTTAAGATGTATCGGGATGAGTTCAAAGCAAAGCAACATGGCGAGATTGGCATCACGCTCCATGGCAATTACTCACATCCGTGGGATGAGCATGACGTGAAGGATGTCGAGGCAGCGGAGAGGGCGAGGCAGTTTGAGATTGGATGGTTTGCGGATCCGGTTTATGGGTCGGGCGATTATCCGGCGTGCATGCGGGAGCAGCTCGGTGATCGGCTGCCTAAGTTTACGGAGGAGGAGAGGGCGTTGGTGAAGGGGAGTTCGGATTTCTATGGGATGAACAGTTATACGACGTTCTATGTGAGGCATAAGGATACGCCTCCTGAGTTGAATGATCATCTGGGGAATGTGGAAAAGTTGGACAGGAACAAGGAcGGGGTTGAGAcGGGGCCAGAAAGCGATACTTATTGGCTGAGGACGAGCCCTTGGGGGTTCAGATTGTTGTTGAATTGGATTTGGAAGAGATATGGAGTGCCGATTTATATCACGGAGAACGGGACAACGGCAAAGGGGGAGGCGGATTGGAAGCCGAAGGGTGAGTTGGATGATGAGTTCAGGTGCGAGTTCTTTGAGGGGTATATCAGTGAGATTGGAAAAGCGGTTAAGGAGGACGGGGTTGATGTTAGGAGCTATTTCGCTTGGACTTTTACAGATAACTGGGGTATGTACTTGATGCGAGAGCCTTTGGGTATTGTCAGTAAACTAACGATTTTATAGAATGGG</t>
  </si>
  <si>
    <t>ATGGCCCTGGTCATTCGATCTCCTTGCCTTACAGCAACCACGCTGTCCACACAGGTTGTTACTCTCCTGCTCCAAACCCGAGTGTGTTTTACACTTAGTAAGCACCGCGCCCCGACGCGATCTGTACCTGCACAGTCGTGTTTTCTCACAGCACACTGTCAAAGGATGCATATTCTTTCAAGCTGTCAGGCAAACAGCAAGCACAAGAGGCTAGCCAGTGGCTATTACATTCTCATGGGCCGCGGCTTGCCTGTGAAATATCTCACGCTTACTCATCGCTGATCAAGTTCAACCATTGTTACCTACTTTAAGATCTTACTAACTTGAAATACTAGGCTCGATGGCGGACGTGCCGAAGGATCTCCTCCAGCAGATCAAACGCCTTGAGGAGTTGTTCACAGTTGACACGAAGAAGCTTAAGGAAATTACAGAGCACTTTATCAAGGAATTAGAAAAGGGTGAGTCCTCATCTGATTCTAGCATCTGAATCTCACTAACAATCTTCAGGTCTCAGCGTCGAGGGTGGTAGCATTGTAGGTCGCTTGTCCAAGTAGCCTAGCACCCAGACTTACTGAACTCTCTAGCCTATGAACCCAACATGGTGCATGTCATTCCCAACTGGTGACGAGCAAGGAACGTTCCTAGCCCTTGATATGGGTGGAACTAATCTGCGAGTTTGTGGAATCACCTTGACAGAGCAAAAATCAGAATTCAACATTGTTCAATCAAAGTATCGCATGCCCGAGGAGCTGAAGTCAGGAACTTCTGATGAGTTGTGGGAGTACATCGCAGATTGCCTTCAACAATTCGTTGAAACTCATCACCATGACCAAATGGACAAGAAATTTCACCTCGGCTTCACATTCTCTTTCCCTGCCACTCAAGACTATATTGACCATGGCGTTCTTCAACGTTGGACCAAGGGGTTTGATATCGATGGCGTTGAGGGTCACAATGTTGTTCCCATGTTTGAAGCAGCTATTGCTAAGCGAGTAAGTTGCTCCATTGCATTGGCACGGGGAATTTGCATCTAACGGGTGACAGGGCGTGCCAATCAAGCTCACCGCTTTAATTAACGATACTACTGGTACATTGATAGCCTCAGCTTATACCGATACCAAAATGAAGATTGGATGTATCTTCGGCACTGGCTGCAACGCTGCGTACATGGAAGACTGCGGGTCAATCCCAAAGCTAGCGCACCTTAACCTCCCACCCGAGACCCCGATGGCAATCAATTGTGAATGGGGTGCTTTCGATAACGAACATAAAGTCCTTCCTCGTATCCAGTATGACGTTATTATTGACAAGGATTCCCCACGCCCAGGTCAGCAAGCCTTCGAGAAGATGATTGCGGGTCTTTACCTTGGCGAGCTGTTTCGATTAGTGTTGGTCGATCTTCATGACAACAAGGAGGTTCACATATTTGAGAATCAGAACATAGACACACTTCGCAAGGCCTACACGCTTGATTCTTCGTTCCTGTCTCTGGTCGAGGAGTAAGTCTTGGAATCTTCACCTATAAGCTGTTTTACTCACATATCGTAGGGATCCATTCGAGAACTTATCTGAAACGAGTGACTTATTCCAGAACAAGCTTAACATTACCACCACTCTCCCTGAACTCGAGTTAATCCGTCGTCTCGCAGAACTGATTGGTACCCGGGCTGCCCGTCTCTCCGCTTGTGGAGTCGCAGCTATCGCTAGGAAGAAGGGTTACAAGACATGCCACGTTGGTGCTGATGGCTCGGTCTTCAATAAGTATCCTCATTTCAAGCAGCGTGGTGCCCAGGCTCTTCGTGAGATCCTCGACTGGCCAGCTAAGAAGAGTGCAAGAGAA</t>
  </si>
  <si>
    <t>ATGGCTTTCCGCCAGTCGTTAGGTTATCTCGAGGCGGGGTTTAGCTCGCTGGTGACTGTGGTTTTGGGTCTCTTTTGTTTCGTGCGACTTGACTCTAACTCTAGGGGCTCTCCCAAGTACGCCGAAAACTCCAATTCGGAGTCAGAGATCGGTAGCAGTCTTCAAGAAATCGCAGAGCAAGTAGCGAGAGAATTCGACTTTACCGGTGAAGATCTCAGGCGAGGAGTGACGGGATTCATTCAGCAAATGAGTAAGCAATTATTTCCACCGCTTGAATCTGAATTTTAACTGACGAATTATCTAGATGATGGCCTACGGGCACACGGCTCTACCATAGAGCAGCTTCCGTCTTTCATCACCAAAGTCCCGACTGGCCTAGAAAAAGTGGGTGAGACTTCCTTTTCTTGACAGATAAACTTCTTGCTAAACAAATCTAGGGAACATATCTAGCGGTAGATATGGGTGGTACTAACCTTCGTGTCTGTTCGATCACTCTTCATGGCGATGGAACTCACTCGATGATTCAAAGCAAAATGATTATTCCGAACAAGCTCATGGTTTCTAAAAGCTCGAAGGATATTTTCAGCTTTACAGCTAAGGCAGTTGATTCATTCCTCAAGAGCAACTACCCCGAATCATTTACTATTGAGGTTAACAATCTCAAATTAGACAAAGTATGCAAACCGTTCTTCAATCTGGGTTTTACTTTTAGCCACGCAGTCAGCCAGCTAGATATTGACAGAGGCACCCTGATCCGGTGGAGCAAAGGATTTGACATCGAAGGAGTTGTTGGCCAAGATGTTTGTGCCCTCCTTCAGACTGCCTTGGATGAGCTCCAGCTCCCGGTCCAGGTAACGGCTTTAATCAATGATGCCGTTGGAACACTAATGGCCCGCGCATATGCTTCCCCGCTCTCCGCATACACTATCATGGGCGCGGTTTTTGGAACAGGATCGAACGGCGCTTATGTGGAGAAGATGTCCAACATCACGAAACTATTAAACCCAGAGGACAATGGCGCACAAGGGATTCAGCCAGACGCTCTGATGATTGTGAATACGGAGTGGGGAAACTTTGACCGGCGGCTTGAATTTCTCCCCAACACTCCATATGACATGGCCGTCGATTCCGGAAGCGTGAATGCGGGGTTTGAGATGTACGAGAAGAGGATTTCTGGTATGTACTTGGGAGAAATCCTCCGGCAAACTATATTGTCTCTCGTCAATCAGGCGAAGTCCCCGATTTTCTCAGCTGCGAAGATTCCTGAGAACTCCCAGCTGTATCTACAGTGGGGAATAAACTCCGAGTTCATGAGTATTCTCGAAAGCGATTCCAGTGAGCAGCTTGCCGAAAGCAGATCACAAGTCCAACAACAAATAGGGATTTCCGGTGCCACTCTTGAAGATGCTAAGGCATTGAAGACCATTTCACGCGCCATCGGTAGACGAGCAGCAAGGCTCAGTGCTATTGCTCTGGGAGCGGTCGTTCTCCAGACCAAGAGCTTGGAGAGACGTGACGTGGAGGAAGGGGTATTCAAGGTTGATATCGGAGTGGATGGCTCTCTGATAGAAATGTATCCCGGCTTTATGGAAGAGATCAA</t>
  </si>
  <si>
    <t>ATGCGCAAGTCCTTATTACTTACCGCTGATCATATTGGGCTGCAAGGCCCATATCATCACTTCTGGTGGCCGATGGCACGTCTGATTGGCCGACGGGACATCGTCGTCGGTTTTAGCCGTACGCCTTGGGCCTCTCTCGCCGCTCCGTATCGAGGCTTCACGGGCAAGATCAGGTCAGAATCTGGAGGTCTACGGGGGGATATGGCTTCTTCCACGCACGGCCTCGGGTGCTTATGACTTTTGGGCCAAGACGACGGTGAAGCAGCTTGAGGTGATGAGGCTTTCAGCTTTCATCGGGGTTTCTCGGCTCGTCGGTGTCACGTGACCGATCTTCAACCGATCGCGGATCTTTTGTGGAGGATTTGGGGGAGGCGCTGCAGAAGCTCTTGGCAGAGCGCATTGCGGGTAAAGAAATGATGGGCCTTGTGGTCTATCATATGAGGGTGAAGGGAAGAGAAGATGTGCTTGTATTGTGATGGTCATGTGAGAGCGAACTATACACGGTAGGTTGGTGCCTCAGACACCGAGCCTCGCAGGACTTTGAGGTTATCGTGGGAGGGTATTTCCCTTGAGTCCTAGCCGGTTCTGGATTTTGTGGAAGTGAGAGCTTCCCGTGCCGACCCAACTATGACCGACAGGTTCGAACAAACTTAGACTTGCCACGCTCTGAAATCTTTCTGCTCAAAGGTCTTTGGTGCTCGAATTACCATGGGGACTTTGAGGCTCCGACTTTATCATATGAGTTATTGCTGACTGATTCTTAGTACGGTCGTACGTCGTAGTTCGAAAGCATGCACCTAAGCTGAGTACCGCTTGTTCCTGACCTTAAAGAGAGACGTGAAAAACGGAGAATTTCCTCGGTACATAGGACCTAGATTTCTATTATTTGACATCATGTTTGCAACCGACGGCTGAGCAGTAGTAGATGGCACGGAAGGAAGGAAACGATGGCAGAAATCTCCACTCATAGTTCTAACTCCATAGAGACCACGGCCTTGGTCATTTATAATTCTTTCGGAACGCATATCGCATAGCAAGTTCATCGGATAGAGCATCATGCTATGCAAAGCATTAAATGAGAAGTTCTCGTCTCCAGCCTCGGTCTGATGGTCGGCCCGTATGGTGAGGTGTTGTGGGGCTCGCTCGCCCCCGAACTCCAACATTCGGGGTTTCCTGGGAAAGACGGCTCCCCAGTATCGTGACTTCAAGGATCTCGCGGGAACACTTCGAAAACACCGAGCAGAGACTTCCTGACAAGCTGAACGAAGAATGAAATCTCAATGACGGATCTCGTGGCCTTCAGGATATGTGACAATGACGCGGAGATAGCTTGCGTGGAACATAATTGTCTGTACCTCCGTAAGATGACGACCGACGTTGACGGGTGCTTCCGATTGCGACGATGAAACCAATAGCTCCACCGAGAGAGTACGAAGTAAAGGCGAAGAAAAAGGTCGGAGATCTTTTCTCATAATTTACCGACCTGAGCAGACCGTTAGACTAATGAGGTCATCCGTTAAAAAACGGGGATCGAGAAACGACTTCTCGGGAAATAAAGCACTTGGTGAAACTGGAAAATTGCCGGGAAAGCTACCTCTACCCGGGCTCATGGCAGAGCCTCGAGGTGAGATGGTGCCGAGTGACCTAGCCGGGATCTCGTCGTCTTAAGCAGACTGCCAGTGATGGCCTCGACCGAGTTTTAGCTATTCTGATAGTTATGATAAGAGGATACGAGAAAAGGTTCAAGGAGAACAAGGTTGGTGATACAGTTTTGCCAAGAGAATTAAAAGCAAAAAaCCGAaAAAAaTTTCGCGGGGTGATGGGGCACTCCCACTTGCCCCAGAACACTTCAAAGTTGTGATATAGGCAGAGGGAATAGCAACCATATATTCCTCTATGCTATAGCAAAGCTACTCCACTTAGATATAGCCTTCGCGTGGAAGGATTTCCGGGCGATCGTGGAGAAGAGGAGGAGGCTGCAACAGGGGCACACCGACACTATTTGTCGAGCCATCCCACCAGAATAAGTAGCCCTCAGCGCAGTGCAACCCTACTTGCATGACCCTTTTCTCAGCTTCTGAATACCTTCACGTCCGCGCTCCCCTCCGCCGCATCCAGACCGTCCGTCCAGAGCAGACCAGGGAATACGTGACCGATCCACCCTCCTGCCCCCTTCCTTTCCCCGTGGGCCGGTGAATTCGGCCCTGAACTTTATTGCTGGCTCGATCTTTCCCATCTCTAGGCCGGGTCCTAGTCTCTCGAAGCGCACCATTTTGAAAaTTGCGGACCCTAGTATATCACACAGTCTGGCCGACGGTCTGCACCCAGCGCCGAACGACTGCCTCTTAGTATCTGCCGCCATACCCAATTCAACCCAGTTGGGATCGGGACTGTGAGAAAATCACAGGCCTGACGACCGCGGCGCCGAGTGCTCACCCACTCTTCAGTTGCTTGTCCGGGCCGTACGAAATTAATTGGGCTTTTCTCCATAGGCCCAAGTCCCTTCACGCCTTCTGATCCGGCGTCCATGTATCAGCCCAGCAGCTTGGCTTTTGCAGCTCTCATGAACTGATAGAGTGGCCGTGTCGTACGGCATACCGGCCCTATCCTAACGAATCGCTGAGGGGATTTCGTGGTGCCCCTCCTTCCAACCCGGCTTTCCCTCCTGCCCCGCCAACTCGTAGCTGCTCGCCCTCCACATCGTCACGACGGCGTCTCCATATACCAATAAAAGGGCCCCCTCGCCCAGTTCACAATCGTCATTATTGACTGCGAGCAGAATCCGTGAAATTGAACCCCATAAACTCTCAGCAGATCGCCTTCCGAGCAGCTCGCCTTTGAGTCTCATACACCTCGTCTCGTTTGTATTCCTCGCGCTAGTCCTGGTACGTTTGCGTCACCCCGCCATCGACTCGAAAGGGAATTGGAGGCGTCGTAGCGCATGGCTAACAACCTCTAGGTCGTTCAATTTTTCATCGTCGACGTCCCCGCAACCCAAATCCACGATCGGAAATACTCGCACACTTCGCATTCACCTCTGGCGCGCACAATCGAGTCGGCCACCTGCGCATCACCACATCCTTTCCTCACCGAAGTTCCAATCTCGAAACCACACGAGATGGCGTTGTGCGAAGAGGGAAAGCGGATCTCCGCTGAGTTCGACGTGGATGATGCCACTCTGAAGCGTGTCACAGATGAGTTCCTGCGGGAAATGGGTAGGCGCACAAGGGAAAACATGCCGGAAAGAACATCGCGTTAACAGTATTGTAGTTGAGGGTTTGGAGAAGAATGGTACCACTATGAGCCAGATCCCGACTTATGTCACTGGTGTTCCAAATGGCACGGAGAAGGTAAGTCGATCATGATCTCAAGCCTGCTACCAGGGCAAGCTGCAAGTGTCCGGCGACTGACTTGGCTAGGGTCTGTATCTTGCAGTTGATCTTGGAGGAACCAACTTCCGTGTTTGCTCCATTCAACTCAATGGAGACACCACCTTCAATTTGATTCAATCGAAAATCGCCATCCCACGGGACCTTATGGTGGCTAAAACTGCCAAGGAACTGTTTGCTTTCTTAGCAAAGCAAATCGAGACATTCCTGAGGACACACCATTCAGAGCAGTTTGCTGCAACTGTCCGCAGACGCCAGACAGTGAGCACACCCGAGGGCTTCCGAGACGAGAATATCTTTCGCCTTGGTTTCACGTTCAGTTTCCCTGTCCACCAGACTGGCATCAACTCAGGTACCCTGATGAGATGGACAAAGGGCTTTGACATCCCAGATGCGATTGGCAAGGACGTCTGCTACCTGCTGCAGAAGGAGATTGATCTCTTGAAGCTCCCTGTCCGCGTTGCAGCTCTTGTCAACGACACTGTTGGCACCCTGATGGCCAGATCCTATACTTCCCCAGGAAAAACCACAACCCTTCTTGGTGCCATCTTCGGGACAGGAACCAATGGGGCATATGTTGAGAAGCTCTCTAAGATTACCAAGCCAATGGAAGGAGACTTTGACAAAACCACCGGCGAAATGGTTGTGAACACTGAATGGGGTTCCTTTGATAATACCCTCAAAGTCCTTCCTACAACAATCTATGATAATGTCCTTGACAAGAATAGTCCCAACCCAGGCATTCAGATGTTTGAGAAACGTATTTCCGGCATGTTCTTGGGAGAAATCTTGAGGCTTGTGTTGGTTGAAACCATCAAAAACCCCCACGTTGCGCTGTTCCGTGATGATAATTCGTCACAGAACGACTTCAAGACTACCACAATTGTTGACGAGACGTCACCTTTATTCATTGAGTGGGGTCTTGATAGCAGCATCTTGTCGGTTGCCGAAGGGGATAAAGAGACTTATCTACCAGTTCTTCGTCAAGAGATTGAAAAGCACCTCGGCGTTTCGTCCGCAAGCATTGAAGATGCCAAATTTGTTCGCACCGTTGCGCACGCTATTGGTCTTCGAGCAGCTCGCCTCTCTGCCGCTGCGATCGCAGCTATCGTTATTCACAGCGGCCGCCTTGCTAGCGGGTGCCTTGCCAACGTGCCAGCCGCAAAGATACTCGAAGATATCAAGAATGTCAGAATTCCCGAGTACCACGAGAAATACACCATTGATAAGCACACTGTCAATTACACGCTAGGGGCCAACGAAGACCATGTCGTTGATGTTGGAGTTGATGGATCCCTAGTCGAGTTCTACCCCGGTTTCGAGAAGAAGATGCGCGAGGCCTTCGTCAGGCTCCCTCAAATCGGCCCCCTCGGTAGCCAGCACATTCGTATTGGTATCGCAAAAGATGGAT</t>
  </si>
  <si>
    <t>ATGGTTCAAGCCGATAAGCTCCCCTCCTGGGCCACCCTCCAAAACCACCACGATGTTGTGGGCAAGGCTTTCGTCTTGAAAGAGGAATTCAAGAAGGACCCCAAGCGATTCGAGAAGTTTAGCTTCACCTTCGACAACACCGCCGATAAGAGCGAGATCCTGTTCGATTTCAGCAAGAATTTCCTCACCGAAGAGACCCTGAAGATCCTTGTGCAGGTTGCAAAGGAAGCCAAGGTCGAGGAGCTTCGCGATGCCATGTTCCGTGGAGAGAAGATCAATGTGACCGAAAACAGAGCCGTCTTGCACACGGCCCTGAGAAACGTCACCAACGAGGAGGTGTTGGTTGATGGGAAGAACGTCATGCCCGGTGTCAATAGAGAGTTGAAGCATATGGAGGAGTTCTCCGAGCAGGTTCGAAGCGGAGAGTGGAAGGGATACACTGGAAAGAAGCTGACTACCATTATCAACGTTGGTATTGGTGGCTCTGATCTGTGCGTTCAAACTCTACCCTTTGCTATACTAAACTAATACCCTCTCCAGTGGACCTGTCATGGTGACCGAAGCCCTCAAATTCTACGGCGCTCGCGACCAAACTCTCCATTTTGTCTCCAACATTGACGGAACACACATGGCAGAAGCTCTCCGTGACTCTGACCCAGAAGTTACCCTCTTCCTCATCGCATCCAAGACCTTCACCACAGCCGAGACCATCACCAACGCCAACAGCGCCAAGGAATGGTTCTTGAAGAAAACTGGTGGAAAGGGAGACATTGCCAAGCACTTCGTTGCCCTCTCTACCAACGAGGATGCCGTCACCAAGTTCGGTATCGACGCCAAGAACATGTTCGGTTTCGAGAGCTGGGTTGGAGGCAGATATAGCGTCTGGTCCACCATCGGTTTGTCGGTGGCTATCAACATTGGTTACAAGAACTTCCACGAGTTCTTGAGCGGAGCTCATGCCATGGATACCCACTTCCGGAACACACCTTTGGAGAAGAATATCCCAGTTATTGCGGGTTTGTTGGGTGTTTGGTATTCGGATTTCTATGGTGCGCAGACACACTTGGTCTCTCCGTGAGTTTTCTCCCTTTTCCACTTTCCCATCTTACTCTTGCCATTTGAGCTTCTATCTTTAAAGAATGAAAGTTATTAATACCCTGGTTAGATTCGACCAATACCTCCACCGCTTCCCCGCCTACCTTCAACAGCTGTCCATGGAGTCTAACGGCAAAGCTGTCGCTCGCTCCACAAACTCCTTCATCAAATACACAACTGGTGCCGTCATCTTCGGTGAACCAGCCACTAATGCCCAGCACTCATTCTACCAATTGCTTCACCAGGGCACAAAATTGATCCCCAGTGACTTCATCATGGCCGTGGAGAGCCACAACCCGATTGATAACAATAAGCACCAGAAGATGTTGGCCTCAAACTTTTTCGCTCAGGCGGAGGCGCTAATGGTCGGAAAGGACGAGGCGCAATTGAAGGCTGAGAACACACCAGAGGTGTTATTGAAACATAAGACGTTCTTGGGTAACAGACCAACGACCAGTATTTTGGCGCAGAAGATCACCCCCGGCACATTAGGTGCTTTGATTGCATACTACGAGCAGGCAACGTTCGTCGAAGGTGCAGTTTGGGATGTGAACAGCTTCGACCAGTGGGGAGTCGAGCTCGGAA</t>
  </si>
  <si>
    <t>ATGCCTCCtAGAAAAATTGCTATGATGACGAGCcGGGGGGATTCGCAGGGCATGAATGCGGCAACTCGAGCTGTTGTGCGCACTGCCATCTCGAAAGGCTGTGAGATATATTGTATTCTTGAGGGCTACGAGGGGCTGGTCCAAGGCGGGGACTACATCCGGAAATATGGCTGGCAAGACGTTCGAGGCTGGCTCTgGGAAGGGGGGACTTACATCGGAACGGCCAGGTGCATGGAGTTTTACGAACGGCCTGGAAGACTGAAAGCCGCGAAGAACTTGGTCCTTAATGGCATCGACGCTCTGATCATCTGCGGAGGGGACGGTTCACTGACGGGAGCAGACAAGTTTCGCTTTGAATGGCCCGGCTTGCTCGTGGAATTGGTCGAGACTAAGCAGTTGACGGCAGAGCAAGTCGAGCCCTTCAAAAATCTCAACATCGTAGGCCTGGTTGGATCAATTGACAATGATATGTCGGGCACGGATGCTACCATCGGTTGCTATACTGCCTTGGCTAGAATCTGTGAATCGCTCGACTGTATCGAGGCTACGGCTTCATCGCACTCTCGAGCTTTCGTTATCGAGGTTATGGGCAGACACTGTGGATGGCTAGCACTTATGGCAGCTGTTGCAACGGGGGCAGATTTTGCCTTTATTCCAGAAAAGCCCCGAGCCGAGAATTGGAAGGAGGAAATGTGTAAAGTCGTGGGCGAGGTATGATGTATATTCCGGACTACAACATAAAATGCTAACTTTTTACACAGCACAGGAAGATGGGAAAGAGAAAGACGATTGTTATTGTTGCGGAGGGTGCCCACGATCAAAATGGTAACAAGATCACCCCCGAAGTGGTCAAAACTTTACTTGCAGATAAACATGGCCTCAATCTTGACACTCGCATCACAACACTCGGCCATACCCAGCGCGGAGGTGCGGCATGTGCCTATGATCGCTCCCTGGCGAGCTTGCAAGGGGTTGAAGCCGTCAATGCTGTTTTAGAAGCCACACCAGAAACGCCCACGCCTTTTATCGCCATCATTGAGAACAAAATTGTCCGAAAGCCTTTAGTCCAAGCTGTTCTGGATACGAAAGAGGTAGCAAAGGCTATCGACGCTCGTGATTTTGATAAAGCTATGAGCTTGCGGGACACAGAGTTTGGAGATGTTTACGGTTCCTACCTGACAACAACTGCAACGAATCTCAATGATGCTATGAGACTACCTCCCCAAAAGGTATGACTTCCTTGTCTCTCTCATATTCAGCTATGCTCACAGCCTTTATAGCACATGCGAATTGCAATCATTCATGTCGGTGCTCCCGCCGGTGGTGTAAATGCGGCAACACGAGCAGCAGTGGCCTATTGCAAAACACGTGGTCATACTCCTATTGCCATTTACAATGGATTCGCAGGTTTCTCTCGGCACCATGATGATGAGCCCGTAGGCTCTGTCCGTGAATTCGACTGGCTGGAAGTGGATGGCTGGGCCAGCAAAGGTGGCTCCGAAATCGGCATGAATCGCGAACTGCCTTCGGAATCTGGAATAGATGAGATTGCTTCACTCTTCGAGCGGTATAAAATTGACGGGCTCTTCTTGATTGGCGGATTTGAAGCTTTCCATTCATTATCTGAACTTCGCCAGGCAAGAGAGAAACACTCTTCGCTCTGTATTCCAATGACTTTACTTCCAGCCACCATTTCCAACAACGTCCCAGGTACAGAATACTCTCTTGGCTCAGATACATGCCTGAATGAACTTGTCCGATACTGCGATACTATTAAACAATCTGCATCCGCAACTCGGCGGCGAGTCTTCGTTATTGAAACACAAGGAGGCCGGTCCGGATACATTGCCACGCATGCCGGTCTTGCAGTTGGGGCTTCTGCAGTTTACACCCCTGAAGAAGGAATCAGCCTTGCTATGTTAGAAGCAGATATCCGGCACCTTCGTCAAGCATTTGCCGAAGATTCAGGACAAGCCCGCGCCGGACGTCTTATCCTCGTTAATGAGAAAGCGTCCAAGGTATATTCAGCTAGACTGATTGCAGATATCATTCGTGAAGAGGCTCATGGAAGATTTGAGTCTCGTGATAGCATTCCGGGCCATGTCCAACAAGGAGGAACACCCTCTGCCATGGACCGTATCCGGGCAGTTCGATTAGCTATCAAGTGTATCGAACATTTAGAGAAATATGAAGATAGGTCAGATAGCACAATTTTAAGCGATCCGCTGAGTTGTACGGTTATTGGTATTAAGGGTGCGAGTGTTGTACTTAGTCCGATGAAGGAGGTCGAGGAAAACGAAACAGATTGGACTAATAGGAGGCCGAAAAAGGAGTTCTGGACTGATGTTAAGCATGTGGTTGATGTGTTGGGCGGGCGGCCAAATGTGCCGAGGCCAGAGAGGGATCTGAAGGGATGGAAAGCGAAGGATAGAAAGAGGGGTATTGATCATGGATCTATTAGTTTAGGAAAGGGGGCGCCTTTGTATTGAGCGATGCGTCTGGGGTTTTGTGTAACCATATTCTACCTACAGGATTCGATTGGGTTGGGTTTAGATTGGCAGGATTAGTTAGCAGTGATTGCCTTTCTAGCGGAGATGATTAACTTGCTACAATCTAGTTTTGACTATAGTTCTCTCTATTATTGATTTTGTATTGATTTGCAAAGCTCCGAGGTACAAAAGTGTTAGCTCGTTCCGATGAAACGAGGAGAGAGTAAGAAAGTCGGTTGGGTTAAATCGAAGCGTAGAGTTGAGAATCAAAATGGCTAGCTTTTGTCTGTGGTACTGGGTTGAACTACGGGTATAAATTGTCGCTCGGCTGATGTAAGGTTGTAAATCCTAATAACAGGGAAGCTGGGTGGTCATTAAGTTAAGCGAGATCTTCCTAGTCAACTTTACCTAGGTGAACAGGCTGCCTTGAACTCGGTTCAAAGAATCCTAATTTGCATTTCTAAGTAAGACAAACAGGGTTGTATGGATTCGGAGTCCGCTGTGAGTGGTTTACTAATATATTAGGTATGTCTTATGCGAGAAGTGGGTTACTCTGCTATTCACTGGCTCTCTGCTCAACCTTCCAAACAAAACCATGTTAAGCAATTGCGTTAGAAAGATCCCCAGCTTCGCCTCCCCACTATACCGTCGTTCAGGCCCCTCAGTGCCAGGGTATCATCTTTCTTCGGCCGAACGGTGTGTAGGGCTAACGAGCTTGAAGTTGGCTACGATGATGTCGCATGGGAGGGGGTCGGCGTTGAGAAAATGTACATACGTCGTTAAGGCATAAGAGTGCCCAAAACATAGATGGAGTTTGGCCGCTATTTCGCACTTGTGCATTCTGTGTTGACTCTCAAATGGAGAAGGAAGATGCTTTCGAGTCTACAGCACGCATTTCCAAGGCCGACTCCTAGGCTGATGGAAAATTGTTGTGATTTGTAGGTTTCGCGCTAATTGTCCTTACTATCTAAACATGAACTTCCGCTTGGAAGAGCGATATCATGTAAGATGAATCCCTATGAATGGCGAACGGAGGTGTGCGGAAGAAGCTCCGTGGAGTGAAGGAAGACATAGTCACCAATGACATTTGCAACTTGCTCGTTTATGTGGAGACGTTTTTGCACGGTTGTCATGTTTGTCATGTTGAAATTGGGGAATGTTTTGGTATATTTGAAGATTTAAGTGGAACGAGGAGGAAAGAGGATAGTAGCAGGCTAAGAAAATGTATTCAATGATGGGCTGAAAAGAATAATGTGGATGATAATGAAATGCAATTTTGGAGGGTTAATAAGTATGAAGGGATGAGTTCGAACTTATAACAAAGTGGGATTAGCCGGCGCTTTTATGAATAAATAGAAATCGAACAGTTCCGGACTGAGATTCAAAAAGTGGATGAAGACACCTTCGCCAGAGAGAAATGGTGTGGTGATTGATGAACGAAGTTAGCCGTGGTGCGAATCACGTTGACTGACCCACCCGTACTGGCGGTAGGGTTGCAGAGACAAGGGTCTCTAGCGGTGAGACCTCCGAACAAAGTCAACCTCCTTCCGCCTGAACAATACTCCAGCACCATATCCTCCAAAAGCAGAGCTTTTCGTATATATATACTTATATACGAAGATACTCAAATATTATATTACTTTGTTCCGGAGAGTGAGCTTCTACGATCTTTAAAGCTTGCTGGCAAAATGACGACGAGGTATCGAGTTGAATGCAAGACTTCCTTTTGTCTTAATTCCTATACAAATAATTAAGGCTAATGAGAACAAGATGCCTTGAAAACCCATAGGAGAGACCAATTCATAGGTACGAAAGATTTCTGTGTTCTCTGGTCAACTCTTTCTCAATTGAATTTCGGACTTAAGACCAAGTGCTTCCCAGTTATGCTTTTCTAATCTGTTCTAGAATGGATCAAGGGATTATTAGCAGTTCCATTCGTGCTGCACTCTCAACCCACCGGGGTTTTTGAGAGTCGCAGTGGTACTGTCCAGACTATGGCCGAGGAAGCCCATCGGCGATATGCGGAGATAATGCAAGATGTAGAGGACATGATCGATGACCATAGTGAGCCCCCATCTGTACTTCTATTTATGTTTCATCACTCTTATATCTTACACTGTCTCCGCAGTTTCCCATCAAAAGGTTGGACTTCAAGGACAGTCCAAGCTTAAGATGCTTGTGCCTAGCGTTGGCTCGTTCTTCACACGACTTCCTCTGGCAGATGCATTCAGATACCAGGACCAAAAACGGCTCATCTCATCGAGACGCTTTGTACCACCGTCTTTCAACGATATTCGCCTTATTTTAAATACTGCACAGCTCATGGGTGTTTGTGCTTCCGGCCATTTAGATTTGGTGACCTTCGATGGTGACGTTACTCTGTAAAACCAATTCAATTCCTCGGCATCATCGGATCTGACTGGATTCTAGATACGACGATGGGAAAAGTCTAGAACCCTCAAATCCAGTAATCGAAAGAATCATTTGTGAGTACTGCTGTCAAGGAAACCGATGGCTTGGGATATATGCTGATTTGAAGGGATGTAGCCCTGATGAGCCAAGGTACGACAATTGGAATAGTTACAGCAGCAGGTTACACTGAAGCAGAAAGATATTATGGTCGACTTCATGGACTGCTTGAAGCCATTAAGTCGTCTGAGCGTCTTACTCCAAAACAAAAGCTCAACCTTGTAGTGATGGGTATACATTCCTCTTCAATGAATTCATTCCCAACTCGTATCAAAGCAGTAACGAACATCTCTTACTAATACTGAATAAACAGGAGGAGAATCAAACTTCCTTTTCAAATACTCATCAGACTCGCCGTTCCTCCTGTCACATCTCCCACGACGCACCTGGATCTTGCCTACCATGTCAAATTGGAACCAACCAGCAATCACCGCCCTCCTGGACGTCGCAGAAAACGCACTCCGAGAATGTGTCTCCAACCTCTCCCTTCCAGCCACCATCATGAGAAAAGAACGAGCAGTAGGTATCATTCCAGCGACTCCAGGCTTTAAATTCGCTAGGGAGTGTCTCGAAGAAACCGTTCTTGTTGTGCAGAAAAAACTCGAAATGAGTAAAGAGGCCCAAGTTCTCCCCTTTTGCGCCTTCAACGGTGGGAACGACGaTTTTGTTGATATCGGGGATAAGAGTTGGGGCGTGCAGGTCTGTCAGAAGTATTTTGGTTCTGTTACTTGTAAAGGTGAAGATGGTGTTATTAGGGGGGATCAAACGCTTCATGTAGGAGATCAATTTTTGAGCGCTGGGAGCAACGATTTTAAGGCGAGGGTTGTAGGGACAACGGCTTGGATTGCTAGTCCGGCTGAGACCGTCGAACTGTTGGATGAG</t>
  </si>
  <si>
    <t>ATGGCTACCTCTTCAACAAACAATGAATTCCTTAGCAATGGAAACGGCAGCATTCCTGTCACCACGGCTAGTCCTCCGGTGCAAGAGAAGATCAACACAGATATTGTGACATTAACTAGGTTCTTGACTGAAGAGCAGGCAAAACATCAGGAGGCCACTGGAGATTTCACGTATGCTTTCTCCTGCTTCAACCCTTAGATTGCAATCATTCCTGACACCTCTAGCCTCCTCTGCCACGCCCTCCAATTTTCCTTCAAATCAATAGCTTACTACATCCGCCGAGCCACCCTCATCAACCTGACCGGCCTCGCAGGCTCGAGCAACATCACCGGCGACGACCtAAAGAAACTTGACGTCATCGGCAATGACCTCTTCGTGGCCGCCATGCGCTCTTCGGGGAAATGCGCCGTCCTCGTCTCTGAAGAAGAGGAGGAAGCTATCTACTTCCCAGAACACGAACATGCCCGCTACGCCGTGGCGTGTGATCCCATCGACGGCTCCTCGAACTTGGATGCTGGTGTATCAGTCGGCACGATCTTCGGAATTCACAAGTTGGCAGAAGGGTCTCATGGAACAAAGGAAGACCTGTTGAAGCCAGGGAGCGAGTTGATAGCAGCGGGGTTTACTATGTATGGTGCCTCGGCTCAATTGGTTATTACGATGAAGGGTGGAAGTGTAAATGGCTTCACGATGGATAATTCCCTGGGAGAGTTTATCCTTACACATCCCAATATGAGGATTCCACGGAAGAGAGCGATTTACTCCGTCAACGAGGGCAATTCTCTATACTGGGACGATTCGACGAAGAAATACTTTGAGTCGTTGAAGTATCCCGTGGAAGAGGGAGGAAAGCCATACTCTGCAAGATATATCGGAAGTATGGTTGCAGACGCATACCGCACTTTACTTTACGGTGGCATCTTTGCGTATCCCGCAGATAAGAAAAATCCAAAGGGCAAGTTGAGGATTTTGTATGAGTGTGCGCCCATGGCTATGGTATTTGAGAATGGTAAGTTACGAATCTGCAGGCTAAAAAACAT</t>
  </si>
  <si>
    <t>ATGGGTTGCCAAGACGTCTTGTCCAGAAAGACCGGTTCGTTGCCCTCTGTAGATAGCTACATGCGCCGCTGCTAATGTTGGCAGGTGTCATCGTTGGCGATGATGTCCTCAAACTTTTCAACTACTGCCAGGAGCACAACTTCGCTATCCCAGCTGTCGTAAGGTTTTCTTCGAGGATATACGTCTGTGGCCATGGGCAATATCTGACTTCTGCAGAATGTCACCGGGTCTTCGACCGTTGTAGCTGCTCTGGAAGCTGCCCGCGATGCCAAGGCACCAGTCATTATCCAAACCTCTAATGGAGGAGCTGCATACTTTGCAGGAAAGGTATTTACATATGGCTCACAAAGCAAGAGGTTTTCTAAAGGATAATAGGGTGTTTCCAATGGGAAACAAGAGGCCTCCATCGCCGGTGCTATTGCTGCCGCCCACTTTGTCCGCGCCATCGCTCCATCATACGGTATCCCGGTGATCATGCACACTGATCACTGTGCCAAGAAGCTGCTGCCATGGTTGGATGGTATGTTGGAAGCTGATGAGGAGTACTTCAAAGAGCATGGCGAGCCTTTGTTCTCCAGCCACATGATTGATTTGAGCGAGGAGAGCGTTGAAGAAAACATTGAAATCACTGCTCAGCACCTTAAGCGTGCTGCGCCCATGAAGCAATGGCTTGAGATGGTAAGGCCTGGGCCAAACCGTTTAATCTTGCATACCTAACATACAATTCCAGGAGATTGGCATCACTGGTGGCGAAGAGGATGGCGTTAACAACGAGGATGTCGATAACAACTCTCTCTACACTCAACCAGAGGACATTCTCGCCATCTACAAGGCTCTTTCTCCAATCTCTCCATACTTCTCCATTGCTGCTGGTTTTGGCAATGTCCATGGCGTTTACAAGCCGGGTAACGTCAAACTTCACCCTGAACTTCTCGCCAAACACCAGAAATACGTCAAGGAGGCAATTGGAGCCAAGGAGGACAAGCCAGTCTTCTTGGTTTTCCACGGAGGATCAGGATCTACGAAGAAAGAATACGCGGATGCCATCAGCTACGGAGTGGTCAAGGTTAACCTCGATACCGACTTGCAATATGCCTACCTTACTGGTATCCGGGATTATGTCTTGAACAAGAAGGAATATATAATGCAGCAGGTCGGCAATCCTGATGGAGATCACAAACCAAACAAGAAATACTTTGA</t>
  </si>
  <si>
    <t>ATGTCTTCCGAAGGAGAGCTCAAAAACAATAAGAGCATAGCTATCTTAGATGCCGCCGAACGGGgTGGTTATGGCGTTGTCTCGGCGGTTTGCGTATGTTCATCTTATACTGTCATCTTAGAGAGTTTTTTTTtCAACTTCTCAAGGACGGGGTGCTTTGAACGAACGTTGCAAGAGCAACAGCAACGTCTTCTACTACAATTATAACTTCAATTCCAATTTCAATTTCCAATCCAACTTGTGATGTCGAGGCACTAAAACCCCAGGGCAAAGATGTTTCATTGACCAAAaCAAAATCAAATCTAAGCATTAAGTCCTGAAAGGCTGATATAAGTTCCATAGTACAACCTCGAGCAAATCATAGCCGTCTCCCGCGCAGCAGAAGCCAAAAGATCTCCAGCCATGATCCTCCTCTTCCCCTGGGCCCTCACACAGTTCAACGCCCACCTCGTCAACCTCGCCGCCGACGTCTGCAAGACCGCATCCGTCCCTATATCTCTGCACCTCGATCATTGCCTAGAGGTCGAGCAGGTCAAATACGCTGCCTCGCTGCCCTTCGATAGTATCATGGTCGACATGAGCCATTACGAGAAGGAAGAGAACCTGCGCTTGACGAAGGAGTTGACCGAGTATTGCCATCAGAGGGGAATAGCGACGGAGGCGGAACCGGGCAGGATCGAGGGCGGGGAGGATGGGTTGAAGGACACGGCTGATCTGGCTGGTGTTTTGACGACCCCGGAGCAGGCTTTGGAGTTTGTGGGgACGGGGATTGATTTCTTGGCTCCGGCTTTTGGAAATGTGCATGGTGAGTATGGTGCTAAAGGGCCCAGAGGCTGGCTAGAGTTTGATAGGTTGGAACAGGTGAGGAAGGCTGTTCAGGGAAAGGTTAAAATCGTGCTACATGGGACGAATTCCTTTGATGGGGAGTTATTCCAGGAGTGTGTGGGACACGGGGTCAGTAAGGTCAATGTCAATAAGCACTTGATCGAGCCTTGGAAGCAGATGATGGGTGAGAGGCAGGTGGAGGGCTTCACACCTAT</t>
  </si>
  <si>
    <t>ATGCCTCGCCAGTTCTTTGTTGGTGGGAACTTCAAGATGTCAGTCTTCCGGCTTGCACTTGCTGTTGATCGGAACGGTCTGAATAGTTACTAATCTTTGTCGTACAGGAATGGCTCGGTGGAGACCATCAAGAAGATCGTCGGGTACCTAAATGATGCTCACATAGATGATAAGACCGGTATGGTTGCTCCTCCCTTTTGTCTACTCTTATCTGCGGCGGTGAAAAaCTCCTTCTGAGGGCCCGATGGCTTCTTGTCTTCCTCCTCTTTTCACCTTACCTTGGCAAACACTATTTCCCGATGCAATCGGGGAGTTTTGACACTTGCTGACGAAAATCCCCTATCAGAGGTCGTCATCTCCCCTCCGTCCCTCTACCTCCTCCTCGCCCGTGAGCACCTAAGGCCCGGCCTCGAAGTCGCCGCACAAAACGTCTTCGACAAACCTGACGGTGCCTTCACGGGTGAAATCTCCGTCCGTCAACTCAAAGACTCAAACATCACCTGGACCCTCCTGGGCCACAGCGAACGTCGCGTCATCCTACAAGAGGACGACCAATTCGTTGCCTCCAAGACCAAGGCGGCCCTCGAAGGCGGCATCAACGTCATCCTGTGCTGCGGAGAATCTATGGAGCAGCGGGAGAGTGGGCTCACCATCGATGTGGTCACGGCACAATTAAGGGCGGTCAAGAACAAGGTCAGGAATTGGTCTAATATTGTGATTGCTTACGAACCCATTTGGGCTATCGGGACGGGGAAGGTGGCTAGCGCGGAGCAGGCACAAGAGGTTCACGCTGCGATTCGCAAGTTCTTGAAGAAGGAGGTTGGCAGTGAGGTTGCAGAGGAGACGAGGATTATCTACGGAGGGAGCGTGTCGGAGAAGAATTGCAAAGAGCTAGCCCAGCAACCGGATATCGATGGGTTTTTGGTCGGTGGAGCATCATTAAAGCCAGCTTGTAAGTTG</t>
  </si>
  <si>
    <t>ATGGCTCCCATCAAAGTCGGCATCAACGGATTCGGCCGTATCGGTCGTATTGTCTTCCGTATCGCGACGGAATTCCCCAACATCGAGATCGTTGCCGTCAACGACCCCTTCATCGAGCCCCACTACGCTGTAAGTTGAACCCCGCTCTCAACCCTCGACGGAGATTTCGGTGAGGCTGACTCTGCGACTCCCCCAGGCGTACATGCTCAAGTACGATTCGACCCACGGACGATTCAAGGGCGAAGTCGAGGCGACGGAAGATGGAATCATTGTCAACGGCAAGAAGGTCAAATTCTACAACAAGAGAGATCCCTCGGAGATCCCATGGAACGAGACCGGGGCGACATACATTGTCGAGTCCACCGGTGTCTTCACCACCACCGAGAAGGCCAAGGCTCATTTGAAGGGCGGTGCTAAGAAGGTTGTCATCTCGGCCCCTTCGGCCGATGCCCGCATGTTCGTCATGGGCGTCAACGAGAAGGAGTACACTTCGGACCTCATCGTCGTCTCCAACGCCTCGTGCACAACCAACTGCCTTGCTCCCCTCGCCAAGGTCGTCAACGACAACTTCGGTATCGTTGAGGGTCTGATGACCACCATCCACTCCTACACCGCCACGCAAAAGACCGTTGATGGCCCATCCGCCAAGGATTGGCGTGGAGGACGTACTGCTGCCCAGAACATCATTCCCAGCAGCACTGGCGCCGCCAAGGCCGTCGCAAAGGTTATCCCATCCCTCGCTGGCAAGCTTACCGGCATGTCTATGCGTGTCCCCACCAGCAACGTTTCCGTTGTCGATCTGACCGTCCGCCTCGAGAAGGCTGCTACGATGGACGAGATCAAGGCCGTCATGAAGAAGACTTCCGAGACAACCATGAAGGGTAAGCAGTTTGACCCCCTTTGAATCCGGTTCGTGGAGCTAACTCGAAGCAGGTGTTCTCGGATACACCGACGAGGCTGTTGTTTCTACTGATTTGAACGGAAACGACAACTCCTCCATCTTCGATGCCAAGGCCGGTATCTCTCTCAACGGAAACTTC</t>
  </si>
  <si>
    <t>ATGTCTCTTTCCAACAAGCTCTCGATTACTGATGTTGACCTCAAGGGCAAGCGTGTCCTGATTCGAGTGAGCCCACCCGTCTCTGCTGAATACTAGCGGAATAATTTGGTACTGACAACGATGTGAACCCCTCAGGTGGACTTCAACGTACCTCTCGATGCGGACAAGAAAGTTACAAACAACCAGCGTATTGCAGGAGCTGTCCCAACAATCAAATATGCCATCGAAAATGGTGCCAAGGCCGTTGTCCTGATGTCCCATCTCGGACGACCTGATGGAAAGGTCAACGCGAAATTCTCCCTGAAACCAGTCGTTCCTGAATTAGAGAAGCTTCTTGGCAAGAGCGTCCAGATCGCTCCGGACTGCGTTGGCAAGGAGGTTGAGGAGATTGTCAACAAGGCCAGCGGTGGACAGGTCGTTCTCTTGGAGAACCTGCGTTTCCATGCCGAGGAGGAGGGAAGCTCCAAGGACGCGGATGGAAAGAAGGTTAAGGCGGATAAGGCTAAGGTCGAGGAGTTCAGAAAGGGGTTGACTGCTTTGGGAGACATCTACATCAGTAAGTTCCTGCAAGTCACTTGAGGAGAAGAGTCCTAATGCGTGAAAAGACGATGCTTTCGGAACTGCACACCGTGCTCACAGCTCCATGGTTGGCGTTGACCTCCCACAAAAGGCTGCTGGTTTCCTCATGAAGAAGGAACTCGAGTACTTTGCAAAGGCTCTCGAAAgCCCCAAACGTCCTTTCTTGGCTATTCTTGGAGGTGCCAAGGTCTCTGACAAGATCCAGCTCATTGACAACCTTCTCGGGAAAGTCGACAGCTTGGTCATTGGTGGTGGCATGGCTTACACATTCAAGAAGGTCCTCTACGGCGTCAAGATCGGCGAGAGTTTGTTCGATGAGGCTGGCAGCAAGCTTGTTGCTGGACTTGTCGAGAAGGCCAAGAAGAATGGTGTCACTATCACTCTCCCAGTGGACTACGTTACCGCAGACAAGTTCGCCCCAGATGCGAAGACTGGCAGCGCTACTGATGAATCTGGTATTCCAGACGGATGGCAGGGACTCGACTGTGGCCCCAAGAGTATTGAACTCTATAAGGCTGCTATCAGCAAGGCTCAGACGATCCTCTGGAACGGTCCCGCAGGTGTCTTCGAATTTGATGCCTTTGCAAAGGGTACCAAGGCCGTTCTCGATTCTTGCGTTGATGCTGCTCAGAGCGGCAAGATCGTCATCATTGGTGGTGGTGATACCGCAACTGTAGCTGCCAAGTACCACCAAGAGGACA</t>
  </si>
  <si>
    <t>ATGGTCCAAGTCGACAACAAGGCGGTATTGAGTACGTTCCCATGACCCCACGTATCCTCAGAGCATCCTTTATGAATTATTGTGTGCTCTTTTCACAATTGCACACGGATCCAACATGCGGACCTCTTCACCGCTCTCCTCTCCCCAAATCCCTTCCTCCCCTCCTCAACTCGAAATGGTGGAAACGCATATCACGTTCAAGAAGAACCCAGATTATGTCCTCGTCCTGCTTTACATCCTGCTATATCTGGAACTAGGTTGGCTAATTGTGATGGTCTGGCGCAGTTGTTATTGATGGATGGGGAATCCCCAGCGAATCATCGCCGAAGAATGGGGATGCTATTGCAGCAGCAAATACCCCGGTGATGGATGACTTCAAGAAGAATGCGCAGGGCTACACAGAACTCGAGGCTTCTTCGTTGGCTGTTGGCCTCCCGGAGGGGTTGATGGGAAACTCGGAGGTTGGCCATTTGAACATTGGAGCTGGACGTGTGGTCTGGCAAGATGTCGTCCGTATTGATCAGACCATCAAGAAGGGGGAGCTCAACAAGAACGACGTTATCGTGAAGACTTTCAAGGCTGCGAAGGAGGGTACCGGACGTTTACATTTGGCCGGTTTGGTCTCTGATGGTGGTGTCGTATGTTATTCCTACCCAAAGGGGTGAAAACCAAAAACTGATTGGGAAAAGCACTCCAAACAAGATCATCTCTATGCTCTCTTGAAGCTCGCCAAGGAACTCGAAATTCCCCACGTCTACATCCACTGCTTCGGCGATGGACGAGACACCGACCCCAAGTCTGGAGCTGCCTTCATAGAGGGTCTCTTGGCTAAGACCAAGGAGATTGGTACTGGTGAGATTTCGTCAATCGTCGGCAGATACTATGCTATGGACCGTGATAAGCGTTGGGAGAGAGTCGAGGTTGGATTGAACGCTCTTTGCGTTGGTGATGGAGAGCAAAGCTCTGATCCCGTCAAGACCATTAGGGAGAGATATGCCAAGGGGGAGAATGATGAGTTCTTGAAACCAATTATTGTTGGTGGAAAGGAGGCTCGTGTCAAGGGCAAGATCTCCAGAAATTTCCTGAGAGATTTATTACTAATTACTTGCAGAGGGTGACCAAGTCTTCTTCTTCAACTATAGATCTGACCGTGTCCGCGAGATCACTCAACTTCTCGGAGACGTCGACCGATCCCCACTTGAGAATTTCCCATACCCCAAGAACATCACTCTTACTACCATGACGCAATACAAGCTCGACTACCCCTTCACAATTGCTTTCAAGCCCCAACACATGGGTAACGTTCTTGCCGAGACTCTAGGTAAACAAGGAGTCAACCAAGTCCATGTTGCGGAGACCGAGAAGTATGCTCATGTCACCTTCTTCTTCAACGGCGGTGTTGAGAAAGTCTTCCCTCTCGAGACCAGAGACGAGAAGCAAGATCTCGTTCCCTCGAACAAGAGCGTTGCTACTTACGACTTAGCCCCCGAGATGAGTGCCATGAAAGTCGCCAAGCAAGTCGCCAAGCGTGTTCAAGAAGGTAAATTTGAATTCGTCATGAACAACTTCGCCCCCCCGGATATGGTTGGTCACACTGGTGTCTACGAAGCCGCAATCGTGGCTGTTACTACAACCGACAAGGCCATCGGAGAGATCTACGAGGTTTGCAAGAAAGAGAACTACGTTCTGTTTATCACCTCTGATCACGGTAATGCCGAAGAGATGAAATTCGCAGATGGAAAGCCGAAGACGTCGCACACGACAAACAAGGTTCCATTCGTGATGGCGAATGCACCAAAGGGATGGAGCTTGAAGAAGACGAATGGCGTACTTGGAGATG</t>
  </si>
  <si>
    <t>ATGACGGTGGTCACTCCCCGGGTCTTTATAATCCGCCACGGCGAAACAGAATGGTCCCTCAATGGCAGACACACAGGAACCACCGAGTTGCCCTTGACCAAGAACGGGGtAAAACGAATTCTGGCGACAGGGCGAGCATTGATTGGAGACGATAGGCTCATTGTgCCCCAGAACCTCGCGCATATGTACAACCCCTCTCCTTCCCCTCCTTATATGCATCGCTAATCACAAGGCTATAGCTACGTCTgCCCCCGCAAGCGTGCCCAAAAGACCCTCGAGCTCCTCTACcTTGGCTGCCGCGtAAAATTCCCCTGGCAGGACGAGCGCGGCACCTCGGACGTGGATGTGCGCACCGAAGCCGTGGCGCAGATCACGGACGACATCCGCGAATGGGACTATGGGGATTACGAAGGCATTACATCGCCCCAGATCCGCCAGCTCCGGAGGGAGCAAGGCATCGGGGGACCAAACGGGGAATGGGATATCTGGAAGGAGGGGTGTCCAGGAGGGGAGAGCCCGGACGATGTGACCGAAAGGCTTGATAGGCTGATTAGTGAGATTAGGGAGAAATATCACCAGCCGGTTATTGGGAAGAAGAAcGGGGAGACGCCGCCGGGGGATGTGTTGTTGGTTGCTCATGGTCATATTTTAAGAGCGTTTGCGCTGAGGTGGGCGGGGAAGACGTTGCAAGATGGACCGACGTTCCTACTTGAAGCTGGCGGTGTGGGGACATTGAGTTATGAGCATCATAGAATTGAGGAGCCGGCGATATTGCTAGGTGGAAGCTTCATGGTTGATGC</t>
  </si>
  <si>
    <t>ATGGTCGACAAAGATGCCGGAACACCTCGTGTCTTTCTCGTACGCCACGGTATGTACAGTACAGCGGCAAACGCAGGTCCTTTACATTCACTCTCGCAAAACTGAAGCTCCCCCCATCGCCGGTGACTGACCCGGGCGTTAGGGGAGACCGAGTGGACTATATCTGGCAGATACACCGGACGAAGCGATATTCCATTGACTAGAAATGGCGAGCAGCAGGTCTCGTCATCTGCTAGAGTCATCGTCGGCCCTGGAAAGCTCATCGACCCCTCGAGAATTGCTCATTTATTCATCAGCCCCcGAACCAGGGCGCATCGCACATTCGAGCTGCTCTTCGATGAATCCTCACGTCGAAAACTGGCAGAGAAGAGCGAGACTACAGAGGACATCCGGGAATGGGAGTATGGTGCGTATGAAGGGCTATTGACGGCCCAGATCAGGGACGGCCGTCGAGAACGGGGCCTGGATAAGGAGAGACCTTGGAACATCTGGATCGATGGCTGTGAGGACGGGGAATCTGCGGCCGAGGTTGCAGCCCGCCTTGACAGGATTATAGAGAAGATCAAGAATATACAAGGGCCATATCTGCATGGGGAGAAGGCTGTGGATATCGTGTTAATCGCCCATGGCCATATTCTACGGGCATTCACCAAGAGATGGATTGGGTTTGAACTCTCTCAGAGGATTCCTATGATGCTCGAGCCCGGGGCTATCGGCGTC</t>
  </si>
  <si>
    <t>ATGCGGATCCTTCTAATCCGACATGGCGAGACCGTCCACAATGTCGCAGGTGTCTATGCAGGAGTCACAGACTCGGCCCTTACAACCCACGGCGTCCTTCAAGCTGATCGACTTGGTTCCCATCTTTCCGCGACGGGCGTGAAGATCACACATCTCTTCTCCTCGGACCTTCAGCGAGCTTTCAAGACTGCAGAAGTTATTCGTCAAGCTCAATTGTCTCCTCCCTCCGCGACGACGAAATCTATACTTCTGCGGGAACAAGATTTTGGATTCTACGAGGGGAAACAGTATTCCGAGCGGCCGAAAcGGGGGAATAATATGGGAAAAGAGATACATCCTAATGCGCACCGGAATACCCTTGAGTTCAAGGACGTGGAGACGAAGGAGTCAATGAGGCTTCGTGCCGAGTCGTTCATCTCTGACTATTTGGTGACTTTGATGCACAAGCTCGAAGATGGCGCTACAGTGGCTGTAGTGGCACATGGTATCATTTTGGGCCATCTTTGGCGGGCTCTTCTAGGATGGTTCCATGCCACAAATATTTCTGTCGCTCCTGGAGTCGAAGGTCCTACAAATGGAATGAGTCTGGAATACTTGGGTGGGTGGTCAAACACTGGATATTTGGATCTTGAGATCCGGCCAGTGGCTTCCACCGTTGTTTCTCCCATTGCTCCCATAGAATCTCTTCTCGTCGGACCAAGTTCTTCGGGCCTCCCATCTAGTCCATGTTTTGCTACAACTGATATCCACAGGTCCTCGATCCCCAAAGCACCATCCACTGTGCTGGTGCCATCGACTGCGGCTGCAAGTAACTCATCTCGTTCGAGGTGTTTGGACATGACCCTCGTGGTCAAGGCAGTAAATAGCCTAGAGCATCTTA</t>
  </si>
  <si>
    <t>ATGGCGATCACCAAGATCCACGCTCGTTCCGTCTACGATTCTCGTGGTAACCCCACAGTCGAGGTCGACGTTGTCACCGAGACCGGTCTGCACCGTGCGATCGTTCCCTCTGGAGCGTCCACCGGTTAGTTCCCCCTCGATTCGGAGTGGTGATATCACGCTGACTCTGAGGTTCGTGCAGGTCAACACGAGGCCGTCGAACTCCGTGATGGAGACAAGACCAAGTGGGGCGGAAAGGGTGTTCTGAAGGCCGTTGCCAACGTCAACGACATCATCGCCCCGGCTCTTATCAAGGCCAACCTCGATGTCAAGGACCAAAAGGCGGTCGATGATTTCCTGATCAAGCTTGATGGAACCCCCAACAAGGGAAAGCTCGGTGCCAATGCTCTTCTCGGTGTCAGTCTCGGTGTTGCCAAGGCTGCCGCTGCTGAGAAGGTAAGGTCAAATGCTTCCTCATACCGAATCACACATCTAACGAAATCAGCAAATCCCTCTTTACGCTCACATCTCCGACCTTGCCGGTACCAAGAAGCCTTACGTTCTCCCAGTCCCCTTCTTCAACGTTCTCAATGGAGGGTATGTGATCCGCCATATTTCTCATTGATCAGGTACTAACTGATTTCAGTTCCCACGCCGGTGGTCGCTTGGCTTTCCAGGAGTTCATGATCGTCCCCGCGTAAGTTGCAGTCCTTCTGGAAACTCCAGCTGCACCCCCGCTAATATCGCCTAGTGCTGCACCATCATTCTCCGAGGCTCTCCGTCAAGGATCCGAGGTTTACCATCAATTGAAGAACCTTGCTAAGAAGAAGTACGGACAATCCGCCGGTAACGTCGGTGACGAGGGTGGTGTTGCACCAGATATCCAGACTGCTGAGGAGGCTCTTGAGCTTATCTCCGAGGCCATCGCGGCTGCTGGCTACGCCGGAAAGATCGGTATCGCTATGGATGTCGCTTCCAGCGAATTCTACAAGATCGATGCCAAGAAGTACGATTTGGACTTCAAGAACCCCAAGAGTGACCCAACAAAGTGGGTTACCTACGAGGAACTTGCCGCTCAATACCAGGCCCTCGCCAAGAAGTACCCTATCGTCAGTATCGAAGATCCCTTCGCTGAGGACGATTGGGAGGCGTGGAGCTACTTCTACAAGACCTCCTCCTTCCAGATTGTTGGAGATGATTTGACTGTTACCAACCCCcTCCGTATCAAGAAGGCCATTGAGCTCAAGTCTTGCAACGCTCTCCTTCTCAAGCTCAACCAAATCGGTACTCTCACCGAGTCCATCCAGGCTGCCAAGGACGCCTATGCTGCCAACTGGGGTATCATGGTTTCCCACCGATCTGGAGAGACCGAGGATGTCACCATCGCTGATGTTGTCGTTGGTATCCGTGCTGGACAAATCAAGACTGGTGCCCCCGCCAGATCCGAGCGTCTCGCCAAGTTGAACCAAGTAAGCATGACCCATAGAACGTTGAAGTGTAGTTGCTAACTAAAATACACAGATCCTCAGAATCGAGGAAGAATTGGGCGACAAGGCTATCTACGCTGGAGAGAACTTCAGACATGCTATTAACCTGTAAGTGTGTAGCCGGAAGAACAAAAaAAaCAGTATTATTTTGGGCAACAAGAACGGCAACATGGTTAAGGACCGTGTATTGCGTTATGAGAACTAAGATATCAGAATAAAAAGTTGCACTACATACATACATTATCCGCGCTTTAGTGACAACTCGTATCTCTTTGCCAGCGTGCTATTTATTGCCGTCGTGATGAGCCTTCAGTTTATAAGGGATGGCTTCTATGGCAAGAGTCGTATAATGCATCCATCTCGAATGGTTAATTTTAATCTGAAGTTCGAGAGATGGCTCTAAAAGAGCAAGATACCTAGAATACTCCGTAACAATAACAATAAAAaGAATCGTGAGATCAGCAAGGCCATATCCTAACACGGCAGGGATGGTTCCATAGCCGGATTCTTTTtCTGGCCCACAAGCCACACAAAATCAGGCCGATATTTGTCGAGCCCCTCCGCCCAAACTCAGTTCACCAAAGCACAACTCTTTTCACACAACCAGAGTCAAACTTCCGAATCCAAGACCGTATCCAAAATCCCAGAAAATAAAGCTACTCGATTCCGACAAACAAATAACACTCTTCCATCTAACTACCCGGGCTTCAATATGGCCGCCAATAAGTGGGGTACGTTGCTACAATTTCATTCTTGCGCGTCATCTTCCTGTTGTGAAGCCTATTACTCTTCTCTCGAGACTCGACTGAGATCACATTTTGGAAAATAAATCAGCTGCTCGATCGTAAGATCGACAATGCAGGAGATTATGCCGAGTGAGATATTTTCTAGGATACAGTTAGCTGACCGCTCTTCAACCGAACAGATGAAGAAGACAGCTCGACGCCTCCCTCTTCCCCTCCTACCCATGCCGCATCTGCGAGACGCAAGTTTGACGACGAAGAGGATGATAGTGACGTACTAGAGAGTTGGGATGCGGCAGAGGACTCTGAGGTTGAACGAGAGAAGGCCAAGGTCGAAGCTGAGCGCAAAGCCAAAGCTGATGCCGAAGCCGCAGCAAATAAGAAGAGCAAGGCACAACGGATCGCAGAGAAGAAGGCAGAGCATGCACGTCGGCTTGCCGAGGACTCCGATGAGAGCAGCGAGGAAGAAACCGAAGCCCAGCGCAGAGAACGCCTCCGTCAAACCGAGCAAGATTCTGACCTGAAGCACGCTGAGGACTTGTTTGGCAACATCGGCATCAGCAACTCTCGCAAAGCTACTACCGCAGCAAATGCCGTTCAGATCGATTCCAAGAACCCGACAGCTACCGTCGACCTGACTACACTTCCTATCTTCGACCCTAAGACAAAGCTGCAATTCGAGAAACTTCGTGATACCCTCGTTCCTCTCATCTCCAACAACTCCAAGAAGGCTCAATACACAATTTTCCTGCAAGAATTTACGAAGCAACTTGCCAAGGACCTTCCTAGCGATCAGATCAAAAAGATTGCCAGTACCTTGACGGCTTTGAGCAACGAGAAGATGAAGGAGGAGAAGTTGGCTGAGAAGGGTGGTAAGAAGAGCAAGGCTCAGAAAACCAAAGTTGCATTGG</t>
  </si>
  <si>
    <t>ATGGCTACCGCAATGGATCACCTCAGCGCTGGCTCGACCAAGATCGAGTGGCTCTCGCAGCTCAACACCGAGTTCAAGCCCACCAGAAACTACCGCCGCACATCCATCGTGTGCACGTAAGAAGCCCCCTCCTCTGATCCTCGGGCTGCCGTGCGCGTGCTGACTCGCATCCCAGGATCGGTCCCAAGACCAACTCCGTCGAGGCTCTCAACAAGCTCAGATTAGCTGGTCTCAATGTCGTCCGCATGAACTTTTCCCACGGCACCTACGAGTACCACCAATCCGTCATCGACCATGCCCACGAGGCCGAGAGAGTCCAGCCCGGACGTCAACTCGGATATGCTCTCGATACCAAGGGTCCCGAGATCAGAACCGGTAACACGGTTGGGGATATCGATATCCCCATTTCTGCCGGCACTGAGATGAACTTCACCACCGATGAGAAATACATCGCATCATGCGATGACAAGAACATGTGAGAGACCCCCCATCGCCCACCTTGGGAACCTGCAAAACTAATCTGCTCGGCCCAGGTACGTCGACTACAAGAACATCACCAAGGTCATCCAACCTGGACGTATCATCTACGTCGACGATGGAGTTCTCGCCTTTGATGTCCTGAAGATCGTGGACGAGAAGACGGTCCGCGTCCGAGCACGAAACAACGGCAAGATCTCGTCCAAGAAGGGCGTCAACCTTCCCAACACCGATGTCGATCTCCCAGCTCTGTCCGAGAAGGACAAGGCCGATCTCCGCTTCGGTGTCAAGAACAACGTGGATATGGTCTTCGCCTCCTTCATTCGACGCGCCGAGGATGTCCGATCCATCCGCAAGGTCCTCGGTGAGGACGGAAAGCACATCCAGATCATCTCCAAGATCGAGAACAGACAAGGTCTCAACAACTTTGCTGAAATCTTGAAGGAGACTGATGGTGTCATGGTTGCCCGTGGAGATTTGGGTATCGAGATCCCCGCCGCCGAGGTGTTCGCGGCCCAGAAGAAGATGATTGCCATGTGTAACATCGCTGGCAAGCCCGTCATCTGCGCCACGCAGATGCTCGAGTCCATGATCTACAACCCCCGCCcTACCCGTGCGGAGATTAGCGATGTCGGTAACGCGGTGACCGATGGTGCTGACTGTGTCATGCTCTCCGGAGAGACGGCCAAGGGTAGCTACCCCAACGAGGCGGTTCACGAGATGCACGAGACCTGCTTGAAGGCCGAGAACACCATCGCGTACGTCTCCCACTTCGAGGAGCTCTGCAACTTGGTCACCCGCCCCGTCAGCATCGTCGAGTCTTGTGCCATGGCTGCCGTCCGTGCCTCTCTGGACATGAACGCCGGTGCCATCATTGTTCTCTCGACCAGTGGTGACAGCGCTCGTCTCCTCTCCAAATACAGACCCGTCTGCCCTATCTTCATGGTGACCCGCAATGCGAGCGCCAGCCGATATGCCCACTTGTACCGTGGGGTCTACCCCTTCCACTTCAAGGAGGAGAAGCCGGATTTCAGCAAGGTCAACTGGCAAGAGGATGTCGACCGCCGTATCAAGTGGGGTGTTGCGGAGGCCCTGAAGTTGGGTGTTCTTGCCCAGGGCGAGA</t>
  </si>
  <si>
    <t>ATGACTACCGCTTTAAATAAAGCTTATCACCCCGTCGAACGAACCGCCTCGCCTTCAATCGATCCAAGCGCTCTCTCTCCTTCTTCCAAACGCCTTGCCTCTCGCACAAACAACTACCACTCATCATCTCTCAAAATGGTTGCCGAAACAGTCAATAAGACAGCTCTCCATCCAAGTGAGTATAGCGCAACCCACCCTCCCGCCTCAGATTATCTGCTAACGTTTCGGCGCTCTAGGTGGTGTCCTGTACGTTCGAGGCGATGTCCTAAACAAAGAGACATGtAAAACTGACCATCTTTCCGTAGGCCCATCAGGGAACACACCGAGCTGGAGGAGGAACTTTACGACAACGCTCACATTGACTACGAACGTGTCGCTATTGTACGCAGCCCCTTCTTCTTTCGCTTTCTATGTACTAACACAATTGACAGGTTCCCAACCCAAGCGTCGCGGCACTCTACGAAGATGCTCTCGTTTACGAGACCGGCTCAGCTATCACATCTAGCGGTGCTCTTACAGCATACTCGGGGTCAAAGACAGGACGTTCACCTCTAGACAAACGAATCGTGAAGGAGCCAAGCTCGGAAAATGACATCTGGTGGGGGTAAGTACATACTCTCTTCATGAGCCGGAGGCTTGATTCTGACTCATAATATAGACCTGTCAATAAGCCAATGACCCCTGATGTAAGTACAGTACATCAGTTGCGCTTTCGAATCTCAACGTCGCATCAGTTATATAGCGCAACAGGCTGTAACAGTGTTGCAAGCCTATGCTGCCTTTATGTCTCCATATCCCTCTCACCCCTTTCTTGCCTCGATACTACAGTTATTTTCACACGCGCCAATATAACGAAGACCTCTATACTGCTTGTTACTACAGAATGATTTCTGGGTCTCACAAGTTACAAGCATGCCCTGTGTTGCTCAACCCCGCATTCTCAAGGGCTCCACTCCAATGCGCTATTATGTCATACCCGGTAGTCAGGGCTGACACGTGCAAACTATCCTCGGCAATCCCCTCTTATCACGTGTAGCCGGAAGCGTCCCCACTCGCTCTCTATCAATTCTTCCATGTTTCCGAAAACGAAAATAAGGCTGAGGCGGAGGCTAATCTCTTGAATCTATAGGTCTGGAGAATTAACCGCGAGCGAGCTATTGACTACCTCAACACAAGAAATCGTATCTACGTTGTCGATGGCTTTGCAGGATGGGATGAGAAATATCGAATCAAGGTCCGAGTCGTTTGCGCTCGTGCCTACCATGCTCTGTTCATGCGGAATATGCTCATTCGACCCGACCGAAAGGATCTTGAGCACTTCCACCCCGACTACACTATCTACAATGCTGGGTCCTTCCCCGCTAATAGATATACCGAGGGCATGACTTCTGGGACCTCTGTTGCCATCAACTTCGCAGATAAGGAGATGGTCATTTTGGGTACCGAATATGCTGGAGAGATGAAGAAGGGTATTTTCACAGTGCTCTTTTACGAGATGCCCGTGAAACACAACGTGCTTACTCTTCATTCGTCTGCAAATGAGGGCAAGAACGGAGATGTTACAGTTTTCTTCGGTCTCTCTGGTACGGGCAAGACAACTCTGTCGGCAGACTCTAACCGAGCACTGATTGGTGACGACGAGCACTGCTGGAGTGACCGTGGTGTTTTCAACATTGAGGGTGGCGTAAGTAACAGCTTTACTGTCCTTTATACATATCTTACTCACAGACCTTAGTGCTACGCCAAATGCATTGGCCTCTCGGCGGAGAAGGAACCTGATATCTTCGGTGCTATCCGGTTCGGGTCAGTGTTGGAGAATGTTGTCTTCAGTCCAGAGACACGTCTCGTTGATTACGATGATGCTACTCTCACTGAGAACACCCGATGGTATGTCTAGAACCAAGGTTAACTCTCAAGTCTAGATTACTGAaTTTTATAGTGCTTATCCGATTGAGTACATACAAAACGCCAAGATCCCTTGCGTGTCAACAAACCACCCAAGCAACATCATCCTTCTTACTTGTGACGCCCGAGGTGTTCTTgCCCCCCATCTCGAAGCTCAACTCCTCACAAACTATGTTCCACTTCATTTCTGGCTACACCTCTAAGATGGCGGGCACTGAAGATGGTGTTACTGAGCCGCAGGCTACTTTCTCTTCTTGCTTCGCACAACCTTTCTTGGCGCTACATCCAATGAGATACGCCAAGATGTTGGCTGATAAGATCGAGCAACACAAGGCTAACGCTTGGCTGTTGAATACTGGTTGGGTTGGTGCTGGTGCTACTACTGGTGGAAAGCGTTGCCCGTATGTCTGACCGTTTCCAATTTTGAGCAACCTACTAACGAGTATTTAGGTTGAAATACACCCGTGCAATCCTTGATGCCATTCACTCAGGAGAGCTAGCAAAGGTCGAATACGAGACTTATGAAACCTTCAACCTTGCCGTTCCCAAGTCGTGTACTGGTGTTCCATCGGAAC</t>
  </si>
  <si>
    <t>ATGTTCTCTCGCGCATTGAGAGCAAGCCGTACGGCGCCTCGACTCTCACGACTAGCAGTTAGCAGAGCTGCTGTCGTGAAGAGATCAGTCACGACAGATGCGGCCAGTGCGCATGCAGACAAAGATGCTGTCCCGGAGGTGAGTTTGTCCTTTCAGCGCCTCCCAGTCCGCCTTGCATAGGTCAATTGGCCTTACGGATGGGCTGTGAGGTCAATTGACTATTTCCGTTGATGATTCGGGTGCTGATGGATGtAAAAACATTAGGAAGATGACAAGGTCTTCCAAATCCACCTCTCCGACGAGAGCTTCGAGACCTACGAACTCGATgCCCCACCATACACCCTTGATACCACAAAGAAGGAGTTGAAACAGATGTACACTGATATGGTCTCGATCCGGTATGTAGATATTCCGGAGCAATTGAATCGCGGCGGAATAAATATATGGGGAACTCGAAAAGCTAATTGAATCGAAATAGCCGTATGGAGATGGCGGCAGACAGACTTTACAAGGAGAAGAAGATCCGTGGTTTCTGCCATCTATCTACCGGACAGGAAGCTGTTGCCGTCGGTATCGAGCACTCTCTCACCAAGACAGACGATCTCATCACGGCGTATCGTTGCCACGGTTTTGCTCTCATGCGCGGCGCCTCGGTCAAATCCATCGTTGGAGAACTGCTTGGTCGCCGCGGTGGTGaCaCCTTTGGCAAAGGAGGATCCATGCACATGTTCACCCATGGCTTCTACGGTGGAAATGGTATCGTTGGTGCCCAGGTTCCAGTCGGTGCTGGATTGGCATTCGCACACCAATATGAAGGTCGCATCGACAATGCCACAGTAGCCTTGTATGGGGACGGAGCCAGCAACCAAGGACAGGTTTTTGAAGCGTTCAACATGGCCAAGTTGTGGAACCTGCCCATCTTGTTCGGTTGTGAGAGTAAGTTACCCCGAGATTGTGGGCTGATATGAGGGGTCGGTGCTGATAAGCTACAACAGACAACAAATACGGTATGGGTACTGCCGCAAACCGCTCCTCTGGCACGACGGACTACTACAAGCGTGGTCAGTATATCCCGGGTCTCAAGGTCAACGGAATGGACGTCCTCGCCGTCAAAGCTGCAGTCCAACACGGAAAAGCCTACACCACATCTGGTAACGGTCCTCTTGTCCTCGAATATGTCACCTACCGTTATGGAGGTCACTCTATGTCTGACCCCGGAACTACCTACCGTACACGTGAAGAAATTCAACGGATGCGTTCCACACAAGATCCCATTGCCGGTTTGAAGACCAAGTTGTTGGATTGGAATGTGTGCAGCGAGGCAGAGTTGAAGGAGCTTGATAAAGTAGCCAGAGATGCC</t>
  </si>
  <si>
    <t>ATGTCGCGCCTTTTGAGACCTGCGTCCCGCCTTTTGGCATCGGCCGCTGCACGACCGGTAGCCGCGAGAAGTGCCCTGCAGTCGTTCCCTCGAATTCCAGCAATTGTCCAGAGCAGGCGGTACGCGAGCGAAGGTGGAGTGAAGGACTACACTGTGCGAGAAGCTTTGAATGAAGCTCTTGCAGAAGAATTGGAAGCGAACCCCAAGGTCTTCGTTCTCGGAGAGgAGgTTGCTCAATACAATGGCGCATACAAGGTCACCAAAGGATTACTGGATCGATTTGGGGACAAGAGAATTATCGACAGTCCTATTACGGAATCTGGGTTCTGCGGACTGACAGTCGGAGCTGCATTGGCCGGTCTACATCCAGTCGTAAGTGCTCAGTTCCTTTTGCTGGCAAGGACTGGCTAACGGAAAGTCTCAAGTGCGAATTTATGACCTTCAACTTCGCCATGCAAGCAATTGATCAAATCATCAACTCTGCTGCAAAGACGCACTATATGTCCGGAGGTACTCAGCCGTGTAATATCACTTTCCGTGGCCCCAATGGCTTTGCATCAGGCGTCGCAGCTCAACACTCACAAGATTACTCTTCTTGGTATGGGAGTATTCCAGGCCTCAAGGTTGTAACCCCATGGAGCGCAGAAGACGCAAAGGGATTACTGAAGGCTGCTATTCGTGATCCCAACCCAGTTGTTGTCCTCGAGAACGAACTCCTCTACAACCAAACTTTCCCCATGAGTGAAGCCGCCCAGAAAGATGACTTCGTTATTCCTTTTGGCAAGGCAAAGATTGAGCGCGCTGGTAGTGATCTCACCATCGTCACCCTCTCCCGCTGTGTTGGGCAATCTCTCGTCGCAGCCGAAGCCCTGAAGAAGAAATACGGCGTCGAAGTCGAAGTCATCAATCTCCGATCAGTCAAACCCCTAGACGTCGAAACCATTATCAACTCCGTCAAGAAAACGCATCGCCTCTTAGCCATCACATCTGACTTCCCTGCCTTTGGCGTTGGTGCTGAAATCTTGGCTCTCACTATGGAA</t>
  </si>
  <si>
    <t>ATGCTTTCCGCCGTGCTGCGAAGGCGCGCCCTCCAATCGACCTTCACTCTTCGATTGAGTAGAAGTTATGCCTCAAAATCATTCCCTCCGCATACGATCGTGACTATGCCCGCTCTGTCTCCTACGATGACATCGGGGAATATCGGCTCGTGGCAGAAGAAGGTTGGCGATCCAATTTCTCCGGGCGATGTTCTGATCGAGGTCGAAACCGACAAAGCGCAAATGGACTTCGAGTTCCAAGAGGATGCTGTTCTGGCAAAGATCTTGAAGGATTCTGGCACAAAGGATATTCCAATTGGCAACGTACGGATTCTATTGACTCTACGGATGCAATCAACTAACCTTTCGCTAGCCAATTGCTGTGGTGGTCGGCCAGGGCGAGGATATATCGGCATTTGAATCTTTCACACTTGAAGATGCTGGAGGAGACAAGGCCGCCCCATCGGCAGGAGGAAAAGCAAAGGAAGAGGCCAGCCAATCTTCCGAGGCGGCAGACTCCAAACCTTCGGCTCCAAAGGCCGCTGCACCTTCCCCcGCCGAGACTGAATCGAGCGGCGGAAGACTTCAATCGGCTCTGGAAAGACTCCCCAATGCAAGCTTTGATGCCGTCAGGCTGGCTTTTGATTCAAAAGTCAATCTTACTTCGATTAAGGGTACTGGAGCTGGCGGACAAATTACAGTTGATGATGTTAAGAAGGCCACTGCTGGTGCTGCCGCGCCCAGTTCCGATACCCCAGTAGCCTCATACGAAGACATCCCCACCAGCTCAATGCGCAGTATCATCGCTGCTCGCCTGCTTGAGTCAACGAACCAAAATCCTCATTTCTTTGTCTCCGCTGCTGTCTCCGTCACCAAGCTTCTTGCACTCCGAGCCGCACTCAATGGCGCTGGCGAGGGGAAATACAAGCTCTCCGTAAACGACTTTCTCATCAAGGGCTGCGCCATTGCATGTAAGAAGGTCCCTGCGGTCAACTCTAGCTGGAGAGATGGATTTATCCGCCAATATAACAACGTTGACGTTAGCGTAAGTCACAAGTCTTCCCATCCCCCACCCAACTCACACCACTAACACATGCCGCTTAGGTCGCCGTTTCAACCCCTGCCGGTCTTATGACGCCCATCGTAAAATCCGTTGAAGGTCTTGGACTCGAATCAATTTCCACACAAGTCAAGGATCTCGGTAAGCGCGCTCGGGAGGGGAAGTTGAAGCCAGAGGAGTACCAAGGCGGAACCTTCACCATCTCCAACATGGGCATGAATGCAGCAATCGACCGCTTCACAGCTGTGATCAACCCCCCTCAAGCAGGCATACTCGCAATCGGAACAACGCAAAAGGTTGCGGTACCAGGCGAAGAAGGAA</t>
  </si>
  <si>
    <t>ATGGTGGTCCCTCCTAGAAAACTCACGGCGACAGCTTTGATCGCAAAACAACGAAAACACCATCATAAAACTATGTTCAGAAGCTTAATACTGCCACGAGCGGCTGCGAGGTCGGCTCTCAAGCAACAGTCTCCGTGAGTTCAAGTCAATTGGCACTGCTTTCTCAATTGCACAACTGACACCGTTGGTTTTGTAAGCTTCCCAACACTAGTCGCCCCTTCAGCGATTGCGAGGCATGCGCGACGTGGTTATGCCACAGAAGCTGGTAAGTCGTGCGGAATAATATGTAGAAGGTAGTTGGTGACTGACGCAGTCTACAGAGGAGAGAGATCTGGTTATTATTGGTGGTGGCGTAGCTGGCTATGTTGCCGCTATCAGGGCCGGCCAGGAAGGCTTAAAGGTATACATCCACAACGAGAAGCTCTTCAGTTGACATTCTGATTTTTTCCCCAATAAAGGTTGCATGCGTCGAGAAGCGTGGCGTGCTAGGTGGAACATGCTTAAATGTAGGCTGCATTCCCTCGAAGGCTCTACTCAACAACTCCCACCTTTATCACCAAATCCAGCATGACACAAAAAACCGAGGTATCGACGTTGGAGATGTCAAGCTTAACTTATCGAATATGATGAAGGCAAAGGATACTGCGGTCACTGGGTTAACAAAGGGGGTTGAGaTTTTGTTCAAGAAAAATGGTGTCGAGTATATCAAGGGAACCGGAACCTTCGTTGGGGAGCACGAAATCAAGGTTGCTCTTAATGACGGAGGTGAGACGACACTTGTAGGGAAGAACATCTTCATCGCCACCGGAAGTGAAGCCACACCATTCCCAGGCCTCGAAGTCGACGAGAAGAGGATTGTCACAAGTACTGGTGCCCTTGCTCTTGAGAAGGTTCCCGAGAGTTTGGTTGTCATTGGTGGGGGTATCATTGGCCTTGAAATGGGCTCTGTCTGGTCAAGACTAGGCTCTAAGGTTACTGTTGTCGAGTTTCTACCTCAAATCGGTGGACCTGGAATGGACAATGAGATTTCGAAGGCTACCCAAAAAATTCTCAAGAAGCAGGGCATCAATTTCAAGGTCAACACCAAGGTTTTGGGTGGCGATGCCAGCGGTGATAAGGTTAAGCTCCAAGTTGAGGCTGCGAAAGGTGGCAACCCCGAGACAGTAAGTTCCTACATTTGCAATACTATGTAACGGTAGCTAACGATGTCACGTAGCTTGAAGCGGATGTTGTGCTTGTTGCTATTGGTCGTCGACCATACACTGCTGGTCTGGGACTAGAAAGCATTGGCGTGGAAGCCGACGATAAAGGACGTGTGGTTATTGACTCTGAATACAGAACGAAATTgCCCCACATTCGCACCATTGGCGACTGTACATTTGGTCCCATGCTTGCTCACAAGGCAGAGGAAGAGGCCGTAGCGGCGGTGGAGTACATCACGAAGGGACATGGTCACGTTAACTATGGTGCCATCCCATCTGTCATGTACACCCACCCTGAGGTTGCGTGGGTAGGACAGAGTGAGCAGGAAGTTAAGGCTTCGGGCGTGAAGTACAAGGTTGGCCAGTTCCCATTCTCTGCCAACTCCAGGGCAAAGACAAACCTGGACACGGAGGGCTTCGTAAAGTTTATTTCGGATGCGGAGACGGACCGTGTTTTGGGAATTCATATTATTGGTGC</t>
  </si>
  <si>
    <t>ATGTCCGAAGGGGCAGTCAAACCCACTAATCCGGTGGTCGCGGAGGCCCATGAGGTCGACACGTATCGTAAGTTAAACAACATCGGGGAGCTCCAGCCATGGATGTTTTCAGACTGACTTCGTACCCGCCGTAGACCCGCCTCACAAGTTCTTTGCTAGTAAGTGTAGATGCTGGAAATGCAGGACCCAGAGAAGTAGTCCTTGTCCGGGAGATCTGATCTAACTTTCTGCCAGAGCACCCAACCAGACCTCATCTGAGTGGTAAGCTCCCCTCTGACTTACCTTGCATATGAGTTGAGCAAAGTCGCTAACCTGGGGGTTAGGTCTCGACGAGTACCGGAAGCTGTACAAAGAATCGATTACGGAGCCGGACAAGTTTTGGGGAAGATTGGCTCGAGAGCTCCTCACATGGCAACGGGATTTCCAAACGGTCCATTCGGGCACCTTCGAAAATGGGGATAATTCGTGGTTCCTGGAGGGTCAGCTGAATGCGTCGTACAATTGTGTCGACCGGCACGCAATCAAGAACCCCGACAAGCCAGCCATTATCTACGAAGCCGATGATAGCAAAGACGGGCGGATCCTGACATATGGAGAGCTTTTGAGGGAAGTCTGCAAGACTGCACATGTTTTGAAGCAGATGGGCGTCCAGAAGGGGGATACTGTGGCGATCTACCTCCCCATGATTCCAGAAGCCGTCGTTGCTTTCCTGGCCTGTGCGCGGATTGGCGCAGTTCATTCAGTTGTGTTTGCCGGTTTCTCGTCCGACTCGTTGCGCGACCGTGTCATCGATGCGAAATCCAAGATCGTCATTACCACCGACGAGGGAAAGCGAGGCGGAAAGTTGATCGGGACCAAGAAGATTGTGGATGATGCTTTGAAGCAGTGCCCCGATGTGACACACTGTCTGGTTTACAAGCGCACTGGCGCTGATGTTCCCTGGACCAAAGGTCGGGATTATTGGTGGCATGAGGAGGTTGAGAAATGGCCTGCCTACATTGCACCGGAGCCAATGAACTCGGAAGACCCACTTTTCCTCCTTTATACATCTGGCTCGACAGGCAAGCCGAAGGGTGTTATGCACTCGACGGCTGGATATCTTCTTGGAGCTGCAGCTACCGGAAAATACGTCTTTGATATACATGATTCAGACAAATTTTTCTGCGGCGGTGACGTGGGATGGATTACTGGGCACACCTATGTTGTCTACGCTCCTCTCCTTCTTGGTATCGCAACTGTCGTCTTCGAGGGGACTCCAGCTTATCCCAACTTCTCGAGATACTGGGATGTTATTGAGAAGCACGGAGTTACCCAATTCTACGTAGCCCCAACTGCCTTGAGATTACTTAAGCGAGCTGGAGACCATCATGTCCAAGCTAAAATGAAGGATCTTCGGGTCCTTGGATCTGTTGGAGAGCCAATTGCTGCAGAGGTTTGGAAATGGTACTTTGAGGTTGTAGGAAAGGAAGAAGCACATGTTGTAGATGTAAGCTATGCAGTGGACTTGATTTGAAGCTCTCTCCTAACAAGATCTAGACATACTGGCAAACAGAGACGGGGTGCAACGTTATCACGCCTCTTGCTGGTGTCACTCCCACCAAACCCGGGAGTGCTTCTTTACCATTCTTCGGTATCGAGCCTGCCATCATCGACCCAGTTTCCGGTGAAGAAATTCACGGGAACGACGTCGAAGGTGTCCTAGCTTTCAAGCAACCATGGCCAAGTATGGCCCGTACAGTCTGGGGAGCACACAAGAGGTATATGGATACATACCTGAATGTTTACAAGGGATACTACGTAAGTTTAGAATCCGATGTTATCTTTTTCATCAGCTGACCCCACACCAGTTCACGGGGGATGGAGCTGGACGTGACCACGAGGGATACTACTGGATCCGAGGACGTGTTGACGATGTCGTCAATGTCAGCGGTCACCGCCTCTCGACCGCAGAAATCGAAGCGGCCCTCATCGAGCACCATGCAGTTGCCGAAGCTGCTGTTGTTGGTATCAGCGACGAGCTTACCGGTCAAGCGGTCAATGCATTCGTTGCTATCAAAGATGGTAATGAGGTCAATGACCTACTCAAGAAGGATCTCATTCTGCAGGTCAGAAAGAGCATCGGACCTTTCGCCGCACCAAAAGCTATCTTTGTTGTTCCTGATCTTCCCAAGACTCGGAGTGGCAAGATCATGAGAAGAATCCTTCGAAAGATCCTTGCTGGGGAAGAGGATCAACTCGGT</t>
  </si>
  <si>
    <t>ATGTCTTCCGCTGTACTCCAAGCCTCTGCTGCACTGAAGGCCCGCGTCCACCGGCCTTCACTCCTCAAAAAGCTTGCGCATGCTGAAGATTTGGTGAAATACTTCCCAAATGGCTCTTATATTGGATGGTCCGGCTTCACAGGCGTTGGCTATCCTAAGTATGTGCTAGCCTGCATCTCTTTGACCCAATTCAAGCCCAGAACTCCCTCTACTTCCTTCTGTTATGCAGCAATTGGCTAATGGCGCGATTCCAGGAAGATTCCTACAATGCTAGCAGATCATGTCGAAAAAAACAACCTGCAGGGGAAGATGAAGTACTCCCTTTTCGTGGGCGCCAGCTCTGGCGCTGAGACGGAGAACCGGTGGGCGGACCTGGACATGATCGAACGGAGAACCCCTCATCAAGTCGGGAAATCGATAGCAAAGGGAATCAATAATGGAAGAATCCAATTCTTCGACAAGCACTTGTCTATGTTTCCGTCGGATTTAGTCTATGTGAGTCGTAGAGAGATGGTCGGGACTTGAAAGACATAGGCCAATTGAATATCTAGGGATGGTACACGAAGGACAAGCCTAATAAGAAGCTTGATGTTGTAGTAATCGAGGCTACATCCATTCTTGAGAACGGGGGCATTGTGCCAGGAGCCTCTGTCGGAGCCTCTCCCGAATTGATACAGATGGCGGACAAGGTCGGGAAGGGCATAACATCGTTTGTGGTTTGAGAAGCTGACTTACTGGGAAGATAATTATAGAAGTCAATACTTCGATACCAGATATGAATGGACTTCATGATATCACAATGACAGATTTACCACCAAACCGAAAACCATACTTGATTATGGCGCCCGAGGACCGAATTGGTACGACCTATATTCCCGTTGATTCGGAGAAGATTGTGGCCATAGTCGAGTCTGATTATATGGATCACACGAACGCCAATACTCCTGCCGATGCCACATCTAAAGCGATTGCAGCTCATCTCATCGAGTTTCTTGAACACGAAGTTTCACAGGATCGACTACCTAAAAACCTGCTTCCAATCCAGTCTGGCATTGGAAACATTGCTAATGCTGTCATCGGAGGGCTCGCGAATTCGAAATTCGAGCATCTTAAAGTGTGGACTGAAGTAAGTATTTTAGAAAATGCTTAGATTTCTCCGGAGAAGTTTTATTGATCGTGTGCAGGTCCTTCAAGACACATTCCTCGATCTCTTCGACTCTGGGCATCTTGACTTTGCAACTTCAACTTCTATTCGATTCTCTCCTGATGGATTCAAGAGGTTCTACGATGGATGGGAGCAATACCACAACAAGCTGCTCTTGCGATCCCAGGCAGTCTCTAATTCCCCCGAGATTATTCGACGATTGGGTGTTATTGGCATGAACACTCCAGTCGAGGTTGACATATACGCACATGCTAACAGTACTTGTGTGAACGGTTCCCGGATGCTAAACGGCCTTGGAGGCTCAGCCGACTTCCTCCGATCCTCCAAGTATAGTATTATGCACACGCCGTCTACCCGGCCATCTAAGACCGATCCTCACGGCGTTAGCTGCATCGTTCCCATGTGCACTCATGTTGATCAAACAGAGCATGATCTCGATGTCGTTGTCACTGAGCAGGGCTTAGCTGATGTTCGGGGATTGAGCCCCAAGGAGCGGGCCAAAGTGATTATTGCCAAGTGTGCCCATCCAGAATACCGGCCAATCCTAGAAGATTATTTCCGAAAAGCAGAATTTGAATGTATGAGAAGAGGTTGG</t>
  </si>
  <si>
    <t>ATGTCAACTGTAGGCAAGGCAAGTGAAGTCCACCTGTGGTAACAGCTATGCTAGAAGACTAATATGGCAATTGGGACAGACCATCACTTGCAAGGTTAGCCCACCAGGAATTCCATTTTCCTTCCAAAACTGACGAGAAAGGCGGCTGTTGCATGGGAGGCGGGGAAGGAATTGAGTATCGAGGATATCGAAGTTGCGCCTCCTAAAGCCCACGAAGTCCGAATCCAGATCCACTACACAGGCGTTTGCCACACCGGTATGCTTCAACCCGCCTCAGAAATGAGATAAAATGCTGATGGTTCTCGCCGCAGATGCATATACGCTCTCCGGTAAGGATCCCGAGGGTGCCTTCCCCATCGTTCTTGGACACGAGGGGGCTGGTATCGTAGAGTCGATTGGAGAGGGGGTCACTTCGGTCAAGGTGGGCGACTATGTTGTTGCACTTTAGTATGCACCGGACTCGATAGTGTGCAGGCAATGCGCTAATGTCGATGCAGCACACCAGAATGCAAGGAATGCAAGTTCTGCAAATCTGGCAAGACGAACCTTTGCGGGAAGATTAGGGCGACACAGGGAAAAGGTCTCATGCCCGATGGGACCTCGAGATTCAAATGCAAAGGCAAGGACCTCCTGCACTTCATGGGCACCTCGACCTTCTCTCAATATACCGTCGTAGCCGATATTTCCGTGGTGGCAATCACAAAAGAGGCCCCCATGGACCGAACTTGCCTACTTGGTTGTGGTATCACAACAGGTTACGGCGCTGCTGTGGTAACGGCAAAGGTCGAGGAGGGGTCGACCGTGGCCATCTTTGGGGCTGGCTGTGTCGGTCTGTCTGTCGTACAAGGCGCCGTCAAGCAGAAAGCCGGAAAGATTATTGTGGTGGATGTGAACCCAAACAAGGAGGAATGGGCATTCAAGTTCGGAGCCACGGATTTTGTCAACCCTACTAAGCTAGGCAATCAAAGCATTACGGAGAAGCTGATTGAGATGACTGACGGTGGGTGTGATTATACCTTTGACTGCACAGGAAATGTTGGTGTTATGCGTGCGGCATTGGAGGCCTGTCACAAAGGATGGGGTCAGAGTATCGTTATTGGCGTCGCCGCTGCCGGACAAGAGATCTCGACTCGACGTAAGTAGAATCGTATTTCTGCTACCCGAGTTTAGATTACTGACGAAAACCAGCTTTTCAACTTGTCACTGGCCGTGTCTGGAGGGTAAGGTTTCCCCTCACCACCACGACTTCAAGATTGCTAATATAATCCAGGGATGTGCTTTTGGAGGCATCAAGGGCCGTACCCAACTCCCAGATTTGGTGGATGACTACATGACGGGTAAGCTGAAGGTCGACGAGTTC</t>
  </si>
  <si>
    <t>ATGTCGACACGATTTATGGCTGTGGAACCGGTCGTTGTTCGCAATCATGTCGAAAACGCTGCTTTAGAGAAGGAATCATCTGCTCTACACGATGATGTCCTAGGAGAGTACGTTTAATTCACAGCTATCTTCGCTATTCGTTTCGTCACAGCAACTTACTAAAGTTAGGATTGTCATCCCGCATCCAAATGTCCCAAGAGAGGGTCGGCGCAAGAGCATGCGTCGCAGTAGCGACTCCACGCCGAAGCCCAAGGCGGCTTTGGACCCGGTGTTTGATGTCCAGGCGCATGTCGACGGCCTTGTCGCTCGTGCAGTTCGTGCCCTCGACGAATTCAGGGCGCTAGACCAGGAGCAAGTTGACCACATCGTCGCCAAAGCGTCCGTCGCAGCACTCGGCCAACATGGTGTCCTTGCGAAGCTCGCCGTCGAGGAGACCGGCCGCGGCTTGTTCGAGGACAAAGCCGTGAAGAACATCTTCGCCTGTGAGAATGTCACGAGCGCGATGAAGAAGATGAAGACGGTGGGCGTGATCAATCGCGACACCCTCAACGGCATCATCGAGATCGCTGAGCCCGTTGGTGTCGTCGCAGCTGTGACCCCcGTCACGAACCCCACCTCAACCGCGATCTTCAAGGCCCTCATCTGCCTCAAGACCCGCAACCCCATCATCTTCGGCTTCCACCCACACGCACAACGGTGCTCCGCGGAAGCAGTTAAGATTGTCCGTGACGCTGCCATCGCCGCAGGGGCTCCGAAAAACTGTGCGCAATGGATCGAGGTGCCCTCGATCAAGGCGACTGGCGCGCTTATGAACCACCCCAACGTCTCCGTGATCCTCGCGACTGGCGGCGACGCCATGGTGAAAGCTGCGTACTCGTGCGGTAAGCCTGCCATCGGCGTTGGCCCAGGGAATGTGCCCGCGTTCGTGGAGAAGACGGCGGACGTGGCACGAGCGGCGAACGACCTTATCCTCTCGAAGTCGTTTGACAACGGCATGGTGTGTGCCTCTGAGCAGGCCGCGATCTTGGAGGCACCGGTCTACGACGAGGCGATGGCTGAATTGCAGCGTCTACACGCCCACCGCGCGACCCGGGACGAGAAGCGTATGCTTGAGGAGCTTGCCTTCGGTGTCAATGCGGATTCTGTGAACTGCGCGGGTGCGAAGCTCAACCCCGCGATTGTTGGCAAGAGTGCCGTATGGCTCGCGAAACAGGCAGGTTTTGAAGTACCTCAAGACACCACAATCCTTCTCGCCGAGGTCGACCACGTCGGCTACGATGAACCACTTACCCGCGAGAAGCTCTGCCCGATCCTGGCCGTGATGCGTGCGAAGGATACCGAGGACGGTATACACCTCGCCGAGCAGATGGTTGAGCAGGGTGGGCTCGGCCACTCCGCGTGTATTCACAGCACCGACCAGGCGGTTATCGAACGGTTCGGCATGCGTGTCAAGGCTGTCCGCATTATTACAAACTCGCCAACCTCGTTTGGTGGCATTGGCGATATTTATAACGCCTTCCTCCCGTCGTTGACGCTTGGCTGCGGCACTTACGGCCACAATTCGGTTTCGAACAACGTGCAGGCGGTCAACCTGATCAACGTGAAGCGTATCGGACAGCGGAAGAACAACATACAGTGGTTCAAAGTGCCATCGAAGATCTACTTCGAGCCGAATGCGATCCGGTACCTTGCCGACATGCGAGGCGTCAACCGGGTGGTTATCGTTACAGATGCGACAATGAGCCAACTCGGCGTAGTCGACCGCATCAGGGACGTCTTAAACCGTAGGATGGACCCAGTCACGGTATCGGTTATCGACACGATCGAGTCCGAGCCCACGATCAGTATGGTTGAGGCCGGTGCTGAGCATATGCGAACCTTTAAACCAGATACCATCATCGCTCTCGGTGGTGGCTCCCCTATGGACGCAGCAAAGGTTATGAGGTTGCTCTATGAGCACCCGGAGGTGAGCTTCGCTGACGCCCGAGAGAAGTGCTTCGACGTCCGCAAGCGCGCGTTCAAGTTCCCCGACCTTGGCGAGAAGGCGAGCCTTGTCTGTATCTCGACAACTTCGGGTACCGGCTCCGAGGTCACGCCATTCGCATGCATTACCGACCCGAAGACCGGCTACAAGTACCAACTCGCGGACTACGCCTTAACGCCAACCGTCGCGATCGTTGACCCGACGATGTCAATCGGGATGCCGGCTAGGCTTGCCGCGGATTCCGGGATGGACGCGCTCACGCACGCTACTGAAGCCTATGTGTCAGTGTACGCAAACGACTTCACCGACGGCCTTGCACTCCAGGCCATCAAGCTCATTTTCCAGAACTTGCCCGCGTCGGTGAATGGGGGCACGTCAAAGGCCCGAGAGAAGATGCACAACGCCGGGACGATGGCCGGGATGGCCGCCGGCTCGGCTTTCCTCGGCATAGTACACGCAATAACTCACACGATCGGTGCGTCGTACCATACGGCACACGGCCGCACATGCGCAACTCTCTTACCGCTCGGGATCCGCTACAACGGCAAGGTCCCAAGCAAGCTCACCAGCTGGCCAAAGTACGAGAAGTTCATTGCTCAGGAGCGCTACCAGGACATCGCGAAGATGCTCGGGCTGCCGGCCTCTACTCCCGAGGAGGGTGTCGAGTCGTACGCTCGCGCGGTCGAGGAGCTACGTGCCAAGCTCGGTATGGAATCCTCGTTCCAGGCTCAGGGAATCGACGAACACGAGTTCCTGGCGAACCTCGACGACATGACGTTGCGCGCCTGCGACGACCAGTGCGCCCCTGCCAACCCG</t>
  </si>
  <si>
    <t>ATGAAGGCACTCGTCTACTCAGGAATTGGCAATGTGAGGTTGGAGGATCGCCCTAAGCCTAAGATCAGTCAACCATCTGATGCTATCATTAAATTGACGAAGTCAACAATTTGCGGGTCCGATTTGCATATTCAGAAGGGGGATGTTGCTACTTGTACGCCCGGTACGATCTTAGGTCATGAAGGCGTGGGTATAGTAGATGAGATTGGAGAATCTGTTCATGGCTTCAGCAAGGGAGAGCATGTCTTGATATCGTGCATTTCTTCTTGTGCAACTTGTGAATACTGCCGCAGAGGCATGTATTCGCATTGCAAAACGGGAGGTATGTCAAGCTATATCTTGTTCCCCGAGGTGTTGTAGTACCAGTAGAGTCAATCGAGTCTTGTTTGCAGTGTGTCTTAAACTTTCATATTTTTTAGTACAATTACCAGAAGTTTCTCGTACTAGCGTTTCTCCTTGCAGCAAGACTCTTGGGTCTCCCTATTGACGCGTCCAGGCTGGCTTCTTGGTAACACAATCGATGGCACCCAAGCCGACTATGTTCGAATCCCCCATGCAGACTCCTCGCTTTATCCAATTCCAGATGGAGCCGATGAAGCAGCCCTAGTAATGCTTAGCGACATCTTCCCTACCGGTCTCGAATGCGGAGTGCTCAATGGCAAAGTCCAACCAGGAGGAACGGTTGTGATTGTTGGCGCAGGTCCCGTGGGTCTTGCAGCTATGATAACTGCCCAACTCTACTCGCCATCCTTGATTATCATGATCGACAAAGACCCTAATCGTCTGAAGGTTGCAAAAGAGTTAGGAGCACATCAGACTATTGCCGCTACTGATGAGACAGCAGTAGAGATGGTCAAAGATTTTACTGATGGCAAGGGCTGTGATAGCGTAATCGAAGCGGTTGGAATCCCACAGAGCTTTGAGTTATGCCAAAAGCTCCTCGCTCCAGGAGGGATTCTAGCGAATGTGGGTGTGCATGGTACGAAGGTGGATTTGCATCTCGAAAACCTTTGGGACCGAAACATTTGTAAGTTGTCCGAATAATTTCCCTGAGCAATTGAATGACATAATACAGCTATCACAACTCGACTAGTTGACACAGTGACAACCCCAATGCTATTGAAATCGGCACTTTCCGGAAAACTTGATCCATCCAAACTAATTACCCATAGTAAGTTGATATCACCGTTAGTTCTGTAT</t>
  </si>
  <si>
    <t>ATGGCTTCACTTACTACCCAAAAaCTTAACACTGGCGCCACGATCCCATCTATTGGATTTGGCACCTGGCAGGATAAGGGCGATCAAGAAAAAGCTGTTACGGAAGCTTTGAAGGCTGGATTTAGACACATTGATACCGCGCGTGGTGAGTAGTAGAACTTGATAGCAAAATCCAACTAAGCAAGCTGATAATGAATAGTGTATGGCACTGAACCTATGGTTGGCGCAGCAATCAAGAAGTCTGGTATTCCTCGGTCAGAACTATTCATCACCACCAAGCTTTGGAACAATTCTCACGCGCCGGAAGATGTGGAGCCAGCGCTAGATGCATCCCTTAAAGACCTCGGAATGGATTATGTGGACTTGTATCTAATGCATTGGCCTAGTGCATTCAAGTCTGGATCTAATCTGTTCCCAAAAGACAAGGATGGAAAGTTTGAGACAGCAAGCATTCCATACATAGCTACATGGAAGGCAATGGAGAAGCTATTGAATACTGGCAAGACGAAGGCAATCGGCATCTCGAATTTCTCAAAGGCAGAGGTCGAGACTCTATTGAAGGAATCATCAGTGGTGCCTGCAACCCATCAAATTGAGTGTCATCCCTGGCTACAACAAGAGGATTTCACCAACTGGCTCAAGAGCAAAGGAATCCACGTCCAACAATATTCCCCATTCGGCAACCAGAATGAGATCTACGATGGTGGAAAGAATATGGGCAAGCTGATGGTCAGTACGAGACAACATACCAATTACAACCAGATTGCTAACGTAGATATAGGACGACCCAGTGCTTGTTGAAATCGGAAAGAAATACGGCAAAACTGGAGCTCAGGTGGCATTGGCATGGGGAATAAACCGAGGCCACTCGGTCTTGCCCAAGTCAAAGACGCCTTCTCGTATCGTCCAAAACTTGGGAGGAGATTTCAGGCTAGACGAGGCGGATATGAAGAAGATTGC</t>
  </si>
  <si>
    <t>ATGGCTACCGTTGAAGCAACCAAGTAAGTTCACACTTCTCTTAAAACTGTACTCCTTTGATGCATGAGGCAAAATTCAACTCAATTGCTTTACTGGTCCCCTCAGTTGGCTCCGAGAGCACAGCTCTAACAACCTTCTGTTTCTAGGAAGTTTTACACCCTCAACACGGGCGACAAGATCCCAGCGCTCGGTCTTGGAACATGGCAATCTAAACCCCATGAAGTTGAGAAAGCCGTCGAGATTGCTCTTCGCAAAGGCTACCGACATATCGATACTGCTGTTCGTCACCTCCCACCTCCCACTTACCACCTCCCCCACTCTCTCTGCCCAAATTTGGTTCCACAACCCACTAATACTCCCCACTACAGCTCGCCTATGGCAACGAAGCTGAAGTCGGTCTCGGCATCAAGAATAGCGGTGTCCCCAGATCCGAAATATGGCTCACGACAAAACTAGATAACACATGGCACCACAGAGTCCCAGAAGGAATCGAGTCTTCCTTGCAGAGTCTCGGGACCGATTATGTGGATCTATATCTCATGCATTGGCCCTCTAGCACCGATCCATCGGATCTGAACAAGCACCTGCCAGATTGGGATTTCGTAGATACATGGCGGGAGATGCAGAAGTTAGTGGGGACTGGGAAGGTTCGGAATATTGGTGTCTCCAACTTTGGGATTAAGAACTTGGAGAAGCTTTTGAATGATCCATCTTGCAAGGTATGTTTTTATCCAGTCTTGGGACCATAATTATCTTTTCCCTCGACGATGAAGAGAGATCCATGTGCTAACATAACGACAGATTGTGCCCGCAGTCAACCAAATCGAAATCCACCCCAACAACCCTTCCCCTAAGCTCGTCGCTTACAACACGAGTAAAGGCATCCATACCACGGGTTATTCCTGCCTGGGATCAACCAACTCGCCGTTGTACAAGGACCCTACTTTGGCCACTATCGCCAAGGCGAAGGATAAGACTCCCCAACAAGTATTATTGATGTGGGGTCTCCAAAAAGGATGGAGTGTGATCCCGAAGAGCGT</t>
  </si>
  <si>
    <t>ATGTTGAAGACCTTGGGTATTCCGAGCCATCGATTCACCCTTTCAACACTTATTCGAGATTCTCCAAGGCCGATTTCTTCAAAGCGATTCGTAGCTTCTTTTGCAGAAGGAGCTGCGTACAGGATGGCGCCGGAGACGGAAGCCTTTGAGGGGGCGGTTCCGAACAGCCTGAATAAGTCTACGTGAGTTAGGATACCCAATGATGAGCGAGGAGCGCGGCACTGACTGGATCGTATTAGACCCCCGGATACTTCATACCCGATTGATCTGAGAATGAAGCTTGGGGTTCATGGTCTTACTCCTCCAAATGTTGAAAGCCATGCTCTTCAGATTCAAAGATGTGAGTGGGATGGCTGTTGTTACCAAGGCGACACAACCTAACAGTGTATAGGCCTCAAGCAATTATCTTCCAAGGCTACGCCTATTGAGAAGTATATCTATCTTAGCAACTTGAGGAACACCAACATCCACCTCTTCTACCGTCTTGCCTTGACCAACTTCACTGTGAGCAGCTGCACGTGATATTTGAAGACTGCCGGAGCTAACCAATATAGACCATTGCGCCCTTGATATATACTCCCGTGGTTGGTGAAGCATGTACTAAATGGTCCGAGATCTATCAGCAACCAGAAGGTACATATTCAGAGCGCTCAACGTCCATTCGCGGCGCGGGACAATCCAGTATGTAGCGCAAACAGTTCACTGATATCCACAGGGCTATATATATCTTACAAAGATCGTGGCAACATCATTGACGTTTTCCGGAATTGGCCTCAGTCAAAAGTCCAGATTACAGTTGTCACAGATGGTTCTCGTATATTAGGTCTGGGTGACCTCGGCATCAATGGCATGGGCATTCCCGTTGGAAAATTGGCTCTCTACACGAGTTGTGCCGGCATTCAACCCGAAGGTACTTTGCCCTTGACTTTAGATCTAGGGACCAACAACGAGGCCCTCTTAAAGGATCCATTGTACATGGGCTCCAGGACTAGAAAAGTCACCGAGGAGCAAGAAAAaGAATTCCTAGATGAACTGATGGTGGCTTTGAACACAGTTTGGCCTGGGTGAGGGAATTCTTCTCCATAATTTACGCCATTCAACTAATTCTCTATAGCATCGTGGTCCAGTTCGAAGATTTCAAGAACCCTTGGCCTGCGCTTGAGAGGTACCGCAACAAATTCTGCTGCTTCAATGATGACATCCAGGGTACTGGTGCTGTCATTCTCGCAGGCGTCATCAATGCTCTTAAGCGTACCGGAGTCCCCGTGAAAGACCAACGGGCTGTTTTCATGGGAGCTGGTAGTGCTGGAGTTGGAGTCGCAAAAGAGATTGTTGAATACTTCGTGAAAGAAGGATTGACAGAAGATGAGGCAAAGCGGTGCTTCTATTTTGTTGATACCAAGGTGAGCATCCCAGTATAGTTGTCTTGAGCAAAGCATTAACATATCACTCCAGGGTTTAATCACAAATGACCGAGGAGATAAGCTGGCTCCGCACAAACTGTACTTCTCTCGTGATGACAACAAAGGAAAACAGTTGCAGACTCTTGATGAGGTTGTCGACTACGTCAAACCGACTATGCTTATGGGCCTGTGCACAATGCGTGGTATTTTCAGTGAGCCGATTTTGAaAAAAATGGCTCAGCTGAACGCCAGTCCCATCATCTTCCCTTTGTCGAATCCCTCGAGTAAAGCAGAGTGCACTTTCGAGGAAGCTATCAAGGCTACTGATGGTCGTGCCATTTTTGCCAGTGGCAGCCCCTTCTCGCCGTATATGTATAATGGCAAAGTGATGCACGCAGGTCAAGGAAAGTAAGTGGTTTCAATATCGGACATATTTTCAAGGCTAACCTCTATAGTAATATGTATGTGTTCCCAGGAATAGGGCTTGGTTCAATTTTATGCAAGGCGAGGCACGTCAGTGGAAACATGGTAAGCCCTTAGCAGTTTATATTAAATTACAAAAAGATTAGCTGAGCTAATACCAAGTCAGATATATGCATCAGCTGTAGCTCTGAGTACCGCGGTCAATGCAACTGAAAAAGAGGCTGGCCTACTTTACCCCGAGCTCGACCGAATCCGCGAAGTCAGCGTCATTGTGGCGAGACAGGTAATTCGGGAAGCTCAACGTCAAGACCTTGATCAGGAGACATCTCTCCGA</t>
  </si>
  <si>
    <t>ATGGCTCTTTCTTATAATTACAGCACGCCCAACTCCAACTCCAACTCCAACTCTGATCTCTCTACCATCAACACTCCTCGTTCCTCTTCTCCCTCCTCTGTCCTCAGTCGAGCCTCTACCTCCACCACCATCAGTAAGCCCATGTCTCTTTCGGGCAGACGGGCTTCCGGGTTCAATCCAATGGCATCTGTCGATGTTGACGCCGTGGAAGCGGCCTTGCGAACGGTACAATTAGATACGCTCAAGGGCTATTCCCAAGACCATTACGGCGAAGTCAAGCAGTACCGGACAACAGACTATGTCCCCAAGACAAGCGCCGGTGGCTATCAAGTCATCCGCGAGCCCGCGTGGAACAAAGGTATGATCCAGCATCCCGCTGCCCCTTGTCGGGTCTGCGTGCTGACTCGCCCAACTAGGTACATCCTTCAGTCCTGACGAGAGAATTTCAAAAAACCTCACTGGCCTCATACCGCATGTCCTAGAGTCTCTCGAGACGCAGTGCGAAAGAGCACTGCGGATGATCAACAGCAGAGGGACAAGCATCGACAAATACCTCTACCTCTCCTCCCTCAAGCAGAACAATACCGACCTCTTCTACCGATTGCTAATTGATAATGTTGCGATGATGATGCCTCTGGTCTATACACCTACAATCGGTGACGTCTGCCTGCAGTATTCGACCTTGTACACCCACCCGGAGGCGTTGTACATCTCGATCAAGCAGCGCAAATCGATTGCGACGATCCTGCGCAACTGGCCCTATCCAGACCCATCTATTTGTGTGGTCACAGATGGTTCCCGAATCCTCGGGTTAGGTGATCTCGGCGTCAACGGTGTCGGAATCCCAGTGAGTGGTCACGGTGGTCACGCGATCTTCGTAACATATGCCGGAAATGAGTCAGCTAACCGCGGGGAATAGATTGGCAAGTTAGCCTTGTATACGGGGgCCGCCGGCATTCACCCGGAGAAGACCCTCCCCATTGTCCTCGACTATGGAACCGCGAACGAGGACAACTTACGCGATCCCCTATACCTCGGCCTCCGCCAGAAGCGAGTCTCCCCACAAGTCGCCCAGGAGTTCATGGATGAATTCATGGCGGCGGTGAAGGAGGTCTACCCGGATATGGTTGTCCAATTCGAAGACTTCGAGACCGAGAAGGCTTTCGGCTACCTGGAGCGATACAAGCAGGAGAAATGCTTCAATGACGATATCCAGGGAACCGGGGCCGTCGTATTGGCAGGGTAAGTGGCCTGCTGCCTATATCGTATTGCATTCTAACAACTTTGCAGTTACATCAGTGCTGAGAAACTTGCTGGTGTGCCCATTGAGGACCAGAGACTTGTCTTCATGGGTGCTGGTTCAGCCGGCGTTGGCGTTGCTAAGCAAGTGATGGAGTTTTACACCCGTCGCGGCTACTCGGAAAAaGAAGCCAGGGACAAGTTTTGGCTGGTTGATACCAGAGGCTTAATAACTAAAGATCGTGGCGACAAACTCGCTAAGCACAAGGAGTATTTTGCGAGAACCGACAACAATGGTCACCAATTCAATTCCCTCGAGGCTGTCATCGAATATGTCAAGCCAACTGCGCTGATCGGTTTGACCGCTACCTTTGGTGTGTTCACCGAGTCCGTCGTTCGCGCTGTGAAGGTCTCGGTGGAAATGGGAGGTCTCGGACGAAGACCTATCCTGTTCCCTCTGAGTAACCCGACGACCAAAGCCGAATGTACCTTCGAGCAAGCTGTCAAATGGACCGAAGGCAGCGTCATCTTCGCTTCCGGCTCCCCTTTCGATCCCGTCCAAGTTAAGAATGGAGACCACGTGATCACATACTATCCCAACCAAGGAAACAATGTCTACGTCTTCCCTGGCATCGGTCTCGGCGCGATCCTCGCCAAGGTTTCCCGCATCACCGACTCCATGATTTACACCTCCGCACACGCTCTCTCAGAGTGCTTGAACCGAGAAGAGATCCAGATGGGTCTCATCTACCCCAAAATCGAACGGGTGCGCGACGCCAGCGTGGTCGTCGCACGGGAGGTGATGAAGTGCGCGAGGAGGGATGGCGTGAGTATGCTGCCT</t>
  </si>
  <si>
    <t>ATGGCTATAAGTGCGAGAACTGGCTCAATGGCTCTGCGAGTTTTTAGGCAGTCTCGGTCCGTTCTGTTACTTGCCCTGTCTGCTGCAACTATGCCACATCTTCGGAACCAGATCTCAAAACTGCATTCCGAGAGGCTATTCCAGCCAAGCGTGAATTGTTGCAGAAGGTTAAAAAGCTAGGCGATAAAGTGATTGGGGAGGTCAAGATTGAAAACACAATTGGTGGGATGAGGGGCTCAAAGCGATGGTGTGGGAAGGGTCTGTTCTTGACGCCAATGAAGGAATTCGATTTCATGGACTTACAATCAAAGAGTGTCAAAAAGAGCTTCCCAAGGGCACATCTGGCACAGAAATGTTGCCAGAATCCATGTTTTGGTTCCTCTTGACCGGCCAGATCCCCTCGACTTCTCAAGTAAGGAAACTCTCGCGGGAACTAGCAGAAAAGGCTGAGCTGCCAGCTTTTGTTAGCAGGATGCTCGATGCCTTTCCCGAGAACCTCCACCCAATGACTCAATTTGCTATCGCGGTGTCTGCTCTCTCGCACACGTCGGAATTTGCCAAGGCATATGAAAAAGGCATTAACAAAGCCGACTACTGGGAGCCAACCTTCAACGACTGCATATCTCTCCTTGCCAAACTTCCCACCATTGCTGCCAAGATTTACCAAAACTCATACCGAGGCGGAGGGGAGCTTCCTGCCAAGATCGACTTAGAGCAAGATTGGTCATACAACTTTGCAGCCATGCTTGGGAAAGGGGgAAaGAAAAaCGAGAACTTCCAAGATTTATTGAGATTATACTTGGCTCTGCACGGCGATCATGAGGGTGGCAATGTCTCCGCTCATGCGACTCACTTGGTTGGCAGTGCTTTGAGCGACCCATTTCTGAGTTATAGTGCCGGCCTTCAAGGGCTTGCAGGTCCTTTACATGGCTTGCTGCCCAAGAAGTCCTGCGGTGGATTCTACAGATGCAAGAACATGTCGGAAACACCTTTTCCGATAAAGATGTTTCCGACTACCTTTGGTCGACTCTCAAATCAGGTCGTGTAGTTCCAGGATATGGCCATGCTGTCCTCCGAAAGCCAGATCCTCGATTTGAAGCCCTGATGGATTATGCTTCGTCTCGACCAGAAATCGCAAATGACCCCGTCTTCAAACTTGTAAaGAAAAATTCCGAGATCGCTCCCGATGTGTTGAAGGAGCATGGAAAGACCAAGAACCCGTACCCCAACGTCGATTCTAGCTCTGGTGTTTTATTCCATCATTATGGCTTCCACGAGACTCTCTATTACACTGCTACGTTTGGCGTTAGCAGAGGTCTGGGGCCTCTGGCTCAATTGATCTGGGACCGAGCATTAGGCTTGCCGATTGAGCGGCCAAAGAGTATCAACCTGGAGGGATTGTTGAAGCTTGCTGGGGGCGCATAA</t>
  </si>
  <si>
    <t>ATGGCTTCGGTACTCACTGCTGGGTCTTCCGCTTTGCGGGCCTCGATCCGCACTTCTGCTTTCCCTCTCCGTGTCGCTGCCTTCAATGGCCTGCGGTGCTACTCGGCCAAAACCCAGCCTTGAAAGAGCGGTTTGCGGAACAGCTTCCAGAAAAGATCGAGCAGATAAAGAAGCTTCGCAAGATTACGGGTCAAAGGTGGTGGGCGAAATCACCCTGGATCAAGTATATGGCGGTGCTCGCGGGATCAAGTCGCTGGTTTGGGAGGGGTCTGTTCTCGATTCCGAAGAGGGTATCCGATTCAGAGGGAAGACGATTCCGGAATGCCAGAAGCTGCTTCCGAAGGCACCTGGCGGACAGGAGCCTCTTCCGGAAGTCTATTCTGGCTGTTGTTGACTGGAGAAGTCCCCAGCGAACAGCAGGTCCGCGATATCTCTGCTGAATGGGCTGCCCGTTCCGATGTTCCGAAATTCGTTGAGGAGCTTATTGATCGATGCCCTAGCGACCTCCATCCCATGGCCCAATTCTCGATTGCCGTTACTGCCCTCGAACATGAGTCTGCCTTTGCAAAGGCGTATGCCAAGGGAATGAAGAAGAGCGAGTATTGGGGGCACACATTTGAGGACTCGATGGACTTGATTGCCAAGCTCCCAACGATCGCTGCCAGGATCTACCAAAATGTTTTTAAGGGAGGAAAGGTAGCACCTGTGCAGAAGGATAAGGACTACGGGTTCAACTTTGCAAACCAGCTTGGCTTTGGCGACAAGCACGACTTTGTTGAGCTGATGCGACTCTATCTTACTATCCACACCGACCATGAGGGAGGTAACGTTAGTGCCCACACAACCCACTTGGTTGGCAGCTCCCTCAGCTCCCCTATGTTGTCTCTGGCTGCAGGTCTCAATGGTCTCGCAGGCCCTCTCCACGGCCTTGCCAATCAAGAGGTCCTCAGGTGGCTCACCAAGATGAAGGAAGCCATTGGCAATGATCTGAGTGATAAAGCCATCACTGACTACCTTTGGACAACGCTGAAATCCGGCCAAGTCGTGCCAGGTTACGGTCATGCCGTCCTAAGAAAGACCGATCCCCGTTACATGGCTCAAAGAGAGTTTGCAGAGAACACTTGCCAGATGACCCCATGTTCAAGTTAGTCAGCCAGGTCTTCAAGATTGCTCCAGGTGTTTTGACCGAGCATGGCAAGACCAAGAACCCATACCCCAACGTTGATGCTACTCCGGTGTCCTTCTTCAATACTATGGCCTGACCGAGGCGAGCTATTACACGGTGCTGTTTGGCGTTTCTCGAGCTATTGGTGTCCTGCCTCAACTTATCATCGATCGCGCTATTGGTGCTCCCATCGAGCGACCAAAATCTTTCTCCACCCAGAGATGGGCTGAGATCGTTGGAGCGAAGCTGTGA</t>
  </si>
  <si>
    <t>ATGTCTGAAGGGACACTTCATATTACAGACTCTCGCACCTCCAAGGAGTATGACATTCCTATTCATCGAAATTCAGTGAAGGCGGAAGATATCACACACATCATTGCTCCTGCCGACGGAACAGATCCTGCTGATAGAGTCCACAAGGGACTTCGATTGTTAGATCCAGGTTTTCATCATACTGCATCACACGAATCGAAGATCACCTGGGTGATGGAGACAAAGGCCTACTCCTCTTCCGCGGACACAACTTCCAACAGCTTTGGGAAAATGACTATGAAGATATGGTCCACCTCATGGTCTGGGGCTCTATACCCaCCcCCGAGCAGAAGGAGACACTTCGTAATGAGCTCAACGAGGTTCTCTGCACAATCCCACATTCTGTAGCTCAGGTTGTGCGAGCATTGCCCAGGATGGCCCCGCCATCCCCATGATGTTGGCGGGTCTGGCCGCGTATACAGCTGCCGTGCCTAGTATCCTGCCGGCGTACAACGCTGGGAATACTTTtCACCAAAACCAAGAAATGATCGACATGGGTGTCACCCATACCTGCGCCGTCTATCTGGCCGTCTTTAGTCTGGCATATTGCCACCGAAAGGGGATCAAGTTCACCCAACCCTCAAGAGAAGCTACAATGTACGAGAATATCCTCATCATGACTGGGAGACTAGACTCCCAAGGGCGCCCCGACAAGACTCTGCATGACACCTTTCGTCATGTTGGAGCCATGGGTGCCGATCATGAAATCACCAACTCCACCTTCTCATTGCTGGTCACTGCTTCCTCTCTGGCCGATCCCATCTCATGCGTCATCAGCGCCATTTCATCTGGATACGGGCCTCTCCACATGGGAGCTTGCGAGTCGGCATACAGGACCATGGAGAAGCTGAGTCGTGTTGAGAATGCTGCACCTCTTCTCATTGAGAACGTCAAGAAAGGCAAGCACCGTCTCTATGGATATGGACATCGTATATACAAGACTGTCGACCCACGCATAAAGCTCATCAAAGGCATGTTGAAAAGCTTGGATGCTAAATCAAACCCGGCCTTGGCTGTGGCTCTGGAGATTGACCATCTTGCCAGCACTGATGAGTACTTTGTGAAGAGGAACTTGCATGCTAACGTCGACTTGTACATTGTCTTCCTGGGTGTGGCCTTGGCTACCCTGCAGACTTCCTCCCTATTCTCATCATCTTATTCCGACTACCAGGTTACATGGCTCACTGGTCCGAAGCAATGACAGAGACATTAAATTGTTTCGCCCGGCTGGCATCTACACCGGACCTACCAGTCCAATCCCCAACGAGCCTGAAGCGGAAAAaCAGGGCCTACCTGAAAAGATTGCACCAGGTCGTGAAGTTAAAGTCGAACTTGAACCTCAAGTTGAAGACAAAGTCTCTTATGTGATTACCTCGGCGGAGCTCGAAGAAGATCCAGATATCATCATGAGATCTGTGACTCCTCCTTCAGCCGTCACCAGCTCCTACGCTACCTCAGCTTCTGCCATGTCATCCACCACCGCCTCTACAAACGGAAGTCCAAAGACGCTAGCTCCTGTCCCAGACAAGGACCTCCCCAAGCTCGAGGGTGTCAAGAAGGAAGAAGTCAGAACCTTGGATGAAGGTATTGCTCTCTCTTGA</t>
  </si>
  <si>
    <t>ATGTCCGCAAAATCCATCCTCGAGGCGGACGGCAAGGCCATACTCAACTACCACCTTACTCGTGCCCCGGTCATCAAGCCTTCTCCTCTTCCCCCGTCCGCGACACACAACGCTCCTCCCAAACTTGCCTCCCTATACTTCCCCGAGGATGCCGAAGTCTCGACAATTCTCGACCAAGCCGAAATCTCGTATCCGTGGCTCTTAGTTCCCGGGTCTAAATTCGTTGCGAAGCCGGATCAACTGATTAAGCGTCGGGGAAAGAGTGGCCTTTTAGCGTTGAACAAGACATGGCCGGAAGCAAAGGCTTGGATTGCTGCTCGTGCGGGAAAGCCTCAACAGGTGGAGACGGTTGTTGGTGTTCTACGACAATTTTTGGTCGAACCATTTGTACCACATCCAGAGGGGACCGAATACTATATCAACATTAATTCTCAAAGAGAGGTGACTGGATTCTCTTCACTCACGAGGGAGGTGTCGATGTTGGTGATGTCGATGCTAAAGCCGAGAAGATTCTCATTCCCGTCGATCTTTCCGAATACCCATCAAACGCAGAAATCGCTGCCACCCTTCTCAAGAAGGTTCCTAAAGGTGTCCATAATGTCCTCGTCGACTTCATCACCAGGCTTTATGCAGTTTATGTCGACTGCCAATTCACCTATCTCGAGATTAATCCTCTGGTAGTCGTTCCCAACAAGGAGGGAACGTCGGCCGAAGTATACTTCCTGGATTTGGCTGCAAAGCTTGACCAGACCGCCGAGTTTGAGTGCGGTGTCAAATGGGCTGTAGCTCGCTCACCTGCTGCGCTTGGTATGGCTGTCGTGAAGGCGACTGATGGGAAAGTCAATATTGATGCTGGCCCACCTATGGAATTCCCCGCTCCCTTTGGCCGCGAGCTGAGCAAGGAGGAGGCATACATTGCCGAGCTCGATGCCAAGACCGGTGCATCTCTTAAGTTGACGGTTCTAAATTCCAAGGGCCGAGTGTGGACCTTGGTTGCTGGTGGTGGTGCTTCCGTTGTATATGCAGACGCTATCGCCAGTAGCGGTTTTGCTGACGAGCTCGCCAACTACGGCGAATACTCTGGAGCTCCCACAGAGACCCAGACCTACCACTACGCGCGCACAGTGCTCGATCTAATGCTTCGCGCTCCAATCAACCCCGAGGGCAAAGTTCTCTTCATTGGAGGTGGTATTGCCAACTTCACCAATGTCGCCTCAACATTCAAAGGTGTCATCCGAGCTCTTCGAGAAGTAGCTCCTCAACTTCTCGACCACAAAGTACAAATTTGGGTCCGACGCGCAGGACCAAATTACCAGGAGGGTTTAAAGAACATTAAATCCGTGGGACAAGAATTACACTTAGATATGCACGTTTACGGGCCAGAGATGCACGTCAGCGGCATTGTGCCTTTGGCATTGGTTCCTGGAAAGTTCGCCGAGAGCAAAGTGGAAGAGTTTAAGGCTTAG</t>
  </si>
  <si>
    <t>ATGCTCTCAAGAAAAGTGTTAGTTGCTTCACGCCTTCTGCGGGCTCATCCTGCTCCGAAACTCCAGCGATACCCATTTCCTGCCCTCGTGTTTGCACAGCTTCGTTCTTATGCCGACCATGTTGTGAAAGTCCCTCCCATGGCAGAGTCGATCAGTGAGGGTACTCTAAAGCAATGGGCAAAACAAATTGGTGATTACGTTGAGCAAGACGAGGAGATTGCAACCATTGAGACGGACAAGTTGATGTCGCAGTCAATGCACCAGAGGCGGGTACTATAAAGGAGTTTCTTGCGAATGAAGACGATACTGTGACAGTTGGGCAAGATTTGGTCCGTTTGGAGCTTGGGGGGGCCTCGTCGGGTAGCGAGAAGGGCCAGGGAGATTCGGGACCCAAGGAAACCGCCTCGAAAGAGCAGCCCACATCTGCCGCTTCTGAACCCCCCTCGGAGAAGGAAGTGTCGTCCAAAAAGCAGGAACCGGAAGAAGAGCCCAAGTCAAAACCAGCCCCGCCGAAGGAGACAAAGCCAGAGCCTAAGAAGCAATCACCTCTACCAAGGCAATCCGAAGCAAAGACTAGCAGCTCCAATACTACTCTAGGCGATCGTGGGGAGCGTCGTTTAAGATGAACCGAATGCGTTTACGTATCGCGGAACGCCTGAAGCAGTCCCAAAATACCGCAGCGTCTTTGACAACATTCAACGAGGTTGATATGTCCTCTGTTATGGAATTCCGAAAACTCTACAAGGATGAGGTGTTAAAGAAAACAGGGGTGAAGCTTGGTTTCATGAGTGCTTTTTCGCGTGCCTGCATTCTCGCCATGAGAGATATCCCTGCTGTGAATGCATCTATTGAAGGTCCAAATGGTGGGGATACAATTGTCTACAGGGACTACGTCGATATCAGCGTGGCAGTTGCAACAGAAAAGGGCCTTGTCACTCCTGTGGTACGGAATACTGAGGCCATGGACCTGGTTGGCATTGAGAAATCGATTGCCGAATTGGGTAAGAAGCTCGTGATGGCAAACTCACAATCGAGGATATGGCAGGCGGCACCTTCACTATCAGCAATGGCGGAGTGTTTGGCTCTCTCATGGGAACTCCAATCATTAACCTTCCTCAGACGGCTGTGCTTGGATTACATGCAATTAAAGACAAGCCCGTTGTTGTCAATGGGCAAATTGTGATTCGCCCTATGATGTATCTGGCACTGACATACGATCATCGTCTTCTTGATGGAAGGGAGGCCGTGCAATTTCTGGTGAAGGTTAAAGAATTCATTGAAGACCCTCGCCGAATGTTATTGTAA</t>
  </si>
  <si>
    <t>ATGGGCAGCATACCCGCGTTATCTTTCAAGGTTTCACTGGAAGCAAATAGGCTACCGCAAATGCAAGAGAGTCAATAGCATGGGGCACAAAAaTTGTTGGGGGAGTTACGCCTGGCAAGAATGGAGACCATCTTGGGCTTCCAGTTCTACCTACTGTTCGAGAAACCAGATGCTACTGGGATCTATGTCGCAGCCCATCAAGCTCCTGGTGCCATTGAAGAAGCAATTGAGGCCGAGATTCCACTCATCGTTGCAGTTGCTGAACATATTCCCATTCATGACATTATGAGGTACATTCCATCCTAAAAACCCAGTCAAAGTCTCGTTTGATAAGTGCAAATGCTCCAGGTATTATCTCTACCATTGGAAAACGTAGAATTGGGTTCCAGCCACTTCCATGTTTCATGCCTGGTCGTATAGGCATTGTTGCTAAATCTGGGACTTTGAGTTATGAAGTGTAGCTTCGACAACTACAGCAGGACTGGGTCAAAGTTTGTGTATTGGAATGGGTGGTGACGTCCTTGCCGGAACAAGCTTTGTTGATGCTTTAAAGGTCTTTGAACTTGATAATGACACCGAAGGTATTGTATTGATCGGTGAGATCGGAGGCGATGCAGAGTTGGCAGCTGCAGAATGGATTAAGAAGTATAGAAAAAGGGTATCGCATCCCAACCCATATCAGCCTCGATAGCCGGTATCAATGCCGCTCCTGGAAATATTATGGGGCATGCTGGAGCTTTTACGCTACGTGGAGAGCCAGATGCCTTAACAAAAATCAAGTATCTAGAAGACGTTAGTGTCAGTGTCGTTAACCATCCAGCCAAATTCGGAGGCGCCATGAAATCTCTCTTGGGAAGTTCAGGACGATCCAGTACTAGGGATACAGCTTCAGGTGCTATTCAACAGCGAGGCATGCACACTTCAAGAACAGTACGACCAGTTATGAAAACTTTAGCGCCGAGTTCATCGCCTGCCATCCAAAAGAGAACCTTATATATCAAAGAAGAATTTTCTTTTGACTTGCTTCGTGAAAGAAACATCACGACATCCGAATACTCGGGTAAAGGTCGAAGACGCCTACTTTCCGTTGCGGTAGATCGAGCCAACCTCTCCCCATGTATAATATCCTCTCCAGCCACAAACCCAGACAAACCTCACGACGAAGCCAAGAAATTTCCCTTCGATTATAGAAAAGGGGTTGACAAAAGCCAGGTCGCAGCCATTGCCACACATCTTCAACTGAGCCAGTCGTCTAAAGGGTCCTTGCCGAAACTTATTCACGGACTTGTGGATCTCTATATGAAGAAAGAGGCTTTCTTACTGGAAACGATGTTTGTAGAGCGACTAGGAGAGCTCAAAGTTGTTGGTGCAAATTTTTGGTTTGACGATGCGGCGTTTAGGACCCGCAAGAAGTCGAGGCTGAGAAAGATGGCATTGTGTATATCAAGCTTGCGGGCGACGGGACGATCGGGACGTTGGTCAATAGAGCAGGACTGGCTATAAATACAGTTGACGCGTTAATAGACGCTGGAGGGAGGGTAGCTAATTTCCTAGATACGGGTGGGAAGGCGACGAGCGAGACTGTAAAGAAGAGCTTTCATATTATCTTGCAAGATGAGAGAGTCACGGTTATTTTTGTTAACATTTTTGGGGGGCTGACGCTAGGGAATATGATTGCGAATGGGATTTTATTGGCGTTTCGAGAGTTAGAAATGAAGTTGCCAGTTGTGGTAAGGATTAGGGGGACGAACGAGGAGGAGGGACAGAAGATTTTTCTGAGAGCGGCTTACCTCTATATGTTTTTGATGACTTTGAGGATGCGGCGGCAAAAGCTAATGAGCTAGCCAACAAGGTGTAA</t>
  </si>
  <si>
    <t>ATGACCTCAATTGTGCGTCCAGCAATGCTCCGTCAGACCTGTCTTGCTGCGGCGTCATCGCGGGCCTTCTCGACAAAGCTCTCTACTACCTTCCCCGCCATCAACAAGCCGGCAGCATCATCTATCTTCTCCAGCAAGGCAATGCGAAATGCCTTTGTGGAAGACGCTCAACCATCGTCAATTAGAGTAGCTGCTTTCCATACAAGCGGTAGACGACCAATTCTTCCACCGCTGCCTCGGTCATACAAGGAACAAAAATGATGCTGCTCCATACCCAGAACGGGATCCATCCCACGGCTCCTATCACTGGACTTTCGAACGACTAGTCTCCGTCGCCATCGTCCCGCTCACAATAGCGCCCTTTGCTGCAGGATCACTAAATCCCACGATGGATGCCTTACTCTGCGCAACAATTCTTATCCATTCCCACATCGGCTTCGAATCATGTGTGATCGACTATTTCCCCAAAAAaCGAGTGCCAAAGACAAGAGCGTTGTTCTGGTGGGGATTAAGAGCTGCTACTGTTTTGGTCGGGGTTGGAATTTACGAGTTCGAGACGAACGATGTTGGGCTTACAGAGGGCATCAGGCGGGTTTGGACTGCATGA</t>
  </si>
  <si>
    <t>ATGTCTTCAATTGCCATGCGGAGGTTCACCCAGCGCCCTTCGTCTCGAAGGCATTGAGGAATCAGACAAGAACCTTTTCTTCAACTAGACCCGCAGGCGCATTATCACACACGCCCCTCTTCGGGCGAAGGAAGCTTCTCCATTCGCTGGCAACAAATACCCGATCATTATCATGAGTACGATGCAATTGTGGTGGGCGCCGGTGGTGCAGGACTTCGTGCTGCATTTGGTCTTGCCGAGGCGGGCTTCAACACCGCGTGCATATCGAAGCTCTTCCCTACTCGAAGTCACACGGTAGCGGCTCAGGGAGGTATCAATGCTGCTCTGGGGAACATGCACAAGGATGACTGGAGATGGCACATGTATGATACAGTTAAGGGGTCGGATTGGCTTGGAGACCAAGATGCGATTCATTACATGACTAGAGAGGCACCACAATCTGTTATCGAACTAGAGAACTACGGATGTCCTTTCTCAAGAACAGAAGACGGCAAGATTATCAACGAGCCTTTGGAGGCCAATCGCAGAACTATGGGAAGGGAGGGCAGGCATATAGATGTTGCGCTGCCGCAGATAGAACGGGCCATGCCCTTCTACACACTTTATACGGCCAATCTCTCCGACATAATACTAACTACTTTATCGAGTACTTTGCCCTGGATTTGATAATGGAGGATGGTCAATGCAGAGGTGTTATTGCTTACAACCAGGAAGACGGCACTCTTCATCGATTCAAAGCACACAACACTGTTTTGGCTACTGGTGGTTATGGGCGTGCATATTTCAGTTGTACTTCTGCGCACACTTGCACTGGTGACGGAATGGCTATGGTCGCGCGCGCAGGACTTCCCAATCAAGATCTCGAATTCGTCCAGTTCCACCCCACAGGTATATACGGTGCTGGTTGCTTGATCACTGAGGGTGCTCGTGGTGAGGGCGGATATCTTCTCAACTCCGAGGGAGAGAGATTCATGGAAAGATATGCACCAACTGCCAAGGACCTAGCCAGTCGAGATGTCGTCTCACGATCAATGACGATGGAAATCCGCGAAGGTCGTGGTGTGGGTCCCGAGAAGGATCATCTCTACCTCCAGCTTAGCCATTTGCCAGCTGAGATTCTCGCCGAACGTCTTCCAGGTATCTCCGAGACTGCCTCTATCTTCTCTGGTGTCGATGTCCGAAAGCAACCTATTCCTGTTCTGCCCACAGTCCACTACAACATGGGAGGTATCCCAACCAAGTATACTGGTGAGGTCCTCACTGTTGATGCCGAAGGTAAGGACAAGGTTGTTCCAGGTCTTTTCGCATGTGGAGAGGCCGCTTGTGTCTCGGTTCACGGTGCCAATCGCCTTGGAGCCAATTCTCTTCTGGATCTAATCGTCTTCGGCCGCGCTGTCTCCCATACAGTCCGTGATAACTTCGAGCCGAACATGCCGCACAAGGAGATCAGTGCCGATGCTGGTGCCGAGTCAATTAGCGTTCTTGATCATGTCCGAACTGCCAGCGGACCAAAGCCCACGCACGAAATCCGTTTAGCGATGCAAAAGACCATGCAGACTGACGTCAGCGTATTCAGAACGCAAGAGTCTCTAGATGAGGGTGTTAAAAGGATCAGGGAAGTCGATCAGACATTCAAGGATGTTGGAACCAAGGACCGCAGTATGATTTGGAACTCGGATTTGGTTGAGACATTGGAGTTGAGAAACTTGTTAACTTGCGCGTCCAAACCGCCGAATCAGCAGCTGCAAGAAAGGAATCTCGTGGTGCACATGCCCGAGAAGATTACCCAGACCGTAACGATAAGGAGTGGATGAAGCACACTCTATCATTCCAGAAGAAGCCGCATGGCAAGGTTGACTTGTCGTATAGAGCAGTTGTTTCCCACACGCTTGATGAGAATGAGTGCAAGGCTGTTCCCCcGTTCAAGCGTGTATACTAG</t>
  </si>
  <si>
    <t>ATGGCAGAGACGAGGGCGGAGACCGATGCCTTCGGAGAGGTGCAGGTGCCGGCAGACAAATATTGGGGGGCACAAACAGAGAGGTCGTTTGAGAATTTCAAAATCAATCAACCGCAGGATCGAATGCCCCCTCCCATTGTGAAAGCATTCGGTATATTGAAGGGTGCCGCAGCAACGGTGAACATGCGTTTTGGACTTGTCCCAAGATTGGTAAAGCCATCCAGCAAGCTGCTGCCGAAGTGGCAGATCTCAAGCTCCTTGATCACTTCCCCCTCGTAGTCTGGCAAACTGGTTCAGGAACGCAGTCAAATATGAATGCCAATGAGGTTATATCGAATCGTGCAATTGAAATCTTGGGCGGGAAGATGGGCAGCAAGAAGCCGGTGCATCCAAATGATCATGTCAACATGAGCGCCTCCTCCAACGATACATTCCCTACTGTTATGCATATTGCCGCTGTGCTGGAAATTGAGCACGAACTCCTCCCCGCGATCAAATCTCTCCGGGCCGCCCTTCAGGTCAAGGTCGACGAATTCGAAGCGAAGAAGATTATCAAAATTGGCCGGACTCATCTTCAGGATGCAACACCCCTAACCCTCGCACAGGAATTCTCTGGCTACGTAGCACAGCTCGATTTTGGCATCAAGCGCGTTGAGTCTTCTCTCCCGGATCTTCGCTTGCTAGCGCAGGGCGGAACCGCTGTCGGGACCGGAATCAACACCTTCAAGGGCTTTGCAGAAGGAATTGCGGAAGAAGTCAGCAAGATGACTGGTATAGAGTTCAAGACTGCTCCGAATAAGTTCGAGGCACTCGCAGCCCATGACGCAATTGTGCAAGCCTCTGGTTCCCTCAACACCCTCGCTTCATCCCTTTTCAAGATTGCCCAAGATATTCGATATCTTGGTTCCGGACCTCGTTGTGGACTCGGTGAATTGGCATTGCCCGAGAACGAGCCTGGAAGCAGTATCATGCCCGGAAAGGTCAACCCAACTCAGTGCGAGGCCTTAACAATGGTTTGTGCTCAAGTGATCGGAAACCATACTGCAACGACAATTGGGGGTATGAACGGTCAATTCGAGCTGAACGTCTTCAAGCCTTTGGTTATTCGAAACCTACTTCACAGCATCCGGATTCTCAGTGATGGAATGAGAAGCTTCGAGGCCCACTTGGTCGTAGGACTAAAGGCAAACGAGGGGAAGATTGCCAGTATTATGAAGGAGTCCTCATGCTGGTAACCTGTCTAAATCCAAAAATCGGTTACGATATGGCGAGCAAGGTTGCCAAGAACGCACACAAGAAGGGTCTAACTTTGAAGGAATCAGCTATGGAACTCAAGGCGCTGAGTGAAGAGGATTTTGATAGTCTTGTCAAGCCCGAGTTAATGGTTGGGCCAGAAGATTATAGGGCCAAATGA</t>
  </si>
  <si>
    <t>ATGTTTGCAGTACGACGATCAATGCTAGGCGCTACTGGCCGGAGGGCGTTTTCTGCGAGTGTTAGAGATTATCCAAGGTTACAGTTCTCGGTGCGGCTGGTGGCATTGTCAACCATTATCGCTCCTCCTCAAGCTCAACCCTCGAGTCACAGAGCTCGCCCTCTACGATATCCGCCTGGCACCAGTGTTGCTGCTGATGTCGCCCATATCAATACTAAGAGCAAAGTTACCGGCTACGGCCCAACGCCCGAAGGTCTAGCCGCTGCTCTCACAGGTGCCGAAATCGTCCTCATCCCCGCTGGTGTTCCCCGTAAGCCAGGCATGTCCCGCGATGACCTCTTCAACACCAATGCCTCCATCGTCCGCGATCTTGCTAAAGCCGTAGCGAAATCTGCCCCAAACGCAAATGTCCTTGTCATCTCGAACCCCGTCAACAGCACCGTCCCAATCGTCGCTGAAATCTTCAAGGCAAGAGGTGTCTATAACCCCAAGCGCCTTTTCGGTGTTACCACCCTCGATGTTGTTCGCGCTTCTAGATTCGTTTCCGAGATCAAAGACACGGACCCCGCAGATGAGAAAATCACCGTTGTCGGTGGACACTCCGGGCACACCATCGTTCCTCTATTCTCACAGTCCAGCCACCCAGATTTAGTAGGCAACGCTGCCCTCCTCAAGCGTGTCCAATTCGGAGGTGACGAGGTCGTCGTGGCTAAGGATGGTGCCGGATCTGCAACTTTGTCTATGGCGATGGCAGGCGCACGATTCGCTGAGAGTCTCCTGAAGGCGGCGCAGGGTGTTAAGGGTGTGGTGGAGCCTACTTTTGTAGATAGCCCATTGTTTAAGAGCAAGGGGGTCGATTTCTTTTCCAGCAAGGTTACGTTGGGACCTAATGGAGCAGAGGAGATCCACCCGCTTGGAAAGTTAAGTCCGGAAGAGGAGAAGCTTTTGGAAGCTGCTTTGGCGGGATTGAAGACCATATCGAGAAGGGTGTTGCTTTCGTTGCCTCGAGCCCAGGGAAATAA</t>
  </si>
  <si>
    <t>ATGGGCTACACCGACGTTGATAAGCTGGCTATCAACACCATTCGACTCCTCGCTTCGATGCCACATCCAAGGCCAACTCGGGCCATCCAGGCGCCCcTATGGTTTGGCCCCAGCTGCCCATGTTTTGTTCAACAGGATCATGAACTACAACCCCAGAGATCCCAAATGGGTCAACCGGGACAGATTTGTCCTCTCAACGGCCATGCTTGCATGCTTCAATATGCTATCCTCCATCTTTGCGGTTATAAGCTCTCCATTGATGACCTCAAGTCCTTCAGAACATCGATTCTATCACCCCCGGCCATCCCGAGGCCCATGACACCGAAGGTATTGAAGTCACCACTGGTCCTCTGGGTCAAGGGTTCTCCAATGCTGTTGGTCTTGCCATCGCTCAGCACCATGCTGCCGCTGAATTCAACAAGCCTGGATTCGAGCTCATTAATAACCATACATACGTATTCCTGGGCGATGGGTGTTTGATGGAGGGCGTTACCAGTGAGGCCGCGTCTTTGGCCGGTCACTTACAATTGGGCAACTTGATTGCCATCTATGATGATAACCATATATCTATTGATGGTGACACCAACTGTCAATTCACAGAAGATGTCGTGGGGCGATTCCATTCCTATGGGTGGCACGTCGAGATTGTGGAGGATGGCAACCATGATTTGGAGGGTATTGAAGCTGCAATCAGGAAGTGCCAGGCCATCAAGGACAAACCGTCCATGATCAAACTCCGGACGACCATTGGCTTCGGCTCGTTGCACCAGGGTACTGCCGGTGTTCATGGTTCCGCGCTCAAGACAGACGACATCAAACAAGTCAAGACCAAATTTGGATTTGATCCCGAGAAGACCTTTGTTGTCCCCCAAGAAGTTTATGATTTGTACAACAAGAAGGGTGCTGAAGGAGCAGCAAAGGAGCAAGACTGGACTCAACTCCTCGAGAAGTATGAGAATTCTCATAAAGCTGAGGCAACAGACCTCAAGCGCCGCCTCGCTGGAGAACTCCCcGAAGGCTGGGAAAAGGCACTCCCGACATATTCTCCATCAGACCCTGCTGTAGCTTCGAGAAAGCTTTCGGAGATTGTGCTACAGAAAATTCACAACGTTATCCCGGAATTGTTAGGTGGTTCGGCAGACTTGACTGGCTCGAATTTGACCAGATGGAAGGAAGCGGTCGACTTCCAACCACCCTCGACTGGCCTCGGCGACTGGTCTGGACGATACATCAGATATGGTGTCCGTGAACACGCCATGGGTGCTGTCATGAACGGTCTCGCAGCATACGGTACTGTCATCCCATACGGCGGTACGTTCTTGAACTTTGTTTCCTACGCAGCTGGGGCCGTCCGTCTCTCGTCCCTTTCCCAGATCCGCACCATCTGGGTTGCTACCCACGACTCGATTGGTCTTGGTGAGGACGGTCCAACTCATCAACCCATTGAGACTCTCGCACATTTCCGTGCTCTTCCCAACTGCATGGTCTGGAGACCAGCCGACGGAAACGAGACCAGCGCGGCATACTACATTGCCCTGACCTCCAAGCACACTCCTTCAATTCTGGCTCTCTCGCGTCAAAACCTCCCACAACTTGAGAACTCAACCATTGCCAACGCCATCAAAGGAGGTTACACCGTCCACGAGGCCAAAAATGCTGACATAACTCTTGTGTCCACCGGTTCTGAAGTTGGCATTTGCGTTGATGCTGTCAAGTACCTAAAGGAGAAGCACAACTTGACTGCTCGCGTCGTCTCCCTTCCTTGTTGGGAAATTTTCGATGCCCAATCAAAGGAGTATAAGCTCAGCATTCTCCCAAACGGCATTCCATCTCTGTCTGTTGAAGTCATGTCAACTATGGGCTGGGCTCGTTATACTCACGAGCAGTTTGGTCTCAACAGATTCGGTGCTAGCGGCGCTTACAAGGACGTTTACAAGAATTCGAGTTCACTCCAGAGGGAATCAGCAAGCGTGCTGTGGCCACCGTTGATTTCTACAAAGGCGTTCCAAATCTCAGATCGCCTATCAACCGTGCTTTTGAGCAACTCATTTAA</t>
  </si>
  <si>
    <t>ATGACACAAACTCAATTTGGGAGGACCGACATGGTCGCTATCAACACTCTGCGGGCTCTTTCCTCGATGCTATCTTCAAAGCGCAGTCGGGCCACCCAGGTGCACCTCTGGGTCTTGCTCCCATTGCACATGTTTTATTTAAACACATGAATTGAATCCCAAGACGAACAAGAGTTGGATTAACCGAGATCGTTTCGTGCTCTCGAATGCCACGCATGCGCACTACTCTACTCTCTTTTGCATTTATACGGATATCTATCCATGGATGACTTAAAAGCCTTCCGTAATTAGCATCTAGAACCCCCGGTCACCCAGAATCACACGATACACCAGGGGTAGAAGTCACCACTGGGCCTCTGGGCCAAGGGCTCGCTAATGCGCTTGGCCTCGCAGTGGCACAAGCCCACATGTCAGCTCTTTATAACAAACCCGGCTTCGAGCTCTTCTCCAACCACACCTTTGTCATCTTTGGGGACGGGTGTGCCATGGAGGGCGTTGCATCTGAGGCAGCATCCTAGCTGGCCATCTCCAGTTGGGAAGCCTGATTGCTATTTATGACGATAATAATATCTGCATTGTGGCAACATTAACTCAACATTCACTGAAGATGTCCTGAAACGTTTCGAGGCCTACGGTTGGCACACTCAGCACGTTTGTGACGAGATACTGATCTTGATGCCATGGACCAGGCAATCGAAGCTGCAATTGCGGTCAAGAATAAACCTTCTATCATAAAGGTGACCACTACAATCGGATACGGGTCATTGCATCAAGGCACTGCAAGCGTACATGGCTCCCCACTTAAAGCAGATGATATCCAACAGCTCAAGGAGAAGTTCGGCATCTCCCCCACGCCATTCACTGTCCCAAAAGAGTCTATGAGTTGTACCACGCCCGTGCCGCGAAAGGTGCCGCCGCAGAAGCTCAATGGAATGAAAGATTTCAGAAATACAAACTCGAACACGAGGACTTACACGCAGAGCTTTCCCGTCGTCTTGCCGGCAACCTACCTGAGGACTGGCAGAATAATTACCAACATACCAAAAAACCGATCCAGTAAGCATCTCCGTTCGAGACAGAGAAGCCCCAAAGCCAAGTTCTCACTCCCATCAAACACAGGCGCTCGCCAGTCGCAAGCTTTCAGAAATCGTGCTCGAATCTATTCAGCGCGCCTTACCGGAGCTCATGAGCGGCTCCGCGGATTTAACATCCTCAAATTTAACCCGGTGGAAAGATGCCACTGACTTTCAAGCCCCAAACACGGGGATTGGACAGGAGGCAGGTCGCTATCTGCTCTGCTACTGAGAGAACACGCCATGGAGCAACAATGAACGGCATCGCAGCCTACGGAGCCAACCTCATCCCATGCGGAGGAACATTTCTCAACTTCGTCTCCTACGCCGCGGGGGCGATTCGTGTGTCAGCCCTAGGCCGGCACCGCGTAATCTGGATTGCCACACACGATAGCTTGCATTGGGTCAAGATGGACCAACTCATCAACCGATCGAGACGCTGGCACACTTCCGAGCCATGCCGAACCTGCATGTTTGGCGACCCGCAGATGGAATGAAACCAGCGCCGCCTATCTGATGTCTCTTTCTGCCAAAGAAACACCCAGCATCATCGCGCTCAGCCGCCAAAATCTACCCCATTTAGTCAACAGCACCATAGACAAAGCCTCCAAAGGCGGCTACGTGATCCTCGAGAATCTGGAGGCAGAAATCACGCTCGTGTCGACCGGGTCCGAAGTCAGTCTCTGTCTCGATGCAGCACGACTTCTCCAGGAACAGAACATCATAGCTCGAGTCGTTGTCTCCCCTGCCAAGAAATATTCGACACTCAACCCAAAGCCTATCAACTATCTGTTCTGAAACCCGGTATCCCCATTCTGTCCATTGAGCCTCTATCAACTCGGGGCTGGGAAAGGACTCCCACGTCCAGTTTGGAATCAATCGATTCGGCGCCAGCGGACCTTGGCAAGCGTCTATGATAAATTCCACATGACAGCCCAAGGCATTGTCGAACGTGCGGTTAAGACTGTTGATTTCTATAAAGGCGTGACGGATCTTCGGTCCCCGGTCGATCGACCATTTGAGCAGCTTGTGTAG</t>
  </si>
  <si>
    <t>ATGTCTACCAAGTTTGTAAATTCCCTGCAGGCAATCCAAGATGCTGGCACAGTCTTGATTGCAGACACGGCCGACTTTCAACAATCGCACGGTTCAAGCCTTCGGAGGGCACTACTAACCCATCTCTCCTCTACATCGCAGCACAAAATCCAGAGTATGCCTCACTAGTTCAAAAAaCAGTCGAGTATGCCAAATCTCTTGACGTTAACTCCGAGGAACGATTACAGCTGGCTGCCGAGTTCCTGGCTGTGCAATTCGGAACCGAGATATACAAGCTCACAGGTCGCGTCTCCACCGAGGTAGACGTCGTTTATTCCTTCAACACTGCCAAAACTGTGACTGCTGCACTCCGGGTTCTGGATTTATACGCCTCGCAGGAGGTTTCCAAGGAGCATGTCCGCATCAAAATTAGCGCCACGTGGGAGGGCATCAAAGCCGCTTCGATCCTGACCAAGGAGCACGGAGTCAGCGTCTTGATCACTATTGTTTTTGGTCTTGTTCAGGCCATCACAGCGGCAGAAGCAGGTGTCGCGTGTATTGCTCCGTATGTAGGGCGTATAAGCGACTGGCACAAGGCTCACGGAACGCATAATCGTGACATGGGAGTTGAGACGGTGCAGAAGATCCAGAATTATTTGCGCAAATACGGGCAGAAGACCCAGGTTATGGGAGCAAGTTTCCGGAGCACAGCACAGGCCAGAGCGCTTGCTGGCGTAGACCTTTTAACTATCGCACCCGCGATATTGGCGCAGCTTGAGGCGGAGGAGGAGAATGTGTTGTCCTTGTCCCAAATAGAGAGTGTAAGACTAATGGGACCACAGCTCAAGCAGCAGATATTGCCAAAGCCTCGTATATTAATGATGAGAATGCTTTCAGATGGGCCTTCAACGGAGATGCATGCGCGGTGGAAAAGTCGGCTGAAGCTATGAGAAAATTTGCCGAAGATAGCGACAGGTTGAAAGCGCTGCTTTCTCGCCTTTTATGA</t>
  </si>
  <si>
    <t>ATGTCTCCCCCAGCTATCATCGCGCCCTCGATCCTCTCTGCGGATTTCGCAGTCTTCGGCCAGGAATGCAAGGACACTATCGCCAGAGGGGCTGACTGCTCCATGTCGATATCATGGACGGGCATTTCGTCCCCAACATCACCTTCGGCGCGCCGGTCGTGACGGCCATTCGAAAGCATGTCGATCCCCCTACGGCAAAACATGGAAAGGGCACTTTCGATTGCCACATGATGATCGCAGAGCAAAGAAATGGGTAAAGGATTTCAAGAAGGCGGGATGCAATCTCTACTGCTTTCATTACGAAGCCGCCTTCAGCTCCGCAGCCGAATCCCCGGAACAGACGACGGACAAGAAGACGAGTCCGAAGGAACTGATTCGATATATCCATGATCAGGGCTTGCTGGCTGGCATTGCGATTAAGCCCGATACGAGCGTGGATGTTTTATGGGAGATTCTGGAGAACACGGTTGAGGCTGAACGTCCAGATTGGTTCTGGTCATGACCGTATACCCTGGCTTTGGTGGGCAGAAGTTCATGGCTACTGAATTGCCCAAGGTCACCGAGCTCCGAAAACGATACCCAGAGATGCACATAGAGGTTGATGGCGGAGTAGGCCCTAGTACAATTGACAGCTGTGCGGATGCGGGAGCAAATGTTATTGTTGCAGGTAGTGCAGTATTTGGCGCAGCGGATCCAGGAGCGGTGATTAGTCAGTTACGGCAGGTTGTCGAGAGCAGGAGAAAGTGA</t>
  </si>
  <si>
    <t>ATGGCTCAAGCTGCTCCCCTCACATCAGACCGTCTTCCATTATCTCCTGCGACGAGCGCCATGTCGAACGGGGCTGCTACACGACTGACCCAACCCAAGACGGAACAGCATAATCACATCTGGTTGGTGACGGGACCAGCTGGCTGCGGCAAGAGCACCGTGGCCCAGTTCATTGCCAAATCGATGAATCTACCCTTCATTGAAGGCGACGAGTCCATCCTCAATCCAACATCGACAAGATGTCTAATGGAATACCTCTGACGGACGCCGACCGTTGGGACTGGCTTACTCGCCTTCGGGAAGAATCCTTGAACCGTCTATCTGCAGGTGCGCAGGGTATCGTCTTGACCTGCTCGGCCCTCAAACGCAAATACCGAGATGTCATCCGCGTTGCACCGTACTACTCGCACAACGTCCGCGTCCATTTTGTCTACTTGCACGCACCCGAACACGTCCTCATGGAGCGGGTGCGCGCTCGAAAGGGTCACTACATGGGCGCCAATATGGTTCACAGCCAGTTCGGAATCCTCGAGACGCCTGGAATGTCGGAAACAGATGTCATCAGTGTGGATGTGAGCGGTTCGCTCGAGCAGGTCGAGCACGATGCGCTTGCCAAGATCCGCGAGGCCGTCGAGAGGGAAGCGGCCAAGGACTCGTGA</t>
  </si>
  <si>
    <t>ATGTCTACACCGACGGAGACTTCGGCCTGATCGGTCTGGCTGTTATGGGCCAAAATTTGATCTTGAATGCCGCAGACCATGGATATAATGTCGTCGCCTTCAACAGAACCGTCTCCAAGGTTGACCACTTTCTGGCCAATGAGGCGAAGGAAAGTCCATCCAGGGCGCTCACTCGATAGAAGAGTTTGTTTCGAAGCTGAAGAAACCCCGCCGCATGATGCTCCTGGTTATGGCAGGAAAGCCCGTTGATGATTTCATCGAAACCCTCCTGCCCCATTGCGAGAAGGGCGATATTATCATCGATGGTGGTAACTCGCATTTCCCCGATACCAACAGACGAACCGCATACTTGAAGACAAAGGGCATTCGATTTGTTGGTACTGGTGTCTCTGGGGGCGAGGAAGGTGCTCGATTCGGTCCTTCTCTGATGCCCGGTGGAAACGAGGAGGCTTGGCCATATATCAAGGACATCTTCCAAGACATTGCCGCGAAGAGCGATGGAGAAGCTTGCTGCGAGTGGGTGGGAGATAACGGTGCTGGACACTACGTCAAGATGGTGCACAACGGTATTGAATATGGTGACATGCAACTCATCTGCGAGCCTATGATATCATGAAGCGCGGTCTTGGGATGAAAGACAAGGAGATCGCCGATGTCCTTACGGTGTGGAATAAGGGTGTTCTTGATTCTTTCCTGATCGACATTACCAAAGATATTCTCTATTTCAACGATGACGACGGAACCCCACTTGTTGAGAAGATTCTCGATTCTGCTGGACAAAAGGGAACAGGAAAGTGGACTGCAATCAACGCTCTCGACCTTGGAATGCCTGTGACTTTGATCGGTGAGGCCGTCTTTGCCCGTTGTTTGTCCTCTATCAAGGACGAGCGTACGCGAGCCTCCAGTGTTCTCTCGTATGTTGGCCGAACGACCAAGTTCGAGGGCAACCGAGAGCAATTCCTCGAGGACTTGGAGCAAGCTTTATACGCTTCGAAGATTATTTCATACGCTCAAGGCTTCATGCTGATGCAAGAGCTGCTAGGGAATTCAAGTGGAAGCTCAACAAGCCTTCCATTGCACTGATGTGGCGCGGAGGATGCATCATCAGGTCTGTCTTCTTGAAGGACATCACCTCGGCCTATCGTGAAAACAACGATCTCGAGAACCTTCTGTTCAACGACTTCTTCAAAAAGGCAATCCACAAGGCTCAACCTGGCTGGAGAGATGTTGTCGCCAAGGCGGCTCTTCTCGGTATCCCTACCCCGGCCTTCTCGACGGCACTCTCATGGTTCGATGGTTACCGTACCAAGGACTTGCCAGCCAACCTCCTCCAAGCCCAACGTGATTACTTTGGTGCACACACTTTCCGTGTCAAGCCCGAGCATGCCACAGCCAAGTACCCTGAGGGCAAAGATATCCATGTCAACTGGACTGGCCGCGGTGGAAATGTCTCCTCCTCTGCATACCAAGCATAA</t>
  </si>
  <si>
    <t>ATGTTGAGGCAATCTTTGGCTCGTTCGGCCCAAAGGGCGACACGGAGGAGCTACAATGCCTCCCGGGGCTTTGCAACCACGGGTAGGAGGCAGGCGGAGGTTCAGCTCACAGTTGGTATGGTCCATTGGGCTCGCGGATTGAAGAGAGTCGCAGAGTGCTAATGGGTTCTGCAGATGGCAAGCAGGTGTCAATAGAAGGTATGTCGGGAGTTGGGAATTGCGTCGAGTGGTGTTGACGGTTTCCACAGCTGGTTCTGCTTTGATTCAAGCTTGTGAAAAGGCGGGGgCGGTGATTCCTAGGTATGCTCTAATGATCATGGTAGAATTGTGCTTCTGCTAACAAATCTGCAGATACTGTTATCACGAGTGAGTTCTTTTCCGAGTCCTTCCCAATCAACGACTAATATCCACCACAGAAAGCTTATGATCGCTGGGAATTGTCGGATGTGCTTGGTAGAGGTAGAGAGGGCTCCAAAACCGGTGGCATCATGCGCATGGCCAGTACAGCCTGGGATGGTAGTCAAGACGAACTCGCCCCTTACACATAAAGCCCGAGAAGGAGTTATGGAATTTCTGCTGGCCAACCATCCTCTTGATTGCCCTATCTGCGACCAGGGAGGAGAGTGCGATTTACAGGATCAATCAATGCGATATGGAGCTGATAGAGGAAGATTTCATGAGATTGGTGGCAAGCGTGCTACGGAAGACAAGAATATCGGGCCCCTCATCAAGACGTCGATGAACAGGTGTATCCACTGCACTAGGTGTATCCGGTTTGCAAACGACGTTGCGGGTGCTCCAGAACTCGGATCTACAGGCCGAGGCAATGATATGCAGATTGGTACATACCTCGAGAAGAACCTTGATTCTGAAATGTCTGGAAATATTATCGATCTATGCCCAGTTGGAGCCCTCACGTCAAAACCATACGCTTTCCGAGCTAGGCCCTGGGAGCTGAAACACTCCGAGTCAATTGATGTTCTAGATGGTCTAGGATCAAATATCCGGGTCGATTCTAGAGGTCTCGAAGTTATGCGAATTCTCCCCAGACTGAACGACGATGTAAATGAAGAGTGGATCAATGACAAGACAAGATTTGCCTGTGATGGATTGAAGACTCAGAGGCTTACTACACCTCTCATTCGCAAGGATGATAAATTCTTACCCGCCACTTGGGAGCAAGCTTTGACAGAAATTGCTGCTGCCTACAAGGACTTCGCACCTAAGGGGAACGAATTTAAGGCTATTGCTGGAGAACTGATCGAGACGGAGTCTATGGTTGCTCTCAAGGACCTTGCAAACAAGCTTGGTTCAGACAACTTGGCTCTTGACCAACCTTCTGGAAGTCAACCCCTTGCTCACGGAATTGATGTTCGATCAAATTATATGTTCAACTCAAAGATCTGGGGCATTGAGGAAGCCGATGCCATTCTTATTGTGGGCAGCAACACACGGCACGAAGCTGCTGGACTGAATGCTCGTATTAGAAAACAATGGTTGCGATCGGATCTTGAGATTGGgGTTGTTGGTGAGACTTGGCAATCAACATTTGAGTTCGAGCACCTTGGCACTGATGCAGCGGCCCTCAAGAAAGCTCTTGCTGGTCCATTCGGCAAGAAGCTTCAAGGTGCCAAGAGGCCAATGATCATTGTTGGCTCTGGTGTCACTGATCACGAGGATGCGAAGGCTATCTACGAGATGGTCGGTGCGTTCGTAGAGAAGAATGCCTCCAATTTTCTGACCGAGGAGTGGAATGGTTACAACGTCCTCCAACGGGCAGCTTCAAGGGCTGGCGCGTTCGAAATTGGATTCACTACCCCATCCGCGGAAGTTGGGAACACGAAGCCCAAGTTCGTCTGGCTTCTAGGTGCCGATGAGTTCAATGCTGCCGATATTCCCAAGGATGCTTTCGTGGTTTACCAAGGTCATCATGGTGATCGAGGTGCTCAAGTCGCTGATGTTGTCCTCCCTGGTGCTGCCTACACCGAAAAGGCTGGCACGTATGTCAACACAGAAGGACGAGCTCAAATGACCCGAGCAGCAACATCACTTCCTGGCGCTGCACGAACGGACTGGAAGATTATCCGGGCCGTTAGTGAATTCCTCGGTGCACCACTTCCATATGATGATGTCGCAGCTCTCCGAGACCGTATGGTCCAAATCAGTCCTGCGTTGGCGAGTTATGATGTCGTTGAGCCCGTGGCGTTGAGACAGTTGAGCAAGGTGCAATTGGTGGATCAGAACAAGGGCAGCAAGTTGAGTGGGGCGCCGTTAAAGAAGGTTATCGAAAACTTCTACTTTACGGATGTTATCTCGAGAAGGTATGCTTCCCTCTCACTCCATCGCAGCTCCGAGGGAAAAATGCTAATGAAAATAGTTCACCAACGATGGCGAGATGTT</t>
  </si>
  <si>
    <t>MLRQSLARSAQRATRRSYNASRGFATTGRRQAEVQLTVDGKQVSIEAGSALIQACEKAGAVIPRYCYHEKLMIAGNCRMC LVEVERAPKPVASCAWPVQPGMVVKTNSPLTHKAREGVMEFLLANHPLDCPICDQGGECDLQDQSMRYGADRGRFHEIGG KRATEDKNIGPLIKTSMNRCIHCTRCIRFANDVAGAPELGSTGRGNDMQIGTYLEKNLDSEMSGNIIDLCPVGALTSKPY AFRARPWELKHSESIDVLDGLGSNIRVDSRGLEVMRILPRLNDDVNEEWINDKTRFACDGLKTQRLTTPLIRKDDKFLPA TWEQALTEIAAAYKDFAPKGNEFKAIAGELIETESMVALKDLANKLGSDNLALDQPSGSQPLAHGIDVRSNYMFNSKIWG IEEADAILIVGSNTRHEAAGLNARIRKQWLRSDLEIGVVGETWQSTFEFEHLGTDAAALKKALAGPFGKKLQGAKRPMII VGSGVTDHEDAKAIYEMVGAFVEKNASNFLTEEWNGYNVLQRAASRAGAFEIGFTTPSAEVGNTKPKFVWLLGADEFNAA DIPKDAFVVYQGHHGDRGAQVADVVLPGAAYTEKAGTYVNTEGRAQMTRAATSLPGAARTDWKIIRAVSEFLGAPLPYDD</t>
  </si>
  <si>
    <t>ATGGCAGCTCCTTCAATTACCCGGCTGGCCGGCCACCATGCTAAACGCCTCTGCTTGCGACCTACTGTACCCAGAGTCTGCTTTCAACGATTACCCACCCGATCCCTTTCCGTTGTTACATCCAGGAGAAGTCCAGATGCTTACTCGCCGACCCGATTGATCCCCACAGACGAACACTTTGCCCACCCTATAAATGTCGACGACCCTCAGCATATGAATGTTACCCCCGATTCGAATCTGGAAGAGGGCGCTGTGGAGAACAGGAAGATTAGACACTATACCGTGAATTTTGGTCCACAGCATCCAGCCGCCCACGGTGTGTTACGATTGATTCTAGAGCTCAATGGGGAGGAGATTGTCAGATCGGATCCTCATGTGGGGTTACTGCATCGCGGGACTGAAAAGTTGATCGAGTATAAGACCTACCTCCAGGCTCTGCCGTATTTTGACCGCTTGGATTATGTCTCCATGATGACCAACGAACAATGCTTTTCATTGGCAGTAGAGAAGTTGTTAAACGTTGAGATTCCAGAACGGGCAAAGTGGATTAGGACGATGTTCGGGGAGATCACACGGATTTTGAATCATTTGATGTCTGTTTTGTCTCACGCAATGGATGTTGGGGCACTTACACCGTTCTTGTGGGGATTTGAGGAACGTGAAAAACTGATGAATTCTATGAAAGAGTTTCAGGAGCACGTCTCCATGCTGCCTATATCCGCCCCGGCGGTGTCCATCAAGACCTTCCCGTGGGACTCCTTGACGACATCTACCAATGGGCAACTCAGTTTGGCGATCGGATCGATGAGACCGAGGAGATGCTCACTGATAACCGCATCTGGATCGGGAGGACGAAAGGCGTTGGAGTTGTATCTGCTGCTGATGCACTAAATTATGGGTTTACTGGTGTCATGCTTCGTGGTTCTGGCATTCCATGGGATGTACGTAAGAGCCAACCTTACGATGCATATGGTGAAGTTGAATTCGATGTTCCCGTCGGAGTCAATGGCGACTGCTATGACCGATATTTGTGCCGAATGGAAGAGTTCAGACAATCGCTCCGAATAATCCACCAGTGCTTGAATAAGATGCCTGCTGGACCTATCCGTTGCGAGGACTACAAAATCTCCCCACCACCGAGAGCGGCAATGAAGGAGAATATGGAAGCCCTTATCCACCACTTCTTGCTCTTCACCAAGGGATATACGGTTCCGCCAGGAGAGACATATTCAGCAATCGAGGCTCCAAAAGGAGAAATGGGTGTCTATGTAGTGAGCGATGGTAGTGAAAGACCATACCGTTGCAAAATCAGAGCCCCTGGGTTCGCACATCTGGGAGCTTTTGACCAAATTTCGAGGGGCCATCTGCTTGCTGATGCGGTCGCAATTATAGGAACGATGGATTTGGGTTCGGCGAGGTTGACCGGTGA</t>
  </si>
  <si>
    <t>ATGCTTTCCACCGCAAGATCAAGAGCCGTATGGCAGTTATCTCGGAGGATTCAGGTCACTGCGAGGCGGGCATATGCTACTGCCGGAAACGAAAATAAACAGAGGAGTGTACCCGACACGCCGAAGGACGTCCCCAATGTTTCCAAGACAAACAAACTCCCAGTGAAGACTCCCCAGACAGGCGGGACGCTACAAGAGAACGAACAGGATGCGGAGAAGTTGAGGGTCATGCAGTCGCCAAATAGAGCTGGCGTGTGGGCAAGAAGTCAGAACCCAAGAGCAAAAGCAATGTCAGGTCCCAGATTTGAGCAGACAATTATGGACTTGCAGCAGCACCCCAAGCAGCTATCGAACTGATTCACCAGCAACCAGTTCGATGGACACACGACCGAATTGTACAATGTGACGGAGGAGGGGGACCGCTGGGACACCCAAGAATTTTCATTAATACCGATAAGCCTCAGATCTGCATGTGCGAGTACTGCGGGCTTCCATATCGAATGAGCATCATCGAAGGCATCTCGAGTCTCTACCAGCTGAAGCCCTGGCTTATCCGTTGGCTCCAAAAGGAAGTGAGGCAGAAATACCCGAATCTCAAAGAATCACTGATGAAGCATTGGGGCAACGGTAA</t>
  </si>
  <si>
    <t>ATGTCTTCAAAACAGATAGTCTTTCTCTCTATCGACGTTCCCTCAAGCTCGCCCTGGATTGGTCAGTCCACCGGTATCTTTGGAGAGGGCAGGCTTTGTACATTAGATCATTATTCGAGGCAAACAAGAACATTGTGGATCCGCGACAACAGAGGCAGTGTTCCAAGAAGCGGAGGGATTACTGGAGAAATGGAAGCATCCCGATCCATATATTCCACCGACAGCACCTGGAGATCGAAATACGAGCGAAACCTCCCTGCACCGATTCTTGAGCCCCGCCTCACAGGCAAATGTAG</t>
  </si>
  <si>
    <t>ATGACAATCGCAGAAACGGCTAAGTCGGCCCTTGGCCTCAGCACAAGTCAACCCCTGCATCGCGAGACGAGATGCGGGACGCCAAACTGCCCATTCAGTACAGGGACAACTGCGCGAATCTGCTTATACCGCTCAATCGGTGTCGAGTTGACAGCTACTATTTACCTTGGAAGTGTGAGATGAGAGACACAGTTATGAGAAGTGCCAATACGAAGAGTTTAAGTTGAGGGTGAAGAAGATGGATGAGTTGAAAGCGGCCAAGGGCGGAGAGAGGAGCAATTGA</t>
  </si>
  <si>
    <t>ATGTTCCGAACCGCCTTTCTCAGATCAGCACGCAGTGCAACCACCCAGATCGCTCGAAACTCAGGCGCAATTGCACGCCCTGTTGTTGCCCCCAGCTCTTTATTCGCAAAATCCCGGTTTGCCCCGTCGGCGTTCCAAACTGCGAGATGTTACTCTGCTGCTGCGGCTCTATCGAAGCCAGAGGTTGAAGGGAGAATAGTTGATCTGTTGAAGAACTTTGATAAGTTACCGATCCAACAAAGTTACGCCCAATTCCCACTTTGCGAACGATCTTGGTTTGGACAGTCTAGATACAGTTGAAGTTGTGATGGCTATCGAGGAGAATTCAGCATTGAAATTCCAGACAAGGAGGCGGATGCAATTCACAGTGGTGCCCGTTGAATATATTCTTGCGCAACCTGATGTCATTGAGCAATTGAACCTGTATATTAAGGCGATGGAGCAATGGGGgGAGAAGCAGGGGAAAGATCAATGGGCGAACACCTATGGTGAAGACTATGTACAGATTCAATGGGCCATAGAAGCATATTGA</t>
  </si>
  <si>
    <t>ATGTCACTATTGCGACCATCAATTGCAAGGGGGTTGCTTCGAGCAGGTGGCCCAGCAGTGCGACAAGCTCTGCCTGGGAGTGTACGATATGACACCACGACGGCATTGGGAACGCCCCTCACAACATCAGATTCCGCAAGAGGCTCCGTGGTGGTCAAGGCAGGAGAAGAGCCTAGACACAATCAACCGAATTATCTTGCAGAAGTAGACCAAGCTTCCTCCCGTTTTCCCCAACCCCAAAACATATCATGGACGGAAGCGAGCCGGGCGTGGTTCTCCCAGCTGCTGCACTCTCTGGAGCGCCAATTGAGCTTGAAGCCCGCACAGTCAGATCTATAAACCAACCAAAACCGCTACTCAGTCGGGAGAATGGCACAGCCACCATTGGCGAATGGACTGGGACATATTGCCAAAGGGACACAGATGGGAGAATCCTTTGATGGGTTGGCAATCTTCAGCAGATTTCATGCAAGGAACACATGTCAACTTCAAGACTAAGGAGGATGCAATCAGATTTGCTGAAAAaCAGGGCTATGAATACTTCGTGCAGGAGCCGAACACTAGAAAGATCATTCCAAAGGCATATGCTAATAACTTCTTATGGTCTGACAAGAAGTTGAAGCATATTCGGACGAAATAG</t>
  </si>
  <si>
    <t>&gt;4444_g</t>
  </si>
  <si>
    <t>MGTFVLRLINLPILSIAAIQWRVRGHGSKSISACDIRFESRERAIFSQPEVGAGVTPDGGGFEWLPRDVGRSRALEILSGSDGFDASTARLYGWTNRAIPDMEFESFVDWVSR</t>
  </si>
  <si>
    <t>&gt;1875_g</t>
  </si>
  <si>
    <t>MSCPDCISGGVHDGQPTGTTATLHGIPTYIAQPEAGIKIKGLIVMITDAFGWEFVNNRLLCDQYAKNGGFLVYCPDFMMGSAMSPACLPLVDKITVSASWYETLFKKPIYVTQALIHVIPWLIKTRMSVVKPRVFNFFKALRTSPPPFETNNLKVGAAGFCWGGAYTFLLAHDTPSSRVQRHVSQTKSTALEPLLDCAFAAHPSSVKVPTDIEAVKIPMSVAVGDNDMAMNGEQALQMKKILEDKLEGDHVVNILPGAKHGFSIRAMPDDKLQMKYADQAEAQAIAWFTRWFGV</t>
  </si>
  <si>
    <t>&gt;7891_g</t>
  </si>
  <si>
    <t>MSVSTVEFKPFTDQKPGTSGLRKKVVVFQKPHYSESFVASILLSIPEGAQGSTLVIAGDGRYWNPEVVQLIAKIGTAYGVKKLIIGQHGILSTPAASHIIRKRKATGGILLTASHNPGGPKNDFGIKYNLANGGPAPESVTNKIFAVSKGLTSYKIANIPEVNIDTIGTKKYGELEVEIIDSTADYVEMLKEIFDFPLIKKFFQDHKDFKVLFDALSGVTGPYGKAIFEHEFGLPSSSTQNCIPSPDFNGGHPDPNLTYAHSLVEAVEKGKIHFGAASDGDGDRNMIYGAGAFVSPGDSLAIIAHHAKLIPYFKKNGVHGLARSMPTCGAVDLVAKAQGLNCYEVPTGWKFFCALFDADKLSICGEESFGTGSNHIREKDGLWAVVAWLNIIAGIGEAHPEITPSISKIQHDFWAIYGRTFFTRYDYENVSSEGAAKVVKDLTAKIEDKSFVGSKIGDRKVVSAGDFSYTDLDGSVSPNQGLYVKFSDGSRIVVRLSGTGSSGATIRLYVEKHTSDKSKYTLDAQEFLKPDIELATELMKFKEYIGRTEPDVRT</t>
  </si>
  <si>
    <t>&gt;4993_g</t>
  </si>
  <si>
    <t>MFFKALTIVAAASSVAAQRPSNTSICDYYTTALLKNNTAANQKTLLTLVVNTAVIGNYTQPNVGIAVPGILANGTYNGTTVNLLPYFSGELASTNTGGTSGRSVNFLDGGGAAPLMMNLPANDTSSNQYTLLTHLYEYFGVLLGCSMEGTTDFPAYDGDVSMYQTHKFMDLSYAQVTYFIQQVALSAASFGVADSDLAIVGAALATTFDVSCAPLTTVISSQGPQLQSICTDSTCPLAVNATCDLYQTNVTKPTSAGTATSSTPASTSTGVAPITSAGSAASLGVGFGAVVGGLVVLLL</t>
  </si>
  <si>
    <t>&gt;9433_g</t>
  </si>
  <si>
    <t>MRPENEKYLPPAPRGSDRDPRVVSPQAAPLPISTQESMFLDGPSQSSMTNSVPPPPSWQRTVSDPVSPLAHSPSRHDLARTATVPVPPKSAGLIDKNLKFASGSKSPNSPGGIDKSTRRRSYEPKVNVYTECGRHSDEWLFGGFSVADALKKLWEKEKEPAKD</t>
  </si>
  <si>
    <t>&gt;709_g</t>
  </si>
  <si>
    <t>MKDDDRPILDPNKWKGPHEWQAQVWEEIRLRALPEPSPQELAYSQRLLGQPQNEQNPWRHMSYLARAMWTAEYHILESSELLNASSTQSASISPLPCVTTATSTSNNTHQHDTTSLMKEDLIEPASASLALGQESEAEGESDLTEDHIRSTIYEDSTAQQQADIECAQNTEEADQVTTVPSKSSKLTSKAKKALPHRTPARQKSAANSRAKNSKDSPQVVDNDEEALERHNSNARGVQPRRSSRSSRTNVLSYNIKRLAGTAIHTPRKHLNDKQRSPAKSGSQSALDSATSNSGELRVGEVVDTVASYYQKLPLAPSTVLHSTPTPGHKTTNTASPSRMKLLPKRVSDLVTSNAHNSSSPTDTLANASNPGRSNKSKVALPVGRTYDELPSLVPKNWNVLYYDNPADLWAPFIGAQLQSNIEKAAQSNDTQSQRSAGHSKHCNLLSPASTSRSSNKGNNEKSNHHTVDTKSLPSFRGQAPGPNFEQHLTQWDEQIDMRETEERDSASKESQDVSSNLQSIQDYRQEPSPLRSPPLQGTTAVDRPRRHVQQQISSAPQLGQNNKAQLRKERAAPFKPRREMPGEGLASASDDLPIHRPVTNMPVVYQGSSIETLPSLTTEIKIDTWHRIQKMLEIKSDAANRELDPSVFEDLQAYSKRGVIRGFLRTREDQNKRSAEPPIHTSALSVQPTQPKAPMSSYVHKSQAHWLDLQSRREAIRMKVSKKNAEWEATQPALQQYLPQARNNAFLQAVNHEYEGSSTEAVIIPKKLCRKPTERQPTTDASSPAPVAQPAMRNMNPYGTPSHPVPHGPSAVAHPGLLQQRDMHPYRPPSPGPSMHNFRLADSDTDHQPNHLGAHARSAKKSQDSSVLQVAMNTPRLLDLNTNLRSTSAPIGAKEKVNKEKPDKIVGIKEVTIVAPNSEGCFGTQKIMVPDFVSDEGNTESEVQEDEGKMDTDEDWSSKTRKSRKVASVRGSRGRYQKNNMGRGGGRGARGRGQ</t>
  </si>
  <si>
    <t>&gt;2673_g</t>
  </si>
  <si>
    <t>MSSRYSAARPKRAGEQFARQHHGETDSNSGPSKKPKFDIRNPSALAPDAPEEDAVLEADVIGGGGAGTKRGAVNIDGYDSDSDNEGFDARAEERAKGKKGEVSLAAALDDYGKEGGAGNGKSGVDEDADMFADLDEEFADGDEEGKVSVAGKGKKKDVRFLNEDEIEGQVEGSKSGGHVSANFALDPKGKLSTHAMDDQESSDDEEDAALAAQEEDIDEEIGAGGLKRNAPKVDAFNMKAEQEEGRFDAAGNFVRKAADPDSKHDTWLEGVSKKDMKKAAEAHEKREAELRQKRLEDDALLLPDLLRTLILRLEKGESVLESLARLGKSQTKTKKIPKWKLKKQKQIGNDAMDVDNEKSPEDPEQTKIREAIDAITGAADQLLTRGQTDIYEQEREMLIRQYRRESREDWVEPPVEEVLKQGVAPVKMWEYRWIDGRDGGVKQGPFDGATMVAWQDAGYFGEGVEFRKSGDEGPWSRVVDFV</t>
  </si>
  <si>
    <t>&gt;4495_g</t>
  </si>
  <si>
    <t>MAQSGIYDEFAAALTKRFKELKVGRGIDEGVFIGPLTHDRAIGKAMAHINDAKKYGGRVILGGTPLEGIDRGYFLQPTIITGMTPEMLMTREETFAPVVGLYKFDTEEEAITMANDCDVGLGGFICTESIPRSWRVVEALEVGMVGVNLGLLSACESPFGGVKETGYGREGGRQGALEYMNVKSMLINVAN</t>
  </si>
  <si>
    <t>&gt;9000_g</t>
  </si>
  <si>
    <t>MKYIGSLFAPSVCSNRLKLKAEQSLAAVHSRDHATTGYDVQAALLYSIAAYWSDEVEKSEELMDEAIRLALHLSMNRKGFATENGRQDPSLEESWRRTWWQLYITDAHIAGGTTLEDYEMRAFMVDDGQEFSSLAELMGLTRALDLAMAPYGNLSPDTSDLVTANVDAAATAWSPLLPASKKTVQRADGSCDAVLFKANALLLAYVTGLHRRLSTLEYSPIEGVARCPPSTPLEKLPLYNKQNRQMHTCKVLLGIERFDTLLMLPTNILTHTPFIICMIANNTIMHLAACRYQYHGQQLRLARECIRMNMGMLKTLGGYWSLGKRTYEENTVPIPEIQPIAPVEFPQPDFPAPDPSFNLDDLDDLTFHEAIGSMTSNLPPEYEIGL</t>
  </si>
  <si>
    <t>&gt;5838_g</t>
  </si>
  <si>
    <t>MVYCGKPSGSCHACRERKTKCDQVPEGCTQCKRAKRTCPGYRVPGDLIFRNESSSVVRKAKAKEEKLRARGAASKAVASRLVVRTKDSEGEDEEALEVVQREDTSLSLLSLAPTLEDMATNYFVANYVFGMDGPSRGNLEYVPDVTRSRDVDDGLLYSMQAVGLAGFAHFNRAPSLMANARYLYLKAIQETNQALKDPVGVRKDGTLLSIMILGIFETVTGIGTKSISDWEQHLKGAAAVIKLRGPSQVATPAGRRMLIQATASILISCIQRAAPLPAHLEHYMFLAMKKFPQTERLDPAILVQAIMMKFCTFRHVVIFKKLTDLHEILGQALDLDTQLFNITHPSPPGWEYETVLTDIESRFVWRGKYHVYHDSWVAQMWNAVRTTRILLNGIIRSNLLAGLSRTPPVFEEPLYYAQLQASTRVLYEQQEDILCSVPQHVGCFPKELKPFSPNPNLLWLQEDEDGNSVPTIKQSGGSFLVWPLWLAGMMDVATEEVKDFVCANLKAVGAKMGIRQAVVLAEVLEKRQGLESWKEDIGKARSERNKGVNSISAI</t>
  </si>
  <si>
    <t>&gt;2535_g</t>
  </si>
  <si>
    <t>MFPRLSFPSLRCQYASVFVNGKLARTKGPATKFYSRSDSDDIISAISSMAEAYTMERIPLARPPPPPPSTHPGPPEPLEYILFLSLSIQPFFDKSYLKLFKMLCEEELIINRAKFADHALEFLAKTTFLAILVTDEGITEEKNAKVLEKVLEYLKEGGLVIIGQHFPAFVTNMDVFDKFFNERLGLPWKHGDLKRASFMFNSGCTLPKETFEDAMPDGPYSMKARQIRNARVEEKIFVPVPTGQPGYDSLEYGNGHTIDKFKGFPVGYMEQAQAAVACAKVGQGSLVYIGDTNKETDTYIIIMALLGIAR</t>
  </si>
  <si>
    <t>&gt;3825_g</t>
  </si>
  <si>
    <t>MANQRAVPGFSQGRRDLIFGFSFFTNYGGCLFGAGLQLYWWTRSVMQMVIILFLGDSTFDVLKPRVRSRRYAAMYSTSRAGFPEKRMMRIGAKGPKVLKLLLLARKLQGVGPRIFATEHRRQYCWNRSRWSGLLQAWRSSSMLTPKIIDPY</t>
  </si>
  <si>
    <t>&gt;10874_g</t>
  </si>
  <si>
    <t>MASARPGKRLILCCDGTWMDSDDGFQKPTLIPYQPTGVLQVASNVTRICRALKRNGLDDKPQIIYYHSGVGTGSSAIDTLTGGMLGTGISENVREVYSFIAANYTPGDEIILVGFSRGAFTARSVAGMIRDIGLLTRNGMDIFYPIFKDQENFKNQYYHDIFPDTPFPDKPHDPQNPEAAREYKRRLEEAGLTRISDRDGNKIRVQAVAVWDTVGSLGIPQIAFLSKLGLPHSTKEYKFYDTNLSGAIKHAFQALALDEHRGPFNAAVWERFNMHKATVDLRQVWFPGAHANVGGGYDDQEIANISLAWMMDQLASIGVAFEDEYIDKIFAQNVQFYENPPKKPTTLGSLFPQREKPWAIPLVYEKHKPVRPWALGKIWNSDASFWQLAGKKWRTPGLNMRSDPNSGLPTNVPMEHTNERIHSCVRVRLELEGLGLDDKGLYHPPALLDAGWRLRRMAIDVEDPIPWDASWGPETPAPEHDVQDNQRWVWEYVGPEETTPRERILVEETLGPYERKLLLLNKDDDLDAKFEEGYNSRDQRRRSRYNEKDVEIFEVDSPRNKGQHDSPRSGHKERRHRERVAEDIMEVRAENGRREFRERDDVQRVGVRQRDDIIEVVEGEGVRARVRPRDETREREESFIEVIEEHSSEEEDRRDNSRLRPLPPREGASRHSSRSRPMAPRAGEIREREEFIEVIEEHDEGDERMGLISPPPKYRERESRVGGSRIVSPLNSGGTGGTDGRRRRHRERMDRSFLGSPEPTRSVGGGRRSRGDYTDMR</t>
  </si>
  <si>
    <t>&gt;5531_g</t>
  </si>
  <si>
    <t>MIYTVLLAATSAALASAQATYNSTTGEFSCIGDGTAYCAGDSLATNIILRCTNGTAVPGNCNDNLSGYFPIGDDSATCYQTSETSGDAACAKNCIVEGGSGNSPTFTLPNCTPLSPSTSSSVPSSTSDAAVSAFASATGVSNATSTSSSITVTSTGTATFVSAGTTITEIFTTTYCPGESTAVASTTPPSTVSATPISTLVTAPSIPLSTGATTVPAANGTTTAPATTASGSASGSATKTPTAPTSSSPALPEANAAIANSAGLSLVFVGLVFAYFL</t>
  </si>
  <si>
    <t>&gt;576_g</t>
  </si>
  <si>
    <t>MESGSQTYEYNIEASEALVPPVEEHHGLVRNGTTYFPSYAALSGLEYHPYFARNANSGALTANLPTWNKPLVYEAYTCDPALSPTSLVVLRKHAQNFPVDKPADLSPLDSCALVSKGANVKFREVLYDAEFDVNSKKFSMPFKELKNAVIGVEATSYLQRMIDEPPTQEPLLSALGGDPIGLKYHIKNDLDRWKENDMRPFFVFDGQSIVGKNEMALRLARTALGRTQEAWELYGAHKADEAVKAFGASGAVRAQDLCRILREVLIERDLEFIVAPFSACAQLAYLDNLETQYIDGIMGSKELLLYNTESIIHPPTSADWEAQQFFGMCKSDLINDLNVTASGLSDALLMTGTSFLPPFPPLLDVGIIARQPYNLVDAINLLRTSEKSVASVCAAFQDILNEKEKNWLDKYQKAKMGIKHSIIVTEDGRVIVQDYEHLTKDNVEYLGLQLPPEMYHYLSVGLIGPRILDCFSSPNIEMVEFPTLDGVISDEYKRLVTRALLPLRETTAALISSRIHRVFQYKDITLRFWFDQSLKETLIHRNMQPQTNSKTDTWGVKDRELKSQESATGMTPGKLSFSLLSLQSKDFASKTISKKVNGLKGKPEVLSNALYRFLHLRGYINDQHELTGWGRALATTLKAIAPLVKKFDDIQHLEEGAFLAFELIRFENLNPRNRHQELIGGPLRGSEEDKANCILIGRTACLLKLRHQNLGYTGPLSKNFLSFHSIIKAVRETDRDLLEAITSSMFLSSQASRSTETDPGDNKKFLRDLGVILPFADDIDTSLGIAVKTYLDDFLKVEWDAARREAGKKEYAAGYLPHSVDFEGDLEVAFGFFEGVAKGVAELGDEMGAEDKGAWEEASKYLKVRR</t>
  </si>
  <si>
    <t>&gt;4835_g</t>
  </si>
  <si>
    <t>MRRNRGGPSSPFRQNGAPIPDSLSLIRSFNIETNPTRPVRPSPLTASTIADMPLDLVDRIRSFPLFLSAPDTFLAAIGKHLRPQVHSPRDHILTEGDEAKAMYWLVRGAVAVTSRDGEATYAELKPGAFFGEIGILMDVPRTATIIARTKCLLVVLKKEDLRAELPNFPEMERAIMEEAQERLTILNKKRQEGGFGPKLVATSLPARGGKAREAVPGEVATGDMGIIEKGTVINTKKRKSPSPQTIEDPAAGSALGSGFVNVRKTLKELPLFSTLPPDILHFLGLSAQPKTYPPFTDIILEGSTGNEIYFIVRGEAEVVRGTNGQSAGHAPREDNTLHSYQPIGSYLRPRLKQGQYFGEVASLALAPRRTATVRSITTVECLMISGEVLEELWRRCPPHIRKQVEATAKMRIGKFDEDVNMTDIDASTPPIKNLEIGQQVTTPLRTPLPQVTFTPSKPASPYKPSRAEDQEVLEPLDPDPFLSVDMDNMRARSRRGSYAPPPPDTPPPEEPNNRQRSKTRSRSQTPTPTKLSMIHVITPPDSSYRPKRPKVSQRRPSQYNRGVLPDGILVLIFSYLDIYHLLRTRLVSSHWLKILTSSPKICQHLDLSVYNRKVTNKALVDVICPFVGRRAHMVDISNCFHITDEGFSALSAICGSTVQCWKMKSVWDISANAVLEMANASKQLEEIDLSNCRKVSDNLLARIVGWVVTEQHAPQPPVRNRQGQLQQVIVPPVGTVVGCPNLKRLTLSYCKHVTDRSMAHLAVHAHSRLQSIDLTRCTTITDSGFQHWSIYKFSRLERLVLADCTYLTDNAIVYLTNAAKGLRELDLSFCCALSDTATEVLSLGCPHLTSLKLSFCGSAVSDSSLGAIGLHLLELKELSVRGCVRVTGAGVEAVVEGCTKLESFDVSQCKNLQKWLDAGGEDTSRRIYGRGKLRFETKKGSGRDISLR</t>
  </si>
  <si>
    <t>&gt;1499_g</t>
  </si>
  <si>
    <t>MAPGLTSSSSPSSRSASPTRPTYSPITPTLSSVDLSNRNTNVVATGTNNAAPPPSFTHTRQASQIGIAQPPPVSIDFETNPDVLAIKSTMAVLMMQEKNAVTDMNILSSMKERALQDPEEFMRALSAGEIQSGQDPLLNPSLVIGGDVNGTEQEKNRRKSWPKIPVPQNVARTPPINWAQYGIVGESLDKLHKDQVDRPSEGSPRKLGLHGSYTLAQDVNGPRREAGLGIAAPYQPGRDEIKKPGKAVGKGKGGKR</t>
  </si>
  <si>
    <t>&gt;6585_g</t>
  </si>
  <si>
    <t>MNRQRSESPGGYSQSKYRDCYEWKQALHVPEAVADTDALQVVLLEQVRISPVEGHEHPSILLLAGARKKVQLSGRLVAEKGSDGYKLLKRWKSKRHGDNLNGCTVLVDEIHDYSIAIDPVTLWFRTSDSPWFEVEPSDEYRYTYQCQADAIQLYYTAVVFYEDLSRKGRRHLENMCRETGFQMPVQPWFNHDICLMEVKSRDPTDVDIIIKLFIGRTNGMGMTINDILYLVAEYATWFAAKFNLTARRDSKKDKGSSIDWSKSSFLAWIKHVGEIWKDFTRFEREISARKLTRERAWHLYCSTHLNQKARQPPSRPVRASAQASFLSFITFKDPPDDSESEFESEPEEEILVDSPQDDGILGTDPSPLASIETSKSKQQQHSLKSWCHPYHGAYISPQYPNGIQPGHTNLDSILGIIYAARIPSPAFNNEPRCPDADLTFNHLLDMYYRDFSTTWRDTFKALLCRYGSRIRDSIKKQGLVNTPLYEELEPKGLRDVYEGIKDRYKADADEFSIDGVSDKKVMSHRSPSKFQGKRNRDKNERMALANRPKSKPLSRVSMNRAAVQLPASRPTSISDDGTRRDSDGFGDEDSDFDVEMWDGSGEGGAKVESSRSELKNRDPRKMSRERRRSVENDYGAGRGGETQGSGVKRIKRIYSGY</t>
  </si>
  <si>
    <t>&gt;7196_g</t>
  </si>
  <si>
    <t>MDFQARPTWQSPGEAEEAGSQAPGVFPEQEEEPQVKVENDPGMSPKHYPSRTCRICLEEVLPTLEPFIPGMPSILNPTPRVTYLSSDPASGRLIRPCTCRGSQKYVHEGCLQEWRHADPFYGRRNYWECPTCKFRYRLERMKWSRLITSTVTQIAITLMIMLSVIFLIGFVADPIINIYLDPYDTIVSLPTTGAAALCEDEKTSWTMHFFKGLTSLGLLGFIKVFFAMSPWHWWNLRQTGLVGGGRRRGGGGRARLEDISWTVVIIGVVTFLAAVWTWVRAWTSRTLQVAGERVADVQGPDDDDDNDDTQPTASRAAADTPDGARTSGFEAQT</t>
  </si>
  <si>
    <t>&gt;3671_g</t>
  </si>
  <si>
    <t>MLIPFVAALALLNVASGLKNTQRNIQARSSYSPKHARQVPANATDVLSITTPQNITIRYKEPGKAGVCETTPGVNSYSGYIDLDENTHTFFWFFEARHNPQYAPITLWLNGGPGSDSMIGLFQELGPCNVTANLTTEVNPYSFNEVSNLLFLSQPLGVGFSYSSEGVGSLNPVTGAFENASVAGAQGRYPVINATALDTTDLAAVAAWHVLQGFLGGLPQLDSTITSKEFNLWTESYGGHYGPAFYNYFYEQNELIENGTIEGIQLNFNTLGVGNGIINEYIQAPLYPEFAVNNTYGIKSINDTLYNYAKFATYMTNGCLKQIEFCLATNRTSPSDLAICTEAANMCRDNVEGIYESYGGRGYDIRHPIDDPTPPTYFVDFLNLPSTQDALGVNLNYTDANDEVYYAFQQTGDFIFPNFLEDLENLLDISVRVALYYGDADYICNWFGGEAISLAVNYTHSDEFRAAGYAPFVVQGTEYGEVREYGNFSFLRVYEASHSGHEVPYYQPEASLEFFRRTLLGLDIADGDLRITGSYSSTGTANATHTESFVALPSTTSSSAVASSSASAPATTSSAADLGDFFLGGKVEPLMRRGRTDS</t>
  </si>
  <si>
    <t>&gt;3734_g</t>
  </si>
  <si>
    <t>MATQTSGHTDGSTNGLTNGDSREQDSSPDHGLARLSLSSKTVHADDFLNTEPDVAPSLHVSTTFRYNRDPETLKTWNELDLNAPFEGHIYSRYTAPNTTRLEAILSDILHGPVLTYSSGLSAFHAILIFLNPKNISIGEGYHGCHGVIGIQKKLTGLKELDLDCPAEELQPGDIVHVETPLNPTGEASNLKAYADKAHARGAFLTVDATFGPPPLQDPFLWGADLVMHSGTKYVGGHSDMLCGVVAINPARAKEGWFNQMRSERQYMGNVMGSLEGWLGVRSVRTLEIRVQRQSQNATRLVTWLNEALHSEAPETSAVREVLEKILHASLQEKDIKAGWLLKQMPNGFGPVFSIIMKEQNFARRLPSKLALFHHATSLGGVESLIEWRAMTDSKVNTRLLRISVGIEGWEDLRDDLLQGFKALAADPKVESKK</t>
  </si>
  <si>
    <t>&gt;5440_g</t>
  </si>
  <si>
    <t>MAGSTPTSSSAEALGTDFVTLFLGRQAKKFTVHRKLLYYRSEFFSKKFCDRTSSVLHLPEDDEENFNALVNWLYRGQLPIYSDDVSTPSSSEKKKKPSAILYGSLGSKVVSIFVGPKRKEFAVHRKLICEQSDFFSKALDEDSKQADGVIYLPEDNLEAFDAIVYFLYRDAIPTTLSCLQLIGVWYSAEKFCINRLANIVLDQLQAIYKFTFLIPEVIRLVYANTHKKSKLRLFITATTIDAMICGNSRRTQIYLKVLEEIPEFTRDYGVLHARYVRSLHPKKGSDETLIDPVTRDEEQGYGRCYFHTHSEGETCHLESTDEK</t>
  </si>
  <si>
    <t>&gt;6406_g</t>
  </si>
  <si>
    <t>MASPPLTIRNLTNNPLELKLLERFQPAQCSEHSNGGILGITRKLSGLVSNITSPSSPQLALKAESFSSHDVSIAIRPFETKLTDIQPDGKEVLRLTFEVEGQRYRLDTPVPSQRSTYLTPLSPNPGFEFMAVFLPQWAFLALYSSTKLHSWMGNLSNETPLSALSIPGTHNSPTYRTALPSVRCQSVSILEQLNNGVRFLDIRVQPVDAHDASKDDLILVHSAFPVALTGAKYFRDLVNTLYSFLDSNPTETVIISLKREGIGRATDQHLSRILKAHYANDRWFTENRIPLLGEARSKIVLIRRFALHDSLKSENNGAGWAIDAESWPDNCADGVCSSGEIRVQDFYEVAEHTNIEKKITFSTDQLKRAASAKCNILENMDISEKEALKQPPFFMNFLSASNFWRSNCWPDRIAAKVNPSIVDYLCRRHNEAVAHEVGDGSTGIVVCDWVGHGGDWDLVRCIVGMNSKLEMR</t>
  </si>
  <si>
    <t>&gt;9744_g</t>
  </si>
  <si>
    <t>MPYNNAPLPPRREPTGTTQLPLSRVRKMIAVDQDTHNCSSAASFAITLATEMFIQYLAEQGHNVVKSERKPRRNIQYRDLSSAISRIDNLEFLVDVVPKTVPFKEIKDKKAPAAGRVNGEGAVEVGQMTLDGKRPVTNGGRSTAELGLVVADPDDDPSTQLQKENRGSRLSDGSTILNGQAGSQDVEMS</t>
  </si>
  <si>
    <t>&gt;325_g</t>
  </si>
  <si>
    <t>MRFSSTSIIIGFIATLAVAAPCDVAKEKRSLADLLAASASTPTFSNSSSASSDSSSQNSNSGFSNGFSSNFNLDSFSFSQIAEILQSFNLNSFNSQFGTNFSDNSVQTILLLALSNSFGNSNFGNFGGSNFDLSSFSNSFNSQFNTNWDSLEVEQLLLQLGLIEQSGNSNSGSNVVQVLESGFQKK</t>
  </si>
  <si>
    <t>&gt;5124_g</t>
  </si>
  <si>
    <t>MTLKVKNVICHEKSKYQDVLIFESSDYGTVLVLDNVIQCTERDEFAYQEMITHLGMMSHPNPKKVLVIGGGDGGVLREIIKHDCVEEAILCDIDEAVIRLSKKYLPGMAIGFQHPKVKVHIGDGFKFLEDYKNEFDVIITDSSDPEGPAESLFEKPYFQLLYGALKEGGVITTQGSENQWLQLDMITRLKKDCKEVFPTVEYGYTTIPTYPSGQIGFMVCCKDAKRDVTKPLRKWSPEEENKLCRYYNSKIHEAAFILPTFARNALR</t>
  </si>
  <si>
    <t>&gt;919_g</t>
  </si>
  <si>
    <t>MRYQAVSLGGLCQLRSTIKIRPRSAWLCSYRRNSTQSLPTKATKRKPYYVTTPIFYVNAAPHVGHLYSMVLADILKRWQVLKGEKAILSTGVDEHGMKIQQAAEKAGTPPQEFCDNVAETFKKLAERAGIANDYFVRTTDKDHRDAVQHFWTMLQARGYIYESKHEGWYCVSDETYYPENTIEKRVDPVSGRTFMAAHESGQEVEWSSETNYHFRLSAFKDRLLEFYKENPTFVVPEARMKDVIKWVSEDLQDLSISRPVERLSWGIRVPDDNSQTIYVWLDALVNYITKAGYPWAPGQENALGWPADVQVVGKDIVRFHCIYWPAFLLALDIQPPKQILTHAHWTLGKRKMAKSTGNVVNPFFAIDRFGVDAIRYYLAHNGGILNDSDYSNQNIVKAYKHGLQGGLGGLAARLLRSQVWSVPVSITACQIPSSMNANIRAEMKSTLVLAAKLDSIAESVNKKMEELDPGAALHIIMDAIFETNKYMADEAPWDLVKIMRHPLKYPNAVSARTQLYLVIYHAAEALRIVGILLQPYMPAKAALLLDMLGVQEAHRTFSYARVGRDETYGTPRIPVGNTAWDALFPPLPVE</t>
  </si>
  <si>
    <t>&gt;7037_g</t>
  </si>
  <si>
    <t>MAPAAFVALGRRQSYYCGYGYNCSSNWNNWGRWVALAVIILVAVVIGLLFSCFNSRRRRRRGLTPMYGTGWMAAGGAPAAGQWAPQNENVHSGPGNGYYQNQYNNAAAPPYSPPVVKHDGTGNTFGSGEGYYGQQGAYGNVYGEQQTGIELQQPSSSYQPQGGRAPAYEAPLGPPPAKGDGIIR</t>
  </si>
  <si>
    <t>&gt;8818_g</t>
  </si>
  <si>
    <t>MNHGPQEMYYPQHISAGQPPPPQTVTAGGMGYHPQQQQQPPLLQPGPQQYAPVPGAYNQYGYSNGLTSPQSTGHQMPGSMGQQGNVLPAIPAMSAQQGMPGQGYGSQPGFDTTGQVAPPGMKPRVTATLWEDEGSLCFQVEAKGVCVARREDNHMINGTKLLNVAGMTRGRRDGILKSEKMRHVVKIGPMHLKGVWIPFERALDFANKEKITELLYPLFVHNIGALLAEETGTESIEKCTTPPGGLPSLHQHHHHSMSNSIGALSGPQHSLAPHPSMPRPGMERAHTFPTPPTSASSVIGNMGSSDGSFQWGPQTGMSTVQGTNPLSIDTGLSNARSMPTTPATTPPGSSIPNMQQYQQSSQPYDASRQMYSAPPPQQNAYPQPSPDQQSMRYSQPNPYIKSEMGPPARAPEGEQHDPKDPNGGYHSQVQSQVSQHQEEEADHEHEAEYTHGNPTNYDASRGSYSYSNGPAVGSLPNEHSHLSPEMTGSPGHPPSGRATPRTTAPPQPYYPQQGGYTTPPRIQPPSSNLFNVMSSERASANGSAPNDVYGSQTDLGNPISNGYAGQQPVMNGAGNKRSREDDDTRPASRGLGGVDVDGLKRRKTIREGSVSGPPTYEPAPLNRARAAITQRRR</t>
  </si>
  <si>
    <t>&gt;2517_g</t>
  </si>
  <si>
    <t>MPASPSSPIDSIFSSPLDVSNPPPNIHLTRSYTTDVVEQHRVDSGFRSLKSYARRHRKPTHSFPLHDQGIVKEERPYLEYVRQLVASGWINLSDLADYLGTPNRSSDLQGEDLVVSVLDISDELQLRQWPEIYSPVDLRDFMDRERKTENARVRYYIAEYEESPTVALIETLGTRLKLDPRFWQWSIHSKGHVFTPSQRHRAPFVSLGFGVLDSRTQNKTDAERFRVLIYIQPDEDGKGWTGVILFSTHTRISMCPRILHDPPVFKSDLPPSISLDPKSFREIYLESLSLFQPSSIISSPFYGISALLRMNCFFWNEIISTIKEEDKRLGCISDTSIGHAEEIKKSLHVVQRGGSFGWKGRDEEKAKESQVALEEDFKHLVEQTEILWQNRERMAAIRQRNSDTRWTSLTNAFTYIFAPVTIISGIYGMNVSQISGSTSNPNIWQFFVAVAVFNVAVVLALSVSNWVHIQWKHGRAAGLKEVLGFAVGRIGNQGNP</t>
  </si>
  <si>
    <t>&gt;2221_g</t>
  </si>
  <si>
    <t>MSSPPANITSPPSADQRVLHNEKLYTTIKEGLAYILVPASDPKTPQAAPRGDNQPQSVFYNPIQQFNRDLSVLAIKAYGEQAIEEKKKIGKNKHEKRQQRQKRKRDKGSDISEGGAFRKAGKLDKNGSPLAALTGKDADVDAEIPSIDFAEAIIVDKHKDLEEGQEVKVTAKEESKDKEDDLEPKTTTSSAEAVTNNTDVSIIQVTRNLSTVGENTSGNQPKPPPVPQFKILDALSATGLRAIRYSQEIPFTTSVTANDLLAEATRSIELNVKHNKLEGKIKAVTGNALTHMYSFVGEPKDATGAPITKYDVIDLDPYGTAAPFLDAAVQAVQDGGLLCVTCTDAGVWASNGYPEKCFSLYGGTPIKGMHSHEGGLRLILNSIASSAARYGLAMEPLLSLSIDFYARVFVRIHKSAADVKFLAGKSMIVYNCDQGCTAWTTQMIGRNKLVEGKKSGKKNSPEWQWKHVFNSGPAVDKNCKHCGRTMHIAGPMYAGPLHSPDFIRKILADLPNVSKDTYKTTGRIEGMLSTALEEIFPVEENPNSPTASSKTGKYDPSAVDPVPFFFIPSSLSKIIHCVTPHENAFRGALRGLGYRVSRSHTKGGCIKTDAPWDAVWEVMREWTRQKQPIRDGAIKENTAGWTIMGLDKTKKVEEKAEERSEGLEEEKLKVVFDEELGKEQDAKKLVRYQLNPRENWGPMNRARGKA</t>
  </si>
  <si>
    <t>&gt;8452_g</t>
  </si>
  <si>
    <t>MSSKEDQYTIDSRGDAESSLVIPAQASSLRKGGYVIMKSKPCKIVQITTSKTGKHGHAKCSFKGTDIFTGKGVEDTCPSTHNMEVPIVRKQEYAVIYVTHDGFLSLVEENGSTKGDVRLPEGEFGDKIKTFLKEDKTTMVIILAAMGQEVIVDVKAIAD</t>
  </si>
  <si>
    <t>&gt;5280_g</t>
  </si>
  <si>
    <t>MDLDRIIWKDPPTEETTPSNNVVLPIYTTSAMNQTEMHWETFTTEPLSPSDNPFSPVHQTAPMDQSQPYWGSFQTPTFTPINNVVSSVHPMSTIDQFQLPDADYPADSPAETLPQANNEKPKRSPKIAWLRKEILSLVSQLRKAKDAGYYDNDDFDESIWVPIASQFADYRKRTDMKYLKNKWARLKIEFYDVKQILEQPGFEWDEASCMIVAEPAVWSAFRKKCKWAGKRRDAVFPFYDDLRYILGDNYGPGHIEADFSDQEDANHGEVGHYPPLPGDNGAFDPSLLDPALFANHAPSQGMQGSGQHLNGPNKEESNFFASEENADEKRYYVSEDTTWSNKRPRLSDQMTVDPRPVTEAAISLAPSQPAPSQPAPSQPTRSQPARSARSQPARSQAARGAAKDTAGSTMQGQAQAKVLGEECLTVEGVLFVYDLLVDPLVARSYMGLIANDGLRVKWLRRLVDKHHGPMDELFQDTM</t>
  </si>
  <si>
    <t>&gt;2955_g</t>
  </si>
  <si>
    <t>MAPLIPAAKIELSYPLYCCDFDPEDDGRLVVGGGGGSGKTGVGNKITVIDVSDPKEISIAGELNLSMKEDNVTSLAVGKAVDGKIKVFAGVNLGPEDVKKKKNDHFRVFDVQENENAHKAETDDIKDGEKTQYDLELKEVARTTLFQKIDKDGYQRITRLSRYWGEGRTQMGAISNGLAKHNEIVVWDTSATPPQSRGILELGKEAVDVDYIQTGENSYKLGFCDEFDIYTKDFDPEKGKVDTECIYIMPASRGREKPTIPKFRAMRFLAKDLICTMLNVHGNSGVVLQVLRMGQGVNGKCTLAQSIRLPSSVTKATNLTICNLTPPLTPNDPQGYTQFIVAVASQDTSILLFKIDLQVEGNVNMIAQFKLFRTFKNVHPFSISGMAFSNFSPPEKVTTSTKQQVLKLASVGVNKTVVVHTIPLFPVPLSMVRGQSKRPRYVAAVAREHSAGWKMGMLLLTVLMTFMAIAVQAVLEVRGTTGSVVGWRSKLPVVLQEVFGRPYEFPADYASTVTVTLSSVLPQKTTADLFEGIEQVLRNKPESQEVVLKWVGGQGGKGDGQTEGGKAGDGWVSVAIHDEGSQGPHQGKKWDQLAEREKKAWKERLAKAGHWAEDMGETILKGVVFGAVAGAVAGN</t>
  </si>
  <si>
    <t>&gt;609_g</t>
  </si>
  <si>
    <t>MSDKKKAESATESTRKISKYSKAVTYNGPPSYLFDDNRTDAYANPNNIMQLPDGTNVVRADWTPRPANEGRPTGAPQTLLYSGAPIINGTFIGPGQITYQMLHGNVVPPRGHPLTQVPEAASSRPNMVSGAPPPTTYAMAMASQNPAERPQTMYTNPYANGGYNGGHQAMHTTSNPYVNGGYTGGHQTMHTTSNPYEMSSKQYQVPYAMQHGGFTRPEQPNEVPIRGPQTIPPSRYSNPSDHSYAHLQRPLYPPNRYSNSRSSEFRGTGQNNPKQEKAKGNFNSRETSTLPKQIRGRPSKAPLKNDETMTSQKPKKRGRPRKLLPFNSTAGEARFPTPPTEELNNKMTIISPSPEFGCAPVHSDKAVEGAGMEVEDSDRKETTALQLAVLSDETPISSIYSTSYFENANNTAATHAAVEEDDTSQSGLNSHFNESLLTTQKTKRYRFPSPSHDNTIAKVITFLQKPGHEPEVSVSFAKQEESNNTDPTTSSKAKRSYTKQKLNIGRMSDESRTPKTEREKLLDEARAEKRKRDEEEQFMGLRDFPGSQRGWNGEPESQRQRTIAKHLEKEDFKHQRRAALVSIEKEAEVEDNPSEDLKLSSTLSQEAESSSTRRVAPTKREMQELYSNFKTQQEIERVLVDDYIKDGQKETYDAMMERRWDPDKIKADAVEAREDEEGKRSRHEERLKVRREIEEERRRRREREEEAQTKGA</t>
  </si>
  <si>
    <t>&gt;5767_g</t>
  </si>
  <si>
    <t>MAPKAQRQVAKADSARRPQKGRMAQTYQTLTSPENASRSRIFLKFLERNNPPSSINGSVSESTDRAH</t>
  </si>
  <si>
    <t>&gt;3167_g</t>
  </si>
  <si>
    <t>MSALRPFLRSSCRVPRQMLRGTCRRYSTAGGTSTTPPMLLKIRKDLKAAMLAKDTPRLAVLRSLLSQTLNASKTSSPIQTDLQMLALLRKSIAAGKSASDEFRDAQRQDLVDKEQGQIKIMEEYVASSGVEIMSEDDVKELVLQTIGAMSAEGTHLSNGTVMKRVLSQVGSKELDKSSLMNTIKQRIAQQTPASSVKAAAALKSDPSPSSGTNAPPSEEVRRNK</t>
  </si>
  <si>
    <t>&gt;3182_g</t>
  </si>
  <si>
    <t>MSGAGYDVVVDVDEEGDLGHTDLQEDLEFHSSNFNTEPSANKRGGPSSPGLPAPVTASGSSSKRLLWTLSFYAQFFDVDTTSVLARCWAALYPRANFLDVLEGNPDLYGPIWIATTVVFILFLGGTISKYLAVTGSEHFVYDFRLLSGAAGLIYGYTIVIPIALFLALKYFGSESANLLECWALYGYGNLIWIPVALISWSPIPILNYVFVAIGFGVSVAFLLRNLYPVLSATDKQTSKILLVLVVGLHAGLAIAIKVLFFAYGSPAKEGTPTTGDSTMMF</t>
  </si>
  <si>
    <t>&gt;2582_g</t>
  </si>
  <si>
    <t>MVSTMDHISHDGLSMMGLQELDSHLSIFESTNHSRDSSTPGAMSNSSFEDLAQVTEDQSHTIVVDSPEIFSHGHEGSRAVAIKSEHHNISQASRLSKSLAIGSLHVRPQSGHDSMASSMTTDLHDDASSTLSSISSKATSPAIFDASSRETTNIGSQIFDHRKRWEVPPRSSIPTDIAPSEYARQCIAAAESSRLNPYTLHPEEHAILRKHITHQQVTTYLNIRNGILRLWTRAPMVGVMRTAAIGCAKDSRWFDVANICYEWLVRRGYINYGCLENLDIGPRSRKPRIESGVKRPRKTVAVIGAGMSGLGCARQLEGLISQFEERFHEMGEEPPRVVILEGRDRIGGRVYSRPFKSKPDSPTLPHGNRETAEMGGMIITGFDRGNPLNTIVRGQLALPYHALKPDTTLYDANGKSVDLHRDQCAEKLFNYILDRVSEYKFQVPTSPAIDGDKDLVDAGRDPHHEGHKTIQEADDATLKIGPGSSKRQGSHESVHAQEQLIPVSSDRVTGRANLELGVPAVHTAAFKAQEIGWLLKPGIGIEQDLDLETAVSSKYATLGSVFDEAIRQFAVIVDFTPLDLRLINWHVANLEYSNAITCNKLSLGGWDLDAGNEWEGKHTMVTGGYQQVPRGLLNCPTPLTVKKKSAVKRIVYSADNSNSPSRIECEDGEQIEVDYIVSTVPLGVLKQRSIEFEPALPEWKMGPIHRIGYGVLNKVVLVYKEAFWDQKKDIFGTLRNPPNRFSLDQPEYFSQRGRFFQWFNCTKTTGLPTLLALMAGDAAFATESTPDDILINEATKVLRTVFGSTVPKPVEAIVTRWGQDKFSHGSYSYTGPNFQADDYDTMAKPVGNLFFAGEHTCGTHPATVHGAYISGLRAASEVLESMLGPIEIPEPLLLPKDSGNKRKSEAIEAPKDPKQARLEAYEFEIWNAIYLKFGDRPWRPANNYANPYRMYSKDKWEEAKRKCEEGRRPGKGKPIPNEVKKMVTKMWKEASEEEKKPYNDQADAQKKVYSAAMTEYNDKAAKWDKDALEFRKAYEKEHPSVPGPDEREDSLMTRERRAKKTVSGYAEVSESEDEESDSDMEL</t>
  </si>
  <si>
    <t>&gt;1527_g</t>
  </si>
  <si>
    <t>MSNIEIQDPNGVNGYHEKINAWSTPGPAAFDFRSDVMTKPTASMLAAIANTTLLDDVYREDPTTLSLQAHLAQMTEHEDALFVLSGTMGNQIALRSHLTQPPHSVLCDHRTHILEYEAGGVAVLSGALVKGVVPKNGVYLTLEDVEENVVLGEDVHSCPTKVISLENTLHGMIIPLEEVKRISKFARENGIKMHLDGARIWEAVVAGAGSLPGYTTEFDSVSLCFSKGLGAPVGSILVGSKAFIKRATWIRKSIGGGLRQPGVVTAAARVAVDETFGKGPWGEGGKLKGSHEKAKRIAKIWTNLGGKLEKETETNMVWLDLKALGLNRDEFEEAGKRHGLKVSRGRIVVHYQISEEAIEKLKKVMKEILGEGKNGALGSGSAKKIGEKDYGT</t>
  </si>
  <si>
    <t>&gt;1897_g</t>
  </si>
  <si>
    <t>MSNSTSMNSSTPTSSAAAPSSTAATTSSAAAPSTTSSANTSPTSVPSSTSETSTTPISTSTIISSTTDTTTSIPTSTSSTSTTPTSTSTTTTQVESTSSTTTAPPSTTSSTTITSTSASTLPGGSTTTIIETITSNVPSKTSSSTSSSSTSGSSALQSNGTKSSSSGGGLSQGGTIAVAVIVPIVAVILIVLAGIWFWRRRKQRKTAEELRRKEVEEYGYNPNNDPTLPAVAAGANGNEGSYEMREDGSSGYRGWGTTAVASSGRKASTTVSGGQSPGAIGMAYSDGASPTHGPNSETRSDNPLVDGRPLSGETEALGAMGGPAAGANRNGDINRGPSNASSQYSAANRSDTSGDVNSPGGYGGQYYNGQYDAGNPYGPETAGGSPPARAEMSGAPVIRDVQARRNTRIENPSHFPNAGIAQNF</t>
  </si>
  <si>
    <t>&gt;672_g</t>
  </si>
  <si>
    <t>MLLLGLTGSIATGKSTVSSILRSPPYSLPIIDADILARRVVEPGTPGYNAIVSYFLPTTPDLLLDEFPDGYAGDRGKGRPLNRRVLGRRVFGDSAERKRDRGVLNGITHPRVRREIYKELLRAYLRGNWAVVLDVPLLFESGLDAMCGTVMVVAVSDPAVQMKRLRERDRGLTEEDAKNRVGSQGGVREKARRCEERGEGRGVVVWNDGGVDELKGEIERVMREVKRSSPRWWAWILLLCPPMAGFAGFWTWYRNMVINRKWKEGELKAKAKL</t>
  </si>
  <si>
    <t>&gt;8909_g</t>
  </si>
  <si>
    <t>MSTIASFKIPKVTNEPNHLYAKGSQQREGLNAAIASFQKKAPLEVPIVVGGKEVKTSTISTQQNPANHSSTVASYSNASPSDVSAAIEAALAAKPAWESLPFSDRAAIFLKAADLIAGKYRYDLMAATMLGQGKNAWQAEIDAAAELIDFLRFNVQYAEELYAQQPAHNSKGVWNRVEYRPLEGFVYAVTPFNFTAIAGNLPGAPALMGNVVVWKPSDGAIASNWLLYNILLEAGLPKNVIQFVPGNPEEVTKVVLAHKKLAALHYTGSTAVFRKLYGGIATGVAEGRYQGYPRIVGETGGKNFHLIHSSADIHNAAIQSVRGAFEYQGQKCSATSRVYIPKSVFPQFKEILVSETEKLSVGEPTDYKNFIGPVIHKPSFDKLKKVIDEAKEDKELELLVGGKYDDSKGFYIHPTVYLTTNPAHPLLSTELFGPILTLYVYDDTISPVDAFEDACKLVDSTSEYGLTGSVFANDREVIRYAEDALRNSAGNFYVNCKSTGAVVGQQPFGGARASGTNDKAGSGNLLSRFVSMRSIKEEFSTTESVLYPSNEV</t>
  </si>
  <si>
    <t>&gt;6105_g</t>
  </si>
  <si>
    <t>MPPLRRWRVVALLLIFAFTSFSYLMRNRNGFNFGYSSYVPSVPTAPPNDGKVHWFKFQERYPVNSFIPLPTGKPVKIPKVQTRQPKETAAQRKERERRREVVKESFVHSWKGYMDHAWLRDEVAPISGKYKDTFGGWAATLVDALDTLWILGLKDDFELAVNAVQEIDFSTTEQKDINVFETTIRYMGGFLAAYDISGGHYPVLLAKAVEVAELVMGAFDTPNRMPITRWDWQNYIKTADQSAPTRTLVSEIGSLSLEFTRLSQLTSSPRYYDAVARISSAFVASQNTTKLPGLWPVSVDPAGLKFDSDNLFTLGGMSDSLYEYFPKQYLILGGLSEEPKELYEGFIEVAKERLFFRVMNEGNKNLTVSGDVRVTDEPQLTPRGQHLTCFAGGMVGLASRIFERPQDLMLAEELTQGCIWAYDSFPNGISPEIFEVLPCPKSTVCDWDERIWYEALNKEYRGGFKEGKTDVEVKQHVEEVIKERRLPKGFIGVDDRRYILRPEAIESVFIMWRITGKREYEEAAWRMFEAVEKISRTGIAAAAIRDVTMPIDGTQDGKEKGQGDGDAADMKMDSMESFWLAETLKYFYLCFEDWGVVSLDEWVLNTEAHPLRRAA</t>
  </si>
  <si>
    <t>&gt;9751_g</t>
  </si>
  <si>
    <t>MDTAIDLSDTSKALDLSNIRYQLIRLEDTITFHLIERVQFPHNPTIYKPGALKIPNSNLSFLDWTLREREKLDSLIRRFQSPDEYPFFPDALQTPILQPLHYPHILHKNNVNINQKIKDSYLEFFLPAACANFGRKDRGETEENYGSSAQADIACLQALSRRIHFGKFVAESKYQKETERFIKLIKASDRDGIGAAITNEAVEKQVLERVRLKAKTYGTDPTIGVDGPVKINVDAVVKMYEDFTQSR</t>
  </si>
  <si>
    <t>&gt;6257_g</t>
  </si>
  <si>
    <t>MVSFTSTLLVAFAACAAIASPVAVAGPEVTPPPSLEKRATSCTFTGSAGAASASKSQTACSTIVLSGITVPSGTTLDLSDLPDDTTVIFEGKTSWAYKAWAGPLLQIEGTRITVIGASGAYLDGDGAAYWDGQGSNGGVTKPKFFYAHNLIDSTITNLHIQNTPVQSVSINGASGLTITDMTIDNSAGDTGALGHNTDGFDIGSSSDVTITGANVYNQDDCVAINSGTNIVFSGGVCSGGHGLSIGSVGGRSDNTVSGVTFSNSEVKSSVNGIRIKASEGDTGTIADVTYSGITLASISKYGILIEQNYDGGDLDGGTASSGIPITGLVVKDIAGTGAVSSSGYDVVITCGSGACTGWTWTNVSVTGASPNALKSSL</t>
  </si>
  <si>
    <t>&gt;3508_g</t>
  </si>
  <si>
    <t>MVKTSVLNDALNSINNAEKSGKRQVLIHPSSKVIVKFLSVMQKHGYIGEFEEVDDHRSGKIIIQLNGRLNKTGVISPRFNVRLTDLEKWVVKLLPSRQFGYIILTTSAGIMDHEEARRKHVAGKIIGFFY</t>
  </si>
  <si>
    <t>&gt;5719_g</t>
  </si>
  <si>
    <t>MAQEEENDGRKGRDGSERDSSDKDETNQDNKQGKENQPRIHKFALVLKSPDKLSPKSPTKIALRTVRSNQPSPGGSPSNNTSQRSVRVRKVHTISTKASFSSLQRPRLVELAPPRNEDEASPCSRRGATTSKPAGSLEGYMDLCDEAHVSDIQSPDFITPSRTIDASALLIAAKKLPRSSSSSDLIFFTPNSSPHEQAIPEIFYGNPGVGLTENVATNDARDPVARETIHNTLNVGLAENFKPREIVLGNVPRVISGNIPRSAFGEHKSAVTSLTRSRIYSIDQLLQYRSSGIEKPKLINTPITEEASCEGRHSNQVPRQLNQFSRSRFLSSGDRNQDSTKSVRFDPAVIAWGPAHVKQHNPNLFGGFYHRHDNSTMSDNPVSTSNNDSMTKRRKEPSRNGSSEASIVYTPPHHHQDLYINKQRDFQLLKDMIARQHDFLDTTSRSNTRSAACTPILPANKDNMSEVIKGCQPKFTETLSSSPENISPSSKLGLKIEDFKKSIAEFKKAHPGLIRSNPQLVEDILEALKSTQSDDELPITISSEHKKSGSDSCSIGLSKPALNAGASLAALKIHKAEKEKMPTSTSLTEKRLNPKAAEFRGFSSLRAPTSPSKMKDAQHPFLTYGRKAEPPLRSVNEERRNVESVHNSDNSFIEEVCDRLARTLNRIPPEPIWLKSFERPPNNPAIQLQQHFEQGNLFNGLIPLVPVQGHLQFPIMPLDTPFGPMVVSPVPLNNGFANAFYPPIIVPGANPSLLSYPTGVSPPSLSGIKPVTRQMVDNNTSAKGLQSRRSATSSSILYEDPGDSEVDETGPGRFAKGLDPTWRERILEEFKDRYPLTGVPLSEKLNDDKLEYVKFPNDVKEPNPLFRNQIRDKSKVRDLTMTDPGECPQEKDQEKRFVKVTCKSEPLAEPTEMTSSDDSEDEAPMQLSIDEPSKNMMEGPISRVDRYPVQKQGGYAPNRNIKATPLRRALNAIPLRRRLTPVELERKKNATEIQQKLELLILHQKEKKALEKLNRNERGQ</t>
  </si>
  <si>
    <t>&gt;3862_g</t>
  </si>
  <si>
    <t>MEFLQRPNRHQPAEKGECIRSKSREKGKQKTSRAYEEVSDFFKPKYTPLQERDANRGSRLPIQDDYPVYKSQAQSECAQNSSIHARSSHNHRDLSTDFGGTSSGRLSASCGYSPRVNHVRTGPRSLSRASRYSTSYVSWSESQKSEHMTPRRVRNYDVETASPIPEGIRRSLEDTGIFRDTSLGVTSEDLRSASSLKSDNPSMLRCAHQPMTERGDASLMTESTVATGSNMNAEFLRPPELPGIVQNAGTRPQKHNQTIINAKKSTNPQNSQQFAYRDNRMETKQNIMAIDNFELHLGWNQRPASAGVFGHILPASPKLELTQGVRNVPISREQLAKYARIKRPSTTVPVVELRKDNLFPHEEIRSSIGNKRKKSSPPQELRQDEGTNKKPLNTSLPMKEATTESATSSLVEKKSRSSEKLHQSPSNVSGSNINRHSNSPTKSSQKNIHVPIVIASRQTAPKPRVASSASRDENLSLLGLPLRGSWTNQPNNLQATQSRPVVLVTNAEPVFVNRVRQQPVHDFFQHHRDILKSIRDEGAQLQLDTESGSTRQDHYDVAEDPDTVGEQPDPLNHSLSQVDGQESYNYDTGYAVDQRTWEPPLDHPHEEMEDYGSSEYAGHIAAQQQEVINETEEGACNLDQYGQPNCLHEDLIDAIGGPESFAALDGDEQMLEERVRNSYPSGSYSQLEPSLRRQQGNNYELNDEDWIWQIRRRF</t>
  </si>
  <si>
    <t>&gt;5871_g</t>
  </si>
  <si>
    <t>MSNAPSSVVPTTALASPLPVSGSGASHWSIEAIIGITFGIIMLLIAVYSILQTRYQKKPNPHDEESRRNTSELQPLSIQSTRPIADTPTHGIPDETATFQPGTVPETPRPSVRVFTILIH</t>
  </si>
  <si>
    <t>&gt;7954_g</t>
  </si>
  <si>
    <t>MTYTNGVNGSKPHHNQGTFLFTSESVGEGHPDKIADQISDAVLDACLAEDPLSKVACETATKTGMVMVFGEITTKARLDYQKVIRDAIKDIGYDDSAKGFDYKTCNILVAIEEQSRDIAQGLHLDQALEQLGAGDQGIMFGYATDETPELFPLTLQLAHKLNAAMSAARRDGSLPWLRPDTKTQVTIEYKHDNGAVVPLRVHTVVVSAQHSADISTELLRKEIKEKIVKAVIPAKYLTDETIYHIQPSGQFIIGGPQGDAGLTGRKIIVDTYGGWGAHGGGAFSGKDFSKVDRSAAYLARWIAKSLVNAKLARRALVQLSYAIGVAEPLSIFVDTYGTSERTSDQLVEIIHKNFDLRPGVIVKELDLAKPIYFQTAKNGHFTNQNFSWEKPKTLTF</t>
  </si>
  <si>
    <t>&gt;10913_g</t>
  </si>
  <si>
    <t>MNCPSREEPEGPGFNQNPSALSADLTTRNDMNGIANARVLRRIVSSEEERVIEHGADNEHERVTDKAQGKETTTAVSQPETGHVGETSGTLFGLWKRGERRERREGGKRRERRERRERRGEAFGGGGRGRAWMARSQRVIMKFAKFVGPGFMISVAYIDPGNYSTDVAAGATFRFRLLFIVLMSNIFAIYLQSLCIKLGTVSGLNLAEACRAFLPKWLNIFLYVLAEAAIIATDIAEVIGTAIAINLLIPKIPLVAGCALSIVDVLLILVFYRPDGSMKGLRAFEMFVIALVLGVVICFCIQLSLIENTSAGEVFRGYLPSKAIIQSQGYTNSFPLPILITLVDLFSSLYQACGILGATVMPHSLYLGSGIVQPRLREYDIAAGNATASTNTDETGKPPYHPSIQAINGCLKYSIVELAISLFTFALFVNSAILIVAGASLSSSSSASNADLFGIYDLLSSSLAPAAGTIFALALLLSGISAGIVCTIAGQMVSEGALNWKIEPWLRRLFTRSISIIPSIIIAGAVGRDGLSAALNGSQVALSVVLPFVSAPLIYFTCRNKYMTVRSNPYLDRDDEEDGAEHRSQPEDAGVKMRNSWATTVFAVLIWFLIAIMNVANLVLLGKGQGA</t>
  </si>
  <si>
    <t>&gt;7180_g</t>
  </si>
  <si>
    <t>MRYLARKQCFSTGTDALRLFIGLSNSTSRQLRICTQCRYNTTAAVPNPQSEAAAPQSKPKVDLNINLIPKDEWYNVTPNIIAQLTRRLHMKEDHPISITRSIIESQFPHPTYKYYNEFSPVVSTYQNFDSLEFPADHPGRSKTDTYYFNQNTVLRTHTSAHQAEIFRANESDGYLISADVYRRDAIDRSHYPVFHQMEGARVWDRTKVPNGDIAAAIWKDIEALPQHTMKVEDPNPSSHPERNPLQGEHSMEEAEAIAAHLKRSLELMVVEIFSRAKAAATQASIASESILEHDDTPLQVRWVEAYFPFTSPSWELEIFWQGAWLEVLGCGVVKQGILNKAGVPSQLGWAFGIGLERIAMLLFDIPDIRLFWSQDPRFLSQFAGLSSDFSKLKRFFPFSKYPASTKDISFWLAPTEDGKENQFHENDLTEVVRDICGDVVEDVKLADEYENRKTGKKSLLYRITYRSLEKTLTRKMVMEYHEKIGLALAKRCGVEIRLSPLQAKRPKGTQPDVKHPAKPAA</t>
  </si>
  <si>
    <t>&gt;1896_g</t>
  </si>
  <si>
    <t>MEHRNMDRIPRLGPRIPVHAVAARPAVLGRMEAIMNTRVTLDMPDHVVLEARSATTTTSASTATGSCGAKACQMPVTSSTFTLPVVLGVVIPVVGAAITFFILQRRHTRKIREEDATDRHASMDFGLGDIPPPGQAKDWKKPEMTLDEKPGIHMSRRQISMDMNLNSPYLLPPELQDSRSSLHSLSRTIPDEDDPYRPVMDYVDSQSIRSATKQGSSIYTSSTVPSKMHDMGTSDLLSHAGSMPHSTPPPAAFIPPPRQNSLPQNALSLSPTGSVSQVQFPPSAYPLEPAQAHLPNLGSPVDLQKSGPAGPLPGRGSLTPAGLSLSGGEEHSGSSSGSMHARDSSTLPLSPPSRAPERALPNPTRKPAPPTINALPASPLPPRNESIATAQPQTFMDDGSDYGEGFKVTPPSPGRDKEEMRGQRYSMDVPPEEFANAGLGAPGFDPKRISIGFRPLPPNAVNESDDPEVRANRIRSFYKEYFDESKPAPAGQYSEDYDENYLGDATYFDPETNAFVMPYAEPITRRAMTPPPRGPRFQGPPRGRKGSMGAMSVGGGRGPQMYPPGPYPQGPKAYSTASGSGGRRGPPGPKRPMVPPSDLTTIPTPSKLRDDSFILNPMDFAPAPTARERVAGRSESPFGERRPYSPAVPAFAPIASAFEELAPIPSPHLLRKSGTFTSLDFAPPKKFRDADTMSDAGSIRSNRSGISTTQLSAIRNGAYRVSRIQKDVVFTRDDMADTLKPQWGMRTPDN</t>
  </si>
  <si>
    <t>&gt;7367_g</t>
  </si>
  <si>
    <t>MSSRPELKVDDEGGFIKFFKNLPSNGEDTVRVFDRGDWYTAHGEDASFIAKTVYKTTSVLRQLGKHDSTGLPSVTMSITVYRNFLREALFRLGKRVEVWESTGRMNWKVTKQASPGNLQDVEEELGGQFDAAPIILAVKVSAKASEARNVGVCFADASVRELGVSEFLDNDLYSNFESLLIQLGVKECLVQVDKSEKDIEMSKLKAIIDSCGVAISERPGSDFGIKDIDQDLARLLKDEKATGTLPQTDLKLAMGSAAALINYLGVLHDTSNFGQYQLYQHDLSQFMKLDASALKALNLMPGPRDGAKTMSLYGLLNHCKTTTGSRLLAQWLKQPLMSKTEIEKRQQLVEAFVEDTELRQTMQETHLRKIPDLYRLAKRFQRKLAGLEDVVRAWQVVTDLPGFIGTLEGVIDEQYQGPLEEAYTSKLREYSDSLAKLQEMVETTVDLDAAENHEYIIKPEFDDGLRIIKKKLDRLRKEMEDEHRNASHDLGQEMDKKLFLENHRVHGWCMRLTRTEAACIRNNRTYQECSTQKNGVYFTTQKLQSIRREFDQLSENYNRTQSSLVNEVVGVAASYCPVIEQVAGVLAHLDVIVSLAHTSVHAPTSYVRPKIHPRGKGNTILKEARHPCMEMQDDIQFITNDVNLSRGTSEFLIITGPNMGGKSTYIRQIGVIALMAQIGCFVPCSEAELTIFDCILARVGASDSQLKGVSTFMAEMLETANILKSATSESLIIIDELGRGTSTYDGFGLAWAISEHIVKEIGCFSMFATHFHELTALVDQFPQVQNLHVVAHIDEHDKTKREVTLLYKVEEGFSDQSFGIHVAELVRFPEKVVNMAKRKADELEDFTTKHEEGQVKYGKKDMEEGSALLKDMLVRWKEECEGKNLSKDEKIEKMRELVKGDQKLLANPFFQSVKAL</t>
  </si>
  <si>
    <t>&gt;2671_g</t>
  </si>
  <si>
    <t>MAAAIQTVSETKEIRGLNLIAAHSHIRGLGVDPDTLEPRPSSQGLVGQEKARKAAAVILQMVKEGKIAGRAVLIAGPPRHVLCSLDTIVAR</t>
  </si>
  <si>
    <t>&gt;10185_g</t>
  </si>
  <si>
    <t>MSFLGGAECSTAGNPLSQFTKHIQDDKSLQRDRLVGRGGSGSMGQGMRSTGVGMGSQDNMMNEFMQQNGQIPAEQAFAMQHEIQNARMAGASSPGGWAAEYSPRIGMETQARMEAAFQAPKSTAFSPQDFTRWKGMQNGSARAGSPMAAQQMGGAPFQSYQGPQMGMGMMGMGGMGMGIGMGGVGMINQPAFQGPVQGFGQQDEKGKGKMIELDDEHWEEQFKAIDLQGKEMDGEMVGEAELDQMDRSVHHLESETNEFGDFESIWRGIQAETEAARDLVSDENMGEHLGDFDQWDGFDGLGAHQSPFRDPQLGDYMFEADNLFEKSGNPFEEGIRIMQEGGNLSLAALAFETAVQKDPTHIEAWVQLGSAQAQNEKETPAIRALEQALKLDPTNLTALMGLAVSYTNEGYDSTAYRTLERWLSVKYPQIISPQDLSNDSEIGFTDRHLLHEKVTDLFIKAAQLSPDGEHMDPDVQVGLGVLFYGAEEYDKAVDCFSSALASTESGTSNGKEQVHLLWNRLGATLANSGRSEEAIAAYETALTLRTNFVRARYNLGVSCINIGCYEEAAGHLLGALAMHRVVEMEGREKAKDLLGGGADVSDAELERMMSQNQSTNLYDTLRRVFSQMGRRDLAEQVVVGMEVDQFRGEFEF</t>
  </si>
  <si>
    <t>&gt;5513_g</t>
  </si>
  <si>
    <t>MDWKNETEFGDEAITLTDPWQKGFPDLRSVSLFLDPASVSSDKHDILHPDDADEKPIRLLSDLRPSGGRQTFKAKFSYRHSGPNTDLDTSHELHVKSLYDTTSTGQ</t>
  </si>
  <si>
    <t>&gt;3133_g</t>
  </si>
  <si>
    <t>MCPSQRPLQYKTSTVISQRASTNHGTTEWFDAIQAGGPRTEFQDLLRLCRSAWAREDSGSAEIEMELFSDKMYWQVTSFPRMRSPNSISFIMGDLVGKRSILKNCHHRDGRGGELKREGTYDQDDAADAMALAEAIEAVQSVKDRSAAAEASPKKRVTLVAHSWRKKTNGAALSNLTDASGFPSLHVASAPDFGVDKGSPRPPPTSAHKDPQISPNEIVDDVERNICICLHVRMRVAATGSGSFVFARRSLSVAPFGSLRHGSRQLGEIQTTSSSYFAVVPSVHNLRDKIAPSCTALFTDCSTLRPTRKRPPPHSRFSPRLSASGRYLELSTRSDENEVCN</t>
  </si>
  <si>
    <t>&gt;3527_g</t>
  </si>
  <si>
    <t>MCAASGPETLDKPRILCLHGAGVSAAIFALQARRLIAHLAPYFRLVFVNGPYLSELPKDLRPFYGEMGPCYRWSAWLPHHIPDGDGSTVVDEIEYSLRVAMAADYGTGEWIGLMGFSQGARLAFSILLENQLRERERDSPVGDDEGFFAGVNWKFGILLAGGPIPFSLSHRTEQSPYYEQPGTAPMHSFSIMDEPDIFDFPDKLAKPTLHVHGMQDGDLPLHQTLQRNCVEPDRAVLLEWNGDHRVPVQVTDVKAVTEGIFQVVKMSAANTV</t>
  </si>
  <si>
    <t>&gt;611_g</t>
  </si>
  <si>
    <t>MSSLYNLEPQPTASCIFHTTSGDISLELWAQQCPLTCRNFLQHCIDGYYDNTIFHRLVPGFILQGGDPTGTGSGGESIYDGGAFGEEGGVWPMEERKGMNAGQRGVGFKDEFHSRIKFNRRGLLGMANEGKDSNGSQFFLTLGDTAELQGKNTLFGRVEGETIYNVARMGEIEVGEGERPVYPVKITGVEVLVNPFKDMVKRARIAPVVQEKKAVEKKKRRKAGKQLLSFGDDGDGDDFQPVIKKAKFDTRVVMDTQESAESKPKQPKEPKKKVVKPVSIESSLEPKPASPNPLPNRPAKTETRDISSSPEPIQKFKSGLDRINAETEALISSMKRDVQTAPVPEKKKSALAAMIPENTVRGRKRHPGESAPADQRALDILNAFKAKLEQVPLEKEVAKRREQTVDETLHKDGVVPDDEEAALCDLHFIANCQSCKKWEAQEEGEEEDDDIKGVGWMSHALSFKEDKLGKDLSYRRKAEDEMVVIDPREKARTLKEEKRAQREAKAGGSGRQWDQAKNDKLARQSALAGRGAK</t>
  </si>
  <si>
    <t>&gt;10923_g</t>
  </si>
  <si>
    <t>MPLWRQYQRSQSAVYLQYMSMSAPISSFSKLSISSNMQSSQEYSRHHPDIKGKGKAIDTEDISSEYDEGSEPEDEGGEEEVEGVDNLWTGRLFALDHCRQIETDYAFQIAYAQVKYYGVRISTTESRRPRCSCGEENCSHIEWLIEQLARTQRGQQGTTSASPTQWIMAAGGLGNVCNELRWELREGRTESDTEETDWRLEKNKHLTEQGRQTRGAIRRRMQTRMQEVRDIMATLSPTVTDDYRRDIFELSDQIRIECVKGDLEATVAGVLTLDDDIFQKFNQLVSRDTRATDYFRKMGIEANNILRLMDEYCDDGPTKGQSEQYDVVTTAQKLVNIVDAIKHNLSSRAPLGPLAREEAAKSLVELLTTIVLDRNVDAYQNSNWPRIRKHGESQLERNLYQRLIGSHFLYQSASRQYFILDVLQDLPEAQPFVEQLEVVLTRLDQIGWGPAPLPYKGKLRDIITKLKGGTGKRNA</t>
  </si>
  <si>
    <t>&gt;7312_g</t>
  </si>
  <si>
    <t>MHSVVQPNAWVCLRLPSDTLKVLQIVPNTIVSLGKYGTFSSNLIICRPYNLTYELLDRKLGEKDSRLRIVPASELHADTIAEENASASSNASDDKITIGDDGVEFQLVGENGEVIMRSNRETIDDAARQTMTMDEIEELKREGTGAGKALIAKLMASHLGIEQKTAFSLAKYKLLKTKKYLRRFTILPLDVPMLTEWVMEEKDAGKILEIRQEMLALVGSWANVHFAEGIEPVEEASKISDGSVAQEILTAAATPLFSDVSTTESTGTAATFTEPSTEPSKTKPAITAPKLLITGEAPTITSIPTALSSDLTPNPPKPIPGKRYLVIDEAGGLIVSALAERMGILYPPPSLLSEPSPVPPTTTTSKYTPSDPLLATSNTITLIHQNAQPNLSLLKYFNYDPVSPSQPSSHPLSTHLHPISWLQLLRPELDTTYSTPVPVLSPEELQTMKGGKRGTYYRKLRRHNRVKEIVDSTLMGGFDALIVASTMDPISILRPLIPLLRGGATISIYSPTIEPLVALADVYSTSRRTAFIQSPPEDSTLASGEGDNEKWSGNEDFPLNPTLVINTNVQTARVREWQVLPGRTHPVMTGRGGAEGYLFTAVRVVPARGGRVEARGKWGKKREVAVKTEGDGDAIMQEGVEGENAPSPSKKRKVEIETRVQEGLDS</t>
  </si>
  <si>
    <t>&gt;4580_g</t>
  </si>
  <si>
    <t>MAAQTQTEIVLYDLACTKNVCFSPAVWRIRLMLNYKHIPYRTIFLEFPDIEPTLRGLGLVPGESPSGQKYKYTVPAIQHVPTNTYMMDSVPIAQFLESTYPDPPVSITSELGREIEAKSRSVVGRVFGISVMPREIRILSPRAQEYFRRTREASLGHRLEDLLNPEKEEQCWNNVGDGMRTIGELMQTHKADGPFVLGAQPSFTDFFIAGSLQSARVVDEEVFQRNMKYPGFKGVYQACLPYMEKND</t>
  </si>
  <si>
    <t>&gt;1986_g</t>
  </si>
  <si>
    <t>MRNLTNTRYERWAPPAQFEGRELTAATWDTGNDSVICTFGPSEKDALVDLVRIDAKSHLHKHKVITSWDAPSPNPDLACDEILSLHYFGDSLTACLVLAGGDIVVVREEPLPGDDRIEIVGTVDAGITAARWSPDEELLAITTKADTVVFMSRSFEGVTDVAMTSEDLKASNHVSVGWGKKETQFQGKGAKALHDPTMPEKIDRGVLSPNEDFRAATISWRGDGAYLAISTIHDNARRLIRVYSRDGVLDSVSEPVDGLEGTISWRPAGNLIAGIQRLGDHVDVAFFERNGLRHGQFSLRLTPEQIQAPTQHIKLHWNSDSTVLAVALEESIQLWTMNNYHWYLKQEIRTSNLLPVNSLVWHPENPLQFLITATNNLNIVEYIVKTSRASTAPPNDHGVVAVVDGQSVKLTPLRTANVPPPMALHEFEIESNIIDIAFNIDSSSVAVLHLQGISIFKWKSATASSCGPALVGRITFEPSPSMEVTRQQITFADKHDVLVMELSGIGSYIKQYRLGEDNGELEEVEASSLSPPSLMFSTLSSFYENGIMHPYVQEKDGALRSLTFGDNILSPCNFPTYLPWVEVVAFDDGHIAFGMSANGHLYANSRLLVKNCTSFLTTPAHLIFTTTSHLLKFVHITAVNDLEVPPDEPEKDERCRSIERGARLVTAMPTALCLVLQMPRGNLETIFPRAMVLAGIRKLIEEKNYKKAFTHCRTQRVDMNLLYDHAPTQLLSNVALFIDQVKKLTYIDLFLSSLREEDVTQTVYKETRASGVPVNVITSTHEASTQVISSAFSKVNKICDAFLAVLASRQATNLQNIITANVCKSPPALEDGLLVVAQLMKEDAQMADKAVEHICFLADVNKLYDNALGLYDLDLTLLVAQQSQKDPREYLPFMQNLQEMTELRRRFHIDDYLARHTKALAHLHALDDFTELQAYTQKHTLYQAALSLYRYNPVQHATITALYAQHLESKSSFKQAALAYESLHNYSKATSCYLSSGPTSWRETLFCALSQTPPLSGPALVNLATSLYDALVESKDYYSAGTIQLDYLSSLPSACRSFCKGSFFADAMHLIALRNQPSLLEEVVDPCLGDALASSTELLSDCKAQLLAQVPRIRELRAKALADPLAFYEGERGGDGEVPDDVSVAASSRVSTNKSLFTRYTGKAGSVGTAGTGVSRATSKNRKREERKRARGKKGSVYEEEYLVNSVRRLAERVEASRDEVGRLIVGLVRRGMWERARAIESALKEVVGMCEGCIPEVFGTNEVAKESTEGHEGEDGYRSVGGDAVLQESLEAAGKKKDPPLVKSFEKMSLLGS</t>
  </si>
  <si>
    <t>&gt;3381_g</t>
  </si>
  <si>
    <t>MNGTQILSSTSTTSPASQQLLPASDRSSSFTPQHAMSPPVFPQPGPAFRPSNGTSQSFQSLSMTSMNAFAGEGGPNASQASTAFTNSPCAVLIRRLPLNTTEETLRLMVVFSKEFTDAEVLSPEASEDPGFRSAVLRFKTHAGALEAKNMLDGKSNVKNEAQMIVEILYGSPTTSRRYTVDNSSNTGPSSSTSSTGSSNGVNTRQASRYNGTFQSTQRVSPTNGAYASNELPNPEVSAHYQSLFSPQSPIGNHLNERTRITGKSLINNDSVDDDETGELLKDPVAYAENGLSSVQGRRPTIPQIPISRMAGLSLNTNSTSAPGSSFTTSSSGSTGISMSHAAAMSPTLANGGPPMNYQLGSQHYQRHNFPPVNPADQNPPCNTLYVGNLPIDTSEDELKAMFSKQRGYKRLCFRTKQNGPMCFVEFEDVSFATKALHELYGHPLHNSIKGGIRLSFSKNPLGVRSGQGMVSPGPQSSSGIMQGLNGVMMGGPGAAFSTASGPPPGLTAPPGLGSSRVAFPSAITGVGAQYTAPSYSGSGAYGTLYAGAMTAGGPSSMMSGTSNGFPPAYMMGR</t>
  </si>
  <si>
    <t>&gt;9235_g</t>
  </si>
  <si>
    <t>MELAPFPEQPDWSNIEIIHRNILPPRAAFFNYTNVSDALSLDTKKARAVCLSGTWKFNVYENPFDVPKTRANKLISDSRYADIAVPGMWQLQGHGIGPRYTNMSLPFPVDPPHVPLFENETGHYIRTFEIPESFRGAQLRLRFEGVDSAFHLRVNEVDVGYSQGSRNPSEFDITDHVSLNGPNIIAVTVYQRSDGTYLEAQDQWWLSGIFRDVFLLAFPKVCIEDFRIQTLLDKDYNNAVLSVDLELSASTNVTLSLLDAERKEVASSSQLFQSPGSFNFRLHIKSPNKWTAETPYLYYAVLVNNDNQQTICQRVGFRQVEIKDGVITVNGQRIVFRGVNRHEHNPKFGRAVPYEFMRNDLLQMKRHNINSIRTSHYPGDPRFYDLADELGFWIMDEADFECHGFSPIELAALTDEDKKRSKKGVISLECERAGYWITSKPEWEAAFLDRVKQLVHRDKNHASVILWSLGNESYYGTNIISMYNWVKKYDPTRPIHYEGDRDAETVDMYSLMYPDFPEILYAIKNAPLKKPLLLCEYLYGIGNGAGQIQTYVESFYKYPRFQGGFAWQWASQGLETFTPDGVRFFGYGGDFNDIINDGRENTHGFNFSDHTPKPALSEFKKALEPLKLTRSPTGFSLTNRYNFANLDHIKCEWAVIGDGFRSARSVLPLPNVEPGQTQEIVIEGLKFDNSKESYLEVIFSLRCPELWAPAGHEICREQFLLRGPPREVRKATSCPTSKAVSETILEIQGEGLTWKFDCRRGSLVSWVKKGTELLVSPPTLSFYRAMTDNDQAGDGGKWEEKLLKFVRTFTQSVQVESKADHVSIKVIARAGPPGLEWRINTTLTYNFFLDHVQILATGNPSGVNMPRTLARIGLDFTLASEFDRATWFGRGPGESYRDRKLAQLVGNWSSPIQELFTVFEYPQESGNRTDVRWVTFSSSSSQNSITAKFEDQDGCSFNAYHYDTMDIDQARHPYELTKTKEPRVRLDWAHHGLGTAAIGPRPLPENTLENKEFSFHLTLN</t>
  </si>
  <si>
    <t>&gt;10929_g</t>
  </si>
  <si>
    <t>MYAPQYGFGPGNPSASVPFNPNGMPQQRPPQQLGLQPQHMMYNPQQYGSSAGPQLSPYAVSGPGMGGNAGGMGMMQNNGMAHMGGGEHVPPYQTPYSSSPYGGLPASTAANLPPNFMPASSNPPPMSMNINTTNMMNPQYQAQRMQPPPPSLTPTQSLSRTSPLQGMPHNASPNTGSAQSQFAPPQHANQQQTHQIQNTNQQHPQTIVTPQTPNFPPGSQGLGNLSTPLSPGSEVRERERVSVLLEINRELLRECLRLQTQNREEAKEATSAATSPSDGPPKEKAEKEKAEKDKLEKAKGPASRDYVECMRRLQGNLAYLAAIADRSHKPSSQIPAHPAYMSAPPLTPLKSPQPSSTATSPKAESKKEDSDEKKAEEQEGDRIVVIKGFYKKLQDLFPGVDPKKEPPMQPSNAARQQQAAVQQGHMQASQGQHNQGHNQGQGGQVDISAQQKLQTDLLRQKIMQAQQIQQTKAQVQAQAQGQAQQSQGMGAQQTQNR</t>
  </si>
  <si>
    <t>&gt;9511_g</t>
  </si>
  <si>
    <t>MAHPSELVSEPIPISLIAGRYLLFDVNVVTYLRRTHHICGSLIGGIPQAPQQNVFMGLPLELMPEEAKLLVEKEVAYVVNDTAWHKERFNTFQGADRERYLGSLRAEGLKARNAAQASARQKSERALGTEAVRNALKAAAAKKRAASSEPSSSDLLGADDTNISLNHTPNIPDDAEEPSLFGDERPESPSGSAVESSKPYAITPTTSYATSSLPQNPTQQPDPPVPSSYALFKHLHSKGYYAMPGLRFGCNYNVYPGDPLRFHSHFLATSFEYEEEIPLLDLVGGGRLGTAVKKGFLIGGENKNQEPEAAPPRVRTFCIEWGGM</t>
  </si>
  <si>
    <t>&gt;979_g</t>
  </si>
  <si>
    <t>MKHPITSTGDHVVKKARRSKRIKAEERAPTTKANVPASNGKHKKTSEKKELILNAFVMNTPGHLSPGLWKHPRNKTADYKKLKFWTDLAQLLDKAGFHALFVADVLGPYDVYKGPANAAPALLSGAQFPVNDPLFLVPALAAVTKNIAFGITASTTYDAPYAHARRFSTVDHYAEGRVAWNIVTSYLDSAAKNYGLDTQVEHDERYRIADEYMEVLYKLWEGSWSDDAVVEDVENDIYAKPDRVRQIHHKGKYFNVPGPHLCEPSPQRTPFLFQAGTSKTGREFGAKHGEAIFVGSQTPEKLRPSVDALRGLAKDKYKRDPNHIKIIAGITIIVAPTDKAARAKRDDLLSYGNREGALALFGGWTGVDLSTYTDDEDFRFVKLPAIQSAVNGWNETIPGSKNLKWTKCRIAEYLILGGLGARIVGSPTTVVNELERWVEIADVDGFNLAHIVNPGSFEDIIELVLPELQKRGLFRTAAKKEGVSAREAFLGSPWLAQDHPGRKYRWAAGEDAPIYE</t>
  </si>
  <si>
    <t>&gt;6224_g</t>
  </si>
  <si>
    <t>MAEVKGFEVGNTDMSHDIDFHHPYTPYAIQETFMSTVYQVLEDSKVGILESPTGTGKSLSLICGSLTWLRDHKARVFEEGLDWGQDDSDEPQWIIEQAKARKRRELLRHREEMEGRLAKVRAKEKAQRDRYLKGGDQQFKKRKTSDNQTDESDEEQFVLDDYESDNDQKGTRATASGDLFSAATLELMSKLGMGLTNKTEEDDEVEEETKIFFCSRTHSQLTQFINELRRVRFPSSIRDEVTKDADIEDLKHLTLGSRKNLCINPKVNKLNSLTAINERCAELQQSGTAQDQKCPFLPNKDNQPLVNDFRDHALATIKDIEDMGSLGTEIGICPYYASRAAIKQAEIVTLPYPLLLQQSAREALGISLKGHVVIIDEAHNLMDAIAGIHGVDIALSQLKRARAQLGVYLQKFRNRLKGKNRVYIAQIVRIIDSLSGYLEDKLMGSTTDGIVSEKELLSGKGVDQVNLFKLIHYLQESKLARKIESYAIHAEAKIISTSKSQPLETASTPVLHHISSLLSALTHPTTDGRLFFSKSSSPASDISLKYLLLSPSHEFSTIVTQARSIVLAGGTMSPFSDYTSHLLPYLLPTNIVTLSCGHVIPKSNLIAWNLSRGPTGQDFEFTFKNRAKTTMINELGLAILNICTVVPDGVVVFFPSYNYLASILTQWSLPPVQGSKSNSIFERLSAKKPLFQESKEKAAEEILREYALAIDSGKGGLLLSVVGGKMSEGINFSDKLGRCVIIIGLPYPNIMSAEWKAKIEYIESAAVERLEKAQDSEDGSEKRKMSKEDIMKKGKEEGRDYYENACMRAVNQSVGRAIRHKGDYAAIIMVDRRFAGEKIRGKLPGWIKESLVEGAGEKNFGALMGALGVFFRSKKGT</t>
  </si>
  <si>
    <t>&gt;6231_g</t>
  </si>
  <si>
    <t>MASSSLHPTPSALPRQAEPWSPSSWTTKPIKQDAVYLDRASVEKSLSKLQRLPPIVTPTEIVKLKASLRDVALGKAFLLQGGDCAELFDYCEEHAIESKIKLLLQMSLVLIWGANKPVVRIARMAGQYAKPRSSPTEIVDGKEIPSFRGDILNGYALDERFLDPARLVSAYFHSATTLNYIRASLASGIADLHGPLDWGLGHVQDPELQAKYSEIVASITDSLRFMRTIGADTSGQLQTVDLYTSHEGLLLEYEQRLTRKLRDPTKPFVPTTSTVTEETDDGKAYYDTSAHFLWVGDRTRQIDGAHVEFFRGIENPIGIKIGPTTSSSDLLALLRALNPKLEVGKITLITRYGASKVRGLLPAHIRTVEQSEYAHSVVWQCDPMHGNTRSTSEGIKTRKFADILSELQETLAIHKEEGSYLGGVHLELTSEAVTECTGGSENLRDADLSLNYTSFCDPRLNEKQALEMAFLIAGHYRGEVAKP</t>
  </si>
  <si>
    <t>&gt;10496_g</t>
  </si>
  <si>
    <t>MAATKKTIALISGANTGIGLAVATQLARDHGYHVIIGSRNEAAGNEAATALVADGLTASSVQLDLSSDESITAAVSWIEKEFGVLDVLINNAGILIDHNKSLSTRELFTQTFNTNVIGTACLTEACLALLRKSKFARLVFVSSRMGSLSLSTDKETLYYNIDYKSYDSSKAAVNMLALNYARILDDVGALVNVACPGLVKTKLTGNHPLGTSTDTGAQRIVQLATLEKGGPTATFSDIQDGIPW</t>
  </si>
  <si>
    <t>&gt;7956_g</t>
  </si>
  <si>
    <t>MSTQIKTPFSDASARSSTRSRVLTPSPESSVSLHDGTNPGGRKRKRNSATIEDLLNEPFVVKPYSPTNSRRPRSLQPLLLLPRSQLPLSFLDMAFPTKALPFSRAFESHIKALELEERMGNQPAVLIARLDDPRTLFAIEREGRGRYVLCPLGSWVNLQELRAAAIAVANGLNKPSNRSSILPQESIATPESSKHNSEKCLATEPHQSMVKRPSISLTKSSHVPENEVKSLVNSQLHELERTAPVLFPGHVTDANTVPPTATEISESLRTQYLEALYLSNASLAYFAKGPLSRARAAFHLDIDSTLDLNVHIAFLESLVMSSTLLDKKYRDGIPTCISLIDIEDHSAEEASHANSKRKKRCSKKMKPGKNGLYPTEDSLIRRWWAGHDEDLDAGGPGNSKEEITKARVARLRIRETQLQMIIILEVLALQPLASATPDQPEELPTVMPTVEIAKDKTSRRKKPDHLTMLLDVHVDRLCIWQSLALESIDSPMPDSQNVAGTRTGSINQSNLTDNMLRDFCVDIIVPFFLSRLPDKCATINRKLGGPVSVSPPKPKVSKSASFSEAPSRPGAATRRPVPVKPRKSLQRVLSDDRQRRSMSRGPNKAIALLRSQTMPLMPNLKREASETPSLAGIPAAKNAHPLAISRTGVLDPKRVSSREVHMNQLVPNVDAKANKQATIDAELKEAISALKKPNRELAGKAMAETAEKRSTLVSHPRKSKKPIRNPLFQGVQISATPKANRRRDITVESQHSDIFHLAERTEAPAVPSSSLPIPQSTHRSQQIRPVGSSLFSSIQATPTRRSSVPTASRLLDENFQQSEVDYGGLPPSSPLQPRRSSAHVFNAVPDSAVKRPDPFSLPNGVQETPIKKANIYSSSRGVRETPVKKKTESWLNHGHPDLSGPGSDKENKNKAPGSGKSIIDAEIKDEESIYKALGWDDELDDLV</t>
  </si>
  <si>
    <t>&gt;6323_g</t>
  </si>
  <si>
    <t>MSLTSPTQGDQHIGLEHVSPLEVTLEPTSTDLTPVVPVSVMTMFGDSTPSMDSITWSPALNSMGFILDGTSFPGPESAFMDHLYDQTSLFITSQENSKTPHPSDDHSLLLSGDPPDVSLPTLSSSAGSSHREPFAGPDDVETDITDIFASSFIPDLSHLALRDTTNISRELFEILREYPRMMLQPNFWSPFIHHRLYRCSKKGMAEPLGIALACVSAYSSSVESSYEFVDNMINSQRERLVREFHRYSDRPETCLAALHAVCMYQILGLFGGPSVESPKSGQSTPFKDTSERRREDSGKAAELHGSFLLKMTRRLCKLHQKALGQNEVGWSEWKFAESLRRNVFFVNIVNILAAEARKLHHDYFEPLNDAMILQMSLPAPESMWRACSDEEWQAAHEYALLTSPIPCTLQGLLDLSRTGSLDVASLQPLTMMILTCYQIQLKFNDEEG</t>
  </si>
  <si>
    <t>&gt;10035_g</t>
  </si>
  <si>
    <t>MAALPPPSSSSSRRSRTGDKQVGSFNIEDEIGKGSYATVFRGTNKMTGALVAIKSVNLLKLNKKLKDNLYYEIEILKGLHHPHIVALIDCRESSTHIHLVMEYCELGDLSYFIKKRDKLADNPALRDMVKKYPMPPAGGLNEVIVRHFLKQLASAMEFLRDRNFIHRDVKPQNLLLLPSPQYLARTKDRPLVMSATEKAMVPMVGLTSLPMLKIADFGFARSLPATSLAETLCGSPLYMAPEILRYEKYDAKADLWSVGTVLFEMMTGRPPFRASNHVELLRKIEQSEDHIRFPKDAVVSPGMKEIIKALLKRTPVERIPFDQFFSHPVVVDTIPNLVGDDRPKEIRIPSRSEETAMVRTSSSRSMRQLQARTEDNTYSSSPRERNVPASPRPRTSDPVKRLSGTPSAPTIHPRPSSRDLKSRPFMHAAATAPTVETIHSSRPPSRQFHPISDEQRHAPSRQTSAEELKRAQKSIVDSQTRAAIAKAEQDVRDAREYVMIEKKGVEVNALADELEMAVNPLPKDPRSLALARTERMARRATTQGLPNSSTGAVPAHSSRAVQIVTGRNPDHGPERQNSIGRSYGSPSTSTISKAIENASVRLFGVPFAPPHLFGKKESPPQLYSAFPAYPAPHISGLLGDGRPSGPMDEDTRVANRIEEAATRSDVVYGFAEVKYKQLIPLTPSMDHGLGGAPIDKPGGSVSDDEGLTVEAIVSLSEEALVLYVKALSLLAKSMDIAGSWWSRKTREIVVGSHGRSDSHNGPKINGIVQWVRSRFNEVLEKAEVVRLKLIEGQKKLPQDHPGHPSNHTSSSKVAGASSTEGITLSSGVTAEKLIYDRALEMSRSAAINEIANEDLEGCEISYTTAIRMLEAVLESDDDAPPPRKRASSLREDKGEDDDRVNGIDLADRQSVQKVVNMISARLSTLRRKRAHMEKIAIMAKNQSLPPSSPRPSSITHSASHSSVTTPIIASSPH</t>
  </si>
  <si>
    <t>&gt;6494_g</t>
  </si>
  <si>
    <t>MWQSQFRSHLAVTTLRILPVLTKRLVTRDDEGGNATSLPMTADNYFREYTAANLLHGHIAVMLLSWIGAFSIYVMLDLAHSNLAYPAQLLFLGLHATGIVFGLAYNSQTPDLYPGSSHHSLGWVLTSLAVGQFLLRVLRSWSKSRARKAFLHSSPDNEQLAPLFPFSESGHGVEDEGLDHELGAGPTLLRLSTSSGGDGTSSNGTDTETLYDVALPHQHTSTDRRGGQQVSKARRWVDIVGSTRLDPILGIVFTISNVVLVVLCFVAICTGIVTMAGIFRGNHIFNGIAHFIKGGIFFIYGIVTLSRWMGCFASLGWAWNFQVYDKPRWRTSITMEGVESFLIFIYGVTNVFLEHLSAWGGAWAPQDFEHVAISLLFMGGGSCGMMLETKRLKGIVGGQLKTGFGEETKTNLRPGYSVNPLPAMLIFFLGTILGGHHQNSIESTMMHKWFGYLLTGAATARCVTYLLLYISPPASPSPSRPPFELVTSFCLMSGGFMLMASNRDTVDAMIANGLNAMFVATVTMGFTAALMAWCMCDQGSPSCGQCNRGNRACTGYQRDRHFKNLSALDHDSLLARTQPLAPITEPSSIIYEVPIPSTSKNESIRTGPRVARRIEVHNPVLKTPANLSELFLYFVDNYVPRESPRELDAAAIPVSWLQSLPLLHGTTPSLDLAISALSMVRLGRQRSDKALRRQGLSNYGKALEGIQNILANGESVFEEQTLASCMTLSIFEVLEASGENTYGWISHVEGVSRLFQLRGPELHILKSSHQLFLGFRPTGIIHALAIRKATYLGEQNWLSVPWMVSPKSDFHYLLDIMARMPALIEASERISKSPFPETSVLERMQSLQQSWDLHAQLETWYQELVIKSPIALFSRKPASVFIKSSPRELDSMFQTSLDFATFEIARMHLFYWSALLQIYNNISLLDPSPSAKDQSETAYNISTLIAQSMEYLLSEEMQTLGPQNVFFPLRVAMYEFSKMGREREVRWCKAVFEELGERGFPFGRILSRWEWDEIPVFLTRGGKA</t>
  </si>
  <si>
    <t>&gt;5359_g</t>
  </si>
  <si>
    <t>MASEHDRLSKETLEAFDAKIARRIGELKSVATALKEWESTQEALAELNALLADPKTDPELRELAVEDLEATASQLDALSRNLTTSLTPKHPFEDLPCLLEIRPGVGGGEAALFAGDLLRMYQAYCQRKNMKASLLKYETADGDSSSNGPSPLSEAILEIESPGAYGQLRSEAGVHRVQRVPATESKGRTHTSAVAILVLPSIPTSGSEGQEVWEADLNDPESDYYVNPTDVRVDVMRARGAGGQHVNTTDSAVRLTHIPTNTVVAMQDSRSQHKNRAKAWQLLRSRLAQAKREAREEEVMRVRRGVIGVAKMGRGDKVRTYNWGQQRVTDHRSGISVYNLDDVMEGGIELDKIIDSVKAWLGEREIEGMLAEDEAAAARIRKK</t>
  </si>
  <si>
    <t>&gt;2374_g</t>
  </si>
  <si>
    <t>MAILLSAGLIALISIGSATLGGVLTLASYLFVIGLKAEMNLWRDGWTEGWTTAMGVVENAEDVHLNINNKLDERLLAASMKAAKEVKVLNGVVEKTQDGVSN</t>
  </si>
  <si>
    <t>&gt;9773_g</t>
  </si>
  <si>
    <t>MASTTSATSSEHNPRRVVLRLKVSDFEGRGSPEYNNAIKAYLLFAGRPTNEHEANKHYAHIEPLQSPELRQTSFHIIIDIEKDMANDGEFRNLPHEIYRIRRNEQDVLEVKLFRNPLEAANFLSKMRKFTDIYAWAK</t>
  </si>
  <si>
    <t>&gt;9001_g</t>
  </si>
  <si>
    <t>MESDTNELSASSEFDNKEEAPLGENASQPETLTPTAPIPQTPCKIPDGGVDAWLQVMGAFVVMCATWGLVNTFGVYQTYYQTVMLTSHTASSISWIGSLKACLLFLGGVASGPLFDAGYFKSTLIVGLVLISFGMFMTSLCKTYWQVLLAQGICVGIGMGLTFLPSAAIVAQYFQKKRALAIGVGGVGSPIGGIIFPIVFSRLEPQIGFGWATRTIAFIVLGMSVVPVIFMHSRTPPSGRVRAIVDKAALADFAFMTFAIGSTFAFLILYTAYFYIQVFDELNHLSTIEFSPYTVTLMNVGSVFGRILPTYLGDKFGTLNSSIACTLGSAVLAFGWIGIHNLAGVVVFTLLYGVTSGGVVTVSSAAIMNLSPNMARLGTHLGMAFTLAGISVLVGTPIAGAIFGDFSRTRWLAGIGYSAGGLVLGGALMVIARIAKEKSKKGWKF</t>
  </si>
  <si>
    <t>&gt;1977_g</t>
  </si>
  <si>
    <t>MAYYDPNPTFLERQNDDLSVSFRLQSPPPSLQRRNLSQTPPLVQGGASSGSLSNRRKLEQYRRARLEENTEKLNAVYKSISPDDLARVAFHALSKEGRERLTDILKSKGFWRDSQGNKTERVIDVFRSNQIRERKEFVKRNFQDIEPVCFFVRRQLDMFLSQVQSIDPATLPRLEALIEEYQGTLDQGRWNWLSRKVRKERDMIDRITDQVQQPKQVVSGNIEATGVEQNYTGEDTFIEDEGGSGLHMENPESLPAIPSGPPHSETLLPNKVLDDYPQDNSDQSLSLDTRLSKSARGADLPEFASQSTSHATSETMHSYQADTQAESAGRQFKSMGDRGKAPRLPITPISTTYNAIETSSSTESFTTSPRSTPVVSNTPDSPPLLPQPTPALRYELPSFPSERG</t>
  </si>
  <si>
    <t>&gt;1237_g</t>
  </si>
  <si>
    <t>MTSYERQATKARTKVKPMLRKLTQSEKNSLDLDRPAELQNGLGIYDYGSGSRSTHEVNYRNESGRRAYHARSTSGTSQFSTATGGSHRAGSFVHPFQQTPRPYTPPISAASYQNSLRESDRSNSPVPTDDDDRFRPNYRSASNLSNGAGSITGSSTASPIVSQPLRLQTTSKQPSSSRLALATSHTSLHSSVLLSPVDIGSPTDTMSPTSAFRSSIDKGFRLRSRSDVVNRSHAQQIADARRKFQEKEQAKEERAARAEIAALEKRQRQEARQIERGHRRSSAGSSTTAKPKLGARGRSETNLTSEKVDSFVGRDYGSAPLQAPPALNELYAGPKRQHTAMGETKKKTNSAWHKLMMWIRTRFIRMGGDRKRSRSEAGVF</t>
  </si>
  <si>
    <t>&gt;10060_g</t>
  </si>
  <si>
    <t>MADEPNHDELLSQFVGITNAPPAAAQQYLTASKWDLSDAVAEYFTSLEDTAGGQGDQDMEIDEPEQYTGPRTLDGRPAPQAIPSVGSSSRSVPPKKRGGIATLSSMAPSGSHAGHGHDDDDDDDDDYEPDEQPRDLFAGGEKSGLAVQDPSNRDRNDPRKVVNDILKKARANAARPGGEPSSSAPPSRFHGSGQTLGGDDAPSHVVPDPNPQVAESEQTVTRILHLWEDGFSIEDGPLRRFDDPQNAADLQMIRQGRAPLHLMGVRPDQPIDVQLIKHDDKYKAPPKVYKPFGGSGQRLGSPTPGASSSSSTSTAPTPAAEVSRPSPLVPAPVIDESQPIISLRLQLGNGTRLPARFNATHTIGDVYRFVEQVNPESQNRPWVLATTFPNKDHTDKSLALSEVAEFKRGGTAVQKWT</t>
  </si>
  <si>
    <t>&gt;4190_g</t>
  </si>
  <si>
    <t>MAEKQQPVVISLDDLTLGSVTLSTLSQAFGPSSLGILIVSGLPSTFLPLRLKLLSFASQLAHLPSSELERLTDPSSHYNVGWSHGKEALKPGKYDTMKGSFYASVVSSYFQNIPRTSSTDLGNLWPKSELLPGFREAFEALCTMIIDIGILVARLCDRYARENVEEFATEKLEHIIRKSITNKARLLHYFPQAAPPTWNPKISEEDDWCALHLDDGCLTGLTSALFVDEASNEFQPITSPDPKSGLYIQSRIGEVVEVNIPADCLAFQTGQALEIMTKGKLLAVPHFVRGPSMRTQNAPEGQDSRVLAARNTLAVFMQPGVDEILDERSGITFGQHIRLSDEKHA</t>
  </si>
  <si>
    <t>&gt;1106_g</t>
  </si>
  <si>
    <t>MVYVSVLLELLKTVWAKSPETRQHNVIQDVRELITNLRTQSGLAKNLERLQYQAEQLVWINYIGDDIPFPGIDPGCEQNGTVELVMMGDARMSSVEKPAYPSKLYGTHTRALQQIMPHKGIFPEDRKVWAILNDNFDFVPRVAGRTHVDYADEISQAFEINVSGLDVLIILIRHLLTLGFSMPPLANLAMLTLQENGMRDLGWVPEEDWKLKMDILKEVWPEGLLNKEFFTAKGITLESLLKEPNLRPLFKHGQRSAALFGRWSIRVLCGSDQSTLIESAREMNLLNDIESWWDGKRDLAEFLQGQFVPRPFLEHNKDMIVFPGYPEYLRGLCYPTSSGPKFIRLLYEPILNAARRSFHELQTLSLIVPCICANYETDYDPTYEIIDFKYKLCAIIRLAENDCDDDICLYDKNGNELFPDDVGQYEKKGPSSTAQPWDIETGKRFMLFYSKVEEGRIESREEFARLFPAPRTVSGAAAVTAAVTASPPLVG</t>
  </si>
  <si>
    <t>&gt;3966_g</t>
  </si>
  <si>
    <t>MRLIIREDSAAASQYVATYIINRIKSFAPTPSHPFVLGLPTGSSPIAIYNALVQKYKAGEISFENVVTFNMDEYIGIPRDHPESYHTFMYKHFFSHVNVHPKNIHILNGNAPDLEAECVAYEASIKSFGGIDLFLGGIGPDGHIAFNEPGSSLASRTRVKTLAYDTIIANSRFFDNDFEKVPKMALTVGVQTILEAREVVIIITGAHKAPALQRCIEGGVNHMWTLSALQLHPHPMLVVDEDATLELQVKTVKYFKSIEKVAESMGFEQILPSAARTGPRLNGVNGLNGHKRIESTPEIKEQPTILDPQPLTSTLLAAPATEYPLRSHSPDLIPDRMGGRISAY</t>
  </si>
  <si>
    <t>&gt;1382_g</t>
  </si>
  <si>
    <t>MRQHWLLFFALCAPGIFAVPSRTLATYTAAVEETDQRQVGPIDNGQPEQQHPLTTLDNASASQKCAVCEGITDMIGTPIEELFSAAIRVEPNSLEATCQVHAPLRQPDDPKISRNGMGEVENVYLLKVAGGVYFNIYFGRSTSEAQGSSFAPLWKQPDTESSSNLRRIRPANPEWIDLDILKEWVGTRTHDHGEACKNSPYAAGLNPQRPSYLIDAVEGRLVDTSSVTEKSLHYVALRHPRENHDDNQSYSFVSTENIAQLQESGALLRPRFAADMSATFRDAIELVRLLDYRYLWIPTLCIIQDDPKSQVETVKVGDILVGAVFSVTQFFDINSTQGIRSIKELTNPQPRSLVQQLHPWGEDTLVPFAHPVPMRNVSGEAATSTSQIRMTTERFLSGTVDRVFLYIRSSDYVRSYSNQPYHLYGGNGQHVGVLQSTASDDLSRVLGMPTLDYANLAFQFSANQSEKVPRDLTARLEVIALSRMYTRWGSGLPGFMKVRTTRYQGDQYYEFYNVMRIEWKDGVAYRNGIGRVLAEFWEDLS</t>
  </si>
  <si>
    <t>&gt;8546_g</t>
  </si>
  <si>
    <t>MKNEDIRSCLTKPAGSIPPELPPSVEAAYRKKCIQLKTRLNEVEEANDASRQRLARMGRSIQKMRLERAFLLESLAKRTSTNVEDSEGSPSPPPTPKEKPLRVKRGHRKPDFLTTDLGDGRPGSTFIQQGPVTLSPSSDAFSHTHPDSTQFRNSTPQSTAAGHAPNKRSLPANSTLATIGGSSSSTPARRPKNAFDLYCNETRPVLQSEHRQDIADKSFDLEASLARGWSTLDKEAKKEFTQRYEQLKQLAESEKDVGGSIPKQGVPSGEHEHVVEEVDEDVEMVDEAGTPSVPEAGGFTAVNRS</t>
  </si>
  <si>
    <t>&gt;10951_g</t>
  </si>
  <si>
    <t>MRKSSCYPSRDPPKADPSEVKIIHLRATGGEVGASSALAPKIGPLGLSPKKVGEDIAKATGDWKGLRVTVRLTIQNRQAVVSVVPSSSSLIIKALKEPPRDRKKEKNIKHSKSLTLEEVIEIARTMRFKSLSKSLKGGVKEILGTAFSVGCQVDGRSPKDVSDDIEAGEIEIPEE</t>
  </si>
  <si>
    <t>&gt;4880_g</t>
  </si>
  <si>
    <t>MHLVPKELDKLVISQLGLLAQRRLARGVKLNHPEACALIANNLQEVILSLRSPHAPSSVYANSTQLIRDGQHTVADLMSIGATMLGRRHVLPSVCSTLTQIMVEGTFPTGTYLVTVHHPISSDDGDLAKALYGSFLPIPSKDIFPLADASEYEAEKQPGAVIVVKGKVVLNEGRKRIRLKVESKGDRPIQVGSHYHFIETNPQLEFDRIAAYGYRLDIAAGTSVRFEPGDKTTVTLVEIGGHKVIRGGNHLATGKVDIHRAEEILAKIQQCGFAHKPQPVGDTGHISMFKMERAAYATMFGPTVGDSVRLGFTDLWIKVEKDLTSYGDECKFGGGKTLREGMGQATGVSDEISLDLAIVNALIVDWTGIYKADIGVKNGVIVGIGKAGNPDVMDGVSPNMIVGSCTDVIAGEGKIITAGGFDSHIHFICPQQAYEAISSGITTMLGGGTGPSAGTSATTCTPGKTYTRQMLQACDTLPINLGITGKGNDSSPLALREQVIAGVCGLKLHEDWGSTPSAIDSCLTVCDEFDVQCLIHTDTLNESGFVESTIAAFKDRVIHTYHTEGAGGGHAPDIISVVEHPNVLPSSTNPTRPYTLNTLDEHLDMLMVCHHLSKNIPEDVAFAESRIRAETIAAEDVLHDLGAISMMSSDSQAMGRCGEVILRTWNTAHKNKVQRGTLKEDEGTGADNFRVKRYVSKYTINPAIAQGMGHLIGSVEVGKLADLVVWDPAWFGTKPMTVIKSGLIAWSQMGDPNASIPTVQPIIARPMFAPLVPSTSVLFVSQASIESGTIATYGLKKRIEPVKNCRTIGKRDMKFNDVMPKMNVDAESYRVEVDGVHATCEAATSLPLTQVAYVY</t>
  </si>
  <si>
    <t>&gt;1584_g</t>
  </si>
  <si>
    <t>MSLQAVYQQFLAAPDSSLLASDASLHYITTLVTFNSSEEIIKHLNGQSRELKKLEEKFLDVVEGANSIAVEVYSTIEFLAGGGSYLPGLDDNFVADHTVTIPIIHIVSFNGKGKIQQIRQSWDQGALLKLIDVIGKNGRNWPIRDGKDQIKLIVSSIKSAGHNASPENGQSKITRSHEPHASLSLFAARDRSVNDTLPPVVAPRSSAAPPQRNYHDLFVGYDSDPSSPGRTPVPQHRSESPQRAEATKAGAGRNFPPSRLFDKDEAEEEETHETATEKSYRPNPTRYNHFDITGGEGELEEHQRPEKEVKASKHGSQWNFDDFMTPQKIIPGKVLRTNDVRHWGNSDDEVIDSPVKAKKVDKPRKDAEPHFEFEDDGTPEGVRVVGRPRGQGANTGQGLYKNNLYDDETGDAPAATAGQKAPKYISNVGDRKKIFDPHFQFTDNSPTTATAPRSASEATEQPLRSDRAKAVKMMDANWDSYDQSPVSKENARPVGIRTDGDGMGGKKGVLSEATNNSSRNDPPKGILTVGNGMGGKKGTARSWGFGDESDGEEAGGINQPAKFRTGKTQGKPQATGGDFWDF</t>
  </si>
  <si>
    <t>&gt;1296_g</t>
  </si>
  <si>
    <t>MSSKRIFVVFGATGNQGGSVVKAILNDPKTADQFEIRAITRDPSRPAALALAEKGVTLVKADLNDKDSLRLALTGAYAVFAITDWQSILNKEKEIQLGKNAADIAKELNIQHFIYSSLPDVTKISGGKFTKVYHFDGKAIVESYIRELGIPATFFIPGIFNPFVLGLLQPISPGSKSYVMALPVDPADPKGIFPLIDIEEDAGNYVKAILLHREKMLGKQVVAAEKYYSIAEILRILKEVGGLDVVFQQITDEAFTAGMVQAGAPEFFAEDIAENFKFMQEFGYYGGASLSLDQDLLDKPPVTFEDWITNSKAIAALK</t>
  </si>
  <si>
    <t>&gt;10247_g</t>
  </si>
  <si>
    <t>MAKPLLEIRQLDRRTRAVPANNAPAEFILNSVALAENSQYVAELDRFVPLPEAQRHEDAILALWEDSTLEKEKLFAAMELLKQKSRTNETMKTVTEFHNFTWEQVIANVHDASDTYRNDGGKVKKIFQGMCDNAEIFENWLSLLPDGDYGASISGAFVMVIRAARSMNDVQTSIYETLASIPDTLAHAHTYVEIYKAHSSKTLVQKTAALCKSILISLQLIIQFFLKSSFRRGAAAMFKGNGYEKELMESIQNMKNQVLKLREEAHLCLQKRIAEMDRKNDLRAFREQSQQQLAKEELILAIDSSTEITAQKVCTYLLRQLQASPEFNVKTGGLNLPLGSYLQIPDETLRSEVLARRREGHTPKDLLEMLEYDHDFHQKDVEDSLTLGYIQSDAARARSTWVLHSTEMGEILAGKAESKLLLINGNYEATEFISPLSFVCAKISDLVSVSNHVMLITHFCGRHTDQLRDPRANATGMLTSLVGQLLMQVKRWRHADFRLDLSSVSDDDCSAIQQEDLNVLFDIFRTIVMQLPKGSLIFCLIDSLSAYENSERKEDTIAFMQKLARLVKKSTRAALKVLVTCPGRSLYADRWAAFNDRKGQMLHVPEDLY</t>
  </si>
  <si>
    <t>&gt;10519_g</t>
  </si>
  <si>
    <t>MIDSSELVFNRSLDHNQVGVGNNPVKRLRNTFTDGKQKKSAQLRDRLMKRAILSLRSDDEESVIEKRLQGYLKGSNLQKFLEEKGPFERINSTRSEEEVYTLTKEGIERLQGAMWIRALE</t>
  </si>
  <si>
    <t>&gt;3210_g</t>
  </si>
  <si>
    <t>MSNAFKKMAKEGKFPWTDEFLNRKFKRYIRQAITTTNTQKVPTNIDIEGLDWDPVSQHALGLLVGELQDK</t>
  </si>
  <si>
    <t>&gt;4936_g</t>
  </si>
  <si>
    <t>MDQQRITLFFPVVSRKKITPAARSHFLNLPFNLRRRIYQEAGLVSGMTISMNCWGIRKRRDLRHRGADDHLSEIDFPPLPLSLFAVCRSINDDISRIFYSENQFIITRRAYKGLRALECFSNSVLSKFRSLIIRLNLASCISSCCGDPDHDARERRCGNGFSTCSRPSNHDAPLNYTSSSDQLVISQWMKICARFSESIQPGKLSLYITCDCVDHQTADMVIAPLLALPVLENCALRLAREYDEELQNMAKTTVLSLTGRSIAQNVQPFRFLDLPKEIQLNILRHTRLVYSGEGSETVCTQSRMRFGGYCPANGSAHSSFSPYGRLLNDSWNLKCFCRKSHSAFSFSCDSCETLGFPLALFLVNRQFREAAIEVFYSSNQFALNMLGKEHPSSTAAQADPNLSIVPTLHRFPKYALGFFTSIKLDFSTLNLDLFQPDQPGWKIWLSTVQLLLEGANLAILSLELRLREKYYEAYPDEEFDNGYKDRIWEIYQNFIQPVASLHGLKNFYVHLNWACTIGFPGVGVLDGREEIEGKLERMVMGDGYNAWKCGKVVRMEGHLRGAH</t>
  </si>
  <si>
    <t>&gt;194_g</t>
  </si>
  <si>
    <t>MRDRPYETRSYTAPSIEHPRGLPVNAKGLKERKREGPLHRRGILQQGLTPWHWDWNDLGLNKEIGKERSWDHEDVDEFSLGEPLDELNHWEPEWKAQWETKSSEQRKKRKRNELYGGSTTMERKRAFKKRALYGRDKKGRFVWAKPDDAEDPEATEMIEETMDISDGTATTSKIRVAGLSKEPLLDKPHKLAQFYGNDPQNANPMGPAVVTTPRRRILLKFQVATELNNTNIREQLDSTNPQRRIIRPSSSREYEKAQTKEQVNIITPTRPIIRSKDSKPNTEERSNDMIRPRVLIRVHTKSENGQENIAEQVNTMAPPRPIIRFKSSKRSVEEPSNP</t>
  </si>
  <si>
    <t>&gt;1765_g</t>
  </si>
  <si>
    <t>MAKKRKASSHEGEGEDTNGFEEKGEKMGPITTFEDVADEEDEFHIQRDKVLLNEGPDAKRRRKWQEEEALLEPSDEEILGYDDDSEDEDKEEEVPKKKKKHGGGPDEEQNEEDEDAEGWGTSRKDYYNNDQIETEADALEEEAEAKRIQQKKLQKMSEADFGFDENEWLDAGNEDDEGDVVTEVLKDVEITPEMGPEERLRILQTRYPEFEFLANEFMQLQPVLADLQQQGEAEQNSNATGGRTSTITIKSRALAAYLSSITMYFTILTSPAKGSEGETKAIDPAELREHVVMDSLLQCRELWSKVKSLKASVPVNVESEDDSMDEVDEPETNGIQEEIETEKGRKEFARREATALRAQKMKQTEEELADLSSLMHKSRKVGKKAKKVVLADNDSDFGEEESMDAKDAAEKAQKKKSLRFYTSQIAQKANKRADAGRDAGGDADLPHRERLRDRQARLNAEAENRGKKLDEYGRGGAALGGESDSGDDEPAKVVRDEEDEYYDMVVKTSKKKKDDKQAKMDAIKQAKAEGAIVRVVEGEVDEDGKRAIGYVIQKNQGLAPKRKKDVRNPRVKKRKKYEEKKKKLASTRAVYKGGEDRGGYGGEKTGIKAGLVKSIKL</t>
  </si>
  <si>
    <t>&gt;7457_g</t>
  </si>
  <si>
    <t>MNPNAPEHQPDVARDVAVVRWASDKMFSDAHPTIAEMLNKCVTALNNLQILRESIEEQNQRSGHSIPKPEFPLFCSTPSEKSNVYTGVRISSKNGLYTLDIDNGTPSKCTQVYLEFICDYANRWHSLLSGTDYHSLGTDPKFFCFTQNFHTRLMGRKPDGMAKETAKRLSASQFWKLRYLFIPVNFYPLGQNSLHVALCAISPEARTVDYLCCGGDTGMPISPQPDGSKIVPAIFLWLAYFLQDDFLPFEWRLRNDAGHMQRNLGGDCGVYTVTTAMSLAFGYNLGAFPEGHQARALFRRRTYVQDLMFEGFEFWNKDPNNSNWQYYPLLDTKPTASKNEEFFELPKQLIDELPHHVAIRRKCYVECPNKSLLKVHCKRNMRFYPDYEVAKVSGPLATLREFITWIEEMDHMRHTRQYRRGCRPLPYPKFQPEKWIDPRIESRHAIPPRALWPSRPTYSLLLPRKKYPPPISSEDRKAQNRKMSMSR</t>
  </si>
  <si>
    <t>&gt;1911_g</t>
  </si>
  <si>
    <t>MAPKLPTSWAQLPPAFLLPDSLLPLIAKRGVKSGWTTAPRGKPNRFNQPTAGLPTLEFSPAAALKRKEHVLPLRTGVLAIKKGMSALYDPETGVRSPCTVLQFDRVQVVSHKTREKHGYYAVQVGSGWRHAQNVGRPLLGHFTGNGVSPKRFLTEFRVKDEKGLLKVGEVIEPDWFLEGQFVDTRSDCKGKGWAGGMKRWGFKGQPATHGNSKAHRIMGSSGASQGGGSRVLPGKKMPGRMGGNQVTIQNVKVLKVDKEHGLLVVNGCLAGPNGCVVQVQDAIKKPWPVIPETVAVAKEVPKVEATA</t>
  </si>
  <si>
    <t>&gt;8439_g</t>
  </si>
  <si>
    <t>MSRILPRKLLLPSRRFFSHSSFRPAFATGPSPPRLPTEEQEEFERLQKASTGAFSTPRTSNSTNPTADPSPPQLRPQINQSPDLEIDEEDATQTAINARIAAKGDGEELHPDIRRGAKPEFEGDKNPKTGEIGGPKNEPLRWGSTGEHGDWSYNGRVTDF</t>
  </si>
  <si>
    <t>&gt;3657_g</t>
  </si>
  <si>
    <t>MPLSHLLDEYCEMHDIFNPLNPYPRPSTPRTFRPLRQRSRARFAGNTKSPSARQTGEEPMDIRSGGVDEKPEPPCDDLIDRATLCLPSFEKGSILHGGNEGFMDVLRQYFPTVESNASEQIVDLKSRLRVASTHDFWLILTSGMCAITGSQCGFVAKRILVGDQDAAVEMVQLGEPSSCLMGVAFYFNDDNNNKGIHRDFRYHTYGAPCAFMRHDKVFVIPERLAEFLPNNPNNFPWDGSEAYIGIPLFTEGKCFAHFGMTWSQEGAKKRKLGWSFIEMFLHSLEDMISQRILEGRGFAKEMPPPLQSTSDDVIPISAITASQSLRPYARNLSHELRTPMQGVVGMLDIMYSTVLEAIVNEQSERVRYIFEDLKNHIEVVQDSSRRAVEAADNVVHAYDLNMLMPETPLTPNEMDMGKSMVTSMSSPYSQATSETHFEIFPLPPSRKHDRAEEFNHQPGLQSKRMFMTTRSDVQQPYLSNDNPTFSFTELQPSTEAPSEPISTSETEASEYFAQTIHTPTHRQVIIRTFLQSLVNDAIRNGHPTSEVHKNTDLGETIEITTINSRGDIQNRVIHLKVESDVPEAIVTEEHYLQFAVLKLVDNAMKFTEYGSITITVKLARHSQVMEIWVIDTGCGIAEESKSSIFRPHFQEDSSISRSRDGLGLSLFNAKAHVRKHLWGDLTLERSNTEGPLKGSEFLIYLPISKLDASFSSASLVGSPPPAVYHPSRPSPWIENGFLPIPIFMDAVASPEPGTHQTTPAPTPTRKLTPTFRKHRAVNRNLAREHPLNILIAEDNPINRKVAVGSLRKLGYESSNIELAIDGLDAVRKYEASLLLPLDEHFDAILMDIWMPHMDGYQATKQISDLARGNREKTKIIAVTADITSESMERARAAGMHGFLAKPYKVLDIEQVIVQYFPNKQRRN</t>
  </si>
  <si>
    <t>&gt;1528_g</t>
  </si>
  <si>
    <t>MPFPFTLPTTSSFSFSTYFDSDSHPSLPLSASTYRGVLRDVLKKHKRLPPNEQSPHLATILLSLNNYIPYILAVDSGLGNQAVSGEQIDVILKSTPILEWRPTLSDASIPGKEKARLKIQSLEYDIYFTLSTLAYTHTLLSRSSLHSLYSSASASPTTEQRTLAITTATKHLLTARSIHDYLSTRSDQISTSPPCIDISKSTFGALASLALAEATLLAVLKDDPYPAVVAQDRNENDKEWMIKPPDIPKVRAHLFARLCLAVAEHASNALSLLNDAQKSRQGKVDSELLKYVDDLRRTARGKACRFFGIDAELGGQTGTGIAWLAAGMYELGLEDKDEGKKGGFSLGKMKKGWEEKREDKKVEKEGNWGADAGRMEESRVLEMLGKKWRKMNDTINTQPIPPIGPLMAAMPCGREIYGTQPFVPPQLDSMTLERMRAPPDREDGYGGDNSSDENEGLNEGSTPVGAFPGTKVDYNRGGNYF</t>
  </si>
  <si>
    <t>&gt;2256_g</t>
  </si>
  <si>
    <t>MSEADKYDVLEKIGHGSFGVIRKVRRKADGQILCRKEINYLRMSQKEREQLHAEFAILSSLHHPNIVGYYHREHLKSTQDLHLYMEYCGNGDLGRVIKDLQSRKQYAEEGFVWSMLSQLVTALYRCHYGINPPEVGSNVMGLGKDAKPRQPPGGVTILHRDLKPENVFLGEDNSVKLGDFGLSKIMQSHDFASTYVGTPFYMSPEICAAERYTLKSDIWSLGCIIYELCAREPPFNAKSHIQLVQKIREGKVSPLPPVYSPELNAVVKDCLKVNPDRRPDTAALLNLPIVKLMRKEKEVVDLGRVLRNKDELATKRLLEAEGRVRNFEAEKLQMRQEIEATVRREWEVKAQLEITRVVQLEIERLQKKFEEEVREKVDVEVQKRSSTNNQPSLKSYPTSSEPTVVNDIPLSSISTNGDCDFPSSTDLTDISTDSPEPIKVSKKGARTPFGRAQTMFAGTAATPMDVEMADPSPMSIASLSLSPRRNGATKAPTTTGRNIFAQHQNAEARWQPQLMNSDDSDDDDDDVPVPSPTRPKHSSKNPFKPHGGRPPLISTKTAPVQRPTKQVSQTNLFAAGKAHLAHSNTTPNIPTLGNAPELRPQSSNAVLRERSSPNRRLSKIPSSTNLNHDSNQTSPQRKPSLPSKKSNGSSSSDDSLGKQAVKNMAAKASNMAPRGRTLVELAQARAGGRPLGEDGNRSPEPKGRAFAQRMAEAQRERSSACSEPVVWDPERDEMPSPFLVRTRQPSRR</t>
  </si>
  <si>
    <t>&gt;5230_g</t>
  </si>
  <si>
    <t>MKSITLALAVGAISLLQLAIAQPHGARRHLHDHQNVKKDANGVATVYAEAADAPKVIIYVDQDGIPLSTVTRATAAGATPAPADTPTTSIEVAAAAATGAASAAPSSSVESSGFGVAYSPYNKAADIRCKTAAQVATDIAYLASQNTYSLVRIYGTDCDQVVNVLSAIQSTSLKLFAGIYDLSNISGDIATIAAAANGNWTAFDTVSVGNELVNSGAASAAAVVAAIGQVRTGLKAQGYTGNVVTVDTLVAARANPSLCDASDFCAVNCHPFFDGNTVAEDSGKFLTTQIPTLSAVLANPNQEIVVTETGWPWKGDANNLAVPSVANQAAAVSSIQSAFTSKQNAVILFTAFNDGWKELGAYNAEPYWGIGTSNSPSDPNP</t>
  </si>
  <si>
    <t>&gt;9707_g</t>
  </si>
  <si>
    <t>MSAHCSELDDVHRHDGFDAASVNTSTSNQRGPKRSHDEMAFENVSDNPPSPIKRRQIQIESQHTPRSLRLGVSQELMRLVALKQNEVIDLLRAAQDVLSSVSGDESRFSLVIWQVGDSTIEITTRPDKGEEVIEKVVEPPSIISHMLENQLYYIKLEADELRYDINKLLGLMRDERQD</t>
  </si>
  <si>
    <t>&gt;7880_g</t>
  </si>
  <si>
    <t>MWRTRFAKVKPNGNEERPQASTEAPTNSENTPSNNAHHENTSPTANTPPLATPPTATPSVATSPIGTNSVVTSPVDIPVMEISPRDIPVVTSPVDTPVVEISPIDIPVVTSGAHSVATSPVVTPAAGIPPVDWSPNLDSMNTDYRATPPAEVLTRDKPGYNPENTTPIGSVHSSPPFSRTSSPMGSHAPSTFEPDIQAGEESITADPDGSVGSDSENGYDHLDNDFNEQDQHTHANYSTMDDQLSQSDNNFPPSDFNIDQPNDEDGYETSIENEHEIDYEDQASDWNEQEQSAAAETEINDGEYAQGASDEDNNQFQEGYNSEEYDGGDL</t>
  </si>
  <si>
    <t>&gt;8659_g</t>
  </si>
  <si>
    <t>MGGHTGHQFAGASNIQNPHSRRCDRDAVVPQMTSSALPFLYKFADVEQRHSDAYELEIKQGPKMARVAVGKEKDRKPVDPPPIVQLKIKKDEDPNQSYLQSPYFFMSCSLIETDGGPPQGTLGTALAGTLVSSLHRLKDTDNKDGAFFVWGDLSVKVEGTFRLQFTLFEMINEPAEVLYRASIMSDTFPVYSAKTFPGMAESTFITRAFSDQGVRLRLRKEPRALLRKRGPAHDDYEPRHYRTGNRQSGQGKEQQTQRLPEPQSAVRQTEQEELADMTQTQTYDQAQPQVGRHYSQQSSASWASSSMSYDDPSKRPRTGSSQGQSPTLDQQHNQPLTSPQYLQQQPFNAYPQTLQQTNFTFNYHRSPQTNTPPQDAYQYSSRIPTPQNMSPYGHLRSPTNTYPPVPGLRIAVPQAQQESYVPSPLQMMGPSPTTRVGNSFEDMGFQNRTQYSPLIARIPSMGPPLYSSGGGMNPNQIYGSSPGVSSSRDDTFQGFTGSGQNPPVTTTAGYPGTRGPAINSTGAPGSLGSSY</t>
  </si>
  <si>
    <t>&gt;7501_g</t>
  </si>
  <si>
    <t>MKFTQVALPLLFSSVVLAIPTNVLQKKVPTKVVAERAATSICGQWDSVVTGTYTVYQDLWNEGAATSGSQCTTVDSLTDGTVAWSTSWTWVGASSSVKSYANVALTKTGVQLSAVGSIPSVWKWGYTNSSTIVADVAYDFFTSSTATGSNEFEIMVWLAALGGAGPISSTGSAVATVTINGVSWKLFSGPNGSTTVYSFVAVDEATSFSGDMKLFFDYLVQNEGFSTSQYITTIEAGTEPFTGTDAVLTVSAYSVSISSSTSTGATSAVAVTSTKATSTSVVKADSTTTSAVATTSAVKTTSVVKATSTTSIVKATSTTSTPVQATTTASSSGGSIAKYYQCGGEGWTGTGTCVSGTTCSVQNPYYSQCL</t>
  </si>
  <si>
    <t>&gt;3344_g</t>
  </si>
  <si>
    <t>MAAHEDLPSEIALKNLDLYNGWAEIYDTDGNILQALDDILFPILLGNAFVLMSRKVSSSLNIHTSPNVTIVELGCGTGRNTKKLHLPPTLSPRLNITSIHALDLSPRMLTIAQKTCDASAIPISVMFHNFNALDPTRSPEVQGIYHTANLVVSTLVLEHLPLAVFFQTVHNLISKSGGWLILTNMHEEMQSRARFMDPKTGQKVEGKSYVYSVGEVIEEGTKWHFHLEGDMMERGVEEHDLTEGVVGVRGKKWADMGCKCWFGGLFRFNMLHEHPVNRREW</t>
  </si>
  <si>
    <t>&gt;8473_g</t>
  </si>
  <si>
    <t>MADAGTTTLDTTYTLAALSAVIILLRLVLRRLCHERLSLDDLLMGVAVGVLAFYTAGVAISIYNGTNLDQEHPIEMDEGAVARVTLASKWMLAGRPLFYYKRLDLNGLESLTVKGVAGVLLATWFGCMLTFLLECRPIHLYWQVAPDAPMCARAVSAAIMQGASDIVTVLIIMALPCLFILRSKLPLQTNIQIAFLYILGIFLLVTSIIHTVLTLTNLPEQNISIWPAISLFNLTLLTNAPIICHSFTHTFQHKGRGRFSRDECPPSYTLAVHTATESEADVEDQPESRVTSLSGGLRKSIKQISDKVRRSLEIIQIQTSVELLQESKQGRMEGESEGGDALFIGGPRAGAGTVAQINSYVTTGSEGWGAAR</t>
  </si>
  <si>
    <t>&gt;2710_g</t>
  </si>
  <si>
    <t>MDIDCDGNQTIINGDTRCGNSGDTQSETSFMDTVAGYGKGIKDLNANVHMYVVFGNTGTLSGYKNFNPASYGIQPLSLMAVVCNGAMYYGIWGDENGDDGGSKALVGESSISMATACFGTSMTGDNGHDQADVLYIAFTGAAAVPGKNGANWGASTSTVFEASLQSLGDSLVAKIGGAGTGTTTSVKSSSTAKATSTTTTKKSTTTSSAPAGGFFLFLLLLTHSFLDLLDGGKGEMELLEAVLKGDDGIVLIRAK</t>
  </si>
  <si>
    <t>&gt;3760_g</t>
  </si>
  <si>
    <t>MYRQNLTKAIRPAFRPVQKATRVSSATFSTTARTMAGGDTGAPRSTGVQHGDAFTKREKANEDYVIRMREKEKLAELKKKLAEQHESLKKLEDHIDEITRQQSEGFGGPASEQK</t>
  </si>
  <si>
    <t>&gt;8815_g</t>
  </si>
  <si>
    <t>MPPPKPDAPRAAQPVFGNYFDAWNSSSTGHQRAESRTGQSGGWRQSRTTKLSHQFKSGGTGGKRISDKVGPGSEDWDERAKALISKDARARAKCSVQDMLTGKGQMLTAEEKKMQERKREDEVKEQQKLTRKRGVFDGLVVFINGSTYPLISDHKLKHLLAENGARVSIHLGRRSVTHVILGKPAAAGAGAGGGLAGGKMEKEIRKIGGCGVKYVGIEWVLESVKCGKRLSETKFSNLDIAPAGQKSVYSMFKKATG</t>
  </si>
  <si>
    <t>&gt;6623_g</t>
  </si>
  <si>
    <t>MTSEQPTKPNHLEPSPLGTKEYWDSLYTTEITNHSLDPSDEGTIWFDDSAAEDKVLAFLERKIAEEGMLGEVRKEDCAFLDLGMGNGHFLGRLRCGEDGHGEEGEGGWGGRMLGVDYSEKSVEFAKRIWGERLEGEGKREIGFRRWDIMSADPEGTVLEGGQERGWDIVLDKGTFDAISLSEERDGEGRRICEGYRERVVPLVREGGVLLVTSCNWTEEELKAWFGGVDGGLVFQEGIAYKTFSFGGRKGQTISSVCFRKQAKD</t>
  </si>
  <si>
    <t>&gt;9551_g</t>
  </si>
  <si>
    <t>MVRVTDELALSQDEVDLYYATDGLLGNLPVFVFHGPSTTTNSTLNSSRIQLHVFTAAGFQSYSRITISPNSPFYQSVNHLPRDKQGDEICRGLAFGLLKYFRELSEVVKSGLIIQSANSRGKRPGSAPTLFAEQHAADLAGSMVRVENMDEVLQNIRAALRPQHINHVDIDLVLPPGSIAPFREIDPEEQVDDDQIVDPTLRQYGSYAPLVKLFGEVAFLPTSKLRRAPSRPTSLNRTRSFLKDQKMSLRREMGELVDTEERYVIKMHELVNHIADDFRTKAKRRGFGSSSPSEQDLEKLFPKCLDQILQVNSAFLAQIRQVMDETEEDAMKDLEAPITSSTGSRYGGTGRLKDPTGALSFAKVLLEWFPQFSDCYQEYIRASQEFPQIITSFLRQASSFSQRVQQTGEQRLRSAIIEPVQRLPRYSLFIDNIVNFLPVLHPALQPMLKARDVITSICSLDPPATDKMTTVNRLKNLVEAWPTTLQPQGRLITAVDFRELLPPYNPILESSPANQKEGIFLLFADCVVLLKKSRDCNLSARGLTAEVDKPSATVMMSSVTAAAAGQKKSYELTFSGWHPLSDARLTMSEDGNTLSLISLHELKDAESGRDRFSAATVRKFVLQAAYEGKASKFSEEITKARVEGRFSESERETDRWHLRSVRLLAAEVTLHTAVFEEGIDTLVEGRKEPAPIRIVVDYEKGTKGAPVGHYGVGIVANVTTPSVMTLGGGQKFRLMVGGLNDRVSSDEILPEHILPTFVKRVNDLLQTQFSSSNPALSAPFISFYSKVLRSIHVSLEGERSKSFRPNSPVKMFSSFLSSGFGNSSTGYSTPSTSQPSKYPRTPQLGSIPSMQTPDLTRTNSNKSTHSVQDVDRGSIRAAVEERPVNPLVRLEETFTGYVAALQARKGNIVGRVLRSRAAADELAINSIYNTFIENPFDHRPASEASVDVLFVAFEKYLRMAWRDQMGLVISRHTLDALQERIVKFYPGDFAEYVKAVFSEMSPQNRRAFIAIIKLLADLLEGCGNDGDKGALTAAFAELLVVDGNPHDYINLLDHMVEDQERLFEDIGPGALGHGINSGYGSVSGSTSGNRSNHSTTGSITSNASSLRRRFADTILRQNSSKDADRSSVWRTLSKSTRNPAIGDAMTTSSMSKASHNRARSIESPGRRPMSRDRPTVLGAAFDDRPSSSHAQITRLSTIGASPPPSDNPFSSGKNDADKTTRKKRRSSLSDLKSMVAAVTLGGSSSPEPSPTRKDSVVISPRTPSPTKIPVAGGIMDRSRAAMYRIGSPSQKENSPIVSSTTRKKGVSLSERPHNIMSGSEVVVIKDLWSTSLPKGHKQGSMSLSSNIPTLRGRVPSTGRPLTATNKPGTPKLRLQNPQKLRERLQSEAKAINDAEASLHDELSKIGEEMARFTAGSPTRVMSSEVKNLQNSVESLENRIPQIIKQLTVQNDATKSDLERGFQASEFKVKGLDQLYKESSAENELLYEKFNGELGKIVKAIKGKGKDDKEELVARLREQSEETGRVKKENARLRREVVTLRTLLKGSE</t>
  </si>
  <si>
    <t>&gt;1292_g</t>
  </si>
  <si>
    <t>MGRPFMIALATFASTGSFLFGYDSGVMTDVIASKNFLNYFNTSTGSPIIGAINSTFSGGAVFGALQGGLTMDRFGRKITILMGSIICLVGAILQCAAQNLAMILVGRILTGWAVGLLSMAVPVYNSECADPKIRGLLVGLSQQMIGVGFIVSTWIGYGCGVTSEKSSVQWRVPLAFQCVPSALLALGIMFMPESPRHLMSTDREEEAMKILRRLHSNGHNDEYLLEEFNEIKATIAAEQAITAPGWSVMFTNPAYRTRLMHGVAVQIFTQFTGINVIGYYQTTMYEALGIVGSKSLLVAGIYNCMGPIANLFFIVFLIDRIGRRKPLIWGICGIIVALVCEAAVNSQINTDNPQHGLSVAGVVFIFCVTVIYSLSWGPISWVYMSEVMPMQIRARGNAFATGIGNWLISTFWSQVSPEALKAITWKFYFIFVAFDLVVTIPVVYLFFKETKQVSLEDIDLLFGERAMGALPDDLSKVQHTQIELGSLAADKDTKEKTVAGEAA</t>
  </si>
  <si>
    <t>&gt;937_g</t>
  </si>
  <si>
    <t>MESNQRQLVDDLAILNMEDPSKAIDSPDQFLAHRSHNPDNNLKRSDPFQFGSRLLNAEDNVFEFNAWDHVETDDTYKEYAELQYAKQRESPVSDFDKNRFNSDPAKWWNNFYKNNTANFFKNRKWLQQEFPVLSKITQAEAGPIILLEVGAGAGNTAFPILAHNQNQNLKIHACDFSKKAVEVIRENDAYDTKHIQADVWDAASEMLPPGLEEGTADVVIMIFIFSALSPAQWKQAVHNIHRVLKPGGEVLFRDYGRGDLAQVRFKKGRYLEENFYIRGDGTRVYFFEKDELVKIWTGRDPEGPEQPDSSPTGFEVVDLGVDRRLLVNRAKQLKMYRCWMQGRFRKEDHSPLS</t>
  </si>
  <si>
    <t>&gt;4103_g</t>
  </si>
  <si>
    <t>MSLQYWHNTPTFETAGVIVVFLILLAIVTLTAWALMSERSQKHSHRPPAKPKFWRIMGLPADITESSLRQLLKQSFQEQTREQSSEKIKFELTLAHSSYKDSCAIVTSILFPRLEDSSVTILDHFRGIVPIYTPEDASVDIVMVSGLSSHALGSLRSADGWKVWLRDFVPIDIKNARILVYGYNTKVDKSDDKSSIGDLAKGLLRSLGAFRSNTETKNQPIIFVGHSLGGLLIKEALAEANNPESSQDMTLNTSTYGLVFLGVPNLGLRNEQLRAMVNGQPNQRLIDDLVVDKESEPSPYLSELTKKFMHICKTQEFQIRSYYERKMSHTLQTRTGPHSLLVTEESARRIGSEINNNHYPLSTDHRGLVRFDHIHDENYQQVIHELKQLSEDAVGIIRDRFHGDKELTDDQRRSWLSPNRPPYASFKNSNKLAKADKGTLEWLINKDNHQVAPTKVNPDALNRGCYCSWKDSANSECLLVTAPPGGGKSVLSNFVVKNLKAQSPEDYKYRKGYKVIYYFCNIPNKEQFRNASSVLRALVIQLCEHRQRLFQLIPKDLYDNSPTFLSEGFENLWSIFESMVNASSYERLYCLIDGLDVYQHGMHDLITRLNTIFNISNAKVSVRKLFCTSRPDKDVLDAWRQPRKRLHYNLSSRAENTFLWLDVVIRKIKSISYPSYENIENTIEQSSEDLYELYQDLITKAVDASEENARILVWVVYAHETLAVPSLGDAISIDPRRTRVKDFSKSRLTLQPDVLLKELGTLLDVVGDHVYLIHQSLKDYFENRNPLSNYFDRIEPRLVPAYVCMTYLSLEEVNYTVNPQLPSNELRLLFFKINETYPLFGYATCYWFTHIRNPKDVLDRLDLLDHIPGIKGQERPDCIQKTPYWMKLLPLLLELPNSPNPRTLPDIALTFNIPWLLELAVHRDPSKYGNIFSERFILKAPNKVMTLLLNHSKDWNLEVTPKAVKHILADLEVEVLQVLLSNCREVKMTEEMVKMAVSCPNSEAALRLILNKRGKEVKITEEVLKAAARNHSRVLGILLDQRGAEVKITERILEAAAGSTGPALDILFKRRGAEIKITERIVEVAAGSTGPTLDILFQRRGKEFKITERVVEAAAGSWYSNSLGILLDRRGKEIKITEEVVKAVARSSSSGSLSALLDRRWEEVKITEEVVKAAAISSGESLGVLLDRRGKEVEITEAVLRTAVRGWGNTVRIILNQRREEVKVTEEVMKDAANNYMHGVEILSLLFDLRGAKFLVTDDVIKSAATSGSLLFGKVGILSPWRSTQVDVDIRDIHNRSLLSWSAQGGHASIVQLLLDRKVEFDVRCSVTGRTPIMLAALFGYSHIVELLLKAGADYTLEDYDGDTVLSIARKSVRAKGDMINLIEGYISRHRV</t>
  </si>
  <si>
    <t>&gt;954_g</t>
  </si>
  <si>
    <t>MAPSAIEVLPIDSRIKDFVIQKKDTLPLPAAARARLEKAGIDLSNGYPERPAKPLFLDDATNIRNVDREHIDAGARADKSKSALLGAAKEVIHLTSHIGTEIVGLQLKDLTDQQKDELALLIAERSVVFFRDQDISPQEQKKLGEHFGEIEVHPQVPHVPGVPGVTIIWPALQATERKASFRQPGGASRWHTDLVHEKHPAGITHLHNDTIPSIGGDTLWASGYSAYSKLSPDFRKIIDGKYATYVSAHTYLDRNEPHAGPKRIERVHPIVRVHPATGWKSLFINRAMTKSIVGLDQAESDLILNYLYDVYEHNVDIQVRFKWTPRTSALWDNRITIHNASWDYEGSEPRHGTRVTSLAEKPYFDTNAPTRREALGLADD</t>
  </si>
  <si>
    <t>&gt;8014_g</t>
  </si>
  <si>
    <t>MACDDYADEKVAMEVTALNLIHNRTTIAVPRFQAWSSAASNLLGLGPFIMMDFIDGVSLSDLLKDPNAERPTRLIREDISDSAIETIYRQLAGFLLQLFKLDFDRIGSLPLSRVEARSPTPIRPLTFETHSILQNGGVDTFGDRSQGFTTTTE</t>
  </si>
  <si>
    <t>&gt;1510_g</t>
  </si>
  <si>
    <t>MMQQRRDEILAKKAKLAELKKQRELRARDISSSRQSLVAPTPSRAENREELDKYISSILVAGDRSRPSSTGPFGAISPAGRSSRPTSVVSAGGESNENSEPSISQVQSSVQTLSISTQTLSTVPLATVYEFSPSPVKEVFSYSKGVQTTEEWAAQASRPKELEDSDEGETVTPAVSSPSKRLSRRERDREELLRENLRKEIEEELRVTRDLVVDGPLRATTPNSTTANFPARALTNEELHAVTSSEEFMDFVEKSSKVIERALDQEYDILADYSLSGGQGLDGDDDEYGITSGKGRRRVKEVAQFYDERWSKKRMISDINFSPKFPELLLAAYTKNPSAPHDPDGLVQVWNMHLHDRPEFIFHAQSDVLTAKFSPFHPNLIVGGCYSGQVLLWDTRAKSSPVQKTPLTGSGHTHPVYSVDIVGTQNANNIISCSTDGVVCGWTVDMLAQPQELLTLMSPPPAKTEDLSPTCMAFPQTDPTYFLVGSEEGTIFPCHRYDRAGAKAGVDQRVSYRGHAAPVMSIDFHPARGPVDLGDLVLSSSLDWSVKLWKVRAPAATSTTGITGEGHTVAPILDFTREDVVYDAAWSPVKPGVFALVDGAGNLEVWDIAVETEVPITRATPSGREGGRSMMSKSLNKLAWDETEGKRIATGGIDGAVTVFEVGPDLGGKESARNEEWTSVKKLVARLESTVTTTSINSMNGL</t>
  </si>
  <si>
    <t>&gt;10348_g</t>
  </si>
  <si>
    <t>MRAGLFNSSRSALRSSATAALLRPRCARNLATITKSTSSYQPDIQSRTPPYPKLLKRLHEVRHVLGASRALTLAEKILYSHLDNPEESLLAHTDNGLNIRGNANLKLKPDRVAMQDASAQMALLQFMTCNLPSTAVPASIHCDHMIVGQRGADVDLPASIKGNKEVFDFLESAGKKYGIEFWPPGAGIIHQTVLENYAAPGLMMLGTDSHTPNAGGLGAIAIGVGGADAVDALVDAPWELKAPRILGVRLEGELSGWATPKDVILALAGRLTVRGGTGFIIEYHGPGVDSLSCTGMATMCNMGAEVGATTSLFPFSARHVPYLESTHRSEIALQAQTIAASPSLHNLLKADEDAKYDELITIDLSTIEPHINGPFTPDLSTPISGFAKAVESNNWPKTVSAGLIGSCTNSSYEDMTRAEDLVKQASAAGLKPAVNFFVTPGSEQIRATLERDSTLSTFRDAGGVVLANACGPCIGQWKRTDDVHKGDSNAIFTSYNRNFRSRNDGNPETMNFLASPEVVTAMSYAGSTSFNPLTDTLTTPSGEPFRFSPPSGSELPASGFEIGNPEFLPISAAPSPETQVVVSPTSDRLALLEPFEPFPKGDLKGLKVLYKVTGKCTTDTISAAGPWLKYKGHLPNISANTLIGAVNAATGEVNVAYDFDGSTSGIPELAQKWKDQGITWLVVAEDNYGEGSAREHAALQPRYLGGRVILAKSFARIHETNLKKQGVVPLTFAEGGDYGKIEACDEVETVGLYDVLKSGGKGEVKLLVKKRDGTEMVIKTKHTLSEDQCGFILAGSALNLLAKMKRD</t>
  </si>
  <si>
    <t>&gt;1475_g</t>
  </si>
  <si>
    <t>MSTTSRPVSHVISGFTASLFILHFPASSDTGCHRILTSSKHSRDRSRRFSFDEPPKPSYYTDSLSKPATKRLFSNRYSKAADDDYAENYENVDFDPADLEPHSGKRHRSSDWPLQTQSPSSNSSGRAPLRNRNTPNSPSVRRSSPAHNASPPRPSKFVEGSMNDRVSNIPPTTYLGSEEEFLDSYEYHGRDESRGRKLARSRKLTNLPNTSTIASSVGGRSESRNSGIFRFGKSIAATFNPSNWKIWSKQPQAIDEEEDTRLETLRERQVKAEKAYKELKESGQFLDPQNGFHKYQQAAMMKEQRNSPAKHDSGVVMEASEFGSGRASLETSTGDGRSWGRRASLEIKEGKRNGQVFLELPPSSTRRGESPAARSIAYSNASSPSKQSLYFKKASFSDMKRPSLANIKKAFGNSSSFLEPEDGHYPMRRIPSRKDLQKQQKLVKRVSDLEGKLETARRELHRSLGEVLPNKPPQKVGRSRFVPGALSTLPSERLLSGYLDPEDGDDDGDGNEKAVTSENTKMNGLFMSTGLDDENLSGFRNVKRQPALPRENNPSPSPRKLPRDLAMESIEGRSSLDWNANSRNVSHISEAVQTASTIGQLTKSPDPNDADYQDGDEESIKEATPESTPKAVEKKRKSFKPITDDGSRYQPSEGAAESDAESEIKKATRKKNPTARPSKLRKTSGEHGVSASPSMRSMKILPASQHPRGYRPGPTLALTGVTLSPSRKTSGKLQKKAALSSPQSGHLIKETQRQQSASPPPFGEFIGFDTVKPIKPTTPRTRKVDGAAYVVDPAEDDVPPVPKIPKALRMPNGEMVETHVAKVMKSDGFARHSPHKIVKKRPTGQVGVDNTKQKREEHVSQEPSPTKSFEWPEDVF</t>
  </si>
  <si>
    <t>&gt;2689_g</t>
  </si>
  <si>
    <t>MPRPLPKKIKLSPGQERTLTVSMKSLRNPPLDITLPAQPLSTSILNLKEQLSAEASIPVSKLRLLHNKKPVQDSKILKELVEETEDKIDLGIMVMGGAASVVKKGEDVDADPKVVEIGNGSEVLKTDEFWADLKGFLIQRLKDEMEGERVASVFKKALDAEK</t>
  </si>
  <si>
    <t>&gt;1899_g</t>
  </si>
  <si>
    <t>MRESWLPKGSSDPLSFTCTCSASSSADGGLVLLFYRYFSAHPPLPPSCDTLADDPSSLAEFQSAVAKKYNLGGKIRVAKEGFNITIGGTRGDIRNYIEECCSHWSFSGLDLDTEDKKQKFFKPTAGGCACVFGGPPASVRVAAEITPMGVTNYLPKRWDAIESLTPKEFHERCHADHKTLLLDVRNHYESRIGYFVDPKTGEAALRPPIRRFSQWPQYVKKYMTETEDGESTEGRQIMAYCTGGIRCEKGVRWMEENMAKREGDRICTLKGGIAAYLTWIDGEIKSGRKTSEDSLFRGKNYVFDARGSTGLSEPTSTEPVSKCHMCYTPCDRLSKCRSSGCHLVLVVCNECEMMDPRCCESCHEIDDLALRTDEINKSRPLCACERDREEQLWGAPTPNTAKTQGWKKGRKPKGGDITGVNIQVKTIQ</t>
  </si>
  <si>
    <t>&gt;6493_g</t>
  </si>
  <si>
    <t>MSTATVGPSPGPKDEKRKIRFIPLTYNQAESQTSALRLVLTLRPEWENGNIEFVRFTDGITNTLLKVVNKKAGLSPEEVDKEAILLRAYGKGTDVLIDRERETQNHELLSKYNLAPELLARFHNGMLYRFIRGAVTSPADLRRKEIWRAVARRLAQWHAVVPCLPATRQPLPVEADSSEQFGISAQTPSKRDPALQDAIDNVAKGKPAPNVWTVMQKWIYALPVASKAQAQRQAELQKELVRLIAEFSDRPGLGKNGLVFAHCDLLSGNVIIQPRSTTSDSETETVSFIDYEYGTPSPAAFDIANHFAEWGGFDCEHHLLPTKSQRMDFIREYVRSYFGHLGEKSHPDEEEVRRLFAEVDIYRGIPGFYWGIWALIQATISQIDFDYASYAEVRLGEYWAWREESDGSRAAAGKEMCVREKRWAQEA</t>
  </si>
  <si>
    <t>&gt;7886_g</t>
  </si>
  <si>
    <t>MVSTRSSTCFQQGGFNARRSARMTMGLNLGFPQIATTTKANISREERFPNGKMSIQPEDDEDDVIIVDSRPRRNTSQIVYTESETESESRSEFSDEDEIAGANRVAIKKLASSTRGKINNVADIVNSEDEVVEESEGESEDESEESDDDEDGDFVDTIRVARKRTTNKTRGTRYRAPRVSMVEFEYETEDELDTIEVVSQPASRNAIDRTANAETPVTQESLAASVFKNLSLEIHQSIIQFLPTDRDIVNYALVSKALSLSVYDTVWRMRSQYTFDELPSLGSVPVKELAIRYKYRRNVSKKWTCFDLLKHGARIDKATREFQLQNQKHCLQMLRGLILESNAKIAMDRNGNQVVKGLNFQYIRDMLTGENGQSYVDIIDAVFNTNSPGGLNNFRDMTKILSAATEDSLVYIIQLCLTPFSLHLEICNTRVSHFEISQFHAYERSSEQPIFVGKYKQEINARWLLHTVNFFKYHLKAGGEGLLAHAYSDLESHQYPRPWVGLVQAGTHPLGSHWKGAYMYMESRTLISLRTWDGDSPYVHPDFLDGNEAFQDISVFFDESQFSAKNWPKFWEDVLCSDPFKDMELGGGFRTSTRARPFKQINKPEVKEFWGSCRGSKEGHFYGRIHSMIPQQGIHGFQRVTMMKFYTTITNGSHSYDATQVWAYEGCVLPGGTVIVGRWWDAQGDPEDIDCLSGPFLWWNVAESEASPEIEPKEAFDFMDLVEPELALC</t>
  </si>
  <si>
    <t>&gt;1259_g</t>
  </si>
  <si>
    <t>MEWAMSKFAGSYALHVCEACKKRKRKCDKRLPQCTPCASVQNRTCQYEDFAETHSSEISRNGGQPDRLAPKNYFPGVFFLDHLVFQQSQVEIPNPSTFLSRQISGHFQDDSQMRKVASQFFENIQPFMPMISKKLFYERHLNPLAPTRTDVLLLCFCMKIFTWTPSEDDSDPQTPDYLLAKHFMVDVEVAGIFTVQVLQAGLLIAIYEIGHGIYPAAQFSVGACAARGVALDLEKEWTGGTKSQLSWVEQEERLRVWWAIVILERITNLGWASRGTVTNDPTSENLLPVDDLAWDEGVVTQNQPINLLTTVDADLGRYGRTALATHLLCRVFQHKSESFSDLGMQAEESRQLDRTLHAAITLCDLEGKRRGFLCCSPVDICQNALFMLHTASSTSKLASACSKSTAYDLGMAKSIARTVVRASQFFLDSGPVGLKEVSPLSMYTPYKAATVYIQLNRDSPDKDSLQSLETIKVALNVKNRKWRAASMPSPMSGC</t>
  </si>
  <si>
    <t>&gt;10201_g</t>
  </si>
  <si>
    <t>MASAATRFRCLKAPPLRQLSCSVLYTPSIATRSLTTEAFTPEAPPSAPKPRPTYFKDKLNSVPSFHEFVGIDEPLSIEDSLELRTAMVGPPGKQKQITRLPTWLKTKMPSQSSYKKIKKDLRGLNLHTVCEEARCPNISECWGGGDKSAATATIMLMGDTCTRGCRFCSVKTSKAPPPLDPHEPENTAEALKRWGLGYVVLTSVDRDDLADGGARHFTETIVKIKQKKPDMLVEALTGDYGGDLEMVEMVARSGLDVYAHNMETTEGLTPYVRDRRAKYRQSLKVLAHAKKTVPSLITKTSIMLGLGEREEELWQTLRDLREANVDVVTFGQYMRPTKRHMKVEEYITPAIFEMWHQRALEMGFLYCASGPLVRSSYKAGEAFIENVVKRRKAAALANLTVPVGVLTPPIV</t>
  </si>
  <si>
    <t>&gt;2055_g</t>
  </si>
  <si>
    <t>MADINGHDSRGKAVFAVTTATFVTATIFVALRITSRFVVLKKRAADDWCMIAAWLLAFGLSFSILFGTSKGLGRHDADIPDAWQPALRQSEYAFTILYNPALMATKTSILIFYLRMSKDTQSVLRIASCVTLTIVTLAGIALTLLNAFQCRPVSAAYDPKSDGKCFSIVTIFLCSAPVNIITDLAILVLPIPVLTGMRLPPKQKAVLVGTFTLGIFVTIIDVVRIYYLQQAVDFQIGVFSQLGEGPDFAWNASAAFMWSAVEVNVGIICACIPTLKPLIKYLLPSMITDHTTGVSTAAPGKSTSSSSQAPRSNTPLHRQERVAESLRGTNTRHEMEREIDIMDFLTTTDGTGTMDQLRTRISPEHHMDIDFLTAPESLRTRVSGLRSSSEGQNLDTNFFNNTSTVNTSTVPSVKRIVSDDSEVTANTIYFGFVNMKRPKSMLKTKGMESFKYCALVTTLFFLLGFSYGLLNSLNKKISKVAKHSTSQNLGLNSTYFAAFFFGALTVGQWTLRKAGFKATFIIGLCIYGTGTLIFWPCAVLVSFPGFIISNFVVGFGLSILQTAAYPFLALCGPPDRAEFRLLLAHGVQASASVLSRLLAEKVLLAKVVSLIDVQWTYLAVALFTVFLALFFYYMPLPEVTDSELQQQAEDLGIFPDQKVSSVVNIPLIYTTLALAVFAQWTYVAAQESMSVWFGTLLMSVSWDGEEVLTLTASNYTLMSYTMFAIGRFLTAPLCLYIPPRIILLFIFIGLALLSVLMMALVIDANSIAGIALPFFFFEGPVFPLIFALGLRGLGKKTKMAAGCIAAAASGGAIFPFVMFAVMQVDGKGVRYSYCVIVALFAFGLLFPLYLNFLRGPRQQVDPVGMRRNRNELPMEERAGRVRAGGQLGG</t>
  </si>
  <si>
    <t>&gt;3209_g</t>
  </si>
  <si>
    <t>MDFQTPQRPLPGAFFNTPAPSRFPPPRQPIFQPPVVRNVSVQGSKPEPQQQNLGSTPQREVPQPKILQPIQRAARTINEVLQREASFPDLDSYVRQGTSSDYDLPNDTSEVAWRPFQPGPMYPIPDSIYDQYNKANISTMMGLFSELNHAWVTIDNALYIWDYTVTSPEIVGFEEQNNSITAVKLVKPRAGLFQKTVQYLLVVATTAEIILLGVSIGTEQPDSSARIQGPERKTISLYQTNMSLGIRGINVQVIEGSAATGRIFFTGKDSTDVYELTYQQEERWFASRCGKVNHSNPGYTSLMPALWTGKKQEYVHQMVVDDSRRLIYTLSSDSTIRTYYMDTPTTLQLVIEKRRNECLRDISHMISQSPLLTNTMKICSISAISSREGFKLHLMATTNTGCRLFISATRGYGYMNNSGAPQNMQVQHIKFPPRLEPRVPGQSQAVTYPNADTAIDTSSQALAFTHTGLRFPPGLFFCFIKKPTGSTSDSLFLSGPDTGRISAQARDLSGQASRYYEQACWHNLNGHAEDIGLVTKPFAASKQPLGFGNELAVQYDEAPQEIAILTNTGVHIIRRRRLVDVFASALKNHGGDEGLENEIKRFIRYYGRAETTATALAVACGQGSDISPGDGTASLARATNPGTVEAARKAFVEFGGKPSLNENMVSEGPSQAADNVRPSSRHDGLALYMARLVRSLWKSPVIQQTVPSSGGGPIQITSTVLSTKLTSIQDNLMRLATFLNNNKSFIEGLAGPESLQRVTSQQEEVALQGEHQALYSLQKLNLSIIEGISFVQMLFDERVDEIWTSLDDGVRQRLRDLTFEVLFSSDQGKELAKVLVKAIVNRNIANGSNVDTVAEALRRRCGSFCSADDVIIFKAQEHLKKASEVGANSDMGRNLLNESVKLFQQVSGSLSYENLESAAAQFTNLQFYAGAISLALLVAKQSDRGNRALSWVNENQPLDDPRAELYAFRKQCYDLVHGILVAVDAATSASPETIDGRLTLAATKRNEAHMVVNDSDDELFQYDLYEWYLSQGWVDILLAVDSGFVVAFLKREAGGSVERADLLWRYHTHRNNFYEAAAVQLELAKSAFKIPLAKRIEYLSRAKANASAQSMGIGRTARQVLLYEVTELLEVAGIQDELLRRLRGDKRIDAPRMAAVVQNLDGQVMDLTTLYNDYADQASYYDICLEIYECADHRNESDIAATWQQLIDSTHGDIIVDENAEQLPYEAIVSVIRDMSRRLGKSEATFSPHLLVPMLERYAVENRTGAEGGSGGNKGKWLPDLFVEVGWPFETLVALLQAEWYNNTAPFVGKNRRVLVEHILYLLERWMDDCVSGNKALFGGDENCLGILQLVEGFVGVEAGLEVEDRECLERLRRRLVRATGVVR</t>
  </si>
  <si>
    <t>&gt;6592_g</t>
  </si>
  <si>
    <t>MAAPDVKNTIVSMVNSNWQSRYLEKHFKERWVLPPGSSIPFRQLPWPGKRDSTIQTRDGRWLLTSAANGTRLEIITAQIMVDKVLAEYECLGPEDNLHVFCDNLSRKYEGVRVEDALWIIQAAAQIAKNFFPELMLATTDLLKVLQQPIVTTSIYTWVAANNQDSGQHLNPQTAPRSFLPKSLGTPIMATNLEPLEPTPFSPSFDVVKANISKRYKQPRWRPYEPRSPGNGKSEEMTKGESTKDFEHRLMNPNEYGLLPLPKNPTSSPNDFRHPSPPGNHDFMSIGQRDVQVLNTLATMTNQTEVGLDLKWKSTKDHPTEYVRNTFVEFRTITPCEELTKEGKVVPYHEYNEHHVDASNVIRPYCPSRKWPLKSSTVGVSGSRRVR</t>
  </si>
  <si>
    <t>&gt;8505_g</t>
  </si>
  <si>
    <t>MPPKRPHNRQILSGNDDYIKTPNTKKPKTTNGGTPKTRMSKKDAVWSDPDKVLHNAKSPLYELGEAEIQKILTHPLVQDTIGGTEEMEVLQGMNEQQLREAIRGFRSIGQGGFYDAEWIEQAVVAVKKREEGVYDDYLGQRFLEDWIVGHEEEESGGASESGDVKMKEGNDDKATKSGANERSMEEGRDIAAIYDWTIDAEVKGYGSSATSSGAGESGSSRPSSREFKEGSIRDGGSIGAIYDGAGEVGMEDSNGGRDTTHGFGEEKPTEDDDSRATNSGVTEIEMKDSNAGSITQNGSGEGDMRASLDDQANSVMEDIESGDKSHAEP</t>
  </si>
  <si>
    <t>&gt;426_g</t>
  </si>
  <si>
    <t>MSTEENAQRLKVGELGGKVAAHEAEIAFLKKQHALEMAEMTKKRQLAKEKEAQKTTQQKMEERKERNRAQNSAAADKKGSAQINCHIKRFEKQQRAMRRNTTEELDGFESDTEDGIDYLPNLSHQRAKVPLEDCRESFMAAALDEYVGMLVVPTASPAHATHVFCTATETPVPTRYVSISGSAAQVGIECPSTTQQTSAPPGGDPFINSMTIELHTSSFTSPVDLAVNSKPLSFSKYQTTNLQDSIAEAKPSKRPRKPMFEDISTDRLSEGSSTVAFYLTKRQKIYPELPPSLTSPGPCVNNDLTCFRKMEGCAEEPIVTPLELEDYCIPFDPRHWDGVCFFSQNSL</t>
  </si>
  <si>
    <t>&gt;2393_g</t>
  </si>
  <si>
    <t>MRYIPTKQQLKERCTTVSAWQLPKQKSALAPDHVWTNEDMDPVRVENQTWTLWTWMAYWATDTINLGTWETASSILSVGLSWREAIPAIVVGTSCVAIPMVLNGAIGAKLHIPFSVAIRSSFGSYFAYFAIVSRSILAMFWLGIQGASGAQCMTIMITAIWPSYFLFWIIQLPLLLIPPTRLRYLFTAKLIAAPITALATMGWCVHKAGGSGNIFALKATVSGSTKAYLFLSCMSSVTGSWATLACNIPDFSRYARTTRGQYIQLPILPMIFTLCAVIGIVTTSATGVIYGELIWNPLMIIEKWLANGHGGRAAAFFAAASWYIAQVGTNITANSISAANDLTVLFPRYVNIKRGCIIAAIVGGWVIVPWKILSSAQTFLAFMGGYAVFLAPIAGILASDYWLVKKQHIDVPALYNPNGRYHYWHGINWRAVLAMLVAVSPNLPGLAYSIALVTLPDGSTTDSVHISAGAKNLYTFDWLFGFVVSIVVYTSTSYLFPPRDSWVEQTIYGHDLVEGGAHESDGEEKGVRYSGEKRPSGDANVGVKERHAKEDMGQVF</t>
  </si>
  <si>
    <t>&gt;6602_g</t>
  </si>
  <si>
    <t>MDCFPPMKQFIDLAIQKGVKRFVLLSASVADLGDGPSMAKVSKYITERGVEYAILKPTWFMQNFSEAHHLHSIREDKICTATGQGKVPFVSVDDIAAVAFRALVDEVPHNTDHLILGPDLLSYDEQLATAMESMGIPRDYANMLAVLDTAIKNGAENRTNDVVEKITGTKPRRFESFVDECVERGVWAKK</t>
  </si>
  <si>
    <t>&gt;11000_g</t>
  </si>
  <si>
    <t>MFEEADERDIPPNLSS</t>
  </si>
  <si>
    <t>&gt;3268_g</t>
  </si>
  <si>
    <t>MGGDVEQVANSSEKRAPSKFDDISKANGVGQNGSDEECVPDFKVAPALDAYGNEEGAEVQYKTMTWWQGALVMIAENISLGILSLPAVIAKVGLIGGLIGILGLGIFTTYSGYVLWQFRMAYPQITNYGDVGGVLLGPIGREVFGFAYIVYCVFCMASHLLTFTIAMNVLTNHAACTIVWGITGLVIFSLLSLNRTLKKVSFLSIISFTSILSAVMLTMIALAVKQQSTEGDMKATASPAFPGAFNSITNIVFAYGGHVAWISFISELRDPKEFPKSLVLLQSVDVSLYFVSALVIYRYAGNDVASPALSSNTPVIRKVAWGIALPTIIIAGVIFAHVTAKYVYLRMFSGTSYLHSRGWVATGSWIALAFGTWAIAWIIAESIPVFSDLLGFISALFASWFSYGLPGICWFYMNWGTCTRGAKKIGLSAVNFVLVVLGCFICVGGLYASGYQMHLDASGSRPAWSCLDNSE</t>
  </si>
  <si>
    <t>&gt;10430_g</t>
  </si>
  <si>
    <t>MAPSKKELKHECVSEDALIHLKSYKYSSVDKSFISNYILKHYWNGFVELLPLWLAPNMVTLLGFFFILFNVICLVIWMPDLVGPGPSWLYYSFAFGLWMYSTMDNCDGKQARRTGTSSGLGELFDHGIDSLNCTLGSLCETAAMGLGTSKAGVFTALIPCLPMFFSTWETYHTHTLYLGHFNGPTEGLIIACLIMILSGYYGPQIWEQRITDLLGHHYFFGYHEFFGTYSVRDLWVPILLIALFGAHMPSCVLNVIKARRRDNLPVMEAFMQWTPMVVFTFAIGAWLFSPFSTLMPDNHLVLFCLTMSFVFGRMTTKIILAHLTRQPFPYWTVMITPLIGGAFLGNLPRLGLPAVSASIELWYLRGYFCFALIAYFHWALLVINSICSYLGINCLTIPVDKQVANQEKAKAANGAANGHGPEKRVD</t>
  </si>
  <si>
    <t>&gt;9695_g</t>
  </si>
  <si>
    <t>MSSAAPNDGDSNPDNLKDKLKGPFKELREKFRDTKLYDLKVGLSHKKHEIGKFANLMNPNHRHDEEHEKVTDDKRTKIAEAHRFGSFAPERPGNNIKWYVDGRDYYWAVSMALERATETIYIADWWLSPELFMRRPPYYNQEWRLDQILKRRAEAGVMIYVIVYREVEAALTCNSTHTKHALQALCPKGTKGHGNIAIMRHPDHNVLENAADMTFYWAHHEKLIVIDYNVAFIGGLDLCFGRWDTHQHPLSDLASKGVSNEIWPGQDYNNNRVKDFQTVSDWKSNELSKTEYGRMPWHDVAMGVVGDCVYDIAEHFVLRWNFVKRDKYKRDGRFDYLTMEGREGENEDLVGVQRPTHPVGDYIHHPLSPLSTKTLGDKQGTVHAQIVRSSSDWSSGILTETSIQNAYIELISNAQHYVYIENQFFITATGDQQAPVKNLIGRAIVDAVLRAAKEGRKFRVIAVIPSVPGFAGDLREDAAIGTRAIMDYQYKSICRGEHSIFEQIRSQGVDPAEYIFFFNLRSYDRLNVTPAIKKQEAESGVTYQEVQRAEAQEIMDSSIHGSKDQDEGFDKHMGKKGSLDPRDDSGDETTEKKTDAKRKFEAKAEVADNKGEPGSSDSVAKNAMHEQPNLAEEKWEGSSKEEVGNWIQEELYIHGKVLIVDDKTVICGSSNLNDRSQIGIHDSELSIVMTDTKMINSKMGGEPYEAGYHAATLRRYLWREHLGLLSPQELDATNDPNAQPPDVPNNPQENDTFNFVADPLGDELWDMWKSRATRNTEIFRQLFHADPDDFVKNFNDYDLFLPPKGTKSGHIYDRMIPADEIRAKLDQVKGHLVWMPMEFLKDAPMAEAGLQINQFTESIYT</t>
  </si>
  <si>
    <t>&gt;75_g</t>
  </si>
  <si>
    <t>MSRLSAGDAPTAVSSRSSSMEKVPQLVGQLNADGTATLRADTLLLPQGGLDHPPRSLKMALDAAAHTRRRYSTGDTPSEISSEEDYDAMQHDPGTILPGGKGGGVEVDASRPTTPLVNGAKTYEDLQIPSKKRPGVTRLKSIPVTLNKLKEKGKYILTADDGALREILRAGVEREKDPASAKKRRGKFKNLVFTRQFTTFDRNNSESASSPFHGFFTLFWLGMGIYCLKLIMANWEEYGNILGSAEIIKIMIHRDLIVLALSDGAMWATTGFSFLLQKLILKGYLTWNRTGWIIQSLWELIYIGAVIYWTLFREWAWTHTVFFVLHGIVMLMKQHSYAFYNGYLSEEYHTKIKLEKKLKQLENVEPSETPSATPKFSAISTSYLDHRPTPSDLNERRQHERGNSFGDSSNIQQVAAAIDAGEPLDLDQIHVFERIIKWEIDALTETLKGKSTDGSNSYPKSLNFFNHYEYTVLPTLVYELEYPRSDKINWWYVIEKSIAVFGILVIMNLVSQTFIYPVVVKTLEWKEIGMPVQERLRHFPAMLSELVFPFMMEYMMTWYLIWECILNILAELTFFADRGFYADWWNSVSWDQFARDWNRPVHVFLLRHVYHSSISTLKVNKHAATIITFFLSAVVHELVMWCLFKSLRGYLLFFQMMQLPLVQLSRTKFLRTRPNLGNFIFWLGIFTGPSLLCSLYLVLIVTLASSYLKTLLLSGKIYHPQINLNLLRAAPETLNALLDWTTRHKGVVGEDMEQPTPESEKKEKVERSYLSAAVESISPWGGSRSNTPKLKEGNGGLRSGGADHVTQRWHRLSDKAYPPDCPALSAKWFYAVDIPKRKPKLIKNKQEETKPPPPPKKFVPFSDHDSRRIEAAYLKLSEEYNDSSRSRANSGEYMGDTSSAGNKPNTSMHEAGQDEQAGGKVRVPVHEDFLFDVDIEERELSPVYWLGPIYQVLRGTWFYQEGSTLRPCEENLAAQLEEGYLKVKPFRYPKSQEKPSSRPSSMRPGDDLKSLALSGAFSRSRAGSQEVTPKSSMENLKMANAQALDAAEKSMRDSPTPTPFQPQTYRLFGTWMNSVVTYQDSTVAWLSADSIMSRVSSTVYQKFAGGGYLGGIKLVRGYSESGKSRDSGSDTSKPPSTPTTAAMKSTNVPPELQLDERQQKLLKRRSAPAGSTPTSVKRKQEDDVQSELPSFSGPIDEDMEAEAVRRRDEKEIQNDYNDRDGEDQEREIEHLILVTHGIGQKLGMRTESVNFVHDVNVLRQTLKSVYSSSDDLQALNSEIDKLPKNCRIQVLPVCWRHLLDFPKKGVRQSRKEHDLGDAFGDEEEYPSLEDITVEGIPFVRSLITDLALDILLYQSAYREHISGIVLAESNRIYNLFRERNPDFNGKVSLVGHSLGSAIMFDILCRQKETLIPHPVYGSHGSLPIGKTQNKRHGISSKPQPNDLEFEFEVEDYYCLGSPVGLFQMLKGRNISARHFREDAIPAESPMDPEYMQDPFLGASSGFPSGDSISTITGLPLTLSSPKVAQLYNIFHPSDPIAYRLEPLITPAMSSMKPQPLPYTKKTISASVSGIGAKVGQSVSGLWSSLSSGIASSLLNRSLGLTNDDVARMGEMPSSSRTSSVSLGAGTNISAGGVITSENIPPTSLQREDSNLKKKQLAESTAAADREGSGVNAGTLIDDEIETLYAGFQKTRKGNGTGNEDWSVVEERGKKLRREESKVRALNGNGRVDYSIQESVLDFNPMNTIASHLSYWGDEDVSHFIMSQLLSRHRNSKLNANADADQQSQTKR</t>
  </si>
  <si>
    <t>&gt;2096_g</t>
  </si>
  <si>
    <t>MSRANTPERSFPNTPEEISQPVEVTTTTSSLEDLQTDEQRRVLDTVAQVRKCGLEGTLSLPQLVVCGDQSAGKSSVLEALTEIPFPRNDNLCTRFATEISLRRAQMDTLTIKVIPDSSRSSAEQATIKSFEQSIDDFTDLPRVMGLAMHVMGISNGDNPSEQPRAFARDVLSIDIGGPNRPQLTLVDIPGLIATSTRGVTKADVDMVTEITDHYIAQPRTICLAVVSAMNDYANQKILEKVRDVDPDGDRTLGIITKPDGIPAGSGSETAFIDLAKNGDIFFKLGWHVLKNRKFEEKDFSLEERNFSEARFFRTSNFKVLPKESVGIDALRRRLSVLLFEHIKKELPALREDLENALLVAQEELELMGHRRSTPSDCKNYLSQLSLEVFKVCQAAVDGHYEGGYFQKELTSDFALDSPSTLSRTRAVIQSLNTMFSENMHVKGHKYQVKMSTGYESSDISNLIERFQSPDAGGKKGDSPKELTKEEALEWVRQALVRTRGKELVGNFNPLLIGELFWEQSSKWRKLAQDHIDVVSQVCTRFLKALLKDQCPKDVESRVWALRVEGSLKIRYSEAMKELENLQQDLRQYPINYNHYYTDTISKRREERQKAALEKAIEDATSDEDGNSKVDIQKVIADYNKKNDPNMDTVACEEALDCVLAIYKVTQKTYIANVTTQVIERHIVRGLEDIFNPVVVEALEPAQAESWASEPASARRRRAYLEEQIKKLVDGQEIFKSVF</t>
  </si>
  <si>
    <t>&gt;1608_g</t>
  </si>
  <si>
    <t>MSSIAMRRFTQRPSFSKALRNQTRTFSSTRPAARIITHAPLRAKEASPFAGNKYPIIDHEYDAIVVGAGGAGLRAAFGLAEAGFNTACISKLFPTRSHTVAAQGGINAALGNMHKDDWRWHMYDTVKGSDWLGDQDAIHYMTREAPQSVIELENYGCPFSRTEDGKIYQRAFGGQSQNYGKGGQAYRCCAAADRTGHALLHTLYGQSLRHNTNYFIEYFALDLIMEDGQCRGVIAYNQEDGTLHRFKAHNTVLATGGYGRAYFSCTSAHTCTGDGMAMVARAGLPNQDLEFVQFHPTGIYGAGCLITEGARGEGGYLLNSEGERFMERYAPTAKDLASRDVVSRSMTMEIREGRGVGPEKDHLYLQLSHLPAEILAERLPGISETASIFSGVDVRKQPIPVLPTVHYNMGGIPTKYTGEVLTVDAEGKDKVVPGLFACGEAACVSVHGANRLGANSLLDLIVFGRAVSHTVRDNFEPNMPHKEISADAGAESISVLDHVRTASGPKPTHEIRLAMQKTMQTDVSVFRTQESLDEGVKRIREVDQTFKDVGTKDRSMIWNSDLVETLELRNLLTCAVQTAESAAARKESRGAHAREDYPDRNDKEWMKHTLSFQKKPHGKVDLSYRAVVSHTLDENECKAVPPFKRVY</t>
  </si>
  <si>
    <t>&gt;3938_g</t>
  </si>
  <si>
    <t>MESMVERAQRSPFVSDQGPAHAKPRTVPIRDPPPVLHSPVLPVPTPGDPMEITTTSPSTTMMAPPARTSPESEANGGHDQHMAMGDQPSTGSLAGPNAAAAAAAGAQQPKVVQTAFIHKLYNMLEDQSIQHLISWSNTAESFVMSPSNDFSKVLSQYFKHTNISSFVRQLNMYGFHKVSDVFHTGSPESPLWEFKHGNGNFKRGDLIGLREIKRRASRHALVHRDSYSAAKPAISQPGTPAEPMHAVQDSTESRLTSLEHTIYDMHARLQRSEENSQFLHVRNQIVMDTLSRSLQLNHDMSRAMLSLVPAEANPALHRDVMGMQAEMQRQVDIIRSMDDSNEPPFSGSRAYFSNLSLDNAPVSPRQMPQDDPRRGPSLGVPPRQNYYRPPVPSHLSITPRRYGSIGAPTSQSSPSSLRSQIPPPPPPPHPLLSVSSPPTNLPRRHTSADIRNDIQGWQANTSPFASGQSSSHWPSSPKRGPSMMNEDQRIRDSFSSYSLTNTSSQGRTDSSRPTTPPSFSNGSAVEHLNSWSWGSSRDKGPTSLFKDNSGPPTRRGSMAHILNPAETAEREEEHDEEVREEDRKRKRLQ</t>
  </si>
  <si>
    <t>&gt;3157_g</t>
  </si>
  <si>
    <t>MRISTATLLALPLLAAAAQDGPIEQAQQFIGKVLDWIPLPQRAYTPEPTPPEGSRGLNILTLGNWKDVILSGIPAGSPKTEEWWILVTGKNRTCWGRCGEVEKAFNETAKLWATNPDTPHLGYVDCDNEPVLCNTWGAGAPCIWWLDVPAPPGHVDVRSKGLNITTTTSQTFVDHWESQDYKKLEPYEGYFHPFDGQLAKLGLAVPLGYVFWFLAVVPSWLFMIGISFVSRGVMNRRAAAPQGARRRAAPAAAPAARARKNK</t>
  </si>
  <si>
    <t>&gt;9058_g</t>
  </si>
  <si>
    <t>MEQPQPPSPRRPSGLPLGAATQSTGRPLVENGVQIPAPLNTARKIPNTVRHEASNSSLSSQVPISAGQVVALVREAMKEALQQNQPKATEASGSSTELKPGLGVTIDLSRQRIQRFPEEVVDIIKNELERLAVSHNQISTFPLRFAECTSLRYLNVRNNVMREIPPCICQLTSLEILDLAKNKLKTLPPELAKLPLLKVLSVQRNRIESLPLFLGDMASLQVIKLDGNPLQFPPKELLRVPASGSPNSGGGLDSGEQGAPNDFALATSRIKRFLRQKAIADRSETESGGEESSEGTETPRPTKRVTSGRFPIKVNGAEVPDLRSPALPRPPPIPSRSHYRGLSQQNAAMRRPGVQPLTIGSTNERLRSNSESLMMQATPSRDRSTDRSRRMGIVSKKTSDLGTVDEAKTNRYSHHYRGLSHGSAMQAGNNGISNSRSPASPADSLAQKSTYVRRLSSLPERKRESITLDPIVEAAKGILYALFQVHPLIQSLLGVARDGTNKRTSLERVFYNASTHIEELDKHIQKYMTYSEEDEEVAPRSNENIHRACVTCVSAYMHVLGLLARNVDTLIENGDPRYLRTLLALLYASTAEVRNASASLFVDYKRRPSRNPSKGSNGANGTVRFKPRDKSVTPTRERPGLSSRIRSATVVQHSSNLRVATDAPPVFLSGIGRSATMTSATPRSGESFASVSSGRGGDFSEEDRIFDKVFLRLQQSTEMAVSTLPLVNSHFFTAIKINSQQSNPDARKQLWHVLIQKCQVAIDTADALKGRLSLIKLKEPGIRMQAAFWELCNSFIQAYTDLAMQVKEAKSVTPLLSSDVIALLRPLQKAVKETSQLIQTSPWSFLAAPQTSNNMSNGSYTVQSPSSQMSLPMTPQSAALGPAVQATVPSTPQSATYNAMFSGNVFERADALLSINGSVASSRTATMTSTLGSHDGNMIPASLLSPVHNFGSRFNSNGKVTF</t>
  </si>
  <si>
    <t>&gt;8398_g</t>
  </si>
  <si>
    <t>MKGLLTLALAALTAAAPTNITQRSDAPYGIKKGLAYNNGAITSVLSAPGSATWAYNWGSTANAPLFQQIPMYWGPGSGGNRAQVLSMIQNNASPWVLGYNEPDQTNANGGCNASPQVAYDAWGNDMFVFQEAGAQLVCPAISSWNTGSGATGGPSGLTWLAQFASIGGNNPSQFRCNAQALHWYGTNGQSAVAQANSFISYIASASTTVNNIFGKTMLIWVTEFSPLPTGDLQLMSDFLDVVIPWLDAQSYIDRYSPFMADYFVTNGALNVAGNTFVKDS</t>
  </si>
  <si>
    <t>&gt;5160_g</t>
  </si>
  <si>
    <t>MNTLTLCGLRTAPQFQRIQVFHTQTLLLSTSSSLLRHASTSTTSSAFIPRQLKSSNASVNVNGPPTTLPPSLNLPIHEPNQFLPQYYFKLGKAYLTFYKTGIKNVFINIKAAHTIQSRLNSQKHAFLTDAVEAHALTRSEFQLIMRNRHDMKRIPLFALVALICGEFTPLVVVALGGVVPWTCRIPKQIHSDRSKLETRRAISFRNLTLPPPTTPGVKELQRMQLLHISWSLGLSSKMWDWLGGTLPGLPTWILRNKVDMRVQYLNLDDVLIKRAGGVAGMEEEEIKMACVDRGIDVSGKNDVVLKRLLDAWLKSGEKVPVESLLLTRPPVWPVRPPTPSTPKPIKL</t>
  </si>
  <si>
    <t>&gt;9501_g</t>
  </si>
  <si>
    <t>MLPRHSHAGAYANGYPRNKSETYSISPHRFQPRISPAAVRRRRQLLVRITIALVFAALFGTFVWPGASLLPALSLGLLSSSEDFQLETVRYYDLSNVQGTARGWEREERILLCAPLRDAESHLRMFFGHLRNFTYPHHLIDLAFLVSDSKDRTLPLLSELLEQLQADEDPKQPYGEISIIEKDFGQKVNQDVESRHGFAAQASRRKLMAQARNWLLSAALRPYHSWVYWRDVDVETAPFTILEDLMRHNKDVIVPNVWRPLPDWLGGEQPYDLNSWQESETALALADTLDEDAVIVEGYAEYATWRPHLAYLRDPYGDPDMEMDIDGVGGVSILAKAKVFRSGVHFPAFSFEKHAETEGFGKMAKRMQFSVVGLPHYTIWHLYEPSVDDIRHMEEMEQERLAHEKEEKERAERMKKIKDQFADPNSQWEKDKTDIQNEAMKEKAKEEKAAAEAVKAAGETITEIKEETKTELEAESKTESTLEVDPATKADPQQDTKVAKVEAKAEEAGSKAQ</t>
  </si>
  <si>
    <t>&gt;204_g</t>
  </si>
  <si>
    <t>MSLGIALIGSGIFAREEHLPVIQSNPNTTLKAIYSRSLKSASSLNVSSADLYSDDSPKGKHYSDLLSRPDIHAVIIALPISSQPPYIKAALLAGKHVLSEKPVAKDIASAKELIQFYKELQAKGKAPIWAVAENFRFYASFEWARQEIEKLGPVTGFRVKMNGNVKGGKYFETQWRKVPDYQGGFLLDGGVHFAAGTRVLLGSKAKPVSLVAYTALLYKHLPPVDTVNSVWKTESGISGTFSVSFGTTFSGHEYAVACERGSVIVFPGKKVIVREGLEEENKVQEKDFKEEGNGVKQEVQAFAEGIIKGEADPKQYPEEALADLELIEKMLKSGEEDGKAAKLEYQV</t>
  </si>
  <si>
    <t>&gt;5837_g</t>
  </si>
  <si>
    <t>MNIFFQRSTNDAPDISTFRDNKPTLLVSWWCTLYAITIIVVRLCGRYIRAEKIFKEDGIMILAVTPILIRMSLVHIILLYGTNNTKTDGLSDRDILRRQTGSQLVLASRIFYAASLWTIKYSVSIFLRSLTISVWQRSHQRILRYLHIFLAVTFLGTIISDLAACQPVTHYWQVTPDPGPKCRTGSAHLLTTGILNIITNLALVLFPLPMILRSSLPRTRKFTIALRLALPLLSAGFTAYAIPHIIGRHYAQAYRTLLSSIDILLAAGISNAIVLASLLQDRGYKKTKYKHGAEREGFHVKGMGKVPGWKESAAGIWGSDEDLMGAGRGTEIGKQASVRRGSLIMLDDLGEGSKDELKVPAQAKLQEIKVETQWDVQVEHEDGNK</t>
  </si>
  <si>
    <t>&gt;10755_g</t>
  </si>
  <si>
    <t>MSLIKSEFSPPPDVDISTPRWRDLSELDLLTQVQIREQASIYGDVAIWEIENALKKADKDTPGTVKWRDRIRNVKEAKRECRLLVGFLGTTGAGKSSLVNALLNEEDLLIVDDERACTAVCVEIMYNPNDEPEFRYRAIVDRISQKDWRTELETLFQDIEDQSLDEDGEDGESDFERDIRIRAAFQKLRCVYPHIKVVGDLEENTVSVLMRHPNVRNILEKTMEITCQDRKDFAFKIKPYIGSSKSKEDGGVLFAQWPLVKLVRLFIKAPILKNGIVLVDLPGSLDTNIARGAVAANYQKNLSVTCVVAKSDRAASDKPAQDILRRETQRTLQLDNKFSAANLCFTVTKTDDLLTVDRYIDQHPNVYEDLEPLCAKRKALLGKVSQVEGLVKVKRESQAKVQKSISNLQTELKKHNTILKKGIPDAQGVPKKGATKKQETRNEGTTRLKPTPEVKKWHNERKAIQQKLRDARSLEGEISTKLFQAFERSAELQNGVANCKSQMTAICIQNRNKVSTSEIREVYNAALQQMGKSSSGKQLQTLPGFLKTSDTGIPSLQDWLIETTLPTRDRNAKSYLEDIVSLEMSMTPWVVNISPKYMVSEELREQVNAIFKEKFAALAQSIQGINLQIAKRCKNMVESQLVTKMNMTEAVAANEFERIVKAWAQKPMHWATYRAVNKHRGEFNPNKPRVAIKWNDQLAGNYLDRILIQWTKTIHNQLPTLRASYDENISTTITEFLDDVFVSLHMISPDITDAVRQWKESSFRTLSSIQNYSASIFDDHIQDAARRAHREVESKIQAFWATVYDQCGREHGFGHFKRIQHAHIRFVQQSGKSMYEGSTAAINSVFESLWDGLPAEFAKGTNISLKKVTGDFEEVLFNNVFDTNRHKESQFSSTLRLQHNIRGHFEDLKLKWAKDDDDESMVDEESEVTNDEILIDDLFQDIQEDIFDSDVWASDEEEEN</t>
  </si>
  <si>
    <t>&gt;11016_g</t>
  </si>
  <si>
    <t>MGTSEKGGSTTSSPPGSDPPPKPTKSPKTKKNL</t>
  </si>
  <si>
    <t>&gt;474_g</t>
  </si>
  <si>
    <t>MLISLTVGKVDAGVAVLLTQDKRLIEFPSILLPPNISSGSIVDITVARNLSSEQKSQEAFLALQDAIYSSFGESEPAAPVLRCKNATQTSVVLEWDPIELATADIISLSLYRNGQKAGAIPRPGQIHSTKISGLAVDTEYTFHLVLRTSAGTFNSEKVVVKTHKMTDLSGITVTPGFLPQPLKDTLVKAIERIGAKIAPEVRIDTTHFVTTEGRGISWEKAVEMNIPVVRPEWVEGCERGGRIVGVRQFYLDADPKQRQLVGGEIPPTPSQPHPEPAPRTPIASPTTSQRPNGSMNIIPPTPPAKDQPKKEEEESSDDDDDDDKEEKTTVPDEQKVRVEDREQHKVALRPAPPTEPESHETEKEKESTEEISGSGSQTPGHSSFQDVDL</t>
  </si>
  <si>
    <t>&gt;7333_g</t>
  </si>
  <si>
    <t>MVAITMWQLANASLVTIALLQSTAGAQITNDTYFYGQSPPVYPSPDAPGASTWAAAHAKAVALVKKMTLEEKSNITTGYTPSRYGCSGMTGAVTRLGFPGMCLHDAGNGVRNTDFVNAWPSGLHAGASWNRELTYDRGLYMGGEFKTKGVNVAMGPVVGPLGRIAADGRTWEGFASDPYLSGQLAAEAVHGLQDAGVIATIKHFIGNEQELNRMPAGLGASMSSNIDDKTLHELYLAPFADALHAGVASVMCAYTSVNNSYSCQNSKLLNGILKTELGFEGFVVSDWGAQYTGLAGFEAGMDIAMPTSIYNGVNGAILTTMVQNGSLPESRITDMAVRLLSSWYQLGQESHFPVPGIGMGVGPLLIYSNDYYSPQVHINARNPAAKGSLLSGAMEGHVLVKNVGNALPLKAPKLLSVFGYDAPSVKTWNVPGPTDFLGGLCPDGWELLDSSYIPFVSAGPLPQYGAGGTQICGGGSGANSPAYISAPFDAIKEQAYIDGTSLLFDFESQEPIVDSASDACLVFINAFASEGYDRSSLVDTYSDTLVKNVASSCNNTIVTIHNAGIAILEDWIDLENVTAVIYGHLPGQDSGRALVQLMYGVQSFSGKLPYTVAKDEADYINAGQPVSPTTEGDYVNYPQANFTEGVYIDYKYFDANNITPRYEFGFGLTYTTFSYSKLSIQLSGASTAHLPPSSAVVQGGPASLWSIVATVTAQIKNTGKVDAMEIAQLYIGIPGGPVRELRGFEKAGIAHGHSVTVSFDLTRKDLSIWDVKAQNWVLQAGNYAVYVGSSSRTLPLTGTLKIKN</t>
  </si>
  <si>
    <t>&gt;8759_g</t>
  </si>
  <si>
    <t>MEALNKQMLSMTMNSSTRPMMVTDHAYYPLQVEIAAYLANEWDVYLLLVTFFGGLAAIVAGTKMFVERYYGRLRGWDKEAIWWFVVSGTIHLFFEGFFSLNHATMGPSQHLFGQLWKEYAFSDSRYLTSDPFVLCMETVTAFTWGPLCFLIARFIAKDHPLRHPLQIIVCVGQIYGLILYYATSMFDHFYSGVTYSRPEAWYFWGYYFATNFVWMVIPGALLVDSVATIAKAMEKVRELKVGKKET</t>
  </si>
  <si>
    <t>&gt;8310_g</t>
  </si>
  <si>
    <t>MRQWGSSLKHNGMSFFPASIPNNTQLYHGTHSPERVTGTEWLAFEVEHAEVFARPRGPRRPPGEGGPGKGPGGRPPPGEDGPGYGPPPPLMGARDRKDEGSETGFLHIYRTTRTLSNLLYVDGMSAGKTSMGTLDTQDIVLRNLSDPASNTIIAPWSDRQRAVDLCALGKEHGIEGFIRMETGFELILCDFTDGLEFIDARSGPSYTRESHDKENHFVFEYIRGVSMRYQGITAGRVKLDYSHMISAFFYDVNLTNPDAEKAVLPRLPARDFDGTGSIRQNVLKAVEESKKGESVDWQGVVDMIVTRYTDRLQYMAGNFSTAKTIRAEVSLLVSMFIDHDELDIPTSIERCSTHYLHAITPHTTQDFFIQEAILAVSHKICSTLFEIRDLLPASEQEGEGEGPFAKSKLLLQDLIKILDWSTWLECGKCAYDEVCFVAMWPMGQAEDHYHPGCRKTEQLNEKGKGYWGMGGPGPRHAGKKEL</t>
  </si>
  <si>
    <t>&gt;3872_g</t>
  </si>
  <si>
    <t>MPKQLKVEYDIDLQCSLCPKNPTFSDISHLLTHISSKSHLANRFKLQIVSQTDRTAKEKLEIFDFWYQQSNLDVLLSERLAAKDGKKNAKERRKGNSKVKVKREETAEPMSQPAGGRQLAEAPAFRAPVPRMHHWPTPSASTTNDDNSKPTSDSEWEPNIYTTPTARRHIPNFTRAKTPVGHQLDPSLADISTPFKPDAEESVENNKDPGEKLTDSAKLKGVYWPGMDLFDSATPQMKRMRNQKKGGNILEQMIATSRDTEPAEISYHANGEFRAARYIFGPLSTESSPVISPIKKKKARKAAAALSNLSTNAPRLRAPRPKKRAAGKSPTKRPDVMLARPPVFMQPLPTLNPLASGFGQRFVPTAEEDEEFRMTIGDLGGKRAFNIFQDVPEISPGRTETPLEEHRFDEFTNHGLPVFPSNLMSSNPFHASPTPAAKQAIYRGFCKENGPLESSTTSEARRAPVASHGYPGHVFQESYSNPLHSYNQYFRAYQFPMPFGDDRSPDEYGPAGMGDYRTMNPMAARSMQAQGQQSLTDNNNAESSNPHYPM</t>
  </si>
  <si>
    <t>&gt;9025_g</t>
  </si>
  <si>
    <t>MSMGLHFILFLLPALNLISAYTVQNSFITPPPRGATATGSNSGTGQQDGSFIWDVTTPYNIVAIPVFWFSLYEGTDEKSASFNSHYFNITSPTSSSSSSTSSSTSLSTSPTITLSPTNTHTSVPEPKLSTGAKIGIGITIPVFVTAVSIVGFYYWRRSKRSKTVTNDPKYHAVDPTSEYSKPELPA</t>
  </si>
  <si>
    <t>&gt;3912_g</t>
  </si>
  <si>
    <t>MRLFNHILPLLAVFNLPIPALALWPVPQSVSTGSSALWVKSNIKVSYNGAVGGYVWLFPFLGDSSSFQTEQVLSEQANSTNTPFSSQTIVQGAISRTLDVLFQQSFVPWKLVARNELSKFEPANSDNKKYITSLKITQTSLDNSTTFKPLAGQTDESYSLTIGTDGTASINAVSSTGILHALETFTQLFYAHSSGGIYTNLAPIAITDAPKFSHRGLNMDISRNWYPVNDILRTIDAISMNKFNRLHLHMTDAQSWPMQIPALPELAEKGAYQTGLSYSPSDIKNIQTYAIQRGVEVIIEFDMPGHTTAIGLAYPDLITGFDAQPWGTYCAEPPCGSLKLNSTAVDDFLEKLFADVLPRVAPYSSYFHTGGDEVNQNVYLLDPTVNSNATEVLQPLIQKLVDRNHAQIRAAGLAPIVWEEMSNQWGLTLGDDVLVQSWISDEAVANLTSQGHKVIAGNYNYWYLDCGKGQWLDFTAASFQQYYPFADYCSPTKNWRLVYSYDPLGGVPEAEQHLVVGGEVHIWSEQTDPVNLDDMVWPRGSAAGEVLWAGRQDAAGINRTQIDASPRLAEMRERMVSRGIRAGPVQMVFCTQSNATECSL</t>
  </si>
  <si>
    <t>&gt;4027_g</t>
  </si>
  <si>
    <t>MSSDLLAEFDSFYKAPQSKQTNATPASNGLAILSSTSQSGNLAQSGGFSQWQQQAPKPAEDAWNFQPSTQKPQTATVQDDIWGSFEEATPQSTPVTSAFPPIKPNYGGMSTSNASQKPGIVRRPTIDLFSGNMQEQSYPARNVAPSAAPIPARAPAPASKSISIEQSSSGGDVLFDAEALSPEGEDEDDFGDFEGVSSPAPIPPAQSAQPAQSQSLNYLFSDITIKPKNKPKDLLSTTLGGGNLPYPQAPKSPSFQERNPFSGMALSMKPTTTVKNDDKPKSASPVTAWPTYEPKKPEKYQDSPIPKDALEDDWGDFADLPPETPAETPAKPTSGIGADAWAWDAVDSSNARPVDPPVITAPPTNIPPPSVLLTLFPPLFDLPQSSLFSAVANQPFSLKNRILSDPSTIDFLRAYILIGVVAARIIAGRKLRWKRDTLLSQAMKIGPAAVGGKGGMKLTGIDKAEVARENREAGEAIRVWKEQLGRLRSTIAVANTSMSDTSAHLSIPDISEAMHIKAQEGALTAPKPCIICGLKREERVDKVDVNVEDSFGEWWVEHWGHRACRNFWLEQESKLKHH</t>
  </si>
  <si>
    <t>&gt;11025_g</t>
  </si>
  <si>
    <t>MGSMTSRLKPKVAKVNKAMMLCPLLNIRKIATQTVERLPRPILRASPFVYVPTVNLTAESSSRHGRKVIVAPIHLASSHNGVLDRWRGEDRGMNTSAAYTPLECLLLFQSLVVFGTEENDFLRISDLLTNNELVKYGETFDARRLSSDALRDLYLRLLRDELKAEEEQTEENGQSSKKRKLPSPPLPTVKGAQEYRDKLPLLVDRLYARYREYMVREIREDEKRYVTLRREIAEIERGEWDERILKENEKAANQNGGIPQTTTNGTHAEASESRHLQLQETQHSLPQEPNKHPRPQETRSLVPQENQHQPLANAAKASPISSPHPVSSPHTETHPDGLVANDVLSTHDTLSSPRLQEAPRNGVHPMQRSGSNGPHGPSPLQHNPQQTGPWKWEPPCGPGPPPVQNQYPPGQNYPPFNGSQYPPQPYPPRGSFSTPHNLQPAHGHVPSSPLNPQHPQSHPPVLLAPPGAVIKRSPASPGMPLEALAEVAGQQYRAHPGSLEGGQFHPPSSPIEVAGQYRAPPADTQHHHPPSGSDASGQFRPPPLSDVQGSFRPSSAAEQQTRYSNPGSPLMQQPPLTGNLSSYAPQRPPSAGGPQWNQQYVQQPYSPQLQQPPSMQQFQYSSRPQFQPPPSLMQPENRQYNSPYNVSQGPRPASQAQTTKPRLSNPSTPIPNHGTRFMTGTGTKWTPNPTGSTPRSFTRIESPQVEPLSPVRGPAQLPDLSKESPKKSTPKKITSKVTSKDAVKDTPQVTSKFSPQDTLKATPKVNSKFSQKTSQKSTADATPSVNSSRSKKRARTRATSTESSIVAPSVTSSVAPSSIKQSHDSPTMSPDVSMQDTHVKEEVATPQGLTEDADLPDLPVHFESRRSTKRKRAPSIEHKPAAPSSHVLWTKAFPKISMSALESITGHKNAGMFAAAVKEKEAPGYKNLILRPQDLKSIRGAIAAGHKAATAAATAVGEGGTGGSSSVWLPISEDLIPPKGIINYAQLEKELMRMFSNAIMFNADPDRGLRRWTRKGRLTSSGVLDGGDVGYEIDEDGVVKDTKQMYKDVEAIIGDLRSAERRSQESGGAGLGIGVGMARDSSVLRGSIADDEEERASTFGGDGEIAGGGAKRRRKAQ</t>
  </si>
  <si>
    <t>&gt;874_g</t>
  </si>
  <si>
    <t>MELSPTEYSLTPSIAVLKVGRVAIITRGRFAGKKVVIIQPQDTGSKSHPYPHALVAGIERYPSQITRRMSKTRQAKRSKVKPFIKVINYNHLMPTRYTLELEGLKGVVTADTFKEVSQREDAKKTVKKALEERYTSGKNRWFFTPLSMCLPIATLDAANKSQDFERFFCVIGSGRGVISWHDDSDIKSKERFC</t>
  </si>
  <si>
    <t>&gt;9084_g</t>
  </si>
  <si>
    <t>MSDTPTSPLLNSRERSSSKQSKHSDQTNLSQENTPLLSRSDDTPRYDGSSDQEDDRDRLPSPAANSLRSIQNGRRASSPSAKGGRRWPTIVAVTLLGVVVVTIILGVFFAPAAVEEYAKEALVIEPTNLSIAGFTPTGVKARVQAKFRMDAARVKNAHVRNIGRFGTWVARQVESQESKVEVYLPEYGNVLVGTAVVPKVVVDIRNGYTTAIDFETDLEPGDVEGIRQVANDWLEGRLDQILITGKVDVGLKSGFIPLGIQTISESLVFEGNDLPTIPAFNITRIDFREAPVPISGHRGMAADVSLSVINSYPIKFEIPPLGFDILVQNCGVDDPYIRLADATTGAVDVEPYSDVIVNIGGFVRELPKSLLQTCPKSHMSPLDVLLGDYIHGNDTTIFVRGSNSPNPDTPEWITNIISSVTIPVPFPSHSFDNLIKKFSLTDTEFSLPDPLADPGDDDANPQISGTIVVIAGLPKEMNFGINVTQVRAMADVFYKDEKLGVLNLRKWQHASSERVEPEDGEAPALKIQSRIKNAPLEITDEDVFASVVQAMLFGEGVKLKIKALVDAEISTVLGDLVVKSLPAEGIVPVKPISTGHRFGKLQPKVGDLKILGTSKTSLKLEARVNFTNPTEYTAQIPYINIHILNNGSIIGDATAREVNVKRGNNSNILIQATWDPTKYGGEKAGKIGRELLSQYISGYNTTLTFQTHKHSIPHQPKIGKALSKFAIEIPTPRISAPSTGHDGKDGDDKKPRFIDNAVFHLLSSTSTFTLLSPLQYSTLFIESINATAFYNHTDPVGEIIYDLPFKVPPGASQTPRLPVDWSLDSIGYEEMQKALGGTLKLDAKGTVGIRLGEWTETVWYVGSGIGASVRF</t>
  </si>
  <si>
    <t>&gt;4258_g</t>
  </si>
  <si>
    <t>MVRLGLIYSRSLRRACNYYIPGPPRTAAEEEITLLRSRVEELEKLVDRSVAANKERSASPALFPMGEIHGMTQSRVFSTLFFLDHMYFTHLHCSVQPVLVSVPNDIANILKDDYDQPRGIEELVSRYFDAIHGWVPIISKTRMKRVLDRPVGNIQADTAFLLSCMKLLLHTPQSGCLAEDLLLYRTVKSVGMQLEIAGLQSLMVVQGGILIAVYELGHGIYPASYTSVAQCARQAVSIGLHDREKPHFLQPWADWEEEIRVWWFVVMLDRYVTVGRERRPLCTEDPKNHTPLPADSEAWDQGAMISPERMYISSPATAITSPYARLAQAFNLLGRVIRHCDDQDQEVAFMLEEMSTLHQAISALLELTRNEESGDSYVAIAVCFSALLKLHKNFLYYSFRPDFIDKAGPQLASLIRERTESSLNTMRDTSLQIVDLAQLLESHIAVSGLDKLSPLVLHCLYRAAFWLSYLAATNREDGFVVGRSILDRVLKALSLRWKAAGIYSEILEILDKETRANY</t>
  </si>
  <si>
    <t>&gt;2163_g</t>
  </si>
  <si>
    <t>MSAVVEKVTDAINDVTATLGNTSISDKPADAAPAATDKPVNAAHNEAVLASAAEGRRLYIGNLAYATTEGELTSFFKGYLIESTSIPKNPRTDRPVGYAFVDLSTPSEAERAIAELSGKEILDRKVSVQLARKPEPNTEKGEGAASGGEGVSGGEGGRRRASGRGRGRGRGRGGRANRNARGEGVEGAEAVTGEGAPSTDATNAGAATSAETKEAKPQAPRQPRERRERGPPADGIPSKTKVMVANLPYDLSEDKLKELFVAYEPSSAKIALRPIPRFMVKKLMARNEPRKGRGFGFVTLASEELQQKAVAEMNGKEIEGREIAVKVAIDSPDKTDEDTTAAAPVATEAAAAEGTNGTTTETAPATATA</t>
  </si>
  <si>
    <t>&gt;963_g</t>
  </si>
  <si>
    <t>MAKINTVLPANARFPRTQLSFRILAFLGSFIAIVAALDARVKIHKTWGMVYVAALWTICLNSPEIFALYRHILHAPRFHPGILITLDLIAVGVMVLTFFLLVMDAWDFDGLGAYVGDPWREIDMWTLLGVGYVL</t>
  </si>
  <si>
    <t>&gt;10258_g</t>
  </si>
  <si>
    <t>MANPQPPYDAQASTNYKEAFALFDKRGTQRVQLESLGDLLRACGQNPTLSEIRDLEKGLSADFDFETFSKILNRPGGFRDPGEPEEYCRGFQVFDKDMTGFIGVGQLRYILTNLGEKMSDEEVDELLKAVDTSSGEINYTGMFFPLSHSVLVVGRQVYAGGGSRGTTLSREYSRCGNG</t>
  </si>
  <si>
    <t>&gt;2268_g</t>
  </si>
  <si>
    <t>MEISGDEIAAVVLKEFETWPSKRKPLDRGRGVKEWVPLAGIVVEGNDGLKCLAAATGMKCLPQTKILQAQGVVLHDWHAEILAIRSFNRFLLEECYAIAFSQKQSSDYIRIRSQLERTESHFQPFALKEDIKLHMYCSEAPCGDASMELTMAAQEDATPWEPPLISAMPSPTDSTPSSAKFPVPSEPILYGRSYFSHLGLVRRKPSRPDAPPTLSKSCSDKLALKQSTSLLSSLTSLLISPSNAYLSSITLPLSQYSSTACVRSFSPTGRLAPLSQSFQDGKRWQSGYSFHPYTMKTTTHEFPYSRRQVLKAGEQLVPTNISTSHTPIFTQTLISGTLQGRRQFTPLGAAHTSKLQLWNLCLSIATLIAVPQIELALKSSTYKEIKEGHLLEGRRNVKQDVREVLGGWVRNEGGEDFGRGSD</t>
  </si>
  <si>
    <t>&gt;4624_g</t>
  </si>
  <si>
    <t>MTSPWKKQPEVVADAVLKRAEVGKIGRKLKARLALAQFKTVHGWEDLNLDTIEPKIEEELRRRRPLSSGDTFSDSSSSTTSEIRYSGPRHLMSSPLKDTALFSDQIGSRSGSSSSAYRKRSYHNSFEHPSSSSGSRKRFRSSPTAGRSIHSSRASYKNNLFAQSSPIKPRNRPHFTTSSGPGLSFYAGRDHMAEDITSSNFAAGSDDEENSLPAHSFDVRSSPPRTPSPLRNRSSLRRRNIKGQNGKSGEEGADLLLYLATSPSPANPTARARMQPPSTPPPKNPALPSSMMTTPGGGGGGFLGVFGAPNTPSQTFDFADFVNITPSPAQSAWPKTPRTAKTPLTITRRGLTFENFPPLHPTPKVKDGNSSAKHTGLEMQLGGDLLS</t>
  </si>
  <si>
    <t>&gt;4104_g</t>
  </si>
  <si>
    <t>MSTTNNTTTQCATYSCDLNCFCKPNNINSFGNGGLDGSRWADPQPTQTPSPSIKSSSKGRIPTSKTTTPKPKITTTPKPNPTSPFTPSLPTPQNPRLIITTTSSHKSIIDTTGNEDAKDMQSAQAQLWDDPIVQGNPGMSGSRWALPVAEEKKKEKRVTPKSSEEGLGGSRWARV</t>
  </si>
  <si>
    <t>&gt;5676_g</t>
  </si>
  <si>
    <t>MELIPAYDEDLDLFIESRSPSIRDAKLKPFKLQSCYHQPIRRISYNRTLGQPTTPTSLLRTIDWRLIGSCAGLTVISTLILANGQCSNPHGFTADFPICVGGDLSVQTWLSILGLEFLALVALVILPAQKAILSKLLTSRLSSDEGMDLARFLSSPESSPFRTQSSYGRKTNFGVKVLGLCVVIIMSILYKFSCIQVARHDTLSLSGEEAPIVMGYSENGRYGVSLNLLDVLGGSNIFSSINSSLDPTNNTAGMNYTQVFGPSPGNAGNQLANGDLFLCTPTYYSRNTISRNAIGWTPPAINSSSSSDNIRFTYDSFILDIFSPDGNLQILAGKYGQADIPNRYVSMVSADINVCSGYTSWSVNNTSSQKNIHLHDPIDIYCISEPFDLSIWKNSSEFSTQFPLNLIQDLSSPGDIATAPSTAMSVILAALNHTDTIKTLESSLSLGKTLITSICTTMPNSTFVQTGTFSSLKSTAFILPGIIFQCLIALTSLLTVLLLFHPKLALATECMAGVKAGFSRCAGRYERARGG</t>
  </si>
  <si>
    <t>&gt;9914_g</t>
  </si>
  <si>
    <t>MAVRAQFENSNEVGVFATLTNSYALVAVGASENFYSVFEAELQDIIPICHATIAGTRIIGRLTAGNRNGLLVPTSTTDQELQHLRNSLPDSVKIQRIEERLSALGNVIVSNDHVALVHPDLERETEEIIADVLGVEVFRQTIADNVLVGSYMALSNQGGIVHPKTSIQDQDELSSLLQVPLVAGSVNRGSSVVGAGMVVNDWLAVTGLDTTATELSVVESVFRLGEGAGPGNINTSLKDTMVESFY</t>
  </si>
  <si>
    <t>&gt;7662_g</t>
  </si>
  <si>
    <t>MDSPSVQLTLPSWSLFAFPPSNDPRTLPPPPPGSTQYAPPFAIPPGLYNGALDARVPIGIACAYAVTVKVLNAYNRSNGYKPWAISKTKIFFAFVMAHNIFLAVYSGWTFIGMLGALQRVFVGWNTSTGFAGSVDSLCKIHGASGLGNAVAYNPSVSRWESESPTTVLLDATGLPSSTDSGRMWNEALAFYGWFFYLSKFYEVFDTLIILAKGKKSSTLQTYHHAGAMMCMWAGIRYMSSPIWLFAFLNSAIHTLMYTYYTLTALSIHVPIVVKQTLTTMQIVQFLVGVPYAAIYPFISYEIPIKVLDMETNLKHVAAASSAAAAATSAGITDLLKTYLFRAAGEQGLAQNANEASPIESVQAVPTSQTIQYRTQYRTISCVDTSGQTFAIMLNVLYLLPLTVLFMKFFIKSYLRRTGHAGGKVVRHVTQREAGEKSVQDALKAMDRELYQHGDGNAKDNLGANGNGSLDGRANEKY</t>
  </si>
  <si>
    <t>&gt;9118_g</t>
  </si>
  <si>
    <t>MSFESTVLEKLLKWASSSIEKSVNQPTLPHLIIVLNASEVVPGESQWDVAQATKILMEDVALAVDRDPRISSYAREWKDRGTSIRTTYDLLRCFYSSITVIRIPIKGRYMLLEDQVTKLRKEIIRCCKDSLETKKQVRMLANGEKLQMYLQSAFDHFSMDLDTPFNFIKEAIRINPLPRDFCGNIIKLAIAVNKFSNFKDRADVPRIFQELSQMVASCIVLDSIRQGLPGKPVTLFESYYRGPCMDALQEFTKEYWPCSFENKRDRCSLVRAGHGSKGHQRIDGRILGPGEYIPNFDLDKVLQAWNDNLVQNIGEIQRKLERRRLQQSEKEAYDDEDEQVAASELHCKQTRDFFDKVGNVSSFISHVACFSCLRELPEHPLLCGHVLCTPCVVAYGKRLGKSTISIESCPLHSSATHWVTPWEINIKPEYAGVRILSLDGGGVRGIVELEVLKAIEQELGGKLPIQAFFDLMVGTSTGGIIALGLGAQNWTVDQCIQKFVGLCKKAFEPQKGTKLWGLKHLATLVHKGKYRTQPFERTLQEEFGTDKTLFGGQNGKDQFKIKVAVTSTTNVESNPLVLTNYNRPEPQHPQYRFERSDDPKRELKIWEAARATSAAPPYFKRFTNPHTNESYLDGAFHHNNPVWVAFREHQLIWSDVSSLHPDILLSIGTGRRDPASLPQEAEDSHLRDPKTFTEQIWRMVDSSIKHLLNCDRKWDHFYDAIIRSGSEGTPRQYIRINPFLTFPVPPLDDVNSIPKLQKDVQDALRQKKKMLNDLANRLIASTFFFEKDRVFIGEEENQSLCKGRICCRFSNSSQRMRELGKYLGEFWTSDFNPYFLLCEPKKYAFETSQMIPISRNQINAMSQHGVFEAIGIDIKVSGLDSESMISLCLRKGDYQRTFSTEVYYDPNNFDDIAISGFPRKLMTEDSLAKKNFRGLVSRVEDSYLEHAVSGTIGQLSLGEKVSSWII</t>
  </si>
  <si>
    <t>&gt;8074_g</t>
  </si>
  <si>
    <t>MPSAALPPVPHTQTAIIATAPGTLIVSHDVAVPEIGEHMILVRVQAVAINPSDAKMVDYSCTVGAISGYDFAGTVAAIGSKVTKEFTIGDRVCGGVHGMSALGPENGAFAQFCAAYPDLTMKIPDSMTFEAAASLGTGLSTAGLGLFKSLQIPASLDKPVEDPFFVLVYGGSTATGTIAIQILKLCGLRPITTCSPKNFSLVKSYGAEEAFDYNSPTCAEDIRAYTKNTLQYAFDCITEDDTMKICYGAIGRAGGRYTAVEPFPMRHKTRKAIQDDWILALTIYGKKVKLDGVFARDARPEDYEFGTTFFPQVEKLLQAGSLRSHPLKIGTGGFDGVLEGVKVIRHKAMSGQKMVYRLS</t>
  </si>
  <si>
    <t>&gt;9178_g</t>
  </si>
  <si>
    <t>MVNRFSGLHRIPLEDITAHIANGATVPQPSIHRFDRAWSSVQNILEYSSVNPRASVPPNALEEIEFYINFLGNLFRSPTRLAAEVARIGRRALDRRRETLTSLLDRRLLSLRDRAVRIVAIDQRNEHTFSFTSSQTCLRTYIRLFSLYHRHINNHDPLNAAAIEAESQDTLLAIDNILDEIVTGHIMHHINQGIAILHQALGARRNFNEEEYNYVSQVAERLGIYILGPGRTEQLVINYRRFIIIMKVSRERSEREHRDDYRPAGLPMRPLVFFR</t>
  </si>
  <si>
    <t>&gt;6182_g</t>
  </si>
  <si>
    <t>MFLKSWHSLCYILLVGIQPNPTDAIFSRDSTNTTDSSTANVESAFTALQTWYDDSNGLWNTTGWWNSANCITVLGDLAAVDSRVKSQVTSVLANTFVEAQKYNLQQTKIITADFNIQTVFGNTSMPAGVKSNLVINPQGFINGFYDDEGWWALGWIQAYDLTGNSDYLVAATDIFANMKNGSTTPCGGGIWWDKAETYVNAIANTLYLSVASHLANRISIQKSYYVSIAQDQLSWFLASGMLNSNSLINDGLDATCKNNNGTVWSYNQGVILGALVELNTASPNSTYIPLAKSIATAAIKALSDSNGILHDPCEPNCGGDGSQFKGVFMRNLQVLQEASPETTYLNFIAANAASIWAKDRNSLNQLDVDWAGPFASTDASKQSSAMDALVAAAAFQGQMLNGLGMRLKSFFVRQAMREWSADRDDSEILRMGKWAWVLRRATDMEKEKRREDEWI</t>
  </si>
  <si>
    <t>&gt;10774_g</t>
  </si>
  <si>
    <t>MASQPNRQPAPILPPSTPTTNARPSPQQTTVNTQIKQQHDTPTSTPTTEQRMNPPPIPPSLSTPVREMRESSVMSSSGSSSRKPRQNLDERDHILMMKHCYEQRGNFKEGTKAQFWTGVNTAFQRDTGKILAQMSATVARLCESRRRQISDFENGVIPQKPGGELNDRLDQWMEFLKVEDSEGENERMRQVEQRRKVEEARKEARRQAIAVEALAAQQNTGAPRPYGGPQPPPPEQGGQPQQGYVAQPHTQQQQQHQQQQQQQHQQLQQQQQQQPLQPQPPPQAQMVQHETPNGEQDMNGYNPRKRRRGANERQLTRELQAQVEQQQWEQQQYSLAHPPEPPRRVVVEGQLTKEDWRDVMGNDARLRAVEAKMEKIETLVSQNNKLLLQLIQNQTKERDRNAEEERVPVHLDAEFERDYL</t>
  </si>
  <si>
    <t>&gt;398_g</t>
  </si>
  <si>
    <t>MEHYPLLLRVPCANTEIVEDGEAPQCYNPAKNVCSGCFLVQVGIPSPALKGSRLFIFRLTPSPIKYCSRECQVGHWKLHKADCKSPLMKVTWKPAWCTENRRPAFIGGKDEGWYAQVRHSKKKYLWGNAPAYDILGCDRNEVNLPQNLHLFFAASGDLRNVVRSVVGLPSTFTGTCEIIINDNDFDIVARNIILLLVALELGPDEAPPVMLHIWYSALVPAKVIITLQEKIAPIVRDVCAKIQGKQANSLQGKTWKYGPQSLRVVLQKQHWESLLSYFEIPDHLSATHAQKVRKSTTLAPERKDFVDRALFQQPPSHRLTTMKFRGDGILLPFGASRKDFDQPNPTFYQAVDSSMMDSADPLQGWPQSLFLQKTPLAKNDICGSLFLYIQELLRDFCQKIRGPGIRFKLFHLNAKELPGLLEKSSMAKRYFDRIEVSNIGDRGYLGPHVTLSTFGPMLKRISENPHATLITLFLNAVMEETNLGEHLRLQIENEMKKVKRYLPATPPPTSESCPEFLRLMEACMYFRDFDIPFGRFVQSCRLDEIAKAAGIEMKSKNTIINKWPMRLRSNATQKEFDLILGSGHVGSERYIEWKSLV</t>
  </si>
  <si>
    <t>&gt;8231_g</t>
  </si>
  <si>
    <t>MAMSPSPQLSPMMGGAHRIDRHLSNSPPLQPQQLSKRDKRRTMLADRLIEITDQFSSNRDHYYRTQLQALQIDMNLIMEANCNEKTPLPDSADEIDALVRENIDRTMKSSLGHEIPVRAGKVYADFRDFSVKMNELDTHHMYGKKLAELEHDALSKTLRDRLINSVMAKKTRLSKDKESIEIETSSALLLHPSQFGFANPSSPGGKRATRHRREFDDYHSYAENNRRKRKAHDSDESPAPHRQRIDNGSSTPSIYTEALMAKQVDSSLYSVDKLFTDKELAMTYTDAALAAHSYILQHPPAAEGPYSPPNGRSDSGSDHGKHVAPTVEHEHEDTHSPPNGATMERQFSHATRSTRGHYTTGFGIDVLPDIHYPGTVEAVQSKVPKLPPINALIVPKNFSQPKHDPYASGGPASLSVEDAQLEYDVIKRATHYNTENGPGSNLDKDMGGRELLQVASETKTFDTSKKREMKVVDGILRLQVPVADPEFGRGSQ</t>
  </si>
  <si>
    <t>&gt;725_g</t>
  </si>
  <si>
    <t>MADFGLYPPNMAPQNSLIVREAAGSDHAVVPYTGEDLSRPAQGPANPSKDSLKRKNVPTGFAQDTYMSEHTFRTQQRAGERGRLYQGGAAEKDEAARIRAKRQRKGDATVVEGDNAYVGPWAKYKQVEYEDVEEGDELASDEEYEEVEEEGDVIESGALVPALPEAIAKRERAEEMGDETTAFEGSEQYDYQGRTYMHIPQDLEIDLRKPPGSVKNFVPKKLVHTWKGHTKPISQVRFFPGSGHLLLSGSADTTVKIWDVYHSRELLRTYSGHTKALSDVTFNTSGTQFLSASYDRMIKLWDTETGQCVNRFTTGKTPHVIRFNPSPEHSNEFLAGMSDKKIVQFDVRTREVVQEYDHHLAAINTITFVDENRRFMTTSDDKSLRAWDYNIPVPIKYIAEPHMYPMTRASLHPSGKYVAYQSSDNNIFVYGANDKFRQNRKKVFKGHNNAGYAIDVAVSPDGQFVMSGDSGGYVCVWDWKTCKMWHKMLASDAAVTCVEWHPQETSKVVTAGLDGMIKFWD</t>
  </si>
  <si>
    <t>&gt;9474_g</t>
  </si>
  <si>
    <t>MASLMSSRTLLRSKVPRALSTFPIRALSTSSSKRDTTSSFDSPFRGAASDPASKIPDFSHYRSKNGTGSNLLFQYFMVGTMGAVTAMGAKATVQDFLVNMSASADVLAMAKVEVDLADIPEGKNVLVKWRGKPVFIRHRTADEIKEAESVKIESLRDPQKDEDRVKKPEWLVMIGVCTHLGCVPIGEAGDFGGWFCPCHGSHYDISGRIRKGPAPLNLEIPEYDFGEGSSMVIG</t>
  </si>
  <si>
    <t>&gt;10802_g</t>
  </si>
  <si>
    <t>MKFNNFLPVLAALVSQVAAGIIPCPLEGAEVSTSTVSARRALNFQIISDQTEPVVIDGFTNVPFNPDLLLPILKPARDHQIEPNYYLEEDGAIVDRQGFVFGRYVIEDRSLRPKPLFFGPKPIMMPLIFDFRDNVLVPREDAFSANGIILSDDALRVQLIPQQKPVILEVTVQEDDFSTDVASPFSNSGLEIASTDTLDFPLTLSILSPAYPPRPLTITGFTPTGPANSLLPTLSVASNVYTPYEFVLRSGILVFKDNYLLGTRKNEIPNVKQEVIFGDPKYVQPFVWTAMDRGDGKWYLRGSGASVGNGIVIYEGKLKVLNVGYSLPPAELMVGRPQAGIVQHWLALCGLGKATTSFDGEQLLSIKVNNNTFSAIYLEAILITGMASCTSFDTFKNLPSELRIKIWKFNLPEPRVIPVRFNRLVNQYTSTEPPPSMLHACTESRSIFLSAYTKLILNPKYDSNVFVDFTTDTIFFDSMECSPDGDLSLDLAQSPHRDLIVSCAIDSQLWEVLRVFRYDPMSEVKLLGNLNTIALVMRRDSDLGFHYRPLDEDGDRTFVTVESNTVGSEIRHVHWYVESLRWELKHDLENYFRGTPPSIQMWLW</t>
  </si>
  <si>
    <t>&gt;332_g</t>
  </si>
  <si>
    <t>MANVVVVVGATGKQGGSVVSALLKDGSYKIRGITRNTSSSSAHYLTAQGVEIVSADLNSELSLSAAFQARPLPRGATAIFAVTAFFEPFLTQSPSDCIHIEYTQGVNLARAASRIPTLKHYIWSTLPNSRQISDGKLIVPHYEGKNQVDDYIRADKVLCPKTTFLWATFYAVNFQLPNFAPNLLEQKTTGRYAWLQPTPATTKISLIGAQDINLGLFALAILQNRQITLPGKTVLAETEKLSMSEILDIWCRVTGREADYVQISHEAYRRLWPKWGEEMGLTLDFFEKFDQKTEESEIVVSKKELGLVEKLAGLEEALKAMDWSDI</t>
  </si>
  <si>
    <t>&gt;5583_g</t>
  </si>
  <si>
    <t>MLDALQTLLPNPVPVHHLGLFREPTTLEPVEYYNNLPYHIPAANTPSDSHNSGASELAFLLDPVIATGGTCAAAIQTLKEWGVKRVIVISVLGAVVGVTRAANEWPEGVEIWVAGLDESINDKGMIQPGLGDVGDRLFLTIGK</t>
  </si>
  <si>
    <t>&gt;7203_g</t>
  </si>
  <si>
    <t>MATFTRIPDEDAASITVDVSRRLAQIDDNIYGGFMEHMGRCIYGGIYDPGNPLADEHGYRKDVLDALRELNLPVIRYPGGNFVATYHWIDGVGPKDKRPGRPELAWLGTETNEFGTDEFMHWLSVLSEGREKRVEPYFALNFGTGTLDEALAWVEYCNGTRDTYYANLRRKNGHPEPYNVKYWALGNEMWGPWQVGQMTCEDYCKRAAQWGKALKLLDPSLCLILCGETGVSSWDHQVLNAAIPWSDMHSIHIYTCSNEHIPNVVAPLSAERAIETAAALIDIARIENKIPSSVPQTKICFDEWNVWDPERAPGDKGGEELYTLSDTLAVGVWLNVFIRQSKYVGMANIAQTVNVISPLMTTKTGIVKQATWWPLLLFCKYMRGYTVNVHVNCSAYDGPTQPEWLQGVLTEGASWLDVSACINKEGFVTLAVVNISETKDFTVDLAGVGKEVTVYTVNGPDVKSVNTAENETVKITESTWNGAGKYTFPKHSITMMRWKLDKLPFHIVEGRQGEALDARKLAWVGA</t>
  </si>
  <si>
    <t>&gt;4086_g</t>
  </si>
  <si>
    <t>MRSFGLIPLLIPAALALPSHSPKSFSTFNDTVIFAPPTSYVLSPQVLYARSVELEDGVLLATWENYSPEPPLFWFPIFRSTDGGETWSNYSQVHDLVNGWGNRYQPMLYELPAPVGKYPKGTVLLAGNSIPTDLNYTKIEIYASTDKGLHWEWVSLVDSGGAALPDNGVPAIWEPFLMYYQGQIVCYYSDQRDPLHGQKLVHSVSSDLKHWGPVVDDVSYYTYTARPGMTTVTQLPNGKYMMTYEYGGGPRKDGSTSYSFPVYYRINANPLRFNQTTGIPVYTDTKEQPFGSPYVTWSPVGGVDGTIFVSSGGSPDVFVNQALGNANAWKVFTAGEPTSYSRHLRVLNSNTNHLLIMGGGVLPPTTTNKITVSVQDITKALKVAPRVLGYQVLPDVSKHLHPVDTISSQPKKRKAAEATGSSSQPATRSSKRIASAAALAAPPTPLTMDSEDEYQSGMSSDDDDAMQDDSDLEDGSADDFGFDEPEPDLGDSQKNQTVKKQKRSFDTTFTVHRPENIQKQQDDLINEVNMILDMKKEDAAILLRHFRWNKERLIEDYMERPSKVLEDAGLGPSTKGPPKLEVYPGFMCEICCEDEPGLQSFAMKCGHRYCVDCYRHYLTQKIKEEGEAARIQCPQDGCKRIMDAKSLDLLVTSELQSRYHELLTRTYVEDKEQLKWCPAPDCQNAIECGIKKKDLDKVVPTVSCDCKHRFCFGCGLADHQPAPCELVKKWLKKCADDSETANWISANTKECPKCNSTIEKNGGCNHMTCRKCKHEFCWMCMGLWSEHGTSWYNCNRFEEKSGSEARDAQAKSRVSLERYLHYYNRYANHEQSAKLDKDIYTKTEKKMVSLQTASGMSWIEVQYLNSASTALQTCRQTLKWTYAFAFYLARNNLTEMFEDNQKDLEMAVEALSEMFEKPVHELADPKLKVEIMDKTSYCNKRRVILLADTADNLANGVWSWSIKF</t>
  </si>
  <si>
    <t>&gt;8740_g</t>
  </si>
  <si>
    <t>MDRTPSPSPSGQRSPSSASSTSNTEVLGIFMYCEDDEASEHFKGELDSLHKTLANQYSLHMGSILPLRRENLNDMVRKAFEKIIHDHDSEQTTLVIFYGGHADVNSHGDLVFSFQDTHENMEHLLNWSMVMPTLLCLRSNIIMILDCCYAGAVCNLSEIPKSILQDRALHGFGNVDVLAVCAHDSDHTNEPTWYSWTCGVVRALKHKHTQKEVSSRELFTWAAQEHERDKLIGDCWPSGEILNPVFSHLAVNPERGETLLTPI</t>
  </si>
  <si>
    <t>&gt;1189_g</t>
  </si>
  <si>
    <t>MDPISLCTLTVLLNYEKMISDPRFKGVKLLMSSLTDPSFVDSIKFDKISRPPKTVGHINAHALVPDEELENSIPPSTFYSLHPDAVDSFPATENLTRAQLELTFYETHGHDGCYEAIALYQHFFSLCPPGQKLAVQVKNEELWIVDLFPRTILEFLITGPKASSMTSVLPPNVGSYATCWAENGHHCFLEFSRPGVPDDPIVVDMARMQYGEAGRGKYGDVLLGDIQRLEKIYSQDLYGA</t>
  </si>
  <si>
    <t>&gt;9190_g</t>
  </si>
  <si>
    <t>MAPINVGIMGYGFSTKSFHLPFILPNPDLNVYAFLQRAAAPADKSSVEPGKHCTVDYPNAKHYRTTDEFFADPKIELVVVCTQHDTHAEFAERALLAKKHVVVEKPFTATSADADRLIALSKKSGKILTVFQNRRYDSDFRTLHHLTQTPAFGPITECEIHYDVDLPSWISSWTSPSYSPGDGMMFGLGSHSIDQALLLFGRPQTITAFYRSLRGIESKTDDSFTIILQYGGAQKNLLVTVKTSVVTPMQVPLKFLVRGYDGSFVKYGDDAQEGQIAAGLGVGSPGFGVEPEGMWGLLTTKERVWEGQRREEGGGEVGREVSEFEGGVCFVLYGFGEGG</t>
  </si>
  <si>
    <t>&gt;9466_g</t>
  </si>
  <si>
    <t>MTSIQVFPKPLRPQESRGPSGNALPRLLKTPSGLALLEMQGDINLPAQDDEDAISSESRDGVKSQETPIGRLVFPGYDPEDEANKTWMERVYLYVGKHQRLTGEVKKLPKAIAIIRKRRDEVVGQGDGDGDGMEEDGEGKVEQLEIVDIVKYKILFSLRPEPVGATVPGTVAE</t>
  </si>
  <si>
    <t>&gt;11056_g</t>
  </si>
  <si>
    <t>MGLMSALHGNGQHTSTIPLKDISLALEMVFISIVTILYFAFIMSQCRPLSYFWTDYSGTHGKCYDLILTEDITIIYSVCAAATDLTLGILPLFVIYSLRINRKAKIVVGFLLSLGIVAGLSVIVRIEFIHLVNLSHDFLYNTSMVSIWSILEPAIGIICMASSTYRPLIKSLRNQSTYNGSSNGPPYYNDGSAGQIVSGNGNGDGRVKSAMSGPNSGFGRMQQERYSKQGMDWEQPTGMNMDVLEMGVGVGVRRMGSPARVGNPIIRAGSPIRREAWEDMDRYGSIGVLSSITSPEARNLRRGSKVRDMV</t>
  </si>
  <si>
    <t>&gt;1299_g</t>
  </si>
  <si>
    <t>MTPLPSTLSNSSVVTQSARLENAFFRGSQSLEALPFDIVDKIFERVSRCTQICLALCKKRLYAFFKNHKTPYQSMSLALPICSSLSVADYWANHQDTCFHCQYVLADLLGDWVGPNYRLASLYDERFYRIKFLAICAYGKDGSEAETRLTRRYVDYFRDSISSESTKLWTHYLPNPYNMGDAWYGEAIKVILARRKEEDIAINVWRRGWRKRTYIFREREKFFLDAIEDEMWELWSEGIALMGF</t>
  </si>
  <si>
    <t>&gt;7237_g</t>
  </si>
  <si>
    <t>MSSTPSNPRNFSANTPLGIKLTPSNSAFPRTPRSPNKPRNFYESGLTLKHIIGTTVSSPTAFHSLSSSRIFAYTAGAAAVVVDVDDTSKYSQRFFRARPTAVPLTTANAKSCAPSTPTNTANDGRNRTVAALRDSAVPFSLSTPHTSLEFGESPSSKTWTMRERIKAATCVSISRDGRLLAVGETGYSPRVLIFSLQEASSDVPLVILNEHTFGVKAVAFSPDQKYLASLGAPNDGFLYVWSINQKTGAAKLHSSNKCTSTVKQMSWLRDSIITVGTRHIKVWRVDDGQSTSPTKQRFTLDGTPLAAPPAPMLKTLAGRNVLLGPLVDVTFTTLAAISDHKAIVCSEKGDICLLDDSEGQKLVKLANTGFHITCIAVDIEERRVRIGGRHGKFRSMSLDALLTPSTPPESPTPSIESSPASEAGDYCAMGYAATSLITVDSKHSIEISSPDSDIVDPSMQNTPFPAHGDSVLGVRLLSPENEMKANFLTWSANGTIVFWDLEGNSKAFSKVEIEQLPRGDEEVVNQCSIVRVAKGAAYLVAGDKYGVLRVVDPSTQVCTFEARAHSSEILDVTLLEEGETSLIASCSRDRTVQLFRLILTQWVLIQTLDDHTASVCGVCFAEKGDKLLSCSTDRTIHIRQLVKKEVSGQDVMAAIPLRIITLKATPVSMSACFGNQMGTFVVSLLDRSVATFEISSGHLINSFRATDSDGAEAVVLDALVMGAPNSIPGRPTVLAGVSSTDKSVRVYDGSTGIFLDREWGHTASVTDVALLESPDSDQKTLISTGMDGTIMIWDLSPRVPELLDPVEFTMNHDPSPPKVDTPSTRPPLRRVISKAELAELQRASPTSTPGNRSPPRVIRRKTSRYGLSGQSPTLAPPVPVVNPKHFASASDESSVRRSARHRSRSPPLSPKVRDMRRPSLANLDTRGRTKSTGQNFSEFGSLNMATEQVCRTLRAYRKKLLSSEAVKESVLKELDQELRLTAVAVGERSKSNRPINETVFLGLLDQYSDRLVNMFDEKLRLSKMDSGDDSEFGERPKTAGNPTTSPGGL</t>
  </si>
  <si>
    <t>&gt;4520_g</t>
  </si>
  <si>
    <t>MSLQAVQQVAKKAAGPTMRKMNAVVVSAGLMQKTVKVRIGTQKWNSHIRKNFSRTKHLLVHDPHSSLRTGDIISISPGTRFSKTVHHVVNSILAPFGEPIEARPLVPSAEEREAERQVKREAKGERRRRREEGEEVGDGEGEGDVGSKEVS</t>
  </si>
  <si>
    <t>&gt;6173_g</t>
  </si>
  <si>
    <t>MASARYVQIPMGPPEDENQPSLLLDSYDAYAPPKTQLCSVPLNILLRIISNACAVSAFVICIARFDLVGKDYIACDVFLGIIMIYNSFAILGYLLSKSFNLIKITVEFKDKETQSGKNILAYMELAYFDLAMAFGLAVSLVVGNLCTGSRRSDPYHHRYSDGRFTSLQIVGSLLAYIVL</t>
  </si>
  <si>
    <t>&gt;3294_g</t>
  </si>
  <si>
    <t>MALTPLFWSGPLRYWRWCAVEKPALFYSVVIGLMGPAMFVIAPPIRKLAGDKIGRPQIPFTYPIPAGPRKPLDGYDDDTE</t>
  </si>
  <si>
    <t>&gt;6932_g</t>
  </si>
  <si>
    <t>MPPPELTSRLQFLNDSAHLLSSSAPETSRYLMSKCNTLMFDNYLEPSPAQKRRACGACGSIVVLGWGGTVSTENARRTKLVKQTKRKTKAAAGIAAMVYTCETCGGRTRQPVDVSTRPSRNTAMFTRAKKAVASIPSAAVSGVGKVGEVKASGKKRKNKKNGGLEALLAKRKTVETKGSGFDLMNFMKKA</t>
  </si>
  <si>
    <t>&gt;5698_g</t>
  </si>
  <si>
    <t>MSNNTAKGTPPPAASNPVEAFKSPPTDDIPISKYGHESFRIAPAQPSTFLLPRGQNRTMQDQPLTTIDKDQLSGLSAIREFLKKRTSYDVLPLSFRLIILNTDLLVKRSLTILLQNGIVSAPLWDSHTSTFAGLLTTSDYINVVQYYWQNPDALSQIDQFRLSSLRDIEKAIAVSPLETLSVHPEQPLYEACRQMLKARARRIPLVDIDDETGREMVVSVVTQYRLLKFIAVNVVETEMLKKTVGELGLGTYQIHGNLQTASIDTPVIDVIHTMVKYSISSVPIVDEEMHVLNVFESVDVISVIKGGVYDELTTGVGEALLKRSDDFAGIYTCSEEDRLDSIFDTIRKSRVHRLVVIDDEKRLKGVISLSDILKYVLLYGEKDD</t>
  </si>
  <si>
    <t>&gt;2875_g</t>
  </si>
  <si>
    <t>MLTQSILVLLATASLLEAGPVNQARHLHADIHKRATGTSATGSTGTTLLANAIQSGSFLDGSTEIGAAEVGQAKSATSQNNFINFCSGQELTNGLQITTGSCNGIPMGFIPAKTAMVSSIITFPLPGSASIQSDTTFNVTVQMSNLVAGSFTNADATYFAAPQTLVDGKVLGHTHITIQDMGASLNPKTALDATQFAFFKGINDAGNGAGLLSATVAGGLPAGNYRVCTMASSSNHQPVIMPVAQRGTADDCTKFTVIGNGKTANVASNNGSGGQAAAALAASAVAAGPGDVVSSSASVASSSAAKANKATSTSEVSTTTKAGQASTSSTSKVTKSSKVGKLVATGAPFANTTISSTTTKANSGGKSDSTTLASAPAETSATSGKGKSGNAGSSTTTTTIVKKVTVIESFFEFIFSLGGLPPSVSKSGDSFAVLEELFDDLASAASAACGHQFTTCVSFTGAGFSFEECSTQKETCNSAASTASASSTPATLTATVTVPPTATVTGSIISEQTVTTTITASATSDAAVAQVATSAATAATESVSLATNSAPVDAPTATGLLALSTGLPTCGLVTATVYVDFPSETATAGLAISTSAPFSNSTAIATSTPVAAAASVATSTSVTKSAALGGLAAPAVQDSGDSTRPFEVNGNTFVNKAAAVQRSCDIQFNLCADAFNGKTATGFTMSDCQTQENTCLAASS</t>
  </si>
  <si>
    <t>&gt;1995_g</t>
  </si>
  <si>
    <t>MEDLDAIPPPPYSETDIYSVSGASPHINLTPATSQAADTASVGARTLLSTASTTSADEVIYTPPYSPTGSIHQNQVPGEGEHMTSSSSTIYFDSRPVKHYHSGPLELYHITVTPSTEPKDLSYPPFFGARDITEQDWASFINHLLPNHASGVNNEVADRKLRAEVLVDERMQSLSLNSDDRASQVDAQLDSIRQPQLPPSPQSSAHTQLTLAEWNEGFFKPRGIKVEKKDNVREVLEVATPGPEENAARMPGAWIPYDHELQPELPRNNTGGRRGFLDGFIQAGSSGFRMGPIVADTAGGFRMGGMLVADSNGFRLGGSRGFVADSQGVSIGGRHFGVPRSSQPGQPLQSGNLENDRGFYDRGRGRSHRRHMRRERSHSTSSSSSSSSSSSSDSGCSSMGSLPEYEELKDRQLPSARQSLIEWLNHPDQPITRDTVQQMRRSIKASKNDSNQQLNDDMKTIRKEVRELMKKFKDSKKEQKRHRKEAKRQRRALRREVRRERKDSRREIRRAKREGKRREPSRGGIFPGIWSPFSAPAPGTEGPSSPMVPPFMPPMPGSFPFDAPRRGSLGRGVPFGRGAPPGGGAPFGGPFGRGGPFGVRGPFGRGGPFGGNSRGPPGFNAIHGGWPFMQGSPSDFDQNNSGPSEFPIPVTHGAENLHEQALQMEEIATRNETAAMELRTAATTKGIRGKGMLKRLDEATKLEEEAEGCRLEASKLRAEALQLDRELAGGLEEQQRDEHGQVSGIIQS</t>
  </si>
  <si>
    <t>&gt;11066_g</t>
  </si>
  <si>
    <t>MLFFSFFKTLVDHEVTVELKNDIQIRGTLKSVDQYLNIKLDNISVMEEMKYPHLSSVKNVFIRGSVVRYVHLPGSAVDTALLEDGVQIGDLLAQITGEPSPTALSQSVNIPLAKRKADEQMRRPADKIQKTGPSAVSSSQPLNPSAKHTARSSSAGLSRPSQSGQNGHKSSITCSTNTTFQNGQPTPPPIAEPAKAPKKGSYAEILQRAKLGQATLGQVGKIQHKRIERPPNKRERKDMAAGKAQRLQKNLAPDSKFQRRSQALLRDGRNGAKDNKTRGTESVPEKKPKKAATATTGYTGTARPRPGGSNGAKSASASSSRYDRGPDRYRREERGGASKARYAYISEEEEDIEDEHDYYSDASSDMEAAEHEIDEEEEIAAREARREDAAALAEENRLKREKEEKKRRLMAMAKKRR</t>
  </si>
  <si>
    <t>&gt;3988_g</t>
  </si>
  <si>
    <t>MSSAEDISPGDGSPQSFTPPSHPAITPGPAPVVIDSPQEHIGVDLDSDDDSAIGGFTDMTSMTSARASVFDFVNDEDGRRYHRFRQGRYMMPNDELEQDRLNLQHQLWLMTLNGKLSLAPLKSEPQHVLDLATGTGVWAMEFALEHPTAMVIGNDLSPIQPEFVPVNCSFEVEDMEDAWNYSQRFDLIHGRLLLSCIESPQRLFEQAFAGLAPGGFLEMQDSDCPAISQDSSLDGTALGKWYEKILEGASVMGKDLEISKKYKTWMEEAGFVNVVERSFFWPINTWPKDPHLKKLGFWFQRDLLDLIEGFKPPFTRGLGWTLEEVEKFQVEVKKDVHDRRIHAYQIM</t>
  </si>
  <si>
    <t>&gt;5730_g</t>
  </si>
  <si>
    <t>MASSSRMGPGGGLMQLETPVASGTTTATQTPPEQAVLHLRGAEPGAETGRRIQWADDVVDNEKMGKKKSKVCCIYHAPRGIDESSDESSSDSSSDDSDSDDDGGARPAGRAGGGNGHGHGHEHDHDHGKGKGDKKGKGKAGGTGRSRSPNAYEKVPKARSGGAK</t>
  </si>
  <si>
    <t>&gt;2058_g</t>
  </si>
  <si>
    <t>MVSKTTKQKVAYWATKLECPVDDDANYENTYWCNRDLIPIPEDRRPWDWQGYAGYWIITGANNSAWTAGSTLLALGLSVGQSMGVIVGSSLIISMIAVVAGWMGSHDYLGFTVMSRASWGMLGGFWPVLNRIITACIWMGIQTYWGGQAVKIILGAVIGPKYAFMTNTLPLSANVDTCSLVSFFIFLAIFCPMLLIPPEKMQMPLKIAFAMITCNIFGLLIWAVRTAHGPGPLINAPATESGSVLSWNILYGFQAILGLWSGGIVGQSDWTRYAKTPNASLFGQGVTCPLTIIITALCGLIVTSASYKIYGEYFWNPFELLLHIQKESMSPAARAGTFFSGLCFLSSQMALCIVLNCMSTGMDMAALCPRWVNIRRGCFVLTAIGIAICPWNFVNQVTTFITVLSGWSIFLSGMTGILIFDYFLVRKRQLHTGDMYKSGRESAYWYTWGVNFRAVFAWAMGVWPLLPGFIRRVQGTATGNGWDHCYDLSYFFGFFVSGIIHWGLHMIFPAKKQTGSSPFEMELHRTRGTIHGERPYGDTDSRSSREGVVVIAGKEKNVEV</t>
  </si>
  <si>
    <t>&gt;742_g</t>
  </si>
  <si>
    <t>MFYTGISSLFLAIIFPGVLCQKQPTATIIPKSCFNSQADFNASFNNLYPWGTDHNGAARMNAKYITLSDKTLTLTAQPVTGQPSASSGGETIAINYLSGTVNAKHHFTVTTGGGYDFIGDFEAPVAKGTWPAFWLTAVNSWPPEIDLAEWKGSGKISFNTFNTSSQVAALDVNYPTPGYFHTIKGEVRDENGADVSVKFYLDGSLVTTQYGKGFVGQPMYLGQLANHGVLCISIIDLQMEGSSGSPGPTTSEHNVFSSKFGGLELQFLVLASLSLLCGREP</t>
  </si>
  <si>
    <t>&gt;1124_g</t>
  </si>
  <si>
    <t>MLTFAAAAPAPSSYVVHEKREVQLDKWTKRDVKINRDAVMPMSIGLTQRNLDNGYDFLMDVSDPESKNYGKHWSFDKIRETFAPAPETIDSIKEWLVGSGIGGDSIKISHSRTWLKFNITVEEAESLLQTEYNIYTNTQTGNEHLACEDYSLPAHLREHVDFITPTIHFDVTVKKTTKRRDLVDRSLEVRPQTHIKQPSTVGPRPQVAYTSANCNQYVTPDCLRALYGFTKGTLAVSSYGIVEYTPQAYLQSDLNLFYTKLATNIPAATGPKVNLIDGADVQATRKSFAYNGESDLDLQYAIALVYPQKVTLYQTGDEVEGASFNNFLDAVDASYCKAGGGDSRIYDGIYPDTATGGYKGAETCGAFVPASVISTSYGYNEADLTAAYEIRQCNEYMKLGLAGVTILYSSGDTGVAGNGGQCCTKAKCAGGTYNSGGSGTFNPAFPATCPYITAVGATQIKPNGLVTAPNPEQACQSVIYSGGGFSNVFAIPSYQSKAVSTYFAAHKPTFTVTQYNNAQNVRGYPDVSANGANFVVAVDGALSLVYGTSASAPVFGSIITLINEKRISVGKRAVGFINPTIYANPGAFTDIVSGGNPGCGTAGFTAVAGWDPVTGLGTPNYTKLLAVFMALP</t>
  </si>
  <si>
    <t>&gt;6568_g</t>
  </si>
  <si>
    <t>MSGNKRKHEADDSLHPVYSNKSRSRPSAEARVDPTYGQRSALPGLDEDTAPIASDEELNYDDGMDALAYLRAVRKEATGIPNLLVAPKTPPSDYNRDTYEAEPDESQGWYEDGAYLTASRPALDESDDTPEEKEQVEAQLKYFDSIIARYETLRDRLQQRPPPEALERLGRDRPTWVPNLNRGISQAWIRRMQTMDPKPAQIASMEKGSVLKLLRLLTNGTMLKRNVKVYVGISRWIWALLARLPRRGELTSEEIGVVRELGKKAVLIGMGLLEEKTWEEGMQEVEKTFDTNEGEEEVPNIVNEDEIDLGSYDSAEDGEKGLPGMDDSMVSTPSALSSHPPLSNPEAADTPEKNGLAVWLEEATGSSHAAAMHVTKLSIDANLPGTTAHLVPSIPEDHEGNENAEEKEVPSEGSPGSLAAAKARLFSALADQQPPVEINVEPENVMPQEPAAEKFSPQWNTRTTVDMIITVAGESYGQRDLLEFRGLWIKTL</t>
  </si>
  <si>
    <t>&gt;11073_g</t>
  </si>
  <si>
    <t>MSKREKERQAPKRRLISMWRSSQDPRWHLPAGNALQDKPDDKWYGYPPTGKPAWRFT</t>
  </si>
  <si>
    <t>&gt;4134_g</t>
  </si>
  <si>
    <t>MNPIPLAIRQEIVGVLHPPSGASPDFEHPESIGYFLIIVTAIFLPLVSLVVALRIYTRRVIAHAIGYDHYAIILRRIAITGGVFYGISFMFVKVLLLLLYLRLSQYRSFRIIVYVVIMTTVAYSLLGIHGGLNIATDITMLVLPIVMVRKLQMPRREKVALAGLFMTGTLVCIISIIRLQKVLIVISSSDYTWLGSNVMMWSTN</t>
  </si>
  <si>
    <t>&gt;8685_g</t>
  </si>
  <si>
    <t>MTATKTPIVDVHTHVYPPSYIELLKARSSIPYIRSFPPSTSLRLVILPAEDTESTSRGRPVGPEYFDITKKIEFMDTHSIDISVISLANPWLDWVPSTEAAQTAININNEVNSLCSQYPGRLFAFAALPLSADTTSVVTEIHRLSSLKYMRGIILGTTGLGSGLDDPSLLPIFLALQKAKLPIFLHPHYGLPSSVWGPLANDYGHVLPLALGFPLETTIAITRMILASVFEKVPELQVILAHSGGTLPFLAGRIESCIEHDGHLKAEGKLGKERKTVWEILKTNIYLDAVVYSEVGLKAAIQASGKDRIMFGTDNPFFPPLEEEGGKWASVETNYDAIKGALGDGSDKAKEALGGNAVRVLNLTI</t>
  </si>
  <si>
    <t>&gt;3043_g</t>
  </si>
  <si>
    <t>MDSSPFMPLHEHDYQIPTRLDLLDFTKPHAFVKPAKRINEGHDVPHFLMSQAYRDIGIFVMQLNISMCSRKIPDLDQIQSWRLDSPVTLSEPVRKLHDLVQSIDSMIDEVPPTTTGPRRFGNSSFRDWYSIVESRAQSLLEAHLSKDVLEFKTSPENGVSVLDELTPYLMGSFGSPKRLDYGTGHELSFLAFLGCIWRLGGFSREPSQDGALERSIVIGIIEPYLRFVRRLIVTYTLEPAGSHGVWGLDDHFFLSYIFGSAQYCPAIKDGDAMPREGSLPGSPPPGDIVKKATVERERSNNMYFSAVGFINDVKTGPFWEHSPILFDISGVRAGWGKINKGMIKMYNAEVLSKFPVVQHFPFGSLFRWDLDPNAENPAHSVHTLSHPIGDAASTSITAPRSPHSLQESTRPFEGATSSVASIGTAAPWAQGPSQDIASSIRAPWNAGRSGRASARMTETGAMPPPPDRPTRAPWANPRGSGV</t>
  </si>
  <si>
    <t>&gt;3270_g</t>
  </si>
  <si>
    <t>MALCSICAKHTDNKCGTCQSIFYCSSVYQKKDWALHKLLCGKCLPFLKTRALAIEVEGKPVSYKLAILMHQHRKTPQSIWLLCKRGHDALTNLDSPEEEKASRNYLILLKSGGTVTERDLDENLCIKTLNEGYEECMQGKERAFRGNTNDRHYLCSIIATRYININRRLGFGPTKYYHDVTFADLRHVYEYSLKNTIFESDKPNLYYICDEGEWAGAVKISCEGDIRFMGKKEYRKVTISKSHKIFLPDKNAKLLATSPHLGFPLLALKFEFDSSWSLKIDAPNDEHGIKKDLGHLGANRALPHMMINTNNDETWGKVIGNKNKAYGYTTLVAREDKKYITIHQVEALSRYCEALVNHAVDALSEADCRTKQQYIDQYLLPDRFDEYFEELKREKLLEGDLSWVDAVPLLRGS</t>
  </si>
  <si>
    <t>&gt;7584_g</t>
  </si>
  <si>
    <t>MLSAVLRRRALQSTFTLRLSRSYASKSFPPHTIVTMPALSPTMTSGNIGSWQKKVGDPISPGDVLIEVETDKAQMDFEFQEDAVLAKILKDSGTKDIPIGNPIAVVVGQGEDISAFESFTLEDAGGDKAAPSAGGKAKEEASQSSEAADSKPSAPKAAAPSPAETESSGGRLQSALERLPNASFDAVRLAFDSKVNLTSIKGTGAGGQITVDDVKKATAGAAAPSSDTPVASYEDIPTSSMRSIIAARLLESTNQNPHFFVSAAVSVTKLLALRAALNGAGEGKYKLSVNDFLIKGCAIACKKVPAVNSSWRDGFIRQYNNVDVSVAVSTPAGLMTPIVKSVEGLGLESISTQVKDLGKRAREGKLKPEEYQGGTFTISNMGMNAAIDRFTAVINPPQAGILAIGTTQKVAVPGEEGTIEWDDQIVVTGSFDHKVVDGAVGGEWIKEFKKVIENPLELLL</t>
  </si>
  <si>
    <t>&gt;4186_g</t>
  </si>
  <si>
    <t>MTQKYDLLVLNGVVVTDRETRDCDIAVKDGKIAKVVPWGGLSGASTARTIDAQGGVVMASGIDSHVHLNEPFIMAGGRCADDYESGTRSAIAGGTTTIISFAPQSKTEPSLLSALEETHKLATSNCYCDYSFHALCTNAGPQAISEFPALREAGISSLKFFMAFEDLELHDEEILDVLLQARRNQMTILIHAENGGVISWMTKQLEREELYDPKYHVNSHPPMAEIEAASRAIAFSSFIDQPILIVHVSQLAVAQYIHEAQLKGLPIYAETCPQYLFLTREDLSVPGFEGAKCVCSPPPRSIVDHEGIWEGLENDTFTVFSSDHCPFVYDDADGGKKSSINAEYPNGRFQYIPNGCPGVETRLALAFNENRLNLQKFVQVTATNAAKLYGLYPKKGGFIPGESDADMTVWYPEKEGGLESFNLKNGMLHHNVDYTPYEGRIIKQWPRYTILRGEVVWNRDRGGVVGKKGFGKFLARGISCLKGPLTPEKDWNPRDF</t>
  </si>
  <si>
    <t>&gt;860_g</t>
  </si>
  <si>
    <t>MATAVKGAVAYKKKDGTLSISKDQRSVVWLPLGALDTANALSITVANITNLQQTPEHAKKVMLRVFEKSPDAPEPVIHQFHFNSPENPRDEANAIKDSLTTLISAAKANDANIPRPNGAGGASAAMAIASAMKSKPDSGASPWYDDARLKGDFALQQSLMKKDPLLLQTYTEARRTKPDSVSDSHFNAQFWSTRTNLLRAHAVEINQKRGAYNVLSAVKPRTVDGELKLNISAEQIQLIFSQHPLVKRVYDENVPKLNETDFWSRFFLSRLSKKLKGERVTEADSTDPTFDRYLDAKTDDGLSQRLLSTHVPHMIDLEGNEENQGGAKSGNRKDWTMRPGSTTKVPIIRTLNNLSEKLMEQVAPSDKDPSDPIGMDEETFNALALRDLQGDAEENRIMLNIKEQSRFFSSDKSAVSDEAAVYAKQIPSEVLLELQMDVDPAAMGNDEAGGLDLQTAIGVRDDSDSEDEGEKILHVGSRASIKDAQKHILEGVKARRTQIEGSSTEQSLSGLSQIVFGRLKLTHATTTEFLHQFWLVFLSGNPDRAGELSQNAKTLENAMDRINAVAADAEKERDHILEKKRQHIRDVYESSGRKLQWNPKSVGGGAKVVKEMMAPTIQALDKAKKEYNKALAAEGIDVA</t>
  </si>
  <si>
    <t>&gt;10677_g</t>
  </si>
  <si>
    <t>MSTLPDRTSIPSADADNNVDTSTSSSEDHTEQKRGIMDKLKDKLMPDGPDKAPMAVEGHNIKYSANIAGPGHEERHSQANADLNRE</t>
  </si>
  <si>
    <t>&gt;4024_g</t>
  </si>
  <si>
    <t>MQPPPKRNMDDDFVLTISDNEGDIPDEEEIPAPPTPLSKKRKRAESSNPPSKKSKKTKKVIANVGPEDSSAEDEGVWGAKDEDDGAMDSEFEFQLEDGNETLAEFEGWGFESAKKSLGPGGHAGDKRAVDIDDIIQRRKDKKGGKDSKNDKVENIDEENVSEADADKEDMGEASLIDEKVDEYMAEDGFGMGVASDEEESGDEKDAEDSNSEAENSDEEVSDDDSVASPAPHPDDFKSGNSSDEEEEEDPEEAARREAFFAPEEKSVKGAKLPVSTFQGMSLSRPILRGLSAVGFTQPTPIQSKTIPVALLGKDVVGGAVTGSGKTAAFIVPVLERLLYRPKKVPTSRVAILMPTRELAIQCHAVATKLASHTDIKFCLAVGGLSLKVQEAELRLRPDVIIATPGRFIDHMRNSPSFTVDTLEILVLDEADRMLEAGFADELNEILTTIPKSRQTMLFSATMTSSVDNLIRVGLNRPVRLLVDAQRQTVGTLVQEFIRLRPGRETKRMGYLLYLCANIYTDKVIVFFRQKKEAHRARVIFGLSGLKATELHGGMSQEQRINSVEAFRDGKASFLLATDLASRGLDIKAVDTVINYEAPQSHEIYLHRVGRTARAGRQGRACTLAAEPDRKVVKAAVKSGRAQGAKIISRVIEVSEADKWAAKVDDMEDEIAEILVEEKEDKLLAQTEMQVRRGENIIVHEDEIKGRPRRTWFESQQDKTDAKKAGKAELNGVESMLKKKGGKLSNKDKKKLDDRDERMGGKVWKKGRAERDGKGALEQKKGERGKKKVKGGKPGAVKGGNFNKKR</t>
  </si>
  <si>
    <t>&gt;9533_g</t>
  </si>
  <si>
    <t>MSFITRRALSTLIPPKVASPSGLGAAKDAVRMQRVVSFYEKLPRGPAPEFKPKGLLQRYGYKYFGKNSSATPIIHWILLILGIGYAQNYYFHLRHHKNNAH</t>
  </si>
  <si>
    <t>&gt;8599_g</t>
  </si>
  <si>
    <t>MSSSQKNSLSSYELSPDEERVYYQKSQSLEGQDLPKKEKDDMLREHAANLDLLRLHRFPVKQFVLPAAYAPSISSLNTLQKITLGDLKLETHHRGCFITARTISQPYQSTQIISIIEDGSGTVAKLVLGFQDNTQPSDPSSLPLNSTVAIKEPYCKFNGPGDFVIRVDHPSDIAILRGDDPAVNMIMQYVSESKEISPEEWKTAGDKAYLDKNYPSSIECYTQAIEKAPAEDDKFKKDAYRKRAFANLTAKFFQPAKDDALASCSENSPDAKTFYCAGRAAYEIGAFEESKTLLQKALQIDPGDVKAIKEKKRAIARIREEEEGAYDFEKMVALVSEQGKIYGDHASFVKNTVVRESTGRGRGLFAAKKIAKGGLVLVERAFCLPERYTGDESSELVMYNFNTSSRTQRTAQPALFLGLVKTVYDNPHLAERFFGLDGGGYHRSGQEGQLIDGVPVVDTFLIEAIRLKNSFSCPRLSSALLKPSTTPQDVYLSTGLWTHVAMMNHSCLPNCSRSFIGNMMIIRATRDIEKGEELTHQYISPDAYYPTRKVAFKTHWEFECDCKLCAMEAKSPADSHEKRKEVAEKIRADIVKSRGASSTTVKHVERLCKRLEELHEESVYGNLPRLLLVFPSFWLAEVWRAQKNHGKAVKHALEVIRNFGFVGEVVKGEECVLDFDNKGAVVNIEVFKALRWLAEGYRALGREELAISCEGVGRKIWGTLAGCEVGVEGAF</t>
  </si>
  <si>
    <t>&gt;6415_g</t>
  </si>
  <si>
    <t>MDEVSPPPFPLAPRANSILRRLVNPNTTGKAPWAIVTNISAVKLVIPTHADAKALSHALILIQVGFERISSSSRSYLSGPRPHPHPHPHPGSEPGWTPRLCASLPWSVPELATIDSENPVLSPSPPPPSICTKPTGITAITASPASPELLLSLPNRPSSCDRRPLHAELSISSLGSALSLSLVLPSIWQHTSDARRRSVPTTSPRRQTRNLQEGTPFDRCALNPRPLHRESWDSLRSAMATYHLFPRDKQDAANLPIVLEPDVDYFNQPTLDPEKLPSKPTTPPAPTLQPADENDDTMKEVTIQVPTHPIPSMQGAFAESMLEASDEQSPIEPKPIPGNAAARRKLLIDQDVSEETHAARWKKKPGQKYHELWKLMAQISFGIYLLLNGIAKDDEQVMNILQGHVDEVDEFLETTLEDFALAQEDIEERLKFLKLPLENIAIFDAMLDDRAFRLQIVDGNERIEHVITRTATLMNDALKDVRQGLDACKEFTIYLAEEQEEPAWKEERPEMQKVFDAMKGNVEGWYKAYVSLQTKGHHLGVALVQLGSIVAEMDKRAALISKKSRHSTSPTTSDSAMASPSSSPPPVPRTIRQSMSKALPADPNMITPAIRATLPAFQLMEDRDRTPEPEPEPRHSSPDGAEADFILKPRTYTPLPSPKPPAAPMQHTEPVQVEEPTPAPEVSKRASIRKRFSLARRKDAPVAQPNNSLDSDAWGGPRQRIVSVSAAARGRGSMAIREGMQNRDSTLNSPPSQGLDSAYCSDFDSKGSPPGIHPALLTQTISHPTSASGYSDSPRLQTIPILEQPPFARGGLLPSPRSDQQHFRPVEASPNSPLQRPWTAAPANPLHVHSNSSTSNLSSLRGHTHTPSGLGNRRGAPSTMGMSMMSDMTTVEGQNGKKIKKKRSAFGWLKKAFSLSEEEKAAFEERRRMAAHEQEAYLRPVQKKWVDGRRIR</t>
  </si>
  <si>
    <t>&gt;11086_g</t>
  </si>
  <si>
    <t>MSSPSAATVARLETCLGELKGIFHRLFPELMALEVIELHLENLATDRTKLRDLEKMGSNAWDQEVNKANRARRDIASFDAEQLIRVLAIQEEQRDIEERIRKLKGEKNQNDAYMLKNGITQSPEWEKDSDDDHDVDSGASGRGIKTNFNTGNYNANNIAGLKTDILLAIMEAEKKLAKLENRFEYEALLHLKMSEAMKMFVIQATLEGHEAGLWSTKGCKLEIIFEAVTKSQSEADLDAKARSWVAQAMDEYQKQTKLKSSHMEEVMVRTHDVQERHAEARLQSSYPLKTQEMGEQSATSKHDPSSTSSSAYFRPDVKLRSKQKNKLPKQKESQNLTCTFCTKKGHRRRVCPELHPTLQNSLKY</t>
  </si>
  <si>
    <t>&gt;1880_g</t>
  </si>
  <si>
    <t>MLPPIEEPILEANPKFAALHFTLTNNLLNPSGSTKTLPAPKERDAVTEKLKAARIHAAKFHLITTALSNLDPSPRPSKSESTPSLPPELLELLLLLSSHLTSPLLSTQSKKFLQSTTTWASLPNYLPRIGVLISSHLQSQALALARIYSPTTNASFLHRTIPKLVPNISAQQNELEAQMLELTARRTALVSKTTTLLSLYHLTTTLTIQTLEQTTHGSLTRHLKSHAEFLSLQSKALLLAAEERYLRGEKLVYTDEVKNALGEYLRHLKDARHRLRDRKKDAERTLWGYGVGREDGGGKEKVMKEISRVYSELRKEVEEVGRDVEKLRGR</t>
  </si>
  <si>
    <t>&gt;4211_g</t>
  </si>
  <si>
    <t>MSSNKQIATLDSSIADRLPSYSKLLFQLKARHGLTFEDIGKELGRNEVAVAAIFYGQATASPEDAEKLAKLFCQDVSLLSETQQGFPDRGRAGPMPPVEPLIYRLYEIIQNYGYAYKAVLNEKFGDGIMSAISFSTKVEKEVDDQGEWAVITLRGKCVSRADKKALEQWNRICTRLSEHVPPLQMRLCIICDCSGFQTADNVSRISLKLPVLQDCAIRLSTRPDEELKELAKYTALRLTGRPEPTPDPFRFRDLPKEIQLRILGYISLVAASNVEWSSGWPPEFTPCICGVPVNNDMGYLTSTNLGSESRGWLDSPTLFLCSQKVSAFNPYCTCEGFPSSYFLVNHELRALATEIFYKENQFSIFHKGRNFDSTLTQAETDSLPLYTWLNSLPSVALGHLTKLSLILPRFEPSYLEPSQGGWKCWIDGIEMLSRNASREKLTLEIYFAPFNCYTYMGPRSHCEDQKYEHYMEMAYERILWPLTKLGGLRCLGVHVSWPFGRTRAGERRMVEETLERNITGRIMMKRRLVKVPLVYTLGRIWK</t>
  </si>
  <si>
    <t>&gt;1000_g</t>
  </si>
  <si>
    <t>MNIHKTSDRRLPSILDSDDQESDFGAEVRDIPLHRASNSGSRRASTEKPRIDTSYATPQTFQFSAIVSEPTSPAPLKVPTRSRLVNDSSVLGSLLTLIGHSSKGRADKPEKLAKLNEKRELERPRSAGREYPERVGSLLGLLDYQQRPGTSGRADKVDRSDPRVPQTSLPRNFPPIQPVLEAERREHRLLHSSRPSNPPDRPLPENSDRGDNLHQEREFRNAHKSSMPSSAKSPTIGSLPSLSQDSDRDSYQTNATSLPALQQKWLDDNDQLEPLNEDDVDPGSFDLVAPPDGPVKVYSLETRSEQLFSTEHLRIIFKDPSLLLRFTTFLSSYKSSSIPILIYYLDAIKALKAISYSNAIAESLEPISGFDSTNDLATTTINAELEEKAKKAFDMLAREELPAYITHTYIQTVSLSIQRRITGTLPPALREASEGLAEVFCLTDPSRPDNPIVFSSEEFHKTTQYGMSYVLGRNCRFLQGPKTNPFSVRRIREKIEAGVEHCEVFLNYRRDGSPFMNLLMCSPLCDSRGTIRYFIGAQVDVSGLVKDCSDLESLKQLVAEAEDENNPDEQKGIEENVPTPKDEFQELSEMLNLQELDTVRRWGGRMHKEAQEGSMDNNGNWARPRLLISSGSPNGFDTNSFSTLNGRAGRLSGIYENYLLIRPYPSLRILFASPTLRVPGILQSPFMAKIGGSSRVREELTQALADGRGVTAKIRWLTSKTETEGRSRWIHCTPLLGNTGAIGVWMIVIVDDDTSPSANKRYRMPPPVDPKCGRLASTNKDNESLRDFAMMNGARDREGSLVNDQRSLRSYRESERSGSPYTLRID</t>
  </si>
  <si>
    <t>&gt;1200_g</t>
  </si>
  <si>
    <t>MEEIPRERAISSEPRRNPFEDNDQSSRKRQRISHEESPSRSVDAAGDSDTTTDPMLLEGGDDEPDADLPPSTPTQVRSQLSTPEPTSSRVTINLRTSRHLEPILSSPSPETPSKMVDGGADVITRNSIESESDALSTVPAIETPSSSPSVIESPRVEVVTLDDDDSDFADREPQVAILDDDSIFRDPLAHFPYWSDGETLTNAVSRVARFLQYESIDNDESFAKIRDWIRSYMLACHSMDTFYETFSRNREFWTTFPELIWALNYRSRFFGDFLKRSHDGRQALTDMLCEFARLAGRFVLMDVKLLTKVDQLKNDRDPDLGSRPFLSAFSFLLRRDEGSHIGRNLETHYQWNWEDDSDKLSEFFQTEGGTIPNLTRLIECQERSIPRNPKVVESFTDPCRIVCKIVEDVTHDLQHPQGLRAEQNLAVAAAQQQKVTQGHKFFRVMSSSLEIVIEKHVTVLAPEAAASHLACLTSILNDCVLVENDAVRNMLEKYRIDNPTMPRKHFPKIISMEWKFMVLKKLITSSQMQLRVVGVSTMCTDLLDLFQKNKTAPDPSQSPILLFFANFVIKNQLVDYLVGIGSHPEIINESNNILGFLIVTKTYDYRQTDKIWQTVTKSQDPRVVEAILRMIMRCLNLYDYRALIYLCEKALDLPIESFTLVMRDFCHELFKQLLVKASSEGHCVDGPPYFLCARLIHDSSIISGDSTGLPDIQNFATLKFKELLIQGPPDEVRTEIFDGCLVNISEKSQTAPGSICIINALVRQDISDLRELTAEHALTKLLVEQLEFTVKDEHQSPQQATRNTPVNLARRELLLSIILHDPASINSDLGQRLWNVLVGCDSRTIPERTQAWQILNTAVKKAPDNLFIASCFKDHLPHLPPHCFTPGTLEFAKESVISWLRSIGLGSSGEDQSFGSPALEQIWRMILTAPQNSIDAPAITFLVGVYTDSDRILAMPRSKARIIHLALVDRCLDQLKGAAAKLKEFAADGSSSGSEEGMVIIPSDEQFREQERTFARSLAVLREFLRAYHTKPQFAPLKPKPQILPATDTLEGDPLTIKYQAFDDNKQTDIQTLTLGTMNTAGSLFAFLAHATGFRKFSLYCGGRVIKFDEIDLSAPWEDLKINALILVKRENEDAEGLNIDNNTTLEVEITKHFDELWSYLGMHEKVAQEIYLFLVKFPVYEHLLEIFDSDTPYSEIFPIAQPYKSLYAVHSLREYILGLSQKTGTVDEKALLRAISLVVAAISDRDVLDQCTSDDLRDFLAMHLVESLVLFLKEPLLPSAVAAQLDTILLERLLQLLYTAKGVETSQNSGNLTSKTFETILEACSHSASFWGAFTGHLNTSTHLKDLLLEDPRPLVRKNVAKQIVQKCIFSPSLSQVSTMSFVKGFWPMIARLLMEAVLQPHQCEETFYVAENLFKRLAETSLESLDLESLVREWGNMLLVHTCIESIGNPDSVDLVVKGLGSLLHCATTFAKASQKSLSCSKLGLLLFQKLLFPELSIVDEDTTDIIVAKVPLLHPWSRSILSEAIFQLVKDDQIQYKAMLAGLSALVPHVHNDEIPYVYDLSFQFERNKSIRSHTGYVGLKNLSNTCYLNSLFTQLFMNVTFRDFMLNAHVADANSQQKLLSETQYLFSYMQNSFRRFVDPFSLAGSIRTYEETAIDVTIQMDVDEFYNLLFDRWESQILAPDAKRKFRSFYGGQLVQQVKSKECPHVSERLEPFSAIQCDIKGKSCLQESLQAYVDGEVMEGDNKYKCSTCDRHVDAVKRACLKDIPDNLIFHLKRFDFNLRTLMRSKINDHFSFPTKIDMRPYKVEHLMDSPEETPEDVFELVGILVHSGTAESGHYYSYIRERPSTADKESWVEFNDDNVSVWDPSQMESNCFGGLDYRGTLDGAPYDKVWSAYMLFYQRSSVLAAQRETLQQSGATSPVRLPVPPRLSNHIAMENELLMRKYCLYDPSHSAFVAKMLSNMKHLNGGQCSQPHSLEREALTCSLNHLDQVVARTKDIPDFPTFIMAIRQICHTCAECSRDYLEWYCDCPEALRQLLLRNPDAGLRTEIGKSILDALKKVKADAPYAYGLGDDEDSTDELDGGDPQLIQRVVRALLKLWEIFHNNCRAWPEYFGLLSSIASLGNHEAAVLLDAGYLRKTLEIVSADGLLPLGMQYTKMLNIISKRINTRPVSFEAVIELLAKLLQACGDVVESIEDEEDRLDFAMNEKEIPLTVTERHLLMQHWTRSQSHILTEKLLIINQNWEATQTILIELMNWPESLDTYISQAIINGIRRSGNSPPAGPFLQAALLYAKNSGSSTALPNMVVHVAKAAHRLDIADGKEFLHFFKQAHSIAPKLPGVDQTEFQRIYLEQVFLWAPGLLTNYDSEVRGNTEEFLLELILQSGPEVSADVDEMEKSSWLNLAAQKLGIACLEFLNESYVRPRQQVVRQLTVNIHSVIERCTNFFPDGSKDSLTLQFTDLMRSILPAIKKYEVEEADEEVSDWDGSEGEYDGSSEPMDSIAELCSAVDDDAPL</t>
  </si>
  <si>
    <t>&gt;7979_g</t>
  </si>
  <si>
    <t>MKDGIIVKLHNFDEVQQDHILYPPPIILLECSEPVVASRPTVFKAEATLIEVTAGGLLEQEGMLLGTTQVTSFFPLPDGYMEGNFRSFFYFPNLSLAPTDGLPKRYKLRISLIKDGEKTGLYTYTNPFTFQLDVVPIRMLTHHQNNTLDLARNLELEDKRKKLYVPTHSVLATEARYIVNR</t>
  </si>
  <si>
    <t>&gt;3765_g</t>
  </si>
  <si>
    <t>MGSDTTLAAATALLASLGNRLDIPHPAIQDVKLPGANTSAKVAFEKEIAALVARIVTLEARASTVNNQTLPVTPNESGAPSAFADVLTGSHARSLSKPSSSVRHQYLNSAFNARDSATGERAQKLPKLSNDELIESLQQEIVDQAEQIENGKLKNAAIEARLVEHEQQQKHLIEGFEAKRVASLERELRKHQQANEAFQKALREIGEIITAVARGDLSKKVINTMMDQLQIFSSEVSRVAREVGTEGILGGQAQISGVDGTWKELTDNVNLMAQNLTNQVREIAMVTTAVAHGDLTQKIERPAQGEILQLQQTINTMVDQLRTFAAEVTRVARDVGTEGILGGQAEINGVKGMWNTLTVNVNAMANNLTTQVRDIAMVTTAVAKGDLTQKVQAECKGEIKLLKETINSMVDQLQQFAREVTKIAREVGTEGKLGGQATVHDVEGTWRDLTENVNGMAMNLTTQVREIAKVTTAVARGDLTKKIGVEVQGEIATLKDTINTMVDRLGTFAFEVSKVAREVGTDGTLGGQAQVDNVEGKWKDLTENVNTMASNLTSQVRGISTVTQAIANGDMSQKIQVEAAGEILVLKETINNMVDRLSIFCNEVQRVAKDVGVDGKMGGQADVAGIGGRWKEITIDVNTMAMNLTAQVRAFGDITNAATDGDFTKLITVEASGEMDELKRKINQMVFNLRDSIQRNTAAREAAEFANRTKSEFLANMSHEIRTPKELEDLEKTKA</t>
  </si>
  <si>
    <t>&gt;6586_g</t>
  </si>
  <si>
    <t>MAKVKILEGVFAVNKPIGITSAQVIRDLQKNFTPSETFAPWIEKETKLRIRQNANQKNRRKQKKVEVKIGHGGTLDPLATGVLIAGVGRGTKSLHDFLLCTKEYEAVVLFGTSTDTYDRNGKVLKRAPYEHITKDAVEKALDQFRGKFKQMPPLYSALKMNGKPLYEYAREGKEIPRDIEKRDVEVLQLEMVEWMEGGAHNHMAPTDEAGHAEVNVANRLWAIGDVMPSGDDIGGDAQESFESKKRKLSEKHDDLVTEMPASKQKKLVPKSQDAVMSGGLLEPELTTKFTPATQEPIEDTQKPEPPVEAATVPNTAAELARESLNNHIKDVLNGVPVPTGEQPTAGDTPKPKGPPAVRLRMTVTSGFYVRSLCHDLGVTLKSAALMAELERIRQADFVVGKNCLEYSDLQAGEKVWGPKVEAYLDLWEEKTRPRDVDEIKGGGKEATKEPAEEESKEVAESKEVAKSKEESKTEETNKAQEVLATEENGTVAPSA</t>
  </si>
  <si>
    <t>&gt;8704_g</t>
  </si>
  <si>
    <t>MPVVNPEKLVALQRNPHGIRNICILAHVDHGKTSLTDALIATNGIISPKLAGKIRYLDSRPDEQIRGITMESSAISLYFSMLRRSAPDASPEQKEYLINLIDSPGHIDFSSEVSTASRLCDGAVVLVDAVEGVCSQTVTVLRQTWVEHMKPLLVINKMDRLITELKMTPGEAYTHLSKLLEQVNAVLGSFFQGERMEEDLNWRERVEERIVAAAAKEQERAEKDATGAFVDTDNVSSAHEFEERDDEDLYFAPEKNNVIFSSAIDGWAFTVRQFASLYEKKLGIKRTDMEKVLWGDFYLDPKTKKVLAQKHLKGRNLKPIFVQLVLEQIWAVYQAAIGGDDGKGDPAMTEKITKSLNITLPSHITRSRDPRAILTSLFNAWLPLSTALLVSVIESLPSPPVAQEGRLPALIDASPGSTHVDPKLREAMVKSQTSQSVPMVAYVSKMVSIPESELPENKRRGGILSPEEARELGRRKRAEIARAQALENGTVSDAIDGLTDTIGEVNLDQAQTPDELPDREHLIGFARIYSGTLSVGDSVYVLPPKFTPAHPHRSPEPHKVTITALYLLMGRGLEPLTSVPAGVVFGIGGLEGHILKSGTICSQLEGGVNLAGVNMGSQPIVRVALEPVNPGDLDKMINGLKLLVQSDPCAEYEQFASGEHVLLTAGELHLERCLTDLRDRFARCEIQAGEPIVPYRETIVRADEMKPPANKELGRGTVIAVATSRQVTIRLRVRPLPAEVTEFLGKNSAAIKRLYSERQAVEDDTKTDISGDSSDQEDIDDGLVDNTKVMSLVEFKEQLQTTFESVKGQREVWANAVEQISAFGPRRTGANLLIDSTKEGICGRFLRDSGKEVSRAVGDTLQARDFSDKIGYAFQLATAQGPLCNEPIQGIAVFLEEVALTPTASEESTAKDKLGRLTGEVIKTVQQAIKQGFLDWSPRLLLAMYSCEIQASTEVLGRVYDVLTRRRGRVLSEAMKEGTPFFTILSLLPVAESFGFSDEIRKRTSGAASPQLIFAGYEILDQDPFWVPFTEDDLEDLGELADKENVAKRYMDSVRGRKGLVVAGKKLIKDAEKQKTLKR</t>
  </si>
  <si>
    <t>&gt;7764_g</t>
  </si>
  <si>
    <t>MLKTLGIPSHRFTLSTLIRDSPRPISSKRFVASFAEGAAYRMAPETEAFEGAVPNSLNKSTPPDTSYPIDLRMKLGVHGLTPPNVESHALQIQRCLKQLSSKATPIEKYIYLSNLRNTNIHLFYRLALTNFTTIAPLIYTPVVGEACTKWSEIYQQPEGTYSERSTSIRGAGQSRLYISYKDRGNIIDVFRNWPQSKVQITVVTDGSRILGLGDLGINGMGIPVGKLALYTSCAGIQPEGTLPLTLDLGTNNEALLKDPLYMGSRTRKVTEEQEKEFLDELMVALNTVWPGIVVQFEDFKNPWPALERYRNKFCCFNDDIQGTGAVILAGVINALKRTGVPVKDQRAVFMGAGSAGVGVAKEIVEYFVKEGLTEDEAKRCFYFVDTKGLITNDRGDKLAPHKLYFSRDDNKGKQLQTLDEVVDYVKPTMLMGLCTMRGIFSEPILKKMAQLNASPIIFPLSNPSSKAECTFEEAIKATDGRAIFASGSPFSPYMYNGKVMHAGQGNNMYVFPGIGLGSILCKARHVSGNMIYASAVALSTAVNATEKEAGLLYPELDRIREVSVIVARQVIREAQRQDLDQETSLRALNDEFLDAWIRDHMYDPTKENIVRNGKDLKVKSIL</t>
  </si>
  <si>
    <t>&gt;9746_g</t>
  </si>
  <si>
    <t>MGQGFSLTTLSAGSAGIDVPELSDLVYEKSMGTARFMKSIRARHQDGVVLVKVIVKPNIRRNQNARTKYVPEERKALADVPNALAYQRIVETETTGFLVRQYLYSSLYDRMSTRPFLEDIEKKWLAFQLLCGIRDCHARNIFHGDIKTENTLVTSWNWLYLADFSSSFKPTTLPEDNPADFSYFFDTAGRRTCYLAPERFIAAGEIPDPKAQITWAMDVFSAGCVIAELFLEAPIFNLSQLYKYRRGEYDPISTHLNRIADPEVRDMVAHMIQVNPESRYSAEEYLEFWRKKVFPDYFYSFLHQYMGLITDPSSGRTPISGASANLGEADERIDRIYYDFDKISYFLGYENEKRVVTKPSYTASGLELFPVHLNIPNNAHQASVTGRRPTDDGTLIFLALVVSSIRSTARATAKIRACDILLAFSERLTDEAKLDRVLPYIVALLNDKADIVKVAAIRSLTQLMALVTVVSPVNAHVFPEYILPRMQMFLPGSSLDPAPLVRATYAACLGNLATTASRFLDMVATLRADGSLPTADPEAEESSGVDPAFQGLFDNARAELIETFESHTKALITDSNSAVKRAFLGSVPELCMFFGTADSNDIILSHLNTYLNDRNWMLKCAFFETIVGVATFLGGSSLEEFILPLMVQALTDPEEFVVKSVLYSLASMAELGLFQRSKIWELVDVVGRFTMHPNIWIREAAAMFLSSSTIFLSLADNRCIVQPLISPYFKTQVLDFCELVLLDSLKKPLPRPVLDLAIVWAGKVDRGIFWKPVHHLRTFSFDSSPGIPSNSGRDLGHHALQKIQKNEEDEQWLTKLRNMGLGLDDDFKLLCLREYIWRLAPSKAREATQSATYLNNVINLRSIGVTPQTVMFDERLEEPLRRIPTGSDTSDRGPHTIADALLDASITIDDSISRRRRSAYNNHRARLNTQVGDLPAGGSKIREPRSSVSPSPALSSSPRIAPSLRSDNRLSVPVGTSAERGSEEDTGSAPDTASSINSRERELSRVLRPKSSAINLMSRKDSAKSSPETGTTSANAFGRVEGPYSQNGAESSALALAKEQKLNGQDRLRYRASHTYTGNDPNILKMLDAMYIDNYPNDVTEFGPMIAPSSRRKTISKSMNQTSDRPWRPEGTLVATFAEHTGPIHHIAVAPDHLFFLTGGDDGCVKIWDTGRLERNIAHRSRLTHRHAVDAKITSLCFVEATHAFVSCASDGSINVVKVEILSQGGGSVRYGKLKVLREYHLPKGEMAVWSDHFKVENSSTLLVATNLSRILAIDLRTMDILYVLDNPVHHGTPTCFVVDRKRQWLLLGTSHGVLDLWDLRFKVRLKAWGVPGATNIHRMCLHPIKGRGKWVCVAGGSGQGEITVWDIDKTQCREVYRAGGSREGPKGYDPWPVDEDRPEGMLGRFATAIDPRESSSSDRGIRAMIAGIDTHDDGREAKYGFIITGGSDKKIRFWDVTHAENSMVVSGLEAEESKPTFTTAHPTAVLTLNTERIPRPGPTAPNAGASSRNSASSKASSGRPPRSTVISLQQQQLLKSHLDSILDVALLESPYGMMVSVDRSGVVFVFQ</t>
  </si>
  <si>
    <t>&gt;5914_g</t>
  </si>
  <si>
    <t>MTFFNPVALILKLFIERRIANKAGRVGLVISGVKTRDRIATLESFTDALDGKGKRKQKADYQILIGTTRLIGSGLQLTRAANVVLMEPDYEFFREMQGYARVHRIGQMNHMTSSYRLIDGGSELENRILVRQQERGELVGRRIDSELMDEVIEDALQPVPEEEVGV</t>
  </si>
  <si>
    <t>&gt;4090_g</t>
  </si>
  <si>
    <t>MDAKEREELTEKSKALRVELKLWEKAFSAANDGNKASREDIKKNPEIAAKYKEYSKTQDILSGKIKPTTGANSHTPQKRKHDDGSHRASKRQQITNTPSKTPSRPLKPWELDPYESPSVVRNLFTPRKTVLGPTPQKDGMVLGLFDILEEDGTISSPSKRLEKSKMEEKSSEALIQATPRKLRFDEQNLQQSKTPGSKGKRSMRDTFSTPLKNRDSNGQDPKTPSTVSKLSFGTPSFLRRDSQRVRLPGVNEDEEGAFSPPPVRLPRKPLVRGLSSILASLRKMEDDAADDDLEALREMEMEEAGIQPVPKPKPKAKLQSVPEVPEDIGDKDAEEAVAAILVADSQPNHLLGGFDDEAQFDSEPEEAPRLGRNGQPLKAYKKKGQKRTTRRTKLKPTISHPAPPPKSSNIDEDEEDELAAIPETQFQQDTMENFEEARNFDSDTQSEYTASEGGTRYRRPDQSKKNRGVNRDGKIKTAARKVKASAHQNFKRLKLRNSGAKGGPGIGSRFRRRK</t>
  </si>
  <si>
    <t>&gt;2799_g</t>
  </si>
  <si>
    <t>MLSGILIFNQKGENLIFRAFRNDCRPRLADVFRIQVISNAQVRSPILTLGSTTFSHVKHENIYLVAVTKSNANAALVFEFLYRLIALGKGYFGKFDEEAVKNNFVLVYELLDEILDFGYPQNTETDTLKMYITTEGVKSERTMEDSAKITMQATGALSWRKADVKYRKNEAFVDVIEDVNLLMSATGTVLRADVNGQIVMRAYLSGTPECKFGLNDRLLLDGDSLTSLPSGNRMGSKATKAAAGSVTLEDCQFHQCVKLGKFDTDRIISFIPPDGEFELMRYRATENVNLPFKVHAIVNEVGKTKVEYSISIRANYGSKLFATNVIVKIPTPLNTARITERCTQGKAKYEPSENNIVWKIPRFTGQNEFILSAEATLTSMTNQKAWSRPPLSLNFSLLMFTSSGLLVRYLKVFEKSNYSSVKWVRYMTRAGSYEIR</t>
  </si>
  <si>
    <t>&gt;10178_g</t>
  </si>
  <si>
    <t>MTELIDNYFVKHLEVSPEDALKLHQEYYKTYGLAIQGLVQHYAIDPLEYNSQVDDALPLESIIFPNPKLRRLLLDIDTSRVKLWLFTNAYKTHGNRVVKLLGVDDLFEGMTFCDYAQKTLVCKPHPEMFEKAMREAGVKHAKNCYLIDDSALNCRKSEALGWTTVHLVEDGGSVPTRNACRYTIKDLEELRTLFPKFFKTSKTGEP</t>
  </si>
  <si>
    <t>&gt;1011_g</t>
  </si>
  <si>
    <t>MAVVGSEPLGGDPHQESKSGLGPHGSARYQEKVIASGESGRFELCPGWDERWRLVIRTRGRFSVHKPPYSRHHFGIRHIPLIHQRSQELEQSVNPSHSFSTSYSSWYYLTMASFSIITLILALRFFFAVSGTPVPATTSTTTSSSSYWLGSITRQGTVAFGDSSYSVFRNVKTFGAVGDGVTDDTAAINAAITSGSRCGQGCDSSTLTPALVYFPPGTYLITAPLIQYYYTQFVGDAVSVPTLKASSSFSGIAMIDSDPYESNGDNWYTNQNNFFRQIRNFIFDLTEAPLSAGTGIHWQVAQATSLQNLVFNMNTDSSSANEQQGIFMDNGSGGFMTDLTFNGGKYGAFFGNQQFTTRNMTFNGCQTAIYMNWNWAWTLSGLNINNCQVGIDMSAGGASSQSVGSVLLTDSTISNTNIGVSTVYSTSQTSTNGTLIIDNVNFSPAVPNAVYDSSTNTALLQGNTKISSWIQGRSYDGANKGTVGQGSETAPTKPTALLDSAGNVFARSKPQYEGVAVSSFLSAKAAGAKGDGSTDDTAAIQALFNSASANDVVYFDHGAYVVTSTVKVPKDIRITGEIWPIIMAGGSSSFKDQANPEPVFQVGEVGDVGSVEISDIIFETLGPQPGAIMVQWNVAEDSQGSAGMWDVHFRIGGSAGTELQSDTCSKDPTVTKAASADCEGAFLLLDITEQATAYLENIWAWVSDHELDLSDHNQINIFNGRGILIRSDVGPVWLYGTSSEHSVLYNYQIANASNVYMGLIQSETPYFQSNPDATTPFTVNAAYADPTFSGSSSTNKAWGLRIVDSDDIFVYGAGLYSFFDNYDQTCLDTESCQDNMVSIENSAGVNLYGLSTKASTNMVTVDGTSGALDSDNRNNFCAAIAWFEEVGTATGTKC</t>
  </si>
  <si>
    <t>&gt;5222_g</t>
  </si>
  <si>
    <t>MQIFVKTLTGKTITLEVESSDTIDNVKSKIQDKEGIPPDQQRLIFAGKQLEDGRTLSDYNIQKESTLHLVLRLRGGGKKRKKKVYSTPKKIKHKRKKTKLAVLKYYKVDGDGKIERLRRECPTPDCGAGVFMAAMHDRQYCGRCHLTYIFDEAGK</t>
  </si>
  <si>
    <t>&gt;2410_g</t>
  </si>
  <si>
    <t>MLCLITLGLSLAVCARASVQIVSGATWTAAGTNQHMQAHGGGIVEVNSVFYQIGENKLNGSAFQSINCYSSTDLVSWTFVNELLSLQTSGDLGPNRVVERPHVMYNDQTSLWVMWMHIDNSGYSEAKAGVATSGSICGDYTYLGASQPLGYQSRDLNVFKDTDGTGYLLTEDRANGLRIDKLSADYLTVSSATYLYAEDYEAPAMYKSGSTYFMFASHESGWSPNDNIYCTATSLTGPWSSWANFATSGTETYSSQTAAVVSINGVVMYQGDRWQSSNLMTSTYVWLPLKISGTTATLTNEVNWILNIPAGTWSAGPSETTPEAESSSNALANGAIRASCSACSNSSDVGYIGGPSPGGTLTFNEISSSVTSTGTTIRIHHLNGDSTQRYANVVVNGVSHIVAFLPTSSGVPGTSTLTVPLKAGTGNTIEFEAYGSGWGPDIDRLMVPVS</t>
  </si>
  <si>
    <t>&gt;7184_g</t>
  </si>
  <si>
    <t>MPTRRSQRSAAVKAAEAITDASSYDRPSRTRRFATATDISSATVSRGSPSSRSPQSMRLTVKTSSSKLREATRSSSSGNSAAVHSRDSFIGGEILEGKRSRNVKKSYVIESEESEEEDEEMEDLGDDDAEGENDDEDMDAEDDGLGDEDADGDVDMDVPPPPPVIKISKARGGKQTITAKPTPKHNAAPAEQKGMQDGSDDEELSDLESDVGEEIEDESMQTGNEEDAEGEDEEIEAEEDEEDEVDTDDTPAGTSRASTPDLSKLTSRQRARFEDVGSGHLLALPDEVQVKKHLTAEEHAMRRAEMARRRKNLSEKRNEEEKMETINKLLKKQAPKTNARRNNYLGGDSTPDSENQKPNPVFVRWVSNKDGNRIAVPEEWLESPMGEIFGNSVKLRAGRIGGRLIEEVS</t>
  </si>
  <si>
    <t>&gt;7986_g</t>
  </si>
  <si>
    <t>MEIFRVRLDCIDHYQSPPTKFDPVLRNDIKLSQIQKEPNVPVIRVFGSTETGQKVCAHIHGAFPYLYVEYTGNLVLDEVGTYLQRLHLSIDLALAVSYRRNMQDGIAKFVARITLVKGIPFYGFHVGYRYYLKIYMLNPMVMTRLADLLRQGAIMKKVFQPYEAHLQYLLQWMADYNLYGCGYINCSKVVFRGPVPRYEDITNSTHLWHDRSIPNELITDESVLPRASHSSLEVDICVENIMNRQDIRERPLHHDFIERLNPLAPDEKLVHSMAGLWRDETRRRKSLMSNPSPGSSPFPAEVMIPMSADLRNSQPGGWIHEEEYREQLMSLIQEEKSKSDGARISFNTFVRPTPFESTIKTSLESVEDIYPDNLLPALGLASSSVAAGVTYDLDDAENREIDGKRIMSFMDDNDDEIFYDSDEDIMREIQLSQGKGDRVEEKFLDPQDTNKEHKIGGNSINEGVRHNTQFANPIVPDADEELLGLPELTDQTSKNHMGNPVDADLSQKHIKHSISNYEAASLKRSKSPLHSSRKRQRVSPHQVYNDHQFLQQVVPGTSKEVSHAKRQVYGNQSLRTTESKEEGSEPKTALGKFKSRTVNGASRSAEASTHRNLSQESPKDNDNLKLPSLKFPVVKDPQDPSTVLRLSQKSSNEMDSSNRKKHVSFDPLPPSSQIGSQDLGRLDSIAESSFGGSSNIILSVVKNMKNKFIGSAKGITLTFDEAPPSKEAVLSTMQNLNLPSSIYQDAFYSNETDVPERAREWAGREFKLESLTIPFLPDFDPAGLSDASRGEKAGIIPDRTREEATYKRQRQNCSLRSWSISEPSPTYSEVAEWSRRQKSAQLSVAELAARSQAFASPRLKRKLSQIDGPTQQGKHGFKYTQNQETTSVNREIRYMSTMSLEIHINTRGKFVPNPEEDEVQCLFWCLQSDEEGLQKNGIAENTHVGAVVLSEDGSMARKIAKQVTVEVQEESSELDLMIRMVEIVRTYDPDILTGYEVHGGSWGYLIERARLKYDYNLCDEFSRMKSQSHGRFGKENDKWGFNNTSTIRVTGRHMINIWRAMRGELNLLQYTVENVAFHLLHRRIPHFTWADLTTWYINNRPRDLAKVIDYYISRVQLNLEILERNELIPRTSEQARLLGVDFFSVFSRGSQFKVESLMFRIAKPENFLLVSPSRKQVGTQNALECLPLVMEPQSAFYNSPLVVLDFQSLYPSVMIAYNYCYSTFLGRIVNWRGTNKMGFTDYKRQQRLLELLKDQINIAPNGIMYTKPEIRKSLLAKMLGEILETRVMIKSGMKADKEDKILQRLLNNRQLALKLIANVTYGYTSASFSGRMPCSEIADSIVQTGRETLEKAIALIHSVKRWGAEVVYGDTDSLFIYLKGRTKEEAFDIGEEMAKTVTSMNPRPIKLKFEKVYLPCVLLAKKRYVGFKYEYKNQAEPDFDAKGTETVRRDGTPAQAKIEEKALKILFRTADLSQVKSYFQKQCEKIMKGSVSIQDFCFAKEVKLGTYSDRGPPPPGALISTKRMLEDARAEPQYGERVPYVVVTGAPGARLIDRCVAPEELLDNDHSELDAEYYISKNLIPPLERIFNLVGANVRNWYDEMPKVQRIRRIDTNLQLRGKSKELATSKKTLESYMRSSSCLVCKEVLRDEGAICPKCLEGKPTSLLTLQKRLNDVETTFLGLQKICQSCEGFSPLDEVRCDSKDCPVFYTRTRQKAKLKAERAIVGSVMEGLSGSILNMSDLEW</t>
  </si>
  <si>
    <t>&gt;6940_g</t>
  </si>
  <si>
    <t>MAQFQLLLNTLAFCSLVLGTPLAPRDTLNPNFFSQFTPSKNLTWSPCISANFFCAVINVPLDYTNLSGPRAYVPLLRYAAVTTPYQGMLLVNPGGPGVSAIDFLIEVGGNPVGPLVASNYDFVAWEPRGVGYSTPLANCSRLPTAAANRVKRGSRFKLYGPEFPKEFFEEQYQTYEELGRKCQSTIAGSSQAGPYMTTGTTAKDMLTIVDAYASSPYSFGVLKASQVNYWGFSYGTIIVQTFASIYPSRVGRFVLDGVNDPDDYVSGLGLKDLQDTDEAFSTFFIYCHLAGPALCPYFTGSTSHDIYLRFEKTINKLGASTAIANNWANASAIAYTLEATKQLAVAFTRSPISGFPALAQVLLFLESVVSNISFQDLGPLEALIGPNITLTAAGALPEWAVGIFCSDTGNALYGKSVMELLPLRRRLEKMSYIAGELAAVTVAQCAGWGIRGANRFAGPFGANDGSSILFVSNLRDPITPYINGQKGTVIFKHSQLLTVDATGHTSLAAQNACAFKKINEWFQTGKLLDGSFCPLEAGPWNVTISSAEEKRELRAGMRLVDLV</t>
  </si>
  <si>
    <t>&gt;1902_g</t>
  </si>
  <si>
    <t>MDSRAKLQPAKRVAGQRQDVWSIVNEAAAASPKQPIVNMGQGFFGYNPPQFVLDAAKAALDRVDCNQYSPTRGRPRLKKALANAYSPLWGRKLNPETEITITTGANEGMLSAFMGFIEEGDEVIVFEPFFDQYISNIEMAGGKIVYVPLHPPPKGATENSSAGEWTVDFSELEKAVTLKTKMIVLNTPHNPIGKIFSKDELLRIGELCVKNSIIILSDEVYDRLYYVPFTRIATLSPEIERLTLTVGSAGKNFYATGWRVGWLIGPPNLIQYVAAAHTRICYSSVSPLQEAAAVGFEQADAVGFWDSAKKDMKGRMDLFNEIWKELGLPYSEPDGGYFVLVNMKKVKIPDGYPFPDHVKNRPRDFKLSWFLIQEVGVAAIPPTEFYTDANAHIGEDWLRFAVCKEHEILEQAKERLRDLKKYIE</t>
  </si>
  <si>
    <t>&gt;4326_g</t>
  </si>
  <si>
    <t>MHPCSDNTEGQIQLASGPDLTKRTPVAVDEVADTMAQSVLADITNGTANGHTLHQDTDIPAGPPPLDRPCQLVKEFLLNISPEFVRVTQLRNRGWYENKAEGDAFFKRQRERADNADEEARKRFHEMMLKIADEMERVTGALSIKSELHTRVLDICMAPGGYTIAAIRYNSNCKVHAITLPEDQGGHPIIIDKKILQGLQLLDITYLIKEFYDGSIPRDHPDRDKFIPIRPFKFYKFALIFCDGMVLRTQDRPSYRQNTEITRLACSQLILAMQRVQPGGTIIMLLHKVDSWPSALILYTFSKFAQVQVFKPSRAHASRSSFYMVAKDIDTEHDDAIDAIAEWKRIWYQATFGGPDGLGVREEADELAVHKVLTEFGDRLSKLGINAWKIQADALEKANFADSNQKYRTREKPTTPDEGNKGRPESTKFKLGRETMREPEPSVLGLGLGLNGGRESVSTRSPPHGWKERRDSIASMESWRGRPISSVFAAGSSGFKDSFAHEPRSS</t>
  </si>
  <si>
    <t>&gt;6759_g</t>
  </si>
  <si>
    <t>MQRRMLSKEDEAAAGSDEVEVRREDQDKINKFSRLHQREIALEEDLKLKHKEKEDLEDVSNELELADEDDKIPYKIGDSFISLPLPEVQEMLSSSTSQIEDDVSKLEEKLGILREETTELKVELYARFGRSINLET</t>
  </si>
  <si>
    <t>&gt;3540_g</t>
  </si>
  <si>
    <t>MAGGSTPDCPELRVNKLKALDVDEGPLAAHFCLPLDKFDISGPNDQHYAFVYQVFGPLVSRLLNVERSQDPGKALRQLSLQATKAMAALHLRGICHGDFRPANILARISRLNGLSKHDIFQAVGQPLITKVTTRSGENHNEPTAPQYLVYPINWDDVELSALGANFITGKACIIDFGEPFDISELPQDMGIP</t>
  </si>
  <si>
    <t>&gt;8010_g</t>
  </si>
  <si>
    <t>MRPEVEQELAHTLLVELLAYQFASPVRWIETQDVILAEKTTERIVEIGPADTLGVMAKRTLASKYEAYDAAQSLQRQILCYNKDAKEIYYDVDPVEDEPEPAAAPSSSPAPAPSAASNSAPVAAAPPPPSAGPAAQVPDIPVGAVDIVRALVAQKLKKQLLDIPLSKAIKDLVGGKSTLQNEILGDLGKEFGSTPEKPEDTPLDELGASMQATFNGQLGKQSSSLIARLISSKMPGGFNITTARKYLETRWGLASGRQDGVLLLALTTEPPARLGSENDAKAYLDDVAHKYAAIAGISLAAPVASSGGGGGGGGMMMDPAAIDALTKDQRALFKQQLELFARYLKMDLRAGEKAFIGSQQSQAALQAQLDLWNVEHGEFYAAGIEPVFSPLKARVYDSSWNWARQDALSMYYDIIFGRLQAVDREIVSQCIRIMNRSNPTLVDFMQYHIDNTPTERGETYRLAKELGQQLIDNCKDVLETAPCYKDVAVPTGPHTVIDARGNMEYEEIPRTSVRKLEHYVQEMADGGKISEYGNRTKVQNDLSRIYKLIKQQHKLSKSSQLQIKALYSDVIRSLAMSEGQIIPKENGNGKVNGASKKGALRNGAVKTGKVETIPFLHLKRKDEHGWEYSKKLTGLYLDGLEQAAKSGVTFQGKNALMTGAGAGSIGAEVLQGLISGGAKVVVTTSRFSREVTEYYQSMYARYGSRGSQLIVVPFNQGSKQDVEALVEYIYDPKKGLGWDLDFVVPFAAIPENGREIDSIDSKSELAHRIMLTNLLRLLGCIKSQKAERGFETRPAQVVLPLSPNHGTFGNDGLYSESKLALETLFNRWHSESWGNFLTICGAVIGWTRGTGLMSGNNIVAEGVEAYGVRTFSQQEMAFNLLGLMSPTIVDLCQSEPVFADLNGGLQFIPDLKNLMTKLRTNLMETSEVRQAVTKETAIENKIVNGENSEALFKKVTIEPRANIKFEFPRLADWKKEIEPLNENLKGMVDLEKVVVVTGFAEVGPWGNSRTRWEMEAYGSFSLEGCVEMAWIMGLIKNHNGPIKGKQYAGWVDAKTGEPVDDKDVKAKYEKHILEHSGIRLIEPELFRGYDPNKKQLLQEVVIQEDLEPFETSKEMAEEFKREHGDKAEIFEIPESGEFIVIMKKGATLMIPKALKFDRLVAGQIPTGWDAKNYGIPDDIISQVDPVTLFVLVCTVESLLASGITDPYEFYKYVHISEVGNCIGSGIGGTTALRGMYKDRFLDKPLQKDILQESFINTMSAWVNMLLLSSTGPIKTPVGACATSVESVDIGYETIIEGKARVCFVGGFDDFQEEGSYEFANMKATSNAVDEFAHGRTPKEMSRPATTTRNGFMESQGCGMQVIMTARLALDMGVPIYGIIGLTATATDKTGRSVPAPGQGVLTTARETPGKFPSPLLDIKYRRRQIELRKKSIKQWQESELEYLHEEVAAMKAQGQAFNETEYAQDRAAHIGREAARQERDVLYSLGNNFWKQDPTIAPLRGALATWGLTIDDLDVASFHGTSTVANDKNESSVICQQMKHLGRTKGNAVLGVFQKYLTGHPKGAAGAWMMNGSLQVLNSGLVPGNRNADNIDQVMEKFDYLVYPSKSIQTDGVKAFSVTSFGFGQKGAQAIGIHSKYLFATLDEATYEAYCAKVESRQKKAYRYFHNGMITNTLFVAKTHAPYSDEQQSAVFLNPEARVSKDKKTSEFTYAPNFAAKSLDKVNSEGTKKMVESLAKGAETASNKVGVDVEDIAAINIENDTFLDRNFTDEEQAYCFDAPNPRASFTGKWSAKEAVFKSLGVASKGAGAPLKEIEITNNEKGAPIVTLHGEAAKVAKKAGVKEISISISHSDSQAIAIAVATF</t>
  </si>
  <si>
    <t>&gt;11112_g</t>
  </si>
  <si>
    <t>MGKGTDKLYITHSEWSSSDAYSASAGSNVSQKAPNGATFKRLPFNFCAASLQPFKHPVCTAEGTIFDVEVISQWLEKHGTNPVTGKPLKEKDLIKLNFARNGDTDAYDGGGGAGDGKGEMVDPVTFKVFTDNTHIVAIRHGGEANVFAWDTVERLNIKPKMWLDLVDDREFGRPDIITLQDPQNIESRDLSKFKFLKDGETVLSKEQEEERQKGSVNIDALGRVGEKVLRAKEAVDRARREREAGGDVNRSKALSRNATANSAPKPSMLQEKKMAYNAAQYTTGKAAASFTSTGLTPETSGERALLSDEEYMLRPKRVKIKGYARIETNMGSLNIELQTETAPKAVWNFVHLAKKGFYNGVKFHRNIRNFMIQGGDPTGTGKGGTSIWGKNFQDEFDGPLTHDSRGVVSMANKGKNTNSSQFFITYKPAKHLDRKHTIFGRVVGGMDVLQKLENVAVDDSSRPLDDIVMENVVVFVDPFEEFQKQKREKDEAEKAKEEIKRQGGTEDDKTTWTGKRLRADGTFKSDQSGSVGKYLKAAANNSNDQMANTDDGLLEAEPVKKKIKSGGFGNFDGW</t>
  </si>
  <si>
    <t>&gt;544_g</t>
  </si>
  <si>
    <t>MVDRLIVVEVELEYGDLLVLVRLPAAVGTPEDRDSMLEIISEDVEAVVEVSLLVEDPEAEIAEDPGDEAEDEDEADSTDDEAAVELDSTTEAEVDVVSTTAELDCAITENGLAKRAAAMAVE</t>
  </si>
  <si>
    <t>&gt;1286_g</t>
  </si>
  <si>
    <t>MTPSVWSDRLINVPGSLPLQIHGLIPSITSGTPAAVVLADDRSQPSILSPSTSDDPSTPNTPTLPTSTAISAPDPHDRQIQTPLIHHIPPAALDTSNREGEGAQPQILGRRRRETSPDSEWQQENLESRGGSVDGQGADSEHCRKRRRRDSSRMRLEGENNTLNGNSRPISNGSGASPLHKAAISNSANGTRAPAVAMNGSSTANGHSDQGGQPRPSYFGHDREEVTRILIQALTDLGYDTAASSLSRESGYDLESPVVAAFRHAVLEGAWTEAEELLFGGSTEEGGVSVSGTGLVLQEGVDKDVMRFWLRQQKFLELLEIRDTGRALMVLRLELAPLYQDTGKLHFLSSLLMCQSTEDLKTKADWDGAGGASRHRLLSELSKCIAPSVMLPEHRLAILLQQVKHHQIANCLYHNTAASPSLYQDHKCDRNNFPVHPVIELDKHIGEVWNVQFSNSGSKFSSCGGDGTCIIYDSETFKVLQNFARSEGGICSVAWSPDDSMIVTCGFDHYVHLWSTTTGSLKQTLPRFGQPVGGCVWAPDGQTFVTGCLDTKYNLCQWNLDGDLVYEWHRDHRIQDLAISPNGRYLVAMSCETFIYVYNFVTRELEYELDMECRMGSICISQNSRELLVNKKNGEARMLDLHTRETVRVFQSGVPGMKWVVRASYGGANENFVVIGSEDGYIYIWHKETGQLIEKLEHGKGSCNDVSWNPARSNMFISGGDDGKVRVWSDTYSTSRKSTQNFNSSQPSLLNGR</t>
  </si>
  <si>
    <t>&gt;4522_g</t>
  </si>
  <si>
    <t>MSYANKTTAGPAECCYPTIYLVGFLKVVAVKYIPYIEECCTTLEQANEFSTDMCLAKLVRAQALARKIEQSLPSNDLEPLWNPMTPVGMVVKALEAEVEKRFTLDMQANAVMTSHPQSSEEVSLERLKKMVTAGYSVTIPWPNKPTTMPYPLRLGTSFHPENITADLKVAIDPAQTTLLSPESRKLFNTSQAAFEQSGTWPFYGPSPLDTSGKTNVEVLPGQSSASWNEIRSVMSGVSSKYICGGLGIGVGCEFCGASVMVEYEKEMAEKRNSSKVSAVSRIVHSTVRFQQMPSLTESAEKLLQDGGPALFKSVYGTHFLSGIILGNEIGYSFAKESSESQEKEDIKMVMEVHALFWSETHEEQLAAWEKSRSSVNMTIVFYDTATQTLEAKHSADMTPENFVAMSEEVKRQLDSQVSRTIPVVEDVRGKALEDVSGSKYILAFVLSPWQILHGSNGLLG</t>
  </si>
  <si>
    <t>&gt;6638_g</t>
  </si>
  <si>
    <t>MAQIPDLSRSITMHPHPFHLHPNRSEIRTPTPVATVPAPSSNKPGASTAFESLPHPIDVSDPVSRHITGSVTDLEDQRPPQYTVENDPYRLSAAYKNENELSRLTANSSRKRDGCGPVKYGMDAYKTRKIQEFYHTQNDKIERMLKPVEDHRAQARQEAGDDHVKFQIAVYGSFVANILLAALQLYGAISSGSLSLFTTMADAVFDPLSNTTLIITNRAVKRVDPNRFPSGKARLETVGNIVFCFLMTSVSFILIAFSVRELAEGHKGSDLNMFHLPSVIAVAVAFATKLGLFLYCWALKDKYSQISILWQDHRNDLYINGFGILTSVGGSKLKWWIDPMGAIILSCLISCIWLHTAFSEFLLLVGVTASVEDQQLITYVCLTHSPEISGIDTVRVYHSGPRLIAEIDVVMNPSASLRETHDIAEALQFKLESLPDVERAYVHVDYETTHKPEHAYKKDL</t>
  </si>
  <si>
    <t>&gt;8828_g</t>
  </si>
  <si>
    <t>MFRQQLLLARAAKFAKSSKHSEIQTKQSLRTTTLSSGSFFFVFNRSYHAGKAASVDNAIKKALRDSHGIAFRGKESNGGQPTADDPREIYRRRNNLPEYKPQPLYRGRGSDGLPKFEEPGRPHSKKGLREEKLARYWESRGGIPERYRTEEPRTDAKGYPLKNKGKDISPWEGRGRISIDRKRADQGFERRQPLDEQPNTIQIRRGDKVTMNGVVVAPKPQSAIRSGSMQSDRYSTWPSHNVRDIPNQFRRYSTAIHPKHLTIGSSLSRESQIIPGGSTRSEDKTARQFTQRHLVSSNFEKTSSRPREFPHDQEHIPYRAANRDSGNAGNKYEHRGQLSRRYVRNQERTLNQIGSRNYGDSGNKQKYWGQPPRPYLRNQGHVLNQAESKGNGNFSDRQEYRGQLSTRHVRNQERTPYKVGNRDDQNSSNRQEYRDQPSRWYLRDQERIPNQAESKNYGKFGNRQEYRVQPSRQYKHRPESPPDRFKPRDYENPNGRREYQGRPSRRSEPTANQTEEASSTSPPRVIRNLQSGVPLSIPYTTTASEFLYGTSVVEAALSSIRSPRRKLYKLYIYTGENRGTAKKDAMIESLALMKGVEVVYAGNDWLRLLDKMSGGRPHNGYILEASPLPKLPVTALGQVTTRNRQKGFEVSVGYQSKEDAIINGSDDFIPVTNTSGRHPFVLYLDSILDPGNLGGIIRTAHFLGASAIAISERNTARISPVVLKASAGASENITLLSVDKPAAFVVDSKNAGWKVFAAVAPSKKNDPDIPLSLSSNELGDPLIEAPCILMLGSEGEGLRWNLRSKADVDVYIPWSGNSDSIDSLNVSVAAGVLCNAFLAKPDVDPKTPPVQLEQPQREKVEKPMAIEENRLF</t>
  </si>
  <si>
    <t>&gt;2024_g</t>
  </si>
  <si>
    <t>MQRCPLQLLRLPSSIRTQYASQFLKQTRPFTSSITRYAQPAKPLTELERRIQAIPIERFRNFCIVAHVDHGKSTLSDRLLELTGTIEPGGNKQILDKLDVERERGITVKAQTCSMVYNYEGEDYLLHLVDTPGHVDFRAEVSRSYASCGGALLLVDASQGVQAQTVANFYLAFSQGLVLVPVINKVDLPSADAPRALEQMHTAFELEPENAVLVSAKTGLNVEKILPNVIKQIPAPIGDHTKPLRLLLVDSWYDNYKGVILLVRIFDGQVKAGDQVVSFATGIKYFVGEVGMMYPGQTPQNSIRAGQVGYIYFNPGMKKSQEALSGDTFTTVGSEHLVKPYPGFEEPKSMVFVSAFPVDQGDHGHLEDSINQIVLNDRSVTLQKESSEALGAGWRLGFLGTLHCSVFEDRLRQEHGASIIITPPTVPFKVIWTDGREEIIKNPAAFPDTDVQKTKIAELQEPYVSATITLPEEYLGKVIELCEINRGEQKELNFFTATQVILKYDLPLAQLVDDFFGKLKGATKGYASLDYEDAGFRRSNIVKMQLLVNKEPVDAVARVVHQSQAERFGRAWVTKFKEHVDRQMFEVIIQATAGRRIVARETIKPFRKDVLQKLHAADIGRKRKLLDKQKEGRKKLKAVGNITIEHKAFQKFLAK</t>
  </si>
  <si>
    <t>&gt;10291_g</t>
  </si>
  <si>
    <t>MEASSPLAAMQAPSSFMPGWGYNDMYTSHPHAHISSGSAFGPGAFNFRDLSMGRRPSRPDYFDMRPVRGSSPTASLAADLSQNFHIDMSPQLPTPRRSLFTSNLFGTLDGRDCVTTPPLPSSSPGLNDLMDISPLPHKQPFFAQIDIQSPTPGHTPDEEMSLPSSPLRPSLLEAPRPFNGIEKRKSILLRPSLQRTKGHSTSCIPARNLDSLPPFRFGAGSSKLSTSTSMSLGECFMESPPQERRPQSANSPSVSLMPPPRIGKPFGSMNNMRNGSPIGSHTRRPSNPLIRPRKQFRRSLSMFENPGDLTKSKKEELPPSNLHTVMDMEELHQPLLPHFFQEGQPDSIPRITRDTLVEILDGKFDEHFDQRVIIDCRFEYEYEGGHIEGAVNYNDKDLLSGSLFDPTHPGNTLLIFHCEYSAHRAPMMARYVRKQDRDSNADQYPKLTYPEVYILEGGYSTFFTRHRDRCFPQNYVEMDDKEHVNTCEREMGRFQQRRSKLSRAQTFAFGQGGIDDSPTAPNRSRSTGSNLMMTLGTDLMMTGMGSPMLGYDRSHARRMVSY</t>
  </si>
  <si>
    <t>&gt;5912_g</t>
  </si>
  <si>
    <t>MPLVVIVPDRDPLQDSISYLLTQPLIPLCRVALLSAIWTDPGPLFDNSRISVHPYFHAFEALCRTALRLWSSYKDLDSIKFKHLAAVVRMIKEERSRSEMENWLQAPGQLEGDCKVLAGEVIDLVVRIFLMVPVWSFWHDGAKGSESTLAWVSGTVSGALLRHFRPRSSEKEREVRREFERRVVLGKGFTIKACEEAGIRIVWTSSLLDHLRYLKDENTVMVFHHAAFLHYSIESNPDIYPLNLLAETQTTLSLMFPQTPETQEWFIQHQIRDHLDGQLVRCKPLTKEERNIDNFVYYKDRLTTLKRVCDVGKPNLQARPKGLRRYLSVLRK</t>
  </si>
  <si>
    <t>&gt;6272_g</t>
  </si>
  <si>
    <t>MISKSNGPAPTQAEVSGLLDNIFGAKTSFDSIQASYALCDLLLGTVGFRGLFQYGILAEIKKAAADKKNGAKRESAQNLLGALFERLPPKQKITEVVLMLQDGGMVSCALDAHSDKGRIVREAAEYGLDALFKNLSVEALVIGLLPDLCTYLAKRTGKWQGTVAAFKLVQRMADKAKMEVGGTKEEAEAKDLLREAMGTKLAGLIPIVEAGMHDLKNEVEKQANATMTSLTTLLTNDDIALRIPLLIETMEDPSKETLQKAIHALSQTTFVAVVTSPVLALLTPLLERSLNDPTTAQEVLRQTVVVVENLTKLVHDPVEARTFLPKLKPGVKNVEDRASLPEVRELAARAVKVINKAIGEDDGHHTATGTTTKTTPEEIAKVFEAEIKKAGGLVGDLDLFKVARPYICNMVAEDVNNRQLNRITARIVPYLEHLMKEPGAAANVGAAVQAFYTAEDHRKFGQPPKEDDGEIEIVNADFSLAYGGMLLLQHTNLRLLKGHRYGLCGRNGAGKSTLLRSIANGKLEGFPPQDVLRTCFVEHNQGEDADISILEFVAKDPVIGKEGTARISEVLDHVGFTAGPDGRQFEKVGSLSGGWKMKLALARAMLMKADVLLLDEPTNHLDVDNVKWLQDYLKTHTEITSLVVSHDSGFLDEVCTDIYHYEPGKKLKCFPGNLAAFVKQRPEASSYYTLSSTNVQFKFPPPGILTGIKSQTKAVLRMTNCSYTYPGASKPSLHNVSMQLTLSSRTAIIGGNGAGKSTLIKLLTGETVPTEGRVEKHPNLRIGYIKQHALEHVEMHLEKTPNQYLQWRYANGDDREVLMKQTRILSAADQAQMDKHIDLKDGSGPRRIENIMGRQKWKKSFQYEIKWYGMLPKYNTQISRETLLDLGFSKLVQEFDDHEASREGLGFRLLEPKVISKHFEDLGLDPEIADHNQISGLSGGQKVKVVLAGAMWNNPHLLVLDEPTNFLDRDSLGGLAVAIRDYKGGVVMISHNEEFVGALCPEQLHVADGRVTFKGQVAVSADRFEDSSRPGTGFNSSVTSAVTSANASAVNSGAEDSGDLMFKSKKKKKITKKELKERDARRRLRHINWLSSPKGTPMPPNSDDES</t>
  </si>
  <si>
    <t>&gt;9052_g</t>
  </si>
  <si>
    <t>MAGKAYITLNILRVINIISLILVAAASMIMLVMTVKTSAFYIFDGVSHIVTCFLSLFLILSELNLRYFQRYFIGNWPLLSEDSGLVTLSATMFILGFNILGNLNKSATSVQHLGLPMWRVVISGGIMTSIMGVFNFIAHFVFRNKEEGINSRQIRSHGAAIPPISAKAASLSSGSRRAPTLPIYSPPEERRKSRFGFKMPIRTSCISSPMAQDPEQFSRSSPVVPEVQRPPTALHPAYKQPPPPASSRYSEVSDMTRF</t>
  </si>
  <si>
    <t>&gt;3653_g</t>
  </si>
  <si>
    <t>MDAGKDGEAETLALVAPRILSSFRRLLHNDTGFTKKTSKYVRSTVGARDVLPLRRMTDEPHSTINNLVQIIPDMIPKGWKRGQINLAVNAMDECTGQTGQAPTFSSLQLGYFSAAGPTQAASVAKMKLTFKDLKQQKFVIEAEPSELISDVKEKIAKEKGWEASQQKLIYSGKILQDANSVESYKIEEKGFIVCMVSKPKAAPSSSASTSKPPATPSPAVASTPVPPPAPVQSPSSVPAAVPATPSPAGSASAAPGAAVTPSTGSGLAMGAERAAQIAEMESMGFQRAQIDRAMRAAFYNADRAIEYLLNGIPANIEQEQHRAAPPPPAAGAQDAASPVPAAAEGGDEPVNLFEAAAQAGGGRGAAARGGAGNLFGAAGAGAGAGAAAGGLGNLDFLRNNPQFQQLRQVVQQNPQMLEPILQQVGAGNPQLAQLIGQHQDQFLQLLSEDTGDDVPLPPGVQTISVTEEERAAIERLCLLGFDRDQAAQAYFACDKNEELAANFLFDQPDDDQDQ</t>
  </si>
  <si>
    <t>&gt;1437_g</t>
  </si>
  <si>
    <t>MAPSASNPTDLKLALNLARRRALFALVGVIIAHMRSKVEHSLHSSPPLSDDYDYRNTQSSSPYSGLPSDLEEQARQRKLEARLEKSLSTPKLQELKKDALHYFGHWASEVKSELRKICEGSEDSRSEQKRREWKASRNPPPPYCRTSASTPFFEAQTEAAELREAGSISVLQSLYTPIPTRLTAISREDRICTLSAMILLLLSLGHYSAHSRVLLLHLASSLALPLAILTNEETQISQTLLQASLTLNADPQLQAQAAENASSRRWKVGLASLAGAAVIGITGGLAAPVVAGAIGGIMGGVGLGGVASFLGIFAMNGALVGSLFGAFGGKMTGKMVDAYAKEVSDFKFIPVDQEWGSDFKKEGEDRIDARRLRVTIGINGWLNKKEDVVKPWRVLGKESEVFALRFELDALLELGTSLENMVTSYAWSYIKIEILKRTVLATLWAALWPLALLQMAVNVDNPFAMARNRSEKAGKVLADALIHKIQGERPVTLIGYSLGSRVIYSCLKSLAERRAFGLIEEVVLIGSPVPSDPNNWTVMQSVVSGNIVNVYSQNDYILAFLYRVTSLQFGVAGLQAIEGVEGVTNLDLSKKISGHLRYPGLIGKILQKAGFEGVIDGEGGIEEGEILLVDAEGGVGDGQKMAKSGSDDLMEFLDEQQTTASSTQNLKQTRDRIMENLTFGISGLGINALTPSSTSQSQSQIQHQYKSKSKSYPQYLQEDNSVDVLVTGIAGIDIHPPSKTLISPQNLPSASTYHSPQASNNIDDYSDHDDVVIQMIDNNYDSDHNSELHVLECTPIHEEDIRDVNKMAAFEELKSLGSFREARAG</t>
  </si>
  <si>
    <t>&gt;6805_g</t>
  </si>
  <si>
    <t>MDANGGQHHNQHGMPHGGVRASAGSRGEHKKAKVLTVYEALPYSPFSSVIPFNSDVIPLPSIGLRSNPIFSTPADRDQIRQGLESLNIEIQQNPQDTSQKLQKSLQDLKELLKPEGIPQFDFKVGPKNHVNTGANEDIQVSLSPFARRVLDQTNPRFSYPPLVKKPLSTSKVSEQQKRRNPSKSTPKSTHPSMTNSQAYNSNTTVEVQLPRSQKGSFSTPPHASLARQTSNFAIEIPELPKSFPREQYLPSNIPVVETPLSASQYHSHPQLNHHFQEEQRQPQPKILLPNQQHQPDFDRQSSHQSTHLAPSRSSDSNISLSSSNATLAVVIPGLPPTFRQEDYEVLPDSPDTPTHLSRKRARAELDEDEDQLSRRVDQREKADAAFRSLRDYLQELFEAEDQLQPDSLPVNRLFITTSEGASLTTEAHSKAESLLQKVISLGRFLQAPLEDLLHLQRLCEGAMKVSENIDVKVDDTMSDSEIDSWLQQITIAELGVKAARTSLRLMAGGREENQIYSEDVIQSALNAFKNVTENCIIPIVEMRSTGSSAVVFKLLSAGKKPIASLLTQCRRLFSIMANLIGSIELSETVINTLEFMASKLVFVENAHTERDSILGVSKFDSLRVVAMDVLAQIFLSHPGQRQGIFDEILTSLEKLPVTKQSARQFKLAEGGSIQLVSALVMRLIQTSASKLDEAKEQRRVKALEVLDDDINGENPEHKAISTSTRRLTITTETRGEQQPVTAIQELKDVVSPLADTALQNASYVVRFIVTRAMNSTKSGDAPYRNLLDLFVQDFITCLNSTDWPAAELLLRLFLIKMVRLAEGEKTPAPDKNMALDLLGLMGAAISELNSHVRKTAASLENGESNLGKYLSSLAEASLEKKASAADIVSWPCGPFRTSLEYLQARSSSEPHLTSAIGFFEAEWALKICSSFDLISDEDEDHLKVEKEHGRLAYRLRMMVTDPRWLSTEYSFEVVSPAHARLAYSLTLLNSQFCESFGRVLMILLGSMQSEQATVRSKSLKSVNQVLDTDPTIIDREPAVLHLIGRCANDQSVQVRDSALQLIGKCINLRPALEEDMLASILQRVNDSGVMVRKRAIKLAKDIYLRNLNRDARSLIADALLHRVNDLDEVVRELAQQTIEEIWMSPFYQISSTDINSAPYKLAMAEHVALMVKTVHRGNGVAIVLDKVLHNVLSPSAKLSAANLKVCKTLVATMFETIIDNRAGAGNEAPSARDALEILKIFAKSNSQLFTTDQIQLLLPYISNVAMSDDLVIYRSVVIIFRHVLPHFSKAQHGFLISVRKELCSAGIRMTKIILDDVMACLWIISTVLDDFQLITRMATSTLQSLQNMQSIGPNPADGIVKKFNRQLLFVGMCGKHFDLDPQLPQFQQKFAKFKGTSVSQLMCDTFAPFASPSQIMDTRSAALDAIGMVCQAWPKNFASPNISNLFKEVFSSRNRALETIVMKAFKDFLLLEEKRSEAGHEGIPGATADPTGTLSVMGGGQGDGAAPTLAQTFLKPITRIALSEQNDQALLATELLASISRQGLCHPKEPGLPLIALETSENSKISEIAFREHRAMHEKHETTLEKDYMRAVHLAYQFQSDIYNSSHGATLEPYTSKLHMMVDVLKVSKPKNRKRFFENLCSKIEFDLASMDTLEKLGRHFQFAQFIVENLAFFEYVTIDELLAVINSMEKVVAATGTGIAHAIETEILKMGLDQSFEHPVQPDLSQLRLQQLAASSMMLSSLWGARTHLRRQYGLMNNKQNSKGKAGTKDLNKAPVKLPGVNGDRFWEETNLTMAALESEESMLNQCKAFVELLTVDQDFKVVAEGDEEAERVRPSTPSDGEDNSGPATPGPSGGSIRGQKRKANSATPSGRKKRARSSSVSNGRGRAKVHGKRASIEKSDNSSDGGF</t>
  </si>
  <si>
    <t>&gt;11126_g</t>
  </si>
  <si>
    <t>MPKRVCIIGAGPAGLVAAKTLTHDHAGYFHVTIIEQSHRIGGLWPISKIDNGMVNPDMCTNQSKHTVSFSDLAWSAEAPDFPKAWMVGMYLERYIEIYPGYDIRLNTKVLKTEERGGKWKVDVQEKGKEEEEIEFDHVIVATGFFGKPKIPELEELQIPVLHSSEVRKLEEMLGDGRKKKIEGGGERKIVVVGGQMSGVETASSIAFQLSSEVNSPSESGILDVDKYSVVHIVQKPVWVMPLFFPSNPDLVQADASSTKKKNAAPKFLPLDLVNYNLSWRPPGPIQNTSGHISVDGAKMVHGFLETYIGDDQSQLGTPHLSMAPKSIREEPPLLACSDGYTEFVRAGNIKVVQGKLKSASSLNPSSIVTSDGKEITTIVDVAAIICATGFDASPSVNFLQSEILSDLKFAPNDDTFPLALNVHASTSKQFPNLGFVGFYRSPYWGVMEMQARFLGKLWSGDKKAAEALEQDVTIDAMLQLRTDPRRAQFPMGDYAYLMESFREILEIKRVEPAPPKAEGERTGIVLPARYLPSTANKKEKSESANELDIIDRVLGQSETKGRYVARAVFRGLQGVWHLERKIDSQLSSFPSGNLSGTASFLPREPTDENADQEYLYSEEGDFKTSWGGTMSAKRSYIYHYVEAKDRLDVWFAKQDYKTQDYLFHELEFIVPGADEKKEVNEGWKARASHLCIEDLYDVNYEFRFKGTVIESWKSRYVVKGPKKDYTIENLYTRAGKEMIN</t>
  </si>
  <si>
    <t>&gt;4005_g</t>
  </si>
  <si>
    <t>MAPLSAARGLLAAAFQRVGGLKNLFTSARSSYSQQASVSKTHPTESLPTARYHTPSTSLDKLHSNGPNSRRRSGLPIYSHPGSAIKKHVSGPSSLEKQARKDRIQKGLLQSNDITEEEAPIATTHATRSSSSALVSYKEHHVKATKIAGSRRVSHPAGQLRSAIKKQRSGPSSAVKQARRDRITAGLLRKDEGSDTKASTYTSVSGAFPSSFSTPDSIVEDDIPLDDLDLPSLQVPGLSIGEFNDLPDPTYFNDELEVEVTIPTEAEDEVLKDVEPSEGFDREFVDHVYDLNPSSNGDETSATTELQSLEMADGPSNDNSWVGNQLDESDDAELTDLDAPPAPADNHGSVGDFSRFPPGSPNYEPTPLDCPWYPQDLDVSSKKKLELFREWLIAESYQDSQPMAKIKALESAREVLMTPEEDMDHYTYSVTNSDDGKWPAEEPLESTDDNTSLQTPQMNITFAQHLNKYDYPAPSPALKKESRQRTNEILNLPISQMEKEYLVCVGDIRLHHVMSHELWSRRVPLQVLYFTELQSLTPALSSIITGAEHPVLCAGEIRMCHLENKPTAPPSQMAARKADRWAWKCYRWSRIEDAHAGAFRKKPWKPRFKSPLRKGMRAKLARPEEKSIRSYVPSDMSIEPPLMTRGKKRLREEEDNVDERVAKRQKTA</t>
  </si>
  <si>
    <t>&gt;926_g</t>
  </si>
  <si>
    <t>MTTPTLSTFTLAGRTVIVTGGAQGLGAVMARGIVLSGGEVAIVDLQKDLAQTQADFLTAEFKAAYPKATPPKVTAHYADVSDEKSVIGCVAAVVAAHGKVDGLVTSAGFTDNIPVLDYPVERMRKLFSVNFDGTYLFAVNVAKHLIARKAPGSFVLIGSMSGAIVNLPQRQTPYNTSKAAVRHLAASLAVEFAEHNIRVNCISPGYMMTPLTKVIMEKDPAIYAQWVGGIPQGKMGVPEDLAGPCTFLLSNAASYVTGADLRVDGGFTVL</t>
  </si>
  <si>
    <t>&gt;4484_g</t>
  </si>
  <si>
    <t>MDVYYAYTYVLEEYFCRSLGITFLALGVMVVLLTGSVPLTSSISDTTSAGVTTEASDPKAPYAVPTLTISFFYHTAMAFLCYTRYATTYQLSFVLGALGSGGLAMVGLWCLLFATGSGRISRKTGADKRTSNFPFQNKESASYKKKQMEKAN</t>
  </si>
  <si>
    <t>&gt;2234_g</t>
  </si>
  <si>
    <t>MDSDDHPDRLLSEPPEFSDSHQERLGSMSVGAAPNLNGDEVSPMNGDSTAPSLSNPSPLAQIDPNAKAVHEVVNSEIGVSTLLNRLKQSIASAKEFAIFLKKRSTLEDEHANGLKKLCRQTTESIRRPEHRHGSFLQSYEEITTIHERMADNGAQFAMSLHQMSEDLLEMASNIERGRKHWKTTGLTAEQRVADTEAAMRKSKGKYDSLAEDYDRARTGDRQSGKKFGLKGPKSAAQHEEDLHRKVQAADADYAQKVQNAQSQRNELLSKLRPEAVKSLQDLIKECDSALVLQMQKFASFNEKLLLSNGLNVSPLKGSEGNQPRSLREVIAAIDNDRDLSNYISSFASKVPPRGPDIKYERNTVLNPPQVMTTPQRQSDPAASYGSRPGASTSFSGGVQSPPIHQTHASQPFNPGPPPSAQQHERSFSQGPSMQFNNGSSGGPPRGPSQGPSYSSGSISASGPPQLSTLPFQSSHTPPPAPLQYAGQQGGGFSNSGYAQSPTSAVGPSLPPLKPVFGLSLEQLFERDGAAVPMVVYQCIQAVDLFGLEVEGIYRLSGTSSHITKIKAMFDNDASKVDFRDPANFMHDVNSVAGLLKQFFRDLPDPLLTSEHYPGFIEAAKNDDDIVRRDSLHAIINSLPDPNYATLRTLILHLNRVQENSGSNRMNASNLAIVFGPTLMGANTGPNIQDAGWQVRVIDTILTNTYQIFDDD</t>
  </si>
  <si>
    <t>&gt;3431_g</t>
  </si>
  <si>
    <t>MLSFIPLILAAGSFPTLISGAPVPSFLSGLVTRLTSSPSLEKRDTYTVYGGTGDVSDGWPAQSSWVSFDTMFEANKAIMADSCTQWNVANNSDDETDEISTAIQSVASSTGIDARFILAIVMQESNGCVRAPTTNYGVVNPGLMQSHNGAGSCNNGGVQNPCPSSEITQMITDGTAGTSSGDGLKQCIAETGASDVSMYYKAARIYNSGSIDSTKNLGAGIATHCYASDIANRLTGWTTAASTCNANTVGTLTGTTGGSGDSSVSSVPAATSSTAVTSVAPTTTVIQSTTIVTSTTTSASKPSTTSEAGIFIATSVATVIPLPASTTTSTPSATSAPSSTSAPAASSAVATAVPSSSSSPIYPYAIASCLEYYTVVTGDYCLLVEAKYSISAADFESWNTGLDDACTDLWLGYQYCVKA</t>
  </si>
  <si>
    <t>&gt;10115_g</t>
  </si>
  <si>
    <t>MKAVQLLAKGSPPTVVTDRPIPSLPPNCLLIKTSFISLNPHDLVDIYPPFSFSDPGNLLGCDYAGTVEGVGSEVKRAFKKGDRVCGCTRPNPLQPDWGTFAEYIIVVGDVQVRVPDGISLEDAAALGVGILTTGAALYDVLNFPIPPAIVEPRQQILVYGGSTSTGRMILQFAKISNLETITTCSPSNFELVKSFGADHILDYNDPTAPVAIRKLTKGTLSLCIDCFSQQSSYAFCAQALGTGATYVCIGPINPDREDLDFRECHGVLYFGAPFLYQGHVLEASKEKFESAVRFAGAVEGLLEKEKIMMHPTDLREGGLEGILQGLEEMKEGRVRGKKLVYQVA</t>
  </si>
  <si>
    <t>&gt;378_g</t>
  </si>
  <si>
    <t>MPQMDATTKHVNPEGTLHRRNTFQKMLDIERKNKLLNRLHPSSASSTSSIPLPRPNTSLGKSRDSSSTPNLEHRPATSLASTGRAMTTPSPLSVSIPPTKHEENNTKKKYTIGHDGKIVLVGEGGELGEESDTASSICHSPGWDDLTGKKRKKERREKEKKRKEKEKAESEAAKEAERIKKAATKGQPKTHKRLSKADRSTMTRSMTEPVVMQTSSRPPVTDLKMGVDPHSGRRGSVEISLKHFMQATHAIPVPWKSAHGTPAPTPEPLGDDPLLSTRETFSKTPSISSGGFIGGLKLRQAEDATVQESIRVRVTESKEEALALLHSDDSAPKSLDRSSGSSLAESNQPPTPVFDETARTPHQWDSIYAQAAKIASGNDLSKLGDDAIPAMEERDTRKRNKISYPPTSLERYFPLSVEDLSSPDNLGDSNTSGRHSATAGSPNRTSSSVQPGEQHSRSSSPHRGRPGGSYVGNSRRQSEDRSIYGYQDELQIQEVSSSVKKSDSRHKHHSFFRKSKHSSHESSVEVLDTRKSSSREMADLTDAKATEPILNFLDESYTASPITLDSPSARSSPLEGSLPHDLKASHERKSSGLKGIRAAFAKQSTGSGSVKDRPPTPGAPHSQSRSADAVSTRIVGAKPPQLTKAERVLGQELGARSSPVMQDQALLPKSSEQPKSSGRPSGRTGRQAIRGTERGAEVSSSAPPRGSRSRSTTGSSEDAYDTCNESSDITTPTASRPHSRKDFFAAASPFKTKDAVKTVSNGFALLPNPTTSNFADNGRDSWCRTVVPLEPTEDEDHDKTPTNEMTPVGKEPQHDVTKSDRSDAVTKDSDLNRRPSLSRSISTPEMQDLSFLPPLKHQALTRHHQEKGRGLVGKDKKEKHVTMAAEPGIGKVLVRPTLVPATKSEGNSPTSPLSSKYLQNARLNLPRSGGHTPKFPPAHNLNIVEHGAEPIAKMFVVCCSCKYFHDMPSKIYECMAKPDSLVEDRERKVSGVISTSVKCPWCGHGMSTSCCAGYAAVVYLKEKLH</t>
  </si>
  <si>
    <t>&gt;6543_g</t>
  </si>
  <si>
    <t>MSANNNYATPGTTAGTHHNGALNNNNYAATGTTTGTHHNGALNNGAAGHNGTAPHNSNLLNKLDPRVQGTTSGNTVGAGTHTGPGYKGDQHGISSSTNAGPHNSNMANKLDPTVDSDLSGRGNHHGPGQGGFVSGSHATPGSGTAQNTAGPHNSDLANRLDPRVDSNLDGSATIGGNRTNA</t>
  </si>
  <si>
    <t>&gt;8678_g</t>
  </si>
  <si>
    <t>MSVSTPPPLLDGQKDSMLSSESDSQELEFRITKEDLQERRIPNIIEQFDTNYVQETSKIDLGDVASIDPTDHIAMRKWLKDEFMGIPKAPQIKPTRNPVPIIVKDVPIIYDGDNHFSIRIYDPANEGKSALRLRPALIMYHGGGWIHGFPAVDEDLSKFFASELRSVVIGVDYRLAPEYPFPLPHNDCFEVLNWISNNAAEYMIDIKRLALWGCSAGGNLAAGVALRDSAENEIARLRHVSLIVPVTCHPNLYPPVLQSSNSSVKHFPFGGTAEESMEGLRRIWEKFAGNKFSDPYASVLLAEPRSNHPPVHVTVAGCDGLRDEGIAYALRLRNAGIDTQLEIIPGVPHGVNLSPTSIVAEQFFRNQVRVLNCALYTDF</t>
  </si>
  <si>
    <t>&gt;5173_g</t>
  </si>
  <si>
    <t>MADAAAELEEGGMVRTFKDLFAGAAGGIAQVLLGQPFDIVKVRLQTSTQYPNALVAAKSIYHKEGLLAFYKGTLTPLVGIGACVSIQFGAFHEARRRFEAHNLAKNPLSPGLSYSQYFAAGAFAGVANSIISGPIEHVRIRLQTQPHGAARLYNGPLDCVRKLSAHEGVLKGLYRGEAVTILREAQAYGVWFLAYEYMMNADAARNMVDRKEIPSYKIAFYGGLAGEALWLASYPFDVVKSKMQSDGFGSTMKFKGMNDCFRQTFRAEGARGFWKGIGPTLLRAMPVSAGTFAVAEMTMRAIS</t>
  </si>
  <si>
    <t>&gt;1240_g</t>
  </si>
  <si>
    <t>MSYAAQQAAEAAMKARYKELKEQFVSGLSGGSISEINLVTAVAPAAIILWSSLQSRQFFFKRYGFIPFSVDFLLNVCAILLAVTLYSSTPLLLLLLLLAPVPLIYMLPPLHSPKLHPLPKTVKPQTPNSLPKKPFLTTYRGSMMIVTCIAILAVDFRIFPRRFAKVETWGTSLMDVGVGSFVFSAGIVAARPILKEKMEGKTTPLFTRLSRSIRHSLPLLIIGLIRLYSVKGLDYAEHVTEYGVHWNFFFTLGFLPPFVAIFQTLFRFVPSYAALAILLGGSYQLLLKYTSLDAYILTTPRTSLLSQNREGIFSFLGYLAIFLAGQHTGLALLPRKLVEKKNKAGGVATAWDQRKTLLLNLSLWSAAWSVLYLFTTNLKYGLNLNVSRRMANFPYFLWTCAFNSAQITAFCAIETVFFPQVYKSAIGTMSAKEEEAVYKGATSRILDAFNRNGLAIFLVANLLTGAANLAVPTLYLNVPMSMTILVGYMAMLTGLAIGLDAWGVSIKL</t>
  </si>
  <si>
    <t>&gt;1959_g</t>
  </si>
  <si>
    <t>MANTSSTTSSNTSTSHTMTILPTTRNPKSSDKGLIKDSSPMANLRQALAPENRHAYIAPTNKLPNASLGFLKETLDAFAGRLGEEQAERLKEQRKKRKRGEGLDEEDVQVLKIRKVYTEGFEVEQVWEQARRVIDALREDAERGLEELEEQAEGINEGEDDGSRGVELLKFDENGFEVLSEDESMDDAKKAAELEEEENTNPEEAINAEDEDEDDESLKDLEGGDDYEDEDEDEEPAGVFVEDPNGLNDGFFSIDEFNKQTEFLEQQDAAADTYTGEGSDEEDIDWEADPLNLKQKPTSISKKPVTDIQDEGNQDINDDDDDGPTFGNADLNAPEGDSEEEDDEDQMDEDVDSAGDNTNDILYKDFFEPPARKLGKGENQANYLERQSRKSKAMEPEDNAAGVERAIADVRRDLFDDLSEQEGSEDALSEVDAADPKSRRSTHERRQAKLAEEIRRLEAASVAKREWALAGEARAADRPLNSLLDEELDFERTGKPVPEITAEVSESIEELIKRRILAQEFDEVIRRRPDSLSAGADTRRGAFELDDSKPQQSLAEIYEEEHIKANNPDTYVSKADEKLRNEEKEIEAMWKEVSAKLDALSSWHYKPKPPAPSLTVVSDVATVAMEDAQPTTASGINGGESMLAPQEIYKAGKDKEDIEKGEVVPKSGAPVARQEMTREQKLRRRRREKERIKKRGGVENNQRPESKKTKQNRETLGELKKGGVRVIGKKGEIRDVEGNKVQDVKAISGGGGFKLDEQSESPVREPRNGGATIFDLPHEVFANILARFDLDHVSQMCFALTGRHFYNVYHEVTGSAFMQANGELSTRRNRRKLDLRATISVCGRYCLFDGWDFWYLGKELDTIPWNRSLSELLWGDKMWGDLLYCEECATYKPEAAFADFEYEKRTREKYADAIEAFDSTHDYCYYACIRCRARIMMVNIEGREEVFMDSAVCYPQPENRSMGLQRLEAPRESVRPVPWGSRWASIAYYSNYETWREIYEALGI</t>
  </si>
  <si>
    <t>&gt;212_g</t>
  </si>
  <si>
    <t>MHSALIISVLAALTLAAPTPQDIEFDQVDAAPDPIVYTPPSDGGIESVSVLPDTAVIAIADKAVTGESTTEKRGLLGKRDGDCSATPAGTGPAVTTPYDDSTSFLNYVLFRNASINAVTPAGYTNAFRNLNGSSQTTSYLGYKTISTYDPLVCAAACEEQVGCIAFNIYYERDPSVTPNSVNCPNPASVTNIKCVKWGVSIQAATAVNYGQYRDSFNVVISGSNGYNKNSSPQTLPGFSGPTALPGAINAPLDPVTLQNTYMGYKYFSFATIQTYGNGILACTAACTEQTAYNARHPPSTGKPQVCNQVVVYVLSENNQPQGVYCSMYSESWAPAYATNVGETRGTDRYTISQVNSYINATYSAQYSPICATSGCPSGSYGGGNCGGWGAGTC</t>
  </si>
  <si>
    <t>&gt;10494_g</t>
  </si>
  <si>
    <t>MPTPTSRIAIIGAGPSGLTLASLLSSHHPSILYTVFDLRSSPSPTFTLTPSGSLDLHAESGLLALASCNLLDKFRSLPRTCSEDTIISDKHGEIKWQDDGMGEQRPEISRNDLICLLLSSVPQENVKWEHKLLSITSNLASSTPKWTLRFSCPGEQEEVATFDFIIGADGAWSRVRAILSETKPYFSGVSCITLTIPHITTRYPHLAKLVGEGTFHAADKKKSLISQRGSLDSARMYLMLHSDQETFLASSGLEVAAKSLTELRARLLSDKELFGDWGERLKELIAIGCDAEGETGTGVSAVPMYMLFVDFTWKHVPGVTVMGDAAHLMTTFAGEGVNIAMLDALELAKAMFVGITDGNIDEVVKRFEVGMWERSKDVAAATWANLQIIFADDAPDGFVKLMESYGPPPSGKDAL</t>
  </si>
  <si>
    <t>&gt;9243_g</t>
  </si>
  <si>
    <t>MQFSTSTLLATVALLTTSSARIIGLSTPSTIVADVPFTISLLTEDYIQTVYDVGFVLGITPGVGYPQSLGQVITSASLSTLSNLDVPLNFTVTIPSTFQQGTATLATSVMSLYGVESEPSLGNWNVTVTVGNSSSTAGTGIVTSTY</t>
  </si>
  <si>
    <t>&gt;5300_g</t>
  </si>
  <si>
    <t>MLTPLISFLLVAPVIASYAPKSTTCPSTSLVRDATGLSDEEETYRVARKAIADEALKSWLIKTNSGFGTDELPIIALTTSGGGYRSLLTGAGVIQGLDFRDSDVSTSGIYQALTYHAGLSGGAWLTSSLAGNNWPTVTYLKENLWKRAFADSLFDPSFLLAAFSLAEIASGIEEKNAAGFHTTLTDPWGRLLSYQLLQGFDGGVSTTLSSIASLPNFTSHAVPFPIMTSLGAKVWLGECTPGPNATTYEFTPYEFGSWDSDVSAFTPTEYLGTSIEGGHATGPCTTNYDNLGYILGTSSNVFNVVCVSVPTTQDSMSSIQEDLAEILDFVHDVTTEDLYATYRNPFNNYISSTATSNIANNISAQESLSLVDGAEALQNNPIFPLLQPSRNISAIIVNDNSDDISTTRFPNGSEILTTYVQSLSHGLTRMPYIPPVETFISEGLSSRPTFFGCGDDTKITIIYLPNAEFSFNSGTSTAQLIYSEMETEEMIANGVQVAAQGGDSGWATCLGCAFMQKTGQALPGDCEACFSRYCYYS</t>
  </si>
  <si>
    <t>&gt;973_g</t>
  </si>
  <si>
    <t>MGAVAADASAATTTNAAAATDASTSALPNLSDATSATDASTSAAAKTTDSKTDSTDAATTTGKTSASTTSASKVTITGGTTEASLSSIPSITGTSASDAGLTGLPTLSGAYSIVAPSVPPTANAPYMQTSKLPEGTVFIAVGAILGFMAACVLLWRGLVAWSLHRSVKRAALAQHAAMADTKPLFKNAGTPGPPPAPFYKYTDRESVISLSGLGGHKSRKGARPSTASTAGAGNLFFSPTAGAAVAGLANPGNRGSSYLPAGYYAAGAASPGGGNGHVSMGGGGHGPAISLSNLGERAGGYPRAMSVVTPPDSPYMSPSSRGHMASSSTLNLNQGYGGGQERAPSAYLDDLFDGEGVPPMPGQQPHQRTSSGRF</t>
  </si>
  <si>
    <t>&gt;6944_g</t>
  </si>
  <si>
    <t>MSYFDTVLLRSAALSSTPRSTNERGGGPTQPAIEPEAGFVYFNRLPPEVRDQIWVESFTPRVLCLHIRLLGSPSKQTMKASFDCTVATPGKPPSAAFRSRAKAKKPEGSDLDASNRGKGMLANANYKEKPPQLDTCRKSRELALNRYGRAFGEVKVGGVCCDFCAGSPEGIEMVIWGWAWQGRKVSKGGIWIDFERDIVSVEAVGGEYINALSLVAAFSAIEAAKIRRLCIQGRETAINAGQLRWYQGNWIGIPECFRSGRQWFSGFDGVRELILDGTGKQEGLRVQRTAEQMKDTILDMIGRNEFPGLKLRDVKIFREREWEHIL</t>
  </si>
  <si>
    <t>&gt;6058_g</t>
  </si>
  <si>
    <t>MTERETEDVFHALVKVLRDHDIPYDREGIKAACRNPEGRDAVKEWIEMFLGEETLLSKDEATLYATLAKSGEVQRLETQDLSLVQGLSDQGIQIAIEELKRSTEAIEKQTEMLKLQQNAMSSLVKNEKRIDQARMDIDEEQERKWDIEKGQISSSIEEISQTLTYQTLDLEQQLKASEASTKQVVDSLLKSDDKLLLSLQKLASDLEPGLPQNNEMIARIRELCARLIKYTVEGIRTRLDRIYLSNLGASSDDQEANSKEINDLQEELESLYTEILPVAQMSTKQQFLEPALRDIAASASQGKERSVKAVKYMHDCLDFLLNRVETFLSRAQETQSHNIAVKYVLSSAKAELTPPTPVLPSEPVSPSKPNIQRRRKSSTSSMRLRTTRRSSGHFDEEVDPEQQLARNLGITLPEATISDAARVEFFEKALAERIARLESHMVGLQSTTETNISSHLADAHVTLGLLRDSLLKESRFGKVRLMDKETEESVEIFESEVEALSEGLGAVDLRGLQGRNILREQLVERWSRN</t>
  </si>
  <si>
    <t>&gt;7321_g</t>
  </si>
  <si>
    <t>MPLRDLLKKKDKLDKADRPAAASNQEQPIFLFMRSDTNTQEIISPPTFYEPKNHAALPIIPLNSTPSLRAADGTHESRTSRLFKTSRSRSHSATSAISAASSITSEKSKVGSPKTKRLSQRLHLKKADPSSVAVPDDLPEISASVAGLEDKKVDEAGIESQWEKRATMLARKNEASRSRPPTPLSSSMDVSSTHLGDGRERGVIGDQHTDDNIQEAIRLHEAGELETSTRMFGRLADPEGENNALSQVLYGLALRHGWGCEPDPAQAVKFLTLAASNAAGIEDLALKAGMKKGGAAKGELVLAIFELANCFRHGWGVDVDKFAAQRYYETAANLGDTDAMNEVAWCYMEGFGCKKDKYTAAKYYRMAEEGGSKTLGNSWIWKEKYNAPASGGASSSKK</t>
  </si>
  <si>
    <t>&gt;10747_g</t>
  </si>
  <si>
    <t>MFTSWSPWSTPPSTRPSHHSNDKATAFKNPWPSAETPTFAELLQAKFPLAWYDDLAKKHPGTRDVKVVTPDWGVEDLSQRGLQRDKCIVGTTLGHAGVITELPLEGTSNGRQPKNSFWVVYDPIFSLRAGPTQYTGPQRLRPAPCEVTDLPGCDAVVISHNHYDHLDTATIQAIAERFPKARYFVPLGNKSWLCGMGVGQELVFELDWWENREYSVCDFGHNTAPDASEDTLLRFTCVPAQHNSGRGALDQGATLWCGWVIEQLLVSKDEAGSAKMRRTGAIYYAGDTGYRRTTKSTAVCPIFKEIGQRFGPFDLAFVPIWRGGTLGFISGLGLRLSHNDIPSAFHASPLDAIDIHKDVLSRNTVGIHFGTFVGSENESLEAIMEFEEGREERGVLALQEHAAGEHGRTGVIDIGGSLAVEINVRTITVDG</t>
  </si>
  <si>
    <t>&gt;7502_g</t>
  </si>
  <si>
    <t>MAFYSKDKKAASPSSSSPLLDEEAPGVSFSTITSPRPLDSSYAIGIAAGSAKGLCWYIILTLAIMTLVTLIFTLGTLLAQAPAVIAAGCWRDTTCTGPLAAAFPGDWDKNNYAPSSRTSSPVSFFSSNLGPVSVYPGTTTLDGSGAQLIFDFGKLVAGITTITYGATGSGQIGLAFTEAKNWTGPASDFSNGSSGPDGALYGNVTATSQSNYTVPDPQLRGGFRYLTVFAQSSEDITIDIQNITVEIAYQPEWSNLQAYQGYFNCSDDLLNKIWYSGAFTLQTNAIPALNTGRHFPILGSGWANDENLDLGTTGPTIYVDGSKRDRTAWSGDLAIAVPSILVSLGDWNGVRNTLDVFYNGQQSTGELPFAGPALNIYGSDTYHMATLLGAYDYYLWTNDNSWLSSIWSKYKLGMSFIISKIDSTGMLYVTGNNDWGRLTQGGYNTEANMILYKVLTSGSQLATWMNDSSNTTWAGLAVTLQAAVNNNNYNTAAGAYNNTDTDGSIYPQDANSMALYFGVNPASTSTSISNALTKNWISIGSVAPELPNNLIGFGQSFEIKGHLAARQSTRALDLTRRAWGWYLNHPYGVASTCIEGYLADGTFGYRNTEGYPSYSYTSHAHGWSTGPTDALTSFIVGLAVTAPGGSEWQLAPQFGDLTYAEAGFTTPLGQFSAVWRLNDGGYVVGWDVPSETTGVLVLPAGNAAGVEPTVVVDSSIAKRAIGTFNATTGLYTISAVGGKHSATIRYG</t>
  </si>
  <si>
    <t>&gt;2631_g</t>
  </si>
  <si>
    <t>MLFSKVPTTILLALALHGRVNAAASEDKPKVEPCTIAGSTGAFYDLRPLSILPPSDDKKKPAKGAKTDDWLARGYDYHDHKANFTLNICAPVVGKKENFVGIKQNQWKNVSAYYTLGSDTYSIGQQSSNLTLRGRRLVLQYTNGSPCGKDDRRKSTIISFHCDKDPLATQALATFVGTDPDECSYSFEVLSKTACITAEPAKQSVGPATVFAIIGVIAFLVYLLGGIFYQRTVAHARGWRQLPNYSIWSEIGNFIKDMFVIATSSCARFLPSRRGYNTLSGSANVNGRGRSNGAEDENRLIDQLDEEWDD</t>
  </si>
  <si>
    <t>&gt;9749_g</t>
  </si>
  <si>
    <t>MASTGAMAVEEPNKTFDTILTLDFGSQYTHLITRRLRELNVYSEMLPCTQKLADLSWKPKGIILSGSPYSVYESDAPHVDPAIFELGVPILGICYGLQEIAWHHGKGVVAGTEREYGHADVTAQRQNGNVDRLFQGLEDDVKVWMSHGDKLSALPPKFHVIATTKNAPFAGIAHETKPIYGIQFHPEVTHTPRGTKLLENFAVNICGAKQNWTMDKFIGKELLRIRTLVGDKGQVLGAVSGGVDSTVAAKLMHEAIGERFHAVLVDNGCMRLNECEQVKKTLTEHLGINLTVVDASDLFLDGLKGITDDPEAKRKFIGNTFIEVFEAEALKIEKAARNSPQAGRIEWFLQGTLYPDVIESLSFKGPSQTIKTHHNVGGLPERMMNGQGLKLIEPLRELFKDEVRELGRQLGIPHDLVMRHPFPGPGIAIRVLGEVTREQVAIARKADYIFIEEIRAAGLYDKISQAFAALLPVKAVGVMGDRRVHQQVISLRAVQTTDFMTANIFRFDWDFLERVSTRIVNEVDGVCRVEYDLTSKPPGTIEME</t>
  </si>
  <si>
    <t>&gt;11151_g</t>
  </si>
  <si>
    <t>MDSSNYDNQKQESEGSQTGSNDSYDSSKNNSLNEDQATGNAAGGYGGPRDFSNSGLRSGEALKKLGEQSSERPEVGAKQGGLKEEW</t>
  </si>
  <si>
    <t>&gt;5263_g</t>
  </si>
  <si>
    <t>MHTIPYGILAEHIDRRFILLANPVSNIGAMLYLIAICSSRLNLRLLWLSGGFGVFGGGGTVFIMLLRTIIAEAIPSSYLSKVLYRLSAINILVRLFGVALGAWLSRTGPVSAIMIRISLISIIIPVLTYLPNIQVYNFARNTNPIELSYFRLNQDPDTHPTETPTKGMSQFQKELKKDIFTSFRSLFNLILHNTTFKTYLVIMFLNTIALDARSLVRPWLSKRYDWTLEFTGYMLSLESILSVIMLFILQYIDSTASTKHADASYKRKSEISTSKLSILCAMFGSVLLGFATKPWMFFTSTVAIAGSAGFIDALRAFFTSYIEKEDIGKLYSAIIVLDTLATMISSPIWSAVYGLGYELRGIWRGLPFWLSGGVMVGVTIWFGD</t>
  </si>
  <si>
    <t>&gt;4119_g</t>
  </si>
  <si>
    <t>MKNDRRKSDLLGQIQLPPSPADSEAQLRDPGPPSPKTECRHIREVDRGAPGDAAISSNTKTPEQKDLARRKSSFYGDIFAYREPPNTARERVTKNSMIMIDVKTNVIIQDEFQFITDLSAQLSSRYQRSESSIVVTVSHSTCLLFGGSFDPAYTLTITALASQLQPVTNKRNAAIVAKAMEDGLGVGAERGVIKFQAIAEENVATNGKTVAGEIEDMRKDSVDLNSSWMKGDERRGSQSKSRRQSMRSGRNSARNSQLPTQFESIVTESNPAMESRAPAVPPLPMDYNPYGLSDQNVEKTPKVGKRRSLMALFGKS</t>
  </si>
  <si>
    <t>&gt;10763_g</t>
  </si>
  <si>
    <t>MESTEPPHSPPAPVALFKKRTGKPNFRKRATAPPPASDSDSDYSSSEDESGHKIKRRKKNTGAITASSRNTATDTTDLTASKYSAERNTTIKSSNDATKQTNWYDENATDALSSKNLLGKTRDIQSDAPEGTYKGLANQTKFIHKNPDAPTRVVGPVKAPTNIRTITVTDFAADVCKDYKQTGFCGFGDNCKYSHTREDYKQGWQLDKEWEDVTKGKKVTGGTKIASANREKDAEDSDVDDAMLEGIPFACIICKERYKDPIVTKCGHYFCESCALKRYRKDPSCPACGSGTGGVFNVAKRLTKLLERKRERAARRRERAIEAGEEVSDEEEEDE</t>
  </si>
  <si>
    <t>&gt;636_g</t>
  </si>
  <si>
    <t>MATNATEAPEQIHPAPINSPRTSPPIAPTTAPIEVSVSSVGVGDIEDETVNQIEADDLEAHETDSAIGDDRASIASSKTSLISGVAKYRIEVKSSYASLLFGSLSPLNIARMDDDTMPIPNDEAEQDRLDLHNHVFNLVSEGKLFQAPIENPSKVLDVGTGTGIWAIDFADQFPSAHVIGCDLSPIQPGWIPPNLEFEVDDIEDTWTHKPFAYIHIRSLAGSIRSWSRLFSQAYDNLTPGGYLEVTEFEVWVHDQRDDYYNWDMLTRPPQQPGMQMDVMGQWRERKETDAEMHMIRKWQEGLSEAGRRIGRSFDVAVHLRDWMIGAGFVEVVERVTRVPAAPWARNRRQKEIGLYQQQNMLDASSAYGQAHFTRVLGWSPQEYEILSAGVRNELKDLRLQLYSNLFVVYGRKPGGTGKDREV</t>
  </si>
  <si>
    <t>&gt;339_g</t>
  </si>
  <si>
    <t>MLNWEGSGVETADPTKMFPFFYMQALESQLQEVKRHHLFESPHNEVLLLHYHATNLCIHELALLKLPILTNGTNLHQVESLYKSLNSIDSWFAIFFTIPHSDYLVLPFSIFSQIVHCLIILYKLSTLEDPVWNLAAVRKTIDILVVVDEVVRGFKQASAVSSLNGNGDGNEDNLFLGLARRLGSLRLMWEAKLGGGGVGAMNESVAGTAAPLPNETMMDENQEAGPFYSEWMGDDWLTDMFSVEVSQQ</t>
  </si>
  <si>
    <t>&gt;2223_g</t>
  </si>
  <si>
    <t>MQFTSALFASGLLAVAHGATAGVSTLRDFSKLQGRSLAGEATYYGGNTVGGMCSFSTYTIPTGLYGTALTSDNWDDSANCGRCVTVTGPNGNSISAMITDQCPNCGTNHLDLYPDAFAALAEPSAGIIDVTWDYIDCPITTPLYVHLKEGVSAYWFSIDVVNANKGVSTVKVSADSGSTWLSTDRLTYNYFQISSGTGTTTVDVQVTSIDGDVITINDVSVVAGQSFYASGNFPLSGTASTPVVVASSASSTKSVQATSTTDGAVVATSSLVVLDTSTSSIVLATSQLESTASDVFSSSVSIATFPALTASATISIAPVSTTVSSTSAAIIASISSAASVVQSTTQEETTIPAQSGSVHIVTVTAPEVIVTETVTTTIEYTDYVTTIEVDQATSTPQSGAHSRKRAIRRQRKARGIAACSSSATGTAQFSSSVSSILSSLSSVAASATGVAQSDAESASSAVSSAAAAGGYTTSSVSAAATAGSGAAASISDSGEQTTVVVSITSLRTITSCAASVTNCPAQSATVVTDVVALTTTVCPVAEAASASSAVLSSYSAAVASGTSVAAVQPSSGAATTSPAVGQATSIQSTIGSISATLLGGASSTPSASLSSASSAEGVETSSAPTSIVAPHLGASTPSVVPASSQALCEGCSTSVIAITTCLSSTIYSTIPLVVPTTKSASLSPVVSPTVPAVQQNATTTAAQPQFTGEASSVRGSMVLAALVGVMALVL</t>
  </si>
  <si>
    <t>&gt;5785_g</t>
  </si>
  <si>
    <t>MSLTVKHLNSDASFLLTFQPTLSSLPASSDPPATFTVLLDPWLSGPSKIFHSKFSISHHTSKPCISNLSELPEPDFVIITQDKSDHCHKETLTRLPANGTKTIILAEQTAAKIIRGWKHFDPEKVVTLSKWEDSRSKATLKSRNLSVSRTLENDSIHRISLEALAAGGLKGEVTIALIAQKSDITRLHNALAITYKPPTSLYPFDSHPMTPPATPQSFRSSFTHAGGTRTLSVIYSPHGCNYRTLHPYITSHLISKAAVPLTALLHCFDKVNNAWYLGGNICTGFPGGLELVKNLQPKVWISAHDGDKETKGLATKKIEIKKYAKEEVESVVSPRSAGFSNSKNLTEVMVLKPGEQIHLSHIMDFQPSYCTSSRGSTGSVNMRPISENAIRE</t>
  </si>
  <si>
    <t>&gt;663_g</t>
  </si>
  <si>
    <t>MPREIITVQAGQCGNSIGSQFWQQLCQEHGISQDGNLEEFATEGGDRKDVFFYQSDDTRYIPRAILIDLEPRVINGIQTGPYKNIYNPENFFVGKNGVGAANNWGDGYQTGELVHEDIMEMIDREADGSDSLEGFMMLHSIAGGTGSGLGSFLLERLNDRFPKKIIQTYSVFPDTTNSGDVVVHPYNSLLSMRRLTQNADSVVVLDNGALSRIAADRLHVQEPSFQQTNQLVSTVMSASTTTLRYPGYMHNDLVSIVASLIPTPRCHFLMTSYTPFTGDSVEQAKTVRKTTVLDVMRRLLQPKNRMVSTIPGKKSCYISILNVIQGDVDPTDVHKSLLRIRERRLATFIPWGPASIQVALTKKSPYIPMNHRVSGLMLANHTSIATLFKRIVRQYDGMRKRNAFMEGYKKTAPFADNLNEFDEAREVVTDLIAEYEAAEDADYLNPDAGNTTTGEAGDKRVS</t>
  </si>
  <si>
    <t>&gt;11160_g</t>
  </si>
  <si>
    <t>MSKHIVLTHEIFTYLLKSGGRYSGVGVTSTCYFTNGPLTLELRRSSSIYFLPSNNFRLERVSTIAFPHKVSPAKKARVIGPKDVESQKVEKLCSNLRFPEQDHVRFSMTPIQHHYKLYKAQGGKVPAYTIDTPEARQCALDFCKEKVRGYQWWGACWLGNSSWILYNVAHLFTWQAYNDCRSPNEAKKKREREQEISNNDSVVAQPKRARSSEVEVADQEKSLYLMLSSKPDELLSLEPLRGKPVTIKEFTRDWLLNPFASWPSSADRRLRHLMHMQNIYYTPDLTENINILRPLNKMLRQKTKIEQCDWEQYNTLHSRVVERIQKLTTDLLRNGLIECIADGRIVKASHFAACWQAHIRQPSSFTNTQPRSNDQPFNQVDKNDQSAERSEITSEAESVPNSPKTIATNLELPRVVNLRPILVDGQREEHNSTEHFATFSTYCRSPKRIDLSFNALETENSVPSARRGLVADNTPQSRMHGVSTEQPSSSSATQPITEMSFTCGGDRALSIEHAEYSSDKDFWEGSSTFVDIINPNISSVSPIGGASVSEILITKIYTPSVNAPLSLDSNITTSNTLIPEPSSGARPISTLVETSEIHDLPKHNRPVVNLLPTAATCFDQLNLEASPASRTPPEQNISVVISPGSPSSFGHPKPEARAKNSQPSPPTTPSSRTQSISINASPQSSSSQQQTAQSEHWPVSSPRLVIILVNQDGKPDLLNQLPASYFERSVSEFFALYSEKTSLLLEEIRSLTFAFALGDKNITTVPRDDEKKWEHLTQTARCLLLLQSTKQGARREIEVLVGMTDGAGG</t>
  </si>
  <si>
    <t>&gt;7577_g</t>
  </si>
  <si>
    <t>MAILPFLFVIVYITLFGFINPIAAYPQGNTVRVHPGESIQSAIDSANEGNRIVVEAGTYPEQLTISKNGIILVSRGATIIPPASPITNLCSDLAGNDSATGLIPNQAGICVAGTNVDLAPFVTEHRKVLSVGQRVKDTTISGFSVTGFAGINIAIVGGKDAIIRDNTLTDGAQYSALTVGSKNSVIKHNTVLSTVPTFIGICMDDISTVTIANNDVSGSFIGLCVQTSGADVHDNNVHDICIGAFVDPGVDSAQIQGNTFGPAPPGCPSDFTFGVIILGATKTAVKWNTITGIKVDGTAVGVSIADDIGATGKVSSGNRVQGNTFSGNDIDVAIRGNGTRNVVKWNSGCLVSSPAGLCGGN</t>
  </si>
  <si>
    <t>&gt;420_g</t>
  </si>
  <si>
    <t>MFLSYKPRTFLVALLGTLALSPCFAVPVGAGSNPPQSPSSGGGPATPAGKAVPIRLPPAPMKDRQKAPPDFTKFITEWMEKKEDRFRAMASSKGGTEGWAQFDFEVETKLRQGIDIESSIDVREQRIYADQTLAADWVFAPGNNHKGLIVELKVESSSQKGAALASKALKDQRKILSPLTEKYKDYQRAVVAIAWTPITQKALVDANMYPVGDWKIMMKSHPGHEIKVYEWNGELKGTDSPSGSNPLAANVPLAHPGKQSLSFSNPPSQRPQTPSSQSPGGQATGQTLGSPETPSKKVHKVRDLLRKLKLYRRSNKNPPEDHAMRTKVF</t>
  </si>
  <si>
    <t>&gt;3697_g</t>
  </si>
  <si>
    <t>MASADKGLEEIPEGTIESNYDETIDSFDTMNLKPELLRGVYAYGFERPSAIQQRAIMPVIKGHDVIAQAQSGTGKTATFSISVLQKLDPNIKQCQALILAPTRELAQQIQKVVVAIGDFMNIECHACIGGTSVRDDMKALQEGPQIVVGTPGRVHDMIQRRFLKTDCMKMFVLDEADEMLSRGFTEQIYDIFQLLPQSTQVVLLSATMPQDVLEVTTKFMRDPIRILVKKAELTLEGIKQFYIAVEKEDWKLDTLSDLYETVTITQAVIFCNTRRKVDWLTDKLTARDFTVSAMHGDMDQSQRDLIMKEFRSGSSRVLIATDLLARGIDVQQVSLVINYDLPANRENYIHRIGRGGRFGRKGVAINFVTAEDVRMMREIEQFYSTQIEEMPMNVADLI</t>
  </si>
  <si>
    <t>&gt;11164_g</t>
  </si>
  <si>
    <t>MGRSMYTDYEIVCRTNIPAFKLRHSSVRRRYSDFEYFRDILERESARVTIPPLPGKVFTNRFSDDVIEHRREGLQRFLQIVVGHPLLQTGSKVLAGFVQDPNWDRNAW</t>
  </si>
  <si>
    <t>&gt;10618_g</t>
  </si>
  <si>
    <t>MSSLPHGFNENSDSLGGLSPFNLTTSQTEYLNLPPPRAPRFEREFSSHDTFTKLHFPLEFRKFSESSPLPASTPTRPRSRRTKYIYKDVLATSSLPVKPHSTDSSHRERNYTRKREKHFRKARTGFIEKITAVTNSETPQMSRSWSANLPDWFEKKPENEELDYGDPDPEFSYSRGYSPPPTFKGENTYPYIPSFTLFKMPPRQCSRSTRLYTRRSPSTFRARTRSPHSHLYPKGRSYYPFSRDSSMGQYSPVAKDSSRRSPSPQWLSPVHRPQIHKHESSSKCRLMAERADVVGERTKVYNVPDALKERVPKRAECYNCIEKGHSFMECTFLCGRCGGEGHKAIMCEYKDSEF</t>
  </si>
  <si>
    <t>&gt;8206_g</t>
  </si>
  <si>
    <t>MVKADFSRDYYGDLEISPTADVAEIKKQFKKLALKYHPDRNPGAESSVISKFQLIQSAHEVLIDAQERAKYDANRTRFSSASFRSSAAYNGGTASGTRGNPWSNVSSQFPTPPRHPTARKPPPPSTGARRYEKFATPNQSAYQAQQEGPEGRRDTYTAWENLRHQNTKEHGPGKTWKAPQPPPRGTPKSGREESNAQRHPPPPKARPGFDEFREANSTHARSRSTNAPNRKGFMPSTPLGGDEPPAPMGAYFTQRNKPNTPPMPPPRENVPSREPVLDPLRTFRDKTTPSMDTRKSQPYATHGGEKFNLFESANMGRSQSTRTRTEKNSVPRTGSDSNLDSPRRAKASSFAERPSARQPKPAYTEYTVPDDSSSEELPQMKPRSSAQRTNGAIPKESVRPTAMNSEPTSKQSKFQQFRQWLKENPGQEPPLNGFPPDGPPLRSGQAKSNPNGEPSMYARPALPSVKSNRKQNSSYESHIPTVLEENTSTRKSSFAKPNPYGSTPMKWFPFCGFPPAKSPSGMAGSNKLNAFEEGQRSLVNELINKRSVSSKYASEVSSIDPSRSRNQTQLGKTDDQLNGSDTLSATARLRRPTFSQLKRKPSSFLHPEPSFMSSNKSRMFWNGAEHLKTSANPSSSFSFNVNDDTFKNTEYRASFSNSADNIKFTPEDWEGKFEAGGDYFRPDQKAAGVPRPRAQSGNRTRGRSPTKARPTVDPRFMQPRVDPETSSESPNGTKFSPEEWAETFKPQTFMPPANSGVPSRTMPGRKRTNPIIRPTMGSHAAMVDDSSTSDEKPLFNGQSKAPESKRTSPSQTVTPEPMDIDMTPPTYTVPQFMSSMAGKGLNINTEPLKRPAASSSTTSPIDEASLKVDLEGLKLQDLLPTLNMPTAPPIPALPIFPAGQRPTFVAYNDYLKRYAAYMNEWDLYDSKFILHFCARKAMNERLGEKRWTEKNALEQYRKGLQEDEVVLAQWKSAQVSHQGVVKSAVILKEAMDVESASSSSGSRGDRPSPRKKAH</t>
  </si>
  <si>
    <t>&gt;7127_g</t>
  </si>
  <si>
    <t>MADMLHHHISHDPTNMGIVSAPHGPETGDDHESLPYNHDPEREGELFNYLLQPADLYTPEGVYWADLPLRQRLSFVTKVDNEEAAAEFGSFWRMFKSDPLSPLSWYFKHAVLPGAGLGLEGYVLFSIGNLTPLFSAVWPACWKKNTTCDVQWINSITYLEVLGIIVGQILVGAIGDGIGRRWGLIQDAAIMFLGLIWLTASWGVTLNGWVICYAWALFFYGIGVGGEYPMTATAAMENAVGSGRVSTKEDRLHRGRKVTMAFLMQGWGQFLNQIILIVLLLIFHHKGGPPYSLVSVQWTFRVSFAIPAVGTLWLVYYRWFKMPLASKALNAAKKKTNVTGYDVQSLKMIFKHFTPRLIGTAGGWFFNDVFFYGNKLFQSKFIAVISPVATAEGNVMTNWLWNLVNIAVSLCGYYLASFLIDHKFYGRRKMQIVGFMMDFILFIIPAYHYKYYSSIAGIHGFQAMYFLSSFFNQFGPNSVTFLVAAECYPTPVRATAHGFSAAVGKLGALLAAIVFNYFSTTEKFYFVPWFGLAGALVTLVFLPDTTGLDLKEQERRWVYIREGRENDYHGVAIHPNHLSLWERFVTKVQRNYNPELDRESKIVDLRSDWEARQLEKQSREDGLADDDEEYSDDIHRYFNSTKNPAQAKLEASHPHSSSDEISNEKGESSS</t>
  </si>
  <si>
    <t>&gt;8208_g</t>
  </si>
  <si>
    <t>MSYLSSNHKPRLIYPLSTDVYATQPVAKFATAEQRQSILPSLIDGKTSVCFGVTEPNTGLETLELRTSAVKDGDNFKISGQKIWISSAQVASKMVLLARTTQLDQVMKPSEGISLFFMDFDPTKPGLELKKIKKMGG</t>
  </si>
  <si>
    <t>&gt;5430_g</t>
  </si>
  <si>
    <t>MSSTDEKVDVRWHRSTIYCAFLVAATAFTCPGMFGALNGLGAGGGASPDISNAANAIVFGCLAVGSLFVGGIANRITPKYALLIGTLGYTPYAAGLYCNDRFGTNWLLLFGSVVLGISACFLWVASGAIMLGYTEENKKGTAMSIKFAFQNLGASIGGIIALSLNVEKDYRGGVTNATYIALMTLMCLGFPFALLLPTAAKVQRSDRRSVVLQKQPSLASEFRVLKSIFSKPWVWAIIPLIIYAQWFLSYQWQFNFAYFTVRARALNSFLFYVLGLLSALAMGQLLDNTRWKRKTRAKIGFAIITVTTGTSWILGQAVQVHYDKVKPTLDWNDHFYGLGAFLFCLWGFSDPLVTTYMYWLVGTFSNDLNETSFLAAIMNSLGSVGSTFGFVVSAMDFSYNGACALNLGLFFISLPGLAWVVFTQVSDTTHGTNLISGVLVASSSESDSGQEKDAERNLPETKFGVHSASVAL</t>
  </si>
  <si>
    <t>&gt;5633_g</t>
  </si>
  <si>
    <t>MNEASRSPGASYKVVGAKKGVRGRLDYSILVPRKDEGDGRLGTTGHGIERADQQISKSAEGGLSRMDMDMDMDGSREVRGVGEERSIADVKPKPGTGTNGQSMNP</t>
  </si>
  <si>
    <t>&gt;3014_g</t>
  </si>
  <si>
    <t>MDLIRVCVVGGNAVSAFLSWRLQATNACDVTLVWKSGFDAVYQYGISFKSTSFGNERFKPRHVVRAPEEAAHSKEGAFDYVLLCVKALPDIYDLASVIESVVTPQHTCILVNTTHTLGVEAQLESRFPSNVVLSLVSGAEIVQLGASEFEHKGSTEIWVGPANKNPAMSNTMQVDMADALAMTLSTGQVDCHVSTNIRQQQYERMIGPITFHPLSVIFETPAHGALLEKVGVKALVSEVFDELLSLAKAQDCSFPADFKPKIMEEMLRPVETNSIMYQDFAARRPMEVETYLGSPIKLAQSAGIRVPRIETLYAILHNLNVVNQQRKDIPTPSPSVAGPPIRISSVPPPRPMMNGNGPPRGRGRGPSMNGPPPGMRRGPPPMNGGPPYGNGRPMTGNGNGYPPPPPRNQSRRGSLEGTDLEEFSHLVLYDDIPETGESNYGDVPDLAIRERELQLRQRELALREQEMRMKSGGRGPRRGPPTPSVRNGGFDDDDDEDDYFDPADGPPVPVIDPDNFDMMSVTSRRNRKAPSASQIRKNPEYDPGSGGRRGGGGFMRPGVPRNRSSARIVSQMPGLHDSLIDDPMLGYSSNRYGNVDRAQMGMESRTNSLTAARLDELQYGGPPTGPGGYPRRASQSPGNPYSPQMGRGNGRPSPPNGFGGPVNGRPSPPAGMRQPVPRHPPGQGNAVAPQQVEQYAGVSALHPPKGPVNVRSLTGSASASAGSGESANIDSEPSAHSSQSSLGPRPLIGVRTTTILFSIHGLFDLHFTNAVRVFYFILMGWDGAGRSNMGKKNYGMDDLCLDLMTTGN</t>
  </si>
  <si>
    <t>&gt;2819_g</t>
  </si>
  <si>
    <t>MEVSADRQQQQQPASGQPAAARTAAPCIAAGVISRVAASVASGLATFGATQGWTFEGVGSSVSERAVFEPVVHNALGIAHYYDAETHEMLNQTYGDMLDS</t>
  </si>
  <si>
    <t>&gt;2459_g</t>
  </si>
  <si>
    <t>MSTRPQNIGIKAIEIYFPSQCVDQAELEKFDGVSQGKYTIGLGQTKMSFCDDREDIYSFALTACSNLLSKYKIDTNSIGRLEVGTETLLDKSKSVKSVLMQLFGDNTNIEGVDTINACYGGTNAVFNAVNWVESSGWDGRDAIVVTGDIALYAKGNARPTGGAGAVALLIGPNAPVVVEPGLRGSYMQHAYDFYKPDLTSEYPIVDGHFSVKCYIEAVDACYKAYNKREKTLKALANGHTNGVNGHTNGVSTVAKTPIDRFDYMAFHAPTCKLVSKSYARLLYNDFIADPTSPTFADVPAELREMTYEKSLTDKVVEKTFMGLVKKRFNERVQPSIEAPTMCGNMYTASVYSGLASILSNVESEKLQGKRIGVFSYGSGLASSLFSLKVVGSTKPMADTLNLKARLAARNTVSPEVYDQTCELRKKAHLQKSYTPSGNDATITKGTYYLENIDDMFRRKYGIKA</t>
  </si>
  <si>
    <t>&gt;3281_g</t>
  </si>
  <si>
    <t>MPSRSSPRSPTTRTHSQQYIKRTYTYPDDPQNGYNPWSESPHHLSQQQLEAKKREEVREEAKLKQLGKPQEGGIMSWFQKASGSSPVQFAATAIVSGVVVASGILGYQAVRRQEKVEELKKDIPEEGFGESSQLTDYGVATLRNGLSKEDERGAELAVRAQRGDYDDELILEQLARNRVFLTDAGLAKLRSAFVIVVGCGGVGSHCTAALARSGVTYIRLVDFDQVTLSSLNRHAVATLADVGTPKVSCLKKRLQQITPWVNFDLCNELFEASAADRLLGPWKGKKPDYIIDAIDNIDSKVALLEYCYKNKLPIISSMGAGCKSDPTRIFIGDISTSTEDPLSRSTRRRLRAAGVASGIPVVYSTEKPGPGKAQLMPLPEDEFKKGSVGDLGVLPDFRVRILPVLGTMPAVFGYAVANHVILKVTGYPNEYIPAKGRDKMYDVILTQIQGFEEKLVRATVIGEEAQGLKLPISVDDVGYLVEEVYRGRSVVSGVPTRLALVRWWKPKGKVVELGVEGQKNSLLGLGELVCMTKEEARRHEKEVIRGNKKPEDLYDEKVVKLVEARMQEERAYSKYR</t>
  </si>
  <si>
    <t>&gt;7278_g</t>
  </si>
  <si>
    <t>MPPLKSHSSGGSHPPEPNNNPFNAMLEGQNSTDEWWDEENLVGPPPSEVSAASRVTLWPRVPERTGLGLYINSPATRVEKRHSVQRPIRNKSRGRQRKQNARAGIKVVTDFARNQPTEPSVPVSQQAPPVPAEPARFVQLEDLQALKDQPTKKPDRFWRSRKDKAMGKSLESILSRQRERTSGSGHARNISLRSNSSRWRPTPQRFSSLELGHDLSPNDRPIPIGISIPSSELTRQVLDPQTATSEATRTSRLYENHSSRLDVPETPTILITPADQSSWARSESRNLFPNPYIRPPSSVYSYATNAAYLQGGTSTSPQIPFPLLGDDKQGKTGQESYFSPDSDDVTTWEDDDDNLDSASTSRRFSSGTVFEEDESPIIARAGRAVSISAGSKLMRPASTSTVATRRRSRGWWNYITTPFLSRSGTFTTRNPEDQQRPALPSLAIAAIKAQEAERDKSSWEKQFSPVTPKTSTTAVSDSWWDTDVKHPLPSTKSPVLQETRHKVQTSISTLGDIEPETVTFASTTMSSVHDEHSSQLNDENTSVKSQSISEANRDRNTTPTTTASNPVESPNNHLEGQRQLNIINNFVNVHQIGPANGPVPTSVFSAAGKASQSPSAPPPPYSPAGAPASGAPPRVRYRAVFPAGHPLATQYPVSPGPLSPGMREAMSSRGAIPMSDVPLTPPLPACRPINLNPGYTELPAQQNTHSIIMTFPPPPSRAKKAEAKRRRYEKEEAIARKAGGLWRGRGCVSDRGCYGRSGAEGRKRRRWYLGLTVGFLLTIALVVVLATTLHRKSSTAIPPTQWLNLTGFPPIYLGLSTIIAPVNIKTDTGCVFPATQWSCDLPKELQASVSPNQASQPNFILEIQWDNSSSTNATFRNVTGNPTLVTRAVGGGPVSAGQFIRNLVLQARQAVTFVPSPTPPSYAEDFFLGNTTDEIVSENKAGEPTPFYISLLSKIPPTVARRQLTPRDDLFPNVTATIPAPSLNSDGTAAPANLLPSPLPTQQPIRLYDRGLPTEHYGFYTYFDRTIFLKSLTLLNDTNIENGEVPDDENGGATESEAAFRCTWSQTRFLVQVWTRMNTTSRLLNATSIPDTMNAVTDLAQPGTFPYPATITTDRHGGDPGTKMVYCYDMNDREGIVAGSGKINEENRAFGGTAINPAPGLFANVSNVDMTLGGYDGGTGGCSCQWSNFQEVVGG</t>
  </si>
  <si>
    <t>&gt;4606_g</t>
  </si>
  <si>
    <t>MIASQNPNPDAFHRIEEIPERLDEQHHITTQTLGFLIHPTISSGLACRHGTLRIADIGAGTGSWLIDVARIFPSAKLIGFDISPSAFPNPSTLPPNVSFRTQDMLSSFPSLEIGAYDLVAVRFISMATTRSEWISTIQNLLALLKPGGWLQWIDSCNFSLYCDTPGSSRKACREIYDGLESFREKEDLVIGMGMQARGNVGREEVWRGIGLVDVHEDVFSTDRVRDAGLEFREKGTRNAIACFVGVLEELVNEGKGEGWSRERIERVKMEAEGEIDAGVYHTLDHVCIVGRKPDI</t>
  </si>
  <si>
    <t>&gt;302_g</t>
  </si>
  <si>
    <t>MASMGAGYLDPAPLIRTVKHGGYINKLLQNICVGEGLSKLGVKAELQNRIVERIQLHANNNDRARFERLRRMIESPHDIPAQPPYNWNMGGGPAPAGPGNLPPPASRPANDWRGGNMAGGLNSWRGNGQGHSRLEFKESPFFKIEQQLGEPAPCDVMIHHRHTVKMAVRVSDHPILSCVLREPALRVLVFCAAESSGVQDILFPHQSEIKVNGDEVKANLRGLKSKPGSTRPVDITQKLRLNIPAYSNSVELTYALTNKKYYLCLYVAKAIPVEDLAKQLKNGRRITEKSVLDEMAKRARDVEIVATASVLSLKCPLSTLRIDLPCRSITCRHNQCFDATSYLQLQEQGPTWLCPICNNPAPFNTLAVDDYVRDILQKTSKSIDQVTVQPDGKWELHVKPESARASKMSNDNGVTSDSDDDLVEITKSGDTVLMGAPKPGPGSSFNAVPRSVSREQSTSSGPARSISTINGKRPAAVIDLTSSGDEDDEPPVRAPKRQQTTVNNYTPPAIPAYRPPAPYGNGYLPPRN</t>
  </si>
  <si>
    <t>&gt;4345_g</t>
  </si>
  <si>
    <t>MTLLINEDEAPVDAGSLTVTLVREDEDAIDVGSLLVVLVKEVAGSLIAMLEEVWATLVVLFEEMTELVVGSTTELVELLLTELVDTSEDVVEDATDLVELDETDVVGSATDLVELAETDVVEITTDLVELDETDVVAATEEERLVNEASVDVFEALLVQFLEDLVRVEEEVVALDDKDVVGNAVVLVEFVVELDDTEVVGSTTDLVELDDKDVVGRTTDAVELGARVVVGNVTDLVELDDTDVVGSTTDLVELDDKDVVGRTTDAVELGARVVVGSVTDLVELDDRVVVGSVNEVVEFVELDDKVVVGRTTDLVELDDRVVVGKAIELVEFVELDATDVVGKTELVTEYVDEEVLVAFPVQFLDGRPVRVVEYIIELVEWLPGADVVESGREVVELAETDVVELADSVGRGIELVELARRDVVGKVTELVEFADKDVVGKVTELVEFADKDVVAKAVELVEFVELDDKVVVGNATELVEFVVLEDNDVVREGIELVNEYAVEEVFVTFPVQFLEVRPVRVVEEVVDDVMIGDELEIVEELFDLKDVEIADEELKDTMVDEGLEMRVVLFAAKDDDEVAIGDELEELLLLKLEDDDEVAGTDEEVNI</t>
  </si>
  <si>
    <t>&gt;1720_g</t>
  </si>
  <si>
    <t>MSRSTRPSGTMSRNQYSPPVSPIHSELDQRRPKSPIPRETLPAYRGEHDETDRIMSAFERSQAGRAARRRRMIENPTPLFVKRPSAGSMFARSPVGPRIAETTKALAEKTNSADFENMPEPPLNIPKTWGSRARKREKWLQKILYPESTEEIGGSPQPNQTLPHQLAQFEEPNNNVQNKELDHYELSFTSVEDEKFNDYEQVLPSVEADEAYPTEEYTPPSMSRKSKQNAYDDSKEPQSAIPLPRTWGSRAKRTHWMHKILSPDDPLDRFSPPSSEIGNKFSDGLLPSADILSAQEPTPPSSRPASAQPTPHRDHKDSIDFHDPWNTDDDFTSTSLTTSPVLRIKNSRLDEIRRQEIYSLSEKDEDLADLSDLPVESPRVQDRHPQVTTEQPPVTTQQSPVSATKQPQTPSSEERGRPTPTTPVPFYLNGVYQGIIYTDAPASNSPKEDSIETLRKLSRAMSKSPAPPVKRQEGDDENKAEDPEERIAAEARLFEIPDNKSDRNSSRPSRSTSPINGNHDQGTAPSSRDKMPDVNQALPAPKIARTPISAIRKHIAHRRSQSLSSPDCEIMYMVGDRPSSSDGTKPAAGHPRGRSSSAPIINTAKLTTAAEDVAEIQRQVEAEIPSVEDLDTLFGLEGRAMADLPKKKEASLIVPQTERERLIEQQCIDRINQAFKNTSSTIRDATHGLERLEQQVSSLPDSGGNSAPLKSERDFATVQQQNSSHATTSNDKPMVKLKLNIEIPFPHYRRFRWLLMMLLVLLLAFAIEVIMEVSEGQVAYGGASDWWLGRPGPIGVTKSMPNSSMFADEVVY</t>
  </si>
  <si>
    <t>&gt;10345_g</t>
  </si>
  <si>
    <t>MAPEDKQYLKENVGLKRKRAPLVARKTGSVDPSLRVYANTRTQKPLASTSSASFSSKSTAPERPPRQKGPTLSTNRQNSEDHRSSRSLTPPNKENQQVSTAKLMRLRMAFPQLSPQMAKDVIIQHGGSVDEAILHISSTDMSTKKAAFPSTTLDDGKQNMLQKMTQNNLPPDYISPPHRAPLRLADLLNDEPMPIFRVPPPVDDSENESPSPTKHDTAQMGNSPDAELSPVLAKAWDHEDRDDSPGSQITQELRANADANSQVVSVEPEVPTSIVSFTSLAEVPEAEHNTPRLQLPDDSSRQLSKPDEEMQDAKMSGIIDHLAVKIPHSPLKSQTSTSSSSPSHSVARSFMSFTSGSPQNGRHISVEVEMADVLPRPAQEEPNNPDISDLIGIQPETELYDTGVLDYWIAKQRDAMDNDEEEFLSTKELLQSQRWGHIDPRVAWPTTKPPLSQEEREAKIKEIEARGGRKANFGTLLTTQVRKERAEKGWDIHQRCDTRDDEGVRELTMGMGELFAIEGLGNCVPGIRYHKDGVSELVMREREMEPEPGRRRRKPREYPVIGTRY</t>
  </si>
  <si>
    <t>&gt;6291_g</t>
  </si>
  <si>
    <t>MSSSCCKSQLCSTTDTCATATPRPVEVSSPISEPEVEDTCCTEDRVEPTTQAEVQKPAPEHTKAVSPCVECDGSLGSEQPCCDESCMVRIAARECEDSCGSEGDCASTCSYKGSSKPQSPVSCVYHQLSVDDGDECCAKAAQTVKTKKAPCQHHMQSAKSRFQPTLDALGCICRTLFALNLESCCVKGQNSQPKSRRSSARIYSPRPSAISLKCTEGNCCCSVASSNTCKKPVEPHCNSFLGTTEDYSFDKLNPPKLSTSCAKKCCSETPKPAIIDAISDNCCSGGSCLEDKNISEAAAYKVGLDPEKGFLSDEHVVLSIQGMTCTGCETKLERTLANIPGVSKVKTSLVLSRAEFDVNTAQISIDETVVRLQKATGFECQKLSQDGHELEILSPSVSEKLLEPSPPGVLSINPTTNSTLKITYDPQIIGARDIVEKAFDQQLNLAPNRPDPSISASNKHVWQMGLATLTSACLTVPVLVLAWAPLLEREITYGVVSLVLATIIQVFIAGPFYSAALKSLIFARVIEMDLLIVLSTSAAYIFSVVAFALMVTGKPLSTGEFFETSTLLVTLIMLGRFITALARQKAIESISVRSLQQYTAMLVEGDGTATRDIDIRLLQYGDIFRVMPEAKVVTDGTVISGNSEMDESMITGESSLVTKSKGSPAIAGSVNGSGTLDIRVTRLCDDNTISTIANMVDEAKLSKPKTQEIADRVAGYFVPVIIVITIITFVIWIAIGIAIQKRSSSDATVQAVTYAIAVLIISCPCAIGLAVPMVIVIAGGVAAEKGVIFKSADTIEAAKNVTHIVFDKTGTLTVGRLSVKASNYIDGSAEDVKPILLGLVSGIKHPVSRAIAEHLQSLGVCPAPILDTKSLPGKGVLGNWDGNEIRAGNILWTQTTSSPELQQFLTSSSTVLCFTINNTLQAVFALEDTLRPEAAHLVSTLYAKGVSVSIVSGDEGGAVQKTAESLGIPSSNALSRCSPADKQAYIKALKASSASSVVIFLGDGTNDAIALASADIGIHMSEGTDVARSAADVVLTHADLRGVLVLLELSRKAFRRIKFNFAWSFVYNLFAILLAAGAFVNFRVPPAFAGVGEIVSVLPVIAIAVGLRWARFSA</t>
  </si>
  <si>
    <t>&gt;157_g</t>
  </si>
  <si>
    <t>MSGAIEALYIYDEQNHPILSHTYTSRPLTAPQLLPLYLAHPLPRPNLIYLPNTSPATLVFSLIHSNLLFLITSSSEVEPLLALEFLHRITDAFEDFLGSPLVAQKIESSYDVVAQLLNEMCDAGAVSTTEPNALREVVEVEGWIGKLLGGINIPGKPGFSSTNMSAISSTGTLAANTPALPWRRANVRHTHNELYVDIIETLSVTLAPSGRPLAAFSNGTIAVNSRISGVPDLTLSLTTPSGKQNIGSVMELPVFHPCVRLGKWSQNPGELSFIPPDGNFVLASYEVDLLPFQSGKTGTISSSSLKLPVSLEIKTSLGDTGSDFEVRLSLVKVSGHGHIPSGSGPGLRSGGRSGGRAGTGFGSGISAGTSSTPILEDLVVTILLPSEVRNLPEIKASRGDTTYNPGEKNLEWHIPARDAVLGMATLRCTVVGPLSDDSDDFEGNGFRLESSYDDQYDAYQSTPAKRAKSEVVDDQRDIKRIAQNKILMPSSAMVSFSVKGWLASGIKVDSLEIDKKKSRGLGDLKPYKGVKYLTLSSSGVEIRC</t>
  </si>
  <si>
    <t>&gt;8338_g</t>
  </si>
  <si>
    <t>MERKSETATYTHGHHASVLRSHSWRTALNSAAYLLPHLTPSMTILDIGCGPGTITVDLAGYVPQGHITGLERAGGVLTQARALAKEKEVTNIDFVEGDANSLDYEDGTFDVVVCHQVLQHVQDPVGILKEMRRVAKVGGIVAARESDYQSFAWYPDVEGMENWRSLYLKVARANGGEPNAGRTVHAWARKAGFPVADIQNSSSTWCYSTNEEIEWWSGLWAERTVASSFGKTAIDGKLATSAGLEKTAEAWRKWGGQEDAWFSVLHGEVICRKENLKEHKSRKANTVLVTGASSYIGAHALNEFLSAGYNIRGTVRSQTSANNVLASHAKFATQLSFIIVEDITKPGAFDEAVKGVDGVIHMQSPFWLDVEDNERDLLIPAINGTLGLLKSISEHSPLVKRVVVTSSFASLIDMSKGLWPEHTYTEKDWNPATYEEAKASNNAFAYCASKSLAEKAAWDFMSTKKLNFSLSTILPPVVYGPNAHYITNLSKLNESSAMFYSLMNGSRTEVPPTGFWAIVDARDVALAHKLAYEQPQAAGQRYFVTAGTFSFQMICNILRKELPKIRDRVPKGDEGAPLPPLYKVDNSKSVKELGMTYRPLKETVVESALNYLDLEKQLQT</t>
  </si>
  <si>
    <t>&gt;772_g</t>
  </si>
  <si>
    <t>MIPKHETAIQGGKAPATATEDAQNVFPPLCLRPYPESATPSPTIDGSCAFSGTSPNFLVKAAPSPAQKSFFDIPFDIRENIFRLALQAQTESYWRPHPPNRVPLHPWPALECEKGDEFEWLAYQRVHYGTKLWTATLPVCIQWYNEILAVFFTKLHFYVCKNIVEHSQSRLLLGLSSSTFSDHATPYAFCMYFTMQFYPNRYRRHCKIFTLHKSYVHSEGDPQDLSARPFLDQSRQRILDTMLNFSRPFKHVSQLVLNDFSYYKNAARYGKTPRKPIIMDLMEIIEQEIRSER</t>
  </si>
  <si>
    <t>&gt;2426_g</t>
  </si>
  <si>
    <t>MSTSSTAHKARDTFYDQIVKSAFQEFTRREREFLLALPPSDCKALGVDGNRANIQVACHMRHHVEFLLTLKGIKPCMIIYHGRDTVVFTRLVHQVLKPLVEKYSLEEYGFILRQVPNLTLMEMGRPQPDQFFKDGWLFADTLARSSNSSLWPSMQKVFLTPTTIYVTHQELNEYQDLIGKLLGYPVQSPRESDENEILYMDETERHALIRETSDESICCVPGLQYFDDKGTDWTWRDCLVHSYRCIDAMKSVGSELILDAEEHELLRAFILEQQASERG</t>
  </si>
  <si>
    <t>&gt;331_g</t>
  </si>
  <si>
    <t>MPEFGFHTTAPEIVAAFPEKVEGKTFVITGVSAKGLGGHTALYLAAGKPAFLFLLARDESKVAPVIKEIASISPSTKALYISLDLSSQDSVRAAAASITPSVSNIDALINNAGVMAGPYATTKEGIERQFGINHIGHFLLTNLLLPKIGAGGRIVNVSSAGHAMGEVRFDDYNFQNGKTYNEWAAYGQAKTANILFAVELAKKLKNRKISAFSLHPGNAATNLAAHMDPNTDWGSVMKLISRPVPQFKTLEEACATTFAAALDPSLEAFSGSYLDDCKPIPATPAASSPENAAKLWELSEKLVGQKFAY</t>
  </si>
  <si>
    <t>&gt;9336_g</t>
  </si>
  <si>
    <t>MASASAPAPTNGDVTPSQQVDLTTIPISPDGSNSDEGAKPHGDDEQITVFHDKDNFNVKHPLMHEWTLWFTKPPSGKGDNWNDLLKEVITFNSVEEFWGVYNNIAPVSELAQKSDYHLFKAGIRPEWEDLQNKHGGKWSYSFKEKRSVPIDELWLHVMLAAIGETLEGEDDGEVTGVVVNVRKGFYRIGVWTRTNGKSIPNGGDGDVAGGKGRSPEKGKKILEGIGRTFKKILKLSVNEAVEFSGHTDSAHSGSTRAKAKLSV</t>
  </si>
  <si>
    <t>&gt;59_g</t>
  </si>
  <si>
    <t>MFARPIFSSAVRHAARPIPSFASRFQPRFSSIAARLLSTETRAAIDKAVASAPVVLFMKGTPETPQCGFSRASIQILGLQGVDPTKFTAFNVLEDDALRQGLKEYSEWPTIPQLYVDKEFVGGCDILVAMHQNGELAKLLEEKKVLAVVDPAEGEPTK</t>
  </si>
  <si>
    <t>&gt;1120_g</t>
  </si>
  <si>
    <t>MTVSGNPHISSGELGREHGDQTAWCESGTGWKRKQTWAIARIVANGILSGAGGHAKMICETAHSRGPRACSWSRSVTSGGSGGVGDFGLFERGIAFLNSARRILASRDDGAPPDDEDGKFQY</t>
  </si>
  <si>
    <t>&gt;5735_g</t>
  </si>
  <si>
    <t>MATDTAEEPLMRHESPNDDDDVNHEVDLSDVSLLLEKNLKHPGPFVWLLTFTAGISGLLFGYDTGVISATLVSINSSLGHSLSTLDKSLITSATALFALLVSPVSGILADSLGRKRVVLLADFAFVMGAVIQALTSSVWGMIIGRAVVGIAVGAGSFVAPLYIAELAPAPFRGRLVTLNVLFTTIGQVVAYIVGWVFVQWGSESTGWRWMVGLGAVPAVVQSVIMLIMPETPRWLVQMGNDEEARRVLNKVFGQGIDVQRMVDGVLRGIEKEVQEEAKGKRGRMRSPGHKKSNPTSSLGYWFESSKDTWTELFRVGGNRRALTIACLLQGLQQLCGFNSLMYFSATIFTMLGFESPTLTSLTVAITNFILTCVALVLIDRVGRRRILLWSIPVMAIGLLLCSVGFHFISIPESFGSKNPSSSGLTHEKIPLSQRTAPLVVLASVMLYVGAYALGLGNVPWMQSELFPLNVRSLGSGLSTSTNWGANFVVGLTFLPMMELLTPTWTFVTYAALCILGWACIWRIYPETKGLSLEDVNELLADGWGVGESRAITGGV</t>
  </si>
  <si>
    <t>&gt;8115_g</t>
  </si>
  <si>
    <t>MGSVESSWKELDIAIIGGGIGGLSAATSLRRAGHRVTIYERADFAGEVGASISCAANGTKWLEEWGVDISMGRPVILKKLIHHDWATGEVSNVYDLADYKERWGFVYNMFHRVDMHKMLMDGAMGLSHGGIPATLKVNHRCLEINHETGVVTFEHGVQAKHDLIIGADGIGSQVRLTLGIVPDRKQSTSHCLHCIIETEDVKRLGLKNFAANEAIEYWGGTGEQGIYKIVFSPCRQGTLHSYYCFFPIELSKNPGDGWNSKNTVEDLLEPFGTLDPDLLALFKNSTDIKPWRLFVHQPYPHWQKGRTCIMGDAAHPMMPDQSQGACTAIEDAAALGIIFSKKYSFTNSLEDIRKGLEIYERVRKPRATRVQAASARARENITERIGFSSNTTNPLYKVKDEKNKLTIEEMNDYDMYADIGRKVMGSS</t>
  </si>
  <si>
    <t>&gt;6812_g</t>
  </si>
  <si>
    <t>MAERQITIIKPPHLQDPQGPSVFLAGSIEMGKAVDWQTNFSNFLSASSTIPLTVFNPRRDDWDSSWKQDISDPLFRTQVEWELDHMEKADVIALYLAPGTQSPISLMELGLHANGGKLVVCCPDGFWRKGNVQVVCARWGIPLVESMEELEVKALELLCLHKSI</t>
  </si>
  <si>
    <t>&gt;11193_g</t>
  </si>
  <si>
    <t>MFVFRSLAVVLLITVASLPNQANAAASGRNAYLDKQFKQTFYDGYSILKHYGGNGPYSDRASYGIDRNPPDGCAVDQVIGLSRHGERYADPNIGLNFETSLAKVLKANATFKGDLTFLNDWTYWLPSKSYYAQETFSGPYAGLLTGYTRGTEYRARYGHLWDGDSIVPIFSSGYERIIETARKFGEGFFGYNYSSIVALNIISEDPSQGADSLTPTCIHDNDTQTCGNLTNYLPIFDVAAARFKAQNPGVIINATDVYNLMQMAAFELNARPFSDWIDAFTLDEWVAFGYTQDLNYYYCSGPGDKNMNAVGAVYVNATLSLLNEGPSTGTMFWNFCHDTNITPVIAALGLLTPSEPLPTSHIAFGNPWSSSDIVPMAGHLVLERLACNATALSHAGTFIRAILNEAVVPFPACQSGPGYSCPLSNYTALFTASLPDFIATCGIPASYPQYLDFFWNWNATGKYDYQNGSIPYQQGLTTE</t>
  </si>
  <si>
    <t>&gt;2407_g</t>
  </si>
  <si>
    <t>MEISARLDGNKVPLMVLTSYSKYHLRSMFSASSSHTHASISTTFPPSINKIYEQLGTLPEKVRLKIENLVYSPTPRIVQLVFRSHYVSGTFVNTRKSELNPQPKLTHLNRPGLQAKHIMDQGYADLVIVLENPPQVPPLVPSKRIFRNLASFYMFGSRIPFPSNIDNINTCSFKFHPDFDMLYIAPHWSQLQGWKSGAVWEIHAILDSLRRANILNRIRSLAIDVEQYNYAELVSFLAACNHLELVFLVVNHHYPGFPTGKGPSDPYKQRVSFKAHPNQSLPIRIAGAPYQDGISYPRTIQEDVSSRRLEYRKMLARYKSSREPQLWEKIAKTAFRNEYIDAYREFRVPNLAPQIFLVEAVLDADRIATAKFLEPARRFGPSCRSEPRDPATGWVTAQTQIERVLHTSTIPRARFPGPLFPPLLPEGEGKPVPNATLQHAVLPDPQSNGGVSPSGVQQYPLLSAPTPSQSFSPSGTQECTVSLFPHENQNLLPSDGQQPMLSAASHNDGGFLANNVQQDTTPAGHLDDTSTDDVNDLARVGTENTDDDEDGADDNDDYDGWWRRGRI</t>
  </si>
  <si>
    <t>&gt;4889_g</t>
  </si>
  <si>
    <t>MASQQITYLAGTPDGKIIQKTAVRAISGVEVLVRVTHSGLCGTDVHDVVSGCGLGHEGVGIIEKLGAEVREFKVGQRVGWGWLSSSCGHCRECLAGYWQYCPEAYGQKYGDLEQGAFGDYVVRHHDFVFPIPEEIESKYAGPLYCAGVTVFEALDVAGAKSTDTIGIVGMGGLGHVAVQYAKAMGCGVVVFSGSEAKKEDSMALGATEFCLLPLKADTPKLKTGINVLLLCSDKLPDFEAFLPLLARRASIIPLVIQGEPLVIPYMPFLLPGHRIIACTDATRQNHLAALDFAARHNIKPWIEEFPMTIEGLTTAIAALKSGKMRYRAVLSRVGATFD</t>
  </si>
  <si>
    <t>&gt;9004_g</t>
  </si>
  <si>
    <t>MERRRRERRPPATLRTRTGCTNCRARHRKCDERHPTCIACSKRNLECSWLPKSIQAGHRERSYPEPGGYSGIKKFSSAATVSTTSKPSDMFNPPFSRYAYLAPSYLPPLTLGVDRELLNHYSSKLCFGLLRNGCHPAFRDYFLMSSILPRLQLMADPLLACASFDLSKHIPKYRSIAMKYYSQAVTMIHEKIAQKSVQGTEDWLLLNVLHLNLFETWNATTTTPSLHIQGAAQMLRLRGTASSGSNSISLQSTGDKVFARIAAEAFVYHAASWSIFNGNPISMPANELWDFVEPYLTIRPFPTASDAENSPVLGVPWQLYGFLLDLSQLTHRLPLSSSDYHAVYTVQAELDAWIAGGMAALETSIEVNSSTPTSRYQQSIRLFVLALWILLSKLMHPETSSFDATIQAYVSEALELIRLRVTERFFFWPLLIVGSAVIRRDQADIIDCTLKDMSKTMHSGTFLKTTRILETIWDTTTAECTIRTDGLDLLLGRNGVPGLLNG</t>
  </si>
  <si>
    <t>&gt;4191_g</t>
  </si>
  <si>
    <t>MSTTSWSSTLALPLTIFIWIVKGITTSFVSVAFTLSDFIDLHTPAWIRNANFGSGWCYIPKIILFILYALFRYLLCLIFGLFVGFFTVLSLPHAYYLQRQSRLKEAVANGYIRIAPEPELLPLQSLRPRVSHTRMNFASRDNEKASLLSLPREVREMIWQELGFGEGKIIHWFTEKGRLRGCVCYNPEMHSFSSRGRGQFKWWSTFHAFGPELKVEAWGLLGSCRHLYNEIVEILYTRNTFVTGDPDVLIYLDHFLPPQRISQLRHLKFHWELGSPPSPSPRPNKLYVKTPRQLEEAQQKTVPYWDSWFRVWKNIGKMHSLVSLRIELDIASVGQPYWMPHELEIARELRSMENFELVIPVWFKSRAEKLGVFQGTKIQALEFGEPANSEATRRFPW</t>
  </si>
  <si>
    <t>&gt;9588_g</t>
  </si>
  <si>
    <t>MPPLHLRQEFPTLKAFKEALHAWAIEAHFEPRILKSDTGRVRVGCKRDPDCPFVIRCNWERKNGREPLARVTVLRDRHTCLNGLEWRAGVPVGVVGPGSGVAVGGGGGGGPHVMNGMGLPGNIGGNVAGGMQQQNVPIALEIRQDEDGNIVGGARVLGPVSPRRESMQPQGIIPVLPKVQRNSASRLPFLMEILPKLMNITKETTPGDIRECLLREYGAEVHLQQCRRAKTEILKKNAQQSQMAEDGQVQAGMEGTPGQTHGHSQGGQSMDGLGSENADENSQMFGDMNSSMVPNPGGPQNGGSPDFALHSASGVVMPQVTPRREAALNSIGEQPVRCPYCVNHRWMNSIKDAVEHMSMHVVV</t>
  </si>
  <si>
    <t>&gt;4843_g</t>
  </si>
  <si>
    <t>MVKKAVDSRIPALIRNGVQEKKRSFFVVVGDRSKDVIVHLHYIMSSMDMKQNKSVLWAYKNKLLGFTSHRKKRESKIKKEIKRGIREANTEDPFELFVSLHDIRYVYYKETEKILGNTYGMCILQDFEAITPNLLARTIETVEGGGLVVLLLKGMNSLKQLYTLSMDIHSRYRTEAHDDVTARFNERFILSLGKCESCLVIDDELNVLPISGGKNVTALPPPDLDEPKSESQKELDNMKEALQDTQPVGSLVTLARTVDQAKALLTFVDAIAEKTLRSTVTLTAARGRGKSAALGVAVAAAVAHGYSNIFITSPSPENLKTLFEFIFKGFDALNYLDHEDYSIIQSTNPDFNKAIVRVNIHRQHRQTIQYIRPQDAHVLGQAELLVIDEAAAIPLPMVRKLMGPYLVFMASTINGYEGTGRSLSLKLIKQLREQSRGSTKTNGSGSAEVADRSTGKAAKVQDGGFSGGRSLREVTLSEPIRYSKGDNVEKWLNMVLCLDATLPRSRLNTLQGCPDPSQCQLLNVNRDTLFSFHEVSEKFLQQMVALYVASHYKNSPDDLQLMSDAPAHQLFVLVPPIPEDSKHLPEPLCVIQVALEGKISKESVMNSLSRGKRAAGDLIPWIVSQQFQDDEFAGLSGARIVRIATNPDYIGMGYGGKALELLIDFYEGKFANLSENVDLAEETMTRVTDAELANASLLDDDIKVRDIRKMPPLFSKLSERRPEILDYVGVSYGLTQPLIKFWKRASFAPVYLRQTANDLTGEHTCVMIRPLGDEGSWLGAFSKDFHRRFLELLSYQFRDFTAMLALYIDESANVGTKLDSSIQPQPLSKSDLDVLLSPFDLKRLESYANNMLDYHVILDLIPRLSTAYFTGQLKTDVKLTPVQQSILLAVGLQRKDISMIEKELSIESSSQVLAMFIKIMRKMTSHFGTLVTGALEAEMPNKEIGVSRANASAAMDDELIDTKFAPLETGLEEELEEGGDEAMKALKEKQRELIDALPLDQYEIEEGAPGWADAEKQVLHATKSGKKNLAVSVKSAKEKKRKVGESAAEIYAEEFGEKVHKKAKKVSKNSRP</t>
  </si>
  <si>
    <t>&gt;5108_g</t>
  </si>
  <si>
    <t>MLKPVPRTGLALLRWSRSGARGPLAMRLLTLPSSSMARRLLHQEAAQVRVPEPTVKDRTVPAGLLGRYYAARHAHGQYRSCQVTGRYNFSLKGLDNPEKQVIELLKFSLAKTIERHPSLCYGVEEKTGSQEARFVRLPAIHLEDVVEFSTSQDANGDATLTRQLETHHERLFTNPHHKPAWRLKALFHEKSLEDGFFSVDLSFFGHHAVSDGISATAFHRTLSKYIFQGPHSSKLEIEWPLQVPSTTPAPLALEKAFSFPARSQSLPFSAGLSTIPTSAPWTGEPPSLPSVDEFTSKVSVITIPSAQLANIIKTCHHLGITLTGLLHSLITIYLARNLHQAKAFRAVTPYSMRRFTNLPNDEIANHISYISSTFHSHLLTSARACWENSAEEAELIKQISKQFHTEILDELANVPGKGSPALNKIAQIEDLDQFCNDGMKGERECTYELSNIGMVEMPPQPVDGQVKLDKLVFSQCGMVAGPAFGCSVVSTKGGPLVLSVHWQEGIVSENLMSGLRDYLERRLASFEGV</t>
  </si>
  <si>
    <t>&gt;1516_g</t>
  </si>
  <si>
    <t>MSRHLEPDDQLLPLDQEKDARRKSEDSILSASTTSLIFERIGERAEAGAGKALNGNSPSKMVTPKLPPRGDSLAYTDDAYGQRLNDDEEEDSYDLEGGPFLKKQSDAKTDKNFGRLIWIIGSIFIGAWVLALVVFLGRQSYRHSSEIPHDPAATASIGNGRKVTLDQVMGGAWRATRHEISWIQGANGEDGLLLEQSVPEKDYLVVEDIRASKGEAGALDTKTLMKNRAFTVGGSEHSPSKVFPSKDLKKVLIATDYKPNWRHSFYAKYYIFDVETQTAQALDPAVPDGFIQLASWSPQSDAVVFTRDSNLYLRKLSSDTVIQITTDGGANLFYGVPDWVYEEEVFSGNSATWWAEDGKYVAFLRTNESLVPEYPIQYFVSRPSGKKPLAGEENYPEVREIKYPKAGAPNPFVDLLFYDVAKNDTFEVKIAGSFEPDNLLITEVVWAGSTGRALIRETNRESDVLRVVLVDVASRTGKAVRTEDVQKLDGGWFEISQHTKYVPADPDNGRPHDGYIDTVINEGYDHLGYFSPIDNPEPVMLTSGNWEVVDAPACVDVKENLVYFVGTKESSIQRHVYSVSLNGTDLEPLTDISQEGYYGITFSSGAGYALLNYDGPNIPWQKIISTPSNVNHYDFVIEENPLLADMAKKHELPIKIFSTVNVDGFELNVVERRPPHFNENKKYPVLFYLYGGPMSQTVSKTFSVDFQSYIAANLGYIVVTVDGRGTGFIGRKARAIVRGNLGIYEARDQTETAKIWAKKKYVDASRIAIWGWSYGGFMTLKTLEQDAGETFSYGMAVAPVTDWRFYDSIYTERYMHTPQHNPVGYDNSSISNMKALQKNVRFLIMHGVADDNVHMQNSLKLLDKLDLAGVENYDVHVFPDSDHGIYFHNANRIVYDKLNNWLINAFNGEWLRTANAVPLQIDAASEKRRKRDLEITEMRAMMKRDGTAV</t>
  </si>
  <si>
    <t>&gt;6147_g</t>
  </si>
  <si>
    <t>MVVIAVAGGIGKFGRTIVEVLSESTEHEVIILARKKGEEKALAAPLYVVDYNDIQGLTGLLTGQNVHTVISTISVTNEAASASEINLIKAAAKSPMTKRFVATGWGTIPSKLPAHLFQQAADVELRNTDLEWTRFAVGYFLDYYGLPYIKTNLRPLTFVVDIANKIAAIPGTGDDTMAFTYSFDVAKFVEAALDLPRWEETTFCYGEKMTWNSFVKIVEEVPGKRTSDFTKSLSSKFTVMYDPMERLLKGEVTELPGHQQDFKVSAFPESFQRGLYAFLGLFVVNGLFDIPVEKSLNKVFPAIQPMRVKEMLSLWKDQQAFSY</t>
  </si>
  <si>
    <t>&gt;8223_g</t>
  </si>
  <si>
    <t>MFVRDWLSQWSPLDIVQRFYRTLFSHILSTITWFWSRTQELNTVGYVDRMESASESDAITPKLVNDDTPAPAPASTLQYDNVNIAKGDFIGSGASGIVERLPSGEVVKSPWPGVSAENSRRNMKIEFDIYTRLGPHPRLVKIINWNPDEYVLTMEYMSNGTLKDYIRANNSTISESQRLQWAREATEGLQLLHDANVVHCDVEPKNFLLDANLNLKITDFGGSSIDGYQASACVNERFLHPNFSWRRQPLAQDDLFSLGSLFYFIMTGKYPFQELTSDEVRENYEAHTFPNINNIPCKEIIEQCWNLQAESTRRILEFLRAKEGIHYS</t>
  </si>
  <si>
    <t>&gt;8226_g</t>
  </si>
  <si>
    <t>MDIAMEGSIDATSPTNIPTNHPAARIINTLANDLESDAFNNGEFISTGGELLALFANAVDADEIVSADFCYTFLPAFDARPGDTLISFGTLTTIDFQRSRELNVGGRAAVTWTSNFSDYILCEKEGARDVFWLQNIIGFNRFVAHLEQANNKMILAPKVIEAAWLTTLWEALLHDSDGDKSRFYTYAFDKCLLCISDCLMQMQNGWVHGYWNKKRETYPGLNCMATNDLGNVKNFDGFKEFVVGKLKKRNNSGASGHDLDVAQTTEKFQNLGNTRAEIVARKWEEIERKKEAAKDVALAAGISKIRDLYFT</t>
  </si>
  <si>
    <t>&gt;9179_g</t>
  </si>
  <si>
    <t>MIRRCLLPRRPIRVPPRCQQRNLLTLAIETSCDDTCVALLEKHKDNSATLHSNSRITSDNREYGGVYPIAAHEGHQKALAILIQEALKSLPAAESSENALFIEDEGGREPRQRPDFITVTRGPGMRSNLLTGMDTAKGLAVAWQVPLLGVNHMQAHALTPRLVSALQKNSEDLKGRRNDPAFPFLTLLVSGGHSMLVHSKNLDCHEILANTTDLAVGDLLDKSAREILPPSILDSATDVGYGRILESFVFPFENVSKNYFPPSSFMRPRKGSEWGYDWIINPPYSDPGPDGAIAHSKLFTFSGIGSSAKRIVKYRPDMDDAERRVLAREVMALAFEHLASRVLFALKLPTLQNVNTLVVSGGVASNQFLKTILRTILDAKGYNHVRLLFPPSYLCTDNAAMIAWTGIEMYEAGWRTSLEAMVVKKWAIDPNAEDGGILGIDGWKRLAN</t>
  </si>
  <si>
    <t>&gt;6938_g</t>
  </si>
  <si>
    <t>MAARLDQSLDEIIQVQRRTGGTRGGRRTRRGGASGRPATVAPVNGVKKNPKQAKGTTKAIPTGPSGGSGGGRILVSGFPKDVSEPMIKEYFAKIIGPIKRVELSYGPGGNSRGIANITFVHADSATKAVKECNGIPVDGRPIKVELILDATAAQSIPPPKGLSERITQPKSQPKSAAVTKTTGTATRGRGKGRGGRGGARNPRPAKKTAEELDSEMADYWQNGAAAPETTEGAVAQPAGNGDANMEDEILYGPLIKSLFEDNADQHTSFEVFPFLQGDRCGYDCIIAFASGYL</t>
  </si>
  <si>
    <t>&gt;9882_g</t>
  </si>
  <si>
    <t>MANHQTVYDAFKDLNDGHLTSPELVMRDHLKQIHPDYHVTLTDLGKCDLYGYANAGLATLTNTSEELFDVTRKYQAPHSRLSRDPGRLKNHRRFLRFSYHWRDYSYIVYELEYYRFPYSVKLLFILSPRAAKEADNGASATDQLLMTVGAWTADLHEEIYVFDDTEWKKSADLWASVRGASWDDVILDPQMKANLIEDVQGFFNNQALYKSLSVPWKRGIILHGVPGNGKTISIKALINAIGQREEPIPSLYVKSFDSCQSKTQKYSISQIFSHARTMAPCLLIFEDLDSLVTNETRSYFLNEVDGLESNDGILMVGSTNDLNLLDPAISKRPSRFDRKYHFKIPNEDERTAYCEFWAKKLVGSDLVDFPEALCRYIGKLSEGFSFAYLKELFVISLLTIANGAVGPNAAQDEEKEGSEGTEAVMVDREPEFIDYKKAAGDEILTAREAELPKGKGKKVRKMLPEVGIPETLKDNLLLKVLKTQLQTLLDEMDNSEPEEKKKNKKKTEENDSESD</t>
  </si>
  <si>
    <t>&gt;206_g</t>
  </si>
  <si>
    <t>MAQGTLKSKKLTTATAKNSGRRANVPGAKKGARMIAPRRAVLVAQGRITKKHSAGLTAMTERTLGAKAGHLELLKGGKKNKDGKDGKDKKGKPVVVQKGGSRKFG</t>
  </si>
  <si>
    <t>&gt;4703_g</t>
  </si>
  <si>
    <t>MDGLNLIAKDGPVVEIYKGWRPSKKDRLPSSQLPPDLKLKQYLTPPSVSSKVVKPPVGCRYQFINTTKPNQTRDVKIRSLVRKHARNQRSSFAPVNKPTSLGYGTALGISEYPIQMQPHMHQLLSTYLAYAPIRMFSLEKYLKFNPLRSPEWFRFAVADAAMLHTLLYAAATYVALLKGTTESRDMIYHQTQAMNILQKRLGSPSELMGDSTVGAISCLALGEAVMGSQERWHVHMKALKHIIATRGGFSSLPRLITDVTGAIDYGATPYLHIQRSALPPIWSILPPHKKESTQLAMTKLLTSCKISQRIISIMIDLSLFSQTIRLVQLRPKITLDPEAFSEDLYDIEFKFLSFPKTLAAGVEENPMEKAYRIGGLLFVKSILEEFPHSITGPVILLAQLREALNRVSIWESGTPFLMWLGMLGAILAKDGMRNWYISFSVIVLEFAEPGMAGDDTMRLNELLDLRNVFGKEVERFWRDVGLRRIINSGLTHG</t>
  </si>
  <si>
    <t>&gt;5068_g</t>
  </si>
  <si>
    <t>MAANLRFLERPLLEHPIPKLQTEVQAREQSDGVKLPAETFSFKLDDLDNERCREWIEIVALKDTIYTPKEKKALAEKWTGNGEALSRMRTAELVGVLGAAGSFVSLVRWENFEQDREDKATRKRLDDVYKLLQPPSPWLLFCQTITQFLISGHAVFYGHYLYHEAKRGEENGYWAGMLGLNHLL</t>
  </si>
  <si>
    <t>&gt;10078_g</t>
  </si>
  <si>
    <t>MDPDTKLVDEKALPHSHHPKEIGTVHDLDSLTALGYTPELRRNRSLFTLLFQSLAIAAIPYGEGGPLISAIYGGGQLSIFVGWIVVLVLDECVALSMRSFQIAKRHKTVLSFITGWIWLIGNWTITLSVNFGFASLISATVSMYHPDFVATDWQLLLIFYAICLITFVICTFGNRFLPMVDTICAAWTAISIFIIMIALAVKADIGRHSASYALGHYDTSLSGWGGFTFFIGLLPAAYTFSAIGMISSMAEEVSDPAVKVPRAMSLCVPIGGIAGLFFIIPICVTMPSLADITMAPSGQAIPYIFHIVMGSPGGGLGLTFLVLGVTLFCSISITVAASRCTWAFARDEAIPGAKLFAIVNEKLGVPAWSLVLVTVVQMLLGLINLGSTSAFTAFVSVGVIALSLGYAMPIAISLLWNRRKEVNQAKWNLGPVIGTTVNVVALLWISFELVLFSMPTVLPVTAVSMNYASVVFVGFLVISAIWYFVYAKRVYKGPPASDGL</t>
  </si>
  <si>
    <t>&gt;7863_g</t>
  </si>
  <si>
    <t>MTRHNLDAHIAWLLSYKVTLPVIVNAPPRATPTTAQVPLSQDIVEEESIEEAPRPPESPARKLQPVHIIEEFTRPAVPSLNVKSHLRDHTIFLGDESMGKLASAPRSTRPGLWSQHQLPTPVSTTNSAVASSSLTQGYANLLRQGNATPSRLRKDTSVPSFAKSFHTPQTPRLTPKRTIEPTHGAIDSVDLTGDDIVGEQVLRSSSSEISVFGGSTIVWNEAAAKRAEPLPPRSSKKRKSDDISLGSTKRINSSRRECESPRKQLDESIGEFVDIDSYLISSSRKRPQTSPTKALRPSVEYYSEIEEEFEVTETISRTETRTRKSISRVPSTSDVRASRPAIVSPTPVTSTYSNKQGSSKGKERASIQVLASPIIKSIKSTTPDIIQTPRKGRKRLPQRIIQDSEDEEDISDVEICHNISPRVVEHKTPESSPQPIQTTQSPNVLVKPPVGLGKSKFKEPRNYEAPMGSPLRPISRNVATRQESIPSPFHKDSPTKLSRLSKARQQESSQSAPDSSSSLDDKKLVRLFLDRPDTISLYSQRVSNLISQSAIACMVYVDNNEPAPAYLQEERRSLINMRNAYKSLAVHGDQYRSLNVEKKDLARQIYAETHTDITVQEERLANIFEEMRRIEKDVGQLLYDSGAIRDGFGTGIDAGGPASTLTASSRVQETIAEFPSGSSIIGSAQVIQQTQVPSFQQKPASTSNRNTTGEPPLTNPFKEPSRGISVDIRRNGFQSPVRYPPTRQGQRDPPKPWTTPQRDLRQPNFYHDEPMNYCNDLDDTDFDNLLQEEEEQQENSRATNKRPSDFEDDYGDSGDDEDMLEVAEEIEKRNPLPVSSTNQRGRMLWPEKASQNRSISKKNMYSHVDPERSSLMNHPWSDEVKKALKDRFKLKGFRYHQLEAINATLAGKDAFVLMPTGGGKSLCYQLPAVIQSGKTRGVTIVVSPLLSLMNDQVQHMKDLNIRAATLNSETTTDDRRMIVAHLKETYPEQYIQLLYITPEMITNSGQIQSILEGLYRKKKLARIVIDEAHCVSQWGHDFRPDYVALGQVRILYPNIPIMALTATATENVKVDVMHNLGMEQCPVFAQSFNRPNLFYEVRSKKGLAKLSEAVAEFAKLIKEKYENQTGIIYTLSRKNCEQISEALQAYNIRAHHYHAALKIEEKSRVQKDWQNGRIQVVVATIAFGMGIDKADVRFVIHHTIPKSLEGYYQETGRAGRDGKKSGCYLYYGYQDTRVLKEFIYGEDSRDTSPEQKERQMKMLKSIIQYCENQTDCRRMQVLAYFGEIFAPEDCQHTCDNCSSDTVFESIDFTDYAKAAMKLVRAVQSENVTLLHCVDILRGASNAKIKTLHHEKAPGYGTAKILARGEVERLFYRLLMENALREENLGPNCRDFLSGKRKTHLQVQVKVSSPTRKRQPKSVNVPQSTMLTSPPSQTLWKRAATSRYSRHKQDENGYLQDDFVASDDDDDDDEFETMHSSRSHREETPGDDLGPPITTDERMAALPDIHRVLISDFVEEAKKLEENIRNKTNARKPFFTEANFREMAIHWTLTLEDMRQISGINIERVNEFGKRFVSVIQQYYKSYNELMSDHEDRDIDKNHQNVINLVSDGEEDEEVEEETDYDVSERDDADIIAAETSKFFQTSNTGRGVKGSRKASWKSKPGGRSAGSQKKSRGGGHWKYKKGSRKSTGSASGRSNSGVSKRSSMGESKKSRSSKPSNASGSGLKRAFGYKSSGNIAAMPT</t>
  </si>
  <si>
    <t>&gt;7288_g</t>
  </si>
  <si>
    <t>MSRILAWSKMGTSLATKQIYHRPGFCAMAHWSTQSLSWFQTREFQSAVKLRGQAGLAQVPEPDQVPDSFLLNNLQDGARQAELGQAVSHPTAEGSNSRQRIQSRPESMAEMSTTPQHVFTSMPILEYHRGTKFDRVPYWRKISRWKDVTEKEFLSYEWSLANNVQGKETLRKFLQAEVPYTIPFSSRYEHITTRDDFIKDVMDGVDMAPMSIRLPPHILASIDWSDPLNDPLRLQFIPMKCTFQPDHPMLSLDSLHEREDSPCLGLVHRYTDKCLFLAVSHCPLYCRFCTRSYSVGAETMTVSKESHKPILRRWQKMFNYIAATPAIQDVVLSGGDSYSLAGEYLGYIGERLLKIPHVRRFRIATKGLCAAPSRILDPNDLWTDQLIELTKMGRRQGKHVALHTHFNHPNEFSWINREAAQKLFANGVTVRNQSVLLKGVNDSVETMGELIRELADNNIQPYYVYAGDMVKGVEDLRTPLQTILDLETQLRGSIAGFMTPQFVVDLPGGGGKRLASSYQSYNRSTGISTFVAPAIVGKGKEGKVYKYYDPLASLPVKMTPEEFTLVERLMDEGIQTKGR</t>
  </si>
  <si>
    <t>&gt;8425_g</t>
  </si>
  <si>
    <t>MTKSQIAAKPGTSSEGRVEPNDVDETNDKRVTAGEPLETESRDGSFEGLNDIAALPKGTLDPVYEAKARVLNHAIQEIGMGWYQWQLFIVVGFGWANDNLWPIVTSLIFTPIANEFNPSRPPLLTLSQNIGLLAGAMFWGFGCDVFGRRWAFNATLGVTAVFGMISAGSPNFAAIGCFAALWSFGVGGNLPVDSAVFLEFLPGSHQYLLTILSVDWAVAQVIANLVAWPLLGYRTCEEDTTCTRSDNMGWRWFVIVMGGISLIEFIVRFVFFTVYESPKYLMGKGLDSEAVRVVHEVARRNGKTSNLSIADLEACEQFGEQRTDSAAILKRRLEKINLTHVRSLFATKKLAFSTSLIMAVWAFIGLAYPLYNAFLPYLQAIRGAEFGDGSTYLTYRNSLIIAVLGIPGALVGGWMVELPRFGRKGTLAVSTVLTGVFLYCSTTALNSAALLGWNCAFSFCSNVMYAVLYAYTPEIFPTKDRGTGNALTATANRVFGIMAPIIAMFANLQTSAPVYTSGALFIVAGILVTILPFEPQGKSSL</t>
  </si>
  <si>
    <t>&gt;8055_g</t>
  </si>
  <si>
    <t>MTEDDKVLALAIIYGAKLEHPDLPLVECFIQDAADGDQAAKYLLRQCTNDSEGVKFSQFVDDWKALVKRCKDLLGLSGYIWKIIEPREVYAKHPRSNHLTTALRRGVMQRDGFRCCMTGTRYRFWSSWGVFPIIPLTAFYMQEQRQYDILSAFSTPARRDILFSAKGEPQNSNLQNHWTLSKAAAEAFSRGEVSLEKLNSTKTTFSQIIFRSFLAIWLKVPDNIRMYTYKILRAAGSLMYTPSNVMGVQRLPFVMYLKYGPEFHRERHLGEFNALKLVHTRTSIPVPYPIDLILTSTESFMITSQIEGEKVGLCIQECTDEEVSTMAQDLRLYISQLRILKSPADSRYAISSTVGGPCLDYRIDSESVGPFVDEKAFNEFLRVGALPGLMHKGGHKIVYTHGDLNMRNMWMKDGRITGIVDWENAGWFPEYCEFGKCYFSVTIHKRWLKIIDEVVGGRYEEELAIEREYFKFRWSVEILSGKS</t>
  </si>
  <si>
    <t>&gt;9562_g</t>
  </si>
  <si>
    <t>MGDIVNDPESLVPAFKLERVLNQDQAGRRCVLYGEIHSKPAILILERAPFPTTTEYFTQLPSSLQSLKNLGANDIYFWYLANSGQLHPSSGRVEDFADLKINLIYPSTEKHVKKYSRQGVRMVVETPEIYKEKVRPYMLLQRDLGRLNWVFNVIEGITEVEDVIYRTVLGHNGDEGFLLIPDLNWDRKTIESMHLLGVVERRDIWSLRDLKKKHISWLKHMREKFIEATVKTYPQVEEDQLKLYVHYHPTYYHFHIHIVHVALEAGNTQAVGKGIGLESIISQLETMEGGEDTGMDKVELHYTVGEASEIWTEIFEPLKKTGIASPPQ</t>
  </si>
  <si>
    <t>&gt;8119_g</t>
  </si>
  <si>
    <t>MSERQHHHHDQDDPRTWTATKKSAIGLFVLVSAFVVTLGTPIYVAAIPLIEAQFQISSILAISPTSLYAYGLGIGALVATAACETYGRAIVLRISIPLAFGSTILCATSKRFLTLALARTLAGLFSGPCLTVGVGIINDLWDCSLEKTGTGFAVLFVMFAIWATQVGPMASAAIVEFSDWTYLFWIPAMFLLAMTICAFYMPETYRPEVERKCAIKAGEEVEPRGVTFTSFMGMVGRPLHMIVVEPIVLPTGLVLAVTQSVVFAYYVAYAVLFEEVYGFTQYQVGMSFAPLLVGSVLAIPVVAIFDKLTYQKARAQALASGRSVAPELRLYPAMLGGVLLPASLFWLAWTGNKNIPWIWPCLSGALFGFSYVLNMLCLPIYNNDIYTTHFGASTVAAATFLRFTISASFPLFTAQAINRLTFPWAVTLLGAITVLLIPIPWVFFKWGPALRTRSRYLNHLEVGKCKPGAVSGGIWGGTRKEGQRGARRENSSRNVEGRQEEPRESNESRVSHNRTRAHYRWPESVIASDLSGSTPNSLRKPQSLVLSDLSSQGRASIQSLPSMESYNGRII</t>
  </si>
  <si>
    <t>&gt;5740_g</t>
  </si>
  <si>
    <t>MSRKPAKGEYIETDTGNKVSRRSQIIGTTNIILGGKTVIQAEVIIRGDLVRTYPSSNSNEKQGNAVAVAIGRYCFFSRACELRPPGKLYKGQFSHYPLKIADHVFIGSHSVVEAALIGSHVHIGADCVLGKFTIIKDYVRVLDGTVVPPNMVVPSFSIVAGRPGRVVGEIAEGEVDGMDLREIYRSVGN</t>
  </si>
  <si>
    <t>&gt;11219_g</t>
  </si>
  <si>
    <t>MHFGSMVSYGLRRLALAPYCDRDELQVSDEILAEDAVDMFSEMKNIMTKLQTSGNARMDRSSIFTECHLVCVSKRRGTRGAFPLMVRHGQEQKFLGILFYPLFSLRRLP</t>
  </si>
  <si>
    <t>&gt;2675_g</t>
  </si>
  <si>
    <t>MDLSSIYGDPFVDNLPQPLGQNQQLAIANGLNGFAQPADDNEVEERLNAPRHLNEYFMSPDIISIKVGLEEKLFCLPIDLLRDRVPFFRQQLDFERKYNQNSLQPLATMSLLNETPTSFGHLVDWLFTDNLRCKHLHQPGRIESAEQQNTYLTEWIDLFILAESWGVDQICCLALKNLQTCHDASTARRSACIEFNTEIVDYVYQKSPRRSLLRAKIVNEAVNEFYCGDRPDATRLANVMSNYEFCMEFMKGIYDHLLVPWCLDQKCKAHNAVFNLR</t>
  </si>
  <si>
    <t>&gt;1031_g</t>
  </si>
  <si>
    <t>MADDMVDDIFVADIGERPIEPDPLLDRPSASEDAYNEPLKLSIDETVGLISPGLWTIGSLMFCKILQTGESLPSDTVCHWSADDTTYYLQRRSPPRVDTSPEGDFLASRHYGGLSRGIWNLGENTFCKVKSWVEGMTTEATTIRWVNKNVPSVPTEEIIYDWIDPKRNRAIMISKRVPGLTYQKAWSSLTKKQRLDVADQVAGHFKALAEMTSDYVETVEGAGIAGTWSLRVREELALFWKPDIEPRVAREDYEAYIKRSDARIGMKSVAPGLGEPLVLQHPDCCPRYWNHRLGACRVSPQIFGSDNPSSMKHFMVDADFGEDETWEHLDWRWMLSNACVKVGFPLELDYVKEWWRRELRHYPGIPIESVVCCDYLPTESGIFAEDEEYEEDEEDEEDLLEIEQGEEA</t>
  </si>
  <si>
    <t>&gt;2696_g</t>
  </si>
  <si>
    <t>MPSLIQHQKSTKYCPCPCCDSSDGNYAELEAHLSPIDKYSCPACRLRFPLKQSLEAHQRETLHACCVTCNILSPTVQLHALHMQTHIPTPALTPSPATQFRCCDCERDFKDEKALADHIRSSKVHGRGKGGNKKKNKQIHQEERDQLRCKKCKNAFQSQYAMEQHLSSVRHNPLSKIKCVATVKCKKQFNCPSAQLHHLESGRCVSGMTKGKLNAAIAASDTERIITSGGVTTQWLLSDSSSITSTPQIGSPILTPASTEFLDSYPPSAILTPTSTLSGPDFHSLVFTPRPRTRSSKQKCPRCPPSLTRAFDPSALQQHLSSSVHAQEFMPSTWPVPEEISFHCPRALMSEANKQKAVKNFSTVSGLTQHLESGACGGGKGTFKNVIEYVQEEMKRMGFDGLKLLG</t>
  </si>
  <si>
    <t>&gt;11223_g</t>
  </si>
  <si>
    <t>MAKPRRNIKFTHRNGYSSSADGRRSSFSDISEAVSEPGSPVQKHANGNGLGADAQEAPVSEYEKKKQTFITRTIWTFAMIGAFFGAMFMGHLYIIGIVTFVQIMSFKEVIAIANVPSRARRLRFTKALNWYWLATTMYFLYGESVIYYFKHIVLVDKVLLPFATHHRFISFVLYIIGFIFFVASLQAGHYRFQFTQFAWTHMALYLIVVQAHFIMNNVFEGMIWFFLPVSLVICNDIFAYICGITFGRTQLIKLSPKKTVEGFVGAWILTLIFGVGMTNVLMRYKYFICPVNDLGATIFTGLECTPNPVFLPHLYHLPIWFPFIKSFYMAPMQIHILVFGTFASLIAPFGGFFASGLKRTFKIKDFGDSIPGHGGITDRMDCQFIMGFFAYMYYHSFIAVYKVSLGGVIETVITGLTPEEQMELVRGISKHLYNQGVINEGVLDCLNIVVRRK</t>
  </si>
  <si>
    <t>&gt;5993_g</t>
  </si>
  <si>
    <t>MTSDFVPKRAHKKSRGGCKTCKTRKIKVRFLSHFKVKLVNLFKCDEVQPTCTFCEKRSLTCEYISRTSRLGTTSQPGPKSPMEGSNSNSPPPSDEVEELPYRPMKIVAPPSLAITTSAGTLNARDLRLIHHWSVFTSPNIAFGEPVHQTMQVAVPKLAFENDFLLNAIMGIASFHFQYLNPSASDTESQKQTELYHLKALHLFRTAIPQICPPTTPFSSRYEASLIMSILLVVLCSQKPPIPPSTDLTVLNWLILYRGLAAVVDFVSWPTVELMSISPIFRRQFSDLIAPPSVPNILIQLLQKLTLDDPDFAHLEQYCKVLDVLGILYASLAQDGLTNYLFVRIVSWPSYISQEFTDLTKAKSPRALVILGYYLCFIKLARRLWWIDGMGDRDLDALFTILGPEWGEYLAVPMQVRRLDDEEEIVKLMLR</t>
  </si>
  <si>
    <t>&gt;3279_g</t>
  </si>
  <si>
    <t>MSTYSNTNDLGLKPEVFDVDSDVAENNPNAVDHHDHVSTTTDYLSANELGLGLRDADFDYEMNEAEETEGIEEKLKVTQVSSLLDKSKDDSSNIRSANNKLTLHREVIEIDSDDSDIDQEVDTPGRNDTIICCEYNTGCNTTRCFCKKHGAVCNDGCTCTNCANHFSGLKDFFCKSGVRASPCFISWLKGQAADRGQKQISFDDEELHKTLQCELFDLDVVPAEYIRWGAEPTCYAFKDPEDRDPKLVKWAEEWMTLGDGDLREESRKAKSLMVQLYRFGFGIDEEDMAGNVRRKSAVMRASGIAGIVRGALLLMMLLRLAQHVSWVAANNFETGGFC</t>
  </si>
  <si>
    <t>&gt;5958_g</t>
  </si>
  <si>
    <t>MVQFTDRSSRPKTDEVEEVPKLSISTTSDEDAPAGHLKRKSEGEHSSKKKKRKSKLERGKINGVSHGKRRLSVSKPPRDPRDEVFPPTPLPELETRSPSPVIDFDGLSRPSIGTRERKEESPEQAVERLKKLSGAVRTILECIGEDPDREGLLGTPERYAKAMLFFTQGYQQNVKDIVNNAIFHEGHNELVIVKDIEVFSLCEHHMVPFTGKAYAYWIYPRSRCYRYLEVTPHRRYVLPQTSDTRASHERRRTRRYGRPQASRSRGRHGIKPSVYGDAGSGEDDLIDNYKLRFGLHREEREDEKRVLQSHRPQ</t>
  </si>
  <si>
    <t>&gt;6957_g</t>
  </si>
  <si>
    <t>MAADTSTTVPFSPIVYRRKILTNSAAEYIEKREGTEMLGEVGKDLEEAEFIPEHNGFMPRGVFFDYTKCYQDSVREKENFRRRLENFIVLLKERNVDKDLNIEMKDSTEFTLTYVLEIIKKIENGRENAPCLKSCKTFIQRCFRIVEENTGTIESLLSMISTDVYGSVISGGFTLILVAVQKHAEHRKKIQKCSSEIPERLETIRDLSKVHQASPRMHECVDSVLVSIFVVLECIVDELTKAWRQNFAGHAEKVKEFFWGKVKGKGGKKGRKDENAVTVVTTEVSGGEGEKIKNVDVALAQLKAKIDSFQTVVDICAQEILGNAVNYRELERLQREQEVEISKWFERLKGFSCDLTEDIKDCLDHMEQLDIDEKNVLEHLCALKTPRSPTSLINPLSFTSALIATTLQCIPRFPVLSVFCLHRNRKFPRDKKAGTASMVRSLNGQLLRFMTENRPNVGLVQLKDQEFFTESKRRLKHELELLEALISFLADGDVVFVVLDVLSGLTGGAKKVKKVIETLGHIIKDQGNIFIKVLVTNPLPASSVRDVANMFLYVPELVSGTGSIDVAGGQRDIAGKIGYKQDRNAEKESKEDKDNGDDDDE</t>
  </si>
  <si>
    <t>&gt;9619_g</t>
  </si>
  <si>
    <t>MAPQQTEITISAPVTDEDFLGLATVETRAFSGSPLLDLCFGTGDHDAFNAAKHHRIALTDPTARYLVARLPSGKIVGMAKWNFFLEEPPRDQLPWPLDFAPGANIELCKLFFGELDQKRNKEMKGRKHFLMGILVVDPDYQRMGVGKKLLDWGLSQADRDGIPVWIDATPKGKGLYEQVGWKQVDFVDIDLSKWGGEDEVERTVNMLREPRKRD</t>
  </si>
  <si>
    <t>&gt;2824_g</t>
  </si>
  <si>
    <t>MTTLDPIIEAVFGTPPAGLSLDASVTIQYNVVTLIVLGLAFGAVALRFYVRTMNSVNMLGADDYTMILALFCTGALASTTVIAGQYGSGKHIWTTTSTRLVVLLKIVFAEPWIYAASVTSTKVSILLLYKRLFSVHENNMVGINRVFTIMFYLAGFLVATYPIIMWITMACACRPLSFYWNQYLGATDGFCIDTLAFYLAFGIVNMVIDVAILTVPIPLIMRLQLNLRKKISVSGIMLLGSFVCVASIVRIYYLFNLTKAVDVSWILGPAFAWSSLEPSIAIISACLPTYAPLFRFLKNKGSASRSNDYIGRSTGQVGNHSQVGAGAGFGNQAHIRIEDDEMELTAKSGGTETDSISRHSSDKQGGIMVRHQFRVASDNRT</t>
  </si>
  <si>
    <t>&gt;8303_g</t>
  </si>
  <si>
    <t>MAPYYPLTVCRSDGQFAVMIKAGVLEPNQPTPAQTDDTPDINGNVDCYKKLEPEETKAVDWRRKLGGMLMHLLGGKGHADRNYILKELPDGYTLWEHVKYNVDKIAEEHKREKGKHAAGTFERQDAYLYGHPQGRKKRFRSPADFFPHLLWLCVDKESDPRNCSCKICSPEGDEDPNDEIKPETSAKKEIKPASTTVAANQRSMPVPPQAQTPKPTFQPPVLVTPTKSLEQKADSDPNSKYLYRPGELVWFYNGMNWRLGVISKRALAGTKPRYLIQPLSNPFQHQPAVVKDDEGSLRPWLAWSVPDTTLPGLKDMIFDTVPWERVTAGDFDEGQPRDYVVDGSILAAKVVDASYSLFDRNEAALTGPNEVNYNGMFLGAEKIWVGEPVRLRSVDNEIIVMIIQKLVEKTVPPATSIVTFVGDVYKFVEMPNPYTDMSQWPTPDLPPRMIVDLRFRNEVAHMAKRGVWYEWRLLEPAARKSLMDVKGRWYETRTLLPVLRGVPEFQQDLKNGKTSDSGEWMNGRRDKNMVPEQRRKNRKDTLGKSVPEEFKVSRGLDGDKMEDMFPDELLLGVPHQLQQRQQQQQQQQQQQQQRQQQQQQQGFIETDLDQFMNLDGVGPGNEFFTDGLGH</t>
  </si>
  <si>
    <t>&gt;6748_g</t>
  </si>
  <si>
    <t>MPRARKQKQEDIDLEDVDDNEPPSIEPYTVLGLEKTATADEIKSAYRKAALKHHPDKASLDQKDEATVKFQEVAFAYAVLSDPVRKKRYDITGSTAESISVDEDFSWADFYKEQFRDIVTLEAVEAFSKTYKGSDEEKDDILNAYRKFKGKMDKMYETIMLSNPLDDEDRFRVINDEAIKNGEVEAHKLYTEETEVSKKRRMEKARREAAEAEEEAKKMGISDKLSGKEKNRKKVSSEDSLAALIRSRNAGASSFIDKLEAKYTALENKSKKKGKKGKSSAPDEDIPVMPTEEDFQAAAMRLKRDVGDGEVAGSRKSKRTKR</t>
  </si>
  <si>
    <t>&gt;4336_g</t>
  </si>
  <si>
    <t>MSSNDDFVHVTSRAFRAQASASSSSRHSTVSEDFFKNSKGDRTYTEGFIVNSLKEKHPKHHLTITSGFLDLLAFADSRDDTAYFPCGDSKDMLIERGFVPPARRYGDEARGTFVDRVVFGCYDYTFRGTPFLVYTVEGSDGSMYKSKFHYILYEDSTKGANVELEKKVNELLMEVGKWSQELHGEVMVFDGGFWQKNKELWQNVQKAEWEDVILEEEKKKSIIEDVIGFFDAEERYSEFGVPWKRGVIFYGPPGNGKTISTKALMHDISKRTLPAIESLYVKSFNSYQGPEAGIRQIFLMARRMAPCLLIFEDIDSLVNPLVRSYFLNEVDGLESNHGILMIGSTNHLERLDPGISKRPSRFDRKYLFDVPSKGERIQYCEYWKHKLRNNKKIEFPGTMCGRVADITGDFSFAYMKEAFVAALLVIVRDGETAQGREGSRYRMEDDLSNNILWKELKKQIESLRKEMNGGEDDEDSVRSEAGSRSMMSMSGMLSGLNNVLDERRSRPIDIAQGRGNIDYRYVGDNPLDAYHVEYMYGTPRYH</t>
  </si>
  <si>
    <t>&gt;538_g</t>
  </si>
  <si>
    <t>MDALRSALQPVTHSLPKPIQELGVSIIGEKCYKALLLDIDLESTECIKLAISKGLGIGIIGASSVVKVPQIIKLVSSGSSEGISFLSYLLETSSYLISLAYNFRSGFPFSTYGETGLIMAQNVVIAVLVLHYAGKQTTAGAFVGGLAAAAFALFSSGILDMKALGYLQAGAGVLSIASKLPQILTVYQEGGTGQLSAFAVFNYLAGSLSRIFTTLQEVDDKLILYGFIAGFVLNAILALQMVYYWNAPAKKATKVKGKGKEKVPTTPTSAHTTGTPKSKGPTTRRRG</t>
  </si>
  <si>
    <t>&gt;6159_g</t>
  </si>
  <si>
    <t>MPRQFFVGGNFKMNGSVETIKKIVGYLNDAHIDDKTEVVISPPSLYLLLAREHLRPGLEVAAQNVFDKPDGAFTGEISVRQLKDSNITWTLLGHSERRVILQEDDQFVASKTKAALEGGINVILCCGESMEQRESGLTIDVVTAQLRAVKNKVRNWSNIVIAYEPIWAIGTGKVASAEQAQEVHAAIRKFLKKEVGSEVAEETRIIYGGSVSEKNCKELAQQPDIDGFLVGGASLKPAFVDIINSNL</t>
  </si>
  <si>
    <t>&gt;8775_g</t>
  </si>
  <si>
    <t>MSSLRCLTPSLALSIGLVLATTVEAHGHDMSKVQDGEYISQEQLDSILWIHIALMMLSFGIIFPTGMVLGMTRNRFHVPVQVVGTVIAVVAYFLGHLHKGRVFTKNIHAAVSNWLMLLLVVQVVFGVYLKFHITKGIHGKIRKVAVHGHGIVGKLMPVLAWVQMLFGGITALGFCREDHLGQCLAHFIMGSTFIGYGIFLLLILLVGQAWLRSTGRSQEFFDSVTIAAWGCVNTFTEHRWGQSWGGNDIQHTTMGIIWWSAGLAGIWMSRKRDGSPKRNFVPGFVILITGWAMSSHPQHLPLSTMVHTIFGYSLMAAGLSRIIEVAFVLKDANTISEDGDGNSWQYIPPFLLVASGFIFMGATEEQTQLISDAGITHVSYILVLYSFAFLIFLFSNMLLHLYAVNSSPPVPPKDIEGERAPRLPRMNGHRPTDSSQVRDAEEFELEGLMSDDEHGAESPSTLGKNNEVRAE</t>
  </si>
  <si>
    <t>&gt;930_g</t>
  </si>
  <si>
    <t>MDVGAKRSSRGIRGSWEPQEATHQVAVLGVLEVSINTAALSLEPMPLLVPWRRWLDNPFKMFEKSLYDLIRGLRNHKGNEKEYIQNSLKECRAEIRGSDMDLKATALLKLVYLEMFGYDMSWASFHVLEVMSSAKYLQKRVGYLSAVQSFRPDTEVLMLATNLLKKDLTSTSITTLSLPIITLPHIITPSLALSTLSDLLPRMSHSHPAVRKKTVVTLYRLALVYGETWPVVLPKLTERLKDDNEDPSVTAAIVNVICEASWRRPQDYLNMAPRLFELLVDSGNNWMAIKLIKLFATLTPLEPRLVGKLLPPLVSIIRTTPAMSLLYECINGVIQGGILDSNDTSAGGEEIATLCVNKLRGMIMLEGDANLKYVALLAFNKIVLTHPYLVAQQEDVIMECIDSPDISIRLRALDLVVGMVSSDNLMSIVGRLMRQLKNSRSPTPEELNSRPAPIEMAADSDDEGPEVAIKSDNTATESPLLPDDYKVDVINIILEMCSHNNYINLVDFDWYIDILIQLIRTAPIPNSSYASQELEHGSRDSSEFDISEKIGDELRSVAVKVKAIRLQATRAAESILISTFNDSSSQLSAGSGVLRPIVWIVGEFTSCLSSPDDALTALLQLTKGSTAPAALIVYLQALPKIFSSIAGKDQISWSPERKTMVSLLMARIIHALEPLAMHPDLEVQERAVEFSELLKLAAEASSALEPAPENSQQHAPLLLTQAIPSLFASWELNSVAVGAQKNVPMPSDLDLDQAINPNLANLLRAVEFASFEGPDDDDFEVYYHQRPPPASQVEQPATTKLDAVEESIHSYQHGGEESYLDPDIIARRRAERLERNKDDPFYIAPTDEASDRSASLRTGFPNNNLPDLDIDAIPIMQLDLRKTNLNPSGAQSPRKPLAPKVRQRVQVEADEMLAISGSSTPRNDDSENSLEGLQRPRQKGKQSLLQIDSSNLGALSLAGDNSAGPLDFERQKREEAEMAKAMQEVERLRLEMQRANERIKPAQGVEGTVVKKKKKKSKHVEPADTGDADTVVKKKKKAKKLASEDEPQDILSGAVKPKKKRKAKIEEEPQGKQGAFNLGA</t>
  </si>
  <si>
    <t>&gt;11237_g</t>
  </si>
  <si>
    <t>MLAGDNYWLIGLVISLLLLFYSTHK</t>
  </si>
  <si>
    <t>&gt;6768_g</t>
  </si>
  <si>
    <t>MKLCPTILGLIAIFSSYGTTQPTWPSAIDELEDVMFLNTGYRSRGFSSNVTPCSFSEFGPGRQTAAEWLRIAFHDMATSNIYNPPHGGIDASLAFELNSGENIGIGFSSTLTTYAGLYNSQLSVADLIALGVYASVRACGGPIIAMRGGRVDATSAGPIGVPQPSNAQGIFVNQFARMGFSTTEMIQMTACGHTMGGVHAGDFSNIVAPGTVPNDYQLFDTTTNFDNNIAARYVNGPDTDPLAVGISASSGRNSDVAVFTADRNLTLQAMANAATFNSMCSLILQKMIETVDPAIVTLTDIVQPYEVKPAGLQLTLMSGGISINFSGDIRIRTTVRGASQIASIQLLYKDRTGASAGAITALASGTAAGFDDTFSFYGFNVNIPTASSISSFIVLITLTSGTTQTYNNNGAGFPVFDSVIVQTPQSCLNNGKLTVVAAVRNTVTTPVNMAVTQKVAQAAANPVPALSNTILAMTMGATIGPYVLYSGGSTISSAVGAKYGVISGNFADNFKDPASLGTVCAVLSTSSSSTSASVALTGTPSTTSTKLETITTKPSTTLDSSSTSTIVTSTLSRASSASPIPTLAHKQTVGTSSFQGCYTEGDKVRALSGASYYNYGAMTVEMCAANCAGYTYWGVEYGGECWSPYP</t>
  </si>
  <si>
    <t>&gt;10123_g</t>
  </si>
  <si>
    <t>MASIRTGTSQPLPKIQQTFPKETGQAKRVRLERLEKVKGNFTHAWKGYKEYAWLRDELMPISGKFQDPFGGWAATPVDSLDTLWIMGLYDEFQVAVAAIEKIDFSTCALQKLNVFETTIRYLGGFLSTYDLSGGKYPVFIQKAMEMGDMLYKAFDTPNRMPILRWDWQAAINGTRQEANENVLVSAIGSLSLKFTRLSQITGDPKYFDAIQRVMDVFDEQQDKTKLPGMWSVVVNAKDLDFSSYHAFTIGGMADSLYEYLPKQHILLGGSTQKFRRMYEYTLVALKRNIFYRPMTKTNSNIRIAGNVDSDGKTLVQDLKTDSQAQHLGCFAGGMVAIGSKIFQNPEDLVLAKRLVCLF</t>
  </si>
  <si>
    <t>&gt;4556_g</t>
  </si>
  <si>
    <t>MNPLIYVFCLIILYELEENIILYPTVRMLEDAICQQYLYQKGGDGNVPESRCKIEPIQQKLALIGGYLGLFKNIPGILLGVYFAELADKLGRRPIYALNMAAMIFEVLLTYLISFGGGVFIILALHMTIVSELSSEHDRSKPSHLQGIRAEYGADLIGPQITSIALQQSLWIPNLICAMVLAVSFPIVYLLPEIRPKVDLNEALYSGNWGSYTNLLKNQRVWICNMIAFLTQYRYLQVDVFVPYTSVRFQWEISEVSRLLSIVYGISLVIFLLLPSSNTVLQKTLHMDTSQVNLLVVRSALLALITGCCC</t>
  </si>
  <si>
    <t>&gt;3558_g</t>
  </si>
  <si>
    <t>MTFTRSQRIHTNCKTIWGDADYDLEIESDSETYAAVVKKEYETEYGLALIMTDICNSEEQALRELDRMLDGLARQVRSGQQVTKAQKLEVFGGPNGRDQHILEQFLDKVEEKGVLLCKKA</t>
  </si>
  <si>
    <t>&gt;9353_g</t>
  </si>
  <si>
    <t>MPLAQTLGLLPSAPRRTQGRDGGMCRYAIKDAIEPFLEPVHGGVVIELKSRYPGGGPEPPCRLDWSSRALVFIPHRLRAGEIRSPWNHIRRRVRRIRANVLCSLSSRRQTLEIGLPHAKDPNAVPVSINTRIERRSGLKFSPTPSVPENPTSRLSVPGGMSRCLISRHSDQSPDAPVEAVGGSKITPALEVSQILYGEYLN</t>
  </si>
  <si>
    <t>&gt;4957_g</t>
  </si>
  <si>
    <t>MSSKTKSRWVDDEEDAALEAQRKREKEEKRRAKAEKQRKADEAAAAHALKQQQTAEAESAHSELSSRPAKRRKLSPKPERGEREELLPAKLLRFPAPEWKKCRSVENYEKLNDIEEGAYGWVSRAKDLSTGKVVALKRLKMDNALDGIPVTGLREIQTLMDCEHPNIVALREVVVGEDTSKIENIFLVLDFLEHDLKTLLEDMSEPFLPSETKTLLHQLTSGVHYLHENWILHRDLKTSNLLLNNRGVLKIADFGMARYFGDPPPKMTQLVVTLWYRAPELLLGAERYSTPVDMWSIGCIFAELLTREPLLQSKNEVDALSKIFELCGIPTEESWPSFKRLPNARSLRLPKNPVSQGSVLRSKFPFLTTAGSRLLTDLLSLNPGKRPSAKEVLDHGFFKEDPKMKNPEMFPTFPSKAGQEKRRRRPTPNAPIRGGLPVIEATDFSGIFAGREDEEKGGGFSLKLI</t>
  </si>
  <si>
    <t>&gt;6060_g</t>
  </si>
  <si>
    <t>MADITIEDQTHNTTLHGFRGHETTIRAPTFSYARLQLISASPTPSDDDLDIVTARSYIMSAMTQFLGISGSALEVDVLKVGGRECWIRVQREDLSAIVAGCGGWRKVVGRVGVGWRVVGYGNWLGVLGGDGGFEEAWSG</t>
  </si>
  <si>
    <t>&gt;10771_g</t>
  </si>
  <si>
    <t>MSSITQAQPETQILVLGAGAIGSFYASRLALAQNTQVSCICRSNYSAVSSSGFQISSPKYGNYIFRPAHTFSSPTEATKIAKEKGIKWDFILVSTKALPDVSDDSAILEGLVTEQTTIVLVQNGIGVESPYQLRFPSTLILSGVTICSATQTSPGTIKHNRWTRISLGPFLPSPTMPLEETITTAENTNRTFVTLLKQGGIKDADAYAHTKLQMIRWHKLAINAAMNPSSVLAGCVPNRVMASDPLLASHLSAVMSEILTLACDVLSVSAFPEQEGFASIEKILESTRRNESGSLPSMAVDWREGRRMETEVLLGNAVRMGRERGVRVERCEGMYALLCMLQRNREDEGVREREKQKSRI</t>
  </si>
  <si>
    <t>&gt;11246_g</t>
  </si>
  <si>
    <t>MSNGTVKGAESNV</t>
  </si>
  <si>
    <t>&gt;6280_g</t>
  </si>
  <si>
    <t>MPQRIPRNPFASTYSSTVAVPQPDKPASRRSSTSKANRLSSFFSSSPKSKEQQSAQAALLSSVVAQQQYLLNNPSPAPLSGPSLSLPTISLSTAKGGEANMDEPPTTLFQPPSSADAKRQARVDAQFGPLGAQSHRYVSKHMGATLEPPVIDEPPYYFVLTTYISYLVLIIFGHIRDFFGKRFKPEKYKHLKSGNGYAALNSDFDNFYVRRLKLRIDDCFSRPITGVPGRYMTLMDRKTDDHNEHFQFTGTYTETLNMSSYNYLGFAQSEGPCADAVEEAIKKYGISAASPRADAGTSDLALEVESSIAKFVGKPAAMVFSMGFATNATSFPALVGKGSLIISDEFNHASIRVGARLSGAMISSFKHNDMDDLETKLREFISQGQPRTHRPWRKILVVIEGLYSMEGTLCNLPGILALKKRYKFNLFIDEAHSIGALGPRGRGVCDYFSIDPSEVDILMGTLTKSFGANGGYVAGDKDMIDKLRVTNAGTIFGESPTPPVLMQILSALRIIAGDLCPGQGEERLQRIAFNSRYLRLGLKRLGYIIYGDDDSPIIPILVYNPAKLPAFSHEMLRRKIAVVIVAYPATPLITSRIRLCISAAHNKDDLDRVLAACDEIGDILQLKFSTGIAGGAENLPDGVTPEMEKEWQRANGLQGVIKPPRWTLREIVANGVQDVKHQLR</t>
  </si>
  <si>
    <t>&gt;1988_g</t>
  </si>
  <si>
    <t>MAEIRRKLVIVGDGGTLAFIPPCVYYAKTLLACGKTCLLIVFSKGTFPEVYVPTVFENYVADVEVDGKHVELALWDTAGQEDYDRLRPLSYPDSHVILICFAVDSPDSLDNVQEKWISEVLHFCSGLPIILVGCKKDLRYDQKTIEELHKTSQKPVTPEQGEEIRKKIGAYKYLECSAKTNEGVREVFEHATRAALLTKKKDKKKCIVL</t>
  </si>
  <si>
    <t>&gt;6715_g</t>
  </si>
  <si>
    <t>MPRSATDATRFTSTTPHATAKPPSAVLLDNALRKGKTGNGGKGSGGETPLDKVRRLRAAADIAKRGQIGTLDKFLIRGRVWADRLHRFTALSLIGATVIAGGFTMYATGDMILFNRRKRAEFYKQQQALISSAVYTAREAIAEGIATPEQIEFVKREEEHDEYLEAKKNKKGVFKRSREWLFSGLKKEEEGEDLGSSERRLGYEGLSEDDDVLGERESDIVRAIEERKLQVGKKAKETVRQAFADERERQRSGGPLDKIGTSGEAGSQVPSTEETALTSETQQKGSGGWFSWITGR</t>
  </si>
  <si>
    <t>&gt;10331_g</t>
  </si>
  <si>
    <t>MAETCLAPDGTPMWTFGISHEWKLIYIVGILASTPMFLIVVGPKIVFWLGRTLGFYLRKKTAGRREQILESVEQEEAAWIKEKDKGERRYSDEWENVDAYAAGSSQNGERGEEEWDGIVGFFHPFCNAGGGGERVLWAAIRATQKRWPRAKCVVYTGDHDADKNGILLRVKDRFNIHLHPPTITFLYLTTRSWVIASSWPYFTLAGQSLGSLVLAWDAFSLLPPDIFVDTMGYAFALGFSKLLFQDVPTGAYVHYPTISTDMLSSLNPSSTTGTLGINAGKGAGATGPLKKLYWELFAKLYSFVGASVDVVMTNSTWTLNHITSLWGDWREEFHKLRPVALYPPVAVEELEREIEVSEASESKREKVLLYIAQFRPEKNHQLILNSFAQFKATKTPASKGAKLILVGSVRDDSDSKRVYELRLLVNELQIKDSVEFHLDASWPEILEWLRKASVGVNGMWNEHFGIGVVEYQAAGLISVVHNSGGPKLDIVVDIEGGATGFHATTPEEFAQGFEAALSLANKPAMRKRARLSAKRFTEDEFARGWVKQMELLVRLRKAWTPKVALAVGDLKVKKDL</t>
  </si>
  <si>
    <t>&gt;5781_g</t>
  </si>
  <si>
    <t>MSNLISTGFRMKFRNCLNNRPRNLLSLSRSYSIPSPSITPNSRTPVSGQVSPEFSENISSASGPEALPKVTSTKDIGETSNVHKGDKFNIDAYFNTRTWSVRSLLPNPDQPPSEEITTKKLHHLLRLSALPLPEDAAEEASMLKTLQDQLHFVKDIQSVNTEGVLPLQSIRDETEEGIKEITIGLNELKAALAKEDVVGKVTRRPRRRKEVVDGKGVEDWDVLGPAGEKVNGPGGKFFVVRSGKGNKTDAE</t>
  </si>
  <si>
    <t>&gt;4822_g</t>
  </si>
  <si>
    <t>MLYDLNVPWTETQSPSELQRTISFLSELGYDTIALNHTISSQISSPIVNPIPTTLSFPLPPKTVILRRCTVHIDDPSQNHRLSNLAAVHDILALRPTSERGFLAACNSLTEHSIISLDLTTRHQFNFKPKPFMTAIHRGLFFEISYGQATLADSNAKRNFISNTLGIIRATRGKGLIISSEARNVLGIRAPADVVNLMNVWGLGNERGREAMGVNPRGVVVNEGLKRSAFRGVIDVVDGGESLVEKSKDVLNSAGKEANSKGKRKAEQANGEASKESTPQSKKQNQGESTPLPLSKRAAKRARLEALKASKEISKEAGASSSSQPNTTLRPNPTVVETLDSTRKFKANG</t>
  </si>
  <si>
    <t>&gt;5422_g</t>
  </si>
  <si>
    <t>MFSKTSLAAAVGGLVATASAGFSSSEANNIAVYWGQNSVNSAGSTAQQRLSYYCSNTEFNIIDLAFLTTIKSPALNFANQGNNCTLISGSDLFSCPEIEADITECQSKYGKTILLSIGGATYTEGGFSTSDLATSAAQNIWSIFGPATSNSSTPRPFGTAVIDGFDFDFESTVTNMAPFANELRTLMTASESSAGKSFYLSAAPQCVYPDAADKDMLDGSTHFDWIQIQFYNNNCGLPSFVAGSSTQSTFNFETWDTWAKNVSANPDVKILLGIPASSGAAGSGYESGTTLANIITYIKSYSSFGGVMMWDMSQLWQNTGFLDAVYSDLGGTSGSTVTSSAVVASKTAITPISSTGSAATGGAFIQSNTVMTATSSAETSAASSNVVQSRTAIATTSSIGATAATTAAIPSKTPIVTTLMTLTRTSASPSGTSASGTGVAQWGQCGGEGYTGSTVCASPYNCVASGAWWSQCE</t>
  </si>
  <si>
    <t>&gt;2421_g</t>
  </si>
  <si>
    <t>MASLTGYQAGESDMLAIGMGEAGWGFGSILGLKREGDEQPSDPGYGK</t>
  </si>
  <si>
    <t>&gt;7331_g</t>
  </si>
  <si>
    <t>MKAMKSMNNRVLGSLKKKTTSHADDGSAAAGQDTPEANATRNVRLFCESGGPNGSGEEVLYLPTIVEACESSPNAAKEACHIIRKCLNKDNYSKPYVQYNAIMLIRILSDNPGPTFTRNIDAKFVNVVKELLRVGRDPSVKQILMETLDTFQREKGSDEGLFLLNEMWNKEKERMVKIHGPAAPRILNAPPFDPHSQNYFSRSHTSRHLPGPQELASRIEEARTSAGLLAQVVQSTPPSELLSSELVREFADRCQSASRSIQAYMIAENPCPDNDTMETLIETNEMLSKSLNQHQRSVLSARKALGLGNGSQPGTPPPRTESGFAAPPGPPPQRKNVPQVPPPGDFAPTGIDDEEENPFSDSKVVKPPFPKDERPKATGQFNDTLGVEPYHPGFTETHSSAERQDSGRAQATVPTGAGVERDGSSRRPQNDVAADEDIYRY</t>
  </si>
  <si>
    <t>&gt;1384_g</t>
  </si>
  <si>
    <t>MASSAEGGVGARNDESLEEEQEDEHGIYLRPSIPASKEVVPALRSSGRVIKLQSRPSRSSKSRSSAIQVEASRVGEQLMVVLAVGSKRGGRAFFCWRVPIPATVMYGHDPAVGG</t>
  </si>
  <si>
    <t>&gt;7816_g</t>
  </si>
  <si>
    <t>MAEGELIDCPFCGFKAQGDYQIMLHMETLHPEGGESPFVVQDDASIAALIALDDNEQDQKYASCPVEGCGEALLLTDLESHIEMHQEEQGASGESSRSPKRLKLGPGSESTFDTKLSYALRNLDEGDDDKQLKPVDAPPSDRQATAKAAWKGLLKMPEASKISHGSPTKTPPSKGSRRRLGKAELGPHANEKQMPAWLVKLLEDDGAVKSINTIDSNGKTKKVKFCPNMTAGVVPVIEQLLTQDADVSYAYLCDPAVKHVSKLRREGGFCGYRNIQMMCSYIISAESQGHEVFGKKIPTIFQIQEYIEHAWDVGINSQGRIETGGIRGTRKYIGTPDAQAMFCSLGIACNAQGLKPKGNSEPAHELLFSTVESYFSSNCQDYNPKVRCSSLPPIYFQHPGHSMTIIGFEKRKDGSRNLIVFDPMFHDASNVTKLIGHKFKTKSPDDLLKAYRRGLKYLKKYNEFELLRVSPPVISKVANTAGPA</t>
  </si>
  <si>
    <t>&gt;4860_g</t>
  </si>
  <si>
    <t>MKFAGFLFVVFASLWNVQADLCAAGSQEINGNWYCQAVTGIQYSNVGAAGTYHSVTSMTSGGLCSNEPKDFSGPLSPLDEEVSLHFRGPVQLKQLAVYTPAQSAAKRSSYKQSQRRSQRSAHQHQKLHKQRDVKPGLNLEEKRQIVTATIDGQVVSWENNWFGSSSLAKADVETPVEVTATINGQVVSWQNNWSGGPTPEPSPGVGESATTLATLPTPAATSSGVQAQTVGNTELARLGTIASGGLGQSVPTPVLASSATRKATPSTANAAGAASPPSNPGLDANSEYARIGYYDSSSQTITNLVFLGNYGGQGSGVFDYNFGASLSYVNSDGTGGASSPQILADTTIPSDSEVIVMLGDQCENGDCGFVRPGAVTHHGFEGADKVFLIEFSMPMDETSGFNADMPAIWILNAQIPRTLQYGNANCSCWESGCGEFDVVEALSDGSTYLKSTLHTNQPAGDSDYIQRPTSGTMKLAIVFSSQTSTIHIQVLSDDTEFSASLAASDINNMCTANSGNVVSHFAVS</t>
  </si>
  <si>
    <t>&gt;3073_g</t>
  </si>
  <si>
    <t>MELKLTWIVQMLVAFHVSPSLGFQHELPRCINQKPTQVIGNVTVIDTPLVRAAQALARQYSEDFLFNHIMRTWLFGALVISHNTTLQKAVDLEVHAIGAMLHDLGLVLNASFITPDRRFEVDAAFATTDFVESQVQHDDASSAWNAHRLQLLWDSVAMSSEPKISLYKQRTVAAVVDGVLIDLTGPDNGVTNAEYNNVLAAFPKLNFLSGVNQTLVELCTTKAASTYDSWQQAFGDAFVPNYSAVGYRIFDNIQGNV</t>
  </si>
  <si>
    <t>&gt;7360_g</t>
  </si>
  <si>
    <t>MITHSDWFGFACAPEHLSPRDKQIFAPTRYNNAACCNDSPKEITPDLQIKRCHVPIRGTYKQPNPFSNSAFDQNRTISTKKSSYPVLNSPNQTPRRTSPLNSSGIRSGDEPDYHGVGLRVADEDLGGNCVAFCDMVDINCESEDDDCIYRAYGCITFGPSSLDTCDVFCWFADADCHDEDCMIHCSWADDDEEDEPVDSCETTCYQPDEDCLGDNCEEHCFLDSEECLSDNSKEPLEPELLTTVQFNYTARFGCENNFGWCCEDVSTGGLGINCHQAPAIQQFAQFGQPPMYICQDPGYQHHVQYPACCNISSNDEVPGLEMRQCPGKLSSFTDTDYSSVYQETPYEEDDLEPYWSLVKTGIAKNDKIKNIAQKAQLGIKIGDCECEFHCLFLAYGSRLGEIFLALCQEYETRPQGGVDIVEKNSSVVAMRIAQ</t>
  </si>
  <si>
    <t>&gt;628_g</t>
  </si>
  <si>
    <t>MGTPEYPGAELTTNAGDLSHLISILILLHKMTQTNSCSGISFKSQALYFLVYITRYIDLFWTFTDSAYNTIFKILFLASSSYTIYLMTTAYKPTHDPNLDTFRVQYLLGGSLALAVIFPYAYTPAEILWSFSIWLESVAILPQLFLLQRTGEAETITTHYLFALGSYRALYIPNWIYRYFAEGHWDGISVLAGIVQTVLYSDFFWIYYTKVLKGKKFQLPV</t>
  </si>
  <si>
    <t>&gt;1599_g</t>
  </si>
  <si>
    <t>MSLDLEKQLCFYGAYHHNAINVGIHMTCVPLILATSLLFATNSPTIIPLPTWLTIPNLPLNAGTIGAIGYSIFYLLLEPVAGTVTLPMIIGWTAFAKHLTTLYPTTSNLAALGVFVVAWIAQFVGHGVFEKRAPALLTNLVQALVLAPFFVFMEALFKCGYRPELQSRVNIAVEKELAKYNAQKPQNGDAKNGKAL</t>
  </si>
  <si>
    <t>&gt;10143_g</t>
  </si>
  <si>
    <t>MGITTFITSIVAPLFIIISPITSYADQTYAIHRTRSSAGFSLDIPLIMLVASFLRVFYYPGAKFDTSLLIQSLIMISIQLVLLKVALDNRPSLSRGGDSHVPFAAAREGDLGIKRPYNFWQWRSPKPYWQFLLYLFISLVAMELVFSPVPSLYSLYSSAIGVIGLSVEATLPLPQIYTNYSKRSCKGFRLSVVASWIAGDLMKMFWFFSATTEIPWTFKLCGIFQMCCDFFLGGQYLAYGEGQPESLKEREMAEGLNGHAASGGRRMAGLGEKDIRLG</t>
  </si>
  <si>
    <t>&gt;11264_g</t>
  </si>
  <si>
    <t>MVLKRKRSDSEISTSSSLFSSPPSAPQYMSIDSYQSPQSRILTPSLFASRTRKRHRDNRPSEAEIHQHTLLMLYSAQQNLQPQTLVTQPFQSQAPVDPLPSSNQTCQQSSLHSFWSLPSSATRQSSPSSTFSNSSSNTPSITTNPALNAFFPATNCEDCNAPFGNGNSNGNSMDIDMMDMDENHACTACGKQFQKLKSDGTRRKRNQEAAERDEALFGPVAGREERRAIRRRLRTAPRPLERITTGVSSGARGAQLAERTMNTQEQSSFFQLPWEIRQEIYHELLAGYNMRIKFIEAYRQMGHWRWKQEGCGSSQRIMMKQKGAPDEWGVVDLLAVPQTCKKMYNESIDLLYRNNTFHFHNLSTVMDFSSTILPERMQMIKNVQWEFHTTSTPWLVCKKPDELCTCIACIPTDACTDRLLHDKIIASWRLLERNFDVQA</t>
  </si>
  <si>
    <t>&gt;11265_g</t>
  </si>
  <si>
    <t>MSSSNAALSRTLQAITLTKIRELEKQRQAFAESKNDVLGATTDRNPNIRERVMRLLREVDHLESSGSSDISLDNVRRWLLQSNFDSSISDFMLHNFEIHLRTLLDVQTRKLDIASLYSHLLTEWLSASNTEEASIFDEPGSLDGSFEVVEKDRLKQLKDKFADVVFTPFETNGVEIDLYLANLFPSDHGSRFLKGLRTHVRGVCHLWIPSKGSSRDSHFDSRSIRWCLKGLLGNELLSDDKKVILQEFRQDEVAQGEICDVLNMKLANLENWEWDAGTNGLPVEPRRQLNGKYRIMMDEDILDAILLHYIGTKWSVSLKSYLIRAINLDENWNIQSRVPPDIVDRRRYFLDDDSSNLDNPEGVQKIRRDMFMKDFFLSQMPSSVYEAAGGYEDSEGNQEEEGEEARKGPKEIKQQLLRLLATEVELQKALDGHVAVVQSDFQWFCTGLPHSTILAVLQFMGFPDLWIKFFKKFLEAPLNMGPVSEGEPDSDRAQIRKRGVPMAHVLEKFFGEIVLFFMDLAVNQQGGATLYRFHDDLWLVGSPALCASAWQTIEEFTSIMGLQLNKSKTGSVHLKNGDFTSEDSEITAKLPVGPVAIGFLGLDPKTGTWVINQNEVDRHTKQLSQQLAKCTSILSWVQTWNSCIGRFFSHTFGEPGRCFGKAHVDAILKTCKRIQDSIFPDSNICKHLKGLIEERFQVKDIPDAFFFLPETLGGLGIRNPFVRPLLVREGFHWKTPTQGIEDFLENEKILYEDYRKEFEQMSEQAKKKRFKMVYTDEYGDIPSSASLRDLQSFMTFEEFVRYMETLDERLARVYSSMMEVPYVRSVRSSRRVDDVVRDLVDSDKGLEKGGMAEELRWTLQMYERELMDMCGGLRVVDKELLPLGIVTILRKRKVAWQMVL</t>
  </si>
  <si>
    <t>&gt;3996_g</t>
  </si>
  <si>
    <t>MATTSSMFMYSLTVQPPTAITQAILGQFAGTKEQQIVTASGSRLILHRPDPSQGKIITALSHDVFGIIRSIAAFRLAGSTKDYIIITSDSGRITIVEFVPAQNKFNRLHLETFGKSGVRRVIPGQYLAVDPKGRACLVASVEKNKLVYVLNRNSQAELTISSPLEAHRAQTLVYALVALDVGYANPVFAALEVDYGDSDQDPTGQAYDEIEKNLVYYELDLGLNHVVRKWSDPVDRTATILFQVPGGTDGPSGVLVCGEDNITYRHSNQEAFRVAIPRRRGATEDPQRKRVIVAGVMHKLKGAAGAFFFLLQTDDGDLFKISIDMVADENNQPTGEVKRLKIKYFDTVPVATSLCILKSGFLFVASEFGNHHFYQFEKLGDDDEETEFTSDDFPADPKKPYTPVYFHPRPPENLSLVESIDSMNPLMDTKVANLTEEDAPQIYSICGTGARSTFRTLKHGLEVSEIVESELPGVPSAVWTTKLTRTDTYDAYIILSFSNGTLVLSIGETVEEVTDTGFLSSAPTLAVQQIGDDGLIQVHPKGIRHIKGPDHRVSEWAAPQHRSIVAATANQRQVAVALSSGEIVYFELDDEDGLAEYDEKKEMSGTVTCLSLGEVPEGHVRSRFLAVGCDDSTVRILSLDPDSTLENKSVQALTSAPSALSIMAMADSSSGGTTLYLHIGLYSGVYLRTVLDEVTGELSDTRTRFLGPKPAKLFKVSVQGQTAVLALSSRPWLGYTDPVTRGFMLTPLNYPGLEWGWNFSSEQCTEGMVGIQGQNLRIFTIEKLTDNLLQESIPLTYTPRRFVRHPEFSLFYTIESDNNILSPATKSKLLEDPAVVNGDAAVLPPEDFGYPRGTGHWASCISIIDPVVEKKVLQKIDLDDNEAAVSMAAVSFASQDDEVFLVIGTGKDMVVSPRSSTAGFIHVYRFHESGKEIEFIHKTKVEEPPMALLGFQGRLLAGVGKDLRIYDLGMRQLLRKSQAEVVPNLIVGLQTQGSRIIVSDVQESVVFVVYKFQENKLIPFVDDTVARWTSCTAMVDYETIVGGDKFGNLWLLRCPAKASEEADEEGSGAHLVHERSYLQGAPHRLTLMAHYFPQDIPMSIQKTNLVAGGRDCLLWSGLQGTLGILIPFVSREDVDFFQTLEQHLRSEDAPLAGRDHLMYRSYYVPVKGVIDGDLCERYTLLPTDKKQMIAGELDRSVREIERKISDIRTRSAY</t>
  </si>
  <si>
    <t>&gt;8757_g</t>
  </si>
  <si>
    <t>MIFLSKAGRLAFKPPLVAHTTRAISSIAPAVQEYPDNDIPVLHHEVNTVTNRREAIKKAKPFSAFLTDSFQRQHNYLRISITEKCNLRCLYCMPEEGVPQSPPPDLLTTPEIYMLSSVFVSQGVTKIRLTGGEPTIRRDILPLMHQIGSLRSQGLRELCLTTNGISLHRKLDSMVEAGLTGINLSLDTLDPWQFQIMTRRKGFEAVIKSIEQILEMNRLGANIKLKINCVVMRGINEREIIPFVELGREQDLEVRFIEYMPFDGNKWSQGKMLSYQEMLDMIRAKYPTLRKVQDQKNDTSKTYEIPGFVGKMGFITSMTHNFCGTCNRLRITSDGNLKVCLFGNAEVSLRDILRKTNNGLPIDEEAFKAMKQIELDRREGAAGAQGQLGNTEHEKQLLEIIGLAVSRKKEKHAGIGELENMKNRPMILIGSPSSSAEKVYTAEFRMPFPSPRCSQFKFYHQSSPAHHIRLKPSLPKTLSRRLPTSKYSLSPAIQQDINATAFSSRSTRDIIPFSKWHNLPFYHRPSTPSHIRVRVHSTKSPWPLPEPTSKQPLQESASEHPKLTHFTPSGTAHMVPISHKDPTHRRAIAVCTLHFSNDAAVQLIKENRMKKGDVLGVARIAGIMAAKRCSDLIPLCHPIAITHVSVDVEVKDDDVGPPINHQTGMDSVTTAGTAGTKKAFGGVEIRAEVRCDGKTGVEMEALTAASVAGLTVYDMCKAVDRGMWIEGLRVVRKEGGKSGMWIKGERVGEEG</t>
  </si>
  <si>
    <t>&gt;9200_g</t>
  </si>
  <si>
    <t>MIEDLAFLREVPPSTMAWGFVTLSVVYAVFKGVYNLYFHPLRKIPGPKMAALCSWYDFYFDIVRGGEYLWKIEKMHEEYGPIVRINPNEVHIIDPDFYPMIYSGGTRKVNKDVSTVAGFGVPNSVAATVAHAHHRSRRGYMNPYFSKRSIINMEPMIHERITALCGRLEGALNEACVISLDKAFSAMTADIITNRFFGYHYDYLSIPELKFPVRDAFLGVSTIFHVTRFVPWLIKYLKMLPNPVIRLILAPVADLLDLQKEIKKNIRKMQNEKAVDGADKSVIIEALGDEKIPAKERSITRLVDEGQVIIFAGTETSSRALAVGMYYLLSERSLIEKMRAELATLSDVPDASWTVHQLEHMPFLLIWTHTGVVKESIRLAYGPVTRLPRVATEDVLHYKGYDIAPGYPVSQSTYFVHTNPTLFPEPYKFDPNRWVEAAKQRFPLNNYLVSFTKGSRQCLGINLAHAELYLTLARVVHNFDMDLYSTTVKDVQIHHVLIIGQPEVIKGKGPGQGEVKVKVTKRVLG</t>
  </si>
  <si>
    <t>&gt;8162_g</t>
  </si>
  <si>
    <t>MFSRSRVLALGLVATGSLVAAGPCDLYSSGGTPCVAAYSSTRALYSAYSGSLYQVKRGSDNTTTIITPLSAGGVANAAAQDSFCASTTCLITILYDQSGHGNHLTQAPPGGFNGPDANGYDNLASAIGAPVTLNGQKAYGVFISPGTGYRNNAVLGTATGDAAEGMYAVLDGTHYNGACCFDFGNAETSSKDTGNGHMEAIYFGDSTSWGSGSGSGPWIMADLENGLFSGAGSGLNSADPSISSRFLTTIIKGEPNQWAIRGANGASGSLSTYYSGARPSASGYNPMEKEGAIIIGIGGDNSNGAQGTFYEGVMTSGYPSDATENSVQANIVAAKYATTSLTSGTALTVGSSISLRATTACCTTRYLAHTGSTVNTQVVSSSSATTLKQQASWTVRTGLGNSACFSFESVDTTGSYLRHYNFALALDANDGTKQFYEDATFCPQTGLNGQGDSFRSWSYPTRYFRHYNNVVYIASNGGVHSFDAPESFNDDASWAISTGFA</t>
  </si>
  <si>
    <t>&gt;9946_g</t>
  </si>
  <si>
    <t>MQSVFKGTMQKASEAIDGAMSSNKKLADMKPETREPSKTIPLTTDTGVREPTHDEWLSATTGDRQGPMLLEDNYAREKIMKFDHERIPERVVHARGTGAFGNFKLYESAADVTCAKVLTDTSRSTPVFVRFSTVLGSRGSADTVRDVRGFSVKFYTEEGNWDIVGNDIPVFFIQDAIKFPDIIHAGKPEPDNEVPQAQTAHNNFWDFIFLHEEATHMFMWAMSDRGIPRSYRMMQGFGVNTYTLTNAEGVRSFVKFHFTPTLGVHSLVWDEALKLAGQDPDFHRKDLMTAIDMGVFPTWKFGIQVCSEAQQDDFDFDILDATKVWPEEIFPVRYIGELQLNKNVDEFFTQTEQSAFCTAHIVPGIGFSDDPLLQGRNFSYFDTQLSRLGVNWQELPINRPVCPVMNFNRDGAMRHKITKGKINYYPNRNNLVPPAKASEGAYIDYPEKVTAMKQRLHSVKFSEHFNQAQTFWNSMTPIEKTHIIAALGFELDHCDDPIVYERVVQRLCDISLDLAVAVAEKAGAPTPTKAGHPNHSKISKGLSMTDFTPDALGLAPTIASRQVGIIIGDGFNMSEYTAVKGALTAAGAFVFTIGPKRQPVKSSSGPTAVPDHHFEGMRSTMFDSLYIPGGEHVPTLMKQGRVVHWIREAFGHCKAIGATGEAVKLVQVACGVDGMAFSTSSDVSDSYGVVTAGALGRGADSISEALNMVKGSKNFLDAYAFNISQHRNFQRELDGLTSMVAY</t>
  </si>
  <si>
    <t>&gt;6806_g</t>
  </si>
  <si>
    <t>MSAIGSLVFCTDCGNLLESSTGNKNTILVCDCCTAENKDTASKTITTHTKASSFPSLLRQERSAIQTVEISDIQNEAVIQQTCPQCGREEVRYTTVQLRSADEGSTVFYTCDCGFKWNTNN</t>
  </si>
  <si>
    <t>&gt;5903_g</t>
  </si>
  <si>
    <t>MFSSKQSKQSKRKGSDSSRSALSSPLSSNQATDSSTLIQSPKPALTRDATWSSYLTQSEYNRLARSQAAAKKGTNDNSLNGNSLSPILKSCTDFRKHVGPESYLIQTMDKYDDVEFLPPWKRRLYRLSPLFTLLAVTAYFSYYAYRIHCTMYAERAYDETYWMAWLFIAAEGCVAFPALLHQVYQMLSIRGRSRPKLRLRGDKVPTVDVFVTCCKENVDVVLDTTRAACSIDYPQDRFRVVVLDDGKDAELEKAVNDLNEQYPNLYYHARIKQKGVPHHFKAGNLAGGTNFVTRIQDGEGEFIAALDADMIPEPEWLRAIMAHMITDDRMALVCPPQLFYNVPVNDPLVQSLDTFVHVMEPTKDANGVAWCTGSGYAIRRTALEAIGGWPVGSLAEDTFTSSLLLGSGWKTAFCHEGLQYGTVPDTFTGHLKQRTRWTLGTLQTAVKLKFCLFGKLVKGMSFFARLSAFVFAVDAFFKIFLLIALLTIPIVLISGGQLVSYSSDAQLRWQVRLCFSSLVLTRMNEWITYLPSSYRLAQRDTGAQLWMAPFHAMTIVRSFLLPTWLGGKAMVFTSSGSIKTDIDERDSARRAPLFRRLKVILWDCNVYLHLLYVVFTISAVVYSTTIGLKRHEGQNRQLLIYLLTHAFWPPMLWVMSLTACLEPIRYAIWPPTMPDREELLVRDSKTGIARPKEEWKRQRYAKRTFWHEMQYSGVTFFTGVIFFGSFFV</t>
  </si>
  <si>
    <t>&gt;1828_g</t>
  </si>
  <si>
    <t>MWGPQIRIQSKFVNSIRTCHAPYGLGTSTLRISTTAPHLYLARISQADLIIIRESFLYRLCTTAITDSPLKSFEAGSEPIMATNSSKSTTLVRRSTDIALMPPPPKRIKRPKNVIDEESYTDAISDIIARDFFPGLLETETQQEYLDALESHDEGWISSAGRRLQHIMTPGRRQGRRGTSIITPHASTSDTPRDFVGDTPMTAVSDTTSATQSSMSVEIDTNMSLDRFQSLYTSEDNESFYRLLDKQNQKRAEKYAWMWSGNNKMPSKMMLKQKEIETKLLQSRGSLQDDGGTKDRLAIKDASEKPARPDAWKSKPDNGLMFAPDSIEDSTETLAQKAQTTSRAEPRGVAYSNTRMPAQNIIHEENDNLPPSPSMSAVRDAISGRSRPSDLDSGFNGSETPRVNGYAFVDDEPEPGPEPTPSLPVINLGNGEPIKNPFVIKEQSKREDLHYRMVDKNAKTKRAAFKNGMTGKVDITPIPKFPSSPRTGAGQLTPAGQRLWSKVGMKSGRASDTFGTRQTPRTTSGLRARWTPVREQP</t>
  </si>
  <si>
    <t>&gt;7380_g</t>
  </si>
  <si>
    <t>MADKAPRKVEALTNPRGIPFAPFVDRVEDYVTSRADVETTLKNFQEMIAKYQFMEQSQQRKKEGLKDKIPDIQKTLDTVRFLKTRKPGSDPIEATFELNDTLYAKAHIEPTQEIYLWLGANVMLAYPIDEAEELLASKLAARTLSLANCEEDLDFLREQITTMEVATARVYNWDVTMKRKDKNEQEALEGTRTDGTPDG</t>
  </si>
  <si>
    <t>&gt;2088_g</t>
  </si>
  <si>
    <t>MAPTTKKAKKSADGINSRLALVMKSGKVTLGYSSTLKSLRSGKAKLIIISANTPPLRKSELEYYSMLSKTNVHHFSGNNIELGTACGKLFRCSTMAVLDAGDSDILSGEAAA</t>
  </si>
  <si>
    <t>&gt;9199_g</t>
  </si>
  <si>
    <t>MNEKTFPTECYLETMVRFLETISYNDTNYTHEERIRNLHYAYSKAAEHFAQPVQQRLIKASPRRLQASLQTIVAMVVYSWVKVSPEVMADLSIHYTYMLILDDSKDDPELTMKTFYEDLLEGRPQQHPWWRMVNDQFPSVLRHYGPFCSLNLVRSTIDFFQGCWIEQYNFFGYLGSYDYPTFLRRLNGLGHCVGASMFPSAQFNEKKLFTEITSVIAQMENWMVFVNDLMSFYKEFDEPRDQTSLVNNYVRCDGTTLDEALGKLTRDCIVDSEQIVAVFKDKDPKLADTLFSFCQGYVTWHLCDPRYRLNELWDRAGKSPAGLKFRQYQQAGANVGAVDLKEWAYPPIKELVEKQKAVPAAKAMQRPSSLVNGGTAWLSETFHYYLSMYFK</t>
  </si>
  <si>
    <t>&gt;855_g</t>
  </si>
  <si>
    <t>MFLRISSLVLSLAVLGDSAASTPLVKRNDTSLASLPQNDPNSTARAQEVLTKRAGWTYGTPLIGNTSYFPNGTLATIRVDSDLLALEIDGIYMNASINAGIVNVEEAIELNGGLNTLEDYATVLYVNEWAAAIPSGEDPGMLTNYTQDLLFSMARLSLNPIPLNRAKPGDALPFTVDDSIVQNITGLSLSDLQSSGRLFIVDHSDQLNYPRSSVRFGAACTAYFFIHPESGDFLPLAIKTNYGSDLTYTPLDSANDWLLAKMMFNVNDVFHAEMYHLISTHDVGEIVHQAAERTLSDSHPIMVLLDRLMTQAYGVRIAGSTLLFDTGGGIDQAFATTSMGAQQWMTDTYPQAGKYQSNYLNTLFESQGLINSTYGPSFSWFPFRDDAEEILGTMRAFMTTFVEAYYPSQADIAGDYELQAWFEECAAGGAAGVFDFPTAEQLNSNEGQAVLAEILTHFQYLTGILHPALNTGSLVTEWTLPLVPLALYSEVPAEKGVESVIPWLPPADGAVFQLDLLATFNRPQYASQNKTLVFAFSDSAFLGRLNDEVNKAASTFTEGMGKISERIQARTFDNEGLSQGMPFVWRGLDPGTVPFFFAI</t>
  </si>
  <si>
    <t>&gt;10384_g</t>
  </si>
  <si>
    <t>MPVSTIASQQTLLMARQSPFNDAFETLANRTLESWHVPGVSIAVIDGDDTWTQASRTPGYGVATFPAIRAEPSTLWCAGSTTKAFTAAAMSLIIDDNEKYPHVQWSTPLSEIIRDDFVLEDEYATNHVTIEDALSHRSGMPRHDASYGGPEGHKMSAKEMVRSMRYLPLTSELRSKWQYCNLMFVAIAHVIETLTGSRLEDFIQAAILDPLDMKSTYFSTETARKAPEHYSQGYLYNNGTYDAVPDMDLSETSGAGFIVSSVEDFAKWARAWIEKPPAISKAGYEALWTPRSLIGSGFLGQGPYTGPTAYCLGWVYGVYQGQEWYQHSGGMEAHGANLVIFPSLRYAVVSFGNTAVTSRAVEEILMWHLIDDKLRIPKRSRFDWNKRNTDAAQKRESEYTNARQRFYPSIPSPPLPLSAHLADYVATYRHPAYQNVTFFVTNAKRLRANLTDITWKMSIELEHVSGDSFIATTDSLHAPGGVDKVAIAAEFRMGADGIPCAFGAVLEEEMGEEKIWFKRV</t>
  </si>
  <si>
    <t>&gt;11279_g</t>
  </si>
  <si>
    <t>MSQTMDGGPEKGEPSVTLITRACDMCRKKKIRCEIIADTCAQCIKYKTPCHFTPVSKKRTLRPSTRDRYVQDLEQRLKQMENKLKRALAQQPTAENTVQLETPNSDRLRNEMVDNNQMKIDNSLHEAAAPAEISLHPVNFNQPFRNIASPEFPRDEIASFSPWNNIRGGNISSKPLPPVDKGFALIEKSFQGFNSAFPIFDRETFLLKYQDPESNLNDTCWWACLNVVLALSHRFTGTTITEKEQDEEAWGYFQNAVAVSNQLITTTPSILSVQALIGMALLFLGTPNHSPVPLLISSAIKSAQRMGLHRSYQQSTLQAPEIEQRKRIFWSAYTIDKDLSLMTGQSPTQDDDDMDVELPSERSSENLDVFYCRIRLAMIQGQIYKHLCSVRARRQPPDQRIITARKLETMLQSWKANIPAEVLQENHGPRHGGVYSMILQLSYFNSLSTVCSYLPVFPMYHELPVPEHPDITYEARKAIKLLEVTPRRRAVLPIYVTASTTLLTYTLSKPSNKSANIDLQLSQPLLRLLVRLARISEDQREEVANMYRSSVELFQKAKMAIESSNMALSESTQGQGQPQHMPEGQEESVEDFLRRIESLSAGYEHFDLDLLSPSTLAWVEGYNNRR</t>
  </si>
  <si>
    <t>&gt;8641_g</t>
  </si>
  <si>
    <t>MASSSSQRMVHQDYIARIRYSNALPPPPNPPKLLDIPNTGLSSGQYTASGFASRLARDQPLNIEADAELGMPLDLVGMPGIFDGDESSIQAPLQAPPVHPHDRALLKPLSTLGKPKFSDSGVSFLRRTEYISSTQSKSRFESTTSRSLIANTGSRIKKVPINADKESPENIKREAEKSFEIAAQNLKNAKNMRHPTNRNLKCVDAYPLFPDQHSYTDAGGYVTLKFLSNPVPPSSTYDVRLESSILQPIPDTDEEAAAHTRAEQLHEHDPLTYPLPEKIINYHFFMPGDTDEAVKIKRKYDPLDEENASEELYTSKRPDGKSFALKRIRAYETATLSGGAHMFDEDVIIVTSDGTDGLRPRGAYYYGVCQKVSIRPRRNKNINSKFHQSFNNTQPDADEDEADVMQLRIEDPDEITTKTRLAFVEHPFGGEDEVEEAGEERSEETHLRTPESS</t>
  </si>
  <si>
    <t>&gt;1117_g</t>
  </si>
  <si>
    <t>MDDKEFPMVANTQLIALHNRLEAATSRLEDMAASVIDLPTINGAPAPAPTGPLPPPPARAPVQAPKPIVESVPESVEEFDTFLNGAVKKFLNLSEGIGGPIAEQAAHVYRAFAGQRKFILITTKAKKPDMSSSIFMQLLKPLQESITAVGDIRDANRGSLAFNQLSAVSESITVLAWVTVDPKPHKQVEESLGSAQYWGNRVLKEYKDKDPKQVEWIQAYYQIFKELTEYVKQTFPQGIPWNPKGVSAEEAMKSVEGGPVAPKAASGAAPPPPPPPPPGPPPPPARFDEAPKLAPVAEAGGLGAVFDELNKGEAVTKGLKKVTADQMTHKNPSLRAGATVPTRTDSASSASSMARGKSPAPPGKKPKPESMRTKKPPVKMLDGNKWIIENFDNESQPVEIEASISHSILISRCNKTTIMIKGKVNAISIDNSPRLSLIVESLVSSIDVIKSSNFALQVMGTLPTILMDQVDGAQVYLSKDSMNTEVFSSKCSGINLNILSGEDEDYKEVALPEQIRSFIGPDGQVSSEIVQHAG</t>
  </si>
  <si>
    <t>&gt;4621_g</t>
  </si>
  <si>
    <t>MNGTPRLRSSYPSTPGSTRRSPAFRETGQDGSKARPSLPSLPNNPSTEPFSNPPVIPVNLIDAPTQRLIAFAAYIFLLAWRLYDWAGLIEEDATSISLFVKWSFFDLVFLFGLPVLRIPWLEWSDTLSVMAALLHVTFNGMLMFRIPLPIEGWLMVLVKTVFNREISISENSINPASILHNSSLIMGKQIINILPEGSVTMNPKALPFCIDQKHSYVNIPLYFNQTKPKHVELLRIDFDTNANESIILPAREVKHIRKSQDDNNLLVIDYMAKKPGLYRLYKVIDQNKLEVQRRMSDTLVVACPQAVVKTAASNKCLGDLSDLTMEIEGIPPLKIKYSRTVNTERSDHHLQSLQQPDNFESPLLGSARPSTLTLAGSQDVSWARAQRIIVPLNESMTPSGRWLYSIDEIHDAIGNVANYSTGGDDGEHVYPKGAHLEQDFVVHERPLVRLTGCDSRNPLTVAKGKPKQLPVQYTSSGRTPDDTAHTLYWKFSPLDTLTKSGDHGSEVAFEEFSAKNAHNTPDIREPGLYTLVGVKSKFCEGQIEEPSSCLLLNPPEPDLTINSQPINDKCAGNSVGLLVDLELVGTPPFVVRYNIASKDGTQLKQARVDGLRYQLELKPRDAGHFKYQFTSVDDSVYKGYSLDAKNLILEQDVKPLASARLRPPPTTIDACIEEPIEMNVELSGEKPFKLEYEIGYGGKRNKFTILDIDSNVYRIRTEPLTKGGEYFLAVTSVQDKTGCKISLDSSVNFNVRRQRPKVAFGQLEGKYKTVEVEGKYVDLPLRLTGRAPWRFTYRNLNDTSKKILEKTARTTNDILRVDEGGIYEILDISDEQCPGTVDPVASRFEIDWLPRPQIKLSQTAVLIPDGGKYIKREVCEGDVDAVEVNLIGTAPYSVKYNVRHKPERGSSFTSQREFEAALGAATISMDTSKPGVYEYKFSELSDALYDHNPMKFTPLILEQKVNRKPSAHFVKPGQSYNYCKSDLAGDDVIPIELEGVPPFNLEVDIKHQSSSRPETVKVANIETNHYDFRIPHRVLSLGNHQVSVRKIRDAHGCQQKTEYGAPHVQVKVYDVPTIHPLESRTDYCVGERIAYSLSGTAPFGIHYTFDGVQRKAKSTVTTFKRIAEKPGIFTITAVSDGASECKATTSLSKIIHEMPSVKISKGKQVEVDIHEGGEASILFEFWGTPPFEFTYTRSTNARKGQKSRVLETRHEVSHEHSKIIQSSQEGTYEVVAIKDKFCSFSTQKAEMEAKQKSPSRILAPPGALVFLCRPFRHPAMSPSIDGDRDAGPLSNHQPSIWIGASPDASSTLDAKTKCPRDIQSILNLPEDVIWSFRKEDLRSYFFILQRYALNPHPFPPLSLSPTTTIATPDAIPSPFLRLPVELRQQIFALGLPCPVNPPVLGPHPRQLQSPLHLSQAITPSLLLVSHQIRSEALPILYSNPKQTVSIKIDYNLWTHKSTRSSLILSSDLVSSIKNIDLSIHLGSERLSKNSRARIDGKEAAARVAEVKKGIKKLGKWLSVSGAEVEKLRVNWEEPSETFRWEVKREILDGLKGLGARIVVVGTVNWGLGEKWNRGRKLFRFEVGYLRELERGWGGGNVA</t>
  </si>
  <si>
    <t>&gt;5862_g</t>
  </si>
  <si>
    <t>MAFDQKLWSFVAGVGGTVVVFLFTLPSVFWVLSHARESKPKPHIYEDKDGLSTEKATAAFSNTIPKLLLAFFAAAGISTSIALAVLSTVGEDHGMFIHNWLNVAQWGLLCFQVTALLFIRDCVRSFDVGICASLSSLFLLAVILFQDGLIATSYSTLGSSAEIGCRTSQIGFAVVIAFSGASLPRRPEVFKNGKIVDRMYTASALSRYSFAWMEHLVQLARKNNRLEIEDLPTMDHNTRSKDLSESWASKERPGKLWFEIIFEHKWSFILQLVLTLIQAFGNFAPQFVTFHLLQILESRQMGQPVSTEAWMWVATLTIVTLTSNWIEAWLYWISWSSIAIPIRAQISALVFQKAMRRKDVKGVSSKKQEEVLQNAALVDAPSETASEDRPELDQEDTDPKGKQTTVNLIGVDSKRVADFCSFCNYFPGSVFKLIISFTFLLTIIGWKALLAGFLAMSLTIPINIFFSTRYASAQDRVMKVRDNKLIVVTEALQGIRQIKFSALEANWHKKIGEVREKELIEQWTVYVAQTFLVFCWIASPIALAATSLAVYAIIYGELLPSVAFTAIGVFSNLELTLAVIPELTTDLLDADVSIKRIEKYLRAPEIVKNTADAPNISFEKAEIAWPSDQEEGTHDVDRRYVLRNVNISFPENELSVVSGKTGTGKSLLLAAILGEVDVLSGKINVPRAPPPYEGHDHLANKDNWIIPSAVAFVAQIPWIENATIKENVLFGLPFDESRYKKVIEVCALRKDLDMLADGELTEIGASGINLSGGQRWRVTFARALYSRAGILVLDDIFSAVDAHVGRYIFEQALTGELGVGRTRILVTHHVALCRSRTKYIVELGEGTVENVGFVQELEATGALQEIINHDESLQEIREDETAVNSAESSDDEVESALKKIDSKKAGPKRFVEEEAREQGRVKGKVYLEYMNASGGPPFWIFALFGFALLQVLATGRSWWLKLWTGESEHTASQNAFVYSLQAHTLTPHTVSINATAPAASSDNLGYYLGIYVAISIASALIGTFRYWYIFTGSIRASRRLFDKLSFTILRTPLRWMDTVPLGRILNRFTADFNVVDAKLSVDVSMGANSLFRLIGVVVAGMFVSPYVIILSIVLLAICLQIARMYLSGAREVKRLESNTKSPVFEQFGSALTGVGTIRAFDKCDTYITRMFSRIDDHSTSYWHLWAFNRWLGIRMALVGAFFATFVSIMILLIDSIDASLAGFALSFALEYGQTVIWTIRHYTNVELDMNAAERIIEYTELPTESLEGADPPAAWPSEGRLEVSDLVVGYAPDLPPVLKGLTFRVERNERIGVVGRTGAGKSSLTLALFRFLEAREGSIYIDGIDISQIKLHALRSRLAIIPQDPVLFSGTVRSNLDAFDEHTDAELRDALVRVHLITAEEAETFNLTGGTSTPGSGSISPTSGIPAKTKKNKNLFTSLCSKITEGGLNLSQGQRQLLCLARAIVSRPKIMVLDEATSAVDMATDTLIQRSIREEFGDATLLVIAHRLSTIADFDKILVMEDGRVKEFGSPAELWHRDVGGAFRGMVRESGERRRLEGLILGGKGKGKGRG</t>
  </si>
  <si>
    <t>&gt;4105_g</t>
  </si>
  <si>
    <t>MIQSASSLALVAFAASFLPATVHAGTQTLEGCYSSLTGLTLNSTGTFNSRGYCGTQRCLPMGYEVFAMGNSSMCYCSNTLPPADTKVDDDLCSIECPGYPSDICGGGTKYISVYLTGLTTAANNADDSSADKSAAASSSAASSTSSSSTTSSQASIVTQPGATVVVTAASQQSTSSASTAAAAKKPSTAGIAAGVVVGLVGAAAIAGGVYFYIRNRRRRQVEEEYRRNAAVSSFIAGDDGKHPPTSSGGASSFQDLRLDPAVMAQRRMSDGSIADNQDYSRRILKVTNA</t>
  </si>
  <si>
    <t>&gt;10020_g</t>
  </si>
  <si>
    <t>MSGLTYLITGANRGIGNALLLVLILRPNTTIVAAVRDVSSSTETLSTLPVGPGSKLIIIKIDSTSDTDPFEAAKELKTKYFITKLDVLLSNAGLLETAAIVPTIETPPDAVRRYIEVNTIGPLNLIKAFIPFLKAASAPKFFVITSIIGSIEAIKDFPVPLLAYGLSKAATNYLVHMGTGAAQSVGMKDAPMTLEDSVKGMIKLFDDASIEKTGTFTQVDGETIPW</t>
  </si>
  <si>
    <t>&gt;8692_g</t>
  </si>
  <si>
    <t>MATTAISAGIANLKVEDVKKDVAIRGPTLQESEKNEPLLKENPRRFVMFPLHYHEIWQMYKKAEASFWTAEELDLSKDLNDWHNKLNDDERFFISHVLAFFAASDGIVNENLVERFMGEVQIPEARSFYGFQIMVENIHSETYSLLIDTYIKEEAEREYLFNAVETIPAVKLKAEWTIKWIQDHNSTFAQRLVAFACVEGIFFSGSFASIFWLKKRGLMPGLTFSNELISRDEGLHTDFACLLYAHLDNRPSKKLIEELVIEAVGIEKVFLTESLPVALLGMNADLMKQYIEFVADRLLISLGNDRVWNSTNPFDFMENISLSGKTNFFEKRVGDYQKVGIMEGTRDKHSDTDAQTLSKAETGGNFNFDEDF</t>
  </si>
  <si>
    <t>&gt;9821_g</t>
  </si>
  <si>
    <t>MVFTSRLPVPPRPNSDTFNYIFHQGRRVYSKDRVLFRVDGSDETLTLGELEAKSRQLAQALRSRYDIQPNDAVSIMARDRIQYPIAYYGALAAGATVALIPVQKEMSEKDVAARVKQSKSKVLITDSTMLTLAEFASALIGCVPLITMDANPTNDKKWPTLDELLEGKDPATTIFQLDSEQKAEENYAFVNRTSGSTGAMKSVLTSHAYFIATMEATKRTVNENTDPDHDVWLSPLSLGFFINAKLHMGLNILLGIPVIFMQGHLDESSVSIIQKYHISFVFITPPLAAKLARADFSKIDISSVKWVLTAGAPMHEKLRNAVSQQFGGIPLTLEWATSETMLLAIQIDGASRQRGSSGTLVPGMEARVIDTQTGEERGIGEEGEILVRNSLAKFSGYKDNEAANKDFDSEGWFHTGDFGYLDAGSNVYIVDRLKELLKVGEGYGSHVSAAEIESVLFENPLVSRVVVVGIRNQRTQIDEPTAFVELKPSYTGSSEQGKAEIQEYAGKKLVGLQRLTGGVYILASFPTTGFKINHRALRQMVPVH</t>
  </si>
  <si>
    <t>&gt;9972_g</t>
  </si>
  <si>
    <t>MPSITEISQQPQAQQIEMSTSQDGIVSEQPRATESMDAQPDVSMRGGGVVGDW</t>
  </si>
  <si>
    <t>&gt;4355_g</t>
  </si>
  <si>
    <t>MEILVPSPEQPKEDPSETSAILFTLCDTIYTKGFLSRSSLVSSLNAIESQESEFCEAFKNINIANIEWTEKEACIIKDASEDLYEEDNIEGALYKYGGYNGIVALTLFSKKSKRIQKELVLLSSVGYSRIRQDILFRGILPQKRWDSYGKAYEITLYEAGFNEQIVTLFSTWSELEQAIESCIQLGLIATDALDNKFVEELDLLGLMFIIHIFPRGQILEPKFYEIGKLLLPYLEYTWKFVGENPRSTLPAHILNGLVETSLATYKFLSPSRKKEMMSMLATIQYYELPDYLRIAIADRTSVSLRFIVCHDESDNIIQGILDNTIDPKDVRSEYAYGRLLLSQAENAIIRNELDGAAKILGTLKAMNLTPTVLGLEVVRLRNTAHGRLFRYMGNFEGVYTCLRESLDTILSDVSRHYIMYHLGDVFCELKRPQMAEELVLAEIWQLRALGQQHSKAFRRLSLPLSEAYI</t>
  </si>
  <si>
    <t>&gt;595_g</t>
  </si>
  <si>
    <t>MRLSISVATSLTFLGDGFGIGYYTNPKLGPEPCIFTSTTPAWNCVNLQRIASKTASHLIFAHVRATTEGSLSEDNCHPFSHGSLMWMHNGGLGGWKHIKRRLGERLADKWYLGVQGGTDSEWAFALYLDTLERMGYNPSSPPPGGFGPTVLRQVMLKVIKQINDFIAEIPARVVITESLDTRSLLNFAVTDGHSVVCSRYVSSKTDEAASLFYSSGTSWEDKSLKGEYQMDRRDKGADIVLVASEPLTFERESWVTVPTNSILTIHKQTVMVHPIIDEYYSHNPYHCRSSKFVQDKGLVTNEKGSKSSTPDKLSPKDIAPPVLAPISLLHERLANSILPSVLDGTSPAFPAGSPAPGFAVRDLFSIKPIVVSVRDPGKPQELGNIKKKRKELEREPESPPPPAPRTYGDPNKIAQYFPELN</t>
  </si>
  <si>
    <t>&gt;422_g</t>
  </si>
  <si>
    <t>MSRPALQRLFSRPTTLDFLQLLIGAPVSTTCGCVKRSGQLARRREGQRAGYSMVARGDDGERRPRDAENRTRTLLPRERSLRKIYHESEYLGLSGKVAEAEPRKGLRRSATLEEGVNLERLREDIDAVDGDPDPLLGTRKSDHFHDASSHVPIIRYHPSSSQPDTTMLTEFGIKQEKLYGKWARKGWSFQELDMISNFAEDKKFKRARSLMDVREGVDMQLWGYLLDFRERIYGRNGVKYFFKAMVNNDDVKLPTSGLLADKLWMTFLDFGFADGCSRGDDEILKWMLMYADGLFAITKQRWPKLYVTIIEHFLLHGPQDKVWSWHSRLLQGHYPSPEIFADFCRDIILKHGNLKALRAIYPGHRRRNDNIRVYNTVIPALCEQENFYIALQWHFLLFKMGDLPTSSKVTEPLVHFLAVWNPGYAKKVTESLVKAGVSFASNLDTQVDNTILISREIVNRLQGRSWNIPAKKYNDTLGARWFATTWISVDTTINAVHALGIQEIGPLSLQAIALRDPNHHAITQRLDQLKDLGISIGSSLYAKALDHFARTRKKDHLKGLLESDQHPDELENSKLQEELLAAYAHAGEWSGYRRTLAICSLASTYPEIEMHNLILRNIIKRRNTGDIVNYIRLMRKEGVAITIKTIDKILSSTLIPRRRAHRPMKLTGVENRGKDNDLNKIMYIFRIILFSGSYIPTTRWREIVRRLGMMGRWEDVERLCLFLAKWYGPSGTDQGQYLKTKMSRFRVPACVPTNNPLHPLKILFNKGFQMALVEWGFIIALKKRPIHRVSSKEREMIRRGQPIPKVTWGIELLKKLNAMGVWVDGKTVRSAVIDRLIVYYGPGKSSRVYNRFAKQWLQGNIDEVARQVDDALEGRYFTAPGLDLERVIGEAAARRWDRVRRRWWMEKIGGSNNPKMDLEIMGEMPQNLRALGPPNRRRRVGGEELAESVAARIEEARGMEGGEEVLDIEDLLKIAHEEFGPVK</t>
  </si>
  <si>
    <t>&gt;1153_g</t>
  </si>
  <si>
    <t>MTDLIWNWLYAILDLSPLSLAIAMVLAFFIPIFLHSVVFRANGLTTLPSILLIGPSGSGKTSLLTLFERGSSASTHTSQTPIAVECSLPVGNLAGTDKYRSENDPTLQIHKRFLLVDTPGHGKLRHHALENITEPQNLKGLIFVVDAATLSAADEGLRQTADYLHDVLLLLQKRTANSKSKAAQALKEVPILIAANKMDLFTAIPAYAIKSSLESEITKVRVSRSKGLLDSGIGMGDGIEEEKDDWLGEMGSKQFKFSQMEEFDIYIEVCGGNVQGEDGPDVKEWWRWVSERL</t>
  </si>
  <si>
    <t>&gt;19_g</t>
  </si>
  <si>
    <t>MGFNNLSSSSSSLHQRDPRSALFENYNGGASGGASASTSPGRGGSGYGYGGYGGQSGYGNGSTNGNGYGNGGLGAGMERPGYRPATPNSRGQYSDAVLNELESQNDGQVEGIMGKVRQLKDLTLAIGDEIRDSSALADKMNDSFDGTRVRLRGTMNRMLVMAQRTGVGWRVWCLFFAAVVGLFFWVWVF</t>
  </si>
  <si>
    <t>&gt;1501_g</t>
  </si>
  <si>
    <t>MPLPASKALWEAKTGEAWHVEVEAGMKSNGVFGLLPNGQLAKLVRFNGWEMEKEIPTAMHREKYADEIWKSGENWTDWSAGMDIFGHLIMIAALLVSDEEY</t>
  </si>
  <si>
    <t>&gt;3430_g</t>
  </si>
  <si>
    <t>MSTNTAFRDVYHTPTIITSFGASAVLLFGVVESPLSQPRNFILGHLLSALIGTTITRLFVLNASYQSNLDNTEFHPLMFINGALSMATSLLGQLLLGAVHPPAGATGLNAAVQSNVVSLSWRYLPTILASCLIMLGWAMIVNNLGRRRYPMYWWEPQSRFVVPVNQEELARQEANLRSVEEGDIETLNEEYRSEVQELALFQSLEGEEGN</t>
  </si>
  <si>
    <t>&gt;3285_g</t>
  </si>
  <si>
    <t>MAILYDYALNRLVIFVALLGYLPWALADWKYKSRPDLSPPTLNITVSASSDVSEGYIFIAPYSVANPHGHPPQAQGLLQTAPYIFTTAGDLVWSGFGYFGSYSGNFQAGKYRGENVLFAFEGSKYIHGHGQGHAKILNLNYETIREVRGADHSLLDIHEFQIFDENTALVSIWQPKPFNSKPFGLGPKSQWIAEAKFQEIEIKTGKLLFDWSSLDYVSPEESDYKVSTLAYGTGHNSSNAIDYFHLNSVDRDPEHNYIVSGCHTSTIYKINGSSGDIIWRLGGKHSNFTSSTEVKFSLQNHARFISRSKDGQNEIISLFDTSRFQTGHLSVSRGKIISLDTQTWTATLLQDFPNPNNSFSFSQGNTQILPNGNAFINWGSAGSITEFSPDGHVLFHAYLESGDLLDNGDVQSYHGFKFNWTGRPYEEPAVVALKHGESTMVYVSWNGDTETTSWKFYGINRKAEKILLGEEERTGFETGYYVKSGGDWVGFLTEANGVDGKALRTSRVAKVEPYIYQYVPGRDDFVVIDGGQPVLQNYRVEV</t>
  </si>
  <si>
    <t>&gt;10117_g</t>
  </si>
  <si>
    <t>MAPPHRISCLACVKSKRRCDVGLPRCKRCTAKGITCDYTGNTRKAPEGTSLRNQDQINTSQARQEGLITKTHDRVHGVSTPAIEIGQDATYLVDPIWIPSTPNTQGNPPLNLSTFPSEDQWLPDSNDIAIDEYVNTSPPIFEPGDDYITMGAIFEERTRLASRQLQTYSDVFYTRGQNPFIHKHSYTEHLPPVISDALSACALYNGKNSENELFVFGDISRKAKNLVEMQQPFMSPVDLLASTQALLLYQIMRLFDGDIRQRADAESHEAILNSWTEQLVARVLRLPSTVDPEALSQESTPIYSWNDWIFEESCRRTVLTSFMLQGVYLFLKSGYDNVTGKINKLCFTAQAGLWNAKSEYYWRETLKEKAHFKVTIGEWDSAMEGVRPEDLEELGMMIYVLYKGIDLTCEWLGRENLYRLGVEWVTSETRDLGLAT</t>
  </si>
  <si>
    <t>&gt;4970_g</t>
  </si>
  <si>
    <t>MNFHAMPQQPLARDREETQSRLVFENKSSLTKRRDTYPFIDPFRFRNKLRGKVVIITLAHRGIGRASAFAFADAGASVCLLGPSNSALEPVVRQIKEKYNTPTLALVADLMKPEAPKTVVELVEKHLGPVDILVNIISATYLRPFSRETDILQNWWPYLESNLRVPITLIHACLPSMIARKSGIIISTTPVAGLMDLPWMSEQGVASAALIKFHSHLETENRTKGILNFAVNPGPIPSHVHDPKLPLQAQFQMDQKVLEEERDVQAELVNLASTLQWASVGLASGTIVALCAEPRAEILSGHYVNAERDLGEVLAACESNRGRMKAQRLYELKVDEI</t>
  </si>
  <si>
    <t>&gt;9406_g</t>
  </si>
  <si>
    <t>MPSFTKILPLLLALLVSSQVALANPVAFPQDTYATSRLAVRNAIPAQVQETNAGIVKTRTFNPATLGALYCNLPSFGAVSYQSLFDQISYLQQETQQPCDAPAHTCVRVSCSLNTAVYLCNDRDDHIYPNCPDIASYAEYIYYHCGDGADQMVQGQLFDLGNWDVIVRSDTC</t>
  </si>
  <si>
    <t>&gt;8465_g</t>
  </si>
  <si>
    <t>MDPLSITTSATAILAICLQTVHLIQRTIETVKNARKVLVRLLSQTERLRLILEQLRSLTKQLGGRGGLLLSYNDHSPKETINELNTLVKSIADKSNFVGIQMLLNKSKVDGLLEKLKSHEEEVVTILLSIATSSAVRTENEIFQIREESKVQSEVFTLFEDYFVNTGPNGPAEFRPTRCLQIWFGDTYRDGFSQEHLAMRDKLSNAAYAGDFDGIFEVLRYVEETFGECWVDAPRLSWNPGQTSCWSPLHQAAFMSAPTSVVQDLLDIGGSRTLRTNWTDKEEFSFTDMTAVEIAREHGYSHLFELLAPMIRNPVPHHTLERLQQRFHAMIRNDLSGFSNQEHLRLPELIVLTEMAIPEMWFPLKSNNEYPRGYLYYLDGRSLVVKVIAIRDCADSRLYRLYEDESKEIIEGVTFGAEYIEKHS</t>
  </si>
  <si>
    <t>&gt;8820_g</t>
  </si>
  <si>
    <t>MAGLEQLEIHSKSYIVRWVRVEEGHTISWTIQPHKKSINFGLFKHPRVGAAAGAAALEDTSSVVQNLDPGFERNKRQTGIRNDSSTCQEQLRGKGFILIQWYGKCEADKVTIGEYPVPPGHSGMYGLVFDNTFSKQFSKNATFVLLTYPSNAPPRATQFLQNVPVATNASISKTQSPRLSALASESMDSLEGPSVLGSSASRGNSVNGRDTASDSNSSATYHVGILSKRRRKRGQGYARRFFSLDFASCTLSYYHSRHSSALRGAIPLSLAAIAADERRREINIDSGAEIWHLKAGNAKDFDEWTRALEKASNSARNDKVDLTTPLPKHLTVTTAGLPTAAPSEEEEREWAQVEALVSRIVGTRDAVRRLSKDTAPENSKKKTLSVFGHPNGSNPQFENGSNDYFGGEATARENVRRPPFWKRISSTPTPAQGLQRAMPAQLTVPSPSTVTTVTANETSRRGRHSSSHDEVSIHDHCAAMLNDLDAVLSDFSTLLANSRRRRMKTPLSASRHSIDSTSTGEFYDAEGGEADHSQVMMIDRHSEEDAQASEGEDEFITDASTISSADDEDGTAHLNGTAALFPIKPKVLDPLPISSVVKRRKVIPAATVMPPSLIGFLRKNVGKDLSTISMPVSSNEPLSLLQRVAEQLEYAQLLDKAAVQKSADQRLLHVTAFAVSQFSCSRAKERAIRKPFNPMLGETFELVRTEKETPGGFRLLVEKVSHRPVVLACQADSAKWSLSQSPAPNQKFWGKSAELITDGRVRLVLRVMDGTEELYSWNTATVFLRNVVMGEKYIEPVGSMTVTNETTGGKAAIEFKQKGMFGGRSEDVQVDNYGPDGALTGMGLIGNWTCHLRVQEAGKAVGAEIWHAGELVENAAQRYGFTTFAASLNEITEIEKGKLPPTDTRLRPDQRAHERGDLDEAEELKTRLEEKQRVRRKENEESGKNHKPRWFVKVDGGDDGEEVWKLKFGKEGYWEERSKGAWTGVDDRILDP</t>
  </si>
  <si>
    <t>&gt;11302_g</t>
  </si>
  <si>
    <t>MKASSCSQGSLASKESSAYSHESYSSIGQEPTSAQLIGQKRPYPLTHPSVSDQPPHSSIPFLTKPQIGLLLSSVPRVVGSATRLFMLLSFGFLFCNWSHFTKTLKKEEEDPSAPRELGDPHLFLSHSSGRVSATSAVPPDS</t>
  </si>
  <si>
    <t>&gt;2497_g</t>
  </si>
  <si>
    <t>MALTSWKTFDFFEVNQVQPPDGESRSFFENNEISCVCSGSENLFLGSHDGVVRILSPSFAILRTFQAHDTGSITHMKQVEGTSLLVTISEDISNEPVLKVWALDKPVKKTGLPTCQSTLSIQNGRKPFPISAFAALDDLSQLAVGFANGSVTVVRGDLIHDRGAKQRTVHESEEPVTCVEFREESKVITLYVATTSRILKLVISGRGQGQAARAIEDTGCAVGCMTLDKSNGDIIVARDDAIYYYGIDGRGPCYAYDGPKSLVAVYGDYIALVSPPATSAASGKSSTLRRFGGVQADEIFNTSTFTLLDTGLKFVAHSESLVSQVKELFTIWGDLFTLTQDGKIFRYHEKSLQQRLEILYQRNLFVPAINLAQKSGMEPHQQNVIFRKYGDFLYQKADYDEAMQQYLKAIDNTEPSQVIRKFLDTQRIHNLIEYLEELHEHHKATADHTTLLLNCYAKLKDIDKLEKFIKSPGDLKFDLDTAISMCRQGGYYEQAAYLATKHGEHELVVDILIEDSKKYAEALNYIWRLEPEAAYPNLMKYARVLLEHCPSETTQLFVDYFTGHYEIKKDVAIPEIEILEQPGYAAGAVNAMQNLKDLLPLPYMNTSAVASPPTQSNITLTVSDNQVAEDVDRLPTIPYTPPQPRTAFSSFVDHPDDFIVFLEACLQEENLEEKDKIDLYTTLFEMYLHKSNEKKGIDKEEWEAKAKTLIEGKDIPIDTSNVLLLSHLSDFRDGTTLVREQAGLRFDIFRSYTSAKDTRGAIKALKKYGPEEPQLYPAALAYFISDSRILEEAGDELDAVLKKIDEDGLMAPLQVIQTLSTNTVATMGMVKTYLQQTIERERKEIANNRQLITSYRTETTEKRQEIADLSSKPQTFNNTRCSYCGQQLRLPVVHFLCKHSFHQTCLNMEVDEDGNVDGSCPNCKKDNDTIRAIRKAQDESADRHDMFLDALARSGAKFGTISEFFGRGVMEVPPVVD</t>
  </si>
  <si>
    <t>&gt;1152_g</t>
  </si>
  <si>
    <t>MPDHPSPSLDEQSNTSPEKTVIIPGSDLTLNSPVISSSRSVSTTLPEALPDPFASFDQPLYENPLFQPPPPNSHPNPTPLHLAARDGDIELVKKLISEGADLDALYENMPPVYFAIKPKHVEVVRLILEAGGTHVVPHRCVLPIPKPIFEAYESGDLEILRLLIKYGADVDEKDFYGMTVLGLVMWSPRRDEEYEARRMELVKMLLAAGASVSQPPTGDRQYLSGASPCLQATGFGLHEYLKLFLKEKSCNLEEKYCPCYAGVDTGFTMLHLATKSRNIILVKMLLEAGANINSRSDAGLTPLHYLADTSWTTPEDFYSNFIKETPKEREEEIEVAKILIAGGADVMAEIELSNKSANWYYPYYKDFTTALHMCASNGDKMIGFARLMLENKADVNARAEKGRTPLHVAVLRCLTGSIDREGLSPEQISKAESNQQLEMVRFLLDNGADIDARMDDGCTALDVAVELGFIETAQILLEAKPKVTQRKWSYKVYVPVPRGRGRGRGGFLLASQLV</t>
  </si>
  <si>
    <t>&gt;9198_g</t>
  </si>
  <si>
    <t>MIEDILRVGLVRLYKPETLGIIIAFALSSLFGRFALSFIKHDDVSKLPLVNGKKWWQLTAGKQKQNYCDHAKDIVDETFKNVGPAVQLQTDNGVELLLSADFADGIRDDEALDFGSTVQEDFHATIPGFEPFRQGSFGDRIFHNAIKENMTKDLARLNIPLSEEATIALRQHFTDNPEWHEIGLKILAFKIVSQLSSRVFLGEELCRNEDWLQVTVDYTRDSMIAAQDLRQWPMFLRKYVHWFLPSCMTIRAELAKSFRIVNPVLEKRRLAKATRKEQGLEPEEYLDAMEWMDQSAAGRPYDPTISQIMMAIAANFSGSDSLTTVLVFLCEQPELVADMRKEIIAVMKENKWNKSSIYKLRLMDSVLKESQRMKPAAVAVMRRMATRDTKLHDGTVLKKDTKLMVSTHKSWDESIYPNPQKFDGYRFLRIREKGQETAQFVSTGPNALGFGHGKHACPGRFFAANELKIALSHILLKYDIKLAPSSNHQPQFQGLFWYANDNVKIMIRRREEEIQL</t>
  </si>
  <si>
    <t>&gt;1038_g</t>
  </si>
  <si>
    <t>MLKKFQANVEPSLGQYTYILKLFYVYGSLMDPSRLQEVLQLPEPPVLKLARVKSYKIMLWGQYPALVDGLSNGYVDGMAYVEDTKKQQKMLEHYETDVYSAGGIGSRLKGKRCREELLCGLITLQS</t>
  </si>
  <si>
    <t>&gt;6093_g</t>
  </si>
  <si>
    <t>MPFASIWPWSRPQDNGPLGRQQKARSHTNVSRLGKAKFSRKSSHASSEQFIDTETLVKPWSDRLPFRKSSGTISQSLQIQPKIEVDIENAKPLIAQNNESNDAQSSVFHSKPLPSHDDIPLMLEPSQLAISSSIPTESNSLDTTKSTNFVTRIPSASEIEHTDNIVVDHTVDRPTRSAASFTSSIPVERSQDVHDYNPEVSAFEHERMMISNRRNNNLSLQAKIHEKRVILREKQNAKSALEDNLIQRIRMQELGFLRETVNDQRSIMDILQEFQAARDTYGPLEDECNELENYLAREEFELYHQEEEFYQNWEFQPISRFKRYDESTRFEHESSSEIPLPGHEQEPTYHPLVEKYLEKKGDLEILQEELDDLKDERTSIQDHMESRSLVGLSLTSEEQIWLDNSQKIETDLLFQIDRLEQEVRELKNVCYEMRLVDEDGDPTDWKSITVKEDSDIKPEVSIYSQFSNLLPEQNTKSDILQEYAPILAKEEAEQLREKPSEQTPRPTALQINIWSLRILLASATDVKLLDYFLSRYKCHLTPKMQHLALRSWFTDVENTPTKRRYQPSRSESMTTQAPRQPEFAEQLGLLPDSTSAKAHRNISLWRRESNSTVQTDVEDVGSVGRSHFLF</t>
  </si>
  <si>
    <t>&gt;3223_g</t>
  </si>
  <si>
    <t>MAYHSISNLPRITSTELSKLLLADIPANLDAQTPPEGLAIIDVRDDGLFFPSACCKSQKARDESGRLIRSVDYIGGHIKYSQHVPSSTHDYKIPELVRKLQDKDTVVFHCALCEVRGPSAALRYLRERERLLGDKEKEGKEGKEQKVYVLDRGFVQWQERFGEDTRLTEGYRKEIWKDGYWM</t>
  </si>
  <si>
    <t>&gt;101_g</t>
  </si>
  <si>
    <t>MPSVLIFGGSGKIAKFVTERLIQKGYQVSSVIRREQHIPSLRALGATPILQSIESSSVSEVASTIRTSAPDIVIFAAGAGMRALEEDPNLSVVVDRDAAIRVFDAMVEAGGTKRLITISTIDARNREKAVPSWYGEGDQKGSEGLWGMLPVYMKAKYEADKELVEGNGTRGLEYTIVRSTWYGDGERTGKVRAGLAGFEPRISREDVADVLVACVENPATVGCVFEVSGGEVPIQDAVKKVAEEKVNSFGEMFR</t>
  </si>
  <si>
    <t>&gt;2880_g</t>
  </si>
  <si>
    <t>MAAGFVCGNGVKWSPDNKTMYMNDSVGQKTFAFDFDLDTGAISNRRLLVDHAGTENEPDGMVIDTDGNLYMSVYGTNRLMIFNPAGKHLKDIRFSGKRLTCPTWGGKDLDTLFITSAIGDENDVKEGDEGGHVFRYKPGGKVRGLPKYEFGG</t>
  </si>
  <si>
    <t>&gt;6077_g</t>
  </si>
  <si>
    <t>MKSNGNIVESFDCHVVGCGKGFDSPECLAQHQEEEHHGQEDRVQHERVDQKEGSDMLTKAPHVSQQQLSSKTPTTDFSIPEALSIPESMKNRTFNGFKDLGQLDIAGRSSNEAAPQRQDAVVEGNPKLFTYSPLPPNSSPRSFPLASYPLRSYSISDNSSEDGESNYGY</t>
  </si>
  <si>
    <t>&gt;11312_g</t>
  </si>
  <si>
    <t>MSNLAVALEYQGQYAEAITILRQVLELKTKVLGAEHPDTLGSMDNLAVVLRILGQYTEAITINRQALKLETKLLGAEHPHTLSSISNLAIILWYQGQYTEAIAMHRRILKLRTKVLGAKHPKTLGSMYNLALVLRRQGQYTEAITICRQTLKLRTKVLGAEHPDTLISLNNLTALLQEHEDQSVPALQSSCAAGS</t>
  </si>
  <si>
    <t>&gt;9151_g</t>
  </si>
  <si>
    <t>MSSTSILRIAARAQPSTFFRANGLRSVAPRTSNLFYAVPALIATSGSVHSFSTGGRRLAAEEDSHSHEESFEEFTARFEKEFDQVQDVFELQRNLNNAFAYDLVPSPSVVTAALKAARRVNDFPTAVRIFEGIKAKVENRGQYDQYLEELKPLREELGVSLKEDLFPEEK</t>
  </si>
  <si>
    <t>&gt;11314_g</t>
  </si>
  <si>
    <t>MLTFNN</t>
  </si>
  <si>
    <t>&gt;11315_g</t>
  </si>
  <si>
    <t>QLPRNQVRETQLLNQVKGIQPVYHFKVLIPSRARETQLAYQPKTQLPNQVKEIQPVRRFKALIPSQVREIQPLFQIKVLRPNPAKEIPPVSPSKVLILNLDREIQPLNQGKETQLLSQIKVLQPNQAKQTQLLFQINILQPNVKEIPPAYRFKWAQLLNQAREIPKLLSQYKLLPNRAREKLAFLYLPKRPLHLFSSALTPSLKTPPQTSSSGPIPSHLVLPSPSPDNESLPALAAP</t>
  </si>
  <si>
    <t>&gt;4288_g</t>
  </si>
  <si>
    <t>MSTSPIITFKAGRCEIDVCVFSNVPVPSTRPMLTWDRHPANLTKSLQIRHVDMFISTPTKAYLVHFCWRERSKSLTDEDNLDLIMLPTDGHFEPYEYKTSEQHTSRTNGRIFVLKFSSSSQRHLFWMQSKPQVVGDPSSFSPRDLKIGQIVDTLLQGESVDVEEAIAQVRSEDHGGNDDEDETMEDAEGQGDLSEHHRAGSGGAGPGATGGDIREEGQGAREGGADGGRAAGSGPTDPATVVQNFLNSLKSGMGPTSQSNSQLYTTLSDLLPTSTTIPTIDCATPAQIDNLLSFLPPTILLLAQESAASIDGMVEPNAATASAALEALSLDQKRSILKRALRSPQFHQSLGSLTMAIRDGGLPSIADALRINLENGGLMPGTSMPLPGGDAVEAFVKGVTRTVKESK</t>
  </si>
  <si>
    <t>&gt;2547_g</t>
  </si>
  <si>
    <t>MFNALNRFISRLDSDGPPQPAHQGGFGFQVLRNKSTELAIEPWFDFIVGINGRMIDDSDPTLFAQEVRNCAGSTVTLGLWSAKARPGYQGQRTRTIHIPIDSSSPSLGLTLQWTNISTVSNVWHILDIPANSPADVAGLLPYSDYILGTPEGVLHGEAGLGELVEDHLGRPLRLYVYNNEYDVTREVTIHPSRDWGGEGALGCVLGYGALHRLPAPLSEPIAGPGETLFETEHARFSNEEKRPMPGDGPQFFNSTTTPEPAGEFLVPAQLVAPSAPPPMGGTKKEKKHGHAQNKNFMDDYFTEGEKKSRDLDHAPSARSTPPPPPPKAGPPPKAGGPPKAAQPETTESVGGSSVD</t>
  </si>
  <si>
    <t>&gt;1856_g</t>
  </si>
  <si>
    <t>MAGDLVLITGGTGLIGIKTIQLALKAGYSIRAAVRSQAKADAILATPTVKKLQPASRLSFVIVPDILADNAYDEAVKGVKYIIHLASPIVKGEGFTPEQYESHLIAPAVKGTIGILSAAYKTTGIKRIVITSSEVAIIPWADFVAKEVDTVFNESYHIPEPQGPYTHPFEAYAASKVHALYATNRFLEEKHPEWDVINIMPSFVVGDNEMVTDPNLIDDGTVAAAFAQILGKDSQGPTPSTSVHVRDAAMMHVEALNPKIEGNQNFLAVSEGTRGTRWEEAIEIVAKNYPEAVRKGILPNNGKASTKRTKVDASLAEKIFGFKFASYEEQVRSVTEQYLSLLGEPIA</t>
  </si>
  <si>
    <t>&gt;7034_g</t>
  </si>
  <si>
    <t>MAYTNSILITGGTTGLGYQTALVLARQNPDSLIVIASRNDTNSASKTINKTLKQTNTIFLPLDLMSPDSIRTFVKTWSTSSSPPIQRLLLNAGIQFPNGLELSDAGVEKTFATNHLGHALLYFLLKPFLARKCRIVLTASGTHDPAQKTGLPDAVYTTAEELAHPTAATVNNAGRQRYSSSKLCNVLFTYALSRRLAREGQGRTVVALDPGLMPATGLSRNAGRSLQFVGNVLLPRLVPLARKLINENIHMPKESGENLAAVAMMDEGEGGVYFEGRKIIKSSVDSYDEEKQEDLWRWTVKYLAVDEEERERFEKF</t>
  </si>
  <si>
    <t>&gt;6765_g</t>
  </si>
  <si>
    <t>MATLNPSFIFGVIVLLYLSSFILFAILRILTGISIQRVGYFSLRRLAYTPKDGIRIEIRGVGFNLHRPTFAQPTWVSIVLTELAVTVDLNATDGEKSGGDVDGIDGANGTSKRAAGSVQPEPKRKPVLRQPSLGLPRSKSWERLTHIKERIKRLHRNINWIRMVDVVAANSTVTVTDIGQIQIGSFTMAVDTRRKMVDRGRMFHHLKTHKKEQRPAEWMLTVRSVLFTPEGRDSLEVLDHATLNVHGLLYKELDGLRDASISLKLGRLHVPYDDINLCIDRYKAHQKLLAVDLPDIGEVSVQDLLEELDRPGSREEQLVQTVSDSKEFASSILRGVKEVQFAVSFFGFSQKIHSIQPQGSPIYLNASMKEVGVDLHRLDQKSPAHRMYFSSKDVAHQALIAALSISVGVDDGLGKSDRLIYIPMATTTIRTTLPSKTVEFAKDSSAAERNANILFANMVITSPSIDLDPKHLPLVLAMMQPKPKVRRDSSKRGHMIISRLLPKTNIKISMHEPVIRIALPPVEKDAAEDDFDLIISSISSVSLDIESSHSAVGELHYSLGSTFRVQAHDLYYQTSSGARYDLFQTESLELKVQLNANPEVYVVVTGNLQTLSVHMSRSEISDGIRQIVRQLRLNVEPEIKASPKTLRDPNFIRALPPWLLHFQLQGSDCGAEVAGVDEDISDETRGVALQIQSWTAEYRAQKAEPIERKASRRRAGSRSLTPDPDVFLKMPRSLRSRKQASPTDGRRLALHVRGLEAFVVESAEKWELEPFVSIPRAEVAVSTTSDNQGPVFHVNSHVKTLLVQYSLYRHYACGVANSVIRKATVRTQADNIEVEKVRAAADSFGGSDLLSPLTPPEDYRHHSSHISDGDYPLPQRELLTLDFRSTLVQIKARMPSDPPMMLQIYGLEAGRHRWSAPFLSAKLARLYAEAPKMRTLWARIISIKALRVDLRENKRKRSTGEMYDEKMIDVNTEAIRLAVPHQFVLHQVVDNFINTLKSVQQLHHRFATGTNEYILEKGPEGPKQLPKISIRSKALLFELEDGAFEWKLGAIFRTGLIEQAQRLAREAAFTVKAKKIEEEERQREKERDSTRYRARSAHPRNRSRAPEKARRRSQSEDESSPGNAKPGRSRKMRYDPDGTCGMTGSARVSIGEAYEKLQRHDSESWKRRIDRILDKAKDTMKELRGVFWGPDELPDDMEDYENILQVPQRPALMGTLIADLHIIIDKPSFPMTKLPDFLHRIGKGMPHDMKYSLLVPMHVQIDMGEARVTLRDYPLPLLHVPAMKPGQSQRVPAWSLKTDFVIAEEFRGPESTRHVKVNIIPPTNPRPGTSNKGGFAIDVRRTISPVKTYSDIKVDINTGFPTRITWGSSYQPAIQDMMMVIETFTKPQLDPSDRTGFWDKIRLSFHSRISVFWKGDGDVHLMLKGTRDPYAVTGDGAGFLMCWRSDVKWNICRDDDPRKFMTVDSGEYILAIPDFSHQARGSAKNDRDSDSVTSTDSFKRGAAFKKVVMKLSGNVQWLAGLMFERNMGSNKRSFEFEPHYKVVLKEPQFAKSLPGLEYDAFRGFRSHHIHMSLAVKAPVDREWSLSNTAVSNSYNTVHLTPRFFTHFFAWWSMFGGAMSLPIRQGNLWPGIEKSSKKFGRHLATIKYNLLLAPLFISHVYKHKDAEDHSEDVVSATGLKIRLDSFMLDMHQRREEYPTQDRGHQTEGKTTGMKIHQAQLDLVSADIRAVSASIAGTTPEDLQKASAITTLVAQEDSTTADLSHFEIPDNDFSWIDMDDFVELDWILPSEANPQTKIMPLAYAPRFTYFRQTDHGDSICGDCQRTSDFGNEPTHFCIMSKDDDPRRVQCQLIQSRLDQLELQIKTHRQSIGDLELRLIKDEKDDILRAELEALHKHGHVLRDKKIFLESMKHRMALQINTSNKGAVPDGDADVDADDETQDPKDHDSATEGAESNPATEFISDFDNRFVIHNMQLKWNNLLRNIILRYIHQVSQRRGFVYYLSRKAVKFILDIVEEQNKAKASKTGPQPSPGESKASPPTSPQDDYTGRQAVEDRIKEILSDGKSFVDADDRHTRDTRPPRTASERVPTDNLDWDISGEFVPQNSYHLRLIAPQIQLQSEKNPKAVVLVTAKGMELKVVEVMDKERMFDDVSGLVQRRISVAMDSTQFFVTHQRWFSSQLLSMYAGNHYGVPAGSAWPPWVPMEVMFDFQIDPFGFKRVVQKTSASLRYDKYNSLRLKYNDKISSEGANASGSSNIENRIDHLSVEFPQVRAICNSSQYYAMYIIVLDLLLYSEPLEKTRNVRLEKIMLASDFSDLRGAPEMVIRLQERIRQLDEIKTQFQINSKYLDKRGWQDRLLLDEDLTKMEDELFFMMKAITTSQRKYEGSQSSGLLRWKISADQIVWHLIRDNNEPLMEFQLQKAEYDRTDNADGSHANQMQIGKISGLNLLPDAIYPEMFKPYYDPERGAFNEGANQQTIRVYWYMLEAIAGIPVMDHFEVNLFPMKIQLEQEVGKRLFDYMFPNSNDSKTKSPFMVKNMQPIDDSEDDEDDDTAMGENLSYFGANHSEKRSASSTRAGSLELRLQPTMNSEARPRTAGTQKTKATSLHSFNNGDTHHFRLFQPNNKRLTSSRASGKALSKKVSTESLQSTLSKRPTMIRQPTTSSMLDGTSINSESAKSKRFGINREKKPKPQPSDDITKMMTRASEYMTLAYVRIPSVVLCLSYKGKGERNITDVHDFVFRLPEIEYRNKTWSNLDLALALKKDFIRALISHTGAIIGNKFSKHRPNTAQQNKLRELATSSMLLAPSKQDNSYAHSDSSSLFLDSPTSPLEPQEIPRSQSPRRRSMASSRKYPMTRSPSVSSNSAQSASAARAALTMTPAHHRSKLSESSLSSSSTGSPASARGASDGSSSNQTGGSSSMHRLRKVERDPHLRDSLVGMPVGNGGGIEQQQQPEENWEGTFTIKRRSRRGSEAQGSKYEESVGERKTRNPLKKIFGGGGAN</t>
  </si>
  <si>
    <t>&gt;1650_g</t>
  </si>
  <si>
    <t>MGVQALRTITASRNGVGTFILQCKRLDFHYSDWMGSSQGMNSFLKHTLQKFAAANPQIEITVSPRHRHPVIIGHYVNGRQKAVCVRNLQKEQILQKAELLRDASGEKNRRVTKPVKSINESVRGIWSPYHGAEDPLRARRV</t>
  </si>
  <si>
    <t>&gt;10651_g</t>
  </si>
  <si>
    <t>MPPSSDQESNTYRGPPQPTQPTPKTSRSVQIPTKNGRKNGTAKNSSGGGILAAVTKNASSKMASAKLSSGITNQDQSPEMNPVVPASNEGPVGVTSPLLDALSALDRSPSQNTNEWARSVPAFSSSPNNLIHLGESPPVMPSSFDDKLAVFGWTTREQRGIPSGYLPSASPPSNKRRPLSYQLDGNYAQGFDDHRSQISSYAPRRSSMYSQQSRYSQNPPLPHQAQPHFYGVSDTDMRLPLQGPGVVPGENGYYCGFDSLVMPSQDPLRATENVIMSGYEGGLHVHAVSKRGLRKVLSIEALRGGVLNAKILPWTCHGSISRHVPLIAMVIHGPAWNSSETSSAADSEVLDSPPITQNGSIRGSPKLPGQPTPESEPVEFYQTTVEVYSLSTKQHVATLLSLPKIHLTLSASNPSFRAPQAVGSLTIHADCGNVVVASGVTGETWIFRQGDLDSTLANKFKCIGKIWTAVQHGVAEPASQQGSINLDLNPTDPSSSRKSYKSSILSLNGRWLAYCPSTPSSQVSLHAAIFGLSPTARIPGLNSQTSPQLPGENCAVETPGGESIVKQLLQKSTQSFIKTGNYLAQQGVQVWNNYMNKPGPSQTGNGSPPYQTHPAMVQQFPPTHGVAAPAPLVTKDPGLISILDLEYLARGSSTSASPHPLATFRVPHSCSFLSFAPNGLALFTASSRGDVQTVWDLMRLQYPKSSFLKAGLVGVATQGPHVRQIAQFSRMTIARIVDVVWTSPHGERAAMVTERGTVHILDIPASAFTWPPPRRRISPPRSEEVVGGAAGVALAATGVATSAVGSLWNVAGPLVGRRRRSSAGISARAVTAQAGHGTQALAAGISRSVGAATGKMNEMRKSAATKLHLPRGNVIPSRGCVVLLNSKRHDLVIVVGGGIVRLYTIKNRRADRPADQQKALRGANYVDHRLPKLPEFRFSLDHTPDLQQAEDFELAQEEIRWKERSPKVQLYPSRGAESSIPQAEIESNAPYQPFHTDRRISLHVYSQEQPVLDSPSVSAVFAPPRTGVNTSIKSSSLKSAWAFGGPINSTQLNVGPPYNPEDEIDDTVDHKALPLSAIERVVRITDSTENVEQIVITTRRRKLQSHMGESANRSNEEGFFEDDCEVLDFASQRV</t>
  </si>
  <si>
    <t>&gt;2057_g</t>
  </si>
  <si>
    <t>MDPLTPSSKTLPPNIPIIDFANWTSPSSTAAQRLAVGEALAQACHTAGFVFIINHSVPPSLLNEAFSWSKLLFDLPTESKMLAPHPNGYAVHRGYSWPGLEKVSQVVSEDLAVGEKLREVVDCKESFELGSELNEEQPNVWFPEDTLPGFRAFMTTFYATCSATSLEILSALGLGMGLSDPDFMVKHHNGQNNQLRLLHYPPIPAAQLETEKNARMPAHTDWGSITMLFQDDCGGLEVENPYKEGEFLKVPSVKDAIIMNIGDLLMRWSNDYLKSTLHRVTLPPADDRYTGAERMTRARYSIPYFVSPDIEAMIECMKEMADEKNPAKYEPVVQREYRLMRAKLQYPDREQAVVSASA</t>
  </si>
  <si>
    <t>&gt;5191_g</t>
  </si>
  <si>
    <t>MAHQLTNEDAEVLESPADLTATYEESPHPGLRQAVVDVPVTPGLGTGEYNYESAGPHQNPSYFTIHQAIQDLRDSMTEAAASPSDAATGAPSNHEILRRMSLAAPGSQRPDLNDVDPRAANPSLGLSGGLISATFCIPHSLQYRKGADWQLSSRHGTSALFDSFSYLSSDKTPWNHTLVGWTGEINPVEDLTPPDTPPTTTTSIPSLNKSSAPIPLDGFVKPSAQPQAEGLWITKEDQTRLEWQLGHDKKCRSVPVWLNDASEGVTDGSICLKDQSRWRRFAEHELYTLFHYKQHEPTDGRAERQSWADYYRLNQKFANRILEVYKPGDIVMIHDYHLLLLPSMLRQRIPHMYIAFFLHIPFPSSEFLRCLPRRKDILEGVLGANLVGFQSHSYSRHFVSCCTRILGFPSDISGVEAYGGKVTVGIFPIGIDAAQVEKLAFDNVAIDEKVEALKQLYEGKKIIVGRDRLDSVRGVAQKLMAFERFLELYPEWRDKVVLIQVTSPTSIEEEKEDASGKIANKVSELVSRINGIYGSLSFSPVQHYPQYLSQEEYLALLRAADIGLITSVRDGMNTTSLEYVVCQRDDHGPLILSEFSGTAGCLKAAIHINPWDLSGISEQINNALTMSEEQKDEVHQSLYHHVTTRNIQAWSNSFVKRLLTVLNSHNATIATPLLDKAALLRRYRAAKKRLFMFDYDGTLTPIVKDPAAAIPSDRVIRTLKALASDHRNAVWIISGRDQEFLTQYLGFIPELGFSAEHGSFMRQPGSTTWVNLAEKYDMGWQKEVLECFQKYTEKTPGSFIERKRCALTWHYRPSEPELAAHMARECQKELENTVGRKWDVEVMQGKANLEVRPTFINKGEIAKRLIASYGQKIGEPPEFTLCLGDDFTDEDMFRALNASYLPSEHVFTVTVGASSKMTLAQWHLLEASDVVSSIALLNGGDSDSADLGPLAVVEGRIPTSMPGEHIADELPGGKL</t>
  </si>
  <si>
    <t>&gt;4667_g</t>
  </si>
  <si>
    <t>MIIRNVAIRHGQKVFAGPSQKSCVRDVSTEVAAALAPSNILRHSIVEPKKRNTSGANPVKKYNLGRHVYKQTNSLGSVIEPYYKPHDVLLNPPKPEDVTLELLMASQAHLGHATSLWNPMNQRYIYGVRDGIHIISLEETAAHLRRAARVVEGVAYHGGLVLFVGTRKGQAGCIVKAAEMAKGCHLFERWLPGSITNGDQILSKCAIKVLDKDDRELDGYEEKLQEWKALRPDLVVLLNPMENKILLHECSLNNVPTIGIIDTDADPTWVTYPIPANDDSLRCTQVIAGVLGRAGQEGQRKRLEAAAKGEVTWFPPDGLGKPFEEDEKQKAKKQKRQEAVAEESERIEKARRRQRGEDVGEDDL</t>
  </si>
  <si>
    <t>&gt;10662_g</t>
  </si>
  <si>
    <t>MSSGYGLNGGQSRCFPFWQEMLACYTVNTTAEDDSGKKICAPALEDYYECLHHKKEASRIRALQTAYRKAETANPRDNAPRAGQIQNLGLLGKEEDTRAVLGK</t>
  </si>
  <si>
    <t>&gt;11327_g</t>
  </si>
  <si>
    <t>SLFSL</t>
  </si>
  <si>
    <t>&gt;2039_g</t>
  </si>
  <si>
    <t>MSSDAKNRYWIPNWDINKKVITQDIQYYLGPDATVRPYTREGEDGFLITTPGECLTDEQIDDICRRSREVWEKQAAARSQKESYKQLKRPLHQPIVMSRGSKPPEPRNRRHSDERRGSSSRRRSEEYKYQSSSKW</t>
  </si>
  <si>
    <t>&gt;1234_g</t>
  </si>
  <si>
    <t>MSQTTTSPDNVSLGPPRPLSTSSTSSTRRQLFSLSCSTTTLAGGTFGCAGGTPSCSDGQATLTWTGSIPDLWGVPYLVCGGSTATETTTTWTVSGASQSTASTSTSTSISMRSSSKANANTIPSSLPITPTGIASASLQHTPLPTSQPNSGSSGSSGNSPSNSAISTAPGTSGTAHRGAGAQRRNLGYLLVAWMGLLTWNAIFSRLF</t>
  </si>
  <si>
    <t>&gt;10425_g</t>
  </si>
  <si>
    <t>MYKWHVHSAIGRGRPVVHDFAKVADGIATSLRQFSISASRSAEEGNKDTPAPSRTARAKEAVQDLSSLAPPRSRGIDARSLAAKPPTQGFTITREHGGSDSYRGRGRGIDRGRVGAPFRSAGGDRSGGRGVGRGGTRGGRGGRGRGRGNGQKRGRRKPIAEENEEPPLTDEEIRKLDESDGGGPPHPYEPRTSLEYLLGKGAPAVPTSQRGVLETMVHKFEVATNNEGLEARKVKVHEWMIKYGKGTFFESLQAKDWAVGAKKQHLSEEQKDEIERHWVAGQYDGPKFAEKDDIIGQVESYTRRNGTYLPEDMRKLQEKLKALLPPNLVKSSRSQPKDL</t>
  </si>
  <si>
    <t>&gt;5084_g</t>
  </si>
  <si>
    <t>MGLISAATIITSLSLFHITIGFFFLTSPSAIADQTLVFILGEAMGLPEARSFDKQSPALAFLGTTLVFIGLSDLLAISLPEEISQYHWGSQAPLRLTIFFVLAAYSYLFSDGSPVYASKTYHPSSWGEGLKNRLLFTWAFLEMITWFWAFVTLREERREMQIRKEQRRAAEEDRL</t>
  </si>
  <si>
    <t>&gt;992_g</t>
  </si>
  <si>
    <t>MSPKWPKSRVFHKNPSSGTTRTCDQEPHRDEMASIPKHLSGDKAGIDEFIDKFDIFLIDCDGVLWTGDHLFPGAVETLELLRKRGKKLVFVTNNSTKSRADYQKKLTAMGIPSEVEEVFGSAYSAAIYIARIMKLPGPKNKVYILGEVGIETELKSEGVEFIGGTDPAYRRDITPEDYTGIADGSLLDPNVGIVLAGLDFHVNYLKLAHAYHYLLRGAKFLATNTDSTLPASHTFFPGAGSISVPLINMTKQQPLALGKPSQAMMDSIEGKFQFDRKKACMVGDRLDTDIRFGIEGNLGGTLAVLTGVCKKEEWEAEGAEVVPAYYVESLSDLRGV</t>
  </si>
  <si>
    <t>&gt;5330_g</t>
  </si>
  <si>
    <t>MTSTASDGSVDHLPQRTHVSSLLQERLRERKSESARQSRRMSVDMDSSYGHSSPTKTPSKEERRPSSSGISKVLGVKQIEEQVSNLHKQNFDLKLELYHRRQRQETLEARLEALERQVGEQAELQEVNEQLLAELEKRDQAVEEAVGIIVTLENKVEVLENEVEKLKLDREHVRAIDAEYETKYFQANGPDIPSSPPEPEKKNTLSVPNNRLPRMPSFLSENSEGTEALRSLYLPHNRTYSNSTLPKLQEESIASGMNSPRLSNLSESSFVSIYGEKVHPNPPEEPSQERNQRLAPSAVEKWVDDRPLPIITPPRPQTTNQFRSITRVMESPLQRLEKLERTLQKHNASGTLHPNSSDSNEKRKSRELKKVLIQPSINIQQQGLPPTPDTISTSTLRHYQNSDDALRVRNGTFFNSTSTFTNAPSATHSAYQSAIAARPRSAGETVTSKREGHGWDTETHDDLTTDVASISSLTSDARSYSMERARPSRIEAPDLFTFGGVDWERERGYNNEPSRISSSRWEELRRSSMVGGERRSDDMFLPPQSHAQHQSESFNGGSGYQDRAPPNLDPPVSSSTRYPPDRRSSIGATMKLRKSNPNSGSSGSSQAASPNPGRAKQDERGLGEQQQHPEGKKSKLSALRIFMRNSESHKGGGELSPGLKGSMSAGNGFQYPAPVQSQSCNVRSAQGGLRVEGRPSHLNEAVTINESRATPPPIRRNRVGNGGTREPYYRPSSAGSGQIRRVGALAFDGAAEERERQEIQREFGGVGKLRRGSVGPGGGEGEGGEKGGHANTGGGGRKWGFLGRTGSTRRN</t>
  </si>
  <si>
    <t>&gt;1226_g</t>
  </si>
  <si>
    <t>MAEIRTGWRSLKRRTRAVLAAVFSPILSYKEAHHEKRQRRHERNTGGSKHFHRQNPPIIQVLSVQRSLLTIPSCEEAHTLPASPQLQCKLVSSLPFEIRQLIWYFYAGDMKLHLAVRENEEGARLFSALCVGKHYCPQAQIWGTWNGLVFSELGAREQRPKNTRLYIIPLLLTCRQMSVLLDDKDFSKFAYFLNRYSEVMNTYLLKNTFIVEEPEIIRFMPRFLLQQRIDTIQCLRFNWAIGSGPPQLPALNLRESVSTKLCKAWWNEWFEIWQQFGTMKSLRELRVLLLFQNNSWQTLEHSKLETLVAPMREIATLRSFELQLSLQSSLLPNSCVRVWESVPAHILWAPNELRLKRALTEFPPPGPS</t>
  </si>
  <si>
    <t>&gt;5451_g</t>
  </si>
  <si>
    <t>MELMMYSSIAPVSAPSQEQLTKQPIEQATEQPTEQPIEQPADNAQTILPPPPGWLLPVSQPRPNIANDRPVTEEERVKVEGLAITVIAMERNIISCNQYRSYLSILTRTDRHVPGVPNAHKRLDKVEKFPRDVRLAQALKTNEEGLHDKVWAVIDTMVPQGSLQADPFDGVDIDNTVRKTILKNTVKLEKFLRHTFGWRSTVHRKQETYWPGLWGRNMLPIIRGPRIAPGSEKTSASRIAFVIGE</t>
  </si>
  <si>
    <t>&gt;8824_g</t>
  </si>
  <si>
    <t>MPRKGSSRASGADTDTSMAEASEPIRQLPVDPMDVDETPDFTEDSDTNPNTTASSVAGEPLNTDGRRRRSEATQLRRSVFGKKHDNLGHSKEDDSIRRFRYLLGLTDLFRHFIETNPNPRIQAIMHEIDRQNEEAEIAARKSREREGGAERRRRTEAEEDAELLKDEKHGGAAETVFRESPGFIKGGEMRDYQVAGLNWLISLHENGISGILADEMGLGKTLQTISFLGYLRHIMGITGPHLVIVPKSTLDNWHREFSKWTPEVNVLILQGAKEERNQLINDRLVDEKFDVCITSYEMILREKSHLKKFAWEYIIIDEAHRIKNEESSLAQVIRLFNSRNRLLITGTPLQNNLHELWALLNFLLPDVFGDADAFDQWFSGQGADQDTVVQQLHRVLRPFLLRRVKSDVEKSLLPKKEINLYIGMSEMQIKWYKKILEKDIDAVNGAGGKRESKTRLLNIVMQLRKCCNHPYLFEGAEPGPPYTTDEHLIFNAGKMLMLDKLLVRLKKAGSRVLIFSQMSRLLDILEDYCVFREFKYCRIDGGTAHEDRISAIDNYNKPGSDKFVFLLTTRAGGLGINLTSADIVVLYDSDWNPQADLQAMDRAHRIGQTKQVVVYRFVTENAIEEKVLERAAQKLRLDQLVIQQGRAQIAAKAAANKDELLNMIQHGAEKVFQSKGGTGVLAEKGANLNDDDIDEILKHGEKRTAELNARYEKLGIDDLQKFTSESAYEWNGQDFTNRKKEIGIHWINPAKRERNQTSYSMDQYYKTALSTGGRTADPKPKAPRAPKQVSVHDYQFFPAMLTDLQDRETAYFRKEIGYKPPLADGDEDLATKESDRAVAQLTIDNATPLTEEEKEEKLRLIQQGFGDWNRRDFQQFINGSAKFGRKDYEGIATEVDSKEPDEIKAYAKVFWQRYTEIHDYQKYIGLIEAGEEKTRKIEHQRKMLRKKMQQYRVPLQQLKINYSVSTTNKKVYTEEEDRFLLVLLDKYGVDSDGIFERVRDEVRESPLFRFDWFFLSRTPVELSRRCNTLLTTVAREFEDEPKTNGTNGKGKREPDDDENDEDSVLGMAPAKKKNRNSLKNKAIDNVKSGAASKATSAAPSSRASSVMSTASSPAPAPKKSKGRKK</t>
  </si>
  <si>
    <t>&gt;8348_g</t>
  </si>
  <si>
    <t>MSPSLDSSEMFHTFQGLAPTRLSSERSQEAPKPATGGVSKRITTPHACAECKRRKIRCDGRQPCGQCLGCRSPKPCYYDKHRQRVIPSRKTLDALSQSLEECRTVLKRLYPNRDTQSLLPLSRSELISLLDRNGSTSAPSQRSPTGSNPSPASQNFQSPITSSEDDRSLAHLEQIPSQDTEWDEERRNRDPIPAEADDVNALSLSVDRQSSYLGATSIKAAFLVMLKAAPALRSFLAPQSNNLPLNKQFGASNYPTPRPGASHPKSNSSAILWSSEGQTLIDAYFNRVQVFIPMLDEPSFRADYLSGRRNDAPWLALLNMVFAMGHIVANKSDDHNHLNYYNRAKDQLGLDSFGSGHLETLQAFSLMGGFYLHYINRPNMANAILGATLRMACAMGLHRESSLEPGSPNSLLLEQRRRTWWSLFCLDTWASTTLGRPSMGRWGPGLSIKAPEGTLDPNVIGQHTGIIPCIENVKFCKIATQIQDMLAQTALMKFEDRARLDHDLVEWHDNLPWILRSTEPCPESIYTARCVMKWRYQNLRIVLCRPVLLALANRGSDSASSASAEELEAVAKCRAIAKQAIEDIAHEWAPNQMLGWNGVWFLYQACMIPLVSIFWEQWNAERVQECQGQIEVVLEALEALADWSLAARRSREVVLKMFEASKRPMTRQASPKLGPTGVGANLKDDVRFEALASPRGVNGVVNGVSNVSLLNGMPGTTVPVNSGAGDNMMDIEPEQQQVEIMGDDGMMLVDQGVWDLDGMLWGNLPDGLEMPYDGLPNMDCDDWGYEAGLDWGGDMMRQ</t>
  </si>
  <si>
    <t>&gt;10023_g</t>
  </si>
  <si>
    <t>MDMGTTTMSMSMSTSTSTAATASSTMSMSMGSSSCKISMLWNWYTVDACFISKTWHITSSGMFAGSCIGVILLVMSLELLRRTSKEYDQYIALQAQKQHCQTGSLSVAPLKSPDNREGRPSVSTAAASLPTHFRPSIFQQAIRAGLHTLQFAVAYFIMLLAMYYNGYIIICIIIGAYLGSFVFSWETIKLGFERKGEATYCCG</t>
  </si>
  <si>
    <t>&gt;8449_g</t>
  </si>
  <si>
    <t>MTRVVVGKKKRQRRPNIISTDTFKAADGATKSRRQRKAKITSPNTTGAEDGEIRPKRQRKAKLTKGDIIAAQGNTSVLKSQSVEGERTPQGPAPLLKEKNRKAKNRQFNPTDDPVAYLEQLFKDEPWTRFDKKRINITSEQLCDDVLERLKPSLKKHTGCDIIELNPGFSIWTKKLHEVIRPRLHILMEPEHDVYYPFLQPLLDAPDSKYKLIPNSGLVWAHLEKLLTPEYLPNQPEYKPGDPRLEERNDTLLFVANLGYHPGKKFKDFDSITELVLYQLIGAVRAHSLIQRYGRVRMLIWVKDGDGGAYLPRNIISRRKVAMEAEVSCEYIEQVASSTKETRFGARPRELDLEVGRRVMNRMDEAGIRIPPGRESFLVDEILNPPPEPEAVAPYPEDYVPKKQGPPSAAMLKLRRERRKAMKEVGKLFGQDLEQDARSDYIRPLRIVDPEVTQMRRRQEKMLSETRYRSLADKLGKMVVEGQKLDALDPAKMETYSKLVQSFQEDVKGLAVSKWDELKHRFDNIRAVKANPPVLMWDRRRFEPLRVRPEEFYPQKEMSLLDIQPGRAWDIFKEGFPHNYDVLEFLLGKFNDQPSAPLNKGLAAMHHGAYEMFMRECPSLSDPRKGGTELHDLMGMRAMPIEMFREMLEAWARWPLKPGMYLMMRNIGAESREALVGDEDEINSFISTMAGSDHPAASDLADNDLLDDDD</t>
  </si>
  <si>
    <t>&gt;862_g</t>
  </si>
  <si>
    <t>MAISSPSSDDRLLDRRLALSSTASGQPDINTKSATITPITTDRVDRTSFSSVKESHTTGIAQTFTDSKTSSILRPLNNEEAILDDSSSGSANQQDREQQGRKGMLTHPHSLLHGHVCSRDEFKGWKGIALGGKVASKSYGDLKSLEMRWTWEAQSRNGTIGIEAAELQRTELVQQEEGLSRAGSSGLEKLPMELLGCIIDQLAIDIPPNGFSPRNMDLMSLLLTSRTMYAATLPTLYSHITIPHSRIFRKFLSHISDHPSLGTIAKRIDFSHFNPTGAGMTARERAQTQNLIPETLSQCLALTPNLREFLAQEHVDEDLDSKVIQTLLCDLPKLAAVDFCACSSTQFRDNFTAVTNAIPSSLPPAISIARLSLHECTILPASVFETLLPKLTHLTHLDSSHTRITDTALRSIPSSARLTHLNLSNCSYLSGSSVVDFLANHPAAKTLVYLNLAMDIKYHEMLSGADLTSLLPTLPSTLKSLNLKGSKMNKDHIPLLLPLSKHLEELGLGFQLDLASITSLLFPSDSLPLEEQMEWTPHTLRYIDASDLSSTQLDLSTLFGSRCPVLKVATEPLEVIEVSAEVAKRLNHAQPVLERVGWCVKEAGRRVWLVRMRGAGRFDEGGRWWKMGAEFWGMRKVPVAVAEVGGMYGHYMFKR</t>
  </si>
  <si>
    <t>&gt;11341_g</t>
  </si>
  <si>
    <t>MVRCGLKSLDELDEVERKELLLAD</t>
  </si>
  <si>
    <t>&gt;11342_g</t>
  </si>
  <si>
    <t>MGRTICRKRIGRGLPQLY</t>
  </si>
  <si>
    <t>&gt;5807_g</t>
  </si>
  <si>
    <t>MSSNPSTQQDQSQQGQNGPIPFPYSLSGVPFQAHPGYLQSFPYIVPLSNPNIFFQQPPGYTQPNPPPPSVTIPTQNLSFQPVPAYIPSFPQATSASDPQVQALSSQTISQQPSTTQDKDELITQLRIRIAILQSQLETEKDNKQEVLTSVNVLAGALGKSSAAALQPKVPIPPTPNRPNSGALFQVPAQKSTFHHLNSGVPLQVPTEPPTRVMGPFDTMPTDLPLSNPSTSSYTHSPPISLFSSSSFVYGVCTRSGPKVKEDIEAMEDELERARKENRALRNKIKGFGDAEGKGGEGGLGTRRKVGNKIFEREGGRDGLNIQPFPHANAGPSGVTNEVSAKPPGQGNIWGTEADASRDKGKRVQQAATASGASTDQGKPLSTPQLAGSFVEPSTLKNQRRETQSLGKLGSFTSMVSTIANAPAASATGSKVNAIRKAIEFASLDEALTVDSKKTVIASSLIENDFPTSLPTKDSQERTDFSSSQEHTSRETSSSPSTASLLPARPLSTFIPETIHEFDLTDDERPIEEQLAEHEKELHTLKTMTPPTVKKVGFSIEGSFRGKEYDASKHPSFSLFTVPVAPRQQRPLFRKDYNSSQLGDRFDNRLWTSQEERNATFEYHSAMCYRSNENRYPDIFLHGLQYRPYKSESNYHRTVHISNLPDEILLKSVLAKVRGGEILHATLVDVGKKLGGKSARIVFRNESSVDDYVEYTDIYPVYFGKKPAEITSIHTPTYPVGSRQAPRIGTQTRCIKILKFPQFLTMQILEENLYMGNSYRQQGLIDMRFDDGGNLYLEFNSMDLAGSCWGILRGGRLGLDQNRVQWVNDPCNGDVEELAEEPVVHAPLPAEHARLPPLETIEFDTDDEPCFSRMGIQRRRNEVVDAAKSVEEKVDAKSNDNDDLTSHPLPSPLLIAAPPNSPETGPLTVSSLPLGQIIHGNLGDEHGFLLSGPINQTTISSVDNERPLTGLAASRFASPVVAVSSIVEGVERLPPLPETPGLEHMTTQVFVASPRTPRRFGYGEQDPLSLKRFSRTPPMVGLSKLVAETDSESESESEGAGGIDGRRNRKRVMFEEGPRIVDWMKGSVVGDGAEGRVEVKGENEGRAKNPDEIVLGDGGDEGYEGGEEDVGDREVKGEADHGMEL</t>
  </si>
  <si>
    <t>&gt;7715_g</t>
  </si>
  <si>
    <t>MKGFRQRVHEQLSRAKDPNKSSKSKNKEPKDGTSSPAGSSREAAQSPVATPSSSTSALVDPRNKALPLPNDGGSSNAAAGSALQPPGGAISSLNPGHPTAAAPDRFTSVGAGAPSAGAPGTPSRHGQLPPSVIISPSAPHIPPPGAAETMPHDLAPPKAGQKSLMFDRLQTTPKDVPEGIRTPKRQHSSRFDISPQRELEKLPGFHEVPPNRRQDLFMQKIDQCNVIFDFNDAAGDMKSKEIKRLALHELLDYVANNRQVITEAMYPRVVDMFNKNLFRPIPPPMNPQGEAFDPEEDEPVLEVAWPHIQVVYEFFLRFIESQDFNTNIAKAYIDHSFVLQLLELFDSEDPRERDFLKTTLHRIYGKFLNLRSFIRKSINNVFFQFVYETERFNGIAELLEILGSIINGFALPLKEEHKLFLTRVLIPMHKPKGLSMYHPQLAYCIVQFLEKDAALTEEVVLGLLRYWPKTNSTKEVMFLNEVEDIFEVMDPAEFAKVQEPLFHQLAKSVASPHFQVAERALYFWNNEYFCNLVSDNVEIILPIMFAPLYENSKGHWNRTIHGMVYNAMKLFMEINPQLFDDCSHEYTEHQNNAEARETARENKWKALSEQAKHTNGVVHATGAIPSRTKKLDELDPVTEDNQKRLNSLKLQDETNSVSFKSAPIPEEKGPENTTRDTLEATCITERILQIYGALTAREKSEGLGPCVQVNSLFSELVGICVQTRQRAVEQAVLGDERIRSVMLDLRRICGAGEGLLETDWAERVVGVGGEDEVFQRLQQFPYFRNYIDLTKMELAAIQVVDSKPVRKIAFIGSGPLPLTSLCLLRELRICAGSGSAGENEQVGDIEVLNIDGCPMALQQSIKLCAGLGGSSKGMRFLQQEVGTISDSSPALELREFDVVYLAALVGRTVEEKERILVDVLGRMREGAIVVVRSARGLRGLMYPVFNVAAESVRRGGLEVGLTVHPYGSVFNSVVVGRVVGRGGSARKGQR</t>
  </si>
  <si>
    <t>&gt;4736_g</t>
  </si>
  <si>
    <t>MADHATLVKPPPIDPSKSAIENVLELTELAAIAPDIFTNTRPLWHPPGARGIYGGAVIAQCLSAAQRTVSENFTVHSMHCYFVLAGDSEIPVMYYVEHVREGKSFATRTVQARQRGKCIFTTTMSFVREQSGGKKTVQHAVPLPQDILKPNVEERARDTVVDGGSPFISHRIEILNRDSKHPHEKRTRQWIKARGKISEAGGHQAHLSALAYMSDSYFIGTVSRIHDLWRFGAPANAKTGSKGEKGSVDEDMQTRDRYVKKIKEEEGFGNDLQNAKGRPEIGMMVSLDHSIYFHEPRNFKADEWMFTEMSSPWSGDGRGVVQQHMFTADGKLIATCFQEGVVRLKEERVLDGSKL</t>
  </si>
  <si>
    <t>&gt;1712_g</t>
  </si>
  <si>
    <t>MVLQLATAAVGDVDRIASVQLATLEANTLIHTQFPTPGSLKGLHAFLSEGMLGIVQTGQDSGKVIMVVRDTEAENQIISFAKWNLPTFSGAAHPAEPPWPKDCREDLLNKYREKADAVKSRVVGDQPCYRLAFMGTLPGFQEQGAGTLLTQWGLSNAKKAKVPVYLRSTILASSLYRRLGFVALDGLSMTLPDNSYSEGLNVYEELGMLKVWEDEESNEIDYWDSSLAIESLSQDYEAGIKPQQVVHAIFERIAATKPIQPSVWLYIHPIAEVMHAANMLYTRWPDPQTRPPLWGVPFSVKDSFDVAGIPTTVGCLALAFTPTTSASVYQHCVDAGGLFIGKTNMEQLATGMTGCRSPFGTLHSAFSKAHIVGGSSSGSAVTVSEGLVSFSLGSDTAGSIRLPALFNGLVGFKPTKGTVSAKGVFPASVHQDCVSFLTSNISDGERVWKICKGFDKEDLFAKSPFISRTSLRSYQRLRLRFGTPPLGALKACSPIYQKMFAKAVRVISGNGGILVDLDWEPFRDAHELLYNSSFVLERHTIFPDGWFEKNKGLLHPITRQVFEEALARKSTAVDVFKDLHKQASYKRAVENILTLEEDPETGDATLTVLVVPTAPFHPTIEEVGDDPIGINGRLGAFAHFANVLDLVGVAMPCGSYGLDEVVDGRRVTLPFGVTMLAGSGLDLELLMVAKMLEDALRDVSDDD</t>
  </si>
  <si>
    <t>&gt;4365_g</t>
  </si>
  <si>
    <t>MAAPMLPGRDEPIPTFRIDLSLPPAERYIQVATEMGEKMQHLTGIFDEILEIFISWRWLRRVIQFLASGILRRVHSKEQQEEIRGISEASGVSFFLLVALNVLLDALLGCTSGAAMTSVGKQTKGGPEPEKRMMHFRTLDWEMPGLRSVLVVLEFVRSDSKEPKKVIARSITYAGFVGVLTGVRKDLSVSLNFRPHHHSSMFKLRLHQIAVMLGIRPSICSVLRDVLFPDPYTATTRLADFLVTLSSIPSSPCYLFLCDGDQAVVLEKDLIGGEFHAARDFLVHTNHDTPSDNPADNIKYQAEKLKILGMDILVEDSEDRRVCVTKKWKALKGRQERKWKESMQEGEMPVVVVREGTLKGWVRAFPTSNETTHYGCILDPKMGTIPFLERGEVVVIDEQILVSDDEGEKVVHNPVENPARKASFNGSIATGEEVDNEVKTQDRNLARKTELYVVIGPEGP</t>
  </si>
  <si>
    <t>&gt;11348_g</t>
  </si>
  <si>
    <t>MTSWVVVVVVVVVVGASDNKGTFKYEASILEVLGFVGAAPSSNSDQSTEGTGFGGPIDRDAGVGTASATPRSDNHSAEDISGIVAGSRRGIDRSKGAGGDKDP</t>
  </si>
  <si>
    <t>&gt;11349_g</t>
  </si>
  <si>
    <t>MRNTLTSLGLTWVVDPVSDEVAFKVLRAALASGVNVWNGADFYGTPESNSLHLLNRYFTAYPEDAEKVVICIKSGVVNMHTFELDASPEGMRMMVDRCNQILDGKKTIDIFGPARVDPKIPIEATTKALGQLVIEGKIGGIQLTEVSAASIRRAAKVHKIEMVEAEISLWATDVLNNGVAEACGELGITLVAHTPLGAGMLTGKIQKVDDLNEKSHLRFFPRFLPENFDKNLELVHELEKLAKQKGCTTPQLALSWIKTQSKRPGMPFFVPVAGARSVERIKENCKDVQLTEEDLQAINGILESFPVAGTRFPEGASKFNEY</t>
  </si>
  <si>
    <t>&gt;8005_g</t>
  </si>
  <si>
    <t>MRIKKVDRKPTRLIPYSVWLATMSGEPASREATPTNPPSILPARVSQEAAPSSPAPNLPPILPPKLTPADPPPILSSKSSRETTPADPSPILPLKGANPPSILPSKRVLEDDHLPSISSPLNPDFKSAKSLPQEDAPLARERAPRTKKETLKKRESKAGSLGPNSSARATPDPKSSHSSKAKKGPAAPTPFRYKLAPPQAGDWKAPRAPILVPSHTKVLPDGAEIQFNETTDHVYNKKNFHYTHCIADPTFPHSWFYRQSETEPFGPRLNFEDTSTHMFLDESARHITTDKGFRMAKGNVCARAGRYFWECKITSGIPKQKRSVSHSREDIANGHVRMGWARREATLDAPVGFDTYSYGLRDVGGQKVFMSRPKDFFPQGEDIREGDVIGLEINLPSEHLHRKVVEGNYNPAVDLTDDEPSGIERPDIIRDRVPIRFKTHMYFEQIEYHASKELEEYMNPSPVIASQGGIIAAGQEPTPTHPTPALRTLPQSNIKIYKNGQLIGTPFTNLLAFLPPASKPVVPQMGAREGVDDGMLGYYPAVSVFRGGAAEVNFGPNFWYPPPEYEDQIDEVDMIGSDQQPTPDLQKLKAVGERYDEQIAEDIVFDIIDEVDFWLQDGGVIPKVAVKSSAGVTEKDDMLPGISQEIKELVQEDD</t>
  </si>
  <si>
    <t>&gt;4650_g</t>
  </si>
  <si>
    <t>MAKNHYTALQIATTASTSEIKRAYKDLALVVHPDKNPSPNATAEFQVIQDAYETLIDATKRARYDAGLKKASNTPNAYSTVPASQEQSATFKVPTDFHCTRLHIQLSYMHSHNLCMARWTNAVEYWLSLWVNAVYAGTGEPLRSAVMRVNMQFEMEDYNTRETAIDTIITMLEGEKHEGGRCPPGHSYGSIARYTELIAQWQKILDVKPPQVLCVPSPDEMSLLRQVPCRTIYSHIIPTGNKQRKASGFACKRCGRVASGNVSAFVCTACSLGFCKKCTDELRMLKAYVDWLERLDHNGGPLDANLSM</t>
  </si>
  <si>
    <t>&gt;2432_g</t>
  </si>
  <si>
    <t>MESANVQAIASSKLIVVASKNPVKIAAALRGFQSMFPAITFIANGVTVPSGVPEQPHTDAETLQGALNRAHNAREKEPQADYWVGIEGGVEDTPDQTAGTLQSLAWIVIVDREAGRTGKARTATFYEPEEVARLVRGGMELGDADDVVFGRSNSKQQNGSVGLLTGDVIDREGCYVPAVVMALIPFKNRNLTW</t>
  </si>
  <si>
    <t>&gt;2289_g</t>
  </si>
  <si>
    <t>MKTTSIDIVGLGLSCLFSLVSCDYIQTHHIPDELNGSNFTYPWPVNIYHFTTQHNQTLEMAFMDVPPTCGTSNGKTAVLLHGKNFCGPTWGATASVLADAGYRVILPDQVGYCKSSKPASYQFSLQQLAENTLGLLNTLGDIDGFTLIGHSLGGMLATRFALMHPDNITELVLTNPIGLEDWKAKGVPYISTDISWATEQASNYTSIRGYEQSTYYVNTWSPAYDTWVNMLLAIYTGPESLKFTWNQALVIDMVLTQPIAYEFPLLKPKTLLLIGANDTTAIGKPWSPPTVQATLGHYDVLGPQVAALIPESTLVMFPGLGHAPMLQAPSRYHAALMGWLAGNLTARTSTG</t>
  </si>
  <si>
    <t>&gt;4579_g</t>
  </si>
  <si>
    <t>MVLFEQSSVLAGLDMDNVASLRRVMNMLMIRLAGGTQTDAERVSEVTIAESTIVERIIAATRGSTLLRDMALRFGSARWEIINARIRCQAAEFDRLAIEAVQNPNSRSSREYELARSSFQMVADSGVFIFFPGGDEEYPPEEIGQRQEQVAQNQVSKRKPKTTIKPKPKRPRGSMEVSYSDRSNEKIKEDPDETEDDDEEKERKYLARQKHKPTLDKGVICIDDPSYDRSKAILSKVDDSKLHLKFKTERTLNGKKEFGTVTYDYSDASANWKNFSWNDPIDIKKLNNWRYQHFHRAFGLSADTRCRWTTSELDRLIAQLTENLSRVEVGGRYSRINWERMSQDFNAYFEGRKFPKGEMTAATTYRSGRPPVEKISRGSALSRPRAFHPRRATALQNQMNNFTDERAKKLLADARDADRNVVVNDDEEDQEMEGEDEDADFEDSEQSLEEDADYPEPIGAIEPELASEADGIQKNDPKGKAKATDDNATNKTPVDDEVAVENQGDLQLALISSRREVERQDREKKSGGESSKKGGESSTNIEENH</t>
  </si>
  <si>
    <t>&gt;9208_g</t>
  </si>
  <si>
    <t>MACAVVAFVLGMLCLFAGSKPNFMEEYHIITLNTSTLGNNLLSESSTSTSSSAAPTSTGFFGSLIHNATAELDNITNTLENDLNGELNSLADRLAAELGIDQWYSLHLMDMCEGNYSPNATAKNAKLNVTSCTNRTAMYHFDITSELNQQLELGPLKLNLSDIDWPSDIQSGLNDLSTAVNAVFVLYAIGIAAAGLAILAAPISFFLNGSRLVSFANLGLASLSLFALLVASIIVTVVQTTAANLINKYGNEIGVYAYKGAKYMALTWVSFAVMVLACAAWCVEFVIGRRNRKREYSEKPVKSGWRHRRSDEAALRRSGV</t>
  </si>
  <si>
    <t>&gt;406_g</t>
  </si>
  <si>
    <t>MASDLSDISRVRRRSTILSIRGFIDHAEPKKTDRQLGECLERAVMTQESEIKLRGHRAYIFEEQEFNAVPGPADITIQEQYKQLNEQCIEFQRHLTEKEQEAQRSGSKKRGMRNLLRRVNKAEPKNSMIEQEERGIQNPPPTTKLDTADSFAQDIENVREAVVYLKQEWEKKPRLFNGQVQGCFEKCCTTLNDHIGLLSMLPEQNQYFSILCGGIKMIIKASVNHRRIAEDFGEAIERVNSDIEDCAEIRKLWQHSELQLMISKLYGLIFYFLTCAMKWYQSRSIKKALDSFNESFRDSFKNTLAAIDYLKGSIFRKASYKSQAQVQLIDARLVEALHRIEDLDSRVFNAFRGFQEQYQKEQEERAALKKQFAIGENLQEPFNKLLELITGRDTIGLLGANNEAYGYERTDERQVAIVRQSTFSETTEKKKVPKTLGSPKTYMRDDLQLWSGGLETHTTSMMHFLEPQDIRVDRNVAIALEDWIRGTTSKSLWVRDSEPTSPLAAAVAMKALEVGMPLLCFFCDCTDPTQDPEKEIYLSSKDRDIINESVVINLVYSLIRQAINLLPNCFETKLKFSKSGFAKLDGTLDTWKDAMRILDKLMKLAPQGMLAVIDGLEQLELTDYHDCVEEILGVLLKYVTQDRRTFKILLTTVGSCRMIEMYDNVDMVAPRPVKAKHRNRGRRFLDFP</t>
  </si>
  <si>
    <t>&gt;2493_g</t>
  </si>
  <si>
    <t>MASRSALRPILRSTTRQLHPPTPLSRCLFSTQTPLRAAAPQPTSQSTSQSSPNERTTHFGFETVPEAEKEARVAGVFSNVASSYDTMNDFMSLGIHRLWKDHFVRSINPGFSSSPSTSSSSAPSPGWTMLDIAGGTGDIAFRLLDHCTTINNSPQSTITISDINPAMLAEGKKRSLQTAYANSPRLNWLVANAEHLDSIPSNSIDLYTVAFGIRNFTNKDKALAEAFRVLKPGGLFACLEFSGVTNPLFDFVYKRWSFGAIPLIGQLVAGDRDSYEYLVESIERHPKQEEFRDMIKAAGFVVPGKGWEDLTCGIAAIHKGIKPL</t>
  </si>
  <si>
    <t>&gt;11358_g</t>
  </si>
  <si>
    <t>MQRENQPPSPQQPPPICIAPTNILQQASHQSSWLLAISSASFTEAASLSRSTPNNIERLKKGLEHIYTPTQDELKQIEKETDEARNPLNHLNERWPSLSRDTGAGIFEIVARVTAEEPVPLVMELKFATNYLCGWAYVVDLDSGTFEVFEGGEESNYNAAVKRFNDIEGEGGRILSLIKSFSIRALPATEEEFVTIMDIVLTEAEEGRREKWRMEVRERIQPMVMRSTESSSSTPQWMADTSKFIKDSELGLLGVFPRELRDMIYGYALSIDPFSHEKAKTGIGLLRSSTRICKEATPLLYQSRLLGITFEPTENCMFKYRFLKWGDAEFSWGQRNSNHGWCIKYLPANFFRLVQNLHICFTSQDDDYPNYDLYLEESMLLLCKILRDSTQLRYLDICIHFQCNFENISRMARLIEPIKMLRGIRNPNITVYGFQQYITDEPRWDLTEEYADYLRQLLMSPYGTPGISDDGIELFADFFASPELATNSIDPDEVTDLSINLDVEEAMIAEYLQDVYNTKDRAALQGSLTGDPEWSTWTSFLEE</t>
  </si>
  <si>
    <t>&gt;7269_g</t>
  </si>
  <si>
    <t>MPEDRMCEIGKLVALEGDSNIIATQLRLLPPSQKLLALPALVDDLYEDPIEQGFDARAFVQKVHAAFTDRTETARSFLLSSTREHPRLVFMNGGSIGARTICITKISENVTEGDLSRAETIFNEIVNNGVDGLVRETKKNGKDEQVVKVYLDKEHAAVEDPATRAMKAADALDRETASLQLEACTKENEDEPSVHNRAEGEEVKEEILSVLPLSRKDFIGLHNDETVRTALTVPARRPGLSLARGTFGSCRGNGISCRASSTPPSTRVLPEDQGDDKTLDILREEQRLSKPSAPLGAVVIGEACLVDVYSAFPRTPSKGASSANRFYPSNSRIQQASSGSVAKAAYGPKERHRLPETIDVQTSGSYSSILQQSFVHASETTIRRPSTPIDSPPRLRTANHHRISIDRQSLATETTAEPEFDEGIHFTPFTPVFPLVEDIVIKFADGKETESISLVWRSYMNGRYPAPMLSLGLEPTSPSETSIIPESPTTVDSYELGEYTIRPSSSSTIETQYSRYRDYHDFDTYPPKRYAQFFKHSWEQGEQFEHSHDEFPMFYLPTANTPPPPTKSVRRKFFELNTTNLNNAIEIQNAFRQMLSAHFPSGENGYSQHYYLVDPEAERLWKPVFRNGENFDIGKKDMTVDQIVAVGREEGVKKEFFSQVSGQIEKLGTKRDGVNRSGKLDIRYLIANAMQSYHSTPVKITKSPDPLSDFKILAALLVPQIEGYLASNPSTRLLVLQYPASHLSTVVALRNLLGSEIIKIAGILDSLASDPPSMSRPRTPIAYLSNENASIHNAIHHNSVDLARAKSILKNEYFLDNLMLQRSTAAGAIPSPPKNIKPTGTSFAKADYLLPSTATDSEITIFLSDVWKILMGISTFYRPEPELELKPVVVDLGPLPPTPPYVSRTRDRDSGYPFMASSRGTTSKISHLTGNSDSSVRRPQTPTSTTTTTNYATASKGGISHSKGSPSVPSKRGYAASIASTRTRRSERDRIGWESFYIGEEDSEDDEFDRMILGRGLARIVPEVRNGGVLLQKDKKKALKWLGLA</t>
  </si>
  <si>
    <t>&gt;8569_g</t>
  </si>
  <si>
    <t>MTASNRGSRAAASLLRSASRRQTTIICGECLSHLPWSSIRGYAVETTSIKTNDASIPPTALVPPVTTSPIREYIPKAGLLLSRPPLLTAPLSSFEKAFFFYQKRLNERLAMPFPRYFYFKKDTPADTDWKIKARERNGTPARELGGYRAYGEEAWNDEILEGEKGIEGTKYMIESLVRDSRVRAVEGKDGKSLELEEGSEEQRERDEAEGQVRVLSRFTKADWGKEYHRLDRRLERTLYLVVKRKEGGWGFPAGTLEGRENLHQAAERILVQTAGSNMNTWIVGHVPVGYHTKFPRYEDGKSGKLEEVGEKTFFMKGRIMAGQADLTHNKYGLEDFRWLTREEIERVVAARYWSFVKNMLGDR</t>
  </si>
  <si>
    <t>&gt;8311_g</t>
  </si>
  <si>
    <t>MTGFNNKDRAKVAKETINTTIPHILKSNPKAQAGVDKAELIHYSANHGNSRNSKRGSVVSISDVPKPVETKAAEEKPAEAATEGEASISTPAGPAATPVPSTPRKPVVRVVKSDTFDAVKSVIKHRPAHSKGRVAALNMASALQPGGGVLNGSIAQEEALCLRSTLYHTLNPSFYRIPEDAAVYSPDVLVFRKADLKDLPKADWFHVDVISCAAVKQPEVKTTPEGKTVYELEQTKEKMMMKIRLILQIAKDKGVSHLVLGALGCGAYKNPPEEVAKMFKKVICGDRRREGITGIDEIVFAIFDEGENLAVFKKTFPDSETKPETKSEPKPEAQPETE</t>
  </si>
  <si>
    <t>&gt;906_g</t>
  </si>
  <si>
    <t>MAAHASTSKALLSHYPWTSTPLITSAPMQPMASSPLALAVSQAGGLGFIAAGNSLSNLSSLLDDATSSTQTSPIRGTPEGILPIGVGFVCFNADLSIAMSAIESAPLKPAAAWLFAPREVKDFVAWTTGIRQASQNKTKIWIQVGTVEMALTTARECKPDVLVLQGADAGGHGLSQSSSIISLVPECSDSLEREGYADIPLIATGGIMDGRGVAAAVMLGADGVCMGTRFLTSHEAIISDGYRNALLAAKDGGVSTVRTKVYDRVRGTPWPSIYDGRAVVNQTFHDSENGMSEEENKKLYVEAVQLGDAGWGENGRITTYAGSGVGLAHKVMPASDIVREVLQSSRRYLSTAASKL</t>
  </si>
  <si>
    <t>&gt;2311_g</t>
  </si>
  <si>
    <t>MGLLSDYHAWLKICDTALPQNLVGYLITLGLEPLRADPFTTTPYDNAVEIAKCGVDTKSFLRGPLPERAGPPPEICRWMAPSRQVSQLTSEDMHKLLTQAIRELALEHTETVVVRTSVLEKAGDALFIADKIKTPHAIAKATKREIAHVHTGVGSGDYSLHLCLSPSDCKEVIVKRWGQRMTLAGSFMPQEYLIIYTPRTEEEVKAVKNIVNAAIGFMIGANDLH</t>
  </si>
  <si>
    <t>&gt;4558_g</t>
  </si>
  <si>
    <t>MMMVGRIMKKLFSSQGTAEKGEDEGVDVDVPDHVGEINDGDGERREEIQSLNGGEEGGGAKNEKGKGKRALDDMSEPGNGAVTNEDGVAGNTMPGKESAAKTKKSRKSNGSTKKRSKGGRVSVNGIAADSHEAAQETPQENGTGTLASTKSKTKVIKPSAPTLATAEDIPTRAPHEVILPPIRNPLPPRGGMIPARTQPEVILPPIRKPLPPRGSMTSLNSQYKAILPPSRETPRPLGSTIALHETEGTNSKPRGHRKTLSRSESSHNAQSLLHMLKTPQLATSKSVYDAPSDAEDAPTKTESDDDRVEAEVQLRKLSFASSNSVVPEGLEPEPVRPPSKKASSKRKFSVSSQAPAKKPRRNKNNADTTKSSSNFGFESTNGNRSSSRLSTSGMDLDLGKLVNNIYAEVGDADDSPPSRRESVLPRFNEQRRPTPMFTPINPTQWKSQPILPGSQPSVRTQAEVVIPPPSPDNQRLMATFKAKDSKAKPELNSKSRSKSKSKSKAKTPTPIRQAQDEVDSDDTRDLQPGNVFEGNPEDEAEPELEQPSRPNQGEQRASQKSKSKSKSKSKSISKSPAPPSSKRLQVQDEVESDDASEFKPDQTLEKHLEEPRARGPNSAISTGVLEQIKADVESYRDQNDMTQFDLNELIHGEVTDEGQRFWAYMLEEYPDYDRKKLKNICKRNFYNCKRGPFDAEEVETLKDLYERYPNKWKKIASAMNRFPDDLRTYWKNYVLCESTGKKGVWTTEEEEKLRGIIHDMLQKLHELKELVKRSDRRIANKSEEELLDWKLVSEKMGLTRSRIQCLQKWATLRDREASDGDYPEPTTPIYKSHHGIPAALETARAMTPQQKLELLYAIRESGAGREGKIPWQKWIKPKFNIKIMVLKICFRNLKEQVDGYEGMKFKDILETLIHTFEVAAPDEPEEFDVTLWRVDSVTQKGHERKQQRKKQLKVYPSRKFVESGDSDNSQQESSSARGKFNVKKPKSGVDVSADSDVESESKLEEAHAQRPLHRKKARASRAAVKQSEATTDLDESQESVVEVRRKNKKKSKSKIDVPENSIGESGLEEAPTPRPSHKKKSKSKVQKIDTPEESEVSDEAPSSSQYRRPTKSTPASIDHTNKALEIVDAPELEVTTALRNKKSKSKTSAAKTNPSSAAEASQSPLNVQETHENSTEKPKKRKRKSKSILTTAEENEGSEMEIAEQPAKRKRKSLHRASFVNSLGAITADEGDEQINEESPASTWRAKLIPATVDPTEPAAQFQGLVVTPRSKRLHKYSSEFRKSLTRTPTQAAGPETVHAKSIGKNKMSSKKKKKLRDSMKMSDESQSQEPDQDKPNENFTKDIAQSFKGMRNGSASKRAPANVDRSEERVIESDDESIDASAALQIKRNALRGSKISKAQKSVPRPSVNVRASQVMWQMLGGRDRVAITPKSKQKPIIPTREADELSSYSGDENAPVQPQDESNSEIPESENGGEGWNNPSRNEDRNGDEDAMDLDRDDDEAQYTLSGGPEPIGTASYSSTNDMEVEESSQLGREESRSVDLDTDDEERTVTMNGFGMNRDENNEILDTPREADEVPESEDPQLSSDESEEDIPVVLGGFRAESEEL</t>
  </si>
  <si>
    <t>&gt;5381_g</t>
  </si>
  <si>
    <t>MPTFSTLSHIVLPFKPVEARPNMLPSETWTTNVDAFSTSLSCMPAIVEATPTGYTFSNGRGCSVPGVDIFLHGEFIVNYIGYYDSAYLDLALQNPNCSAEFSNTFLAVWALQSSFVQDLVTLDRYFSNMTSLFCETHYHVEEYFVTVNASNLAIVSAVPSLTNKTSVNSVFDVFNTSAFEYIISIGGTPDDRPINLPERVILDQSFQMIPYNISWPVNPMVGYAAALNSLPLEMLSVPSNLRRTFEKTHQLLFATAFSSLLKSTDQLITPTTDITKPGVIQDIPGAITLVRPLAIAVEVALGIIIVFTALLWLY</t>
  </si>
  <si>
    <t>&gt;1670_g</t>
  </si>
  <si>
    <t>MLRFRSNSQGPSVSSPPRDASSVEDARQYTPGVIPEVAPSISRGRPRTVVPPCRFCNKQFKRQEHLLRHERTHTQEKPFACECGQRFTRQDLLTRHTKLSPHLLSSRADIVQTPTSRKTTQEGRNGLDILWNSSSVTKAMLPATIFGTNFPSTESPQSVQLPQIDSFSQFSSRLPPLDNIEDVAEDDNEAESIASNDTVPWFISVPCYERFYREVQSYSEVLPTECSLPSRNTLAMYLEKYLRCIQEFLPFTHTATFSVEQANIELLLAMAALGSLYRFEILKSYELYFLAKAILFEKTRREDLKLMSAFFSGQSRAASSNKSKLGRIQTFILLIDFASWGDKKILSDSLSMGGQLAMLVKENGISEPDKMPQDADWLSWVAIEERRRTLLAAYMVLNLHNIAFDIPPLILNHEVGVFLPGFAEQWKSKSAAEWIQLPCQVERRFQDGLQSLFNSTRIPKEESVSSFSSYLLIHGLLQQMYIEQHSIGSLDTVNSFETALRTWQVSWELAYESTLDPSSPKGPFGLTATALLRLAYIRLNSDLRPCRGLLSRNLQCVTDKGPTLERSSHVGRAVLHAAHALSIPVRQGIAFLALTKTPLWNIDHSLCSLECALLLKNWLEMISTITRSCGIERLHEDERRLLEIISEIINETSFAKTPEILEQDDASRIQQMAIVVVKLWAQIFQGAHIFDVDNFVGASLQHLADIQSEL</t>
  </si>
  <si>
    <t>&gt;7877_g</t>
  </si>
  <si>
    <t>MDNQLKVKKSGKARIPDHLRRRALVSCDRCKKRRIRCSRSSGSDANEPCQSCIEVGVNCESTLPRKTRIYGSVETLSVRYRVLDALIKGLYPHKDTNSIETLYSIAEAHEIKLPVFDEQTIAEEVFSHAPKAASSPQASTGSVDSPLGASKEAENYHRRSSGSSDRKPSVVLEEKLVPKPRGPSHYIGPSSSFGFVLTVRSMVAEFNAALPNIQQDDQRAKVAADFAASNWSKALERIGMDESDESSEESILTPQLSSGRVPNRRPPKSSLFPGSVDSTALSNREKNTPVLSLLPSKEVCDTFVEAFFQRVHPTYLLFHRPTFQARYETMWSEPHVLLGNIEPGWICAIFMTLVFGAQALEDRDLRQARQLQRHFLHLVQARMHQLISTSTLINVQALLLLQLYQHNNTERNSAFMLLGCASRMAMALGMHREGSSGGFDAMEREVRKRVWWTTYLFEQHQCVVLGRPCAIDDMEVNVGFPDETMLDGGFSIPPRYLEFMMRLSKIMSDIRRRIYASPNSPAQHGESPKISMAVNFLLDLDQWYNSLPASLRLECSSQLPSHRRVITLLHVFFHHTQALVTRPFLLKKVNVQLARKLGKHLISQELDKEEMSLSHACGTFSRESALLLNKLIATGQFDGVAWLDGYFVYHSIFILALDFLARPWDEQDTPEDLARKKAVRDVMASIQNVKLCATFAVLMHVSKQLAEIVGILDTSNGAQVKQENFRTYMEQQQNLYSFEHGIPQIQGGMNILDSWFQKEPVDMPWDMKDYFGAEGFVGPQTHLFGTPMTLSGEYSQGLPATSLEEDLLVPVPPHTAYTQWGAIETPFAPQQQSRGMGKGLGGI</t>
  </si>
  <si>
    <t>&gt;6443_g</t>
  </si>
  <si>
    <t>MSYRHESRSSLIREDSDQFTPYIAGGYHGREGLIPQAELVRTKPKMYRPNSTWTWAFMVTTTIQAAIVLAIEAYIFAKFQEGLEPKVPASAYSKSIPTYLTLFIFGFLYQLILVYDSLRLKNTIQVIGLCMYNGGMLIYAAIQYDAIKKVIDNLENPVAGTAVGIRAGSTVWKDIQPYLVAVPCIIAAFCVGMSFIAWKLYDEFAWTIYKQISADLRMKRRFLAYQVYIALLKFDFFFFLGFTVQFLVIVTGLADAEMVLTIVAIPVTVLILFMAAFWTRRENKFGMLLIIFLYFCAMAYFIFKLARMYGKAKENDYLPIRKSLTSFAVITIVLIVLTISNAIVVMRNFGKGLKVHIMNRKLGGGDGVEKIDVTELPDLKNGQGPIPTRMTID</t>
  </si>
  <si>
    <t>&gt;2113_g</t>
  </si>
  <si>
    <t>MADQVVEKTSEAPSYNYPFAAAPDIIRAHQKDSYFEGILLNHLSNLLRRLYGVRFIHTYTSEARTFSELLYLGLTTFIGNRTLGEEYCDIIQIEDDTLKLPAVSRRAGYILTSILLPYSLTKVLPNFRSRIRGKLEANLRKLTRNQQQKSTSYKIQSYILEHLSTITSPSPVHALTLTVFYFSGAYYQLSKRLWGLRYIFTKRIAPSEARVGYEVLGVLLLLQMSVQTWLHLRNTLSAPALANASTIAGGTAMLDGGVEVSLDPHTLATNNELLFESSGIQSSSIEMGKTTHTQVLKGPRYDLSDKKVMSWIKGQNRKCTLCLEELKDPSAASCGHVFCWACIGDWLREKAECPLCRREVAMQHVLPLRA</t>
  </si>
  <si>
    <t>&gt;4774_g</t>
  </si>
  <si>
    <t>MSGEKSEAERRSVEVQTIGPKVILLPIPTEALKIQRIVSKTNELLSSHRDFLANLVDEPSIPTLAPKSTSSSYTSLTTPPPSLKPRQVSILPECQSISASASIAGSSSASSRFAISLSSVSSTASITIASLASALSSAQMSASSEISAQSAALASASSASTDLQSSLLSVMSSASAAISSANSSADQARALATLQVSQAQASIVSIDQQAQQMIKASNLDAMNKVKLALVVTFSVLGSSMITALIIYLIIRYRRRRTERRQLALKEKIQLKRGSDDTNGSGPSLSEFPFPVNRQTWSQRTEDMNRDNKLEREAREARMREDSLTAVMMSVASPTTNMERKTWALEKGRAMNRRASAEHIISPESREKWSRQKMRQRSETISEGSSRESRKTTLVYDADRPDEPPTFMSWLDESIMSPRKVSGEVMKDRREERVKMKSKVSESSIGTAF</t>
  </si>
  <si>
    <t>&gt;10378_g</t>
  </si>
  <si>
    <t>MSQPAQDTLNRIVTDLRNRSDEVRKRAASELRELVAVTARDLSPERFLEFYGLVNGKITQLISHGNDAADRLGGIHALDALIDFDGVDSGQKTTRFTQSLRTVLRGKDLAPMQPAAIALGKICRPGGSLISELVESEVKTALEWLQSDRVEERRYSAVLVLRELARNAPTLMYAFVGLIFDQIWVGLRDQRLLIRATAAEAISACFQIIRERDQAMRQTWQTKIYEEAVQGVRQGSVEYIHGSLLVIKELLQQGGMFMHEHYQEVCEIVFRHKDHRDATIRKTVVVLIPELANYSPTEFAQGYLHKFMVFLSGMLKKDKDRNDAFLAIGNIANAVKSAIAPYLDGVLIYVREGLSVKSRKVGPVDPVFDCISRLAVAVGQTLSKYMEALLDPIFACDLTPKLTQALVDMAFYIPPTKPEIQTRLLDMLSKVLCGEPFKPLGAPVPNSIATAPIVAKDSKDPHAYEHRQEEIKLALNTLGSFDFSGHVLNEFVRDVAIKYVEDDSPEIREAAALTCCQLYVRDPIVNQTSYHAIQVVSEVIEKLLTVGVADPEASIRRTVLAALDERFDRHLAKAENIRTLFFALNDEVFAIREVAISIIGRLTQVNPAYVIPALRKVLIQMLTELEFSDVARNKEESAKLISLLVQNSQRLIKPYVDPMIAVLLPKARDPNAAVASTILKAIGDLSTVGGEDMIPYIDKLMPIILEALQDQSSVSKRESALRTLGQLASNSGYVIKPYTDYPNLLEILQTIIRSEPHRGALRQETIKLIGILGALDPYKLQQVEEKSPETQLRLESTQLTDISLMMTGLTPSNKEYFPTVVINALLQILKDPSLVQHHALVVEAVMTIFRTLGLECVPFLDKVVPAFIAVIRSASPSRLESYFSQLGILVTIVRQHIRNFLPDIVTVLQDYWDHSAALQANILQLVEAISRSLEGEFKIYLAGLLPHMLNVLEKDVTTRRLPSERVLHAFLVFGPSSEEYMHLIIPVIVGVFEKPQQPSFIRKAAIETIGKISRQVNLNDFASKIIHPLARVLATGDLSLRIAAMDTLAALIFQLGKDYLHFVGTINKVLAVNPTPHLNYELLVSKLQKGEVLPQDLNADDRFRNQVDDTIYTEAQNKKLDSNPVHLKASWDATGKSTKEDWQEWMRRFSVTVLTESPNQALRACAPLASIYPPLARELFNSAFVSCWGDLFEPYQDDLIQNIETAIRSPHVTPDLLGILLNLAEFMEHDDKALPIDIRVLGREAGRCHAWAKALHYKELEFLQDQSSGAVEALIQINNQLQQYDAAIGILRKAQLYKDGIQLRETWFEKLERWEEALQFYQKREEEFPEQAESFDIIMGKMRCLHALGEWESLSALAQEKWHTSTLEIKRAVAPLATAAAWGLAQFDLMDDYLSVMKTNTPDRSFFGAILALHRNQFREAALYVQKAREGLDTELSALVSESYNRAYTVIVRVQMLAELEELVVYKQNSNNPAKQATMRQTWETRLLGCQRNVEVWQRMLKVRALVITPKENMQMMIKFANLCRKSGRMGLADTHLKMLMGNDESLDMMLSDVPERNGHIGTNGDVVRSMKDVPPPVQYAVLKYHWANGKHEPALRALKLFTTDLAERLEATQMAAQGMNNADGMSLNGSITGANTFTNGNPAPLAAPNLLPKYLADHAVLLARCCLKQGEWQVAQNKGDWHRDHVHDVLASYAAATHYNPNWYKAWHAWALANFEIVQALGHRPEREHDLVVPPNVLVDHVVPAVRGFFKSIALSQGSSLQDTLRLLTLWFAHGGSAEVNAAVTEGFASVSVDTWLEVIPQLIARINQPNARVRQSIHNLLADVGRAHPQALVYPLTVAMKSAPNTRRSRSAMQIMDSMRQHSAKLVEQADIISHELIRVAVLWHELWHEGLEEASRLYFGDRNIDGMFATLAPLHDMLDKGPETLREISFAQTFGRDLQEAREWCSTYRETLDVSDINQAWDLYYQVFRRIARQLPQLNNLELAYVSPKLLQARDLDLAVPGTYQSGKPIIRILNFETNFSVISSKQRPRKLSLNGSDGVAYAFLLKGHEDIRQDERVMQLFGLCNTLMINDTESYKRHLNIQRFPAIPLSQNSGLLGWVPNSDTLHVLIREYRESRKILLNIEHRIMLQMAPDFDNLTLMQKVEVFGYALDNTTGQDLYRVLWLKSKSSESWLDRRTNYTRSLGVMSMVGYILGLGDRHPSNLMLDRITGKIIHIDFGDCFEVAMHRDKYPERVPFRLTRMLTYAMEVSNIEGSFRITCENVMRVLRDNKESLMAVLEAFIHDPLLNWRLTGDTSPAGPNFRSERRDSIMASQNRRPSIMDAEVPPSEIMAQEPMAPPGGPPSSRPRGRTNSSVQGPSPADTDMAEVQNERAMQVLNRVKEKLTGHDFKPDEELTYIVQVDKLLNEATKLENLCQHYIGWCSFW</t>
  </si>
  <si>
    <t>&gt;8849_g</t>
  </si>
  <si>
    <t>MKLAFTTLDVFTTTRYAGNPLAVIEVPASHKASLTQTQKQKIAAEFNLSEIIFLHLSPPDAKFNPEPTIDIFTIAAEVPFAGHPTVGAAYFLLQIQRQPAVALIEKAGRIPISADSVTGDVKAEVPQDFHVHTVTHQSELTTHPAPCISIVKGMSFILVELPDLVTLGKAKLNLSSSYDPTSLDEGWKEGLVGTMYFVAQGEDEFGRKRYRTRMFADLTEDPGTGSASCGLGCWLASREEKANEGPFRFAFTQGVEIGRKNDISVEVVRSGDEGAIKSVLLSGTAVRLMEGSLEV</t>
  </si>
  <si>
    <t>&gt;137_g</t>
  </si>
  <si>
    <t>MTTPSRAPITCHVLDTTTGRPGANISVKLSCVSGGEGIGEIALQATTNADGRIANWKLPDHNVDKMTRGELVKGMNSEEAATTIIRHLIGLSSLESNPKPGRPVNSSVWKLQFDTGSYYGLEKTFFPTVELTFAVKDGEHYHVPLLLGPYSFTTYRGS</t>
  </si>
  <si>
    <t>&gt;970_g</t>
  </si>
  <si>
    <t>MLEPGIFRHPRPKKSLLAPPSKKRKIDHKIEEISFDNDARADYLTGFHKRKVQRAKQAQVENEKKARDERVVMRKQLRQERKQELDQHVEAVNRAVRDAGDEFGFEDEDGEAWTGIEDDEDGNPTKVEVVDHEEEYIDEDRYTTVTIEEVDVSKEGLKKVVDGDESDESHTKAPKLAVKEETKKKVWPKKERKKKFTYETRAERKFARGKQKASRTAKAEARKGTS</t>
  </si>
  <si>
    <t>&gt;6671_g</t>
  </si>
  <si>
    <t>MAGKEERSQSHHAIPYTPIRSTSVASYWSSLSFRFSPPPFTKVESFWRTPPTRWKVTLCGSGQFNHQAAAARRHVNPKRLLLIIFLAAVAGILFAPGYGRSKRNKPEDLHSTAKYQPIRPTFPHSDHSYPDPVRWLQENSDDRHSISRSTINFPLLGNGRPRAALISLVRNSELPGMVQSMRQLEYRWNHKYQYPWVFFNNEPFTDEFKETTRRLTDAECFYEVVPKEHWELPDWIDESRFMNSLEYLGTIGVGKGWMVSYHHMCRWNSGFFYKHLFLQNYDWYWRVEPDASYDFSFS</t>
  </si>
  <si>
    <t>&gt;7729_g</t>
  </si>
  <si>
    <t>MIVLAADQAHDPIVSYCIQHGADVNNRHTITAALANGTTSTFETLISAGLDPNRNLDYEGNALLLRTAANDLNFVKFLVGHGANPNTGARLLGRDRLLRVAAKSASTELMLFLLEQGCVLENSGALQKAAAVDRLDMVICLLDAGAAINEVPEGYGPKDQRRQRGTALHEAAGNGNVEVVRFLLEKGADRDLVDSFGKTVIERAEECKNEGDKAEIVRLLETPGILS</t>
  </si>
  <si>
    <t>&gt;1025_g</t>
  </si>
  <si>
    <t>MKSSFPALSIMVLAGLAAAQSTIPTCGELCIAAAVSSATICGATNLLYQCCPKNKAAIQSAAASCILTNCGSNAGDVLAAIDNDCAAALSFTSAVSSTTFVASTSSALAVTIRSPPEAIVTSTGAFPNSSFSPVAFSTSSIPPKIIGSVLIAIITTSSATLISKNSTATSSLVPVTNGAAQLAVGTGSVFAMGIVIFTFF</t>
  </si>
  <si>
    <t>&gt;7745_g</t>
  </si>
  <si>
    <t>MEFDPTTSTYFIRLPPPYTNITLTPGFLEDAPIKISSLNDPAVYMNLSGPPYPYTESDCANWFKTLSATNKAALSQYLLVQASKSSKEGEAGEQGVKTSESKNWVDGLPVSAIREDGKFIGEFSVDRRGFSMIRDENERKQMKEFNASLPAGDPRIEYEIGCKSLLSSLKTRKVYLAPSVHGRGIMPAVLKTLISEFMVPYMNLHHFTGSYLEHNRASRRVFEKCGFVFVAFQEAWVEMPEVKMGVAGKKLGLGLLRWDREEEA</t>
  </si>
  <si>
    <t>&gt;10627_g</t>
  </si>
  <si>
    <t>MSDETFEFQAEISQLLSLIINTVYSNKEIFLREIVSNCSDALDKIRYQALSDSSLLDSGKDLRIDIIPDKENKTLTIQDTGIGMTKADLVNNLGTIARSGTKQFMEALTAGADISMIGQFGVGFYSAYLVADRVTVISKHNDDEQYIWESAAGGTFTIKPDTEGEQLGRGTKIILHLKEEQTDYLNEAKIKEVVKKHSEFISYPIYLHVTKETEKEVPDEDEEVKDEDDEKKAKIEEVDDEEEEKKKKTKKIKETTIEEEELNKQKPIWTRNPQDITPEEYGSFYKSLSNDWEDHLAVKHFSVEGQLEFRAILFVPKRAPFDLFETKKTKNNIKLYVRRVFITDDATDLIPEWLSFIKGVVDSEDLPLNLSRETLQQNKIMKVIKKNIVKKVLELFQEISEDKEQFDKFYTAFSKNIKLGIHEDAQNRPALAKLLRFNSTKSGDDMTSLADYITRMPEHQKNMYYITGESLKAVSKSPFLDSLKEKNFEVLFLVDPIDEYAMTQLKEFDGKKLVDITKDFELEETEEEKKVRESEEKEFEGLAKALKNVLGDKVEKVVVSHKLVGAPCAIRTGQFGWSANMERIMKAQALRDTSMSSYMSSKKTFEISPRSPIIKELKKKVEADGENDRTVKSITQLLFETSLLVSGFTIEEPAGFAERIHKLVSLGLNVDEEPEVVEEVAATDKVEDDAPAESAMEEVD</t>
  </si>
  <si>
    <t>&gt;7426_g</t>
  </si>
  <si>
    <t>MHDPFPIARIPWLSDLVQPFSDAYGLTTLPLHIHEVVGSFLAYTFINTVVAPQISKRMFPVQYGRLSPDRKINWDVHVVSLAQSLTINTLALWVMFTDEERKGMDWQERVWGYTGASGMIQGLATGYFLWDLVITLQHVSVFGPGMLAHAISALLVFSFGFRPFVNFYGCTFILYELSSPFLNFHWFFDKLDMTGSKPQLYNGVMLLFTFFSCRLVWGTYQSIRVYQDVWTAIHHRPNLSNMSILKNGTTSVLHTQGDDGIMRFAGGEFVPIWLASTYLGSNVVLNALNYYWFGKMIETVRKRFQPPKEHKRKEKAMVTTSTGVDGSIKIELDETEIRRRNMVDDEIEIAAVS</t>
  </si>
  <si>
    <t>&gt;9367_g</t>
  </si>
  <si>
    <t>MKSRSIRLLCRPSAAFLPQSSTLQPLLAQRWSSSLSQKPGAAGVRFPGAVDSKFTNTLQFEHPSTYPAISTYRALSPDGDIIDPSFEPASDELCLKMYHTMLSVSIMDIIMFDAQRQGRLSFYMTGQGEEGTCVGSASALKKEDVVFCQYREAGVFAQRGYTFENFMSQLFANKKDSGKGRNMPVHYGSAALNIHTISSPLATQIPQAAGAAYALKMQLLTNPNTPPRVVACYFGEGAASEGDFHAALNIAATRSCPVVFICRNNGYAISTPTLEQYRGDGIASRGTGYGIDTIRVDGNDILAVREVTKKARELALKDGGRPVLIEAMSYRISHHSTSDDSFAYRARVEVEDWKRRDNPITRLRKYLENKKLWDEGKESAARARLRKGCLKAFADAEKEKKSPLRTMFEDVYDEMTPEVKEQMAELRDVIERYPDEYDVSEFEGGKETLAP</t>
  </si>
  <si>
    <t>&gt;956_g</t>
  </si>
  <si>
    <t>MSSKSQSANGSESEFEFIETPKAPKPTFEKFEDCGVRTTSYPAIKNAPLPADGPGAETFSNLILFSLLAGVPTYFSWKVGGGWKTSIFFGLFTSVPILVVFWYLASSFGPRKTEKARIPGRPIEYYLTFKNEFDRARYSGYTKIPMETFHNMYFNGDVEFNGDVLEVMEYRHDWASFRFTLSLFKFVFFQFAPEVIMHTRSQDEEQVRDHYDRGDDFYGWFLGPRMVYTSGVISDINREESLEQLQDNKLAIVCEKIALKEGERLLDIGCGWGTLAKFASVNYGAQATGITLGRNQTSWGNNGLRKAGISEEQSNILCMDYRDIPVPEGNYNKITCLEMAEHVGIRHLTGFMRQVYEMLDDDGIFFLQVAGLRKTWQYEDLIWGLFMNKYIFPGADASTPLNNYINSVESAGFEVKNIDTIGVHYSATLWRWYRNWLANKEKVLAKYGGRWYRIWVFFLAYSTIISRQGSATCYQITLVKNMNSTHRIEGVDTQFSLSGALNASKAAGKALFPKGKAAR</t>
  </si>
  <si>
    <t>&gt;1357_g</t>
  </si>
  <si>
    <t>MASRSKISIALRRARISTPTCVRPLRPLPRWYSSTAATGATGTVNETAGPSKTIKFTSEAYPNIKRDSRFAQVTPEHVKFFKELLGKEAAVIDGVTKDSTDDIEPFNRDWMRKYCGHTKLVLKPGSTEEVSKVLKYCNDNMLAVVPQGGNSGLVGGSVPVFDEIVINMSRMNQVRFFDDVSGTLVVDAGVILEVADGYLAERGHIFPLDLGAKGSCHVGGNVSTNAGGLRLLRYGSLHGSVLGIEAVLPDGTIVDDLSKLRKNNTGYDLKQLFIGGEGTIGIVTAVSIICPQRSNATNVAFLGFESYEKVQDAFKEAKGQLSEILSAFELMDGQSLDVVHTVTKNKRPLDGVYPFYCLIETSGSNAEHDSEKLNTFLEHVMEKEIALDGVVAENETQIKALWGWREGIPECVGHWGGLYKYDVSIPISELYALVEDVRARLEKSGLKGETDDHPVVEVVGYGHMGDSNLHLNIATRSFNKKTEKELEPFVYEWVSKRNGSISAEHGLGLAKKHYIGYSKSETMIKLMKQIKNLYDPNGIMNPYKYV</t>
  </si>
  <si>
    <t>&gt;7223_g</t>
  </si>
  <si>
    <t>MTEQLILKGTLEGHSGWVTSLATSLENPNMLLSGSRDKSLIIWNLTRDESSYGYPKRSLHGHSHIVSDCVISSDGAYALSASWDKTLRLWELSTGTTTRRFVGHTNDVLSVSFSADNRQIVSGSRDRTIKLWNTLGDCKFTITEKGHADWVSCVRFSPNPQNPVIVSSGWDKLVKVWELSSCRLQTDHIGHTGYINTVTISPDGSLCASGGKDGTTMLWDLNESKHLYSLNAGDEIHALVFSPNRYWLCAATSSSIIIFDLEKKSKVDELKPEFQAVGKKSREPECISLAWSADGQTLFAGYTDNIIRAWGVMSRA</t>
  </si>
  <si>
    <t>&gt;7793_g</t>
  </si>
  <si>
    <t>MVLACHRHGLAAAALLLFCGSPTQIVANTITTAPLAAPTSISNGTCEFRTINYITDTLPQLCLRSSWSQSNATLKSAVARNTTTTNEGQTAKSNPNSDIEPTNGSPTASNLNSSSEISPGTPAPAAASTVSISTESAQASATEVEVAVELNDAAFLSFEEWKKQTLEKAGQANTNIGNRRSGENRRRDSASFQNDLDTLGDEGEIDLDFGSFGGRGNGEEALHKLEKDSKIEDDTQIIGGKSRGHSRNKDAGKTCKERFSYASFDAGATILKTHQGAKHAKAVLIENKDSYMLSECSIENKFIIIELSEDIWIDTLVLANYEFFSSMIRTFRVSVSDRYPIKVEKWKDVGTYEARNSREIQAFLIENPQIWARHLRIEFLTHYGNEYYCPLSLVRVHGTRMLESWKESEASEEENEAIETGPGERFVPEAVAEVVMEEERQQHAQGIIDVSNETVKAITQAHEKSMLNATQLLDTNNTSQPAPITPWPKDNFLIFFNTSSSLLVCLPTDGPPKLILQPTVHSSKSNSNGSNGSSKSLASPSSHMTASPAAPIPPEQLDNYTISERTSVTSSPEPSPNSSNNSISISNSPITSSTPTSIASKPPEAAASQKVKSSSTSSSSAALPTIQESFFKAVSRRLQLLESNSTLSLQYIEEQSKTLREAFMKVEKKQLQKTTVFLDTLNSTVLDQLHGFRQQYDEIWQSTVISLESQRDESRREILAISSRLNILADEVIFQKRMSIVQSVLLLLCLGLVIFSRVAGGGIDLPRIHSRPRHFPEFQTESPLDSAPSSPCRRRIGSVRTGRRWLEIGHRRQQSDETAESRSRSRDLSPPTPISSYTRSADFSQSPPLGVDGTGEHINGLIQRSSSSSSSPRKKRRCSSQQNDRRSPNNTNGSFTSATSSASYTGSHSEENNEILYYPSRSVLPSPPPEEGHENHTFGTAQKPLPALPVDGG</t>
  </si>
  <si>
    <t>&gt;10172_g</t>
  </si>
  <si>
    <t>MLGGMSERKSASPQRRREDAFPLRAAVSKGASKEDVEMVESLPDQPRALATGQNIQNNQTLGDSPSLAYDIHNTGSKSPSLERIRPSTPGSTSIERSPREPSRSYTPSSADVPNETDAFNGGQVCSNCGTSKTPLWRRSPQGATICNACGLYLKARNASRPTNLKRPPSIVPNVPGRHSPEKSASPARSGPSHQISNGATYVAADQTLGGSCPGGGRCNGTGGADGCSGCPAYNNRVAKSAHFTVSQPSPSTTQAQNDQPTDAPSPIDVASLTLQIQNTAVVVACQNCGTTITPLWRRDETGHTICNACGLYYKLHGVHRPVAMKKSVIKRRKRVVPAAQGSQGIDAANNSTGSPDSDPPSPPAESQRGSLNPDGSVNLGFRMRNDQGRALLPDPTSSSRGQNGQMPNTDLTAYASTANAHAQEHLGSLNNDNRLPPMNSYPSPMQQRPSLSPNSFLSPSRKRSFSSAEIELLPSINNAADASPNPKRLSSIKSILNPGISEADGAERSPGRYPGMGSPMIASGYLTSPPNSQGGSALSSARDPQSESERAKVERREMLQREAEKMREALKAKERELAELGRE</t>
  </si>
  <si>
    <t>&gt;6970_g</t>
  </si>
  <si>
    <t>MPNSVEESTRPRTAKGPGFWTREVVLTTSSLFLIFFFLGTYILRFFLGFWFYYLTYIPAALGSDETEYACYRILREEGNYPLSTLSWEDWLWFKRCQGSRDGFDIQGQIWSTVKEWAYNLAAPVVRMSPWPTFPLIFLLLSLLGSYQNTILYKIYSLRTPLLRSLERSWSWIFWSGSLFKLFIWDSKLSYPQLVMLTTISGGNFIYAWMFSRPDLLNIPFITLFRYLSPRLQAFFSLILQCLPLSRNELPKQGNCVHSSSCRCFFQESSTVVNLQGELSRALDREVLAQEEKNRVFMKLVKAEEQRDRYQLDAEKCHKYHWTPLSPRVETPRPITAELRRIEQLDHIVTDLKSQNIRQEEEYKKLISQLQTRIFSDQSTSTDVNVKEAELDATRSRVKDLEKEIEVLLSRCEDLRGELQFEKGNHSQNCRNEAWYQKEIKEWKEKAELLLSSHREYDQIVREAAKVLGVKDDIANQITLLEYLEEITFAMLKTKDIREPGHLPTDSQGQSLQSMMENGTGDIRKLGREVERRSEDVKRIELGIDTTKPRLTGTQLLTYQENADRVFLYYDKVFDMLIILENLYTLSNLPTPPWIIERGRDDLIYLTPGHPHSFDDPAGPLPVALGTGQVFKRPKHPTFEHADILCEKLIWAEMQRLYNRCVQLGTDIRKHVSFVLKSSPNGPIDPLVSRADAVLSENDEVLRQVLSEVLDYIPCLHTSLSLSPVSQESDSRLLKKLEIHNAMTISIVELTRLIRENQREQPLWAPPPTHLLPNHGKNRRKNVDSLKANLMIQEISTLEARIIQLLVFLQVYEIPGTLMGLTLLKFQANPSYERRYVETVVAKSFAELAINHFKVYAAQRKTKVMDERGVKNTIWMPQNELLPLKWEEFRRAGLGLKEAVVKKEQEEGEWPRCVSVELVSDGMRGPVIRFKAEEGPDMVFEQTHILPSYADSPYSIHPSLVAGYDPNRTLTPKQQLATYTQNVAQAAREYEQEKKKNEELRQRIRQLKNWIIYYNIGEGVVLPHVDEGLVKEVAMEFVRSQNIEYQGQVHMLTQVFPTHGKAIPRLVKKGGKMFP</t>
  </si>
  <si>
    <t>&gt;4796_g</t>
  </si>
  <si>
    <t>MAGTQKWKDEHIRWVLERRREGKGFDAIAEEWRKEWPKVPPKDGSSIKYCCNTYNKYPEYAAYSKPPRLQRNGKEAREHKEPTAMLRPMPYTATIPPTRSPYLTPFFDGYNPGRQVVRSPNLYGVLDSPPQMNVLPSGVRDPSHVLALAEHANEQAIQWRSQSNSTYTTSLEEGPSSTMQERVNMKLELADPLWMETATIVGDSIVESPPRALGLSPPPLVQNDAFRLLNSFSHNYQQLQNPRQPGQPRQPQQPLQLLQPLQPLQSLQPQQPPRQLQSPQEFQPSIVATPTMDSTNGSGSGPEFFQQYKDEVARRHALRKMQEANGTTRPRQQTMQQGQEERFLRQPGAPYDGQSESSIASTPRAQATQIPLSFNPYIQKTVETSATVAEHSRQPAVLVMENCHFGHLPTTREDYMSLVDAYMNDLPGSKVSMDNIQRWRDECRQNGVYINIVLNSKNAGQNMQMAASGSRKRAMEGQGVEQHGPKRPKTTPGPAQYAMMCVMNQGGIGPSQPTRQIQNMGNPSYPGPHMQPSAYNGQPKQQVYAPAPYNHANSPAAGQTTNLIPMPQMHHMHPQPNLHPQISQVQREFYPPPTQPNLHPQIGQDQRGYYPPPTGPIPACPTTNKTHMEGQQPPQTYPVQHGQPNRQQLPRIPMQALDVALRNYMMQKGDQGWDDPYKRETILRNPAAGPLKDHLARIILGAKIVTPSASRVETQLPITPRVNTQQGMGVQNPGQHLQNPYQTPSRNPTGVPGLNGYQFVTPPDSRAQNIARSSQGQVFTQSIPTPTKSTPAMGLQALPPVPVMGMITPCSAVQEPGLNIGVHSQPPPKMSPFPPAVQHPQALYTQPILNSREPGKEPDVFTEPNLSFQSQADGASSHTSTGTLSHSPEPPTSAAVLIRESPAQNNPQVKPAETATSEISQSNISPQPPTVPSLSDTTPSPLSSSSCPPESPSDEGWRLPDGWSFPIESCTPSPFSKDSAKQSADDKAWVLDQERDCEDPLSAQHKLMCLSSDFPSLEGLFGPGIDLMEG</t>
  </si>
  <si>
    <t>&gt;2771_g</t>
  </si>
  <si>
    <t>MLLNRSLPPPFLLPAWSPQQLARLVQRAHKSDDALPQPHRPRTSRTLPIRFTTSPVRIRPVLTTDPTVRPPPPWKPFILEKKKPGSLRAAKEEEWRTRIQSEPEIREAENGLEILDQRKARDFELAVDEVADITTSRYIDKLSSAREVGEQPRQLYKTEIQDVGKKSFRQPQGNLKDEVVIGRLGHLNKVRLGKGDKMVAETLGQPQKAKLQRKETITELIEQRHESTPEIVDDETIAKTIRKLLHLPEPNRSKPDGAEPEETNSTEPRTSKIPKIQKWKIVSDTHEPKKPISLFDDLFPEESRARQEQQKEAEDMLEKLPAFHYDVKPQAVGIEEAKRLREEELGRIVPFIDQQQIRDLTAVTQSVLVLKACSKTLEESDFFRLGPKGAHIEGWIGQILKVIPVRDNNTLEPIGEYYILFASRHAAQIYYDLARRLHSISKQGDLSTLPLPASSLQEREEARSQLSTFSLVPGYSKLNLKILRSPYHPQVVKLIANGGVAQIAARKSKSGDMVLFTIDYGHITQYDLSKAIADDGRRRNLHWRLAGGLRGDDNIVRLNYDPFDSQSGEIRDEMEQMKVAREARLRPSRFVISFKDRHEARRFVREWHRRPFPQYSRPRPEDETAPLVGAKILW</t>
  </si>
  <si>
    <t>&gt;4081_g</t>
  </si>
  <si>
    <t>MDLRGQRFELDLSDDDDEGGSRSVLESDAMPSIPSAFIKDITERTTAPPTAPKLKSTPTGFPEHKKRARVSAFKRQRGGAANPAPADSHNAFARPVSKPGSVADLAQMTSGFDEDDRRRIDEENKQRLETMSAEEIEEERNALFSSLDPALIQRFLTRTNLDEGRGDTGLYPEEESETRTQAPSKYEKFDMGISPPKPRGKLVETPKSVTLEEEKEPEGKELKEGKESIEGTKSPSKPREAEKGVQVPKPSGKCVEIPASVRFDDDKEPAQPPIDLQPASEDLKPDISELLPPSVHFPSAPAVPDLDPSDPSFLENLHRKYFPDLPADPSKLAWMAPIPTHGSLEDQDSPYYPARDAIPASALRFNFRGGLIPPRIARAVPSTLGLHHHGEAPEAAGYTIPELARLARSAFPAQRCIAFQTLGRLLYRLGRGEWGDEDSEVAKGMWRCVEEGKITQTLEEASSAEGGHQGSKVYAIEAAWLWRKGGGKVWKAS</t>
  </si>
  <si>
    <t>&gt;707_g</t>
  </si>
  <si>
    <t>MATPVQWTAAVREGREIWAKLQERLADPRDSDRGGLLVEEAYDVDWMQGGAWIPEESEFPLHLNEEGDVGDYSFVRVQCKGTKHIPYQNAMNGKDGVIVCVYNFKDQDFTPKPSMMRWTTIIGQLWEQHAVDPSNMSAIWRLQISNKRTLALINVALQSSEEKTEFGPLDEQFFALLANDNGRGVMHLLRHWCRTLGRKTVAKIVVLQLEAPAMCFVLEPTSIKPVELPKTRSTPSKHRKKHGRHTSWGGAGGSPTKKSRHGRNTSM</t>
  </si>
  <si>
    <t>&gt;2514_g</t>
  </si>
  <si>
    <t>MVYDWENKEDTCYRMYIEEKKSLEEIMEFMKEHHKFSPRYVCRSGWTYLTVQDLQPITSSVLTINLSSSKRAFQTQFKRWDFPSKQNPAHKNAALVQRVKELWDCNTSQREMLRILNEEGHEIKERELMRVRAKNRWLLRVPNGMKSKKRDSDQDVINQLQQALYPDGQMADADPEEGDAMDDMSMPASAERPPRPESPPLSPEVMKKRQERLAKLQAESAERWATRKRRRRTRGWAGLPADPPGPPRFPSETTIDESKAFLSLDNRLYRDIRSRFQRICEEGGIIKKTIAGPERWEAAKDRLIQESPHLQSVFWGNEQNQEAKKLALDVVCSDVTKRMRTLERRMTIAEAKNALGVNPEESRQLRNAFYQVLKADHFTSKLEAGEDHWKELKETWISGSELLQNILAPGDADPQHQEKVKAMEVLCRDVMKRLRDDQTKRDPTRKKKFDSNFTAPNVMDQFNNSPEVPAYRASPDEDLIRAAALAQAQNQMQSQVAQSRPQHQAQMSQPQVSRVQSQVQPRQIQNHNQVQMVAHNDMQIDPSLLLAAANDPSLMNRPSPMQMQTQYPSQPSFEQSYNSIPQSFQPAPSADSMAVYFRLHPASDVQTNSHIWVATLNAMSVDELRNLAAQKFPGTIAIRIEGVIKQTSGHEMTLPIDADDELEAYLAAIQGVKAVFSVQLVAAWKA</t>
  </si>
  <si>
    <t>&gt;10842_g</t>
  </si>
  <si>
    <t>MSSAMELTSTVPGVNDTDNGDWLFPQFKRLPFELRNLIWFEALPGPRVVRVVIAPLKPVSNDPKLLAHDSHTSEVEVEGDFGPIRWGFKLTNCNHNVWPIMLAC</t>
  </si>
  <si>
    <t>&gt;1834_g</t>
  </si>
  <si>
    <t>MDENNRRRRQNEPPYEGSDPRFNADQSQGRRFSGSASDRYRTAPLAAAPSTGRGAGGATPYQGYYPEPSSSFSTALPQTAMQYQPGYQQDQRQQQPFTTNFGPELMYTVTQQAPPSSVYDPTPQFQNPRQPAAMQMLSDVAVPYFPSEAAVSGPPGLQHHAPSNSSTGYQQHQQSPGDRPPLLQQSYPANIGMGGMPQGQANIMGGGGGEEGDDFQTQGPGMEAAYTAYQTALKEIFQNIINGRLVDASRSLLEVSEWLLGHVGDLGLTVDEASLHGDRIRLWEEFNNAWLAIFQKQKDMLESGQRIQNPQSLMSREFISKMSKDLIRMCDAVEKYGLVDYQCGVAEERIIDILMQTLDLQEALEEGPDVGGAGQAPGLGRAPP</t>
  </si>
  <si>
    <t>&gt;3463_g</t>
  </si>
  <si>
    <t>MSFPIEKASSMIRDTTIDKEKGDLVDPFADLGLQHLAKHGRVEYSIEEENAVRWRIDLCLMPILAITFGLQYLDKVTISYAAVYGMRTDLHLVGTQYSWTNSIFYFGYLIGEIPSNYLMQKLPIGKFASVNLLIWGVLVMLCAVCKNFAGLATVRFLMGVFESCIGPCWVTVTAMFYKGQEQGTRCTAWYFMVGVAAIVGGLLSYGIGHVKNIGVEQWQLVFLICGGFTVAWSVVVFLFLPDSPLNAKFLNERQRSIAIERLRENRTGIKTSLFKWYQVREALQDPQVWMITLWAGIGNILNIGGSFLPLIIQEMGFSGITTTLLTLPVGGTECVAMVVAGGLSWYFTNGRTIIMFVVSLPTLIGTILLQVLPQSAIWGRCVGVWFLLCVPASYAILLSLISSNVAGFSKKITTTFLVFVSFCVGNIVSPQLFLASEAPHYGTGCRAMLVAIALVQVLSAGLGCYYWFENKRRDRILAATPIEVFDAVSTDNEEFLDRTDIEDSLKFRYRW</t>
  </si>
  <si>
    <t>&gt;662_g</t>
  </si>
  <si>
    <t>MVACPLCLKAVKLKDIDPHIESGCEKYLEESSPPLTQANLTSSQKPSGTQKPSTSSFFQTPAAKKAAGFLTPKPDQSPTLSQSHFKSAQATSNHSRKRSFEDIQTQSTAESKDRVAERPAEDAPVKRTKTNAFQKAAPLAERMRPTSLDDVFGQELVGPHGILRGLIEQDRLPSMILWGGAGTGKTTIARCVASMVGSRFIEISSTSSGVAEVKKLFGEAKSELGLTGRKTIIFCDEIHRFSKSQQDVFLGPVESGQVTLIAATTENPSFKVQNALLSRCRTFTLSKLTDEDVLQILERALAKEGQNYGASELVDSELLKYLSAFSDGDARTALNLLELAMGLSSRPSITKDEIKSALTKTLVYDRAGDQHYDTISAFHKSVRGSDPDAALYYLARMLQSGEDPLFIARRMVVIASEDVGLADNSLLSLATSAYTAAEKIGMPECRISLAHATVALCLAPKSTRAYRGLNNAFSALQEPGVAGLPIPIHLRNAPTKLMKELGYGCEYKYNPNYLNGRVAQEYLPEQLKGRKFLEDRDLGTEIDPKAWP</t>
  </si>
  <si>
    <t>&gt;5946_g</t>
  </si>
  <si>
    <t>MVYFDFDGRVDVSITYNTARVKTAVIRPYSYGLAPAISGNTMTFTLTKPQNLVIQVNDNIFDVLHLFSNSIEKNPPSSNSTDLVYFGPGLHTLASGQLAVPSGKTVYVAGGAVLTFSLNFTNVQNAGVKGHGILYKSPTGAITVQYASNITIQGVTVLNPNGYAVTAGQVDGLVIRGMRSFSSKGNGDGIDLFSCRNSIIDQVFMRNSDDCVALYNHRWDYYGNSTNITVSNSSLWADVAHPINIGTHGNTDNPETMDGVTISNIDILDHRELQMLYQGCIAINPGDSNLIQNVHIEDIRVEDFRIGQLINMRVMYNTKYNTSPGQGIKNVTIKNLAYNGTHANPSILDGYDAERSIDGVTFENLVINGKAIADSMHKPTWYLASDFIPMFANDNVKNLVFQ</t>
  </si>
  <si>
    <t>&gt;8534_g</t>
  </si>
  <si>
    <t>MCVDAREEEPYAEEVRKGLRRHREEGLETGAVESQNRTAVWLQADIHLDAQLQGHGAMTCEKQFLPANNTFLYCSEACRAVDHAPSQPMRNNSYSAIYTPTSPPLTPYNLDFSSHPAAAQSEYPDIVPRFSPTQSRPRSYFSSDPYPEDLDDQPPSPTSSTRNGHTTALDSLRELATTLPRAAPRERNAPPSPISSISRTSSSFFNYIPFTSSKTASPTPNITPGNSYTNLAGYQAHASQSYGGAYAARGSREDLYSYASGSGFGLGDGYRSTGGMGMDRPLPPRGPPGHRPRSLDLVTPFGGI</t>
  </si>
  <si>
    <t>&gt;1255_g</t>
  </si>
  <si>
    <t>MESAEPPRVHSPPSPSSRRPRGILKNSYHRSPPRQAPITTAPPVASPIHHAEFDTESSEKDITLQNTLQNAGHRRSSSAGRPPGSRRQSNQSSHGNPDEDNNMRLKWDEANLYLTEQEKNSTMKIDEPKTPFAKHYDPAEDEEELRILDADEIIVDELDKAQQSRSPGKNSRAKEEEIPGLSLGEPEEAVPEQDLDAHAKAKREKAVHVSGEEHVGLSKEEQEKHRKFEQMRRKHYEMKNVASLLGHPEELDAMVEDKE</t>
  </si>
  <si>
    <t>&gt;8649_g</t>
  </si>
  <si>
    <t>MTAGPLQVDVYVAPVIPAAQRRWVDTPINIQQTTDLADWIAKTAPGKKLTHLFITHAHGDHFFGSPVLQKRFPSVQMVSTAKVAGGIKEQYEDMYTGLWTVPFPNGQLPEEKL</t>
  </si>
  <si>
    <t>&gt;6848_g</t>
  </si>
  <si>
    <t>MSLPEVPGLVLSTLTPDILYKSLGERALREDKPFYIAIFASDAEGTTSIPPPYPYGISSWCPSCRIAAPLIESTFKDWPTPVPVIQVGSKLEWRKPSNVWRQQPFNVAFVPTLIRIDPYVDPLDVSKKGYSYQKDIDEVEDATKLRLFVQRSTLEIGADARNSIVVDGEPYTPLSNASTQPRI</t>
  </si>
  <si>
    <t>&gt;9625_g</t>
  </si>
  <si>
    <t>MPSIFSDWFISKDWEPASSPQGTSRSDASPSLFNDIDSPFEEQQPLTPQDETPSVSTKAMPVTSPINITRTSSSSPSSPGQQPVNYHDTDSRTSAMMSGTAFDSSMGRGRHDSFAGAKPISMNNPNRNGEQRQRRESLAGSLVGGMSWGGVSVGSWIRDDLVMAGTSPFPYQSPSYHSSSYLPKLEANFMRDFACCGQTLATLHDLLQHYEESHAQQTPQSMRGSSAAARARENSIPNSKAAIANQAASAVRQQAEQQNHQSQQLRNHLQIPQGGATVGGIQLMRQAQQSQPATPTQRNAQQPIVEELDGVEDMEMDDVMGPMDNAPDTPMQSQQQPVQAPQPPLFGQGNLNLNSNGMQHTGLRTSQPSTPATAGFGFSNNPTVSSVNTPTLSAQPMQQQHQTFSPETSGPGTPAGEMEDDYSNMPMNMNMGNMNMMNTNMNMNFPFNMGPGGMSLDLCIDEPAKRLFSPNGFNTSRMQQQFAQFGLGQGQFNNNEEMMRAYRQQQMLQLGVMGNQQAQAAMILAAEEHKPFRCPVIGCEKAYKNQNGLKYHKTHGHQTQQLHENGDGTFSIVNPETSAPYPGTLGMEKEKPYKCEVCGKRYKNLNGLKYHKQHSPPCNPELKLSSHMAAAGLGGLGVNVTGLPGIGEELM</t>
  </si>
  <si>
    <t>&gt;5037_g</t>
  </si>
  <si>
    <t>MSSSGILSVDEAPLSDGAQSVLLDRQGRHRYSSAPPSVSSEKKNIKRCARLTVLDKMMLLAAAGNDDNICGSFSERHAALEEKEKARAYVRKLMDTHNARFKSAPPNLGVHPASQSKDEPTIISVNDAVSADNQNAPRTGLAKSLNGTVSPPQASLHCETSFVVPPGAEYYDLTVDDDIPKSTAGHEKGNGKPADNDKNPKFSVSTASSNTRCHSVTPKSADPDSSETELTEHFSPLPVHIDQDDSQMRAEYAAHVLKEVVALIEEGRVQFNIQPIDAHGTGTTTPVGYQRVNEVQLGLDEAYSHQQHLHRLRNYIFGIKLVNHGHGHLEPTPSPGPQVRQVPEREVSSCSRVSQWDHRDCDSPIVSIEEEDRENIVDKQAGAKETSQINQTDPQDRQFTPYPNPKPKTEEDSSDDELSDNDFCKKHFADISEWEESPEVESAASRIKQAVNSFIRGLSEGEKQVAAMMVSEDGSTQVGADDARLHHDLVDLFLEGIPKEERQDYFEALWKEFRGLPVPEFNKDTVTGEVAEFVRGFKHSDAADIIYLLTNRGLPVANDHVVLNGKVDSFLDFATEVTGADEGEVRGALLEKLLSLADSDSTSYSGAGEANPMVKETFEERGDTTLRIANNVLTFIKNMNKKERSIALEWAELGPYILGVSHENQLFGDKLHDFIGLQQPREQYQHEKILREEIKLVTKYKPQPSQATQESIIHQEWDLDAAIANAYSFTDTFSPLDQSLAADWVSIGTRGGSREAAELRNHVEKFIAEKPNDHHESYREILAGIFDDFATARKNSQAKVQKTSKPGKEEVQEINEEGGIPEPVIDMSSMDPGLLQELFDEVVEFLNKMTRKKVRLAADVHIFKKRKSTKQVDMGDEISNFIMRLPGWNRQEMLGLLLHKGLKQLLDPEAPGPASATTEASDLANNTDSKPVSSTVPESTPAAVPQASQKSLPAAEAAGSASSVLGKRARSSDGDEQAQPELRPDSRDVTNPQAAARPTKRLRKGDPSSTPSTEQGVKDTTRGRATEEEKATTIVEPSSNPEAIEPSTKPENPPSPPTADIKPTATVEPTPTPSGSKSTSNLGKRNRSDADEGSAEMQNDSKISARKTKKARTKTYVPATSTMPSGAFALAPLASLKVEATMPATPPVPAATFGAPAFGSTGFTYSPMAANQYDFKPSGETFSDFRKKRGGEDDSEEEL</t>
  </si>
  <si>
    <t>&gt;9546_g</t>
  </si>
  <si>
    <t>METTDPYAATALRPHLTTPQRFFKEAFDRGRTNDVVQMLEVIAADNTEDGYIPSILHAMDADVIDALLSNTFAWRFKCEGGFRAKMLPIDNCMGVYVVAVTVRGQNGLGLCIEEWKKILEMMENYYDTPKRPEKKQKGARKEWFKQAELATDLEMCYVRRNEKRTKVLEDVQSGKRLLGLCSEARNLLLGLSKPWVVDRLDPTGKVRQQQFPLLIGCSTELQRDMCACDPLTGLTESRSIYTLFLSCMTQLEIPFEVFRQPIFKAWSSDMLPIAHILLSVIAASQLFEGSLEGVPPGGIKGTEDAAKFKEARLQLDEGYVEACNSAWADEIQEEREALVDTISKQGMRGTVLNPSQTAWLHYNMQEVWDSALAEKTSK</t>
  </si>
  <si>
    <t>&gt;736_g</t>
  </si>
  <si>
    <t>MAEIQTSTTAPPPVAEPIVTQQPGSSAQLTYKKYSEKYGGKYGERTGSEEWRSDIFDCFNSPDTLCLKATFCPCFVYGKTQARTRDPTLATYERFNPDCMIFCGASVVCGLSWILAFLKRKETRDQYQIKGDTVTDCLLSYCCHCCTLIQIEKETCGRTGLPYTPVATGTGYVAPQGMTAAPGAGAGP</t>
  </si>
  <si>
    <t>&gt;4938_g</t>
  </si>
  <si>
    <t>MEVVGLVLGGIPLIISALEKYGDALDAARDYWRYESTLSTIKMNIFVQKEQLDVTLHNIGLQGASVTEVETYLRAQYPEKCDLFLQILGHMDDIVLKLMNKLDIDTQGKPKWEEIAPGRVKWEWRRVRRSFGRHERQSLIDELQYWNNALKNCFERQEIPSDEGDRTVQELQARFDQKQCDSIRENARAIHEAIQLGWGCACPQPHRGNLLLEWHNGKSVAPDVFNLALSYRKPQSGLPSVPDECWQKILVKIENAAAPMSAFLTPPAVTADEPPYRCPSPTKNTRFGKFLGIGQSKTKSDTTFIDSVHSASSSQASFTTTTTTTTLPPSDPLNFTAISGLCKLLQNCTNGTECLGYFPDPKLSPSRHIKIHNTAAKPYLLKPIPVSSFLSPSRQQTLYQLGLSRKQRFGVAASAVWAVLFLCGSPWLSEKLDKDEIQLMLSDEGSEMQLELAGDICVSYRFSPTAATSVSPVPFSPADQFQDSQIRNKTLFALGILLIELCLNRSFEELRRESRIRTIPNGAGTQMVAATATASDDYAIAVMQTDKVYLEAGYSYGYAVQRCLRCEFPGRDVMKDFQFQQFRTNFFRGVVAPIQATFSLIPASCAAI</t>
  </si>
  <si>
    <t>&gt;2820_g</t>
  </si>
  <si>
    <t>MTNGRIVSLHDNGVIRAALGQTDMMGPILESFRHFKSTDGTANPLLKERGIGIDVNIVEEPSAFSFDTSFVEAN</t>
  </si>
  <si>
    <t>&gt;5086_g</t>
  </si>
  <si>
    <t>MQLQTFTQWLLLSSCISLSHAIQAQDPLLPPAHSTTSSLLSFHRSLVEHQSISNNEHGVASYLISYLRARNFTVETQPVAGPSSSPPRENILAYLGKTRQTRVLVSSHIDTVPPFWPYERRGDEIWGRGSVDAKGSIAAQVTGVLDLISSGKIEEGDVSLLFVVGEETDGLGMKTANDLGLEWETVIFGEPTELKLASGHKGIMLFTLTAKGKAAHSGYPELGRSANAMLVEALHGLMEAEFPWSEKYGNTTFNIGKIGGGVAANVVPEDASAALSVRIADGGPKDVEAVVRRVVGKLGDGLDLEFTQGYGPVDIDSDVPGFETIVVNYGTDIPNLKGSHKRFLYGPGSIFLAHSDHEHLKVSDLETAVEGYKALIEHSLK</t>
  </si>
  <si>
    <t>&gt;3903_g</t>
  </si>
  <si>
    <t>MLIVTDLRNPGSQRTWRTSRTEPSGHYNFQPGEIIMKFGEQLRTSIIRDYEWYYISYDELKEQLKTNWEIEPSKSHHKGKRREWTEDDERKFIDCLDRELDKVYIKQQVKAIEINRRIASSEKEVSDVVARLDSRGPVGRDGADANDDAPTEEEFMLLEADLSDIIADVHDLAKFVQLNYTGFQKIIKKHDKTTQWMLKPVFATRLKAKPFFKDNYDADIVKLSKLYDIVRTRGNPVKGDSAAGGSQGNFIRQTTKYWVHPDNITEVKLIILKHLPVLVFNPNKEFEAKDSAITSIYFDNPDVFNLYEGRLKKTEGAEAIRMRWYGDVDTETIFVERKTHREDWTGEKSVKARFNIKEKNLNAYLRGDLLPEALFEKARKDAKKPAKAIDEDERLAKEIQYSVLTKGYKPVCRSFYNRTAFQLPADARVRISLDTELTMVREDSLDGRQRAGDNWRRMDIGIDYPFSQLPPEDIERFPYAVLEVKLQTQAGQEPPEWVRELIASHLVEAVPKFSKFIHGTATLFPTRIKLLPYWMPQMDVDIRKPALQHFGIHRAGHPATSSTSDDDDDDSDDEVSEEEASTITLAPVGSNEQGHNGHNGQYSTEHRASEQRAPGNSLDIEEQIAALPIEDEDEDQIYDSDDEDNELDHIEEARLSGSWTYYTLLAKRQARLAGEHIVYALNSLRWPHRIPGSPLNALGNGNKVVSKRFKAPKGKKIHVLVRVEPKVYFAAERTFLSWLEFSIYIGTIAVAVLNFGAKSSRWSFLAAGSFMVVAVLSLLYSVGMYLYRSSAIRNRRAIKYHDSVGPTTLCAALFVAVALNMWYEAGSRGFLNGTILWNN</t>
  </si>
  <si>
    <t>&gt;1974_g</t>
  </si>
  <si>
    <t>MISRSPSPEFSPLAMDLAPLPTYKAASTTSIDFSALLEPPLKLHEDLKSGCGGQLWPAGMVLAKQMLRYHRHTLKDARLLELGAGGGLVGLAVALGCQMDHPLLLTDQKNMIDLMQKNIALNGLESRVKELVLNWGDPLPEQVVKEKPNVILAADCVYFEPAFPLLLATLAELLDLCEDAVIFFCFKKRRRADMQFMKNAKKRFAVEEIEDQDRKTFSREGLFLYTFKRRS</t>
  </si>
  <si>
    <t>&gt;5233_g</t>
  </si>
  <si>
    <t>MKTFGAVSIAAAALSGALFATSVTADLPPIVIKGSHFFYENGTEFFIRGVAYQQDVSTNGTTSDDATFTDPLADEAGCTRDIPLLQELGTNVIRVYAINASLDHSACMSLLQDAGIYLIQDLSNPSSSINRNSPTWTTELFSEYAAVVDALANYTNVLGFFAGNEVSNTVNNTDASAFVKAAVRDMKAYIKTKSYRTIGVGYATNDDAAIRIPLAHYFNCGDADEAIDFWGYNIYSWCGDSSFTESGYDQRTAEFANYSVPAFFAEYGCNTVQPRKFTEVQAIFGDNMTSVWSGGIVYMYFQEANDYGLVSLSDNTVSKLPDFTALSSQLALATPSLTASSDYSVTNTVAQACPATGTAWAAASALPPIANADLCSCMMASLSCVAETGLTGNQTSALFSSVCGLDDTACKGITADATTGVYGSYSMCSSYQQLSFAFNQYYINNNKVSTACDFNSNAKVQTGSTSSTCSSLLSQAGTAGTGTVTTAPTGTGSSSGSSSTASSSKTSAAGALIVPRLDMGLLQLGAYLLVAGMAGAGMILL</t>
  </si>
  <si>
    <t>&gt;4559_g</t>
  </si>
  <si>
    <t>MSSISSASIADSRPSRSSSVTTTASTYNSTSSDNGDDKHANSLPWILYHALEFKLPRELPLRIMFSFNSNQRLPCARDLNDFWDGSHGQSLINFFQSLDKITPSSHDIRVGRSRKLKAGTQEALEIAHHPNDRFMDPGNSTLLDMGFDKRYGEGLPFNIIYTVCNEAFAPSYTNANFSHALTAMDYLRDLEFTRRNALQQAAKRLYIKEDNWRLILSSDPDAYTWVKATEDNELKIERVYASLFFDTRIWTMIHELEELPFDKKNVLAMLNTLFPPSVLDLHSDRISAEAIYWYRATFFQCILDVESQGPEALDRFVETLLSSHPRHKYSSLRENMEFYMMMAEAMVQQANAIHGIGSFRERHADLYSPANGHLESLTSVDKFEERFPDYNTYDMIGKSLRQRQHSQHSASNLRDQSLDGRSRSSSFFSRSGESIVSAVHSTAPLVRHRTPSRPVPFTIPNSEVAQHEAFMLPTTPTIPPPALKRHIRHRSIPHPSDGPLSNESSPQRLSASSRNMTSQSFRTENSDSNSNFLSQPYQEDRPKLKKKISIGTFLRKTTTNESFNDSSNKAESLKKFKSYSSGLRDKFHGQKSLRKQSSTSNLTQNPYGLSGPKEPLTPFPPFNESLITPIFEKPTDSAFSSTNAQNLVHNIPSASNPFFPDTNHLRKISSSRSPLAQVHDERFPNKRASPQKPHQVYSPHPSGDTPRPIRPALKRRSQYENSSSGGPSRPFGCLPDGEKQGRDRGISKPATLRKQATFELPDDLEETHPSECETPRTRIEPRRLTNPELDTIIMEKSQPRMPTHPSNHADYMPYPTACHTGFGFPLKVNNGPSEFDVKYSFSKSTVLQSQHFQSVPVYRGDDGLNLPLLDLKPEAGEKAWVVRQKARMERGAKKTDDKGEGGEEHPVMATLRKMSSYIAIGRARVGWEKKEGEMQCSEKTTHEEDWSEKKGYRSSTATSGTTLTSGNAATANLLTEQGLNQLKPVESNSEAAPSPSRDESDVLFIAEKTPQAGPSRNYDKSITYTATSAPATTSSEGEKELLKQKSTVNDILSLVKNGRPKPLKRGDEVVSLHRMPVIDVGHEDFIAVDTGDGFERVVIHDTRDPEYDDDAYGADFFDWVTKGSSMGKEGKEDGEGMKEGEGEKAGVSGGKLKKMRSAPRLKDMKSMPLLRQMSSGTANGWKDVLPLASKDELSVIKKAYPVLSPLQTSRLPRSKKQIRKEEISRPFLSNEPVLNLMQRGALELEEDKETRSKEYTRRWLVEDEKARRSKEGLVPLVGPKGKAQNFSRRHFEVGGVVLREAKIEVPFEKPRAVPVPVQRREVRRKTSLFEVWDRRRAEEEKERGDRERTGENRTGAVEGFTKAGTRFQMIDTSRYGRRY</t>
  </si>
  <si>
    <t>&gt;6700_g</t>
  </si>
  <si>
    <t>MKPLLVVGALSYFLGFATSDTIDPGFGKRPPSWIKYDVPKDFKNPVGLARPTFRYWVPDADVNDTVLVADLQQMKNAGWGGVEIICLENYGIEPAVVDPAIYGYGGNDWYEKFNLLLHEAVKLDMRVDFALGPTQGASIPILDPDSPGMNTELAYGLVNLTAGQSFSGSIPQPIKVDAGYANAPDFYPPYVNYTNTFVTAVVARKSSIIFTLVPSSDPRVIQLDYSSVVDLTNFVSNGKINYTTPDDGSDYVLFSFWQRRTGYLAAQGAFNNATTPENPASWFAYVVDHFSQAGTDIWTDFSEQHLMNGENGELLRKVGSYAWEDSAEFRATLFWTDEFQSFFKASRGYSSTTALPSYFGTTGVPASTLANGYYYFAFNDANGTDISEKLRNDYRQALQSLYEKYHLDGLSAWAASWDLQGSVQPYATSPQLAPPWDMNSAAAHIDAPETESNYFDGVIDAVRAMGGGALMGQKQIYSSELGAHRYESYAITWPVILNDCKVSYAGYLNRIVSHGYPYTGLRSADPGIEWPGLTTFEWLYSEMWGPRQPSWKYAKDFGDWIARTQTVLQTGIPRVDIGIYRHKYISVDIKHYGMPENIFGDQSLANNGYSYVSVSPSTLTFDNAVITNGLLAANGPGFSAFIVDNSTNITSEAVSRFLEYAQAGFPILFVGTVPEVTPYYSPSADEYVKAGVQKLLRYPSVRYLSSESQVVSALQDLNISAAATNLQPTPFLYVHRWDEPNDVDYFWAYNSDIYADHATEVSIKAHGIPYSLDAWTGKITVISNYTIDGDRYKLWVSLRSNQTTILAFAPRSFFSDVVVPEVHVVSTDFQYLNFSASTNQLIARDTVDSDHQLTLSNGSVFELKSTGTLQASTQLQRWNLTVQDWQPGPNPKENYTSVYTYHQYALGQLIPWPNITGLVNTSGIGTYTTQFTWLPNSSTAGAYLDLGLVFMTIRLWINSQWTGIIDVQDAVVDISPYLVEWLNDVKVEVSTTLRNRLLAVNVTQSWTQSTYASRYGTQPYGLIGPVTLLPFLQTKIDL</t>
  </si>
  <si>
    <t>&gt;577_g</t>
  </si>
  <si>
    <t>MATLNNQARQIPVIDISGEPSEKVAKELLYAATTYGFVYVKSEGKDIPIEVIDNIFKLSKRFFSSSIEEKEPYKILENNRGWVSMHAETLDAKQRIGDFKEAMNLGEFVNGKAQQPLPPSFVEHEAELDRFHKYCHDMMLKILVLFAIGLEIDTAAGGSDWFASRHRGSGPSGCVVRLLHYPPIPPTTDYNPAIDIRAGAHSDYGSITLLFQRPSQPGLEILPPYPPSVWTPVPVFPPSTEHDPSPPILVNMGDLLSQWTNNLLKSTVHRVAFPREKKENGEVGEDRYSVAYFGHPIGSTVLEPVPSKMVQERKGEGMVVEEMTADEHLMSRLKATYLSLYRDSEGKKEEATA</t>
  </si>
  <si>
    <t>&gt;9576_g</t>
  </si>
  <si>
    <t>MAQDGEPPKSVDKGKGKQVDGEPSKAEDVKKDKDGKPVVNGKTEDGAVGAPEELSEEDQQLKSELDMLVERLTEPDSSLYKSALEAIKDSIKTSTSSMTAVPKPLKFLRPHYEPMTKLYEEWPAGDDKTSLADVLSVIGMTFSDEDRQDTLKYRLLAPTSDIASWGHEYTRHLALELGEVYTKRLTADEPYQDLIDLALVLVPLFLKSNAEADAVDLMSEMEIIQDIPKFLDKDTYPRVCLYMVSMVNLLTYPEDQQFLRAAHDIYKHYDQLTQAIVLAIRLNDMDLIRSDFDSTEDVALKKQMAFLIARQQIVLDLPTETDEEREIAECLNNVKLPEHFKALAKELNILDPKTTEDIYKSHLESNRVAGLTNLDSARHNLAAGFVNAFVNAGFGNDKMMMVEEEKSSWVWKTKEEGMMSTVASLGTLMLWDVEGGLDKIDKYTYATENEILAGAQLAIGILSSGVRIDSDPALALLGDEDKLNHKNPLIRVASIMGLGVAYAGSNREGLLELLLPIVGDTSLDMQISAMAALSLGMIFVGSSNSDVSEAIVQTFLDEDRKHQLKDKWTRFMALGLGLLFFGRQEEVDVILETLKAIDHPMSKPTSVLAEICAWAGTGTVLKLQELLHICNDHIEDTDDKKGDEILQAYAVIGLGLVAMGEDVGQEMVLRQFGHLMHYGEANIRKAVPLAMGLLSPSNPQMKVYDTLSRYSHDNDNDVAINAIFAMGLLGAGTNNARLAQLLRQLASYYHRDQESLFMVRIAQGLLHMGKGTMSINPFHTDRQVLSRVATGGLLSVLIAMIDAKEFITDKSHYLLYYLVTAMHPRFLVTLDEDLKPLTVNVRVGQAVDVVGQAGRPKTITGWQTQSTPVLLAYGERAELEDEQYLSLTNTLEGLVILRKNPDWEDGRS</t>
  </si>
  <si>
    <t>&gt;5693_g</t>
  </si>
  <si>
    <t>MPASDPPTAAASPAQIPTPAAPGENKLQDNATTPKQENTQEAAKPKLSGAELKAKAKAEKAARRAQEKKEKAGARIPLAVSSPGGQQQQAKLPGQKVGQVQGQGQNRRGASSSVEARNLPVRGGAQKSTSVLEEPKKEDKTVEFFRHLYKPRTTTIAGASKDVHPAVLALGLQMSNYTICGSCARLVATLQAFKRVIESYTTPPGNSLTRHLTSHVLSPQIEYLSSCRPLSISMGNAIRWLKLEVSKVDINVPDAEAKKGLCDAIDIFIRERVTFADQVIARSAAEKIKDGDVIMTYAKSSVVQRTLILAHEEGKKFRVIIVDSRPLHEGKHLAATLVELGMDVKYCLINGLSHNIQDVTKVFLGAHAMMSNGRLFSRIGTALVAMEAYEADKPVIVLCETIKFTERVALDSIVHNEIAPADELVIPGGPLENWEDLKKLQLCNPMYDVTPADYIHMIVTESGAVPPTSVPVLHRLGNESQ</t>
  </si>
  <si>
    <t>&gt;9903_g</t>
  </si>
  <si>
    <t>MSREHPLRGGCSCGRNNYIIRIPEDATEIPRVLFDSGHFHRRSQATPLSAWLRVPLSWYQSTTRSYMPDETHSSIRRSYTSPYEQDTKRYFCGFCGTPLSYWSESPPSEADYISLTLGSLFGSDLRDLEDLGLLPREALEDLNGKDKSENVTSYGGNDRLNREIGESLPWFETMVEGSRLGKMRRSWGESRSGSGRVRIEWEIAEWNDDDTEGETSAPLKRKIEDVAEDVSATGEAH</t>
  </si>
  <si>
    <t>&gt;783_g</t>
  </si>
  <si>
    <t>MGSIATSSAEPTSEPRKLKILMLHGYTQSSPLFHAKTRSLEKLLNKSFPSATPTPSTNPRKPPKTPLGTLPSYPGGISLIYITAPHRLAPADIPGFEVKPEEEESEVYGWWKRETGTGLYIGVEESLDSIASAIRSNGGIDAIIGFSQGGACAAFVASLLEPGREKAFENHKGIQYPKSFTGLRPICAEGTGLKFAVSYSGFGAPHELYKPFYEPKICTPFLNVIGSLDSVVEESRALALLDACEEGTRKLVMHPGGHFVPVGKDMAGVLVGFIRECCGEKKQEEESVEDMDVPF</t>
  </si>
  <si>
    <t>&gt;2076_g</t>
  </si>
  <si>
    <t>MQSESRIIAKDLTQSCPYWDHVGTCATGTNCKYAHQKTGKVAPWPPGHKDSTEKAEKCRILPQMSKPFSMKRAAPDWSEWTTFDVRDPRRIFLDEVGNLNLEMLAWATQNALPYDSIKQYLQKFDQAEVKSMLQSPPHHLSPLFSAVEARKPDLFHLLLRYGANPNEKIMPECIPILGFAIFETVRDARDTTWFGARSLQSMVDACVEVEVHRQYLDIEEEIVERSNDEPNTKATIKLASSSEAGGEIIVSLK</t>
  </si>
  <si>
    <t>&gt;10621_g</t>
  </si>
  <si>
    <t>MDLEDGGDSPWGDVPSSASNPPKAPEAPGAPALGEQSGESSTSKKLQSLEPSSSQPLKSPAGRNPRTPRRPGTHQVRLEALDDGLGPLGPLGDNAPVSQVETPPAPPQKEQPLTLNIRQPVDSSQSSISRSMLDSVDLSDELEPPTGPRIPPPVQSPQSPTVRRETTPSVSIEQAAKPSFEITVGDPHKVGDLTSSHIVYLVRTKTTSKAYRQPEFAVTRRYRDFLWLYTSLHGNNPGVVVPPPPEKQAVGRFDSNFVETRRAALERMLNKTAAHPTLQHDGDLKLFLESEAFNVDVKHKERKEPLGESKGMFSGLGISVGGGGKFVEQDDWFHERRIYLDALENQLKSLLKAMDVVVTQRKSLAEAAGDFSASLHALSTVELSVSLSGPLEGLSDLQIRIKELYDRQAQQDVLTLGITIDEYLRLIGSIKLAFSSRQKAFHAWHSAEQELGKRKSMQDKLLRQGKTQQDRLTVINGEVADAERKVHQARLLFEDMGRLMRGELERFEREKVEDFKSAVETFLESAVEAQKELIELWETFLMQLDAEEDEQVFYKPPVEPAVRRQEEPAAAESRRDDEAAAVATAEHDD</t>
  </si>
  <si>
    <t>&gt;9299_g</t>
  </si>
  <si>
    <t>MSLSPEHIYYGRNGAAGVNFSRKAQQEPSGDRLKAQGRHFESFDHGQEDQDSAPSTPSLTTASSRSGPSSGQITMSSQRSTSVKSSSSQFQCESSKCSIPFQPSHPRIEDEASLQDKGFGITCQAHNDFESDESDEDDFVAEDEEERDDDWSGQDTSLESVILEALGGDLVLAAQLIPVLHKSFYCEFAADITRKVAPWANGITKFSEGGSPAQTSFPVETENQSSNPRKRQRRFGSGNHNSREQDEDEDDEDEDEKDSNSFGNGPENIAASPVLRLACPFFKRDPAKYCIQHDATDNTKRINYRTCEGPGFNSIQRLKEHLKRKHYPVQCDRCYQIFLGSDRADCVLQLQSHRQLKIPCQRAEAALKEGISDAQWASLDKKKSSKKNQATSRVEKYWEIWDILFPKVARPKTPWYDTRKSSSSPPPFSRESSEFSALFTRMLELQVQQEHIRFPSGLETEMMLKVQSLVQKAFSLYVGIHGLPQSEKSSSSGSKSISRPQSSVFSGSYVTPSTPRTSESLHTGSPSVGRSSGVGMSGRYELGMNGTSSGNQVISDSREQRNAMAPPFMGVPQMLPSQFVGNPMGPAMQGQSRTGFPVELQNMGGFVPNTFSGNGNGNTVGAWGYMPFASQNAGFSGNANVDGQYGNQLQQTLFDASDEGTQGLSDWEQGGIEFSRG</t>
  </si>
  <si>
    <t>&gt;3257_g</t>
  </si>
  <si>
    <t>MGAPNDIKSVVVFGETGAQAKSVVKPPTRDLASPSAQALLSFHNTHLLQASYTTQSGLRASFKGPDAFFFNMNSFDLRELEELFWTMRAYEIAIQCGVKHFAYSGAENRIAKHGYKEEFRNAHNAVAGHLTSWLEAQPTGLMAWTTLTCGVYIEMLNSLLRPIRASDGTYAFAAPIDKGSVPLSPLDDYGVLVTWILGHPKKNAARVSADDETATTFRKAFGAWWNLWKLNIRDVDMERKQREFMQTLNPGRPVSVTDWMRKTG</t>
  </si>
  <si>
    <t>&gt;2698_g</t>
  </si>
  <si>
    <t>MKNPYLKDVLKDFVAEEAARATRRVPSTNADVMMTEPEPEPELFSFKLADGEEAGFGAPIEFPLQAAFALPKIPNTPQPPFSTSSSISPTHSNHLFIPTDYAMHTTYERDGLTRIQADFDGTLLVYLSARITDFPLSKAGYGVSFAPKSPYNLSASVPPKLPVDLQVAWLHTVLQALRVVFQHKLYIGPPPSQTPLEALILKHDSLYVTKHLTDVIWKWQENGYKNG</t>
  </si>
  <si>
    <t>&gt;7537_g</t>
  </si>
  <si>
    <t>MTNTKILLTGATGYIGGSILAALLASKYTSIKTSTITCVVRGKDKAEALAKRGVNTLLFTGLDETDVLAQAASEHDVVIHAASGFHTLSARALVLGLARRKKAKGKEVHYIHTSGTSNVADRPLTTPHLESNFPLSDRTDIFTHLKDLDLVVPYAQRTSDIIATETGLEFGVKTYILMMPSIYGIGAAASPLHEVCHVPILIRAALKLGKVPVVGDGAGVWDHVHVEDVAGCYEVILDRILVGEENVSSGKEGIFFVQAGEHSWREISQRVAEAGVAVGALETEELVALSLDEATEVLAGGWRLLGEIGWASNSRTRGDKARELGWKPQKSRVDWETHFAADWAAILESNKTS</t>
  </si>
  <si>
    <t>&gt;3520_g</t>
  </si>
  <si>
    <t>MSRRTRSMSPFDSALDNFNKDPQEMRTPEGLIHNLEPIVNRTTASNLVNVNARSRNVIDVYYRDQDRNERPWLIAINSDILTSHISAIPGYSQLNTPLFMAAPFKILLSNLNHFSLDGQQSLERDLDGITIEGQRRKNETIDQHFHCLNQIFDSDLQPLLILQREIANGSLENIAFADLWYLFTPGEFAISTRDGHEQLYKIFHIKHRSTYDTSNLRGGRKREKHYYEAVNSRRQEFSSEEESENGDYEILGEDYSSFFVRAIYMNFDGTSIGPTSDLIPINYFGMKRDITDLDIYPLKFHHASDEILDRLLARGKRFLSCQGHRSYDGMTARRYGSKRDLAELEGEIYVDFKTGYRDLGSRHKPPITKSALEVLVPGGGTDDLESYRPTYALDDPRRKLVHIQEDQSVDRRLALQVLSSQSDSLRTIPAEEAETTKEYLQLLPYQVLAYVFRSRKWYLVDVDSIQDIDKSDSIRDSGFDDLVIPKHYRDLLVALVHSHTSESTQKGKVPYKMPSTQMDLVHGKGRGLVILLHGPPGVGKTSTAETIAAYTKRPLYSITCGDIGLTAYDIEKNMNEHFRLANKWGCVLLLDEADVFLMKRDWRDINRNALVSVFLRVLEYYSGILFLTTNRIGVIDEAFKSRVHICLRYPSIDLQSTRSIWENLLDRITRDNEAQRVKIAFDKDDLLNFAETHYKRHEKTSTTWNGRQIRNAFQTAVALGQHDRTNLLRAEKLTEEQAEKLGKAKFLRVRLTKKNLQKIAKTAKDFEDYMVNVRGSDSYTAQEEALRDDRFNPNYVRARKQYGDLLSVSPSRSRFGTSPGPGLRRGGSASTVGSSGKKTRKVQVEEEDMEDEEDSDLIDDDDDDRDDDDDDDDDDDAPNHN</t>
  </si>
  <si>
    <t>&gt;1326_g</t>
  </si>
  <si>
    <t>MPAPTSDRDSRLTTNSQGRMGFAMPGGTAYYFAKKSINADRAQRFEEAQRRQRIQESLERSSLAASHPEASTITGKNGGAPRADSSGSPSQEATLDPAPTRHAPDTEGQRVREKSKYETSEPFRARKGDRFS</t>
  </si>
  <si>
    <t>&gt;4136_g</t>
  </si>
  <si>
    <t>MENYNANNDFNDYADPNDFFIGLQDQSGYGQGQNDPMYNALMDDTDMSFMNDPYYELCYRHDALESQYPEPEASSYTYGPNPSLASVPKGPAPPASKWLSPPATRASASQAAIPSPPKSGSAASSNAYRNPILSQFIDCPSIALQVLDRFVLIDKELEAELMKELEQHKAQGQASAFLPSPINPATRPATRPRALQVAPAGPDNLALPSTATPKCRSSSVIIRRRKVLGNKRPENISKFQSSSYYQPLPQAPVTWGKIDPSTLEPSFRYTQHGELLPTSKFETQQIMDYISGNPLHHTSGIFDPKHSGLAIWIQTVPADSGSRYATKNSDKCRFLQCPDPLRTIRKGDFRVAFDENFAMAGSKYDPYHVAGYVHLSCLERFVNFPQLCKDYNVLPDTRTFPEGKNKMAVTRDHPEMAEVVMDFIRDSVPWNNEGNQRPRDYYNQTLNYRLTVEHLNRQASHLASIRDERGGNHIGIHLNNLELWVALQRKTKEDKAKKRKGGGTPEPLSTKRRRTENDSSSVLDESWMQGGSGELSPRAIRAAKRAHKH</t>
  </si>
  <si>
    <t>&gt;8161_g</t>
  </si>
  <si>
    <t>MSPHERMHGRHLAARHARPEPAPNPEPQPVPEKTVYSVVYYTAPQTFSGEVAGYSTQGDAIATAGLDTAEDTDNEAAATTSSASPSESIVADTDSSDSTAAQTTLATSTSASTLPSAISSPTATIAGTSIVAASGLAPSISSTSTGTGTASAASASASSASSAGGMSAAGKAGLAIGILLLFAAILSIALFCFKRKREALKQKLDEKNEPQSEPVFREKSVRTGPAAPRLSLRPITQFVPNLIEKRQSRGNALAAPAPISKNPSYLPPKFNDRETHSAQSNNLENPFGNHAETIDSPNTNGPTVIQDTTSRGEPIAAATTIGLARGASKRTNTLPRMDFTTSGPLMGPPSPAGTEFSMTSQSPNTPPVQTATDVAIAAAGGPTHSAVHRVQLDFKPSMEDELELRAGQLIRMLHEYDDGWALCIRLDRSRQGVVPRTCLSTRPVKPRPQNGPRGPPPPGMRVPQGMPPPGSARPMTPNGQQPRIMSPNQQRPMTPSQQQRAMTPNGGQQFPLTPSQEARAMGPGSQRPRSPDQVPLPESPRAMSPAQGRSSSPSGQQAGRRIPPGPSPMNPVVLISAGSPPASSPMRKPVPGQAL</t>
  </si>
  <si>
    <t>&gt;4001_g</t>
  </si>
  <si>
    <t>MTTRLGPICRRPGVLVRSARLEQVPLLLLKSTQSQRIYRPHKPRFFSSSTRRPRPKSDYQEEPFGKRLRKALKDTKIKWYPIPVSVGIGFLGLGQLYRVNEREKARRREEQAEKDQHTKFSGRENNANGAEYEGRPKRRERIRPTGPWQVQVMSTLPLKAMSRLWGRFNELEIPYYLRVPGFKLYSFIFSVNLSEVSEPDLHVYPNLASFFYRTLKPGSRPLDPNQNALLSPSDGRVLQFGAIESGEVEQVKGMTYSLDALLGTSQPETSPNPSHPGQIFSPKRDASRHGTSRKEGEEDIIQQDEQFAMVNGISYTLPNLFSGQPQKKSRTQAKDASTTPTATSEAEVRADLALGDKPWYSRLTSENRTALYYVVVYLAPGDYHRFHSPCAWVVEKRRHFAGELYSVSPYLQRTLPGLFTLNERVVLLGRWRWGFFSFTPVGATNVGSIKVNFDRELRTNSLTTDTAADRAAEEAAKTGEPYSGFSEATYEAASPILRGHALRRGEEMGGFQLGSTVVLVFEAPKGQRPSLDEGWMGEKTKRKGGWNWAVEKGQKVKMGQALGWVDEA</t>
  </si>
  <si>
    <t>&gt;8015_g</t>
  </si>
  <si>
    <t>MQSIAPAPVPPTANMQNQDQDAGIIHFRAPSLSLSHSLRNEYDPIPSPAYMSLAPPPTDLRERLAAAIHPQNHGLPLTHGYNDLQSSASPHDHNIDPSIGGSAQQQHGGMMSTGGDSGGDDSLGDGRKGGKRELSQSKRAAQNRAAQRAFRQRKEGYIKKLEEQVRDLHALEESYKEIQAQNYSLREYIIHLQSRLIESQGEYPQPPPNVNLPHPHQRHEQPPSQHMDHHAPVAPMAPMNPMQASAARSMAAAGLQSAKHEQVEQAYDHSKRLREGPSDDTNDEEIIRSQLQAGTTHM</t>
  </si>
  <si>
    <t>&gt;8479_g</t>
  </si>
  <si>
    <t>MSLPITSKLELRTAFGPVYREVLQSPPRDCTIEEIPIIDLAPLSLTLQERKGLAKEIRSAAINTGFFYVKNHGIDETIIANAKRQLLAFFKQPVEDKERIGKAKSKYFNGWSAARSTNISPGESFDVKESLMWRYDPKYDPDPKLVDAVPEEVKPWLRAEDFIWDGTSHLPGFKHEVLAYWAACLTLARKLVKVFALSLDLPEEYFDSRTTYPGADGVFNYYPVTTAEESATNAVGLGSHTDLQLFTLLWQDMIGGLQVLNKEGQWIKAVPVEGTIVVNIGDFMMRLCNDMYKSTVHRVYNRSGEERVSMPFFFGLNFNCVEGVVPSCTSQTCPPKYDPISCGDWCNLRFKLESADTKKKLAWQAQSPSATVIAA</t>
  </si>
  <si>
    <t>&gt;6202_g</t>
  </si>
  <si>
    <t>MTAPAPATPFVSARKWIKWGDDPKGEKTQTLVLTSSNKYFVDIRLYVPETSASSGGSGSEGVAVDAELLLPRERLEWGFAGTSESTTAVAAAGGSEGKPAHTVWTHWIDSKTDEVVRDEGDMYPQANGEVLEYGSMMNPEKGVVEKYKECWIDLEIEEGRRKSWVLKTEGGSEEVKGMVIGIGGWVQGILKRGEEVGVWKGEWRNGKLEVVARLGMAVVLPAGVRAGEVFGKGERVVGADGLVWECVESYNWDREGVNS</t>
  </si>
  <si>
    <t>&gt;8288_g</t>
  </si>
  <si>
    <t>MSDAPSDIGPSSSRGGTPRARSVLRGSSARPRGPPSESNAQSDNEGEQGPADDQVPEENGRPRRKDRVVPRVVDNVGTKVQEAFEDFLQHFEEPTDALIVGANKPEESDRYYYVAQIHGLRTYQLSTLYVDYTHLASWGKDEAKGVLADAIVEDYYRFLPFLTKGLHTLIQEHEKEYFRDHRQPTASSNQTSSSASNAASASQSDFQGDKTTNQQTDKVFALAFYNLPLVSRIRHMRTSNIGQLVSISGTVTRTSEVRPELSLATFTCESCRSTIPNVEQTFKYSEPTQCPNESCGNRLAWRLDIRQSTFVDWQKVRLQENSSEIPTGSMPRTLDVILRGEIVDRAKAGEKCIFTGTLIVIPDVSQFNVPGRKPVAVRDTKNRGEDNSNGVTGLKALGVRDMTYRLAFLACMVTPDTSTTGSAVSQQLNGQANNILASLNQAAPIDPNETGENARAALEESMTPTEIDDLREMVHGDHIYSRLVNSLAPMVYGHEVVKKGLLLQLLGGVSKSTQEGMALRGDINICIVGDPSTSKSQFLKYICSFLPRSVYTSGKASSAAGLTAAVVKDEETGEFTIEAGALMLADNGICAIDEFDKMDISDQVAIHEAMEQQTISIAKAGIQATLNARTSILAAANPVGGRYNRKTTLRANINMSAPIMSRFDLFFVILDECNENVDRHLAEHIVSIHQLRDDAIKPEFTTEQLQRYIRYAKTYKPQFTPEAEELLVQKYKELRSDDAQGGIGRNSYRITVRQLESMIRLSEAIAKANCVDEITPQFVIEAFNLLRQSIISVEKDDVEVDEDDEEAPAGNGANGHQRDPDGDSPMGDAGDDDNEDGGDDAPDGGAGANATNGATPAPEHHKTKITYDKYISAVNLLVQRINEDEMSNGEGVEAEALVQWYLEQKEGEMSGEEDYNAEMSLVKKILKRMVKENILMAIRGQGLMGEDGQGSAAAAEQVVYVLHPNCAVEEY</t>
  </si>
  <si>
    <t>&gt;2217_g</t>
  </si>
  <si>
    <t>MIIVLAIVALSLAVSINGAPSSRYVVHQRRNPSNTAQWVQKNVTLDKSSTIPVSIGLAQQNLDKGEEYLMDVSDPTSANYGKHWTPAQLTQEFGATNATITAVKSWLAASGIAENRSTLSNGRNWINVQLTILEAEKLLKTEYIVVQNTDTNRKSFACEDYSVPQDLQEHIDLITPTVKSVPMKRDYPGLTRACAQALYHIPNGTLTASSYGIYELQNKAYNQSDLDTYMNQLVSSTLYNDPVAIYVMPDTVFPGNGSQGADFAEGNLDVQIAAGLTYPQSLTYYQVGSDDLFIDAVDASYCPTTSNNETSECGSTPLTSVISISWGGDESSDSSDIIVEKRQCNEYLKLGLLGTTILYSSGDNGVAGTRDDCTTFLAQFPASCPWVTAVGATKISGSLQSTEVAVEYFASGGGFSNIFPIPSYQSSAVNSYLENHKPNINPSLYNSTGQARGYPDISANGNCYALVQNGSWTAVGGTSQSAPLFGSIISLINEERFVTGKKTVGFINPMLYANAQALNDVVKGSNPGCGTSGFNATEGWDPVTGLGTANYDKLLSVFMASQ</t>
  </si>
  <si>
    <t>&gt;3873_g</t>
  </si>
  <si>
    <t>MVSLAVLNRPTTQKERSNDFKCLLEVERKRRRRSDGTGGTGETDEMGFYREDRRREEPGREAKRRHPPDFETLLALLVPRMRKLRFWTVNNLDRAAGRCDGSTTCDT</t>
  </si>
  <si>
    <t>&gt;3866_g</t>
  </si>
  <si>
    <t>MAPNPAESDEFWLFGYGLLLFTACSIPKPPRCMMPPPSNAPTGQTVESLVMLQAMFADSGSQDHRGTPDAPGRVVTLIEKSFWETLHDPHPVESDRVWGTAYRIQSDKVAEVRKYLDIREINGYTIHYTPFYPSDGSQTIRTLVYIGTPENDQFMGPQDPQQLAEHIHRSVGPSGLNRDYLLNLDEALDGLSTESGDGHVKDLADRVRALEKWTDANGCQVIDEALDYKLNKVGSSTDEQEETEK</t>
  </si>
  <si>
    <t>&gt;6152_g</t>
  </si>
  <si>
    <t>MSFAESEGPPAKKRRFFTEKTEIIDADIAHEAPLPDKIDAFPARTKSESQEPQEIQEDSIQNGHSNVREPIREGSFLGFDQKTFESFIGDKVPRDVMKRLREVSGDNMERAVNMYFDGSWKKASTIPVQSARAFSSRPMPINSSARSNSGGLNGHHREAKKTEEPSVTTSLRNSMPEYRYIGAFGAGGWATRSGTTLIKHGEVVRIERQKIQPPKVLIGKGKGKPTQTAPKPNSAAAKRVDVIVRFTNSRGEEVGRLPRDYANWVSTLIDQKVCRFEGTCVYTPERVRTNDTIYLQIRCSLLRTAFDNDGFKFADERKTGMLEEKESSEEKELRLRQVALVKMFLEINLLPSRTSDTTTKHKRDGLLQAAEVAEQYENQKAKKGDHQDCGSSSPPSEEAEEGKELEQDQLDALYKKAQSFDFDAPASEPADTFAMDLRQYQKQALHWMMSKEKDETDESKEVSMHPLWEEYTWPVKDMDDKEVPHITGQDKFYVNPYSGELSLKFPVQEQHCLGGVLADEMGLGKTIEMMSLIHTHKSEIAMKVEGSNSAPTSVNSLTRLPANSADVEAAPCTTLVVAPMSLLAQWNSEAENASKEGTLRSMIYYGNDKTANLQALCCEANAASAPNVIITSYGVVLSEFNQIASKHGDRGSHGGLFSLKYFRVILDEAHHIKNRQSKTAKACYEIEAEHRWVLTGTPIVNRLEDLFSLVRFLRVEPWSNFSFWKTFITVPFESKDFMRALDVVQTVLEPLVLRRTKDMKTPTGEALVPLPLKTVDIVNIELSQTEREVYEHIFTRAKRTFTANVEAGTVMKAYTSIFAQILRLRQCCCHPILTRNQTLVADEEEAAELANATNGMADDMDLQSLIERFTATTDDATDSNVFGAHVLEQIRDETDDECPLCYEEPMIEQTVTGCWHSACKKCLLDYIAHQTDKGEIPRCFNCREPLITRDIFEVLKDDSDPDIADGKPKISLHRLGANSSAKISALLTHLKALRKELPGTKSVVFSQFTSFLSLIEPALTRSSIPFLRLDGSMVQAARAAVLANFAASKKGVVLLLSLRAGGVGLNLTMAKRVYMMDPWWSFAVEAQAIDRVHRMGQTDEVKVCRFIVKESVEERMLKIQDRKKFIASSLGMMSDEEKKLQRIEDIKELLS</t>
  </si>
  <si>
    <t>&gt;335_g</t>
  </si>
  <si>
    <t>MTGLRGAMGIASLVLIAGAIVLMFFVVLSGVTHTIPLDKTYFLQADTSSIAGSGRSISQWTYFYVCGAGNEDCGKPVPALPIGSHGKGTTSKYYYYLWRFGWVFYLMGLIFAVFAFFTSFLAPFSRLASGISGVTLGFALFWFTLAASLMTSVFVKARNAFHSQGIDAEIGKYAFGFTWGAWAAMFLATIFLFLGCGAGSRSGHVTREDKVSPIGGPRNYVGFFNRRKAARGSFAEHESQRRVKEEY</t>
  </si>
  <si>
    <t>&gt;482_g</t>
  </si>
  <si>
    <t>MKLTLIKIPGKNTRDNSKAGITARKALNRPSGRPPKSSHANNDLNAMESSDATKQMKRSLKNIKSKRKMSDLEKLPVELLEKVFLFCMNPDLPRSSPVIAGKLSSSVVYTKTIIAAFGPSWRHHHPWVDMFYNDLTLRDADRVVQSALLRCRWVTLDRILTARESFILRELPNSVHVPFYFLNRRTRRGNGYEDVTSYRSTMEWLHADFREFSTFALQRDGDRLALETDWETQRLLTGVELPESLLCGPWTDEMLLYLFWLVKFGARVDWITSTSGEVALTGLKTAIALGDTRAIYLLAWAGLEQNFKKRTILWTLENAGGDKFATITHVLRLGLDCVSDNGLARIELQLEKMRDEAERVSDNETLHLLRELSASKALGNFTVGSTFMTIDSE</t>
  </si>
  <si>
    <t>&gt;2201_g</t>
  </si>
  <si>
    <t>MAQSYAGILEQVSKAQQSYQLSIIKLSEPVSGPLKQDPSERVSDVSAEVFDNPTPASLEADLVHYKELFSKLRFSYLEQVTKEKFIRAIVGDPPLVVEHQENVELEAALVNSKASLKAQKVEVAELVTELEQRGRELCRKYENIQMQTTQLQRLPEKIEGLQASVEKLRAEQQPGSNPTLNMPLEKTLSLVDERERERDALARQLEQLQVMLPRKMRELERLNTELQPLEARRLGSTASAKEAKRRKEDALGGAGDDLEERGRWWRGVETGLKGIATRNSTSTTTRQLYGNEFLIQNEYVLRFNAARINTTDNYQRKEHPASESAITSRTLCADDAVSRRSLHVQKHTCSSCGYPAAKIRQYNWAEKAKRRKTTGTGRMRYMKGVPRRFKNGFQTGAPKDARGPTSTSA</t>
  </si>
  <si>
    <t>&gt;9614_g</t>
  </si>
  <si>
    <t>MTKRILKNQAFLAGVVIYTFNQTASSVRNTYFSSYIYIIKEWSTYEWTIFLGITTMGLSIMGPIVGLIQRSTHRYKSMMVFGAIARLVAYGLLVETNGSMAQNTARLVVAQLMFCLGSFNVVGARVGTQASVPHEDMASIIALLTLWSTLGSSIGSAISSAIWTNEMLDRMRREMPGVNEATILKLYGNIKKLRTTYDFDDPVRQGAIWAYAYVNGHIAIAALVLAAVPLLATLFMPNFYLGKQQNAVMNMGLDGERIDVPQRKSRNQGGLVNGQGESKPFYRRWLDAYHKDV</t>
  </si>
  <si>
    <t>&gt;3882_g</t>
  </si>
  <si>
    <t>MSEDTAETKSNKRSRTDEDDSSSDDDMGPQLPSVEAPKKKRRKLPYEKLYISALPTSARYSKSLMHREQLSFVTMTPLTDFLITSSVDGVVKFWKKGAEGIEFVKEFRAHNGEIKSVSVSSDGRSFATAGADKSVKIFDVVTFDLLSMLTLEFTPKCICWIHRRGASLPLLAVSDEVDHTIQIYDGRGENQEPMHTISGLHRSVVSLMAFNDQYDCVISADENGMIEYWRPGGNYDKPDNVFEYKSSTNLFEFKKAKSTPASLTISPNGSQFATFSFPDRKIRIFDFASGKLHRTYDESLQTIEEMQQAGTALQKLDDVEFGRRLATERELENPIFRNKVDVIFDETGHFIIYGSILGTKVLNTYTNRVVKVFGKDENFRALNIAMYQGQPQKKGLTTVEMAASNNPLLQESEVRDPILFTTAVGKVRFYMFTNDENISKSERDVQNEKPTNPNAKKAVEAKAAETGTAAIIHTSYGDIHIRLFPDAAPKAVENFVVHSKQGYYNNTIFHRVIRKFMIQCGDPLGDGTGGESIWGKEFEDEFSTLKHDKPYTVSMANAGPNTNGSQFFITTEKTPWLDNKHTIFGRAIQGLDVVHRIENARNYKEKPEEDIKILNIEVM</t>
  </si>
  <si>
    <t>&gt;1323_g</t>
  </si>
  <si>
    <t>MDKDRQDFDNVAWDRNDEAWEESQKQLRLKPTCRLVESLVGQKFGKRATGASPLIIGGYNILYRICLEGAFADVMVRVPCPNLAQFPEEKTLREVAIARYIKQNTQIPVPRLFWHGQNPGVEPFIIFQYVENRWDLSDALTIPNQHPDTTPVLNHNISETVLKNLYKKVARCLLQLSQLSFPRIGSLVESDRGAYSVAGRPITQNMNNMIQLANIPRAYIALAEMHISQLVFQHNDLVSTKDDCRNKYVARQLFYKLAKQGRLSTFGFLEDDWSVQSKTQPLALSSAPVGSGSFRLWCDDLRPGNVLLNESDDIVAVIDWEFTYVGPTQFVLDPPWWLLLDVPEMWSSGIDNWRKIYDLRLKTWLLAMKQAEESIGSNCMPFTQSTYMKEIWETGRFWLTMLPEKAGRLTLSFGST</t>
  </si>
  <si>
    <t>&gt;3663_g</t>
  </si>
  <si>
    <t>MAEPSSPEAISRKPLPPPSPPKASGGNTKENVATDARKPLPQIPIPTMGRMLGAPMSPVKINVQPEDFPPKASSAVVEGGIGHARQFSEESEQADTETFEPLELPRTPVIEDISFRSDFTRHNGERIPQAQSAVIEDFPTKHDSIDYNGIQASQPKPVVIEDVPFKAKFTRREVNQIQEPQSAVISSTGSSTSGSPSDGSIVIQTAPPSFDYPEGAEEESSDSTQPSVPRLQYHHQPSFSDGDNLGRASSAQNTILPTGDVITAGQAINRHLTPTSQMNRHTPIQRPASAYSDLGPRGRSPGLPGSPIYGARAPSAQSRGSHDSRPMSYVDLANISYPQAPPAPISMDNSQLRAVVGSNASLLSMGQTLDMYRKNVKKLHDSETQYAFAIFLIQAAQESGLGQEEDTPADRKSSPKSGTRDLESPYIDKQQASPRELVNEAKHILQKLSDRSYPFAQYYLADGYASGLFNKGKEDYGTAFPLFISASKHGHAESGYRAALCYEFGWGCRKDAAKAIQFYRQSASKNHPGAMTRLGRACLSGELGLNRYREGLKWLKRATESADLQYNAAPYHLGLLYETGYGDDIFQDEVYAAQLFTQAADLGHAESCYRLGDAYEHGKLSCPRDPALSVHFYTGAAQRGHAAAMMALCAWYMVGAEPVLDKDENEAYEWARQAAECGLTKAQYAVGYFTEMGIGTRRDPLEANVWYVKAADSGDERAKHRLAAIRAAASGGMPMDVGPPRSGKVKKTGAEKGQSDKDCAIM</t>
  </si>
  <si>
    <t>&gt;6162_g</t>
  </si>
  <si>
    <t>MASHLCNGCKTIMPALKPLSHTIHDRIPKSAWKKTKHSFYDGSKEDCHLCVIILSSLNPQEGLAIQKYQIENKEVECTVGFLVFLTASETSGIMKMSAIFTAKEKHVEAVNPIEIYFDLSPWTPLQSRQPSTDAAEGRTDSNTTLKVIQDWIHECDTQHPACKPSFSEIDSLWVPSLLIFVGSSATPALHLCKDTPRGSKYTSLSHCWGGYMPLRLLRSNLESFKQQITFSTLPATFRDAITVTRQLDIQYLWIDSLCIVQDSADDWARESLLMYQVYSNAAFNIAAAFARDGRDGLFSERHPLSVQHCIVEVDWMASVKGDSTNGEDGNLVGKQEANWLYEVIPDRAWEQKIEESPLSQRGWVCQERLLSRRNLHYADGQVYWECAEKCASELFPTGIYNVKPSKATKIKEAANLQNKTKSSKSNILAQAKSTKNLDAWRQIIAHYTSCYLTYESDKLPGISGLAKYWQELWGSEVKYLAGMWNVDLPYQLLWRPIQPRPHLTKLMYTWTRPKVYRAPTWSWASINGPVHILEDPVFMLNDNVKVVIKVNDVRIDYASSSEFGQVKGGQLSVSCRLARVVIVSKPGDQLDVFEGLKLDLECLISVERATVWMDNYDVKRNTSGIFRDIFFMPITKESHSKTASWNSELQGILLQEVPRRKGTFHRFGFCIVFQEVAQLFYEAFDFFDVHAEDSLERSRSATNEILYNIKII</t>
  </si>
  <si>
    <t>&gt;6830_g</t>
  </si>
  <si>
    <t>MSEEGRKGISLRTKRKARPIISAPQQISGPIQSSPDVPRSAGGKPPLEPPPQQRRGKTSDLVKRRYSSRFNNLPTEFDPAKPPVPSVPSIPKQFTPSNERERGPSPGRRQGINVDQKALRDPHLRPDQYIGGVLSDASEQDIDGYQQSLKGLRNRASTELQQNVYQNRTQFIKISKEAEKLKGEMRALKTLMSDLKTNTTALRMASSQGPEASSDFNSSFPTTLSKKDRRSSVADRTALWNSQLQALWKTVEGSQKFLPALPGRHVIQNAGVWIELDNATWKSRRAMQIILLNDHLLVASRKKKKVDGGSHGDQRHAPSKLVADRCWPLLDIEMVDLAGTSESTSGRNKVADAIMIRGVGQESFTYRTEKSEDNEKVILMMNFRKAVEELRKSLRSERETSNKAKETINYFASRDPGLLKKTELLETLSDIKDMLIEVDGKQQNLRWVESEVDALDIDIALQRFDEAVKRVEKLNALAKGLKSNIVAQDFITFKADERANKLAGLITRELVDAHSWLQKTRRNVNWLARLGFEDRAREAYLEARGNSIHKLSRQLIFQGNLPEYIWGVSCVYFTSIRNTVSTFQSCFPPLLMSACVKWAKEQVDTFNVILARQLSSTERGSPVWTECMERAMEHAKMLSDVGLDFKSLVGRDPSSDSGQNGPLGLGLVKAI</t>
  </si>
  <si>
    <t>&gt;805_g</t>
  </si>
  <si>
    <t>MFSVQQYITAIDEKISRSTFGRVFRLDGSNHPKERRGSKFVTEIRAGLTTFFTMAYIIAVNASILSESGGTCVCSDPTLKAGGCQGNSEYNNCLIDIKRDLTTATAVIAGISSVAFGFFTNLPVALAPGMGLNAYFTFQVVGQHGVGKVSYQLALTAVFVEGFIFVFLSLIGMRQWLVKIIPASVKVASGVGIGMFLTMIGLSYSGIGLITGANAAPTDLGGCPPQYLDPDSGACLSHKMTNPTMWIGIICGGVLTAFLMSYRVKSAIIIGIAVVSIMSWPRNSTFTYFPHSESGDEMFSFFQEVISFHPIQNTLVVQDWNVTASGVGSHFALALFTFLYVDIIDATATLYSMARFSGVVDPETGDFPRSTLAYCIDAFSISIGSLFGCSPVTAFIESGAGITEGGRTGLTAIVTGICFLISIFFAPIFASIPPWATGCTLILVGCMMMRQVTAVNWGYLGDALPAFVTIVTMPFTYSVAYGLIAGLFIYTVLNGLIYITTKLSNGRIEPPDADAAEYWTYKPGGTPPWFIRAAQGKLWNGMPGVFGGEGSIAGRTEASEKELVEGLHGLRVRSQEIEGVEM</t>
  </si>
  <si>
    <t>&gt;4058_g</t>
  </si>
  <si>
    <t>MDSQQFRDAAASAIDEIANYYDTIEDRRVVSNVEPGYLKKILPDGPPEEGEPWANIQKDIETKIMPGLTHWQSPNFMAFFPASSTYPGMLAELYSAAFTAPAFNWICSPAVTELETVVLDWLAKLLNLPDSYLSTGQGGGVIQGSASEATVVVMVAARDKYLRETTAHLSGLELEDAIAHKRSKIVALGSAAAHSSVQKAAQIAGVRFRSVPVSKNDEFALTGATLEKVLEECKTQGLEPFFLATTLGTTATCAVDDFSSIAATVAKYAPPNKPGEIWVHVDAAYAGAALVCPEYHHLTAPFEHFHSFDMNMHKWLLTNFDASCLFVRKRRDLIDSLSIMPSYLRNEYSESGLVTDYRDWQIPLGRRFRSLKIWFVLRTYGVKGLQVHIRNTVKLGETFAGLLATRKDLFKIMTGPSFALTVFTIIPKDGGLEEQDKITKAVYELINKRGEIYITSSVVGGVYAIRVVSANPKAEEKSIRKAFGILVETAEELRDGTTNARFPNGVVKN</t>
  </si>
  <si>
    <t>&gt;8300_g</t>
  </si>
  <si>
    <t>MAPMAFGDKLNLYSMIGTWLGTLFTLIGLVAVIAQLRTLLKGFAGSSDEIARAAAGNWEVCLPKLRRSDTGIIEGNSPSLRAWIQYYYKEEKSIAVCPYERKSMSGRSSWSSLLCRLQILPEEFMNLGSWDSRDGAKKPYTQAHKTADILVDGSKISYGLSGDEFAALLILGGFSPSKFDRKETTQTISHLGSMYLASHSGDPFSQVAQLDETFWNCFNTLASDSGKWEGRYADRVNVRHCIDLALGIFRFDCVGKPAMLIFDSHGSTNIWQSEKKWRWDLLVPNERQVLSIRRNLTALTGGSMEQDLLLYDIKRIAFPDFCGIFGGARYASKQQTPAFGLVAPLLNSVFEIAFSLKVLKPWGLFPVMPHSIVRAFCPLLKDLVDKSKQSRITASESIILVERFKALPIAIRHNVPHRTRAMMDVGLDSLANIEEAGSFSGLSARCSLYYDAIIFLFQNHNLKLEDVEAGLAVRCAVNFVDNLADSSGLYQKAVLCKLLCADRAGEVSALQCQEELGMWLKECLDGKQGGRSEKWAEEVLALYMYAWLNEAKDITDDFRENFRRRVFLG</t>
  </si>
  <si>
    <t>&gt;9687_g</t>
  </si>
  <si>
    <t>MAHNQQRENQGPGPFTRDDEPRDWSTGETPDKTWTYRQQVSRSSHERSYRSFASMTGDQFPPKAMGYSTARPEVRYRGVATSPYKTQQLPPYMGNTSFGSMSMTSGNQSGLNPYQEGMAQANTRFGAPFIEQSSRPNWAQDDEGGVSETERIESSQKLATVPAAKSKYKVKAPKPSVNNNVFKGEIKNLGDFLKIRDRKVSDLAAVGVHSENQGSRIPDHQFLKYSERMFNAFIYLGEDLVGWSQAADRIEEGFYLSTVIETKCWDLMIKAARAQTGIQNCDKHEGRYFEEYSTWEDRMDVIVENMRVNKTYCNTIMAGDPVARIADAPATEQKMKYLNKKINDKRNVQVTAGINAMAVVKANQEVDLPTLKTLLRKQIGTKRRDEGKGKVPTIEQYNIGDDDDMEGDVHSSSKTTKSYRNAAKDEMTEKECKLYLCDLLQVDRSWASRLTLLELQFIARRYEKESWECCFLDTDGAAKGIFRNHKIFCPAQKEWLGHFALHPDYEHSYRKFFEDRGELRDDEWVLSHLTHGKNLTGKQLEEALNYKEQCDLKYSVGIGRNPELKKLLGIQD</t>
  </si>
  <si>
    <t>&gt;10140_g</t>
  </si>
  <si>
    <t>MSMDRQPVYSLSVLPPKDDEPDSNIAVRQELERFILEFRLDNVFIYRDQLRENVLLKQYYCDVDIDHLIAFNAFLEDRLTKDPAEIIPLFEQALKTCTHRIVYPSDKDVIIPEHQLLLHSSQDHISIRDLDALKISRLVRVPGIVIGASVLSSKATALHIQCRNCQATKILPVAGGFAGVSLPRICDRPRVPGDTQCPMDPYVVVHESSQFVDQQIIKLQEAPDQVPVGELPRHVLISTDRYLTNRVVPGTRCMITGIFSIYQNKQSKGSNTTSAVAIRTPYLRAVGIHSDVDTTAKGQAIFSEEEEQEFLEMSRRPDLYSIFADCVAPSIYGNQDIKKAITCLLFGGSKKILPDGMKLRGDINVLLLGDPGTAKSQLLKFVEKVAPIAIYTSGKGSSAAGLTASVQRDHTTREFYLEGGAMVLADGGVVCIDEFDKMRDEDRVAIHEAMEQQTISIAKAGITTILNARTSVLAAANPVFGRYDDLKTPGENIDFQTTILSRFDMIFIVKDDHDRARDERIAKHVIRINMGARGIEEQAEAEISVEKMKRYISYCKSRCAPRLSPEAAEKLSSHFVSIRKQVHAAEIEADARSSIPITVRQLEAIIRITESLAKLSLSAIATEAHVDEAIRLFLASTMDAVKMGSGSAGSKELNEEVSKLEDELRRRLPIGWSTSLQTLKRELVDGKGYSEQALQRAITILQRRDTVTIRGQGSQVYRSGA</t>
  </si>
  <si>
    <t>&gt;7542_g</t>
  </si>
  <si>
    <t>MSRNICISAVDGQTGFLIAELLLSDPTFSSKVDSVCGLTLHPESPKCKELQKLGVTIILHQHGRVKDVEATLKESGADTLCIIPPSHKDKFDITMELVAAGKKVGVPNVCLVSSAGADMADPRKQPRLREFIDMEQLVLEAKGDAGTSTGTSPVIVRAGFYAENLLNYSPQVKEGTLPLPIGPNHKFAPIALGDVALVVAHVLAGKGKHGFDDKHRGQLIVLTGPMLGAGEELAEAARQALGMDMQFEDISEAEAKRVLHAQASSDASEIQYLLEYYSLVKEGKTNYISTCAFHDITGQHPQEPVEFFKVYAGEFKAEHASKKRKTNGK</t>
  </si>
  <si>
    <t>&gt;7525_g</t>
  </si>
  <si>
    <t>MKHATKIMSKDRKSNNRSRESTLPMLLPDLGGRDGHRGLHKQDDSSDIDQALAGIGVGISELDLSRPAIPDRLECTGKKSQLNCGSHYTLDEIREATSKLSGISLLERYLGEKNALNVSTQERLIQTTL</t>
  </si>
  <si>
    <t>&gt;7231_g</t>
  </si>
  <si>
    <t>MKLPTYFSFEIDTLYLLNDDPFDSTMAPKVKRLAVDIEVLNDPEFSHELQPGGKRDLEQVLKRVSFFPKLEEVVFLQRPPKDGIAGSRFSWKMLDLKPYKVSPWASGLFSALVSRVERKWVEDGGPQSCGRG</t>
  </si>
  <si>
    <t>&gt;10801_g</t>
  </si>
  <si>
    <t>MSSLPQYQHVSSAQASKPRSRLSLIAYLAIFLGASWGLYALISQPAATQVADEAAATTLNGGAMDGEEPGYGTNAQLVFSDMIKLADFPSTSLPQTGKHRNSGRLVVVGDVHGMKEELEELLHKVQFDSTKGDHLILAGDMISKGPDSSGVVDLAIKLGATAVRGNHEDRIILAHADMSTKHLPVDTPDPSEDINKTNDVLEEESFSHGDYKDRALVKLLGEKRIKWLKACPVILRVGKLGSMGQVIVVHAGLTPGVTLESQDPTMVMNMRTISDDGIPSDDHDGTPWVKVWNKYQKKLPKKERSTVIFGHDSKRGLQIAKYSKGIDTGCIRGGKLTAIVIEGGKADNTHQIVHVKCKDGRAK</t>
  </si>
  <si>
    <t>&gt;10376_g</t>
  </si>
  <si>
    <t>MEARFIGRATQRAKLPTHYSTRHSRCRPSSTSSRTTTKPRSPQANPIGDYYASILESPTPYVSSYLPNTSSTLTPPIKSTRVDAAAPKPTIIFSSRLSSPLERHSEIQKKSKLVAGVWVPPKPSEPDDCCMSGCVNCVWDRYGDELEEWAAAKKKADVALRKERGKGGKRRGGTGLMLGEGEKGATHTMVSMDDDGGGSETNWGAGSEEGEDLFRDVPVGIREFIRVEKRLKEKHAREGSVG</t>
  </si>
  <si>
    <t>&gt;2359_g</t>
  </si>
  <si>
    <t>MVKHKSQWPWSRRKSLWDPPTTLDKILDSPLRALISIVYPLLLTLRGAPFKPPKHRPTVRIICISDTHANTIDVPPGDVLIHAGDLTNAGTIEEIQAQLDWLASLPHPEKIVIAGNHDSYFDVRSRKEEDRKGDKRLNFKGIHYLENKAITLKFRGGRRLNFYGSPDIPQCGGSDNAFQYQRELAPWQNRIPLETDVLITHTPPRHHLDLGIGCAGLLEEIWLVKPRLHVFGHIHSGAGREAVFWDKGQRAYEKLMGRKKGGILLDIIPSAAWVDSLKIVWHGVKVLAANCSSSLTANGTPSNQLFSSSTDITEYLAPCETFIGGVSFKLDIIGSITLDNLKNITGDLVIGNTYETINTTNTTSLSLGALEHVGGDIYIGLDTITHLNLSSLVSVNGSLELNSDGGQAVLRALQLPSLLSVRGDVSVIGFPVMNTIELPSLTSAGNLHMNNLPVLSQVNFTNGLHITNSYPEYEPNPTIYIDTTGLESISSIFISNSTTVTITNNPTLHSVTLHGTASNSTGPGASNPVITITENSPNLTIAFPQLTAYMGDLIFDTAASLNIDDLVSVSGAIAIKGLMPTFSAPNLKIAQSLTLGTLLDTFRGVSDASLPLLETLNTLDIWGTPTPWSSSSLYIPEIKSIEAFMFFIDSASFCQYWEHQRCLGVIVDSFCCGSNCPSIPVLHSQAECDKKYPATGLTYRTKLSIGLGVGFGVPALALLLWCLYIWRRWWMKKKNSEIQPTVELAGLPNENHEPLPKYQRHETIEQDSELPGYDYATLNRADTNVRNSVARSA</t>
  </si>
  <si>
    <t>&gt;7045_g</t>
  </si>
  <si>
    <t>MTIDSKGIKSIQRSGCSAGESQSPFNVYSTIDVNYNLTIKFQYGISRLAPNPQLADLQITDLPNLLPSLGFKFPAPKHGIRLAATNLDRCSGITFFLSTRDLRAIHAHTHAAPTADATFAQIDPAVQRSISWVYVPNPPADKISAFGVRISTKHGGELQLKRRSYLVRTPHRGDFYIGPPPVGSGKDYAVHTPPQSTLLSTVADNNLIFIRGVLTKGGFYSTAVPPAPENPPLPDAYYTSAELKDVTSIWIFRDEKDQFCRGLIVKYFDGTERALGCCRIGVDPAERCPAVEQLSFKASQRIDLSIDRTVIVRTYQVSKDSGYDNAGWTSCSEGDIIKAWATEREMVMTTTLLKRGGYPTL</t>
  </si>
  <si>
    <t>&gt;3503_g</t>
  </si>
  <si>
    <t>MAGLTRCIGKRRAEKEICGWTSQEGQVKRDKSRGTSQEVPSIRRMARRGRRWEGRRQEGDKRLKREKRAEGAERAEETRRDKKRQEEARRGKKRQEEPL</t>
  </si>
  <si>
    <t>&gt;9482_g</t>
  </si>
  <si>
    <t>MPTPAAGPSHLTNNTSLLQTFTIFLTVAIHTILYERALYPTSTFISARKYNLSVRQSRHPTVCAWINNAVSNISSLLFKSSVKRVVLVIFNKNAEIMERFLFDIERFPTVDPEENWTEFEITGAGDSGISIQDIEEQLRGALRRLSYGCSRLGPLPEGCTYTLAVELRDRAEAPIGHPQPWIPSEPSLQTGEKGDSQTIGNDLGGIKTHPVRLVEAGEFILETWIEEGRAKYHDNGQ</t>
  </si>
  <si>
    <t>&gt;6125_g</t>
  </si>
  <si>
    <t>MPSKGIQIYSYIGVEGCEIEFSVPGQTLTRNQFRVFSDDHLEVDKDKIKGPFNSWGTFSFTVKRNGIQIAQESVEINALTGNLGGGSMKSMANQMSVVTNDAIIAYGFYDAGNGVAGLPKSDQCYVTISPNYSGWQEQLAPSGSPQASKPFKRLFLPAAHDVGMNSMQMADAVITSDALVEVMIKINPIFAKLAGMMTHEAMMHIAPNIVQGLAITQKDVLRTILSIGARYFEFRPAYLHSAIRADHPISDALYFSHSAIPGMPYEQFLHDVVAFLMTHPQEIIVTQLRWDGVPAECEHPSDQDLTNYMNNALGVSNGSIVQGSVDDMLKLSIQQLRDQHKRFILFGSIDSFSTYTDAGNATLTGDSIVAEFNNITPQSQAGKPFTNLQCQATATNIPEAVAYSVLAANADNSCLLATKPICDSKTLPWIRANAGRLDGGELAIAMNDFFDGATADVCVEWSRKRLE</t>
  </si>
  <si>
    <t>&gt;6501_g</t>
  </si>
  <si>
    <t>MSQWSLDDGSTSVCSSMCSVSHGPFNKGQSQQNLINVGILPPPDERHGGAGFPCVSSPGEVDGASMYREWAVGNTLLEGEFPSKNILRDQSKHHHGIKKATTLTTTSSEYDSRCQGTPKVQIGEGKAHKYPQSRFLPNLRACISAPITLNDTAYAHKPSRKSLDEILREASQAKSLDNHSGQPHMKTGPKPNKGKKPRIHPYEFLTSIILQSREQRGSVTSRTNTSTDQIGEVSKFSSPRTSETLPSEASLSSFLSLERPRAKSQRVISFPPLKPRKTTNDWRSPLPDIGSPNSITESQTLYGLGLDMTRSCSSWSSQMEDTQFIVDQKNQLRHLDILHFLRPSEVTSDCDPSKKRVCTFDVHPKGELEHPSSKWRILSTPSVRKSATVSEDEE</t>
  </si>
  <si>
    <t>&gt;8487_g</t>
  </si>
  <si>
    <t>MGSCFSSPKGLHSNNASHDIALQEDLTQGGVPDVTASATMRASLMMRESITEVELQLQILACRSHFNIFHEQLYNPETTTETMLETRVDAEEFKAEMEVNLRVLGAMEGPHRDVILLNIAVLFMLEDGLDHIDMVLITRGHEGGKAKINF</t>
  </si>
  <si>
    <t>&gt;9971_g</t>
  </si>
  <si>
    <t>MLASRELLPRARQIVFACHRTFCSSPQRLEHTTSPVLNDYRASSLQTEKYDLLIIGAGAAGLCAALRAHSRGLKTLVVEKSSKIGGASAYSGGGVWIPNNHVSKAAGVPDSVPNALKYLEHLIGDVGPVSSKQRKMAFLAKGPEMVAFLEGIGFKWRCARGYPDYYPDQPGGNIGRTIEGDIFDLKSLGDWEKYLLLKPDDIGFAGHCDEYRHIPIFKRTFESFWIFIKIAFFRSLGRKLLGQRPATFGKSLVAQLMFLSKNRRIAIWRRSPLVKLLVENDRVVGALVDREGTPTSIRAEKGVLLCAGGFARNLEMRQKYAQEPASNKWTMVPSGDTGDAVQAGQNVGAELALMDDAWWGPVFVNSLTGENWFALAERSLPHSIIVDSEGQRFMNESQNYTDCGHAQYDRHKLVPAIPAWFIFDSQHRNKYMLWTFLPGKTPETAFNSGFITTAKTIQDLAAKIGVNEEGLKTTVSHFNEMAARGIDDYFGRGRTAYDNFLGDPTCKPNPNLGPLNKGPFFAIRVWPGDLGTKGGLLTDENARVVGKDGKPIQGLYAAGNTSASVMGRTYPGAGATIGPALTFAFIAADHIAEG</t>
  </si>
  <si>
    <t>&gt;852_g</t>
  </si>
  <si>
    <t>MQNVDVILTDYEPHPLTDAGYNASAGALVELTRLTENHDQPPTAHIHGASYTEEAHAWLSKFLPKTTIQSVEDKFHLGNYVLDRQTGEKTWEAMSIYVRVGMHLLYYGSQQEKALHWKKTLELLKSQSEKMGKEYDSPESKQHIIPFIESFLLWPTLNEMVEPDPNAYPTFNAFFSREIKESARPIQEPDNDLVTSSPADCRLTAFPTVDLATKYWIKGFGFTLERLLGNPQLATQFDGGSLVIARLAPQDYHRWHAPVSGKVASIREIPGTYYTVNPQAINEPGTLDVFCENRRSIMMLERTLTGSPIAIIAVGAMLVGTIKYVNGVGNVGAQVRRGQCLGAFYYGGSTVIVLYPPGEVILDKDLVQNSTGLALETYMKVGWRTGIKA</t>
  </si>
  <si>
    <t>&gt;6529_g</t>
  </si>
  <si>
    <t>MSGKRYALVPMGEDEVGPAKVVEKKKEHRRHGEKSSSRRERHRERSRERSPARSSEHHSKTIRKREVNDADFEDRWGDEEYVSEDEPEFKESAAKRVKTTHGKEGGEEEDIDEEEKERRRDQAEKDAFAKRLQSKDADRSKKIVEDRSSAKEGSILAQRRALAEDAAARSAALPDLRERSRQEYLKKRETERLALLRKQVAEEQGELRSGVRLSEKERAEFAKNLEVLRIAEERLRIDDHLDGYAMPEDYITEKGKIDRKKKEDAMYKRYVDRDEYGQEKFVTEHEEWEREQASKAKAQIQSTERVDQGEYDYVLDEEQGIKWVMDSKLPGEGQGLSKEERFLAEQLKAAEKRALSMEETRKSLPIYAYRDQFLAALEQYQILVIVGETGSGKTTQLPQYLHEAGYTKGGKKVGCTQPRRVAAMSVAARVADEMGVKVGNEVGYSIRFEDSTSDKTVLKYMTDGMLLREFMTEPDLGDYAAIMIDEAHERTVHTDILLALVKDLARERPDLKLLISSATMNASKFAEYFDDAPIFNIPGRRYPVDIHYTPQPEANYLAAAITTVFQIHTTQGKGDILVFLTGQDEIEAAEQNISDISRKLGSRVPELVICPIYANLPSELQSKIFEPTPEGARKVVLATNIAETSLTIDGIVYVIDPGFVKENVYNPATGMSKLVAVPCSRASANQRSGRAGRVGPGKCFRLYTKWAFMNEMEESTTPEIQRTNLNGVVLLLKSLGINDLLEFEFMDPPPTETLIGALNQLFALQALNHQGELTKMGRQMAEFPTDPMLAKAILAADKLGCVEEALSIVAMLSEASALFFRPKDKKIHADSARARFTVKEGGDHLTLLKIWNEWVDNDFSYIWAKENFLQQRSLTRARDVRDQLAKLCERVEVTMSTCGAADLVPIQKAITAGFFPNAARLQRGGDSYRTVKNNTTVYIHPSSVLMDSNPPIKMVVYYELVQTSKEYMRSCLPIKPEWLHEAAPHFHKKKDLEALEERKMPRGKL</t>
  </si>
  <si>
    <t>&gt;2171_g</t>
  </si>
  <si>
    <t>MSRFQPLLIILTVVALMPTLLFAQEIDDDDSVKIFNRKRNAHACIMSIVFLVLYPLGAISLHLPLPSSLRNIRIVPSVHAPIQILALAMMIGAMGLGIDIARELGFFSRGSVPAHVVIGLLATCMIILIQPTIGILQHLHFRKTGRKSVYGYVHRWNGRVAIILGMINQGLGFQLVGIGTIVHAHSLIRNFVILGVLGGIWFTLAMWDAFGGVVRKKGSVVENGEIKPEIVE</t>
  </si>
  <si>
    <t>&gt;588_g</t>
  </si>
  <si>
    <t>MSFFKKPFHKFKDASSSGNTSTTGFDSEASKTEGIDDAVSPSSDTKFKSHPLNSNALAQALNGTLLGKGRSNGRESGASTPDSGRQSREIIDRERVRRSMDAARTKADNKKREAMARIKDERFLAEGPPELTKLYKPLSMNMSKRWDHEARVRFADLDFAKSEGQSIWFRARIHTLRRMSAKLVFIVFRQQTMTVQGVLQSFKQHEALQEGEDNTGTISEQMVRSIEHYPSETIVVVHAIVRKAHNRVKNATIHDYEFEVYEVHKMGCLTENVPFTVYDAENINRDREDDEEDEEDDGSGSSLSVFSDDISMGIPRASTDPSRLPKGGNSQVIGRSMSVGRSRKPRDPVSFDGSPQKSEEMSRSMSQRNRKTEDISRSMSQKKRRSQLGSQGSMDIYRQNRSLPQRVRLNNRIVDLRTGPSQSIFRIQSGICNLFRSYLDSQGFIEIHTPKLQGAASESGATVFEVNYFGRPAFLAQSPQLAKQMAIAADFERVYEIGAVFRAEDSNTPRHLTEYTGLDLEMALEEHYHEALDIIDGMFKNLWQGIYDRYSAEIEIISHFYPHEKVTWLEKTPRIPFSEGIQMLKEDGWRNEDGSEPSELEDLATRAEIRLGQLVKEKYKTDYYILDKFPASARPFYTMPDPHDDRITNSFDIFMRGQEILSGGQRIHDAKFLEKRMKDKGIRPESMSEYLEGFRWGAPPHAGCGIGLERLTYLFLNLGNIRLASLFHRDPKSLPARPPLLVLRHEEASTTNPPWERDDLGEFEPSHIEQSVTGMNTPTMLDIKARLQPLEKLIANYGDAANTSWLDARYHVWRHASTGAAQGFVIYNNYAIAVGQPLCAKNQYPQVVSAFLQFLKEDHRGLKPLWMIVGAELEEYLGEKFGWRTLACAAEERADTRNNPAAKDKDLARKIRHAEAEGVKEIDLPVGEPVPQELAAKIDRRIEDWRKNRKGTQVHLTEIRPWIDQEHRRYFYSIGRDDVIHAVCVMHQLSPQNGYQVKFALEFPGAPSGTIEALILHSVRAIAAMDPECKQVTFGTGAMPELKGGRNIGKTRLKALKKTYEAINRQFALTNKSEFREKMGVVNEPVYVAYPRGGLGVGGVQALMGFLKEDA</t>
  </si>
  <si>
    <t>&gt;6884_g</t>
  </si>
  <si>
    <t>MAAIVSPTSMYGNGPPPPYSSGSWPPASHNSGLISPPDSRRTSDNKNEPPPPIPTQQPHRQSLPSISEALKDGGLQSSIPYASPISASIPPSHQIPYNQSQAPSIPRSYPPSEHAHYSIPATLPQPRQPTPPQPIHPQNIPFSRPEPGPSSFSEISRHSSIPTLQAAPAPHHSYGAPRYEPGRYEQARYEPGRYEQDSRMYDHAPNGYSQPPPPHSQPTYNYGPPSSHQTPTAAQAGPMFTQPRYDAPPPDPRDEWRGSKDYEKPIDPAAPFRQGIKRHLDVYDFENNLTQIQFSSAQLAEWSDHYIRIAGEQPRGINTIPDRMPTLENVEEMLVTASKVQNALERLKEMIRTNQDQMREDQHLREQRGKGVGFFEDDNMSIYDEKVGYYGGEGKKRRGRAAPPGKCHSCNRSETPEWRRGPDGARTLCNACGLHYAKLTRKNTVKQSQGPSSEGPFVPRGAPLRPKSMDGVSPRPL</t>
  </si>
  <si>
    <t>&gt;2082_g</t>
  </si>
  <si>
    <t>MVRKLKHHEQKLLRKVDFTTYASDNNHRDAAVIRRYNIQKPGDYTKYNRLAGSLKQIAHRLAALPPDSAFRRKHEELLLSKLNDMGILPSTASSAKLSEVEKNVSVSAFCRRRLPVVMTRLTMADTVQAATKMIEQGHVRVGTETITDTAFLVTRSMEDFVTWVDGSKIKRNILRYKEKLDDFDLL</t>
  </si>
  <si>
    <t>&gt;7017_g</t>
  </si>
  <si>
    <t>MSDSLDYLQPDFEPSSLTVPRLRSILVSRDIAYPSGAKKAQLVQIFTDEVLPLRKKILNERARARRTSKGITNAEVDDEDMTPEPPAPRAATPRARSTRKASRRYGSESEPERVMAPRSTRKASSRYRSDESEQEAPILPPLRRASRSPAKKTPRPSSKHARASEDDMGTDLDGVRKTSRTTRRSQAPTPAIQSAPILPPVLQSAPELNHEPRIKEEPDRRESGFTYDNPFQSGSSPPASAERKRKSLGSSTSKDIMRRRTAERRRTEPPQAQVETDIHPPRSDTFEMPIGVMNGLKDVDEHGVEASEEFTPEEQLELAQDRAEHGIKALGPLRPKKQHKGFSIKGPLTVLALTLFGGYAAWYRQERIAVGYCGVGRDATQVIPPNLEVPDWIRLLAEPACEPCPQHAYCGKDMDVSCEKDFVLKQHPLAFGGVVPMVPSCEPDGEKQRKIKNVADKAVEKLRERRAGWECGGLTDSKGEVETEVGIDSEELKKETSKLRRKGMSSAEFEELWTQAIGEVKGREEVEAVVVGTRTFLNSTSLARLPFSCALKRSIRLYVAKYRRAIASVILAISLFFYIRSLFASRRKQNAMIPKLVSVTLDRLAGQAALHALDPEQTHESWISVGQLRDDVLRDEFNIHKREAIWGRVKRVVEMNANVRASQREGRSGEISRAWEWIGAVDVGGDGAGGSGPVGNQRRKSGRVSYGEGLGLGVVSSPLERKEKEAGSRWEESRPVY</t>
  </si>
  <si>
    <t>&gt;9808_g</t>
  </si>
  <si>
    <t>MFRCSLKSLDELDKVEAQEREESKRHGSSYPADVLFAFDPLVLLDSI</t>
  </si>
  <si>
    <t>&gt;4566_g</t>
  </si>
  <si>
    <t>MSLLERHLEQIALSAESIATLPFPPPKIFTNALLSTPDITSLIRDTEAHERALFSVPPHPPPVTASTPYADPKTSAGRRRTVFNVAQGEVTTGTVGVGSHAPRRNTAVAAVLGAELNSQVRRTEGKGEIDIEVLLQGAEKLNSVYSIPGVPERIQSLRNRHSQVMGSLRHYEKKVEKQTRELGRMNRGDGWEEDSEEQDEDFDEAVHGEDEIEITDDDLRREEEEIRELERRKKELEERVSGMERDLGGLLR</t>
  </si>
  <si>
    <t>&gt;4241_g</t>
  </si>
  <si>
    <t>MASAVAQHPLIQEPSTAPGSHYNFLPSVVNTTGQTPDDIPHDVETTLYYFKDNEDGSPPQPSYVGKPETYNRPAQEKHVTVHDIRGAEDNYKLDTHGFQVVKHESKEKDFLDDEEIRAIYYPETEELLKKTTGASKVFIFDHTIRRQSNDSRLTPAEQNARALRGPVQRVHIDQSYEAGPERVKHHLPELAPTLLRGRYQIINVWRPIKTILKDPLGIAEAGSVKDDELVPIKLIYPDREGETFSVRAAPTHKWYYLYKQTPGEVVLIKCFDSKTDGRARRVPHSAFVNEEFENEATRESIEVRALVFHPDDTE</t>
  </si>
  <si>
    <t>&gt;2705_g</t>
  </si>
  <si>
    <t>MADQTSKDSATRERIITHMNTDHAVSVALYLRHYAHLSSRASKNAVLTDMTLSSMTIRSRDNKTYSIPFNPPLTSWAEVRQRSVDMDHEARVALDISPNRITEYYPHRSPMSVVVFGACLSVFSIFAVRDKIVPGTWFYDKALRWFPGGGEWFVRLGKAFTAFVVVVHTVEAVVLDKKLQKFGVERGTGLWWKWIASCMAEGAGCFARIDAAVKRKEAEAAKAAG</t>
  </si>
  <si>
    <t>&gt;4642_g</t>
  </si>
  <si>
    <t>MTIFRKLLNTAALTTAVGVGAWSFSTRNSKFVPILPTDPIFASPTYLKNNPNRNPATQDLCVRRVPLSKIKPQLLEKEGKLVEAFCAGVWGGLGMLFIYLIGDIGTREKKGTGWALKKKANWIFQSIGYAFQRRFMEKRYRSDPSTSHQLWDASDLLSSTYEPGTEITDHFQVVSKTPKSIIVRCGDSPKVKGVRDSDGLFEIGVTIDREKGEAEFRLKSIFFKGLGKADSKPMPDYVEFVHRLYTKLWMETAIQNVMM</t>
  </si>
  <si>
    <t>&gt;3566_g</t>
  </si>
  <si>
    <t>MFAAYTKADVASHNTHGDLWLIVSDEVYDLSKFQETHPGGAKILKSVAGKDATRAFRRHHDEGILQRPTHRDLVVGKIVERKVQAIVEEEEDEEGSDEEKEKSTSVFGLGKLKKIVLRQGVSDLMNSANETNFTEA</t>
  </si>
  <si>
    <t>&gt;8797_g</t>
  </si>
  <si>
    <t>MVFSKLRQHHARNIATIRNSPLSEISGSLGDLGTLLPLMIALAVNNSISLSTTLVFSGLWNILTGIVFGIPLPVQPMKAIAAVAISRKFSIEETTSAGFTVAIVVLIFSITGLLQWFTHVIPTPVVKGIQVGAGLSLILSAGSSLLQPLGWITPNYADNLLWALFAFVFLLFTQSSPRIPYALLIFLLGLILSLSSTGTHNLPFLHLWHPSIFIPTWSSFRTGALDAGLGQIPLTTLNSIIAVNVLATDLLPQVPTPGVTSIGLSVALMNLIGGWFGAMPVCHGSGGLAAQYRFGARSGSSIILLGLFKMLLGLFFGETLISLLRGYPKALLGVMVLAAGLELAKVGESLNYGARDLWEASEVGGDRGRGSTVLKRLRDLSNQERTERWMVMFMTVGGLLAFKNDGVGFVAGMLCHFSYRLSKSWSNSSSGRGNGLFRRIRRATNARGTEEQPLL</t>
  </si>
  <si>
    <t>&gt;2467_g</t>
  </si>
  <si>
    <t>MADRNPQDLAEPHDSTIEQSKASQTFTSDKLHKEDTQGVENSSPALPPMDNNRNDIDGVTEEGSSESDQHSVVSSGGDERTAHGDPNIPCLKKAMSDEDLLLHKLEECQGRLADVEDAHMHLLIERQMAQIRLFPRFLSAPSVPQSRI</t>
  </si>
  <si>
    <t>&gt;10672_g</t>
  </si>
  <si>
    <t>MADLRQSTDGPTTASEEGYDTSLLPDFDKEFLQEGDLEAFAEALSAPDTLPEDGATSPGPPHGSFAEKGWFLGREGGSVKLGNGRPDGGLLRRGSTMSFGADGKPREKMFITAQNDWAPVIPKKAGKRGKKGKRRKSQRRDETREGHLYTLLKWPMLVFVGVWVVGLGASYLLTRLYIWTYENFVAWRGKRNRLRTKLYAARSYKEWVGVAEELDQFLGNEGWKSIDEYAYYDSTTVRRVYEQIRKCRKRVEEEEKNANPGAGETQPSKSMEELRNLIQACVKNNFVGVENSRLYSQTYYGTKNLVQDFIDEVEKGVTTLVNTNKLPFEEKRALFKSMHTNYGRTALCLSGGATFAYYHFGVVKALLDAGLLPQVITGTSGGALVAAFVATRTDEELKKLLVPALAKRITACRDPISVWLPRWWKTGARFDTLDWAQRCSWFSRGSMTFREAYERTGRILNVSCIPADPHSPTILVNYLTSPDCVIWSAVLASAAVPGIMNPVVLMMKTREGNLVPYSFGHKWKDGSLRTDIPLKALNLHFNVNFSIVSQVNPHINLFFFSSRGSVGQPVTHRKGRGWRGGFVGSAAEQYLKLDLTKWLRVLRHLELLPKLAGQDWSEIWLQQFSGTITIWPKTIISDFFRILSDPTPEQLARMIHFGQLSAFPKLNFIANRMKVERMIEKGRRETRLGVRRGSIESILSVDDMNSLLRKSEADSAVGTETEGDSDAITTGDEFEEQQLMKDENADQERMDMKLVVR</t>
  </si>
  <si>
    <t>&gt;7989_g</t>
  </si>
  <si>
    <t>MAYADLSFQLDDQSFVLQLQIEEIHAQRELSSSKWTEGSPPDFALAFDDFEAELKKAIVLIEDLKLAHSIAKAVDSDAVAIEESRVEETQFVQDRGFALSLNEDDNLPSQDVTNLPEKPPVGAESDEWDYVLRATEASTLSIESYSTVAGPSAHYASRQRAVLEQLPQLKVECIVCRESVHPHATVRLECRDIYCKPCLKSFFLRVARDEGLFPPKCCRKPIDISTIEAEFLAGELAAYRSAELEYTSTDRVYCADPECAKFIPIQQRTPDYASCEICSARTCMYCKALAHDGACPSDEAKQSLIKFADEQGWKSCYGCGEMVYRYEGCNHMTCRCSAQFCYNCGVEWRNCLCGDWEQELLDERAEQIVDREAPWPLAPAIRQQRVMAMAQELQTNHECDHSGKFTRLEGSRRGKVCEMCGTRHYKYILSCKRCHLLACEDCRRHRL</t>
  </si>
  <si>
    <t>&gt;3237_g</t>
  </si>
  <si>
    <t>MFADQPQISIAVSNVSSDHTEIPTISSSSSRIRTNTAEIDSTIIYPGSVKINVKGAFIVDQDSGGTSPSGKDHRVGAIGNGVIVNGADRDTQDIRLPNHTAVVSHIAVDIGGSLAKLVYFSREPLSQEPGGRLNFLNFETDKIDDCVGFMKQLKIKQQTLNGSRPGALCVMATGGGAYKYYDKIREALGVDVLREDEMECLIIGLDFFISEIPREVFTYSETDPMHFEEPRSDMYPYLLVNIGSGVSMLKVTGPKTYQRVGGTSLGGGTLWGLLSLLTGARTFDEMLGMAEQGDNSKVDMLVGDIYGADYGKIGLKSSTIASSFGKVFKIRRKVEREAEANGELLNGDSNPLSYPQVDAEEQELESDEGRKDKPPPPFSGADISRSLLYAVSNNIGQIAYLQSEKYNLSTIYFGGSFIRGHRQTINTLSYAIKFWSGGEKKAYFLRHEGFLGAVGAFVKRQPRNWGRRGSFEEEVRAPLGREEREEVKAFVEKEREKDEGAERE</t>
  </si>
  <si>
    <t>&gt;372_g</t>
  </si>
  <si>
    <t>MSSMRNAVQRRNHRERGQPEERKKFGLLEKKKDYSARAKDFGIKKAKLKALRQKVLDKNPDEFFFGMVSRKGPSATGKNRTGTLNGDRGNEALSQEAMRLFTTQDLGYVRTMRNKAHKEVEMLEQALIGIKGGGKKIVFVDDEVEQQEKVEEDISMDDDDNEDIGIEEKNRRKLQAKEISKSENRLEVARERLRDLTAAEQALEMKRAKTAKTPTIGGITKNGVKYKIRERKR</t>
  </si>
  <si>
    <t>&gt;6712_g</t>
  </si>
  <si>
    <t>MDAEIRTFIPGIDPVITEYSAGYLSHASNEYVPEEDSTAASPLEEAATSITALLLSASGDPSAENELKITQLVDKWVEMYNASAANGPRKQKLSTARRLDQAIQVGAQRNMSSTLGVSTGGVDLESANTRKLESKVDRRKLEKAEKKIAAKQSKKIFKNVEYEASRLLNQPDDTESYEEFFMKVNPLQLGSNTQGQAKSKDIKLDGIDVSIASLRILTDTSLTLAYGRRYGLVGQNGIGKSTLLRALARRELAIPTHISILHVEQEISGDDTPALQAVLDADVWRKYLLGQQTKITKQLEDLEASRASMADTSVDAEKLDREREALDHTLGDVQSKLAEMESDKAESRAATILAGLGFSPERQQFATKTFSGGWRMRLALARALFCEPDLLLLDEPSNMLDVPSITFLARYLQTYPSTVLVVSHDRAFLNEVATDIIHQHSERLDYYKGANFESFYATKEERRKTAKREYETQMAQRAHLQAFIDKFRYNAAKSSEAQSRIKKLEKMPALEAPEGEYTVHFKFPEVEKLSPPIVQMTDVSFGYTKDKPLLHHVDLDVQLDSRIGIVGPNGAGKTTVLKLLIGQLTPTSGLISQNARLRIGFFAQHHVDALDLTVSAVSFMAKNFPGKGDEEYRRHLGAFGITGMTGLQKMDLLSGGQKSRVAFACLSLTNPHILVLDEPSNHLDIEAMDALSTALNQFQGGVLMVSHDVTMLQTVCKSLWVCDNGTVEKFPGDVQQYKKRIMAQADANGVVQAQK</t>
  </si>
  <si>
    <t>&gt;470_g</t>
  </si>
  <si>
    <t>MHFILLGACFVMSFSQVLAQRAPSSTTTSSAPPSTHTINVGAAGLVFTPNTTSAAVGDIIEFRFYPQNHSVARADYKTPCIPYEDTGVGRVGFWSGFRPVSVVLSNPPIFQVTVNDTDPIFFYCSAPGACTDDGMVGVINPNATETLEVQEEYAKNSTLMFSPGEYFPTETASTTSATPTSTTASSTASSSTDAASVAAPTTTSASSPKGGLSSGAIAGIAIAAAAVLILAAALLYLCGRQRTMGEILQHRARRSSALPPYIPDQGHMSMASSATFPQKAANMETNPLGAHIYSSSQAGTYDRSTAETESYRSRSPPIDEGLDRMMGFDEALGIPGYDRNSPLMRRSIPESPRRSQLSPLSPMSDSSHHHFNDSDVPAALRPTRTAPQQGPHELDVQSGREYIPYTPVDPPGTIGPIPR</t>
  </si>
  <si>
    <t>&gt;6579_g</t>
  </si>
  <si>
    <t>MAAQSKLNLLPPDKTLKSIISELTDLYLKHRTKISRTVYLTLFFALLNRIRSAISEQKAAQQHAHHHQHYHGPTSLSHHHSEATKKKKVELNREFFKNLGKLLKICIPGWRSVEMRLLISHSIFLVARTLISLKVAAMDGQLVSSLVRGKGRDFLWGVLWWMVIAVPATFTNSMLSYHQCQLSLQYRTRLTNYIHEKYLSNMTFYSLSALDDRIKNADQLITVDVSKFANSLAELYGNLAKPILDMTIYNYSLSKSVGGEGLLFMSLLVQLSAQIMRTLTPPFGKYVADEARLEGEFRFQHSRLIDYSEEVALYGGQEVEKDGLDKGYFTLIKHVNYILRKRFTHGIMEDFIIKYVWGALGLVLCSIPVFFKIPGAIAHTMGDRTESFVTNRRLLLSSSDAFGRVMFSYKEVTELAGYTSRVATLLEVMDDIKGGRFEKTLVSDEGSREQLELMNGRGTVVESEDIEFIDVPIITPGGSILVRSLSFSMKRGDHVLVVGPNGCGKSSLFRILGGLWPVYGGTVKKPPLTQVFYVPQRPYLSAGSLRQQIIYPDSLRAMRSKGVTDHDLLEILKVLDLDHLVGSFKEGWDAEAEWRDVLSGGLQQRVAMARLFYNRPKYAILDECTSSVTLEMERVMYEHAKGLGITLMTVSHRRSLWKYHGKILQFDGQGHYVFTGLDAERRLALEDEREELEGMLRNVPELERRIEELSACVV</t>
  </si>
  <si>
    <t>&gt;6223_g</t>
  </si>
  <si>
    <t>MHPYQGDHGSSYTPRAGQRKVLEETPRHNQQQDYYYTQPPRQYQEPHTMGDPYLQKPQHSSMGATFIPGHDDFYMPEVVSPTPQRIMPEVPSNMQEELANLEIAARNPEQQNRVSSSSAASSMQSPYLDQRNSNPQRQNIPGFTASYEHTNASAYQNISRNFRDTQQFVPDSPKFSPFPKVQNPGPNVPLSDEEKEEVLERARPLVLKSTDPEMQLAWAQDALSWVEVASSNALRVLPDGQLPRSTTPRVEHELKRDALNIVQFLAEQHHPKAEFMKGMWLEFGKFGYRIDKKEAFLGYKRAAEKGYARAEYRIGMQYENSNNAQKAIEHYKRGVVMKDSASNYRLGMMTLLGQHGMPQDYQRGLDLVQFAADTADENAPQGAYVYGMLLARELPNINVPDQFLPFDLNDAKLFIEKAAYLGFAKAQLKMAQAYELCQLGCEFEPALSLHYNALAARQGEAEADMAISKWFLCGYENVFEKNEELAFTYAQKAAMTKMATAEFAMGYFYEIGMYVKPDLAESERWYKKASEHGNKDALGRIDSIRENNAFSKKDHEQIAINRIKSMHGSQRGVRPERFRQKVSPMPSIADDRLDMPDPRSSFGAGGAPLRPQNNSPLPPRPVSTAPYPEDDVPGGYNSYNQGLGPNSSSGPQSDRPSSAFGVRPLHHSNTETFNQGLRPGETMRPSTSLGNMSNPPGGRGGTRTSAGWEPQVPGAYRASTGAPSLPQIDMGPPSNFGPSRLQKPPPNTNKPTPAYPSTGPNNSYGPDPSYTRQSAQPAHDASIPRRDTAANQFVGPERNSSIPQGYAQMTSPATSPPIMSPKQRPAEFGSMPNPSRQRPQQITMSSQQGPGARPASGTPAMSEPGRPMAVPATQFTAARPPSAAPSTSSSSSAPPKKQGPATFEEMGIPAGKNDSDCKIM</t>
  </si>
  <si>
    <t>&gt;11488_g</t>
  </si>
  <si>
    <t>MSSLKDIMDVDVEPLQSQAYRRTREAAQQQASLPLDIATPETPLPPTKHIVKGKTSSIKGRKSTRVSKPVAGQAIAPQQQSSTRRRSSATDEGMDFSGGFQAGGASQVGPSGSPQQSWRGSGSEPAMDVPVKYTPITGRVSKAKKGVPVHTCDICRPVKTFTRAEHLRRHQLSHQKPAYPCTFEDCERAFHRPDLLARHLHRHETQGEKPFKSEDPRSRGSSIGSETRSPLTVQPPLGEATSANQISPTDSLTPRTNGSGESTITASSFTTIIGSFQATDFESTHRNSHKRSASEAQLGESEQFSTMSPALRGGRVPRNYDRMAEQGSFASTTQSPFDNGYSERDASSFPYPTTPQLPLLRIPEDTLIPGLSYNNSPFCSSASESNYSTQSDGSRGGPHWARRGRSASIATLPDSTWSASATVWSSHGVSTAPQDMQSGPFDSIMGQYEPNYASPQVTPPPLTSQDQLLDVPVSFGDFYMESVGTPTLTTYNKPMAQRFSASPSRISNAGMGIGGRKKSVVESQLGTFATGTSSDSINLRQSQLDIYLSSYWNSFHPLLPILHQSTFDPSEETPLVSALQAIGTLYHNTPEARKKGTELNESCKKSIDLRLNWDLQTMQAILLTEIFTRFRGRKTHVRLSQRFEVLYMRLVIGSNQGYTALYDQSPGTAASADSILDRFSGHETSSIGQDLSLEAEWYQWLTSEARQRLLSACFMFDVHQSMYHEQPHSKAHSTSTSLVRLPSPEELWNTRSASEWQSLRASYPLSQPLHLIEHNISSNAVHTLSPFVQSLLTCWLTARFPLRGDPTFPNDFVPQSISQSIITLMDTFPTSPQAHAYLALYYCPLHDLLAVAGDTWVFSQKLTPPSAFHAAQSRLKAWSKTLTAAQATYHACQVLSSVLSREIYLPSEGVTPNPMCLSDYWSLYVSALICWAFGHKQQNHASSAESLARSNTSPLESAGSDDTPIFDGARHQAMEYCRNMLELGPEESLASKATMKGDTYGVIDAVRQCLKLESVGDKCGMLVDAITVLSKIKKGRRGKWF</t>
  </si>
  <si>
    <t>&gt;7795_g</t>
  </si>
  <si>
    <t>MATLLLRPILRPQVLGVGLGLSLATYHIIYQRPLRMDMLSADTSRRNAQTPAVRNGQLTPGAVRQISSGSIIGLCAGLAVGTFSKPLTLILGLLIVGIQWASSYGINVLPYQRLQKHITSIDLRSAVQDNMAFKLSFGSSFAIAAFMHF</t>
  </si>
  <si>
    <t>&gt;6850_g</t>
  </si>
  <si>
    <t>MAWDSFLRSHNILENVELNEYTPKSDLLSLIWPAPPRNILIIKKERVPEVTESLIEYANHIHSNYENVSLIFEPKVAAQLHKHFDFPIYTTTTTKELLEKVDITTTFGGDGTILHASALFSTTRHVPPILSFSMGTLGFLGEWKFAEYKRAFREVYMSGAGAGSPLFQDQKHPHVQTEIDETGDIVTGWSSIRGKSMGPTRSSKVLLRNRLQVGIFDANGDRVYGDQGREFGEGDVHAMNEVIIHRGKEAHLAVIEVFVGGRFLTEAVADGMIISTPTGSTAYSLSSGGSIIHPLVSSLMLTPICPRSLSFRPLVLPANTPITLRLSEKNRGRELEVSIDGKRRSRGVAVGMEIRVNGEKIEKGMEWVGGVPCVMRGVKGGNTEDDGWVGGLNGLLKFNYPFGSDV</t>
  </si>
  <si>
    <t>&gt;5052_g</t>
  </si>
  <si>
    <t>MAFSPVSWIDRKLRTIHSRRRSSRQHLFLARRRQLEREEAGVFQEACERSRAIQPFQSLSATRLANDNTSEYNNAAGFEINEGNANTLAEVPPPYTDFSSDRPPDYNTSILIEAKLRFLAQIKERQLELNNHIFEVAQRAMTKKLRGFNTNEDQAQVAQISQQIEQINEDYEKLQRELWELQNGIGQHEDSEGDDDEDNNNN</t>
  </si>
  <si>
    <t>&gt;2386_g</t>
  </si>
  <si>
    <t>MQVRDKNPANAVQVQKPNVTCNDPSALAVPQEGLHVHGPSPSDEIAIPQTATSAQFQDSQVASTQDVLLDHDNLLSNILEEETNSAYESITRSSEVAAFPETTTTPPEETGLGYQWMLSLLPPTDPTPILVRHSMEVLLRVLQTWPRMIAKGFQLPPVFHASIMARTEVPLPLANCCTLVKMWDGQFNGTSAIVEDTITKEVNTIFANFQMYDETDALAALQAVLVYSIMLVFPSRNQKAIPLLDPSIFAKIRQIVYQTASSGMVLQEETEHGIPFWEAWIHITSKRRVVFTLYMLHWSYSVYHRLQSFNCQELGYMPAPAPKFLWNATSREQWEGLYKRWLAQWDGCEYMQYEFDHVKPGVILDRRTEMWLEDADELGILFSSIFGATDREPQFRSSSYTGTPA</t>
  </si>
  <si>
    <t>&gt;10105_g</t>
  </si>
  <si>
    <t>MPWSPTQYFPHPLASMDAQNSDPNFANYISYTMMELLAWQGLGDIINTFRVQTLNLDPISPLWGHMLLARMKVPFTYCWSSALIPKPPDWGSHINISGFSFLNQASSFKPPADLMEFLNAGPPPVYIGFGSIVVDDPEELTKMIFGAVKQAGVRALVSKGWGGLGGNKAPEGVFLLGNCPHDWLFNYVSAVVHHGGAGTTAIGIAMGKPTVVVPFFGDQPFWGAMIYRAGAGPEPIPFKKMTEESLACSITTALGPDIQAAVKEMSKKIAGENGAEEAAASFHRAVNMDTMRCLVCPDRVAVWRVKKTNIRLSSMAASVLLENQVLGLAQMKLVRHRDWYVDEGAGEPIMGTIAVASGTATTAITLITDYSHNLSKTIRRPKQDPGKDKRKEDGGNSSLSEDPAPYSELAKSESLDIIPSRNPVSRAMNYDPQHMEGLAYRMVSKSLPQQKKTKPTRKYGRKKVKTYSIVMGDPATVKPERRSTGRNRKQHGRVYDVSVETRRFAQRMAITGLKAPVSFFYNVANGFRNAPSFLFHDDTVRRRDNITGFGSGVKVASKEATLSLYDAFSGLVVQPYFGVKEEGVMGLGKGIGKGLGGLVFKTSAAAFAIPGYTLKGMEKQFEKRYTRGLKAAILAVRLKQGLRALLSASEEEKNGVLRRWKLIGEKVVKV</t>
  </si>
  <si>
    <t>&gt;5697_g</t>
  </si>
  <si>
    <t>MGGCPSSCCGGKSRDGLYEPVLAESEREAVADLLQYLENRGETDFFSGEPLRALSTLVFSDNVDLQRSASLTFAEITERDVREVDRDTLEPILFLLQSPDIEVQRAASAALGNLAVNTENKVAIVLLGGLTPLIRQMMSPNVEVQCNAVGCITNLATHEDNKAKIARSGALGPLTRLAKSKDMRVQRNATGALLNMTHSDENRQQLVNAGAIPVLVQLLSSSDVDVQYYCTTALSNIAVDANNRKKLAQNENRLIQSLVNLMDSSSPKVQCQAALALRNLASDEKYQLEIVRARGLPPLLRLLQSSYLPLILSAVACIRNISIHPMNESPIIDAGFLKPLVDLLGSTDNEEIQCHAISTLRNLAASSDRNKALVLEAGAVQKCKQLVLDVPLSVQSEMTAAIAVLALSDELKTHLLNLGVFDVLIPLTDSQSIEVQGNSAAALGNLSSKVGDYSIFIQDWTEPNGGIHGYLKRFLASGDATFQHIAIWTLLQLLESEDKKLISLIGKSEEIVQMIKTIADTQVESDDEAEEDGEGEVVQLAQRSLQLLGQEKPAHIEG</t>
  </si>
  <si>
    <t>&gt;4852_g</t>
  </si>
  <si>
    <t>MESPSEDKEWATKYLLDPLNAPEPYEETGPSSWTRRAPSAVEKVPVASSSKPSRATSSGYPTPPTSASPTQSTFHPSNPYSAHRSHASGDSSIKGKSRRRGSSLTERYPGDMSHRPLDQLRKEAKAANRSPHLKKTHLPGADTIDVLDRSVWGPAYHHEGPYDATLRARNTTDKNSPVAAVKETNAEALRATAPEYIKDSLTRHMPLQGTAVIPSGMAGMNGRVMHYEEGADLMREADAPGGAYKRWPGIQYLPNDYKGKGEPSFTIEKALKDSKAEHRRYKSDGHSYEMQPPKNRSSSSHLRSTSADLREPKASGSALSYSGFESGSGMRRSNTTGSRFGEGIKRRFGSLRRSLKASDA</t>
  </si>
  <si>
    <t>&gt;11496_g</t>
  </si>
  <si>
    <t>MAFVVLTLLAIFGSIPIYRLFFSPLSRFPGPKIWAISRIPFAYHMFSGLLPYHIHALHEKFGPIVRLAPMEVSFTCVEAWADIYGKQAGKEQLQKDPLTFLPPSTGVNGILFEFDDAEHNRIRRNFAPAFSDKSMREQEPLISNYIDLLITKLGILALAEKEIDMSAWFNFLTFDVIGDLVFGESFECLESAELHWWVRAIFEWVSGAAILGMTQMFWPMSHLIRFLIPKHVKEAEGRHRATTTRKLNKRLAMKEQRSDFISQVKLVIDTPTGVSYPELLETANTLIAGGSETMATTLSFLLFQLLSHPTIFNQLKSEIRSSFTDAKEITMQNVYKLEYMSACLNETFRLWPPVPGNLRRVTPPEGCTIAGHFVPGNTIVAVDMLAAYRSSANFARPMEFIPERWLSSPPEEFKNDEQKIVQPVSIPHLPSHTITYFSPQSLLNTPTSQFSIGPRNCIGKNLANMEMRLILARLLFAFDVSLEGSGKDFMTGLKAWGFWKRKGLFVKLTPTC</t>
  </si>
  <si>
    <t>&gt;993_g</t>
  </si>
  <si>
    <t>MARQPNLFAFPTIGALAITLRAYIVQCQNAGLQRHDSFKVAVSGGSLPNTLAQALLLPPSSPDDRIKFSKWEIFFADERAVPLDHEDSNYGLLKRELLDKIPAEAGQPKVYPVDVAHLNDVQEMADQYEQLLVRSFASRDSVKLPIFDLLLLGCGPDGHTCSLFPGHELLRETAAWVAPIEDSPKPPLKRITLTLPVVTHGVKIAFVATGAAKKAIMKEIFEEGHGLPCALINEVAGERCSWFTDAAAVEGVSFPRRGGL</t>
  </si>
  <si>
    <t>&gt;5756_g</t>
  </si>
  <si>
    <t>MLAVQRPSMGSSKPPNLEMPFGYSFDTTSNFPFPSPPAAPAPGPSLLDDNESKYLESFFDGVSSDQFNYDFLNNAADGAEYGLANWDELPPTFMGTTSSFGPQPQIGSHGIPSMNFGEMNPQMNPTPIPQTTASADILAAATVLNNGSNGRAQDLGDGTFRGQNLPVLQTNGQGRTSSMSQSTMSRPQPPYQSRLTGEDFSMRDNFYTDMVFGSQSQNARHRGLQNQKYDIRWGSDAGFSSPQGFVPPANQDHIVHTERAHIQAIEAAFAIKEVPSSAETTRPPSPDPRNNRSRQRNLSISQDVDEDELDYERPRKRRKSKYTEEADEDEESPASTTPRQGLKRRKPVKKSANESPVTESEQSHKRRKSAAAAAAKASRENLTEEQKRENHIKSEQKRRTLIREGFEDLGELVPGLRGGGFSKSAVLIMAADWLEDLIRGNEELRNRLDQMEPR</t>
  </si>
  <si>
    <t>&gt;6517_g</t>
  </si>
  <si>
    <t>MAKTKPRDKKSKKSKKQEKAVLHRTNGMSSKAPPPPTSPQELLAKSKIFLQEADLENALDCAQRALGAFDIKSKEALPAVILLGQILVERGEIEQAREYFQLAAIIDEEGALGAEKFLWLAQLSEDGGQDSVDWYMKGALSLQSQIQGLVDQKKLSAADQELLEEKRGQLATALCSVVEVYMTDLSWEEDAEQKCESLVTQATMVAPGFPEPWQTLANVRISQQREEDARAALKRSLEIWKDLPPNHPLVPDHPTRVSLSRLLLEVAMDQEAIDVLDTLTDENEESVEAWYLGGWGLFIIGEKLKNGEVKGEDGETWETSWQASRDWLEKCLALFKQQDYQDERLGEHAKKLFDSINAVVGEDEVEDEGNEPEEDEEMTGA</t>
  </si>
  <si>
    <t>&gt;388_g</t>
  </si>
  <si>
    <t>MREIDPRISQYAHIKEFPREQEALHTLQKISSLVKPIMRARNWRVDTLAEFWPADISLLGINQNRGQKICLRLRYPGDKNQFLPFEDCVDTMLHELAHIVHSPHNSEFHALWDQLRKEYQGLLSKGYTGEGFMSEGHRLGGGRRVPPDEARRIARAAAEKRRTLYAGSGQKLGGAPVPVGADIRRVIIQAIERRNKVLKGCGSGEQKNNKEMDDLADQATRNGFKTQADEDEANEQAIAQAMWELVQEDEKQEYGDSFVPSTAENPTGSGGGNLGNRSTIKREASSPAKTPKPKQTNAPPIRQHPGRPVSRLVAEASTKKPTSPSRNRVMDLTRSSTPTPAPAAAATSDPPPPEPFPNGWTCSICTLHNPLNFLSCDACTSERPAEIMKQIEQAGRKKVKTAQPQSLQVQTWKCQRCTTEMDNKWWTCSTCGQMKASS</t>
  </si>
  <si>
    <t>&gt;10375_g</t>
  </si>
  <si>
    <t>MTRAQQTISIGLLVTSFYLALYLELIPLPPLISTQIIPVLPFWALVSFGAFLLFKLGFGVFTFNDVPEAHAELLKEIEAAKTNLRSKGVDVD</t>
  </si>
  <si>
    <t>&gt;3109_g</t>
  </si>
  <si>
    <t>MKLRFHLRPDEVPVPVEEIPHNDEEKVPEAIPSGADRSSALSPTKENDGANGVNKEFQHGVQAVEAMAQVWTTRDLIIAYLLIWIVQFMQAFASGITSTLTPYVTSSFEEHSLTATTSIISGLIGGLVKLPYAKLLDIWGRPQGFALMVACSTMGLVMMAGCNNVQTYCAAQVFYTVGYNGIDFTVTIFIADTSKLKNRAFWIAYAGSPWLATIWAYGPAAQSLLNTIGFRWGFGIWAIIFPVICLPLAALFYFNEKKAEKAGLVPAQESNRTFSQSFIYYCKEFDVIGLLLLATGLALFLLSFSLYSYQRNEWKSPLIICFIIFGGLLIVAFILYEAYLAPVSFIPFALMKDRTVFFTYTMVASLYCSWYIWDSYFYSMLIVVFNQSVTNATYISNIYTMGSCFWAIVMGIVIRYNGRLKWLALYFGVPVTILAVGLMIKFRQPDTNIGYIVMCQIFIAFGGGTLVICEQMTVMAVSSHQHIPAVLGLEAMIASVGGAIGSTIAAAMWSGIFPKKLAKFLPAESQGDFASIYGSLVTQSSYAVGTPTRTAINHAYGDTQRLMLITATCLYLITLVSTMMWRDINVKNIKQIQGRIF</t>
  </si>
  <si>
    <t>&gt;2178_g</t>
  </si>
  <si>
    <t>MNKNYQPRIISAIIEAGLSQHPDHKVLFSSGRRILHQMAFALLPSFVQRRLRPGLSKPHRIHPTSYLDGLRGVASFIVFMGHYTEENLGWYTEPYGAYEDGAPSSLLQLPFVRVIYSARPMVHIFFIISGYVLSYKPLKQIRAQQYSALASTLSSSIFRRALRLFLPSFVTLFIMAAAVYYGLSDPRYAEPHFNLWSQLTHAWHACWELLEAVWAIDDLSYPHPVYNPALWTIPVELSQSLLLFVAILGLSRCIANVRLLLLGAIICFCLSSGQLYAVEFLGGMFIAELTLIQDASLSATASSPTVLPRFGKSEKEEDSLCGSSIRDGLMNFFWFANILSGLYIASWTNSHVEELWGLRFLDAHTPRPYSGQRVWFCLSAFQIVAACSQLKILQRIFTTSVALYLGNISYSLYLMHNLCLTALEPRARPIVEQIFSKGTLWGRQLFWVAGLAIYLPIIIFVADLFWRAVDIPTVKFARWLESKCLVDKR</t>
  </si>
  <si>
    <t>&gt;7136_g</t>
  </si>
  <si>
    <t>MGKKSRQSGGDADNSRNATAHPRKSIVADEQAVDPSLALLFASSAGPVKPPPKSRYQEPPPPSKRKDNAEQPEDDSEEEEAESGPDEDDLSSVSDDLEEADVADLSENGDESKEEQALDKIMESSIRRPEKKRKRKAEEDDLEGNYMQKLAEEEEKEEVERRAERRLKRQRLMAEQDPDMSEESEDLNEDQDDDPREKDSDENSEVAEDGKDDSGSENGDLKRIAPSDVPLHESLAPNKGDIELEKAARTIFLANVSTLAISSKAAKKTLLSHLSSFLASLPDPPEGKPAHKVESLRFRSTAYATTALPKKAAFVKKDLMVATTKSTNAYVVYSTAFAAREAVKKLNGTMVLDRHLRVDGVAHPAKTDHRRCVFVGNLGFVDDESMLDQGGENERKRSKIPSDIEEGLWRQFGKAGTVESVRVIRDEKTRVGKGFAYVQFQDANAVEAALLFNEKKYPPMLPRVLRVVRAKAIGKTSLALARSRVDSKSSKVDKQRIYNPKDTSEFSSLKGRAGNLLGRAGAAKFKKGSGANETVVGKRGSAFRGEGSGIEGIARTPEAIIFEGYRASANNGKPSGLKLGGGGGKKKGKPRTRSSKRGTEWKKTGGRKAK</t>
  </si>
  <si>
    <t>&gt;4995_g</t>
  </si>
  <si>
    <t>MGQQLSTSSAHIHIIRHCWQPDCETLITRNARNCKCTRPRGHFVEVEDPRRKMFCGYCAKERKEMKKEEKRAKEKEERESWCEWGKGCGKGWDVGWDFEGWGKGEVVGVVRVEMKVKVG</t>
  </si>
  <si>
    <t>&gt;10667_g</t>
  </si>
  <si>
    <t>MSLLSEDPPKEIPLHSTQPETPKTDIEPQLFTRLSREDLVIVWQTFGLPTDNGLHLSIPTQSFLYPPKGLPEGLYKRVIHEKTICQYKYYFVSTFFNIALILQLLLGATMTALGSSITDSNTVLVVLAAINTMIAGFLALMHNSGLPERYKNDGNEFDEVENTMKGLIETGILKKGVVRDEAIEECFEMYRQAKKTISKNKPAAYATTIGQSNSKSPEHMV</t>
  </si>
  <si>
    <t>&gt;11507_g</t>
  </si>
  <si>
    <t>METPLLVFPKSQLGHGLLPSTTTRCNSDTIAEDNEGGTYQKLTSVRIGAGESNYYNYYYDAAKRASDGGNNSRSSLTMDFYPDGLEDEEKRDTIRAFDDMILLRQSSIGNFLHARNAYWAQGQRDIMSLDSRKTVDRRGKAHC</t>
  </si>
  <si>
    <t>&gt;11508_g</t>
  </si>
  <si>
    <t>MASKAMWEVDPETRSKLLAIQKTNQNDRCCDCGAPSPQWASPKFGVFICLSCAGVHRGLGVHISFVRSITMDAFKAGEIERMRCGGNGVWKSFFETQEGEGSWEEATIAERYSGDVGEEYKERLSAKVEGREYVKSEKKRSNNLSNSSTSFGNGMGSAPLSRSETPRRTDSPVRGAAGGGNGGRVKVDDKYFASLGQANASRSAHLPPSQGGKYAGFGSTPNPVDGRGGENKMPSADEFSRDPVKALGMGFGWFAGAVGKTVKGVNEGYIQPTAAKLAETDLAAQARITAAQVAKAAQAGAKNAGEGFNRFVEGTSSNEGRYRSAPLDESKKDFWDSFADAGAERQRPSAIGTSAVRGGSGSAGNSAVKAKADEDAWDKW</t>
  </si>
  <si>
    <t>&gt;8979_g</t>
  </si>
  <si>
    <t>MTERPLSITTQIATPIQTTLDSTVPVPASDALPVVESADEEPYTIKCICDYSDDDGNTIWCETCATWQHIECFYPGRVDDASREEFDHSCADCKPRPLELDRRTATERQRRQRQEKANNDTDKKSKRPPSKSHKKKAKPADLQVNGFHDYDGSKNGSPQEQQHTKKVKSHRPSQSISSQTKRTPPLNGRPPNHAHPPSPVHTPPEGLPNFEVHNYSENFLALYDHDSTTQTTTTNSFASLAVSNLMTTWLSSPVRLRQDTGVDDMHDVFRIIKPDVTKLNWPELRVKTREITRNSANLHYRQLVTPKNILNDSMIGELVGLVGIQKDYCEDPENRWKEYVHPRPFVFFHPRLPLYIDTRREGSMCRYVRRSCKPNAYLETFILAGSEYHFGLVSERPLVANEQVTIPWDFKFLPQKASRFLHFLNLADEDGVPFEGPEITDEEFEQLTSTIHLVLSDYGGCACDSGNDCAFARFHRNYHGRSHAPSNGVKPKKGRKPKNNHISPTSTGQATNSRAASEGQQDQFDEDDAESVAGSIRSKPRSRDLTPHAEGNGILIGQSDREKRKLAMLEDSFRKMEQARQPPRKKKRASDSNTNASATSSHPNPKQRKGSVAPRRSTSHASTRPNGTHARNYADASTSRRQSGSPSSAISPKALAPSSHHSGSVAYRSRQPSLVAKRVYVDQAVQTDEVQNAWWTEPKSKPVRAIVPLARRLLKNRHRWNKAQQAAKSKESEDKNVPASPGALMDIDVPTHDAESPTETKDRIASVSSPSPSIDNATISTDIHMADAPTVNVSSTIKPPPPPWPSSSTSTITVKPLRSPDLRVQMPAAPTFSTFNISGPPFSGTPSSASGSVAQSPFGTVHFPSAFATPSSANGVIPSPIKTTKKLSLSDYRAMRKADSAGSVKSTSATSPTVVPAVLKPSLSTIEEAKAQGVLEGPAVVDSPMLENTPSPFAAKDSPGINSSLASKK</t>
  </si>
  <si>
    <t>&gt;10661_g</t>
  </si>
  <si>
    <t>MESPKLSPAKAILLAVQLTAESRISSLRAIVARHPKTLHNELVLRILLSHLPETLESSEYVPFLQDLKYGTLEDDEKVTVDQDAFAGLGDTEARRQVRKLGLLPLAWPNSPADAPADPLVQFLIHRSLRIDEYTGLLTHLPILLAPFLHLSPYLRTWFISSVLPLLRLNYEYYPEFATGLTIPKFESLDNRAGVSLLLAGSGQNDTIKTRHYTTIGRDLRGLVGPWMYGDSRWKRRRLRENSPVERPTIKSQDEAPAPDHKYAAWEEVFNWIVNEAGTTWKLVVEAVEQWDGPGDVDLGGFEDGTTWLDEDEQQYLERRYARAVIAAAYLMPEESEEALYGIQRILTRIITLLDKDRIPTLQVATALLSPVPNFDKNVFVLKNTSFLRGDLLGEYNVLTNPNEDSISLLHALLISSFLCTRVGCFLSIKRAGELVLLQDKSEQNQLFSGVISNIINGPKGDDKYWIKIRKELLWLRSWDSEESAESTSSQPGRGIFGSLPKSFIETQILKALLANTRYTLARSIYEMSPAPPLSKEELHDTVIYAAMNAYDNATNASKTRGGVKKCYDILQAFPDTLQQSVERSQVITLVNVTDLLGQYRLVFKQGEPFKPVQIRVHADPISIIGKALEQNPKSFAKITDMIYMGKQMVRAGLTIRNVDGGHVETSESEFLKEEIVAQRRVVAMCIDAALAEDDFETAYSYIATRLKSIERFEESTKSKTSIMEHENVPQSPGLHAEVPPHVLDDWSWRAALQAGKYRRDVYTTKPEHFGSASENLDIRHVELRMDCLAQALRLAPKAALQEVLNVYRRCEEELESLTKQEAEKEAEAAEAWNAQNDGHGADQVMPGGFSTTPARNITSNSRLNEEAPVSLFDLSREGIARAQSGLAALSSLRSHNRKTSNAGFPLERALEAGSSSVPKVRKRDQLRNVAVGGLASSVGWLIGAQPVATRQSEEDTNSDSI</t>
  </si>
  <si>
    <t>&gt;6810_g</t>
  </si>
  <si>
    <t>MLEPNLFAYHAQHVRHAYRALLRATSYLPDSFARSYVYSYIRRRFQKRSMYADLLALPPDQRSRPLPRIRQALTKARQIEEAGNGNTRYLKKILLAAHGRVGPRKRRLIESLLQPNETTLPQDDTALEQLITEVSNPKPQRSLANLPSKFTIFIMSQMQNQPPGYQSAVIKSKKPIIPRLNIWGRQTPLKLQESIRRKWYRKTLQRLFPPVPVHEFNRLRDLALGTVPLEEVPPKRKGPPPEPLTDEEKNTAVLQYIKFPRRINDPDLDDLRFDPVQEVITRKKVVEKSVRTSSWSRAMRRLYGSVWATTATMTQDPSTGAWTVEWAGGRTAPERGDLTKVSPPDMELFEDLDTLPPPAQPPKKGRRRGGKNPPLIED</t>
  </si>
  <si>
    <t>&gt;9550_g</t>
  </si>
  <si>
    <t>MATQYTTDIPFSASHEQQAFKLLELPPELLAALESDNPPTFTITSSASTETAPGYALLCHGDKKYQMRQKNTSNPILVLKPSFTGPTETDDAEKFIPEPSITAVSKIGDTIELILQVEQLEAHPKVRANKWHEKFAKSRLEKNK</t>
  </si>
  <si>
    <t>&gt;4049_g</t>
  </si>
  <si>
    <t>MQIFVKTLTGKTITLEVESSDTIDNVKSKIQDKEGIPPDQQRLIFAGKQLEDGRTLSDYNIQKESTLHLVLRLRGGMQIFVKTLTGKTITLEVESSDTIDNVKSKIQDKEGIPPDQQRLIFAGKQLEDGRTLSDYNIQKESTLHLVLRLRGGMQIFVKTLTGKTITLEVESSDTIDNVKSKIQDKEGIPPDQQRLIFAGKQLEDGRTLSDYNIQKESTLHLVLRLRGGMQIFVKTLTGKTITLEVESSDTIDNVKSKIQDKEGIPPDQQRLIFAGKQLEDGRTLSDYNIQKESTLHLVLRLRGGQ</t>
  </si>
  <si>
    <t>&gt;983_g</t>
  </si>
  <si>
    <t>MSSSQAHINYQMNNTADFHEHGGDGRPLEQYMQGNTQHSSLGSQQSDVGNHQFANFSFYPDVPKIEDGSGTYNSNIAGQNMGTDRRTSVMSMHQDHHNSTSSIQGDHRGSVVSLSAVPRANYSAGHTGTTSVSGGSDEPSPSSNRALGGGLDGRYGDDFGLGGGEAIDGSDLGTRSKEEKNDPNPPWSELKTKAGKERKRLPLACIACRRKKIRCSGEKPACKHCLRSRIPCVYKVTTRKAAPRTDYMAMLDKRLKRMEERIIKIVPKEEQDDSVSVTRATVKPALPGMIPPKNSTGRKRPAEEAFGPELEAWSKTADKNNQEGKGTSLGIQEAEESRLLAEGAESLPSKEIQEHLAEVFFESVYGQTYHLLHKPSFMRKLKAGSVPPVLVLAVCAISARFSTHPKLISSPAFLRGEEWASEARNIVLKRYEWPNITILTCLLLLGLHEFGTCQGGRSWAFGGMAIRMAYALQLHKDLEFDPTKSSNSANKPPTALSFVDREIRRRTMWSCFLMDRFNSSGTERPTFIKESSIKIQLPIKERYFQMDMPGPAEDLKGDVPNPVTSGAGQLSDAKENMGVAAYMIRAIALWGRIINYLNLGESEEDPHPLWHPDSGYASLMEQAEGFESTLPESLKYSSKNLHTHETEVSANQFLFLHIVIAQNKLFMNRFSLPSPSIDAPQDFMAKARAKAIGSANRISELLRDAESHFVTAPFTGYCAFLSSTVHIYGVFSRNPELEASSKQNLATNVKYLSKMKRYWGIFHSMSESLKKLFRVCADAARCGSTADHQPLTVFQYGDWFKDFPSGVSRSDFEGSAAAIKQEKGDDAVLSEQPGYNTVEQFFQDISPSQSSEQDTRPPKRISKKGFNQQMEPINTNIPKNIQMQPHHPVQTYQSPSTPSNIYTQQQQQQQHQQQQQHQQQQHQQQQQQQQYYNNPISLPPGPQTILPQLERQMVFASYTDPYSSNPQNQSLIDVAAQWDIPLNDDMTHGFVTEPAAAWYIPFNMEPPENERGELDIFNMMGGGYPGTGVGMNINNGSNGNVRMSMNHGNGGGA</t>
  </si>
  <si>
    <t>&gt;8048_g</t>
  </si>
  <si>
    <t>MAHLEVSSGSKKSSIDLMEDVETPESSSSDALLGQIGPVALTEEDILDKTVLGCASIFGLQEDTGLVGNQYSLVGSIAPIAQLAWQPFSSILIVKVPHRILMPVLVLGWGIAQTLMAACRNYEGLLATRFLLGLFEGGCLPLFSVITNQWYRRAEQPIRVAAWYGTNGLATIIASGLSYGLGSIHSDLLHSWQIIFLFVGLLTMVTAPFVYWKLDNVVTSARFLDERERFQAIERLRANQTGIGSRQFEWSQCVEIALEPKTYLWISMSLLLNVGAAVTNTFVPLILSGFGFNEYITSLLNMPFGLVQFIIILLASYAAQKTRLKAPVLLFLVVPVIIGLVALYALPRSNQVGLVVSYYLLAFLFGSNPLIVSWIIGNTAGTTKKSVIMSLYNAGSSAGNIIGPLLFSTNDAPTYRPGLRNVLAIFISLAAVVLIQLVNLIFLNMSQARKRVRNGKMAAIHDGSMDNEYTGLRVEGGVDGIGEVELEAHAFDLTDGENDEFVYIY</t>
  </si>
  <si>
    <t>&gt;176_g</t>
  </si>
  <si>
    <t>MASSTRLPMKTILLTTTLVAGASISRLNLKSLLLSTFTGPGSYSRILVTAIVLANLKNVPFAWHFRVFNAMIKHCLTTKPDIPAELRPSCLFLPVITTSYTPLTESDYNLHKSNSTYFSDLDVSRSHLVCCLLQPGIHALTNNKTNKLVLDKNGDAVETRFLIMLGGVMCNFKREIGIGESYEMWSRLLCWDRKWVYIITHFVKKGAVKPKSYILADGSWFGQNGYTKVEGKENGAANGQANGHLGAEDEKYIFATAISKYVIKLGRLTVHPEVLLGAAGMLPSRPGGWATMNGVSGDSTPMEGSEVVVEGETTGEWDWRRIEEMNQKGLALTEHFTALERIHGEFSGSREAALGTYRDFLF</t>
  </si>
  <si>
    <t>&gt;7817_g</t>
  </si>
  <si>
    <t>MATPSHELTPPQENSISPRTFAFQHQRSQHSFKGCSRITDYEILGKLGEGTFGEVHRAKSRKTGAIVALKKILMHNEKDGFPITALREIKLLKLLSHPNVLKLEEMAVEHHHKSTDKRKRAIMYMVTPYMDHDLSGLLENPNVTLKEAQIKCYMLQLLEGVRYLHDNKILHRDMKAANLLINNKGILQIADFGLARHYDEPVPVAGRGGGQAHRDYTTLVVTRWYRPPELLLQLRKYTTAIDLWGVGCVFGEMLVGKPILAGDSDPNQLKIIFDLVGTPTEETMPGWRSLPGAEGLNFPPRPSTLGQQFREFGSGAISLLGELLKLDWRKRINAIDALKHPYFRNAPLPSRPGDLPTYDDSHELDRRKFRGQKAAPPPAPKGGTVGMGQPSAWGGDPTGNGSMGYNGDGYGGHRNGGSRYPPHGGHRNGVPPPPPQEERRPAWARHRDDRPDNRLPPRPPPPPPPGDYPNYDGGRSDRPDGYRSRSRDLDRDRVPPRVRVGPPVVDTYIPKYAPDSGRPSRERDDRPARDDRHSRERDERPRERRRDERDDRRHDRDRDRLDYDDRSRSGRTRSRSRSPVRDRDRERVRDREPLERDRDRERDTYRR</t>
  </si>
  <si>
    <t>&gt;4733_g</t>
  </si>
  <si>
    <t>MAVGRSSLTDPSPPLKLENKQVGSQAKNSKKKGKVSKPSMQPPQKLYEQLGHEMINKLVQDLQVSHDTPTLLDRLRDLGLINVQASQPQLDPSTTILAQESPPKAASQPSSFTTRTTLPLGLIPHTGGGALGNQSRNIVMSSGAKINSDVPKKSKSKDEHNHIFTLGDFAAVDSLSTLADSYGRVSHMGILDGSYSFFITRSLSAALCFKVLNNICVIGGDPLCSPSQIPSLLSEFAAFRKKHNWGILFIGASDTFLKYANSQKKRWTSIQFGIERVLNPVTSPILFESTKTSKRIASQNRQLLNPAKFGIKIRIYNPSIKRNLLLQEELVRIYDIWRAERNENRKVQAFITVFDPFAILGLMTYIYAVNREGTPIGFAALRRIGANNGFHVDPCIALPDAPRGVTDFLIFASLSLLNLSGCNYLTFGYEPLTESGRIEGMPKWMGRVAKRIHNGVYKDVKVDGKKGYHDKWCPDEGLSGGLHIVFPDGVPGPQDILAVLRFVHISVRALVRVKILKMVNHQKEKVDMGNEEKKAQTEVIEKIKAAIEVSAPSKKNIKAPAEQQSNRKIVEKAIRKGNPKTDESLRTKGTVQPKTIKEDSTAKQSAEAIQKESLSPSPAQSPQTQNPTIEISSPTANTRPAKIKLVKGKEEERTKGKTLTKQLGVKREKNSMELAKWGAEGQVVEISASA</t>
  </si>
  <si>
    <t>&gt;10835_g</t>
  </si>
  <si>
    <t>MASTQDPEKHIFPSPARSTQGVDEISPVSSNQLDDNYELYRDGKDIEADPAELKRVLRKIDLRIIPVLFVTYLLQYLDKNSINFASVYGLQKGTHLVGQDYSWLGSIFYFGYLISQFPSGYLLQRLPIGKVLSLTTIGWGIILITTPACNSFAGIATNRFFLGAIEATINPGFVLLMSMWYTTPEQPLRLEIYYCTNGLATMFGGLIGYAVGHITTGLARWMYVFLIFGALSIFWGIVSLLILPDLPSTAKFLTPAERIIAVNRVSKNKQGVKNHHFQRYQLIQTARDPKTWILFVMAVGAQVPNSALTSFTSLIISSLDFSTLGTQYLQIPGGAVQFLALIAGGYLCTKYPNTRCITMIVANTICILGSALLVGLPESNKWGRMVGLWLCYFQGLGFSLSLTMVSSNVAGYTKKQITGAVVFTGYCVGNIIGPQTFKSSEAPRYHSAYVAMLVGYSIKLLMVVALYIYMWSVNKSRDRQQTELGVASEEEDREAVERGMLDVTELDNRGFRYVL</t>
  </si>
  <si>
    <t>&gt;1154_g</t>
  </si>
  <si>
    <t>MSRAPTESTTPTVATSNNPPMMPTGKAATAAPKLSEEDHVELTDMLPAGPEIVPEEDIMQLARLGDIQGIEKLYGSGKFDASYCDVEGITPLHWAAINNQYAMCQFLLNAGADVNKKGGESVATPAMWAAQRCHYYTVHLLLEHGADPLITDIQGYNILHLATFEGNIFLLVLLLHQNISVDIPDTHGHTSLMWAAYKGFPACVDLFLRWGADVHATDETGFTALHWALVKGSQGCIQKLIEYGVDRFAETSTGKTPAITAEEMKTQRIWHKALKECGYDEDAKPITLEFPLSSWLLKDKRGFMNKFFFFWPFLILWVMIMISSHMVVFAGIPITLVAGYALQWVAQQVMEYAPSDMRHIHKTPWLAGIFAGTLFWVGLRWLTTILPATFSSYPLGNILFGIFYGLCGYFYFCTMFYEPGFVPKLGGLTQQKAVIDELLSEWKFDDQNFCVPCMVRQPLRSKHCKRCNRCVAKHDHHCPWVYNCIGINNHRHFFLYLIFLELGISMLVRITIGYYEIIKDNGSAECNILAPALCQVVNADPYTLVLIFWATLQLTWVTMLLFVQLVQISRAMTTWENMRGSHHTHGGKASEAIASALTTGTTARNTGLGPDQALPPTHAPVHHHHKAGCLDQWKKILGVDTFVETAKSGIEGGKNRPRQNRNPFSTGCLGNCKDFWCDPAPVFGKRENGTAMLGGSVVNYTSMYETPRVTMTTRRRGGDEGGQYESVGADDDIV</t>
  </si>
  <si>
    <t>&gt;5747_g</t>
  </si>
  <si>
    <t>MSSTNSSFDPTLQNITLLMADGITPVNVGVPDIDAWIFYSTRVCMNFGAQMGSCIVMLFVVALLTKPTKRRTPVYFLNLVSLVLGALRALLYAWFFWSPWDEFYAYFSSDYSKVPRGSYATSVAGSVIPLLMTITVTFSLMIQAQTVCKVMTRKWYILISIISALVFLFGVGFRLAETITNSRAILQATTYYAQAWIQRGALICNTISIWWFSAIFMSKLLWTLYARRAMGFTPWSPMQILMVMGGCTMIIPSLFAVLEYVTQTNFPEAGTLCLTLVALLLPLSSLWASMVTTEPTSNFYISQLWSSSAGSNISSNRKTFGSDSSGRPETTKDRKGSEAQCTMTTVESAIEPPPRRDSTELDLERLGVRVDRSYIIQGGA</t>
  </si>
  <si>
    <t>&gt;11522_g</t>
  </si>
  <si>
    <t>MLNLAMRTVSPCPQAGEVNSASSVTELPQSVSSVMEQSASANIHASETDKVDSTTSASEPLQQLTPFMMEQETSTVTPSETRDQALARMIEKGLAVLRDWHAQSHKANLALYPSPTFSTQYRTHVSTCNTFNTNDTMSIASENTGRVLTSFQLFPDLPIEVRRMIWAINATTNPRVVEVKATVGQEQRIQKEKFQGYHFPIQFTSFTLVPSILHVSQEARAAGLRFYSALKFEYQKDLGTYINWDVDYLWFRRNSTGHSALTKFINNIDKRLKWDSDDQVDVNIKCKHLVLEKNQLREAFSKSKANLSEIWGPLSQSGVLSLQALDKEEVEAPSEIQNDAKMLSKLRSHNIHKVELMDAWRGEERALTAKEKANLMKKMPKYSKKPEAPKKKLDFRSWNLTSLETEATARGLISDESKFLKKELRKKLLDDEKAKFEKAYAKALAEHERTLKEYFRVKNAPGFYSNLLCEQSEKESEEVSEEGLESQLENVSGES</t>
  </si>
  <si>
    <t>&gt;1353_g</t>
  </si>
  <si>
    <t>MAAVSTYQSPSHFIAKNEAMEFAEGIPDQLDSPLAWTKAEAESLSSHWFVKLEQSEIAQVDKALTDFEAHYKDLSKISRETFKIPPSLAWRLKQISHQCYQGVGFAIVRGLDPERYTPKQNLAIYAGISAYVAPQRGFLDRAHQKIQTNVFHSDGAELLAFYALSLEPEGGQTLLSSSWQVYNDLAGKDANANTGIQSLAAKESIPLPLEEGDIAYVNDMAIFHAQTSVDPETQLVKLYLRDPEQDWVVPSMMADNWEDIYGPNALKKKEVWDI</t>
  </si>
  <si>
    <t>&gt;2125_g</t>
  </si>
  <si>
    <t>MTSNQDRFNRPELSKSTMNYGFALNIEPESLTPRSVVCAQDSKFATQSTSKEELSDTYYQVSSFNLPAQCDQTLITPVSLTSSPSLSTKTPTLVSRSEPSSLKLEPVTPLFSCDDNMSPINRQMKYKDQYLSTLDSAFPSSPMCQNPYYGIFGVSAGPQQGRPLNSSPNSQHTPLYPSSTVSHGSQYPASSHHHPSASLYRGATQPPILITSSSRLQNGTAAGGLRHKSLGSSVSGRSSPGSRLSPTYPEVLRSSSPKRRGKVGSGLSLNFYKNIINSSDLTEEEKLLLKLRVEGNLPWKEIMRKFNDTMNNGKKLRVATLQMRNCRLVKRLKAKAQMDACQNEQNRVSWSGMGPAPTMQSTYDSHDSWSKDESSYIHDYDIMSRNNRRASSSSLGLDQASWSDGGSSTVQTLNDDDHNTVRSAFSPRSMEEARSRTASDASPHQIHQQESHKHEQIFEQQQYHEFQQPSWEGEI</t>
  </si>
  <si>
    <t>&gt;3396_g</t>
  </si>
  <si>
    <t>MVRNHDVERGVYTLAEGDHPDDPIDETTQATSLLMMDNLSEDSTPPTPVFIQDQGQYKRMKWVPVPIRRLGKALVRWAKGPDPPHIHTIEPLLPWMQEIPIRLLDKYFPKRKHRILLLIGYYFLWIMAFALVMRQSSFATEIEGWGAPGNIGCGNTYWVPGNRCGLNGNDCRPFNGSGFAFRCPANCASEWILNPRAVGAQEVNYRPLVIGGPSEEDTTPVYRSDSFICGSAIHAGVIDNAKGGCGVVSLVGNHRNYQASKRNGIESIGFDSNFPSSFTFHAGTSCEAKDARWSLLFVSLTFTIVLSLFTTSPEVFFFSVFTGLFFHVGLASDPPGHSTTAGLVSNILGKFLPASFCAFIIYRYMGVRRTLTGLTAQIEKTVLWLGGCWLGALSNYTFERWIPIQRLNTHDLQQQPGAWLALSIIIVLLSSIVVSQIFFFQREGRLIRYLGLYGLFIAGILVSLMLPGLSLRIHHYILALLLLPGTSMQTRPALLYQGLLVGLFIDGIAKWGFDSVLQTPAALQGDAQHNSKLPIIATPSIGLGQNVSTISFSWLPPPDPFDGISVLVNDVERFRGYTDEGFSSDKHFVWTKDLAIDEPEYFRFAYMQGSQSWDYTRAGIWNADGTWTEMLPGPSRIKSRSLDGEVFTT</t>
  </si>
  <si>
    <t>&gt;974_g</t>
  </si>
  <si>
    <t>MAEEQVGDPRKWSIPTPMTPPIEESICQLTPDRWMLGSSRICERIELNKSNGKDTSTPELPAHAITTWQDGDSLFYLREKNDSDSILIEKATDFEKGRFHEAGRQPGLWDLSPKIICKAHSWAEGIELESDCIQFINRNRPAIPTPEVIYSWIDYKWDRTFLIKKRIDGDLLDVIWPRLSLSQRKQIADEVAGYIISMAELTSTRFEGPTGKANMARFFSFSLPQGHPSWKPYPVGPYSAGEFQAFLTGLTRLDRKLTFERVFNTQVFHFFHPDLCGVNILVSSSKEEAKVKAIIDWEGSGFYPRAWIDVSVADRTDLGDTYIPTSVNLPPNQYGDFLVASVNEKGFEVKKSDILIPFLSLCNIS</t>
  </si>
  <si>
    <t>&gt;2089_g</t>
  </si>
  <si>
    <t>MARRPARCYRYCKNKPYPKSRFNRGVPDPKIRIFDLGRKRATVDEFPLCIHLVSNEYEQLSSEALEAARICANKYLTKIAGKDGFHLRVRAHPYHVVRINKMLSCAGADRLQTGMRGAWGKPNGSVARVNIGQIILSVRTRDSSRACALEALRRSQYKFPGRQKIIVSKNWGFTPLRREEYAEKKASGKVLVDGAYVQFLSNHGKLADNVRRFPAAFQEA</t>
  </si>
  <si>
    <t>&gt;7851_g</t>
  </si>
  <si>
    <t>MGIDAGFDMVPRLTEGAADKNNWASFIKAIKEYFKEDDQVEFKANYIEFKIGEHPQLPLEGHKFLRFGYKVPGCHAKGVQNYIDVVVQIATEHFASRVRYWCDAIEPGFYSWFEVNESFKTYEQPGELDPASMEQPVFGKDFLSELHQDLYSIEPVNGKGKGLVARFNIEKGKRILVENPLFTILNVSPISRREERLVTELKALSKSKKRELLSLHNNFPGKHPFSGTLKTNALPCGPNSAIGGIYPTICRINHSCIPNANHSWNSDIKCETIYAARNIKVGEEITISYAGSSTSTDRLKFLKNSFGFDCNCGLCSLSASDIEASDARRLQIEHLDKIIGEAGRVMRKPGDCLTDCYNLLRLLDEEYKGCAIALVARLYYDAFQISITHGDQARAAVFAERGYNARVLGEGEDSPDAKKIKELMRNPRGHRNFGASQKWRTAVGMVPKGLDIDGFEKWLWRQNK</t>
  </si>
  <si>
    <t>&gt;1497_g</t>
  </si>
  <si>
    <t>MLGFHRSFRRRYLRPRLLLLTLLLLVSLDSLFMLRYRAAPTRVSRLPPALQAQKIFIASIHRNSEYMLRLYWNRALVALVRELGPENVFVSILESGSLEDTKGALGDLKAELEGMGVECKVEMGVTSEEQVQWLGTVPEEGESREGWIFTGRGKQGWEVRRIPHLANLRNLAMRPLREMVPGRVFDRVLWINDVVFTTEDVLTLLGTRDGDYAAACALDFSKDPEAYYDTFALRDLSGAKTLSLTYPYFASTASLTPLLNLAPIPVQSCWNGIVSFDAASFYTGGSLGKGLQFRGVDDSLAKLHVEGSECCLIHSDNDILRRKKGVWVNPNVRVAYNATSYSVVNGGVEVRASEPWNDIVTGVPGGDGRPWPSNRELVIGIWWNRMQRWGWGWVREWSERRVVEERVREWRVEGKRDEKGMECLIDEMQVLFESGWMHV</t>
  </si>
  <si>
    <t>&gt;7783_g</t>
  </si>
  <si>
    <t>MAAIATHPAGSAQKPLNVLMVGTGEYTTGFVGDGASKSDKKIGVVGLTMFDLRRRGKVGELSMAGVSGDIYPQIRTHFKKNISDTYNNLDTSFKGYPETPGFNAEAYKTAIDALSPGDAITIFTPDTMHFPIALYAVEHKIHVLVTKPAVKTLAHHQQLLAAAKANGVFVYVEHHKRYDPTYADARRKAQSLGDFNYFYSYMSQPKSQLETFKAWAGVKSDISYYLNSHHIDICDSMVSQRGYVPVKVSASGSRGVAASLGCAPQTDDTITILVHWVKKQDRSKEATSVFTASWTAPQKAGVHSNQYFHYLGANGEIRIDQAKRGYDVADDSEGQLMWYNPFYMQYTPDEEGNFGGQAGYGYVSFEKFVDGCQKVNREGASAIAELDKRGLPTLRNTIATTAILEAGRIAIDENREVRIEEADGQWKLI</t>
  </si>
  <si>
    <t>&gt;7838_g</t>
  </si>
  <si>
    <t>MVSLWGSKKDEDPEANGQNGGQDGGQNGESSNQASQPRLSEADERTRLLPPHHDGYLSPDDPAVSPYNLWSVRFLRYFTVVFALLTFLWWVLLLVSVFVSPPGMHSRGSGFFDFSFTTLTLGLLIIVLLFFSTPSKAEQVTCLVLAGVMLLDMILIVSVTRIREEEGWVGITSVIWALLISVWTVLTDRIVAWGKREEEERLTGRSENRRTLREWCSVLTATVVLIILAIVGVLLTASLILRARDASLGPPGERLFVDGDKYQLHLFCEGNMTDSNGKKVPTVLFEAGYRPFAGGMQQVASSALVNGSISRYCYSDRPGIGWSENALSPFSAGMSADVLSEALARAGEEGPWVLASQGVGSIYSRIFSSRHRHDVKGLLLIDPLHEDLLHRIGSPNRGFLLWAWGIISPLGLDRTFAAIFKGRTREDRVYGRAAHQSGKFIKAKLQESLVADSLTKNEVSSARNIQSKKTALVVISSGIEVRKDTEWENKQRDLSHLTNNLIAWDIVNKAPSEIWQTYEGREVIEKRLKELVFARPKNLSDVTAQDHTITILQRTLQSSNLPHMLFYGPPGTGKTSTVLALAKELFGPELIKSRVLELNASDERGISIVREKVKDFARMQLSNPSEAYRAKWPCPPYKIIILDEADSMTQDAQSALRRTMETYSRITRFCLICNYVTRIIDPLASRCSKFRFKSLDQGNAKKRVEEIAVKEGVGLDEGAVDALIRCSEGDLRKAITFLQSAARLVGAVKAKEDEGEGDDDAMDVDDKETKLVTVKSVEDIAGVIPDKTIEKLVKAMQPKSKGQVYEAVSKVVKDMVADGWSATQLVTQLFQAIVFNESIPDIQKNQITLIFSESDKRLVDGSDEHLTVLDLALRISNVLAWK</t>
  </si>
  <si>
    <t>&gt;11532_g</t>
  </si>
  <si>
    <t>MRINE</t>
  </si>
  <si>
    <t>&gt;8255_g</t>
  </si>
  <si>
    <t>MAVMASSIALSEQVDHLLERYLGLLDRYNNLQASLAKTHASVQQRLARANFEAPRGVRYGRDFYDSRMQASRFCGVTVDPEGTAGFTISTASSHEAAEDRTTEQELERDIGAAEGEPSEKVTSEEEETNLSAGLRKGKDPIRMFGILTPQSLRMAQGDAIKLVQEIVPRLLRIDAEMKQTEIQIRRAKKQRAKTEALEKKGNDTSSDVVSIQDADTLISVDALGDRISNIKV</t>
  </si>
  <si>
    <t>&gt;55_g</t>
  </si>
  <si>
    <t>MTSHDVRDMLDLPGEAGPRPTKKQKISAPRPVLKGLAREVQNLGGDNPIAIVPEITQFKKKRFGSRKPASKWELRPFTNSAREDATLVLRHWRKKADVPVVAAGEDENTQSASSIASPPMEDSTFAKFNVHVEVPSYTEELYTTRLHRDSDGWTKDETDYLMKLARDYDLRWSVIWDRYDYQIPAQQMEVDGGEGVIVQVRRQRSMEELKARYYHVAQIMMTIHKRPEDMNGAEFNLLEQMRNYNPGQEIARKKFAEAAFHRTKEEAREEESLLLELKRILARSEKLSEERSELYRRLEAPPSTSRDHIYNTSAGLAQLIQQLLSVDKSKKRKSIMGAEVASPTVSGPNSAHPQSNYDRRDSTRESVSGPSSNRKEKEKQPPERRRLTPEEEVLFGVRYPDRLTSGPSFRSEKILKQITNKSNVQRQKVENVLNELGISTQIYMATWDYGIAFDTLIDNINLLLDQRKLAEKLQGEIDVLKVLKAEREKKEQVANGEAKPEGVEGEGKDVPKGEEAGREKSVAPIVRPSSGHKRSASVLSAVSDKSTKRLKK</t>
  </si>
  <si>
    <t>&gt;6852_g</t>
  </si>
  <si>
    <t>MSERKSPFNLQTCARPNILALEPYRCARDDYKDDGTNILLDANENAYGPSLSTVSLSTFSSKGNDASPMDLHGLNRYPDPHQHVLKQLLCDLRNTHIHTPKDITPVNLFVGNGSDEAIDALLRCFCVPGREKILVCPPTYGMYSVSAQVNDLGLLRIPLLPAPDFGIDVPSILTALSGPEASKIKLMYICSPGNPTGSLIRKEDLQQLLEHPTWNGIIVLDEAYIDFAPEGSSLAEWVSEWPNLVVLQTLSKAFGLAGIRLGIAFAAPPVAALLNNLKAPYNVNNLTSAIACLALEEGGLKVMRENTKKIIRQRERLAKELPKIKGVGRFRGGVASNFLLVEMLNKEGKPDNTVALKVYEKLAEERGVVVRFRGKEHGCLGCLRITVGTEEEVTRFLKEIRNVLV</t>
  </si>
  <si>
    <t>&gt;4472_g</t>
  </si>
  <si>
    <t>MASPLAIALVDAADKPAKVLETLGNNPALAGMQDEHGYSLLHAAASYNHADLLRALVNQYHVDVDMQDEDGEAALFIVETIECAKILVEELNANLGIRAFDGRTARERIAEEGDYPQVATYLRMKELEAQVDGPSKGAEAEEQRDAEIDIDTPPALPKVPEGITVDLTSMDPAVAAELAEQIPDPEFRRRIEELATRPNFESDESQEELRAIITEAMLGITEGERGVRQRTQ</t>
  </si>
  <si>
    <t>&gt;379_g</t>
  </si>
  <si>
    <t>MSLKRKATNTPTGDSKKPKANGSITSFFGPPKTASSSAKGNGTSGEANNSFPTLVFNKEAWLKKLTSEQKELLKLEIDTLHETWLKELKDEITSDSFLNLKRFLKKELDTGKKIFPPMEDVYSWSRHTPLNTVKAVIVGQDPYHGFNQAHGLSFSVRPPTPAPPSLKNIYIALKRDYPSFTAPPKNGGLLTPWADRGVLLLNTCLTVRAHEANSHSNRGWEKFTQKVIDIVAAKRTRGVVFLAWGNPAGKRVMKVDRKRHLVLQAVHPSPLSASRGWFDCGHFKKTNEWLVKQYGEGAEINWNLGVEPEKAATPEKAVIAGKVAVTENVAVTEKAVEPEEAVVPEMTVAPEKAVASEKAAVSEKTAISEKADTPEKAGV</t>
  </si>
  <si>
    <t>&gt;11538_g</t>
  </si>
  <si>
    <t>MATEMIKDDGPDMIASKRKRSEDDVAMEEGVNIDTTNARENTGERDGKKRLKLSTRGRRAANKAKGKTTPTVLRLDSTGAVFPDPSKVETKQEKNVALYAAILSTFPSNLPVILISNTAGALRLAEAKKIRGPHWHPIMHAAKNFKILMFPVPVIDTFQLPRKKWKQTQRGMMESWGAKFDVLDEGDGPETIFTTGDKVYQKRSLAKWELAEAILDWSEKLLAEKKITKTLTESNNSPIENLAPPVQLSMNKLRKLLKLPEPIITYFECKCEEGTLHCRLGAEVVICETRFCTSDISEGAKGYRTKKLARWELGKLPIGMLVEKLKFHDLAEILNEPSIIASNDEIELVDMSQSTTPPSTVSGRRSQSSDTFSESSIEPAVSSTLDNDDDDVDENPTEDSHSNPYSRGGCPACSLAIKDINLDEHMASNHSCWVNYTAWRLQHDEKTFNKVPETSSKRDFDLNDEEDGDLDTYRAPVKKAKLVRLSATRATPKLNSTGTTFRMATRASI</t>
  </si>
  <si>
    <t>&gt;6550_g</t>
  </si>
  <si>
    <t>MAPPYQAHAAEISLDSLNNSRTLPSLSALSNTWESTTFQPGFGDNFFNLLAQPKAHQNHNGSPARGVPVPNPILQWYTDNNDPWIPKVIPDVSDDRPHFKQNGSRHQVPFGGQYRHASTSDAGSFFGVPPSDSGYGTRRSVGNTSVMSGDVTERDQDCQSLVGHIAEYQPFQGHNDGLQRDSQPTNLWASSSNQQESLPFVCHICAKPHKTQSELKKHMLRHTKPFKCRIGGCPRIDGFSTPNDLERHTKSKHPSAMADTPVKMYRCLVASCKSRDKEFPRLDNFRSHLKRMHGDYVRTDEQFDELIRRGESLRLPNLLDQTSHSDNPTQRPQEIRTTGLENFPEQDSLPPQPPQDSIPRRKPEMEQNSFCPEVIEQSNDVPCSTESARDTYEVKPSPPDEKSPQPQVSYPQVSPRDTVQPMDVFRITATKVPENKFSLSHVLSTPVGHEDKPTLTSNKPAVLPTSQVGNINPRESQASRQSQVSAADAATLTEVIKTVLAGTGNPDYTSQDHITPTIKHHNSEASSPSYNEGSTVQEYKSSPADACLSSEEESRDFEVQRQAEEVLKRIQDLGYTVHKEPNHDQTPKIQNAGSAASNKSEHQVVCKVCQKFKGRPCELKKHMRRHERPYGCTFQICNKRFGSKNDWKRHENSQHFHLETWRCDINNPPDSNATCGKVCYRRQTFQEHLKRDHGFAGSGDGNGDGDELKVKVESCRIGRNCQARFWCGFCEKLVGLRKKGLDAWNERFDHIDDHFMGRCPFERKYIWDWVEVDSSSGGGSDKAGGLGGVEKVEKGDESSRESAVYVDGRKASEGCGKRGRSGEEQGGEGGRGRHSKHPRMGSPVEMVVYCCGCNMAHNPKLDQRCTGCTNSHEFCSNCTREPAARSDG</t>
  </si>
  <si>
    <t>&gt;6893_g</t>
  </si>
  <si>
    <t>MDPSFYRGMTHFLRQAPVAEQPAETGALQQPPQPNTNNWAAATPDPLWSTTSELFPWSGTAMAASKNDESMSDTTPRTSDQISHYPHPDLSLPHPALSLDFRMSVLLNPKIPVGETPFGQRNWISFTGGSWSGSWGSGIVLPGGQDSQLIVENGSAYLDTNYILQTFDSPPAHIVIKTNGWRTGPPEILAQLADPQKAENVDPNSYTFRLFIHMETGDERYKKQVNCGMWVGAGMRKGAEVIYDAYRLS</t>
  </si>
  <si>
    <t>&gt;8844_g</t>
  </si>
  <si>
    <t>MPPPATPSPHRFVIKKEHPVRKTPLSQSQAPQTSTQPSQFNATPRFTFSSTPRPTATQDPPRSTPFANRYLTPAKTAPKQRDVIESFSEEDLYDVPHKSIEDGDDIELDFEHGDEDDDFNLLEEPSPKRRRLPSSPLLDQDDDLPPAVYDTKEDETGDGLLSSSLPIVSSPPAAPRHKLPSTTPRFLISSQLPSSTALPPPQNQAPFLKPPRFRPPDPEEGTQGLSDPLPEQFSPHRRGQKYVVGGLAAEVRDWLVSLESAIIPSRIEKDEIWRVKIMVDEITGGSKAGMTLVRGRHMRVEEGETADLLLEMRLILAGEGAGTGLQRGSKIEVGNIVGIKGPVWEVVSEGKRWGVGVDWKVLS</t>
  </si>
  <si>
    <t>&gt;5378_g</t>
  </si>
  <si>
    <t>MESHAAFFYGTLMAPEILYRVIYGSSQLTPASSLLAAKLTIRPAMLHNYCRHRVKRCDYPGIVPQAGHCVRGTYVEGLTDADVYHLDVFEGGEYERRKVGVRVLVSEGGREIEGEEKGAQVYVFIAGKDSLEEEEWDFEEFRREKMFRWTDASWEFLSGGTEGDPTGGRNIANGQANGVGGLEQELKSAI</t>
  </si>
  <si>
    <t>&gt;7797_g</t>
  </si>
  <si>
    <t>MAGTESGQLPSSIEEVEALILQLYQPGSPELVAKTQETLQKLQRSPAGWQLASGLVNRPDQQVRFFAALTFIVKLNTDAKSLSEDDARALLNTLIGWLIQCMETSEGPLVVRKLCSTLVTYFLQFSTSWTRCLKHLMYCLCANEVLPCESLENAPETDILVQNLSDSKAVAMYKFHRCVVPNVDDITPLIARYISDSGTPTDTKVRQEAMKCFQSWVSYSHRAFVDDDIVLEPLRELIKPALICLADDGLYEITVELFSDVLANYSRFLHKEDFATLHSLFDSSWAQGRYNRLISGDYDFDSLQFGMFMIAFGDATVQDLTRNVEKDPQCHRFLTALSGLLGAEGYAVAEDKIYVPVLEFWNTFVEAMIDEVYSVAGGNPPWFPAAQAHVMQVIEKCWRKSQFPSSDVFNSWDSVDRTGFKDARRDFSDLLQQFYITTGIPLLHGFIELMHKAIITKDWAEIEATMYCILSFADLVPDEPERNDYLDKIFSQSVCSIFAAFELHIPTRAAKGFLDLINAYADYFQESTAQLPAILNIVFRSTNSPSLAKTASRAIMKLCSDCRTVLLPELGTFIRHYGGIAGSYSLDGSVKASIIEGIASIIQAIPEDKAKMAPLEQLLNHIEVDVETCFRLAAIDPGTSNDGSSTVLDPTTGITLAAKDLGDVALKCLAGMAKGIQVPDDKPVDLDKRDIMPVFWISGEGSHVQRKIYSMVCRVYDAVGSHSNIVEEACTIFRHGFRETDPGPFVMPPDLVAQFLMKANINTPRLVQVINTATYLTGSAKWGLELEGILTTLLSWIAQLLHELGVPENDPEVAQKSIEFFMRLLAKFPRVFMNHQPSTSLEFLFMFTLKALAGNDPLPKQTAAEFWATFLSLPDQNGELQAAIDNAVQHLGPLVAQALIYNIGGHAMRSELDKLCDPTKKLVVRHVQSRNWFEAALLGDSFPSDKILRKDKMVFLQKIMNLRGAKGTNQVVKEFWMASRGTNFAYTS</t>
  </si>
  <si>
    <t>&gt;1778_g</t>
  </si>
  <si>
    <t>MSSNVLSDRDVNAFMPEAKVADSKVDIKSMEYHRQMLKSKLDEQHGQQAYISPSDNIMSPCTQKLSAYRNKQVGKAKPKSLFAKASAKNLASGGGLFGAQILSKAKSELEQSEMKGQ</t>
  </si>
  <si>
    <t>&gt;9154_g</t>
  </si>
  <si>
    <t>MSATENLEWLAMPSIERPFGIQLWPIFDKVYTSIVGFHPQDFDFKPHVTPMSTTRDSLIFISIYYIVIFGTRELLRNRSAFKLRIPFIIHNFILTSISAILLALFIEQLVPTLYHHGLFYTICDSNGGWTPPLVTLYYLNYLTKYLELMDTVFLVLKKKPLTFLHCYHHGATAFLCYTQLIGLTPTSWVVITLNLSVHVVMYWYYFQSARGIRIWWKEWITRLQITQFVIDLGFVYFASYTYFTSTYWPWMPNYGRCAGEEFAAFSGMGVLTSYLVLFISFYIATYKKEGIKRPTGRKAARSLSSMAGAQVPDVAALTSGITHLGHPNSYTTGSSPKGPATRSRKA</t>
  </si>
  <si>
    <t>&gt;10601_g</t>
  </si>
  <si>
    <t>MNKKSKAPAPRAEQLDHDDSPLEGVLLSIEPEKRFNLLSICSLGIVTGNTWAALGGSVTVSLYNGGLPGIIYEFIAVSIFYWLIAASIAELASAMPTSSGVYHWASITAGPRHGRFVAWLAGWWNLFAWLFAAASLSSIIGNQTIQMYALFRPDYIPLQWHVFVSYFITTWLCCSIVLFWNRGLPGINDIGLFLIVAGVLITIIVCAVMPGLSAGSGYATNAAVWTDWSNETGYTSEGFVFCMGMLNGAFAVGTPDCVTHVAEEIPNPRVNVPKAIAAQCIIGFVTTLCFLLAIFYAITDLDDVRNGGSYPLAKIYWQATGTPAGALGLLIVVFLPTFCTCIGCYITAGRMLWTLGRADITPFSGWIGILHPAYRNPFNATLICGIACSCLGSIYIGSTTAFNAFVGSFVILGSLSYTAAILPHLLRGRSKLEAGPIFMKGYLGYLVNTLACGYMIVFVVIYSFPYSADFDATNMNYTSLITGGLTIFVVLWWFWKTRFGKNLNLMKPSLTEVIRPMELV</t>
  </si>
  <si>
    <t>&gt;381_g</t>
  </si>
  <si>
    <t>MEESNPELESFRQQWRAEVSARSQGDGNKSSKSSNAGPSKIFHRPPPITSSASERKGEDEEYAGPRNAFKLGGSIRVEGEEAQSLKSSNTEPQTALEHYERAVERETQGRLGDSLNFYRKALRMDPLVDQKYKDKHFPPSYFSSKPQNPNPAKAIVDMPNTAHHSLETHPQPIKELIAGFADLAMQPAPPEIEGTLAPPCPLAELPDEITIQIFKEVAILDVASFVRLAQVCKRLCYIVATEEQIWRRICLGSEVGYEAMHYQWQQEVLGGPLQEEIPDLDSNSNEEDSPLAKLVHPLTQNAITEALYHTIYSSSWQLMFRLRPRIRFNGCYISTVNYLRAGQASQGSWQNPTHIVTYYRYLRFFRDGTVISLLTTTEPADVVHYLTKDLQEIHREGRATHLPSIVMQNALRGRWRLSTIGDNPAADLKDAEGDVFVETEGVSSRYMYRMNLSLRSSGKVKNNKLVWKGFWNYNLLTDDSGEFTLKNDKAFFWSRVRSYGDGA</t>
  </si>
  <si>
    <t>&gt;6032_g</t>
  </si>
  <si>
    <t>MAKPTPEIEAAPTAPTKPFDDLYDVSDPDDRVRISAQRVEHNNGKELGESSASRERFAGANVRDTGAQGVQDRPDMAEGSLLNLESDIIEDIDLDSSSPAIEVGRREQQTPRIENSLLNFRRRPRQPSILGRRPERARSSSVESNLADNNGLTSVGRTNASALSMGNFKRRPRQQSVIGRTAEPVASSSIPLQMEKSTPAHIRSALKTGSFKRRAREPSILGTAQKKGQQQLDSDDDEDDFSPEDESTPLNLSKARHMTSSSGASSNPRKRKLSAVQVPESSPTMPPPENNEAEETIPASGPMSDEGDEEASIGSSPAQPLPSIEARSQTPELMSETMAPPQSSSPTPSSPELPIEPVLAQSRGRRQLRNRTPPPRTQDSPISSPPSLTHSPNRPATTSRNPRAQPKRKPPTRSTLSTAALQALLPRRRRRAARDPFDITSSDDEIDTSGLAPEDDELSYLDARARSRRPTMALNRTPAPLRRANKAKQPVKVSRTNPKVKRTYGSRSHGVSDKENEVAVELGEEEGDPNDSLGPLRDAEEGNDHPENSQELEKRVGKELKAAAKKFKEVDQWEMEFEDVTASSSSPKDAR</t>
  </si>
  <si>
    <t>&gt;11549_g</t>
  </si>
  <si>
    <t>MAATHSTLINGHHESLDSFQNAESSGFDLGHIPMEDVSGEAVLDLDGITPDLLHQPNLTSDELTNTFMDEWNRMINEICVTPVLPSLESNDNCKGSTATI</t>
  </si>
  <si>
    <t>&gt;6917_g</t>
  </si>
  <si>
    <t>MSDAREIVICIDMGMTGSVARWRDFSNPKGVWKFASIEKIPTRIAYDAQNKETSIAWGTECNEMPPDQIKECFKAFMGATDFSKGPNTVPGDPGSQIELHRWAMWKGACDPTINPLFKIPVRVAVQMFDAKVSSKGESGIHEWAPEPPTLHSAILKALISGLVVGIVMVLLHKHGNSRRYEGSHNPLQPSEPIEAPTGQVNISLPSVSHLRRRPWLSRFEELISEVV</t>
  </si>
  <si>
    <t>&gt;10347_g</t>
  </si>
  <si>
    <t>MEGDGGPVGPPPGQEQVSFVYLAMMEELGLQRKDTLPLSDRGAVPEGKPTSKPDRKKNSANPWQNFKPDDIDPAEELLDSFEDGLLARHRREAALANGSEHKHTARGGQALSRGRGGTASRGGHSFASGRGGFNSNGRGHDQMGNSPSRGGGHMGRGEAYMGRHRDVFSEDSSFMNLALPPNPASFHQGRRGVNHSSQIQATISRLRGQGLPTKQHQPAETPSKQSNTSTARPQRAVGPTPRPVSQLASPADFFSHVGGFNKPSKPEPGSVSKDISFQNAASVNSTIQPSTSNAVIQSPLHIATNMDDYLKPPGQSGVGFPSLELPAASRPSTVAEPVKVLPSHMAHLSPRPVSQPDLQPTLQPNSEVSTSAGVPWVQISPDIRQDLISPKEEVGLASSKWATHEKSSTLEHADFASGPPRVIKEHDVKVHRGRSVARTAKARLFKFDHSDYLTLQVVVDSSNWINEHVTEKATWIRDGSMITFQARSSNNTAEFPIFKIWFQVSFLAAGFENCVAETFKSSPLTDRKDGSTRSLPADGNGEQIQSEASISQGAYLSRKPQPTFSILSSSEIVRPLQDSVNPTMSEFLLEDQPVLDELVKFDDRSRTQGAGYYNPNTRLSSQYFTDMAEIGGVAPLIDFSEEDAVSSEVPKLPAKYMDLIESEDKWLLEACLLYFDQESQGSFLDQISALIMSFGGLAIATLSNEEFLLSPFVFRATTRLMSVYLTSSESFGKLPDFVITAVVIDKSKKLLKLVVGSKFRGDSPGMTLKHGSMEAALVDSKLNNTPTNSQDQDVSQATDQSADHAQYGLQGSIYATSGYSNIGYDVSTAKEANGIKSGPATGSRITYSIDRLLSLRQDASEFNRECLSLDVAHLARPAPLGKANHQRMPSMVSCQACAKVAPNASIGSSQISTPINSSILIKSEAEQSKEIYPPLQSVSYISPIDGIVTLDPERDAAKTVQPELSTPAQLSETLNPFNSKGQDVVGLKSSMNSQAPAIKSNGEGSKDIKSKSSLDLGNHHTNMTNRAQWVTGGRGHLPTNLDCDRLAKSLRDLDLRDNSYGQQRLSENSNPQTGGVEQPSMSSPRKVRGPATYDAFLDSIKDHITKPAITTHSKLKVTVTQTPPRLQPVGRQCHPDTAGPGDEDSSELIDFLEPKLADEEHQSTSIPESMVVKNTPNVSKVAGKSSGVSEDNTPKVPEESGLNFSVLAASGSCPSIPVLAVSQKVVNPAAGDVNSPTPDQAATSTPPAQFLEKLNNKNLKGTPGLSASMWSGVSTTPARFPPRPRQLPPSFSPPRPSLKYANSENHMPQNLSAVILPSHMYSETSMNTMKQYKNTGFASPMPSLATVLVPGPDGQLVSVTGVKVDTESVSHSWASPALTPLASPPLAPIHNLPYGFNRHKSNDSSTFGSDMLYAANSTARTPLKGAAPASPVRDGEDPKRVEEKVRSRLRNSLAGREDPFSEWR</t>
  </si>
  <si>
    <t>&gt;477_g</t>
  </si>
  <si>
    <t>MPSILSDDDKETVKRQVPRASNKIQAVAVARLYIAYPNRSIWTYTGLQGAAVLANDLVGNTYWLKLVDVSPANRGVIWDQEIYDVWSYNQDRTFFHTFETEECLAGLSFVDEKEAKTFLKKMNDREKNASKATKANPFGGSGQQSGGAHKHGLLGSFFGTHRHSSAPSIQPTPPDSPSYVLSPAQTRRISGSHMNGGASEFAALDAIDPNWRETWGDDLKQMGITDDLIRENQDFIADYIKEQQAKHSISSPPNGIENQRTKAAPPPPPPPPPAAPSRTRSESPQSASAGHGRGAPPAPPPPRKSVAKPEPPREPTPPREPSPPQGPPPPRFAAPPPIADAGKRIWLQIRCPTSVYKVDGPPPTPTRGPVPPPPPRAESHAVPPSSIPPPPLPPKTPSAPTSYAPPLPPQSTRPIPHIPSRDSRPPPAPQTNTPPPPPLPQFNAPPPPPLPQSSAPPPPPLPQSNAPPPPPLPSSNGPPPPPPPPGGFGGPLAPPPPPPNRDSGYQSGVPALPQPTGDRSDLLAGIQRAGGIGALKKVDRSKIRDRSGAAVPGSADTGPAGSGLPPSGATGGGGGLADALAIALEKRKQKVSASDDEGDGDDWD</t>
  </si>
  <si>
    <t>&gt;3019_g</t>
  </si>
  <si>
    <t>MYSPQKQQYPKLPQNHYYDLGSYHRPVTTNSEDAQIWFDRGLIWTYGFNHEEAVKCFERAIDIDPGCAMAYWGLAYSLGPNYNKPWNAFDDEDMTKSANRTYLTAKQAKANYAATLPVERALIDALQLRYPQECSTGDFLIWNQNYAAAMGFVYRNFSDDLDVAALYADALMNITPWKLWDLSSGQPAKGSRTLEAKKVLDCALSKEKGLQHPGLLHLYIHLMEMSGTPETALTIADNLRGLVPDAGHLNHMPTHLDILCGDYRRAIASNSEAIRADERYLARTGSLNFYTLYRSHNYHFRIYAAMFSGQSRIALQTMAQLEESIPEELLRVKSPPMADWLEGFLSMRIHILIRFGCWQDIRNLEVPQDSELYCVTTAMIHYGKGVALAAIGMVEEAKAERILFFDAVKRVPLTRTLFNNTCIDILAIAGAMLDGELAYRQRDFTGAFEALVRSIRLDDSLPYDEPWGWMQPTRHAYGALLLEQGYVEKAAAVYSADLGIDDTLPRALRHPNNVWALHGYHECLMKLGRMAEARIIEPQLKLAIAIADVPIRASCFCRIEILS</t>
  </si>
  <si>
    <t>&gt;6269_g</t>
  </si>
  <si>
    <t>MAISARTGSMALRVFRPVSVRSVTCPVCCNYATSSEPDLKTAFREAIPAKRELLQKVKKLGDKVIGEVKIENTIGGMRGLKAMVWEGSVLDANEGIRFHGLTIKECQKELPKGTSGTEMLPESMFWFLLTGQIPSTSQVRKLSRELAEKAELPAFVSRMLDAFPENLHPMTQFAIAVSALSHTSEFAKAYEKGINKADYWEPTFNDCISLLAKLPTIAAKIYQNSYRGGGELPAKIDLEQDWSYNFAAMLGKGGKKNENFQDLLRLYLALHGDHEGGNVSAHATHLVGSALSDPFLSYSAGLQGLAGPLHGLAAQEVLRWILQMQEHVGNTFSDKDVSDYLWSTLKSGRVVPGYGHAVLRKPDPRFEALMDYASSRPEIANDPVFKLVKKNSEIAPDVLKEHGKTKNPYPNVDSSSGVLFHHYGFHETLYYTATFGVSRGLGPLAQLIWDRALGLPIERPKSINLEGLLKLAGGA</t>
  </si>
  <si>
    <t>&gt;7683_g</t>
  </si>
  <si>
    <t>MSRAQTKEDALNNAILAVELYMKATRLASSEPEKARLRAKCDQLLSRAEEIKQVAQWPPKENPKTSLKAPVSERTITRHEKIILLEGSKLHGFIFPQWKSVPDELVFEELVNGSALYTEPSDLKLSDAQQSIFTGWKRPSETFAKATNGQIEATASNEDLMIATNSLDLVQDIITDCSVVASLCAVTSRAAKGHGKILSSQIFPYDKSKGRPRVSKNGKYIFRFNFNGAFRKVIIDDRLPASNTNRSLHVIDRNNPQLLWPALVEKAYLKVRGGYDFPGSNSGTDLWVLTGWIPEQVFLENDDLKFETLWKRIYKAFGYGDVMITLGTGKLSRKEERELGLVGEHDYAVLDLKEVGTQKQLLVKNPWCDGMVWKGSQGPLLEIWTDGVQQALPTNPETTPGSFWMSFEDVAQHFESLYLNWNPELFRHRQDHHFSWTILNNQSPGSFTNNPQYLLKSKVKGTVWILLSRHFATAEHDIVKNTSDTISSASNALGFISLYVFKADGHRVYLSDDAFHRGAYVDSPQTLVRLQLTPSTAYTIVIAQHGIPLSKCSFTLSFFSLTPLPPVLPATSTHTHFSTHTSSWTLRTCGGNASSPTYPLNPQFSISIPSSTPLLLVLETDQEELAVHVKIVWSSGKRVTTITAKDIVTDSGDYRRGCALASTTAIQPGNYTIVCSTFEAGQTGNFTLRIGSNVPCTVKPIMAETAGRLSLRLPPLVFTNEDRLLAPISVSRLTNLRAVARCTTAGAAAGRVAGQSQSRSRPMLKVSIERGQGPNKALLDVSTEGEFSDAPMGIRTRDLDLSPEMGRLGGGVWLVVERLGGRHGVDEVEVEILSDGAVEVGAWGTGDG</t>
  </si>
  <si>
    <t>&gt;2665_g</t>
  </si>
  <si>
    <t>MWSRLKDTRKDIPMPRSLQDYVGRYCSSTQDLFIDVKTKVKEDNATQLVLKFQGLDSQTWDLSHWEADTFLTLTTFNDWVKRAMFTSGNENFFLFSFQADSAGHVTRLYWKLDANVPVDSQFFVKEGINEEFSI</t>
  </si>
  <si>
    <t>&gt;8044_g</t>
  </si>
  <si>
    <t>MVSLGSITKTHLAHAAYRFVQLVLALTVCGLYGVDLSKARKENKYTDGKWVYAEVTASLSAFTAVIYMVPIVLRIPFLFIWDTILFILWIALFGLFGKMYIGTRADDYGIQRMKNAVWVDLVNALLWLFSAVAMGIFGGRLRGERTRFTGRAIV</t>
  </si>
  <si>
    <t>&gt;2789_g</t>
  </si>
  <si>
    <t>MASSARSSHDDPRTSEDQRTSLDHLPTTSTQHSLYKALHARRAEYTRPHKIKVKIGSWNVAACPDTEKDLGAWFVDGKGVDKKLAALDIEEVEIENGSSQEHAKSGDGEEPRGDKGETPITQDDEVTITGGDEIGIYVLGLQEVVELTSAKEYIGRVYADSGSINKWRKALEDALPAGYVLIAEQQLSGLLQFIYASPKIAPTISSVSSVSVGTGIMGYLGNKGAVTTRIVLGETTRVVFVNSHLASGTDPAHLERRCWDVAHILQRTQFEPINWSGVLDDAQEGIGEEDFAFWLGDLNFRLDNLPGDDIRRILMLHSKGKYDITNKAPTKNDPARDSDPSAVRNIESDSDSENESEPRTSSTFDKGDDASSSTLPDPDDFLQDPSQDPASLQATIESLLPHDQLRHVQKKRKAFHDGWREGPITFLPTYKYDVGSVGIFDSSEKKRPPSWCDRILFRTRKDKLDWDEKIKEEEFARIKDEEMRARGMDQAGEEEEVLFDYNPDEDGETDIESPASVRIDLESPSNPAYQEYDEFDEMEEVPTKRGFVDKISLDFYTSHPWILSSDHKPLDAVFTLEYDAVIPELKSKTQQEVARELDRAENEGRPGITVVVDYSVDDDVTQTEGAFSRRPSSGGADGVDFGNVAFRQRKFRSLTIANTSQVKASFSFVERPGPPGEGPRVAPAWLSVCFVGSSDENERILRDLSREVDLEPGDAVNATLELYIEDMTLVRSLNNWEAQLEDVLVLSVVDGRDHFIPIHGTWLQSCFGRSIDELIRIPEGGVRAIPPRHIGEPGGSVDKDEDVHWSAPRELFKLTETIDHLIDHVVADMDILEDAQPPTDFPGWPFDPNSWRLKDDKVREGQRSRLLEALDSDKNLKDSLSPEIPAFEKLEVVAEILTTFLSSLGDGIVTEDLWANIEADILSRGTKQLTQTEEIKNWVLDSLSVAPHHNISFVFLTSLLSRVAGELAPVPKARWRADSKGSLGGIGMVRRSMSWKGRGPTLASDPAILRRQEIEKAYIEIFAGLIFRGPQGLKEGQRKAMEERWRGVLGGFLRAEYE</t>
  </si>
  <si>
    <t>&gt;9567_g</t>
  </si>
  <si>
    <t>MPHQRPLRVAILQCDTPLPNTNAQYGSYGGVFTSLLDSGVRALLPTHPELALSISAYDVVGAQEYPELEDVDAVLITGSKYDSFRSDEWILKLVEFAKRVLEQERVRLIGVCFGHQIIGRAMGVPVGRSDKGWEVSVTDVELTERGKEVFGKDTLALNQMHRDIVFEYPEGVEKLAFTDKCAVQGMYLSKKFISVQGHPEFNEGIVRELLTARHASGLFDDAMFEDAWNRVGNQQDGVVVAKAFLKFLLD</t>
  </si>
  <si>
    <t>&gt;11560_g</t>
  </si>
  <si>
    <t>MQAKLLSLLALSFAGLASAANEYSNDDWENNLDYVIEDLAPLWFFSDGSCYPQAAEINGQQTNGNGASGCNVNNNGLAQGCQSPGNWNGPATVGTSFPTYWTSSQCGDGTRRVCYDIYFIHDSGHESDWEWACVYLSQDSNGWWYRNGIVLEQDNKLPGQTGTPYYSWGDLETWDAGQSMSDTSKRGGNHAMIYSAKFHHTMFTYQYTCLGKNNCATDVQQMFRNNDFVWPAANNLVPGSVIPQNWNWGQASSNPLSLGGSVCSMGWSGPGYSNPPGC</t>
  </si>
  <si>
    <t>&gt;1490_g</t>
  </si>
  <si>
    <t>MSGYPAGSGDGNGLDSLFAQLRQQAGGPTSGSRPINLEPSYSYYNNNNNSGYFGQPPTSQPPNQQPPYGYQPPSVTSNIPTPTAAAPQPHHSSAVMSPVETPLARIPPANGSTSNADRTSSLLNLLRYSSQPSTSPAAQTAPIGNPLPPSRDVSKTFTEDEIPVRSGSTQGTNGPDLLATLMGNIQPKPAQQASPQFPPVSEPARNTFGAAPASPPADTQAYLLQLLNQKKPAQTDVAPQPQSAKILTPPSNQSSQDEEVAEVTQALEEASLEMNTEGEITDRTPLLAKENAPVKATPGMFTYVNPFEQLAASSPRNRTPKNTTPGPAPSVSPAVQILKHPRQESGDQEGKHTLRDSTSSPAYAKRKLEPASQASREPTPLPDGRTKVEALIGIGASAPKETVHEALSGVGDKVDKQVKEAIALAERQENQASIEDDLRALLAAKTDKDFEASAQTAAKSIKKELDKEENIGVLDSLPSSVAQGVKEIIDETAQGHIADSWESADAEDTSVKEGEDENIVTVYNFPMKPWTSITVNPPTDPLPTFRDEAVLDVARLKKEFDQIDRTLVTASNNFIVYGMSKNGGIRVIRQDDGKDMRIFTETSDRIFTVVISASSLLQKESIIGTGISGTVYWALVKDGEGDHIEDSNPESYALALPPIQSMDSDSPGGVLKTRARKSAAHPDFFAVGRGKFIHIIWPSVIMKQSYLKNGKDRLVDTEKYLSKLSLKVNTGKAGKDFSFSEDDTTIVSLDKAGRVKFWDIRSLTKTDLVGNPPLNQQIEVTEPLITFITTPANEKSWPTSVLLVDKLRPYQRGSALRYLIVGMKQNHTLQLWDLALKRPVQEIHLPHAKESDAVCSVLYHASSGVIAVGHPTRNSIYFLHLSAPKYHLTKSITQAVYMKKIASDEPGFFKPESTAVLSGMREYSFASKGALRSLDMLQTPNSTSTHGEPPTIFELYAMHSKGVTCLNIKQSDLGWDSDNKVINGVMADEVGIITMDPLREINTLPEANEPPAHTPAPVRIASRPASKETSIKEAPKKSGSDTFFPKLEEKTEKKDSSNSNGGLPPTQERSEKKKRRKGTSSEAFAGPSSAPQAVHASKPVLMDPSSNSRNLPKSHPATIETPATTSRQESTDALKDMEFRVAKELKKLFNDSFDSLYSNLKDDKRTEAAVAEAKQDSMLRLVSATLQDNIEPTLDRSVAKGIQKAVLPAISDVAVKTVNDQLGQKLHSYISSIVPKELSKTLPDALGQALQQPQLLKLMSESLAKSVAFRVEDHFNAVMQNVVTPAFTQLTVQTSQRIAADVQRKAAEQINMLEQQRHEDSIKIDRLTQLVVGLTETVSSMAAGQSEFQGQFLRMQHQATTSSRQVSQSQQSEPNPPRQTASVSSNALTGPTEKSEDELEYESMLAGIQKAMSDGDYESAVIQWLQTRREQEFFAKFFAKFNPDFIADLSPLLLLSLGATISIEFDGEFLHSRIAWMETILSAFQRHVHEGTLDDQVRDLIPKIMGIYIQRLEHLFMKISQVSAHDSLLKRLSQMVTIANRVLEQVREASLGFTPTAGGHRGL</t>
  </si>
  <si>
    <t>&gt;26_g</t>
  </si>
  <si>
    <t>MDPIVRRFPRIDPPPDQADFVLVRVAPDGGRHPLDLKLIGTEGAEVFSVSLTHDRISSLRGKKSKISGDEWETILEWALLGITPDAEHARATAGVEAVVKVEEEEMVLTIQKRIEGITQKLGIILIPANEDESVEIYDWCGQTVQAKDSANLEMRRLHALNIKKDEQITKLEKELENFVKLKNDNENQLLEKFSLLLNEKKLKIRDQQRLLANSHVNPARVEEAMAIRPAAASRSGKRKQDSDSEDVFEKMDIDEMPVVKSEEEEEQRQTTPEESTADEDTAEEEPVVPPTKRKAAVRRIKGNEEGEEMGAKSKGSSSKGPPPADSDIEDYTIPPKRELPFSRSTKPTAPAVRPAAPVDDSETDSDDEL</t>
  </si>
  <si>
    <t>&gt;5792_g</t>
  </si>
  <si>
    <t>MPYDISIKKVAVAGASGNVGGAILKELIKSGLFEITVLTRASSTNTFPPDVRVEKVDYTSLYSLTAALRGQDALVSALATHAVPTQRLLIDAAVAASVKRIIPSDFSCDTKNPLTRKLPAYATKVEIEEYLDQLAIKGSTSYTLVFTGPFLDLGLRRGLFLDYKGRKAAVYDGGDQLISTSRVATAGKAVRRILTHPRETSDRAIWVKDIDVSQNQLIKLAQSLTPGEEWEITQVSTEALEKQAWEKLKTGEVTAEVMDSFARRAIFAEGYGNKFAYDHNQVLGIKGLTGPDLEELPRSIFGIAK</t>
  </si>
  <si>
    <t>&gt;5130_g</t>
  </si>
  <si>
    <t>MSSAGRGSDHAHLDASGPREVVYCHRCENEWYKEDHGLVCPRCDGEITEIVRLGFEDVGAAERDLTSSQITPENDPRPQQRERPATPPELRSLRNHNPWGDADSDPEEADIEEHITHGPGGSVLFSRTVRSSSRGTFGSNRTRPDRRERDPFREDPNFMMRDFQTVIGNLVGPGFQPGQAGRSGPDTLFNQGPFGYRSPGAGSPPVVGGRFTFTTTGGRPRNANAGQPGGPDDLATYAPPPPSGRYLYVISIRAPPDQVASIIGNLLGPMGAPPRGPTHEEGGMDTEMPPGLRALFGAMLNPINARSGDAVYSQEALDQIISTLMEQHPTSNAPGPAPPNAIAALPKKKLDYELLGPEGTGECSVCMDDVKVGDEVVVLPCSHWFHEACAAAWLGEHNTCPICRKGLESDSATPENRQSSASASTSTSRNEHRARRLSATRPHMNRDNTTPSHNSRQESRNEARLEAIRDVRRLSPTEEGTPRRYQAVGGDLLNDAPAMPGAFTSGYMRPSEMNDTQRDARRGNTSGSDRSRESRRSSRSNNSGGAMGWLRERFGSDRRNN</t>
  </si>
  <si>
    <t>&gt;1639_g</t>
  </si>
  <si>
    <t>MAPLLFSQLIRALPQFRALPGQIAARQNEDSILMTVTLAMTTYITTVDLGPATTSVAVAEAASTTFVTTTVSSSPTQTSTALVAPTQPNDNGKLVAAILVPILGLLVIFTLFWKCCVDPRSAVYWRPSRSGSSDYYDEEVDEYSSYRSEGTRSSPSSMGSRRETFYGRGGGIEDYSARDSRGYRVRKPEKARVRVAREKVTKSEYGSSGGGSERFFNVEKGRQRGEGKVRGMKGMENKEGVFGWAFRPRARAEKEWVFVRREGKRGGDSKRWDKKMVDD</t>
  </si>
  <si>
    <t>&gt;7364_g</t>
  </si>
  <si>
    <t>MSSSIAIPSRAPYGESSKAGGVDPSSSSSSSYSSSPRTPQQPRSPATPSSGKYGHDRRPSLLSSSFAKSEHTVINIGDPDGVPRLITCVRASQGYEWNPEIFLPSYVECDFESLERKRDPVHEIRLSDEEIKQMFPQ</t>
  </si>
  <si>
    <t>&gt;3745_g</t>
  </si>
  <si>
    <t>MSNFLTDLFQSIFTAGPTPTLIVATNASFAALQVLLLLLLIATYSIHFLILSFLSAALWYSINWFVAELKVAQAIEEEKKKREEREATAEDTETEVETVVESALDVKKGGRSREVEVLEQRGDVRDRAPLVVPPISKSETSTEDEWEKVSENEQEKDK</t>
  </si>
  <si>
    <t>&gt;1812_g</t>
  </si>
  <si>
    <t>MKPHSLIGTSSLWSRIARLQLNRQQRRAFANAHQDARPYDVVVIGGGHAGSEACAGAARSGARTVLITPKLDNLGVCSCNPSFGGIGKGTMLREIDALDGVAGRIIDKAGVQFKVLNRKKGPAVWGPRAQIDRSLYKKYMREELEGYPNLTIMLGSAADIITAKDAETGANKITGVRLESGEIIPTSQVVITTGTFLGGEIHIGLKCFPSGRIGEAATFGLSKSLKDAGFKLGRLKTGTPPRLAKNTIDFSVLTSQPGDEPPKPFSYLNDTVSVQNQMLCHLTATNEASHEIVRSNLDKSIHIRETVKGPRYCPSLESKVIRFADKQHHIVWLEPEGFESDIIYPNGISMTIPAEAQEQLLRTIKGLERVTMTQAGYGVEYDYVDPRSLKSSLETKEIHGLYLAGQINGTTGYEEAAAQGIIAGINAGRASRSFPPLILSRGDGYIGIMIDDLITKGVSEPYRMFTARSEYRMSARADNADMRLTAKGREAGVVGDERWSSFCDELSQMDALAKALKSKEMSAPGWLANGFRVANDTTKRTAFDVLRLSGVELADMATMVPKILDFSPRIQARVSIEAIYAPYVEQQTAAMKVFENDENLRLPLTLEYDQIFGLSLHEKSVLNATRPESVGQARRIEGMTPAGVLRLLAFVQKQARVASKAASFEEVATRRGIAMYN</t>
  </si>
  <si>
    <t>&gt;4525_g</t>
  </si>
  <si>
    <t>MGYHLFTINNLVMRQIVTKALSKYQDLDMDLEEWTFKPPYEPLVHRWDQLAALRAEMEDEAEKEAADELINFLAPITASAVEHLAKTRETKKVTFEYIWQILPPGELAVTTLYGVDAVCRVVKYEKTKIRRVPVWIIHLEYVDWNGETCGYASTKTIISLFNGYRRVTSIPVYPLSFQENGPEIREKMIKRGRQSEKYRGYHVLTCSGKKVLIETSEERTVTGRVIVDAFAYYSSHNIPKPSLRTLNDKEDTSESSRPKKDSDADDSESESDSGSDSEVLVEGNELKVVVTKATDVSRNEKFAPMTDEHCLLAIPWVKGMDLKTKEWSQFLVDELEAIIWNDKAFDNLVLPEGEKELVWDFVESKNMTNYAYDDFIPEKGRGIIVLMFGPPGVGKTYTAEAGKNPKI</t>
  </si>
  <si>
    <t>&gt;3563_g</t>
  </si>
  <si>
    <t>MGFIRPALLFVLLLGSAACESLATLKVDSNVNKRASTYWYENIAHQGVAPFSPAGYTVYRNVKDYNAKGDGVTDDTAAINNAILSGGRCGRLCASSTETPAVIYFPAGTYLISGPILDQYYTNLVGDPTNVPILKASANFNGGGIIDADKYYGDNDPNIPNWISTNVFYRQVRNFVFDMTSVPASTGFYGIHWPTAQATSLQNIVFKMSAASGTQHVGLNIENGSGGFLSDLTFDGGNTGAAVGNQQFTMRNLVFNNCVTAISSGYTWEWVYQGISINNCQVGINMNTAGSITVIDSTISNTPIGLITSFSATETPATLNSLILENVSLVNVPVAVQDVSGATVLAGGTTTIAAWGQGHEYTPTSGPKTFQGVFTPNARPASLLSGSSYYTRSKPQYETLPLSSFRSVRSAGATGNAVTDDTTALQNVINSATAAGQIVYFDAGIYLITQTLNIPPGAKIVGEEYPVIMSSGSFFNSMSSPKPVVQVGTAGQTGQVEWSDMIVATQGTQAGAILIEWNLATSGTPSGMWDVHTRIGGFKGSNLQLAQCPVTASSTNVNTACIGAYMSMHITASASNLYMENNWLWSADHDIEDSSNTQITVFSGRGLYVESTVGTFWLVGTAVEHHVLYQYQFANTQNIYMGVIQTETPYYQPNPLAPTPFTVVSSINDPDFAVSCAGQAGRCAEAWGLRILNSKNILVYAAGLYSFFNNNDVTSCALGGAPADGGVENCQNNILSLEGSLTSVNIYNEGTVGVVNMLTENGVTLATSVDNLNAFPDNIALFQLASGSGGSSPPPTTTTSSGPTTLSTVTTTTTQPASSGWTALGCYSDNVDSRSLVNAVGVTGGAAGMTIELCEAACKANGYTIAGVEYADECYCDNKIENGGGPASDGNAQCNMACSGAPSETCGGSNRLNVYTYGTATSTASPPASTGWNFRGCYTDSVSARALIQEAIPAGAGAMTVEACETFCQGLGYILAGVEYAEECYCGNTLTNGNTAAPDGNAQCNMACTGNAGEMCGGSNRLDVYSYGQSNGTSSL</t>
  </si>
  <si>
    <t>&gt;10320_g</t>
  </si>
  <si>
    <t>MAAAAESAQLTHGTKLQLFPFLHLIKSAHILPPSLTRTHELIPMADRTDRRRRPFSSLMKKLASFKTGSTNDSNTPTSTKRNTYHMKSTGKRATLTKNNNPYRESGNIIVNGNQQNGNLSFSTVPTGTERSRTSLDGSGRSIHSSLEGLPPTIGAKSVAPTMSTSISGPAHSEAAASHDAPSSGETTNGTAGYGVSGRGNDSTFSSPAPSVRSLTTTLTTIQSAAPAVGSVNNATGHANSIHFSHQFPTSPPPNALPAHMAPQGSGGHPATYTTATANNLLTDNASILTLASSSHRRRRRSMDTDASVRALAPSSLFGGSRESLPLSVLSANIDSSSIITPHRERSERVNVPRMDERASIYSVTGVAPALSSERNSYYAGKAAGAGDGASVNSGFLGHGRNDSVSGSIGGLAAVPSSPLTTGMREAPGRLSRTNSDWVAEVEGETNDKDKEDKEDKDGCEEEHKENGKV</t>
  </si>
  <si>
    <t>&gt;1041_g</t>
  </si>
  <si>
    <t>MEDARQEGHGHDTHAIPPQAICNLYKEYQKKDDQSINQDLSIVDFGRGLTEQQEERIVAVETVPNDLIRESQRAFLSFGRDQQEIVDDVQECVIYEHKDFPGLRIFPSLLPPKSQLQMLSVIMHRDLANPLHKTNIHHDYHIPYPPPLLSSSRPSSFFTLPDSTSKQIYTPLNPHSSHKPLNTVQFLSKKLRWLTLGSQYDWSTRSYPAISPTPFPADIAALVKGLFKSAFEPESGVVLLYSTKDYMPVHRDVSELCQRGLASFSLGCDGLFIISKDKEREDGSKVDEGDEDREMEMCVLRVRSGDCVWMGGETRWCWHAMPKVLGGTCPEGLNQWPAIEGDRGKEGKELEKWRGFMSKKRLNISCRQVWG</t>
  </si>
  <si>
    <t>&gt;3033_g</t>
  </si>
  <si>
    <t>MASPASSPRTNPSRTNNQREESSRGSSSHSRSNSDMPAYTDADEGSGDSGVMPTSGPSRDAVKKLDQIIQNFHTKAAILVLQSRMSLPIVIGKDGGKKTNKWFQIETDDTHAFREELGLWRGCGGYQNRPPPMILETYLDTSELTSSQSLVIVDDRGKRWDVLEALNNSSGSSDGGMRPRKRNREVILERWRIELRDAPAERIHDFGSTLPTIYKKCIVFFRSLFSTSKIVPTWRFVKSISKIGSSNSSLRVKCRISTGDVQPSRYDALTHPLYESAGPITTDCFLGTTETPVGQIFAEVSYRNDCNFRVDDSEALLSSRFMGADEHFFQPSIGAEGGNRRPVSRAAEVGSLPAHRQRNDDFEPVQAYGSLSTFHGDAPPRGSSPISALKAARTLGSEPNSPPKDPAPTSRPMQASRASLRSLEGINMARRPSVSFQPFKAGSLSSSPAPGTHFQQHMGDILPPQSPQSLPRGGGISALTQARNPSSLTAGMPATLRGGPVLTDNAVPSSASSSPKPAPNSRYSSSFTHRRGRSSYGGASRLLDDDQISSGKQSLSSSVQPGSGIIAEAAGASSDSLQTDDDNISEFLKLLDSKKTLRSFEPSGDASTKRTSAQLSKFQLMRESHNALTESISSSTMLHRSSSSSSRQLSSVPPMVAATSMSVSSSPGKPVSPHTPHTPAIPSRLSANSIAEYSEPRRPTYRSRGTAQAPIEDVEDDDDDDDDRVNELGTNAIDIPTSPRPYYPHARRSSSVAQQHRTLIVEDDLGDLPFGIHRSISLGADDREPPSLSSLLNTGRVAEAVASPSSNSPSRLLQPAAHISETSAPMSRQASSSLEAHEFVGPQMPRQTAGSLNSPYRHKFSRNIGRGMTPPHGGSSSSLVDRGSGSERASGRHSLTRAVGAYEADDEPLLFQMSEIGRDNSRRSIEDTRGGNTGVSERGGFEGLRGGDSGSSSRRASRRGW</t>
  </si>
  <si>
    <t>&gt;407_g</t>
  </si>
  <si>
    <t>MSSQSSTPSGSAATTAPSSVDSYFDAAKDKKSTEVSKHPMSDKKEESQQEKSSQTAEIIYHVKYKDAEGNVTKIRTPTEPFKLNTTESDRPVLEVHSTVLPLDENKIKESTTADIDTTKDGEASTKFTDSTNLQKINNPDLYPENFKVGETRIKIRSKKLLNALKAVVKYYPGQTLLGDEVSFPEPFQLLMHHRAELEAYKLTNQEGHDKEYKKTSNEHIDVLLKFLKDYFGKALEDEEARHIRSPPVCTYEFVWLLLKPGTPCLLHSERNTYQSFNLKKITGGMVAGRPSTYNAITWNIKCDGYELGRSPSYAAILPFDGEKEIDSLLIFPAQYHRFTGKDAQNGKSLSEQFIERGEKYWNLSKAFSYKGYDGPNEKKPYRQIKSRIIVDIETYYSKFPDKRPFIQAQYIPDESEDGDEAATGTSGCGCDKCSAKTGTRQQGLFQDYDEVDPKGKPPNRDNFFFLMPQYIPCFILNERVWESLHVEHVKDAESQKDDYSKYLVLDPKVKNDIEALCKMHVQSKIAKTASTDFVKGKGEGLIFLLHGPPGVGKTCTAECIAELLEKPLLALTCSDLGTTAESVSKNLDNYFNLGELWGAVVLLDEADVYFAERNQDDVKRNSLVTVFLRALEYYKGLLFLTTNRVATFDEAFKSRVHVSLHYKKLGFEQRNSIWKNCFERAEKTDSVIVTDTAKTYFTEDKTVKQLEWNGREIQYAFGTALSLARFDTQKEGKKKTRVKRSHAQRVVQMSRLFTEYLASVNGGTPEQIAKKQKTRDDNFGEPPKLTKLQQKEAKKKSKKVEEELKEEEEEEEEEEDDDDDDDDDDDDDDEDE</t>
  </si>
  <si>
    <t>&gt;5453_g</t>
  </si>
  <si>
    <t>MSTLKRRSSTTEKIADVAKSFEKRIENVLTVFWDDLPSWQQDNHFIHSGYRPASASFKRSFASLGYLHNESVNIYSHLLGALLFSVIGLVLYTVIEPRYESATTSDVVAFGCFFVGAAICMGMSATFHCILNHSLPVARFGNKLDYIGIVFLIAGSFIPSIYYGFYCYPYLQKIYWTMICTIGAGCMSVSILDRFRTPAWRPYRAGMFVLMGLSAVFPILHGVRMYGHEDMRNRIGLFWLVLQGFLYILGAGLYAARWPERSWPGSFDIWGSSHQIFHVLVVLAAASHLYGLVIAFDFHHGDQGFSC</t>
  </si>
  <si>
    <t>&gt;2731_g</t>
  </si>
  <si>
    <t>MTLPTGFLKSQCCVRLPYPEHKFTGQTIIVTGSNVGLGLEAARHLVRLDAARVVLAVRTLAKGLVTKQDIEATEGRPGVVEVWELDLASYASVKAFAARARGLERVDVLVSNAGICTYGFRIEEECESTITVNVISTFLLALLLIPKLRETSVAYEKESVLTFTGSYVHAQTAFSERKFGDIFEGLADEKKAKMNDRHNVSKLMELLCMRELAKEVSESTKEGKVIVSMANPGFVDTSIMREAAFPFSLFVSGLKRTMARTAEEGSRTLIHAAEGGEKTHGQYLDDCKVGRVSEFVASKEGEKTQIRIWDELSRILEKIEHGVIGVI</t>
  </si>
  <si>
    <t>&gt;3412_g</t>
  </si>
  <si>
    <t>MEVFIQNLPARGKEQTMNKFFQEVLDKLGIGNWMFHKISKKPCAKLIFLQPADGRRFLARYGQCGKALIYNGRALSCRVSNQLDRFAVQSLEYEKKFNEERKVLEERNNSSRAGREDQELQCTSISCGLWSFINCESNSEIAFTPYYMLARSAKLAFKSRSVVIETSNSQSLVMPYPSVENIAWDHSPVPAIVFTLREAPRSSRNSTPMAELLSPELEFLQDIQDLFLDDSDRPSRYRFPGLDKEHDSIAGGCLVYRVVLASQAHLADQIASLDSVRNLPPILRRGISFKTELRVYSQESLHFLQKLRATSLPFPVKFQVQRLVQNCYLPPNKASETLQAIEIVFKRSGELLCVNVLRSLFREIPYASPDVDPDLFDTLKLCKRIVALESNFRLFRSSLEGPVATAQVAVVHKVLITPSGVYLDGPDGESNNRVLRKYAAHQDYFLRVQFGDEDGSLIQYNRDISNEKVYERFKTILTDGLTIAGRHFSFLGHSHSSLRAHACWAVAPFTHNSVSIHDRDIVKELGDFTKFKCPARCAARIGQAFSDTRDALTLGPGVVRENELQDVERNGRVFSDGVGTISLAALQLVWEQLYRNKRKPTVLQIRYRGAKGMLSLDTRLQGTSVFLRPSMTKFMGSNSHDLEICTAGHKPISLSLNEQFIKILEDLGVPARVFLDLQAKEINRLRSITANTFNAGQFLKTQSIGEKAHLPWFFNMLFEMKLAFQDDTFLTDVVEAAVLIQLRTLKYKARIPIQNGFTLLGVMDETGILQEGQIFCIVDDEHGGSKVLTAKDGGRVVVSRSPALHPGDIQLAEAVTVPSSSPLMKLRNCICFSQKGTRDLPSMLSGGDLDGDIYSVFLDPELRPRTIYEPANYPRQKPVKLSRPVKKKDMIDFFVNFMETDQLGRICNAHKMLADQSDQGVTDPNCIKLAEMASTAVDYSKTGKEVNMRDMPRYSPFRPHFMAPGPGVEIIEDKPNFDEQLSKQRRADDEEGPPTYQYYRSNKILGKLFDAVDEKQIFARVKQVTREASTRSSSHRSDSMLLRVILRDLGNRTKNIDWKIQLVRAKGIRDEYEDALLDLMYKYGPRPKVPLSEVEVFIGNILGKTGALTPRQRELAMSMKERFEDVLVSTVRRMTGRDPDEEEVGGNVDSKTKEGRLGVCIACMWLASGQEEKSVGAAGKGKGSLRSFGYVAASVCLKEVQRVGM</t>
  </si>
  <si>
    <t>&gt;6701_g</t>
  </si>
  <si>
    <t>MSKIGKQRRPNFLVIVADDLGYSDINCFGGEIHTPNLDRLAEIGVRMTDFHTASMCSPTRAMLLSGTDNHIAGLGQMAYWGDSTSPWKKCPGYEGYLNDRVAALPEILQDAGYYTAMSGKWHLGLTLDRTPHARGFDRSFALLPGGANHYAYQPCHPDGRPVFGHWAQLYSEDDHLVDPKTFPKDFYSSDYYATRLIEFLKEQKTNEKADAPFFAFLPFQAPHWPLQAPQEIVKKYAGVYDDGPDALREKRLQSQIKLGLLKTDVEPHPVVAETKEWSDMQPDEKKWSAKTMEVFAAMVDRMDFNIGRVISYLEETGEKDNTFILFMSDNGAEGAIIEAIPISGDVIKKSIDKHYSNDLENLGNGDSFIWYGPRWAQASTAPSAMHKGFVTEGGIRCPAIIHYPALFGGQNKISKVFTTVMDILPTILDLAGIPQPGSQFRGKEIVSIKGKSWMPHLSGNSIRVHEEDTVTGWELFFHQAIRKGKYKAVFTPKPAGLEKWQLFDLEKDMGEIHDLADEEPEILKELYTFWLEYVSEFGIFFTKPFKKHFDSPNAAQQGGITASISGGSFLGCHFAFFLIDRIGRKTILQIGCVIFAVGAILCTASVDIGIFTSAGPTYLAEVAKPRIRGRVISFQQWAITWGALIMYFISFGASYTKTNATFQIPWAVQISPALVMFVGLHFLPSSPRWLASKDRWEEALQVLADLHGNGDMLSPLVQAEYAEIKEALAIDRAVGDIHWVELIAPKNAQRVTVGIFSHIYTQLSGNNSMLYYSTYVLEMAGLEGNVKLIGAAIQYVINVTMTLPAILFLDKIGRRPALLFGSVMMMAWLYATAALLKVYGHGVPGGNPVVTWVVHGPASKAVIACIYLLVATYSMTWAPISWVYPPEIYPYRLRGKAVSIATSFNWMFGFAINYFTPPAFQNLGWKTFLIFGTFNVASGLHAFFFFPETKGKSLEDIDDMFNEGVKAWKTSTHPKEDRLGKIVKDIEQNGVKMNEV</t>
  </si>
  <si>
    <t>&gt;10019_g</t>
  </si>
  <si>
    <t>MSYSKKDEDADTAIMKVDRTSVFQEARLFNSSPIQPRRCRVLLTKIALLLYTGERFPTNEATTLFFGISKLFQNKDASLRQMVHLIIKELAHSAEDIIMVTSTIMKDTGGGTDAIYRPNAIRALCRIIDASTVQSIERVMKTAIVDKNPSVSSAALISSYHLLPIAKDVVRRWQSETQEAASSTKSSGGFSLGFSTSSSQMPVNNSTMTQYHAIGLLYQMRMHDRMALVKMVQQFGTAGAVKSPAATVMLVRLAAQLAEEDQQLRKPMMTLLDGWLRHKSEMVNFEAAKAICDMRDVTDAEVTQAIHVLQLFLTSPRAVTKFAAIRILHNFASFKPQCVLPCNQDIELLISNTNRSIATFAITTLLKTGNEGSVDRLMKQISGFMADITDEFKITIIEAIRTLCIKFPNKQAGMLAFLSDRLRDEGGYEFKRAVVESMFDLIKFVPNSKEDALAHLCEFIEDCEFTKLAVRILHLLGIEGPKTSQPTKYIRYIYNRVVLENAIVRAAAVTALAKFGVGQKDPEVKGSVTVLLTRCLDDVDDEVRDRAALNLRLMSEPDEMADRFIKNENTFALSYFEHQLVMYVTADDKSTFETPFDISAVPVVTKEQADAEDRTKKLTTATPTFKAPKAGPAKAAPTSTEAAASASAAAHKYQQELLLIPEMKPYGNVLKSSQKVELTESETEYVVSVVKHIFKEHIVLQYEVKNTLPDTVLEDVSVVATPAEEEELEEDFIIPAAKLVTDEPGTIYVSFKKTNGESSFPASSFTNVLKFTTKEIDPTTGEPEESGYDDEYQVEDLELTGGDYVIPTFASNFNHIWEQVGAAGEEAEETLVLSGLKSIVDATEQLTKILSLQPLEGTDVPVNTTSHTLKLFGKTVTGGRVVANVRLVFSTKSGVTSKITVRSEEEGVAALVIGSVA</t>
  </si>
  <si>
    <t>&gt;11580_g</t>
  </si>
  <si>
    <t>MYLSIPTHEIATAPLFTLPVSRPAEVNSIQLGFFFSDDDQQLQRWSSLIGIITAVIGNILISFALNIQRYAHIKLHQERLQRREKARSLSKASQTRYGTLEHHDHNVNELDGLLGDEDDPLRVSFHSTNSQSTGCSDTDHTKETTYLRSPYWWGGIFLMTVGEAGNFLAYGFAPASIVSPLGVVALISNCVIAPIMLKEPFRLRDFWGVVVAVAGAVTVVFSAKQQEKKFGPHEVWGAITTPEFEIYMGITALLIGVLVWASPRYGNRTILIDLGLVGLFGGYTALSTKGVASMLSSTLWRALTTPVTFVLLAVLVVTAILQVKYVNKALQRFDSTQVIPVQFVMFTLSVIIGSAVLYRDFEKTNAERVGKFIGGCLLTFFGVFLITSDRPRREDDEEESDEEGEERIGLMDQEPGIEEASIQNESQGQVSDRRKSTVTQNGDAADDTYLDSRRSSHVSFTGTVPRPQTPRLYANLGQPTSRVPTVPAVEVSNPLSDDLLQALRQPSIPGTNSAPALPSEAQASSESLKLPPPPARTNSQGHFHTHPHHQQGPTPPQAERPSTPARHSMDLSRMMPGPLISPLSGGLSAVVADSLMRGVDSSIRSRSIRRPRDGLRRTKSGSQRFSQGDLETLTDEATATTAATTRIVDTAEGSLSNSPATEEAQWQRITRARSFSNTLGDIFRGKRQKLDGELSHANDDEGGPSGP</t>
  </si>
  <si>
    <t>&gt;4660_g</t>
  </si>
  <si>
    <t>MFYTPPSLSLLCAFGLASLVNATFYYPTPQASLLEHILVDTHGEYSSGFADAITPCSNYVSGAQTFGRETAAQWLRVAFHDFVTAHVADGTGGIDASIGFETLREENSGSAFNDSFGFFRPYVNSKISMADLVAISVTMGVGNCGGAQIPVRGGRIDAIEGGPFGVPAPETDLATTLQYFANAGFNQADSIKLTACGHTMGSVHHGGFPTVVGPEAVTPNNTAGGIHFDQTVDVFDPLVVHEYLNWTGQQGGPLVTSFNVSSQSDLRLYESDHNATMIELGNQGEAFVDTCVVFLQRMIETVPNDVVLSDIISPLKVKPINATLDFDSHGNLLFTGFIRILTPLSSAPLTSLRLLTSASPIPLSLVASQKTGYSVFGNTTFFPFTTTITIPPSFHDFTVLLLSLPPKAFPVQSRAFVIPSLTTISSTEISTTVNFTVAVSMIEYGKRRSKRHTAPRVRIQAPVEQLGTLGPQILTFEEVELSQVETKAGYGIWGGSLDIGNIVIGAVSVAVLNESGEEIDIGFF</t>
  </si>
  <si>
    <t>&gt;11582_g</t>
  </si>
  <si>
    <t>MQFIHFLTPKDPQASLACKISDPKRI</t>
  </si>
  <si>
    <t>&gt;4073_g</t>
  </si>
  <si>
    <t>MFYSGFIFAALIGASFASVDCSYEATTSDPADYYTCTELTKTYGITVEDFFLLNPTLNADCDNIEANTTYCIGGLIDGYAFGLTSCQSEDCSTLSTRSNTTVTSLLVGGTSVDGTCGVRRGTVEAQQDTAMPDANPSLVHVPPQACLWMVLVGELKHTNVSVLHLDLAVALVAIVEAHQHIVGLDVNPSLGIVLQQRYLLMELVEELMDISARARHSATAAALRVIVVVPLHTAPLDANPLMVLVVVLKYRRMALAVAQINIHVKDLALETVVVQVVTAE</t>
  </si>
  <si>
    <t>&gt;8564_g</t>
  </si>
  <si>
    <t>MDGLSVAAGIAGLVQLADTIFTRTYKYAKSVRHASKEIHELATNIRKLSKLLHGLDLLLRGLENEADDSSPPNLTQFPLHYAGEGEQQQARKLLQSLKWPFSVSETKELLAEVETHKVNISVALSRDTLATVLKALSRQEGLPADLKEMKNKQK</t>
  </si>
  <si>
    <t>&gt;9282_g</t>
  </si>
  <si>
    <t>MPYLEEGELHEKFANNPRSLEGRLLFAVPKKGRLLQAALNLLEGADIQFRRESRLDIALVKNHPVALVFLPAADIPTFVGEGRVDLGITGRDTVAEHAAGVEKARRVRAASGTSTPIEEDEDKGCVEIMDLSFGTCNLQVQVPDKGSFHTPSDLIGKNVGTSFVHLTEDFFAKLEADAAAAQGQSTKRDKLKTKIIELSGSVEAACALGVADGIVDLVESGETMKAAGLKAIDTVISSTAVLIQSKTPSDVAMVNKIASRIRGVIMAQKYVLCQYNIQREKLASATKITPGQRAPTINALEEEGWVAVSSMVEKKKIAIVMDELTEVGASDILVLDIVNTRAG</t>
  </si>
  <si>
    <t>&gt;1999_g</t>
  </si>
  <si>
    <t>MRSCRVLKVITGPSGITAKHRFFTTNKGDELVPITSIKESATSSKLSSKSSSSSASTLYDDGETLDDPFDLARLSEPYSPHTSEPTPAWPTSPSKTTGRKNLSTEREKLLAHLEQARSTINSSKSITAPYPKPFAPESYGTDDTTETEIRKTKNGPLPLSNPLAPSLRNVPRRTKSVQARRTPSEFPKPSMAKLLPKVSKPKPPGGFFNAEDYVQDARRRSQKPLRILFCGSDGFSSEALMALCAEKGRNPHLIKSIDVLCRPGKRAGRSMKTVREVPVKAVAQSLGLPVHERDTFTGWELPKPDGELINLVITVSFGLLVPARILNSAEYGGLNLHPSILPQLRGPAPLQHTILGKFRYTGVSLQTMHPTKFDHGALLRVTEFEIPNYDICTTSKLLDFIKPKAAELLITGLRNLDFVPPLKPIWQPWLPLPGAQLFEDVGEYMYIRHANKIGPEDKKITRFSTSGHLFRRHRALGRLWCNIFLDNKKKRVIFEDFTPCIIIRDVPDPSILAEMPVHTETPLGVEGSPTSQKGQNEELTVPTSEKGQQAANTEYEDAASVISKVVWGKQVAHETLPVPSVSQNTVPIETNPNSSANAPMPSHETKQEPAVSGEKPLIAVRKGEQSQIVETLKYYREPFRISESSKKSYFVYEQGLISVEPTLQWYYEDGDSIVIPGGRRFGLHPFSETFNALRVRFITVEGQGKKPASKAMQQFKTRKNCL</t>
  </si>
  <si>
    <t>&gt;10541_g</t>
  </si>
  <si>
    <t>MPKAEIGSTKFLNNKLKSKGLQRLRWYCQVCEKQTRDENGFKMHTNSESHVRQMLLVGEDPKKYINDFSNQFQRDFLLLLRTSHGEKKVQLNHFYQEYISNKEHVHMNSTKWPSLTEFAKFLGREGICRVEEDDKGLFVSWVDNSPDALRRQDAIRKKERQDKGDEEREQALIRAQIERAKRERGDKGESEDDDEGPRELRREEGEKLKLTFGSKPATKVEGGTAEHSASPVGEVGESSNGADKKTDSEIKDEAGSPDMKVTLAPTPAKVSLKMGFAAKPKNVFAAAKKNALGGKKASAVFEPPRKISEAERIMREEMEKKSKRGPPGFGGPPQKKQRY</t>
  </si>
  <si>
    <t>&gt;1367_g</t>
  </si>
  <si>
    <t>MAPPTAESASPIGIANLPNQRHKIVAKRGAAFTIMVAGESGLGKTTFINTLFSTTIKNYADHKKRHAKQVDKTVEIEITKAELEEKFFKVRLTVIDTPGFGDYVNNRDSWMPIIEFLDDQHESYMLQEQQPRRVDKIDLRVHACLYFIRPTGHTLKPLDIEVMKRLSSRVNLIPVVAKADTLSPADLARFKQRIRAVIEAQGIKIYTPPIEEDDEAAAQHARSLEAAMPFAVIGSEKDVKTSDGRIVKGRQYSWGVAEVENEDHCDFKKLRSILIRTHMLDLIHTTEEAHYEAYRAQQMETRKFGEARPRKLDNPKFKEEEENLRKRFTEQVKIEEHRFRQWEQKLISERDRLNKDLESTHAAIKTLEQELEQMQGTAVRSHGRR</t>
  </si>
  <si>
    <t>&gt;1023_g</t>
  </si>
  <si>
    <t>MSHGVQYPMVSLRQTASTVSPSRNINVEGGDSISNFTAADPEKCSVQGLSSTENPSGLGIIKVQDSYLVTWDGPDDPLNPFNWPQRRKWGVTLLTSLGGMATLMSSTMIAPALTQISRDLHTDNATTQMTLSIFVLSFAVGPMVLAPLTEVFGRRPVWLLSGCFYILWNTVCGFSKTNGVMIASRFFAGLGASCEYVVSNPVLSDCWRAEQRGHSFSIATFLPLLGPAIGPILGGLITGSIGWRWIFWVLSIFDAVLMASALFVFPETHAATILHHKAKQMRKEKGGEYYTEHERNNQSLYRLLAISLTRPCRLLLTQPLIQLMSFYLAYNYGILYIIHSTFATLWIERYNQSVSVSGLHYISITIGSIAASLGGAQLMDRVWQHLKARAKGETQPEYRVPLMIPGAIILPVGLFWYGWAAQAHAFWILPDIGIAIFGCGIIVGTQAMQAYVMDSFITHVASASAASQMLRSLAGFAFPLFAPKMYQTLGYGWGNSLLAFVFLAIGVPAPLILWKFGAKLRAKGKPQW</t>
  </si>
  <si>
    <t>&gt;5831_g</t>
  </si>
  <si>
    <t>MAILRKFLGLLSLAALSIAMPKITPLPTITPESCFSYTKTAPYTGAMPQCILLETTTIFVPPPETTCTVTPTVTVTGPGVCPTCQKGCRIIWTTETVTGSPGTY</t>
  </si>
  <si>
    <t>&gt;8969_g</t>
  </si>
  <si>
    <t>MPLLPLEIPRLGQPNLDTDDIQNLLLVGHACNLVSVERILKCLVDVKILKETRFDEATLTTYYKLIDLNDIQHLEHTSVEAQRAMGALKGVLLKEPIGETRIYDDERWLDERLVERSYWLSVRDGEK</t>
  </si>
  <si>
    <t>&gt;7313_g</t>
  </si>
  <si>
    <t>MVTRKPVPHFNSGLAPTNTPPYPTTPSSQTAPGPFHQQNVHPPDPEGDPSNPWTGEDLDRLSLHGNTPAPSLPSSLRAGPPPGYPTKTSQEKLAQGISTNPFLQKQQTGSANGGKESSADAWGGSQKSSYSWESDTPAQPTTAPPLPPPLAPQVAPPQQPSNSSQYDSNTNPWGSTGEQHSAPNPIPPGPSITHEDLESNAWSVQQTPARHAPPPPVDTTQPVLIDLEEPESPAWDEDEPSPVVAEMPANNEQEIEQIREDRHAWDESEGHPLQQKPQNPIITTQSPSPEQPGEGWNIVDRESVQGGAQQNGVVGENGVVLETFPDVEQAPALPPRRSQEEAPRQHPRPVVDTTINQSSSLTSPGAIARKQKKETYEIKKITWHDVKSAKNPRVSPILVQNANGPCPLLALVNALTLSTPADIQTALVETLRTREQVSLGLLLDAVFDELMSGRRGDAVQNLPDVSDLYSFLITLHTGMNVNPQFFPNPPTKGVSDPRNSMSHVHPSEREARLPGTFEQTREMKLYSTFSIPLIHGWIAEPNSPAYTALNRSAKTYEDAQNLMFHEEELEYKLEREGLNLEEQNTLEDIATIKAFFASNATQLTHFGLQTITSSIEPGSVAILFRNDHFSTLYRHPDTLQLLQLVTDMGYAGHEEVVWESLMDVNGENAEFFSGDFRLVGGALATTSTYHNANEGWTAIQGRGASSSQNQNQHHTPSHSYSSQAGASIRQAPNSPSEQEDHDLALALQLQEEEEARHRAEIARRNREAELSQQYIEQQGRLPPSNSRNNTVPVTQRGGERRQSSQGASQSRGRGRAAPPVTEQPRPVIPPRRAGTGGQPVDPEAGIDVPPPSYEQAAGQAAYVPPINHPSHPNASPNISGSGTPSGSTSDRRASAYTVNSQGYVQSIQSQGRGSRRSNGTGPATSFNHLAETNGRRNTANVHGDGSGKDKDCAVM</t>
  </si>
  <si>
    <t>&gt;975_g</t>
  </si>
  <si>
    <t>MATPGATKPFDYSPLADSDEIRLLALEPASRFRTIKCSTIHATLSDKPHYEALSYMWGPSQPMRLIELDGKLYGVRENLWHALVHLRSEEEERILWIDAVCINQQDIHERNHQVTQMGKIYSEATKTTVWLGMADNSTPLAVKFLRETSMAIQSVHAYCKLLRDLSFPAVSSSPVLSAVQALCLREYWNRLWIVQEVALATEVVVQVGVETFPWACLDHFFQKLGQILSLNSTGTTLSVLVQGGESMIHSVQSSTVARLVSDRNLLRSEWSKWRNAIQSGGDIEHPLLKICSDFGDAKCEERLDKIFGLREMASNCCKTATPVDYTLPISEVSGRIVLHHAFQHAHLGTGPMGDARLFYEKLRITSLDCCFDTAGNYQIQPNLPFNITQPLVPILAYLRGRLCYTSPPLHEKFSLSKEEMPDFALMPWTQLQYINTLRKKSPTKQLPITKQFDLILQFPAPSLPCPWKPAPLPPKRFKYTRNTTLLGEDPLRKDFEKLLQDAKNAATKECYKNCRLAIGTTGLVMFVPLNTREHDLVCQFPSTDAIMLVRESPLDKHACEIVGRAVNVLKTDFKEPCEVGGTTSMRLAKEFDTLFKIDPPTLQIMSVASTMPDSESIDEERVEGDERGLKKRPSWANALRRMSGFGGLKHTGSEKSKVHSP</t>
  </si>
  <si>
    <t>&gt;1526_g</t>
  </si>
  <si>
    <t>MAMGFAMGSRLLPRRTSLSQFQRRAFSCLKSNLNIREPFSEVPQIPISIITLEQLRVGKTLVHPVLLRDSCPCPRCIDPSTKQKTFNTTDIPTKIRAKSVQTQPNGDVEITWKRDIPGFESDHVSIFPKKHFKTARDQTNSSDNHLPQTWDKRMIAKGLEYVNYADYMSKDESLFKALLSLQLFGIVIIQGMDDAGEQAVEKVAGRIGTIRDTFYGRTWDVKSIADAKNVAYTQQFLGLHQDLLYMQDPPGFQFLHCIKNSMEGGASLFSDSFHPFPDLSIADQDILSKYGVSYQYRNDGQHYYASHPVVEMSGNSGHLKSSYPKAINYSPPFQANFPCKVTSPNDKFLGAFRKFAAQVEAPKNLFEYKLMAGETVIFNNRRILHGRGKFDGKKEERWLKGTYIDTDVFMSKFRVLNEQFDGKQIEFGEEAQTTDEWKRFKYMQMHDGEGGRRRLRGYMRR</t>
  </si>
  <si>
    <t>&gt;10011_g</t>
  </si>
  <si>
    <t>MAHQYKRPLALPKPTITTSFPAAASFSSSSPSPPSSAISPRSYSYKVLPPPDLPISKTALPHEGLYNLDTSTSSYTTHTASSAPASATATEMQHQTQNGAYTPTRTRPRAGHRELTPWCGMGGIKGQQWGIWNPSAPHANDTHPDDMNYDSLSDSEIGVVPALSPELGKSISGGGSSSESMTPTRVSKRRFFEDEMDEGFRVEATGRTMKLPKRRKYFGAQNREDGFKGWEYKMQIPVGVREVEMGGI</t>
  </si>
  <si>
    <t>&gt;1366_g</t>
  </si>
  <si>
    <t>MKTEFKFSNLLGTVYSQGNLLFSPDGTCLFSPVGNRVTVFDLVNNKSYTLPFAHRKNIARLGLTPRGNLLLSVDEEGKAILTNVPRRIALHHFSFKSPVSALAFSPSGRHFAVGVGRHIEVWHTPSTPDQNVDGELEFAPFIRHRVYAGHFDTVQNIEWSSDSRFFLSAAKDLTARIWSVDPEEGFVPTTLAGHREGVLSASFSKDQETIYTISKDGAVFQWQYKGPPRPEEDGEMGDDDSDARWRITKRDYFLQNNAKVNCATYHAESNLLVAGFSNGIFGLYEMPEFNMIHTLSISQNDIDFVTINKTGEWLAFGASKLGQLLVWEWQSESYILKQQGHFDSMNGLVYSPDGQKIVTIADDGKIKVWDVNSGFCIVTFTEHSSGVTACEFAKRGNVLFTSSLDGSVRAWDLIRYRNFRTFTAPTRLSFSCLAVDPSGEVVCAGSLDSFDIHIWSVQTGQLLDRLAGHEGPVSSLAFAPSGGVVISGSWDHTVRIWSIFDRTQTSEPLQLQADVLDVAFRPDSRQLAVSTLDGQLTFWSVSEAEQQSGIDGRRDVSGGRKITDRRTAANTAGNKSFSTIRYSADGSCVLAGGNSKYICLYSVDSLVLLRKFTVSVNLSLSGTQEFLNSKLMTEAGPAGLIDEQGEASDLEDRIDKTLPGSTRGGDPSARKRMPEVRVTGVAFAPTGRAFCAASTEGLLIYSLDTMPLFDPIDLDLAVTPASTLHVLKNEKDYLKALIMAFRLNEASLIRQVFEGTPHNTIALVVKEIPVVYIPRLLRFVAMQTEESPHLEFCLLWVQALLDSHGEWVSENRGLVDAELRTVSAALNRIRNELRRLADENCFMVDYLLSQPKVDMAQNGVVVVGEQKAIMDVEMGDEDAAEEWIGLDG</t>
  </si>
  <si>
    <t>&gt;8803_g</t>
  </si>
  <si>
    <t>MATDHSVIVIVDSEDEDVNSSLLNVFPPLPLQSTLHGLAKKSVNQKAADKPGRIAVAIVSPKCHFSHFQASDLQVFSVKPENTIDQIAMSYNKQLKVDIVLFDRVTFLDGEKQIGEINRDGFDNKVVAFWAKSDITSKEAAKEVTHKAGTERAKQNGIKLAKAKDAQFAQEKAEKDKVEQERQHQANMERLQLEMDRAEREEREREDANATERVAEEARQRQAQEEKAAEEEILKRSSEKAAEERLERKNLERDRAKSAEQEKQRQIAEERAAEEETFEMGIDANCLTKSSTPDIPQPTSTYLNTKHGFGGWLEEAFKIRFATKLLRIEGLRIRRIRSSIKVGLSGSSVVKSKKSSGSPPPPSSPSKASSPATPCITKETPPALKPRAKKAATSGARPLRRAHRLAPPSNLEEIGQFDSRKLSNTNSGTSGDKAKDAVIGGRVMKRQTGGKVQRRVLGNLEGNSDPKLLPDANAKSLLKEANLLRGKFPDDLFELAPKNPQRKVICHECPLHHFSAETTGEDLRNHINGHRHREFVSARLLREIVLRPGPTKSRNKADLKKREFLLQFPQWLQKILPGIYKKYPADLFNIDFRHFPDGHPGFHCLECSDAYPARPFFFLEKEESFERVMEHLACEEHRNRMEKRLKQKKASSMALVKD</t>
  </si>
  <si>
    <t>&gt;11598_g</t>
  </si>
  <si>
    <t>MTSLNYKTLDVFTTTRYTGNPLAIITVQSGTHLTQAQKQSIASEFNLSEIVFLHIPIHPSKTRTIDIFTSLNEVPFAGHPTVGTSWYLLKILNEEVDTLITKAGPIPISYDSETNVVKAQIPFNYHLHAHTILCPLTSFTPHPVASIVNGMSFIYVQLPSLEDLIKVKTLGNGGNLNQDTWNPNILDEGWRNGLVCTMYFVAQGEDEFGRKKYRTRMFGTREDPGTGSASSGLGCFLGEREQGSGVFRYAFEQGVEMGRKNEISVEVTRREKGIEKVVLSGKAVQVMEGSLEI</t>
  </si>
  <si>
    <t>&gt;2191_g</t>
  </si>
  <si>
    <t>MGFDYALVHLQYTIPPALILTILYRPLLLHIDVYKIVLLISSAVVSTIPWDSYLIRRKIWTYPSSGIIGPTLCSIPIEEICFFVIQTYNTTLLYLLFNKPIFYPIYLSRKFRDGFQARRVFGQLFLAACAVFGGVLIRRGNEGTYLGLILAWAGSVGFLLWSLSSQFLVSLPYTSTLAPIAISTLFFWIVNTLALKRDTWTIESGTKLELQFLDGLEIEKAIFFLATNTLMVFGLVAFDYAMSILLTFPKLFPRVPQWPSPVMLVKALLTDSKKYDEERIEGLRQAVERLRKKSRSFYLASAVFYGRLRVDLVLLYSFCRVADDLVDDASSVSEAREWIKKIRQYLDLAYAPEEAPIISKLPDLQSYISDNFPKSSQSAFRLLPTHILPSSPLYELLEGFETDLEFHIDESSKASPSFPIVTEHDLDVYSRRVAGTVAELCLELVFYHSFSNTTKSQKEKLVRAGGRMGIALQYVNIARDIVADAAIGRVYLPLSWLKDEGISAEMILENPHGQLVEHSRQRLLDKGFRVYRGAKSALGELPADSRAPMRVAVESYMEIGRVLRKRGYKIKRGKATVPKFRRLKIAWKALNEG</t>
  </si>
  <si>
    <t>&gt;10212_g</t>
  </si>
  <si>
    <t>MATKPQLLVLSKNVETLDTNHLWRDATQKIHAMPDSKKIEFLLNALQNSYNHLDHAQNTMIGVINNLEDDVLKKDSERLDRNLKTSVEDRDQDIALLRSLHEGLSACLLDIGGDSSNVDVASLAKVTNELGAAVNQYEKHHKVYDNAVQTRLGHEKGRVTLHRTRAQVLRFERNRYRNLIEQLYEREDSEIEDISFERRALIMLTNGIREDLRHLREQIAHPTDPLSPNNQNDRRDIYDDKFYKSSIPDFLELEALTDELEQLFKHLLKEAHQVNASNAHVPNISQRTASTSPLVRTQPQERSWVAEKQASINATKVAQLLDRVSQLESINLQLERQNSFESVDLFDRLRYSGASVGEAQEFQALLGNYHNNSRILLGRLRKLEEVIQSKPHCFLGPDVALPPRARNHGIDLHSVPRSRIEFLDTSYNIRDNKMKIMKGQITQLRMKNRNLAAELQKYENEKNEYYKPRIDLLKERLDQLEGRVNDPGVSEDGVCKVPGCVGIKFSLKNQIDKAREEKERIKRDLDKSSAKLDTVTREVEVLKTQLKEAKEGEKDYQAKPKKIAENGTRQEEKIVVQLKARVTTLEGYIQGLKTKLQKYEQALKTRDTDTEDGGEHSKDHRKEYEEEEDDLEKIKNTFYESSGSEYEPLLPREAVTLKEKDELIDEQERKLSQLQKILAKRSSHIVYLKGITEGLEASPLPQAQKIPGKLFKELTRNQKTLDECLHHKAQLENELEALRSENVLLKKEGSKKKPAPKVRGKTGRQGKGANKRKRPAHDNDNNDEYDPEIDEEDPEDPKVREEKQDEKITELESHRAQLQAELDAAKEEIRVLRNKDLLNSDERFAELQRIHENLQRRFDEISKNLVECRSETWRERRLRILRVTRARNQRERDERHARGEFTPPSVKREDPALKENREKGQKINPNSPRKTRSARKQGSSAVPSKTTDSPLAYPAVRVGKVPVSKKKGTGTVVKNAPPHTSLTLQTSPDAKSNSNATGSDQHEGPSRTGQNKGRRPKKRQKTTEKDTKYHEPKSDPVDQSDIEDEGEMTPLSGRKKTRRREKEGEKDTPFDPKSIIEEDRE</t>
  </si>
  <si>
    <t>&gt;4292_g</t>
  </si>
  <si>
    <t>MRIGEFYNDPILSSSPPQYTNGLGSMISNPDPKFFLSSSISTIDGRRCMMVLRVLMGEADEKLETYESHLSDSIEPFELDLERRKEDRMLEKDSMLAVGRKPRAEVVGRDQGSIEK</t>
  </si>
  <si>
    <t>&gt;9869_g</t>
  </si>
  <si>
    <t>MESSVPLQIAETIQTASINRAPSPRHDLNPSTAASQSTPVHLVPEPLSESTIEKYAYSDTEGIDDDEEEEEEDYIPYSVLKPIPSRRRKSFGPLPDLRFEQSYLASIARADTRWKVVMITVRDQVILPFLQGTLWNLALHGWRFWNRSAQMSGHSVGSRIRRWWYKTNNWPLPQQTTAQKIRNLGGNRDLAREMSDVSFQYLKAFMGMRGWGFPLGWRWAGGVDVWSFC</t>
  </si>
  <si>
    <t>&gt;1998_g</t>
  </si>
  <si>
    <t>MSAPTSSGQPRKVVPAHLGFLAIYNPSLGTTDETLEDQIVYYSPPNTSTNDKHQRPTEDWIREQHNEQLRQIGLAQGMIEFGRSFSNGKAVDTVETEKSRIVLHELEAGWWILASIALTTLPSTTKIPAGKDKSTEQQETVEYSSREVKPTILLLGDLLRAHSIFLLHHASSLSVLYARTRRAKYISILGRYWDTFLSTWNVLMHGNPANTLYRGIKLAACGELGVGVGEEDRGSGERDVLEGFVGRIDGLVDVIVSKFGEGDPIDGPRVEASKTELSGPQSNDPWLGSGNEPAAEDGAIFLGTGALSRKSLRDVSHWIEDLYRWGPYAYGVIDNPSSNPRTKKTKHKQSRKPKEPTQEVLPNTGQVYGLSPLDTKQNSMLIHDGGSPESLESRTRRPSLRRGPSDFTSSDSDASKGNTFVNFLKLGYGTHWTLGGTASKVNGDSPQESDAKKEEARGNLKKRQEEHLSDAERASANAPFSFDISGGHYLIGLLGDIESVDEDISRPDSLALEQPTNADDSNARLLLRTLALELERGEEAHTKADLNIDLENDETEPSSSKLAGPEHTGTFNSLLESQDSSRTKKLHIVVYVHKPFIFVFLFELRADILARSSLYRSLHHQIRPLIKPLLTSTTYRASKPDVSSTDNSTTPIYDLVWDPKLLTLNSTIPNIPDPILAPSPTQDSLAWSRVEALNTHMQIINAYIASSNDASQLERTCKTSRGWWVVWTRVPDPEPRQPSLASGLVRVPGLISEDTTDENQAPPTLNPVRAPSRETSTHEFLENGINEENGPRDKEILLIRRASDYAAAKSSTRFVIGSQSAASGEGWILGPGKLAQGIGVDTKRYIEGLLNLNR</t>
  </si>
  <si>
    <t>&gt;2174_g</t>
  </si>
  <si>
    <t>MANPPHGGELKDLLARDLPRHDALAAEAEKLPSIVLSERQLCDLELLLSGGFSPLEGFMNEKDYNGVVEKNRLADGNLFSMPITLDVSKEQIEEIGIKAGARLTIRDFRDDRNLAIITVEDVYKPNKEKEAKEVFGGDPEHPAVKYLYDTAREFYVGGKLDAINRLEHYDYVALRYTPAELRLHFDKLGWSKVVAFQTRNPMHRAHRELTVRAARSRQANVLIHPVVGLTKPGDIDHFTRVRVYQALLPRYPNGMAVLGLLPLAMRMGGPREAIWHAIIRKNFGATHFIVGRDHAGPGKNSKGVEFYGPYDAQYAVEKYKDELGIEVVPFQMMTYLPDSDEYRPKDEVAPGIRTLDISGTELRNRLRTGREIPEWFSYPEVVKVLRESHPPRSDQGFTVFLTGYQNSGKDAIARALHVTLNQQGGRSVSLLLGETVRSELSSELGFSRADRDRNIGRIAFVASELTRARAAVIAAPIAPFEDARERARELVEKYGDFYLIHVATSLDYAEKTDKRGIYAKARRGEIKGFTGVDDPYEVPKKADLTVDIEKTSVRSAVHQIVLLLESAGLLDRL</t>
  </si>
  <si>
    <t>&gt;9043_g</t>
  </si>
  <si>
    <t>MASKNHNVSHTEIWDDSALVDSWNDAVEEYKKYHSLKARGEDVMEVLKSAENEVDGVNEAIIDEENEIEPLIDDQQAKKDPHEEVVDPKTPLANGHAQVQGQKLNPGQESDETLSALPALPQQLIGQVHDEGLKNLLMSWYYAGYYTGLYEGQQRTRTEPDAKHDA</t>
  </si>
  <si>
    <t>&gt;2645_g</t>
  </si>
  <si>
    <t>MSENEAAMIPRELTLIVATTNKMGIGLAGTLPWTGLKNEMGYFARVTKRTIPGTRNTVIMGRKTWESIPPQFRPLKSRTNIVVTRSAQSNLEEEGKRVVVGSIQEALEKEGSGRAFIIGGAQVYEAALKKKETKRILLTRVLSNFECDTFFPIILPENGKGEGWVRREKRELDSWVGEEVSPGEQMENGIRYVFEMWEKKE</t>
  </si>
  <si>
    <t>&gt;416_g</t>
  </si>
  <si>
    <t>MSLHSHPSQRENERELASETDRTRNPERLSTKREIESEYQSNTMSQSGSTSASNVTPQPEEKANRAQFRTEHINHEVDEMAYDDSAREHKISSMDQPLSKEAIAYFKSQAIPIQRRQALSGTQLSEELRKTELQDEIAPLANVLGRGTEKRPRLQVKGQKAPVSPFIQHKKIIRPPKAEGLEKQ</t>
  </si>
  <si>
    <t>&gt;11608_g</t>
  </si>
  <si>
    <t>MTSQIRDRIAMNPIDQNLVAWVLG</t>
  </si>
  <si>
    <t>&gt;8321_g</t>
  </si>
  <si>
    <t>MASRHSEPLSAISKRRVVGAIKETFAQPQFTVHRLEQEQSLNPLLNRLALICDGSPELLWFVQEAASFYLLTRHSPVKYMLKQTLKGPNELFLQPWLDHVIASCFQKDVGNFKGFMTWILLSARTMTTSELIGAADALVLQDDTMSAYTPLNYSNQIDTVPEAIQNLAFLFHVTVDWQGRSYLQVKHNGIWKLLDGYIRNRLFPSKRPVFGFLHRFFCEGSDLPTFGLEVEEERKLARVCIKYITLSQNQPTDAEVHLDKLSFYKYAVESWAHHATRGWVGNNNGFEAEIMKFATQTNAGLILPADRTGNHAKLVPRIVLAASNGSKNLVKAFIEDGDFIDQCRNNCITGYETALIASAKNGHFDCVELLLQSGANVHHEAIGEDTALTYAAIKGHLEIVKLLLENNADVNHSCSDGWTPLISAIHGGSTTIVEALINAGAEVNLTSNDLESPLMHAIRLGHIAIVNLLLEAGVQIDCGVVTNSWGESAQALALSKPRIFRLLDSWKQKRRQEQFGTYYSDDDETDSDYEDEGRNGAVFMQQWTHIQSWKWRQSQIMRIPVEFHDAYALGSRLSGGSFGTVYQCWSKTTGTAYAVKVFKLKDRNEVSGHYRMAHIKPEVEFYKKNLEHQNILQMTDLIYKEDKGYCFMILPLAGQSLSEYFKENWQIEEYLGLPWAEVREVTKQLLRGLAFLHEKNIAHRDIKLDNILQFKNPKHGSDLEEPEHIYKYADFGMAVEMDVTGYIDKYHGTRGYQPPEVINKSPGLKGVCCDMWALGACIFELLTTRLPFLEDWSRVKAKSTSEPSNHDDLPPNSVKLRWPSDIIEMIETSREGKFWKEIAETCLNRNMPEKRGSAQYWLNFVEKFEEANRLVPVAERGTSLQGDAHAFEVAGIPALVGLSGERATQPFPADYRGVMVTVQEIVEGNSNREPAPPPGAHSTISTPASRIPDATLSRWISASTTRVAAAIQPRTLFQLPSNSSNSSRSRKTNNVRARESNVLNRNEGSKSSSRVGLFAVPIVRP</t>
  </si>
  <si>
    <t>&gt;6681_g</t>
  </si>
  <si>
    <t>MAIAAIGQLCSTASMSHNLALCKILVKKAVDAGAKALFLPEATDYIASGAQESISLALPMETSPFILGLRSEAKKSSIAINVGIHVPSHNGKISNRSCWISEKGDIESFYDKLHLFDYGALKESNSVEAGKSIVHPVETVMGRVGLMICFDLRFPEISLALKRQNAQIITYPSAFTVATGKAHWETLLRARAIETQAYVIAAAQVGAHNEKRVSYGHSMVVDPWGKVLLDMTGEGNEAEIGIVDVDLEFREKIKESMPLLRRTDVYPEV</t>
  </si>
  <si>
    <t>&gt;7909_g</t>
  </si>
  <si>
    <t>MSRDPYRSSGDLGFAGRGGQRWDSERFAKETDRAGRFGGERERFEERDARFERGGPLGSRFRERSVDEVYDRQGPRGFEEERFDRRSYHDDEPRYERERPFSRGPSVTIEKEREREFYDPEPPRRAPARPGLLRRQSSLDTFDRKPLKRFVDREEYGPPARYREEFRPSPLPPLTPIPLPRTRALPPPRRYADREYYDEIEIAEPDLYGDDAYRAIPERIREREIIRRRRSRSREGSRRSHIGSVRGSVRGSVRGSTRSSSVSSESSSDSASTISFRNEFPKKGKTRMPARLVNKRAIRDLGYDYEEEGDTIIIQKALGRENIDEVIKLSEEYKVTGKQSNVTTLTTYLVGPEAPMSGGRSEAGTVVEERHEVFTVSPPPPPPPPPQQNFEVIHDTKITEIRRSPSPARSHYRHSSGPVILDAGPREESTFIERKREFIERSDPVPVGPLALALPPDRSRAKEERAIRAEIKALEAENEALRAGKRADRELRKVDRIRREGRASSSDLVLYDRDHYDSDEEVTTIVRREKVEEEGGVRIEKDRKGRMAISVPKYYR</t>
  </si>
  <si>
    <t>&gt;7421_g</t>
  </si>
  <si>
    <t>MVGDDPDVIAQGINGLELDSLGQGNSAFAAYDSEPPPPPNLKSNGVIAMDITEQFVQAAQRLELGQLVKDPYLTLFESVSALEIMDPKMDSGYLEDGETMEDDYDFSHPLLPDEIIGIIDQLLYHEMAWHMGHPLAQTIFTSLYIDKLLSPTPLDIEQTYFDKRDGASSEESLALRVLRAYCLGLIKTCCFVNMRVKEEHYYEEEDFVTHTFNKSLLEDIDHTIILELLEKTCTLLDESNDSNLDTKRALICRLQFRAAFIKAVEATDSRDSENLKTLWTDLGGFLPNLKSSTRLGTPVPSSFSIKIQRRLASTVPPRPIVELSQDDAFDHLERLCKDSASAVEVLKYADSQSLLTFVLLFQSRKPQPSVYVRTLLQYYLYGNMVILGTMSIRQLLDDDLISLVLPADKLLDRDNDEIEVPHDPRHNMALRMEAFRVRAAGPYIDLLRTLCQNRCRIRRTLLHTITEWDNLQLDAEELDQELRQFTNEEPRVDMEISPDPIYAFPLSSWSYLYKLRQMEWLLQMGFELETYQPTELAEMYWYLQYLAKTRTRHFERIRGFVIRSYTASRRDPKTAGLRNSEYANALAYINFSTMEASATYAFADSLSCLFTVLHRLSLIPSPTRPYSNDPMRYEVRMKPFLSIGLPELIPFDEMATLVSQPNESVLNLLSFAAESATAAKKGFEALSKCSAKEASCQGSHEAWLNNIKACLKACIFTNITISTVKKAVEKSGENSFVKLKAEIPRTGKGYHDWWVVPKLTPVA</t>
  </si>
  <si>
    <t>&gt;3363_g</t>
  </si>
  <si>
    <t>MVMGPQQTNLTKIKKPRIGARGGRKTKTGCQTCKIRRKKCDEVKPTCSQCVDTGRKCDFIPCIVRRAIPLNLGPGPLSDFEVLLFEYFRDVCAIEFSLYFELPSWEGIILQVACTEPCIWHAALAISALSRSHYHRIESDSANAFTNEYAIKQYNLAIQKLNHCLDTSARSWELAVLASIVFVNIEVLQGHDNRVQVHLQSAFAILKMYGATVTSMSDSPNSDPLAVDANCPTYFGSIKIQAGLSYLSNALFQIDEQLSSFATLGR</t>
  </si>
  <si>
    <t>&gt;5949_g</t>
  </si>
  <si>
    <t>MDSPTTTSTDLEKAVCVSSGQERITHDCHDLITLLITLLSSSFKSLQRKISRQHENLAVSPSKIVHWPYFGSQVQNEGRRSEIRKLDEKYKGYRLLSTFLDSDENFTIYRRFGYLHSRILLRKQDQLRKLESELDELDDYDAEGSESQRRLLMSRDLDEAADRKEPEGIRTRTKILDEVEEQLEKYDSWVLNAQRMAALNTPANRDYKSVEEYIWDKKPLMDEESSFIYCKEDLITLRNGREMALLDSFIERMLEMFHCSLLQTMFCSKEDREKTTDSQLHYYSKSRKNVFITAITTLVLLCLLVVPVFVLYQLTVVESLEATYTLSIGVLLIFTLVFSAVLSLFTQAKRHEIFGAAAAYCAVLVVFISNIPKK</t>
  </si>
  <si>
    <t>&gt;994_g</t>
  </si>
  <si>
    <t>MVLKRRGSPESDKSASSTGSHQSWEQLNAIVYDVGEQTLEAHPRSTVPADCRSEKLPQRPRRTLSNLLSSKDSIHISVASGENQPFGFLANLKMDSLGPEVARERRKGSLNEILLKGVPAGSRVSLTSGGSL</t>
  </si>
  <si>
    <t>&gt;6191_g</t>
  </si>
  <si>
    <t>MTAIPISGNVRKRFIESAALLYLLDPVRGEPSIYGLDQEATEVGTPRERLLKKKFLDSFALVCAVDKNGDSVSAACLEEGRPEGTILRIASNTGVSNSTLTQLQEIVTLLNDIATGETANMPGKEAEVLLKIIQLDIRKIWEYLDSIKAQKGIFEELASKGEGHIANSLSQFPPPRVQEFLEWFRNIFTIRSLPPDVKPVILLDHILWAQKAKKQFLELLSAAFSTNSRALPRSVHAILKLGRYGIASRAFVQLAVELPALFDPMMVEPLVAPAKIPVDVLETDMPLTSVLRRVVSNKTEEFIPRLARIWNTTDAEALFRETCRHNLVVHAEMQLMNFYDHNQENKPKFRFIGVSKKSCYLCHMFLTTHPESFCVSSCHQKLYLSWIPPPAINPKIYKQYRYLTGELSKVLEATARQELDGRLGIRRKPIPLDSTAGVSLSGLTNSCEDATQSYILSTIQEDSSFKGGQRPDVSQSMLRPIEVVSLTAPKPETEPTSLRQSWAGGSLGEPLEYDYLKPNPKMVLHIMRADSATRQDIISMCDILDPFTKVASWERLLEILEADEGFGLAFNRTSEFLMVDMRIRVANQRQLLACLQYLHNSGTFNAEAMVCSGRTGN</t>
  </si>
  <si>
    <t>&gt;6106_g</t>
  </si>
  <si>
    <t>MAMVGADILILPLGLLLSSMSSLAALNRQTAEKGSAHLDTTRLIQPPGQITTKELGTVMRSLGQNPSESELQDMINEVDADNNGTIDFPEFLTMMARKMKDTDSEEEIREAFKVFDRDNNGFISAAELRHVMTSIGEKLTDDEVDEMIREADQDGDGRIDYTEFVQLMMQK</t>
  </si>
  <si>
    <t>&gt;8131_g</t>
  </si>
  <si>
    <t>MGDGGSRKYGLLQDLLLIVVSSFSMYYIAKSIASSLPLATDPEKEQHEQARVKAAANLRRLDRSRREIGSEDGLGRDTDRSVQPRKEDLDLDQYESQIAMEVVAPEDIPVGFDDIGGLEDIIEELKESVIYPLTMPHLYSRSSSLLAAPSGVLLYGPPGCGKTMLAKALAHESGACFINLHISTLTEKWYGDSNKLVRAVFSLARKLQPTIVFIDEIDAVLGQRSSGEHEASGMVKAEFMTLWDGLTSANKEGLPARIMILGATNRIQDIDEAILRRMPKKFPVSLPGNSQRKRILKLILKDTKIDQEHFDIDYLTRVMAGMSGSDIKEACRDAAMVPVREFIKEQRARGVTTAGLRAEAVRGIRTDDFFGRKGGGQIIKDNHARQSTLAKKKVEGSSDEYEDVEDNDETESMD</t>
  </si>
  <si>
    <t>&gt;8839_g</t>
  </si>
  <si>
    <t>MAEEKKARSRVFFDISIGKKPEGRITFELYDDIVPKTAENFRALCTGEKGEGKAGKPLWYKGSTFHRVIKQFMIQGGDFTAGNGTGGESIYGTKFDDENFQLKHEKPFLLSMANAGPGTNGSQFFVTTVPTPHLDGKHVVFGEVLNGKSIVRKIENMPTQPGDKPTKEVTITNCGQLFGEEAENAAQKAPDSTGDPYEDFPEDAATPPTPSEIVKIATDLKGFGNAAFKDGKLSLGLDKYQKGLRYLNEDFDLDKEPPETKKAMDSLRFTLNSNSALLANKLKAFDDGLRYAGHALDVAGISETDKAKALFRKAVAEVGLKDEESALRDLEEANNLVPNDKAIKDELHLVKKAVAERAKKEKAAYSKFFT</t>
  </si>
  <si>
    <t>&gt;4649_g</t>
  </si>
  <si>
    <t>MGIKQLFSIIKDECPDAYKEGEIKNQFGRKVAIVCRPPPPTLTAFMQSMSIYSFLIAVRSNGEMLTNEDGETTSHLMGMFYRTLRIVDNGIKPVYVFDGAPPKLKSGELAKRFQRKATATEGLEEAKETGTAEEVEKFSRRTVRVTREHNAECQRLLKLMGVPYIIAPTEAEAQCALLARAGKVYAAASEDMDTLCFDSPVLLRHLTFSEQRKEPIQEIFLNKFVDLCILLGCDYLDPIKGVGPNTALKLIREYGTLDKLVDAITSGKEKKYTLPEDWPYADARELFFKPDVRPAEDPACDFKWDGPDVDGLVKFLVTEKGFSEDRVRGGAARLQKNLKSSQQARLEGFFKPVPKTEEQIKSLKRKNEEKNEEKKKKAKEAKKEKAKAKSKPREQRSILL</t>
  </si>
  <si>
    <t>&gt;3302_g</t>
  </si>
  <si>
    <t>MAPIPFLGRLNVFEYIALVLSFLLVGLEALIRIFTLALPSSIISLFYKASRRLFNRYASPATKIPKGKRKDISTSIRNASDFADLCALYGYTAEEHIVQTQDGYLLGLHRLAWRKGENRKVNAGGNSVKKNVVYMHHGLLMNSEVWVCLTEEQRCLPFKLVEKGYDVWLGNNRGNKYSKKSMRHSPNDIAFWDFSMDEFALIDIPNSIHYILETTSAPSLSYIGFSQGTAQAFATLAVYPKLNEQVNVFIALAPAMSPAGLSNGIVDALIKASPQVIFLLFGRRSILSSATTWQSILYPPIFVRAIDMGLKFLFGWHARNISASQKLAAYPHLYSFTSTKSVVHWFQIIRNKTFQMYDDDVQPPLAMRSVSKYTKVARFPTRNITTPIVLVYGGSDSLVDIDVMLKELPGHTMAIEIPHYEHLDFLWAREVDTLVFPHVFDALESFCDAKHSNEEYETYRRAHRASVSATNMVVPAMLPPSYMSEDDGGQSSAIIDNVTPSKETGRESGYETINEMSPETDETRSIAKQINGSIRQRVWKHNDHDDSSDSSHLDAPTTPPPALPRKRIAVTDGSSDVNEPIVPLRTSRSNSIGSLLNFKEKGTRGISLGAGRAVSGVSVGVEPVVNMTMSSDEGRRPSSKKKSKK</t>
  </si>
  <si>
    <t>&gt;617_g</t>
  </si>
  <si>
    <t>MVVADRVFVHALNTVKKIPKTGASRPPNSDRLRLYGLYKQAMEGDVDGVMERPLSVAEGEDGYEEAKKDRDKYDTWDAQRGLSRTEAKKRYIEALIETMHKYASTTADARALVDELEFVWDQIKNNSISSSASSPGRNNIPSYSSQSRTFQQPMSGNDGPMRILSPMSQDDEAEQQSERRLGYNDEYDDDEFDDGEKKDKKTRAWRKSVEATLVKMTAEIAALREQIASGREYQGKKQRTVGKWVSWLFWIVVKHFVVDAFVLGLVLLWLRKRKDRRLEDLVRQGLKIGREYIRKILPPR</t>
  </si>
  <si>
    <t>&gt;2045_g</t>
  </si>
  <si>
    <t>MAVLLHLVYFIGSEYIRGRKSKGEVLVFRRGFVPSSFAKGGNDVEKSLSGPVSVIGRSDNGYMSSNEGAFEGFKSIFHWSNVCYDIKIKGKPRRILDHVDGWAKPGTLMALMGVSGAGKTTLLDCLADRRVGVITSEMLVNGKMRDESFQRNTGYAQQQDLHLETTTVREALKFSALLRQPARTPKEEKLAYVDEVIKLLDMEEYADAVVGVLGEGLNVEQRKRLTIGVELAAKPPLILFVDEPTSGLVSQTSWAILNLLEKLCQAGQSILCTIHQPSAMLFQRFDRLLLLAEGGRTVYFGEIGNDSKTLVDYFEHNGASPCPPGANPAEWMLGVIGAAPGSFSDVEWHQAWLSSLEYQTVQDELARLRALGSGQPSMNEKNDPASYYEFAAPLWQQFLVVTQRVFQQSWRNTSYIYSKLGLCIVSSLFIGLVFLDAEKSIQGLQNQMFAIFELSSIFGQLADQQMPHFVTQRALYEVRERPAKTYSWIIFMLSQIIVEIPWSTLASVFMWALVYYPVGFYKNAAAAGQGVERDGLMWLLFWQFLLFNSTFTHMCISFADTVDGGGTIANFLFVFTFFFCGVLATPDAMPRFWIFLYRVSPLSYWVSAILSTGLANVEVTCASNELTTVSSPDNQTCGNYMADYISRVGGYLLDPEATSNCSYCKVKDTNVFLSHISSEYSTRWRNFGIMWAFIVFNIAAALALYWLVRMPKGKKKV</t>
  </si>
  <si>
    <t>&gt;938_g</t>
  </si>
  <si>
    <t>MSKVIQALRPTSALHSFRPQLIRRSFITLPGFPGSEPERIFATRILPYKSSSLYTLIADVDSYSSFLPYCLDSKVTKWSAPDSNGQRWPAEGVLKVGWGGVTEKFTSRLFCVPGSVVEALSGEAVTTLPKSDIAHHAETFDAPAHANNIFKTINTRWTVKPFHYKPPPGTLQADKAVHPAIEQTEVHLSLEFQFSNPLYAALSKPVTPRVAKIMMEAFEVRARKLLDGPGAGAKKH</t>
  </si>
  <si>
    <t>&gt;10224_g</t>
  </si>
  <si>
    <t>MLYLIGLGLSDETDITVKGLDVVRKASRVYLEAYTSILLVDKTILEKYYGREVILADRDMVESASDDILADAQNVDVAFLVVGDPFGATTHTDLVLRARSLSIPISSIPNASIMSAIGSTGLQLYSFGQTISMVFFTETWKPASFYDRIRENRSIGLHTLVLLDIKVKEQSIENLTRGRKIYEPPRYMTVGQCARQMLEIEGLKGVEGTGGVYSEESLAVGAARVGGKTEKFVSGTLKQLCDADEALGGPLHSLVLLGRRTHELESEYVREFAVDKELWDKIWKRDYEGKR</t>
  </si>
  <si>
    <t>&gt;7296_g</t>
  </si>
  <si>
    <t>MSNHSIIRITRELSDLQKSSDLSLAVACRDVDVRNVKAIIIGPPDTPYEFGFFEFSVKFGKEYPGKAPAVLATTTNGGRCRFNPNIYAGGKVNSRVTIDFTCTNDHELTIERTWRGERGEEWSSAQGLESILISIQSLMSGNPYENEPGFETANDEGDKKNQKDYVAKIRHESLRISVIQRLEEYLSISPSGTVQQQASAADGSDDDDTDMEREYDEATASFDPFKDLCKRRFLWYYESYLLAISKAKNEVKDGQQFTRMPFECGGNGMEGKFNFTELERRLRLIKKTLDAETARWAEEGLASKKKDSSVAANLQRQYEQVVESYKRDKNVTLDIELVDKNPFVWAITYFGRPMTNLDGGLFRIKLFFSPRFPEEQPRARFETPLFHQRIASDGTPCYTSKRADDVKSHIEAIIENLEEESPPYDPRTCVNPEAAKLFWGSENDKKKYHRQLRRAVQRSME</t>
  </si>
  <si>
    <t>&gt;3684_g</t>
  </si>
  <si>
    <t>MSKHFQENKNRKGAVRSETPDEQVFRIACDRCHGQKLRCLREDGIPTQGGCKRCHRAGVICTTSPPRRMGRPMGTKVGKASKSTRKIAPKERLAALKHVYSLDRPAPSIASTTPSLAGLEKNRTFRDPSGRSLSSKNQPLGFPTPTVPDYNLINEDIFSATTTTSSDTWPNVFSWDSPDPFAENMHVNDDYAIDNNMSFWTSDSLSPSPPSGVSSLDIQHLSDFLEPESFTQLRNAENSVFVPVDAPRKTTNEVDIRIPLLFEFEQDDLEAFPTVYQLNPALYGNIGDIGILSGQSGSIDMHDGMGMGKVPKPGSTPENSPDLENDPREECMLQFSRLNLSLYRQLRDITLGPWTLTSAENFGTKAFPTSDILASSQDFLRLLDEFSPRTLSTTSDCVTTTSSDTSTPRGMRTDRSLSTGSLEFEIPCDGMDFETTTSIKSSTSQVYTSSGEQLQPDTPTVLYMITCYIHLLRIYNSLFVYIYQSALKNSPAFLDIKDSSSSLEPNAGPHLPNHSNLQLIILVKMSIHYLDTMDRKLRDLAGRDLMDKLLGMGAKGGEMGTLRRDIKRLEGLLKDYLGL</t>
  </si>
  <si>
    <t>&gt;7348_g</t>
  </si>
  <si>
    <t>MSYSDITYETSSFNPANVSEETKAVTDYILSQASSGGGPKFWDLGVPEYRKLQDEGKTSWPALTFRLEHATYINIPSRELGREIKCRLVLPQNGTPYDVLLDKISKSANLAVVSPEYRLAPEHPFPSGNEDVFDVAEYVVDHFPTTYACPLLFLGGESAGATLSMHIFLHLRDTRPDFHLAGLALIYGLYDWSLLPAARNFTAPLIMTSTHIQHYGNLYLGNISTEDKRAPEISPIYHPLFRYPGSSIAEEEKKEVKLPLTLFLCGTRDAVVDDNILMSFRYQIAGGEAIVRFVKGAPHAFLLFPQQLGMVVKGQSTLTNFLREKTNGLGAEEKK</t>
  </si>
  <si>
    <t>&gt;6073_g</t>
  </si>
  <si>
    <t>MAVLADVLRRCTGAGQRSLAKKLMVTASALGDKSATLELILSALNTRSLSEYTVPLQRLGLLAKKENDPQAMMVLGKVFYVQGVEREALTWFRKATQPPNGSLGFDGANDALVSEGRILLNLNDKEGAKKVFKKAALELDDPTAYFYLSKFEAENSSKQKEYLLKAATAGVKEAWHNLGVIELAEIENNEKKLTSIADYGMAREWFHVAAADGFGLSMLNLASMYRVVGELDESLSWLEKAEGVAESRAQARNLKRQWST</t>
  </si>
  <si>
    <t>&gt;4992_g</t>
  </si>
  <si>
    <t>MIPQPLGLKGLRVRPSRCLLSMRTPRTSLRAFTSTGQRFHDVFHAQASDPTASAVLSSLKTPPRTPQTLTEKIVQRYSLGLPEGKVVKSGDYVTLSPYHCMTHDNSWPVCLKFMSIGATKIHDPKQIVMTLDHDVQNKSESNLKKYRQIEEFARRQGVDFYPAGRGIGHQIMVEEGYAWPGTMTVASDSHSNMYGGVGCLGTAMVRTDAASIWATGKTWWQVPPIAKVNLVGVLPKGVTGKDVIVALCGLFSNDEVLNHAIEFTGSEQTMRSLPVDDRLTIANMTTEWGALTGLFPIDGMLQAWLRAKATTAALFDGKESQFSHARIEDLIKNQLVADKGATYAKSLYLNLSTLSPYVSGPNSVKIATPLRDLEKRDIKLNKAYLVSCTNSRASDLAAAARVFKEASKEGAPAKIAPGVDFYIAAASLPEQEAAEDAGDWQALLNAGAKPLPAGCGPCIGLGTGLLEPGEVGISASNRNFKGRMGSPDAKAYLASPEVVAASALSGKISGPGWYEKPIGVEKVVLGEGNGIPEEDRAFSVQDALDRIIAQADSIIGSAEENILGKSEAKEDENAGEALTAILPGFPEKVEGEIVFCDADNINTDGIYPGKYTYQDNVPVEKMAEVCMENYDPSFGSIARAGDILVAGFNFGTGSSREQAATAILAKKIPLVVSGSFGNIFARNSINNALMGVEVPRLVKRLREHFASEKEAKDTAHGSPAEEKVLTRRTGWKFVWDVKRSKVIITEGEGGATWSQKVGELPPNVQEIIARGGLEKWVKSEIGNSD</t>
  </si>
  <si>
    <t>&gt;2230_g</t>
  </si>
  <si>
    <t>MNAIRDTPANLAYFHQNVKMRARDIGSGLVSVCILLILLPASRALPNWLKPRPGDAALPGYSIYEGALVSRGYTYGGYGPAPTLSQSPGPTCLPANSEKSGKEASTSTLVHTASIYFTSPIRNFKATSIARPISHTKTMGIGEAPLENSGNPTARQTYSTPLVDLPTTTPFLPSSRIDKAPSSFIPGPVKAVLVLVTTSSLAIATFNTAEWITSTNESAASVSTTSFVETAPFAIFLESEPLLASSSSGVNTLSTSYLESFTTPHVITPTIPAVTTRSPVPLECSHDNCLRQLIRSSVAVAAFCGTYTSSIDTATTGLPAFVSQCHGSPSKVSSGCFCLTTGQSTPISTLLSRKITNTFSGVFSSPTNSTPYTLSSVRFSSAPYPIPNLTSTVDSTAISSSFTLPDPTGSIGIGISPSSGVYGGLISYASSSSIPYPAGANSTNSLGSTGTGFSELCSGATIPTYLPPYPIAHNSTTPRPTGTRISASTLPPNRTITVTISLAPYPLTNTTRLSWPSGIARASPTMSLTVSLASAPGPMISILSTYPIAISLISSTAVSFSPLIPTPKINYTSLAFYSFSTGGVSISSVTDVSSEVTSLTTITISVLSTFPPSLNVAPMTSTSVVDNFSITSDIQSSPSLPPVLSITTRSGVETPDVTSSSSNSGYSILPLKSTPIGQAPSTAESPSYYTPQYAGGYGQRRSVKAQRRAW</t>
  </si>
  <si>
    <t>&gt;6956_g</t>
  </si>
  <si>
    <t>MSIDVMPVCGEREVECQLQITQTIDMVLDIQRSKRPRGDPIPRPVAFEELKCDTSKPYHSGDTCFPLDTAEHEEEWSLSQIFGHSLKGSCPLAIDGIDPVCINVPHARDVYASEGAHEHKDDTGYMRCFDIAADRDFELVLPQQEISEKAPLEKPLLYAERSFIGYGQERGGVQAILTNPSPTESVDFVYMESLPWFMKVYLHTLKAKLNNENKGTSKSVIQEMYYRPSVDRKRGTQLEVRILIPANSTVVLTYDFEKAILRYTEYPPDANRGFDVAPAVITIGDGVNSKSIRTTTLLLNLPTPDFSMPYNVIILTSTVMALSFGFVFNLLVRRFVAVEEADQWDVRAVRVKIMEVVTRFVKKFNKGAKAKIEKKE</t>
  </si>
  <si>
    <t>&gt;3958_g</t>
  </si>
  <si>
    <t>MTIRPQADKFPCFQRRHLVCQYNDNLSKPPPSPPPLQTRPTDEESLRLQVHQIMQTTGRTADDVIHRYFQSSHVWLPFISERRFLDQIATPMHSDLSILLLSMCLLTYDPLDSRTPPKSVDRESLYLATKMLFAQVQTFLPASPALIQAHVLLCLYEFSRGLMRSAHISIGFCARMAYSISIHNYKRASKSQNDIESMSEVEENRSLWWAIIICERIILLELVPSDQPLASASPSADDLLPLDRDFLGLDENATYNQCLSPCLNRVGPFGRLAQAVYLVEKLLNALKIVDITDLQSALSSLDFELQRFLDLVMGLVDQSSPFCGSIGVTVRALFVLHSHVLSLDPVTKELEEWQKTSEVALDTLMKIMIDVAHFHYTKDIHPSIKSLLPTSLYTFRASMKHLRRDGAEHDDVWKWNFEALSRIIHDFQPAQAVLGTPIQSRTAYAVKGKHTVPPKWAQVGRAPREQVIYLQIGVKQSRFGELERHLFEVSDPEHSRYGKHLSAEDVNELVKPSDDALDLVHEWLRTNGIEKFDYSPAKDWVNIHIDIESAERLLDTEYYVFEHEDGTRISRAPEWSLPKHLHEHVDTIQPTTAFMHAKAVAVLWKEFDKPWVPSDYKTPTDAAIAKACSINGTTPDCFATLYQTKGYRQKVPGVNQIGFNNFLGEIPIQPDAVKFLEKYQPAAVPGAYSVKRVDIAGGPDQTGPLTPTEAADGISKEANLDFQTILGMTYPMPVTSWSTGGAPPQIGDAAAGADPGNEPYLTWLTYILGQHSIPQVISNSYADDEQTVPLDYAQRVCNSFAQLGARGVSVLFGSGDGGVGGIAGNDASECISNDGKNTTKFLPQFPTGCPYVTSVGATQNFEPEVSAYRPANSLGPDGNLHGYYATGGGFSEYFTRPSYQDKVVSAYVKSLKGEYAGLFESGGRAYPDIAAQGLYFEYVWNGTYGVISGTSASTPLMSSIIALVNDALLSSGKPTLGFLNPWLYSKGYQGFTDILSGGQAGCNTTGFPVTKGWDPVTGFGTPNFPKLVELAC</t>
  </si>
  <si>
    <t>&gt;8358_g</t>
  </si>
  <si>
    <t>MADQDDVSPRRGRSPPPPPPPPSPSPSPAPVVDVNGPVHFDAPSISTNNGSRPTSAMTSPLTMDFTPEHDDQAAPKFPPLHHNPLQSSGHSQRPASTADDPDDEESTARPFQRTSSPNSDLKRNIGAEYEKVGDQGVCKMHKFSLYETATRYFIVGADVMDRRFRILKIDRTADSGNLSITEDEIVYTKKEMSQLLNAIDDGNKSTGGMKLRCSTWGLLGFIRFTGAHYMLLITKRSQVAMIGGHFIYSVDGTELVPLTTGSSSRFKPDVKNAEEARFLGILNNLDLTRSFYFSYSYDITHTLQHNIMTGRDAIAKGKPYPHDQDCNSMFVWNSHLLQPAISVLTNTYDWCLPVIHGYIDQSALSIYGRTVYITIIARRSRYFAGARFLKRGANDLGYVANDVETEQIVSEVLTTSFHAPGPKLFANPNYTSYVQHRGSIPLYWTQDNTGVTPKPPIELNLVDPFYGAAALHFDNLFERYGAPIYVLNLVKSRERTPRESKLLAEFTNAINYLNQFLPSDKKITHKAWDMSRASKSRDQDVIGTLESIAEEVLTTTGFFHNGDGHITLSQVQNGIARTNCIDCLDRTNAAQFVIGKRALGHQLHALSILDSTSIDYDTDAVNLFTHMYHDHGDTIAVQYGGSQLVNTMETYRKINQWTSHSRDMVESFKRYYNNSFLDGQRQEAYNLFLGNYIWAQGQPMLWDLSTDYYLHHADPRAWSGKRRRSYINWYTPHFLEKRVMPPHHPPTGILKHKPLGYFDDYWLEYYKPLSVSSLLKIFSYMGKMNSTLRYIPFRSTSEGRYDLSPFKVRTELDQDVPERKKKGVTIVDPADEVDNDDAASINSVATKRISIQRWLTPTPVAPSPGGGNLNTNSHAPIGIMKSQDLSTATPTSASTSNPNLNHSYTYSGDLTGRSERKKEKLTPLDKSKAAQWTFTQVVNESLNPSVSAEERDDYERYVSHPQHLPLVVSTALPAAGEVEQEYLDHVNGSWKDIEIVGIGGGSEDGVVVGGEAGRRRGERDVERGIEDEYREFLSVVENPLEVTEEDRGKKRYKAYRKWLMGKSLFKQQPVD</t>
  </si>
  <si>
    <t>&gt;4527_g</t>
  </si>
  <si>
    <t>MHLQDSKNQLGPCIKKTGEGLDELNKNQLGPAVRKTKEALDDFNKARLGPAIFIVGQALEDLNKSKLNPAINEAGKHLSPIIEQTGRYVKENPGKSALLAGSVIALVAPGVVVTPVLNSVGFGSAGPIAGTMAPVLHSSAGSVVAGSAYSIAQSAAMGGYGAATIYGVVQAGAGATLAGVAARSLWKNKPESKL</t>
  </si>
  <si>
    <t>&gt;6480_g</t>
  </si>
  <si>
    <t>MPEARLKKISSPLWQKALERYQEELDGTDVYQDIIEVGSLDDLLNHAKTIESLLPQERNSLGSMNRLGPKLKFVDDFSAIIALYFGADATLTALVWGSIRLMLTLASSTGDTLQNVLDMLEELSLTLPRFKTYENTLPMNRGLENALVDVYTEVICFYARAIHFFRTHPHILLRRGAWEEFHKDFDKTLQRIKRLSSTVEREADLARMRTEELRYKEVLDIMEELKETKIRDNESRRCYFIPSELNLKFWGRDQILLAIKNTLDPEQNNNSLRAFTLYGMGGVGKTQNCIAICK</t>
  </si>
  <si>
    <t>&gt;3307_g</t>
  </si>
  <si>
    <t>MDSLWISRTNWVATVGICVLLYCVATVVYRLYLSPLSKFPGPKLAAATLWYEIYYDVVKRGRYTFKIRELHEKYGPIIRISPYELHINDPEYYDTLYSRTSPRTKYKYYTDQFGIPKSSFSTINHYQHRMRRHAQSSFFSKQSILRLEPVIHEMIDKLCNRLDEYKMSGLPMPIRLGFQCLTTDIITLYAMNKSWDFLDSPDFSPGWHETIKVTGEMGHVLKQAPWLFPLVKSLPVWVISMFSKNLGLILIWKKSMESHIQGIIDERKLDTKAQTDILPRTIFQTLLESNLPEEDKSLERLGQEAQLIIGAGSDTTANVMTQATFHVLNNPQVLSKLRAELEAAIPDRYAPLKLAQVEHLPYLSAVMDEAIRFSYGVSSRLARIAPEEDLVFGDYVIPRGTPVGMTSILLHHNENTFPDSYSFVPERWLGKEGHALEKYMVSFSKGSRECLGKNLAKAELYLTLATVFRRYDMELFDAVRERDIDVVSDGFLPQPSTNAKPLRVLLKKY</t>
  </si>
  <si>
    <t>&gt;9189_g</t>
  </si>
  <si>
    <t>MAWSRNLWVGLALAGFASAGSNDTASAAAASDVGDTAAGEIQGGINWGHPTTSTSECRPQTKTVTETCYVTLPPPPPIVISKTVTAYVTYTTDIYTTLTTDIYSTATIDTTDFVTATEYDTITQTEVYTTSYPYTVTETDSFGYTVTTSLWYTTVETTTFTTTTSIATTETDVATVSIPFTETDVSTVTEIESYAVPTTIITTDFETITNVATITDSATLTDYETITQWSTSTDYETSTFTTTENVTYVSSYPVTVTNDITVWATTTKVSVSVYKTTATSTIRIPYPTTVTKISTKDIYITKNIYITTTEIRICPTTITKTTTKWTSYPVTKTVDHTSTVVEWSSTTIVSLATVTTSTTVTDTLTLTSATTEIDTTSVSYPVTLTEIDTLTDTETVIDTITSLTTATVVSSSTIFITYSTTLVVTTSYPVTITDDFTLTTTDFITTTFTTVETSVSTSVTVSTSFIIFTSTSLTTFTQPASTVTTSISGSLTTITLPASTITDTSILSSTILVTTTLTQPAITVTSNVLVLTTITAPGSTITTSISGSLTTITAPPSTITAFITITDVETVTLSQQISTIGATVTVTESFTCPKPTNTAPVTPQATGDNALWGCSPGYVCNPPKPSDCSIWAEPPDFSYQCAAEFCEIAPFVQDVIWPCNETTYYPPTPGYFNLNPEAFGLDYGIFLPGKAVVEYAIDSHGSKVLTTFTTGDWASQTSITHFPIPTSSAKLRKRDDTVVPSVCFNLCNNAFIEAQRVGKIPALCGPSSVFESDLAACEACVAANDREEKGSLGVSVGPEFEPFLGFCSSQTAVAVVAASSTSGTTTILTTETVVPLSSSSPASVAATTSSSLSTPSPPFVNSSSSISSFSTSSSSTTSGSTLNSTPTPTSSSSLSIVSTSSTVLASSTAAGVLTTSNSLSIPLTSSTSVSQSSSVVGVFTNSSTSSATSSSSSSLLVGVNSTSTTSSEASATSSGLIQVTGGSGAFSVRPASASALLVMLMGGAVVMLL</t>
  </si>
  <si>
    <t>&gt;8771_g</t>
  </si>
  <si>
    <t>MRSGLSRATSRGLGLQRRPPRVLQSRSISVLYDGHDLHVRRFFTGMHWGRSVGAGRPEATERRESIRRLHTPSSVTEDEPPEIPVTPALLQAISTCSLAQLQSILPISNQENDSHPQHPSSSSPGLSTPVPPRSYLLYLATQPPYHPPVLDHVLSLYPSSTFVSDPETPAGFLSGPDPPYFFLINEFWRIHYSSSGLSAAVSSDLPSMVAPFLAHGWPIAEEIPSPHEDDVYGNDTLLSLSISKGALKVAAYLIQNGADPNQELPVSEGAFPRTLMSRAAGLNDVQMLQLLRSHGGKVTGNLALYDAAFEGSLDAAEWLVSEGAEVGEVVRYINNELVNEGDDKDGQTVYQHGTPLHSAASGGKLDMAAWLLEKGVNKSVKDWQGRTALDIPKANENSEVVDLIRGW</t>
  </si>
  <si>
    <t>&gt;11640_g</t>
  </si>
  <si>
    <t>MEPTGSVSPVSSALYPTYPILSPAPTESTYFGSLAKAEREPARKRQRRNKPTLSCEECVERKTKVSETLEAIRKPTAKSPKCDRGRPHCLACIKRQTGCNYTYAARVLERTIITDSNKRMTKPSKKSTLSANGHERLMQTPNSHRRCDSASSTSSSTNILYNGSYSQPNASNVFGIGSEHPFANYWTCQGGLPETISVLPEKAQADILLERYFECVDPIYPMVHRETFYTDYEHFWSLTVLERDKVDAALIATIFAILAMGTHFVTTTSLKERQQTAEFYVSAAHQSLRLHSYLNRASVRSIQAMLLITYFLINDNHASDGWAFAGILVRQAYAMGLHRDPDIICPNASPFDKQVRRRLWQAVLLQDTFLTVLLSLPPNATHNDVNIEAFVDGSSSIALDNPTDTPYVRGCWALVNLVQEAICSPRSLDLPICTTPRQKSKLLASFRNVYHSFSDTFRSVPLTPESIASLSHSSPRTARQTLFLNSNYHHSIMLVHSSSSPELPVNQRGALEAAHEAINTFFLLDLLFETEAKVWWVFNHRAFLEALCIGNILREKKCGEGESGALGRDSLFARGREDIERMIKIMQRMSEGEDGSEMALTRVSVLSTFL</t>
  </si>
  <si>
    <t>&gt;11641_g</t>
  </si>
  <si>
    <t>MSSKGVPDSNQIPRKEIYTFQTKEQNRTFKFDCEELCNVSKIVNRNRRAGVFDEQVEDELAEVLPSVQRYVDRGIVPTPADVEWTLYCKQSYTTHILALYYFAENYGMDDFCSRILDELKAFDKRREQRVRLRHVIDAYANAKKGSELRWYYACKVVFWLLRATDSDKDVMLCERINELLDEIPDLKDDEMNVRKMYKLDKRKGREGKDDELEEGEVHSATATPAHSNKLDQAIVKTEDEDIMHTQNAKHEDETGKYISGTKQRHPAEPERSLMHSETRGSLQDIRISTVDSGIGSENEEIPNKNPGLGTTRDHDSRPATNTVPASDHISSNGITKQIIPKSQLLGPCIGSTEKAQMKVEEKLLRPDASTDRSRLSSNYRNEAAIKAASECRRLHIGNLAREVTEAELVSFFKGYQIEFISIRNRDVRIPCAYAFVSLSTPLEAEHAITELSGKIILARKITIELAQIPESSVKSCRLHIYDLKPATTHRDLVGFFKSYHVKDISFPIRRDTPNTGHAYVTLSTPLEASRAMAELAGNSILGTKISIRIAPPPKRRKPGKAIAYSRGASPHDADMRDSPPPPHSLGGCDNLPLRSFSATRQQSPTGTQNISYGPRRDSWVRFEEVEPLSRPPGYSEEEDGRQEQRRWEEDRYNNRKRCHSPGYMPEERERFGRRRSGKFQHNRDLIDGYYERETDQESLQRMEVDGYEHGYKNQPRGELEFPAGRRGGRAWNAPRRYMCNGCEQSFGTEDGLVRHWDNMPKHKYGTQPDACRSPACSPRSMQTSASIRAGENRYRERDERDRKFERVIEEEVRFPRTETDEDGRDKRERINLDGGQMHDSRAPRKPRCMVCDQSFETKLFLLEHLADVPSHKRNGTLDDRNFDRAGRIDVHLAPNDARAERRMEGAAPRGPSGHFRCNDCKNIFGSKGALKKHLAKFPSHKFGRKKS</t>
  </si>
  <si>
    <t>&gt;9438_g</t>
  </si>
  <si>
    <t>MRIVQRIPFSASTLFIPRHNPSSISVCRLYSTHPPKARLNIPTDFSTTSILAHSTRVALHNAELSAEVRNGTTKRMNLFQAINDALSLAMAEDDSVILFGEDVAFGGVFRCSMGLAENYGSERVFNTPLSEQGIVGFGIGAAAEGMKAIAEIQFADYVYPAFDQLVNEAAKFRYRDGSEGRHVGGLTVRMPCGGVGHGALYHSQSPESLFTHIPGLRVIMPRSPIQAKGLLLSAIASNDPCIFMEPKALYRAAVEQVPTASYTLPLSKAEILKEGSDLTIVSYGHPLYTCNSAIEKAEADLGVSIELIDLRTVYPWDKECVLKSVRKTGRCLVVHESMINAGIGAEIAASIQQDKETFLKLEAPVMRVAGWSVHMALIFERFNIPDVTRKEGPNDEEYR</t>
  </si>
  <si>
    <t>&gt;2677_g</t>
  </si>
  <si>
    <t>MPSQWDHKADKDLLLAIIDEGALKSILWPTIARKMQAKGYSFTYEACRQHFQKLRKESKNGASNSSTSSPAKSTPSTPRPRKSSTKTNGNNSSTKPSSFAHTNSFNYDSDSETEMLPHHSLKRQRTSSVAASLKEEDRRQTATLFKMEQMDEKTFDLENDDLYEV</t>
  </si>
  <si>
    <t>&gt;8786_g</t>
  </si>
  <si>
    <t>MSEDEAKTPRVFLARHGETEWAKSGRYTGISEIPLTPHGEAEVVATAKILIGDGKLIQVPKLARIFVSPRIRAQSTFELMFDGETKAELKKEGRVETTGKLAEQDYGIYEGLLESAIRAGRKERGLDKERPWNIWKDACEGGETTEHMTARLDSLIEDIHAIQAPNLHGEAPADILLVAHGHILRAFVKRWLKYTMDFPLALMLEPGGVGILSYEGHDINQPALFVGMAFPLEQTA</t>
  </si>
  <si>
    <t>&gt;4002_g</t>
  </si>
  <si>
    <t>MSQPNDSSAVKTDAPLMGGERVEPLAFTLQVVSPSVGVSRPLSFPQLPATTTIKQLKAKIRDALPSEPRDDCQRLIHRGRMLARETETMLEVFGQEELSHSQIQTLHLVLRPSSADLPPAPQPAMNPIAPQPTIPYGLPPSLQPQPRPQSTPANPVQGMHAQQPLPGFQHVQQNQALHQFHQYTENAHSLIAQRLQQLQRENQRVHQELAMLEQRTRAQGINVPFPGPIIAGQQGVQPGQIPFGAPPGLFQVPLRPPPAVPSVLQNLINQQQRDRASDGRNGAQDNINNPNPSSLGPQPGSGRASPNGHRLDQTTTYTREANGQRWHMTVNETTTTLPISQTNNSHSSSQASQNGPSNPNSDLQAAIRNLSLATEASRNMLHRNMPGSIPGQAGAAAPPSGPPGANIPGGTPPTVTTSGFPSGYMLPNQSILNQLRQNSQPSASQLTPPSEGTVVYLLSSSSGPRGLVISNSETFYTPRHSSRRHATPSTATGNEHNPTPPGVPEYRNRDRDRDRDARRAARRLLRNQQAIRNPHANPNAGAIAAQVGPILWLIVRLAGFVWFFTAGNPSWTRWLMVSGLAVIVFIINTGIFNGFADQVWGPIRRHLEALIPLAGPNAALVPAANAAVIPQAGAAGNNTPGRHRAGELDPAETAARLLEERRRADERWLVAQFRRVEHSLLLFLASLVPGVGERHIAAREAEANAAEAERQRLIDAENAAANENSNTGESGAAPAPAAGENAAEQQPNPVAVPPE</t>
  </si>
  <si>
    <t>&gt;1460_g</t>
  </si>
  <si>
    <t>MSIKARCTERLLTHDLRHGAARDLAHLDQSKIRGHATVSVASAMGHKVSSYMRDVTDGYVGGSDMSSWSLRAESGWRDTAAPRMGDAAFVPRPLRPGELEAFCEAKGWEPVGSKLTSARNHIRNVQLAEWRARLKDEACKAAPVVTPPRPALQPLGGPPSLRMTSATLPSAQPQPQPTTAEQEEDDLSLFLIDPRILAEESLLPLAARAVPISSSSLARTSDDSAVDIHDDDSDIDLDDAPMTPAQHLDAVRVLDTILDRTVLEDSHSDEDEDAALLDALEANARSFDEMDPVHSKAAGFVEYFARINIVSFQKPGRLSEAKFQQQIESFAELGNSRDRPTRFIHHCTYEGCEYTTTCKASLRVHMLKCRISLANPPSTKSFTCRRADCDREFATVSGRKSHEFDHDFERRRCELCNDGRWYESIRSWNAHRSSAHSNWDPNTTCRVPSCSRGPKPFSTRNSYQQHLRVTHKLSGADVTRYLPAAATSPWGAGKRKCPFDGCDHINERKTGMKGHFMSRIHHLSEADAVAKLDAMLVAQ</t>
  </si>
  <si>
    <t>&gt;6133_g</t>
  </si>
  <si>
    <t>MNEHRSEEALPQNHHLLIYVIGCPGSGKGTLCKLLVQDYSCYHISVGDLLRSVSNDQTDRTLEVMGYVRKGTLVPTGIVVIILKDAIERELGACPAVIASRILFSSLTAKKWIAVDCYLTRKLHGRLDDNEEMFHQRYEEFQRLNPDVLDYYRNLGVLVTIDANEETKISYQRLLETLNSNEKWRM</t>
  </si>
  <si>
    <t>&gt;10433_g</t>
  </si>
  <si>
    <t>MALAPKFAGQKFSVNNTPTLHTLELYLDYVCPYSAKMYNTVYGSVFPLIRQKYASKVQILFRQQIQPWHPSSTLVHEAGVAVLKLQPNKFFEFSKALFDESKSFYDVNVVNETRNKTYERLAKIGGKVGVDEQEMLKLLWISDKPDKDGSLNTGNGVTNELKVLVKMNRMQGIHVTPTVVFDGVVENSISSSFTGEQWEAWLEKNVA</t>
  </si>
  <si>
    <t>&gt;4281_g</t>
  </si>
  <si>
    <t>MGATLSLPVIGYFLMPSLGTYSTSLNLLFFYMTWSTLVLSQPPLKVEIIGTFAVRVLFFLVPSLLFLIFDTLVPTLAVKIKIQGSVALPTRVAGGRASRRGRGKPAWYKVIGLSLFNVCLGVAVQSAIELLFTEVLHIRSALRVTTTLPMPWSIAKDVARGLMLREVIQYYPHHFILHPQSHNFLGTLHKTYFHSVTSPFSFATHYDHPLTYLIFRFLPTYLPSLIFRDHLLTYLLLLSVITLEETCTMSGYSKMPGIMLGGLTRRQDLHSQSRGKGNFAPWGLLDWAHGTGIGGDVVDDLKSEADEHRVKERGESAWSNAKESGRETIKGFNGRKSRGRKT</t>
  </si>
  <si>
    <t>&gt;4569_g</t>
  </si>
  <si>
    <t>MAPNSPSLFTGFAFHDLDFLKALQVAMMAWITGNQDHHSRELQPFNNRNLIGSLIRLVELMDRSKLVGDMLDQFLEIDEDDEMLAAGAMLQENESIILEVEAATSTPCQALFGPLGARQRSGTPTEVWSSSTLTDDPMRAGLVSIHGCQAQSLGEIDNMNVGPPAERTAVETTISNYQTPTHFKLGSDVKLLAPSLSSKAIFGTSSDPERSLRILKVAEQAVAQNKDLKLQLSDPEWIPPTGVPPRLCPTPSIVLSTGTLPKEEKAHLPNSSKSRERKYRKVSRIYKQLILDEESETGFSITEHAKGKKRALISSQDGDRTAFNEKLALQLPVEEDHAAEFSVDKEARDAEDQESFDGFGEPIAENKALKLKIDVEAERAKNAKRPKFAAGIIGSKKPKKNRKLVALRDGVDFTNAQLGVEDWSYIYLHFKTVKLKQNPEYPNDLTKLIPSDEPGGTVYNCFQWQMDWNDENDIHRLNNWRRQINARNFPTIEKRQTCLG</t>
  </si>
  <si>
    <t>&gt;3298_g</t>
  </si>
  <si>
    <t>MAARPPRFNQTTLIDTTPLPADIPPVKEIGASSAPLLSASFFIGARCKAYNDDFMKCKTESPGKGEMDCLKEGRRVTRCARSVIEDVNKHCLTEFRKHWQCLDDNNQQLWQCRPHEWKLNKCVFDNLKMEKVIPDTPVGETPIHLKKRSTYAHHGP</t>
  </si>
  <si>
    <t>&gt;3098_g</t>
  </si>
  <si>
    <t>MTETQAAVAREDSINSQDPHLNPDGTKAKNRRPANTAFRQQRLKAWQPILTPKTVLPLFFAVGVIFAPIGGGLLYASAQVQEIILDYSKCFTDAPEYPSTGTMPSSLIDAHFASTSNSIVYEAPTWSRQNTTQTYGNGTDVIVPTTQCQINFTVQNPMNPPVLFYYRLTNFYQNHRRYAKSFNTDQLSGKAVSASSIGSSDCTPLTTTTGRDGNDVPYYPCGIAANSVFNDTFFNPVLLNPAKSSENNETYVMEQNSGISWDSDRSLYGPSKYNWSQVAVPPNWVLRYPNNYSDDYHPDLENDSAFQVWMRLAGLPTFSKLAQRNDTATMGTGRYTLNINHHFDVTEYGGTKSVIISTRTVMGGKNPFLGIAYVVVGGLCIVLGAIFTVTHLIRPRKLGDHTYLSWNNEGPSAAGTGGVREAGDGHA</t>
  </si>
  <si>
    <t>&gt;6934_g</t>
  </si>
  <si>
    <t>METLKSVFWKPDPQAQVRKCNQLIRQNVRKLDRDIASMKITENKAKGYIVAANRRAQRNPAQAKQAEKDVRIYARELIRTRRQHNRLETSKAQLNSVQMQVAEAFATRKIEGSIRSSVGIMKSVNALVRLPELMGTMRELSQELMKAGIIEEMVGDSLPDQMEEEDEEVDEEIEKVIGEILHAKMAKVGATPTTPTPVQQPAAEEEDEEDEAMLDQMRGRLEALKS</t>
  </si>
  <si>
    <t>&gt;8813_g</t>
  </si>
  <si>
    <t>MDSILATLLSFPPHPPPQVPLSDAAYDAHIIEQIDVVKKISHSKLLQQTSGGEHVLDVINPALNTVPYAFILNANISAANKGTKGVDIDGLWGKMTGFLTTFDPRQMRYLMKEFISIVDNVAQFARQSRQADLAIPPIRDAILRLDPSGSVLTWPHIILVQLALESRAYALAAPVLEKPILYFPGAFVHPKPKHLCDMSLSPRLYITNPSSATAPGKFVYKDIIEYFLFSGMSFIGMRDWENALLCLENAVTYPAKDGSVSKVMAEAYKKWVLVGLLLEGRLLSLPKATSQGASKAYHILAKPYESLAQIFEGASASRLKSEAEIGQHIWQKDCNIGLVLEVLDAYQKFQIKRLGDVYTKISLPEILNQTMNARTGNRLPNVQALESLIQDMINREELHATLSRPTTFGIPSILSFSPTGVVLTEAQIQKELAASIARIQVLAQEIKQTDRMLTYDKEYVKWMVKRQKSLKMSPDNMDNLMDWADVAEIDDEDIMGGGI</t>
  </si>
  <si>
    <t>&gt;8494_g</t>
  </si>
  <si>
    <t>MTRQPSLLDGGYGDVNGNGNGNMDMKSHIPSPRGVVQWCKEIARPAILTRSGPRQPLRATAYLDGLRGFAAFMVYWHHHQLWPRTRIFADQNLENGFGYEGRYYFACLPLIRTFFSGGHFAVSIFFVISGYVLSTKPLHLIYAKEHAKLAENVGSALFRRWLRLFLPVIATTFLYMTSWHLFGYWTITPKHKHTYREELWNWYSEFKDFSFAFRSSGEPWITYNFHVWSIPVEFRGSIVIYTCLLAFSRSTRSFRLGAEGLLIIYFMYVVDGWYASMFLAGMMLCELDMMAKKKMLPQWMTNLEPHKTAIFYTFLAFSTYLSAVPSHSADIKPIRETPGWYYLSLLKPQALWDSKWFYLWWASVFLISATPRIPWLKRFFEIRFCQYLGHISFCLYLCHGPVLWVLGDRLYSATGWYRELNEINIPNWINAFPLSKEGPLGFDMAFLAPQIILLPTTLWVAEMATKLFDEPSVKFARWLYEKSLAPSEKS</t>
  </si>
  <si>
    <t>&gt;6035_g</t>
  </si>
  <si>
    <t>MATRTLESRFERMSVNDENDPGDGSKYKSKMTKTTITQSTQLSQNASRANLLKIALQNQNASSTIHSVPSEAAQWRGSNMPNGSGSPPRKGVTGSSRGSDELRVERMSNPMYEQPAAPKQFHLGMFEIGRPLGKGKFGRVYLARERSSGFVCALKVLHKNEIQQGKVERQVRREIEIQSNLRHPNVLQLYGHFHDSKRIFLILEFAGKGELYKHLRKENRFPEWKAAQYIAQMAAALKYLHKKHVMHRDIKPENILVGIHGEIKISDFGWSVHAPNNRRNTMCGTLDYLPPEMLKPGSSDNFYNEKVDLWSLGVLTYEFLVGEAPFEDTPVMTQRRIARGEMTVPKFVSAEAKDLIKRLLVLDPEKRIPLDQVQKHPWIVKHCVKGERASVRESKSSGSKSSTSNRDD</t>
  </si>
  <si>
    <t>&gt;3786_g</t>
  </si>
  <si>
    <t>MDASYIVPREQDSRRCRSRSSSHLSSTAAQFQELDIGITDSSIEIGGTSSEPPVPPTILEEGLSPSPKPFIAAPIPQQLTSFPLLSETDSDPNWNYLNASEGKSTSTPLLKFDPAQPTPETASDYRSIRSISNPENMSALGIQQYDSRFDPTLQNAMRQSYTWPQFDVEQQFLAQTGPGLSAEQLTPNLYDDSSKYMSMYSRSISNSPPRPTLTPEQRELKRQRDYARRDTKHAMRRERSTSNTSNPYTISENASPELMSRTLSEYATSSLTPSPLLSQDSLQNSPDLGTAAFLAPFSPPMTDGLSTDLYGSMFAMGPNDFNPTATFQLPYTNTSDPSMQAFMSVGRPHSLSSASDQSSMGLYRTTQVSPKLGMSSTSDSGDHVRVVHSRPKPQCWEHGCNGRQFSTFSNLLRHQREKSGAAQKSSCPNCGAEFTRTTARNGHMAHDKCKARRNS</t>
  </si>
  <si>
    <t>&gt;8145_g</t>
  </si>
  <si>
    <t>MAANVPDLMALREAAMCALHTALINSEWSPDGRDKVYIYCKIKFIRNRFQIVTIEDNATDYRAMLEWFRVDFMELNSRFVGRSDELRWDHLVELFWVMEMFHNSPPNIRDSFRKTTPNYPLFQLGYSADVTAWFRAGMLPDGMKAHLMTPYPWFAKLTMDRHRSGIRYVISREERMFSEEGNAKRKVHDGSSMQEDPGAFKPLSNSLVVNNFTASGEADSRSIRCPTYYTSPIHQASSISNGNFFAKPVAEIGHSLLHSQSSALSYQIEHPHIIGSRASSLNSTVGVGCQETEVSSSLHIPNPPADIEKGLICSPNIFIPCRSLLSQERTISPDLAIRAHRAGVPMSKYLGKITEKVIENRLLPENENCSLRITNLHPLATNQEVFATIRTGRVYHYHRVPPTVLHKDCAFNLVFMERRGAEHYLRQCQSPYGIEIHGKRLYATWNRDKYKPTKRGNLSRVVRICGPKKYVPVAGLAKFSIKGLKRFFVEKFFYTLTEEEEWDLPGTKDRKAVQFSFGSILSQGEMC</t>
  </si>
  <si>
    <t>&gt;11659_g</t>
  </si>
  <si>
    <t>MSHSEYNISPYHWGVHFTYYMSLTTKGKRNTSRSVFTSHERQQAKAAWNSTTARLSRDSFLPFASCKLCLMPAQTPVSCSHGDIFCRECALNNILAQKKEIKRLEKTREREAKEAQEDQLRSEAEAKERAVQEFEKIQMGLEAKIGKESTNKQIIGREDGKILVEEDVVGGKRGEKRKFTLDEDELLRIALDERTKARKAIDDEKASKTTLPSFWVPSITPTSNTNTTLHTIAKKVKQSPVCPESPSNKPHYYSLHTLITVAFTEEKDTAAGTSHRICPSCKKVLSNTSKAMLAKPCGHVLCKNCVAKFMTPTGVHDPHAPDVDKNAVSCYVCEADLTEREEKLDGKSKSEKDRIKPGLVEIKCEGTGFAGGGPAMVQATLDTSDDSA</t>
  </si>
  <si>
    <t>&gt;387_g</t>
  </si>
  <si>
    <t>MLFTSILALTGILVIGTEARYVKRSDGITISSKKPVAKRAPSPIVVTDAVLPLKNLPAKGASAARRSSLLATIGNGSTTGLTSLEIGEEFAAQVTLGTETFELIVDTGSSDTWVVETGFSCTDFETGKSAAESACEFGPYYTKSSTFKSISGQTFSIEYGDLETLTGVFGTESVTIAGLTVSQQIALVTAADWEGDGTTSGLLGLAYPALTSAYSKSGSQVQYNPIFTSLYKGGLIANDYFSLLIERDTTGPSGYLALGGVPDIAFTQNFTSTPIIITSIEGYPDSYDFYTININSIYLKGAAISKSGGSSYEYIVDSGTTLNYVPTAVATKINAAYSPAATYSSTYGAYVVSCTATAPAVSIDIAGTQFPINPLDMILQTTDDNGETICITGWEDGGSSASEDIFILGDVFQKNVVTLFDVGAATLQFAGREFYSSDDTYKL</t>
  </si>
  <si>
    <t>&gt;1298_g</t>
  </si>
  <si>
    <t>MSGHNDDPMWRYKPIYTTPVPVLLHLCSETRTLALVHYALTFCPKPPIFEPREFVDLGFTCRRPGELEVSTGFWIRSSEAEIADCIPTSYFNFEYDTVLFGQVWETLGKRQCSWDFRNLFEKETLEKIQNLALRIPTDEVGWSMLKNLDQLARNMFPRLKEIYMCLQDEDLDPSLGVELVDFMIGDKDTKKNDEIAQMFVDTWRTLFRRPLVIEDVGLQALRLLCKHGAILNELPKFAWVRNIGRNDH</t>
  </si>
  <si>
    <t>&gt;6284_g</t>
  </si>
  <si>
    <t>MTLLTSLLHVTNFRNPFLKTLVPSVAAAFAIQGAVAIPSLLAQSERFYDLSGSLTYLSVTTLSLYLPTIRARAAATASGAAKPAWPGLLAAFTGKGGPNGLNWRQVVLSTAVSIWATRLGAYLFQRVIADGKDSRFDEIKKSPPKFLVAFMAQATWISLCLMPVLAINSIPHAVLSTLPVISLADIIGLALYAGGFAFEVAADREKNAWVQAKKRKEHDEDFLTSGLWSKSRHPNYFGESTLWTGIATAAAGVLMGNVGQVGMGLAGGVSGRLLGLGVCAVSPAFVTFLLLKVSGVPMSEKKYDEKYGDRKDYKAWKENTPMFIPKF</t>
  </si>
  <si>
    <t>&gt;7294_g</t>
  </si>
  <si>
    <t>MAPIRVGFIGLSKVGWGPAAHLPYLLANPDKYSIVAICNTSVESSRRAIELYGLPEGTKAYGDAKDLANDENVDLVVCTVQVQHHIATITPILEKGKNMFVEWPLGRDLKEAKELLALKQEHGTKRAIVSLQARQDPMIAKLNEVIESGRVGKVLSSQWVGISGFGGDSIENPLKILLQKGIGSNLLSIHFGHSIDYIQKTLGYGFQAPPKSLLTIARDTVKLYEDMEHTKLIDPEFPNEAVDTVFLNGTLKSGIPLSVSLRCGKPFKGQPGLDWRIYGEKGEIRITGGGPCIGAGDPDLKVEIHDFDKSEVEKVEWDNEQGGVAGLALRAKDIGRIYQQYWKGEDDCTFEDAVDRHALIEQIYEENGIEY</t>
  </si>
  <si>
    <t>&gt;6787_g</t>
  </si>
  <si>
    <t>MPFLPPALTVPDSQWSFCPSIPAASLFLSLFLLTTLAHLIQAIYHKKPYCTILVLSGTLQTLNYIFRILSIQNPANFGDYAAWFVLTLVAPLLTNAGIYMAMSRMIWNFTSDANTFGVKAWWFGGLFVGWDILFIIGAVIASGNNESDKQVLNGLHIYMGGVGLQQFLILVFLVFAIGFHRKIRVSPPTRYHQAMTLLYVVYSVLALISLRIIFRLREYSQGLTSNIPKHEAYQYCLDSLPMLFALVILNVWHPGRLMPGKEGDIPSKKNRREGCVLMMEVGNSNCLEENA</t>
  </si>
  <si>
    <t>&gt;10144_g</t>
  </si>
  <si>
    <t>MDYLVLPGGSCVTTWEVSKLIARINKNAEGPKVTAIEGSWIYYVYLNNPGSAKTAEAKIKQILPGTDTDSSVVPTPGDRNQAYYIVPRNLSPWSSKATSIAHVCGISEVERIERGRTILLKFEGAVEDPLSVRDVLYDRMTEVITTTEPDPAQMFAEAPRLPLEVVDFTQGSPIEMLKEYNKKMGLALDVPEMEYLVQASQKLGRNLNDIELFMFSQVNSEHCRHKQFNANWTIDGVSKPMSLFGMIRNTDAKNPKYTVSAYSDNAAVLEGLMANFWSVDYSTGSWKQTKEVVHYLAKVETHNHPTAISPFPGAATGSGGEIRDEGAVGRGSTPKAGICGFMVSDLLIPEFRQPWEKDVGKPGHYASSLSVMLEAPIGSARFNNEFGRPCLAGFFRTLTVEVDGGSDGLELRGYHKPIMIAGGVGTVRPQHALKNGRDVKDEAHVIVLGGPAMLIGLGGGAASSTSGENSSDLDFASVQRGNPEQERLAQMVINTCVALGDSNPIAFIHDVGAGGLSNALPELVKDAGYGGRFELRQVANADKSMSPLQIWCCEAQERYVILVNEENMNRFTAIAKRERCNFSDVGKVISRDKNGVAPLILTDRDSKEYPVPIDLPMPVLFPKDRKLDRVVKSRKLKLTPFNAEQCLISEYPQIPSHDLLRKAIERVLKVPAVGSKSFLITIGDRSVGGMTVRDQMVGPWQTPVADVAVTVTSLNVGDKIRTGEAMSTGEKPTLALISPAASARMAVAESLMNLAAAHVLDNLPRVRLSANWMVAVNHPGEGAALYEGVEAIGMDLCPKLGISIPVGKDSTSLKASWKDENGDSKSVTAPMTVVITAFAPVADVRDTWTPALRRPEDVGETILMYVDLAQRKKAMGGSALAQAFGQVGDDCPDVRDADLMIDYYDAVQQLHESGIVLAYHDISDGGLLTTIAEMMFAGRCGAEIVIERFAESPALPHVLEALFNEELGAVFQVRKKDEVNFKRCFATCGPPPKLITKIGRVPSASKQQLSIRYGLQSILHMERSELQQQWSETSYHLQRMRDNPECADTEFDNIKDSQDPGLQYKLTFDPKESILPFTATIASAFIKAPRVAILREQGVNGYAEMAHAFKAAGFDAVDIHMTDIIEGRSLADFVGIAACGGFSYGDTLGAGNGWAQSILLHKDNARPEFERFFARPDTFALGVCNGCQMFTRIAELIPGSSHWPKFVDNQSQQFEGRVSMVKIQDDSKNPSVFLHGMNGSSLPIIVSHGEGRAEFKSAADLAAMNADNLIPFRYTDNRGQVTTRYPFNPNGSPEGIAAVRSLDGRVLAMMPHPERTITVDVGSYVPKERAEQWGEYGPWVRMFRSARRWVG</t>
  </si>
  <si>
    <t>&gt;5847_g</t>
  </si>
  <si>
    <t>MSRYEAAYLNPQGAGDARPTALQIIKDENLEGTLKGKVIVITGTSSGIGIETAKAISTSGAKLFLTARSTKKAQEALASILSPNITLVEMDNTSLSSIRAAASTILDKSNSQVNIIVNNAGIMAIPIRELTEDGHEVQFQTNYLSHFLLFQLLKPALLASSTLEFNSRVVNVSSSAYLMSDIMESENYDFQTGGYDPWVAYGQSKRAQIYMASELERRYGEKGLHAFSVHPGEIDTPLQKHMDAALIQSFWADPDAVRKMRSPEQGAANTVFAALGKDIKGGRYLVDCADPFQGVADGVSDVRQPYDPEKEARLWKDSLKMVGVEDDA</t>
  </si>
  <si>
    <t>&gt;8804_g</t>
  </si>
  <si>
    <t>MSSGNGKTVLVTGGSGFVAGHVLNSFLSRGYNVRTTVRNEKSAEKIRKSHSKYINQLSFAIVPDLLTPNGHDEAVKGVDGVIHTASPFQIVVEDNERDLLKPAINGTTSVLKSIQKCNPNVKRVVITSSFASIVDLSTGARPGYTYTEKDWNPITYEAAVETTNGSVAYCASKALAEHAAFDFVEQNKPNFTVSTICPPMIYGPSTFDLDMNHLNTSSIDIYRLMNESTKEVPETSFFAFVDARDVGEAHLRAYESQEAAGQRYFVTAGGYTYQQICDIIRADFPEKRDLVPEGIPGAPYPDVYGVDNSKARKELGIEFRDLKTTIDDMVKGFIEIEAKA</t>
  </si>
  <si>
    <t>&gt;8232_g</t>
  </si>
  <si>
    <t>MLPNAEQRPYKRARLCTALETIVTLVAGQGDSQKSFVVHKDILTAASPFFDSTCKRELMMPEDQTIKLPEDEPDVVRAMIFWMYEDEKFVPKELVESDGTSDSGALNNTFWGLFVRLYVLGEKYNMPRLCNDAIDAMISLLGSFPEIDFGVVSFVYQNTTLDVSPLRHFWVATAMVNGEWTSMKDRLCKEFFGDLAYAFYLMGSRKGGSGPNIDSCRRFHTHNEGNKQRRHQKKHQTYCKYGLR</t>
  </si>
  <si>
    <t>&gt;9500_g</t>
  </si>
  <si>
    <t>MNDDIPTAVSLDPRPIIVSSTTPEPDRESSSISSTGETSKPDLESLSANGYTMKPQKVPVSVAVDPVALVTTECITVTAAMRKHARWAHSSVSTILGGSSAPSPSLQGSRPSTPRDDLRARRKSKNGAGFVDGIDEEELGSRWGLRGKKGKSMQDNPLIAGFARLRRELKGCKDIHEFDTPSLLHPFLQVIQASATTAKITSLALEAITKFFSYNLISPHSPRLALAMQSLAGAVNHCRFEASDSAEDEVVLLQIPRMMEAMLCGPGGGLLSDDTVCSMMETGISMCCQPSLSELLRRSAEMSLVRMTQIIFEHLKHLEIEAGDEIEALDEETKEDMDTVKMAPSADGSSAVKSSLAAPPSEVRPSSSSEKTRTEPSVEILSDVEIGPESEASDDAIIKPYSLPSIRELFRVLVALLDPHDKQHPDSFRAMALRIIDVALQVAGPSIARHPTLANLARDDLCRHLFQLVRSENMLILHESLIVSGTLLATCRTVLKLQQELFLSYLVACLHPRVEIPREPGIDPSLYVGVPQAPKLVKSSQPQNGSGRSTPVPVKDRQKLGLEGGARKPDAREAMVESVGALARIPSFMVELFVNYDCEIDRSDLCEDMVGLLSRNSLPDSATWSTTSVPPLCLDALLGYIQFIAERLEDEPAFNGYPDPEQLREQRRKKKIIIYGAAKFNEKPNKGLEYLHAQGIIKDTNDAESVAAFLKGTTRIQKKMLGEFISKKNNGAVLEAFMKTFKFDGKRVDEALREVLETFRLPGESQLIERIVTVFANQYLASDVPGNFGNADAIFVLTYAILMLNTDSYNPNVKGSARMTFDGFQKNLRSVNDGKDFDQQYLQDIYDSIKANEIILPDEHNNKHGFDYAWKELLLKTESAGDLVFCDTNIYDADMFAATWKPVVATLSYVFMSASDDAVFSRVTTGFDQCARIAAKHSLTEAVDRIVYCLSHMSSLATEIPSNTSLNTEIQVGKNSVMVSELAVKFGRDFKAQLATVILFRIVNGSETVISKSWQYVVRIWLNLFVNSLIPPFFDPNRMDIAPIPLQPPSHVIDRGKASDTGFLSAFTSYISSYAADDPPEPSDEELESTLCTVDCVNACYMGDVFANVVNLPVAALKPLVQALLDQLPDDPSAIVISVKTEADGPTNGQKPNGPIYDPGMVYLLELCTVLTLRDNETVLELGTDVAEALQNVMRNAVNYQPIMISRTIFYLLQLLHASYEHDFLRAPVVLHTIAGFNKDLFDKSAPLVLQGLSRCIKEPGPLRNEIMSSPDFWVILRKLTGVPESAPTVFEILEGVVMGSPPSIMADNYEPAVNLLNDFASAGSVGATVEQKQDKKSRRGQQTPKKPNPEKADPAVARGVKAITMIYSLTTRIPVLMQQSHLESKEAWAAYWSPIFRALTNQCTNPCREIRHQAFTSLQRTLVSPELTSGDHEEWVAIFGEVLFPLIVRLLKPEVYSSDPVGMSETRLQAATLLCKIFLHYHLLLSQWDGMLDLWLKILDIMDRLMNSGQGDSLEEAVPENVKNILLVMSDSGYFVPPSKNPNHEKLWVETWKRLDRFLPDLRSNLDLDGPKEMEREKEKPEVAVPITEPVAQAKEEVATS</t>
  </si>
  <si>
    <t>&gt;8148_g</t>
  </si>
  <si>
    <t>MSDFETAVIDSKKLTSKPSNEDLLHLYGLYKVALGEDITKAEKPGMFDLKGKAKAKAWQAVIDKNTTADEAKEQYVALVESMKEKYGYDADKSPEAVGAH</t>
  </si>
  <si>
    <t>&gt;5777_g</t>
  </si>
  <si>
    <t>MDVVQQEAPSGATERFNGAVPIKRARLDLIAPDAAQVQRRKEAEKAYGRGRKIPLKGIKDKKLRGNLKALEGKYKTAALRAKDAEILHENTEGFLQPESELERTYKVRQEDIQAEVPIETARKRFELKLDTLGPYVCDYTRNGRELLLAGRKGHVATMDWREGKLGCEIQLGETVRDAKWLHNNQLFAVAQKKYVYIYDKAGVEIHCLKKHIEVTNMEFLPYHYLLATVGNAGYLKYQDISTGQMVIEMPTKLGSPTSLCQNPHNAILHMGHQNGTVTLWSPNSTEPLVKLLAHRGPVRAQAVDREGRYMVTAGQDLKMSVWDIRTFKEVNSYFTKQPASSVAISDRNLTAVGWGTQTSIWRGLFSKHALEQEKIQSPYMAWGGDGKRIERVRWCPFEDLLGVSHSEGFSSIIIPGAGEPNFDASEVNPYETTKQRQETEVRSLLNKLQPEMISLNPDYIGNLDLMSAEQRKQEKDLDKKPEDPIANIKNRGRGRNSSLRKYLRKKGGKNIIDEKRLKIEELRKTQNERHQRRLEVVEEKLGPALGRFAKKGGN</t>
  </si>
  <si>
    <t>&gt;6598_g</t>
  </si>
  <si>
    <t>MHCVSTPGSNTRERELYRYFQPGEFEHITEAPEGGHRTPRASSDAILTAFAQLGALRFGARRGIITLSTHDTEFILAESSQALSLQQDDDETDRLWHGVGILDRGLQIGPAVTKLFLDPENSPPYVVIGDLEKDDRFKDICATTAARHFRSLACVPLRTPSYNLVIGQYVVVDDKPRDGWSEKDIQFLEDMAVTVMDYLEAGLVKRQQFRAERMVKAIGLFIEGKASLREWWLETGHKLQPSRNKKRAQGSTNLNKQADIEFGVQESVGYFSGNALHGLVDRYSTTPQSPSASSTPSQADRGDGRPSIPRHDTLHSEATGSTTLASHTYEERSGSVTTFDTTDPTTPDPDKQTATVSFDLPPLPVVSTDLPKELQNALLSSDVRSVFNRSSNLIREAIGVDGVIYLDASVSSFGGNFGKDDIEENDPGAFHGDKGALSSEDEFGRRLSEADCDELKEHYQSARTPEKYCNVLGFSTRHRSSLHDHPVSADHQKFSEDVLRKLLKRYPHGKVFNFNEDGTMSGGPHGNAFSTDGDGPSPRLSSSNPGLEELQKAQKQAHRKKIAREEEAAAILRVLPGARSVFWFPLWDQNRERWFAGSLVWSTCPTRTLCPVEDITYLAAFSNSTMAEISRLSAQVLSKMKTDFISSISHELRSPLHGVLASVELLQETGTLSEFQTDMINNIQASGKVLLDTINHVLDFSKVNRKIKEKKSKPRRQKSRYKRRESVADDAEEKADICVLSEEVIESVYAGQIINKKAFDSSGHRRQTSINLMDRVLSIVVDIQYRANWNFNVDAGAWRRILMNLFSNAMKYTKQGYVKISMEIEDDVAYQKRKPRSNLLLKIKDSGKGISPEFLNHQLFKPFSQEDSLASGAGLGLSIVKAIVQDLGGKLQFFSEHGTGTEAVLRLPLTASKPAKIDGLEVVEEVRRKSIGLKFRLKGFDRYPDISEAPTGILSAEAEATIFLKSSMKTEFTGWFGMDYIPKSRAKDFRADVIVVMESGLGGKTLEETLHTDYDNGECVNGSSIVIVITTGYYARPRMDSHGHFRIFYVQQPFGPHKMAKTLYSALCLPFTQVSMLDNPESATNSPELPSRPSSSGVLSSQANAIHNTSATQDFASLSATALSPDSQPLPLSTPPPEIDSAKVENLPPKQLETTVIEKSLRVLLVEDNEINLKLLIATMRKLKLDHTAAMNGLEALNAYKDSDGNFDVIFMDISMPVMSGIESSQHIRQYEKEKGLEPVALIALTGAANPSTRQEAFQSGVDLYMTKPVPMKTLRGMLEDLKRDGRTAFANDRF</t>
  </si>
  <si>
    <t>&gt;9917_g</t>
  </si>
  <si>
    <t>MKYQKRNAKAVLALTNNISGIDARALVESNPSAKSIWDTLQKHYEGSGIVLEHQALKRWVSIRYSDYNDVGQYIIAFKRNVKQMEDLKLTYDHAKIDPLLFIHGLANELPIWAERQRSISRTATSESRVTLDDLIADVMDESRNKDRTALYGGKPKENKGYKGKGVPMLKFWAKAIDSDLVA</t>
  </si>
  <si>
    <t>&gt;5566_g</t>
  </si>
  <si>
    <t>MPAEDPNLANSLVQVADKTADPQPLANISSEVADLSLSNSAEDNSAVQATVLAKATLQRCRHLVEELQQFQVYLEQHKKEHKLELRSFRNNVKSEMKLLDKLSQADPNSSKTSHGLRSSNFSFYATVWAIAKTCSGLRAISKKFYWNEGQNKPSTSENKPRRIRDVLVDIVSQDGLQWIKISSATEKRIIWDLAKAGWVGSSDDESDDGGSSDLSDDEPEGLVRQAETLMKAAQATRVHYQHPTVSLILPRIKAQPESAEVAKVLQKIRKLGIAVQTMEDVNAPESTHVADVMERLAPDQLDAFSDSLNVDCTLLLAFASDLSHGRVEPEDWHNKFISKQIEMENEEQLLPNSLWPICGARKLFCTREAAVRMQEIVDIIGTETEKRRASLILYNNSESPLTSEEILQQFQNLSDYPVPPEWKIPIEVVDVDISDIMKQLPPIAGKVLENLTLINQSVFLYGWAHRLTTVSSNRVVAKEIEATIENNRVDEETRGPHIWLTRASRSLVGKEKQSAMRSQGVKAQQDSKTNGHAN</t>
  </si>
  <si>
    <t>&gt;1921_g</t>
  </si>
  <si>
    <t>MDMFTTLPVVDRLLSAKLRRSMAHSAARVPGVHGVKTRPKKGQPFDPDELCRRLEAHIAQENLKSTKQRETKKATQKNYRHVPQVAAAAFERTTTSEGLRKVHKLSEIAVRTHLEPLNVDEPSNKHTRSRHHNVTGLQKHEALDQAVLERDMLRNRNQFQWNQDMEDAASVDFERDVYKPPQRTFHGEFAQRTGSMGRRTKGGERPASTTDSSWDEDAGAHFPKIGGFRSKTKAKFANDINNHRNDWAQQDDAASPKRMDKIGAYMRKKESIWILRGWREKSPNVETTSGSSGPSSPPDGNKTGRARFLARFMRHPN</t>
  </si>
  <si>
    <t>&gt;2069_g</t>
  </si>
  <si>
    <t>MKDPQLPNDDKCGHFICLWPSLKNGFKRMITLTRHRGNKSQQESPSKSKLSSTTTPPTPPPDSGTSLDALYTKSAIAKILGVAAKQFNREEPPIDFPEYTPPQEHKYVNSPLDFWTSGFFPGSLYLLYERQRKWPHKFPLDPLIIPSPQQKLLGLQQICQWWSTNLHSQATRTDTHDLGFLIQPWAQLGWELDNDKQCYNSLVSAANALASRFDPRVGCIRSWDTCFTKRYAFGDPSKDFLVIIDNMMNLDLLFYVSKLTSNSKLAEIATTHALTTLKANIRDDNSTCHVVNFDQQTGEIKQRMTNQGYSDTSCWARGQAWGIAGFAQTYNWTHDQRFLLTSQKLADYFLDHLSEDSVPYWDFDAPRPGPRDTSAALIAAYGMLLLHGVILGDTRYLEAALRIISGVIEMSLAPEARFVKTEIGGDEVDFAGPETIVMNATINNYEFAPRRWADHGLVYADYYFLLIGNTLLKMGLA</t>
  </si>
  <si>
    <t>&gt;235_g</t>
  </si>
  <si>
    <t>MADGLNNQRTARVADLLSDFRTLQYWIAAAPVDPPHQNDYYTEGWAVLRQCNIDGQHILNCAAETRVPRTRGGPEEQAKAELQQVMLDAYSRRHESQKIYVRQAAAQRWVGWRDEVLQGQRPHSGHTQQLAACDAQLRQELAAITDDYIYSDMRSSDYQMGRWTLEDPSLRHVQRWVRARR</t>
  </si>
  <si>
    <t>&gt;7302_g</t>
  </si>
  <si>
    <t>MELFLSSLQILLGSILLILGILLVTRLKVRRGPYPLPPGPPGEPLLGHFRLIPTLHPEDKYIEWGKKYDSDILYFNVLGRSIIVLNSVKVAHDLLDKRGANYASRPRFVLFEVMGWGITLTFLQWGPQFKLHRKILQKSFTPTACKSYQDIQVEEARRACRQIMVEPEDWETLSRRFSSGVVMRIGFGVTIRDKNDPYIKMAVDADNATGNGGTPAGTVVDYFPIMRCLPNWLARSGPLKHARDSKFAIQRLHNEPWAATEPRIQSNTIKGASFMRTHYERFMKNKEEGTLNETTLSDIKGATGAISIAGGNTTWATIIVCILNLILHPEVQKKVREEIDAVTGGERLPTFADRENLPYLEYMIEETTRIVPLSPLGVPHASLADDIYEGMLIPKGSIVYANAQAMTHDERVYSNPSIFNPDRYIPKEKGGLGEPLPEGPFGFGRRVCVGRHLALAGVYIFMSTLLSTFELRPFIGPDGKEIPPKCQLTVGLSRYADVLYLLK</t>
  </si>
  <si>
    <t>&gt;11679_g</t>
  </si>
  <si>
    <t>MWLDRLSGPATTSSSSPPPPPNRRAYSPAPRRPSYLSPASAGQRPGFNPRSSSLSLNSSNDSTTSLLAARKPNGSGLKQSTTVAHVPNPLDVLQKLLGTEGNGKAAPPKPIEGAVGSIGEDGYDAAELDFEGLTLREFVSREPSDARDNRASSEQTVEEYEHDIAKFEDLHKSIRACDDVLNSVETNLTSFQNDLAAVSAEIETLQARSITLSVRLENRKVVESGLGPIVEEISVSPAVVRKIVKGTIDEGWVRALAEVEKRAEAMETVRSKEHRQIKGINDLKPLLENLINKALERIRDFLADQIKALRSPNINAQIIQREHFVRFKDLYTFLHKHHPKLAEEIDQAYMNTMRWYFLNGFTRYGKALGKVKIHVIDKHDVLGQDDGTRKSNILSGPKVTGPPHDAFNLGRRIDLLKISNQTAVSSFLAEEDKAVHYLEFPFRNFNLALVDNASDEYAFLTVFFSGALKPPQIARYFNYIFEPTFALGQNLTKSLVHETFDCLGILLAVRLNQHLAFELQRRKNPAVDGYINGTSMLLWPRFQVVMDQHCESVRGLTNGLSTRKLSASEQAKQSAAPHFMTQRFGQFMQGILALSTEAGDDEPVSTSLTRLRGEIEAFLTKTSKTIGDARKRERFLYNNFSLILTIISDVDGKLALEQQQHFDGLKTAFGAGGA</t>
  </si>
  <si>
    <t>&gt;1791_g</t>
  </si>
  <si>
    <t>MASAVSPPSFAPRGEVPAKSLLKARSTRFPEFGAAAARHNSDSSQSSTLGQPTFGNGGSWQTSGGIWGNNAIGSGAFSTQKRDASRSRGRPRPTPRTLAVTNGIAAAVTDEFPNGPSGSGALAASSEADPWVTRPNGPWNSHDTTSPTLQTHSGSASPSHTRNSISNIATQTLLEIQNHPYQQSRPVIGQGKSFSRAQPKSSLDPSSGTFQFVRKPSLGYNEDKENSGSFISTPEYEIDPSPYLRIGNSTSRDPSMPPPSRVSDAGLNGNGMSFNHGNVRFGSFSHTPQSSIHSQRPSISGASMPFSSQTNGSRFELMHSEADLSDTLASFSLGREAEQTSTLASNPGPSYSPSNPNFPQQSYFGNSSGTWGGTPKAFPYEPYAHQPYADQAYLAKASRFNERGSVSPAGSDQRRALNSPKFYSAAGTPLQASSDQLYRPGSRGQRIPQGPSELDRRLQSIHLAQQAQAYMYAGGNFQGQYSPHAYEYPTTAFRPNTLPYGYPMPIPAYPAAQPIPTRPAKDQDVGVGVRSVLLEEFRSNTKSSKRYELKDIYNHVVEFSGDQHGSRFIQQKLETANSDEKEQLFREIQPNALQLMTDVFGNYVIQKLFEHGNQVQKRVLAEQMKNHVMELSMQMYGCRVVQKALEHVLADQQAELVEELRADVVKCVKDQNGNHVVQKAIERVPTQHIQFVIEAFRGQVHVLAAHPYGCRVIQRILEYCKPHDQAMILEELHQCSAMLITDQYGNYVTQHVIQHGKPEDRAKVIKIVTSQLLNLSKHKFASNVVEKSIQYGTDEQRRAIVAQLTTLHGDGTSPLQLMMKDQYGNYVIQKLLGQLKGAEREEFVENMKPQLLQLKKFNFGKQIAAIEKLIFTGAQPPFMTPSSVIPTTIRTMPIEINSNAPTPMLTNGHNSPQSSSLSSTSVSTIDDSSDPTCKAIEINGKPCPEVVINGL</t>
  </si>
  <si>
    <t>&gt;10102_g</t>
  </si>
  <si>
    <t>MLETTAMDLLPKFRGYHNRLFQARESFNIAVENKINTIEALHTQLILYSGSQERSQNLYAVDRGFYGRHHTSSGDTIADPLSYEQHGRGWTAYRDDRYFLPNDAIEQDRLDLQHEIFEQVIDRDLGLAPIARGIPSYPTNVLDVATGTGLWALEWAERHPESYVIGTDLSLIQPPRELPNFQFIREDSEEPWTFDRKFDYVHLRTTCGCLSDHWTVIKNAFDNMIEGGWIEYQDVCGTFHSFDGTAEDTSLETLSQTTRRGFKNLVKSELDTVDRVLNYKRWLQEAGFINVVEQEFPVPTNSWPTNPKFKKLGKWNHADMSQVIEAISKKVFPGAGLAPDQVQQLVKDATRDLKDPRIHAWMPFYFIYGQKP</t>
  </si>
  <si>
    <t>&gt;1159_g</t>
  </si>
  <si>
    <t>MPGAVRNTVDRLDKPSAYFVSRSKKGKYDRQDDRGDRERTPEEAPDPLKDAATLYVGNLSFYTTEEQIHELFSKCGEIKRLIMGLDRFNKTPCGFCFVEYYTHQDALDCMKYIGGTKLDERIIRTDLDPGFQEGRQYGRGKSGGQVRDEYREEYDEGRGGLGRAIQAERLKEEEEYGKGR</t>
  </si>
  <si>
    <t>&gt;2984_g</t>
  </si>
  <si>
    <t>MALDTLTNRRSPPLVERPPKPKPANPIEAAIKIWLAQLPLDLLESITLSLEHMIETTPKRWVVYTPMVLLPSGSFGDDWWKSLGSKQVTSEHQQSLWSLMLDKIGKREGKGTLTHLAINAGIPLHKTQVEEAPSPPSPVSPIQDAENILRTPSGLITLYGSFGPSLPPTQTPTEKDFERAFWVSTKQNGITQTWAPRYTMFSRGNIKEKARLLDFHSPQSSWALSKKVLAETTAVDLYAGIGYFVFSYVKTGMGKVFGWELNPWSVEALRRGAVMNGWSFKVVSEYDATPEIADENMIVFSEDNRKATQRMRDFGEGGLGKVRHVNCGLLPTSEGSWETALRVLRGEGWIHVHENVGVDDVEMKSMEIEKRFRRWMEEANDARRANVEHVEFVKTFAPGVWHCVFDVYIHLVKEENSR</t>
  </si>
  <si>
    <t>&gt;6243_g</t>
  </si>
  <si>
    <t>MVAPTVAPKEPAPTTVDMQVASTVTPIPPEFSDVDYLREVLQFEDGESEDLRDELLIKEAEGLGLEIDRARTPGADGEGIPTSVCESADTVLSSHMRTTSSGSSGSEETTLTRASEDETFSTAALNARKRPNSRRSLSFSEYEKYLAQCEAAMEPVKAGFVHAIPGESTSSLFSVSTRKSYASLKSGIRNRFRLRRKNSSLEETNHITCRCKAQFCYICGAVWDPVVGCPNYCNGEEELERRRLEEAARIAEEEAERWRLEEKAREEETEMMEAEERTRQSEELSGLRARMISEQDRFISFERKMKWLMWTRHVQAKLDVLGRYGELQLKMKERHLKTAAYLDDRQVGAEMELRATLKQAERSVQIRLRHMEAYCDGLGRVAGNTNPARVVTEQDLRELGQQYNVRDDLERLHQSKINVMRDKQAKQMEQLLARQDEESNKLANKQTEELEALEDNFGSEEDTFVKIFQMRREKLRRRWKINEDVQRRKLENQKKTSFAPLEEIEWPSVKERHGWLDVVDE</t>
  </si>
  <si>
    <t>&gt;2346_g</t>
  </si>
  <si>
    <t>MSALRILVPVKRVIDYAVKPRVNKAQTAVETAGVNHSMNPFDELSIEESVRIREKKRYPHGVEDIIAFSCGPHKAQDILRTAMALGADRSIHVEVKEGEDPEPLGVAKLLQKVVEREKVNLVVLGKQSIDDDAGQTGQMLAGLLGWGQATQASKVGFEADGKVVLVEKEVDGGTEMVRVRLPMVITSDLRLNVPRYANLPNIMKAKKKKIEKVTAEELGVDLTKRLKTVKVIGEFKIPGSAMEPPPRQGGGKVADVDGMIAKFKELGVL</t>
  </si>
  <si>
    <t>&gt;5634_g</t>
  </si>
  <si>
    <t>MGFGNIFTTICEQASVPSCAVVGAITVIAGSHGIEADCYARPFGLANTIIFQGAASFMHIGALVMTVIMILHVRSKFTAVGRKEITLFFYLYMLLTLFSLILDAGVVPTGNSAYPYFAALQNGCTSALCICLLVNGFVGFQIYEDGTTLSVWTLRGVSFIFFLITFLVSLATFNSWAGLGPTHTVGLFVVLYLFSGIALLVYVVMQVILVVNTLEDRWPLGDIAFGAFFLIIGQVILYVFSNTICNAVQHYLDGLFFATICNLLAVMMVYKYWDSITREDLEFSVGTKQNNWEIKELLPEEDRRATVYNDSDYTNNMYNHPAQGRNSNYGGFAY</t>
  </si>
  <si>
    <t>&gt;7030_g</t>
  </si>
  <si>
    <t>MSETPAPPPRKRRRPALSCETCRRRKIKCDRNYPCGQCLQSRTATCSYSEASVPQGNNHVINPRKNPRTSSVSPSSHSNVDIPTREKNLYDILHEENEIFATDLPPKPHASGDDNRELPTSHWTPSSATGEVVVPLYQEETARNPRQDKSDLLDQALKLGNDTHPVWNAKPPSCSPDFTVSKTRYFGRSHWMHSFGLFDRISCLAINPANHTPDLDPSTSTEVKTLLDNCKSLARQAKSEVHNNWIINPTFRDSVPPRKICDRLVNQYLRTSEGSYRILHVPSFRKEYENYWEKPAAASPVVIFKMLLVMSIGSGFYQGPDSERYRTEARKWIFAVQAWLASPLEKGRLHMSAVQIHCLLLIARQSNAISDDLVYISAGALLRVAFTMGYHRDPVYLPKMSVLQAEMRRRLWATIVELTVQYSLDSGQALLLSTDDYDTVPPLNLNDADITETTSVAPTPKPASTYTDQSLQLLLMTTLPIRMKITHEINGLKPLPNYDVYLSLSAALLRSCKENSTFISKANKNRPTPLISQFHQNLLDLGIRRFLLIMHRPFNAKADSEPRYYFSRKICIDSAMIMLTYPLSPPDPSHPEDMDDYSRLLIIGGGFFKTVVTHCTMMIFNELLRSLEEDSLPSEMAKATREPLKKILKEKIDLAAKRIELVENNVKGHVFTSVVLAQIECMERNQETGGAERVDIIGIEAARVSLKLCQGILGERVARSRSLTQEHAQPTIPQSESNPGGANRTVIGMGRGGGCVNGGNGCEAGAGVEAGPGGIFGVGSPNGMEFNMTQDWTTTEFGVQDPDSWLYPSWEGSQMEATVFQPWWKQFESILP</t>
  </si>
  <si>
    <t>&gt;6305_g</t>
  </si>
  <si>
    <t>MPDSTIHSLINAEGQNHQNHLDMSTRNRGISITSSSSSHTLRADSPDVEEFSRLTVEPDDRTPKRSFSVFGEDIYRENAPRRPPQQAPIHLDDEDEVEGARKFDLLQAELLEMAARQPNAPPRNLPIMHPYHEIEKLPWGATVLKPSKFLLLRNKTIFCIKELVQHNNGMIALRGHQYQKVSRLGGVLEPHPCEYALILDVDEDDLRSPMEQCVEEIDLDDIDRVIKVIVTNQAWPEYSNIQDLRMIQVRERLDTTYIKHHVNYIVRWKIITVYKNSKTRKTIVESPNPDKWSMMTVGRRISAITEAESTRGCSMPSNQLRFIFRGMETILGGAFVTQIDSTGNERMDKSKIRNFKVNDVPGALPGGLTTFIDVEEEHKKKKLRRQQPQVQPKRPARIISQNTNNAKKLLVQAYTYADGFQGAGGMTRGATEARFKAVWGFDASPNAVQSATANFPLCRVFQTLVNQFLELPDVGKKLVVDVLHLSPPCQFYSHAHTRDGQNDEDNTAALFCVAECLEKAKPRIVTLEETSGLLQITNHRPYFFRLVRFFTEKGFSVQWQLVQMEEMGAPQKRRRLIMMASCPGEQLPDFVKATHSNNPHDHLPPFVLPVDVLRNIPPGADGHVIPPVRTQYKQWDWRQPIRTIMCTDTISYPSGERACSLYEVKRLMGFPHEHVFRGQEQRRQIGNAVPPVAAKVIFDGVRKHLEMVDRDASEVYSDDRKSLEVAVHPPQVYRARHPCTVAEGTVAGIVVGIVVGIVAAAVGAGAGAGAAVGTGNTLAVGTGMGNAVEGNKVAVGHIELVVGIVALVVRQEVFSSLPASLSGLQRADGEALDVVHGAGGLGRGQSDDPF</t>
  </si>
  <si>
    <t>&gt;11689_g</t>
  </si>
  <si>
    <t>MTHWLLRLIPAFLILFICRLATVEVNMQTYPRINFIALVAASLARHGKAGTAIDLSWHAPNSTVINNLTKVVEGDNIYGWIYDSSTTDNSEYGVYNWCNMPHVRKTEYPKPSLGYNLQYVEVIHRHHKRTVYAANSFPIESYGWDCNDEGLFYYGQPFSGSKKSTNTYWQGYISPQNPFHPSGFLGTCQFPQITAGGLDDSWQHGKDLYGVYHDLLNFLPSDASDKVSFRVTQNVITSQVAGMVLNGMFRTEENYPLLIEASGIDSLEPSYTCSVATNLFNAIQSGTNWTAHLTAAASLFTTLDDISGVSPTDSGFHVSFDHYYDNLSARQCHTKPLPCKLINGVNSTTCITQSVADEVYRFGNYEYSYIYRDDPRSLAASAASYGVWIGELTTHIRDSINGRSDVIYRHNVAHDGSLARLLSLLQLDVMVWPGMGSEVVFELYSTKSKKGDATTVVMATSYSATADATPAESADETETSASSSPSGHYIRVLWKGQILRSSNPSLGLMDMVPVETVLAYFDGLAGVGASLVMGKCNGSITA</t>
  </si>
  <si>
    <t>&gt;5329_g</t>
  </si>
  <si>
    <t>MQPYQRQETRPRRQQIASTPPTSQPHHSNPNSNPSLEFLSSLELIDPILFPDDTMEDQQQQIPIDWGETTMENIDLLSPTFSPNFSSAFNNNNFPSPSQNAHSDQTFDTRNASCPTYPMTKTSSQTSSYFIVPTPSGLTGTSSFEQLHIRSYSDNSQRTGISGSESNGGAGYMSPPEDSCAIDTEMMDGTGETSFMPHDREQVLLSMSTAGPQPVLNPYATVPRSQIEDVTYQDVPNFTYANSSMTQPYEMSPQPEKLQSSGPWTPIHPQVPRYDLGYSLFLPSPGPAVLIEDMDISTAVATPKSVYATKSRTSDKKSSTRTKSTITKGKEKAKNKTLRWENIVLTKDSQLVRADTKEVSNKRPGVRSGKLDPEAAAKALEIRRIGACWPCWAQKVTCSKGEVCERCEKHFSPLERNICSRANFKEFAPTFFPDYLHEHLGRRQTEALFSEHASHWTNLSMEVEISAGKVFKPMRLEVVMFDPKTNDSELINQTRLTTASEGQNSQMVMQYSAPLGLRGCFSPELKSKCNKHIEKMVEIREYSSQCTAGNKTQLPHEILDIVQKYCEEIEGNRLALLRNVMKLHAIQYFMSVLPTFTDECAPEICQRTQATGAPARYFQSRLLNRQIKFAMHRLNKEIMDEALEGLEKMIRLRSSDSWGPSFCAILVITLCIENLQIAADTFVLGDTLKEGYNSGYNRNQSMKACHELEDYPFDRFKRLFHDAYKTHKTSSNGKDLSRNPLWLIEMGSETELDSSADIMARSMYKLIRENEGEINTLARDLKATNLGATVEPDEIKADNTGRLAAIFLKSFFPDR</t>
  </si>
  <si>
    <t>&gt;1797_g</t>
  </si>
  <si>
    <t>MALLNFSLSPEALSKFHDALVCLGKFSESVSIDASHEKLTLTALNSSKSAYASFTLSANKFFTKYQYRPLKAAAQAKEKFNCKIYNKALLSAFKGRVIDPSRERDTAIERCDVSVEDGEGKLKSRFIVKIICRHGVLKTYRLTFESVAPLHALFVKESANNTWSISSKTLREFVEHFGPGTEQLDIYSEEGKVGFTSYTEKIMSGNAILKQPLHTTIAVDTLDFGEISVEEKLHVVISVKDFKAIIAHAGITNVMLKVLYSKPCSPMQLSYSEEGILSEFILMTCGESRSASATPAPNASRIAKRPASRQPLEATSSSKRTVPPEMPPPLRSATASFNREASRPKITRPSPPPPQPSIQSQSLFLPQADDDRRWDPAAFDEEEEDEMLLWDQGRLLQDPETQGQTADGQVTIADQEADDSHLDPTQRLAPTQRVSEIRGMFDDD</t>
  </si>
  <si>
    <t>&gt;5544_g</t>
  </si>
  <si>
    <t>MSSPAGMSPWPNNQPQFPPQDPARAPQGNPAYGENQDGVSLKELKLKILYTFDNQSFLVRPPETIQIQTVYLDASAVIGVIDLSTCLHAIVQSSPELLAGPNQDYTVYAYDFSEYDTPLVGQGMLSKALAAASQISDPNQRQLITGRVCENIVGRIPGMRINGAKETLEVKLKLVPVPIAPQNQYGNPMQRSASRATPTSFDPNEWNSLVQPAPSTSRTQSPLLTNPMQQDRQDFNPRFSPQLQQPPTIDSLNQTVNTEQTRISEQPDTTTATKKRGRPPGRSSSRASVKRSRGLKPKAAVGGNTSGYEEGTDGDDGPAPPKRRAKVTKADRSNNATFGAGNDSLRVTASTAGSLRTFRPIAMAAPTAASHLQDIPRAPTPVPIQPNQHLIRDRAGFPTVPHRESSSVRDEPSVQSIASPYPILDKPEDEIRNSIESANPSPEPSYSPTATPQDMASSPPVMRTRPATEMASSPPCPSSPILPQMPRTDSGFMSGSLDEIFGEDDDCIQLDDDELAGIELPQPRRDSNRPTPSPNTNLDFVFEEPGAREKLPTRMPIIEAPDQTENRARAARSAISRANSVMSEDGQSLPPLKRPYSHPRTRMSNPHMMDSPQPGLETPAGTFQLTGSPLFPPGYQMQPQPQPQSQLAEYAIFPPGYQPSPQPQPELQHRDQTQPLQTLPPPPQFPPQFPVHATETLPRPESRTMLRTASVSSLNLPTVYASDPVFPPSALHRSHTWSDAPHPETEAPQMRQTSIASNGPDLVTEVPYSRTLDAKKASIKKKLMEAIEKGQPPPFCSNCGAIETPTWRRAFSKNIIGAPGFNEYSEELGRVTAITVKTRDMEGKPTSYDIIKKLPFPEEKVEYTEILLCNPCGIWMSKYKCHRPEERWNVPSTQRNRQPATEPKKRRNRSKAAKCPTSEANFPQSEANFPQSEANFPPSDANYPNHPPSEAHLAVPDTNRPPETMGPPVNTLSTQPVGDIQPPEVRVSQATLFQPRQHSFETTKLRKAMISDNAPAALRRAIQSSPARWSGTHQSPIELEEELPPPTRRLLFSSPHSAGSPKVLGESATHVVDISPDLHTIKETSADLSNKENCPPAIQHDDIDEEFVRMLEESMTRNDPISQPARARPTTPVGEFAAPSPFKTPTRKTPSHRIITRSVSASKKSNRSRVSLNGSPGRNLEILLKTPTRTPRRSPRHALFAEWESPFTAAVNQMNQMMAENQETSPSRILALDFGQLPTLPEGHGLDNINLDDFFSTNAPMPTDLTMPSSPPRSFHLYEDPNTATAEGINPLDDFGKFDVVKKVVIKQEPGTSPRKVGEKTKDVGGEA</t>
  </si>
  <si>
    <t>&gt;11693_g</t>
  </si>
  <si>
    <t>MTDVTEIIGSRKVDMGFKAMIHTLAAKARGFPVTSIGSLLDEPFTGVVYLKDSGITTDFRSLKGKKIGYVGEFGKIQIDELTKHYGMKPSDYEAVRCGMNVSKAIIEGSINAGIGLENVQMVELEEWLAGQGRPRSDVQMLRIDKLAELGCCCFCSVLYIANDTFIAENPEKIRKFLRAVKRATDYVLTSPADAFETYIDVKPQMTSVVNRKIFERSYAYFSKDLKNVDRDWQKVTKYGKRLGVLNDSFKPNYTNEFLEWKLEGDSADPTDDQKRMAALQEEVACKGGFQRLDLKIAA</t>
  </si>
  <si>
    <t>&gt;7701_g</t>
  </si>
  <si>
    <t>MPPPPHQKPENVLKRAHELMGVGQSQAALVLLHEHITSKRSRNVPIASLEPVMLLLVEQSVEQKKGKLAKDALYQYKNISQNTNVGTIELVLKRFIELAEEKVTAAQAKADEIQSSLETTTATTSVDDLEATETPESILLSTVSGEQSRDRTDRAIVTPWLKFLWETYRTVLDILRNNARLEIMYQSTAMQAFEFCQKYARKTEFRRLCELLRNHVQTAAKYSAQMHAINLNDPDTLQRHLETRFQQLNVAVELELWQEAFRSVEDIHTLLNLSKRPPKNIMMANYYEKLTRIFLVGENYLFHAASWSRYYNLLRQSASMVASGQSKKADNPATSEADLAKAASFVLLSALAIPVISTSRSRGALVDIDEAKKNKNSRLTHLLGMAQAPTRAVLFKDAMSKGLLKRARPEIRELYQILEVEFHPLSICQKISPILAKIGADAEMEKYVLPLQQVILTRLFQQLSQVYETVDVAFVENLAKFPEPFQVTRDTIEKFIMNGNKKNDLAIRMDHATGILSFDTDVFSSAKAIHAGSGAGSAENESSSVQRLQNTPSEIVRTQLTRLARSLFVTCQYIDPSFNEARIKAREAAYARAQAGAEQEHLETLERKDVIRKRKDEASEIQARKEKEDATRKRIRAAQLQEAEDKRLAQEQKEREEKRMKQELDRVRKDELKKQIAELKIGPKAIDIDVEDLDNLDAGRLRALKLAQLEREQNDINEKLRVTGKRIDHLERAFRKEEAKKLPEDYAQQRERDLAAYEKTKAATLRDAEIKHKESVELKHRLSRLVSEYESYKDSITRQRHDEFEKRRRDAERELEKAIAARRKEFRERKAREKREREEQERILREEEERAAKEAEEKAARDEKKKAEFAQLKAIREKERQEALEMAAMQERRTEEALKRRAEEKAASHGLAREPPVMERQASGSGAVRPPLPLAGAKMGWREKERLRQEGKEVPSERTESPAARASPMGRPARIEHTDSSERPAYSSERPSGGPPRLALAGGKPSWRERQAAKEAAGGAGPSDSAPSMSGVSSSGGGAPLDRGRSGRGEDSRDEGRRGGEREERERPAGESLRPSGAAGKWVPPNMRNKA</t>
  </si>
  <si>
    <t>&gt;8836_g</t>
  </si>
  <si>
    <t>MASRNTTQSSRQGREELYFSGVDPMMGGYAMDRGSNISTISASSMCTDETYDSHPPTTPNYSWEERSSINNEYVTCSYDVPMAYSLSSNSQNKYEKDPRYVPKSQWVTSPSTTLATGPWSPTTTFFPQYPQTLDIQPLSYTEPLPVETTKPTPKSLGWTLVAETLKLYRFVVPKGKEPYFKLLPTLHITAQNPEMVYLDEPRQAVKGSHPCRYPLTCNGKQNNFTRPADLERHYKNVHCPQESRDRFPCDYPRCVRNSDAFTRKDHYRDHLRDFHKEDIVGSGKGGEKREKAKGEWERKQRNWWEERRVSREWWRCARCLVRVYVNASGWVCGGPDGCKGECESERRELRERMERGKGKAAKAEEVETGWSQEQRYFEACKSCEGRAWIEVEGEWVLCATCQRPPLTSGEMYTSRFPEESSWGGSAAWSSYK</t>
  </si>
  <si>
    <t>&gt;6240_g</t>
  </si>
  <si>
    <t>MSSRRNPLLVRNVLYGSHQRRLFNSSSIPTLPEMSWDSHIHIIDPNKYPLPKSVKPPQEATMAQALASAERLGLPNVVFVQLSAYGNDNTWVLDALREVGPARGRGVVAFDPEHVDSQTLQQWHKLGVRGVRLNFRSAKTVLSKTEIQTVLRKYAERLRPMKSWSIGLYADMEVLDHVQPLLSELQVKIVLEHFASPASLPLEPAKQPGWDALNRMMEDPRVYVKISAPYLFSKDPDFRNLESLAKSFLSMRNGKGVVFGSDWPHTQSRGYNVRPFLDKVVEWCNGDEELKKKLFRDNAKNLWDALHDCEIVHGDIKTANILIYKADNKLLAKITDFGSTINLTCVGLDGLLLEAVEGTVPYQAPELLSEARRLFPDEAIATGVYSFGMLIWNILTNGSMLSQDGAPLKSKSDHILAIEKMKMNDTLLQRANSEIMQYFCRRTGTGNPQIVCRILNATIRNQRQHRAKNFSSILQMLRIESGFISGYKRMMPDTVPNAHLILETIPSPNDLSQLNVRNLVKPSKFVINSNHRVYETANFCIIALVKM</t>
  </si>
  <si>
    <t>&gt;9824_g</t>
  </si>
  <si>
    <t>MSIEGGVKNYNLSRKQSLEPTPFARQSQNEQQQWAFSLPTSPDDISFQQAYYDTSLAVPTLASPSEFATELPEQSKQLEQLYWPPDLMEATPTLSFGSSLKSGFECSNTGSVAMPAFGLYQSGSFTSPSQFETRKDVLDRFGIVDLDSGLKSCFESSPIKSPIEGIPTDLPSDEALRQQLLQLPELAQVRLENPEDIARVLYGFVCQYLQKDFLSPFIHPHWFKMFAEDAAEPLGIAITCISAYVNSVPSSYKFVDQTINVQRDRLIRDFRTALQTREASLATLHAFCIYQIIGLYGEVPPLKPAVQGGRNQPSQNKRREESHLAAELHMSYLIKMTQDLCKIHKSLLIETETSSKSEEWSQWIFIESLRRNIFLVHIINVLASKTYQLNEGFFEPLDNELILHMPLPAPEAAWCAATEQEWRTALMGSQSSRFSKLGLPDDVEKQTPHTLYRWLSSGRKLELDRLVSTPLLTKAVFACARI</t>
  </si>
  <si>
    <t>&gt;2951_g</t>
  </si>
  <si>
    <t>MGKPQNPSGNMTPSGIFSSLKVPCIAAVAGLFVLWSILSLDRHSSSLHEIIVQYKDGSSTITKIPTSPSDPPYQYDEGNGNSVPVSERPLILFAYSESDFARINLKFFVDHGLHGAADFIFILNGDTNVEKKIIPKDKENIRVIHRKNDCYDLGAHAEVLQKDDLYKGYKKFILMNASIRGPFVPHWSKECWSDTYLNKLTDEVKLVGMTSNCWPTFHIQSMIWATDIYGLEVLLHPPQHALDYFQKHPMEFPRGRYPPLPGDELQLPGINNCFHTWETAVAAEVGSTALVRAAGYKVDVIMAAFHGNKEYEKGETCKKNGDVLFEGKYWGTNVHPFETLFMKSHREMDEITLDMHTQWVDGNGYSSWDVCKS</t>
  </si>
  <si>
    <t>&gt;6097_g</t>
  </si>
  <si>
    <t>MANTRPRSISTRTGFKQPLPVDDRRRSWPQFSRYEANSVQHIPTIETDGVVRDQEHQENTFANSRQTSASSPLPHKRKRQNSSNFSLLRRQDSSAQSSQESSTHANSLHQQPLDAVHPAYTHAILTTCTSPIQQDPTWHSTIQCKDNNKEFIDCGVSKENIHARERLEILRGRVLRTRRNIYEKRAVVQGFREKFRNASDRLVCAINKIIVSNPSGDPRILLAYYEEVRDNQDQLGPAEDDYDILELRLNREETELEREEKSFYETNNISFSCPQDAELDEPLSPFLRTHDLEQIEYENLDLDNELVKQYLAKVAEADNLNEQLDTLESEQYRLSQDLSFRTRHNYPVSSQTTSFLFEFPKLHQQLQQQLEDVEDALYNLRERCIEANLFTSEEHFYQPRDPLREEINDSILEARDRSPLCNALDRVNKEDTTASHFRDKKDYVNTWLLEWVQDSALETLRLRAYIFFNCPNQNLERNGQQWSDLAVQFWDKDHAGESTDQKHILSTMDAVVRETSPSLEADLEEGGLVEEIDLESADSSYEVLALD</t>
  </si>
  <si>
    <t>&gt;5391_g</t>
  </si>
  <si>
    <t>MTSEPDPGRRRRMQADSSPLFTLPPITGGDGGEGAVEPPGGLSQQAARLRALNLLRGERPRMTSSDRYMGRHRALGESITTTTSRMSNASNGLSELQHAGRQLEEASENLRALLEDPVPNISSSTLEPADSTGDLTERRQAKRRKLDSDKVKAEPGSTGFRYGKYGQQEPGKLEMEIVSCDGGIFQDHTKSYSAENVLKDNASVYCTKANRCNLVLRHQEGTVFDLKELVIKAPHSGYTAPVQEGMIFISMTSSDLLTRTANYQIQYSTPQRRSSNDWLPPIRSIRHNQDGTMTTAQARARRLYDIGLQDADCEYRTAQLPDDFVGGGEGSRFNVTTELSDSGEDEVENERSHERYGDDSSGDEDEDADEDTMQWRRRGGDEDARLFTTHSPQSPQEYLPPRLRRRETASNITLSRPASSGSKEDDGDEEAGAAEGGGLGLMAPHARFFIERDKNVESGARKRGEY</t>
  </si>
  <si>
    <t>&gt;5899_g</t>
  </si>
  <si>
    <t>MAEGPFECYIQPFGRGNDQVELMEQPIIHPEGLARGMIGWITTREKLGRDLQCSRPGHCNHKVFRGPLPGIPRGDVGDFARPCVVLDYFQRPNSSEVGDLMCVVAAATTFEGKASLQTYLMNQHLTKFWESIPIRFPDTKRPYDHRFPHLLQLDLAVGRLREQTYIKVQHYYTLPVSCLWSVRWRRGHIQDIRLTKESYDALMYCFELAPKEYEDVQWLERVGITRLVALRDAEMERIRAETRLRNLARTRDNALDDLKGQGNQIWNSNDITKQWNHGKIFDIRLNEDSYKRMMETLGFLPQRYHTLYELYSLGTRRLEQIAWAQVRLSLKPPSTFELNPLAPAFAPLELKFWASTPQKQLQGSSQIERTHQHAGGQGMMETVSNAVPSELEGPTSPVKINSQELYAEPGTAPDLMGLVIEEAISEIEATHINEVAEEENKERK</t>
  </si>
  <si>
    <t>&gt;8994_g</t>
  </si>
  <si>
    <t>MFDDKKNSPSTSGFDVEKKEGPTKSKWVAKDRKIFAWHILRAAIVVLIAIWIIACWIFGAISKQSTRAHNLKILLLDLDGGDMGKVVAGAAGSISGKKGYASFVQPPNGTTLTADSAYDAVWRHVKLGDYWGALIVNPNATSKFTTAVATGDISYNASSSLTFIWNEVRWALVTESVISPTVTTAVIIAQKIFLANYAPALIAATQFNANQSTVLLNPLATSTINIYSFSVGIKPFLNTVGFVFPGLVQFFFAMGFMAASASTHMTRDLSVSKNYMIRFVLSRLWGFIMAISWAGWFYMFGEGQRGEYDHSFILLTLNMWVYNMISYEYHDACAAFIPLQVMPLSVISWIIMNVSAAAFPVQLKPDFFRFDYAVPSYNCFELFITIMTKGSTNRVKRDVPVLFAWLIVTGVIGVFTNRKRCQAGKQANGDKSGEMGLNDMLSTDMSVSSNKEKSRPATAVLGNEIDEELTRTRTENEEIAHGMGMEI</t>
  </si>
  <si>
    <t>&gt;3054_g</t>
  </si>
  <si>
    <t>MPQKRDGSKQNATQSQHVAPSTPPASKATNSKKLSSAAESPDPLRTKAKPKSKSSNTEPSKLNLSPKPSTRVATTITEGLTYAVRHGPNPNPVPSPSKQPASLSARQLQENNRHREYQRSLLHGFNLQQLMDMGCWPSPDTFPPNVNVENTKKADFGNMKMKRIWNTNNWLKTQEVIGHEQQGIWDPGEDQRVFKALVPCLRLATLMLNASEKFGWYDGLIRSPWTLVDPKDMHDDYPITGTRYQAYQFIPRSPKTILADPENEKHWSSYNKNFENGARFKLVPRVNAKTDSQGKETEVNVPLVYGYTSWRQGEREQVGVLYNGWVSTISSELLLPLLSSDLTESERLVQIFSFAKTLVHETMHLICLSIRKARKHLGAEPFFGDEEVSELGRSWETSFFGGNTHPLHQRSAKTFHYPALAQGIRTPWPDWSNFKQGKYSHGDCKRYRYHSRFQYGSFYDTWPIPIKYIGNLCQISYWDIHVRKFGQEALRPPRLFGMRKTKLAEQGKTDPCKIYGPEIDDILGHSDHSLPIPATSQNPTELERWHADRKQEVRAHAVKVASRRLHYAQLRFNKKNRGIDTDADDQTFTTEMGMIEDLENADEERKQDSIGLYVSLANSSHPEVSIKANLALAGMDSFGNYLKKIKRCRMALGDVKAMKIVEPGEEKWKVLVKLAEELQRNLIESTNTTDSKSPTQTILDSSIVSALKNSTLETSTNSRKSKGLTRKTFTEASSSAAVAANSPSSGTHTLDAPTASRVLRNKSPPNLVSRHSAFNRPALQKEGEDRENGEDDEQGSSKDKNQPMEPVRRQLRKRKGEEEIEVRESETPRDSQTRKRRKRDGGTRN</t>
  </si>
  <si>
    <t>&gt;8141_g</t>
  </si>
  <si>
    <t>MFALTTATLLSLLTLASTAPTSNPVYPPTSQSLNFRLVANVTTPNPSIQIDDYVLTSYHIGAGEAYAVLVPNVTVTSGRIFYVNGTASDVYYHNSNILSDEGTPLFPAGLSIVPASTTSSSGPLVINAGEGQAGIGLSQFPDPISKLYNGGLGDGRGFYACENELEYGEAVQVLFKQAGDVTPEGCVDVVLLPQCSEGSGAADEFAANSQCYEGVAGIDWSVYSS</t>
  </si>
  <si>
    <t>&gt;11705_g</t>
  </si>
  <si>
    <t>MASSHNSLRDRQIRSIKRMLNLNHDAEESQSEHHDQVNGLTIPAAPILNADGEPIWKVLVFDDLGRDVISSVLRVNDLREWGVTMHMHIASARYPIPDVPVLYLVEPSAANLKFITSDLSRGLYSPAYINFLSSIPRPLLEDFAKQTAEAGTSESIAQFYDQYLNFIVAEPDLFSLGMQKENTYWALNSARTQDDELDHVIDRIVNGLFSVMVTMGVMPVIRCPKGAAAEMISAKLDRKLRDHILNSKDNLFSASSNRPSTSSGTPSARPVLIILDRNVDLIPMLSHSWTYQSLVHDVLNMKLNRITVETPIDENSPAKGSTKKGYDLAADDDFWRKNAGVPFPQVAEDIDAELMRYKDDANEITKKTGASSIEDLQNDTSVGAQHLKAAITLLPELRARKAILDMHMNILAGLLNGIKNRQLDNFFQIEESIMKQTKAQILEVINDESKTNPVDKLRLFIIWFLSTEQDVTRADMEKFEEALKGTGADTSSLAYVKQVRATTRMTMMTSAPQQTAQQVSASNELFRGFSSISSRLTSSLKESGVGANFENLISGVKNFLPVNRDLTVTKITESIMDPAGASSSAIAKTENYLYFDPRSANARGTMPPPSAARKGEQMPGGLGGHGPGTGATFGQRRQGFSEAIVFTVGGGSMDEYGNLQEWAKRTGAGGVSAEKGAGKRRVVYGSTELINAEDFLRLELEKLGVEAAT</t>
  </si>
  <si>
    <t>&gt;1993_g</t>
  </si>
  <si>
    <t>MEAVPFMKDQLLDYVPQDQTPRSARSWFHEVRWKALLSGVFFLLVLVFIHLSADNGLVLGWMPLFNGQEKEEDSRHGDQYLLGVGKADITGPVVEINMMGYADPNQVGSGLRQRLYSRAFIVGDVDHPDDRFVYLVLDTQAGDTAVRYGILEGLADLGSDYAVYGQHNVAVTGTHSHSGPGAWLNYLLPQITSKGFSKQSWRAIVDGAVLSIQRAHESLQPGYLTVGTTKVFGTNINRSLYSYLANPEEERAKYNESIEDDGSVEKTLTLVKFQRALDGQNIGILTWFPTHGTSMLGNNTLISGDNKGVAADLFEKSLSADANIAEGFVAGFSQANVGDTSPNVLGAWCEDGTGQQCSFENSTCNDGKSQKCHGRGPFFTVKDNGASSCYEIGRRQFEQAKELYNSLDSIGTPVVGSTVKSFHTFQDMSNFSFPLANGSYVKTCPAALGYSFAAGTSDGPGAFDFTQNDPDTPTANPIWRLVSGIIKEPSEHQSQCHYPKPILLDVGEITTPYLWTPNLVDVQLLRVGQLIIIISPGEATTMSGRRWKQAIHDAAASSSLSGSSSVDPVVVIGGPANTYTHYIATPEEYAIQRYEGASTLYGQYTLNAYINLTLSYLPYLDSSSSSLPAPGPSPPDNVNKSYSFITGVVYDAAPPFKHFGDVATDVEPTYSIGDVVSATFIGANPRNNLRLEGTFAAIEQLNPVSGAWARVRDDSDWALVYNWKRISQILGTSDVTIVWETEVWTQPGQYRIKYYGDWKNGIGGKITAFEGTSGGFTLA</t>
  </si>
  <si>
    <t>&gt;2530_g</t>
  </si>
  <si>
    <t>MPKIAHIEYWRVPPRWLFVKITDELGNVGWGEASLEGHTQAVEGCLDAYITRYTGMEADDIEQIWQTAWRLGFYRGGPVLMSAMAGIDIALWDLKARKLGVPIYELLGGKVRDKIKVYAWIGGDRPSDIAAQAKARKAQGFTAIKMNGTQDLGWLDSPSALDDCVERLKAVKALGMDAGIDFHGRVHKPMAKQLAKAVEPHRPMFIEEPLLSEHIEGIKALSHQTSVPIALGERLHSRWDIRPFLEAGAVDVLQPDICHCGGISEMRRIAAMAETYDVALAPHCPLGPIALAANVQVAAASPNFVIQEMSLGIHYNVGGQDLTSYTHNPEVWNVEKGHINLMTGPGLGIEVDEEQVRRLSKDAIPWVSPGFVGPGGEIREW</t>
  </si>
  <si>
    <t>&gt;11708_g</t>
  </si>
  <si>
    <t>SRDTTFV</t>
  </si>
  <si>
    <t>&gt;1777_g</t>
  </si>
  <si>
    <t>MSQYAALVQRWYDSSLDVYDYGYAWSPTNQVYTNIGFVESANGLSPGQSIPSTIGSHELLTTDVANPAVVDGNVNWDDPGKLSFVWGTESWDSYSANSPCNVSAVGSAAQPPLIMSASIPILAVNRVSEKAKKTLDIVQKFVEERCIPADPIFEAQIDQGGNRWDHHPSVIDDLKKEAKALGLWNMFLPKGHYRESPGFTNLEYGLMAEILGKSRVASEAVNCAAPDTGNMEVLAKYGNEAQKKKWLQPLLDGEIRSAFLMTEPDIASSDATNIQLSMRQEGNEWVLNGNKWWSSGAGDPRCKIYIVMGKSDPNNKNKYKQQSVMIVPTDTPGITINRMLSVYGFDDAPHGHGHITFKNVRVPAANMVLGPGGGFEIIQGRLGPGRIHHAMRSIGAAERALDWMLMRINDPKKTPFGKQLKEHGVILEWVAKSRIEIDAARLVVLNAAIKIDEVGAKGALKEIAEAKVLVPTMALTVIDRAVQSFGGAGVSQDTPLANMWAQIRTLRLADGPDEVHLQQMGRNENKRGQGVTEKIHKQREITKQMFAQYNVSLTEPGPQAKSKL</t>
  </si>
  <si>
    <t>&gt;8872_g</t>
  </si>
  <si>
    <t>MSSKHTNGHSPFPQKLKNFFRISSGNGNGEKDEKPIKSESKSSFRQSKFFPGSGRNRSTTVASEGNALDDGLSPTAHANPYFAHQGPPALRHHNEGSVPPSPPDTPTFKVDTVAGVNDQATIAGKEELARKLRRVASAPNAQGLFSKGKGSNERPATAELGKEPLAQNTGTSMLALIDAKAAALNSSTLSIHGEDTLGSLKPPHLRNAMAYRRTYSSNSIKVRDVEVTPASFDKIKLIGKGDVGKVYLVREKKSNRLYAMKVLSKKEMIKRNKIKRALAEQEILATSNHPFIVTLYHSFQSEEHLYLCMEYCSGGEFFRALQTRPGKCIPEDDARFYAAEVTAALEYLHLMGFIYRDLKPENILLHQSGHIMLSDFDLSKQSDPGGKPTMIIGRNGTNTNSLPTIDTKSCIANFRTNSFVGTEEYIAPEVIKGCGHTSAVDWWTLGILIYEMLFGTTPFKGKNRNATFANILRDDVPFPEHSGSPQISNLCKSLIRKLLIKDENRRLGARAGASDVKSHPFFRTTQWALIRHMKPPMIPHQGRGIDTVNFRTVKESESVDISGSRAMPGSLAKGVPLDSGLSTPNGEVAVDPFEEFNSVTLHHDGDENNANYEMMDQQNGRYD</t>
  </si>
  <si>
    <t>&gt;6227_g</t>
  </si>
  <si>
    <t>MATVDEDADVGRDECFVFVFALLHAMVFSFGFMNYQIKDNLTIARSTFGITYPIARSAALTLHFDVAMILFPVCRTLISLARQTPLNGIIQFDKNITFHMTTAWSIVFFSWVHTIAHWNNFAQISAKNNLGMGGWLLANFVTGPGWTGYFMLVALMAMVITSVEKMRRANFERFWYTHHMFVVFFFFWSIHGAFCMIQPDFAPYCVSVGTTAIGVFWQYWMYGGYIYLAERIAREIRGKHKTYISKVVQHPSNVCEIQIKKENTKTRAGQYIFLCCPEISVWQYHPFTLTSAPEEDYISVHIRMVGDFTKALGKTLGCEFDKPRGEKKDGSQIVSVNQNSGGNDGVDPAIRRVLPRVYIDGPFGSASEDVFKFEIALLCGAGIGVTPFASILKSIWYRMNYPQKKTRLRKVYFFWICRDFGSFEWFRSLLLAIEAQDMDNHIEIHTYLTAKIKVDDATNIMINDANADRDAITGLRAPTNFGRPNWDMVFKSIRKIHSPAEAGVFFCGPKVLGSQLHIKCNMYSEPGFNFVWGKENF</t>
  </si>
  <si>
    <t>&gt;350_g</t>
  </si>
  <si>
    <t>MAPSYYTALPRSTYDRTAEPTSILGRVLAGLPGGLAGTLQRLWDRQNYTSITAQPSRIPRPLRQLERRWHWKRLLNLPNVFVVLWVLLLFCGERWVFQSAVKNCQWKNWERWPKEATPHHLVFVADPQIIDPHTYPGRPKPLEALTILLTDTYMKRAYISVQKMLHPDTLFFLGDLFDGGREWKAARGNTVDPAWANGQRPSSEQALLKTWGKRYGEDFWLWEYERFGRIFYKYWNIGGDKAGPWQRNRRIISTLPGNHDLGFGENVKIPIRNRFEVYFGEGNRVDVIGNHTFVSIDALSLSARGSQHDTKEITEPVEEFLRNVQGTKRRAVARELSLLAGKERTLQYNHGVEELANFDSKSIQTLDPGPGAAEFPTILLTHVPLYRDPGTPCGPQRERHPPTKPPKGQTIPVFPDNDNALSISRGYQYQNVLSEEDSVKLIKDIGNVKSVFSGDDHDYCEIIHSPSKDNVHEITVKSISFAMGVRKPGFLMVSMWNPVAPDGKPLLSSPAGHEAATTQSHLCLLPDELGILIWYGILIGFTITVLLVRAILVPILNLQPFSKPPSPIDIEISILPTTKQDLKASDNIDVDPDSSHSSTSSTHSNPNNLAPRSQAARTRSVSPANGYGLPSSQIRFASPPLVTNPGFRVYTPPQEEDEAKVTRRRRLSSAYDSGKSRRGSLSVCATVFREAWTSIFRVAWVVVCMWLWLIWFG</t>
  </si>
  <si>
    <t>&gt;11713_g</t>
  </si>
  <si>
    <t>MDNHLSLGLYAVNRAAQHLEDGALAIAMTHPHARTLDDSTPATNADSLLCNQRPASPGMLLRHWFLAENYQTSAAENCVKKIAFLAHVISETEIAILCPPTRVPMK</t>
  </si>
  <si>
    <t>&gt;9226_g</t>
  </si>
  <si>
    <t>MLSSRALLRATRASVPVRIATQRAVVSSQIRNYAAPAAVDPRPPKALYGLDGTYASALYTAAVKSSALESTARAMAALNDVYQKDPKLATIMETPTLSAADKSSIITELQKHTAGQDKSQTVKNFLDTLASYNRLGLLKGVCAKFEELMSASKGEVELLVTSAQQLDGRTLQRLENAVSKSSYVGQGKKLKVTNKVDSDILGGLIVEIGNRTIDLSVSARIAKMNKLLTDTL</t>
  </si>
  <si>
    <t>&gt;949_g</t>
  </si>
  <si>
    <t>MPPRSSTILAIPSFLLPFARGSVTTHARWLSQGIRGFDVPRPTPFVPDTQTFLTLIGRNLNQHAAKIPSWKALFTFTSEQFKELGIEPPRTRRYLLSQREKFRKGEYGIGGDLQHVKDGVALLRVIELPPPDYSAAAPVAPTLYPFAPKRKIVVNVPEEGSAHESPAEKPIKGIKLKGGDKITGHCVLPVKGGKLAKLQVVEGLWENRRGRKIDGGERRRAEVRAKRRGEERRAAR</t>
  </si>
  <si>
    <t>&gt;1787_g</t>
  </si>
  <si>
    <t>MESSANTPSGDATDTTKLHSDDTITIEEAATAVAEKALEEDGEIGGGILAADEATALKGLTENVRDQDDLERDITNQANLAMIEQADERDRKRIDKVNANIDKLDGQRRTQRRRLDTLTNTLGRRRCTDEILRIEADIAALKKDITDIQSRIDERHQYDGAETDGADILPGNRRMPNESQRDFLIRTGKITPFSRVPGRDGASPGGGLTEVLMDAEEEGKAEIEENAEPKSHQDLRLPGFAEISDSGISTPVDEFSLRPRKRRRLENGSPSTSKSRKASSDEDDFTPNLSSDDDADDLEEADDEDGALMTSRTSQEKKRRKGKAKEEEKIDLAGIDDGDEAMYQTRLEKWITKRSAARQHEVKQNEAGDEEHTDEEHVNADEDEWFKPCPDSPDHQFDNGLKLPGDIYPALFDYQKTGVQWLGELYAQQVGGIVGDEMGLGKTIQIISFLAGLHYSKKLTQPVIVVAPATVLRQWVNEFHRWWPPMRVSILHSSGSGMLNVTGEDRMEQVEEADGRAGDRPKSSKAAKKIVNRVVQQGHVLVTTYAGLQTYADVLIPVEWGYAVLDEGHKIRNPNTAITLYCKELRTPNRIILSGTPMQNNLVELWSLFDFVFPMRLGTLVNFRLNFETPIKLGGYANATNLQILTATKCAETLKAAISPYLLQRLKVDVASDLPKKSEQVLFCKLTRPQREAYQAFLASDDMTSIISHTRQSLYGIDILRKICNHPDLLDPRLRGKPGYRWGNPNKSGKMQVVKALLQMWKRFGHKTLLFSQGVLMLNILEDFLKKLGGFNYLRMDGSTNIKDRQTLVDRFNNDPNLHVFLLTTKVGGLGVNLTGANRVIIFDPDWNPSTDVQARERAWRLGQKKEVTIYRLMTAGTIEEKIYHRQIFKQFLTNKILKDPKQRQTFQMKDLYDLFTLGGDEDGTTETGEMFKGTEVKFDRTPEPAALEDRIAVASAQSAGAVENDVVSQDVSESRSRSDADTGVHHLTGVASLEAFRGDPDEEKPASREARLMEGIFARSGVQSALEHDQIINGKKKYAPDLGIIEREAKRVAADAAAALRKAGEAAKSIAPGTVTWTGEFGSAGRPVNHRRGAGPSSAGILAGLASRQGRSGFSSPSSSRSGTPAAADRGPTPRGKDFMKLVQEFIRAQGGSVPSQALVNHFDRMCRTAKQSAEFKFMLGEIARLEKAPNSAMRGRWVLKDEFK</t>
  </si>
  <si>
    <t>&gt;2570_g</t>
  </si>
  <si>
    <t>MAGPPSKQASAPAIKIPAHLNVAAALSRKAAKAKKKEWEKLADNVYEFKLLRRRRERGKIERKYEAIPYSTVHHSKKEGQQRECPHNYDRRGVVFGHDFDLLLDDVPEEVSGDEGLKLFPRRNKVVTDSEDAVPFNRPNYGRFIIRYDEPLLRNLRGMSRPEPLPRAKLASAEDAGGESVILRVDSPAYAAALLAKGESEKDATKRSKLSKTTYVTTPFSSREGSEAFSTVQSQQAARTVLQSCPKERLRKPSRTKTASDGSMDGMFNGQAATENSENITQAKPSLTQRLRRARKQTIAFLKDPWSDFSNHQLPKGLNNKINPNKDPLRDKLKRLKGAPKPKQALAEIERPANISNIPNLVSISSLSERAPSRVAPPIAKATAFAPGPAFDRFNMPFGGEMQLWHETPEQREDRIRRQEQEETWRAESNKLLQKSGRSHTSNDRIGRPPPVPKHKLCYLMDTAERRIEVRERWILQSEKHMALPQSRSPTTQASQRQRACAPPVANLTAYRFRARGLKKCSIASGIRAGLTEPENLLRTVLRLSLQPTPRELQTLGSLLASSSPCAISNGLGGFKPNFASKRLDGQLLDNMPITSLGFPAEASSSQSKKTDYELLDESFKGSASSQRKLFDQCSKRMNDRKASQASQASQDPVLKQTTDTVTVTSTPPINPGLATHTLLLSAKDKAKSENCSMEGKLSSLSKYSQLTPINLDGPENWESGDESPSPSEEKQRRMAMPHGNIIIGKKDYGRRNLRNGFQAPQSQTNEGCKAYEMQEEITRDLGSLTEEHDNPFLSRSGTQIKYDQLTAIKPGVGCGQNNLYGGKSQLDSATQQVEPLEMEHENRRPEPPSRKSSGSSWQITLPPRLPISFMLSSSKLTPPIIEEGKADVALSAQGIPPFDDLEEISPLYKQLLGEQPLPVLANSRKRPEMGEAPETVSTPLSQIGNCGTKGTHRRLGSTSGRRFTGDSGIQPLVLASVADEGVRSASGASCSSDSGNSSRQGGRRRESSCKVFEAGTPLQYFRLGQQRGQEEEAGEKQEEKQDEKPSMLVLKSVFKSRPLNPNEPSGFSPVNAPIGDEKEDGANTLETVETGSGCVCVHTSIPTSTVLKLATGTPSTGPRPRPRPRQQRPPLSRLQIPVRPSQLPLRSGLSPSSSLSSNPGSNPSPSLSSTLYSSATPSTTPSSFGFSQPRTRPPLTRLGSSQSSRCSQYSQSSQFSRPSRRDPSPGPNSLSSPSVRPPLPRLGSARYSQHSESSTPSPTVPEIKPRFQDKPPQAQSFSVLERRHQGYQKSRPGPVLRPDTESNSASTATRFQSQSYRGQSPTVFKAGNQKPRPGAVSRVDKYSTPNSDTEASNQPRAQAKKYGAATGRPSASGPVRQPQGQVAYGPTQQTRATYKRPHQPAATPSGGIHQPTQQVRSPSYRFPQPLGLEPIAVNRPAQEPHLAPNRQSQPRVTPPTSIGRPAHLAQIVPNRHFYSRAPLSVVKGPQAQTQTPFNRQTPFRGSPFAAANHLPQTKASSTRQLQSTGPQSKLPLYCPSTGSHKPQFQHHHHHHNQVREVPTVEAYHHSPELHPRNLQSNKRTQGHTRAPALTQPLAPSVTSLDEIYSQHPELLLSLEMADRLQIRPPEVIRIKAQSVEDARSMQAKVLDECKKTGKEPPPYGLEELIGKGSFGRVYKGKNMKSAQTVAVKIIDIDESDTVNPRNADSYAEFLKEVNALQILTQQNARNINCVIEAIPVGQAMWLITEYCGGGSVATLMKPTPRGLAEKWIIPISREVAEATKWVHGSGIIHRDIKCANVLITEQGGVQLCDFGVAGIVEGRKDKRSTIIGTPHWMAPELFNSSNPYGKEVDIWAFGCMVYEMATGYPPNATTVAQADLADYLRSHAPPRLEGGDYSDELRNLVAYCLEEDPESRPTIEEVQNHKYIYGTANNYPTSSLRSLVGSFRVWESRGGVRKSLFFQHGASAQAPSISTTPPNDVEWNFSTTEVFEEGYQEEFSTQDVYDAYGPSVVDFDEDTARVNNLAAKPTRRQPPPKALARLPGPLEKVFDTNTLTNYEENSRVHYGRQMQPPSTSDLPLRDDSAHISIRDTMIDLGGHDAETGISSFADMDTIKPTRSYQTDGDGDHTSIAHDFSRPALSDPADINNNRRTQDWKFPSFPPASADPELSRFPTSYEVPLPSVTPGSGARPTLIHHPTEPLSAFSSGASLNPGPAAPDRLSMRESLIDLDMSLPDPIPNFRPSTANSDVGSTTSEQMTSGNPFELERHASLYQPAQIGGGREPSIYVSEETLVSNQLRSGNALQEIVDMSDFSASDAEGTYGNDYQDDQFYLTGTTLQNNGSMENMPRMVQYDSADGYEPAEPPTYNPMPPPPLPMQDMSGPSLGDLRTRLPELIDHPTRKSLIGDASHEDMKEEITRMLSGMNAQLEAFRDIYDSQDVVQKRGSGLSLRRQQKEEIGADQ</t>
  </si>
  <si>
    <t>&gt;1231_g</t>
  </si>
  <si>
    <t>MDKPNEMIQDFRGFGHNFEDVYTKKQTEGTGHHRVISYHFGGMRCIIRHETDGCVKDISGPTAITKAAKATDSLSDMLGTLSVASPDPASSHLPSIIVKTEGKVVDMSSTLEIKTRAATRKLDFDDIYSQLWISQTPNLVTGFHQHGLFHDIRLRNVKQAIHNWEVNNLITLNRLACLMKRIITVVNGSSSNNALVEYGGGMKLKIITVEQKRTLPDDLYSKWEEAEG</t>
  </si>
  <si>
    <t>&gt;1068_g</t>
  </si>
  <si>
    <t>MPPIANREALRRREAEYAAGTKLVGSGSAADYYPTESADYAGFPTQSVRYATESGGQYSPSPSRTPSSSFSPLVTASPAFTTDIASERSLSPVSTLNSSSNAEQFVASASASRPEIRTLGTLMGLYFFVWWILRQYVL</t>
  </si>
  <si>
    <t>&gt;4133_g</t>
  </si>
  <si>
    <t>MTLLFEQRGDDIPITEEVIKAAVGNEFSGHLVILLLLSQFANKLNITCMITNADIVKVAATRGQEHVLELLQERYGFEDRTTLTQLAQLYNASKSGKLYTVQ</t>
  </si>
  <si>
    <t>&gt;11721_g</t>
  </si>
  <si>
    <t>MPRDRPPTTGYARIAQAEESDSEDEFGNSYASLQPSNGPRYAPVSQPRLHSDMYADGLASPESSRRPKNRRRVRSNSSGVDIKAINARLERWADEIASKFKINKVQGKTAEEERLEIHHSVFQAPEGVRPVTAETMASDLDTGRMTKEEFESVVESVRVAIDQGIHPKMITQGSSGSYFARNSEGKVVGVFKPKDEEPYAAGNPKWNKWIHRNLFPCFFGRACLIPNLSYVSEAAAYTLDCRLKTNLVPYTDIVYLSSKSFHYDFWDRRNFYRKKKPFPAKVGSFQVFLKGFKDANIFLRENPWPDHLNGGYRSTDVSRKKGKRWRETCRPNSSRSDEEYDEEEDGSSIPVGGEAQRRFVWTDALQQSFREELEKLVILDYIMRNTDRGLDNWMVKVDWENQDVSIVSEPLRMNVEREPELSPRPISTTDDGTLDAEPYRVQEPMAATSRSATPSRLGGPAMTLGAIDNSLSWPWKHPDAWRSFPFGWLFLPVSLIGQPFSQKTRDHFLPLLTSKAWWSETQLQLRNVFSQDADFQEKMFARQISVMKGQAWNVVETLKLADHGPLELTRRARVCVWDDLVDIPVAVPMRAPSAEMRRRHDIDMQREAEEEMDISAANASNPPQIDLLGLTTPPADLPNANRFELASPQASIDTGNQRAASPFDVMNGGSQRESKNGQVRFSDRPTALLPRDRVSYDGGARLQGNARLENRRFSFSTRNTRVPLMYDGDDLEGDLGYAAAEGMEGNQRKVIMERLEMVKSKNPVFTWC</t>
  </si>
  <si>
    <t>&gt;6771_g</t>
  </si>
  <si>
    <t>MGQDENSPEANRQNPPRRDDMEIIRPALQVGGLLGVSGVVVGGFAGILRSTTPMLFALASGIQWFTLSTTFMASRGVVLHAWGIERTTPRDKVFASAIAGGVGGMAGGIIRGPRNMLPGAVMFALFGATGQYLYNRADAQNTQLVESGEPLKKYSLLNSKWSPARVMTDAEYAELINEKLKSIDAHIAIVDEQIEALEAQERELVTKTESESSAPKSF</t>
  </si>
  <si>
    <t>&gt;7365_g</t>
  </si>
  <si>
    <t>MSEFHRKIELQSTEDLQYLVQNVRRAAHQKIDRDLPPIEGEDKMRRHVEELVDEYITQVFQTTAANLTINGLDPSPSLLQNVLSADHRIAAREVEEHEPFDAKLFERAKELAREEEDLIEEIAGLRRRVPGEVRERVGRGYREGVEGDERVLGVLGERVVERGGRETDLGVKRLERQGGVEGAWGEGVKGLEGVMGVMPEVVGRKERAEKVEEYVLRGGKR</t>
  </si>
  <si>
    <t>&gt;2454_g</t>
  </si>
  <si>
    <t>MDGSNTIPLIKAFVPKLPLMGKTAVKHGLGLSEHSQHWDLRTEMTITIIRSFIADSPPEQVSKTQNMSLGKTLPVKGRMWISRVTIPAPREDNIRQALFRAIEGLKGQEDGSGGYKEPELLPVEAEWTGYRAKVSKSAPEPKIPEEEKYKEMMKEVQSQSTILYFHGGAYCMMDPATHRISVKKIAKLTGGRCFSVRYRLAPQNAFPAALLDALVTYFSLLYPPPGSFHEPVSPSNLVFAGDSAGGGIALALLQTIMEFRRQGLTPCFNGSPREVPLPGGVAICSPWLDITHSSPSCQDNVGFDYLPTVTAHSAHPTGLEFPPCDIWPTNPPRNNLYAEDSVLSHPLVSPIAVKDWRGSPPIYIATGQELLTDEDKYVAAKAARQGVKVVFEEYEAMPHCFGMVLAGSAGSRRFFDAWTGFMKSVVEGEKIETSGVKIYARTLEEEKLVVEEVSEYDDGEVQERLRARVKALEVKANEVNAEGAKPGSLKQLLTLSKL</t>
  </si>
  <si>
    <t>&gt;4828_g</t>
  </si>
  <si>
    <t>MFTAPLTLIVGYNGSGKTTIIECLKYASTGQLPPNSKGGAFIHDPKLCGEKEVLAQVKLRFRNASKNTCIITRSLSLTVKKASMTQKTLECQLVMMNNGERVSISTRVAELDKVVPAQLGVSRAVLENVIFCHQDDSLWPMSEPLKLKVKFDEIFEAQKYTKAIDSLTKMKKAQKIELGKLVIHEANFKSLKDKADRVKRKLTALGDEIDELTVKKEDLEKGIAAAEALSKEKHEKKTAALGIVNDLNSKIQSSENLKSFLVSLKSNLEELEDSDEWLQSTLEKYEERMREYEQQEADLQQQYRDLQEDLRNSRRKAEDNQAEKGQHQAEKESYERSIQSRVELVKEAARIHSLRGYNGDLEDHQIREFVERIQKLSREKDAELDRIRRTTNDELKQTQATLTELETKQATRTNEKVNARQAIAANEKKSKQRQLEADHILMNEGVKAALEASLQDTRSLLTKTQTDYQDGCWDSRLNDENEKLREQEQEERRLKQELFQSTKLSRDLAALEFTKKTLKEQQSALQTLISTYGEQLTAVIGPDWSPETLDRDFQNVLDQKDRTLREARKQQDGTDRELSNLEFKLKDNRSTSTAKTEEMQKCQSAVLNSITTKDGNPIESVDSYPEELKGLEEACNEVQKEIDGFAYISKYYTEAQQIIKDNNCCRLCRRSFSNKQETLAAAEILKKLIDKYTGNKKKELEEELAGLNKDHHIASAARLKYDTYKKLHDVEIPALDRTAKKMDSDRAVLLSKCEQFDSIVKDEEAAKRDVEALSTTVTSIANYRNDITRHEADLERLSSQQKKSGTTMTVTEIKEQSEVCDEQIHSLKAKIAKLSSGRDEAMNEINRLEREESVISNKLDSASHQLEKKQGLLATIEELRESTALHKKAIQEADVELTALGPQFAKAQTQHDDTQRRGQIKSKDVQVEKDRLSETINKFKLVEDSINAYIDGGGPGKLAACLRSIKTIEQDIERIESELLRVTAENNQVKKRRADSEHTKRSIVDNIRYRKTLRDLETLNEQIQELESHNATEDYNKFRAEALAADNHRTSLTSELGPTVGLIRAQDKELENLYAEWETDYQDAAKKYREMHVKVETTKAAIEDLGKCSGALDNAIMKYHTMKMEEINAIAGELWRSTYQGTDVDTIMIRSENENPSAKSTRRNYNYRVVMVKQDAEMDMRGRCSAGQKVLASIIIRLALAECFGINCGVIALDEPTTNLDRDNIRALAEALNKIIKARKHQANFQLIVITHDEEFLKDMKCNEFGDIYYRISRNSEQNSIIEAQSLAEIM</t>
  </si>
  <si>
    <t>&gt;1386_g</t>
  </si>
  <si>
    <t>MADYDQRPRGGRGGYGNRKRRYRDEDEYDRRPQRRRYEEPLAQRVRKQLLGIAESPLKKVEDEIYSIAKVVVDNYEGDEELRTTFLDLVVRLVVEQPFKIPFVAGVVLVANTLGETGVKVVDDVVKEAGTRVDKAVQEGEWKDVKGLMKFLGGIQGIFEGDGVWIVLQDLLTKAVELQTENNEETVGPELVKIILFAIPYIMASSATGQQDKAAAMVENTDIITSEPHVLQSLVDPYPGNGKEEAASPTGVLMLLQKQLQAEAVNGWELACLPRPWKFLTEKPEDISDAPKHVLPTINIPEAINAGPRPLFPELYFSVYADQDIETVPPTTNIASCLLRDALVDTINILDYNRNATARFLIDIDCYFAPGTFVKRATPFDRLRDIEGDKSTWKPEDVAVDAVFSQLFQLPSPEHKLVYYHSVLTESCKIAPAAIAPSLGRAIRYLYRSVDSMDLELSYRFMDWFAHHLSNFGFTWKWTEWIDDVELPNLDPKKAFIQGALDKEIRLSFAQRIKGTLPAPYQQLITEEKEKDTPDFKYNNENMPFSKEGQEILALLRKKSPEDAIQPILDQIHTQATAKNLDPLVCSTDAYVTSICYIGSKSLSHVLSCIERCKERLKALGPSSPAAQNQVIESVMEYWKYQPGIGVNIVDKLLNYTILSPNSVIEWALSKEGSRLSDAHVFEMVSATVGKVTGRVRQVVKAKYVPGLPEEQRLFCETTAVTTRKEMKELFTNIEHLLVGWATGFKNQSLKDGGGQVLIQQWGARWLRVFRRKIAVEETWFLESGKVLEAAKVEAEKKTADAADVNMEGNGEVHATEGMTDADMDVSAGIE</t>
  </si>
  <si>
    <t>&gt;4182_g</t>
  </si>
  <si>
    <t>MASTPQVSASLFSATNQNNLGLANFTLEFALVMVEAPTKYTGLMGLLFEQIIPQIPDLIKAYGTRASEIATITNKDTQDNANHGPFANYAGVDGTSIYAAATSGQSSLAVHLLACMLARSFSAPEAIAIWVELVSERKRELEDTAYDSQIQSLIARSVAKQEIERSQLAAWDSSTTAWLRTADEVKKFQQTQLELIVKNSGLSLSASANTYKAVVDVWLMAISSLQKLVLDVPHNVSKASVLLGLLSWHMYPDLIVVDPLANIEFHDTLVREGGVVTLGLEHADSQGEGVYWSLSLSHLRFYGDPVKVKRSIGSPTSNSGRLTLPELHLVSLGCVLSGWNNPGSVDLLSAADCFVALGECLQSLRFESIPDESYGLEPIQLEWLNILIGAAKSLLSSQGTQQQQAMVLVELGRRRARRFLDSSLATFCPMFGLVNPLVLFQLLEDSGLPKDTISSVSSLRDLANSCGFDENECIIRYRPLVSEIITPSESIETFAGNYPLHYEYTTAIQHLQNSTKRNREGELVKTLGHRTWIHLDSTIDPFSQRYLDYAEKNLNPQLAERMAGAALFDSSFIEEEIFPDAHCHCKGALCGLHCSCKQGGRHCTSACDCVSEFQWSLESCGNLRVRHSQLNEATERCRWLSKNEIEGISEKKFIWHRPPFSFLQRYETKRNVSYNDLALGDHFHHMMEGPQGEYDFDRALLERSLEYRIVAGDWEKAALFTLNTHYSPVPTTTMTKLTDILRESKVSPRNLSQYLNSLQIDGICDNTIDQIRHPAPPSLVL</t>
  </si>
  <si>
    <t>&gt;1267_g</t>
  </si>
  <si>
    <t>MADTAIYIKGLLKSEKYSDLTLKCHERAFKVHRAVVCTRSSVFAAAIDGGFKEATTGEIDLSDNELGVVTAMIRYLYTGDYDDKGDNHDGDAVLAGEIETETLGSTSQLQTQMSEEALFCIEKCQEPSTKNVKKNSIVHHSDPFEVGKRYSVEPFGSFRFLFNTKMYILGDKYDIPDLKRLATAKYRNFANSSFVGLAFIQAADVLFDNKVESDREMADEVARMAHEYINNLLDYEEFQELLKKNGDLGLDLVGLLAGRDLGWHRKWEDRCHLTWDG</t>
  </si>
  <si>
    <t>&gt;8501_g</t>
  </si>
  <si>
    <t>MDGLKLAFLVSQYGILEQLAQNVSTLDLLNLALTCKELYARIRASDAIFERLKRVALCDGHGLKARQDFTGFITKSTIQKRCRIQSTAKHTLKFTLFKSNLDSKSLPHSTVKTPKASSM</t>
  </si>
  <si>
    <t>&gt;10564_g</t>
  </si>
  <si>
    <t>MDFLQALRECLTGREEISTKRQQEKIYDSKAPPAKLTEEELAASILSLLFTAEKQGRDLEIRIQDLVQTSGWYEGLAKRILDGLVDQLNAASTLSGALKEAFDKAYDVAHQWVLEHPVLTEVLITIVAIGILAILVPWAVEALGFSELGPVEESFAAWWQSTFPDAEAGSLFAYLQRLGMKWGKK</t>
  </si>
  <si>
    <t>&gt;3799_g</t>
  </si>
  <si>
    <t>MTSGSQSSTSWQYQQLTSAPVFDERKRPEPLARGRTSSSSSDSSLKVPRTPRFAEATTVYSPIEPSEDSRSPFADPPGTRTQTHMAQAQPSDIGFGYISQNDPSRQVEVPITPASPLKSAMKVPGTPGRKIDNPLSPTFREEQILEKHEELTEKEQAKDLKVKTRVRMAKFFLRGINFSCSLIVLAMLSATFTIFNATKTLPARNNLPAWADGTKTWPQKVVLAIACVSLALCLLVFYNYWRGGHKKAEKVAVYYTLFAVAFFIFNTIMWGIAAGILQGAKNNSGNKDIWGWSCVDNKRRELFSEKVDYALVCRMQSWSLVCCLIEIVLECLTIILYSIVFYRYYSKQRLRKSMDIRDRARSDLYLAQLRSQSAPNTPGFGPLSPSYSQFAKSPRFPPSIYNANNPSAAAEEGYAGPGTRFVDAKPALAAEAKPFALQPPPIKAHGTTPKLPQNGFQVQQPAKERIIEHVAAAPGEQTYDAVPIPGAYASPLSSPGMAQPQHARFGSVGEAITSDARIESPPGSPRGWK</t>
  </si>
  <si>
    <t>&gt;642_g</t>
  </si>
  <si>
    <t>MCLSTRKGIATYVNAVAINQASLFVVIGLTVGILFAPMYQFAERKFPVWSTSMNNTMLISIWDVRPPSDYGYPLQKEPLDSWACALIVVLVPWIVIGLFQIKLRSLWDFHAGCVGIAKAVISTTFVTTILKTFVGGFRPHFMEACNPNATMVQESLQQQVFWFNVTVCTGTRGEVLKSLEGFPSGHTSNSFAAAIFLALYLNAKLKAFSDHASDFWTFTVTIAPLIGASLVSGCMYTSHQHHAHEIIFGMIIGLILGVLAYRSVYAAAFDFRYNHIPLPPFSLRSRFSYSLKDPYIASGTLQEGGVAEHDRLVVWTWWKQIGAPEDQERELAWLRSLRSLKITGQELRPIFRGDDQKCRLRREASEAVEISIEVQGSGY</t>
  </si>
  <si>
    <t>&gt;2356_g</t>
  </si>
  <si>
    <t>MKTLCLPISSPLSQPDIRSALLATSPLSPSAAIITLNTVRKSDSPFAAQISPPRFLADSCANACAVLEHAGVSRIVVMSTAGVGDSWANLPWVSRAFLRWTNVRYALEDHGLVDREIRLTRMDWTLVRAVRLRFDDGKRDVRTLGSKGDGMSLADSVSVASVAGFLVKVAVEGLFVQSTVVVAD</t>
  </si>
  <si>
    <t>&gt;3127_g</t>
  </si>
  <si>
    <t>MRLPYIDLNSPKTFTTPQETAIVDRIRTRRAPRPLQPLDLTLLHSPEVADGWNSFIGAIRTKTSLPDDVREIAICRIAVLNEAWYEWMHHAPLAEKGGVDKKGMELLEVREPRDDGGEALSRKQWAVVRYADTMTRDVRVEEGVFDELREHFSEKEIVELTATVAAYNCVSRFLVALDVGERNDTKPVPSSHS</t>
  </si>
  <si>
    <t>&gt;8990_g</t>
  </si>
  <si>
    <t>MAAKFPQRKIGDDFVSALGLGCMGMSIPNSSGVFNDKELFKVLIAVVDIGINFWVTSNSYGPFTNEAFLGRWFKETGRREEIFLATKFGIKIRNGKMEICGTPEHVEKACKASLARLQTDHINLYYQHRVDPITPTEKTVEAVIKLKNDGKIRYLGLSECSAQTLRRAQKMYPIAAAEMEFSPFALEIESSQTEFLNKARELGVKIIAYSPLGRGFLTGTIKSLDDFDERDVRKMHPRFYPENFGDNLKLVEGLASVAKEKDCILGQLVLAWVLAQGEGKNSAPSFS</t>
  </si>
  <si>
    <t>&gt;1271_g</t>
  </si>
  <si>
    <t>MFRLGVRTFATTARRAVETAAQMESPNQYGISIAKAQGIVKGLTGAIGNTPLIRLNHISDATGCEVLGKAEFMNPGGSIKDRAALYVVKDAEEKGLLKPGGTVVEGTAGNTGIGLAHVCRSKGYKLVIYMPNTQSQGKIDLLRLLGAEVYPVPAVAFDNPENYNHQAKRHADRLENAVWTNQFDNIANRRAHIETTGPEIWYQTKGKVDAFTCATGTAGTLAGITRYLKTVSNGKVKCFLADPPGSVLHSYISSGGKLIERSGSSITEGIGQGRITDNLKPDIDLLDGSMSISDEKSIEMVYRCLDEEGLYLGASSCLNVAAAKEVAENLGKGHTVVTVLCDGAYRYADKLFSKKWLTEKKLLGAIPKHLEKYIVLP</t>
  </si>
  <si>
    <t>&gt;7432_g</t>
  </si>
  <si>
    <t>MVEFSIPDRTLPCPETPDRHSVLHRTLTDNCRIHDVQNSRSLNSNPLEMCSSCGPSTCLPQTWDGMPKPNDSPLPPDARRARQDEVEIYREPSYPPNTLPPMKFPVKPEKKKLRSILKQRGRESTRAEIKKMVHFDLIEQEIGSVNLERRRMKQSYRHRETEKVPDSLTEEERGNVKAGVAIKTKPTD</t>
  </si>
  <si>
    <t>&gt;5180_g</t>
  </si>
  <si>
    <t>MPSQLPTPFYNASLRSDCNFESYLTLLHSATKLSGAFKDACILGSIWLRQRGFSSDTAQGGFGHFEWAALTALLLEGGGPKGRSLLSPGYSSYQMFKAVVQFLSENDLSAKPLVYKAEDFVAPKSAVPMLYDGPRGQNVFYKMTPWSYKLLREEAETSLDMLNDFTFDQFESTFILKASQTFQRYDCLIQVPYTTLTPGSKSSDHASNTMKLGNRIYEVLREGLMDRVKTIDIKVRDFFSSPWPLKSSCHTPNPEDQIILVAVVFDPANIDRLVDHGPPAEDKKRAANFQKFWGEKAELRRFKDGSILESLVWSSGPSYSIFKEIVTFLWHRHIGHLEGANLVFTGERFEKLLPGSTAGSKHFDALKEAYNLFEKQLRGFEGLPLQLRQLSPIDPQLRYSSIEAPSFSSRRPLKNPAGVLILFEGSGRWPDDILAIQRTKVAFLLKIASLFKAVDISIKTRLGLENEDSSLLNCAFLDIVYESGAAFRLRIHNDREQTLLERQIKDKSTDNHAREEAVAALSIYMRTFIQLPLFNQSISTHCTRFPLLSPTIRLVKLWFNQHMLSSHISEELIELLVARTFLQPYPWQVPSSTMTGFLRILLFISRWDWRLTPLVVDFTNTMTNKDIKSVNIQLEAWRKIDPGMNKTVLIAASNHDMAGTAFTNNGPSKMVAARMTALARSACRAIRMEENNLDHKSLFVSSTADYDFVIRISPGFTAEHVRKQNSEQKFKNLEVQGEADVELVGYEPVHEFLAEVEKIYGGTVVFFYGSYAGNCIGGLWNPQMVAKKGFRVNLGYASKVVEGIAKEVETNEKSPAIELDKNAILAEIARIGGDMVKSIDVMN</t>
  </si>
  <si>
    <t>&gt;6136_g</t>
  </si>
  <si>
    <t>MSEPDIDSNNSSYDSSSTEDGRPNWFQGPASTWLYLTKEERGLASSLEQLRNEDLSLHLYNAYVLRARAKDAEESENGRSKIEREFLAVPEEDRTFRPPNRWTAWPLPVDEVPRGTERSAADERDDEYTYKQEEAFRLSRGLEDALVAVTLQIAKKSFQARPKTTEETGKEGGSRSAVRDWEEANDDALNEPRPSKSALQPVISADDEASEEILRPSIRHTLSELDKLLVALHLARQTCRRYSQSEPESDDEIAYDSGAEEHSGRSRNFTNLPHRSKRDAIVGVEEEGVGTSAGKLSPKKGRRGRPKKEYPKLHGEDDEEYLVRVARQQKRPLPAFALSQKPRSQSRGGYIPRGDPAKKSSEEEKEKALNKKMALRDWSEVIGAAALVGFSEEVVERTARRCATLFGEGMEMRVLREAPFSEKDRDVVKNYQLEEISILSGQITDSDEASEESEGGEGEWEGEIEERGTQRPEVKLDNLYTRKYFCPIGHCKRKMEEFQDEPELKIHLLQYHRVEKEMLDEYILPSDEEMLGGVHVDGFLRLVKRQYGDQYQAGLGKKRKAKEDGGDDETSGEELSDN</t>
  </si>
  <si>
    <t>&gt;5725_g</t>
  </si>
  <si>
    <t>MSTKLPRLALGIRTSVRSANYHQTRCFSASPRWRTDGVYGELTAMRTRTPFIEAFRLQQSQEGRDKLKPNSTEEFDRDLTPKPMSESFTKVILPLARDPWLLDSYINSSGHIRLGTLFMDLDALAGVVSYKHTGDSVMTVTAAVDRITLKHPLSEICDLELSGQVTFATGRSSMEVSLQVAKAPEEGKKVEEDDILMTCAFTMVSLDPTTKKPVAIAPLRADTPEEARLFSEGEKNYKLNKAASKLALRKQTPNDTESDLIHALWLLQLDWHDPNTPARQPPSASFMKQTEIHSVQIMQPQYRNRHNFMIFGGFLLKTTFELAFTCASAISHSRPTFIALDPSTFENPVPVGSVLYLTATVAYSDSPLLSEGVLGAEDVKASPDGCSRIQIRVDSKVRDIEHGRTTRPTGTFNYTFEVRREVKVIPETYAQFMMWLDARRRCGVVSREVVGDVKKGGVLE</t>
  </si>
  <si>
    <t>&gt;4329_g</t>
  </si>
  <si>
    <t>MRPNIVNTSPTFSSPPSPNTQCSSRRYIAPPPLLTFTPPSIHTVRVLVLRRVGYPIIGPVSIAAPSSTSTSTSAIPIGSLISPRGFRSSRRTAAYSSRTANARLAAGRRRKGLFGPVLHHEEHVLGSSPSARRWRRRLRSQSPRPRHRSNPKKSVLRRYERLDHRRIFRRVVVLDSRLRPGR</t>
  </si>
  <si>
    <t>&gt;7506_g</t>
  </si>
  <si>
    <t>MVYRGTCTDRTWNDPACPSNICLIGFESTWVWATECDFSGSSSYACGPVSDGMHSDPTCAANAVSNTALFQTTTSTTSYGRYTSPPSIDPSIYSVYTSTYTTVLTANVQTTTLTSTFQSTFTSTIGNAAAVTSGTTSSATGVSSPIRSSGHIILPTGVLVGIIVGAVVFAISISVGIFFLLRRRSTKRGQEVIRLDSPGYPPPDRPVGEDQIYPYEVDVNEVPRLPQKYNYTSPKIGTHEMDDPAAMLRGEKNGVHQMTVEDHGELRSPLRSPAPAYVETLLPFELDGTSSLRNARGL</t>
  </si>
  <si>
    <t>&gt;10099_g</t>
  </si>
  <si>
    <t>MRSQLPFTVTVLAFSGLALAQTSTDCNPLTNTTCPSDTALGKTITVDFTEGANSEFSAADGTTITYTDSGAEFIMTSDGLASTINSENYIFFGKVEVVMRAANGTGVVSSFVMESDDLDEIDWEWLGGNSTVVETNYFGKGNTTTYDRATWVACDNPQTEWHTYTIDWTSAYVKWYVDSVLIRTLLYADALDGKNFPQTPMRIKVGIWDAGAADEAEGTVEWAQGYTDLSEAPFVMTVKSITIEDYTTSGTEYTYGDETGDYTSIIIGTSNSTSSSSTSSNSTNSDGSSSSSSSTSTSYSAGSSVGTSNSTNATTTKSSSSANSSASSISTSDSMIRETSGVLSLVLSLALGYLFI</t>
  </si>
  <si>
    <t>&gt;6427_g</t>
  </si>
  <si>
    <t>MASTITQSEFRDALSRYPSVLTGLSKPPKDGQLSLEDLDHYRYRTAPANFSKKTGRTMGLSDLQKLIAWKMQHGTFRPSLTKLIASNTDEKIEAATTEAFQYYAQNKTDVAGTITKISTPLKGVGPAMGSLLLSIHDPENVVFFSDELFRWLVTRGEKASPKYTTKEFEVLFAKAKSFQERIKCTPQELEQVAFVIIKENEPVYEPKPKYVPSGLPRGRPTKPDSEKKPRHVPVPGRKRGRPPMNGVSAKPKPAKVVKPKAEPKSKPATPKKAAKNAPAPATGEKKKRGRPSAASVAAAAAAAGKKTPTSGKKRKADSETPASSKKAKA</t>
  </si>
  <si>
    <t>&gt;987_g</t>
  </si>
  <si>
    <t>MGEASEGKATFEDVAEDTFTRFCQFAYTGDYTTPDFAHIPICELPNISPLVATSYEASTTDRDDSRSAEPEPATAADDFGTWGLTTNSTKTTKKPKKPKKPLKSSLLRQTLHDQLYNTETFRTALAVRCEVRQNCNVTEDYTPVFLGHAQLYVFAEKWGIESLKTLDLFKLHKTLTTFTSYSARRPDIVELLRYTFSDEHTPDRVDPVDDLRSLVMLYTAYEVENLIHCPEFLALIGDGGPFSQDLVQILMKRIS</t>
  </si>
  <si>
    <t>&gt;7649_g</t>
  </si>
  <si>
    <t>MSSTGPLYLGFDLSTQQLKAIIVTSELKVVYEAKVDFDADLSKYGIKKGVFVKEAERAVYAPVAMWLEAVDLVLQRLKEKGTPFQRIKGISGAGQQHGSVYWSKKGEEILANLKPAKTVVEQLSPIGFAHPFSPNWQDGSTQKECDEFDDVFKTAEKLAEITGSKAHHRFTGPQIMRMQKHHPDVYNNTSRITLVSSFLASVFLGKIAPFDISDVCGMNLWDIAAKSWSEPLLTLAAGSAGVESLKLKLGKVREDGGGSMGNISSYFVDRYNFAPDCGIAPFTGDNPATILALPLRPLDAIVSLGTSTTFLISTPKYVPDPAYHFFNHPTTAGLYMFMLCYKNGGLAREKIRDTLPKSDTSDSWSVFNKLALETPALDQKSSADRAKLGLYFPLPEIVPNVRAGTWRYTCKSDGSDLQESKDGWSKEADARVIVESQALSLRLRSRKLVHSPAPGVPAQPGRIYLVGGGSLNPAIARIIGDVLGGTEGVWKLDVGGNACALGGAYKAVWAIERKEGESFEDLIGERWRESEAVEKIDIGYRPDVFKKYGDVLNTFEELEGVALAGEERNQK</t>
  </si>
  <si>
    <t>&gt;9521_g</t>
  </si>
  <si>
    <t>MPTAAEKANLARIRDNQRRSRARRKEYLQELEARLRQCELQGIEASSEIQIAARRVADENKKLRGLLAQHGVGDESVEAYLNSFPANETTVGQYGSSSAAVQLLEQLLQKRQIQCPGGSNPTQTISPPSQDSSISSSTVQSSWDPMYSASQNGGPRRSGTLQSNGTAASSTHLFMSPTASTASHTSRTSHASSVSMGCSSNRSIALRLGPVQPPRNPSPIVNPSRNHQMFDFDILSNNTSQNQLQPISVSQRSSGYIPPTSPLNINNCNYAAEMITTMAGVDPDTVRSDLGCLPGMDCDVDNQLVFNVMDRYSEGELRV</t>
  </si>
  <si>
    <t>&gt;528_g</t>
  </si>
  <si>
    <t>MAPPDFPNGITLYSLGYATLKYPDLPAYLPVPVGNQIGMIQRVVSPSQQNHLVAQAASQYLTAVIEYQTSDAQTQPLLHDKTNSQYYFSTALCMLNFLNMNPDVCKRITKTSIIPDCVEKLLDLDFESGMKAVVRTGGPNYGAASFEDEFGSLLQFVSTLLLYKDEMDLPRLHELVPKLKHWKSKYKNKYIGKVTERLISQIDMDAEMIRQMRTLQTQTLVCGATGCGKRESDGLTACAACRIQRYCSREHQKKDWKYHKHICQKGLVQENTTNETAGTKT</t>
  </si>
  <si>
    <t>&gt;11749_g</t>
  </si>
  <si>
    <t>MWSKRRVRRAYFVETSPPSQLGFQLFLYIGVALYSETGRRFCEDPSYKAKYSKLEGSI</t>
  </si>
  <si>
    <t>&gt;1369_g</t>
  </si>
  <si>
    <t>MSSETAPAVAVAAEPAPEPEKAKIEAPIAPKAPAEPEKVATQPARDEVKTPLSKLFAELPSIIKEADHKEMWGVELRDALHVPTTIVLEKFLRANAKDVTKAKAQLLEALKWRKRVNPMHLLLSMEFDQTKFGGLGYVTVYPQTQEHGREIVTWNIYGAVKNNAETFGNVEEFVKWRAALMELSVRELDLPSATEPIPAVGPDPYQMTQVHDYLNVSFLRMDPSIRAASKETIQTFAMAYPELLKMKYFVNVPLLMEWVFGALKIFLSADTVKKFHPLSSGTDLAKNLKGWGGKLPKVYGGKGADITQGLTVKYSQTEVD</t>
  </si>
  <si>
    <t>&gt;9953_g</t>
  </si>
  <si>
    <t>MLKFCKSCNRKVTHAEANCYTLYPEKRPPRKSFYKGRGKGNRSRSSSLGRSTSRSPLRELRGESLAQESSLYAIALLASSTAIEQYYKSQGRAAIEVIQKPKIDAKIKKATANRKPFKNKAI</t>
  </si>
  <si>
    <t>&gt;198_g</t>
  </si>
  <si>
    <t>MPIMSWFPPDPPTLYSLLKWLWEIRTPIPIDLIISHLHKNAIAIINYSLSPPPVLIWLWEQGPIQLQFPLPRGSTSSFQHLLFGITSLALYTDLLLMKSLFSKVVIKQGPWLMRGVTWLYFYMEERRLAAVRVGEGDVGEGGDEMEEEVELVQHEVEEIEDDAAGMEESQYRAIICAMVFLMWLGLRRLLELWEWKMDRYLLTWVELWIEDQDHDTLLRMIRIFFLFMLISGSCAVALSYVGEL</t>
  </si>
  <si>
    <t>&gt;5621_g</t>
  </si>
  <si>
    <t>MGRKHHDQQQAVTKHKSHKKHRKAINVPDTPGQIFFKDLQYIVDSLRLNTPNSEVGHEDLDLANEEELEEFRNSCGELYKLLQKGTIQPKLKPTLKNKRSDGTCDDVYFLRDPGTRGVILVAEEAFQMNTAITSKVFGFVRIQGHEVPLKYSFAGVSPINSRKHKKLLENPVWQALVSMWADANGQYFRKGPYEEKHGVKPGTYSAAHVEPKLMLWFCCKILRDVLPQYKDSSFDEQIKVLWRIDRFKDREHRITAEIILNRQPCQGCCNFRDILEECTGLRFRFLECATVGISPLGQNKHRQKSYPLLTQSLETLHDESASETEAEIESEEDYDLDSEEETAAESDMDLLPYPSRQPMSKPSTLSKSQLQVAIPSNSKQLRSPPRSTVKPKALVQSQSSTSRVETSTVISSVHQIRGYAFLPHAPRRKQNGQSLHARVEDEDDDDDDEYKLPYRHRTKKSSPSDAQDKKITRSTALFEPEALMRGKHMRELKKQKKRARKGEESTLPAPAKKRRTL</t>
  </si>
  <si>
    <t>&gt;4684_g</t>
  </si>
  <si>
    <t>MTTFRTEDLSSKNENARDGEVDECTTLLGEQRGSATRYEAVGYYDVSSGKQIDEEAARGSVGDKPGAPAEAAGSIVGVISVLLIGVFIANADGSLVLATSGTISSGFDDLGNAGWLITSYTLAMCATQSLYGKLSDIYGRKSTIVTSYVFFAVGCAICGLGQSLQQVIWGRVLAGIGGAGIHCLVSIVIADMVPIREVAAWRSYANIAATGGRSLGGPIGGYLTDTIGWRMSFLCQCPPTLLALALVAWKLKVPTNEEFSTQSQLAKLHRIDFLGAIFMSLAIVGVLFVLDLGSQRMPWTDPRMLGLLAASLASFRIFILVEGFWAKEPIFPLRLMLNRDVITSYINLGFQTGAQGAMMMLVPIYFQVSAHASLTNSGMHLTPSVIGNAIGGLVTGYIIKRTGKYKPLSILGALSSTASYALLLLTWHGQTTPLQSLFIIPGGFGNGIALSASFIVLTAGIETEQMAIASSGLYLSSNVGMVAGLSVATAVLQSTLRGELRIALEGLEGRDEIIRNSLRDIEFVRELKGTLGEVVTTVYVKCLAYTHGEINFLVVI</t>
  </si>
  <si>
    <t>&gt;9810_g</t>
  </si>
  <si>
    <t>MKRARKALSRIRVSRSSGGRTKQSLGKLEDLDSEVVDYAEINDNIRSLVPVFQNELEGAYCQACQEFPTTWSRVVEQGNSATEPGLFPHTASIQHLEAAGIAGCRLCRLLWQQISPSYVLYAHKVEKRLKALGQPTTLMIVAKYTELSKLRYMVAQTSISLLNRNGCLLVSKFNQPTPFSSTITISEQPTTNAINLAKQWIHACTQDHSHCNASIPPLVPTRLLFIESNNTTDSQNGYRQQTVRLVETADWAQGCEPVQYATLSHCWGGLEFLNLTTRTLESFKSRIPFDSLTQTFRDAINVTLDLDLRYIWIDSLCIIQDSDQDWGIEAGRMGSVYGGSFINIAASGAKDGTKGLFLKPPNLVGAAHIPPSSSSTTSYGIALTNLYSDGITDTLLASRAWCFQERLLSPRTLHFGQGDLFWECRTHDACESFPNVFPETLKKSSVIRPRKSTYEIWPEIVRMYSRCNVTFSKDKLVAVAGVARVAGSESGDHYLAGLWRAKLEKMLCWWACSSTVRPKDGLYRAPTWSWASVDGRVWYPDDGPSEPEKLSCVLDVYVSSLGPDTFGQIRGGVLTLGYSSMLTATFFIGEYIEVTVHSKGQGIEVDCGSDEYCEGIEYEENDRNLDVIAIPMLKWNPTHETPIENSGVERENLVERNQDHASILGLLVQPTMSKQGEFRRVGSFSIHDWDQGWGLFYEVLEEMGPRIAREYCAETRLDPETGKEQYIITII</t>
  </si>
  <si>
    <t>&gt;11756_g</t>
  </si>
  <si>
    <t>MTWNAPPAKLSDIDSYITPPPKLKLTLKLGLYPIHEAEVAFYYLLVL</t>
  </si>
  <si>
    <t>&gt;6959_g</t>
  </si>
  <si>
    <t>MAGNIPEAPWPEEPLEDSHGFIHINLPKTKEPSSSRNLESRHKETNMAETHTFPKQLPDWSNLEVIHKNTLPPRASFCLYDNEADALTRDVSKSKQISLSGTWKFRVTKSPFDAPPDFFEKKFDATGWGDIVVPGMWQLQGYGKGPHYTNVIYPFPVDPPHVPYDDNEAGSYIRTFTVPESFKHQQLRLRFEGVDSSFHIWVNGKEVGYSQGSRNPSEFDITSFVDVDGENILAVQVYQFCDGSYIEDQDQWWLSGIFRDVHLLAFPKAHFQDFQVQSILDSKYKDATLSVRVELNTTADVILKLFDASGTQVHSISTSAAPTTMFNLPISNPHKWTAETPYLYQLLLSTPDCTIQQRVGFRNSELKDGIFLVNGKPVKFRGVNRHEHHPEHGRAVPYEFLKKDLLLMKTHNINAIRTSHQINDPRLYDLADELGLWILDECDLECHGFGECENFSLAAEHQYLQDIDKVALRTLDPARWTSDNPDWEEAYVDRARQAITRDKNHPSVIIWSLGNESFYGRNHQAMYDWIKAYDPTRLIHYEGDYETKTVDIYSRMYASVEDIIRYGEGNEKEGKPLVLCEYLHAMGNGPGNMKEYVEAFYKYPRLMGGFVWEWANHGLKTKNKDGVEYYGYGGDFGDEPNDGHFVMDGLLFSDHTPTPGLIEYAKAIEPVQVLGGTKDKVRIINRYDHTTLDHLRCEWSIIGDGLKTTGQEVKIPKGIQPGSIVELFIEGPTDIPPQEVYLELNFTLREPTLWAPAGHLIAFGQIVLHPPPVLSLLKAISSPTAPTVTQSTPQTLNISSQTGTDWTFNIVHGTLTSWNNSSVTAGGGELLHSPPELTFYRAQTDNDPPFGRGWVDSRLHQLKTHVRSVSWTHNPSNVTIVVNARIAPPVLEWSIETKLTYTFTSHHVSIKASCIPHGHNVPSTFARIGLEFSLKNVETAIWFGRGPGESYRDSKLSQKFGTHTLPIPALYTPYEFPQESGNRTDVRWVSFSNPSSKSLLKASFGDIPDASFSALKYTTRDLDDAQHPFDLKEREETIVRLDWKHQGLGTGSCGPATLPEYRVDAREGDGFEFEVLLE</t>
  </si>
  <si>
    <t>&gt;1852_g</t>
  </si>
  <si>
    <t>MSARYSKMSMFPDPSTQHTLAISCDDKARSCLHTYATMRDMPGRNLSQINFCNIFFNDEKVKSTTALDYAYGVCACLKLARGNHTLVGGRAELCPNKGLCEPEKAEYNADTITLFATGIYFSKQRGSTIPVFAKRSVSASKPSSTKNLEILASRGTPPSTPTIQTSPSRLAPAPQIVEYKASTNQSRHVNFSTPGTSRLRKDSIACEIPAELGDI</t>
  </si>
  <si>
    <t>&gt;8604_g</t>
  </si>
  <si>
    <t>MATTHPAGAAIEAEADDYENDSAYDATSILSSTTSLNSEVMRYRKENGRTYHGYKDGAYVFPNDEVEQDRLDLQHHLFMLTYDGELHIAPIAKTQTIHRALDIGTGTGIWAIDFADSHPETAVTGIDLSPIQPQFVPPNLSFMVDDVEEHWEYANKFDFIYSRMMIGSLNDVPKFFRQAFDNLTPGGWIEMADIVYPCKLNDGQWPEDSALKKWSELFQEAVRKTGKNPNVGKEYKNQMIEAGYENVVEKVHLWPGNRWPKDKKLKELGMWALENTNIGLEAMSVALFTRALGWSKPEVDIFLIKVMNEMRDTKLHAYWEIYTVYGQKPNPK</t>
  </si>
  <si>
    <t>&gt;887_g</t>
  </si>
  <si>
    <t>MTRSLRSRPTGSPLVEYVPPRRIRKAPHKAPAKASAATLPDASAAPAEAQNEASAPAAAESTQPNSPEHSPPPAEAVTHTPIDSPATIIQQEAEDDVLPYTPTPAVRHTSQTRQSQPRLQTITESPAPQLRHSPSFTRSVLGSVSPKLIDAIKYGFYGQGEKRDFERMKLSDPDAVAEERPAKRSRANDNESDVSTPTSHQDASDNNHTSPIQLIGSSHIEPATYSTSPSTIQNNNHTPNARALPSTERSVGNPSANKPDSTLQTTEPPNTLDITPNEHTPSTHQGYGGQNNRGKTPTTLQRAISRRYDRERRLQSIRTSASGPSTKSSITPPNTLIFPATSTKQEFTLTDPDAIDKLRAIAEWFVREPDHKFPDTAEIVAFLDNPKSQILPKSPQNKQFSDVHQPLENEHVSETELEHQFATTSDSGDDIIMPEVEEEDEVSVINTQTTPPIAQESSRWSTLGALKSIVSTPLKFFGSRKKSAMEQSPTTNEPKTEFSYRHERQLVLPSETSTPTPVMSLPREHKTRDTAIPTTPSMPPRRSFGNKRQAVSERRPFMAPAVLPPRGICPPGYTEVYSRQKRGRFDPRKRAASSAGTEKGVPDSSSMASTPSSHQHKLPPKLPIAARGLITEERKKELQKLQQEEEDREKELRKEEERLKLEKKAAKEEEPKFYGYRCYTEEPDFNQEEFDREVAEAEAAEAQAKAAAAAAASLAHIRASHEASSNASSTSPEENDAVSGGGQKKRKRVEKPMSDERRKRGCKRRKILPQWAIDQGFTVDTFNWGGWWPAPDPEDSDSEDSEDSDEETEIQTTTDSSAAGTPVQPAQEVPAEVQRQPPPKPRPSNAVLPAQPAPQPVVQPTTAQVAKITRYVPKTPSRLRNMVPMSSPLEKTPETEKENVSPWSLMDVNAPSILGSVEVKHSYNIPTDFKIQYVANPQVLADVDRAFKQRNELGVSVE</t>
  </si>
  <si>
    <t>&gt;7306_g</t>
  </si>
  <si>
    <t>MAEPTQMIILTIPTNCNLGDTSTVAGKTWHDILVILHQQLGYKRMYWGRRVETPEQVQLHIVRGLLQHHYDFLASPAYGTFTALLSTLSPTPPIIRHALISEFSPGCSSLGKGAPVTGTAIYLSTTGAWEVAWAEWVSIVQHVPGFMGIAGGPVIEAVDGCERAFVALLGWESVDVHEAYHHTEHFRERRGILLDPAGAGISHYGHIAFGESGSQVLPVGKPKL</t>
  </si>
  <si>
    <t>&gt;6534_g</t>
  </si>
  <si>
    <t>MNCQRGQLYLRALQIIVPLLAAMAGGFGCTPAPLLLLKTIHDSIVSLAGSCLCPNGQSCEPSTAMQSADRCLSAASGAIEPQTGLIPVTTSSKSWGGLRAGPDTPASNKVPLRIGRDSQDLQGCAPPFAS</t>
  </si>
  <si>
    <t>&gt;7596_g</t>
  </si>
  <si>
    <t>MATAEVLTLSSPPNRQFSIYDIPSSPLPTISDILRNQKQTIQSASDAALIPKTASLASTGATLFHNDPLADATGVDTTRYFQSSRGGKHETDLQIEKPLKPRKLPITKKDAIEDSTKSKKPRKPRAKKVAEVIEGDGITKPPLTRKPRTKKAEKEVVVKLGTTQKPARKSRSKKTEAGSQTKLPRGNVTKVSAISPADKLKDALKELNTQSPGDFLDPPANSFDLGLIEAVKRRTTWTPPKTRTKVSSTAPADLSCSNSLLGFGGSVKSEKNGFADLIGNFAFTKADSSDKERRTVNSHGIRKRKLVELVKTSAFSTPSTTPKIKEKAPRKKPRTLTDQATAAYAEVEEEPTRPAPLLQYFSFQTTDRATSNEFKIAATLRSKSPTKSTKKPKRGSAEAPILLSPESALKQVGNQDFVFGTSSQLAREDSPTFLRDIHQAMQASNEADDDPFVSSPAQGQAGRNLWAAASRDRVGQLLDVEMIDLVDSPDISKQTQLSTITHTPSEPEEEDDIWHELADTPLCTLPLVDPLLGSAASQSSIGAAFSSPSKRRPSSPPPRKLPEPKEPKESQLLSKPDYNGYTTSELAKEIASYRFKPIKSRNQIIALLERCWEGKHRTTLGILDPNLKVTKPALPIAGEASLKRPRGRPRKDSSTALSPKAKSKIPRPKATDTVSFLELDSDTPLSQIRTPKKRQRKQAKTTEEEIFDSDSPSTPSPPRGQAAAINATPLPLDIPVSSGIETSLELSPEACQKRLFAHITRAVTSAPASKDPLKPNWHEKMLLYDPIVLEDLTVWLNTGALQQVGWDGEVDRKGVKKWCDSKSVCCLWKINLRGVARSRY</t>
  </si>
  <si>
    <t>&gt;7857_g</t>
  </si>
  <si>
    <t>MATSSALSMFSLEGQTALITGATRGIGAAAAVALAECGADIILVQRDRSNQTTLEAIEALGRKATIYTADLSSQQEVKALTPAILKDGHKIQILVNCAGIQRRHPSEKFPDDDWNEVIQVNLTTVFTLSRDIGAHMLTLPVSTTTGRRGSVINFASLLTFQGGLTVPAYAASKGAVAQLTKALSNEWASKGITVNAIAPGYIETDMNAALLKDENRLRSISERIPAGRWGVPDDFKGSVVFLASKAAGYIDGHVLVVDGGWMGR</t>
  </si>
  <si>
    <t>&gt;3910_g</t>
  </si>
  <si>
    <t>MSVEVVLESPLAHALNAAIPPKLIEVGWSTPGGDDSALSEYIILMLVNGKTQEQIAAELSGDLLNLGPDDPGARDFSQWLFRQVEEFNSQASGGDGYHADAGTGPAQVEGGTQDADMGDASDAGDGNVPTGPKSMRNGGGNNNRTRDKRMLGHLAKAMDRSNDSVLHRVRPQNGNERINTHARAPPTGPRQQGPGGRGGLRTLNSRMNTNMGGMGAINMQQNPAGAINNMTQQQQLALYAMLEQQSQLMAQVLGSQQQMPMGRGGPMSMGNGGPNGYQQHQQGGRSLFDRVPANSQRPSSNGFRNGPQAGKFGGRGQQHADAAPPSSMDVEMSQDQKERDPEHTTCKWNLTCTNKDCKFAHQSPVAPAGTVIDYEDTCSFGAACKNFKCTGKHPSPAQKVAYQTTTECRFGALCTNTKCPFVHPTMPLCRNGADCTTPNCKFTHTKTECKFNPCLNPKCPFKHVEGQKRGKFDDKVWTAGDDKTEHVSERKFVDENAPEELIVPGASGEEVSQAQASASTAELVTPIQRPQFLREMPSPSSENALVNLLSQCFVTPKCQGSRIHYRALSTASSARHSRSFQRPRHRQDARISRRTIHSAVGEVTDLNNGVLHMAGSGSSVKVPDTEPMRIAVLGGGITGLSAAHYLARGSDKVKVTIYEAADRLGGWVHSKYVDVGDGKILFEMGPRTLRPNNGLTTLKMIEDLGIQDQIITSSKNSEAAQNRFIYYPDHLVRLPSPPLRPLRDIWSFLSEELYGGFETLYGIAKEYGQPQRPADLRDESIGSFLARRLGSSVLGDNIVSAGLHGIYAGDINQLSVRSLFPQLWYAEKFYGTCIDRFMEGAGKKLIPYTTQPLIHPRPDLSRETLQKIENASVYSFQNGLETLPKGLEQSLRSNPNVTFKMEEKVTGIEYDAESDGIKIKTARNQPAQKFTHAISTLPGRALSTLLTKPVPALASIHSVTVMVVNLFYTNPDLLPKHGFGYLIPRSIPFEQNPECALGVVFDSDALKGQDPVPGTKVTVMIGGHWWDDFDSYPDEDEGAAMATAVLARHLNITAKPDAIHVAVKRECIPQYTVGHEDRMSQAKDALMEQYKGRLSALGSSFTGVGLNDCVMTAARNLSPELLRLGKARRWTGLEGTDGWLEVTSEGKPTRVYLETENKIVSWDKRV</t>
  </si>
  <si>
    <t>&gt;9020_g</t>
  </si>
  <si>
    <t>MNPAEAQGSDPFFLNVPFNTRWECHRQTIERLYVNEGYELPALIQTMKDDYKFDAVVHQYKHHFRKWGITKSMPTPKKEEAIKAIRKRLRDGTPVGTVRYKDKEVDKKRIRRYIDSEEAKKKELQFSKDVFMHWNLPYRALKALPMHSRDGPSPFGANTSTPSDIAVSPVYAPAGPSPRTAPSPISAPTPTTVKIIGRVHNERARYLIQGMHDDFLKDMKSCEREIAISWLHQFWFFCFKTTKHFGKGPQHWSPGLLGFSEFQDPGTTPNTPGAGISSSYDHIMSDPDVDEQQRHGEGPTKPSMLCRWSIHYFDNEDYESIASSPPEPQEHFDLNDPDSWSPWQGGFNDTDLMRHLQEALQDNSFSNIEVKDLPLSASQIVKAAQISPDQLLQEAFGFTIMARNEDLLLEMLRGRDAANFNVTRLFPFHLAASFLDGAKTCCNVLDVLVSRLVGPNLIKNLYINDLGHTVLDNLMINILKSHTSCPPVTVDDRWRKVKRFAGEELDVCGRWDADSPSVRGLLASGQPIIPFEWKHMFCHTSAQAICHAITTIFSQFHAPDINTPSGLFLKVCSHCQKRLQLQPLHCLVLMALHLARNGCEGETLFGILACLVCLLTHGVDPLRKAHISIKALLDIDRADECSHEFLDPVELADRVPDILMSTWSDEIKLGWQVFHRVLLSAQHERRNPDEKFRRFIDHENDESEGYDMDESDTEEDQPICEHSYENNFYGGSEDLGTLWAAIQTELLTYRRIAEGDKWISENFNMRDLLRGLNSGDGASYLALVDREMMRPFCRCGRFEDALDFECARAEDVCAHYFANLEDWNRSTFIPLSESRM</t>
  </si>
  <si>
    <t>&gt;9477_g</t>
  </si>
  <si>
    <t>MAAMNRMSMYSTTSSVPGGSRNPNSAAQQSSQVSTTTLLNAVHTIYTSGQPYRLDASSSLVVNTWLVASQPDAEGRTGGTIDGTLAARAWEHARRRAEDGCIVLGSLHEATPSILVPFLGTLPLSIPPMLYSALSALRPFIHSASPQNHSAPRQSALGITLTLTLAGNLNAASIALSEGGIDTSKGLLNIPAEPGYRAFDVFYYLLTSASTPAEREFLGLKNASAYSLLAKSGTYDPPSYLPTADDAASADDFRNCLKAIGIKGAAHRNLISVLAGLLKLGDTLDLDLDEDVLEEICEDVGGLLGLEPEVLAHQCSTAERETLIGGLYEALVDWVILKANEAITSEMSRIKDGDSSDGGPGARTPNTDEDNSDTVCITVLEIPDPTLGKAAAMRGVFDDTQGINSEMKEDGVDIVPAGSSVLREMQNAVAAVGPDLGIMTGPAGREREHERERREVVLEKVGREGEDDGFLKKILFPIEGEGVNLGRQGRLDLPTVLGSSRIWYHLSLHPTDESPASLAALPSTTSAWSAGTVSRQLRSWRLPEWANRRNKNLDFTADFDLDEFCQRYAPLGCKDGRDGVESWVMERGWSNGEVVVGTERIWMRESAWWEAESMLDLKPSDDNGFSGLGGLLANEGMDSGYSVGPAASGFFPPINELASHGSRDQLLGARTATPGPRSALGARSIAPTNRNVSNGDYGLGFKGDDTKGAVYYTNEAGEFVSSMDPEMAEPKSITTSPITMKRRVWVGIVWALTWWIPSFLLRYVGRMKRPDVRMAWREKFVLCGGIALANCFMIFWIVFFGKILCPNFDKAWNASEVATHTGDDDFWVSIHGKVYDISKFWKLQHSDIAITTSSSNMEQFGGLDLSEYFVPPLTVACPGLVTDDTLVLLANTTVAIPEGMHTSGPTSPYIESKLYDINWYGNVFLPSIKEFYHGDLVTMKSTVENQGQNESRYWFILRGKIYDLTDYFYTLTTENNLASFEFINSDLSNIIKSNPGLDITSKWDKYYDSANSTMQALVKNTENCFTNSFYQGIPDFRKSVKCQVNNWLLLAFTVILCTVILVKFLSALQFGSKRRPTPQDKFVICQVPAYTEGEDSLRKALDSLTALQYDNKRKLICVICDGMIVGGGNDRPTPKIVLDILGVDPKIDPPALPFKSVGESSEQLNYGKVYSGLYEFEGNVVPYLVIVKVGKESEQSKTKPGNRGKRDSQILLMSFLNRVHHRSPMNPLELEIFHQINNIIGVDPELYEYLLMVDADTSVREDSLNRLVAACANNAKIAGICGETSLENEEKSWWTMIQVYEYFISHHLSKAFESLFGSVTCLPGCFSMYRLRTADKGKPLIISDAIIKEYSVCDVDTLHKKNLLSLGEDRYLTTLMTKNFPYMSYKFIPDAFAMTAAPETWSVLLSQRRRWINSTIHNLAELVWLEEMCGFCCFSMRFVVFIDLTGTIILPATCGYLAYLIYRLATNTGQFPIISIILIAAVYGLQAIIFIVKRQWQHIGWMIIYILAYPIYSFVLPVYSFWNQDNFSWGNTRIVIGEKGSKQVVAVEDEGFDPRSIPLQRWDDYALANNLPGRRGAPIEKKYEGYEDQYEMDDMKSMYSSVKPASTILTGFPQRGPYMAPQSPAFGGPRQSVYSVNPYADNPATRHQSMMSMGGGFQQQDRAGSASPFQDYPPQFSQQQMHSSRPSMVMMPSSSDPLLASTPSPLHQSRSQIGFQAQSRPPLSQMDSGRPPSQFDFQRGNAGPDDMMIVEAIQSCLREVDLDNVTKKQVRALVEQRLQTELVGERRTFLDRTIDSELANM</t>
  </si>
  <si>
    <t>&gt;5637_g</t>
  </si>
  <si>
    <t>MASKKEGKRSKARSTYVENRTDRSSTKHNSNSRSTKTDIPLATETSLPSSTGDEDIEASIAEVNNAESSSNDEFAEESFGKGLMDENDEDYRPDIDKKPRNAGNSFNSKTFRNGDLVSQPTISTKQVVSSYLRWAGKPFDNEANKRFFMKRITYCDTYGLQHDWNSEEEEGYNVSFELLRIKTGIFVPRVFHNNQAGKQPDFILDLNEVQLGQYNCGINALLLTTKGTTPGGVDQWLIFFKREELWAFLARCRHDYPKIPIFENLDLKLIK</t>
  </si>
  <si>
    <t>&gt;3023_g</t>
  </si>
  <si>
    <t>MATTATAPTGLKEGNNTGKKAYPPLVDDILRYGTLAFDPSVTEKTRRSNKLQFQELLESTSILRLMPALNLLSQPGRVQPWLHGPLMSALAKLPLRSRGVEHTIEFILAVHPSTAGANSTQNTGKGASITHEAIQAVSRLLSSPPVGMGAEEWFSGISPQLFSLLQGEGEPGMEKVASFVIGFGILGRKQYGAPNRAGWASFVDPILCHIDPTLAPSLVKDPKTTAQESIVTLGIPNILVSAKDVAMSIKRLITLLTSHPHPSLTKRLLSPIILPLWSLSSWTGGDDETEKLYRKPARTLLQALIQLSVGATEGSQSPSSNILYTIVQNLTFVGRSDLPKICWKYKLASKGGIQIEEVKPSNTSSGEIDLADIDSHVNLFIALLETISDMNAEISSFFMDLCGRWLSSDAKKPTPPVIIHLDVEDDAENFRTSFIEAKIMQKMLTAMPERLIDNSRQVLNLVSQVLSSFTAGSGNEDEVAVALSLLNRVLLSPSLQESSEIKALMDSIKVSLSTISAMSTLESSSTAKNLLMLIQYRKDFKDAESTPMSTPSDRQLEDRKTYGLAMSYLVAADSPPPVRAQGLELILQLVRANSSIIDVPALLVLFSSLLQDGESYTFLLAIKSFVELSRAHPKAVLKDIIDRYVDPNEDAELDQRLRLGEALLQVVQSRPLALNGDVAKSVCEGLLFVAGRRGHRPKTEREQEKKNKLKRKQHGEAEEAWGGEVPQLDEDEELDLETKQDYEMISQIVTGWESKRGVEDVRIRASALAILGSGIEANVEGIGSRFISASVDLSIHILTLEPEPEKGILRRSAILLVMSFLRALDAARTDGMRLGFGFAGQTLEDIQRILDYVESTDNDGLVRRHAKDTIEGLKTWQFNSLIPPEREQTELRHLAGLSINPEIVEDSSGRMRPRIEEIE</t>
  </si>
  <si>
    <t>&gt;2989_g</t>
  </si>
  <si>
    <t>MQFSIPLALSFGVGVAFASLETGSRPCYADNCARAVTGTRRGLSHPVTASIDCVSYFVGGTVTPPAVTVTVTTVFEIGAKKQVDSTSIFALPTYATACTDDYAYFSACSCFGAISAQTFSTAPVPTTTVYVSVNATSSAGGASSSSAASSSATLSSLSSTSRSVTRGNSTNSHTTAHRSSSVPTLPTTHANSTNSHTAHRSSSVPTLATTHANSTNSHTEHRSSSVPTLPTTRANETNSHFTHGSSSTPTLSTTRANETNLYTAHRASFVSTLSTIQVSSTTSVSVHPTTSARNNSTSIVSSPSTASGIYTNATSTTSSSSSSCTGDISSDPNNCGACGTVCPSGACESGVCTDASCDAKVCGEFLNCQNNSNCFCFSSTNPGPNNGFCGQNAVCSDLTACADDSDCEVEGSTGNVCAVNTCCPKPSDAQPGICLQGQCANPAKKLMMMARALNSRAGTAAF</t>
  </si>
  <si>
    <t>&gt;7395_g</t>
  </si>
  <si>
    <t>MEKGGDMGGPAANNSSDFVRKLYKMLEDPSYESIVRWGEGGESFVVLENDSFTKLILPKHFKHSNFASFVRQLNKYDFHKVRQNNEDSFVSPYGPNAWEFKHPEFKMNNKDSLDNIRRKAPAPRKQVQSAEDPYPAQQMDLVNSQLMATQQQLQHLSDRYQDLAQGHIVLLQQVVNLQKFVKNHDGVMHGVMNFLQNVDAQRRNSHLAGSFGNGSAMGGESMSNEGLIDDHPASPLQQASKLLDEFSAENLPNKELEQMTQEYHLRNDYSTPPNDHGASSMAHQPDSSRARIGFPASNDLDNMVYPVGHTNGIDPVDSEHIHNIPYAVPPNGILPGGPSPDMIPENSAGTGRKKSTTTEQIWGVIKPRVLLVEDDKTCARIGAKFLQAFECGVEIARDGLEAVNKINLGPTTFDLILMDIIMPHLDGVSATVCIRDIRPSIPVIAMTSNIRTDDIDMYFRYGMNDVLPKPFTKEGMLRALEKHLPQFKKNAPFPPVRQMGNLPPGGFATPTIATSQPLGINMGQLSTTQSLKEEASPGKSPATASSWHSPGQLTTASPILNPSGGYMQQAMDNRHINMTPTHPHPQSGFVTPQSTVMMGSRPGPGPGPGQHRRVLSDMTGGLPEDHAEKRQRMFPPSQPGFSQ</t>
  </si>
  <si>
    <t>&gt;1958_g</t>
  </si>
  <si>
    <t>MKYGQTFQAQSVPQWAPYNVDYNELKHLIKVHTTRDQSQAIAIPGHADSALQKFEELFFNELSNQHDRVDLFVRSKSDEISRRLQYLQKSVLRLLARCRLSTRNGKGMSVKRREKFAKYDAQVESCGDDIRALQRFVAAQRMAFHKILKKYKKWTGSRALGERFNDQMLGDFKSFARMDFEPLLSQYRDLGTNLRASTPDISVPPTPISSRSLRGSRRSSTQAAVLLPAQPQTYWNEYDDGSEAEPDEPFTIYVNPEATSFPGAQTVACLFSGAKKPMEKIKGWLSPNSSLSERRPLLRQENSGYFHERQSLIDTDIEDEAETSSSEFPSGYAAHYATFPSVSDQKLSRNHEQLLSHIMIGCFAASIVLVLVAGILAATGKKKLRAEVDAGVVVGVLASLFINMGGIGALLYRRETLGWAHRICAGVTFVAICIINGMLLMLVAGTATP</t>
  </si>
  <si>
    <t>&gt;7429_g</t>
  </si>
  <si>
    <t>MARKRKTDASSLPSSPMTAPRRRSTLRDLHVSAGSDGHIITPKIINAKEPLEKAEMYGIDDPRPMASRLLALAARIFIETIPQWLAVGAMLGLIFGGCCSNVFALEAIVKVEPESGTLLTFIQFLFVATTGYLSQFDRSRPPLFLKPNHVPIKRWLINILLFFTINVLNNHAFSYNISVPIHIILRSGGSITTLAAGYIWGKRFSRIQVFAVTLLTIGVIVAAWSDQQSKKDTESSTELPPFSTGLAILFVAQVLSAIMGLYTEETYRTYGPHWKENLFYSHLLSLPLFIPFFPSMARQFSKLAASPPLGFPAYESISNLPPELQKGLTTIRIPSQLAYLVMNVLTQYACIRGVNLLASAASALTVTIVLNVRKLVSLLLTANLGEESGSSSPKPASLMLISQLESSSEEDVLLEHKNPTIHGTSEHSLSADDKGMLPEAALMVDDTPEASTPSETQEGMLPRDIQRKTAFYDYATEKQLSQSDAKLFYQRSQLESQKTGGSNWGTSQPSTHGSPTLQSRSYSGVFEEDSGAMLPRSGSVRSAKSRQSTLQPTSKYKPAYPVGLADLSKHPESNTIQEPAFAALSGTESLLKADQAARDHSNHPNLPYERKPLLEEEGLHGAGAGIGVGNGAGGYADNDAHITSELSSIYTNIQKVLDRRHKYIRLSLQTDGDNPKDDATWNIYPPPPEPAWYEDRDRVPPTGRNSQVNSMANSMANSMILPQERPQTRASEHSRIASNTTCLPSTPQSPQVPKASRKKRKPGQDIGEDFYMEDLLPVPGPGELTFRMDENSVFQVYENSKATELGTPVINVPTLREFYMDLEEILNVSSDGPSKSFAFKRLQYLEGKFNLYVLLNEYQEMADSKRVPHRDFYNVRKVDTHVHHSACMNQKHLLRFIKSKMKKCPDEIVMFRDGKHLTLEEVFQSINLTAYDLSIDTLDMHAHTDSFHRFDKFNLKYNPVGESRLRTIFLKTDNFINGRYLAEITKEVISDLESSKYQMAEWRISIYGRTIDEWDKLAAWVVDNKLFSHNIRWLVQVPRLFDVYKSSGLMDNFEQVIVNLFQPLFEATKDPSSHPKLHIFLQRVIGFDSVDDESKAERRLFKKFPVPKEWVGKQNPPYSYWIYYLFANMASLNIFRKQRGFNTFLLRPHCGEAGDTDHLAAAVLCCHSISHGLLLRKVPLLQYIFYLEQIGVAMSPLSNNALFLAYERNPFLQYFKRGLNVSLSTDDPLQFAFTKEPLIEEYSVAAQIYKLTAVDMCELAKNSVKQSGFEHVVKQRWLGPDFSLPGVKGNDMAKSNVPNIREGFRHETLVQELLMIDRYTAMTPSDNQVASTSSKAEHIPSFPEKRPASPTSSMKTNPSLSTIPIESVQSYHQFPAQAARIPNNNSNPQLQLDAQQSAFQMNGNSPHQSSREHTRNSSLMSPVIGALAKETPWPVEGFADLHLSGSELRIFPGVVSRNQRRDSQVRQGSMSETDGVGSVRNRSRGTSRGKGKELDGAVEEESDEEGLMDGGVEEAVGGGSDSE</t>
  </si>
  <si>
    <t>&gt;10007_g</t>
  </si>
  <si>
    <t>MSQSRLFKPLKIGDIEVKHRIGMAPLTRFRATDDRVPTPLMKEHYGQRASIPGTLIVSEATFISASCGGFPNAPGLWREDQVAAWKPITDEVHSKGSFIYCQIFGMGRVAEVEVAEKEGYPILAPSAIPIEEGAVVPRAMTVGEIKQTIQDFVDASKNAIRAGFDGVEVHGANGYLLDQFLQDMSNKRDDDYGGSVENRSRLFYEVLKAVADAIGPGHVGIRLSPWSTYQGMRMKDPIPQFTDIISKAQQLGIAYIHLVESRISGSDDYESLDRLDFVYNLWNGPLLIAGGYTAQSARKLVDEEHPDKYIVVIFGRYFISNPDLVYKIREGLEFTAYDRKTFYERQSPVGYLDYPFSKDYLAVGGGEKAD</t>
  </si>
  <si>
    <t>&gt;10735_g</t>
  </si>
  <si>
    <t>MSANTVFVKNISSNTGEKEVKDFFSFCGKITSLEIKPAGETQEATVTFEKETAAKTALLLDNTQLGSTQVKVTSATGSTEDDGSHFQQNLDRDSDEITQEEKPRSRIVAEYLAHGYVLGDQAIQRAIDLDQKHGISTKFVSTINGLNEKYHATDKARSVDQSYGVSPKVNQLWSGLTSYYEKASGTPTGQKLVNFYTQTSRQVQDIHAEARRLADLKKREASGVTNVPGSSDTTCKCGATAENCPCEPGHCACANCSKSEAKAAPVPEKAA</t>
  </si>
  <si>
    <t>&gt;9698_g</t>
  </si>
  <si>
    <t>MAGGGLVATADVSRIEAPVTFKAYLMCAFASFGGIFFGYDSGYISGVLGMKYFIHLYEGFPYLPSDPTTAQTNAFVLPAWKKSLITSILSAGTFFGSLIAGDLADWIGRRTTIIAGCGVFIVGVILQTASSSLGLLVAGRLVAGFGVGFVSAIIILYMSEIAPKKVRGAIVSGYQFCITIGLLLASCVDYGTENRLDTGSYRIPIALQMLWAIILAVGLFFLPESPRYFVKKGNLEQASHVLTRLRGEPEGSEYIQQELAEIVANHEYELSVIPQGGYFVSWYNCFTGGLFNASSNLRRTILGTSLQMMQQWTGINFIFYFGTTFFQELGTIHNPFLISIITTLVNVLSTPLSFYIIERYGRRTILIWGALGMVVCEFIVAIVGVTAGRIEKHNNSAVSSQIAFICIYIFFFATTWGPGAWVLIGEIFPLPIRSRGVALSTASNWLWNCIIAVITPYMVGTGKGQGNLGSRVFFVWGSLCAACFVYAYLLIPETKGLSLEQVDRMLEETTPRTSAKWVPHSTFAADLGMTEKGTLAPEILEKVTHAEHGKTTENIAV</t>
  </si>
  <si>
    <t>&gt;5240_g</t>
  </si>
  <si>
    <t>MLATRQLLAVSQRRAIAQLALRRGMATSSNPLDKKVRQNNQEPNNFINYKKMSENLAIVRQRLNRPLTYAEKILYSHLDDPHGQEIERGVSYLKLRPDRVACQDATAQMAILQFMSAGMPSVANPTTVHCDHLIEAQTGGTKDLARAQDINKEVYDFLATSCAKYNIGFWRPGSGIIHQILLENYAFPGGLLIGTDSHTPNAGGLGMCAIGVGGADAVDVMADLPWELKAPKVIGIKLTGQLSGWTSPKDIILKVAGIMTVKGGTGAIVEYHGPGTETISATGMGTICNMGAEIGATTSLFPFNDRMYDYLAATKRSEIGDFARIYAKELREDEGAEYDELIELNLSELEPHINGPFTPDLATPISKFSEAVKANNWPEELKVGLIGSCTNSSYEDMSRAASIARDALDHGIKAKSLFTVTPGSEQIRATIERDGQLATLEEFGGMILANACGPCIGQWARQDVKKGEANSILSSYNRNFTGRNDANPATHSFVTSPDLVVAMTIAGSLHFNPLTDKLKDKDGNEFLLKAPTGAGLPSRGYDPGQDTYQAPPATRDAVAVAVSPTSDRLQLLKPFKPWDGKDAVDIPILIKAKGKTTTDHISMAGPWLKYRGHLDNISNNMLIGAINADNGEANKVKNFTTGEYDAVPATARDYKKKGIPWVVIGDWNYGEGSSREHAALEPRHLGGLAIITRSFARIHETNLKKQGMLPLTFVNPEDYDKINPFDKIDLMCTELAVGKPMTMKVHPKNGETFEVKLAHTFNEPQIEWFKNGSALNTMAKAHA</t>
  </si>
  <si>
    <t>&gt;525_g</t>
  </si>
  <si>
    <t>MDPDDPTIVTDYVHPHSKNAGKPVEQILPPKVGGEFPVDENIIAALPIPGTKLLTAYHYGSSMWGLTAKLVTELPEGVKRSYMLKIVPSEDPGRHMLEGEYESATAMHAVVPSFIPIAYAWGPLKESVGYFLLSEFREVGQQPPAPGKLSMRLAELHRNSLSPTGKFGFHVTTCHGRLPQYTGWESSWEVMFSKILARAMDIDQERYGEWAEFNGVRSLLFKFVIPRLLKPLESDGRSIKPCLIHGDLWDENCADDMNTGEPFAFDAGSIYAHNEYEIGYWRPIRHRLSNRVYVRSYKKHFPVSEPEEDWDDRNLLYSMRWNISLSVLVPSSGQRLVVFEDMKALCRRFCPAELKKVEAQFGLAGKNRVDEGGDEEEEEEEEEEEE</t>
  </si>
  <si>
    <t>&gt;7841_g</t>
  </si>
  <si>
    <t>MARNDGETSPKRRKLDFNPLRSDDRFVVPARPSTIRKSHEGSASRSQSRVGNGSRASTPRSQSRYPSTPRRQEADGPEPYIDEEDTKALDRDWYTGEEFGHTFGDDSHNPFGSYDNSWAEQQREAALVEKKTGKRMSARATQKQKDVDAWETNRMLTSGVAQRRDFGDDFEDDEETTRVHLLVHDLKPPFLDGKTVFSKQLEPVPAVRDYQSDMAVFSRKGSRVVKEKRQQKERQKQAQDATNMAGTALGNLMGIKEDEGDSAVAVPGEEEHQGSSKFGQHMKKNEGASAFSQNKSLKEQREFLPAFAVREDLLRVIRDNQVVIVVGETGSGKTTQLTQFLYEDGYAKLGMIGCTQPRRVAAMSVAKRVSEEMECRLGGTVGYAIRFEDCTSKETAIKYMTDGVLLRESLNEPDLDRYSCVIMDEAHERALNTDVLMGLFKKVLARRRDLKLIVTSATMNSKRFSDFYGGAPEFFIPGRTFPVDVMFHRSPVEDYVDQAVQQVLAIHVSMGPGDILVFMTGQEDIEVTCELIQDRLNALNDPPKLSILPIYSQMPADLQAKIFDKAGPGVRKVIVATNIAETSLTVDGIMYVVDAGYSKLKVYNPRMGMDTLQITPISQANASQRAGRAGRTGPGKAFHLFTEAAFKDELYIQTIPEIQRTNLSNTVLLLKSLGVKDLLDFDFMDPPPQDTITTSLFDLWALGALDHIGDLTDIGRKMTAFPMDPSLAKLLITSEDYGCSEEMLTIVSMLSVPNVFYRPKERQEESDAAREKFFVPESDHLTYLHVYSQWVSNGRSDAWCTRHFLHPKSLRRAKDIRDQLLDIMKMQRMSMISCGTDWDVIRKCICSGYYHQAAKVKGVGEYINLRTSVTVQLHPTSALYGLGYLPDYVVYHELILTSKEYMSTVTSVDPHWLAELGGVFYSVKEKGYSAREKRVTEVDFNKKMEIEAKMAEDKLREQKRVENEELKTKKALPIVVKKVASHGAVKRPVGKRPGRGF</t>
  </si>
  <si>
    <t>&gt;3351_g</t>
  </si>
  <si>
    <t>MSSSLKAASLFNVNGLVAVVTGGGTGIGLMITKALALNGADKVYIIGRRSEPLSLAARISPNIIPLVGDVTKQSSLQECVDEIQKETGYINVLFANSGICGPNLSGYSALKNPTISDVCKVFWKVPMEEFSRTYEVNNTAAFYSVVAFLELLDAGNKKGNVTQKSQVIGTGSAGAFNRSPLGGFAYGTSKAGLTHMMKSLSTFLVEWNIRANILAPGLYPSEMSNPLMPNGAVPTSENSFPKSYIPATRGGTEEDMAGAVLYLSSHAGGFLNGNVLLTDGGRLAVMPGTY</t>
  </si>
  <si>
    <t>&gt;6000_g</t>
  </si>
  <si>
    <t>MASVYKSLSKTKVREEVGPANGVKKNKQRVLILSSRGITYRHRHLLNDLASLLPHGRKDAKLDTKSKLYQLNELAEIYNCNNVFFFEARKNKDLYLWMSKAPNGPTVKMHVQNLHTMEELHFTGNCLKGSRPILSFDANFDSEPHLRVIKELFLHIFGVPKGARKAKPFVDHVMGFTLADGKIWIRNYQINESEPSKVAPSESADPSSKPEKKSKHSSSKTEATEISLVEIGPRFVLTPIIIQEGSFGGPILYENKEFVSPNQVRSEIRIQKAGRYNARTDQGVDRLVKKGELGLTSEGGKRMPVDELDTKELFA</t>
  </si>
  <si>
    <t>&gt;52_g</t>
  </si>
  <si>
    <t>MFSPSQSNPASTARRTRRRPLSNSNNTAQPKAKRQRLTDETFVPPDAPEMEEVKSHRTSASRNEIFAPAPQQEVAVRPKKSRTGDRVNKGDGSIILTTNDTYTVSKLVALPDRLKTDPTVRQHGAIYSDTGYALTLTHTHAIAWPYTANIPSPEAFEFPLPEPSKRLDGPLPLGSLVSASASSSDPGLVVVMPISGKITFWESISSASTLDLKIQRTGVELYIPGLLSGESIIQLLNAESAGFVLAFSTGRTAYMSVRDGQGRPAISVQFLRGSIGPTNAGIFGSLRNVLSGSSWQGDIAAIRAGRPDKVGERNITIASSKGKIQSWDIHRGGHTSMIAEAEGREKIVMAVKRTVPSLSSLLIESFEIHDFTYTSKLSTEKQRGNQQNTGIRLLLLISLAERQDTHYFLVEVLLAYDNLEIKNLQPIKSYTTPVNRTASSKPRLYLPDPGLIGFVVFDRAIIVVSLANQLEGPEFQLQAESHGYLNAFEDVIDFRKDRNVEIVGSGIEEPQGPSHGIEDSKSHRSKAKHPAVVIQVRGGGVLRISTTDTAKSPSGNLQPVTAMSKLEQAIFFGTLDNNPLSFTVRPEASFTAEEIGMAALELSTKILKSETKHIRDVPASIEQNLRKRAAALYGLAEYLKATGVALDRVTRWKLLWDAEKMAAALLIWKHYDAYIREKPAGQKRSVITEVVEWIHDEYKSEPLPESGELDRVRHWFIKDIWNLEYALPWTFQVMKYAVQDGQKDNSSVLGLLSEANDFVLNALQGAFEFRTANLRLYGLGNEDLEHGILNTGYEGLPEFWTSTMFVAENLRKQAEFAGELIQRGLDDPSVQSSPVSALVYKLRDEQSALIDVAILSNNERMRWDMAQDDALLQIEAGAIESLQIAAQEKRIIQLAGDFGLIDQAIDLAEKHKILPTLACVLQFELARSSSRALSRSGENSEELDVYYTRANNIRNRIRNCFTRFGHDWATALYEFEISEGAIGDLLDGWPEQQEYLTSFLRSAPKYGKLCWINDIVKEEDFDHASETLLDLGLHQEEHVWSKKIELSLGKLALLAGRNYSQTNGLLLPVGGKMELDSAKNQLGLIKIQESAYAHILPYIQSAIDQNAELQLALETSGNKVLARQQFLASYFEESMSKLIKQESMSAYQLIDLLTLMRSDEPDEFFVDQETPQESFRAQMFYLALRAISYGVHKDDQVLAQRIIWRRCMLSDHWADVNNTEMKDDREVSDQLRGTALYLTLRACFANGLFDKDSLVKPISPENALGAGIQELEQRFSALEPDLRERVKSDMQVEDDALAPAIKQCRLEHWFQAALELAREDFEAALAHDMEDGPAMGLAEAKLQEAENIIKEKEQKKSEGFLLVKPRYKSKAKINSSLGNFRSSIMQY</t>
  </si>
  <si>
    <t>&gt;4017_g</t>
  </si>
  <si>
    <t>MATPGVKPLGVTAPLSTALPTEAEKQASFALVEELKRQNNYESPAEERKRTEILRSLQSIAEEFIRTVLRSKGFSEHLVKSAGGKIETFGSYKLGVVGPGSDIDALLVGPDEVYHEDFFKLFPDIIYKMAPEGAITDFTPKPDAFAPCITFKFSDIDIDLLYARIATHKQVTKDLSMLNRNLLRGLAETEVRSLNGVRVADEILSLVPEQSTFRTALRVIKLWGTRRAISGNMYGFPGGVAFAILVARICQLYPKATSATIVLKFFKILEKWQWPMPVLLKPIETDDKLGFKIWNPKIYHGDKNHIMPIITPAYPSMCTTHNFSLSTQAVIQKELKRGGEIADKIMTDKGHHWKELFTKHTFFTAGYKYYLTVVSASTTEQSQLLWSGFVESKVRLLVAKLDEHPAIALAHPFNKGYSRVHRCHTEEEINDVKKGSLKHQAKDIATATTGHGLAIQGATKDDIVNGDRELKDDANLKMVYTTTNYIGLELREGAKSLDLSWQVESFKSLCKQWTEYKEDLNAINIVHIRNFDLPDDVFAEGETKPVRAASKRTHRPPQGQKRTSIEESEQPTKRQHTSVVAAG</t>
  </si>
  <si>
    <t>&gt;11784_g</t>
  </si>
  <si>
    <t>MDMEDSLMEDSIFDDHSDSDAFLPVAAVKTKAKAGPKKTATSKTPKIPKVPKAKTTKAASKKMVQTTLKPTKAQSKKRPKLEDSEDEDPMSDIVSIEDGSMLSNTPPSAKKQKKAPAAKKSGSKPLEDIENESINMDGPSEPKPAAKKKDASQQYQKLTQLEHIIKRPDTYVGSVEHTTETLWVYNSDAQQMEMRKVSFVPGLYKIFDEVLVNAADNKQRDSTMKYIKVVVDREKGEISVENDGAGIPVKIHDKEKIYIPEMIFGHLLTGSNYDDDEEKTTGGRNGYGAKLCNIFSTEFILETQDSSTNKRYKQTWTDNMSKMGKAKISTSKSADFTRVTFTPDYKRFKMTGIDDDFEAIVKRRVYDMAGTLKGVKVYLNGTHIKLNFKSYIEMYAKAIVRERGVEEGAEAPSASVIVEDSKTHDKWEVGFAVSDGSFQQVSFVNSIATTSGGTHVNYVADQICDKLMEIVKKKNSKGAILKTNQIRNHIFLFVNCLIVNPAFTSQTKEQLTTKKQQFGSKCILTDEFLKKIGKTEAVQNILSFAQAKADQVLAKSDGNKRSRMNNPKLVDANMAGTRRGHECTLILTEGDSAKGLAVAGRAILDPDRIGVFPLRGKLLNVRDASIDQISKNAEIQNIKQFLGLKHKQVYHDTNGLRYGHLMIMADQDHDGSHIKGLLINFLQVQFPSLLKLPDFFREFITPIVKVWKGPNPKKPINSKSFFTMPQYEEWKERHQSDKGWKHKYYKGLGTSLPEDAQIYFSNLDEHLREFEIIKPEEEDLIDLAFSKKKSDARKQWLGNFLPGTYLDHATKRITYDNFVNKELILFSMADNIRSIPSVLDGFKPGQRKVMFAAFKRNLVRDMKVVELAGYVSENTAYHHGEASMHQTIIGLAQNFVGSNNINCLEPSGSFGSRLAGGSDAASPRYIFTRLSPFARRVFSSLDEPIYEYNVDDGKSIEPLVYAPIVPMVLINGADGIGTGWSTSIPNYHPLDVVKNLKRRMGRLPDEDGEEKPFETMIPWFRGWKGTPEEAGPMRYNFNGVVRDIGGNEVEITELPIRMWTDDFKAKLEEIIRGEKVPSFIKDYKEYNDHKSVHFIIQMDEKHIKSALEDGLQERFKLNKTVATSNLVAFDHRGQIHKYDKVEDILEEYYIYRFNMYTKRKAHWLIKIDMEFRKLKNQARFVMEIIENKLIVSKKKKPVLVAELRKHGYEAFPKIKDAQKSGETEDVVENEDEVTPDEDSGARDFDYLLGLPIWSLTQERVDKLKAQMMAKKEEHDALESLSEKDLWCRDLDAFVEEWELQLKEEEDYQKSIRNTNRRASRKIGAGRNVGRGKAKKDDEDFNPKTTKAKTVKVEQKTHQRFLSMFENKPKPKPSLGSDGVDEASDDEFDGLKETKPAVKATSRAPSEQPGPSNGRTKRAAAAAPKKWIIDDDESESDGDKFLGDVGDMVKGIGSGDKTDSATSNGRLSLFAMSRPGSSHGKSTGIDLPKLKTKPSKIFDLSDNELDETNYEMLAKSSPHKAPPAPKDNLDSFLSDDEDDIVVPVTKKIPTKAGAPKAVPKTKPAPKQKRAPAVKKVAESEKEPKVLSPAAKAYAAKQNKMKSRNIISDDDEEAQVPSPAAKAYSSKQQKTKSRNIISDDEDDDDDDAVMEEVDSPPPKPAARIRGRPARAAAVKPKAKPIYIDSEDEDDEMQVDDDDASAIEEDEESEDDFDDDD</t>
  </si>
  <si>
    <t>&gt;2653_g</t>
  </si>
  <si>
    <t>MSKLFLDYLQLCRAPCRTPFLSSASVTNNAVRRYTSRRQNRLPAAYYRGGTSRAIIFNQKDLPKDPTERTPIFCGVIGSPDPNGRQLDGLGGGISSLSKVCIVGPSEHPDADVDYTFAAIGVKNRDVDYTSNCGNMTSAIGPFAVDHGLVNIEGDEATVKIHNTNTGKLIHSRFPIVDGEADPWGYFEIDGLATKGAKIELAFIDPAGSETGKLLPTGNVVDILDGVRATCIDVGNPCVFISARDIDADGAILPNDIDADLTLLSRLESLRRKASVAMGLCKDEASTSGSIPKIAMVSRPRSHTILSGEMIGENTIDLVVRALSVGQPH</t>
  </si>
  <si>
    <t>&gt;5600_g</t>
  </si>
  <si>
    <t>MEVSSELHPDSDLATPTTPKPQTPTISASPTSSELLRYPIPATDARITTWVESINTANMSVRSSEAPFDEGSLEGSTYEFIDTDEESRDGNATESVASTDFGRPDDVASLADTEQSGDESGDEGNPVTSSIPALPGADHAVEEAFNTPTIGRSSAVFLEDIEKSQAQSIEFEEPFKLGAETVSAKHTVADFDEEKTKQTVKATQMHNPPKRLAITIRQTMTKQSLSTRDPLRILYIGSHSAKQDIIHKIASSVTASVENGNSHRLRQSTSQLYNVVPISAFGSERTPEIELMESSGYQIKVEDCIRAQNLKFEGAPEKPEVIKMTLEDNFAYHSVPEGRGFSVEPHWELPHVAIFYCSDSDDVDARRTRTIARKFMNRHAIPSIVISHKQLFDRGQCMALGQHSIHMCLESRDPNGRGNIIHQRLPIDLASFLNIDARQMNRNLAYLTGLHEPLDTKTPRAMNKTVEINKSDQDLKKSSSVLSDIGDFRRTRNGALVWRFVVQPAVVLLLSALLAVLAGVPRYPFSRVPTTPAISVNSKFMSAAPISSTLALSSFPQAPSITSTPSSLAVQTSTRTVTVTQSIALAPGPNSLSVLPSMEVGKQTRLANSSSQNKSHVCTAEILGDREILIRIPSATKLSWLSKEAMSVNITRDNIPIDTEKAYSIDEGIVLSLSKREAHGVLNITVITTKKPRVNETFHVDFGTSTSQKIQNILDKFSGLLANDANLIDPQLLAQVREAAETMAEDALLKSQEVAALIEKARKVAMEQTISAGAGLTEMAKSISLEAVKQSAILAKELGLQIEQANSKVAKQMKDFREPFDETLTKAQIQSKLAWLKLQGKTAEYNEYKRRAAEATRKKAEKIRKARKATDDLRKKANRATKKAARKQAKAAKKGRA</t>
  </si>
  <si>
    <t>&gt;8045_g</t>
  </si>
  <si>
    <t>MGDIDTLNLCQCRNSSSSTRPCSQGDRNKTIAADIDGHIYANVEGFYPKYFQDKTWSSAAEQIVQEAKPESFNLQDLQSREDFTAWLLRYNLFLYKGEKQSGACKAARYVWVEGHLMACGFSGSNPVLIRQKVSNREPGWADVEVIGEFCHDRGMMELWMFDRCGIYSCKAFDIVTAPERFLTVLTGYLLMSNDELGLCTLIKEDLVGKYVLCSGEDGNTSGAENFTWGIRPSLNVWTGKL</t>
  </si>
  <si>
    <t>&gt;4271_g</t>
  </si>
  <si>
    <t>MAANWSQGGQPPQPHLAQRPSGAPERRHTNPPPVCFNCGGPHFLVACPQQAQATPAGFAAPPPPRQQFPPPPTQSSPYQNGAQYPAVPAAQTYSPIGRQNSFTQPQPQSYNNNINTQTPATSQYGYQAPPYPYTQGVSTAPLKYAPPVPPQAYGSPAAVPYQRPPVPPYRPNQYPPPQPQNSGYNPSTFQSPAVSYQSPPSQWNSTPQPPQASFQQPQQQQPAVGFQRPYIVSPNQHSQYQQSQHGQREYSSTPSQYPQQQQVSQQYSTPHPQQISQQLDYSLEIIEPRRASEISTSAQSNGQGTGQGSNQQVQARKSKQRSGSTVPPPPIESTGISQERRESVASKASNTTRESEPKSIPKSSPKPIASTSKGEGPRQDLDEVTELESEDELFMWDQATVFNEVSPKETVALAQPLSASFKSTPVPLIQAWSMQLPSISRYARKDNLKEYTRSIRTAPQWSYLQEDPAFTEASMDGPLIPFDEVPNWAAERHSRAAEVQKQEDEVNRRKRSRSEGFEEGHIDEQDNVSNQIQHEAHTGPSPEGRPAKRIKKEENDPDPDVEMQTPDEMPPIISNSRGGTPCLATVDDAWAPEPGESAESPVDPTEVLLASLGVSGRAKPVQAEPLGPYIPSDADQSSQNGRGPSQTPLSSAPIVNQAPQIRQPNEVAPMINFNGSPPNQPQMTQPNGSTIINSTFTVGPPIQSQIPSNNAVPMANHYSGSQLQPPYPRPPNVPYHNRPQNRPPLNAPYNNSQYGPPTAPPYGPALPTNGPNSQYTPQMGPPMNAPYNGTPNNYQQPQQYGPPRPGWVNAPPAPYNGPPDPQEYAQPQYGPPAAPYTDQPTSQPPYGNSQYAPPVNPAYQNQPPAIYQQGPSQYGPPANIPPYADGQAGYGGPVQASPVQYAPPQNGYSLNQYSNPQYPTATPPAPYGNSPQNGQYPVNPSGPQQFSNTSPGGHILPRQDSGYASAQGSYSNPSGPNGYSRNGPYNPTQQSSMNGQQQPLNSHQLNMSGQPNVNGQHPHVRNANNQQWGDPNPQAGNIASQPVASQDSKDQGVGYSDGAADDERSNTAGSTPLSPTSAEILGKLRKSNGENSDESAPHRGGKTKRPQPVVDAAYSRRW</t>
  </si>
  <si>
    <t>&gt;7077_g</t>
  </si>
  <si>
    <t>MKMTRDEVLATAEMNPEIEEIMDRLGPLRGVGDLGNIEELREAMANFKARRMKKMMASFEGEIPPSTWSEEDRIIPVRDGASIKVRIHKPKSLPEDGCPILVMAHGGGFCLGDLDNETELCRSFVDLGGVAVNIGFRLAPENAFPIPLLDVYDALKWTATHFEELGGNPKKGFIAGGVSSGGHLMSIATMLYIEGQHTPSLTGSYLSISPCVPTPLVPSKYKDLCLSREQCKDAPILTMEDLDQMNGHYGLDLSSPLCSPVTFQSLLKNVPPTYFQICGLDPSRDEGLIYERILSEDNGVKTKMDIYPGLPHEFWSWLPQCSFIAKHRLDSVTGLKWLLEQ</t>
  </si>
  <si>
    <t>&gt;2105_g</t>
  </si>
  <si>
    <t>MIPKIVLILGNHNASALHIANAFYQRGFYVVIVAAVQDQRIAEAVHLYLVEDFQCPHLMRAVFQTVKERLGIPNVVIYNEMIYPLEYSPFDIPIDYMSAAVTVNIGSPYIALQQAVQCFMTLPEGDVKVFIYTGYSNADTMNLAAVNIRMARVSMGEVIRTAVKWFEGTGYQFVVPLCFVLLHPLNMLNQRFHSRFYIEVQRSQCGDVFPANVDGEMVVDEVQHAEFCYELASRKIQGCYEASFVVKEGGVDWERCIERSSLVPEYPMRAGWVPLSPTEMGGGGYLEYGDRFGRLQPPTGFTPLPSYSETVKRKRGDGDDGDENPDRKRKNSEDVIAIEMEDEGMSEASAVDVFPDDVALKMEENYQPPPPPPAARETVTPGLEKMKRKTVLSSRSKASYIDNVVSEGQGGIYATPRASQACHGITYQHREDALLNTKPRASNRSSGDSTLDGSEGSGYSTKRSMSRQDRSCSSSSSAGF</t>
  </si>
  <si>
    <t>&gt;6258_g</t>
  </si>
  <si>
    <t>MRALGFKDFTFDSTKLSLLEVPVPKISKPDEILVQVKASSLNGGDGVRPTGVTRLIENITPPIIIGMDFSGIVVAIGFSVTEFRPGDFVYGMTVQGSCCASYLLISSSKNKYIRKMPSFLSFEQAASLPIVAHTTMCALLRAEKELPGGLKGKTVLVSGGLGGCGSIALMLLKPVFGAGKVITTVSTKKVALIPELIGEGLVDQIVDYTKQDITKEIGLQKVDFLYDTVMMAMQYLPLLKTGTGVIFSITAKSGETLRNDFPEAPWLLVKVLNVYEWLQRWRARRWGVTYDHTWTQMKDENAELMETWIEEGKMKGLIGRTASWRELEEVKTMFEMTAKWKGSVGKNIVIID</t>
  </si>
  <si>
    <t>&gt;7888_g</t>
  </si>
  <si>
    <t>MADSMCGPSNALQNFQKHSTVDRTLQQDRLISRQSPSQGFRSTPGPNSGLLDREFEAFQAGQLPLDYGLTPQGFAHAAPSMQQVGPPGWASDFQSMHISGSSSQLQRPSFNTGLQNRQDTAGWHQDFAMQQNHMAGDSIGQVSGQSNARFSAAQYQNNPMATYTTRPQFTGVVGPQAAEISMAQQSQPVEAFDEQAFARAFEEAAKLEIKTEEKAQKDLNQQGVELDQNILVAKSVEELLVATEGPLNQERIGADTIHNPLSDESSDEVDHNDPDALARTAARLLDSVRHDQSSKFQNSQFLELMRQFRDREATVEGDQVVGAPREHAS</t>
  </si>
  <si>
    <t>&gt;3485_g</t>
  </si>
  <si>
    <t>MTCTTHDEFLNYQSDYDLAYGNCTEFISGDLTLSETYTGDFSLDRVSYFGGTLSSSSSSVAAISLRKLTDIGSLVIKSNGTSFSLSLPALERVDFATFSVFSAQPFELSLPHLKNIAFLNVYGNFSSVSFPDLEKATGIILNWNWYTQPGESVTVDFPSLTSVGEYLSLIGILSSITLPILAYTSSLVIGVSIPTNISLPSLTNVSKTLNAYGPIENAFFPALVNIEMLEISSTDNSETPLNIEAPKLSTIHGIKLSGPIITVNVSSVTTFPELVEVDSTLKSLNCTPFKILWNGRYGVLGSDATPHNAGQSFSCKGPLMPRKEKLGIGLGVGIPCLIAICMLAWWIRPKLKWERRLETAQAIEKTAPALLDHAGTVYDRMADKTTGLLNHMAVLIAGLMAL</t>
  </si>
  <si>
    <t>&gt;423_g</t>
  </si>
  <si>
    <t>MSYNDDAVLAKLSALNETQESIVTVAQWVMFHRRHADRTGQLWLQRLKDSGSNKRLNLIYLANEVAQQSKARRKDDFLIAFSPVIAEATATAYKGATNDVQQKLRRVVEVWRSRQIFEVPIQEAIEARIDEIDKSRSSNKRAGGSIFSSNASTIPSELSALVTAQQTLSKLVLSTKTSVAASNADYTKLTDPSVPPPSAPVHAARLNGLLKTLANAEGAVTESIKARSVLISALTKLLDTNQSALSTEQTQLELTRERRTEIDNKKREVEESIMRGFATGNNSNPGTPADGSPTSVGGAQQRSPTTPAPEPDRPEVEALTPPGYPQPPQTEPIPEFDLNAHLFKEGNNGFQQAQQAPQRQGGAEVPGSDLLSSLSTAASYARPVVTGVGSAKKRKLNNDDFPDLGEDGLDADVAEMLSRDSGNGF</t>
  </si>
  <si>
    <t>&gt;4877_g</t>
  </si>
  <si>
    <t>MYTLSSIDSYHISKPVDTYIYDIVPVAGGLAAISSDDSLRLLNPLALSGGPSSEIKKVNQDVTCLRAVGAEDAAVVCTAGRDGKVRLIDLRSGLAAGEAGTDKNAPILSLACFGNAVAAGTELTNSQASIFMWDNRNFGEPIVKYVESHSDDVTELQFHPSRPQILLSGSTDGLVNLFNTTISDEEEALYQTINHGSSIHHSNFVSDIDIFALSHDEKFSMYQLVTNPEETVEEPAPVHFGDMRNEQKVGEYVANVLRRPDGGAVIGVGDHNGRGSFDLIQLKNSPPWAFSKESKVRLDGAHDSEVVRSFCFLDVHQLVLTCGEDGQIKAWRGE</t>
  </si>
  <si>
    <t>&gt;4299_g</t>
  </si>
  <si>
    <t>MSLDPPPYLSSLQNNIRTRPIPWDGAVRAGTISDDQLSKIRAVDKVRKDQRKQVIEGDLDGYRTLFVGGRGQPSVLEAAAKRADVVQYILVLLSDLLDGIPALSNALAEHQSPYAPFLPLLTQSSDPESPIPLLTSTVLTSMITGSPNPSQNSASAMPHLFSYLSTLTKLSDGGLQDIAVLEYSALLRGKKSRELFWEQRQETITPLIDILKAAAGVSNGDSSSTLWSGASSVRSGPEGTLGGGVGLQLLYHVLLVLWQLSFEGAAIGEGLEDEYDIIPLYSQLLRLSPKEKTTRLLVSSLYNLLSANRQTLLPAAVLARLPALLQNLNGRHLTDQDLLDDLKNLSEMLEDYTKTQTTFDEYAAEVNSGHLRWSPPHRSPTFWAENARRILEHDKSELPRKLAEIMAKPWDNDKQVLAIACNDVGCLVKEVPEKRYQLEKLGLKTRIMELMGEPNEAVRWESLNALSGWLKYSFETK</t>
  </si>
  <si>
    <t>&gt;10816_g</t>
  </si>
  <si>
    <t>MHSGDDVNWKAANPLLDAIKWARDTQEADAIRQQESRQQFKNQLAAGRRQHAAAAAAAAQSRTKAKAYKNGHTMLSKRYPAQTLLGISADPPRYPGDATRGRIVEKEDQAKCIKRPRGHKELSRNVYKLACDIYGHKVQMDRGQLRGPRAATYRRLQGYDIILC</t>
  </si>
  <si>
    <t>&gt;3088_g</t>
  </si>
  <si>
    <t>MPNLDEFDIIVCGGGSCGCVVAGRLANLDHNLQVLLIEAGESNLNNPWVYRPGIYPKNMKLDSKTASFYESRPSEWLAGRKALVPCAHILGGGSSINFMMYTRASASDYDDFQAKGWSTKELVPLMRKHETYQRACNDKDIHGFDGPIKVSFGNYTYPIMQDFLRATESQGIPTVDDLQDLETGHGAEHWLKWINRDTGRRSDSAHAYIHSTRSVHSNLHLMCNTKVDKIIIENGRAVGVQTVPTKPLDASVKPRIFRARKQIVISGGTLSSPLILQRSGVGDPKKLRAVGVKPIVDLPGVGLNFQDHYLTFSVFRAKPDTDSFDDFVRGVPEVQKAVFDEWNIKGTGPLATNGIDAGVKVRPTQEELQEMESWPTPHFKSGWESYFKNKPDKPVMHYSVIAGWFGDHMLMPPGKFFTMFHFLEYPFSRGFTHIKSPDPYETPDFDAGFMNDERDMAPMVWGYIKSRETARRMDAYAGEVQNMHPFYSYSSPARAKDMDLITTKAYALPGNVTAGIQHGSWSTPLEPGKEPKANILNSHQKPTYEPLKYSKNDIEQIEEWVKRHVETTWHSLGTCSMAPKEGNSIVKHGVLDERLNVHGVKGLKVADLSICPDNVGCNTYSTALLIGEKCAMLVAEDLGYSGAALEMKVPNYHAPGEFSGLARL</t>
  </si>
  <si>
    <t>&gt;6345_g</t>
  </si>
  <si>
    <t>MERTSTPRKRIFKIRYQGSDGEIHLSSSDASPQTSSPAMSSSRNRPRNGRPGGATDVYQELWDECRDQLPEISQKANQSTALSKQIIEMNIQLGAKQQNGIPITSPDISTMDNLFRENIKTMETLTPLLNDELLNKLKLIRDHKKQQESEAAKARQETVAAARATTSRSSVVDYDGPSDSPGPSAPEEKPLRSKASGSSRTSSQPPNPPRSSLPPSEPSTSSSRNAATKIQYAVGDAVAFRRKQLNRPDAPADWIQGTVSLVIGEGKSRRYQVRDDEPDPGAPASVRTSASQMVKIPPEGSILADYEPGKTVLALYPDTTTFYRAEVKAMVEGGKMVQLIFEDPENSKPPPVNVARRFVLDHKG</t>
  </si>
  <si>
    <t>&gt;840_g</t>
  </si>
  <si>
    <t>MDEVQALNKSIGRVIPTIIQPTFQIFIPHLVQNKYAIKSINSKTEWYGTHPRQTLDVYTPENSSMSPTNPAPILVFFHGGGFIHGDKISPNAPEALVYANVGAFFADRGIITVIPNYRRVDYDGAGEGATYPSGGEDVASVLKWLENYSPDSKRDVFLLGNSTGGVHVSTFLFDPKFDEQRKGYFEDKERRITLKGVVELAVPFHFKNWTHPVRKEVLGKYYGDEDAAKKHSPYGLLETLTASGKTREEAFVPKVLALVGEYDPDDEIAEPMNDFVALWKRKWGEGIDYTTLMGHNHISPPLVLMSGDKKGEKWGEGVVKWIEFQEWIKV</t>
  </si>
  <si>
    <t>&gt;2456_g</t>
  </si>
  <si>
    <t>MSQDNLFSARRPRETLGGISYNSNIPQPASAMKRSNSISGMNNVPFTTSHVRTISNSRASLAPSRPNQPLFQRSSSGANFADLGMSSVKRTSFQNSSGRKSYAPGGMGRPSQEATERRSSVYRARTSTAGPATHQSFFQSAPQPAGVPEDPRPLRDRAYQAKIGQELLDYMAANNFEMEMKHPIQQNMIKSPTQKDFVFMFQWLYHRIDPSYRFQKNIDQEVPPILIQLRYPYHKKITKSSLTAVGSQNSWHLFLGILHWMMQLAQMLDGYGENRYEDACTEIGVDVASHRIIFDFLSRAYRDWLSMDEDAGDDDQERVLAPHVEAMAREFDMSNSKYLDELKILEAEHLRMQQEIEKLEKSGSEVATLDRNFKIMEEDKVKFEEFDNRMIQKSEKYEARIQFLQEELDKVIIELKEADEERVNLQKAVDDQGISMADIDRMTSERERLQKGIESTSQRLEEAKKKVNEKEVEASRKLEELERMVEKYNSLGYQIGLIPSTAPNAKGKNYELQVVVNEGPNFSNSQLGGSGSGNVDSDRLLADPVTGYQPAHILNLDLRGHVKTSFVGLRKEISERRTAAVDEMMKHHDLLDSIKEAIEDKRGEVEALEHRVRAAEEEYEKTKEVTTTQKLASDTQIEKMEKELAKMRAGLTESIQLMEQREMNTNIEYEQLTLRANTLREELHTEIEKMLNDIIKFKVHIQKNLEDYEGFVVDEVENELGVDEEEDTKEVEMS</t>
  </si>
  <si>
    <t>&gt;4387_g</t>
  </si>
  <si>
    <t>MSLLRMQMVDKPEAAQLHAREPALAPWQIAQAQDHIHAQKIAYNQAGGDLNWHHQNGASQQTLANQHTHMQGVAQDIANTRHYVNNNHPNGPDPAHTHETNRWQELANNHAHFAAQHAAAAGGHH</t>
  </si>
  <si>
    <t>&gt;8008_g</t>
  </si>
  <si>
    <t>MPPFRDEHILILAPGSQTTLAQLGLPESFTPASHRFPSRVFPAPDGNTFEPYKIRAVKKARDVEMGGVEKVEGEGEGGEEEEEELVEYPEDEEGAIWPLKEGRIENMPAFFALLQHIHNTLSPTLHTPIMLIAQPCWTAKNHEDITQFIFEKFKTPALCIMDSALATSYAFGIQNATIVDVGFEKVDVTAITDFLISGRGTVPHSGGEAMTRRLEESLKAKNFTRDMAEQLKKSPICEILVPGTPLPGTDEPAEEVVSNPAAAATTGATASGSSVKITEAPRAVVADPETAEDDYIGDEKVVDDDGVLDVATIVASGKTQEFLAKKEKEKADRAAVRKATREAEKAEAAAAAAKPVRLPNSKRPRALFHYEELVKEPSAKRQKTPDGTAAPPAEEPKPVVETKPADEVPGPDGVAAPVVEEVATKEQQKAARKEERKKARDEENPDRIRRDIEIGLERFQAADDGYLDAIADTIYRTIHSVDDISKRQDAWDALVICGSGSKVRGFKDALIMTLNNRYLVSPSSATMFMSELPSNLATPSGTGSQTPNASFSSTPHAAPTASAVNPLLLAATTASLHPSHSANHANSYNSENSHHSHSSHSQSPTSIKMASPPSYFPEWKIYEEAVFLGSQVAAKVVFVVDQGVSKGFLSRVEFNEEGPTAIHQV</t>
  </si>
  <si>
    <t>&gt;3630_g</t>
  </si>
  <si>
    <t>MALRRSFVLRLGLTVIAAIFFAYVYQYSKALYDSLKGKLSGSQQYPTREIVESLTLTDGQCRATFPGLTKEIDDAVARGSFELKKVTDDHTGLVQARLRDGKLYVISAELEPDQNIRFERNTVLHQIHRASITSPEPLPDTIFAFSVTDKMKEDVWSFSRSNEPKLEGRNYWVMPQFSFWSWSAASISAMDETLAKIDLVERNTPFERKIDKVVWRGTGWSNSVGNPTLGQDLLEITKRKDWADVGVLDSGTSGERANNSIAVEDFCKYKYIIYMEGEKFSGLLPYHQACESIILTPPLNKLMHTTHLIRPLFSSTISFPNTKKIHSKPNPKWPKSYSPSKANIVFVDPDWSDLEATIQWLRQNPDIAKGIAKRQREKNVMAGYLSPAAEACYWRSLVRGWSRVARTVEEEWGRVGGGDGGEGLRWETFALRDKTGWDS</t>
  </si>
  <si>
    <t>&gt;4655_g</t>
  </si>
  <si>
    <t>MAQSTFTSVVLEKRPTGQIVPGETFSVKENPILTEKDLKEEEVLVEVLYLSLDPAMRGWLNDVRSYLPPVQIGEVMRGNVVGRILASTSKKLASGDYVTCSSGWVELAILPAKEVTKLEVPEGAKPTDALGVLGMTGLTAYFGILDIGQVKKGDFVVVSGAAGATGSVACQIAKLKGARVLGLAGSDDKVKWLKELGCDDALNYKDPEFAKKFRESTKDLIDVFYDNVGGEILDLALTRAKAHARFVMCGAISQYNNKEPVGPKHITMVIAMRIKMQGFIVLDYVPQFAAAKKQITQWLAEGKIQRKETIVKGGLKVAEKALLDLFQGVNTGKLLVEVKGEGEGVESRL</t>
  </si>
  <si>
    <t>&gt;3612_g</t>
  </si>
  <si>
    <t>MFLLCLSLLLATAICAWGDAQGNPTTVAIGITPPLNASAPILEAFVSYSIEFAFFPDFAGNRTSPNDFSNNLLNNLGSLTGTKPYIRVGGNTQDYAIYNASLREATNGTINVSKSPDYPTTLFIGPSFFDSYSTWPDTKFIHGFNLGLGANNSVGWETLLETVPLACKALRGGKLLWWEYGNEPDLYSTSAQGPVRPPTWNESQYVSQWLNGTRAIRSQLARACPNFLSSSAYGYIAPSFAGLDNHLKPVLTWQDGLDADKDIKLISSHNYINGATSPGVTLQITLMNHTSTVNSVSAQAKLASQLEYTGIPFILGETNSLYNEGKPGLSNSFGAALWGLDFNLYCASVNISRVHMHQGTNFRYASWQPIDTNITTKGTKAPYYGNVAVAAFLGDATKSSIRVSNIPLSSPFDAAYAAYVDGRLARVAIINLREYNYTINGTSSLLNPVKRPQQSYTFEVDSKDTNVGVKRLYANGSDALSGITWDGWSYNYELNEGRPVRLRNVTTGEKVGVVKKEVAVSVPDSSAVVLIF</t>
  </si>
  <si>
    <t>&gt;2983_g</t>
  </si>
  <si>
    <t>MSKSKSLSLSLSDIPQSSKATLPPSDFCQVSPDSEASQPLFSPSFHDLGSNDMFDDSFSEDVQWSSNPFSMNKPPIECFEGYVPLTTIDSDFGVQHGLSNSDALFSPLGPPNISPTQLVTSSEDGDDVCSLAAFSLPPSISSYPEPEFKAGKAVYQPARIPTSSDAELDGFNDRRKRTKFSSAQTANHRDSISSSSSYCSPTSSPPAQAQRSRKGRINHNLTEKRYRSRLNGQFETLLSVLPSDLVNGEEGVERGDGKSRNVSKAEVLILAKAHIETLEKRKRGLEKQGRRLRGEAERWRKAWEGIEGRRGKGEALVV</t>
  </si>
  <si>
    <t>&gt;1768_g</t>
  </si>
  <si>
    <t>MSNTYSSDPEKGSGKVENPEAKSPPEWDTAVGVNGESKAKWTTRMVDSFRRDPNAAITKPAQLSGRDYDHKSAAEATANSGLAHKLKGRHMQMIAIGGSIGTGLFVTSGAALSTGGPASLIIAYGIIGILMFCTMQALGEMAVLYPVAGSFSAYSTRFLDPAWGFAMGWNYAMQWLVVLPLEIVAASITLTYWPGAEDTNEAAWVTIFLVVIVVINFFGVRGYGEAEFVFAIIKVVAVIAFIILGIVLNCGGGPRGGYIGGRYWQSNAVAPDYQGYRLGQEPGSIMSGAFHSGFKGLCSVFVTAAFSFAGTELIGLAAAEASNPRKTLPTAIKQVFWRICLFYMVALTVVSLLVPYGDDRLLGQSSDDAKASPFVIAINNAGISVLPSIMNVVILIAVLSVGNSSIYGSSRTLAALAEQGQAPRILAYIDRQGRPIVSILVASVLGLLCYVVAGGQETAGTALNWLYSLSGLSSIFTWGSVCLAHIRFRSAWKKQGHTLDELAFKSQVGIIGSWVGFILNVLVLIAQFWTAVWPIGYGEDSPSDIAQSFFLSYLAAPVVILCYIPYKIYYRTPFMRSMDMDLQTGRREIDTPALLEAERMERAALPRWKRYYKIFC</t>
  </si>
  <si>
    <t>&gt;8606_g</t>
  </si>
  <si>
    <t>MTTEEEDTSYIDYETFLSPSFSPASFANTLVLGTNNPTDSPLDLSTPLSRVLFDTQEINTHIDALTTKSALPLLTHTQEQTASSAKIVHEVDAQVASLNDSYKRLEKEVSARYETAEEVRAVATRLWETVRLGRAVGRCLQLGRQLEIQLAEVGGTGNPVKVPGQKEDHRALVRCSNTLLNLRDLFSKKAEGEEGYGLERVEVVRALQTSLVTPAERSILTKSQQIVREFSMSSLTAGSNTTTYAQTAETKSRTTSALLSLYLLSPIPNAPKKTEKWDPELLISTLRDYLHTSLTSSLASLARSLSTLPTLDRTLLEISARCQNILALSSLLSSTNPPSHPFLPSSLSPPVNFLTPLLASLETGSLASYFWRSLAGALSGKVTEIVNKGGVSARALRSNRKSVGDAIRECVVKGSVQPAGNGGSKPGGNPEKAWEREIAVMVGSVVGALGR</t>
  </si>
  <si>
    <t>&gt;4831_g</t>
  </si>
  <si>
    <t>MSQTSTPPTDAKAFYGYLFEPDKKPTKVLDALLRGIACYIRDEIGNKDERKLTPEKLASFYKAVGGNYDSLFVDVAHPSISWIYASIGCQHSLQPTNDDFVLPTVPALTTKGFVRWQSIEILLGPEEHVPFIQYAVKNWAIKNPQTGEPFPADLPAEAFPLVADPEIERWHNECAEKLRARTEEPSPKLPPRPNVSSYVHVHAPRASTRAEPAYPRPTARVEVEPDYYEARNVTRPFVYKHVDPNRPERPVLSRSPSHRARQFLAPEDSPRPARSRRRSYPENIGSPVTTPPVPDSTPSDPEHKRRHSHPRPRRRGSMSSDASSEDESPPSPTSPVNIQARRRAKTHSHSRSQEIPPPSVRYMAPATAPQASIPQFPDAPRPRARERHLSRDRDREEERRKSFPIPIDVTGKLSAPFLLGKRTGARDSSRNSSRNGIRWQDLNPAELRRLSRSEEEADRPRRGARDERESKEYKRRERDRDRDSRPRVEVRRGSHEDVIRRERDRERDRERERDGISGRGDGRSFRERERDRRYVSPTRSGDDRGRRHVSPVRGVDGRRYPSHSG</t>
  </si>
  <si>
    <t>&gt;2402_g</t>
  </si>
  <si>
    <t>MHSTVDIPQVGEPTEPLEEKDNISNNPDAESAIIDSVDDDWDSPENAYNPQNWSFWKKILHTIVPALYGFVITISTSVFVPAIPWVMIRFNVSREVAVLPLSTYTLGLTLGPIFAAPLSELYGRRIVYWSTMALLLIFTGIAGAANSFALLTVMRFLAGTGGSAALAVGAGSVADIWHPHVRGRASLLFILCPFLGTALGPLTGAYIIHEYDDDWRWSMWAVMIIAAPAAIGALFMKETSKARILYSKEQKLGTVIPHKAGDSTLLLQKLQQAFTRPLHMMFIEASTTDPLVALISLYTGFAFAMMFSFFGSYTYVFQVVYGFNQRQIGLAFLGVVVGFLFAIVTFAIFDATLFKKAVLKSGGRPAPEHRLYAGMLGSFMLPIGLFWWAWTPYKSVHWIVPVLAGIPFGWGSLTVFLSSTTYLVDVYQHTNTASALAANGILRYGLGAIFPLFTVQMYEGMGIHWAGMVFACVSLLFMPVLWVFFYKGKALRVKSYYDTYRE</t>
  </si>
  <si>
    <t>&gt;11812_g</t>
  </si>
  <si>
    <t>MINFGVREVVDSKATHAPGWAYVPDTGVNALSSTLQPSSRKRARNQHTSSAHETTAKQDAKILRELIALDRENHRDVSIPVPARQRDNSGRGKILREGPNAQSIQHVLIFFGCAVNHGKSTPAVRKILLSQKTFANHLSDFEALSALTASNPAPAQPSTSTPATPIPRAAPGAATSHLTNPNAVAVSTPLRRVSSAAQISTPGPIKTEPNMNDLPMPDAPILSQGNSTLPVPHPLDHDELLVSQIPEMPSQEEIEKLLAAPPLSYNEARGPWVKEDRRKPIRVFCEVCGYWGRVRCTRCGGRVCALECLNLHQEECFTRYGA</t>
  </si>
  <si>
    <t>&gt;6015_g</t>
  </si>
  <si>
    <t>MNPTTTDSDPSRSASVFIPAVVFCVVSPIFVAIRFFSRIRLATKLGLDDWVILVSLACGLVSNGCLIAACHFGYGHHGVNLSKVNKAESLKYFVFSQFFYKTSINFTKASILLLYMRLFVQKPFRLACKCCLVFVMAFWLGTLLGSILQCRPLERAWDKSVPGVCINTTIFWFANAGISIAEDLVILIMPMPLIYQLKLGTNVKISLVLVFALGGFVTVTSVLRMTTLNTTSKTPDPTWDVGATTWTIIEPHVAIVCACLPMCRLPLAKVFPRLFPTMSTPHPSNTGAFMHAGTSKNDWTPSQTGDKPTRNQTTSVMAGPDGSEEFILNDLEPSYTPPKQDSGIHKTTHISVKYDDDASESSGNMQKYPAGTNHGTQ</t>
  </si>
  <si>
    <t>&gt;7135_g</t>
  </si>
  <si>
    <t>MERAANAILQAAQATSLGEPSDGEVDPDGSSSLSEIQDQDAEQDEEVEASDDLSNLSDQDIDSEAETERLEESPNKSRPHQDVVLSSTNNQTYQTSPSKLHNEITVDDPEDDDYEGPLVKNGSIHESPNLLKSSPSSQLDKPLAPPAASLEGLASEGAQLPSISDIDTKKRKRSILADGVDEDPSEPLHKRTGSVMTPGDDIVLENDINQVEQEQTLTTATGNNDTGSGGPPLVAVQSTAEVEETIVTEVVLPETPEVPTSPKRRGRKKKKPTSNGIINHEEGPEVLLEAEVVLNGGNEVKNSEEEHADNEGDDEAEAALKNEEELERKRTALDQLGDIERQFNTFRERLYDERLEQLNQEEAMLRQDNPTHPEYLAMMQCIDAKRDERIRVADNLQQYEYRCLRNYIVARRSQILTQFQQEVRAIREKKLELLGKQWYEIQHDRRSYAGSVPDYTLKFPSRKSQQIANQVAYSTEVSILSGVAKYVGFPAAPPMAPATAAELDDDLERMGRSRHVPPVQPAAIPLQELAALRAAGSSSRFKPAEEQFIEQTPWANPQHPSHAHLLQRQTSAQQATRTTSPFSQVQVLPRRHSHQQALPMSGTFSSAGLSQQSNSGSIPQGRISPRNPFTSSNLSRAAAPSPLGSRQPSLSPEQTRPPQAFQEQQQNLSSIKQEMPKTNGNHHSPVINLVDGALDSPHEGRRDAAPIMSRF</t>
  </si>
  <si>
    <t>&gt;1291_g</t>
  </si>
  <si>
    <t>MWNPLAFFDLPEDFLTSFVQSQFTALPYPSTDLSGQTVIVTGGNVGLGFEAARHFARLGAAKVILGCRSPAKGQAARETLEQTTKGDTLIEVWPVDLGSYESVRQFCARVEKLERLDVLVENAGLATPTYEELEGMESTITVNVISTFLMALLLLPKLQADALKYNFVPHLTIVASDAHNQARFREQTAPSIIPALKNPQNQPDRYNVSKLLEILAVREIASAMTCSGKPKVILNTLTPGFCHSDLLRRAAFPLRVLAYIGKLFLARTTEVGSRTLFAAAVAGDESHGKYMADCKVTEPSKWVRSEQGKYTQKKFYQELLGVLEEIEPGITENI</t>
  </si>
  <si>
    <t>&gt;3871_g</t>
  </si>
  <si>
    <t>MAKSTQSSQAKTPKTQSSISSFFAPRTVNGLAASRAQSQTSQSQTSQSQTSQSQTPQPPIQAKDTEDSLFVSDPDDDDEPVQPSTRKRALTEDTNGGNNGLLVVERPAKRTKGDEDEGDVTQKKSSDTGKLKLGPRTEKYIYSSSPLATRAEAPEHQDAEEEKARKQELHQKWLKRMGGVQIGRRNWLQTEESPAQEDAEGEQDEEEPAPPPTKKKGQKTGKLTPLEIQFLDIKRKHMDTLLIVEVGYKFKFFGEDARTAAKELSIVCIPGKFRYDEHPSEAHLDRFASASIPVHRLPVHAKRLVQAGHKIGVVRQTETAALKKAGDNRNAPFVRKLTNVYTKGTYIEDIDSLNHPVDDGGAPATGYLLCITEAKSKGWGTDEKVDVGILAVQPATGDIIYDTFEDGFMRSEIETRLLHLAPCEFLIVGELTKATDKLVQHLSGSSTNVFGDRIRLERIEKGKTFAAEAHSHVTRFYADMLKSSQGEREQALLDKVLQLPEQVTICLSAMITHMTEYGLEHVFDLTKYFESFSARSHMLLNGNTLTSLEIYQNSTDHTEKGSLFWTLDKTQTRFGQRLLRKWVGKPLLDIKRLEERVSAVQELKDGHQTPKVDKLQLLLRSIRSDLERSLIRIYYGKCTRPELLVTLQTLQRISNEYASVKDPSGSDAGFSSPLINNAIAALPSIGETVISFLDRISAEAARKDDRYAFFHENYETDLIAEHKIGIASVEQELDAHRPAASAALKKKQPVTYLTISGIEYLIEVPNSELKNVPASWTKISGTKKASRFHTPDVIRMIRERDQHKESLSSACDIAFRSLLSEISTHYTPLRDAVASLSTLDCLLSLSQVASRPNYCRPTFLAPTTANPTCISISQGRHPMVESLLPTPYIPNSTHLSTSSTRALLITGPNMGGKSSYVRQTALLCLLSQIGSFVPAESLSLTPLDSIHTRMGASDSLFNKQSTFAVELSETSTILKTATNRSLVILDELGRGTSTHDGVAIAGAVLDHIVRETGCLCLFITHYQSLASIARGFAQGGELKNVHMSFTATKNQQPVDAVDDGDEEITFLYEVEEGVAHRSYGLNVARLANVPKPVIDTAARKSREMEMDSKQKKLASLSRALGQVLEDGPDHFDQLIVGIEQL</t>
  </si>
  <si>
    <t>&gt;4784_g</t>
  </si>
  <si>
    <t>MASPATSPELIRSQLRATRRGREIKIRNTEPAPQFQSQSVSSSRGSRLYEKDAETNLLNFVDFLSEEDVIVLQEIPLMDFKLVGSGSSMEVCSVAWKRDGPRVAVKRMKRDTIPKRSANLPLEQDTAYAKAVKLFYHDVKSIMQEILVMSREPLSSHRNIVRLLAVSWDDNEEYFTNHLFPPLMLIELAHEDTPTLTSYYEKKLDSHSHAINLGFIADIADGLSALHMCGVIHGDLKPENVLLFHNPAETGSLIAKLGDFGFANINQLREPVRGSSEYWAAPERIELCPESIKVELEDLDTPECVSDIYSFGLVASFIALDGIHPLSLPSTYDKRTDTEDTNNKLKFADRTRFMVAEKIMAHYNSFYHESDAQLDLSYTYISLLTRKIRSFYKLISKIGDTPIKTNCFPKRNKTADHGKYLVIHLLDRDTRISLKSDHLTTPLNNSAWMQTLQNIFSKGKYPFSNKVIESLPLRVKEELLDIVGKTSEFGETQLHLLRRLRLQNMENAKAMDEEQKQPDNENVKVSIDGLIQTIASVKDLFDMYATIGVGQQTLPSAELDFLGLEDSLRPPLFTFIDGNNTSKARKLLQQNSSLANEVIPEFGWTPLHLAACEGRTKSIKMLISEYGVDPNVRCIPKQRCTPLHQAIIAYQVKAVKLLLKLGSNMDARLKDEGRYQYTSLGLAMQNCLTGHPIIFSAVKYTKLLKLFFDCIGEKNSQLVVNAKNADGETMFHIAVMWARFDAVKLLLEKGADAGTRDIGGHTAYVKLLNSTSLKGSVYFAPIQVLTSIALKKGANLGDAAKVLALLEEKGGEACAIDDEIYSKEEVEKLQSKFKLYPQIGKIYNPKRVAKIQDLINRYFISKGPMVTKLNSIREEHIFLELARNLAIWDEHRKEGLISSDELPGGWSEFLDEANRETDGLLISWMEVNEIPQITKLLKDKTISTCQWVVERNGIEILVQLTRIMQEAIYTGALGELEEHIASLGGVLPALYQEGFQISNLPWITRIFVFQRLKQIWKAINRGEILDLLYELAVMINVHDSFDSLDDYTLFQPLRSGARTPAWVLEALSLPRKYPGATIFVTTQNIHILYIRISLFFVQLIIFLYPCIILLISAWVFWRQEMYESIWTVVIWPYFWKKFIPAGWMVLDMNYRVHPNVVRGLQIAWELLIFRLCHWFALEEPLILSFNAKFPSRISMSNCLHSMRKDALYPVYWLSCKPNTIDTLVPCYRATGELMTKWKDGRLPRKAWRDGWWELQGDDKKVWKRVDITEHPTWSQYSTASQRIKEILLAKKCDDVYREFLDIRDYYLESAAGQILAMDKLFRTEHAECMNIWNSVFIDNSDPNLRPNMKKKKLGWLERLVAELGVDRIRDLITYTWDGGLLDKNGGAIPKREFVEDSRKLMEGVWTSWN</t>
  </si>
  <si>
    <t>&gt;6419_g</t>
  </si>
  <si>
    <t>MSNIKVEETNFSSFDEEDWKRQEAQDEYLLQQTLSVNPEAIREDTDTQQDALFDPNRPLDLGEKADDAMDFEDISDDDLPEEEEASGDKEDDVPGLTDDTGMYDDDDLFGDGLGRASSPPVAPEDTQDTLMDGIANEPHIEGGLTPPPTEPEVDLFSLNFPGARQDSVSQRYDESLVKTLWPKFEKNTKLYLSTELLPQKQVEYIPKVPLKVPRPVNPTKVSLDIAPDTEKSFRTAGPSTGDKRKRIQEAEAKGFIAIVEGSEDEADDEDVFDYSYPTDTVGGKTLMDLEVICADWDSIINRVPDDILGDEEEEEVPRDEWFVQTYGNSKPKPKPKPKKPIETEQDFINAPQFACPSFDNFEEMVAQTAKRVVLDLNDPTLLVDIQEFNPSGKRRRIGAGGDFKRVGNGSFVSSLVQRFNISNDEAYDALKENHQSRVRATLGNFPVEHSMPAIKLQWPYYRVKLFIRDARSFHRPALQFTKSIEHPVKFARPGFRKKKTLKGLPTHEIFRNTTDLSLSDFYSSATLLEYSEEHPTVLSNFGMGNRIINYYRRKNAEDTDRPQPEDRVGDTQILLPEDRSPFANFGMVNPGETIRAIHNEMYRAPIFKHEPKKTDFLIIRNSTGEGGTNWYIRNIDNLFVVGQQFPSVEIPGPHSRRVTNAAKARLRMIAYRMLKKDAHNSIKINDITRHIPETTETQNRQKLKEFLIYDKGEKVWRMRPQEALPDKNTIRKMVTPEDVCTIDAMQVGCRYLEDAGYEIVSVKEGKDADNDDDGSEELEQKLAPWKSTKAFIDASSEKAMLQLHGAGDPTGRGLGFSFIKTSMKGGYLEARQGGNNVVKQSIETDKKGKSTHTYNVKEQQVLYNAAIKNIWDKQKENLSDAVEHEEDPVMDDDNGDNRRGIAQTPQYSATPAGMDDTASTVSRQNRVMHIKRTFKDRDGNITETIEVITDPRVWRMYEKRRREIDAAATDIEQVRFTGNEEVDRAELARVQGELIRLNRNKDRRIAREKQKGNQGKGRGRKSTVEPDNPGSPSSMLTPSIEGGGKPTGTTRKCANCGQTGHIKTNKKLCPMLNGTMKQEDMATNHGGFGAINPPSFS</t>
  </si>
  <si>
    <t>&gt;6386_g</t>
  </si>
  <si>
    <t>MVNSRGGTFTPSPAQQTIVTGIGHSPHGSHNSTFSAGASPSTNSPTGSNSLTKIVVAQVYLLLSTIKEDKDRTKWEQQAEQLRKLIDDHGMEVYQKYFSRLVVGNAPQIFPGLNRSVANPGNYAILVDELHKVSHDVSQAGKIVESIETASEDIFRDFDLSTFMEHFKLDALEKTILALAFKTSARPDLRTKADAILAANYGPFLHTIGAASPDHEDLSPIFLATIIDRFIQEPPPSFDQSAKQDLYMAIQMRYRNPEQDIAPPTAVLTALYLMEIVNARYPLVLYIKRNGSNFTADEETCKNLLRNAGDVGLNEEQVSAAVVYSAISRSTTYSSVILVNSLRAVVPPSFKWEDVIAFFDQRSLRISNQQFLAIYEALKPLAVDEDLDIQQMWGGKWENSETQLSFISAFASLTPEQLDATTIPGLQPSFTLEDYNGSDPEIQERAARAVKHPLVSVATLTAMFHVALHTPTASDTTEAKRLFQEVVVPNLDIFLVSAFGVPKPWPELATDTINNLFDRFLYKYDPQYDFVLESLWRKDRNWVATHLVEAHAKAPLELPITLEHAVRHKWLDDLVSMLNGFGLDLAALAHARGFLDLDLWAQKNASRDDLSASLLTFLNIKAHHELEFQRQQRLHSLMLPVKTVFHLLHILEDSLPKTPSPELIIVQRSCITAYPRLINYGEGYDDIIDINGAESNALPPAANDKMEEHYKRMYSDELPVRDVVAALEKYKHSHDPSDQDVFSCMIHGLFDEYVLYGTYPLEALATTAVLFGGIIAQKLISDIPLEIGLGMILEAVREYPPEESMYKFGLQALIQLFGRLSEWPGFCGQLLQVPGLRGTQAWTQAENAVNAQQEDGNAPLQNGSHHHLNGNSLTNGDVDDMVQAEPSAPPFMSLHVDPPVGDAEEPDEETKDEIQFVLNNITTENLESKFVTLRDAVGDHTERWFAHHLVEERAKMQPNYHGLYLDLVKLFGNKSLWAEMLRETYVSSFRILNAESTIQSTSDRQNLKNLASWLGSLTLARDKPIKHRNIAFKQLLAEAYDTKRLIVVIPFVCKVLAQGKSSTIFKPPNPWLMDIIRNLLELYHAPDTKLNQKFEIEVLCGELNLDHKTLEPSDEILNRPPPIEEATDVLGSEGMERYDSVSLNGMGGGVGNGRFSPQEITQSIPDLGPLLIYPPVNEMVNQARLQEIVRTAITRAVHEIISPVVERSVTIAAISTAQMIHKDFATEPNEVKVRAAAINMVKKTAGSLALVTSKEPLRASMTNYIRSMSTELPQGLPEGTIIMCVNSNLDLACAQVEKKAEERAVPEIEDMIEGELEARRHHRAARPDDPYVDAGLSRWSWTIPNPYKLQPSLGGLNSEQMAIYDEFQRQPQRIAASISGTTHVASSSDATRSMANEILQEQYAPVPTIPTPAEAPVLPHLTTQQPPYVQPNAPMVNSRVSMPSNPQAVIDRVQKTVAELERAVNESPEQHYADLPRPHAVTDVLDTLYTLIIRSAQGPDAIDLYIVEIICNILFVNGNESDLMIECLVHVLENICRIGGRTASRVGFIIAHQTGETFLRVPLVVSLIKAEMLDWPRIDMECSRAIVQRKEAALEFLSALLDVVLLCDRPVALYADFARSLEVAWQWSDEESAPESCQQLKQKLANSGLPTTSTQSTDDKLLALQEQMEYVFEEWVHLCNNPNASEQAAPQFITQMYNRQTINNRDDLCLFLRLSIDSSVERFELHLQNNGSIIDAYLPIDSLAKLIAMLVKGREQEGEVKADKAAYLNSILSLVVLVLNHHHVMRGEAFNQKVFFRLLSSLLCELDSYAPSFTEAERQQILLGFARTMMDIRPLYFPGFMFGWLELIAHRSFLPSLMALPGNLGWEPLADIMETLMNYIGELLKPLHIAPVTKDIYRGVLKLIVVLQHDFPEFIAANSSKLCANLPSHCIQLHNLILNASSPFSKPSDPLQPGLKADRISEIRESPENINDAEAPLRQFGLSDVLDQALQNGPSEDAVAHIARAIQQKSRQSGVGFVPINADLKLIDSIVNYVGMQSIARAAQKQGPIFVSSSPDAALLSMLVHELQPEARYFFINSIVGQLREPNSHTHYFSQALLEIFGSDLDDQEETDIRNQVTRILFERLIAQWPQPWGLIVVIHEIVKNEKYMFFDLPFIKASPEVAERFAVIASRPI</t>
  </si>
  <si>
    <t>&gt;2419_g</t>
  </si>
  <si>
    <t>MQEPSQGIQRELQPHVHLLSTYRFPQYPSLHPDKVSEWLLGAPKIARDQAPFYWTYLDRPVDGTILLVWQSLSLGTDFPSDGYIWPPAEVAFSIEVQGGYTLEMYQHKTGYAPGEQMATHARRRYRLLPPRMPNPVAPNPDLSLWIIHYTQAPPHEQVPSSIIPVDMRMQQIMNTRAYLHSQGQIVQKDFMLHDRTNWPQIAFPRGQPRGPPIYGANMPPARIPQHMAYPTQPAHTAGPPTKRVRTAQNATQAAANGQLAVHDMDDEEDTSRGDLFDHTTPREVSTSRYKQNHEWMEEILSSPYSIHQIIPTDLGLGLRGQLASLTEGVFDAPFDVEKDVAKHEYVGRLDPDKAEEFRKRANEQIAKTNKEIEKMKAKHEKRMARFRKGNLVSSAEKSLRTAVDNPSDTGPEYWRLEGKIDLEDDEEGKEVATPTPGKVADIVAQVEASVGRHAAAVQELIRIQDGGYEVAVSVPTPPAPPASASHASPPGSNNGSQNSGVLVGDADIDMNNSAAALLDQYHTAVSSIATPGSNNFPTPQAHLQQTSSTGTPTNMHIPSPQSFSQPQPQEQPKDVDMSGQQASSTDATGTGEWVVVPPGGVSPASTSAPQTHPTTTLPSASTTQAAPTISAPIAHPSPHPASSSANTPGLPDFHVSPNDFADLGDLDTAGDALASYGDDHGDLGDLGLDMDMDAGLDDSAFGDAFHGVEERGGDDGDGMGM</t>
  </si>
  <si>
    <t>&gt;7434_g</t>
  </si>
  <si>
    <t>MAEMLETSTSTRFPASRHNQRGRRLRNFVLPDGREVHIALSPEEAETLRQSLTAIRKDEPFDLVINGSPEHLDALRRYHSHHESRREALKQKHGEVYDEFENVRAELDVVGAELHRLTDHAVALDANFSKYGYSAHLRTYDDGSPDISRTVSFADHDPGHEKKYWEAEKKHGRVMKIYKKPTVRQYFHKGLLWRASETTEVASFELFIDLLYVGILAVAGDHAAEEPTAKELLHFSITFIMSWKIWADVGLNISWFETDDIRQRVSVMFIMACLLGLTINMLDAFETTYTILVAFYITARLYIGLYYLVLAKVIPMVRAMMISHGILTFIPAVLWIISIHIAIPQRYALIWVAIFIELWGATILLVLIHKKFEFYPAVNIEHKVERTNAFVTLVFGYSVVAIIYQNAAPIGLNAFFGKAVLGLTQAFCFNWIYFELDGSDLYTHSIRRNGTSATMWAAFHLPFIMSFVLAAGALSRLVLATDCPGTNVEDLAEAYMLRSASEVPIGLRWFYCAGLGIALACMGIISICHEHKGSSGHVVRFAKRYRMVNRFCVCIVLICLPLAHPLNSLQMVSTTTGLVIWVLLLELWGMSCPNESFFGEKEPCKYTANCRIARRDLEAAAKSGEEIKVSELSGRGEKGFYEIMRNRPGQEGPSYGPPPLPEGWIPQWDGNSKKYYFVQLSTGESQWDTPTKAAPTGPTPQATPQTYADHPYGQPGTQDELDIVTNPDGSQSMRNRDGTLEPYNGDRSLSGNIGQFAMNQLLGGGKKPNQGGGGGLGGLASSFLGGGSSHNQNSGHSNSSQGGLGGLGAMASQYLGGGASHSQSQGGGKPSSAGSGIAGALIGSLLGGGKKQDQQHSSNYSGAQNNQQQGQGNGGGFMGMFGHQNGQQPSNYGYSSGGNQDGNYSGSAPPTSYQPAGTAHTTYNPPPQSQSQPPNQYSQNQHQAPSYGQPPQHGSSPSPQNPPYGASSNPQSPYGATAPPAASYGGNQSAHQQQAYGSPNPPPSYGGSQHQDSYGGGPAPQNPPYGGAQHQDTYGKPQQSQPQQYPPPSYGGPQQQGGNLSQPQHQHFQGLQNAEHSGGLYGNNPPPGSFPPPPTGAYPTQPPSGYGGQQRW</t>
  </si>
  <si>
    <t>&gt;7685_g</t>
  </si>
  <si>
    <t>MACHSTNLSQAQLPTSSTTACLKCREQKLRCTREFPLCARCSRQNISCHYPPPPDRKLLAFLRSTTKAAKKRKVAPSDELDVALSINNPLIASDSTIHFQQDGDEVARNACETSSDNHISGLSGNIPPTTSGEFVNEVQVVNHGPASEPLPSRSLGLSLLDVFFSRYSVASFSLHKGHIFSLYVTDSLPHSLLRAIFALSSIFLQGPSCSSSHQSNKLGIVTRQQSESWANESSSHVLRRVDSPSLESVQTLITLSLYWFAVGELDRAKIHSRLAYTLARIQGFHSRFNDLAMNDPRVGLENEIKRRNFWACWVINGIVPLDDTFSGSHLADAIDVPLPSDDSSFYQGHAIATQKMDHSWACVPIPGATDRSDPSVMSEVVKILGIYCEIQRFLAKFQHIPAPRRFEKVSELYRRASDLRQALPQALKVDSAFQGCATDGLIFFFHTMHYHCAISLHRPFVPLFWRQPVDKAVHIEFIHTCAQIVVQHADEFAKLVETLLSSTNCDLSYIPPLTGFCAFTAASIYATLINTKAAEAASACLKSRLLTNILLLNEMRVYWEPLHRLWENLAPSVVQIVSLAEIDRHRHTLIEDATHHVNPVLPCQKSSSISMLESLARNANHEIICQLPYIIPDGSDKNPEQVSTWKADNGLFTSDIQTLQRQSQLSHSEINFTMENQIPDTMETSDDSFREMQPLALDDDLLLLPMPNFPQMFAFGDFSSPGPLDRGAASSWWD</t>
  </si>
  <si>
    <t>&gt;5237_g</t>
  </si>
  <si>
    <t>MYMRAAPLLQLTFGRATISHHTTKTPFVLQRRLHGLIDRRFHSSSTKPTAHHFALYSPHSTYSLRDSHLAAPLPSTDPLVFRRKSIGTLDLFSSAHSGQQTWTSRARPRLPKREAFAHRRPGYQPRSLQSALGSWTAAIIVFTVAFIYSVSSGDELRPKEKKRAPSPPELVDEIEEAISKMTGESLPGRPGTLTPEQEEKLREFWIATLQVFGVLDAKEVELGAIAELPNGRGKSDGTAAKKQKKKRLGLFRKQKDDDAESTTSSESRTPTGLSEDDKYGQTKEFQDALASQSPELLRSTFWSMVKHDHPDALLLRFLRARKWNIEKAIVMMISTMKWRATDVHVDDDIMKNGELAALEDLDSSDPAKQTLAFGFIDQMRMGKSFLHGVDKAGRPMCYVRARLHKQGEQSPESLERYTIFIIESARMTLSPPVDTACVVFDMTGFSLANMDYTPVKFMIKCFEANYPESLGVVLIHKAPWIFQGIWKIVRGWLDPVVASKVNFTNNNEEMAEFVPESHVIKELGGHEDWEYKYIEPVPGENDVMKDTATRDKLLIEREALVKDYEKSTLDWIHGVGDAEKTKTRRHELAVSLREDYWRLDPYVRARSFYDRSGMIQPGGKINFYPDTTTEAPAATPISATTINGADHVNTSADDVD</t>
  </si>
  <si>
    <t>&gt;401_g</t>
  </si>
  <si>
    <t>MVFIASLLAPDIPTFPKPTQADILAKYVIANLHEEFKKDLSANPKALLRLNKTCQDAKDVFLRTTWDRVPIEIENFHKGVDLTTLITRNAFNELCLQTTKDGKAVECVGLVGRGVAGRQTKNLLKELVEILAEVTSRGIKPSLPGYRRMEKADEGDVEGHNGGVNT</t>
  </si>
  <si>
    <t>&gt;9289_g</t>
  </si>
  <si>
    <t>MLMTIRNNGIFYNQQDHPKFESSYASKGPQVTETVGEYAGDAPLSASNKSSHYHYSPSSSANGSFASTQRANVAAARRSPPLMNALLGNAPAPQMYVRALYDYEADDRTSLSFHEGDVIQVITQLESGWWDGVINGVRGWFPSNYCQVIANPDDALDGNQNGNAQLDDGDAEDEEEETEEYDDQYEEDDTESEREDVTQLPIEGMASRKQSRADFWIPQATPDGRLFYFNTETGQSSIELPLESPSSTTENGPRDRMNVNVPEKTRPPAEMMAQAYLQDEDEESGNSASELDGESIMMASTKSPYPQQSFISNGVSPATSMDSINGTSPMTRSRADPFSNPNSSMVTAMPTIGPSTTSFTNPSLGPPHAGSLPRSFFDDGSAAPLTWNRLVANMKRAVDRYREAIINGDRSEYVRRAEDISDHLRLLLAAGSGTTDNHSGQPSIISTNKALYPHFRDMMSKFSKLVISSHIAAADWPNAESYQKCLQEADGVLQGVFSYVEIARQQRGEEIPRLLPGFVLGSNTGGSWQNNGLGSRDPLSSNFLDEDESLVEPSATLDVGLMERLDDLKRMLTSSIRKLEEHLVVTEKIISPHRHEIIGNNICSAAKKVLEMFKPWVAAVESINLSALGNSFQNPQLVDFAAYKQSLYDNISDLILGCQSVAGPLGDEWAEVRGESLEGRLAYVRQCARQLETNSSQVGFSLQLLAEQVQMSLQQAPQQSLQKERLPPPRRADASLDRPHQRSESRVVPVFRPTLAGTSQSYSEGDPANATYREGGNSKVRKFFGEEPMRREDEMPDCLKLDHEDDISYDTKVQPPQLKGGTLLALVEQLTRHDKLDSNFNNTFLLTYRSFTSARELFELLLQRFQIQPPEGLAQSDYEIWRDRKQKPIRFRVVNILKSWFDNFWMEEQNEETKALIRDVYTFARDTVKTTETPGSSPLMAILEQRLKGTDTTAKRLILTLNTAAPAPIMPKNMKKLKFLDIDVTEFARQLTIVESRLYGKIKPTECLNKTWQKKVGENDPEPAPNVKALILHSNQLTNWVAEMILTQLDVKKRVVVIKHFVLVADKCRQLNNFSTLTSIISALGTAPIHRLKRTWDLVPAKTTAVLESMRRLMGSTKNFGEYRESLHLANPPCIPFFGVYLTDLTFIEDGIPSIIKKSALINFAKRAKTAEVIRDIQQYQNVPYPLTPVPELQEYILSNMQAAGDVHEMYEKSLLVEPREREDEKIVRYVRLDSVSPYGGFNYM</t>
  </si>
  <si>
    <t>&gt;9147_g</t>
  </si>
  <si>
    <t>MFSNTKLSLSTGTSNTNGSVDHSARSFNLNRRHDSSSHGGKNPFASTPTSSIASPTAGASSAFGLGSGAFASFGSAKTPKATGGALDFSIVGTSAKTPTVEKQKELGTKASKASLSDSKASISTTSSLHSLRNNWVFWFRPPISKSNGFVEYEKTLHPMATVGTVEEFFAVYQHLKRPSTLPLVSDYHIFKKGIRPVWEDEDNKYGGKWTVKLKKGVSDRYWEDLLLAIIGDQFSETTENICGAVLSVRNGEDLLSIWTRVEDAKNVKIRQIMNRILDFPPNTRIDWKSHDSSIQQRTAIDTARKEKSNQHNNHHTPGRNAINNNIKDADNSAPIPFTTEKK</t>
  </si>
  <si>
    <t>&gt;1215_g</t>
  </si>
  <si>
    <t>MNHDQADDDAQGKPANAPRSLQDRITSALPTTPSSSSQPHQRKRHHGRNPRGPGPRPTGITKRYPKGARSDAKVPEQEKRGGRESKVLVTDEERAKVSDEKLGRKLERIEEGGREEYSKLWKEGDVLEKRKRETRRRMGELEKAWRDARIVAGETTVEGGDVEGKGAETEDAVGGKEGERKETESAVEEKQGADEIDYV</t>
  </si>
  <si>
    <t>&gt;8477_g</t>
  </si>
  <si>
    <t>MPKFVPRQRKHKVRAREKEHGDYSEPTVDSNAVEFTPAAKSEIEEKKRLMREELQKGGPKVSGKKAKRLEKYIETKLKKDENRDLILRLAKTKTDTSLYQSSRKLGQGRETKRERLGRALKDRQAGIDIDGDNEEVLFEKRIVREEEDPSSADEDVQVRTGGDLFEAPTVTAAEPALPTISLGAGLKRPLEVDEEGKPVLKKRKRRGGVNSKLSFKHKAPEEPEWQGFSSASEMDSNTDSDASIQGYEDISSASDEEEVVEEPTATSEEIAEDNKEGSEDEGKSEKEGDESEDSESDGGTTPRKQRSSAFKAWANQQVNESLGYQPSSNIPIATETPKIAGFKPRAPEQDPLPVELQQTKNVARKAFSVPVVRTTEIQDVRLKLPVVAEEQKIMEAVHNSNLVVVYGATGSGKTTQVPQFLFEAGYGSPNSPTPGMIGVTQPRRVAAVSMAKRVGDELGDQGKRVAYQIRFEGTVGAQTAIKFMTDGVLLREVAQDIALRKYSAVIIDEAHERSVNTDILIGMLSRVVKLREEMAKEDSSVKPLKLIIMSATLRITDFTENTTLFSTPPPVLQAEGRQYPVTTHFARRTQHDYVEEAFRKISKGHKRLPPGGFLVFLTGQNEITQLSKRLKEAFRIGNTATGPQVRISGQDAPMEAEDIDFGETMDNNDNYDADAEDDDIDLNINDDADFDTGEEADTGPAKMHVLPLYSLLPTREQLRVFDPPPDDSRLVILATNVAETSLTIPGIRYVFDCGRSKERKYDRTTGVQSFEVGWISKASASQRAGRAGRTGPGHCYRLYSSAVFERDFQEFAEPEILRMPIEGVVLQLKAMNLQHVVNFPFPTPPDRQSLESSEKLLTYLSAISSTGQITAIGATMSIFPLSPRFARILLVGHLHNCLPYTIALVAGLSAADIFIPENQAVPTISPKDDDELFTQADRIEEDARNSIRRKFNKVQTDFCFLDDKSDAIKLLQVVGEFAHEPTEKWCQTHYVRFKVLKEILQLRRQITDLLRTNISAFAGLKYQEKLDKPSSKQVKALKQMVAAGFIDHVAIRADLSPTPLEVHRKPTRAIDVPYLTLFPSHIKKEDTNKAVYIHPSSPLAHISPQECPEYIIYSYLQRAAPSAATPEKIPRTRMHSLTDITGGQLAALAKGTPLLHYGKPIKEVMPKVDEGKPDVRECWVIPYLRAEGMGGVGWALPARKVMQKKVPGKGWVVE</t>
  </si>
  <si>
    <t>&gt;6301_g</t>
  </si>
  <si>
    <t>MRRMQKHPLLIWLLTCPFVSAIHSPEWREASVALLCSGAPARTESFLRSRTAELQLDSQNSSSHFIQQLGVFPSKDASTYSVLGHECQCTRVAHSSLPFAPAPQHESQTDGHTRVQRSSSGIRYQKDQDKQCEYDVYGNPSQLSEVLEAKVAPVEEGAMVVETTGLEAAVLGVSISQATPPKKQHKKHTKTAHDSCNYWQQTVDSCGSVKICNFNKRALAACQGSKPPRTSRHFSQNTGAPPGNRNVTVNISAKVSGNSSQGMMAESTARLKFLTSYFFLWLSSFTLLQYLLGHGLASMTNGEVARMDDGDKIHQNLLDNEKSG</t>
  </si>
  <si>
    <t>&gt;1095_g</t>
  </si>
  <si>
    <t>MSGKARPAYVDDVDESSGKAVRGSRRSASTREKPKVSQRTHKSRRTHSDDLYLAEQGHGQAQQHLEIVKDRDLERRMSTSSSNKSPHKNRPPPSYENRQFPKLTIPSAAPRRDDSTYYGLPTPTGQVRAIPAASPQPIPLAHRPRAFTAQTYPRPQSYHATPGNTGNYGPPLSMSAFYNVPPLVAPSYPPPSPSYMRYAAPQGGEYFPPQPLPRTLQSRFDPIQRTSSAFETPRTPSAFEPPPATSRALSTYDPVNRTTSAYGAREVQPRYEPTYFDDGYISASEGATATIRTRERRNSIRGPSTLSKVDQDYLAMPPPSRPTGILRRPQTEYTLDAMDVRYREPRDDYRDEERPRPRAEHRERERERDRDRDRDREREDSRPRRPNAHRNSVSYDLGPGPDTVRLESATSNRRRQTWYEQPASSAASSGYEDKLHQATSYQEDVGGPTVPLTADLLKRQQRRHGGSSRSTKSSASRDESDYKKSATTRTTRSGSGNDDENVTIKVTGQARVMVGGAQIDCNEGGEIEIKRQQQANIRSGSERTGSSEYSRGRIEDRKSRISGPVARAVRLSSQSGRSYTRVSPQYPVDKYPMDSYI</t>
  </si>
  <si>
    <t>&gt;2093_g</t>
  </si>
  <si>
    <t>MKFSTFAIYGLGWVTVVQAACSTNLIIDNYSNYANHLNSLGQYTSDDGTTTNIKADTANKKLTFTTTASSYFYTTFACEKATTDQYNAITFPIKGPAGAKFTIELQTSSSCSATAYTSYYTTLSGITGTTQTYTVLLSAFSGASLNAINAILFESFTVNGAWELGQTQLVCANAQASSSSATSSTVKSSSSSSIKSSSTTLITSSTKSSSTSQATSSSTPRSVTSSSTTVATSSSSSASAPAGSCTSLLIDDFASQSRLTFLFYNAMLNPSSDDGTMAPIADRVDTSTSVIVTNNHVTLTSLADGSSYWYTLLGCVNAANLYGGIGLTIKAPKGTTMTIELQTEADCGTSHPTAIDVSQSDLGWTFDGTEKFYTVPFSKFSGLDINHLITLLFSGINKPVTFGPIAFYCGSTGTAYPVPTTVAVVEPTSTVPSTTGPSAFVIDTFTQANTNNLGFYHGGDDTTTYSQSGGKLTINSKGNSDLSWYTQVSSSCSDFTPNDNGYLHIAYTGSNAFTIALQQHNPTCNPNISPFPYTWDSVEASRYSNSAKTDIYVPISHFNINRVQTVGFSLKGFYTTTSSVFSKIEIVKTVPSGFLVPSKLATAPLVFACTRPNSFAFAIDDGDPQYAQRVVSSIAAAGIKVTFFTVGAALLDKSTNLTSVYQGMLAAGHQVAYHSFTHPPMEGLPSLAAIDWELNNDISAVQQTLGISSTYFRPPFGTEGARVRQRLAYAIPGAKFIEWSVDVQDYLWALSSTPENQLTSFQNDVNNGGNLVVCHYLYNTTVSYIPQFITIAKNTGKQIMRVDQCLEDPNAPPL</t>
  </si>
  <si>
    <t>&gt;3314_g</t>
  </si>
  <si>
    <t>MSSCFGSRKKSGRSEDRQPLLPQYEDDTSLQRAAHQKMHSYQMLRALTKGYMPSTEQVIVNLRTLLASDFLNPETPGLSESGRKLMKFTKLWLTQFIELLRNKNDGDQIQDFVWFLLHSRVSVNTHDLMQAAQSTRARADASAAYESMKTVGSLLLTNSDFRLFLSDLNTIGRKVFADTANTLSNVAEDAANQIEPSEVESENLKNPNGNGKQDPPPTTEDLQAQVFEISAVVANGIQKTGEEASESLKENISGEERRTLISRIKAAVTKLRRRTDYSDSVSTIGLLIQRYAKVYSRALDSTISTVQDDVDTNEELNRAVKNGWSLLSSFGDKEAWKELERRFNKVIEHSQKDPEFENMMEEVATSIQKMLTDPDFFDSAENKIDDLKEKSKEVGNESPLRKYIEAFLAQARKTFNSVLNDQDVSKLLQISFRIWDIISPSNTNATTDLFQDSYTILIPLLIQTIQYIPIPRLEVSVPEADLLLENLILEPGRTINNTSFLPFRLQFKTYNDLTIRKARFRTLSTVQSFLTIKIQGLSIRADEVGFWLRTHKGLFRLADQGIASFEVDDRGIDIELDVEIGKEKLEKILTLRDVRVKIHHLSYTLRKSKFACLAWLFKPLLRPLIRKVMEKQLATSIADFFHAANRELLFARERLRATQIANPDDLLTFFKAVLTRLTPAEDPDLYTNIGVTGGVNERGNVFAGVYAPGSVVKLWNEEANRAGEVVDDNAVRGWRNEIFEVQSTAVPFRD</t>
  </si>
  <si>
    <t>&gt;443_g</t>
  </si>
  <si>
    <t>MRGENHEFNVLQDLNLPSIAQVHSLSTQTHRGMLSNKSTLQKSKLCTWDGCEFSEASENRFADHLQKHAVDAKHEWTKGSKCSWNGCKSKARFTGNSVYDSHLKNIHTHPLLCDSPRCGLKTPFRNASDLQRHKSTAHTTANQLRLKCPYKSCSATNTTFVRKDKWLAHIRNAVHEGDSLCPFYHCSLNQLSGATSPFVAREQILDHINTHHDWPWTRYRNRNFTGYECALGSCGIMPHHDQWTLFEFIDHVRDEHRLTWLDGSNYYFTDFLQDNSSRGDFVLYANNQAMKHVKSWEDCSLCANANLSSQGSQMTGTVEPGV</t>
  </si>
  <si>
    <t>&gt;11834_g</t>
  </si>
  <si>
    <t>MSSFEIMDVDVEPLESQASRYTRSKEATQQQASRTAIAPSSKTPSLSIDDDDKGKISLSQHCSNVGRRRVAQNLAAHINISRRSRSSSTSGEGTDLVLGRSNHPSTSGSHPQSLRGSEPAADMPVKYSPMKGGVIGVKKGVPAHSCDECQPVKAPLAQSPEVCISMYIRRLETEGEKAYKDEDPRSRASLTASESWSPSLKVEAPSQRVRAANKVSPTDSLTFRTSPITIITITDVINSGLRFKAVDLSSGLKSPNMRSTSEAPQPETDTYNPTLSGLGSWPPETYVQRTNQNNSTRAAQSQFDEAYSKGGNDPFRNFTTTPYRLLSYASLNQTQTIPSELLEVLGNNGMEDCSSRDETESIQMFSKDRTFNERGSYTRDIHANDDGIGALLDEEFNEGVNLTKDHWAQIRKNSPQHAQIQAGIQATRTTAENDEKSPVNVQEDWRAMESSIQTTSQDVVKEDDATASLPSLELEEPCRPLSPEFFRRALLRVPSEDSAGLCSAVETVSLSQRQSPDMNTLGDIDIKSDTSGNSNTLSITTTEDSIFSGSAVLSGSSMSSFSGSEDAANRLIELFLEDQTIHSLCCRALLSIDRDRFARKLRRLLKEFASGLRKEAKSKDQRSASHFVAFRATNSSHMICSKLDKTRSRVTATDERDDGSDDTQSECSEDGLDSIQQLEIFIKTKGNNEEISNVAVEEPECLEVEEQGRKDQKIETHWVQQVGDFYAAAAGITVNVRVLSRLERREFNGNTQKCGHKIFDDFTELQGGATDQYKHAFDHSNNTSRSSNFSSHAQTLLNWLGSVRGVLSFGTKKRKEGGLPLHERYSLTPEAGQGTSCVQVPEVPSAELLFLLLCYNEGRYATKLFQLDLVTLQITSDKALFKLLRCHYASMRGRLSSWFSLRTLVSLKFVQFELYRSLLVDVRKTDDVPPPTEKNYRYRPAPPVIIPPVGERYLLHLFENPECAEDDEPCLSRFPKKLKEKLKCDGGVSPGWGLQLVEGWDIKKIWIIVFVFFGIGSLLIGVLWARFQHSIQDAFSIAGYIVAFATVSVGTIQALLFL</t>
  </si>
  <si>
    <t>&gt;3030_g</t>
  </si>
  <si>
    <t>MYGDDDYSKRDSRPLSFVTSPLVESIESSDTYSDAKLKTRPSASVIGTPAQKAHTSPAMLQNSRSNSLEKAPLSPSLSLRDRNSTDTANTQFPLNDIDYESDPAAVAQELSNLQALRRMSMDVGNTSDPDLPSFQGVSLMPTVAPTGDDDVDDPSRLFWVPARVHPELAPMEFKTFLENRVQSIKRRSGEQASLSPDGLERSGSGTSLRRKKSMLSRQIDNDGGRGAVGYKDGAEQLERKKSLSSHKALELKIQDLKELDALVRDPSTAMQKLTLDTGKRQAQGREVPADEDMPILPQAPGVGLRRSTRTTYRRGSLRKGERVPFSRRAGSLRGETDGEESPISSPIDGRPSFGYPLTKVQSEPTPAENFSRPNRGGRRLQNLPLTTPPTPAPELKLDNSVDFHESPLSATSDKDPSSPLPRSNTFPRNDSPVPHIVETPPPPDNFGESPISKQTHQFPERSSSQTSSVQLHQAQIPPEPPARSSRRPILNRETSSSPHLISKVPASSKPLIDMVQQPSPLPGTSSRTDSLTFIPTFEEKDKRSDKKSKGHKDDSESSGSRKPSWGWFKGSDEKDKKDKKKDEDHKKSKNKGSSDKAHDNARLDVLQSTMETGAPSSRESLLLDRESVDLKLEGERKKESSRKSGSEGKKEKDSLFSSFFGGGKRKSDRDSAGKKSSSLRALSPDPPPRQLKPDIDYNWTRFSILEERAIYRMAHIKLANPRRALYSQVLLSNFMYSYLAKVQLMHPQMQIPQSALQKKQEAERRQKEQEQQYREQQQGGGEEQYRYDYHQGITQYAESPQDTDNPDGVSYVDDSQIYDYDHHDGESSRGQGSNRPQSRAAQHDTESSLGDQSQPGRTGNEYHEYEQQAQAPNHGGDAKATDENLTSENWEYIMDVCDKVTTEDSGAKDAVASMIKRLAHRNANVQLYTLELANALSQNCGPKMHRELASRAFTDALLRLANDRNTHQQVKAKILERMQEWAEMFKDPDLGIMKDQYYKLKTQNPNLHPPSAPQKSRLTDLDRQKEEEELQMALKLSIQDKNQAQAKPSQAAASSAEPSQTQQVAQPQIVPSGTTAATVSRVRALFDFRATDPDELTFRKGDIIAVLESVYKDWWKGLLRGQTGIFPLNYVEKLADPTPEELQREAQMEAEVFAEIKNVEKLLTLLSTSTSELNIGDNEEITKLYHSTLAIRPKLIELIGKYSQRKEDFTQLNERFIKSCRDYENLLDASMTQTQPTYQYGRHPQGYAGYPPQNAPAQQDPQRYYTPGPQQEQSYPQQPSSPQGYPTQPHRNGPAPFYLVPQQQQQALADQQGPPGQQPYPFNPPKDSTPRIPSNPKPAPLQTNSPPPSNQYPVQQPQTGHRPQSTYSNPQELATQVYDSPVNQQQPQSAYSAAVYPQEEPYSAIPPPKNQQPPPAQYNAYAPTQQPQFPPPQPSYEAPSPPSSAAQPPPVNTAVYVPFGQTADARQTLPSQAPPTQYKPYQRRDSSEEHLGATPSVQPGGPADFYRQSAAY</t>
  </si>
  <si>
    <t>&gt;2406_g</t>
  </si>
  <si>
    <t>MPIPLKLHNALLLAGQEIQPGNPPSLNTALPATPTLSLPSTFAFFPLLPAELRLRIWNQAIPTRLLSLSCIVKYPKSSSRPIHFHCCQRPPTLLSVCHESRHQTLQNYTLISTYYRSKVSRFYFNEWKDTIVLEKPIYFWVDIVRAIDHELAKSDKSMMVRSLAVCDRIVISSFWIMYPRYFKEECAVKELFIVGDLKLGDESLNTVRLSPKIEVYLANTGCLDHFLQPSIEEGLEKLKPYFLGGQLPIITAVQKDFWESNALGVVERT</t>
  </si>
  <si>
    <t>&gt;10829_g</t>
  </si>
  <si>
    <t>MKLITVASAVLCFSATGLAAPFTHIRQERNRARAAGRRGNPMNRALAPESSNNTHVSYSTNWSGAVLVGTGYTSVTAQFVAPTPTSSGSGSAWVGIDGDTCQTAILQTGIDWTYNSGYDAWYEWYPDYAYDFSGITIHAGDSIQTTVTATSKTAGKATLENLTTGVTVSHSFSNEASEGSLCEYNAEWIVEDYESGNSQVKFANFGSVTFTGASASGSSGTVGTTGAQIIDMETSSGSVIVQCSVPSSSSVKCTYV</t>
  </si>
  <si>
    <t>&gt;8913_g</t>
  </si>
  <si>
    <t>MSPKRPREDDAGDSKAKKPRTGFKVGPDNLPDGIHRRKVIKIKREIIQKAKLKKSYAKLKAREPIVERPIPSDIIEEPSKPKEPASQELHPDRQAMLDAPRAATPPPLNSQSERFGQRSQQRRGKKPAYFEKEEAFAEKQKAEAEARRLEFERRDKEKKQKIEERERFRKAMGKARTGGKNGQRKLGKESNVLLERVRRMVGQ</t>
  </si>
  <si>
    <t>&gt;9256_g</t>
  </si>
  <si>
    <t>MSSASRASLALRTLPSAITSSSRVLVLRCSSKQQIRNFHFGTWSSYLDPEYQKEIRHRQRVLKHKYAELVNRKLFWDKPFTVYPKRVGFNSFMCSAWRSQDTRPGGRWVNVDKLHTTKEKSPSDQQHAVEDAEELSFGHRLKGRVPKETATDQHLEDRFNRLMNMRKRAYHMLGQTYPGYQPFQNLSMWDREGKEVKNASHQPGLDAANFSSTSKRTKEARQNESEVEPEYVIDPITNRKVFKSTPAGASGKPTDIPVKTFKGYRSQFQNMQPPTSTPPDAAVQENPTSQANHWATVRQRLYKPEDKPDAIKTKSPSQMPNNSQAQETCHNEIPDYLQKYEAMHPYGTRRYREPKDNTDKPSYPSQDGLKRYDEKVQFYRDGLVYDPSKCAIDYSDPDQKGLKAFDEKKTQKCRETSKGECSQPGTTNASMNTPPTSQLEQNFSHMEHNEVEKINEKSDPLLKSIEEYEATVSHPLAKTIHDSQVNAQRADLTTFDMDYPSDSTREALKVHDAKKNSVASSSDKTASHGEGAVSAHTHLPQRIQRFFEHGIPQDVSTSSPDSNEKIEDLESLRSSDVRTASGTQKPPRQETDAEKLARRRELEADFDKHENQAEPLDKMETIANFREQEAETSKENKLSGNYVQDFPEEFRAAWVPDGSAGNLVRKPLTQKDTEPAAQNEEKQHFDGSASRTQSSRDSRASRIETSLDRTASRKVNQDSSEIAQDTDLIENVRQIYEDAYGTIDHNHRQPAANVNREAVDETTRTPEPTLYKILAYDPTMQSISTAETTSIVADSSSPLTPAEVLLRLSNPAKFFPHFKPLQAQGYEIVSGSGDVLVFRKVRPVDKTTSSTVSEEKPQPRDRMLRNPIDGMYAIAPTGDFASPTGFVNHDLNRGSYEPRFKSNIDVRREEPVFSGKRNWKDEDEGRPRKKGRGRKVLVGAAWVAACSYAIGVVTDYFVTGGMGGKGPRGF</t>
  </si>
  <si>
    <t>&gt;1180_g</t>
  </si>
  <si>
    <t>MTVPWEEPEWNSAPAWKLPGWAEPVMVASILIGSMFITRRRNYKVFGTTKSEYGLLDDDPDSSRSSDDFLSRERMVTDDGVDDLTIDSMITMKNPPRRRRCCGTSFVTPNTTQFVDNYHSRIMQKFPFLMEMFYWIITYAFYRCTKLLSQSIFSKTGIWDVAMGHGLAILEFEQFSWLSFLWPVHERDVQQWFMHGHQTFLTVLNRSYALIHIPGTVGFIAWWYYVAPSFNTFAVVRRAMTLTNLMAFAIFIFYPCMPPRLLPQEYGFLDSVGHNNGQSVWMEGKYVNSLAAMPSMHFGYAFCIGCTMFYHSGVFRKTLEPGEMRKSKPWQLFYILFAIGYPSWILITIVATANHYYLDACVAFFVAIMGFCCNEVFYMLLPMEDLLLWCLRITKPRPTTGDKARRLAGI</t>
  </si>
  <si>
    <t>&gt;5313_g</t>
  </si>
  <si>
    <t>MGLNQNPKLAVEAASDEGSSGHEAYASQKPVSKFTRWYRSPLFNVIIVGLISFTQPGIWNALNNTGAGGQQEPYLVNGANSLTFGIMVFGCPLFAILACKFGLKNILIIGTLGYAPYSASLYVNNRYGTEWFVLFGGVTCGIAASALWASEGAIALGYATVKDRGKFTGIWLGLRELGQLIGSSIQLSLNVHKNKKGKVGYSTYLVLIALQCLGLPLAFLISPPEKVIRPDGTKLDDPTKNKRVLGEFRRAWALLKTKRVFLLLPILVGFNWNGTYLSIYLTKYFSVRSRALGALATGIAATAANVFWGWFLDLKYFSRPKVARITWFSFVAIMLGIFGWQVANQKKYEDTVPKVTLDWDTPGFGRGFASMVIFRFMNESHYMFVYWIIGTFNNDIETLTLTVGIVRSFESIGSAVSFGLGAAAGVSPMANLVVAFVMFAICIPTTSLVVLEVPEHPVEKEILSEEESEIGVEVVGMGKGADERIGSEV</t>
  </si>
  <si>
    <t>&gt;4950_g</t>
  </si>
  <si>
    <t>MRIACLQFAPQVGDVDNNLNRADAVLSRANPRDLDLLVLPELAFSGYNFSSLQHISPYLEPTTAGITSLWARTTALKYNCVVTAGYPEKVDVSPKWPTSPEFYNSAITVGRDGETIANYRKSFLYYTDETWALEGPDGFYDGMIESLGKNVAMGICMDLNPYKFEAPWKAWEFASHVLHREANLVILSMAWLTREDARSFSRTPKEPDMETLSYWLSRLEPLIREEGEEEIICVFANRTGIEGDAVYAGTSAVLGIQAGEVKVYGILGRGEKELLVVDTLGRPQMQLVSDSRPNGPTVNARASNSSDSTANSQQSLSSNLSASIGGTSPDSIEDGYPADNCCFTPTSPVDSRLLQGFFGPEPSIIIAPHEAVTQVEKQGEPSPVPVSQKYEQPPSSESRNNSHSRGPTLANSPILQLPDYSISDEIIDAPNASESPIFVIESCHPAPILHISGPSVPPISSEPALEGSAALGNILSHEVGPNRTGLSRKHERPSHSASADPSQPWQQDSFLNNSLGPRSCHISPRPKSTIW</t>
  </si>
  <si>
    <t>&gt;508_g</t>
  </si>
  <si>
    <t>MDSSLPGSSTHHYNPVPISEKLQLDTSVEPENILPCHHDGYEGLSTSNRYLMDTVSHTIKSFLHSLIPSFAQRAPSPPHKVYKTAWLDGLRGVASLMVMLHHSSWLWYPELSRGWGSSPDSYHFVQLPVIRIFYMGSAMVAIFFVISGFSLSHKALGLIRHGRYAELLSSLGSSTFRRGMRLVIPPVVLTFFMMLATYMNWYGKGDGAREPPHYDTFSQNFWHWAHTVMDISDIFRPMDYPGWYNPPYDTNLWTIDVEWHGSLVIFLTLLGLSKVHAKFRLFMLVCIPIWLEYRVHTHLFLFMSGVFLAELHHIREDRLSEPQTPSNQRLVEKLMAKLPPNVQRVLEQPRTTVIFWSVNFVVAIYLLSMPLLGAGGASSPGYIWLASMIPSQFLAPFVEDHFWIFLAAVHFIFTVDNAPFLQTIFTTPVAQYLGRVGFALYLVHGTFLYTIGWNLSARILDITGREAGFQYGSGVFLTVCILYPLIFCTADFVYRQVDVKSVTFARWLHTKVSI</t>
  </si>
  <si>
    <t>&gt;7871_g</t>
  </si>
  <si>
    <t>MHITQVSTIVPLSHQTATQLAKVVGGFALSHGAFSGTAGLRLSKQHIPSRQFSSTPRTHLRTFFPEPENKHIAKTDPVWPHQGYDAEEMRTKIYPAHRPPKDMSDRFAWALIRTARWGMDFVTRYQHDDTIGPKTPSTADNVVATATPYHMNPRKWLIRMIFLESIAGVPGMVAATLRHLHSLRRMKRDNGWIETLLEEAYNERMHLLTFLKMAEPGWFMKFMILGAQGVFFNALFFSYLVSPRTCHRFVGYLEEQAVFTYTLAIQDIENGFLPEWGLDSDFKVPDMAINYWNMPEGARTMRDLLLYIRADEAKHREVNHTLSNLKQKEDPNPFVSEYKDKTTPHPGKGIKTIKPLGWEREDII</t>
  </si>
  <si>
    <t>&gt;6822_g</t>
  </si>
  <si>
    <t>MSNPRDFALPLHHTPSGPTDPSLVTLPAPFTVLIAGGSRGIGLGIAKSYAIAKASSIIISSRSSTDLESAASEIASLSPAIKVHTFACDITLETSVKDLLEFTKTTFGGRLDVLVINAGTSPSLLPNPTTGEKDWPFGVTGGTTEDFMRVMNVNMNGPYLLMRHFIPILEESKEGMQTIIQISSAASSYVDADVMPVSYSLGKFAVTRLVEHCLEGHGRNGVCAYALQPGGVKTDLALLVPSGRGWEKALIDDVMLAGGFCVWLTKEKRQWLSGRYLDSRWDIEELERRKDDIKEKDLLKFRLAL</t>
  </si>
  <si>
    <t>&gt;4244_g</t>
  </si>
  <si>
    <t>MAGERISSILKHLTPGSSGLSHITSKNADDIVITLAVRTPLTKAAKGGFKDTELDYLLYALLKKVIEKSKLDPALVEDICCGNVSDGSAAYKLRAASLAAGFPNTVAASTVNRFCSSGLKATQDIANQIAAGSIDIGIALGAELMSAGGDKLEKPFHPEVSNNQEAADCLQPMGQTSENVGKDFDISREKQDRYAAESYRRAEVAQKAGWFEDEIVPIVAEVKDPKTGEVVKVTLTKDEGPRWGTTYEGLAKIRPAFPAFGDKSTGGNSSQVTDGAAAVLLMKRSRAIQLNQPILAKFVGATVAGVAPRIMGIGPSIAIPKLLSKYNITVDDCDVIEVNEAFASMAVYCKDVLKLPYEKMNPRGGAIALGHPLGATGARQIVTGLSECRRTKKRVLLTSMCIGTGQGMAGLFVNEQL</t>
  </si>
  <si>
    <t>&gt;7526_g</t>
  </si>
  <si>
    <t>MKAQTVASAGLLFVLRASAQQVIYSGEGFGTYYYDVQNLNGCGNNFANINSGGVECGWQTATTLNQINSDYVVAMNASQLGQDMSLYCGKKVVVSVNGVASNLPFFIGDGCARCGTGSDTNSNWDANGAPGLDFSYSALSQLSSNACNAGHIDITWEILDETVRTFSPSTVQTPIVEACSGGGPNQGTCQTAVVNAQANGPSHGGACNAWPFSFGNGWFTSNVWCQFYTGAGCTGTASDWIDTATHVSDSWFYSTQSFTCGGYVAE</t>
  </si>
  <si>
    <t>&gt;5415_g</t>
  </si>
  <si>
    <t>MVSNEYKPYGTLNSIFPPKPGFTDANLSSLLGKVYIVTGAASGVGYELAKILYLAGGTVYIAARSTKRCEGAIEKILSETAGASKSGKKTGKLGSLVVDLADLTTVKSGVESFLKKESRLDVLVHNASGHDLEFGTNCLGPYLMTLLLEPTIIHTATLPDTLLSSVRIVWVVSHLQLSTPPDGMKFDADGTPVYRKKFMENYMQSKVGDTWLAILFAERLGKHGVISVSMHPGLMRTELQRHWPLPARLLMSALFKPCLYGAYTELYASFSPEVKKNGGYIMAWGRPADLPPDIPKGLKAESEGGTGAAKKFWEYCDQEIKNYLR</t>
  </si>
  <si>
    <t>&gt;8852_g</t>
  </si>
  <si>
    <t>METCDPELQKELYLSPIERSEDPERPWTMNPSFYKYLNTLLHNCDWGLEWDMISDYDCCYDLGPEDTLSERDENELENFCYGNERIPPPIWPESSKIMEFDWKKATEDPRFAWEEASWRRMIPIQKYTVPTANERFKDYDDERHGRKGFPDLHGDDWLPDRYNPLCRWTYGF</t>
  </si>
  <si>
    <t>&gt;11850_g</t>
  </si>
  <si>
    <t>MAHSYKSAYPSGIEVDDGIKAFFEEFYKISDTPDMHEAYADSFTKDAVLIMASKRAEGRDEILAIRKGMWTTIASRKHIPIKIFPFGNGASEVMLFGTVSYTLKDGRKATDTVAAQNAK</t>
  </si>
  <si>
    <t>&gt;1784_g</t>
  </si>
  <si>
    <t>MDSPASSTKPHISIDSEFGSRPRASRTYSRASTYASSTTSLKDSLLNSPSRKISKFFETIRWKPDNEFGNENENTSLARQDGNNIKTLTRTVIDSFSSIRSRRWTGKEEDQGTSTSRSRSISPLKHRAINQGEVSYPPRRRKSVGDLFTSIRGTLGRASSKNSSILQQGFECQDDLEQSDTPQITQPNITITDTTSMDTAPNAIEMDTTSSNITEVAEVQLDMTVSGEPEEARPKTPDSYLELLIKAYESGPDDKEPSATLSSFLKDLSRSLSPIPEHVGSSVDYEHPEDFSESNKLDAQPIIIWQELEPTCDLTTHKSAPGLVITDNARSEDAKEKIILHVDTQNLSWSIEGTDPFSEEEWKALFTPLSSPHSDLQEIQCQNPLVLTAEPKSYEVPEDGGNLLAESWSFTHTASEREQKEAEVTHPNLNQLGKPVLGLEDLDPKFLQRLKERNERYIDLKIHPEHDQGSQSDMPDDIARSIKSIVEKMTENISSSEIANGGPRSLMRVTDYQKASYSKNDDRDFTLQQERLYSPPASVFHGSEGAESFEYPFKTDTSHFISSIIRGYNILHEAKSYRSLKDVPSQENLHRGSLSEEQILEQSYYLRDLEVSVPWSTISDSSGGPSDEPILDQPKIRRIFELLVPSSAEASPRDGHSEELIFERLYYPKPLELSTTRSAEASSSLFHQPEPLGEKEIEASDQGSIFDDEIFFKDEPDSFWSAGSHRSDPGAGSDEDHVLSYKEMLLDAMTANDINLDGECTRSEFDLQPFQTFQYESGSEVERRELQCIGKQLSDALLMGRESPTSQDSRAEYMGLKLTGKEPSGVMTERAFPVSQADSLAAEVEAMIVELRIFEKELDEAEEGRPSPAFFQEDILEVSHSNIKNSEGSFENAGEDQPIEDETTLESSSTSCELMLDFSSSEVIFPKYERCMPWNDLQEYGASCHPEDSSSDQENASESSYPFYKPVAWAIPDSKIVDRDGLASEQYCVEKGKRSELTNSSHNNVVQNTDTFTVDDDDDILSTTGTNDLRGSENWDSNPWPISHTPDFDFSRLEASRDYIFAYDKIDELALLSMPVDESFKITEEKIADVLPEVVVEPPTPNRLEVDDRAKSVAGTQLSGDDSTQTFLKTTGCYPSSSHLFVPRRLTDTDPIGFARHVVGECERDLSTILSFSGVELGSEQRKRKVDESLDHTFMRDSSFSESEEDYAWNFATIQAVSGEKEKEYFGDDDEGNESQW</t>
  </si>
  <si>
    <t>&gt;1512_g</t>
  </si>
  <si>
    <t>MLSGSKDWRKWVLDEEEALPLIEHAYKVGINTFDTADMYSNGRSEEIIGKALTKYNIPRENVVIMTKCRWGISRPDEPQLNVFASTANDGRMVNRVGLSRKHIFDAVQASVKRLGTFIDVLQIHRMDPDVPHEEIMKALNDVVEEGWVRYIGASSMPAWEFQMLQNVAEKHDWHKFISMQNLYNLVYREEEREMLPYCRATGVGCIPWSPNARGILARPWISADENAPTLRSSDDIMVKRIVQGGSLENKAIVDAIEKIAKSRGLPMAVIATAWCLSKESVNPIVGLNSIQRIDEIVGAIKVVLTKEEVEELEKAYEPRVIVGY</t>
  </si>
  <si>
    <t>&gt;6103_g</t>
  </si>
  <si>
    <t>MQACFLVDFGMTASTGEGFMIPSRKTKSPIQFHRLEKTPTTILYDQDGNVLKIGDPFIGDPEIIHNFKSDFLTRNSSSKKLQKKTEELISDYLGHFCGDLLQRFCEAEDIMKDELEAKWYLTTPSYWNKKDQQDFQDIAREVLINLLPHSVVLADIEEALASCEFLVDHLPITEETWAITCDVGGSTIDTALCLPKNVGGETIPKAYPIDWHGSRHSGNSHGVVKIDDDFEALLRRIATDLQIQNSAARFELRGAVVSDQWRVFRHTFQGESDFTVTLKNDLGNSVNSLLDGECFVQGRTITIKRSLIQKKIFKGFLGHLYSELDTAMSQIAKIPGASKIDLIALCGGGGYMMYPFRQLEARYRGICIKKPCTIKESSHATLAGHRIYQLRMMLHEFLGSIRLGVSKASSEKGEVKTIQWEEKPSRITTFEFSAFGPREKRGHFFYVDKTKSSKTKEKGLGAGALIWKLDVFLGQGIIHLGKKKYAITVECTGIGSGEFNFKAHDNSRELSLDVYRLEN</t>
  </si>
  <si>
    <t>&gt;8550_g</t>
  </si>
  <si>
    <t>MAPKNKYSVILPTYNERKNLPVIVSLINDSFTKNNLEYEIIIVDDGSPDGTATIAKQLQKAFPGRIILKERAGKLGLGTAYIHGLQFATGNFVIIMDADFSHHPKFIPEMIRKQATKDYDIVTGTRYASDGNARGGVYGWDLKRKLISKGANIFADTLLRPGVSDLTGSFRLYKKDMLQNVITKVQSKGYVFQMELIVLAKSMGYSIGEVPISFVDRVYGDSKLGNDEITQYVTGVLSLWTRV</t>
  </si>
  <si>
    <t>&gt;4820_g</t>
  </si>
  <si>
    <t>MSTTTEPKPLAGKVAIVTGGSKGIGRAISLKLASLGANIVVNYSNDAAAASTVVNEIGTEHSIAVQGDASKVSEIEKLVDETISRFGKVDILVPCAGVMMLNDLEKITEEAFDKTMNLNVKGPLFLVKKASPLMAPGGRIILFSTSLCAASTLTPNYTLYITSKGAIEQLTRGLSKELSKKGIMVNAIAPGPTATDLFLEGKSEQLLKMIAGFNPQNRIGKPEEIAEVAAFLSGEGSSWVTGQVIRTNGGFV</t>
  </si>
  <si>
    <t>&gt;6357_g</t>
  </si>
  <si>
    <t>MPITEILVPLFKQDAASIALLQSTTLPMLSSLLSSAPGFRLHVPGHMIEENGVRTAGASKPVVGFSWKKAQDFYSFVTSENFKAFAAQMKEIVLTPSKPQLYESDVEPDAIFSTILTEVYRIKIPNETVAAEAKDNWRGFGSTIEKSTVGQGDEA</t>
  </si>
  <si>
    <t>&gt;3833_g</t>
  </si>
  <si>
    <t>MAYAPNDIYGMIPPPPPAPLETPPSPPKDLPPPPPEELLPPPPEEPMKKKKAGWGTPRDRGPLSIEDILKKKKEADEAASKPKFMSKAAREKLALEKRAKEVEEQKRRVEAEQNGGFAILGREAQEWHAHQDTNRRGSSSVPTGPRAMRHETPSGPGSRRNGTSNGHSNRGSDLRSSGDIAPPTKTAPASKKASLAGEKRPANGEDTQAALIRTRYMGADTNQSTFSAQKKRRRTTEKKFNFEWNAEEDTSPDYNPIYSTRVEANFYGRGRLGGFADDIGENGALKYAKALEERDGEAGGARAREMLEMERRRKEDAGGRNSLDKHWSEKKLEHMRERDWRIFKEDFNISTKGGGIPNPMRNWAESGLPKRLLDVVEEVGYDQPSAVQRAAIPIAMQGRDLIGVAVTGSGKTAAFLLPLLVYISELPPLAEFTKNDGPYAVILAPTRELAQQIEVEAKRFSKPLGFTCVSIVGGHSIEEQIHNLRNGAEIIIATPGRLVDCIERRVLVLGQCCYVIMDEADRMIDMGFEESVNKILDALPVGNEKPDTEDAENAQAMSRYLGGKERYRQTMMYTATMPAAVEKIAKKYLRRPAIVTIGNIGEAVETVEQRVEFVSGEERRKKRLNEILASGEFQPPIIVFVNIKRNCDAVARDIKHMGFSSVTLHGSKTQEQREAALASVRSGGTNVLVATDLAGRGIDVPDVSLVVNFNMATSIESYTHRIGRTGRAGKHGVAITFLGNEDSDLMYDLKQMLMKSSLSKVPEELRKHEAAQQKSTRGGGGQKKIEDGNFGGKGAGSGW</t>
  </si>
  <si>
    <t>&gt;1514_g</t>
  </si>
  <si>
    <t>MTRSFFLLGAIVPAILACDNPDNDACASAFTASSAQVATFCATYTASSNTVTTSLPAYATYCSNKPAKISSACSCLVKSTGLATSVVKAATSTATSSTVANTTEKTTATSTAKTAATSIATTLSTLVKTTATSTAKAGSTVSSNNIKATTSAAVVGAGTACTASLYAQITSVVASCTNIVLDSISAPASSAIDLSDLKDGSTVTFAGTTTFGTTVDSDFDPIVVSGNDITITGASGHSIEGNGAAYWDGQGSNGGTDKPDHFFVVKDVTNGHISNLNILNWPVHCFDVTGCTGLTITGLTLDNSAGDASNSASGSSAAAHNSDGFDFSSSDNVILSNTVVKNQDDCVAVTSGTNVTVTGMTCSGGHGLSIGSVGGKSNNVVSGITFSDSTVSNSDNACRIKSNSGTTGSIKDIVYKNIVMSGIADYGIDVQQDYLNGGPTGTPTNGVTIAGVTFSNVTGTVDSSAQDYYILCGTACSDFTFTDVSVTGGNTASSCNYPSTGCPSS</t>
  </si>
  <si>
    <t>&gt;11859_g</t>
  </si>
  <si>
    <t>RLN</t>
  </si>
  <si>
    <t>&gt;6281_g</t>
  </si>
  <si>
    <t>MQHISPSSLSGLPSRISYLSQFLELSPADGEALLAAKPLIAPLIPTVLDLVYSKLLSFDITAKAFVPRNRGYEGELVKGVEELSLEHPQIAMRKDFLKNYLVKLVSTTDLTPSSPFWVYLNNVAIMHTGKPGFKHRENRPDLRVEYIHMGALLGYVVDIVVGAVMGMEIENAMKGRVIRALNKVVWIQNDLFAWAYLEDAAKGEVGAGETPLSPPAGGKDAGKCPFSG</t>
  </si>
  <si>
    <t>&gt;7936_g</t>
  </si>
  <si>
    <t>MNLILSSFPSDASSKPSPVLGLGSFWYDVRNLPKDPTTSYAGKTILITGANVGLGFEAAQKFAALGASTLIFGVRSLEKGATAKTLIEKNVKCPSNVIQLFQVDMSEYNSMDRFAKEVSSKFEKIDIVVLNAGVGSSSFCLGPEGIELTLQVNALSAAYLGILLLPKLRATAASTGRPSHLEFVTSVSHKMVPEENVSPAESGRILDRINDKATFNVMMRYPESKLLEMWLMRQIAARTSPSEVVVISSCPGLCKSTLGRDLSMLLKVVDGVLKGVFGRSTEAGSRILVSATAQGEEAHGGFWMNDELHRPGELVASEKGKKLSDGLWKETLDIFRKHNPSIEDNLRP</t>
  </si>
  <si>
    <t>&gt;4237_g</t>
  </si>
  <si>
    <t>MPKYIVSLRKGLSEEQYAEAYKHATDQGGNITVKYERTGVAPGYEYENPILRRRGPILIMHRVEFPNDAVTTLEDCPYKYAVEATQDIKTQ</t>
  </si>
  <si>
    <t>&gt;8834_g</t>
  </si>
  <si>
    <t>MDTDSVVDTEMDQEHDEGTPQVKAEDSKPTYKSFKKKFRKIKVKFDEAMRLNNEYYMQEQQAVKMAKRLAQENDELLDILLDQNNSAQMPLDKRIDISSPAPGLSPIPPLIKDEDLSTSSELNTPASQAILSEVRTMIAERGSERIPHNLPRSLASLLATVPHYNVLSAPPESLAALKPDEGQTAPLSYLTADQLDDYLYDLDATIGAVPSVPQPPAPPSSNESLSFANIHSPYNWLRKHVPNIFLQDGEGSEKSHGKPGALRGAGKRASIPAPSKPGALEFVEEDGLEYDASLTSAAMKVEKKRKRAPEEDDGGYHPKLGTPADGKGKKPRTARKKKNGDASEETPAKAPGSRRKAKPKLSSEVAEPAAEPS</t>
  </si>
  <si>
    <t>&gt;8272_g</t>
  </si>
  <si>
    <t>MSEIETAMAESVSKFASDVIGPKVREMDENEAMDPSVVEQLFEQGLMGVEIPEEYGGAGMNFTAAIVGIEELAKVDPSVSVLVDVHNTLVNTAVLKWGSTELKKKWLPRLATNTVGSFCLSEPISGSDAFALATKATKTESGYKISGSKMWITNSMEADFFIVFANLDHSKRYKGITAFIVEKGTKGFSIAKKEKKLGIKASSTCVLNFDDVEIPASNLLGKEGDGYKYAIGLLNEGRIGIAAQMTGLALGAFENAAKYVWNDRKQFGQLVGDFQGMQHQIAQSWTEIAAARALVYNAARKKEAGEDFVQDAAMAKLYASQVAGRVSGLAIEWMGGMGFVREGIAEKMWRDSKIGAIYEGTSNIQLQTIAKLLKSKYTS</t>
  </si>
  <si>
    <t>&gt;635_g</t>
  </si>
  <si>
    <t>MASFPGSSKEPLSATPLDITVRFTTSIPDLLLDVPAPDETTVVALKHLIRTKLDPPTSNYRFRLIHSGKLLKDGDALSAVLHIPSQPPQNPDPKDKGKGVGVPAPRVYINCSIGDVLTPEELSAEAAAAISSLSKIKKDGRNEGRNSCQAQSATTTPVPRGFDRLLSGGFTPAEVNQLRLQFLSIQSNIHTPDTMPSPDTLRRMEDAWIDDNAGNAGVPGGGGFDFGDDGLGGGALDDLLWGNIIGFLWPLGCIGWAIREGGVWSRRRQIAVFTGFVLSLTFGMLRVVS</t>
  </si>
  <si>
    <t>&gt;1574_g</t>
  </si>
  <si>
    <t>MPVFNRYQYKPLCTEEEARFIILGRAKDSREPLTCSIIQCPRADTLEYCAVSYAWGKPEFSENLEIKCDGDTSYLRITANVNNLLRRLRACSVGKYLWVDAICLNQADKDETAQQIPLMGPLYEKARVVHIWLGDTDPMTGAVFKFIREANRLPAVKKWEMAHQMVKVIKKIFGNGLGIRYFLELANRPWFSRRWIIQEACLAHEATVYCGSYSMPLSSIFLAAIRFQTLDLADYPIKVMANLHRQTTKLTMLELLWHFHEARCLDPKDRIAALFGLLSEEHQFHLEYSAQWTEFYKRAVSSILRNGDNDTGLQLFLHLFEFGPISLPRNTAYRSWVPDWTQSRRRVLPYSSWIRNPDTYEIYPTSPGSFAKATMTFQDDALQIH</t>
  </si>
  <si>
    <t>&gt;9224_g</t>
  </si>
  <si>
    <t>MSTPLTNIRVFVHWAEQTVFAGEDIECRITFKNIAATPPPPSRSTLHPPPANGFATGGLRIAPTAQVKGKASLSPRPAQFSRGHRTTLSLNAPTASVRSQSQAASSTWNGGASRTDKEGNTHKRSVSIISIGASEALTEDVGSQASFPERPSRSSKPSRGHGRSASLQIIPRRHGFNGSGGPTSGESPMNHRSATHPSPLVLSFSSSNAYDIMPEGPTRRQSGVATAPNTPKPNGFQFARRKASPSFSQNFKFPAQSSPNSGDPGTTGGPKVPIAQENGRLLSPISRESIPSISEHVAPMTRVLSPASVVGTPRSSGEFYSLSNNSTETLASEYPSQPPSRMPSYVGHTRRPSSLAPASHHRPPEILMMGYAQISGSFTLDGSLISQSPFEEVKRKGAVGGQGGGVIGVETNRRDSGLLRSFAWGNLGDSLGGLLGGSELSSMKDMRGIASSRSIPLLSTPQSILFVDLKLTPGESKTYEYSFKLPRGLPPTHRGKAIKISYKLVIGTQRPGGAKEQQIKSVEIPFRLLGSVNDHGEILGHDLMAPYIILRDQARVKTLEEPLGSRPPSLKSLEVKPASTNAHDSTLGEFLSYVDELLSRPRQTSSLGFLSPTDAVGSRRLSSVELPTTAKQAIDMAILRSNVATESRQSANRFEIARSGKRVAVIMLARPAYRLGETITVVVDFTDTEIPCYAIHASLETSEKIDNAIALRSEASILRVTRKIHSSHSESTLFARRVLFSPTIPISATPEFITSGVSLEWWVRIEFVTPRLLRDFENTQRYTELLEEVSRDDRGTVFAAAETLDCESFEIAVPLRIYGALTRNTDRDEMDEEGLVV</t>
  </si>
  <si>
    <t>&gt;2142_g</t>
  </si>
  <si>
    <t>MMIKESHIDVATKADGKEGSMRILLFHPNIPNYPQARFPGVVLFSEIYQVTGPVARFARQISGQGYIVAAPSTYHEFTGPEPLAYDVPGTDAGNEWKTTKTLAAYDEDAALAVTTLLSLKTCNGRVGSTGMCLGGHLAFRCALDPRVSSAVTFFATDLHIRGLGKGKNDDSLARSKEIKGELAMIHGTLDNHVPPEGRDLIRKTLRDNGIIFSWYEVAGAQHAFIRDELSRGRYDPAMTKICFEILLELFGRTLKLDLGAHDGVAHEIEHFC</t>
  </si>
  <si>
    <t>&gt;4298_g</t>
  </si>
  <si>
    <t>MKRLRAVSRISDVITLQKSAQQTSRLFTTALRLSTTSPAPLLPFSTTTPPSVLLRHRAQPLVRHASSSAPSESLQKTPLYDVHVANGGKMVPFGGFSMPVQYSSLSVSESHHWTRNHASIFDVSHMVQHRFEGPGVNVFLERITPMSIKGLGGHRNGLSVLLNETGGIVDDTIVTRLGPDSFYVVTNAGCREKDLKYLAKELDAFKKQGGGDVRWEVLGGWGLVALQGPESKEVLKALIPGEEGEALKDLLFGQCRFMKVKLSSGELSSDLLVSRGGYTGEDGFEISIPKKETVAVTQSLLGSLGPGRVQFAGLGARDSLRLEAGMCLYGHDLNETITPVEASLSWVIGKDRRETGGFHGDSVILSQLAPKSKGGAGVERRRIGLIVEGAPAREGAEIVSLEGEGLGKITSGCPSPTLKKNVAMGYIKDGFHKAGTDVEVIVRGKKRKAKVTKMPFVPTSYWKGVAP</t>
  </si>
  <si>
    <t>&gt;2769_g</t>
  </si>
  <si>
    <t>MSIVADQIRRLDAQLDRVQLLPCSIPTEQGQRIPSSSRIERLQEIIKHLSTSSTSSALLSSWRVGLLLESAEFEEPAAREDISREEYRSGIEGEGARQGDGWDRRNGIKEDEAKELERELEWLLVSKATIQVYGVLLNTLLEGTIPLSEDIWYWDEVLGSYTWSSVYTVQTAPIRFWGWVREIYGDTKTRLERVRRGSEGAINVRGIRMGLGDQWTQFHVLVNESVRERSLGNIQRRVMSPIALCRDEARINQARLRRLREMGASGLGVLIDEGLSFDVSDDTTELTSKMEDDGQEWKVVVERSVALMDTVLRNVTTLETGVSDFEDTVFASVEDDPEVFGRDIDTTETARPAKIARRLRQILNTRVPNHITTSRRLAFEYGRPSKLTRYWLPASVLLLSSTTILRIFVNRKADIIAWIRDLGATVQDFWFNWIIEPTKSLIGTIRHDKDSEVAIMSKESLRGDRDSLERMVVDFAIDNPQVSGQTALSEAQISEIRAKVKEGDLTPVLRAYEKDLRKPLQGAVRGDLVRTLLIQVQKTKVDVEVAISGIDALLKSQELVFGFVGLTPGVLVCFAAARYLGGVFGSRRGLRQGRKAGQTFRVLRNIDRILTVATPTQSNLLSYKDHGLLLCEVHVLRKRAQKLFPGEIEREFLEDVDDLCNINIGIAAQLKVLERIRWGYAKWLR</t>
  </si>
  <si>
    <t>&gt;1026_g</t>
  </si>
  <si>
    <t>MDPLSVAISVFSLGSAIGKAAIAVTGFITDVRDAKADLDKVSRELVSLQGSIEALKGLNQNPALNALSIPQALKHNLYTILGNCKKDVTAVERLLNRLRSTGIRGKIEWTSSGRTEMNRLRSSLESNKMSLGISIGMINLTSTGDVKINTEAIREIMSETSTSVEVIREDVSTIKDSANVFQQNTNRLLSTTNRIAHSHEELLAIVRDLQRQMQELRLHQQTEGTPDTEETRTLELAQRVTDAALHHDENSSLSIFIASIDEDEDELFAAQLQREEYRHDFIANSSPPTPQEILRSPVLQGTALPATPTPEASSSQSNTVDLDFLEALRLQEEEYAEFPESEPAASPIKQYSYPQNLAEITSNLLCPSASKTDRAFREAMIYKTSISLQRKSRPRALDDLITGGADVNIYLLDCRPLHLAVTESYIPLIHLLLAYGADPNMTNAHNSRSDSTRETPLHFACGNVPLSLEMVKLLVSYGAKVNVKDNRQRTPLHNACILGHLSTVRYLINHGANRTSFDVDRSTPLQLAVSARKFRVATLLLDFSGTSLYELHVRNNDSQGVKDILRGVARDIIAADGITVEDLLRKIEDIESTARFNS</t>
  </si>
  <si>
    <t>&gt;6166_g</t>
  </si>
  <si>
    <t>MDIKQIVNSKGSKAAAAAAAAAAANGSAQDLRLMHSISQVNGMPMPDTGSERGNSPHDSENSRYSAPHYGQMNSMNGIPNPMQYPSPTAMQNPLPMMQQTYQPNNDYANNMVQQESQNPRPRQAADPTAQKAFPCSSCGKGFARRSDLARHERIHSGVRPHVCDYAGCGKQFIQRSALTVHKRVHTGEKPHMCERCSKPFSDSSSLARHRRIHSGKRPYKCPYADCQKTFTRRTTLTRHQNHHTGTVEEAAAATAAVLATRAGSNRNSRQRSDGEQYSNHESPMSTPSPGQRTISASPNSELAPMNGMPRQPEYGYMNNSPLPGHLRPEYNMSNQQPQTTAVYQSGMRPTSHPTGYGPPSILEPPANMERQPGSANGSPHMSAVGWQSPSHNMPSPSQSNAYVYPDPDPYGASAAMGPHLYYQNSNIRRPQSTEPDGGYEVKPRPNDLWQAAQ</t>
  </si>
  <si>
    <t>&gt;451_g</t>
  </si>
  <si>
    <t>MFQLLLLSAIISLATAAHRSAIPTPTPTFVVPAPPGESYTTGYPLCGIAGFTEAIGNYTEIVEQETGSNLKRCLDQCRGNSTCESIAYNPVYTECLFFDRTVEETYLIADNSSSFIHYDLKCNVKK</t>
  </si>
  <si>
    <t>&gt;455_g</t>
  </si>
  <si>
    <t>MARKFGRSFEPFDLLPIASLNYRELGKVKVDCQFRQSKSLWGVYGVNERPTGVIYIDLKFDQPKGCRLSSATVLVTLEGKDYSDVSEADKTLTTTAAASNSVHMIDRYGPKHLSGQEKLVAVKRTYNGTPNFNVLGNGFGGLGMNVEKAGSYSSRWTFKGVLEPGMSAKDKRGKDARGTVYRSVKWELSENDIEAQSMHSNIIHTGFAFHHEGKPCYLCVEIDGKLQRTRDRFRQMLKFPSEHRKDQGSTLTLIDLSHSENYTQRLDPLVDGLDKAMEYENYTEISSTVPDALPAFFHGEQQPNINTSIGQSTNAQTSSQSKFLQRTPPFNQSQPQGRIDQAQPQPYFDAFVTTASDPLVECLSRALDPIHVPDFQPRVHEYAPSAASSDQSGQTTLVGERTPHEEVLDISNKEIQNKEVEAAQEAFLRLSKSPAFLIFIQFLASLFDLFGRTSVGRKEVESIGETES</t>
  </si>
  <si>
    <t>&gt;5042_g</t>
  </si>
  <si>
    <t>MAGTTNHSPSLSASSKQSHQKAQVEEEQENETVIPVIVRSPHPPQPSTFDAASISSNDTKGRDSGISSISSSPSLESLTTSFITSEPIHLNLRTTVSADEVLRIKCYLRKLKRALWRQSEAANNLNVNVELMLQKKEVQIMAIKWTDWRKKGKMLREVWVAREGMGRCLSGRDVYLMASLRIVSESQASFQDDDAGDQELRESGEERLKKATGVNSIKNLADKMKVLKEDLRTQARLDKEIRVVVSKGIDSNVELLPDSAFERLSMERFRWFVEGRLLVVEETQDKMLKLLEALDGVISVKG</t>
  </si>
  <si>
    <t>&gt;2397_g</t>
  </si>
  <si>
    <t>MPLNVPDAQSHEFNSENLLTILEWKIRTIPVSEGPLPPGKIITEESRTLEIFQLALLVYIERASGSSPGQSESMRSRLNRAFVIFSQLKTWQRQFPLLILGCEARADEDRIVVLDLISRTEENTNVRNIRGMKGIIQSLWAQDDLAERELNYANKIQAVISSSEILPSFI</t>
  </si>
  <si>
    <t>&gt;8750_g</t>
  </si>
  <si>
    <t>MKFSSFALIALASLALAQDPPADGDSSAVAPAGDAPPADGATPPAAEAAVAPPAGDGATPADAAATTSASATEETAAPSADKKPADGAPPADDAASTPATGSSPPASDTAASPAADASSSAPSSTASSTPPAPSAGTYQVIPSSGSSTKSTYLISVGRDNKPTFEPTAIRPKDGDTVRFNFLSNHTIVSANWGFPCQDNGVWSSASHPVQNSNGVSYVDFHVVSEKPIWLFSTGKDECKEGMVFAINPNDDKQLESYISRSKKFNGKKGFKGKREERVRRGEVDWE</t>
  </si>
  <si>
    <t>&gt;8124_g</t>
  </si>
  <si>
    <t>MSLFPPLQALLGREIEDPEEEAFLLFSQSIPSQNLGFVDATATHLELSIHHRHLAIHQSPTILSSDRGGGTTGAVVWKITPLFASWVTTPSNFLFKHDILGKGATVLELGCGISGIIGLVLAPLVANCILTDQDYVMKLLRRNIAENRGNVSSAANKGRKSAPKSKRGGSAKAGESQVASNLSATSLDWETDQITSVLAGSEDGSGFDAVIACDCIYNDALIQPLVQTCVDACKLRLEGGREKGKPTVCIVAQQLRSAEVFEGWLVEFFKAFRAWRVPDEELIDGLRSNSGFVIHIGILR</t>
  </si>
  <si>
    <t>&gt;11879_g</t>
  </si>
  <si>
    <t>MHESEPDLVLEDVQCAGRPPHSRWDICCNGGLITTMEEHTAVAGEEHSPVRLVTQSFCHPHIHLDKCFLLSHPKYADLEIEKGDFAEAMRLTSEAKARFEHDDLMERGRTLIEESIGFGVTHMRAFVEVDLGVKLKCLEAGLALKEEFKDRCYIQICVFAQDPIFSYPDHGRAMMRLLDSAVSRPGVEAFGSTPYVEKDGKFERQIRNIEYTIKTAMRYELHVDFHIDYNLDVKTPCMMVEALKLLRSMKWPTNYSMPNYRTIIFGHCTRLTLFSEDEWRTLCELARSMPVAIVGLPTSDLFMMGRPLEGEEGGQRLRATLQIPHIIKKYSLNVVLGVNNVGNAFTPQGSCDPLSLASFGIGLYHAGTKKDADLLLSCISSRAKLAIGIDPQTSYDIEVDRGVPADLVIFGSQPAATGRFRARKTTQEVVYEPTQDRITIFNGKIVSS</t>
  </si>
  <si>
    <t>&gt;7171_g</t>
  </si>
  <si>
    <t>MADQQPSITSILAALAAQRPNAAATQTQQSAYHQAPPQQQPQNPYGAPSYSLPQPTNSGNVDLSSIKPVSSGTVSISDAIAKAKAIAAEKGVSYDRPPLYPQDPRLSGGRPYQPSRSRSRSPARRDTFRDNFNPYRDERRGERAPVGRDYRERSFSPGPRGRAASGAFSPPHGGGAYPPRDRSPGRGADENVESLSIESNLVGLIIGRQGENLRRVEAETGCRVQFVSGPDENSPYRQCKLTGSRASRAKAKAEITRIIDDSGMAANARAAAERARDAPVGRGSSHQPALRDGEDSMQIMVPDRTVGLIIGRGGETIRDLQERSGCHVNIVGEQKSVNGLRPVNLIGSREAATKAKDLIMEIVESDSKGAGTKDRAPAQRDSGRDSGFSGGYGGEGGDKSSDSILVPSDAVGMIIGKGGETIKEIQASTGCKINVSPKSGPNETEREIGLVGTQKAITAAKRAIEDKVEAVAAKNGGGSSRNRAPQNSDYGDRTYSQSQPSYPQQPGSTAQTTAQAVPGTGAEDPYAAYGGYQNYLALWYQAVAQQQQASQPQGDASKPPGTS</t>
  </si>
  <si>
    <t>&gt;11881_g</t>
  </si>
  <si>
    <t>MRELLRKSSQPASLSFVAGDDKYGEKLTTTKEEDESTWHSHNTNLVLQASSRSSTAKRIFRELRNIRLSNMLFISAAPMGNSLGKVLASIEGPLETPYEGGVFFITVKLSQNRQKAPLMRWNPKLSTESRSNPVEDKSNLWYHRKTGEILWSLGALLTALCGLLAAPDANDPLVPEIAQKYIEDYDDYCRSAKIYTQRYALAPRPRQQ</t>
  </si>
  <si>
    <t>&gt;4789_g</t>
  </si>
  <si>
    <t>MPNYFRNQLVLPLSFPQFSQLPTELRCQIWNWAAPRRSRLIQICYDTETGTWLACKDACGGLPLSLISKESHGVFMKPYSPAFGTLVDFLEDVIFISDPIFTIRQPQNVFLTCKSASKLRRIAFTRDICLGLMESEATFGALCRSLPALLQELGSLIHFIVSVSDDGAEFYFDFPGESDNEEEEEEEEEEEGRDDENGEELENGDGELALDGQDHDQELEAEIIGLDGEVLSTEGLEEQELYDLEQEAVATMSKGYFRQVGDIRFEDIRYIDGDEVRELMGDLTYECAHHQDQNPDWVAPKISIMAIRYGLKPIGNFTYPVGFFGDHKPGDDEPRSLLNHFVDVKAEWHVGDDGHDMLHSSST</t>
  </si>
  <si>
    <t>&gt;5839_g</t>
  </si>
  <si>
    <t>MRPPPRPSTTRAHSVVPPSRPDRSGAASPVGSVVSVATTHGGTKRKEREFERDDVEETNINVVVRCRGRNEREVRENSGVVLSTDGVKGKSLELSMGPSALSNKTYHFDKVFSSAADQAMIYDDVVTPLLDEMLAGYNCTIFAYGQTGTGKTYTMSGDMSDTFGILSDAAGIIPRVLYSLFNKLDIDDAESSVKCSFIELYNEELRDLISPDDNAKLKIYDNEKKGHTSVIVQGMEECYIKSAVDGVKLLQDGSVKRQVAATKCNDLSSRSHTVFTVTAYIKRTAENGEDYVSAGKLNLVDLAGSENIQRSGAENKRAAEAGLINRSLLTLGRVINALVDRGTHIPYRESKLTRLLQDSLGGRTKTCIIATVSPAKSNLEETISTLDYAFRAKNIRNKPQVNQKINKKTLLKEFTFEIEKLKSELIATRQRNGVYLSNENYEEIRTVSESRRIITEEQAAKIEAMEINLRNKVQELYSLTSNFMTLKKDNESTKSILDETKSVLDQTEFVLSTTRLRLAEETVIRKAHQETEEQLSTVGSELLSTLSRTVQDVGGLHEKNRRKSALQSLNRNTWDLSQAQVSEVTSLVESRVNDFRANQEELMEAVSDRMQSFVAGELGKLSATQTFLEENIAAFEGSETEVAEQTKTAKEEMDAVLEEIKVLREDVKTRVGQGLQGLSVAAERISEEVISELGAFHTQLHTSYSSLGRDFKSLFEDLLKHVNSQKAEAEALRQQLVTASELAMASNTSASARLDEVLREERELAAADRQLLLQQITHLVLSQGESQDARLASKIDEVRKDVLASKDGFEKTRAQYTEGMDVWNENEGKLVEEVLQSRETLKSKLKEDWVAANTHNSSLQHTSKSVHAETVRIVDEQMKDMETQMRALDDFVTSAKEQNTQHHDSHGQSLRNLSNTVKDSYKNIGEHFTSTYERIHDLGDEMKIKTSTLQESLQPLDDVLRQPLTQLRENIKHTTLHEYEPTGETPRKTEYSYPTILPRTDDHEKLIEKMRRPAKNPRRGPSPMKSPSKSMGPLTSIPVVFNDEPSASFSSSMREFSKSVGPGMGLVSLSTLGRKTISHDERPSTSGSSGLREVDANINAGGSLVTSPILGSVTEGVEEVVQVEKVLKKSVGKLPVLRSGKKSAAAGLVVVPEGRENVNVLSSSGAATGRRRSPRTH</t>
  </si>
  <si>
    <t>&gt;6376_g</t>
  </si>
  <si>
    <t>MSTPDIGRLDLSDSDSEDLFASPTKATRKPDLKPSESTNVPLRNGESKYDAEQAREETLKRELRSVQSVNEVIEGVISSLESAKGNMDTVSQTITSASTLLNTWTRILSQTEHNQRLILNRNWNGATQDVADIESELVLKAQAAERKAAEEERRREDARRRAEDEERQRQAGSHVRGARGTRGRGRGRVTARGRGSVYGAGYVAPGPRGSSQAGRSGSGIGRGIGSVRGRPRGTR</t>
  </si>
  <si>
    <t>&gt;4518_g</t>
  </si>
  <si>
    <t>MAPGAEPAEEYEYEGLPPNFSLLQNMAAGAFAGIAEHTVMYPVDAIKTRMQILNPTSSAIYHGMIHGGYRIATGEGVMMLWRGMSSVVVGAGPAHAVYFATYEAVKHVMGGNQAGVHHPLAALTSGAAATIASDALMNPFDVIKQRMQIHNSRKIYKSLFDCAKYVYRSEGLSAFYVSYPTTLSMTVPFTALQFLAYESLSTTMNPTKKYDPWTHCTAGAVAGGFAAALTTPMDVVKTMLQTRGTANDAELRNVNGFMQGMKLLKRREGLRGFFKGVKPRVVTTMPSTAICWTAYEACKAYFIRQNDRAV</t>
  </si>
  <si>
    <t>&gt;6451_g</t>
  </si>
  <si>
    <t>MPLPDHPITVNGGCNCGAIRYRANIPALAKRPIHPSHAGMNISNPCRLPMIVIDHCNGCRRATGAILPLWLCTPLAFITSSFVLRPPLHSSRTQESTTEEIQAPKKLDEHEERTPWLPASDIFSRNSKYDTYLSMYESSPLRTRFFCSRCGTNLAYAVVPMPEGWVDMLDLVLGSVDREDLETEALAPERHLWWDCGIPWVQEMSKGYRDLIKHPFFKVNEVIKEDD</t>
  </si>
  <si>
    <t>&gt;2519_g</t>
  </si>
  <si>
    <t>MSSPIRVGIIGLGPVTGSNLPGLWGSTAHLPFLMASPKYQVTAVCNSSVQSARTSIDAHHLGPGVKAYASAEDLADDPDVDMIVITVKVATHYALAKPALLAGKDVFVEWPLCATTAEAEELTKIAVEKGVKTIVGLQARAWPLLLKVKELVDSGRIGKVLSSTVVGTFVIIPTPVWAAGAEYYLDLNSGGNNFTIFFGHFLDSFVHVLGPFKKLTSIFKNDFHTTNIISIATGQITYPNHPITTPSQVFVQGTLVSGAVSSLSYSTTGSGKTTDGNGIKWIINGTDGEIEVTCPEGQWQMDLPGAVLKARIGKGNEVEVVELEVDEVKELKEMTAPGTNTARLYQAFVEGKTEKYADFNEAVETHKLLDLIREASGNAYLMD</t>
  </si>
  <si>
    <t>&gt;3421_g</t>
  </si>
  <si>
    <t>MSTSTSTSVPTPRIPLKSDFPPSVTLTITPPSTGPPLNMLLLLHGLGDTNTPFTTLAQSLHLPSTTCIALQAPSPIPALFTGDDHASRPAFHWGDDVLFDQGTGGLDLDAGFETSGKVLTTVVREVLMGKCGYDARSVFFLGFGQGGMAALGFVSSSSSSSSSEQAMEFGGVISIGGRLPSSCLTEGKGTKNRTPVLICGGARSTQVTRSAVDGLKRVFGDVEYVKWEKGEDSMPRNREEMMPVMSFFARRLRSRAGVPEGAVEIS</t>
  </si>
  <si>
    <t>&gt;4678_g</t>
  </si>
  <si>
    <t>MADFHGIVAGVLGLLPICREGFEVLINVLATPRTLDLSVGRVELQRDRFEEWRDIWRDEDGAQDLRFEAFAKGNIISARRILRQLALIAQALFDAHAWEDKYGIKPSHWPDRETKDLAKYRLKEGENLTNETQGTFLERCRNNLSFVRKCKFMLKKTNAPWNNLIDLLRLYNEDLATYGPKFELGRMVRREFSLLKLMHVDELRRRALAADYEEKHSQVEDENTTRYHDLFLSAQFTVVNKFERKHSAVGFTLRDFRIEPTYTISSSSSTMALLFDYPTKKEHRVVLIEWMEDFDRDIVKETTTKTLILATPKPPQLLLPTCYGMVEDREKRRFGLVLAPPPHIRGHLPPLLPPGAISEKRMPTSLAELLERRHPSCAQGQMLDLGIRFHLAKKITEAVNMMHCVGWVHKNIRSNSILFFPAANMPSRGPPGPASGFPQPLGYDDPMFVGFGQPNVDEIVPEDDYYEDDEILVDHHGQRLMRITKRAPDVNLDYYQHPDKRWNPSLKYSRVHDIYSLGCVLLEIGLWKPLHEVVAVEDEDFERVKRGFLQLTMKLDGMVGSIYGNVVRKCLAIKNNERTEAEIRALSNFLPEVGASLDKCWA</t>
  </si>
  <si>
    <t>&gt;6349_g</t>
  </si>
  <si>
    <t>MADPKIETTPSGAASYPEKVPEDRKHSVFYDDSRRKDKILGLSDNVTGEIKNPLIGIPKAQLIQDVEYFARENDLNDITPYLIKGALVAQSPHHIGRIPELNEEDRRALSEETTHRWRHPRVLYLTIILNSIAAAIQGWDQTGSNGANLTFAIDMGISDNAKYCSGSTCSRNSWLIGFVNSSPYIAICVLAAWLSDPLNYYLGRRGTIFLAAMFSLLAPIGSALTQKWGQLVACRVLLGIGMGLKEVTVPVYSAESSPTNIRGGLVMSWQLWTAFGIFMGTCANLVFVNSGSIAWRLQLGSAFVPAIPLVLGIWFCPESPRWLLKKKKVAKAYRSLLRLRNTPLQAARDLYFIHAQLQFEDAFVEEAGLRKNSNMFTRFVELFTIPRLRRATQASGIVMIAQQMCGINIIAFYSSTIFSESGADNITALLASFGFGLVNFVFAWPAVWTIDTFGRRGLLLFTFPNMCWSLLAAGMCYYIPSSSRAHLGMVTFFIYIYDAFYSPGEGPVPFTYSAEVFPLSHREIGMSWAVATNNLWATVVSITFPRQLKALGVQGAFGFYAAMNFLALLMIFSWLPETKQRTLEELDYVFGVTTRRHMNYQWGTVLPWWFKRYVLRRNDGTPSPQLYKFEEEEWTTGSDDAASDKGISSGRDVV</t>
  </si>
  <si>
    <t>&gt;266_g</t>
  </si>
  <si>
    <t>MHRTALPISALPAWARLNDVTFLDVKVSELGSDDGGSSTKGSGILAERRLSSREVFDVPRLMTVPHELVLGAEFVEEFAKVDGAFRELVGLVGGKNTRGDVMLFLLMQVTIASGEKHGKGLCNPWTEYVKMLPGDVPVPSLWIEPERVALIGTSLETAVNSKLAALTQEFEEFREKTSSIPWCQKLWWDKETADIEDWALVDAWYRSRCLELPNSGECMIPCIDMVNHSSEPTAYYEKTSNDGVALLLRPDMDLELGSEVTITYGTSKSEAEMLFSYGFIDEKSSIQSLVLTLEPFPDDPLGKAKVAAFTKMPAVQITMKDGGIVWDSPFLYLMCLNEEDGLTFGVLQETDGSHSQLKAFWQGSDVTAATDTFEALIYDHPLKDVFKLRVVALLHDRVREQLESLYESEAVLKTPQIQEVTNPGRLRSALQLRQNETMILENAFAAIDAQKTGLLGSEVVLQYLGSKVDEHVIETEESNNEEDDFS</t>
  </si>
  <si>
    <t>&gt;6318_g</t>
  </si>
  <si>
    <t>MSLSSSNNKAPQIHQNPPPILHPPFSLESAAHFPEWHTRLPATFYRPGQSFGVGLSPQDDMKAYLSTELLTPKLALIHDYIWLSGLPHSAHALHRQILLGRSIFLTENPDEHLVWIENRFFIKPLPEFLLSYSAWTGHLQHDVALHQSACGLLLSYTWLVRHRSDYEIAIHNHLLPANLTWESWIKLASSFLAHVDADSLTQVSPRYHYGELRLTRLNSIYRLMPAFFSFQNFSRGFMRVPTWYKAFFQKNFAWLLAVFAFISVALGAIQVGLATDKLQASTAFVELSWGLCILTLVVLLWVVVVIGAVWAGLFWFHLLSTWRYAKKVEEDRRRKGGVYLDEEHD</t>
  </si>
  <si>
    <t>&gt;1253_g</t>
  </si>
  <si>
    <t>MPLYSPNRESWGLGRTITAIGTTVSTLDDSSETPVGAFTSHLSDVFTDAWNSVQFLLNAVMVLGDLSYISTQYTAGTYSEPIANYFDNGNFLYTLTPDQEQSISDNLTQYLQSNLIGFLLTADNWWILQDAYTEADCPGISSGKWLNGHCYSLELFGSGYTDSSNSGESHTTYSVPATSTTLASLSTYHVDLVDLYTSSVDCQAGHSYYGGNVTLDYTAIADSGKVTVPPCFYSLPVFYVSPSEDVVTNGVFANNPCVVYENNNTATTPVAGLTFFPPNIASYLSTNSEYCCTTAPREVASSQLGLLGSL</t>
  </si>
  <si>
    <t>&gt;5284_g</t>
  </si>
  <si>
    <t>MAAPGTQSLKCVVTGDGAVGKTCLLISYTTNAFPGEYIPTVFDNYSASVMVDGKPISLGLWDTAGQEDYDRLRPLSYPQTDVFLICFSIVSPPSFDNVRAKWFPEIDHHAPAVPIILVGTKLDLREDPATLESLRSKRMEPVSYDQALVVAKEIRAHKYLECSALTQRNLKSVFDEAIRAVLSPRPQAQKKKSPKCTIL</t>
  </si>
  <si>
    <t>&gt;6973_g</t>
  </si>
  <si>
    <t>MRSLAFVLPFMTTAYANIFTISASKSGSPFDGQVVQASGLGFFLGLSAPSASCPHDAVGMVCPNATQTVLTGGGNSMWVETPNGQQVYVATSGAISYTTAEASGVPTGGIVGGFFNLTYVSDCSSPKTVLNWLDAATGSEGILACPDIPSDISKNATYQIYAKTAGFALTDCTELDGLLPTYTGNTDFGAWEYV</t>
  </si>
  <si>
    <t>&gt;65_g</t>
  </si>
  <si>
    <t>MDKGNVGRPKRATRNSQPEYRTGDQDNESDVNFCNGPENEEDLHDHEHGAVEAVKFRDTEIEEMAQKLRSKKPKLAGGRKSVSQKSVAKKQPQKAQKHTVNDLGQTLTVLMQDPTVDRYQKLRLDEAEQRQAQLPEKALEVKGKPVARYTDTYVYSDGIERNGPPVPTIEAMFDTFVLKLSKLPIFASFKKGFQDGLINIGTLCSGTECPILALELLQDAFQRLEGFSFHHEHLMSAEIDPFKQAYIHRNWPKVPIFRDIVEFLDFSETDDSEVPKATTVFGAKSKVPCNIDMLVAGFCCVDFSNLNTKPKTLEELGESGDTFHAIVAYATKAKPKIVIFENIVNTPWNDQEILQNKRVRFNLTESFKDKQSRPPTEEEYETLLAERTQQRRVHRGIDYYMDLAGYQSKHVVLDSREYLLPQTRNRGYMICVRREEFNSTEELTELIQTWADLVTGSQIPATVAADEMLLEVKDDVRSAPTLMEEVTKKKKAAPAWDKCRADHAKYRRELELGYKRFLTGWGENGSCNPPGSWAPPTSGMTNRVNDYLEIQHLRSMNRGYDDRYTSRHCDISQNVFRTTDVLKTGLISCLTPSGMPWSTTKGRLLTGREALTLQGLPVNRMDLSYLTDSEMQSMAGNAMSSTVVGVVMISALMVFHDMLNRRKVIPEASEEMRFENEGDLVENIVDPSALIHPISVGDALQYARRTVKLCSCEGKHDTSDKKFKQCIHCGFITCVEHSRNPPHLFIPFSIEGRKFPGEFKKRLKEALPMRLSFDKSSIEGFRNANKVFDGYSFENQDDIARALDSELALQDINRSDLWEAVYDSPSAKLILRISQDDVHWSLYAHPPSNTPSDAGRRVQLEQFPIASMRPEGDNIMQGNWKLWLPKKHAVRVRLKSSGKLIQSPRAARGLESAKNTFVFNQWMLEVAKEDKAALARDISGLFDLHTECAKPFDSLHVKVESNSSKPLLLYLDHTRQTGNPVEHSFVLTEDGRDLEYGAYRELIARFPPQVKPPTFCNPDGSSQWQQLVFDQRKITKHHPGEKDPTSDYDIDGLLGPQIVDLPGRPNADDYVTETKILIDGEWMAFPELGLELEKANKVTYHRPHLHDSCINGSCKDPRAVFVCETTLPNHIAKNFIAGAWTTVGQENEVKFFNGMGHVLERGKVLQSHAEGQENWSTLIAREHIIPCHDCAPPPPSILWHYDRKRLLDGKKSKGRQKLLPYEDPQQTQQYEQRLRDRPAPIVAKFRVDHNGKMVFKVGINSLSLVHCAVALMAAGGSYDGINAKVSLHTNDDAIPRAHLPPFTLLNNDARIPIEQPKHLEQKGDEADEEDKGEDADEKSIALRLIQRKTASWCVDMEVHPRKFMEMEIVESGMDAFSYRLWAMAMREVVIRGGLLASSIGYGKTATILILCFLRFAADLGHSKKESPGHIPVKATLVILTPSLIDQWEGEINKFIKPGKNDVDVLKIKTMREWQNCSLRRIKQADFILFDSTVFKSRQYITNIALFAGMAEQEDNASPRAKLSWYLKALERLVPNVERLKGNPRNLKVVEDILNEQIKEHAKAAQETQVTVPSKHVKGSKYVSFQDRKKDATEMEQAELEIPATKNFKYSRGSDGDLDELTNLPLESIDFARIIIDEFHYLDGDPLRHVEHLKRYATWLLSGTPPLSGFADVKRIAKLLGARLGADDPTSMDPDVFKRFYSEMTETERFMMYQPSPSVHWKQARHSIAQKFLDHFARKDVYNYTDSDYAQHIHLSFQPSVQRIAYLELEQKLAGNVLEIPPMNFSGSDLDVQLSRAFSKYKSGEQVLLGSAASFHPTFMPRNDITAISTEIARELLLLARHSDVGNTMKDLKHLSRKGHWLSTRDAYKAMEKWATFIVQIENNSFRDSTTTKQVKYALEYAEEEAHNYDHREVYCEFKHTGTPRGDRQTVYPYAGYLARFNGQVRTLAHHYLARVTSSLHIATLEHMKLNRALLFAKSVEQLQEDQLPPECNRCSVASPQGEFTVFTRCGHIICKNCLAIAKIEADCCPVQLCEVINVDYERVPATQFLGPQDSVTYPFGQKMTEIASLFQLILRNDKNSKILVFFQDNAMRVVLQSILEHLRISYNTLDESPKASERLTAFQDKKSPVSILFLNIASSSAAGCNLTMASYIIFVSPYLTNGSAAQQIYDSTMKQAIGRAHRYGQKKIVQVYHFLTAFTFDIDLFEERRHQIVDLDDATENVFVRDPEENEYAGPWASNISGIVLGRNQRV</t>
  </si>
  <si>
    <t>&gt;5197_g</t>
  </si>
  <si>
    <t>MESPSPTETIERVNPSTELPLITYGLPFPSACAHHLTSTLHRTRAYIIISTTIATHTPALSQLQTALGPRLVGLRQGLQPHTLYSELLSTARSVRASRADCLITIGGGSLTDAAKGISFVLANEERIGSKLDDVDAVDRLFRESTASGGERGTGLPVDADGMREAEIPIICVPTTLSSGEYNPLGGATDDASRHKQLFLEPGNLGPKILVWDPELCLGVPARVWLSTGLRAVDHCVESICSSNATGEGSEWSVKGLRFVLPALLKWKRLKQQGGLGGEEELKEVILQCFKGGRCAMMASILYGVHMGGSHGIGHQLGPYRVPHAETTCILLPAVQKFNASVNSDTQSAVCDVLWGEPIIAEVLERKGLKKGEASLGDCLDKIIRELGFPRCLKQYGLKEDDLEKIAESSLTDVCCKWNVISLVKKEQVMEILKASMEDSEAGYVPEFC</t>
  </si>
  <si>
    <t>&gt;2321_g</t>
  </si>
  <si>
    <t>MSDAYERERQNDSRLSELSAKVTALRGVTVDIYDNARAQDVIDNTSDTFSSMGSSLKGSAGRLGRMAASGNRIAIFKLSGMIVGTVIVLWMIWGMFV</t>
  </si>
  <si>
    <t>&gt;8018_g</t>
  </si>
  <si>
    <t>MAPSTPESDAHQALLDQLDIHAIPKPFRNHHWKPNQRRNKNIKTILGDAVRKEASLQTTHENSGAATPNAEESGTSTDGESTPAISTPGSIQQPNLAQASRNLSKLVLERNMKSNGFSNAPGATYTNIESAPSLAHSKHYCDITGLPAPYTDPKTRLRYHNKEVFGVIRTFSQGVAEQYLEARGAHTVLK</t>
  </si>
  <si>
    <t>&gt;8729_g</t>
  </si>
  <si>
    <t>MDPPPPPKPPKPSNTYEPNYEEIKQQAVDEGLLSKSNEHTFHAFALEKYRAAKAVNGVDQKFQTRWDADKAIWDHFSMFNTTIGGPFPYGDRPWALTPFQIEASDIKSIPATGQQTRGLSSTQHSMQTAGVPMARQTRGLPTTQQRMQTGDGKAPTDDTKKVNRPKLRPGEKGLDESGFADSNGKKKSPSQSQTISQRQDRSQPTPKPKGAQPAPWSTIVKQPAPPPAPFCRDIELQRPTKMDLSTGQRITLTLKPMNGHPILSHPVDEARSKFFKEKNIETQCQFQVSLMRLKTKQNQCYVFVQPQESIRQADFDKGDAWRDKLVTISDCLRMWTISPRNLKWKLCSETKKSPVWNEFTHISQVSNKGHPMPNYPASNLASDGFEFTKKSAQPIGKIYTDNRPLLKMATRASLPPKNTFEKLKAWRKSHFMRSLEIVPGDKEFVAKNVKYQTFVKFLDSHMPDLYYELHEMREEDIILPGMDLDLFREALGLMPFIHEERAKSPKATDEDIEDNVGLSRQREWLGYDLDEDEIGLLMAIEFKYHDLERLQKDEAKNTIVVPTAEKVMAQSSNRSSDLDKPVANRDESCNDTDRCDREEGDEEEDQVAENGAQSGEVGVDGTCQAQRGKKRKSMEETPHLPFVTPRVILMGMVYSIGGFIYGYDTGQISGFLEMDSFKRAFGNLDSTTGEFGFPTVRSGLIVGLLSIGTLVGAMVAGPLADRLGRKGPIWLACAIYSIGAIVQISSKSHWYQVALGRFVGGIGIGALSSLVPLAVSETSPTNTRGLLVSGYAFAATLGILVASIINFGTEQLISPASWRITMGLDFLWVFLLASGLVFLPESPKYVFASGKTEKAKTVMANLLGTKGDHPILQQEMREMTEKLRAEQSHKDTPWWHVFRSREVCLRTLLATGILSFQQLTGANFFFYYGTSIFATTGISNGYVIQIIISAVNVICTFPGLYFAQKFNHRRCLVFGALWMASCFIIYASVGHFSFNKDDPSQKSASGSVLVAVTALFIAAFSSTWSPLAWGEAPAVCPGYCRATCLSVATSAYWICNFLLAFFTPMITARIDYLYGYVFSGCCLLMALMVQSLLFESRGRTLEELDSMYSKWLGRGEE</t>
  </si>
  <si>
    <t>&gt;1573_g</t>
  </si>
  <si>
    <t>MNPRSGERRRSISSGRDSNNGRNWTSAKIRVPTSLSTDGSMIQASVVYTKTRLLRGGGPVDLALRDLQMNDILSAAQTPRDPRLFHLSILSLATIFFGSKERNPVIRERGYVLYGTTLKQLNHALSEPNCYMRDDVLLSVITLTLLECFAPTGRNHYTKHMLGLERLMELRGPTVHDSSKPLVMKSFQFFQGIRHLMIFTALRERKASILARQEWKKIRWIGEQDETEGQVLFNILADTTVVVAECDKVTNTCELDIWGNPIEGDKVAQKALNVLAQLHLWKSQWDNKHRSETLFMSGGGLHFVHGTGATNISSIPTPLNFTNDNAAQMLMLYNTILIYVFRALLSLSSQNPESLSNFQSNSHHNYATLETSAALEICSCLPYVLSRKAHMSPGSLTAVHLTISTAWATLGRNDTAEGKWITDSIKGEDSQVFAIGLYGD</t>
  </si>
  <si>
    <t>&gt;158_g</t>
  </si>
  <si>
    <t>MSGRNSTVDRLAQPEPLRQAMKQELQQDDCLPCRIMGASAFMGLGAYSYYSGHRQLRLNQAKILQSKSFIGLKGRQAGVTGIALTLAGMGFWRLVN</t>
  </si>
  <si>
    <t>&gt;5059_g</t>
  </si>
  <si>
    <t>MFKRSFRTHDRVEKTMKLKKSHKDATKLSKLQRSFDQSPPVGSTLTSPIVTFTVGREGRLFAAHEDVISVSPFFAAACRGQFLEAESKRIELPDEEPEIFSCVLEYLYKGDYYPRLLHNKRRDSWELEDATNSSPNPENTGGRGSVEATIYMTSMREHLLRDTVIYCAAERYGLEELKRLALRKQGLQSGIEVATILHSARYAYDNTPDSDSRLRAHYLALIIRCRKTFKRSGTMQTEMESGGKLFFDLFVALCNHVDDIVDIGNSKSPKTI</t>
  </si>
  <si>
    <t>&gt;5906_g</t>
  </si>
  <si>
    <t>MNGPPHNLRGGATSHGRGRGRGFGFGRGDGRGRGRGQGRGGSFNPSSSNVPTTQQVIPGANVSMVLKEDQGTGREVEGIVKDILTSGNHPRGIKVRLMNGNVGRVQRMVSNVEEERRAMRIAIANGHEGSSLGNSGEAVMGVGEGLAPPRAGNGSVGGSGMMVSPNAGLKGGTIQVKYSDYRVDSPDEPPETDASLLDYIVVKQPKKKNKGKGKKNLGESAAGDAAVAPESEATVKCPLCGEFEGDAAAVAHHVGTEHD</t>
  </si>
  <si>
    <t>&gt;5525_g</t>
  </si>
  <si>
    <t>MAPVQISPIIRFATQRRAFSVGQGIRHAARSFEPHPFERFPTTAKPAKADWGRQGRRVGDALMFYVPFLGFVLTWPLLGAKILDGHMGDLAAFLWRESGLTSTSPWPSSFVNVAEFDPTIIFDIRYAGYHNFIGHPQPGYSSPPKVVLTHQAAVALSSAQSLALSHNLTLKLWDAYRPAKVLDAWVEWGKDLEDQKMKTEFYPHVEKSQLFVLQYLTPTSAHSRGSTIDVTLVALPVTPNAPYKDGDPLKDGTLPYGERYGDNSIDCGTGFDVLDHASQTGNVKPGTVAARNRKLLWNIMDESGFENYALEWWHYQLRDEPFPDTFFDFDI</t>
  </si>
  <si>
    <t>&gt;4800_g</t>
  </si>
  <si>
    <t>MATGYIRGQLLSEEPHKRDYLGLDSSSGEFQTITEIHSLDNQKSAELLQSLSDLAEKTYGILIIATYGQEHGKFEEIVASSFTRQILEGLVYLDEQGIEKGSDAKADFWALGSIVLQMLTDYPLWSEATRSLHDGDKIPEGILATLDTLSSDFVTKCFSIDPSPRLRAFNSLRNHPFCIVDKDFKFEDTKLYKKILDSTKQEKT</t>
  </si>
  <si>
    <t>&gt;3812_g</t>
  </si>
  <si>
    <t>MPQPSTAPGAAVYSRFVLSFYDFWVLGLTNTFGWRCSTSRLQLPFFKKYLSHKHLDIGVGTGYYPSHAGLTPSHKYTMLDLNPNTLAMANSKIGNRASTIQHDALTPLPFKQEEKFDSVSVFFLLHCMPGPLSNKARLFEMVKPCLSDGGVLYGTTVLGKGVRHNLFGGSLMRIYNRLGTFDNWGDSKEGFEEALRGNFEEVQCWVEGVVLMFVAKKPKKVRSGLSEGSVVRQDVEV</t>
  </si>
  <si>
    <t>&gt;3_g</t>
  </si>
  <si>
    <t>MERPSTPPRKPVARPQAASPPTPEVTRRIEENRLKAKALREQSIAREGAVARTPSGFLASTDSDISISGRKRAHASISTVDIPSTSRDARNTSKQDDGGGIQPARKFKKYVDHDFSKMTDTKGGFLGVEDDPWNKSMFQNKEGEKPAHMTLKEWERHQLLKGLRERKSGPFEPGIGLGGSKGEKGQKACRECRGLEIDWQWEEVFGCAICGRCKEKFPDKYSLLTKTEAKDDYLLTDPELKDAELLPHLSKPNPHKSHWHDMMLFLRYQVEEYAFKTKWGSAEALDAEFERREGDKKKRKEEKFKTKLRELKKKTRTDKFRRDLKGGNGAQFGDSIGGGKHEHEWGRTVENEEGASVKTCVECGMEVEEMEF</t>
  </si>
  <si>
    <t>&gt;892_g</t>
  </si>
  <si>
    <t>MFGLTSRAQADTSDVENESAVKSDRNTYEPNIANGDNIEYDELHVVCPPHTTEAKLMRKIDLRVIPFLCILYLLAFLDRVNIANARSFGLIKDLKLGNLEYNTALTIFFVPYVVFEIPSNILLKKLRPNVWLSGCMFMFGVVSICQGLVQNYSGLLATRFFLGVFETGMFPGCFYLIGMWYKRSEAQRRYSFFFSSTTLAGAFGGLLASAIGKMDGLRGYQGWRWIFILEGVLTSVVALAFFFLIPTFPEDATWLTVDEREYVKARLQVDQGKSAAERRITLRDVVQAFKDFKIIVGGFMYFGMIVPAYGYAFFSPTILSTYGYSAVETQLRSVPPWACAFVFAMLVATLSDFTKHRFLFTLFPTCVAIAGFGILISVHHNKHVEYAGLFLVAMGAYSAMPVIVCWFNMNLGGHHRRSIGSAWQVGFGNIGGIIATYAFIQKDAPEYIMGYGICLGFLSLSAVSCTIYAVSVVVQNRNRDRSPRNLNLTEYEKTELGDMSPDYRYLL</t>
  </si>
  <si>
    <t>&gt;254_g</t>
  </si>
  <si>
    <t>MADAVEEFDSRTSIAGRKRNLQELTQDRDAADVTDESDDEDDRGPKRVKEAHDRLSDSGAIEDGMVINVDTSLGESGGNPGSALLKEPSGDLETPRAVASPPAVPGRGETEEATEYPGVRTASAPTAPAVAWNKGIQGGLRISFGRKAQGPRKPKRGLLGGSSDDDGAQSKADNSIRSKETQYREALTPRSRAESPLAASEITEEAQKATRSSLGSNTEKVQQANSQPIIQRSIRSKDHAHSEASAVRSPAGSSSLSGTALQRIASFKPLSKQELGSLSHQEKEAYFEDFELYFADRVGRTKQNLVPIPKGSMLEETMTEKVNRLMAVRGKRRSKREVQEMDRIARNQYQAKDKALKEAKRAMLEKTKFVKARCTLEPATQKAAAAIAEFGWPLPEGHRDILNQILEGKTLYPSEHHLRNKNDPLKYRHFKRLNGEIKIHELFDTQGKPVSVDDFSYNIFAPLFYKENQLKLAPVTPKVLKQVLVDCFGIYVDHFYQHTRSSLWLKPTATASDALTVEEVKSQAALSTMLESTSDNIETTSGSIENGKSLIGLSQPGDSGDQSEIATPASNSPMNESDLRVNSGDQNEDSDPDSSSEDSSDEGMGIDSGEAEAALRQKYFPSSTSTNPQCLSCAKKGHSTIDCPARYCSTCGKTGEHPENACPKNQLCGKCRERGHKAAACQEKLALSKTEAVPCDLCGSKDHIEVACHYIWRSFDPTPEEIVTVRNLIIDCYSCGASGHYGPECELNRNKALFTGGLTWSKQNFQKYVDSNSQKRAISAGTDYSIPPRPPGSNGRGFSIKGQANDPITLDDSEEESFIRPRVQLSNNQRRHIQFGNSNRQPPLRPRLPSPDLPSRPRPSNPPRQAHPAFDRTARQGFNQQSNGGNQSYFVPPSYQQASPQPGASPFPRRPNPNQGNKAKGKNAKKRAQASQSRNGGGGRR</t>
  </si>
  <si>
    <t>&gt;8861_g</t>
  </si>
  <si>
    <t>MPEMEQLVEKALPPLPNNPPPKIPPTSNASRQADVQQTALRLVSSAADQFETLHNEGDVPTSNGSTSKTQVEATDYLNGGKPHDPHISLLTTGPTPLQSALKNPTQSFAQDPATITSGTSTPPGRRSVQFARLYPEPESGHVRQDSWDDVDTPSKDGRVQYLMSKLKALPSSVGFQTHSREQSTAGQEGSASAPMSPSGDIPTGRPQTLQEEDSDADAEETGDEGFSSDPARAKRKRRFRRPHYVGHGSQTAPNTPRMRLPGHMDSPMGSSRAIPFLGRRATDGSLEQRGHLSEGEGRDRLAAQRGWRRGASWISSARGLTYGAGQQGADVDGALGPKRPSRFERAMSNLGGQSEGEGQTPKRPMFGAERASTFAGQRWRMLRHGLKLLGQRKEEHKIDYLKSAELMAELRAGAPAALILASMIQRDEHGNKRIPVLLEQLKVRITDSKPGLEEPTETERHLVFRIELEYGSGLNRMKWVIHRSLRDFANLHLRYKLQASSDKYIQLRTDVNTRPKQPKFPKKTFPYFRGVRGLGDSDEDEADVPGAEETAGETAGETAGEAIYSETERPPNRSRPSFSGHLRKPSLARQDSSSGAIIGGGSAAHKAKRFHEEQRKALEDYLQAMIRWLIFRADSNRLCRFLELSALGVRLAAEGSYHGKEGHLVIQSAKGLDVRRFLTPKNIFNRHSPKWFLVRHSYIVCVESPENMHIYDVYLVDPKFEVIKKHRKLKEMTGKEIVAKAGSATKHPQHHSLKLQNSERKVKLLAKNERQLRQFEESIEFMLSNTIWSKPNRFGSFAPVRTGVHAQWLVDGRDYMWNVSRAINMAKDVIYIHDWWLSPQLYMRRPAAISQKWRLDRLLQRKAREGVKIFIIIYRNVEAAVPIDSEFTKFSMLDLHPNIFVQRSPNQFKKNQFFFAHHEKICIVDHTVAFVGGIDLCFGRWDTPQHSVSDDKPTGFEQSDLPKDADHCQLWPGKDYSNPRVQDFYQLNEPYAEMYDRSKTPRMPWHDISMQIVGQPARDLTRHFVQRWNYVLRGRKPTRPTPFLLPPPDYIPADLEALGLTGTCEVQILRSATDWSLGLTGTEHSIMTAYCKMIEESEHFVYIENQFFITSCETMNVKIINKIGDAIVERAARAYQNNESWRCVILIPLMPGFQNTVDEADGTSIRLIMQCQFRSICRGEGSIFGRLRSQGIEPEDFVQFYSLRAWGRIGPRKTIVTEQLYIHAKVIIVDDRIALIGSANINERSMLGARDSECAAVVRDTDMLWSTMDGEPYLVGRFAHTLRMRLMREHLGLDVDEVMEEDRRAELNREEEEYEAKMNKIYDEVHNSQKEISGDLPPLAADQAIRIANHQRLQSFNHDVDWEEAENPNLHPDRFRTLTSDKRVTGNAQHAAEVNGQGKDQWKEAEKSGLGRGRDSVLVDRVREVLVSRVAAEGRGTLDHPSKGHVRSPQRTEFDFDNDNVGNENIPPMPKLPRRTTEQLGLPQLSQLPPVPLSDDTDIGGPPVQVDAAGNAIPKPFNPLTADIKMANVDKDCMRDPLNDSFFEDVWRLVADNNTKIFRRVFRCNPDSEVTGWPEYREYAAYAERFAQSQGGAKSSERETQEAHGKSGPPGTGSVGVAVGAVSGAIGQGLANTVGKVTDGSHPLGTVAEWAENARNQNKAREENDNGQIDGTNEKVTIHRNSDDAPSPIKPAGEENFPILDNTMLKPSSAEAEKNSQAGNRKPTFSSTTSTERATTPMTGSSTHGSKKRRRGTTKGSRRGFSGSDDLLSSYDVEELLSMVQGHLVVFPYDWLLKEENNSNWLFQVDQVAPLQI</t>
  </si>
  <si>
    <t>&gt;10124_g</t>
  </si>
  <si>
    <t>MHFLKIPVSFFLFVVASVSAQGWYDSCNQWQWYNIDTDGHTLFALCPTESGSLYQSKLDLNSCVGNRCGNLVTGFGDFAATCSTCYLTYDFILHRTSTLSCSCLNCNGGSDWTMIDTNSFVTNRNGVLMC</t>
  </si>
  <si>
    <t>&gt;1192_g</t>
  </si>
  <si>
    <t>MSWDLLKRFIESDVFNQNPFLSVAYLSRYADHVGIHYVLCSKLRQFSYEEIEFFLPQLCHLIISVDNESMALEEFILDLCEESVNAALLTFWLFQTYLHDLSANPQSEAFKTCRRIYNKVQHIVFGLSEPATNEKIKENVLPVTVLASFVLASVAVPFLPKWAGPLAIAQARKPQSTGDVISEASQTQKITRSQTMTPTTTRSKRLREGPRINSDIVKGRISSDSLIMTPRAASLARSPTSPNSRRHADARPRPSLLDLRAADPRLSSSSLPLPDLKTPTTRPATPKTAGFPPRPFEHVNRRHSHLARPLTPSSLTDVQKVKLLRQNYFRCETQFLTALEDISNRLVIVPKPARLSALRAELALIAQDLPAEVDIPVICPATLVDGIPSKSRHHRIVRLNPAEATVLNSAEKVPYLLMVEVLRDDFSFDPATDDNKALVVKLLAEQGSGRRRIFDISEAANVPHPSKPVEQTTDSVFEPVSGDLGSSPLIGVMDADQFPLRIKENAPSHPPRLSSGATTLSTVSGLATPRTSGASTSRSSSPGILGRKMTLPHHGRSGAADQPDFSALATHMRTASQMLAQLESTNGKRPRSEVAAIRAKIIASMQSLEEQSFEMDDTLNAPTFDTIMANANAAVANVSPDDVEEDSPTTSTMSLPLNINSEAGVARMENDQKTGGIQRKGDRDDPSAATFGEAWNVKKERIRKSSPYGWMKNWDVLSVIVKTGADLRQEAFACQLIQTCDKIWQDAQTPVWVKRMRILVTGESSGLIETITNGVSLHSLKRSLTLATIAAGQNPRKRIATLKDHFIKAFGPPESDAYKAAEDAFKRSLAAYSIISYVLQLKDRHNGNVLIDNEGHIIHIDFGFMLSNSPGSIAFESAPFKLTQDYVDVLGGVGSPAFDDYKKLCKQGFQALRRSADNLIDLVNIMGRDSKMPCFSYGVQQAVNSLRQRFQLQLSAEEAEHFVETDLIGKSLGSYATRLYDTFQYRTQGIY</t>
  </si>
  <si>
    <t>&gt;1477_g</t>
  </si>
  <si>
    <t>MSTASRKRKLGDDSPKEIKYYAVRAGKTPGVYMSWAECQENITGFKGASYKSFTTQKDAEDFCAGRPVAGPSASRKIEADKYYGVAVGKEPGVYREWTAVQEQIEGVKGPKYKKFTSLDEAEEFVRMGGRKGATAKKDGPSKTKKEVVEVVDEPTAKKVKVSSSGATKGRGKLVRVWTDGSSLSNGRSGARAGVGVYFSPGDSRNVSERLEGKPQTNNRAELTAILRAIQAVPLDTPMEILTDSNYSINSLTVWYTSWRKNDWKTSTGKNVENQDLIQSIRDIIDQRDGVETNFTWVKGHNGHEGNEAADRLAVAGMISLLAGVSFSPHAANLIRPLDYTGSQANLNTATLCFSRLVLGVQLVLAGVQLPSRYLQREWKPLALLLGPIMTVMWLASSLLIWGLVPHIQFLQALAVGACVTPTDPVLSNSIVKGKFADKNVPKNLQKIIIAESGANDGLGYPYLFLALYLIKYTGGAGAGESGGARKAIGLWFGETWGYVILLSVVYGFTVGWIAKELLHWAEEKKFVDRESFLVFAITLALFIVGTCGIIGSDDVLACFIAGNAFTWDDWFRLETLDDSLQPTIDMLLNLAVFIWFGAICPWTEFANNTVIPLYRLILLGILILLLRRLPIVFAMHKFIHQIEEKRQAIFVGFFGPIGVSAVFYLYITIDFLNHIKVDGVQREDAKRLSEVVYVVVWFLAICSIIVHGLSIPLGKLGFFLPRTFSRAFTSQSHENSDPPFQVSLGESARTSIIGILRERRRGNNSSGTSTPHGSSGTSHRPIFRIGGSVIRDNRSSAHHIDGHLSTGYATPAEGEVVPAAPCTPPLIASQRSIRFPDEHDEAYMSTN</t>
  </si>
  <si>
    <t>&gt;1329_g</t>
  </si>
  <si>
    <t>MIQPDQVVEAFKTPIATSTPSVAPIPTIIPDFPIFDTVGHAGIKTLWVVFVIFLITTISFIVLSWRVPVQKRLFHDITTLAALFATISYFALATGDGTSFTHPHHRGSHQHDHGHDHSHDHEIHDVFQHAVREVFWARYITWALTTPLLLLDLSFLAGLDGANILVTIVADLVYVFTGLFAAYAETKSQKWGYYTFSLIAYLVVVYQIVVPSRRAAKASDSKTSKLFVNIAGFTVVVWTLYPIVFGLAGAGRVWSVDAEVIAYAVLDVLAVPVFGFWLLLAHKSTLSLEGFWAHGLSSEGSLRVGEE</t>
  </si>
  <si>
    <t>&gt;9849_g</t>
  </si>
  <si>
    <t>MFSALVVVWLEMFLTVRGAGHSHSHGGSWEEEQIHNTNGSAGSLQQKTNGRLGKLGLNRRPKDITLEDLDASEGLVAGVSPLPVSTPEANGDANSHYHDSNNVNDNDSDLDLDELDGATESFSPPQNDTETAGHDSNLSPEEQQKRQILQCLMLEAGILFHSIFIGMAVSVATGPPFVVFLVAIGFHQSFEGLALGSRIAAISFPKHSPRPWLMVLAYGTTTPIGQAIGLIVHNLYDPQSAAGLLMVGFMNAISSGLLLFAGLVQLLAEDFLSDKSYGILKGRARWEAYSAVIGGATLMALVGAWA</t>
  </si>
  <si>
    <t>&gt;11917_g</t>
  </si>
  <si>
    <t>MRPERYIFDRIRIVFLLVAVFSLLIFYTYLYTDTFSSNGFKTAFEHDSGGFVLSSQQQPGKETLRSLFLTEEQCASTFPGIFKEVDRAIGLGPFELKKGPDDYSGAVQGRIKNGKLYIIQAQRDHVLTRVGAILHALHRAIITSPEPVPDTVFILNINDEPRGDAWSFSRSNDDFVAQNPWLMPHFSTWSWPEKYLGPIDQALSKIEQIEQEVPFEKKISKAVWRGTAWFNPLWNLGLRPKMIEVSEDKEWADVEIWNKDSNNTIEIVDMCKYKYIIYAEGKSYSGRLLYHQACASVIITPPITFLLTHTHLLQPLFSSTVLDPNSDQRNLAYPTRFTNISWPVSYPPSRANIVFVNPDWSDLEEMIKWLEDNPEIAKGIGQRQRDLMVGRGYLSEAAEACYWRKLIKGWSETAKPHDENEAWGKGVRWETFSLTGSVK</t>
  </si>
  <si>
    <t>&gt;4061_g</t>
  </si>
  <si>
    <t>MTTDLEDLVGFICDGNTQVRQLAVENLVPYSLSQPVIFKANRLLPVKNLKLLVRDHKAIAQNVLTILINISSDRSILEFLASDHEFVKTLLGRITNPSEPNADLISMLLANLAKYDELKNILTVERPSPKELASNNRAIDQLIDLFVKGADGTYNKAADYDYLSYLFADLAKHPEGRKYFLTTQAYDNVIPLTKLIVFTSHNSAIRRKGVASTIKNVAFEIEEHGRLMDEEEINILPYLLLPIMGNEDYDEEDTDGMLEDLQLLSSDKKRDDDPRIIQTHIETLMLLTTTRKGRDILRRIKVYPIIRETHLWVEDEDVREACDRLVQVLIRDEEGDAVDSSLKLALQSRSRAAPSPKPFVGSSSKPFGRSSHIGGMSWDKENEETKEKEEAKEKEETDAKDDDEDSDDDKIIAV</t>
  </si>
  <si>
    <t>&gt;2026_g</t>
  </si>
  <si>
    <t>MSLGSRLASRARTAIVTNLASSPREPLLFLYPQWIRKSSFSTHSPTSSSGRGGSPATKTASQPSTSPSIPLPRPITPLLDHATSLQSRFNDTPLDYPDTTPPSLEHLQSLQEKLGHDMVQSTGGEEHLSATIPASRQAWKLLKEMYWKDKRKRRNRDTRKAYQKLRRDAFGFQETDWRDILKDMNENTATLGKWLENAIRIELPPSSLEILLWSIDDYILDIGKRYHCTVSPGKISIASGFLQTFLLSGSAVAISKTVADILYVAPETRVTIVGKDPSRPTPLVSTEIRVVNYHEYKREGPFRLSITRDRSIRENMKKYPVEVIEKPKLWTPNSFLYYVEKITYSDSPSHLRRVLGIGEQHATKVGSDSLLEVFLDPACEHAITRAACHEAMEYFYRNGTIEHAKRIFVLMEMYHIRLVAKTFNIMLQGAAKSEDLYVFQFILHLMLKRGISPNGETWIAFMRCKPDFEYKLQIYNAMNNKGLLSEVHILRNVVAELLPFEMQALFQAGPDLNAFMLHMDSRYGSTWLNDSNGNVIFDALGARGLVSCCWQFLNIMDSRSVIPNQISVLTILGACYKARNIHGAIEILRSLPLDVHYKHNSKTYSILFDLAWKTQSFNLARVVWRYACLDGSTSYVMRARVARSLYTLFAPDSEGFVSRRWRKFAGAVILGDLPLGEEKDHDNIIRNYLDATVRPLEAPTGSSSTSNLSSTSEYKPVAEEIPSLSRSTVDSLMEKSKDANRKAEDTNKATNEASKKSEHPRPYKRNPEQRDSNKLEFQNKVQPRAELEYELFLRYKPLIPFEDMLTVAAKLDCEWRASDAYHQEDLAWMLKNAVHVGVRKKLAAVTDAEKSGVIDRLNTIWK</t>
  </si>
  <si>
    <t>&gt;10650_g</t>
  </si>
  <si>
    <t>MSLPAIESIADCSSFAKTVAPFIPQLYDLPQQFLQSWNNPTELLNIYLATNPLVTAFAFSLFLVPIFLLVSEVNRNYSQVDRMWSILPTIYNAHYVCYAHLAGLETKRLDNLIAFSCIWSLRLTFNYWRKGGYSVGSEDYRWAILRAKTNPALFFVFNIVFISLTQSVLLFLVTTPTYVIVLASKFGAEMTTADSIFARALLGLVLLEFFADQQQWTFQEAKKLYKKTAKVPQSFTQADLDRGFVITGLWSWSRHPNFAAEQAIWVVLYQWGCWTSDVLYNWTLLGAMSYLILFQGSTWFTEALSGAKYPEYKEYQQRVGMFLPRLGTDIPGDIHPEQPALKGEKKPVAGGKK</t>
  </si>
  <si>
    <t>&gt;2809_g</t>
  </si>
  <si>
    <t>MKSLSSIFARSKSGRYVGLRSSEEYTDEEGLLKSESASSLPTTYSPTASANNDNKDPMQYECSYQNYISKTMITLNTLFFCLSTFLFTSSLVVGNKVNPMEERNFCLKQTSEPSPILDILDIPLKTWRLNGTFIEQVPQSIYRMPPSPEVDAAWERIETQTPIPITRQDIINQGKDPDDSAKWPESFGFGPDAYIGRIDVFHQIHCLNRLRQHLHFNFDYYFAGERMNQYHELHVSHCLYTLLQNVMCTANVDVYPHFWGDAQRNAIPDFSINHKCRDFDAILEWHNTHAIPLEEFGALRIPEGMEPRIMNHAFKEAFEYFDFEHPDDGNRGTAVGK</t>
  </si>
  <si>
    <t>&gt;11922_g</t>
  </si>
  <si>
    <t>MEAEKPGLLTTNNTHDETGTGSSHGIYSCSTCNKLYHRQDHLKRHERTHTAIRPYSCPECRSNFTRRDVLNQHLEQHQGPRGRRGRAGHACDRCFARKTKCDGDFPCKPCLASNIDCTRQRSKSMRQRKTRGGTAPHPDDSNCRLQITGPSEPLVSTGSRAESSSCLLSGIPRSGTLDLSYPVNETPPDAVLDSNDYTLPSPHLGFDPTDEAMPDISDSYFQALDIQSIWGYDWSTFDEFLPEPPWSTLVDQDPQHPESNTASVNSHMYNATPSLQVVQVSSSHVVSPSSSTVQSYQHRNSEILATPPENPWPTTLDRLPQEQSRNSSTRIGCTPVNIVLEIKLGKLENIPAMLDEPAWRKIEIGIFTPCCQELGLSQDEQKRPGAVLNHLMDLYFAKFHSAWPILHRATFHLARQPSILALSVLMIGAFMSGCKDLISVSYKLYTPLKDFLYNRLTDLTQLKTWSLCIYQALLINIVFGFFTVQRADAVLADIAHGVLVTLVRRLGLFSDEWIQTECCEETAEIWFTRESKKRLAIALVKIDSCISVAFNRPPGVSFEELDMTVPSIQTSWDMTTEIGWRNSKNADWQHRYGLQLSEIIHELIHGKGNAIPLAEEDYQVCLCLIQGLVWQYKKRMTLVSRHTAKYRFTTPSLHREENPMLPYGTPILEILQQWRDNFALASGEEPAIPRPLKRSARVCACLIMWHLDIIHLEADIDLIQTLAGSMELAPSRSKDKFLKLQAWAITKSARSSIWHATEIWRLWVEKTKDSNCDSTLLSEPVIPMGLFQSAVLLWAFASTVDSGDNYTGAPENHRGADVIDLTQSVFPNTKLDEWIRIGGPVAFEKFRLCPSQRPVLMQHFEELFRTSLPPDTVGTRLAALLSHLGSSKSLDELYNNDTTSEKPSSAE</t>
  </si>
  <si>
    <t>&gt;6156_g</t>
  </si>
  <si>
    <t>MPSNRLTYRRRNPYNTRSNKVRVVKTPGGSLRYLHIKKAGTAPKCGDCGIKLPGVPALRPREYAQISRPKKTVQRAYGGSRCANCVRDRIVRAFLIEEQKIVKKVLKESAKKH</t>
  </si>
  <si>
    <t>&gt;2511_g</t>
  </si>
  <si>
    <t>MSQAHADAQAPKKIGVIIGSTRINRIGDKVGALVKSVLEESASDKTLTSPPILSLVDIASFNLPPFDEVIMPAMVPAQGQFAHEHSKLWSAEIGKYDAYVFVTAEWNFGLPGVTKNAIDYLYHTWIGKPVMIVSYGIMGGMSASDSLKKTLEGMHLQVVDTRVSLTFPDADPAQHNMSPGLIAAMSGKLIDPVAETWRKESMDEFLKAYGELQAKLV</t>
  </si>
  <si>
    <t>&gt;822_g</t>
  </si>
  <si>
    <t>MTSTLPPDPYKCLGVSKDASLPEIRSAHRKLVLKCHPDKVQDAALKAIKQDEFQKVQQAYELLSDDAKRIKYDEQVKLFELRKEMGRGNPTPRSNPFEFEVRNADPRPSSYGRPSPKVYSYPTGGSRSHEDMMYDEPMRHIPRKSSSAEYADRKRPSARDAEREREHRRRDDEDRLRSEKESKRAHSEKKKSKDKEKRSRTEEATRARAKGVYVEDDSSDEYPPRPRSSGKRERQKMDEHIRAMNEETARREAEYQRAEAKKEARAQIKEAPLAEKWDAYRDAAAKYMQSARLKGTEEETFHPRGPQRSETFTGGSPSAFRYTSAPAGQFSDEDIHRRSSGRKPGSRRTSETPPVRSREKLRGDRRSPSHIKTDGYVNIVEPPSPPPPTRFPPPLQSFSSAPPTYAREKPSRSKTQDYPRKEKVPPLSRAQTFEVDDRDRDRPRERGGSRLRKGYTSSSDDEEPNPVFSPRVSQSPPPMMRSQKTRYVVENGRTIPIPVPVNPHRHRESHEEYSPRQRDLSPSPRIPRPSLSRNPPNTRDIPTYSSPTNGGYYPKTQPIVVEGGRPKMPGHEGSTLRASSRNVPAAGSFPFGDVSYSQAFGQENIRFANPLPLRTGAPEYHRGREGVYVS</t>
  </si>
  <si>
    <t>&gt;5551_g</t>
  </si>
  <si>
    <t>MTSSDSKNSGLYKYTPSFAAAVIFVSLFGISTLYHTFQLFKNRTWFFLAFLAGAIFEVAGYVGRAMGSKEAPDYVMGPYILQTLTILLAPILFSASIYMVLKRVIIMTGAEKYSLIRATWLTRVFVGGDILSFLIQAAGASMLVNADTVSDFKNDQNIITGGLVVQLLFFGFFIVTTAVFHLRIVRNPTTRSLTLDVPWQRYLFVMYGAGALILVRSLFRVVEFVSGQNGPFLNTEVYAYIFDAVLMFIMMVLYNVFHPSSILTKRSMKADDFPEPSRYFQPLASSTESVQLRETRQMV</t>
  </si>
  <si>
    <t>&gt;5091_g</t>
  </si>
  <si>
    <t>MGLEVLVPSQWVLGLGVIVMISTAGVLAFNQRQRDAVLHRLHFRRRRASGASTPPRSISPSKKVLSSSNGAPDFPNTLPPPRRSALIESSEKAPGSPMGAEPSEQTILRNQLPMTRSYFLENETPKYTPTGFSTAEIKALGDFPAYDVLSGVPLPKPYVGFDPARALPRPYRPFRWAYHQTMSFTKMETDWWLEVENSYVTRVKERQDLFREHGNKVLDYLPGSELVCKELMEMCLQFYCARYPTYFSLSADNKIFHNRLLGTQTEIKRFHPLHVLLNNVPEDFAIVLRSEEDGMYYFRAGVICSSLGWNVGTKIGMQLKDIHSRIPDYKEKMSLSMDRYFSKMAVNAPIQRGSWGLEIGSPLFMPPGHPHEKLREVQSPELRIDECNLRVDWQTLRRLPLSAGVVFNFKALFTPVTEFRDEAYVPTLLLKILKEGKKSLMEYKGTWHVEHVCIPELERYDREQVERGMVKPEREGEETWRVATLEESPYFPGWEEKWHRQQGF</t>
  </si>
  <si>
    <t>&gt;2638_g</t>
  </si>
  <si>
    <t>MEPSLLCKLFFSLGTAVDLGGTLIPSFREKIMNYGSRGTVTKAPPKNQPKSILANLFDTIASIQVPHTWFIHYYVASVLSSVFWAHQIYTHGPAFEFLAYYSSKRDNSMTVNQVFLAWLFMTIQGSRRLCECITLTKPSKSKMWIGLWLIGLGYYFAMGISVWIEGIATLENFGSLTEALEFSKPSMKTGVALPVFILASGVQNDCHRHLAGLKKYTLPTHGLFNWIVCPHYASECFIYIAICILAAPEGQLLNRTVLAGLGFVVTNLGVTADSTRNWYIEKFGADKVAGRWRMFPYLY</t>
  </si>
  <si>
    <t>&gt;3851_g</t>
  </si>
  <si>
    <t>MPINCRQRCWRDNGPEWGTRILQHVLNLSPEANTTDINAHLCEKFSKRHCWPKCGNEDECQQRIQNNWQDAVFVAIDTEDKPVRELGIAILDTLKLKHLKSTPTAEDLASIVETYYYQIKFTDKPRNFLFGDSRSIFERQIRFKLYKVLQTGSLDDNITEHRNVILLGHKEFGIDARDFHNAGNNANFTLKVLLMLAVNGCEPQDEAMSKEHLEGELEFTEDQAKTREKLKAIALAPVPDTYGNCVDEKRRNSSIGWIGAEEEGCMSLEDMAIHW</t>
  </si>
  <si>
    <t>&gt;11930_g</t>
  </si>
  <si>
    <t>MLLTGQRSGPKRTVGFFGDRFWD</t>
  </si>
  <si>
    <t>&gt;9646_g</t>
  </si>
  <si>
    <t>MAMSLMVNVNVPDVFNNSKNSVSSGPRSYRGVTSADQRPLALRRPPLEQETVPVDGARLNHPVMPEPGIYSEEPTSDKNDLWYRRFHAWMHAKRLEIKKKYKLGKARRQVLAAREKQLKAWKREREGQGKAGQKVEEDMRIQHAIDCELAKIREEFEKKDKQQREEEEAWLKAKLETFSDEERRIFRMGLAVGRKEVATNGQQTGVSSTSTLTLVERDPSKRWPLE</t>
  </si>
  <si>
    <t>&gt;9229_g</t>
  </si>
  <si>
    <t>MAGKKGSGENSKKASGNSKKAEAAAQKQAAENAKKAAVEDQDWSKGAKSSAKKEAEAAKKAEQARKKAEKDAILAEEEKDARPAPKNTKTAVKKTRGLDLSQLEEGGNDTSKKTTALNATGIDNALDALSLTADSTVKVDRHPERRFKAAFTAYEERRLTEMDSDGSGQGLRQNQKREKIRKEFEKSEENPFNQVSARYDASKDELKELGEQEKSKIENRLAEK</t>
  </si>
  <si>
    <t>&gt;3590_g</t>
  </si>
  <si>
    <t>MFDFLKNTQFSRLPQDEDRESLVAESERKRGEQIKAGLALSPIFSSFLLLAIIVSSGLLGIWFGSQEFANKDKICVKHILQYSPPILEDLDVTFSTVRFNGTLMHENIYRQTGSPEVDEAWEDLGVNYRPAIIPTALGQATGFLPSMVQVQDKYGGGFPANVEGLHHLHCLNLLRQTLWFNYDYYHALGEGAFKNSDEIVRYHVTHCIDILRQNLMCNVDIGMLGQIWWNKDGPLPYPDFDTKHKCRNFDAIRQWAFEHQASENVPKDYLKIPKEEDVLEAIP</t>
  </si>
  <si>
    <t>&gt;2028_g</t>
  </si>
  <si>
    <t>MSPILPSSTRRPLPLKDIDYDHEINLVDHTRRKSGQGSRSQSANLRPPSVGVASDSSSRIHSDTSLRKHRLRKELVRQKYRKYQDQTFGNGGDAAGPEVVPPDDSLEASVEERGRSREVRKRKRSLSHKEPESAIDVLYENQRGGFLCGMPLFSSRALGFLDPAPWTNVANKTSATDITNAQVPDPSWEWAWGEWTINHDDGADEYGWEYSFAFQKQFSWHKAAWWNSCVRRRAWIRKRVKKQTGYQANQAHIPNSDYFSIHPAQDQERSKSRVSTRNDSAKKSFSVSSLARREIVDSTVEDIEDIGALMNALRFARIDREKTEAVENFIENGGEDLYYLKDNMREIMEMFIFQASRRSLLTYLLEVFNKMSEEMKEKTRLPMAFEYQRPEALEVAKRRTANLEAAVKTADEEVKKLEFWSDVKDMAEKGQTFGAVGNSQGWGESWAGIDASGPKDVISDKKNSKGHGCEKGEGNGVVRSDGKSKGKGRA</t>
  </si>
  <si>
    <t>&gt;4692_g</t>
  </si>
  <si>
    <t>MSPQKKQLIVNAFAMQTPGHLNPGLWKYPLDKGKEYNSIKHWISLAQKLEKAKFHAIFFADVLGGYDVYKGPANLDPTIPGAAQFPINDPLYSIAALATATENIGFGVTASTTYEPPYALARKFSTVDHLSGGRVGWNIVTSYLDSAARNFSLDTQIEHDERYRIAHEYLDVVYKLWEGSWRDDAITNAPAGAYADPKAVRQINHKGKYFEVPGPHVCEPSRQRTPFLFQAGTSTAGKKFAAKHAEAIFLNGHTAELVRPSVDTIRAEAKKLGRDPQSIKIVAGLLVIVAETDELARAKYDELARYGDREGALALFGGWSGYDLGKYGDDEDFRFLDDAPPAVRSMVNHWAAASPEGTTWNKKTIAEHLILGGNGAKLIGSATTVADELERWVEVADVDGFNFSYATIPGTFEDIIEFLLPELRRRGLFWEDYAVPGGTLRENYLGVKGAARLDETHHGARFKWKEGEDVPAYAKEVFEEVPKVVNGRGKNGVKRQRLS</t>
  </si>
  <si>
    <t>&gt;3564_g</t>
  </si>
  <si>
    <t>MASMIPTPVTKSSKSQVVLIPWDTTSAEHIQQLVQQRIACGWDYEDEHIERWKTAQKSGNLNLQWVVLDDSNPETNAKLLKHIEAYPQEQKPLLDSAVYFGGKSRTIPLPQRTFIPIGHISLGPVPPRYEASGIVQNEKGMYWISNFYVSRALQGSGLGNAVLDTIEKLATDEPLCARVLAMNAINKDDPDREEKYKALKLTIPPACFSNHEWYARRGYQVFNNVEKEISKVDSTGKAWYWNAVFLKKEL</t>
  </si>
  <si>
    <t>&gt;5342_g</t>
  </si>
  <si>
    <t>MAPSNLPAIFNATSQDVEMLISAQCHLGSKNLQVHMEPYLWKTRPDGINVINIGKTWEKIVLAARIIAAVDNPADICVISARPYGQRAVLKFAAHTGAVAIAGRFTPGNFTNYITRSFKEPRLIIVTDPRTDAQAIKEASYVNIPVIALCDTDSPTEFVDVAIPTNNKGRHSIGLIWWMLAREVLRLRGSIASREAEWDVMVDLYFYRDPEAEEQKEAVEEAKGVDELGVAAVESGFGATGGGDWEVTSGGPAVAAAFTGAAAPAPAAAAGADWDAAGADWSAAQPTESWGDATAKPVTENW</t>
  </si>
  <si>
    <t>&gt;328_g</t>
  </si>
  <si>
    <t>MSTSLLRSSTAARSALRVGAGKRAASMASTSFVRSKATLPDLPYDYGALEPSISGKIMELHHKNHHQTYVNSFNTFSEQLQAAESKQDIAAQIALQPLINFHGGGHVNHSLFWENLAPTKNGGGGEPTGALKTAIESTYGDFSSFKTKFNASLAGVQGSGWTWLVKDNETGQIGIRNYANQDPVVGKYTPLLGIDAWEHAYYLQYQNRKAEYFKAIWDVINWGAVESRLSK</t>
  </si>
  <si>
    <t>&gt;5661_g</t>
  </si>
  <si>
    <t>MASSQPAKPPLAPQTSRIQPGLRYPSSGKSIYHRPLNRSRTQELSQASFAYLFGEMVSYAQKRVTGIQDLEKRLNTQGHPIGLRLLDLLLYREPPRTQTRPQNIIALLQFITTVLWRHLFARPADALEKSSNPDTPDEYMISDNDPLVNMYISVPREMNQLNCAAFVAGIVEGVCDGAGFAARVTAHSVGKGEEGELWPGKTVFLVKFQPEVVEREAFLGRS</t>
  </si>
  <si>
    <t>&gt;7160_g</t>
  </si>
  <si>
    <t>MSSPMIALLPLVNRVHRYLTTSTYAAQSVDLPSVKIHDVETAPEKRPRTLKHLLRANHVNYSIIYHNLQFHNHMPHLLGSAYLLGANAGQLQKIYDEEAKELEEWEDSPAEVTDTDWREFLGNQKYQRAYVDFFEDELALKFGYDPKSVMEEYLFCGKEPLINGIIGGLGHPLIHIGYAYELSNKEIAMESLAMAAAVYSPYHKYIDNPSYTKPSTYTTTSPLEILHKIASDTRFDGLFTNRGYSNIPILFKKHESLLLEYWNAWSITDPNKQFQDSQEAAMALLTQTVLPGTHAYDFFIVHTLTTSHAIRILIPLIPKKFHISLMRQWWLLTLAVYIAQLRPNIRKDIETKPTKGWKYVEEKAVNGPWATDAHYVKAIRAMKEAAFTWGDVHEGYLSMAETFADDFDGWTGFGGSVEEGENEKDIK</t>
  </si>
  <si>
    <t>&gt;8823_g</t>
  </si>
  <si>
    <t>MTSSLSKEPRRFQPLKEGAKQIEKVPRLKGVVFDVDGTLCIPQTYMFGEMRSALGITKATDILDHCHSLPSQEQAAALQKIRDIERTAMVSQKPQPGLSAIMEYLESKSIPKGICTRNFDAPVNHLLGKFLEGKEFHPIITREFRPPKPNPAGILHIAKAWGFTNSEGEGDGSHLIMVGDSIDDMTAGYHAGAATVLLVNNVNAHLATHEHTDLVISRLDELIEILEQGFVGHIGRGDEGNDTKGRAEAVLRDGRGEN</t>
  </si>
  <si>
    <t>&gt;9459_g</t>
  </si>
  <si>
    <t>MSVSALSNDSDNLLMRSHATRIAPFVSYTVISPIGRELDAFETTSELLEVFRDCIKAHQYSYQVGKILHQDISEGNIVIVSSKESGDPRGILIDMDVARECKTPSKKNQVIGTTPFISIGSLIGSTGHTYRHDLESFFYIFLWVVIHNRAEDLPETSRLQGWRKVESTCFQLGQKKLKDMETEQFEGILSEFPPELNPLRVPDKNLHQILFPRRNGELWIGTDTTTEGTNELYGNMVRAFNFAIGLDHEPIPPTKI</t>
  </si>
  <si>
    <t>&gt;275_g</t>
  </si>
  <si>
    <t>MATIPTTQRAAVRVGTGLTSKAPVVTIPVEKPGPDQILIKINWTGVCASDKSLLHDDWAPLGLSMLPSAKGIVGHEGAGVVVAVGENSHNMWKVGDRAGIKWVASTCGTCEFCTNGQDELHCEKQTNAGYSSPGTFQEYALSDARYASRIPEGVTDEEAGPIMCGGITAYIGCKRSAVKPGQWVVISGAGGGLGHLAVQYAKAMGMRVIAIDGGEDKAKLCKSLGAEVFIDFQTCKDPVAEVKKITTYGAHGVIVTAATKGGYATAPYMLRPGGTVAAVGLPADPTVVAGCSPLYLIMNRLNIAGSKTGTLSEVQECLDFTARGLVHPILVKGTLDDVDKYVDLITQGKMSGRAVLKVAA</t>
  </si>
  <si>
    <t>&gt;2713_g</t>
  </si>
  <si>
    <t>MAPEPQQASSDADAPSAATALAHRERTKDDFKKILLDQYVTRDLLHTTAILDDQSSRKDRYTRMRAEAEDYRKLRTDYRQWFPPSRLYGEGYNGYGNGVTDGPPKLIYPSAKPRLGHRKTPRLKIKRKDFLAQADQDEELVPIRLDVDWDKIKLRDTFTWNLHDRVVNPDLFAQQFIEDLGLALPAANPILEQVRTQLQDQLTDFYPQVYIEEQALDPELPYSAYKNEEMRILIKLNITIGPHTLEDKFEWEINNPLNSPEEFARSMARELSLSGEFTTAIAHCIREQSQLFTRSLYVVGYPFDGRPLEDADLISSLLPSPLPSVFRPQQQAREYAPYLYELTEADLERSEVIYSREQRRQKRSVNRRGGPTLPDLKDRQRTVRTLIVSSVIPGAAETIEDSRLYKRVNKAGGGKRAGAGDLSDSSDSEESAPESPAMSTLLSGTARTRGMRGAATAAQQRMAQLGRSETPEAVLHHHETRTSARRVGVREESIVSDTMIVKLKIGKDKFRRFLRDLKSGKLPNPQHTPTFTRASSTMGTPAPGSMGPPSTPGLQTQTLPPPSSSIANPQQQIGRVDAPPPPAPGQPALVPPPAPIWLTAGLTSLLATYPHDRFEGVMRYSAINTVTDTPCAAPPTGTRIPDNIKFMYLPRIRCHDCPGKLYTPGPETTVGNFEVHLKNRQHRERVDSRVALGGPAAQGGVGSVNSSSDGGNHGTGAGAGAVGASGGGF</t>
  </si>
  <si>
    <t>&gt;9872_g</t>
  </si>
  <si>
    <t>MSTAIAMAPSPAPHDRSAYVDIAPSAPSKSPPALRASASATPNQSALRTGSGSPKSAPAAKSSPNISRTGAPPKIIVKKEPPSSPDLPTSRHRPHKLDLSKNTSSVNPATARPSAGQLTARGAESGGLAIQDVGLACLSPGFVTQDPTMREQLQRSLSVREQQRHLIESRLQQTAKPGDAPMESAKERELGGFPLKTPGTSSKRRAPPGLSIVAPSHEQFAHERIIQSAPLNQSFTGRHQPHPLTRHIANQPSNLSNTSHIHHVPATQTANRLPPITDVFAAEGLGAHREGNTATRSTFFGNNHSGSTSNSSHSNSKPGFPSPGHNNNQPLLSARPREYRSAEDAQVELAGGRPELLPKIVHYGGHQPPTPHSPIPSGAMRGPDISRSGGGRRRTRAEYEDGGSPPLGNGPNATRREPFGPFGEGRDSPMSTQRKKEEFLRLCDRAWDLFHS</t>
  </si>
  <si>
    <t>&gt;481_g</t>
  </si>
  <si>
    <t>MDVAPTPTQGHSQRPWLLRIPLELRQQVYDYVFHDQPINRGPCDVVHDRLGNTGCHCGEGLSCTSAQLYEETRPRFFKSARFVFKSAEACLFYVCRVGAIAAKIGSLEIACPDAYFHRSFRILFPTFISGSSLRSLHLKFEAMQDVASPDSLPIYLPSSRRAFPGAYYDLSLRPILHPLAEINSLRSLIIEGHPMSSEIEEAIVKLSLKIEERGLAEGKIVRVFEERARGLCDYGIEIDDINPWFPEYD</t>
  </si>
  <si>
    <t>&gt;6370_g</t>
  </si>
  <si>
    <t>MEPKKMQRGEEGRGKEDTETPQLPFTTSSSSHKPHSKVPTAGNAHLLHNIVTASASGSASAIDHSSRLQKRRLTKSGRPKELKHIRLQAAFTEAKSPASSIYRGSYGQSPRSRSSLRTPGSSAHSTPRLSMSQSQLEKLLQDLDIELETYGVEEFRDGFFDGSFLKPQNADHEDLMRDAEYTLPTAFKKKNPLSSRNFFPKQWHGIKKVVREVTTTRAGIKLTRSFLAFFIAYILCLIPVIRVWLGRYSYIMVLSALINHPGRTVGAQIDGAILTIAGTATGLGWGAFALWVSDSTSIARRGYGGILAAFLVLFMGIISALRSYFIRLYQLVLCAGIAVAYTVLAETSESVNWGKLFDYGIPWVFGQGICLLICCTIFPDAGARPLAESLHGAFRVMLDGLILPQPDPLDIHRQLSLTFVNLSQAYRDLVLDISITRFLPRDVMLLRNLMQGVVRSFLALKLETKLFEEVENKQARTPAASRRKRGPQTVDKELEEPEHISKPVDGEAIPMKPSLDRTDAIINIDTSLDRPHIFRTNTEERAIKLVIHKLADPTRKLLRAMRSSLERCDAVLMEMSGYRTYLGPSKDISTDVIGALTKMRRSMIKYDNEEESLMTSPDLPPTYSNHPGIIELFLFVHPIRQAATSTEKLVVKVMEMQQKHRGWKFYLPSYLFSKALQRTNAQVRHDRGGLTAGFYFRSQTQLARTMKGMANVYEPPPRAETDGSVDNNDEPKHRVRRTDTIGKYEEEEDVAMNRDSKATKTQRFRYRLWVILHRLQGFETRFALKVALITSLLAIPAWLNQSRDWWNENESWWVVVMVWVMSHPRVGGNIQDLVTRAFCGVLGAVWGGIAFGAGNGDPYIMAVFTAIYMIPMLYRFTQSPHPRSGIVGCIAFIVVSLSAKANNDQSSIVRIAWTRGVAFVVGVVAAVGVNWVLWPFVARHELRKALSSMLIYESIIYRGVVAKYVYYEKGQEPRKEDVERSEMLEGRLREGFVRIRQLMALTRHEIRLRAEFNPLPHSALIDSCEQFFEYLVSVRQSSLFFHPHFMSDDDQAAESLLAFRRDAVAAILMCLYVLAGALRGNRPIPKYLPSAAAARKRLLDHMASLEGQAEQAQAELVRESEEVKRVETEGDGEKKKWGQVYSYSYSQSLTGCVEQLERLIKFTKEVVGEVGFDPVEMEDVESEEDEEEEEEDDDEEETSETRGRDGRERG</t>
  </si>
  <si>
    <t>&gt;9401_g</t>
  </si>
  <si>
    <t>MTPEEKKRARPAQHNGTLSKKRQKIEPTKKTSAAVEKRPVAIDALPWNEVKMPEMFDDAEGFYGLEEVEGVEIVRQGDKVQFVATAAQTIDNEEEFEEFGDDEPEQDVVKPQPGTSKSDQPEKKKKEKKAKDQKSKEKKDKKVEPKIVESNSETKENASELQTNVFEALQDDAAEEETDVSAWAELDLSSFTLSALSKLGFANPTPIQSAAIPEILAGHDVVGKASTGSGKTLAFGIPIIEGWLEKYGELDEDELKQPRPPTALILSPTRELAHQLTEHLTSLCKGLSAAPYVAAVTGGLSMQKQQRQLSKADVVIGTPGRMWEVISSSTELLESFRQIKYLVIDEADRLLTDGHFKEADEILTALDRRQDPSEDDDDEENVPSRQILVFSATFHKGLQQKLAGKGKQGLLDESESMEYLLKKLNFREDKPKFVDVNPISQMAEGLKEGMVECGGTEKDLYLYALLLYNPNQRTLIFTNSIHSVRRLTPMLQNLNLPAHALHSQMAQKARMRSIERFSATKATSSILVATDVAARGLDIPGVQLVIHYHLPRAADMYVHRSGRTARAEALGTSILMCAPEEVVGTRRLVAKVHAQNAISGGGSKSKYYMRSLDMDRKVVARLAPRVKLAKQLADCGLAKEKKGHDDEWIKTAAEELGVDYDSEEFEAAGGGRKGRGTGRKLKEKADRALTKGEMAALRGELKSLLAQRVNVGVSEKYLTAGTVDVNELLKGAKGDFLGKIGGIGMDDL</t>
  </si>
  <si>
    <t>&gt;2571_g</t>
  </si>
  <si>
    <t>MDGLFTPVSTTYKAKAGSSELTLVATKVFKAPTEAIEIALKPSFNGHASTPAEALEILKNEPDYDTLVSTLRFLAGKNGGFSITSPSPIAAQLMHVLVSDTVPTYWNSLLETEKERTTKNKQSRSTSTSDFEALLSCLRNVAGLNAVLLSLKQYIQQSRATKKAIGGPRIQEVLVILVQLLQALLEGSRTVETIWKIISQASSDITKQKAIWKEFLGIIGSGKLLGIAAEAEDVINEYSKEIKQNSWITDTSLYSTWLAKNITTWAKTLQFDSDTGWRNCGELLGKSFRLGHTENVVRELLDSLILSKCDEIARLTKLLDVLPSFEQRSALYSCLEILSKRYLSSLIVTEDNSQWWQADASTISAAAGLINMIVANDETRKTQLISWLTGSSGAGAGDGIGIRRAVIAALADNKVDMEKILDKSLQQFSDQLYIRHTPILQQEVHTQVLLLAAGYVHRKAPLRLSMMIRSGAHLGAVSNRLAASSLRARFLGMTVGEALSSLVDKGDKIMDFKVDEMSTPEAKWYKSLVNVADAIGSLDLFESGAVTKESKNPRPPIPKPKSKKTQPSATSKIVAIEEIETDEEEEDSDNDGLTPYAKPDSDAEDSDEDATLVTRNKPTAPVYIRDMIAYLRDTENYDHQKLGLSTAAPLIRRKANFGTEVSVHAEELATLLVGIQDKYEIENFQDMRIQGMIAVLVALPEKMGQWFSKTFFDGDYSISQRASILTTLGLGARELGGFGAEDKNLALTSPLPSTPFPSKTLPKAMQKYYINVPAQSTTSTSSSKLNPLSPTALDTLSTSLTNTMITPIAAKLADTLTGPQVLKLRTFSSRMEVESRRQKPTSNPLAKIVSTSFFFPLTGRFFIHLRTHGSSGSQNIIFHPFLLSLFLKTLSLLLHASGPNTLSLPQMTSEFLPLLLSLRTQAFGDMSVLEALLFGCMTVLEMNEDKRSLIDNHGREILEMQEWVEGVFGRLGDAGGGEGEEGKVRMLAAGVVVRIRECVEKYQALLMGDLDIAKQCC</t>
  </si>
  <si>
    <t>&gt;9457_g</t>
  </si>
  <si>
    <t>MARFSPLVLQAYLFGGRISGVGCLRRVSSRQAVQSLCCQRSRLRQRSMGTQASSGIEHTGNDPTIPFRKQLKDEAKKRRADGTGKKAKSKEADGARDGWELTVGIEIHAQLNTARKLFSSAASTIHDDPNTHVALFDVAMPGSQPTFQKETLIPALRAALALNCDIQRTSRFDRKHYFHWDQPSGYQITQYYEPFAKDGHITLYPHDGIASQDGGEISIGIKQIQMEQDTAKTISLPGDEHLLDFNRVGLPLIEIITLPQIHHPSTAAALVRKIQIILQAVDACVLGMESGGLRADVNVSVRRKDSHEDGNEYGGVKGLGTRTEIKNLSSVKAVKDAIIAERDRQIQVLEAGGVIEGETRGWTIGSPETKRLRGKEGEVDYRYMPDPDLGPVVIGDDLVTHLRETLSVLPDQVISTLTEIYGLTVKDAMSLMGLNDGGAVEYFYNVICQLESLTQLSDPEEKLNLGRLCGNWVLHEMGGLIHDQADETNPLRITVEGDCIIPAEKLAQLLHFLHDGRITGKTAKKVLAILFEQGLNATPNSSNVVNASTPSVKEIIDIAGLWFSPLPDHEYEELAKSVLDMKVVEEILGGKKGKLNFLLGQMMRKDDEGRIDPQKATEVLSRLVEEHRIEKA</t>
  </si>
  <si>
    <t>&gt;8519_g</t>
  </si>
  <si>
    <t>MHRTTESLPVLLPPQQRFPYPISKALAESAVLAANRKYGILTTSLRPAGTFGEADYEMIDRLISNAEIGRAKMQIGDGTNSYDFLYVGNLVDAHILAAKALLRASSLESKISDEERVDGQAFNITNDEPWQFWDFQREIAKQAGYEVKKSEIRIISRWMAMMLAFWAEWWVWIVSGGRRESGFSRHGIRYACMNRTLSCDKAKRVLGYRPRVGMQEGIESSVRWFAERRRQEKGKEL</t>
  </si>
  <si>
    <t>&gt;1122_g</t>
  </si>
  <si>
    <t>MEKAASASLKQCLRSGKILRCRFANPSSSAGCIATAICPARIAAHTSPTNPSSTSRVRDHVRLSMPKRTLRGYSTHESSIAGTIGKGAAGMPSEAEHTFEALVAPEHLNEKERAVWELLSQELKPQRLEVQDISGGCGSMYGIEIVSERFRGLGMLKQQRLVNEILGDMIKEWHGVQLKTRVP</t>
  </si>
  <si>
    <t>&gt;5702_g</t>
  </si>
  <si>
    <t>MAPHPEDDRDAAELVALGYTPELNRNFSPLAMLGLAFAILNSWTALAASLSLALPSGGPTSVLWGLVAAGICNLSIAVSLSEFLSAFPTAGGQYHWVAVISWKSWVPILSWITGWINVGGWIALVASGGLLGSQLIVGIISLMNESYVPQRWHQFLIYIGYNIVAFLINCFMTGALPIITRGAFIWSILGFVVISITVLSCASPTYSSAKFVFTEFINETGWPDGVAWLLGLLQGGFGLTGFDAVAHMIEEIPNPAVEGPKIMIACVSIGIFTGFIFLMVLLFVAGAIDGPSGVISSAAGPLLQIFYNATQSKAGAICLLVFPLVCLLFAATSIMTTSSRMTYAFARDGGLPYSRVWAKVHPTLDLPLNALYLTTTLVVIFGCIFLGSSSAFNAIISSSVVALGVSYGLPIAINCMRGRRMLPESRPFKLSPLVGWTVNIIGLVYVTITTVLFLFPPELPVTGSNMNYCVVVFFLILVISIVQWIVDGRKNYTGPSVDLNAFMQNGEVDGVAPPQMAIEQQEKISEKISETTRSGDEKTSGEVV</t>
  </si>
  <si>
    <t>&gt;8793_g</t>
  </si>
  <si>
    <t>MGDSKENEAVSITADGSASVATSVSLHSDVAAAERIAFLSSFSPEEDKAIRRKVDWRFLWLIGMMYIIKNIDYTNAASVKVLQVGKPSNILTQLKMTADQYNWVQSIYFISYIVFEVPSNLLLKKASPRNWQFRIIFSWGVVLACHAAVKNKEGLYTARFFLGMMEAGMFPGIAAQLCSWYRSDEMGKPIMWMFGFQNCSGVVGSLLAYGISYMDGLCGMSAWQWVYLLEGIMTILFSFVVYFVLPDYPKSPRSNKWLTRREQEYLEVRLSENAPKTEDAAFNKTEVFASLLDPRTYSFMLSQILINLGGYGLSWQLPTVTTSLGFAGLPRNQLLNIPPAAASVLAIIFAGWFMRRAYITRPAFIMFICAGALVFFITLAATRDKYAVYIACVLGTMFYSVYFIPFWAWRSSTLAGTTGTAFTLAFQSCVGQVGGVIGPQLFQSKYAHNGYKVPFAICAAAIGSGWLASGLTWWLTRNVEWDVRRIRRLRIKAEKGGNMFAEEDVKVFEERRFYGRGLSRTAAGTADV</t>
  </si>
  <si>
    <t>&gt;4197_g</t>
  </si>
  <si>
    <t>MDNLQDPGARHKLIIGIDYGTTFSGMSYVTTDRSDIKDINIITSWPGEPSTSHKAPTRIAYQQENENLECDKWGFQVNAKVVSYSWTKLLLDKDAEVGDYDDTALSKTLDPSLMKIPPFRTASGVCEDFLRHMYLWVNKRLEQQLGKDTLMITPVECWVTLPAIWSEEAKNATLQAAISAGFASRPGDKIFTIAEPEAAAIATLRKYGSKDGYNRVKANEHVLVCDCGGGTVDITTYKITQVHPHLSFDELCVGIGGKCGATSIDRNFHALLSERFGKPFENVLPERKGPGSVFMASFEKCKRCFGYGNDFGVREIGPLTLKVEGCSFYDDEERVVKLTYADMQRLFDPVIDQIIELLMEQVVQARVKKGARINHIILVGGFGESPYLIQRLTRWCEANGNINLLCPDNAQAAVVQGAALRGLEYLAPRMKYARRHYGFDVAKHFRRGIDREEHAFISDFDNEKYCGGRMLWIIAKGESIFKDTHKCFPIMIQYTPGQANESRIDLYSSVLNNPQERLDDPRIERVGSILTTLPANLELGSALFQRYNPRLRKTVYNVEMEVQVVFGNKGDNLLVRTVVNGEVRGHTTIEFPKN</t>
  </si>
  <si>
    <t>&gt;4825_g</t>
  </si>
  <si>
    <t>MYCQKCRTPLKLDSSLEDLNPAAFDLLVGASSHQQLKNIPASRLAYPQERKQLYDRVSRNAGSPPFKRNLTLPLRRSDTGLSSNPAMSFVMLTESQVVPPSVIKSADDTNPKNRQHDEGSGLDGVQDGTKALSQDMERASRLFEILSARSDIDHPVCVECTDLLVAGLQRRLEAATRERDAYVDFLKQANADIPTEDEAKESQEALANAKAEEAAAIEELKKLEKEKTDVDEEIASLEDEARALDIEEENFWRSRNAFAMKLAEFQNVRDSVNQQYDHDTQLLEKLQRTNVYNDTFCISHDGKFGTINGLRLGRLSNVPVDWPEINAAWGHTVLLLQTVAERLGFKFKGYELQPMGSTSRIIRYEGVPSPSQSRNSSNSQTPSTRPPKKSVLDLYSSGDMPLGFTFMHHRFDIAMVAFLECMRQLGVFVETTSAQNSETGRGLALPYKIEGDKIGDVSIKLGIAQDDAWSRACKFTLTCCKFLLAHASNVNAASGRRVV</t>
  </si>
  <si>
    <t>&gt;5026_g</t>
  </si>
  <si>
    <t>MAEATHQDPPLTSTLEIRPEALEPSLTLSPTPWISFNPRHQIRFRHPHYPGANSILLTLLAPDHPDGGLEYGVAHAACGVVSGNRWDGWFTTTVDGPRLILTYGDILCGKDYYFHLPQSTFEWPYAIVPSFKEWSFPHDDLHPCWSFDHDPDPLPQSRLAAPSSFSAAVISRDQSCRMSGCVEGTQAAHLVPKSEEDWFKRNEMAQYNLNPLLVRTPMEDTANAILLRQDLHTIFDAHRFLFVPKQKRGNQETNFVIHLLIGSRELGTLYHNVRLKPIPDVGVPFLFARFAWTIFTLLPSFLNVGIGRTLLGLTISTKPGIPQTFTASECRKFISGGKSRSQSPTKRVRRRSDAELEAEVDEEGKRQHKQQKKDDVREQNIDGSFATAVTEEVMTPVGLEALRVSWLIQERMRSDPQETWMKEEAWASDVRNNGLVMGPEDTQRLYQFLGYEERNDHEEDRLCL</t>
  </si>
  <si>
    <t>&gt;11958_g</t>
  </si>
  <si>
    <t>MASHVSGSDPTGSLRQRFMRDVAELLTKPYPNISLHVQDQDITKACLVLNVKGYKLPMHLTVEFPPKYPLVPPKVRMDSDVQHPNIFDTYICASILNTKEGYTPAYTLKSISIQLLSFFSSDKVTQTGGGYAIDLTKYRERQLQVHDDFTCNKCGFNPQSTHNPSADSSMEWASTPSLDIAPPSTGDSENQLQGTVSTPGSKWECPLTECGMASEVLLLIMDKLETEELIAFARAWKRVGAAIKLFDVFRTRELQCFCLKKDYKNTLLGVGVDVSFASKGAKYGTFSSEFDLLSREGFYAHHIRNSTQGLPFTHWIPLPIAQGHWRRVECYVSDSLSRLSASAGLSGKPVEVIYAFMNSIVVKLNQETEHLRSHPYRNYHDEQIKSTLTHASEKAIESYFCLFHLLICLATSDPSIVQDTNRALREFKDGRTNKEHCPNLGHLLVAALVSEEDVTEMITGLIKEAITRNVVWMLEGNPELAYLEPSRISEYRLKKTFEASKTSYRLFMFLNLFRRTAVFTSTFPPPTHRLTLIQLRNAAFERHGAPPLGSAKYLADSIKKIHEIDGFDGFLKVMGVDTKINKEFGKERLSELLRQRVGESMDRGYSRRGLNQVQALSLRRDQEPDVEVVGRMGDVWVDMSLQSTSKMVPSAGPVIGFWGGMALLISSITGPGLTTIPLLFQEAGWVTTTIAFLVFGALSGFVSLLLAETMSTIRGNENFQARVEFSTIANLYVGKKGHIGLQVLLYIALQSVNISSIIISAQTMDSLCIRFLHKSCAVSFTQGWVCVKDISSTGSPFESYILFSFGTLAAAAMVTPFSAMSLVKNIWLQLGSVVILFAVMVCWVIIFARHGFNQEIPAVGKNQGSLVGFVLNNFAFITTVPSFINNLSKSVSIHKTILHSIGICVGLYLLVGLSGAASFEIEHSTDILATLSAANQSKVLTSIVNLAFPIAVLATSVPVFAIVIRYNLVRGEICSNKWALVWASFLPWIFIIPFQTKGYVITIMNWSSLIFGSVANFIIPLGLYLISKISSASTNDVEDGNILTVLRPRSSVASRRPRTPPESESRQPPPIITRPESGTVVEEANVGMISATSPQVGSPSPPRPRSRSTVNLDTSSPKVLDCEDDSRGNGEPSASSSHLNPTANLRSIYSPSVSREPSTSRRPSLASHSQLHPLVASQNEYEMTSALSRSITGEVPDHESEAQSRENQPDLRASNRSRRYRFGRQSLLAWFRSTSRSQRARRRSSDNRGRSREVPAFVAFPEKKWFESVVAARVAVVFVGCCVLGDIIYNVVMLAKGKSLLS</t>
  </si>
  <si>
    <t>&gt;5456_g</t>
  </si>
  <si>
    <t>MTITTTTGITGHEHSHYCEPPMSLTQHSILQVTLNGPSLLFAILALIISIHVLQPSLTCILLTLAPLPFIIYNDYDNFINLGPGGTPATFRGYLKITFLRLFALSDPYTPETFLDPIFPLIGYYTEAYSWLPERNGPRPKIAGIAPQRQLNQPGCSHMYQILRASLENLAIKHPNSFRIGTSCFEKQGLALFSQSSINATCRGEICHVHHSDRSMHMNLHPDDAKVVLEKGWGERHPLARGGWMRAYVPKEFIMVYAPRDRAELDVVCRIVEAAAYWVSGERFEIMAEKDRLLENEPARQGDGTAAGE</t>
  </si>
  <si>
    <t>&gt;3480_g</t>
  </si>
  <si>
    <t>MSAATINTSTMTASKLPSSSGATASMHETLTRLSSKPGVKASMVIDRSSGTVLSMSGSFLSVNASDAVRSSSSTSATAASIASAPSDAPTGQDDKSSSPFEDGVTALATKIASYVESTASLVQGMDGEDDLKLLRLRTKKFELVMVPDSKFIFVVAHEVSSS</t>
  </si>
  <si>
    <t>&gt;9480_g</t>
  </si>
  <si>
    <t>MSEDIPKAFFSGGRSAFALIDPSTERYRRVLDRHGAFRSGFKMHVAISYVWSEWKDSPSDRLPNWTRLRDRLLAVVGPHAPPALRKETWNASCCWLDSKCINQNSEIDKMYWIPKMDEIYHEAECTVLLVRRCDLTVLMEIAQEMRCKFDGKVPLAERMLGPHSCLLTQSCIALPILSQEREDDCLRALRSFASGTWRRRAWIFQEILLSRSYLVSWSESGWTSLANIGVIASLLFRKEPKQVWLEEFVSWCRRVEYLSQYYETTSFSDLSDANVLQMASELEATVACDKYYALCGILRLKHVQYNSAHTAGRALNTLVEALTKAGRLSWLYAVPPSIEDTRIGFSGDVMAPFVLTRMDGGKLIAKARSISMSNRTLGLEAVQVGRVLDVEPLDQLFLEAKRLLEKEKFRLDDIFKHSSQSDVEKLKCIPDLVYRAAVEVVAPLLLEPVFGSICKLLSIDIGKQPLKAWIMTLLLCFLDLEEHFQELSTAGLDADVIPVVKTSAFLIRNHLKSIQKHFSLIKLEDINNHQKTPSRRFALGFPEVQKGDKVYMLEADKNLLLTADPNQGDTNEGCAAFRGMIFQLEVGEMIGPVPASLFAPSRNPLSRGAKVHLTFKLRDFDIQLS</t>
  </si>
  <si>
    <t>&gt;6287_g</t>
  </si>
  <si>
    <t>MYLIAFVAFFLGSTLAQYPPVSNLTTIASPVDGNITISYKTPTPGTCTAAFDTQQQYTGWVHIPGNYSTNTFFWFIGARSPTDQLTIWLNGGPGSSSMIGLFLENGPCEVVQSTLGKFSTQAREWGWDRGSNMLYIDQPNQVGFSYDTPTNASLDLLTSNIFAPPQVLSNSQAADTFLNGTFSSLNSNNTANTTEIAAMAIWHMLQGFLGAFPQYAPNSTSVGVHLFAESYGGKYGPAFASLWEKQNLLRSNGTLSKNGTIDIKLASLGIVNGCVDDLIQGPFYPAMAINNTYGLQLINPTRAQYANGSFYASGGCRDRIVNCRAAVNSQDPSDEGDVKLVSTVCNDAYIFCQSNVIDIYADASRSYYDISHYLPESFPPKTYLEYLNSAEFQAAIGTPVNYTETNIQVVSAFTSTGDYEREGLVPNIATLLNAGIRVGLIYGDRDYLCNWMGGEAISLAVAAQASSAYATLFPAAGYAPIIVNTSYIGGVVRQYGNLSFSRIYDAGHSVPAYQPETAFQVFARIITGTSLSTGAVVNVATYNTSGTSNAIYSNVVPSSPAATCWLRDIPNTCSDDEKNMMQNGKGVIMNGVFYSAESDYSSVATSSTSTTAAGSAASVAVTTTTEVLTGFFTATSTPTATKKSFGSSSFSLSFNVLALSLLCTAALSFLL</t>
  </si>
  <si>
    <t>&gt;10645_g</t>
  </si>
  <si>
    <t>MASYFKNSTSAALNPCAREFETCQTGRKRNTGSFKVLEIQRQLSFLAIRPPNHTSNNSNTCDEGSQDTSSSSPVQELEFSPLTSYSTTRSLDPSAAEFIPPQKYATQARNPSIVSNTAPLFSSLPIEAPSKIIIVPLISQVDLLFPPVGSFVSSNRLSNRVPMSSVEFHRFSDLQVEIRHHVWKLALPKPRAVEIMYSRRIHHAISPTPAPVLLHACHESRLVTMKYYKLLFNEHYLTPRIWINQKSDTLYLCEEVSARHGIFNCFETTERGSSFPGGQRSLYCNYLPTILKNLQPNLWGNLSHIALNSTIKSILPFQDDAGSSSSTKCVETFTKFTKLKTLSIVFEALPKRRGHVVLVDPPVPHWKCNHQTVKFPFKSKCEICSEATNIDRHRKLRPDDYSWWIRDLQSEFLKISHTRTVQHIVKLNFLFGVRV</t>
  </si>
  <si>
    <t>&gt;712_g</t>
  </si>
  <si>
    <t>MAETIKIADYLFERLRQLGVRSMFGVPGDYNLTLLDHVEPAGIHWVGNCNELNAAYAADGYARINGLGALITTFGVGELSAVNGVAGAYAEKVPIIHIVGTPSRTLQESRTLMHHTFADGEYRRFAAMHSHITIAQANLIDPRTALQQIEWILQQALLHSRPVYLEIPEDIVSISVLTPSSLPATLHSSYIDSSLQALECILECMYSAQRPLIFVDGESRPCGILEQIDDLVQCTGWPTWTTTSGKGLINEEAQNVYGVYVGIYGNEESKAYFESADLVIHLGPHLTNTNTQGFTIIPSKEVTITFSETVIRVGGRTFRDLSCKRLVEQLLHNLDRSRLVQVDGPPRDNIAVGETHPEYSITQDLFYRFVNPLFRSGDIVLTETGTAAHGGRSFKFPSNVRMITSATWLSIGYMLPATLGAALAQRERTEREALQSSRPVTPCVMLFIGDGSLQMSIQELGTMIRQKVNAIIFIINNNGYTIERAIHGRNQAYNDIASWRHTQALSFFGDDEDHAKENTFTARTWEELESVLHSVRKSEGVKLVEVFMGRDDCQGALLNLLKDQIALEETTAS</t>
  </si>
  <si>
    <t>&gt;9323_g</t>
  </si>
  <si>
    <t>MANANEHRKASSLSQNRLVQPLPPLPLSLQLDDLPARLTITTQVPYRDSPLTSTPFSAGEGDAQVLSLDETIKSPPGYEPMYDYLRNHSRPCTPALEPYRDEPFVVTILEGEEGHISISQPPPPSYSELFNRRQTDLDALTREFDGGDSPAEQTEELVKWVVAMLFVALTVACVGTAFNWGR</t>
  </si>
  <si>
    <t>&gt;11966_g</t>
  </si>
  <si>
    <t>MDTINFDINDALKHYMSDPASVSTPEADSNLVDCENDPESLTNSLINTVLNPIVDSVAENPDAIMRSSSFDSLQFLLKCAPISLKSTQNYPTEPDSELFKLSRSSSILPTHALSKIFDLIISGLSTEADVIHNDLETDEQELISHHKQLLEIFGYLLQWTIAVVETKAAEKSSTAPAARGRGKGAKSKTAKDKDGNWDSSAQLQTALDTMCKVLKLKLSKIFLTTSERDTFIGLFTRPVYMILESEHRVKATAIRMHAFKVLCIAVKHHGHGYAAQISIVQNLTYFEHLAEPMAEFLHILSEQYDYPQLADEILRELSNKEFNSNDTRGPKSVSSFIVKLSELAPRLVIKQMTMLAKQLDSESYALRCALIEVCGNLIADLSKQAERGDNHKSQLNAFFDVLEERFLDINPYCRCRTIQVYIKLCDLDQKFPKRRQKAAELAARSLEDKSSNVRRNAIKLLGTFIKTHPFSIMHGSQLSQKEWNARLEAVDTELNALKPPVGTPGLAHKDDAVVDTQLLDEATVIASDSPQKPMSDEAKIAAIKKAQEDAATSEVINKLTLTRRYYVEALKFIEVLHGATTTICQLLGSKNKSEIIEAMDFFEIGDAYNIEQNKLGIRRMLRLIWTKGNSDEGKGVQNHLIDCYKRLFFEAPDTYSENDAANYIARNMISLTFGATPAELTSLEQLLSTMMKANHVSDLVVSKLWQVYGVQKREISKSQRRGAIIVLGMLATAKPEIVVGEMETMLRIGLGGLGRSDLQLAKYTCIALRRINPTGRQAKETNVQTSKLPNDHAVLLKLGAVIEIESDNKEWYGVAEQAISAIYTLSKHPDTLCSEILRRKTKHVFQKRISKSPEPEPEQKEDPSQIESTTPEAPPEIAEEPENKMKGSIALSQLLFIVGHVAIKQIVHLELCELDFKRRKAESEKNKPATETVADKAAKEAADDLDMIGGTTEDDFTDAMAHIRERELLYGENSLLSNFGPLVSEICSNNTTYRDRNLQAAATLCLAKLMCVSSEYCEANLPLLITILERSKDPITRSNVVIALGDMAVCFNHLIDENTDFLYRRLNDKDASVKRTCLMTLTFLILAGQVKVKGQLGEMAKCLEDDDKRIADLSRMFFTELSTKDNAVYNHFVDMFSLLSAEKELEEESLRRIIKFLAGFIEKDKHAKQLAEKLAARLARCETERQWNDVAYALSLLQHKNEDITKLVTGGFRVVQANA</t>
  </si>
  <si>
    <t>&gt;9008_g</t>
  </si>
  <si>
    <t>MQYTTVVLALAAASFAAAADTEGQPTCALPCISSAIISAGCDINDVDCQCGSGYSSVQVYAAPCIIAACTADGDLMQAMSAGMAVCSTWSQTYVSAAASTTAAATSAAPSSAATSAAASTSAAASSVPSSVASSTAAASSSAVASASASGSAAASSAASSAVVSSGASTVASSASSLITTAATLKSSVSGAVATKSTSCASSGFGSSGNSTGTTTSALAQVSVGAAPKLIAGLGSVFGLVAGVVAAL</t>
  </si>
  <si>
    <t>&gt;9095_g</t>
  </si>
  <si>
    <t>MFSRAVVRASSSTSMVAHRSFHASRTLKSSPYHYPEGPRSNIPFNPLTRFFALRYWGFMAVGFGAPFGVAVWQTYKNQ</t>
  </si>
  <si>
    <t>&gt;643_g</t>
  </si>
  <si>
    <t>MSSQPNHPALLIPGPIEFDDAVLQSMSHYSESHVGAPFVATFGETLSMLRRLFQTTDPSSQPFVLSGSGTLGWDLVAANLVEPGEDVLVLHAGYFADSFADCFETYGAKATQLMAPIGSRPQLPEIEKALKEKKYKLLTVTHVDTSTGVLSELAALSELVHRVSPDTLIIVDGVCSVGCEEIDFDKWKLDGVITASQKAVGCPAGLSISMFSGRAVRTFQSRKTPPGSYFASFKNWLPIMQNYEAKKASYFATPSPQLIRALHTSLTQILSKPLSERFATHKATSQKIKKAVADLGLKQLASDPANQANGMTAIYLPENIKVSELLPNLLSKGVIFAGGLHKGIATKYIRFGHMGVSVTDPKRDDIDRAIKALETGLSDAGYQKA</t>
  </si>
  <si>
    <t>&gt;5371_g</t>
  </si>
  <si>
    <t>MARKMGLNNLLESAFPIPTGVNTSSNTTLTFTLLESFVPGYSFVHKFLLYSFNFDVTTLFTLGVALYLSIRILRSAYSLLYTFVSNTYISSITISSTDEIHTHLITFLAYQQQKSSSRRLMAETPSVSAWELDSLSPISIPAAQPTESLKAKTIYLNFSNQEAKSQPRFTPAIGNHKFWHQGALFQLSRKEVSLFDDLNGNNRGSTFKDKELLTLSCLGRSTTPIKNLIQHAKQHYHFGHNAKTVIKRPAPKDMRRFGGRGSWVKIAERPCRPLSTVVLSQKSKTEVLSDINEYLNPETARWYANRGIPYRRGYLFYGPAGTGKTSLTFALAGVFGLDIHVVSLLEPTLTEEELGMLFTTLPARCIVLLEDIDTAGLIREDAEDDEKAEGREGRREKSGDGGDWNVVDLTKALKKANRMGEEDKKGISLSGLLNIIDGVASHEGRVLIMTTNHPQKLDAALIRPGRVDHQVAFSNATQSQVEELFQRMYTSDLPRASIPLISTPPFKPSLPPNIPSTPPQTPITEIGEEKRNRGEGLSEEEELAQTARSFAVQVPDDMFSPAEIQGFLLKRKKEPRKAVEEVGEWVERMMERKRSGRNVA</t>
  </si>
  <si>
    <t>&gt;9148_g</t>
  </si>
  <si>
    <t>MDPLSLTGTLIAVLQITTVVISICYDYRQGVSSASKEIAQITDELNSLKDVLESLLGLIEKARSADGDDANRLETVKLLAREGGPLENCMRELEALKMKLEVKEKGKWGKVGRVLVWPLKEKEVVKVLAGLERWKGVVGLGLSVDQMTLNLAIRDEVGELAGRFESLGNDQKRQEVYKWLAAPDPYANHIVNRKKRQPKTGLWIFKSKQYMHWLSSANSFLWIYGIPGSGKTILCSTIIEQLSRYARELPQTALAYFYFDFNDTSKRDTRSLMQSLITQLSAQHESLPLPVLQLYDSHQNGRKTVDTQELLSTLQNLILTFHNVYIVFDALDESLECDEVLEFINSLYNWGFSRLHLLVTSRPLHEIEESIGEIVSERVCMNDRVNHEDILMYIGDKLENDKVLKKWPEDLRKLIRTKLLLEEQGMFQWVVCQLDLLRRCTSVAAIRKSLAAGLPRSLDLTYDQILLGIDEMDRPAVMKVLMALTVCKKPLILGEIVEILAVDLDIMPPRFDPDSRLLDPKTILSMCSSLITTSALSKWVPLGYQKTQPVIRLAHASVADYLSRPSASSSHPEFHFSRSHARQFLGRCFLGYLLNPVFATGHNVKLIPKRKLEYPLMKYRAHFWPSYFYREEGEPASYLDEETIQTIQCFFETRNLPNGGNYAFWVGLLIPTSPLDTIKNTHPLYYAASFGLTDVVRIVLDTEENLDINVLGGRAKASALHVAVYRDHIDIARMLLERGANPGLGNNFGEAPLFWARINRNAEMAKLLREFGAAQLKRDWVWAMAEAEEDKVDFGGVGDADSSIIS</t>
  </si>
  <si>
    <t>&gt;7883_g</t>
  </si>
  <si>
    <t>MHSTFAVSAVLFSALQLATAQTFTDCNPTEKTADPEPACPGDAALGTTLVTDFTKGESSDWSLADGTSMSYGSQGAEFVIAKSTDAPTISSEKYIMFGKVDVTMRACAGTGTVSSFILESDDLDEIDWEWLGSTDTSVESNFFGKGNTTTYDRAVYHPVSSPIESFVTYTIEWTSEAITWAIGGNTVRTLSYGDALALGGKNYPQTPMRIKMGNWVGCADAAAASDPATKGTCDWAGGYLDLSQGGPFTMYVQSVTIQDYGDCTGEYTYGDLSGSYQSITCGGKSVSSGSSSSGSSSGSSSATGSSSGSASASASTTSGGVLVETSSSVANSSSTSSSAAASTTDASSATTTLSKTTSTGSSSQAKATGANSTTSSGLAQTTSSDASTLAPKHKYGLIDLSVMVLGLGVGYLVM</t>
  </si>
  <si>
    <t>&gt;6780_g</t>
  </si>
  <si>
    <t>MDPQSYPLPSGVHAIPSHLLDLRPDADIDHDLLHPKPVSDEKNIWFFWHSGFANMHPYTRRNIRAWHRRFSKQGWTIRVTDRQPSSPLNVAHFLDISDPAVFPRAFVDGTIGGDYAPQHTSDLVRWPLLLRYGGVYADVGLMQIGDLDRLWSQTVGDPTSRFELLTYNAGPVEERSLTNYFLASRANNPLFARCHKLLLKLWAADGGRTSTEGMHNSALLKGSPMMGDPGMSFEEDGKTFSPEEVGKLLTDYIIQGQVMTMVMGLVDEEGHWDGPKYVVEHLYAMDYMEGSQLINVFTNWDGRRAFELMSLPLPKEGEAETADQKLAREIVEACLQKSFGFKLAHGLILRVLGPTLGSLWRENVGSDDVPGTYGHWLRHGTIHWTQDGVPPKLDFQLIEPYKRGPLLREM</t>
  </si>
  <si>
    <t>&gt;330_g</t>
  </si>
  <si>
    <t>MAEDSDYAISPTCDNENGDDVSSEPDWSSVGFSSEDSDSEDSEVETRFRQPSQYFHELDTLETASGKPFIPFNGHTILKVGESAETELRKLKDTTIHAFYQDVLLEVNRLSVQVAYDMASLSTTEHYMASPVLDVAIQKMFHFIECRNIILWVVKSVEEMEKASYCGGFISMLVIGSANKNIARLLPIQCAKIRGLATAFETGLSQFLDRDPSAALFDPEMTFASEATDVSRGLLSELGFNDPSMNCTELWRCAVHLLDMAVLSYAGAHTQFFGTKGTTAFTLPGSFLEKQFLLLRRRSFLCLDGFLRGKEAWVFEWYPQEPHQPADLPPQLYLSTDATTMADIWGPMWKSCPVINSQPDENYILNYHIGNGKILPWNWSPSEGQNSIISGKDEVFCHWISDKNISSIDGINNSSPGPSRVSLQPNSILLIGAGGAHMKLQVAPECKMSTEKTKQNLRDSGSLSVLGTIKKTRFLDSETAILQFQASCITAGVQRSYKFREQTWKDALVDKWKNKSGNVRELEYKLGVEVSACTFNARRRRFVALLGSNTMVNYLRNGELQWTSTDCESKFYAALEDPNPKALRKLYATEKSWRPDFANAISYCLNGLAETGANETGLDLLYVPDSSPGYRVNIGRDEHSWAGFLKNTHDCCTLAILENKCLELPNLAGTRKCQSLAHTVLETAFILNQNSIPNTMSKIPCGPDGSNPRYQYRWKTSSLEAGEQFYFGEIGLLKFLKSLGNGRILAKWESPWKSFEQIKEKFKGGNPKRRHRESITDERRECGPVTVLIMSSEPEKTKPGSSLVTGNSLAPSPSNTSNLLHVTTYSWVPTRDTYPRTGNEAHGVQVLDLGRIAALWAAIPVPAQNNHDDVGQKRDVEP</t>
  </si>
  <si>
    <t>&gt;932_g</t>
  </si>
  <si>
    <t>MGWAMMGQDGAQERAQQRANKRLQTQTPEQRKRNLKFAKEQTAKRGKSASEIKKREQQKSPISPLWLGLLGFVIFGGLIFEVLSRLFFR</t>
  </si>
  <si>
    <t>&gt;5538_g</t>
  </si>
  <si>
    <t>MSQEDYPVDFVLDSLESVMPQSKQPKVLLFDIGGVCVVSPFQAILDYELSRNIPPGWVNYCISRTKPNGFWHRLERGEMLMNGDWFTGFNSDLHNPSLWKDFYTTTSTKDPSLPKKIPPLPKIDGEYLFWEMMHQSRSPDPWMYPALKALKASGKYIIAALSNTMIFPPDHPFSSPPASDDVRSIFDVFISSAHVGMRKPDRNIYEYTLDELDKYARTNALSIGKGLGWDTGVKPDDVIFCDDIGENLKAAKQVGFRTIKVNLGRTYEAVDELEDITGLNLAGDHPRIPVKPMVKKKSNKKSEVKL</t>
  </si>
  <si>
    <t>&gt;4581_g</t>
  </si>
  <si>
    <t>MSNKTTDTTDATSATSANVASDAETQAPIASATSETSATPSNESHSTPAPSQSSSSLEPTSTPTSTTKKGAVVLRKSFGVNNTKNQKPIKPKGTRVYRKDNGHVDHASAVVGKVEPKKASIWFKAANGNIYQHPYPAIKDIDWNSPTSIGRLNKWRGQLFKRHYKGDVDYETAPGRPRWTLEEIKFIKSKLAALGRDADNEDYKAIAKAHKEKFVGSTVKIGTKLADGRQATTEQTLRERTWSAIKTKIEKQSGSNKKRKTTKSTEASEKGVETANRGLPAAEGDGLDYEDEALDDRDTESEESDEEPTRKKTKNLHGEDLEHHLESDSDDEAEGQKPAAQPRGAVLVGVQG</t>
  </si>
  <si>
    <t>&gt;984_g</t>
  </si>
  <si>
    <t>MSEQVAPLKLIPVGLLESSSDSPTWRATAVHFSDQVEVLERWLDAYVKSISKLVHDCSSLEETVNAFLARSVPPSNVSEAVLDHDYTLLAMRRFGEGTRENWSQMISGMKRMDTNIAEPIRAFMAGELRNFKDARRYLEQTQKTFDNTLARYVSQSKTKEPSSLREDAFQVHETRKAYLKASLDFCLLAPQLRYTIDRLLVRVSSDQWREMKRARELSGANFGKWNTEMDRVRGWSKEMDAGEAIFRRELQIARRDIAEAASQATKPSRELEDYNLSTVAFLGSKGPSTVNIKNHRKEGERSEKQGWLFLRTISGKPARTAWVRRWFYVKNGIFGWLVQGAQSGGVEESEKIGVLLCNVKPAVQEDRRFCFEVKTKNQTILVQAETQAQLMEWLEAFEMAKNRALEVSANDTYSHPGGVDPAFAITPPSIPEFAAKTTDGHAIHGSDELPGNTFDRINTLPVPGPDIGNLASRSSFDVAGPRRSVTTREEGESSREHAARIMQKLDLHRKSTMSQFEPPLSPAPTPSGGIASLISASHTILPVYSTPPITQALPNTPSKSQPLSLQTPEFHTNTLAPSTLANPPAPTNLSKSAVVVSGERGIGIGRSDATGGMPSGIMANLWGSSNWGYINRLEKGEIRIPSGRSVPSSPKLKALSSPKIAGVENSKPDSGPSDTMQPSTSTTTDRLTPLAPTATMHRKTFSLDADTALSQSRFAPKPEIFPANYPLELKTQEAQFRMLFPEVSREDKLLLVFRATWNANEQQEFPGRVYVTQHDVYFYSHHLGLVLISGVGMNSIQEVTAAPGKDCDFIFLHLREASDPRPGMAGLTRITIKTFLEPLRLLQSRLNYLVDISQAEETLTLEEIMATLIKMEHEEPSRSPSLESWEDVSVNTPIDNGTLSGRNRKDRDLRRTIHVERGLQSIRTAKEAARFQLPTRPVVYEPLGMTRKVVEREFDISPKAMFHVLFGDKSAVFQLFYHDRRAQRIAQCPWVHLEDGHMRRDFQFQIDYFDMFRRARQANVVDYQIIDIMNDHICYVVTDYKTPWHLPHHNDFMLVSKIVITHVAKSKCKLAIYTKVDWSKEPKFSKGLVERQALDDSTLDGEDLTDLITDQVRKLGPHSRTKKAVHIFGLVGQQTSISIFSAKDSGQSKRPQIKQRTLNSLICETLGSFTESCVTSVMMWTFAVLRSVWKIANAHTIILSALLLSIWINAIFTARDTSEWWTERNAAKFMSRIGVGPNHMMSKSIYLNDLDDAVMALPTGLSTQPGSKCYNQFKDIVNITDLDSSYTMAGMSLSEAATRSTAQRLRRTRQHLGTYRHDLLVAMRVVNNVEREMVRAEWENWLFDENTRCRQVQTLLRENRTSTSTSARKKGKKSAEAQRVVDIKERERAAKLDSLRIWHEDYCGSCKREQELLQTGRKHITFG</t>
  </si>
  <si>
    <t>&gt;4124_g</t>
  </si>
  <si>
    <t>METDLPRSLRMQIQFASLRLQLDRTTSKLLVRLAWCLELHIVNFPVLTLMADKPIFFLPIIAQQLLLVWKPDLVSNAKAKKSPTPPKSTKSSLWTDDRMKTFWLWIALTLVFHRHSSPLATVHLNRLIWKAYESRRVFWGHLFICKFVLTTDAGAAFSLRIFFSILRFFNLATRAVGPLVRLGIFDLVDRIWLKRYSFVRLLEFLALLALKIIEHHLYAFLFSYAVNWISILVRGSPLFGYLKLGGSGSYQISGYTIIQYLLDERTRSRRLWTRNQENVTSSVPLQPFKYSSIEEENTIRLLLIHPRHPDSSVECSLFQVPLSSVPHYEALSYRWGGTGPDQEIYVNGLPITVTPNALEVLKNRSSFWQPKLVWIDSVCIDQTNEHEKAQQIELMAEIYRKAYIVTAAILVAPEGLDIKSELRRLLGDWAAETWSDWGKNPNLFKFQNELFKHLMASFAADVLDELHLSFFRHKSNQFSWYQEYAPQRYTFRIKAFRQFIKNPWFERMWVVQEVALPPSLRVLYGDLEIDWKHLVEALSLISENSILSGPLLESGDSAGLRVPPPAACGTLPLMARLRQWVQEDKDRPLGELLLHCRQFTATEPKDKLFAIRGMCSVLPERLLKPTESIGKTWEEVFLNAAEVLVSQGDTSKMLAASGCLTEEDARSSSGLPSWVPNWTTRQAGSSLSFFDESMDYKAGGPEPTSARVELQSLFLNGIMFDELIELGPVWDISPSLAGPRHATDFIFDSPELLKVSYDKVIWSRWTKEPYVGFDNQRLREAFWRTLIGNRSLKENPAPSSLAKGFETYEKFMVEIIKNPDRVRNNVPVGLKEQGELSSMSCFSHPTMRCWAGRRICITMKGYIGVVPPRSELGDKIVVFVGMQTPSVIRTVKGNANTKYEHIGECYVHGLMDGEIFKTGSPRREFELV</t>
  </si>
  <si>
    <t>&gt;9463_g</t>
  </si>
  <si>
    <t>MSDLAIGQTVQLADDRIATVRYVGQTEFAPGQWIGVELEGYDGKNDGSVKGERYFDCDMGKGMFLRPAAVTIIEQAPAPFRRPPVGAPVNKKPTRPSSVGGPAIGRRLSSVPDPAAGKRMSMNAASPSPAGRRPSSMLRSPTKSPTKQLSAATSSASTPRTGTPSNGRKVSTTVTKPRPTSTSRTSMGPPPIPSARTSRTSISTGPGVGNRAAGRNISGHPSFAPKLKPHGTNNRVNSIGSQLSSGHSNDGSGHDTGDEDHRTSPKKTATRHALSPKTLSPVLSRTSAAATRRTDSPASVGSAGSKTALRGSAASTAATREIEDLKTKLRVMEKKRMEDRDKLKAMDKIQTDRDKFEGIIQKLQIKYQPQQQEITDLRKQLKEAQARFEEIENIQAEHDIVLEMATLDREMAEETSEVLKSELEAVKQKNEELELEVDVLREENAELGGEMSPEEKTSQGWLQMERNNDRLREALIRLRDMTQQTEAELRDEIKSQEEDLREFGSVKEHYEAVKEKLAQSEAAIEDLRQQLDNALGAEDMIEELTERNMSMNEQIDELKATIEDLESLKELNDELEINHVETEKEMQEDLDFKDSVIAEQARRAAQQEEAMEDMEYTLSRFRELVTNLQTDLEDMRASHAVTETESEQLNNRSRAMMDLNLKLQVSAAKTQVKTIDLELRQLDAQEASEHLAIVQMFLPEAFLAEKDSVMALLRFKRVGFKANLLHGFVKERVAGHSQAGHEDDMFAGCDVLDKLSWVSAMCDRFVNAISHCSTEEFAKFEGALYELEPVERALNGWIDGLRRDELKEKQCAGELQRTIALMSHLAEVHISAGLASYADEVHMRTIVMQSHLENAAVAMSAARAMVQSIIPSQGDEDELAQHFSRKADAIISQTRSAKVIVGKAVRDLEDMKTRSLSLTPDTIENFDQCETATEELARFSRQIGLDLHALLYEEGRAEPFTYLDVQSTVHRTTTNLFSSSESDLFSTYANKIRTLTASLTDLATMASDLEITQEFERAPAPWVQRSQELKSSKIIPVDAEEEMRRLKDDNHERARLIAMRDQTLEEASVKIELLESRMRDATKKNERITELERKIEEAKNREAELSESIESQNKEIITVEADREKWKKVAEDVKALGVVASGSKAGQERAVATAREMEVLKTEIESLQAAVKYLREDNRRARMVDRQGLEWLEKPLAKPKDKEELRKGLVLAEGQDVLSELLSLATEASVFDLSTLPENRLAWRPARSTPRYHVAKQKEDYAAWSGWKEAVVKKVRVLEERDVNRATERKPRAIAAKVQVRLPEWGSKGGRGREVEIVEADEFEGFRGRLGFV</t>
  </si>
  <si>
    <t>&gt;8876_g</t>
  </si>
  <si>
    <t>MANTDSPDPSNDLLPVADKDEEVNPVAPAPDAKLPTRKDTSLKEFLSKMDDYAPIVSQTSAMKLKLSDQAKIPDAVTNYYLTKAGLPPPPQTDPRLARLLALATQKFIADIAADAYQYSRIRSSNSSNANNPMGNLGAAAGFPVPGQPTAAPGSKEQQGRGGPLGIQRPGYGGGGQGGSQNRTVLTMEDLGMAVGEYGVNVKRGEFYR</t>
  </si>
  <si>
    <t>&gt;1762_g</t>
  </si>
  <si>
    <t>MIRAISALEVNTHNKPEDLWLIVDGMVYDFTDFAPKHPGGAEIIYHYAGRDASNAYNEIHSPSLLESSLSPSHILGTLDQNGIPSFLVESSSSTVTAPTSPDRKPPLSTLINTHDFVAAAQISLTPKTWAFYSSGATDLHTKTRNNTTYSKIGLRPRILVNVKDVDTTTTMLGQLMSVPIFCAPAAMAKMVHPTGEKGLARGCKKMGIPQCVSTNASFSFQEIAESVSSPGLYGSSEGTLPLFFQLYVDKERSKSEILLANVQKLGCKAVFVTVDAPVPGKREADERVPASSSLSTPMSGAVAKNDSKGGALGRVMGGYIDSSLCWNDIVWLKKSTNVPIVLKGVQTYMDVKRAAEFGIEAIVLSNHGGRSLDTSPPPILLLLELQKNCPEIFDTMEVYVDGGIMRGTDIFKALCLGAKAVGIGRGFLYALNYGEEGVEKYIETLKDELETTMRMMGVTDLSQVHPGMLNTRAVDHLIPDGEEHPYAKWRPKSKI</t>
  </si>
  <si>
    <t>&gt;471_g</t>
  </si>
  <si>
    <t>MTIDNLVTDSDLRMALETSAQTREQAVALLDLISTRPANSTPSNDFQLEVSKQQKLLLTYLAQLRGLHRETHMSARETKASTAEARQEVDKLHLHLQNLYYEQRHLEGEIAACESYDHKYLQLPLAPVEQFLTDHPELAEADEATITIARINQEHAERVTLEDQRTGLLKKKQGLIADNKKRKEDLAKLDVNLELFIDAARPIQKTFEKGV</t>
  </si>
  <si>
    <t>&gt;10063_g</t>
  </si>
  <si>
    <t>MSNSRDAPNPLRPYYRPPSVGIPADLPGTTSSGTHGLGPKNGSAASYASSARDMFSDIDYSDYLTESSPSVIQSIKQQLDNWTYRYMSVLLAQPFDVAKTILQVRSHALEDGIASEEAELQPRHSNYRNSVHHDDPFDDSDPDEPTYFTSTAPSTLSFSGSPSRSRRRLVSDRSYSTSPSPPQSKPSPPPPHQLVLRKPDSILEVISQEWAKESGWGVWKASNTTFVYNLLLETLEKWSRGVLSALLNVPDPGLGLTVELAGSQYPWVSLGVAVAAAAVAGVLLAPLDLIRTKFIILPTSASKRSLTTQLRTLTSYLCPTPLILPTLLHSLVTPTISHSTPLLLRSYLSIDPVLTPGTYQMMRLFSRAAELVIKLPLETVLRRGQMAVLKEEAELTRGEGVWAGDMETVVNIGDYNGVFGTMWSIVREEGVREPPPATGKNAKSKTLGKPLKGQGLPGLWRGWRVGMWGLVGIWTSKQLGGGANGGEF</t>
  </si>
  <si>
    <t>&gt;10488_g</t>
  </si>
  <si>
    <t>MANKSPYQTTFEPQNTIRPIYTGGSVALDYSGHILATTLGEDALLTDLNSGKQLARIEGDGELISTLTLTPSASHLIVCSRSLSMRIYALKPSPLSSIIDLELLRTLKPHTTPVVVLAVDQTGTLLATGAADGVVKVWDIRGGYVTHTFRGPNVLISALHFFELVASSSRKEESGISARNQKLGRRKSQAEDDSQDDATRGFRLASGSQDGKVRIWDLFKSTSAAVLDSHVSDVRVLDYSPDENALLTASRDKTIMWWDAKTWKVRKVAPVLEEVEAAGFLQSGGLTYTGGANGVIRIWQTKNGREVTQTQAPKGEAEAIVDSISFNNLPFIFSVQSDHTMILYSTNSLKEIGSTDTISSLEQIKHISGTHDEIIDLGYLLPDHSLLALATNSEEIRIVSLAQANDLSEDTSYFGADVAQLNGHDDIIICLDIDWSGHWIATGSKDNTARLWKIDPANHSYTCYATFTGHAESLGAISLPKATPLESSEAFKSPLENPPTFLLTGSQDQTVKRWDIPRIIGKTGKAPRAAYTRKAHDKDINALDISYNVQLFASASQDRTVKIWSVAEGEAIGVLRGHKRGVWSVKFAPKDTPTIFSEDNNSATGKGLILTGSGDKTVKIWSLADYSCLRTFEGHSNSVLKVSWLNLPAPGDRNRKHIQIASAGGDGLVKVWDANTGELSCTLDNHEDRVWALAVHPSTNMIVSGSGDSTVTFWKDTSSETQEAATNAATQFVEQEQELQNYIFKKDYREAITLALQLNHPARLLSLFNSVVTHTPPEAGSLSGLKAVDTVLASLSDEQIFTLLLRIRDWNTNNRTAAVAQRILWTLVRSYPASRLANLKVRGKGKGAGDLLDGLKAHTEKHYKRLEELVDESFLVEYTLRGMDGLGLLESGSETVGLLENVGEDVDMITV</t>
  </si>
  <si>
    <t>&gt;9996_g</t>
  </si>
  <si>
    <t>MESKRLQTAKKYIGHFATLDTETLASVLAENYVHEFAPKSMNPPGPFSKAQFLAHSASLRDIMTGFPVTAKEHVESESANQVTVWATSKTEFRDEVKGGDDEEGWVYEGEYVFMLWMDESREKIVRAVEFLDSKGTIERLGVLMRRAREKKGIVEEGAWVIAFTLSTQSSPPLAAALTNPIPPPSNDLYDEYDPVTPTSAQRQQHPSSPPRTTHIEAASAGISPPRVRHRLRSQQLSYDFEDGLDSSTPLESSPPDPSPPEERRPSRALRVSRHTANAILYALEEALRHPNPFTPDLIEENASMSDLLGGPPAPAGNGRGNGNTRAQATLGTGSPSGVRGPRDIMRERAARDARRKAEQEQKEALERAKAEEEARLLEQERRRSVERRAAAAAGAAGQRVNEGSQRGSGGTGGQRISDNSQRSDRRSGGDRQTSAQQGQPLQGVGQGGRALGGDNAGTNRARPTQSQGQPRPVQPESSRTRQAQAEAGPSAPGPSTAQPSGTAAPTRSSFPHAFERWETLSAHWEGLTSFWIRRLEENSNDINRDPLSQQLSRQVTDLSAAGANLFHAVVELQRLRASSERKFQRWFFETRAEQERSQEVQAMLENSLEQERNERAAAIADAVAKEREKSTVDKQLAEMKRELQISKEEARRAWEELGRREQEERDRTASLREGQPTLVGGVQVVPMMQGVPSRHGSARERDRPQTRDGPYTGAPLQPEGLVEASEPYQQYARSQQSEPVDPFVETQPRATRATPTSTTYASPTGLPQHPAFTQSQPYTQAPAVQPTSISGFYPQQQSGLQPSALEPTYGGEPSDTFSEEEYQIDSQGNFIRDAGGNKIRYQGPGSDEEDDYDEEGENYQQYGDIPGVEYGTGSTSTTSEMVPPTIGEPVDYSGQGYGSTAPEWAAVPRHHHPTRLSDVLEEDERSRTSASQISRRDQST</t>
  </si>
  <si>
    <t>&gt;8865_g</t>
  </si>
  <si>
    <t>MASPLCRTIQTAIEGFAPALQRANVPLLLVPQAQEISSKPCDVGFNREELQSTLRDLPVTNSAESKFDIGKIDYSLLDDGWNSKQGFYEASLKAVEQRASELRRWLWQRKETSIVLVTHGAFLHYLTEDWSCFIAARGTAYKNCESRSFTFTKSSDAQNAHLEKIGGNGWAVCKPVGAHASDITGVAIDIALK</t>
  </si>
  <si>
    <t>&gt;677_g</t>
  </si>
  <si>
    <t>MDLDRLRYVFNHVFLPPHLPQSDDSSPLLDQYLTTLLLEALQDAAAKAPQDAPWARLSRMLKVLIADSSDGVISTVKLDPALRDMEEKDVLVLHIRAQNAGLVIRRGHDTYIFEAFELSPMSESVTSTIGRLQRFFPGPAIAIDQLRIDDVHFRTALIQCISQLDSKTLEQACPTSRKAQANVVEVRETVSPMFVTEMLTGILRGIGEPHNTTYICKKTRDEVLWHNARLPWRRSPRWLLLRVALQCSLVDVEAEKQDHSQYKYFVILFLTRILNLAVEKSEDSEILFIMIAKISRRMLKLGHVGNQMCWLENVKESILTAHKLISSRWDIIQQNLDPVSCNQHPDFASLVQESHTVLSLSSFKGYLKKAAERNTISSDVPRGLQPCPRRIKQCALEMPSVTGENHLLHFIDIEIWVRNHLQEWTRKQIETLSRSSCEEISLLFGQYLKGAKELYKDDPENVSMMVLTLLDLWKSLDQLAILQEPLLAQYDTGFPRSLFDSLLLPQKVDMLRLHLVEQHLAVRRRDAQEHYPSIFTSAHESNSFAVRYYEQSDVHQELNQEIETAASKERERKRNELNEKKAKYTSLTRESDAMNCSWEYVMRGSRRRRHLQYEHSATCKKCQVRAEANRLSIRVHEWPLPSETNEVKAAVFELRVPDAVYWWREITYQLLLDIFTSESKILNRPAKLYELAEFKDYDKWRVTRRSCRVQLASATKEFSRAHYADQKVSVAEEDTICVANGLHPRMYDSVCLLWTKEMLGQRRSLDRKCIFKLPAGPYTSLQFALDTTNHSSNEILAKQDQCSESLTLHEFYSFASLRSGHRLQWLNIARELASQVLNFSRMETYLLIAQAIWQCGPNQLNISRDSHLELDGEEFGSTILSTVDKLLATIENNWASSHILRTFIILVARLLSLTPEQNIRTRAIHLLERMGRICLHWTRDVTELIQKNESAHESNKLKLRAMDLALLCHTTFDVEPQHLVVILNSAENVATLVECSITVSDRSPASTDLLDPFMKMQHVRYLKRAVLIEPMLRNQILRDRTGIDSAIRRIWNSYEPGAAAWNSQSFPNQRWMATHTSSRNEYISMSVNLNLLTGEFLVNGSPLSRLPKSYESHQTYSRLFGNLALEVVPSKMKGMAYELLHEICPGQQLHFKLEDASGQLVIKTHEKGRIHELVPIAALEGDFPQPLIDNYVHWMDLAQQSLEFRPLSRPWIFSAENWTTQSVHAQDCSLTRGSSSFKLIDIRSPTAEAISKILSPIEKAPNIQITLNVEKGIVDVHLPQLNLDFFILEERSRIESKQFRGMAVDLDQSLGSMTGLTNKLVLGEPSETGGSRMVIIPDGSVRFKRAKNHVQVDVDPSTGDYASYHQFQIDCQLGRLVDNGSLRSRLYKIYLHALTSHCLPDKLTGRTGTEEALHGLRLSATRSFLSLGPAEASLLEEISKLTPRREYYPQHLQKMQTVRWKTELPFLSQHERFLEAAESIKDKAMSLLPFSELHINIPIVESPESHILYLRASLRYSSFRVDGYGAESFTARHDVEYQSRDRVEAADKELSVCSIAQMVDTWSPNSVACTDLLGEIESWGSPIIGTELNASLTLGFDPSWLEPPGTFLPKYFCTFHQILAEANPTEDKYKVMVFLATLTYSKHADSKYIQTLLAFATVRNLSFLNRPSNSTFHLQKGYQATARPLRTIFEDNMKSFEDSAESRLPARTDESTYDSYIRKHKLYESSAEAQLKVCIEELLSQWPTSELSLSARDSTYFDFDIVKKEARSLFHEWVSNVTFKAYVSNIQEIIDVAQPRQHQLKYLLPQPTCNYQAPRHHITFTDLLNKPPPADLAAFQKRTDGLINIFAPHRVTDLNPAGLLDSTEDTKLANLLDTLKDKAVGAYERAYIDDLHGSCTAFKGNATAQTVLGLKKVDIEDAKDAAGARVTNIFENICSHLEAPVNPGEELCYQASIFPRLSPRIVLAHIASSSSLLQNEDWKSVIVQYGISITKLQRAERLLKCFDKKVDLLEELKNPGHHDWDPLNYPDWLLLELENNILIRPDQAQVAKEMISPSAGGNSIMQLNMGLGKSSVIVPIVSATLADKKKLARVVVLKSLSTQMHHLLVNKLGGMINRPIYFIPISRSLKMSVELARRIHQIYSGCERSGGILLVQPEHLLSFELLGLDKMMGNSVDRQVGEIMVKTQNWLLQHTRDILDESDEILSVRFELIYTMGAQRSIDFSPNRWTIIGRVLDELEDIANTMVTEEEFKDGLELLKTTRGAFPRIRILDNATGDALLALVAQRICDRGLPGIPVWNLPEKTKTILYRFLTVVDVKPAELGPLHASIIDVKSMMQSLLLLRGLFAHGVLNFAFARKRWRVNYGLDPSRTRLAVPYHAKDSPAARAEFSHPDTAIILTCLSYYYGGLTDGQIHASFQELSRSDHAQVEYDLWTQNIPDFPVSFRRLSGVNLSNTTQCSKDIFPFLKFSKGLIDFYMSHLVFPKEMKEFTHKLSSSGWEIGRDKGHPTTGFSGTNDSRYLLPVRVKQCDLPQQLHTNAAVLDCLLRPENAVDKVFTSKVEVLDAKVLLSMATKSDPSVRVILDVGAQVLELRNEEVASEWLSLMESPDIQACIYVDDRNEICVLSRSGMTEPLSQSPFAKQMDRCLVYLDEAHTRGTDLKMPNDYRALVTLGPDLTKDRLVQACMRMRKLGNGQSVVFCGSREIQTKILHATKKDGDNIEVSDVLSWCVQNTWQHTMKYVPLWASQGIRHYHRRAAPSSSTNLGLSMSESILEDEAQSLSQRYGFSGHNKEERAVFQDEPHQLATFEKELAAIREKCNDFGVTSFQEASLQEEQERELQPENEREQQVERPPEYKPLRHVVHSAVKDFVKTGVLDSSSDAFRPAFQIFIYTTAQEGFEHEAWPRDLLATTDFASVIDTAESSAEVQDHFLRPVHWILSRKHSDITHTYLIISPHEANELLPIIRSQSSQVFLHVYTPRLCLTNPSLEDLRFCTVPSIPHDWVAHTDGLISQINLFSGQLYFRGQKEYEWVCWFLGLVNKAQENLQVRVTCDGFLNPEDRELVDGTMARHCTFTKSPVAFLRDVVSLRRKGMSFEVSHMGRLLNGEQLREQDFVVPGVDRITTDG</t>
  </si>
  <si>
    <t>&gt;1674_g</t>
  </si>
  <si>
    <t>MPASAKLRLLAQTRCIHSTSPRLASRSLAREARPNPQEPIFTRPSLKPSRKEQAGKQSSADESPSEFEEPRFPSGLLSCHWDTLPPTPAQLSHASKFFATHPPKFLWSAEKFKTMDFGSSPEICFLGRSNVGKSSLLNALLLRRVAFTSSKPGRTKLMNAFAVGGDQDNGKNRLVVMDMPGYGHGGRREWGTQIMKYLEKRKQLKRAFLLVNTEHGLKDMDKQLIVALKQLNIPFQVILSKVDDILFPGRRFPGKEALQARLDELQKAMENVKSVVQPDTEDDSGACGEIMACSATKWIGGKRMGIEAVRFAMLRAAGLEYRESTKLAKAIEIVPHEEVTWKGQDIKLARPAVVPQREAIGNHQKPNLARPTQMRSEEKEAWRSRGESQQKTNLAEAVEIVPHEEVIWRSQVLEYRQKPNSDETEATANEKITWRPQGLSR</t>
  </si>
  <si>
    <t>&gt;1285_g</t>
  </si>
  <si>
    <t>MAPKKAVAKDADGEDQYGSIYSVSGPVVVAENMIGVAMYELVRVGHDNLVGEVIRIEADRATIQVYEETAGVTVGDPVLRTGKPLSVELGPGLMETIYDGIQRPLRNIAEVSHSIYIPRGIAAPALNRDKDWDFKPLMKVGDHITGGDIWGTVWENSLLNDHKILFPPRARGSITRIAEKGSYKVDQKILEVEFDGKKTEYSMMHTWPVRVPRPTTEKLAADKPFVVGQRVLDALFPSVQGGTVAIPGAFGCGKTVISQSVSKFSNSDIIVYVGCGERGNEMAEVLMDFPELSIEIDGRKEPIMKRTTLIANTSNMPVAAREASIYTGITVAEYFRDQGKDVAMMADSTSRWAEALREISGRLGEMPADQGFPAYLGAKLASFYERAGKVQALGSPDREGSVSIVGAVSPPGGDFSDPVTSSTLGIVQVFWGLDKKLAQRKHFPSINTSVSYSKYTNVLDKYYEKDYPEFPRLRDRIKQLLSDSEELDQVVQLVGKSALSDPDKITLDVAALIKEDFLQQNGYSDYDQFCPIWKTEWMMKAMMGFHDEAQKSVAQGQNWNKVREATSELQSQLRSMKFELPSDGEEVVVKKYEDLIQAMTDKFASVTDE</t>
  </si>
  <si>
    <t>&gt;9467_g</t>
  </si>
  <si>
    <t>MDLRGKIGRVFRLANFAVHVQVWVPFRFYWARKYYTYRTAIWITTFFVVLLLAGLIFSVVIYAWILDNKKITSPSYAPPDSITIQTLKLTSQQPANGSQKLIDIEDEKKLRVFVDKRMGAEVPGDSIGDEFKGYIFRITGGNDKQGFPMKQGVMHPTRVRLLLSDGHSCYRPRRTGERKRKSVRGCIVAMDLAVLALSIVKQGDSDIPGVTDTVHPKRLGPKRATKIRKFFGLTKEDDVRKFVIRREVQPKGEGKKPYTKAPKIQRLVTPQRLQHKRHRIALKRRNSERTKDAANEYAAVLSKRAAEAKALKVDARKRRASSMRK</t>
  </si>
  <si>
    <t>&gt;7357_g</t>
  </si>
  <si>
    <t>MGGLTSEEAATYNVKFGRTIQQIQDEIRERREWIGVEWVSDDEDEGDEVEGEGEKRGTREVRLLDYACGTGLVSKALAPYVTQCVGIDLTEGMVKEYNTSAHNQGIPESEMHAVQGNLIDPNDPSPAHLAGPEFHNFDIAVVGLGFHHFDDPALAAQRLSKRLKKGGVLMIVDFMPHDVRENAEKEGEDYGAKVLKTVTHAGFSEEVVRVIFEGAGVGEDFRFVVVGKGVVFGGGGHGDGEKEEGSGHSHEHRHEHNHGKGEDGTDQMKRTLFMARGVKL</t>
  </si>
  <si>
    <t>&gt;2391_g</t>
  </si>
  <si>
    <t>MSLVPYSSRDSREVVLRHNDAIVLRDPQTLQLILRGATPSSSECPTCHRPLRSPSPERPSSPHRNSSHPFINPEYFRMLQAVNDRDEHNPPSSPIRRLVQPAFPSSPGSNTGSSVSGAEFVTSTPAPHTGHSIKKEAFSQNYFKRFFIEEKELGRGGKGVVLLVRHELDSVSLGQFACKRVPVGDDHAWLEKVLIEVQLLQGLSHPNLVSYRHVWLEDVQLNRFSPSVPCAFILQQYCNSGDLLHYIVGSPQMGNTKEHLKEQMRRRSRGQSDGPAFSLHQRKLSFEEIYSFFKDITSGLAHLHASNYIHRDLKPSNCLLHKDGNEFRCLISDFGEVQAENVVRKSTGSTGTISYCAPEVLKQDPVTGRFGNFTTKSDIFSLGMILYFMCFGRLPYNSTETIQEEFEDVDLLRAEISAWSGFHDERKERPELPNQLYNFLKRLLALDPGERPSASEILTAIHTEHGLENAPKSRHGSNAGLGGRIIQSFDSPMPPSTPVNEPSKRASSRPYLEDISGSDPSSPSASPVPGPNTQLIVDVHSHSRSRSRSANPQRHDSPVMKPTATTPLLMPPPSTTLSSFQHRVAVFIHHREVYLRHHQYMFVLVKLSIFAAKVISLWQPCTPLATRGAILWPLLGLAGMELGLSDIGWVSMGLLALIHVLVLGIASSALGGGLCIRGGLSGRWNWD</t>
  </si>
  <si>
    <t>&gt;11994_g</t>
  </si>
  <si>
    <t>MKLNRKLESVVLDDEQKANLIADLEEFLESRSGYVERGIPYRRGYFLDGRPVTGKSSLAFAIACHFGLQVHCLSLAEPSLTEEDDDGDSYDYDQDTGILSPKEKSGGSNLDNDNKPHRSTRSRALASRENIYADNFELATKEQAETLFLRIFEEPDVTGAEEKCDVANESESITKSKRHASGAVNGDKLKVLTSAFAAEIPDKKLSLAAIQEFLMNWKRKPVDAVADVKEWVEREEKHQREVKSSKTAEQKNKQALDLAFL</t>
  </si>
  <si>
    <t>&gt;7105_g</t>
  </si>
  <si>
    <t>MDGDWEEVGRVLLPPPGPQAAVYTLPTTLAFDTSQELLWIGNEFGRVSSFYGTELQRYTSFRGGQGPVRQLLFHEKGVIALLPRSVHLAMRRGPVIWHITHDDMTDLQCMSFTSKGTSEILVAGLQGHMFTIDVEKGTIIKQLPTTSHYKLMKKSRYICAATPTGAVDILDSINFTVLKTWSAHGSDVNDMDAQHDFIVTCGYSIRQQGQQMLDPLVNVFDLKNMIPLPPIPFPPGAAYVRLHPRMSSTSIIASAIGQIHIVDLMNVNTSNVRQANVLTYLKSIEIAQSGEAMALSDGECNVHLWGSPARIRFAELSNPVEFADPMETPEQLDWDDNTPLSSIGMPYYREQLLSAWPSHMIFEVGAPPHKIDPQLMASLKAADWGGYAKNTHKGRRNQVENTRTPEKAPVTLQAPKFLSEKAREAVNEASSERRISDVADAIGITELSSLKAEVPVMYRNVEIKYSKFGVDDFDFGYYNKTPYSGLEIHISNSYANPLLQVIHFTPLLRNLALQHTATSCINEMCLLCEMGYLFDMLEKAEGSICQATNLLKTFSNHPQAGPLGLLEEDAPASSLTTMLQGLNRFLADRMAQDWRTIPPHTSAFEQAMATSATTTIRCMACHSEHSRPGTTYVNELLYPLPKLMTRNARTPKPTFSHVLKSSIERETTSRGWCNRCTRYQSLATKKTIHSAPAVLLLNAAINSAEAKALWATPGWLPEEIGIIINEGQFFCFQGEEIKMHLSRRAHNITIYSLVGLVAEIDSGQHQKSHLVSLVNVAHSLPTAPEESQWHLFNDFLVRPIKTEEALNFNTAWKVPSVIAYQVKAANNRIDHSWKQHLDTSLLYIDHNLNMGEKTYRPLDPVTEAPSEGTIIALDTEFVSVRQPEIEVNSDGERETIRPIVYALARVSVVRGAGEDEGLPFIDDYIAVKEPVVDYLTSYSGIVPGDLDPRYSKHNLVSLKIAYKKLWILLNLGCKFLGHGLKQDFRVGNIHVPKAQVIDTIDFFFVKNRLRRISLAFLSWCLLKEDIQLGTHDSIEDARAALKLYRKYLEFQDAGVMETILEDVYRKGREVGWKPPAAKKDGHIIERTETPTMLDDAGHGGPSGAASMPTTPVKRPSGLAPGTGSSFNVSGWTPGKGSTFGGSPLRRGDAD</t>
  </si>
  <si>
    <t>&gt;7280_g</t>
  </si>
  <si>
    <t>MGFRIPKITNTYFVALIATVGGMLFGFDISSMSAIIGTSQYLSYFDNPHGIIQGAIGAALAAGSVVGAIMAGPVSNKWGRRDSIFFACLWWLVGTIVQVTCKGYGQLIAGRILNGVCVGITSSQVPVYLAEIAKHDKRGSIIVIQQIAIEVGILVMYFIGYACKFIDGDNSFRTAWAIQLVPAVLLMMGLPFLPRSPRWLAKVDRTDEAIKTLADIQAHGDQDDAMVIAEWNEIMTAIRAEREGITGWRAFTANGMWKRTMAGMSVQAWQQLSGANVMTYYIVYIFSMAGLSGNTNLTSSGIQYALFLIVSSIIFFYIDKTGRRPLLVWGAFGMAICHFIIGGLLSGGTPVPGGVDGNANVTISVSGSPAHALIAFCYLTIIVYGFTLAPVAWVYAAEVWSLETRATGMALASIANWAFNFALGLFIPPALRNITWKIFIVFGCLCMGAAVQAWFTYPETCGKTLEEIELMFVHGAPMPWTTKPGQSRIDAEIEKVKEKKATGAELFEVSPQDGLPGSEEKGTAGVSQHVDIVEK</t>
  </si>
  <si>
    <t>&gt;453_g</t>
  </si>
  <si>
    <t>MANLKLSSTGIEGSKPREAPKDKNTTSSVGYPGTPSSDIAPVHALALRQRFRNPTPGFIISKTKTTLGFEVVASLIEATQRLVPADKTPQGAVARRERDRTRAAEAKRAEQEFFSALKNLGYDCLSEDEQRGVSELTPDVRFKEPTLICGHMCLWIEYKDFFGFKANPFLAPKNRKQFGKYADRIGPGAVVYRLGFEMGHVNIPGVKCFREQEVCQSLTVQGQALQDK</t>
  </si>
  <si>
    <t>&gt;11998_g</t>
  </si>
  <si>
    <t>MSELQDPAPGSAEYVSAHLSFGLNCSHFPKYNIKYSIDIVQSQHRYPSRLGFFHFTSPETRISFLDTQNLCISCLNLVVPDGFIYWSLFYTLNINTSSGENHSLNSQATLKPAPRWLDAAPSSDTYLKLFQTGTEDFPQVLPLSRNIAPHLITPPTEISIPQVASAKEAWQWLQEQRKPFYIDQLHLSRGWSPLAEKMAMCDSMIAERTGTAFVPVLKEAKPKARNFAQKPSPATNKAAPAKIDATPISKTGENSTAVPIKQAVKKTSRPANKPTSAKGDVIPVKELREKSTAVPIKEPTKKASPTANKTSPPKAGRAPIEKTGEKSTAVPTEKSMKNTKTASTSKNNRNDATDKYKLGQSAADNPVSHQATMKPVQAPPQSHTVIEPTTASGAKTKTHSAMKVEPQPPKTTARSIYTKNWCRHDPIPFDGPITALVLADYERLAEATDHKTVSASHLTLEHFLGKKTALINKPVFSGPGSSSGSSKLVSLLKPAGRGKRPVPVADSKYLDSITHDIPIKSSFSAKTRTTKPISKEPLKTKTSSRSKPTENKDSPRCQGL</t>
  </si>
  <si>
    <t>&gt;2126_g</t>
  </si>
  <si>
    <t>MEGGQGVVSGGATSPVSRPGTGGSYNSKRKRSGVEFESSPGTGPEEIDDEGDRRRQPGVKRACNECRQQKLRCDVVQEPFSTCSRCQRLKLECKIESNFKRVGKRSKHAEMEKQIERLRRNLQRAQAQGFIIDEEEEIDSPNANSSYGRNHSFMGSDDAVSSLLHLKQGGAYSMPHIVHEIENIGLTEDAISHLFNEFWCYYHPYIPFLVPTQSPDQYYQQHPLLFWVIIAVASRRYTADPGLLTNISGPLTRLLWQTVGEVPSNHYVVKALALLCCWPLPTSTTSTDPTHILCGVMMKAATGIGLHRPNNTQDFSRVSVDLNREQLHERVVTWAVCNIVGQAVGTGYGQPASTLYDWTLAVRPGEEGPFTLSAELEARLSIERFCDKISKEMYSNATDPRGVAGDELRQMLTRVYRREYSELKVAILSRTDLSPIVNLHLKAAGLHLRLSAFFDSSTTQGYMDDLMSLWRATLAFLDLVFELEATPAEHTSGGVLRFATNYILQMMFAAGFTLLKLLSSFFATEVDFERGRQLFHRTIQAIRSMSVINNDLPWRLAELMVQMWNGARVEQRSQMQHMSGNGHERAVVDDSLQLKVRCRMSMSLVFDSIWRWREEFQAQGRGSIEAAQNNPTNPDSAAESSASSTHMDSTLMPPHQLQNQIVAAGGAVTPNSNLPSSGMMGNMNFMESNYEVFDPLNWMLDGLVDFPYSYAAVQGLEANGMG</t>
  </si>
  <si>
    <t>&gt;8772_g</t>
  </si>
  <si>
    <t>MASTDNSPSVGVALRGKDFAHEQQALLDLIDKLQNAQLDKVKVPQIVVVGDQSAGKSSALEAITGTPFPRQAGACTRFATEIRLRRSHENKFFVHVIPDRNRPLDQQAALERFGGTVDESTPFDVLMTKAVDLIAPRGIPGRFASKDVLVVEMQGPDMPLLTLVDLPGLVQNPNNDQSKEDIQAISELTDTYMRNSRTIILAVIGGNGDYVQAPVLIKARHFDPTGKRTIGVLTKPDLTASIGLEDKFISLVNNKDKENALNLGWYVLLNPGPEETWQSPEVREQIESQFFLTGKWSVLPPTMFGVKALTDKLSIQLQRHIGKYVKTLTKEISRELELCEAELKSLGEGKETVADMREELVQLSSISESLVKPAIQGTYKNPAGKRFFPSVVDQKGTPAQNLRARAVEENLKFAKRVRDLGHKFDLAANSESNGPVMVNNRPGAMSKQEFARKEVEPLLRQSRGTEFPTDHNPRLVYTLFQNYSEKWSRLARQHKENLGEICRQFLAEVIDNVWPQRMREPLRKKFLDPQMNNMMEEAQREVETLEKDQHFEVQPYDPEFEVRLKRWHAEIPEGTSYTTAEEVLEKMLIHYELSSKIFIMNVITQVVERHLLQSLDDIFNPIKVWKMDDKSVEDIASENKETREKRLGLKARKKAIEEARDVCMNLAMRKELRGYEDDEDEDEEEQIHEEEILSNQYTPRQAPPQTSRTTDKISRSTPSNGTSPSQHPSLRKTQAPTTNPTTEAPRVPRTPQPQPPPPISTPTHSQETLPNGTNYYAQPSNTQPPNPSYPPPPPPPRPAKTPAPVDPIPQPQSQFPPSPPNSSHHHQSTPGSYPSQPQPQPQSPDWELRTPTFDTNQQRYASGYPRLDGRNARIEVRPVGVGGGYGGGEGYDGYEGAQRGGSLKGRR</t>
  </si>
  <si>
    <t>&gt;5158_g</t>
  </si>
  <si>
    <t>MLRTHASRSLSTRSIQGPLVFFQICRAYSSRSTSGSDDADLEAARDWYRQFNHSTIPSKLAKTTFSRSSGPGGQKVNKTSSKATTAWPVSAILDYIPKALHTDIRNSRYYVASSNSLSIQCDTNRSQAENESETHRRLFDEITQIYKKRIPGITAPETKKRIEQLKKADNSARLKMKKMLGAKKRSRSGGGRNGDD</t>
  </si>
  <si>
    <t>&gt;10107_g</t>
  </si>
  <si>
    <t>MGDPRESSSYSVTPRLRYNTIGGINGPLVILENVKFPRYNEIVTLTLPDGTERSGQVLEARGDRAVVQVFEGTSGIDVKKSKVEFTGQSLKLGVSEDMLGRIFDGSGRAIDKGPKVLAEDYLDINGSPINPYSRVYPEEMISTGISAIDTMNSIARGQKIPIFSAAGLPHNEIAAQICRQAGLVQKQGVTNKGTHDGHEENFSIVFAAMGVNLETARFFTRDFEENGSLERVTLFLNLANDPTIERIITPRLALTTAEYYAYQLEKHVLVILTDLTAYCDALREVSAAREEVPGRRGYPGYMYTDLSTIYERAGRVQGRNGSITQIPILTMPNDDITHPIPDLTGYITEGQIFVDRQLWNRGIYPPINVLPSLSRLMKSAIGEGHTRKDHGDVSNQLYAKYAIGRDAASMKAVVGEEALSSEDKLSLEFLEKFERTFISQSAYESRTIYESLDQAWSLLRIYPKELLNRIPAKILAEFYQRSASDRKGKGRTPNKDTKDNSGEAKADGNGQEGETLIDA</t>
  </si>
  <si>
    <t>&gt;2367_g</t>
  </si>
  <si>
    <t>MAQSLEAKIVVLGSQGVGKTSLCHRYVKNTFALQGMMSTVGASFQTKRVVDDESDTVVRLQIWDTAGQERFRSISRLYYRGANACILCYSITDLSSFEEMGIWLLELRRNLPPDIILHVVGTKADLVARDPSLRQVPFERCIAYVAENLAPGMSSTPPATAGALDSSTASGGGLRGFLNGGIGMAGMGGGGGGGGYNADGGGGGGRSPSSKRSSGFWGQEVGWDCCHEVSAESGEGVEEVFRVITRKLVEQDRKTQEALASAVMSPGYTPSVEGGEAYFDGMRPGGSFRVGRDRRSWFGVPVETYIEGGAGEGQNDQQVKQTRKCC</t>
  </si>
  <si>
    <t>&gt;4148_g</t>
  </si>
  <si>
    <t>MDSPPTLVPWYLEKEDQLDGFRNCHDSSTMSLSQPWRKYWPPKSSGDLDLWLHSESPEVLSWRFNPASPFDRPWRVWTKAPRAAQEQDTLNRARDGLVCCIRSDSVPQNLERSRTLQKLARPVTPPSSTSNLDEEFRCLNLPSVDADLNYLAPLNIYHLEKPYHSRLPFINELKRSNMIVESHPAKMFDVSGHEDLFSLEESGFEFAKAPVIMDSWTDSTVCSDYLPKLAKWLQEHLNCLKVFVYAYNFRGQNPQSSEKRSSKTPFMRVHCGNEFVSLM</t>
  </si>
  <si>
    <t>&gt;2833_g</t>
  </si>
  <si>
    <t>MPFNLHSHHRSASSSSPQNNDAHFPPLGAGLLQTAQNLASFGAPLGSIAALSSRTTAGSDRQYSSRGTTSNSNPGGQAAEQSTRTMQQADLSTAAAPISGAINQYETPRRNRHPDELHLSSNAANMPSQRVPVSPRDYTPAGPRISLEQATPETVQYQNAGQQLPGSLRPGPTSINTAPAVPTVGQSVAQEQYSTPSRTSALGLTHNYTRSSPAGFENQGYTAFTPTTPSGGEQGHFASSTSQKYTPQNSQRTVSNTPLGLADIRPRADSGLSDGVPGANPYSYDGVNAVPTNSNYLAPWAIYAFDWCKWPAQNHDAGKVAVGSYLEDGHNFIQILDSQITPTQAESYVPGAPKYGLEFTKIAEATHSYPVTRLLWEPPSSQKQSTDLLATSGDHLRLWSLPSETPTVSPGNSITRPTNHGRDLPASKLTPLALLSNSKTPEHTAPLTSLDWNTVSPSLIITSSIDTTCTIWDIPTLTAKTQLIAHDKEVFDVRFCANSVDVFVSCGADGSVRMFDLRSLEHSTIIYEPTAKDEKDATLGAGRISPTLAQQTMSYAPPLLRLAASPHDTHLLATFSQDSNLIRILDVRQPGQALLELRGHSAAINCIEWSPSRRGTLTSGADDSLVLVWDLLSQSTALAPGNSGVNGAPVPDNSRGPVASWQCDYEVGNISWAPHSALNNEGGDWVGVSGGRGIWGVKL</t>
  </si>
  <si>
    <t>&gt;3446_g</t>
  </si>
  <si>
    <t>MRFSTLSAIVLASWAAGVHAHTVLTYPGWRGDNLITNDTFPYGMQWMYPCGGMPTTTNRTLWPVTGGAIALQPGWFQGHATAFFYMNMGFGNDGPDGGPPNMSFPMVPVFQIVGPSKNPYPGSFCLPQVPLPSTWNATVNIGDNATIQVVETAIHGAALYSCVDITFADPKDVPEVNSSNCFNSSDISFSNVYSIPIGGSSSSAIPTMSSASRILIPLAGLATYLLL</t>
  </si>
  <si>
    <t>&gt;12007_g</t>
  </si>
  <si>
    <t>MWETGSKTITTLLDLAVFAQDAGFDLDLGNEDALALRKMREAILSKRSRDSTREVFTGLHVRRAYLGFSPGHPIRQLFLDASLCPYFEFRYDDPERRHAEDLDNSNLDAAKKKAYGTQRFFLQKELNELPDFRIEFSDAKDRMWWGREMLEHFYGRHNSKSRSETRLTDPLTGDFFFV</t>
  </si>
  <si>
    <t>&gt;1667_g</t>
  </si>
  <si>
    <t>MSYSQDELNEAALEHFVFLPVTTEMIRYLAIKASEVIQCEITPEDQNQLPPTPPQTPPPQDVVHQSQPDLPSLECFISSLVRKSNVQVPTLMTSLVYLERLKQALPPVAKGLRCTVHRIFLAALILSAKYLNDSSPKNKHWADYSCVRGFEPFGFSRTEVNLMEKQMLFLLDWKLGITEQDLYTHLEPFLTPIRCEIQRQEELARHAELRKKAMREQQLMEEEAHRYQAASRYWMPDNTSPRNILYEGQLVDSAGVAIAGYPRAAHYNSPPSSSDVPGLARSGTADTVSSVSSSASSYMDPASRAGTPVSSIGSTTDEESRGRPYSVSPAFMPEIKDDVDVFEEEPQVVAGKRTLLPYEIERESDFNEEKQATKKPRGNIFSRFLSGQHRYV</t>
  </si>
  <si>
    <t>&gt;409_g</t>
  </si>
  <si>
    <t>MSSRGYHQPDPPDSPVDEDDSDLDLDIQELDPVTTSSSPGLSADRDRRHLEGRRTPHIPLRNLRMNALRGFGKRNRGYGDLGRDRDSPGDDIRGLLNDESGRDGARSSAGSINEDDAPLLRPNERPVEGRKRSASVEAFSKLKDIRLPSFLSNVTSSSTPKDDADPPEEEHDPASSRTVAVGATQTTRFPPNAVSNAKYTPWSFLPRTLYNEFSFFFNMYFLLVALSQAIPPLRIGYLSTYIVPLVFVLSITLGKEAFDDIGRRKRDTEANSEGYTVLCFDKLGAGASSKSRAAKNLKSSGSIKSKRGPLAGPDRLADILEEGHDLDDSQSRASSSVKEVVRKSRDLKVGDVLKLGKDQRVPADVVILKSFPNESAVAAPGEAADALQSLLVDPVSDPPIDQAAATAAEGLASTSELGNTPSADAGGVGETFIRTDQLDGETDWKLRLGSPLTQALDPSEFVRLRLVAGKPDKKVNEFIGTIELLPKHVGYDPHVPKTSNPSDEEAQTLHSAPLTIDNTAWCNTVLASNATTLAVIVYTGPQTRAALSTSDARSKTGLLEYEINSLTKILCALTLGLSIVLVALEGFEHVEGVKWYVKIMRFLVLFSTIVPISLRVNLDMGKSVYSSFIQRDPGMEGAVVRTSTIPEELGRIEYLLSDKTGTLTQNEMEMKKIHVGTVSYANEAMDEVVSYIKQGFSVPASTDASQHPMFITPSSNYLASTTVTATRTRREIGSRVRDVVLALAICHNVTPTIEEEDGKTITSYQASSPDEIAIVKWTEAVGLRLIHRDRKGMLLQSVDTGRPVVRVRILEVFPFTSDGKRMGIIVQFMDGSEASGSANAEGGEIWFYQKGADTVMTTIVAANDWLDEETANMAREGLRTLVVGRKRLSIQQYREFAASYKEASVAINNRDSGMSRVVEHYLERDLELLGVTGVEDKLQKDVKASLELLRNAGIKIWMLTGDKVETARCVAVSAKLVARGQYIHTIAKLKRKENAQDHLDFLRGKRDSALLIDGESLALLLKHFRNEFIDIAVALPAVIACRCSPTQKADIAHLIRDHTKKRICCIGDGGNDVSMIQAADVGVGIVGKEGRQASLAADFSITQFCHLTKLLVWHGRNSYKRSAKLAQFVIHRGLIISVCQTMYSIAIKFEPEGLYKDWLLVGYATVYTMAPVFSLVLDKDVDENLANLYPELYKELTSGSSLSYRTFFVWVFVSIYQGGMIQGLSQVLTEVDGPRMVAVSFTVLVLNELCMVAFEVTTWHPMMIFSLLGTLMLYLGSIPFLGGYFDLAFVVTIGFVWRVAAISAISLIPPYAGKLIRRAVKPPSYRKVQAI</t>
  </si>
  <si>
    <t>&gt;5773_g</t>
  </si>
  <si>
    <t>MSASRSKDGEPPRKRVRKGTHSCWECKRRKIKCQLSSEDVPVCSGCLTRGTPCLSQEFEYPEDQDTSKGTQVGERLGRVEQLLENLVAKISAFEDEQKSQQVMTPDSIGNDVLTPFTVNVEAASHQEGAPFVSLYDNTTTKQRDNSQSQMPTPTSQSSSTKPSCCRVPKIERTRQALVELLPSQKDVDLLYKSASGWLLFQALTDANKDTSASATLNMAEVQKRHPTSIARTLLYLALCLQQISPDSDTSKLSLFPSVEGRMEKYIAVVQSLVTSDDELITTLDGLECLVLMALFHINAGSPRRAWLFSRKSLDIGQLMGIHKRNCTIPGSRDMWYQIMRSDRYLALLLGLPAGSGDIAFGPEETFQNPDIDKDELFVRKLGELSGRIIERNQVEDSRAYAATQEVDESLDKLAKQMPQRWWDIPPHLLKEQGQETALNYDRAMAQIWFFQLQSLLHMPFMLRASTERRYDYNKFICLKSSREMLWRYLALRHAGYRSFCCKMVDFAALTATVTLFLDLLESPSGPNQQQKDTDRGLIADVLTSMEALSRGEKDIVATQSVNVIRSLQAVDSPSGGNTGNLKLTIPYFGTINIARPSRPQLPKSTPNVPVSFPPSNLPAILPEHDWQNISYTDQSPIQDSANLPQISFTSSQFATDHTGMQNYALTEADTLFFDSLLNTDLEGKWVF</t>
  </si>
  <si>
    <t>&gt;829_g</t>
  </si>
  <si>
    <t>MQLFPGIRCHGNSGFKSWTRPISAVRAITAPKGLTTRTGPVISTPAAMQAPIPLQIAAAHLNTPPSPQPFWSRDPARTLSFLCRVPPGGLPLIRKLYFSVNLDELTDWNGGHYRGKWTELAGFIHQNLNVPNLAIIIDSRAMSQHCHYFIEIEEAYRHYYEAMVELADALAVLGGAVQDVWFLMGYMTKLEKVFGQRVMGNRCVDRHGIVKEPTKEQLWDETWKSLYIIGSGLGMWRFSRRQGYFQSDDE</t>
  </si>
  <si>
    <t>&gt;7072_g</t>
  </si>
  <si>
    <t>MSPKPVFLIWGGEGWVAGHMKTILESQGKEVYTTVTRMEDREAVLAELEKYKPTHVFNCAGQTGRPNVDWCEDHKEETIRSNVIGTLNLTDCCFLKGVHITVFATGCIYAYDEEHPMGGKGYVETDKSNFAGSFYSETKAHVEEVMKYYSNTLILRLRMPVSDDLNARNFVTKISKYERVVDIPNSNSILHDLLPAAIVMSEHKDTGIYNFTNPGAISHNEVLTLFKEIVRPSFTWKNFTLEEQSKVIKAGRSNCKLETAKLIKKLKGYNIEVPEVHEAYKLCFQRMVKNGVK</t>
  </si>
  <si>
    <t>&gt;8668_g</t>
  </si>
  <si>
    <t>MHPNTSLAYSLLLCLLHLVAPSVALSPLAPLNWDVYLAPAFPVYDPPNNFTWSQTAFTLIHGASTAILVDAPLTTNITNLLADWIERTIPNKTLTHIYVTHGHGDHFFGLPILQERFPGVQAIATKDVVAHAKEQLDPDSLEAFWENFFPGQIAPQTETIVPLNDDGKFVLEGHSLLAVSVGQTDTYNSTVLHIPDLEMVVTGDAVYGEYFQYLVESDTPALRAQWLQALYDIEELKPEIVIPSHKQAWDGYGVTHLQTTREFLTLWGQEIEISKNKTEFKERIVNIFPERLGDFILEISADSAFPSA</t>
  </si>
  <si>
    <t>&gt;4350_g</t>
  </si>
  <si>
    <t>MSTNKVSTYEQRQEWKARQLYSDNGFIQELPKIELHVHIEGTMTPELRWKLACRNGISLTAGSEKIPLASLDATREAYKHIRGRIGAASADASKNMTFFEAYYGGFDLLQAEEDYYELAMNYFEHAARMNVRYCEPFFDAQGHTRRGISMETIMGGFRRAQLYAEEHLKIKSQWIMCFLRDMSEESAMIQYEAALPFKEMIVGIGLDSDEYDRPPLLFDAVYKRARTDGFKLTSHCDFNQKDTHENIRQVSEALGGSGADRIDHGMNVADRDDLIDQIKKSGIPLTICPCAYIRHTSEIEIFPRIRKLFDAGIKITIASDDPAYMEDNWVLHNMHMVRDKCKFTDAEMVQLQRNAVDACWAPYRVKQALLDEIDNFESSH</t>
  </si>
  <si>
    <t>&gt;8682_g</t>
  </si>
  <si>
    <t>MAPADTRSAGGELKHAMLPTSVKPTRYSRSPNPNNKRYAHLFGESAIEVRRERKDIQPKTAESLEGLLEKTGTNSHNRSKPSPLQHFALFESLPGELRNRVWELAGRDLCKPRFVCLLPKVKGNNTPTLLHTCKESRSIFLAENRYDRLLCWYDGKQYPVLFNGAIDTLDINRYYKCLIEAPSKPPNSFSFPDTTRRGLPLYIPPYNPSIHYLLTGFPDKFVKGLALKRAKNLSWFVDYNTLFLRPFETPNLMMYLWTRSLFPQLEKVGFVLNKPRITSLGNQPFLFEFNVEAFASHGRSFCEEYIFYQAATRIVASQENSASVLARSHGQDAATQFRDFWGNLKLEFIIYGFHT</t>
  </si>
  <si>
    <t>&gt;7552_g</t>
  </si>
  <si>
    <t>MPPNPGPRLAPSEVDCKWWMRGYCARGNTCYFKHDDAMFEAQKGLSRVRAQETPEVSTTVPPSAAEKDGVSTPTSNSPQSCTICYEIPSTYGLLVNCDHVFCLECIRSWRSTAPTNPLSQNELKKTSKTCPMCRERSFFIIPSPVWPEGSTMKKEIVDGYLGRLKTIPCRYFKESGDNTAPDYKFKCPFGNSCHYSHTHPITKEPYTFSKEELKPQRRIRRRGGGQFMEDMAMMEILFGDLAVGYHSGDDWADTAEEEDDDFGVDQFVFQAGAFLGHPGQEFDLSGISDDDDVGYGLEWD</t>
  </si>
  <si>
    <t>&gt;7264_g</t>
  </si>
  <si>
    <t>MRAARQLPSEPSQSSAYDVIPRYDYLFKLLLIGDSGVGKSCLLLRFADDTYTESYISTIGVDFKIRTIELDGKTVKLQIWDTAGQERFRTITSSYYRGAHGICVVYDVTDMDSFNNVKQWLQEIDRYATEGVNKLLVGNKSDMSDKKVVEYTVAKEFADSLGIPFLETSAKNASNVEQAFLTMARQIKERMGTTTANNKPTVQVGAGQGVQQGSAGGCC</t>
  </si>
  <si>
    <t>&gt;7761_g</t>
  </si>
  <si>
    <t>MGSKIEKIIVRLQGKITEGQFYEAQQQTRVVAARYVKSENWDAAIDILFNVAQSLLKAGQGGSGGDLSLFLVDVYKHAGLKPDSGNKGKLLTLLRLFDSEEPTRKKFIGEIIGWSAKCGEYPAGEPELHHVAGSLYAEEHDVYDAERHLALGTKDSPEVFAKLEYEWYTQDNSHTAALYAARAVFPYLLTGNVRDATKSLQLFTSRLKEANKNLSVQDVSSSNSDLRIYPSLPLLNFLGLLLLAVQKANADLFRQLKTKYAAYIKEVGIWDEALTSVGEMYFNIQRPRQGNPLFDMMGSMFGGGGAAAKPQPKRVGASAPTVEGLD</t>
  </si>
  <si>
    <t>&gt;6343_g</t>
  </si>
  <si>
    <t>MHFAKITTTSLAFAISGVAAFPVASAPIVTADGSQALVARGTPTTKAACKAAKGVWDATKLICVGWVANDLYKGHSGGGGASSASDSKKTTIGYNVETDNNQPQKHGDNSAKKSNRSVIVARTPTTKAACKAAKGVWDATKLICVGWVANDLHKGSDNGGADSYSNSKKTTIGVNVDTDNNQPQKKGDNSAHKSGRDVVVE</t>
  </si>
  <si>
    <t>&gt;3600_g</t>
  </si>
  <si>
    <t>MKLLAVSLAVLASLTSTVLAAEVKIEVTRAVECDRKSQKGDKISVHYRGTLEKDGSEFDASYKRGQPLSFVVGKGSVIKGWDDNLLDMCIGEKRTLTIPPEFGYGDRTMGPIPGGSTLIFETELMGIDGVKAPEKIVEKASSSAESKASSAEEKASSTASGVKEAIKSKISQVVNAAKTALADTDDQEHNEL</t>
  </si>
  <si>
    <t>&gt;1076_g</t>
  </si>
  <si>
    <t>MAQKAKKDRAKANASALSTLHIGTLIVNSLFLLFNLLIKRRALLPYFVLSIPSLVAEFILESTGRPKYDATTKALKSSGEDLAAAGLTEYMFDIIWITWLSLVLVIMFGNWGWIMYSVVPIYGAYKGYGLLGMARGMMGGAKSGQMPDEQVAMGNRKQRRAA</t>
  </si>
  <si>
    <t>&gt;6660_g</t>
  </si>
  <si>
    <t>MYSTTGLGDSGTINPAALNSSGALINPTTTSIPPDTTPRGTKRSRSPDHTYTDLPGENLGDDGDSKPRKRGRPMRTRLPGTITESSIESPMQLSQTMPPQTPQSQTAILPPQLSNATPTKTSPPKSTPTKTVIKALPTVRDHTTDQLGPEGDEYIPREYDDAGEKKVTATGHLLDGRDYKCRTFFVPNRGDKLFMLATECARVLGYRDSYLLFNKNRSLYKIIATQAEKEDLIHQEILPFSYRSRQIAIVTAKSMFRQFGSRVIVNGRRVRDDYWETKARKQGFTEEDLAGEKRPGAAKARDAAAAEASANASLAMGIHGDIVYSNTPGHFNVHPQPQTVQPGMMGAPGGSTTLPMITLAPEQPDMRLRDYSNIQRPRQEITGPAYQDRTQTSPPAELLTHAHQAAEYNKQVNSQRNRSHEYLDRHWRQPHEAPPSNNPQQPIGTTDVHPTTQALQSPRASQGNLQLSNMNKQTPQHIIPQPYSQSSLQHNPVAQSPMRLPQSIMRSDAMGRSPAMSISSTGLGQGGNPYGFSQQNQMWPPSQAQQSPQSFSNYSAHTSGQSPQIQQSSQQSSPQLHQSGSNQQMQPLQYPGLQSLGQGYPAPGRGLYQPNQGSQQQFMQPSTSGPQAGAQGWPGQPGPSSAGNWSWTGQQQ</t>
  </si>
  <si>
    <t>&gt;9389_g</t>
  </si>
  <si>
    <t>MNDPGLNQPISEEAKDLENQQKDEQDEREKEEESFLEPSRWWFASTAFPLIAGTFGPMASAFSICALVEHWRVYLPPAITQASGVSEETGIGIPDPKWLVGINAAQLAIALISNFTLLLNMARRLRFSIAQPITIIGWYISSFALMSLCACASGPLLLQPTSDYAFTGAFYYAIFSSVIYFIVASLMLITVWGASKGHYEKEFQLTMSQRTLMLQTISFLSYLLLGACVFSHVESWTYLDAVYWADFTLLTVGIGDFAPSTHLGRSLLFPFAIGGIIILGLVIGSIRSLVLERGKIKMGARIIEKQRRHILKRISKSTSSSILQPISSPVISPISHDETLTHHDSDEINERQRRHEEFHLMRKIQESAQTKRRWSSLVISATTWLFLWFFGALIFRFAEVPQKWSYFTSLYFAYTSLLTIGYGDIYPESNAGKAFFVFWSLLAVPSLTILISNMGDTIVKTIRDLTLWVGNFTVLPGEKGIKATLKEGAFNVTNGRLFNDEIHESPPGFLGEANKHKEEEGEEEAGHRRKNDPEGAAQRAASDAAQLETKRAKDQGKNNDKLPDSKRAYHLVLIEEIKKVTKHVNSSPPRKYTFDEWAWYLKLIGEDESDSDKHRRAERNLRTGETDKDGVGRGKKEKWSWIDERSPLMGNTEEAEWILERLIEVLGSELEEARKEELESASKNTGSGKEKESRS</t>
  </si>
  <si>
    <t>&gt;10854_g</t>
  </si>
  <si>
    <t>MANTLDAMDRLCKDCDALFDQHAVGIILNRPGAPAQGLPKKHLTYQILQTSAQACHLCEVILDNVLLLLEKSSRCEGEDEDKNNKIVYIVAGAAMLSLYAGDAKLRYQDMEHCTLCLSPLSLQKIENNLQRHIVDGGGLRSTTIRQIQAWQDTCTSSHPICENSWKDVSEHRRLPTRMIDVAKVCVMDSKNLPIATPYLTLSHCWGKNPSFIRLTSTTYEEYYDSIQWTLLPQTFKDAIELTRSLGFRYIWIDALCIIQDSKSDWKYEAALMGDVYTHGCLNIAATTSNSGAGGIFPRDSRSFSHCLIGVTDGAGNSHTLLTHERETFPHNIEDPVLAPLGNRAWVVQERLLSPRILHFVSDQVFWECCCNVWAELFDNDYLLNADSVKRLMGLNQTSGSLHSASELYDGWIHIVARYSQCGLTQKLDKLPAISGIARRMRRQLGVLPEAYLAGLWRETLPLRLLWFSMPQKDEFPAIRYLERAPSWSWSCIEGPVDFCRFLHETEFRTRVLEAKTFHDGDPLSMVSGGSLVLQGPICELSCFGYSGSNGVFDMSRTPPTYPADKIQWDSPGTKQEMESLNAMLLVIAIEAVAYYGVLRVSGLVLYPTGEKYDQYRRVGMIGHGRMRNYEAFLQYTMEPGELGFRSFDPDYGYVIEIV</t>
  </si>
  <si>
    <t>&gt;1761_g</t>
  </si>
  <si>
    <t>MANASGKLLDLQHPWSIGSSIVMHITERVNETPVKSLTDFVKKGPEDPSVHQALFEQLKKEDAEIETKIEPELKEECYYHTVSRAQLQIIIREMRLRIFRAQDGYGNSLPSSYTPLSLRTNSVTEIIRSSSGTHPKLLLFQSAIFVPALILLSPLYRKIHIRPKDS</t>
  </si>
  <si>
    <t>&gt;1944_g</t>
  </si>
  <si>
    <t>MAPHADLPVADGELDRLPAPIRPPMSTKPPRILIVGAGSRGNAYARATGDSTNGVVVAVAEPVKYKRRQLGEKYIWGKAGSKEGQEFEGWKQYAAWEVQRREKDSRGEDVPEAIDCLFICVLDEQHKEAIISLAPLGLHIMCEKPLATSLDDCVSIYKSLLPNLPNTTPSKIFSIGHVLRYSPHNMLLRKLVLEDKVIGEILSINHTEPVGWWHFTHSYVRGNWRKESTTAPSLLTKSCHDIDVLLWLLCSPPTGSLNPAHIPTAVSSSGALQQFNKSRKPTAAGNANNCLSCPVEKSCKYSAKKIYLGSNLKGLGAGNTLWPVNIVVPEIEECMSVSAADGEAAVMAKLAENYTSETPASEVSAKNWFGRCVYEADNDVLDDQVVVMSWDNDPLPNVEDREKALAGRGAKQAVFHMVAHTKKICERYSNIYGSDGEIYADSETITVENFNTGAKKIYRPHVAGGGHGGGDDGLARQFILAVDAVKNHGMTVQEAQRVHVGCSLEEVIRSHAMVFAAEEARKAKKVLDFPEWWRCNVEASLAKSL</t>
  </si>
  <si>
    <t>&gt;5235_g</t>
  </si>
  <si>
    <t>MTTYTSTPLFGGALIVDLPSTFADVSTIRQVPDHQEVYLDKDGFTSIIFDITERVGVAGTGPAVDGAALTMHLEDIVDSDDDTVKVWNTSNTQFSKLPEGTPAYTLIATQTPPPSPTSKAPDFTAIVLTLIRLESEKTDILVTINVPHIKGEYTEEEVDMQVGKQGKLIENAVEFAAKIWETFKIKDWNLFQEV</t>
  </si>
  <si>
    <t>&gt;9888_g</t>
  </si>
  <si>
    <t>MSPRRQKLQLGESWVVEGDDEDDENYVSDRDELSPAPQTNTPPRYPARFAHNQPLEPELVMPSLDAQSIDGSWADRPRNQNGGTRSSGGVPQARRRIPQSNSGPNPEKRLRQIAVSAKYHNSPGPRQSSAQNTLPEIRDVLELTVSQTIKVVSWLFDVVWGALVFLKKPLSFLIAIWLLFGVFVLMRNFATRSIYSALTPICRIPGISFLNLPLCPDYGPAPPVDFDQVMDVQSKFGEVLEETTGRVWMPLDLKSSEISIRDLRQLVEYSQLPSKDELVFEFGIFVARIRSVSDGLQKFNSHVNRAVDSVLITSRWTAQSLDRIKERDLSRGLVNSFINDKLLAPFQPIKYTETLVLDQYLKHTSLVGSKIHDLEVEAKDLLLVLATLEDSLDAIHGLATKDGTLAQTRKEEILAELWSMVGGNRRKIMKMDKQLTLLKQVGKDRLSAFAYVSGTILRLQAMETGLEDLRYRVASPDMQRDIVAIPLSVHIENIQKGVERLQEVRETQRKVVDKFFKKTSDTFDRIWEDRRDA</t>
  </si>
  <si>
    <t>&gt;8805_g</t>
  </si>
  <si>
    <t>MADPEVATKAPESDAIEETAASFIPGDTPAQSGASLGEQVPNPRATPFGRGPSGEMTQLGGVDVYVSKPADYPHAPSKLLLFLTTATGLHSENNQIQADNFAQQGFLVVMPDMFENDPLDGPATYSADKEPSIIEQIKLRAAETAKSFVIDMWLARHTPEKVLPILEKVIEAAKDEFADAVANGGGIYSVGYSIGGRFTLLLAGEKPELAPAMWGQAAAAHDVEAGAAMKGPFIKAGAVAHATLVTKEDFEGTKSPLAFICVENDQLFSDDVRDHGEKYLNENNVECEFKTYTGVPHGFGVVGEYEDTHIKVAQAQAFDQMLAWLQVH</t>
  </si>
  <si>
    <t>&gt;318_g</t>
  </si>
  <si>
    <t>MPPKKAARPAQENISLGPQVRDGELVFGVARIFASFNDTFVHITDLSGRETITRVTGGMKVKADRDESSPYAAMLAAQDVAIRCKELGINALHIKIRATGGNGTKTPGPGAQSALRALARSGMKIGRIEDVTPTPSDSTRRKGGRRGRRL</t>
  </si>
  <si>
    <t>&gt;2231_g</t>
  </si>
  <si>
    <t>MASRTSGHQVIKETEAKVVAIGHWKRGTRLQCSARKHSLTRLGIDARGIKFIHCCTTHDILEVEGCQSYVVEKCEDLLSVSATIQYDSLRLLLPPQHPGFRMWDTPYPSPVELCEFFSSPSQSGRFRTLELSKLTGITFFCRLGRVYGIHGHTKSLPSARQQYERLLTEHQRDYVWIYLPVKGIQSMGLIGPSALIIKSNEIVFHIGEAMVGTVDSRCGIPSKVIWEEPYSREEVPRIGLFIEGSGTMVRNFVSQSDFTLYQAIASLDSVETVSLFYDDGGKYLRGLLFTYIHGGQHTVGQCRLWEGQEETICRPKSLLHRTICTEDHPRILVRCLTEIPRPSDWIGWDRLEMVGKVKVSYDDRSVVQLEIADA</t>
  </si>
  <si>
    <t>&gt;1090_g</t>
  </si>
  <si>
    <t>MRFSVAITLAFIALVTAQVPTLSTGASNSSAAARSSSTKLPSDTTTSFVPPATTAPPRNTTVTPIGNSTTTSTQVNNITTTFTGTSTTVTATLPVTITTPPGFSETAVVIGGKSTSILINGAGSTIALPEPTVPAVVTASGASKLMGSIGSLFAVAMLVAFAL</t>
  </si>
  <si>
    <t>&gt;2295_g</t>
  </si>
  <si>
    <t>MAERQRIYKELNWAKPPQQIKEEFDTAHLPDPRVIEVSAFQVRVINRRAGSGGYLIEDRVFTPRQPAPVALFQATPAVCSFILNHYLPLKIENSILTNGIPLHSAQRPVTILYADNVTVDEVNVQYFQLFSYQALQPPPSIQAMQDILYLRDSPHPLQPLPSTLKILVRWLRAFSPNTLSCIRRLAISYTVWVRDLASGALHDLRYFTALTDFCVVMEDWDDNNVHLNRGGMVRVFKDLQKDIPAWNLPGHVFPGLTCLANREELLDYL</t>
  </si>
  <si>
    <t>&gt;8976_g</t>
  </si>
  <si>
    <t>MAAPASAYKDRQFLAVIGDEDSVTGLLLAGIGHVTSPPDSQKNFLVVDSKTDNATIEEAFERFTVERKDIGILLINQHIAERIRHRVDTYTAAFPALLEIPSKDHPYDPEKDSVLRRVRRLFGE</t>
  </si>
  <si>
    <t>&gt;1330_g</t>
  </si>
  <si>
    <t>MSYSMGLYISQLFHPHGPLLPFMSSSFNINIKPVLTDTNGEQEGQFSLIHIPLELYSALIQPILRVLLPHGGPTNANDPEGPLEGLSKDYKHGFLNISVTPIECSIVCHTSWAHTIFSPIINSLPKETSKRVQISKENYIVFSVNSSGMEAGQRVMDLTAPLAMAGIPIFFITTYYTDFILVPSKDRQTVGSALLARGFEFSEHDSAYVAPTPTTHSRVSSSSSSEHLPSTPPPSNVAELQLRTFNQLKKRHVIPFVEPGLHLVQCSGKEILHDDDYSRPISSPNGNGHHLHRSSWLENIDPKLYIGLVSALISQPKFLSLTLTQDDAPSLLIDKSLLGLFGNSIAGDTEGDLVPIFLDLVDLPLESTGIVCGVAGKLVEGMGLMEGLSENGNGNWDGDGGHGELSYLSTARAGAVILSSEGSVRALDAMLPLLEKEG</t>
  </si>
  <si>
    <t>&gt;5146_g</t>
  </si>
  <si>
    <t>MVQAGVGGLDTPQTTNGDATYLSNPQLDFDISQEQSFQSPSKDNNNLLQQLQNGRRGINLKTPRSRVALNDRRNLPAGLGGGEFTPLLKSATRNSALRLGKENIPATPAFGGLGNIPEDLTPLPAGSSVYGASRNGSYFASTPAPILDSSSTASTPMALLPRQNEGPGVLQDGNQLSLREQENVIDRIEKENFGLKLKIHFLEEALHKAGPGFSEAALKENTELKVDKVTMQRELLRYRKTLGTAERDLELYKQQFADMQEKMKHRSVDDGQKEEMERLRVTLEDRDAEIDLLKSREHQFEDLQDKVHDLEADLREKDRLIDDRDDDIENLKDELEKHTNTIAELETSTKNAQRRNLELEENAQVSEELEDAKETIQELEHDLKRAQNEVQEAKEDRDEAVKEKERAASDLEELQDEMANKSITTKGLSRQIEEKANRLQDDLEELREKHITLQEQYASKERETKQLESTIDQIRQQVEVREEKLKDKLDLAINEKAILAREKEALSNQLESAQKDLQQRAGDKDSISARLISVQREHQQKSNDIESLSKRLEAAQREIQQKTNESESISKQFENAQRDLQQRTDEKSLLQIRHDALTTESASLQRELANSRKMIEDLEDKLDHEKTLALNNEREVRDQYKTEIDRLHDEVEDLRAEVREKERLFDDGSDKWDSERRSLQSQKSIAEEKAASLQRAIDRLQDAEGSLSSNESKLQQALQSEKERHASQEAILTREVKDLTEDIQVKQKALAEVRSDLKNVREELRLSQRERKSLAEKLEGLEDEVEILQNSLDDESEQANQEISAAKLEAESFRRQVIVLKQDLARAEAATADAQALVEAFQGDLEAGEGNEEQLGARLRQVEAQLTRVRQEKQELQGQLAKVNIEVHSLRTSKADIESELAEIKVGLQERQQHDEETFRLDQERMDLRAAKLKLDGEVRRLREENKLADSRQKTLESELQEEIDRAAAEESRLNTEIHDLQRILRGSAEKRELAAAKKTIQQLEQRVCELEIQVASGEGETDAANELSIIRRDLSTARQKEKEYIQREATQKSSIRDLKREVTELQRQAHESNISNIAGSSPHSSVSGSARKSELFEVRAQLATAHQTIKEVRTQLKDIEKEANRKVNAVNLELQAQVATWETEKDEFERSLDQAQYAKEELQAKNAASEATVSRLRNKIDRLEKALAAERANTGEDRTMVAERRDLHEMLRETQIQVETLELVVQARDNTIATISAAEAQLRFQLNRVRNERTSWRNKATSSHEQLEHFQRKYRKAKEDIARAKEDWEAEKKTLTRGVRFPNMSISYNEEQLEVLKQDQDERNSRHEKEMRGMSMQLEWLKAKCKREEGFRDAAAYAKKYMALQIELFEACNKHDLDLLRSGPIPVDLLPPLTESKRKPTIRKVAWAVRAWVRMRMGAQKWAEKRKIDEKLQKKVEEMRTKNFRQAMAIVNKGRSPVVEGRTQTPAERVERDFRYIGLGSSDPVLCSKLGTMGSGRDVNNRRGRRSMGSNSTSTRLSREVRGEGHSLGSLDL</t>
  </si>
  <si>
    <t>&gt;394_g</t>
  </si>
  <si>
    <t>MSGSEGGSPAPVEPKPEVKGQTIEIKLKDQSENETFYKIKTTTKLNKVFDSYCERQSIARDSVRFLYDGSRIQDSDTPETLEMENGDMIEAFLQQIGGANDEVKPEMPAKQISIKVVDANGSELTFKIKRRTPMKKLIDAYYAEKGATADTLRFSMPDGSRVLPTHTPETLKMDDGEVLDVHMEQQGGSAL</t>
  </si>
  <si>
    <t>&gt;3795_g</t>
  </si>
  <si>
    <t>MSASGATSDVKGGAGTESTPAINVGGSSGARRSSQSALFSGLMNQKRNSLDAAARTRRESFNDQKPQAGFIGKMWNNFTTGSK</t>
  </si>
  <si>
    <t>&gt;10342_g</t>
  </si>
  <si>
    <t>MDPTNKSVVSSPSSSPGLFSPAATSGRQALSQFSDGTPHSSPFLHPLQGHKVKETHKADVDFDEISGRKLINQYEIINEIGRGVHGKVKLARSLETGDYVAIKIIQRFSKKRKLGRVTVSPEDKTKREIAILKKIRHPNVVGLLEVIDDPELKKIYMVLEHVELGEIIWRKKGNNQVCIYERRRIEREQRGEKETAEDEKYWKLLEIRRQRKESQKAKLTQLQLESLGHHWSLEHGDDEADNEDWLSRYGTQGSSLHLSHSSSHKSTLRSHPGSRAVSRAPSAAASRTTSRANSRTCTPPLPLPTELGIPAINSDNEEDEPGQILALHSNHGSSSALDGSYYGAYPDEPLYRGRSPSMADSIISHMSSIDGIQHDAFEDDFSYVPCFTLDQARRAFRDTVLGLEYLHYEGIVHRDIKPANLLWTKDHRVKISDFGVSYFGRPIREGETEENISEADATDFDDDLELAKTVGTPAFFAPELCYTDLDVEQPKVTEQIDVWSLGITLYCLIYARIPFLADDEYQLFRCIAKEDVYIPRQRLKPVDPNATTVQQNPIRRVGHTPDTYREESQLEYEDIDDDLYDLLKQMLKKDPLERIKLREVKRHPWVVKDIDNVIGWVDDTDPSRKTSGRRIEVNRNELERAVVPITFLERARSAVKKTINKVIGATRSETRGDGSRRRATSNTTSSGNETPYSSPITPGLREGRRASLRGDESIFAALSNLPHHRETTEHPLAQSVTASPDLTSHLGDLFGSDFAQQTVSVGPPKRVPSGTSDPDSRPGLPDRTDSSTGSIQTVLYRGHSHSRSVNAPIISTMDSHPRPVNISAMLDSHSRTVNTPTSTICEGRPTTPGPFTDHMGGIFHTHLWQRGRDDMTDIEEGVASRARSVDRKLFESENKHAEPSVAMSNATAGGHFQHALNSPVTLKSPRPLSRNSIRSLDASSRSRLHEKALPSPQFFQPMMVHAYQQSASSPDVRTNLAASILEDRPSTANRTPEEQPLPRGYNSPPRLQRAREEQEQKREIDELKRQLEARPSTPSRGPPSPGHESAVPKQDTPRVESYSTMASQATSPSQAPSPISSMTHLDSQEQLSASCSVVGNASVPSLPALISSTSSLSADTEGEILLCEEGHSDTRFSPWSTTDTHRTVRPSSSIRSSTLDTITPQNLTPPLLSKKSSDEGETPPGPPSYNIALPSDDEGYKGEVEPTFAHVDEDSDSDEGLTMTRRKPKHKSPMRSPVRLARFDRERRDTNASVGSTETAKKIVLDR</t>
  </si>
  <si>
    <t>&gt;9077_g</t>
  </si>
  <si>
    <t>MAATTLSNSFSSRDSATAIIIPSKPHVLTVSYKELSAEILSFQKKLARLGVTPQSAVSIALPNTYEFIIAFLASTWQRAIAAPLNSAYKQEEFEFYIDDLKSAVALVPRGSYQKDGPAVRAARKYQAAIAECYWDGREVVLDVKEEGKLKGKENQRLQKAEPEDVALVLHTSGTTGRPKAVPLTHRNLTRTMKNIQATYELSPTDRTMLVMPLFHVHGLVAGFLAPLYSGGSVIIPPKFSAHEFWSDFITHKANWYTAVPTIHQILLKNPAPSPKPQIRFIRSCSSPLSPTTFHLLESTYNAPVLEAYAMTEAAHQMTSNPLPKNGKRFPGSVGFGQGVEVAILDAAGEEVSQGSEGEISIRGENVTKGYLNNPSANKSSFTSSGFFRTGDQGKKDKNGYVFITGRIKELINKGGEKISPIELDNVLARHPKVGEAVSFAIPDELYGQEVAVAIVLKPGEHVTAEELKSWVQEKLAKFKVPKKVYFTDNMPKTATGKVQRRIVAEIMSKQDTIKAKL</t>
  </si>
  <si>
    <t>&gt;9710_g</t>
  </si>
  <si>
    <t>MYKIALRTSPRRLLASQTALLNVYKSSGRRLLSTAPPAKKSRSWKGAAARWGLAAAGIYYYNTSNAFAEEPDASIQQAESSLHAIQEANQPTIDAIVEEKRLRLSQEAAEEEKRQKALVDEISEEGEDGAEEGERGVEGLDEAEEDGGQQGAFNPETGEINWDCPCLGGMAHGTCGEEFRAAFSCFVYSKEEPKGVECIEKFKGMQDCFRAHPDEYGPELEDEEDEIEEELHSRETGVEDGAKTGDASSKSTPKASLKAAEKTPALSLDTQPASGIKSTNSQSITKDTTLKIENHVGDDSGESVHKVDATSK</t>
  </si>
  <si>
    <t>&gt;3009_g</t>
  </si>
  <si>
    <t>MATTSIQAPNLFNVNGLVAVITGGGSGIGLIMARALALNGASKVYILGRRQSNLESVAKSVTTNNLIPIVCDVTSKEALQSAVAQIKSETGYINLLLANSGTLGPQAEPKLPAYPDLASFVSAHQAIDTASYTGTFDLNTTAAFFTIISFLPLLDEGNKKGNVYQKSQVIVTSSIGGFNRNIPGGFAYGQSKAAATQMVKQLATQLAPYGIRTNALAPGLFPSDMANGIIGDGVFPRNIIPLERVGAEEEMAGCILFLASRAGAYCSGSVLLVDGGRLSMNPNSY</t>
  </si>
  <si>
    <t>&gt;6153_g</t>
  </si>
  <si>
    <t>MYSIKASVRLSKGLKFRQTLSCKYATTSYGTPAPRPSRITEADVESARSYCSSLVQKFDSPSYTLQTFVHRSARDAYLAIRALNIELARIPDQVSNLTVGSLRMQFWRDNLNRTFADAPPKEPVAILLHHALSSLRSKYPDISTSIMKGWFMKVINAREQYMDNQPYASLEALETYAEHTYSTLLYLTLAALPLNSLAADHVASHIGKATGIAAVLRGLPLIAFPPPPNHHSNNAAFGGSSGRQGAVVLPLDVMAEAGLKEEDVFRLGAEAPGLKDAVFAVATRANDHLITARTMFENLQQGKDAGHAFEHEDEEGHYYPEHSSREISQKAEINMAFGVLISAVQTRLWLERLEKLDFNIFKSELRLREWRLPHTAYLAHLRRRI</t>
  </si>
  <si>
    <t>&gt;4592_g</t>
  </si>
  <si>
    <t>MSMPVAQWCYIDSHPAITTMGIIKSANIIREAIPQEGEAAICKRCSALDTQLLSPRTVPSISKTPIELAILEEELDSEIEEERESTFARPGKDLGSTNLSIPQDSTQNITPLLPTRQLSDLKSCNRSQTIKFHRRPRSQSVGSMDSFDSGYGYESRDSSPQRPTYDISTSLSSMGIHSMDDIIRSLRTYQDSLSTPIQEHQNNRVKMLQESLSAMQEESKDLLVAREIKIQELEEALSTANEENQALHNDNSSLLAEIAAQEKCDSLEDSEEDCSSEESGEWSTCSEEDDSEEIKKMMEENKKLAEAREGAEERLRIKEENQKILVDKKKVEEVARKQEERIELLRRSYEGLFKRLTCYKM</t>
  </si>
  <si>
    <t>&gt;1563_g</t>
  </si>
  <si>
    <t>MSQSSQEGEERSGDIAHGFIVTHDSQTPVDGGTSPVVAMDYNRPYSYVNGPAHQSTRDYLMQIITNEHQRQARMQVITTLPNHLNIGHIIAKELLESVPAYLQNVKDFKHSIPIDIEKLQDCDKELDAKEGKMKSLKKRYDELIQMTAVAQRGEP</t>
  </si>
  <si>
    <t>&gt;6283_g</t>
  </si>
  <si>
    <t>MDPLTASSASAKHTTYMRRALDLARKSPPKPTNYRVGAILVDGATNTILATGYTLECEGNTHAEQSCLIKLAETHGIREERLEEILPEQTRLYTTVEPCFKRLSGNLPCVERILRLRNRIKTVYVGVLEPEKFVGQNTGRKQLEDAGIEVVLVEGMEKEILEVATAGHIEEGKS</t>
  </si>
  <si>
    <t>&gt;1343_g</t>
  </si>
  <si>
    <t>MRLIIRDEALAASEYVAQYITDRINTFAPLRSKPFVLGLPTGGSPLLIYKILVAKHLAGEISFKNVVTFNMDEYINLPREHAESYHSFMFKNFFSHIDIPPSQINILDGNAPDLEAECVAYEEKIRAVGGIDLFLGGIGADGHIAFNEPGSSLASRTRVKTLAYETVIANSRFFGGDMELVPKMALTVGVQTILEAREVIIIVTGAHKALALQKSIEGGVNHMWTLSALQIHPHPMIVCDEDATLELQVKTVKYFKSIEEVAQRFGFTQTVPKSVQTGNPITKNAGRTRVDSKVQEEDEIAPHDLVAISQGCKLATAPLAMTPPRAVTQDLAPDSMSSRILGIEGSKLLKLVS</t>
  </si>
  <si>
    <t>&gt;376_g</t>
  </si>
  <si>
    <t>MGPRNPRQSSQRTIFSLSRLPLKLEYQRQNGQPIQVQKVRFRRAPTRASTISIMIIGFYACYQLYSKLILDPLESAASEAIKNLSEEEIREMESEEQKPFFIPFPGTTKQLPPKPYKGSDPEWQEFVKFSKDKDLAKQVRDDLAQFVRKVAMRSSVLTLRLGKDYKVRRWWLDIDFPHHAPPEFERSGIEIGDDYINWGTRTVDSLTVFRIRQALWPSALFQSFWTLTKVLVEDDTKRLAKLLGFESSPASSFDQLLELRRQQISKLKGVQAPNKDGPTPASVVTDPAKAIVKASEKDIAGKGPEEAQLSPAAKAGIALGVHFVRPILAFKSKLAQTWKPAPHYPPKGSIIISGMVELESTRAYLVFDVKSAWDPKTKEFDARSTIVVLRRWQLKKQGPAA</t>
  </si>
  <si>
    <t>&gt;7566_g</t>
  </si>
  <si>
    <t>MGDHLPIDHLLSTRMNLPAQSVPPNSDLKPRLAEAMPAKNQNQQDASVRENQNSSAAPSPSIPPHPAPRHHSLTLTKARQSFFKPFKRPSQTFHKFLDLPVEIRLQIWESTIQPRVHELHPCAKLYNDRMTFRSNSSLTPSIFHASSESRGIALKHYQLMKYEPPPVITPGKGILRFYFSPEHDTLLLNSLMGLFIMFMLLEEEEDYVGVGVMSGWQRVAFDAERAQLISLLSGIAGHSPQPRFKAVFPSLNELIIAFDYTSAGKTRFRTSVWPGENGTSLKELKLPPPLDDESAVFETIFKPMREYLENDFGEGKAPGISVAKVKRKVFIRGDVRYAFRKTCSFFGLRPRGVFRRL</t>
  </si>
  <si>
    <t>&gt;3303_g</t>
  </si>
  <si>
    <t>MPSSCKDIRAALAQCLQESDCVMIQRHKPSDCLRHPLIDEMPTKCQQLKKGLGDCKRGMVDMRKRFRGNQPISMGTGVESAEPSHQLYAGKPAFSSTAKETSGNEPEEKDWRELENEKYRKS</t>
  </si>
  <si>
    <t>&gt;6865_g</t>
  </si>
  <si>
    <t>MAHHLPSPLLSIVLLFSLPTITSAQLDNGIHTDNGNECSCFRTNSSSQGYFTYHRFHDWRNVAQAAAAPALATNASSATNAFATSTYFQDTSWTSEWSIQSWNNSDTVSTFSASSDAAVLMVNSASNVYIESSNDSDPTYSSFLTLRTTRLPTFQSAAEIDSNEQNYLHLSARFMARVIGSDGACAGMFTYLASDPVQEADIEILTGGPRNLVQYTNQPSTDKNGNAVAKATVNGSLPFVRDWTQWNVYRVDWMPKQTSWYVNGESVANISYQVPKSPAGLILNMWSDGGTWTGNMSTFDEAFLQIQYMQVVYNTSGPYAGSDKRKRDEVGVFGRLEKRKGTPGCQVVCSVDEEVNTTGVPALLYNNTGIAPAGWRGEGMGSMVWIPLVLVGGAVFGWL</t>
  </si>
  <si>
    <t>&gt;8726_g</t>
  </si>
  <si>
    <t>MRHTRILITAIVVLAITFGLLRSRRQLTESEVPGQSLHEINDYSPAGKKPDTPNEPPQTTVTAEGLKSNEKGEGSLNSILSLFFSLPISSYEESFNSNSQTCPTKGVNYDRNAVNGNVEKWRDMPSSQILEWRQGIVQYLLQKLSESQSESGPRDEEKKGRGIVMAAGDHNSAIRARTSLRLLKSYNCTLPVEIFHFSNELKGLDANLLEDIFQLERSSGGEEGMNITIRLVKGVEMGNGWKQFQIKAASIQQSSFNEILYLDTDSYLLRNPSYVFESDEWKKTGLLLWPDYTKSHPSNPLWRLLGQECQDQFEGESGQMFVDRTRHQDLLWLVEYFAQKHEEFYGFMGGDRDSFRAAALLLGKRWKGPGRLNAAAGVKIVGDENGGGHTMLQADMNGDWLFVHANLIKHSRFWQRPLWSRIHRARDDKFEDGTTYGDMGGQNRGNEKVGNGVKVVVESDPRLVTSMSAFEGYEKGSVVVEEWDTYEELRGFEEKWFGFGGVH</t>
  </si>
  <si>
    <t>&gt;8517_g</t>
  </si>
  <si>
    <t>MPSQSSNASWNPALMPDTIGDAIASKITTAVAPSPLPLPTSPVEFSVKAAAPLKNESHEVAREDLLDGSRPQSMDDNTHHPELANLRDALETSLSSPGGVEMKEGPWGNGDSKPEDSDDEKADFPSEGPAHEGKHLSTTSFARTVSQGVTWDEDDEVDSEWSFQRRDTDPFKLMALSDRTNSFPAVPPTHLPGIEDLTEPPLNGRVGDHRNNEEQIPKDLFDDDSNAEAHFFAQQAVSATAHSPLSPTRNGSFHPNSEGYGQTYGGGAIHVEDEAQARYEEGLPLVPPPATHEVKHQASNSNHLDFLDGETNDEHDFFSQVNKSKQNHGTAIPPPLERKSTNQVLDSIDFPLGQQADDELIEEEEDEENLANSSSYIQNATGGGISASKSTVVSEVLGDLNPTIHDGSERRKLETDSGEDLAAKWKAALDADALLDDDDDDGFLPDDEDDEEPSQNKELDPAALFGSDDEGFLDDTEDHVVVPQQASPPIPTPVLGPNGHAIGFDNLTRSAHSNTSRKGSSSSTSRYVPSSLSTVSQPTGNPYAPTAPNLTHASRSSTAPAVLSPYMTQADQNIPSQPSQPELPTTQSFVDKAKGGYHSPYDLPMDVLKPRKRASMHQISRPDAPSHSVPPPRGSSAYGHPPPSRGSTSSLTPPSSSHSMQGSLSTSANQLPLPKTIRKSQSQSGFFEELPMTKPKPAPRHSSHLGSPVISPYGHPGSVPPPGNPPYTPPMQEQPNQALPPPQAHGLVAPERVNPYASLPVAAPNVPAVAASRYSPAPPPPSQTAPPPVSQSRYAMAPPVSRPNAPSYASQVVNAPPPPQILPHQPRTSSPLAHFERGLDGRSRSSHSERGNFDRRSSSSHEANLRPYHLPPTREVDENDQVTPPQKPYGELQSHYAPPPMSPRGMRRVSPPSSLSQEISSTYTSPSKRVPSSYAPQSSLQGPPPPFMSPTPAQTQPQASAFSDPKSEVNNPNHYQRPASVELQLSPRATIAPSTIPKGYPFGKPRSASQASLNYVAPTDGREHDPMQRWKGAPIFAWGVGGTIVTSFPKDVPFYGGINQSTPMVIRSPGGVKIRNIKDIDPLPERLTSFPGPLSKGKSKKKEIVTWLTAGITILEQSASYLRTVVQLSHEDKRVEERILLWKILQVFIENDGVLEGNPTVEKAVREVLSPGANGTGSSIYATGADLSGISHSSATATSADPVDPAAVDQLRMHLLGGEREKAVWEAVDKRMWAHALLISNTASKDLYKQVCQEFIQKEVKNIGDNTESLAALYEIFAGNFEESIDELVPPSARAGFQMVSTSNNVGRSKDAMQGLDRWRETLNLILSNRCVNDSQALNALGKLLAGYGRAEAGHICFLFARSHAVFGGIDDPLSSFVLVGSDHLRQPYEFDREMEPILLSEVFEYAMALSSPSNLPSSSPHLAIYKLQHAKILAEYGYRSKALEYCDSIGDSIYSQTRKSPYHHALLIAELEDFNKRLKSSPKDDKDSWISKPSIDKAKGSVWSTFNKFVVGDDTDPSNTTSNSLNTTDIGPFARIAGGTPTISRSPSTTDLYGAYGTSMNTMGSATASTAKSNSRYAPSSALSPSLEPQASYGFHSRNSLEERSPNAYGRYEPQRQMSLTSDYRPSSQPTNHTTHASFPASSSYNPPSNFGPYGNSPSTSEPPHRTKTPSEQGPSNLYSSPRAMSTFDGYQPSSYAPTEQSSRQPSSNYEPFTSTFEPRNSSAPPHTNGSDDNSSGGYEPHSYGGYEPPSSSYEPYQPASMDDESNSPVEKPKKKSFMDDDEDDIPALKAAPATTGKTKEEKDREADEAFKRAAEADAQKAKEAPAKKGWGLGGWFAKKESTDMGSQPNKPIRAKLGEASSFVYDPEQKRWINKKAGAETPESRTATPPPPKAGPPRIHNGPNYAHLTSPRSSSVGPPQRHSSNLSEPVRPGTSAGDTPMSGLSAIGGLMPPPMSRSVSNGSAGGPSAPPSRPGTSMSNASSIDDLLGPPLPRKAGAKAGGKAAKRRGRGYIDVMGDKANGDS</t>
  </si>
  <si>
    <t>&gt;265_g</t>
  </si>
  <si>
    <t>MKVKGTVHTTKRQYGESSGDMCRRTIIYLLCGHNIQGKAHEEPFSKVVPQPPLPCDCGKYLNSIDVQKSCPKCKDLIDRNSAPVQGSFPLQTQFVARHSIPEPLEPEYKSHWSDSSDELPKPSLLEKGSYKAKLSMKKIVGSIRRGTGKDKQKSGDEKKPGKGYMGEERQRIDTQGTRNRDVEEFYATSYTNPTERPVNHLAGHPTSAITAENEALHPVAIPRDIALPAGYKHRKDRNIDLETTPIWPNLATNPSSAANPKPRRETRWFSDEAGIRQGRKFIDSPQAMKSSWLSREDGHESQYVDEPLMYDDRASFAHAMNFVPQGTFSDYASIVDEVQTDVFQNDKQQPQQVKIQRSVQIPTASSRSLPYRPVLESKLRSGVSKEVLTAAVAAGARRSQDRERKEVTFPHVVEKRPSIPKKTNTYPQQAIRTRAGIHGWKEANYSRVLDERLASVRDGRGEWG</t>
  </si>
  <si>
    <t>&gt;7002_g</t>
  </si>
  <si>
    <t>MTTTKAETLCDSLNSDLIRITLADGPNPIILWVHRKLPCSVSGYFSDLLSSEDWDPSDPYIYLQSSDCSTATLKAFVGWMYQRTLKREPHETQWTIGDLFNLYLFAESKSCLILMNDVMDTLQDTLHLMSDTSAEDFKPFFQYVATATAAKRESKKAMPMVKFWIAVLYWSYFETKGLRFGGLKRCLGYEGLGEAFEGLRIEVFESGRAMSCPVQRGGDSYFDVCYFHAHNEGEVCNSQANKIGQE</t>
  </si>
  <si>
    <t>&gt;8322_g</t>
  </si>
  <si>
    <t>MPSLHLRRVTLLLLCIAFAFAFAEVAEKDASSTIASLSVPEIEHELQKCPLVQDLSAHKLATRPKIEGLTSKIFAVLFPGTPGANALLATLYISGPPNFLLALCPPNIDPSSLTIMVAFAVGGLLGDTLFHLLPEIFLGEDSMDSARFVLVEPNRNLLLGVAILVGFVTFVGMDKGLRIATGGKEHTHDHGTVEVVKPVASSSALDSPAKGTRSRKAQSANAKEVLVAVTEEKKEMSASVKLGGYLNLIADFTHNITDGLAMSSSFYASPTIGATTALAVFCHEIPHEVGDFALLIQSGFSKRAAMGAQFLTALGALLGTGIGIAVQEYGGPSEGNTGRFDGLMGTSLSWGDMLLPFTAGTFLYVGTVAVIPDLLETGKDRGVELKKTAAQFVALAAGAGIMLYISWA</t>
  </si>
  <si>
    <t>&gt;10289_g</t>
  </si>
  <si>
    <t>MPQQRSKKHSASRKVGKKLDPTLVHDLVEEEASGSSDNEGSEIAEQDAEEEALARLVLGEGDEFMVELKRDIIEHVEVEGEEEEQIAAEEEEEGGLENVDDADLFFIDSGPSAIDPDLLKLQEHPDDEGSDGAAWEDSDDERLTISLAGHSRLRKLRVREDEDVVSGGEYTRRLRRQFERLNPAPEWASTRPAKRRRRSSGSSGASNSSDEMDVDESDLSALPLAQFLQNAGSLTRTPVSSTKQPKLRPEVIDIQVTRSIPLVQPSAVTSLSFHPEYPVLLSSGLASTLYLHQIDPTAHPTPNPLLTSVHIRHTPLYTSSFLSPAGDKIIFSGRRKYFHVWDLPSGSIQKITRIYGREQEQRTMENFKLSPCGRYMALVGSSKKGGGTINVLDVNTMQWIAAMRIEGNNGIADFAWWSDGNGLTVVSKSSEVAEWSLESRSYVARWIDDNHAPTVLCLGGSNGPASLGGDRWVVIGSQSGIVNIYDRRTFVSPKNEISIPERPTPKRAFDQFTKPTDNVVISPDGQILCFSTKWKKDALRLVHLPSCTVFRNWPTEKTPLGRVTSVAFGRGSDMLAVGNEAGKIRLWEIRV</t>
  </si>
  <si>
    <t>&gt;12058_g</t>
  </si>
  <si>
    <t>MHVDTDPDTQNLFSPF</t>
  </si>
  <si>
    <t>&gt;8341_g</t>
  </si>
  <si>
    <t>MLFNKLTGFYGLLAVLTGVRVSSLQLSMYIYSLVALVLLGLLSPHVRKQSPFHCLALAWLYLIDTVVNTIYTAAFAMSWFLAISADHVNQNTPANTAGRGTMQDVAAKYNASQVDVVAAPGEGATTGQDAVAYAAAGVAAASSAAGPSLGHAVQIEESIPSLIVVVILSLIRIYFIIVVMAYARQVLRQHTYSTSTKALHVQTEGSTDVPADNPFEIGSPAGQGWKGKLGRCMVMVGESYWLGGQADDSWVKGLDTRFRNSKAPSGPRGTLERERRARSGTGPPVPMSNLGKV</t>
  </si>
  <si>
    <t>&gt;12060_g</t>
  </si>
  <si>
    <t>MLRTDNTGPESRDNHVMDLQNTWVDRSDP</t>
  </si>
  <si>
    <t>&gt;6954_g</t>
  </si>
  <si>
    <t>MPRSGQKSKLPAHVFIVFIAAATSLFFLLWPTEIPLKTRAVSILSLSQNRPVVRKIHEYIHPHGYIVTGILDSDPFSAKDLRIALTVLEPRPQVILVGRGCSDDETSEARRIFSGYLKEIDVEKGTVIEIPSEDLDKVGMEGVPKWVLKQLKDYFEE</t>
  </si>
  <si>
    <t>&gt;7972_g</t>
  </si>
  <si>
    <t>MLCNLCQNIQFKSYLDLTREEKCYLLSYCDGWPSDDPNDYTEDEVLNNDLDLVGGPSESFYFHHRDLESLRKAADSGCNFCYRIFYGLLQTTEIDHSIENSYDRFYFVLRTPDIDDQEEEHLYHGDLTIRFGEECLGDLRLKDLNDFGNFATRSQDIEDNLSTGSSKNLDLAASWLHDCANYHEHCCHQPHLESILPYRVLDLEGKGNPQNIFLSIGEDRVGSYAALSYCWGKLGSHDTYVTTMKNLELRQEAVDISDFPKTFTDAIVVCKYLGIRFLWIDSLCIVQGNRSDWQTQSKRMGDIYSNAALTISAAVGEDSFAGLFIDRDLRTTYPCMLNIQYPKEDGVIHKGAFLMCSDWYAPEPAYLDTRGWAYQEKYLSPRTLSFSKTEMYWTCASKTASEGVPMGLIPLNHKSDFDRFIKADANGNFSAQINKSQRFHWWYQAVEIYSYRILTYEADRLMALTGLASKFQTPDDEFLYGLWKSDMARGLAWRLSAENKETATDTSLTSSIPSWSWASCPGKIITYSNPLNGIDGALIECNDSIRSLCASGNGRSVSTTFFEVLSVGPMTSATDLASSFTRPSLKLQGQVLEIIPAESCAAYSQPVFLASKTFLLFRYAFLGTCKHFLTQAFYDEPVTKGERLYCLPLTDVFGCLILKKVDAGIKFRRVGYLELHNCDRAFNGVPPTTLEII</t>
  </si>
  <si>
    <t>&gt;12063_g</t>
  </si>
  <si>
    <t>MATSPSISSPSLASPSSSSSPPQPPTLISYPNTVSLKSTKGTYHKHLKSLPLYRTHPHSKVSFHGTVKIHSTNITIIFNPQIQTRHQIISPSHDDGYNSAAWITARLSTIQTTLTPAVPGTPNEVMIAGELAGKGINPTQAAVSALPRFYAIFGIRVEGVWLDRAAWQDLRFPAASRVFNIYEFRTYEVVIDFSEGRDVGGGKRVGELCREVERECPVALKVGGVEGGLGEGIVFIEVGPAFAMVGNIEPSKGGSLLKVNREGKSSDIIGKADQFVEYAVTTARLEQGLENLRETMGRGRVAEVDISEILRNKAHINGLAAWIKRDVRKEQLSEMMKLGLDRGTGKAKIEEVITKKVKGYFISRQLK</t>
  </si>
  <si>
    <t>&gt;10606_g</t>
  </si>
  <si>
    <t>MLPLKRLLNDDSNDYSHHGFNEEQPTQNGSCRRFPAQGEIPALAETSWDGLWGNILNSDFPDTNDMLEVEMNGARGTSIRNVEEDIESWAMQAMPLTRDPLSDSQGPLLESLPLDYSSRDPVDLCYGMIYRAAVRVRGNMLEIDAKLKENLILRPEDSCVFDIRKASDETVLYFPNGIEFGVLNDRVSNALENLLQQSSLQLEAIASIKATRETIARATKATDAVIRVNINVYGSKESCQEVGRHFSNQKLYLQRPDKLRTGSTYENPHVLSFPDMPASSYEYQLDVQSNRASNIDDTGRFNETISNVYSSLTRGVKLSKIGGGRRLKRTLKPHQEEALDFMLQRENGPIPSEFLLWKAMEGDNEGWFLHSVTKAKHRTLASETGGGILADEMGMGKSLSTLALITKTLDKAYDWVAEKQDIQKSHNSQKACRATLILVTSVMLINEWFHEIDLHLDGTLKTLRYHGPKRKTLMLEDADIVITTYHTITSNFADKSSPLHAIEWYRVVLDEAHIIRRQATTFFRAVTELKARSRWCLTGTPIQNKLEDLGSLFAFIRVYPFHSIAMFRRFVSIPFDESKERRELATKNLTLLLESLCLRRSRDLLHLPIPQHRIRMLEFSPEEREQYEQTKKIMNRALQQKVSESYTKSIFGMFQVQLQLRVLCNHGTYQQLFSWTKRSLLDEREDALCSIGESTEVHCSACRQSLPMLGSNDICQEYRGSCAHVICTECLNQKEEIIGVTSDTDTKCPLCVISGVYTSVPQPDALSVERHRSYLREEGYSSKMVALISDLREDLWQTKSIIFSCWTNTLNLIERHLQQENIPFHRIDGDSPLTRRQRTLDEFSNSPKIPVLIMTTGTGAYGLNITAANRVFIIEPQWNPSVETQAISRAIRMNQKNSVLVTRYMIEGSVEQEMRSQQKRKLMIAEIGNNPICYVLESRLYVQATLPRPSTVPPQSFFDMGFLLLFSSAVAAIFTIYCAIAHARQAAKARSLGCQPAPLFRPWDFFGVQNFKIELNGMKTNRLSYAFLDRKKEMSVKVGRECKTFRIKYPPGETWYYTFDPKNLQAVLATQFKDFQQPAARVGAFEALLGLGIFSANGPQWEHSRALLRPQFMREQIADLGLFETHVEDLFDALLGAAGPGGWTLSFNMQPLLERFTMDIATEFLFGESVHSQKDDSTDTSTLFSKKEMMQFVEAFFAAEKTTAKSVIYGDMYWLTHDRKFKEQCKVVHNFVDTYVQRHLRDGSSDKKPGTGRYVVLDAIIDNVKDPQELRSQLLNILLAGSDTISGTLGFLLASLAQYPHIFKKLRNIIINDFGSFDRPKHTTLSGLKNCSYLQWCLNEVLRVYPVVPVNFREAVRDTTLPVGGGSDGTSPVFIPKGHLVAWELWTMHSDPEFWGPDADRFDPERWERRKFGFNYLPFNAGPRICIGQQFALAEVAYVTVRLLQRFDSIDGSALPKGRLPCDWKLVDKVAGGVNVRLHSANN</t>
  </si>
  <si>
    <t>&gt;3522_g</t>
  </si>
  <si>
    <t>MKPTGASDKLSESLGEVKLRAKQVKERALVLSQQFQDESMQLQYETLSLQNSAVSMQSSSLAMQNQEAQDIQEILRRTAVLNEISIMFSQDPTIGQISITIRPAKKSKREKTKKSNQQRPSISAEELLERCEYEPLLIREDCVELLKIPSSQVQLDENRMIAMVQSFRLRSWMAIDESSTLLISGRFQATPKSEVSYVTAKLVESLIIAMDQKPGVISLAYFCGQHRLLSDVYSYPSELVMNLMLQLVENYNGFTPEFLQKCVESLDPLSVESICDMFEWLVKKLPGYIFLFLVIDGISFFADPADRQEETKLIVGRLLNLQRESSRATIKLLFTCPTRAMFLEDLFEEEEIMNLPRTPPSAGRWSEFRWNQLANLQAADADIGSS</t>
  </si>
  <si>
    <t>&gt;5673_g</t>
  </si>
  <si>
    <t>MALRPSLLTRNLTSGTSDTGSPAEQRDDAKKNMLKAMRPLPTQHYWNIYFDRQQKDQQKGPDGNYTATLEKLGTQIESVQDFWRYNNNTPVDQIKMRESIYLFKQGFQPVWEDRRNINGGSWTFRVPKANGPDFWTRVQLMAIGEKLQGCLDEGDQLCGVGLSVRFNSHLISVWHRDASKQKSIDNILATVLEELPAELKPKPDNYFYKKHSDHVGFKAPATTATASAPAPTLQVSKP</t>
  </si>
  <si>
    <t>&gt;4059_g</t>
  </si>
  <si>
    <t>MTSTPATQHSEKLIFAPANGVQNSRAEQYLKGALDRKDLDASPFTQFNTWFESARANKVFQPETVTLSTAELPSGRVASRILYMKELDTKGFVVYSNFGTSQKAKDLESNPWASLSFWWREQERQIRVEGKVERLPKEESQIYFDVRARGSRLGAWASRQSQVIESREVLENWVKDEEKKWEGKEKIDVPEFWGGIRIKPVRVEFWQGRESRLHDRFQYRLVDKAGKGLDEPVEGEGEWIIERLSP</t>
  </si>
  <si>
    <t>&gt;12068_g</t>
  </si>
  <si>
    <t>MCPKL</t>
  </si>
  <si>
    <t>&gt;8782_g</t>
  </si>
  <si>
    <t>MVTIWQRHGRTSRISRREERKERKEEPQTSNRSPLVLHVGEDPTLATCSTFGLPSHLDRPLALQLSSELLCSIGRDAARKPLADDGGRKCGSNALMMGVQLSRILATSQALIPGV</t>
  </si>
  <si>
    <t>&gt;2507_g</t>
  </si>
  <si>
    <t>MMETKQQRRAAKLKDDRKARFLANQAALPEHERLDANRDWESFVFRQLSEGREKLIIAMKQTFLEFLTDEDLPIRLSLDAAILYFCKDGPVVTTRIMRMFLEYMAQSRAGFNVKANRVLQYNTVHNYVHLLGTIFKRCHNPLKREIINAAHSWIDCYLIPKGMATTLTKEKHTCMDISTLVRTILSPEYMATMSDTRAPLQLVLFLSLATDCSGRVGEFLATYGKRAKPTFLCWRHATIVAFRTPAGVTLRGTIRFENLKDSKGDLNKHKTIPLRLLPLELASEDSLRLLLVLGLIDQVFEGLHCWEDIQRLDPGPNGSKVCIKKSALDLPVFRAVEQHRVTESPLQYFTVHRELGRLGHYMGFQHRLICGAIRRGAAYLLAMNCTEEERCARMGHKPGDAIYWDYYRNETSTVDFQAIVHQVQAEDLTSLSDIALVSRPDAPKTPSPDAYREMWQLPPIAALRESKLCLYDKIITNHRSTKQARAAGAVELVEYDAVALKYRKMCESSIAIIFARELAEFFASDCPKVAGPAQVVQPSTMDEEALCIDAFKEENEEGKTRMGRDVSASSATITTNRDISGALIDPALLDETSRNFAGVFGESDSNLPQIGATDSDDHPSEYLVNAEQYRTGKTTIRPVTLVDAVSDELLSSEAALSDAELADLMVVSFNHMYPSDHFNAGQEPAPGTRNCRFCDQDLPSLISRAASSHAHWCEKKSIAIAINQEINARHPQTDKCTWLGWRNRTGQTSNECGKLASEYSSREQWIRHLCSHTAVRGNNNTLQCRFGDCGSSPEIVRFKTSAALRRHTVLQHNVHLTRADSDSGAAEHMIWWCPICFKFITQLQEDIDDHARSHMQIINEIVRTDGYNGLTINNLAVIPVFCIFCVHNTELSESVRFNSWSSLTNLDEHIHNHIFQGGPAALVRCPASISIDDDDEIKPNCGVLPIQPEDLTKHLLSAHGIKSRQKKMRNRPTDEDEDSHQPEPPKKPNTFGSRRILRAKSTNVIRQAAREGMSSKD</t>
  </si>
  <si>
    <t>&gt;9033_g</t>
  </si>
  <si>
    <t>MFSVTQILLLATAAQAFTFDRLNKSDAALLVVDHQVGLSELVRDYSVVEFKSSIIAHAALGKLFNLPVVMTTSAETGPNGPLPKEIIELHPDAPHIKRQGEVDAWDNADFRAAVEATGKHQIILAGIVTEVCTAFLALSLVEAGYDVWANTDASGSFDAKLTADANRRMEQAGVHLMGMFGISMDLMRDWRNVPGSAELLPFFDTYLPAYGNVARAHGSAIENGTLVPGEQDVL</t>
  </si>
  <si>
    <t>&gt;10722_g</t>
  </si>
  <si>
    <t>MSLTLPSRLCRTAKIPTDFSSSTGSSKEPILLSDDEHVGTGSTTDYSGLNVDLKAKSGSGLTHLDGELRDGNRRGQGITRASSSLATNYPDDGNKSNTGVVDNTHLRLSAVCPGSASTSPESIAHQASNLLVNTDITQQSTGYVHIDVTKEMKAGECSFSTQECHKDDSDTSSVKRSRLSAQEGIFQSGGHSSA</t>
  </si>
  <si>
    <t>&gt;5574_g</t>
  </si>
  <si>
    <t>MASRTAAQEEFDDLLKKSAVRQPARHHRANTEDYRHDRENSDIDEEEQHNSRRINENMRTPALDPRRNLILPHRDFDKGRTTGVKGVIADARSYEEARRDVSYKKPAPRARSTTRLADKRASTATFLKDDGEGSESEDEDFLERWREQRKKELVREGNDIRNRRTSPSVRRYGRFDEVDALGYLDAIEKVTRETIVVVFVYDHECPVSQVISEALTPLVATHPQIHFVRIHYEAIEFDNAGVPAILAYKNQGDLFANLTYIIDQIPDDTNFDTRALERILRKHKIF</t>
  </si>
  <si>
    <t>&gt;6723_g</t>
  </si>
  <si>
    <t>MSAKRSRATYEADLQAQQSPYVAFGTPLPPRDPDVRDDGSYVPVWKQEVRDERGLKRLHGAFTGGFSAGYYNTVGSKEGWAPSTFVSSRSHRKKDDPKAAPQRPEDFMDEEDIADAEDAKRVQTAEGFAGIGSTEDDAVRHGAFIDLFRIESATVGVKLLKKMGWKEGQGVGPKVRRKARLDGIERQGDASDTTHLFAPENTHMISFIRKNDHKGLGFDGETKLSSSRDTAQSEDEDDERGSLIAPKLVKKKKPKRGGIGIGILNDTGSDDEDPYEIGPRISYNKVIGGDKKKKKIKASVNPLLKSKPVFVSKKAAMARAAAGLRKCHDGRLPLEGFILSSNDEFSIVVEASSKYSPKIPKGWKSSKQPKPDTSKAYLSTAEAAKASKLDPRSRATILGEAALPGKSVFDFLTPAARDRLAAASGKSNLPVALGEIPEGYSMTEEERRMEFLAQIPKVDKYTADAALSRGASGFMPYGEDEPKRSRYRAYLEYQAGISPTVPEKAPGVSRDDWLKELKEFSNCAQIFKPMSGMMATRFAPSTSSPKLSSDAPDSSTDSLLIKPTPKLEDPAEQAARLGMYGPMTRSSKQWYPTRLLCKRFNVKPPAHVQPGVTEHADSNMGPRNMAPDLVSKSAIDDMMKNQNWNNNPSSSTEEVKVKPEEEVEHVHIKEGEVVVDADRNEALEGQRAGEAVFKAIFGDDSDED</t>
  </si>
  <si>
    <t>&gt;1162_g</t>
  </si>
  <si>
    <t>MKTAQVIAWGEAPKYVDVEPLPVPAEDSDTIQVKLIGAGLHRLVKYRADGRHYSATTLPHIPGTDGVGTTPSGKTVYFSTLATGGSFTEYVNVPKRDVTPLPEGLDPIQAAALVNPALASWMALRRRTSNLPKDFTALIMGCTGAAGAVAIPIARSVGAKKVIGVSREAGPLEAQDLDVKIVLDDKEPSNTDFSNVGDVDVILDFLWGPAMLHLLNSLQSKVPVQCVQIGSMSGWNMDFPASLLRSKDITFRGSGPGAWTLGMMGEELVPLLKGLTSVKPQPVKTVKLEDVESAWGDPREGGERLVFVP</t>
  </si>
  <si>
    <t>&gt;6707_g</t>
  </si>
  <si>
    <t>MQLSSLLATTLLLSSAFASPLFHSQNNNEVTTRSKTLEFKITAGRDSTQQFKSENTVLRRGPPEPVVVPSLSEIKAQLTVPANSCLFYSGPGGYAAKAAQWRNQAAHRSYRMLSMMWKDQKWCDPYVKTEENAKVLNNRASQAMAELCTGTVYVLLPTDTKGTNWNKDTVWNKVEWPSLGAVVTKIIRINPENANTEVIKG</t>
  </si>
  <si>
    <t>&gt;5701_g</t>
  </si>
  <si>
    <t>MSSKHFINDPTHLVNSALQALTLTNPSVALDAENKIVYRRPGFPAQVSIVSGGGSGHEPSFGAFVGDGALAASVAGTIFASPSAEQIRRGIMSRVDSEKGILVTVLNYTGDVLNFGMGVEKAKAAGLKVEMLVVGDDVGVGRKAAGKVGRRGIAGTVLVHKITGALAAQGASLEDVYKVGKLVADNLVSVGASLEHVHVPGRARVDPNSDDHLTAEEVEIGMGIHNEPGSGRAKVDLPELVKRMLEQLLDPKDEDRAFLNVNSNEVVLMINNLGGVSVLELGGITAEVVGQLGKSYNIKPVRILAGTYMTSLNGLGFSITILNVVNTNLGGPSMLQLLDAPCEVTGWAAPIQKKTWEAKSTQTRESTSLSEEAKPSGLTQDPKIARLNLTAALERVIEAEPDVTRYDTVVGDGDCGIGLKRGAESILKMLSQSDFTGDAVLDVTKIIPVVESNMDGTSGALYSIYLNALAAGLRKQGSGKASPKIWGAALVEASASLSKYTPARPGDRTLVDALQPFVETLASTGDLKKAAEASRKGAEGTKGMKASLGRTVYVGGSGFEQVPDPGAWGLSEFFQGLAGIEKSKEGLEADYEVV</t>
  </si>
  <si>
    <t>&gt;3930_g</t>
  </si>
  <si>
    <t>MSARNSVEVSHGRGGAGNIGEDATPYGDGEIVREGVVGDHKDGAFSTGRGGAANIGSPQVKATPRKDEVAIPEVALRPSMDGENYHVGRGGEGNIHAGESKQPEHPIGLADKLKNILFKKKTKDEEKTAK</t>
  </si>
  <si>
    <t>&gt;971_g</t>
  </si>
  <si>
    <t>MRFSIAILAAGVACVEGFKDTSPFVLFSSSTSPELPQDATKAQLQSKATVLETAKGFLKTCPSEMYYIITQPSLSSAELRAYQPHLRTALLNPSVKTQISVSEVPGLTVGDGDELVKFLGKECGAKMAKAFGVKDVARELEGNMAEEIKSVVVRGEWPAVSSVKQERKELVEDADSSLYNSIYAELPKGYSYTVVYITTPANDIVIDELPESRISYEADFEEVLHMDLKRDVYPRGQNENGSRSDQRPLFEKYNFLSPGLFMGIIVSIILLSILYVGISAVSSLEVSYGAFDKEMGPAAHKKQQ</t>
  </si>
  <si>
    <t>&gt;3857_g</t>
  </si>
  <si>
    <t>MGNVSSRPDDGAALYLRDQTRLTISSLSITNSRRRTVLNIVPNQFPATRVSATRDLGDSSVIEYVQDPEPSPGGNPNFILKLNNDDDLTFRFTFVIRQTQQIIQGTNGSQDTAGSLVDTIVNGLTYVSASTAKEVETLVTREFHADPNLHKNANVQLVGDYSTGGSRSVSFEWSWKWKPPKATEDRGGGWRNNCSFVEYDQRAHRLNTLASFSFWVSNNQAYLSQPNSPSPPFNLVPPPKIRVPSSQSVESRLSATDSRDYDEPDSPIMIPMAEGFASIPPSYLSKVDVSCQRPSEDMSSTEDGPLFRATMKALEQKTGNMRTRMKKVLKKAEAAHAAQIEYNDSISGFMEALREAGSSNANAVQPALDHYFDRIAREILSYEKQNAVNLQRTIIEPLAKLYQLDIKQAEAKKREFEEESKEYYNYVSRYLGQRQDSLKHSKRVAQDSKYQTKRRNFELKRFDYSSFMQDLHGGRKEQEVLSHLTKFADAQTKSYLATAKKVEELLPQLDALSAEVQEADKEFQYQRTEREEKRRTLEKSTITYVEPDTVPAMGTVAMGAAPPPTSYSATNTASYVSDSELSRADSTASQLRPAPTNSTQLSGSPSGNLTEFSRSPGSVQSIVGSIGSPGPNAKFRGIRDLEEKDRSQLETSEKNGHRREGLLWALSRPGSHVDPRGLNKQAWHKFWIVLDAGKLSEYSNWKQRLDLHMDPIDLRMASVREARSAERRFCFEVITPQYKRVYQATSEDDMNSWISAINNAIQSAVEGRDVRDTPASTNQGSHSIRRDIGSILTGKSSSMNHGSHHPAYSTASTTNSVFRRTTVGARPAYNRQNSAGFDESPDKLLQLLREADQGNCWCADCGSGVKTEWVSINLAIILCIECSGIHRSLGTHISKVRSLTLDINSFTTDIVELLLLVGNRVSNMVWEARLDQSAKPSPQASREERLRFITAKYVDKAYVEPISATASRYSTADETLLAAIKKNDIQQVIYALALKANPNVCDKSRGTHSVFLALAAADPAPPSPVISPRPDSSAGKVTAFPVAEMLVQNGAEIPSTLPQFPLSRSAALYIEQKSGRGPQSNSTSDTLGSLPVPLSADRAQKEREARLQKRVSAGGRLAKAPIPERG</t>
  </si>
  <si>
    <t>&gt;3321_g</t>
  </si>
  <si>
    <t>MADQDQQQEIRRGGDRRISGESGRVPLEAGLMTPIGEEALTPTRTQSPPRGRRNVLEGFDAYRLHRSETLPPLPSPRIEPGHTIPDSSRRRGQTISARPNFQGRSLSPSSQAFRRGGSVNRRGSNGGRDIFGAIPEGARSFLPRRPRGSANSSETPRFSPGTLPQASTWASGIHPRGGTIRRRPTVNIGQLGEANATGRDLDGQSAHFTLAGAAPLETANQPYVDPGYTDLNPAYDQPLNTRPVWGLAKPLPRVIRPGMIPSASELRGQAPSIEQRQDETNIDLEQGRVEPTLHLGRISSQLDATRQRRESKLLETYNRTNAFSPISLVETNHSNATRQRRPSQAIVDDENDASVPLSNLSPVLQEEEHKEQPQQDYFNIGFPDDAASATTEKEQDGALDGDWINEERPLKAYDPETDEIHNLHTHWSVIRLRFREPLAELLAVTVQLTIGFCSDLAVVTSGNTAGNEATTDWAWGLATMIGIYIAGGISGAHLNPAISIMLWIYRGFPLRKIPIYVAAQLLGAFLAALIAFGLYQKNIISYGGNDLGNGHTMVAFLTYPRYDFIDGCTAFFNEFTATTILAVAVLALGDDTNAPPGAGMNAFILGLIITVLSMAFGYNTGAAMNPARDLGPRLALLAVGYGRELFTDGYWVYGPWVGTISGAIFGAFLYDAAIFVGGESPVNYPRKRIKRAGNKWKKKWGRRLRAVGGRGVRGVNTQNSKDLGKASEN</t>
  </si>
  <si>
    <t>&gt;8755_g</t>
  </si>
  <si>
    <t>MSDDEGGEDATPPGITNTKRKPGAPNTPAGPRAPGRNRAATTGHKKRPEPTLLGDFLLGRPSPNRPKNVVPNLQIPGLGLGRRKSLEDVKRGLRQGMNEDNMRRVKQPGKVQVRVMQWQRENAKAADDGIPKDEVIVVEVEKESGEEGVRMRGGKRPGRRKDLDDNEDGGVKLDDIPAKNKETPNAKGTPTTKATLKPTTPRKRVISDDHWMKGKKKSPPRSAPQKIPKNFLQATARNPPLETKIKDWVNRTEPPDIKEKPRNTPKKRDPEEEDTPEKKPASRKASRQELGDDGIRIKPSKDRPYDDGIRVTPTPSYAASYDDGIRVTPSKVSSYDDGIRVRASKSPSVDEIPMKNHKNRKASRQEHFNDGIHIKPSNDKASDNGIRVASPSSKVSSDNSKLRREASKDIIQDASASTTHSKASPYNDGIRVTLSNDSLPDGGVRIKNPKDQKTNTKPEGPNSDIHIQRNADRNAPKQHKDAETPRKSSERRLKPPAEFKIKSRSSSNGRNHKEEDDSISNITPSPTENPKRRRRKSDTSQKSLDDIPFGNSAFSVLDLPVGAEAGTMKRQPPPKRNPSFAAVPKVLKRVYNEGLKIVHDTAEPPRGGPNQPPSIETWLSGTTDPFVEQPAATVISEESLEVPQSTPSRRKSYKEDDQSEIALTAEHNVKRDSGRKATKKPIDDQEPDESRTPKANKRSSLPKMEPSPLISPLMSPTGLKRTPATRNTSSPKAGRKMPFKEAIFDAFKGESGMKGKKDSPSPFDFIGLRERDVNHNEPESPKDHESKPPAQSQPIDRPQVPSQSKPHEYDQPKPLPTFPRRPGPTTGSHRLSTIASVETFSALSGVSLTETSLTGTSLTETSLTGTSLTETSLTGSSYTGASHTGTSVTGSELSHTTITQNTILTGTTSSSLSRHSKRSGSGLKRRLTKHSDLVSVLSLPDAVQRGKPGSIRSVRSLKKSAERLETPIVEDLMRELSQDETKYMRELNTLVDGVIPVLLTCVLSKKQSAIAAGLFNPQSSTAADSSCSKPIVDMGVALERLKSLHKRIPLAEADAFLQWARSAHSTYNNYLTVWKAGFRDVVINLAPASEAGTTSSTEPEEMERNKDGDVVRDNGERVDVAFLLKRPLARVKKFSKLTIQLNKAKPSKEAQEVEQLYTQLDERRSRRVQQENARIQDLRASNMDNTRARDIRTLFHVEGVEINQTYQVGASDMFSFEMPHSSGQQVACKVEMILRDKPLDSNDGDVLICEFDGTHTFLLFPPIPKNLVSARVGESGYQLVVMIRGVIDDEEWSELFTIEAEERKAADEWLKMLGTSPIPPPIVRKDMKLDPELASVVENPQADTKSIVGALRSAPATGMPIGVQRRPTIEKNISEEGKASGSSGNLSRERYHKASGETRSKEGQQSFSDDTPSLHRRHSSQRHQILTDLDYYPYGQELIKKLSELCVVDAVELNDAVMKLGEIPSSRLSRLATKYRRGKDAEEKIEFVMVGGLEPYPEEVDADNERARMAEYSADFDDEIDEPPSPKREGSPPTPTTPKSETIPLKESMRPEVDPIKKQLKALPRDDGAPPPPAHRVPTTPSPLRTPVLDIPTPRIKRRTSSPLKHEYQPSEDASGTSSAEQSEESASDSDSSSSSGSSSDSHSDDEDDDSEEHELEDVPSPLPTAPVRRVTPPGSIYSHPNTSLAPSNSASQGPYRSVPVVPRSESGAKKMIAMISTWSNKHGKWEDLLNDPCSIVVGPGVISAYELNYKNLSPSRPASMTLDRDIKVEEQEEELPQPLIQQILTPVISLRQSNAIDIEITSPATSQSVLKHLCSAQGHVRYRTMRSEDCVVLYAAIHRARLNNPIYKKLEMERTVNAYGGHAYEDAVKSNRRRSWLGRKRSYRASARAPSVSDQVSTKSGQTSSTAFSALKRLSAGGIFNIGRSSVEQGAGGQSNYSGGSGSGGSSGNTTPGMSPSLAGTSNYSGSGVPKDLGSEDLVVRLYCQENGGKGDWHQFGYTKLSISAPPIGMRQASSLNNGVERRLVITKDLKPEVGRWEGARYVLERSEGRTVTVLDVVLGAGCFSRMGTTGIVMNVWEEVVGEDGVVGRVGREGGVTGGRVRKWLLHAGSGGEREWIWSLVCVGR</t>
  </si>
  <si>
    <t>&gt;1946_g</t>
  </si>
  <si>
    <t>MHPAGTSGSDTDNPGSDPFAILAILDASNCRPTLHSRYPGAACRAAYEVFPLVVLEVVRRGPRARVRDHVGVAGAIQFQSKAASETTLENGRTIDFAEYHRPPPGGRFATRRWREQAAEREQGRRLLRRNSGLRNKDGSRAIFVPYQDSISKVTIHPTKATTFDAHRRLFLNPPRASGLAKGTQVPPAHTKPGLNLAFLHQFLSLLSIMIPRWTSKETGLLLSHGVFLMLRTYLSLVVARLDGEIVRDLVAGNGRSFIWGIIKWCGIGSFASYTNAMIKFLQSKVSIAFRTRLTRYIHDLYLNDNLNYYKLANLDGGIGQGADQFITQDLTHFCAAAASLYSSLGKPFVDLVVFNYQLYRSLGPLALTGLLSNYILTATILRRLSPPFGKLKAVEGRKEGDFRGLHARLIANAEEVAFYGGASMEKTFLDREFKSLKKWMEGIYTLKIRYNILEDFVLKYSWSAYGYLLSSLPVFLPAWGGLGGAQEIADAALSGGRERGRMKEFITNKRLMLSLADAGGRMMYSIKDLSELAGYTSRVYTLISTLHRVHANAYFPPRGTHPDLYSVSDVQGTIQKGFDGVRLENVPIVAPSVFPHGGDELIDSLSLIVRSGEHLLISGPNGVGKSAVARIVAGLWPVYRGLVSRPRSLGMDGIMFLPQRPYLTVGTLRDQVIYPDGEVEMRNRGRRDIELKHVLEEARLGYLPDREGGWDTRKEWKDVLSGGEKQRMAIARLLYHEPRYAFIDEGTSAVSSDVEGLLYERCKEKGITLITISTRASLKKYHTFNLTLGMGDDGSEWEWERIGTEKEKMGVERELHELRERLAKVGEWERRVGEIDEELNKVWVEGGEVLEKPDYVEEGEEGVGIGIEV</t>
  </si>
  <si>
    <t>&gt;4078_g</t>
  </si>
  <si>
    <t>MSRSIAYKHYIRALSRWPKDKLRPECQFQDVMRRRIDKRFLPAASPDGPAVAVDEKAELEQVNVLYSLLEDRYSRKYAITGSLMTPKSSPTHYTDLVKELEEAPDRSWWGRVANRFKGMVRFS</t>
  </si>
  <si>
    <t>&gt;7142_g</t>
  </si>
  <si>
    <t>MSSDALSVEQQVQQLNDARKLVLSDANYYPQIIQGILPIVAPGARVELRRWVSDFLAETFSSPSVSAEEKESMSLVVLETLKSMIENPQEDTAVVKSAVQAAASVYPLVVRYIINHSYDATTWERMTAIKSRILRIWDTAAPGVRICCIKFAQRAVLAQTKGPDADSRRGDPLDVSLSMVPLNHPLIPPKNLEAEASGLLDRLLAVFQENSSDAVLVDATLNSLSILIRARPHIANKILNILLNFNPLKQANSPMTPKLRVMIKSMEKTTRSLLVHILKRDPQNQLAGRIQQYIERMMRTKADIFDDTSRKRGPPEPTDGLDPSKRQRLGAQAAPAPKFYVPPLKSGNHTLAEVFTVTSDEALKAFDVALLSEDLVVKICVSILQKINADTLKQASDGIRQRLKSLEVAQPELLNAATSPLGVDEDDDDYEPDFFSAEDTEQILNKLDNTTPPEELKITAPNMTLGKFTLPSPEALTLKQAASVGQGTVSRVFSVMRTLEDREKKTKAGVNRLAASAYDKDAWVTILTRLATRASSGLEDPTNAVKKVSTEPVPFSLGNAIREQLYLYVLEDFRKRIDIALAWLCEEWYNDRIQLKLGEDAVLHYDEWVIKVLDGMVPYLDGKDRALVINFLSQIPGISTEVLERVKGLCRDPATVNLALQSLLYLLMFRPPIRELVLRAVEGVWETYEDARPIAAKLFKKWLPQLGEKLGDTNVAADEERKSNGMVAIVAQ</t>
  </si>
  <si>
    <t>&gt;7316_g</t>
  </si>
  <si>
    <t>MVYRGRPSKSCRQCRMRDIKCDKKKESCGQCVRAHLACPGYQDPSKARFTDQTESVVRKANFRVSIPKLPAPEKLLLPPLEDRAKELFVSKYVLCSTARASCMEHFYVTLPHPAYLVVCIRAVSLAYLSYELRSPEILQRARQTYGSTLRLTNAALQNVQTVKHNATLLTVLLLDMYEKLTQQLVNNITCDTKHLDGALALLQLSSTSQFKDVVRLRLFRLISMTILVRCLRRGSDIPLELLELQKLVDSVDQAGMLDDILTRFVALRGEVRRGEQLESEAIAEMKSLDDAVARISLRLPRWTFANAASGDVDYEKLFIDLIEATSMPAGSDSVLSQVAPTGAFT</t>
  </si>
  <si>
    <t>&gt;8459_g</t>
  </si>
  <si>
    <t>MASELIKPTIPLIPGHIKLPPLDQVEIKLIVPPLLVFRVDSPDAQDAIVENLQDGLAITIGQIPFIAGTVIPDNAERETVQVEIGEEAGVWLHVRELPELDFEALERRWFAPAAFSVVQLMPEPREHNWNRSPVLTIQATFITGGLIIAFNAHHSAMDGRGMSVFAKTWAKNVGAVAEGRTEATLNEESLDRSKIFGNGSCGMQLTEFPHYRVAPRFRGARTRELMGAAIAGELSPQALQVLKGLHLSYWMIPNSSIQAMMEAAQPPAPSAPVLTEGTILSALIWRHITRARQLSSHGVESTSLLNVVNVCRRLDPPLPFEYLGNALTHAKATAKTVDVESKLSLYELARLVNDSIEWWTSERIWGFIGAIDSTPKVAKVEPAIDNFLGPDVEITNSGSFAEMMHISWGPDVGKVICMRFPYIPLFDGWANIIPVGENSPKELLIALDKKTMSRFREDPEWNAFAKFYE</t>
  </si>
  <si>
    <t>&gt;3875_g</t>
  </si>
  <si>
    <t>MPEQSTTTRAVAALNKLFKLSTLPAVTPEPLLKLPVTSQARLSSNDPKTILYLAYGSNLSAETFKGTRGIRPLSSINAHIPSLTLTFDLPGIPYLEPCFANTRYRDPSRPVTNSDYHKDRWHKGLIGVVYEVTPEDYRTIIATEGGGASYQDVVVPCFAIPKGSTTVDPSPEGATFEAHTLLQPRSEDKNTRCSPNGRIQRPDPSYAQASARYMKLITDGAEEHGLPSEYLVFLYNIRPYAITTSRQRVGRALFLLFWLPFIALFFILGRVFADHEGKMPPWMAKFTVLLFSGMWGSYDLFFKRIFGDGERTVMKVDEENGHVQGHGMRWCEKSVRLEEHGHKR</t>
  </si>
  <si>
    <t>&gt;264_g</t>
  </si>
  <si>
    <t>MSANETIIKTEADSLLGRENMDTFTSAIQNGLGGRKPQAIAHRGYKAAFPENTMGAFRGAVEVGAHAIETDIHLSKDGVVVISHDATLERCFGKKDKIIDCTWDYLKTIRTLKAPAQPMPRLKDLLEYMATPGLEHIWLILDIKFDNDADTVMKLISSTIKEVQPSRPWSQRILLGVWTTGYLPLCAKYLPDFSPLYIGFDIAYAREFLRVPGVNFSMFQKIMVGPRGKSLLKDIKKSGRSVFLWTVNDENWMKWSIQKHVDGVITDDPRKYLEVCKEYEDGDKQVHISIYDGGVLVFFNVLAIFFGWLMRFRYGSKVTRKALKESSKLPAP</t>
  </si>
  <si>
    <t>&gt;10121_g</t>
  </si>
  <si>
    <t>MKYQVCLLALGAALAAAAPAAEIFETRDTSINRRDASIIFDLTHIKTLGLTDTVNDWKSITTKHHCPAVAAIFARGTFDSGNIGVFVGPELIYHLKKDIPNIASQGVDPGKYPATLIDYVKQEGGSNAGAQAMADQAIALHKICGTTTVILWFGWSQGAIVARKALGIITDKHPDVAHQIAGLGTFGDPYEAWEAAAGKKWSIPAHLPVNPLCVGGLPNVDFLCAPFNSKGYKIPTNAKEFLGPWGTPESVAALFRNAAQGANGVKVLAHLTHELLPVVGTGALWPLLKVVFSAHPTRAMLVPVHFTYGDNGMAEQMAKWAAERPMVKASIAAHGKKVGKL</t>
  </si>
  <si>
    <t>&gt;8086_g</t>
  </si>
  <si>
    <t>MSRLPTSTAKPLSLTEELEKLEQSITLTLQEIDHNFSRAHRIVTSSILPIVEQYGEHSTAVWEGSKFWKQFFEASAGVSLSSIGEKDPEEEEVSYAQSHEASTYTTSTSQAEDDTLRTVSEEHASYEQIADSLLDDGDSDISGSTPRARPTTSSSDKAKFADYSSSYEALKQQLKGTGDDENEEDATEIPPTTPGTKSRIPDMSMTPVSSPLGQASYLQSANRQSVKKTGPLLHRVLDKNYVIQQTPHTARKEHKTPANKPSWRDTTSPMSSPPVAAPQLRSEIFSSPIRQQFTKPNAPRTPGVSVNPQPKAGPKNIFGKPVKKDEITWESDSDEDAEGVYRELGMSPPKTIQFSLPQSRLLQTPAREASKRIVEDLLATAGAGFDEESLDDSPSMVVTKEETEYSF</t>
  </si>
  <si>
    <t>&gt;3831_g</t>
  </si>
  <si>
    <t>MDSAYQQAQPMGQSSPFFYYNPDPKPDNRQHGHFTQQPNNIQAAVYHPHVQPMPSTPIYSRPNSSCSQPPMQQQMFNHGFHANMTPMASPRPMYQRPGILVQEHAPRLMVESDIREDMYYYPSTPPLSASGSSIGSPAGYDGLPTPMNTVFFGIDGFQGVKAGCQGEVQSENLAGGEWARCGSPPMTPVFIQPTSLMSNGSASELLSATSCPSLSPSPSPYPPSVISEQDLDFCDPRNLTVGPGPSPNSALTKTAITFPPLPTLCGGEEEEQRFMLGAATFDKAADTHFATPSHHGLPAFDQLSDLDSEEDFVNGLVNFPATDNVQFFGVKRQRTDSGSDLVSLDHEPFVSEDDLEDFESFDDSEQFAVACLPSPPASGSEAEVVVKKEKRSKKAKKVHCDEDSSEFDDLVRSRKYTVPMNSASGAPAQESANEGQHSAPPSQSGSSETNTSNNITGGGSDAGGTSQPPVNRRGRKQSLTEDPSKTFICELCNRRFRRQEHLKRHYRSLHTQDKPFECHECGKKFSRSDNLSQHARTHGSGAIVMGVLEDGELVSDHGDGSDGDRIQALGNVLFGVGAGASGSDTSDGGSTENESQGRKKRKRSA</t>
  </si>
  <si>
    <t>&gt;35_g</t>
  </si>
  <si>
    <t>MEEKQPCETGRDESEIAKWVQESGQPSLLGSSTTQPNDASHYSNSIGIEQSDEERIYELAHTKTGMSLASAVANANTQDHENPFLGATNPELDPSSDKFNLKAWLQALIGLPKAETSQPRRNLGLSFRDLSAYGFGSPTDYQKDFANILLDAPELLRGLFGRKRKTKIDILREFDGVLNSGEMLVVLGRPGSGCTTLLKTLAGEIDGFVVDDKSVINYQGIPKEKIQTQFRGETIYTAETETHFPNLTVGQTLEFAARARLPRNRIKGVTREQHASHMRDVVMAIFGLSATKDTKVGDDLIRGVSGGERKRVSIAEAFLSGTTIQCWDNSTRGLDSATALEFVKTLRVSSNLMGATSIVAIYQASQAAYDEFDKVTVLYEGRQIYFGPTTDAKRYFTEMGFYCPERQTTADFLTSLTSEKERLVQKGFENKVPRTPSEFAAVWKESAERGRLMQEILAFEKRFELGGEELAAFKSFRKSQQAKSMRVASPYTISLPMQISLCMRRGWQRLFGDLTFFFVSVFGQFCLSLIIGSVFYNLEPTTASFYSRGACVFTAILMNSMSSALEILTLYAQRPIVEKHSRYAFHHPAAEAISSMICDLPCKILTAVSFNLALYFMTNLRREPGPFFIFFLFAFTMTMTMSMIFRAIASFSRTLSQAMIPASLFILALTIYTGFVIPTGYMKPWFRWINYINPIAYAFESMMINEFRNRRFPCTVFVPMGPSYLNASSLEHVCSTVGATLGSDFVEGDNYLAESFRYLPDHLWRNYGILIGFLIFFLFLYLLGAEFISAQRGKGEILVFKRGQLKLGRRHEDLEAKPVDEKRDVMVDTDTAVADDKLEAIELQKQTAVFHWKDVCYDIKIKGNPRRLLDHVDGWVKPGTLTALMGASGAGKTTLLDVLASRVTMGVVSGDMLVDGKLRDESFQRKTGYVQQQDLHLQTSTVKEALLFSAFLRQPKEVSKEEKIKYVDEVIRLLEMKAYENAVVGVPGEGLNVEQRKRLTIGVELAAKPQLLLFLDEPTSGLDSQTAWGICSLLRKLALNGQAILCTIHQPSAILFQSFDNILLLAKGGKTVYFGDIGENSSTLTGYFAKRTGVPCPADVNPAEWMLEQIGAAPGHHSEIDWPTTWRESEERAMVRRQLDEMMVELPRQSLLTDSQDSHASFAAGFLLQVYIVTKRCFQQYWRTPTYLYSKVALCVLPSLFVGFSFYKADNTIQGLQDQMFAIFMITVVFGNLVQQIMPQFVTQRDLYEARERPSKTYSWQSFIIANTFVEIPWQSLMGVLMFFCWYYPIGLYRNAEPTDAVTERGGLMFLLILSFMLFTSTFTSMVIAGMEHAETGGMIANLLFSLTIIFCGVLAGPSTLPRFWIFMYRVSPFTYLISAMLSVGLANVEAHCSSVEVSILQPPLNTTCGDYMAPYVSYAGGKVYNPSATSNCEFCAMADTNVFLAQVSSHYSERWRNFGLMWVYIIFNICAAVLIYWAVRVPKNRRKVKTSKEMENEPELELVPVKTNKSMLSRVRSRKN</t>
  </si>
  <si>
    <t>&gt;9428_g</t>
  </si>
  <si>
    <t>MNQIANSSAYSIVNAVSFETPAEDSFEVDIEQKAIDDCHLVNDDVRNFAWKGITVTVKDHKTKEPKVILNNVDGIVERGDICALMGPSGSGKTTLLNVLAHRATSGATVSGTTLVNGTQPSLNVFRHMSSYVEQEDALIGSLTVRETLHFAARLAHKNTLSKTERLRRINSLLESFGLREQANTLIGTPIRKGISGGQKRRLSVASQLITAPKILFLDEPTSGLDSAASQEVMSYVKDVAKRNNLIVIASIHQPSTFTFQLFDKLLLLSGGNAHYFGSTEEVGSYYESQGLPMPIHINPAEFLLELMNIDFASHQVSALERLGKMQKFWATSPRALDLISSIQDTQSAPISLPSSKDSAHGFLVDLVTLTHRSFIKSYRDLIAYGIRILMYIGLAIMMGTVWLRLDTDQSSIVPFTNAIFFGGAFMSFMAVAYIPSFLEDRETFVKERANGLYGPSAFLVSNFIIGLSYLFLISFIFSAIAYWLSNFQPTAHGFFTWIMWLFLDLVAAESLVVLVSSIFPVFVIALALTAFANGLWMCVDGFMVTPEILNVFWRYVFHYIDYQAYVFQGMMVNEFADRTYSCGSACQCMYQTELASECRVSGTGVLKQYGYSTHRTGEWVGILLAIVLGYRLLGWVALWARK</t>
  </si>
  <si>
    <t>&gt;2541_g</t>
  </si>
  <si>
    <t>MSPKQTLQMPYQCLEKCGNLLIAARGSSIDIFNLEEGSLLSTWECPETQTAKEGKTEGTSGHGKAVLESPATNVTLDAVSSPAKRRKLSNSGGEDSKSESKGEPESDLKRKPLSKPFEPKREDLKSELKGESKPDQKTDDPSSTRAQTEPSLNSNIPGQCGEPKKPKSLSEPGSKKERKRSNRQTDVDGGLETPAIILLAVTKAGKHVIAVTGKDKCIRVLELVEEDKSLNQLSERQMPKRPCTIAITPDGSTIVSGDKFGDVYSLPLLPSQTPATPTSVSQTPEPPKPFMPAANELTIHSLRNRKALEQQRLQTSKTPKEKSERPLFEHTLLLGHVSLLTDLALVTLGGRDYIITADKDEHVRVTRGIPQSHIIEGYCLGSKEFVSRICVPDSRPELLVCGGGDNDLYLFEWQRGKLLGRVDLLSHVVKVRMGMGLTQKGAEALKLAVSGIFYTRQDKDIIIVTVEGLPALIVFTLKGESIEYLMTCNCAGNPLAVVTIFHTTGFVRKVHILVAIDTIHRPGSTTELRDGISTDKPQQEVISPLQFFSFTCLPEGQLALVQQPDMALPLFGEHEQDGKFEEIIGRMKNLLYYNFENLRKRDGEAAIDQD</t>
  </si>
  <si>
    <t>&gt;820_g</t>
  </si>
  <si>
    <t>MSSLKQFIRNVRASKTIADERAVVQKESAAIRASFREESGDSNVRRNNVAKLLYLFTLGERTHFGQIECLKLLASPRFSDKRLGYLGTMLLLDENQEVLTLVTNSLKNDLNHSNQYIVGLALCTLGNIASVEMSRDLFPEIETLLSTANPYIRRKAALCAMRVCRKVPDLQEHFMEKAANLLSDRNHGVLLCGLTLVTSLCEADEAEGGEEGIVEKFRPLTGGLVRTLKALASSGYAPEHDVTGITDPFLQVKILRLLRVLGRGDPQTSEQINDILAQVATNTDSSKNVGNSILYESVLTILEIEADSGLRVLGVNILGKFLSNRDNNIRYVALNTLIKVVAVEPNAVQRHRNTILECLRDPDISIRRRALDLSFTLINESNVRLLIRELLAFLEVADNEFKPIMTSQIGIAADRFSPNKRWHVDTMLRVLSLAGNYVKEQILSSFIRLIATTPELQTYAVQKLYSSLKKDITQESLTLAGAWCIGEYGDALLRGGQYEEEELVKEIKESEIVDLFSTILNSSYATQIATEYIITSLMKLTTRFSDPAQIDRIRRILQGNSASLDVEVQQRAVEYGNLFAYDAIRKGVLEKMPPPQIKEESRVFGEATKKPNKSANRKSKSVKPAEQDLLFDLMGDGAVPTESLGTNRSQNNADLLADILGGATSPVSPTAQQSNMSSIMDLFGTTGPAQPLAGAAAASSNLFASTSSPPPQPAPSNISAHPCYNSNNLLITLSLQRNAEGTIQVMARFRNTSPQQPIVAIALQAAVPKTQKLQLNAMSDPDLGPGAEATQTMRITGSRGPPLRLRLKIAYSHPTAGQVTDQVDWSEPR</t>
  </si>
  <si>
    <t>&gt;2166_g</t>
  </si>
  <si>
    <t>MTETSELNGFAHAPLPRYGQYLTYQTPPRTVSEYVQERSHQQLENPFASLIPHQTIAIIPEFTLESGVTLYNVPLAYSTRGELSPNGDNAMVICHALTGSADVSDWWGPLLGGPGRAFDVSRFFVICMNSLGSPYGSASPVTFKDGNPENGRYGPEFPLTTIRDDVNLHKLLLDDLGVRQIAAVIGGSMGGMLVLEWAYFGKDYVRSIVPIATSSRHSAWGISWGEAQRQSIYADPKYDDGYYNFSDPPITGLGAARMSALLTYRSRNSFEARFGRNTPDASKRQTISDPEHPSNIHLAIHNDGHRPTRKSPPQSPPRDRPASSPITHNSDHTDFTDPQFHGATRSTSPISSHGTGSKRPHASTYFSAQSYLRYQGQKFVKRFDSNCYIAITRKLDTHDISRYRVVPDSPKPIADALSQISQPTLVLGIESDGLFTFDEQKELATYIPNARLRKIDSPEGHDAFLLQFEQVNNHILKFLKEVLPDIMGVPGRVNVLAETVGVVTKNSTFGEAEVGDITAW</t>
  </si>
  <si>
    <t>&gt;4659_g</t>
  </si>
  <si>
    <t>MAPASIATVLPLGALIQSFIAGKTNIVQNFPKQELYPVYSTCFFGETIGRVANRLKNAKIDSLNGKSYQLAQNDGVNSLHGGAVGWGKKIWAGPTKIAARTIPGVENLANVETVEFKLRSEDGDENYPGAVDVSVVYTSGTQKTAEGKVVNVLAFDYTVKLVGDAVAETAVNMTNHSYFNLTGNATIEGTEITVYTDKFLAVDAGGIPTSSTPATYPGITANKTFTLGPEEPNVDDCFCVDPSTAESVKIDTRSSPLKKNLHAYHPQNKTHLEVYSTEPAFQFYTGKYISIPEIKAEGVPQRGARAGFCVEPMRYVNAINVKEWRNQSLLKKGETYGSRIVLKGWSDL</t>
  </si>
  <si>
    <t>&gt;4521_g</t>
  </si>
  <si>
    <t>MPLPDNFYSVNDSDHESFSDELSPSDGYFGRGEMPRRTVTDPSVEDTKPEPKVLVPISNRQAAGVESGPRTSLNSILPQPLTRHNYASSRSNTNASTSSAYSTSSPSNAPVPPASPRRGDILSEQTPLINGPPPAYSRNPEPLIFHSNPNNDPTYSRLPEHYLEHGYLLNRDPQSMGRAAEEPSETTPLSGQPVRGHPAGKFTLWKALRKILFAVFVIALIFTISMTIVRRSKPGSGTTPENGMPPFIDRPQGSPNPYCTSATHKNPQDTYDFPAGNNITILQLNHDSDSSAEMVNVRTTGEVRFRRLPNDFELGNRAYITVDARVSDPSLEVIRTWDEEYGLLKVSTPRYAHLGSHRPPCISLEITAWIPADASFRSITVQTISLTLRVFDDTKLYVTGEASLATISGAIYFPTVGFPPDLTTPFSSRRISVETVSGSIHGYYPLFDFLLVASQSGNIKISVSPQSVDPNAPAPANLDVSTSSGSIHVYLPIQNATLPTYLPPPRNYVTRVHSSSGSLSGTYYIGSASSFRTTSGGIFLTGLPVLQNALSPQNRFETRTISGTIRVDIKDPIFLTLLYPSEEQQPQIPYPERNAPASLEQTSLFAIDSWSTSNKAQLRNLRSVHEATSALVQLRYPDAWVGNVHAKTISGNIEVKGEGVKIVSEKKGYAFREVFARRGVDNEEGSQVEMADISGGLRFAVGI</t>
  </si>
  <si>
    <t>&gt;3234_g</t>
  </si>
  <si>
    <t>MAFSMHSHSGQFCPGHAKDTLDEVIQTAISRGMQTLALTEHMPRESDSDLYPEEIEAGDTVAPLRARHEAFVVEAFRLRQKYAGKIKLLVGFEAEWIRPSYAKLIKELASNPRVDFFVGSVHHVHQIPIDYDRAFFAKAREAAGGSDERLFEDYFDNQYEMLKTMQPVVIGHFDLIRLLSGEPDADLRSMRGVWERVVRNLRVIVGYRGLLEVNTSALRKGLKEPYPSRAICEEYLRMGGLLTMSDDSHGIAQVGTNYVKAFGYLDSLGVADLWTLGPANDAAWEKSLSRFCQVPLGKAKASFHA</t>
  </si>
  <si>
    <t>&gt;921_g</t>
  </si>
  <si>
    <t>MKSSPGLRDNVDRVGRGSAVLVTGYGSETTGELQEFGTIIEGNTTACYVLATPNMNLYPRWSVNAEIAEFADVIVDGILRGSVLNHSIHTLFQSSMDKVVYQPLNSKSKVEKLSGIKNCQMQVAIRDTSKDLVFTGMGEPSAVGSIIVQIFQKDLSGRVGAITDDRNDEKFTLGYVADEEDEHFNPNITSVGGIADRAPAFDRFPRWHDLNSNISPHGPPPPYEITFFDFKKAHSSVRDRVLKTRVGKHKIWATFVFHLRSEENLRDMGLLGTPYNHPTPRDDQMVMESIPHVRHSIEDEQTMALYGTPLPDRVGEFRPHAFDNDNISQTRGCTALLLKSDFEAEFSGPSTTSSKSVKNPYAFAALGPPPAQQAHLERASTQAPDLPSVTTGHDHSQIASFTHPNLDATLQGNNITSERRLGGTFGERVAERMQQSQQRTDDTRSSHQSAEFDLAEALNPYTLARNKELQGLVFSRRSSSQGDNGDDGRGGEVFPALSDEPTERVNLANVEASVEASQKIFDLKLDQPSHPQLSTLTDYHELSFCSTDEKSRSKFTSTSNESSFLDGKSNTERAYNFGGELNGARSSAPTLSRHSASKSRTRPFRASLGLPSDNGSSCLTNQLRLNRMTAKTPSTDISIPIAKEAAGKRMFDAINGIPSADRPLKSLNSPALKNSGIELAKREAEERISAAEERKRELEEKYQAALAARALIQKAEVLERENDDLQAKIDAIYGDQQN</t>
  </si>
  <si>
    <t>&gt;3509_g</t>
  </si>
  <si>
    <t>MKGFGTSRFFEDPKISTTIKMSDAEEPTSPVVAEAEEVEVSGDAADKGQMSVLDALKGVLKLALMHDGLARGLREASKALDRRQAHMCVLNEACEEEAYKKLVVALCSEHKIPLIKVPDGKQLGEWAGLCVLDREGNARKVVNCSCVVVKDWGEESQERSILLNYFQTEQ</t>
  </si>
  <si>
    <t>&gt;5200_g</t>
  </si>
  <si>
    <t>MVPYIPISTKIESPPRQTKVTLIPHVDTHPMLFTEDLEKSWVDLYTPRCHSLSHEEYTRIKERKQLQECCKEYSSRAFFLRQKNSNSRLLISRDLYTTLVETNGIFDDFQDFVLSFGWKELECDSGPPPCRFNSEETMPPANVLRFEFAYGLRYVEVNNYGGGKDPWSVRQTAIYCKFNKGVETWVFISASKAFEAEVDAHLNNTEEKSSLKAKKPVNPFDLHVKLIELSLVNWRWYIKYLVGSSMEQSTRVVAATVGKGKLSPVIAFEINFEDRQVLKVVEDKALDLLTIFDSTADTINAILEEYVGLRQDRDDDRPDKIMGKLRACLRTIQLYKAKTETLCKQIQGTASLLSNLLDYENAKIAQGNGESLEILAQESREENSTMRDLTEKAANDAAAVKVITLITIIFLPTTVVSGFFSTQFVRTDGTNLLLTDNWWVIVAISLPLTIMTFAIWYCWIRFPWQKWWDECVSRRHKSVQNVKERSSLDKAAYAENMSTDTVSPPYLSFQYPKSYGGGCLA</t>
  </si>
  <si>
    <t>&gt;51_g</t>
  </si>
  <si>
    <t>MSQASSQGNCLDPLDSLLDLSEYDKLSYQSPSSSLSPSSAKTQFTGRAVSNTPATLPSSSQPDLTGPSHNYGMYKQQTGIPQGAVASTLAVNQHINQYGFQSDYLGFSPSEEFVDFGTAPSRHGSFNPSDMEMDFDSPKVEPAYFYADQASPEFVSPSSLGGSNTGLSAVLPTQASNVGRLWPGMHQQQAALAKAQAQQKQQQQLVQQRQNGMAGQQQRQPQRTRGGQQTDPIVEEKISQLLNSMRQSSVGTDDNGDHSATAHLSHVQRMRKEEEDMDEDERLLASEEGKKLSSKERRQLRNKVSARAFRSRRKEYISQLEGEIAVKVNENSDLRAQNKALLDENTRLSDLTRMLLSSPSFSGFLDTLATNPAAAQTAQAVQQPRQQVEQQSQPQQQIRKDINPFAAQQGINIALIPEHNMDFSMIDVNADGAYSYQPQVFSVLSLPEGLINTETLSGKTSSFTPLASDDEKVQLPQVERIPASEPVEVGEVAEADEEFDANPAFALYATPAAISTANPSKPELPFDINFLMTLSPKQHHFELVVESQIDDSVSDAAMKRVERITADLDACMERLMSLTMHL</t>
  </si>
  <si>
    <t>&gt;12105_g</t>
  </si>
  <si>
    <t>MAELKLQAQAQSQSQLQLQPSILIYAELLSNIRQISVIVALETPCDSTTDAELSADGRKITVHHGGETGTLGLPGQVAPGSQLSKPSLGSKELSWRFPISGPVTRKSLEDAQSNDSPWSSKALGGDIEICCRGCGAVLVKEGTIKLWKDLPSENWAEMMDFWHCHKPDVPEETGSSDHHQSTKAFGSEQTKLNGGYGANTKFTATPSTGFIDLTTFLLSPQDCHNIRVSYSFSLTYLPFARFSLSPGIKKAAMLCSCILNGLVTDTNAQDRRSVTPLRKQQSASCTLFF</t>
  </si>
  <si>
    <t>&gt;8817_g</t>
  </si>
  <si>
    <t>MRLPETPRRPLPGGWKIEGSSRAASSASHPASRAGQRHNTTFTMDSLRSSRHQPRAERPMVSLVSLLVDGPDPLAIRAPRIIANHTNLTASRAPRPASLLLCHFLLLGAIFLLVFQSRQRSLHLLSDIQPRPLLASTCIAYAIAARRSSNMAYHGRLRAQKTRTVAA</t>
  </si>
  <si>
    <t>&gt;4854_g</t>
  </si>
  <si>
    <t>MSKPPSYDQDLLTRLNALKKSNIQLDPAKPKLTTPKASTPETDLSARLRSLRNGSLSPSSSPAPKASLSPPKPAPVEPIVPLDGETEEQDVLRHPIDTDDKTLDELLAELGPEYQWTLPDEPDDISKLLNEAKHALPIDHPPVKRREDRPEEANTPNENYLSRDLDMSVFSLDEGDDKEKENKNSKGSLEDEAREAQDIVERLLDEVKLERANEPKDQANPPNEPPKENEEDDPEFSLPSAPSALPSPPSPGKKSLDFESDIAARMAALKGLGSSPTHTNPLNLPSAPTFTPADKPIQGVMKKKRYADEEIETWCVICLDDATVRCRGCGGDLYCAGCWREGHMGAEVGWEEKGHKWTKFKKET</t>
  </si>
  <si>
    <t>&gt;6742_g</t>
  </si>
  <si>
    <t>MAFSRAAALRSSIRGARPTIARPQLWRQVARRGYASGGHGSSSAGGSDAIWAAGATIVTIPTCWYLLKDSPSSSHDHGHGDDHAKPHGNDHGDESKDEDTSEEKNEEKDEDKDSEEPEKSDSEDDKKEADTPESSSDEGEAADNTDNKKDEGPSDEAASSKPAGDKNTTSEKQEGLSNTDTKHTVDVSTDPPKSKKGEGIPESAKAKGTVDPKPSPA</t>
  </si>
  <si>
    <t>&gt;3587_g</t>
  </si>
  <si>
    <t>MPSVYPERLLIYHAGTGRTVFLGCLKVTTIFVFSFFALAIAPALFRDEEQPKWAPPAVIASGVVPLVFVAYTTLPFVTYVHLRLPPFARSSRDMLLRYSKTLPHNASLDITTMNFIGKPKVSRVLVDQLYPVRERLGIVSLRRDTKEVNEKRKWWMGKASSVFGIYEGFIKQRVGLKGEVWMNVKSCIERHAKGRQGISRRSKYR</t>
  </si>
  <si>
    <t>&gt;6100_g</t>
  </si>
  <si>
    <t>MSDPGWIRESGEKRYYGSPTRDAEYVERAQRYPGDGAEASSRTNSQYIPRYAPEIGGRRGSDAANLWRRAEQSRDRSGGQSRSQPIPISRESRGYHPSEGSSRPREGTAYLNDSNYGSPSYSRTIPQDPLADGINNLRLNEQQYVVSTTPARTVQWGTPSIQPQLSTLDPVSSPGPPTSYPPRTGTTSGPQATSQTSRLIKGTPGDKETLDPSYMVRNRDWERFFRTGRVFSTLWTDSFSDNTNLQPQNDSENNQFMSSVSYVRFNQKVHSKIRRFVVVRLVDMCCTCLPVTTYDGRGYRKKGINLDDHGLIHSSDKQPGSINGITKRPLKVRLSKGADKLINPSYINYGRVYTVQANVKVKDVGELDLESQKLLRRYYNQTQIFFEDDDEGGAGPAPTSQAKAVEFSGMGGGVMDSMAYQVSSYYPAASMTATTAYHPPGGYGLPSGYNTGAFGSARRSHDTSGLGYSLQPPVTQYQAGNSNVTYSAPPLYPMNTPTPSNLYPSNIYSASSSIPASHYTNVASSSRQDQSYGEEPIRLPTAEEVQQTRHSSHRDSVSKHGGGRERDYDDPESKSGRRRRRH</t>
  </si>
  <si>
    <t>&gt;46_g</t>
  </si>
  <si>
    <t>MEDDREYDFLTSRDGAVNRSMDGDIIRSGEVEDVATPLSFSSRLLNLLPPQSSQLSHAQRESVGRDLDEDGDFAGIEQRRDAASPPTSIPPSRQREVPESQSLIPPQSPQNYPTQKQPRALDEDIIQIEQADDIANISPPMSLQHNRGHSELQKTLSYKLSTFREYPISKPRHDKKVENKDKDVIDIRIAQSEEIPARPMTPVTHSHSHSHRRGKSESQNLLEAQPQSPRLMSGNRYSAINLRYDYPENTLVAGGRESPLWSGVPQYLSKRHSEKWRNFIYDVLVVLAILPFFALAGCAIWRNGKRVDADVENILDECIKIVSSQHEV</t>
  </si>
  <si>
    <t>&gt;5066_g</t>
  </si>
  <si>
    <t>MLTTALFSGLVSAAAVYTNSSTLITAFSSSTVYSSSRTGSAAVPSRSCLYPSNPADGTYGNWEDSDCMRPGDPVVNVGAYNIYKYEASWDPVMSSSCSSQFESSLSSWEATAPITSFGFTATDEEGKPVQTESYVQYVDFFTFAPPTGCCLNCTLYGGNVQVYYWPTPAPTPAVSTLVNDVGFTFVSPSVYVAFQSLYATDLCGAVGPTYNSTTIGFEPDELKTAMAFSWSGTSPVAPYIPNNFTVADWGEFDKNCTNYTSTFIQDDLTGVIYTDPADIPSSCSDSPCYLDGFTITWDPCSPTLSVPTQLFSINTLWTGCMQGIDAFYDPPYTLTSGSGLHAPVVTAPADPVTTTNAQPASTPISPVASTTTTITADPVITTPTSPAVVDPVTSTSQVIVDPTTSTTRVIIDPPTSTQAAADPATSTQSVADPATSNPPSETTTSAPQNPVNNDPTTAPTSTSTSAAPGDSASSQSSAVDPGDPTTPIVIASQTLTPGGPAATISGTTYSVPSSATAIIINGQTSSLPPQSTPASSPPSPITTPIIIASQTLTPGGPAVTISGTTFSLLTSATAIVVNGQTSALPSAAAPSAAGITIGSQTLTLGGAATISGSTYSLPTSGGVIVVNGQTSSLPPSATVKPASISEYIIGSSILTPGGVLTVSGTTYSLPTSGADIVIDGTTQSFVQPGSSTYIVGGQTLVAGSSGITVSGTVVSLMPGGSSVVLVGNGGTQSTTKDVGGFLGATSTGGIGGVIISVGGFLTPTVVPTSTAAGGNGTAPFTGAAGKIGMSEDLKRCIVTGCILWLGILGVGAL</t>
  </si>
  <si>
    <t>&gt;12113_g</t>
  </si>
  <si>
    <t>MASRWGALIAAGGVMWGLNFVYDLPASLSTPLQIYLEYSDEEFAYLVSTLYTVYAVPNIVLPFVSGFAVQKYGEYSIWILCIISMLFGQMVFAIGVQVKGRLLLVAGRIFLGFGGETTVVLTSDLITRRFQNDRLVLALATIMVIATLGTVANTFITPRLVHTNGVVSATWIVSIAGLLACTSGVASILRLDVKSTANHHRHQPSQKVNVLGMLKRMPPQYWQLCMICITVYGCIFPFNNSAQQFLATTFYNGDETTAGSVVGITHIISGCLTFPFGWLLEQPRFKNSPVPLVISSIILLLAHILFLMHALGPLLPISLLGITNGLFAVAFLPIVASSILNDALPIPGRYKHLRPHQHTGDHESSSSIYLAPILRNLDSPIEPYDSSDDGDERRTFNRGHDDDDDRETGGEKSKEALLVVGYGIMTSATNLSVAVMPVILAITKTIAGYTGLETVFAGLAAAGVFTSAQLVRNFK</t>
  </si>
  <si>
    <t>&gt;12114_g</t>
  </si>
  <si>
    <t>MATAPMHAPELPGVLAGLNSPPESNSALKDDASDSELSDLEPDQETSKIPDAEPAYVSDGGVPVFTPTMEQFKDFQRYIESGVNGWGMRTGIVKVIPPPEWLAAQPRLDEAVKTIKVKEPIKQDIMGTSGTYRQANIVHQRSYNLPQWRQLCEQSEHQPPAKRGERRVNQDRPTKSAPKSKATGKRKGRVGKNKTRASTLEKDEGENTPDRLPTPVSPTLKPEDDTESIKQEGEDEEDTPMKPKGGRQPKAVSVSSRRKNNRREIAAQVDEAAFKDFKYELEGHDYSPERCEELERIYWKTLTYASPLYGADMPGTLFDERTTTWNLGRLENLLDVLGSKIPGVNTAYLYLGMWKATFAWHLEDVDLYSINYLHFGAPKQWYSISQGDARRFEAVMKSIWPTDAKACDQFLRHKTFLISPSNLLQNFNIKVNKIVHHPGEFVITFPYGYHSGYNLGYNCAEAVNFALDSWLEYGRVAKRCDCSDAQDSVWIDVREIERKLRGEETDYEETDEEDEDDEEEDNENGPLGFPTPPHSGGDTKLKIPLKKRKRPANSKGDKKNVKRIRVRIKVPSREPCILCPNDIPSEPLLYTEDGQQAHRICALYIPETSIEPGEKETVADVKYIDKARLELKCNYCRSKKGACFQCSQKKCTRAYHATCAAAAGVLVEQGEIPVFGEDGTEYKDWGIEFSCRFHRPKRDKKLDADTLDSDKRIMKAAAELKVGEVCQMQYYRADIFAGVIVENRRSEEMVLVDILPRGSRVEVEYKWLLIPDPADYVLPKPSANAKPMPKSYKDKESLNTSKRQVDDLPRADDTFVPGKTWAEFNTVAMARNPAQVKVDLSKHNQLWYYLGRYSTEAKAQFTEDPSKPRNNISAYFLDTIPKAIPAPPRRSYAASYPSNFGQNVEISSIPQQPLSLPFQPTSVSARPEKPYVYKPRDNNESYRIDPQALRSQQNFLQRSAAAVVPQRHPLASPRPAPVLQKPSPVPYAFGTDPRYQQQPPPEKPQVSTLYHSHSQPLPAVPPPAKQTSLAPPPMHRRPMPAPAVPPKPSNPFSGRSVSSKQSVFAKYSYLQKEHNRSPLEYKSPYRPGGGFMNGYQGNLQKHLEYTLFQKRPLDSLNPVLSYPGFKTSFSQSQPPPATSSYSESSYKPYLDIHVQNQVQPPSDQKISASPISNTWQNRETSQLHPAIRQEYSTMYHNQYQQQSRPLMKPPAMYDRQAAPQQPRDQFNQGLSYQEPPPISYSRPSSSTSTAPPGTTPQSQYQNPASSPVSSAFSRTQSQASQAQNSGLTSSSSSQPSITPAQNQALIHSFSSGKTSSPQPQKQAPFPASTVQASLPVPQYQNPTPSTASLPTTYQPVSQPFAAPSSDVAFSAPETKDYSAAYSTALPQVAVPTVPASQPQYQPASSTDAKPLYPQQENFQKVYYQSTQPPSNIDQPQGLQARDFPDVPADSTSIVEKMMFNLRKAAQGAALNNR</t>
  </si>
  <si>
    <t>&gt;4408_g</t>
  </si>
  <si>
    <t>MLQYINSRGRRYLLAIVATSAFLAFAFNLRSFAHSRGQERSHPKDNKWTEVSLSYESKPLPSPVVVPDSTHSPQDSEFPPNAATVPTTHTSPHPSANTNQCGTYDQSASLIIALKTGATEALSRLPASLVGFLQCPGDDLLLFSDMEQDIGAYHIYDSLSSVILEVKNTNNSDFDLYRDQYEAIADGHMIEELAGRGPDAWKLDKYKNVHIAQKSWDLRPDRKWYFFIDADTYIFYPTLFKFLERYDPKEKWYFGSAVWVGKPAYAHGGSGYIVSGAAMKELVGPDRADLAARSDLDTSHRCCGDESLAQALNWKGVNITNVRPIIQGERTREIAFGERRWCHPVLTMHHVGPEEINTLWMWEQSKANPNDPITQSELFTSLISTHLLPNRTDWDNGAFERDISPPQNSPEFKYKYLKFWYDFRDRFTPRPWVSFDSCKQTCKEDLNCLTFVHHGQSCVLSPNFRFGRQRKQEGDAKWESGWDLQRIEAWRLEKGQCDGFNWEPDNS</t>
  </si>
  <si>
    <t>&gt;1424_g</t>
  </si>
  <si>
    <t>MSGIPFKGLTAISVASSFLLAAYEGELLPYPRFTYIGAFLQLWATLFSTWAFYMVMLYPRFFSPLRHLPSPEGGSWWNGQFSLISSQPTGKPMMDWINKIPNDGLIRYLGMLNIERVLVTSPKALSEVLTVRNYDFIKPSLVATSLSQILGVGVLLAEGEEHKVQRKNLIPAFAFRHIKNLYPTFWSKSKELAQAITEEVKKDGIGHENLPDEHKRVDLVAEDAVIEIQEWASRATLDIIGVAGLGQDFGAIHDPNTLLNVTYRKIFKPSRAGQILGLLSLFLPGWVVSRIPVKRNGEVEAAAAVIRSTCRKLIRVKKDKLEKHELQDIDILSVALESGGFAEENLIDQLMTFLAAGHETTATAITWAIYLLCRNADVQKKLRAEIRDKLPGLDQDEIVTNNQIDHMPYLTAVCNEVLRYFPPVPLTLRDAAHDTVLLGHAIPKGTRIMLVPWAINKSEALWGPDASKFDPERWLPCENNPHHGNGGAASNYSFLTFLHGPRSCIGSQFAKAEFACLLAALVGRFEFALNDERELVEENLVIKGGVTAKPAKGLYVRVKIVEGW</t>
  </si>
  <si>
    <t>&gt;5383_g</t>
  </si>
  <si>
    <t>MSRLHNFVSKLCEATKVPHAPRDCHLQGLPNRSLYDIYDYYDRNNANMEKFLRDWRQDALNKHQYDSAIFIGDKLLALTQNDKDAFWLAQVHFSTGNYTRAQSFLSRQDLIARNPSCRYLAGHCYIKQGRFEEALNVLGEKNPTHLITTRSNSRRKLQHTSGHSRTGSKAVGRPERNDRRDEAAADEAANIRFEAAMCFLRGLCYAKQNAFDRAKECYKDAVRIDVQCFEAFEQLMKNCLMSPNEEWEFLEALDFDAISADDTSSSQEAAEFTKMLYTTRLSKYKNPAAFTAATETLSTHYHLATNPDLLLSKADLLFTQCRFKNALNITNSILQDDKYNFSVYPLHLACLYELGMKNALFLISHDLADNHPEEPCTWLAVGIYYLVINKVAEARRYFSKASMMDPHFGPAWIGFAHTFAAEGEHDQAISAYSTAARLFMGTHLPQLFLGMQNHMLNNMTLADEFLKTAYGLCETDPLLLNEMGIVFYHQDRLQEAVTMFIKALEIAEEIDSDSSAWISTRANLGHAYRRQQQWAAALEQFDEVLREGGKDPSVFCAKGLVLMEMRSPLKAIEVFHEALAISPQDAIATELLNKCLEETVSGNIEFQDSGYVQEFEGVLRGKKQEASRYMTARSKGKGKDTARMRTRGNNGIGIGIGVEIEGTSLMDLNDDSVDGS</t>
  </si>
  <si>
    <t>&gt;12118_g</t>
  </si>
  <si>
    <t>MRPRLPIRRIFSLRPLRPPNPTTHPRPFTQNTLTARPQLPFLSSPARRPASSRYLSTETKKWIKSEFVLAGKYTVALWTFVGLGCVCWFGISQEVLERGYPSPEEWTWITRKNWRSANFLVEGEGEGGARGIDSGGNVIEWVWVGLCWEWLRERMEDPKLDGEGLREQSIGEEGAREQLGRLMERVGTLGYDVSMKSEPWRRGYYKILREEARAAEHTEGMVKDRTTKVSWRPEVVIGPSNPNPRPVPPWAKDPPLEENCDFDIYKGPEETYLKILSTKGFTAKQRIDAALEYGAWLDFKGRKEDAGDVYRWAVGVASDAVVDGKPKVKGKKIVDTDTGVLNTNAGTSSLNILNATTALAVHHALNRELQQALPILVSVLRARRTLQDPPKSMLSTLVPDDDEPSAYKKFAEWVKYILVPAPFPPPPDDGTAPPLRTPKQKCEEAAVMAYIGEIMYASKATRTNREDGLAWTREAVDLAEEELRRRGLDAEAKKTCRECLGVGLENWTAMVRQMAREEKEASEGASSSVSWLGFGGKGKEDVVGRWESEEQVIKERVRRVEGILGKGDLSGMVGSNSSFLSV</t>
  </si>
  <si>
    <t>&gt;12119_g</t>
  </si>
  <si>
    <t>MSIPPSPGSEVESIIPQSPVISNIKKGKQIDEGLPFAGEDEPSHETKLGRVSIIDVQLESLSSLSRTFTGKRKREESTIAAERDDHSRPPPNAQPNYPYIDASSSPPLWQSPSLSTVAKGNQIESGPSVHTLQPAYVPILQTDNSETASFSDPNSSLSLVLEVDSAVSPPIVSPSVQVHTCSQDVSQDETGSNAADDDDDRGSIADSAIDGMGGSHVSRFLIARNLLEKVCMTTWLRMAGHITEYPLPNDDLEQERLGKFRPEMFQKAIILTKLDLQHQLIKILLDGRSHLAPIGKNPQCVLDVGTGTGIWAIEFAQKYPSAEVIGTDLSPIQPLYVPPNCSFHVDDAEDEWIFPQKFDFVHIRGMMTAFASPKDVFAKAYDSLAPGGWIELQDGIFPFESRDGTFDGTALQKWIQACITGAERLGRCWAHVQHYSTWLEELGFEEIRLVKFEVPINTWPKGDKAKALGMWFQADLLSGLPAMIAVLTRGMGWDVERCEKLLVDVKKDVNNRRIHAYLPVITRRFDTGLQRNNGSPVIEYSVIQNLVYWPTAYRREYTVTIKPHLQPSRRLTYSVSKNENTNTYSILKWDFTCCSIPTYFVARKKPGCIVISTRGHGVDITRYTVIPSSLGIKGHVLVKSPHPRNIIRTQDIEDGEAREAFDVGVFLSQLESEDEWDDIPARQMIDGVCTVSSDKVIHDFGDNMWGRVGMLKTLFDAAAVAV</t>
  </si>
  <si>
    <t>&gt;831_g</t>
  </si>
  <si>
    <t>MSARYYQMQSESLATSTRASSPLGHRPQPQSQYQYTQRTSSSNSSTSSASSSSSSYLGYADQQTVRYSMDAAPAPRVEIMRCSRCAKCVETIVGSNRGSDLRRVSTDDASASGMVRFGHNLYYCERCARMVGYK</t>
  </si>
  <si>
    <t>&gt;1312_g</t>
  </si>
  <si>
    <t>MVNFETPSQYTFSPSDATPHLTINHEATIDLDSSNAFEGPEKLLEVWFAPGPNNLPPGTKDGGLKAVSIETWKEMLDMVNCKVLSTVESDHVDAYLLSESSMFVFPHKLILKTCGTTTLLLGIRRVLRIAALDAGFPSQNDGFSGAVMKAATPYRVFYSRKNFLFPDKQQGPHRSWGHEVKFLDDMFVGGNAYMIGKMNGDHWYLYLTGPNTSLTSSRTPDAKKVPTETKVLDLPVGSAYAVGQYPRESDDETLEILMTDLDPENAKQFYLEHASAVAEGKYSERAQQAQKEVLDNLGDLNGGDMVNSTSSGTTAGSSSANEGDSFDVFSNTSSDNEAYTPDDDGCLPEELGTEGHALGTVVAEACGLSEVYPTSRYADARVDAYLFTPCGFSANGVIPAPGEAGQATHYFTVHVTPEPQCSYASFETNVPGLQTGRETAEVIEHVVNIFQPGRFSVTLFEAKPTAGGDGELSLMELGKEAKATMIRSAKMEKIRGYRRVDRIVHEFDGYDVVFRYYERFQARAESLEDMDI</t>
  </si>
  <si>
    <t>&gt;2476_g</t>
  </si>
  <si>
    <t>MPSDHPQTPQSPSQSSFVVADLPGKTATSPQNSHSLPTPAHSINGSMSSLLEAGMDTSSEEQSNKRKRDIEDHGDRDVKKIHTESSRLNIEDLHLDVGTKFLLCRKPHRPLPCPVDEDLFARYDMHDIVQTVARTNPDGSKGVKLRKTYKNQIKDYGLSGAFNPVRNELMDPKFKDKPNPKTMTAMISISQADWEAEHKPKGIGKELPAESLAMLGRACTMAMGRIPSGKGFDEAILALPAAKAKEDPLPLHVAKVPQNGNRTPLHNAPAARTAKTELPRPKRNIKKRTYGDSSFDGYGEGYVDDDQDIGYSTGDGEERSSSRKRPKKNTAQHGFQNTAMRQNSYGPGMVGA</t>
  </si>
  <si>
    <t>&gt;1932_g</t>
  </si>
  <si>
    <t>MVGHRPRLLASRTPVPDIQKVRELLRAKPHHQIRPSRQPPRCELIFQLLYSESGFNLYARLIPKADRKKIHEYLFREGVLVAKKDYNLPKHNDIDTKNLYVVKACQSLTSRGYVKTQFSWQYYYYTLTPEGLDYLREWLHLPAEIVPATHIKQQRSHAPPRGMMGAEGERERKPFGGRGGRGGERGDRDGGYRRRDAGAEGKEGAPSGEFAPAFRSGAAGRGRGSAPPS</t>
  </si>
  <si>
    <t>&gt;3096_g</t>
  </si>
  <si>
    <t>MPPTGGGNIKVVVRCRPFNGRELDRGAKCIVQMEGSQTVLLPPPDHDERMQTGKKGTPKDSGQKVFAFDRSYWSFDKSDPNYAGQEDLHNDLGKPLLDNAFQGYNNCIFAYGQTGSGKSYSMMGYGKEAGVIPKICQDMFERIGELQHDPHLKCTVEVSYLEIYNERVRDLLNPSTKGNLKVREHPSTGPYVEDLAKLVVSSFNEIDHLMDEGNKARTVAATNMNETSSRSHAVFTLTLTQKRHDVETKLTLEKVAKISLVDLAGSERANSTGATGARLKEGAEINRSLSTLGRVIAALADLSEGKKKKGSKGAVQVPYRDSVLTWLLKDSLGGNSMTAMIAAISPADINFDETLSTLRYADSAKRIKNHAVVNEDANARMIRELKEELASLRSKLSGGGGAMEETYAEGTPLEKQIVSFVQPDGTVKKVSKAEITEQLTQSEKLYSDLNQTWEQKLQKTEEIHKEREAALEELGISIEKGFVGLHTPKKMPHLVNLSDDPLLAECLVYNLKPGTTTVGNVDVDTNPAAEIRLNGSRVLHEHCTFENVDNVVTVVPREGAAVMVNGQRITEPKRLRSGYRVILGDFHIFRFNHPMEARAERAEQSNLRHSIIANAMGEFEKISPSPSPRPGHDRSYSKAISEADWGSSRPDSPAPMHGRDSDWSFARREAASAILGSDQKIAGLTDEELNLLFEDVQRARAERAVQNMDDDMDSVTSYPVREKYLSNGTLDNFSLDTALTMPSTPKQGEVEDKMREVREEMQVQLEKQKEEYQEQLKTAQDANVEVEDIKKEKERMEEDLREVKADMLRQLDAQRKQFEERLQKIMPRPSTSEGPAPLTDEEITVARKAVEHWHSRRYVRMAEAVLQYAAYLKEAQVMSQEMDENVVFQFTIIDLGHEMCSSYDMVLNGISGEGDDLFLEDAIKPCVGVRVIDYRNSVIHLWSLQKLQDRVRLMRQMHQYMDRPEYLQHFRLDNPFTETCMPQFTHIGDVDVPLAAVFESRVQDFALDVISPYTSDAIGLLKLSLEPSSARAPSSTLKFNVVMHDLVGFAEREGTEVHGQLFLPGISEEGGVTTTQMIKDFDEGPIKFESVHSMSVPMFGPTDVSLRVAIFAKVSSMHLDKLLSWDDMRDTVPRPQKKKKSARIAESQFYTEEKHDVFVRIQILELAETGEYLPVEVMQTTDVDKGSYQLHQGLQRRIVVSLTHSSGDALPWEGVSAFRVGSIQLVDNVGKSPDLISPSPDLALKLVSKPIVKQNPNGTNNLTMTAHWNSSVHGSLLLDRVTADKYKVQMSLSWDVTSPKLASPMTFSMDICSQILSRSYVRSTSMFASLWQSVRIVHSTTGIFSISLKPTPVKRVGDLWRMNTQNDYVKGEEGLTNWAPRGVSLIRDFIASKRRRQRLTEIEAAQPLLKKISFEPRPALTTASSAPVAEEPPEIGTATPLLLQADGTAPSKLEDSLVLEPTPPESPLLTPAPAPAPAPTAITIPDHEKALLVKFIRLWKLCHDPITSILTPSNVEPPRNGVTVHRPPAEEGAEVEKPHLVASIGFVMKNPTLLKGGYLMSPSIDQSRWVKRFVELRRPYLHIYSVDDGEEISVVSLRNSRVDHQPQIARMLRRDVGGVGGGGYSAGFGRRGRGGEMDEDRVFAIYGTDNTWLFKARSEREKVEWIFKIDQSYFGGSGSGSASGGASSESLSLLDDDYV</t>
  </si>
  <si>
    <t>&gt;2537_g</t>
  </si>
  <si>
    <t>MNGSKQSRSVIFHNTTINAAKSLQINLYRAGQKRKPDDDTLEAYPTNKIVVLPGPTNPGDYHRPTLDTAGLPRLKAGEIHDATDRGQSEYSQRRALALTPSPSVNPWLNLSHPSYGLPKQLVANFASLGIKSIYPWQSECLLRSGALQGGKNLVYTAPTGGGKSLVADILILKKIVKTPGKKALLVLPYVALVQEKLRWLRKVVEGMSKTVLPDEEKRQTSWRKRGDENSIRVAGFFGGSKSSTSWDDFDIAVCTIETANSLVNASIEGATIEKLSVIVMDELHMIDDENRGYILELMATKILSIGQDTQLIGMSATLNNAEILAKWLGDARFYISRYRAVPNVYKTATQLNTPSQAPKSQMPTASQQRPIPCRTIQQSPEKEFSNPLINSVVSLANETARAGYGALVFCSSRNGCERDALLISQVLSGPGELDPGIMELRHGLLDDLRNTSTGLDRTLEKTVPLGVGYHHAGLTTEERDLIATAYDKGLIKVIVATCSLAAGINMPARRVILHGARMGADLVGPSMLRQMRGRAGRKGKDEIGETALLELIVTKLADSDEMVDDYMKKILLYHSIDSRELEIMVRSTMKELELDGLITRNPSMEFQATLLGQAIVASCLTPEDGLFVYRELSKALHAFVMDGEMHVLYSFTPVQSLNTNINWQIFRKEMEQLGESDLRALTYVGLKPLIINKMAQGGSMKETTPEEIETARIYRRFYTALQLRDLCNEMPIHAVARKYDLPRGSVQNLAQACHGFAAGMIKFCERMNWGALTAVLNSFSDRLKAGARFDLLALAQVTYIKSRTARVFWDNGFKTVGALAVADVNDIIPVLMMAQPKKLKTSSYDEEKFVEKVDSESQKREMQTELDNEADY</t>
  </si>
  <si>
    <t>&gt;12126_g</t>
  </si>
  <si>
    <t>MLCNNSSGSIPSAAVQPGLYNTWIEISLPPAFFSTDPLSIIASVVGITTAALQSVQFLSKTIDNVRDAPSAIKGISADLHAMEPVLQNLDRELQSDSSKIILSDHIGPAVENYDRACKTLRLQIEHWMKHSKEDKIFWLSINQRKGAEEQKDIILSEHEAEIRQGLTRAGEERVEVEYSLQQPTVNGGTEVLSRTVFERTGQKIKGVKATRDSTALAGFINTFGEELKTNQGISDVTAEYRSLAVAGVIKNLDFKDLRRKYAQQGQG</t>
  </si>
  <si>
    <t>&gt;3218_g</t>
  </si>
  <si>
    <t>MDEGDRAGRGTGSPERGLGTISPSGEHGRSRLPVEVSRNPSIVIERAGGRSHIPLESESNEYRDVEFRAGNGSPLKAGDYEKKQSTFDKKPLETNLVDLDSELGSQDKDADRSMPSDTHDREVKNSSSWMQRCRDIVVKRTNLWYKEYVLRGIFRQSELAPTQDGRHITLDAARDIPLIDERNGYPYIDNTIRSSRYTIWSFIPCQLWFQFTKAANFYFLIMGILQLIPGLSTTGTYTTILPLVFFLLLCIVREGIDDFRRYRLDKAENRRLARVLYGYRPGGVDGQAQAFGDIAQSSLKKIKNVFRRKERPLIGATSMIPEKELSSDTSLALEYDSDPSPWASIKWIQLKVGDILRIDRNEQFPADVVLLHVNGRNGCAYIETMALDGETNLKSRQPPTLLAKRCSNLHDLSNCKAQFAVEDPNLDLYEFNGKVSVDGETAPLTSNNVVYRGSTLRNTARAIGIVINTGEECKIRMNASSNPKAKAPAMQKITNKVVILLSVFVILLSIGCSMGYIVWTKVVENHAWYLKGAHLPFEDIFIAFAIAYNNLIPLALYVSLEIVKLCQFLLLHDIEMYDPISDTPMVSNTQTIFENLGQVSYIFSDKTGTLTENVMRFRKMSVAGIAYQHNIEKVGGAVKLSNEHGSDLAKEVSYQPIQQETSDRSATISAVSSTSPINPHSPKPFQTGQNLSQLLGRSMTTESFQMRSTTYELLQNLQNNPNSELSRRVRLFVLSLALCHTCFPELHKDGEIGFQAASPDELALVEAAQEMGFLLVDRLTNSITLLISPTSASPVQETYEVLDIIEFSSKRKRMSIIVRFPDGRICIFCKGADSVVMSRLKLDATALQKAAQVKRRNDKLKLEDAQEAMVRKSRDMTSMDGFQRPSLSLSIPNMIRRSISRGRNSRGSVEMDRLSEGRNSNTYDRGRRPNLPRRSTGARERFLLHPSDATRRSMQGNMPSDNFSAVLDDTEIFEHCLQHIDDFASEGLRTLVYAYRFIEDDEYKTWAETYHRATTSLVNRQAMIESAGELIERDLELAGATAIEDKLQQGVPETIEKLQKVNIKIWMLTGDKRETAINIAHAAQICKHYSKTVILQHEKGNLGDQIFMALRESAGGRHTVVVVDGQTFVAIEGDEELFTSFYQLLLAVDSVICCRASPSQKATMVKTIRQKLPNNITLAIGDGGNDVSMIQEAHVGVGISGKEGLQAARVADYSIAQFRYLQRLLLVHGHWNYDRTSKSILWTFWKEMLFYCIQVMYQRWNGYTGTSFYENDSLIVWNTLMTSLCVMLPGIFEQDLSAETLLAVPELYSYGQNCGGFNLRKYGLWMVMAGVQSQIIYFMVYGLYGVALFTTDQGLFAIGDLAFSVCVVFINIKLLILDYHYKTWIPLVGCIITIAGWWIWNLLLSAIYSPNPSFSVKQAFTDDFGKNLAWWAVLVATTAVLIVCDLVLDAIKRWWWPSLVQTWQVLEQDPEIRRKMVEVGGKGGYGIAREEL</t>
  </si>
  <si>
    <t>&gt;7609_g</t>
  </si>
  <si>
    <t>MRLRWLFSLPAVLSIVSALAIEKRDADFFSVRTFMHKDMSGKKGDPKQKYFHESVFHPHYDGRFAETQLGYRERKQALSNLIQTYLATFSDIGVETWLMHGTLLGWWWNRKILPWDSDSDVQVSEASMHYLASYYNMSVFHYKTPRIPEGRDYMLEINPHYVNREQTDKLNVIDARWVDTTSGLFIDITTARYNETHPAGPGMLSCKDGHEYRDSYIFPLRDTFFEGAPAKIPFAYKEVLEAEYQKKALTLKDFEGHHFDDETLEWVPVSKDEPQPIRSKPEDKPKTPDAPVSKKPQGKSEEEKKKEEEDRKKTEEKRKAEEKKKEEEHKRTIEAEKKAAAKDAGSA</t>
  </si>
  <si>
    <t>&gt;5065_g</t>
  </si>
  <si>
    <t>MDSLTNNIPPRGASEAETVQPYTSYGKACLNCVRSKTRCASSPASKKCERCNRLNKDCQPAPTVRTRRTSKKPASTKRTAALEEKIDGLVQMLQRSQTVVSEPNSPQMSTSSHNISSLTFTDRTLVASSDPKPGNLNPEPYPDGITIDSMLKNPPPENTLSSGTFGVTQEDESSGFFQAKHELLSLAMPSLGNMGCQFGRDGTILNPPPANNSSSPSTEQDSETTQAKNACIFQGEQQRHYCGFNPPLTPASSSTNHSLPSSSFNYPLETEEELEEYLETYRTKMVPYFPVVCIRPDVTMASLRNSRPFLFLVIRTMCNKNLHRQQALVVKVKMYISQEMILEGNKNLDLLLGLLVFGSWFHISMHEKRPIISTVSYLSLSIASDLGLTKPPYIMANPMKQYINQGFTNPVPLSHFLPSAMFARSMEERRTVVGVFLATSVSASYFQKMEFMRWTPYLDECLDLLETSKDFPTDLLLVHLVRVQLICNKATLQNLNTIVGDSNSQLPVEFYTKTLKSELDGVERSIPPELKENGMYLVIFVPLKLLILDATLAIYSHFISALPPATTIPSNDPTFTLNQLTDLSICLKTMKTWFSIYFDLSIFPISSYPHFAMSTLAQIAHGIVTLYRLSTLDSSTLGFVWDTKMVRRELDLGNLVSILTERWGQVPLVVGFTGAEDGIGCWHYIKIRTAAIGRWWEGKLAAEAVEAEKQTEKDRQKEQEGSNFEETGKESPYQAEPTDFGAMDLDLLDDTWIRDFMALESFQF</t>
  </si>
  <si>
    <t>&gt;3304_g</t>
  </si>
  <si>
    <t>MGVLPLLALLGFFRLASTANSESCTFDDISPAEALTWCSCNDGFFCAKLDVPLDYQNPSLGRASIPLIRYPAQSDSSDGPYQGIILLNPGGPGASGVSEALNNGSTIQTVLGTNWDIVGFDPRGIWLSQPLANCSTNTTPERSFSLSSRSVPRVSDDFYEDFIESGKELGELCEKTIGGDNDAGPHMSTAVTARDMLSIVDAYAETEDGKRAAKPNTLLNYYGISYGTFLGQTFASMFPERVGNVVLDGVVSPEGYLANYTSASVLHVDGIIASFFIYCHEAGPPVCSYYTGSTPKDIYERFNRSFEQLDPRNAEDECWQNATELEAALLGLKIVMLTTADSPSSYFTQLSNVLVTLETAISAQSLTAWTAELTTIFGDPDTLYPEYSLGVLCSDQDNKLYGKTLEDLQPEIQQLESETIIGEIWSKAVLGCTGWSIKASEIFTGPFGGDTKTPILFVSNTYDPVTPIENSLSSAPNYKNAQVLTVDGMGHTSSASQNICGYTKVRAYFQTNQLPGNDSFCALEAGPFNIVLNGTLEDNISQAGLSNLLN</t>
  </si>
  <si>
    <t>&gt;8345_g</t>
  </si>
  <si>
    <t>MSLPSNTSSMRAQKGSTYSRCSLRVSGTKHARHTSSRPSSKCSQATSRSHRSTGTASTQSNATSHTSTSSYGEPGGSQYTLPQSSYYLPVYTNEPTQYATEIVLEEDQPIPQSQAAMQTQTSASSNGNTQQILAQRQYYRPPNSQSTPLSSPAAISWSATDASEERLRLGFPRYESLEAERLVYERAVSYDFSYRT</t>
  </si>
  <si>
    <t>&gt;1957_g</t>
  </si>
  <si>
    <t>MHRSHNNAVIETRTTKPTLMTRLRGRNAKTRTVKTTTTIEPVAGHSHATRSSRWGRSYGTSRRAEPVVHRRRKTSLGDKISGAMLKLKGSLTRRPGVKAAGTRRMNGTDGRGSRRAY</t>
  </si>
  <si>
    <t>&gt;10804_g</t>
  </si>
  <si>
    <t>MPTNAEIATFEDFGLNDVQRVSYRPRRVIEMVEPDPKWPSLFLLIAQRIQAALGARALAIEHIGSTSVPDLPAKDVIDINLVVADPTAEGNYVRDLEDAGFQFLSRMKEHRFFGLDEPYANIHVWGPDSSEIVRHRIFKEWLLDHDDDRLLYAEVKRQAALAAQQAGDTMNEYNERKQPVIREILKRAFAAHGISES</t>
  </si>
  <si>
    <t>&gt;9599_g</t>
  </si>
  <si>
    <t>MTSIYSHPNFTAPFASPLASVNLLGISLLASPSVTAVSDSIIVTITTTPSTTTLPVNASSVVTSSPLLPRGDLRIDLEEWCKEAQRNTNPYYQWMRDQEGAEDVKSLGTRDTNAATNWYCPLPTSLLKYQDLDSDVVQLFSANGITDLRTNDPNVSDMEYFEFNAQNRADSGVGEWYVAYSASYMRRRSNNTVLQDRGEVNQFAFDFAQQPNFNCNAKQGHCLDKEEGYRAYRALYPGHENRPLARRVYFMLYQIDQMAQKFNGDIESLNHLNTWFQELAPNYVRQYTQQVDDKKSALCSFLHQLVDQLITTTVSMGMSGVDRVVGDLINSGGPLDKLIFSAHTRGSLEAMGSALNLNGQALLEGMANHKGNIGFGFGINDPKAPFEFNSLNIFYQMLKEYGNSYSKDSIMAEMAAHHIEDMGGEMINGGVAHGIMCNEFEGNWQDLNPQNVLKLKTYLNNLFDETRSLMLFSYEQMYMGALAITGITPEDIPVVSYFSKMAAEKKWFGDHSIMQLQNKWHLVEQEMKIRLHKELVSGMLSNGQNFIQCTHNDNAPGACAYASSQTSEFERSIFCPKPVDDPRLICMISRWLTQDHGSRVVSFNGLDTISRDRNFPTPNKAFYGEVFKSYEMFGNNGTFSAQLLADTLLSEPNTGEIYLGRYHMPVCISDDLLSFENWNRGHSGVGGSGTSYRFPSTCGNFAADETEQFMSQLGVGVGSPLWKFRTITNNTNGLYRDRIMRNLKDIPSVNRYLSLCSRHLHWPRHKERLANNFHVYQNQDADCQLVRDAVAGKTEEQANQAFCKNDMGHSIFNHKRGERDHVEVPEVPIILRVENHEKRCARWLKKPWTMRELNKY</t>
  </si>
  <si>
    <t>&gt;6694_g</t>
  </si>
  <si>
    <t>MPQPIIGIGHSFGSTILLNLSLIHPRLFTTLVILDPVIVPSSGAMTFSGVPALSSTYRRDLWPSRSLATASFHKSKFYQRWDPRVLSRWCEFGVRETPTPLYPDSRGEVTLTTTKHQECFTFVRPSWDGRDENGNINRKALPDVDPTVIYKTPFYQPEPPITLNRLSEIRPSVFYIFGSESDMSFPAAVEQKLNVTGSGLGGSGGKKEGRVDGVLLEGVGHLVAMEACEKCASFSVEWIGREMLRYGKERREYEEWTKKSFAEKTTLSEKWKRSMGPLPGRKVSKTKM</t>
  </si>
  <si>
    <t>&gt;6612_g</t>
  </si>
  <si>
    <t>MSRNSRPSRSPNPPPIDTDRTSDPSSNSKTPSSGVSSQHSSLSMPAPKKYNPDAHPRRRLRSQYPRDHAENHVEYILVASFDIDKGPVMEHQYPVAITGDEHMLAELMLPDQAHVRNQDWTIFFLHKDTSQEDEEAEQKEERRRRRQLRKDRAAGLLEDDDGTESVEDDLGEESAAEDSSDDEPHGGEGPPLIYVLNLVNTKQDKTAKRGAVVRSMAICTRHPFLHIYKVSFFLLALWHVFLTIVKPLLLLALEEYYKSPHPATLALLYAAVNTMDLSLMPKLSLLERHLLQASDNKDLFVEKFEQMIKMRVAEDRGEDPEHIAAIAMSESPDTRVDLTRNGTKAHVVAHSMYSVPRDTHEFETKVMYNGIPIPIKVPTAISPETVGDFSLIKLIQTFAEPHAKAPQPFPLHPHLTTAGAYTHPIIVLANAMLTQKRVIFLGYNRPSGEVAEAVLGACALASGGILRGFTRHAFPYTDLSKIDDLLKVPGFIAGVTNPTFENHPEWWDVLCDLPTGRIKISNRIDPAPDTEGLQSFKVQNPAYASAVNGSSSHTDPTGDAAFIVDVLRSITARHGEGAIRAKWRDWVEKFTRVAAAFEESVYGASALYIGVEEAEPGNENVSGHGYVWNDEPSKMRELAGGVHRIEGWRNTRSYFSFKQVRDFKFLSMAFV</t>
  </si>
  <si>
    <t>&gt;6112_g</t>
  </si>
  <si>
    <t>MTGLKSSSFFELIKNRRSIYPLKAESPISDKQIQEIVENAILHIPSSFNSQSTRAVILLKSEHKKLWDITKEALKAIVPAANYPATEQKLNMFQGAYGTVLFFEARTPVQNMQKAYAAYAANFPIWASQSDGMSQFATWTALEAEGFGANLQHYSPLIDAKVASTWGIDEDWVLNAQLVFGTPVAPAGEKTFEPIESRVKVFGAN</t>
  </si>
  <si>
    <t>&gt;8003_g</t>
  </si>
  <si>
    <t>MKVFSSLLLLLQLSASYAHGPTVEERSLASEIWAEIESAATCAGCDADDDDVCEGAVGLEGPILAADLKAMTISSHTSQLFCTTFFGLCDYPAVTPYNLNLSVKPATSRPVTSGQTPLQVVHFSDIHVDHSYETGANYNCSKPTCCRPFTTADSPGNNDFPAGPYGNPKCDSPVSLVESMYAAIKSIAPEASFSLFTGDIVDHAVWLDNSTGNIFDINDAYSRMTGLPTVYGVVGNHEAAPCNAFPPTALTTASSTQQWIYNTLSAAWTQWIGATAASTSQSFGGYSVLSPGGNLRIISVNTNLYYRENYYLYERSMEADPSGQLAWLISELVAAEAAGERVYIIGHMPMGSSDTFRDGSNYFDQIVNRYSSTIAALFFGHTHKDEFEIAYSDYTAQTFSNALEVSYIAPSLEPGTGNPSFRVYSVDPVTYAVLDFQEYIADMSNPDFQTTGPVWTEYYSAKATYGPLLTPSLTDPTAELTPAFWHNVTVVFEDDDAAFQAYYIRKYRGTYDTACTGTCKTDEICQIRAAQSQYNCGTITPGISFKKRDERGVFERSAAGVIEPSVCEGSLLRPILARIVAEDGLLERAVEMAKAKAEARK</t>
  </si>
  <si>
    <t>&gt;1680_g</t>
  </si>
  <si>
    <t>MTTIEEMETIFDDHPTLDGSLDDFEPTSSEINQSPRFGYPSHHSGFRSETSSEMAESVSGGRFSPPAWRRDGNGKRSSGFWNNRPSMLGKHSRENSRESSPEYEDADDGQDATLAAATRTRLPTGSLSPEKRRSPSPSPYPSGDVDFGKTFGGEIKPEEDQQVDLPSENSNNYIRFAMRAEVQHRAEPFEAAYSILKHRWNVITQSWSSLITSLVVGLISILAVQSLFQPALPPPVPDLVKVAGLAKAFEPLIFYSENGIQQIGDLQATGVAVWDLGESVRSTNMTSGPIIVKELDGLSDSLKTLAIELSRFFANVDGDVDGIIIVMDWAKRELTQLRLLPPSSLTSAYDNFHTLMSRVGVFEGPAGTPTRLGVIATQLFGPTSSQRTQRTLQRTFTEFLSVLEEAINSEIQHALALFSLFESIDRQFLNLARTVIREASAQDNLQDDMLSSLWTKLLGPNAASLHKFEKNKRLLSNIRSKTVLNKSILEEHNGKLLTLKANLESIRRKLVSPLVRAQNASTIGVEEQIRGLEEVSGYLGGVRERQKGKLMEMLYGVGSSGGRRVVVSSGGGEIEGRWDR</t>
  </si>
  <si>
    <t>&gt;9520_g</t>
  </si>
  <si>
    <t>MDDISEREAIAPIASTGNAIFDISAFLEATAVKNLARRTHNTVRIVDVPETNVPSPLAANIAPGQVERLREVLAREGGKRGREKWEAWKRAWDLWNGWYIEGRASATWIKEEYKVLKNAMEGERRVIAGNDISPPQKKVVGGVEVDSDYQSSEDDDDDLPDYVDEEEDERERMIEKGTARQDSDEGVFESGRKEREKGDITVWASEEPPSRKGTVFRKILGKERVWVGNVEEKLKRSRLVKTGRRELIKRVRQVPGQGKVHVEKGNRVKLFERKGKNMVATGKTRVLTEDEIVEGQQTEIFEEEVSEVEVVEEEVSGEGESWIEYEWEEVDAKATSKTEDNGNTSWVGHTHMRGGDGDAVIPQLDVFDAEQETSGESDEDDNEGEGDDPPTNPPGHIMDSPLNELYGTEESWNEETSAKSHQASRKALRELSDGPIPFPPAKHVRAKDGSSGGFKAMKDLPEYKDAGEIIGGLKREDALQNSLWRPKDVGEIEGKPNIQIDRRFGLKSNPDLEVDGGVDCGRSPYPCLRSIAEYFLKRDADGDADSDSDAEKTYLGYLKKKKWDEVTGTIFNMPISNRERSERERDMEARFGDWIRDKRDAPRNESVFPLDIRRARNMKYKKVEIPLVGADEEENVWPWHNPAKSYPHLKKDDPWWVTKDQRHKRDIPPRRYPTFQADHGKQELIYIDDTLWRKEYEVDVAEEEMYFATNLHGGLLIINGQEVKKGQVAGPLPKFAVIETEGGQISFWWGVDGKNYGQELEPDRLTELDWERLRNQGGDFENIALTPGQVWMVKIKDRLRRERSGDDENDDDVWAKWKRGQSTEKQVHTDNSISGSGGSRPESPEYGVWRGERCEGKELHNPESFYNEQDELKWLYTRAEPMWDIAQAPIPVLIEPAPNDSWPGPGHFAVDTPWIAAQKEREQSWNIISEELVEAQRSLTIQLQEEKEKWGSIQEAELKNIATARREEIQAARKKIIENSGQKEILEQKQKELTQKRNELGRLKKKTEGATPKKRNPDVLGELPGPPNKKPKIPVPLEHLSSSRNKDFSYYYEIKKAQFYDKLEEGTRGKDPVAAGLARGRLVKNYWRVLEEDEIQLATENAERKRRRQSPLSSAELVAKHAFAMKLGNPGTDHFRIMQTKFLDERQQGKGIWKRPLGDDSSENKEGPPGKKPKFAEKESHMHHKSLQAMINKWPESKYLNSKASVVQPHPPSISRNPISGVSVKYQNQSIPEEKQGMEGEETIRECSKGQGRSPKSTGWKNARELDADGKITRKSLLRTLDALRRDQAREEWLEEHEYTDIKDFLEWNKKSVDHDYDAEAVYHGEPLHEDPEKNKDMKTKLHRLRRDMLEAAKMGLARCAASWEISEDEAARRKGYVDKDYFLRAKIWEIPATCVQSGEKSNLEWKKSCEDITAAEEWELLLEKQKAGSLLNPLHVSPKSKRRFAEV</t>
  </si>
  <si>
    <t>&gt;8214_g</t>
  </si>
  <si>
    <t>MKAAILQHLRVLLCGLCLLISCRGFPVYATPVLSFNVTNHNLSSIRPNNIAHNATALALEGRRQLGTSPRSTAAGTILCHPASQNWGSAKQEVIWEGIDYLQQDNRVCGADAGPGNCDRVSCSYGSGIFLCNDNTFPITLPCSLVAEYGYAINSECVKSAIDDGIAGQAFSVAKWNVVVRGAGC</t>
  </si>
  <si>
    <t>&gt;4604_g</t>
  </si>
  <si>
    <t>MSSPEKPSASATKEMQLCVAIIRNSDISNINWEGVKIELGSSTAHAAQCRWSIFKKNNNLGGLGNKAPGKAASRDNSPVKNGTPKGKANGINGKNTLSKKRKAEEMEGSDDVEEEDGDGQQLKKRKKGVNSKVKAVRKPNTAKKVELEEDADEEVNEEVESDELQEA</t>
  </si>
  <si>
    <t>&gt;7616_g</t>
  </si>
  <si>
    <t>MHFAIGLSLLVLATLTAALTSSTEFPLLQRQSNTTVSTPTPLLILPLGDSITFGYGSTTGNGYRFPLLSLLTSNPSNITSYNDTDTTFIGSIHSGNMTNNANEGHGGAVITEILKNGTNYLDTLDLYPNLILVMAGTNDMNMNLSVADAPERLGTLIDTLLSICPDVTILVATLVPSMTEATEERAEVYNSEIPGVVQQRVQGGYRVGLVNMTAFVTVDELTDALHPNDAGYAKMAEAWYGGILEVEGKGWVMEPGQGTGTVDPIADSTGTATTTTTGSSATATGKKSAGGRAAAVEGSWAISLWVVLLWGSGVAWLLL</t>
  </si>
  <si>
    <t>&gt;6053_g</t>
  </si>
  <si>
    <t>MASRLASQRNPPKARLTLEQLAAYDDILTDALVDHVYFWTEIRKNKSSYHLSRGIREEDVTSILQKCVVIEKNAAKAEGQLLELPGLKKFLAGLKTGKEKDDFRRHLRRYINIYLPDCPFEVSTTNRYTMVTHEAAVSARRFIKKGEVVKYLCGTQVIMTEEEEEVARSSRRDFSIVVSSRKKAASLFLGPARFANHDCGANARLTTRGVLGMDIVAVRDIEIGEEITVTYGDDYFGEDNCECLCHTCEKECHNGWTQVLDDENNPVPKLSIETEAESSAYSLRKRRKRESSYLSERDQSATPENVIIRPYVPKRAPRSFSHFKRTESQMTNSVSFSPVPSPPQKRKRGSNVIYPSPSPMKKAGESSLKLEDSQLNLLDMPSIQDSLMAENTIKSEESHSPEGSSSTPHQLKKTTESTLESEKPQSIFEMPLTQDPPPMTQGPSPKELSATQQMEKTKEISLKPEESKLSLEIPPTQDSSPVTHESSPVSSASDSRQRSLSPGNSADDQTGTDATSVDEDTIIVEQPAILNHDNAKSRKRKYVSMSSLKKATKPIHLADSTSSKHAAVVNDDSESEISDVPSEYFKDFSVDQFMNDLSRELVKAEKGDTITLDSTLQRPKEKTRSKKRASIPVPEIDKDHAPEVRYPGDYVLTSKLLSLPESKWINFRVQDARDIVNCMGICGQRQINRAEMTQKSES</t>
  </si>
  <si>
    <t>&gt;3597_g</t>
  </si>
  <si>
    <t>MASPSFLRCPSRPDLYVCARCAFRATQGQAKTVRRWASTKYLAKVANAEYEWSLKAQQIKEGKQKSMLSILEERGLVKQIAGDRDHLDESMRDKRLGVYTGIDPTAPSLHIGHMVPLMTLFWMYLNGYHAVSLLGGATSKIGDPTDRLKSREKTHSSVKTENMTRIHYQLKRLWVNVEAYGKKYGYERDWAWHRELENNSAWWNKLPMLEVLQTLGPGMRIGSMLARDTVKNKMTKGDGMSYAEFSYPLMQAWDWWHMHITKGVSMQIGGSDQFGNITAGITAVKYLSTHHPDPNVRALAQTLEPLGFTVPLLTTSSGKKFGKSAGNAIWLDNDQTKSFDLYGYFLRTPDSEVAKCLKMFTFMPISEVDALVAEHMQEPHLRKAQHKLAHDFVGLVHGTYEADLVQSQHRQMFSKGPVELTVPLPDSDLKSGTVSLNNMPKIDMKLPRSLVDQKAMGRILFAAGLVDSVSEGHRVSVAGGAYVGGSPKHEPMNDGLVSWQQIKVWGAEETRKFLIHGDLLLLRKGKNNIRVVRVVPDEEYVLSGEKYRGMPWSVWREMVEKAKVKEDISEADRKAVEKLVEDEETRRLLEIKDEEAKNLVEEAKRLKRATRTEARVENLVDHEDTKNLVEGEEEAKDTKV</t>
  </si>
  <si>
    <t>&gt;1734_g</t>
  </si>
  <si>
    <t>MSSQPLINGSQSQNQTSFSRTTWFCSAALSAIPPMSKKTSDTLVGLCAGRAAKIQVKHREALSIFRADSIAPVLPAIDEEDPDWAAAVGGSIVEERPPRISSRKPWETDNFGITFRARYDSEDLRTKNTTSSHRISPSKSTISTRSVTKSPPTRNSSGFNSIEDGQVSDISGFCEFNDNRASELFPITSGLMLAIYPQEIAEKDLASIRLHSRGLNTPRSVTLHSPTTSERSFPHDCQKSGLSALFSSTAANSFKDNDELTRANIETSRNGRPAANNQKSRVQWAALPPKTSQPRKHAKESRLAHHPQSRKTTASEVDISEVNSIQHDQDTQSPSHISRETLYRTKYRDFNQDELHVEELKIHSWAKNHAAKWKQNCDERGARKLEGPEDYKEGLEQKIPIELMPHKWTPSHRNLLAQEAPGTSTQHIAQNETQQMRTRVDKWVENHLNINQRETKPGKSEFNRAHREVMEREDKRKQQMLMEERQRLIERQQMQHSGGQRPKIQLCRAKSAASIRNRVVRTMNDTPTRARRSTSTGLTTRPSHVRFRNSQGTALSNRQQIRNDSSGIPAALIAKGRTEAEERDTMNENLAGRFTKQRKGKMINQAGVTTDSIQDDGGNASLSFRTRYKMAVQAESAVESDSDFEDESDEQ</t>
  </si>
  <si>
    <t>&gt;8730_g</t>
  </si>
  <si>
    <t>MARKLPNSDGGAPNCNNCQKLQLQCEKPIIDYRFLIHAVEVPASPPDLASDTSCEIQADAIAIESAGDPACLCIGEATELPQLAPRVALENPEIARFFLHYIRVIAPFYDLNDATNTFSTDVTTHSLEVPVLFRAIIALSSSHYFKVMGTSHEISFAFYAACIKDLVKALHDSSNIPGDYLAAACLLQLYEIFNESIESSPCHLLGAYSFLTVIDVDLKTWNLAQAGFWNYLREEITIGLASNRLVRIGKDFTHLRDMLTRETVGDDMRANLITYILARLVNLYHTFNGENAEGTHCRTEGYNSTWRDLNMDLTLYSENLPSTFLPFSTAPKPGNIFPSKWMRKPWHVCALQYVATAKILLALSSPEHQNENSNSTLHVVQKLAIEVCGLAFTNEDLAATLNSFGPLLFCGRYLTRDDHQAALEAMLIEFGKPTGYPMEYNIKNLKEWWAQSTAV</t>
  </si>
  <si>
    <t>&gt;5141_g</t>
  </si>
  <si>
    <t>MPEIYDRTGIEYFAIPSFTFSSGITLDIKIAYRSFNPTSPKTVLIPTCYGGRINDSLNFTSGSLSSYHVIVVAMLSNGESTSPSNNPFFPPNYTLRYQDCVNAQYLLVTQHLKLKSLDAVIGFSMGAQQAYYWAAMHGSGSDPFVKNVIVICGSAKTSGHNYAFLEGPISALSTSHDYANGAYRRSGVKPTQGLRAFGRAYAAWLTSPEWFRQGLWREFGAKSLKEWLYPPEAPFETWDAEDLLVGGRMWQAGDIGSIAGDGDYIKALQVITARVLVMPSLTDQYFYYRDSEREVKYLENGIYDPIPTIWGHIGGGGANAIDTKWMDAHISKFLQDS</t>
  </si>
  <si>
    <t>&gt;5157_g</t>
  </si>
  <si>
    <t>MSNQNPQDGQQGKPQVQACRYKTGKTLGAGSYSVVKECVHIDTGRYYAAKVINKRLMAGREHMVRNEIAVLKRVSMGHQNILTLVDYFETLNNLYLVTDLALGGELFDRICRKGSYYESDAADLIRATLSAVAYLHEHGIVHRDLKPENLLFRTPEDNADLLIADFGLSRIMDEEQFHVLTTTCGTPGYMAPEIFKKTGHGKPVDIWAIGVITYFLLCGYTPFDRDSNLEEMQAILIADYSFTPIEYWRGVSLQARDFIKRCLTIDPTKRMTAFEALEHPFVAGETTGKDGKDGKGSDLLPVVKKNFNARRTLHAAIDTVRAINKLREGQGGMMDGVVSSDPQRGARPLQHSNNDSGIGGMENTMDAGDSGYVTAAGGASGSAQTNGGETPMRGVEYMSGQGQTDAQIDAQTRRIAETTRGLWNAGATKVAGR</t>
  </si>
  <si>
    <t>&gt;2941_g</t>
  </si>
  <si>
    <t>MSGLRFLDLIKPFSPILPEVQQPETKVPFNQKLMWTGLTLLIFLVMSQMPLYGIVSSDTSDPLYWLRMMLASNRGTLMELGITPIISSGMVFQLLAGTHLIDVNLDLKSDRELYQTAQKLFAIILSMGQATVYVFTGLYGQPSDLGAGIVFLLILQLVIAGLIVILLDELLQKGYGLGSGISLFIATNICESIIWKAFSPTTVNTGRGPEFEGAVIALFHLLLTWPNKQRALQEAFYRQNLPNIMNLLATLAVFAAVIYLQGFRVEIPVKSSRQRGARGSYPVRLFYTSNMPIMLQSALSSNVFLISQMLYSRFSENLLVQLFGIWEPKEGSAQLFAVSGLAYYMSPPLNFTDALLDPIHTVVYIAYMLVACAIFSKTWIEVSGSSPRDVAKQLKDQGLVMAGHREQSMYKELKRIIPTAAAFGGACIGALSVTSDLMGALGSGTGILLAVTIIYGYFEIAAKEGDMGGAMKGMVMG</t>
  </si>
  <si>
    <t>&gt;2757_g</t>
  </si>
  <si>
    <t>MDYLPEPAMPSSLPHTYGGNAAFHNFHNDYSHIQDPNLRRRLALAEIDKVPFGWYHIRAVTVAGIGFFTDSYDIFAINLCTSILGMVYWNGDPVRGSNAGGNHGVLPINVNTALKTATYGGTVIGQLGFGWLADVLGRRKMYGIELAIIIFATLAQALAAPSQAMTMTGLLFFWRVVMGIGIGGDYPLSAVITSEFAPTRWRGAMMAAVFSMQGLGQFAAAIVALITTVAFRESFQNTTSYATCRGDCIVAGDRAWRIIIGFGALPACFALYYRITIPETPRYTFDIAHDLEKAQADIKAYMSNQKEGQVDSITQAQVQQRFGQHLTTPPASWHDVFAYFRQWKNFKVIFGTTSSWFFLDMAFYGLSLNNAIILNTIGYGAGKTVYNTLLNLAIGNLILICAGSLPGYWLSVAAIDTIGRKPIQVGGFFILTLLFTVIGFAYSSLSSGSLLGLYILAQFFFNFGPNTTTFLVPGECFPTRYRSTGHGLSAAFGKIGAIISQVIAQPLSSRGAKADCEGAACTPWLNHLMQIFALFMLCGTLVSLLVPETKGRTLEELSGEGNMEGGSGSMQLRGEGLRGWWNRYNPFQGGARAGFIYKTSPNLGPRSPGLLGKRERVGIMTSPELLAKRQRGLHGRGVRRNSAEGYSVSVVSEGRRNDENDDLYLKMEGSGALPGWGKGWGVQRGRNGGGSEDIMLMDVGKLLK</t>
  </si>
  <si>
    <t>&gt;1104_g</t>
  </si>
  <si>
    <t>MDVSELDAVWVSSKEGEKQKITRPLVVRSMPLAIERLKDRRPAVVQSMVAAARVDDNLWSRSPSFAWNTDTVPGPNITDKDTVLTLAQMTADCYEPEPNQGRWKDVGGGFNKSFNFGWETDGIRGYIYANVDSSVIVITFKGTSRALYDTGDTDLNDKKNDNLLFGCCCGQGSYFYRQVCSCSASTYTCNMNCLRSCLRKEDLYYAAIQNLYSNVSALYPNAEIWVAGHSLGGALAALLGLTYGLPAVTFEAIPDALPARRLGLPTPPCNNSPQARKNTGAYHFGITSDPVFMGTCNGASASCSYSGFSLESACHTGMECVYDTTKDLGWRVWIGTHPIEKVISDVIIKYDTVPECKTASEECVDCALWKETEEEYTTTSASSSISSSRTRTRTSTCETPGWWGCWDKTTSGVATTTETSLSTSTATATCTPPGWFGCNDNSMTLTSRTAFEIPSPTMGS</t>
  </si>
  <si>
    <t>&gt;999_g</t>
  </si>
  <si>
    <t>MADETLLRSPVMTEHEHGLGASGLRRIRQQPPARLPPSEASSRRSSIVPRSASMTHLFPTSRSGSMAIPSGPSSPTLNFTEDLSRFPSESLHSFSFAHQSDEFIHNRQNVLKRSVEFMSQKLGLGTSAGIASAQARVSGDQEMQGMLELLARAQLVGANNLPGSTSTFIPGPLTGPASTENSVNVFDASFVPRSESPEELLDSPGSSPITLHRPHLKLAAVPTEQTRIEQVKEESLSGLLTGSETSSRTPTNESRSTAKTSPPVTRRPSLKRTSTDTELISLQNRLMDALSQPFVASDSLHESLLSPTIPQSAGGYAVSGPHPMGPAVHGHSSRWAPAAQAIFTTECTSPYTILAANDLACLVFGVTKAEVRKMGILEVVREERRAWLVEKLTAPGSSPTSDSGKPSPRSPQSQQASPTSSTSFLLGRMSSGVTASLLSRPNSRQSPKSPRRAQTDDGAGSSLTARKKAVKGGLYHPSNKSRGVLLCGDVVPIQKRNGATGSASLWVKEKRGGLIWVLEEIHEDVAIVSVADDARITSIGGSTGPIWGEGSMKVGMDIGKLIPRLPRQGLDGKSGEIDYAEIAKRKYFTARNSGRVNIPCLVERVPGGTDLRVSSFPHIAGIMVLSESTLEIKSSNSVFSAALFGQEKPDGRPITDLIPDFDRILRILTEEDGVRLVDGLVIPEHSFRRARAFLALRDGKPDAASYFLRPDGLPAKHRDGSEIKIDTQLRVVKSEPIRRTFDEHVIEERSDEEDDQSPSILEPASELVYALWITYSRHIHASRANLGAASPLLSGLQTPPHQPSPGQTEITSPIELESDEERRKEQSHASLLTAQLQAATQQSTAAAELAVSHGIPPLIEDTPLLRLETVPDVVEPVHKKTIDDFVILEEMGQGAYGQVKLVRYKKNGHKKMVLKYVTKRRILVDTWTRDRRLGTVPLEIHVLDYLRRDGLKHPNIIEMADFFEDDVNYYIEMIPHGLPGMDLFDYIELRVNMEENECRSIFVQVARAIHHLHTKAMVVHRDVKDENVVLDGGGNIKLIDFGSAAYIKNGPFDVFVGTIDYAAPEVLAGKSYRGKEQDVWALGILLYTIIYKENPFYSIDEIMDRELRIPYIMSEDSIDLIKLMLDRNVDTRITIEEVLRHPWCTIEVDD</t>
  </si>
  <si>
    <t>&gt;7522_g</t>
  </si>
  <si>
    <t>MTALQRYTASVETPDTAFESNIDEELINNEFDSLIPQQAARDLNTTPSESSGLLALIGPAMLLGIIVKAFDIAFLMTSYSRLASDLQHFKDASWIVLTDSICSAMFVPLCNQYDFLAAFGITLPRRNWLFGGHTTFNDLVGKKHLAIWEGFVTCIEMGTSMAAGPLGALLYRRLTWHSVFYLELLFGIWAFVALYFSFAYISSCPQYVQSTLLSKGDSKVPRVDIEGWMLLIFAVAIPIIASTLGDNIINWTHPVELLLLLSGPMFICAFIFFEARLATNPIINMTPVFKLQYLVVLTQLFSVILIYNTITFVIPPYIQVRAFDEHSFEDWALTCVFLGFTTGAIFGGALVKADTFPVHRIMLSNAFLLQFVCILFATRTIKPELAQHAPLLMLFGICLGIWQSCLLYAVLSSTKKKWWPQSLALYYLVETFGADLGMALMSSIMRSVSKSGIRSSLGESKTTELIITKAMQDLESLRLRDEETRVLVLAAFEQAIHVSFLLPCTMAALVLILATSMNLFHWKPIDEEPLQTDHREETI</t>
  </si>
  <si>
    <t>&gt;2060_g</t>
  </si>
  <si>
    <t>MSSHLTQSVFRQLLSNKPLKFRCPRQSALLRLNRNTLLPITRLSQRRTLFGFSKEQPREPRDAELDPGLDKMLELTQRGRMQARPPPATELVQAWRTFFRYKIEMKADVKNILAKHVLRTFKHLQTLAGSGEEALTIKDLQMARTVLAIIPEDGHDAHQELARLLYAEFLKTPGLPEGERRVNFTFLVDVLAHTGASAEARDLLRQWVDKFPSEFPFLNAKSGKISHLKLWECILSGFVRENNEEELLKSFDMFTGDGLPYTKEVHEIMCTFFASKDDIVRTKDFYSRPIIKKSGKTAMPRNAEVVEAILQFCIRNNELEWCKTVFKDLVDNTPVKRNWDVILRWAAGVMGKGVEDVGRMIQVMIQKNVDGTLSQPPNIETINGLVDLAMSQNNPYLAERYLALGFKFGIQPNARTLILQMDYRTSANDLPGAQAAYEALRSQEIVDNEDLPAINKYIRALCLNHKVEYNRIKSILADLDEREARLDADTVSSLSTVYLERNETDNVVDLLHINSFHYTIEERQGIANTFRDFCLDRKNTTVRVWHAYNVMRQVFDETSTKVRTQIMNEFFFRRRCDMACHVFGHMRQHDLPAKRPVLETYIQCFVGIAQCAEREYLDTVHNMMKMDLNIEPNTKLYNALMMAYTACDDAHRALQFWDDITNSDEGPSHRSLEIVFWVCGSRPFGDKRAREIWEKMRRLEVEVTGEVWAAYVGALAGQGKLEEAMEWVEKGEAELGLKPTVLVLGTFYNALPGQNRKDVVEKWARENYPALWEELEKLGQTEYEEGYVLFNMMRNWNP</t>
  </si>
  <si>
    <t>&gt;7050_g</t>
  </si>
  <si>
    <t>MVASRTSSRPSVRSFDNLTKAIQSVDYFTEDQKKDLSTGIRSGKQAFIRALLLPLPPNLHTLKIEAPSSKLWCYLEVAVVHAAIAHSVNLPCKAFGKLTSVDFITHDISTVGSTVDEDYSMDFLSAFMALPQMNHLSAKFINGKDFIRKPALPPPYVTSLCLYNQDISPQAFKNLLEQGAPLKIV</t>
  </si>
  <si>
    <t>&gt;12157_g</t>
  </si>
  <si>
    <t>MASGVPHQQEFRVRELATRSVLLFPTRAQIIRDIKEIALHPGANNIIIDGLAPTVDEHSIKVEGTGSATITDVAVDLLPNREVYEDIYPEDDEDEDDESEDESEEEAEGMKALNGKIEKFQVELLKEQEKINSGNKRLVICDQLGNSLNSYRPTPPEFEELLKAYKTEREKIFHEHEIATAAVSEIQREIGKIEKEKIKLAKELVKASEKARKQKMKEKEKKLRKKAEILKEKQRIKAQRESFWPKKVYRVTINLEPSSFTPSSSRRSSLNGDTIVNLATTTFHEPSSIPPKTGEISLSLSYITYSAFWSPRYDLTLSTLKNSGLLEYGAEICNTTSETWTNAKVILSTSQTTFAGLTETIPDLLPWHVRLAKGIHNDSALFSANELQARKKEWSTSNNEAKKKPREENFGLDTSANTTVETAVKHARRSSTRAAMCIGIFIWCNFLCSSRAPGGQHIPYAGVGRMAVRKSSRGAQFEENEEVNDEEVDADLSGLFDEGAPAPAPYSLTFEEGAWEESGMTTTYDVPSFKTLAPSNSTVKHKIAKIDFKNVIFSHIVIGKLRQVAFLKARLRNASKITLLKGPLGLTLDGSFLGQASFPRCSAGESISIPLGVDPSITVHYPKPTVRRSQTGIFSKEGSNVFTRMVTVTNTKHNVPVELTVLDQVPVSEDERLKIEVLTPKGLRLEGESVKSGLGVGAVADESGKGTAKDVRASVYGTDGKIVDGKGGVPKWGSAVATSKKGGQVSWNVKLNPGQGVKLILEYEATFPAGESIIGV</t>
  </si>
  <si>
    <t>&gt;5278_g</t>
  </si>
  <si>
    <t>MGFFLNATCNSTLDDLRIGTSEEVLAGGMTFHTIGIIIGAGFTLIAVLFSFYLIFMHAIHYTQPREQRHIIRILFMVPIYSVASFLTFVYYWHAIYFEVMYECYEAFAIASFFALLCHYIAPDLHQQKQFFRTLKPKPWVLPISWFLKCCGGERGPWRTPRSGLTWFNIIWTGIYQYCFIRVTMTITAVITQHFDKYCDQSYSPVFAHVWLVLIESAAVTVAMYCVIQFYIQTRVDLAPFQPLLKVIAIKAVIFLSFWQTILISFLTSSSINIVKASSAIAVPDLKIGIPALLLVFEMAVFSILHIFAFPWKPYSDDAVAPIGPDKVGNVIGPKQGGFLGIKALADAMNPWDLVKSFARGVRWLFVGLRNREKDSSYNTSAYDLNNPNNENDMTLGVGADGYKRSDSLPIANEFRRSKFGMPLGSSTKLDDEGAGLISHAQPNPGAGGYMPARERYDANGQEIRHGPSYDNSPDTSPDRLQGRNPPPGAIRRQENNMYGEGIGMAITAPPEPYRSYVSPEPYAQQNPQSEAYLGQKRQARQQAPPPSQQWANSSQPIDNSAHPEVHNALWGSRPPPNPRDQEPF</t>
  </si>
  <si>
    <t>&gt;1397_g</t>
  </si>
  <si>
    <t>MVLESRGDQRHNAMVGRRIPHPTSTKFYDDEILPPAKRLKTFESTDEEDSTNVSSNEAIPRDIRGFRDEIPDSDEETSSEGDEKLAPQHPTELESALPAVKLDKEAIQEYEAMRAAENIPEDLKSRVAGRAWTKGKTSIYVDAFNLALETVLEDEEHLFDEREMEIFKQWRELNYESQYLYVRLFLRKTSAWHRISKLSYYGDISDIVVAAKDLQVVRDLPESSAEIPVYPAELEPPEDTILGSTFKFADTSAEVITSLEEASTLLSLEELKSIAKEAKFQGKNKAGLLKAFRNMSRHQSGLGWVGLKRSDSEQTVAYESGENDDISVEDMNRDKHYLGKILDTTGPCIRLSLAALKLFERVHLVFYRSTEWTEKSLTTIILARISRRNFPEYIVSRSANIFPSRTDLLEFEAALRTQFRVDNILEFNGNPGKQGLEEVLSVLEEVYPRWKALLEEEQRKEDRVYESGEGAYLRRFSPAWVYTRIVHKGAYVLGRLKMHERELEVTSELLGQRLFHASRRGGWYQRKALLEEHYMYALKPPDGISDPEQQKKYWKKVSLRTCESGLQDRDCHMIYHYDLQKRIRKLEKNLKIPMREKHIFNHVLLEKPIEVTVEGVQIQREYPPSQKQGSTQGGEKQRSTKTIWVDEAEGGGECSVEAMCLSDYRSRGFKGYHSEGGIIRTLFAYLFYDILFLYIPNVFQTAYQTCPLDLHTDAFFPSRYSEINHRLVEIANGSAASIISTVHSAHSENRTCIIGLNWDFELGDLLEIAACFDGQALATVCKVMAQEYRVRGGGIPDLFLWDVREKGVVFAEVKSENDRLSDTQRMWIHVLTGAGVRVELCNAMAKEVKVVKFE</t>
  </si>
  <si>
    <t>&gt;4038_g</t>
  </si>
  <si>
    <t>MSRLARQGSNTSVSSTSSIDSSSHHHILSQIRQTPKLSTWLEQAWSPHNSPHERIATGTMRMGMAVFTREIMEMHIQQAPDVRGMLDCLPVADRSNLAFIGWRQKLGTWPLTKHQAWTAKEFAC</t>
  </si>
  <si>
    <t>&gt;7446_g</t>
  </si>
  <si>
    <t>MASKPRSQKAPLIDLTNTSESESDSSHPPRGRVGASGARYSDNTIRGRSARRAKPFNVGRAAVSRTETRVPIPIATPNEPRKKHALSPATLDDGAPEKRRRISQGGKRLPSDPLQSQDPMLRRTSSSNKPATIITGQSRAEASYGVSGISPEGRVQKLRHTVGINTLEEWAKNFIKESIIPIVRAAFRKHSDTISKEMRTELGKSVTEKLVLTSLFTQNLLANRGVMSEDYVKIITKEAKKFVDEEAFKFIKSRERSLAVNLENWTDKPQSLSSAGSSGEDEAFEEPADYRMQRTTSRPSSISPVSPPTSYSNDLTEDTTPPDPPKDSRRRRSTRTVVQSYDLVHRRRARKSRHSENVINEPSLGVLDKDHDQTSTKPQTYADDESSHIRLEIPQAQTLPFQPRGLRPKPQPAKKTRKLVVKSARQDSRNSIAKHTPAELSPTQKPKITRFPLTWLLRQRDVDGMVPSRARRGESSFRTIATNYLEDGLVRLSEWTDCSGDIASISWTSEDTFVCGALAHYDPHNQQYNKPGNLLLGSTSQDTLRAFADHRIVRPLVAVTENAENASEAMRHSQAPWLYTSVVSTAHRDIMRYHKVRGDYEPIGYCKTGGFTFTASFDKTVKVWSVSKEGIEMALCGTWNHEGNVNFVIASPHHSFVATAAAINQDAVRVYDFDENDIPRCTYNPYGGNRASQQIGEQEKAWAYQPATIQWGQAHQVRNLLLVGYSPRSETGFDIDIPDDKKNTGELCVWNAETGERVTIFGAHTQNVFEVLWHPDQPIFLAATSPSGNFDNDRTKTQVRLFCLNENGIFLIIKALDCPAIDINELTIWPSSDIQCYVTASCTDGNTYVWDTIQGDEAIHILEHGESLDNPAHDLPLELGDSGVKFAAWGRSSERFYTGGSDGKVKCWNVKAPARKAFIRTVLSVSGGISSGAFSKDFSQLLIGDATGKVYLLGVDPQLEEENHAQSLTLETNKRLLSCGGILPSTVRRPKVVIPHAEPEPPSDYDVQGFEETITQISRRFLDNGQLEFRESPSTGIYQGRNYSETRLFRRDAHLNNDPYQELIPEYLSKQQFQVSEKEEVLKVSRLPHLRSSDLTAHLKNVKTVFDDLDISKLTLDTKQALGSDRVELRWDRYILDYIPRSSRPSNDIFREHSIYPTSKNNKSYGNHSYILDRYSYDSSKEGSKEDTDEHTYLS</t>
  </si>
  <si>
    <t>&gt;2013_g</t>
  </si>
  <si>
    <t>MALDDILDGSNSSRPSREFAPSEPAIIQQSSKTSSGLERSNAPLTPFERWAMGRSPDTFNAMAGAVGGFTSGVLTCPLDVIKTKLQAQGGFRNQSQPQTHLVYRGLVGTGGTIWREEGVRGLYRGLGPIILGYLPTWAVYFTIYDRSKTVFTKNFGHDDSAAVNMASAIIAGGSSTIVTNPIWVIKTRLMSQVSSKSSFHKFRPPWHYRNTLDAARNMYKSEGMLSFYSGLTPALLGLTHVAVQFPAYEFLMKEFTGHGMGQSEGDDFNFFGKLSAGVLSKFLASFATYPHEVIRTRLQTQQRSLPSATQDYAVFRDPIEGPEYRRTTSTGEKAKSIIPRYKGIVMTFKTILREEGWRAFYAGMGTNMMRAVPASATTLITYEWVMKNLKEAKAEGNRKSEVGW</t>
  </si>
  <si>
    <t>&gt;9302_g</t>
  </si>
  <si>
    <t>MPSRRLRKVSGKREKVNVRMGPVQLRTLEQLDWEPLRKLKPEISNLESQTDISMRACDGEDGPRWTDMGWGSLSSRNCESVAGLHGPSSSGIIKEDLDPAEFADTLQLKRSLLLWR</t>
  </si>
  <si>
    <t>&gt;8195_g</t>
  </si>
  <si>
    <t>MATPDITLYTNYACPWAHRAQIILKELGLPFKTEIIDLTVPRTAEYLKINPRGLVPSINYNGTIVTESAIVSQFLADAHPSHILKTSTEEGGALQRARIAYFVDAYFSKVNGLTFTILQGSESEKEVTATKFVDAIVKEIEPLLQDAKPFFGGASKLTLAEVLTGSFLLRVLSFPKHGLFPKSVLASLETKAPAFWKWANAVVKEKSVTYIWDEEKVVAGTKARLAKQAAAK</t>
  </si>
  <si>
    <t>&gt;1315_g</t>
  </si>
  <si>
    <t>MLTQRATQLGLRRLAYGGSQASQIAFRRYAAPVAFGTIHARPVTTTHISTSSGQEILAAQRKLRPVSPHLTIYQPQIPWILSMSHRLTGIVVSGAFYLFGASYLVAPLLGWHLDSASIAAAFGTLPLLAKIALKFTIAAPFTFHSFNGFRHLAWDVGRQFKNITVIRTGWAVVGLSFVSALGLAVFL</t>
  </si>
  <si>
    <t>&gt;5049_g</t>
  </si>
  <si>
    <t>MPTAAWTGFLHSWHTLGIVLKWMCITVVGIPAAIVTCLLVAAAVLAFAILCLLSAAAGFYLFFLIFKGIWMISTRTRYWIDEIKFHRAERKLSTLPTSEKLSYSLRWPKYSTEATKAAERIPEGYMSRRVQESTITVSVGKMEIQVPKQVHLKINNEVLNHQEEERQNVDAIIITELPKMRECKICLEDHLPSNFPVRTPTTSCEHAADDCCISCLTRAITNAFETNMWDDIRCPVCNLRLKHEDIAALAPRDVFEREAILKLSMITDMMLSPFATP</t>
  </si>
  <si>
    <t>&gt;9670_g</t>
  </si>
  <si>
    <t>MSAKKPTGTGWREKLKSKFKDKMVHKVIKSGSTDVAAYKTSGVGPSTSSIGASKAEVATIELANASSSTKNSAVDNSKAGASDAEDTQKVQEVAHPSSSASATTSTPPQNTSPPDIPPPKAFHLQPSNTTPTPTSPSTNIISPTPPQSSPGDQLNPAPISPPPIPTQSQPTNSPPPPDLWSRALLKLPTPKQHLLHTLSPTHSPEEPLSNSITSLLNLTKTLKENLETKPQTYLFGGKRIIVKDVAVKIIFWLDKFKQVGDIVANVDPIHVGLPWASVRFLLQITVASHEQRGDLVLAIEKLACLIHRGAIYERLWPPGTVPADVLSGLQEHLVKLYTTMLELLTLCHHVFAKSSPGRALHAVINPDEVSKLLSKCDELELQVKHEADICESERSQEADREVTDLLEILRQPILRTDEKVLCLLKQVDDKERMEILDWISKVVYGYHHKTVKEQRTADTCDWLLKHGSFQEWQDSSASIILWLCGTAGTGKTFLTSKVIDKVQDELKSGPNEEGFAFFYCNRNEAERREPRSVLRAFVRQLSTIANKEDSIQKDLKQFYHDTRAKASEPTISDCKQLLLQLINTYPRTTLILDALDECEKRNRLELIEVLDYLLSEAKKPLKIFISSRPDGDIKEKLKDRDNIEIRATDNQDDISRFVKSRIKTHRKWKTMDASLQKKIIETLQERSQGMFQWAFLQIEQLLNLLLRSEIEDRLGKLPKGLEKAYDEICNGMRANEKVIANRAFQWVMCALNPVGTEVLLPAIAQNEACDTLQPLDDLDEDLVLEYCHNLLVIDPVRHVWVPSHLSVIEYFENHLWKQSAANCLVGSVCLLVLNSTVCYNREESWASSDASKDGEVDEQDPLDAKKFVPLSQYARHSWPTHARSSAGADDMERLTSLLNQFLGFPLESSPAYQCWHRMAEQDQWSQGKNDPIFNAPSPNYMGFRPASISGFAFCALGLDACLPNWHSFDWVKSDERTADQYTFLELAVLSDSVPTCRRLIESGADVNAQSYSRTGSALVTAASAGRFKMMRFLIKEGGVDVNLQLEQLEQLERLGYGDFESAHDAQLIMKASKCEAVEYLVERGAEINMQLQGNLYGSALAAAARRGSLTIIQYLVEKGAAVDMQLQYGEWGSALVAAVANPWKIELVQFLVQDAGAQANMQLRYEKYGSALVAAVAVKQGDGEKYKPLNNVQEVIEFLIIKAGADVNMQLDYGNYTSALDAAEKDGLPWMVELLIQNGARREECGIMVEEAGGSEGATYESLSEEKEGYLETRFETSVSAQQV</t>
  </si>
  <si>
    <t>&gt;1855_g</t>
  </si>
  <si>
    <t>MAQPSTPAAQVHSIFGGSSSNNPATAALSSSLTLTPASVASASSNNTFLMPNSPAKNRPYSMDGYKPKVTRTLGQRPACLVNASVTYCGNNQIYAFGGFDQYTDEVYNHVLRLDMVSHTWSLVDNYGDIPGVRMGHTATLYHGDKLLIFGGENEHRTYLSDLIIFDLKTAHWTQPAVNGPIPKGRARHAAVLHDEKLFIIGGITGHNNYVLDDICYLDLKTFTWSRAWRFVGRFDHSAYLWGDRVWVFGGLNEDMDKIGDIWWLDLKGSPAFDSPPPYGSIDRQSMRMAGSPRPAYAMTAPPAVGSSGYAANSSSAQVNPPSFQLTASTPVAPGTISSLKFVSGPNIPAQSSGMHFHVYTSGTLLDFVTPAATITPQECSLSSLDLDTLRWQKLAEGREFYKSGYRWHYCTMNEDGTKAWLLGCPSDPTQADLGPGGFEEYLSDIIEVDLRRFGIIGNNLAPEPRPEASSRLSAERTVIQPSKGLGADLARLFNQPPESGSGTDFTITALKDGEWDDEEMMSSTMMQSDSQEQQTWLDPSATTSPPIHVHKLILQARWPHFARLYNAQMAEFHTKRMHIPEPYTVVKAFLYYLYTDSIQPEDCEELSDVAGLLVMSNIYNIPHLRLLCVNRLSKELDVDHACIIWHCAGIANEDWLRKRASGFCLMHWGRIVRTQGFLRLPRSALVELSQSIDMEGRVVGGDELEYVGGLGGSRFGFGGVVRKASIGSNHTRGSSVDENEEMELS</t>
  </si>
  <si>
    <t>&gt;10648_g</t>
  </si>
  <si>
    <t>MASMTAAARDIPKPARDNLTVVAARSVPSTKVHPLPTPPNSLSPTLPPHGVNPYGTRSATAKVLDPIDSDLDLHDTPGVSDRDGSVPRGRDIGSPGFETAGAITPALLAKHHLPDILLNHGPLAIRHIMGFLTTAVPGFSGIPPAKARRLVVGALEGRGSGNDRAGLRGDVKFEKVGWGRWDARLKGHPAGNSRSPRQSPPLSTPSSYTNGVPIGKSGGKDDRARPNGPKSSWASNSAVFSHEDDTDVNMLETEADKMSLDGSCSSSEAPDEEELMDEDIDDVTDDEDWAAVGAAALRAPSYSGSGPGRNFLSAHRHTMGARGGRGPSLSTLTKPVPQQTGPQQTNNFDFSAFGMTSDSQEREAIEALLRLGSV</t>
  </si>
  <si>
    <t>&gt;3329_g</t>
  </si>
  <si>
    <t>MGPIPGNFPISLRAWPSAKGDGQQLPFIQRIDYERGGFLNVTEESLKQEIAEAEASSGDDDEAGNAPSNDGQAEEPDRNKGFATEEQIQWLDNALSNSEWLLAFISLLLSKDAPVQAATSLSEPFRQSTGMGTLGTDKLDKSPATEDQKRDNKKIARGWKVQALDKSIDSILASALRLEKEIQSETRYWEQILGVSGSGWKICRLPWDKSTLGVRFGFAEASSLFEKRSLAALRRNADGSICLSLADTEPQCLRVRIRVGESDTGSSEIPRAAAEDASIETLILQARNTIFDQELWQELNREARTIGSLGVYSRGNTLVCPLTPSKTAIIDLVPLSEDTAIHPSAPDDRIGSGILLALRLFLSYAHRQKHHYRTERDPEPISNNKKFIPVYNLLRPFLTRLTHYNILISLEDLLTSLTQLLKSASLNPQPTYTITPAIRVPPPNLPAAEQTLLSLTTNPEATATLTISPSFSMTIETRSYYPPTDHIISMFRITCSEALQEICPSPGVVNTFKTVKEYVFFAIACSLASLASAKGWETAQIGNIATKVLQDGKRSKLLGIQLESITSDNDYSSSSSSGPMAKNAGKTEGTIRMKVKWEYLGGDHPNPEPEIDMEMGVSPETKLRKRGEGAYEWFGGANGKREWDEGEGEVIRTFDEVVESAGAK</t>
  </si>
  <si>
    <t>&gt;5977_g</t>
  </si>
  <si>
    <t>MSWGSAVLRWCFGPPDRPSKRLNDGGHEPPRFRFICSTDTLEMIRAYRKIGSRAGGWALRRAQDQAIP</t>
  </si>
  <si>
    <t>&gt;5894_g</t>
  </si>
  <si>
    <t>MNDGKDLGKVSEKTDLNEKPLEAGSTSGGEAVVSSEPAETIPNEDESADYPHGCRLAIITLGSLGCGVAPNSTALIVGRVIAGLGGASIFSGAMLIISKTVPLRQPPTYTSLIGAIFGIASVIAPLIGGALTDKATWRWYFYLHLAISGVTVFFIAFFYQSPGSIAKPKSGWRAQLNQFDAFSTLLFVPSIVCPLLTLQFGGSKYHWANARVVVLFVLFGVLFVGFFLVQLWKGENATVPPRIFKVRNVWGSFVFNISHGASFFVVVYFIPIWFQAIKGASPIKSGVMNIPMVLTTIFIILIYRFFHRGRPPPTFHVDTSHPTWIGYQVLYGMGIGAGMQVCFVVVQVAVPPIDIPIAMALVVFAQTLGGAIFVSVSDTIFSNLLVQNLADAVPGLSPSVVSSTGATALKNVIAPQNLASVLVAYTTYHSNVFAKFDVTGLSRSVLIAQAAHFNAWSNNVPSQLSPIPRVDADGHMLLSYFTTKVPHLLAPFGNDSRISQFLLRIALTDETPASSAVLQGILALSSLKLFGGAEAALFKSKAISMLAASVKEGMHLSEHLRCLAASLLLGWYKISSSTDTADSWSFFVCGAIKLAKAMSLPHILGSEEVLLLDWLSCHTILAKFSTSHWGQSESCVYREPCEEDPQLRSVYSLIPDRSRIMSFLGCSLEFLDILSLICSVVLSRSNPNFLSREHKQQLDSLELRLISIRRYDDSTATTSREEKQTELVAELYRLAGLVYLHRGGRRSRVGYQPTESVLRNAFGIIKQLEYCESLWPLFIIGCESRSDEQRLLIHETFCKALKRRDTDNLRSIRKMIEASWIQDDLCEDEEIDYRLKINALMSANTVLPIFM</t>
  </si>
  <si>
    <t>&gt;8384_g</t>
  </si>
  <si>
    <t>MDTNYREDTTVAPPATGYHDIHHLPANPAIPLAVMPQQLEVRALEDDWTGVSNSAERRRLQNRLNSRLFRKRRGAKHTGVGAPSTCPTVVGNYLFQPKVHASESVSEVAPTIIAWGGPGDTKAAEYRISGSDSSASGFANNPPQRRTASTCLATLCGLPLEEAQGIIRRYENQVYEAYRMGSPTVDHLLTLVQFNVYRALISNATRLGFPMDWMISEDCISPFNITSSGYASDTYAPCPNSLRPTELQRAVVHHPWFDLFPFPAMRDNILRKGEDFDDGLLCVELVEFCNIPHERTGLIVWGEPWDPSGWEVSELFLKKWGWVLKGCWELLESTNHWRAQRGEEPLAFDIE</t>
  </si>
  <si>
    <t>&gt;1548_g</t>
  </si>
  <si>
    <t>MAVSQEKISVYSLSDLKNTSDDAIPAYLNSLSFTQSHTLTDVRLALGYTAFAICAATFYWDYTFGFEFTKLYTTIAVAIYTILNGTLTYWIWGVEKGTVYVGTNKEGTRISVSTKTEKHKPVYNVTIKITGKGEKKAKVISLKKPFTQWFDKAGHFVALPFQQVFASNVEVIGKADPTKVVDEKKKKVVEKEVGDAGKSLDDKWASLLAESSGVTLDDLAAGVETKASGGGKKRRGKKAQA</t>
  </si>
  <si>
    <t>&gt;8307_g</t>
  </si>
  <si>
    <t>MATIKNAASVLAQDSRGEIGRALGREASSGTPAKKKSRSSRDAAAIKRRCVSTACIACRRRKSKCDGNTPSCAACASVYGTECVYDPNSDHRRKGVYKEKIDSLKTKNSTLQTLVQAILNAAEDDVADLVRQIRTCENLDNVADNIVRQERGIEEEEESVGDNPAYTTTPPLPTFETELSGKMGELRLENGSVRFLGGTSNLIYLDPTDDDESYTQSELQQQQDKPLTSWTTVTSDTEVIVHLINMYFTWHYPYFTTLSKTLFYKDFLLGKQQGHLKRTVYCSSLLVNAMLALGCHFTNSPKGCADPNDPTTKGDAFFAEAKRLIVENDEYEKPKLTTIQALALMSVREAGCGREAKGWVYSGMSFRMAQDMGLNFDSGGMTNSKEPMDEKEIDARRITFWGCFLFDKCWSNYLGRLPQLPVSNITVPKYDVFPDEDADIWSPYTDNGIGQLYSQASRTRAVALQISALCEISSDLLTFFYHPQHLEKSVEGWRRDLPKELEPKEGQLPNVLLMHMFFHLLYIHLFRPFLKYDPSTSPLPSHISPRKLCSQTASSISKLMRLYKRTYGLRQICNIAVYMVHSACTIHLLNLPEKTAKRDIIHGVKHLEEIAEDWLCARRTLSILSVLARKWRIDLPEEALTVLSRTDAKYGFFSTADVPSPKHEHIIATPPSVAASPALTASSVTQPTFTAPQNQTRNQTPTQLHQSLYSYVPDTRSMPSTPPTSYPAVGMSTPISRNQASNRDPVSNSTGSINIANERLIFSTPYSRHPYDNISSPPRASVLSNTELPRNNSGVASEASGTMNRQVSPNTMFGSVDALVESQDWWLRDQANLAVGFDNWMGTGGDINGMSIPTTPGANGSILSSIGVGSDPMAGVGAGFYVPSVNNGNVDGFGDDDWGYS</t>
  </si>
  <si>
    <t>&gt;8286_g</t>
  </si>
  <si>
    <t>MGLSFGLGSNLSLEQAEPVLLKAIELGCTFWDTAVVYAAGVNEKLLGDFIRKYNVRDKVFIASKCGFACMNGGDKSVTNSAAHIKEYIDGTIERLGFTPDLYYLHRIDPKTPLEESIPALDEIRKAGKTKYIGLSECSAATLRKANSISPIDAVQAEYSLFETLHESDGLIETARELGVAYVAYSPLGHGWLVDDFPYKTPDDFAPDDFRRSGKPTPNPMSAKDTSTVVDCSSLVPKFQGENFFKNKAIVEQVKALATRKGCTTPQVALAWVAAQGFIAIPGTTKAKRLEENWASRDIDFTEEEKLEIRKLVNAAKPAGNRYGPAHQAMVGH</t>
  </si>
  <si>
    <t>&gt;89_g</t>
  </si>
  <si>
    <t>MSLPTSDFEFFTFASPLLLAETGITPEPIIQTASTWTHVGAPLSTTSLPPSYHTWSQGTFSSGDILYLFIPFLNFLHDFLERTHMTHYCLTIRAQKANSEFDIPRWHVDRRFFDSPQLSEEISEGEQEIEKRGESEKGGIRRPSCWKLATALLGPGTLFLKDGERGRQMQRDAEKRLKLEQRKKGHYAVDEDHVCTSFRCLGCADMAQNLRYELAEKIRKSSPEIVSVGRGEVAVFRVDGYNTCEGEPAMHSEPVMSGGDRIFVHVVPGREEELRHLVEGWGMEFPRDWSQGVLQDLES</t>
  </si>
  <si>
    <t>&gt;6483_g</t>
  </si>
  <si>
    <t>MAIINQVVVEVLKTVERQFQERDTPSTTTLPDATSFQSPTLTSEAVTMSSTSSSGGSSGPTSSPLLFFVALGFGVVFTNLWIIVGVKYCFRYNARNRALRNGEEVDPINLENMPTRPHRRRREKKLMTMDEVNERFPLTKYKNWVASRASEGLPTAGGVTAPPSRAGSVRDVEGVIPSSPTGTKHTLSSRPGTATSEEATGITISPPTNNLGGEFGSDHKDFATAEEQETTTPVVDDPNKLEEVQTTTSTVNKHESASQDEEDDDDEQIHCAVPPELLNNPGDSCAICIDTLEEDDDIRGLTCGHAFHAGCLDPWLTSRRACCPLCKADYYTPKPRPEGEAIAAERTGRRRGDARMNLPQQPSSVWTGFRGNRIVLPGRFGSGAVYSNDPLDTSRRARRVRRERAAAAATPQASGAVQGDDVRHNQNSAPRRWMSRVSNPFSALSMPTIRLPGRNHQAENTAEAQPSPSQLEAGVVR</t>
  </si>
  <si>
    <t>&gt;9245_g</t>
  </si>
  <si>
    <t>MSVNNTSCSPTGNCTIIDGVTTNGTFYVQQYDPSAPVVDAWRPKLELATICICNSLTMIVIVTRLCYRWGKFRRFRADDKWMVLAGVFLIAYTYSQIGANHYGSGLHFINIPERWRKLHWQYGLGWCGYWLVTTCIKLSACCVFLGILPKYMKGLRYGTFALCAVISSLGLIMLFSWLFTCQPIASNFVWSVNATSCLNYDIFRWLWIGVSFPIDIIIMYIPLQILRRAHLRSHEQRILKLVFSATLLGTIVLIIGIYGAYSMRTANANDEFYVETPWIMMNDIEILMYTFGASFPVLSNYIIQLTDRGPEPGHANFSSWARYIPNFFTSNAPVTVLRHSTHQTPSIGQQSSIKPLTTAPSSLHTVPSGGDTERHFEMSSTHRSRSDRSGSLLDPDLEKADGTQVHVHGEVGAEGDDARRELVGNYITSTDIIEPGR</t>
  </si>
  <si>
    <t>&gt;10319_g</t>
  </si>
  <si>
    <t>MSIKPLPPDVIAQIKSSTTILNLNGVADELVKNSLDAGATRIEITVDYGRGGCRVEDDGLGIDPFEFGEKGGLGKLYHTSKLSSQTLQHGGRGTFLVSLSAMSLLTITSCHHLYRSQNTLSMHKSEVVARQTPASLQHHLTSFNHGTRVAVRDLFGNMPVRVKQRAIEFHKSRSKSKDWEDLKREIVLLLLSWHKNVAVTLREADTGQKLIIRPNNVADLSEKVGITRVCSVLSQATLISPDQKASWVSVSASTPNLKIRGVISLDPGPTKNVQFLSLGIQPLSAINGQNILHDEINRLFMNSAFGNEEEALDLSESERARRAKDARYKSYGYTNRELKGGKKGVDRWPMFYIDIQPKHATRNLNMDDPFDEGKNDLSSITLLLQVMITEFLAKNHFRPKHTRGHQTWQVLETEASSSYNGSISIRPAAAPSTTSASSKKRKRSSPTRKSILKLSLRRSDPLGTNIKLPSFRRSALIPGRPDSPFDAWSRVKSGSTRPKSIIIDDGTSIERPASAPPPSQAPTTSVPPRCPTADILKRSAAPLFSRTGKILRSPFDDVVTRRTPEPRIPAILNTQPRPPQDSEVATGDADSDEHIIWINPITKVESRINKRTGLTLPTSKSNLTTRRLSNLSSSTNPSSSSTSLQNHKFNAAKEPSSWISNILKTWDNPIFPPTEPSIRQVSFTPADLNTQHILRGRKHHCSQIDIDRAFKDSASGIKGRISKPELRNAEIINQVDNKFILVKVKPAEQERRGGGILVLIDQHAADERIRIESLMEELCKPPEANGLESGILTMTVDKQLIFELEERESRLLNEHKHHFANWGVLYSVDSAQPSKAKAKAAACHVTVTHLPPPILERCKLSPNLLIDLIRTELYKINDNRTPVSSHTNSPKPANNEETDQPAWLTRISSCPQGIIDMLNSRACRSAIMFNDVLSREQCEILVRRLGECAFPWMCAHGRVSLVPVLGVEGFGMGTGIETGDRRGSWRRDGGFGLAFGRWKRELRGNEEEAEGFLR</t>
  </si>
  <si>
    <t>&gt;3319_g</t>
  </si>
  <si>
    <t>MAHTNPTFASFTISQPFLGAPLQFSPALGSHELEKLVDTYVIGSACKQDKLAQVTIDFYNNATVDLNTGALTKTYNVFTAPWRTPSFETSPARSFSSSFSPSFTQSPASALGDSGYGSLSMTPPSRTGRVTKKARKDTQKVAEMRLPGFSIMTKDGIDVTNTAGRGTKTKEQREHAHLMRQLKACESCKRKKVKCDPSHRMASADMSRTSTSTTKTSSSRQNPSPGCSTPSLSRENTQGSPPSFSPSNGIDDFVLFPEDNLSWNPADMSFSELETQDLGEFNFDLNDTDFSIPMGADTSFDFLSFQQPASNFPLDNQLSNTPLLSDGYTQLEQWDLSQQPGISHDRPRLSESSQESGQLEPIFPPNWLGDSVSQWAAGGSGGRLQASKNSSEDNSPLQSFSSDWSVIESGTIATASPQSQGESSSSALTSQSVDRKRRRSAELAGIEDGLFQHINTASLTAADPANATLDGDSGILVDPSDPPAGLNPRSQFIKTPSRSPSSGRSISQGSSRINLGSSLTNQGPSPTKPLSEYIQGLCRTCQLVSDSLESTSSPSIEHSSLGVELQGLRFMLGQLESGQCLAPDSIVSQIRSLTSQLSVLSIRIRMRNSERRHYNKLDPELRPEHFRQCQVQARRLVRSLCATINSTQAHNSGTGSPTGNVQILTSGSTLQIFVKSSSFNTSSSQDSRHTQTANPNDPEEIEIHSKGDQVDVTAETSTFDISRLEVFYVERQTVRQSHLGNTRIPFAQLLSINPKARAVNPMQGPAHNSLVANRTALPSDQIGDGYSLQATSTATSSSRASSSSSNGRPLLFANPAMAITGIHPQGCAANDDRSYRQDLSIRSTVAQNTVASYTTDPEHISQPGISPVLDLSRSYIVMCLTALLIVVSISACVMNSIEHSTHSINNFRQILTQWTGAASLVSFARLLLCATAIAKLSACFKAALQAADQLPILLSKAVFLNFGASSGYSSPQELVTRKQKAIPEHKHNRQYFFSHPGIGDRVQPSGQYYVNLPIEDIPIEDLSIEDPYDLWLFMNGGGAHTVV</t>
  </si>
  <si>
    <t>&gt;533_g</t>
  </si>
  <si>
    <t>MSTIIPQRELRKRKPPAESKTDGPAASSTISDETNPSKRTRTSLKFPTPNETTEETVDPQDDIDTTTQIPGRDADYGTSTSIKIFYEGKRSHPGGYNWVEKPPKQLDVKIVKAFNAVAIKVFKVKDHEQPTIGGRTPLKIHSFEIQSPILIAALKDIVKDEGCHLEGSENAQFNAPFKALFFCFEKIKKLWEGEKKGLLKEHLSLLMGVLREIFDPMFRHLKNLSKSGLISYQYAWTYFPRNTMVFAATKDCERVGKAIRANYVGSRNPHLAVQCEIVAFDGEKGGFEWEDFTMEIPQFAGNKPVTDLDYYPMSFHPENEEVLERLEERAKKAIEYQELTYCKYTGVALQVVSSRILIDYFGYKKYHEGLSRNNSAAKADEVTYVEAVPKEQQQKNKEEMLGARKNDLVYVSPFLEGFALKNKLWFKFYVDDIQPVTWNDEAYGHLVYPEEQKDLVLTFVDNHQRMKARVDDVIMGKGQGLILLLSGPPGTGKTLTAEAVADKTRRPLYYLQAEDLGTDASRLGPKIKKVFEMATEWDAVILLDEADVFMAEREPADIARNELVSIFLRELEYFKGIIFLTTNLYSTINTAFRSRVNIHLVFHSLPFSSRLLLWQKFLDRLDVKVKLEEREMHELAKWELNGREIKNAIKTVRTWAAIKGFEMGLVKLEAGIRVTAPQAGKVESMEVEEVQ</t>
  </si>
  <si>
    <t>&gt;1346_g</t>
  </si>
  <si>
    <t>MSSNIPVTMDAALTGRPTGWFADRGIITVNLILVISQISSYATGYDGSMMNGLQSLDEWKAFFHMPGASTLALLNAIQNVGQLAALPFCAFACDHFGRKYTLVFGASIILIGTVLQGAAQNNGMFIAARGIIGIGLAFNITAAPILIMELAFPTQKAQMVSIYNSLWSLGNIVAAWTTYGTFRILNNWAWRIPSLLQALASIIQILCFFWIVESPRWLVSKDRLDEARDIITRYHANADPSDPIIVVELEEIREALRLENSSHSSVSYASFFQTKGNRLRFMIILAVGFFSQWSGNGLISYYLTLILDSIGYKSEETQTLINGLLAIWNLVTSLIFSLLVNKFKRRTMFLTSTIGMLIVYIIWTALEATFEKQVDSGGVGSPAIAKAVLAMLFLYNAVFNIAWAPLQVTYVVEILPYNLRAKGLVLYNLFVACALIFNQYANPIALDAIKWKYYIVYDVWLFVELVVVYFLFVESSGSSLEEMSVIIDGTEVREAIIDGVARATEQKGMQVSGIEDMTSPVKGEL</t>
  </si>
  <si>
    <t>&gt;48_g</t>
  </si>
  <si>
    <t>MSPKIFITGATGYVGGDVLHLFLQTHASLSSQITCLVRTPSRRQSLLAACPGIKLATGTLDDSAIIEEEASKADLVLHFASCDHVGAAQAIKKGMAKGSGGILIYTSGTDILLPVGHEIGLTDTEIKVYDDWDNIKECLSFPDENAHRLVDKVVLSTSSSKVKTAIVCPPTIWGVGRGTGNTRSMQLYNLASMILSKGSAIHVPSSSVDKLFWPNIHIYDLSPLYIHIIESALTELEGGKGKATWNDEGYYFAENGKHYWQEVAGWIAEEALAQGYIKSHEIKETTKQELDFVGVALWNWNVDCKSIRARKLFGWEPKQGTLKDEIPAIVKSEAEKLGVGK</t>
  </si>
  <si>
    <t>&gt;2668_g</t>
  </si>
  <si>
    <t>MAPKMSKNQMRRMKKKEQKKTAQVSLAVSEGCGDLLLEQVWLNPFQVSPTPEPEKVAEPEPVPEPASTKAEDDEDPLQLPPDYTEISEDDPNFEMYKNIMERFGATTEEEEAGKEANAGDKGEVFYDEDDEIPDEDEEADKEPKLSKKKRKERDKLSVAELKALVKKPELVDWTDTSASDPRLLVHIKSHRNVVPVPNHWSLKREYLSSKRGVEKPPFALPKFIQETGISEMRDAVLEKQDSASLKQKQRERVQPKMGKLDIDYQKLYEAFFRFQTKPELTRYGEVYYEGKEYETNLRHLRPGELSDELKEALNIPPGAPPPWLINQQRFGPPPSYPSLKIPGLNAPPPPGGAWGFHPGGYGKPPVDEFNRPLYGGDIFGVLQPQVNNQAGEPVERTLWGELQAPEEESEEEESDEEEEEGDEDDIGAGLQTPSGLETPGGMASTVPSEYPGDMSVGGDFDLRKRRGTETEESTHPRSAYTVIPERQIRAEGFFGGERAYDIRAASGAQNAHLPVLGQEDESRKRKKPGDVDVALNPDSLLAEDGISKDEVKRRFEAQKKAESGTWARGEFEEDLSDMIAQESRKRQKRDEEKRNEKKGEKGEKGEKGRAYRF</t>
  </si>
  <si>
    <t>&gt;222_g</t>
  </si>
  <si>
    <t>MPLFTNVRFLVWHNKTIQLPKMSSSLTGSTVASESRNSAFLFSFPKEIETHQTFHPPPTLEFYGLPEDELSQYYAVLSLFEHSNINGDTQITFSIDGELISKLYSWPQDRSAPDNDLHASYCIFPDVAICMRGCEYCFAISLFRKIGADKSDKDILCLMAGSDYFSVKEETDYVHVLSEDEGLTLNLLRVHLEDRIPIESWEKETPLISPEDLKAIREEDMEENPVNEKNPTNDLLLRSLMYIIDKSVKDLEQLGKGDSQKVYTPEQFTTKASSKSGGSGKGATKELGKDEM</t>
  </si>
  <si>
    <t>&gt;8154_g</t>
  </si>
  <si>
    <t>MATETASISALEELPPELRNKVYGYVLTCDKHFLIYKISGHGLPSVGWHHWSCSKFKKRTIERLNNSLVYVRGENRKEAGKDGYFAALLGVNSAIYKEASFILYSKNSFAFANDTFDDLTQHLKPNMLATSRFLRSLPANLTQHITSVSLVWNMEFWGRDYENRQDSPTCNQTWQFNDIHTQIKMLAKYAPQIKNVMLLKGKPRKESGPLKDVGLEIIRIRARVYLEMILSWEKIRVVMISCDLFYILRKDLIPPATFLELKWEQRKGGGRLWFLTLADSRLGSDLGT</t>
  </si>
  <si>
    <t>&gt;986_g</t>
  </si>
  <si>
    <t>MSIITKENETTAKPTRKSLLQQGFIGTADAISPRRISIDAKTTQLNLRVKALNNATRATIQNQHLTRSGRFSSKR</t>
  </si>
  <si>
    <t>&gt;1876_g</t>
  </si>
  <si>
    <t>MRLRLIVRRHGLPESPLIWVVDTSSAPTVYHLLEQVNDAFPLEANSDWGLEDYAVEIKGSNGINYECLHYQPVASVMKEDDEVIIRPLLTQDTKMRRVSGRIQILPNGTKLYDGCAFGRPLLRRQAERPPINIPPKKRVRLTYDDGETSDEETSALKETAESEVNTNQELVLHADFEDDDSEDDEDFVLQDHDEESDGNEDPEGSDSEHESDKQQDSNIIDEKETRESSPLHKEEATPLSPRHKSKRRKTSSNEDAATTIKPVDSAVPTDDANEAALADVLDPETRAKIRRLHLAFPSSPMAVCKYIFEGTLGNMGEAYESLRRGFHPVKPKSFAVNEKLEESESEEPPRIPTRRTRSTSKRLSRDKGELNAAEDELDSALVDHYNTNGLPSGSIKSGKALSLMAKALQNSPGGGPRPEGRRSASIVSNKSVRFALGEDLSNEISPISTTEKASQKLNASDAKSKEADKEDVTSSSDSDSSSDSDSDSSSEVAKKNKNNKSREVSSSDSDSSSDSSDEEVKNVEENPADDTSSSDSDSSSDSSGEDVKNVEQNPADDTSSSETDSSSDSSSEEEGPEETSSRQSPKSLLIPEKAPHSPAKLPSSEVSNLVPYGQGRIATKLRNQRRRDNNVLNRYKRKGILPAGTTHTEFRGLQLNADTTPEDALAALNALRSSKSSDIARETASKTEEFEVRKQELLASLATGGKGDSQEAHNQVPTVDSTISDSLMDSVALTDSVPLEIPDSQAVSNFSTVSDLRSAGQPDADAVETETENSKLASIESGQIKPSSSRRTKLDLGASKRMLFGALGVKAPKTKKDEEKVRNDLMKDIRPERVFKSVEEVPADVGIVDEDLNGWREKITYRAVECVQEDIVLSEPPFPFVQRWDPQQQGGWWQKGKRKTQQRDEAQYYEDSRASKKQKRRKNKGKGKQSYTEEQEFLDETYEPSYQHETLNRQLDNSIQDVDVEVSQQLMNDILSSPAPISQGPEDLAPLPEDPSALANLESQQAQVGMTIAFKYLEMSAATNWQPQISSYFTALIVAIPESDVLQLTLAKRDRKVRAIQYDERTGERLYGKFEVPDDEGMDEEEDGMMNLSFGELIEPKILQQPPANMNSAIEPESQEDGNYGADESGATNEPAEAQLSHITETPLNSNAREPSLANVSEEQTTEQYEPQAEQLEMPEDAEHSIPEEPASNVAVDDLPLEDPVTPGVNFDDGEVSVAPLNMPLDISDETRQKISQMMAFAGFRSSIPSSITKDIRPDGMQSPGEAAAFEQLRQEMMQSTPYSPKFNGLGSSPPPAQPREVSQTPTKNRAGSDSPNKPCQSSWETIGNPDAQSSPPQAQEKPLIQGPLASQPQIRQIASSPVIEEQQESPSKPIRNPGEPPNKKMDVQQKQLSNPLAAEQVVAQSEESTPVPNQMDEILRAQALWQNFEPRKRERSPESNSESPTSLTSPLGLEGTAEKSTSAIVQYPELSVGSSFTSQITDHGHQPDFNFDDSVLNGDTPKIVEDTIVSHLNSPPPQAKLKSEKSDPTRKSMIEPQNAHDSDPGLPLQNSTSNQYKETTVLANKSPFLEDETSSDDVFPSLEVLSQKAQQDQETKREKISPVSKANDKSERSKNVSAFIQDGSSDDQTTPKASQQRRRGRTSRESERTASRRPKPQASQKKSHFQIPEGSQILDLTLSSDVEPDESEKPKGPESDNIAPRTFKSYDIDVDDDYDADNKSKWAPKKLSTVRGVETPKHTGSGSRQSSQTSPNGQNRRKTSAR</t>
  </si>
  <si>
    <t>&gt;10798_g</t>
  </si>
  <si>
    <t>MSFSCPLTLKRGAIGNSRIDEIGISILDTQKSTEAPGIEDNTILNNKYRDIVLVGHGISNDMSMLTEFQVDVQDILPIVDVVDTAAIGRAVYGRGLKLENLVEVLGCAYAKLHNADNDATFTLKAFLALAIKTQWAGPQHWLSQFRNVAFAPVKVTEILTERLAQEIAYGRPTTSKQDRMKRKTGLTHWKFGSF</t>
  </si>
  <si>
    <t>&gt;780_g</t>
  </si>
  <si>
    <t>MRLLDVYNFNLESGIPDRGFSTSEARIWSQTSSTIPQYAILSHRWIGDEEITFDKLPAVSKDRFRQIPSQNPVPQHAHSSRSSNSEKHASSVYKIAGACQQVRKASDKTVRHVWIDTVCIDKSDAQELSISINSMFQWYENAEVCYVYLFDVSWIGANDTSSREQFVKSQWFKRGWTLQELLAPKKLEFFDRDWKYIGSKKDLADDISNVTGISREHLLVDFRSASLAQKMSWLANRETKYPADLSYCMLGVLGVGNLEGLYMDARYSQGTNEFQRLQREIIKKWNPTLPFDETLFAWKSDQIISSGLLAPAPSCFSRCGELIFDPSLAKLRHLARFNGAPGTGQNIGIFFDEANNMSFVATWVLPIPIANVLFFATFGILAWVTLVPEQGRQKVLRHRDVTLNCWARGKDGQLSIQKIRMEKNKDGTWQRVDCGVLVPSSRTHIYPSRWIAATYPAVLRITSSPIQLKRT</t>
  </si>
  <si>
    <t>&gt;8751_g</t>
  </si>
  <si>
    <t>MTKVPAGSETGVYHIPVSGLPWKCSWQRLKDFARNQQSDGTCIGIDHAVVFPNTTDGWVRVKGKSEFRKALKHLSGGVMDGKCLIAFGRNENEEINLRDMLPHVPSSHSPEMLATRSRHESITSMGEPLSPTFSRRESNASLAHSNGQQEWPSTTTSYTTQLPPTFSPVSYFQPAPTPIYESVYPTTSYGTDTSGYYTATTAAPSMVLAGAMSPTTPVYVQPATYTYMVPVSPQQYPEIQYTTTPQLSHHPASSTSSLQSRHTLSSPHSHPVVKTEARKIIITHLPYSYSESKIKDLVLRAGKDQNVPLDRRRFAVELARHSDGSPKGHAFAVMESHSVAKKVVAGFERITTKAGQSFKARLAKEGERMERGGYPAVAGPGPGTHVADRQVEGVGQGVETLQLAVSRDEGNRGWKGKERDGDKRGENGDGRDSKMGREMAESVRKERQLREAKGTPLVVDGTGRRKYESGEY</t>
  </si>
  <si>
    <t>&gt;5502_g</t>
  </si>
  <si>
    <t>MNETLEERAAIVTVTYEYISSGPRNFHTTTPIWLDITGYRGGSDYDVASGETQFIISMEPPWNSTISGEVVFAVGHVHDGGIGLSILKNVSACDSIVTYGATLGYVEGDMTMGVGRGMGIHGTMDMVHLSNMSECSSLGKMNIGEGWSVRADDNFDIHSPILNDDGTVAPVMGIGLLYVAK</t>
  </si>
  <si>
    <t>&gt;149_g</t>
  </si>
  <si>
    <t>MNAWETEDEYAMAAHASLPTPTDTPYRTPSRGSRRSSRHKSTSPGPSSSPPPLPHGDKTHRESKDVSNDESISILDPRRFTPTLHANLVSEILALRRDQEEKANIIDSLESDLHNARGEREQLEDTLVLTEKEGRSLKRQLALLEGGTSSALSEFAKERDEAVDSVASIKRQLEVAQNKIRSQEEDSDRVHDLWGKDKDNWEDEKRKLERRIHVAEARLKVVIDEVAAYQASHQNGPAQEAELDEVSGDPTHGPGSETASIRTMSMTNSIRFSMLNGPNGYGGSKPNGMSLADELDLDCESEDQMDQEGRESVLSVYHKRTQSRESVMSRNHRRNQSIESLMRPGSVARGKLLSQQMVLKGLDEDGILEDEEPETVIVKLEYVDTGIQFSPPPSPKLIAIEIVSEIEPIQPTVVEITPTKVERPLENGQPREWEVEANQRRKRVHASPQLVIEAPGSGMISAASQTLDDPLSPPRTPVSPTRAPPPPPVSDKVRPSMSVSTQTERDDPILQSPRRAAPPPPIPIPSIQLHPPNSAPATPHEPLLPQLFKNIGCQVNMQIPVPTRSISVQTEEIRVAQRINLLPPHLQPSSISSSPPSPELDQASQENKRFSPVPGNVPPRNPRRMNSPRASLDENVPSSPPEPYQTRDSYPGNNDDGPLAKDRGPLRRPPRISSLFAGFDNNSSDDGDDFADADMSDNEYRTALSAPKPPGASHRPSKRIVSGPTSVPEHVELSEVSKPLPPSRMLFRQVSGRNSPSDYTLPEVQELPSRGNSRAATLQLDKPLTLVTNPKPAAMRRAALIQSGVAAHQGRPSPNIPESVKEPPFPIPTRASSRRLPLSTSAPSDGTRSPTWGRGPGGRHHYRTNSIRKVRSAAALPRAGRARHHGSRSPPMSASTEAPDSPQLPPMPDNDITTPRYMKDTGSSRHKTHRRQQPSATNTANTTNTAYTDKTANTSYTANTSNTANTASGSVSGSTQATSVVDAIAQTMVGEWMFKYVRRRKSFGVAESNGMDGDNANGLRHKRWVWLAPYERAVMWSSKQPTSGSALMGKSGRKLTIQSVLDVKDDSSPPKGSPPLFNRSILILTPARALKFTAVSPERHYIWLTALSFLAHSQQAVPEILSAPAPTPTLAAPPQPPIPQFEIPRQGNRLRKGGIRDSIRVAKGKTTSSRPGPASAQSFPNGDNIREAESVYPSRANPIPDTSADPPFVPRFPDRALNSGPALTHGRKRSNTGGRIPPPLSFRGFSGPLPGSLTSGHATQTSTAGMSTSTTDSSNIYQSQTTGSTTGYTGMSVSGRSSIRTSEASSRPANNFFEAVGTMRMEAFISPLGMSGFEENPDEQDEMDFVGMQRRRSRERRKRSRNRDSYYSNKGRPSEDSYGGNKTAGEEDYGHVDTSGFGHDPFRGF</t>
  </si>
  <si>
    <t>&gt;3806_g</t>
  </si>
  <si>
    <t>MLQRTSAPPRGPRVPSYRGGRGGIQKRRAGNAPGPVRVDKDGDLVMDASSTDEKRSGKGQIGGSRSAKGPGSGRVPTGPARGGGNAGMQRTQRSVMRGMGTKQVNVHDSRNHPKMATLEIKGLGSSKAASNPDGGIESLLSFLERKASGHDNTSNRAVKIKKSSRKGDSIFITASEEDIALIQRLDTYTFAGATLSIKPSDPASARSADRKKSPEVSSTAAALTEKFRAVLASRYDSNLKLLNLSALDTDPGLIGMGLFNGDVTTSKVFPAMMAVCDKLFSTRQEKSEAIVSVTLANNSLSDVSYVTTLAQSLPDIKNLDLSGNAISDLKGLEAWRWKFRQLETLVLIGNPIEVQLPAIKDELMRRYSQLQFLNGVQVRTAEEVEAARRIAQAGRAPVPISGPDFRDIGQIGENFARQFLQQYDVDRPSFLDSFYDDKSTFSLVVNTHSARKKDNNVPVAPWAEYLKHSRSLSRMTRLGPLMNREYRGKEAIRAQWTTLPTTRHPDIQTQAGKYIIECHTQPGLPDPTGQNAGGVDGLYLAIHGEFEDKIPNVEKSLRSFSRTFILGPGGPGGPPIRVISDMLTLRAWSPLAQQVAQAIPITQPVPVAQSMAAVHPIPISQSMPAAAGAHPLANPEVQQREAFARQLTEKSGMSLHYSALCLEETGWDLEKAWAAFSANKQNLPADAFLAGVVPQF</t>
  </si>
  <si>
    <t>&gt;3601_g</t>
  </si>
  <si>
    <t>MALLLHKLGRGHLPPSSSLGHDTKRNRLHKTPPEPKAILAYKEILNAVGAQSCLTVCSGAGDDGVLPRPCKQDSERSVASPTKPTTHISYLLQPQQPSVSSGDTMSIYSTDEMDQQSGRRTRAKTPILAIGQLERNSVIHPIDRAQALASEYIYELPERTITPYIIEQAARASPRPRLRKIKCQVSLRDLIKSQAQLERSPSINGSDTDTLVGSPTSPTSPTSSKYYYPAAQDMPPTHAFEQDLKPDLDCSSDTDSEIGLKICLDMLTTQLATTLFHPPPAGTEDQASGLEILLLIEAYETAQRHVKQRIQNARDAHVTGTSSAGDLDAIDQVLAHWIQVLYSVYECSQQDRCEKKAVRDHWPLSQQPVVGLDSPWSMRKGEEFVGRGGNCEDILV</t>
  </si>
  <si>
    <t>&gt;2424_g</t>
  </si>
  <si>
    <t>MSDFDSATSTPAPIGHHPPKRRRVYDDSEASTPRYSSPDDLADPKPHRSSKLRDHHDSGSRRGSIGSHSSDGSEEDLDHAYRRRARSRSGTIDTDTPRSSHSSPRRRTPPTRAPLKLNYKQKFILRGHKKGISQVRFSPDGHWIASCSADATIKIWDAATGQHMRTMEGHLKGISTIAWSADSNTIASGSDDKTIRLWHRATGKAYPAPLTGHSNYVYSLAFSPKGNMLVSGSYDEAVFLWDLRARKLMRSLPAHSDPVSAVDFIRDGTLVCSCSTDGLIRVWDTATGQCLRTIVHEDNAPVTAVRFSPNGKYILASTLDSCIRLWDYVSGTCKKTYQGHVNNKYSIGAAFGTSRGEPFIVSGSEDGHILFWDIRNKAILQNAIGHQGVVCWVDTCSDGSGKIVTGGLDGTVSIWVDVEEEDLVHNDRLGEMDGLKMEREDDDVGVDGHIDEVKRDGSIGDTPRKASPEDIRSPGAMDET</t>
  </si>
  <si>
    <t>&gt;4256_g</t>
  </si>
  <si>
    <t>MASSSEKPEESFIKMDEKDPTLIGAHCQYTYCNQLDFLPFRCESCAGTFCLDHRSESDHKCPKAGEWAARRRRANMAKPSLGAGKSMVEIEKPCASPSCKTTIGTSLSTSVHCGTCNRDYCLKHRMPEEHNCKHLVPIGARVGRFNAQAEATKALGKLRLWGSAQKANINRALPKPKPQSAAARLVATNTLKKTAKGDAKVPVEKRVYVSVDAEAETTKSKFPTGAFFYSKDWVIGRVLDEAARSLQVQNVNNQGMDEKDKLRVFHVEGGRLLEFNEKLGNAVVSGNKLVLLRGVGPAIPDLIQV</t>
  </si>
  <si>
    <t>&gt;7648_g</t>
  </si>
  <si>
    <t>MPLRCFSPGTRSLRAAISIRSRLSSARRTPRSQQYRVLQTAALDQLSLHSISTGHLPPQSFPKSQSFVGSFNPRHRQMAALTQTQTRSHGGHSHHHHDNTYLTSTNKNDAGVRITRIGLYSNLGMAIVKGVGGYTFNSQSMIADAWHSFTDLASDILTLATVAWSIKPPTAKFPAGFGKIESLGSLGVSGMLLFGGCFMCLNSCELIYAHFFLDAHAAAELALHAHGHSHSHAAVGPSIHAAWLAAGTVLLKEWLYQATMKVAKERKSSVLASNAIHHRVDSLTGIVSLLAILGANFLHDAAWLDPVGGLLISLLVIKAGWGNTVSALYELADSGLDSEIKGSITKAVHKSLESLSEGSEIELREVAGVKSGQNYLVDLQVAVPKSWSVEDVREVEESIRESVGSKVRGVRRVKVRFVPKEVSSNFNEEFIRGDVSPRSSVEPEEHGHDEHDHDEHDNGNTHTHENENGNGKKTQ</t>
  </si>
  <si>
    <t>&gt;9658_g</t>
  </si>
  <si>
    <t>MDVGKCIDAYLQMSHTVFQPRRSSYNLFARGSDAFNVRGRFNSEELKKSIQQIVVAAGEDLDAKLKVPSEPKCRVFVCATRGDTGVHNVLLRNYNSLNVMEVDCTVWEAGRATSAASSFFDPIQVGKYNETFLDGATGCNNPVEKVYEEALSIWGPSAGQNVQCLVSIGTGQPAMNAFGRGLKEVASTIIGIATETEQTATRFRVVNAPSLGDPIVSSKVYFRFNVVKGLETVGLEKYEDKARIAAATKEYLNSPDVSCDIAVCAARKLDQLIKVTMSRLKALSSMSVTQHCSEVRCPEEGTFTWILKHDGYIKTLDKQHSGIFHIVGKPGCGKTVLSKFLFQKIEENTGPPPKYSVRRVAFFACNARDSGRRSPSAILGSLISQILEHDEFLPKDLEDPLEDLLERSHWPLQKLLVLFMKSVTCARQALPRESKLVIIVDAIDECDQGEERENLLDAFRSVIRVCKSGNLCVSFLLTNRPYPDIAFPDVETSTLDLNTEASMDRDLTMYIREGVSRLINGRPPFLAYQSRIIDKLQDRAEKMFLLIELLLGMMMRLSDSSPRSIEKLLASLPSSLAEIYDRIWADLPSAEWPRARMIFSWLLCAFRPFRVSELELALATFDYQQAYFAGSLMDIDLNDMDIPTAKVWHPLSHQNQERLAPFVSLDLVGDLGRLFGPLIYVSTGNEKGTKKTEPKSRLEDTDSIASDFRAARRVAEGRCPWEVTTGGGKTHYPGLGPSPHVYFTIVPDAYDMRISLCHQTVKDHFLTKSIFQDIASVHMQMAQVCAWIKANPFDGNCTTTINNVRNLRTTKSKKRRDYSEHWEDHESIALYLNPSFEVNLPLRKIRR</t>
  </si>
  <si>
    <t>&gt;9875_g</t>
  </si>
  <si>
    <t>MKDAENAPNPTGPRHQATWPIFQISHQRSRYVYELYYEKEAISKELYEWLLKNGYADRMLIAKWKKTGYEKLCCLRCVQTKETNFNSTCICRVPKAQMKEDQNVECVSCGCRGCASSD</t>
  </si>
  <si>
    <t>&gt;12202_g</t>
  </si>
  <si>
    <t>MASSELWILGILLVTPMVLFIAWLVFSSCLGDNFRNRVSNSSLNPRQATFDRNYLRTVTSNGHSWNQIEMDDMLGESPRSSTDSRTR</t>
  </si>
  <si>
    <t>&gt;8958_g</t>
  </si>
  <si>
    <t>MRTSIILSLFTFLSLSFAGAVIPPPREVALDERGLPLFHEECHKNYCAVTKYCPSHCSQTCPSSGYCLDAASGADHYAKKPLPAPPAPRPDSPTRGHDHK</t>
  </si>
  <si>
    <t>&gt;3100_g</t>
  </si>
  <si>
    <t>MVSFKFLTVPLLLPSLTLAWVHPGYVVSQAQLSFVASQVLAGKSLWTDAYNAMLDDSDRYGGYASGTRTSTATATVGCGPTTTPDNGCTDERGDALAAYAHALAWAVSGTPKFATYAIDLMNKWSYVVKTHTLSNAILQASWAGASWVRAGEIIRTSGYLSAADLAQFKSMLKNAYLPAIQGGDPTSNSNWDISCLSTTLGIAVFLEDQDLYSSTLALFEEDFPSMIYLDSDGSLPVAVRETADTTSALQSRWYNQQTWGNSGQDGDMQETCRDLTHTGYSLASAAHIMETARIQGTKDYYNETEGERLRFGLGFHSGFEEGVAHPSWLCQNKALTQSLGPVTEIGYNALGFRLGNAMTHTSQYTSGGRPWGTNSLYLGWETLTHAENPN</t>
  </si>
  <si>
    <t>&gt;12205_g</t>
  </si>
  <si>
    <t>MVYYSLKSLDKLNKVERKKCKERERLNVSFAFDFLILSDSF</t>
  </si>
  <si>
    <t>&gt;3348_g</t>
  </si>
  <si>
    <t>MQRLGITHIYDLRSIPEIKRSEDAGRGAIVEWDGCERVFAPVFRDEDYSPEALALRLTDYASADVDGFTRAYTDILNNAPTSYRIILLHLAYEPEKPLIVHCTAGKDRTGVICALVLSLCGVSDDVVAHEYSLTDVGLTVEWKQQVIEHLMDNPALKGNMDGAWNMVSSKAVNMSRTLKMIREKYGGPEGYVIEKCGLTIEEVEKIRKNLIVENPAMHVKIPQSL</t>
  </si>
  <si>
    <t>&gt;710_g</t>
  </si>
  <si>
    <t>MQLKYIILSSFLAALLLAHPLPDTRSLPAEHEHLDRNVHLNSLSNELEQRTPDEGKEVLRHGNPSLERRTDPPAHRLLPPVPPAKQAARPLPPVPPVKPAARPLPPVPVQKAHEPHQNAEAGPSNFPGSWVAAENEKKARNRKATLTSAPAGFKKPE</t>
  </si>
  <si>
    <t>&gt;889_g</t>
  </si>
  <si>
    <t>MRSPQIKRNTDLSSGNSNATLTSISSSNPSWWDILDAKSRAGLVIGLSFAALSLVALAIFCCISYKRRQHFRAIKYSTTCSRTPDIPGFQRCYMKSMRKGNLDYAGIVWPSQVHLTGDAKEIHEWTMQYGKEYKKRLSMSRESRAEFNSQEA</t>
  </si>
  <si>
    <t>&gt;9651_g</t>
  </si>
  <si>
    <t>MAARISLGALALAAVAGAGSIADVKHVVMIMFENRSFDHASFISRITTINCNQLNLFQYFGTMAGVRGFSDPNVQINPDGLSTFEQVVDESMTNLTNVLMPYNAAYLGGNWTEAAQCTYGGSNAWTEGHAAYNGGLNNHWALNNTPWSMMYYERDIIPVHFSVAESFTVADMYQQSVVAATNPNRVYWMSGAIGYVPGGPQSPDEGGVILQNTCTTGCDSGSTAENPVGCCPLKWTTVAEYIQDTGADWRVYQDDFDVAGQDLFNIFENFENAGPGNPLYYRGSQYFANNTLDAFYSDAMNGTLPAVSWLIPEQALSEHPPWMPVNGGWLQKQIVEAVINGKSWNDTVLLISYDEEGGWADHVTPFHSPEGTAGEWMEDPYGDFGQVFTGPGSRLPFTIVSPWTRGGNVFTENADHTSQILFLEKFLAANGYPFQSSKNFERGTIFLNPFNHFFSEQISSWRREHMSDLVNAFDFENPDFSIPTIPDIMTPTTDADGNFIDVSICEADYPDHIPVPYGVQKPASELSSLSEQGFKAVRGLLTEGRYLTFEINGLALANPGPQGSSFVTTRASGSHSDIAQRWVLYQLVAGENKFTISSAQDGRYIGTGATFCESNSAAEVFTINFVGSQGYSLQTANGQYLAVDQSRGPQFDSNNNKPSYFSIFSVTYTS</t>
  </si>
  <si>
    <t>&gt;9563_g</t>
  </si>
  <si>
    <t>MKSYFAFSALLALLTLLVVQIVGDDGKHSMCGPTTLAIPRFCYTKTITTSPPRGACPTYNCPLRPDCIVAVTETIMLPASDPCCFPTPTTTARGTCGTCQTGCRTDTVTAFVMETPVAELAKKQAPVAACTTTLDIIKPLTFGPTKTIFTKTTTQTLQVNCGGCVLATKNIGGIGPVVHFTTTIHAMVPTTTNTYICTDN</t>
  </si>
  <si>
    <t>&gt;6085_g</t>
  </si>
  <si>
    <t>MSVSLYEITIPVFIKHLKTLERLLEKGVEHAKDAGNKVTEDGLVHARLIEDMRDLAFQIQIASNTSKGFAVKVGKVAPVPMEDDETTFPQLKSRIEATIKVLESVDTTIYFYIATSNNHTLSPSPPQKTDQLANIIFSYQQKAAIDANQNSEAILNRRTGDIKFTGKTYALNYAIPNFYFHFVTAYAILRKEGVQIGKNDYLDQL</t>
  </si>
  <si>
    <t>&gt;702_g</t>
  </si>
  <si>
    <t>MASSLPYPNVYKFFNQFAAPNQASPEQSSRSQGLRKSGPRSKTGCSTCKQRRVKCDETKPGCVRCQNLGRECGGYAPEALEESSKNAAPVAIHPRPMSVITYAPSFAIPGTQDERRYFQRFCDKTAQEICGSFDPTFWTEKVLQLCHHDTPIRHATIALGALAKSLEVTSFPTRLSLSGFPQIDLNHLDEHHRYSLRQYSRAISALRAMLADGRRHLRTSLTSCVLFMTFEALQGCYDGALTHLRGGSRLLADWRTARRGQSSRLSQDSLSEIQDGLVDDLGRMFARLDVQGLFVPPPFPMPESDWEDVVVAEQFDSVQEARESFDFLMQGIGQFYRKSVAHSQSHPERLNATCWLQQHKHYSTQLDQWRVSFQRVFAEELRGGKCTMDSSDMLSIYFNVATVLLASSLEHNELLYDEFTPLFAEIVTKAQQLIQSSEDPSNSSRFTLDMGTILPLMVTATKCRDRKTRRQAIAVLWSKARREGLCYDTITVARLCAWLSSIEGEGIQEDAVPIPEAARYTISYMHLSSEERWLAVQLTSAVTNTSGNHTYRETTFSW</t>
  </si>
  <si>
    <t>&gt;7622_g</t>
  </si>
  <si>
    <t>MALESPLVSSPAHMMSAFSPYTDFSLSPNSPAQANSPRFQSMSARSSAESSGLRPNSTDGGLSPNGAQMTSPSDMVGPSPVTSNGTETTEIEDEAADEVQDIVPTPPTLSGSVDSQATLKRLSTDIPERFRTSLDDESISVIHAPEGFGNFQTTVEDSSSPTQLPRMAERSTPTPYQQGEGQTATIRVDLAVPDDKNAQPSPISPPPISTDVKPIKYGLENATPRAQTRQEVEAFAGSQSGSIRSTSTHSLEGIPEDQREVEEDQFDVRTVQNSDQEVIALKTALHECWTLCNTLASLSSIHRERIFSYSGTGDAHEKAWKCCWKLCQKLYDSRDEDHEFHVRPTLDLCRDFCQALFDIRQRKDEIADSVLRVSFELNNHLFNTHDRNLPEAFRERTLDFYITLCHRLMKQRNELAAETDALLRACWGLAEMLFSLRQNKREAKPADEELLGSAVQACWELCDLFREGWTQVRPERGTPRPSQTTFTQPSDQISRTSHSKSSSLPSLPESTETSDSGRLYPADPPVNRYPETPTTEFEDTPISPEENSPNIPNILVLGTEGSRSNTRWSSNTSTLSSYSQGSAKSSSTVTTATSTEDVNLTRLKVLILKAAMNVGFTRTTPTTAGPNRADPPALQNFVKTLPTGSFGSLPSHATLLTSYRQLVLNDPTFRSSSSLPAIGKKASAADVAKSVGWMMKSGQYTFLKDLFRLVFGFHVEEAETRKNISITV</t>
  </si>
  <si>
    <t>&gt;7487_g</t>
  </si>
  <si>
    <t>MAHKLVTDGVDPTSSSILGPFWSPHAPFRELGGSIIQDPAPGGYPTLMHGKVTDMTTGKGISGAVFDIWQASSNGKYDFQDPDNQTPNNLRGKFRCDANGEYHLYALKPTAYSLPVDGPAGVFLKALDRHPMRPAHIHLMITHPDYRTVVTQIYPSDDPYLATDTVFAVKDDLVVDFQPRKGDPKAELDLEYNVLLASKDFPSGAPHNAFSPGHGALRCYILENIRGGSCLPTSSNGPRQIIALAPLAEIYHGRYSIDSRNSNARSIALTPQEMENLIMREESEVMDEFIKWEGEIEIEKVKKLCRMLLELKSNLEARWS</t>
  </si>
  <si>
    <t>&gt;9703_g</t>
  </si>
  <si>
    <t>MADYEEGEDFFDDDDFDALPSNTLAELESNAIQFTQALTQAQLNHPSSDYGDEFEAEDLDDAVVIDESRSTPANISSLHRNPSRALPQQERFRQQRYGTVSHPNPNLTNRQQQNYNIPPPPRFIQPSRSPVQVPVFTPKNDQEVINPETQSIDQGVADKLRRYDEILKERDALREELTAKSGEIYIVRSKQEKAVKEYEREINALRKLNDDKLAKQQKALDAARIAEKNATTERDFIKQDLAEESERVRRLAKTREAEPRSNAALTTTPKKKKALPHRDGFDDDEIVTLSPSKFSPSKFQRRNGSSPAKPGKRKRKAAESPAAALQVIQPEEPLAVQPDGNAMVIDDNIMAKLAIDDDRFSFLGAMLDHQIDSDHLRTIEELGKYALPSSPGESFQAIILGKMPTLGLGKFPRDLPIDFCELLISIWSTCIEKEFLAPVYLLIDMLTFALQMKTSSVAPHTIDSLLPVAQLTADLVAIPRFSKNPTPHDKHIDVSACMSIIYLAALGCMSSQEHITRFWKLMRWDFVLMMLSTNQAKADYETMLHLLSTSVMRDTIGTIPGDHTPNSQTGYILDRLTYPLNEVPLLPMSTEKYDLATISNLRIQILQLMTSMTRSPYASKAIATHNHAIGRLVCLMSDELDVLYDFKSGHEESARIINLSARLLYHLITKYDDIIEIQKKLSVILGGTQKYLLCLSRLNFSEEDLVLESGIDPDVPAYALELLELIVTPEEGDAIQMAFSSS</t>
  </si>
  <si>
    <t>&gt;2312_g</t>
  </si>
  <si>
    <t>MNVTKRKFNALLNGIGPKSSTSSSPKQDKHASSELNSSADLDSLAKKRRVADTLAIHYPVSSLLRPKSSSTMKHTKSASVASPALPNESPKYAPWDRAAFLKRLKSFSNLTDWSPKPARVNEVEWAKRGWVCQKSERVRCCLCNVEILVKLNKKEVDGKEEPVYVAANIEEALVNKYAELIVTSHNEDCLWRKRGCDDTIFKLPLSHAATVTENLQGRYTQLCERKDKLPYMFNLRAPEQLDVDIISKYLPSNFFSPPSKDLATTNSQPTEINKPALLMALFGWEGYVHDQLGAQLDSVSCQACFRVLGLWLFKSKKVNEAGEEVLGPVVNGLDVVMEHRDYCPWRNAASQNGHSSTKTSASTMSGSEIILRVLKNDQCLRIANEGGKLSKQSSTDNNRENANILGIDDDEDAQSIRDEEDKRRWARLRRVKSLFDTKGGKKLTRNDTRGVFTPHNTLGSTEPRTFNQRLAPHAQNRSIKSQNQYDLPPLHLHSDSPRTFDTSKDLSELGDSSSLFSYNSPPSFDFGSAIELADSDCPIPFVFGASSQDIRQQSQPHKYKMVKERSPAKAPLKPAVANEQPLKTSEGPPPMKGFQSGAPQFGLPTMPQSPLSRVQARDSAVFLQPKARPEHHRDSNRNVVNNAVRTVVDLVNPLVPRPPAAFANTTAVRAPVPQTMSYTTTKAAPPQTFGSMGSTYGGFHTVNSGAAQYGSVIGNNYVDLTMNNYRETYVPPDPYTYVDPAKAQEDLKSLLEGVIEDEDDVPRTRSRRKRKEAEVEDLVENLNGLSVEDEKLAVDSNDEDEEEDDGTVEGVNVKLLPHQIEGLEWMRGRELGTGKKGKVPKGGILADDMGLGKTLQSISLILANPKPTDKDLLTKRKLPSGVEKTTLVVAPLALIRQWELEIKDKVTSSHSLKVCVHHGPQRTKRFADLKKFDVVITTYQILVSEFGNSSTDEEGLKVGCYGLHWYRVILDEAHTIKNRNAKATQACYNLRSEYRWCLTGTPMQNNLDELQSLIKFLRIKPFDDLREWKDQIDRPMKNGRGDLAIKRLRSYLKIFMKRRTKEILKKAGALNPGGKPSATGEGSTTGFRVTERKIEKVFAEFSPEERRFYDRLEQRTDASIEQMMEGKVNYASALVLLLRLRQACNHPKLVAGKLAKDSEALAGDHGASQKSKASNADVDEMADLFGGLGVGTKKCEVCQLELGSVAVSEGAIRCLDCEKDLEDVSKKHKPQKDKKKSKHHKEHHGEHKTESKTESEAIVRKPRNRNIIEDSDDEEDEGSWIVPPEKQGPLRLGKAGGIEDENCEGGGEWLDSENDSNNDSEADSEEDDEDDSKVKQENDSEDSDEEDTFPDLERLKAHHKASKSKVAKVDVSDDEDEDDKSSHSRSASGSGSNSDSDSDVEDEFGSSDEEAQLATIVTSTKITHLLQILAKEADEHKFIVFSQFTSMLDLIEPFLRQKGYRFTRYDGSMKNDLREASLAKLRNDKKCRILLCSLKCGSLGLNLTAATRVVILEPFWNPFVEEQAIDRVHRLTQKIDVVVYKITIKDSVEERILDLQEKKRELANQTIEGGKGGAGKLGMKEILQLFRRDAEHAPPAHFDASKYDLGKQPRILKEPSNIMTSGSLSREVSEPRKISPTTNKSVGAKEDSVYGRRW</t>
  </si>
  <si>
    <t>&gt;6439_g</t>
  </si>
  <si>
    <t>MDILERDLATLQRDATLQRSIEDVDKIIEQLEKTRGTIAADPNSAAITLTKLQNPLKNGFEKVNDDLRKIHKGHTTFGKSLNQNFPIKVLPTEYDPLASYPSLVNRAIAMHFLREGQFSVASTFLSEAQSTPHPNCTGTGTSNPFSNDMNDLSSLKSQELQDKFSNMYEILSELKQRNLHPAIQWARQNSAELEKRGSNLEFELNKLQYLWLFQGPDINGLPDNIHNGVSGAYEYGKMNFVRHQRKHMVECSKLMTMILYRSNLRESPYWYLYNTSAAWSEISNAFTREFCSLLGLSPSSPLYIACTAGAIALPTLLKLANIVKEKRTEWTTEAELPVEIALPSSMIFHAIFVCPVSKEQTTEENPPMMMPCGHVIARESLHRLSKGGRFKCPYCPNESLMRDARQVIL</t>
  </si>
  <si>
    <t>&gt;12218_g</t>
  </si>
  <si>
    <t>MDLTFTRQCLPLILPSLHRVQRLLASEEWQRQRKAVRATLDDGLFYESESSDSERSDASTCDSDSDTNASLDLISLPNFSLSELYRVLYHIAKRMSTERLVTALRTANDCQMCILDACKFVPRRKHQAPGNEWKLRDSLAAKRISSPCMKHSKPEEVFSPPTCKCLSFMSQRMSDRTRNNFSLCPCCFQKTVDALQSLNAKTVTIYNKDRTTEELQEYTCDCGAKPDYTRRFTCLTCNGCVWPFTLNEGDNQDWRAVNNGREVYTGTWDNEVCEYFVPLILGL</t>
  </si>
  <si>
    <t>&gt;2700_g</t>
  </si>
  <si>
    <t>MSSMSSTPTIKTEPDDSKESAFDSIIRTHRHAAAFNNIIRVHRTRTILIPRGPHAVLARRHPRGVPKPRIPVATIPPHRRGPPLSRRFNPDLHGYGAVEDAATGLRRLETDPRSVVVAVDGACSHNGFDDARGSFGVFFSEANPDLNRSGVLPDTYRQTNQVAELHAAVQALEMVHELMVNGHDFTHLVLKTNSANLEKGLSLYIWKWARSGFRNKKGSAIVNGRAFKYLHERIWLLEKDYGMQVSFCLVAKELNQQADWLAKQELKKDLVPSHV</t>
  </si>
  <si>
    <t>&gt;505_g</t>
  </si>
  <si>
    <t>MRGVLQSTLQIPQWINWRQIFILSICLMSFHFLFLNVGTHSQRDAAATPATPEPGKQTPNAPHDTAAQLKDGEGHTIPQFDSPSSDLKNVEEEKGGKGWPVSPPFPDDAIPNNEYVAICLSLRDQAQDLTESLVHHYHHHGIRRFYIMDDGSVPPMSSFEYPGLPRSALTFTYQDRATRVEHMQTTFYNWCIERYREKHTWIAFFDGDEFLETPGNESFQEVLESFEKNETVGALGVNWRVHTSSGVLTRPESARKAFDECASDGAEGSLALGRDEINTHIKSIVKTSHAGICVNPHKFETTMGSYTVGENGDVIDSVAFRAPITRKRLALHHYAIKSKQEFEEKLHRGNGMSDSQSKEVWEKVEYEMPKVRCTELVNYSP</t>
  </si>
  <si>
    <t>&gt;6219_g</t>
  </si>
  <si>
    <t>MPTHLSNTRKHRGHVSAGRGRVGKHRKHPGGRGLAGGQHHHRTNMDKYHPGYFGKVGMRYFHKQGNLFWKPVINLDKLWSLVPAEKREEYLASSKKDTVPVLDLLALGYSKVLGKGRLPEVPLVVRARWFSKLAEKKITEAGGVVELVA</t>
  </si>
  <si>
    <t>&gt;10370_g</t>
  </si>
  <si>
    <t>MAAALDQLFFSRCINSLKSMPLMTRLLLASPHHQDAHSRPFELLSLEQL</t>
  </si>
  <si>
    <t>&gt;12223_g</t>
  </si>
  <si>
    <t>MAFFFGMLRLRKMLFLEGFSWLSTVLRLSEPSKESLIVSIHVRYHHSQRDEDCAYSPDGRFVASVGNDIMVHLRDIKTGLAHRRRAIIWKVSTAVRQKQLVLEVIGKNESEHTPPILDIAISTAGDKLAAATGNVVAVWDVPSYEKRELPAKDENEQSGDQVTCVRFAPASASNDRTVRIWNVGIGEQLGLLSGHGSYVTTASFSPDGALLASASYDKTISIWELISLLQRNRGDNSHKRGQVLEGHSEAVSSVSFSPEGRHAMSSSLDSTIGHSAGASPRKRHMRPISFLAYSSDEKTIASASDDGLICLWDGGTGAYHPFLEGPNSSVATLLFPLDSKLKILVSASGTGLIKVWRTGSGEFISLACLGWMRDIAISPDGRFVASGSRGSTIRVWDISDFVDEKNKDKANDEERTATVFQSPDNGVYCVAFPPDGRYLASGGNNNTVYIWGLAQGRYETTNIDRMSKQSYLCMTGEHIITSISTFPKGEITIWNWQTETCLQTLERPDENKVRPFMTLQIVDAQFPNVLLTEYRAISLDMDILQKTTLERCPRPPWCPYALSDDFQWITYRNEKVIFLPKPYAPSSGLQCRIHGRSMVIGSNSRAVTLFKISEDIDPTPPF</t>
  </si>
  <si>
    <t>&gt;4609_g</t>
  </si>
  <si>
    <t>MDPLSITASLIALIGAANQVAIGINKLASLRGAPASILALNNELSDLRLVLSEAEIQLAEHKAHDDKYTSKLSPGVAAKRFLPGFQLAWDRLQELGNVQKRLTTRSGGISRRAWLWEQDNISKAQKGLRAARIDVVTVLGLLTSKSSFRVETQLQEVQSLAVEGNALISHSIDRHTETLRQILESQQRYASNEKEVQAGEKQQLQLRPPIGAEEAQGQRYSNAPGLLLGGAQFSALRMRFLRRRKCHPWCSCRCHTHTRLHTPQLLQTIVGRLFIGYAGFPALTGSCDQPDTCKGTAQGFAQIDYYFPPWFLDRAVIFSLRTSAFQKPEYSLHILNIRNVFEPIFIAAGQNDAALVRSLIQSKKASVLDVTDGDGHSALHLAVKQGNVDAVRALLELGAEPYLENVTQETPYDMAWSTILCFQDTPNAEAWHVEEFRALFPSLNSIEERRRFTKIHKIINRILHCDLEKELCRSQGLINKIDADGRTALSYAAARGDHVALDTLLRHGADPNIVDRIGQGPLRQSIKAFDSTCTTLLVRAGANVNHRDNWEQTALISSVLYPQHIPFTAALLQAGADVNAVDFQGSSALTEAIKSNFPDVVQLLLDHQADVNVIDHAGLNPFMQGVRNNSHAAMNLLLDSNVHVVYSVRDSSQKTVLHWAAEVGDLETLRILARTPLEGLSVHDKTAAGLTAIDVAEKRLEMEKLIYGETQTGTEWLTAFRGLLETVLESSANLSPKSMSGESDISDDIFYDALQHLTFEELSAMAEEGGIQHPA</t>
  </si>
  <si>
    <t>&gt;10141_g</t>
  </si>
  <si>
    <t>MTSTPAPRHSVDSLDALSPTPSRNEYPFPRPVGWNPEASGLPSPNNRPGSSGRYNPSIRRGSTASSINSIGGALDTASHWHGLSESSQNAISTLLQPPIVRSGLIPHTSAPAGSGHKPPTARDIPPVTLTNIPTVDPVDFKPYLTQVGALYDALQRAKENEDEGGTQILRKGDKIDDFADLLDVDRRSSRRPNLSRQASLASLASSIETPSIRRRSSGGTGRRAPHAPTPLSTIPNVYFEEDFHLENPRTFDVVSERSEVIRPVPGSSDEKKAANGHAVGPRKALATNAILQEKLSWYMDTIEVHLISSISSASSSFFAALGSLRELHSEAADSVAQIKALRKELEALDEEMAIAGITIVKKKRRRENLKKLSDAVQQLKQIVEAVRSCEALVESGDVEKALDAIDSLEKLIAGEAHLEFGDTTIELRDLRGATALQGVTSDLDTLRFRIGKIYETKFLNALLGDLRHHVELVSTPDTLQRWSVASQRSRGAHTREASTFPAYLAMSKEFRSELRAYLSGLHRAGHTSPATTAYRDSVLREVRNIIRRPLPSSNDDDADSMMSASTLGGGRHKSQQEKSSILARNLRALEPEEAEELLKKTYIGVGETLRRLGAQVKVLLDVTSTLGEPPGSGMKSPMSPPRSPNMISLEARMNSGPVVGSAGQEIQEEMHQALDLTNLLGQAVDIAQDKIIKVLRVRSEQTTHLSVENFLRYFTLNLLFANECEAVSGRSGTALKTVVNSHIKEFVPKLTDFERQALATGMGADPWNAKDFTDSDKAQLANVLAASTQDPDAWNPANKIWFPPNVETDPSLLTIPLPTNGDGNSGTSTPSLAPSRASVHPAVIDGESYLLPVSAILCLHGLSSFLHLNTGLPSMTAEIAASMISYLTLFNSLCTQLILGAGATRSAGLKNITTKHLALAAQALAFIGNLIPHTREFVRRHMSSGSVTSSLMGEFDKVRRAYQEHQESIYDKLVEIMSGRATAHAKAMKTIDWEKGAGGVKEVAVNAYMETLTKETGILHRVLSKHLSDMTVTRIMTPVFKSYKEQWGKAYGDVVLGSEHARTRMLRDVEYFRTSIGGLDGAGDAGDYLVNLVKEKGIPESSTEGAVSEGVVNGNGIAKVEGGGEEKTNGNGSGNGEVVK</t>
  </si>
  <si>
    <t>&gt;12226_g</t>
  </si>
  <si>
    <t>MDLQAIYPPSLVPAFMKSLKQYYITTYNDRFFLPPAQPFFQLFIWSEILYQIPNAVWAVGGLYRNSPKVPLVLLPYSVVCFLTTLTCMYEFAFWDTPIAEKIELCKLYSPYLLLSAVMGVDMYRRLSKLIDKTAGGAIGLGNEGKKRN</t>
  </si>
  <si>
    <t>&gt;10807_g</t>
  </si>
  <si>
    <t>MSHDSSHSPLTPSLPSPVCKFEPGASTTSWMEHDMYPELYRPNPHVPQTLLAKFHEIVDLPLLRVLALRSGRPLYILHGASTGPINYKAAVIYQRGTRKFTSCGCAGPKPWGPFKHCVVMGTMFGGACVNCVYNNKKASMCIFHSKNVDSMLGDHEKTDSLAATGEMELQTNANEVEYISSDEDSEGDPRDNMRTSRMSAHSKRQAAKIAESRISRYTDRDMDVDGWGLEWSPEVDERHQTNETVSRESATGDQPGSPPPPRSSSVPKDSGDTSGGAISGSGSLPANTHEGIHVGKVDSAGKDHPVQQQNATNTDPTTHEHSNPIETVRGHFKARRGGLHGSSLGFRKSEGSVNAVSHKRTATFEENDDDQPPSQRKKTNDTEIITLPEQKRDLYSFSNSKIVKDGTTLAQIPLPVKLTEAMQNLLQKGPQRALTFKESSSRNVAHKYNLEAAMGFCVGDIPSNPCHHCANDRSSAFTECVVVPGHFQSSCTSCAWSSQASKCGFYVCGSTKSGKVLKPFMPNQKVNTSTKANTATPASAPAKIPGKVPAETLTKTPSKKRSRAKAKVPIKATMSHPSSAPAADKAAKTSSNIHPPTPTPAPVERATATPIDTASTPPPSNVPVETPATPPRINPPTEAKTATPETDHPPPPPSGPKTETPNPAPVTQPLSQRYLKVLNEIEAMDSPEQGFELAGLKFKLSVANNVVAGTVPQSRSDRYIEAQKEFEGIAEEELRFVVAQFIFRISVIEKAVGGGKK</t>
  </si>
  <si>
    <t>&gt;8203_g</t>
  </si>
  <si>
    <t>MAPPSATYSEHTGHAASASTSSQDELGSVTHEPGLTKTQEEKPKIKMPSAPIMKRFNDKYEEREYQKGRLVLAFRIFAKLGFDEGVAGHITLRDPVEPDSFWVNPFGVAWPLLKASDLIRVNPEGKIVEGGPVRRLNAAAYMIHHAVHTARPEINCVAHSHSIYGRAFCTLGRNLDIITQDSCAFYNDIAHYSSFKGIVLAEEEGLAIASALGSKKVALLQNHGLLTCGKTIESAVFWFMSLEKCCHTQLLADAAAGGRGGETVKIDGKDAAFTYETVGTEISGWFSAKPTFDMMEHEAGVDYKW</t>
  </si>
  <si>
    <t>&gt;1562_g</t>
  </si>
  <si>
    <t>MSPRPVEAGRNEDEQNDMGAYKSHEAVESQLIGQLPFTLADTDKRKRFNEEGDSALDTIESSGITTREKGKTRTALCAKCWFIFDHLFEVEGGEYAFPFYSNSSFIKSNSAHGCCLCYQIHKQLEYLDIHEDCKCGGVITVKDGQTMWFSMDADWHGNKTDIKACFRVGENALLPSGGFGTNFKESLRLIKAWLEGCKGHKECHVTGEYILPTRLIHVGNATTAPRLIYSSTLDGLPKYATLSHCWGKMPICTLSMKNISAYMLEIPLEILSNTFRDAIDVVRALDIEYIWIDSLCIIQDKDSDDWAKEAGKMASVYSFSFINIAATNAENGSGGLFHRGALEPNFIFRAGAVLKNAKVTGTCFPSTLWEMWHTSFPLLRRGWVFQEMVLAPRTVHFTWGQLFWECNTINFCSAWPDGKTPWDWGRFTHLIGLLKKPASEYSWESIVEEYSKYSLTYGTDRLIAISGVARMIQQTQNREYCVGLWMKDLIHQLCWYREVGYSEHIQPNVEDWKGYLGPSWSWISLGHCVTFRDIHHNKFDLLHARVINVDIKHVTSDSFGAVSSAELHLTCDFLSMLRLQLPGEPPDTHGVFMGHGANAKMWGVDVELQFRLDYRSTGERYCLVPLRSKPAGQEKANFMSGLLLQPTDNRVGEYRRAGIFTSKQLGGDEDISAAFLRCKRRTLLGGIHTGWREEGELTYDIIVV</t>
  </si>
  <si>
    <t>&gt;221_g</t>
  </si>
  <si>
    <t>MSYSNSGGGTLTLPSPTHVHHVDVTSAVRSLRRSLSRSPSKFRLVTKSPSSSPKSPLSPSPHSPPKRVYSQSNMTGNQPHTPSPLAVPFPPSAKLALRSSSRIKTAPPRPTARLRSSPKSPMKRALSQAYDSGNVPPNSAPGAVGGQENWCTSPAASERKSFERIAKMSFNLDMPGAPINQALSRLGSDGAMDCHMGNTTSSPLKRSDAIMNLDQASLGSPVAKRRSLHGSASFGHDFNVFDHGPTSSPHFDIHDENNHEYELSTASIGTDNLFTSMPRRSSSLRKSTLQQRHGEKTSWGRRHAAQILAAQQVAQSAPEQSTPSKNRPRLSLDQFLPPMERDSPFSSQGSLPNPSMHMMNNQNQPAHRPHPLSRTMTTSSSSSSLMDESPTHIPVQFNDQPRPKLDFSKSLPAGALRPFAFDEPSGEAPFATPANYKHVKPLPAAFASTGLISKVNRHPEEVKLARGASKNVPDTPCKKHVAGAFATYPAPIPGSAIAKARHIRHSFGTPSTPFNPHGNTPIQNVFGRSTGVFGSTFGNGLNRRGSFISDDGNGGSPDSKDNSQSSIDFDLPPTPTKQALVANGSPSNHKSFPISAVGSGFSRRLPRSSSKLNLSTSPGDSIGDDSDGSMEMNDSPTMGHNRTFPKLESVSSLSRSRTYRALTLEAPAPSPKSLTLTQLTPSIKPGFAKFSHVAPVSSLNRIEFIERLAPRTPQDAMVPPDPSGLSISNPHQLKTVKSSTNLTVMAPPATPTAGRDYFSVVGDRRNSTTPVGGSAPADIDGSLTSRFEKVEMIGTGEFSLVYRVTQIATPFNANISVFHTAGSPTQGRTPPTPMPERVFAVKKSRQPFQGTRDRQRKLQEVEVLRALGRSDHVVHLIDSWEEKNYLYIQTEFCEEGSLDMFLANVGRKGRLDDFRIWKIMLELGKGIKHIHDSGYIHLDLKPANVLITFEGVLKIADFGMATSWPAPAGIEGEGDREYIGPEILLGQYDKPADVFALGLIMFEIAGNVQLPDNGPTWQKLRFGDMSDVPSLTWSTDSSIQRDATGIPMEEIDVSMDTFSDDEIEAEFGSPTRSVRKKNYGGSTRSLSHDPGNLFGSMRRGELHRAPPFMRDMHHVHALDKLVGWMISPDPKDRPVISQILEAGGVMWVESRRRAGATVYEGNWGPADDVLGDDAEMMDV</t>
  </si>
  <si>
    <t>&gt;7027_g</t>
  </si>
  <si>
    <t>MSTAPKQTIAVGVSVIYAVTDFFEPFAKYGPERAIEIEEQQGINLARAASHTPTLKHYIWSTLANASRISNSKHQVPHFSGKNTIDDYIKQDKSLFEKTTFLWNSHFADNCQYPPLKPFYIESTGKYVQLSPVSPSTPISCLGDHRTNIGIFTHAIVSQPEKTLPGKFVFATVETTQIGELLKMWGEVKGKETLFVTVSLESFEKLWPGWGTELGIMFKFWEEAGEKSWSGEEGVVTAGDLGLGKGSGLIGMREALTKLK</t>
  </si>
  <si>
    <t>&gt;6334_g</t>
  </si>
  <si>
    <t>MAALPYYSSPETRPSPLPTIKDIKESKESFIDQTGRNVVGVGEHYIVKYGLAVDLLEGENMLFIQHHSKSIPVPKVHALYHDSTSKENYTVMERVPGQPLSQLWPELSTAQKEVVAHKLRPLLDELRKLPSPVDIAEEDAVNGPFDTEDDINEAIVKKYVFIGPSPKKAVFYKRTLGQIFHNHPPVFTHGDLQRKNIMVTGVIPEDKSKADEFKLTLLDWQTSGWYPSYWEYSRAMLSCGRWEDDWHVCLSRIMDEFLAEWVWSDMIFTELWS</t>
  </si>
  <si>
    <t>&gt;12233_g</t>
  </si>
  <si>
    <t>LTH</t>
  </si>
  <si>
    <t>&gt;5803_g</t>
  </si>
  <si>
    <t>MSHYHIENPNVGNRDHSEDWRIRGYNPLTPPDLLQSEIPQTPTSKETVIKGRNEAVAIVTGTDSNKRLLVVIGPCSIHDPAAALEYCDKLLVLKQKYKDDLLIVMRSYLEKPRTTVGWKGLINDPDIDNSFKINKGLRTSRQLFVDLTAKGMPLASEMLDTISPQFLADLLSVGAIGARTTESQLHRELASGLSFPVGFKNGTDGTLGVAIDAIGAVRHPHHFLSVTKPGVVAIVGTTGNEDCFVILRGGTKGTNYDPESIKGAKAALKKSGVRERLMVDCSHGNSLKNHKNQPKVAAVLAEQIAKGEESIMGVMIESNIFEGAQKVPKEGKSGLKYGVSITDACIGWEDTEQILEMLAKAVAQRREILNGANGH</t>
  </si>
  <si>
    <t>&gt;1709_g</t>
  </si>
  <si>
    <t>MAKRRRSPLKTIAWNPLGTLIATGSNDSTLRVWNPDRTNVKYTTELKGHEGRIVKIAFNPVKEAELCSLSVDGVVKFWDVRTKKMINEVKGLGEASTLAWHPDGKNLIVGNKSNDLYILSPTEEAPISSHQQPVDTNQVTFCNGGKKVFLTTGAGETKILSYPEFEPMLFLNHDPTTPFVLRGHTTPCGSVEMQPTGRFLATGGSDSIICLWDTTEWICQRTLCEMTGPVTSISFSFDGSYVVGGSNEGTGLEIAHTESGEYVYSIKTSNPAEAVAWHPSKYILAYTDGRDLRITGVDPERR</t>
  </si>
  <si>
    <t>&gt;2338_g</t>
  </si>
  <si>
    <t>MTRDTCRVYDGRDPTSDGEVYAALWATAEFPRLPEGAPPELKKLAIEINDPKRVYAIHRASRRHHFQSLVERYILQIRYGCKSKACTTPTCFSCRKRLAGAAPVRRYNATSARTLAIYMASQDNPENGLCHHPSAERPLPPNYLTPNPKLLPVGEYKVSTNGRPSRSSRDTSSTSSRSSWEASSAIGQENHIKRKNSMEGTLKIKAWPDMTVLEEPETTDHRSFVQNVFGTVAFKMVEWLTPRNLDLLVRLQKGETDNEKARSPKPNDAIEKETSEVSQGHHGEATQIIIDEERHLSRRTRSNSTKVSQDSTHTLPSPPSLKLAETPEQKPCKQSDHMHDFDPLPKHSLDSTHHRRSEHFIESHGPKGILHKSTRLSDPGSETTPFTIPKPSARASGKLPRQRVITSPRMGVIEQSHLLNMKSSLDTSASERRFLVGRKEEEKQEKEVIIPRNTQPEVEVVHKKKPSPGKASIKSPLPISLSYLTIETIELLCDILQNDGTAEKHLLQPRAINEDLVRLQDDVVPLRRITNVQSPSSSLTDMKKEWQNFIEQSLFDVLGKPESLLRSFSDEQRKLFDTQTIWYLMLRLTRVAPSLVFDSLWESAGNLFRPPEWLEEAYDWIKEPQSHQSLTNKVMSSSDAAQTINICLHALVAAAPLVFDARQLANMSRIRSYGLAMLGRESSSLEPVYLCLRYEDAFTNELALRLARRVFAAIITRRRFSELVELQKEKDASREESPEPDILEAVLGTLKFLDLGTPPTINFPDNERDLHEKRIPTLMLDWARTVMLQDWDGCAEVPNSGPFGGALATIAAIYKKRKSLLLGDIHFRTEYFAERLDPVEMPLEWLSFQSNRRTVHLLDYPYLFNPSTLVTYFRAINYSRMNQAYEQAKAASGLMYSTMAENSLMTDKQRRDRLKERLNIATSKFMVLEIRRKNVLVDTFNAIWRREERELMRPLKIRLGEEGGEEGLDSGGVQQEFFRLAIAEALDADYGTFTVDPRTRMTWFQPGSPEPLWKFELIGMIVSLAVYNGLTLPVTFPKALYRKLLGEDVSELHHIADGWPDLASGLTTLLEWDEKDGLVEDIFARTYEFSVEQFGQPVSREMDTGASSPSWPQFSDMSETPNPSDAPLVTNENRNGYVSDYIRWLTDISVRPQYEAFKTGFFSCVDRRSTRLFDPETLQSVVEGIQEIDIPEMRRATRYIGWDASHRTIKDFWSIVKKYDIEQKRKLLEFVTASDRVPVGGMRNLQFTLQRNGVDDNHLPSSYTCYGILLLPEYSGKEVLKEKLAMALQNSKGFGFA</t>
  </si>
  <si>
    <t>&gt;3654_g</t>
  </si>
  <si>
    <t>MNTAYAQQASPPHPNMHINSRLPASNEGSYRAGAQAGAQYHMPPHPMSMSQAPVNTTYDPYNQLPASRAPMPELGHSSDGHPPLAPGAQPPVPEPISKSVIENGRKYELLVVQQPRRARMCGFGDKDRRPITPPPCVRLVITDVSTGKEVDCNEVDHGMFVLNVDLWDEKGQNEVNLVRHAAGSPSISATAAATYAGADATHVSYNSIMPQPNVIKFESGPAPAYNQYPAPPGANTYAQPQQYAPQYNGHPGYPLPNGSQYPSQTGYSQQPPQQPYYPVTSGAAIHAGVSADYPQSQYGARPSYSQPENPHQQSRAPGNNSTPQGMFTRNLIGSLAASAFRLTDPKERIGIWFVLQDLSVRTEGNFRLHFSFVNVGVPTTSSTSANANPNGAIPMTTVNTSKAPVLAACFSDVFTVYSAKRFPGVVESTELSKCFATQGIKIPIRKDGVGKGDKDKDADEEHFD</t>
  </si>
  <si>
    <t>&gt;4213_g</t>
  </si>
  <si>
    <t>MSFGFGVGDILAVATLAVKLHERLADAPVQFKALSNDKATSAIKDGVDRLDERQGLRDWHEEDQAILDWLSQSDYATQ</t>
  </si>
  <si>
    <t>&gt;4821_g</t>
  </si>
  <si>
    <t>MARVYADVNQQMPRAYWDYDGVNITWGVLENYEVVRKIGRGKYSEVFEGINVANYQKCVIKVLKPVKKKKIKREIKILQNLSGGPNIVALLDVVRDQQSKTPSLIFEYVNNTDFRSLYPKFVDYDVRYYIYELLKALDFCHSKGIMHRDVKPHNVMIDHENRKLRLIDWGLAEFYHQGTEYNVRVASRYFKGPELLVDFQEYDYSLDMWSLGAMFASMIFRKEPFFHGNSNSDQLVKIAKVLGTEDLFDYLDKYEIELDAQYDDILGRFPKKNWHSFVNSENQRFVSNEAIDFLDKLLRYDHQERLTAKEAMAHAFFAPVREEERARITAGPSS</t>
  </si>
  <si>
    <t>&gt;2895_g</t>
  </si>
  <si>
    <t>MPNDTTPLLGSSSKAPAVRDDDNLTKFRRAIGINSGAIGTGDLEAARKGARGLYKEIIGIQRSRSRQYRVVDALYYLAIGTQILIGATLAALGPLSKLHPIAITILGIVNTSTAGVLALLKGQGLPDRLRKDEYQMRKVQDFIEEVEIRLAIGGEPQMTPDELDQLVQQIFDKYHTARDTAEMNRPNSYAHQPDDPVEGTDPQSLDSPIVRNRATSNGNDMTKGKFVID</t>
  </si>
  <si>
    <t>&gt;8029_g</t>
  </si>
  <si>
    <t>MVYNALLAIRGYFKPRNINNVAPSVLEYMGVKQPQDLAFSFRSLTITWSDAKANSATFFSNVIYANHAFHAYDIQHSASPLTLFKDETIPDDGLLLCGRVTKPRVRPEIFHAWMGECIAKHGARCGTISATHESSEIHVFRLIDVRTCAVVKFRNIHIESQKYLALGYVWGEAPQKLVITHQNKTMLEKPGNLRGALSKSIEDAISLTDMLGVQYLWVDALCIVQDDHEEKVIHLNFMGQIYRHAQLTIIAAAGNDAEAGLPGVFKDRTFHQDVIKV</t>
  </si>
  <si>
    <t>&gt;7376_g</t>
  </si>
  <si>
    <t>MDQSHDFKSLQEQIQACLVSTTRTTGQISSEDLLFHRSFNPEVGTALDEQSERVLALSSALLKSATSLSDLHAPVLEDADDVENNWRNVVDVVDSLLEKTDICLDEYTGVIKRKDPKVADPVPLAHSKSKRPGYLGSAFRTQNLVKPQLSFEIKPDNDDNSPWKPFLTTKPHAIVPLEESLSKFKNEYNQEQYHHPYETEITQLKYPDALYQKAEPIPYLPFETTTATFVDTEEAVMEMLEELKGASEIAIDLEHHDTRSYVGLVSLMQISIRSKDWIVDTLKPWRHRLQVLNEVFADPKIVKVFHGAFMDMVWLQRDLGLYVVGLFDTHWACRSLGYEGGSLAFLLKKFANFDADKKYQLADWRIRPLPEEMFFYARADTHFLLYIYDMVRNELIDRSDTENEDENRMEHVLQKSKETSLFRYEKHIYNAESGRGPGGWFSTLVKTPALFNNEQFSVFRAVHGWRDKVARADDDSPTFVMPQNIVFTIAKIMPMDMVSLLGIAHPVSHSVKSRAGELLELIKTAKAQGLGGPRMIDILRPDSPGAIARAKSAEAPLKTTAKTLVAEVDGEELRSDNSTFWGGAFGSSIWEPTAPSASESLRLAVPLPALSSEVFLGTNPGSLPSRPIITKPSTPPAEPAPKDEPFVIKRGQSSKRKSDAISSADAESGDNEYDISLNDADGNDSERERKAAKVERKMQKRAAKKLAHAEKEASGSKNATTEEDGEIDEEEPFDYSKAETVLHGKRKEGLKGDKKKKDKPFDPYAKSADAPGGMRRVQTERAGRSHTFKN</t>
  </si>
  <si>
    <t>&gt;764_g</t>
  </si>
  <si>
    <t>MATTDSPSSRTLSRPLYSCIHCAKRKVKCDRQSPCGACVKRNAECIFSSPLPRKRHKRGTYQGLTDQVRYYKTVLQEHGIDPAKLLSAPDSELNHISSHTEAVAPNGLRTPSSIEPEPSRSIDKTQVVHSQGRSKLVSNDLWRRVVEEFSEPEDTLDNSSNDPSDLESSDDDFGFVLSSHPKSNTRSHHPSPERIVQLWQIFVENVDPLTKVVHVPTLRPAIQKAASIGVAVRIAESMGLECDGIFSGLPPFETEIRRRIWWMLKTHDFRTGELSGLAKFRDLNTGGESTKWPTNVNDNQLYPSMPSVIPETNTLTDIIFVTLRYELNNFAATTIAKFRRQGGCCSQWDLCGSRSEKVKIDEATKEVEELLETKYLRYCDPSQPLHLVTMLVARFAINVIRFMSHHPRRWASIEQTPLSEREMVWEISMKLLEQHNMLQSSPQLKQFAWHAPYMQQWHAFIHVLDTLRSDPLKEDAEKAWQLIGTTYESTPDMIFNTKKPIHVAVGHLCLKAYGDREAALQHRNISSPQTPKFILQLRQQREVAKIKRQPRDAKRGRFEGLTSHSQAIACDMDSQMDAGITSSSDALESTNLQQGSTSDSPSLTQIQTGSTSEGDPFWPINVFDDTEVGNFDDLMNMDSAFILTQSGSGEGNAPPTINWEQWDAWLVHSAAKSHA</t>
  </si>
  <si>
    <t>&gt;2979_g</t>
  </si>
  <si>
    <t>MTAHSRCSIVKQQCSCFSQRTPQLSKNKEKYEAVVVGAGPAGIAVVGNLLEQKKSPILWVDELFQGGRLDKCYREVPSNTKVKRFISYAEGIEPFREIVAKSPTPNAYTHLKSLDQERTCYIAQAADLCIMLTKGLTKLTAVDQQLGSVCHASWSNSKNWTITLTSPDEKFPDPDPLTVSSNLLVLCTGSSPSTGSLPIPSSTKTEIQETPLDVALNPPLLSSTISSSDPMTVAVIGASHSAILVLRNLYNLASSSHPLLRIKWFTRHPLRYAEERDGWIYRDNTGLKGDVAVWAKDNLEPGVLPTSPVSRFLQKVPTTKEDEKEVYARELAGCTHVVQAIGFTRNEIPAIEREGEGGKGRELKLRYDHENGGFKDAEGEVVKGLYAAGIAWPERVVDPEGNVELAVGLLKFMNYLKRVVPGWRA</t>
  </si>
  <si>
    <t>&gt;5936_g</t>
  </si>
  <si>
    <t>MSRMDMSKIRIKKKDKRKDWNGSKGEKGSGHKGSCQEGSEGTQGWSDWIWEEKGLFWYRALKKNDTWQYEYAEINKEETQRFVPEPKVEFLEVEEKLIFVEEEKAFEIEEGDEDIKHTFALPTEGSAVLASDDGDNPDAASKEKNDENRSAHGSSPGTYKKTREEMRAKFEEESPEQSVRVERVMEWRAQVNGALQEDEKVEDAGDYVSDEEQRCSIAIGMITGPLSRHCVALIYELMWESVCAKSYFSIQRAHKAEVIMNHEGYIQLDVTVTRRDDGLAMPSCPEDTRFEVCMGNPAKPILDNAVPQVAENIVKETQPVKAPEVVIPAKERDAEMGAPRMSLKPRRTQTPENPMPNPTSTAWRLKSTRNLPRMPTSRRRLPADLSSPLCLLTRAYNIPDPRIWMMMLETLVSAQSAHDKARVINTGKLNGDFVISTPKTWSSPRKWIVGGTVDISLVMERNNLLAQRQLKAVAKICAKTKKNSTATYLPHVLRGAGNPVIKGNTIKTEIEKIQRQDLLDRLTLFLDTVKLDDSQMAIFDSILEKSHEIFQDQRVKLVVSTSSNAEIMSDHGLQPRGCIIDESAFDTEQGTLVPLSLMARFNVLVGDHWQLKPLGLSMFERLYGHWNIPVFRLKVATRRQRLNPTHFSSLGIGGKQKDQLTTIKLSLSMVGFTTHRAEFDGSTPMLDLALQ</t>
  </si>
  <si>
    <t>&gt;6066_g</t>
  </si>
  <si>
    <t>MSDQPPIPEVSTPADGQSPTHNYIPNRGYASTSSQDPPPPQTPTGYAADNEGETYDDLFDDDDEEYFDDVDYDHSTGDLTKSYNRQRKLHDESATVPRINPQKPTANTRANVDDQISSLAKHAAKIRLDGGGDGEKRTHGKDKSDRATSEQVLDPRTRMILLQTINKGVISEVNGCLSTGKEANVYGALSIPSAVDAEPIHRAIKVYKTSILVFKDRNRYISGEHRFQQGYNKSNNRAMVKVWADKEFRNLKRLYIAGIPCPEPVYLKLHVLVMGFLGDKKGWPAPRLRDAELLGEDIDEQWRLLYIQLIGLMRRMYQICKLVHADLSEYNVLYHQEKLFIIDVSQSVEHDHPRSLEFLRMDIKNTSDFFRRKNVDVLLEQAIFEFITSKSQPVQDPALSQAIERLFIDRPAPHEGEHAAAEQQVATEVFRQQFMPQTLEQVYDIERDAQKVGSGQRDQLVYRDLLADKVVMSSGNEADGEETTGGGSSSAEGGVSIGEDSDDESRFEKGTPRGKKFEDKDVKKEHKKAVKEEKREKRKVKIPKHIKKQLVSSSAKKR</t>
  </si>
  <si>
    <t>&gt;8170_g</t>
  </si>
  <si>
    <t>MPDSDVPPSRGFTEIYFRDQLHLVPQTFTFSIFTQPILDTDMENSEAPNSAISTALPEEISQDSASQASLEAINLPPATTDAIDTPMEDSAMGGTGNLQLTHGLEALLGGLDPIPSSTKPILEVAKPAEQIQIEAIAEPNPVSQSPIPGLFSLAKPLESTSPLQKPTPVSRPTSSGFITMTDAPRKASIPGLFALPQTSENLSPVSKSDVISRPAISGETVMTDAPQHSSIPGLFSLAGAEPTSSSTPTTADAETFLRTITPVVAGSVPTTPPVKSPPESISTTSENKATAESVEPATQEAPAAENGAAVEEEHAEWEIDSTPMESSSDSSSSDDSSDEESDDEENSYKFLSPEEQARVLMEAEGSDEEGGAAKSKGGAPRTGHEIEEVVIPKPDVTITPDMSIVELGKVEVVLDNIVLIKAKTSGEYRVLETGSVLCLENRSVLGVISETLGRVQQPLYSMMFTNAVEITEAGLTVGVTVFYSEQHSTYVFTQALKAFKGSDASNIYDEEVNDDEKEFSDDEQEMEHKRRRKQKWREDHPQKGQQNGRGGGNHAGRLENNSYNPSQGISYDDVDEDGPYKPLARPAGFANTMGRGEAPEEGTYQARFQGGNERSNQNNARGRGRGDRDRGRGGRGRGDRGQGNRGRGDRGRGDRDQGENRGGARPQTGYSAPPYQPQGKGFTQPSQPPLASPTNYYNNIPPVPQNPQAGGFSLFPGMPQWPFPPPPPPQVLQQFLQAQQQNSWPNMNINAATPPPGGAFLNPAFFGNANNDTQNGAPSPRQWNQQNQNGRGRGQ</t>
  </si>
  <si>
    <t>&gt;12248_g</t>
  </si>
  <si>
    <t>MTQVKVWCSLLTLAGLLNAVAIPSHHEVHERRDTLSQRWTKRDRVEPHKLLPMRIGLAQSNLENGYEHLMDVSNPASPNFGKHWTSEEVIDAFRPSQQTETEVRNWLIAGGIPAKRITHTENKGWFAFYATTEEAERLLYTEFHEFEDSVTGGVVPACDEYHVPKHLRQHIDYITPGIKLLAPVESHKAKRNRIIKKNLEARTNAHSLLEILKPPHHPDPNDLSTCDVAITPACVAALYKIPKATTSAPGNSLGIFESELQFYTQQDLDLFFTNFTSYIKNGTHPIGANIDGGMQSTEDPYYAGGEVSLDLQLAYPIVYPQTITVYEVDDYIVQSNQNDTYTFGFNTFLDALDGSYCSFSAFNETGNDPYLDQAYPDNLIGGWQGQLMCGVYKPTNVISLSYGGQEADLPISYQERQCLEYMKLGLQGVSFLFASGDSGVSNYPESAGGIDGPTGCLGPNYDIFNPTWPGTCPYVTSVGATKVYAGKTVSDPESAVYDPAGHPYSVNFSSGGGFSNIYPIPKYQASAVATFFEKHNPPYPYYSALSPNTSDIKLLPDIGALAGETGGIYNRIGRGIPDVAANGDNIAVYNGGGFQLSGGTSASAPIFSSVINRINDARILAGKGPIGFLNPSLYANPSMLNDITNGTNPGCNTVGFSAVPGWDPVTGLGTPNFPKMLEYYLRLP</t>
  </si>
  <si>
    <t>&gt;9487_g</t>
  </si>
  <si>
    <t>MSTTTIVILGGSYAGLGTAHRLLKHVAKTSSLKIILVAPNTHMFWNIASVRAIVPGAIAEEKVFQPILPGFAQYPKGQFELIQGTAESVDTEAKEVVVAGASGQSTVKYDMLVLATGSRTTGDVPMKQKESTQATIDALHGVQEGIKKASSITVSGAGATGVEMAGELGFEYGTQKKITLISSGAHILEGTPPNVIKTATKQLQSLHVSIKPETKVVSFQKTPGGRTELSLSDGTKFITDLYLPAVGLSPNTSFLPQKWLNANGYVVVDGFLRVKGQSDIWAVGDLSAVQRSQYVNVEKQSTHVVKNIKLKLNGAEMAVYQTGGKDMLAVPVGRKAGTGHMGNMKLPSFVVNMVKGKTLFTEKMPSLINGSAF</t>
  </si>
  <si>
    <t>&gt;5741_g</t>
  </si>
  <si>
    <t>MGSNDLYPVRQPPKELWPSHASRNNATGTDAELLDRWKIREICEGWGLYRDAAEWNNFRSMFHDDAYIITSWVQCPIDDFIKASIAGFEKGSSFMYIMHRIIGQTVDVQGNRAVSKLKVTITCRFTFDGIEVDNEADCRFFFLLDKRAGKWGVTLFTLLFDKDKMIPVHPGKSFVIPEEEVMKYPSGYRYLAWCEEKIGRPPKTDLNSHGPERDILYAKCQAWLEGKEVKSV</t>
  </si>
  <si>
    <t>&gt;5433_g</t>
  </si>
  <si>
    <t>MGLAGPKNRTKISNDPNNTKWTNDKESFGLKLMTSQGWKPGEYLGAVDAKQAEFHTAANASHIRVSIKDDNLGLGAKIGNGVGHGECTGLDAFKNLLGRLNGKDEDEVEKEQKSREDLRRAIYTERKWGSIRFVTGGFLIGDKIQQLIETEAERVRKIEAGETNTESTNSSESSSEAEEEEEEATSAPVERSKKSKKRKTDVNGEETLIPVEKNRKSKKRKIESLEEDEREIVSTKAKKSKRKAQTSSDDTEDATPAEGDEKSSKKKSKKDRKPTVKEGGIGSEKELKKLRKKEKKEKKHKKGHKEKSHSNPEESENIPKKEKKSKRDKEKSVPDLVPDSSESSQHSTKESTPATPLPIESGRSTPMMSGRHAVRSRYIAQKRLASMDVASLNQIFMIKS</t>
  </si>
  <si>
    <t>&gt;4826_g</t>
  </si>
  <si>
    <t>MEPLAKRQRVNPPAGHNPPQSLGFRKAYYQDDDEQDELNLDFDLDALETQKTEHKQRVSEEDKALAFDEGGGDDEEQEGFVEIGSEFDTDSDLLQRRAQLDFKLKSTFEAIFDKYERDFDGIGDEIDLETGEIVVNNGHLMEMLDEKDIGGNNTRRILRQVTEKPDDMTSGSWEEENDLLEDDNSMDQGEVGDIEEVSDDEMMEDDLILRGFAQANRFLQPPANTATSAVPAIPHVEPHQDISSHPLVQGSPLPSQSEILAQFGPQLGPQIVKYVTTKQAPNDAHIEPAWRTPELPPIKSKLQPSAKSAIAPQGPSRALSPQASCSVWAPVVQGRGNKLDNYASFKGESSSSDYHPLPSPNSLRSQAIGKPTLPEKRVRLNFSAEDEDILLSWATKARQQGSSLLPQVVWDALAAKYPHHSAATWSNHYKRKYTYMLPNPAKESTSTPDRSVEAAGSAFLSSPPRQPTYLEDGAYTTRGLIESSPDLVSASEPVEGFASNSSPVDSMSEDQESMLMAACPHADCKPYSSLQYRLQRSDEEEYSEMCLHLFRAHRTTPFPCIEDNCKHKGESGFFLEAALIKHVRSNHPGAEPLGRLRRRVNPELLDEIVQVPAKVQEITGTPSPKNQRKTCLQKVPVSQERNSDSLSPKTSAPAHVVSTGRPLSSSYGLNQTPRSLLTPSKESVYSPTTKFSSSVINPLSSTLTVAEYMMNPLASDESSGEDSEHKVTDMSPYGQTPRTPAAGSVALLRELPRKLWPIQAPQTDSEHLLQSLENQTILPDSHLENSREGSVSLEEQNKATSIELITSMRLSNSVKGIQNDSAQTESRQRKTQGITAGPTDIVDTQSPFVGTSSLASIKATSKAASKTDCVVEAFARNTIDLTCDSSDEESGVRFVTKLPATKSPVAKRSIPRQSVVEQPIPKKSITDRGVTRIGKSPSSHDKSTPIATSARDIAVSEQSSSLAVKLPSGAMASEAAQSSMQVHDTPLSEQPMIETSSPPPSRAEKAESVVQVPPIAGPAIGSPKDTQPVAVKVGTLTRKKLAPIPFIRPPFRTPTRKLRSGKSIAQSILIEDVDELGLPPDELARISSAPRTNPLPRRLHIKIEETRISWPQSAAPTRKRTLDMFKDDSDDFDELRLDGPSDSSGSTVKPTPRKTVKKEPDDSPITAARRRKPRRATMLRNEIDVDSKDPALLTPSHKQAIRSGNRTIKRESQPSTPLLDLTPSRVKAMPRDTQEASGSPEGKSSPILVPKSEEDSEDEGYGNATASSSLFLEVLTPTRKRKPTNKPFNSLESHHLDSPIKTPSGPQLRKCGDDGFRCEKFICFKCLPKDVATSGGRNMSTNHEEVYARIVLPTNEE</t>
  </si>
  <si>
    <t>&gt;10721_g</t>
  </si>
  <si>
    <t>MPPITCAANECSKTENLKRCAKCETTAYCSRDCQKSDWKTHKKTCTKNAPSTAANPSTSTTSSSAQGTSTSANSGMPKGLTVLIEKPFTKLSTKTWLYSRPEKDVYKLLIDTFRLRQQDNFTFEGHADDNSIYSSAPNSSAGFQRFLSLAASRPGLLPSWWSSSKAEECKQLGSEGGWTSLTKMTEKGDVIEHYGDSKMPMQMRMFGEQVYGTGPGGQPGEAMMKMMMMSESGRINSSLFGI</t>
  </si>
  <si>
    <t>&gt;6408_g</t>
  </si>
  <si>
    <t>MPEIRNGLLTPPPSPPHTQQQQQQQPWCLPAPQSRIGNILGRSLELVDIIGTGAYGVVYKAYDRQTGMSYAVKALNQFNANGEPLDRRQREFQAREIQLHYAASAHPNIVSMLKIVDDPDCTYVVLDYCPEGDLFSNITEKGRYIGRDESVRRVFLQILDAVEHCHRLGIYHRDLKPENILVSSFGNNVFLADFGLATTEPRSEDHGCGSTFYMSPECLDQSSRGAAYLCAPNDIWSLGVILVNLTCGRNPWKAASLEDSTYRAFTRNRDFLKTILPLSEELNDILGRIFDPTPETRITIGELKECIARCSRFSGPIQQAVAALPTPPSPRTRTSDSLRRSFTSHDGSVVSDEGSLTGSCSTLSDSNLSDDDLLDTTDEVFVPSVEPEQDCSDEGYFSSPEQDHPEHISAKRLIAPEPFQNQAPQYALQQDYWTQNKPTQWTPYQWAPYGQLPAVPYYQPAVRGCASPSYPFRY</t>
  </si>
  <si>
    <t>&gt;559_g</t>
  </si>
  <si>
    <t>MSIQRPPLMDISNNDVTSTPVSTASRRKSGRAIKAPEKFVPDLPSSQAEKRSAKRKRNGEGENDASNIEEEESEPEVETEEEEEEEEEEVRSSRKKSKAPRKPAAKRAKVNGTATNGEAPAMRLPTRPKKAGRRIAVADEDAEGLYAEVYMSGYSSKDVAQQWLNRYKDNNPASMAELVNFVLRSAGCNIEVSEDDINDTDNIDGRIGDLQQEFQEQNITDYPLISKGKRAHAFRVSLVGFFDQLILAMHESSILYQDVPLVDNIHAWVSSMSSSTSRPFRHTATLIALTIASALCEVASKEVELGSKFQRQLEAEKKKKKGANKARVADFQRKIDENEQRRIYVENHIKDDYFTTVYVHRYRDVDPKIRTECVEALGYWILTLPSAFFDGQYLRYMGWMLSDTNGTMRQEVLQQLYNIMDIPENYGSMRHFIERFRPRLIEIATRDSESGVRTIAVELMDLLRGAGMLEPDDIDDIGKLVFDAEPKVRAAVVEFFAANIQDLYDAKIEELGGLEGLDGVLAIEDEEQYNTPRAGWIRLKCIAESLGGYDSQDQEEMPSQIDSIDFANVSGLESRFTLAAQTLYEKLPDLKDWEMLAGYLLFDHTSAAARSETERALRACFKPDEKEELILLEVLNAVVKMNLTKIDEEHKGKKKHARAEIQEAQESAARKLAAIIPKLLKKYGADPKTVTVVLRLEHVLNLGVFQELRQDSTVYSKLLDEISAQFNGHADRAVLSEAGAALLHARGYEELEEVTENKVQSLWEDTINTLQKINKAGEISLRGSSSTKVLTELSNSLARLERLASISSPIEILEADLGSRETPPITILLDIIARGVYEDSNDELTDALEDESVLSAIRSMVFYFMWKVKGLSSRISDGDQIEDLEIDPLREWQETFTTNVTAAFSSRSTLDPVRLIGAGTILDLHVLFATLRPVKPSSKGKEKEVEANNGYVQTLVKEIVPEVQLELTQVFEALEKSFAKKGKKKLAEPDDDEAPQEEEQPEEEEDEDVTYNERQAEVLRSEQQLCELSGKLVLGILAQVIDTSGPLKGKLRTRLQRNRQRLGTNFKEVVAYLDEKKEKGKRSHKANQVADGNKKKTEKSKERVDEADEEEEEEDDPFAEVEPEEDTRLDEELEEAARSPEEVRERGEVDGKGDEDEIMGD</t>
  </si>
  <si>
    <t>&gt;5112_g</t>
  </si>
  <si>
    <t>MASSVLGKRTRSSTESASKLSLSRSKRQAREQDFNDENESPFVTRPTRNGSRDGDSMDLDIDLSESNLASPIKHLSAGKRVPLSRDKVTLQVPTPHTPRHRDALSKTLPVTPRHRVIVSGKPWTPRTPHTPVTPGGSITTVYSKARQLFTRSTEPGRLVGREAEREELSTFIQDCITRTAGGCTYVSGPPGTGKSAMVNEITDNFEESTVLKKAYINCMSMKTSKDLYGTLLETFCEEVEVLDGDEISTLQGMFAPRRKSNTVYLVTMDEIDHILTLDLEILYKLFEWSLHKSSHLILIGIANALDLTDRFLPRLKARNLKPQLLPFLPYNAFQIKTVIITRLKSLVPANSPTPEYIPFLHPAAIELCSRKVSNQTGDLRKAFDICRRAIDVIEAETKQKHEQALKNLMLQDTPSKKPLGENENLASPGSLSPRKTVSTKSLAQSLATLTVETAPRASIAHVNKITSSTFGNGASQRLKSLNIQQKAALCALVALENRKREVSMNLLATPSKTRSAAPTIKALYGVYCMLCSRDSVLHPLTSTEFRDVVGSLETLSLISAVDGRNGSFVGSNTPSRKGRKVFGGGVGQGDEKRVGSCVGEKEVLSAVDGVGAGILKSILSGEGLE</t>
  </si>
  <si>
    <t>&gt;4198_g</t>
  </si>
  <si>
    <t>MSDEDHVSRSPRRRHLVGAHGDSSPAPSQSANELTINTHELKMATSMSLSYTDHAHVPFSTSQPDKTVGSSSRHSQSTGPLEKEGKLNPRKSELFTSGQPAGADILSLPLGPDAETASTSTLPPESTSRFSSLQQTMGWGLLGKIPSIVGTFTSKNEKNDGPHGSNPIEYFARENERLRSERNCHKRENRHIHTKLQAQEQEVASLKEKMKDMEYDRDAAQDRCEDLTRKQQELAFKRLEGGEWIPQDENKVKDELDSLKRNIKAWAKEVATTQLAPWRELDVQDYQKFLKAVEGIVVLNGSRRLPEGLQSSRKTGLLLNAMLALDVYRVVFDRPFFCLGNGGRGQVADFHSWILDSGNESGAHKWRSQALRLLLPPLHHDSTEAEVKLCSFIEAKIVQESEACANQFLSSPASLLMTSNVEPAAVSRLKTIYQESAKLAFSIWTRKSCLRITTKLPSGGLRFDPDDLFAMAHPLVRYDEYENGLRGREVEVLVHPLVQAFGTDEGEGFKDGRVWVKAEVWFEEPKKGN</t>
  </si>
  <si>
    <t>&gt;5552_g</t>
  </si>
  <si>
    <t>MKSMFRHLFPYKDDITEKTAPNLKPTTELQSSSSLAGRVLTRTSTRLSSHQLIAPPDGGAVAWTQAVMGHLALFNSWGLLNSYGAFQTYYQSELGVSQSSISWIGSVQVFIVFVLGVFSGRAVDAGYFWQTFGTGCVLQILGVFLTSISKKYWQVFLTQAICTGVGSGLTFCPALAVVTTYFSTRRIIALAITTTGGAMGGIIFPLMVEQLLPKVGFGWTVRILGFVMLGLTFIIIMFIRPRLPARKSGPLVEWASFKELPYAFFAAGSFFSYWGLYFPFYYIGPFARDQLHLGTSDSFNLLLTMNAVSIASRVLGAYLAQSYFGALNTMNPSIVISAVILYVWISVDDRGSAYGFAVMYGLFAAGLQSLFPASLSSLTADVTKTGVRMGMVLTVISFAVLSGPPLGGFLIERMNGSYLAAQIWAATSMMLGSGLYIAAGVCVGREKLAVVD</t>
  </si>
  <si>
    <t>&gt;9984_g</t>
  </si>
  <si>
    <t>MTSFLTYVSNGMSDVSSPPSSPVSSPIASLTASGTNLTATAAASSGTPWQVTLALVGLGLTSAFTLGMLVLLVYVLLRTRHGARFRGWALKIWGMIGGKKVEEVEMEDRACRKGGTHIGSVISKGCLRCKVVICEKCGFCMTKLFDTKTKLDFKTKNYGRHQSLNALRVQASCGNELCQHRAVLPPPCSPRCNCTEILVNDLHHERCTTGHFCEVCFWYVLESLRKAKYMEYFVNDSNSKWKAYACDCGKACDYHYPVVCRLCGLFCYHFTLNGKVYGDSRDYSESRLPEGPAALKFKCNMGDAHYYLDSDSLQGPPLMERLRGMGLPGYRRPDSRLPNGTAEELEEGGLVLMKEVRQLFGEK</t>
  </si>
  <si>
    <t>&gt;10769_g</t>
  </si>
  <si>
    <t>MDYSEQGNSELSHYEKREQRKLLKWSFVEAMKFRNALQIVLQVFEKGTIKEKQMVKEKICKTVSPSDPAVLYRRSRRLGTRSDYDLVDGSSRLFEREDYETLSAAKSDEPYVVYPGELIYGRRNIEAEVTDTELDIMQMQILEDPEVYEKRWNNAQIIVSSYIAQLMKRKRNPAATDDLVLGQLPPDNEPINANKSKKGDDDMELEDLKEIAESFKHYASAELDLAKETGTMERTKRRSDFLNETALKGLKRFASVHNLPFTGLLDSIQHFKRDLETDSKDVSISGQTIEFGQIPVDVGKARERMMRAQRFRDIRQTSKREVSVTNEPRAADQEIPIPEGSFEDNRTSSINSDVYYCKGSYIENGSGSMNQAPFGREGAFFDSPGSAKEYATIREASQDNGAAGKNQSAQVPKEASVNKGILNPGAPSFIPLPARNRGQTSEKRMEKDGGMRQKPQQHVQISEKACIDEKTPSPGPPEFNSNPQAKSKKSSGRTLETPKPRKRDTQPSKAFAGNQSSLANRIGPASDKNFVGKEAELNDLEKFANNSTLSNSKPSEEVLLVTKNKEPGRQIINKEREKATYMAELDLNKQCDQATEGFTNNEQSIANQDELVPEEAAVAEKETKLNKLVGRSTPPNPGLSDSVSSATQTPNPDQQEKSWETPKNHLNFRFLRPAPSGNGSNSCNPFDLLAEASTNNESDEGSPSTPDEEEVTMSYESSPESSGTPGTEGTSVDNELDKENLSVLGTEDISLDSELGKESLNTPFTRSIAMKLEAILINSEGSASSSQAHASPSDFVPPAIETEGPAQQKKQKKRKRKHKKRKSKQEIKVSREASIDNGSNSMDSATSPPGSAALGNSGAASVSSQVTTTEPGNVPASSRNKEALILGKLGNSKKAPAPANPIISREFSFKLVKEKDESTAIIMTLENVDVLSDGTISSEGTMPLESGGETDGDDEDFATPDPNDANEDDREPTPEEEERLDLLEKELKAMLETERRFEEVNAALQLLRLQSEEVRFARI</t>
  </si>
  <si>
    <t>&gt;12261_g</t>
  </si>
  <si>
    <t>MAQYDTTWPAKDIVYTAIVGTVMVAAFLEWFLWLAAFMYCLVKVFQKAEHWTVRVIAILVAFFFTCLRCIFLPIMVVTLPLPSEVTQYFPQTMVDFLQWFGFWSFAGLLTIPWLFCVYQLVTHTLGRSKRIKQVLDEQSAPKVVIVMPCFKEDPDILVTAIDSVVDCDYPPSCIHVFLSFDGDQEDELYLKTIERLGVPLSLDTYPKSIDVTYRTARITVSRFAHGGKRHCQKATFKLIDRVYSEYLKRNDNLFILFIDSDCILDRVCLQNFVYDMELSPGNTRDMLAMTGVITSTTKKHSLITLLQDMEYIHGQLFERTVESGCGSVTCLPGALTMLRFSAFRRMAKYYFADKAEQCEDLFDYGKCHLGEDRWLTHLFMIGAKKRYQIQMCTSAFCKTEAVQTYRSLIKQRRRWFLGFITNEVCMLTDIRIWKRYPILAIVRFMQNTIRTTALLFFIMLVSIVTTSKRIANLPVGFIAISLGLNWLMMIYFGFKLKRYKIWLYPLMFIINPFFNWYYMVYGIFTAGQRTWGGPRADAGAADSTTSPQEAIEKGTADGDELNVVPETFKANANGQLARPVIPLQPPERIEGRFAAAERLPGGWYQQGNDSLVSTAPGGSGTRPRNPGLYSRDSFDSNLSAGTSASIYMPRRVESIMGDEDRKKYAMAQASQKLAGGAYFNGPPRGHVYEISEAELRKGGYKDSVESLGYENYDKEPQSRIESYASPSASSAEASPDSGSPLEETFGSGALTIPRSLSNGQKKSGRSPLARVSLLRMNSHDDSSIELEDQSPPSGSSTRRPPPR</t>
  </si>
  <si>
    <t>&gt;3423_g</t>
  </si>
  <si>
    <t>MDQLRVHNSLQPGGPVPFVPREKGKVSWYACGPTVYDHSHLGHARNYVSTDIIRRIMRDYFGFDVKFVMNITDVDDKIILKARRQKLLELEQEKKYTEAELAKLAATAFESYARGNLPKLLDGSEPLSPENYAGRRDAVYGRVLAGGTLTGEGKPGDDEAKMKMHINNLTAASEAIKQNKVFGGADEILLPYLDSLYKETIDANDYSIFAKVTEYWEAQFMEDMDALNVMRPDVITRVTAYVPQIAEFVDQIIKKGFAYEADGSVYFDIAAFEKAGNPYTRLCPESRNDKALQEDGEGSLSKNLGGKRGSGDFALWKKSKSGEPSWPSPWGLGRPGWHIECSVMASDILGSQMDIHSGGIDLAFPHHANELAQSEAYFCSHGKPHLWVNYFMHMGHLSIAGSKMSKSLKNFQTIKDALKTDYTPRGMRIVFLLGRWNDGVEISPDMRTMAEGWETTVNNFFLNVKSLIGEASGVDAIKSLSLSDGAASLKDALEKAQSEMTAALADSFDTPRAMRVIAELISQTNIHINTHKADLDIKGVEVNARWVTKIVGIFGLDANAVAPYNGLGWASSAANSNLSPKEIVQPYSEVYQKVKAEVASLSVHSKALDQLLALDVDAEFSTAEAAGTRDPEVLALPYVRAVARTRDEIRKVAPSSPAKKQLLALSDRIRDEDLTNLGVWLDDRSGDQGSLIKFVPKEELIAQREEKAAKEREKIAAKAAAKAAREKEEAEKAEKAKVKPEDMFKNDARFSAWDADGLPTKTKDGEDVPKSAAKKLKKDWDRQKKAHEDWLKKSKA</t>
  </si>
  <si>
    <t>&gt;2103_g</t>
  </si>
  <si>
    <t>MNYLGETASEASRQQGEIHSRTYEDYQIGIICALATEKAAMVAMLDETHSKLEKQHRDVNEYTVGKIGVHNVVIACLPAGLMGNGPAAIVVTNMLRSFPIKLGLMVGVGGGVWSQKNDIRLGDIVVSQPSGAHGGVVQWDFGKTVKGGNFRRTGSLNKPSPVLLHLLQGLKVSNTKTSINLKETLSLMVQNNPQMDKTYQYQGADHDQLFEATYDHEGNETCDMCDPKLVVQRPDREDSTPKIHYGNIASGNQVMKHGTTRDKIANEEDVICFEMEAAGLMDYFPCLVIRGICDYADSHKNKIWQPYAATTAAAFARQLLLSFVDEQEVLKTALPPKPPRVLPFGRNKNFVDRESYLKRLTTILYTEDTEEDCQRVALVGLGGVGKTQIALECAFRLQKDIPTLSVFWVRGSDVTSFENAYHEIGRQLEIPGLDDNKANIKQLVKTRLSQENAGKWLMILDNADDFEIFYCNDKKDSRSSVYLSEYLPFSPLGAILFTTRDRKAATKYAGSNVIDINEMDDIESLELLQRSLQNKQLVEDKDNTTKLLKSLVNLPLAIMQAAAYLNAQGCNIAKYVALYEKNTDNFIKLLSEDFEDTRRYPDMKNPVATTWLISFQQIQNQDLLAADYMAFISCIKEQDIPQSLLPPAPDLDKTKAIGTLKAFGFIKERVGGASYDMHRLVHTAMQNWLKFKKEWDIWNQKTLKQMAEVFPWPEHENRTVWMMYLPHTQYTIATFDMTLGRANETKKLPWRLLAILGQCSYIQGKYAKAEAMIRRSLQLQEIVLEKDHPDTLFSLNNLGVSLDQQGRHIEAESVFRQTLQLREGILEKDHPETLTSINNLAVSLYQQGKYTDTEALHRQTLRLRERILGKDHPKTLTSMSNLANSLGKQGKYIDAEALHRQTLRLRERILGKDHPDTLDSMNNLASSLHEQGKYTDAEAIYRQTLQLMEIILGKDHPDTLTSINNLASSLYKQGKYTDAEALHRQTLRLRERILGKDHPETLDSMNNLASSLYKQGKYTDAEALFQQTLQLQERGYRKDHPETLNSINNLANSLYKQLKYTGAEAIHRQTLRLRERMLGKDHPETLRSMNNLIGTLWKQGKYAEAEAIHQAADIKPL</t>
  </si>
  <si>
    <t>&gt;3458_g</t>
  </si>
  <si>
    <t>MQPFGKPEGQGKGERNFFWISESELADKLPPRKNQNRDLEEGLNAIQQLLPSGGVPGKPSTSSDTRDDSIMSTNPPTERLTDQRRLYDGGNAHKSISESTTSLASSQQVCVCHPTLHFPDFLLPGQFNANLQDFKQIITSSIPAQTFAPLMPLHISRRLIENSFADIKVSQQLLSQSHFLSFLEAQYATSPLSPADNPARWALVNTIIALAVRFKIAPGAEAALANVVQAFYQNATKVLPELMLREPNLLSVQALLAMSLFAWNVGDMTAYVMLGTNASRLMDLLSLKRSGPDQLVDLGNMEEYEMVLMTVNMFNKSISEFVSTEAS</t>
  </si>
  <si>
    <t>&gt;890_g</t>
  </si>
  <si>
    <t>MGQDASKPTDLSPELKVIGAGFSRTGTVTLALALERLLNGPVCHGGTAILKREEAFVEKWTRIQNKKIAEKVMKKNLRDLTAGYVACTDMPAIVFTEELCVIYPDAIVICTTRDPLNWYESAKFVMKVPNLWWLDILFLPMPILRRFGAWRDTLTDRLETVYGCSKDDMDGPQLLTMHEDYIRRVVPQERLFWFNVKDGWEPLCKILNCPVPDEPFPRANDKNAMHEFFESIIKKSIMRWLQILGGVGGTLGMAWWGLTRVRVH</t>
  </si>
  <si>
    <t>&gt;5374_g</t>
  </si>
  <si>
    <t>MDPSTSPLQPTVDQNTFPKSKSKALPLYLPHLPVPFFLAPFLPHDIPILPSLINKKELAEALAAVPHPYTLCDAETSVELQMSGGEDANLELQVLREGDGAKGKLVGSVSLMPGRSLAERNHAGTREGEEWLELGYWLDPDYQHQGIMRAGVKTLLEWGEREMGVRNVIVRILEENRASGGVIEGLIKEGWGFERGVDEVVWDHGQESNGAKGRKNLFLVWRLRL</t>
  </si>
  <si>
    <t>&gt;7407_g</t>
  </si>
  <si>
    <t>MKLAIFSVLTFLTAVMAATLPQKAVIVSYDPDTPESILDAAKEAIKSAGGMIVHEYKLIKGFAAQAPDKILETVQIMGNNYHAVIEEDQVVTIVGGDS</t>
  </si>
  <si>
    <t>&gt;779_g</t>
  </si>
  <si>
    <t>MATSTASLKTGATGSATGHPPLPTATYSAPPIINKPTATATTTRPALSTYGNEKAGDLAIEVQDANPSTSNIDSSPNFNEPVTKANALHLYQSALGIPPPKPIKPSKKKKNEGILSSKEEERRLLTDKNKGVYHQVMVNERQTRYKYYFCNAFITTAMFLQIVLASAVTAFGAGQSSHIIITVFGAANTALASLLAVFKSQGLPNRMRQDWIGWRQLREYIEEMEREIEVVVSGRVEGEKLEKDVSELKVWDIVKGIEARYTAVRLTGEANRPDTYIQVPTAVK</t>
  </si>
  <si>
    <t>&gt;5128_g</t>
  </si>
  <si>
    <t>MDTPEEVTIWRPADILSPLHSTDKQFAIVVLNQPMRLPQNLYTHLWSNAKYKVGADGGANCLYAQNMKFPHRNQDLDLNLVIGDLDSVTTETEKYWKDKYTPIILDTDQYSTDFTKAVRRIQSEFPQPTDIIAIGGLGGRVDQGLSVLHHLYMFQKEPGYPSGKMFLLSSEAITFVLKSGKHRIKAKQLFDWGGLDKHIGIIPLKEPSWISTEGLEWDVKDWKTEFGGNISTSNHVVEEWITIETSKDVLFTIDLKIFNIENKLVR</t>
  </si>
  <si>
    <t>&gt;2798_g</t>
  </si>
  <si>
    <t>MASIYQKTFKNLRLTAATKVIYQGFTGKQGTFHARQAIEYGTKVVGGTNPKKAGQTHLDLPVFANVADAVKQTGATASAIFVPPPVAAAGIEEAIAAEIPLVVCITEGIPQHDMVRITDILKTQGKTRLVGPNCPGIIAPGQCKIGIMPGFIHKRGRIGIVSRSGTLTYEAVNQTTQTGLGQSLVVGIGGDPFSGTNFIDCLKVFMEDEETDGIIMIGEIGGSAEEDAAEFLKEFNTANKPVVSFIAGISAPPGRRMGHAGAIVSGGKGGADSKIAALEAAGVIVERSPALLGKTLYAEFVRRDLI</t>
  </si>
  <si>
    <t>&gt;10211_g</t>
  </si>
  <si>
    <t>MAPSNRNNRSSGSPPPAKTLVIDNGAHTLKAGFSSPSALPPSTPSIIPNCLTRDNSKKVYIGSDLLKCKDFSEIVFRRPVEKGYIVNWEAEKEIWEHEFFDKKKELYCDPAETGLILTEGMNALPVLQGNCDQIVFEEFGFSRYLRVPGPVLNTYNDTQTVFKAPPRDPTPPPLPTEIMMLIDSSYSHTTITPLLLGRPIHPSVRRLDVGGKLLTNYLTRLLSLRQYDMRNDTYLVNDIKEATSYVSLDFGADMEKTWKGPQGDRRPIYDAVKGIAKDYVLPDYNTLKTGFVRDHDPLANTKLKELTRGKPIGAMEDVIVLRNERFTVPELLFKPTDIGLRQSGIAQQVLDSLSGIPQGLWPGFLANIVCVGGNVCIGGFVERLQMEIRMLAPAECIVRVGKAADPITATWKGGANLARNEVKLASMSVTKQEYEEFGSAWVSRKFGGR</t>
  </si>
  <si>
    <t>&gt;8536_g</t>
  </si>
  <si>
    <t>MAGQPPNQRNDILLELDDDQPAYNPGQRPTLNDDDLLRAYNADHDETNPRPSVSYDDFVGGGGQDHPARQLPGGPGTVPGAGPYSSHTGNRTYSQTSGLNNYQRYADDLDDFPEDAQSMYYREGGAVPGNGAAASAANKRNSILSLGGGLMGKAKNMLGMAPEYSEMDLPLTESGARARVDAGVPETPATPGKTFKAKKFRFGFGMGKPDPSTLGPRIIHLNNPPANKVNKYVDNHISTAKYNVATFIPKFLFEQFSKYANIFFLFTAALQQIPNISPTNQYTTIAPLIIVLLVSAGKELIEDYKRKSSDNSLNGAKARVLRGTAFQETKWVNVAVGDIVRVESEEPFPADIVLLASSEPEGLCYIETANLDGETNLKIKQAIPETCVFINSTELSRLGGKVRSEQPNSSLYTYEATLTMTVGGGEKELPLQPDQLLLRGATLRNTPWIHGVVVFTGHETKLMRNATATPIKRTAVEWQLNMLVLALVGILIALSIVSSIGDLIIRSFHGSELAYLGYSVSSSALQKAQQFWSDLFTYWVLYSALVPISLFVTIELVKYWHAILINDDLDMYYDKMDTPAVCRTSSLVEELGMVEYIFSDKTGTLTCNQMEFKQCSIGGIQYAAVVPEDRQATFVDGEEVGVHDFTRLKENLKTHESRVAIHHFLALLATCHTVIPERSDEKGGPIKYQAASPDEGALVEGAVLMGYQFTARRPRSVQITVEGEQFEYELLAVCEFNSTRKRMSAIFRCPDGVIRCYCKGADSVILERLSPDNPHVEITLQHLEEYASEGLRTLCLAMREIPDEEFHEWWKVFDKAQTTVSGNRADELDKAAELLEHDFFLLGATAIEDRLQDGVPETIHTLQEAGIKIWVLTGDRQETAINIGMSCKLISEDMTLLIVNEETATATRDNLQKKLDAIRTQGDGTIAMDTLALIIDGKSLTYALEKELEKNFLDLAVMCKAVICCRVSPLQKALVVKLVKRNLKAILLAIGDGANDVSMIQAAHIGVGISGMEGLQAARSADVSIGQFRYLRKLLLVHGAWSYQRVSKVILYSFYKNITLYMTQFWYSFQNGFSGEVIYESWTLSFYNVFFTVLPPLVMGIFDQFISARLLDRYPQLYQLGQKNTFFRIHSFFSWIGNGFYHSLILYLFSEAIWWRDLPQSDGKTAGHWVWGTALYTAVLATVLGKAALVTNIWTKYHVISIPGSMVIWMAFIAVYATVAPKLGFSMEYEGVIPRLFPSPVFWLQALVLPMLCLMRDFAWKYAKRMYYPQSYHHIQEIQKYNIQDYRPRMEQFQKAIRKVRQVQRMRKQRGYAFSQADESQNRVLQAYDTTRTRGKFGEMASSRPTGI</t>
  </si>
  <si>
    <t>&gt;2508_g</t>
  </si>
  <si>
    <t>MDLAIGVAVGSSIQIALFVTPFVVLLGWAMGKDMSLYFTLFETVCLFVSAFIVNFLVLDGRSNYLEGALLCAAYVIIAVGAFFYPKVDDASSLGGNSDSGTNGGSKMMAVRALGGMMGL</t>
  </si>
  <si>
    <t>&gt;7836_g</t>
  </si>
  <si>
    <t>MASQYTVRKVGAANTLEHRIYIEKDGVPVSPFHDIPLYANEQQTVLNMVVEIPRWTNGKLEVCGQIYPHSIYPSFDPAPRISLTFFAIADLEGGCLEPNKDVDLPLHIVHLLTGRAEQDIKKGKLRFVRNCFPHKGYLWNYGAFPQTWEDPNVIHPETKAKGDNDPLDVCEIGELVGYPGQVKQVKVLGVMALLDEEETDWKVIVIDVNDPLAPKLNDVEDVERHLPGLLRATNEWFRIYKIPDGKPENQFAFTGECKNKKYATDIVRECAEAWERLITGKTNPGGVSTTNLTVTRSPTRVTPDQLPPIPEGENLAPAPIDPSIDKWFFISGAAA</t>
  </si>
  <si>
    <t>&gt;3136_g</t>
  </si>
  <si>
    <t>MPVQRTFLGRPVPAMPPRRIAVFLGTFAIFAVMTLLSTLPSSPSAPSLGKLADHRISMPKLPKTFSPSILNPFRQAAHPPPVQENSTSEEASWYSNWNWLSPFSSSVTLDENRSLLPPLHQRPPIYTYYDHTIKKDAEIKAAENAILVTWRRAWWAQGFKPIILGPAEATNNPLFVQLNTLDVDDTMKVELSRWLAWENMGTGMLCNYLLLPMGSHEDPILVFLRRGQYPLLTRFEKLGNGLFAGEKTEITAAVKQALDNPEQMKNAKDFISAVKPETFEIEPKHEALAYYEEKTVADKYPKIADDILGNGAQGLMILNQLTVAHLHSTWQNLFSEGIAVLKPQPDHMSAVIEPAQTLAEFLAQCPESPMPASCPPNRPRCKPCVASTPMKISTPAVYRNTSELYTIGTVLHPYSMAVLSSFKENIDVRWIRRESKRDPWLTTLTKELLGTGVSGAPRVIKFKEAVAGEYGTAHSLWITAEKDMPSDLDWQFGFAIPRNATDTGRSETPVPGPERRPVVKPDPKDGPVPTPEEAAKEKELLKKAIEFGEARTPDEEKLRGAIEAWNLADTEAWRFARAYLARSRVERIKWEEEEKKYAGGAGAERGKDEGWGRWFDDR</t>
  </si>
  <si>
    <t>&gt;2481_g</t>
  </si>
  <si>
    <t>MQRSAYGQPMPATSPPLHHPVPQHVSTVPQLRSPPPPVPQQQNQQAGYGNPYQPQAPQGAAGAFGAYGNFITDPTAQMGFQVGQSALKHGQEYVEQNINRYVNFSALKHYFNVSNGYVVNKLILVLFPWRHKPWSRKQSIGPSGQEGWFLPPRDDLNSPDMYIPVMALVTYILLSSMLAGLRGNFDPEILGYKATFCFLIVCLEILVLKLGCYLLSISNDSQLLDLVAYSGYKFVGAIVTLVVSEIFNKGQGTGGWIGWTVFSYAFLANAFFLLRSLKYVLLPENSGDERGTMHVVARAQKTRRTQFLFSYSYPVQFFFMWWLTRV</t>
  </si>
  <si>
    <t>&gt;8437_g</t>
  </si>
  <si>
    <t>MSTTEDLRLLGEQSPRKVNQSNNLEQQIIPFVGPKMLVRGTAEYHLEVAINNIRQTEDHFVTMAPTLKDQYLHLGIPSSVSKFCLLSNKIEVNKFFQVHFEGSVYIKKFTMADALPVVKDFNFLPTELRLKIWNLAMPASQELGLDLQPSSLSSLAPRERPDRIASSTLVYDEGNTFSVVAHVNHESRQEFLLSFTKVQLGGMKTPRFIHNDGALRIGDPDALGKITNGKSDNARKAWAGILYQSICQTVEISEWLNLQKPDYYAIRSVRLANVVIDSYIASSSVNYYSPTGISEWISQLSWFQNLERVILIGTKVSNGFSVVYSLLHEPKNETMIEAFKKDCEQKLFTRMKRRVKDSRWVYGRNVSTWWVNPKIVLVATDEDLMEVDPKGSSTSDSSKGVKETEPELEVR</t>
  </si>
  <si>
    <t>&gt;6975_g</t>
  </si>
  <si>
    <t>MSKIILCCNAGSSSIKISVYKASLGQKPEQLAEVSIDSITAPPPDMKYVRGDKEVYKGKKLDNTVHSQLTAFKYVLELLFKDDKVTNLNSWADVAIVNHRIVPGGDFAGPVIITEETYKQVADLAKLSPLHASGLEIIKSLIRFPHIRNITMFDSSYHRTIPEHIRMYPINPDIAKALKLKRYGAHGTSYEFIIRETSQFLHKKVEDTNIIACHLGSGASICAIKGGKSHDTSMGLTPLEGLVGATRSGSIDPSLIFHYAANVSNLSPNATESFKITRGEEILFKEGGWKALTGTANFGIIAASSEPKMKLAYDIFLDRVLAFIGSYYVSLGGKVDALVFAGGIGERSERFRGDVATHANCLGFEIDLVLNKKKIVDVVQEVGKKGVNPRVLVCQTDEQFEMARFVAMNESYFN</t>
  </si>
  <si>
    <t>&gt;4979_g</t>
  </si>
  <si>
    <t>MSESPQGISANPNPDDWTVIQDPRRRKAIQDRLAQRARRHRLALAKPNAKPTEETQRRASKHLLTLAPKPPTSQNQRAESTCAIDLCHSERDLGYQHEKANAAGQDDNLPPEANETQLEILLWTTSQPTLDHELLSIPCLTVCSALHANGVMQGISCLSPLPRFTPPGDDHLPLPLHPTPLQMTKFHNPYIDCFPMAKLRDNLLIWNDVVSEEAFCSDLITSNSFLIKGSHSWDPAAWIVSPAFKKKWWFLIE</t>
  </si>
  <si>
    <t>&gt;12280_g</t>
  </si>
  <si>
    <t>MSFQDHAPIYIGVPSAPSLSSARPVTQSGLPGSPSPSTSFHNPDFPYLPELPKLRDHPFNIDTLKAYQQKLSELSPSSPEYKALLDTMTHHYKEDIVHNFIKTLDSNLFKCKWGSRLHHCWLNKDDLTRFQIEIYNQDPTTVNSMVVAGFTRKCSEIVR</t>
  </si>
  <si>
    <t>&gt;7967_g</t>
  </si>
  <si>
    <t>MPLLDTTLNQHDFPPASSPSCICPVRPAKVGMPEMMYPISNSRLTNKPRQRDRCPYPKHGKKDLGDPEPPFHAPRPSFIFPSHQKLAQKRKAASETPPGGRRGAHESTYQEREMPPLVDAEDDGDSGVQNGRRLGGLCRLQVRGVGWRRGGWVVGEGEGAVGLWDGGGGRGTPVEGGRGSQTEGS</t>
  </si>
  <si>
    <t>&gt;6978_g</t>
  </si>
  <si>
    <t>MAPSVITRKSILITGCSANGIGAGLAEVFQERGYHVFATLRNPANIPPTLAKVANVTVLTLDVLSSESIAAAVESVKRETGGKLDVLVNNSGGLLLTPGLDVKIEQGKKLVDLNFWAPLAMLQVFAPLLIEAKGCVVNNTSANAVAPFPLLSMYNGSKAAPATASETWRLELQPLGVRTITLLTLAVKTNAQKNNNRIEIPETSYYYKIRDFIYGCSDGSMQEGAVTPRQYATKVVREVENGTSGPVWAGTHAFSGRWGWWLSPQFVKDIILESFIPIAKEMAKAL</t>
  </si>
  <si>
    <t>&gt;1415_g</t>
  </si>
  <si>
    <t>MRYPRFSGQVALSALCFATSITTASTHAIFERDSTCPDTSYSACGNLGLPAGFCCPSAETCIPLAGNTTLLCCPAGSSCAEIQPISCDLSLQNVTAHADNLLKTTALTATLGSCGTGCCPFGYSCNSANHCSMDVDQSVVPQASASSSSSSSSPTATSTSTGTSTAPPTSTTTSGSSTATNQILPLVSNCNKFPATAVIVGFFPGMVAGILLTISSICLLGAHRRRVARRRSMSSFGNNISEPQLSSSVRTDFLRKQPQTPSTTQESAMGRHPTILRVKSMFRRSHAPHESPQLQQNAYTPPPPPIPLNIQRTLGQERGPIPPPTQPSAPPMVEIRGPVTPPMQREPSYENIDIFADRDTASSLRGVELAANNTPPNNVAVTRTTCFADMMEQSGLGGVNKGQPYVYNGSPAPRQK</t>
  </si>
  <si>
    <t>&gt;6987_g</t>
  </si>
  <si>
    <t>MSVSEDLIDFDIIENQKENIQSLPGGRSARALASMFSPEPLHKLMTPNPSDTRDLNDTMRQEYEKELLMIAESDDPLDIYDRYVRWTLDAYPSAQATPASQLLPLLERATKAFLTSTQYKNDPRYLKLWLSYIRFFSDTPRETFAFLARHNIGEGLALFYEEFAAWLESAGRWLQAEEVYHLGIQKEARPAPRLLRKFNEFQQRLAQRPQDTEEPTSPALPTIRPALAAKIDPFAAPAPRDPQAPRPNSGVGGTSTKSGKQKLQIFSDADSEGPAVSGTETKGWESIGSLADRKKENVMEPKPWVGETLKAGGKKSSTKMAVFRDESLTHFHYPQVTDPSQHQVTVNPKGRTERIFVNLEAIYPTPEVVGTELSLEELRAENRGWLSKVWQPEILPKSFQRDSLQIREDTSESIISELSREVPEKLVIARDPIHLDENGERKDTGREGRGRKMKIKEVNETQIIKAKLSSPSGPKMTKRKASKEQTMTLHTKAATDDIYDIFSQPLESAKDEEDEDSDEDDADMTDGDYTSGGESTGTGRLITTSEAGDDRDEETSDIKSVSEWSEFTGRKHIPDIDEDGDTQASRFTEGAEGDDEDFESIKVAIPQSGDSNEEDELITPVSSELPRTTRTMFVPIPPEDYEPPTRPYRDASQVSQNRLPFMTPIAEKTESSIGIGTVREDKDYFTSNSPCKENGTRLPPVRMDDNFDSSPFREITNEARPIGRIPQPLLTKNPKSTTAASAAKLQDSGPIIKDLQCNPVDEYTRNAIFAALQPPLSTYDGFFDHSDEKRGQTTAIQKFAKAASKMRKNASDKTSTDLSLPPILKFPGTERQYMLKRELGAGAFAPVFLLENVAEQESADDDEAFISKSRSLSLDIGGAKRKNLEALKMEAPPTAWEFYIMRQAKLRLEGVRAGLSIASVYEMHLYSDECYLIEEYRDQGTLLDVINLARTDASNPGGVMDEGLVMFFTVELLRTVESLHGKGILHGDLKADNVLVRLDPLADDEVWLGRYRRDGTGGWDAKGVSLIDFGRGIDMRCFQRPVQFIADWKTGPGDCAEMREARPWTYQIDYHGLAGIIHSMLFGKYIDTVKEKGVGINGGKWRIKEGLKRYWQVEVWGALFELLLNPVAAAGAEGMPCLVGMRGIREVMEGWLEGNCEKGVGLQTVAEEGSHYNKDLFLEIALRNTYCEAATPVGKNIYYLETEFFLREGTGIGKRWQLELYAFTDPEDFAAPFVTARKLQCEVYSGLSRHQIQGWLAECANHNQCPEQSESILPTRVIEVNPSGSSGRPRLLLTVGRYEKYIALSYCWGSDLYGQFNRFNLGQFVQALDLDALPQTIRDAITVTRSIGIPYLWVDSVCILQDSSHDKANEISVIDRVYRNSFLTLVAACSKTATAGFLHQRQPPKHEMSYIIPFRVPESKFGTMSIRRLVEVKYPEYKEPICHRAWTVQENMLSHRYLVYSSHTLQWCCQAGQRNLGDSFHLPEDEMKMTYPLYDLNKPGFNAKSELKRWKQVVVAYLRRSASLPSDKLNAISALAAGFSGTLGPQCLQEFGNFPCCGNLRGPPTRTGGAFDQKYIERRHGHGYLLMARSTIHIIGWTMTPTI</t>
  </si>
  <si>
    <t>&gt;2358_g</t>
  </si>
  <si>
    <t>MTDWNTFKVPELRAELKKRGLPTAGLKAALVSRLAAAESEDRSDSEATIQDDPAKLDINAEDPKHDNTTTSLDAVSTTLPDEAVLEPVPKSQTPGPENTLSEPHPIAIATEVASATGVAPSIDALPSAQPSEQKDSLEPALPLVEPQETVEDRQKRKRRSLTPIPSATEVARKRLRLSNEGEGDNAETDKSTQNPEGVKNNTVNNTTDSGKDNAAVEESVPPARNSPSGVDPAKEEARIESAEREDTGMLNIEDDAVKTEPKAALLNKNQEVATSENMLTPKKEGAKITGTTDTEYDDSPRSRDSRFKKLFPGDASKGPTMPSASRDFAAQRDSERTISPALHPATAALYIRDIMRPLNAQQFRAYITSLATPPGRDTDSEVIVYWYLDAVRTHAFVTFANVSAASRVRAKLHARVWPEEKNRKPLWVDFVPVEKINDWIEEEQAVQLGGSRALGKKWEVSYEVDEDRQVNAVLHEAGKPASAVPIRPPINVESGEAVHPSRAHIIQQAEARASVSSPAPVSNLPPAVQAPASPRNSSPTRAILATNTRRLDDLFKSTTAEPKLYYMPVPKALVDRRLDSLDRAMSKDARDGRRLEGDVNRYTFQDNDVLVDRGPEIFNGLRPPPGFRGPARMGAPPRNQNPRRDGRYGGGGGGGGMGRGGYGGGYGGGYGGGYGSGANGFDNRGNYDSYRGGGGGFGGGRDRDYGGGRDRGYGRRN</t>
  </si>
  <si>
    <t>&gt;3763_g</t>
  </si>
  <si>
    <t>MSFQYDPNQQGQFPQDNNGNGMQQQGPPPQGMPQQPPMQQQTGQEGGSPAPFAQQGGVEGSAGSVTGDAKTTLWMGELEPWIDENFIRSVWFGMGEQVNVKMIRDKFSGNAGYCFIDFSTPAAAAKALSLNGSMIPNTTRPFKLNWASGGGLADRRDDRGPEYSIFVGDLGPEVNEYVLVSLFQARFPSCKSAKIMTDPISGMSRGYGFVRFADEQDQQRALTEMQGVYCGNRPMRISTATPKNKSGGGGPAGGMPMPGGMGAGAMAAPGMYGMGGPPPMGYYGAPQPMNQFTDPNNTTVFVGGLSGYVTEDELRSFFQGFGEITYVKIPPGKGCGFVQFVQRHAAEMAINQMQGYPIGNSRVRLSWGRSQNNSGPAGTPYRPAPPPPQYNTMGMPPAHPYGNFQPLQANRVTGQSTANDLLPAYYRLHDETGMTINEKMSEESPTDFNWQLPGSHTSDNIII</t>
  </si>
  <si>
    <t>&gt;69_g</t>
  </si>
  <si>
    <t>MAYTSSWLQKMRKAELVELCDVVGFSEYDGLRKNEIEVALDDYLTENAARFAGDTRLAPFYKRRGDNSPIKKEAPSMTTDIIKSVKRRVTRAAEDFTATDESEIEPATTRSRSAALARTPRHSALSNLSFASNVPLPPSPSVVANAIDRKTQVIRTSVARAYEESGIIETAQATRETLSTVHAVQVFVLAFELYNLRKEVLGDKYFFTIPANSYIKSSAHEVKLPDLFLLFTTSFWGPVSLWSATSLFIPLVASYFFNLTAKPSRSRSGTPHFTYNFDPLTFNIVKALITFVIYGQDLTFGGWVDLEYVARINSAIYGGYQGVLVGTAIGALVTLYDAALKK</t>
  </si>
  <si>
    <t>&gt;9283_g</t>
  </si>
  <si>
    <t>MAKPALKPEAPKETAVQRLFITPLTFISFLFSLALIGLQNDARRARAHGGSASWLGRFDAFIHRLIWKRTPYAYVKSPTTDAKTPDGKGKEKEGGEESWHWHTRQRGLMKAEMEDAYQMRKWVVVVLLGGSVMGMTAGLYGVRIAMGVWREGWHGWHGWEV</t>
  </si>
  <si>
    <t>&gt;8455_g</t>
  </si>
  <si>
    <t>MYDPKPGDRLESLDTPSMIVDLDIMEENIRKMMNLLKPMGVDIRPHLKTTKSPILAKKLMEAGAKGGCVAKLSEAEVMATEGVDDILITCEIVGAVKVARLVELFRKYPKIRNVVDSEIGATAINTALKESGIEKPIQVLIDLDVGLHRTGIAPESALALAQHISTLSHLQLIGVQGYEGHLQHVHGREEREKECRSSMAILSGTATMLREKGFDIKVVTTGGTGTAEFCATVPEITEVQPGSFIFMDSDYRNAVGSYFSHSLTILATVISKSGTENRVTIDAGLKSLTTDSGFAEPKDMPGVIYEPMGDEHGWLSWKEGSDIPIGARVEMIPSHIDPTVNLYDFYYAHRKGVIEEIWPVATRGKVQ</t>
  </si>
  <si>
    <t>&gt;568_g</t>
  </si>
  <si>
    <t>MTRVLLTGGSGFIATHIIDVLLQRGHSVVTTVRSQEKADKIRDMHSSFGKDRLDFSIVKDIAVEGAFDEAVKSEPPFEAVIHTASPFTLNVSNIQKGLLDPAILVTTGILKSIKRNPPTVKRVVITSSFAAISNPFKGNWPEHTYSEADWNPMTQEQALSVPALGYTGSKAFAERAAWDFVEKEKPNFTLSTIAPPWVFGPVTHDITSLDALNTSTQLISGFIRGNCKDGIPPTLAYIWTDVRDAALGHVLAMEKPEAGGKRFFFAAGYFTNKEMASIIRKNFPEYNDKLPSPQDQGGDFPADGLYKVNNSQTKQILSIKFTSFERCIVDIVNSLKKVGA</t>
  </si>
  <si>
    <t>&gt;10046_g</t>
  </si>
  <si>
    <t>MEGDFTISDQVLGLELPTWDFSASPYPIETFGIPPMADLSNLAPATQLPSIIRESPEFRTASQILSLSPAYRHDNASSAITPPSSSTSIVVVRVLNEYRSLLMKGSFLSPFLHLSMYSLYSNIVPDMTLLPQTSMAICSSSGITISDSKRFFKRAVDAARQRLIRGFPSYSCMQKWDALHAMLIYESLELEGSISGESEGWEHIPQMTESYCGSYREIRNPDISVFSDPNSSPCSLAKSAWDRWRITEVARRTVFFANILNFYNNRDHNTGKQLPYYESLNDELILNMPLPCSQDVWSASDEESWSLAMKKRRSSTNPLSSDFGHSGYDALSSEITLKTIFSKFSKEYLQVEIASNFLDCYGSTRMRKDHLEYAQNGSIGDQVSPSYA</t>
  </si>
  <si>
    <t>&gt;10343_g</t>
  </si>
  <si>
    <t>MKCSIILVALAVAAEAQSLSDLPSCGQTCFNNMLALAPSLGCATAEAACLCQNVDFGYGIRDCSNAACGADVGSSVIAYGNSYCSSATAGGAAGASTTLATTTSPSTDSASSSAITTSAIVSVLTSGSSEITTTIGSTTIFGAGGAAASGSGSGSTESASSSAITTSAIVSVVTSGDSTFSTTVGSTTIFTAVGGAAASSASSAASSAITTSPIVSVETTGSSTITTTIGSTTIFGAAGSEGASLSSGASSVLNSASSAISSFESSVSSAASSVASSLASAATAQSTSSSKAAGARQTAVAGLAAAAGLAAFIL</t>
  </si>
  <si>
    <t>&gt;7250_g</t>
  </si>
  <si>
    <t>MAPSATQQVLLSPAELSYLHTSLSLAPPIRPDGRAPNQFRPLIAETNILPSTNGSARICFADGTEAIVGVKAEVEKSRPSYQNEEGLYVGGNSDDEDEDATRDDSDKKGLNEWVEMSVEVPGFRDDDSMPVFLGAMLTEALLADGAFTKRLWINRRFHWKLYLDILLLSQPLSYPLPLLSLTTHLALLSTRLPKLKSEQDEDPLFDDDWEASEFLYSRATETSQSRPPVTLLVMAVKDNIIFDPSKEELAVAEVALAVSVGESPYREEKTMMDVDTERGRNLKLLAVRTIDPPSRLTPPGVPNTLNTATGGTAVTNDQATSQRETAEEEGVWQPPRGGAKRKLIAAMIQKVLERGGVAKEVLDGLDGVELD</t>
  </si>
  <si>
    <t>&gt;10129_g</t>
  </si>
  <si>
    <t>MPLERPIPAFYCCYLLRSTVKTTGVYVGSTPNPVRRLRQHNGISKGGAARTSRPGFRPWEMTCIVTGFPSSIAALQFEWAWQNPHVTLHIPPESRIQQAVGNKRTGLPRRPRHSVTSLLSNLHLLLRVPSFARWPLDVRFFSPDVHQSWLRWCKAAAEPIRSSLPIITDFPPEISLSSTSHEDDIEINPNPMKRKTTSSHGITALDVDYIQQKPHVEKSRDILSFEREGACAVCSENLEHDEGIYTICPNPTCEAVSHLTCLSHHFLAGDDGAILPIKGTCPRCYEEITWVDVVKELSLRMRGQKEVEKLLKRRRRGKNADAASQALSTQVSEEEEEDEEMDDVGFSPQAKHALNLQPDSEINDQDTWHEISDSDSDAVSVISTASRVDKNKILHTSRSPTLGILIEDSDWDDVEVLD</t>
  </si>
  <si>
    <t>&gt;12295_g</t>
  </si>
  <si>
    <t>MILMGAFTNLGTAEQSCISIGEKLWASNFAGLNNSLSYPSYLGLYPSHQLFWIAPEKASSCRAINSNGHVSKVDCSQKFPTICTQSAPSSNSTFSSTAPQLQIAQQVGNISLTGFRDRFAWKFFGVRFAPEPQRFTYSTVWDGTGDVSALSPGPACVQTGNVGSEDCLFLNIWTPFLPSSVPAPKKKLKAVML</t>
  </si>
  <si>
    <t>&gt;6026_g</t>
  </si>
  <si>
    <t>MYDYSTYDEKAAYDRRRHRRSSSGASKSSAMSRSSSGSSASTYSSDSTYEETKPPPYADLYYNSFEDKVLPVVPKRRVRFALDPPLSRPMRDDAPARRKMVRSSSRDGEYAWWARRQEMDDREYDRVALSRRS</t>
  </si>
  <si>
    <t>&gt;7615_g</t>
  </si>
  <si>
    <t>MATEHCQNSGSIPIQTPHSHDSFPSSVYIPKPPPKNKLVVFNIPGMKPNTRLRVLNVEIHAHSILLERHSTFFRDFFVSSSSSSDKPQSAPTAWSHDLIAQLDGDETIDLVPVNATTEPPARELISGSQYYEAAVFVDLMNAIHNEPYEVTSLKNLTSLAQLAEDYGAIPIVSSTLDVVLMKRNEQFETDLIYQSCGVMNEAIKLQNPTLYRESLLLSVGPWQNPHYQDYEYQGEDSYSSDWYNPAVSALSRSLRNKMGKTVMDAQLSVQWGIRYQNIGLFKEGMWQEMKDVVDQLTRLLLNVEDEELELSLYFRELLGFQASDSSYPFLENDLVSWRLRNNELKIVGNARADYLAREYFLFGTIDDAELPWNTTKSE</t>
  </si>
  <si>
    <t>&gt;7930_g</t>
  </si>
  <si>
    <t>MSSLPPEELQRLIQPTRGQPLQISNYDPIRVPIWGNPRNAGKHVFRYLTETDEYVCEGRVETYSFQFARSRLQDLLADLAIHILDKYQLIYGGIIPERDRNVAMLRREIATDRGLFNFTFEEILFLSEVARVSGKFTMKGWKTSGGKGFGEVYFGDNAVELVGLFFDRQLVGVRRKWTFVLEEFYPLGVEALETEDWHKDGRTRSEEEAWKNLLCEGEYRDVVVYFIEKRPENEQEGHVSAEEQNKADTTADQEETWETDWMSTESTTTGSEQELFDDRECFESTAASSSTCHLPQPAVLSHTLPITPQSGGKFQRMTDGIKLLIDTLRDATAAREARLKNGDGGGLDEDVETEKTEILEVVDTDNEGNEYAENNRGLCAGEIGEAEICGVLDKGGIIEENSEVEFVNAPT</t>
  </si>
  <si>
    <t>&gt;8807_g</t>
  </si>
  <si>
    <t>MPSTKRALGDEGNSSSLPNKLKKMKINCGRRTVPEEQISNKDARIEELGKLVTSKNAQLHHYREFFIEKHLLSFEEMPETIRQHIEASPGAADIFDTVIRNKIAFLYDSFKDALLEELCKEMAKLTPIIKRVSSMEPSGLEKAFHLVLSSRGSTKEKNPAFVTELAYSQLKEQRKQLKEVPHFHAYFRASFYLMQKWDLKIAEQLYDDIKTQILEAYKTAISELGYQSPQQLLSICPISQAMRAFFPKIRSLGNRSWGGRRLAFKLVFFVGSHSFPEKYPFGNEAPTQQSDEELDDLLVEIAKGIKGGNPLFKPVEEFKNLKAQMNFLAELGVSSYFPRSCNLLAEWLPDVARGFAKKQYDEVKFRVDRAYHSVERMLKSFQRSGKRPTRDMFWEKMSPFTDGQYSISLLPIFGSGIFRPGHKILDELMSQFIELGRNDEKFTLPIEISSELKKFINIFVHDDIRSYFPKSYMPTRREQWQSLANRPVRPVIK</t>
  </si>
  <si>
    <t>&gt;8110_g</t>
  </si>
  <si>
    <t>MPFIKVNNKSLFYTVDDNPTHPPKITTLLIHGLGSSSCYYKPITTLLSSVSKCISFDTPGSGLSEHGLGKQTLDTIVNDVAGLLDALEVKEKVVVVGHSMGGIVASTFAARHQEKVSGVVLLGPVDPAPALTEFSQKRIEIVKNEGLEILANTIPAAATGSKSTPLHHAFIRSLILGTSPKNYMCLCDVIANAETPNYGEIKVPLLILSGADDKTTPLSSSEKILKAYGTDDGEKWIQVLDGVGHWYCVEAPEEVARHVLTVLSYIENIH</t>
  </si>
  <si>
    <t>&gt;6675_g</t>
  </si>
  <si>
    <t>MHLFGGNKPWNPLDWTSSDDRVRGGSSCSSFTCNPLDPVALFQGNLDIKTLGGAGFASQRTTGENRNWNLGESDGVVLDIARSDGKQYTLTLKDELLPKNPNGREQSTVSWEFDFNVAVDGGLVTARWEDFKATYRGREKKDAGPLDLKDIKRVTIMIRSFFGAQEGSFELAIKSISAFKEDKNSKPYRDDPRAITESPMNEKIAISPRKSGFCWMFNLC</t>
  </si>
  <si>
    <t>&gt;7490_g</t>
  </si>
  <si>
    <t>MYSWRNNGNDRCPTVKWSGIQNTLEESRSDVLILLDCCSSGICTADEGNGVTELIAACAYHALANPVGPYSFTSALNAKLRLLAQRPDFTIGVLYNAIFTEVQSQRHSDSRYKKAPVHLVLSQNQNMPRSIRLSKRLSPRKKSGAGQISRTCHSQPNIPNNATKEHLAALVESPTPSTGTSTSGLSPSSSVTSLTSMSEVQQYPRLLFSIRIDEDVKTKDLSTELFADWLRDLPVAASLVRVEAGFASDSTLMMISMPVAMLGYLPSNPAITLLGTIRSQNLLTITDAKSSAKVPVTKERKSSLYANYMLPPTPGITPHSSFKIGGRQPKQGTTAHSPHQTSSFVIYSQNQSHTSTGVGSPVPAFDLDIISEVTDRESDENPEDKDSEGGTENSFIDDYSIGDNSDAETTTTYATTHDRSSITPVPRLFSATTRSESYFPRTPTYDRKLSLGPHPPHLIKSQDESLHPRKESTSSLLTPIPTVTVSKWGSATPPFLPFSQTKTPDSFYLDKGKGKDNPNDVETNYIASWDKQYRVELPLQKLPAGVPPEAKHMCATCAASDRKTEVLWGDMCQSCGTNC</t>
  </si>
  <si>
    <t>&gt;2401_g</t>
  </si>
  <si>
    <t>MIIRYPPAAVFRSNGLNTVCLSCLLSAKAPARPWIRNFSKTSDVRAIAQGAKPRLRDGYFSYNVLSVIRRASLTSTTRKSDSIAARTGILNFSSNPITSAPPTPSPTPPQELPHRRRQAARRAAIEAASAEAATAENPDLVLPANSSSTLSSTAAKAPHNSIRRIIPVLLSLSKPRLSILVVLTACATYSLYPVPDLLHPSATAAPSLSTLTLLFLTTGTALCAASANAFNMLYEPKWDAMMSRTKNRPLVRGLISSRGAGLFAVVAGTVGVGLLYYGVNPTVSFLGFLNILLYAGAYTPLKRISVVNTWIGAVVGGIPPLMGWAAAAGQSATHGGWHELLLGEQNVGGWLLASFLFAWQFPHFMSLSWSIKEEYKNAGYKMLCWVNPARNGRVALRYSILFFPICIGLCYYGVTEWTFAVASAPVNIWLTKEAVKFWRLEGQKGSAKGLFWASVWHLPVVMILAMAEKKGMWQRVWRAVMGEPDLDDEEWLEEEEEEEEEVLVRPLVKPPVAVALPVSPAS</t>
  </si>
  <si>
    <t>&gt;10685_g</t>
  </si>
  <si>
    <t>MTTRMTIPTSNAPRLSTTTGGNKPRQLSHLHASLAKLSANLADLENLVQMTSVQAGSIRELGAYHGGLFMAASKVLGEETIAGSAASQQQQQQQQQRDSSNSDT</t>
  </si>
  <si>
    <t>&gt;6878_g</t>
  </si>
  <si>
    <t>MKCRSSPGQTQLRRLVTSLPAGPSHSIQKEDIARYVLTKEDGIYRCDLVGDSPIENHPELSRWSDSSDSSTTESDGDDPGKEIISHALRRRIRQSGQTKKESQESQESTRQYFLKSKEERLNAIRKFFSDRPSLTMCLDTEGESSTFMQDPLLERLFDEVQRQSRLDSRGELDAYVFWKEAREQLRVEDEDTEKLDENLDQPHHHPYVENKSIGEPPHVPTRKFGDPTYLQDVRRLMVKKLVESKSQTNLEQGASKQPR</t>
  </si>
  <si>
    <t>&gt;7483_g</t>
  </si>
  <si>
    <t>MGIDVVLNHEELRPHFENCHHHLGGLLGVVIRNELEWEQVAREYFSKSDTLVLDKQFFLISDSDSPYVLNIDYNEAIVVDKGLLSIDDGGMDLPRTRVYYFPSVVGEKSKTVSFSIEETNQEGRELCGRCCI</t>
  </si>
  <si>
    <t>&gt;3962_g</t>
  </si>
  <si>
    <t>METADSDDLDPLWQDLDWAMGQLFFMGWEGTEVTPQIRTLIEKYHLGAILLTTKNLKTARQTAKLVQELQTIAREAGHPVPLLIALDQENGGVNSLFDEEYICQFPSAMGIAATGSPELAYEIANATAKEVSAVGVNMIMGPVLDVLTNARYQPLGVRATGDDPQEVSQYGLAAMNGYKDAGICTCGKHFPSYGNLDFLGSSLDMPIITETIEQLSLSALVPFRNAVRDGLDAMMVGGCAMANSSMNVMHACLSDQVVDELLRNDLGFNGVTISECLEMDALSHDIGVRGGTVMAVEAGCDLVLLCRSYPVQLEAISGLKLGIENEMISRDRVMVSLKRVLTLKSKCTNWQKALNPPGISLLSTLHPNHLALSTRAYDSSITVMRDKGHLLPLSSTLDVEDELLLLTPLVKPLPASAATMTLNEPAKTVPTEHDKWLHRSSIMSGEGVFRELGRSLARQRHGKLLHTSYTANGVRPVHENLINRAGAIIIVTADANRNLYQSGFTKHVAMMCSMLSAGGKRKSLIVVSVSSPYDFAMDKSISTYVCTFDFTETAMSALVRALFGEFVPQGTLPGTLRKSRKVQKSRQHWLVESWNRERDYRGLQVLINTIVKTSPPSTPTRLTGATAASFEMASYILPLSPPTLEHCGETIQEAHYVVRNSSTKALFGCCCTYFYPKADLGIISSLFVDPSKRNLSIGHSLHQRAVRALLARPTIKTLQIGSSLPSIFPGIPMSDLTEGERLKRWFAANGWDISSPRLLYTLTIRNLPHWQVPEGLLQSIQRVSFSFDLIHGRENATTVLEHVATHAGPEIVALYNLALTDDKSCGIVRAKSPIDGSLVGTVIITRPESQLSTYIPVLKDMTGQGDIGGIIAPVVPGSPQAAIVLQGLALLGIRQNKAHKSVTCVLNWVQEDERDVLLGMGFDVLDAFEELSCDAERVRFYPLPFLPAACTMVLGIGFDE</t>
  </si>
  <si>
    <t>&gt;5721_g</t>
  </si>
  <si>
    <t>MNWTGGRLQNSKASKGASARQKAHFARVQQNLRNGATKQKSPAKWSIFDTIVEEHEQERRESSVRQASRERSRERSESLQPQYDTHAHKKSPMKQETSRTISQTYKLSGDFQRLPTAIEVTPEPARVPDDDLYNATPPRKPASKRTKYIPVLATESFEAQDELMAEKRRRILRKGDWVGVTMQRPLGFSFASPSREENIGKRRKLSDGHRARYESRQSHVSSPFTRQERSVRVPRFEERQPHRLDSKRAKVTISIGGKVVPPGISSSSVSQSYRLRSLSEVTHISNASREASSEVMLLGTGSTPARRNHIFNVKRAQVTSHGLAHSKLENLAAQGFRFVSDNQEIGHVEQPYIFEKYKGRTPVYSLDDLEYGDELVLEAKSGKPGGEPVTSRGTRFPIDAEMTSGPATGFDPKVYPEYSISSSSVSLCHPIPQSSKSFILQRNLIRSGSSEFANSTAAQVGKNYPVVSSSEMEYDEAWRTWFESVDNKGRQQNNDQRISISPGISTAAVICPPTSTIGSEADEDYSKRRTSGLNKEDLQDPSNRPWPRDLSNSIGRTNDEIGASWVEAKTTSFVSVSLYQNEFVTRSTPMVILSETNPTLPKVMDEDEIWRNFVFGNDSDVDDEARVHSTHYR</t>
  </si>
  <si>
    <t>&gt;9218_g</t>
  </si>
  <si>
    <t>MAHLEFASQGGRQRRSLSISSDRTSITGYGGLISPPSNISPEPAFIAASAASQIITNDHDSQADTWFDQHGIEPSGETALVAIQPLKLVNHFLDHILFNFLLVSKSTELSSLRKAVKDVLRPKLATDAINGAQQELREYMGPEEEEEEEEPRSAQEALKQKSDWDLELVWRRTRLRCMVYSSLGDMEEEDEDYYTDQEQLDGPPGSAHRFSETIGVVSPAVAIFLTSILEFMGEQVLIVAGQAAYQRLRLKHEKGEREGTNTLADIADRVVVEEFDMERVALDRTLGRLWRGWKKGIRSSTTSSSMTKRSFSRDSLIPFPHHGRSESMAPGESINEAEGMPSLPTVLAEHEYAATIPLPLTEDDIREIEVPGLVNQSDDDEENDSASDEDIHLTPRPKSFIVFAKEPFLPSLQEAAASIFLSPRSRKRSDSLPTPARSPYKSPSSKRSSATIALDGTVEETKTLEANNAAVVDANDVTKNNVGHEVKSEAKSPRPVLANILTSATSIGAAAGGKAPKNYLSSTDDNDVEVDFTEEPQIMTSSRVSIGGGISPDDPKGISRRSSVRSSSVHSLRLIDVSSPRSPGPSRNSSADGMDFLRHGRPMATSRPSSIHSPVIIEHSPRVSSPVLRVNSPLVGNGSSLSTRQTRTSASDSISEVEELNSNDSEHHHSDTVEAAPAILSPETDPVETQPSTAPDIARKHSPVITHAPFDGAKKHSPVTRPGPFMVSPPPAGRDLRDFSRNVSNSYGTPSNGGVSISPRTTSLEHGMPQLTPLREVTEGVTKPSDETSLAARSNDARSISHYNIHIHVPSAASSAVHQVRSATESPAPRAPANVSRDSPPQPWKDSSRKGVPEPLAKPQRALHTSGSSSSSVSYKVKPVRTSEDNVVEPNSQSFEQLIRSDQTIQYTLTPQAMRNIQPSPDSPRQVTISPAIKPNGPDSPRSGRSHSTSVSKLSALHSNPPLENPKSVKSVKKYHESNSGAKLRPNAPQPRDAKTNRDSIGDFADFIRSTGPVGSNDPRPPKTAQSHKGTNGTSRNASASSSVPHIPQAPLLRRAESSAGRTLSSTSSRTRLEARGPVVSREDSITDLIDFVRAGPQSEKGAHRIPRTVAPFRTTMDSDQMNGAVAGREIDASLPEGRYSQVTQATNATNTPHSSVNSQSALLAGHKTRQHPTHNSKEPDLEDLMPKRKTRRVADPYAIDLSDDDEMEAPSRPKPIKEESLADFLRNVPPPPEPPTPLPFETSSRPSTSSKSLRKMSSTGIMSRFTRHGSKDSIPQVPPKSSARGQSNHGPISRPITSHVPISVQYSTMAPPKEPSVNNHFHASQTDAPRPRAVQRSYEPREAQHSARRTNDLADFLMSTPPPSTMQAEPQPFATSLHNEEAGAFRRMFGRKKSVH</t>
  </si>
  <si>
    <t>&gt;12310_g</t>
  </si>
  <si>
    <t>MALRLGNQGLHREEYKGKSQRSIDL</t>
  </si>
  <si>
    <t>&gt;1446_g</t>
  </si>
  <si>
    <t>MAPTRSKKQRKSAESASSVDIQSFPVPPQMMPIKTRSPNRTPPNKQSPIRKQKMGITLGQKQALIDNLQLELTERARKLRAQYNLQAQGLRTRIEIRVNRIPTALRKAKMGDLFQKDMEKSAKSAAGPSRTEKINSPSKNLIQEGQSHYLRASPPPHRSTKRLSEEISIDKENADIENPKKRLRRAPAAPAHTTSRVHLKPSQVLSPRSANSRTLPHSPIRSASPTKTFVSRPISPLKPNLPAPNVGAAGILTHMVERAKTTRSAATRKATETATAMGAATRKATKSASTAGGSRGKMAAPSASAPRVGRGKASYASDSSNSTTIVRKTVAAPAKKPPTKKTVMSTLKGMSNQKKTPAAKKATTASTAPTGGRVLRKRN</t>
  </si>
  <si>
    <t>&gt;8954_g</t>
  </si>
  <si>
    <t>MSDATEASSTKAAAWIEPEKYQFLLKVIAQLSNGNPPKLSRIEMPGRTTKSLTHMWSKVKAELAQYQTDDLADDAAGDGAVKTPAGKKRFGGGEGDDANVDETPKKKKTAAPRTPKVPKTPKAPKTPKTPKGKGMGMGIGKGKGKGKGAKAKDVAVAEDADEEADAIDSAGDEDVMEVGEA</t>
  </si>
  <si>
    <t>&gt;9509_g</t>
  </si>
  <si>
    <t>MQLLRNLRGSARLRGNHRHRLFNFPFRATKPTATQNSIAIVPTQNLVLQNKAQEQEETSTVFDPRFLDYSKQILVDPKLKSVPYEFYKSTYLSYLEDRFGMASSGDSQLFDESFTITTIDNQKYERVARLGGSSADNLTVMTLDINTELYPCNVGETIQCVIANSLSLDGTKDDGKGWRNAGRDGAGGETTLANMFDYVCHGKIYKFEDGEDGQTIKVYISFGGLLMALEGPYKKLTPLRQDYVYLLVKK</t>
  </si>
  <si>
    <t>&gt;9079_g</t>
  </si>
  <si>
    <t>MATVPTFTYSPLAHDCFRLLTVISIDAHNKTIIGQLDHCLIDEAQEYTALSYAWGHPDYSESIVCNGKTLPITPHLRGALYHLHSLDPATKYWIDAICINQADNAEKAIHTRTMSIVYRSAQKVLVWLGKGDNDSDNAINYMETLTQTFEPILRENTTQRTTFINGWLYNEDLTSSGLPDKSDSMWPALGRIYSQSWFHRLWVLQEVVLAKQVIVAFGTQHVDWSILAELAIGLRRLNLLELIGVTPDNCKIIGRSFLAIKKVEIVKNMNRTAIFAAPSVFNMGRDKDVTEPVDRIYGLFGLTSSSIASQVAVDYSIEARKHWWGAYIQYGKLQLQSEGTLSLLSMAASQERPIELPSWCPNLNSPAKEPFSLGGVLGYQAGFESVADRIKPRIQMIPGSDNIQLYGFRVDCVRQVLGSPNHCFDNDIAYTPQCYLALLEYESRCLEVSQEIYHSPNQIPEAHWRTLTADADFFLQSPLKPEMFEDYLRAKMLWESHRDPATAIDIATLPGSERQAIINYYQTLEGRRTRTFFSTNGGCVGLGPCDLKVGDIICVLYGGKPLFVLRFNDDSKVAQLVGDAFVYGLMDLKSIPLSDRGEDEWMTIG</t>
  </si>
  <si>
    <t>&gt;5569_g</t>
  </si>
  <si>
    <t>MSTTLGQVLLRRTFKYLLNKPSAFIAGGIAACGAVTATHPFETVKIRMQLQGELQEKGLQPRMYKGPIHGVSVIVRHEGIRGIYRGIGAAYIYQMILNGCRLGFYEPIRTTVTSAIYKDATTQSLGINIFSGATSGILGAAAGSPFFLVKTRLQSFSPFAPVGTQHNYKNAVDGMRRIYSAEGVRGLYRGVGAACVRTGFGSSVQLPTYFFAKRRLVKHLGMKEGPALHLASSTASGFVVCCVMHPPDTIMSRMYNQNGNLYEGVFDCLLKTIRTEGFWAIYKGYLPHLARILPHTILTLSLAEQTNKLMRKFEAKVLPSSSKNGF</t>
  </si>
  <si>
    <t>&gt;472_g</t>
  </si>
  <si>
    <t>MHDLPDTRATVLISGEGSNLQALIDATTTTMPYLKIVRVISNKAKANGLNRAKRASIPTRYHNLVSGKYYQPGEKDQSVKQAARQKYDADLAEIVLEDSPDIIVCAGWMHILTPEFLSPLAEKKVPVINLHPALPQKYDGIDAIKRAYDDFQNGKLENNKTGIMIHYVITEVDQGVPIVVKEIECRTPETLDELTARIHQSEHELILEVRGGRRGYPEKFEMARTDRDEWLRGLGLNWDEKEEIL</t>
  </si>
  <si>
    <t>&gt;1480_g</t>
  </si>
  <si>
    <t>MASLNTSTNGPSIKSSYQGVVNSPPPSGPAANSPTYGQWAVFSVSAPLINAFQPDSGGKESILKVQSTGEGELVDLIEDFSEGRVQFAFAKVKDPNTTLPKFVLIGWCGEGVPERTKGYFTSHLSAVSKIFHGYHVQITARSDRDLTPENIIKKVADASGSKYSAGSAPPPSSSGPPPAIASKPVFTPTRTGGGTGFNPLASSRARPSYNDANVDNDGWGADAPQVTRSQLEKVAPAYKPTKVNMAELTKQKQEPSGFNGSGRDDSSSGDVVRGGYQPIGKVDIAAIRAQAKKPTDDRPTVVKGAYEPVGKVDIAAIRARAQKPGDDSARQLSPAVTGASAASNTSDEPKSLADRSSAFSQSERLTTLPKPKVTNRFGSTTSNFTGTKAPTPGAFGLQSAPTTATPAPVGAASRTFADEGGKTPAQIWAEKKALERGGSSVTSSVVSPIVSQTSGGGEWKSGYTGKSWAPVATTVTGRSGTSSLGQQRTGEQDHEEEEAPSSPAGGISALRDRFKGGAPMGAPVVQRTTTGERSPSPPPTNSSTRPTGGVPMPGLPTRPRPDEDEGPNIPSPPRIQRTPTPPTPEREPSPVRIAMPVSRGKASEIEAPQERNLPPVLPTINMPDEEDLTEEPTGHDPARGAGAAVAEVSFGQGAGTADQESHASGKRALIQYDYEKAEENELELVEGEYVTNIEMVDEDWWMGTNQKGESGLFPSNYVELVEEEEQAAPEPAPAPRPTPAAAPAPVAEPSGPTATALYDYEAAEDNECSFPEGATITGLEFPDEDWWFGHYNGKSGLFPANYVQLDD</t>
  </si>
  <si>
    <t>&gt;2733_g</t>
  </si>
  <si>
    <t>MQETQATNPGNAPNAAARFPGHASKPSNTDTGFSHGAYSSNQFSMGGYGDRHPRRANVPSINTQPLNAQGQNDMATPGTAFDMQFTPLLPTNLLLGSPFQPGTPAAFNNAQYQNFATFQPQQNGQQQQQSMGSPIQQMSPQLYQTLVSPSAYGAPQFYNPQSPTVAFNAMTNQMQQMQIQPSSPVHMSPGLVSGTSRTVYLGNIPPETSAEEILGHVRSGQIESVRLLPDKNCAFISFLDGSSATHFHSDAILKKLSIRGQDIKVGWGKPSQVPTSVALAVQQSGASRNVYLGNLDESVTEDELREDLSKFGPIDTVKIVREKAIGFVHFLSIGNAIKAVAQLPQEAKWQSPRRVYYGKDRCAYVSKTQQQNAAQYLGIAPGYAHVLNGADRDLISNALAQQSVAAAAVATTAGGINNLGNRTVYLGNIHPETTIEEICNVVRGGLLHHIRYIPDKHICFVTFIDPTSAASFYALSNLQGLMIHNRRLKIGWGKHSGALPAAIALAVSGGASRNVYIGNLDESWSEERLKQDFSEYGEIELVNTLREKSCAFVNFTNIANAIKAIEAVRGKEEYRRFKVNFGKDRCGNPPRQVAQTQHSPRSDGVNSPPPNSGGLPPSANGTSPTGSQAPGSANNNGTFPSAPTPSAILNAGSNNPLTMYLNQVSQQAHAQQQQQLQQQQQSGQPLDPYSVAQLQQQQQQVLAAQQAALYGTSSSPASDQLDMPQQQSQNGHQQSASVSAFQQQQQQQNGTSGAQLVNGLLAPARQHNRAVSLPVFAQQLQENGGPQNNEQARRGHQYQNSFSGGMGGGFGGYGLGVEGMNGMGLNGWAEEEIVGN</t>
  </si>
  <si>
    <t>&gt;1799_g</t>
  </si>
  <si>
    <t>MESPIGRDNSLEDLVEDLERAAKITAKQRSVKVARTVDRIAAQAYENGLSIALLDKLLDVITLPNHLDQATIGNLIRNLYPATKVTDKLVLKAVGSLGHGKGKPSYTAQAALLKWLIMVYDVLENQKVLSQVYSILFNLLDTIAIRPQLCHVLSLITRRKHVRPFRIQVLMELVRQAGNEPPLVGLMRVYKDYYPEVIVGDAVSGRASVFTHPNPEWRQRLAEIQETYFQRTQDGLPPAQRTFRVLRRSTNGTGQRKLLALPELRTSYSSVTLEEIEDVHDFVQKLEKIEPPNQLVSVIEDPLLQKFLQLRSVESSTKRIDNWLLAFFDDQLESLEPSEAKIFSMLEAILKYTRYTKTLPQACLTYLDSMIPTWNGKTGRDNLDEAIVEDGTDESKLALLDFYRNLLDQWGVSLVSQISSRPNSATAITSLINHASGLSLTILQTSVHLHTLSTILSFFESCASLITDLDLNKKNPIRISIPPAELIYTLHFTTSLVILSRLCSILALHKKALENAITSVVVTEKPYQQRDINQFNGFNMDICNCLWRARALSTSDTNALGCLIAPEVTRALSQYLAKVDSSIALPTLFSLSHSPTLSLFAIEYVRELEDAVEDEIVLRHAGPVTQSSLRQLENDGGLRLSWVDYRLGVLHYLEKKGVMGVGQFMYNIVKNLRPK</t>
  </si>
  <si>
    <t>&gt;6931_g</t>
  </si>
  <si>
    <t>MESSPTLYEAQGLRIAVEGCGHGTLNAIYAAVQKACEVREWDGIDLLIIGGDFQAVRNASDLTVMSCPVKYREIGDFHAYYSGATTAPYLTIFVGGNHEASSHLWELFYGGWVAPNIYYMGAANIIRVNGVRIAGMSGIWKGYNFNKTHFERLPYSQDDVKSIYHVREFDVRKLLLVKSQVDVGISHDWPRGVERGGNERALWRMKPDFEQESKDGTLGNLAATYVMDRLRPPYWFAAHMHCKFAAIKSYQETTQSKDTLAPIISTLVTQEVSGTNGIVVPHNEDEIDIDMDDDANPDETAASKNKDEISLDDDEPKNATAPPTITEELRAQLPAAFAKPPTPSRRLQAGQPTPPEITNKTVRFLALDKCLPGRKFLQLQEIHPHGTSPPATLNPRAKPSLEYDPEWLAITRVFASDLVFGNKTTKPSQDLGEAHYRPLIEKEKAWVEEHVVKQGKLKIPENFVLTAPPFQIGMPEIVNEGPVEYDNLQMQEFCDLISIENKFTASTEEREERMRNGPPPAEERRDGGGSNRRGSNFGRGRGRGGRGGSRGRGGGGRGGGRGW</t>
  </si>
  <si>
    <t>&gt;6045_g</t>
  </si>
  <si>
    <t>MAAPPEVTLKDLSGEWVMNKQLSDSTDGILALQGMGWFTRKAISLATVTLHVKQYTHDDGVVRIDIQQTITGGIKGTAELRTLNWTERSHSDHIFGDLKGKSRWITLENPEITDEYLKEGWLEGQEENAGPEGERHIESFVANEGKGWTGDQIWGFAIVDGKRYYTRRAMVQKGSEVSKVRLVYNWQGKK</t>
  </si>
  <si>
    <t>&gt;12322_g</t>
  </si>
  <si>
    <t>MPQTESYNIVRLDGIHGPDPIFSPSFPNMLISHHNTPHTESTIISRLTLPHPATICITTRIPITARVLDACPSLKLIVAMAIGTDMIDLAACKARGIPVCNVPAASNESVAEHALALYFALRRNVVRLQELTAEGQLWGEKGSLKGSWVGGGCPGTCREEVVGVIGGGELGLINTFFPFTGNRVATICRALGMKVHLSERKDISASSVRENRIPFTQCLRTSTIVFITLPLSPSTVNLISTPEFALMRSDAIIVNVARGGIVDEEALVKALEEKRIEGAATDVYLQEPATMANSLLVRKAKKWEGGEMNGRLLLTPHLAWWARSSLEKLRATVAENIEAWARGEPRNLVV</t>
  </si>
  <si>
    <t>&gt;8744_g</t>
  </si>
  <si>
    <t>MTTLQKKTVLITGCSTGGIGWAMAKTFHERGFYVFATARDPSKVGDLSELSDVEILELDVTIPKTISQCKDTVAKRTGGKLDVLINNAGVEFLSPLLEVDIVDAKRLYDVNVWGPLAMVQAFAPLLIEAKGIISNQSSIDAVLSMVWAGIYSSSKAAEARISETLRLELEPLDVRVVTVMCGSADTPMFGKPGGQMKLPESSYYYNVRDTAYKERMDHQSKSMKVEVLAEKLVKDILGGARGQVWHGAFAPLVRFITWAFPTWVVDKLINSERGLEQVKRR</t>
  </si>
  <si>
    <t>&gt;4267_g</t>
  </si>
  <si>
    <t>MEIEATSSRHTPKHKLVRPTFDDEDRRRAAQPTPVPRRYQRAREVRANLVLGKLNSSAPSAAANPPRPLQDEVMNDKRTNGPIEKWIGATSPTQLSNRNFMVPILDREPQVERVVVNNEATFDNRKHPQLGPKTITNGYHVPQDATAISGEPMTSDFDYDEPKSSPQLSEASLTLEEAIRLTYKISMNDNFGDAAEVPMDTSLGTRDSTPHESSAHAEEEILDEIDPEILNIGHHVRDPRLRPRSSCAKGRRSCSSSQPLYEYFFDFEGTDTDNGGNEDDKEPARKKRKSHKSEIEAAPLQIKSQQVSRVSKDQSRAQRKVQNGKSGKLKKKPRRIPVNELVVMSERCDSLDMSSDDESPLELSQDPISPGQSDSTTAATPRDSLCKSGSGRKITARIRSGYGTITIEETFRMPKKSQQAQSQSDSILLTPYSDGFVGKEGEPTGLYMPIKQFSRRKNLIYNMSSGIGELTLVATKLKEVIQGEPKSLSRIRQNASPLAVTVSKSTRTRNRPISNRFKKSMSMISQRHHLPAQEFDLPINGEEPIARTNHEGHSQQQPPRILGQRMISAFQPGRTTPVIVSDDDSISRKTGSSSSPLRRKQSQRHISRNPAERRQVIESETQCSLFRRKESTQLPVSQQLKMGSAVKKTPRRANTFEVNQELRMVSVWKRAPGVRVRYAGDDNEEDDATSSEDGRILENSPGPEAEDERNTDDSEDLVSLHQEMEARLRQGEGDKDVATVTKEYINKGTNEEKHEWSKKEEVMVENEDEENIETEAEQSQPHPKSPRFFHNSELRFVCGTLSFENRLDKPLNAESDIQDGALGPWGAASEEPAIEKGAQSQANSAVHFEAAVIAEQDSPRQSADQGPSSLPDTQRIGLHLDSIPCPSNARRHSQTRPNGYSRIEQYQMLSSQQDEHVDGLWRPKVPISSGINMEVDDDIVDVSTPTPVHLRVASDRLQLRGKKPKFGSKPLNVTLARPTSPLQKSASTQSSARQDSGASTILRETQNFVRHDSSASIVVKETGNSVQHAANYEIPESQVISNDDDKCTQDTNVCISQANYFENSTHNLQNPQDLKPSKSKSIHSRMQFTEEAQSSSMLEYLRNSQPVQCKIKGLTTLDITSSQEFHRRSLFGIPRQSSQVFGTISGRKRTSSLSFKPPLKK</t>
  </si>
  <si>
    <t>&gt;9650_g</t>
  </si>
  <si>
    <t>MGRDDDYGGQNVEMASLTQNGSQFGQQQTNPNKILNDCRDIDRGINELRNALEDLQKLQMQSINDATNSDSMRKRLEGMSTEIMAMYRNLTGKVRKIKSQPESGSPKNAPQVGKIDRALKDLIREYQASDADYTRKIKDSMARQYRIVRPDASEAEVRAAVDDTQGQAVFSQALLNSNRQGQSQSVMSAVKQRHEEIEKITRQMMELAELFQDMDVLVVQQEAAVVNIEMKGEEVVENMDKGTQELGVAIESAKNTRRWKWWCLGICVLIVVIIVVVVLIYKFVIQAPVKTTSKRFVLSDTIPAAKLTEGHTVIPGQPWTPSRRDVSFSTEGRAVIPGKPWTSSKRDLSFSTEGHAMIPGKEYTPKREASVPGLSWTADGKLVTRGEKRFRTFEA</t>
  </si>
  <si>
    <t>&gt;7363_g</t>
  </si>
  <si>
    <t>MGDVLVEKPVDLASPQRKQQLSTIPNIDSLEGLGNDGSDEYSTLKRLQRHLEYIQLQEEYIKDEQRSLKRELVRAQEEIKRIQSVPLVIGQFMEAIDQNTGIVQSSTGSNYVVRILSTLDREKLKPSSSVALHRHSNSLVDILPPEADSSIAMLGIDEKPDVTYADVGGLDMQKQEIREAVELPLTHHDLYAQIGIDPPRGVLLYGPPGTGKTMLVKAVANSTTANFIRVVGSEFVQKYLGEGPRMVRDVFRMARENSPAIIFIDEIDAIATKRFDAQTGADREVQRILLELLNQMDGFDQTSNVKVIMATNRADTLDPALLRPGRLDRKIEFPNLRDRRERRLIFSTIASTMSLAPEVDLDSLIVRNDPLSGAIIAAIMQEAGLRAVRKNRYNIIQADLEDAYSSQVKGAQEADKFDFYK</t>
  </si>
  <si>
    <t>&gt;9516_g</t>
  </si>
  <si>
    <t>MSPLQKLPTRQLGKAGPQVPCPGFGLMELSFAYGKVPPDEERYKILDRAWELGATFWDTAAGYGDSEVLIGNWFMKHPERRQDIFLATKFGTKTKREDDGTFKYFNDSSPENCRESCKESLNKLQVDSVDLFYIHRFDSVTPVEKTMEALVELQKEGKIKHFGLSECSSNTLRRAHAIHPISAVQIEYSPWALDIEGDAGTNLLNTCRELGVAIVAYSPLGRGFLTGRYKSLDDFEETDFRRLHPRFSPENFTKNLKLAKIFEDLAARKGCTPAQAVLAWIMAQGPDFLPIPGTKRIQYLEQNLGAVEVKISSDENKHIRETVILLGGASGERALAQSNAFADTPSL</t>
  </si>
  <si>
    <t>&gt;3069_g</t>
  </si>
  <si>
    <t>MSKALSHVKIVPRRSNERGHADHGWLNTYHSFSFANYYDPRFQQFGSLRVLNEDRVDGGTGFPTHPHRDAEIFSYILSGELTHRDSMIKKGAEGQQGDDFYRMKRGDLQFTTGGSIAHSEQNEADETVHFLQIWALPWKRGLTPRYHTKTFDESAKRLAFVPILSPLKAGPEASAAEEKTAEATLPDTIPIHADFVMAAGIIGVDKRFKWSVGANAIKKTTGRNVYIHLPMTKNGSAKIKLDGREDAVLSEGDGAFVSGINAGDVLSIESIGEAEAEVVVLDSD</t>
  </si>
  <si>
    <t>&gt;4291_g</t>
  </si>
  <si>
    <t>MPSPGSEVRPSTSEHVEHSLPSPLQESTIVEESIMTKSQAFNLYTTHFLSTWNVRSYEFAAIIFTAAAYPDTLVAASIRGIVRTLASICFSSIVGRWVDHGQDRLKTLLETISINRISVICASVFWFWIVSSSETPNQKALSQPTFANSPPSPIIKGTFFTLILALGILETLSASGNMMSMERDWILVACSPDNSPYDLTHLNSVMRRIDLICKLLSPILISVVVSLLGIKIGVLAVGGMSACSWGFELFCARHVWNRNPRLKAPKITESSTSSTETLQGSQSGNTFRKFVVGLEHYRRDFKNYFSSKVWIPSISLAFLHISSLSYGATFITFLLSVGFSLDLITLARAAGSVVEISSTIITPFGVHYLGKAKNHGRFRGEGSNYAPLLEEGDGNDERDHEKWRTETGLERLGLWGILFQLLNLIPVVFTLYSLAPSSPSNPLAHLFSLVTSRPLQTFTLFFFLSVSRLGLWIYDLTTQQLTQTLTPASQRSSFTGVEYSFVSIFELGQHVITIILHKPEQFKWIAITSWCAVGVSSLAYAGWVWWVRGHLVHWERFSKGCQCAKGRRR</t>
  </si>
  <si>
    <t>&gt;3861_g</t>
  </si>
  <si>
    <t>MSKQASPILRRALLYVPSSSPKFLEKSRSLAVDTIAYDLEDSVTASQKLQARANLLSFLQTPPPPTIREVSIRINSVSSGLALHDLTTVLQAPHLDALVIPKVNKPSDLTFVTDILRHHLPDRHPSSTSTSTDPNTQPNKKPPIKLLALIESAESLTNLPQICASTPYLSGLIFAAEDFALDLSLTRTPSLIEFLYARSAIATHARAFGLPSVIDLVCTSYRAEEGLRRLEEECLQGKGLGFNGKQCIHPSQVEVAQRCFTPGGEEVEWAARVVIGDEKADGGGRGAWTLEGKMIDAPVVGKAKATVERARLCGIDVDAVMGTWKHQEPE</t>
  </si>
  <si>
    <t>&gt;9062_g</t>
  </si>
  <si>
    <t>MGKGKPRGLNAARKLQNHRREQRWADLSYKKRALGTAFKSSPFGGSSHAKGIVLEKVGVEAKQPNSAIRKCVRVQLIKNGKKVTAFVPNDGCLNFVDENDEVLLAGFGRKGKAKGDIPGVRFKVVKVSGVGLSALWREKKEKPRS</t>
  </si>
  <si>
    <t>&gt;3652_g</t>
  </si>
  <si>
    <t>MFEPSRPRASIAQGNLDTRASRSTDSNTSLPSTGQSRPGSDSVSVFRSSLSQVVRPITSKTRLIQGSPRSPYRPTSIDSGPRTGSSSIEDGFDSWDTSAVDAHSRHAVESASPTPPRFLETIPASPTGSRSPSPGFPLDLEPPKARTRSRSYSPATSIKGEPPKAFRNMSPTESMNEANIHPLFRTDSPTPAPAVTPGTVVTAAPNAGQVISGRSSIRSMNRIRSGSAPSSPLMHAGSLDSIRHTMEQEEATRIGRSGERTLTPPIPDFILNGGPRNSMQGYMARKTKSQTRLGKAREMRQA</t>
  </si>
  <si>
    <t>&gt;9030_g</t>
  </si>
  <si>
    <t>MSFAERSSSSYLIIGGGVFGASTAYYLSKAHPEASVTIVDRSQAFPCPLAASHDFNKIIRADYANAFYCELALEARELWKGGLPWKPFYHQSGMVVLENTGLGRRIMTNYHNLEVPSDCVVISPDEMRARYDGLFADTDYEGAEELFFNPSSGWADATQALRATIEAAIANGVQYVHGDVGSFLFDKPGAVVGVELKSGSILRADKIVLSTGAGTAKLLADAAPHRLEIQSEDRIAAAAVVTGVVKLTPEQLRRFDKAPVFIHALKNVLGQVLPPTSEGILKFCVDVSFKNTSVHGESGQLISAPPNKPDEAQHIIPESLKAECSRVVRGIYGKELEGFVFDSFRICWDGITPNQDFIISPHPRCDNLYVATGGSFHGWKFLPIIGKYVVQMLDGTLDKDMAKRWAWDRDQEGSAHEKIVPKMELKDLQ</t>
  </si>
  <si>
    <t>&gt;10136_g</t>
  </si>
  <si>
    <t>MAHSAKLAALTDELVTLITQTSGEDEPARFNLYRETALRTIRSPNYPRTDQFDIDRQIDGLEEKFRVYNEDLLADALRKRIDIVSKLGTKWSPEILHLLLALSDQPVSKSKLEDLDLLKEPEPDQGPRLKWRDLAAEDPLLREKKIWQNVDFGAETEDEEVGFEDTRSELSGPSEFTALSSLDEDFHQRPEEFAVHTIDEDGLKELQREQFWRKAPNVGGVKLETVKKSITELQAFREVLFMLGGASTSLFEMHSKGLQIEVSKRYTLKYASADAYSKLAKSFAEYGMAIGLLRSWAKRPQSSPLIQVLQGSIQERVSDFDSHLSIIQHRFVAPTSDVIVSLLDLQEEIRADVQPLARLAEIIKKLDSERYSHAFRYLEMLFDEACISQMAGDDAMYKFMGEIFFQCFQVYLRPIGTWMEDGELGKGDKIFFVSENHGDIEPAALWQSRFKIRKTHDGILHAPRFLSAAANKIFTTGKSVVVLKHLNRFEILQASRSGYEPSLNFKTVCNPSVLGLAPFSELFDTAFDGWVESKHQHASSLLRQTLFDSCGLHTALDALSHIYFMSDGIMASAFANSIFDKLDTLNESWNDRFTLTELAQSTFGSIPSISPDRLRMSARLLPRKHREMAKCRKTVKILPILEFKYNLSWPIQIILTPSTIPSYQRIFTFLLQIRRSSHILSRQRLVTDEQNYTSSSDERAIFYSLRTRLLWFTQIMYYYLTSLVLDPCSKKMQAELEVADDVDAMIQVHSVFIKTTIDQALLGSKLELIQKTIVKMLDLGIKLEDAQAANALSSKEAMEEQQELMDLSMASLGLQTPGRNAKRPHARSRQDPDSSSEDEEELDVDLSILSTFNEEKDELSYVQKLRKLKEDFDRMIRFVASGLKGVARAGTGEETKNWDILAEMLESGLAAGISGHR</t>
  </si>
  <si>
    <t>&gt;4913_g</t>
  </si>
  <si>
    <t>MKLQRIPIDKNWEFKQETKLGNGAASSYLPVAQFPTVAHIDLLHHGLIPDPYIDTNELACLWVNDADWTYRTVLPAIELPSPASRAELIFDGLDTIVSVFLNGKLILESNNMHLSHRVDVTTVLAASKSNNLLELKFRNAPAFAKKEMARIGYRANATDIHFGGPERLFVRKAQYHWGWDWGPAVNTSGPWKDVWVEVFEERIVEFLVRQEVSEYLKHAVVKITGFIATGGKDASGKVEVAIFGPDGSVVLKEDLGVGPGGNFKANLRITNPELWWPFTYGSQPLYTVKATLSAGSDEVSRKLGFRRLKLLQHPLKNVPGTSFTFEINDTRIFCGGSCWIPADVMLPRVTEKKYRGWLELAKSGNQCMIRVWGGGIVESPHFFSACDELGILVWQDFSFACGNYPASDDFVASVKREAELQVKRVGHHASLAIWAGNNEDYMLAERWGWEYDPKDEKGPWDMTNFPARKIYERVLPEICERLAGDVPYWRSSPYGGETTCNDLNVGDTHIWNVWHGKMSPFQSYKAYTSRFVSEFGFESAPSLRTLHQAISEPKERHWQSLTFDAHDKGPGHQRRYGMYSGENFRFRFNPLKDFVYCSQFLQAEAMKYAYNHWRREFRGPGEEICSGILVWQLNDIWPGTSWALVDVNWNRKASFYITKRALAKVVVGIERVVTGKLPYMVTMYPEPKSKLEIWAINGCVTPLTAVLKLSAFDIETGKNVPLPEKDKERKVELKPNQTTEIGFLSIPHADTTVIAAYLDDPQTGERLARWVDWPQPLKFVHFSKTPNVTSQIEPSRDIVTISSDAPIKGIMLGVPISEGGADATWDDNFIDLVPGESIRVHVDGLSGRKIETRWLCDWENEEGFEL</t>
  </si>
  <si>
    <t>&gt;3970_g</t>
  </si>
  <si>
    <t>MSQSKYLEDLNRDGFVVIHSILTPLQLQTLRIASAETITLARSGKWPYVRTLPKQFPPWTVPDGSNPAEQGIWGVQFLMHPSLPESATFVKNYFSSPIINVVKQLLQCSDEDLVLELFNLLIRPDRDFELRWHRDDIPSTATAEEEMERLGKPAWHAQWNLALWDDDSLIVVPGSHARARTEAERKAGPFETGLPGEIKVGMHAGDIVFYNNNILHRGKYDSSVERMTLHGSMGHCGGSKLRARNVLQHGIGEWVADIDLNVLNENERIRAEGMRQRLVEMGDQGGNVGYSLEG</t>
  </si>
  <si>
    <t>&gt;3103_g</t>
  </si>
  <si>
    <t>MSPSPIATDPNSRPQNFRNAFEEYIFVFTVMMATGSTTFIQGVIIINTEGIGKDLNILASGSFMLASGKVADNFGFKLQLLVGMALLSIASLITAFVPSGIYMNILCGFLGLGTAAVSPPAIGTLFATYPEGRRRNKVTGALGAGNPVGFVLGSISSGLSAKYASWRASFIVISIFFGIMTILAVWTMPSIPRTADNTKQMLKQFDYLGTALTIIGMALLSSGLTEGPELGWSSFKVLLLLLLGITCIFAFTIWENTYQFPLLNPSVWKNRTFTLCVLSVGFGYMSFITNQFWITLYMQNIQQLSPLSIAVRLMPQTIAGIIWSYLGQLLMSKIPGRIIMGIGGLAYLAGATFLYFIKPDTSYWVLLFPALCVTVIGADFQFIVSNLYISTQMPTQSSLGAGVLQTAMRLSVSFGLSLTSAIYSSFSKTTQGMENVTFPFEITYLVSIIFAAISCIFIPFMVISRQGEGVKDEQQYGSLPNIDPMPSSEDERPRTGGEYLDGEYYDGMYNNHELMAEKEWGFLNNNPHTHTVRFKPSHTSLWSAATAGSMDSYFPRWSWEGGDDGRFVDVTATTATGGGGSIVCEVCIKCLEERKVMLLGDGNPHYGQNGSQRWPDRPIIRRDENSHILPFLPYVHPSPLRPSQRHLHEHEESSRFSLMALGNGSEVIMNGFESQLRIEGLLHCLPAISEIQRERQGQNWQEHLRPLGDPGWGMNAGRPMNLDGVGSVQGRMSGHPVDGLLHRLNRYESLESRDLGMESRVRRDDKDGSECGKGRLITPVGRPPVGVRRSSWGKGMDSSMRGGSLSVVVQSFPNGCSTREYRKMAERGAGGGWV</t>
  </si>
  <si>
    <t>&gt;10750_g</t>
  </si>
  <si>
    <t>MNGGMETKGRRPGGMRAMSMDNILGDPFALATVSIAALAWFIAFIGSIVATVEKLNPAFPNYSWFAIAYMLCCIIGVFVVIASDTTQTYHVAVVGFLACGLVLTTSTVNDTIYSSNGAKEATAAGHILLSMVNIMWIFYFGSTPSAMPRAYLDSFALHKDSRMSQGGRPMTNNYGSGRPDTSISSNVPPQMYTSAQLGGFETSSPVAGFPGGAAGAERNSSQPRFGNGAPPTTANTLGAPAPINGEPTAGEVVAPTEYPYRAKAIYSYEANPDDANEISFSKHEILEVSDVSGRWWQAKKENGDTGIAPSNYLILL</t>
  </si>
  <si>
    <t>&gt;2276_g</t>
  </si>
  <si>
    <t>MPAAGNSFNFTLKVYGLITNLKTLTLGDTGVHGDDDALKFMEELTKGAFAANIERFSIVQSHLPFSAEFGQLFHSWKKLKFLQIGDKENEDGPYADDGRFDFESYRTHVLRFITALPPSIEEIYMEINGYDLQAEDDEAFDPICNFGRPIFATLPRLHTCDIHAWISNIDGGLGQIPEKAVFYRRLPLDRSSLVDCPSLCNILDNRVKEIWTSRMDCPYQEDDVLLTKSNLILDLTKSLETQGSQFQAKIEQFEGKDADEVWCGGFSSDAPRSPSEASSPDDEDELPWPLNPAKYPGFRKRF</t>
  </si>
  <si>
    <t>&gt;5148_g</t>
  </si>
  <si>
    <t>MPSSRDAVSSRKYPAPLICSLPLRQLKEILGHVVPEATVNSAQELTSLQLPRIYTLNMSDNRKLLLSYSPNLAVRLLRHESTLLPSEAKLVSFVIKSDLVLKASHTKKDSGIALKSLVPKLLKHSSDGREIASPYSLFESTPGTPLYTVASSLSSLERRDIDKQIGSLAQGLASLTSPSGKFGAVAQVLPDPWMTTTRISGQEGSGSKTWSEAFHYLLEGVLRDGEDMAVLLPYEAIRSHYQRSSWRLDAVISPRLVILNIESDDNVMIEINSDEGAPEDSPNIRVVGLRNWGLGIFGDPLIADCFADPSEDFLEGWRGGANENIDDRDGAEIRLMIYQCFRAVVDIVRGHYRPKRESSMKELDARRRLTRALAQLEKVDLPEEMTIKRKHSQSSQEAASSKRQKSKNKEFGIPHSTARDTPTL</t>
  </si>
  <si>
    <t>&gt;8999_g</t>
  </si>
  <si>
    <t>METEIVSKKTSKAKAPYKRRMTEKRKLQNRAAQAIYREKQKIRIAELERIASLRLNSDVIAEVTATSSLAKDLDKTADETVGGSTTEQLSSESAEQSKTATFNNEQRGRNETHSLSDFNFDISESYNTFLEHPISPIDRDWSAALGIDPTQTFSQFTLPQLRIPHVTESAARAMDANHNVAPPDLSSFADLRQYLSLPSGFTDKMPSKPNLSPRSAGAELSLAHMNPESSLSPIQWSDALLPTSSAGIGGRTKSTQYSLLWESLRYVIQLDIVEDAQSLLSIAMETNRNLASVFLYGIDNMSDHRPMNLGDIFVRGLQAIRGGTSPELSSQFSASGLVDPYTNNLQMLRASTLDAYICNAHEVGLAEEDFYHEVWRSPFYRADITSPHDIKAFQATFIGKIAPHLLPMPEQIIHQHHPFLDVLPFPSMRSRAVSLLSFSPPLLDLVDFKRDISRDGLICWHADKKGNGNPRDMRSWEAAPWFLKKWWLLLGGKEGEAWEQTKWWREFRGETMSSIFRDQ</t>
  </si>
  <si>
    <t>&gt;2002_g</t>
  </si>
  <si>
    <t>MPYSLKNRNVLVTGGSRGLGELICLKFAAEGCNVAINYNESGDRAKGVADKIEEEYGSKVVLIQADMGIEADCTKVVEESIEKLGGLDIIISNAGYTRFSNFSDLNAPTAVDWDTCFAVNVKAQSYLLREAAPTFNSNPDGGALIITSSVAGRNPAGSSMPYSVTKAAQLHLMKCLATTQGPKIRVNAVLPGLLLTEWGNKYDSEAIKAIIDRSILKVETDLNDCAQAFLDIAKNSSMTGQKIQIGE</t>
  </si>
  <si>
    <t>&gt;9320_g</t>
  </si>
  <si>
    <t>MFTHPALEPSNVKDSELSHSATTLEYLAWGRQYKPAHNGLREEIDLPHKSSKIDIKATNLVDIPSLALARELVSFHIEFLKWHHNAIHTPTFMAECEEFWSTGKHQNPLWLALYFSVLSSAAWCFPASRAKHMLRDVDYKLCSASWYSAMVSTLYSNNFLGQHSIYSCQAIIISTLVGHCLGHSDLNTVLISSAIRIAQCMGLDKQGQTGSGAPSWSSRVKCETVRRVWWQLCIQDYFSVAFANMYTVHPRHFCTPMPTNCDDETLDERFSGVQTTASYCIALAKIASLMPQLVDGVYDFKTPITDEKRYQHIVDMDIEMRKTVASLPKFLLRSSNEPARYPWVDWARITLTISAADKIIMIHRSFLIRSFRSPLYAYTRMTCISAAATILREYARVKEMDVAAIWIVPAFTIAAAMILMLDLLHKPVSDPDIDTHRQMVEVAVEGLSLDIENRMAVRGAKILQALLNEEAERHVPPTRQYDSDRKATADASSVDSEITEEEKLSPDSQMAVNYNELEAWFDESPLHDMAEKQMSKIVGDSTYGGTESDVEIGQSLAISTSVEPHGTGLVSRFLRKLEIEPQPGSFAPGHLSNKDLDPVQEKDRTWRSYNYVMYWISDAFGPGNWRLGSSLISLGLSWKLTLGVIALGHFLISLVITVNGVIGARYHIAFTIQARSAFGYKFSFVMVVIRMIVAVFWYGINTYTGAECVRSMIFAMAPGFRNIPNHLPESANITTQMMICFFIYFCLVMPFHFIPPQKMRWFFTFKSTCTPIAGFAIMGWILHATGGTNTPLFKGGNAVSGKKLTWAFLSALNAMLANYATLAVNINDFTRYAKKSRMTYIQIFIIPACFLLMGFWGIVGASGSELLYGEILWDPMLLIDRWTSTGGRAAAFFCGLAFCIAQIGANLSANAITAANDMNAILPRYINIRRGQILTAVIGAWALTPWNILTSAAGLLNFMSGYTIWLAPISGILLGDYFVVRKQKMYIKELYRPDGIYSYGNKYGTNWRAFIAFNIGWIPLLPGFIQSINSKIALSEGGLNLYNLGYIYGFFSSLAVYCVLSHIWEPTSTLHHEDSSFE</t>
  </si>
  <si>
    <t>&gt;6802_g</t>
  </si>
  <si>
    <t>MASPSSRSVVEERPLPPTLNTDSHPLKRLSLSPASATTLSSPSPHSNSPSALGQKTDFLQSPNGQLPPRTPIHRSPSSMSLRSRSATPTLLRKASMNSLHGVRGGTPSRDSPSSRPSSSHRISSSTMGGRSSLSETGHFEPPPPRYTAASIAKDHFEKELELHGKENGTRSADTIVILHDSVYGHRYSRPRTSKAALSTIVERPERIQASVLGLSVAYVRLGERHAEGQYALHPDIDPSTIPVVPFLIRKTTRRLALSSPTVTNVHGAKWMEELRIMCENAESRLAMNGKELTRPDMHRGSDEEVPKFHEGDLYLCSESLDAMEGALGAVCDGVDAVFEGSESGQGPHRTFVAIRPPGHHCSSSYPSGFCWLNNMHVGISHATLAHGLTHAAIIDFDLHHGDGSQAIAWEHNKRAFGIAKNALPWKKTSIGYFSLHDINSYPCEMGDEEKVKNASLCIENAHGQTIWNVHLQEWKSESEFWVLYEERYSMILEKARTFLRTQTERFRSMNNGVKAKGAIFISAGFDASEWESSGMQRHKVNVPTEFYARLTRDVVKLAAEEGTAVDGRVISVLEGGYSDRALTSGVISHLSGMTAGDPVVIKKELSPNGLGYEMSQKVGAFDGLRPKETLSEGIQAYDPSWWSVQRLEQLDAVVHPGPPPVLKKQRDVTPTTYSSPTQSFIAKVTSPQVRRNSSSTSRLGTSPSRSIPRAPSPPPPDVDWTVAAHELSKLLIPTDRHIDSCKPEDLSAEATRVRRERQAATPPTSGSELPVEHPTSRMSLRVRKPKVVEAADEHELKKAAPKAARRKTVAGAVTLAENNHTRNTAHKPEASHTKSNHQPSRRLSLISNAESVMSEATAVGNSRVPSNGFPPYRPGTSQTVRPESSISHRGRSIPPAVVKKPRVPSQPPAELKAGRVRKKSPLNVSGKAPAEKNVPDVPAIPKQHTTPSDVVLPSIETSNSHVSDIDSLTSGMRKIKLSLTTKAQRDAREQAAKEAAKANRAKPVTAKASNTKPTKPHPTRKPSSHKVPNVPILPPQLAKTGSNSMIAEPKLPENIPLQPLTPIAPAQSSPLPATNINPSVGSSTKPSQTEPPLVQDPLSFISENAPQNVQHNMPDSDIFIPYQPDGPPPEETVQNKALQWLPPNTSTPKKADLPVFTSKSVIPFAPALGVIQDVEMKEENSEVSGKGADIWEVPETPVKK</t>
  </si>
  <si>
    <t>&gt;7060_g</t>
  </si>
  <si>
    <t>MSHHQSPQELAWAKPFSIDLLLKVANVTFLHPFVAWIIPLCMRAQAMSWEHPAIRITIGYASLLTALFFLNILNRQLAYSKPRKVDFSEEVIVITGGASGLGLLVAEVYGMRGATVAVLDVKDLEAGEARGVSHYKCDVGDINQITKVALKIERDLGTPTILINNAAIVNGKPLLELSVEDIERNFRVNLLSHFYTLKTFLPGMIRAGNGTIVTMSSVLGQIGAAGLTDYAASKAALTTMHKSLTAELKDTPEIKTVLVQPGQLSTPLFNGVATPNSFFAPLLEPVDVAKEVIAAIDSGSSTVLAAPLYARWIDWMNVMPVGVQTILRRVSGVDSAMKTFVGRAQNEEKETLT</t>
  </si>
  <si>
    <t>&gt;3568_g</t>
  </si>
  <si>
    <t>MLIRFILECLEDPNLMTPSTAWFCVCGLLVSGIAISVAECQCEWVGIKIGSKLRSILISEIYEKVLRKDMTRPTTKSSQDSDTEPSLEIHASDGNIFNLMSADTEFISFIGANLHFVWVSFPVQTTIATYLLYRLLGPSGIIGVGIIIALLPLNVLLSRRLSPAQKQVLKASDARIQSSNELLQNIHTIKYLAWELHFKERVLEKRGVELKRMRSRFVWWSINMTVFYSLPFIVTILTFFFNVIVWGNRLGTLTAFPALVLFSVLRIPLDRMADSISFLLQAHVSVLRVDKFLKERETGKPSQLAPNKNSRIGFENATFIWPTSNITNAPASVNANTPPALSFQLQNLKVEFRENALNVICGPSGSGKSSILLALLGEMEILSGHVFLPHNSQSGSQNNWEYLSSTSAYCPQEPWIFNQSIRENILFGVPFNADRYNSVLGAVSLHRDLTSLDDGDNTLAGEKGNKLSGGQKQRVGLARALYSHAKYILLDDCLSAVDARTANHMFFRALKGPLMHNRTCILATHHVQLAVPNSDFVLLLEGGRVTGKGTPAELVEAGLFESRVVEGFEENRDTLPLTSAASTAEFDPTSSLDHVDSGSFQEPEIVEGDSHVKSRPNPAYTEAKAEGFASQQLISLGTNLWIKKWASQYDYLAFKASSFSSVALLQQSLSIRGKIEVDSGYYLAIYAQLCLAFAIVTLCRNAVTFTGALKASSRIYSQLLGSILGARLLFFDQVPLGQITNRFQTDVSVVDQSLAPFSINTFQLLFSIAMVIILISNVLPAFVFVAVLVCAAYYCVMSIYINSSRDLKRIEAVQKSPLYQLFSETLSGCTTIRAYSLTSAFINNNQKLIDRFNEPYILLWAAKEWLTFRVGFLSAVISGMTGAFVLWEQGAISPGAAGLVLTYAVTLTEQVIWLVQIYAAVQQSFNSVDRIAEYNSIPQEASTPLKPSSRDLSEEWPQRGHIKFQDYTTSYSADLEPALKSVSFEVTAGKRVGIVGRTGAGKSTLTLALIQLLEAEKGAIFIDNVNLASVSLQRLGKVVTVVPQDPTLFDGSLRDNLDPLHLYADGNILDWLHTVRLSEGVDFRGEGPVLDRAANTLSQGQRQLLCIARGLLRRSRILVLDEATASIDHAADALIQAGLQASVGAGTTVLTIAHRLLTIADYDFVIVMDEGRIVESGGVKGLLEKKGVFAGL</t>
  </si>
  <si>
    <t>&gt;10277_g</t>
  </si>
  <si>
    <t>MASKSTGNKIMRKLLGQSTPTVPESAGTSNSNSPQRPSASQNTIYSAGASIACLDRSPNGQRAVIAGSKVFKILKVEGTTITEEVDLRAAITSYAATHDLSAATPEQLNIRAVRWSHGNWDSTIITASGNGRIASYDLRRLDSGFEVWRNHEHTRQVHKLAVSPFRPDWMLSASQDGTVRMFVLGKQERAQCIMKCNADAVRDVKWNPVDGYSFACCTDAGVVQKWDIRNPSAPALKLTAHTSSCFCISYHPDGAHVISGGIDQLCHVWDLSKTAERNQKPKFTFSTPAPVSKLCWRPAYWSATAHGKRAAQVSVAYDDSNASRNQTANVHIWDLARSSMPFKEIEQWDSAPTGMLWNTRDLLWTVDKEGRFIQTDVAFVPKLIDRRSLSNFSFSPTGDVLMLLEERLSPKRPRPQISSPNVSPSIKHDVVTGPLLSVSRSDSEEDVVGSFLGPRQRKIKRRNQPQSSTPPSLTGMVDASVMSLDAAVKVTGMYKPQQVMAIGHAPSSIKPSMYQYLSNQYLLAIVESSTQGVYELASTRTSSIMEGYARAVEKIGQYRLAQTWRLLAFTMNSLLIRRAEYHRQSRLAAKKAPLKEESSKEVLRVSRIHTARGEETPRRYSRAQTSLESPRQKTPMLKATEEIESTSNIATPLARPTHDSIVHETHEAMHTPLVIEDDVLHLPESVLSKTPSPIPVPGAKQIDEHEDHISSSVEGYDFYGMEAFRPSIDYAAAPRKQPLRLDYHEYNNPPRIQPQRHDSAESFQMFSTSSDSHHENLIISSESGGYSVKNERTLRERVSSWENSPPQHLGHRASIDSNGQSKSSGGQHITSESQDSHAGVPKEKPHSPSSPPILRLQEASAPIESGPLSRKAPINEPLSPTVSEKASEDPSILESDYLLWPNDPDFLVKPIDPTVLVQRTINFEAQTGSLTAAIIVLLLRPLLPPSAIDEIQAGAVMRQYHHRLTGMKLFTEAALLRNLCVPMYPAVFATAQENATIGFFCTDCNKPLENDPLIENSEWYCPRCRGNMDPCAICRSLDLEDPGVYSDDDEIQPILSGKLWWVCPGCGHGGHSICMQAWHSGPEFEEGDKYSDGCCPLEGCLHPCLPGKWREERAEEKKATIARDLEVLVRENSRTGSRGGGRGGGIPVRRDMREVNQSKAVEGVRVALGLGSGGGLERKKSVKLIVPGEE</t>
  </si>
  <si>
    <t>&gt;961_g</t>
  </si>
  <si>
    <t>MSTSPKIYRPKPRRPFEHNDQSTPPLPSPFNLGDPSPSRTQSVMNLTSSTLLGIYSPTGSQLDNELPSQPSTPWGTGSETPRSPLDSRPPRPRSQPRPSNTIRSMAWRSLLLFGIGLGYGVLVRHLHDDRQLAPFQVAGILKPNHSWNYLLFWGFAGVALGSLMPVIDTLFSAPELETPVGKYGTGRQINGRGVAVNPVERIEIDRDGLGDADWMPVVRSVGAFVGIAFAIRKLPWTSTLQASLTLALVNPALWYLVDRSVPGFLLSAFVGATGTALLLASNPDMMPGPASSSPNSTVLHHMLMTGKGGWGMGEYISKESVEGGIWCLSVLFCSCVCFGNIGRMLALSGKGKRAGRWR</t>
  </si>
  <si>
    <t>&gt;257_g</t>
  </si>
  <si>
    <t>MEYPGGHEAEHLCVLVHGLWGNPNHLKVMATSLRAKHPEENLHILVAKRNSGSFTYDGIELGGERLCQEIEEEIEKLAKSGQEIKRISLVGYSLGGLVARYACGLLYSKDFFEKIKPINFTTFASPHLGVRSPLRGWHNHLFNVLGARTLSASGRQLFTIDNFRDTGRPLLEVLADPESIFIKGLAKFERRTLYTNIINDRSAVYYTTGISKNDPFIHLDKIKINYVKGYEDVILDPVAPVAPMGPEGLDTSVSGGFQTTIERLPFFLVMTIIIPLAVVIFLINAGYQSLRSSRRIRLHESGLAGIQPGYYRVPLLLTGMREVVEDAYGHLNNAQSSEYLVAGTEEEAAPSRSRSPPLDQLLIPKGPVADFEKTEPPQLEGPTLALAPYQFRMIQALDKVGWRKYPVYIHKVRHSHAAIIVRRDTSNFDEGRIVFKHWLDEEFIL</t>
  </si>
  <si>
    <t>&gt;10698_g</t>
  </si>
  <si>
    <t>MSDPLKVAKGIILQVTQGLNFLHQNGICHGGEVPGPSAPKYLIEPPDLRNLNPQHFTDQACIVDFGETYELENPPESLRIPSAYCPPELIFDSLTGVACDIWALACTIFELRSMSQLFESFFGDDDDIIRQMVIYFGKLPEPWWLSWESRNIWFNEDATLIPRSPIINTALGEFYPNLDTIEKRLGAGVHFGITGSDEKFDVVIPPEERKILSGLLIEMLKYDPQSRPTVAMVLEHPWFKM</t>
  </si>
  <si>
    <t>&gt;5156_g</t>
  </si>
  <si>
    <t>MSAPGGQGGSPGSQQGGSGAGGQSNQGTVTTTAAVQSTTWSPSSSTTASQTTSAPTSTSLSTSTSSRTVRTAIIAGVLGGIGAILILSLAIICYLQRRKKRQIARKNGTAQPVTYTGLNSAFSGVPFRHNSFLFASSLDSAHSGAPLNGGAGSTGQRISAFETDSFLPSYTESQAGTRTDRFNSDPPPPPSTISPFSTRAPTDIYNVSPQTTGGSTFPTQAARDTMGFPAEQEFTEIMIEPQTPTSIVAPVPRRPLVHQASLERVVREGLSLGSGPVTNIANPGGLGREEASRDSHVLGDHNVPIIQHQPPPSTANRRAGGIGNGVGRNESQRTVNSVSTMGISIISDTELERLGVGSTPPRQPVAR</t>
  </si>
  <si>
    <t>&gt;8939_g</t>
  </si>
  <si>
    <t>MSPKWYIAASLQKDAKRCDRAIPSCSQCLRAQRACLGYRSQLDLMFRNESESVIVKAKATETKRGKAREKSSFPNSSSIPFATRPKLQTSNGREQERDLLELTLAEQEERDPGFVDFPEYLVSNHDSALVKALVPSHSIFPTIEERAFGYFSANSSAWFRKDITNDLCSQITIDDVLTASMSAMGMATFSQAAHSPELMMRARRDYIKALQLTNAALRSPTQVKKDSTLFAVMILSIFETITGSNERSIAAWTEHINGAAALVKLRGPGQFRTEAGQRMYLQVTSSLMLSCIQRTVPMPQHIIALRAHAEKVIDVSSPVWKLSAVIIDFTIFRADAYSRNPPPALEILARALDIESRFLALFEDTPESWRYEVAYSDEKPDVIWNGKFHVYKEAWMAHIWNGMRTCRIMLHEAIRDQLPLLSRPENPVLDEKELELQERASMEVIIQMRDDVLASVPQNAQDTMRGTSFLADGSRAYFILWPLYLVAAMNASTEQIRAWCIKRLRIIGDELGIRQAEVLADFLQRKKDVVVWEEREPEQPSRIRVEVIEEGMDWTSGKNGVGLKGSPEEEEMLQSFHDDRLECLDLQN</t>
  </si>
  <si>
    <t>&gt;1600_g</t>
  </si>
  <si>
    <t>MVSSGENIQLSPLSTFPRFSDLAIELRTQIWQEALHSATANRVIPVEINHHPAVTMHSCLALLGSFCGQHSHCPSYIPDSGQPSSGVVCMFSGYFSLPPNASDIEDYSLHSLSLACTESRSVVLLRYPETMTIYKQTWFPGFESHQQRQVRCNPATDTLLIKAVPSYSSEQRHPSPSLNNPGDLYHEDLKKWFPQNADIFASFRRIISKFQHVVFSFLSDFQSPRPLLFSEAFDCTQFQQFLVFFERLEHLYLCSNSESLTAVREWERVEDLEDPRGGSKENGDLQNFVGVSSGILNWDSNYNDDVRVHSELSADSKECCWMPTPKGFGGSWLFSSRDVFDKKW</t>
  </si>
  <si>
    <t>&gt;3128_g</t>
  </si>
  <si>
    <t>MDIGDSLVYCPVYAPFFGAMGCTSAIVFTCFGAAYGTAKSGVGICAMGVLRPDLIVKNIVPVIMAGIIGIYGLVVSVLISDGLKQQLPLYTGFIQLGAGLSVGLAGLAAGFAIGIVGDAGVRGTAQQPRLFVGMILILIFAEVLGLYGLIVALLMNSKASLDVSC</t>
  </si>
  <si>
    <t>&gt;3754_g</t>
  </si>
  <si>
    <t>MDSSVVWNGQDPTLSVSSQDDFQQFLDMGMNELNDSLQFDFQDFSNQQGQSSQLMQQEDADSGHDTAMQDQMAAMTTASSHPTILGGTLGHDPSPSESLSDIDAQIQYLQHQRHQQQQRQIQEQQRNFYTQNRLIPPTPNSIEMHPNAAQYYSQSDSQQQAMFEGYRQAKEQEMAFTPLVSPAVTPLDPHFNIPEYTVPGAYFSPLSSPALHAQNEHSSIYEQRTPGANNSPIDVNQEPYSMLGSGSSFMPPRKSSKKASVKSRSTRAPRQSPIVKPRRGKKTSSTTLPPQTLEDIIEPSNTQGADSSKTASSQSTGSTGESENGSISPEHLSDMAPPPIPHLGSAGRSPYVLAQKAGTRTQSLVLGSPATPASLMRLTQSPQVGQPATNMDMDVDEPGMDGFALPEAANTIKSQTPRLHTQNDEQSTPTMTTSGAITPRFQSLPSPTFTRPKTSASASQSPQIDAMNGANGGTARKTPLIAARGSKKRASSSVLASPALLPRISPSIKPLLPGQGKVSEDTASLLLASKSNYQNILEGTNLPGVSYPSELSTNLTSKRTSHKIAEQGRRNRINSALQEIATLLPRGQGKDSSGEKSGGSGDAGENEGTNGVKGTPAAQSANSKASTVEQAIEYIKQLKKDLADVTKRAEEAEKQLKTTS</t>
  </si>
  <si>
    <t>&gt;5088_g</t>
  </si>
  <si>
    <t>MSPIPTSFILDFDGTITTKDTISTLFDLALAHQTSRGADFKTVLEDILSTYAADYSSHVEKYAPVKNERTTLAEEVAFYRSLKAVEHGSFARVSGSGIFQGIGGEDWKAFGDMTVADGRVVLRRGVREFLERVGGKGRVGVVSVNFERGFVKGVLRGVIQGIEVLANGSDETGVILGTKGVRGEVISTSDEKLEVMREHLAEWGAENGWGKEDKRRLVYIGDSGTDLECLTEKGVVGIAIAADMKSSLMKTLARIDMRLTHVAGFEDGLSSVYWARDFQEIVDSPIFKE</t>
  </si>
  <si>
    <t>&gt;2685_g</t>
  </si>
  <si>
    <t>MAPSTTSNKAARKKKESAKYRKSSTFNKPFAHALSPNMPKAEDSDEQDFDSTPEFSSDDEGSDYKDEPSPAPTRRDSEGVPIGPDHPRVPNSMNKAGKFKNAKANEDPNGRHKGRHLVNWHRPRMIEKLILHLQYECHRDKYTIPWDRIVHRLSPGSSGASAIQNLNKVRKVLVSEGHLIPPALGKPGEALDPTIRGYVRDEDKFILDKNGNSVRDYFAMRTIGWDELYEDRKESLTDHGITRGSGKYNRDEVKPKTREGTPYAAATNPRRRGKYATAQLKRKRERQSDDDDVGDSLAAGNSSGDEYNPHAVGHKKARTGKKLAFTNIDSDSEEFEESLGFCTPAKNIKREGLMTPPASRLVKLTAIDPNYLCQLGTGGSVPEVASSPILSPALPSPGKASALLLGKLRAARDEKLRQDMVDAVYNKNLSPANEQIDTNQVDYQTEFINNTEQPDEAYAVGTSSIPNIEVEQFVGLDLSLPESPHLQPQENSTISTREPERDDNIEFFKKNGLTAEEIDVLLADMQNSNDNSFNQPLDIPDGHTMAITDQHPFSQYSSFGAGSPEHEYGEGANDLDFDIDSIIPTYTSMLDNSFSGEYYTYGGDSISEY</t>
  </si>
  <si>
    <t>&gt;6341_g</t>
  </si>
  <si>
    <t>MSPKSSKVATPKYTPNQAGPSNQHLDLTLNHTSELNLNQSSHRSSRSSGASFRESLSQVNYTFIFFLAVATLGPLQYGYHISELNAPQDVITCLNPSLAEEVASMPNVKSLPKCIPMNEAAFALLSSMFVLGGFIGAVVSGTSNNMFGRLWTMRATALFFMLGACLETFAANHAMLAAGRFFSGIGAGGSTTVVPIYINESSPPDATGFFGSMTQVTINIGILTTQTLGHFLSRGSLWRIILGVAGCIAVIQLAGLFFVAESPQWLALNRSPTRGRDALLRIRTRGYEIDKEILRWDGGITSPASDSENASLLRNTDSLTSESDVANTPPRPHSPKKGSGGPSFLTMFRDSRYRRAAIAVIGIMFTQQLCGINSIMMYSVSVLRGLLPMDSSIITILLSIANILTTIACSGLPDRIGRKPCLLISIFGMGISSAFLALTLHIEAHHGSAISVLLFVVFFAAGLGPVPFLIASEFVEPDARGPLQSVLLAANYVSTFLVAQFFPLINTGLNKWLGGVGWAYYIFFAFAGLGFLFVWYFVPETKNKTADEAWSTFRSEPSKPPHLD</t>
  </si>
  <si>
    <t>&gt;3391_g</t>
  </si>
  <si>
    <t>MNKIRQIRELNQRELEEGISLEGSWHADYRDTAYIYIGGLPFELSEGDIITIFSQYGEPTFLNLVRDKETGKSRGFAFLKYEDQRSTDLAVDNLGGSVILGKTLSVDHTRYKRKEDEEGVDLQEESMRIGGDDEDRKKRRRTDESESEEERPMLKEERELAKLIEEHDEEDPMKAFLIKEKREEVEMALARLKDGKKSEKPGKHRHRHHRSRRHGEEGEKERKRSPKRDTSRDYGDVGRDREEGGKERERSPRRVAPRERREGGLEKDTLKIRRREDSPDRKRSSRRDTRREDDSGRRRREDSLDARRKYTERDS</t>
  </si>
  <si>
    <t>&gt;1722_g</t>
  </si>
  <si>
    <t>MLHGRSKDRKRKVTPPGPVYMSNEQFADYLKDLRENRVARPSGARPQPQSQPSSSRRESNRESIIPAPLNQTPEADTTEVQARSSSALSHNHGRPTLSNNSSVTSRTSRQLTHPPYLAKEESEIPLLKPSDVVPTATYIERGQRWMEKEEAVSLREAMENMDLKEREREEARIQAAAQDEASELVWEHQNPGAIPIPGAPYRYIDHLRKNSYQHARTQSVGRYGGAGLVTGLARDITPRSVSGESTSSEHSRTGSPERSGSGRLSLDSVRESPPTLQKTPKTYGSMSSRHHFGSSRKTSGKRNISGEIGSIFTGEQIYEEPEDEDGDRGRPQEARDIPAPLHIGVNPRNPLSRVQFSHEVEQRSNSTPPESAKRLSYTEIYRNPPSQSRNPNYTKNPPPPKQAIDPKPTEDANASTPILMKDGKEIRSEEIREATSMRLKDRSPKLPTPTAVSDRPGRPIVSFDENWKPKQADVKPEVRRRSPFDRISTSTQRQSLPAQSDSKTVATSVPTIHIPDPPSIKVEAPPIAAVPTINLPPSTPSVPIINLPDSTPSIPIINLPDSEPSIPTINLPDTPCISVSAPEIPSINISSEPPNTQSKRPLPDPKTAAGRNPPRPLLRGHWSPAAGKRATATCHQCQLPIEGRVVKLSGAPEHFHPHCFICFTCGTGLESLEIHPEPPAKRAERIDRIQRRAKGEVVPEIEGQTIAEDGDERLRYFCHLDWHEAYAPKCKHCKTPIIGEHTVALGEHWHYGHFFCAECGDPFEKGMTHIEKDGYAWCLNCQTKRTERRAPKCKKCKKPVIGEYVQALGGEWHEKCFRCATCHSSFDDGSFYPKEVGSETVVLCISCIERELKA</t>
  </si>
  <si>
    <t>&gt;3645_g</t>
  </si>
  <si>
    <t>MNDPMSLNLSSPVESRHPCASCQRRRVKCDRLSPCTNCITHGQECKQPDSRRAPRKPRKPTNASVLERVRQLEHTLEHLKSQTQPIAQTPATSPETRSPEPKEDDPGRLLIENNQSRYVSGSSWANVAEKMSELKGLLETDEIFENEDSPSSTSLLLSMASQTGKNPPSAPSSTLFPFLWEMYKKNVDPVMKVVHVPSMESRFSSALLNPMQSAKGTTCLMAAIKFAAVLTLTDEQCWATMNSSREALLNSFRFEVLGALDDSKFLISHDLATLQAYVIFLSCNIRHEHLRAMWISSGVAIRLAQSIGLHRDGTHMKLSIFATEIRRRLWWHIRMLDIACAEDCGLLPSHVYGEDVLLPLNINDEDISPADTTWPPEIDGFTEMTYSLIRFECSSRLHGFRSENGKTSMGILTGNQEEIKTHAKSLTELRELLNTKYFRHCQHDIPLQRVTKDIGDLILSKVFCIIHYPLKNKRDLRHVSKDLIDDVIASCCNVIELSHELLENPATYPYTWQHQSYIHWHPVAFLSREICLGQMTRAQIIRAWRAITWSLNDPHTVEPAKNRLLWKPLDGVISEAKAKILELNLDVDCSGTTPPNQSSITFEPASGFEMTLEELQEWKAPANQNLFSLDINAPLMPYLPSHVTMATGNINLQNDFNIPMWPGGSL</t>
  </si>
  <si>
    <t>&gt;2905_g</t>
  </si>
  <si>
    <t>MADNDDDIEAQPQPFNATKLEPAKKRRRSPSDAPPKRLPHPLRRSPSPSSVSTRQRSPSPPPRKLKRPGQRARITDAEREAIKKRQAEREKELEEAIAHAPIHEAVRSHYNSVPERGRDWRKTDSRIKGLRSFNNWVKSTIIQKFSPNEDYTPGSQERGGMVFAEGPSTKEGLRVLDIGCGKGGDLGKWQQAPQPVELYIGLDPANVSIDQAKERYRQMASRGGGGRGGRGGRGGYNSRPQPKLFHGEFYVQDCFGDTIERIPIIRDVGFDGSGGPARFGGGGFDVVSMMFCMHYAFESEQKARQMLKNVAGSLKKGGRFIGCIPNSDVLSEKVQEFNARKAPKKSEKGNEDGAKEEDDGEVEEGEAEDTASWGNGIYRVQFPGDTPSDGIFRPPFAWKYNFHLDEAVEVPEYVVPWEAFRAIAEDYNLEMQYHKTFTEVWEAEKDDEILGPLSERMNVRGRGRGPLLVSEQEMEAASFYCAFCFYKV</t>
  </si>
  <si>
    <t>&gt;3112_g</t>
  </si>
  <si>
    <t>MEQRRQDAKEFIDEVRTTNGGATKKDIEFLEKNKPKFLKSFFSLQDQLAASTKILSDELYTKDTRFVYELIQNAEDNQYLATVTPCLSFTLRQKCIIIDSNEEGFTKRDIDAICRVGKSTKTFQQGYIGEKGIGFKSVFKVACKVHVQSEPYSFAFEYEKGDPRKSFGMVTPLNEEYLPVPHGVQTRIILYLDEDCDRPQLRKDFLGLPDTLLLFLKKLKKLSVNIELPDYPQQHISYFLRSNDPSYGSNRTIIEKHVEDSVSKQTFFIKKRQVNDMPNHPARKGIHNAEVVLAFPLDSEVPVIEDQLIFAFLPMRKEKYKFLIQSDFITAANREDVTSCPWNDRLLKEVTKTFLHALEDDDGFLQHPKIKYSWVRYIPVTRITHDFWKGLQTSLISELSTRRLFFSHNESHFWKPDQLRVVTDKFREPPNLEPLVADLASQEIAYISERYNTQLDLPVMKKLGTTDLSLYPDFLNRLKQDLNNVDYESRWKSEDSSDDDWQTIISGLLIEALKIPEQKDFVRKLEIVPLPGGKWVCALNASIFFPSCGGVDIPSDLDLSLVDDQALLNESRKTLFINLGITECASTRIFPLIEQRYAKSSSVSTCYVFQDIEFLFWHNDEVPTRGYSIYLTANNGKGYHYEKTTGGCWSYCPESRHPYSMFNLVNGKVPKSLEGKIKYPRIGYYDALKECGLRNNIAGPDWLRSRADIKVTPQLRRRKCASAFGKSQPEMSDELLYIAENLPEYLLGVLESE</t>
  </si>
  <si>
    <t>&gt;1225_g</t>
  </si>
  <si>
    <t>MVRPRRSSAASEESAGTARDQELGSMYDYLAKIILLGPSGSGKSCLLHRFVKNEWRILSSQTIGVEFASKIIRVGTGSRRKRIKLQLWDTAGTERFRSVSRSYYRGAAGAILVYDISSHNTFTTLPSFMNDARALASPNLTCLLVGNKVDLADSSPLINIDTGPPSSLNSNRSGFPVSMTSGGTPSTSLGLGSQLRATVAPDGREVSAEEASTWASANNIPVSVEVSALSGENVDEVFARLARMILTKIELGEIDPDDPMSGIQYGDGGWGPEDGASVKSGMTVDSGNVRRRKKGRGRGWGIGGGTLGGMREWEEVFTLSGGRRRGGGCC</t>
  </si>
  <si>
    <t>&gt;9795_g</t>
  </si>
  <si>
    <t>MPSSGSRRITRSSPRAIVSTPIQSRTGQTNAIQPQFIEPSTIHSDQSGQVTAAKQTIDSRGVKSGNYQLSERASLSESNNNTTTYAPVLDLGSYFSHQEHIRRIVQAGIDSVDNQSAQKRSFDEFKSDFEKAPRPVTKATSLKKNAFAALMTGAKKQKEMQLDAPRHFENWREFFAKDLAQRERNVCINDEAARGKIIAKSIATSVKTIFLPYVYASRQKIPHIETKVNVLHALIEISSAVAYAPKGQASDIVRHGNIPRFLTMTMYGIVKDMTPLEIKQVGSEGGFIGKVKDLRQNALVEGEGDTWNRLDDVLRILRDPGPVDFKLCFADFNYSISHEKISSTRRRLILEVIQDEFLAYVHRDSCFETKYNAMNALSDLAISLIGRFDSFSSTVESILLPTIKALAKLARMLDTKEIERIIAELQSEPKMASPKFLDDLQMYLSPYLNYNSNPDMTLHEWVQTVKDVLDTKKSESIYCGKGLLAKFLYLRWSKPCSAVSSFDEWSPCWNDLDDMLVLFMDKSIPLKHHPFLGKVEASLREVQIAGTYKRQASLASLRTCMDRIIARISSRATEPTSSRVKVSALVVLTKIGLQMLDFLSLTRPEYQDWQLDIFKDHITEDLLTDAMLTVCHLLVRTGEKEALTDDEFLGHMKKLDTERAKFPEALEGLDAVLDLIGNPTFTVYAAKRVMLAKPKLVIDLTDD</t>
  </si>
  <si>
    <t>&gt;591_g</t>
  </si>
  <si>
    <t>MCTGERVLYQGCNHCMLLINEECGQPTCFRLHFVPIVQIEDSECPSCLGIQKVYKEHMDMEWKHIEMTLKDAQDSQRALEEVLAELELKNNEIRTLKAIIEKLSASVEG</t>
  </si>
  <si>
    <t>&gt;6899_g</t>
  </si>
  <si>
    <t>MRSYETTNFSPTYPATLRFPSGQDTIVAASLSSLGSLWSAAPFYPPLQTSILAYAPSTLSQAYANPTASWDWDAIVRAPWYTAVPPSLQTLVTEQEQALQSAFDAITGNDAPVDRDCSLGIVLLVMVVGFMGGVGVAL</t>
  </si>
  <si>
    <t>&gt;5469_g</t>
  </si>
  <si>
    <t>MASLTTQKLNTGATIPSIGFGTWQDKGDQEKAVTEALKAGFRHIDTARVYGTEPMVGAAIKKSGIPRSELFITTKLWNNSHAPEDVEPALDASLKDLGMDYVDLYLMHWPSAFKSGSNLFPKDKDGKFETASIPYIATWKAMEKLLNTGKTKAIGISNFSKAEVETLLKESSVVPATHQIECHPWLQQEDFTNWLKSKGIHVQQYSPFGNQNEIYDGGKNMGKLMDDPVLVEIGKKYGKTGAQVALAWGINRGHSVLPKSKTPSRIVQNLGGDFRLDEADMKKIAGIDKKLRFNDPSESFGYQFYTDLDGKKM</t>
  </si>
  <si>
    <t>&gt;8768_g</t>
  </si>
  <si>
    <t>MYQTGHIYLITAIAVIGGGLFGFDISSMSAIISTQPYLCYFNQGPDGPGFNDATTCSGPRASVQGGITASMAGGSWLGAIISGFLSDRLGRKGSIQIGSVIWCIGSILVCASQDIPMLIVGRIINGLSVGICSAQVPVYLSELAPPSIRGRIVGTQQWAITWGILIMFYICYGCSYINGVAAFRVPWGIQMIPAIILFCGLLILPESPRWLAKNDRWDEALQVLALVHSHGDVDDALVKREMQDIKEDIEFFASLGKVEWKELFAPNMLNRIHIGIFAQIWSQLTGMNVMMYYITYLFAMAGLKGNNVLLSSSIQYIINVFTTVPALVWMDKWGRRPMFLYGAMFMAIFMFANAGLMAAHGHAAPAGGLNGIGAESWITEGKPAKAIIACTYLFVASYAPSWGPASWAYPPELYPLRVRGKAVALTTSANWAFNFALGYFVPPAFENIRWKVYILFGVFCVAMWLHVFFMFPETSGKTLEEVEAMFLDPKGLKYIGTPAWRTGVVHKTLDSDPDDKLAGTEHVERESDPEKGVEVKEMA</t>
  </si>
  <si>
    <t>&gt;1375_g</t>
  </si>
  <si>
    <t>MATLQEKACASSSIALRAAAYVFLRWLPSHALPPVIYTLLAIYIPSFITSFLLRPKYEVVEDKVDITVTETLVEDQPPALASTAAHSRNLRSQDKPMRVEEDVDVKETIVLKGESARAWRTLLTGLPSPTSILLSLATLLINIALVLAVTDLVYRAKLYYPSKELSFARLGYVSPTEANLLIREPDLTQLPIYVSYRLATPAAANEDASWQSAPTITALGNDTDYTAVVKFSLPNQPDRSFQWTTSNNHTGYFTVPPKAGQVSKHGDFTFLTTSCIKARIPYNPLDHPLAIPGFRKMADAIKSIPGGAQFMLFLGDFIYIDVPKRFGATVEDYRREYRQVYASPDWPLVGQNLSWIHVWDDHEIADNFDQNTTGVYHAAADPYNHYQTSVNPPLARQAGTYSTLRKSATYFEFTQGPASFFMLDTRTYRNSSSELPANSTEKTMLGPEQLADLLAFLHKPEPKGVKWKIVASSSPFTKNWRVNSIDTWSGYLSERQTILEAMWDVGMRGGVGVVVVSGDRHEFAATAFPPPVGGKWPVSSTVHEFSTSPLSQFYLPTPTYRQTDDEDVLIKYIPAGNSKLGAITIENTSSDQSILKYRLYIDGVEAWSSVILSPPSTGRRWGTDAFWG</t>
  </si>
  <si>
    <t>&gt;10567_g</t>
  </si>
  <si>
    <t>MAWPHLSRSESSGDALLPLTNLPTIQGLDTNLEPHSRTRERERSSSRSGGHSRSSSAVAKSVAEEFSSLSPNETAERLHTSLHNGLSPAEALARLHDIGPNELPHEEPEPLWLRFLKQFKETLILLLLASAVASLLVGNKDDAISIAVAVTIVVSVGFIQEYRSEKSIEALNHLVPNHAHLIRGEQSRTTTPRTPSWPPTSGEATEREALMDSSTSSDDDTKEAGSSKVMASQLVPGDLVLFTTGDRIPADIRVTKASDLTIDESNLTGENEPVRITAEARNRNIYSSRSASRNLEPPGSPAYASAGSGTVGADTRLNSTTNIAFMGTLVRSGHGQGIVYATGGNTHFGTIAASVTETESPRTPLQLSMDSLGSQLSQASFVIIFFISLVGWFQGKGLLEIFTISVSLAVAAIPEGLPIIVTVTLALGVHRMAKHNAIVRKMPSVETLGSVNVVCSDKTGTLTMNHMSTTRLWHVDAGEPIHVNNGDDAVEAKADPVTLRILRIGNIANNGRLNRLHSAQSASSIAILSSTQGRSDSGSTLRSRWVGQPTDVAMLDLLDRFKEHDVREGLGHRLGETPFSSERKWMGVTVGDLHPDGSTFVKEVAYIKGAIDRVLSRCDTYLTKDGREVVLDAARKQQALDAAEMLASEGLRVLGFASGPVSKHAVSLQPHSRSSTPTSKKAEPLASHSEDVYRGLTFAGLVGMSDPPRSGVQKSIRRLMRGGVKVIMITGDAETTALAIGKKLGMAIATPREHTTSSIAVKPVLRGEEIDEMTDEEMEAAIANTSIFARTSPDHKMKIIRALQARGDIVAMTGDGVNDAPALKKADIGISMGLQGTDVAKEAADMILTDDDFSTILHAIEEGKGIFNNIQNFLTFQLSTSMAALSLVFFCTCAGWKNPLNAMQILWINIIMDGPPAQSLGVEPVDPDVMTRPPRKRNAPVLTVPLITRVCTSAFVIMMGTMLVYWHEMMADGEVTRRDTTMTFTCFVLFDMFNALNCRSEGKSVLRGEVGVFQNTAFNWAVSLSLFGQILVIYLPWLQDIFQTEGLLGMDILMLIVLTSSVFWVDEGRKWWNRKEKRIPKGYSQVV</t>
  </si>
  <si>
    <t>&gt;3131_g</t>
  </si>
  <si>
    <t>MRIPIRVQLAALVLFTALLPLAVLAVATWVNNRNFVVNVTSSALALTASLKAAQISSDLLLIQATCATIVTRILLQQALKNFYLRGTAGVNWDAAVSDLQSALASSGYSSLLQTIIFSRNGTVGLDNSTTLLRVTAHTPGIILPFTYANGTNTILGADNSSLTYPAALYPNITYSTTGQPDPADPSLNASIANAYSDFVLNTTSNLLLGPLQVNESYALVSLTLPIVDNTNPSIILAYMTVVAAASSLISITQSREGLASTGITLLVGPSRRENIFKNTSQPATADYSPPLNTLKSQLVKFVFPPQPPSGQPGGSSDRHQQYNLNLTRYGSSNFTMDQYPAVIHGFRDRNMKIDNASSILTTTNENNVKVAVGYARPQSTLVQWLLVVEQSHNEAWAPIIKLRNIVLACVFGTIGLILIIVVPIAHLSVRPIARLRDATKKSIAPPGYSANGSLRSERMDDGEMSGDEMADLEDRPGLSQQHKKRFFVRLRKMAPGSRRKDKIGRHEDGRRRVFKIPAKVQDRKHFVTDELTELTETFNSMSDELTLQYQSLEDKVADRTRELEASKKSAEAANQSKTLFIANISHELKTPLNGILGMCAVCMGETDLAKIQRSLQIAYKSGDLLLHLLNDLLTFTKNQVGQQLTLDESEFRLIDIKTQLSTIFMKQVLDGQIDFSVRFLGTDAEYEMENSRDKVLPALGPHGTGRLKDMYLYGDVHRILQIIINLVSNSLKFTPPGGKVEVRIRCLGEAEMSSEGSRNSMGSKPSSSRTSQPRQRQDSGSNHSQMSRKPSSPSQTPLGTALVINPMDPKNTMRVQLRDRSPTSNMHFSPSHSRLLLFQIEVEDTGPGIPESFRERVFEPFTQGDLGLSRKHGGTGLGLSICSQLAGIMGGSIELVRSEEGVGSTFSVKIPLRYTKSRTPSTASSENYLGSRPSSIHYTSESTAQTGGSPRRGFDKDPQPRLVGLSQPFFAAPPTPPPGREISAQAASLDGNLEKESGSKLRVLVAEDNLVNQEVVTRMLKLESIYDVVIAKDGQEAYEMVKDNMSKGLYFDLIFMDIQMPNLDGLQSTRLIRQMGYSAPIVALTAFAEESNVKECHEAGMDMFLSKPIRRPALKQVLKKFATIPEEPETSSLTTRKSSSVPSDPGPSIESNGNGTKFSTTESKLPLREPQHKT</t>
  </si>
  <si>
    <t>&gt;1077_g</t>
  </si>
  <si>
    <t>MVATSDALERADLEEQESPFHLTDVDKWVLSQTDDTFHLHQWEELKEIIATNNLDTLKRKPSQLRLYINWARATNAEYGSTTSFLLKCRLHWAPPPFTYISPVPFQNLSDFKILLNDWPYGLAENITHIVAWSKTPIATDDKTGDMTDSSRQIIGRFVERTFVHRLGGDHDRVLWFKNWVALQSVRALEHVHILVRDASKEDLEYWTEGRYQRRA</t>
  </si>
  <si>
    <t>&gt;7240_g</t>
  </si>
  <si>
    <t>MLSAFTARPIVELKQKNKSKIESILAYGDRLLVGLNSGSLRIYRVNELPEETGEQNGKPKTHDTPHSRSSSSANIEPVDLLREVEKFSTRAIDQLAIIKEANILISLSNYYVSIHDLQSYSLQEQLTKTKNATTFAVTSNIVNDSATGIPEIISRLAVAVKRRLILWLWHESELEQENVEISLPEAIKTLTWASATKIICGMNSGYMIVDVTNQNIEEIVGPGAIGGATSAQGGRFGGVGSASMGYMGLGSYIPKPLASKLADGELLLAKDVNSLFITSDGKPLDKRQIPWQQSPDAIGYSYPYILALQSPAQGTLEVRNPDTLSLLQCISLPSAKQLHFPPPTVSLAHAGKGFHVASERCIWRMEATDYDSQIDELVEKGEHDEAISILDMLEEALVRNKTERLREIKIQKAQVLFDQRKYQEAVDIFMDKNVQAPPERVIQLFPPVIAGDLSTIPDAHVDTDSEEPKAGVNGVITTDDEARQDIVGSPMPAVISKLLKAHQKTASDTSSVRSQLKLDGGDSSDDGTKSHEDGALEGKDLITAVLALTSFLVQARNRMKRFLDAETGSLKPLEKDDHNDIHKQNGQNGLSQPAFESLLTAPASEAEQDRERKLRDTAKLIDTTLFRSYMLARPQLAGSLFRLPNFCDPDVVNEKLLENGRYNDLVDFFHGKKLHQPALELLKRFGSMENKDKAPAALHGPQRTIGYLQNLPPEMIDLILEYAEWPLRADPILGMEIFIGDTENAETLPRDRVARFLHSIDVGLEVEYLEHVINELNDTTPDFHNRLVEAYLQQLKSREDRDSASWKELMERLVTFLRSSKQHYSLGRAFGMIPRDGSPPLTTLHPLGQVIDILADPSFYEAQAVVFSNMGQHKQALEIYVFKIKDYEKAEEYCNRIHLAQESPQQPVNPTAITGPEDETPSIYHTLLSLYLTPQPPHSPNWPPALDLLSKHGSRLPASSTLNLMPSTLPVAELESYFRGRMRAVNSVVNEARVVAGLRKSEVVSTQAALLLGEGTPSGHGGRNRRVVVSEERVCGVCHKRLGGSVIAVLPDNGVVHYGCLNRKSKFPSGGMESLRNGTWRS</t>
  </si>
  <si>
    <t>&gt;22_g</t>
  </si>
  <si>
    <t>MLKPLQHHRPSPASSPGFHYAQASRSLPGSPLSQRNPHTGWKGPLPMPKSPKRPQYVDAATQWISPIMSSQTNPPSIEPERAAEADGPENPVKPAPTPEDAPSIPPEPTLKAESPSIKRRQSKDAIVSSVAPGPAVPPKRHRPDKGSVKILPAKYELCEIEDVVVLIANMIQELIQTNDELPLRSGVLTRFHSRTPPGISVLDYLQRLAKHATLTPPLLLSMVYYIDRLCLLYPAFTINTLTVHRFLITAATVAAKGLSDSFWNNATYARVGGIKIAELGLLELDFLYRVDWKIVPNPEALVDYYRGLVERAEGYEIETETSSMDADGEISEETGSAESPGPVSGPPEGNTDSKWKAWMDDVSSQKGEGSHQEKLA</t>
  </si>
  <si>
    <t>&gt;9768_g</t>
  </si>
  <si>
    <t>MLHEILLSLSGHPSPLLTGDHSSHSSLLSPPEKALLSSLGHLSSLHYKLLTHTSTISTSHPSTICQAVATSIRSVHLAQFQRKVLDVEAGILKRDAGSVGAYNIVPLTALVGDFSGWTRRMEWFTELVGFMMMKGERKGEGGGCSGAMVIDRLCESLQTGYVDIEEVARTLVAVAETAWLKQVSAWVLYGRLPTFGREDFFVQRVEGDAEVYESKSELLPMFVSSHTEGSLLFIGRSLNHIRVKAINTAGALELDLLSSHLKQLSSLKFPINTAQFSRVIASIRLSLSQTTLQKLLPLSRVIEALTLLREFFLLGRGEFAIALIQEADEKIRSRWRRADNISYEKREGLDSIVVKEGEVSAVLSRTWAAMILLQGENVEDQDEDELLELARDLVQLVIAKKSKTAPPPTTSSIASTPFRNLLLSVPVVLTLNIPSPLDLFLTLGDLESYSSINAYLLSIHRAHLRLTDLWKITALRRDHPAPPGPPYGSSTVGRNKVKILRARAKVRSEAMRSVWATSSAAVFFLGETQAYLQGEVVQGTWDGFKSWLTGDSSRPETAKEVEDDEDIWLEMGRESTTQTGISQKNDPQTSAEAHRRYLSTLAAHLLLTTPSFTEPLYYFLQQIDHLVALVHRVHSIWQSLDLEADEGVVDAFSDFNKEEKDVREQLVVIAARVKNAIEELIKSLRDVDQDREGMESGYKELMLGEEGAYVPAKVGRVDRLLMKLDFGGWFDSKGEKGEEFGGDGAGLESDDEL</t>
  </si>
  <si>
    <t>&gt;1910_g</t>
  </si>
  <si>
    <t>MVYYFTSNVVTPSAFIYVGKDKVENEELIKYGLEEDIWFHADKLSSAHIYLRLKEGESWENISQELLLDCSQLTKANSIEGNKKDNVTVIYTPWANLRKDGSMAVGQVSFKDPRKVKRILVPQRENPIINRLNKTKVEKFPDLQMEREEKLKALRKKDQAARLARKKEEDKVVQERKEKKWQKDHAYDDMFKGDDPEEANNQDWDSDDFM</t>
  </si>
  <si>
    <t>&gt;3029_g</t>
  </si>
  <si>
    <t>MAETAGLPGSHPVTMPNRQVSTSSAMSDDAVPTTDPKDTSELLAERLQAWKHAVGYLEEYIGATEKVEKAQAKEYEKVLKTIQNPLREGHHFDQSLGGVAGMFENMRQNTQGLVNTHLETEKNLKGSVLPILDRLHKEIKNKAKELASGASKGAKEVEKVRNTTQKHIELLGQTTAGFESSGGKMNPSEDPYIVHRGVYHRLGKQVMEENNNRHDLIAVQNNFAQFEAHIIEVIQQAFAAFHSFVGGQAQKQEQIYSDMLGTAQRVPPDFEWTGFVQRSSAILIDPNSPERTVEAISFPNQNHSSTKPLIEGTLERKSRNKLSLSGYSTGYYVVTPSKFLHEFKDNDNIRKDPQPELSIYLPDAIIGATSGEKFNVKGKDVSKGIGSKLSGTSEISFKAHTAADASKWHEAIKSAASSTPIRSTSDSSSPAIPAEFIPVDLDKKRSTQPPVYSVHPSQEQTPTLKTQGITGGETVASPTSASSPHPAKSEGA</t>
  </si>
  <si>
    <t>&gt;6569_g</t>
  </si>
  <si>
    <t>MLMSPFRRPGRLRRIGLRFAIPILLLVLSIDLLSAIISDPPPKRIPISPTNLSTTNNDRIFIASMHWNNEVAIRTHWSAAVLDLVRYFGAENVYVSIVESGSWDGSKSALKELDLHLENLGVQRSIELLETTHKDEIERTPGPYEEGWVWTSRARKELRRIPYLARIRNQIMEKLNQLADTSNGQKSQTFGKILWLNDVIFTTEDVTTLLATRNGDYAAACSLDFSKPPSYYDTFALRDISGAEAVTQTWPYFLAAESRNALISNSPVPVKSCWNGIAVFQAEPFYTNPPLRFRGIPDSLAAYHLEGSECCLIHVDNEWSAKKGVWLNPNVRVAYNTEAYKAVNPDTGLWPSRMERAQGIWRNRLARWSDFPRRYLERYTKEKRIRLWYDEAQHHGQDKLHQDEHYCLINEMQVLIENGWAHV</t>
  </si>
  <si>
    <t>&gt;6777_g</t>
  </si>
  <si>
    <t>MSVPGSLVRNSIAEGTVPQRRSFEDIDIRHPQDSDSISSSRAETKLPGFRANVGLENIARRTLGIFLLLVTVFLWTASNFLASYIFADNTFSKPYFVTYINTAFFALSLVPIFFRLSHQHGVAHIRTSIGEFWKDGLRDCRAWSSKSSEGEGNAEDQSRTRLLLGDGVGQAMSLAGDQEPEGVLSVPETAKLSLEFCLLWFGANYLVAACLEYTSVASSTILTSTSSIWTLIFGALVRVENFSYKKLIGVLASLSGIILISSVDLGRKDNDDSRGNFPHKSQGEIALGDAMAFGSAIMYGIYAIVMKKRIGNEDRVNMPLFFGLVGLFNLILLWPGFFILHFTGVEEFQLPPTGKIWLVVLANSASSFISDYCWAYAMLLTTPLVVTVGLSMTIPLSLIGQMIINNQYSKALYWVGAVVVLLSFLFINHESKEEKEPHVRPQTALSAV</t>
  </si>
  <si>
    <t>&gt;4280_g</t>
  </si>
  <si>
    <t>MVLENASVESDSFTEGAPTSNSDPYLDSNANTRARYSIEKGNLPKPAPILSPLLGYNDAFFAKVLDSKFKMASAALHRDLTNEEADAFAYWTAKQFSIISYGTPLGSAAGIWRWSATANTFRFPFYQPSPTWNPSAGFPAPNTLVRGPPAVYLWQALRLFGYSSFGAWVSKILFGGYSMSVATVGELSDKRLKGFQDAVRARAQQSRGSLPGGASHPGAAQRQPGIAGRQMGTIDDASPTGGTFGHEDDASPFNGIYGDNRAQSDTETPSKGNAQLQGQQGRWPLVGGRPSPSQTRAPEPQAHPSDVYDDVSHTVGHGSSVETAALQDSAWERLRRGEKPAPVTQKPSTTQPPLNQTSWLRKQNDSRRDQGFGDSFTFSKSEEEQAFAKSEAQKEFDAGVERERKGGNFSKGDSDRR</t>
  </si>
  <si>
    <t>&gt;3979_g</t>
  </si>
  <si>
    <t>MPKKQNKPVVKMVSATSSDSESDRTTTKKERNRRKREAGKLREIAEAGEEEDEETSWDEFLEYELPLRIHEVRVGLERSYQAHVTLKILNAQILSQMGRVVWNPTEKKHGTIDGSHDSLPLVEIPLPPLSADQIANFPIEMQNSANALLAMEDMKRKGDAAKEAGEIMTAASFFECTDLSVFDPFTSIPLKTLVRERADTSLFEIKDSPGKGKGLFLTRSIVVGTMILNEEPIFESRHDLNAIRSTAEYLKPLSLMATYLSLSEACAYAEIENPCKENSILRVYNSNAIFAIDDGDDDDDDDDDPDESGSRMGRVYQWAGRINHCCEANTWGITTSDGRIVLWATRDLKAGEEIFVSYCGSGTASERKDMLKRWEIECRCEKCEAGLEVIAPRRFPLADDSTIMTERGRGEVVIERSQLERKMMDEVVSWCEIVLKTESALHGELVDLIERMAEKEVALGQLKAVEAEEMDEIGDRLLGFYQFLCKDDIFGSTWENVHQQPWKRQWIVVKELMILGLDGGLLTTAQEARRDRWREKLNKDRMIK</t>
  </si>
  <si>
    <t>&gt;2728_g</t>
  </si>
  <si>
    <t>MRFEFLQARPLLHKQDQLQKLETALNRLDKKHLAEDPELLIQRDPNDCYSEERKTLLLEIEEAFREYAILLLLARNLNACKRPSDEDYATVKAYFDDYTPVVSKEVYIGHREDIVTLRATEQDTWLDTFIQALLSSCPTGLIRILFCTPELRAKSGTSDDSDVNLIILDRYRVGVIVALAMATVVVAVSIAPIYILRQMPSPSSQVSGSIITVFLVFILLYSTALVLCTGAKQHEILISVIIYCGMLGLFLRVVE</t>
  </si>
  <si>
    <t>&gt;3089_g</t>
  </si>
  <si>
    <t>MQLLENLWTKVTTLCAIFSFPTLHDGSQKPFVVHPHVTTTLDTKPGHGPAFPPPGIPRRSSFTCEYPAMVNWESCSTPFDRKCWLRHKYSGKQFDINTNYEDEMPIGITRHYNITLEDSWFAADGLNFTAAKLFRAEGATDNQYPGPWIEACWGDRVIVNVTNNLHLSKNGTSVHWHGIRQLDTMHMDGVNGVTQCPIAPGDYFVYNFTARQYGSSWYHSHYSVQYADGAVGPMTLHGPTSSEFDEAISPPLILTDWGHNTAFVAVTSQLENPDILLNGRGNVTNYDNSIQNTTEIKPPYHITFEGPKKGRTNKKYLMRIINTSFDTTFRFSIDNHMLQVVSADFVPIQPYQSKSILIGIGQRYNVIVEATPQQTDDTGKLDPNGNYWIRTEIAPCFFSNQNGSAGYEKTGILRYNSSSTAYPASEAWDKVPVDCRDENPENVNPIFQWQVQNPLDNGALRGDGNLFEFWRSEDAGVDDFPLAKWSLEDKGGFSPLRVDYSDPTFFHLDNKGSWPPLWNIVAKQFTSKDWIYLVLQGNGTNQGAHPIHLHGHDFAILEQAYGRQLDPKNLNLILTNPPRRDVVLLPRDGYIVIAFKADNPGAWLVHCHIAFHISEGLGMQIMEDQLGANKLWPKGNSEALDKAERVCKNWKKWYENKDNWAVPPTSPLCKFPNRPDWCFQDDAGV</t>
  </si>
  <si>
    <t>&gt;377_g</t>
  </si>
  <si>
    <t>MKLPGTLLLPLLVGGALATPEASVYIFPATTPPSTSTPPSLSLEQARLVFAQRLGASQYHGLGKASQDTISYINQFGGHGESLFEGAKDKTPELVLVVEGVSEQTAGPLFQAWSSIKPAFTMKNPPSVVANSRLIADLMEQTGKVSGDCRSQKLHDAINPFDSKCWERKSKIFKYDLTRAKVAERTAALMDAEKRLLRFAEKGDMNVAVILMPGSDRFSAPGSSPYGAYEMPSQRQIGAKRSIAEEPMTEAPTSSSTVVSFSNKQVLVSNSSSNSTPFKSLPPSCYVSLDDCIKTTRNCSGHGACYKKYGNADSGLCFACGCTATNETFLYNQNNSRGYMLARWGGSACQKKDVSEPFWLISAFTIVMVGLVSWGIGMLFSIGEEKLPGVIGAGVSSKAR</t>
  </si>
  <si>
    <t>&gt;12386_g</t>
  </si>
  <si>
    <t>MDSPWNAGLYTPSSACELAPHPPLGPDRFATESSEVIRFTQILASVPYDPEMWLNRGNCLRLLGFPELALGDVYKARLLVEAGLLETPSVLGDEVRQTYREKTYKLHTTDPAWMKWADSVSTPELLAQTVKRLLMRLELQIWTELMEGLMATNCCGDYVRMSREAQKKFPDDAFFPSEVSNADAWYGQRETILKASMERGEMNEESMMTMLLNGGVFPTPYPFMTRDFLIRDEAVFKEIEEDFQKVSTNCKVVRSTIRNTPAGKGEEATTEDDCIGVIATQDITAGDVILTDTPSAVSVGVDADASGCPTCCARPIKNFWNPCCPVLYCSQICADIALKTFHPSICGKDFGYLYAAAEKATATTDFSLDALLLMRILALSLEENADHPLKSQLLVRLTPAYGFKDPKLIIFNFEDHIQVPISILQTFGVNIFTNPLYDTWVLHTMRCRVQNNKHGQTLSDWPGTAISGLYSMLNHSCDPNVDWRHDLGSSEVTLFATRDCKKGEELHISYIGPQGNSMPVVMRRRKLLGWFGMDFSV</t>
  </si>
  <si>
    <t>&gt;5258_g</t>
  </si>
  <si>
    <t>MLYCPKTGRSHISLLDFGIYRCPACGNDLSSPENSGTGETFPSQPQIKTQPEITEKVTNSRTHGDPSEERKRALPDVSRVAYTVEYRDSEDQYITKTPWPHQFDLETERNGVTNPEQPAFVVHSVLSTSIPADKYRSLTDVEDILQTGILANPSISVFTRTTRITIYSRAILDAISHVVSYYPGIDLGADELEIKEPFAMIAHYMEDLASFSSSLTTPVTDKSEHIFHQNPHGDIGLLLDFVQKSVYKGRLENEETLHRRDPPQCTFRMLWLLFKPGSTVYLERDGALGAHVVHSVDIDPDILSIPTKYLAPYTVHLWSLDFDGEYVGRCMSSIKFTAFDGKRDIRQLKAFPCPFLDEKDGGHTRKQLEMQGAKWYDLLRQGFINYNGKTMGSARRQLDGRVVVDSSVYFHNYPDKKPDVRDVDATGEGLALCPCEICQSLRFHPKPGYRWADYDFIDPAVHESLVLHDDDGKDSGHRNMICSSRLYGFALQSKTWAIPRARKTMIMALVDKRPDNVSHAPKSRTWAADWVRAKGAGLIMLLHGAPGTGKTFTAECIAEYTRRPLLTFTTADIGENETQVEVQLLKWFGLAERWDAVMLIDEADMYLERRSSSDLKRNLLVAAFLRAMEYFQGILFLATNRVGTFDDALISRVHVVLYYPQLVLAQRTKIWEQFFEKLEKEKGGGMGISYGAREQIPEEDRTSDVAELREEHFRVVFESSKEFKKYLLAVYGTRDDESAANMTTLRRDKS</t>
  </si>
  <si>
    <t>&gt;4824_g</t>
  </si>
  <si>
    <t>MVVHVLDNYYLTITLLITIAYQLFFFSIAFSLKFDKLTDFAGGTNFVVLAIITLAFSGHHNARQIIVSIFIMIWGVRLSAFLLFRILKTGKDDRFDDKRDQFFPFLGFWVFQMLWVWTVSLPVTVLNSPNVTRYPQPAFGTGRDIAGVILFTIGFVMESVSDWQKFIFRSRQSDRSAICDKGFFSWSRHPNYFGEIILHFAIFMIAVSPAANGYVKGQAYRALYSTILGAIFLTILLMFVSGLTLQERPGAKKRYEKDSQWEEYSRYLNRTSILVPFPPQLYVHMPTVLKRTIFLEFPIYVFDPAKHSGLRRGQQVVEEERNSRGSFVDNPQSDD</t>
  </si>
  <si>
    <t>&gt;12389_g</t>
  </si>
  <si>
    <t>MWYMFITEKKEKLFDN</t>
  </si>
  <si>
    <t>&gt;8243_g</t>
  </si>
  <si>
    <t>MREPGSARSMSTLDSLPQLQASLAFSRRARPPPVLMPSEMEERVPLKPAKVHRKESKGGLRGLFHRDKAEKSLVSPVLEEPMLSSGMQSLGFSVSTPKSAATESNVPRTVPSKGPPTISRPIPLAPSTPIGPGAKSSRANLKMNFAKPTKMSTKPSPKPSKASSKSSGKYPTRTLHTWDPPPLFQAYPQAIKYAQLSTSTLSADAILRISNHKRNNSLRDEFGQTRDGKDQRTSSGKKTENAKRHRRQISGSISKAAWTQKIFILVTSGYLLQYCGDGSFDRLPEKMMQLGKDSVAFASDVIPGKHWVLQVSQAMDADGKPVMDSRSLLSRLAFRGADYKRTATSLLLVLNSAEDMDSWLAIVRREIEALGGKKHVSETGKPQPDDKILQLKTRPSHRFLVQRDPDQFSHSSSPQESTFMTPFVQENESKEDGSPTEEEEFHAAPLKPEFKARPSTGYQSVCNSITSHDEQQLESLRDSTRRFSYMSSGQRTLVTSQGSSPCCSPTQDAFEEMPVKMATDDVKLRPNAAAINDRRRSMHTIQVQNLDVQLPLKNFRHSTYGGPAAKPVQMHSLGTPNFSVPHSLSKRYSTMKSPVTMPERIPAIATTNPKTPQDLFPNEMEIPNQGAFLLDRPPSSLKDVNFSKLDLEAENPSIASNEQIKYSVVDVRPRSSRLSSSLPTSDLSLRPPRLPSLVPLAPANSEFLDFQFPRKFASTQTLRPNGHPVVAPPSTPLPPPPAILDETAMPKMILGQPNTTIEPESETVSPLPVLANTKTKIRRPLSIQLQPSRSPSYKSPRSKQLPLTRTLSTGPRITASRPPSMQIHPSPRPSTSGRKSKPFQMEQPVKNPRRTSMQFPLSSKASIELGNSQLSPPPTAPLPRVPPIGRSSSLTISPASGAKANFTPSAGASPFLTTSKRSLPPFPASPCVQRLKDQEKKATANRRSISMLSPPAPPPDCALPPLPPGEGQENMMRETIRVKA</t>
  </si>
  <si>
    <t>&gt;4554_g</t>
  </si>
  <si>
    <t>MAELITFFRDQTQDNRENCHILQSLDIMYDSAMKTISEAVSRIEKAAELVERQAHMLDVEIFQKMLSLNPKGNDTARPSCQVLPVARN</t>
  </si>
  <si>
    <t>&gt;1473_g</t>
  </si>
  <si>
    <t>MDNTKPPTARKTHRKTRTGCRTCKQRKIKASREIPKCDEQRPSCSNCIRHSVQCDYLSAQGIAQDGGSGGSTHGNTPQSSGNVDTPMGSSYDRVSVRNPVDPLPGLNLLDLELLHNYITSTAATLHTDPIIKTVWRLNVTQLGFTYEYVMRSILALSALHLAFYRRERREFYIAQAMLQHEAGLRMITSVLQNITDENCTAVYVFSALTLFFTLGSPRGPSGFLIVGDNGIADWCKLVKGTGYIIESSSETLANGAVGPMFIAGKRRSQMRNEALATQSMYDIAPISIYTFSTPSSTFPSPTYCHQKLTTTSFCSQDHPLTQLSSLISQTCQCQPQASIYQSAITCLHDSFVFFYQPGPAGYETADIFAWVFDISDEYLNLLREHTQESLAVFGYFCVVLKKLDGCWWMQGWSEHLISRIWALLDEEHRLWIRWPIEEIGWVPT</t>
  </si>
  <si>
    <t>&gt;6307_g</t>
  </si>
  <si>
    <t>MASSYDRYERNSRRRGTTLTYWLPLALTVTAATIGIAAWIWSERNDEDEDELPSPPGPPGGPNDGIYGRNPDGSVRTAPPSYADVRPGEAAYGTIPGPYPAQEPPRHEESQSFMARMSGALRRSPSPQQMFEGASRSVVGGITAAGAVVGSALGRIMEEDKNAYKDHERWSEEAEARHAGASPGAEHQGIEMRSESEPKVAPVQQVSRKRKTIAIVVSADSGSEYFEDEGEEFHEHASILSALPRNTDFTKVKLFVLIYAPGLKEHPLDAVTPKPPGSLSSSFSLIGQEQAQSPDKDKNQSSNTPSPIFNAVYAQALALVEKETMVLPFTTPTGHVHILRHLGPDIVYLQESLAGENGEVITHLQTWLRQDVVLVVGANGGHGGLADSDSEVDPSDEKKEHWWEREERVGRGRGVVVVEGLRVGDDWARRIENKE</t>
  </si>
  <si>
    <t>&gt;319_g</t>
  </si>
  <si>
    <t>MASEKFSGMMDTFVVGIIGMGDMGKMVNACDKEEKYESLCEEFREPTNIKLFPNGHLVSRASDYIIYNVEAASIGKVVETFGPSTKLGAIVGGQTSCKAPEIAAFEKYLPGDVDIVCCHSLHGPNVDPKGQPLVLIKHRASQENFDKVEHVLSCLGSTHVYLSAKRHDRITADTQAVTHAAFLSMGKAWHANSQFPWEIARYVGGIENVKINLTLRIYSQKWHVYAGLAILNPYAKEQIKQYAQSVTDLYKLMLGGHREEFEQRIKKAGANVFATQKWEEELLLQDEVLDRFSLGKKPETPLPNNHLSLLAMVDCWSRLGIVPYDHMICSTPLFRLWLGVTEYLFCKPSLLNEVIRIAIEDNTFRSDDLEFTFAARGWSECVAFGDFEGYKDRFVSTQKFFQPRFADATRVGNEMMKTILENMKK</t>
  </si>
  <si>
    <t>&gt;9018_g</t>
  </si>
  <si>
    <t>MAEVEPPHTEVTAPSPPLTVNIIGQESSDTQALAQSQNEETQPVPVIVQENSDVNSQQQAADVDGTGNEACAGENDEVQFIFSTPRKKKKRKRRLEISDYSQLFSPEPHFTNEIQPRSIGTEESFQQSSAGAAQQLTPFAPNNGGTSTFARSGSLPVHSKHHSFHQNAQSFPFSDYDWESISPLQFPALGFPLPWWCQAIPDPEAHLLNFGWRPSHVEAEPARKRKCDEEDSDVEISIYDNRHRSKQISPRTTPQSAHTSPKIPPVTSCDGLNFAETSSSGFENKTSIDHSLSSPNLQQNTLSNLNKAQSLMSKPIQPNVMSIGTIPHGIESPQATPSQQTIHKMLSIFKVNSVSQTPQLNDHAGSYVRVGPVGQASPVRNSNRKITSPAPSRPMPGPSISHSPQTNSNREAFLSQNKHRDYSHERNSQESCFPPQNQHFQDNISNGNHPQLAFSSRAHPQVEKPPDSVSSVPATMAATSPSTSDILRKPSLYTIPAWSPPIPPSTQVPSIVQGLRPVYNGNKTTRIANSPLFGPQHRDAPCRQHRPLGPPPPERTLNANNGMIRASPSRSSPTAHPRPTPTEDNFQIPKARSGYKHSPNLIVDIAETCQDLFPFATVAERHGVPIRKVFDTFSAIIQLPLLRNAGDRRRHGSLGKMRMKEYRDARKAMERSQEAERKAQMRGMNDQGEESRRQKGDNGLLRTAVLNNVRESQGPGGGNT</t>
  </si>
  <si>
    <t>&gt;9690_g</t>
  </si>
  <si>
    <t>MALARSASGPGGLSINTNSANSLFGSGTTPAAGGMFGSTQANKPAQAGGLFGTAPATQSGGLFGSTATSQPASGGLFGSTQPQQTGGLFGSTAATSQQQTGGLSGTAPATQAGGLFGSTATQPATGGLFGTAQPQKTGGLFGNTNTSQPAQAGGLFGSSTAAQPQQGGGLFSGLGSQPAQNTGTQNTAQPTQSGGLFGNLNQQNQAKAAPSLFGGVGSAQNQQSQPQQSTMFSSLNQTQPQSQGLFGSTLGGGASTNQQQTVPGVRIDSTNMRGTTRFSDLHEEAQKRIMEIDDYIQLQIRLKNDCDAIMPKHDESLNQVPVDFEFCRRKLIGVENAEAADAEAIALAQKLVKTDAEHAKLSFRAIDNLKLPAQYHTSSIWSSNKASNENQTQTGEDDARDIIGFFSATADELASTLSNYQKHLEEIEQHLRGVEANSAQQVNALVAKRNGRAVQEDPMEQLTGALRDFEQSLLGVAGKVGGARESVQALQLGQFPQQQSNARRGPRSGVY</t>
  </si>
  <si>
    <t>&gt;3952_g</t>
  </si>
  <si>
    <t>MTTSGSRKRSVSPSDSGSGENLGKKPRTWRKCEWITEELEFQEWKKASTRANSIIWVHGPSGCGKTTLARFIYQQLNEEGRQAVMYSCDHHSTLGDFLLSVIRQLMDKPNWTTRHNNMFQQISDDDSLEIKESSIDPGYVIWDTFLSLVRTGLEFDLIFDGIDESTRLLEFDLLAKLADELQQLGANWRLLLLSGTHADIGKSLGGCPKIGITNEKVHDDLEHFIHTEIDQYEKLIPNKDVIIAFLAPLCNGIFLLARLWINELSMRTTVTEVFSSRSSSLYPPGSLNEAYKIFFERHPDNIGRPDLELRTFALRWLSVSVRPIQPIELANALAIDTNKFIYDIDVEISRVCYPLVKYNGKTLDGHNRLKLIHPSLLDFLLEGHPSSQLFVDEPGKAHGNIARTCLIYLSHTSFANTSTKSLEGGHDTKYPLLEYATLYWVHHISKADKSDPTLASLINTFLDSPNAVVWLTELLPRYLPKSVLRPPPGRTERGTRMFWIFQLKRMLASFLSGKQSSEYDKKISEFLRKTYENKLTASLGRARWAYLSESLELAQFYSWSKEPKTQTILQDTLEEASKLSDSGGKIIAWDAQQALADEYKYAGRYKEAQSLLETLLAREQEYRDLVLPDYTDAKATRTVETRVVIAHDALGWTLMRLDDLENSAEHLSCALSIFTKFYGSQSPMTLRSKVTLAEVLNKLGKAEEAEVLCKELYGQVKEHAKNGKCIPRDSISQLNTLAAVFVQLKKWKEAVETWNVVIEDRRKQFGEDHPMTLWATMQLGKGKENNGEGEAALVLFEDLIPRQKKVLGEAHPDVKESMERLSALRIVMR</t>
  </si>
  <si>
    <t>&gt;8075_g</t>
  </si>
  <si>
    <t>MEDQNLGKTTEDIVPKQADEEKGKSTKLQACTRCHAQKLRCLRDSVRACTRCLASGSKCIARTPRRMGRPKERRRQDPAFPSSTVERRAASEEPSNGDSAGMASDHAPKKRRKTVQKPARGKARSEAVSSATELISQATAENLWNALKEAGWYRYEDVSNGSTKGLQEEGGNPSSINNMDPEGEIQPNHFDTASIDDAWLRPKTGESNDPNNCLQPTANIDRLMANQYFEPSSLLSDSSFEPLPQNTNIMPGINPPGKSQPLEIPNGSSHPPTSNGSFFPVKDFLIGFTMDDLSASNVTMRECSQQLSRLCFSLFQERGDLLASTSSLTDDPPSLYPSPPFCSPSLNIPSGTGTTTPMQTGSTTTEGYRKELGVDAILRSSQDFIDILRKPLKQGADPTIPSTEYFGSHCPGLNSMFSQNMSPMMDLNQADISTLPSERATPDPGGRDRSAPDPSHFDSMTVLLSLACYLQLLQLYDQLVCSLLEQEQQRHWRPLQTQQAQTQEHPHLLDLRVGTFSLSSSSELQVVLLVQIISHLVDRIDKMFQINLSSIARSQNRGSDALANVSSCKYGGLESVASQKESTESKTGSALDIVADDLRTRVDALRKKLEQLRGMFQDSMLL</t>
  </si>
  <si>
    <t>&gt;5365_g</t>
  </si>
  <si>
    <t>MPNHDNCHIAPTHGELRVKVRQLEKRVEALEWEHKFMFTLLWHKVVPPYPDELDNVDKVATWFGITWEKEHLVREAVANDTVMERQTGLYWDDGC</t>
  </si>
  <si>
    <t>&gt;4668_g</t>
  </si>
  <si>
    <t>MASSGTIRGTPGRGTPGPQRGNIPPFESNAASSEAGGSTMSASRQKQTKRDEAIRRKIETDLSKKKFTTSRARHTRKAPPGTVLALRPSQALQIKPNTTVSEAAQLMAAKREDCVLVTDDDDRIAGIFTAKDLAFRVVGAGIKASSITIADIMTKNPLCARTDTSATDALDLMVRKGFRHLPVMNENQDIEGILDITKCFYDAMEKLERAYSSSRKLYDALEGVQSELGSSQPQQVIQYVEALRSKMSGPTLESVLDGRPPTTVSVRTSVKEAAALMKENHTTAVLVQDQGAITGIFTSKDVVLRVIAPGLDPANCSVVRVMTPHPDFAPMDMSIQAALRKMHDGHYLNLPVMNDAGEIVGMVDVLKLTYATLEQINSMSTGDSEGPAWNKFWMSLENETESIASGEGSFHHTAGGRSLVSPDMSRGGHERILNSSVAPGDSASHTGADSPPRSAISGQMEPSPEELPFPFKFKAPSGRVHRLQVVAVNGLIELIAAIASKLGSEIEAVGGEATFADGKLGSSGFALSYLDDDGDTVSITTDHDLLEAVLLARRGGRDKVDLFVHDPEKPPISVTLDPQPVIPQHSPAQEPTPPPSTMVRERRKQISGEDEQESEDELPTKRTRKNVVAPVPEQVIAGVPNELLLPGAIVTLAVVIVAVFAITRATNRN</t>
  </si>
  <si>
    <t>&gt;449_g</t>
  </si>
  <si>
    <t>MVRETSQDAITEGEMNGSQPTAPPASAPNNAFTALMSSKRKAPSSPESSKKSNSKHLFSPRDGLGAYTLHPDKYDSTRVIYSDDNFVAINDSYPKSSVHTLLLPRSPKHNLLHPFDAFEDAEFLASVKEQTTKLRSLVAKELQRKYGTFSKQDAPRQAILNCEVDLAEGEPMPAGRDWEKEVMVGIHAHPSMNHLHIHVLSVDRYSECLKHRKHYNSFATKFFVPVDDFPLAKDDVRRHPSKEGYLASDMKCWRCGKNFGNKFARLKEHLKEEFEEWKRE</t>
  </si>
  <si>
    <t>&gt;261_g</t>
  </si>
  <si>
    <t>MEKDSYAVNESADYNNGHAHQTYVGPTGLDGKTGRMQEAADLYGNVETAEEYGYVARGLKARHIQFIALGGTIGTGLFLNIGSAFTRAGPLSVLLGYGFTGLAVFAMMMSLGEMATWLPLPGAIPQFCARYVDDSLGFAVGWNNWYSCAITLCAEISAASIVIQYWPGADHISVAVWISIIIVLVICLNIFAVQIYGEAEFVFASVKIITIVGLLIMAFIVDLGGGPKHDRLGFRYWKHPGAMKEYASTGDAGRFLGLFSVLVNAAFAYGGVEMVAVAAGEAENPRKNIPKAVRRVFWRILFFYVFGTLAIGVLVASNDPKLLNAQAQGLPGAAASPWVIGIQNAGIPVLPSIINAVILTSASSSANAFLYTGSRYLFALAQNKQAPRIFLSCTKAGVPYYCVIVTASIAGLTYLSVNSGGPTVVFNWFQNLTTIASLFTWGSICVAYIQFYHALAAQGVDRNTLVFKGPFQPYTAWGALFYFVLIIIFNGFYVFTGEHHSHWNVTDFLAAYIGIPIFFGLYAFWKVLKWGRSPWIKAVDADITTGKAALDAEDGQWPEQIPRNIFERFWFWLA</t>
  </si>
  <si>
    <t>&gt;10090_g</t>
  </si>
  <si>
    <t>MVSDNLRSPNAIPPRTSSTGQNALDHVAIKPVLRPVPEGDWISQRKHTSINPSAINPAIQPGSAPDPNKYYKNDMAFHGKSSWSAEKENVLLGPYDYLFAHPGKDIRAQLIAAFNERLDVPPESLEVITKVVGMLHTASLLVDDVEDSSLLRRGLPVAHSIFGTAQTINSANYVYFLALQELQKLKNPKAITIFTEELLNLHRGQGMDLFWRDTLTCPSEDDYLEMVGNKTGGLFRLAVKLMQAESKSLKDCVPLVNLIGIIFQIRDDYQNLSSPEYSHNKGLCEDLTEGKFSFPIIHSIRARPENLQLLNILKQKTTDEQVKRYAVAYMEGTGSFVYCRKVLTTLMERARRLVGELNDEAGEGGKNSSEGLGRILDKLSI</t>
  </si>
  <si>
    <t>&gt;12404_g</t>
  </si>
  <si>
    <t>QI</t>
  </si>
  <si>
    <t>&gt;12405_g</t>
  </si>
  <si>
    <t>MADEQSSGQVRFTSWDGLEQAEINDIRDAVRDIERIHNEITKKKKPTNSQRSRLQDGITRLTDIAGDIARRPGSTTIRQNSIKDAERTELRKIRSLVQEGLQNPVKALSADFIAQLHKLCEIKEIDTTDTTTPEIESASGVGDPWKMESGFYVGGEEIVEIGKFHGKSVQLILIMYASTADGLRFSPAPSFDDISSENENDDPDDEPLRDFTISQGVRKELYGALAREGNGLEDLGVGESEDLGGEGGGLDDKASECEDLSGEGGRLEDLGASESEDLGGEGNGLEDLGAGESEDLGGEGGGT</t>
  </si>
  <si>
    <t>&gt;4961_g</t>
  </si>
  <si>
    <t>MRASRNLQLYSIFFLLFSTFAAAWPWPRWLPELDSLIVRADSTSSSAAATGSTSSTSPSETGSAASDTKTDSQSESTTGTDSKSGGTTTSSKTGSNSGTITSSATTSKATHTSYNAVDPAGGVSMITPAVSDGAQYYKIGDYVTFVWNYTSLSATPTAINVMATCTANKQLYTIAMNQTIANNTNAVTWDTGSYQATAAANPLLTKTYTLIIYDADSSISAAAEAGYLAAYDSYTFGMYSPQAYTPLGEFKCATCSGALSDTERRALGLMLGMSILTVLSFTWFVGGTGVIW</t>
  </si>
  <si>
    <t>&gt;851_g</t>
  </si>
  <si>
    <t>MARLSISNSFSRPPPVDSNVQINLDRMLARLQKTLVTPTPEFEARLRASSYEREKVATNIQAAQTLLIQLELQSQTMKILPKKVETQTALVNKRIQLKKLTDILDEYNEFAERQQPQLDDDSSEGEDLLGEDTPSASEETDSHPSHADPESAIPSPMRSEHESPPPRISTTTTMSTHPPEPPAPTPQPESILRNRNTNARDELFTHSTATTSMSTATAEQIQDREREAQEELSHSLLNMAVALKQSSRAFGVSLEQSNIVLDSAVKGLDKNELGLEAATRKMGLLRGFTEGRGWLGRMIMYAWIFGLMVIAILVVFVMPKLRF</t>
  </si>
  <si>
    <t>&gt;9745_g</t>
  </si>
  <si>
    <t>MRLTADLIQSSLSYLNPLKERELDLRGHKIPAIENLGVAGPHDAIDFTDNDIQTLGNFPLSPRLHTLLCARNRITGIQPTLANSLPHLTTLVLAANNFAELADLDVLGTFRALTHLVLLDNPVTRKEHYRLWVIWTCPTVRFFDYKKVKDEERKKGKELFGTVAEPSELASKIMGIKSKTFDVPSANGASTGASAKNYHVKLTESETKKVKEMIQNAKSLQEIIHLEKQLAEGRVPVGAQDDAMEE</t>
  </si>
  <si>
    <t>&gt;12409_g</t>
  </si>
  <si>
    <t>MTLSRWIPCPPYGDCLWRSGPASGNRWAYPRHIALSSSWPVKQHVLARQLHCPVSRQVVLQPGSFLTAEMVIIFGTEYIRELAWSEEFQASSRVSGAILRLGFVTSLGGICAFKAIGSDWETDWVGNIPRTGLVRMEYLVPSSTDQVLWDQPNFPSAIVDPKTASFDSSRDVAGVGSIASKTPKRRFFSSVVGLEAHFRRRSRLIGFRMGCPRYFPLQMTFGREFSFRPYVLPQLVVSGQFKWILLESKGCVSGFCCESQRWPVPIPSLGIVDDGSPVEISLQTPRYYASPNLPLIATPSYMFLSVAVLSQSTRVSLCRVGSRCIGMMIDDASGPSVVLGQWPGPPKILFSMSNHRSYQMVTDICFLMDGDGVVPDSNSRTFDLQTWASELYDEILVGTGRRLDNPQRSKMSLDSVIPAEAIDD</t>
  </si>
  <si>
    <t>&gt;3674_g</t>
  </si>
  <si>
    <t>MHSSIILSTLIAIAGFTSARPTIPLARNDTPYYGVSVGVITSPGLDPNEVLEPVPVQLNVLTICNGDNGEGCSVSKLILQSETTSGGLDENAIECRGYKDFAGVEPGSAPFNVSSPALISTNLATISSILCYMVAV</t>
  </si>
  <si>
    <t>&gt;729_g</t>
  </si>
  <si>
    <t>MSVAAKNVALVALGAVGAIIAVNRISSPTKTESISGMMRRHLDEYNSTVHPEQDRRDTIFDRTKLMNDVKTKKPWNMTYAEKERAKHEDNIA</t>
  </si>
  <si>
    <t>&gt;4984_g</t>
  </si>
  <si>
    <t>MPSVVEQQIQAPEPMTASTSNVEVAQPKPATEMSTSGDAVGLRGGEEAGCECCGCGCQEVCC</t>
  </si>
  <si>
    <t>&gt;5811_g</t>
  </si>
  <si>
    <t>MAHSLSPVDQSSRSSAGGSVHATNMDWPSVASLDSIGNSSATKIRADGQPMQKRGPKPRNNPALTRKQELARKAQRSHRERKEAYVKAIEQEILQLKNDVSILSSSYESLEKENRLVKESNCILSSRNASLEEENLQLRQALDQCGASWPTTREVYRVAGQAMPDSSPQILDSPIAQTKTLNVNTAPSSIEENGQTLSEGIKQHGIDYEQMGIDFVLSIERPCLCHMRVQPESHLYGHALMASCAPGVYPELGSSTPSDSASNSSSGQGACILSKSGLASLLERSRQLDLHGEVTPVMVWDMIMKHPRFSEFTPADLEKMTKELSAKVKCYGFGAIFEEFEVRDVIENILLSKSGSI</t>
  </si>
  <si>
    <t>&gt;4100_g</t>
  </si>
  <si>
    <t>MAWRCSGNTNAELIDNLFHNELITTSRVRDAMMKVDRAHYCPDPHSAYEDSPQSIGHSATISAPHMHASAAESLLPYLTPGSRVLDIGSGSGYLTAVFAELVYPQDPGTSEVKNERQTARVVGLEHIRALKELGESNMRKSERGRELIEEGKVSFVVGDGRKGWKDDGEGWDAIHVGAAAVVLHPELIEQLRSPGRIFIPVEDSNGFGQHIWVVDKSSTGEVTKKKLYGVRYVPLTNAPT</t>
  </si>
  <si>
    <t>&gt;12415_g</t>
  </si>
  <si>
    <t>MEAHLQSAGSTTTLRRPEEREWNGVEGRRWAWVARLKELGLDDPQRVRSHHGQDGLVAAGVGVFRMGMDQISVTQLGQGGGAPLYAASLSTQHEEFSMRSVAERHTSV</t>
  </si>
  <si>
    <t>&gt;3856_g</t>
  </si>
  <si>
    <t>MSSSLFGTTFAEATAVKALSSHSYEAYFPDDWCIGSVPHGGYVTAVFLQVAARHFSTTLFSRNQPHTIALHLDFLRRTQTGPALFTVKDTKLGRQASVIQLTLSQGHSREEVIGTLTQGNISTENGVSFSTNYTLHPPPAPANFSLLRQDRDENWAKVHMPFTSFRRATVKTEFYYPRDGQRKRGSADEWIRLATGEKWTNATLGYVCDTWPMPVESFIDEQNPSNAKSPEASQPPNFWYPTLLLNLDVKKALPDEGVEWLFVRVDTKQIKNGRMDLDIVIMDEAGDIVALSHHIALAVSVERNVSRRKEDASKI</t>
  </si>
  <si>
    <t>&gt;12417_g</t>
  </si>
  <si>
    <t>MPDGGSNTPARPTTPEERSNYVASNQPANSIPKFQVGDSAWLTLPKRGSFEVEIKECQQDPLGTWSYQVESPEGLLYNNGAWVPQKSLNKA</t>
  </si>
  <si>
    <t>&gt;5140_g</t>
  </si>
  <si>
    <t>MAEDSRAYPIIDSHIHLFPESELETLAWCNPSDPLHKQHSVDEYTAATSSSSALEGFIFLETDRKNDLELGEKDGSGWQMPLKEVDWLKRIALGTPRDGEGHSEEHKKLCLAIIPWAPLPSGEEVLARYVEEVKKHAEGSFPKIRGFRYLLQDKPKGTSLTDKFIGSLKWLGKNGYVFDVGVDQHTGGKWQLEEAAQMIEKAHEGVAEEAKVTFIINHLCKPDLSVYNQTDPSFIAWRNAMFRLSKCTKTFIKLSGCFSEMPEFLKAAPVSEIFLALQPYLVVILATFGPFRIMFGSDWPVCTVGVKDAWTKWRDLVQRFCDLASLGQAEQIMIWSGTAIKAYRIKELM</t>
  </si>
  <si>
    <t>&gt;8584_g</t>
  </si>
  <si>
    <t>MTPIPTPAFELQDSSSEAFEKDVEIQALNSDARHNSGEDIEGEEGKIERRAGELLDTEEEPDSEQNAGHREGEVIARTSTRGTWKDPGPPPDGGMVGWTQAVLGHLVIMNTWGFINSFGVFQTYYTTALHEPPSAISWIGSIQVFLLFSIGTLTGRLTDAGYFRPVFLLGTLLGCFGVFMSSLSTTYWQLLLAQGVCCGLGFGCLFCPSLSILSTYFSTNRSLAIGIAAAGSATGGMIFPAMVQQLLPRVGFPWTMRALGFIQLGCLAICNIGIRPRVPPRKAGALVDWKSFKEASYVLFAVGMFFNFWGVYFAFYYLASFGRSIIGLPYAESVNLLIVLNGVGCFGRIVPNYLADRYFGPLNSLVPVVLVASMMSFCWIAVGNRGGLYAWSVMYGIVGAAIQSLFPATLSSLTSDPRMQGTRMGQVFTIVSFAVLTGPPIGGQLIQKRGGGYLYAQCFSGASMLVGCSLLVGAKFAKSRKIRTKM</t>
  </si>
  <si>
    <t>&gt;10481_g</t>
  </si>
  <si>
    <t>MFTFQRFIVSALLILTVTFIFFAQTTEAAKGPKITHEVYFDISHGDEPMGRIVMGLYGGTVPKTVENFRALATGEKGFGYQDSSFHRVIKSFMIQGGDFTRGDGTGGKSIYGDKFPDENFKLKHSKKGLLSMANAGKDTNGSQFFITTSTPGHLNGRHVVFGEVLEGYEIVEAIENVEKGPGDKPKVKVTIVKSGELPVPEEEPLFGAAEFQPGESEPEIPIAAETSAATTLATIPVVGGEKVDYEAQEGFSLFHKALFLAAIFGCVAAYLKMSGGLKRERKFQEKSLA</t>
  </si>
  <si>
    <t>&gt;2381_g</t>
  </si>
  <si>
    <t>MVDRSNKPSALAATSVLPPQPLINITHDNSRVSAVLPTGESVEILLYGATIKSWKDAAGVEKLWVSEKAKTDGSKAMRGGVPVVFPVFSTQPDHLSTAKLPQHGFARTSRWEFLGKSTSESVEGVQGKAEEGVKLDFGLGPQNLSEEYRKAWPHAFGLIYSVTLGQKGLGTSLVVRNEGDVKWDFQVLFHTYFRVDDISTISITGLESSPYVDKTHGDAKLTSHKSEPIVVKAEIDGIYTPANGPSVPVVINEGGKPKMSLVRDNLTEVVVWNPWTSCTKIADFAPVDGYKNMVCVEPGYVANWNVLEAGETWEGGQRIILN</t>
  </si>
  <si>
    <t>&gt;10741_g</t>
  </si>
  <si>
    <t>MSHAFQCTKERPTCTPCSQLEQQCIYSRKVSRTPLTRSNLTAAEARIQDLETAFVSLFPGIDLDKVLASIKAETPIEPSSKNRALSSEKKPPVLDEGGQESSVPEEIPSPSPVPESLPREADGFDWSENAVTLGDLSDGMAALSINPEGAGYLGVTSSVVPLRTIFNKERTVEPEYANSPNWHSQPLHPQQMPSLLLENAFVDAYFELYHPTYPFLYEPLFRSQFEGKSPQPEGAWPLLFNSVLALGAWCIGEDESVMNDYFDQKIAQLSEKSIFESGSLASVQALLLLSNYTQKRNRPNTGWNYLGLAVRMALSLGLHKEFPNWKISLLQREMRRRVWWGLFIFDSGASITFGRPVLMPQRSIMDACRVLNIDEEALTSQTTQLPPSSTNPTIYTSLIAQSHFHLSTNDLYHLLISSPSPTRTELLAISHTIDAWESSIPSYFSLSELTIQSNEALLFARYRLSWRIWNLKILLSRPVVLAWAMRSNKGAEMAAETQEEEECRRICTMSASETIHSIEEFIERGIVSRLSSWYMLYFLFQAGLIPTICILPLSPSTPADSPTWLNDIRITKDLLTRMATTNRLAGRCLAVFNRLSPLFNSDSGEVVPEDLDAWDGQGMGYGVALDDQFGIDEGFWDWANSEMNWTLD</t>
  </si>
  <si>
    <t>&gt;3512_g</t>
  </si>
  <si>
    <t>MTSYFSSLLTTTTSRVASIRQNLLSSEADGDTEDDTHLCRVLRAYYTEKGRPFPGWLPPDPKAPPPIAVAPVYSQNSVGRGYGGMNSGGPMASGGSLSSLWDNNPQPSPTEPGSLRAGRGVRGGARAAQNPFSRAGSSQGNLEQVTARPLPSQRAGSYQTASVPGSQAAPGQMSASEKLRSRFKSGSRSNSPASMTSPRMADLVQAATVRQGSYNSSSSGGGDYEDRFLPGGDGGGYGGNEKPFVAATSPWASNESEFSGGGGGDGRRQGLPSGPGAGRRMGLPSGPRGQR</t>
  </si>
  <si>
    <t>&gt;2275_g</t>
  </si>
  <si>
    <t>MAYEQGYYQPPQRPYNGKAAQRPGPPQGYAQQPAPQQQYPPQQYDEYPREQYGNDGYNDGYTQDYNAGYQDANGGGRGNGYPPQNQSYPPQQEYYGNDRGGGGMPQPRGGGRGAPMQRPPPDGGRGGYDQRGQGRGYPPNAGPGRGGRPAPIDRNPASDPGSQQMRKPLKTPPISPNVQAWDNPFPTFPGAKKKTPQAEEQQILDKMAMMDIGGQPQPQGRPRTAGSKGSQDRHGGRGGPGDGRGRPSMDSQRRGAPEDYGRPSIDSQRSMPRGYPPQGQQQGYREPPRGPPGPNGGYGGPKQNGYPDSGPGDRGGYGVTGSVSAPALPPMQDGYGPPSRSMTMPNNAPVPMGRQPPMPVPMAGPGPSAPYNGPIGRGMAPRPSTASGTRPPQQRPYANQAPPPMDPYANSGNQQDPGYRDPRESVSDFYDSYYDGPDTQSGRPESAETEMPDFDAAPIKPGNYRRGASIDQHIMPTQMQNGYPQAKSVQSQPDVRRVAQPQAAVFEMAGDAPPMPNGYPQQGYVENGYGNNQYRQGPPQGYDGYNDPRQQPGFQPPPRSASAAPHPGGGPGGFGGLPGGPKPGFGGRTNTMPIQGGKPPNADALPSHPPPVRAGLIPNSVAAQISNKPPPVRNYNNISPAQPPPPNQPPASQGQPLPAEQRPVTSDELENLRTAIRNNPNDQASAMLLARKLVEASETLVQQLDPRQKTKMREKYIMDAHKILKKLVTQQNTEAMFYLADCYGRGALGLETDHKEAFSLYQSAAKAGHAAAAYRTAVCCEIGNEEGGGTRKDPLKAIQWYKRAATLGDPPAMYKVGMILLKGLLGQQKNPREAVGWLKRAAERADAENPHALHELGLLYEQPQNPESSVVRDEAYAYSLFQQAADLGYKFSQFRLGCAFEYGLFNCPIDPRQSIMWYSRAAAQEEHQSELALSGWYLTGSEGVLQQSDTEAYLWARKAAMAGLAKAEYAMGYFTEVGIGSPANLEDAKRWYWRAAAQNFPKARERLEDLKKGGAKAGLKQRERISRSKVGKQNEGECTLM</t>
  </si>
  <si>
    <t>&gt;2625_g</t>
  </si>
  <si>
    <t>MQFSIIAAAVMATVVSAQSTSTDYITEVVTKTQCAASITNCPARSTIVSTTTYPVVAASSIPVVYSNSSSSAAGVTSVPVVATSVPVKVATSVETSAAGVLTSSAAVTVVTISTCVPTVIYSTVTVAPTTKAPAASSTGTISYAHNATAPAATATPSNVFTGAASSVQGSVLVAFAGLAAFIFA</t>
  </si>
  <si>
    <t>&gt;2890_g</t>
  </si>
  <si>
    <t>MGLQQFREYIHHPYEHPGEGKLVRKIDFFILTFCCLSYFTNYLDRSNLANAYVSGMKEELGFEGNQYNQINTVFTVGYVVGQIPSNLALYYLKPRIFFPSMVLIWGTLTMITATSSHPRDIMAIRFFQGIAESSTFVGTHYILGSWYTGREIGKRSGIFTSSGLAGTMFGGFLQTAIHSGLNGAKGLSGWRWLFIIDGLITIPIALYGFLLFPDTPSTTTAFYLKPEERALAISRVPDVSKRTPMDLSFVKRVFTSWHWYGFVILWIIAGETESFSSNALLSIYMKSTKRYSVPQLNNYPTGVPAVGIISTLFWAILTDFLGGKRYIVGYWIAATGIATSAMILAPSANVTTIFAAYYWAGSVYACQATFFAWANDSLRWEEDGMRAVVIGSMNAGSNAVNAWWSLLFYSADFAPKFKKGMWAMIGTSIALAIWTSGLLYITTRAERKMALKTDSTPLDEGNLGA</t>
  </si>
  <si>
    <t>&gt;3868_g</t>
  </si>
  <si>
    <t>MATNTPTATLSTLLPHPPKENLTSHFILGEIVEHLDLLTPQFPNVKTDLLKTHLWDIRNKNVDPEAHLRGFLKVFEDTEVFQAEFGKLDERMKRMVGVFVAGGTPQQVMAASGQVDTFHVPPSPAAKHHLTEMVRALEEKVEGFFHHSPEKKSINEAFGSDQAKSKEALPQIFEDKEHLKIMQVYASAPFHNWGETVNNTPLFTFIPSTVLGLQNLVKWAKSQELRVRCSGYRHSWASTFSQDRQVLISLLGIEEVTKLPDVMSISEEGNPEAGELKSIEVVEEVAGGEKALCRVGVSVTNEQFRRWAVKLGKWSLPVDVILVEVTIGGVNGPICHGAGLGHQTINDYVRAVEYVDCNGELQKITDPAQLKAAAGSFGLLGVVTHITFQLDKMSYALLRPTKPDIGLAIPPLSRDDIPIALRKTYTDAQYSSALQDFKHRMETEYYSEYFWFTHSQQAWVNTFSTSPSPADAIDYPDPFQTWCQWVQGWLGSVITRNPIFNAFPGRWQAEILSTMGMLNLPPFSFLDFSQSRGARIETIKTALPNALHFRRGVQNMVVRDMEFQIPIPGRRGASGEEEPDWDVVRRAWWDAINLVYDWEEEECPMRLTLEMRIMGGSGLTMAPQRGNQWGTCSIEVLSIPDAVTDGEWVGFLQRIGDLWMSYKDSEGNLLNVRPHWAKEWETINMRGIPARTYLKEKAYRDAIPEFKATLADIGKKQGWTLKELQARFSNELWDYIIYQ</t>
  </si>
  <si>
    <t>&gt;10214_g</t>
  </si>
  <si>
    <t>MPADRLLSTVLRAFQGVSDPNQNNKIFSSTTSLLTTLSNPLNITLLTSHLLNAPAIWKHADGLRTCLRIISIYNTAALTVLQNQVEGYSKPYDAYQPRLGGGIGCDEWARAVVKGLDDRSQRWQHILVIGGVLLGMEGQERQGLSRGLRNTLEDAIVTAANLTLENPAIGGTLGAESVVLALNHTFPLLSDETRRGLNYDALVMIMVEAMTSTEGYQEGLFLEGINYDVTPALGNKLDWSPKSVSFLQLQELASKPLITSMGPLSRLIAHAIENTRHSLKIVEVREHLFAFTNNLLERWQRNKLSEIDPTEDTLVFTPETLRVTSPVLWQVLKSAMFAIVVILRAVVGRTLVDSILSSPLHAPVMASQSLLILKNIHFISSRLGSNAFSAYTFVNLTSIDILTRYPKASLSFLQTIYPKQGGHIPPDYLGRNHDLFYLNTAEHFTLCLNSEDAEALIVTPCTPYLSSPTPSHQMVEVFEAAHSAMLAVLAAPQNADLTAKVLPFYVKSLFSSFPRNLSPRQFRFAFKSLMQICNPPNPLSSSHPLMAETLLEWLHNRALNAPTTPLPASLAIKSEADAKAQQVPLSEQAVLLMTLLDALPNVTLNVLEDWLPLAADLLNAIPDRGMREECKKRFWEVLESGEMDVGRSAVCVAWWTTRGGRERVLFGDRGDGPFMSGGLEVKGSSKL</t>
  </si>
  <si>
    <t>&gt;12429_g</t>
  </si>
  <si>
    <t>MIGIDHTDQVPPEPAKPIIASALLDLEMQQRRRFMRSGAPERIRTGCGGIDEILGGGFERGIVVGISAEGGEGSLLSIHTLASILLSHLPASTRPSTPQSTPIAIIIDTIGSFPLPLLAKVLRTRIASSRAISVQADQGTNAEEGKSVDADVQRCLEMVALSRVFDIQGLWEVLGEVGHAAPLPEPDSSQPQPTQEIIDSEEEESPVTNPDDRSSSLKEDSGTEIIIIDNLTHIINELFSRKEKGDGKSPLLHFENQANTKHLAHTLVASLSQTLYTLTQTQNILTLLHNTTTPSKPAYQPTHQPHVAQQQQQQSQLHLQVNPQPSSLFPSNPSKPALGQIFAQFPALHLSLTPLPKTQSSAEKLYAHTTPDGVPLPHRSIHYCTVIEILKDETPNLHPPTGLNATSGRKFGWREQRWTAVETSLDGLSLVPAFPEEANAMRGTGPKPHWQSERGHF</t>
  </si>
  <si>
    <t>&gt;9833_g</t>
  </si>
  <si>
    <t>MKVLGVCSLLGLAFSSVGHAAAISQPIEKRDNNGTCSLGIARWSGSILWDVTLYNVPQPERQETNIIATLTQASMDKGQSITVRGPETVTITNVDNTPAFDYDIPTLQADFTLDSTGKTKVKLDFVSSGNVTWTTDDCWAGSVVWSAGLESWSCDFACGFSVQTTGG</t>
  </si>
  <si>
    <t>&gt;12431_g</t>
  </si>
  <si>
    <t>MADQTINLPQLILILVLSGLAIRYFFFGGNSSTTGTAGGRSGNGVNGTRAREADVERIQQMFPQVQRRSIMWDLQRNGGNVVATTERILSGRGLEVPPQSFQPPLPVPASSPSANAAPKPAQPAQPDLITRYNLKAKLEEEERSSREESGDGVEAKKQGQAWSTNKAERQALLQRRREEMILKARRKMEEKVKAEGALGSGGGEL</t>
  </si>
  <si>
    <t>&gt;6467_g</t>
  </si>
  <si>
    <t>MATSSTGKRGPSVLVTDSRERPNPVRPTPRRFNSNSPSAVRNRMPTRFISVDNVLQYASEIPSGQARGPPGRRPPSARQNRPNQHPTIPTRAAPQNVPGRTSKVSEKLVLIPETVEEKEETDEDIQFGGQIREEEGPLKDSEMDVLKKRGGIRGKSYAERLPKAKRAEKLARVTAYCIAQGFKMKATAAFVKETHGARTKLYDDCLYTVYHLPLLPGSEGFRLRSSPVLKSPGGKAVLDEEIERSERRDYHEGYFEDTDTYGVRAPDETSRHESEDERTRREDDERRMREEIRVLAQGKRGDSPNRIAPDVATFAEMFVFSYGVVVFWNFSERQEKDILADLTFSAHETGISLVTRPVSEDELETEELHFEYSPLVERPRVFNDMVTLRSGDHMVKLAMSHAIAQSTKLSFFEEKMSQTMLDAQHIPKHLALTGKLGLSQLEIVKILGRLFQSRVDVNLSSNILDVPNFFWDSEPTLNPLYNGIREYLEIEPRIKVLNERCRVFLELAEILSDSIADTKMSTITWIVIALIVISIVITVTEVGLRFGMLERKGQRGSVIDVNNTVISGRKWSTNDFSRKQLQDICGADYVGKTFAEL</t>
  </si>
  <si>
    <t>&gt;8557_g</t>
  </si>
  <si>
    <t>MNSQKFASFRFLPVELLLEIWRLALPPPRYLSLDRCPSYYFLETEKSDILACERALPPNTLLPATLHVNKESRLLTQTHYIVIPRPLEDGYKKSVPLVLDGVHDTVYIHVSTIVHIFDYAGDFHE</t>
  </si>
  <si>
    <t>&gt;2382_g</t>
  </si>
  <si>
    <t>MVSHVTLSLVLLLSFGINTITAKHSRHHWQPNPTKASTSEASTTKVLATEASATDVSTTGDWEKYVRSPLSTTIRPMSVLSSYTVGDVTNEDGFLTGNGSTILTRTPATATSPDTAPMIVVDWGQNIAGFLSINFGGASNTTTGLPGIRLAFSETLEFLGNTSDFSRSYNANAITPGSDQIAVQPDPYTWIDTHGCQYGSQVCADGFHGFRYMRIYLDALSADSPYTSSYGQVSIDSMSLDFTGYLGTADTFTGWFESSDDQLNQWWFDGVYTNDLCTDTFRVNDTDPRNSASASLIGKLVIFDGAKRDRDPYVGDLAVSARTLYVSHNAPQAARDVLADLGDHQRSDGWIPPASINDYTLPLLDYPLWWVTCSYDLLMYTGDTSYAQQYYPNIALVLDSFYPSLTDNTTQLLSKGLGGTSGYGDYAFLSRSGAVTYYNALYVLALNNAASIAKSLGGHDDDAARWTARAQNVSEAINTHRFDTSVGAFFDGDCGSSPCATHAQDGNSIAILSGAANATIATSVLSYLASNNARSYGNSFYDNDVVGSGYSQRVYAFISYFEIQARFATGLGESALEEIRRLYGWMSSHDPEITFWEGIGDNGSMYEGAYTSAAHGWSTGIVPALTNYVLGVIPTGPGFSSWSIKPAPGDVTWAKGQVPTPTGNVSVSWTNDPTSGLFSLNATVPTGTEGLVSVPVTNSSVEVYLNGVVVWDRTGTGASGSTNDGSYFSIPVNESTLAISVGFNMGS</t>
  </si>
  <si>
    <t>&gt;872_g</t>
  </si>
  <si>
    <t>MASTQRSFTCLQCRLRSLQRPSRRLYHASSRLLANPPASSVTSVAPKVSIDIKHIRQNAALYEKNCLERNYKVQSTYPTRISSLMEQWHSYQNEARSLRERNNRLKLQLADPAAVRDEDSEEARGLKGMTKEQLIFEARKLKEKILVIEEKESVLTSEIDALAAAIPNLTSEITPRGDVPKLVGYINTHPDPNPTTSDRVWRSHVHIGSELNLLDFGGAATASGWGWYYLLNEAAQLEQALVQFALSVAKKHGWGQVSPPSMVYSHIAAACGFQPRDQNGESQIYSIQQNAGDIGRKPELSLAGTAEIPLAGMKANTTLEEEDLPLKCVGVSRSYRAEAGARGVDTKGLYRVHEFTKVEMFAWTLPSAESSTAVFDEMLTIQTQILESLNLHCRIIEMPSTDLGASATRKRDIEAFFPSRRTKDEGWGEVTSLSTCTDYQTRRLSTKVDLRSRGGKIAFPYTVNGTALAVPRVLAAILENGWNEQKKEVAIPEVLWPWMDGVKVIKRKESA</t>
  </si>
  <si>
    <t>&gt;10379_g</t>
  </si>
  <si>
    <t>MGNDGGSIPTRRELVKEAARVPNASEVKATQVEAQTYAWSNCPLSNKPLIPPIVSDSGGTLYNKDAILEHLLPKDDDVPAAAIKEKEDILQGRVKGLRDVVEVKFTYSKEGKEETKICPITSKELGPNTKSVYLVPCGHAFSEVAIREVAGGVCVECNEPYTPENIITILPLAKEDVEKLAARAQKLKETGLTHSLKKAPGSKKRKKHAEKDSEVANAKEHGVNGSSEKSKSKVGEESNGTSKGHSTHVSSGIKNNATASLTAKVLGEQEERNKRRKLGLNDNLKSLFSSSGYSAQTHKSGDFMTRGYSIPKKA</t>
  </si>
  <si>
    <t>&gt;9490_g</t>
  </si>
  <si>
    <t>MSTTGSTAGPAHRVQSAVVEYGFPQGHLGHLNDQEEAALKKFKAVVAEHGFQLGNGENGTHDDATLLRFLRARRFVVPDALKQFQETEAWRKANGLDMLYETIDLDHYEETRRLYPQWTGRRDRRGIPVYIFEVKHLNHKTMAAYEKSAKETHTKAQTDGKTAPKLLRLFALYENLIRFVMPLCSALTDRDHPRTPITQSNNIVDISGVGIKQFWNLRTHMQDASTLATAHYPETLDRIFIIGAPAFFPTVWGWVKKWFDPITTSKIFILSHHDMKKTLEAFIEPANIPKRYGGELDFNFGDLPVLDPALEDVLKWEDGRKDFPHGPMYWIKQGETTTGDQAVKEMKAIAVGFKAGQERKEEVCTITTTLRNDEDMEYTNGSTALASIDEKQKYPESRPELITLPTETETPSQVPSDPPEETNEEHTPQSLPGNSKLPETAIPVPTASENGLPPSGNKVVMENGEVVPASRPEPTSFITATEDLTLKEQSIAG</t>
  </si>
  <si>
    <t>&gt;10824_g</t>
  </si>
  <si>
    <t>MSQSPAPNLQEDLYGASPPPSNSQNRNNINQQFPSPSPVSSVSSDKENRSRVPIDKGKGRMAMGPSLVPADNEQSQRKRSATHAADPSSERDRSRRRKTVEVEEDHSEGEYNPDQDPSERRQIRKGLRDLGKSLADNRAEYLAPTSTGLRDTLLRANELAGQVRQTSDATIDSRLLVTAADFSLKKTVALISGNTAQGVDIDELIMKAKAFMRRGDDESNAPSATQRHRRPEADEDDDNDGEPYNWSYLARFACIKHNSRPSVPGFLYGPLSIEKRARKVVVRKAAFRAKDLQETRPEVLKAGDIQKDDNKNLTTLCTQILSRMRKVIQDAENSMDAQEEDFDAMTVLEQDKILDTYAVSRDQGVAYYRFVINPKSFGQTVENMFYVSFLIRDGNLGLFKDDRGLPYLQIIDKKNEGAEAASEMGKMKHQAVLPMSYAIWEELISVFKIKEPMILHREEEDYSNVGAKGWYA</t>
  </si>
  <si>
    <t>&gt;7586_g</t>
  </si>
  <si>
    <t>MNDETFPAVQGGGSLILAWQIRNKRVLIVGGGEVAAGRILNVLNADAKVTLVSPREGLNPEVAYRVQKGQVDYVDRKFEPSDLDNVDMVLTAVDDPKASSQIWKLCKERNIVANIADMPSECDFYFGSVHRDGPLQIMVSTNGKGPRLANIVRRSIADHLPDNIGEAITRIGKLRQMLRKKAPGPEETAKRMAWMIKVSDAYSLDDFSQMSDEDMEALLEFYAQDTVPRLDCLKAMEGESDVFDGSFGFCIGWG</t>
  </si>
  <si>
    <t>&gt;3190_g</t>
  </si>
  <si>
    <t>MATNEKLLHDVSPEDYKYADNDTPLKSSADTYKDPESLFSAEPSPSRPRPRRAREFLLLLCLVTFTYITTFYTITFFDSNSEDIIGAIVDLPSETYANMATQYTAYHHPPTKQEVADLVTDLYDLLSEMGYFPPEAINRPPHPTSRNINITLARELGYSEEAIQMMEMLPYIKTTGGDDVFAWSHGGWGGEFIHEGRFVDLTDDEMLGFRDPFHNVEYVDGEPKDWDEDGGKYMYPDYIILSQKAQDGVVMVLNVGNLKLWTISSYDQEMQNADPGTQHIERTDIYPNWLSIENFPSRLARDALQDYIENFKNLTWLPGGLEPVTWEGDSYIEMYKTSGWGTENFNRAAFLADVAAWEEAEGKRPIAEEPFETTEMWNKALENLYAKIEGIDKAVREFDQGEGEAWDRKMGEEEREKYRKKLVERNETEISYIPWTKEKIEAARPALEAVDPAVKDARERRIQKYGS</t>
  </si>
  <si>
    <t>&gt;9065_g</t>
  </si>
  <si>
    <t>MEPRARAGKNRGQQNFPDIELQALLYGHGDTNPCMEQTKKVLDELLTDFITELCFEAHRSAQLAGRQKIKVEDVKFACRKNPQYLGKIEEISMKKRMIDTERRLVDGNDDKITKSNLKGMEEPLGDADDDGMDIDVSSEILVKKRKGSAGRAGSARPGR</t>
  </si>
  <si>
    <t>&gt;1735_g</t>
  </si>
  <si>
    <t>MSAPPKYMLVSLPTSISPTNDKEDALNALKSTVSADNVDVLPFKIPEFKIGTLDALVQQADDLAKLESACEGVVAKVGDSLRILLEGDEDKIAQQKTVNDKPADQYLRTFNWNKVKYRADKPLAELIDSLQKELVSIDNDVKSKLQQYNQVKTNLTTLQRKQTGNLSTKSLTPVVDPKVLIQDSEYLETHLVVVPNNSKKEFLRSYETISPMVVPRSSIEVTHDDEFTLYAVTTFKKHSAEFQHKCREMKWTPRDYKYVEGGKEEERKEVERVSRDERKIWGEALRLGRTGWSESVMIWIHVFTLRVFVETVLRYGLPLDFVCSLIKTNSKQAKKTKTALDSAYSYLGGNAFGRDKKGKITKDDSALSSEMAAAGVGNHGGEGGEYTAYVYYDFEVI</t>
  </si>
  <si>
    <t>&gt;10014_g</t>
  </si>
  <si>
    <t>MASINSTQQSPSGTPEEGLWNMDTVEVYPEEDDWSSYFEGFPKDDYELLPLGAHQIGQAIEEKGEVENNTSTDKDKEAATLPATNHFTLFPRLPIELQGHVWKEAAATNAPLHHSPYTVPLPTPLILHVNSGSRTQALTCFQALQLHSATFPTALSYVHRTNDVVHFGRPYPALSTARRAVQGEEQSDGVGLNVSRQIFDVIYTVQPVQINPFTPLAISAGPVHPIVAYCILSEIARIHTAIPVANVKIYLDSYAASFSPRLTALAYERLQNSCCEHGFKRAGATDTMWELVRGEEEPVKLDENGDGPAAAAMKAWSKERS</t>
  </si>
  <si>
    <t>&gt;5267_g</t>
  </si>
  <si>
    <t>MRYLEDNPTPSNPNTPSEQASIPLPSQYAAQEEHSPCASLHIVQDKERGVYHPNDLHENPSKSLRMGQSSGRPAEFVHASKGKAGQDPLGEADD</t>
  </si>
  <si>
    <t>&gt;8914_g</t>
  </si>
  <si>
    <t>MPIFQDDLGGGGNHGFPPAELSPISSLPSFSSSSFDQNLFKRKVSEESIRTELCEGPVPDSPKYESDVAVNDLGFARDGTSNRTELIQRLKRGESPTWLHNRKLESILQDHERTPQKLNPRASNSPPLLPPPDISEAIRPQSAGAELSQAGLHIERPRSALHSGDFTEGPQQSTLCGQELLRNNKTGYESGHSSWFATSPPRHISSFLLNQRFPLVEEPGSVDESRYEASSLSSSYSSSFILKPPTSPLVQSESNEEFDFSSGVNPINISTPFQRTPRRHTMQIPHGFTPTSLSSSSKPLPHLRRDSIYPYQAHQPRRSLTSSPQTPAFLRPRRTSYASDSSPLHHASMVGSYEESILRGRMSTNPSKPLDFVAQIGVLGLGKCKSSLKCPAHVTLPFPAVFYSYETTAHGRAGNSEDGPSPYVGQIDLENGLPSPEEARDGKRRRVSANAGRNPADDLDAMDESNTNQLTKKEVRRAEKQKRRSNSPKAPPGGSYRIPEKGQLQIIIKNPNKTAVKLFLVPYDLAGMEPGTKTFIRQRSHSAGPIIDSALSSTSQMPAASPLDRPILRYLIHLHICSPSRGRFYLYKSIRVVFANRVPDGKEKLRNEISLPDPRFSVYKPGRDSNIGVAGANLAAEKAYRRRSSGFPLTSTSQPFDAMDGIAKALHPEFRNGPVFPCDRHPIRTPIRSISCNFAQTSTRLDESHNQERPLDTQSSSLSQRGQTGSGVILTPHHQIDKDMGGYNKLNKGDAGYGGNAFAGSLNNKQLAGEGLLAKKLRSLGVCNQSPSVSDDIV</t>
  </si>
  <si>
    <t>&gt;7903_g</t>
  </si>
  <si>
    <t>MNHYSPYTSPGGQSGGQPGGYYPFSASPSPAGSPSGGAHGYYARPQSTVPRTHTRHQSDAFGYSPRGTFSPRYNSSGYYATANVSRIKTSWSTPRRERRNSYSYRTSYGDSDEDEYEYVDYLVDGEVYREYRRRPSQTTYNYRGRGTDQYYYSQAQGYPSDRDDPEAGDTIYELPPRRRRQSSSTPQRSHTARPAATPSKKQPPPTPKATEADARKHRIPPGYSLKNWDPSEEPIMLLGSVFDANSLGKWIYDWTVYHHGSATPFADMAGELWLLLIQLAGKVRRAEECMTRIRAAENKEMVEDFIESGERLMDKLKKLLKSCETPMLRAGKKGSSQLGKNAGTEFVDSIFGRDRQLEATEKFMSSIRLWNLRFDANCEDILRRPGQ</t>
  </si>
  <si>
    <t>&gt;246_g</t>
  </si>
  <si>
    <t>MNQLIFDRSTGNLSPPAFAQAHTSQRIYSIQPAPKAQFNGGEKEVVPVDDTTPGASSRPIVWTDSRIWAHQSGVNALGIDIENRVLVSGGADSSIKLWNLEEASDISKHVFRPSGALSRSASEHKFGITHLSFYPFDSAAFLSSSYDHHLKIFGTETLAVSADFDMNSVIYTHAMSPIASHLLVACATQHTTVRLVDLRSGSNIHSLAGHNGAILSLAWSPTIEHILASGGIDGTIRIWDIRKSSGEIGRLDLEDSLGISGTGSSAMGRIKRSRSSAKAHAGAVNGLTWTENGAFIVSAGHDERVRVWNMTNGANTLASFGPTLKNSHLSNIPLVVSPTSLTPPGKEILFYPNEKELLMFELHEGRLLRRLKVPGPSMASVRSRTGERNIKNRITALVWRGESDGVYSAHTDGQIRAWLPRTAEDEMLDREEEESSNPRKDGDDREKRKRQVLDDVFRDLTRQKITFG</t>
  </si>
  <si>
    <t>&gt;9672_g</t>
  </si>
  <si>
    <t>MATLEMIKDRHEGDMPMIQSVYLKADRVFLRHMLTGFRSSVIVVPGIAGTNLNERTCPHFSDWLDRAIADCKSCARSWVYKHFLEIDKLESWDLYSSTGEDLLAQLLLMQSDKLFALLEACKREHRPEENAFLDKVDTIVMVGEPNLHADNQWEWFDLLSKCVSVERPLPQKLAKDLSVGVLQNIADIFEAESLFSTYFEVSGIPRSKPRHRWKLKRTEANGCICSVTLLVRLSTTASEETMLEKGHGDEKGCTFNPKSAHYQNLLMVTNTSGLAELLEAQSFSTPTIHDANNSEFISPPEILEDQAIIQNCQSLNTPVASTEPNSQIIELDEVAGQCSQPSAMEVNKVTEEPSHHVATSTLASPAPELAVTSDLPEALVADSGDVFPSTKNTNGERKRKPKFSSSLPKRIEYFYGRESILSLLNEDVCRISDATVNDSICPKKANIFWLTGIGGIGKTAIAVEHLYRSKEKVDHVLWMSASSRATLGRYCHDFAVALELVQGRLEQDHEASKIKVLEWLESSGKSFLLIFDDLRDYNDLAPYIPRCGNGSIVITSRHYELPTNLQDDNIHRIHVPVFAIDEVARFLLHTLFRGKMPEQARDLCLVASRSKGWPLGLSMLVKWSHRNGVGISEIESMLREVEHRIQYGTAICRPLSAKGQTPNDKLIALKLEGLDKAEAAIFNVLCFLDTKSVGNWILLGAQRSKKLPLSHFPRNDQALKRAIGQLWSYSLIDELDESNASSSVLRAVQDLAKTRMDFDTWNSSLETASILVQAQWPSKRKFHNVVRGFWPEFDHLHSHVHSIADSCYNANYTPRDPNDDFKRLLVNSTWYNSRRGNQAEDRDLVHLAWGLYSTSSNKRSRMVSRAPLPRRCLDVESKRTPCRLVDTLGYHAPYVAFSWVWDEPTSSSTPWKLTRETIETFRRGINVDDLPIAIRDAISATRNLGFKYLWVDSFCILQDNQEEVAEEVLSIADYYANSTIVMTEARSLTSTHRFKAEKDRIVDCQPYSMYRMPQSTLQPLHWFSKAWVFQEILLAPYFPDANVRGVLLESDSTVSQPHVVSFSNPEDDTGTSELTLYSQSEPANSIIEAQELIEKGQDLILQNAYTEATANLVLARDTLDLLRRCQEDAWKLYALATSLLGTAYLMLGFESTALQILESGKRLYSRLTSGKRSQDEGHGRLLLSIGACLFSMGRIKESQEKLEEARTQLVRSDGQPGEWSVAIDIKLSDCHASAGRIGEARALLQSVMDCVQAGTLHYMKRQLARVLNRQSLLYEAEGNSMMQTILAAAAREALVYAMKTGDATSEVATPMTAVQLSRQDFDDLIEPWYR</t>
  </si>
  <si>
    <t>&gt;1341_g</t>
  </si>
  <si>
    <t>MPERRLVLEIACFNTESALNAEGFGAHRIELCQNRDLGGTTPDYGALVTLTDRRDSLTFFANLPIYVMIRPHGEHFEYSPEDFDQMCDDIQVFEKGGASGFVFGILKKDAGTGLLLVDEERCQILVHKARGFPCTFHRAFDEIPEGVMLEQLEVLIRCGFKAVLTSGGKSSAVEGKGMLKRLVDKANVSGRRIDVVVGGSVRSSNIKMLRKETGATCFHSSAIVAEDCNVADKAEIGLLKEALCCPSAQTSSIKHLSLEMESRSAI</t>
  </si>
  <si>
    <t>&gt;8946_g</t>
  </si>
  <si>
    <t>MSTAARRRLMRDFKILPLENAVIIGPAETPFEDGTFRLVMHFEEQYPNKPPAVKFISQMFHPNVYATGELCLDILQNRWSPTYDVAAILTSIQRHGLNSQEWKRNADKCTSLLNDPNTSSPANVEASNLYKDNRRDYIKKVRESVEKSWED</t>
  </si>
  <si>
    <t>&gt;6599_g</t>
  </si>
  <si>
    <t>MKTMSFRAKIEDAGISPLAKGFLQTINSLIRVAPSISTHRKVAAIFRPTKAPTRQQGTVVQTALQAGASQAHNNTTSAVTANPRLPSPTFQPPYPEPILPSSTATPESLVRVTPPTRWSLRNALIGGGNPDFASPFRNRSGSDALSRGTGRPRRPSTARLWNPSNSTPRGQPSHLRRQRSPEQRPVVAVPLTHPDLHSPREGAGAGGEYPLLTLPEQRRSRHSGSTRASLQVERSGSSTGTNRVSLPRSVSIEIARRKSSEVSPAPLKLDKGKGKETDITEEITTHIPLERKSTGYRKRGQSVTQHTTSNTPGISFHHNKDKGKGKEIDMSKDLERGSDTQNPYRAGGNSNLPYNGSRTSLEGGIGPALTESSDSSIIGDDVAGDQAEEWGPQHPCYPHMNPHVPLSSPLYQTTRIIRIRRDWMVAGDLAPTFSNLYPEILDPAGVSEQEFRGLIERINKELIPAFNPLGIRNLLDGVLGLLTGWVWDDLGFTAVKSRLRKVEDFLEEWNREMERRSKEGEGAAPKIVSLRRTGYMNLDIQVPDPEISYPNSIPPEDQRTTTGLSRVSQ</t>
  </si>
  <si>
    <t>&gt;8598_g</t>
  </si>
  <si>
    <t>MVVPLIQVSHLPSASSFYASLTQTLGLRYLCAEPLSPACLHYGYRDLEWSGIGGKDVVVFSVKQYARPLLSRVVIEAPTPQSVEDFLAKAELLNTGCTPTFEVEEDNEGEEEGYRATTKDFDGNIVEAVFCAAEKETEETRDRDWRAEMGMESLPKEQRRVLEWQEGVARSVLSDDDIEVGARERVGLRRADTFPRVMTTGGQRGGRGDGRYRQAQVEVEREDQRERDSLAGFDSKTVFGTIIGAAAGAAFAYSMMQAESPPPRAVRRATFSNADRGGNTNYTHSPGRERERILMPERSGRLLGERERERPRYVQYTIAAPPKAAPLSRIEERSYVSRRTEAKSGGGARERSRSEVGPRYYQFERRPLTILPAKSTHTQNTSYRERRREESGGRTEYESVRIQQQPVEYQQVSEYVETRSHHSGSPHTMRPSLSRSPRGEKVVRAPSPPPAASYLSTTTIKVVPEGVSPRRGQRENGRREGYPEREREREPHVQHRERERERERESHVPHRERERESRRDERDRSSSFSARQVPVPRSMVSGVGYGNDNYAASVAPSDSVSSVGTKREKERLRERMGVRVGGGPYNGGW</t>
  </si>
  <si>
    <t>&gt;4193_g</t>
  </si>
  <si>
    <t>MTSTVSPTAPSASDAIKLFQDIENKFPHVTLGEDSWYLVVLSSLVGVEPNHAANLYTYLIAKPQFTSPSSRQALIRRLREVLVKNISVQGVCKPLEALFSISKIERDEDKDYSFSRENWQAGLANRERGNKWLNTIYESNLGTATDQFAAHKDFDFISREITYGFYLSDHSILTQLETELVTLCGIMIQNLPLETAWHLRGTRRVGVSMEDTELVQQCVEMVAKFGGARMDRVPRVADVEHEV</t>
  </si>
  <si>
    <t>&gt;5269_g</t>
  </si>
  <si>
    <t>MNQIPAEVPYTALDSTKSETRLICLQPHGTTDSIECELIVTNLDEEPVYESLSYEWGFPTRKDSCIKINGQERCVRENLWAALHCLHFKDGTRTPWIDAICIDQTISPSVIIKLGKWEESIPKHRE</t>
  </si>
  <si>
    <t>&gt;5009_g</t>
  </si>
  <si>
    <t>MASSISPGHIQMENDWEYRHGRIDPGPDESIDLVESVPAGKGVQRAETRRHDVDDDSIGGVQTGFRTLTTPHALAAPPSNGSYFMSLPSELIDTVLSFLSPVDLVAISSTCRALASHGKSDLSWYHHVQENVPGLTVSSPAPCTTFRELYIAHDPHWFLTRYKIWFCDYFLTGKILIARYDPRRGCIEGYRLVAERPPPTFEPWEADEEVLVHSFDPSCRLHKDQPVVKLDALSLESRIASSGKTLGSQRFCAEVPMRLSSHQHRGIFSNFLLTRPVASLPSTNMQVWPPAIIPAKQRVRNASQESFVGSGHKPQKRSEVSDQAFRIRRWMEMAPNTSTPGLHLGEEVYTYSTLLPCLYTPTELKPYRGIWVGDYSGHGCEFLLIHQPDDEEPFDEASVVQAEDETTEEWESRKKEERIYRGSLEAIKLTGDPNVPRGEYTFISDDIGKEGLVRKATEKGFEGARVVKSRGHIAARMFKNDKYIESQLIMISHNRLAQYWVGFGHISFYERVDIDSFLSPHNDPEPGSVYTHTS</t>
  </si>
  <si>
    <t>&gt;3660_g</t>
  </si>
  <si>
    <t>MKAGYLALAAAISTGVNGKLARRHGHEAFHNAARHVNLTTAEATCGCTTIYTTITGAGTLWFPPPAATSNSSVPAAAPTTTSMSTTTQVYTATVYPSPVVPTPLATTCPTPGVYTIPATTVTLTETTTVCGAASTSVPAGTHTAGGVTTTVTEATTVTAPYASVSTSGTVVTSVILTTTYVCPSAGTYTIAPQTTVCEVGTVWVYPTPASYAPGTYTQPVVVTTITETDVVIFCPFTSSEAAASTSTSVPTSAPVVVVSAAPTTSAPAVVVPVVDVVASTSAPVVVASSTSAAPVASSTGYSGKEWSGMTYTPYTDSGACKAASDVASDISAIASAGFTTVRVYSTDCSTLENVGAACATYGVKMILGVFVNDSGCSAAQSQVDEITSWGQWDLVDFIIVGNECVFNGYASASELSSFIASAKSQFAGAGYTGQCTTTEPLDVWQSNAATLCSNVDIVACNIHPFFNSAVTAETAGDFVAGQLAIVDTLCPGKTGIVTETGWPSNGSGCNGDACPGASEQATAVKSIQDAVGGKSVAFSYTNDLWKAAGDYGCEQSWGAIHLFQ</t>
  </si>
  <si>
    <t>&gt;8947_g</t>
  </si>
  <si>
    <t>MSNSIKVVARFRPQNRIELESGGQPIVKFENSDTCALDSKEAQGSFTFDRVFDMTSRQKDVFDFSIKPTVDDILNGYNGTVFAYGQTGAGKSYTMMGTDMDDEEGRGVIPRIVEQIFTSILTSPGTIEYTVRVSYMEIYMERIRDLLCPSNDNLPIHEEKNRGVYVKGLLEIYVSSVPEVYEVMRRGGNARAVASTNMNAESSRSHSIFVITITQKNVETGSAKSGQLFLVDLAGSEKVGKTGASGQTLEEAKKINKSLSALGMVINNLTDGKSSHIPYRDSKLTRILQESLGGNSRTTLIINCSPSSYNDAETLSTLRFGMRAKAIKNKAKVNAEISPAELKKMLRIAETKISTYDNYIQTVDGELQLWRTGESVPKERWTPSLTTLGIVKSQAQPPRPSTPSTPSKLIPESRSETPTLSERASTPSLPIDKDEREEFLRRENELQDQIAEKETQISATEKTLRSVQEQLSDLKERDTKFNHENEKLASDVNEYKMQIERLSFEGKEAQITMDGLKEANNELTTELEEVKQQLLDAKLAAKDSTAVTDEKEKKKAEKMAKMMAGFDLGGDAFSDNERVIKQAIETVDSLHQQSSAGEVVEPERLQEMKSALVEAQGIVRQAELSVFNIATNDTDAKRRKELEDTLQALQEEHEDLLLRNLSEADAEELKERLSEVYFSKQEAQSALVEELRTELAQRGAELQKFKAVNDDLMRKVKAGVPNGVAAGVTNGKTIQQQIDEFDSMKKSLMRDLQNRCERVVELEISLDETREQYNNVLRSSNNKAQQKKMAFLERNLEQLTHVQRQLVEQNGSLKKEVAIAERKLIARNERIQSLETLLQDSQEKLTAANHRYGVSCYSCLDLHEVLNTLCALEAQVLSDFAVALSHPRSSYVAFQLPSSSPHVVSDFSPSSKENNRSNIFNRFEAQLAAVKERLEAAKAGSTRGLGSPTGFSFGGAGSRIAKPLRGGGGGENNAFIPTISGLRGEGVEAEKSKRTSWFFSGQK</t>
  </si>
  <si>
    <t>&gt;12458_g</t>
  </si>
  <si>
    <t>METFEAFTTEIPSDWFMKPQSGSPLDN</t>
  </si>
  <si>
    <t>&gt;6794_g</t>
  </si>
  <si>
    <t>MSASTSDSPQNAPNLVNPASSIVFQTKRARRGGNNFAALAKKVADNPEIRARILAAPAAIFMHDHNAPTVRCRRAMVRREFLSLMRPLLTAEGILPIESSDADIERHCYNKERIIDYGCMYLAAVGGDEATSRGRIEDRFKIGQLRQRAEALWWYMIWFLLEEAGSIYPAWKLKSEATMYQVAVGSSLGVQKYAKEYFGTPELWLLLRTVLSSSNPASWLKQHYTLWALAAMTGARPGSLTLVEGYKGQPQYLKWKDIRFLRIEGKLGLFLEIKLHWIKGQRDLHHIKASAYKGATFVIYPCCNKANLCADVTWLLTLLAIDRGLFGNRALEQLESSDMFELDQDPAISDQPVFLAGREGRSGISDQGIKPLSSSSLNPVLQRIARRSGLPVRSTIYSFRREFITTIGRNASVDQAKELATHAPDTRSSYGRYDYGMGDINVTEIRFGESRYASSGTARNELRMTLSSPAVAKLHTPFDEEACKVHVAFNARNDQSVMDFEETLRFIIRTVCERFDLVNATPSAIMDAVHLLVAASPTSYHLNDAQFHMPEHLEDAAEWQATLTQIVSPHQVTDFLKGFLRARRNNRAFVYNAIRKEFIKDWESSSTKPTIRQISERRELSRNPTILQDSAASRELQKRPNAPVDVEAWKTANKSMRITNNTTTGEDPSEEEDQMARWDGQDITSEIGSADLSENLEEDLFDKLDDGAVVVAVGPDDDIADDSDVSETEIGKAYSDARALLIQRWNDFVDVERGPTTCPLCLAHPWDSKSVKMESAFKYDRHVCAPAGVHNPEAGKGAVIEVYAQWCKDESGKYACRLCKQAGAKERTYGEYSKLSKHLNTNHVDFCKRLCH</t>
  </si>
  <si>
    <t>&gt;12460_g</t>
  </si>
  <si>
    <t>MEVQCQCGAVRFKTPTPKPLAIYVCHCDECKRQSSSAFGCSAIFPKFPLPAKGKLSCYSRPTASGHTLNCYFCTKCGTRVIHSTPGKEVVSVKGGCIEGLDWKTARHIWCSRAIMPIPEGVERDDEEPTDDVLLSSTALSDGGSYGSGESDIAKEKVHTTSGLRG</t>
  </si>
  <si>
    <t>&gt;7945_g</t>
  </si>
  <si>
    <t>MVKMGAKRRRLAKLKKERMLHPKPEPPPRKPSKKPPSEKTPPKSVLPKELRYMIYESILPEQRHIVVHAHVNDAGVLKFTTSSPMPLELLRTSEETREYLDRKIPCRVPALNVHVPIRFREDDVLCVDNFSRLVGIVTTHYNGGTMGLGRWATKAGNIINMLVGHSIFNNIRNHHCDDAGRVLTLFPNLQKLSILVFDFERLNPEMKNIKRLHVMQYCGWDRLVPITRRGDRMGEDGTVVVNRESLSELRGPDGLSSSSARIMIALISKLKESFWHFENLEKTTWRTGWTMPNWEVLFLKLPESLLKLPNS</t>
  </si>
  <si>
    <t>&gt;1492_g</t>
  </si>
  <si>
    <t>MEVVSCYCSSCKAELGRFRNSWNGIGKTYYSPVHPPLSTKGLDVTGQVYQAAANSQIENSFLHDLACKKCKTVVGLRCDSAPYNHLLVENQLILRLSHMTVVSERSGKGTRLAVIDRFSLTAPKDKNLFGSRIEESAQDPIPPQIQPIHQGSSPAPLSTNTPSAINSKPLVASQSATPTALNPPCVRTSFPLSRRFSQTNDHFTASFAQTYSQLGTPKPSVPIKGVYTAKLERSSTSTLHYDETAPVKVTSGPRRKRGRPRLSTPLSEKLIHAKTTSKPNKNLRFLLPDGFDGEDKRLNDNEAEIPDREFRTAGANFEGSASDTQRGVATSHTERIPQLDVTSMSISTQTTSEIDVSDLSLSAQGNDSLQNPIPLYTPNPDAIKFQAWTEDAIKTQQKDIDRLSGALLRIEKGMDSLKEFMVDIRTEFSREKKTQLEAVEIAQVDRDKQANDLQNDASQQQEKTSIRAELLDRRLDAMSENICSVGEKANKVDDLKKELGKVKGRLIHLETAIKSSNTLQNLASQEAGTKTHADSLKRSLEESSLYTSSHEIDSAPISLSKRQKISTHPTETTHALSSPSPQPSPKPQHRSPSPNPPGRVSMPTQPQPTAQQLIIPYPEKEPSTSHDPIPLSSHSRSPSPIRPSDDASTQVEYAKDDINHELKPNSTFPVVEIPDMNPRRVSRSMKRGGSPAATVAAPSANEGLGESQSGEEMGREMGPVLRPKRNGIVYKMGLRYGKKTA</t>
  </si>
  <si>
    <t>&gt;5165_g</t>
  </si>
  <si>
    <t>MSNTDFLGRAIDMVKKAIEADTAAEYEKAYQLYYSSLELFMLALKWEKNAKSKEMIRAKAGEYMERAEKLKQHLADAEGKRKKPGMVGVNGSSTGGGGKGEEKDGEIDADSKKLRNALAGAILQDKPNVRWEDVAGLEGAKEALKEAVILPIKFPHLFTGKRQPWKGILLYGPPGTGKSYLAKAVATEANSTFFSVSSSDLVSKWMGESERLVKQLFAMARENKPAIIFIDEVDALCGPRGEGESEASRRIKTEMLVQMDGVGKDSKGVLVLGATNIPWQLDAAIRRRFQRRVHISLPDLPARTKMFEISVGTTPCELTSADYRNLGELSEGYSGSDISIAVQDALMQPVRKIQMSTHYKKVMDDGIEKLTPCSPGDAGAMEMTWTEVDSDKLLEPPLQLKDFIKAVKGARPTVSAEDIKRNEDWTNEFGSEGA</t>
  </si>
  <si>
    <t>&gt;7987_g</t>
  </si>
  <si>
    <t>MPPAGTQPRKPVAPSVANKEANEYIPSFISKKPFYIGDDDDQNDYLEHQRLQKAQSDQSIWYERGKKLGPAATKYRKGACENCGALTHKTKECLSRPRAKGARWTGRDIQADEVIQEVSLSWDAKRDPYNGFSVEDYTKNVAEKFDDDQGEEKGEEGAKYVEESDMGRQQSTATRQLRIREDTAKYLLNLDLDSAKYDPKTRSMVDSGATADTAAALVAEEGFMRASGDAAEFEKAQKYAWESQEKAGDTKLHLQANPTSGEYTRRKEKEEAEAKRQAHKKMLLDKYGEEVNLVAAKLHDAAVVESERYVEYDDSGAIKGAPKAIAKSKYREDVLINNHTSVWGSWWSNFEWGYACCHSMVKNSYCTGEEGKQAFEDAEKMRNGGVLAEGEPTKEIEWPSNVAVDQVKDEASTLVAKKRTMEEMREGVSSEDMDSYRKKRMVANDPMAAFLGKDELA</t>
  </si>
  <si>
    <t>&gt;2094_g</t>
  </si>
  <si>
    <t>MSDYPHIAPYAEAHKSPKGPGDSRPTALQIVRDEDLVDKWRDKTILITGASSGIGVETARALHATGARIFITTRDIAKGEKVVQDIISSSPSQVPIEILFMELDSLISVKAAADNFLARSKSLNILINNAGAMASGKKIVTADGFEHLFQVNYLSSFLFTKLLLPTLIASSTSVFESRVVNLSSTGHLYHNPGGLTPEVLSDLNFNRTPYNQWAAYGQSKTANILHANQLDRLYGSDPDQAVQAFSLHPGGITTQLWRNMSHDALQERVIKNNDIWKSPEQGAATSVWCACAKVWEGKKGRYCEDCQEGIPSSLDSPKGTFGYAPWAYDEVAEKKLWDISEEMIRPWS</t>
  </si>
  <si>
    <t>&gt;4607_g</t>
  </si>
  <si>
    <t>MTFQLQLSNELLLQISSELGHKRNISAFSRTNRRLYLLLQKFLIQYNVWNSESSALLWAGRHGDEELARKVLDEGGTAQVTSRQRPWSLLSRAASKGHLGIAKLLLETAHVDPNDEQLFGHHTPFFWATLMGHTNVVELLLAQNDVILDKPYNMNRTPLSLAARSGRLGVVKLLLMQARVQPDTTDIYGRTPLHWAINWEYNDDDDNGVFQGSFNHRNENTSDQKGTLIDIVELLLAHGASPYSKDDNQRTPITLAIERGRQKVVKILLNTCKIDLTCKDDEGQTPLMWAKTMRDEESARLLQS</t>
  </si>
  <si>
    <t>&gt;12467_g</t>
  </si>
  <si>
    <t>MGATKANNRLFKPIELYINI</t>
  </si>
  <si>
    <t>&gt;900_g</t>
  </si>
  <si>
    <t>MFVNQGTAISTSGILLVPYEKSHVLTYHEWMKDKDIREATASDALSLEEEFTMQRSWRQDSDKLTFITCLPVKHQFGREHMGGGDFDRPDRMVGDVSLFLSEADEDSEGCIGELELMIAPQEARRNGYGRAAILSFLHYFQIHLSDILEEYRVKTNAKKMHLLQLTAKIGSTNEKSLNLFESIGFVKISESPNYFGELQLVLEGFPNFDKTKQLLEKFHIENYHELRYGEGI</t>
  </si>
  <si>
    <t>&gt;2022_g</t>
  </si>
  <si>
    <t>MAASSKSRIQNGFLSVEPPEYFTGISSSVHRRSNSVARSEKSSRSRITLVEDDPETVSYQDPTIQNNFETVHHELPKYSWFDHLLGVMCINISKRKQPIMCDTCRPVAPMPLADGEDYSPWVLPVSVLSTRRDTSKHQIPKVAKCTLDTGNWQGNIVSRKFAIEVLEYQEANIGKLTEDEKKGGVGITGDRLIPEGAIYLTWYHQKSTRVFRNMRFLISPNPHYDLIIGARSIMKDKLLDVPNLMAEPAAGVGKITIPRADGGVDKELEQLRHYKTDLKDEIDSKNIKMEENEGDSKKVKKIEAEISQLTARLEEAEEKYEFRELELKGNKMTDMEVQRYEELNAKYKSKETYIGNASSAGPSGSDAGAGHAHRRKN</t>
  </si>
  <si>
    <t>&gt;8687_g</t>
  </si>
  <si>
    <t>MTGPQQWSLRITLPLPPSMRPATAPPGLEPRPTLRSTQPDISSQTVPAANASKKPTKIQLAPARLTKHPSQSTKSLPFAKLGAADKISVPLALYQTPLSGPSTDITPRSIAPTPSSSRKLIHAPASDTDELALSDPLKRPATFQLLARPPKLRKQILGQPSPMQHQLRLLDCSADVAPVTMVPNLSTTSNPDIKVSTASNPSQSGLPEISVKAVSGRPVHTAPVNQGAAVKVLGAPAQGQPGSPENPVAPAKLANHFTQSQLALALTISKSKPEALSIKEYWQQLQRCIRIGKGIPDNDLRYVDTPEFWREQYTRIHAEKKRLEDKICRLEESRKQHRVRHEDENRNIEDENIPGYMGSDIKNGLGSEIRVAEHDDLEMFLRHQNNRERSTPTEDILLILSSYILRIKRRRDILRIASETSNTGEDIDNLVNKALEVLSLLGKAMSDCCLPLYAIKVSEENSQIMALLQHVLDQVGLSFLACFNALHELCRSIYGRTKKPEIIYQLVMFFKKSLLLLHTVSEQQAGSEAIHKHLWEKSARRDVREYIVNKCLVKIIISVLFATAWDVHQSGHSEILEGVLFCILDHVGRLVSEATFGEHVSASDNPGNITKSAAGLQVNEVSKIQARYMVQILYAALGGSSRRELVAKVLAARKTNESATLRNFPLSGPGVLASDLLSKAKLLLQSTMMKSAVGGLNQESLGLPSPPIEETILRVEEEENMEEYGADWLIENIWAMIGWDLIA</t>
  </si>
  <si>
    <t>&gt;4149_g</t>
  </si>
  <si>
    <t>MACDKALPACTQCLKAGWKCPQYGDFGERMFQHKDRRDFAQPAQPNTRLVKPSDSRSSFEEPISITSTDSLDFSCGHHSDLVTLSPEISQPIRSRAIDFFLATHVFRECGIPRGYYEYLSVFINGVDISQRLVASISAVALAAYANTFQHPALLQEARRHHGHALRLVNAALSSPSEIIQSSTLSSVLLLNTFNTITGETPKSLAPCLSHMMGAKLILGLNGHSLVGSSTCVQLLLHVCWSIFQTFLTSSTRIPADVINIRIDAASALDTNDPGWKLSNIVVNVAKFRADVKDGILGTSRLVKTALDLDSNLSSLAANMPAKWLFESVPLREMSALVWGTCYHVYPDQWVAHVWNNIRACRLFLHKEIQSRLIEKLTISPLSFSDNDASNCQNSTRILQQMIFEICATVPQCSGYLQLLLSHRTGSRETISSPGAFSLTNGIPTTAGAYLVLWPLLIAGLSTESDIQRSWIAKRSRYIGKVTGIHQASVFANIIERGEMNIEADTGRAVIGKSAAS</t>
  </si>
  <si>
    <t>&gt;1014_g</t>
  </si>
  <si>
    <t>MGESRQELVAWLNNLLQLNITKVEQCGTGAALCQVFDSIYLDVPMARVKFNVNTEYAYLQNFKILQNCFTRHGIDRPVNVEQLIKCKMQDNLEFLQWSKRYWDQYFPGGDYDAVSRRRGSGAPPPSSAPAPRSSGGAARRGTTPTTGRGVGKMGGGGGAASAALQAENNTLKETVQGLERERDFYFSKLRDIELLVQQACEEDPEIEKQEDGLIKHIQTILYSTEDGFEIPAEAEGLDDQETF</t>
  </si>
  <si>
    <t>&gt;8676_g</t>
  </si>
  <si>
    <t>MSHRVATFLRAHANSFDLPIDLKKTSRRLSTGRPQLLDRVPSSSGSSVDSEERSVKMPDSKRLSFAGLHSPKTSSMKIPQHVPATLSVVMESPPLVFYGPAASSTGALLSGQLVLNIHEDVMAIESFKMRLALEVTRKKPFHAHCQECSHQSTDLTTWTFLAGPATLRKGEHSFPFSFLLPGHLPVTMKGSLSAIDYVLRATINPKSGEPIKLSQTMDIKRAILPSDIPRHSIRIFPPTNLTANCTLPPVLYPIGEGNIAMRIDGVVHRNVDTKTQTQWRLKRLTWRLDETQKVVSPACPKHAAKLGNVEDAKKGIPHQDVRTIGTDEIKTGWKSDYSTPDGSVDLEFPFGIRPDAKPICDMKAEDGTEVSHVLVVEMIVAEEFAPIKKPNQVTPTGAARVLRMHFSTTVTERSGLGISWDEEQPPLYENVPASPPGYQNGETNDYQGPAIPEYEDLEPLGSPLIGTGPDSPIQDNGEGPSGSRLSIDDLTLL</t>
  </si>
  <si>
    <t>&gt;9364_g</t>
  </si>
  <si>
    <t>MSLSRHVDPEEIISTLHNLHVKAAGENHAHSQGGTSHITPYSTRYASQQEISKFIIPQDGAPADSVHQMLKDELDLDGRPNLNLASFVGTYMERQANELIMENISKNMSDADEYPAMMAMHARCVSIIAHLWGVQKGERAIGSATTGSSEAIHLGGLAMKRRWQEKRMAEKKDTLKPNIIMGANAQVALEKFARYFDVEARILPVSEKSQFRLDPELVKQNIDENTIGVFVILGSTYTGHYEPVEEISNVLDEFEAKTGIDIPIHVDAASGGFIAPFAHARAGGPKWDFELPRVKSINTSGHKFGLVYAGVGWIIWRDESFLPKHLIFELHYLGGTEESYTLNFSRPGAQIIAQYYNLIHLGFKGYQSIMENCLANARLLSKALEATGWYTCVSDIHRQKGTHSFAGVKDTVFGSGNETSADYNAGLPVVAFRFSDGFKKEFPHLTQDTVSNLLRAKQYIIPNYPLPPNEEKIEILRVVVRESMSFDLLDRLISDICATTQNMIDNDKSDLSILAKGKDNGAEKQHSSSGTKADGRGQGKGGKKPMTQGIHRAVC</t>
  </si>
  <si>
    <t>&gt;7733_g</t>
  </si>
  <si>
    <t>MDVMELVENEPNARPFQCDWQSCSKSFNRKSDLQRHYRIHTNERPYSCMTPGCGKSFIQRSALTVHIRTHTGEKPHQCQHIGCGKRFSDSSSLARHRRIHTGKRPYKCAHEGCLKSFCRKTTMVKHQRRSHQRGVHTSELDDGETTDSDSGESPATPQHPGQLQWSQTLQVQQVMPHGGHHLQRAHSFADFAHHQIDGYPIQSDYGHRHSLSGGQNYNGTIPEQGPQHGLSMMQRAPSLPAYSYYVPEQNNPGVATLTTNPPMLQTYGIPRQMDRQEMLQSSPSSYSSASRGSPVSADAYYSHHSAQAATYALQNTTPTDQQPMNQYQQPMPQHLQQQHQQLPQPMSQPQNAQPQYQTAPQDGQWYDNVAYQAPVEVISQLHAFPSNPVFGDPWTKLEAYEDQSLQMPSARIENL</t>
  </si>
  <si>
    <t>&gt;9117_g</t>
  </si>
  <si>
    <t>MFIPVPLFPSAVTVLPLAEFKPIASSRAWVSIPNPNGLPLIATATSDKTVRVYSLINFALHSILERGHQRSIRSVAWKPAVKNTGTLCLATGSFDATMGIWRRQERGFDTEEPQIHSGTDDNDNFELEISSNGEPKAVTRITQNIDSDSDTAEDDWEFSIVLEGHDSEVKCVAYSASGQWLASCSRDKSIWIWEDVGEEGEDEFETIAVLQDHTADVKCVCWRRDDGNGEVLASASYDDTIRFWKGDEDGEWSCISVLEGHDGTVWSLDWEPEVSMKRFESEEETKTSTSEGEEESHYIPPRTPRLVSSSADCTVRVWSKIPPPPPINKPSYINSGIPSSMRPPPAEETWQCTAILPKVHSLPIYSVSWSKRSGRIVSTGGDGRVAIYSEEVTGRTSVGGPIEREWKILGVFEGGHGPYEINHVTWCSRFDSGKREKDEEIFVTTGDDGIVRAWAIDEIPTGEGQASLPILGQK</t>
  </si>
  <si>
    <t>&gt;4830_g</t>
  </si>
  <si>
    <t>MSKRRVAKSRTNFTPSASVRFDKEAERASRIRSTLQTIDEPDEKWGPESTRKMAGLVEELLDACSVPRQKRSIGVEMMQEAGEERSSTEREEMTDTDWRDARGGGNILGDKGHERDISVSADGSREIFDVLKDVPEPVTIQYMQHPTTDRPDSWYVEHFRRLFHNIEAFVRKYFSPPGLPPFESPWHEIPFSAEFVDWASQVAEVSEGDGEWDELLRDGEERTWLVMGVLVRVLRGKIFEEDLFGATEEQKGLLLQIERAFLDGEGFQRTALRSETVRSILGPHPAPPNFYPTLAHLTAQTALLFQPLLHYIHAHLTTTTTRPYYQDLHNLISTAAYLSICIRASPTIIYMIDLHPGDPFDPDDHHSFLPDKFNLSKQRVWDAYTQAKHRYDIQRISTSTSLDPNPRAKIPPPTHPSSTHKRLTKIAIWPIIRRYKPGRAADDALEETDGRRCPNKVLREKEGFRQILISRGGVVDYFGVERRGRVSLRRYRRGLWGGGGGGGKGGIFGLG</t>
  </si>
  <si>
    <t>&gt;3406_g</t>
  </si>
  <si>
    <t>MAIVVLPEPFASIPKSDFLFGPSPVHQLPRISAALGDKVAIWAKREDCNSGIAFGGNKTRKLEYLIPEALEQGCDTLISIGGVQSNHTRQVAGVAAKLGLKAKLVQEHWVDWTDPGYSKVGNIQLSRLMGAQPRLDPSAFGIGHKETLKNLTREVIEAGGKPYYIPAGASDHPLGGLGFARWAFEVVEQEKEMGVFFDTIIVCAVTGSTFAGMIAGFKLVEKLGGKKRRVVGIDASAKPDETKEQVLRIAKFTGVKIGLAEEDITEADVELDERWHEGAYGIPREGTIAAMRFGAETEGFITDPVYEGKSLRGLMEMVKRGEIAEGSNVLYAHLGGQLALNAYSELFL</t>
  </si>
  <si>
    <t>&gt;10133_g</t>
  </si>
  <si>
    <t>MEKITAKIAALPPGANYFSLEFFPPKTTMGSSNLRARLDRMSRALRPLFITVTWGAGGSTATKSLELAELCQRELGLTTCLHLTCTNMSKDLVDKALAEAKELGIRNILALRGDPPRCEIERGVGEEKEEFEWAVDLVRYIRKEYGDYFCIGVAAYPEGHADEGHPEGQSLEHDLPYLVEKVKAGADFIMTQLFFDVEKYDKFEERLRGHESGVFKEIPIIPGMMPIQSYQMIRRTTKLSHATMPQEIMGRLDKVRGDDEKVKRVGVDVVSEIVQHIKKIPSPRPRGFHFYTLNLEKAVSFILERTHLIPILVDNESAILESTSAFDSINLNGPSIHKRTGRRQSSVGADPHNRIIITGPKPSNPSWEATGLEAGVPAEPVNTRANTLAISEGEGSLGREATWDDYPNGRWGDARSPAYGEIDGYGVSLHMSTHQAIKLWAFPTSISDITNLFIKHIEGELSAVPWNEEGLSEESHTIKKQLLDLNKKGWWTVASQPAVNGIKSSDAIFGWGPKNGFVFQKAFVELFVPVGDWEGLHKKLTEEGVREEVSWYASNAKGDFLSSARGEEEEGSTNAVTWGAFPGKEIITPTIIEEVSFRAWAEEAFGIWGEWGRVYSGERGKESKKVIEECTEGVWLVNIIHHGYVDGEGLWRLLLD</t>
  </si>
  <si>
    <t>&gt;8133_g</t>
  </si>
  <si>
    <t>MARVNRFAFLAIALAFHLVYIFSIFDIYFVSPIVSGMHEFQAERPAGVEAPAKRLVLFVGDGLRADKTFQSFPEPYPKSEEDLAPRPLAPFLRSRVLEHGTFGVSHTRVPTESRPGHVALIAGLYEDVSAVTTGWKLNPVNFDSVFNRSHHTWSWGSPDILPMFELGAEPGRVDSYTYSAEFEDFSQEAHHLDLWVFDKVKSLFAEAAKNSTLDTALRQDKVVFFLHLLGLDTNGHGKRPYSKEYLNNIKVVDEGVKEITKLVEDFYNDGKTSFVFTADHGMSDWGSHGDGHPDNTRTPLITWGSGVAKPLKFPGQVAPGHDKLSSDWGVDHIQRHDVAQADVAALMAYLLGLAFPVNSVGELPLSYLSGDIAAKSEGLLANARGILDQYRIKEEQKKAIELRYRPYKVLGDAEHSVQHKFSVIRNLIDQDHHQEAIQETMSLIEVGLQGLRYLQTYDWLFLRALITIGYLGWIAFALTTVVDLHVLHGQTKTSRTLFGSVFFSSVLVLLFSSFIISKSPITYYAYAVFPVAFWEEVYARRNALVEGRKVLFSHISSPISRIALVFKTVLGLCLIESLALGYTHREIFSVLFIAAIFWPFFYGKTFLQANKVLVGTWMGSCLTMSSFTLLPAMKVEDVNLIMLGGSLMVILGLLYLAFEKRLLAPVVLDEVKTIPSNNTLSRLLVGVQVGFVMLAILVTRSSVLSLQAKKGLPWGNQVVGWITLVLPLFMPFMHRLQSNRHYLHRLMVVFLTFAPIFVLLTISYEGLFYVVFCITLITWVRLEHTVSDFAGSKSKASINGNGVASNSQSSSGFRSLELSDARIALFFLTLLQSAFFSTGNVASISAFSLESVSRLLPIFDPFSQGALLILKLIIPFALISANLGILNKRLGVAPSALFMMVIAISDFLTLHFFWVVKDEGSWLEIGSTISHFFIASLLCMFVASLEGVSDALISGVEVDDQKQSSRIDGNGTGVINKVSNGNGIKGLPRKPVANGQKSL</t>
  </si>
  <si>
    <t>&gt;1588_g</t>
  </si>
  <si>
    <t>MKRALRVFWPFAKRKWCCGICLFELGLGIRPLKIDIAGSHGAQSVFWTSDFHEISYADLVRSSQRGCESCMKIIEAFNTFRSNFVMARWWPGMPMERPRLTLEETNQVFELCVSPENYSKTNSSLHPCICIGKKLPRSTRDPTSLDQAARWLAACQKDHEQCRAQDESFYPTRLLCLNDKDQHIIRLVENEALCTTYAALSHRWSKETQQVRLESGNIAQRRQDGIRLGEFPPMMQDAISVLRRIGIIYVWIDCMCIIQDDKEDWRREAATMASIYANAELVLAATWCTGSGQSLFGGNSENSSTAVDIRDVNGAPVFLRPVWSHYTARETEEGLLAEAEWPLLTRAWVYQEQLLSRRILSFTRHELSWECNESLDCECNWYRPRDNSTLPLVSHYKQPTSSKAWSQIISEYSRRNLTFKSDTLPAIAGIAKSFGKQRPSAGKYLCGLWEGELEDCFFWYLTESPKARPDTGRMPSWSWASVTGNVTCWTASLEGIEFLGSDVVYQGDVYMGSIEVAKITLCGSVAPATIYHGQQWTDMHSSAIFITNEDTNIDASGDIGFGLKVGDQFSTFQPDFPLDDSLNQFTYVASGSQVLCLTFGQTTTSRNDPELDREEKWLSACCLILRCVDEDQNLYERVGACLGSHAGSRLDLEKTLNMSRRKQLMVV</t>
  </si>
  <si>
    <t>&gt;3483_g</t>
  </si>
  <si>
    <t>MGNLYTTESSRLYLQPLSVEKHLEVYHAQLANPAIARWSHRPPSTSLLESQTLMESRLWSKAHPYMENYAILLKNTPEEEGHEKNTSSANERVKLRMIGSIGIPRLSGDGKSAEVGYGILPSYWGKGYATEALSLFTAYYWNSDRPVQTETIQAVVEPENTASMRVLSKAGFKRGELNEKAYEVDDLEGGGKRWVRAYPFYLERRAASEALE</t>
  </si>
  <si>
    <t>&gt;8350_g</t>
  </si>
  <si>
    <t>MRQHRQRNAHTADTNLPDSSKLATSPPYYAISMNGHFPAFPQTRPKLAMPQLNARLNSSTNHPAQLRHPPKSVENLPDLLKSENMAPEQCSSTRLPTSLNPLRSNIQMPPKSLFPVVPPRSTVIALAQEGASIPPLPFPVLAETRIVPLGPRRLSRRRILLSKLKTPFENKQPHSSVTSSRSVSPPGVTPPSSSDNGRVLLARDPSAKLDVVSVAPPKIKRSLADSPETIALLPSGTASGKLSCRPQISRPSTPYPDCKLTSRPGAHGSNPRHLAVADSWELQYKREHSKVRHLERSLESTTKKLANAMAELDSLRATLRRERGVTQNSGYRGNGGASRVEDMTEQRVAKAVVLIRVQGPPTQIYISATRKGKLATSRLPACPTALTAGQRARDVSQPLPRPGPHSLSAMISGQAPPPRRRRERPEFAIPFEVAKRAVARKSYTSQQELSATNFF</t>
  </si>
  <si>
    <t>&gt;1519_g</t>
  </si>
  <si>
    <t>MSHQYKLFDKLLLAELTDPNIELFFQKVPLAAFHPFQRLPIEIRFKIWHLIRPRIIDAHIVGDHHLKGFKPPPATFSINQESRNETRKHYVDTTNMIFSKECPEVLIESLYFATNGAFFDPLVDTLRFRNTTFQGLVFLSSVA</t>
  </si>
  <si>
    <t>&gt;12485_g</t>
  </si>
  <si>
    <t>MLSSPLNPAFLAAALLSAESLAGLVPVHPSDLEVFPVLHERSSVKTIGDFSLVTSHENDTLLNLGYSNTIDTVGETAHLEVICVDCRTWGNAVITNSGVTKSTDVIGSIINFFKNPVDAIVDAFNMDVTVDFTGVGGHFEFDISASDTVSYSVPIYTSDLPVGVAVSEDVSVGLVLIIDLVLSLSAAIELDAGFEFSFPDGAYITVDPLGGDILSSSFTGGVTNNLPVTVTSGSATFQAALRVRVQAGTTVEVFGTGFDFEMGVTADLIEYSATLSTTDACELSITEYLDVNIGAFAHVVAEINYSSFGIAPAEVTTVLSLPLPSLCITRGAGSTITATAVHMTSATALPASPSITSVSQTLATSAGSSKSASGTTVLSVAITSSPVTSSTAAPTADSTPSDSASGIFFESTSSIASASWTTISVSPSSNFTVPSAIASTGSSEDVTTLKSTLSLTSTVVSLPTAGSSSNSSGYSNGTITASGSLTTATVFSTTIFTVTSCSSTVLHCPASAQAEVVITSTIALYTTICPIAEALSSTFPTVVPTASVGELAVPSATSAVALATNTVIATPQSLMPLATPIVSVIYTPTFVIPTYIMPTATSFSVPYPNWNSTQATSAATAAGVLTASPIAAEAVVSTSVVKAAGVSSASSSVGVVVVATTVQVKAIGAASATGAAVCTGCSHANGTSPAATAVPTQFLSGASKVSGMDWMVAALVGFMGIVMM</t>
  </si>
  <si>
    <t>&gt;4284_g</t>
  </si>
  <si>
    <t>MRLSQTPSSLLSLVFALLSNIDTAEATPYPKDVLHDLFGFGFLQDRSCNSYCGADNQYCCTAGQACYTNTANVAYCSASGGAVATGGGYAVYTTTYTETDLVLRTSTYSSWWTAAAETTPVYVAPTSTEAAPAICTTSLGESSCGTICCAENQRCAVANSCTAYTSTFYASSIPTSSYSAPLRPTSGVTSGGVSTATSTVSATTTAPFIAPATASGSSLPIVSSSASKGLSAGAIAGIVIGVIAGIIILILICFCCIVKAGLDGLLAIFGLGKKKRRSTERVEVIEERYSHHGSGTASRRDQHSGWFGGGGSSRPAPPPKKKSSGLGGLGMVGAGLLGLAAVLGLKRKSDRKEKPPLRSDISSSYYTDSFTGTSASSASSDERRTRRTTETRQTSRHTSRR</t>
  </si>
  <si>
    <t>&gt;1464_g</t>
  </si>
  <si>
    <t>MAGGKGKSGGKSSGGKSGADHGKKQQSHSSKAGLQFPCGRVKRFLKNNTQNKMRVGAKAAVYVTAVLEYLTAEVLELAGNAAKDLKVKRITPRHLQLAIRGDEELDTLIRATIAFGGVLPHINRALLLKVEQKKKALKAGEV</t>
  </si>
  <si>
    <t>&gt;4582_g</t>
  </si>
  <si>
    <t>MSDHDLKAIITKLRTSRSYEEAQSFLSTAKLTLLKAHALTPSSSTPQSTLLLAREIFEGGALLSIRAQDAESFKKYVHLLTPFYDLLPSSTPKPSTDKNKIIGLYLLLLLTEGHYAEFHTELEGLEMRLGKDGGKVEDDKFLGYPIRLERWLMEGSYDLVWKAMASREVPCGEYAVFNEVLTDQIRREIALCSETAYPSLPISSTKNLLFLDSEGAVVAYAQQRGWVVKDGRIYFPNQNLKSNSEVAGNEKELSQTAIENTLGYARELETIV</t>
  </si>
  <si>
    <t>&gt;9708_g</t>
  </si>
  <si>
    <t>MAVQSPQPMLETLPPAPTPPGKTQAYDHKHSSAPVVRQPPWVTFNDTYTLPNPLYGLYTVRAKFLVEHPECILKHEHRLVKAYVREAEKTKRLEILGGKVACGDMAIFTFALCCIVALVLAIAVGGTSGQLKGGAKLWVIG</t>
  </si>
  <si>
    <t>&gt;10334_g</t>
  </si>
  <si>
    <t>MSTFGEYFRVTTYGESHCRSVGCIVDGVPPGMELTEDDIQPQMTRRRPGQSALSTPRNEQDVVEIQSGTEFGITLGTPIAMVVKNKDQRPKDYGNSTMDLYPRPSHADWTYLEKYGVKASSGGGRSSARETIGRVAASAIAEKYLKLAYGIEIVAFVSSVGNLHIFPPTAAQPTYSTNPAFLSLIETITREKVDEFAPVRCPDATVVAKMAEKIAEYRDASDSIGGTVTCVIRNVPSGLGEPCFDRMEAMLAHAMLSIPATKGFEIGSGFGGCEIAGSVHNDPFVVAPEVALESGATQNGIPRSKLTTKTNNSGGIQGGITNGAPIYFRVGFKPPATIGLAQHTSTYDGEEEGTLEAKGRHDPCVVPRAVPIVEAMAALVVIDALLAQQSRIMSRRMLPPLKQTVAVKKDAVVGNVQGA</t>
  </si>
  <si>
    <t>&gt;12491_g</t>
  </si>
  <si>
    <t>MDSSKKHPNDYSHEEWESRRSQIDRLYMKDKRPLREVMQILAADGFDATEKQYKDRFAKWNMVKNIKKEDAIWIDQKRQKRKLDEGKETIFEFNGHPVKQANIKRHKIRARIADSALIPDEVPATPEGIKYCTPKNDAKSPVVISSPLSTPAPLIGGSGSGSHNSSTPIMSQHFFPQPSTFNNTQSQPFQLEITPPAVLPMLPFNSASSFNDGMNDFQGFSSTMSQFFPAEPILNCNSGNAFDRPFPSEIHLFTQQSDQSIFSSNSHYFYGDSIGQHQLLSEITMENFNVGGSLNGSLSNPGSTSLEDQDPTLFSESLNMIQDRSSPNNHQHLGQANTPEWLDNGPNMSKMRPAPTQMELSSSNTNEAENLCDGTTVSNRRLSLESGDQNHMISNYKQQNSSSYISSISFKNLDIHPGSPLSLEATLEKITAPLTIMKPLLVNLIPQLKNKFNIELSEVESEWLWSEFKMLLASGCEASALSLKREIAGDQNGEESSSSILPPTSAIYVPKFQETEDNARTNSSLSQSRDRTVMRNVILRLRAGALTFTCQHWPLSTYENSGSLPSSSSVQISFCPNPVISQTGLSFKFTQVFEDNMKPKICRDITTFNVVDPLKSPLVKAMQEGNLLEARNAIASRKSSPFDRLPNGSIMLFEAISHDSYEMIELIVQEGAPLNPEYTWPFHAFRGLWFRFIFQITHYRTLDINVAIKSSNLLLQSSDCIERGDFLFLSTLPFRRDIRSPCFQPTTHAKILDYFLTIGCGIEDIYANDSDLLETTAFEYYPYTIFFLQYLISKGANFNTGNPTHRSALHLALCGYLVAEARWPILIRRLQISEYGFEFDEEEAKEVEEFEELEEEKQVEEAEEEEEEDEKEEEENHVLDQIALFLVMQKSKRKETRSLSAGLRDEIRVPKEMRHRLQLQFRFLLLRDKAEEREDTLMIYQEILQFLTQLEEEDEGEVNNEREVEIEELSLPNGFGGEVRVPKKLRHALQQRLRVLLQAGCDPSTLDERGRSAADYAQILGLREEQRMLLDHEISAKLQAGGRG</t>
  </si>
  <si>
    <t>&gt;8575_g</t>
  </si>
  <si>
    <t>MQQQTVAVIGAGSSGLSMLKTLREDGFKVTCYERRSQVGGLWAYTDDKSMTTALPSTSANISKYTCGMSDFPIPDKYPHYLSQAEFQEYIESYASRFDMHKDIILNSLVKKVSRNQEDSKWQLDLVIDGESRVERYDKVAFCHGYQTKAKMPDFEGAEKFKGAIIHTQQFRMSDEFKGKRVVVVGISSTASDVIAALLPVASKVYMSHRRGALIVPKFRKGFPPDLMATWRRRQITAFLQRTFPNFSRWLLDKIVDLMIKKTWRDLDPAWGLAPAPSLTLSPRALSAHIIPALKDGSLSSLPGLKRFIGPNSIEFTDGTVLDDIDAVICATGYGADFDAAPFLEKSRPSNYGGPDFVRLWMNLFPPKYADSMVLLCYSALGKNNGFSFSDVTSMAVSNVWRGVHQIPAVEEMEKQIDNHHKWVASKWRLDNNMDTSMVKTWEYQSFLHKAAGTGMENLGWGWKGWKFWFQDPKMSYLMNNGVETAHAFRYFSTGKRRVWPGARDAIIHMNELVKEFPIKEEKKME</t>
  </si>
  <si>
    <t>&gt;8506_g</t>
  </si>
  <si>
    <t>MIKSTQIARLDGLMLCASSDDEQTESSLHEIKNQIKQVLRRLNRNSEPQASIECGQYNLHYSIADDIVYLCICERSYPRKLAFTYLSDITAEFTQSFPLTQIHSPSQRPYAFMEFDNFISKTKSTYSDTRATQNLDKLNDELRDVTKVMTKNIEDLLYRGDSLERMGEVSSRLREDSKKYRQAAVRINWELLLKQYGPFAGAGAIFLFLIWWMFF</t>
  </si>
  <si>
    <t>&gt;3505_g</t>
  </si>
  <si>
    <t>MSSVKTALPDPAIFQFLPSNEPATLPPPIPGSILSAPPFSIPTSIYHAALDMRVPVTIGAVYAASVTILNAYNQSNGNKPWKISKTKAFFWFVVAHNVFLAVYSGWTFQGLVRAVYRTVSAGSGGIAGTVDSLCKVHGEAGLGNAIAYNSTVSKWSSENPSTTSILLSATGTPSSTGQGRLWNEGLAFYGWIFYVSKFYEVVDTAIIIAKGKRSSTLQTYHHAGAMVCMWSGIRYMSPPIWLWVAYNSGIHTMMYTYYTLTALSVPIPQVLKKSLTTMQIIQFLVGASYAALHSFIAYTIPIKLPSQKGSPAALKHHTEYQTVPCINTSGETFAIWFNVLYLTPLTVLFIRFFVKSYFRSPKGGKGLVKED</t>
  </si>
  <si>
    <t>&gt;5520_g</t>
  </si>
  <si>
    <t>MLSRSLPPINVVNAQYAERIASVLAKAFAGDGLNRAAILTLDSLPNDAVIPTDRWGRHLLPSIEKKAASGAFLVEAGNWAAVALWVPPTVKYPPPDLGGLSAPLIEYFHKFSEAKSGT</t>
  </si>
  <si>
    <t>&gt;5295_g</t>
  </si>
  <si>
    <t>MFSALLDRMGATPRSSVPAEETRASPSSSLLSAITVDDPSNAQSASSTPPTSIGDSASVSSSSLKPDNAEPEPADEADPSRRSFRSRSSVITYNIKQLTGTAIHTPRKYVKGPKGPPARRRRTIAVDHLGDTSNDTLIVLAPEADVPARRRTIAVDNLENIINDTYSEVFTPEAQKPEADTPEAPSTAVIKNILEKDADTHEHTETEEELDHSSRRETRRRTNVTTYNVKLLSGTANRTPKKFVKGPKGPGRRRKTISGDGSASGPSSNNIADDDDASGSQESARVLPRTKSLRKFSQHIDLNRRKSVPAGGKVSRPSKSLSVLGKRNWKQFEGGLVKAKRELRNLADTPEFAKIDTKPVIHEVWSNGKLVTEDHLKKKQKKIEPAAVKPKPAPVVLEAAEKLVEEKKGEGKKDKKVWLSKGLYAGQENQIFGWFDNQIGEKGVVAPFKPNKTLPLPMWHGRKLLTDGKDFKLPFDVCSPLPPGQPKPDEWRKTSSNRFVGEASLLWKKSGLFDSFSSKCICTPEGGCDEDCQNKIMLYECDDTNCGAGRDRCSNRAFATLQERRKAGGKYRIGVEVIKTADRGYGVRSNRCFEPNQIIVEYTGEIITEDECDRRMNEDYKNNECYYLMRFEQGMVLDATKGSIARFVNHSCKPNCKMVKWIVGGKPRMALFAGDNPIMTGEELTYDYNFDPFSAKNVQECRCGNDNCRGVLGPKPKDVKPVKDTIKDAVKAGVKAGKRKLKALLGGDEDSEGAPSPKKRKIKATKSLKRSASSASLKMATGAAKAVKKSFATHFGNKRNPLSHGAMHREFLVKKTTKASTLKTYGRGTTKVSRKSSSTVITADSGPLRSKRSTSLVGKSVRKTVVRSVRGTKAGAKKGTKTGTKKGTKKGIRHTTPSTIRVISKAELEDDASEDVGDSDDSYVEDEE</t>
  </si>
  <si>
    <t>&gt;1278_g</t>
  </si>
  <si>
    <t>MKFFIFSLFLGVLALVGAENSCLKACHKIHTLFPTQLSFPSDPAYELYTLDTVGEKGYWSRRAGELQAACRFLPADVGEVKVVVGVVVEEDCGFAVRSGGHMQWAGGSNLQGGVVVDLSEMRGVSVIDWPGEGEKVAVVGTGARWVDVYRVLDGLGLAVAGGRVSMVGVGGFLLGGGISFFAAEGGFGCDNVLGYEVVLGNGTIVEASHDRNRDLFMALKGGNNNFGIVTQFTMKTFDVKQGVWGGVLVHPVSTSDVQIEALYHFSESINSETDLQTSVFQFHYDNPSQSISYVANSIANTAGIANLPLLENFTSIPNPLVNTLRLTTLTDITTELGGEEAYGHRQLMAEITFKNDIEMMKLSKQIFDTGMTGFGTVKGFQKFWIYQPVQRKVMEASEKSGGNMLGLKSKDGNLVWATMVVSWDDEAFDEAIEGRAQDVVDAIKQVAERRGVYHPFVYLNYALPTQDPISSYGEESVKVMRDVSLKYDFDQVFQRLVKGGFKLFRGSCDEDREREGHQEL</t>
  </si>
  <si>
    <t>&gt;3586_g</t>
  </si>
  <si>
    <t>MTLNLADPRLLEPLDSTHSEYGPHARVSPTSVKAPPPGSDMFGIPASLRCTSREKADQGRKQMRVPRHPTIPIDCAHHLIAASLMRATAALRVGAKVTPATSSSLPQRSSTAYQTYRTRSMVTDEYLKGVRNQIIQALFHRSEIPWLTLPNNKLKHIHCIVRFLADTIHDLRSGPKKFTTLI</t>
  </si>
  <si>
    <t>&gt;119_g</t>
  </si>
  <si>
    <t>MGVPALFRWLSQKYPKIVSNVIEEFPREIDGVEIPVDARGPNPNGEEFDNLYLDMNGIVHPCSHPEDRPAPKDEEEMMMAIFAYTDRVVNMVRPRKLLLIAIDGVAPRAKMNQQRSRRFRSAQEAKEKADDKAELLKMLKSQGGHIEEEEIKKAWDSNEITPGTPFMDILAASLRYWIAYKLNTDPAWAKMKVIISDSTVPGEGEHKIMEFIRSQRSSPEHDPNTRHVIYGLDADLIMLGLGTHEPHFRVLREDVFAQDSKPRTCHLCGQAGHEARECTGEVKVKDGEFDEKKSAPSLKPFIWLHVSILREYLEAELYVPDQPFRFDLERAIDDWVFMCFFVGNDFLPHLPSLEIRENGIDTLIAIWRDNMPYMGGYLTKDGHVDLERAQFILDGLAKQEDAIFRRRKQTEDRREANFKRRKLEGGRGGRGGRGGRGGGFQDSPSSGRQNNKPHHNDAPTGLPLFAPGNITKEAITMTHDMVVNRGAIHKANMANKSAAAALKSQLSGKPPTEEPSETSEIPEVVNKDATVESPASALGKRKADILEDDDSSTPGRTTPQPGTPGTPSDEPPVDKVRLWDEGYADRYYEAKFGVSPTDIEFRHKVANAYVEGLAWVLLYYFQGCPSWDWYYPYHYAPFAADFDNIKDLKISFEKGRIFRPFEQLMGVLPAASRQAIPEVFHDLMTNPESEIIDFYPEDFVVDLNGKKFAWQGVALLPFIDSQRLLDAMAKKYPLLSPEVAARNGLGKDVLLVAEAHEELYEDIATNFYSRKEGPLSLKLNPRHTQGLFGNVMKNESHIPHGSLTFPLERGGMPSLDEDRSISVHYEMPKSTHVHKSMLLRGVQFGKPALTPGDIEMTKRKASSSGRAHGGVPLNGDGRARNSFNYAPSNQHSQQNYQQSRGPQNGYNNNYPGWQPPPPGRAGFAQGPPPPPPGVYGSYAPGQRQPPPNNYGGQGAPGYGGSYDNRRGGDSYRGNSYRGQRGGGDSYRGRRY</t>
  </si>
  <si>
    <t>&gt;1671_g</t>
  </si>
  <si>
    <t>MSSMQTVFRLTSRNGFDGLQAFQEPVPEVCNHELLIKVRSVALNYRDIAIATSTYPLPVKDQVIPCSDMAGEVVQVGALVNGFSVGDSVLAPINPSLLYGTLKDASDTFGGPQDGVLREYIAIEAHAIIKLPKSSQSFSQWAAAVTTGSTVWNAFYGNTPLKPGETVLLLGTGGVSLTALIFAKAAGAITIITSSSDEKLQYVKSKFGADHTINYKTNPNWAAEVQRITNGQGADHILEVTGASTMPQSLDSVAYGGLISVIGFLATVSQDEMPNVTMLALLKACVIRGILGGSKQQLEEVVRFIGRHELQMPVDKTFGFNRDEIIAAFKYVASGQHIGKVCITLH</t>
  </si>
  <si>
    <t>&gt;135_g</t>
  </si>
  <si>
    <t>MWAKLMYTKALNGYTKAIGPDDSRSKRLRERLLALDSAIQNNTLQGEQEPPVKLPEGSRSDDGGHPTKAKRHKLLQWLCNDRYS</t>
  </si>
  <si>
    <t>&gt;651_g</t>
  </si>
  <si>
    <t>MSYGRPLPSHLRQASISGSSSLNGQSPVLLARINEKKAELENLKQLRDLSAGLAGQMQMLEEKLATLSDGTEAVAMVLGNWNNVLQAIRMASLKLPKPKDSEGPEEDNSQKKDGSEHPLPQTLVRIPTEHAPLLQQASTGGASSAE</t>
  </si>
  <si>
    <t>&gt;10855_g</t>
  </si>
  <si>
    <t>MCILYTNLYTCTHKRDIELFPCSSESSFEKSSKHENQTVPFPLFSSSSTTVPHTFTTHLQKPPFKCRDCRLSSIKSWRNIEDRFIKPPPIIDEEGIKDREVREECRIWGEELEKRKRQGELESRKKEDGWTGGWGRGFENCHSRSDAIWASESGVEGDLISLSPLKIPSSPHISPSTPLLSPSSTFASSSSSSHPRTKVTNDTFKIPASKRVESRIILGEDENGFRFPPISRQREILEKYSEKGIYFRDSSSAKTETFEPFSFKTSSGKNEAPKTFNWDPPPHKTDSSQSITSSSIKLHQQTRTSKSTSKLPTPIFSFSFGPKKKEVSGFKTTTATTMGEENEKSISNGKKRVRACALSLLTMDKLKQLEVLEDGEEVKEKPMDLSEDQILGGDMQVIPAENQNRLRKKISKIWRGDDRGGSTSVDITDTKNEPGGLDLEDNSFGISFGSQQEIGKKDDTPRKKKTGSGIACDRMGDKGIGLEKDPRKKLFGFGEGGWGSGRKNGAKKGAVFDDMSSDGEEVTGKNMGFGLGLGLGVEVAESRVL</t>
  </si>
  <si>
    <t>&gt;1668_g</t>
  </si>
  <si>
    <t>MADEKGQSGFESSDNDQNVIGWDGPDDPKNPLNWPASIRYGHVVLVSVITLAVNLASTMFAPGAAQLMSEFHSTNETVGTLTVSIYLLGFALGPLIVAPLSELYGRLILYHVCNTLFLAFTIGCALSTNVGMFLAFRFISGCVASAPLTIGGGTVADLIPQEKRGAAMAVFAMGPLLGPVIGPVAGGFVTQNIGWRWVFWILAILSGVLALISFVCMRETYATVLLDRKTKLLCKQTGNLSLVSKLDSGLSPKALFVTSLLRPMKLLLFSPIVSLLSIFCALCFGLVFLLFVTFPTVFEGQYGFSTSMSGLAYLGLGVGMMLGVMLFSVMSDKIMKKLTAKGDGEMKPEYRLPLMVYLTPVLPVGFFWYGWTAYYKVQWMAPIMGTFVIGVGSLFVIMPSQIYLVDAFGPFAASALAANTLLRSLFGTFLPLAGPKMYASLGLGWGNSLLGFLALAFAPVPLLFWKYGEVVRKRFPVKL</t>
  </si>
  <si>
    <t>&gt;12505_g</t>
  </si>
  <si>
    <t>MAVEPSRPLLLSQNRKIRHLQGIYIRNLTLLRPRGRTIDDGGLNKTPQKLEALREPQLHHAHSSGALRAPNLRRASANWAGTTPDFRQKKLEDVIDSRMADTFFTLHCEGQNDPIYISEVVEKAMNPTFRFFDLSGFGPTITRRDTLTVRVWVKRHDFVPLIEEEVNLQSLQFIGALEDHSFPPNCILFHLIDGIYTIDLASKPPRPKDAPSLPTSSYNALMRLSNLDDSIQDALATREELAAQINAILSSTAVDESLQAKEGASLASRYVSSERKLLKSSIRRRAELKASILARNKAIQAGKDMQARALEDINDAQEKLSSCRTLLTNTTSEIHGQRRRICEELLEIFPIEPTTHPLLFTICGLALPNSNFDDVDEEVVSAALGYVARIVDMLQYYLSISLPYPISPYNSRSVIQDNISILADNQRVFPLYMKGTARFRFDYGVFLLNKDIECLAESQGLKVMDIRQTLPNLKYLLYVCSAGNSELPARKRGGIRGLLTGRGMELGIESRRGSTSSSVNAGQGDLARRALESAVEIKGKTDGTRNGNGNGNGNGNGVRDAHKHVMDLPFGGKRDRMKYVGNVAFRVPVLMYELICLIETQPYVDLLLVEFEVCVCKKMLVAQRMPGKEKPHS</t>
  </si>
  <si>
    <t>&gt;7759_g</t>
  </si>
  <si>
    <t>MAHLKTPGLDSLEHVQTAIAAARSHQTVPTCQIPQLIGLTHILDLVCAIRQGTHAVMVDKLKAVQVMMDESLKDPTWGVWDDVIAVPIVRSPKSSDVVSRDTRTILGIGNDGGDNLMLSFLCKKDAYSITYLLSGIVLLHKYDPKDSRDHNEHKDERQKGLVYLQAGLESVEETRKSKSSTGLLSDLVNKRQWREQMKCIFRLHMAFGWAGISDWNHMRQCIEELETSVQRFEKGLTRPFDFLFLFLKGVYYQGSGDLDAALRIFRDPKLKATRVKSSSLSSEEQVERDISLLAAISTLWILQEEGRLDLAKNSQLIEELQPLCAKHPNKDIETAFNLAVACFKTDPPAPVFRIKNCLRAALNGALITANTHFLCITLSVMFSSFFSGVVGEQAVKSAQAAVVQAGKTRNVLWMSVTNGLLGECYDVQGKREEAQYATDQAEILAQKAMPSQ</t>
  </si>
  <si>
    <t>&gt;12507_g</t>
  </si>
  <si>
    <t>RVDYII</t>
  </si>
  <si>
    <t>&gt;9063_g</t>
  </si>
  <si>
    <t>MSKQLREPPPSLFLGPPSQNASHVSLPGVGPVPQPPNPSSLNPPKAPLMRQRSLLGPSRATVDGPDDVPPMPVLPRTAALPRQQQEAEGRKQADRTDALWAEMQSTLEEVELSAVNGTHVFGPDHSKALDALRVAQIELAQAWARSEADDAVETAEKESKALSGTKGVTLGSEGKSLLDTMGSTVRSGSDNRPGSSGHAPGMAERMGSRLEAETDADILLARKRREANDRYFQRVNEGVLDVVAKLEEVSNAMRAVEQESRDIWADNESAGTSIHG</t>
  </si>
  <si>
    <t>&gt;8054_g</t>
  </si>
  <si>
    <t>MSYWIVLHLWDFITIAIIIISLNPQLTVTASKKEETSPKPVLLVLSITSIASLGRTLEQHWSYASLNLPKLQRISYTLCNRRDHFSNRAYCVFDGLSGMEFSPLTQLKKIQRIRNRQETIGYHPIDVRDELAALSNGSQALALKIGTRGLLQTLKWEAFSLYPKLEENKVVVESKCAGLNFRDIVGTMGIVDTETLGVEGAGRIVRAGSAVTNLKGGDRVMYFANRSNCLATHVSIEALLYSKIPYSLSFEETATIPVVYSRVIQAVIEMGQITTGQSILIHSACGGIELAALQVCQNVFQADDQNFFSELEAQDCVVHHYAGSVAMLCDVEKTVKLATNPIRGANQLSMGLRDGNFQDMSHEDWEAAILPKVEGTWNLHHALPKDLDFFVLTSSLSGSFGNFGQANYAAANTFLDSFVKYRHSQHLSASVLDIGAIGDIGILTQKCDIKTDMESAGWYFLQEPAILDAIHWAITKSPVDMEHHATDPEIIQDKKLATGLKCTLPFSDPSNRRALNTDARMGIYHNLESSNTTDTTTAANQMQSYISSIRADKSVLRSSEFQDLIIREIGTQIYTSMMRPVEDMEPSQSLTFLGVDSIVTIEIRNWLNGSLAGLEASTMEILNAETIQGLGVLVLEKLKAKFGSARGD</t>
  </si>
  <si>
    <t>&gt;10504_g</t>
  </si>
  <si>
    <t>MESNTLVMNRMVSSNPYDFIDTDWISQRINERATVRRSKLASYFDGFMEFSGQPPPLSRSPSPDLGISSWQADPLNTQTRNSSSLANPRDEKWGGKGTPRNPPTRRSTTESDSDPGYPLHTKRRRYMTPLPQQKNEHRAHLRKSKQASQRMDGKATETLSLHAMKTRSKSRGKVPTHGSSRSLSKLRSRRRKVS</t>
  </si>
  <si>
    <t>&gt;8372_g</t>
  </si>
  <si>
    <t>MPIPIIASALWDGLPDIDFWNVFMAVAVITVLGLIKWFSVGASNTSERKMHGKVIMITGGTSGIGAATALSLAQRGAQLILLTRQEPTDIFLADYVDDLRRKSGNEMIYAEQVDLSSLHSIRQFATKWIDNAPARRLDMIILCAATLTAPGKPRVVTREGLEESWMVNYLANFHLLSILSPAIRAQPPDRDVRIIFTICSSYIRSDAIGDGNIAMKKKDWSPAKAYARSKLALSIFGQAFQKHLDAFKRPDGAPTNARVIFVDPGYCRTPGMRRWFSRGTLWGLGLYLVLWQNVWLLLKSSEGGAQSMLYASMEATFGRGPGGKFVKECRELGFARNDVKDEKVAKKLWEGSEKLIERVEREEAVRRALEKKEKEELKKNQAPKEKGTATENADAAASGLGNKKSKSRRQKKAAK</t>
  </si>
  <si>
    <t>&gt;9601_g</t>
  </si>
  <si>
    <t>MASSEPATSPAVSPLTRRAFHGSCHCGHIRYVAYLTLPNNSIHPPSKPPGTCDIYKCNCVTCRKMGLFHIRPLNPPLDFQLISPLNPTTGGLVDYTCFKKRNHWWFCPTCGVRCFGFTGEGEVRVEKVDGKEIEVWGFKAKEWEEAPYKYLTVNAITLEPGQEGLDLKEWTEKGWIRYLDLNGRLDQIGVPNPGGMY</t>
  </si>
  <si>
    <t>&gt;6979_g</t>
  </si>
  <si>
    <t>MPSGPPHAPPVILEEAIETCVPAIPGRIGSDLSFVDGFEDTMSVMFPLMTVTGFQADNNDRLYPLISDVIALHITAFSVEGFINKVLRHQEDAIDLIAMLHFQKGVGLLRHRLLGDDDEIKVSDSTMGVVLKLAGVAHFDGDDNAARHHAKGLRKMVDLRGGLDVFKGCIFLTEMLRYDLGVSLLHGSSPIFYYPHETVIQYPGELTAVPNNEMHSQNNNGLIQQLDDNLAAAYQVVQRFCLMVNLRIPAKQSINLEIIHETLTSVMYRLLHTSFAAESINKAVQLGLLAFSYHLFIQWQDIKLPNRHFLKIYQECIQSIEIINSVSPQLMLWLLMTGAISLFDISNEAWLRKYLLEYINRCQVKTWKEVQDTLESFMWIAVLDGQLGEQIYNKL</t>
  </si>
  <si>
    <t>&gt;2147_g</t>
  </si>
  <si>
    <t>MTMEAKTMGLNAHDPLHFSRWVKTTHPEFDGVRYPPRSLYGEYLTLLFDAALQEADDQGLRLETISCELVRISSSSNEFKLLDSRGVTIAVDKVVLAEQEGIQDWSNFLVRKDPLQQLSIDIQNAENGTASWRLLLDSAVSIFERYWNSLPQHDQIFFMKNWSSI</t>
  </si>
  <si>
    <t>&gt;3233_g</t>
  </si>
  <si>
    <t>MHDLRRQALESKKTVSKKAQSRVSSRASSVPTSRNQSRNGSDDEDNNLSDSTNFSVNSIDNILNADELADAAEEEEATGSWRIDLVDRTEEIINRKGSTVQGRETALTYYVHILMHHYTLEELQHKTSELYPEFLKSIKAEDSEKETCLALRAVVLTLVTVPSETVYEAVSQTLKSAYISSESDVVRATAIHSLSAAAMYGGASDSEIEDVIDEFLEIIESDGASVGADDSGAVVTAACEAWGFLATMVDDLEDKVDPAMEAFMEQLESSEVSVQVASGENIALLYEKSYLAGEDDESSNEGGVEEASTRSNVVNFRQQNQLEELLSKLATESSRRINKKDRKTLHVNFADILRTIEDPSRGPRYQTAIDQDTGGYYGSRMSVRIANMGSMKINRWWKLHRLQGLRRILGGGFAVHYQKNEVIFDSLPIIIMAEDEKAQRKNRTAKDKSKGRKREKSSRLQLS</t>
  </si>
  <si>
    <t>&gt;419_g</t>
  </si>
  <si>
    <t>MARFSDLPFELQTDIWTLVLPYRGGVHWVEFEGLPQPPHIINESLEWIHKLFDDKEPEWIKNNSATFSDPEYGKYYNGLTRSSPFFQDLYATVPSVYGSSKRPQQDQLTQDVLDEIAAMQRCRQLSTYTQVTTLLSTSQISRLVALDYLQKMTSIAAFPLYRGGGHMYRPRPLNTWKQQYQNIESVPEIRDALIPTICGTLDLVVFRLHNASGYPKEILKHGSYQMAPGAWNPAVIPSFDRIGIEWHPLWGTPQGRKEMCERAFTHIVMLGGRVSICSTQLYWLVDGIPRPQWDQYPPAIPTAFSRVIERWKRHVLRFWMMDQAWKDRLLTHHDLHQEFEANGRRYYVVFVLTEWTCDYSLEESFRDPDVSWDGPFPGGKDLWPEALHEPARVAWEVQRNDNLWTDPSCSYIMSWEPI</t>
  </si>
  <si>
    <t>&gt;2814_g</t>
  </si>
  <si>
    <t>MNKFPDAINLRDNLKFSVFEHAIKKDLNIQDYRGDTPLIKAVKKRQKELARRLLELSAATQLRNKENETALTLAIQKNHSQMLEILLDQNSPNHANINDGGGVKPTALYEAVEDGLYDMLQQLLKFGPNVNSEGGIYGTAVKADAMRGSSAMVGLLLDNGTNANLPCGDFSNALSGAISQGFIHLASDLNSKGGADVDAPDTQGRTSMHIAAWRGSQDALEVLLQAGGNATRLDKQGRIILHYAAMGGEYEIVEKLLTDKSLESLNSTYHGWTPENIAIFHRADEVLSIVNSSSTDAAIGADTEDPEKSMLENASKTKRWKVGSIEGEFQCYGCFQYPVRGICWRCNDCEDFNFCFKCYWTREDTHPSHAFEKIGNGPERNPELEEEEYEKEGSRRIVATSFTSSFALLDVEIPCHLCTKPIRS</t>
  </si>
  <si>
    <t>&gt;8039_g</t>
  </si>
  <si>
    <t>MALLESAFYTVLICIFTLAAYVFPLLLSGKLLGKVVDFLIGVYLGSAINKEPLKSDDLETWPLSWLTDERHFELEQEVIFKKMWLFVAHFSEFKKPGDYRSLKIAGFPVLVILGKDRQLRAFHNVCRHRAYAVTKKESGSSTVLGCKYHGWVYDTKGKLIKAPEFDKVPGFDKSINGLWQLRVKVKESLVFISIDNNSLPGKVGTTEIENFKRWRLGDMACVGRWAIEPLEADDQRNNFNWKLLGSTEMNDEKKQASWLFEILASWFNLSNRSIFLAPGTRLQQLNKNTVLIMSSVPYSADRTALSCVILSRKKQSPTTMDEWKGEVDQYVERLTLKYRDMVAEQREEINLKPLSNRSEEISELLRPYINGESRQSRSDCEIAGNRKCFTKKGRLDDDFCRQLEYKDSGHSVCAGNPDLAW</t>
  </si>
  <si>
    <t>&gt;9842_g</t>
  </si>
  <si>
    <t>MPASTNGEAKPVGFFGSSKDLLPPSMALEALKEYPESDGLDVQALLDSKVHGGLTYNDFLILPGYVGFPASEVVLEAPVTKRISLKTPFVSSPMDTVTEHEMAVQIALQGGLGVVHHNCSPDDQAEMVRKVKRYENGFILDPVVIRPTDTVADVKHLKETWGFGGFPVTESGKLGSKLVGIVTNRDIQFEEDLSKPVSSVMVTDVVTGEVGTDLHEANDILAKSKKGKLPIIDAKGNLVSMISRSDLTKNLHFPLASKLPHSKQLICAAAIGTRPEDKIRLAKLVEAGLDIVILDSSQGNSMYQIEMIKYIKQKYPGLDVIGGNVVTREQAASLIAAGVDGLRIGMGSGSACITQEVMAVGRPQAAAVYNVSSFAAKFGVPCMADGGIQNVGHIVKGLALGATTIMMGGLLAGTTESPGDTFVSREGKVVKAYRGMGSIDAMQDKKAGSGGKDSQKSNAGTARYFSEGDTVLVAQGVAGAVASRGSVTKFVPYLAAGLKHSLQDCGKKSVLDLHESVANGVTRFELRTASAQLEGGVNMESYEKKLYA</t>
  </si>
  <si>
    <t>&gt;2460_g</t>
  </si>
  <si>
    <t>MDRVLELENPPDLIPPVPDHSFIVPKPLLLHLNSTGRGRFLTHEPWALQDSQMRLPRARISHYPGLGPGFPRQRERWEDEKHGMGLSLESRAHLLEGAWRAKLIRPSKPNLKLYRWGVGVVAEDDCMRLGRPYFLMHFLDLSPRTMEMAVKTHSPTWTISPRRYLSEAFAPV</t>
  </si>
  <si>
    <t>&gt;1487_g</t>
  </si>
  <si>
    <t>MTSNPEASRAKAMKAVEAIFERYHLIVKSKNFNGFDRHVMESLTLLNASPEGTVDFELLIDDRYANVNGVMHGGAAALMFDMCTTSALGPLARPGYWEYALTFFFSFTCRPSSFRF</t>
  </si>
  <si>
    <t>&gt;2851_g</t>
  </si>
  <si>
    <t>MAFELSESLDESQFDAVVDERYQLKRGSHPLGLSVRYVPEWTPQNAFREYFQNWSSPPVDGMAESNEIGRNFKYHRKNTATEWVTSAVHPTCGRVLGFIRFLKDKGQLELTNFGASLSKQSLDLGVSSKRSNKNMAGAHGEGFKVASLVMVRKGYPVRYESSKFYWRFKFGGREKSHLYCFLTQMSENKLNRLIQADSNTQATGHRELKGHIWEDVTVRIRNISGSGRNSGEQIGFSDFEEWIKISFDLYPPSHYIRTNDGDLVFDKTFRGKIFLKSLLLGFGSRSMKELKLCYNLAKGKVNRDRERLMDADEEASVFAKIWEEAIVSDPKRVLPVYVEMLLEDDKSHWADVNMAEMKISRAIAIQIWSYLREQKFGKEHFFYHRKTADQDVRTIGLLRKQRVPLPTCLWETLRNFELIRTPREQQVYLLHSAPVAKEVFTLYASGFKRALNAVMLLHRKARYFNLVFREGDRIDLSLLLMDTKLEINDKCLDFSKGHKIFPCQLSRQVDIDHSLIEHFSCHHIILDLVIQMQEELRRHPKVEVEENLLQRASDCLQQMPLVVQAKEGERFGEIDVTWLVSTSKATFKGLDPSKKYFPMVSRDDPEAFFGLPPASIKPNSKPSSAEKIGPDDWGLYDLPSPYDPNFRARLDSEDTDPLDAHLANLGLPRMVPLHLSKLKSPAASGDFSSPIIHRGSSNNRVSLPHQESPRKQNRCEVVGTLPDEENETAQWREEINRLKKESNELNEEIRSLKNQLRDKEARVAETQALEAQLSKSEAAVNSLESQLEEANTRVEQLQEEVEWAEAAFDAQLRAANHMAVRQRASREKYNLKREGDEDLSEAPSKRAKPNRRAEKEPTELK</t>
  </si>
  <si>
    <t>&gt;3102_g</t>
  </si>
  <si>
    <t>MLSAPRRSTALPNSDGTLALYTTSEYNFTTHEHTYGTWVLETSSGGSTLWSNNSAIGEVHWLGDGGAVFWTVGEDDGTTSFWVGEASGSGDPIPAGSVPGSISGIKIVELGNGTFAMAYSGTASPNGTLYNSELAETPVSSGRMYTTVFVRHWDTYITPERNSIWYTTLSFSTCSNGTTTYTLSEPINALNGTGLESPIPPFGATDDYDISKFGIVFIAKDPTLNQVTTTKSDVYFLPLTDFTAPAPIPSPILTPDILGASDGAVFSPSGESVAFVRMKGISYESDKNRIFIVKDVTSNLTAEEFYVSEDGIGKWDRSPSQVVWSQDGETLYAVAEDFARVRLFALSSSPSSSQELPKLVFKDGGVSDVQLKGQKELLISSSSFLDSSLFFSVDPAESVTTNATTGITLIDANLKNGTRYGLSQSQISEFYYQGDGDYQVHAWIIKPSFFKENETYPLAFYVHGGPQGATEETWSTRWNMMVFAEQGYILVAFNPTGSTGFGQNLTDGIQNQWGGRPYNDLVIGWKYIEENLPYVNTSRAIALGASYGGYMMNWIQGQELGRKFKALFTHDGSFNTLSQYSSEELWFMQHDFNGTLWDNYENYERWNPAAHTANWSTPHLIVHNELDYRLPIAEGLAAFNILQARGVPSKFLSFSDEDHWVLKPENSLVWHHAVLGWLNGYVGLEGIGEPGEEVYEKTLMSGKLL</t>
  </si>
  <si>
    <t>&gt;4080_g</t>
  </si>
  <si>
    <t>MMGTTASHDSTPGASVLLSQNEVPGVVVGVSAEKPPRKKPGRKPGQGKPRSGADSAAASTDAPKIKRVRKPRDPNAPIIPRRKRKADPDGSALKNQLGGEAMTAGPAQTQVPAPVPAGFVVPSSAATLASSQIGNNEDIHRPPLSFFGTAPPPLPSQPQPSSQPPAPAPAPSQPPAVRTSGQNYDPIRSSSNSYDPVRETVVSHSPYGNPQGSPNHVQQQINRASASPSISSLVDPPNHALTSPSIAAQSFFNQQQHARLFREEPHNPVPSSNGNALVPPVAPEPGPKISSNPAPPPVTAQKPDSSAAPAPGLATISKKNGHASTANSSAAASPKPVKTKEPKNKNHELDLYPAPPPLPGSGLTGGDGTEFRAPTVILNIPMNGQVNKYVNFTQLAEKQYGWDALHPRLAAQRDRLARVAAAGAALERNGSSKDSGDEMSLDSGDEGSNVEMGGMSDGRTGTDGGVKKKPQKRKMKEDEYDKDDGFVDDSELLWEEQAAAANDGFFVYSGPLVPEGEKPHLDSRDAAPKRGRGRGRGGVGRGAGARGGGATGLNARTGLPLSGPGSRGGSTTRKPRITKADRARMEAEKVERERMGTMATVPSNYGSPAQYQSGPNIGTTPMVFN</t>
  </si>
  <si>
    <t>&gt;304_g</t>
  </si>
  <si>
    <t>MLFPSSLRAAFVAGLLTVGAADNATTSYKEIVENTNQSLLWGPYRPNLYFGVRPKIPKSLMSGLMWANVDSFETVQNNMRHTCEQGDNMRGYGWDEFDARNGGIQTIYDEANKIDITTTFIKIPGGSNGGSWAARIRGMLREDAPRDSKTSIYFYSFLEGLGSLEVENEVDPLGYKGDVVLKGDSTGLGEYRVVITGGRGHHPENTHPSYVEQPLDRTFVHSFTAPEQIIWQTKPILFKILKDHIDEYLEKYGEENPPPPEQVYSIANKPGEGNLHFIQKVFEGNFEFDIIFNSGSVGKEYFSSDLTGMIEKNTSSFFQKFIAIFDPQPPFNIEALQRFSANMFSNLLGGLGYFYGDSVVDQSYATEYEEENEGFWEEAAAARAKNIQQLVPATELYTTVPSRSFFPRGFLWDEGFHLMPIADWDLDLALEVVKSWFSLIDEDGWIGREQILGAEARSKVPQEFQTQYPHFANPPTLFFIIDEFITKFGLANGTKTLAQESNKSVYLQNPDIGVHYLKELYPKLRKHYFWFRKTQFGDLKSYDRDAFSSKEGYRWRGRTPQHLLTSGLDDYPRAQPPHPGELHVDLISWMGMMTKSLKNIASLLNYEDDVKELTTIETAILKNIDDLHWNEKEKCYCDATIDDYEENSFVCHKGYISLFPFLTGLIDPKSEKLGHILDLLGSEDELWSDFGIRSLSKKDEFYGTDENYWRGPIWMNMNYLAISQLLRYAQIPGPQQAKSESLYSRLRLNLIKTVFNSFQETGFAWEQYNPETGKGQRTQHFTGWTALVVKIMGMPDLSGGKWEVPGGKPHDEL</t>
  </si>
  <si>
    <t>&gt;12526_g</t>
  </si>
  <si>
    <t>MSHSQELSIIRPYLAWASSGQDHVVDTQTSPPNSLEKPRSQLGNDVQPGEKIHETTLNETIPAIVPAIGTGAAEFTSAGSTGEGAEAIIPVVPIVPITSSLANETTSTSTIGVGQGEASSHDFLETAAGHQAGAPQTPSIAGLSVDSSENTDDYNDDDSAIGNPSIYTTSTSVRSSVYKFVEENGRTYHKYREGKYYLPNDEASHTEQDRLDFQHHLFLLTLEGELYNAPIKDLPGGVYNVLDIATGTGIWAVEFAYQFPSANVIGTDLSPIQPEFTPPNLQFEVDDAEDEWLYSHQFDYIHGRALATCFKSHQSVINSAFTFTRPGGYFELQDCIVPFQCIDDSIHGTSLERWVSLIMEGTAKLGKDWTRVRHYKEYLEAAGFVDVVEKKYEWPVGTWAKGKKNKMLGMWYREDLMIGLQGFTMAVLTRALGMSAQEVELLLMGVRQDIKSNQIHVYIPVRVVYGRKP</t>
  </si>
  <si>
    <t>&gt;5943_g</t>
  </si>
  <si>
    <t>MLYTISTSLIVMGMVGVAPCFAEVKAAKPQMGWNSWNTFKANINQSIIEKTASALVSSGLSRAGYNYLILDEGWQAFTRDANGRQQANATRFPAGISSLSNFIHKLGLKIGLYSDAGIYDCAFYPGSYGYEDLDANTYASWGVDYLKYDNCGGFHANTVSPQERFLSMGNALKNSGRDIFYSLCQWGNQFPWFWADQLSHSYRMSGDITSSFASDKSGVCKTAYCLNTGYAGVSVLTMIRKMREISGFQNPGSWADMDMMEIGTGTMMEFEEQTHFSFWAALKSPLIIGADITTMSKTSLAILTNREIISISQDDAGVAATYLPNLSTEGSVQIWAGPLSAGSSEHVILALNYGTNATQITVPWSGIPGLQSSPKARYRVRDVWAAEELGTIEKQITLTNVSSHQTKVLIVSSA</t>
  </si>
  <si>
    <t>&gt;964_g</t>
  </si>
  <si>
    <t>MASNGHNTTKTSNLEIGFDTEKNGGQLHDLAHSRSIETEGTSIDSHSNEVTPAIKCEGNIINGTFTSNDDASSESTTGIENANKKLGLVKAPALDMVTAHRWLMDTIKGMAPEELQAYARVLEGHATAAKDMIAITTGTNEPTVFWYFDRLPIELRKIVW</t>
  </si>
  <si>
    <t>&gt;597_g</t>
  </si>
  <si>
    <t>MQCHVLRTLFVFSTVLSFATANGLDPVKNFCKRWYHQSQIKNGMLFIDGGLETFSDQGVNPVQCGTSNTPNWTGPITVGPGQSIVAVGFNSSWNWKCNISEVVITKTPPASTGNPVPEVQNGALFYGPPGDPQIYLYGGVTPSINTSFPNFQGDTTNQYTLWGFDTGTHEWTQYDIITAAPERPSYGAYADAPELGLGFYLNGIITNYSAYNTQNLGTTIVPLDGLVVLDLNNQTARNITTQADTLPGLRGGMVYVPSFGDQGILVTLAGASCKQGACSDEELTLASTNEVQIFDVASADTASPSWYTQPTTGTAPSPRVDFCVVLVSAPDNSSHNIYFYGGYNPNNGTSFDEIWVLTLPSFAWIKTFQGTSPRFGHTCHVVQDQLITVGGLDYTNITDNCDWEYMSVAIYNLTTDNADGWGSVFTYNSRPYGVSRSIYNVIGGSSSGNATTLKPAGGWSNASVAKLFTGTTDLNANAKITGFATNSSKKGLSGGAIAGIVIGCVVAVLIVLALVFLYLRKKKRQKKEEEEKGRVERANSGGLYDKPELETTESRKLKEIAEAQRHEMAGSQVEAEVDGTPRVEAWAFDAPLEMEGSIPPSTPHLRDSVQETPISYVRQSKRGSSAL</t>
  </si>
  <si>
    <t>&gt;6331_g</t>
  </si>
  <si>
    <t>MIRKQTRQRRDYLYRRALTLRDAEISEKRAKLRASLASGRPLDPAIANDKTLRKDYKYDESSADRTVDEELDLDDEYAQLSGIVDPRVLVTTSRDPSTRLSSFAKEIRLLLPTSIRLNRGNLILPNLVQSAQASGLSDIVLLHEHRGIPTALTLSHFPHGPTVSFSLYNVVLRLDLPNASRGTVSESYPHLIFEGFTSKLGLRIVKILKHIFPPREAITNKTKLGSRVVTFKNIEDSIEVRHHVFVKTGYQSVELAEVGPRMTMRCFEIRGGTLENKDGDVEWRLNQYTRTSRKKDYL</t>
  </si>
  <si>
    <t>&gt;2940_g</t>
  </si>
  <si>
    <t>MALEDCPWPFWHVDDIANCAQRDYLKVLFPGIVISASFLALSLQAIQRHVRIKRNLNVNGKLGPQNGHTGAPGSADSNETTLVEDEEVEDEGLRIGGGRLRLAKTTRRGSVAAIDAPRGQHSSNIIEILALIGLIAINVVALVTHAYGPHGTLATVAGITTWTYILILATLRLVLSTTLWRIPQIWNHTAMLYAFMWLFSIIIFRSAIIHPRSKEAQILVMSEFSLTCLLFGVALTTRKGNKAVVLEWENDIEPSREPLASLFSLATFSWVDTIVWSGYKKTFEIQEVWNLMPKDKAATVLADYRQFKKTTALTWHLMHYFKGTLILQCSYAVFSGLFTFAPTLLLKAILEYIEEPDSAPRNVIWLYVILLAFTDVLRSLADQQALWIGRKICIRLRAIIIGEIYAKSLRRKAAAGVDTVLGEKKDRAAAAEPTMVQRILGWGGKKDDDEADEAEFAEEQVKKSHDEQVNTGTIINLMSVDSFKVSEITAYLHFLFAASPTQLIVAIYLLYKILGWSSIPGLIVMVLLLPLNVSLAQGFGTYQKKIMAATDKRIHTTNEVLSNIRIIKFFAWEHRFSQLVGEKRKVELQALWVKYILWAIAVAVWNTVPVVITFFSFLWYTVGEKKPLYPSIAFTAISLFNILRVPLDQLGDMIAHVQESKVSVDRVEEFLNEEETEKYDQLRHDSLDEDGEQMIGFQDGTFSWGGKEEVGDEASSAFRLMDLNIKFDIGQLNIIAGPTGSGKTSLLMALLGEMTLIKGKVFLPGGYSREDARPDPETGFTETVAYCAQQAWLVNANIKENILFAAPYDKKRYKDVIVACALEHDLKILDAGDQTLVGEKGITLSGGQKQRISLARALYSNSRHVLLDDCLSAVDSHTAKWIFDNCIRGLLMRGRTCILVTHNLALCVPRSSYVVLLENGRVELQGSSAHVIASGRLGDDVDKAMLESVAASRMPSRVPSSVGDESGETLLGEETANGLTKVKTIEHKPEIDAMQETKAEGGVKWKVMTLYLNSMGNWWFWALAIVVFGVQQVGSLAANIWIREWANQYQIENVMSFSSNGYVGNSITMVREATSRFAQIQQYFDPSKTSILAKLAPDVNVKYYLTVYAVIGVACMVIALFRDLWLFYGSLNASWKIHNDLMEAVTRATFKFFDVTPLGQIMNRFSKDLENVDQEVASTAIGVMSCALAIVVTIALISAITPGFLIAGIFISAMYFFVGAFYLRSSRDLKRLESVQRSPLFQQFGETLGGITTIRAYGDERRFARDNMLRINTHSRPFIYLWAANRWLAFRIDVIGDLVAFFAGAFVVLSIGKIDAGSAGLSLSYAISFTENVLWLVRLYATNEQNMNSVERIKEYLEVEQEADAVIEKTRPPANWPANGSVDFIGYTARYRPDLDPVLKGVSFKIAPREKVGIVGRTGAGKSSLALALFRGLEAEEGKILIDDIDIGLIGLQDLRESITIVPQDPTLFTGTIRSNLDPFELFTDEDIYAALRKVQLIDAPSSTTTPSTPIIPSRPQSALGSGSSTPSVHNKNIFLNLQSPVTESGNNLSQGQRQLLCLARAMLKNPKVLMMDEATASIDYQTDSKIQETIRELRSTIITIAHRLQTIVDYDKVLVLDKGCVVEYGHPYELIRREGGSFRGMCEMSGDMEGLLKKAREAWQETRLVDDE</t>
  </si>
  <si>
    <t>&gt;12532_g</t>
  </si>
  <si>
    <t>MAQNGLAKSPKSPGAPGAVLTGKQEHYLKRELISQQVKYEITELNSPTALQRFGAPFKSDFGEVSPLDSDLPILRYIFVHHVREFPFLDKAREKEFWQDKLQVFLQSFAEKHISSSEDRLEETKRRKLSIKCQKLVELMMVSGIPTASGYEERIRFSELEVVDAGAIDHGVLQTLPEGHYTNGWDVNVAGVRTTSVKRNIRYHKHAEFVLRIKRKGDLEFFVGRRYGDFHRLYKRLRTELPGKVLPPMPRKNKQDSTATNLIYGLTGRVDDDDASSISSMSTMPPFPQLQTPMNNLTIKDHRRNASTTAASFGRSSPRPSIETRRSMDGRFPPTPENEAIILWRENQRISLRAFLRTLLSNPQIAQTKAMEEFLTHDPITPTDTDVIDITHRKLMDEKRVEEQKQFYEVARKRAAELDVYMEQYVMFRRDIVESNGLTKLFQEIKDKNTIQELSIQYQKFAEWLRIEVAATIYHLFLAEDNSPELFAQAKKIHSMIPYTIIKNAIRIANPAAVMSSILDIFLAQPFGARSLMQRIFSLTLNDGIRSFQKSIDALIAKIDEPVFTTKIKQFSDASEDIKNSIRKESEDDSVDLIVAILRTELIYPDLDSRQIGKIFNAYVAWNSAVENVDEEMKQGAELFSYLKQYLKLVTRQRDKQMMLSMVEEPVTLQLFRDLFTIFYEPLVRVYKSANVYNSVTDFAVFVDDMIQVVDKCREQDVSADPNQTVQAFIDLCQRHEHNFYKFVHEIHTHDNGLFTQLMEWIEGILEFLRLGPKAGKLDINALLSGAISVGQLDKEKAVAEIDSLIMWQEARKKWHQDKTRQKMAAEGNGLTTNVETVPGGVTFKSTDFGLDEADLQDLEFTDEEMESSDEEEEDDELDPIEAERKRRTRKQDHLRRTAGEPVKPAVTEVDGLKESFLSMLRMVLSE</t>
  </si>
  <si>
    <t>&gt;4128_g</t>
  </si>
  <si>
    <t>MDNAASVLAGVAPVSVATTAATAATGMDRVVGVVGDGLGDDRLGEVEAKVEAKEGEEGQKGRGKLHGRAFYESLGSPRFVLAPMVDQSEFAWRMLSRSFMAEKEKGGLLAYTPMLHARMFGETARFRDGRFQAFRAGWVGREEGGKSVKEGEGDMEEKVWLDGNPSIDRPLFAQFCANDPDELLQAAKYVAPYCDAVDLNLGCPQGIARKGKYGAFLQEDQELIFKLINKLHLELDVPVTAKIRILETREQTLEYARMVVRAGASVVTVHGRTREMKGHKTGLADWGVIRYLRERLPREVVMFANGNVLGKGDIERCIRETGVDGVMSAEGNLYDPAIFAEAPQVGEEGREYWRGRDGRGGWRMDAVCRRYMDVLYKYVLEIPGPRRKPLYLPSDAEVEVEVEVVGVKEGDGDEEEGPPKKKQKEKRERTTSPNLLAMQPHLFKLLRPLVARHHDVRDALARCRAGDLAAFENVVEMVETVCKQGIKMYEMTAGESWEAEKEAEEKMKQLKMKAGFASWGESKKVVVGGVASGKEGEGVVGEEMDESSIETVREYKRPWWVVQPYVRPLPKEALAKGSLTLSKKERAKMEGGVVVVSKGSVGGEEVGAVRKEVEIPKEGLVCG</t>
  </si>
  <si>
    <t>&gt;7247_g</t>
  </si>
  <si>
    <t>MAASRSMESRTGRSKQRYNEAGERLVAGVVPLNEAKTHVLLIQSTRRSGWVLPKGGWESDETCTEAAQREAWEEAGIVCEVVYDLGTIAETRAPKHISKEAPRSLYQFYEVVVTREEAEWPEKHKRNRQWANYAEAIEAMTGRPELIDALNRSTILR</t>
  </si>
  <si>
    <t>&gt;9611_g</t>
  </si>
  <si>
    <t>MRIVPSSSHTTSHQTTSLSAPSAPGLHDTLRVGLGPSLLQSTNTTTGRTSSIPDSSHPLEARLKRWEETQQALKMEGLRRTFGIAEPVRRGMELKITREGEWRPMCLGGGLEKSVHEDILCGTDASIEWEDVFKGVEGRTVPGFHEEVERKVRMGM</t>
  </si>
  <si>
    <t>&gt;7094_g</t>
  </si>
  <si>
    <t>MYAIQQKCRPKHQVLVLKCYPRTTKGAVDIKPNSSELSYLLYYATTRRSKVQKVGAFLEKKTASDVYRARIGNVQVTLQILAALIEKAPRDLPLYAPYVLKILKNILKSGDITMVESSIPTFEAFCENNDGASLAADQEYLHRYEDIVRVYASFASTRPLQTKIPTSAPVAIRWRGVGLQAIRSIASSEALASIAGRQLNVIVPVLLENIWTDNLDFVDVLEKRAEKEEKVDLEREKMLRRRTSAATVRTVEGSIDMSAAALSETTADADKIAEEDIGVLAIQCLKLIFEVNNRTQIHGAAVANLQFIADRVTQGETLIENTSGKQRYRGWAPRILEMTAQWTPVQDRYVILVTTMDTLVRSPVQEDTLQQQLVLATMIASLLTSDINLIGLSVMDVLLGLIHHVLRILQLGTIPPHLQQTNGMAEGKNLTGDLAPITAGGAAVGTASVPSTVRKELLARLQECIGGLATHVYYADQISDMVAAILHRLKPSTASNAVAVSEKPAGTPNPVTSVGDLTEDSTTDSFFSFSTAKINALQAIKSILKVATKRQNMTGGGSLGRNRVSVRVWEGTQWLLRDSDGRVRKAYVDALLTWLDREVTRSDLRVFEEKPKGLTKTNRDESATNLSKRAASNASQREKLPKPPRTTFLQLLHLAAYENALQYVDSEPDILLLHLLLATLVNHLGVNAVKNGLPMIFRLQEDILEAPTPIAKIRIGSLCHGYFWALSEKFGFETSPTGRVIQNEIYRRRNKAFWVDKVLYPPVQLDQIGTPGEITPQALPPLENMESEALRPFDDRFQMVKLISLAYGESLVASPPVSPPTSPGRSFSHPILGAPLPEREIEREIPEIVKDQMMAEWNRETVIAVLQEESKAASLNGSRSGSNTVGHRNFLAVNGKNPAGTNSGTQSPKGQQPPKKTNGSQRSRSNSAYGLVGGLGALQKPRKPGENANGQSPAPASESSRNSVTRVGQLKKILASQQDGGPPKTRDGAVSDGSSESMVSYDFTASEVSYNPSQQNEPAMERSASAHEHKDRTRSKSRDRHASGDHSTPGDFAGNEEDLDFVPPVPPIPSSLAGDKNGVVVQDYADPASSRKDRSTRTKNKGSPQSPNSESWGEEASPVVDLESLLNGIDASGGDLHGMVAKPPY</t>
  </si>
  <si>
    <t>&gt;2251_g</t>
  </si>
  <si>
    <t>MDLNMGNNESPGVLESASASNNSQIGVPPSSSSPVPALPNLDSPSIPIVVKDDPFAVITNNAPSFKYKYPQAGPTPDNEDDTVWNKVYTAADSRMYNKHGKSATESRKFRESGETRTLALRMLEENKAKHAAGIPPRAKAVKRDPSHIPKKEHTPSRARGFTPLAGETMMSISEKIKSEGRARKTPSAALSSAHGTPAPGLPPNISQAADRSSPVFAPEAKKPEARKPGPKKRGTTGPVKKPSKQAGTTSVLNRRPSHTPGPRQGSESSNDGTVYCICRGPDDHRMMVNCEGGCEEWYHCSCVDINEEDAKKLLDRFICPKCATPELFTTYRRLCRNFNIKDSNGNPTCREPARVTAEPPSKYCSDKCKAAFWANFKTRLRQDNDPSVGGALNIFEVARIFKEKKTLSEFQKLGQKPRLLRKEETDPNRAVGLDYLNTEEKGQLENIKKKQAIIEARIKIYRQQYILLRKVLERQVIAAQQPGLDLKDACLYDNRLSLNEVEFREWAETEEGKNALAPGVPLGPQTAATRQVLGKRPYASQSIPDSPILPAAVQDLCLRPKKRCKHFNWLKIHNDEFLSAQKRLQDQSEALSTQVNEIIDGAETRETMGPYYKDNTVTLLF</t>
  </si>
  <si>
    <t>&gt;2405_g</t>
  </si>
  <si>
    <t>MSGRSAGVRIKKTKAEDLGVHIQSFDAFSPATSNIGRSPYTSGRADDDDRIRINQDFATIKTSNSSGSDDLPPGYARVQRPHVTLKTSQVEKSSFRDMLDRKSVSVRRGIAKTFTSKKKDVHDSNPGSVAGDIILEADEEEAHKFDVQLDALRSPPEPAKSFDQPEFMRHGPPQVDLPLVPLEGRIKRWAHNGSPPTQWNKLRKDPELWNRDADTVVFLASEHDGNAQPSFRVSSYIIESTDSAFFMTLLTSGRIPDDLSGDLAFQNTARAFPAGRQQLLSPSAPGQNRKRWDGSVSYELYVPAESADREEALRHQITTRNIFAMLYANSLVGLDFYDALTDMQQRVCMYWDPATVDSVGMMLRWIGNSGLDDCRGDPARAAALLRWCEEAEVNCPLLWREAYVHAAGQYGKLEKAKDFMAIAPMTRHSLYHASNELLLRIQRCEERLLTFDPGMWQTSDKIPSRTAYQKVQTFFVEYYKKIYGTWPPQESENPETWLTRSLVKQLEGDIGALYNYLVNRDVVWSADKNEEAVGNQGKALREWNMEHKLGKAFTPDTIDLPLTDLITRFDDTHQYPHIPCPYPLVPEPNQEIYNGKNLKMSQRVAAFAYSEATNMYLMDAHFVPSALVEDFLQFEKNDSLGQIDPHAARRGRWLCIYGLLQTLATLSVDTSQMRHSDNVEYFLGCTLKRDPFNEDISMSKYEASHTHSLCWTVQSTWTKKTREGAPSERPRRAINGKSQHLPPTLSPNPSVNNLQMHPFRNVTPSMYSTTTMSTDAGFLSTSDLGFQLRSNTMTTISQRSSGAYSRNFKAAENGSSATGYAAGIENLDLEEHWHSTDRQGQQHYEASSRDDWREPGEQQKSSTQQQTLWENQLQDSNNESSGTLSQQESRRGSSSTATVEEEDLVEREAAALFSQTSSSLSEEERATYRRQPFTPSYESIETVQPANPTRFPPSISPDKLENTLLQRPGNIRQRAQELQEQQKGQTPAKSVNIPKRVARPMQEPKPVRPVRSAKEHAIQDFDNMETFQEVLNSSPGPRQFGDGGFMGRR</t>
  </si>
  <si>
    <t>&gt;1229_g</t>
  </si>
  <si>
    <t>MAPTKRGTWGWLQYKSSIIMQDGRDRFVDYLFNNLLFMFDNKMLVEYLAIFAAFGLSSHAVGQVTSDSYFYGDSPAVYPSPNITGSGDWSSAYAKAKASVAQLTLEEKSSLTYGIAANSACSGTIPPISSIGFPGLCLSDAGNGLRGTDFVNGYPSGIHTGASWNKSLAYARGHAMAYEFRTKGVNVALGPVVGPLGRVAEGGRNWEGISNDPYLCGILGAETVEGFQDMGVIASVKHYIANEQETNRVPTTDSDETIAAISSNIDDRTMHEMYLWPFADAVHAGAGNIMCSYNRVNNSYACQNSKMLNGLLKTELGFQGFVVTDWDAQHGGVASTLAGLEMAMPNDQSFWGPSMIEAVNNGSVPEWRLDDMATRILATWYKMGQNSSYPTPGIGMPPSYVAAHSAVNAKSPAAKSILLEAAIEGHVLVKNVNDALPLKSPQLVFVAGYDAAAPTGLGIGAWSFDHPLTWPETLTVGGGSGTNNPAYISSPVGALSQRAWEDGTSLYYDVVNDGATASIDPTTDACIVFINGYATEGWDRTALHDDFSDDLVNNVADQCANTIVVIHAAGIYLVDAFVENPHVTAIIMAHLPGQDSGRAIVSLLYGNSNPSGKLPYTIAKNESDYGTLLAPTLPEGDYELFPQSNFSEGLYIDYRAFDQSNTSPRFEFGFGLSYTSFEYSNLRIGEVSNSDEYPSGAVLEGGKQDLWDTIVTISVTVKNTGSVDGQEVAQLYVGIPDSPVRQLRGFEKVEVGVRGSEDVKFQVKRKDLSIWDVVAQDWKLQSGSYDIYVGASSRLLYLNGTLEI</t>
  </si>
  <si>
    <t>&gt;2310_g</t>
  </si>
  <si>
    <t>MSFITNLFPLSQGGKHDGILPVPPPPLHTRSSQNDTFNENPSTPTRNSFITPVSTPHGSPSKNRNPPGYNELPSPFEVSAKLTPTTLGSPTKSGRSQTTTPLSPGKGNALAADDSYFAHHSSNVDDSIVHKSAVSPGSPLRKQGKENTPPGSRQGLESVAQNQAAISRQEPYHHREHPQQNTKKYITQRGLTPEELEILRQPKVQRLVNVNKLYFLDYYFDLLTYIGSRQNRLNHLRAEYPEPPATPEEIYSPIWDKYVGRERANLRKRRARLRQGDFQILTQVGQGGYGQVFLAQKRDTKEVCALKVMSKKLLFKLDEVRHVLTERDILTSAKSEWLVQLLYAFQDEKSIFLAMEYVPGGDFRTLLNNTGVLANRHARFYIAEMFCSVDALHQLGYIHRDLKPENFLIDSTGHVKLTDFGLAAGVLAPGKIESMRIRLEKVGESSIPIGKPMDQRTVAERREGYRSMRDRDVNYAKSIVGSPDYMAPEVLKGEEYEYSVDYWSLGCMHFEALTGFPPFAGATVDETWKNLKHWKDVLKRPVWEDPNYFISNRTWNFITSCINSKSKRFSSIKDVYNHQYFDEVDWSKLRSQRAPFVPELDSETDAGYFDDFSNEADMAKYKEVHEKQTALENMADREDPMSKSLFVGFTFRHRKQVQDDGKSSPRKAIPTDGTFGTMLCFRLKKECNVLPRRARKKRSPNVHNNITQLEQKIEGLVTLITSKQGPSNQALPPAQGQPPDEVLAKAQAIGEAPRYPSLPVDWSRGHSSQASGPPAWDSHMGDGSISNATLPTQPFLREKPPGGFSNDIQATSQHSPQDYDDVYRFTVFKERFAPHFPFVVIPPLITCEELQNKRPWLYRVIILIASQYQRVCQIDKAKRFLLDISAAMLLRGERSLDMSEGLILYNAWSYAYTPMQPSAQSTGIFQLTLAMLFDLGLTKSTREHDDPAEVMEEEHLRNNSSEPKNQVKRTLQERRTLLSCFVVSSVHVQCVKKIEGLKITPYLESCCQAIEEAHENESDIILVSLVRLHCIIESIMRFVPTKTNNITFTVPIAMLVEQARSNLEVFWSSLSLSMQQHPLVRICYHGAEISLYEHSLIQTAWPPSFSGSSETQRLDMLFSCLSACKSTLDIVLSAPTSAYSTLSIMDLGHIGHGFSTLIKIILADEPGWDMLQIRQAANFNYYFDNITAKFEEAGDEIDAKQAIPYGHSFPKGCAIAMRKVKARYERKLAASMEQTTETVQEPTNVMGMEEGLNGDDLQGLDDAYWLEFVGGLDLMQWNMDENLPPIGDKL</t>
  </si>
  <si>
    <t>&gt;12541_g</t>
  </si>
  <si>
    <t>__VYVL</t>
  </si>
  <si>
    <t>&gt;6275_g</t>
  </si>
  <si>
    <t>MRFNIDDLPVLFPYPRIYPEQYAYMCDLKKTLDQGGHCVLEMPSGTGKTVSLLSLIVAYQQYYPEHRKLIYCSRTMSEIEKALAELKALMKYREEQLGKTEEFRGLGLTSRKNLCLHPSVKREKSGAIVDARCRSLTAGFVKEKKERGEDVPVCIYHDNLDLLEPHNLIPNGVWTLDGLMRYGEEHKQCPYFTSRRMMSFCNVIIYSYHYLLDPKIAERVSKELSKDCIVVFDEAHNIDNVCIESLSTDITEDSLRKATRGAQNLENKILEMKDTDADKLKNEYAKLVDGLRDQNEARQEDAFMSNPALPDDLLKEAVPGNIRRAEHFVAFLKRFIEYLKTRMKVRQVISETPPSFLAHLKEYTFIEKKPLRFCAERLTSLVRTLELTNIEDYQPLQEVATFATLVATYEKGFLLILEPYESDTAEVPNPVLHFTCLDAAIAIKPVFDRFSSVIITSGTISPLEMYPKMLGFTTVVQESYSMTLARRSFLPMIVTRGSDQVAISSGFQVRNEPSVVRNYGHLLVEFSKLTPDGMVVFFPSYLYMESIISMWQGMGILDEVWKYKLILVETPDAQETSLALETYRTACCNGRGAILLCVARGKVSEGIDFDHQYGRTVLCIGVPFQYTESRILKARLEFLRETYRIRENDFLSFDAMRHAAQCLGRVLRGKDDYGIMVLADRRFLKKRNQLPKWINQALLDSEVNLSTDMAVGAAKKFLRGMAQPFKAEDQEGISTWSITDLEKFKEKQDDESIRALREAQSISDSNENKAPPTGGDEYGAFDEDEEKELAAMELDGN</t>
  </si>
  <si>
    <t>&gt;3356_g</t>
  </si>
  <si>
    <t>MTHFKVENMCVVVAGGSRGLGKSLAIELAKRGAHILLLARGKAGLEIAKGEVLESRKSDTQLVEAKAVDLCDPVAVKGVMEEYGAVPDIIFCVAGGSSPSQIGFLADLSQEGLTSCMEINYYSAVFLTQACLQQWIRKPEPTRTRHVVFINSAAAFVGLPAYSAYTAPKAALRAFADTLRQELLLYGGKDMYQVHSAFPGTFITESFLAEQASKPELTKIMEGSNFSDAEIEAKTPSASTTAQKILRSLDKGYSFITTDMETLLLLNNMRGPSPRDNAIVDLFFALLALLIWPFVRRDFDSKTREFGRKTYAGK</t>
  </si>
  <si>
    <t>&gt;2743_g</t>
  </si>
  <si>
    <t>MPEVSSGVSCSTIPHQRNHGFYGRTKELEEITEAFKGQTSKVRTVAIWGTGGIGKSQVALEYAHERWDGGTTFILWIASETDAEVARSFSEAAQKLQVEGYSDTNTPDKNRHQVLQWLQTTAQDTHWLLVFDNLEDDEVLKANQPNVGQGDLLITCRSELLAESQRIICRSNLVASPLSIDIIAKNIKSSRRFRSVTEFLPYYEQNRRTLHKRPRRGIRDITYSKDLETVWQTAFQSLDPVENKDANPDAGRLIQLLCFVAPEAIPQWLFQTEVATYYKEWEFFRDDNRFEEAKLELLDLSLIRINAETGLISIHRLIQKAYFDQISQVSRISAFQTTFALLRKVFPGRDGETHLYKRWTICEQFHQHVQALHNIYISMERSYLPSPNSDYQGLVRDDAWYMLESQQFVGAEKMLSSLLSEYDTKSVEYAHINRDLMGIFERTGRSNRAVECAKIELDILKEHGLLGKNDLANAYSDMGYSLCSAFRGLDALPYLDTAIAISKEYPEPERYTKFNIDRFLRNHGRANQLIKQYDKALADFEEAEGYQVMLHGTNSHYDGETKHERAKIAAWLGHLDDAALLNLEAVQLVSEGKPNHSSVSASLYRQGWVFLQQEKLDDALLQFDKALAICQLNKPQRGNAGESARILWRMAQIYEKKGQIEDAKTFMDATEKTKRSLQAKGDYAHVAHLDQSWDSFLGLLYR</t>
  </si>
  <si>
    <t>&gt;5656_g</t>
  </si>
  <si>
    <t>MSEICSESFLPSQHSFHNRPNSSHDLEDSDPSTPLIPRDLEANPEDRVPPLKIQSGP</t>
  </si>
  <si>
    <t>&gt;5834_g</t>
  </si>
  <si>
    <t>MSSNSYPMTRLGGQAFNHSQSEEAEAEYDRLRDLARQEAAKRSACFDKAHQAYERGDGAAAHQLSEEGKAHAAKMDQYNKQASDYIFRENNATGRVADDTIDLHGQFVEEAERILEQRIRYAQQHGQPHLHVIVGKGNHSVNHVQKIKPKVEAVCRELGLQYATEENAGVMYINLQGGPAVMPPASSYQPGGQNYGGGAHGQPQGQQGGYPGHQQQQQQPQYQQQQQGNYQGGNQQNNQNDELEKLAKKFLPKVLKKLEGCCAIM</t>
  </si>
  <si>
    <t>&gt;4402_g</t>
  </si>
  <si>
    <t>MSTSVWPSLPALELKQAEDESTARELSWLLDSLQETLASLKAGLEECYALLAPIEPGSTLVMSSARNESVKGHITRVGTVVVKGTLHLRLRTTPPAHLHLSPTNPLPLQHLINLRSLLNQSLDCIDITLWTGDKHSASFISSQLHLLHSLLLESISLLKGPALLSPAHPTPSSTPPPPCLPSDWTLSPPSPSSFEPPLPAYLSLDLSLLDSSLLLTIRVLEKAEQKVDLGTRLAYAIGAQRRLEHDEMDEVFTYNGEEVRVKEKVRVEGSADPSLLALGAKLGSLERVCRGCEVALRGVIGEGKNGGNCSDSDSDRDRDH</t>
  </si>
  <si>
    <t>&gt;1083_g</t>
  </si>
  <si>
    <t>MAPSFPPIYLLHYNFETDPQELHRLEREIGVVWDIREAELVLGKVTFKGRAKLEIEKVLKELGLDIEEVLGEEEVGSGVESTRTLRQPAQKRRKLDATAVDGKEVIILSSDTDSGPEVGGGSIRRKKATSPGSATVSSENRPAVPREQIISSTHRENRPLPGRIIKMLKLAWYSDSQEAGRLLPLKKYLLFKGRVIKPPKIKPSPKDTILPPNPGPSIITRVKADSPPPSIHHSSYQHKAQESRSKENRPSSQISQLHHETTSEHEAASHLPPLPEYLKGSYCCQRPTPLHCPNEEFLSQLRIIQKGRLLRAQEDWKIRSYAAALASIAAYPYIITSQAEVMRLPNIGPKMGLVWQQWKDTGHIDEVDEIEADPSMHSLNIFYNIHGVGAVTARNFYNNGWRELDDVIEYGWEKLNREQQVGVKYYDEFLQRISRDEVEEIAGIIIDHANAIRPGYQTVICGGYRRGKPLCGDVDVIISHPDEAATKDFINVLCQALLDSGYLTHLLRLQTRNSDRDQETVSWKGARRNAGSGFDTLDHAFIAWQDPNWEGMKEALENNSNAKNPRVHRRVDIIIAPWKTAGCAVVGWSGGTMFERDLRRYCREAREPKVKFDSSGVRRLSDGSWVDLEAGEGGLLVKEKRVFEGLGLDWIDPTFRNTD</t>
  </si>
  <si>
    <t>&gt;10130_g</t>
  </si>
  <si>
    <t>MSNHFDLTSCIATGLATLYRMPTIFRAGPLASNTPLSSVRSQDTLSTVTTQVRSFIPSNLPVSPVSVSSVPQQYRDSAILAQVERLSKFRAAQANLKASASAIEVVSESASSRSTSAARVPSVSSVGSSTSAAARTECSEDSHLQRITVAPLVVRAKPVAPVRKSCLRLKDSTGAKKKVHFQEYGGWNLHRVWPLLPDSPPSTIFTLAEVDLLHPSRYDSLGDDGPYRMVLPGHECRWPQLEEEPRYDGYESMPPSCCQSCAQVSAEGTLFTRFRYNQQTIRCPTCQADPARRQSFRPPLDDNGEEDHLDTCTHSDHTLFSDTCGFIQGAYHADHIWRAKHFPNDIPT</t>
  </si>
  <si>
    <t>&gt;9135_g</t>
  </si>
  <si>
    <t>MDTIYHPLPEGNYIRLLDIKAAFWSSELIGTFKIISLDDYTDEYKAISYAWGDATPVAQLNLSDGQHSLPLSQTLHDLFESLRRNDRKFILWIDALCINQSDEAEKAAQVLLMGRLYSSASQVLLWLGAGTLESHEAFRFMISKQALSWPDDWDKDEEMVSGDFPGLKKVFHLLSRPWFQRVWVIQEATLSDNVLMACGDDRIDFGNFKNCVDAIWKYLSGLVKLDYDHPAKRGLWGVTRLIQIRKAYHSLGPVRYEMLLEVAFHLQASDIRDRVFAFRDIADKLRSVPKPLYTTAFTPKPFVVCDAGGWNAGGPLQVLPKAISGDRLQVQVQLFDVVDITCPVFDFRTVASQKEAISDVLALRSRIPANISDKSWMEHLARSLIFGLDIEDGPAGWEYVEYFEEWLQWLQSSTSEDGLAKIERNKYHNTVGTRVDWWKAFMTKDGFLGICAPDVEVGDEVHIVPGCRLPLILRPTEEDSGTRPLSEKVLVSWCFVHCLMWGNEITCTKSLAEILLR</t>
  </si>
  <si>
    <t>&gt;187_g</t>
  </si>
  <si>
    <t>MFDLLSWLLPVFLLSTEAYAATDFSVTTSDNYAWNQSEWSLTTTKYIPGQYQARLSLANGYVGASLAAAGPFFEVDVNQTDAQGIQPSNGWPLFDTRIAFSTISGFYNVQDNGTGTNYPWLNQYGWESFISGIPHPTAILFAFGDEVLDATVKNTTISNFSSKISFKTGVGEWSYKWAPDNCSASFDVVYEAFFSRERPNVIAVKASITPTSDIRGTVTDLLDGGSAVRSYLNEKGIDSDTIFASVHPNGLANITAWVVSGVNFNNDYTIRDSRGLANEPCGCGSNETTIGQTFQISLKKGKTATFYKYVGVASNDKFLQEELTARNAQALAQKDGWDTLLAEHIAAWANIMTPDTVDDFTDPVTGELPGDQATEILQIASVANTYYLLQSLQPDGSDLNDNSVSVGGLVSDSYAGLVFWDADYWMAPGLNLAFPSWSKQISNFRVKQHDQALANAAFNGYPNGSALYSWTAGRYGNCTGTGPCVDYEYHLNYDIAFNLFQQYNITNNQTWFDNGPKQVIESAALMTGQLLSYNETTKTYWLRNMTDPDEYANNVDNGAFTIGSAAELLKQVNNLRRAQGLAINETWETQWQNIEFPEAASNVTLEYQTMNNSVAVKQADVVLLTYPLDYGQGYTEEEKLVDLDYYANKQSPNGPAMTYSIFAIDSNALSPSGCAAFTYTLNGFLPYLRAPWFQFSEQAVDDVTLNGNTNPAFPFLTGHGGANQVVPFGFLGIRTDQEVLYLNPSLPPQLATVKVRTFYFAGATLSANINSTHTNITRLATPSSLHLADKYANTTLPFIVGTPDSPQSSHTNYSLAINQTLTIANRLYWQNLTYAGNLLQCQPVDSGDNYAAGQFPTAAIDGATATSWQPASNSSASITVNTTLVAYTEIKELYFSWGERPPVSATVYFGNYTKAGKVEATSEKEVNVGSITPNLPFNMTLASLSDENVVPVVGNSTTFSVTGGVWSGSYVRLEVEGCWEEDGNGATVGEFVVVGA</t>
  </si>
  <si>
    <t>&gt;4623_g</t>
  </si>
  <si>
    <t>MQSQKVVLALVWASVSYIIYLLLDSFFASWQESAKARELKCGEPVWQKNRYPFGIDNLMRAVKADNQKLFPLDSIQRTVDNGAMTYKYAIFGSKSAFTADPKNIQAMLSTQFDDFDLGPTRNGNFWPLLGNGIFTQDGPAWEHSRAMMRPQFAREQVGDLDLEEKHVQNMIRILDSKLKDDHWTDIIDLQVLFFNLTIDSATEFLFGESVESQLHLLPGYAAEENRISRLKDIDFATAFDVAQRGIAIRARFAEVYWMVSPKGFKKSCKACHEFIDHFVWLALSKDIREKGPQKGVASTKDKYVFLDALVAQTRDPVELRSQLLHILLAGRDSTASLLGWLFMCLSQDPARYQKLRDTIICEFGTFDCPSEITFAKLKNCKYLQHCNNEALRLYPIVPINQRYANKDTTLPRGGGKNGMERIFIPAGTNVDYSVHVMHHRKDLWGEDAEDFRPERWEGRKVGWEFLPFNGGPRICIGQQFALTEASYVTVRLLQRFDKLECMETDPIIKHNLTLTNCPANGIKVKAHAA</t>
  </si>
  <si>
    <t>&gt;7591_g</t>
  </si>
  <si>
    <t>MKPGEDGAIFVEIIDINRRRIDVESQRESDEGINSPSGLSTMKIAVRTCSELDAYFCQSRKPLIRIISICSQNSLQPLRITENALNILLKHHEASHALPDLLHAFGDTPCNSESGIGVTKFEHGPDGAYDLAYLLRYPEYDIKDQQWRIRQTGMFNHLCSISRGSSKLWILLHPMHRSIFQQKVGEFLLQKMNYDVDINQVLLSSYLDNWRWFLRQLSREYEAIEDTTLSMEMSSATLDLQNGFYVLQKLQSLEDQDIENRRGTCEKDVKTKTKTRSIPCSIQTYKILLQGHLESTRVIKNRIQGTSKLLATTVQFKNQAIAHDTNDNMLRLAKDTVDDSATVRVVTLVTLIYLPASFIASILGMNLFTFQTSEDSGFQISPQFWIFIALAAPLTLLTVGSWFVIMWRRKKKTNLNTHQALNNYA</t>
  </si>
  <si>
    <t>&gt;6215_g</t>
  </si>
  <si>
    <t>MYPTGSNTLPRGFRYHAPSTPEPLLEELKQPSPPRQRLKVRRRNVSNIQGPTDHFLASVAAADTPIPTIEIGQPQASEDAEMRDRDETMIDTTGLVAPNFYGYDFASPSPPRTPLPTLSLLTGPAKRPNWTMGTPSPAEDYFTRPSSSMSSRSDFSDDSLYSGSRGTRPSEDGSCTSPESDAGDPFVFPITQNKGKTIVQEPVEEGTAPLNRNRRSKTRKNARWTKAQNEHLWSIYLTYLQDPTVTPFRVGASCVPPEGVCHRVAREARRSWKGPRTMTGKSRLSDASEKSGSITPTAGEPKSYGQWPHSSSATRSQLRNLCRRKDSVSTARHFQTRSPTPFSKPYGRSRLRTPEPAFSTMDMAFSLATSAAETMKPDHPLARLCDLDGAGDAPTRDSPFPAVETFHPPRVSKPRGFSISMDDMPRVRLGSPFTARTYGPSSSKPFDTRPSPPRLLSDTTGRHLRSPLRFKPHGLSSKRRARTELNDDLSPNGAIVRPRILNEQLFGTPFTQRRVRSRGFSLGDEASRTHVPGLFEHSTAELFPPRQPEPAECGAQPQPALLPPPAFEPRRLRSPFEGEGKGVSNTFPRRLFQNGLAKGGFATMHQAGHQTRRSIESFDFGEGPSLRSRLEGLEKKLKMIREKEAREKRGE</t>
  </si>
  <si>
    <t>&gt;10407_g</t>
  </si>
  <si>
    <t>MSFLRRRILGGEKEIETPTTRPGTPETAEEVRLAPVSKIEGSEKQKKKEKGKKRRNGFVFFLGGLFGIVAAGFFAGKSDLIDFPEFGDISLDSIMDVLPAGFMKDVQDLMNGEREVVNYDSFSVGLNLLSQGIHANHPVVMIPGVISTGLESWGTANNSRQYFRKRLWGSWSMIRALVVDKEGWKKHIMLDKKTGLDPEDGIKLRAAQGFDAADFFITGYWIWNKILENLATIGYDPTNSYTAAYDWRLSYANLEVRDQYFTRLKMYIEVAHKVSNKKVVLVSHSMGGQVLFYFYHWVTAETGGNAEDDWVDKHIDSWINISGCMLGALKDVPAVLSGEMKDTAQLNAFAVYGLERFLSKDERAELFRAMPGLSSMLPLGGNAVWGNDTWAPDDLPGQNTSFGQFLSFKQSNSTNGYRNLTMEGTLSYLMNTTEDWYQDQVKGSYSHGVAHTTAEVEANEKDPRKWINPLETRLPLAPNLKIYCFYGIGKPTERSYFYRRPENPLSSLNITIDTTLTDPSRNIDHGVILGEGDGTVNLLSVGYMCNKGWKMHRYNPAGVKVKVYEMPHEPDRFSPRGGPNTGDHVDILGRSNLNELILRIAAGHGEQVGENVVSNIREYAENVKVYEEDKYL</t>
  </si>
  <si>
    <t>&gt;10184_g</t>
  </si>
  <si>
    <t>MPNMTEHSPSGPPIHYPLPEDDKVPQLRPFYSSPLIPASRAISELDLNSLAISHPSLAQQPSDENRHEDTPPPSHSQSDTDTELDSSLPGLVSPAFTPPSTPGTHTPSSQHNRLPRSVPVDSTLSHNSGCGTKKPKLLPSLPQVNCVVRARIPTTIGGSGTEMFLHLYSNSEDNKEHLAIVFGNAIRSRSLDAPREGETEMDRLIRGAYTGRLFPGRTTSGITAQEKETGLKNGGGEGSANGILNGDGDVETKKPEPPLVRIHSECYTGETVWSARCDCGEQLDEAARLMSLPGSGGGVIIYLRQEGRGIGLGEKLKAYNLQDLGSDTVEANLLLRHPADARSYGLATAMLADLGIRDIKLLTNNPDKVRAVEGPNREIVVKERVAMIPLAWRGERGIRSREIGGYLKTKIEKMGHMLQMGENA</t>
  </si>
  <si>
    <t>&gt;1467_g</t>
  </si>
  <si>
    <t>MDRLRGIARRFSFSPHEASNDSLSSGDTKFTGGECRPASHAQNTNKKLLEARGGREKGARPQHGLAWSLDRLLPIQISHPAIDTSQTQREDMAAVSPTTGFFGTVFSYYIHFSNFLQSPNSTPTPKLQLSMSPTSAAPSFGSSMGGRDSGDPREWKRSLQMRAIWASSTGVIANPSAAGMVLRPRTALLLARVDTRSPKLNGDACGSEKHLWQLVA</t>
  </si>
  <si>
    <t>&gt;8334_g</t>
  </si>
  <si>
    <t>MASNKPAFCCTQGVKHEGTPSGAFIKIENIEAYEAVPATSKVHKDTALLYIPNAISIWQNSKLMADQFAANGYYTVIPDLFNGDPVELNPAEGFQIMEWLTKGTSGNNPHTAEYVDPIIEKSIKYLKDKGYKKIGAAGYCVGGKYVIRFMPKGKGIDVGYVAHPSFVDEAELAAINGPLSISAAETDEIFTVEKRHKSEEILKETKQAYQINLFSSVSHGFTVRCDLSKKVEKFSKEQAFLQAIAWFEEYLI</t>
  </si>
  <si>
    <t>&gt;9725_g</t>
  </si>
  <si>
    <t>MAYLAPIHRPSSVRHALKLNLLEPETECLVLAKSNRIEIWSISQDGLVMEASQPIFGRISMLSKVRPLGSSTDHLFIGTNRFQYFTIAWDPKTRKLETVNKFEDASEKQVRDTQSRDLCLVDPSGRYFALELFEGVINFIRIKQPRKGGPTNYMDKPEQIRITELKVRASTFLYTELKQPKIAFLFDKGRDDIRLATYRIVDDKMQISSFDPIRDREDDIGGLDVGANMLIPVPKGDTPTKRYIVRQTAGAAAPKAHLGGVIVIGETKFTYFDDESKATVECLLDEASIYSVWERFNDTQYLLADLFGTLSLLTIVVEQDEVINLHLVKVGKTSPATVMVHMGDGILFVGSHEGDSQLVQLDLTPGNETLKVLQTLENIAPIMDFAVMDMGGRDGETQSNEYSSGQARLVTGSGAFEAGSLRSVRSGVGLGDLGILADMEDIRGVFTLRSNEESKDDILAVSLPIETRIFTFDTDGEIEEVEDLRGLAMNHPTLLLKNLPGGLILQITEVGTTVLGPGPSFTVAHWLPPPSQLITAAAANENFVLLSVNGKTLISLSINQGLKEVAVQGAGDDNQIACIHIPEDIPGIGVVGFWKSGSISILNLTNLEIVHSENLRRRNTASIPRDIAMAQLLPTSLSGPTLFIAMEDGVVLTFTVNTSDFSLSDSKSIVLGMHQARFSILPRKNGLSNIFATCEHPSLIYGAEGRIVYSAVTADDAICVCPFDSEAFSDSIVVATDENVKISQIDTERRTHVSTLPIGATVRRIAYSPHERAFGLGCVKRGIFDGEEIINSTFSLVEDVSFGQLCPPVELNSENGTELIECIVRAQLPTAHGEHEPAERFILGTSFLDEESCAPDIRGRILVFGIDNNRAPYLILSHELKSACRKIAIMDGKILAALNKTLVLYDYLEDTETSAVLTKLATYRTATCPIDLAIHDNIIAVSDLMKSISLVEYTKGDKGLPDKLEEVARHPLAVWSTAVSHIEDGSYLESDQDGNLIILQRNVDGVTLEDKKRLEVTSEMNLGEMVNRIQKIEVEPTASAMVNPKAFLATTEGSIYLFAVILPKAQDLLLRLQDRILGKVSSLGGIQFNTYRSFKNNVRVTDEPFRFVDGELVERFLDVDEETQVEICKGLGPSVEDVRNIVEELKRLH</t>
  </si>
  <si>
    <t>&gt;6731_g</t>
  </si>
  <si>
    <t>MTEEQRMEEGRRMFQIFAARMFEQRVLTAYKEKVAAERQRKLIEELDEESRADSQKKAKKARDAQRKKEKLAQKKQAQAEEKAKLEAKKAAEEAALRAAEEKKAEEQRLKAEEKRKKKEAQKKAEEEERLRKEAEKQRRLQEQRERQAELERKQREAKEKERKEKEDLRLKEKEAKETREREAKERKEKQERDRREKEARTQADREARAKQKREELAAQQATSQAATQAAKRPPVPIPANLQTHSIASPHIPVATPVIAKAPTPIKLRVSSSQQGSNSSVPATPRTSGVSQDVSPVPSTPLQGSPGPIGPLGKTQAQNPYLYHPQATSPIHASLKSLPGMPPPSPFAGMQPMAINFQPGIPMMAPGFGQRIPHDMMFPHQPMTSQFRPLAGPNGLPLHPGLNMPPIPQGRGFPLQHGPPGFPQQIPNGLGGIGQTFGAQKDGPSPQVHSRQQSASFDQTGNAPPAQPIARPAPIGRPSSVVHGQRHGEMANDIDDISNHLGSSALLDDSDEPLNLGAGARRSSAAPGNIGRQTFPPPFALDSAFGSPINGYNGWGGPPNPFGTSSLPGSNFMGGWGAPINTAFGTVGGNPPIRQSQPRSVTIRQMICRACKNLEGSTPDGYYALSAIKEQIENSNQPSEQSISEAELLDICETEGNANNGGGTFNIRKDENGQSSVNYEVEMPTPLRSLGAPGEIGSPIVGNSGLGRFMAPPPGL</t>
  </si>
  <si>
    <t>&gt;6880_g</t>
  </si>
  <si>
    <t>MAPAATTLPIVHRKDLSAPKSNYPPTQEIQKSRTKRKIICFSDFDGTIFLQDTGHILFDAHGCGPSHRTVLEHQINSGERSFRDVSEEMWGSLNVPFEDGFSVMAQALEIDPDFRSFHDFCVENDIPFNVISAGLKPVLRRVLDEFLGEEKSGRIEIVANGADISEQGEWKPVWRHDTELGHDKALSINEYKDQAKLESEDGTIPLIVFIGDGVSDLPAAREADVLFARRGLRLEDYCVEHGIAYVPFDTFADIQREVGRIMKEDEERTHGMGMPVRFNPRANLWRRVSSRNAVPLYLAATPSQEEKMFLWPESFSEYKPKMVGGMVAA</t>
  </si>
  <si>
    <t>&gt;8463_g</t>
  </si>
  <si>
    <t>MLDQLSPVAPARVRAVFLPIGQIKRARFLSFAERLQPENVVRLGDISPDGRPNRNMFSPLAFPTGSIVYDLTTFIPPPSHLALSPFELYREPLVIIALADGAELDHVSYRENQRRSLNGNGVPGLEHNLRELHQDLEDLRDRYPKALVHQLLLFDYVHGKSAPALPDGLIAVPRVEDCKRTTMKTIMCDISSLLLAEMTTLAKSIQGMSSIESPTQSQISRKSNRASWGPGQAEMLSRRNSQFSLPANSRSESPAGSTDRSQARMTMPARSISNSSISGVQSGTPLNGSASHLPTTFDEIVGNGVDGSNLQKVVSSRFVAGEATRDSSRDRVSVQGFGSSSVSERARNKGKARVSVVIGSLYLCAGRWGDALKELVDGAVIAKINLDHLWHAKALENIIASMLMLAWAGLDFQIPQICYVSTEKGSSTPVSQDQRALTGSRLAALQNLTSLLPELVDRILNLYARAANNTGESLPQFPFSESVIRYTKLLSAIHLAGGFIDDDVLKLFVSGTPLKKVPALSTPRMNIKPTRTEIVAVLYRAFPKSSSPDSLPVVDRIIILSGIASVLGSLGYYRKKAMVVREVVGVLIPGLVQARIKGAAEMGVHPAAGLAALNTMNGSSHGAGALDLGEGDIESGVDTFLGLLGRTYGVVASTSKLPQDGLVDDSNEAAIERIMQTAAMRSFGGHSLKMDVLRSCINLSEALPDFYGVLKFTADLLRTAGSGVAPGPRSVDASPAMTREEQVRLATNITRTLQAARNLGVKNISAEYWDEFLLRGVQLEALPPTRTPIPHSRNDLPGAVAVTASQEVNPFIYNPFLRTPDAAAADHVLIAGEGAIFRVTLQNPYDFDVEIENIKLESEGVEFESANQKTVIGSYRTQILTISGIAKSPGQLRITGCIIKVRGCRERRYPIFQDPWQPQREIKIKTIGVNTILRPKTRPLSAASGTVTTTLPMTPPKAISLGLNVIDRQPVVVVKSTTLSQSAVMILEGERQVFSITLQNLSKETSVDLLLFSFKDSTQAPLQTAMSNRDASPAEIYECELLFAQKQALRWKRKPGEKLFISPGGTATFDMEILGRPGLTSAVVLIDYAHLGVSPSEVQDQFHTRQVSLPVTVTVNASFELMRMDVLPISGRIPRALWSGFEEGSEGCTSFNSENYCLLVLDLRNAWPCSLQIQLRVANSGTIDEEILPGITSRIMFPIQRIYIEDPAATIPVLDPSRQRQFVVSTSRLSADTERASREAFWYREAVLKMLEGFWVTKSGPHREGNIELRGIRLNPRMIEAVKIDEIGIEVSIAGSTPHNSKHQLITDVFSEVKVKISNRTTELIYPLVRIQPSIRNQPHNLTLDLSKKLAWNGLLQEALPPLPGNQTTEFSIGLMPFARGEFEISASVEESRLQKPPAEANNNQGRPRADTKTMMDAVLGVKERRIWHLREPCLVVVRDGDSDNDDDDDDDNK</t>
  </si>
  <si>
    <t>&gt;1895_g</t>
  </si>
  <si>
    <t>MADFDLAATFIPSLHKPSTLLPIARHRQNLLYLIETFPVTIVVGQTGSGKTTQIPQYLEQAGWCSDGKVIAVTQPRRVAATTVAIRVAEEFGCEVGKEVGYSIRFEDVTSAATRIKFLTDGLLLREALVDPLLSRYSVIMVDEAHERSLSTDILLGVLKKILKRRPNDLRIVISSATLQAEDFLKFFMGDEATQPKPASNEAITLDELIAQGSSSSQDEEFGGTVGRIINLEGRMYPVDVLYLESPAEDYVEKAVQTVFDIHTQEPDGDILVFLTGREEIDTAIQAISERAASLHPRAQTIMPLPLYAGLSTEQQMYVFEEAPENTRKVIFSTNIAEASVTIDGIVYVVDTGFVKLRAYNPLTGIETLTATPVSKASATQRAGRAGRTKAGKCYRLYTESNYQSLEAATVPEIQRSNLAPVILQLKALGIDNIVRFDFLTSPPAELVIRALELLYSLGALDDYAKLTKPLGTRMAELAVEPMMAKTLLSASSFGCLSEILTIAAMTSVGGNVWFHHDGEKKKMETARRKFAVEEGDHITLLNVYQAFITKGRKGTKFCHDNYLNFKALTRAVSIRAQLKRYLERFGLSVDETLSLNPNKQPPLSVGGPDKGEQIRRCLTTGFFAHAAKMQPDGTFRNVAGGTVLHAHPSSLMFNRKADWVIFHEVMETGEKTFIRDVTKIEKGWLTEYAPDFYRIR</t>
  </si>
  <si>
    <t>&gt;4517_g</t>
  </si>
  <si>
    <t>MANRWAWGEDGSRAWRRGVAASGDEVFEFDLCTGVPESDDDGRPKERAGVRYASSVVLAGHWTEATSAKRPNGNQLLPKCCQHGERSFMEETLRAGCLRSVASAIHRGYREVGRREVCHGQVHVTDPIRWARARGTLDNPVGYGGYGVVAVCCPTGKGGLSEDPAPGRSTTDPGKMGISS</t>
  </si>
  <si>
    <t>&gt;2067_g</t>
  </si>
  <si>
    <t>MVAIIKTLLATGVFVAQLSSAAALNKDERANHHKSKTTVTPTSSTVAASISAASPTAVTAIAGASSAPSLIASAAGTDSTASYWKPVAGTTWQIELSDVVSDFTYAADVFDVDLFDTPTSTINTLHANGKKVICYFSAGTYEDWRSDASSFTSADKGSTVDGWAGEWWLQTKSTNVRNIMTARIQLALTKGCDGVDPDNVDGYNNSNGLGLTKAGAIDYLTFLAAAAHTRGLAIGLKNAGEIVGDVLSIMEWQVNEQCEEYTECDTFRPFIDAGKPVFHIEYPDSAPNVDASVIKQICGDATAAGFSTVLKDMDLDAWIYAC</t>
  </si>
  <si>
    <t>&gt;3195_g</t>
  </si>
  <si>
    <t>MKAGTTGLFKKAASTTRVICPAQTSRQQQLRNEIFRRTQIRQLSSSTTTTSSLRPKLVASCPISSRTIQKRAFHPSSTLRATPNPYNVLGVDKGASASDIKKAYYGLAKKYHPDTNKDPKAKDKFAEAQSAYELLTDPQKRAAYDQFGSAAFDQGAGPQPGAGQQPGDPFGGGNPFAGGGFPGGFGGGFGADFNFEDLLRGFGGGGRNGRSSGRNPFQQQEILVGDSIEVQATISFKEAANGTSKKITITPLTTCKTCSGNGLKPGVKLTECKSCNGTGTRVHFVSGGFQMASTCGSCGGQGITKPRGGECRTCAGNGVVRERKTISVDIPGGIGDGQRLIFTGEGDAPATGQAANPDARSQNGDLLVQVRVATDPKYQRSGSDILYTATVPLTTAMLGGEVNIPTLDGEVKVKVATGTGTGDKITLGGLGMKKLGEKRSRRGEERGDLKVEFKVAMPKYLSANQRTIVEMLADELGDKTAKRIMNVGRASSPLETGSASTDSYKNEGFLKSVWHKLTNDPAHAKDTNHDSSTSSENSKANDQSSNNDKNRKKASETGP</t>
  </si>
  <si>
    <t>&gt;5341_g</t>
  </si>
  <si>
    <t>MPPRIPVPTLCSVSNLCFRPAQTSNVLLPLTSIANASTMAQRRKHKDPYALAQAKQRKDAHLSRRAIIIEEREKAKGDPVRGIPTPFLESFDTVGGSTLNLKATSPDASSEGTQITQANDVLLNHFLKPDELEAAIEHSRILTEPVPAEIRDMADPALEAAEKQQWEEQHERAAAALRRIASLANSSQKDKTRANIKRCIEEFGRHNTDKTLRPRPSVNHAVLGDNGMPEKTTRAGPDTGSSEVQIAILTAKIRVLANQLETKGGKKDKINKRNLRVMVHKRQKLLNFLRTKERGGDRWQHLITTLGLTEGTWKGEISL</t>
  </si>
  <si>
    <t>&gt;5083_g</t>
  </si>
  <si>
    <t>MADQLRERQEAQIWNAIEGNNFKQALKLVEKRLSKRHNDYDEALKIYIRSHFPQLSEKSTVLLYLEELAEKKKTFIDPEVLRLYDKAFGEVIPTTSPEFQESWGRIIGALRWFAVKSLPKDEKLSLKSFKACLASEDLEHARQIANSLEKSFPSKRDYVFWNITSMYLFSLSGKCPENQKKIWGGLALGQLAKLAVATKEAKDEKNLPLRSIQTPQELLLLLRVTKTYGKPEQRLEYLKDSHLGPESTAAKGEWELWRIKLRLMEEARQWQGLFDITGSLLTRARTTKAAGRLVEPQLSDWIVWEAYIRSAIELGDHQYASKVRAEVEAHLDPDCKIDKSWKRNASLAWVKLAFESAVSFTVAPSSGKTSVKVLTIIKYLEVYGNASTAYNDLRPFVELLSVDERNELLTVLRSDADDLSTASKIVRSVNSCKLQYLLTCSLPEYERRQSPAKTPRQDRFRCTSCTKSCALYCSPCLGNLAQKAIESYMAATNDADGAITKNLLTTDRHPADDLCILAAICLIKLSLAVDLQPDGEPLTSKRTTYLLQAAALLEYGWTHSKSNFQISLLLVRLYSSLGCGSLAMKAFQCLALKQVQLDTLSYTLFDRISFCHPHPFGHSSPDGASQFKSPMEHLQHQRKLYANAREQITKNIWMSYQHGSYNSIFEIREVSETLSHSLSAAMSVIESRKISRLIEGHGPLNALSSEYGSLPSNPDHQDIKYADTNDYETFPNFEHTQGPRFEKLSRVLPGPSAHRYRANLLAEKLFLIIAPSPDISGEKGTHRQWLIQHLDTEKQTGEMKMGSLGGMTRAEDLAQYGYDAMLVIIRDATDKERWEEPDFHERLETCYRDLRDALEDCIASIDELKTVVPAFAVPLNALYAGQEMGRTTVDFCNYIARQGTDVHEREAALNKTTLELGQKLLRTVVGKCIIIKQGLDEGGWIDKVLGSTLPGDAMVLDEMSGQVAASLGKLIDENFMEEWAGQVVESWNESATGLTYLKASAN</t>
  </si>
  <si>
    <t>&gt;9571_g</t>
  </si>
  <si>
    <t>MPQSNQEKGYTVQEDTIFDDGREEELVEFVLNHPDKTNIEGSPARVLQAIEEFSRTKKHIMNVGEPKEKIVKDFIQEWKPHTMIEHRGHCGYSTILYSSAVRDSGGEIYYSVEQSPKFAMVIESLVRFAGLSDIVQVLVGPNVEVIQELHSKGLKSVDMIFLDHDRAASTTDLKLYEQLGLIKKGTILVADNFVAPGNSLYLEYVRSTISQKRLKYFQGIRADTERFGLGYAAQHGDVNDLSMDFKGNPNLIYESRLYHSFQPKGRPDGVEITRCIGETQAYSET</t>
  </si>
  <si>
    <t>&gt;7242_g</t>
  </si>
  <si>
    <t>MSQTTGTPAQSRAPGSFSPIVNVAQSSSRPPLRRVETSSDEEAPPPLTIRKPRITTPVLQQNTHVPTLPPPLRPIYTSSLAASSTSSLQNFSRPSAGALARADLPLRNASPLRTSSPKTPSSEFHRGHGRKHSQTQGSFEPYLPTAATSNLASMANLNPRLSASQIAAQTAMQHQTHNRQRSQTVPMPQVDTGPNTTGRRPSRGPLSPTPMLSLTEASGPREHSFGGQVYQNGLLGGSHGNAAQTAASMVFPRSPVTSPGLSPAEYELQQKLQPDKPLKTEKSKVKLFSRPGKIGISKDKEAKAGALPSPSKMASYTLASLQRNNFSTNSLADTLSSAASMYSMANSSSATIRALDSQLPEKEKDKEKHKHHFLSRQKHKLSSKDEHHLPLSSAASNSKPVDPNAPSSLYNFNLPPSPGPTSTSFAKSMSGLDLRHGGRALREKKKEEKSDALRESELSYQNSNDWPGPSSLGSAGGASYLGSTTNLGYPSSVYGDTQDLAKFGLSNIGPNDAWPFLKAKLLIIFEGEDLRLPVEDFNRLVTLHLQGCIQKRAPNLIIEDLRDLLATGFSSLDQTLKRIPDDRLIPHLVEMWLFTFTSILPYMQAVFLPLDLEFAGNGPLMNAEQAREFWGALPASSNHTNGSLPASNALEVRRIVLTAYRDTVILPRFDTLKTIFSRLSLDSISLSLPAADTLSTSPDSFSTGRPGTAMSLDPSHASYSSQNTTLLGGGSSGDGSGNRSRAISNVSYGSEPASSSGLGFSSIPPPPQRPFTPSSTHPFHSLDRGQREKTVEDSSKQLTELVGRMLQCMSVLASVGVGGAGDEDSQKKMEELTKGLKLNWLGRGRMGRDRRGLVGARVYETSAINSWASKMAHLSASPSRLTLHLSDRALTPILSSQQSQAQAQDLSTLTTTAIAAYDSASRLGLGIPQRIMIETHSSGPIILHSYISSQSVQRPQSRRMRASDSGRSREIVEHAREGLRPLTASTDPESAEDGGMANGTIHGDDSANSEVESTAPSAPLLIASVVAPSAGDIGEARRAAARLERTGRDFQREWIRDQEQSLEGPTLPDVDG</t>
  </si>
  <si>
    <t>&gt;12571_g</t>
  </si>
  <si>
    <t>MASAPASTGSAKVDAVVQGLKAKSPEKLEGFALYSRFALAGALCCSVTHGSLTPVDVVKTRIQLDPITYNKGLIGGFRQVIAKEGAGALLTGFGPTAAGYFLQGAFKFGGYELFKSQCINYFGYETASNNRTSVYLASAALAEFFADIALCPLEATRIRLVSEPTYANGLISGFSKMLKNEGVGAFYAGFGPILFKQVPYTMAKFVVYEKVSEIIYQTVDKKTASDAMQTTINLGSGLIAGFAAAAISQPADTMLSKINKTKGLPGEGTTSRLIKIAKELGLRGSFTGIGARLFMVGTLTAGQFAIYGDVKKALGATGGVEIAK</t>
  </si>
  <si>
    <t>&gt;7666_g</t>
  </si>
  <si>
    <t>MSLVTGEKSNFQYILRLLNTNVDGKEKVIYSLTKIKGVGRRYSNLVCKKADIDTNKRAGELTSEELERIVTIIQNPTQYKIPSWFLNRQRDIVDGKDSQILANGVDSKLRDDLERLKKIRAHRGLRHYWGLRVRGQHSKTTGRRGRTVGVSKKKGG</t>
  </si>
  <si>
    <t>&gt;4341_g</t>
  </si>
  <si>
    <t>MGRGETNAKKRKRQAEAKAALNSASNTIPEEPVATKKVALSISSAIEDVATTKSATVYQPLKGGRDWTISVAIPGNILNRGESPELQNSLAGQIARALSVFCIDEVIVFEDASDQQPHNGHDRKGSDSDPEQADAHENGCPGRPSPDDLLIILLTYLEAPPYLRKYLFSNIPQIADLESVGQLPELDLPHHLESSEWCVYREGVTLPDQHEGGTLIEAGLGIPVLVKIQTPLLVPKNTRVTLKFGPDAKRELKEKVMIADAIHPDMPREEGGYYWGYNVRKAESFSNIFTESPYKGGYDMTIGTSERGVDIETLYSGNEQQRVKNFKHLLIVFGGELGLEVAVQKDKEFERLGVEDSKDVFDRWVNILPGQGSRNIQTEEALWIGLSGLRRIIVNNK</t>
  </si>
  <si>
    <t>&gt;8497_g</t>
  </si>
  <si>
    <t>MADTMRAIVVHAPGGPEVLKITNWPIPTPQVGQVLIRVKAFGLNRSEMYTRQGRSAASAGIKFPRILGIEAVGLVESAPGNEFKKGEVVATAMGGMGRQFDGGYAEYTCVSATQVMAIIANLPWEELGALPELIQTTWGCLFTSLRLEQSDHLLIRGGTTSIGLAAARLAKGKCSYIASTTRQPSRESLLKSVGVDEVYIDTGSISAEVQSRHPAGFSKVLELVGIPTLKDSLQLTRQNGLVCMAGIAGGGKRVIEEFNPMEYIPNNVGLTIYSGTDKDFMKTPLNEIAKLVEKGKWSIPKKVFKMEDIVEAHKAMEESTAAGKIVVLT</t>
  </si>
  <si>
    <t>&gt;2341_g</t>
  </si>
  <si>
    <t>MAAFTYLVLGATALSSMFFSPAGASLVLRQDTNDTIPVGSNLYNCHDNCGEAIEEEAVDGFCNSTIFSTDYAACLQCAGPDNEDIWQYYGSYLTEGAAQCGSSTEPLTGTQADVSTALPASNATSTATTTGSSSAAATTTPSAGQTTSGSAAATSTSTKSGAVQEARRPEALIVGGVSLIAILAASLVI</t>
  </si>
  <si>
    <t>&gt;8799_g</t>
  </si>
  <si>
    <t>MARSDTSSYEKSKDQRSLTGGGRTTTTITSPEPVKPRHHFGVLQVPARHHGSYSQRLHSPPQRPALGGRQDSVQTRYMGMLLALDTIPRFHNILSSFFTWILLAGFIIFPGAYTSLSTLTASTTSEAGSEAATIIIHSVKHISLLVVACVCSSIGALGMIYLWYLHAQNYVWLLQRIFLPGCLNSLAGFISTLINIYGSQDGTWNITARVTESVIGGCMVVTGGLFAVYNFWFLRNVKKMHEKEMGQFNVVKEGWKDKIEKKAHQPAFGGVV</t>
  </si>
  <si>
    <t>&gt;3542_g</t>
  </si>
  <si>
    <t>MLFKKKEEQPRENEVRPPTTMESKISTSTNPIGKKDAAADESEANNLERIPTDIVYPSGLKLVLLMISMFVGMFLVALDKLIITTAIPQITNEFHSANDIGWYGTAYLLTNCAFLLVFGKIYTFLNVKATFLTAVILFEVGSIICGAAPSSIAFIIGRAIAGLGAGGVQSGVIVIIVYAVPLHKRPQYQGFFGAVFGVASILGPVVGGAFTTNVTWRWCFYINIPLGAVVMVFAFFLLHIPDHPNTTDSLKHKLQQLNILGLLALLPGVICLCLALQWGGFTYSWSNGRIIALLVLAFVLLIVFALIQVWKPEQATVPPQIFIQRSVASGVWVSCCVGAHQTLFLYFLPIWFQAIEGNSAIKSGIHILPMVLTLVVASIVTGLLTSRTGYYTPFLLLGICITAVGSGLLTTLNINTQVGQWIGYQILYGYGLGSSSQAPNMAAQTVLPRNEVSIGVSLMLFSQTLFGAIFASVGQNVLDSQLVKRLAGITSITGQQIQTAGVTGLFDIIPPEHHTAALQAYNDSLRVCFQVALIVTCVSILGAVFMEWRSVKDNKGNAGGEPDVEANGQSDSTGKGEKEASTAEAVNLTGAIADQGQEK</t>
  </si>
  <si>
    <t>&gt;5236_g</t>
  </si>
  <si>
    <t>MSATCDIPSFKLFESDKVLAFLDINPLSKGHALVVPKHHGAKLTDIPDDALAEILPVVKKVVKATGAENYNVLQNNGRIAHQDVDHVHFHMIPKPNVTEGMSIGWPQQPTDFDALKALFEDIKSKM</t>
  </si>
  <si>
    <t>&gt;6828_g</t>
  </si>
  <si>
    <t>MMETVVAPLSPNQHGSDAFAIDPTVVIEYLSGVIEITLGATRKELESSGSLLSPDLKGHSIQRCIRFASDNQVALYVTKDVASAGDIDGALAGADPLKYNYTLASEISFSPSTTASIAVLKRPEPIDPMIPITSQVQIINLPGVGLHNGGANGQGGTSISPYEVLHSFVHLALAPYFEAYTKTQHTSNGVRGRSDVEAKTGIPLTKKKMAELELALLHLQQNIEIEELILPLHPMIQNALEEAAARGTRPSAEFIPTALLQDSTFLNNLQSIVNGWIKSIQSITKMTRDASSGSATQEINFWLSMESALEGIEAQLRSEGVNLTMEILRTAKRFQATVSFTADTGLKEATEKVQKYNQLMRDFPLDELLSATSLPKIQDAIGLIFAHLNKKLRICPYPIRRALPLVESISADLDNQLHSLLHGRALMHLDYREFKTLMATADSIFRIWDENVKEFTNVAREVTRRRNEKFIPIKIQPKHAELQARLKYVTTFRDNHEQLQRTIVNVLGPKSGDSDGVTNGVVLVEEMGDVDAVEEVQQAYAALNNVDLLDVTPEGTKIWVQAEVTYNERTSRVENSIIARLRDRLATAKTANEMFRVFSKFNALFVRPKIRGAITEYQTQLIDNVKHDISALHERFKQQYGHSEAHAMAQLRDLPPVSGAIIWARQIEKQLNGYMKRVEDVLGNDWALHSEGQKLQSESNLFRKKLDTRPIFEAWLHDVQRKQISIAGRLFNINKIRAANYALELAVNFDPQVIALFKETRNLLWLNYAVPHQINNISKEAKRVYPYAVSLMESTRTFAQTSRQIAQMLDVAILLSGYQNEVQILISKGIPLKWDSFVHSFDLHIKQSNFLTNGSIDKQIGGRNESKHVQFVREFAASVSLLQSKTATLATTNTTIQKALAELESCPYDSAAFQQRLQVVQMAVDELNLQNYVNLSYWVREMNRRIKNTLLVRLRKAISIWTEAFENERSEGVNDDSRRKHLSTTSIIASDHAPSLKRLVHEVSMRNQVIYLDPPLEYARASWFLQLHDWLGIVCNLRKIKASRYEMNLSNGTDAEARFTDLPGSCADSLLSVYTSIETKLSKISSYVDEWFQFQSLWDLQSEQVYEILGEQLSKWLQLLQDIRKTRQTFDTTAVSKSFGHLTIDYDQVQTKVTAKYDQWQHEILAKFAIRFGTRVREVYAEIERARKDLEVQSLEATSTAQAVQFITIVQTCRRKVKAWGPEVEIFRQGQTALNRNRYQFPADWLHVEQVESEWTALNEILTRKAKIVQDQTDALRAKITAEDKVVSDKIFEITNQWNEEKPVSGTIAPEVASATLMSFETRITKLHDESQMVSRAKEALDLPASPDTALTSILEEVQDFKSVWAALSTIWTSLNNLRETPWSNVQPRKLRSAIDGLIKMTKEMPSRMRQYAAFEHIQNILRQFLKVNPVLTDLKSEAVRGRHWEKIFKALKPGKRYSAISMTLGDVWDLNLAASEKIIRDIITQAQGEMALEEFLKQVKEIWTSYSLDLVNYQNKCRLIRGWDDLFAKCSENLNSLQAMRHSPYYKEFEEEASSWEDKLNRVHVLFDVWIDVQRQWVYLEGVFTGNADIKHLLPIESSRFQNINSEFFAVMKKVYKQPFVLDVLNISGVQKSLERLADLLNKIQKALGEYLERERVSFPRFYFVGDEDLLEIIGNSNDTLRIAKHFKKMFAGLSGLIMDEDHLISGFTSKEGEEVRLKKEISLIKTPKINDWLALLESSMKSTLAELLAEAIQQYEPIFAAEDVDKTALNEYINMFPSQIVVLATQAVWTSSVEKALEGGGSTLKALYEQEVKVLRLLASTVLGDLDPIQRKRCEHLITECVHQRDVIEKLVKLNATTPNHYMWLLQMRYVYTPEGDFLQRLHIKMANAKLNYGFEYLGVAERLVRTPLTDRCFLTLTQALCQRLGGSPYGPAGTGKTESVKALGVQLGRFTLVFCCDDTFDFQAMGRIFLGICQVGAWGCFDEFNRLEERILSAVSQQVQNIQLGLKQGMEDEKSQIELVGRQLHVNQNTGIFITMNPGYAGRSNLPDNLKKLFRSVAMSKPDKELIAEVMLYSQGFNQAKQLSKQTVPFFDRCSAKLSKQAHYDFGLRALKSVLVSSGGLKRARLTRSGGNLGPEEEVEPQIIVQSIRETIAPKLIKSDVEIMRSIEAESFPGVEYVPASLEKLQAAIHSIANDRHLVINETWITKVLQLYQIQGIHHGVMMVGNSGAGVEGVCHIIDSKVMSKEALYGNLDSTTREWTDGLFTSILRKIVDNLRGEETKRHWIVFDGDVDPEWVENLNSVLDDNKLLTLPNGERLNLPDNVRIMFEVETLKYATLATVSRCGMVWFSEDTVTPGMMVSHYLNTLRAVAFEDLDEDAVATGQTAAKALEIQAQVADLLEVFLNTDDFIQNALERAEGFNHIMEFTVARVLGTLFSLLNKSVRDVIEYNSQHVDFPLDPEQIESYVAKKLLLALVWSLTGDCPLGDRKSFGDALGALATFGSPILGDNSSLIDYDVILPSGEWASWLNSVPSIEVNTHSITQTDVVIPTLDTVRHEDVLYSWLAEHKPLLLCGPPGSGKTMTLFSALRKLPNMEVVGLNFSSATTPDLLIKTFEQYCEYKKTLNGVILSPTQIGRWLVIFCDEINLPAPDKYGTQRAISFLRQLVEQNGFWRTSDKTWVSLDRIQFVGACNPPTDAGRTPMGARFLRHAPLIMVDYPGELSLQQIYGTFTTAVLKIIPSLRGYAEALTKSMVQFYLESQQRFTPKIQPHYVYSPRELTRWVRGIYEAIRPLETLSVEGLVRIWAHEALRLFQDRLVAEEERKWTSEAVNRIALDFFPTMDEEKALGGPILFSNWLSKNYVPVDREQLREFVKARLKTFCEEEVDVPLILFNDVLEHVLRIDRVFRQPQGHLILIGVSGSGKTTLSRFVAWMNGLKVFQIKVHGKYSAEDFDEDLRDVLRRSGCKGEKVCFIMDESNVLDSGFLERMNTLLANAEVPGLFEGDELAALMTACKEGAQRQGLLLDSQEELYKWFTQQIVKNLHVVFTMNPPEDGLSSKAATSPALFNRCVLNWFGDWSDQALYQVGTELTQSVDLDRPNFTAPDSIPVAYRDLNLPASHREAVVNAMVYIHYSLHRFNIKLHKQQGRVTYLTPRHFLDFVAQYVKLYTEKREDLEEQQRHLNVGLEKLRDTVDKVRDLRVSLAEKKGQLERKDAEANEKLQRMVADQREAEQRKATSLQIQAALEIQEAEVAQRRELVLNDLANAEPAVAEAQKSVSNIKRQHLTEVRSMGNPPQGVKLALDSVCTLLGHKVDSWKTVQGIIRKDDFIASIVNYDNEKQMTKNLRIKMRNEYLSNEDFTYEKVNRASKACGPLVQWVQAQVNYSEILDRVGPLREEVGMLEDKALETKAEAQAVENNINSLEQSIATYKTEYAALISETQAIKTEMTRVQFKVDRSVRLLDSLSSERTRWEEGSKSFETQIGTLVGDVLVAAAFLAYSGLYDQQFRKNMMEDWLHQLLLSGISYKQLNPVTEYLSTADERLGWQENSLPVDDLCTENAIILQRFNRYPLIIDPSGRVTEFLQKQSKDRRLTVTSFLDDSFTKQLESSLRFGNPILIQDAEYLDPILNHVLNKEYQKTGGRVLIQLGKQEIDFSPAFKIYLSTRDPSANFAPDICSRTTFVNFTVTQSSLQTQSLNEVLKSERPDVDERRSNLIKLQGEFKIHLRQLEKRLLQALNESRGNILDDDNVIETLETLKKEAAEISDKMNNTEGVMAEVDEITLQYSIIARSCSAVFAVLEQLHYLNHFYQFSLQYFLDIFHSVLHQNKRLEDETNHNVRRDIIIEELFITTYQRTSLALLQKDKITLAMLLAQAAPYKMDKTLIDVILDESIQGTDISTEPDKKDEAFARASKIPALRGKLEGVSSESWDQFLTEETGEHYVPQIWEEATEKKDQELLSLLLVKLFRLDRFVPAAERFVTAVFGSGLLETTEDLQTTVNEVSASSPIALCSSPGFDASYKVEYLVQRSRATCTNIAMGSNEGLATADKAIANAAANGSWVLVKNVHLAPTWLQSLEKRMDSLKPHANFRLFLSMESSPKIPVNLLRASRVLMYEQPAGVRANMKDSMASLHTRASKSPVERTRLYLLLSFLHAVVQERLRYAPTLGWKGFWEFNDSDYECSAFIIDTWVETVALGRTNVNPQNLPWDMLRTLIIETYGGKIDDEGDFALLTQLVNSFLTPAAYEIGHKLVEGTAGSSPQGVGDGSLIVPSGTSLKDFTTWIQKLPEREPPTYLGLPANAEKLLLVGQGLSMIQNLGKITELLDEGEQLMAEAS</t>
  </si>
  <si>
    <t>&gt;260_g</t>
  </si>
  <si>
    <t>MANVLQAVYRWAVPLAVGGAFVQASMYDVKGGTRAVIFDRLSGVKETVVNEGTHFLIPWLQKSIIYDVRTKPRNISTTTGSKDMQMVSLTLRVLHRPDVQHLPKIYQNLGQDYDERVLPSIGNEVLKAIVAQFDAAELITQREAVSNRIRADLLKRAQEFNIALEDVSITHMTFGKEFTKAVEQKQIAQQDAERARFIVEKAEQERQANVIRAEGEAESADTISKAVAKAGDGLIMIRRIEASREIAQTLAGNPNVTYLPGGGSGEGKDGGGKFLLGLR</t>
  </si>
  <si>
    <t>&gt;10079_g</t>
  </si>
  <si>
    <t>MSSKKGQHNTKYAETWESIPAQLQQQQQLPPPTPSFLFAVNELPVNDDLDIGGIPPRMNDNGRWIPPISRHGFRTQIPGNLYRWDNGTVTPADSPSDCTWHNGVWHAPHAPTPLTPYRTNTIFWCNPWAQFMTATGDASTRDFERSPHPDNRWWPLTFRHAVPGNISRVDIGADYPMLIGANADWIRDLGLLHSYTGRYEPQAGGLAGNLPILIALVAFSCDGSAAALGHVLLRCRAWRDREWHSHECPHGRIDERGVVVTVYLDPRNRLGSTREVLEYLEWNGGAMLR</t>
  </si>
  <si>
    <t>&gt;4353_g</t>
  </si>
  <si>
    <t>MTKKKIEAWVDLDHGGKSVRGAHQLVLSHNRPGYKFASWELVPGAMFKGALEEFKSLPEYSKEKELKNQLGTKKDLDGIEWGNLNLSPCFSVRRDADLGYSNAAKTYTLVELPGGREKSFTITVLKSKRRLDSLEEKRLKLIKRSMPALGTRELALTRKRLYNEAAMDQQLIDLGMGYRINPYREEEDDDEGEETDEEPTPADKEFIDYSDTPEARKQRDGEKDGRIEALEVTVKGI</t>
  </si>
  <si>
    <t>&gt;208_g</t>
  </si>
  <si>
    <t>MAGAEKRRLLPEWLPARRDSSRASSNSTRRLRRSRMARWQDGKMLPEYFHLDSKHGRCMKHMHRPEVQKSRSAANQRDEAVRRGLSATWLRSAAALCLDTHTPSRCKSKPDGGEGKRGGWKPDIGQADTDSLVSSRRDDASCRSAATWEHRTVARGSQASTIELIRVLVTNV</t>
  </si>
  <si>
    <t>&gt;4207_g</t>
  </si>
  <si>
    <t>MPAESGWQIYSSSGRHLNSLDLARTTAKSSILPPEISQDFQQRIEEIQSLNEANRVLHEDIHGVNHILDDTRRQLCISHAELEAQCQKNEALRLNFDEVEKGFKRLSQQHSQGQESLRRAQNTTKHYEEEIKKLNKKIEGFKSREINFQEQQRKDAKTKESLESDLAHSREKVSNKEEILQAQSESIRELENQLERLRVFQEQQAEEVRKAQESAFQIRLEPGQGQWMPDADDDVSNRFNSLSGEMRTWCKNFASKSPMGLESLLSDDQDRVKRILLRVAQHIGGKCLIDVEDKKLASRIPGMLLFAILTTELFDTIFNNPFFFEENALELAESASSGKDETTAVLQKLYADIFDKAGANTWRSQTLRLLDPLAASGDTSGAASQEARQLRVTAARNFSTNFIDGDASVFFDSERSAEDRKRQLDDIATRAAEVSYRLWTQKTQLSSIGLEGLGGTNGVVRFQSGSDIMEPHWIHIRQFENDERSLDGKRVAGVAHPAVVVFGDSEGKDYSKRKVWKKAIVWME</t>
  </si>
  <si>
    <t>&gt;12585_g</t>
  </si>
  <si>
    <t>MDRPWPVVARSSPYGEANTLKKRALARRVITPVPQQISLHPKHRQLPGLKSHIQIFNHRLSKHVFRNPQHRPLRILQT</t>
  </si>
  <si>
    <t>&gt;12586_g</t>
  </si>
  <si>
    <t>MARMAGLRRWVIAKANPHVCWLQPNILSKAVLNVAGSIFRSSSRIIHLELPRHSLELPSASLHPVESLLRFSENRGRVSLICRPSLHAEADLLVDMVPTDSSYSHLPALNRALHEEPAQAQASPSAPPSGAPASYPTMAANIYPSPTQMASPHVSPYGPPGQPYPTPPQAEPAQEGQSSNQYPQYSYDIQLRYPEEPMRPYPPPQHDGLPLPSMSAYPMQLQPNYGPPQERPIDQTGQVAPPGMKPRVTATLWEDEGTLCFQVDVKGTCVARREGSETSPKERLFTYSFADNHMINGTKLLNVAGMTRGRRDGILKSEKQKHVVKIGPMHLKGVWIPYDRALAFANKEKITELLYPLFVSNIGSLLYHPVNRAYPSASASAIPRTHQEPLPPAPFYAPQQDEEMGRNEYRPAPEYRDYRPGGSRPGEYREEYRGGQEYRPTAGGAMAGEQQVPREGDVYS</t>
  </si>
  <si>
    <t>&gt;102_g</t>
  </si>
  <si>
    <t>MASMLRNSGFAVSKGLGIASTRAFGISSAKLLKESDRHDPLQAENNEKHKQDGLQKQKDGKGHWKPELASDSEEVVQAERYGQSHTIEEMQKKTQDHAEKKHKHGTSQEPGL</t>
  </si>
  <si>
    <t>&gt;7453_g</t>
  </si>
  <si>
    <t>MASGEALKSIKVSKQDFDERWNRISLGLAKREALVKSWTASSSRAQEPQKTEAELDAEDAILFRNEPAHLGVGASIPSYFLVSEAERNNKSLRAKFFPPRGLKASKARDAEEKASSAKRGLKEDSSDEEEGRSGLGKAKKQKTLGTTTSIQHAEKANDTVKKAKERDNGWGRVKVSNTASVQQVKGVGGPLLVEKENRSELGGAKKQKPQANAAPIQQIQNDSDSGSDTSPIELPKVAKVKNGGIQANTKPSHHLKKVHSSEKKDGTLAAKYSKLKEGKEPNTKLRATSAQQFDKVTDSVKQEKSKEDSLSVDSKPENIIPKASLSACGLEVIRGRGELNSGDLNPAVSTNSYVNSDHDSGSRAQDEGNAQAGIVVHLEVPNNLPSINPVERKRIKKREAKKRAKERKKAAKAAALASQTKT</t>
  </si>
  <si>
    <t>&gt;10283_g</t>
  </si>
  <si>
    <t>MASSDLNPEWKQHTDNSSEGSKQMDTEKAADGNVPDLNPIEALDESPTTEYPHGMRLVLIMISLMLSIFLVSLDNTILATAIPKITDEFHGLDKVAWYSSAYFMTFGGFQSTWGKFYKYFSLKIYFIVAIALFELGSLICGVAPNPTALIVGRAIAGLGGAGIGSGAFTIIGFIAEPQKRPALIGFTGATYGIAAVLGPLIGGAFSDKVTWRWCFYVNLPVGGLAAVIVLIYLHIPSEAKPAEASWKEKFLQMDFPGAVLVMCLIISYILALQYGGQTKAWDSSVVIGLLVGSFAIFVTCVIWEIYQGERAMIVPRIFMKREVWVSCIFQFFFAGTYFIVLFYLPIYFQSVFDVSPIGSGVRNLPFIILLTIAVILQGPVLTKVGYFTPLMAIGAGLTAIGCGLFYMLEVDTSVGKWVGYQILTGFVVGMTFQTTLTVVQSISTPEDMSSSTAMIFFFQMIGGAFFLSAAQSAFNNTIIGTAASTAPGIDPALLLATGATQIRTAFTSSQVPGVIASYMAGIKVVFAITIGASGFASLFSLCGSWKKLHAEDLKNAGAAA</t>
  </si>
  <si>
    <t>&gt;6319_g</t>
  </si>
  <si>
    <t>MTSKASTAGSGSSPPHPPPPKQIRFVNNEGQPPPKRRRINAACLTCRKRKTRCDGRKPLCSTCSENGHECMGYTDPAEGLTKRDVKSEDTTERGNNDSQEIQISQSDKRAIQSLLEGRKERPRAHSTGSPELITAELKPPNFEANRRLLDTRDIGQPKSGNISFVEYKDGTAFSEGITSAERSPSLHTETNIVPYFRYFGPTAIVPGFKQMVVSVRESRRSTASGSSVEMSPASSGYGGVGSASGMASHIGTELRPSTEMPVYDQNDPNPVNKLIIHLVETFFDHLGCNYPFLRSKSFIPKVEEKAVEPVLVDAICAVAARFSDSPLLTLSDDASYPKSEYGHVFAQRAKAAVVDTFPCPTVAAVQACLLLAYESFGSNQDSALWMYLGCAIRMAVDLGLQKLDGVKHQGPKDPGYRGPGNNILQSNRHATISDQEKHEVEQERADTMWAVFILDRVISSGTGRPVTLRDEDFELEFPLVTSNVDGAWPNPFPALIQIIHLYGRVSDLLNNIHGVKDVTPKMIKGLSMMEKDLTTFYQKLDSRLTFNATNFQHYVKSGEGTNFILVHFWFHTLIMLVHQPTLMHSFEGQIIQLLPNSRELSMSSAKTIADILAFAELIDPRTFVCNPFTSQPMYVAACAFLIESAAHTSSRPTSRDYSPPHSDQSKGDMVKASAAKSKTSEQKQKHSLLASAANQNYRQCYKALEQLEVYWAGIRYILVALDQKAKGIWDPETYTEQEYESTKPRNNMIPDWSRRLSLVAPSPGRLGDSISPRVDIPGSPSQAIGWAITGTTNSPQSSLTFMYQNLSGEHNQTIPPPPSPPPVTSNAIYNPILSSAPAPATSHAFMLDFQPRYSSYNEPPHLSSQHMPPPTTKYPSMSSEPASTSDAEMLLGLQSSPFAHQTQNSQSSYEQNHHMTSQAQNLPAQNRYDFSQNNSNDQAQFSGSNGYMGIGGFGDMMMESQDIDMSALNGDVMPYLEYLPQDILNYFVMPTMNSNTGMENMDSDGG</t>
  </si>
  <si>
    <t>&gt;5119_g</t>
  </si>
  <si>
    <t>MADSDDPDDLDTSVLDLFTEPVDYYPPSPKPTTQTHTLSSGTILTLRLVGHNPLWGHHLWQAGRIVSSYLESHPLLIANKTVLELGAGAGLPSLVCASLGARTVVVTDYPDPPLIENLSINIDTYISSRSSKEIAVEKQLVAEGYCWGAEPSSLLRYTPEGFDVLILADLLFNHSEHRKLLSTLKLTLKRSSCSRALVFFSPYRPWLYEKDMAFFDLAREAGMKVEKVLEEKVEKIMFAEDRGDEELRRTVFGWVVRWGDQVGSVEG</t>
  </si>
  <si>
    <t>&gt;1805_g</t>
  </si>
  <si>
    <t>MDSSSISADSLDLSKLSDRDKQELQQFIVNESQKARIQQSVHNLTDICWKKCVTGTIRSGKLDKGEETCAQNCVDRFLDANFTVIKHLDAMRKQQ</t>
  </si>
  <si>
    <t>&gt;1611_g</t>
  </si>
  <si>
    <t>MALTASGGSTNAAFKDKEKPMAVRTANIQAARALADAVRTSLGPRGMDKMIQTGKGETIITNDGSTMLKSMSVLHPSAKMLVDLSTAQDVEAGDGTTSVVVICGSLLGAADKLLGKGIHPSVIAESFQRAAAAAVQVLHEMSVPVSLTDTSTLLQAATTSLSSKIVAQHSGLLGPIAVNAVTKTIDIKTADNVDLKNIRILKKVGGTIEDTEMVEGLVMNQSVVKNGGGPVRMEKARIGLIQFQLSPPKPDMENQIVVNDYRQMDKILKEERTYLLNMVKKIKKAKCNVLFIQKSILRDAVNDLSLHFLAKLNILCIKDIERDEVEFICKSTGCKPIADIDSFTEDKLGSADLIEEVQSSGSRIVKVLGTKSAGKTVSIVCRGANSLILDEAERSLHDALCVIRCLVKKKALIAGGGAPEIEIASQLSKQSRSLTGTEAICWKAFADAMEVIPTTLAENAGLNSIKVVTELRHKHEYGEKNAGVSIKSGGVKVDIAEENVLQPLLVSTSAVELAAETVKMILRIDDIALSR</t>
  </si>
  <si>
    <t>&gt;4477_g</t>
  </si>
  <si>
    <t>MPQQLSAKEQTLFRTVVRHYEDKQYKKGIKAADQILRKSPKHGDTIAMKALILNSQGKTEEAFALAKVALQCDMKSHVCWHVYGLLYRAAKNFEEAIKAYKFALKLEPDSQQIQKDLALLQIQMRDYQGYIVSRRAMLQQRSGLRASWTALAVAHHLAGDLVEAERVMTAYEDTLKNPPSRTDIENSEALLYKNSLIAEQGDIQRAYDHLKTVAKWNLDRVAVSELTAEYLLKLDRKEEAAKAYRLLVDRNSEHKAYYDGLTEAMAIDPSDHQARRAIYDEYAEKYPRCDAARRLPLDFLEGDEFKEVADKYLHRMLDKGVPSTFANLKHLYVNDSKKAILPALAQTYIESGKSEVNDEPKRNGDTSKGASAAFYFLAQHYNYYLSRDLDKAMEYIDKAIELEPTSVDFHMTKARIWKHYGNTQKASEIMEQARCLDTRDRHINTKAAKYQLRNDESDAALKTMGLFTRAETVGGPLIDLQDMQCMWFMAEDGQSYARQGRVGLALKRFATVYNIFEVWQEDQFDFHNFSLRKGQMRAYVEMMRWEDRLQEHPFFSRAALSAVDIYLKMHDKPLSNGTNGTNGESADDALERKRAAKKARKAAQKAEQEALAKKNEPNKVVRDQDGDPKKKDDDPDGVKLAATTEPLVDAMKFLTPLLQFSPKNIDAQIAGFEVYLRRKKYLLALKCLVASSALDKSHSKVHSQTIRFALALQADAKSLPSQTIEVITSEFTPLLPPTTSLVKFNDEYLAANKDCTRRIMSCLQIRRLLSADKAEACEKDVAALLKLSSITMTEAKEALDLLESWKSKETKSFREEAEKKWPKATIFSTAPTTAAK</t>
  </si>
  <si>
    <t>&gt;9618_g</t>
  </si>
  <si>
    <t>MPKFSLGWVAKFRRRNEMRYRPLPDRHHALATPSDLTVPAPALTPTSTTLTFSSDHLIHLIQHNVFRALISNKSLLRTASKFLKTPYPGIFGNESATRLCGGLTVVRPLSDHNMPGALYPTLLQMNCAHTSWIDMFPFPKFRDNLIKRGVEFMPEETRQDLFGDIFPDFVTPFPDDSESTLLPTLPSIPAISIASIDGEFGNPDDYTAGRRCLFTWGDPWIIDSWEVTPGFLKNKGWALEGCDDLIQASNRRRALRNEELMTSEQFRLASKKEMVLDHAVKAIAFSARDDNFRITSYQAYKFDSEARETDRDRE</t>
  </si>
  <si>
    <t>&gt;1035_g</t>
  </si>
  <si>
    <t>MAERVKREVKEKAYRRRGGERTIHISGDRLSFAEATTGEPKILPQKPPMDLATPIFDPLRATPDARNDQLKPCPEASTPSLQRETDCTLTSKKLQEGIAFGRSDTILLMFYLEHLFPFLFPFYHPSLLQGGRAWILEMMISSPVVQQITLCQSSYFFSLVQGAVNQDMVWEKVLTQTRDAFEVLRRSLQVIYNSNIKEHLHGAVRIMASIIQMQRFEIAVLSFNNCQAHLNAALTLFKQLLDSTSVTEQVGLSTSFNTVISRLGPLSSVSPTQYAQIPSAEQAAFRFSSTLLILDDIIASTMLQEQPILYEYHRSLLGDIDGTEPAINLESVVGCQNWALLEIGEIAILDAWKQRCKRAGNLNVIELVRRATAIKNSLEAHLTRLETEQVVTPKMGSSLLDVFTADYGQRSKSSVSQTSLVTRVRAHAALVYLFVVVSGWQPASVDVCYHVGQIIELLTHQISPPALLRTMVWPFCVAGCLAETAQEANLREMVEELQPPNVFGTVHKALEIMENVWRNRNAGDATNRDLATCFRSQGDLVLLV</t>
  </si>
  <si>
    <t>&gt;8709_g</t>
  </si>
  <si>
    <t>MSEIQGIAPPDTQPEKAIPLPIPPTPSPPLPSREALTEWLPLYLKNSDRTLETLSKILSTPSGTDTLLLTIGYTSLLSSNLLSRLSLARLRTNIRQIIKKAISLSPNTAVIIDASSIPPSHLLITSQRLKALSRLISDFRNFSRLWGLLGIWKWGKGLVLNPPEDKFVRNIRFAQVFVNIFYQYLENGAYLSSKGIMSWDAGKQSKAWAWSSRFWMMHVGLDFVRLYHEYMIRRGKKLDKDGVKEEGEEKWRALWKKQLIVDLAYAPLTVHWSLEEGLVSEFWVGALGSIAGATALRALWKNTGLLL</t>
  </si>
  <si>
    <t>&gt;7575_g</t>
  </si>
  <si>
    <t>MSTPFSRERLIAELAVQRASILTKKVLININKGELSKADSSPVTIADFAAQALIISAIHNAFPSDRFVGEENADAIRSNLDLQKRVWELVSETHLEDEKSEALLRSPKSVTELLETIDLGLGGGGREGRVWMLDPVDGTATFIKGQQYAVSLALVEDGKEVVGVLGCPNLNLETGRVHETIIDKNGMGIMLSAIKGEGTVRRPMGRGGLLPSTRIENLNGPKDLKDLHFVDYTNTNTYLADQVKKVAKSFGAQYPGTEAWSSHMRYTALIAGGADAYVRIPRERDAVSYVWDHAGAQLIFTEAGGKITDLEGKEFDFGAGRTLSNNWGMVAARRPIHAKIFEAVSKVLKDMD</t>
  </si>
  <si>
    <t>&gt;7599_g</t>
  </si>
  <si>
    <t>MAPGPSFPSLKKDYMSTKSKPAKAISEPRPSASILLISPQNEILLLHRVQTSSSFPSAHVFPGGNLSPQDGDIPESKSPQRHVDGPAYRIGAIRECFEESGILLAKKRDGSGNLLEVEKIVREKGRKDIHSGRIKFQHWVEGQGGIIDTDSLIPFTRWITPTNIPKRFTTQMYLFFLPLSQPTTSLTPNTPIPVPTSDGGLEHTTALFAPCSTWLSLARSNKIILFPPQYYLMHLLSPFLSHPPSTPNTEPLPRAELQRQREKVLEFLKTDGGDGKGIVWAEKVISPTGLLMRKGDGRSVLALDKPGRELEGSTRGGDGERVVLVRFGKQGPRDVEIRGRGEILAEEKAAKL</t>
  </si>
  <si>
    <t>&gt;7730_g</t>
  </si>
  <si>
    <t>MRASHASLYGESSLNHTCALQTPYLSCSAQAYSNITDSCCVETFGGLVLSTQYWDTYTGYEAKGQVLPRDSWTLHGLWPDFCNGSYTQYCDLNRQYDPAPSPNTTTGTSSGTLVPAYTGPSISTFLAPFGKLDLLAYMNKYWVSQARPPSHQPSPSPLFHLPKSPSSKFSPTSLQGQPNGDFWGHEFSKHATCFSSFDLPCYGPQYQNHSEVIEFFETALSYYNELPTFDWLSHAGIRPCNASSVSLADFQGVLTKRFGALPYIGCSGPRFNATAAGKGTGDNGYTVISEVWYYHHVFGRVQNKRAVPVDASITGGSVSNCATEKGALRYLERTAGSEV</t>
  </si>
  <si>
    <t>&gt;1717_g</t>
  </si>
  <si>
    <t>MSFEDVNNEPALVKVKSINLIGPSEGDVPLRYTRATGCANIIYSLKHTTSSSARLVLFARQLPMATPLVSRPPQCMSCIRCMSRSLGNYFGYPGSRQIRGKKTLAKDSTIIVRLRQSVPSYGEKHSVVPVPAGRMRNIWYPQDMAQYLTKAELRLIEKKRSIERNPLWKGVKEHASKRIWKQQEDLKQAQEQEREREKSEAVTQRAPALMEIELLDPKQATLVLERLVPKSLDFYRPPIRIAPPKRVAISPSVPSTSTISAAAAEAPAKPAKVSIYGSVSTTDIATSLTAILAEDEAGSRVVLTPEDISFVEVTDEADRVKHLGVFQIEIKLNGAADPVRRQVTVSAQE</t>
  </si>
  <si>
    <t>&gt;12602_g</t>
  </si>
  <si>
    <t>MVRINPPNKRKYILLTGSTVGDDDRSQVEERNGPKAEEPTSSAFNHGGRARFDSKDTRNRVTMAISTSPLKRLSHFSSNANTKIQYFTCFQNGTPYSVLMSHGISDCSYEGTSKETVQQFELELNDSLSSFAMSLSKAFIPPHRTTSFSSIGDKAGAGPLRCLSGHTGGRERLYCLSWPIGDVVRGSWLAPS</t>
  </si>
  <si>
    <t>&gt;7971_g</t>
  </si>
  <si>
    <t>MSAFAGTPGESTKVDGSSRRPSPIEPSPASTYGGSTASECGSNVPSTPGNDDNGVSLGLASLNINKGKSSRPDTTRLSPPFVRNAAQIRADDPFTSSPPSTRYGSAQATPTGNKTKGRAARSDNWRAGSSVVSGSDYTSPSVDAGLRSAQRRDGLFSREFRGEESDLTATLPVDNRLNNFKSEDAQAVFPPSSCVFVANLSQVETDEALEVAVTQVFREYGSVYVKIRRDPKRMPFAFCQYTKDEHAHNAIQNARGRMIKGRPCRCEKAKAHRLFFFERKDGAGVTPREANYLLQGFGRIDFCRRVNQLERATYNLSEGVMVQFEMYDEGQAAHQAYRIHDIFRMQSLADIPSLSQGQLRGPSDPANRAYLDTYDVDRRSVFVANIPADTTELDLHHVFGKYGNIRNIILHKGESTFDASQKHVFAFVEFAAQSSVAKALDEMSTDGYLIDGKFIRVAQKDTEAAKQRSIRRHQFRTPVVSSEPPTPSFESPAAPVVQAQASPMTAFSPGYNAPYGYPYSYPYGYPYGSPMYSAYPSAPLFTDGQGQLYSNAAPYSPAPQYFPYPGSPASAVAHSPPAQPYYGYAYPPYAPAPFYVGSSPNSQPPAAYYPQGYYPAMTGTAQDGAIATAAQEERASTPTPAGHAPVVHSDMGLE</t>
  </si>
  <si>
    <t>&gt;1969_g</t>
  </si>
  <si>
    <t>MQFATLSLLLSVAAAQTTTFSAGASGSTSSVCAAQPVLEDCLASTTAIANACTTTDYACLCQKWTDVLTCYNQCPDDSRYSGALSTQQTYCNDASVYGTTTSAPVSSAVSAAASTTAASGSETTTTDSGAVKTPTGSSTTSSSSSSSTAKSDGTSLVVGAGTLLMGVAGFAGAFL</t>
  </si>
  <si>
    <t>&gt;2375_g</t>
  </si>
  <si>
    <t>MDTLGSQTPIRATSALKRTNDGSQAMHVKLHLVEDDFINITVIPTSSSISNEDTTGSHDEDYFSFVSSYIDSISDLLRPVSLKIHDNPELNYKEFIAHETLTKFMETQEGWKVTPSAFGIETAFVAEYDSGKPGAVISYNAEYDALTGIGHACGHNLIAICSIAASLAAAEAIKKFSLPGKVLLFGTPAEEGGGGKVKLLEAGAYSSNKVDINLISHPGIVLDDVLVRTLAFKSFKVEYFGKEAHAGASPWQGINALDALITAYNAISVLRQQTIAGDIIQGHITDGGAAPNIIHAYAAGTFAVRAKTRSRLKVLEGLVGNCFEAGALATGSKLKMATLMRYDDMVPNKVLGKVCREAMNKLGSDVPEEELDLIRGEIGASTDQGNVSYAMPSLSVGFAIESDEGPHNPKFATAARTIEAHAVALRTGKALAVTGIEVLRNGNLLRAAKHEFREMLKERK</t>
  </si>
  <si>
    <t>&gt;3346_g</t>
  </si>
  <si>
    <t>MSDKEFGGNDDLSLPKATVQKIVQEILPPASTGLTFAKDARDLLIECCVEFITLISSEANEISEKENKKTIACEHITKALEQLGFGDYVQDIVEVASEHKEALKGREKKANKLEQSGLSQDELLAIQQAQFEEARSRHG</t>
  </si>
  <si>
    <t>&gt;3039_g</t>
  </si>
  <si>
    <t>MLIKGEKYACEACVRGHRVSNCQHSDRPLQHINKKGRPVSQCTHCRTLRKSRSAHVRCDCGGEKAHTKGDCIYDGDSQAENCCCSHGARCSCALKKEHLDPVPESDSDDSPTSTIACSERRRPRALTAQSETSLTVFTNGHHKPVHKHNNMAHKCGLPYVVPRAHSIHGLSTSSLANRSVDSLPQTNSIETLHSGSQIKDSMVSAQQEQRKVKSENGSPIMNSLTSLEILNGQLPPLDLSSLSGGYDYSQQLDGISAPADQEQPLFSAGLSSASIDWSHYDGLDFNNDNFATSSYSQAPSFTGFDFSGIDQPALTATSTSGEISEVEDFVPAGGQPNGLNNQYGSEFDNSDFGGEIDGYRLSSASSYIEVPQTRMLDGSTIEALDMDAFLKGVANGYSSNHGLPNVPSYAEDGKVGQTPSTFDDALNFQLVSSEDENDTFWMNNFSYNSIALNGRNELPEENVWAQ</t>
  </si>
  <si>
    <t>&gt;8987_g</t>
  </si>
  <si>
    <t>MSAPHIPNLLAGRGGPRIRGGRGRGRGRGIGPEGMHDMLAIDRSVQATDTDAAVSRLSAVNVGFLDDPYASHLVRGEAVRRLPIINRGLFGPIFVSPPSTQSSTKTYPSKTGTYTRTTALDKLVDSFISSSGTGNGNTRIQKQIISLGAGTDTRYFRLREQNKHQNIIYHEFDFPSVSHAKWLTVSRNQVFSPPLTSESLFPNPETRQPVPLLNSGEEWGYKRSSSSPSSTPGSNPEAEETEIIYICHSLDLRQLPSLDSTNKMQGLRTDIPTLIISECCLCYLEVEKSKGVVKYFADQIPSLGLALYEPIGPDDSFGRMMVANLAARNITMPSLKVYKTIEEQRERLRELGLGGGSEESRQGAGDGGGQEGKTIYKIWEDWIPMEEKERLDALDGLDEVEEWEMLAKHYAIVWGWRGTSGWEGWSATPESTPL</t>
  </si>
  <si>
    <t>&gt;2384_g</t>
  </si>
  <si>
    <t>MLASAYRSQRRWKEAEELFAQLVRMREKVLGREHLDTLEIMIHLGLTNEMLGRFKKSDELLVQVTETGKRVLGLEHLDTIGQGRWSEDKELLIQVAETRKRELGLEHPDALADAQARRAEFATFYKPSREAGEH</t>
  </si>
  <si>
    <t>&gt;4882_g</t>
  </si>
  <si>
    <t>MPPLLSQKGTGKKKDPRQSRSRNTTPSLLGSTSAAPPTQTETKNTKFLDLKKGQFRLHEELAETYSPAIPSSKELDALIEQLENLKEAIDIRGAVVDKGMRLLAQSKKDIQEEVENVRRDEERKERTKRDAADEEERGRKQASKMKKRKELSTAREERPLNHGAHVMVPQDGSNLEVRIPSLADAKPARRLSGDNDSASSSLSPAAPLTPGTNMDIDEKPTRAVEEDDDDDSSSDGHQPRPAPAIPHLQTFGDDPFTFSDPTVYEIRKDVAHLSREEQKKIYSVSYFPTETLEDLIPGSPPDMDFSNGKATNQVQATTFQTYLDGFFRNITEEDLAFLRDRGDRVGPFIIPRRGKEHYTEKWAREDGALSVDTPQQGHEKYPLNQPRGSIEDINDATAETDQFSAGPMLNRLLSLMRPEHRAPPSEEKLTANGLTNGESNINGESNVDELSQILGTDTPAPLPSATYMPESNTETWKKATHPKLDYAQIDERIKQELRYVGFLGPETEPEYDEHLDDEVTARLRYLQEQLKERSIKNGAMKARLMDLAKSAMASQEYNNICEDLDGQVQTAYLKRTRTLGKSKKAKRPGGAGGGSHFVGGAAAGMARPGIGDVTRTLMDRRQKWKDTVGPVLDPEVSKIRRSKDPDSSIFKPGDMAEYVRRERESWDEEAEEE</t>
  </si>
  <si>
    <t>&gt;5814_g</t>
  </si>
  <si>
    <t>MAAAIPQSLSEGKRRSSSARRGPLSHGRGGAGNIGGSPSDLEPITLDTPTLKSEVYTTGRGGSGNMTKNTDPVAARRAQDVVGVPRRESNSSAHVGRGGAANVFHPGATAGADWENAVEEEKVASHGSGPSKGFAGLGKEWLFGKKA</t>
  </si>
  <si>
    <t>&gt;8926_g</t>
  </si>
  <si>
    <t>MSDELADSGVDVMPLKTLSVTGRVNTTQNAQAVLRWGPHIITTYYELDDGTEYFDKSIPFTTTCPYLPGQPVNLLWVPIEIQPRRHRRASLSELVSESIKTMNPADKYMAPRPPPPPPDELPRLNTSTSVLAKKGSAQSLSQQSETSAWSPRAFFGLHSPSNSVQDADIHRRGHKRGRSSSVGIPHTSNSVAPRLHSEGRKKSDSRSHIRDASPPIKHHSGDRSPLRKAKTKHGGHSGLVIPDEITEEGEDDDNFASQLQRLSMTIYTPLSPPPSSAASTHRTDSSSADHREKPLPLLPEQNQGLTFRAMVTSGLKLKKTRSITELIPRSHFSTSTVSTMSPTVSFFEFSEGEEDVDADVDLTADLGEVTGDEGESPALGLGVVGKKEGFGGYSLPDEEDGSQHTLGKRRADVEEEDCVSPGMEENASRLERLLNEMGYLGDVIVQK</t>
  </si>
  <si>
    <t>&gt;2847_g</t>
  </si>
  <si>
    <t>MLDPLTALSVAASVVQFVGFGVKLISDFAELYEKGRLGNNDELELITKDLTRLTEDIATSTQPGQTHSGKPPSNDEHALRELATSCKEIGEQLLDLLESLKVERSGKMLEDGVASFRKALRNARKKGQIRRVEKRLKKMEDQLNINILALINNKQSRVRSQLNELLAENRRSETNTQNKIDELRADILLAVEQAMERGNSKPAPQRTNTFSKIGTKCLDLAEEGERVATVHKILRSLNFKFIKARQSAIKEAHKKTFDWIFEEVDNDATPQLRFLSWLREGRGIYWISGKAGSGKSTLMKLLWDRKSTKEALQAWAGREKLVTACYFFWSAGNDLQKSQQGLLQSFLFQILIQCPDLIPIVCPSRCGMGNFDETADIWTLQELIGCFEILSKQDSLSGKFCFFVDGLDEYDGEDTDIIKTLQDLIISSKVKICVSSRPWNAFEKAFGRNCNQKLLLQDYTKEDIRLYVTETLEKNETFATLSRKDPQYKQLIEDIVERARGVFLWVYLVVRSLLRGLTDDNDISFMHERLDSLPVDLEDYFKQMMDTIEDIYREQTARIFQLVVYAKSPLSAIAFWFFAKEKGNPNYAMEAEIKSLDDEEVALISERIRTYLNACCKDLLEVNIDQSAGKIFQCHS</t>
  </si>
  <si>
    <t>&gt;6725_g</t>
  </si>
  <si>
    <t>MAQRPALGEFLQWESQSWVEAVSSLVSDEKEYFMPLEVLKAYFTADDSKKLNQILIEIFDTNFPPIDPELILRDHTAIFCILLRIGQGVYIEHFARYEELSDRRLPFDPSNPPEEFPEEPNDPRFLQRFCERQRMYCVPIFDCHMLHKHFARTRLLPILSKESLGQEGMASKYVIKIYGPHNKLLPVSKNAIPNDTPNSNTFILKSYSTRENERYYTQEVNGFRAVKNTESIVKFYGSYIHGNDFNILLEYADKGCLEDYFKNETPPSRGVDIIKFWESLFQLVKGLKSIHSTREGHHNVTTQSILVLSNGVGPQSSCQFKFADFGLHPTKTETTPSAEAATHFTYNPPECYLPFSDDQTRRNSAKLTWAADIWSLGCIYSEAAIWIADGYKGLEDYRHQRVEETDRILFKGGDCFHDGERVLQSVLTAHGELEDRLRRTDYITKEVLDSMVDEMLWEEDRPNAKALWRKAEMITSRARQKLSANSGEEFPRPPGSAGRSLPPRREPPTQPLPPIPRLSSIAERQYPPNVEKWRAQIATSNPPSQPRLNRQSTAAASTATSESVPDLDREINGSVSSWQMGDNSSVASPITPFTSPHASVYNDYAGRTPMEMRANSMRSQNTFQSSNPSRVHPRILSFLGSQAPSDYGSIAPSIAPSIPQSVAPSVAPSVTPSASLSQREVRGRTYTYSPQNTNMVLKESQRSTPTPTVTEGGFSKALDDATASLSRTVSRAGSRQSVYSASKSHHSDETAYHSQVDDAPQKSHKRMGGFSLFPIKTRHEATPSPETIRGRTKTPSHHDDSVPRSVRAQSFSTSSGLGSWAPEPGPPDYLSLNTCLEWKKAHKTKKGAKKNAKVPPLPGASMLEGIKDRDHVFIIDDSASMAPVWADVKRVFEALSYVVKGMSPDGTELFFTISFETWRRKDTFDLCTYLEKKKTNGQTNIAWRLNLQLELYRAKIWGAHSSKKPLRPMSIYILTNGEWGKGADPKVTIKQTADLLMQHDMLNGQVTVEFISFADTAAGMQHINDITNTDFGIDIVDSERWTGNVLKMLKGPIDKNIWESGSPDEPELSSPKMEKELIFAQQRLPSIVNELA</t>
  </si>
  <si>
    <t>&gt;10412_g</t>
  </si>
  <si>
    <t>MVQVDNKAVLIVIDGWGIPSESSPKNGDAIAAANTPVMDDFKKNAQGYTELEASSLAVGLPEGLMGNSEVGHLNIGAGRVVWQDVVRIDQTIKKGELNKNDVIVKTFKAAKEGTGRLHLAGLVSDGGVHSKQDHLYALLKLAKELEIPHVYIHCFGDGRDTDPKSGAAFIEGLLAKTKEIGTGEISSIVGRYYAMDRDKRWERVEVGLNALCVGDGEQSSDPVKTIRERYAKGENDEFLKPIIVGGKEAQGDQVFFFNYRSDRVREITQLLGDVDRSPLENFPYPKNITLTTMTQYKLDYPFTIAFKPQHMGNVLAETLGKQGVNQVHVAETEKYAHVTFFFNGGVEKVFPLETRDEKQDLVPSNKSVATYDLAPEMSAMKVAKQVAKRVQEGKFEFVMNNFAPPDMVGHTGVYEAAIVAVTTTDKAIGEIYEVCKKENYVLFITSDHGNAEEMKFADGKPKTSHTTNKVPFVMANAPKGWSLKKTNGVLGDVAPTILAAMGLTQPEEMTGSSLLVKN</t>
  </si>
  <si>
    <t>&gt;5591_g</t>
  </si>
  <si>
    <t>MVFIKSLIVAGLVTLSYAGGGPNSPPPTYESSAVIDLIPSNFDKIAISGTPALVEFFAPWCGHCKKLAPVYEQLAHELEFAKDKLVIAKVDADSEKELGKRFGVQGFPTIKFFDGKSDVPEEYSGGRDLESLTEFLYAKTGVQPKKAKAAKSEVVMLTDTTFKTEIGGDKDVLVAFTAPWCGHCKQLAPVWEKVAQDFAAEPNVIIAKVDAEADNSKATAQAQGVSSYPTLKFFPKGKTEPEPFVGGRNEAEIVSFVNMKTGTHRTVGGGLDQTAGTIESLDALVSKFIGGSSIADIKDEVAKAAKDLKENTQDKYAQYYVKVFDKLSKSDKYATKELARLTNILKKGDLVPAKLDEFTSKINILRRFVAEKVEEVKGKDEL</t>
  </si>
  <si>
    <t>&gt;8261_g</t>
  </si>
  <si>
    <t>MTRVDWSPAPSRRLYRNNWRLHVLRRSVQGLGIASPDIAFSTWVLHSGCTLVIMGSEGPGMDVTIGVLALQGAFNEHVQLLRHAAKILAGKNTEKTRWIFREVRTEAELDSCDGLIIPGGESTAISLVAERSGLLEPLRDFVKVKRRPTWGTCAGLILLAESANRTKKGGQELIGGLDVRVNRNHFGRQIESFQTELDLSFLQQAKGEDFDSFPGIFIRAPIVERLLPHVAGIQDGEAKVDDTVVAPSRKIDEKVAKSINLGEVEILGTLLGRADAIKTDSSKDKLDTEAGDIVAVRQANVFGTSFHPELTGDPRIHVWWLEQVLKTLDQRAANP</t>
  </si>
  <si>
    <t>&gt;8122_g</t>
  </si>
  <si>
    <t>MASAKEQETIGSSRPYSESLHRHRLSNPTAAPAFRNLLDINPSPILYPIPGSPEESMEDWVAEKFTTTTRKQKAESWADILCFYTATNGVAPGAPTRASPAPATNGKAPANGKAPANGKAPANGKAAPNSKAASPVPETPQTVSSTDPKVAAQQASDMRNIVRRKLTGYVGFANLPNQWHRKSVRKGFNFNVMVVGESGLGKSTLVNTLFNTSLYPPRERKGPSLDIIPKTVSIQSISADIEENGVRLRLTVVDTPGFGDFVNNDESWRPIVDNIEQRFDAYLDAENKVNRMNIVDNRVHACVYFIQPTGHSLKPLDIEVMRRLHTKVNLIPVIAKADTMTDEECLAFKSRILADIKHHAIQIFEGPRYELDDEETIAENNEIMSKVPFAVVGANSEITTADGRKVRGRRYPWGVIEVDNEEHCDFVKLRQMLIRTHMEELKEHTNNSLYENYRSEKLTAMGVAQDPSVFKEVNPAVKQEEERTLHEQKLAKMEAEMKMVFQQKVAEKESKLKQSEEELYARHREMKEQLERQRMELEEKKSRIESGRPLEEKGKRKGFSLR</t>
  </si>
  <si>
    <t>&gt;2430_g</t>
  </si>
  <si>
    <t>MTLSPSNSTSVQPPPHQMSCILCRQRKVKCDKQQRCSNCVKAGIECVYVAPVRLRRRIGNGKSPEDVSREELIHRVRRYEALFRKHGLQFEGSDRDYTGGEIATPESHPSTSAALVVIDQKQTQRGEGDASRSLLSGFWSEDLSGEILEDFFDQNSSVASVSDAPRETPSILDLSLVFHPTPSTESLSGFHPPTSQIFRLWETFLKNVDPLVKIIHVPTVQRQLLQASVDLPNVSKAFEAFMFSLYASAITTLSNEECLELTGAPKSPLLERHHRVTQQALTRAGLLGTLNIVVLQAAVLFLHSISFVPGIDYGELYVLVGIVIRAGERIGLHRRVYPPNLSVIEAQTRRRLWWHIVVLDSRCAQRSRVDASVNAEYWKSVLPLNVNDNDLTPEMMVEPRGHVGSTEMTFRLMMYEIGKFIRHSEPMPPFRGSWQKLTAQSVPLAEKDEMIDELEMTLESKFLRYCDPVIPLHILARYFASLIISKMRLTVRHPRRFPDRGSSMPEDEKQKLFDICLSIIEKDNLVHSMGCLRGFLWPVDQEFQVDAFVYLLSELRYQNPSSLTEKAWSEISKSFKHHPNILFAGSPLHVAVGNLTLKSWESWDARAQHQQFPHPSKPEFIFQLLEKRPGYTTGATESAEDAARINLESCAPASDPNLVATVWNTAPSLLSDPIAPIDWDYWNNLIQNDETYIVDDLVAQVGGRPA</t>
  </si>
  <si>
    <t>&gt;7625_g</t>
  </si>
  <si>
    <t>MERHEAPIQDTSFPSNGEPSSEESTYTPEPKPLVKPIANTINNFRWLCICASLYTSVLVYGLDTTIAADMQAAVTKTFGAVDQLAWLGAGFPLGSVASILPFGALYTKFNLKWLFISGAVVFQIGSAVCGAAPSMSILIVGRVLAGLGGTGVYLGCLNFFSVLTTPKQRGAYISGIAFVWGIGAVLGPAVGGGFSISSATWRWGFYINLIIGGICAPAYLFALPPVHPSSGISLRERILTLDLVGFILSAGAWVMFTMVFTSAGSFWSWNDGRTIASLVVFGVLTLAYIAQQYFCIFTTTSTRSFPGHIFRTRMQILLAIGSASVITSLYVPIYYIPIYFQFVDSDTALKSAVRLLPFVLIAVFVNLISGSLLARVKYYKPVYIISGIMITLGGALFYVYLDSSVNAGPIYGISIVTAAGTGLTLQIGYTIASLKVTGEDVGHAISIQNLAQIGGTTCALVIAGQVFQSSAISNLTIILADLGFSSADIRNAVAGSQSNLFNVLEGGIKDQALLAITEAIQKSFILVITAGGLLVTIGILMPIEKLF</t>
  </si>
  <si>
    <t>&gt;7402_g</t>
  </si>
  <si>
    <t>MSKSGATHETGNAPKLRLVLHPQAVSDSDSDSDSQPARDTYPNLSELRSRDVMPYPTLAAVRLVWSFSGGSLETSLSVMASAYNIDVLEPYFQQTVGGGSGSLWHVVSKSPLTHPPVSAITATVNDLELWESDWLEFHENHSDPDSYTESENLKYGTLPDYDPENDRDPPHLLKCCGTDRPRGKEGGVLVTASPSGPGFVTVHEYITIVHPWLMRNCGDILKAMDRWEQTPDLENKDLVVDLVQPKCLTIKEKSEWVRELSMRGPNWMSIHNRAAVAEAQYELSKASMVEIASVSEPQTAFEQSRRPQQKLIFWQRRAGSAVAHPGLEYCKSILLKHVRPQEGRAATPVAVGVAVTEPRVVSADEQYALS</t>
  </si>
  <si>
    <t>&gt;3800_g</t>
  </si>
  <si>
    <t>MTTAQKTAIISVYDKTGLLDLAKGLIKHNVRLLASGGTAKMIRESGFAVEDVSAITHAPEMLAGRVKTLHPAVHAGILARDLASDEKDLAEQNINKVDYVICNLYPFKDTIAKINVTIAEAVEEIDVGGVTLIRAAAKNHGRVTILSDPSDYPEFLQELEKGEVTEHSRNLYALKAFEHTADYDASISDFFRKQYAGEGVQQISLRYGANPHQKPAAAFSKLRPLPFKILCGSPGYINLLDALNAWPLVKELKTALGHPAAASFKHVSPAGAAIGVPLSPDEKKVYMVDDIEGLDGSPLAQAYARARGADRMSSFGDMIALSDVVDVPTAKIISREVSDGVIAAGYEDAALAILKKKKGGKYLILQMDPEYEPSSQESRTVYGITLTQHRNDIQISPRSFSSIITPKESAPLPESALRDLTVATIALKYTQSNSVCYALNGQIIGLGAGQQSRIHCTRLAGDKADNWWLRFNPRVLGIKWKKGTKRPDKSNAIDLLVSGQLPKDGPEREGYEAFFEEVPEAFTEQERQEWLGKLSGVAVSSDAFFPFIDNVYRAGRSGATYIAAPSGSQNDSVVFETAEKLGITFIEQSFRLFHH</t>
  </si>
  <si>
    <t>&gt;7905_g</t>
  </si>
  <si>
    <t>MPFGSLAGALCSSFIADRYSRRSSIQIASIFWIVGSIIQCASVNIAMLVVGRVTAGICVGIASSICPVYQAEIAPKEIRGRVVSLQQWAITWGILIQYFVQYGASWVGGGPNNPNQSTAAFRIPWGIQIIPAIILFFGMFFLPKSPRWLASKDRWEEAIEVMAALHGGGDVNHPKVLAEYQEIEEALRFEREEVISSYKQLTEPRMFRRVVLGMSIQMWSQLMYYVVYIMEGANIASPLLTASIQYILNVLLTLPAILYLDRFGRRPAMLVGSFLMMSFLFIVGALQATYGEPNVGPVKNSTNSDISWVINDNKPVSKAIVAMTYLFVCSYATTWGPTSWTYPSEIYPTKIRAKAVSLATASNWFWNCVLAFAVPPLLWNINWKMYMIFAAFNACAFVHMFLTAPETKGKTLEEMDTVFNSGRPPWRGVPKGSRLDRIQREIEEGNLKLGIPRDGTANGSYEMAFSRDETGFLGMPKRKRSSLAATPGFTVPSLEDLNLQESAAELPPPKRKPSRRSRVDTNPDINADIVDGKTALRASPDADAKGEAFHAERLIPKTPLREIKVKKEAGLEDNGSPLSDTGEKIPNFNREKTSKTPTKSSVAAKKGSDEIKAFKVEQAAKKAANNAVKHDDEVEEWDSRADPDGDDVGLAENVSIVKMEAARPPPVNSDYLPLPWKGRLGYACLNTYLRLSTPPVFASRTCRIASILEHRHPLKDPTQCEHATKNRPDKSKPASVERGQKYVEDLCLANVRDLPKMLRWNDKYGIKFMRLSSEMFPFASHAEYGYSLASFASDALAEVGKVVTELGHRVSTHPGQFTQLGSPRAEVIANAVRDLEYHDEMLSLLKLPPQEDRNAVLILHLGGTFGDKAATLDRFRENYAKLAPSIKQRIVLENDDVSWSVHDLLPICEELNIPLCLDYHHHNIIFDSSHVREGTLDIMELYPRIKATWDRKKIKQKMHYSEACPEAITGHQRRKHNPRPLTLPPCPNDMDLMIEAKDKEQAVFELMRTFKLPGWDTFNNIIPYERDDDNRPLPKRVKTKKTKKQIAAEIDEFGKELSEEEEETKDEVPEAEIGMGGKENRVYWPIGMEEWLRPKKRELKTKGEAKGDEDAMFRNPTPANFAARKAIEARNKAPLGDEFKRKVDNSENLADLLRVLEEIKAARSATGVGDGEGKRKVPSKKVRKETARKKVVRSVPRSGRSEMDEDGDDDEDSSLFDLSAEEHKEVRKNGKDVGKGAAPRRQSGRTAAKRKSYAEGEGDGDESG</t>
  </si>
  <si>
    <t>&gt;9832_g</t>
  </si>
  <si>
    <t>MAFAKQTWILIRKNILIALNRHIFPTAIRAFILPIAFMIFLSYARNIFVPPSVYGIGSPARIRTLTEGLKASGGGRHTLAFVDNGLKGGKIEKVIDSLTQSAAGTGTNVVQLDNEAQLLETCKSSLRGATTCYGAIVFISSPDEGTGGLWNYTIRADGVLGYKINAQSSSNDQEIYLLPLQRAVDYAIASVNTTIDQSALPSTVLEYPYTSETQADRNTNIRVNYMGAIINVLGVGFLIGMVGVTYHLSGFIATEREIGMSQLIEAMMPNLLRWQPQVVRVLSHHIAFDIIYVPGWILMAVVLGVGIFAETNMAIIIIYHILAGLSLSSFSVLGAAFFKKAQLSGITLALVTLILGVISQVIDIQSSGTVGVLSFLFVPCNYVFFIILMARFERQKMATDLITAAPHNPWSLPGLVFWVFLIIQIFVYPLLGILVERSLYGTASRGRTVVGQNPENTATLGVDVDLNDHLETVQLQEFTKCYRPNWFRRKFTWFTKTPMATVIAVNELTLSAKRGEICVLLGANGSGKSTTLDAIAGLNTVTSGTITVDGTGGLGIAPQKNVLWDELTVEEHIQIFNRLKSTGKPASSHEIRRLIRDVDLDRKINAKSKTLSGGQKRKLQLGMMFTGGSAVCCIDEVSSGLDPLSRRKIWDILLAERGSRTIILTTHFLDEADLLADQIVILSKGTLRAKGTSVELKETLGGGYRIHLLTGPGHLKVPEMDGIPRKEAFGQVMLAAATSRQAAQIIRRLEAEGLSDYQLSGPTIEDVFLHVADEVRGLDSSTSRIGSKLSLPLYDAGDERKPGVLKEDAVSITNGVAPGLELHSGQSLSFSRQGWVLFRKRITILHRNYLPYIAGLLLPIIAAGLVTLFLNDYAGVGCAPSDGISLSDVEFIYTQPRYHLVLGPASRLSNSTISTLLTPLLPTGALALLAPNITLVNSLTDFNNHISENFSTLAPAGFYLGDGTQETTLAYKGNGDVFNAIFGQNLMDTFLTNISIGTQYASFDIPWAPSTGKSLQLVVYFGLAMSAYPAFFALYPTIERTRNIRGLEYSNGVKSLPLWLAYLSFDFIIVLVSSALSVVIFAAASSVWYHIGYLFLIFTLFGIASISLAYVVSLFARTQLSAYAFAAAGQAIFLLIYLVGFLCTLTYAPVNKIDSYILIVHFFISAVTPVGSLVRAMFVALNIFSTTCDGKEIAPHPGGILQYGGPILYLIIQTFLLFAILLWYDSGSVVAFWRRIKKAPATRGGPDIPADEETAEELGRVSSSNDGLRVLNLTKSFGNNTVVDNLTFGIRRGEVFALLGPNGAGKSTTISLIRGDIQPSKNGGNLFVENIEINHHRAQARSHLGVCPQYDAMDQMTVLEHLRFYARVRGVRDIEFNVEAVIKAVGLQAFSGRMAAKLSGGNKRKLSLGIALIGNPTVVLLDEPSSGMDAAAKRVMWRTLAAIVPGRSILLTTHSMEEADALADRAGIMARRMLAMGTSGHLRERYGGGCYVHLVLKSAPHTKEEEIREVRSWILGMWEEAEVEDKTYHGQVRFSVPMGRKEGSNRGSVKKEVESLVSSEDDRDLEISGGSEPEKSVNDGIGGLIMVLEENRELLGLEHYSVSPTTLDQVFLSIVGKNNVEEEGYGGVVGRGITEKAWGKVKEFARRK</t>
  </si>
  <si>
    <t>&gt;7535_g</t>
  </si>
  <si>
    <t>MSSMMFIPHYLPQPGFGISSSLYVRSAQGKVAELRLELNSGGKKDKNHAAKKIALKKIVANMTMSNNDMVALFPDIVGCMQIPSLEIKKMCFLFLVNYARMKPEVALKALPTLQEDMSDSNPLVRALALRTMSYIHVREFVEATVPPTKQLLRDADPYVRKTAAFCVAKLYDHDRHLVESSDLIDRLNSMLRDDNPTVVASALASLMDIWERSDAIKLTIDYGNASKMVQILPDCSEWGQTYILEALMSYVPQECSEALLLAERISPRLSHSNSAVVLTCIRVMLYLMNYIADPKQISILCRKLSPPLVTLLAKGPEVQYLALRNALLILQRRPEVLRNDIRVFFCKYNDPIYVKVTKLELIFMLATEKNIEEVLTELREYATEIDVHFVRKSVRAIGKLAIKIEPAARRCINTLLELVATKVTYIVQEATVVIRNIFRKYPNQYESIISTLCENLDSLDEPEAKAAMIWVIGQYASRIENSDVLLEDFLYSFADEPVEVQLALLTATVKLFIQRPTKGQDLVPKVLKWATEDTDNPDLRDRGYMYWRLLSSDMATAKKIVMGEKPPITAESEKLDPATLEEMCLNVGTLATVYLKPVQQVFRSARLRKLVDSPALQKHLLPTATNGLDGQKSLSAFGMGSQPIAKPQNGGNAGDLAAAVDAADEFFAGVGNQQMASMQINGQEEGWGASPAVGRGEMEMQYVVSQNAPEQAYQPGTAAGTNGDLLNF</t>
  </si>
  <si>
    <t>&gt;5575_g</t>
  </si>
  <si>
    <t>MSDISPDQMQARIQQARREAENLKDRIKRKKDELADGTLSNIARSQQEALPKNQMMKPRKTLKGHLAKIYAMHWSTDRRHLVSASQDGKLIIWDAYTTNKIHAIPLRSSWVMTCAYAPSGNYVACGGLDNLCSIYNLNSNREGPTRVARELSGHSGYLSCCRFINDRNILTSSGDMTCMKWDVETGQKVTEFADHLGDVMSISINPTNQNTFVSGACDAFAKLWDIRAGKAVQTFAGHESDINAIQFFPDGHSFVTGSDDATCRLFDIRADRELNQYGNEAILCGITSVATSVSGRLLFAGYDDFECKVWDVTRGEKVGSLVGHDNRVSCLGVSNDGMSLCTGSWDSLLKVWAM</t>
  </si>
  <si>
    <t>&gt;6434_g</t>
  </si>
  <si>
    <t>MNDIEHPGVVVEQPYSPCWSATQLLSPPQSPDSILRSGTSKVLKRRAHDHRKSVHWSKEVIDNEHKRSMRPSAPIPYTPKIPTSSESSSQSQKHVNQVMPFTNSPSRVILSSSKGPEFMNQYRPSMDSPSEWKAATRDIMKNQVENVLPRREPGLLIESPAGSKVCILGQVVDERRGGDPSVVRREPSRPPSRNKSSNPKQLFSSQIPTLDPDSPQRLVPPPTPRPARLPSPDLPDISRREFCGCHGSNCNNFHGKGKRPMSGKKHKKDAAKARIRGGKK</t>
  </si>
  <si>
    <t>&gt;7752_g</t>
  </si>
  <si>
    <t>MPKFPKAFGRRKSNTITFEEGPETPVEAHTFKVFERPDSGGSRSFDGGAKLARAPNGTNGLVGKAKTAHLDDDNIFSDLGKNRGSGASNTNTASTTDSSRLSAASTAPSSTDAHGREEWKLTHDKPLSDIPIPPIPKSSSGFSLKHAGRSLSWGRKQHFAAKEPKSPASGRESEEEDGTSRPRAMTASSYASTATPPKIEDKNLGLSLGGDFSDMFSGFAKRKSVAMEAEKKPGSLKPAPVEPGTHSFSFTHSTNEPLHLDLDKNKEIEAPPYSWHSQHSNEGLMSSTSPPPVPAHGSPPRKVETLPFNRPQNPNAPSGLRRTSAMAERRHSTLKYGDAVDEDAALLQESLNASRRLNDPSFSSKVRDSWALPLTSQYKVDDATLASWVGGSAETTPKARKAVPKAPEDNMFDSQIAASANVAQRFSERTLSMPGNQGPPRTKVMTPAQFERYRQDQDRLRSVGGQSKDDEDDEEEEPYEDEDEDEAERNKQLAKQRRKQEAHMAVYRQQMMKVTGEAPTAIPRPTPFATQSSPNLASLSRPEEGEEEDEEVPLAILQAHGFPNKNKPPMRSMGSNPNLRSSAMSTAGGVVDPRLPVFARNLPQDPYFGAGIVAPMNRESMAFGGGAGSVSGAPSRSLPPGGLVGVIATEERSRAMRRGSPNPQTGEYGPTPPSGLNSLGMGVGMGMQPPSGGSMYNGMGPAGPMGMTMGPMGPMPMMMTPGDQAQIQMSQQMQQFMQMQMQFMQMMTNGQGQPQQNGNMPQNSFDMQRPGSAQQMRPQTPTQQQRAMSILDPNVAPWMQHGNMYAPSIHAPGGYAPSIAPSERSNIGLPGRYRPVSHAPAPDTKSRASTMSGALGGWDQKNGASTIRPIATSGLAVEDDDDEEAWAEMAKKREKKKSLWRTKKDKDSNGLKEMLNYA</t>
  </si>
  <si>
    <t>&gt;4719_g</t>
  </si>
  <si>
    <t>MERTPGNKTGNPGTGSSEQHAMEGTSDRSTPGPSGRSGRDPNLGTGDRRSVYPLAQMEDVGRSNESQGPRSKKIDASRSEKTMQPCRKADNCSRLGCKFVHPTCNCKYRPCLKANCTYRHVDGHERGGGSDLATGIGNLSASAGRSQMSSRTAPQSTIPLEPTGGFKATLVTGERNGIDHEAQMATALQLRAEQTSSNNKYKGGRGHARQTSKSTMNQTIQHPRNTQQSSDTPETPRKNSGNKFGRGRFSEGSKPSARRRTNGSSVPTHSARTPSRAPRGSSHRGRGQYHGSGGRNAGRGTERTSSPTPGHSTRHTPNKKQHSSRPNRQAVPQSRTENIHIRQSHSTIDGLAATTSEEAGVASMRQTSEASADLLINFDEAFLDVDPIANPAKDHNNIILPTSFDATSGITILDTENEEIGNTDYQQGSKAIPREAEETKQERQFKVGIDRIIPVEFIQAYKWISGKARVAEDPQSDLNIDNLCSFHDLKSRVRHDIASYVLQRKHDLENAGQDSSMPSAEKEILATGRMTGSEEDRQHFELNKWTSKVFEEFNKLFLDEQVEVVMHLFRRNMSNEDAPTNAASMKLENKGEVENAAMKTD</t>
  </si>
  <si>
    <t>&gt;4523_g</t>
  </si>
  <si>
    <t>MSSFAPFESHMYPGQGYNSYTQKTCFAKAVTITPAWKAGNTPKSQKTTFTWDYVSKFSDISRSIGVAAALTINAGGFSGTAKGDFINEESTRNSDIRFLVKSKVINLFDPIDREMKFNLQTGTNKDNFLKNYGDSFIEGFEEGGEFLAMVNVTIQDSSKKTEIKGEIEAGLKAIQAKGRGAFKTGELESKAKFAISVYAIGGKALKPTGSEWNISSMLDVATRFPQDVWTNGTPLLAITIDYTAASGFISLMKTFETSPYSIAQSLTDSWLDDFTTFNAIATEIAKMQNNLEKYVKAEGTDVYELTEAGLLAALEDSRNQKTAIAINVKTVEKDPTAATAEPGDKFKYTKPNEIRRKLPVLKVTPHVASTTLLSMSGSSLACCNILDDGIRARRLYWQHENGSIMESSGKNLEWSLNHSEVADSALPNTPIAVVADEKGEKIRVYFLNKKAHICERVGKINSKEWSDGDFNDPKVAASPLTSLATYRHQSGRVHLFYQDKDNKLQHEVLEPGTAEWALQTPPADKNAMAPGSSLAVVGNTKIVGGGPIDNDSFSVFFQASSGKWAELFFDAAEPTEDKKWKTIDNTLPAKLAHPGACISTSFVAGVAEAFVLYPSNEIWTMKSKENNAWTETSRVSLASKSTGFAVSHWSEEKCRVYVSRPKGVMELVWDETNKAATIVGEIGGPRPVA</t>
  </si>
  <si>
    <t>&gt;4413_g</t>
  </si>
  <si>
    <t>MASITNILGLVKNIRGPSSAKNEPLLWSKAELQSALMQEILDFQTLQSWHNRQMAWIRGYTKNPALDQLGNTVGNHLLSTVRRIHHLRCWASGATEPHQGATSERHIVILALGDLIQAFNSFIIVRMDTSLDTGLVFEMVLVYLRKTFDILIAVGYLLYPRKEDGEWLEYLKEANEQSELRDFRFDLPTDYKRILDPTLTGVIEDAAELPESFLPDSPTPPALLRNPGPYGPTILENARRQQ</t>
  </si>
  <si>
    <t>&gt;1877_g</t>
  </si>
  <si>
    <t>MSSLNMRGSLRLCVYILLFQISGISTALVITPRTASVPSTAIPTTISAPAISSLVSNSTASRTTQEAIVITPAPEIEIGENGVVEGEFQEKWHLTTFYSCHTFDQTYVDCGLHEPVLPGGDEIAGATKMRPVHARAVVWAAVVMVIGAFIR</t>
  </si>
  <si>
    <t>&gt;10612_g</t>
  </si>
  <si>
    <t>MQSQFRSPAHRLGAWVPRQNPPSSPPIVDGFLFGVVFTTYLQTSREAGDPFRDPAIAAEKALTAPFQTIGRVVEFGELMGKRELAARWSGCDVRSSGTRKPKVEGEIGERIVVSYDSTST</t>
  </si>
  <si>
    <t>&gt;9807_g</t>
  </si>
  <si>
    <t>MPIYSNIASTLARQGPKTITHGYAQSLVAATHPQLYVSNNRPGFGFNRRVGKVGHTPAYQFQNAFVTSAQSSRTVVQLPPADRSEWSTDARPLDAYYEAWKKHHAAGEPDKEWTQFQFAKRIEWKPSEFEVDQSESTQVEAKKTDRSFERIYSESAVDDIKTLVQFGADEAAALAKINAAIEEEINIRNVEAMREESRSVPPPASASYQSPALPSESATERSSSTGLTSISTTSDLQSQSYADHLTKLSEGRRYAEIPAVFEAMLVAGIQPVTAAYNALLEAAIHLPAERIQVVPKALDVYSDMLRRKVAPNTDTYNTLMTLLSSRSLEVSSLKHSLEQKRVRFGGMEEPGKFMFASNELDFAILAEDDRLDLAMSLFEDSTSPRRDRAYPPETYHRLISACSEAGRVPDMIKLYGHMESHKIVPLAGTFPPMIKGFSQIGDLASAVDCYNEYKDLAVSHDQGTLTLNDRQDAKIYASVIKAYVVSDRMAGAKRFFEKIEAEYPLESVGLKEFIISEGFVQGLVDRGQFSDALGWADGLNGPLREAAMSSVATMAADKGDKAIAATAFAQVPASFHDIATPAMAMLALSVRNGDVPAAQSYWNILSNPGLAVTPAFIEPIAMYAVAMIGTGQVAEGLSQSEQMFARVRASVEANLHDEIEEGVEFIHRFMSTRGITDPRLAIAEAQIYPPNFSAPVYPVEDTFDPYAASTDFKGSALIADELEKGNGGRAKVSRLNEALSRFRNMRRAGRHPRYITYAKLISAAAREERMNLVHDILGMARTDVPLLLQYPVVRYGWVSILDAMVGACLTLGNRTLAAQYHQELLDMGAAPTANTFGLYITTLKESTKTFDEATEAVKIFHRAKTEGVEPSSFLYNALIGKLGKARRIDDCLFYFAEMRALGIRPTSVTYGTIVNALCRVSDEKFAEELFEEMESMPNYKARPAPYNSLMQFFLTTKRDKGKVLAYYERMKSKGIQPTNHTYKLLVDTHATLEPINMEAAEAVLDVIRSTGQRPEAVHYSSLIHAKGCVMHDMEGARAVFDSVMADRSIRPQACLYQALFESMVANHRVADTEAVLREMSRRGVDMTPYIANTLIHGWANEKNIGKSKAIFASVGREKREPSTYEAMTRAYLAVEDRASAKTVVQEMLGRGYPGAVSNKILELLGGGHAENSV</t>
  </si>
  <si>
    <t>&gt;5733_g</t>
  </si>
  <si>
    <t>MQAPPTSQRSIQRRSPAADPGPPPSVPPRVMSPGPGPQPRASTASARSLPNGGSRKQNINQNSQNGNSTAQPLSQIEKSVTHLLVATKQLLETLTQWSRHQATDAQVSDVYVRLGYEFNIACRAFTSINVDTTDLGNVPELLRHILESTLSQEASVESLERYLPRIRDIIINLLHGLKRKQQRLRQKQPRDAVVEAPIPRNSSVSSTGSAGTGLTTLLDQGISNSFRAEGDNRDSAAANDNAPRMSSQSAPAGRTGPSGRDQARTSNSSDQSSMSSTTMQNIPVMPPYPGDELQDSRAPREDLVESFPPPPPVPPKQQNALAALQRGGDLERRASRRYSAYQISKHLGERPNGVPMLPPAQNSPVPNRGRNDARESMRAVQTRGNQQHSRQQSRLAAEYVPGRVPSQVLEEVSESPTIQEPGEAVADSRPTVATPEDKLRRPISDFDAPSATLQGPPPDVLPAPPEVASDDADDESPNDVDLSKNRQSSTFVQQNVGYRSEDRKFSPEPSPPPSKDLTLFLQYKSKVKKFVLPEGETDLSIAKLQLAFIEKFSWNTHNNGVDLPDIYIQDPISGIRHELEDLSDIKDRSVLVLNVEVLDEVKRHFDEGLGGIRKIVEGVRIAVEDQQTSIQRVSDRQNDAAKEIAKMAAAPPIVSRASYIDSQRNGPPISPSKVNSQSQISEIQSLRRDLAVLRQTYSNFQSEVQNGMSNVRTKATALKTIATKATIPVLDGESGRAHIFNSKKSMDQTSDKLVGQVDDLQDIVEDLRKDVVMRGVRPLGRQLETVAKDIAQATKELVQYRETVKRERPLWNKIWEKELEVICNEREELTMQEQLAADLEDDLDKAQKTFALVEQATKEQMKDAPGTAGTRVPSRGLNHITPAADPSIAKEGVLGEVRALQPNHENRLEAIERAEKLRQKELESRRGGEFQKELGNFVEEGKLKKSGGFEEVERARKAKDERMRKEVWERQNGMTQADAMAAEEAEPVGNADLNEEEVPQAAAAEDV</t>
  </si>
  <si>
    <t>&gt;9575_g</t>
  </si>
  <si>
    <t>MKLDTKYMRYLTPEDWRTLTAVETGSRNHEVVPTPLIGQLSGLRGGVHKNISALAKVGLIARLKNAKYDGYRLTYGGLDYLSLNTYRKRKDVYSVGNQIGVGKESDIFVVADEKGVQRVLKIHRLGRISFRTVKANRDYLRNRSSGSWMYMSRLAALKEFTFMTALRENGFPVPEPLAQTRHTIVMSLINAFPMRQITSVPDPASLYAELMDMILRLAQYGLIHGDFNEFNILIKDEIKIEGSGDEKTETQILTPILIDFPQMVSVDHANAEFYFDRDVNCIKRFFQRRFHFTSDAKGPHFSDARKLIGKDGAKRLDVSVEASGFSKKMAKELEAYMKEVGVDGDGDPEASRGDEEEDDEEEDGNEDEDEEREQDEEAFRAAQASHLEKSSSEPQTEVAVASAELSNLEINDKT</t>
  </si>
  <si>
    <t>&gt;4470_g</t>
  </si>
  <si>
    <t>MPDQSEPIPFTIYPINPTKLTPRYEIRQLTLEHVPWAQAIASHSNIFYNPFISVTYPTDQVARCYALYSKIGYLISHQISSGMSFGIFDLNYVYKNPESEKVGGKLWWDEKQVENMDKEKLLEQMDFPLVSLVLSFDEWCPVDKEKLVPIQEIFPLSAIENRVIEERDKRDEKDWKATGFKQVLMRNSTSTRADYEGQGLMKMLSQWLMRQASLEGYRAIEIKAAHYAVKHVWLHPPEPFKAEVIAVFDPEAYREKNEEGEEFNPFGKATQLVTKIHVTLQK</t>
  </si>
  <si>
    <t>&gt;4864_g</t>
  </si>
  <si>
    <t>MAQQPLAQAGASNGSSLNGEKAETGGFKLKFCTVCASNQNRSMESHLQLAAAHYPVISFGTGSLVRLPGPSISQPNVYQFNKTSYDSMYKELEAKDPRLYRANGLLNMLERNRGVKWGPERWQDWQIGVPRLQHTADRGSEGVEGGVVDVVITCEERCWDAVVDDLLSRGSPLNRPVHVINVDIKDNHEEALIGGRGTLDLADSLNRAAAEERELDPTGFDSGNAASRAGFDERVPEIIGEWQERWPNLPAVWTLAWF</t>
  </si>
  <si>
    <t>&gt;4933_g</t>
  </si>
  <si>
    <t>MLRLQLNQDSEPLMGELLEYSIGRNPPYSCISYAWGVAHTTQCIEINGQRLPITNTVYNFLRWARVYQRSAAPGLLWIDSICINQEDMDERSQQVRQMKEIFSQAKLVIAYLGEEANGSNNIPELYVTIVGAYEKLSEIGASSQFGGMAEFPSHSEYESLGLPAVHDPLWETYRAFLRRPWFRRKWILQEVVLARDLLFVCGSWACTGMLMVASWHISIIARLPLVVDESGTDMGQDLPEGCAVTQIQLMLDLGLGWDEKPKNPRLIDLLQRSRQSLVSNSSDHVYSLLGLASDDCQAKIAIDYKESLADTCRRVAKTIVDQGDGHKLLYNIHGLDSNPDLPSWVPDWSYQRVPLFSLAPIPIGPATITDFPYVCAGGNKAIKQIRQNGDALICKGYIVDVIKEVIYDPSNDELQERLEDLFTKDYVLDDRISAEGSYNSITCEVVAGCLREMAALLDHHSVYPPDKLGEIIWRTAICNRQLSRQLQAPESYASLYKSFMTFITRKKCLKYGISKISEEHRSQLARLNKEFGFIPDEVTTALIYPLTEREENEADLFNAWAYSFCSQMQRCSTQRGYLAQVPREAVAEDVICIISGAVVPFALRPADKGYRLIGQCYLHGYMEGEVLRDPDMVEQDIVLV</t>
  </si>
  <si>
    <t>&gt;12640_g</t>
  </si>
  <si>
    <t>MVSFGTSKEAGPIASRVDSSQRTSNGEGKDDTEAYVAGAEQDAISESSEYLTSSDRKTISVTSAMFLIFNRMVGTGIFATPASILSLSGSVGLSLFIWVIGMIIAFAGMLTYLEFGTGIPRNGGEKNYLEYVFRRPKFLATAMYAAYVVLLGWAGSNSVVFGEYILNAANVEVGRWNQRGVGLACVTSAFLIHGLALKWGLRLQNLLGGIKLVVLLLIIVSGFAALGGHLKVEKPDNFSHAFEGTTGSAYGIVTALYNVIWSYIGYSNANYALSEVKDPVKTLKKAAPAALILVSILYMLTNIAYFAAVSKEEIISSGRIVAATFFRNMFGVKAERALSVFVALSAYGNVLSVIFSQGRLVQEIGREGILPFSRLWASNKPFNAPFMGLFEHWAVSVIIMLAPPPGDAYNFILNLISYPLAVVNVFVSIALIHLYLHPFSIHRNPQSWAPPFRATLPVVIFFLLSNIYLVVAPFVPPSAGQNVYEHLPYYLHCVVGIALFVVGAIYWVIWAKILPRLGGYELVREHLVGADGWSNNVFQRRLLVKTA</t>
  </si>
  <si>
    <t>&gt;8758_g</t>
  </si>
  <si>
    <t>MRFSRTLKSSPQSLPSLDGSYIATIFPSKLSIRDTRSLSIQRAISLPPDLAASISWFLWSPSSTRVLVASADQIRVYSVTDHKFSATIKNPACGLSKVAHIAFGYSDNEVCVFLDFGMKLSMYNLSTSKTVDINNPKNYHPGSASKGFSYRPRTSNLTLLTRTGGKDIISIHEKGTLEVVRSWWPDTIDAQGFYWTSDGNRLLVMESAAYGHRICIYTADGHLFKTWEGPKPLSKDDIHLSLGPGLKLVEWSRDGTLAAIADHSERVVILSTRTFTETVSLLHKTSVKPADTLQIWQEQITLSPSSRTREFVQASQPICPPILELSPAEKQDAKTGTSLLSFDNSSTLLATRTEEQPTTIWIWDLNTRTLRSVLILHAPIAKATWHPTINELLMIRCEGHDARGLVHIWEPSWERPRIIDFGAYIPGGKIIGKTIVRWLNVDSAFPTMFFSDSKDYLLCSLSTEEDGDLPWQAAESKGVSIHSERGESPLELIPTPEKRQFRKVAVEETIEDYKIEDMSSGSEEMDDTFLFKKIVEPKGSSNSSNPNVPWGRNPLDLNPWT</t>
  </si>
  <si>
    <t>&gt;3482_g</t>
  </si>
  <si>
    <t>MSYLPSQSLPFQPHYRRHDPDKSLEDSNIRLQKKITDPDLVSLAIILKPEATAAGNEPAPSPKVIGVCGTLSPGAEIAYSIHPAYWGKGYMTEALTAFIGKSGVFWDLPKSKGVERLMVRIDTENIGSLRVIEKMGAKEGERMEKAYGLAKDKGEDGVVPFEKLRDLRVWWIGRP</t>
  </si>
  <si>
    <t>&gt;6914_g</t>
  </si>
  <si>
    <t>MYLHLSIFTLSLFLLIVNGDDDSLPSSAFWSGWGGNYHNNRFASSNTAIKSSSISSLTHHCLLAYPSGISATPTVYGNNACFPTWSGSVVALDYTTCLPLWTTNITSIIALTGPITPSQINLAISRTSPQVGGGVLYIGTLAHALIIALNLHTGTLLSTISINSHPLALITMSPTFHSNKLFVGASSAEESAADNLGYACYIPMIPPSLAATGWSGVGVWGSQPSIDVSRNQVFFATGNTYSIPLLIAQCQNSTSTLPAVAEGLVSDPCLPRDVMQETVIAVDIDLGILNWVHQLPALDAWTLACGVPNAIPEIYSQCPYIPGPDADFGMAPTFIPGSSSTPCGKDTLVIGQKNGILHAMSAETGQSFWSTTTSPGGTGGGLSWGIAVDDSRVYFTAINSMSLSWQLQPSNITTNTSAYGAASLSTGKILWEIATPSDSGTVAYGPPTIVGDLILVADTGYSAYYLTNGSLVAIEKTTGKVVSNTDVLSAFHGGIAVQGSHVLFGTGYGGLASLSATTGYFYVMRVRT</t>
  </si>
  <si>
    <t>&gt;2767_g</t>
  </si>
  <si>
    <t>MPKAGVAIMSLERDLEPWQTSESDSRQQQFSPSPSSTETPISLPYDDQLNELSAQSWLPDPPRPWEGACSSQAWYNESSPVNPQFGLDLSAFCTGPQDLGPSVAQFDRQFRPDFRNQNRAYQMNLIGPADQNGDQPHNQQLQYTDRTISSGDKVQSSFYTYGEDDSRPAPPVPQPQSQPFLRWTPVESTHEVCCTVEAYGDFEQSTPTPPLESNLKWVVEGGMKYPTTSKSPSTIPKVPKRKLALSEPKPKKASSESKTKKSRISSPLPTTQRQLSEFVVVFENAPGALANVKRRRRLDGPVRKAAKAVRKAGACHQCRFRKRTCSTGTPCNSCLRNGNGLHELKCQRESPFLERTMHHYFAHSSHKRDVTFDIMISSTSFSSCQEEKVIIDGIGRISHPLELPAGSKVLSSFKPEEKDRIMTTIHSSMPNTALDDSSLVVLLEENSALGLQVEQWAVEYTSKFVVAAGPRFLPTTAALILGLEYVKRNLPESALVACMIRVGSLAFVLRAGVKCTTNPSSSSSPPETFRTIQASIDTILYQRLRLAENDLCTRLQRIVFRSAGYLSKDQVYPVALVFWQLIRFLCLSASHLSNLVQRFGMTCEEAAARQYHALTLVLSTHMALFRSSNPLLLDFEDKVSRELLGGGEGIVKLAKVMRGVVIKFREKGFPDLKGSIAYKKGYFDLFRRIYDKM</t>
  </si>
  <si>
    <t>&gt;3066_g</t>
  </si>
  <si>
    <t>MSTSSPEPSPTSATDGGRTFSKARDRKFTVEIPSPRLQVVTNGANGTSGTKGAPTTNGNNSLISPLKSPHTRHVQSFSREGILGSAQKARNLSQSSGDRESMVNGLRNQQHSNSDDGVNPLKRRNTDAAIDYPRRRATIACEICRSRKSRCDGTKPKCKLCTELGAECIYREPGIKLDAGDKLILEHLARIEGLLQSNIVNQTSSLALSTGSPSVNGGTTISNEDVMIQSAHPYVSMIPAIGVGTWTTPTNISTMPKIHTNAALHLLQWPLIRDLVSRPYDPQILLQLEMSREPLSLSKAPCLDLSNTAAYIEAFFSKVNVWYACVNPNNWNSHYRIALSNGFREGPESCIVLLVLALGQASCGGSISRVPASEDPPGLTYFAAAWALLPGLMTRNSVLCAQCTVLASAYLFYLVRPLEAWTLLSSTSTKLQLLLSAPGRVPPTQRELSERVYWNALLFESDLLAEMDLPHSGIVQFEELVGLPGGFDQEEEEAVGKDDLWYFLAEIALRRLLNRVSQLIYSKDSMASTSSLEPVVAELDFQLVQWYESLPQALQFSYSRVMLPDPVQTVLRLRYFACRTIIFRPYILAVLDNEQAAMDPSVRENCRKCLEASIRQLEHITAHHAGHMPYLWQGALSIVSQTLLIMGATMCPTLSAMLNTLVLHNDTIDRIITDVVCEIERYAHLAPSLSLGAEIIREAEMRRRSFLGAQLSG</t>
  </si>
  <si>
    <t>&gt;7460_g</t>
  </si>
  <si>
    <t>MSRLVAGANEYSTDQLQNDPLSVAQDAAPMWHFADGSCYPQAAEVNGAQTNGNEGGGDWCILANLASGCQDPGPWCGPNTQGTDFPTYFTVKYCSGDNTWRISYNIYFRHDSGHESDWEYAVVVLQQDSGNGWWFRDEVIFEQDGVANSADGQRNLNHAKLYVTKYHHAVWNTQYTGNKNNCAVINADMFRPNDFYQYSASTLVNGSLIPVGWDWGKAASSPMAMYDDGDQNVCNK</t>
  </si>
  <si>
    <t>&gt;5116_g</t>
  </si>
  <si>
    <t>MSQRPVSEAASETTNNPYIPQTIGASSTYILPYRQGRSSRQDQRDFSDPLTIRDAVQAMEDRQAELENRQRELYNALQRIEALLSGTNRSRDDYPTPTPAAQTPQDNVAPTTVLQSIEAPGAPLSRTPSETDRYRSSRPRKTTLTEKIFPLSDGESPSFKQWRASVRDRLVVNTDHYPTERSRRALIWRSTTGLAKEYLEPQYLAESDGFETASDMIDLLALCFLTGDETEAFRDAFDDLYMGEEGHVNETFFQFKARFQSTAIRGNVTKSEWFFHMWDKLTPQLRDVAIFAKGHWKKDYATMVLDLTSADYEQRRNQELWTPSSS</t>
  </si>
  <si>
    <t>&gt;7810_g</t>
  </si>
  <si>
    <t>MASAVPDQSGLLREVLDAVKALQVNQVQLASNVDAISGRVNVLAGMKEVRDIAISPSMTPVKKIEPLSSGAETPSEDAVPPSPSLPAIHLDGGESPSSKIAHARKPSVTSRIILTTYPGQSGINPLPMDWGNKDPQKRGPVVVSRTPTTIRRRNAIGAHGGSYSIYYALAVASNEIKIDHRPDFTNTEPAANIGPFPQWADKKKIVSMDPLGHLAPWLFKDTIEKENVDIRPTIAITRAHMKLPELEQSVKEGRLIPDGKVCLNETGELAVTKFAVEPVWYLPGVAERFGIDEGSLRRSLFEHTGGSYPELITRGDIKVFLPPIGKRLLFDHGIKLDLMVIGGLTVYCFGDPAKMSDESVRLALRVHDECNGSDVFGSDICTCRPYLIYGIEEAVKEAQKGGSGVVIYFRKEGRALGEVTKYLVYNARKRGIDRASEYFKRTENVAGVKDMRFQALMPDILHWLGIKKIDRMLSMSNMKHDAIVSQGIPILERVELPESWIPADSRVEIDAKITAGYFTTGHRMTEEELATVKGRTWEDIDH</t>
  </si>
  <si>
    <t>&gt;1363_g</t>
  </si>
  <si>
    <t>MSLSPCLSPAFLTAARIATTLNFGRIITTSSTLRRNLHISSGPRIHHHRGSFPKLTSPYSTQPSPPTPPLVGRLANKVAIVTGSSGGIGRAIALRFAREGAKVLCSDLQALAGVSVGGDETHIATHDLIMREGGVGAFLKCDVGEAEEVEELVHQAAEIWGRVDVMVNNAGIAIEGDATTGHSTGLPIHLTPLAMYDKTMRINARGTFLGTKYAVQQMMKQDVGPTGDRGWIINMGSIAGLIAFAGNPAYCSSKGATLQLTKQVAVDYGPHKIHCNAICPGGIATAMINAFRENEALSAYLVSKHPWGSLGAPEDIAGAAVFLASADAAFVTGACLPVDGGFVAQ</t>
  </si>
  <si>
    <t>&gt;7606_g</t>
  </si>
  <si>
    <t>MDHPSFFGFGAMIRIHRVRTLHFTAYALLLGLLIYLLPKHLPEKTEKEASKRPISLARYQSHPVYEYISRFRAKANHSLEVELNNKLLSFERTVRVSLPLREQSLQADRIIWQIATSKESARWGEWVEQWRNNNPEWEYHLFTSPLQHLLSLFDTIPEISLTYKANPVIRADLSRYLLLWYYGGFYAEIDTWARMGMRDCNPIMSVVKGKHNVSLMIGVDHDEPYLTPESLEASGWSRGFRFAQYAMWAPKRFDPILRAAIVRTISHAMVPKVSRAWPTDKEANVDYTEELSGQGMFTDIVLETLSKSLKDGHKLRDLDAGLEHRVTWRKFRHLDEPLWIEPDQTKSASEDVMRGIAVLPINIWGTGQNHSRSKSQDWADACINHSPG</t>
  </si>
  <si>
    <t>&gt;7592_g</t>
  </si>
  <si>
    <t>MDWSDIEEASRERIRLIRQDQGFFTDRDIETVWPLKTLERVIEGKFLGDGSQLTVESLQKRLRILSILVEIAWPKAQWQSFDFYFRREERQDKNLPFNRDMLLQFLAKGSNNSIADQFIEKQSSYKPEKIKQQLKVQICSKERLPFIKNASQKLEPGGMFVSASIETIPTGYYVDDQGNTPKKMKVFRKVVTSDYKINMIKCKHEIDNLQKLESAFTKCELISRYLAIIDSSADLQPHFSILMLPADSDLDKCMSVPSAYWKETDITMTNLLKEASVLMEGLVWLHGERMYREGPVGVAAWCHMDLEPDNILVFAKQGCPLGRWKIADFGLSTIRNLKDKSRDEKSSGDKGLAPQDPRDLVNRTIQTSPKMVPGRYVAPEVCNGALLVGRTSDIWSTGCILLELISMRMTGDFSKESLNRIRGLTAGGVHGHKEGGFFFRDNDLNPHVKKWLDKLGEPETKEKLLDSYESPVLADCQALLQQMLNIEPSRPSASEVQRRLLAALRLIPDHPTEPVVVEVDQRGPKEKPQEACSQDVIDIRYMELPYRISDDHIRKTFPMHLNVDRSLLNQVRMWLSDSKKPDLYIEQPFGRLGPSSIASGLYQAVDLENNLLPKQEKLLAVYHSCIKRDHAHKEAFKNKTGQEMLVDLTQSLIWQLQQYFTVYATDKQPVSAQRFNSLAGATNAVELLIEVLSDLRNAIPCPWLCIIDGFQAIEIADPSPSKQQIRCLVEVICPSVAKESARLGNMSKTLVTTSGRSQALTKLLPNAGKKAERCFAGVDENACQFLSSDVKKIARPQIIDVKR</t>
  </si>
  <si>
    <t>&gt;601_g</t>
  </si>
  <si>
    <t>MNDIDPSQPASMTSPSSQPNEPESPPGHKRTPSGGILSKLSFLRASADENQTPADKVPLSPEFKPGEDRLSPKKINRAMAVAVQQQKTRRRKGSLRKAALLGRGAQREKKEIKASPLEIGHIITNGDSSLSPPSPEETTHGVLGLGITNSTPQRSLGALTNQLDNRIITTLPMGITDNILSSPTSIVTSPTLTYTSTTDEDEILSIPRHNLPPRVPNSGADSYFSGSGSLTRRRSAKQVKSPLSLGGLTANPLPVPDADWDYSETEWWGWVILIMTWIVFVTGMGSCLEVWSWAWDVGETPYAPPELEDDPTLPVVGYYPALIILTSVMAWVWVTIAWVGMKYFRHAKISGD</t>
  </si>
  <si>
    <t>&gt;3380_g</t>
  </si>
  <si>
    <t>MESNTIILGTGIIGLSTAYYLSQSVTPSSIHLVDPSLILFACASGYAGGFLAQDWFSAPVAPLGKLSFEEHKRLAKEKGGREKWGYSRSRGFSYAPGKGNGKAKEKGEDWLRQGTSRASTANDNVDDYASEGEEEGPEWLKRAEGDSIEAIGGDETTAQVNPLRLCQFLLDESLERGVQLHHPARAISIGKDMRDELSDVRILNTETHGRTHIPCTKILIAAGAWSPEVFSTLFPNAKRKLPISSLAGYSLILKSPRWKREHEEQGCHAVFTTDTQGYSPEIFSRMGEELYVAGLNSSSISLPKLATESKIDEHAIGKLITTAERLLSTTGEAHDFEVVRESLCFRPVTERGTPILARIPDGDLGDVSTRVGEDGGVFLAAGHGPWGISQSLGTGKVMAEMMQGRPTSVDVNSLKL</t>
  </si>
  <si>
    <t>&gt;8191_g</t>
  </si>
  <si>
    <t>MRLRELSPSAALLATLIAAPSLSSAFYLPGVAPTSYKEGDLVPLHVNHLTPVGSNIDGTLRSVVSFDYYHPAFHFCRPDPKPEYISESLGSILFGDRIMTSPFELKMHKNETCKTLCPAKKFDQSSAHFVNKRIAQGFALNWLVDGLPAGQLIEDEVTNTKFYSQGFALGSSDEQDLHLNNHYDILIDYHEVTPGQYRVVGVIVQPDSRKSQSTSNAEQYCGQGGPKLTLNEQGETEMTWTYSVYWRPSDTAWATRWDKYLHVFDPKIHWFSLINSAIIVVFLSITVVSVLLRALRKDIARYNRLDNINLDDLSGTSAVVEDGVQEDSGWKLVHGDVFRAPSSPLLLSVFLGNGAQLFVMTGFTIAFALMGFLSPSNRGSLGTIMILLYTVLGFIGGWTSARVYKSFGGEKWKLNIALTPIMVPGIVFGTFFLLNLFLWAKESSGAVPFTTMLVIVGIWFLISVPLSFAGSWVGFRQPPIVAPVRVNQIPRQIPPSTTYMRPIPSMLLVGILPFGAIFVELYFIMSSIWFSKVYYMFGFLFLCYGLMIITCAAVTILMIYFLLCSENYHWHWRAFMTAGASAFYVFLNALIYWVTKLQLGGLAGSVLYIGYSALISFLFFILTGTIGFFSSWLFVQKIYQSIKID</t>
  </si>
  <si>
    <t>&gt;9755_g</t>
  </si>
  <si>
    <t>MAEAMAVAGLASSIITFIDASIKLAFVCKEFYSNCGGLPKELSKCQKLTDEFYFWISDLRRSSSVQNSLIEHTEANIALQNVIVNCVDECKAFQELLLGFLPSVKVRN</t>
  </si>
  <si>
    <t>&gt;10157_g</t>
  </si>
  <si>
    <t>MAPSLTEDEVDDLLYFARTGESQEFEALMNDLCKRQDANILELVEAARDPESGNGVLHMAAANGYTDLLRTICKELASKGGVQSSVVLGILNVQNKAGNTALHWAALNGHLDPVMLLLEQGADPTITNARGHDAIYEAELNDKNEIVEWILKEGSGLQSTIGDDAGEGEDEDENMEGEGEGSGNEINAEEMQKKLREEMEGMNLQPGGERR</t>
  </si>
  <si>
    <t>&gt;432_g</t>
  </si>
  <si>
    <t>MAEAVGLASSLIAIASIGISCVSALTKFGISIKGSNEKINSLAAKVSLTASILSDIGRTVDGNSSGFNDRGFRQTWGDVLKSCEGSYERLDKALGTAKRVKGFWAKDRKDGKPKISVWGKLVWALGGEDEMKSLEVELDRCCQRVMMMQQAVQMSILNLVAQKQRLSAKEQEDQQELMGKLQWLLSNLSASGVLSNVITTEKAVIVIDEDTPPSHSSLPGLSENVNGNKPPPDLFANNLAVQEINTKSVRFEAYPAPGKRKHRSPKRPSGKTEMDKDSRDLFFEAYYIIPRSVSRIQENGELRITKPSTDDYMVIWVDVKKDYRSDGNLRQAVRKAKRAEETAGENNIEAFPKTARDVARLLAGYRKEHSGKVNWSLVVGNELRYTQDSRFKRNFSSNAYIVVLRGTPLPPANEQKPRPGILVRPLGMNKSALSATHGRSRSDDSTTQKIAGDKEVEEDTKSHQRKLSAPARVESSPRPSSSGGPASTPPKPQLSSSRLPKKERPKVVREGTSWGTWDAKGKRSESLEEVKKERVVERIVMGDRLLNPSSMNPSSSVSPPLTNRNSDPTPAIAAQYVQSKSSLPPSRIQTSYYRGALDRQNRQQENDWIPPIHGLDYASDADSDSSSDDAGGGKTPTGVNYPSLPRQSIRERRSSTPAPRPHQLCVVSTKPLAEVDKNKEGVIGERDKKLENTSSGMKRMTRTDGAVVVQEWEASALPSSTSIPVQREERGDNLATGEKFREKAKTQHDASSHNNSMATPEPGSTRIPVPMARIQDVEDKVEAEFRLDDDEWDVEVESHDGSGPTLVGVDGSGEAGEIHVSQREAEEMMKRFLGTFTRVM</t>
  </si>
  <si>
    <t>&gt;8543_g</t>
  </si>
  <si>
    <t>MSSKPSAVDKVTPNDPRIQHKTTILNGQTYSYILAEPSSSPAHTVFLVHGWPDLAFGWRYQVPLLLSLNLRVVALNMMGYSQTSAPLDVSFYTLKRAADDIATLAGELGVEKIILGGHDWGGAVIYRVALWKPELVEGMFSVCTPFFPPPKVYRPPSVLPNFKYQIQLASGDVEKEITSQEKIEQFLRAMYYGKTKSGNSAFTVDHGLHFEELEGVGMTPLLNEEELAFYVKEYTRNGLRGPLNWYRAQELNFKEERVLEEKLEKEGGVKFKIPTLLVVGEKDQALLPALSEGMEKSWVPGALRRGLVDSGHWALWEKPAEVNALIGDFLSEFLKGGAAGKAAL</t>
  </si>
  <si>
    <t>&gt;9236_g</t>
  </si>
  <si>
    <t>MEKPTGSDPIGSEVEQYEISGSVKRAASAGSFNAKAQHTEAKNATEREHQLTVRNAIRLYPRAFAFSLLFSTAVIMDGYDLSLLSSFYGYTAFQDKYGDESGAGGKVISASWQTKIQNSGLAGQIIGLFINGWLSETFGYKKTMLVTQVFLIGAIFIPFFAPNIQTICAGNVILGIPWGVFQTLSVTYAADVAPMALRPYLTTYVNLCWVIGQFIFSGVSRGFVDSGSSQWAYRIPFALQWIWPPFIIAGTLFAPESPWWLVRKGRYEDAKKALLYMTSRKTDLPFDADEQVSLIKVTNDMEKSVSAGTNYWHCFMGIDLHRTEVACISYVAQTLCGTALMGYSIQFYERAGLSETNAFNFNIGQSAMGFVGTILSWFLMAKFGRRTIYLTGMSMLFILLITVGGLGFASATLQGPSWAIGTLLVIYTFTYDMTVGPVCYSLVAEIPSTRHKIKTVVLARNLGNILGFMNNTLMPRMLGVNSWNWGAKTGLFWAGFCVLILIWAYFRLPEPKDRTYAELDLLFEHKVSARKFASTHVDQFSGAQVIIQKE</t>
  </si>
  <si>
    <t>&gt;4898_g</t>
  </si>
  <si>
    <t>MASLPPGDCCTRGIKHEGTPSGTIEQFENVDTYVARNASNSSDIAIIIFSDIFGIYENIQLIADDFAKRGYLTVIPDLFNGDAISPDLFLGGKVNLQEWLPGHTTSQVDLIIEKVVKHLKTTLNVKHLGGVGYCFGGKYVARNLKSGILDAGYMAHPSFVTTEELQAINQPLSIAASEIDEIFTKELRFESETILADLQVPYQINLYGTMAHGFALRGNLNDKKVRFATDQAFEQAITWFKAWLPRV</t>
  </si>
  <si>
    <t>&gt;7868_g</t>
  </si>
  <si>
    <t>MRLASILSSLGLLAQAVSAKFVFAHVVVGDTAAHSQATWATDISLATECGIDAFVLNIGYPDANIPTQVANAFAAANAAGNSFKLFFSFDYLGGGQVWPATGSYSVVSMLQEYASNAAYFRYNSLPMVSTFEGVGNTVDWAYGGTIRSAFAVYFVPSWTSLGPGGLAAVENDIDGAFSWDMWPVGATNGTTATDLSWQSAAKAIGKTYMMGVSPWFFHSASGGTDWVWRGDDLWATRWADTVTLQPDFVQIVSWNDFAEAHYVGPIHSADEIAAGSSQYVLDNPHDSWRDFIPYYIAQYKGASFAITHDQMQYWYRRSPAAAGSACGVIGDASYQSYVDPNLIMEDGMFFSALLMSAAKVSVQIGSNTAVLFQGSEGINHWSIPFNGQTGIPTFSIIRDGATVKQNTGTAILAATELSSGCTNYNAWVGSF</t>
  </si>
  <si>
    <t>&gt;2524_g</t>
  </si>
  <si>
    <t>MARRGGYGGLGDPYTNGNGNDRNGKANGNGNGNGYGNRLNGDYGESPTTDDYDPYGNNYDDRYGTPPIVSPPAARRGQSRPRPKLVSESHAEKQIGEVLEHIKSDWPAMCRNECVPVHLALQLLDTSSVGRAHEYREFERTHNYLQDSLKGIVHEHHQGFNSSIGTFHKIQSSIQTSQKRVRTLKESLNQSKSSLASTDPELKKLATASQNYDALIHMLSEIEDLRLVPDQLEARISEKRFLTAVDILQTALRRIKVPELDAIGALSDLRSYLDNQETALTDILIEELHDHLYLKSPYCQERWQTLAKSQGTLGISKDSTTVSIKPFYEVVDSMDLSQIIIEDPSRNPEADTFYYIELLVESLNKLGHLDLAVNTIKQRLPVELFGIVNETNGEVDQKHPSSLRGGLSGSQGNQAFSSRENSIRADVIYDLLWTLYAKFEAIAESHRVFHDVLRAIVRREGVRNPSNLLGSFRELWNLYQNEIRSLLHNYVTTDADVYQFTSSPNLGAAKQDYKREHLFQFSDADTKSVQMTTEYQELEGIIRAAVPGLMSKQGTDSKKISHKIESTIDQNSSRRINTASIYDSKSIGAHKSLVEPSVFNMSLLLPPTLAFLQRLKNIVPPGSDLVTSTLTSFLDNFLVNVFLPQLDETLGKLGDSVFEESDSFQQDPQWTNIARRPVFKGTSSFFSLITAFCQMLDTIPHDQALSQLIITQMMRYYNRCCEWFKSLVSRVQDLDRTTMNLSAFLAGEPGEINDTMKKMWTSESEDLELLDKEIGLLILQTNETPLQMDDIILDRETISSLCLLYTSMKWLAIKIDQLRHITRADTDSSRTTMQKSVNRRWTLLNDASRAQDDQISVYLPMTQETVAAFDSIVASYQELAATALLTLHMEIRCQIVHSLAIALSPESAPYLLGQEVNDPDPRILSLNADLVAYDETIVQFLRAKEISFVRNGLGLLVDTFLVTNAGMVNAMNAYGCGRMQLNIFVLQQNLKNIEANVSLSRAARYFDLFTEGADAVVKQAKDEKETGGKELFSYDELKTLVELCYSEQLSSPERGISTVAKRGMGDHLLQLSEYMWQS</t>
  </si>
  <si>
    <t>&gt;12663_g</t>
  </si>
  <si>
    <t>MAIYSAVPPPEQQAQPLYAAAQHGTASVDVEAWTISALNSLSISSAASGPGVSLSIPLGTPENARQPPSKAAYKPRKELMRRDSQKRREALLKGKEGSRRRQRWENDRFLHVPNAQPPLPSDWEVHPTYRVHNVPYYLAPLWDAGIRHRTEEVDAQKKLDAAKRTGLAEQKGRVPQELRQKLKKRKGAKPLLQDLEEEVRNFVRDFERKERERESKEGEEPELDSEDEEIVFVGRDKNGNGITMSDEQKNIVEEQLEREKKVYEALVANPQASFARWLVHSIATYYGLTSRSVTVGSKREAYVGIKEMKSGRRLSNAKGELPLPLWCMI</t>
  </si>
  <si>
    <t>&gt;4449_g</t>
  </si>
  <si>
    <t>MSKTMDVKMPPSAAAGRRDLGFADDQIARLKKRFLPQDPHILKVTKEITADPAIEEYKRTAFQDYEVRNLQYMTLVYEDLHGDTLKPHGDWTDEIEAGSPTSLAALSNTSTPVPLRDPSKPLKKLKLSDYKNLQKNGALRTSPKSRTETGPNGGPSRPANAIAESTPMSRMSSLEGPIQSKVNGGSAEVNPSAAPSSYPQDRHHDAKDPPRSIPNGNASYATKNNSQSKDANKEPRAQNPRYSQLPPASHTLPPRPSLAQSPRRYPEAKYPSNEARQPKRPLDFSAATQPEKRARIELPRSMINAPANMTRKSSSKVQNSHSTPRAISPPKKSTPPKKRIETSKSSTSSAERPLDLPPLLSPLPADLEPSPSRLGSGPTGLKKLESGKNSSQSTSSKGKSNADTISAKKLPKNALSPHKTPPDLSSPFIPPPMLSPGLPEIVELELLKIQTKAEGKKAEGKKKPEEKSVLNSVEARHEKVRRPDTPGVARKITTPKVGHPPKKTNGESSKLKAAKEDPLKKKGESSKASAVLEESEAFMINLKIPKRLRKDVSRILGIKPRPDKAFLRLEQERVSGSAPSQEPGHKILPKTAGKTVMSAVSKKRNSDSFEDPVPSNKRVKGPNGLDVSKNKAPVEPSFKSPAVNTPSSSQKNLLLTPKKGEAFKTVAGRKLDTNDTHARTPQMANGNTSTPASAEKPRINGTNSTINRNSIPIDEHQQSGTTIKRKMDEIMHLKDPEFNPANLTEAEKKLGMCAGIESLTHYMYSTWSSRKHDINAWEEATGLFEFVYGRTRTFQLPVLHPLVCQVYALYKEGLVRACAEAVEKEGPGSPKAFKLVKAVQDRSRLWAQAHAGQASIDALGGEFAKWSLGPWATQGEAMKYVETVLGKYATKEGLGWKRFPGEY</t>
  </si>
  <si>
    <t>&gt;6317_g</t>
  </si>
  <si>
    <t>MRVTRLCFSCAVALAGVFAQGSWAASSDNHDFAIVRKSKLENANQRNGAQGERQVEGVQRVVGVVVTSTSTIVVASPRITEPPLLVRRKLGSTHWDAIHEELRGRKREATICPADYQLCPQSLNGGCCPNDRVCGASSCLPTSSAASACGMAGYLACRISDGGGCCPSDYMCGTNGCTPSAGISVTETCNVGSYLCPASFNYGCCASGMACALDRCYSTAVVSFTLTETITTTDSNSKAATITTTITSTTIPNAPTVTSTYDGVVAKVSASATSISKTAASGTPSSGLTGPQIGGIIGGAVVILLIILVVAYFIIKRLNQNIEISKANSASKETSSRPSGPRLPGTFSPDVDAMSVDPLMMAGSEVSTSNRYSRYGDSDSRIMASSAASSHSRSGSASRLTSNSASRAYEVEANEAISSSPPVFNSPFTPRSPPTSHYPGEYAAVAGSDDDRNGSGRNVSVELSPPYQHTPQAGYFDLPLSSERPSVDSRMSGFGRRPSQHGRNWSSTSDLSAVSATSDGTANMVELEAGRDGSRKASLRRALHGMGQGLGRMVSRRRSEGLVNSSEPPVLPGGPVRREPIPKLMGGPARLMGLGGIPEAGESRFNIDRGVSPHPMGLSMAEREALMEGQGKEIDPREMEMAQGKEVNVSEMEQVGRNLMARGDTSD</t>
  </si>
  <si>
    <t>&gt;9544_g</t>
  </si>
  <si>
    <t>MSDRDLQRPNTLDINNSSGQSSKENEVVHAGWVPGSENAPRTSAPRLYHKKSKNGCQQCRARKVKCNEIHPVCGSCTRHQVSCIWGRAPSTSNSESVEPKAYEFRPKGSPEKAPVTTETTDIPESTERRLLELKLLHYYMSSTCWTLTLSGDPILHELSIRIPQLAFKHEALLQATLAVAALHISKLEPNNPENIANYQRYLSLTLRSHQDEVANLNISNADSVCCTSSFMRLCAFAILQERDLTPYEPPIRWFQMYSAAGRIFPTAWKYISSLEDSVAMALILNAPGLKPTPGLRDKEVLFRGSNRKGLEYLLRRTEVDEVEEPWDDEIREVYENMVAYIGSVRIAIEEGEEENKILRRLLLFPMVSDDKFVEVVGDGKQRALVVLAHYFALLTRFREVWWIGDTGIREVRGMADVVGEQWGERMQWPLEVVKNVSIIT</t>
  </si>
  <si>
    <t>&gt;8907_g</t>
  </si>
  <si>
    <t>MGGVSKPGKPKSKRVPVRLRHKIEKASSAKQKKARKQAKQNPEWRSRLKKDPGIPNLFPYKDKILAEIEEARRRKAEDAIKRRAEAKATKTGEKSGEQIEREVEARMEGVEEEDIMDDDEMDEGMDEEANPMAALLASAKAAARQYEDDLESGDEMDEDDTSELNSDDEGGVELPGVSTRKDGSRKAFDKVFKQVVDQADVVLYVLDARDPEGTRSKEVERMVMAAASGGKRLILILNKIDLIPAPVLKAWLVHLRRYFPTLPLRASGPAPNAHTFNHRQLTVQSTSATLFKALKSFAAAKQLKRAISVGVIGYPNVGKSSVINALTSRLGGAGAACPVGAEAGVTTSLREVKIDSKLKLLDSPGIVFPSAGDGSKASKTEEQARLVLLNAVPPKQIEDPVPAVTLLLKRLSHAEGMFSKLLEVYGLPPLVTQNGDPTTDFLVQVARKRGRLGKGGVPNLSSAAMTVITDWRDGRIQGWMDAPALAVAPTVASTEGPVVGDQKEIVTEWAAEFKLEGLWGNGKDEVVESEEMQE</t>
  </si>
  <si>
    <t>&gt;4115_g</t>
  </si>
  <si>
    <t>MEYDSKIPPSSTSDKNSFAYISARERWPVIITGALNDMYKAVENTTDKVKREEGKRIVEELATLKHELQHNRRMTPIPDDGQPDVKGYNEELEQLGNPSWLNVPWLYSECYLYRRVAASFALSKTWKSYDIFANQKIETFRSSRPAVLELAARYHELINQMKDHHGKTEAEADAAEKILFMEMCEICLWGNATDLSLLTDLTYEDIQKLQGSEARKASEQNIIVNDLEKAYDVLKKAKKEGKKERQVDIILDNAGFELYVDLILAGFLLSADLATNVVLHPKSIPWFVSDVLPADFAALLNALANPQLFYSTPSDEEKIAEKIPEPLTNKEIDELTFLFQEWSGFHSEGQLRIRPNLFWTQGGSFWRLPALEPRLHEDLKESDLVIFKGDLNYRKLTCDGLWDPTTPFTEAIGPLGPGSGVNVLALRTCKADVVVGLKPGEDERLRAMEGGGGDSGQRKWAWNGKWAVVSFSSGK</t>
  </si>
  <si>
    <t>&gt;1930_g</t>
  </si>
  <si>
    <t>MSERQLADVKIDRKRLWRDLHESCEWGKGERWGKEATDVGMSRLTLTDVDKKVRDYFVETTKSLGCNIFATRPGKKDGPPTYAGSHLDTQPTGGRYDGILGVHGGIETLKTMDDYKIETEYPTGVVNWTNEEGARFPISMVASGVWAGAYTLERAYNLVEVGGGKATQKSELERIGYLGSFPASHIHNPIGAHFELHIEQGPILESSGGKIGAVEGVQAYKWFTITVKGRDCHTGTTDFKNRSDAMLTAAKLIVHSHNKASELGCLASTGILTLKPGSTNTVPGFVTFSLDIRTKEDEKLLELETALRKEFAEIASGEMGGLNSLGTKGRGCRVDWQLDADSPATGFHEDCIKCVEDSATAMLGTSAGSHIQRMTSGAGHDSVNTSMHAPTSMIFVPCRDGVSHNPAEYCSLEDCGNGAQVLLGAMLRYDSLRAERGA</t>
  </si>
  <si>
    <t>&gt;6986_g</t>
  </si>
  <si>
    <t>MNNQGSRKEPVNLLPFQPDSRSPCTLPPLNPERLAEKLKQNPVTKDIMSITKVPPVQTATKDVNGKDVLLFLHSGVQTMTFVGTRNWGFTGTDARKEIEKRLKDKGKLRTI</t>
  </si>
  <si>
    <t>&gt;2128_g</t>
  </si>
  <si>
    <t>MNCPSLAVYVTIDGILMNAFGILKRDYPGAFRGEELLYPFVRVVKGKAVDVPGRDNVEQIQNFRFSKIRTTTDDEQLRTVAKDAKHIADVGEMEIKVYRADEGKPAQSMSKQGLDSSSTSSTSKIHETALKGQAKSHATSLGPAIVPIGRILMHMRKIDGRENPLAVFKLRYRSRESLKSLLIIDRTPSPEPERSATPTVDSLNSEQRRELERFLKGLVNNRDGSSSTPDRKMKREYDHIKNEGSRKRRRSGEKVTIDLTEDSDDGEIVTLD</t>
  </si>
  <si>
    <t>&gt;7129_g</t>
  </si>
  <si>
    <t>MSEYLYKAEEEITPAQLAFLRKEKEKIEAEERAAADRVTEWTVTCAKRGSPGFVGRNGQLFVDLEETRKWEKALAKRENSSKLRKEYEGVVERLWRRDGGRRGSVGGIFSAVPRMKKGGPGEEGSLEKPRIYTGGRDSSTFVSAVEDERDTDGVRRVFGRLKKRFTV</t>
  </si>
  <si>
    <t>&gt;2458_g</t>
  </si>
  <si>
    <t>MAGSLTAATVAYGCSMSVPTAKGPVPQDHAEKTHHNREGKGFLNPWKSWKDWSTFGIGKAALMLKFAGEFQTPDTTPPHVTVVSPTFLPRHSPNNNTLRATWLGHACYYVEFPSGLRVLFDPVFEPRCSPFSFLGPKRYTPPPCGIEDIPLVDLIIISHSHYDHLSHPTVMALHQNHPEAHFLVGLGLKKWFHECGIENVEEMDWWDDVDVTLAPSGSGSGEKKLSISPTSESDAGKEEKQKEGSITARISCLPCQHTSARTAFDKAHTLWCSWAVSSSNKSVWFGGDTGYRAVPHLPKDVDDYGDEYKDLPCCPAFKQIGELRGPFDLGLIPIGAYDPRYIMSPMHANPFDSVNIFLDTKCKRAMGIHWGTWVLTSEDVLEPPRFLKQALKGKGLPETGIFDVCDIGESREF</t>
  </si>
  <si>
    <t>&gt;751_g</t>
  </si>
  <si>
    <t>MGTTMNTVLARVTKVIEGKKINDHKNQHGGNDKIGLAKGEFAMSIGLTPPQKPSSQSTFEGTAAQRTPEKHKNAFEGAVKVQLAPQPAPMPATPNTTRFTFTYPVPFGLTRHVTGRDPRDADELEGYKALWKRGTKRKAQDFGFRDIADSKKSNK</t>
  </si>
  <si>
    <t>&gt;7893_g</t>
  </si>
  <si>
    <t>MVDRTRIYNWYISLVAAACMVLYGYDASVYNSVQGSDNWIEYFGHPSAELIGAVNTSYNVGAIVSGWFLGGPVADHFGRKWGMGVGCFLVIIATFVQTFSPRGKIGWFIFGRVIIGTGQGLALTAGPVYIGEMAPNKLRGRIMTFWQLFYSIGSFIAYWINYVCTIHSDKLGQWDWKTVIIFQMLVPVVILILLPFIPETPRWYIQNGNQIEQARNALLQIRETAEEAEEELLKIREAIIYERERYPNRWRTFYEDRSLRRRLKLAFIMNIGQQLTGQGTLNAYSTAIYAKIFPTGKQIALVNALNATFGIIFTLNAIWSVDRFGRKALLIIGALGMALAMFITTIIGLKSPDTPDGTKTPPIGVAMVTMLFIFMFFYKPSWGVTVWIWTAEIFSMNVRARAVGMSTQMQNVANAIFQQFFPTFLARCGFNTFWFFIAINLLLAIFVFFWIPETKQVRLEEMDVLFGGRNHVEKGGDMLRMLELFGRTDIDGRSSGGSGRINGRGRGRKVLSQNSDDILLQKGISHRR</t>
  </si>
  <si>
    <t>&gt;4479_g</t>
  </si>
  <si>
    <t>MDYQNRAGSKFGGGGVASTSATNADRRERLRKLALETIDLDKDPYFFKNHVGSFECRLCLTVHQNDGSYLAHTQGRKHQTNLARRAAKEQKEGRAGLDPITGMPIGMVGSQIAVKRNIVKIGRPGYKITKTRDPVTRQVGLVFQLQYPEIAEGVIPKVRFMSAYEQKVEDPPDKAFQYMLVAAEPYETCGFKLQAREIDRGNDRYFTWWDADLKEFWVNVMFKTEREERYSGVPGLAPGGGRHDSGFAR</t>
  </si>
  <si>
    <t>&gt;1846_g</t>
  </si>
  <si>
    <t>MGDIRPQEDEIWTFDQLLRRRGADLDQNPIIGYPKSPLGIADYELINGETLNRFVDGAAKSLIKAGFEPVYEETIVGVYALSDLEYVVTIWGLGRLGYTPFLLSPRLPASAVATLLTGVNSKILCHGSANDSFATSVKQLAPQISNFRILTREQYDCPKHASVPPFERVGIDNKEEHLKTYLMLHSSGSTGLPKPIRFSNKRLTIMFITAQHRKCWLSAPYSHAFGMVCFTQAVYTKKTMYVMNSHVPQTHTTITASILACSPEIVWTVPYVLKLLAEQQDGIDALKKCYMVSASGSKCPDELGDLLVSQGVFLGLTFGTTETASLFSSLLRPRDDKFWNYMSIQRHVKPFLLMRPTEDGESYEAIVLSGHRSRAVTNSNDPPNSFHTSDLFVPHPTLPDRWKFVGRRDDRITLLNGEKVLPLPIEGRIRAHPLVREAVLFGVNRPLPGLLLFRSLEAADLTDEEFITEVWPIVEDANKHAEGFSQISKDLTIILREDVDCPTTDKSSIKRGQIYRDFEKMIDEIYIRLESSSKEGPGKALSVPELEAWILARFQEINIDIADKEADFFTLGVDSLKAIQMRGFIVKELDLGNGKCPSMVVYDSGNTKKLAEKLYELRIGGAEVDEDEKEIEVMRGMIEKYSVFKLQVPEQVAERLPNDAVVILTGATGSLGIHILNQLIHNSKVTRIYCLLRASNDPISRLLSAMKERSISFSLDKVIALSSEFSSSHLGLTSSAFGTLKKKATHIIHCAWAVNFALSVASFEPQIQGLHQLLELSLNARYPIQLSFCSSVGTAMSTPAPAIIPSGPIPNLYHASPMGYGRSKLIGERILEAAVNKYDARATVMRIGQIIPARAIGSQLWNLNEMIPLMIRSAVSLGVLPDRNNGNGGDECKWFEADVLAKAIIQLGGIDPYILETKEKKFKVYNLVNPKSFSWSKEFLPKLKEAGLKFEVVGWEEWLKKLREGGDAEANPSRKLLGFWEAQGQEGESESRGVRFVTKEAEEGSAAVKSTERAVDGELVRKLLDAWQGAW</t>
  </si>
  <si>
    <t>&gt;5729_g</t>
  </si>
  <si>
    <t>MRYFLAVSSFVAAVLAAGRTTPPSGAITVGSGGTYSTLQSAINSLSTTSTTAQSIFIYSGTYTEQVTIPSRAADLTIYGYTTNTADYTSNVVTITHSSSLLSGAASDEATGTIINEAKNTAFYNINIKNSYGKGSQAIALAAYNTQQGYYGVGLYGYQDTLLAETGNQVYGKCYIQGAVDFIFGQHARIWIDSSDIRSSGAGAITANGRSSSSDVSYYVINKSSVAAASTTTATTGTVYLGRPWSEYARVCFQKTVLGDIVNSAGWEVWSSSTPNTADVAFQEYGNTGTGASGTRASFATTLSSAVTISTILGSDYATWVDTSYLA</t>
  </si>
  <si>
    <t>&gt;9853_g</t>
  </si>
  <si>
    <t>MATGTSFASPTESEFSDVESPDSAKNWDEERVCEWLRTINCGEYEKLFRKNNINGENLLEMDKAILQEMGIDKIGDRVRLFLAIKKLRTKAYANQKKRNRDSFAGLDAYTPSSSGSPRPANPSRSMPSSHKRYSRQFEGFNPSSIPENVSKSSSRPSSPLTATEVRAVRQQRYGGVMSPAEIARRENAPGYFNGSERSGQSSAATISGRRPGTPSDGSQPQTARLVNHVTHNRGNGSIDGSLMAQLPPNQDIIRVISSGGLTKVVRIADCSSCDEVMRLTLRKFALREDHDRNYCFYILGGLEADPAHCRRLSENELWRIIQDQKRPERNRLILRKIHQGPPGDPELHRAAAIAMEEAAAFRNRALESTDNKRSQLKVQKVLGETFDSGLLQHPLSPASFQSVGSAVSAGERERNVYNAAKDLERPPSTEQMRDNAQQRPSKKGALRQFFGQRPPSELITSDLTTYFPDHPKEEIDRTARLSLRRSTRLSRVNSRLSVASNLSFASSIADAPPMPTIADTWLSGNSQLAKVRPLDLSRGNSNRYRDSVASSMLERVQEESPVEPNRKSYVSFDSGSDTTNVIVTDAEGNEKSYFEDGSTEAGGSLREISQALNEDGEDEDEELQSFLRGDSWDDSKWMKGALIGQGSFGSVYLALHAITGELLAVKQVETPSPGANSQNDARKKSMIDALKREISLLRDLQHPNIVQYLGASSSAEHLNIFLEYVPGGSVQTMLNSYGALREPLIRNFVRQTVTGLAYLHGRDIIHRDIKGANILVDNKGGIKISDFGISKKIEASNLLNGAGNNKNRPSLQGSVFWMAPEVVKQTAYTRKADIWSLGCLVVEMMTGTHPFPDSSQLQAIFKIGGARISPTIPEHASPEAKTFLKQAFEVEHTKRPSAEELLFSPFLNPTT</t>
  </si>
  <si>
    <t>&gt;12680_g</t>
  </si>
  <si>
    <t>MSNIRPPFSNLQLVERVDSWPYFTKDPDAYRRHIQDYHYFLIEGYEKPFGYIHNYFVSELSWPEYWKIDSEKRLLTLTTGSDFETRSRLMNETLWKGHKSEKVLAI</t>
  </si>
  <si>
    <t>&gt;9069_g</t>
  </si>
  <si>
    <t>MALCQNRLQEERKQWRRDHPFGFYAKPQRNAQGVLDLKVWECGIPGKDKTLWEGGLFKLSVIFPDEYPTKPPKCKFVPPLFHPNVYPSGTVCLSILNEEEGWKPAITIKQILLGVQDLLDDPNPESPAQADAYNLFKKDRAAYENKIKRIVRDNPAP</t>
  </si>
  <si>
    <t>&gt;9829_g</t>
  </si>
  <si>
    <t>MAVPIPEKLKSADLTRFIVRAQQLETVKPVIAYWCEYWIVNQILSKGLHEDDQATLVYTTTLMDKLEQIKADNATNDAIVDDAAGRAYCEQFGLETFFRADRAVNANKVTKQTADTFQAAATFLELVNIWTTPDAETQAKIKYAKWNAVRIVKALKEGKDPNESNPRPPPVAEENLPPLDPNDQEVQELDGHTKPQPAYVEDVPDEEDKIESQLARQSTIDQSLHPSNQVSANTSPRSAPAPALAFDPYPRDGFPYSAVQKDDVSPMDAPVDARTGSVGGGYFPEVPTFTSESRDSTLPTTLPSNDLLGLPQQPSGQPHSPNAPPDFQLFPSPNTTSDTLSPQDFYQTSQPALPPPTQYAPSSTQLQQPSYPVPPPQPSSQPPLQQPIYHPPVQQTSFSPPPTQPTYQLPPQQYTSQPAPPQQFNPPPSSAPRPMTNQQLNTDDVAIAKAQKHAKWAISALNFEDAATAVRELREALRTLGAQ</t>
  </si>
  <si>
    <t>&gt;3271_g</t>
  </si>
  <si>
    <t>MGNNCFESLHSDLCTYIDRGVANAKVIRNGHHFYAWISDTWIGEKANLCFETLNQGYWCCDRGEERRMTTRVCGGNLIMTRHVDALTEKECPEQYQDITLADLRYGFDHYAKDNIIFESSEPNFVYIRTCGKWLQAVKSSNSGDMKFIGKKKYREVATRRDLAIFKKGQPGICSASKYLGFHVILQNMGIDPAWRERVNEGGPNFENADGNVLMRCWDNVEDDQGMTVLVARSDGKDLDVTHVEALVTYIIEVVMENNTIQEVRYAEMSADEYYDEGEYEDEDGNKVLCEPIHKARKELKEKYLNPDAFEKYFNEFKQKKLSEGDLTWTNATPPARGN</t>
  </si>
  <si>
    <t>&gt;12684_g</t>
  </si>
  <si>
    <t>KKKA</t>
  </si>
  <si>
    <t>&gt;8622_g</t>
  </si>
  <si>
    <t>MQRRRAGSSAGKAAASALPELTIDEAKLVLLTAEACKDRFVLSKSALKWTAPDLSADDRFASQIRELTKNNSHGEVVDNFKTQLPLYKYYQGHLIATALVLRLAARQTDPVIIRWILANRIAGVLSPNISPRHIYPPKASRDALDAGDVICLKVFQHQLFDSLSCWLGSPVLRAEMAASPSSSGGQTLSAGSGPSALVVIKEDILAIGKTLGMKPRAWEDMKSWRIEVPVDKLLNHLGCGDFLVNAWM</t>
  </si>
  <si>
    <t>&gt;5497_g</t>
  </si>
  <si>
    <t>MFLRQVRLPAKRIASSSNLALRLSSGRPRAATALRKNGPSYPRNLLPVIAHRAYANGRPQPPGGSFRMNMGGGEAEKSALEQYGVDLTARARAGKLDPVIGRDSEIHRTIQVLSRRTKNNPVLIGSAGTGKTAILEGLAQRIVRGDVPESIKDKKVISLDLGQLIAGAKFRGDFEERLKAVLKEVQEAHGGVILFVDELHNLLGLGKAEGSIDASNLLKPALSRGELQCCGATTLNEYRAIEKDVALARRFQPIQVNEPTIQDTISILRGIKEKYEVHHGVRITDGALVAAATYSNRYITDRFLPDKAIDLMDEAASGLRLQQESKPEDIMHLDQRIMTLQIELESLRKETDIASKERREKLEASLKECQEEAAILTEKWQKEKAEINAIKKTKEDLEKARIELEQAQRENNFARAGELRYSVIPALELKLPKDGEVGSKASEGGSMIHDAVTADDIAAVVSRVTGIPTTKLTAGDAGKLIHMEDTLRESVRGQDEALKAVSNAVRMQRAGLNGENRPLASFFFLGPTGVGKTELCKQMANFLFSTESAVVRFDMSEFQEKHTISRLIGSPAGYVGYDDAGQLTESVRRKPYAVLLFDEFEKAHKDISALLLQVLDEGFLTDAQGHRVDFRNTLIVFTSNLGAEILVGNDPMHPYLEDANGDIAPSTKQAVMDVVHNSYAPEFLNRIDEFIVFKRLSMGALRDIVDIRLKELQTRLDDRRITLKVDDEVRTWLSERGYNPKFGARPLNRLISREIGNGLADKIIRGEVRTGDDAIVKINENGDGLVIVAGAREAEEV</t>
  </si>
  <si>
    <t>&gt;3486_g</t>
  </si>
  <si>
    <t>MTFESHLAQNYAPSGIMTDLTVPGFSLLRRRDSFQLTPEERGASKVAIYLTSISEASSTTASPLNSRGNGAVLRPARSIDDYSGHRFLGSHLIYENLLSPRTIHAESRSGSDRSEFDTPPPSSLHRASSDCYEVSEESVGLENYLGSQYYPSPFNLSIKPSFARLRFPTSSRSYLILRPTLRRGPSFESSDISESSDTFTEAISRLSDVEISSILTRTRYFSEQKLVAMASSEVDMKFLGQFAKNIATDHPLLARSLNQLMGNLTMLSDYVVKARTYRRLDTTRDTKSVDLYHRIIWYSREGLATLEDFVLPMVASYGELKVLAYKLRSSYYHLYVLFNNSPHISLKRGGTVSTPPGLTSPRTLKVDKGKGIDRGQGSPDDPFRPSSVQPTHPLEQGGPVGGPEQSPPPADLSANFLVPSQDFRPIALACFQEAALLAENLLWGSHPLRLSVKVEFCAFLYDCLHERERSRQLAKQTISEVYNAQEGMDDEMFDDAAQLVGILGKMSKRGTGGAASGSAGGSAGGTGSTRSRGDIPVMSPGMDNPI</t>
  </si>
  <si>
    <t>&gt;5279_g</t>
  </si>
  <si>
    <t>MAIQRTPEGSNSSRVSENTPLLAEVPPLPIDESTIVGGVEEEEDGRYGNGSKARDDGEDDDDRPLPKLQMFLLCFARMVEPIAFFGIFPFIAQMIWEMGGMEESDVGFYSGLIESMFSLTQMTLMILWGRAADRIGRKPVLVFSLFGVSIMTALFGLSRTVWQMIMFRCASGLFAGSIVTIRTMITENSTRKTQARAFSFFAFSGNLGIFLGPMIGGGLSKPAEQFGGIFARVQFFKDFPYALPTFVTGSVGAIAAIAAALFIRETLKRKVDGSGAIAKAPMTTLELVKAPGVAYVIYIYGHVMLLGLAYTAVNPVFWFTSPALGGFGFSPFQISMFIAGVGISQAAWLLIAFPYLQHKYSTGAVLRACLYAWPVFFATSPLCNYFLRQGWTTLFWIVAPIFLIGGSGVAMAFTCVQLTLNDIAPSSETLGTLNALALSLTAGIRTVGPAAFTSLFAEGVRTQFMGGYLVWFLLILVALAGSVTVRWLPEKAEGRLKKSADED</t>
  </si>
  <si>
    <t>&gt;12689_g</t>
  </si>
  <si>
    <t>MEVEKDETLLESQGKKTEVASSTSSPDFLVALPPELHLLITSYLTYPDALSLKHTNRYFYVTVDTDIDLKIEWLIERRRLHLDCPHDRACELGSDQRFCRGSVMLLMKRRREHFECETSERPGGRGCLVYGTRICVHKRVPSKLAIMRDWVGGNLWGNFVFWWAVMATLGLVLALAGSRVWGMEVVIGSEL</t>
  </si>
  <si>
    <t>&gt;4529_g</t>
  </si>
  <si>
    <t>MPQDLPPSGGYAPVQYKRNLPARGFRPGVVLVGVAGLMTFGFWRLGKGIREHNELAREKMWSRIHLIPLLTAEEDRDLVRRHLADQAREKELLGSVSSAYNSDRFVRPTYAVTPGKRST</t>
  </si>
  <si>
    <t>&gt;9879_g</t>
  </si>
  <si>
    <t>MASKPGNEGGGEHVDAIPPTVIAQAEAAILGNFGDGSTPVSRQQTRASRHSHARRNPERGLGGEGSSREDHLQVPNILSAMGLPDAPPAYGKEHDKIEMSQDGFETKANITDDGRINININQRTRKLSDLLVPALRSQLSLAAQEEIEHPLPPGYIPPALGGLPGQTLPPKLNVVVHVVGSRGDVQPFVALGKTLKATYGHRVRIATHPTFKGFVEENGLEFFSIGGDPSELMAFMVKNPGLMPGMDSLKSGDVGKRRRGMEEIVLGCWRSCIEAGDGLGAPPRIDGSEEDFDAGINMDCNPADRPFIADAIIANPPSFAHIHIAEKMGIPLHMMFTMPWSPTQQFPHPLANIQSSNADVNMTNFVSYALVEMMTWQGLGDVINRFRERALGLDPISLIWAPGMLSRLKVPYTYCWSPALIPKPKDWGQHISISGFYFLSLASSFTPEPELAAYLQAGPPPVYIGFGSIVVDDPDAMTKMIFEAVKKAGVRALVSKGWGGLGADALGIPEGVFMLGNVPHDWLFQHVSAVVHHGGAGTTAAGIATGKPTVVVPFFGDQPFWGAMVARAGAGPAPIPYNQLTADKLAAAIAEALKPETLERAKELGAKIKEENGAETGGKSFHDNLHCDALRCSVSPSRVAVWQVKHTETQLSALAANILASEGLIDFADLKLYRAREYETEDGPWDPITGGATALLGTIASLSMGVADFPIEIFRAVKKQHAKRQDGDNSTKDSSSGSGATTPSASTSRNESQVDLSVDNVSSPRSMSDRDTSSSTPKTSYEGTLRSSNNDTTSTFSPISSTSSFAQQTLDGLKQQGMSSLKQALRGTLTRSRSNSRDRSSRSGSRRRRSHSPFCGDRTPTEFDPSKLTLENATRARKGVSRIVGAGLKSPMDFTLAIARGFHNAPKLYGDDTVRPQEKVTDFQSGLKAAGREFGYGFFDGITGLVTQPLRGAEKEGTVGLMKGIGKGIGGLILKPGAAIWGLPGYAFMGIHKEVTKMFGSSVLNYVISVRTAQGYAEAQLATPQERQEIIARWRHHQDEYKNSKMKKTEEGYVSGTSSPMGLSFTKTRHMTFDERKKLQEQKKAKKEEAEKNRAINGRNCPFCRRDGPHDHTPRAHHASHVVPIPTIVQGDDDANSEFEQAIRTSVAATSRGNAEEDAVIERAIRASVRELQMSQGSPMSDEEALQKAIQASIAEAGKRNVSTANAEFLPGADMAKMTQEEAEHQAMLEKAIQESLALYAIRSSTVEDVDSDEDEDIKLALRLSKEEPTAAASKEEEELKLALQNSKEELARSQAEEEIVLEYVRKQSLLEEEHRGRKKSVAEGKNIEASRPAIRAQEPMPLVEAQRIAEEQESAADEEALQKAIEESMKSAGGSGMGPSS</t>
  </si>
  <si>
    <t>&gt;5418_g</t>
  </si>
  <si>
    <t>MDRAAQKTEELRKQVQETEVLLANLKKELAAAEREVVGGERNRVGGGRWPLRGEEYRRYGRQMIVPSVGIQGQLRLKNAKVLVVGAGGLGCPALAYLAGAGIGTIGIMDGDVVEVSNLHRQILHSTSTIGMKKVDSAVLYLQSLNPDVEYKVYPSHLLPENSHQIMQDYDLVLDCTDNPATRYLISDTSVLLNIPLISASALRTEGQLAVLNHPRVLPDGQRVKGPCYRCVFPKPPPAESVTSCGEGGILGPVVGVMGVLQALKAVEIISKGELKTRVKGIDGIEMVDGGGNAEPSMLLFSAMDGGQMFRTVRLKGKRKDCWACGERPGLTKEGLEEGGVDYITFCGLKSPIRILEPSERVSAQQYASVKNGGKKHLLVDVRDKVQFDIANLGGSIHVPMSKFRNGEQIQVDWIPNDLPKDAPIYVVCRLGNDSQIVARKLLEAGLGNERWVGDILGGLKAWREDVDREWPEY</t>
  </si>
  <si>
    <t>&gt;816_g</t>
  </si>
  <si>
    <t>MKLRFRTFELPERSLLHPHRSPSFRAFSCSQPRPENETTFPSSPEPKQPDSRWLPNIKSRIGKCILFGIDREQTIKVAGVLRILGEEWRDLVAGREGFLVQKKRAGLLRQAIVWGEMDSMGHVNNVMYIRYAESARVNWAKNYAVHINPEHKEEWNQLCTPIGNGLILKSIRTDYKFPMTWPDHISVFHKLRCPPKPTDTSFILDVMILSELHQRPAARCVEDVVMYDYKTGKKRGVMEFMMKGFEGTWREQEDARRRAESRIQEIEGVVREIECETWDRDGAVEDLGGRTK</t>
  </si>
  <si>
    <t>&gt;3429_g</t>
  </si>
  <si>
    <t>MAKLLDFFYTDLPEMSSLRRFGSLRAGNSSFSSTSSTLIDQSDGESLHTFLRNDANLRANPSTSNPTSRSSTPLPYTRPPPNTSLIRAPLVSIDEEETPEPVPLDRIIDRVCVAAPKDIPLPTDTIFGQLRPSLLADRSGNTLFTLLPHIRKRIYHHCFPEESRKINLSPDFVTKAVFPEEWFASPWSVLAPVWGGLQATNMFLRKDLLAYFWTEYSFHVTLSPFTGSSFSPLSQRWLRPYLGIIQNLTLEMDCTRFGGSVLRYAPEFGYDTNKTERLMSDMVEGLADRPPEFGIAELHLMCRRYAGFRPWDGFCVTDDNGKSPKLVRVPYYPDEAIYLCDTLTELRGMVRRVRVSGFTLEYTEAVLSTIFGEEQEDLYIIIPEDSTWPPDPSLPLGALVSASVVSRSQYALTLGSLPHSRSFTEEFETEMVRINSFPSLEDAIDENYTTEHVIDVVDDANETPSKADINSRPRNSLAEHVRKYSQVHMPAISTNFSNTTPSPRESDITTPRFTHFNDNEIIQTKSTHVVYSSRPVEVEPEPQDIFFEPFPEFSPPSSPPKIQNHSPSKLFRKLSTKKVFLNPAPKMSEELERLNAMNEQDPAFVKAINGLKLADSERADLRLSNDQAGRGSMNERLVTGIGGRQRPYDTTKKKYLSFMDRLRGRADS</t>
  </si>
  <si>
    <t>&gt;181_g</t>
  </si>
  <si>
    <t>MWWIFQFLGLLSLLQPSWAGFPSTSPKRGLIYIPNSDFPDDYQVWVGEGTDLTWYYNYQGYPSRVYQNYTSLEFIPMLWGAPGSTLDTTFLTNVTAQIEQGANITYAMGFNEPDTTSQSGGSDIDPQLAARLWKTNMEPLKKLNVSLGAPAVTGATSGFTWLSDFVEACDGGCTLDFIPIHWYGSFDGLASHIADVETAYPGKKIWVTEFALDEAALNETQQFFETACEYFDTNDNVTHYSYFGSFRSFTSNVGVNVAMLTSNGSLTDIGSWYLGGNATGNIPTTVKPVYNTSTPAPTYTMPPLATRVSTAITVSSSSRLSMILFTLLGVILLS</t>
  </si>
  <si>
    <t>&gt;1568_g</t>
  </si>
  <si>
    <t>MGPQVSSKSLRRVPDSAPCVHYAMNGNIEGLKDFFNRGLASPWDVSSTRGYTLSRWALYSKQYKATKFLTRAGLDPDYRPITNTDNSTRNKAFDSLLQGGLDKEAEEDIRCLTASSDWIEEQNFTRLHKIILQLLLLPLEQMIAEAPEELDMTDAMGRTPLLWAAVRGDHKSIQLLLEHNADPNIMDMYISPPVSYAADRGHTLCVKLLPEADAMAEPILPPGVKLGSPLNCAARNTRDPVLLKYLLTYGAQVDSTGIDGNPTLIHASRTDNVRFAILLMDYNADINAASITQLTPLTTAITYNSHEVLQLLLERWEEFSACPRLKGPHLLEITALYADVATIKLLAGADHFKLKYDPTYSLRDFAKRLTERVDVTKELIDAFDELLLVLSEGSKRPDSRESLMGKGFHSHPSPLATMYESEMLAADIRRSKQGLPSAYSDESDEEAEFEDAVEDLDSLNLEAGDFQQLAASSPAFS</t>
  </si>
  <si>
    <t>&gt;2412_g</t>
  </si>
  <si>
    <t>MSSEVAKKRGRPKKVIADPVEVETPKKATSTAKSKKAPKTPKKKASTPAKTARVEKALPQAIEQSATAFNAAPKPPKTSPKTPPRTDTSKPVLASIRVGSSGPVTPETSKILDQVRELSAKKAANSTSPKLTPPPPTSSKPASHPTKPASKSVPTHPTAKPASHPSPPSPPQPRAKSPLHPTAKAPPPPMKPISIPQSHIPSQKITGITTRPGPRPENNPSNPLSKTYKSAARKWTSAIVAAPILIVTSYVLYQRLVLGEEKRLFPISPGLTAVVVEPTVQNPPPKELDVKVAEAPGQAE</t>
  </si>
  <si>
    <t>&gt;9621_g</t>
  </si>
  <si>
    <t>MTLYYSLVFLLLVAEMALFMLLIVPLPFTIRRKMFTFISESPLIAKMQYGMKITFIFILILFIDSVNRVYRVQIELAESNKQQGASVLGHERMEVQARKFYSQRNMYLCGFTLFLSLILNRTYTMILDVLRLEEKVKKYEGDSKASDKKSEKTADAASVGEIAKLKKELAAKDRDIETLKKQAEGLSREYNDLADKYNATNPDDVSKKDI</t>
  </si>
  <si>
    <t>&gt;8956_g</t>
  </si>
  <si>
    <t>MSELKRSPSGTDVDVENKAGPEIRSIPSGHRGIVEEHEENDLSRSLSQRHIQMIALAGAIGTGLFLSLGGALQTGGPLGALLGYALVGAVVCAVQFALGEVSALFPVTGSFVRHAELLVDPALGFAVGWNVVYGTYLSVPSEISAALVLVEYWTDKYPGLFIAFFIILTFLVGIIFIGVYGEVEFIFATLKILLVVGIVIMGLVIDLGGVKGQERIGFRYWNDPGPFVEYLASGTWGQFLGFWAVMINAVYSFAGVESVSVAAAETKNPRQNIPKACKRVFARVSLFYVLSVLIVGMVVPSNDDSLNNYSGDATQSPFVTAATRAGITVVPSIINAIVLTSAWSASNQSLLAGTRILYGLALKGQAPKIFLRTTKWGIPYVCVILQTLIATLAFMSLSNGALTVFYWFLDLTAAGTLVSWSVILINHIRLHKALKKQGISRTELPWSHSWTQYSSPIALFFCVLFLLTGGFSVFVDGNWDTATFISSYLDIPLVLVAYGGWKLFKKTKIISLDDIRIRDALVEMQEKPEEPIPPARGWKRLNILWG</t>
  </si>
  <si>
    <t>&gt;3591_g</t>
  </si>
  <si>
    <t>MQFISFWVVALATTATAQTVYLIRHGEKPANGDDGLDAQGLERAQCLRTVFGADSQYNIGYIIAEEPKKSGARERPLDTVQPVATDLGLTVDISCDRDDQDCVADLVTNWDKKGNGKNVLICWEHDNLTPIVKALGDDDAPDYPDDSFNIIWTDPKPYSNITAMTSEDCPGLDSN</t>
  </si>
  <si>
    <t>&gt;7785_g</t>
  </si>
  <si>
    <t>MASATSFYDFKPLDKKGQPVPLDEYKGKVVLIVNTASKCGFTPQYEGLEALYKKIKATNPDDFVILGFPCNQFGGQEPGTDDDIQSFCQINYGVSFPIMGKTDVNGDHANPLFEWLKQEKPGLLGMKRVKWNFEKWLVGRDGKVKNRWASLTKPEALEKPILEELAKTKPEL</t>
  </si>
  <si>
    <t>&gt;5181_g</t>
  </si>
  <si>
    <t>MGIAFDFCAERPEHIDAILNGLDRYNPETTAIFQDYVTAQCEERSYDCYANLALLKLYQFNPHLAKDETITNILVKSLTVFPSPDFSLALHLLPPHILTPASVSSALPAAGDAPLSEAVQKLNVLNNLLASASYSSFWSTLDSDDLYADLIADVSGFEELIRIRIALALSQSVREIERPVLESWIGLNGEAFDKFVKGACGWEIEGSTVRVPLNKENEAKGTIVTENVKIEQFARVIRRAYEQPA</t>
  </si>
  <si>
    <t>&gt;121_g</t>
  </si>
  <si>
    <t>MNGDSSLVGTLVDRLTTRLPHRTGSTLHDFYRDEIVVLTRATLVNVSPFCIEVVVDTLVSLLEELSRPYRGIQTHPIHVLHSELYLVELLADCFSRHWESLNEDAPASTGGRTTDAGSRAGSTNSEEDKGRTSTSLLDSRNDQKRRASRNQLSNRGNSPKQLPNDLVARLFEAFKLFLRPISESYVLPAANILDDVLKGLPTGELYNAGGSNAMGSQLNGTEVSKFLLEQAEIIEVHVRTIVEYISFSNWSKVIEYLKAALQQASHQSVSNAPVSTNPVSEEDKSALINIRLMSSLWVDSRKLSIIIQEICGTFLHLRKAFQTTVAIVLPLLITRWLERNPDELIELHSTHKRLDGGAETLFDMTNTMADGGRRKALLFPFQTSLLFLLPDVFEVASNMREVKSSSLSKKVSFLETLRKSLRNRNETAIYCLTSVLRVARHFPISNDSALPSYALDVQEEVREAVFRLPTPGMDAVNIDSSLMTAAFVSLTHLNFEYCVDNLTPLCLAPNSPQDFQIAAISACAHFARQSNAHEYRPLFVQVAEFVRVQLKLASLKSLESYDAEQYTQLKPLEISSSDMIYSILLFLDASPLTPFIGSPENGIAWHEFFQEVFNSFKPLLVSDEERIRNMSSAVARRLMTEGTLTLWHRSKILGNRTFRRNFWQTTSHVLLTVCQNLINVNDDKKTTLNFIYDYLGSRLKIMDMIDELAEISDDIPERIAACTTLETTFLISSCSADITVCQQVTQCISLFCEEARLIDKAGTKSGIPTLRNLDIFLGISAKNFRFTGLVAFQKRIRGLLRQMQYPTAGILNAWETIFRNWLALSKQITSNSSDMLDERSLVEWRNYSGILASLGGVCVSNQALLAEETSLAGLRWIDRPTPESYDDTLLNKYMKQSIQLLASNNVRIREATRETLSTELASPLYLPLCEALEAELGAIFDGPISGNPVSMEARIIFAEQAAALMKSVVERLGASGEVGAALSVDIGQMTLSFAKFLDELPDSPSALRVKIKICQLCETVTQKKELLNLRHDVRIRNQLLEVIFGWVTRPGSPKDAVLPSGARIDEIIRLQKDLDKACLKALADLTYRLPLQPAEGQTDADTSDLKSQMFHTYFNRFLSLLNYDPTEIVKVETRPASVLSQDSLTTPELVITALSNLLSANIDVGLKHSLGIGYHEDLDIRTAFVKVLCNILIQGTEFNNLSDTAVNEKYDALLELLIHDMVLTIALCDACPSSEVDEMTISLLNIFDSRGLGFVLLEALIEHEVEVTENEAELLRRNCVATKMLSVYAKWKGASYLKATLQKVLERLVLTSKDLDLELDPTRISSTEELQKNALQLRVVTKVFIDDICNSAGHIPVSFRKICSIISTAVMKRFPEAKFTAVGAFIFLRFFCPAIVAPDVEGLIVSTPSKEMRRGLLLIAKVVQNLANNVLFGAKEPYMFPLNDFLTQNIYRVTTFLREISVPPNVVEPDMESESFDFGSCVALHRFLYDHWDHVRQKIVLRERKGAVRSAIEIAQGRIPILEALRKLITNLGPPPMDVSWNRPAISSNSPPSYSRFQHFMLRNAGRNTESLTSNRAVYDGGESKDGLPMICIILRNIETESTDFELVMFAYLKIASRMWHRPFGILVDATCYKGENEPQDVLFRRLDLLTPSELSKQLSRIYVYNMNSAFKRCFKRIIRLTAKAENSSFHPRNVEYHLIGSLQDLQSHFHLSQLHLPKETISVVTDTRYVFQPISRLSKTQGKSEVVIKVGSQFVQVTTTKKSEVLPNYNLKLMATVNDIFTLSEIDETPTPIQTEDDSGFGLRTENGKIVMFFTSPRKLDVLSAIRAAKSKYGKELRTLKSFERLVRPQDVPGTLLNIAFTNLASADSVLRQASYNLLCALCRAFKFASDAKFLTVKELCIPLNPSHFIIDISQQLATAEPQLSADFLNEFFVGWESFPYSQRPLSLSYMAPWLPGLRTSLVSPELDSDKAREKVASIFRKLIDVSISDVALSTTLEQQVWPIISNDEIYSDVFLDEVVKCALSFGLEDERTEVLGSIIASLGTITIRGKLLSRLRKALHRTSNRLTRHLTDNIIWNEICILLRLCLSTSFDSGVQSQLYLPELFHLVTMLANTGSIEVRRMVHRLLVNTIHAICTTFGLEETKLTRLKCLLESLTEPKCESLFNIPSRDGVSISSMQDSNLPVLVATETLAVLLSEITIVAAPTVDLSNVWRSRWLSLVSSTAFQANPAIQPRAFTVMGCLAHEDVDDDLLYQVLVALRSSIARFMDDDDSEMLIAIVTSLTKMMDKLPSASRYGLQLFWLALSLVRLVPIALFNSCALFFEAVTSNIATSVEFSGGRMVSTLLQGRLPLEDIASQLDEIYGIHFTQENFHFALCATLAKGLTHQVTKGTTIKILTTFIQIAGSSVTPDSAFPKDVSCLPYLGLLLARASTPEEAKETLWLAKWIDADEIITSTNAFSLIDLDVIKDKELLLNCAINIVDFQFLDDNVQHMGLRWLTGVAIHRPTVILHLCGPVIRILENLLTSCQNVVTLEAAHELLRTLTANPKFANGVDTAEVLEDVLEGVGFGGLWRSSTFHGDSSNDRQCTALTDRLIEHIIA</t>
  </si>
  <si>
    <t>&gt;1649_g</t>
  </si>
  <si>
    <t>MTDKLPPNLLALFAPRPPLRWVPPADHAPEQRMTATINGVAAFLPQLQEYKETDKYEPTESWLQKTLRIKEEKKLKQEQLLKETPALYKPQDDPNIRGDAFKTLIVARLSYEATEQDLESEFGRFGPIERIRIVTDTHQDEKPNKKKKKHRGYAFVVYEREKDMRAALDGCDGIRIKDRRIKVDVERGRTVKNWKPRRFGGGRGGRGYTKAIPPRPMGPVGGFGGPPGGGFRGGFRGGFEGGRGRGGFRGGFQDRGGYGGGRGGIGYQGGSGFSGGRGNFGGDRGGGGYSGSNGYGAPPPNAPAGPGMSRGGFGGPRGGHSGSPERSEPGGYDSRSGGRSYDDRNGYRGGSRGYGDRDGAPRGGSGSNMEPVRPRDGGYRDRDRDGGRPPFEESRKRPYEGNGYPEDPRKLRRY</t>
  </si>
  <si>
    <t>&gt;7139_g</t>
  </si>
  <si>
    <t>MPPRRSHKKSKAGCQRCKNRKIKCDEVHPSCGNCTKHGVRCDFEAPKSPLAADTPSSGQQTSDGSSNYNSSTPGSQVSGTIMPFYQKPTEMIRIAGNSGVSRSLELKLMHHFTACTSYTFADTDEQRFAWQVAIPQIAYDAPYLMDAILAVSALHMRTLHPADLSLARASHAYMASTLSQYSGLLSGGLSKVNSEALFATSALIAFEASASRRFEDELFNGHYSLPLAWFHSFQGVKTVVMSSWQWLRSSEKIFPIINSLPALFLDLDEDRKLFFAPLLEDLDEEVALLPQRLQADTKLAYIHSVAYLNWAHQKPQRNRILGFAATVSRRFVELLASCEPRAIMIVACFFALTKVVDEVWWLDGVAQREINGLLSILPRKWWGKIQWAVEIARHQGPMDEVTWGVGGNKREVMKPENADEAVNVHLHIDILANILAAGVPEVPLD</t>
  </si>
  <si>
    <t>&gt;2423_g</t>
  </si>
  <si>
    <t>MDPREASRSTRESTQETQQHQETRRQREHLRQYSAEIREAAAAEIRKIKRSQRLLSGEDSDSGSSSPPKRQSRYVDGTDEREEVVEGDPDKIRRLVRRLQPVPNLDLHIPEAALARDPQRANRRSNELSNSNSEQEVPLPDNQQASPVGLFGSYVRDLEKDIPQRRSQLPIRSSNELNDQGVVSEQQLQSKPLSDSQKVVHDRPTAETSHLSSEYSQQSDIQSLDTCATSGEPSSSPETKSTTESEPESQAQQPSVTVLEVNPKPAPLPRSAASRNQQNIPQGSSAPPPRAYISQRTPLTAQQANIPQDSSSDIQSATYQLIPTYPANEPSLSEDISQVLDIPNLRVTNTRAEQSPQSNSQPRPNLDLHVEIFPAFDYARAPHKTTVLLPEHPPGCLESKTVTFSSAGLKLQLDVTIDHGEENAASCPAVVFEKVQKPTMLGEGVVAHIHLEEGQAISFVLRDDIPDHVTTAVTTEVVDLQQHDTQSYWFNWISKSKYKGRWREVVSRSLMVLKLLTYEPTGAIIAAPTFSIPEDIGGTRNWDYRYSWVRDSSFTIYILLRLGFVEEADAYMEFMSDRFRKSRSPEGALPIMFTIRGDTDIPEIELSHLSGYQNSAPVRIGNGAAYHQQWDIYGELMDGIYLYNKYGKPVTWEQWVAIREILDYCMTIWRTPDMSIWEVRSRKQNYVYSKVMLWVAFDRGLRLAEKRCLPCPHRSQWLAIRYSPSLRCFVQSYESGDHLDSSILIAPLVFFISPNDPRFLRTMDRILLSPEKGGLTSTGLVYRYDTEHSEDGVGGREGAFSMCTFWLVEALTRASAYEPKYLIRAINIFENMLSFGNHLGMFSEEISRSGEQLGNTPQAFSHLALISAAFNLDRATEFRR</t>
  </si>
  <si>
    <t>&gt;10119_g</t>
  </si>
  <si>
    <t>MADEDDEEKGPEAPQGTAAAPVPYSIFTSHQKALIVTIVSLAATFSAFASNIYFPAIPAIARSLHVAPELINLTITSYMILQGLSPSIWGAIADVHGRRITYIGTFLVFLGACIGLAETKHYYQLVILRCLQSAGSASTIAIGAGVIGDITMREERGGYMGIYQAGLLGPLAIGPILGGIFSQTLGWRAIFWFLTIYGGVFLIFLVLLLPETLRSMVGNGSHPAKGLSKSPFSSWHQRRLNRHRSLDTDNPVLVRSVTTSSIGRKLSVDFLGPIHIIGSIEVIFLILFLAVYYTVWQMTVTVMSTLFSEIYGLADIEIGLTFIGNGAGCIIGTFTTGKILDYHYRIFKQTYTGTPDDFPLEKVRLKTVWLWSALEIACTIVFGWTLDYYVHISVPIICTFILGWSSTSIIGIISTFLIDVYPTKGASATAALNMARCLMGAGGSAAVLPIVNAIGVGWTFTVLVGLMLVSIGLLIIQMKMGLKWRQRRMKRELDMVALFEGLIKNDDHGLVVERIPYLLEANIQSSAALSASHGYSWSYI</t>
  </si>
  <si>
    <t>&gt;948_g</t>
  </si>
  <si>
    <t>MVRRIAPRRGPRALRNLYERSARSLEMGPAYSGISTPENQEGSSPNSSDIGSIYGSLPARELPESLIQFVAQPQSPQTTSEPPKKRRKIDLEHSPPKPDVAHIVVKQSVWEITCASSRLQDFGSQLPMQRANIQPYIHWQSSLKPEYIEVVGDTKETIFYTPLPPRNILPDVHIALSIYRYSRKAGKLAARLWTEFGINLLQRDGMDVIQMTFAVKWNVTTSPYYFPHAPKKDPTLCYILNTYFPDPNVKAEKWSPQDFYQSVHTPDKDDDVAASIEVESLKAELYPFQKRAVQWLLRREGVEWSHNKQITASSDSASSLPISFLPAKDALGQPCFISHLFGIVTLNTDPFCEKQMQLKGGILAEEMGLGKTVEIISLILLHKRVKEDHDQVYDIFTGENVRPIGATLIITPPSILPQWISEIKRHASGLKVFHYEGIKSYKNLSHSELLDTLAHSDVVLSTYAILAAEIHFTQLNPEKTLRRASRYPRPKSPLTMLSWWRCVMDEAQMIESGVSNAAMVARRIPRINAWCVTGTPVREKVNDILGSLIFLRYEPYASIKHVWSALVSTHKQDFHKLIGRLALRHSKRSVRDELKLPAQRRYVITMPFTPIEEQHYQELFAQMCSELGLDAQGVPLETWDPESVTEAMRSWLVRLRQTTLHPQVGGKNRRALGNKDGPLRTIDQVLDVMIEQTELSIRGDQRTLFLAKLKRGQLFENSPRIKEALGIWENVANEVSVIVKECRDLLEQELTGEGVTGGKNIKISTAANNNGEEQDETDPSSKAGTFRTRLRAALEVQHVATFFRANAYFQIKSNEGMTVPKSPEFDALEKLEADTYEEAKKLRQEILREIRRKVDSFMRKIEKKKEAQGFTDILAFTTEPPTGGIESYQILDRLDELAAALDAQAEQLDDWREETIHFLLRPLVDEDEGVDIKGDEYEESTKTQEEVMVYVDALRAVIADRYDALTGTENELIKHDVKVNLELAEKGEGLFPEKTIELLAIRKNIKPNKAMGSARGFVAELRALETFLKSDADNGNSRAQIELSIVQAHFRTTQERLREQMETTKALEKELELFTTAMNSRIEYYRQLQQVSDMVAAYEGPNDERVVTKMLQDERILSDKIDTAKSKRTYLEHLKMESSKPQEQRICVICRETFEIGSLTVCGHQYCKECIQLWFKAHSKCPICNKKLVKSDIQDITFKPQELSIHAEEVPGGMQEHSPTSMRRKSTIYAEISQSQLAEIKNVELDGPSFTTKVDTLARHLIWLRESDPGAKSIIFSQFKEFLDVLAQAFQRLRINFSSIDKPKGIEKFKDDPSVECFLLHARAHASGLNLVNANHVFLTEPLLNTALELQAIARVDRIGQHQETNVWLYLVAGTVEESIYQLSVKRRMEHIDQRLSEGKGKAKQGTENDLLLDEANSEELQRVSLAGLLAKGGSSGEMIEKEDLWECLFGAASRKQASRTLDNIDLRMNQDVGRHLRAEAAEQRLTDFGDN</t>
  </si>
  <si>
    <t>&gt;9368_g</t>
  </si>
  <si>
    <t>MSDLEELRAQILNEYSKLIDTPLILTILSDYDLNDSVQLKEARQALDFLKEGAIDEEASGFDPSGTSGSDFLSPRLEDGREDTESVSARSAQGWRSQTDNTSLSHEMSYFDLEGLDSSDNYPSSSGEQSPENDYTIEPDGLDRNGQEEDLMEMFPQLKPFDIRWTLKNCKGDASVAAMELLTVFFQEESGIRRRGIDGFLESEVPSFPPKSKRKGKKKKARTLVDQISNENKSPTPLAESKWDTARQDVEFISNKTRIPTQQITSLYHENGASIPATILAIIKAHPPIDIGSDDQLMVQINASELHPDFPTIPISDLEILIRIAEHSLDDARDLAKALAARPKTVKQGGIQLELRHTPLRIQTDFTPVKTRMHNSSNANSSLDLASATEKKSALVQARNDAYTKGIAAARRGKSDPLMFSAASHYFNEGRDYDSMAKKAASALADALVSQQSSRTELDLHGVSVKDGVRIAREEVTKWWHEVDETQVRGKGGRPGYRIVVGAGRHSEGGKAKLGPAIGKMLIKEGWKVEVESTAFVVRGVAKRK</t>
  </si>
  <si>
    <t>&gt;8855_g</t>
  </si>
  <si>
    <t>MSPSSKDNGHTSSNLYGENVRHMNVLASAYCIDSSARLTGFHYSTTGAGGTFYPFPFGHSGVPEVGSSGLYTPPSSPPLAALTSANELALIAKNKKRNTDGKRRSRKEGAAHIIREECERLFCETMKTVFLGEEGKRGSNGSIVMGANAYSPPDESVDTYNSCVPKVQASVIDAWLEIWDYAGGCSFRGFVGGKGDDKSLFAFFDSAVVGRDLKQGLMALIELAETVFAVSQVVICLDKATPDTDTKAFLKSLRWVGFELITLDMWAKSRGVTSDKWLLLGMEI</t>
  </si>
  <si>
    <t>&gt;3276_g</t>
  </si>
  <si>
    <t>MDSQSPLEGLSNELFDSILAHLNAPQELSNFSQTSRAIYHRVIPKLYHSWSFHGLKHTRNSLRIFVDAILWHPELAAHVQVLDLREWSESDSSCPRLEDNLGSRYWDEEAPEDTIMKDVKPENIEQKECSWDGDWYDEEADGGYEPSQDGMSDETEEESDFEGSINSESAIDYVISEEEIKDVQVAKNHGCVYEMIQYHTSSQTLPKQQIRGYWRQAILLIGPEHPHGHPHQPQASEIRRTKILQQAALSHGLEENFLVDYRASILDNSEDKIISILLSKLPNLKTLCMVYPDQNFQFEGEGGDIQRMINKSFEIENSTVLKRLETLYMVSALHIGPKGHREYELELEFFLPFLRLPNLHSVFTLGTYHFEYDHAIDYSPLIQKSNIKTLSLDEVVLGPTDAINVLKIPTALENLRLAQEASNFSCFGACYAPFMQRLGSGLQVHKRSLVHLDIDIRHANCRQYGISCKKTREPKDGILLGSLTEFEVLKKLEIGVDELCGHPNWIRSLIPLVDLLPKGLESLVLRVVVKKRSENGHIELDNQYWIAQVLDLLGERKVKLPGLQKLGLEVIGRLRKGWGNSRLITQELWGENEDGFLWHELKRKCEEVGITFTIVEKGVDSEDITKVTYFRDQVKGWIPGLD</t>
  </si>
  <si>
    <t>&gt;4548_g</t>
  </si>
  <si>
    <t>MTQQMRVIGPAGLGLDWTRIRPAPSSAIPTTLFLANAPSRDRYDVVASLRGLVNSASEHLPLSVAEPRRLQSGTLNALQLLASPTFHRSVRRVHKKVQEIRYGEKLHDPSDMGGGTQIDNPDGGGAQKFLRYFIEEIKDQFRGIKK</t>
  </si>
  <si>
    <t>&gt;10097_g</t>
  </si>
  <si>
    <t>MSSHPTSTVVDPVIFEHLQAKIDEDAEVREQIKSITQTLERQGRNTQSILSRAHSTPAAHLQPVIAAAEKSIKDEINSVTKLAELASKNPYYKYNGLWTRDIQNVIFGILFCGWLGGMSMPSKAASAGKLLTIEEVGEILNVPVNLKDHDAFHITIEEYLLSLITLIEELSRLAINSVTLGDYERPMHISLFVKDLHAGFQILNLKNDVLRRRSDAIKYSVKKIEDIVYDLSLRNLLPKGGDEVKN</t>
  </si>
  <si>
    <t>&gt;3020_g</t>
  </si>
  <si>
    <t>MSAPNPATPIGLAAPTKKPVSVVVPQEQQDTTHTPSQRYLSTRGGSYGLSFEEVVLKGLAADGGLFIPEEIPSLPRDWASKWQNLSFPELAFEILSLYISSAEIPSADLKEVINRAYSTFRAPETTPLVTLDEKNNLHLLELFHGPTYAFKDVALQLLGNLFEYFLVRRNKGQSGKDRHHLTVVGATSGDTGSAAIYGLRGKKDISVFILHPKGRVSPIQEAQMTTVLDANVHNLAVEGTFDNCQDTVKALFADPEINSKLNLGAVNSINWARILAQTTYYFYSYFTLTKSPTYKANHKVRFTVPSGNFGDVLAGYFAKRMGLPMEKLLVATNENDILDRFWKTGYYEKKAVHGIQAQGGIAADGVKAHEDGVKETLSPAMDILVSSNFERLLWFLAYEFAAGAKMDDEWNKKQAGQEVEKWLRDLKTNGGFGVHADILATAKRDFESERVSDPQTLDAIRNIYQAGGYVLDPHSAVGVAASLRSIGRTSPAETHHISLATAHPAKFANAVALALKDEKTFSFDAVLPKEFIGLEKKERRVIVVPAGAGWEGVRKIVEEEVETELNGSQ</t>
  </si>
  <si>
    <t>&gt;6398_g</t>
  </si>
  <si>
    <t>MAPVPVIWAAPITMKAMKIAFVKTTNLIRVRLARLAIPFDAQLQPILVRTSRRHPIHPAALIRQSKGRWYTTHSAINATVRRFMSTGPAPKIDRAAFPKSRTATAVSRLTTRAPFATTLRPNLTGGALPRSAGGYTLGGGRANGARYFSHTPAAPAEIVNNVSAAVRAFLLSGNKAQFDGMTPLGNKRYRNITNLQEEAGRKMRSVPRTAAGSYIDFKVSPTITALTPLGASFPFGATMEQSAPHLNTEGFLDVLSVDFSRALQDLAATMNDLKRLSALGDLPITLEQKSILRVHFPGCDSDTVERLCDEVGVQRGIIYQDEDFDSTAGTHMALLFPFASTSEYCPSSPGGSLRSQIGHDYQEVEEEYPENPWLEGYESMEGSEGESAYFGKPSDHHSSSDYEGLEAVTGGCLCGGIRYQKTFAPNHNWKRGPHTCQCTQCRKNSGSLIPSFHTVKAFELTWLSKSTYAEYNSSPSCYRTFCNNCGSFLSWNDRSVPEDVELAVGSLDEEFLVGERDSEDKPLGAFGVALANPEGDHFYVRNEIAGVTDGFTVRGRKYWKGSEGGGLEVLKDLIYD</t>
  </si>
  <si>
    <t>&gt;7652_g</t>
  </si>
  <si>
    <t>MSPQPTKPSTSSSSSFRAVPTKVSINAEASVPKPATEPAFICTVCWQPQSTTSKPRLLGTSARIVCTPCWRAVLDLSICWVCGECIIRGDEVVSLGWCFWHRKCFGCLVCGEKVSMLRDKISGEQAGKKKGQWGMSDGEKRGIGVELTEVPLCKECSDEAAGEGENPALEKGLELATKKHWGSSKDKLQMLSDELEGGVILAKEEKSQKNRRRGKGKGEMRIEQDLKRFINKSAENPYASNPHFEEYSSLLDNAAGMGMSEDGAGDDRCRSNDKQATDSGQDPLSHTCSDIEAPACNPRGEHPLSKIMLLAKRIQHLPSNLYEEEEGQPIAQGAESDHVWNQTKKQREVELFTPDSVLDRLNQETPTGSPRNTSPTEDPGLESQPKATRTLKKSKHKIAVSFVGEAEPRRRRARARTNPTPEPLLSPIEMQFLRNTTTTADETYSPSTTQKTPYPRLSHTPSLNSVVHESSYFNHSGTIKTLSPASVIEEYGSESSEKKAEMYHQQEIEMGIKRPRLARSSQEEFKLDKMGDFQKELKSLFHE</t>
  </si>
  <si>
    <t>&gt;2436_g</t>
  </si>
  <si>
    <t>MTLTAATKEGASTPSVSSQLDAMREAEDFIVHKDFICHYSPFFAAAFNGSFIEGQTQTMTFDDVHSVPFGVLVNWIYTQTIADEKGKTPHLRCLGLVWILVDRFLMPTLQNAVMKTLVDEIEAGR</t>
  </si>
  <si>
    <t>&gt;2622_g</t>
  </si>
  <si>
    <t>MAGDHGHHSLALDPALERWRNMTVNRHKYFRWTGRTARIVFAYAVVVPALFGVLAYSTDGKYSLRGKRRGDTIVDY</t>
  </si>
  <si>
    <t>&gt;839_g</t>
  </si>
  <si>
    <t>MPLIIITGYPTSGKTYRAKQLQAFFESRIAALPSTSPSASLRVHLISDHTLSIPRTVYNLESKSQHERSNNSSEKDARATIYAAVKRVLSDKDIVILDGANYIKGWRYQLYCEAKAVRTPHCVVHVGTPVSQARGTNDERLAGRTSNGDGITSSNEVKEEDQPYETECWENLVYRYEEPNAMARWDSPLFTVLRDDETPPYDAIWEALVGSEAEGGKKIVRPNHATVLKAPASENYLYELDRTTQGILNKILQWTKDHPGEGGGEIAVGEGAAEDLVVELPANPIGLPALQRIRRQFLSLNRQNSVPVQRIRETFVAYLNDSFETA</t>
  </si>
  <si>
    <t>&gt;8421_g</t>
  </si>
  <si>
    <t>MHIFSLSLLFLLAPLINADGADILNAISKISNATISLNKTVTSFPNNALLGLTDIVPLLIDSGSLLHDINEATDVANASANLTVAEAIEIAEATIALGAVVESSLATIVSAKPKFDKLLIVSPTVLLNLKLEWAATDKFGVAVVNKVPTALQAIAETLLAPIDEAFNSTVAVYS</t>
  </si>
  <si>
    <t>&gt;7496_g</t>
  </si>
  <si>
    <t>MERIAAAFRQVLGYQNSYVGSGGLRSSRDEEDWGSSVTPQTHGSYIFSGRWHRLKSRLYNVPWRYVKRWGYVKLEDDEEGSTSKSSVKGEVPVGYLIYSLIVTLWRRHRSSLLMRTILHPITLLVLIGFAVVSFASREPGGLGKGNFDVFDYIDPLIGTTNGGHVFPGATLPYGMAKAVADVNDRNEKQGGFASGDSEITGFSHMHDSGTGGSPSLGNFPIFPQAGCPGDIFSNCFFTKRDRATKRINGTVQAHPGYFAISLNTSIHTEMTVTSHTALYRFTFPSDLAATREQTPLPNSPLILVQLTDLPESMRAGRIEVNNSTGRLTGNGTFSPSFGTGSYKLHFCVDFSGASVRNGGIFRDDGTASDLQDPRKALDGAAGAWTQFEAPPNNQILARVGVSFIGVDQACQNAETEIQDYDFDKVQAEAENAWREKFAVVQVDATGVSDEFQTIFWSGIYRTMISPQDYTGENPLWNSTEPYYDSFYCIWDSFRSHHPLLTLLDPEIQTRMVRSLIDIYRHTGKLPDCRMSLCKGFTQGGSNADVVLADAYLKNLTDGIDWETGYEAVVSDAEVAPPSWAVEGRGNLVSWKKLGYIPLDDFDIRGGPRTRSISRTVEYAYDDFCIAQMARAMGNTSDAEKYLDRAENWKNMFKADQTSLVTNTIDYPDSTVDSGFVGFLQPRYTNGTFGFQDPTLCSPLYKFTSCYLSSDGHETYEGSSWLYTFYVPQDMASLVIALGGPTKFTERLAYLHTSGLLYMGDEQAFLTVFQFHYAGRPGLSAYFSHFYIPSQFNTTVAGIPGNDDSGAMGAFTTLSMVGLWPVPGQDVYLITPPYFREVNVTNGQTGKVATIRNINFDAAYQNIYIQSAKLDGVAYTRNWIGHRFWAEGGVLELVLGRNESAWGTGYDDLPPSSSTSP</t>
  </si>
  <si>
    <t>&gt;6881_g</t>
  </si>
  <si>
    <t>MRLTLPNRLKSYTTHGSNSSRSPSPNPSMKNKSGESSPDAARANGLMLKVVVMKARDLAAKDRSGTSDPYLVVTLGDSKNATQYVPKTLDPEWNATMQMPITGVNCLLVDCVCWDKDRFGKDYLGEFDIALEDIFTNEQTEPMPKWHKLKSKRPGGKKSSNVSGEVLLQFTMYDSTDLTATPAQVMEKFHAITGGEIPEAMTPITPRGVPGMTTPGATIEDYFEEDEEPSDETDDPTKPGNIEKRKRKLRLRGLRKKKQLGAYEFSGDSEVVGIVFLEIQKITDLPPERNMTRTSFDMDPFVVVSLGKKTYRTRVIRHNLNPVYNEKMIFQVLKHELGYQLSFTVIDRDKLSGNDFIASIGVPLNNITETAPEANPETGLYSLKEPPDPSSFPPQPNRSRFKLPLSRSASSQSLNKISRPGLSKSRTSESAVPSVHSSGTSTPVQGLTPTSNPGGLHPGDNFPGANALDDMATDNGDPDLHSFTIPLKLKNAEKWEEKHSPQLHMRAKYVPYPALRQQFWRSMLRQYDTDESGRVSKVELTTMLDTLGSTLKESTIESFFRRFPHQGSNGEESNQDLSVDEAVICLEDQLIEKSTPQQQSTVDRLKSHIPTQLGGTLTGPQTETSSSTTDSLTPSENATMLNDELTIETQNMEGIRTPIEEGELLDRDDLNDKGEEHVVEIRECPICHQPRLNKRSDADIITHIATCASQDWRQVNNIVMAGFVTSSQAQRKWYSKVITKISYGGYKLGANSANILVQDRLTGQINEERMSVYVRLGIRLLYKGLKSRDMEKKRSMLCNLIAIHIFVLSQQPSRTIAKNPQVRKLLRGLSFKQGVKYDDPASKAEIQKFINFHQLDMSEVLLPVEQFKNFNEFFYRQLKPDARPCSAPDNPRIIVSPADSRSVVFNRMDEATKIWVKGREFSIERLLGNAYPEDAKRYVNGALGIFRLAPQDYHRFHIPVDGVMGVPKTIEGEYYTVNPMAIRSALDVYGENVRVVIPIDSLEHGRVMVICVGAMMVGSTVITRKPGENVKRAEELGYFKFGGSTILCLFEEGAMRFDDDLVDNSSGALETLLRVGMSIGHHPSQSQYTPDMRKKAEDVTEGEKAEAKRRIEGSVSSAAPGQVASLSG</t>
  </si>
  <si>
    <t>&gt;1088_g</t>
  </si>
  <si>
    <t>MAQQPFVSLKDVEGGHGNHSFHVTPNFNWNSPLLPQSDTLFGDEAMAYIPQNQSNKNFANADDAFSLFPMPNPGQDIEMSNSGNSLPSRNHVNSQITTDYNLPTMQGYGSTTHPQPSMLGGLSASSAELPAQPLGVNRLDFDQTPHLQPPSQDFDSGNFSLGPMANTIVDTNVNTQTNNNTPRPGNTNRPRSSARKSTSRAHRGPKRSTYSGGNSAQNKHSNMEKSTSFQRQQSYGNADSLSSSSINQEVGQGRELQQAFATLRESIQRLLPEDLERKGANLLEKFQRGLKDLLIEDVNRKFDIPRRPVETLSTSIDSSLDSYSISEVFESETASTSESSKPPETDGGSEESASVEAEKVHPPCTNCGFKAIHYCERKDCPYTTHFFTDWKRHLEGHKHWPKERFMCLDCCVSSPNIDGNGNPTCKYCHLPWAPLGINAQVHYLGCVSAQKDGITFGRKDHLLTHLHREHQSNMSNVKQVASTWRYPINCERPDQCGFCGKRFEIWDARLKHIADHFSRDGLNMSTWRLPRAEPKPEPKQCRPKAPDYKHSKDDSDDDDDDDHDDSETPTPRKPAPTNPYSQNQQHSSNTTQNSASIIQGQYWRCHTSNDVVLSKQRISSQISQTESSLALQRYLNDPEKNIAALLNLQDLNPIDANDVDTVLTTLEDATLQGNLNSYQASGNLDHFEAYYKTAAKPTRMNNDPKLTALDNNARSWTKKTSRKSRETQRIVLNCLPGCKEFLQAQQFLIKVEGFLPHGVLWMDHKVDLSMLLSLIEISFSSVSEYQDESLTKNQVLQFWTCYITSHFPISPDNHIPHTIVDSQLSHANGQFFEQRLHKRDNLPENEIRNFWNTMSGVAGALKCIHGIHDTDTEYGIKGRLPQLLQEPHRDIKPLNILARSGKFCSSTFEGKSKLSHLTSVSDESMAALDFKKHKVPNPRDTNELFKYSATAVNWNVKLDLMKDPWFSRCWVAQELTLAPDALVDCGHESLTANAHEYGIPNSCGGKHHTTQTKPVVNSLHLVPGTRLICSPQISKNDRFIRLDCLAGHISTEINPVKSKKFFQHFNLNILCSQLAYVNKFGESKEWPFVYYKWHGYCYQYKHGSIAVFSYLLYISSEQSGNEDILDHPICVFGQRLESTISDNLLRGVSQGCECGPEDELLFPRPVSCQSAVKDTESAVKETVLNGPNEIVLPVPVADAESLVYNQRSDKLGRAIEMEKVDTSRVYSHLDTKVNIVLAHGLSGHPEKPWIAKTGVFWPTVCLPASWNSAQANILVYGYNANVTAFSDKADMIHDHAQTLLQNICPLWVDKHRSLWKNDMILENDCKAKFSEEEAYAASICAPEVQLTTDAFLNNPFQLSTGDRNWRLLEAAQVHKDLNAYSLANHQRKRRKSFKQTCDSVKGLRKHRHPLAHVTTMVWNYSPVPVVEKSFNRAELFSRYPSTIPGITSSQKKVRERPFQYSEQPSCFCDELLPLSRPTRLQEHSIWRRRRKERARHHYPHHPCQAERPSNLPASSLVFTNNSIAGTLLQKSSQLDNNQSVIKLRAFFVRPAILGHQTLLRLADGTAHSSPSAHPTRFWLVEWHHTILAASRPKLNSWASVLSEEHESPGKSSDCKCFIDAASPTASHFQSQGTLKLRATRMWNKDRIEMKTERKKG</t>
  </si>
  <si>
    <t>&gt;9893_g</t>
  </si>
  <si>
    <t>MDYQAHVHVQWRSPSEESVDTQIFTPQSSTFSHKMPASLPGLTPDIPIPSIEPPAFELPHTSTQGLRTSFDNYESVLDNLGELNLALPSNGSRGFQFGQEKELSPFTYRSLHNTTPEPTGRVGQAAIPRLFSSSGSGSGSCLSPENISVRKPGARSALFDPASINTAETRASSLPAQPSVPNQPPEPTRYNTNDETPPNEPYFSRDFQRALQAGKSIAGHIGNILSTCELARDQESQVYDILQTANKLSQFDAPSVCKIGIVGDSGVGKSSLINSLLDEPGLARTAGLGSACTSVVTEYQLRKRAQSAKYTIEIDRMTDFQIEEQLRELVWSYRNFHLSDLDGNGFTAEEQKALETKSNLAWDTLKAAFGSRRELTETYLKDSSDGAEERIQQQLKLWTDSIQWPRDFHESGWIGSAETLDEYDRKMKQFLTGTLWPFIKVIRIFLSSQVLKSGAILVDLPGLHDSNNIRVKAAEDYMYNCDEIFVVADITRVGTNKNVEAILQESLGTNLKNGRPAQGIALVCTKSEDLDENEIRGRFFADDRSENGAKVKLLDKIIEDAEIDDELRRRDDAQEELEYLYMTARNNYIESLVLSTHAEMLGTRPLSVFCVSNKAYKKHRQRATVHELPMKGSGIPLLRQHCHKIPAQAQFKIGYHFLTVSLKSLVQQVQLWHAGGSQETLPNDATVQRLLESLQGDLKINASKKIHAAGEGQKDILSDVIIQPMGDNLGIWTKEALEISSTWNIYHAAQIARFCANHGSWGSGKVPYTEWNLELIRSMADTMSLWWVLYTKKSASAIGDLEAMVLGLLDELISQVKDFQGVPLFAETLMTKKEAIKFSLLGAKRVAKTRMNSIKRDASQNHHSSYIFEEMSPTYRLCMSDHGDGVTKRRFNYLRKAIGSIQHPALFRAIQSRLEKCLLELVADTTETIDCEIKDVLTQIGSDIEMLRGTEAQILAKNGDFLERLGGVITRVLGEMERIEGIAAQVKREAEKDGYA</t>
  </si>
  <si>
    <t>&gt;4633_g</t>
  </si>
  <si>
    <t>MSGEHLSNDEFFQRLSELFDERRQKDHGSIFLIQKRMAYSPDDDDDVETAKDSPKAPTTITETPLFQDLSPSKPLPIIIRASNGKSKNNRGKKVKLSTIVEADALEGFFNKYAEVCKLGMSGLKKRDRSKAKEKLKAKKKKLGGGAGGEVKKA</t>
  </si>
  <si>
    <t>&gt;9254_g</t>
  </si>
  <si>
    <t>MGALGSILGEAGIQEEREPSPEDPLPPVEHNLIEPPPVLATPQTQNEAQDNNLQLKTGLDLDSGLTTALPLRLRSQNNSSPKSTNPLQTSVESDKMADITDLIGESDDDEVIYTPLTRVKEAVPATKSLGPIGGGVRLYDPATFTSKRASLPGGGVLLHGYVADSDSDMMDEEMPMRTDNHEQAVHGCSVCSSVACCATLHATDVWDNENVNLKYHANREKREYQGKGIDNWSLFEKNLNAAATQVTYDNPLHEGPFCCSDLKLDLRSSNPSLPDDKKALILEFMKAAHNPALVIYALPCEDYDWSDAGLRSCSRLFKVNVIKAFEDVSTWIYAPTLAEDRNRSTINYFCIHHFKEPIRFAIPRPFEYCVYRCKKHKMEFKVGVQHKRAAADGHWETFDERKIDIAMKLSMGAAGLANWFMLPV</t>
  </si>
  <si>
    <t>&gt;8713_g</t>
  </si>
  <si>
    <t>MASKGLQSFSGSLKSLRVLSLNTKDPLTQCLAPRLSRSIATEIPPTKALPQALNPLILRTAANQLAGLDQPPVLTTIYKFPTMEPLRFENYNPKHLHLPLRRDILHRAVIFEGDMTRQGTASSKTRFTRHGGHRKIRPQKGTGHARLGTKQSPMLRGGGKSFGPHPRDFSTDLPRKMYDLAWRTALSWRYRKGELIICEDGMDIEFPKARYAQQIFEYNHWGQADGRSLIITDTRRKKLFGALADVGQHGRVQTLEEVDVKDLLELGRVIIEKKALDRMLEEHSSDLKSKIKIVV</t>
  </si>
  <si>
    <t>&gt;10031_g</t>
  </si>
  <si>
    <t>MAVFYTTLDISKQEIRLLTVYPAADRSAPIRCSLHTASLLDKPSYKALSYTWGPTHLLESISVNDVDFQATTNLQLALRYIRPEKETLTIWIDAVCINQNDNAEKSAQIPLMRAIYAGAEKVLVWLGEEEGDSYTTLRMIWFTDLWVPKRIREGIAQNEVFEELSTFLQTGLEQLDEFLKRPWWTRIWVVQEVALARDVTLLCGDESMPWEVFTKVFWIWIQLVEGAREQGLLGPHMQLFRSYIKDSNAAKILMLQMFCQQHDGVESWPFRLFDLLKQGYLFESTDPRDKIFAWLGLVKNDDVTFVPDYDEPVPTVYARAVMAVLEHSGSLALMGMAGTGMFRGTPALHGLPSWVPDFRKPHSDLPKFQALGIGDCKVQAAQRAVASVSLESMVLKTEATRIGYIDFADADKEEHTLEKCREKLSRWLFAVLDRKSRLSCGNRPVYEALFNILTTSDGQDLDLDALRLGFMVEIGSRIRAKDLLAGINQGERSYKLYAGYSKDTPLVDEDPKDIKPEETGNTVITLSFPPRSSGPLKDENDDGTTPQQHPDAIDLGCLFDFFKCWDVDIYDPNITGPYKRIFSRLLEKTINTAVEKGHTTPDVDTEPRDEMALMKVRFSHQFVSVSMGKAMFKTDSGLLGLGMGAVQVGDQVCLLRGCALPLVLRQHGDHFEVIGQCYVSGAMGGEYFEGEGANEIRWEILEFR</t>
  </si>
  <si>
    <t>&gt;6344_g</t>
  </si>
  <si>
    <t>MQVPLIRLQCGVNSYDWGKVGKASAAAKFAEATPADTFSIQEDKPYAELWMGTHPSNPSKDVTTKRSLLDLVQDNQALMSTEISQKFGGKLPFLFKVLSIGKALSIQAHPNKKLAAQLHARDSKNYPDDNHKPEMAIAITPFEGLCGFRPLAQISQFLDTVPSLRKLVGEKEAAEYQASIKGHETSESKDDGTKNKKALQKAFSSLMSRNPETISSAATELIAQAKSEGPSFAGGANNGELAEVTIRLNSQFPNDIGLFVFFFLNYVKLEPGEALFLKADDIHAYVSGDIIECMASSDNVVRAGFTPKFKDVPTLIDMLTYSYAPIEEQKMVPVHYPYATLNVTAYSSGSEALLYDPPIEEFSVVKTELKQKGAKATFEQIAGPSIFICTAGSGKISVGPTSQDVKAGYVFFVGATAEVMLESESEDFTTFKAFCELAEK</t>
  </si>
  <si>
    <t>&gt;7049_g</t>
  </si>
  <si>
    <t>MERIYPAADALGHSGDAHSSEPASHAQKRNRTQLSCTGCRHGKLKCDRQKPCLQCVRRGRAAQYTFHVLADRRTPVASLQTRLKHLESLVKGAMITQNPAAQGALSNSLDTPKGNRSASNGGVHSPSNLHGQDQTDERQTPMSGQVLLSKGQTYVGATHWAAILDDIEEMKGFFEEPL</t>
  </si>
  <si>
    <t>&gt;12731_g</t>
  </si>
  <si>
    <t>MSYTFDIALLYE</t>
  </si>
  <si>
    <t>&gt;8597_g</t>
  </si>
  <si>
    <t>MSGTQSLPPPTLPQLVAEQHVPIPSTDKDAKRLIVVLSNASLETYKASYGSNRPGGQREDKYSLLNSDEHIGVMRKMNRDISDARPDITHQCLLTLLDSPINKAGMLQIYIHTARGVLIEVSPTVRIPRTFKRFAGLMVQLLHRLSIRSVNSQEKLLKVIQNPISDHLPPNCRKITLSFDAPLVRVREYVETLKEKESICVFVGAMAKGSDDFADQYVDEKISISNYSLSASVACSKFCHAAEDVWNII</t>
  </si>
  <si>
    <t>&gt;2132_g</t>
  </si>
  <si>
    <t>MADPPEVTILLLGDSECGKTTFISRLSKGSSSSSTPVPITPLRNNDQPFIFDITFFNRPYRFQFYDTSSPDHWTLLQPNIIWLKSAHEAFLSTTSDIPILLLGLKRDLRSLTDPNGIIYPQEAYRIAQEMRCDRYLECSAVTGELVQEVFEDICRTSALSTKGEGGGLSEGGCELM</t>
  </si>
  <si>
    <t>&gt;10128_g</t>
  </si>
  <si>
    <t>MVQVPLTTAAPTATMRASPAGAANVTASLHRGKPLVNGNTNNPAAAPLPLSAMHSAPLDLTSVERRGQPTASRETSKRIRPHQLQEAPTYKPTAEEFKDPFAYIKSIAPEASRYGICKIIPPDSYKPEFAIDTERFHFRTRKQELNSVEGSTRANLTYLDQLAKFHKQHGTNLNRFPSVDKRPLDLYKLKKAVETRGGFEKVCKLKKWAEIGRDLGYSGKIMSSLSTSLKNSYQRWLFPYEQYLQLAKPGVHQQLEYEYGGPLTPSPAHSPMKKSQHNTPSSLKGASPAIQASNALNASMNGSGLKEEFEKGLKNIPVLDSPTPARSTPPITSGFTPVNVGGFTPVNSAPATFTPVVINRRDREERSFTPPRRAFDSPMSSAKNTPEYRPSALGSAPMVNGYTSNPALKRQLSQDSIDSRGKGSQSQTEDSEGGGRRSKRLKKDAVPTVAGSHMTLFRPTPPRIPGGHGSSAPGEKCEYCGRKDDVGNLLICESCDYGYHMSCLDPKVTHKPDYDWHCPRCLVGDGQFGFEEGGIYSLKQFQEKAADFKEGYFQNKMPFDPVLNCPRPVTEDDIEREFWRLVASLEETVEVEYGADIHSTTHGSGFPTIEKNPLDPYSTDPWNLNIMPLHPDSLFRHIKSDISGMTVPWLYVGMIFSTFCWHNEDHYAYSANYQHFGSTKTWYGIPGEDAEKFENAMREAVPELFETQPDLLFQLVTLLTPEQLKKADVRVYALDQRAGQFVITFPQAYHAGFNHGFNFNEAVNFAPNDWEPFGDAGVERLQQFRRQPCFSHDELLWTAAEGAATGGVTIATAKWLAPALQRMLDREALQRSQFLDKHKVHDGPCVITDIIDGAGPRCAIDFKVDDTDVPEEEYQCSYCKAYAYLSRFKCDKTGKVMCLLHAGSHECCKLPEAERYAGKGHTLIYRRTAEAIEAIHQKVFDKAQLPELWEEKVDKMLEEGPLPNLKSVRTLVNEGERIPYDLPRLANLKAFVEQCNEWVDEATNFIVRKQQNRRKNEKAWRKGSKAAEMEERDRELRKVSNIVKLLERADSIGFECTEITTLRDRYEAIERFRVDAKSAIERIISTKTQEFEELLETGRSFNVDMEEIDRLDSIVQQMKWNDRARDTRGSFISLKEVENMIDEGMKLGIPEYNDYLSHFKEQKAAGMAWEAKAKELIHAEAVHYPQLEALSNQAQSLILPVSSETLAAVDQILNKQREAHRQIISLYDRSRSEDFSKRPKYAEVRETMERLAELNSKPNGTLDLEKEQKRHEDWMRKGKKLFGKANAPLHILKSHMEYVLERNIDCFDIHSDKPRVPAEPASREPSPDPTKLHSWEDPRFREVFCICRRIEAGMMIECELCHEWYHGKCLKIARGKVKDDEKYTCPICDWRVRIPRDAARPKLEDLQAWQDEIPNLPFQPDEEEVLAKIIDNAQEFRSAVAMYCNPVMPATADEMETQRFYLRKIEGAEILLAFETNFFRQELHKWSPVAPDPPPILEVSKSTRKPRPTKIQKLMAQHGVDDPENLPQALRIKAHNMNKRKSSEPSSRPQVLQPAPGRSDSGTPTSHTFPPTTSMHSHPGPTLSGIPSAHDHAHPNHFTGFHGGVGPEPHFSMSPQPSASPAFAPHAFLHGGLQSPGFSAGHGSGRHPGIFNDAAYERLDSALAPGSDSPLRDGFAPSHTGNNMFAELTNQDDGEEGPKGEKREENRLGGLGGSLSDHHALDDAHNKEAMKWDGADVDLFFDSQP</t>
  </si>
  <si>
    <t>&gt;12735_g</t>
  </si>
  <si>
    <t>MADSEDVSREKRVRRRPRLHSVLGDEKLDKLRGKKEVTQELGVEELRRIRIERLESDAPRGGPASSSKMATESHASVKEPSSHRRKHHRSAEGKKHRRKRTSTTKGESDTTYVYGPPAEKPRSTRILVSETRKVGRDEDSSSSEGGWGRTANPNPVEEEPEASKIEVVDVDKEESRSELGEPKPKQDQLPSRRSKESRESAHRSKARHARRKSAPDASGSASHKISSSTAQTPTDSKSSLRRSHTTSSRLPSTTKPSTTSVNTSAKRTSIFGGLFGSPAPQHVEPEKLVQCLTCLSDDIPRSKSAKLKCGHRMCHACLRRIFKLSITDPQHMPPKCCTSDHIPLKHVERLFDDNFKRTWNRKFQEYSTKNRIYCPGKRCGEWIKPQNIHKEDGKKFGTCSRCKTKVCCLCNGKWHGTKECPKDEETNRLLETAKQAGWQRCYNCRTMVELKEGCNHMTCRCTAQFCMICGLKWKTCNCPWFNYEAVEEDRLNHMRPVDNDNAPEPELQPRRLRRRHQPHTYEEEMEGRRQQERHDQELARRLQRVNVNDDEDDDYQGGIGDINGVGNGAGHFMNQDYVRAAQNILTGTFDQATAAANYVMGVSQARGGTRPAPQQPMNDRYPVPRPGAASPPPLLRRHTTRENAYNSAHSTRPSERVVPRRARTDYEAEAAVHMPLSRRSQDSGEARSAVLAGLAGTKRGSNRVNAWRNHVEAGLAPEEGVLSM</t>
  </si>
  <si>
    <t>&gt;2385_g</t>
  </si>
  <si>
    <t>MTINHIFVLVSASRLNVLRSFYRAALQPLGYTEMITVDSQQVYGYGSDYPYLWLKALPEGQTPTPTHIAIDAINPSVVDNFYKAAIDAGGIDNGKPGIRPEMSRQPYYSAFIRDADGNNIEAVYVEK</t>
  </si>
  <si>
    <t>&gt;7187_g</t>
  </si>
  <si>
    <t>MAYDAYGRPQRGNGDPGYFEPDHAVPEYTNYYSSEPRDENPVYRRREAASNVQRRFTPPPSDNTTTISDRTEPVSYEDVSPDLIATITERVKKELVEHLKQTGTIDDQPRAPPMQRDASNKSSSTSSPPPTARRVYTPPSPTQSSAKQSNVSVPAMDTARSPPATPLDKPSGVRFSSHGASNRPPTMSRKYSQLELSTIDQKWGMLFTNDGTPTKRLGEFLRGLANHIIEDFSPKKSIVVTPSKMAEFYTRHPVANEPFQLVTIFRAQSNEQISRLYQDLGCQHHLVQEDCHSAPVIPALTPFGFAHWMTIHILAYPEEESKRLEDVVLAIPIDADGCRVDGKPERLPKQISRHLLPEREDYESKKLLDRAMKDFMEDLGTTNAHKPSITNSSTSRRSSSSHHVRPHPVEIHQAKPSSTATKAYSTPIERERQPYSGAPSAVSEGSSGDDPVRLERERAPYTAQPGSGKVHTDASNLGIPSRLGRSNSTANRPSREAKEPVDADDSRHQRTQSNTSQNYSRPRSSRRTNSPPMKGFSNSTPDDIHNTTSSKYGPNPSSSSSSFATFSPGSYGSNPNTSFPPPPGPPPIDIHRRPRDDRYRRGEEDERYAGEFSSPREAERWDRYEDSRAIDPADRYERGYERGSVTSDPRDSRGAPAEDWYRERDRGRAAPAYDSYGRRYP</t>
  </si>
  <si>
    <t>&gt;7378_g</t>
  </si>
  <si>
    <t>MTTPNLFQIISLIGSVWVIWSSFNIFRFVWLHTRPSSLSRYLIPDGSKSPWALITGSSDGIGRALARELASRGFNIVLHGRNPAKLAAVQSSLQKEFPEREFRIVIADAAQLGDEAIETIEAIVDGVKDIHLTVLVNNVGGHPPAMKPLLQPFHTNTTRDIDGAIGVNFYFAVHLTKRVIPLFLQHKKPSLVLNIGSMAEQGLPWMVMYGAGKSFVRGWTTALGREMKLEGWDVEVLGINLLNVTNISFRKERATWVMPEAETFATAVIQKVGCGRRGFVMGYWVHGIVGYVYERFPEGFLQRIMEGVIREEADKEKKRE</t>
  </si>
  <si>
    <t>&gt;3705_g</t>
  </si>
  <si>
    <t>MASTARTFRAALKASSATSAFKTSTRNTAFNLSRQTFRQQSRRGYSSETTKSSSTGLYLGVGALTLGGAGYYYYTQGNGSLFSGSASETKGIFTPKQEDYQKVYNEIASKLEEKDDYDDGSYGPVLVRLAWHASGTYDKETGTGGSNGATMRFVPEGSHGANAGLSAARDFLEPIKAKYPWITYSDLWILAGVCAIQEMQGPTILYRPGRKDKDIAACTPDGRLPDATQGSKHLRDIFYRMGFNDQEIVALSGAHALGRCHANRSGFDGPWTFSPTVVTNDYYTLLLNEKWNWKKWGGPKQYEDKTSKTLMMLPTDMALISDKAFKPWVEKYAKDNDLFFKDFAAVVTKLFELGVPFAETTDQSQMILKPTTA</t>
  </si>
  <si>
    <t>&gt;9809_g</t>
  </si>
  <si>
    <t>MFRTPNIDITESSMHAFFNIYMLMYSCFIPGVLSVLLQLTKTLWNPSALSMFLAFATEFASPMDVFPSGSGQGRCMTYNETRAAISSTSDVGGFYGPGAYLAWLMTAWAAAISSIAGAKLASSNPERLELDLELIAVVSYPLVAAFDLIWRLIRCKIDATMAATSSVIITSLTIVSPLTRLSVQTDGKDLMDWIENPIALLENKRWFTLVILRWIGHGIVGSITGEPYTSSGAIITLWILLFFVIIYSGLTSGERYIKDKFLPQTYRPWQERVAFFCMVQIIFGIVLVTTGNRSFWPLTSASFWDLDQATTVLFALVNLVLSRKSVIFGGLKHLRTSFSRWRARGAESGLLRGDDVPLQHIVTA</t>
  </si>
  <si>
    <t>&gt;12741_g</t>
  </si>
  <si>
    <t>MTTITQTRKLGKYGPNVPALGLGIMSLSGTYGEAGDDEARFKFLDRAYELGQTFWDTSDYYGDTEELLGKWFARTGKRDESFVATKFGFQSDWTLPIRSDPEYIKEACEKSLKRLGIETIDLYYAHRLDGVTPVEDTIEALVDLKKAGKIKYIGLSEMSNESLRRACAIHHVDAVQMEYSPFAPDVEDPETGCLQTCRELGVALVAYSPTGRGFITGRFKSPDDFEKDDMRRILPRFQGENFARNLKLVEHFRALAEVKRCTPTQPCLAFLMAQENDIIPIPGTKNIKYLEENAAALNVTLSQEEVADFRRVMDSIEVLGARYPENAEGLFNVDTPVRGEAKH</t>
  </si>
  <si>
    <t>&gt;3405_g</t>
  </si>
  <si>
    <t>MTSTNGTVDTSSTEKGTWRKDIENAFDSAKQVIGRSLAPISPTSYTPSNDPNLKKVGGLLGDLNKMGFKDVETLLQALKASATGVIDDNTFFQEHLTALISKLNVDSKLSSDLSNAFIGQLWNALPHPPLTSLGTKYIYREADGSYNNIRIPELGAANTPYARSAKPVVLQNVALPDPALIFDSLMARGDTFEPHPNKISSELFYLATIIIHDLFRTDHSDFNNSKTSSYLDLAPLYGSVQSEQDTVRTFKDGKLKPDCFSEKRILGFPPGVGVYLIMFNRYHNYVVENLAAINENGRFNRPKDNAPKEKWAKYDNDLFQTGRLITCGLYVNCVLKDYVRTILNLNRTGTKWDLDPRTEEGKTLFNSPAAEGTGNQVSAEFNLIYRWHSAISQKDDKWTQAEYAKMFPDQKPEEVSLNQLLGTLSAFEAKLPNDPLQRPFAGLKRQPDGSINDDDLVPILTASIEDVAGSYGANKVPNILRSVEMLGIIQARSWNLATLNEFREFAGLSRHATFEDINPDPVVAKKLKNLYDHPDFVELYPGLVAEKAKPPMVPGSGLCVNFTTSYAILSDAVSLVRGDRFFTVDYTPKNLTAWGYNEAQYDTNVDDGAVMYKLILRAFPNHFKGDSIYAHFPFVIPQENLVILKSLGRADRYSWDKPARVPDLIIIKSYAAAKSILADKTNWKVTWGDAITFLTSQPPKHIYGVDYCLSGDNPSNAQSRAMVKKGLYPRNWKSEIESFYSETTVKLLKKYASNVPGKTNTWQVDIVRDVSNLVNARFAASVFSLPIKTEETPLGLYTEQEIYQVLCICFICIFFNADIVKSSQVREAAHTLAQQLGELILLNTEAISATGLIADVLAKLHQGTPLTDYGTHMIQRLLEYKMPIKDIVYTQILPTAASMTANQSQVFSQALDYYLGDGSKHLPDLYKLSLANTKEADDKILHYFMEGARLRATVALFRDYNPSTPSGSITVQDGDSAVKVAPGRRVLVDLILAGQDPAGFPDPLEVKLDRPLDSYIHYGFGPHTCAGMDISMVAMMTMFKTVCGLKGLRRAENSVSGPQWGQQSQGVLKSIPGPGGITTYLTADWSSFFPFPTTMKVWWDEQ</t>
  </si>
  <si>
    <t>&gt;9339_g</t>
  </si>
  <si>
    <t>MASFFSSPALVFSSAVALRVVLFFYGLWQDANSPLKYTDIDYYVFTDAARFTAHGQSPYDRETYRYTPLLAWMLWPTSWSSTWFSFGKVLFAASDIIAGWLIVIVLRQTGKMSMERALKFASIWLLNPMVATISTRGSSEGLLGVMVVALLWAITQRRIFIAGLLLGFGVHFKIYPFIYAPSIIWWLDDDHISPSNPKSKPKPKSSSQTDIFTSIKNFINTPRITLTVVSLTTFLALNLLMYSIYGFPFLQHTYLHHITRIDHRHNFSPYNTLLYLSSSNLASSTLHLESLAFIPQLFLSAFALPLLLAKKDLPSTMLTQTFAFVTFNKVCTSQYFLWYTIFLPFYLPTSSLLSRPCLGLAAAALWITTQALWLQQGFQLEFMGESTFVPGLWTASLLFFLTNVWILGIFVRDIGYGPQRGKSDVASPPRAKAIKNI</t>
  </si>
  <si>
    <t>&gt;5770_g</t>
  </si>
  <si>
    <t>MTGGGGKAPNARALRRTAKRYEALATASPFVLATIGFCNTYLYSKGTLCYILGDQLRVLDLRHSGCNELVVNIPGLLGQVLPDVGENSQGTFQILYCAEEIISCIYRSTDPGSSAWLIAFHSTTLAILLFQKLDVTNKIFARHNKKYLYYGTHSDVGADGFRKWVLSGYDFESSQWFEHKIHLHDMVGSEINSTICFEFYRGYLYGLASQTSFENQEIDWTSFYHCIRFPLSSPCPELVQKADNRGMWRRQHREGPIDDRWSSLNLDIDENTGELGIVEARREWYFGSSKSQRTYYKTPIYFPDDEDLLDGYLQETYASSSSAAGSSELPNDPLLRLRTKEDNPTYAPPLRRLPQNVHNTRDGEHRPTFTVAKSLLRTYHTFCNTFVDFVDDPLPSDWTQSQRLRLRAGARYLKPPLLDGASGLVRQPSADLETATEEIYKDSEIEFWPPAQEPNVQERNKDVEELYEILNPTESLGGVTGMGDERGIVYATGLGPKLKTLVFIGFDPGVRLEGLRQWAGVLKTRRVEGDAGSGCRGDDSSDRVEKGKGREYVDPEESKRAAVVERKGNRQGKACVTGTSTGRTAEVHIFLSEGLSSFPEQEKEGVVTTGGSEDTGKGVTWAWMERAKYRDINQGFYFGRDKPQPLKKQ</t>
  </si>
  <si>
    <t>&gt;9247_g</t>
  </si>
  <si>
    <t>MAVRYLTMPLRPLRGLQSNGPFWTSNRSLLIQNSASRRYLASQPTKDLSPQEESIKDFASDSASTKPTISSATSATSGPAPTSASDWEDNPNYDISNFSELPHSNFGVNQHIVINDEFKEALRQILWQFKAPIRYAFAYGSGVFPQTKQPAGSSSRTSIHPKAPLAIEKAQGGNPKMIDFIFGVTYSQHWHSLNIKEHRDHYSSLASLGSWPVSVVQEKLGAGVYFNPYVTVNGTLIKYGVVCLDDLCTDLSQWNNLYLAGRLHKPVKILRDDARVRLANQVNLISALRTALLLLPPSFTEQELYATITSISYMGDLRMSLPAEDPSKVANIVGNNISNFRRLYAPLVENLPNVTFNDSKCSSPEWVSDPTANACLEQDMDPVKRGNMVRRLPKAFRSKLYLQYQKKFQIPQLEFNQMLEASSDEDTHRINRREGGSFERRIANGPPEELRSEVRGVIRNTIRWPSSVQVVKGIATSGVSRSLRYVSEKMAKSREGKRKAAQAAKEKATENKEKA</t>
  </si>
  <si>
    <t>&gt;8146_g</t>
  </si>
  <si>
    <t>MSFLNTGTSVTENSNWATVGLTGQPGQATTMTTIFNCLSTNTCSSAPKYPPGLESEIIKRILNGALQPITLDDLPKANTTPSFRNISPAPMQAFDLSYPPMSEGQIEEPKLGATDQLITCNGFTSREPIHGLSSPSAPMLTLKNQAHQMLNHSSSVEPLGLQPRGLHNFGPTGETRANESDSVANQSINQLAPISSIHPPNPVGFKPSRMLRDLEANRNQTLLQGAQSPALYRGDPVSVSALREVPNLPAAENCTLFLTNIPATVHESQIFNKIRFKHGAVFCLHMHRPTSRHPTCAAKLSFMEPEGAARFMEEVNSAKGIWLGGYRLLACYNRVSHGRHIFKDHSRVLIIEGPKHHPTVKMNANYWLEYFTKVCCFKLDRWRVLPSNKPGQIRMEFRFVKVDGQAQSCLQAITKHPSYIGVIQAWFGQDPCSQESTRT</t>
  </si>
  <si>
    <t>&gt;5626_g</t>
  </si>
  <si>
    <t>MDEKASDPAPPLISVAISAIIQDEFTKLSNEDVRCEHVDWEKFKLVLRSTHQTFDLSIGRNVRLGSDLSYGDKQNAREGDREHVDTADEFTTALGVLDWAANIAESPGPLVMRIVPRRRI</t>
  </si>
  <si>
    <t>&gt;7245_g</t>
  </si>
  <si>
    <t>MSPKAPKGSKEPKEATELPPPPPPVKESSPKRPGTSGTELNLRVNRQKASSALQRAQRAEQAYRARRQATMAREDAAAAKEHFRMVGVSLKGGLEAGWHVLTAMPAVWKEKQEQRREVAEQKKREKAEKKRLAYEEKARKIEEGEAEAVEPVA</t>
  </si>
  <si>
    <t>&gt;10431_g</t>
  </si>
  <si>
    <t>MHSIKASVVVLATSLFSLGVRSQALYVIDPNSVSLSIRTGWCTSQTQSCPALCLQLPGVTSQTTEANDCNPATLTYDCVCDNGKSPNASEYSQTLPYFICTEYGTQCVANCGSDTTCQSACRQDHPCGAQNPVRVNTTTSATMASTTSTSTSTGPVVFDGLAGATTTAASSSKKSGSNAALDLGATYGLGIVFAGLFAGFALVM</t>
  </si>
  <si>
    <t>&gt;8388_g</t>
  </si>
  <si>
    <t>MSTQNPSSPRYPAQRSSHLQAFSKADFDATNASRPITADSDTGTAQHGLVPKSVPVPASAKLPIQRRCILWIHDDALSKEEVVLNLDLFPDVKPGDLLAILPLKTDIGLRDFQETAQAPKKESENQSTAARERSDSAPPSPIPTNGTSAKHDVNLENQYLFIAEDMSKEMKLKQPTLEVSVTKHIADVFGLKARSNVLISTIDPSASSASHVELSFRDEYLARSDMWRLTVSELSSKTVFKGQKILFMGTIKAQVIAIYVNGRKVQSAFFSINTKPIFRSGSARYVLFIQMSREMWDFDSEGSGEIMFNKVVNGFLPALFKKWQYLQAKHLVSIVLFTRVEYDTGLTSELGTSSHDSEYHTGVQTEGNKKPYKDFYRVVVSEMASGSWTTILYQLKREFKFFRRDISMHRIETASASSPKSPDGGMRGVLGTRIEAEPSLAMHGNVLEAVNLASTQFAHDYIDRDLMRTGISIVVITPCPGIFEVDYEKLRTTTEALIGNGIGIDLVCLPKMPLHSVPIFRYRNPQYTAFQEARHLRSFRSEDSTPRQHPGVYGSSLSSLNESQSPSKGSLPERSHQIRRGSIVTSTPPSEWSYAIPHWLDVSFWTGASQDIHMGNFAPMTVDKYPRVQSVRRKARFAVRCKMYEMEMASVIGNAMTEIAVRPLQHDDLFPSMVIGPRDIPGRKREPVPDTIPRAKVYASLVEFVNGPSKPPYDRHSPLDVKKSFQTLDTFDANLSEILEDYLGIQHNGEGRRIFKPGSEEAAKRTLVEDPKLFSTSFKDEHTIKSSSLLSGSTTTGRSKPETRVGDGVNRNRKDSTASTMTVNPRTPTSRPSRFGRQISLGKFGFGIAAPKAAIAEIQTEHANAATPSSAIKEGKANNNVTMTMHSSAISTKSKDRPSSSQSHQSHQSLKLKSKSESEGLVSTATDDTEKNSSVKPMTIKSALQSLDSTNQFKSRSVLGSVYETADRHIDSEATHTLQSMRADDAQRLYNSKLLAGSVPELPATLSPTKALSPWLTVLNPSNPSQNDEISPSQYRRWQHVFPRPTATNTMKWKSLCSPASVPLTTEYFPTKHQLETEYTQKPYNISQNIDDELSEVPKTREEFLRELIGLRLSQGFQIVVGPAVAGAFGQKSLKIANVFERDHIAEDGASVFMSMGNIIHQLSCVNETEIEVNMFVRKPTATTVSGPSIVAPTAYRPAIRTTLAHQYESRRMILGQPREEYNWNYVDAFIAGFDEDWTENLRFWRARFVLIPVERPVQARVYSGEDNEEEVRLEGIKKLTQMWQRHRVIMPSERRYQSLASRKMKDPNPLDIVYKTDDPSIVVTAELETLPLVETGEGPRRGQLLETERFKKSKLDIASLAEAMQAPVERGGVRMQNRRWHFRLHYNCFIGSDMTTWLLENFEDIETREEAVEFGDMLMTKDELPRWNEKGPITTNGKEKEKESALFVHVEKRHPFRDGQYFYQITGEFSKQRSESRSGWFGTSRKRDNSIPSTPMSDSVMRDSPATRLDRSRSSSNVNEVESHPSTDSGATTPTTSSKLRPRVALSKVMKYDVDHRKRSYRPERINLHYDRLHNPDNCYHIRIDWFGVTAKLIEDAVESWASTAERYGLKLVEAPIAEACTIVDYTPFRSPYLISLALEPPDQQPRTYFDVNSFTPQTPSSVGSRHFYQKAIMKRFGFVLDIEAARNFPSNVDVTYSWGRPDYRYTQYIHRTGVMLAQITDEGDFLVLANRLYNNRVGAAREMERYVKPVIAAHSSRAISSSIHDLRDAAAAPSPWSSPMLLPTPMGQMVCTDVLPPSKTPFPGIGGAGVGGGGSGAGAGAGGGVVSPNSIKEELEMFCRDKRALMGFYTELLERPVVRDTPPALRSVFVPGEVPVLGLPPGVLGRVGGGGMGGLMGSGIGGMLGGGGERGEGSRVGGAMGAALRGMDLGRRASVQVGALSLAVGGLEGRGGERADSRERGSATFGTSVGVGFGGEGWRQGDGASGSSRGSGNEGSARL</t>
  </si>
  <si>
    <t>&gt;6417_g</t>
  </si>
  <si>
    <t>MSNLLGLPAELLTRVLGFVDGCKPDLLNVALACKRLNAFATPYIYETVVFKDGDGLQHLPAFTALVCRSPEHANMVKGFAIYLVEDESISEWPSRIEQEDLVVSKIEELLPTDTLRKDWKNLLIRDGGPDLAVINFFVPMMLPNLQRLLYYNFLFVEKTWQPLHELIDAVCTDKRAVSKPPFWAQLQEVVLQGCMDKYPDPTKPLALFARLPWLKRINCAGLGDGDGGDANQQECDEDGGFDLLEPSSTNLESIIIQPHSKLKYPHMDRLLDAPKALKIFKYNVGHTWAWTYFKSRDLQAALYHQRRSLEEISITHSFYEFCEDFGSPEDKMEPITFSDFACLKVLEISLPFVFGQEALRFAEGSCPHRIQGSPDPTEEDLKSMSRRLIDMVPISIEKMRFAQLSDIWAVRYLNTALLEMLRWHGEKFTKLNCIELHFYPEKATICLPDLHDSLAKALELGIEVKAFKGDEVSAIVLDPGYSSIRAGFAGEDTPKAFVNSHYGVSGEHLVFGDDSVHNPTAALDIRNPMGKDGTVEDWDTAMQLWEYAITSRLTSFKQSDPRTNGLNDDIKDIDVEMEVDGSEKPLEEHPLLMTETPWNSAKSREKSIEVAMESWGCPAFWLARNSVMAAFGAGKATALVVDIGASTATVVSIHDGLILKKSIQKSNIAGNWLSSQLRSLFSSSDPPVSLIPHYMIASKTPVDAGAPAQATFRTYSKEIPASFRALEEERVLTEFKESVVQVWNGPGRLNQTMVGSAQSNLEYARGQPGRVFEMPDGSNQMWGAERYSVAEGFFDEKSALPPLPSIPEFPAVTKAQTIPEMVRQSLNNVDMDLRPMLLQNIVVTGGTTLINGWTDRLNNELMGMYPGTRVKIQAAGLTSERRFGSWIGGSILGSLGTFHQMWISRKEYDEFGVNVVEKRCK</t>
  </si>
  <si>
    <t>&gt;4151_g</t>
  </si>
  <si>
    <t>MLRAPRLRKSASQPFICWKCLSRPRKAFSPRNLSTIDGIRTTSVSTKSSVKAGQRSFSKSLPGLVAVGSQKEASSETSSFDVPSLHRLPIRERLRKWEDENDTPILTIADDLNQKVYGAIRNEFTKSPTRDGEDGDHDVYLDEVATQNSDGGLVDLGTHRLFFCRGDLVEILIGSRREVAIFVREMGQFSQLYTREGRWKIVPAITPAFFVPGFVEAHEVDCILPYLPPEDADGTNLESKQKLHFQSPPRDIAKLLLTKMNDFWLEANTAYQQAASIMDNAHALLAQTTTFAYATREQIADQLLSNTFTKASNGKFSNAVLWALHRAIAMNDLGFRCPREGFLRVGGEYEIRPKEGMKSVLYVRELVRAYRDSQKSPGSAPGLHLFIIKARQLIDESRESREFTPHGTLGCSTIKSNEVPWRYGSNVTSFLQHKPIIQFFESWTTLRTFDSGSIFHSVGSELLQYIDRYPDIILDQKVGWTFMQEIGVHPPWQNRSMYDMRLPSTGSQIGAVHDAGTPAGFVEDKLRDIRKDWGDLPVFCIDRAEAVEIDDGLSIEATQQPDEYWIHVHTANPSAYLELESSAMQRAQQLSSAAYLPERVEPMLPDSDWVVANLSLSPKKPCITYSMKMNLAGKILEEKVTPGIVNNVLFLEPTVLHEVLTGEGPRERRTYVVGSESLASPPRRKLLSVSDVSGDLKEDLRKLHMIAVARQKEMCEKGDSITTTVIEPTVSVSFGDAPWKKPDIFTGFRHSGDPTVRLSIDAACVEPGDIPPVRVDTVRPFMITAGEVAARWCHDRGIPIPYRITPLHPDKEDPTTCFLRVLRPLLDENAMVVLDKQGRVPAATIAAMKEYYSSVGRTVISTTAGSHASLGVPMYTQCTSPLRRYTDLLVQTQIQEALLKEVRSSQSLIGNTREDFLPFSKAQIDTLIPHIFARDMLYKEGQRAGHIFWHCYLLLRAWKFGELALPSPLIFQVGHVNTSIGAIRGVLHELFIKVRMGKPDGLKISDIKEGDRFEVEIIDIDVYNCRVVVKALRAVSS</t>
  </si>
  <si>
    <t>&gt;1750_g</t>
  </si>
  <si>
    <t>MVYCGRPSRACRKCRDRNIKCDKKAPSCGQCLRAQHVCPGYHDPRALIIRDQTSSIIQRSHHPSTIPHKQPQKLISDIADEDFCTCIPPIILPPLEKRAKGLFIKNHAYNPSSSFSYIRYFDPPKVEHTYFTSGMIAVSLAYLSLHTDAETASDVKRQARKQYGDALRLLNQALRDPVLAIKDETLMTVLLMSYFEKLLSQNRGSAVGGGEGELKSEGMKHLEGAIALVQLRGEEQFQGPAGVELFKHVRQLIRDGRFNSSDEVRKGFSKLSQLEMGIDRLTQ</t>
  </si>
  <si>
    <t>&gt;1508_g</t>
  </si>
  <si>
    <t>MTDSATEPFFKGSTGRNTRGLLRLTILSLIAAAAIASRLFSVIRFESIIHEFDPWFNFRATKYLVQNGFYDFWDWFDDRTWHPLGRVTGGTLYPGLMVTSGAIYHALRALTIPVDIRNICVLLAPGFSGLTAYATYLFTNEMSTSPSAGLLAAIFMGIAPGYISRSVAGSYDNEAIAIFLLVFTFFLWIKALKLGSVFWGAMCALFYGYMVSAWGGYVFITNLIPLHVFVLVCMGRFSPRVYVSYCTWYALGTLASMQIPFVGFLPIRSSEHMSALGVFGLLQLVGFVEFVRSGVPSKHFATLLRGFVLAIFVISLGGLVLLTVTGVIAPWTGRFYSLWDTGYAKIHIPIIASVSEHQPTAWPAFFFDLNMLIWLFPAGIYLCFLKLNDEQVFVVVYAILASYFSGVMVRLMLTLTPIVCVAAALVLSSIFDTYLTLKSPVEPTTPATGAPSNDTPAPTKKAAKQEGLRSMRLPLVGIYTTFSKTSVVGALTAYLLIFVLHCTWVTSNAYSSPSVVLASRMPDGSQHIIDDYREAYQWLRQNTADDAKIMSWWDYGYQIGGMADRPTLVDNNTWNNTHIATVGKAMSSREEVSYPIMRQHEVDYVLVVFGGLLGYSGDDINKFLWMVRIAEGIWPDEVKERDFFTDRGEYRVDDGATQTMKDSLMYKMSYYNYNALFPPGQAQDRVRGVKMPEVGPVLNTVEEAFTSENWIIRIYKVKDLDNVGRDHASAASFDRGNKKKKTTRRRGPKVLRVE</t>
  </si>
  <si>
    <t>&gt;10584_g</t>
  </si>
  <si>
    <t>MLIKVRTLTGKEIELDIEPDYKVSQIKEKVEEKEGIPPVQQRLIFGGKQMADEKTAADYSLEGGATLHLVLALRGGASLGL</t>
  </si>
  <si>
    <t>&gt;7325_g</t>
  </si>
  <si>
    <t>MPEKKTSDEKDKDDAQQERTPDSEAERRGEEPLKEDSKAEEGDALERPNELQRLDSADQVSGTLLPAPLANAVSLVTTTSSLYLRLGSFVGGLALDGARITTLTGLEVGRAVIEGILSRAGRDISARSTGELGRLEAEGILERSIARLHSTITGISFAASTGFYISAAALSSAGDISQQLLVGLDSVLGSTDSSRAIASIITLIRREFQNPATGQEGERVGVSDLLLGICGLALLQRWCQKITEEESRKNGEEYVVWDVVILNDGRRADVVDTSDASKGQALVTADSASFMTANGSEIVRTIERQDTIHEEADDDDSAEVDLKLKIMQSLPEDASVSITTQTSTTKTITVEITGTQPSDLSPPPGVEIVEENAHHTEDINVDGMVLTNEQKLSLLVPRYRVVYRIVKDKIRGTNVDARSSLEEAQKALLDQTQINRDESLGDNVVMPPPREPNEPKPPMQLLSSPLPQHSPHPPTPQLEEPSLPVVPPVPEKDELVLEFQTRRTSLRSIDSGNEKGSGRSSKSSPKIPENTANQKRSRKPRSSTSSVSELDTPPKKHSATKSNLVKKSRPHSKPPPPEKRSSFRNTVKNRSSTALSHLWNKDHGEASSSKPSRPPWGGVGGGATIPPTPPSSTKSSIIPPPRNTSLVPARNAPKAPQRGNPNYFSSKDLGQPTQRGPIDSQRAPSRTSYYSFHDTRRDSMVSQTDTYSLHSAETRPGSPTQYRTHLRTSSNFMRAKSEKTSNNAALSPAPPSPVSRRGARARAYVPSIYTLKTNDSTTSLVLSHQPRGSAFEDAAALEGLSHTGFVDGIFPQHHIVRNITRFVRFATASYGASFLQVMGIATSETPKLKEIDTKHHHEHHSFSTHTQLPPDTILLSSFVDPQGGTDSSGKTNTNVAMVHFVSLDHDSKAVVLTCRGTLGFEDVLTDMTCEYDELMYRGKAYKVHKGIHASARRLTEGRVMATITAALEEYPDYGLVMCGHSLGGAVTALLAIMVSEPSPDPSSTAFFTKAEYAPQQLLLMEKEGVRGTVPIKGFRLPKGRPIHVYAYGPAASVSPSLRLATRGLITSVVNGQDLIPFLSLGVLHDLQAVALAFKTDDTGAKSEVRKRVWGGITGTFADKWYSTRPSLEKDEDDQWAYSALKALRASMLSHKLYPPGEVFILETMPVLQRDAFVKRDDGILGTGMGSGIEGIGGGRAALGRPATRCVLRYVRDVEKRFGEVRFGGSMLMDHIPGRYEANFGALGRGVLG</t>
  </si>
  <si>
    <t>&gt;5053_g</t>
  </si>
  <si>
    <t>MPEHHKNLFQVYLRLRPPPPPPSTSSIYPTLPAPERFLTVEEGREHITLNPPNDNRRRAVEKFAFTKVFEEEAGQMDVFSGCGVMPLIEGVVEEGRDGLCATLGVTGSGKSHTILGSKTQRGITQLALDVLFRSLSSNILDPNMSPSLHGSVAASDPSEAQIMTSQMFLDATYGDPNGGPSRASSRAPTPMVVRPPPIFLPPSSEVSMSIPGTPKAKARLSLEPHQKIPGSFSSSPPSSVLGTGALLLQFSRTAPEIRVHSLEQTQSRRGLQEFSILEEDEADVAYEDTANPYLPPSSSSSYLPSYMQPTFFKAYKILAKPSIKDSSSLSTSVTSRRLHLQRPSSLPQLPDLGGLTVEADPNAEYAVLISMYEVYNDRIFDLLTPASNTTSSFKHPKDFKRRPLLFKPTEFSPDRKVVAGLRKIICSSYEAALLVLEAGLHERRVAGTGSNSVSSRSHGFFCVEVKKRRRGGRTWSGSQLTIVDLAGSERARDAKTQGATLAEAGKINESLMYLGQCLSMQSELGNNSTKPNLVPFRQCKLTELLFSNSFPNLSATNHSSNHHQHRNPQKAIMIVTADPLGDFNATSQILRYSALAREVTVPRIPSVTSTILAQSAASGRWSPPNRRGDGDRVRTPSDTERETMEIAALEIARMSEEIDGLRTELLLEQEARIEAEAHLESLADRMLELEAEVREDVYSEMEGKMQEEVRRWKAIWEEEKEGNEVHLDRKLEIYTRSIDAVGEGEDKENVAPPTTTNSKVGDVEEENERLRREVEQLRRELVTRSPTKASRKPLRENKMMGEPQQELERSGSPQPKVRRSTRRGGAREETPQAEPKPRGRGNAKSDKATSNQREESVVLEGEDSTTLIAEPETQPLSKKSMADLREDSIAASRTPMLKLEKSMRDLRVSGQSDRVLRNSGESVRIQSPTKKARKLATKKWNWEEEEDF</t>
  </si>
  <si>
    <t>&gt;4519_g</t>
  </si>
  <si>
    <t>MSLEADCSQGNEAEALRSWRSALDNIYYHNAYRVPAGYIPKTETEKALKDSLRNMEMQCKERVDLLEALKMSRQEQLAADGTSDEPSNGKGKIQKPVTKTPRQSNESTHGERGFIGDGTIPAVNYPDLSKPALPKLPPRPSMISKSSSSQAVVGARNYSSSSTFHPASSSTALAPPIHLKKSSRSPSPEKGRTMLHTLRSSDRSGRHSSSSKTSRLLGSKKDNIVTNKAATLAWNSVGKSSREKLGRSLDADFSNSTASLSESVRKDNVSDPTPIRPRSSSQKVQYDSRTRRLVSAEAQSHPGPSPVDLLTGKDDMSRYNGYPFPPTDLAQSKAISGPTMDPSILQDLIDLNPPTPPAKTTSPPRRSTSPPPSKVSSSKLEPLAYPTYYQEYPETSARKSKVEYDISLRRKAEAREEGTGEASGSSRPKRKPIGANISSPRHRDRHAERDEARKAQRKEAKKTPDASSLSFDDETNSSSGQASKPKRRPKQKQKEDGIVADIATPTSEDSDMSDRDLAKSAWKLKVRQLMKNLPKGVDEGAAKQIFNEIVVHGDEVHWDDVAGLDIAKNALKEAVVYPFLRPDLFMGLREPARGMLLFGPPGTGKTMLARAVAMESKSTFFSISASSLTSKYLGESEKLVRALFSIAKALAPSIIFVDEIDSLLSQRSGSGEHEATRRIKTEFLIQWSDLQRAAAGREQTDKEKEKGDASRVLVLAATNLPWAIDEAARRRFVRRQYIPLPEDETRAVQLRTLLGHQKHSLGDDDIQRLVELTDGFSGSDITALAKDAAMGPLRSLGEALLQMSMDEIRPIQFSDFKASLVNIRPSVSKQGLKEFEDWAREFGERGG</t>
  </si>
  <si>
    <t>&gt;1541_g</t>
  </si>
  <si>
    <t>MLLFSLASHVLFFVSVFARLVLGTAEVAHLGPRSTGNLCALINHGAAIVGGRLFFAEGSYSFENGDTLARESKLFSIDLTSDFNTTSYISNSEYTSISLPDGLADNDDSGVFFYDNTSVYFYDPISSNDQAWVYNVSTSSFSSSSVAVGGLSNLLGVGFTGAWTSNPATGKSYFTGAPSSALAKRSITSPLLEVLDTTSPTPQWLTGAGGGPLMSAGAMVYVRAGKAGILVAFGGVDPNDHSQFSSSTLGAYRSMDQIFVFDIDSQTWFNVTATGASSSADIPTARISFCAVVSSAPDDTSFQITIYGGYNLHLSGATSTVHVLTLPTFQWIDVTPSGGEYGQGVGRQSHQCVVWNDAQMISLGGIIQGSSSDIGNLILNGCNSSHLPLLVLDTTTFEWQTSFSSDRSYSQPEAVYNVIGGDFRGLNTNHRAPSSGFNDTALSSIFSQTVARVSQPTSFPSSITTTTTTTPTTTATTSSASNPKSSTTASPNGPTSSPKYFIIAVVIVPLVFIGLISALIYTQVKRYRKRHSDNYVADDFSKPELPGSTPNNAGNNSEGFYALKRADTVLAEMDGQVVHEVPERETHVELPVESNQNVHPI</t>
  </si>
  <si>
    <t>&gt;6796_g</t>
  </si>
  <si>
    <t>MPDFSNANPFAKRDSYNVKTVWAYKVLTILSWLLNVLVCIYYTFGIPSDHKKAWRNSIWGQNRAFATPFALNALIASIYWLVLFLFQIAYMWHLFSINSEHVQVAAGVGSHFILNNLLQFAFVLLFVHGHFFWAELILIINFFNLTSLYFRHNTAPRLIHIGVASGPLAWTFVALYWDGAIAVHAHSLPARILANVSIWGILVFGLFFLAIYKDYTIGFALSILTASLGVGQFFTKTIAFQWIFAFTIMATLFLASLVVGIPGMFGKEISFRREQSLVPADQERAPLLQDS</t>
  </si>
  <si>
    <t>&gt;3332_g</t>
  </si>
  <si>
    <t>MDRRASVSSQNSYSPLQQLDPSPISSPELEKALPDLPSTATLARSANLLGLSGGGHGSIYYLTRLQRYSSYVFTVYASFHITNTSIIPLLTGSVAASEPYLLLTRPYYQSFPLESLLITLPIATHILSGIAIRIHRRNANIARYGASSLSISTRLAKGVRVWPTVSWSSLSGYILAPLVLVHAFTNRILPYIYEGGSSSVGLGFVSHGFAKHPALAWTGYVALVGLASGHFVWGISRWNGWVLSGSDRKAKRRWWTINGASVGLAILWMTGGLGIVARGGKATGWIGKDYDLLYSRIPLMKL</t>
  </si>
  <si>
    <t>&gt;2197_g</t>
  </si>
  <si>
    <t>MITRPASRFLRAAIAGKSRIFIPIRPFSSSRSNQARNRIYTPVRFPDHFSTYILSSQTPLLTFWTASYCSTCQAVRPLLQELIESGVGEDEGGVSFCEVEYDSQDIMNSGLGMTYTITSMPTLLSFDRGIPRADSRVTDAAKMKNKDWLAEWIRNEARNSGSGSDGGILGRSGPISGWFGNTK</t>
  </si>
  <si>
    <t>&gt;6514_g</t>
  </si>
  <si>
    <t>MEGSQSGVEESGVGGPGAPTPLSALEGVAGLTKRDIQLVVDGGYNTVESVAYTPKRILEQIKGISEQKATKILTEASKLVPMGFTTATEMHHRRSELISITTGSKQLDTLLAGGIETGSVTEIFGEFRTGKSQICHTLAVTCQLPFDMGGGEGKCLYIDTEGTFRPVRLLAVANRYGLSGEEVLDNVAYARAYNSDHQLQLLHQAAAMMCETRFSLLIVDSATSLYRTDFVGRGELSSRQTHLAKFLRTLQRLADEFGIAVVITNQVVAQVDGGPSAMFNPDPKKPIGGNIIAHASTTRLSLKKGRGETRICKIYDSPCLPESDCLFAINEDGIGDPSPKDLEKD</t>
  </si>
  <si>
    <t>&gt;4270_g</t>
  </si>
  <si>
    <t>MPGLPSSVDLDECIESLYKKNLLAESVIEAICAKTKELLMQESNVVHVQAPVTVVGDIHGQFFDLIEIFKIGGYCPDTNYLFLGDYVDRGMFSVETISLLVCLKLRYPHRVHLIRGNHESRGVTQSYGFYTECSRKYGNANVWHYFTDMFDFLTLSVVINDQIFCVHGGLSPSIHSIDQIKIIDRFREIPHEGPMADLVWSDPDADRDEFSLSPRGAGYTFGAQVVRKFLEVNSMSHILRAHQLCQEGYQVLYDDRLSTVWSAPNYCYRCGNLASVLEVSDTGERFFNVFAAAPENDAHKGDGAGQEKIADGTQLPDYFL</t>
  </si>
  <si>
    <t>&gt;10276_g</t>
  </si>
  <si>
    <t>MTSIVRPAMLRQTCLAAASSRAFSTKLSTTFPAINKPAASSIFSSKAMRNAFVEDAQPSSIRVAAFHTSGRRPILPPLPQVIQGTTNDAAPYPERDPSHGSYHWTFERLVSVAIVPLTIAPFAAGSLNPTMDALLCATILIHSHIGFESCVIDYFPKKRVPKTRALFWWGLRAATVLVGVGIYEFETNDVGLTEGIRRVWTA</t>
  </si>
  <si>
    <t>&gt;4853_g</t>
  </si>
  <si>
    <t>MALVDYTSSDEDGDRGDEREGLAPSTQPSDRKRKHVELSSDLPPLPTKFHDLYASTTRLSTRDDPSLHAGRKRVKPHVEGNWPTHLYIEWYPSATEYTSLHRVISSLKTRVLSPDVNEIHSFLTSDLGVPLPLHISLSRPIGFGTARKGEFVDSLEQMIKHSGIRPFDVSFTGLDWVANFEKTRWFLVLRIEKPESDSLNKLLHVCNKTVQEYGQPPLYTEPSKHREELTSDPKSSLNTNTKLRRPRNGQPKWNLSDVSDVSDAYHISIAWVLNSPSVDLLQATELHSKENLDGLRQIRIVVEEIKSKVGNIVTSIPLRKIVLEGRSLFGA</t>
  </si>
  <si>
    <t>&gt;9743_g</t>
  </si>
  <si>
    <t>MQSLTYRSDNSNTSLGERRGIPDLARFSLDLSWTRAVSDSARARAYPSPPMSGSPPLPPRRNPESDRGHGSYGPSGQDVFRGTQITQMENVEQRGPPLRGYPPGPMAQSPYASQYRPEDMTPAQQQYPQQRAPIPSPPQQQHQGYASHLPHASAPFSTPDRQPMREGPEFSSPKQQRKTKGHVASACVPCKRAHLRCDAQRPCSRCHSNGKEDACVDVQHKKRGRPRLRDERESRFEGVGPGYPPPSEASMRRPISLYSPSEHQMNVGFQDSLQRSSSYRVLKSHGGSLGSSMGPRFLEYASSTDANIYGTPPGPRPLSAQEPACAFLTMEMQIAKVTQSFCETVGLQSVGSQKLQDIVSPNDREKVARFQRMFEEERREREPNYLPPIYLARVEEERVIQAVAFGPEELGQIKQDRQDMFTFPGADGQQRAFQVRFGLAKKESTYFIVLLVIPPQPQSFQGPSSSPYSRESWSRDSQYGYQGQQQSYQPNPVPSSFTPNQVYNDPRLDMTVQYRTPGPLGPNMPPSASMSSFVQPPRRPEYIQGQVPYQTPRSELQQQPPPQPQPQRQSDLQLPPIRDQRTESSSLEQRRREDRSGRVDIGGLLESPDIARRAP</t>
  </si>
  <si>
    <t>&gt;448_g</t>
  </si>
  <si>
    <t>MSQVWSEAKLIVLFAWVDFCLSNNMNFKESILEHLSRRTNCEFSWQQVSNKLTKVSSKYGENNGWQEVLTAGSKSMNRFSADLMTKISLELAEYENNFLKTPEKLTQGESFLQQPQEHQTEEVVQLNTIQPDQPNIQENNKQGPQEQPSSSKILRERSNSPKLTGPSARVDTDSDQALNEMAMHEKELEHKRELQAIRFQWHQEVETLTQQSIKQTRKEEELCAKIHHLEMSRNRRRQAGYGSLEDELFSKNHEIWALTRRVQETIDLTNLAECDLRHESRQHWGLSEDALDTMENEMGNVLCDYDISAPLHIPEIVNGDLAALIRSTAGKELGCGEVGQYLKNVVLKFDQALILASITWTGVKEWVFSSAFPDFVPKRQTRLLQSYRDVVMTQGGWVRLHNLGLAAYQSIIQSQYFQETVIPQKARIFANLLSGALDKTFLRRHDRPKDIRVESLGTPNNVPADRISPFVGIFETAFRLKAITVITDRSFEFVVYPLGKLSCCNEKTPQTGSWILASLHAYELSTSGSSDITPDALIQPKNFVTRSDKERQESCIYKKTLMLSKDFHEPRDGRHPFQGENVEMAENYQLSQESPKEYRRPQKRQRRQGSLDTSQARVDTPNAQPQKHGSSSRGSANADPPRKRHRGSNRQASEESYR</t>
  </si>
  <si>
    <t>&gt;2647_g</t>
  </si>
  <si>
    <t>MAGVTIEWLCTPPSEANYPGRADACEQICRNAAELNGWTVVGIRQIDHRITRVTTRRGRNRRTVPTDPNITVYVGYMTPIRENYIGEGHFYIVYSQNRLPRRLAPISELRIVRTGVKPEIWGSDRRLMRTIGA</t>
  </si>
  <si>
    <t>&gt;3401_g</t>
  </si>
  <si>
    <t>MTAEKMKALFSRRAFFGRALQLATGKSIGQGAEYREVHIPTISDREVLVKIHAVALNPIDHKYIDFLSPKNSRIGCDYAGEVIEVGSQAKGNWKVGDRIAGMIHGGLYPDRGSFAEYLEIEGDLAWHLQEEVKDEEAAAYGVPASTAMLALNVHLDVPWADEAASFNNAQPQNTILIYSGSTAVGLYAIQLARAAGYRVVTTASPHSFDLVKSYGADSVFDYHSPTAIPDIVKQFPDISLALDCISEGRSSGFCAQVMRKKGGRVVTLLDSGKSKVPDVTYEFIVIYTVFAEEFAWLPPIGPKFPATPSDRTALVRFYASLPSLTKTLKTPPIRLVDGGLDGILKGLDELRGGQVSGEKLVVKL</t>
  </si>
  <si>
    <t>&gt;6423_g</t>
  </si>
  <si>
    <t>MSDLPESFVASIAQALNSAQIPCVLWGHYLLNVHGEPSAIASYVLLKAFMLLYVRDWEKPLRQWTEELKEAIGTLENSKYLFKTY</t>
  </si>
  <si>
    <t>&gt;7423_g</t>
  </si>
  <si>
    <t>MSILQVQHSELRDNDQRLSIPQQHLDVCQAGNISSTSNAAGNTVDLLGLKGANVAISPTPQASRLVELCGVADMGAGDRATEGRHIAIDEQGLLSRVSFAREVIYKERKERSNFIAAYINKTQAHKRSPFPRNIVIQESRRSYTTTQSRILRRNQHTKGALYTPAVTRCPCTSYNPSGRHHFHNYFVSHLPSSSLHPDSRSSSGPHHKLPRAASIPHTPGSPPAAPLPQVGISRDLTVVRIPLRSAKHHFGVSVSRGERPYNEDTYQAGTLEIPAFAKRAPISLSRNPSGVNPAAGAISADSASGDPQVFYFGVFDGHGGAECSEFLKEELHTYVENAIEKFKLVSSLKTQEKGRAVGRRSSEMKNGGSELSVEGKESLDKVQMKSKADVQGLLNIPKPDDHGKITHPVATVIESEEPVQAVINMRKAIELERSLVRQWKSTVGGYYRRFKPEYFAISASSKDTTSEDTPVSIETVLMYAFLEADLDFITAQARKPDARSQSDQPLNADEIFGAPSRHIKPEYRIGGPERFLGGSTASIALISTSTPTPFWNPASSSTLVVAHVGDTRILLCDTATGLAKPVTTNHHPNSPVEGARLRRYAATFVTDSFGEERMSGLANTRAFGDMRSKRIGVSAEPEIRRVEMGAAEYSFLVLCSDGVSGTLTDQEIVDVVKEAKTPEQGAKDVVDFAGEVTRDGDNATCIVVRLGGWERRGEGGVGSLGTKEIRDFRRGDATDPRRGKT</t>
  </si>
  <si>
    <t>&gt;8164_g</t>
  </si>
  <si>
    <t>MGLVKRFFDFAVNIFLLPIQQLYDNPGQHPLPLPPYDPSISKCVNSPKHRNCWVPGFDINTDYDAPNGIPPGVLREYHLTISNQLIAPDGYVVNGMIINGMSDQYPGPKIEADWGDTLRVTVHNNLTTNHNGTSIHWHGMRQFMTNWEDGVAGVTQCPIMPGSSQVYEFRATQYGVSWYHSHFSLQYADGIAGPIQINGPTSMNYDIDLGPHFISDWYHQDAFSLYHLEESGAPPTPDSNIMDGKGVYYCNPLSDPHCTGKQPRKEFDFEHGKTYKLSIINTAALTQFTFWIDGHNFTIVETDLVPVHPYTTDTINVGIGQRYSLIITANASFAEGSSFWIHARDCGQVGQESALGIIRYDQHDHKDPYTPKQTLEHLTFGCQDVNTTHLTPIVSRQVGGNVNDISPENYLEVGLQGFPNTSVPFNESKLHKWILANSSLYLDWEQPSLRLIGVDNDTTLDNFPPSYAPISLPFETGEWVYFIIIGNFTVEDTPRSPIVAAHPIHLHGHDFVILAQGSETFDPAVVKPNLENPTRRDVAMLPAGGYLWIAFQVDNPGAWLMHCHIAWHASGGLALQYIEQPSEIPGIFKSAGVEPDFEKRCRDWTKYYTTISEPAGATQEDSGI</t>
  </si>
  <si>
    <t>&gt;12774_g</t>
  </si>
  <si>
    <t>MAINPLTATVAELQAKLTEKSITSQHLVRIYLDQIARHNGYLKAVIATVPENLLEKAAADLDNERSSGTDNIATIPELGLPTTCGSLALVGSKPRKNAEIIDRLIAAGAILMGKANLSEWAWYKSNLADSGWSAVGGQTQSAYVRGGFRDDDTGGGHSNLGGSSSGSAVAVAAGLCPISIGTETTGSLNMPADRSALYTIKPTVKLIPQDGLIPISFEADTAGPMTKSVLDLTNLLDVLIDPSKTTVPKGRYKSAVTGSWDRIRIGVVEPELWLFPHEIVKYEKRDGSDVEVVKTVKLVSLEEATAGGEMDIWNAFHHTFKSLLEQYLAGLDDSKIHTLEDLVKFNEAHAEQELSAGANNNQAGLLRALNYNMTDDQYHKILQSARKACGPNGIDKALEENGVNVIIGPGDGPLFNLVGGAGYPVASLSLGYSDFNGRPFGLQVFAKAHQEALLIQVQSAWEATFPKRQPPDLETINPDLA</t>
  </si>
  <si>
    <t>&gt;3142_g</t>
  </si>
  <si>
    <t>MQSFIFVSALVASLVAAAPTWKSEKRQTDAVNGTVVMCTLPNWKGECQTLTVPLLYGSCTTLVAPFAYNVSAFEPVYGTVCWLRKTTDCVSHCQSPSGCNEIVEFPGHSDLSTYGNWTDNFGSFTCEADEYVPSK</t>
  </si>
  <si>
    <t>&gt;3243_g</t>
  </si>
  <si>
    <t>MGQNLVLLALAALIVEQVYAQASAWRWSRFHGPDHMRYSQCLPGTGSSSITSSSSIISTSAAGSTTSSAHTTTTSSIQTSTSTAASGTTSQTCTATFIPITASAAFAGLSPGWNLGNSLDSVPDEGSWNNLPVTNTTLVEVVEKGFKRIRIPVTWAYHFIGKLDTVAPYTVDSTWLDRVEVVVDEVLATGAYAVLNVHHDSWIWMDVTATNANYTLIEEEFGSFWTQIATRFACKSSKLIFEAVNEPTGNTEAHAAELTRLNDIFLTAVNNAGGYNPQRVVSLSGLRMDFIMTTSLLQDFTLFKVNFSDIPAFVGEFDASPQSTEPAARWKYFDYFARTATSFVYSLILWDNGLDHFDRATDTWSDPIAIEILKSAVAGTSNSLADSTTDASATSQNSSATLFHKVGDAVANEAVPYLLNGNTLSSITNSAGAKLTSSQYSMSTSGTLTLTSAYLSTLYTATSATGLKETLTLTFSAGAPSQIQLYQYSAPSIVTTSYNLATIGDSASLNVAVTYNGMPKIAAVKAVLADGTPMVDTWTVYLGPLQQACWTWSDWTWSDTGLTIDTAGLDVMKAAGQTITLTVEFFPRVYGSNEVNLTFMQS</t>
  </si>
  <si>
    <t>&gt;5669_g</t>
  </si>
  <si>
    <t>MRRSSVSLPTRNVAHDPHEKPARYSNGGASNRAVSTLEKAKDAWMTQSQRSRYLKTGGILLFVIFLFYYLSPKGTSVYNEGPNLGNTGGQTASDPLLGTTKCSKSSDKSKPLIQYALMIDAGSTGSRIHVYRFNNCGSTPELEHEEFKMTEKKEGGSGLSSYKTDAEGAAKSLDVLMDVAMATVPDKLKPCSPVAVKATAGLRLLGPEMSQKILDAVRNRLETVYPFPVVSAAENGVSIMDGKDEGVYAWITTNYLLGKIGGPDKSETAAIFDLGGGSTQIVFEPSFSGAIPGKLEEGDHKYSLKFGGREFELYQHSHLGYGLMSARESIHKALIEDIHSASPGDSTWISKPIINPCIAPGMDRQVKVKLGAGHALGESITVSMVGPSSPAPAQCRRLAEKILFKEAECTLAPCSFNGVHQPSLSKTFSHEDVYTFSYFFDRTEPLGMPESFTLKELHRLTDQVCSGEAGWDVFESVPGAIAELKDRPEHCLDLNFMIALLHTGYEMPIDREVKIAKKIKNNELGWCLGASLPLLSQESGWQCRIKEISK</t>
  </si>
  <si>
    <t>&gt;4250_g</t>
  </si>
  <si>
    <t>MAPNNATQHYPLYNTTLSIHRISPLYTGTNEPLDNAALYQHGRRFRDILAGEVLRGVRIGLAPEDDALARVGALQTVTWRLLPEEDAWTADDEMELGEDNTMAQMVSRGLVLEVVYEKMTYKAIMLRDDHSLDDSRVSEREGDGFQQFPLLLSKMPGPLRDTFVQYLATTFDARVSTLTLSSAYLTNAFERYLADVSTGGDGDPMETVDASKSIRKVIKETAIFLGFDMPGGSAALKTIDVQIAREDLPRMISKGKTGQGDGGLPFFNALTAYIKAHLALDLRHERVRVAKIGCAAFALGEDGKIKLTQPLVEEDGDSPQSRATRRLIHGLVKVASMEGSLLSKPAT</t>
  </si>
  <si>
    <t>&gt;4342_g</t>
  </si>
  <si>
    <t>MFRSPEAMLNLRWGTPTDIWSFGTTLISLIWGSGWHIFKPDPKDAEPDDEAYPNHVLVKQIAFFGPVPLSYCGFLPKEDDRWEFIGEATQYIIDNQRWKPFAKAEDKELTEEDRNFICKMMKLDSRDRPTAKELLQDSWLRDI</t>
  </si>
  <si>
    <t>&gt;8090_g</t>
  </si>
  <si>
    <t>MAPQIAWIGLGNMGRGMCKNLVEKGNIDKALIIFNRTENRATELGKSLPSGKSTLASSIEEAVSKSDIIFSCVGDDAAMIQTIETALETNVRGKLFVDCSTVHPNTTEELLNKITAAGGEFVACPVFGAPAAADNGQLLCVLAGPKEAVDRVKPYITGVIGRGYLDFGGQSAGKATLLKVIGNTFILNMVEALSEAHVLAEKSGLGTDNLHHFIESLFPGPYSAYSTRMLSGDYHKRAEPLFAVDLARKDARHAMVLAEGSGTRMRDLEVADAHLEQVKAHQGKAGDIAAIYASSFICGNAILSSSNTFLHQAALPSSKIDPKWRMGMLISPPFRSPIPSLSERCLTSNAHSSWSIIIGLIVVVLASLAAWFFSPKGETQTIWRSSLILSFASCYLMWAITFLAQWHPLIAPRRSGLRESAIHVN</t>
  </si>
  <si>
    <t>&gt;2794_g</t>
  </si>
  <si>
    <t>MGWGILENPKYPNVPGTANLNEVDDPAKLDEWEHEELKKHGDIILRPQPTDSPNDPLNWSTATKIGILLILSLTAGVTVSLGPMITTGLEEVATTFNVSTDQVSFSIVGLLQLTTGGGTFFTAAAAAVWGKRPVFIISTLFLLATNAWGFFAGSLLSLTIMRVIQGFASAPLETLVSATISELFFVHQKGKMLSIWNLFVMGGVKLGQLIAGFIIQNLGFKFTFGICACIYALIVPLMFFFVPETVYFAPPPTTEVIFDKTSLHVYEIVLPEIKKTYPERLRIFQGRVSKASFWSTAFKPLPLITFPAVVYAAFTYSFYAAGLTLIALLQDTVFSAAPYNLTSSQIGLTNLPLFGVGLVGTLFSGYCADAVVQFMTHRNNGIYEPEFRLVLMVVAASLSTVAYIGFGLTIAGGASIYLAIGFLGVQTFAVPFATSAMFTYIMDCHNRHAAQAFVTMNFVKAILSLIMSNFVNGWFKASGAKSVFVTVAIMNLAVSSASLPMYFWGKRLRAWVARSPFHLRF</t>
  </si>
  <si>
    <t>&gt;1227_g</t>
  </si>
  <si>
    <t>MSEKKGLGLTPACADSDRSREGLKTVKEKYADVTLRLVEEFGATIEALTQQEEKKLMRKLYLHVMLLVCVINLVLFIDKATLSYASILGLFEETGIDNSQYNNLNTLFYVGYVVAQWPGNYLMQWLPLGSFVSVTIFLWAVIVLLHCVCINYGSLLAIRFLLGAVESVLVPAMEMTIGMFFPRTTQSLLQPILWITCMGAPIPAGFIAYGLLFSKSTILPWKFFMIITGSITLFLAIYCWLFYPSNPAVAKFLTLQEKVHTIKLVHEQSQSSIEQKTFKKSQLVETLKDPVSWLFALQAFTLMLSNNLAYQQNLLYVSLGVSDLGSTLVSVAGGGFAVVVCIVASVLLKWFPNNNAYWGAFWCVPAAVGGIGMVALPWTNKLGLLTMLLLAGNTFGVTYIIALGWTTSTAAGYTKKLMRNVGFMIGYGIANIVSPQIWVQNQGPRYFPAWIVQIVIAWVGTPVILLVIRRILWRRNKERRVWIAEQQALGNDGEGYVEQVDEGGNLVKEKVDLALLDLTDLENKYFIYPL</t>
  </si>
  <si>
    <t>&gt;7739_g</t>
  </si>
  <si>
    <t>MTSTQAPKVYRLQGVPSNVGSSDEVIETLRKGREELESYDIQVYSLAAGLTLRPIKVASIMFSLRPEDRRHYSKDPKSPTRPRVSASVTAWATPFIDLVAQVKDDLVLDDDFFGMTPLNDIDLDDYEFNCIAISGIGSHAFGSWQPRGGDKQFMWIRDALPKLFPSTRFMLYGYNTELLNTHSFQRIQDIAITFVNHLRAITHAPGTRRRLVFIAHSLGGIVLKQALVDLALSHEPLDSKLFETISGAIFFGVPNYGMAVSQLVALAPGKPNNKLIEQLKEGSVYLSRLEGAFESLSRDGEKLSRKPFFWGYETKESTIPTQNPRDGSWSTKDPHAPRLKLVEPQSATRGLCERPELRLAFQINEDHSSMVKFASMHDPNLTIVVNILKQIFERPFHEDSGNIQSLNTPSGLSRNFDMLQCSALRSTSERGVTLRTTIELPSKQNQKFRLPSESENIPAAKPLFGRKAELQALTKILSREPTTRQKVVLLHGPLGIGKTQFIAHYVKTYGRTYDNIFYINGTTFETFSSSLGREANRIGKSWLYLLFKAFIWPDTRYGNIERFCTFLNGDGNHEWLLIIDEVRESFPIMGIVERLKQGSIVLISSSSRFATKFPALRLGPLEPGPSVEMLLHYYPYLEITPEHYNLLSKLDYHPALIELAIPKMLAFKTRSVFLSNWQDGKIKLPSQTMAKIKDILEDEFPGGLPPYQKDILELCLTFDHKAISYEFLEFLGLPNLDLFFGDNMERFAKHGLVETKILPDEKVTYSVSVILYQYLRQSVENWRALLEQVANILAPKVPRSSKDNHRVSIEILAPHARLFAKYVIDAPRSSRPPSTYYLNCIERIASLLRLLGNDGDAIKLYGFVHQQNKAAVPGQGCLSFGRTAELYNNMGLSWSNEGDIRFALACFNKAKAALEGGKLGDSETMLKVIVNIAQVHIDMEDYHSAEQLLKNSVFKFENKGQDLLPLQHILGFTYLQLGQTDRGVQILEEACQAALKSRQAGKRLAYSIVHDLATAYRKQKRWGAAINLYHKAREGRKCIHGLGHRLTMETTAALAAAYHSADQRDGAAVCFQEALKWQREHLRPNHPDTLQTLENYGIFLYDIGQMETAKKSLHLAHIGNTEHDKKIRKTTWKRINSGVSLALVLQRLKSFKESTSLFEEAVSWYESQNAVVDPRTVYQHSKTLYLLGAMYEDWGFPRQAFKYYEKVDKVPNAVEGEVSYWKQLAKKNIDKLSELEQASGGC</t>
  </si>
  <si>
    <t>&gt;6177_g</t>
  </si>
  <si>
    <t>MLHRVQVPPPILAAELVVTQQHSYELVRTVVTAALSQIVLYRRVFPDLKPDMCVYDPTDPEMDYEAFMKSHTTRQSSHSNETGEKMFWPILPRSTTNKHVKKFFDCLETGVADALKKECLAQITLSFHCRDESPVLEDNLVESYSIFFKDAGAEHDPVVASNAKQELYQLVQKVWYETRNHDLHMKENNLKFPGKIFPTGSYHNTVANNLVVTAAIRMSIALRFNERVKEGYLPPGSLFRRGDEDTDRILNVNIPDEQRSMNTGFTWQVNKGHGKYRLPSQQLPSVVPQSEELALSPRLEIETPQETHETQLEAGVHRVLETQDTLLATPRASSSSNYNSRANMDSTTPSIDETIQDTPSQVFQFPNGNILRGYESSGKKRRAEDSSNDRRKRTLLPSSSSSLLRSPWMLDN</t>
  </si>
  <si>
    <t>&gt;10057_g</t>
  </si>
  <si>
    <t>MSYSTNTPPPHQVSTPPPTNPHPSVQPARLYPHLPNILEEEQSDTPLSSSSSSSSDDSDSDMGESSDLQLPSGNKLRDDFISSDLVVPTEVKITDAERQRSISRTAISESRVTLDNLITDVIDESRNKDRTALYGSKPKENKGYKGKGSVSTLKFYKGYNKKVTYAEANCYTLHPEKRLPRKDNKGKKRADTYQQKPNDKVAQSLVAISTELTATSFSSIAIPDVAPTAFVSSYTPGRSLSILTGNGNVRPKGMGIIHLNLPLSDRSFFELKLKDVMYIPAFPVNLFSGYSVSSGSMKLKIDSFSFLTNAAFPAAIYEQPITKELWHRRLRHISFDNVASTKSITTGIDYPTRAYYSDLGVTKLCDPCEIVKLYRAVRRVGLLAEAMPILKREALTMLLRASIDRGKEFGGNKVFTDASVLGMILEITTPRNPKQGGKAERANRVIIEKLRTVIIDMDILRILWPEIFSLIISITNRTATSTVVSKTPFEAFLDDVEPRKTHKPDLSYIRVLGCETFVQIPKENRVNSQKLEPRADRGILVGFEDPDTLERILPETLTQKRGRGRPKGSKNRPKAISSDTAAPPLPRVSRLTRSQSKDPGTVNLDVEYSSSATPDQRKQANLALFTSMHTAYKAASMHDEDPQSYKEAMASLEATHWKLAI</t>
  </si>
  <si>
    <t>&gt;5271_g</t>
  </si>
  <si>
    <t>MASPKYLQWLETIIDYKFDDPTLLEKALTGPGAEGDKEGTEEEKRQYEGNRPLASLGRSILPLIIERRAFSEGQLGRGGIREALEPATAGPTHIKRAKDLKIDTNMKLNPRQRGKAESRTLQLTIYAIIGAVWQDCGEYVPIIDKVIEHLFIGTETHLCVDPQQISYSDLITPDLLNDNAFEQHSLVVDNSNVPHSLLDIDLTRDGTLLCFDSPTCDRVVGSHRNQMSSTGVGNDGDLAQHGTAPFGNEISIFPPVGDSPTENQSQGETSLTLNYRSSLATKPKRSLCPDSSTSKAVENNLVQGYIKSTPVTKKRRLSTSHAESRQSVQLRNYISLEERRCQSFGLTFPWANIDSALRASHKSLKDSDLLVLKILFFAIGSPESLVALKDILKAHRTALVDQELKGGYDLPLADRIRAIEEVGPNIAYLVLRRRCHIYQLFSEYSAGNRKTSDGFVIDTTQSISRQKSPKIGNPHHLEDSRIAEQIFKEVYPDLKPDTEIYQKKRRFVQSLRKLGERFDMLVRTFGYGILGLLSRPGSELYETPALIVTDELVFSLSDTVFKSFVRYLKQVQGEYLSATSNAVSDIVTTLFRAPSEPLATFPLEQVETSKILEAPKDIKPDNILVNYSTGSSRFLDVQLADFGNVTRIDPKNYLKVGIYGPHIGAAIFRSPKAIIQLRWGQSTNIWSFGTTLISLIWGLNWHMFKPDPKDATTDNKEYLIHIIIRQLAHFSPIPKSYIDLIPREDGDRWSILASATQYIKNNQKQRPFKLIEDNCLTEEDREFLLKVMKLDPRDRPTAKQLLQDKWYSGVP</t>
  </si>
  <si>
    <t>&gt;1743_g</t>
  </si>
  <si>
    <t>MAPEEPFVDPFADPVAGPINAPNAAGRGKNSIAAEDTLAVGRNASLTLGTDSLIVLGKSHESFEKTDRSNCCGFWPSGSTNTRAIPFYNILWAELRDSEIAINYAAPESKGRVTATEVRFPVEYQLVEFTNNWIDKLLGRAYGIAQRNKRAKVLVNPHSGKGSAEKWWARDVEPLLRGAHCPIDLTKTRHKGDAVEIAEKIDIKEFDMIVCCSGDGLPHEVFNGLGRRADAKKALSHLAVVQIPCGSGNAMSCNLSGTNSPSLSTLAQIKGIPTPLDLISITQGQTRSLSFLSQAVGIVAESDLATEHLRFLGAERFTYGYLLRLIRKSCYPCDLAVKFAIEDKPSIKEHYKREQSSHKPPSDSRGYKFMLEDDASGSSSNDDGLPPLRYGTINDKLPEGWELVPYEKLGNFYCGNMAYMAEDANFFCTSLPNDGLMDLVCISSDISRTTALKMMFGVSNGQFFDIPEVSYRKILGYRIIPRNQEDGYISIDGERVPFGPFQAEIHKGLGTVLSKNGHTYEAPGPVV</t>
  </si>
  <si>
    <t>&gt;9847_g</t>
  </si>
  <si>
    <t>MSKTIPENAVWFITGCSTGIGASLSKLLEQSTKYRIVATSRRVSALSYLPEDSPNVLKLQLDVTSKTSIVAAVAAAVERFGRIDVLVNNAGYGIMGDSEFIPDTEARALMDTNFWGMVDTTKEVLRVFREVNPPGNGGVIVQVSSIGGFVGFAGGAYYHASKFAMEGFTESISKEMFPEWNIKFMIFEPGVVKTEFFSNLNTTKRHPAYASPNGPTSQILGYIETPGISNTWSDPLKVVETVVKVVESGDIPIRLRMGSDAWGASNEKVESLRNELDKWKGVSESSSTGEKLDWVQLANKQSQRDIRKGNCY</t>
  </si>
  <si>
    <t>&gt;6117_g</t>
  </si>
  <si>
    <t>MAPGKEDSAMTLTVLGCGTMGIAILSGILSSLYELNAPKSLLPLPSVSGTSTPAEEIPARLPSRFIACIRRYESTKNIKKAMAAHLSSLKILQGDNVPAVKEADVVLLSCKPYTVNDILGEEGMKEALEGKLLISICAGVSVQMIEKALYGGDLPAEIEDRCTVVRAMPNTAAGIRESMTVIAISEPPLPAEMSSLVSWIFRRIGDVVLLPEATMDASTALCGSGPAFFALMLEAAIDGGVAMGLPRAEAQRMAAQTMRGTAGMVLAGEHPALLRDKVSTPGGCTIGGLLVLEEGRVRGTVARAVREATVVASKLGQGAQGVNGTRF</t>
  </si>
  <si>
    <t>&gt;4510_g</t>
  </si>
  <si>
    <t>MTTHITASCACHRFSLTVDFPNASLPLERALCLCASCRRFSGSCGTSYLALPTNTAVDPSKYSLTAYKTSDAITRYFCSTCGAHVLGHVSPSGEWKLATGIWDRTEGMVKWTGCKWVEDARDGGVSVWLKSIRDPDGKSRDLKRWRLKDGEDGEIVPDAALVALPEQTEPKMQDDTLTAQCHCGGVKFFVTRPNEASKKVQSPFPDLTTPFHSHSSENPQNEPWWLRANDTKYMAGTCACPSCRHSLGFEIQTWAFIPKCNIFQENGTPIDFNMGTLQRYDSTKDALREFCKVCGATVFWHCLWRPDLIDVSVGLFDQEQGARVERWLDWWTGRVSFAELAVSKNLVASLEDGMKKWERGTH</t>
  </si>
  <si>
    <t>&gt;9834_g</t>
  </si>
  <si>
    <t>MVSTLLALLAVLPFIAAKPLRANLAERSRPAYNTANPKRGLPYNDPTTNIQDWSGYKQVQWAYNWDSQTDASFPFSTLEFYPMLWGNAADHTTQWKTNAQTYINKGSNHLLFYNEPDNCGGGACVSATQAAADFVTYMNPFYSQAYLGGPAVEGNAAGLAWLQAFVNECNILGCKIDFFPVHWYDSATNFAWLELFLSEAHAIAGTINLALTEFEASGTLAQQESFLAQALPYLDSTTWVSHYAWFWAGSAGTSGSLVNSDGSPSALGVVYGSTAH</t>
  </si>
  <si>
    <t>&gt;5918_g</t>
  </si>
  <si>
    <t>MVVEQFTEVLQEYLPAFLQDPSIFIPIIVALYVGILGVCLSGALNRQKVEIRKTRTDRSEMFSMLDEDDEDEVKRS</t>
  </si>
  <si>
    <t>&gt;1982_g</t>
  </si>
  <si>
    <t>MNPHQKNKVDISSLSPDEQRLFRLYGKLPSKSDHLAKHLKERKYFDSGDYALSKAGKASSVDTGSVGSQHPLPENIPHLSSPGVGPANQGGSGNGNVHPINTPTGLQSGSPVKESSFLNRETSVEEADEKENQIESMHQHSVSPPPVKDGIPIGR</t>
  </si>
  <si>
    <t>&gt;6348_g</t>
  </si>
  <si>
    <t>MALPLPHLPLQFSIKTATLISGSEPSQILKPSTTISSTQSQYTINVQTPPARSPKSFPQRQQTTLQPSEMRLPSLELFLLPLLVSQAFSTPAPALTPGLQLPPDENDRLGKGDSIVVRRVLNVYYFFYPEVEFIGRDYS</t>
  </si>
  <si>
    <t>&gt;2439_g</t>
  </si>
  <si>
    <t>MASRQQQQQQALPPRRLPPQESTLEASRTESAFPSTLSEPQDVVLNHPQSAIEASSSQPAVQIPSEDVRRCWICQGDETEDLPENSAWRTPCPCSLTAHDRCLLEWISNEEAPKPGEIAHNHTIKCPQCKAEYKISRPRDYLVAVVDLIQKAARGMILPAGFSAVLGCVYSGFFVYGLNAMQMVFGSEETRRMLAPAMRGGLFEAGSAARRLSRMMQTMDPFFPTEAQASLQLMFGLPLIAPSLILLRTNLADQAFALLLPLYFLKQSNRSVTHWPPTPGLALATIPYIRTAYNELYRYTFSSLEAKWDAAVQRKPREGETAEQIAAAAAEEDGRAIFELEFINEDEENPRGNNRRRNNGRQRANNNNQNAVPAPGVAGNNVAAPAPNENAQANNLAQAQQADQQRWEIRQNVPTGHIITTVMGALFFPAISSIMGDVLKYSLPPRFVENTFHHTRFSGLTMKVASRGLLKERWGRSIVGGCLFVVLKDMITLYCKWRKARDFGKRKVLDYVGKRGSSSV</t>
  </si>
  <si>
    <t>&gt;7433_g</t>
  </si>
  <si>
    <t>MASLGEDLLGIVNKLQDLVFNTIGNDSLDLPQIVVVGSQSSGKSSVLENIVGRDFLPRGSGIVTRRPLILQLINVPADEDQTAAQIAQSEWAEFHHIPNRRFTEFQDVKREIENETARIAGSNKGINRQPINLKIYSPHVLSLTLVDLPGLTKVPIGDQPTDIEKQTRNLISEYIAKPNSIILAVSPANVDIVNSEALKLARHVDPLGRRTIGVLTKIDLMDHGTNALDILSGRVYPLKLGFIGVVNRSQQDIQGNKSLAEALKSETDFFKHHPAYRNMASRCGTQFLAKSLNTTLMAHIRERLPDIKARLNTLMGQTQQELASYGDMHFSGKEHRGSLVLQLMTRFASSFISSIDGTSTDISTKELCGGARIYYIFNSVFGNSLETIDPTTNLSALDIRTAIRNSTGPRPSLFVPELAFDLLVKPQIKLLEVPSQRCVELVYEELIKICHTCGSTELTRFPRLQAKLIEVVSDLLRERLGPASSYVESLIAIQRAYINTNHPNFLGAAAAMSNIVTNKQEKERKRLLQEERERRERRKKKELGTNGVDAQEEDDLTGEKLENLPQRKMLHKGTRSMSPSIHENGTSGITATMNGFKSGSPPRFNGQAAGGARDSFLNYFFGKEGGLPSGGMGVGQGSSSANPSLSRHVNTATEPSFSQSIRRQDERAVHRSPVQPQPQEDDFELLGRGQKDYDYSSPFGNSNEPALTDREAMETELIRALISSYFNIVRESIADQVPKAVMHLLVNHSKDAVQNRLVSELYREDLFGELLYEDDAIKKEREKCEKLLKTYKEAAKIVGEVGI</t>
  </si>
  <si>
    <t>&gt;2345_g</t>
  </si>
  <si>
    <t>MAESVVTSTSLETFPKIAEGKVRDLYEIDPHTLLFVATDRISAYDVIMSNGVPHKGTLLTLLSAHWFTILPTLLPTLRTHFLTLSLPSSIPESQHTLLQNRSMQVRRLKIFPIEAIVRGYITGSAWKEYKKSGTVHTIPIAAGLQESEAFPQGAIYTPSTKAEAGHNDENISPAQAAEIVGEKYAQRIADLAVQLYTTARDYAMERGIIIADTKFEFGLDEETDEVVLVDEVLTPDSSRFWPKDKYEVGKEQESYDKQYLRDWLTKSGLKGKNGVKMPEEVVKNTAEKYREAFEKLTGKKWADAVKV</t>
  </si>
  <si>
    <t>&gt;2283_g</t>
  </si>
  <si>
    <t>MPSILDDRPLSAGEGDTSTPQRHEHVNHEDGKELGRGDATAIRAQSLESKPNDQSHKQPVIDITKDLSALISQQMRATPHAIALEDESAIYTYAELDSKVAALAYRLRGYGVGRDILVGVLLGRNADYVVACLAALRAGGAFLVLELAYPPGLLADVIDDAKPAVIITHTAQTNQIKAEIPLIVLDGPEPCANGSPLSSLLPPEDDLERLAFVSYSSGTTGRPKGIANPHRAPVQSYNLRFLLSDLSPGDRVACNVFFIWEILRPLLRGATVVAVPDEASYDPVALVELLSFKRITETLMTPTLLAAVLSRHSRIGASLPNLRTLWLNGEVVTTDLARRAIKALPNTRLLNCYSASETHEIACGDIRGMLDTESPFCPVGTPMDPKHTYILDESGQQVETNVGGELFVGGSLLARGYLNLPDTTNKAFLPDPFDPTPGARMYRTGDLARMLPSGVLEITGRVGAMLKVRGYSIVPGKVENAIVEQLAVSQCAVVAHGEGLERQLVAYIVREKEQSTERSALIIDKSGYSPAARRSLSSSLAQYMIPALWVELDELPTHEVSGKVDLKRLPPPGKMKPRIINNGNTERDTKISIEAIAEIWAASLNTSLDSVTKVRNFFDLGGHSLSLADLATRLSRAYGFPVPLARLVVNPTLEGHLEVVCSARDGRTAAVQADLPAILRVDSILPEDIKPSNAKMCSLNEASTVLLTGATGFLGAFLLSDLLETISARIVCLVRFDDPSEEDRFSGIARVRKNLLDFGLWRDSMLDRIEVLPGNLGQKQLGLSQAVFEHLATRVQVIIHAGATVNLVYPYAALRDANVAGTREIIRLACYSGATLQYISTNGVLPPSNEGWSEDSIVEVDDVPQKLTDGYGQTKWVAEKLVREASRRGLPVRILRPGTISGHSTFGSTNAWDLLTAIIVESLHLGYAPDIEGWRAEMTPVDFVSRAIITLSNNTQTNQLVFHLGDPNPINTKALFANLGELGYLTKPLEWDDWVALWSEKRGSANRGDSAFTADILRGGMPTVDFLKCITVLKDTATRPALKDIVRPKIDSKLLETYSRNWYARGWLPQPPKHNHQSHDATKDIVKGPLSGLVAVITGASSGIGAAVAIALSREGAHIALAARRTEALEGVKKRLATCGGKVIIHKTDVTKKEDVDSLMGTARKELGPIDILISCAGVMYFTMMANVQTDEWERTVDVNCKGLLHCLSSTIPSMVSRGRGHIVAISSDAGRKVFPGLGVYSASKFFVEATLQALRVETAGSGLRVTSIQPGNTATELLGMSTDAEAIKKYGEPSGAKVLDPEDVAASIIYALKQPEHVAVNEVMIEPRDEPI</t>
  </si>
  <si>
    <t>&gt;1436_g</t>
  </si>
  <si>
    <t>MSMQAAGDIPLQITSENSSSERRITPSWTIGQLKAKLEPVTGIPPLSQKLTLKLGSQQSVLIEAIDEENTQLGQFPLAPYATIHVTDVRPPGMRANYNDVSKVEKYEMPPEEYEQKTDSVLAWKKAKKLGRFDPAAPSLEQAKLQIIETEIKNKGIEVGKRCRVGTDDSRRGEVMYVGEVAQIPGGHGKWIGVKLDEPVGKNDGSIGGKRYWGKDGDSRFGVFVRPERVEVGEWPPIDDLDDMEEL</t>
  </si>
  <si>
    <t>&gt;9432_g</t>
  </si>
  <si>
    <t>MARMYSTEIFEGKRENLMMVKAFMKAQRFMMKTTPYRSRAERGRHHGKRIEQHLDLLFIMVERIIDLLRSKIANMLRLDRFSSWYTDKLHGNSPYENELKRLLIDSVEEHRTVNERYRILRAHNPLSLAYRTAFPHTCRSTERPEDIDARRLESRRMTSCLQTRDSTSEQQED</t>
  </si>
  <si>
    <t>&gt;4325_g</t>
  </si>
  <si>
    <t>MSGLLGNVTNSVDNTLTGGDKEQGQGGLLGGVTGAVGKTVEGAGNAVGQTVDGAGNAVGQTTNGVGNIAGQTTNGVADTAGKTTQGVGNTAGGVTDTAGGLVGGATGQGQQKKTV</t>
  </si>
  <si>
    <t>&gt;348_g</t>
  </si>
  <si>
    <t>MANPSHPDRAHVDNPTRGGEPAEASEPDEPQLEPPPEMPPAERIPGAGEYGATELARLRRNYSRASSYHHQGSSIASKKPTTGPQRFIYGLKKFWRHQISIVVDHHTCRDHLGQCRSTCGYLIVITVKMFIRFPICHQ</t>
  </si>
  <si>
    <t>&gt;6532_g</t>
  </si>
  <si>
    <t>MNSSTHAVGDGTMRFSWPYREEAYPSYWGEINSQSNFCEQVGPLETSAADFVITEYICEFINTLSNLVYCTYAFYGIRANQNRKDAMLRNFPYFGIAGVGLGSAIFHATMKNYTQWCDDCSMLIATGAVLHRVYTYDKPLSQTILYGLGIMGTCATFITWHCINDDTNMHSVFFGILVTIIGVKVRYVISKRVLDPRVRKEVSKLTTWGSVIFVFGFVLWVTDNSYCGALTSWKRSIGMPWSFALELHGWWHFFTGIGAYIFIALVEYLTSEDAGKPLGTRFAWPVRHIINGNAGKAIRFEKTGRMASSVVNGKKNL</t>
  </si>
  <si>
    <t>&gt;1542_g</t>
  </si>
  <si>
    <t>MSTSERQQTSDENDTPAPQYRKPLSELFLVAKGFLGIDLAFHNYQNEPPVYSLEISGLVGRRNMVRLREGKEKRGAYFGQAEFDKFESKIKLYVGKSEYGMTKEGKNTYRWNIIPSKTGEQTFFVWRRMEKGVGDSESSFVNPDWKLVQEKSGEVHAVYVENMQRGSDRGKMQFRRSLGYEWEMAVLLTLGTMVERERQRRGRRGNFMTGYVGLLGTALSTFRHPSGSSYSWSPPDSLTVGLYYAFQIIDIAGSTAYSYDFELGSSLPTNITWPELPTATSLSTASFPSYLPTNSSGTNSLPSTAKVTSPSTSQSSTSLLSSTETSAPVTASVSGPVTTSSTILQSKGGLSSSVTTGIGIGVSAVAFFLIGGILLGVWFRKRTALQMQARNKSTLGKAELAADETLSKLMTGDGDSNIVEIDGRGIYPIEIGSSAILENIRSERGAVGELP</t>
  </si>
  <si>
    <t>&gt;12805_g</t>
  </si>
  <si>
    <t>METSHIRACTNCVRAKAKCSMVDATGECDRCYRMSKSCQPSPPARRKRISKQVALKPHVYDTSRLEEKTSRLEEKLDGLVTLLKSANQGVPGKINEPLVKNPDVLALATNGSVASSTVDSRVTYENYTHNRPSPNRSGTLESYYALTTSSSSISTPLDNLNPQPSLPPILQISEEDAESSLNRFRSVFVKYLPFIIIPPSVTSQQLRQDRPLLWSSIMTVASSNSAQQISLSREMRSIFGKEALVEGTRNMDLLLAILVYATWDRRLGFGKSIFVSLIQLAISILYTLGLDRPPSKDPANVIANELKGAGSLSLSLLSRTPTMEERRALIGCFLMSSVSCSTLRKGSTLRWTSYFNECLCVIETEKESESDALLVQMAKLRLISERVNDLPWSPVAEPATTLRAPAMLYLKSLEAQLQAFRDGIPTDLSDNKILLMELYTTQLSIYEIGVSQTPDIFKDQQNGRIECLWSSLNAVKSWINIFLSITPAEYIGFSILVYSNIAHCFVGMYRLSIFEHPEWDRALFREHLNISSILDHCEKNFSRVKEEAGLDISGSEVMDSFCSMGSRIRAFKLSWGTSNSSTVGPSSEDELYDFPMPDFSDQDWLRDLLGPWNE</t>
  </si>
  <si>
    <t>&gt;6605_g</t>
  </si>
  <si>
    <t>MSSKKSAYVIGIDVGGTNTDSVILQKEKVLASHKTPTTPDIQEGVERAIEAVIKTAGIASSHVDSVKIGTTQFVNAVLEQDSSKLDPVAVIRLCGPYSRGSPPFIDFPAKLRALVEGHFGYVDGGYQVDGAQILPLDPKQLKEQAAIIKAKSIRSVVLIGIYSPSNSSQEEKARAILASELGPGYDISCSYAIGRLGFLERENACILNASLRRFARHVIAGFSYAVQKLGSCKLYITLNDGTVSRASTAAEYPVRCFSSGPTNSARGASLLAKSLALDTSDEREVLVVDVGGTTTDICVLMKNGYPRQSPAFVKIAGVRTNFTIPDVYNVALGGGSLVRTIGKRASVGPDSVGASLEKEGISFGGKTLTATDLVSDKVTSELVPLETRAAGLNEITRVLEEAIDRVKTKQDDAKVILVGGGSIIVTNQLAGVNEIIRPEFLEVANAVGAAIANVSGSVDKTFVPGLKTVEQEIEDAKRLATDRCVAAGGNRETIEVVEIEVVPVSYTTNATTRILVRVVGELVEGSEEIVDSASLPGEEISTEEHAILLPPAKVAGEISTPSKGSSYEVLQQLNHETYRPRIEGDLWYLSEVDLQYLQDGTGVLGVGSCGEPYPAYLACLLALRNGGDLIIRRQSTFPDDGIVLVSGFMGSPSVYLERIPGLTEVADAMQCVMNATNISSFDAVIPNEIGGMNAFEALLSAHRFNRTTLDTDLVARAYPKLWQTVRCLDDIPVVPAAVADGAGKQEIFRSPLTNLQAEDLMRVACTDLGSLSGLCVNPVYGVEAKTLPRNSFSHAWTIGRSIALSRSLKQDPITSLLASENGILLFTGKIISVTRRVAAGFTRGSVILEPFSEDASSPPSSSPPPPQHLPRGRVRERKPERDPAIPGRG</t>
  </si>
  <si>
    <t>&gt;4640_g</t>
  </si>
  <si>
    <t>MIHSSPTHRLIAIILKPLLAAITITVLFRVLFSPRAPSLKRPLKHHPHLTKSLIIAATSSSNLTWLSPTLLSTTRWIPQIYITDTHSSENRKHLTVPVNKGNEAMVYLTYIIDNYHNLPDVMFFHHHHEQAWHQSFSSPYELTHLRLDTVIKQGYVSPRCLPGCENVIQLTGDVAPLSDLRGASRDVQIASVLHEFYRDEETGERLPVPKKIAAPCCAQFAVSKQRVRERRLETWERMRRWLIETDVESGQAGKVLEWTWHLWFGMEDSFCPSGEKCLCDVYGIGNCEEEL</t>
  </si>
  <si>
    <t>&gt;12808_g</t>
  </si>
  <si>
    <t>MRRGHIEC</t>
  </si>
  <si>
    <t>&gt;1264_g</t>
  </si>
  <si>
    <t>MPPYIHVPSDVYQNSLSSIASSEDKLSSISDSKSSLSSATSVSTVAGEKLSDPTLAAPDDTLVHNGIEKIANIKYTLVVSDEFSSESHTVTQDDVPFDLSRVYDKNGKEKDIGQGPPVIFEVITTAEGFDKRQRKLSFEKAMSEEYQRPPATKAKLPPIKFEDLAVTSVTETRIEIHSSKLLGAIREVVDYYPNQNLSGDIVIIHEPYWVLIHHEKELRRLLQNISSPDEEHSSDDEETAKHLKILLDFVEPQIQRLVPPIEKRLQNKVPTIAFDALGYLLRPGTLAYCQYDGEWIGCVVMLVKAKEERGSTKIDHWNIHVWFLGYNSEGLFRAYTNSSSETKHQVYRYEGEQDVTSLKVVPKVYWDAIDNGARREQFEARGERKVMLMNARYQQMSHKGETLEKEKLLYHGRVILDDRVDIQVAEGSDTLWDWSDKELKDYIWMNKQGSESTQRISKLTELLKLEGNDPKKLKKDQAWLLSPHFPCFLLDIKQWCTTHIDRLSPVEESTPAKLVMADAHLKIIKALTASQTGTRPAWTADSIKNKGKGVVILLHGPPGVGKTYSVECTAVAIKRPLLALTIADIGTKESNIETELTSWFYLAERWKAVLLIDEADIFLERRKQTDLARNGIVSAFLRKMEYFSGLLFLTTNRVGHIDEAFMSRVHVVIGYPPLDDAKRRELWEGFFQKMRADTGGKIRVAQSAKDYVMQDAKTLDIKLNGREIRNALQTAIALAGFEAQEDPDYSENDNIVVAKDHFERVLDMSRSFRVYLDSIKADTVELRAKNIYGRNDKEVLEER</t>
  </si>
  <si>
    <t>&gt;10145_g</t>
  </si>
  <si>
    <t>MAFPTKPLTQLLGSNGPVHALTYSSSPSTYILTGSSDRSIRLYNPSRPPADPSPNPLAPPKPTQLIQTYNAHGYEVLAISVATDNATFASCGGDRNVFLWDVSTAQTLRRFGGNHGHTSRVNCVEFGGMGDGVLVSGSFDSSVRIWDVKSRDVRPIMVLDEARDSVSCVVVSREGGYEILAGSVDGRVRCYDIRMGRMEVDVIGASVASLQETRDGKGILVGALDNCVRLMDRDGGGLLRAYKAEKWKNEEFRMRSCFGGMERWVLCGNEEVSGSDGEVVVWDTLTGKVAERVSVPGSKAEGKKKIGRDGKEKENKNVVSCVAWKDRGRGDQWCCAGTDGIVTVFGPP</t>
  </si>
  <si>
    <t>&gt;4016_g</t>
  </si>
  <si>
    <t>MSESRVEWEGNKETYEDPDEQKVLFSALDSFYQYAKVAHFNTTHLRRQSFYALPRAHWELLAAAPFSYLDTLNAVDDAIDKNGELSLAIHQAGLESFAIPSQPNVGQRNSPDWRGEATSNDLEKARSTLRQFYRDWSEEGAAEREACYGPVIKALLKEQECHEAKMRVLVPGAGLGRFVFDLCCAGFNAEGNEISYHQLLGSSYLLNHCPGQGAHTIYPWVHSFSNHASRANHLQSVQIPDVHPGTLLNSIENAGEMSMSASDFLILYKKESQKDKFDAVATIFFLDTAPNLIQYIEAIKNCLRKGGLLVNFGPLLWHFENNAPGTHGREGDTTAEFEARGIADPGAVELTDDEVQALVEKLGFKIEERTSDLPAPYIQDPRSMLLNTYRASYWVARKL</t>
  </si>
  <si>
    <t>&gt;5448_g</t>
  </si>
  <si>
    <t>MATPTPSASCSYTSASKSTSYQNEYPTSTSYALGSRPGYESARSGTTRPGTGRRSRASRAPSTIGGGESQQIICAISEARGVSPTVGLAFVNISTGEAVLSQICDNQFYARTINKLQVFEPTEILIVSTSAPPNPKSKMYSVVEENVIGSKIVMVDRRYWSESSGLEYIHQLAFVEDVEAIKVAIGGNFYATCCFAAALKYIDLSLRLTFAFHSLRIKYQPSEGSMMIDLSTIQSLELIQNIQNSKSKDCLFGLMNETLTPMGSRLLRSNILQPSTQESVLTQRYDAVQELSSKEDMFFQTRQALKSILDVEKLLTSLIIIPTQASIVYSEQSINNILMLKTFVGSISHLFGALSGAESYLLVTIRDNCRPELIDPTLQLIKEVINEDVSYQRTPLDLRNQRTYAVKSGVSGLLDVARQTFKESTEDVHQHVTDINRHFEMGAETRYDNIRRYFLRLPEFEFSERAMPDILINCYRKKGYLECQTLELVKLNQRIEDSHQEVILMSDNTIQELLDNIRGEIPILFRVCESLAMLDMMAAFAQLVVTADVNSDYTRPELTDCIAIKSGRHPVREKAHKEKFIPNDVYASQQKRLQIITGFNMSGKSTYIRSIALMNVMAQVGSFVPASYASFPLIHQLFARVSMDDNIEANVSTFASEMRETAFILRNIDKKSLAIIDELGRGTSSRDGLAISLSIAEALVESRALIWFATHFRELAQIMEQRPGVVNMHLAVDMSLENTMKMLYKIGPGFVKEDRYGIALARVAGLPPRVLETAEGVSKALAEQAASKKQSSKSAALSKRRKLVLGLKEALQQAENGPMQGNVLLDWLRRLQDEFIDRMENIDNDVAVNDTEGTVVEGAVVEELEEDEEMHDVDKEDD</t>
  </si>
  <si>
    <t>&gt;8252_g</t>
  </si>
  <si>
    <t>MATKEPEGFASIVRTASHPTVALTRVLSGSSRLSKKPSNRVYDSSDEDDENREEIVNDWKHMPELQAVRQQDEDDGVKGRRLGVTWTNLTVKGVGVDAAINENVLSQFNKPKIIMEQRHGSPMKTILENSHGCVKPGEMLLVLGRPGAGCTTLLKVLANRREGYAEISGDVHWGTMNEKEAQQYRGQIVINTEDELFFPTLTVAQTIDFATRMKVPFNLPSKMGSPEEYQRATRDFLLKSMGISHTHDTKVGNEFVRGVSGGERKRVSIIETLATRASVFCWDNSTRGLDASTALEYTKAVRAITDIFGLASIVTLYQAGNGIYHLFNKVLVIDEGKQIFYGPLETAKPFMQNLGFFCDDGANIADYLTGVVVPSERKIIEGFEGEFPRTAEDIRSKYEQSTIKATMEAEYNYPNTDECKQLTEEFRLGVTHEKHKRLPKKSVLTTSFTTQVKACVTRQYQIIWGNKPTFIIKQVSTLVQALITGSLFYNAPNTSSGLFVKSGALFFALLFNSLLAMSEVTDSFSGRPVLAKHKAFALYHPAAFCIAQIAADIPVMLIQISHFSIVLYFMVGLKMDAATFFTFWILLFASAMCMTACFRAIGAAFSTFDAASKVSGFLIGALIMYTGYMIRKPQMHPWFVWIYWIDPLAYGFSAILANEFKNTVIPCVANNLVPNGPGYTDSTYQACSGVGGAAVGATTVTGDQYLASLGYSVSNIWRNFGILWCWWILFVVITIVATTHWKSQSSNSGYLLIPREKAKHNTHHLAADEESKPVPDSQIGHKDEKYTEKTPPQSSEKSSETVGDNEEQLIRNTSVFTWKNLSYVVKTPTGDRTLLDDVQGWVKPGMLGALMGASGAGKTTLLDVLAQRKTEGTIHGSILVDGRPLTVSFQRSAGYVEQLDIHTPFSTVREALEFSALLRQSRTTPREEKLKYVDTIVDLLEMHDIENTLVGTPGAGLSVEQRKRLTIGVELVSKPSILIFLDEPTSGLDGQAAFNIVRFLRKLADVGQAVLVTIHQPSAQLFLQFDSLLLLAKGGKTVYFGDIGENASTVKSYFARHDAPCPKDSNPAEHMIDVVSGTLSQGKDWGKIWLQSPEYTDVVTELDQIVSTAAAKEPGTIDGHEFAAPMWEQLKLVTSRMVVSLYRNTDYVNNKMALHIGSALFNGFSFWKIGNTVGDLQLRLFTVFNFIFVAPGVIAQLQPLFIDQRDIYEGREKKSKMYSWVAFVTGLVISELPYLCICAVLYFVCWYFTVGFSNDSSKAGATFFVMLMYEFVYTGIGQFIAAYAPDAVFASLANPLVIGTLVSFCGVLVPYGQITAFWRYWIYYLNPFTYLMGSLLTFTSFDAPVYCAESEFAVFDTPGNITCGEYLEGYLQMMGAGANLTNADATQGCKVCEYRTGADYLSGVNILHYSYGWRDAGIVVLFAASGYAMVYLLMMLRTKRSKTAE</t>
  </si>
  <si>
    <t>&gt;327_g</t>
  </si>
  <si>
    <t>MSYYDIDAILTDAQKVPCTFELEVPALGYLDNNPGRALKAGTRLELPLWLAEMLAVSMPAATSSSKPLVNLDLPPVLSTRVINALKADPKSVDLRALAQNFYGLGARWLELFAEEDVCDVLMETWRARAGEIGDHATNAGGRSGRENGGGVGGEGAEFLRGLDESERALFRAQHDSSKAMKVWMGDAKKS</t>
  </si>
  <si>
    <t>&gt;6347_g</t>
  </si>
  <si>
    <t>MPEHEMHAAELHELALESEVKNDKPSDPDRLNTDLGFSAPRGSMQQDPVGDGTGDIIIDSATTYSETPGEEEPTEEEKKTLRRVGETLPTSAWLVAVVELCERFTFYGCQGLFQNYIQRPLDGSLGRGALGQGHQTATALTTFFSLWCYVSPILGAIVADQYLGRYKAIITFAGVYIVGLLILVLTSIPSALANGAGLGGFIAAILVIGIGTGGIKSNVSPLIADQYTRKRMSIKTLETGERVIIDPAVTFQRIYLVFYCCINVGSLSLLATPYMERDIGFWSAYLLCLCMFFIGVVCLVLGRKVYIVRPPQGSIITNAFKALLLMAKHRNVNAAKPSYMEEYGRSEPVPWDDLFIDELKRALQACKVFVFYPIYWVVYSQFSGNFVSQAAQMSGHGIPNDLMQNFDPIAILFFAPILDRLIYPLLQKHHIHFRPIARIALGFIVASFSMLYAAVLQHYIYQAGPCYGKPLMCAAAYDADGVAQGNNIHIAIQTPAYMFIGISEIFASVTGLEYAYMKAPPSMKSFVQAIYLVTNAFGYALGEAFTPLVGDPEVMWLFTGLCAGSFAVGVIFWVMFHHLDQMEDEMNNLEAKHEDMEKKKMAEVAQEIGDEQPKEKKL</t>
  </si>
  <si>
    <t>&gt;6115_g</t>
  </si>
  <si>
    <t>MEVIERGGGQITLQERAKRPDDLPEEILEIIRLQQSPRFLDTLATAALQPKLTLKLFARYEGVFADTCARWTETTDGGHQKSEIIEAFARILPLAPHLSKYLEKYLENTSPSTENVPIPSIQALWKDELELIAMDTISAQRILLATFRLLNFDKNTFCRTISGTKIEHFTKHSDCAVRYLAIRIYCQLLSASDLKLEEMIKECIERVEVDKAFMGDFEGSRVDYRFLSLLEEKILKDTQKLMIDIRHESSPGLDSMNLEALSQFVVRYSGVLVPRPLGPPSRPSTLISTATTAWNLETFSEALLSSSPILLHGLAGSGKTSLVNDVARELGADSNMVTLHLNEQTDAKMLIGMYATGSTPGSFTWRAGVLTTAVREGRWVFIEDLDRAPNEVISVILPLIERGELLIPSRGETIKAGSGFKLLASIRTSLSVTGHENPPALHMLGARLWQRVPVQMPTQEEFREIINGTHPILHQFLPGIINVYDRLYTLSQKPFFASRSRTSLGRPISPRDLLKWCRRLEAILVAAGSKTGTEPITDATQYEMFLEAADCFAGSLQTEESRRMVISAIAEEMQIDPQRVEHFVTAHIPRYEDSTTSLTIGRVRLLKRPANRITKPSKRLRPFANTTHAKRLLEQVGVAVKMAEPVLLVGETGIGKTTVVQQLADVLGYKLTAVNLSQQSEVGDLLGGFKPVNVRSLATPLKDEFDDLFSSTGISATKNQKYLEQLGKCVAKSQWPKASKLWREAPKMFDKILSELTKREAATNGRSDVEHPIKRRKTDSKLQSLLKLKPRWEKFSQSLNQFDIQLSGGSKGFAFTFVEGNIVKAARNGDWVLLDEINLASPDTLESIADLLYSGPGGTPSILLSETGEIERVKAHPNFRIFGAMNPATDVGKRDLPMGLRSRFTEIYVDSPDRNLDDLLAIIKAYLKITSTKDEPLIYSVAKLYLDTKRLADQKQIVDGANQVPHFSLRTLTRVLSYVVEISPSYELRRALYEGFAMGFLTLLNRESENMLTPLIDHHLLDSHSNRYALLSRTPKHPEDGKQYVRFMNKKRDRQYWMLQGLEQPQEQPFYIITPSVERNMLNLVRATSTRRFPVLIQGPTSSGKTSMIEYLANFSGNKFVRINNHEHTDLQEYLGTYVSGSDGQLRFQEGLLVQALRQGHWIVLDELNLAPTDVLEALNRLLDDNRELLIPETQEIVRPHENFMLFATQNPPGLYGGRKTLSRAFRNRFLELHFDDIPEGELEVILEKRSQKVAPSDCMRIVNVYKELSRLRQTNRLFEQKESFATLRDLFRWALRDADNREQLAANGYMLLAERVRNPEERNAVKKIIEQVMKVKIDPVALYDGNLSAEIKAYNATPNTQGVVWTQAMRRLYVLVAHALRNNEPVLLVGETGCGKTTVCQMLADAFGKELHIVNAHQNTETGDLIGAQRPIRNRAAVLEQLRQDIIRVLQGLGLGVLDSAEFDPVWTMYRSLSGTSLDQIPHDLRQRIEAEQIKAKALFEWSDGSLVQAMKDGQFFLLDEISLADDSVLERLNSVLETQRTILLAEKGVEDSFIQAADGFQFFATMNPGGDYGKRELSPALRNRFTEIWVPSLSEHEDVFQIVEAKLDEKLKHFSKPIVQFAEWFGDNYRSATSTSISVRDVLALVKFMNGYKLEDPYFGVLHGAAMVYIDTLGANPAALLAIKPESIWEERTKCLTQLSTLLQHDISSIYFKPIVLANSERALSMGDFSIKKNLGSDLDPGFAFEAPTTKLNAMRVIRALQVQKPILIEGSPGVGKTTLIAALARACNKPLTRINLSEQTDLMDLFGSDVPVEGAEAGHFAWRDAPFLQAMQRGEWVLLDEMNLASQSVLEGLNACLDHRGEVYISELDQTFKRHPNFSVFAAQNPHHQGGGRKGLPSSFVNRFTVVYADVFRNEDLQLICRHNFPAVSSEVLVTIINFVSRVEEEIVRNHKFGSQGGPWEFNLRDILRWLQLLSSSAPLLSKSVPGDFLNLIFRQRFRTQKDREELDNIFTAIFGSKPPFRHFFYNLDSTGYQVGIAYLKRNLLEQPSSLPKVESISRLPEIESIMICIQQNLPCILVGPSGSGKTTIIEHIAAASGKELVVFPLNADIDTMDLVGGFEQVDPQRAANTFLQHLTVYFSTAALEHLPIPACYHTITILELLKRRDGTATSALFTKLAQHLHRLQVSEITKPQIDELVITCERFAETPMTLENARFEWVDGVLVKALEQGKWLVLDNANLCSASVLDRLNSLLEPNGFLSINEHCGPDGEPKVVRLHPDFRIFLTMDARFGELSRAMRNRAVEIYLEPLPTDVAQHPPIVIAPPEAAMTRYRNLLRALELPLSSPEEEKQILSIAIENLSWSDVPHLLYFTDLFSQPRMTSHGPVLSKLSKIYTEIVESTTNKKVEENMKEDFALLAMNFHEDSEIFVDAQTIHPLQNSPLVSLTQKSYSDRVLWLGAVFDFLVEGCFAQHAQSGQADMVATLKPSKMNRLQRSLVSGRVSAVAKDSTVNIATFLLTTLNGLADYLRAQNKPAEDWKEQKRAVASLYRLWWDTYHLSTSITFDEATFRAHLDIGTHLLTGLSHNFKEKNSLVECFQTSLQTFFSSGFKLKTGLHMELIWKHLRPSVISTYQVMKTLHEMEGLAVRFDALRWKTSIPVSELGNIMHSLVEAYRLILTSDVDGATLVETLLGEMESLEKSIGMEEDETIPFLTGQFEALRQIKVMDLMRTNMTNDAIELDTLILSNHPTTSQMHLSSSTDSSRLFHTVDYLSGSSDGYIPVADAFSISILRKLNVVGDVDLKNLKLLEFELPTLGEKIALASATLCQNQLETLTEIISQLLVHFVSINEDSIGKMNRESIDSRFSNLDISKMVENATIPRLENEKHPFPENLLRLAEITKDSWDTIVVSIAAPKHRINFLALAWVSFAVKCIVDYVPDHAFDPDKRHRLERERHEKKSLDLHSKLSALQTFEHLFSGQDSNIRCYQVQEELKDLGEPPKRLEQIYRPEVSEMDKLQGEFNNLLKVVLFSDDIPTMVANFFLERDTRYLQQIQLTQNNISQIIQRLSERFRAYNDLTAPAISMLRCLQIGLYLATLGYPEAPSSQSKSCASLSEMTPFLGGGPARVTEDIISAQPMQYLELISVTATTEGLSSFNREQRHLLLYTFRGCYEQFKKRQDADRVEEESKSGLYRFRGSAEDEEEDDQEEFNELFPEYDEESSEVPIGGSKSSPIRDTAINMSTVHAVIFLGDRNASETIPSLIRSMSKQIGSLHDEAHETTGQNMTSSLLPGALLLLDDQIESLSINSGVPESYNFYTDANLPEARKLVSLIYQIQARFRELQGVDEIGHMQPLEDVLVSCRELLRFRHTEPLAKIITKVEKVHTFIHEWQFGGWASRANSALALYDNITATIVNWRRLELSTWAKLFDMETKKCDDDARAWFFLAYETIIAAPEQMADSPVQLQAYAQQLLEGLDTYFSKTILGQFGQRLQLLKQMQKHLEVLILDMPSLSIIHAALSNFIQLYERYEKPVEETLRKGKIGLEKKIKDVLLLASWKDTNIVALRDSAKRSHHKLFKIVRKYRALLGQGMELVLKQGLPDEVSTDTERASYEAPIHFPSVDQGALTLCAERVPNWTQKSKRFINVSKTVSMMADASQLPTSAIEGSTYLDSFLANIITSTAELQKATPSVLNEDNKDTVKHLKVRKRKLFADTLKELRVMGIKYNLGVDALAKQDSMSKVLANVGVLQGTDVEGLEYYFYKSIDLAPRVREAVRQHSEDLSSAEVARSMGFLEGLLQVVLLQRNALSRAVEGMMTLEVKLNMAKSLWAPGVYDVRVQSTSNGLEKVLRWLPNILNVAVDLIKVHAKLGKLDSKAILEDIYPWAERFVGITKEWDAMPSLPSYLVSTERLNLETALIDACTQLNAEIEKMVDRRSDLAFILNQITPWTKSVFSSISYNTPRITITDLDQKLSTVCDIVLVAIEKHKKTISELPSSTEDPAWLSKSDTCLANSIKSLHSSNITSQIEDAFNTIRDLDLKDETTSKVASASFAVALPILQQYFNILQQSVMRYTQLHRATCKTSYILSKTFSQIASQGFCTPSEKSDAQDGKTDKLEGGTGLGDGEGAEDISKDIQDDEDLDELAQEPNADEKGDMEDEEDAVDMADGEMEGEMGEGEEKEDGEKDGDEESGDEMDEETGDVDDLDPTAVDEKMWDGDGEEAEKEQEGDDSKGKKKDDEQVAAQENNKEAPEGDDDDEGEEEMAGAEQGEEVKQDEVEKHDPKAQEGDALDLPEDMELDGDEEEGSAGSEDEIEDMSDINEDGNEEEVANDGKEEEGAENADEGDQGIDEDMDIIDLDDEDQEDGEGDKTEDAGENVEDESEEPQPEDQEGLLRDRNDDANADEDNAVPSDVQGVGEDQDENSTDDKAESTASKAQREDGGKGGNSSEQQDAAAEDGEKGRQANGDAPQDAQDETQDSTAAQPFKKLGDALESWHRQQTQIRDPAEQQEQGQDQSMDVDHEASEFQHLQDENAEADTQALGTATEEQAHALDESMAVDTESKDMPETFQPDEVEQDVVDRDDVMDIDEPPEPKEQDPSSAYEGRAGAMIQQAKPDDDEDMDETQAHAGENLEEDVEEVNDQLENTNLDASNTLSLRSASDARTQWQQYESVTRDLSLSLTEQLRLILAPTLATKMRGDFRTGKRLNIKRIIPYIASQYKRDKIWMRRSVPSKRSYQIMLAVDDSKSMLESGSGHLAMETLVMVSKSLSMLEVGEICVVGFGEGVKVAHSFDIPFSSDAGPKVLENFGFEQKRTDITTLVRESIELFRTARQKASSSPADLWQMELIISDGVCDASEHGAIRQLLRQAMEERIMMVFVVVDDVKGKGKGESVLDLRKASFVKDPNTGASAVKMERYLDTFPFQYYLVVSDVRELPGVLATLLRQWFAEVVDST</t>
  </si>
  <si>
    <t>&gt;3894_g</t>
  </si>
  <si>
    <t>MSPDEEIRQISLSGPLLCNAHVSSVQDYSKQLQKFRKDLLEFSPHWPNNFDLIGSPYPLLIPESLVEYFERLGEILDRAVTNIVERWWTDQKANFPERMPLLPHQEELLQWIDGPGKKQVAPFSVRKGVWRPDILLSANSHRSSQDVITKQPQICEINARFPFNGFFNTAFGHESHQQRDLDTLGLRSSVNPEKIFTAFRHLVDGSKPVHLIIGSAKGLDIHLFMAFLKSRYGLSVRLIVPGDLRLIIDDKRESGFKLCCRANSPANGGASNSDCFKCDSEWLEPIYQAGLELHQRELETLGLEILKALSPICFNDFRTIHLVHDKRMLGIIHQEIQSLVEEHKILSKEEADILKHGIVPTFIPGSNELQGLARSLRSGHELKDNFVLKLVGSGKGKGIVFGSDVTTESFIDSLDRLSVSRVKGQLYVVQALVKQAKFDIVVPKGNTKSSISKNFIVGTILMANGQQLGMGAWRTSSDRVCAVASGGSWMCSLVRSKCTDWSPRGRNLAFALSPLPREADTREGSVPRVSVSKLEDADDMTKVAQIDTALQKDGILIVDVKFRDPESMYLLNLVKALQFYRFHGPPLTHSSTRGFFWDVKPSHHAHANLARSETTEDFPWHTDCSYVSAPPRFFGLHVLHADRHGGGTLSVLQLSSVAESLDGQTLDVLCSPEFRIQVPPEFENGTDAIVGPLFVKSPFDSKDLRCRFRADIVQPLSVRAQKALRDLNSVLEMARHKETKMKGCLHLSPEVLSSGSIVLLDNSRWFHARNEVKDIDRHLRRIRWDAKEF</t>
  </si>
  <si>
    <t>&gt;1132_g</t>
  </si>
  <si>
    <t>MAVNSRSSTSPPLDYSTPSFPALYWPIHVKPGIANYLYYPYDIWRYTLLWTLIIFAVFHLAVAGFAVLMQLGKGKNAWKYAWIIPLAYSFIAGIEALMAGSVVGSILAAVYNAGYFKMSTWIPFVWSLINVLTLTISSFSIQGAL</t>
  </si>
  <si>
    <t>&gt;12819_g</t>
  </si>
  <si>
    <t>MADQTLINKFCSECRNIWTRANIPHNDARMCVDEYRARKGYSGRLNLIHTEGDGGVIILRDDRLSYAVGLESWMVVTPTVVKKIREINAIPRSSQQPDVKEQASSPKNARSSTSSLSSTLTIWPRQPEGGIGNLPNPDEFENDADTQCYPGCSASHASTA</t>
  </si>
  <si>
    <t>&gt;12820_g</t>
  </si>
  <si>
    <t>MLSSLCYCRAGVRPTALFSRRAGVSLLARRIRPLYINSQQWSSQRKQLRPRVSAILPSRSIAVSSSLSPSEFLPPVTSKPYAELTIGVARETYPNERRVAITPQNAALLLKKGLRKILVEKGAGAAAQFTDEAYQKAGVTLVDDAKAVFAESDILLRVRAPSEDGPMSEIDQLRAGSTLISFLYPAQNAKVVGKLAGKEVTSFAMDMIPRISRAQVFDALSSMANIAGYRAVLEASNHFGRFMTGQVTAAGKVSFVIPPCKVLVIGAGVAGLSAIATARRLGAIVRGFDTRPVAREQVQSLGAEFIEVEIQEDGSGAGGYAKEMSKDFIEAEMKLFLEQCKEVDIVITTALIPGRPAPKLITEEMIAAMRPGSVVVDLAAEAGGNCVATVPGKLVEYKGVTVIGYTDLPSRLPTQSSTLYSNNITKFLLSMTPEENSFGVDLKDEVVRGSIVTYNGAIVPTSPRPAPPPQVAKPNPAHDTKVAEVTAITPFQKTSREVATVTGGLGLALALGKATGPLFMGNFFTFALASLVGYRTVWGVTPALHSPLMSVTNAISGMVGVGGFFIMGGGLLPHTLPQVLGAASVLLAFVNVSGGFVITKRMLDMFRRPTDPPEYPYLYAIPGVLFAGGYIAAASTGMAGLVQAGYLASSLLCIGSLSGLSSQETARQGNLLGMLGVGSGIMASLAAVGFPVDVLMQFGGVAGIGAILGLMIGRRTTATDLPQTVAALHSVVGLAAVLTSFGSVLAHIGDISILHLVAGYMGVLIGGVTFTGSIVAFLKLAGRMSSKPIKIPGPRHLVNSSLLGLNIATMGTFLAMAPGSPLIAAGCLVGNAVLSFVKGFTTTAAIGGADMPVVITVLNAYSGFALVAEGFMLDNPLLTTVGALIGVSGSILSYIMCTAMNRGLVNVLFGGIAPMDNSEYKIEGSVTKTTIEETADALATAESVIIVVGYGMAVAKAQHAISEIVRMLKARGVNVRFAIHPVAGRMPGQCNVLLAEANVPYDIVLEMDEINSDFGETDLTLVIGANDTVNPIALESGSSIAGMPVLHAWKSKQVIVMKRGMASGYADVPNPMFYMPGTRMLFGDAKVSCDGIKQALEGREKMFNV</t>
  </si>
  <si>
    <t>&gt;5188_g</t>
  </si>
  <si>
    <t>MAVNKIRGAFAAPRKGETFELRAGLVSQYAYERKEAIQKTIHSMTLGKDVSSLFPDVLKNIATADLDQKKLVYLYLMNYAKTHPDLCILAVNTFVQDSEDPNPLVRALAIRTMGCIRVDKMVDYMEEPLRKTLRDESPYVRKTAAICVAKLFDLNPTMCLENGFLETLQEMIGDPNPMVVANSVTALVEINEAAPETKALRVTPTTLKKMLMALNECTEWGRVTILTTLADYKAQDVKESEHICERVSPQFQHVNPSVVLAAVKVVFLHMKNISSELSKQYLKKMAPPLVTLVASAPEVQYVALRNIDLLLQAKPEILSKELRVFFCKYNDPPYVKLQKLEIMVRIANDKNVDQLLAELKEYALEVDMDFVRRAVKAIGQVAIKIESASEKCVNTLLDLIATKVNYVVQEAIVVIKDIFRKYPGYEGIIPTLCKYIDELDEPNARGALIWIVGEYAEKISNADEILTGFVDGFMEEFTQVQLQILTAVVKLFLKKPDNNQGLVQKVLQVATAENDNPDIRDRAYVYWRLLSGDLSIAKNVILSDKPPITTTMSSLPPALLEQLLTELSTLASVYHKPPETFVGHGRYGADAIQHAAIQEQRQNAVDNPIAAAAVVGAQNGTPNNENLLDIDFDGAAPASADLPPSAGTSGLEGLAGTPQRVASPTTAGPTSSMDDMMGLFDMVAPSAGGQSDLMNGFAGLSVAEANVPPPAQTQLQGAGKKTNEDLLGMF</t>
  </si>
  <si>
    <t>&gt;7941_g</t>
  </si>
  <si>
    <t>MASPPAVEDQARLLEDALVVVRQQTHLMRKCLETPGKLMDALKCSSTLVSELRTSSLGPKQYYELYMAVFDALRHLSAYLKDSHPVNHLADLYELVQYAGNIIPRLYLMITVGTVYMSIEDAPVKEIMKDMMEMSRGVQHPIRGLFLRYYLSGQARENLPMGNGDGPEGNLQDSISFTLTNFVEMNKLWVRLQHQGHSRERELRTQERKELQLLVGNNLVRLSQLVDLETYKNVILQPLLEQVVQCRDVLAQEYLLEVITQVFPDEFHLHTLDQFLAAVSRLNPHVNVKVIVIALMDRLSSYAARESEAHPQENREQTEQEALTKLLEKVKLDKEKKPEVPAPAEPNGEEPSAETNGTVETALKDTESQAPTITEEQAEEPKTKPEESNSNLDGTNEKKDSGIPENIKLYEIFFEQVMNLVNAQHLPIQDTTALLVSLVNLAVNIYPDRLDYVDQILEYADQKVKQHANSADLHSPESQTNILNLLLAPLKAYVSIFTALALPTYIPLFHAQTYPTRRAVAGEVSRNLLKNQTKVSTIPALEGALEVLKVLIKEGTQAPAGYPGVQQRKATETDETIEEQGWLARIAHLIHSEDNETQYRLLTAARKAYSEGNERIKFTTPALITSALKLARRIKAREHYDDNWETMLSSDYKFMHNTLSTLYTRVPGSAELCLRLFVSCGQIADQTGSEEVSYEFFAQAFTIYEEAISDSRAQFQAVCIIAGALHESRNFSKENYDTLITKCALHGSKLLKKPDQCRAVYLASHLWWAVPNAAKGETEDEKNLYRDGKRVLECLQRALRVADACMDTAVSVELFVEILNRYVYYFDQQNEAVTTKYLNGLIELIHSNLQTNQESATIDMPRRHFQRTIEYIASREYEGVVTSAAK</t>
  </si>
  <si>
    <t>&gt;3160_g</t>
  </si>
  <si>
    <t>MASINQVRAVNTTLTSTHPLVAVFLGGTAGIGASALLALARTHSTAGKGLRIYVVGRSQTKGNEIISKCIELCPAGEFIFVRAADLSLLKDVDRVCEELMKIEREKAREAGVEARIDVLVMSQAIFGLEGRIETPEGLDQKFSLLYYSRVRAIDRLLPLLLRSPLPARIISVFGPHRDTKFFPSDLSLRSPKNYSFFNTGCHVAYMTTFFFESLAKKYEGKLSMIHYFPGLVLTDAFGSVGIPAWLKLVFWVTWPLMKWLSVPLNESGERVVFLAASGKFPARGSTETGAAGGEVEISSDGVLGGGAYRADWNGKLIPIKKNYAQLREEGWEEKIWEHTNKAFEVIEKGDVFTE</t>
  </si>
  <si>
    <t>&gt;5561_g</t>
  </si>
  <si>
    <t>MGSQAERDEFEYALKSNKAWADYKGHQNPQFFQKLATGQSPSILWIGCSDSRVPETTVLGLSPGDVFVHRNIANIISPQDINSMAVIEYAVVHLKVKHIVLCGHTCCGGANAALGGGRVGGVIDAWITPLRTLCLTHEAELKSISDDGARAAKLAELNVQTGVKSLLSNYIVEEAIAQRGLKVYGVIYDVACGKLTDLKLPMGPSGKIKPKGSDGVWDAPGPILKGNYATLVFGADGASMELR</t>
  </si>
  <si>
    <t>&gt;3077_g</t>
  </si>
  <si>
    <t>MDLAESGGIMATNEPGPLAVESPLPSPDAENSQQTPLKSRIASNPHTLSSASSVSTSSSRKGRHAQPGTTEAHSERASISMPPPPKGPSSRTSSTYSSRATSVTDIWKQGLGLSRTTSRDDAVIDEFDTPKLSPGIMAEDSKHPELPESAVRQRASLTEYDSKRMSISSMYSLSSVRAGGAPSSAVSVNGSEAGMVPISRSGSGQLSPTKGLGISPPETSTSNVSITTSSASQFGTPHANGHQLTARETPSQASELAKRNAVQRGEAVPRSQIPKRSRSRTQRRFSGSTAASSHSPSSERGIHQREEKATQIGILGVCALDVKARSKPSRNILNRLSSNGEFKVVVFGDKVILDEEIENWPVCDFLISFYSDGFPLDKAIAYVKARKPFCVNDVPMQKILWDRRICLKILDKIRVPTPKRVEVNRDGGPSVLTAELAQHLRTVTGVTLEGSEDGTGGHCKLPKVELLDDGETLSVNGVLLAKPFVEKPISGEDHNITIYFPKSQGGGARKLFRKIGNKSSEWVEELSTPRVISDPSSSYIYEKFMKVDNAEDVKAYTVGPNYCHAETRKSPVVDGLVRRNTHGKEIRYITSLSKEEASMASRISVSFGQRVCGFDLLRAEGKSFVIDVNGWSFVKDNEEYYDQCSRILREMFIVEKQRQLATTISNGLQAQADFTSAPAIRRDTPPIKDHRSALQSILGKSPSITKLHHHYHKSTAPASPDTSSSPTPRITPPENDKDLQTQTPFIPATPLLPPPMMGTSGSTPSTPPSTVPSTPAPGSIRNVETMPPPAPKHTWKLKGMVSVIRHADRTPKQKYKFTFHTKPFIELLKGHQEEVLLTGEAALDSVMIAVDMALQAGIEDREKLRTLRSVLAKKGGWAGTKVQMKPMFRKPRSEEMLSLPVSDDSDFVPVVIDGTATPPVEEVQDPAVGRSPTRNDSMSGVTLSRITAAENSLILDKIQLIVKWGGEPTHSARYQAQELGDTMRNDLILMNREVLDEIHVFSSSERRVTASAQIWASAFTEQKDLPPDFITIRKDLLDDSNAAKDEMDKVKKKLKTLLRQGNEAPPQFTWPSNMPEPSIVMRYVVQLMKFHRRVMRYNYTKLYGGASSSLNAIANPGEKEKPKAEPPVLGHTLSQVKATNSIQARWCCGEDAELFKERWEKLFAEFCDTEKVDPSKISELYDTMKFDALHNRQFLEWVFTPSPSILAEEEEAIAAESNGLEKEKEQPKVKEDDEMEKRARSKSTHRNVFRRKSMMIGKSPEDTPEQYFHLFTGSSQTKAKTDVRLEKLRDLYKLAKVLFDFICPQEYGITDNEKLEIGLLTSLPLLKEIVEDLEEMQASDDAKSFIYFTKESHIYTLLNTILEGGVPAKIKRSAIPELDYLSQICFELYESENKTPPGAEDVAKYAYSIRITISPGCHTFDPLDVQLDSKHCISCAPRRSLTAHKDWKEVIEILKAKFHQVKLPKSFLAVNLSESHAFHKKEEGEVETMGRIDEKISLVGGETIAATELDGRGASAEGTRPVLEQMLSQGTIAPGLKDGKVEAGVDEGSRAGVGLPLAR</t>
  </si>
  <si>
    <t>&gt;10242_g</t>
  </si>
  <si>
    <t>MAAYSRHPRPGDTWGMPGEPRPLDPYRCNNTRGSTTEKNKI</t>
  </si>
  <si>
    <t>&gt;10101_g</t>
  </si>
  <si>
    <t>MVVQYPVWKSTAGSKPALTKLAKLYGDDPRLRSTTLLKSGLTPASLPQNATAKERVEYKRLEALQRKRLHGFTAAELSYHESLAPLYRNIEDQSPEDKLQNCPIHPAFKRERWSNPVPKHQGSFPLEYGMDGYWEVQNNHVWQLLQPGLKLATQILINEHARIWVDALLYGPRSRIASEELPLDKQAEEWFRFRSRGPQDVDKDRKKVQEELMAFGTGKDLEFRLVSGHVDPETGVKLPGPRCGLTDFTYYRPATIYISFETLTPLLNKTITPAERLLCHFKFGTTVAHEFIHALRGHKLMYQLRPYIKTEEPYFEDNNWSELGFSMEMEVFGAMTAGFEFTTPDFQLKKGLPNAGLFHAEPTLTNMEHLVSNHPFLKLGPRGWNEEGIYYPTPLYYFYYIYREEWWQTYVRRYGQGSVHFPKTLGMQMIGEGKYSPHHNRNEVLEEVEDIIRTPENTLSSQSIDYEKSRRLHAKKISSAMKYELSEQYPQEGKLASISEESEEEPFPVLVTLQDNSERYFELKNFLLANRQKLAFDTMHFEMGEHVLLSHLRGLPDSDIKHHELRDFLRLCNVKEELFRLSEITKGPSSTDGQALVSRIPAGWPTDPLPPPQLEPITGELGSLMTLEHFDLCAQYIMKEYNEFTKPRLYDYDIELFVFYLNKASDNLFQEGHLQTSVEFDINDVMFCVYNYQKNNHKWALGPPGIIRKLAEGWTPVHRATKPKIKRKRTDRESNGRRKRAKANVLQFPVSKNIKGGDDETDSSGRRAGLLGLNSREVKVKRKAKCRVRYQV</t>
  </si>
  <si>
    <t>&gt;5251_g</t>
  </si>
  <si>
    <t>MASSTPTPSAPTPRRSSSLPIAKLASSSDPQIEILYTLPSAKIIAFTSPGSSPRSTSIHGSPSPVAVDEVGTLSWISRFERTIAVGPLRIYRAPGSVAFLNCANALKPILPKSQAWCVDGHSKFVVQIRPPQYWRIEVPNDSPDDKLWIEELKKVFGEVLRFEKTPCPFKREFTVELPEPPHTPVKLKPWRPVFQQVEGFKPEVPGNIYLGSPRGSPTPVSPRRVLSQCSGDISSESPHLVAELQVEGVSSLILAAEEKILSNDPEAQHPPPLLDVHKPLLLNSSRQHDTKGNKIPNSSPESSPSTSVSRAGTLFRDDSDRFSDATDDTDMTPKASYFQRPFERLPAGLDKDDRPQALQSSRSVTAPPVLSFATSPPSKNRAQSPSRYSTIPESDSDFSSSVESFHSVQSWHSPLAPPSPPASEPSSPTYASYPYPHNKIQLASRLMQTRDNSELKAALDTSQPTTRSSSPSPKPSILASDSAIELEGGNNQEVAMSTITKPTIRHRATTSSNSRRRTLSPLPPAVNLFSPPRRRPRRLHAVARYLPAAIIQKTCEILLSPPSHLFHLMLSIASKIAAGEWRGMLAGYGEAVHWDFEDEYAGESSYEDDYGISLLGSNSRNKNTNTESLGSNSSTGGSWEVD</t>
  </si>
  <si>
    <t>&gt;4175_g</t>
  </si>
  <si>
    <t>MVKSYLKYEHSKTFGLVNSSTSNVVWCRDESTTSKNTGSGRAIAAANEEVLCWDIKKGELLGRWKENGCKSQVTAISQSKTDPDIFAVGYEDGSIRIWDSKFASVIVKFNGHRSAITHLAFDKLGVRLASGSKDTDLIVWDLVTEVGQFKLRGHKGEITGLSFLEPEPQPLSTNEEDSETVVLDSNTSEGFLLTAGKDSLIKLWDLSSQHCIETHVAQTNGECWAIGVSPDGSGCITAGNDGEMKVWSIDSVGLYSLSTKLEAVADKTYLLSRGVLQRQSKDKALEVSFHPCLDYFSVHGSEKAVEIWRIRTEDEVKRSLARKRKRRREKAAGEQIDGEGGKVDEDISSAEVTDFFIQHVVVRTGGKVRSMDWIKTKGSKTIQILTSTTNNQLEIYNIPTKDSSKKGKSDEVPDYLRSLSVELPGHRSDIRALALSSDDRMLASASNGGLKIWNVRTGNCIRTFECGYALCCAFLPGDKIVVVGTKTGELELFDVASAAMLDKVSAHEGAIWTLQVHPDGRSLVSGSADKSAKFWNFDIVQEEIPGTKRTTPRLRLAHTRTLKVSDDILSVRFSPDSKLLAVALLDNTVKVFFVDSLKLFLNLYGHKLPVLNMDISFDSKLIVTCSADKNVRLWGLDFGDCHKAFFAHQDSILQVAFVPNNQDGNGHHFFSCGKDKMIKYWDGDKFEQIQRLDGHFGEIWALAVSRGGNFFVSASHDKSIRVWEQTDEQIFLEEEKEKELEELYESTLTTSLEQDQDQDQDDDAEVGAVSKQTIETLTAGEKIVEALDIGMADLEVMKEWEASKTAQPNVAPPSRNLLYMALGGISAEEHVLKVLQGIKAAALQDALLVLPFSVVPSLFTFLNIFATRSMNIQLTCRILFFMLQTHHRQIVASKTMKPMLEGIRGNLRRALKTQKDEMGYNLAALKVVSGQIKARGEKDYIDEDVEVQETTRKRGFVQVA</t>
  </si>
  <si>
    <t>&gt;8732_g</t>
  </si>
  <si>
    <t>MDIEVEVVSIPILKIWKPDQLQITEILLTILAGFLVEWGGMNPTAPGGKKATQQDYTKYKKQIVCQPWATANMKETLEKAARRVEIFEDAIAMADGTMLAEVQGIMKRIVEADASVKAVIAREGEWDKVAKQLDANIEQLDKNIAQYKEWEDFQKEVDAFFAQNYHENALGPSLR</t>
  </si>
  <si>
    <t>&gt;8245_g</t>
  </si>
  <si>
    <t>MSESYSPDPGVEPQPPYDTVFLSQRDLGIRVPINFVTTPAVSFSSICFPSLRYEDDESGSCLSNLLAVGFRRFEIDLYWDEGRKVWSFCPIAMPSVITNVPSSSTITLSFSSSTTINSTSAATSSALFESPASVLGARQITSDTSSRSVATSVVSGSSMPPETSLGSLLPTATTVPNSTNVPLVSIGPYICTTTINLSTFTSQILDYIQKTENTLGAHLLYVILNIHAAASNQAPESPAPAPTSLPAASNFLGSTFLSNFSAYLYTQNNLRSDRANLNDSWYVVTEENRPIEGYYKVATNEYGVVSTEDGWPSAGYIELAKSKRLLLGWGTVDPQMANYNFSGDSGIIFPNGYIQNFQTDVNASSDGQVLSGCFLSNSTDDLSLSQRNSSWAVDANIPNFNYPTSLSSDIYPLLNLTLNTTNCGISPILNFTLLNSTANNNYVPYQNHSYSTIWSWAPGEPRSYSSSSDADTPAHFRCATTSPKLGGRWVVSDCSQKYYAACRANGQPYNWSITTYSTSYSFAQQACPAGYYFAAPRTALENAYLAQALRDSHRDFDGHGPWVDFNSLDVEACWTMGGVNATCPYSQTLEQTDDLRRRIILIPTIAAVIVLIVTILTVFVKVAGYRRTVKRTEGRAHNGFVYEGVPS</t>
  </si>
  <si>
    <t>&gt;3972_g</t>
  </si>
  <si>
    <t>MASPEKSYEAGGTSKEIIEGATLETARNSIDTVASSEAQREKARSTNPNGFSRIQSGVDVKAAEAEFADLQRELSRISQASRKQFSRVQSRKSVKAVSEKDVEKEGTSDEGTLDEFDLEQTLRGNYTAEKESGIRSKHIGVVWENLTVSGTGGVTNFVRTFPDAFVSFFNVVETAMHILGVGKKGKEVNILKDFRGVVHPGEMVLVLGRPGSGCTTFLKVIANQRFGYTGVDGEVLYGPFEAKEFANRYRGEAVYNQEDDVHHPTLTVGQTLGFALDTKTPGKRPHGMSKSEFKDHVITMLLKMFNIEHTRNTIVGNPFVRGVSGGERKRVSIAEMMVTSASICSWDNSTRGLDASTALDYAKSLRIMTDIYKTTTFVSLYQASENIYKQFDKVLVIDDGRQVYFGPAKEARAYFEGLGFKEKPRQTTPDFLTGCTDDFEREYADGRSAADAPHSPETLAEAFNKSELAQSLDKEMASYRKTIAEDKQRYDDFLVAVSDSKRGRGRSVYNIPFYLQVWALMKRQYLIKWQDKFSLVVSWFTSIVIAIVLGTVWYKIPKTSAGSFTRGGLLFVSLLFNAFQAFSELASTMLGRNIVNKHRAYTFHRPSALWIAQIIVDIAFSACQILVFSIIVYFMCGLVLDAGAFFTFYIVIVAGYLAMTLFFRTIGCVCPDFDYAIKFAASIITLFVITSGYLIQYQSEKVWLRWIYWINALGLGFSALMENEFSRLTLTCTDESLVPSGPGYTNISNQVCILPGSVAGTDQVSGTAYITQEFSYLPSQLWRNFGIIIVLIVGFLIANASLGEWLSFGAGGNVAKVFQKPNKERKALNAALIEKRDRRRTSEKDNKASDIKIDSKSILTWEGLNYDVPTPSGQLRLLNNIYGYVKPGELTALMGASGAGKTTLLDVLASRKNIGVISGDVLVDGIKPGTAFQRGTSYAEQLDIHESTATVREALRFSADLRQPISVPQSEKYAYVEEVLSLLEMEELADVIIGDPESGLAVEQRKRVTIGVELAAKPELLLFLDEPTSGLDSQSAFNIVRFLKKLAGAGQAILCTIHQPNAALFEHFDRLLLLQKGGQCVYFGDVGQDASVLLDYFRRHGAECPPDANPAEYMLDAIGAGQAPKIGDRDWAEIFAESSELANIKEKISQMKAERLAEVGDNVKTNEAEFATPLFHQLKIVQKRTNLSFWRSPNYGFTRLFNHVVIALITGLAYLNLSESRESLQYRVFVIFQVTVLPALILAQVEPKYALSRMIFYRESSSKMYGQFAFASSLVVAEMPYSILCAVGFFLPLYYMPGFQTSSSRAGYQFFMVLLTELFSVTLGQMVAALTPSPFISALLNPFIIVTQVLFCGVTIPKPAIPKFWRAWLYQLDPFTRLIGGMVVTELHGREVVCSAKELSKFAAPIGQTCGEYMNNFFAAGGHGYLVSNATSACEYCAYKVGDEFYTGLSFEFSNRWRDLGIMAAFIGSNLILLFLGSRYINFNRR</t>
  </si>
  <si>
    <t>&gt;2603_g</t>
  </si>
  <si>
    <t>MPSTYEREKPWDTDDIDKWKIEPFTPADNTGGTFTEESSFVTLFPKYREVYLREAWPLITRSLEKFGIACTLDLVEGSMTVKTTRKTYDPASILNARDLIKLLARSVPAPQAVKILDDGVACDVIKIRNLVRNKERFVKRRQRILGPNGSTLKALELLTECYLLVQGNTVAAMGPYKGLKEVRRIIEDCMANIHPIYHIKELMIKRELAKDPELKNESWDRFLPHFKKRNLAKRRVPHNVTDKSKKTYTPFPPPQEKSKVDLQIETGEYFLGKQAKDRAVKEERTEKQKEKKAEKLREREKEFAAPKEDGEKEKEKKEKKRKRDKNDGDEKTKKEKRKKRKEVEVEEE</t>
  </si>
  <si>
    <t>&gt;1250_g</t>
  </si>
  <si>
    <t>MHLMYTLDATGKRVYTLHKVVSGEVTKSAHPARFSPDDKYSRHRVTLKKRYGLLLTQQKDLVVLGQ</t>
  </si>
  <si>
    <t>&gt;8611_g</t>
  </si>
  <si>
    <t>MSGKGNQDSGNGPKRSVKFNDTFSVGEYSKKSKHTEGESTMHTTTTSNKGKNKVGHFAESLEAAQDYRNAEEYVENKKKNEASDLKKRLEEKDQREKEPPAPPSYEDRRTEEEDFEDAILSGEASYD</t>
  </si>
  <si>
    <t>&gt;573_g</t>
  </si>
  <si>
    <t>MGLGRAKNAKLAKSVAEKSKAKTPKIPGLPKPPLSHEEIAERAAKKEALREKRMAKILENQGSSSDSHTMKNMLHAKWPALFKKHIGVIESHIKSLERLMQSMRSEMDTFPEKQRLEWELGERGNWRVICEMMDRAREVLVGAKIAAKVILPDERLKDKGLGVVGTSYEPLGPKLAAKAAELGYKKRGKLGRNPDGPESDSEDTDSEDEDSNTDLVAEGATFISLRGKVSTSIPVQNTESDKAGAEATNTKSDLEHLVEGIKQKVEKTTITPVEENPYFFVDTEPVPVDLSVPAKEGKGAKKRRLADERAEKRVAKKVARESRATHTEDPAITATALEADASTELEKQPDFAAIEAQLRADIEAKTKEQEAEKALKKETTEEIASRKKRRRSSDGTTEIAQRKIKKDKKDQDKKRKAEESAASEVSLEVSMKKTKEDKHDKKRKAKEVAVVSEPEEVVVKKHKPEKNEKKRKVESDDKEVPEKKKRKRKVVEAEEEEEEL</t>
  </si>
  <si>
    <t>&gt;8660_g</t>
  </si>
  <si>
    <t>MAAVVLMEEELQQSLVTSEEDAEFEEDDELAADGLAESINSFAANNQLHDGMLAHQSEGSELEEIMLSDEDAEGENDEEMVDSPANHDEDASEDDNEDEDEDVEGVGAVKIQPGLLDDDDEDALSGTDGDDDDDSIASGEGDDDSKDSTDAEVEVEWEPAAEEEEEPANPNRCIFCQQDEENDPSEEFELYLACGVCGDNSHRQCARNAEALRPDLESEAWYCPDCVSNKLVPEPVPGSEELDSAARRISRDRIAGDLLPSQRAIKPDSHSVFNQLIAPEDPMDGSRLLRKRKTSLIEADPVEDTTVIRTRNRDKLSALNQANNALGNNHQTEASDRMQLDMRPAIKIVSPLTNGGDKMIDTPKSSRTSRTLRPKPSPSKSLAIILEKSTTSLKMSFKLDPMELRHIQSLQPKPKKKKRAASAARSSTTVSNFVPVTYSQPFYSLHDREIDELKAKPYGGILQEKDADTTMTLPTPEHRRQFDQARTKAEEEWKARVAAAAEAAAASGVKKARKVSGPASQIEYIEFGQHQIDIWYAAPYPEEYSRNKALFICEFCLKYMESDIVAWRHKTKCPWKHPPGDEIYRDGKIMIFEVDGRKNPLYCQNLCLLAKLFLGSKTLYYDVEPFLFYVMTEFDEFGCHFVGYFSKEKRPSSLNNVSCILVLPIHQRKGYGHLLIDFSYLLTRVEKKTGSPEKPLSDMGLVSYRNYWRLVLCYYFQNFKPGDKIPSVRKISNDMGLTPDDVISALDALGALIRDPITGTYALKLKADYYREVIRQHEVKGYAKLHPKNLVWTPYIMGRGNATTFEHGPPLNAVAPRDDDEDEVNHEKKSPQSAGKRDFENFNGSTKQMTESLGKLTTESGVLIKRSSSEVEDHKSQDFAHSNGISKGVSYYELAASIPATHFEVFPPVPGGRSRQTPRPSASRPAPSRSKSSTSSSSRPKPRRSAPSSSRRSTNSRPRSSAERRSGGTGRGPGRWPRGTTKSDFGNADSGPGLPPRLLKKRSHLGNEVLLGDEEQQEDEEENDDEQNLSVEDEEDDDEDAIVYETPAVRKTRDRDAGRRKGLGKPMLGRGQGLGKPEGKGKGKGKGKGKGPMIDDEMVDAMEISGDLEDIEGEFEEDDN</t>
  </si>
  <si>
    <t>&gt;12838_g</t>
  </si>
  <si>
    <t>MGSSSSKPVCFEDEVNLNHFRLLRVVGKGAFGKVRIVERKDTNLQFALKYIRKDEIVKSESVRNIIRERRMLENLNYQFICNLRYSFQDYEYMYMVIDLMNGGDLRFHISRKTFTEEAVKFWIAEIGLALRYIHQHKIVHRDVKPDNVLLDSEGHIHLADFNVASDFQPGKPLSSKSGTLAYLAPEVYKSTGYGPGADWWSLGVLFYECIYNKRPFSGDTQTVLAAQITQAAPKFPITDPPVSMPCLHAISSALEEDPAKRMGSMSFYSFTDNPFFRDIDFVALENKEIEPVFVPSAEKTNFDATYDLEELLLEEAPLEARARRQKPREQLKDDATKQQVHEENLFKMIEREFLPFDYTTAAYETPYFSHAVQDLMITSLARYAEATAGDPTSNSTERDHGQHPIENGREGNVARSVSKHSTTRKRRDSKAESYTSESPPMPTQSLRSVPIGQQSAPSYGKKATGLRQANSSTQQTAPARSNAPLSPYQASYNRSQRPTGSRKESMGGGMQVVLGETGSWSELAKNDTTLPADAKTEVVVKSGGMLGIFKGKKGRGHSPKPQERGILGKEGARVVISNGD</t>
  </si>
  <si>
    <t>&gt;8702_g</t>
  </si>
  <si>
    <t>MSQPPHTKHSVDVLQSMMNGILIETGKALRSIQQGNGRPLSENHRFRKTIQGAYENFHQTLDELEYEIISAKSVLLRDLEELRAKRIALENPTPIQPAVEEEAPGVESPSVQKIINNLPESPRPVPIIPTNVAIGDPKELEVQRGLGQVAQNTPKETVKPVSAPTISAPTISVSTTPIPAIPLPAIPVSTTPAATIPVPLNPQQALTPPESTNESNGEPHIGSLDINTQVTTTASAPDTADFQDSSIDSLFDMTETENKNNDSQQDFDNMDFSNEHTQNSDFDLSTFGNSTQDFNMVDFHTTDTNTANKTITTDSDKKEGDDLFSSSQNNATGGNMDLDLDLDLGPAGGDDSVFDDMIFFDGGNDGSLGGSGEMEHGDYDNAFFGIGN</t>
  </si>
  <si>
    <t>&gt;8723_g</t>
  </si>
  <si>
    <t>MPKYVLTGVDGRLGSVAADYAIEIARPDQKLTFTSFKLSTIPAEATKRWKAAGVEILAASYDDTASLAIAFKYAESITMISTWLLGETRRRQHKTVIDTAKACGVKRINYTSFIGAGLEKDLPFLPQDHKYTEGLIYASGLQYCIQRNYLYSDNIPQLFAPSWKMCGDKWTLNSGGTPGAYVAREDCSRVCAALLLGRGTPNTVYNISGPKAVTDQEIMEYICKKTGYKCEIEPMTDAQLDKYWADKGLPRTVFEDFSKLPMKLCIPDLTSCGEVVRRGLMGQVTDSVEKLTGKKPKTFQEVVDGYADILPKP</t>
  </si>
  <si>
    <t>&gt;3469_g</t>
  </si>
  <si>
    <t>MPSLKSGFTRALRPKAPNQSPRLWNGVSRGIATTKNANSLTSNTDSTISFPFNTQGFQQRISSQDRLTIHSQSKSTPFDNLREALTKTLVTKTTSTPTVPTLSNLMRSYTSNRTHWAKFAYPNPSKQYTRNLVHEVPDLFNLLILVWTPGKKSPIHDHANAHCLMKVYTIIYDASHHITSENLEADVSARL</t>
  </si>
  <si>
    <t>&gt;6798_g</t>
  </si>
  <si>
    <t>MIPRATQFRSLQLLRNNGSRNGSPRRNICFQCYQRINREGLKTGKSEIAPKRPSTRSGGRKSHRALPAVFVAGQRRAFATVQNINPDDRGPIQEYDDRVSSGRLRDDEHQRGIIQSLQHLHDELRAYHAPPIVHPSLESLQPKPKSLLARMFGNNEGGARLKDIPENLPRGLYLYGDVGSGKTMLMDLFYETLPSNVTSKTRIHFHNFMQDVHKRLHRMKMEHGNNIDGVPFVAADIAEKGNVLCFDEFQCTDVADAMILRRLLEALMSHGVVLVTTSNRYPDDLYRNGIQRDSFIPCINLLKNRLHVINLDSPTDYRKIPRPPSGVYHAPLDKHAPSHAEKWFRFLGDPHQGAPRPEIQRVWGREIHVPKVSGKAAMFTFDELIGKPTSAADYIELTRSYDSFIVTDVPGMTYRERDLARRFITFIDAVYESHAKLVLTTAVPLTQLFLSKEEQKELLKKDNEDTRGQSLDDHDVDDTMRHLMDDLGMNMKALKKSSIFSGDEERFAFARALSRLAEMGSVEWVERGMGLEKDGGKKEKESWQRVRSKQMEDSM</t>
  </si>
  <si>
    <t>&gt;6086_g</t>
  </si>
  <si>
    <t>MVSLQTVQQSNAFISTLPQGLVALFIGATSGIGQSALQQFVQHAPSPHIYTVARPSSAPSHSTLLTSLRQSHPSGTYTLITADVSLVSEIDKIVNTITQKESKLDILFMSPGFMPFEGRHNTTEGLDPSMTTRYYSRLRAAHQLLPLLTAAAAPSPRIISVLAGGMEAPLNEQDLDLRDGDHWSAWNSSTHSATMSTLSLERLARENPRLSIVHWFPGPVATPGLAKARKFGMEPAGQMSREEAGARAVFLATSDRYAVRGGGLLPVPEGLEVARKSEGGIFLVDPVGETVDNEGILAGLRKRGVDEEVWRFTQKVFADCAAVARRSKDEL</t>
  </si>
  <si>
    <t>&gt;12844_g</t>
  </si>
  <si>
    <t>MPTPLDKALNQKSALFAFTAIVTGVAAWSIWGQDMFPKAPDPTGVVFEDPEDWSLEEMRRWLAARNLHPNPKDTRGQLLERVKANLRTPRP</t>
  </si>
  <si>
    <t>&gt;2823_g</t>
  </si>
  <si>
    <t>MKAVSLLVVSLSLLASSLANPGVTGRAERLSRDVMHKPKKPDPKEPEHTWQETIVDIEEGIIAVVAPLAEAIILPILLTEVEDPAPETAIEKRALPNSPSGGYAPAAVDCPANRPTVRTATGLSPNETAWLPIRRNNTIEPMRTWLARMNITGFDANAYINGIQNNASAFPNIALASSGGGYRALMNGAGFLAAADNRTTNATNKGQIGGLLQASTYVAGLSGGGWLVGSIFTNNFSTVESLRDSDTVWRFDNSIFEGPNSDGLQILSTADYFSTIIDEVSKKEGAGFNASITDYWGRALSFQLVNATNGGPSYTFSSIALEPNFISGSIPMPILVADERGPSETIVSLNSTVYEINPFELGSWDPTTFGFVPTEFLGSNFSGGVVPSNAQCIRGFDQAGYIMGTSSTLFNQFLLNINSTALPSSLENIFTDILTNLGTANNDIAQYQPNPFYGFHNDTNRNAQSSQLTLVDGGEDLQNIPLYPLIQPFRNVDVIFAVDSSADTTYNWPNGTAMVATYQRSLNATIENGTAFPSVPDQNTFVNLGLNNRPTFFGCDASNITTASNPNPGPLIVYIPNAPYITLSNVSTFDPEYNNTQRNTIIQNGYEAGTLANGTLDAEWPACMACAVLSRSFDRTGTPVPAACTTCFERYCWDGTMNSTTPNEYQPPFKVAEVKISGAGSVRVGAWASAVVVCVVVLLA</t>
  </si>
  <si>
    <t>&gt;8429_g</t>
  </si>
  <si>
    <t>MSARTQYHTEKARRRLAEKKITKTLHSFKLLPYELRGKIWEMALPGTRVVKIYAKDHYHPNHRADSCYYNLKSNNQGVLPSPLMHTCREAREKVLKYYKIVFHATLKNNRAIYIDPQVDILYLQSMEVYFKFVRELETNRYLRQYLPAIPDKRQIARLVIGDGPVCAHMRMLLHNQNTIAPVPSTINLPAMQYDFTYAYSGTESYNRRLRKNAELWAALDGVYFEARKNTWLTVEAEEARELAMTLDFKEALREVSNAETDEKLKFNRPHLGVVKHEQVKKFGKYEDAKGMGKPKIFTIKAGLRKSGRRTAADTCAWMYGSF</t>
  </si>
  <si>
    <t>&gt;10761_g</t>
  </si>
  <si>
    <t>MCKYTFRTYMAPQCTCKVTAIKPCMDSRMLVDRLLPLREPNCEGTIERREALGSIRGGCWGRDEWRGQTSSFHQTFALAMSSLGQSLGIEVRPRFSFSNE</t>
  </si>
  <si>
    <t>&gt;1214_g</t>
  </si>
  <si>
    <t>MSPTRSATGGSSTSSSPVEIHSSSTGTGTETATPPSEPIPYVHDSNDSFTYILPPKPNPSRDSGLTINSAGPADGSAPSPNHLDVFTIGPITALKLLCAGIEALVKITGDVPPTPPPTFSTPPNMLGMQAEKENIVRSNSYKNLAGLQKELKRPRTPSSSSGGSDDIDGVALRRTSRHHAPPAGPHIIIGDNAEPLNVQHSAITRKFYSKCPPPISVEDYLMRIHKFCPMSTAVYLATSLYIHKLAVDDRAIAVTRRNCHRLLLAGLRVAMKALEDMSYPHSRFSKVGGVSEGELARLEISFCFLTNFEFKTSKEALLEHAISLREISSLQGAVNYVPRMPLKTKSSRRSNVAIQETVIEVTADA</t>
  </si>
  <si>
    <t>&gt;5063_g</t>
  </si>
  <si>
    <t>MRVSQLLSGLLVSAVSAQQTEWGQCGGIGWTGPTTCVSGLVCTVLNPYYSQCLPGTAQTTTSATSQSSTSSIISSTKTTSVSTLTTTTKTSASASVTPTGKFKWLGVDESGAEFGSSSYPGVWGKDFIFPSTSSLDTLISQGFNSFRLPFAMERMAPNGLAAALSPAYLANYTAIVNHITAKGAYAIVDPHNFGRYNGAIITSVSDFQTFWTNLAANYASNSFAIFDTNNEYHDMDQTLVFNLNQAAITGIRSTGATSQYIFVEGNSYSGAWTWVATNTNLGNLTDPSNKIVFEMHQYLDSDGSGTSATCVSTTIGVERITSATQWLIDNNKLGIIGEYAGGANSDCLTAVTGMLSYMEQNSNVWLGALWWGGGPWWPTTYIYVFEPPSSLGYNYYDTTLLEYAP</t>
  </si>
  <si>
    <t>&gt;1802_g</t>
  </si>
  <si>
    <t>MSRNPSNWDEYQYGMSNSHRSSVSSAQGRSITFDAPESPSAASALLGGEWGRGNTENGDDEGGLRRRSSSIALRFNNLAQVGGVNSIENFAKSWTRAAGFLEVTPHRPSFILSADQEPEDQNAIDYERSDAENGRIPRNSLLRARLDASISPENAVDDDSIAPDEDMLTPRALERTESKDFGFGGDITSMPGSIRGSQSIFAIGPHLTTPLAGSYGTSYGTLHSTLNRSSMIHAGQLWKQQQEAEAVVVEGGREPLLVKEVKQDGKVVLAVAGQSTLPQTVFNSINVLIGVGLLSLPMGLRYSGWICGMVFLLLSALVTAYTARLLAECMNVDQSLITFADLAFISYGQGARIATSVLFMMELLAACVALIVLFADTLDSLIPGVGVVQWKILCGLFLIPLNFAPLRTLSFSSVVGIISCFSIVLIVFTDGFIKPDTPGSLREPAQTYLFPANWLTLPLSFGLLMSPWGGHSVFPNIYRDMRHPEKFKRAVKTTFTFTYLLDAAIAIAGILMFGDGVMTEITLNIINTSGYPRVLSIIMSVFIAIIPLTKIPLNARPIVSTIEFFSGLDAQHASEASTSSGVTAYTRGILQVIIRLLVILVFVIIAIVFPAFDSIMAFMGSTLCFTICVILPLMFYLKIFGSQVSTKERIFDYFLIFVCSILAIVGTVFAFLPKSMIGAK</t>
  </si>
  <si>
    <t>&gt;2208_g</t>
  </si>
  <si>
    <t>MAANRNIQALKQVEMGLCVLYGGGYFSDEEFAQLNLIINKKTKASPGPTPDMLDNLISFEETPKPVQAPSTNSISHQTPASSSQPKASARENPVLPRAEPAVLPPKGGLALTPLEEAKMFQAQVRATMRPKKSKPKAKHSDHSSNPPPKEDDLRLLSLTQQPRSHSWASEVNSPDQSPVLSAAMPAVPPTSSRAKTEKEAYQRALAEAAQKQLQNRDVSNDLDHFEELGAADWDEISQTKKSRNPKVPAPKLKAPLGLATSRFAVLADEGASSSENEKQDQTTPPSASLASQGGTGRGAEEQVVSYLHEKLKPPKTHHHPVSKQTAPTSLPKTEICWYWATPGRDCRFTAEECKNLHEVPADGSVLRLSLRNGKPNWGAAADYPQSLSSDRTPNSHSIPNLSYPPASGPYFDPAEPIVESDIKTCYFWAKWGTCKHSKKTCLFLHDRSTAGIANSLKFSKAGRPDTWSRWQAGGESAPLTPGAIDSAPDSWGKLVTSEAIKGWVQSGGGGAGGWALSVGEVSGDDGSSSGELGWGEDPTDTYKPPYLRDLEQKEADKLRGW</t>
  </si>
  <si>
    <t>&gt;5288_g</t>
  </si>
  <si>
    <t>MFYSGLLVAVLTLPANAQSTDYSQYVNVFTGSQGGGNDFPGVSRPFGMVKLGPDLLVTGTDSYSGYLPTGYFSGFSMMHEQGTGGAPKYGTVAQLPLIGNVSDPLSNITVGRLVADQGSIGYYRAQTAQNVLVELAATTRAGIYQYTFPAGSTTNNVLIDTSHVLPSFRGQGLGQGYAGGAFEVFPDGHYEASGVYNNGWNRSPDWTIYSCGYFNVTPSAANAYTGTSQGSVLQPSQLANSSSWSVAVGGLYTFNTAAVSSRVGISWISNSQACQNVNSQIPETTELSEVVQDTKTAWNSQVLSKITTTSTNTTNLELLYTSLYFMNLLPTNQTGENPGWTSAEPYYSDIFTLWDDFRCSTSLLHILEPTVYEEHIRSMIDIYRHDGYMPDARSSNYNGRTQGGSNADNVLADAFVKGVRGQINWEDGYAAMVKDAEVTPPNTVPPDPMAPVSSTKEGRGALPDWLEYGFITPAFSRAASRAVEYAYNDFSLYQVARGLGLQNDTTKYLSRSRNWRNHWNVNLTSIGYSGFVVPRDAGGFIGTDPLTDSGYWGDPFYEASSWDYSWGDVHDMATIVEYMGGNDTFFRRLETMFTVGANPNNPTGIIFDSTNEPTFNVPYLYNFINRPDRSAYQARKIAKSYNISPTGLPGNSDAGAMQTWLLWNMIGLYPITGQTTFLTHSPWFENLTIDLGSGKKLVVTSSGGDGNGDEGIYVQSLKVNGVAWERGWVVWNDVFEKGGTMEFLLGVEPVLWATGEVPPSPAST</t>
  </si>
  <si>
    <t>&gt;2074_g</t>
  </si>
  <si>
    <t>MASTTKPRDPNTLSNYNFWKTTHTATDFAIDFKKQILTGGVTLRLQSTTENESDEIILDTSFLDITQIDIQGDKTTDWVVKERVEPYGSPLHIKVPRTKKGGELSLDIKLSTTKRCTALQWLTPAQTSNKKFPYMFSQCQAIHSRSVFPCQDTPDVKSTYDFLIRSPLPVVASGLPEGASHFKHGTNGDSGTLQYRFRQQVPMPSYLFAIASGDIATASVGPRSLVSTGPEELTDAKWELENDTEKFIEIAEKLIFPYQWTQYNILVLPPSFPYGGMENPVFTFATPTIISGDRENIHVIAHELSHSWSGNLVSNASWEHFWLNEGWTTYMERRIQAAAHGEAFRDFSAIIGWKALEDSVNLFGSDHEFTKMVIDLKGKDPDDAFSSIPYEKGFHFLYYLEKLVSRPTWDKFIPHYFKTWSRKSLDTFEFKATVLDFFQSDPVASKKLEEVDWDKWFYAPGLPPKPDFDTSMVDKCYALAEKWKDPNFKPATDDIKGWTAQQLVVFLEAVQVFPTPLSPSQSQAMGKAYSLASSRNVELSARYLGVGLAAKDKSVYGPTAELLGKVGRMKFVRPLYRGLNKVDRELALNTLVKNKDFYHPICRQLVEKDLQAND</t>
  </si>
  <si>
    <t>&gt;8400_g</t>
  </si>
  <si>
    <t>MFPTAIRRTAEQDPPPFIYTNPYKSRKQWPPDFAKLSPKYQFRLEHKYKRRTKLKFARPMWTKVTKTAQMGAITFVLVYGVLFQDWNTQGTGHVPFEGIRGWFFGLTGSIWTKDQVRRRNGPDDGPKPQSAAN</t>
  </si>
  <si>
    <t>&gt;3413_g</t>
  </si>
  <si>
    <t>MSPPKPIVLHIGDPVKWNTDFYDQFSTDFTVVRPSAEERQRDEFMKGLREKRWGNFSAIFRPFWNTGGEMGRWDKELVPLIPPGCRIFASAGAGFDWADVDILAERGIVYCNSAVASSEAAADFAIFLILATFRNLNWCTTAARLGKAAFSDCHANAAILSHNPRGHALGIIGLGKIGYEVARKAYLAFGLRIKYHDLRRKSLLKEREVDAEYFPDLDSMLAICDCVVLATPAMKDGSKLMDRQKIEKMQWGSRFVNIARGVLVDEEALADAVEGGRLVGVGLDVHFEEPRVNERLKSLRQVTLTAHNAGGTLETHMGFEVLAMRNIDAVLKGHEPLTPVNKHLIVVEAAEFHI</t>
  </si>
  <si>
    <t>&gt;5892_g</t>
  </si>
  <si>
    <t>MVKEDQYLLRTSAHIAPLSINKDRSRASGEASHHRRNMSSRSSSKTGGESTSGSSQSQMTPPATPNGSQEDLSRPEDPPQPVFHNFLRATYPFHPTYSMSDTTVTLPLNEGDVVLVHSIASNGWADATLLLSGARGWLPSNYCAPYDPEWMRNLLQALLNLWDLLRSNGATDGEIFGNQEFMRGIIAGVRYLLEKSNCLTRESILVQTNEHLRRNRKSLLSDLSSLVRTAKRLQEYTASAPPALEADEANDTIDEMILKAFKIVTRGVRFLDVVEADLERRQLPLHRTMSTLLEEATYVPPTPPADSTSFGDTQRSVSDAASRRSSSRSTGSGMSISQRSEEQTRRQSYNRMSSTFTAVPSSSRPLSISSRPLSVQVRKRSISHRLSTHIPAEQRQNLVSERLNASHDTFLSFLGSFIGRLHLQSQSSTDLISSVQESVTAGRALLIVVEAICAHDPQSADVLELSLNTMYDRINKLVGGAREIITNYGTEDEDVVMPQQNGRLLMAATACVKAAGECVAKTKFVIGRLGDFEFEPVSDGLAIDVASIGVSQEERGPSTVATERRGIQEPASRPPPPPPLMIPGCEKPLPEVPLGSPPAPEDPNRISLRLRPVVEDESTESATTASSGISSSSLLLPLPKMSSPLLVQGDYSPSEPPPAHEGEYVSSRSASMAVSSSGASSTYLSSMRDSETSMLSQTSTRATTPDLASHPPRNEPSLSELSFTGSQSTLADETDDGESKMLEKTYAHELLHNKEGQITGGTLPALVERLTTHDSTPDSMFVSTFYLTFRLFATPTELATALVDRFDYVSESPHIATPVRLRVYNVFKGWLESHWREHSDREALSIIVPFAEEKLGKVLATAGKRLIELTQKVSSTDGPLVPRLVSSMGKTSTSVAQYIPVDTPLPPVGLSKSAMGVLKNWKMGGSNPTILDFDPLELARQLTIKEMNIFCSIMPEELLGSEWTKRSGSNAVNVRAMSTLSTDLSNLVADTILHHDDAKKRATVIKHWIKIAQKCLELNNYDSLMAIICSLNSSTILRLKRTWDVVSQKRKDMLESLQAIVEPDKNYATLRRRLYDHVPPCLPFVGTYLTDLTFVDAGNPATKQLATLDGSEGMSVINFDKHTRTAKIIGELQRFQIPYRLAEVPELQEWIQAQIVRVKSSSENENVQQYYRKSLLLEPRESRVPMVKQSPMEAAYTPAQREKFDLFAWTHTKERVPVSAQI</t>
  </si>
  <si>
    <t>&gt;12857_g</t>
  </si>
  <si>
    <t>MAEATGKEDVLKSCEDKIACLHELLAKGVANELKLLDAEVCFTEQSTTIDAESSEEKHYEQWLKNWEARKSEAIKQRHAALCKRAISRHYKQAKRHEWRSGIIWGNCRLSWTAV</t>
  </si>
  <si>
    <t>&gt;5481_g</t>
  </si>
  <si>
    <t>MAQAAPLTSDRLPLSPATSAMSNGAATRLTQPKTEQHNHIWLVTGPAGCGKSTVAQFIAKSMNLPFIEGDEFHPQSNIDKMSNGIPLTDADRWDWLTRLREESLNRLSAGAQGIVLTCSALKRKYRDVIRVAPYYSHNVRVHFVYLHAPEHVLMERVRARKGHYMGANMVHSQFGILETPGMSETDVISVDVSGSLEQVEHDALAKIREAVEREAAKDS</t>
  </si>
  <si>
    <t>&gt;2425_g</t>
  </si>
  <si>
    <t>MDNTTPTEINVITLNCWGLKYIAKFRKERLLEIAKRLATADPVPQIVGLQECWTQFDYQVIRKETRRILPYGKFYHSGMFGGGLAILSKWPIEESSMFRYSLNGRPTAFFRGDWYVGKGVACARIRYGSGPKDIVEVFTTHLHAPYEAEPNDSYICHRTAQAWEIAKLMRGAAERGHLVLGLGDFNMIPLSLAHRLISTHAPVFDVWRLLHPDSSIGASIDIAEKARHRPVPTADFNILENGTTCDSVLNTWRWSKDQQKLLGPNKPAVEVPRDKIDPRAKRLDYIFASTGYNPSAPEQGGWVVRSVKLGMIARHPELGCSLSDHFSVETTLVHSKTLTEGFTKDGDEESAVNNGVFLSSPAASEFHLQFKEQNPTSLPISTYDEILAMIYKYRARERKQRRLRMGHFVLSVFVTIGCFIAVWWSPRNYVAFILMLVSTLGLGTGIIDGLIGGLFVGSEIRALKEFEWEIVNARAVVGGEPSGLVEEGIKDW</t>
  </si>
  <si>
    <t>&gt;1169_g</t>
  </si>
  <si>
    <t>MISNIFSIIALAGAAMAACPLSIEIDGATDHVVQVVVTNTGNETLTVFKGNTVLSDHATKDLLVSDSDGKALPFEGIYVNYKRTGLTPAIFQTLQPGEAINASVNAAKTYKLAGIATAQVSALQGFRYALGSAAPTSLKDTVTCEDVSSGTVTITPDQSKVADEHISKREAPISSRIRKRSITYSSCTTAQTTSLKTSVSDAISMSAAAYTAAGTAADYFTTWFKSTSEESKVRSIYTDVQGVQTTSPTIYCNDEYGDCSDGTALLYTVPSDNAIVPCPNNGYWGFPEYATTCADDDYDRAGSILHETTHLYGTDDWAYGETAAKQLSAAKAAANADTYEMYAGSVRLGGCN</t>
  </si>
  <si>
    <t>&gt;4268_g</t>
  </si>
  <si>
    <t>MAPPRQLPARVNQLMTEAVPKYEELVARRRLGQTDLAVKAGQVGTSNSTKPKNLGTFDYAHLRAPLPKGIVSGIFTQGSPASYFLMRRSNDGYISATGMFKATFPYADAVEEETERKYIKSLPTTSTDETAGNVWIPPLHAIELAEEYGILPWITALLDNTPIGINPARNDTPKSISPPPVFTLPQSPLVPPTPTRSRTRRSASPSKIATPRKTNGSTRARKSASTRAAAKAESAKSESAGPTTPAAVKSTIAEETATQLAGEASAEAPEPTADAKGKGKEKPKVKPEEEPTAEENMGESAVRVNVDSDVEVKGDVETTRTHVEVEMPAGSLELPLREDPKAMIAKAKEMVEAAVNADETAATNSKKLKRSRQDLDEEDDEELPEETVPAKKVKTEAAELRKERIKTRALLGISATLALGAAVQYAFNAF</t>
  </si>
  <si>
    <t>&gt;2301_g</t>
  </si>
  <si>
    <t>MPLLKDPSKKYKRFPPLKLEGRQWPNKTIDKAPRWLSTDLRDGNQSLVDPMDGEQKWKYFKMLVELGYKEIEVSFPSASQTDFDFTRRLVETPGAVPDDVWLQVLSPCREELIKRTVESLRGSKKAILHIYLATSECFQRIVFGMTEAEGLALAVKCTKYARSITKDDPSHDGTEWGFEFSPETFSDSRPEYVIQICEAVKQAWGPSVENPIIFNLPATVEMSTPNVYADQIEYFCTNMTERKKFCVSLHPHNDRGCAVAAAELAQMAGADRVEGCLFGNGERTGNVDLVTLALNLYTQGIYPNIDFSDLNRVIDVVEVSNKIPVHPRAPYGGSLVVCAFSGSHQDAIKKGFQMRKKEGTTDADAWQIPYLPLDPADIGRTYEAIIRVNSQSGKGGAAWIILRNLELDLPRGLQVAFSKIVQKRADAVGRELLSTEIQDLFEQSYFLKENHRFKLVDYSISTDRSTSPAPPAPGKTTDTTNARRHFEGVISIDGHEQKLKGTGNGPISSLANALSSAGIDLDVADYKEHAIGGGRNVKAASYIECTTSGSNQKVWGVGIHEDVVQSSLIALLSAASNFIASRPNTPLLFSPKSLDRKGQDLDSKESHTNGLMVAKPTGILKSGLDAISVLEARANGL</t>
  </si>
  <si>
    <t>&gt;8776_g</t>
  </si>
  <si>
    <t>MAANPARLLVCSIGNPAPYLYTLHSAGHTVLTAVATQLSLPEFQKSRAHGNGVLSVGSDGITLWQSRSLMNVSGVGVAAAWKQFLKENQTAVMAGGGGCRLVVVHDELELALGEVRVKSGRASPRGHNGLKSVRERMGEGEWVRIGVGIGRPEGRESNVVAGYVLRVMTRGERGRLEGCAGRVIEELRRLRGR</t>
  </si>
  <si>
    <t>&gt;7507_g</t>
  </si>
  <si>
    <t>MPGKRNIGVTFVPLPSVWVSKPATPYTVYGRRGEQVQVNRISEIAGTPFMYEVLAPHDMELQALLQVNREARAETLSFFKPAFGMDYPEGHFMHSYCCPPKTWVNWTTDWICFYLPKLAFCNDLVFKAALQPLIDNKARSVALEVSRGYQFLPKLIRCLLDLKEIELWHETSPASIPGEGDVRLWIKGHQVNKFKFVDMMEEDTSSLSKKVKLFVEKYITTLEPAVTCALNEINARELEETDAHALELELERDMGVGGSGGRIVVKEKPKVTLAMVLTTPRFTIESQNRVYGYITNRKSVD</t>
  </si>
  <si>
    <t>&gt;8377_g</t>
  </si>
  <si>
    <t>MPLTSRRGGQCALCTVRALARSQSPYPHPPGIRYNTDLATAENPRKNKDFLIRYQHTRDPAQPPAAATSDPAVASVREPRTNSASLINIGVRKEFNNLRHNAQPSVPTLEQAFNRFEMVLLGLWTDLQKEFRTSSKIDIESWGIASTDELSDRTFQFEKDIRDCVRRAREGFTTAEENPLFRGLRLAFVQGNVRGLTLQLRYFFLKANISTPFSKDTMNVQQELADLRYPLEWYPATRALQRTIHLHIGPTNSGKTYQALQRLEQAATGIYAGPLRLLAHEVYTRFNAKGKACALITGEERRIPEGLDHVMHSCTVEMVPLNTLVDVAVIDEIQMLGSPDRGWAWAQAFLGVQAKEVHLCGEARTKNIIEEICKETGEKLVVHEYERLSPLNVEKNSLGGDLRNLRKGDAIILFSRVGIHAMKSHVEKETRKRCAVVYGALPPETRAQQAALFNDPNNDYDYLVASDAVGMGLNLSIKRVIFESTAKHKGGVFQTLKDSDIKQIAGRAGRFKPARGTIKGRSAENETSTGGLVTAMDNKDLAIVRTGMKQKVQPITKIGLLPPPNILLRFSNYFPPETPFSYIILRLREISKLGTKFFMSESIVDQVICADITQEFNLTTTERLILINAPAKFRMETERQIYREFAKCIADKTGGKLLDMETLNLELLDVEVAKDYPGGAKQYLKELEALHQALGVYLWLSYRFAGIFNSQALAFHVKGLVEEKINQQLAGIQYNRAKRERMKHLLRKQMEEQARLEVAAKGEAKTVKREWQAPTVGERGLDAVGFNNEAAQGEEVVNSTKQALDFENALVLEDRFDAEDSLAVGVLTMPLVEAQEEV</t>
  </si>
  <si>
    <t>&gt;5699_g</t>
  </si>
  <si>
    <t>MPLSGIGLIPRSSSAALSLAPRLDVEFPESLLDDVTIAHKLLAKRSKGSQRGTSISNSSVAQPNDTEWNGQSEESDAFEDTHNGCKSRRENQTSNTWTSSSGEILSDQDETEDRTDFVQEYNRLAKKHGVRSMVPDENDVFNFDANNSSAKLPSWFSRKILRRTSSTQSVNLKADRTIKHKRSISDSLRLKLRKDKLKDKDLQELVRLCGSSLLYLPTEYAAGSLSVPTCFRATAQYLVQHATTARGIFRIPGSHYIVSSLYNHYCTMDDEGEVIAGTVRYPSLPEHIRCDVHDVASAFKRFLSGLPGGILGSLPLFDAFISIHTQFRGDPETTRTKQSKVRARLIALAIATLRSHLRRELICAVFGLLCMVGRAAETARREDDRGRPLPTTDLMGYGPLGIVFGPLLVGDLLEDYTMRLANPHGGLILLPISPPKSRKEKQKKSKSAEDDGSAAFNTHVDKVKVANSIAEMLITHWRDVVRHLRNLDALKIVSRNKSCVSKAKAKPFLRPSVSEPFALRKPRDWDESRLPFAESDRSNSPTPIRRINGPIEILPDEISTLSHHELLSVRKQRLRQKPMSSHRLSRNRSLGILSPTVEEYQSEEPPSPPARLKNQLHLSSSSDKENMPPPLGLENPRTKFIVNSTTPNASYNRPSLQNPSSQHSESAPVGVLKPTFVNSSPRMPPSSPFMPPLLPFTGCLKDERRSGLSETLDGVAVEDFPEDPTVSIQTSAEPLFRDGKIASRPTKPLGNAMAKLSSQELSDIYELLDGFPLMPPQTTQDFDTRVELLERKYPNTSAFIRNIDFHPEPRKPLEESIAKDLASQGLSKQIYERMVLPKGLQVPQVRKRREIQTEAGSPARAAAKYIRKFSRSYEDPKRIRLLRANQKLLPSKDPLSRISLQEDLASLATLAKVLDQSEGSPRQGPVYDTRVHKTTAFDGEATKIWSLINSVLPLDSDTTPSKKNRPATLPQSSSRAQIQKSKAPEDLAKVCEGQETKQSSKNADLASPVTPKRSGELKPERGHYSSPSSKVSALVAKFSNAIVAEKNILQTRGSPSKSNIKVTPSTPSTIKSHRESLIASYTTNSSPARSQKSVNSEKTALALRNSSSIDRQQKLQKLSGFKPSGPSRLLRQPRGISPLPFQPSQAIPDKRVSPRKEKPSKPSNPFSVTLRPVRKSLEGRGSPTRSRPTSSSLASFSVSLRSVRNDCDRVVVLSEVNKHSQHQASIVPSQPPPCLSFKDEQLRFRVLQEQDPDSSKANSRGAALETLSSAELQVTLENVISRRESPEHRSGLDGSTSEPQKPSFKSLETVDIVQPILVSDTGVSSGNDLRSLNDFPPPRPANPPPTPSFEPQPEHSQRMKSLEQQLAAKAEQLQHLKRQLEARELLDFETLGDELRDAKREIKRWKRRAELAEKQLEILTQYSTTTTTAAAPMGVSNIYGRMEGSSSCTTLPIHRFPTEYSLDSSKVDERLRRLLQGGDGAASPMEMGWGSEESTETVERRRGGEGG</t>
  </si>
  <si>
    <t>&gt;8285_g</t>
  </si>
  <si>
    <t>MIASFKRSLPQMPSLNSALIPITMVFMLGAFGSVCLQSTHVYLIEQAVCRNHFMLSNPTNISSGGLVDEEICKIPEVQAQVARIHGIYTFLSLSPALFLTGAYGKIAELLGKKTTLFLNVSSSTASACYFTAVYRSSVFYKLSAIQLLVAFLAMSLSSILLRSNVWLQCSIGILTLLITIPTTLLFPSPQKTTTAYTHLSTDPSSEPNTPLLSPTPTLIPPEKTPIFSTIISTLKSNLTHTSSLFKTIIYSSHLSRLTMLTYFMLILGFGIKVIFAQWTSVTYGWIFAEVNALSSYEMIVSSIVFLSLPFLSGLFPDPSVKDLTITKLSVCACVLGILCMGFAPERGLYIAAVTLYTLSCALSDSLRSFVTGVMHRDGGVGKGDIEKLYLGIGMVETVGGMLATAAWSGLFAKVIGGGYWMERTSFLGSAGVNIGVGVCVWGLGRYEMGLRKGTSLV</t>
  </si>
  <si>
    <t>&gt;10207_g</t>
  </si>
  <si>
    <t>MPDFTLDDDDRGSSSENEQDELMEDAEDLEADVDADVDAEGDGDDDDNDEDEDQEGEEEDEESSEKPISQIRRPSLPSTSNSSNVTPTISQTDRLGPTSHPHPTLIRTSASPAITSAPLYSPKIRFEVRPEALTASLYDIAPTIAAPQSTSINAIAATPDMRYWFTGGSDCYIRKYDGVATINGKTMLTVAQRHPFVESVVKAGVLMSYWDNEEPVAKVPGEEPQLSPVYSLAVQSQALWMLSGLESGCINLYSVRHDEGKRIAYMQKHKSAVSVLTLAQDEKSVLSGSWDKNVFDWDLNHGTIKRSFEGSGGQISAIEIRPSSSLPVPEEREEVLTNGTFSSNNGDRPLANGTLSNEANGSSAVKDENADTAGSPDSLFGDGDTNSLFGEATGDGAPSGGVFGDDDDEFSRAIESNLEHRDLHTNSQGDMTDTSSAPAVQPPQTNHIHDKRNGSTSTSTYDTESTNTIGAETQDAVATSDSTFLAASQDGTIRIWDRRVPNPVARIGVKSGVPPWCMAACWSPDGNFIYAGRRNGTVEEFSLHKGLKNAERTFKFPVGSGPVTALRPMPNGRHLICASYDILRLYDLKESAAFKHSTVRFLIVPGPPKPGVISALYIDPTCKYMLSAAGNRGWEGSNTEVLIGYEIGVTP</t>
  </si>
  <si>
    <t>&gt;7404_g</t>
  </si>
  <si>
    <t>MGRGRPSRSAARNAAAALKNTPQAYDDEDEQMPDAPTSDAGSPENLDEDNGEEDDGTPAAESDPASGPTSPAPQPVTRKKRLGRPPKNRPPDWDAQDGDNTHSEKGTPGKRGRGRGGFGRGGGRWGRKGGPSHVTQQPIDKDGNMVDIVDDELVLPEDAEGETKVDKLGHLQGGRDYRCRTFTVLGRGKRLYMLSTEPARCVGFRDSYLFFTKHKRLHKIIIDEDEKRDMIERELIPHSYKGRAIGIVTARSVFREFGAQIIVGGKRVIDDYEVAKYKAEGAVEGELADPNDIIKVGEEYNKNQYVAWHGASSVYHTGAPTVPLPSGKVMDGKKRRVMINDVNWMLEHAREASRFNAALGTQRRKNVNGIYDPHTNVMHYPRILQPTHARWEQIDDNEAALTADHKHEDDDDDSRTIFLPVDPLVSRNFRVVDTIFESAPSSLYGLPGPDGDELDVGFNGLSSVPDDIKAELPPDCLKAFEEALAREKEWKGRWGTETQNGLRRPLKIDKGVIG</t>
  </si>
  <si>
    <t>&gt;6096_g</t>
  </si>
  <si>
    <t>MSSSRRGERDRSRGDAVTRGSSQLPTTWSDWEWHDESNCRRRYRLDSRGKYDIQYDKKTPRNPDADPPMSLSSIQEWPQTQENPLANYTTSVSGLTSALAATNLGGSMSGQPTSYAASSTTAPWRNSGPQRPPPNSSQNPRWISTRNRQSDSENLDPRFKIHRSKDFKFGEVFKVLWSEPTGDGGTEITTKSQAKYGQTAHHKIRRFVVIKTKQGHCTCIPILTYGGQGTLKHGVHPDDHAIIYSSRRDGPKLLEHEKLKKKPIRMNPVDESHKLDPTSRLNYAKLYTVEHNVKVWFIGRIAQSSQQQLTTDFNSTNGPVPNPPPHSGRSSPDLDCPDTKFTEGADPPYPGAQAIPSSSSSHPVGSYSGSHLGSRGFSTILSNSYQDSNPITRTFSNSSSQPMPVGSYQSQASMATNFPSSSSYYPPPSMYFPATSSLQDYGNASLGAGYAAPTSSSTSEYTPISTSQATYSVPVVSSTTYRTRPRSPGEESQSRSGRRESSPGRQK</t>
  </si>
  <si>
    <t>&gt;9150_g</t>
  </si>
  <si>
    <t>MEKIRRWLEAEEQGWQERKGKYGDESREYASLEGYGERLDRLLAKSGAPPRARYILTKIPMLVEVEGGTTYKRAWLGSDQNMPGFYHFPLPLLATNEQAELSRNPRSHSVGRVNKLCARPRKLQPFDEREGRRTIKNDASQMSGKRAGRPVHQHWGIGSIESGPSMATANHLDSPTTPGHDIREEEEAAESLGEEVEDGDFDKVYSATSLKSKKFLKQHSSAQGLPTDNPSTPPAGHPHARARTSANQENIAPRYTAYSSWRDRASTRYHSGKPSIPVSGSWSGLPGTPTPKPGPEGEDEEDMVKPGGGIRPVNKLSGATATNTSRKIPPPAPLNNATQTRSGQSEYFGNNKRQKLDNHGTQQSPIELVDTVSTSQIRTQRGASTSRSTQSQTQDNRSVKPTVVSEFQKVENAVKPSNRPRPRISSFNAQGLKNTVRPSSKASDRPTTGPQSFKRPGPAAVVLEDDDISWDEDSPLETGVPQSVSQNRSSYAKTTVQVVIHSPPRNCIPYAGTANLHPSRAQLNSKSSSSRNQSRSQKSGVRKQQLQDVSALEDDEISMPDNVLKLKTGPRKQRTTPLLYDADQSLDEISKEYFDSDYQTAQNLLDERKEIRKKSTVGTGRGVSETASNQQDKSSSEDESAGEKINIIPSKFVSASKIKKAKSTTTPGQQFYGLTFACSDTQKWLVPKQKGSWHILHDVRNRTLSCVSDREKIWEISTSSVIRIEYARESAILVIHKSREDLVMEATAKVYVQLNDVGKANELCSALKSSHSTIIVVLKPSDYLHKVLNNHAKSEVVSRKQQQQQQQPLIEATSDIALLEARSQTRAAAGKSEEQRPRSRQILEEPNQQRGLARGLKENALREATHGELSREFPQREISSHKFYGGTPTPNTPPLEIGSSHATRSSTRASGTTLKPPSSPTERTLRTSTRRDRTPRDRTPSPKRWTKENPKWEKMWKKDSIVYPPKGKKQATVDRQDIPRLDEGEFLNDNLIVFYLRYLEDHLNRERPRLAKRIYFQNTYFYEKLTNTKGRNINYEAVERWTAKVNLLEYDYIIVPINENTHWYVAIICNAPKLLPIESEDIQRSQSPTEVPTSSVKRLSLEDNHHEVMSEIEHPHKGRDDKEKSRIALKAKKRNGPEVNESVEAKEPSPALVVSDLVASDPRPSTPKGISRVSSQMKKANRRSGQGVRKYNPTEPRIITFDSLGLSHSPTCTNLRHYLIAEIRSKLKREIPDPGPLGMTAKNIPLQTNFCDCGLFLLFYIEMFLENPVDFINDILQHTQNVDIKFEASEMRNKIREILFGLQKEQVPKSQNLSQGRAKRTQVPQVDGNNDGVAMSNSASREPSKSTSSSPSPSTTAEAKAQVFSPAPLSTAPVASEGPPKPSKAPESTKEEAVVNRRILKLSPSTIKTDQVQNIPPAKANGISKSNSPGSLESGMAEVYDANRQECHERPGKVERFRQMIKNVFVAPQKSTLDEVPDSQPGSPPHNGPSNSQLIHHPEHTEDGDSSFYGVSSSHGIAGNNDQLHPRDSRGKTPNPLKRPFETPSAQLDEDEDQVSTVQLPDSNTHVEIDEDQRNYFNLSAGEDNSSSTLPNKSQYPHSRIDRASKENDDEMLLSNTSSNDLSFEVRLESPPSYPSSAKTSPSTKASNGAHTVSSPYSRGKEDIDNPGANPRKRRASSGLQDASRRPIPKLMRHHLDPMDRAMLGEKHASPLRAGKGKGKSDADDEVQFVRENQVKKQFGAEQEMPRSRTVFSGVKRFEENGSR</t>
  </si>
  <si>
    <t>&gt;12872_g</t>
  </si>
  <si>
    <t>LIIEIIIWNFLA</t>
  </si>
  <si>
    <t>&gt;3439_g</t>
  </si>
  <si>
    <t>MSQIDTAEKVDLGLKPSSIHETAPESRPNLRNADGALQMLEEGLVLGNISSVQNKHLLRRIDFYIMPLICIVYFLQYIDKSAIGYGSVTGLRTDANLTKNDYNWVASIFFFGQLVFEFPTIRLLQFFPLSKYVSVNVVIWGALLACLAACKSFSSLMACRFLLGCAEATIVPAWVVFTSQWYRKEDQAFRVGIWFSMCGFAQMFGGYVAYGIDVHVGQDPHAALRGWQIIFLFLGLLTVLVGIVFFFVLPDSPLTAKFLTHEEKALHAEHLRGNEQGIGSNTFKKEQVIEALTDINTWLYAFWVFAANIPNSIATSFGNILVTGMGYSATQSLLLVTPLGAYEVVILIGVTWIAMKTDQRLWCCIAAHIPSIIGAILMATTNKAPALVGYYLSGGIPIGWTTILGLTSTNVAGSTKKITVSCIGTIAYTVGNIISPQTFQAKDAPRYLPAKISIVIIYFLVTVDLYVIRWVAVRENRRRDERKAELGSDYVVGKNHEFLDLTDRQNLEFRYSL</t>
  </si>
  <si>
    <t>&gt;8580_g</t>
  </si>
  <si>
    <t>MATAQVPISIPIVGAAKAEHPLGPLTADEISASSALIKSVWPPQTSLQFKAITLLEPPKAELLPYLTAEHASQALPFISRKSFVVYYIRNTDKLHEAVVNLSDSRVESNLRLGPNVHSTADGAELVEVERIALTDPGVLAEIAKLELPEGTVVVSDPWIYGSDGVNDGLFSDEKRMFQCFLYLLDPTNPTEKDSCHYAMPIRISPVISAETMKVTRIDILPTGDDATIKPLSKYKVQPANEYIPELQTLRTDLKPLNVVQPEGASFQVSKYSEQGHVIAWQKWEMKIGFNHREGMVLYDVHYDGRPLFYRLSLSDMNIPYADPRHPYHKKAAFDLGDCGAGIMANNLQLGCDCLGSIYYLSSVLNDDNGKPLLMPNCVCIHEQDGGIGWKHTNYRTGRAAVTRSRELVLQSIITVSNYEYILAFQFNQAGELHYEVRATGILSTQPIDEGVTVPWGTVVHPGVLAAHHQHFFSLRIDPMLDGPLNRVVYDEAHAMPRSDFNPHGVGYTVNTTPITTSGGYDLNPDDNRLFKIQSSTERNPINGYPTSYKIMAPPFQKMLADEDSFHHKRAEFADHNIYVTSYRDGELYAAGKYTNQSRGGTGVRSFANRKDDVLDTDVVIWVQFGINHVPRIEDFPVMPCEILKVMLKPVNFFTRNPALDVPPSEQGFNKSKLLSEQHGQPGVEAVVGGKGECCAKGVSKL</t>
  </si>
  <si>
    <t>&gt;8397_g</t>
  </si>
  <si>
    <t>MHSYISFAGLLLSLLPTLIYADETTVISTSSNWGTWEGWGVSLAWWAAKFGTNTNLADLFFTTSNVNFNSASVPGLGLNMVRYNAGASSYNTYDGDTMVQSPEIISSRLITGFWQDWASTSPSSSSWVWSADSNQRNMLSLAKARGADRFELFSNSPMWWMCTNHNPSGAASGSSDNLQSWNYDSHAIYLANIAAYAKSNWGITFSSVEPFNEPISTWWVGGTGTQEGCHFALSTQASVIMYLRSELNSRGLTSTLVAASDENTYDLAVTTFNSFNSTVKSDVGRINVHGYQYGSGSRDGLYSLAKSNSKPIWNTEYGESDATGQQLASNLLLDFRWLHPLAWTYWQALDSSGWGLVNADVQGGTIGAISQKYFVLAQFTRHIREGMEILDGGSDYTVAAYSASEKKLVIVAVNWGSAQYLNFSLSSFSTPGVNGALVPRWSTQISSGDQYVSHSDTYLSSGKFWSYFANNEVMTFEISGVVL</t>
  </si>
  <si>
    <t>&gt;12876_g</t>
  </si>
  <si>
    <t>MNMNPLPDSVSGRPVNNFSVPFDPDVWNATLKPSSAASSSLRSGPDIRDAPSNQTAPAPFPQRNNLPSDLQSQPRSLSPRLLVGSRLTESKVHHRQTSIVHGIQHSRNGSYGSTSSSPLSPQIIAAAGADAFNMGESSYASTLSSMTSGTSFSSNATMVPDRSSTATDSTGYASTQKRVDRMHSSRGSRDHRHAHSHSRHHKEELKTVGEYALHVLLTSFIAQAEEKISQCITIPFDPEPHIEQICGPGVDPTFDQLISALGHIASQKPKPLIDSMMLWRKNKSDAANEARIQLQQSRSNVMPGQLSRRNTEPVHALSDDTVPGNPPSIAARQESVAQAERRSTASIYMLCRVLMEVIGQSTLSCITPEMEEKLEGIIFGQLKIADLDQLNNSPLKMANWFVFSQLLGVMSEINFESVADRFIADLEKSQRDLVGKGLANREPEGRMELVLGGMRYLRIKIYPEDAWDQSCDFMISLGRFFARSHGHRIKYAYCQALEVLLLPIAAKANTELNMPKWTEVLGTIGPRLASMYVKPRHWAVAFPLTATLLCVSPADTFSAQWLQLVLALQQRFKDRSTRPLCLQVISRLLWTYLYRTTDTLNATIKKLEEVMKLVLPPGRRTYLSTDPSIAEPLIQIIRIIGFKHQDYCLRTIVFPLINADLFASGKELKVEQLEPEKMVIGIRAFLAIMSDLEKGDQGRPPFPENYTPLPFFDRMPTSPLMSLPLPRSPPQPMPAVRTSEDRLSRPVLTNALSDVAREYYAKFCEILGKITIICDNTFGGQATLDEKFGSPTPKTPLADSFNFSRRDDHQSPSDQKQGFYELLHVAVQALPRCLSADMPLPPLVNLLCTGTAHVQFNIAESSAQSLKSIARQSHAQQVTMGFARFIFNFDDRYSTMSDGGLLGPGHIESTLKLYVELLEIWIEEFKQKTKEVAADVSEEGNAETRGAQLDMSSIWAHLDVAESHGLFFLCSQSRRVRAFAISVLRLITEFDTALGKDNCRLIHILEGDSMRVMDFKDENLSVAERSRLQRGLQKSNSQSALIELCSSEVSYDTTLWFKIFPNLIRISYERCPFAVTLGRELICERILQMHRSIVALSEGTRGPQYGSFDRFESGSGRMLSRSSSTPPEVLIEQWKLYLIVACTTLSDKGGQQQSSPQPAQHSRKASKASQSQEKITSARSLFKYIIPLLPVGPTSIRDAVVVALGSINVNIYRTLLEELQGAVVRCADDARARIHQRTVSSPRKNKRLDMLRTEVTHVYKLTSPFLKEPDVNQDDWILNNLVNYAKELKIFLMDGDVQADWEFQKLRRHYCGLMEELFEGINRTKDPSRWMTFEMRKSSFTLMEDWCGYSPNQNQIRQREESMRQSMINQQSLGERGTVTAAMEIEKRNLRTAALSAMAALCGGPVSITTESKSNLQFDIRRMLAWIDTIFSSGSDRMHVIGRKALKNLITHNKEFPYLLEHSISRCYVAEVSKVLGSYFEVVTQVLLEYPDYPIPFWRLLGIGLYTLGSEISEIRSKSARVLRALEERQSRSSKIQDYDISISDKTKAVYKLAQFEISKRLSKQHPEIAFYIFSEFTAYFKDLQPGAQRNMVAVILPWIQIIELQLDPNGGPTAQSYVLLTNLFEITIKSSSSLHNEVQALWQALATGPHAGNVQLVLDFIMSLCLDRREQNFVEYAKQIVVFLSSTPAGIKVVEFLLMQITPKSMIPNEKRESIPPPPDTARLPYLAELSEALPVGAKQAGFSLGQLSLILLVDLMVSPVQLVAESVPLLLQVVTVLWDHYIPLVQDQAREMLIHLIHELVISRMEDSETPPTKNSIEDFIESIRSHDSAVVWAYEDNNGKVDDQDNKVPAGMELLTAAVVRDFEVTYPGIQEQWAKLSLTWATSCPVRHLACRSFQIFRCILTSLDQPMLADMLARLSNTIADSDSDVQTFSMEILTTLKTLICKLGPADLVTFPQLFWTTCACLDTINEREFLEALGMLEELLEKLDLTDENVRLLLAEGRPPRWEGLFEGLQPLVHKGLRSSVCCDLTLKILDRLVQLPNDDLIGDDSRLMFAVLANFPGFLNAMDQPSIDDESIKTAGILAEVAEMQGYSTISRALTGFAASRYRTSKDFLAQLVSAIREAFFPQRDSNCLIFLMGFLTNSIPWFKVKTMRILCAIIPDVNMRKPEIASHGPDLISPLLRLLQTEFCMQALEVLDNIMTMTATSMDKHHLRMSMTRSSSTAIRKEYERTQSLFGIPEDSGWSIPIPAKHAETTRANVHAAFYMCQSAESSDPETAPTPEVEFHVDDFQYGYFPASERADTMMSDEGRTDGNIGDLVMKLDSLDDFFEDSLQSPTSDGRSSRTITEAGFAAEGFESGAQLYDEQTLPILHQSLARTFSSVSFQNGFADLRPAPLSRDGLSNAMNPGAFSIPSTSNSGPNSRPNSRSGARPGMHSRSVTSPSAPASFQSSIKAYTSDEDFLEEVFSDGDDERNNNTSEGGSFFLENMIKPLAQGTRSGMRRLTGGRSRDNDRMRDGLRAERRGLSQPPRSPRVPKVPQAYLKTVSPGGQDQV</t>
  </si>
  <si>
    <t>&gt;5214_g</t>
  </si>
  <si>
    <t>MLRERAAQQLSSDNDYKINQTLNRNGRFTAEQQIAWLRNSKHWVGLDATKWKGRRVIGAGGNGTVGLWDYTGEDDKMPPSMVIKQADSSAAYGLQWESKLLRHASKTNSAHILKLYKACYLEGGTGAHHKFDPLPFNARSGTYNSRKEIARMYMEYCPGGDLEDYVGRRRGRPIPEEHLWRIFGCLARAFFVLEHGVEHPKRGLDNWRPICHFDMKPSNVLIGNLFEDEWHTRLNAIKLADFGLGVFENPSMPGWIEGTQWRATSGWMSPEQKFPQHRNRYIGTPADIWALGAVMHYLTTFNQAVQGPRGKTYSKFRHLCPSGREVDVISTGHILDRSRCRYSKSLVDAILYCLAYDPAERPIAAWLVRETERVIDIYDDMNEYCWQIEDHDAKNIPPAGEPIRNYDIRNLRPSIIPNAPVSDWQPLNLPLTPDVQDYDLLFKPHAPRPQIPRELQDTIQTQRHAQQARPALQPPRKQILKANFAAHEPHLISLPGLQGQRKIPQKDYRGPASIQPPHRQVQFDPNIYVQNLSQNLPPKQVVPGLQQGHLQVHPHHLPAFPPRATRGQLPSTYGLESPRPGQRSQTIPLSMAPSPTYQPDRLGRPQEFRKQLDISPDAPLEERTLELPQKPGVIRRMGYFIRSKTPSFMGWQKSSSQQPTQQRRQVQEKELQQVDEHRLQRELIQKYLTQQQPSQPPLGGNIKDLLSAKTPPYQDVQQMSHHPYNLRSLPTQQQQQQQNYSRKRPPTQPPRPNPSTATREMYLQNHPQPLLPNPNPPGVAPRQHTQNYWEQRRRLVQQGGRDDVMMNEYKYNKNRHTDYGYEEGYEEDETPKPPRKRPRI</t>
  </si>
  <si>
    <t>&gt;6120_g</t>
  </si>
  <si>
    <t>MLDGLFMLLSLSVVMALASFLAGALPLSMGLSTSQLRLISTIGMGVLVGTSLIVIIPEGIEAVYTAGEPAHLHTRRGLQLLERRQDVQWVGTGVHTLLRRREASPIRIRQTGVSPDHPSGPIVITTTSHTSKETPPAVSKPGANPPGSPAPHEGEEEHHDPPTFYIGLSLISGFILMFLIDKLPRHASQHITPSGPTRHISLDNLSRGLHSSTSLSIPEEDLEASESFLQSLAPTAKQSRSLATTTGLVIHAAADGIAMGASASGSNVKLGFIIFGAIMIHKAPAAFGLTSVLLKQGLSKRAARGHLVVFSLAAPLGAVSTWLLISILGGDHMEGERGQWWTGILLLFSAGTFLYVAMHAMQEDNTHEHLHSNSNGYADGGGYLRSKPKPQMKDTFAAVGGMLIPLLTQIGHHH</t>
  </si>
  <si>
    <t>&gt;9750_g</t>
  </si>
  <si>
    <t>MVKKRVRDPEVLADAPPAQAAGEDSGSDEASQDVDMVNVEFEWFNFKPDIDFHGLKSLLRQLIDVDAQLFDLSALADLILSQPTVGSTVKVDGEETDAYAFLTILNLHEHQEKKAIKDLTSYLIQKSASSQSLAPIKSLLSSPSSQVGLVLAERLINVPSEISPPMYTMLIDEIEAAVEDKEPYEFTHYLILSKTYQEIASSLDQEDTPRTKKSKANKGNREILYFHPEDEVLQRHALAFGSYEYTKDEGEGMADSKRAFSEMGIKPQGSMILIEASKFEGAVKAIGEYITPPQ</t>
  </si>
  <si>
    <t>&gt;4071_g</t>
  </si>
  <si>
    <t>MAKECPRIDPTNPRTNSQGGIYVQLVLSLALGVSAFFGFCLLRPKWKSLYAARKRQSNAATTLPELPDTLLGWMPVLYKVTEEQVLASAGLDAYVFLAFFKMSIKLFGIMFVIACVILAPINMHFDWLPTPNNSTDPHVRPSAYYPSFDDDIWRTEVVLGGKTGSKDLPDRSYLWAYLIFTYFFTGLALYFLTLETKRIIKTRQDYLGSQFTITDRTIKLSGIPLELRSEDKIKNFLEKLEIGKVESVTLCREWKVLDGMVEKRASLLRKLEEAWTIHLGRSKTKQILPSVPSHPNARNGNGNEREGLEEDDQLLGSSHITPYEQPRPTTRLWYGFLKLQNKKIDAIDYYEEQLRKLDQKILMARKRVYKATPLAFVTMDSIPACQMAVQALLDPSPMQLLAKIAPAPTDIVWQNTYLPRSSRMIRSWAITIFILILTIFWFIPVAALAGLLDLCTIRQVWPQLANLLESHAIIKDLVQTGLPTLVVSLLNIAVPFLYDYLANMQGMISQGDVELSVISKNFFFTFFNVFLVFTAFGTASKFWPVLQESFKDTTKIAYQLAGSVQELAVFYLNFILLQGVGLLPFRLLEFGSVSLYPINLIGAKTPRDYAELLQPPVFKYGFYLPSAILIYVLCIVYSILPAGYMVLGFGLIYFVLGYYTYKYQLLYAMDHPQHATGGAWPMICYRIMTGLIVFQLVMAGIIALKNAFTQGALVVPLIPFTIWYSFYYGRTYEPLMKFIALRSIRRGSNDDVNDVVGGLGVHQPHGRSRRESITLDEDREQGLRFVNPSLNMPLEKVWINDRSLDRSTDSDTNGDATSSGVERRERSAASSLSLGDTHIWREVVGDNNILLSRGVAGSAFTPTPGPKAPITIASVFESGTKHIMTLGEAACHTLEKCLDNHSLEPCTSSSGQHAHHFESISLQDFTSSEKIYPTNIVDKGEEAERGRSPERNSRHYNPLARAESRHGRGDGGTIDVDVRPIKRRSASRSSTTFDDPSEPAAILEDSLLEPYPDLTVCSSFSEVLNSPSSANTTISSAAATGRPSRALTMQSVPEETWSPMPVGKGVKEICEIPSNTVGMTPKLASSSLSAVKVDEVNCQLRSTFVATNLATEIIQHIMYNLSPPDFNSARHTCRSWYISSLNHTLLETMLRRSGFSASVRPSGIFRPHPESVSDEWLMSKRLSRECALGPDWAGNGTLRRLDAISEFAKSSFVRISTIDFTEVAVNYPGPNSCGTIFTASSCGKFLMAANGCLVYVYQLNQSHETQHSHKSSDNGRATKPGALRPVATIICPRQALACSMDTSSHRYAIAVLLDGRMGLVSEISILNEAHPAACSSRNGKVSPPKRQTNGAPVLPGDLSKTSELQGTSFLDRISLNSSCANPERSRAPSDTPFVFLGIATAGATFAPVDQLAFGEGNLKLHSSAWRAEKEVSPEPKSYGVPIENGPRSLYYNLCSEDDSPRSVAICPQRRCVAFGCSSGIELHWVDALTGQDLNRWFPLTAPSDFLYFLPPRKSIDSAKKLRLISSAAKPNERSAIAQRPFGGRTRSSPFWENFRVGVNRITQADFGGSRGLLARLKGDNLRGSLTGPLDCSDHYRAIPLSDGYHILFTDPATGLLCLGSDAPVGGPTKLLRKIWFQGPPGQGSPVAYVGGSDLRWGVRVVAAFGVGAQQTIWLFSVPPDIFTANSQGNPNSSMSQWLGVRSNYRDGKNLDWVNWGEDDGLQEWLNHVLDPVPGVLPRSVWPVKIRGQKIGSCNGVVDLALDAGPNMTVWAFSRHGIGKVWKIDDGYYGLSRRRWVMRDGTVRESEGGGDAEVDEATPAMIDDLNATMASDTLTQDEMRLLSCRVVEPPTTASFDGSSSSGAPGTYHSPSFHDSGFDDAMMDEPQPDSFSGEKQDLLVETVMELTHGQLSYQRQSWSRHGQGVTDIIEGPTGIARIDVEIK</t>
  </si>
  <si>
    <t>&gt;1891_g</t>
  </si>
  <si>
    <t>MAPRDRSRGRDVHIYDFKDPSTVLGGLILENGITNTNFYSMVEIIILFSSDFELQDKGGSKIEKNDDPLRPGDYYITATGPFSANNGPWLVRTISHSTGTRVKSFCNAIRSRDSRCVISGKKVIRAHLDDWTGFEAARIFPLAYEGHWTQYGYSRWITIQPESGGPINSVQNGMLLNSIVHQLFDSYSLSINPDDNYKIVFFTLDGEGLAGKYLDQEFLNNPQRPIDQLLRWHFRQAVLANMRGAGEPRFEHDFPPGSDIVGDILCGPKPRERMEFELFSRLAAQVELYNGSSA</t>
  </si>
  <si>
    <t>&gt;5682_g</t>
  </si>
  <si>
    <t>MPSNLERKARRKRQTRLTFDPVDPPDASSSPAPAQMAPAKIRYKRPGKQSPSEDATDDSESDDVFSPRKSLTQKRNSKMPFKLLPTPVKSSQAQPSSKTSKNDTDGREDKLSTMPPKNNNNPIELSSDDSEEEEIPAQPKNKQKKAHFGFIQVDQVETRVTRASVKDKKNKQLPPIDLSVDIGDDEDEDEDEDEDPIISSPRRSQRPIFKENVTIESDEDIRSSPPRRHRQVSKVEDEEEEPIVSPLKRRRLTTKSDEDSDSDISPSKRLRNTVGHNTSDDTNLSSSRTSTHKTMSPKLKTPQRHTRQQVIKHHRTEKEKNLELLRRRRLGEKIEQLTESGSESEEEDSDEFQELSEFEDEEDEENVLEVQKPSNGGSDSGSDFVVEDEGDGPLGIPDHRALIPLQFTQAAHKPLKEHFRDAVEWMVHNKINPGFDRDDEIYTNAFKKLHDECYGMAKSKFSSTQWTKEFTSALEARPYFFTDHLHDGEGISLDGLPKCDACNHRNHQPCCAIYFEGKPYDPKSLEELEQDSDDDDDDDKDSDDSSMASVNINGQYLPNQSKRWSAGPVCKANAEQAHALHHWKFALNELVVQVLEQDGELKPQKLVEREKMKRKKRTEYANRVVDNWGTTRRIKDLWSDFKNMTGTARGLQEVSGRRGGWK</t>
  </si>
  <si>
    <t>&gt;12883_g</t>
  </si>
  <si>
    <t>MADPTPPVGGEKASPIPSPEIKPDAKVAKPLKPPNPMWKYLGFGENFRPRVPSRNWLIFLTITGGFTAAVVYDKRETKRAQRRWCKLVEHIAHEPLDSRAMPRKLTVFLESPPTDGLRIAQDHFKEYVKPVLVASGLDWEFIQGRKEGDIRAELAEKIRQSRLPPDQRDEDPITEMRRNTGINEFDGPRGDIVLGRHTWKEYIRGLHEGWLGPLTEPPKPEVEEPAITTEDPKEPTTPVEPSIETLPGITIHETTVRDTDTPSPSQPPTEPPNPDKPKKPPQPSPYILPSSYPAAPTPPDLPPVLDPSTPIPFPHILGFLNTPLRLYRFLNRRVLADTIGRDVAAIILCNSRPYHTSSSPSPSSLDPDFPAPTAASEQELALAAEEKEWHKSVRVRVDGENERTWLDPIVLDERIASRMRRCELSPEDEERAARIVVTEEEIEGWIKGGLRSLGREALGYIRFGKAKESKKPVISEEEDVLE</t>
  </si>
  <si>
    <t>&gt;9441_g</t>
  </si>
  <si>
    <t>MASTSQLPTAMELSGSSSAQGVPSLEKRQAQFELGITLSLFFWPSLSLAVTNNWGGPSSSDKREWFAQATIDLLNENPDADGEWIETFLLQVMLDEFEVNVDDESGFEVAEQIMRLRKNCGKGEFKEVEEMKQRWDAKGGKVDVGKMFEKKERSEQDDETDGSEEEDEDEDMDIDMDEAPPLVRAREPVVPEVDEDGFTKVTKKKR</t>
  </si>
  <si>
    <t>&gt;10644_g</t>
  </si>
  <si>
    <t>MAAVRRGQKPLNLDLDLPNRLTTTESPHISALFLIYFDIKAGYTIGWKRSLPGIELEGVVEYKSLPSGLHTVKEDLIYFVHNDHAGLSAFINTPAAEESRNAKMIAVGIMVPLSYGRLGRGWIHADKLRELASELIIDTTKTQSLEDYWMEYGAEDATPIPDSDSLLGSPTSIQFKPIRVPSAKPKGHGRNRSASDGTALLPPGHTLSKYHPAWSLPRLLEVFGPLIFPIYRAALLRKRILVVAHAPVQETCNFVYDISVLSNIPLAVSDLLASTAPPQRLRPLFSIGVHDIPLLEEDLRASKAASTTPGSEQLEAQDETGSGWIACTTDSILAMKSTLYDVLITMPPPYSEDASEKVWPRVEYPQGTEIKATQRDLRRYKALRWGLSRHSLLPSSPTTRRRSPEHPEPSTPRVSSSNASMPRDDPMLDLPDTEHIVEPQSWAALAYSGFMWWASAGEQRLHYQEESDADAALLSGLSTSPVTTPLPPRPRSQSTISLGGLKSTVGEDMSAKTEMTIIAYFHRLTTQFLTELSDIVDTADSDDEREDDQAPLAHRDSTHDSNEEVGSAVFISTEDIERMGLDVWSSTDHLFVQEVAKEYFGRRAIVEGHTVDVCGVRIYTEDRPSPAKKIKSIHYSEERIEDSPPRKSATSSSAGVLAPRKPLLVVKNPKEIDKASENSLESVEEYYKVVWRRFTAKKHKTWDGDGVLSISGGYARLQDTESGRELGRCRYNGPLLPGSSLSMGGKDVEVDIAMSKAEYLSGRHFLAAPIKPVQDSKSNRNVGTKTAVSLPKGKLLLAGKKEDPEKDTEIPAKSFYGKTNAMKARFKNPLLSNTIMPQNKDGRPTPRHDPNAPHAVVMKRLTECPKGKQIVDVVLDPFIGQHFRPHQREGVKFMYECVMGMQDFNGQGVILADEMGLGKTLQTIALIWTLLKQNPIYGSEGVIKKALIVCPVTLINNWRKEFQKWLGNERIGVFVADGQKIKLTDFTRGKSYSVMIIGYEKLRSVQEDLKGGGIDIVIADEGHRLKTANNKSAQAIKALNTPMRVILSGTPIQNDLSEFFEMVDFVNPGLLGKYNTFKKQFEAPILKSRQPEASNKELEKGTAREEELSSLTKMFIIRRTADVIAKFLPPKTEYVLFCKPTKAQVQVYQHVLGSPLFGRVVGSSESAFQLITMLKKVCNSPSLLVRKDEAAPTNPNVAELLNVIPEELLRKSPTSSSSKFRVVDHMLKHLSSTTNEKIVLVSNWTATLDLLGQLLASLSLPFLRLDGSTPAAKRQDLVDIFNKTPASKNFAFLLSAKAGGTGLNLIGASRLILFDVDWNPATDLQAMGRIHRDGQKRPVKIYRLLMAGGMDEKIYQRQITKMGLADSVVDGKKNEASFSAEELRDLFRLDLNAGCQTHDLLGCGCEGNGTNVAPRAPLSPTLQAQDEGIDDSGDSNDDALFPSLHMIVSGTKANISTLEKKRAEERKTKKSKNKMQALMLYKHIDTTILRGKTTDVFDFELDEVQEMRKVLDDEVLVKVLQEQSKVDYGQYFPFFVLTVVGIVTVPMTFAVLKPSTDPGALAPRIKSDFRPEHVDLIDIQRKKQKRRERRLKRALVVIVGWAIMAFMAYLIAVTSASEKEIKSHFKRMSLKFHPDKAKADPSKNETLESLNDRFVELTKAYKALTDEEIRNNFIQYGHPDGKQSYSIGIALPKFIIDQGNEPYVVLVYTALLCVLLPYLVGKWWYGTQRMSKENILIESANNLFREYDEEITEGGIINAVSTGLEFQPMLKGEKAESGLGKLEARILAEGDVTPLAAGLSVKDRYNLEDLDGGVRRKALALLWAYLGRVELDDVALNQAKFEAAPIAHALNNSFTAIALAFGATKPILASYATAQNLMQAVPPGASPLLQLPHITPVIAKSIDGDSKAHLTLQQYMELPETYRQRISVGKGLLTKPQYETAMKVARQLPRLQVEKAYFKVTGEKFITPGSLVSLVVKGRFIPPGSTNVPKVNDLDLEDIDAEEDDIDAILGRPKKAGKDGKPTDDTLILPPLAFAPYYARDYSPRWHVFLTDSKQGKIAVPPFTFTTFDKPIFDENDKPTFNMQTLKAQFQAPPGAGHYTFAMHLICDSYVGFDTKMEVTLIVEEASKVDEIDDDDISEPEEDSIAGQMSALKNGGTLPKKRTRKVDESGSDSSETEDEGGDDTSETNTDTEEEN</t>
  </si>
  <si>
    <t>&gt;5162_g</t>
  </si>
  <si>
    <t>MRIRLPFAGAFLFLLAVAAYAGLSSLQVDAVVNDKVLHCLTFFLLTTCFYWILDTSRRRALNFSLLICTGILGVGSEFLQGFLPNGRVFDFYDIVANVAGSAGALALSSLYHMRMLERKRLAKHYQIVPGDDETDLELGEGVGAQESGTVSATAVVAPTLDQEVDNWDENLEDNWDDDHALGADNATESEGLKTPSASSAGDGEEHKEHKKRAD</t>
  </si>
  <si>
    <t>&gt;2937_g</t>
  </si>
  <si>
    <t>MLGLFTNELDRIAPKFEIHGSQIQILRTPAEFYETLKAKILSAERRVFLSTLYIGKEEHELISTLQQALRAKPKLKLSILIDALRGTRESPEASCASLLAPLVSEFGAERVEIRMYHTPNLTGLRKKYIPKRINEGWGLQHMKLYGMDDEIIISGANLSNDYFTNRQDRYHLFSSKEVAEYFAKIHNAVSNLSFLVIPDTKIPAGYTLSWPESNLAPSPLASPNRFIKESSVVLNTLIQVRSSLRTSPDPKANTTIYPLSQLTPLLFPDTSTELPCITTLLRLLNSPALSSSWTFTAGYFNPAPSLTKLLLSTTSTNNTVITASPYANGFFGSKGVSGLLPSAYTLLSRRFLQSVEKQSRQNDIALKEWRRGTVGAKDGWTYHAKGLWVSLNGEEEPSISVVGSSNYTKRSYSLDLEVGALIVTSDEGLKRRLKEERDGLGEYADRVGIDDFTKMERRVGIKVRVAMWIVGLVGGAL</t>
  </si>
  <si>
    <t>&gt;4563_g</t>
  </si>
  <si>
    <t>MPGKTPRKNGSGNKPVGNGVNGTRDVEMKDDAPPKKGGKGKKAKETEEEMTVVVPPSKGTKLSAPPPKDTDSDVAMDAAEEAQEEDAEAAKIDPVAQAVSDIKSNFPLLERAVTLFDARFSLRALRSISSIRKRLTADILAQVITETFPSGSEDGESLLVVLGREDAYATYSSEMEIDGDVKAPSPQKNGQAQKKELKEPIPEIQIFLGILIQIWQLDSNINDRGASFSKVLSERIHKLNRRTLDSLSARVYFYWSLFCEQLAPLPPSPLSPVVSIRPHLLSALRTAVLRKDIDTQSTVIVLLLRNYLSTSHITQADLLIAHTKFPETAANNQVARYLYYLGRIRAIQLNYSDAHEYLTAATRKAPSSPSAQGFFLTATKLLLVVELLMGDIPERATFRIPSTERALQPYLHLVQAVRVGLLAEFEGAIKQHGETFRRDGTYTLILRLRQNVIKTGIRMMSLSYARISLRDICIRLKLESEESAEYIVAKAIRDGVIEASLDRERGFMKSKEVGDVYATSEPGEAFHARIRACLSLHDESVKAMRFPMNQHRLELKNAQEAREREREMAKEIQDGDLDEDDLGGEFEGM</t>
  </si>
  <si>
    <t>&gt;9037_g</t>
  </si>
  <si>
    <t>MFSSRLLALGALVSTALGQQVEWGQCGGIGWTGATTCVAGLVCVVNNPYYSQCLPGPETTSSITSHVSTSASATSTTLKTSTTSIASTSHTSTSSTAQPTSTGWQYFITFGDSYSQTGFDITLAKASASDPLGNPTFPGWTTTNGYNWIDFLIATYNQTLVLSYNFAYGGATTDSALVAPYESTVLSFVNQTQEFSANLIPAPTYAPWTASNTLFGVWMGVNDVGNGWYVSNWTSLAVEIIARYMSQVQIMYNAGARDFLFLTVPPIQYTPLVLAEDSASQTSVGQAVVYYNSLLTAAVANFKSANTGVTTYVYDTTTPFMEAINDPTAYGAPDATCFNGDGVSCLWFNNYHPGQAIHKLIAQGISSLTGI</t>
  </si>
  <si>
    <t>&gt;4445_g</t>
  </si>
  <si>
    <t>MIGFRTLVTLLKSGYEVRAAVRNRTGFDKIATLKPIAPYASGVESFIVPDITIAGAYDEAVKGVKYIVHIASPLVTNVPEGVDYSYRYMIQPAIRGTVGILESASKVAGIQRVVITASILSITSLKVPAKGSPINKSTRATETEGPFQSAILAYRASKALAFQATEKFMSNKKPLQLNQQFFPSSSSVGTTP</t>
  </si>
  <si>
    <t>&gt;6941_g</t>
  </si>
  <si>
    <t>MAQQKITRYFHPKQPRVPAPKITFLDLPYELRRRIYLEAGLVSELVIYLNLDCSEGFPCPQRGDPIDPDDWPLEPVQRPADEDEIPPKSKSLSYFLDGPMPRPEIQLSRYCPCDDERDMRGERRHACTCDPFPWQLLYTSQTIADEVFSIFYAENHFAVSRLCHAGFSPLRLLPPKAIACMTSLWICLNFDFEKHDWNIPYCPKSCNCLLVGGFDGRKSVRQETSRLPRRFGILSEWQRLWQFLSKEIQPDHLRLTVTCDVADLKAARQYVEPLLLLPKLRDCAIRLAENPSTTWCTPIQQVARQTAEMLCGQSATHDGFRYMDLPKEIQLQILEYTDLVSPLDLAWLANGNKKYLRSPFNPFYQNQLWIPDIANPNPPGQLVCCGECSVLSGACSCWSRFAAFSTTCRCWRMPRSLFLVCHQITQNAEKIFYSKNHFVIDALSNNRQLSIYNFLARIPRVRQYLRFVTWRVRTLKVGQHFDPVRGSELYNSWLGAIDFITRDVIISQFSLTIDLDDGLAQASALRWLLTHRDQMWRMGLVCAQSLAHFRFKCVFFHFKLPSVLVEADPVEDRGVLLEKMVMGEDYDSTAMGKYERRHLWNGYECEPTCKCWE</t>
  </si>
  <si>
    <t>&gt;4456_g</t>
  </si>
  <si>
    <t>MAAECANPQFLAIAREWHETARERNSKGVTTYKRAFESLRDCPLVLEHPSQCIALQGWGAGLCGRLTKEYQKYCDEQGIPMPSMPHKRKKGKATAEGEAGNLGEGGDGPEPAPKKKKKTKSYVPTLRSGAYAIVLALSTLSEDHAGLPKADIIRIAQPHCDSNFSVPSDPTKFYTAWNSMKTLTEKDLVSEKGRPTKRYALTDEGWEVAKRIQKTHDPGLGRMDNFVSSRLQAPAGDDDDFYGLPSVEDGNGPSRGPSERPGTRPSEHEEDVVPQGQHISDESSLPSFTPITLEPGSFTVQLILDSREIRAKEDRDYMARELSHRRGVKPIVRALDLGDALWVAKMYDPNLLSRRGAEGDEILLDYIVERKRLDDLVSSIKDGRFHEQKFRLKRSGIKNVVYLIEHINVNDTFDKYREAVESAIASTQVVNGYFIKKTLKMDETIAYLASMTKLLKERYENKPLHLIPTKVLTTGNYLPLLEYLGKNEPVTKYHITYKAFASISSKSEGLTLRDVYLKMLMCTRGVTGEKAIEIQKRWKTPIEFIEAYRKAEDGAGTEETKKKKIALVSNQMGNLVGRKKIQKAVSGKIAEVWGGVEI</t>
  </si>
  <si>
    <t>&gt;10812_g</t>
  </si>
  <si>
    <t>MVYIMEFFCDGGCRNNGYSSCYGAAAAVIKYRSGRIDSWTRYLDENDYPRPTNQRAEIAAIIIALEEAIHIYDCLDSCPRLKLTISTDSRYAIGCMTEWIHKWVDNGWMNVRGQEVANRDLIEEANSAAGQIRLITLLPSATFGAEVKLQLRTALLSDATVPEYEALSYVWGLPEDPENILINGSSLAVTRALAQALPYLRSEDEPRTLWIDAICVNQEDLEERGRQVEKMAALYSCARRVVVWLGPGTENSQLGLQTMEKLRSKISYDIERDVAHPPIQAGDPWTAEDSIIPYDEDSIKAIISLLQRQWFERLWIVQEIRLANSQAVIQAGHKSITWDAFISSCYYLRSKFQNFHGNGDLASEFQKSYLRIQPLGLGRPQVFEDLQRLSWDIRNAKCTDPRDRVYGLLGMVHKSSAIDLRPDYRKSVGEVYQDIVLHILERSKSLRLLARCELGDSSCTGIPSWAPNFAIPCSYQLALRDMDAAGVSVAHARYLGNGILGVNGVRVATVSRTYSLVDVADSEIAAIKVIQYLVNESLTTSERVHPGRDKESILSAACRTFNRNLFLDYWQPPKGTYPTFPQGRKSLNDILAWKEGVKFADMHPYTQRYLRYFRPLATGRSFFITHDGNVGLGPRSINIGDRIVVTLGADSAMVFRDAENCSFKVVGEAYLDGFTSSEALLGPLKDGWVRMSRFDEESMAYWGAYFNTITKAIQVADPRLGELPKGWKIREHEEDRVWNWFVKEGDKEFEKQSEFERWRSDPRLTAEHLIKNQVAIEEFRLV</t>
  </si>
  <si>
    <t>&gt;531_g</t>
  </si>
  <si>
    <t>MATSTQPPILLSHPLLNSIPDNLLSRFEPKYVEYYNKYSAGRLATHQVPIEAYRADPLKYTTQYGREIIDTGSLVITEQQCPVTPATPTNGVENDTTSEITIRIFQPDPKLFPAPPTGRPAYINFHGGGWVFGGLATDVDFCKRLCHELGVVCFDVDYRLAPEYKFPIPVDDCWEAFNWILQDKKEEFVLDLNKVAIGGCSAGGHISAVVAHMCRDASVPLAFQLLTVPVCDMHMFSPTGELLPNQPYQSYREFFHTQPLPFERMSYFHNNFLGCPRMKELDEGENVWRMSPIRAKRFDGLAPALVVTAEVDVLRDEGEVYAKKINEGGSKAEVIILHHHFEHTMASSTTPVIRTRKSTAELLGSLYIKDVKKIRFHKYSSTDYPLGAQPLESLFELRIRLYNADCVLRHPCQKLVPEGERCFQTYKNAVCSLIDFDFLTSGWDQSTIDNFYQSCLRYIQQFDILLDAKESCLKPAKSEEEIELQDNILWFARWLFNQRYPAGAPRPWKKERYRDWIDIAQRIRTERSEIDMKEKKHRRKLERPFLNSLKVVVNRIGLSHQNLLETLERYWGDDNKKPHASLEVLFKDGQLRDLRILLQNDLESIPLLINLPKKHPTFKELQNPVLESIAHYFPKEDLDIAPERVCTVATAIASADAETSEKCRARAVRELFNLVIYNDLLHTYEDGPRKSPRANRYTHIGSSLTIAPRREGPLPLRGPGSLAALEQIAAKTGKTQPCQERQEKVLPSPIPGSSTNHVDVE</t>
  </si>
  <si>
    <t>&gt;4542_g</t>
  </si>
  <si>
    <t>MSHLLHLTSSIFRQPPAPNPSTAILTTALITFAVITLSRFAFKGETIKIIKSPVATLLPGLTQAEKDALPYPPDSYPGARDVDSPYGTLRVYEWGPEEGRKVLIIHGVTTSCLAVGAVANGLVELGCRVMIFDLWGQGYSDSPADLPHDERLYSTQILLAISSSPLPWTGSHGFSLIGNSLGGCIAASFTSYFPNLVNALALIAPAGLIREPYLTKERRLLSLLRILPIGIVEAIVKWKLQRPLFPPKDLEQSEIAALTGAEEGANGKKSKYIPASLRYPDVKVLDAIQWQIRVHAGFTTSILSTGFHMSGTGQQETWRRLGLRRDRFLVIVGSHDPIVVAEELKEDVTEVLGVEKVEWRTIDGMHDIPCTAPGEIVDAIRTFWGIEKA</t>
  </si>
  <si>
    <t>&gt;1906_g</t>
  </si>
  <si>
    <t>MPPESETKADKASSAVQARQVIDVFHEISTLLNADLDRQTLSICISLIENGVNPEALASVVKELRRDNEETKRELEMQGGGGNGSQ</t>
  </si>
  <si>
    <t>&gt;4089_g</t>
  </si>
  <si>
    <t>MAQRFQVGWMRLIPFLGYHHVLMILIAIVIILLSLLLAGCSSSSPLMPGIFLLSLYYQKYSPTPSTAQVDFDAHNAIAVVAGDAVLAARVGYFGICINPDGGSWLCSNNATALANEISLTQDPLNLIWLASQFKDMIVFPYLIIIAIIFAFVCLLLLATFPGWHEEQDDHDSLREVKPFPSRPVSQIALAIIFIASIFILVSVLWQHTASVAASIIAQDFGNGSVRSGVGTTAMVLGWFSFALLIVVTIGLLVMILSIRVLSETFG</t>
  </si>
  <si>
    <t>&gt;8764_g</t>
  </si>
  <si>
    <t>MNSLDERGATSGPRRRKRIITHARKEQNRIAQQLYRQRKREGGVQKRKSCHSHDLPGMQHQLKPRQPDSALLGDSRRLTTNAVGIATSEERVQSDPHPQGSGDALQPDYYPPLNAMHGLVLSDEPDIDQVLPISMASNLSLPFTGSDMMIGAPSHCGKLCHVTNEAGPISALSTWDFFDAPTMTPTPLSMFNSSDSSDSTNTAILGGYTLQHLLLEEPVDKPPRPSDPMQPSGCFTQDLTSCTLADLESTQDRLAGVRSKQTLGVQDLISSVSKFMSRNLISTYFPPSLPDPYIQTLQCPQTATLLAYFHNAVCIGMDLEYLLQIHKSPFHNKNATMSDNPQALLAAARKPWIPANLQPTLPQILIPHHPYLDLLPFPGLRSKAIMLAAMGPGMFDPMELKKDIFREGLFCFAGGSGEAGKQPWDTRSWEAAPWFLKKWRLLFG</t>
  </si>
  <si>
    <t>&gt;2141_g</t>
  </si>
  <si>
    <t>MIHDDLFEKIPLPDIILGQHAVPTKAGTIGTRVLGFLDSLSVRVYGKGTHSSTPELDASIIPEYADFKVDIRFFNKDIQLTAVNAVKRNIEGECHAANSPKSPRIVTAASCPPIDNDGDATARFTEALHSFYGDKASEKVLLMDLDITADDFVLKGHPPGKKPIPYVYWNYGVTPRAEYDKAQKEGILRDLPFNHNPRFAPEIEPSL</t>
  </si>
  <si>
    <t>&gt;2333_g</t>
  </si>
  <si>
    <t>MMQTIEEIVAAAAGGNGKSIFGDANIAAKSVGVIPAASPGNTKATMPVIETTKVDAKLRRFKNQKFAASTAKFHQRYNDIKRAAVNPNAPDVIAEGLVSLAISKEQPGLALANAAPLEAATQVVKPRKKICKQFIRNDVCKFGNKCYFSHDIGQAGFQHPNPFSETRIPLAETVARGSAQFARLLPGTANNISNQSGSKKQDHALGKKTYPQNPKHTSCFSTTPSSISPKNGSSTESKSSTLSQDRTRILSVKGSAFEAPKPKPWNHGELLAWARANLKKTTSNCYLSPYFYNDDIDAIRKLYKSGALGGYERTTTKNSDLHFFKFLPYELREMIWEYVLCDERHVQRVSLEFSDNYEEVRFKSENFAPRLLHVNWETRRLALKQYEHTFGTTQNSPQTWYNYRADCLHIQTRSPEEFPIMVDFFLKSDISRLRNIRVAMRDYILKSDGFVRAVTQFPRLKFMTLIIADVMDDEYYVNRAPKYAERCAKELSLVWLKKYGKEKKPVPGSKKGKMCYVHPPPKICHEIVDGLTSKLYYKIDSFSKW</t>
  </si>
  <si>
    <t>&gt;10675_g</t>
  </si>
  <si>
    <t>MNSLRIARTALRVRPAAFKAALARRGYAEAVTDKIKLSLALPHQSIYKGQGVVQVNIPAESGEMGVLANHVPSIEQLKPGLVEVIEEAGGSKQFFLSGGFAIVQPNSELSINAVEGFPLEDFSIEAVRSQISEANKIISGSGSEQDIAEAKIELEVLESLQAALKSSTSLARLDVSAYGDHIITVMNYQWQTPASGRHSHSDSSLLSWSPLILQRNLQNQQNAVPAGTVRSRVAFLQSLANPTSAPTAPLADVPNSHRGSSRAGFGRRLNNRFGAPALQNTKPDEQPRVDTSHSFLGLATPRSNHREDHASASSPFRYGRSPGINGRLIPVGMCERAQFEDTLPWGVFRRDKSRGTWIRSSNPAVDMLHDIGTTRPAGETSFSSSSKIFLPHSTLVDSFGAWDLSKPRNVRRASTGSTFATTSTHQRHQSARNLFTAYGMEVPDELVSSREPSHEIENTHVGLGGHRYCHDCSWINNDNALNCWQCGHLLCKICEDLAPLPLRVPNKQCVEGPQRRQKTPTLTLHNTKKRETLEEPLTTEISRISSGRLPTPKARNAGMRGFSQEPASSTETSVRSSCISPKAVKMPSSKHPEPCSLKSPTQAMPVISSSQVTTGTRHASLVLIDKSPPYELPRTFLLNKPTNASILNSNEPGLELKYKNKKSSMSSYRGKCDSPGCRATHRGHEPFHYAVSCTGKKTKQCTVTEAGTRYDADANRINKKLHTLPRVQDSTTSPVVNKPLPVSIKSPPADGRSHHLTSSVGGLGIQRVVIQIDTPQKSEVPEYVECHGYPHTGHAHHSSPVTSGVVGECQHCLDDCQCPACQSTPHNVRCCLHRDHPNIVHLHHTPRGDNPEVLPITLLKTSSPSADAPSDECPQLSGYGTVTMPGLKHERPLSRKPVRRGPPLGSSSITLQRSKFPRSKAGEVVPLSGWSTSSSNNSSAKGTTKPKSEQNAQCLKFAKSPSIIQLKQSRSSSLKLANVPASSKSSISEAVAQIHKAVRVSEEIFRHEHGHQGRSSTGVLRSNPVHRDRRSTSQSVGSHTILRRGSFTIPLLLRAKDSFTNLSKSAQPIELSRSPHFSGLMPLKAKKDGGNFYEKGDEVLKIGENSQVRDFAGMGTPSYVQREGGTGIRLSALPGRQLSYTSDGAELSQEHSLMDDEILGQSGNGSEERGLETPMSTRMVMAYAGEHDCVWRMRYLDTQRERLRQQPATVSGECMGDLGIRGMTLVLKLEGREDLVADVVLWKGGGRKNGAGVGAGNGE</t>
  </si>
  <si>
    <t>&gt;10766_g</t>
  </si>
  <si>
    <t>MAPTTLEPQDRQRDASFNKAMHKDSAGAEGGFRAMMKKDKVAQKAAVDEYFKHWDNKAAKDETPEVREARKAEYATLTRQYYNLGTDLYEYGWGQSFHFCRFAYGEPFYQAIARHEHYLAAKIGIKDGDRVLDVGCGVGGPAREIAKFTGAHITGLNNNDYQIDRATRYAEKEGLSHQLTYVKGDFMQMDFPENSFDAVYAIEATVHAPSLEGIYSQIYRVLKPGGVFGVYEWLMTDNYDNDNPHHREVRLGIEQGDGIANMVTISEGLAAIKAAGFELELHEDLARRPDATPWYYPLAGDFKHMGTIWDFPTIARMTWWGQFVAHRFIGVLEKIGFAPGGTQKTADSMGLAAKCLVAGGKEDLFTPMYLMVARKPKA</t>
  </si>
  <si>
    <t>&gt;6043_g</t>
  </si>
  <si>
    <t>MDGTQESSPMRVSHIPPPTRFSSQALGETSQSNINSKPSQQFPSKLLPPTTISLKRALSAPVNEPATKQRKTLAEKAGEFVGPAMHGPPAGPRKLGSSLLGMAQSSSAPVTRMPSSHAPPASTWSNASTRTTSSSSRVLSNGSFPGSSRTTSNGSYASSVSSSSRPPSMYSGRPKTSSHSKSTMSRPGVGMSRGRPATSIGYRSEEESRAHQGKGDSMHPFSSTLPYISSSRADWQLQVAKNRGAPSSSSMNSFQSQPFSSYGPSVSSSQGEWQLQLSRNRGCLPSTNSSQSQPSFARTRDISISTALGQLSLDSEVDQSPLSGRVSSTASGCEDTSADSDAKVLVLSSKPSKVAARTPCRIPRRVNMAPPATPRTTPRGSPQKSVRKSLKKSPSKAEYLNKSTNMTSFVAFDMDGRLEKFENGFASMEVIIKDANLGQDGLMEAIAAHKARIADLEANRSQLSSSNETLQNNLDSMRQRADSFQQQLLNITRDFNEQSRISQIEVDDIRRDHLNETDQLRREHRDEIHDLERKSEDKLRDAIRELQRKHEDILRELERSSNANIEEERSRRQREVQDLEGKIAKDNQSLDLELQKKEHEIQNMKGTLEDLRGDLDRERTLKEALQKTSIESSITIQTLEATNSSLSARMCFLESGSKAQSDSFAEMEARLQEAQKSAELWKQKLIAEESWRRKLFNEVQELKGNIRVMCRVRPVFDTNTEGAPAQFTYPDVDNESKELVVLGREEKSSLGTITRKNHVFTFDHVFRPGCQNEEVFGEISPLIQSVPDGYNVTIFCYGQTGSGKTHTMSSTDGMIPRATHQIYETVTSLKEKGWTYDIEGCFVEVYNEDIHDLLGSPGEKKKHEIRHDDLKKQTTVTNVKTVPLDSPDTVEAMLKMADTNRSVAATKSNERSSRSHSVFMLKLIGRNSVTCESCEATLNLVDLAGSERLKSSGAEGDRMKETQNINKSLSCLGDVIAALGQGKQGGHIPYRNSKLTHLLQYSLGGNSKTLMFVMASPLEAHLTETLTSLKFATKVHNTHIGTAKKSTRVRGSEA</t>
  </si>
  <si>
    <t>&gt;5568_g</t>
  </si>
  <si>
    <t>MAGADLGISSLQNVAYALCKRCHDNEATQRIRSEQVCEKCFTKYVTTKAVKRMETYRTRGSMAKTPKKLLLALSFGPSSASLLRILDQHLQGQYDRMKRTAYELIVVHVDLHVDEADRNDSNALLEKYKARFPRPTYSITGLEEALLLDTIDWTVIGIPRPTEVDIKIPSTERMQKVIGSMSSATSKADIVNTLLTRLLVDVAKKNGCESILFGDSTTRLAEKTLTETAKGRGFSLPWQVSDGMSPYAVGFNYPCRDILRKELVTFSSLITPPLTDLIISQASTSQISASTKSTTIDDLMAQYFESVEENYPSIVANVVRTSSKLQPISGDNTTACSLCGLSVAEGTDGIFGWGGDQNSHSQLDNNGSLLCYGCSRSING</t>
  </si>
  <si>
    <t>&gt;960_g</t>
  </si>
  <si>
    <t>MGTISLVSVFLRLYYRHKITLEVGLDDWAILVAAILTASTILYILCLTAVKISILLFYLRIFVRKGFRIAVKIVIAFVLAWGVTFSLVGIFQCRPINGLWDKTVPAKCVNVKGLVYSVAGIDIIQDLIILILPISELNTLQMTLKKKLHTIGLFSIGAFACITSMVRLKFIVAFGNFTDPTWDDVKPALWSLIEINMAIICACIPAVRGFFAHYISALRFNTSTKANRDSEQVTASSARQCFAQDHESDHELSIYKRNSRAGTSSPSERRISRVSQISTSNNSQDALEVC</t>
  </si>
  <si>
    <t>&gt;8241_g</t>
  </si>
  <si>
    <t>MSKVASKNADWADDDELDDTLDVLPPQTTTTNKDGTKTIVSWRLNDEGKKVKTTRRIRFTTHKEVVNPRVADRKSWTKFGLSSKDPKGPAADTTSVGENIIFRPSTNWKKDSKEEKTDVGNLKDKLKDKKVKCRICNGEHFTARCPFKDTMAPVGEETADVAAGIADAAEGPGGLGNSKSSYVPPHMRNGGTASSAGDRMGGGKYERDDLATLRVTNVSEMAEEQELRDMFERFGRVTRVFLAKDRETGLAKGFAFISFQERTDAAKACEKMDGYGFKHLILRVEFAKKAT</t>
  </si>
  <si>
    <t>&gt;10586_g</t>
  </si>
  <si>
    <t>MSHLPSQPAQSPNTITITREPCFEGPVDEVEIDVNGTLEMAGKERLTGLIMEGAITVPYLEAMEIPAGPPQEKGKLLLEKLKKKKGCLSTVA</t>
  </si>
  <si>
    <t>&gt;7090_g</t>
  </si>
  <si>
    <t>MSYQDQNGGYPPPRDQPRSQYPPPPGEEDERAGGHHQRAQSNSSVTLPSISPYDPQYSQPPNGYPPDPRAYQQDPYRPGPPPGPYRDERAYQQDYGRGVPQQQQQQQQQQHMNFSQSAPRQRTAIACRYCRRRKIRCSGFDQNPEGRCSNCQRFQQECIFTPVSSQAQAFVPAHAVYPHMRGMGATGADGRPRPMYPPPGTQFYGAHGQPLGSVPPPNQASPYEYPAPSPTGSYNSYTDDRGSQPPGDNSRKRPQQEPHPSILPPPIPNGPPYARSDSTGRRQAAEDDLRLPPVTPIVSTANYSPGSSNSSHSNLQPPVPSGLPSMSRTPPPRSSPAEGRPDPMSLGNIMDRRPDSEIDTNMLGRLNRRG</t>
  </si>
  <si>
    <t>&gt;12909_g</t>
  </si>
  <si>
    <t>MSHLLTTFATEANPFNSVVIPLALDDKTIMDTLLCLASSHVLKLQNNLPDLKLKEERERLHNRAIQSQTQRIKDLVASSIPEPTLSPQHLHKDTINTLFATSILLCLIEICEGTGDNAWRTHLNMARQVITLATPSTISPDQTPQNISGPKCLPNEIHPFLLEFFLYHDSLATVTVPSTTTLEPYFRSLSKLSEPNASLVGLHDGLLEFITRISTLHSQTHASPKSSKIDGKVICAASKIWQDLSNWKPNPTFSPKPLQRHQPFQEIRSQDPICGLEDAIGTAAIRKEDRDDVKEMFRRLGEWSKLGNIGLTWKVVERIWEREDEGAEGSWDWVGMLEHDGISFLVS</t>
  </si>
  <si>
    <t>&gt;10549_g</t>
  </si>
  <si>
    <t>MAADFFLSRPKVLYEFSLLTEEMGALNYTPFDELVKQGVINASDYLC</t>
  </si>
  <si>
    <t>&gt;8639_g</t>
  </si>
  <si>
    <t>MSHSQSPMMDPRQDNNGYQLPQMSAPPLMNPPPQIFGSYGHEGMPNLSLPDLSQPLFADVTMIDESIEAKRRRIARACDMCRKKKIKCDGKMPACTHCINYKTDCVFTQVEKKRNPPKGAKYIEGLENRLGRMESLLRLSGLLTEDDNGRTDLGTLEKRLADQRDSQRAASQTLGSIPTSPSSKGTPNDAATSTPKSNVASPEPQPSSYRYSEKRKSDISEKSEAEVEQLSDMMCSLVTNNCGETRYIGSSSGFSIFSPKGIQWVNEKTGDSSFQEMISSASVDENKWMYWKPEVFGDLFQRRIFQQLPPKAECVSLLKDFFENFNCMFPLFHHPTFMHLVDRQYSRDPYEGSGWWASLNVALAIAHRLRVMSNLVPKEEDDKAWGYLKNAIAVFTELTMRNTDLLSVQALLGMALFLQGTPNPQPSFFLVAAAIRSSHSIGLHKRGSGFNLNPVEIEQRKRVFWIAYMLDKDICLRSGRPPAQDDDDMNVDLPSADPEDNMGNIPLADGKGKVNLFRLMCEFATIESKVYRQLYSTKAAKQSDGELLNTIGELDHLLEEWKDSIPVDFRPEHEIKASHTPLILHVVFLHFAYYNCLTTIHRMSVHHGYWTSRLSNYAIQGLNARPLNPRVFSSAALCVSAARASIHLIKYVPQGDFSCVWLILYFPVSALVTLFGNILQNPQDPRARSDVRLMSVVVSFLSMLGVEEENGGVRRMLGVCSEFERIAKVVLDKAEKETSSRRKRKNNDDQAQVPKTQMSHSAPPQTPLTTNMQTPAMAGVFSPGGMPQQNSYGQGSSPMNGGSPASNSNWQGDVGNGNGSNGGYVTPKQGMTPFAEIQAYSTQMNDLNSPLNMNTFQQPFVPQDLWQMPMTLEWDWADMTGGQYPSFENGVMGDPTLHNHDPGNLQQL</t>
  </si>
  <si>
    <t>&gt;12912_g</t>
  </si>
  <si>
    <t>MSYNSSQVSADLIWEVARNQNAYLVHRKQSGGIRFSRDPLNLANVNSRKYAGFVNDKAVGVIPAAGDKGGVTLLTKKSKHTQKPGSSIYKTTFGGNKTTRKTYKGIANTIAKSGYRADLRSEAVSRASAIRLSQRPVKEEPEGPQPPLTPLKWVSKLLSLEQVAGSDRRPLSLLLKTSPLISELALYDVVNTPGVAADLSHISSPARISGHLPKDQGAKLAFKDADIIVIPAGIPRKPGMTRDDLFNINAGIVKGLIEIIAEVAPKAYILIISNPVNSTVPIAAEVLKAWGVFDPKRLFGVTTLDVVRAETFVAEIIGEKNPQSLTIPVIGGHSGETIVPLFSQAKPSVSIPADKLPGLIKRVQFGGDEVVKAKDGAGSATLSMAYAGFRFADKVMKGLSGEKGIIEPTFVYLPGVPGGDVIAKETGCDFFSVPVELGESGAEKAFNPLTDIDDNEKTLLKACVEGLKGNIAKGISFAHHKEQK</t>
  </si>
  <si>
    <t>&gt;9637_g</t>
  </si>
  <si>
    <t>MRFSLATLTVASLLVSNTPAFALPQPATDVQDLQTRQEAEELETRDSGLFADYSKLWRRKGGGGGGGKGGGSSSSGSSSSSSGSSSSSSSGKGGSSSSSSGYVASSSPKGSGSSSGSGGGGGGGGRSSAGYDSSISYGDSIYVSSGGNRAGDSWWQAVVGGGAAGAYAGHNSEGCRSCNSRSSTNSHHSSSSKGSSSSNTGGSTKTGSGVTPNYGGGRYYGGGATTPYTSGARSPLGIAPLFLGVGLLSIYPGIWLYGAYSYPYYHPYTFHNRTANSTNSTTTKRDGYDVIMIRQSDEGVNQTKPVTCLCALYSECGCDDDNSTTFLDSVIGDGSYAGLNQSLITVSDVNGTSTILLNGTLPNGTTASGGTEDAFSGTARAMVEASGYWVMIALVGATVYFA</t>
  </si>
  <si>
    <t>&gt;2747_g</t>
  </si>
  <si>
    <t>MLTAHRSPRACLSCCLRLLSLFDNSVTTAVASNRLRYGTRAHFQARTIRSCRPYSRQFSTIPRRLGDPLKEGPEDVGEDTESIVRQARQTFGETLPKDYLSTEEYILYERLYGPPLRETKPEDLEYLPREEEEEILPDKVRRNVLMRENERGELEEIEYDSKLSFSVVEEESTVAIEPNEVYQELNEELPEAEVILGDGVENALEDPLVGQEGIFQFQGKNKRERDALARLQRDMEVALAQPVEEEVGKEVEIEEEFEEEEAENIEAEEEDEEEDFDPWISSESARTHPHTLTGRYGTEPSTYSFPKEQFTAPIAELLNRTNMKHLSEAAEKAFGGKGLPFSTSIPASKKVLPQKHIGLDAMQHRMSELEADAYLVGVMPGTYAAVMSTLVEVRKRLGSDWLRNLMFREGGQGTRVLDAGAGGGGIIAWREILQAEWDALKEDGIVTGEEAPSGKNSVLTGSNTLRHRVSRFIDNTTFLPRLPDYIHSSSSRDNLDGSEPQERKVYDVIIAPHMLFPLKEDFRRKNVVKNLWSLLDPNGGVLILIEKGLPRGFEAIAGARSLLLDSYISSPGDNFVENHIQLPASEEGRFREKEEGMIIAPCTNHTNCPMYPIPGLSSGRKDFCHFSQRFLRPDFLQRVLGASARNHEDVKFSYLAVRRGVDDRKTKNAFLEGEEATLRSFEGYEEHDLPEAEKVQLPSDITFHSQSLPRSILPPLKRRGHVTLDLCTPSGKLERWTVPRSFSKAAYRDARKSRWGDLWALGAKTRVARSPRLGRLGNGPEIGAKKKGIRDGKMGKGGKKARTNEFDVVMGAGGEFEGIEKSKARGKGRIFKPEKRTKGGRVVKLEKPITEEDLG</t>
  </si>
  <si>
    <t>&gt;9132_g</t>
  </si>
  <si>
    <t>MATARSCLVQLGRPSLSSSFHFARPIPARFLSTTAPCQAGSPKKIHAKSGPKTVVSSNPQKNKKKGDDASSKKKKTRTSYKDYDLTQPGVEMFSLLEAMRYIRAFEVGRTYSKYELAVRLRSPKNGPIVRNRLRLPHPVKTDVRICVICPPDSKYAEQAKAAGAALVGEEEIFEQIKDGKIEFDRCLCQLDSMEKMNKAQLGRILGPRGLMPSTKLGTVVKDPASLIKDFIGAAEYRERMGVVRMAIGQIGFTPEKLAENISKALTSIKKDTSQLSERINKELAEVVLSSTNSPGFPLNGNITDPNTNITAKDLSIV</t>
  </si>
  <si>
    <t>&gt;7560_g</t>
  </si>
  <si>
    <t>MFAVRRSMLGATGRRAFSASVRDLSKVTVLGAAGGIGQPLSLLLKLNPRVTELALYDIRLAPGVAADVAHINTKSKVTGYGPTPEGLAAALTGAEIVLIPAGVPRKPGMSRDDLFNTNASIVRDLAKAVAKSAPNANVLVISNPVNSTVPIVAEIFKARGVYNPKRLFGVTTLDVVRASRFVSEIKDTDPADEKITVVGGHSGHTIVPLFSQSSHPDLVGNAALLKRVQFGGDEVVVAKDGAGSATLSMAMAGARFAESLLKAAQGVKGVVEPTFVDSPLFKSKGVDFFSSKVTLGPNGAEEIHPLGKLSPEEEKLLEAALAGLKTNIEKGVAFVASSPGK</t>
  </si>
  <si>
    <t>&gt;7805_g</t>
  </si>
  <si>
    <t>MKAYWFDNEAGDQREPHNSGRAISEDYLVKLGVSYHRITDEKDVDKLAVERHYKNRDVITISPEKMGDIYEEKVKMFFNEHLHEDEEIRYLRDGTGFFDIRSEGDEWIRIQLEKDDLIILPAGIYHRFTTDSKNYTVAMRLFKEDPKWTPLNRGPETDLNEHRKEYLQHRTAIAT</t>
  </si>
  <si>
    <t>&gt;10187_g</t>
  </si>
  <si>
    <t>MLLFCPSCSNVLTVGSVPSPEETSEVEKGDMVNRLECNTCPYQYILTKKFYERKEFARKEREDVFGGPGAWDNADKMEVQCPKDGCDGALAAFFQVQIRSADEPMTSFFKCMACGNRWREN</t>
  </si>
  <si>
    <t>&gt;12919_g</t>
  </si>
  <si>
    <t>MSPRVTKRTQRTSQDGGWGPGGLDAAVKQTRSPSRHSQQRSRHSSSPDDLDADHRRDQEFMAVGVGEMLELDPRPTFVLSLDIDFDSTWEPAFINASLLSDRQLLKLLPFKAKFAPPALTVKSSSTVFSDWVKNVANSRGTKASSTLRNFDVLWTGFSVRNRWVVISADQCISSPPEVRNEHRVNLLSEQRLEVYKDQLENPSRPKRAPPPPSSSSIDDNLLLSQREPVWEPSFVSTGTPDWTVARPQGELSPHIILARSIDWAATPLGDMSTWSREFRQIACLLMANPHPAALFWGDELTMLYNKAYADTVAGVKHPRLMGTGFRGPFAEIWNDVGTIFNESRRTGKSAAINNQMLPIERFGYTEETFYSWSLTPLYGGTDQLLGLYNAPFDTTRQTRSTRALATLLKLGQETALADHEYGHFLTCLEDNIWDFPFAILYSVGDDCEITDAESVSSSQCSESSQSFRCCVLEGTLGVPEGHPAALPCIDLKRSRGGFVPFFREALKSREPKLISIKDGTLSESLIAGFDFRGFGEPSREVAICPIRPTTGEIVLGFLVVGVNPRRVFDEDYESFIRLLDRQLATSLASVSLLETEIRRGLTAAEAAAIERSRLSEELAVQRSRLQRIAEVSLVGMFSVDPEGALLEANETYFEITGHPRDSVYPMSWLESIHENSMPVIKAGWDRLTVGHLPWSSELQLRKPWHDPITHDEVDNWILAAIQPEFGDGKLKALMGSITDITPQKRSARDAETRAMLSEQLLLRTQEAEENEKNFKRFSDFAPGGLVILDPSAKILYANSQWFTISGHPQGSSQGDHSYSWVNAILQDDQPFFAAKWDEMVSQQVTITFEVRMQTPWQGDVGGSAVTIPRWVLASLYPEISEGLIVTVMGCITDISKIKWAENLQTRRLQEAEETRRAQNNFIDITSHEMRNPLSAILQCADSITISLTELMANANLDLTSEAAIKESISSAETIQLCAQHQKSIVDDILTISKLDSNLLVIAPVPVQPLETVRQALQMFMVECRKVHDITMEFHIGSSFQELGINMVMLDSARLLQVLINLLTNAIKFTKSSPKRTIDVSIGAYLQPPAASENPTFEYFPTKKARTDVTASTDWGAGEIIYLRFEVQDSGCGLTTEEKKKLFNRFSQASPRTHVQYGGSGLGLFISRQLTELQGGEIGVASEAGIGSTFAFYVKSRRADEPLSSSTNPNSKGSSKPTVLASSSNEVPAGSLSMLELPIRVGGSTSELHSSVADPRSWHILIVEDNLVNQKILAQQIRKLGSTVYVANHGQEALDLIRQTRHFKGKETNGIELSMILMDLEMPIMDGLTCVRKIREMEAEGLILGRLPIIAVTANARGEQIATARNSGMDDVMPKPFRILQIRTKIEALLHKTQAAA</t>
  </si>
  <si>
    <t>&gt;2409_g</t>
  </si>
  <si>
    <t>MARGINGATLAPKGRARTTVGHRYLEALQLRVNGGSSSSSSSVSLSEEKTRGLDLLILGITSGTAMDDIDFALCRFTQASPEAPLELEIIQYDSVVMPSKIRTDILSMLREDAAPPSMLSQMDAEMGHTFANAIHMFTQKYAVSMDDIDIIGSGGQLVTLTGTPPKGQHRSNMCLGEGAVISAKTGVTTVSDYRTAEQAVGRQGAPLFAYLVGLLLHHPTRLQICITIGGITTVCFVPPDDKGGIDAMYDWDTGPGTSMIDSAYRQFGFDPAIDQGSLPYGQICHEIVEDLLTHDEFLQTRPPKTTAREIYGDDMAHRIVSRCEYQGCNSADTIATITRFTSASIVQQMLLYGPGRDAINNADIIVDGRGMYNMQLISDLRNEFPGAIFGSFDKTGIPSNGKKAVGFAMQAMEALLGRALPVPTNADVRRPNTITGKIAPGLRWREVMAKSIAFSDTNDGWEGLPEVRELIVKHKE</t>
  </si>
  <si>
    <t>&gt;12921_g</t>
  </si>
  <si>
    <t>MSETPASKRRRTEKNQVEDEENNSAEGADDGPACHSCRKRKAKCSRQQPCSMCIRLNIDCLYDDKKSRPGMRAGVIEALNRRLSTLEHMFLGQGLLLKPLLERALLESNNDISISESTLNQLSLEAQVEKLKTSYIETTELASSQSVTKPHDNNRDNSPTLQSPPSCSEIQQHSSLTDPAPLPKNVVDSLVDWYFIHIHPWIPILHVKQFREELETSNRPNLNIVLYAIISLCLRFKPNTSLSQTEKRDISLRCRHAVILQSMEKFSVASLQALVIIAFDIIGTGRGPSAWSVIGSMTRTVEQLRLSVEDGDDDTKKDTHHHFIRRMTFLRQPNSWIEDEERRRVFWSVFLMDRFCSVATGWNNSLTEADVRRRLPCEGAIWEAGTPVKTPFFGIAESPPPPHQGLTPTSERHPAGEEEVDSIGGFAFCVEATESLNLVTTFFLQQAIDFTDPQGIQIWLMRFKELDLRLVKWRLFLPSKWRNASVLNQDGIMDPNLTLAHITHNTAVIQLHQCVAYPSPRWRACPVSLPSINSSETCITAACEIGTIAQQYLQLSPGITNPQFSFCLFIAGRVLLTHSRYYGLKLHPAFDIIILSLNKIAHSWKGHQDPSPLGNLPAALPIHDQVGEKFGEEEENLASKFSTRLQQAHKGVGSKSLNVRDLDIRLPVYSSEIDRSRAGSTTPMIHDHMPMTEQYIDERMGRMDNGQTSYSPDSISLAFPPLPVSFEGFRDPADSLADQNGFDITSKNAPDGNLGNVPNQQGHSIFNVDLDSLFDDQYQQMLRVSTFSGDHQTQGDSLSPSKQYQNTGV</t>
  </si>
  <si>
    <t>&gt;7517_g</t>
  </si>
  <si>
    <t>MRFSTLAYVATLMAVGASAQGLSDLVPKQWLEVRDPLSAIHLGDDGVARRMVTEISSVARRDDSVREARWEVKDAVPLAPHEVRRWLDTFAPHYSKRDNQHFEEVFGGINGRDVSPEKQMNPPQNLRLRSLGTVEDAREMQRRSEDSGIVKRTGCRGSGDCTAPMRCVILDMMKTGTCVR</t>
  </si>
  <si>
    <t>&gt;8773_g</t>
  </si>
  <si>
    <t>MASTKSTKSVHEILILGTHHAGINAAHYLLKHTIPKLEALTPTTSYHITIVGPNAEFFWNVAAPRHLANESQFASKDLYYPIAEHFKSYDASKFKFILGKATALNPETKTVTIKTNAGPEETVSYATLVVATGSTYANPLWAINESEAANKEAFTSTRAALKKAKTVLIAGGGAIGVETAGEIGHYFHDINTTLLSGDARLLPRLLPATSHAAEARLKKLRVAVVHNVRAKESKVNADGTTTLSLDNGEEKTVDVYIDATGPRPNTSFLPKSWLNERGAVLVDKDTLRASFPGGAGVYAIGDVGSYSDGALFTLKGSFAPLGTSIGIDIAKAAGRERESGLKQKAVKIMAGTQFVPTGPGGGVAQVMGWRLPSLLVWLVKSRTFLVWMAPASVSGANVAKA</t>
  </si>
  <si>
    <t>&gt;2415_g</t>
  </si>
  <si>
    <t>MSMVFRTVAAATKTNAQAFAIAGVLILWTAVYTGFAIQKSYMHPWFKWSIWIHPMAYAYEALLVNEVHGRHFPCASSSLVPPYGTGDNFQCAVAGAVAGATTVSGDAWVESSYGYNYSHIWRNLGVLLAFFIFFTIAYFVATEFNFDVGSTAEVLVFRRGKVPAGMEKQPSADEENGSLEDSNSVTIGGLTATADDPKEASVIPAQNGVFTWKDVALDIEIKGQKRRILDGVSGWVKPGTLTALRGSSGAGKTTLLDALSRRISFGVLTGGMFVNGRPLDSSFQRSIGYVQQQDLHLETTTVREALRFSAMLRQPKTTPKKEKFEYVEQILELLNMEAFGDAVIGIPGEGLNITQRKLLSIAVETVAKPELLLFLDEPTSGLDSQSSWSVISILRKLADNGQAILCTIHQPSALLFQEFDRLLLLVNGGKTVYFGDIGEQSRTILDYFERNGGRPCSDDENPAEYILELETKLEIETLCAGKERELVSDQALADIQDAVFSIFMLTAIFPPLVQQIMPRFIIQRSLFEVREKPSKAYSWAAFIFANILVEIPYQIVLAVMTWAAWYFPVYGANNSAEENGLILLFIIQFMVYGGTFAQMVVAALPDAETGGNVVTLLFSMMLTFNGVLQPPDDLPGFWIFMYRASPMTYLISGLARTAASDKIVHCAHNGLAIFDPPSGQTCISYLTEYFDLGAPGQLYNPSATSKC</t>
  </si>
  <si>
    <t>&gt;7019_g</t>
  </si>
  <si>
    <t>MSNKRQRTSNGSHIAVDDGDTDGHHFIAAADINDNPDRVKFAYWVPMSREDLSSPRFPKKRSIWDYESNVRYAETAENVGFEYALTQIRFMAGYGAENQHESVSFSQALLHNTKKLNVIAALLPGPWNPAVAAKQIASIDHYTNGRISVNVVSGWFKAEFTSIGQWWLEHAERYRRSREFIECIKGIWTNEKFTYRGDFYQFHDYTLSPKPLILPNRPYPLIFQGGNSLDARENGASVSDYYFMNGNTLSGFQEQIADVRERAKKFGRENQIRFAVNGFAIVKETEEQAIRLLEEIQGKADKDAVEAFGVAVKQAGASTGEKKGMWAQSKFEDLVQYNDGFKTKLIGTKEQVADRILLLKSLGIDVVLLAFLHYEDDIEGFGREVLPLVRRLEGEGRGSDVEDEIRRTGEVYGA</t>
  </si>
  <si>
    <t>&gt;4163_g</t>
  </si>
  <si>
    <t>MSGTIPGTRLDPSHLDERPLPPLPRGLDSEHPRPEEITGEYDSLPRQESWHSASADVPANVDVSSGLIDLSVPRSIPSGTVGSVQVPLNSPRSPALGSSHNSDTIENLRGLDFSAPASHSSSVPVYAETERTTSPPGGHPTAVRDPTRQPSSPLSPPPPFTQSQTRRPPQVLRQYRGEQAEFGVPRWQPDIEVTICPICGTQFSFFVRKHHCRKCGRVVCNSCSPHRIVIPYPYIVRPPTETDSATSSDPRPQPRTDLIRMDSSADVEGLGGGERVRLCNPCVPDPNIAPPQKVSSTDQDAASLQSRHARSVSAASAPYDMPPSTVQNSSREPLDFSRRARQPSILGNRSPRGASYQSGQERLLRLEVPGSRSRSNTLGNTNSGYTADPSNDVSSATTQQHYRSLLPRSETETRSSPRPMNQHRPRIAEEDECPVCHRELPLRTLPNYEGLREDHIQSCINDFMTPSSSVPRRHDQARSQSSRGESSSAGLNNTSQTTGSSSMLPLGGNTAEARMAAREQAHAAVVFGAQSNPNPVRRTGIFPYIATEKDCVDDAECTICLEEFEVGAEMARLECFCRFHLKCIREWFVTRPGQCPVHQHGAGY</t>
  </si>
  <si>
    <t>&gt;1816_g</t>
  </si>
  <si>
    <t>MADSGDEDLKRAIALSLQDVSNQKKKPIIIDLLSDNDDDDDDDDDDDLDAPVFTKQMLTSNPPNQKTIKKTEGTISNVPNSANEAPLSQQNILKHEPNSSQGAIPSSLAAEKTPQQAPPTAQLGLRGFDRKRMEEERLARVNQKRKREEESDAMANDSRKRVATSSLNEIEIKGRQPSVAELLRSQSFPAKKLDNLVSGNTAGKDTKKPDVIPPTAFKEKIPVREVKLDKGKSIETYPSTERANSVNSAPIMSYQSQQQIIDNSGIQYPNGVVKKTWVYGCPRQGDDIKIEEVFQKSTLEIAVLSAFQVDPAWVLSKLDPRTKVIWVVQAKDEAEEQEIRQGADKNSRFCFPSMKGLINCMHSKLQLLAHPTHMRVVVPSANLVAYDWGESGVIENICFLIDLPRLPDGEKTEIDDLPAFGKELFHFVAAMGLDQRMIESMRKFDYSRTSHLAFVHSIGGSHTGAQLKSTGYCGLSTSVRSLGLATGDALDIDFVTASIGALNTGFIQAMYLAAQGDDGMTEYGWRTNKTAKNKTVTERERKLSDALKHRWRIYFPTRDTVAASKGGIGSGGTICFQPRWYDQETFPRQLMRDCKSQRQGLLIHSKMWFVRPHGEGSRAWAYLGSANLSESAWGKLVKDRTTKEPKLTCRNWECGVIFPVPAGVATPDSTPSGDAKFGMEVFQGHVPVPMVVPGEEYGERRPWFYSEQ</t>
  </si>
  <si>
    <t>&gt;64_g</t>
  </si>
  <si>
    <t>MVVKNREEDVSGVGEVTPLLGGASARSLSVDRSSETLTDSHGRNDGEGGLDKANQQVGVGRALLIILSLWGLIFLQAANMSGITTTQSKIAQDLDAFDATSWFTSIYLIGMSSLAPIAARLAQIFSPRKCVFAASVLCSIGGLVTSQAHTLGFFLLGRAIQGIGGAGILSISFILVLELSGKKRRGLFIGLLNTGFTTGVAFGAVIAGALLSVTGWRFLFWIQTPLALVFGTGIFFSIPRAFTSGQEDGQGSIAAKLRRIDYLGAISLTVSISLFLFGLSWHKIILAPVIISAFGLGFFVFIELYVATEPIIPVIVLKSPGALLSCLAQLGVMSARWMVLFYSPTYALAIRGWSPASAGSILIPTNLGFALGSILAGGLHIKRAGSFWLPSIMSYVLFACTLFVLSQISDARTPPWMYFLTVFVNGLFTGAALNYTLAHLLHLTPPSTHFISTSLLTTFRGFSGSFGSAIGGGLFVRVLKAQLERGFEEHGGLEGRENLVRRLLGSPASVKTLTGVERRIAVQSYEISLKQLFVTGTGLALIMVVVQAGTGWKSGDAGEGSEGVENPRDPETRLMEDEEWEEGMEQGV</t>
  </si>
  <si>
    <t>&gt;7070_g</t>
  </si>
  <si>
    <t>MSSPSPELPDLCKHAGCLSHIRNSEEQARHDIVFPRNCGVHGCFAGSRRIHMLRNRHYKCGFGECCGMNIKFKSDADARRHWNQHHREDDEMIFTDRFGESLGGDDDDDGYYSEAA</t>
  </si>
  <si>
    <t>&gt;7000_g</t>
  </si>
  <si>
    <t>MAVLLSSVEAGEKSHFLQDNGMPVFKGTCTFRKGSNPDGVCAFKMRVNGVTTDAFNACDSEARKCARESGDCWIEHGTKADANMIVDCSGKPYVSSKGKGGK</t>
  </si>
  <si>
    <t>&gt;3105_g</t>
  </si>
  <si>
    <t>MALYEVLTLPIRITQAIFAIIVLGLLAYAANDWSFYSSPSQVNFLIFASVWTLLAIAYLVIAPIRFRTAAHKFAILAVEAVTMIFWFAGFIALACMLNDDWCDARTGRWWRPCQAAIAGDVFAALEW</t>
  </si>
  <si>
    <t>&gt;560_g</t>
  </si>
  <si>
    <t>MNSPFPPSSSAPGEGHLVVQLLPQGISGLSTIAFQYPLKLISPSPSDSQKSVLVFLLTYGGGLVGGDQLDLEIDVRRNSKLSIVTQGHTKVFKSPNREVVTCQKLHVMIEEGAGLCLLPDPVQPFEGSVYEQTQIFRIVDGGSLCLLDWVSAGRTARGEDWDLQAWSGKNEVWVSSREGGKDRLLLRDNVILDEGATGEKRTRKKMQGMGIFGTLVLRGPMMDALAAFFLEEFTVLPRIGARDFRSQEKVAQDKTLVLSDRESWRQSRLKQENDDGILWSAANVRGCTVVKFGASAVEGGRTWIGTMLEQEGSVSRYFGYESTMCIR</t>
  </si>
  <si>
    <t>&gt;9371_g</t>
  </si>
  <si>
    <t>MGRWAVVAVAGLLTIGTSEPITPKHEAGRCSIRGSCGSSSFFSPALPCPDNGLANEPEADVRKKLVEMCGPKWSTGPVCCEEDQLDVLSENLKKANNFISACPACKENFYNIFCTFTCSPDQSLFINVTQVEESGGKLRVTELDQLVSDEYGSGFYNSCKDVKFGPTNTNAMSFIGGGAKNYTDFLGFLGKKNPPFGSPFQINFPRPSRYLEEHMRPLEMIPKKCNDEDEKFRCACVDCPDVCPKLPEITETKSCHVGILPCLSFGAILTYSVIMLLLATMIFGHIAYARHAKHKNERLRLLQDAAPSDDEDEGDLVHNGAMYDRPQQNYWINTICDRTFSKLGFAAARYPGITIGFSILLVGLLSLGWMRFEIERNPARLWVSPTSAAAQEKEFFDQKFGPFYRAEQVFLVNDTNKEGAGPVLSYETLEWWIEVEKRVAGLTGKISGATLEDVCFKPTGDACVVQSVAAYFGNNIKTTSPSTWKSRLQDCATSPVNCLPKFGQPIEPTLILGGLKKSDQFADSPAIITTWVVSNAEEGTPEVARAMDWEASFRDLLLELQEEASDRGLRLSFNVEISLEEELNKSTNTDAKIVVISYIIMFFYASLALGSTTLSLKSVLKNPAISLVESKFTLGVVGILIVLMSISASIGLFSAAGIKVTLIIAEVIPFIVLAVGVDNIFLIVHEFERVNVSHPDGMVEDRIAKALGRMGPSILLSATTETIAFALGAFVGMPAVRNFAAYAAGAVFINAVLQVTMFISVLALNQRRVEDHRADCFPCVQIKGAGVQLSNGNSNGYLSRSYEGQDEGSLQQFIRKSYAPTILGRKMKVAVIVIFLGIFTAGVSLIPEVSLGLDQRVAIPDGSYMINYFNDLYDYFESGPPVYFVTRELNVTQRAHQQQLCSRFTTCEQESLTNILEQERKRPDLSFIASSSASWIDDYFRWLDPDLEECCVEKGQTCFKDRDPSWNITLHGMPEGEEFIRYLQKWISASTDQYCPLGGKAAYSSALVIDAERNTIPASNFRSSHTPLHSQEDFINAFASARRIADGLSKSTGIEVFPYSSYYIFFDQYSTIVGLTATLLGSALAIILVVSSILLGSVKTGAVVTVTVTMIVVDIIGTMAVAGVSLNAVSLVNLVICVGIGVEFCAHIARAFMFPSRSVMERAKNKFRGRDARAWTALVNVGGSVFSGITITKLLGVCVLAFTRSKIFEIYYFRIWLALVIFAAIHALIFLPVALSLLGGEGYIDPESEGGLEEDLASRRYRASLPDDVDSDDE</t>
  </si>
  <si>
    <t>&gt;439_g</t>
  </si>
  <si>
    <t>METVTNIASAASNTVSRAIWGEQAERDPTKITQGNETGGEEPISGKTGDVQAGEPYDLGNSGESNVRSEAPKTEGPSAAVDVETGKQTAGLEDATTGSGPAVAEPLVKDLGPSAQEYKNLTSNPKSTNDVVTSAQTEKLIPNVGVGGSTWEEDEAAGEHPSLAGTTAEKDARTGDTKFPSLTARPADQHEAKEPAGLDAGILGTTGSLEKVLGGGEKAKEGGGDGGLRKDSGVEGLKDGGDGVAAGGKSSAARDSPLSRGTMRSRDGEGSANGSEGTKEKLKGLKDKIKDKLHHKH</t>
  </si>
  <si>
    <t>&gt;10795_g</t>
  </si>
  <si>
    <t>MSFRTNGQRRYGHVPPAQYGTQGTQDPNDLSAGLQRQSSFDNGDDAAFFDPNSNGYQRAPPVPSRVANDELYLQSPTSQSPHSPGRSSFGNLSPALSGYQHQYQPLGVSPPLPQVPYNPQNFVRAQSQSQPQQSLYRPQSAYTTPTGTHQPYNPALYQAPQTPQQPLRQATVSGYNNYVPSYNSAVMPPVPQSPSYWQQSSQYGPPVPARPYQQQPVYDQQQAVSPEYTPPSSAPLPHRQVSVYNPPANQYNGGNYEQNEFRTPTTAAPYPDYGTYSAQSQPSYNEDPFSHHNRRSSTYSTSTISAPPAPQDTSIEHSTLQRHPTLRPLPSAPVDENSGDDDDWGLAPQPEEDVSQEQLFADIGDALGTRPAQQQGANGDLLDSEIQGLQRYNSRATTVTNTGVERYASNASTLAQNNVDKTKYDDDDGDESDLEAAAGLEAMRIAEEQDARGGTGALSFGGYDHLATPQQSQDDSSDSDYKHMDLGLVGGGYDAHMSYGDDPSAYAGHSSEMEDQSRPLPTPQELGRPSSQSHTPAPGLGGMIDYSIPGEGHIHPFPAFEAARVDTFGTGGLQRPTSQSHRLSFDEGDEQVSLHSRMSDSRLSGRSGSSSPTRDDMPELFYHPGMGASPYGSVRERPLPAVPKMSDNITPQLLPAGSYRQHGYSNSYSSSVEGGRPAYAPSGLDGYTTQNMLAPSGQFVPRSTSLSSHSSTPQTVPPVRSKTDAEERQARQKAARMAARQPSGLDGFGMETPQSSITIDLPALPAGRRKKFQPTRLSTSDYLKCSEPWALSSIASWIREMAGGDTGEGESDLRRKTIEDGLVALFTHKVPTMNTADAETLSQRVVNSMFDAGILLPDEEWVKFGPGVISGVLWQLTGSGCYSPRVHVQELHGRCYSHHCTRTLKKINLQTHALEPSRKAEDWVTFFKLTKEQIEGINKKEIQKQNNLHEIVMSEDLYMDQINVLRVLYRDDLASWQPPIIAASKITRFTSLVFGKVEAIKEVNENYLLAQLKYRQKEQGPWIIGFSDIFREWIRKAKTAYIEYAAGFPMATHLMRKEADRNLLFRQFLDQCRENKLSGRLDWNTYLKAPITRLQRYSLLLGTVHHNMIQDTEEKTNLAMAIEEIKAVTHECDAKVDEQTKKVEMRELSDKLNLRSGMRVDLNLDHLGRELIFKGDLQRAGANRFTWLETHAILFDHYLVLAKTMQKPDTASGRRKETYDVSKLPIPMQLLVLESTSDDPVVKSSVKGIGAVTSTVAKTSAGPSAGLNRTTTNAVERQNTLEHTNSAQSIQTISSVSRLTPVSMNENDAKTMYPFRVKHLGKSEVYTLYAPSAQNRQDWCDKILEAKTRHAASLFQQNAEPFRLRVMADSAFAYESSELGVQKNTVSVDGTPLDRAIREMEMIYPAPRPGPVCRAQVNCATAFNCFGKSMVAIGTNFGVYISEATDARGWTRSIQMSKVTQIAVLEEFSLCLIIADKALIAYHLDVIVPVSNFPAPNHDTARRAPQKLSGSRDVSFFATARMKDRTLVFYKKKEGLHSTFKVLEPVFQKSSEKKSRLFGRKFGGNTEFFREFDEFYIPTDCFTINLFHTYIAISTQKGFELMTLDKKVPMSIPDTKNPETLNITGRITNQRPLGMFRLSDAEFLLCYEECGVYVDKHGEVSRSVIMEFVGRAKTAAMYGAYLVLFDSDFVEIRNAENGRLRQVIAGKDVRCLDYGINPLGAGAATSHMSPSGFPGNARTLKLAMAHPEIAGNQIVLEMVLNEGHSE</t>
  </si>
  <si>
    <t>&gt;6426_g</t>
  </si>
  <si>
    <t>MSTPNGSNNNGHDKPENGSQADVPTHPLLISNKPYSTSKSFPVHSPKTNTLIHNFSSASIPDVDAAISSAHKAYPQWKRLPPAQKRTIFLKAADLMDARQALLTRYAVEATGATESWIGANLALAAEITRDVAGRISGIVGSIPTAAEEGTSALIYQEPYGTVLAIAPWNAPYVLGVRAVVYPLAAGNTVILKAPELSPMCSLGIVQIFHEVGLPEGVLNLIAHAPEDAASVTRHLIESPYIKKINFTGSTAVGRIIAEMAGRNLTPVLLELGGKSPAIVCEDADLELAARECAMGAFWHGGQICMSTERVIVFEEVAEEFEREFKKAVKAFSDGPFGGSGEIPVLVNAEAVMKNKRLLKDAVSKGAEVVIGNGEVGEGTRMGNVVVKGVKKGMDMFYTESFGPTVSMCVVTGEEEAVELANDAEYGLTAAVFTRDLGRALRMGKEIESGAVHINGMTIHDEAGLPHGGMKASGYGRFGSSGLEEWVRTKTVTFKD</t>
  </si>
  <si>
    <t>&gt;9369_g</t>
  </si>
  <si>
    <t>MPPSSRITRAAARQAASSSESAGSSVPAVPAPPPTPATRTPATGRKRKVSARDPSPVLQAEPPKPSSSSRRPKRQKVAEPEENPPTPAPVASAPSRRKKGKTPAVMSSPGDSAGLGNDQPNTSASSSKRKSSRQKKNGQGVSISEGKESGSGLMKNDADSNINPPSTSRRNKKPSPPEISPSPPPIDNDDDSEDNEDEEMTREMAREYEGREDDEDDPFGGFGGPGGPPHGLSSTLRALSGMMSGVSTRLRDILNNMKQKDDPSVQLIALQELSEILLVSTEDNLSGHFSPDAFIKELVTLMQPSDFGVDDSEIMLLACRCLANLMEAMPSSTANIVYGGAVPILCQKLLEINYIDLAEQALSTLEKISVEYPASIVREGGLTACLAYLDFFATSTQRTAVTTAANCCRNIPEDSFPVVREVMQTLLGVLGSNDQKVVEQGSLCVSRIVESFRYHPSKLEELVSTDLLRAILRLLLPGTTNLIGPNIHTQFLRVLAFTAKASATLSAELFKMNVVETLYQILTGVSPPDPTEDLASKLDSVVIMQALIHRPREQVIETLNVICELLPGLPREASLNLDEISELDSTSTPVPPSSRKKSSNEKRLELLEGCKEEVKRFAIILFPTLTDAFSSTVNLSVRQKVLSAQLKMLSNLDKDILKEALRSVPYASFLAAILSQQDHPSLINYALQAAELLLARLDDIYRYQFYREGVIAEISKLASTDFADITTKPVIEESPASEAAANGETNGAQEIHDRLPRAAGSGEDDDDSSDDDNDDENENENENDDIPDDISPSPASSRGSTMSLDGPPHRLPSDAVSMQQLIQLRAKKFLDVHDNEKTSKSMKKKATKILTGLQTLASSIESHYLHQGPGNGVDLFSSLAAYFDGDVLESVTSAELLNSEVVRVLLEVFNNPNEHMSNDARSAFLEVFMGRSILKAPKTINTDSPATPFNALIHKLQDLLSRSEHFEVVTVHQNTFDGNRSSAASMLAKQIRLKLVADDESEIPRPYRNIMVSIHAIATFKALDDYLRPRISLSDRPRGSRHRDGISGALAALAAAGGMSGSFTGGSNAQARFAERGLASANTATPSAPMPTRSSRKPKASKTTPSMPQAPPIGQSTSATPQEKPSARRSSRRQAQTEPPPPPPIQDDDSLIGALECADERQLSDDEDMEDAAALDAIVDDLEDEMDESPPPDPTAVNLEVAAGGKVTARKEDGTRVATPSSIAGSNSRSSSTLHAAATQAALTTPSASTRPMSYAAAIQAIPQDWHIEFSLDNKVISNETTIYRAVHGMSANVDENASRSVWSAIHPIRFKRVPGPPSAEPSSLTQASEVTETSASGIPASLDKHPATSSILRLLNILHALNANLDDVLAENKDTLKLNAEPLSQFVNTKLTAKLNRQLEEPLVVASNCLPSWSEDLARFYPFLFPFETRHLFLQSTSFGYARSMTRWQNAQSADESRRDRHRDERPFLGRLQRQKVRISRSKILESALKVMELYGASQSILEVEYFEEVGTGLGPTLEFYSTVSKEFSKKKLKLWRETDANDADEYAFGVCGLFPSPMSEDQSTNENGKRILHLFKMLGKFVARSMIDSRIIDVSFNPTFFRLGDGSMTVTPSLGAVKTVDPQLATSLKLIKKFVIAKKAVDENPNLTPAQKVAEAEALQVDGVHIDDLGLDFTLPGYSSIELIAGGAQTAVTIENVDRYLERVIDMTLGSGVQRQIDAFRTGFTQVFPYTALSAFTPDELVMLYGRIEEDWSLETLMDSIKADHGFNMDSKSVKNLLQTMSELTLPERRDFLQFTTGSPKLPIGGFKSLTPMFTVVCKPSEPPYSSDDYLPSVMTCVNYLKLPDYTSLDVMRRRMSTAIKEGQGAFHLS</t>
  </si>
  <si>
    <t>&gt;561_g</t>
  </si>
  <si>
    <t>MLEPEQRELILQHGANETIFAMCTSPAPLDDPLVACPICFQPYHNPNMDGEVEEPVITPCGHIFGQHCLKIHIESRHAANMRVSCPMCRFELHFKGCKHIIAPLEAFSPTTPGTIRPAQVPENCLNCELGFLNIAYNQVINAYKDEEDNALLFIGFLWDPDYDSAELERLDGLFSRAKEDHLKETSRKEESRRGTWHRRAQL</t>
  </si>
  <si>
    <t>&gt;6610_g</t>
  </si>
  <si>
    <t>MSDNGDDGEAGGGFEGGGDYNDYEPDEPDFDPDEPDEPEFRDPDLDDDAAPQEVDDLVSGQNPDQLLATSERTVVISGDPIAAKEKKNQAPKDKKIHKDKRTTTPYMTKYEKARILGTRALQISMNAPVLVDLEGETDPLQIAIKELREKKIPLIIRRYMPDGYYEDWTCEELLQ</t>
  </si>
  <si>
    <t>&gt;10849_g</t>
  </si>
  <si>
    <t>MDLVLRLAQPQNASISKEEIDSRSWHTPLDTNLQPSLNSENEYPPTASTQSTNRHVKISSIVDNTANSSMVVARPIIRLSYMPSSISNSVLSSVEFSSHIGYCASTTCKVVLPVNPTPYLTILSLQVRSMIYEILISTPPCLVVSHSSLASGPLFALSLASKDLKNEIDIWAGGKTVKYTINETTGEAVDVPLVKTKAFHIIHPIFTTWEFELSESMEKGKILRIFHEIGKTVPGRDGAPTEGRLIRTFARWKDLIFRTGDGFGYSIAMGKRSSPIAKENISDVLAYKVSFVAGSFGYQTRSQIAENFVGGKMKGEEEILGLGNFDGGVGDIGRAGEKEKGEQALATGEVREGEFSC</t>
  </si>
  <si>
    <t>&gt;7169_g</t>
  </si>
  <si>
    <t>MPGQHEIGQSYLDTPRSPVSISKDSSRRGSSSLKQVFLEKHSEQPVIHSPQPRLTRKRAASLNTDNANEPRISDPALSSGSTDGPPSSSSSTREPREQVCLCQPDPKIPRPRNAFILYRQHYQAQVVAQNPGLANPEISKIIGEQWREQTPEVKSDWKRLAEEEKQRHQRQYPGYRYQPRRAGKLNSTRPILSSLADDPSRCPRCNGRYISTPSTPSTPFTPSLRVLHRSDCVPPFTPPPLAEAQQKSPQAQMQNTRMDPRVAQSYPQSHRRPGYPSPQPLQSHHERDEDMDLLSPSPGKRRRFNDENQRGYTANSPISYTAPQQYARGLPMSAEYRQQLPGPGVLVRSGPMGPPSQQSPMHQQVRHQYPTRSGDFDESLRLPPLQTQVGSSTPTITHRPDARIEAREIQARSVEAMVMTIPYANKIKVLTKIAPPLAPAGPTSPAQEVRGAVIAVEGADKVLLGELGEFIKEHLGKDSSCAIKTWATEESSLQPTRLKSSDTEVTDASTTPEEKQLFVDYLSVISDWHRKSQQMIKYITTRPSRPLASAQVNTFSSSSASAPEPKVIPIALAPNGFSLTTSDFFALRIPINDSYAPVDHWQWMATLWRGIVGPDLTIYVTRVGRDEMNKYGGVEIRGDCSAIVVRIPEGGKMDEKTSRRLGFEVLEFVRNIESGFSRT</t>
  </si>
  <si>
    <t>&gt;10686_g</t>
  </si>
  <si>
    <t>MANQYGGSNSTYKKEPTERGNLHAPSSSPIAPAYFLTDYCLTLISVMAAPVVIAVYSFAFLILILYTIDAIVQWRNPRGESWRYFSVQGILIICIFIGEVVLVVYNEKEVKPAVLHGLQALSLLLSLTIDAMMSSRLYLGHAPLLDFRRHFPWVFFFTSLAVLALFWLSFAFILRGDHEERSLIFVAATTITAHCFPACFSLSRLHAGNALTTSNVSTFVLGLNLATLPASVAALLLPGVTEVLLGQTVISFISNTLWVSLMIYNFEMKEQGAYNSGSDREQGMQGSEVYLPTTSEVDPGLWRTESVDNCAPISGDLELHGQG</t>
  </si>
  <si>
    <t>&gt;5485_g</t>
  </si>
  <si>
    <t>MPSLLRPILTDEQKCAKYALFMRTFSRTKAEGVYWGFLCLIGAGLIISSAAYNHAMREYEAFQKERDSEAGNVTWSPEALKEKERAHRRATIGCFIVSCICFATCATSVCMQCLAMNNLQFCSGEDFMYFYTSLLGTLSIGATIAILGVCVHQFCGLGDLKHPVWAVGLGTPVSLICAIAHYTKQLCPWNFGNLWHRVVPGGSKKLDRSGASNISVGSSIPMITLDNGAVIQFWEGGDIPKNTKVLGLDSRGHRIIEFLPSPTASLSQASRTASSGNQTSTS</t>
  </si>
  <si>
    <t>&gt;7931_g</t>
  </si>
  <si>
    <t>MATTKQRLALSIIDFLNTSLSDGTLTEEDRDSIEVAQNCISECFKVDPTDSTPKDSQNLLQIYGVYEKLKGKTAAGASTNISGEKTTTPNSAAPTDAQKKEAESLKSQGNAAMQKKDYPTAISLYSQALAIVPGNPIFLSNRAAAYSASKDHESAKADAEAAVAADPKYTKAWSRLGLALFALGDAKGSMEAYQKGIEYEGNGGSDAMKKGFETAKKRVTELEADNDDNDEDTARGAPGAGSGMPDLSSLAGMFGGGAAGGGRGGMPDLSSIMSNPMFASMAQNVMNNPDMMSNIMNNPRLREMANSFTGAGGEGAAEGGQGGGGMPDLASLMSDPSIAAMARNMMGGGAGRGAGGGAQ</t>
  </si>
  <si>
    <t>&gt;1583_g</t>
  </si>
  <si>
    <t>MSTTTVELAIDISKSPALDWLYWQSLFESLAEDFEEMNLAFNRANTETLDRAVNMADLLPFNVPSQQPFDANPYSSLEPPPLEFEELSNSSPSTVSSPGTERAFSVYTDDTNPSPSISPPTTPSPPNPSKVKLVPLGIQIPLSGELHPFTPAGEEAIKHIRAYFSLPAKLLDEDIECYLRYHANVDRIASSDTSHLCYTIGGFLPLPKDSDFRLKRAEIKDLRERVLWDEMMVVHRQEENFVEIGESEALDIGSWSAALRKGNLDGFFDVENGSLDENNDASMEEEEVPVEDSQCTWARDLQFNSNEQEVEDYEGFEFEPLEAADPCGEHGSFDEQTARGVEQPEWFLRVQDWDAGEIHPMPRSDETDASCRDLHGEDQDIIMSSPENETEGEKLFPEGSLRPSCLEPDSDISAACEEYSLFPSIVDWLKRKQEWKQAVEPGDLEFYATLYLQQARVRCPGSRFGPEFEFSPPPVPAKIDVGVYGVVKEKRARMISPLTNEVVFEN</t>
  </si>
  <si>
    <t>&gt;4728_g</t>
  </si>
  <si>
    <t>MRRKNTSNSSTFVRPGQATFLYPDPPGSTPWTTVRMPPGSTETTSLHWHETHDEYIEVLQGMALITRDYNTSTFIPSDGITFIPRYMRHELQRATPKNTSDPRVKDYEDTELVMRERTDPQDGEKEVAFRNMFGVMGDESLLPGVLGKVWMFWGVLVVMAGTDGWPVFFPAPKFLGKYGKALESVVTHSMLGLAAVLGRMVGLRTIYEEYTPSVLFKKVGDKKE</t>
  </si>
  <si>
    <t>&gt;8323_g</t>
  </si>
  <si>
    <t>MTDKGYLEQPDLQVKAPYRSALLTYPGNFREALRQAQEDPQKALFGVGHGIPSTFVTKLIASTKPDFIWLDLEHGMFSRLAINDSIQAAQHHSEGKTMVIVRVPKHDETTLATALDAGAAAIIIPHCDSTQDVEEVVKEIYYPPAGKRSFSPWTFTPGITNGSLYAGDGFNINTSNRHIGVIAQIESVEGVKNVEEIAALECVSALMFGPGDFMIDAGLPVTLGGEPHPTFAAAMAKFVAAGKKYGKPLMGAAMIPDMVPDMIDNGYRLIITVLDVWGFTNLINGCLEQGRERLHKMAETKEMVNGKAPSS</t>
  </si>
  <si>
    <t>&gt;12948_g</t>
  </si>
  <si>
    <t>MSRPPDYIVVQARHLSISRSFQSIPFVFPAAQAARSATFQPNGEAEGSVRVGSHHGDTTNANVTTGTNNQNDRAWAFEFRFPSHLDEALLLITQICKSPIHHRIAKGETRTEYLHGHLFQETNFGCGVSTSTVSERVSDQMNSPDGISVYTPKWVDYESNQIIYHECRANTGGSRLFEEARARYLMKGTVELAENICLIISKFRSKCSQIFLRTCYVIFPDEPLSDPSVDATEAMRLIRSRSICTMRNTPLHLVVGSPDFQDHEVNP</t>
  </si>
  <si>
    <t>&gt;3244_g</t>
  </si>
  <si>
    <t>MSPKSILKNSPNKPSGMQNASSAGPSSVRPRNRNYPTNDAGSEPDNYLGLTEGDPLAQLRLASPNEDDSEQSVAVPPSAPIRNARKRNYPRISHGARPDRYYGFPDGDQLAQPRDPSPEEEHQFWDVAAQERRQEFEESVRREAERSAVKRKEFEERKREADEIRHRDQRRWRGVDSDGNSSTPSPVSTRSGRSASTSGTCQHCGISSSATCPHCRKLVDPGQEIPDVMRTYRGIEIELIVGPRIAYSTESPRILGNRNRFLEHHKVETLIIPASESLRMADKDLIPLNRRTYHACGGKWGKDQNGNQTQTFLLEQLMIEKYPDPQPVGTAHGIGTDKTFWSWKTAQHTVRWIVHAIGPDYRETSWQRPREIEKKDKQLRRTYMAALHETRDYRRVAVPHRLFRQDISRNTPTPEQVARIALSAIKRHIWKNREGATTTLKTRRIEIWTELHDLEHDQWNIYERAFRDVFGPEGESDDGDPHGDEDDTDDNNDGGGGENTPTRSQRTPPPNDPRGGDNRSRGSRGSALWARGRSAGSSNRGRGTNKRDRSPLEDSDDDDNGRPSKAKRAKSQKETLTDDEEEEEEEDEHVNYKDRIGERCNIYLGAKNGGKCREIMTVSGCPIHEDVPGGRRRCRLVMPSLRKEAYQGQCPAVLKRGERCDRHKLLGSRRGPNQKGNIKGNPKGKKKETQAEDQDDMTQQGPSLEKANPDAEYKETDKSEEE</t>
  </si>
  <si>
    <t>&gt;5209_g</t>
  </si>
  <si>
    <t>MSVRVVSRIRPLLPKELDKDTIVRAESSQEGGPVNVVRIPNPKNEAEEFSFTFNGVYDMETTQEELFTKEVAPHLKSLFQGIDLTIFAYGVTGTGKTHTMRGGLKLSERGVIPRLLSGIYRRGRKVTKDSGGETIVTVMLSYYEIYNDKVYDLFETPEKRSLAGLPLRENNGKTVVVGLSERACDDLKDFERLYIEANNNRSTAGTKLNAQSSRSHAILMVKLIQTNGDETLTSTASAIDLAGSEDNRRTDNNKERLVESASINKCLFVLSSCIDAIGRGDKRIPYRESKMTRILSLGQNNGITIMILNLAPLRSYHLDTLSSLNVSSRAKRIEVREIENEIVFTQPPRKTASIPGASMQRQPLRPLANAHNAHVNSTVQKGDKPPKAFSVYTDRGKRPSNEGHYPVRGSATTGGRPTKMPRPCPVSTRAGPDMSAAKIEELIERKVQEALANRVLDQPATTAPVEISEAVQRRLEALEKKIESGEAEEARAEGLRFLLMAKQHKERGEDSSALKMYEMAVPFFPGQEKLQKKIDNLRAKIQAKRDNAASKVSLPAETEKRKEPATALIMQLPTSAASLKEHTEGPQPKSCRNKISVESDDEFNGSAVMRVENYDDDDDDFAYKASRSKKPKAKSAVKSVLQVFTDGADVGLELPTPRTRHLLDIVNSRDVILIKGLSGVGAKKARDLVEFLELQDDDEAGSIRTLQQLMAVPGLGRRTVERAYDGVTGLLA</t>
  </si>
  <si>
    <t>&gt;647_g</t>
  </si>
  <si>
    <t>MAFEMEWSPAFCLACDRQTDGNVYCSEACRLAEYEVASNASSTASSPTSLRGPISWPARQSNRGFHMEPAYNFSNAQPYGTTPSPSSHFYQPSRSQSSPVTLSSKPVLTPSSSQLSLFSMQSSRSATASEPVHLSDESRKALRAYASSFDQSRYSRRQSTH</t>
  </si>
  <si>
    <t>&gt;7346_g</t>
  </si>
  <si>
    <t>MAPPAITNFTDDIKYELDAFEQKLKARREAERFAPWHPKSIIAHPRRTFRMAFGIITDAEWEGILAYMEDGTGNGSKRGK</t>
  </si>
  <si>
    <t>&gt;10770_g</t>
  </si>
  <si>
    <t>MNPTTVELPLPILPEGWSGEKDFKAVGKVSAATLRSIEPVGPHFLAHARRARHKRTFSEDDRIQAQENAKKVEDDDSGDISEPEDPYMLSRDAKDWKAQDHYAVLGLSKYRYKATEEQIKRAHRKKVLRHHPDKKAAAGSTEDDSFFKCIQKATEVLLDPVKRRQFDSVDEGANIDPPSKKALKEGNYYKLWSRVFKAEGRFSRAQPVPKFGDEKSTQPEVEAFYNFFFNFDSWRSFEYQDEDVPDDNENRDQKRHVEKKNNNARKKKKTEDSARLRKLVEDVMKGDERIKNFQKAKNAEKNKKKFEREAAEKKAIEDAKAAKEAQAQAAKEAEEKAKAEREQGKKAKEAAKTAVKKNRRVLKGSIKDANYFVSGEPSPADIDNVLGDVELVQGKIDPGETADLASKLNGLKIADEIKGIWTAEIKRLVGAGKITEADVKVFV</t>
  </si>
  <si>
    <t>&gt;12954_g</t>
  </si>
  <si>
    <t>MFNILL</t>
  </si>
  <si>
    <t>&gt;12955_g</t>
  </si>
  <si>
    <t>MSKPESDAKQEAAVEDDDDEPDDWDKRIIDTGCAGKECLLEDEDA</t>
  </si>
  <si>
    <t>&gt;5201_g</t>
  </si>
  <si>
    <t>MDKAPRFGLRSKLYVVHMRVTVLGVDANIATFKPKSLQLVHSGERFTTARQNQNITFDLAEPPRQQSISPTKEGPPKDISLATPPLGTIANSKQILLKHPIPSSPSIEFFGPSRRVDTFSPKFGTDVKIIVVTKFRTHKQRDIVNLPRQSTTEKTYRYIQSLSKSISERYWDDQDQSRELSLREGSCLIACGGRNRCSWHLESQRLESQEEWNEIETLVENYEKGPCHHGDLRILITRKLELTEKPLAMADLPTTGGMRKWLWRNLKRKEVESGVERSSLRYIPNGDLEQLTSLTIILNVVKEATSEFSRMANLDQLAEKIHHGAPILFAMFVYCRVSFSLLESMINHGIYDDSLPLLSLPDWLNGNENEDNRIHYEDLQKAQWMFKAAVFNMVGRHEELHGNIIIPFLSKTKYASGAFSIVYKVRLHESHQRLYRLSTDPNPCLALKVIDSRRNTAAAAFMNERHVVNGLQDLTHDHIIKLLGTYAQDGVFHFLFPLADRCLEELMKEDPKYFAHPNSYLSKEYTAWIVEQFAGVASGLENIHRSRPMQTMQESEESSKGPAFLDAPKGADGKRPDGTGYHHDIKPPNLLLFSQVAYTKNPVPKHGILQITDFGISKFHREQSGSGTKTFRGTETYAAPECRIPRELKVKEGASARQVLKLSRPYDVWSLGCVLMEVLVWIVFGTKGWDDFNLARLGVVEEGEVIESDGYFFIIDSKPKAAKVRDEVTTWMGKLRKHQLLANKNGCLAGLLRLIEEKVLDVDPSTRIEAGPLEAKLRELSKIARSEARESMSAGNSEKDFESDYSNSPAPNVIIHGPDAGPSNSSLVSRPHPSQPSTQAGLGGKAHSQASAVGKSRYPNTPLGSLSQSSTSLRDSLPLHTSRPPSSPRPGQIPHPATSKSLDSTSSMAVQPTRSRGSRFG</t>
  </si>
  <si>
    <t>&gt;7912_g</t>
  </si>
  <si>
    <t>MSTLADELLQDFEDSGSEGEDEKETEQNGGLFPDGNIAKNGLNGNTTAGTIGDMELDGDEEAIVEDEEMGGVNDSGIDVEDEEETKAKVEKMELGGVDDVRSVARLMKTLEPVLEKIAHFQSLPPEKQTTFIGSIEDNPEYHLLTLSNTLSTSIDTEIMIVHKFIRDHYSIRFPELETLVTFPLDYAKVVSIIGNGPMDADSIKALQSSKDNRLGATLRSVLDGPSVMIVTVEATTTKGREMTEAELERVMRACDMVLALDKAKRTLTDYVQSRMNLFAPNLTALIGSLTAAQILNFAGGLTGLAKTPACNIPPLGSKKASGTGFATNVGVRQQGFLYQSPIIRGIPNDLKRQAMRIVSAKLSLAARVDRVHQSRDGSTGEELKAACLARLEKLTEPPPNKGQRALPAPDDKPARKRGGRRARKAKEATAMTDLRKAQNRMIFGKEEKEVGYGTGDGTKGLGMIGQGNEGHIRNLQIDQRTKAKLSAKNKGWGATPVGGSQSSLRGFGQGASSGIDLRGKGLRASGVGSTIGAASGTASSIAFTPVQGLELVDPKMQAEMSRKRKAEEDRWFKGGTFTQVGGAGSMGPPPPPHKKVDTGAGKMAPPVPSFKK</t>
  </si>
  <si>
    <t>&gt;1931_g</t>
  </si>
  <si>
    <t>MAPSTVNVLLSTFPGLGLPSTLVLTVPADISISQLQKRIDNRLPANNSRLILTTLSNKQLPAKSATPISGLLSKPEDDFISLRLAVPLCGGKGGFGSQLRAAGGRMSSKRKRNQGEDNGSSRNLDGRRLRTVNEAKALAEYLAIKPEMAKKEQEERRKRWEQVVELAERREEEIRTGNKGKVDGKWVEDKEEANERTRDAVIAAMKSGNYKDNLLGSFNGSGSGSGSGTSESEEDAAMRGISSKSSTPPSRLEPQPKAKTFFGFDDDDEFMSSDEDEKKAAETKETEDIEEEAVEEVVKEPTPAPVPTPPKAAKGKGKGKGKGKVTKAKGKGKAKP</t>
  </si>
  <si>
    <t>&gt;9111_g</t>
  </si>
  <si>
    <t>MSPQLKPLLLPQLLEERERRQRESGPETEMDLPLASSLFYTNNSSASEIPSPITPTFSTRGHLKYPSSTSSIESSYNSPNLDSPSSPIFLGGMTGKRSLPDVQEEPHEREEDFDMFDDDELYDCLCDDPQCLHREPSVLVQSSVQLSMGQEFDYDLADGFLSDGEFASNLRCNKKRRAGESPFTGLATRFETRFPSFSRKWRLRRGANSVSSKYETRESVPGASSRSSSISTLSRQYQDKAFDAQLPPTPTKSIFGSRDDLANSSLLDISRANKDTKTREEAFATTPLLPPLMMDASANTNQITLQSPLQSPSVADASDPFPGNLTPIDSITTPQLPGMPSPPLSTKPSISSFHRTNTNRPGYLVPSSEIPPILIADPNDEWANKLGHANFTVYPEPYIPDTFDLEACRQMRADWDLARCNYTKHLVRTGEHYGVTSKTYRLTEEKWIETDAMWRKNNELTISNTVESGSDPFATLKHTTLGDVNNNNIMTKIPSLNDPRSEGKFPQLGDEDIVGPMVQVAAQLQRTPSKKAKILKFFAEKFPASLGRSLNQ</t>
  </si>
  <si>
    <t>&gt;696_g</t>
  </si>
  <si>
    <t>MSMEDPRGDGKQRIGDRSSQRKSGPHPGSVSRQLLVRWSEQASWS</t>
  </si>
  <si>
    <t>&gt;5172_g</t>
  </si>
  <si>
    <t>MAHVVTLNDRETSPLAVLMDPRKGIPVGERDIRVEDWLNDKIQVGADLDINSLDALLESVEAQKNLLEDQLRITQIQLHDFQKSAETKKESIVTMKEQFQNQKDIVGAHLLEVTSSATPEEALLRLKGPLEKLRKLELAGYYVDLLSEVEILMKDACGQLPANPKEALKPYAQLKRLAQELQKLQEPAEGAATHLVAYVQDASSRLWADMKRILSSEFDARLRESNWPNNPDLPTREWSDSFEKLLDLQGPEIISTREPLILLPMSLLAKPFIQQCRYHFFSNMPTNHPNKLGEFFFPWFIGTVDRWQEFLRENLTPILAAHFRGTPYAGNSLYIDPVAAFITALLPIVQEKVDSIAVHISNDPLLLSRFTIELLKFDREIRDKYDYDAGNTEFGWKGLAWDFLGTWFDRWLEIEKDFAMKRYQEIVKERNSPIDYDSAGPGKTKPTFEATKVTELLSAVTEQYCQLRKFSYKTKFLISIQAEILDQYLERLKSALDFYENANTTVGRTLHGVTKEELAKLEGIGGLETLCRVFGSADHFMLKLRDWSNERFFIDLWDQMQGRAKDTSAEDKLAGDMTYTEIKEVTSDALGTEDEGSVFDVTIDQFQRQKDRAERLIISALKYSFPLTFKQYITKPQWATIEEPAPNNLPPTITAELDQPLQVLKRYMEFLRRALSEVVFRRICRAAVGSLQNTLFKDVLLTQSFTQLGAARFKFDVNILQDVIDSVMAPATAPLTRLTEGAILLNLPVADGGSEPLKEACKDILHGTEEAAERRLEIVGASNLTGVEARAVLKSRVENTYDFDDGGDW</t>
  </si>
  <si>
    <t>&gt;3045_g</t>
  </si>
  <si>
    <t>MTDVEAGTPVLPHGEVPTEILSSDEKAGIPSEAEVEIETETETEKESLPKEKEPAENGAKKENATAKRAVAPKRPGSTLTTATKSTASSSTRAGGLSKPPTRAPLGSSVRKATTSHATAPTSASAAHKVQSSIGGSGDEKKKTHSTTTASRRTSLAPTGAHHSPSKPETLAEKRGSASAAAPRKPTTATSASASSPKAAARSAASNTTRAAGSTSTTTTRSAPLHRPVPSTSGAVAEVKKRLSSAAGSLSVSKPPTRPTGHSALTHLAPGHSTTSHPVHAASSKEVGELKAKLSESENQVEELKKEIATSQEKLVELGRQLEEEARKVTEAEENIKATHNDMIEKLRGQHKTEIEALQAQLAESELAKSTLEASIKASEEAQEVASAKYAADGKAVLDKLKAEHTSALEALNIELTAAKKSSSSSSGAIAEKEAEITALKIDIAASNDKLAALTLDHQSTSAELKKSLTEGHESALAALEAAHSSQLAEGKAELASDYEKQRAELIEKHEVTTSELQSRLDEAVGAQAALEAAYKQKYEEHQTQSVAATSKLEEALAALEIKAENDSQFLAKSSKETEDLSVKLESTRKELSLAQAELAVVSENLVALQAKNTASEEALSTAQTELDAARQEVAALEKMMDTFDKDSQSKDEQHTKVEAELHTTLKSLEEKNREILVLQEKHGKTLQTISKDYEKEIEALQSNSGVKEEYEALKAKHAELTKSHEDAIMAFATELEQLKQDHDATIADLENRESAHQKDLEELKATHAKNLDEAHDKAMNAGHAARTAEIEALEASQANAIAALKEQHAEIQASASVDAEKNKANQAALQAELAKTTDFFQQGQAELDTLKHDLALEKMEKASAQADLETALSKKPDTTELDALRKELQILKSQSLDTAEVDALRAELQALKDQKPDTSEADALREELQALTAQHQVALIAAQCKSQQAIEEHLATKETLEGVQAELVRQKAEDASELAKAQAEIGRQQRESSSDYKDMHDSMTQLVEEANKNALDLEARLREAEANLKVKDAELVEAKTKLATPTKSTGLASSKYAEVAPADGEIADIRPEVATGEPDSSSAALASLAKARIVTDQLMQMNEDLKTDNLRYGPICEDD</t>
  </si>
  <si>
    <t>&gt;9295_g</t>
  </si>
  <si>
    <t>MNKRNIVVFSGGSAANNLVDVFGKLAEEKGCGLSYIIPISDNGGSSSELIRVFGGPGIGDVRSRLVRLIPEDPSIPETTAIKTLFNYRLPPISSSARIEWLDIVEGRHPLWHNIRSSKRELIRSFLNTINLEIVKRLRPSSSFNFQSASVGNLFLTGARLFTGSFESAIYLLGAITGVSRDVEVIPAINSNFSYHISAGLKDGTVITGQNSISHPSAPSAPAPVPSPSPYPSSMATSTAASSIIGEKEQDEQQRPASPIPLHDRTPSMDLLSHEQVEDANLPGSLPTLRKQYITFAKTHTEDLASPIERIWYINPYGQEIRPFANPKALESIEGASAVIYSIGSLYTSIIPCLILRDVGAKIANPLVKYKILILNGSLDRETRAAGGKEYTARDFIAAIAGACESSKNGKGNENVTGAKVKVGKANEEWKKYVTHVIYLAGEGTPIVEREELGKVGVECVRIYGRKNSDGGGGMIYDGAALGQALGAIVGGTRTMDRNRRNTLDTTSV</t>
  </si>
  <si>
    <t>&gt;9532_g</t>
  </si>
  <si>
    <t>MSLLRPSIARGLLRAGGPAVRQALPGSVRYDTTTALGTPLTTSDSARGSVVVKAGEEPRHNQPNYLAEVDQASSPFSPTPKHIMDGSEPGVVLPAAALSGAPIELEARTVRIYKPTKTATQSGEWHSHHWRMDWDILPKGHRWENPLMGWQSSADFMQGTHVNFKTKEDAIRFAEKQGYEYFVQEPNTRKIIPKAYANNFLWSDKKLKHIRTK</t>
  </si>
  <si>
    <t>&gt;5758_g</t>
  </si>
  <si>
    <t>MVQISTLVSLLATAASLVAAAPAAPAPTAPPDLEKRASCTFSGSSGAAAASKSKKSCATIVLSGVTVPSGTTLDLTGLNSGTHVIFEGTTSFGYEEWSGPLISVSGTSITVTGASGNVIDGGGARWWDGEGSNGGKTKPKFFYAHSLKSSSITGLNFKNSPVQLMSINSATTLAVTDIVMDNSAGDSEGHNTDAFDVGSSTGVTITNANIQNQDDCLAINSGTSITFTGGTCSGGHGLSIGSVGGRTDNTVKTVTISSSTIKDSQNGVRIKTVYGATGSVSGVTYKSITLSGITKYGIVIEQDYENGSPTGTPTTGVPITDLTVSKVTGSVSSSATNIYILCGSGSCSGWTWSGVSVTGGKTSTKCKNVPSGASC</t>
  </si>
  <si>
    <t>&gt;12966_g</t>
  </si>
  <si>
    <t>MSNALARASRLKPEIRLAQAVSQFEADLSSDQKATFREYRSQVQRAPPGPNEVMRLTAEIDCHATREKRGGRCFGPRMTNFLSAIQQFAAVGDIMIGGSQNLIACGVWSLVRMSLLSIINFTSYLEKLSSLLMNAGRSAPRYQSIASLYPQSEKLQSHLSEYFIVVVDLCHMLFKYTQKSTLGRFTSSLTDSELKTFQSGLDLWANSFKEEANLLESLVNTGVRALLRTGFKSASHEQKIRTRLRVLDFCSKYDYETPWKQSRKVGNANLFKGTDEYKNWKCQAKSCSLLCIGQLGSGKSVLLANIVDDLNLFVPNRDIPVAYFFCRYDIPESLNAETIIRSLVRQLLSPILDLTKVAKHLDDITSTPDVNFLRTGLDECTDQERNNLILELRKLQDEFIIFLCVSFRPDPNSTLKVNLERFTVPSYISIPQNNLDIQDFIENELANCLESRRLVIGNPVMILEIRDALIRGSQGMFLWVALQIISLCAMKTDDAIRQALLDLPKDLPETFARILARSEEVGEPYQRLILELVTVAQRPLKAEELREALSVVPGNATWNRGALLNDVYSTLACCGSLVIIDEEDLTVRFVHHSVKQFSLEVIVTYLNYNVFDTRLSTAVVPQFRTGSAPSKIIRSTLPGSVGGLALKLLKSKRVLDYDVRQSLAEAGKLFDTGSVDDFHFFSYAKLFWQYHVFRTVQLEAASPVITSLLPQLLQKRIVDVNTIGAVDQMVLLQAANNGHEAIFKLLLNTDMAEVITKDKFDATLLSWAARNGYEAVVKLLLDIGKTDVKLEDK</t>
  </si>
  <si>
    <t>&gt;7249_g</t>
  </si>
  <si>
    <t>MPSILTIPKLVYNNKFNLPSLPPLNFFEGQTVLVTGATGGIGLAAAVHFVTLGASTVIITARTLSKGQSAKESILSQTGAHSKDVVQVMVLDMSTFAGVEAFADQVKKDVKEIDYVCLNAGTLQVAFKLGEEGYEETIQINVLSTALLAILLLPWMKIAGKGKAHLGFVTSGLHKEVDISPGKFPQTNIIAYFSKPENWPGGMYPTSKLLEQYVVSEIAELALGPDGRPQVIVNPMCPGMVKSDLARGYRSNPLMSVMVWAFMACLSKTTEGGARTLVRVGTTKAADHGKYFDLTPRDETYKTETEKTIWSSDGRKVEKEVWKEIVQILGEKVPELKEIGSST</t>
  </si>
  <si>
    <t>&gt;8120_g</t>
  </si>
  <si>
    <t>MAAQQDKTAAVPPLSNEEPASAVAASSAPDPVKSIFLIDQFGTETVTLEVGSGATTATFVIHKKILCSKVFYFDRMFNGAFAESTTQSAKFPEDHPLPFKYLLAWVYKNQIEPPQPATAEGSYGVIEQRQLLLAFALAEKLGVALFQDAIMDFTTSYLTAMNCFPTEFQIFEAYNSVPSGSRLRLFFPRIFVYITMHLGSDSLWKNDDMFKVIAKCNDLGLHAYSMLQNHGDNPFPDPRLAFPCHYHQHPLTEPCPALKKLKAEGLI</t>
  </si>
  <si>
    <t>&gt;567_g</t>
  </si>
  <si>
    <t>MATPTLAAASPKKHDEKTDEVISKYEIPEPEPFISFNALKERIRHHYELASDYYYSLWGEHIHHGYFLAPSDTKETAQIQLISLLLQRSALPKATSVLDVGCGIGGTSRYLAKNHGCDVVGITISGRQVEIAQKLTLEATDVAKSSSSSPTPPGGDENASVKLGDGSVRFLELDAEKMGEFFAEGGKDQKFDCVWISEAMSHLPNKELFFRNAAALLKEGGKLVVADWFKDEGLSEEQMKADISPIEGLAPPPYYIYGMLLPPLCTQKDYVNLAKGAGLKVIAEPFDISKQVSKTWDISWSLIQNPALWAFAVAQGRDGLAFMQAFRAMRRGFSNETFRYAVIVFQK</t>
  </si>
  <si>
    <t>&gt;1193_g</t>
  </si>
  <si>
    <t>MAFQFLIPPSHTRPKLQKKSILLNALHANFSLTTILLLGATFQSLLAMLPIPRLYSLTPAAVILLYRLVDTILVTFGIKPNPYLKNVIHTKFSALVPDRNGNFGLPGTEKIVVLMLGSKSNHPLGIFAPDYRTLGKYMDKMVAELGGDPTQDNGFLGATDLARKDENGANEFIMISYWRSLEDVHNFAYGPTHREAWKWWYRTLKEHSHIGIMHEVYEAEKGSWESIYANFQPTLLGRTTYLKKAGKIVGGEVQDEWISPLVGANNTVLRWSNGRRGVGERKEILDEMYANNPYEM</t>
  </si>
  <si>
    <t>&gt;5254_g</t>
  </si>
  <si>
    <t>MSQPLNPLEQACLAAYNAICVLVPHNLRHTVILAGSAASLAHGFLGWKAKDADILASVEALGILCEAIDKRQGGLHRDGDLSVRWDMVNSEGDKLFEVELDLVELGGWTRPRVPDVVGFGEGYAVTLTELVRLRGNPLINRGEWKDHISFHGLLSLAVKRKAKLPPLGEEETGLMISAVEECELSRGTVEMFMEVLGRFEDGGVWFENWVAWAQYHSL</t>
  </si>
  <si>
    <t>&gt;2318_g</t>
  </si>
  <si>
    <t>MASLTINSKLKLNSGYEIPLLGFGVWQTPDDVCESVVAHALKTGYRHVDSASSYRNEAPCGKAIRAANIPREELFFTSKVPARTMNYEAAKAQVDTTLKLTGLDYIDLMLLHAPYGGREARKGAWKALVEAQEAGKVRSIGVSNYGVHHLEELEVYTKELEEERGGEGKGGVLSVGQYELHPWLPRNDIVEWLQKRNVVIEAYSPLVRGERFGEKVLQPLVKKYGKTEAQILLRWSLQKGFVPLPKSVTPTRIEENSKVFDFELTEEEMRTLETNEYSPVCWDPTVDRD</t>
  </si>
  <si>
    <t>&gt;8825_g</t>
  </si>
  <si>
    <t>MDSMRSLNTSLPRTSSPPKQQTNSPPEQLLTAFKAAALSVTNLYKSAAADQGRARAEGYQDALDELLGFLDKEDIGLSDGEGWRIRRWATERLDGRDSTSQNMESDDEVTDKRERASSPVLQRSQSATRIPLVVPSLRAVSPAPARTESAPPPTIPTTPIVEATQVVPPQTNFTFRSAYPYPQDADIILSDLELSENTRTSTHDVSNPTSTNTGRRTRHNNYSARVNTRPVTTIGRGAGQKRKINFGEFFDIGNLGGKDGSGGGGKRGRFI</t>
  </si>
  <si>
    <t>&gt;311_g</t>
  </si>
  <si>
    <t>MAAPDLQTVAQLLGATLDSRQHKQGKWLISEAALKAEETKPGFSLLLLNIVASDSLPISTRLAGALCFKNFVKFNWVDEEGNYKLPLDEVATIKKEIIGLMISVPPSLQSQLGETISVIADSDFWTRWDTLVDDLVSRLSPTDPKVNIGVLEVAHSIFKRWRPLFASDGLYTEINHVLSKFGEPFVQLLVSTDAQIETNKDNKEVLLQLVEVLNLQVKIFYDLSSQDLPPIFEDNLQAVTSLLHKYLTYENPLLVTDDDSESGPLEFVKAGICESMTLYMQKYEDAFGDLCQPFITSAWNLLTTIGPEIKFDILVSKALHFLNAVASISRHAANFNNKETMGQVVEKVILPNVSLRESDIEQFEDEPIEYIRRDLEGSDADTRRRAATDFLRTLLDKMDKLVTDVVGRYINHYLSTFTQNPSGEWKSKDTAVYLFSAIAAKGGITASHGVSATNPLVNVVEFFQNNVANDLIADTGVEPILKVDAIKFLYTFRSQLTKDQWVAAFQPLVKNLASSNYVVYTYASIALERVLFLTDASGHHIFQKEDVAPFGKDLLLHLFHLIEKGVAPEKVQENEFLMRCVMRVLITIKDGVLPILDTVLQHLIKITVVIAQNPSNPRFYYYHFEAIGALVRYGAPSQPEKLENDLYPPFAGILQSDVQEFMPYVFQLFAALLEARPQGPLSEYYKALVAPILVPSMWESRGNVPALSRLLSSIIPRSAADIVANNQVEPILGIFQRLLAGKARTELFGFDVLEAVLTSIETSAIEQYFTTILSIVFTRLNSEACPEKFKQRFVRLYHLISSRDQSGLGTDFFVKHCDTVQEGVYVPLYLKIILPTTQQLARPLDRKLAVVSLTKTLTDSQAFAVKYVKGWAKTCEALLKLLENPPMPAGTDDVIIEVDVDDLSFGVGFTPLNTCKKALKDEWLDVTDVKSWVGSYLKAADRAPAHQRSFEKGSNFGFSCLAGKYLKWDDETPPPL</t>
  </si>
  <si>
    <t>&gt;2339_g</t>
  </si>
  <si>
    <t>MASITASRGPANAAQTAPADTSSTHPYTCNTCQVAFRNSELQRGHMRSDWHRYNLKRRVTSLPPISSEVFTEKVIQAQASSTAAATRASFEKSCNVCVRTYFSENAYQNHVGSQKHKAKMAAAGEGHTDDASSIISSTFSLGEPMIVNPEEIDSEAEEEFNSVVEGIKKTSRTDAAPATRRLSRPSRPHHSAELDPSHGDAEDAGSSVTDKDKDTPIETLIKRCLFCNFESTSVVLNAAHMERLHGMFIPERSYLVDLDGLMKSLYEKVHEYHECLYCGKLKPTIFGLQTHMRDKGHCKIPFDTEDQQLDIGEFYDFTSTYSDFEDESDSEDTILDKASGGVKLGSKRKTKTTDENGDETMGDGDGWETDSSESSLDSADLTAVPLDQRTHQYEKLDQHPHHTHADPRPHRSRDGWHSHAHKHARAVFYGDYELYLPSGRVAGHRSLNKYYRQNLHSHPSPAERQEQLAIEAAAADATADSDKEDQRVGHQIGRERGRALATRRTDNLGMIGVSAEKVKEIRAVEKRARKVEERERRKFQWGNDKQGNSQKHHRDPLLQ</t>
  </si>
  <si>
    <t>&gt;4886_g</t>
  </si>
  <si>
    <t>MVSRELKNLFEDIIPQTPQGRTRPTTYNDDDLLDFEFTAERLLSWRTEVEPRSTPRSQKLAHQRTKRKTENKDNCSTHSPLSPSAQQAFRRAEASPLKRKRGRPRKSVAPGPLEDLQSVSQTGIEGPDIIPRIYLVKTIPSGISRDDNNIGSMGPTNQNSSKRKATEEPNTPSDSKRVKSSNSEEPEQKPPKVIPFPEKPAVVEERNGEIEFKVVNNDGQRESFIILTGLKCIFQKQLPKMPKDYIARLVYDRTHLSMAIVKKPLEVVGGITYRPFKGRQFAEIVFCAISSDQQVKGYGAHLMSHLKDYVKATSDVMHFLTYADNYAIGYFKKQGFTKEITLPKPKWMGYIKDYEGGTIMQCSMLDKVRYLEQGRMLLKQKEAVMAKIRAFSKSHVIHQPPKEWKNGPCKIDPMSIPAIKNSGWSPDMDELARQPRHGPNYSQLLHLLNDMQNHQSAWPFLNPVSRDDVADYYEVIKEPMDLSTMEVKLEADNYALPDDFIYDAKLVFDNCRKYNNETTPYAKCANKLEKYMWQQIKAIPEWSHLEP</t>
  </si>
  <si>
    <t>&gt;3985_g</t>
  </si>
  <si>
    <t>MKTFTAIAALAAAGSAMAAPSSTEDLATRSSDLPAITVSGNAFFSGTTRFYIRGVDYQPGGSSKLVDPIADSTSCARDITEFKKLGINTVRVYSVDNTANHDDCMSALADAGIYLVLDVNTPLYSLNRATPAPSYNSVYLQNVFATIDAFANYTNTLAFFSGNEVINDDTTTSAAPYVKAVTRDMRQYIKSRGYRSIPVGYSAADVDSNRLEMAMYMNCGTDDERSDFFAFNDYSWCDPSSFQISGWDQKVKNFTGYGLPLFLSEYGCITNTRKFEEVAALYDTEMTGVYSGGLVYEYSQEGNGYGLVTIDGSSISEGSDFSALKTALAGTSNPSGDGGYNSTGGASGCPAKSATWNVTDDALPAIPSGAAALMKSGAGTGAGLTGTGSQNAGGTSTGTATPGSGSATTTAKTSATGTGKSAASNLQSPFDKSPIVVSGMVILFTALGAALL</t>
  </si>
  <si>
    <t>&gt;12978_g</t>
  </si>
  <si>
    <t>LSL</t>
  </si>
  <si>
    <t>&gt;1322_g</t>
  </si>
  <si>
    <t>MSADSLTTQNIPSRYSLEDAAVLLAVQTLLDFVSHRDFSRVKPVIYSQGATARLRPDGMHWGSIEGVCEQIVRLPTAMEEQMYNPEVRIAGDLAMVWTPCRIYVDGKLASEATNCIALHKEDGMWKISSIADAATKSLA</t>
  </si>
  <si>
    <t>&gt;12980_g</t>
  </si>
  <si>
    <t>MDQAKRSLAIAIPISLLLSSSYFTIT</t>
  </si>
  <si>
    <t>&gt;3738_g</t>
  </si>
  <si>
    <t>MSTQPPRLERNSRVFNSVFGGTINSSQPTPVATPASQFTVPGQAFGVPVPKGHGEFPQIPSNSRGLNPRKPVSLDMDNHVEDQVQFDRAWHLVTQVLSVPDFPQKRGILEPLHPGREFLGQDFYDALEAVLYPQTYLPLARQTDDIVIWYTSHVRQHLLNQVLPMISQIRDKAVPVDLLSQTAKLLETAYRLYFDGLSYIKAQLDQSAPETANLVLVKFNRDLYSVVNNSVIDILSDSLIQVVHQHVFIILGLSSRKDHQKPGEGVSSIISPESQKSEHARRDILGLTQLLKNVGLAGERLQLIFAEVMDDAMSQYIKRGFRGVWSAEEPEAENDAAGRQNPTLPKVPKISSPSRSVAEIQDWVENRFSRIVVEIMDIFNSKIQISWADKEKFREMAVGRLADLRIHELYDIVQQWQTSSRALDDLRSAITTPRRRIHLPEVFSKTMNRRLLNPGASTLEILRLYICMIWSFHTLDQSKVLLDQVAYPLQSYLCSREDTVRIIITGLLSDTEDAQGNPTNTSKDRLVELAHILNQGTKSVDRNSNEDELDWHDMEWVPDPVDAGPGYKRSKDADIIGTMIRLGSKEVFIKEFQSIIGENLLRNHGTFEKEIKVLELLKNRFGEAPLQACEVMLKDIQDSARVNNVIRNNQKLDPSEKELQKAHYNAMSGEITNPEGLLKPSLHAKILSRLFWPQLHDETYNVPSAILELQKRYEEGFEALKSARTLTWLNALGQATVELELEDRTVIEEVHTYQATVIYHFQTSELGEPAQWNVSQLGEALSMDEALVHSALRFWTKKLVLVEVSPDTFTVLETLNPADRLRSKAQNLSSESARNENEDEGVEGVAEKGMGKEKEAMYWKFIQGMLKNSSKEMGLAQIAMMLKMLIVDGFPYSNEELAGLLGGKVEEGELELAGGKYRLRK</t>
  </si>
  <si>
    <t>&gt;1570_g</t>
  </si>
  <si>
    <t>MEENNNMLAPPVVTQLRAQAGGQMERSLSSDIREEREDLREAVEQTLNVIMDLSLDGTIRWVSPSWTDVIGTTLESVQGRAIKDILVGGDKEVFAETVESMKKDDSRSRNVRFSVQLGPASKLVPIGAPEQTIDEAETKEGAEEKQEPEQDQEQGQGQHQNQDEPATIDLEGQGIMVYHRTSGGESHTMWMIRPWIAPREIQIDLPDVIVDSLGSGAEILASHLTLLAETGLEDPAHQAPPLPVLCRICERQIPPWWFEKHTELCLQEHRAEMEVQISQENLTEHRHAIVKVLDALEARKARPLSGDLNFFATPASAEYKGLPIGPASSGSSSSGTASPGTPSGKSRDTSSSGFGHARARSFAVRRPQARIVELLLDLCDTAIEISTPAIKEASSTAPGEFRTQSPQSESRISQVMQWQSPSSNTLEQEQGLALLCADSERAAKAKVEAVLRHRRIIEYSERIRMEFSVIVQDCIDEAMRKAAKIASGQLTDSDEEEEEEEEEASQARDEGFFSGSFDAPSSLAVALREAEMAEANGRRFSSGAVSTRSSSPKECPTPKSHTGQISSLLLHSHDSRRQSTIFFESDAGDSDGGSVRSSSIMSRPGRTESPISEFGDLRRQASSRQRNRRSIVLPGTASPRRQESPVRIPQPSSPLRISKPRALPVNHEGIVSPTHSPMLPGSEFSSPALVPNHTHHRRQSSAAGSDPSRAPASPRLNSASAPQARAVPPSIKDFEIIKPISKGAFGSVYLTKKRSTGDYYAIKVLKKADMVAKNQVTNVKAERAIMMWQGESDFVAKLYWTFSSKDYLYLVMEYLNGGDCASLIKILGGLNEDWAKKYLGEVILGVEHLHNRGIVHRDLKPDNLLIDQKGHLKLTDFGLSRMGLIGRQKRVLNSTNEFAPDLLKQGPFARTTSISSSRSTSFDFQGHHSPGSTPQMTPDIANGLSTPSYFNLSRENTISKDSRRTSGRSDSGGSETLNQMFASFSLNDDQRQQALQARRSPIEEMSETEGSNSPDLITLHPTLSQSSSELKNTPPQTSMMPPPMALFDPDDTNRRFVGTPDYLAPETVNGVGQDEMSDWWSVGCILFEFLFGYPPFHASTPDEVFENILARRISWPDDDECEVSPEAKDLINKLLCMNPRDRIGANNDDKFPSGGTEIRNHPWFKGINWEKLLEDEAEFVPRPENPEDTEYFDARGATLQSFAEEIEDQTSPPGVAPAADYFERPHDALSRVRSQMNNIKRGLIPLHIPPHVRDMKSRRLSEPVVADDFGNFAFKNLPVLEKANKDVIQKLRAEAMAAQSKPILSPSAPNSATSPGPTLEGSPILPMPIQRTLSSAKAHNRPSSPSGLSQANSSPSRQSQPSSPLLVSFVAGQNGEGRRKTSSTSSSLSHQSNNSLQPGSFFDGPRPSNLQKASSAVSSPIKARGSIPPPIPSSPQKLSTPRQGGGTTSRARSQTVGSQEGSPIPNDMFAHRKRRSQVFDMSPSSSDNEGDKANALLRVQRRRQSSRRMSQINFTEGPAFRTLDILICEDHPVSRMVMEKLLEKLRCRTITVGNGAEALRYAMSEIKFDIIMMEFKLPQINGADVARMIRETKNTNSHTPIVAVTGYLKELQAPHHFDALIEKPPTTSKLTDAMCRLCQWKAPAPGQSIPAPIPYPPPSGLRQESSRYEDSPTSSTSAFAQIPGSSFRGSSREESISSSMFGDSETFSHEDIPVVISRKATDDWDETSGLGISQDDSPILESHPLPKALPLHLLHEETAPARIEVHKMPTRQRSSEKMRAKRESMEKNRHEGGESGDDEDEELGDAQVKEKSPRGAAKTHRSSKLGIEMMRTNSRGSIISTSDIIPSADTVEPPPTVAEEIPNASDISGATLTPPEVFSSPGEQVFDIHMDETPKPSSSNKNPLDEEATPRPSRTAISDMMANMSISKDAQ</t>
  </si>
  <si>
    <t>&gt;3196_g</t>
  </si>
  <si>
    <t>MQAQSPMISAPLKATGNIDWEPPLKQYIRQTYGDDPERYAKECKKLNDMRQDITGAKGDDVGPKLLYTYYGQLEMLDLRFPVDENHIKISFTWFNAFTDAITSQYSLAYEKASVMFNISAALSCHAARQNLSEEFGLKTAYRDFQASAGMFTYINDNFLHAPSTDLSRETIKTLIQIMLAQGQEVVLEKQILFPSEKNETKERKEMSARLLPKLASQASYLYSQAVEGIQKNVEEMAKKIKEKKVDPSEDHFVKVMNVWLPVVQIKANYMSSLAQYYQALADDGYALSHGVAISRLHAAEVTAKEANKIASSFHSSVPKNSNLNSETRSALMDITQRQLTKVQEKLSELTKDNDYIYHQNVPAEATLPVIPKAPAAKAMTINEFYTVQEMNEFTNLDIFQSIVPLSVTNSSSKYDEKKAELVRAETERVETANSEMAASLDYLRLPGALQVLKGGFDQELAVDDEFKGWCDDVAGNESPPSTFVFLNSSKERIIEVLDRSSRQLDMEESVCEKMRSKYEGEWTQLPSARLTTTLRNDIRNYREALEEAARSDNQLYSKMRQHEVDFDEMRSAGEIGEADVLYQKALIQVGGKRGNVGTSMNREGNLLDDDFDNGAPSVADQIAKIEEILKQLNLIKRDRAQVLKDLKEKVHNDDISKILILNKKSISMYETQLFDAELEKYRPHQDRLHKANHKQASLMKDLTSTFNTLLQDKRVRAEQSKYESITRQRSAVMSKYKKIHQEFLDLEAGLQAAKDWYSEMRDTVESLDKNVETFVNNRRSEGAQLLGHIEQGRTNNASGQADRERERLRGLMERMSMDAPTSPPPTTQPLQTQSVSYISTSPSTGYPQTNFAGQYQVPPSSPPKQTSYQQYPQQNNGGYYPSQQPRQDYISTQKPTPPPLQGSYNPGTYPPVSPPPTQTQFSQNPQVYSRTPMQASQYVPHGYVPPPPPPGPPPLGPQQTFPQPPGHEGYDYKAQNLQQQQQQGRGHQPQSGDPWAGLNAWK</t>
  </si>
  <si>
    <t>&gt;2414_g</t>
  </si>
  <si>
    <t>MAASATFFGSLVCYLIWMFTESYGVFILVSILAESVCGTFWATIPPSTNEAVVLKELPSALSVIWTSVVIPFLFAEPIAVTLERKSNISPKSIQIFAGSMFLGGTVALLLLRRLKVKRLTEGHNPETRVSEKDGSAVRARSSM</t>
  </si>
  <si>
    <t>&gt;6807_g</t>
  </si>
  <si>
    <t>MVFPDAGPASAGAIETLKNVLIDPKENLGRRYRALFSLKHVAKFGAEPVPAIEAMAAGFIDDSELLKHEIAYCLGQTKNTAAMPFLHEVLKDLKQQPMVRHEAAEALGAIGDNNKETMTLLQKYRDDPNEIAPIRETCELACTRIEWENSAARETEKLKARFEFGSIDPAPPSEYTESLESLEKTLLDPKESLFKRYRAMFGLRELASSPDLPTTLPAVKALGKAFADDSALFKHEIAFVLGEIAHTASIPDLERVLADLSQADMVRHEAAEALGSLGEEPGVEEILLKYLHDDNQVVRESIIVALDMAAYEKGEEAEYALIPESTNA</t>
  </si>
  <si>
    <t>&gt;283_g</t>
  </si>
  <si>
    <t>MALQGSGTTNSQRLPPSPPKSEVSSGDNDDERTDNTSLISRRLSSPEPLYPLPPPSKPPTEILKEDLKTPDNHVSRDPRLIRLTGIHPFNTEAPLSTLFDEGFLTSPNLFYVRNHGHVPQVDNATIPDWEFSVEGLVANPVTMTLKQLIADYEQITVPITLVCAGNRRKEQNQVRKSNGFSWGAAGVSTALWTGVALSELINKALPLRGAKYVCMEGADKLPNGYYGTSVKLNWVLDPNRGIMLAHKMNGEMLRPDHGKPLRVVVPGQIGGRSVKWLTRVIVTAAPSDNWYHIYDNKVLPTMVSPEQSASESKWWIDEQYAIYDLSTNSAIAYPAHDERVSLANGIETYTARGYAYGGGGRRVTRVEVTLDKGKSWILANIYYHEDLYRSAPEGEILFGGRLDMEWRETSFCWCFWDVELQVKDLEGSADVMIRAMDESMNVQPRDMYWSVLGMMNNPWYRVTITKEGEALRFEHPTQPALIPGGWMEKVKARGGNLANGFWGERIEGEEKEMVEAQQETNMIKNGLDRYITIDELRKHDSENEPWFVVNGEVYNGSAFLEGHPGGATSIISVAGQDATDEFIAIHSETAKVMMPSYHLGSLDKASRSILADRNSSTTPESTKLRPIFLKTKSWTKALLSSKRSVSADTRIFTFSLEHKDQMIGLPIGKHVMMRLLDPVTGEKIIRAYTPISRGTDKGKLDVMVKIYRGTEGVPAGKMTQALDALSLGRFVDFKGPFGNFEYLGRGECVIGGEKRFVRRLVMICAGSGITPIFQVLRAVMDDEGDGTRCLVLDGNRGEGDILCREEIDALVRGREGRCRLVFALTRPKSEGWVGVRMRIGKVLLEKEVGRWSGSERGDLALICGPAGLEKSVYGVLNEMGWRDDDLLFF</t>
  </si>
  <si>
    <t>&gt;6351_g</t>
  </si>
  <si>
    <t>MVYFSKIASAVAVACLVGSAVAHPGEHHDAEKIKRQIQARDQMAIAAKRSLDDCSNSLKHRELNARSVARRAQVARDIRQKRGIQTKPKKFRRDLATLQEYELINHNETSLGYSLATPESTIFSANTSCILTPENTDGPYYVTGELIRKNVTEGQAGIPMYLEVQYLDITTCEPVPEVYVDIWNCNSTGLYSGVVATGNDVGYDTTFLRGIQATDDDGVVSFETIFPGHYTGRATHTHLLSHSNVTVLANGTIQGGGVTHIGQLFYDETLRSAAELTYPYNTNTDAVTTNDEDMWSIVQTGTTYDPFPEYMYLGDDITDGLLAWIQIGVNVTADQSNSSYYSVAAVYQADGGHAVSSSNTSGGSGGAGNGTAPSGSPPGGFEASASASASASSV</t>
  </si>
  <si>
    <t>&gt;3004_g</t>
  </si>
  <si>
    <t>MSSPKDARDGTDNKFGDLDLSILGLGTEYPPFLLDPACLDTLVSRHYSESPAMSKVLAINKYTGIDTRSAIGTVDHPLANMDRAPTIGELCTVFLKDGVALAVTAARKALHEAQISVQDITHVVSTTCTNSANPGFDHYVCKGLGITQQVEKVLLHGIGCSGGLASLRTAANLALGSSFRGKKARVLVVALEISSLLVRSELDSVAELQQTRIGITLFSDCASALVLSNGIGEEVEPVYELLGWDHRIVPDTEQDLGFDVDPLGWKVVLSPRVPKLAAAVVAPAFSDLLSTLPNLPPSYKSAADFDWALHPGGATILSGVERVMNISPEHMRASYDTYIKHGNSSSATIISVMDRLRQKDMDEIAPSGKVKDFVVGCAFGPGIAVEMCMLKRNLNHVRRTLVMNGDGDVTPPETESEDSRSEGEGEDLELESKQAKIKEGGLNEKLQNVHSEVPEKGDSLEEALNGVELD</t>
  </si>
  <si>
    <t>&gt;9505_g</t>
  </si>
  <si>
    <t>MGSYKAQLLSIFRGRGVMYSLQADTYRYTAAGEFSAPYHYIDAEDNPPTTCGVVYSRDCGKTGCVVAAINNYFIIHFIGDIHQPLHDENLDVGGNDISVLFAGKTTNLHAVWDTSIPQTIAGGNSLAIAKTWAANLTTTIKTTTTSTWLNKIALDDPVTTAMEWATDANSYVCTNVIPDGVSAVKGDELDSAYYTTNAPVVELLISKAGYRLAAWLNLIATGSTGL</t>
  </si>
  <si>
    <t>&gt;3295_g</t>
  </si>
  <si>
    <t>MRWLLSFLLLGLLSVVQAVSSGGNKLLVVLEELADKSKYSKYLADLEGLGPNLTPKILLDFINAGGNILLTLSASNPTPTSLVSLLLELDIHIPTDRNSIVVDHFNYDTLSAKEKHDVLLVPRPDALKPDVKNFFRGTGKGGEVIAFPSAVGQTLGNDSPLLTPILRAPRTAYSYNPKDEAETVEDPFAVGSQLALVSTMQGRNSARFTVLGSAEMLQDTWFDAKVKRSVGLAGVGIDAKEVKTSNQEFAREVTGWTFNEIGVLKVGKIVHHLNEGGAASNITNPKIYRVKNDVTYSIELSEYSWDKWVPFTPPNGDVVQLEFSMLSPFHRLNLTPETTTKNSTIYTTSFRLPDQHGIFNYKVNYKRPFFSNIEEKNTVTVRHFAHDEWPRSWVISNAWPWISGIAVTVIGWVAFVALWLWSKPVPLKLTTSGKKIQ</t>
  </si>
  <si>
    <t>&gt;10220_g</t>
  </si>
  <si>
    <t>MPHKHTRKGEVDKSTLDLPPTQIAQPLPVSKSAAVNGVFTTDLNNAKRGNKKRKRKDAEDDTPKAFMRLIAFAQGKKLPKGLDDGVRISKSERKKIKLAAEKKDAEGGATVKQERVEVTGVAQEVPTIRPGERMSDFSARVDAALPVSGLINKTARGGKDPLGLKVGRTKTEKKMHKLYDTWREEERKIQDGRMDALEDAEELAEDSDGQVKWKAEIETASEGKAGKKNKKKRKKMLGEVDDGDEDPWARIKRDRGEGDVKFGDVVLAPPVFSKIPTEKFKARVKLAEVADVPKASGSLRRREELGEVRRGVVEGYRQMMMENREKAKAKERA</t>
  </si>
  <si>
    <t>&gt;9603_g</t>
  </si>
  <si>
    <t>MPKQVIVQSSIEAVEIIETPIPTPGDKEVVIKVIVSGTNPKDWKYPLWKNFPHNSGDDIAGIVHSVGKEVYEFKPGDRIAALHPAGKENGSFAEFAVAPDWTTFHIPHNVSFEEAATIPIAGLTAAIALYVDMQIPAPYDLRDPVAERVPILIYGVTSAVGAFAAKYARLSGLGPIIGVAGRAGDFARTLVDYVVDYRNGEDELVANVKEILAKEGLGTKVPNVFDAISENGSLEATLRFLNPNGTVSTVLPPKLFARDKELFKYPPGVKAINSAVPRVHSTHKDFGYLWSRYLSRLLEDGRLTAHPYEVIPGGLNGVLTGLKKLRDGQASGVKYVYRIEETTNASIPETLGDDGISVQASENQSRVTNFPFPF</t>
  </si>
  <si>
    <t>&gt;7846_g</t>
  </si>
  <si>
    <t>MATLLSVSDSQVPTTFLDQVMALPVTRPPIGLEAIKYDPKSRTLEVLNQLKLPHEYVYDGVETCEDAFDCIKAMRVRGAPAIAIVAALALAVELFHKNDRATTKVELLAFIDRKLDYLKGSRPTAVDLSKAITLLKNTCRDESNRSITNDELLSCTDIREAYMETAGKIFADDYDTNIKIGEYGAKYLQRQQESATSSINMTDKKKKQPYTETDNHKISVLTHCNTGSLATSGHGTALGIIRSLFEMGSLRHVYCTETRPYNQGSRLTAFELQYEKIPCHLITDSMAGALFARMKESMNILAVIVGADRVARNGDTANKIGTYSLAVLANFHKIKFIVAAPTTSIDLETETGDSITIENRPGRELTQITGAVVDAQGNVDTTKAVRVAIADQTIDVWNPSFDVTPHSLIDAIITEKGEVLKNAKGNFNFRSVMPVEWKRIVKTDSEGSGDQTDFIPDTPSTLDGSLLAFKFSPEKAR</t>
  </si>
  <si>
    <t>&gt;5590_g</t>
  </si>
  <si>
    <t>MASTSESSTPNPNRLSSTPTTAESAPVELSAVVDELLNSLSNKFAGVSSEIFAKMDEMSRRLDNLEAAMEANAEGRDGNKSSAKS</t>
  </si>
  <si>
    <t>&gt;9668_g</t>
  </si>
  <si>
    <t>MESQVEDKKGNVIHEGDTVFTRFRGGKREGEVEEIITTQEEAEKEDVKNPPKVIFHDQHGHEVAHNPGTLENLDAQE</t>
  </si>
  <si>
    <t>&gt;12996_g</t>
  </si>
  <si>
    <t>PIISFRGSYW</t>
  </si>
  <si>
    <t>&gt;10799_g</t>
  </si>
  <si>
    <t>MGSALTLKSSRSWTMRIHLARDFHMPLTILPANKTLPPRVKFHQYPIIQLRRLALSPYELATKSERTQYPDPVAAYLADMSSTPPEWGYPKFTNADVLIQPPTGKVWKLHKSMLDRASPVFARLFASKRPLRITRKQGAEGVTIKWKLVMVNDMNADAIDPNGLSFKTFKIMEKGAKFDLDSISNLNGLGNEQMFDTNYDNFFRCLYNLHPIFANDIENGGTRYTLQCCMLLQAAVYLNAVDIIRTSVEAHLLRLGQTLWHHISDKPEGWIHVGARLHSPMIFREALIHVVGKFHIKDGINVGYIRDESHGELGERIWKLILSKAKELKTKKLFVERQLLDFYPPPLVHPRTQDNVPGRAIYASDIYCWMALSLIRQYISSSYASNYHHRANDGGLSFYRTIGESLKYALGDTLHQFNATFDMSSKSRSIFQAECESIKNLLKPIVADLLIDRCQAVRTPTMSRWDHLTCCIILDEEMPWIAFPTPGWYPGLLYEEGIVEGTGHSETANSGTSVEDAATDGGDMVRGAEAQPDIEMAEGEEEDGVAIGAW</t>
  </si>
  <si>
    <t>&gt;4773_g</t>
  </si>
  <si>
    <t>MFLVSVLRYALFALVPLSFLLSSYLYLYPVFHLCAFPSPQHNGRSEYLNTLRQHTPFPSHDATKVAPFRLLTFGDPQLEGDSRIPYVHATGYPNLVKLWEDTFRVKHSPLQRLRHGLHDLIDFYLDDIPKALWVYWKRIDHIGNDYYLGHIYRALHWWTNPTHVTVLGDLVGSQWIDDKEFESRARRYWRRVFRGGVKVEEELASQNLQDTLVLGEDAEAWKKRIINVAGNHDIGYAGDLSPPRMARFTRLFGKANYELRFNLPINSIASAKNTEGGSGEPEKPTPQLRIIILNDMNLDTPASSQELQDETYSFLNSVITSSYEVERAGLFTLVLTHIPMFKKAGVCFDGPFFDFFNGEFNNGVKEQNHLSMDASKGFLEGIFGMSGNTNVPGRGLGRNGVLMAGHDHVGCDVYHYINQSSTPEREWRTAKWNDAVSSKMVEQDDLAGMREITVRSMMGGFNGNAGLFSLWFDEEEWEWRFEFVNCRLGTQHIWWLVHLLDLITVFVGIVYAGMVVQQRLSVPKKDAVKVKANGKPTKPEKKSKNAPETHTDTTATDESNTMQRANGVIGQLQVLGAGKKSLRKRKSKSHIVESTLNGSAPSHS</t>
  </si>
  <si>
    <t>&gt;4751_g</t>
  </si>
  <si>
    <t>METAQSFTARRSAASNLPQFQLPPPDHISQLHKYPTFAPAAAAQPTPAGPHSVLTPPAALQSEGLSPLASSVNSGSSGSSAGGVAPYQPMSYWQPPPNPTYPFSSSGSMPAPYAQQQNYMASRPLYSPSMSYQNRNATSPTASEGLPPPPYEMSLPPFSTPSMAMSGGQGGQQQNGLPTIGAQQQQQNAQQQSQQQLSNGSNLLNSQQASSQPPSQGPLHAPDHYGARPPPTTGSYYTPASTPQQPSFSSYAQQSPTQQSPNASSAPRISPVSAQSQSNMGAPQFHTRPYPSYSLPAMAGPILSNVHSPGGQLALVGGMGMQYPQHQMGGPMYNPHPNPHQPQNDRPFKCDQCPQSFNRNHDLKRHKRIHLAVKPFPCGHCEKSFSRKDALKRHMLVKGCGKSSTNGSSNANGGSQSPTDKGDVMSDSTEGNSPEMVKKEL</t>
  </si>
  <si>
    <t>&gt;9355_g</t>
  </si>
  <si>
    <t>MSFTIPIRFPEKTCASLQQLLAHLQEIRQIHIVESKKDSDPQLLGESLLEQLRSVADILCTNNRLREGEALSNVSSLTLLSSDFGGLGYSPEKRLDSQQEAEVLFLVSAWLESLNSIDRSKSLPKPLLVRPEGRRGMTLSEKIFAAHDIDQKGFVVPGDVVRVSVDWIMASELSWRGMERTYDSLGKPGIFRNDRFWLAGDHVVDPRINHIPKVQDLLASSKRAQEGFRMTDYQGNNYTIMHTEFSRERVLPGMLVIGSDSHTCSAGSMGALAIGLGVADVTMPLITGETWFKIPESVNIQFINSPRFGIGGKDTILYIMKELKRNTIAAERVVEFSGSGLAHLSCDARFAIANMTTEFGGVSGIFVPDDITDRFIQRRKGLRNKIGGQYFRPDEDAKYVASYVIDLAKVESFVARYPSPDDVVPVNELEGTKLDGCFIGACTTAEEDLIIGAVILEAGLKKGLVSVNHGKRKVVPGSLPILNRLKALGLAEIYEKAGFEIGLPGCSYCVGMGADKAGAGEVWLSSQNRNFENRMGTGAIGHLASAATVAASSFHMTITNPQDLLDEISQPRLQKILDHRSSPSPQSPTRSSRKQVSYVEPGSKISNMRDGDFAANSKTSAPEITKDEGNINEPTAVSSLAKTILGGKIQRLPDFIDTDALAPAEALTTCVTDEEFGEYCLKHTHPDFRQRAKDGFNIVVAGTAFGCGSSRENAVNALKGCGIVCVIAKSFAFIYGRNQPNLGLLGITITDESFYEVARDGVDIKVDLERRKITIGEREWDFKLSAMEIKLIETGGINGAFRQFGKKLFQVLCESGDSGEEQPLRSESTCESVKEIQW</t>
  </si>
  <si>
    <t>&gt;5265_g</t>
  </si>
  <si>
    <t>MEGTVLSNGFSVKKKTCPRSTILGRKSKVTKAMCKTLCSPLRNPVRKQPSEAQIAYFHIPVGKRQLQRKMKELTKGGRRYLCAFVKKEITVKNKDERTSYGYDNIYKPLFGFYDYIVFTDEAHIDPTSFHIAAWISWWGKAQKLEFYNNEQDEVKRPPYLPKPRRRPTTETEAEYLRRVQEWEAGKPHNVNVKVQGNAITQKYYVDRLLPIYIQAVKSIREIDNKLWLLQEDGDPFSWYT</t>
  </si>
  <si>
    <t>&gt;4332_g</t>
  </si>
  <si>
    <t>MSLGFQPAAGSLCGLSNCLSSYGSLVSSCQSPNDTIYGSGNLDAGCGTYSFTIGNGGSDSQTAAASTGGTPGMIATSTCTSTISPPPIISTTILSTAPVSAAASSSSSILTTPASAAASSTPGKPDTPASAAPSSTPSTSDSGASVVASSTSSASDSGVSAASSTLSAPDSGASVAASSTPGTSDSGVSAAASSTPSISAAPVSAAASSTPSTPDSGVSAAASSTPSISAAPVSAAASSTPTAFGSSDSTTTLTTIITTTALYTSSTTLYMTGSSTPSTTSSAPSVTESSISLSQPPYSSTNSTTNTTTSSDSPSFTTLISAAATPSTMATSADLTGGIATGTAGAPALPSFVLASGAGDVAKASGWGLLGVAFVFLAFL</t>
  </si>
  <si>
    <t>&gt;3672_g</t>
  </si>
  <si>
    <t>MSDATISDPPRSSAALAAETDIRSDSSSGDGELDKSGSDDTKGEVIEGFEGKGDSKQRRKRTSPADQAVLEAEYKQNPKPNKAARADIVKKVSLNEKEVQIWFQNRRQINRRKSRPLLPHEIAAFGLGGMPALSSDPVITMPFSSSQSSGETIPSSQPEPITTEEGNEKSVDEAEILRQKTQDDHAVEMAKVASELVADEEVPSLPPMLKRQSSSGLSFASSFSTPENAVTTFSPTPGYLANRWNSINSSFSTPISSQQAIFETPPVSHAEQPASCPDRVDENASVPSSHVRLSMSLDGKAELVSTWSSPPRQHHLRPSSSSSFMPLKRMRVLQRSQSAFVPRPSLTEPNVPFVPRLPAGRSRDARTWEFCCDSEARDELTLQAENESHGSAVAAISLIRSTSSAALKPNANKRNTAQHSDSNKHGALKKPKLGRAMSSLARLQNPIKISSKEAELSPNFSKDGLMHSPSGDSDKENWMPGEAASTHRRRPLPSSRPENTLGSRGVLGDNHKVPSHAAIGGSRHRKRKSANITPDVFEDGENEGKVPQDVETFMRGEISPSKKGDLDCVQGLLSLSQGNWR</t>
  </si>
  <si>
    <t>&gt;8858_g</t>
  </si>
  <si>
    <t>MDVTLLLNSNANSIAAGQQKREESCQISSRNRTPWDAGGYALPVNTILSTPSTPPEQVQRYEARMQTTPPSPRHKFSDSRSSLSSFASSSQSATHSRFSSMSTVNSMHQLNSLDETLSPKSGTKPEIFDFRPIWVSTSESVHPAISRTQERESLSPSLSLDALALVAETRFARHENATKKQPLEVSTMVISSEKGQRNTVEHRERLSSPSDTILIKRLAVPILRVNTGDDDLEPAVELVTTNHNHLSAPLESDYNALLHHKTHKRALSAPDFIGPINDFEMSKSLSPRIPMAEPTPPTSHHPDNASPTNIAGLSAPPTTPPSVTNAENQSIVCMYIPNCDTGSQPRKAISHIFGRNKMCTRLIPQYVWVHYCRKHYQRSRYRNPKEYAKLQCDLVQQQIRRVHAWSSNNIKNGTTGVVQDWTLTVRKREQKRLSELGGTKRKLSATFDEVNDNEDEHEDDEQENDEHEHEDDEGDDEENGDGENGVEEDGDGKNEDVSRKGGLDAPSTAVPSWLLAYCGTGYSTQAILDIFNRLHEKVLKGTLPCFPDIEILPNIIADQTGPKSSKGNTKKSTSGRKRAKSLGVPVKTEYHPQPSDRRMSHPAVWAHGTSSYGSPVEKRRKLNEMGDINAQRRPMAQCRDRLTERPIDSGRKFQLPHRPIFTDINEHQGGDEEYYACSSQAYQPPLPAPTPQRMTGQSMAAHLETHNEHFQGARRPVHRRSQPDMSAFGRLRSDYAAPSSAPSYVDYQGRPSPFHEPNPGHGYHASQQYRWNHTAAQSQYNPMRGTVNQLPVLGHARLNGQPMVQGYPLQSMQGQGQLSQSQLSSLRSGPNRHTTVQAVKEVPEVRDFYANSARR</t>
  </si>
  <si>
    <t>&gt;9610_g</t>
  </si>
  <si>
    <t>MASLKKINGSSMGRLNSSYVSIRAGTFYRKHPGLTTGEDADSNPPLFPSLEFNLENNKSNAQSWAILGGSGSGKTTFLNILMGGGVCLPAKARSWPWFDALQPKKDYRKGIQMVGFEGGGMGLGAGGGGNGLVKSAYLSARYESRRESTDWSLLNYLKGEMELNPSQEVEGEGKVEEAVLEKVVKDLGLQELVDMPVGNLSNGQTRRARIAKALVKQPNCLLLDEPWLGLDPKTVLGLSPLLGGLAKKNSPCMVLTLRPQDPIPEWITHMIYLRGNCEIKFMAQKEEVLRQIMEYVQMVKGGKVEEDESLPLHSYREIGMELKANGTVDYTLDSDELSIYLPTAKDDKKIENTVNSPLNQKTEEIEKLIPTKSTDKEAQRGISTEKLTRDGYSLTFSQPSSLPSVTEEEPSEPLVEMRGALVQYGNKLIIGNWKQDNHSSQGLYWTIRRGERWGVFGPNGSGKTTLLSLICSDHPQTYSLPIKLFGKSRIPEKGEVGISIFDIQRKIGHSSPEVLAHIPRRLSLKGVLENAWADTFLGKPNLEGDAKERVEAALRWFERELRPVAKRQDEGGLSSSTEWATKVTFGEMPFGAQKVALFLRAIIKRPDLVILDEAFSGMDDVVRDKCMLFLAHGDSKVYVKGKGIVKPEKGGLIQGLGEEQALLVVSHVKDEVPGSVREWICLPESNNTEPARFGRLQGPLEGDRGRWAAIWGV</t>
  </si>
  <si>
    <t>&gt;9582_g</t>
  </si>
  <si>
    <t>MPPRLFPGDVELGKRDDDHKPGAKSPLELAWRHRRLPHAPHRRTIKRATLGILALIGLYYFFKYMPTDLENPRQRPSYGLPSENRAPITGRPHTPSAQGATSKSVHEGTKEVPLHDFNGPIKFYKLAASLHAASRQKGADIINYNVLFAASSLKSASTLLPIACDMALRERNYVHFVLMGREEISMDILKAVNGVNDGCNIHFHDARPDFGPQSTDYRMEVSSSAAFNHINTFVHPQATIVDASGEEELWFLKGLKERAIGLGRTVIDLPEDAEHNLMWITLLDSASLSAWNEVSMDIVIHAQSSASGSLIRLLKSLQKADYFSSALPRLTIELPHDIDESSKQFLQDYEWPPPSSGHNLASLLTLHHRIPQYGLTAEENSIRILESFWPADTFSNHVLLLSPQAELSPLFFHYLKYTMLEYKYSSNKKYLHENIFGISLDQPTTYLNDSTKFEPPLKNRSVRKAGVSIGATPFLWQAPNSNAALYFGDKWVELHDFVARSLSSQHALPTPTTLNQKLVSKTYPSWLEYFLKLARARAYWTIYPNFDDQDSLVTIHNDLYHAPEEYAEDMKADVAAAATKSGELTADPANHLSLQHKEKPLVTTPLLSILPHNGELPRISDMPLLSWDGESIGVEDITLQSEEYSKIFRREIGGCSVEAEEKERYEMLADDLFCLDDPDSDVVDTPIAASSVAASTPVNVDLPSKGGGSL</t>
  </si>
  <si>
    <t>&gt;9937_g</t>
  </si>
  <si>
    <t>MPEVIDLISSSPEPELPPPRRDSSKETSGVPKPVPAPSKYSAFTAPQYLDDDDGWFQLSPAGSLPHAKALSKSSTSTTSQSINPKSMKSKSSIGTSANTTKAYMKITKSNISTITKESQFTSIDTTKGGKDFMYGYKEDDFDSTLNLDDEDEPLASPPSKKLRLSRSPKADVASKSKLGMSMNTTKLIQSTSTNAAKDSIIILDDGNSSSSPPKKLQLSPSPRTKVTSEHKSSVNMDRTKHFQSTTTEAAKSVNQFYHESDFDSTINLVDDDDDPFASPPPPSRKRYLSSSPRQLPVHRPKSSGFGRSISNIESCSKTKTSRAPNVGALKRRKIVEEDPILFTSSPDPVADEARRRKEKRLRELDEERERLLREMDDEDGDDGTEKRKWKSGDTNRKRSTNEFSHGLSDSEDEIFGEARSEKLKENRDSRSKKGKSNSFYDLDLDEFSPKKSLKAKSNKLSTFGFDELSDDSDLGSTILSDIDDLSSKTSKSKPKTAKISQTTDEKEEAKERAKQERERKKKERLSAKVAEKEQKDLAKLEKAKEKARVEAIAKVNTKRTDRKISAPEMIVDLPSSLDATLIAQTIPFLKKLDIEHQEWDNRHPIVKWRRKVNSKWNEEEDIWEPCAPYIKPENHILYLMHAREFVDLVTGEEGDDLETHVSALKTEFDSCKIIYLIEGLIPWMAKNRNLKNRQFVEAVRSHLDHPPPATAGQKGRKKKEPAVYVDEEKIEDALLRLQVIHEALIHHVNVPVETAEWICVFTQHIATIPYKNQNSALNTTFCMESGQVKCGDNASDTYTKMLQEFRGITAGAAYGIAAKYPTVQELARGLEEEGPLALEDCRKCANANGAVTDRRVGPSISRRVHKVFLGRDEGSWEV</t>
  </si>
  <si>
    <t>&gt;9999_g</t>
  </si>
  <si>
    <t>MSEEAVVDSTPAGERHAIGISFGNSNSSIAYTAVEDKAEVIANEDGDRQIPSILSYISGEEYNGQQAKQQLIRNSKNTVAYFRDFLGQDFKSIDPTHCHASARPHEHNGSIAFTIQDKEGDEPSIVSISEIATRQFRRLASSASDFIGKTVNSCVITVPTNFSEKQRAAITKAANDAGLEVLQLIHEPVAALLAYDARPESTVEDKIVIVADLGGTRSDVAVIASRGGMYTTLATAHDYEFAGVQLDKVLMDHFAKDFIKWHGTDPRENARSLAKLKLESEATKKALSIGTNASFSVESLAEGNDYASTINRLRYETIARKVFDAFDRLVLSVVKKAGLDVLDIDEVILSGGTSHTPKIASNMTRIFPSSTVLAPSTTATAVNPSELQARGAALQASLIQEFDKEDIEQSTHPAVTTVKHLTNAIGVLSITGDATKGIFTPIIAAETAVPARRTIHIATPAAGGDVLIKIVEGDSHIKVSQPAPKSKTKTDDSDEDSDDSDEELEEVRERVWKVGNVLAEAAIKGTKKGSKVEVMINVASDLAVTVTCREVGGKGGVRGNLSAP</t>
  </si>
  <si>
    <t>&gt;2324_g</t>
  </si>
  <si>
    <t>MFARSVVKLSSRVSRHHHGKALAPLTVKPSSSKAPFVTTTRLNDTPEIIPAKEISSTTYTDGQVEESTIVLDHDVSTSNGVGTVSNALSKTLHKKLPTAMQRLSLIDKVVMVTGGARGLGYNMAQACIEAGAKALIILDANPDTGKEAVAELHKFSGDTVPVAFYNIDIRDEQAIFKTMDDVVQAYGVPDVLINSAGIADSNIPAEKYDSEMFIRLMDINLNGSFFMAQALGKQLIKAEKPGSIIFVASMSGTIVNYPQEQCCYNASKAGVVQLGKSLAAEWAKYGIRVNCISPGYMDTALNRVPKLDAQKKIWKSMTPQNRLGAVDDLNGLAILLASDASSFMTGSNVLIDGGYSLW</t>
  </si>
  <si>
    <t>&gt;8078_g</t>
  </si>
  <si>
    <t>MGRKPNPLILEHFERGAKLQDSSNRYEHTCKHCGEKFPKGRIDGLQLHLVRKCPALSLSDRQEALMQLNNLPSLNGINGHNGMVPMNGPSVALPIGTGNWTPLETLAEVSRQVNLREHHDDRPANNRSADTGNRASEPPHGDRLELQESYTWENPPKAYEQRATKEKRNANQQVRRRESQPSLPRSSFHHTPHSRATTPNLAMAATSIAAAAAAARFQPSMVDPQLLGDDTNRQGNLSTKSIEQQLREANAFMSENFSNAGQAEQELTWPMIDGSGTNTSMQANMNPGMNTGMNAGMNNGITNGVTAEMNPGINTYAEESVEPTSMEGVELEAPKAREFARIAMNPSMTTAMTTEFTTEFGDGTKPRKPKVRGKFNAERRKEVQNVRRLGACIRCRMLKKPCSEDTPCSTCKSVDQARVWKVPCIRTRLAEDLEVYSAGLHSVLAYRDVSRAKSQAVFHSSPYQLEFSQLPNSKLFATFNALVGQEVSVEGNIDPGLSGDFTTKTYRLLDSENADLAGKVYSYMKKTASIVFEQEVSNFMRTTLRTAQDLVHLKNDDLLERALDLWTIVHMLIDGEKWIISERVDIDAPPGHGPAIDQVHNKDNYDILVSQLNAATEKKANSICKQLLLDLERRLLKKQDSNTFETFLVAMLLLNCIEKSTWLFKYWEQAPLNTGWPLEKSASHFSQQGDRLTSMLAMILNLRGVLPKMYTREDGMLATKAEGPIQDYFETLQLRYNDVLNAQVNHTFNYLNSRCYELRFCSDLILQNRVSN</t>
  </si>
  <si>
    <t>&gt;9560_g</t>
  </si>
  <si>
    <t>MAANSTPLDEFLRPLSVDIKKIHSLARSLSETFTRLARESQEQFLPTPISESVLRAVGEPHGRYLSIDIGGTNLRVGFIELLGSSSQKTHPTSIEGKVQYPQSSRVKRHLEKAWPIGEQLKHNQADGLFAWIGKCIAEVVQDGCRAWPGELSEEIPLGVTFSFPMIQYTLSDATLMSMGKGFAISSNLDLGKQLLKGYEKARQPSLPRIKIAAIANDTVATLVAFAYQFQNNTRQKPVVGLIVGTGCNATIPLALNKLHPSKRPVKVEVLDGIERSQDLKIAINTEWTINGAAPPLHELGFVTSWDKKLDAECDAPGFQPFEYMTAGRYLGELGRIIIVDYFTNCLAIPFSHLPPLLTQKQGLTTTFLGNLRPIIYATEFSMVSQLNKELPSSTEPEAWRWTPDAASIVYQIAVAVQRRAAGMTAAAVIGLLACADEFNFSSPSLMNSTNGTISSRAESKPEVEELMVGYTGGCIVHFQDYLPDCQRSLDDIMEEEFGENPKPRVVLQACHDGGIIGAGILAGTVVRLGHGV</t>
  </si>
  <si>
    <t>&gt;10575_g</t>
  </si>
  <si>
    <t>MDSKTSNSWHNVAPGQWERDIDEAEQFYATLAKTWEGTGHTLFAINACASIFVPLVDNSDVKSLNARLENAIRHAWMKLRYDQPNLVASLEFDPTAKTCKKVYKTPLSSDEVASWLHESFKVIDNGQSGAEFVNADFPLLQYPTLYLVTPPDQELDKKGIRKDLVFHTHHEIIDGMGTFMLLDNLLENIATAIHQTDTPNINFGDEQTRLSPSLRVAAGIVPTLSSDSLIRLESIKAAHLLARKDVEVIKVPVTNLSTKPGVSKRVAIHLTPQESKAVLIACKSVGVSPTHVFHAGIALALRDLQEKHDVERQARYVSYSLINLRAQCHPPFNTAAYAAAVYHSVSDIPLILDLTISARSTTNTKQQSTEFASAIKRVQAFYKSVKLDDNYLNIVPSLFARQTPPYPETPCEIPAPQSSPSASLSSFGLIDRVIQPKYGDIEVIDPWIMGSEYSTGLGLFLGTWNKSMCLSAAYNSAFHSEDKVASFLESIKRVVLEGFELA</t>
  </si>
  <si>
    <t>&gt;6991_g</t>
  </si>
  <si>
    <t>MPSVPTPSKAGIVQNNSGERHIPSSIRPDGSKRKEIKIRPGYKPPEDVEVYKNRTAESWKNRGSAGVPGAEGLKDEKEEGSAASNKNAKRREARKKAKEHGDTKDENLEEGKKEVKAEGNKAEEVVDPEVDKEKKARNLRKKLKQAKELKEKKDGGSALLPEQFAKVIKINELIRELDALGFDSEGEPKVKETEAEIGTEK</t>
  </si>
  <si>
    <t>&gt;3698_g</t>
  </si>
  <si>
    <t>MAPNPRPQGQDTAHRPADRLWEYQLRKENKALLDQISEINRRHEADFVESERRRQETDDRLDVIEIEIQKIENERQQAARASERTMVDLQEALSQLGERVGKHAANDPNVNNMLSRRPNKTPGESNRHPPVLLVHPKISGSTSRNGARPKPIFGAPPQFPRGREASPVVSETPFVVPPRTNAPRPGKQVAIRRPVTRSTQRVSPEPVDAVPAPPLKVPQLMQGAWSIKTYYQDSGKKLQSLNITTPQLEIDFITKFIKGINETKNRQKLLDDLSQIHPSKRRVNGFIEILCDWDELLEGIKRVGMWDMNSEKESKKRKRILAGRGEPRGMVETSL</t>
  </si>
  <si>
    <t>&gt;4715_g</t>
  </si>
  <si>
    <t>MVSASKAAREAKRAAEGKPKKTVASRSKAGSKNASTASSVAGDETPPLLDGEQPATSSKKMNEINRLAEQMDKHGLSDRVTTGVLSSLKQSRDVKITSVSLVFHGRVLITDATLELSYGRRYGLLGENGCGKSTLLKAIDKREYPVPEHIDIYLLNQGAPPSELGALEWVVKEAENEMERLDKLAEQILEDDGPESPLLMDLYERMETMDPSTFSTRASLILTGLGFNKVTIHKKTKDMSGGWRMRVALAKALFVKPSLLLLDDPTAHLDLEACVWLEEYLKRWDRTLVLVSHSMDFLNGVCTNMIDMRQKQLLYYGGNYDSYAKTRSEQDVNQMKAYTKQQDEIVHIKKFIASAGTYANLVRQAKSRQKILDKMEADGFIQPVDTDRVFTFRFADVEKLPPPVLSFDDVTFSYSGDTKDDLYRHLDLGMDMDSRTALVGPNGVGKSTLLKLMTGALSPTGGIVSRHTHLKMGVYSQHSSEQLDLTKSALDFVRDKYSDKSQDYQYWRQQLGKYGLSGESQTALMGTLSEGQKSRIVFALLAIDGPNMLLLDEPTNGLDIPTIDSLADAINAFTGGVVVVSHDFRLLDKIAKDIMVCENKTIQRWPGTIGEYKNHLRKKMVTNGAV</t>
  </si>
  <si>
    <t>&gt;1795_g</t>
  </si>
  <si>
    <t>MPASTSTTVPTAEQILVPETLLKKRKSQEKAREEHTAELEKKKKAQKEKRGVIFKRAEKYVKEYRDAEREKIRLNRLAKQEGSFFIPAEEKLVFVVRIKGINKIAPKPRKILQLLRLLQINNGVFVRMTKATLEMLKVVEPWIAYGYPNLKSVRELIYKRGYGKINKQRVALTDNSIIEENLGKLGIVCMEDLIHEIVTVGPNFKQAANFLWPFKLSNPTGGFRTRKFRHFVEG</t>
  </si>
  <si>
    <t>&gt;3518_g</t>
  </si>
  <si>
    <t>MRPPNTSDLVFSEQANHNFSKTLGELKRSTLSIQNRLQSIDHDAAFVQQVRGAYNRPLIANERCGSWYIDPKMKEGSAYFKSTDGHTGVWKFSSRRLNLHLLEIIGKNDGCIIIDSTRRGKRMPDALSKTIPIWCNVLNRLLFPKSPQYHELFTPPQVVSESEHAQISDLLPSFLAALQALTIATKDLPHVLKPLRPVWVTPESILTPSSTIFEGFHPIICCTVSRRVAGGELSEGGYIQGAGDDTENWARGLSPPLYWDNKQLLLSTPESELPDLIEMLVNQNLDVSAGEARCVKPTSFLFITPIPAIAASDIGADSCTIVLHPYINLRSEWQTSPMRLDIGVGPQKVGRRSLRNILPFIMEFVERILYPANLDIGPRETNDRKKIVRGATEERTTISLKKEYANEKRIILACEDGKDLSIGVALAILCLYIDNEGELLEETLKRPKVDKQFIRRRLAWISTSMPDVNPNRATLQSVNSFLMGGDHGFT</t>
  </si>
  <si>
    <t>&gt;3394_g</t>
  </si>
  <si>
    <t>MSANAKYTAAPQRDSLDSTAHYSQAPPSYVDEPTSSSDQAALLGGPRSSEDNIPDDFKFGGSVAEATIDIRMAFVRKVYAILSVQLIATAILSSVSFVSESYKHWIQSNQWMMWVSLFGAIGFMLLTYWKRKSYPTNLLFLAGFTALEAYSVSVIVSFFNAKLVLEAVLLTAGIFVALTVFACQTKYDFTSWMPYLFGGLWGLILFGFMAAFFPYNSTAELIYGGLAALIFSGYILVDTQLVMRHYHVEEEIAAAISLYLDVINLFLAILRILNSQQNN</t>
  </si>
  <si>
    <t>&gt;1601_g</t>
  </si>
  <si>
    <t>MPWGKPDDLPGENSLGSSRSPLVATPGRAVIDLFPRATIASRSKGTHISARAAGLSKGMEREERKRNVPFADSANERTAGAQNSSTSAFGPIRRRYSMERAMASEGRSQPVYYQLFDWPAQTESTISSRPQIPPRPQPDPKILARRPAQRHSSGGPRVQATVEQRPQDPPSFRERRMRDRTGTSSTHANRPVIQGALVRPKHPTTITSLHPVRSSTSEILTVRLENDVYVPDPPRATPKSTRQTASRDLHRQPSSRLPRHSAAAAHFRVPTRTASNRTVPSDLQKPSPVSSALNPSTPPTRTPDRNPSNATPSSGTRLSTQINDTLAFVEDWGRQGANGGGDWV</t>
  </si>
  <si>
    <t>&gt;9210_g</t>
  </si>
  <si>
    <t>MAPTTAQDVSSLLKNVASYTAQLATVFHIFALSSRGILRGFEGVVAGLNGLGAVVNKVLVVLGDGDGDGDGRRGLGFSEEGLAYLAVLGGECRKCLVRVERVVSQGRVGGRRSREDMLEVKEEEIDSCALDLKLDEKAFFEAAETAKWREIMATIEECVDRLCDIQLHLLLVSQVVTVGALSRGSSDGMVDVKNLVTFHGRAARTAELVGIRFPRGRSRKERSRHSEEIEDKNESGITTIESGSAVGSIRTIKSVRRVRGGGLPLPPSPTPPPNLRRPTGIPPASVLQASVLSTSPNTPALPSDMAAAVSVNPPSYSESHSSSSSSSSSTSSATTPTLLGSMSEASSSSLTSTSVSSKTSTSTSTSESSLSSSVSSYPADKKIEVEEEVQEVIKPAEIVKITTPSSSLLKFENYNFLQKARNFFRGKQSLATEMEKTLDSTDSHLLAFVINCHTFIPVPHSVFHTLEVTHRRTILSQLGSSLWYKTFTSLSVEEHATLRRIINPPGRNSEREIIALKVVQQNRLTASIMLLKDLLQNSSLSEPCKSRALLAIVREQLIDANAQPALIPSEPPRLRPIPYALHTSYQTRTTDLKQPAPPLPPPPMIPPIPPAELARSEYFKLDYPSLKLSTYSPPQVISEHDAQAALTTYISFTIRPLSPPSWSSVSISLNDYESPALDARITALQHAGVDLIQTLLELTDEQSKQLERLMDEIRCWESRDARFEWRWVACNLFDGGGKGIWSLAGGKSVGVEKGEVMWVVAKRGLRAGVGATEVYRGLTAPETGEAIRACGGRGKERDGCEGDGSETESEGEVDADMAERKRRRHIQGMAGGSRKNARSNGWGDDGSEGEEGEEGEEEDEEGEDAEEEEEEGEEDPVKIKVELEKGDDVVEKLLDIWAIAPVEGKGKGKMA</t>
  </si>
  <si>
    <t>&gt;6315_g</t>
  </si>
  <si>
    <t>MYTLEKKKKCNEERPICDRCSDRGLQCEYEPVKPRKKRRTSFAGSAISHDEEPGRTVYEKCWTDHFENDNIFYDIPLPDDEGSQSWETSTAYLYPDSDSSAAEWDTDRILKDLEADMEEIVPDEPLPVATTSTELVAPLPHTTYPDLSMIPSNTVISPLLEFCAPVYEEFTDRTNRRALVDHFCNVLSHLIVFKEDTGNPFRQLVLPLSHSCSPVMNAIYALSSAHLEYKGVENEEKSLDFHNKALQGLAQLIEHNDTAKREEVLGTIMLLVYYEVLVQRNNSNIVTGHLKAAMTIMMTGSRAFRFYDVIAALSLGIAPNTHTQPASAPLPTDTYPMFSPSPLQAVDTLLGLSTDLWPIIHRLSHLLSFKTALQAAIAAGETSKATVLRTELESTSQAIEFALTHWRPSLGSSIFPIPEEDESFVQRTGAQDAVEAIRMQSILNNAEAYRHSAFVYLYRTIRSHFRNHVVVQKHAHSSLVACSNVVQLAEQCVDGPMSALLWPLFVASCEAMTAEDRGLAMQGFSGIERRQGMNNIMRAWLVVQEVWRRADAGDEDVDWRSVSAELGFSIVFG</t>
  </si>
  <si>
    <t>&gt;6130_g</t>
  </si>
  <si>
    <t>MFRTRIYVWLDLDTFNTTIVQEDPKWTPEQFYDFARVMDVFQSYENLAGFWIGNEVVFTADGASSAPFVKAAVADMKSYLSSKRYREIPIGYSAADIAELRPMLQNYLACGTKPEEAIDFFGLNSYEWCGDATYETSGYDILNTMSRGYSRPIFFSETGCNVGGSRTFNDQAAIFGPDMVNTWSGSIVYEWAQEANDYGLVTYPNGGIYNGAPIPLSSQSSTILSSATSTSATTSNSKVSKTGTDARSSSPSSTSKPSSSSDLSTSSTSPTSIVASAGSTSTISVSSSSPASTTQTSSPTSNTSNIPTTTSPSPAAATSSSAASPSRIDSIYLPFTLVNILGRQGGVLGFFIVVTISISSFTLRPATKDDLDEITRIHMEGFTQEPQVRYCYPLRHQYLKDHWKWTKKEPETYLDQPQKYVVHVLEAASEVGGAVVIQPVAHAVWNLAVLTEAKGMGPAEKDRKDADKKRCEGVFAKAGQPFKTYFKK</t>
  </si>
  <si>
    <t>&gt;10225_g</t>
  </si>
  <si>
    <t>MPTYLLHGFRWHRDSIRVHIILNNLDDAAPEWIMAPRSSITILNSLYSQFDFLPPSQPPLDDETSKEQDKVVEEDGKRGGAGKGGARLMKRHKSVEALGGRPKTRQETPQSTNGNGYHNFNTHEKPKRRASTNGLLLSRQQQFGAAGKDQQIVKEGEKKKFNDWSAVKIVEQYDEKDLTTTSQPWAYVADYIVEVGLSKGLTEEMKRYDAWKIEEEGGLPSPESGGETPGATESRSPRLSTGFGLGEGIQSPTFSARERRRKSRRAGWFEKLRDGLQKGEEIGWFVVYVGDEERGFRPLSPRPEEVEEREEEHTHVKMPRSTGLRGFFYEEREGSRQ</t>
  </si>
  <si>
    <t>&gt;723_g</t>
  </si>
  <si>
    <t>MTAKSPEKKKCIGVDCANDAGTLQCPTCLKLGIKDSFFCDQDCFKKSWAAHKAVHKAQSSFLSNFLTPKVVSEPDPETGLYDPFPAFQYTGALRAVYPLSPRRTVPKSIPHPDYAKNGTPNSEYTYAGRTKIEALDKKGQEGMRKVCRLGREVLDIAAAAVKPGVTTDYIDEIVHKACLERNSYPSPLNYNGFPKSVCTSINEVICHGIPDQRVLQDGDIINIDVTLYHGGYHGDLNETYYVGDKAKADPDTVRVVEAARECLDEAIKAVKPGALFREYGNIIEKHAKSKKCSVVRAYCGHGVNSLFHCLPNIPHYAKNKCVGTAKEGNTFTIEPMIALGSYRDKTWPDDWTSTTVDGKKTAQFEHTLLVTADGVEVLTARLPNSPGGPIPIPTAVTNGEAKNGEKKVEAAQ</t>
  </si>
  <si>
    <t>&gt;8677_g</t>
  </si>
  <si>
    <t>MEELMANPELVRELHRDLARKYRIHCAKVEGIWRSFDRSQRVEALKAGAADGLVLKDPSDRAMGNVYKMVPELNLRDITQPRSDYLLDLLKHRATKSLCEQYAIGVNGDPGDASFIHNSMRVNNLRHVNSFKYCFTIFMDDENYGQSYRAPNSTGYDKTMSDLSPAVNAGLCIPQSTGDLILERQLHILQTLNIMIEDILDGGSTSRDIKERPKKAEEAVRSALTKLSIASKLDKLSLEDLLASALDQKASLDNYLNLCRTEPVFLTHLVNLSFFTRPELVQDEKGRIMPLTTDKYISIAIFEMINNAVMGAAIWDYLVRLLQLLDDSKDQVQRAIILQEVSNDQVQSTSNAFRVYTTMAARVSMRGKPELLTRENPQLHYMLRLCQAETDASKAVLWIKKLDDLHKSHPTEREDMEEREFESFGDLAVIAGFVQLLSASLPLPAINLKKGQKYVSGSKTLVAELDLLKTQIDLSEFAVPIDNLLEPGMAEGALNVMDQFIVDKTGTKIGLLYQDLIEDCLSDIQDYYLQQKAKVSEGAKVEFTPLSMSPTAGTPSPEVRVQQRRQKDKTRPAHSSVYDIIPTAAIPAESDIPEIAPIFKVKQATVDVFSALFSKSQSRGSVGWAAFETAMADLKFSVIPKFGSVFTFLPPEDMQKMIRNTSGKACDACRRRKLKCSRTLDNPSQVGLLENSCVRCIQTGLRCTFNEEQRKRGPKIGTRIRSLRLEQQSFNLEEGSKEEGVGGTSGDASNLALPPSLGRDKSHPSILDSTLGATFWYTQDVQNEIPLTSPTVSPNCSLTAQSATAGAAFEVPDSMPFDFIHEVNALSNDGELLNEEGLQLWPRPHNGFPMSKEKLLAEVSLFFVQGYAAYPLFHCETLMQKTNEETYLSNLECGTVVLSIAMLNEACILRRSPQHGQFTMQFLAKTIENRRNDIDGHHFSDNPSIDAVIVSLFLFISYNISENHNRAFYYLTEAIGLFDLLGEPSDPIETIRLQRLEYVLFITESATVSIYGSQRKRRISRRPANPLEPANSLYWYNQEFQIEDCMDKVNRDMVLIDRQAVDLLLLMARLHLATDISEVARITVDDKLMCSVSRNFGSTVEAQNLRYVPQAADVAITRQWKLAALWWSDMSHRLAWEPSNIAVNSTIEMIAMTTLAWSKTLEPGHLRIVGLGKVVALTDSILNISSKLGIVGSCTSLIRHLIQTVAETDYDQYFAPQLSMTEICIGDVPRSLFSNDESENLIYDTERGLIS</t>
  </si>
  <si>
    <t>&gt;5532_g</t>
  </si>
  <si>
    <t>MSQLISRSILLLLEFAAIAQAYTTFETNCSLPTTSVNYVSSAGTRSTLDILWSCLFTIFACTWTVQHLNVPEQREDRDPGWRGDIKWALKRTWTSTKWMLATFIAPELLLAKNIGDLDDASLHLAELKEFADEDGVPWTMAHSLFANMGGFVIRSDAGDRIGRRVDSSAQTTDQQSLSPEETPNPYYLLAGAILHLRRSGIIQRLPYISKEELNDKSKSDSFVRTIAVGQVLWITIQIICRAARNLAISQLEIAVVAFSVCAIIIYGSNWEKPKGVQVPLTILCYPNAIPLIVSNTIREYISRTWVPPMGVVHEVISLNDAIVFQRSLGANVRNDFNMTQSGKDLYGILLGTFTFGAIHLAAWNFVFPTRAEQIVWWITSLYCTTYILLLTIYGSIVVLLLDFAPEFTASLFRVSVILYILARLFLLVEVFRTLCFLPPNAYVATWATNIPHLS</t>
  </si>
  <si>
    <t>&gt;8701_g</t>
  </si>
  <si>
    <t>MADNGPPPSSAQLPPPPQTTAGAPGYENGHNGQANSHMPPPPLAPVIIPQNTNPIPTAITSPLGENGGMMSPDSQGGFVRRAAPEPNKRALYVGGLDPRVTEDVLRQIFETTGHVQNVKIIPDKNFQSKGFNYGFVEYDDPGAAERAMQTLNGRRVHQAEIRVNWAYQSNTSNKEDTSNHFHIFVGDLSNEVNDEVLLQAFSAFGSVSEARVMWDMKTGRSRGYGFVAFRERQDAEKALSSMDGEWLGSRAIRCNWANQKGQPSISQQQAMSAMGMTPTTPFGHHHFPTHGVQSYDMIVQQTPAWQTTCYVGNLTPYTTQNDLVPLFQNFGYVVETRFQADRGFAFVKMDTHENAAMAICQLSGYNVNGRPLKCSWGKDKAPAQAGFDGSQQGYSPQAGPTPVGYPGTPSAYFPQYGGMPQQPGPQPAGPMANQQAPAQFAGQQGYGGPPAQSPAQYANPQMGYGGSASAGGYGRGQQTANPQWSAPTAQNFGNGFGGYQG</t>
  </si>
  <si>
    <t>&gt;8265_g</t>
  </si>
  <si>
    <t>MSSNPRSNESTAAGTSKPASTPRRSARIAAGAIPPAYNLSLPAIALEGPESVASTPNPAPSAAAPPNIMNPSIARSTMATATTSSAGNQDGSNDGMPCVECFKAMAVQPQLRCSHDGSSCSYAKKDVKKCSYCGDPRNRMCVSVPPQLRTQADEVHRLFKQVPDTWNIHSSTISYLTPRHLGKSKSASKFVFKNDIPIQYQNFFAKWYLLYKALPDDRKRAKDMRAGLP</t>
  </si>
  <si>
    <t>&gt;5783_g</t>
  </si>
  <si>
    <t>MTPPRYVQYDANHPHHDPHWGDSRPEATMVTASQLMGAAPTGQYSWRPPSPPSIHVPQTNESEELKLPQYNGFGREQEEDEILRAITSIDRTILGSRDWKYEWRRQAQSILTFLYLGPSSSARDLNFLQTEGITMLLVIRSTMSAQASLLGGEKAARQLGIQAVAVDVGGLSELIASFPRAIKIINDHLVATFKASRESNPSSPTHGKILVFCESGNERSAAVVAAYLMNMYAMPLVKAVQYVQSQRFCVAYDDGLKHLLNTYQDILDAQRTVAQIQPPSAFAVKPIKRHRVDVEEDVLEGDMDLDREDDEERFGNRTGFVPFIG</t>
  </si>
  <si>
    <t>&gt;4340_g</t>
  </si>
  <si>
    <t>MAVHIGSTAQFSKLLSTSTIVVADFYADWCGPCKTIAPTYESLATKHSKPNRVTFTKVNVDNQQAIAQQYGVRAMPTFKIFRSGSVIDTIQGADVRGLTTAVEKAVKLAGAAVPVYSSVGRTLGGTPRASVSKPFKLKGIIDTIIAFLGLYFISLFSLDAYAAAENSPFNMHRVVQPVKSTTGRSGEKRTGAPAQVGKKLGTIADLGVD</t>
  </si>
  <si>
    <t>&gt;901_g</t>
  </si>
  <si>
    <t>MPPRKAASTAAPTNPKRKPLKKPTAKKSVPKRPFTQVPTRPPPTSTTQPARARSNNTRRRSQYSMGMYYSTSDLTPEYIATLASSLTGDSLNSWGTTSKDPIEAPLRKRQRTNVRPGKFATFSSQEEDFASMMEFAKSQADAKEAARKGAKISNSPERGPILRLSLEVREMIYEYLLISRGRIVLKEDWLTVEQILGGLEVNILFTCKQFAEEGTKFMYANNTFFALIRPVNPRFRMRLNPFSKPQLSLFSHSLLRTLILDCSAECFNTTWFSKASAGLQALANAKPAPNIHTLTLLFAPQRIGFTTTMMGREANPITFADWLWDEGGFMNSVLALAPTVLKVIVKMKGMKYEIRVEMKYLRGDKKVHLIFGRMINEETKKIAAENARKVERDIKELKGRFESIFEDPERALREGKCILLAGNVMPRGPNLLSQRSQTGGSVPSTQRMPLQASNSVLSTQGMPSQASSSGSRTDGMKSSVQGEPLQARSSIAAE</t>
  </si>
  <si>
    <t>&gt;693_g</t>
  </si>
  <si>
    <t>MSDPMNPNQELRTTPQWALYQRENFWKSNNGETPLFSTAFTVAPEDLERLAEEKLTQGGWYYSSCNAGNSWTHLANRQAFYRHRIIPRQLVDTNTRDTAMEIFGHKVAAPIGFAPIGINRIYHPTGELSVAKVAQELNLVYSLSSAGSYSIEDVGKANGNGPRFFQLYQSHDEELVISMLKRAHKSGFDVCMLTTDTWQLGWRHHDVATANYAFYHEHGAGDIGLQDPVFLKRVKEAGLDPKKNPKEVGAKWIDENIWHGKAHSWEKLPWVIGQWKRISGGKPFCLKGIQSVADAKKAVEMGIDGIVVSNHAGRQVDGAVASLDALEEIVDAVGDKIYIMYDTGIRGASDVFKALAVGAKFVFIGRLWVWALSIGGEAGVRHVMKGLLADFDILLNVAGYRNVGEIDRDAIRSLPNSSNLIAEKARI</t>
  </si>
  <si>
    <t>&gt;9360_g</t>
  </si>
  <si>
    <t>MSTRLPLCTVSRSAAPRVAFQPPQHRISCFRPQRIQRLQAGLYSTAPPPVEAVEAAEAPRPKDLRSQFSSVPNSVYRQPKRKRSLRPYIYATIFLGLGLTAGSYIRFLLAPPPGPAPGTKKDKEMAEYLQRTAEKLPIVQSLSADPNWISYEAYSSLPEEERSHRLTTGPLGGARALGGFQRIFYNQESGELVAVVWFGGSIAGWPGVTHGGVTATIMDECLGRCAIRQFPSKTGVTANLELKYLKPIVTNAFYVVRAAPEAGYTDRKGWVAGRLETLDGRICVEAKGLFVVPKNYKTRVIAGEF</t>
  </si>
  <si>
    <t>&gt;5203_g</t>
  </si>
  <si>
    <t>MVCPSSIFLIRASTVPKILRRAYSSAQAPLVKIVDVQAPHSGRIRILSLARPAARNAISRQLLQELRTNIDAVAAEYDSYGDEIPPPQKYGGVAGVDQRTPTRALILASEVDSCFCAGADLKERAGFSPEETKAFLSNLRNTFTALSALPIPTISAVSSLALGGGLELALCTHMRVFASTAQVGLPETRLGIIPGAGGTYRLPGLIGLGRARDLVLTGRRISAAEAYFLGIADRLVEVIPEEGKEGEDRNAELMRRANDDVLRAAVQLAGEICEGAPIAIRSALQAVGYAREEVENKMYERVVGTEDRNEALAAFREKRRPVFKGK</t>
  </si>
  <si>
    <t>&gt;7455_g</t>
  </si>
  <si>
    <t>MRTAIYTAGITICLAVIATAAPGARDYQVRSESSSTGIEAAEPISTGTTPNINILEARAKGDKKHDGKKAPSAKSCKKIECRLDGTDIQCHDAGCGPCQGKALSASAERAYQQEVAEAEARREPRPLRPLSMDGVCSAPGTKPKYTKEDQKGAHDWADSFLQEHGGETAAY</t>
  </si>
  <si>
    <t>&gt;13036_g</t>
  </si>
  <si>
    <t>MFDLDAASLFRILRRRTPRIRTQKRASAPRTLPMMAPRLLLEGEGELEASIPVVSCGEEIVVLDPELLIVVEAAKPVFGDEELLEFWGVVEVEEDEAGLLDGEVEVAELAVEEVGEAEEVEEVEEAEEVEEVEEVEDGTDVVDAAAALLVTGSEAVTVSIDVKAVGAANKVSCLAATPHAM</t>
  </si>
  <si>
    <t>&gt;5534_g</t>
  </si>
  <si>
    <t>MDEFTVDAFANRDDPIPVINFGAREDASNEEGPGDAERTRDRLRSYGNSIKERLGRAKEKATGTGSGIQDRLLEKYILLSSAYTRTHANEQMNRLLAQVIPIEDIPSSSTGTETNPQDFTTRPSFSIPTMSANFRRFNARIGVVFVFQSNMIKLLSWRTPTHTLSFLAIYTFVCLDPYILSMLPFSLLLALLIPSFIARHPAPPSAIPSSISTHIGYSTAGPPLAPAPTVKPAKELSKDFFRNMRDLQNSMEDFSRVHDHVLSILTPSTNFSNEPLSSTIFIFALFTSLLMSIASHLFPWRFVFLVTGWVVIFLAHPSFQRYLSSIHKQHLQPLEAQSKSYLDAWVDRDIILDSAPETREVEIFELQKLTTAGEWEHWVFSQSPYDPLCEGRLKGERAKGTRFFEDVRAPGGWEWSEKKWMLDLWSREWVEERIITGVEVETEGERWVYDLRYEGRDGIGMGFGGSSNRGSVDGGSGRVSLDEKGKRKVMPSWEEWSGGEGDAGGWSDIEGESRRRRGEWRRRRWVRLVRRKWVNREEAEGLSGRFPGAFAGIL</t>
  </si>
  <si>
    <t>&gt;6489_g</t>
  </si>
  <si>
    <t>MGGADRAGGKAKPLKQPKREKKELDEDEIAFKEKQKADAKAKAELAAKTKGSKGPLNTGSQGIKHSGKK</t>
  </si>
  <si>
    <t>&gt;10006_g</t>
  </si>
  <si>
    <t>MNEPSLGSQFKFIAIQDPNGVQDHKVRRLARSHAVTRGLDDKRKLQQRLGYNFRVVSLENDPGRLASKRKQSQALVMPPYSPSAFAPDPFQMLAAESPRLQYRLTWNDSVKAKQTTEPVFSISDELMLQNFRSVLRKRPDDQALLNALMLTFALASTAGDINRECLGYQSEALSYIRQRMSFPDRATSESTLGAILLLAGVEARLGMPRHVQLHMGAIHQLLSLCRTKGVYLSDSIKRAIFWQDLNSSVMTGSSRVVDHTTFSELQWRRDPFSPKYFTLPPGFKAVSHLLGEEFVEVLKDVHALQCIRDFATFGSDDVISMAHIDNQQASIQSRLSHLSLQLLCRLQKAINDLVWDDWPDLLIWLLYIGGAFSPTGTIRSDYMVLLQLNRSTRFRGLYATWPELLKILKQFIWSEKAFMSQVKAFWEESSV</t>
  </si>
  <si>
    <t>&gt;250_g</t>
  </si>
  <si>
    <t>MAARQTALHSPFLNRHATAEDVPATTLPSGRCNYTNLSIGGNATCGCKRFWDKTKSGYGGATAGPGFCMCDHHACFHDDVPEGYNPRISIDVETAEGSQILSTVPNTPRIPKPSQIARPQPVSSEVSRPQESNIPDTLQWSRRIQSGSPFGLPAIPSQCLLPSETASTTSGSQSMFLRPFGGLGLQTLSHIPGPNADKPKPAELLKPTENPRMQIYQDAHGNNFLQSVTEVATPSPRPSQEPFAPEGYAENIAHVQVALNKIAGPASEPESAVVLRESSQEDGSSRIHIKQSGSNPAKDIYSVPDENHDPKLIPRLRTLVNHLAEFPPQMRNHDHRLEVLENTSWSNAAIEDLQDADNRLEEHVGDLQERVLELEKARAAWNDASSVGSRQIDGSFSSKVSNVDISRIEALEAEVAELQAAAMPTYTRPWEIEVVFLPYGPQLMGIWSQKFSSSQSSRSRSNASNDWTQTQNNSMAAAQARLTATDSAAWEQSASDLGNQEDTPWLMARACGLRSRVDERLRSRGLVKLAYIRGPDARDVQAAIMTAFGDLPDVLIEDPYTKRDENAGTIPKPLKNYLGLGASWLPLRKLHKDSCLRFLNPSEMVTPALWTVPFLSSSVAMRQTGVRRLYVTQRDSYIQHLSPSVADWTWQKLRQLPRVYPDQLSSDHTPEADAHEPCWEFDDRLDPPHESIHSSFASHISQLSIHELEEFSPESPSDHFSSAAVSPHASTTPTSIAPPTTAPLSPLKERNPFRPIHIRTTSLPQLVRVKSNPHSSQPLQLSSKRRIASFEQSSPTRPHQPSLINTTLPKRRRISRSPSRAPGEAMRWSTGPPSPYTINNNSEEAQPATAKRERERGMTPFAYATPHSNAPYVPRSEIGIWEDGEGEERVDSDGYEGTQEFEERQVDSEWEGVGNSEFDPRISGSVPLGDDGKGNGDEDDRDGDAMSDTSSTPSEYPSTQQHHMGSGSASISVMGLGFGSGGGGSTVMSKAGFRIHVDEDEDEGDDEL</t>
  </si>
  <si>
    <t>&gt;637_g</t>
  </si>
  <si>
    <t>MRYAFLLAGLLVIGAPAITALPLDNQTTIQTIATSEIAPQQPPPSALIWGLGSDSLEPTKTQLIARNAPKEISQEKAFQKQQAEHYKKEMARIRGLAKQMQKDLKEIDKRTRKERAQRLKDKEARRGDRRAQRSQRKKVRDAMEALLGKQRKEREKLEKQRQKHMEKGRKREKDLLAAQRKNKPKESKPIQG</t>
  </si>
  <si>
    <t>&gt;2998_g</t>
  </si>
  <si>
    <t>MPSIVRTALVHYLWSQAQTNPAWATTKFWRYIIVGIFAENNWVTASQQPPSFDPQDRRRVELVVDEWANNSLRRIFIFGAEKKSASQIEIETLEYQTYEACIAHLNYSRREQMYAMMAVGIMARLWVVHKDEDYLIPWISMGTNSVDKSGYIEAHGSEGSQIEYGVNYMKTNAEMPRRRLDELLQSVSSSIESVQDAASSSVDLSGPSSNTISTTTQPAS</t>
  </si>
  <si>
    <t>&gt;1520_g</t>
  </si>
  <si>
    <t>MALPTTEEVQALLADLNNVARAYSAAPDLVGYMSRVAVIEKAKKLTQALIAPEQIPNYHGLNMAEVVAIRTFIKLKVLEAIPEKGSISLQDLSRATGAQDSLLERMARILVATGFLDQTLPTGGEYKHTKFSLAYLPTRVGPGHLFLAMYDEWFKNMHNFDDYLVSRNQLHSAHEPDDPTRNPYTWTHKQDGTPVWQIMAQDPEKIQTFQVGMSGIDIAIPIVGHFDFSLLKTAPEDKDAVELVDVGGGTGTALKQILAKHPDLDAKKCVLQDRPDVIDLARKATLLPPGVQLLPHDFMTPQLTKNAKAYFMRMILHDYADPVCIQILENLAKGMGKESRVLICEMVIPMRVGEADFASAVLDQAVMTMGGKERTEEGFRKLLEGAGLELVQVWRVLGVPGACVEGRLKR</t>
  </si>
  <si>
    <t>&gt;7008_g</t>
  </si>
  <si>
    <t>MSNMEPEKTTSNPRPLKSWSSAESRQVALNEQWGTLLATYDIVFHGIRNSHLEITPPTLTTPELPETLKISHFDDYAISSSNHPGPYRAHLRYHSLHRIFPDFISTTNYSFQCIAACEWDKTKAEPSKMLIIGVKEDIQTSASTDNDGKYLEIGINCLEGTSDDNNHQFLFLDISLMPAKGAKKGAYGWAKRRIQDDQPATLSPREKAKLEAYTKLLFKRPPRARPSLPSSSQLPTPASSSSSPLSLPPAPTPHTVETMTSIPQSPTPAPKKPRRPAIRPHSSKEPKPQLQHHASPGQPPNRVTKRAPAKPKGPKNNTSKTAPTKTISGSKAPQPKTDTPSERPINPPSPPKAP</t>
  </si>
  <si>
    <t>&gt;13045_g</t>
  </si>
  <si>
    <t>MSVSSRDIDIDDLLAKLTLEEKASLLAAKDWWRTPVIEREGVFVPHIKTTDGPNGARGESYVSGIRAACFPCASNLGATFDTKILHQVGLEIGKEAISKAANVLLGPTLNVIRSPLGGRNYETYSEDPFLLGTLAAAYITGCQSQGIAATPKHFVANEAENRRRELTVDVDEQTLREIYLRSYNRVNGTYVSESDRLIDQVLRGEWGFKGLVMSDWMGTYSTAKALNAGLDLEMPGPAKWRGKKLLEAIDNKEISTETIDKSARRVLQLAKLLDRFDYPIEAPEVEIEDPKRDEFIRDAAADGMVLLKNDNSVLPIPHDDNVAIIGYLSKIASLGGGGSAKVNSLHAITPLEGFEKLGIKHTFSPGVPVFGALPHADPDVVSPPEGIDAKVVDLQTRPVKLEWFNGSNPGINLAHSEIIPNAEYMIKEVWPAYLTTDYCTRLSFCITPKTTGQHILSVITTGKSICYIDGIQVFERPQETSLLPESFYFFKSTLERRFTFPMVASQKYTMVLESWATSPDILNSPTLQRKMFQGASLRFFEFVDIPAAIAEAASTARDADYAVVCVGNTNEIESEGYDRGTMDLPGEQYALIRAVASSNPNTIVVNFSGAPVTLTQVVDQVPAILQAWFPGQECGHSVARVLFGMVNPSGRLPLSWPKRIEDTPSFGNFPVGKDDILKYEEKLNIGYRYYDRLDASEPLFSFGFGLSYTSFEIGDVEASAKQMSVGKEGKISVSCLVKNTGDWFGKCTVLFFVEMPETKIGNKRPVKELKGFAKVRIEAGKADKAMVVLDRDSVSFYDAKEICWRAEKGMYTVHVGTSTSDVIGKVIFEVAEGFTWTGV</t>
  </si>
  <si>
    <t>&gt;13046_g</t>
  </si>
  <si>
    <t>MPTGGYRIPQLVDHLVETSARHKALINALLTLKWHFSLLAADDHHGNYGIHATRANACEIVAWRFLSRVSEREAVEYCLYTLLRVPQREVEAANLEQKPETAPLLPQFRSQHNSTPRPVSRRANQLLTEVLREREERTPKPSSKNFDEEEPTSAFNGLNGLETAAAAGCQHFLSQSVVHKIVTGIWDGDIAFWDSLTPDAKKKPHFYIKGHHEHFLRLRVPKYIKAFEVIFFATFLFLCYAVLMERNPYQITVIEYVLYVWIAAFAYDELGEYLDAGGVLYSVNAWNAIDVVIILFGVTFIAMRLIGKYKEDHDIVDVAFNILSLETLFVVPRIASLLSLRPYFGTLTMDFFKFMGVVSVIYLGFLSTFVLLARDIFTLRQMSWFLTEIFLGSNALAWNIMGDINVYLGPPLMIIFVVMTRILLLPAIMTILHATFTKSMSQSRLKYLFVYSVFTLEVSTRNRLTHFYPPLNLVPLILIRPLRLIVPVENLRSYRILLLKVTHLPIVSLIFIWDTLRDAVRGAEAVFSEIDLSSAEALHISRKTNKMKPFLAQQAAVKGAAHHLIEMPSDDGHSVAPLVHNKKGKHNGHGKEAEEEINKGGDRVDGMRDEIRGLTERVEELRVLLVQLLQQGMGAEDPDVMVRV</t>
  </si>
  <si>
    <t>&gt;5321_g</t>
  </si>
  <si>
    <t>MFSRVLGLSLHSYYLWHNWIGRVVVIQGLLHLSLLLRAQSPKILLSSHIAGTISASALALIFLTSLWFVRKVIYEICLKIHLLLAIVIAVALLKHLLSFGIHRAAFPIAAISLWIINAGLRYGRMIYFNLGGSPDGGVAAITHFYTTEKSSVTAIKIHVILRRGIKVRPGQYYYITVGDIGFRRRWQSRPFVVSWWDDSIDARSLDFLVEPQHGITADLATKNAIRGITLDGPYGKDLCLEDYETVIIVARGIGIAGVLSYIRHMIYRRSSNDKDLEEYRRGLMTRKIDLYWDMEDNSQQDWLEEWFLALKNRDAEKLILTVALFYPSKRSKPPPILQELGKPLNEHWKFVYQKRALPIISDLILKRIARSPGKTKVVVCGTADFSNSVRGFVLEAMATYNDVEFAEVEYQPQGVRKGYPGVRNIKEAQPDQEIEMGVIEEMHRRKRLRAKAKTTRLARNAFTTKLPTLAEEEQSIIPSTSQASVMSREFV</t>
  </si>
  <si>
    <t>&gt;6306_g</t>
  </si>
  <si>
    <t>MSHARIEEVSDSDPSEGDISDFDDDFDEREILKARPSQVPPKAANLPSAKSSATPPGIPAAAEGTHYVADADAQKYKSFQCIYPVYFDASRSRKEGRMVGKELAVQDPLAREIVSACAKLGLEVLFEPNKLHPKDWANPGRIKVGLKGGRNPTIKNKHHLYIKISEHLKAHPTTTTTATLVRIPGVPPPDPSKPYPEPAIPKGWKMNKILPYFSPGLTGGEVSENFFKDMMAEMKNAGGAAGGMPGMPDMSALQGMMGQMGGMGGPSGPAAGGKEKKDKKKKIKG</t>
  </si>
  <si>
    <t>&gt;163_g</t>
  </si>
  <si>
    <t>MATTLRGLQLTARRFTQNPATFRYPTSSIARQRAFSVVPARWHTPDPRVSEIKAKVLKKLQQSSWNEEAEEDNIAQDFATIEDQIDKAFRDAEPEKMKRDLEKMFDEEDALSHPDPEDGLKVRRPRYKNTFMNMGEKFPWEEDDTLPDDDDDLPSLAHAELEQHREIRHYARLATWEMPLLSKLAKPFVPPTRDMPLRFRYTTYMGEKHPAERKVIVEFSPADMPNLEEIQREKLKKLCGPRYNPETDIVKMSCDMFDTQVQNKRYLGDTIDSLLKESRTGDMFEDIPLDIRHMKPKNIMKPEYPKEWYITEERRAELERHRQELRLKDEKLAVQGQLVDGIEQIEQGFVKIAAQRKALPEMVTASKPKGKRVTVRR</t>
  </si>
  <si>
    <t>&gt;2693_g</t>
  </si>
  <si>
    <t>MSSSEIAFDVDITGNKYYASAVIDGIQYADDTRVTITKFLGIKFKSPTDSVELNNVTLTPWQSYSSQYSTQKNADDTFDIALTIILSQTPYSFTTADKISIGINGDVVSDPISWADSFKLYADEYPSGTVEVECASVPDPRLATFQQSVYLQQSGTQLIQLALLPGETKPFSIPTGIYATEADDLTDQEETVVASAQVSPSVLTVELEKKTTVKVTYGIVVEYCTVAVNIGKLSSTLANEQLDVKIVQSGTTLCEFPSFGDQRTVERRLPSSGTVDIIAQVTLNNIKYSATKTADLKNSLIDVFIASLDFIEEGVDTTDFVDLSVKVDSSYQTPDASVSVRLSSEDLAYIYTGSVSVNTSLNEWAVLLAPGTYTVQTTGYVYESTVYAAKAPATLDVAKANGPELVILIKQGANLIVPGFPDFLSFGGMTDMVDLDGGDFVAASASSICKYAGNNGMGDPERYLADDSATRQTIQMADKVQKSLDDDRPVVPLMVSYTVNLSLGDTETNLRDEERLMHSWGNFILALDVASKTSTEPAYTSFIVNPDFLGECQKGPSGEGLDPSYVVPVRGPLVAALLFRNIALDIPAEINDTLKGYVLAVNWLVRSLATRVTFGWQVNLWGVGYSEWIYSKDPAAPGPEEMAQRTADYIKTLEVYSGQYRPDYLAIDRFEADDFTTRAYQPGYCYGPYEWGRFFDFVGELGLELQVPVMPWQIPASRIPHRTEAVVNLEKEQWGTGGTYIFGDVDINDDYHNIHPTVLAIKPSPITDYKNVEEIFATAPPYNLSYQKYGDFLLRGIFHVMLGGGATTGIIYNPAGGNTGTTGRWTQAKVKSYSTNPITFSEASSAQYQAYYTRVASQKAASHYHSTFTK</t>
  </si>
  <si>
    <t>&gt;6526_g</t>
  </si>
  <si>
    <t>MFNQDRNSLKRLWEDEEENSPLGFGEHRTVRLPGAGSQSLKTDSSQKRVMQALPHNSPPKQQLHTSSTFSWGGNCRFQPAPPTITPVDSDSEETAVASEPRLCLNSSSTTMTQNTDNSHSPLVQGFDRIDGSQYTQITGGPIFSDGFDDFTMTDSAHPSPGGSFQNDLPPAISGRVPTPIHSTFAPAVRAEKTSKYSASSDLMDDEDMVDRFRRGRRLPSPISEGEMSPSVIVEGFGEMQMDVEATGQQEIERETPTKKGHNRSKHSLRQWTGPGYGENGEAGGMKRTFSMGYRSDCEKCRLRVPGHFSHIITY</t>
  </si>
  <si>
    <t>&gt;8691_g</t>
  </si>
  <si>
    <t>MTSILAKYVTKKFLGENLQNKFGTEDPYFETVPATRLDGRPSSKKGKKRRKAVPAGLSEHDAKVLTKVKRRAYRLDMSLFNCCGIRFGWSSVIGIVPGIGDAIDCFMAMMVFRTCQQVEGGLPKGVQAMMLFNIILDFGIGLVPFLGDVADALFRANTRNAVELEKFLRAKGAKNLRMSGVPLPAIDPSDPEHFDAQVRHEDGPPPQYSTQTQQDGGGHAQSPQTAPVPEKQRGGGWFGGSKKKQPDVEQGQRREDMPLPTIPNNDSRRIQKERR</t>
  </si>
  <si>
    <t>&gt;6303_g</t>
  </si>
  <si>
    <t>MASQLHSISTPAYTLAEGCPQQDPASSYSINKPGGGSLLLLQNTQLIETLAHFARERIPERVVHAKAAGARGEFEVTHDIADIASAAFLSEIGKKTPFLVRISTVGPERGSADTVRDVRGWAMKLFTEEGNQDWVFNDIPVFFVRDPIKFPSFWDFHSNNQEGIHAVMCLFSDRGTPASLRNINAFSGHTYKFTKKDGSFHYVKIHLKTNQGIKNFTEAEATKIAGENPDHNVQDLFENIKSGNFPSWTAYVQVMRPEQAEKYRWNIFDVTKVWPHEDYPLRPFGKLTFNQNPQNYFADIEQAAFSPSTMVPGIEPSADPMLQARMFSYPDAARYRLGVNYQQLPTNCPISPVYSPMQRDGFSNFRGNYGPDPNYVGSSLRSMTYADGNTSHDEWAGKTAAYSSVVTGDDFVQATALWKVLGTEPGQQDNFVSNVAGHLKSAIPQVQKKTIEMFSRVDGELGRMIAKAL</t>
  </si>
  <si>
    <t>&gt;9044_g</t>
  </si>
  <si>
    <t>MRFSVATALCAAPLALAGTLHAGLVARGAVSAEIISQSETSIVSSSKSNSNSKSNSNSKSNNNNNGNGGVFVQSSSTEIILVWVNGGGGAATSTVTQTKTVTENAATAATASVANGAAAAAATHTVIVGGTAGLVYTPDSINAAVGDMVVFQFESQNHTVTQSAFNTPCEALAGGMDTGFMANPNNTISPAPAMGMQVTVATPLWFYCRQSGHCGKGMTFSINPTANKTQAMFQSMAIAQNGTGSTAVIAGGTAASSAASVAAAPAATVSTATTAAAAVSTGTGMVSGTGTINANGACSCSCLCGVAAFPNAAVQGVGAFGGMSGSMPMSALES</t>
  </si>
  <si>
    <t>&gt;1534_g</t>
  </si>
  <si>
    <t>MQIGEFGYIVAEVALDLLVMLIVIIEMIRTRGWKGLDVWDYMDVRNLAISSSRGGTDISSYTDGIGGFRERTWMRGIKSWEEFLGETGVRFVKEKGALVLVEKRKGYIPRGSSSVRSEETLIKKQDSGMTGGLEIGLGDWV</t>
  </si>
  <si>
    <t>&gt;661_g</t>
  </si>
  <si>
    <t>MSPLDGVKDFVSSHTDMSFTKKQQTHEFPAIPLSLTAGDHEMREWPGAKLPPTANTLPYHTPYLGLQARLSQIVFNRWTVLLILVICRLLLSIKDINYDIANAKAEALSACTSVENAGSTMASMPHYLSEGVNAMAADGVTKAVNGLMSGLQLTVTGVEELVVFYVNMLTSTYVCLITLVISGSLQVAIQMIEDVGAFMNKSIASITGTMASDIGNFENDLNSFLSDINIGGIIGGGQSQPTINLNSSITALTSIQVDPTTMDSDLNKLNANIPTFAQVQNFTNNVLRLPFEEVKTLINSSVAAYTFDKSVFPVAQKKALTFCSDNPALDNFFDALVKAIYTARTVFIAVLTILAVAVCIPMGFLEIRRWHQMQERATLIKENAIDKMDAIYIASRPYTATAGLTIAKKFKSSKRKILARWFVAYITSLPVLFVLALGIAGLFGCLCQYIVLQVIDKEAPKLAAEVGNFSQQVVSALDEASTAWAVDANGVINSTNTLINKEVFGWVNTTTHALNDTLNAFSDQMSTALNDTFGGTILYDPISQALNYLIGLKIAGIETGLTWVSDNAYVTFPEFRTDVFSLGASASLSNSSSGESFLSAPGDIASDSITSAVVKVSNKLASGIREEAIIYTCVVLVWVLAVLAALASAIYFDSKKDKTRGEGRPDRSPDYVQEQQSHPQEQSPSYSEAVGEDGGGFMEGKYSGRRGSRDVSPASTAILHVEGNRRLSDPFRDDNTYEYAREK</t>
  </si>
  <si>
    <t>&gt;2778_g</t>
  </si>
  <si>
    <t>MPSPREVKKSLFLGRFIYSKSLEKLEYLHDCAVCVDKNGIIVAVEKSCDRKKAEEILFPRLGWASQDVTIRTAKDEEFFFPGFIDTHIHAPQYPNSGIFGKSTLLDWLETYTFPLESSLTDLKKAERVYGRVITRTLANGTTTAAYYATRDVGATNLLADLCLKRGQRAFVGRCCMDCLGPEWYRDESAERSLEDTKRTIEHIDGIDPGHKLVTPILTPRFAPSCSRGLMSELGKLAKEKELPIQTHLSENTGEMQLVAEMFPEDGSYTEVYDHYGLLTEKTILAHAIHLSEAEVDLIKERGSGVSHCPVSNMSITSGLCKVRWLLDKGVKVGLGTDVSGGYSSSILEAGRQAALMSNCVAMAGNVEAKLSVEEVLYLGTRGGAKLMGLEVRVGGFEVGMEWDAQLVGLGGAEEIVGEGPLDIFGWESWEERIAKWVFCGDDRNTRAVWVKGRLVHER</t>
  </si>
  <si>
    <t>&gt;809_g</t>
  </si>
  <si>
    <t>MATNGSFLQQEKYTATSGSAETATGSSASNDLSKDEVGWYFVEQYYTTLSKSPEKLHLFYGKQSQFVSGQEAEVAPVSVGRQAIQDRIKQLDFQDCKVRVSNVDSQASHDHIIIQVIGETSNKSADLKKFVQTFVLAKQPTGYFVLNDIFRYINEEGEEEVLENAQEEAAAAPLTGDVEMPKAQVATEEPAAALNVQVVDKKLEETIDAEPVTEIVPSTNGAVEIKSETEDAPVAPKVEEAPSPEVAAKEAEEEIKEPEKPKEPVASPAVTRTQSNAKPAPVQAHPAAPPKPLSWASRAAAAVGSTPKPAVPVVAPKTATPPSQPRAAPQQQAVKPAPAPAPAHPATEKDKDNSGWQTAGSENVKRQNRPQSISGPLEKEGTMGYVRNVTEKVDAQELKDALASFGKLIYFDVNRSKNCAFVEYETSEGYQAAAAANPHQVNGEPIFVEPRRPKAGAYGGNGYAGGRGAFNPRGGRGVPGNRPRGGGGPPRGRGQPANV</t>
  </si>
  <si>
    <t>&gt;7437_g</t>
  </si>
  <si>
    <t>MAEDQTAPSLNLTPEEKRVFGQLFREADKENIGVVTGEVAVKFFEPTRLEPRILGEIWQIADKENRGLLTPAGFGIVLRLIGHYQAGRDPTPELALRPGPLPKFDGNSAPGMSPTIQPPSGPPPSALQPQGSGSGPIRVPPLTPEKAAQYAGLFDKSGAKSGVLPGEQAKSIFERAGLPNEVLGRIWNLADTEQKGSLQVTEFIIAMHLLASFKSGSLRALPNLLPAGLYEAAARRPPSRQASGAGSLTAIPRQFSGAGAGRAGSPLGRPPYSAPNQFPQSTGAGGDWAVSPADKVKFDQIYNTLDITNRGFITGDEAVPFFSDSRLPEETLAQIWDLSDINSAGRLTRDEFAVAMYLIRQQRGKRDGRGTLPGELPPNLVPPSMRHHTAPAPVPTAPVFENTPTIPKSAADDLFGLDALSPPGSPPSQAPQSTGGSGSGFGINRMPDGDPFGSRAPISPTRISPQHTSNVFKPFAPSSSFGKSLDYQGTGGSNNLQPRAFQPQSSVAEDLLGDNDPEISKKLTNETAELANLSNQVGSLSKQMQEVQGQRATSQNELTQATIQKREFEARLAQLRSLYEQEVKDVRSLEEQLNTSRNETKKLQTEIAIIEGTYQDLQNQHRQTAAALQADQQENSNLKERMRVINAEIAQLKPALEKLRSDARQQKGLVAINKKQLATNEGERDKLKAESVELNKSIEEDTKTLAATSKVQSPPAVASPALSTMSANNPFFRRQGSASDITSPFAASPASTQQHDRSFENVFGPFGSASGPAPPTSFGPAKNRTSSQGSTSVLSVRAQTTGGSGFPSPSTSPPATATREAPQTSEPPPPPESKQISSSFLPFSGHEDSINSRQVSAPNSGSGEGSNGPDTPTNYLGTTPTGSSVAGPMETGRAVSPTLDRKSTASPATTESKDTVPGAFPTDLTSNVISTPTGGSSLSENVNADPFTLKAPERSGTAKDDFDAAFAGFGTSAKAQERSHTGNSSASGSAAAVPVGFNKEFPPIAELERDDESDSASEGGFDDDFAPTSPGHARKPSGSQPLPASEASGANDLLSVRPAITQQSSAHSIGINPPTPNAQAPPPAYDKTISPSEHAHAEAQQYSGLLPSRDVPASQPVASPESSTVNVNATAQPAPPAKVPFDDEFDEFDDLEDAKEGDIDDDFGSMSIHDRSGLDDFNPMFDSPPTSKGQEQSAHGNGFGSTSGFSDFTQSSTQNTQPATATSTVNDNSDWDAIFAGLDAPATEVPKVEPAQTFGNGKTAEPERPQIGRALTEAGVHDDPILKNLTGMGYPRGDALAALEKYDYNLERAANYLASQS</t>
  </si>
  <si>
    <t>&gt;4094_g</t>
  </si>
  <si>
    <t>MSSAETFRSREVYRYYQPRNFAEPTEILHDGSGPAFSSQAFSKVTNFNTQQSFSDTALTAFAQLIALRLDSQRAIVSLIDHENEYFLAESTSTLSLIDENSPAQNASLSISGARVPRTASLCEKTLHLSPNRENMNPWYLVPDLRLDEKMCELECVKGPPYLRFYCGVALTSKAGINLGCVYVVDDRPRTEISLDQAQFLTRMAAIVMDHLENIRAKEDIVRVTSMSQALHAFIEGDGTMDGDWQRLKRYNLPLGAGVGFHWETNKDDGVGSFSNGQKQLGSDLTQPSLSDPDVETNILQPPSQLPLQHTGSDQNQDARFNFNNSPWSSSDAVPMVVKMKSVFEGVDDAKLGLGVGGSRDTEFSNDGFSNLLHSTFSRASNLIREGMEVDGAVFFDAPFRFYQGRSTLETDPRRSDTYDSNSSSEDDEPSRRPGPQPHVLAPHFKSDLRRRSEALLWTSGLKSDVLGFSTKESSSWNNEEKSLAFEAVDQSLLTCLVKRYPQGELFVFDEHGPISPSLECSSKDGSQDTIVNLGMEEKNERHRVRKRAEITQLLAAFPGARQIFFVPLYDSTSGCFLGSFAWSTSATRIFSVENHLSYLIAFGHSVMSEVSRLNTLSADRAKGDFISNVSHELRSPLHGVLASIEFLADTSLDGFQRNLVDTVDICGRTLLDTIEHVLDFSKIKKFGRETIQPMGVVTDLDISAVIEEVLEGVYAGFEFNGLSSQGLADTTKSRGRTSRDAPMNGSESSSASSDALQYGVSNELLTVIIDIDFRDRWKFPTVPGAWRRLTMNVFGNALKYTPSGFIKVKLEARIIPPSANSAEQTMVTLTISDSGQGMSSEFMKTKLFMPFSQEDVTAPGTGLGMSIVKQIVDLSGGRIDVSSDLNKGTEFKLSLPLQNSSPDSAILHPDYMSEDPVNAVRRRAYGRTVSIRGFENTPGTSELQKEALASLKASIEKYVTGWFKLRIIPNDQTADIIIFDENAYLNSTNSKTQFQILLVLCSNGARRELYPSQVEVGRTIEYVSKPCGPHRLAKALLNCLDTEDASPSVSSEEKASFLESKIATTISPKKNVAVTAGIISSRLIGALQSSIGYAPTVIDILQQPTSRLNSGAPDRLKSTVMTMPQPSAMLGTVGQLDSSSSDSSNNLASPATSVVPDINMICSEDKNCVFADAPKAPLTRPKMLLVEDNPVNMMLLTTYMKKNNWEFEKASNGLLAHQAFEARLEGFDVIFMDVSMPVMGGYESTRHIRAIEADRRLAYEQQNILFSSFPLSRQPGSSFSSYGPNSGTSNKNSPSAFFPENLTQPRLKLNPAALIIALTGFSSENDQEMAFDAGMDIFMTKPVRFREVGRILEGWMRSREKEDEKEREEGYVGKGEEDNRFAAIGLVEGVV</t>
  </si>
  <si>
    <t>&gt;4468_g</t>
  </si>
  <si>
    <t>MASSNQTKSELSLDHDLPASVEERAASAIEAAQAAGSTQKAAEAARTRADNTTDPAEKESAEREATALEKKAKGQLRLAHRLQSGAWQGAGAGAGIGMGTGMGLGTVVGTVTGTLVGGLTAIPTTLVGGLAGAVTGAIHGPWASLSEMHGKDKESGDEREEEGTARQDHESCSREPRSIPN</t>
  </si>
  <si>
    <t>&gt;13062_g</t>
  </si>
  <si>
    <t>ELC</t>
  </si>
  <si>
    <t>&gt;8511_g</t>
  </si>
  <si>
    <t>MRVSKPLVLLIDAYDSFSNNIISLLETSLHVSVRTIKIDDPALASDDALHEELRHYAAIVCGPGPGNPELEEDVGIMRRIWRLSDQELIPVLGVCLGFQSLCLEFGGRVQHLRGPQHGIIRQVNHIGESGHIHSTIFDKVGEIKATHYHSLCVDIGQTVVPDDVWESTKWQPTTQCPELLPLAWLEPDLSKPNKSGVQDNNVLVAVQHKTKPFWALQYHPESICTNVESTVIISNWFAYAQDWNRRVRQTPISFDNLIRGQSATRKSLLGQYEQHNIASRRSNRPVDEKEILGHSSARRKCYWTSITVPLHITTADVIEAILDMSKDQIILESSNAHEISSKVRGRFTIIALEVDSAPRFEYTTGSHYVYKTEGSKSSPSVATYDTRDYGGIWPFLANYLDERKAFGGKDDVPFWGGFLGYSTYELGLETIDVRSKGRNPNHSRPDLCFAWVKRSLVIDHEKNLIYIQALGPPSVPGLDELCDALASYAAILQKRFWPDDSWHCSDDESSLTLWNIPYGTSDQDIISTLEEASIPLPSSLNLYHRNNFIVAVCHYSHPGNPTILPDKKLQTRLKGLAISGHDISFNSPYTFRKIDETFCKLQLASPIPGKPVTFTISNPEQELPNSTIPTKHKAISITSPDPTVYENKVRLCQQHIRAGDSYELCLTNQLDITTQKTIPWSLYKALRSAQPSPFASYIHLPSTGTTFLSSSPERFLCWTSNGACELRPMKGTVRKSPTCPTLIEAEKLLNVPKEIAENLMIVDLVRHDLHGVCGSGNVEVPRLMVVEEYKSVFQMISVVQGQLPNAAQLTPTSSDSEIEAEGGVYGESMRGNREERYTGLDILAASLPPGSMTGAPKKRSCELLQDVEEGKERGLYSGVTGYLDVGGRGDWSVNIRCLFKYGDEDEALDGNSMETVREKWHVGAGGAVTILSGVKEEREEMETKLLGTLGLFKVDGGTK</t>
  </si>
  <si>
    <t>&gt;13064_g</t>
  </si>
  <si>
    <t>MTKPRKLKNPVRRETRKRKRPAARPDEYELETSPTRAEVEKPVARTFRRPRKEVKAQPPLVQPKRSSNLSSQTSLHLQTRPVSNFEVLSSKKTQAVSNLVASKPQVTGLNSSQPAQARRGRGRPRINKGAPNSSHSSQPNTTTKTKGRPKKKISPPKDKPLSNDATKSLPKRQPKKSTPITDEEQSRRQGKLEGNHTRETSDSTENMINPSPNQAIRATKPTTSNATKLKQNSEQLDLLDGTSEYEYMSTERDDNDGDDDDAADYTFLDLESLKEMKVISKHVGCKHDVYSDKWSKIKTQATPKSVQGVNLITDLKELRKMYQAIRTADTFPKEITSNLSRANLIDSIEMEVLSIINQSFESSGANHNEDVDISEVRKILMDVYFTILPYFVQTIYSGAKTYSDKEPIDTASLEEMANLAETLQKLAVKSLAQPKDTQPRVQLKEKNYQIRQPIRNLKPRLGNFINRLKRELAKRTQAAQAENNERRRHERELILREREQQENMEKAERNRDINKLQQNAIEEALAEPFWGEVAAAAIYKLRASQIRTESTQMTRKASSLSRSTRGGVDEDPDDDEGNSSASDGDVSFPANNVNGSGVTKPWTWEERDVFIAVMRSNGPNAKDRYQQVADRVNRPIDEVFAMAKEFQEYFDIEHQNLRFEDECDEWTYEIWVNQV</t>
  </si>
  <si>
    <t>&gt;4807_g</t>
  </si>
  <si>
    <t>MPSFTTSTAVLTIAILLLLAQPTVAFGAGNIASMAKVEGLNWRHGDIEDTLLNLVMSRAAGGKKFDKMMVARVYFGNWLRDYSQAIDVGTVKYVSAEAIRILLWVLGFMTFGYGTKEFEVTADRLGCYRPEDHIDNPKDYADNEDATQYDRRLRSPVDERAELAIDPKTGLKNYISNEHAGIMTSAKHVRKLFAESIRLGRSYNRTQNKAELYEALRLMGTGLHCLEDFSAHSNYTELSLIEMGERDVFPHVGRETQIRLQGVQQPVYPIITGTFGGVDFLHSVMGEFDDKATQSEIQELEGTMQSSGSTNTSLLKDLLSNVPSGLFGGKDQAGKADELQANAAAAQMQNMRISPKEPEAFTQQAEELVKQIYPIMEWHDELMQSVTEAIEEIPVLPELIEQLQDQLNVFVFSLLAPFVLPVINQIKTELNEGSSEIIQSSKDKQLIVFNDDRSSDPTHSMISKDHFSNILNEPAGKVASQVLKWVVPQLIQCWDDDRVDVDRTINRIINGVFHHPALRTQGDDGAADGRRLMFSVVENWWRAQPQSEQEDLRRKLSRDGVLNGENHKPGVHDSGHGCGKPLAMNKSTFGGAVGGGSGGLAGGLAGGLGSVLSGSSGPGFGGNGGDSGIGKLAEEAAGGGPLGGLVGALAGGLGGSLLSGFGGKEKKEETSYSSSGYTQEGGYKQQYTEVAHGGNQYAQAEYSETQLPGGGRQTESKRYQQTSSGYGEGFEQRTETKPTYGGGYEQTNERIYTQSGGEVEKESWQTHKERDSDEDSDGSRKHGKHGKHKSHGSQHESERPAGGYGGGYGEPARERFEEPSRQEHGGHGGYGGEPPRQEYGGRGGGYDAPAPREEYGGRGGGYEEPPRQEYGGGRGGFGGGYEAPAPREEYGGRGGGYEEPPRQEYGGGGNEYGESRGEYGGQRDRGENFEERQEERQEERQEERQEERQEEYQEERREEGGGGWFS</t>
  </si>
  <si>
    <t>&gt;2787_g</t>
  </si>
  <si>
    <t>MARTIAVTHRVDFIFRTWPRRHIPYRTFPPKFSKFARHYATNPSRDGESQSFQSSKFGRGLALGFATAACLGTIVWYNYQGTEWKGASLPKAYFSVDSNSHEAEIRSSTIVPVSSPSLLQQEASANAKFRTRLQKRDSLAILTPDEITDILQLNAQSNYVDRNRGVVRFDVTELPSNSPIEDEHCEKLLEVPSTLEKHQTKDWMFWGIYDGHAGWATAAKLRQALVGYVYSELEKTHGTAEAYPTPESIDAAIQAGFNKLDHDITWKCLDEVMKTNSKPLAVQTLSPAIAGSCALLAFYDTDTQLLRVACTGDSRAVLGRKSEGELWSAVPLSVDQTGYNKAEVARINAAHPGEKDAVKIGRVLGYAISRAFGDGQLKWTRKIALDLRESFYGRSPSAALLTPPYATAEPIITTTKIEPENGDFVVMASDGLWESLTNDEVVGLVGKWIKEQKSPIPSLKAQAPRSFWNLWKLWESAPKGSALPVVPSTSDPNEVGQSPFRPAQWGLKLGHERFVVKDGNAATHLMRNALGGSETDITASLLTLSPGNSRRFRDDLTITVIFFGKGEGV</t>
  </si>
  <si>
    <t>&gt;4946_g</t>
  </si>
  <si>
    <t>MAPSDQNQHMQSEEYAVSLDAQDPLRHIRDQFLIPKKAQLKAKSLLEAGSGDTTSDDPSIYLCGNSLGLQPRLTSIRMQQYFTTWATQGVFGHFKPLADSPLPTWLDADARAAEGISSIVGALTSEVVVMETLTANLHLLMSAFYKPDITRRHKIIIENQAFPSDHFAAESQILHHNLSPSTSLVTIQPLSTSHILDTITKHGPTTSLLLLPGIQYYTGQLLDIPTITRHAHSHGIFVIFDLAHAVGNVPLHLHDWGVDAAVWCSYKYLNAGPGAAGGLFVHEKHSKVLLPTEDNSPRFVNRLSGWWGSDKTSRFAMDNKFLPIPGAAGFQLSNPSILDITALASSLEIFAKAGDLAPLRAKSIKLTAYLESLLLGMEEYKEKRFEIVTPADQESRGAQLSLKLEGGLLDACMRELEEKGVVVDERRPDVVRVAPAPLYNSFLDCWKFVEAFREALGVAVEAKNGKRDK</t>
  </si>
  <si>
    <t>&gt;4407_g</t>
  </si>
  <si>
    <t>MPSKLKCRHCLYKLFFFQLETPMGVIHSVVAEWKAERVTKAQHDIIMTQGLTLLDLKDSISRYAPTLCLHPHEKYLNCSVEWFLSHSTLIDSQSEANNIIHPLETELPKGPKQGTRYYLEIEDIVKPGNFETAKAYVNALWLKGTTYTDLQFWFFSAYNGHGTVRFDSLVDNKINHMGDIDVSPLGEHVGDWEYAGIRIDNSSKELIGIMLSEHGKNIFFDKVAMGKTFNFVHGTHPVIYSSLNGHANFPSPGDNFTENKRILGWPAGLKFEVVNSTKDGGKVLNTAERHEIVAAEWLKGTKDEVVTPAWVGYPYRWGPEGTSTSMDPKTLGRFLEAALGDREAAQLLHDPFVLAASELLHIFVKSDINGPAAPASQAPWVGKY</t>
  </si>
  <si>
    <t>&gt;6937_g</t>
  </si>
  <si>
    <t>MISDDDLYRLAIFLGSAAMLLIVLYHFLEINAVEETAVDVKDKSKATPAQKDAKTGSIGSLLVGSIGGVTENIRTMYKFDDTEFLSKLLGKGKAVRLVA</t>
  </si>
  <si>
    <t>&gt;13070_g</t>
  </si>
  <si>
    <t>MSLTSIEGSLTIESGGVSLPPLSKQKASYQHKFPSPSGVSLELNTMASSSRVLASPNETQTVESRPRSRFEGSASPDRGVDRMETIWEPYKNRYRILAASSAILGNGMNDAANGALIESLEKHYHISYGTVSTIFLCNALGFLVAALFVSLLSKRFGRAIALVISETLLVVGYTIIVTTPPFSVVAFSFFILGSGMSINLTIGQVFCANLANNTVMTGLFQGAYGIGGIIGPLIATSLVSQGYLWSRFYLILLGLAVFNIFFAAWAFWKYEAESDPVLPRPMTGRGDQRPTKTSPQRRWNSMKALLSHKTTVLGALFIFVYQGAEVAISGWVISFLVQFRSGDPSKVGYVTSGFWAGITLSRFTLSFLAHKFGERNYVFISTAGALILELIVWFLRSIPGDSVAVAFSGVVLGPISPAAIHIFQRLIPKEMQISSLSLIGSVGTSGGAVAPFMVGMIAQKTGTYVLHPICIGLFVCMALVWWLLPETEKKDE</t>
  </si>
  <si>
    <t>&gt;2788_g</t>
  </si>
  <si>
    <t>MSLYAIPYNGTSETGCDSLTENCNQSYESGDIAWMLTSTALVLLMIPGVGFFYSGLARRKSALSLIWLSCMSIGVITFQWFFWGYSLAFSHTAGTYIGDLTNIGFRNVLGAPSVGSPKVPDLLFAIYQGMFAAITPALAIGAAVDRGRMLPCIVFMFIWSTIIYDPIACWTWNPAGWAFKLGGLDFAGGTPVHISSGAAALAYSLMLGKRSGYSDTQGLPYRPHNVTHIVLGTVFLWVGWFGFNGGSALGANMRAVMACVVTQIAASVGGVTWMLMDYRVDRKWSTVGFCSGVLAGLVAITPASGFVPAWSSVIFGIVGGAACNYATKFKYLIGVDDALDIFAVHGVGGIVGNILTAFFAADYIAHLDGITTIPGGWLNGHYIQLAYQLADSVSGFAYSFFGTCIILFFMNLVPGLSLRASEEDEELGMDDTQLGEFAYDYVELRRDFSDVIIGEGSSHKKSVDIENHQQQLSEKV</t>
  </si>
  <si>
    <t>&gt;5954_g</t>
  </si>
  <si>
    <t>MKPDISPTETPAVESTYGGTINGDYEDLKTPKGQLAADQATEIALGTIDEEFTVDSDNSPYPEVRANVPNTDDADLPVNTLRMWFLGIVFTMLGSGINQFFSMRYPSVTITSLVAQLLSFPLGCLLAHALPVKTFRVFGRWNFTLNPDTHFNIKEHAVITIMSNLSFGASWATDIIQAQKVFYGLETSVGYQILLALSMQLFGLGLAGLGYKFIVEPPQMIWPATLANAALFETLHSRVNVEADGWKISRYRFFLYVFCGGFVWYWFPGFIFTALSTFAFICWAAPKNIVVNNLFGMSTGLGLLPVTFDWSQIAYNGSPLVVPFWAQANVFAGWAFFFALVTPILYYTNTWYTSYLPLSGSNSYDNTATVYDVTKIVDAHGNFEPANYEAYSTIFMPATFALGYGLSFAVMACLPVHVYLYHFDDIKRAFMNKSKKDIHARLIMRYRNVPWWVYACMTAIVIALAIIVQEVWHTEMPVWGVFMAFAMAAVYLIPVGTVFAVANLNSNVLTVLGEIISGYLLPGKPIVMLVFKFYAYTGLSQAMNYSSDMKLGLYMKIPRRTLFAAQLTACILGSLTQNGVLIWMLGHIKGICDEDQPHGYTCPQGRVNFTSSIIWGAIGPARLYSVGKQYSGLLHFFWIGALLPVITFYLKKHFPKSNFLKSIHWPLFFAGTGNLPPATGINYTTAFVVSLLFNKVIKSRYKHWWAKYNYILSAALDSGVAVSAIVIFFCVIFPGAELNWWGNTVSSTTADGLGTPWKSLPPNGTFGPATW</t>
  </si>
  <si>
    <t>&gt;3240_g</t>
  </si>
  <si>
    <t>MTAAAVEAFVHRAIRELSTSSDPRVGSARENATTVSPLRTVTAGINSASVSTLFMTLLPTTVYAIICLVLWMIFRPSLARVYAPRTFLGSLEPHERTPKLPAGRIKWFHQFWHTPDQDVLNHSSIDGYLFLRFLRVLVTICTVGCILTWPILLPIHVHGGEGDTQLDELTFGNVKKAGWCIVHAILAWFYFGFILYMVSRECVYFINLRQAYLLSPFYADRLSSRTVLFTSVPKRLLDERKLRKIFGDTVKNVWIPRDSDELELLVSEREHTAYRLEAAEIKLIRTANEAYRAAVKFGHPDIDTPEAFSPRDPIVDYGDMSELLPVGSSSSPREFSRSDGVPITCTSYGFSGPPPDINGSVAAQWIPATSRPYHRPLTNYGRRVDTIKWSRNRLKELGPQISKLRREYKRSTETPIPAAFIEFQTQGDAQTAFQSLAHHRAYHMVPEIVGVRPEEIVWSSLNLSWWERIIRKFVIQGVVASMVIFWSLPACLVGVISNIKFLSGIFFLKWIPLLPNWMLSLISGLLPAIALTLLMACVPIILRGCARLSGIPTEARVELFVQNAYFVFQVVQVFLVTTLTCAASSALTEIIKDPMSIKTILSTNLPKASNFYISYFLLQGLAMSATRIVHLGSIFRHHFLANATNNPRLISKRYHRLRRIHWGSVFPVFTNMGVIAISYSLIAPIVLGVAAICFYIIYLTYKFNLLYIYSDEISSRGLFYPRALMQILTGLYLAEICMIGLFSIKEAYGAVVIMICLLVFSALVHYALNEALSPLLCSLPKTLAAEERLRRSGVDVLDAEELEDKTEEAAEAEMQQPVHAVYDSDFDPGEDQMALHHGPQTSRSTLIDGVGIAPEGTSRALNLTGTSLKYYFKVKMRKSPLPEIWKQLDFWTQWISPDPGTKPSMLMKFLHPEIFSDYHVLRDKIPSELLEADVDNRMVGAGLRIEVEGRVERIGGRVDRVKRVGGWVDRVEKERERERVFRDAYCPPAMRMRCPRIWLPRDRAGVSTQEVRHCIEKAGVECRDDGAWMDRRGNVVVDLNGEVERWAEGEGAGVKF</t>
  </si>
  <si>
    <t>&gt;4082_g</t>
  </si>
  <si>
    <t>MLAAALCLRTARAYPRNGRKQNIKILLARTFASTSRRYEINKVLPSASEALRDMKSNSTVLCGGFGLCGVPDTLIDEVINKPEITGLTAVSNNAGTDTSGLGKLLKTKQIRKMIASYIGENKTFEKMYLTGEVELELTPQGTLAERCASGGKGIPAFYTPAAFGTVVQTGELPLKNNPDGTPSRYSYPKDVKVFDGKQYLLEESIKGDYAFVKAWKADKLGNCQFRLTANNFNGAMGRNAQMTIVEAEHIVEPGDIPPEAVHLPGIYVKRVIQSTTEKSIEKYTYAKDPNDPEAKAALGSGDTAAKRERIVKRAAKEFKNGMYANLGIGMPMLAPAFVDPAVEVQLQSENGILGLGPYPTQGHEDADLINAGKETVTLNPGAAVFGSEESFGMIRSGRINLTILGAMQVSARGDLANWMLPGKIKGFGGAMDLVSNPEKTKVVVTMEHTDKKGNAKIVKQCAFPLTGKACVSLIITELGVFEVDFVMGLTLVEIAEGVTVEEVRGKTEAPFRVAEDLKPML</t>
  </si>
  <si>
    <t>&gt;7254_g</t>
  </si>
  <si>
    <t>MGNSSSAHRISDQDKAILDMKNQRDKLHQYQRRITVLTDREKEIAKQMLAKGDKPRAKLALRRKKYQESLLAKTDAQLEQLERLTSSVEFALVQKDVVFGLQQGTRVLQEINKEMGGLEHVEKLMGDTAEAIAYQQEISDMLGGRISNHDEDEVEDELDALEAEVTGVPLPEAPKTELPKDRAKTRLQERERERRGEQREAILA</t>
  </si>
  <si>
    <t>&gt;13076_g</t>
  </si>
  <si>
    <t>MMPLAGISPASDPQFLFTPDDRVG</t>
  </si>
  <si>
    <t>&gt;687_g</t>
  </si>
  <si>
    <t>MTDTVEQGLQPNPKPPPEDERLILGWLESQSVQVQKDQTADRLRELLEKASQPRHASGNACVKLCFFVEQCRSSQSPCIREIVYSEKTCLDLFNFFIDWNEKNQNRSMRQVLELTSSLISKNEKKELIESLQNSVLNKTLSIITHQGAQPLVKPSFKALECFLAKETISPDNLLFAYKGQIPQSKISGADWDTFFLAIFEWMDLPDVSPAAGKFLVTLFRELKKKSPKTENQERATASWQRWIKAGLGKYPQALENVKNYLLQPLFRLDRSGSLEFLVDLNTQSTTLNFQNHEADFHALLQLAAIETGKKAGLIEEPNPLNYLKPSKKPTACLNLEEEKIGSLLSHSSGTVRALAFSVLVSSSSVRPFSEVAMNILRSNMAILYSDTDAKFRNETLSSSKHMIERLRGATALLARDINTLSFQPFSEKKPAPDRPEKTVALLKYAKELLENHRSFLEWYIDFLLGELIPTASYQRHIAALKATEMLLRSGLLVYELNGEKTGSPRNTTTWPYALKFFVPMSMRLLIDLLMNPFEDVRSGAASILRLAVPKDFSIPQPGLSQLYQRPKLSLEKVYESPSKVTINKVPFETHPPITWNAHGAPPLPLLTDFLAQANEALARTGRADYADGVAHCYKLLYVLQGSADVKARLLNQLADDLEAKIAIARADLGEAVLNAPIHGTFAALSSVWSIVDLAEDFKGYGDAGSQTHWEGFQLRIANACSDIWDIVKDVLCNDSPEGHLPEDIEEGDVIDTKDILSYSFRAIHESSKLLRILVDKTNHRCSRVRILPTNIFAQIGDLTFAQLSNLRHRGAFSTVSLTFARCCQLTQDQDFALYTEQSLLRKWYQDSLDCIFTQASTTRRSAGIPALVTGIMAANSMDPNFEEVILELLRIASLPVLSTQEDLTNLPQVHALNSLRDTIKGAATGRRAEKYLDDCMKVAANSLNHPVWAIRNCGLLLFRSIIDYLLGTNTRKAVIESGWDGKSVKIAYESHPNLPAILIDILRTDTISPNEGSQCNSGAIESVFPVLDLIRRAGPPQAQSETIKNLVLGHLRSRVWDIRDIAAHTISTLIPKDTWVSEVQGMLEATSQNTSHNHRYGTLCAVRYILERGLKDYPTMMLDGIEKLGPILLAQREQDFENSSFTCAAHAGIMVTIALILRSSEVMEDNSEAGTNIRKLFDSLFANHPLETVQMWFSESTTSVEGPLACKEMVRLAVFTAALQNDVQGLQKVLDLAFKHSDELGTSALQSVQQIWTGMSIIPRTLLLNMEKMVPFLTEKSHEMDKISRPDLLYHLNVTTSVTLEILSRCSPETFLDVLHTTQPLPKRLPGQPSPAEASYVETSPVQYNDPIVLQAERLKINAWEVLHDFLSEKPHGVEIEAKTMEWSISLSLSSDPNKEYYERVAVAQSLHFFYQYLFFGDRRPNDESLLPSLLVLYDIMNDDDEEIRNLGAATVSNLFQEALAPPKAQNNLLQWLVATFGKSELLKWNILCRATGTYNVQKTIISTGKIFPTGKLAAGRGLVKLTPASDHFLKAGAQNDELFAVESQNLYEDPVREVRLWTAAWMMLPAEDLTKDTDSPVVFIAYAHWVDDGLRAFSDHIKDTQNSTSWSKPTEYAACFRVLRMAHILLSYHHRYYKDCDLLREDRYPGSYKSSIRAIVKAIGQFLNRAICFNLPDFLLKELIGPRKLDENGLSKLLVDFEVSFDVARAHVNAISDQTSTTVNESPSAQPQP</t>
  </si>
  <si>
    <t>&gt;7913_g</t>
  </si>
  <si>
    <t>MESSRGPPRVKNKAPSAIQISAEQLLREAVDRQEPGLQAPTQRFADLEELHEFQGRKRKEFEDYVRRNRINMNNWMRYAQWELEQKEYKRARSIFERALDVDATSVTLWIRYIEAEMKTRNINHARNLLDRAVTILPRVDKLWYKYVYMEEMLGNIPGTRQVFERWMSWEPDEAAWSSYIKLEKRYGEFQRAREIFQRFTMVHPEPRNWIKWTRFEEEFGTSDLVREVFGSAVEALGDDFMDERLFIAYARYEAKLKEYERARAIYKYALDRLPRSKSVSLHKAYTTFEKQFGDREGVEDVILSKRRVLYEDQVKENPKNYDAWIDYARLEETSGDVDRIRDVYERAIAQIPPTQEKRHWRRYIYLWIFYALWEEMESKDMERARQIYQECLKLIPHKQFTFAKIWLMKAQFEIRQQNLSAARKTLGQAIGMCPKDKLFKGYIELELKLFEFARCRTLYGKHIEWNPANCQAWIKFAELERGLDDLERTRAIFELAVDQSALDMPELLWKAYIDFEEEEGEYEKTRELYERLLNKTDHVKVWISYAHFEINVPEDDEEEAEEDEEEKPVSEVAKTRARKVFERALKSMKDKELKEERVILLNAWLSFERTHGSVEDIEKVQKQMPRKVKKRRKMDDDTYEEYIDYIFPADDAQTAKISNLLALAQSWKQAGGNITGGATKED</t>
  </si>
  <si>
    <t>&gt;3017_g</t>
  </si>
  <si>
    <t>MAKAASKIPHRALYSRMSYLYQAATYLATRELPQNSLGEGRCKSPANGNSSQDNPSEAIESSPNTLLQPASRLLISDLRAVSHKATLRMSSDVKNSICKNCDTVLLVGSTCTNTIENTSRGAKKAWADVLVRKCNICGLAKRFPLAERQKRRPHRSLSQNTQISATKQPGDQAGV</t>
  </si>
  <si>
    <t>&gt;6992_g</t>
  </si>
  <si>
    <t>MGSQANIPVWLDCDPGHDDAFAILLSAHHPNINLLGISTIHGNSSLAHTTHNALSLLTAFGTPSIPVHPGSPNGLTRPAVHAPSIHGTTGLDGTLLLPTPLSAPSKLPAVPAMFQALSSTPPKTAWIVATGALTNIAQLFITYPDLAEHIAGLSIMGGAIGDGFSNAPMGTVANKSRIGNWSEWAEFNILVDPEAADLLFSNPVLNKKITLIPLDVTHLVLATKEVQELLLRGKSGKEDSTLRTMLVELLTFFAGTYRDVFGITEGPPLHDPLAVAAIGIDVPFYDFVEGKERERERYSVKVITEGTHEDALKGAQTGRTVAKLLAEGEEGVRIPRGLDIKRFWEVLEGCLERADAANKANEGQ</t>
  </si>
  <si>
    <t>&gt;2079_g</t>
  </si>
  <si>
    <t>MAARVSRTYRDEYESDDDDRSAYGRSKNNGSSYRTVQRYRVTPSGGRVEEVEEDRRSSVLDLAPRGERVEIDRRSERFVDLPERPRSSIDTRQRSTVIERFSETRDPERQRNRTVVYERDRREPDRPWERSGREWEERDVREEITRERRGEPYDLERFQREVEYFDRPSPPPQPIIIRQRAPEPQQIIVQEAPAPPPIIVPAREQETQIVRREETQEIVRPEPRRQEDEYYYRRDVREVGNGRDRDDDVVVTKYDRRPVRPRDSVSDDEYSDRSDYVVTRKIIKRERSGSSPHHRRHLAEGALAGAGAAALLANHREKQGNGPSHTGRNVVGGAALGAIGAEIITRARSRYRESRDSSSRSRSTSRSSHRKVKTALGIAAAGLAAAAAAKYVSNRRAEKEEIGRGRSRTRSVSRRRASTGGYASDYDERRGSRSRSKHADPKHRAATMAKVGTASAVVAGVYEHLRNKSRKRSGERSRSRIKTGASIVGTGLAGAAVAGLYERQQAKKDAEVAEEEDRQERRHRERSRARSAYSDPGFVDPELGMVQYGTEPVYSRQSTTYTRAYDYDPALAGAGAGAAYGAARSASRDRSRQRHHSPSRSRSRSRSRSRSRSRLRNIAGIAAGTAATAMGVKQYQKRKKEKQRSEEREKERRRYEESPPPENYYAREYHDDRDDYSPSPPHASGGSYYPDNNEFPPPPQPDYHERTTRETTTTHVDESPIPPYNPAEWAGREQDGYHRDREPRGGDNVSVNKTDSHVVPIPIPMPIPPPPAHMTGGRPVPHSPPPPTKPHEHGHNTVPLDRAAEEGLIPTAPPSPPSPDESYKNNKSVNFAPLSPTSSRRLAKIRADAADAQNDTHSIPSDSDTEVVIGSSVSPDTADDRDSERRRRQRRRLSDPSSDRPRHLHKRRRHRDENPSPDDDNVEVLPPRFDEQGRPLDQRGGAEDAGIDGEVLEMVVRDIEKVVQGRMSWMDLIRGFAEKAAARGGGRSPSASEDSYDSEKRERRRRRKR</t>
  </si>
  <si>
    <t>&gt;9051_g</t>
  </si>
  <si>
    <t>MAPVPRDPRPIIISGPSGVGKGTLYKLLLERHPSTFCTSISNTTRQPRPGEQRDVDYYYITMEQFEKMIEEGAFVEHAKFGGNRYGTSKKMIEEKSAEGKIVVLDIEMEGVKQIHASPLSARYIFIAPPSFSALEARLRGRGTESEESIQKRLAQAKNELEYSKTPGVHDIIIVNDDLEKAYKEMEDFIFERKA</t>
  </si>
  <si>
    <t>&gt;8282_g</t>
  </si>
  <si>
    <t>MSSYLPAAIISPLVRGGDLLRGALGSISWGPALSASKTAVTSLLTKIEVGQLIIFDETTAEILMYGQKIAKEHSKPSGGNPGVNGVNRPKKTGSVRRVELVVKKESFWVRLFLFADMGFAEAYMLGDFECADLTGFFELFIVNRSQLSNATTLTSSILASITALARSTNTLSNSLLNVSAHYDISNEMFAVFLSEDMTYSCPVWKPVSSVDEEEETLEAAQLTKLNRFIDGAHIKPSDHVLEIGTGWGSFAIEAVRKTGCKVTSLTLSIEQKALAEKRIAAAGFADNIQVLLMDYRALQTPIQLYDKVISIEMLEAVGREYLETYFSCIHRVLKKDGIAVFQCITMPEGRYEAYANGEDFIRKYIFPGGHLPTITQLVDNIAKGSEGTLVVERIENIGGHYAKTLRLWREAFMGNFESRIKPALLIEHKDMGQKEAEVFRRKWEYYFTYCEAGFATKTLGDAIISVGREGAMELMEGLPL</t>
  </si>
  <si>
    <t>&gt;2972_g</t>
  </si>
  <si>
    <t>MSLQAKDAGGRRKSMNLFSRTSLSGLTHVNTSVSNEADSGEKKERKKLGKRGSIFGLGPASSPDTPEDGSKSPINIGKGSPKLRPRTLTKGRPSSVFGSLGRRSVSSVGELDVDKLAGSPDSSPDREMKLHTAGSFSKVVLYAGEIQSSSGMFRKKKEYLVLTETHLIRFKGQARACEIFPSIQAPYGRATTRHPSTASISSLQDFQSSHASTETEARIPLGQIVTVYKVADGRPYFTVEVVYMDEESHGCGSIQIILHDPNESELWNTSIRGAAQKARLLVPVPYPQRIVEYLASVLEGEMDYDPDHFQVFRVARRSIETKDGKSPSDDLQRLRSSVFYMVIGINRVHLIPPPDLIESSGRLSSKSPRSSYGVVAIDYLQVADNDDRFQVVFRTPLEGVKMLDLAAAAPPDLATALITAWQWLKPQWDELNFQIIAPKHFLEAFDLRKRYCEDDFGGFDRTLVAYCLAYNCNPNKVVYTVDFEVEDAPEFRLCAPAFGDKYNSFELLAITRALRYNESFRSISFRDIDLHSLHGIYETFGTEHVAWSTRGGISIEKYFGLKPKEKTLLYQEVQALALKNMKLIRMDFTNCLPRRRPRDTFDLEGGDTTKDPGCEIVAGLLPLCQKQITNVTWVILNSIELGETDLDFLIPALQVPNARIRAVECGKCGLNDRGIMLLVNNLERQNATLEVINISDNPGRISLEQFQASMSRFTKLRRLNLSRTSYTTGEQALFLPEVLLTWHLEELVLNGVQINENTLDAIATYLNSEASDSLRILQMDQCNLHGNQAALLMHSMTRKPGEVRQLEFHINGNRLEKGVSEIVKAIEQNMTPTHLYLRMIEYTKEDYFRNLLQALRTNSTIRCLDISKASLPYDAGPETCDAMKEVFANNKTLEELDISGEQAHLEVTRFGIGLNHALTGLKENNTLKVLRIEYQNLGLEGANTLASVLEANKGLTHIYCEHNDINLQGFTTLVNALAKNTSVLVLPYMRDDQTSTMKRMNDQVRDNRRLADTAQNDHHVKNSVRRTLTTLGVAKLNKKDPTQQDVVDVVKVLSDRWDFEKKRLAAFLQRNNNLAFGIVGPVGDGDETITEEMALRPSTALSENGIMEQVLNDTTPRVEIGNPVDEHVYEKMAGLGISNAGRENEIVTEKEIESRISLSDGRDSRPQTALQLHAQRNYLGEMPTIGDVKMFDLDDESGMFRMD</t>
  </si>
  <si>
    <t>&gt;6572_g</t>
  </si>
  <si>
    <t>MAPRVFITGVTGYIGGQLAIDLSRVHPELHLVGLVRNDEQAQKVKAKLPELETVLGDLSSLDILREEAKKANLVINAAVSDDIPVAEALIKGLSQGGKGGKYIHLSGSASTADVSTGYGRASTRVYDDIKDIQEITTFDFSHMHAEADQTVNRKGKELDVKTVLVLPTVVYGEGEGPIKTKSMTFPWLEEAIVKRGKGFTVNEGKSSWSGVHVKDVSVAFIMLIEDALRSEGQKMTWGPEAVYYVEADEYVFDKVTRALVKVLKKEGSIQSEAIEQLSPEQVTKDIHPYGQFVWGSNSKVQASRLCSFGWKPKEPTFWEILASRLEG</t>
  </si>
  <si>
    <t>&gt;13086_g</t>
  </si>
  <si>
    <t>MHLMGALLERQDSGGGGNNPGSNNDGPQTSSTTVVTLSRTPTPVVSSTATATSTSSSSSSSSSHITIILIVVLVIVALLGLLLVIFWLRRTRRKHKNPKYVPTPFLKRLWEKWEPKSINYRLPTQNDHLEPISSRATNQSRAAGSSPSSFPMTGAESGDIADNRRSTATTGVDRNTSVRSVMTLPPYHQNPLQSEQVLGREGDRNGIDVVIEFPETVDEEEERREEEMEALYQVRLARRRENEEREERRRLRREARERGDYVALREIAARQRADSGANGGRTVEELRAEHDRIKKERLRAVSSVQYADLGVARHDGTRLRANSNDSERAGLLGDAASIGASSRHHTRDRSASSILSIDTTGSEIPSPGLTRERANSRPETPGRDRAGSSPELIEREDLPPSSPPGYENISLSTPTDERPISMGPPPDYSSPVVGRGESPMFESSIPPGMLPPDSISSHHSSPERGNQISGTNTNLPPRREGYESPAPVERRGFLGRAWSFTAPETGVDK</t>
  </si>
  <si>
    <t>&gt;3984_g</t>
  </si>
  <si>
    <t>MAAVDIAPNFGLELKDGFKTVNAWVANGISWLDDIQQFYRERSVIEKEYSAKLTALAKKFYEKKSKKSSSLSVGDTPTMTPGSLESASLTTWTTQLTTLESRAAEHDRFGNELVSHIAEPLKNIGIKYEELRKRHAEFADKLEKERDSAYADLKKMKGKYDASCQEVENKRKKAESSFDYSKTKAQNAYQQQILEMHNVKNSYLIALNVTNRQKERYYQEYVPDLLDSLQDLSESRTTKLNGIWSLAVEIEAGMLKRSIDFVNHLAGEIPRNQPSLDSMMFVRHNVGGWQEPGSKVFEPSPVWHDDDAMIVDDIAKVFLRNVLGKSKAQLGDLRRDVDKKRREVESAKRIRENIRQGKDKRDEVEVVRAIFELQEELHQVDHKRLTADVETSTITGVVGDVTLGAKSHNFKSQTFKIPTNCDLCGERIWGLSAKGFDCRDCGYTCHSKCEMKVPAECPGEQTKEEKKKLKAERQGAANSLYSPTASGGASGKDSVAELPTISRSNTMNSLSSGYAASAHRSVSGSGPRSPADETPPDRPTSMKPQISGPTTLRKNRIVAPPPTTYISELPGSSPNGNGNGNGGSHEQKGKMLYAYEANGEGEVTVSEGKEVVILEPDDGGWLKIKSGFKEGLVPTAYVEILAAAIPRPPSTYSNSGSSMAGSTTKKQGPAVAPKRGAKKLKYVEALYEYTAQSEAEHNMSEGERFVLIKGDMGDGWAEVEKGGVVRSVPANYVQAV</t>
  </si>
  <si>
    <t>&gt;6981_g</t>
  </si>
  <si>
    <t>MPPTKRSFVDAVDNFTSTTHTQITPPIDPSLNTLPSPFVVCIFGASEGIGAGVAFAYAKAGVSGIIISARSIEKLSHIASEIHRLNPLTKVLILPCDVTSSASVASIIPTINEEFDRLDCIVAGFGYSGPISLKMTDSKPEDIQRNFDVNCMGTYNIAHHLIPLLLAPQKPVSSKAFLAIGSVAGSILDGPIANFGYCTSKMAQARLIEFIAEQYRADSLLVTSVHPGAVATPTALISTPEVFMPYLTDSADLAGGACVWLCKNRRQLPLSLKKPTTQQGAENKTGEIGEGRESEGNVEGGEDDRQWLSGRLISATWDFDELVEKKKVIVEGDLLTWRMAT</t>
  </si>
  <si>
    <t>&gt;5545_g</t>
  </si>
  <si>
    <t>MPLRAKILNPAMGTQAQMIRAASNDSRLWREDREKGHEVPLRESPDLETIRELPGDAPEDVLFDTHFGIRTIELNRPEKLHALNGSMIRKIIPRLREWGKSDMANVVIIKGTGPKAFCAGGDVKTLAEDNASGVEGQQRSMDYFGLEYQLDHYIATYRKPYIAYMDGITMGGGVGLSVHAPIRIATERTVFAMPETTIGFFPDVGASFFLPRMPGGVGTYLALTSEKLKGVNVFYSGIATHYIHSTSMYALERRLAELRFKDYDTLVERLSLINSTIEEYCTGLPYDQPILIQGELRNAIDRCFGKTSVPAIIAALEAETGETKEWAEKTLATLHQRSPTSVYVTLRQMQLGRTWSISEAFQREHQIAGKFMKHPDFNEGVSALLIRKEKNGKPQWNPASLEDVKPGDNIAEPFFDLEGPRQEGTRRLQLLNNQTYSAYPHSWLSIPTEDEINRFVQSNSMFPKQVVEHFVRQREGKQGIKEIVTEVVSRKTKRADDGTVVWISEEGPGGKVSKPASTFETEDEELQLATASLEGSETGSSNSDE</t>
  </si>
  <si>
    <t>&gt;3261_g</t>
  </si>
  <si>
    <t>MVNGLSIGLNTETISLPISGTCGHNVPGKSYLISTVYDLGTRLSGAINSRIAEEQARQKATAGTPVSRSGSTSKRLAGRTDSPSSRPRRSKPSGDAIGPGLDPAEFEKAFALESESEGSSRVGTPGVEKEELSMVPGEGSQSKTSKMTEKELEKGPLDLNEKGPTKATETSVVEIAKLPADVQTKLRKLERLEGRFQELLRSYRIAHGRAKLIEPFEKVLKEHTPVSSIAEPDSLVEYLNMLTLKGNMVMDELKRVSADRDMYKKKSEEAEKEASTAREEHATLKVDSVAEKADTVTTPSASIKSPTSAVLRMFSPKQQAEPTDNKDVSEEFFSYDDEVPKLQTELKEKTAEVEELKSKVSTLESELTTAKESISSNFTVVENLQNTTREAISAGKALQGTHASQVEEIRVLKEKLQATEFRIAALEKDILNRKKESDEKLSSLEVDLSKRKKEADAKISTLKSSLTELEGTSSLVSRDLKAESEARVKAEKARQEAEKICKGLESQIRELQASNAKDQKRIEELSTEKNTLEVHTEPIIPSPIPAAPTPTSSSASAGFGKKKNKKKKKGGANAPTLTAAVKEELAADSTPPTPTTPDLEAEINRLKEEVANRDSQIEKLQSKRKTEEDLREEIENMQENLLQVGQEHVEAKDKIKELQREKLELEGKISALELEVDTHKKDVKTYKEQVDSYQKEMETFKSQAEASSKIEADFKAISTEYEELKSKSASLNSELKAAEKLASDRYRDLTNLQGILQKAQPELKSLRAENASLKGVKDDLSIKTSELRRLEAREKDLKADMVTFKKQFADREEQIRSLNEKVAAESNARARAEDQTRVAGRDLRKCEAEKIQIAAAGEKSAAELLETTKEVKELRSKVLELKERVQILTAEGESLREEVKLRGSQCENAQGLLGSMRDQAGEMAMQLKEAKEASESLEEELAEVQRLLSERTREGETMRRLLSDVDDRADAKVREMRERMEAAVEERDRAEDEAATTNRKRSREVDELKSQIKTFERDLKRITDEKEELERSEKDWKRRREDSEVSSSNAVKEAAEIRATMEQLRSAYDGSEKAVREAEKQRTDLRRLLEEGNQRYEKLQKEFKVVQTKLLLLSEKSSRGSGRSSMDSSREGGKGEMDYVYLKTILLQFVELRDKKRQGDLVRTVLGQLLRFNKKDQEKWIAAIAAK</t>
  </si>
  <si>
    <t>&gt;4545_g</t>
  </si>
  <si>
    <t>MSVLPIEVHNELAQLLDALQSSDNQVRSQAEEHLANNWTASRPDLLLMGLVEQIQGSNDPTTRSFAAVIFRRIASKSRKRPDATSSELFLTLPNEQGYVIRQKLLEALGAEATTPVRNKIGDAVAEIARQYSDSKSQWPEVLGVLFTLSISQDVGQREIAYRIFSTTPGIIEKQHEDTVLSAFTKGFKDEHVSVRLAAMEAFASFFRSINKKSQQKYYALIPEVLNILPPIKEKQESDELTRALVSLIDLAEVAPKMFKPLFHGLVTFSISVIQDKDLQDQARQNALELMATFADYSPTMVKKDSSYTTDMITQCLSLMTDIGVDDDDAAEWNASDDMDPEESDLNHVAGEQCMDRLANKLGGQTILAPTFSWLPRMMNSDAWRDRHAALMAISAISEGCRDLMVGELNQVLELVVPALRDPHSRVRWAGCNALGQMSTDFAGTMQEKYHQIVVPAIIPVLDSPEPRVQAHAAAALVNFCEEAEKHILEPYLDDLLTHLFQLLQSPKRYVQEQALSTIATIADSAEAAFSKYYDTLMPLLFQVLQQENTKELRLLRAKAMECATLIALAVGKERLGNDAMNLVQLLAAIQQGITDADDPQAQYLMHCWGRMCRVLGSDFLPFLPSVMPPLMELASAKADIQLLDDDEQVEQVQQEEGWELVPLKGKVIGIKTSTLDDKHMAIELLVVYAQVLEGAFAPYVVEVMDKIALPGLAFFFHDPVRVVSAKCVPQLLNSYKKAFGNPSAELSNLWLATIEKLLEVLSAEPAIDTLAEMYQCFYESVEVMGKNCLSLQHMETFIDSAHSALEDYKDRVAAREEEKEDGNQEEGEEESEDMIFAIEDDQTLLSDMNKAFHCIFKNHGTSFLSAWGRLHATYQQFLRSSDPTQRQWGLCIMDDVLEFCGEKSFEYHTLVIDPLVAGCSDIAPANRQAAAYGIGVAAHKGGPQWSQFLGAAIELLFQVTRVPNARGDDDVYATENACAAIAKILHYNSASVQNPQQVIAQWIETLPIVNDEEAAPYAYAFLAQLIDQKNPIVITQASKVFVFIAQALEAETLQGQTATRIVAAAKVLLQVAGLDPAQLLQQLSPETQQTVRAFFG</t>
  </si>
  <si>
    <t>&gt;5078_g</t>
  </si>
  <si>
    <t>MATETTGAQTVGAGTSPIRQRAGHERGGRGARGGGGRGRGATGTSADGAGSAGQNGERQGQRKRRSGRGGNRGAVSSTSDRPSSNGNTMNASDLAERFSSSQHTAKDGQAGAGNAEKVVATTVGGGAAEDEAEPCWICASPIVHESVAPCNHRTCHICALRMRGLYKDLNCATCRTPAAFVIFTDNTSKRFEDFTEDDIKCQDATIGIKYDNPDIQEDTRLLLQYNCPVDDCDVACRGWEGLYGLRKHVNDVHGKKMCDLCTSNKKVFTHEHELFPNEKAVQMHKNRGDDRPGAIDQSGFRGHPRCSFCHNKHFYGEDELYVHCREAHERCFICDRITGGQPQYFENFESLNAHFNHDHFACNERECIEKRFVAFSTELDLKAHQLAEHGSTLSKDIRRDVQTVSLSDFNYRQPFSTQRGSGNQRDGRGRGRGRDPNAEPIPSSSAQPLRRDEVAFQRQMAIHTAQSISTRTFGGQLTASTPAPRASQSRPSSNVESATSALNSLDLAQAQRVSTPQEQARELRHRAVVERASNLVGNDEAKMSQFRNDISAYRNNSITAESLISQFFNLFSGTSRAALGTLIREIAELYEDPKKSDSLRSAWNNWRAINEDYPSLPASGPSTSSSIPLNWAVTTSSSAGGSGSRTNGNSKAKSTRVLKLKSSTAQSSRSRLSQNQSWGTATGISSVVSSSSSRDPTPGEVFPGLSMGPSRMAPSSRPATVSTTSWVAANSNGAAGHSSSAPTSRPASRIQGGKGVDAFPALPKAQKPMSTIMSYGNGRMVRRDIGAFGGGGGGTTFNPWGGNTTESGSGEVSGVEEGGMEGEGMGGSGKGKKKGNKGKKVLMNWG</t>
  </si>
  <si>
    <t>&gt;1449_g</t>
  </si>
  <si>
    <t>MYLSCDDTPTFCCPGKQCYVGTSNGLSFRGRCSVNACTIRGCPGTPIPSAALDIESASSTPTSQPAISTKPIQDLTLPIVPSSRPSFPTATVNSEFSARGVRSPQTSTAAAAAIQLTAGKSYTPLIAGTVGGTVAASILGTMTWFLVRMRKQKKEAKEATLSKSEKYANIIHFTGERRQLVEQSLARGSDDVFAEFGGRYKTPPQPPVATMPPPVPPAPPIPPAPPIPLAPSGYRYEHVAPPPQERGVDIRHTPSPAPTMDMPLPDIEKPRLTPPPVSEHPAYHPLPGQNTEILAYHPGAPAASPPMTQHPAYHISQIANHPAFRSGPMSQSPSRSNHSSPVRSSHSNSPPLSRSANESPSRSLPRRSSEVKEGRTYLDNSSSLSRRTTPPTRRSTPSDHLSSSRRNSPPNYHQVQIQDSFITQDISPPTHTFHHLDTIPSPIVPPVGGPSELPAEVPMSFVMPSPSAIPAPLNVRRLGQRHSSPALKPITSKFSLSHQNNPNQSLSATVFPSAITRGNTGASTYSIPIGLGFESPRDLVINQSSVDYLKTPCATPQSPDIPSPAALKPKYEHSNVKNVEVNPPSGQEQMVGPIGPSLASPTPSLHLLGEATMGSRIVGAKMVRIKDHAHSAPYPLPKPTPELLPYPLPESPAQAQSNQNQQLHSRALSEEKIPCTPFYGTHSAYYKHSPELKNHHSSSLPDLRPLQALTMSGTPITLEESRLSHTPSPRRTPNLQRASEALNQKWISELSKKDDFSEKWDDDMKKGYWGEELKSPATEKEVVAPRPGEGMSPSTPPERWSGATMYENTQLRGMDEEIMSSIENEQVPAMPAMPAHVVSPQTPGAGLGLQYRHEPESAPIVSPTTPGTALSRSFSQRQSSAAVVISPQTPGVTLATQFPALTRGSPHIVSPRTPATGLRARFEQTTPFASPVIGIGSPGLDEVMSSSARSDEVDMRERLEESIFLHERQERETPNLPALTPLSEISLGSWGRKSWVQR</t>
  </si>
  <si>
    <t>&gt;5431_g</t>
  </si>
  <si>
    <t>MVGFSSLLVALSAVAGVFAAPAELVPRSGTPSSTGTSGGYYYSFWTDGGADITYTNKDGGEYSVVWGTGGNFVGGKGWNPGSAQSITYSGTWIPGGNSYLSVYGWTTSPLIEYYIVESYGSYNPSTGASLKGTVVSDGGTYNIYETTRTNEPSIIGTATFQQYWSVRQANRIGGTVTTGNHFKAWAGLGMSLGTFNYQIVATEGYFSTGSADITVGSGPAVTTSSGVSSSSATSTSKVTSATTSAIISTSSSPSTSCSAHWAQCGGQGWTGATCCASGSTCTYSNAYYSQCL</t>
  </si>
  <si>
    <t>&gt;6740_g</t>
  </si>
  <si>
    <t>MTFPFHTPDHGTIADLWEPSRHRPEMLPQASSKKLSSRCSHSKLCISETRNAKEAGYSRPTLEQRIAATTPRGTINSTVSKASSVESPFSFPAPLVLPEDELAWDPTSPPQSLRAWTWLKERNKVTPEQRTIYLIPPPETEESVEFIKKWVKPQQKNGPKVKHPSMQHIQQYLEAFYYPLPVRLLPSNFMRFTSKISDLPDIPNEYNRKIIGLQTPSSGSKGIRTRPTPTGDFSHQIDLNDLLDAAIWSLPEDAYALLMLVDHDIYEDEVDDFACGRAYGGSRIAVVSMARYHPGLDEKQGLEREHAWPASHCETYVKDLCRLVPEKKPGKAGKGKMKKEIIVIDDDDEDAEMVKVVSPIQAAVSAHCSLPSLDEGPPSHILNGLWLGRVCRTASHELGHCFGIDHCTYYACSMQGTASIIEDSRQPPYLCPVDLVKVLKATGADIMERYQALLAFCAKHEDVHLLAAYGAWIKARVEELSL</t>
  </si>
  <si>
    <t>&gt;13096_g</t>
  </si>
  <si>
    <t>MAEEQLAAMAPSEVHYFNSYNHHGIHEEMLKDEVRTRSYMNAIVQNKHLFKDKIVLDVGCGTAILSMFAVKAGAKHVIGVDMSTIIHKAREIVAVNGMSDKITLLQGKMEEVEMPFPKVDIIISEWMGYFLLYESMLDTVLYARDKYLAPKGLIFPDKATIFMAGIEDGEYKDEKIGFWDNVYGFDYSPLKNTALTEPLVDTVEIKAVVTDPTAVLTLDLYTCTTKDLAFSTPFVLDCRRDDFVHALIAWFDIDFTACHKPIRFSTGPHTKYTHWKQTVFYLREVLTVQTGEQIRGVLENKPNAINKRDLDVKIQYQLVTDDPTRKAEGASPLISADEGNGLLAIYGRVALLS</t>
  </si>
  <si>
    <t>&gt;7960_g</t>
  </si>
  <si>
    <t>MSTDVAWSVPNTLVFLMNPIMYYSRVLASLSAVAFFSSTTLAAPHGNLMARQNRPNNDTLNTERAEAVKAAFQFAWDGYVEYAFPHDELHPISNSYSDSRNGWGASAVDAFSTAVVMEIPEIVNTILEFVPTINFDTTTTQVSLFETTIRYLGGMLSAYDFLKGPLSDLATNSSAVDQLLKQSERLASNLAFAFDTPTGVPNNDLYFDPPSTDGSTTNSIAGFGTLVLEWTHLSDLSGNATYGKLAQKGESYILAPQPSSSEPWPGLVGSNVALDTGLFQDSEGGWVGGDDSFYEYLIKMYVYDPVRFASYKDRWVLAADSSIAHLASHPSTRPDLTFLAMYDGQELLFESEHLACFDGGSFILGGLVLKEQKYVDFGLALVNGCHDTYTSTLTGIGPEIFRWVTNTTASNSTANPGPSAADEAFYEKAGFYITSGAYILRPEVLESFYYAYRATGDQTYRDWAWNGFVAINSTCRVGSGFAELNDVSAVDGGSFNDFQDSFLFAEVMKYSYLIHAPDNVWQVNHNGVNEFVFNTEAHPFKVAGVPI</t>
  </si>
  <si>
    <t>&gt;757_g</t>
  </si>
  <si>
    <t>MSCKFLIKPIVRLGQSIGTKIITIGVSIGSENRTFSIHKVLLQSVASYFEKHLQTEAGQRGFIFLNDENSEVFEQFQEWLYKEPTLEDVIFYENELHQRFDDGMIKLVSLYVVSEKDLSHTFHCFRV</t>
  </si>
  <si>
    <t>&gt;5969_g</t>
  </si>
  <si>
    <t>MKTIKAFSFGGDLQTLASKPGSTISSIPSERRILININHDFPNNGNLFNDFLFNHQQDEQLAMAYIAALPFSRPLVYWDGQVLKSTTEIKNYDGSTRVGGEA</t>
  </si>
  <si>
    <t>&gt;3620_g</t>
  </si>
  <si>
    <t>MVFYTHSKATFEVGGREFPRISWWKEPGMRSLYVYLMFAVLTSATNGYDGSMMNGLQALTQWKDSFHDPSPATRGLLNAIMSVGSIVALPVTPYIADILGRRLGIMIGCTIMIVGVLLQSIGANIQMFIAARFLIGFGVAIAHGSAPLLIAELVHPQHRAIFTTIYNSTWYFGSIVAAWLTYGTFKINSAWAWRIPSIVQAGPSVLQLCAIWLVPESPRYLISHGKNERALTVLADIHARGNVEDDLVQIEYREIRETLALEKEFEGNGWIELFQTPGNRRRLIILVSLGFFSQWSGNGLVSYYMTDVLTKAGVSSAQTRLEINGILNIINFVVALGMCFVIDKFGRRPLFLLATGGMCASFVVWTICAAEFVKKSTKELAQPNGVISSATKSAGFAEIAFIFIYYVFYNCAWSGLLVGYAVEILPYKLRAKGLTIMFLAVDLALFFNSYVNPVALAALDWKYYIVYDCWLAFELMIVYFFYIETMNTPLEEIVKYFDGADALLGGDLATEKAKQILVEETGNDRTLPTSKAGREGEATGVEVRELNSAPYDDKTTSEKAL</t>
  </si>
  <si>
    <t>&gt;1283_g</t>
  </si>
  <si>
    <t>MTDPHCLPTRFPCWVRAVYSWGGESKKDLGFIEGDLIECLNAGDGSWWMGRLWRDKRMMGLFPSNFVQVLDDNFRPATRASSPLPQRSPSISPFNNTEPETPKAKPFRKPFQSYAAPDLAAAKRAELRKQDSIATSRPPSHSPREHSVKSHAAYGSGAPSPNPHRENSYRTRPVSPVPPRKNSFNARAVSPMPPRQDSYNTRAASPVPSRQNSYNARAPSPAPYRQNSYNTYAASPLPSRQNSYNNRPVSPIPPRQDYFDPRPVSPMPERHNSYDYRAPSPALPPHNSYESRAPSPAPPLHNSYGPRAVSPMPQRQNSYDYRAPSPAPPRHDSYGSRAPSPTQYQPYRPSSANPQFDIGSSPPPPAPPPHKSRYTPHRATQSYEYDSRQYQTPRAPSPCPPSPMATGLTPSPLRDAMDDVMSSLADMGVSRKTASPEPPMDPWSPEAFDQTYVQARRNQVRPNTTMDMYDGRDDPPYGGSANSRYMVDQPPPQLSNYVQRMENRLNKMHATNTRPTDDDDIRPAVPPKPVPYDRPKSSMAGDGSKPKLRHRKSAFEVGKMMLGRTFTTKTTSTNSSSATQKSTTTNNSSNTTMTDRSLMSGQSAGGISATSAGSLARKMQSRSRSAYGSRRDQLLDNDDSQADFGVHRPGSPATGISFHSSHATNAQRTQSQAGWHAPSLGDSGLGGLVQPPKPKKSGFFKRIVESAKTGAASARSSIAVGETGRPHAASSSRMPIGVSSIAGGYNNSNAASDMGLGSPGSGVDWVQVRRDINRSNSLSRIERVERRERCQMLDYPTISPVEELLEQCDGDEGADGNPVEEPTNFQAVNLSLVDKNARFVNNLTAGTNPVSLATGFVCRPYRSDVQRLRAIFTWVAEKISWEDDFDGEVDARRVIQTLRGCAEEVAVLTMEMCASVGIQCEIIRGHLKTPGEVPDLGIMPRPNHWWNGVIIDGEWRILDCSLASPSHPRRELYSSAGNQVADSWWFLTRPSEICWTHIPEQHRQQHLCPAIAPEILLALPCACPPFFKNGLQMVEYDTSLARIEDLELVHVKFTVPEDIECVAEVEAKAFSRDQDGDLFESGETIKKRALAQAEWINGQKRYTIKALLPGDEGQGTLKVYAGKRGLMHSIKDIPHPLAFTVPIVHVGENPPGYEFVMRHPTPHAMRHDLYVGQPQCQRLALNNTFVFAIRQHPSSISSTITSANPGGTSPIPFIGRPGSAMSIGASSASGSNPSTSNSGCEKKDKPAKLAIQAPGGKVLRLMRKEEGRGVGVGGARGDGERGDGGTWETIIKVGERGVWRGLVLADRSARWCVFAEWECV</t>
  </si>
  <si>
    <t>&gt;3613_g</t>
  </si>
  <si>
    <t>MSHSVPKLNDPSLLKTDVAYINGEWVKAKSGNTFEVNDPSSGKLIGTVPEFDTADTQAAIDAAAAAFPSFRTKTGRERSKLLRKWYDLMVENSEDLAKIITWENGKPLADAKGEVTYAASFFEWFSEEAPRVYGDTIPASVPGNRIVTIKEPIGVCGLITPWNFPAAMVTRKIGPALAAGCTVVAKSPGETPFTSLALAELAHRAGIPKGVVNVVTALKNTAKVGELLTTSPIVKKVSFTGSTGVGKLLMKQSSSTLKKLSFELGGNAPFIVFDDADMDAAVAGAIASKFRSSGQTCVCANRIFVQSGVYDTFAQKLAAKVKEFKVGGGYEEGITHGPVIHDRAISKVEAHVRDAEKKGAKVILGGQKMPELGSNFFQPTVITGVTTEMAIAKEETFGPVAGLFKFDTEEEVIRSANSAEVGLAGYFFSRDIQRVFRVAEALEVGMVGVNTGLISDAAAPFGGIKESGFGREGGKYGIAEYQFCKMITYGGMGKPLQS</t>
  </si>
  <si>
    <t>&gt;13103_g</t>
  </si>
  <si>
    <t>MRYDGTHDDRMCLVQEIQDQMIPPHLQGQDDIGIAPRGESNGTEEVSCVSKEPSAIVADVRIHDVVKATPRAEMLQAATNFRRKFPELSFLHIRRSDTDANGRADLILSASIMALCSTDTDQEEYVTYVKNGLSGVLLETPKLITVQSLLILAMYEWGHGKGYSAWMATGAFTSKYYSTMTLKLTVLGTAIRMMQSLEAMNNQKKLSELNQEIYNRTFWSCFIMDRLVLCGQSQSFTLPLKQMHIHLPIGEQDFTFGQPSDSPSYIGNISGNTHNSIDHSYSILVRGFDIWARILKWVIKGGRRQPGMTNITNCPWSPGSPWGCLSAELQSWREMQQPRLKYPAVHAAGHVSLGLGERFAYINLIYYVSILFLSREYIPFLPTPESEPQGPVDPPLLEATAPEGWWAERADQLFDAAAQITRLLQELDILDTPFLTPFPGFCSFSAATMNAYVSYFPQMNYGKSTSSAADLLDSNIQWLTRYKKIWPMGNGWFKTILHTGKLYIKASRDRRRFQGKTRADFEALEASIHNSSGVSSIQEDDTRIREADAAGTNDTIAHETEAALGLQQLSAPNGISQHSAYVFEGLFADELSDFNQWNHVWPLWGEQQSGTLAAGGFQFDYELGHDITDF</t>
  </si>
  <si>
    <t>&gt;3247_g</t>
  </si>
  <si>
    <t>MAPRHSVGIPTANESELAIKNTVNALNFEWGLGLNLSDSPNQNSPKKREETGVTQTKEYRCLFRIRFICRKTSINQCREKFQTEATRLYNGWVYKPRAERGVIPDATRHNSRRVTESERKQLLDCLFDILNDEYQKALELSKNTPIGSRRRQLLEFDDSAIPWSMSRGMNDPKRPREDHDGSFFSKKVKKTECGPLPDMLPPQNASRSFAGVSVNTSFASTTSLSERESIFSGQDSSIFTSTQSTIADEEQPKFPTPSQEIREAFSKPQDNKTKCSDYGLSFDANLVPEVVEDLIDLGEEIPTPEKRERDPQIEGALSQDLLEIALGTDYALTPKEVEFRDSLHQVFFDLPSSLKFVSFRAIYEITRVCLHAGVSVKDIKDFPRKEDLDDYDLLWNGLKARLKGMNFPERCAQDIWEAAADTSNQTRRETRSQRENYEYRDQPKRDVIYSGALEFTCSTSGPLFKLRLRPMKFDRSHRMSRRFGSHRFLELDIPHLSGRQVPKNLQDIGDRGPEIIQSWLVEPNYQNGSSGHPIVGRLWAPFHVRQKERKKGRDTDQSEGADRLIFFAVDGPSFGKKGSKTDIAELLNHIRPTKENGYQPFLKLFARNALALSRTTPTVVLEPHQIIYSRDLTWPREEDLKDGEEGEVMTDGAGRISPKLAYKIVDKLGLSYSPSGFQGRIGEAKGFWTVDHTSERSGEWIEVYNSQCKWKSGDEVAHFTNRTFEVLRWSGPLRSATLNLQFLPLLVERAKKPQLMQHTLNELLENGLKLELETMQKAMMDSQCFRKWLRDTNNNIDDRIKARMVPYKAGMPVSTHERLNMLLDAGFDAQKTWMIKDMARIAFRSKCDELEERLNITVGKSAYVYMIPDFWGVLEEGEVFIEFSSFIDNESGLAGVFLNRKNILVARSPANYASDIQRARVVFKQELIGLKDVIVFSTKGNPSLAAKLSGGDYDGDIAWVCWEETIVENFEHVNVPKCPDLLKEGLIRQNKISYDQLVKGCANPTSLFLKQSFAFNMQPSMLGICTSYKDNVVYTQGRYDTREAVYLSTLLSNLVDQAKQGYVFTENDWVSFRTKVMGGLKVKTPFYKMEKDIKKRVYNRKKTAWVIDRLMFLAHKLTEESLGDFSSTAEPPFRDPDLLVIYNWAKDLAKKEREWAHLIKDLDADIKELTDEWREDGMRRMRTVEMAKVRNGSFYCDDSYDDGSGAGGDYMARMEACRQQFEKVVPHTDTPFTQGLLLNCQPDRDQPDYSTWALLRASALFQTFKAAVRTPWLLAGRQLCMLKAMHGIGNGRPVVVTPAMYAMLKPDAAYVKRSRRQGVDVTGEWDEGRSVVDADEVEGLREDF</t>
  </si>
  <si>
    <t>&gt;13105_g</t>
  </si>
  <si>
    <t>MDPVGLWIAEIPPCILPDGEEEEDSRVSDESSELSDRPESGEGDLEGNKATV</t>
  </si>
  <si>
    <t>&gt;7895_g</t>
  </si>
  <si>
    <t>MGSQTPNFVLSPCVPADVPGMTEVYIKAFQHDPVAIYCFQPEKVTTTELRRWLHARFTKLFDKAYIRVFKVVDSSTNQVVSFLRWSFPHTLTPAEASVEKAEKEFRAKERKEGRDPDWPVGANLELLDFKFGNEGLGGCFKKYVVDSEMYVAHLLATDPAYQRRGLASMLLQHVLDMADREGRKCYIEATDAGYPLYVKHGWKEVDVVYLDCTKWGGKLQRNRVLIRDPAPVTQA</t>
  </si>
  <si>
    <t>&gt;3719_g</t>
  </si>
  <si>
    <t>MENGSLSQGGGNDPAGFLSEIIGSSVTVKLNSGVVYKGELVAIDGYMNISLEKCEELVEGVKKRSYGDAFVRGNNVMYISAD</t>
  </si>
  <si>
    <t>&gt;13108_g</t>
  </si>
  <si>
    <t>MSQRPPASRPASSDGQRITLPPVQLRDDLRQEGRPPGRSQQPTSGGRGFSQQPQLSPQHARMSQTASSGEDWRSAGPSRDLGVHSILNPTEPDAGSSIRRQTGNPSESPSGIGSAAQFAPSPTMGAPLPREQPPTSTASAGEGYASTFSRPPRRILTPRSPARAVSAGRGISQPAATIDAQQSPFLPPRDRGRPYVAEPGPSASSEIPPMPTPPGQSQSQHYGFPPSVSTPSITPRRTSGGAMQAPGRAPLSQSASPSISASSNNPSNQASPASFLFHKDRQGPPPTSSSYFPGSSFGTTMQQGSGGLQFQGQTGTLEGPYSASPAPPAPQSSSSLHSSSAGSSRQTSASDPIQVLTITTSQGSYTVPVDVHQASRLADEKRARNAGASARFRQRRKEKEREANVAIEKLQQQSRDLERKARELEQERDFYRSERDRFRDMVFRTPEIRHLAMGPPSPETIRAGGAFGGSIGPSSGPAPPPIGFLPPESAPERAPRRRRTDTQGEFTSLPYTLPPASTLPPVQTGYAPGPANLPPLRIDNPNAPQPPLPAFPTSSLPPSSLPPATSAGPPQPYDPYARGTFSTFIPNIAMALTWATQ</t>
  </si>
  <si>
    <t>&gt;9525_g</t>
  </si>
  <si>
    <t>MGMTSPNFGYGGGGEYNTGYGAQGGADGGGFMAGSQGGSQESPSNNKTYGKETLRPVTIKQIIDASQPHPDSDHKIDDSEVTQITFVGQVHSIASQATNITYRLDDGTGLIDVKQWVDTESIDTQTAVGKEGEYVRVWGRIKAFNGKKHVGAHMIRPITDFNEVTYHLLEATAVHLYFTRGPLPDANGAMTGVKSEPGTGMFVDSNGSGGGTIVGKKLPARLSAASRKVYELLQNAPQNNEGLHVHQIGAQTKLPTTEVFKAGDELLGEGLIYTTVDDETWAVLEY</t>
  </si>
  <si>
    <t>&gt;1738_g</t>
  </si>
  <si>
    <t>MATTEIRNMASAETVQLGPAHPPKAEAIKAFREIETELKTKLQHLRHSTDKHEPEYFAAVKRLSDHQLTNFSSDDLEEVRIANSAYGLHLLGKVLIPESDASHSYPEKSGDLYFHFRAFLPGDAETATLHSIRMDETEHPDGDKTFKAIFFQNDPLEWFDE</t>
  </si>
  <si>
    <t>&gt;10634_g</t>
  </si>
  <si>
    <t>MLPLITLEEHYLSQVVLPYVDANKSYKRHPPHFLAKLTSLGDERIQEMDRGEITLQVISHAPTTVRAPSPALCKEANNELAAAISQNPSRLLGFSMLPMCEPKLAAEELSRCVKELGFVGALLDNHLNGEFYDDEKFWPLFERAEELDVPLYLHPTYASDAMMEDYKGNYPESVAGALSSHGWGWHTETGLHFLKLWCAGVFDKFKGLKIVIGHMGEMLPFQLDRIVPMSRMWGERERGLRQCWRESVWVTTSGMFSLSPLRCLLDMTAEGHVLLSVDYPFSTNEQGRDFVEEVRKSGLMSQEQLEGFAHGNAEKLLKVKVNA</t>
  </si>
  <si>
    <t>&gt;3644_g</t>
  </si>
  <si>
    <t>MASQIPPGFMASFADGDVVEWEARSDLLYHFNCIEWFSKDTAHGSLILANLDDADVYYYNRVTDMTRGLQNLHKLAEYLLNFTSTHPDITAYGTSLRGQFIGHVHQYNKTCEPRRRLFISGLSPSELDVLEKLANDSLNFPIAKGAAILGPDKKIIMTTSDVEEISFSDSEAEKNDIEVRDAVTKCSEQNRSRRLTISRDLEGFVVGDSLDLDSIDI</t>
  </si>
  <si>
    <t>&gt;3720_g</t>
  </si>
  <si>
    <t>MSTKFALDNRAASGFKNAADYDAYRPSYPAEAIERLLANLNLVNRTNAKIVELACGTGKFTELLAARPEGYEVVGVEPHEGMRNELVRKKLEGVKVMDGDAGHMPVEEGWGDACIAAQAFHWFATRESLKEIYRVLGPGASFGMIWNVEDYNAPEAWPSKTKWEQKLKEITQSLEDGAPRFRHLKWKEVFDQQLAVTPLQASERTFSTGTTLFSLPIGEERIKWTVWLSDEAIWLRYSTLSQISNLDEAEREKVKKEVFAALNEDGERNEKGEVAVHGLTYIAWTSRV</t>
  </si>
  <si>
    <t>&gt;7213_g</t>
  </si>
  <si>
    <t>MTDYAALLGVLVECDPSIKAIIVKLDAESGHKEGYIIEELDDQHVVVKENRLTELKMKLDDMLKETRFVPDAEFSE</t>
  </si>
  <si>
    <t>&gt;2837_g</t>
  </si>
  <si>
    <t>MSLHDLSPRASTDSQPNSRHLSPSSNPGFSSPNHKPKATTNHNSRRDIPGHLQSPYSELGMGESYHDYNDGDDGHVLDMDMAGGLGTPTPPGSSTSRSGGRRGLDSEGGKGRARIMFMEPPAPIATSVVLRPGQMKHAKGRRGSYGGGNGNGMGGTVGDPLVGLERRAKAIERELQFLLDRQSEGLMGRDGDGDGDGDGGGSEAGSSTPTGSFHTSLLAQTEGWNGGVGVVPVRQPKKKVIGLRGARRGLLRDMREMIGVQAEKEAVLDEEISRREKVMERVAEWEGKMREIRVQIEGVGGGGEGREVDDLKREELAVDTEIRELEDRLLQMRARKRWLGERIREGDNRREARVSSYKGALREVESEVREFLRRPGVERSSVMKGEVGGLDTLPTSRRTLGIAKDWWGREVEVLKRRKGGAEKDRRALEEGVTVWEECIRIITAFEDDLREQMSKETDVSEEGLEKQIERMKGVIAELEGKIELAVQKGWNLLVVAVGAELEAFKEGEGILVEALEASRPRSRSVGEDRQRGEENRDLFCEGDPFEVGDGGGDGHDVGHGNGIQELNDGADGVLELQRDESGECHDAEDGDEVRESLERAMLGGEGSESLSLSLSEDEGPDLEGLMVDKDHKHGHELE</t>
  </si>
  <si>
    <t>&gt;3317_g</t>
  </si>
  <si>
    <t>MDLPQTQNTAPVLEFRCLYTQDLRRKQKRWQDGRLKYHTFNKRVMVYDERSNFVGDTHWREDAELVEGDELELERGGVLVEVGDCVGKRDQDLYELLDKRVKEREERVAARVANGPPSQFPNSRVRPQATPDASALLRPKPLNAILTPTSHYGKATISDASPFEERQRFTGVRGNENENNRPAKRQRLNESVPSKSGYAQNLVGATLSLTSSKPISTPRIRYEPLNITQSLHSNGVAAIDLTMSDDDVEEARAPAVRRSASRERDFEGQKSNKQQRKKRKPPTKSGYASNLIGAALTLSRPDKVGLSGPPRKRPQLIKETFKPSPEKPYNLSSSLSDSRFINIDSMGKGPVIAGDKLTDRRCKEPKDSRPKPTSHVYSDMLVSKNTAPPPRLHHSIKSGSDQSSSTDRSASGYSMSALRIKSRPPRKMMMLMKRPSARPKRSSGNSENTPSRQRARAKTPPNEPCEPALFQGSMVTENSPEQWVAARAPQHEKLSHPPWEPLPSSPDDDSPLEDIDIDHQTIDALLSKKSDQAMIETAPISNDFTKEKSVPHLGGSRNVTPLNYLTGAPSPKTGSRNTRGSSGQREISAAVIRRKSLSLTPTSTSSNTPQDGKRPGSPYDVDPGTPLNKEKEMCIEYPKPDGGDRVLKFLLDKPNSKNPTTVTSKLTDVPNPIVNGPQLDGQTKLIPEHAKGPFYTAATDRFRSMLQPSVGSSGKLRDVRALPSYDTVQTEKNSSNVFSSSKDQTLPEAIVEPSPKPPAEIGPQFQDAIEAQVVETESTKLALAPILISKEESLRSGKVKVSNPATRGISLHWLAANTADGLVSPLGVISPPAPPQNPTKNEGPQAKHYAEPRSIGRISDRTVGPWSRESFDLFGTWRPPGRHAGTSY</t>
  </si>
  <si>
    <t>&gt;13117_g</t>
  </si>
  <si>
    <t>MADRRRKSPDGSGYRRRKDSRRSEYEGTTIMRATETMEIPSSPESSSSSSYIDISRSFPLNRFGGLKAFFTAPSERRRRAHKRRSSRLLKLTNSSSSSVNSDLAYGTGFIRRSKSKVRSRKGKEIDRESRYREGERRSSRDDGSRTSRSGASGRDPTNAELLALGANFRKLARESNQQNLRTARNGKGPEVTAVKDTSYSATRGLGPSQIIDQHDSADDDGWESASDDDSETSVDSRLAFGEESTGGWSFFGKKKHSPLSKKKTIVDPRLFGQANSLNGIITRPVGFGEVSPWSSNSDFGQPCQSPPYSHEPKEATYIDQEVDQRSEVEQQPSLNYSQIPLQQVYPVQTADPSRFDVARSSVTSGTEPYIPRRPEPVPIQQPQPFTPVSQSMYEPIYSARSEASGILKKPTSSNGRGKSIAEAALVGVVTAAGGAAIAASKEKREDRRRDDELADLDRERLRRRETERKEIKDEGKHRRSSPERKDTKDERRSRRGSPERDVRKESRRDKDKHRDKRHEESRDEKEERRERRREERRAERSEVGAAPRRSNSETAVFTTAVDPFQFQIPDESSTTPKISSHQPERETSFVPTVVTVEREPDFIRKRSSSIKEKPSTSRSESGGDYSQWDAKDQGHEPISPRDKIFHEAESIYQETERSTAPIEVAAIGAAVAAVSTEGYRESRSDKRREERRSERRDDYDHRDYKPRAKETTKERDPIQEEADRAYREIVMARKIASQVIRQRTPSPDRSVVRKYDEKEEEEIIRIVTPPGMEDHKKKGPYDAPNADFRPDNVLEDPRELQNLIPAIRRKRSDSIPVRDPGTQKPRPLLNLVRPTPVPSPMPEKQAPRNERTRPSSKSEERARSKKEHEESKRPSSDDVVIGSKGNVVPSPTTSNVPKGVTWGENETKHFEVESPSDHKEEFISNEELRSREFPRTSKDPQSNETNKSMGWAAMAAGIIGVGAGAATAASSSESSKSPKSKPKKDEKPSSYEYCGVVVETEPETPPRDKRQPSPSPGPKPTSQLPGAFEDDLDFTATVAAGLQDTGFDPNIVIDDPSFRRRASPPGPKEPSPIYRAPFAETVSDLSTIPPSEPPSSKYARGFVMGDVATTPRDSQSELPPVVEKGSPITLSKKEQKKRDTTRRQSSETSTPLQERVVPRENVEEPKLSKKEQKRRDKAAAAQRQSSLAENSTSTSTASPLVEPYIADKMVEEPESYVETSKKGKKKSKKGPSFDDVTPESPRHRADPASRNTFDDAISDKNKPKRDSEKFDSPSRSATMPESFSELERLSSKKTRREDERLDSPSRSTASFGTTSDFGLSSSNKPKRDGEPYHSPSQSAESFKTALEMGGSSNKTSTRNSERYDSPSRSEPIEITLELEKSLSNNSKRENELNDSPSTGSFETALGLERSSSIKSKDKLKRRTEPEQIDPADIALPPSTPSENGREGDFDDSRTSRKSSMKDRVIFSSSSRSDSRSAASTVTSRYEDDELRRKKKHRSSMRDDDDTRSVVSEPAGGDETKKKDRKSAGGFFSLFGSKSEVGAHSESPREPKDDIGDVKKKKKSKRHSTTDASSLYNDIGSLPFGDTSKPISNRHNDGNRDVDHDSEKKKSRSRSASTSSKKDSFLGKADTLGAGVGLAGVAVAIATQLHPQSKADNANESEDGGEGVRAEKFRSGDSDRARAREERENSVDPEIKHPDFRPSIDPQYGDLLPLPPSEPASPNVEPLDNLPKLPDSPGTPEDERIARERSATLTRRNLQETPTKSLNTKSPSQSAVPLKFLLGNRSQPSSPSFTRSPPIQVPAAPNQESPIFPRIRHQRPTSWDSSKEYKPLFLVESTRRGSSAQAREIEEFLPDRQSHPPSHILQDLDSTSTNVPSSKSNPLILNTVLASPAAPHDLVDFQQSPKARFMLIDEADLPKLPPQPKIADDSVRTEPTEGLLSPARDKQWQSHGLGIPGVAAAAGLTSSLGYFASSPSYPKTKDSWMADLPSVQRQPLPVDSMSKDRSSYLLGSSPLSQKSDDAEVVESEKESPKSDSLESGTFHSVLSVQERDGSDYFASAPETPIGTEQHRDGTLESLPDTPVIELSEDPFFTKSKKGKKGKKGKVLPRSSIDDDLSSLPEPGQDRISEAMNTPIDEPPEDFAFTESKKDKKDKKGKAPSQFSTQNDILMPLEFSQSVISTAPASALPELADKVFTQSKSGPPLGATSDDATQEPISEASQEAATLGDSTLAGETSIPVSKKGKKKNTKKTKSISAGEHKSEQSTVDDQTFHSTELTPVPEPVFKPTRQATEDMTTSEQISHASEASTLGAKEERKDDPHRSISASPPELDSVPGVNVLKTPATAVPTLSGVRAEEFPLIGGEHSDDLSFIESKKILNQDGKNGKNLIEPEADEFFDSQELLEHATEGSRHSQIPPTDSEDIWHETEMNTEQTESPSSRDLRDNHQRFSTSTSPFAPDPVENVPQEGPDMCTDQNLTSEHMNSKDQGPSNKSVNFKEAIELATYETPVEIMKSAPTNDPVEDDIALPETQKRKKKKKGKSATTLEPEEEAATSQAKLHNIEPNVEEAASQDNPDEFVVKKGKKGKKKKGKSTVAQEPESKPTLPESPAEELPAILSQDVTVGTVNVEEPDLVEEKKGNPTTPWTEPQVESPIEQDPALSESQSQDLSMATIHDATSETAVPEGTDFVENKKSKKQKRKAKLASAREAEPESNAPQTPQEKEETPELVMPGPNKSEKKDKSQLWAEENTQTNLPPDPIQVEPSESPRDLDNSNNLSTEAEFGQKPAGIELEKFSPPSKKNEKELKKEQSWELEPEEQAPAEEANESLVADVIDESHTPEAVEKSTPSASKKGKKKNKKSRNLDIEEQPSPSATIEEDVKSSEPEKHLASLEGVPNKPTPVGDLGSQLATPDTPLMKGGPYDTQEIPEKTQEKSYDPSTTPPLPPATAGVAILGLKSFYKEIAAADQTISNPPGADVQVLQVDKEVKQTPDGLDAGYKEDQLTLARQLKEESGTGNKKLKKDKKKGQSLSVTPERQLSISKLDEEIREESSRAGSLSIGPSGDETRASLVSDEPKAISSEEQLELARQLKVEFECGKKSEKDESRTATQNNALDQHNMNEPQLLPVVSNDIQKEEPAILTSKVDGFAASCQEDQLSLARQPQADLSTSSKKSKKGKKSRSSSRTPQDEELSTGSFGDRTQDSTTESAPLDRPQTVPEVAIEQEILRDRLTVGYDEEQLELAGQLREELASDSSKKSKKDKKGKKRESLPGSIVEDDLTSDSIIQDINQDNPETPASGDINAAVPNEPVTAEPEDEYAFVSKKSKKGKKRDTEDQAGREDEIEKSLNKPTLSMHEEEVSSVTKKSKKSKKGKKSGNALAIKPEEDRSSIVESSEVEASQVLPAAPATEILPEPTHSDPEVEFAPVTKKSKKGKKGKKHASVISPDTKDHEPCSLESEETQQNRDEPAAVEASQPEETPTQREDESPPVIKKSQKDNEPKKGDNITQETSSDTVAESSTSQIEPFDNIPLVAIETSLPESLPGSPAPEIQDNRLEDIPSSIIEPSLADTPVPEIADKSIKDILHVDITASHLQDPAPNSSDKTLANDKEVGTALPETPVPELGNDLFIPTKKSRENKKGKQHEVVDQSINEEIVSLEPISSESEELQDVSLKTIETSLPASPAPMSPAFEPEDNYSAASKKPKKKKKGKKHDSITEGTEEEAILPEAIPSSIHVDIPREAISTSLPESLPQPPALEPQDDDFAPFTKKPKKDKKSKDKKRSGINEDIPEEGSFSDITSQASEKTQDAASELIEPSLPQSPSAEFEEEFGQVENNRDKHDAFQEDATTRESSSGNSSVCMESVPQDLLQPSTRADSQAEASIVESEKEPTPAPKSKKDKKAAKKRGSLLRNEVFNHSTPDDSSTEVEPLPEVASSKTSKVESKHSQSPPEEDSAFSITTSDKLEKNDSTPIEGEPFDHSKTETDIIPAEEPTVEQEAEILESKQQENIKEIDSQPKQLDSELLSLPALTSLPEPEGQDDKSGTPSKKIKKGKNKQKSFEETVVAGDFDKGVDEPSSIIPKALSDIQPEQKAQALASESVDTSVGAVNREFIPKDDTTISQPTEIAGYIKRDTFKNAAFVAKKYKKRKDSSMTSSEGSSAQTPPAASIPNEETISEGNSGVESSSILDSLSDQTILPEPLGHDLQVASAAIPDKTVEESMHESASVSTKKSKKGKKKRKDSTKSDSTEPSGTSMPQDSTILSKSSQIEIPLPTLNREEKNILSERPTQEPLSGELSVLDIHTEKPVDVWSSTEKSKNKREQESSNIAELAESPTIEKISLPEPISESAGDASSSTLLQGYVRDNISAGEAHDLLKATSMVPSTTIDVGVIAESSDKLASPSTKKSKKSKKDRKKQKSGISTPIEETPSGTMEPSSHADITEDKSIEQPLNQEHETIPPVAPKLEPKPDQERSSFSTQNSKKDEKQKSDLSILAEQTSAPGTKSNSLQISDESPLPAETTLHSRNSEGPSSQDLGSSLGPTTSEKSEEPPVEEIALSSTENPDENKTPKSGISPSLAETSTQQSEGSSSTVLAPPQTTVEKLSHTAEPLEKSIVSEPEASLMEDNNQEPQVTILEPEQSSFTVSEQLSQALPGILNDVEFVNPSGRELETFQGASQVTPEEPAITSVEAKEIIEEPTDHDWDAFRIKNSKDEKDQKSTPIEKSPVTIPESSMSLPRGPLVQENISRDSMNIDPPTPSNNDKEFETQKPEDEEFASITKKSKKTKKGKRAPRSASVSGPSTPSASTIAISQLPEHIIDSPLPFEQNSHIEDDTNPKLSQEPIQVESIQRETDPSNISQTVSKKDKRKRQATIDSSVNDDLTAPKPPATSWGAEVEEAEVEREVTIIEELANHESLANISSTTETISSDDFARPTKKGKMDKRNAVSLTSTTERSLFEESMDTGESSKDSDSTPALAATDVAAALPGKLIEDSGGPSSLKSAKKLTKKEQQKMSIDKRSPREDIFDDPSLWEDAEPRVYAEESRGVDNDAGSDGFWSPPEEKALVREPGDVEVVPEEEIHGEVGTESRLQTPRPRPRTPGIMSDRARPMSQDSEFFPGSPTLVGESQTSGDGGDEEKRAEEELLRTPSSQDKGKEYSQQDETINRVVFDERDFGTLSNRGSSGNLFQTPPAKKILSFEESPPIVKEYISELPLGLTPGKEIGPDFQDASMEHTPPPYYSGSKFSHSGFSDLPPVDEESPAQLEAERSFTPHAQDTEFNRDSGLVTDSPTPYQSGFADNHEHIRDSGVHLRDLSPAAKDQPPVSSSDNAIARLSWPTANDDREAADLHKSQRPPVKTVTKPSHKDSQETELHESPKSYEDKIAGLSFSQRLAEERKHSPPQQSRRPKGETATDFYRSQRSVGPESKTHHEALSRDTLPSQRSKEETHTELYRTSTVHGLRRSKVESVGGVESRNQEERSPSLRGRNSQGDDLVRQRLQRFESPDYQEPAGSPQPTKSKEGRYSELTSTQRPPAQQPKGFSELQAGAAIAGASLMGFAASRKRSQENRPETPQGLRASSNPSRLRSPETGRPESVTSNRSSNRSSGTPPLRRSDRKFSGDLRSISQRSKTELAKEAELAALAITAATSANSASTPANPTANEGRVRAKDMADVYDGFGEGRIGSPRSPTRPHSMRRRQSMQVLDLEAKIEQLATENRILAEYRAQAERQLHLGQRSSSALVEKDAEIDALKRTLEYLQKEVTRLTEVNEGLSSANATIARQHGDRYTMLEQEHAQVSRELAEARDAHINLSTRMDGIVVNKVQSAVEDKDREIAQLCADLDAAKQQIREMQRQILASKVNDIDFLTIRDEDYFDNACQQLCQHVQQWVLRFSKFSDMRACRLTSEINNDKTIDRLDNAILDGSDVDNYLSDRIKRRDVFMSMTMTMVWEFIFTRYLFGMDRDQRQKLKSLEKTLSEVGPAAAVHHWRATTLTLLAKRRAFAQQREQDTQAVVHAILETLSEILPPPSHLEQQIEDQLMRVMKSAVDLSIEMRTQRAEYMMLPPLQPEYDANGDLASKVTFNAALMYERSGDPVSNEELEAQRAVVRIVLFPLVVKKGDDRGEGDEEIVVCPAQVLVAKPKKQVRVFSPSSMAGARSGNNSRTSMQSSMPENVL</t>
  </si>
  <si>
    <t>&gt;7315_g</t>
  </si>
  <si>
    <t>MLVRILTWIISIFVGIFSILVALGFMANRRELNAGPHLDGPGPQDQEEQVLAGSAFEIPTINHFIKAAMSGNMPGNQKTQLPLFPASDMLYFSTPYDEWAPKPFSDLPPPSAGPFGTMPGKSPAPIIRIMHILSGLADIFEMAMSQTLPGKVERSFKSMKSRIWFGLAPMSEAQWKAKNLDAQDNIEEALAIIEQVIEVFKYLALPEIQGDLRDINNRLWVEIDTFQDACNAVRTTRGEPAPDFNITKLWMEYIKCLFKSMQHQNRAWVFTHLKRLHTIWKTQFLATFSSGHELDSHRVTIKIDHMAMMIINKLQDIYIDADLYLRPRTDGFITADMVVHPALANIADDKRTLNEAYRKLETQRQEGFRAAIKQVLDMRVAATSPAVGLQEPFMAAPSLLVHREFAHKGLQPEIEEPPTREVEPWVGELSGAEVERFGFVAYRLAYKENEEEWKKYLEKVRDGLGSGWEGVVGANGVRSKARLHWVDGSKEGIAEGDVEGARQHFKTFAKSPEFPTGLATGLCLAVTPLSFPSFNLEEDDPSLPGDWRGFLLVIDPEYDPTPQPTSTGANSSSSHSQKAKIYPKGYDGTFKIMDL</t>
  </si>
  <si>
    <t>&gt;6487_g</t>
  </si>
  <si>
    <t>MAYQGGYPYGAPPQGHSPNPPYGQQQYPPPQQSYPPQQPPYGAPQGYPPQQPPYGGPPAQQQYGAPPQQPYGAPQYPPQQPPYGPPQQQGYPPQQPPYGAPPQQQPYGAPPAQQPYGAPQYGSPAPAPGGYGAPPPQQYGAPGPYTQPTPPSLGYGPPQIIAWNGDADADALRKAMKGFGTDEKGLIRVLANKDPLQVEVIRQAYHRRHNRQLLNDVQSEVSGWLEEGLCAIIRGPLQQDVVLLRQATDGPGTKEKVLNDVLLGRSNADMAAIKSLYQRTYRASLESDIKADLSMKTERHFLMVLAGNRAEESAPVIPQQIDQDVMELYKATEGKTGTDELLVCNILTQRSDAQIRAIAHTYKQKFTRDLETVIKKEFSGHMEDALLYQLRTGVDKAMRDAIMLEESMAGMGTKDALLTNRVVRVHWDRNYMEQVKGAYQHRYKQKLTNRIRGETSGDMEKLLCACLGE</t>
  </si>
  <si>
    <t>&gt;7444_g</t>
  </si>
  <si>
    <t>MSSPTPYSAPAPIAAPVLHKTAGGNAAYHNFNNDFAHVQDPNERRRLALAEIDKAPFGWYHIRACVVAGVGFFTDSYDIFAVGLLTTMLGIVYWPKKGSMPTNSDTAIKVATSGGTIVGQFGFGILADLVGRKKMYGLELILIIFATLAQALTSNSPSVNIVGIIIFWRVMMGIGIGGDYPLSSIITSEFATTKWRGAMMGAVFAMQGFGQLGAAIVMICVTAGFKGSLESAKTYATCQGVCGIAVDKMWRVLIGFGAVPACIALYYRLTIPETPRYTFDVARDVEQAGQDVDAYINGKAMGHPDQVALAQGRVAGQAITIPKASFKDFIRFYSTWKNGKILLGTAGSWFLLDVGYYGVSLNTPIILSTIGFTGGPTVYKQLMNLAIGNLIIVLAGAIPGYWVTVALVDTIGRKTIQLGGFLVLTILYCIFGFAYNKLSNHGLLALYILIQFFNNFGPNATTFIVPGECFPTRYRSTSHGISAASGKLGAVIAQAAIAPLRTRGAKKGATGRAASPWLDHVMELFALFMLLGCFTTLCIPETKRRTLEELSGEEDILAGPAGEVNGHESKEPEAESKSL</t>
  </si>
  <si>
    <t>&gt;5040_g</t>
  </si>
  <si>
    <t>MDIKAMDQGLLKRNPALTPEEFSHHWFIKHAPLVIPFFLHSGVKHYEQIHGPLKATSPSLEETVAEYDGVAGMPPQEMLDHPPPMPKWKQAYYDEVVKVDERRFLVSEALEHIFRVGPGSVEGERKVVIRDGVALVEVPEGVWEVWREYERRGREE</t>
  </si>
  <si>
    <t>&gt;7571_g</t>
  </si>
  <si>
    <t>MSSDQEKCPNITLFRGWKGTGSYVWSPFVTKVEARLRFSGIPYHVAAGSPRQSPRGKIPYIELSNLDSTQSTVLSDSTLIINRLVEDEIVDDLNSELSPVEKAHDLALRALLEDKYYFYQGYEKWHDNYYVMRDNTMEAIPYPIRVILGLIAYQKNMQTFYGQGTSRFSPEEITCLKEQVWVSINALLEESKERNAEDEERGDVFWALGEDAPTEFDAVLFGFIVGALVCTAAPETQSIVKSFPTVVEYARKIHDEYFPDYTLWD</t>
  </si>
  <si>
    <t>&gt;13123_g</t>
  </si>
  <si>
    <t>MAPKPIGNNAQVHPLTTALKNICRDYPAGGGVLRELLQNADDAGATSVRFLLDEKAHPTDEMIHEKLGQYQGPALLAYNNAEFTSQDFENLSQIGNSQKIHDGSTTGRFGRGFNSVYNWTDSPSIVSRERLLILDPHYEWSSGGPVYNFVEDSDDAAIKNHMAAFQDVIETPSQQLNGTVIRIPLRTAAQARKSQISNRETTVSEMREVLSSFATEFENYGLLFMKNVGKLEVTAKDLVICIEVVDGDAVRLHKSEVNEAVKQALKDPGYSFSHCFELGIECKSFGVLKNKTTFVVHHRIHGDSMKRELREWAADQKLVPWVAVAAQVIPSPAPDAKGLFFTVLPLPILNSQSIHIHGLFSISPDRARLYQLSGRDAQDQTPAKWNDFLFQGVVPVAWADLLTHLAGVYPKQSTFNHWQHWPQGCNDSRDVLSKALFNVLKLVKNKSLVVWPTVAGYVAAKDGLLATSVTSTALKDALLESEAPVVYCPQELQHKAKDLFEDRVLSPLTLCRFLRSDSQRIQQWSDQTKLTILDYLLSQPGFIGYHGLEIFPFEDGVYRAIGGDTTFLHRDELEKDLFCHEKSRNLDLEKLTEAIQRSLRYGRDTCIIHPSIQYRSAASLKDYCMNIIFRDLPPDQDMVELSPELSSIVSQVWVWISRRAISILDDDVSCLWLFPLSNEHYRRIRPAVSTSIAYLAPPGELGKLMWKFDSKASKKLKPLLNTALGGEKPLWLPMLTSNRKLMTQLSIEDASDIVTFLQWLHQSSLGEIVDEDRFMLAKLIAKNLPPTYSAAERTAILEVVCRLNIFQRVSWILSGEKMLVGVLEYLYALADKNRVSALSWTNLKSCAKSIGLLEGIISVPELADTQFLVANLSSSSHKLLQNLELAKCLGSVQIIQDYVIPAWERGEASKWSSNSKEQMAEFILHNFSLLPLPLQARLRKVPFVPVAQLDGKNTSQFAVAQDLIDPENLELKGLYLGEECITPKQRFLREFNAALKACGLKTGVDESVVEQRVRYYSNSRFSLLDTINHAERLLRSTCRWISPSNKQQNSIIRHAAWLPATDIKGTLSLKSSDKCRSFKHRFLVSSQLPTLQFQISTEWTVRLGWDAPLPSEILLPQLAFGIEKRDRKIIDAVLNYISLRDIVEQLEDGLKGLPCVVTNSGDLIKPTLAFRPYRFARTGCDRLQPYLANVEPNFWKEHNALLDKLGVRDLPQISDLLEVQKILEGKANLDGFDISVAIEILNHAARFPRDALTNLKVISATGTFEPLVNINFNDLGPHKPKQEVILTHPDIPPRTIEKLGIVGLRELLIKRMLDIEDVGDEDEFEQQEDVTTRIRDTLERYPVEATFREYLANADDAAGATRLSWLVDSRCHPCEKLLTPEMRNLQGPALLVHNDGTFSENDFEGFRRVGQGSKSQNKEAIGQFGRGSQTMYHWTDTPMILSGKHLVILDPQKRMLPTNKFRGTRMPGVKLLLSKLRETCPDQLASFEGLWGYTQNLDDYPGTIFRFPLRTKDTVSDLKTNKTELDVYEIRRLMENYFREARISLLFLRKIKSIGFSIIDESRSNWSVVRQPPMDEDVKKLFSELVICSIRKNTDSGAEITGRDKWWVVIQDLDPEAENSHSGSRRALKNAECGLAALLSSSFVNDPIQPRMFNTLPLPINSDLPVHVHATFSLSGDRQSIAIGEYGAQSHASSNRFYLQDALPKLYLQFLEDIGRQIRQDVFQHWPQEKPPKESPSELLCASFWEMLPKSSRQLFPKARVIEERPKRQAANLFTFSNSVFDFLPETDSEILFPLLMSLDVNIVRKIPKQVVKRLKEISEINTISGPRLRQLFKSKESGQYLQKQIAQCPSIFKVLICQLTPAANSLKELDACYLLPLADGNITTLRYLDDGSKGTKYYVVNDKQLKLFQFASGHLVTSAVAAQLGPVLKSGNFNLEELRIHHVKQLLELKPIVTTPNPVADRWLVDFWEFWNEDLRTTLTSIDLSSFVFPLFRATLNGENTYATLSEFKHLPAVTKPAISEHQQICSKIPGLYIFDPEFMPQTLANDERCFHKKDSYFRLIRAMHILTTPHEISTFVHSNLNSSDKKELQTLAISHILAGALGRNPMSSSGYLADLQSIPIWPSITGGLTEQSLCAETAFMVSSDALLVPWMRERHRFIDPQFTKNSHNQTCLLRLGAKMLSVDVLLESHILPLPRTLDGSNWQHLKTLVGAISGILPQQSFISTTFSLLKQSKIAADGHRTLRKACELFDHETTIFKHAFRRERSSRFLHDEMAVWRSFWIKIGLRHQSGCLEAADYLECLRAIANRLRNKDVVIDPYLQEDCRAVLSELITSGPSTFRFTPADWQEFSRERVFPSRRVFNAEPDFRRDGMAAVASKDDVLCLSEIISYDHVSVCWSQTPFSVHQPTTEVLSHVPGKGRPDVSMVWQHLQYMRDLCDHLKLYQIKDFLADLHLTYSYLQDRLKESSATFIGKDQAIWLNLDSLDYRTISLTDIRSCWCRTDNLVLSSTCDAEPMKAVRPNLMRYDKLLKALGCAFVFHPIVKRPQPGPGYSVCESLRKLRSDGKMLDVTYSSEGKLIRAHRVVLAAASEMCAAQFSGLWKLEDVIKYDEDDDADNFLSYHTLSTMINYAYGDETNWGEMEVSEHDSTDEHEVKLDMLLNLLKGADYWFMHELKSQVEEKILMAGKPFRTLHNIVNVWEQATHARADEVAQMCAEFIEQNQNLLKMIYGGERITEIILENRAV</t>
  </si>
  <si>
    <t>&gt;2938_g</t>
  </si>
  <si>
    <t>MVYENKLYTSLGISPDASQDDIKKAYRKMALKHHPDKNKDNPASAEKFKEVSQAYEILSDPEKRKTYDQYGLEFMLRGGPPPPEPSAGGNPYANMGASGGGGPGFAFGGMPSGGGRDFHYEFSNGGGGGGFSFGNPESIFAEFLRGQSGMGGGEAGFDDVFGASMGSGGGPRSARSSGGRSRTAGFGAEDVRRERRPPTPEVTTVERALPLTLEELYRGTHKKMKIKRKAFDEVTGKRTTQDKVLEMDIKPGLKKGSKIKFKGVGDQEEGGQQDLHFVVEEKKHPLFAREGDDIHHTVELTLKEALTGWKRTVTTIEGRQINIEKAGPTQPGSKDVYPDQGMPLSKKPGQRGNFVVEYQVKFPMSLTPEQKRQLREIL</t>
  </si>
  <si>
    <t>&gt;1036_g</t>
  </si>
  <si>
    <t>MQTHSPTITFKLDDDKDHDLGRMSTNGSTFESEEGLFDEEEEEFNENEHAQDWTKATDPKETWAYKERRRTSVFGVHDEYDITSTSPTKSKVPPGRRGSILSVWRSGKDDKGRDILVHDDNDLEGEEKEEVVTLEQVATGDSGKEGGKGERKGSILSMWGPGVDEEGRAVITHDDEEWKK</t>
  </si>
  <si>
    <t>&gt;1399_g</t>
  </si>
  <si>
    <t>MTSKTKASDSNSRMETRSTASNTENAPSIKRQTQKASASSDIKYVYIVMVDSYPPYGETTSDIHAVYAALPDANNGLKALVNDEYLGSEDCKHGCKPDGHLYWSSPDTGEGERVEVKVQKYQVKRSGSEPECEWEEDTGGVTEDE</t>
  </si>
  <si>
    <t>&gt;5323_g</t>
  </si>
  <si>
    <t>MTSNNDTNNLDLLRVVHLGHEVQKAIGNLVEHFDIDTVFIKEGYGKIEYSSDESKLLEQVKEKFKEEFCESKEIINIVRVMASEKDPAKNGETKYYLSHIIRLLVFPSGRSSLDKLKVDGDCVILIPVAITGSGVATVHNGTSGRETAFIFKTGTELITTGKCSIWLQEGSKVVCVTLVIRKDKT</t>
  </si>
  <si>
    <t>&gt;2604_g</t>
  </si>
  <si>
    <t>MPPPPRATSPVSASRTLPPLDSSIKFVRDWIINTSPLVYPESYDWAKNATWTGADLHSLPLRDLISDARDWGAGYDAAIGLAEIVCVGRGIKIGIEIDVEDRLKADLLPSTTQSIREAVLSDTTNGLKMQINSQEFIEQIRSELKPLIRSDARAELAGAVKERFSGHKSKELVDMMKNDLVAGLREPANSQTKFLLRSMADEMKKPVTVIMRQEIWAEVKELVKKDLVEELKGQVLGDIVGSKGEIVLNVAEGVQKAFESEIVKMAGRPKVLDKLSKALKEEVKGSLMSGLLVEMEDIIKLNLRDEITSIVTQKLDAMKAELLGTLTGTVSSPRAASSRLDSSQHLGKRDRSVSHTSSESRDLVSGAVSPIDRADEYGTPRSSKRAAAKEARRSINDLYQRLGSFEAFIQDRS</t>
  </si>
  <si>
    <t>&gt;9543_g</t>
  </si>
  <si>
    <t>MKSSLSSLLLLFSTTSALPAIFTPRAAVSNPSVKAGYANTFFDGFSGAAGALPSTSNWIIDIGTSYPGGPKGWGNGEAETYTNSPANLAITPSSTLQIIPIKKNNAWTSGKIESRRSDFVCAAGKKLYVEASIKLGAGAASIQKGIWPAFWALGSEFRGNYGNWPSVSEWDFLEAINGGNVMYSTIHCGTIKGGPCAETNGIGNGGVSFSRGVFHKVAFQVDRTSNVWTTESLNWYLDGTKVFTITGARVNDRNAWEHLAHHPHFLLLNVAVGGGWPGQPNSATVGVGMEVDYVGVWNSLKTSNYRESVVELDVARPKAEESDTEQREVLPIHRRSTTSQLAVSQVPPTQPSSPSSSLGWISPKLQDLLEEDCVATGQDGNLSEEEVRRDLSPLFRLRKCHNYPKHFQRAFYGMTRRNVGDTIDPFKCLPVDQSRRNTEFIQFFVKELAPYMSSIDGHDPPLDFHRPWVEFMVKSPIIGHITILSSSYFYAMCQNIDIDKSVEVMTARAKLIHIINNYIAGNKQGVKDEVIATVMSLAYNELIYADEKSTAAHMRGLADMVQTRGGLEYIEFAHLRKLITRTDFHVALTFECDLFLQDDERTKPISVLDTYPLELDNPCLLSRIKFVHSMKALGISYETSALLDDMRLLTTAVIHLGRGGAKKEEETQLHTTIETISSRLTASNSSGNLEHTNDYIYQTCRTAATIYCTAIRTRTRFSKACTSGLLQQMWSTMWRISLQTWKKIPGIFLWLLLIVNPYAKDKPESRFLKGLMPATTMAIGLVDWEVVTNTLHACLTVQRYVGQNRGDGVLSSVIPRSLPPENGIPAWALTCAG</t>
  </si>
  <si>
    <t>&gt;3819_g</t>
  </si>
  <si>
    <t>MAFQSSKLVLSSQPPKMLSRRIVTARSLRAAVPIARQAAFGQQRWTSRYEADYPSLTEAEDPGMNGGYPNPPPVKRQFRDPYGDWWDKQERRNYGEPVHEDNDILGMFSPFEYTHVKPGIGVFQIGCFIAAVLGLCGVVKMTYPDKPSAPREFEGGLERELGGPTAVRARAPGDE</t>
  </si>
  <si>
    <t>&gt;8281_g</t>
  </si>
  <si>
    <t>MLAIEKSKIHKGRCTPNVLPCRINHNGPVDTSKRYWNPMKMPNGKTVAYFRGKKLHGQKLRVPEGYRGVVISSTDRILPRNTTQEGAEDGEDMDPEPEVKVVEEQSEFEDVMVWGHEAVPDTTTDPYIRGMEEWIGFSQQIHSYETEKEKEAPK</t>
  </si>
  <si>
    <t>&gt;8309_g</t>
  </si>
  <si>
    <t>MSTIATANASLSGLIATLAPCALYALVYVAIFLILRKSKRRFYAPRTYLGTLREQERSAALPSGWFNWMGPFWKIPDTYALQHQSLDAYLFLRFLRITVVIMFVGSCITMPVLFPLYATGHAGNVQLDLLSMSNLDKTVSSDKYRYYGSCFCGWLFFGFVLFLVARESIYYINLRQAFLLSPVYANRISARTVLFTSVPKSYLDEAKLRKVFGDSVVRIWLTGDTTKVDELVEERDKTAYVLESAEVKLIKLANGERLKALKKGGRNPDEEPIGNGDAESGSLAARWIPTKKRPTHRLGKFGLYGKKVDSINWSRARLETLIGETEAAQLAYRNGETELVGGVFIEFARQSDAQVAFQTLSHHQALHMSPRYIGINPNEIVWKSLKISWWQKVIRRFAVVGFITALVIFWAIPVAFVGLVSNITYLESYTWLSWLEKIPTKIMGVISGLLPSVLLSVLMSLVPIVMRLCAKLAGEPSLARVELFTQNAYFVFQVVQVFLVVTVASSASAIIKSIIDNPTGITSLLATRIPTVSNFYISYFIVQGLSISSQVLAQVVGFFIFSLMYKYLAGTPRKLYTKWANLSAISWGSTLPVFTNIAVIGITYSCIAPLVLGFATVGMSLFYIAYRYNVLFVTDSQIDTKGLIYPRALQQLLTGVYLSEICLIGLFAIATTIGPLILMIVFLIFTILFHISLNSALDPLLYNLPKSLEAEEESFRADIEIVAQGGEIDEKTGKVSTTKTTKKPNFLTKFFKPHIYSDYATLRALVPNELVDANNMYERSVEENAYYPPAATAEAPLLWIPRDEAGISRQEVGHTSKIIPITDEGCTLNEKNKLNWDAEGARPPLWAPKIYY</t>
  </si>
  <si>
    <t>&gt;8578_g</t>
  </si>
  <si>
    <t>MAAVSRIASKKAVSYAESDDEDDEDGFVPTATSSKKRKTLKVVESESEDEFLGGLDGAADDDDDEMDDFVVDDDSNAQAKSSKKRKRPTFTAASRKRAEIAPPTSFEKDHDNQDEQDVMDMDIPITSTARQ</t>
  </si>
  <si>
    <t>&gt;7253_g</t>
  </si>
  <si>
    <t>MTSRGQRPSLTATLDRDVYQVVRKLADERAQYEDSRQRLNVSDVYDSIKRSNSSLKRRSKKLLEDSIERVLAVLREELDDSDSMDGDFDGIEEPVPRLKEHNVMNKSITKMWAKAASATATPTEGFPPTNGSSTPALPIQTIPNGSADSPAKADRQANGEPKLKRRKGEPKKDVDRSPPTDISLENLGGVDHVIEELNELVAMPMLYPETYIRTGIQPPRGVLLHGPPGCGKTMIANAFAAEIGVSFIPLSAPSLVAGMSGESEKKIRDIFDEAKRMAPCLVFIDEIDVIMGKRESAQREMEKRIVAQMLTCMDDMALEKTGGKPVIIIAATNRPDSLDPALRRAGRFNKEINLGVPNELAREKILRALTQKLTLPEDFDYRSLAKMTPGFVGADLNDVVSVAGTEAMKRMMAALKEESAEAMDIDASETDLTIPPALLILRSLVANAGELSPTGDFSITYTDFLTAIPKVQPSAKREGFATIPDTTWSHIGALHEVREQLEMAIVEPIKRPESFARVGITAPTGVLLWGPPGCGKTLLAKAVANESKANFISIKGPELLNKYVGESERAVRQVFERARSSVPCILFFDELDALVPKREDSLSEASSKVVNTLLTELDGLSNRAGIYVVAATNRPDMIDPAMLRPGRLGTSVFVDLPTPEERVEILKALYTKALPSAPATEIEGLEEVARDERCTGYSGADLGNLHQAAAVAALKREMSISVEVTEEELRIQKGDWEVALGKVRASVKDAGKYRRLKERGM</t>
  </si>
  <si>
    <t>&gt;6429_g</t>
  </si>
  <si>
    <t>MSFDSIPILDLSLAQDPATKPQFLEELRHALLEVGFLYLKNVGIPEELTKKVIEEGVAFFGLPEEEKLRIEMKTAPSFLGYSKLDAEITAHCIDHREQIDLSTDHPIRTPDQPLYRNLFAPTLWPSASYLPNFKSVFSDYMTRMGAISIFFTSLIAEAIGLPADAFNKYFDVDQQHKLKIVKYPDIKELGLWKEGEPIPEGQGVGPHKDSMLTSYLLQVTKHQGLQVQNMQGEWIDCPPIDGTLVVAIGQGMEALTQGVCMSTTHRVLSPPPGTGARLSVPFFQGVSLDAEFDELNDLDGGGGVGRVPEEIKELRRKIVERNGGRLDDVEFTFQGGHGAKTLGEATLKNRVKSHPDVGERWYPEILAEIRAQQEKERETAAKKTQAAQNLNLVTGGGLTQAIGAH</t>
  </si>
  <si>
    <t>&gt;8196_g</t>
  </si>
  <si>
    <t>MKIEELSHDLQASANISNPPGDVEPPVDLLTQAINAHVESAPPTVSEYGTTPALPPGMEEMRNKTSDEILKDLNKLPLFMTELEDSDGLEALKALAYEGTALEVASGFKERGNESFKEKRWKDAKEFYLKAVNILLIEVRKRQKMSPKEEQDLDKEEVKKEIAVLEASLVNRAACHLELKNYRSCIQDCGSALRINHGNIKAYYRSSKALLGLDKIPEADDSCAHGLAIDPGNKALQGVAKEIVKRNQVVAARKKRELERAQRIYLEAATLKAALKARSIKTRKTKQPPEMEDAKIELVPDPVDPTSTLSFPAVLLYPLHLESDFIKSFNETETLGHHLSYILPVPWDKQTEYIPKGVECYMETVPGGLIKVGRNVPLLKVLSEGDVEIVDEVVKIFIVPKSKASEWIQDFKTKKLAEQKTSS</t>
  </si>
  <si>
    <t>&gt;248_g</t>
  </si>
  <si>
    <t>MTTATNWLLNWAIAYSTPYLVNWGPGNANLQSKIFFIWFGCCFLCITFVYFMIYETKGLTLEQVDELYAEVTVARKSVGWKPTRTWRDIRASIAAEGGIAPEASYLEKPTGGEKNDRDEREHRNEAGKL</t>
  </si>
  <si>
    <t>&gt;8613_g</t>
  </si>
  <si>
    <t>MPQETLQLAYPDKATPIVSSGLPFTEACSKHVKETFRATRIYLIASGSITKNTSFTSDLQSALGPILAKTRVGMTPHTLMSEVLEIVEDYKTVDADCIITLGGGSLSDAAKIIAFALANNVKTQEQLVKLPHMGPTTENLPANPSTIPIICIPTSLSGGEYTTYAGVTYPQTGEKIQFSPPITSPSLIILSGVLAASTPLSIWLQSGFRAVDHCVEILAGLRSTDEVDTSATQGLQRLIPGLLQTKKLFDRGESGGEEDIKAREECQKGVIQSILCGHRHILPGASHGIGHMLGPMYNVGHGQTSCILLPAVCKYNVQHGPPQIQSRQQSIKNTLWGLPEAKELFERKGLGEDNDLGDLLDAIIWELRLKRSLSEVGVGREKFDKLAEISLRDPSLVNNPAPIVREEQVMEILELCA</t>
  </si>
  <si>
    <t>&gt;1701_g</t>
  </si>
  <si>
    <t>MSDKLTRIAIISSDKCKPKKCRQECKKSCPVVRSGRLCIEVSPESKIAFISESLCIGCGICPKKCPFGAINIINLPTNLESHVTHRYSANSFKLHRLPTPRPGQVLGLVGSNGIGKSTALKILSGKLKPNLGRFDNPPDWQDVIKYFRGSELQNYFTKILEDDLKAIVKPQYVDRIPKAIRGPDKTVRSLIEGNATMDNMEEVLNVLELKHVLDRDVNLLSGGELQRFAIGTVCVQQADVYMFDEPSSYLDVKQRLSAAKIIRSLLRPNDYVICVEHDLSVLDYLSDFICVLYGKPAVYGVVTLPASVREGINIFLDGNIPTENLRFREESLTFRISEAADEFMADRSRAFNYPAMEKTLGGFHLSIEQGDFTDSEIVVMMGENGTGKTTFCKLLAGALNPDGNQKVPGMKVSMKPQKITPKFEGTVRQLFFKKIKTAFLLPQFQTDVVKPLKLDEFIDQEVKTLSGGELQRVAIVLALGLPADIYLIDEPSAYLDSEQRIIAARVIKRFIMHSKKTAFVVEHDFIMATYLADRVIVFDGEPGIDARANTPESLLTGCNKFLKNLDVTFRRDPTNYRPRINKLNSQMDQEQKLGGNYFFLEDVDSEKPPPPTTTQPAKPAKAAKSAKSAKPARVTGLASYVAGHTGSQGTSDEGMPSNEADDPDDG</t>
  </si>
  <si>
    <t>&gt;200_g</t>
  </si>
  <si>
    <t>MAATTYVSIKDEIVRKALNAGMSLDIVNGRVNHFQKVLSKHYPINSTIIKGEACWLLELLVWDSLFSDQSFPGVKPSGVLRLKPVPREFLAPCQACGDQYHNLKSPYCPYVLTAGCRHAQNAKAGLFVRLGCESLHGAPACAKCGKQDGSDMGEWVHVEAEVENWELV</t>
  </si>
  <si>
    <t>&gt;4055_g</t>
  </si>
  <si>
    <t>MRISATLLLSTAAALTHADTTFQRSSKRGLVFVPSSKHPSDNQIWDSSSSDLTWYYNYGVAPSPAYSNRTQAEFEFVPMLWSPSTTFLASVQSMISSGTNVTHVLTYNEPDGTSSTGGSDVDPAVAATNWIAQVEPLRKLGVKTGAPAVTGAPGGFTWLESFFDACASQGTNCTADFIPVHWYGNFEGLASHVGQVTAAYPNTSIWITEYALNDASLSDTQSFFNSSAEWFDRLDYVDRYSYFGAFRSDVSNVGPNAAMLTQKGLLTSIGSWYLGGAATDNVPSVGFKPTARMSGVLGVAVLVGGLLL</t>
  </si>
  <si>
    <t>&gt;777_g</t>
  </si>
  <si>
    <t>MLSNPVQARNRRPPRRKSCTECIKAKRRCDQGSKSCARCSKQKLPCRYLASSVSDPRDHSTRNNELEDVLEWPSTGQNESLGMTDSTDNGAVFIAPFDLFPGLEDFFSSNTDTALPNPAYSTSSLTPSRQMVASSASSQFSSLSASRLDYGINQLKLAPSKMVLENQTPWSHALLYEEDMPRSMHDAIAACAFYHAKNDINSKLIFRHIDLNVSKLLASPSPSTPLETLAQIHALILYQIIRVFDGDILARAQAERDIARLESYAYSLQSLIVDEQEDSSLLSSSPFYPTGLTKTFWRSWILRESARRTFLFVFYFLSVYHLLKGKQSYCHDHPAIQTVWMASAHLWSASSVFDFAVAWKEKRHFVIRDLDYTELFADAAPDDLDIFGRIQIVANIGIDDARGWFYTRGGCFSELSETINYMFRWYEGSAVCYVYLSDVPSVASGAGPSTPNSPSQMQAFSESNWFKRGWTLQELIVPLSLIFFDSAWKEIGTKSSLHTAISEITNIQSDVLLKTLPLEVFSIAQRMSWASQRKTTRVEDIAYCLMGIFNVQMPMLYSEGKRAFRRLQDEIIKDCDDHTIFA</t>
  </si>
  <si>
    <t>&gt;9793_g</t>
  </si>
  <si>
    <t>MLIKPNRSLSLATLNYRIYNPSRQFSSTSPFGSRAKDPVIPNTSIKVFRDIPALRQWRRRQLLDHRTVALVPTMGALHAGHLSLIRLAAAENSNVVVSIYVNPSQFGVSEDLDSYPKTWTKDTEMLRDLDRELASDGGNMGKIAAVFTPTTEEIYPSGPPSQEVDGKGSFVTITPVGELLEGASRPTFFRGVATICMKLFDIVAPEKVYFGQKDIQQTVVIKQMVKDFCMDTKVVVGPTRREEDNLALSSRNVYLGTRRRKVATVLNKSLRVAETGYLRGYRSRDELLGPATELFKLLALEQFNLGPEKRVKFEIDYISLADPETMQEIHEVDAAKGAILSGAVWIMPVEKPQPGEDLGLCGGPAVRLIDNIILHPVKL</t>
  </si>
  <si>
    <t>&gt;2153_g</t>
  </si>
  <si>
    <t>MNSQDRTPTSLPGGQVSTTSIATTMVPGCLPSVTAGLSLSGSNHTVTVGARGRLAFEPDQVSAAIGDMVQFDFLALNHTLTQSLLSDPCISDSGGFSTGFKQFNPKNVSGRFVVQYTVTTLDPQWFFCAQTNNISHCHAGMTFVLNPAGASSLFSSRTPTYAAGIKHTGSGLLGISAFSSSSPSGLLSAGQTTTIIDPLQAPTATASTTTFNWNSSSQTFGLSTSSTTSTSKGTRIAATFLVGLGLLFAIWF</t>
  </si>
  <si>
    <t>&gt;8389_g</t>
  </si>
  <si>
    <t>MAKRAAEDEALDGNQAYLKRQRISKPGRPIANIEEIRSARQLQTTLAFDQNADHARLGIQTLKGFLDGFSMPESDNAPRTAILKEYLDAQKPSDDQDTASVFLPDLMQTWSLAAEKSDESLLSAVPAVLALLVRTLSADIDLTAHGLRLGRTLLLKPQQELMARGLTSSKGKEFLISPVLRLLRELASLDGGVLAKAIFRARDLTFKGLARNLNLRYTGTGVEDLRKPSVRTNSVRFLLTAIRFLPSESKRELLNQRDLVSALTRDIKDDPPFVVRDVLETLKAHVLLDEALPRDAKSKLANTTVLGRISTLYRYDLLEEDVATGKKSIDDLAHEFLTLTCTSPKLGVLLRQSGFYPKGIDPNDSHDFNADESFIDLDIDSIEWMDKYTQKVPVRNAILSDFIQTLRPWSSLKQSELLLSIFKSAPELVANYFYGKKDFSFDPKLTATWIGYSAFLFSTLQLPLPTYFGHHEKYARLPPPPALVLENILPQPLSQKVLTRCLTLPHNSLITFFAIRILCVAFGKLQDALKMYQEAAKGAPPIWAKAADRLTDDFCQRCPSIKEVILVYRRLAKSDLMQREATTKLLVLYYEVVPRIALQAKFDVSGALAENLTAMEEASLTAEDRVLRSMELENLFSFAHFSPGMRWFGKTEGSSLSPFMAMLKLAAEAPTDFPMLKLRSLLASIVKENQILQVETSISPLDLLILGLRDLKGGKPEIYTFLDDCVSRCGTKPMKYILDLEELSVEIYGSGDKPSPVSLLSLAIAEQWPFLVKNIDDTTLQAVAEFVAHHLAAATRIEEDKKIIKFLTKRIATDTPETSPARKILEKSRKLVDSIAVPETTPQSQVAPNAMSIDMLEKKKAEIIEKMIDTSEGPAEDHTALVKWTTKELDEVIEDGHLAALISLLSSQYLSVRKEAVTNLAKFSSKLKESTFEEKDQIWLLVCELAETAKKVVDHEPLADIITSFASAAVSVLIDPLHCLYPKINDFLTKGPEWDIKKIPLMYKILDEAPSLDDSHYAEIGWLLTYMLAGLRTPADMAVFRKRQVFEKLLSVYNSPYLAGGLRDKILRIFFKATTIEGGSTTLITRASAMTWLQAQVALGGGMPLKVLMEKILESCDKSRVKVWSKGAKMGGMKDDTFRLK</t>
  </si>
  <si>
    <t>&gt;1677_g</t>
  </si>
  <si>
    <t>MSFGGFGGGFGQNNQQQQQPSTGFGGFGLNTTNTGFGSTGNTGFGSTNTTGGSLFGGGTTGGFGGSGGAFGSTTNNAFGAKPSGFGTPAATTGGGLFGNNTATAGTSAFGGGGFGSTNTTSPFGGGGTTGGSLFGANKPAFGGSTTGFGTAATTSPFGGAATSAFGSTAPSTALQAPVGECQGTGSVPFQAYVEKEPNSTTNQQNSFQNICFQAPYAKFSPEELRLADYNSGRRYGNASNQAGAFGQTNFGGFGQTNTTTGFGATNPSTTGTGLFGGTSAGFGTSQPASTGFGANTATAGGLFGAPKPATGSLFGAQPASTTGGLFGGGGTAGGFGSTTTGAFNQTNTNAGTSLFGGANKPATGFSFGSSQPAATGTGFGNTAATGGFGTGGGLFGSAQQAQNTSTPFGAQPAATPNAFGGFNTGTAPQTGTSSLFGGNNQQKPAAGGLWGTPAATNAGGLFPSSQPAAGTSLFGGSTNQAGGLFGSASKPAATGTGLFGGANTQTNTGGGGSLFGAGFGSQNQNQQPQQNTSGGLFGGLNANNQQKPLFASTGTQQQGGLFGGNTATQQQGGLFGAMNNNQQQQQQQQPQNSLFGGGSLFGGSQQNQQAPQTFTASISDPTAFGTASMFTSLGSSQQIQNPGPLATPLSLNKQSKKPAALPMYKLNSASASRFATPQKRGGYGFSYSTYGTPNSASSAASTPGFTSSLVNNGGSFSSFGRGLTKSVSTSSLRRSTLGGSEDSILGTGVFGNSPNNRHFGSIGSMKKLTISRNIRQDLFSAPNPQSQPSSTSPLSGILKKRVSFSKEAANGTSSPLKQVNNAAPDSESLGYMRPKSSTNGVKPNGTATPPEMEQVSNSNNQLAIVNEEEPVINQPAAGTDPADFEDKEPGEYWCKPSVAELKNMSRTQLSKLENFVVGRKNVGRIDFLAPVDLTGIDLDHFLGDEVQFKVRSASIYTNPATKPLPGKAMNQPSIISLENSWPRHKDRRIIDPMNSSKVSKHVQRLRRVPNCEFVDYVADKGIWKFKVPHYTTYSAPDYDDDETDGENEFGQSTLSLPPDTITPRAYESTQMDESFASTSQLSQRESEPEDTFEFKKKRILPGAFDDDMYLDEDMAGGDFVEQNPDSFLDERSVGSQSEMDVAEPMDQDDVFEDNESVSIMDQEMAGSFPEAGNTAELEHDSQDGDENMDMAETPGAILRARLRANNVGTPRKFAAGGDWTSTLKTTISPQKQDRALLKTLIDLHDNDSPEPAPNPAARRVVSDGRGFATSIDLMNSLFGQVRSPAKTAKITAVAKGFEYPYKKRSKTGDHDISHMSEKELAFHDSMKPSWGPDGTLVYAAPSNPHRFARSSRRASERDGLLTVAKTGVVSESRDIRFAKFSNEASANFLAKHKAITIINYIDSIPSAQLPERFSFNDFYNDENVHDPAAVHEKLVWQLASILYDSMFMRNDIPQSECNFDVAARLRKDNLSSFWQKLVEDACTQHVALAKSDEEKAIASLSGHKIAEACGHLMNGNDFHLATLVALIGSKNSLRKDMRQQLNDWRSSNILSEFSQPIRAIYELLAGNTCVCDGMKSSGIEDRIDTFVISKRFGLDWRQAFGLRLWYGTLCNESIEDAVHAFAGDLANDKETSRPQAWYVEQKVPALWEDPLLKQREDLLWGLLQLFTFEDTDIEDVLRPENSQLSPLDNRLSWQLSQALVSNGYRNDIQFSSNGQEKADRTSVAFAAQLTNEGSWLDAVFVLLHLSSPDARVKSIQDHLAHHAGFIGAADSLAFKMLTQTFKIPAAWIWEAKALYMRSVEKNPRGEVECLIQAGSFNEAHRTFAKEVAPRAIIELDYDTLRTLLGGFAGKELNISEWHLGGEIYQDFLELLDSDKRGLNVDSSVLERLLSGLPYAVEQSRNPGFMERVAVETMSGIVAKAVIAIGKKGKAENMIVNKVLRLPLTEDKYLKHTVELSLQYYRGVMATAR</t>
  </si>
  <si>
    <t>&gt;5594_g</t>
  </si>
  <si>
    <t>MSVDRTISQDTRLGKDTTYASQNAALRGASLAFGKPPVKPKPKTNTYSGNNGALAAATKVGTGSSIQRSPSRPSKSITSPSGIKKKQRITNHNTGSTTGGSQGGSPERVVQSRLNQLVGDGLLQPRDASSDLSRSHSFIAATLAASRSASISPNRTGHQSSSSMDRTTRTSSGLDRRPPSTQSARSSLETLLDITPIPPTTSLIGIFEHTGAPTDTTEPPPSRRSKMSASVRSPQPRTSPSQASATAPPASPSSVTNPAPRPTPIPKPKKKVQMPTAQVSQGKQVKQIPTEPGNPKPPILKPKPSLPDPIPIPKKPGVARNRNNEEDDSSGDSFVSASDYQNSQSYQPSFRAALNDQKRHLTSNSAVSLNSCATIDSLANAIVASSLASSRHASPARSLPNSHPPAPPPTRRTGKEYRHIFHNSKEIVRTPSPLKQGLRTTLRESKPLKEIDEGEKRRGRKNLVKKHPNKHHEGDRKRWRDEITERERKRYEAVWASNKGLYTGNEPGAESTVCNLVVRDIWQRSRLHGDVLEEVYSLVDREGKARLAKEEFVVGMWLIDQRLKGRKLPIRVSGSVWKSAGTLWGIKVRKIHKPQNALGFHTLKHHRQNNIASPISFLEHAQSHPIKTQIFGTHLSRSHPPVHQDNKMTKWISEFQFGRIKDKINARYQHKWDAEEEQAPTAGLSAEAAHQRGVQRSLMEDAAVAHELSAMFYGGKAMPEDEAAEHVESIAADKGGPSNTRTRTQQPNPPAKQPIPKNMPKITITLTTKRSQESAESSNPKDMQATPAHPAKKAKSRYRDDRDEENSRKKNEQLSDDDEDYHHPRKSKHPPPTSSNPPTLSLPLPHPPMTCSINDLTPLDIIASLAPNAYTAGYYKLACHLCPVPTAFFRRGKTDAAPDTSCLAHARRSHRQEFIHSDDQAVFDFFGTLVVDATEEWFLRMGGRAGVLVLPDGVVL</t>
  </si>
  <si>
    <t>&gt;3642_g</t>
  </si>
  <si>
    <t>MPNIKAITLYDAKRKEQKKKKQKLILPNHTNWLWRCCKCKQESAGTTSTTKYGRCWNPKCATHPGQTRHERCQRCKVLWNDKVVWEWLPDGPPGKYPRLSDGGIDE</t>
  </si>
  <si>
    <t>&gt;4758_g</t>
  </si>
  <si>
    <t>MASSKLTSPSNPGNTIVKSIAIKLSIPPSLSTTLVGNSLRILCFGDSLTAGFYQGGAMYHPYAGALKESLEKVLPLDITTDVQGAPGDQITTPPGNYLTRMDALYEEVDPEKPYNIAIILGGTNDIAVNRLPAPVFSCLQEVWAIPLSHNTIVLSLTVPECGDCLPIHDKRREEFNKMILDHEEENFYTWDFNKKIPYWAMSEDERKEIWDDNVHLTAKGYDLMGSRIAERIVEIIEGGNGNEAKTTLKTEL</t>
  </si>
  <si>
    <t>&gt;2349_g</t>
  </si>
  <si>
    <t>MDDGEDEFGADADFLTALATADVVPRVQQPTPQRIQPPQRLDHPPHTTATGSKIVQPTPQVIASKSTGSSSIFVSPRQKGNPILTNLRSFAWEYSDIPADYVLGLTTCALFLSLKYHRLHPEYIYNRIKGLQGKYQLRILLTIVDIGNHEDSLRELAKTSLVNNVTIILCWSAAEAARYLELYKSYEHANPNAIRGTESKGYTEKMVEFITMPRSVNKTDAVSLVSAFGSIRAAVNARPEEIAVVGGWGERKVKKWCSVVDEPFRVRKATRKKATQNGEVEGVLDRALPLSRVPLRDMASLGEKEKPVDQPFHLWDPANDDDDDDDEAALRAALVEEEEKQARTNRRERDRKNEELSGGIAAALAKLRENG</t>
  </si>
  <si>
    <t>&gt;6693_g</t>
  </si>
  <si>
    <t>MVENTAEKKGDGLFEHSIFAIVINRDLSKTQALELQKTLEDHAGKVVDFEGGINVEEVTHIISATSDFPEYADARLHMIPVITPAWVTDSLIRNKEAQIRPFTPDPNLIFANISLTCANIPTGDKDAIIGAVLAMGGQETSSLVKLTTHICALSMDHPKCEGAVAKGHKAKIVLPHWFDDCLKLGKRIDERPYLLPDPEILRMKPEDPLILPKNEEIVGATSPRPDALPVPTDSPTRRLTVFKGKKVMIDEDLQISARLRAVIEDLIRGGEGDITNTVHSADIFVCHWREGRNYTFASRAGIDVGNLSWLYHMIVHNEWTSPLRRLLHYPLPRDGIPGFKDLRITLSNYGGEARTYLENLIVACGGEFTKSMKPDNTHLITARKTSEKCVAAEEWKVEMINHLWIEESYAKCQVQRLTDPRYTHFPPRTNLGEIIGRTEFDRNILAQLYFPKDPTPSPDDPKPLKRSIMHERDKNVSTSRKTSRSTNVEMGSEDGTMQTLTPAKKPRVKSRQSVGAVTTPASNRRISTGKENDTPSSTGSRSAKNKANSLISVQAPDMLLYEKERKRKGHIFGGERAANRLEKELSTERSSSPAKKHEDEEVEEEYSEDEGRVRKRQKTSAQPPVKIRLMLTGYKGWLGNPNKEDSEKKKLRDLGILVTQDPKTCTHLAAPNVVRTKKFLCSLASGPDVLSSEFVETCIKQGKLPKVEDFLLKDPENEKKFGVKLKDVVIRAKANRRCLLRQVPIYCTEAIANGSTTYKEIVEANGGTISLYTGRPVVKKIDPEEDDGPAEPVYLITGHTPKEKALWPKFEQMAKEGNMIPRVVVAEWLLEVAMSQHHKWHMKYLAVNNKPTTGA</t>
  </si>
  <si>
    <t>&gt;5215_g</t>
  </si>
  <si>
    <t>MFRFRRYRVFLVFAVFIIVILVRLRRSRDWAQEPQTSFEYSPSQKYGENAGVLPTKPEMKEEADAPAETYNPQKLSGEASNPNAATPSHKTIPSTIASPVALETVPHIVLPDRTLIPPTKVYPGEDALEDDVHPVGPPGKQELPIFSAVPTTIHWEKQLENFPVPTESIIRLPTGAPVQIAKIQHAFRDETVDAKITREKRQSKVKEEFQKAWSGYKKNAWLHDELSPVSGKFRDPFCGWAATLVDALDTLWIMGLQEEFEEAAKAIDLIDFTTSPRGDIPMFETTIRYLGGLLAAYDVSGHQYRNLLDKAIELAEILMGAFDTPNRMPLLYYRWKPAFASQAHRAGQRSNTAELGSLSMEFTRLAQLTQDHKYYDAVARVTNALSEWQDRGTNLDGVFPDNVDASGCNRTALTALQRPPPSLQKPVVSPAQLTEEPIGFQPLSPDAVAEPKPKKKKPSGGPGTLELQIIPGEPSKGQIIGWGDDEKGKKLKNRGLDSKATEPITDQARRDTGVTADKSDGATSNVAVGSETTPQTPVDTITGLPLDILGAKAEIGHAVGEWDCPTQGLIPSTLYGTDKFSMGGGQDSTYEYFPKQYLLLGGLDTTYRKMYLKTIEAVRKYMLYRPMVPDSRDILFSGSVRTAGPDKDDVRLTAEVEHLTCFIGGMVGMSAKIFGLEGDLEIAKKLTDGCVWAYEVTPSGIMPEGAIVMPCTSAEHCTWNETAYYDFLDPSGAQRDKNVEIYEEKKAIREAEAKQAAEVEAIRLAALDNVEAGAAEARAAEARAANPETDTNNEATESNANLQNYDTTDPSKATPALEKSEPVLLQKRALTPSEQSYKDKSKSTEAELEEMSAVGRGRKPPPMSATEPTAPNPLVDPMKPLGHKEFVQSRIKLESLPPGFVTIKSRKYILRPEAIESVWYMYRITGDEVWQNKGWKMFESIIAATSTDYGHSAIYDVTLESPFQVDEMESFWLAETLKYFYLLYSTPDTISLDEWVLNTEAHPFKRPS</t>
  </si>
  <si>
    <t>&gt;6870_g</t>
  </si>
  <si>
    <t>MVDWVNNIPNEGTIRYLGIFNWEHLLIVSPKGLSEVLVTKATEFIKPLHFAAGLGRILGSGILLAEGDEHKIQRKNLLPTLAFRRVKALYPIFWDKSLELVAVLTEHVKSDAREKEKLGSWDAVIDVGDWSSRVTLDIIGIASMGQDFGSVLDPNAELSQTYKKVLGTSTQAIILGMMTLVFPTWFVHSLPVKRNGEEDRAARVVRATCRKVIQAKRAKLEKHELIDVDLLSVALESGAFTDENLVDQMMTFLVAGHKRPLHQ</t>
  </si>
  <si>
    <t>&gt;13154_g</t>
  </si>
  <si>
    <t>MPEPRSAPTSLDEILAQEAAIEFPAFTAATAWELGSLLRSRFVSYTSLPVTISISLANTSHLLFHTVTQSGASPDNDVWVARKRATVLRWGHSTWFVGRKYDGDEVKFAAKFGLRDGGTEFAIHGGGLPIRVKGVEGTVGVIVASGLKQDQDHQVVVDVIIEYLQGNDLSTGHAIDDVWLACGYVKQLKWVQATEGRKVGSNTGAWVPSQGVSKKDDWKVQNSKYSNKGNAGSELVTRSQVLRSLSSDYGFNNTPRYSLSYLPELTPIDHRLLSHWLNHLSPILSTSPNQNGNQYFHYITPMALSASSSALFAAFMALNAAHLAQHDRAFEYVALRKQGQAISYLKEVIKMTDCSLSNETLAAVLLMRIIEDFSPSPNSLAAAHHIGGAASIVSARGGPRAFTSPISSFLLSNISYYDVVSTISLERPPFLQAQTKDSFVSAAPEMDLFVRYTGTLLSLISDVSSLLVLSKNSNLQDGESLLSLKNTAAFIKRGLYSWSAPKSYPVSHRDYILTAEAYKNAGLIYLSKVSGTHIAPDLQHAAIIKSSSNACLEAIASVPISSPVVVRQLYPLFTAACETFSQAHRELAMLRFQEMKATGGGLRNIGRVEALVREVWRSKDWLKNRGGEEENASCNKASQALGCFEVMRKLGKVVLTT</t>
  </si>
  <si>
    <t>&gt;13155_g</t>
  </si>
  <si>
    <t>MDPKARKRARSDNESLSESPVQRRRRRPGTKQTTHEEQERRDIEELRNLVDSDDTEAPSPSLRASKDESPPAAKRQNTRSSPLTSESPQRSSSPLDESSWDDIIFDEDWTRNDERVIRNWCTEKETAALNDTSANKLAAWRRAKQRFDMAPPDLVPGEGMDTSNNNTCDDDLLVVNWSGSSAQEFNYLLCCPAFDGRLEFLTYCLAKAVAIRLGTKEPSKKEAYVGRNERFLAALERNLVSKLGYYEGHIGYDSHRVILKTTIEIFGKDIPQHFECVDGDALACAARELAAPRGRTKHLGLPTIANALHNLKKRGAAPAGELSYSEEAKLLKKEWHFRTTRYALRKRNRDKRILQDAEDKQVGIGEVEDEDDGVDSFSSPQPSVLKQHALPPQEEDGEEAENEGRIKRGRMKTRERTSSWKTNPILCLCNPESALAQLSRCPYLQRRRKSVSTTMTMTMTMDRENYSREEMKHLILTGLAIQGMLGLSPQIVSEDDEIDSRPADHRLLKCKGSNKRPVHLHILQV</t>
  </si>
  <si>
    <t>&gt;2688_g</t>
  </si>
  <si>
    <t>MQRAVTSRASILGRQSALRLRPTTSSGFNAQQLRFAHKDLKFGVEARASLLVGVETLAKAVATTLGPKGRNVLIESSYGSPKITKDGVTVARAITLKDKFENLGARLIQDVASKTNETAGDGTTTATVLARAIFSETVKNVAAGCNPMDLRRGSQAAVNAVVEYLQNNKRDITTSEEISQVATISANGDIHIGKLISNAMEKVGKEGVITVKEGKTMEDELEVTEGMRFDRGYISPYFITDAKSQKVEFENPLILLSEKKISAVQDIIPALEASTQLRRPLVIIAEDIDGEALAVCILNKLRGQLQVAAVKAPGFGDNRKSILGDIGILTNATVFSDDLELKLEKATVDQFGSTGSITITKEDTIILNGEGSKDAIAQRCEQIRGVMNDLTTSDYEKEKLQERLAKLSGGVAVIKVGGASEVEVGEKKDRYVDALNATRAAVEEGILPGGGTALLKAASQALGSVKAENFDQRLGVNIIKSAITKPARMIVENAGTEGSVVVGKLMDEFGSDFNKGYDSAKGEYVDMIAAGIVDPFKVVRTALVDASGVASLLGTTEVAIVEAPEEKSGPPGGGMGGMGGMGGMGGMIVSIAAECVQKFNELKLNKKIKYIIFKLNDNFSEIVVEDASENGDWETFRQKLIDAQSKSKTGKVGKGPRYAVYDFNYNLASGEGSRSKITFIAWSPDDAGIQPKMVYASSKDALKRALNGIATEFQANDEDDIEYQSVLNKVSKGLA</t>
  </si>
  <si>
    <t>&gt;8747_g</t>
  </si>
  <si>
    <t>MGFTSKRIRRPSPTPASVSLEPIYFLHFSYTRTVIPLSRSAFFFLYSEHSTHLRQVFVPNNTAQVEFWDTPWDEVDGEVPHRVRLPVEFIAGTDQFWVAYDLPEEVERTVGNRFMLPARLAG</t>
  </si>
  <si>
    <t>&gt;1657_g</t>
  </si>
  <si>
    <t>MAFESGTAYPESDADDEYERSVHDSSPVLATDSEASPTDSFSSNEHTPTIAHSTGDRLLETIITDWTADECADFVGSLGLQQYGDQFLENEIVGEALVALQHDDLKQMGVTSLGHRLTILKNVYDIKIKQDIPIESDHYVPLSADAEAQYATATLKDIKHLVEQLKLRDERMTIAEMQLQRITAEYARLREDLLPVFRMAKEGQPLPYPAPVENSQQQATYNYDASSTISPPAPTPSSAQSGGGLSRKFSTKKLFFEQTPKNASPTYLQPGQERSLMEQALDPANAAERAVLSSSHLAANGNSNSSTSPGYPSPNQPSPTSPPTLSNSTLGGSTLASRSYRSDQPTPARSTFNDNETYQASTYSRDSTKPAPSRRGAQTPALDTPSSGGGSSVEIFKSFRVSMDDPCYKVLPAALKKYNINAPWEQYALYIVYGDKERCLGMEEKPLILFKQLDKEGKKPMFMLRKITPSSEVQATDQPGSAGLDRNMGRGAQSYDPPGGII</t>
  </si>
  <si>
    <t>&gt;3616_g</t>
  </si>
  <si>
    <t>MRTTFITSLLAATLSSKVVLAQYLNQTAPFYLVLLSSNNTLNGSTLSSCHEGAAIESLCVGSAFSPTLNPAQYNLNYTASAAVDPNLPGITGVLTWVLQGANFNLSSPLQFSYNAASNVAVPMFLPSITLTQAVGFDEDDKLFVAANGWDDSVSPGAYNDRPLYRWVACTTNVGYTYQTLAWVLGNGVAQNPTCEEVDVKRIFV</t>
  </si>
  <si>
    <t>&gt;6237_g</t>
  </si>
  <si>
    <t>MLSFFRSLQFRRVGLTEWFALARDKDHTSHQLPGVEDANPAVDDSSDSDSDEEIVVQVNPTMEENRTRPELNPTRMKKSEAAEAKASKSESFSWILESSNTTELACMKDHNGYTPLEDLQAQVERIRIYRYYGFQRAELMADKFEGYDDATVDCLIKLLGVERATAEQRQRVKFGCSCGLCVSGFLSPRMFKKLHRAAEVLYNLLSAFLESGEDGHAWFLQFKEYLTC</t>
  </si>
  <si>
    <t>&gt;6720_g</t>
  </si>
  <si>
    <t>MLEALEFCFENNITLCRLPSHTSHKLQPCDVRVFAPLKAAYHDQANRLFQGGANTVGKQHFTSLYSPVRERAFTKRNITAVWAACGLFSFNPDRVLRVTLKLPAQSTLPTIDEIQVGVCRQDDVLPTPITPVSVEGLASLQNLIKQDAHTLNEASTQRLERHVQKLAHAAQISFAERALLHDQNQILTRINNEAKVHRSTRSIVLGKANVMSSENIEAARAARTVKEVIKGKGKRGRKRKSVALEADQPEAAEKEPEPEPEVAHAATEVIKGRGKRGQKRKGAAQQPDEPEPELEMALIIDVPVLWRAPFE</t>
  </si>
  <si>
    <t>&gt;535_g</t>
  </si>
  <si>
    <t>MARRWSCRNAVVAVFAIFILSTLYDILHQDSHISQLSQSAVGWYHPSSTLVHDAHRQYRTPNDFLGHFDAVIRLPPLKLADTKAGCTWSEIELAEINFQFGGGQFGPPTTEWVLKDNETGIAEKRQKWQDYVKNDLIPWDPVKDRFQGRGIIVIAGNEESIPRLEVLLRSLKRRDCTLPVEIHYFGSELSDENRKHITSLYHTIFFNDLSDPHNLFESKYLQLANFQFKSAALFNSRFAEPLLLDSDNIPTIDPETLWESKTYKEYGSVFWPDIARTYPQNPIWAITNTPCRMDEYEQESGQVLVNKTQYFYHLQLAAWLNSADVSYRGILLGDKDIFRFAWHALKTPYGRPASWLTSVGIVQDDGMFCGHTFGQHHPDPGGPIAFAHGGLLKTIPPEGLRHWKETGGVFRHIKRSSKPEDLKAIVPVGIRFRNGENIPVLGGEAHWMCTDMFNVEPEPISAVLPEIEKTFTDIGGYWKMDGEQKDAKGHKRTM</t>
  </si>
  <si>
    <t>&gt;8331_g</t>
  </si>
  <si>
    <t>MTPTQLSQDMRDFMGLFPDFITAPLLVPNPSSPSYARPKSTPFTFRSSVMSPMMEKSQKAQSFVFESGDVDIEITYKNNERIVGRVSSTAMSLASPVWKKFLFPPWNNIPLIEETSPTSRAPNIKRARTIMPVQKVDFTEDNWLALEILLHITHLRFTQIPNRLSENLLAQVAILCDKYDCVHLVKPWLAGWLSVVESDTRPQTGGGRNLFIAWVFGREKMFKTLARLLVRETCINSEGKLSDIYGRPCFEPMPPGLLENVARTRVEMLSRLLQIPYDCLVPFKDPFYPRCILRMKECDTLIYGSLLRGFEQAGLWPRGEPLEVRYSVDVLADKIRALEVYTYPTEFGRNHKGCFTTKLKDEVETALRRLDRPILDEHLRHIQVQRAKLGEECDVMKEPTNEKYLELDIYSGYRVS</t>
  </si>
  <si>
    <t>&gt;6797_g</t>
  </si>
  <si>
    <t>MKLTTLSTLALSAAIVNARFVERHEKDQVVLNALADDERYLIELAPGKTQWVTEDEKWELRRNGQNFMDITATQELGTFKTASKKPPQFPAKPTLQKDLNSILKNLKKSNMQENLEKFTSFHTRYYKSDYGRQSSEWLLSKIQSIIEDSGADKYGATVEPFVHPWGQNSIIATIPGKHNSTVVVGAHQDSINLFLPSIFSAPGADDDGSGTVTILEAFRVLLTSKDIIKGKGQNTVEFHWYSAEEGGLLGSQAIFSEYEKTGRDVKAMLQQDMTGFVQGTLDAGKEESVGVITDFVDPALTTFIKEIVTEYCDIPFVETKCGYACSDHASASKAGYPSAFVIESEFADSDKHIHTSDDAIKYLSFDHMLQHARLTLGLAYELAFAKL</t>
  </si>
  <si>
    <t>&gt;7906_g</t>
  </si>
  <si>
    <t>MRHTVLRCGINPRTHQFQNATVRAFYILRIEVSDFHNTSHRIPDGVEPRGALSTIGAAADTGMGSVENWGLRLIILGYSSIRKLPQAISSDQGAALLRRRNRRAAEGAATKEEERVMQSAGKHETVWRGILQHMKDHYLDDLHMMPNSWEAPGHSFSTITDQLCMQTGRCVPMRGRGKGWADLVVIRCSFNLSRRTSSPIGWGRQTYGAYGASHVCCTAASYEVQQAWRAPDYPLELAPAGRNVKP</t>
  </si>
  <si>
    <t>&gt;1297_g</t>
  </si>
  <si>
    <t>MAPPTSLPFGAEWKTDDEYVDSLLEFCAASTVFQTLCGGVHILDFFTREPSLYHTVIPKEWRSWLTSHDINQLLDLLLKEDLDQARDDNLPESLMRYIKDIQRYSLRRDLPIEKRNPTKLPQHVAVGMVPKKIHEVGNFADYVVRVANEFSASSGKEVTHFVDFGSGQNYLGRTLACPPYNKHIVAVESKEHNINGAKKMDVFAGVAEKEKVIRNKRLYRQHQDNMTPTEQMNEKALRRIAKPQNPPPANEVDMRRPQDLATIYTPAEGKGFIQYVEQVVTDGDLSNVVSQIEQMKILDGSTSNLPPSEVIDSISKKEDICLMAISIHSCGNLSHHGIRSLILNPSVQAIAIVGCCYNLLTERLGPPTYKHPFLRPNLRALNASSATRIATSCDEHGFPMSERIAGYKGEGIRLNITARMMAVQAPKNWTEKARDLFFTKHFFRALLQKVFLDHGVVQKTKYDLEDHEDGLESTEPVTIGSLRKACYSSFVQYARGALEKLSRDPERSTFVAEGMKGVTDEELEGYAERYREMKRELSITWSLMAFSAGVVESLIVVDRWLYLKEHGEVVEAWVEPVFDYGLSPRNLVVVGIKK</t>
  </si>
  <si>
    <t>&gt;6747_g</t>
  </si>
  <si>
    <t>MTTNKQVESISHPPVNPTVSASQESSSTASIKASTIHIGTRKSALAVVQAEMVLAALKAAHPDTQYEIHAMSTIGDKNQTIALHEFGAKSLWTHELEAQLLDGRLDFVVHCLKDMPTQLPPKCTIGCIMEREDPRDCMIIKKGLQYKSLLELPEGSVVGTSSVRRSAQVKRLYPKLKFKDVRGNVGTRLNKLDAEDGEYTCLILAAAGIIRMGWQDRITQMLDSKTIGGGMLYAVGQGALAIEIREGDERILQVLNDLSNQESTLSGTAERSLMRSLEGGCSVPIGVETTWIEKGKLLMKAIVVSLDGTESVEAQRLEEVLTVKNAEEFGRTLAQDLVEKGAGKILEAINLNRPIV</t>
  </si>
  <si>
    <t>&gt;9123_g</t>
  </si>
  <si>
    <t>MTDTTPKQPMPPPSASSLRAQLSTYAQHLHSFTASSQPFRILHSLPPSTAPLPPPLPCRTLYILDSSFNPPTLAHRAIALSALLHDPSPSPPPKRLLLLLATQNADKAPKPAPLPQRLLMMQLFASDLLNTLKDQQQPDIKIDIGVTKLPYFSDKATAIAASKTYDGAGENGDETTQVHLTGYDTLIRFLDPKYYPPDHTLLSLRPFLASHRLRVTYRPGSEWGSRDEQDAYLRGIGEGKRDAEGADRAWVTEGRIVLCEGMKGGEEGGVSSTRVRGAVRDGDDELLGRLVSEGVKGWILEEGLYLHD</t>
  </si>
  <si>
    <t>&gt;4869_g</t>
  </si>
  <si>
    <t>MADELKALGNKAIAEKNFDEAVAKFTEAIAIEPTNHILYSNRSAAYASKKDYENALKDAEKVTEIKPDWPKGWGRKGAALHGKGDLVGAHDAYEEGLKLDPNNQQNKQGLASVKRAIDAEAKADGITGDPSAGLGSMFNDPQLLQKLAANPKTSAFLADPTFMQKLQSIKNNPSDSQAMFSDPRMIQVLGVLMGVDMSMMGDVPGGPGAPPSYSEAKEAEEDVPMPDARPSPAQAPKPKEEPIPEPEVDEEAAEKAKAKAAADEEKKLGTEQYKKRNFDEAIQHYGKAWDIYKDITYLNNLGAAYFEKGEYDKAIETCEKAVEEGRALYADFKMIAKSYARIGSSYEKKGDYANAIQNFQKSLTEHRTPDVVNKLRAAEKNKIDTARKAYIDPEKAEEARELGNAKFKNSDWPAAVEAYTEMTKRAPEDPRGYSNRAAAFIKLLEFPSAIDDLNTAIKKDPKFIKAYIRKAQAYLGMREYQKCLDACVEAHEVDVTKANSREIDGYQQKAIEAMYSARENETEEQTKERISKDPEIMGIMQDPVMQSILQQAQNDPAALQEHMKSPVIRAKIQRLVAAGVIRVGR</t>
  </si>
  <si>
    <t>&gt;5277_g</t>
  </si>
  <si>
    <t>MADSGEGWRKEDEDEEEELDETNYISQKDAVIFAIHIRETMLEHPPPSDDKKAEKDSPAQAAIKCAYQIMQQRIISSPKDMIGVLLFGTVESKFQEGERSGNSAYPHCYLLSDLVVPGTDEVKALKEMVEDDDEAERLLVPSNEPLSMPNVLFCANQIFTTRAPNFGSRRLFIITDQDDPHSGDKNTKSQAAVRAKDLYDLGVVIELLPISHEAHEFDRTKFYDDIIYRDPYQEEALSIAPTNLKAVGGDGISLLNNLISDINSKQVAKRTLFSDLPFEIGPGLKISVKGYNLLQKQAPTRSCYIYSSDEKLQLVEGETKLTDDYGRRVEKTDMKKAYKFGGTQITFSPEEQKEIKNFGPPVLRIIGFKPQSMLPIWHAVKKSTFIYPSETDYVGSRRVFAALWKKLIKDNKMGIAWYIARANASPLIVAILPSEEKVDETNNAQLTPAGLWLYPLPFADDIRELPEVRKSKQEPDVKGWQAPDVLVDEMIKALKQLQLPKAIYDPSKYPNPALQWHYKMLQCYALDEEVPDHPEDKTIPKYRQINKRAGEYLNTWGHILEEQYQAYLESNPAPAGIEGTNRKRGSENGDEPRSKKIKVEGKGSLESMSVNDLKKAIASDALRKYTVAELKSWLVSKGLITSGKKDDLIERIEQWTEEN</t>
  </si>
  <si>
    <t>&gt;8091_g</t>
  </si>
  <si>
    <t>MKAENTIDNPKIQYLANFRRVSDCFRHGGVRCYGSERGVSNQLRDESAKERVKTLEKQQKARREAKALDKDFFLSILGSSATKREAKAYLQRFDPSAKPIVRNVLPIVTDQKSHQLLHGNGVNLGVFQGPAAVQRSPKFDQYPERSVGYVEEPQLHVALVKIRAPQTLDNDIINGIGKTLAQLGRLGLMSVVVVDCQHSNNACSNWRAEAKEQASRIVAAIDSNGEGGARYLNNIIGISEKPEKIGHYQTTAHVTLRKLLMTPLRRGIIPVVPSLGYTDNTQTATHVLADHVVLALTRELAGLPGHLLPDEDPNVVRSRLQALHDEISLDRLIILDPLGGIPAVDGLNGYHVFLNMEQEYSSVRKELLKKLRGPMIEEVNSQFNEVGLPGEDSGPRPDNWYHIQNLQLVQCVLSILPPSSSALLTTPDEAANSGRDAPFQAARVGTRRQQNPLIHNLLTDKPAFSSSLPASRLGQQNRPNEAIHLAESSAPTTFVKHGMSVTIFPDPKKTPWEPPIPGEPQLSLTDSQIDLPRLAYLIEDSFGRKLDIKDYLKRVNGRIAGVIIAGEYEGGALLTWETPPGVEDDGSPESRARMVPYLDKFAVLRRSQGSGGVADLIFKSMVRDCFPKGVVWRSRKSNPVNKWYFERSRGAWKLPGTEWTMFWTTPEPNMSKQLFLDYESVCRRIRPSWADNQATLD</t>
  </si>
  <si>
    <t>&gt;13172_g</t>
  </si>
  <si>
    <t>MTKTAAPAKNGHGKKQILLNAFDMSTVGHLSPGQWKNPKDRSAHKRELKYWIDLAKILERGNINALFLADTYGGYDTYEGSLDNCIRRAAQWPVTDPTIVSLIWKSLTYRFIDIEIKPISAMAAVTKNLAFGITASTTFEPPFLLAKRFSTLDHLTGGRIGWNIVTSWKKSAFKAIGIDTPIEHDERYRQADEYLRVLYKLWEGSWSEDAIIEDVENDAYVDPDKVRQINHHGKYFNLETRHIVDPSPQRTPFLFQAGTSPAGSAFASKHAEAIFVTGHDPAVLAPKIANIRKLAKEEGRDPASLKFFCTFTPIIGRTDEEAQEKLKELKKYASTIGGLVLFSGWTGIDISKLPLGKEITKEDSLEAHKVTSALNAFTTTSKAIPKWTPEVISEVASIGGLGPVSVGSPSTVADELERWVAEADVDGFNLGYVTTPGTFEDVVDLLVPELRRRGIYPQEAQEGLTAREKVYGAGQSHLRDDHTGSKYKYDVYTEDPPYIDETKDNKKRDSNKRKRHAITANHVETVQGDTHHHSAYIELLGEIVSPSEVSHSDKSDESRQERVEADSNITEEGKEWHLDYTGDITQQSSSYPNENDAFTPKVLSADTLEKFDARDYQNLLNSMVTNISSAAFLKADDRDVLFLLPAQSCQPPHSFTSKQSTQRTRVMVLNKKTQSERKVVGTPSRFSITAVDPLHFLGITPTVESAELLNAFLKLITRYVVSIDGNPTPNYYNNYWVPWSMKSPLLTYLGIFTAACYQVEARKVKPGYSELVLHYKLKSISLLNEMLNKKETATCNEAITGVMYLVVNEWYWSNFATVQAHMRGLREMVRLRGGLDQLSMNNFLRNIVLLTDYYMAVSYNQQQYFPHITTPPTKYPPSMGTPLLRASWDFNMTFEELKINKETARILADMQFLFMGILEQADQEPSIQEKKKFLATSAWIRDRIKALPVEVKDDLSFLSPTQIYKSCRLAALIYCKAIAEGISLADACTLADLNLLWANMWRVQLSRWKQIPGIFLFIILSAIPAAQNTVHGRFLKSMVKATSSYISLDCWDVVDGSLMAIVKLQEWLRNGSLGEAGTSNPAWLD</t>
  </si>
  <si>
    <t>&gt;5850_g</t>
  </si>
  <si>
    <t>MPPSLSRSSLSSLTRCRNQNISIPLRSFSTTPSRSAIGPENPKFINVPIAPQPQARPKLDIKGTLPPPRNLFPTGSEYKTTEEHFARVTKEPTYTSEPANDFVAWKRRMAAQRRQNLREGLVELKKRKITRDKRVAGVSRARSEHREQRLHAPQREDERLTNPTITAATRARQSGAVPDPNREQRVSESRASVEAKEAAKEEARQNALHTLYMHARSFITTEEQLDEEIERIFVTDPHEANVQDDHIWTVLNAPPTVQDFLSVVTKTQKKAVDYHGGPALQTGKRMKRIAEELTGGKMDK</t>
  </si>
  <si>
    <t>&gt;7899_g</t>
  </si>
  <si>
    <t>MNGMNGVNGHGAAQVLWSEARNSDGRVYYYNTITKATQWTKPEELMTPAERALLAQPWKEYTAEGGRKYWYNTETKQSSWEMPDIYKQALSKEAAASTPVAPAAPTFVAGGGFSTAQFDRPMFDTPRDREPLGEARQIAYGNDANGSRNQVFIPANTDPDYSTFEEAEAAFLKLLRRNNVDPDWTWEQTMRAIIKDPQYRALKDPKDRKAAFEKYAVEVRAQEKDRAKERLEKLRKDFAIMLKSHPEIKHYTRWKTARPIIEAETIFRSAKDDDERRQLFEDYIIDLKNVNATREVTTRKAAMHDLVEILKGLDLEPYTRWSEAQGIIQSNQRFQGDEKFKSLTKSDMLTAFENHIKTLEKTFNDARQLQKNLKTRRERQNRDSFLSLLRELKASNKIKAGSKWSQIYPLIAEDERYQAMLGQSGSTALDLFWDMVEEEERALRSTRNDVLDVLDDKRFEIQQKTTFEEFLALMQNDRRTANIDKDALSLIFQRLYDKVSRRNEDDKHQAERQQRRAADALRSYIKHLEPPVRIDDKYEKVLPRIEKSDEYIAVTSDELRHTAFDKVIKRLKEKEEDAEKDRLKRRERASVDRPTHRDRSRTDRGHRRRSRSPEPDAYEADRRKAMSDRERNYRKANVADTLLSPGRRDRLDRDRDRDHLRDPDDPYFDKGRRPRREDPTSHYDRERRERESEREKLYRRRGDPRGSIDELPWGDDRPTSRRRRADSDVEVDSASSNRGAKRTRREVTPRERSPIPPRERRNRTKTPPAPEPAKEEEVALASGSEEGELAE</t>
  </si>
  <si>
    <t>&gt;7314_g</t>
  </si>
  <si>
    <t>MFYNIFFRTISLAALTSAIAIPQASHAEDVSTINSISLSPNQEVQGKGFIYLPVQRRNQTSQGQSQTRRRQLYAPIRNDISSYSIQVSIGSPPQSIYLSLDTGSSETWVNPTCTSAFESSSCLAKGIYNSSSSTTSVNLNSPFYIQYRIGAVSGEYWKDDFSLNGAQVQQQQFGVAQQTVNLGSGILGVGLGAGIDTTYPNFIDSLFVQGHTATRAYSLLLGDADSAQGSIIFGGLDRGKYSGILEKTPIIPAQESPDGYPRYWISLTSLSLTLPASTNSSVLTNYPIIPSTSPLSVFADSDSTYSYLPTSIFNTLISYFPTATYNPSAGAWNVPCSLQSMSGGMNFQFGSTTITVSFKEWIWSDGVKCWFACVPSDSLSVLGDSFLRSAYVVFDQTNSALLLAQAASCGQQVSPIPAGSNPSIYLEPGLCSPILRLQYRNNYQVNFNYLAQIVPFLRPPDPKYFHFFYSSHTKPHQFLNYATNKLHHKNNHNKHRHHHGDGETAGGNDNEDEDSNCFLEWKEGNG</t>
  </si>
  <si>
    <t>&gt;5322_g</t>
  </si>
  <si>
    <t>MAGLKLTKAEQKSYNGRSKGLMHKAWELGEIHESLGSIVIIFNGDDTLSYASDTSWIPALRKITQGVVRGPNFFITAEDALNKVALPSTSPRVTRMGSKLLERLASEAVQPGNKFESDGTSSSTEDDSISKESASSTSDCDTQDWVNEIPVGTPSVYEKVARKRQREASIVSVEQIGGSLMRGMRLYEVFTKRKEVFADTQSVSS</t>
  </si>
  <si>
    <t>&gt;6925_g</t>
  </si>
  <si>
    <t>MAAFVRVSGPPNSNFLVGYPGISATLPRIEGKVEIRPLTGISAPVAISLVRICLQRRETIHPSAESIMKKQLGTPRKETTDVVGKELLLFRCPQGKESESVVLMDLPFVLFIPFGRGGEESNRRIPPASLQLPSRTAETFYELVVTVQQGQEQKKFAFPVPIQRYDTLSTFGMYNRPEAAEKTADHLVTLGISLPRWSYGPLDPVSVYIKLSPNPDWMSKAKKVTIQKITIGIEEEITFNPEGDEPTKKITRIAKHTQNVGVRMPEAGYFTNLGLVFPSKELRDDSGIIRRGKAAFPMYSVNSFTTTGTLYKIEFFLIIKAHMSAARDIILRQPIVVCPLDQQDCKEEMDAIEQAAKDAAHVDPHNPMLPACTIIKAHDKDALKALGWTVVGGQRKMVIE</t>
  </si>
  <si>
    <t>&gt;9273_g</t>
  </si>
  <si>
    <t>MSLRSPRSPTFSHRGFQPLPNTGPSGDDSRMGYQQENDIPLTTVASRSSSTGARKPGEGILNDLSEQPTFKDDEKKGFFRGTAGMRKVKKVNSRPRRVGTDGEEVSVNGLGKIYNKIITFSIVTRYLVYVLPVALLIATPIAIYAVIGTNTLFAGTGVRVVLFWSWIEIVWLSIWISKLASKAIPYMFMFLCGVVSSGTRKYALVLQAVELQLSFVGWAVTALTTFSVLTEEALNHTTPKPWVSIMKKILGPALISALLYLAEKVIVQFISINYHRRSFDGRIRESKRSVHLLGLLYEASRTLFPMYCEEFIEEDYVINDSIEAMLAKSTGVKQHRRSGSATPLRLIGNIGRVGDKVTSVFGNIASEITGKQVFNPTSAHSVVVEALEKTRSSEALAKRLWMSFVVEGRESLYPEDIEEVLGPARKEDAEEIFAALDNDGNGDISLDEMIMKVVDIGRDRKAINASMRDVGQAIGVLDTVLCSVLLIVVIFVFVAFQDQAFTTTLATAGTTLLSLSFVFAATTQEFLGSCIFLFIKHPYDVGDRVDIVGPSSQEFLVVEQISLLFTVFKRIDSMKMVQVPNIILNNLWIENVTRSRAMKEQLSMFISFDTSLEDIETLRGEMETFVRHPDNSRDFQPDIVLEATGIGSMDKLELKVEIRHKSNWHNETVRAARRSKFMCALVLALRKVPIYGPGGGGEPLGGPTNPTYSVAVSDELAVEARAKASDEKDAKRMIPPPAKSDSAKSTGAGAGEEKAAEQLNKRRPGDVAGEAVWSSRADDDDDMAGRDESLDRHRSAEIENLREGLLKRESTRGRRRPGETAPPLPGQGRIPDMMVTNPSPRPSVGLGRSVSRISRSGSGRAGTAIDEEAELGMNEGPMAEDGVYTGQGYGLPQQAAGYSMFPPAGRQPASNNPVTSTAQQQQQQQGRSRNLSLGFKSAPSGGNRGSQ</t>
  </si>
  <si>
    <t>&gt;1476_g</t>
  </si>
  <si>
    <t>MQSLVGADENQEFEETTTGGKLALALGTRSHSEIARVAMINRAAATSSAVPPLQPITNVNERDFALPGPASMAESHLLSPPTITLGHALQAANMPSSGGSVHSSNNSTGASTPSTAPSSPRLPPIRQNSGSTTPRVRPPATTLNVPGMTKSRVSPDGKIAQRDVGAKLVIIMVGLPARGKSYITKKLKRYTTWQQHECRIFNVGNRRRLAGGVSPDMNGASPPQSPKRLNHTKSISGVIDAPTQAAHILLNGVDPTQEQDELTRLPSAEDMEQSAKFFDPHNEKASQIREQVALGTLDELLDYILYEGGSVGILDATNSTLHRRQLLFKHIKEREPKLGILFIESVCEDEKLLEANINMKLRGPDYKGKDPQSSLDDFKARIKAYESAYVPLGDFEEKNGMQYIKLVDVGRKVIQHRLNGFLSKSIANYLSSFNLAPRQIWITRHGQSLDNLHGKIGGDSSLTEAGRYYSTCLYNLIEKKRREWYKDQKRKINEAAANDSPLQPGDETPPYPESLTDLEEKNFCVWTSMLKRSMETAEPFDDDSDYDTKAWEYLNEIDAGNFEGMTYPEIQKNFPAEYAKRKADKLSYIYPGVGGEGYLHVIQRLNNMINEIERIKDHVLIIGHRAVCRVLVAYFMEKDRNDVADLDIPLGMVYVIEPKPYGLEFHAYRYNEEKYDFDELPGFLPERATSHTD</t>
  </si>
  <si>
    <t>&gt;9160_g</t>
  </si>
  <si>
    <t>MAKSFYNGAGAGNRRNNSYNNNRTRNSRNSNRHGDNNNNYNESNGGKYCSNCNMKNHNTSECTRSYNANSSKNITINQGVKKSKRPCRHCNGRHVDRDCPKIQAASYSNNNNNGLGSQEDIDIPWASPCPEYTNSYIRCNGQLYSQPCSNIGERQPVQPGQYYPMQFNADAQRQPVTNPSHVTNAAQWESYVQAAVPQPTEIIEEEVVVGNSLPQRQLFITGAQLRMLVPEVSMIDLDGDTIMSDCFDYDGVSILVR</t>
  </si>
  <si>
    <t>&gt;8770_g</t>
  </si>
  <si>
    <t>MTHEYTPTRPDTFSFLVFTFVAATVALTVTKSPSFRRSLSYQYLTSLCLALVVFLIPAMICLRLALWQGSVGSNSWTKARAILFAEAYLDVSAFCLIFILACFKFKRGGDSIREAGPADLHWRLNGDSYALARKLNPHILLPDMATNEYLNKRPWLWHLNFFYYVSRFILVYLVFLPISISLNVYITSTIYSAQIVTSVTTFNDKIFFVSFGIILLFITTWFYFRVHPWQALVHFLLLIHSVLICYFISDSTYLTELLLGSLTIYLSTLYDMVSDNTVEKIYNIPGCLIHQASIWARGKNHNATEDSYFLKATIENRLADIKTQQKLLKFHLSGPWGQNSAERRKLQKMENDIQLFQKQLKEGPIDTSFANRVMETWWDMVQPLSTSVGPAALGALVLSISYFHLARKKLGLRD</t>
  </si>
  <si>
    <t>&gt;719_g</t>
  </si>
  <si>
    <t>MDAVTSRIIIYLLTRDIVDLLTQIGTLISVSEFDSENFKAVQEETAAYSKVLSNIESIKVHIQALKEDNDTTESLFLAYQSSISLYQKVLKDANGEAAQTSEKEKGTALRTRSLMIHHQFRQYHNLRQCEIIVLSINDLLIEADQRYSMRLALPQPDLLQEKVYIDLILSTPTPITAPTSLLAKQKAHRINLTASPASVFSAVPLHLYTLAKGSLKRFTRSVQGMWLQYLISIGNACICGSWLKAGSLLHRWARPELSQGKRTFWRCDCGHELFVDEKPSLVYLSRATQGQIYSLPASDAASQSQQPPELHSQNGGQEQRNTINSQNTLSTSKLKNSRNGLDGATETDTSSTSSIMLRERGFLLMCVNTGRFMTKLSQIETTYLGNDYVLFSNLRASYEELRGSTLKPWSLYHPTSARLVRFELVPVKGPGGSFVGGIKAPSLPPPELVLIKKQYRYTPCPIETELDTFLPEIGFWHQFYNPHTCAQLWWITRLPTKLETELKFDPRVQCLGWGIHIEESLNMAVITLLGFAIILASYLISLLWSVIQNDVSSGFGMGSFLISGGALLLTIVTMHQKRVI</t>
  </si>
  <si>
    <t>&gt;7549_g</t>
  </si>
  <si>
    <t>MSSPPNHCPSPLDTVTLSESSPIPETPNAPKDEKATVGTRPTLADDDTDQRQIQPQSGILTVNLHEGVDISLPEHYKQLLNRRSHQQDTEPGPNTGSSTTGVYLDNSGSHKSEANSNLPVARTCKSNPSGVYALLDYDQSQLLADASWGTVENPFWASCWYKFDVTHLANLSVHLYLRNPLSPAGTRRNQDICLGVARFSPRFEEDYNGVKDSNIAEFPFAELKQQDRILLEQWLDIKYGTGKIRISVGFSKTKTTLLQPEDFDLLRVLGRTASGKLYQVLKKDSRQLYASKKIQKANIVSQNKVADAFEIAKRSILSQIRSPFLVPCFDVDRIRLYTAEILCALESLHESNIICGDLKPQNILLDYSGHISIWGFGFYMLEVSCASPYLAPEIILGRPYTEVVDWWTLGILLAEMLTGLAPSWYDDTINGMDSKIESFYFSDPTVVPPLAQDISIKLFNRNPEQRLGAKGVAEIKAHPFFNDLNWHKVLQREYEPIFKPNDSFIPSDIHYQDFDFPLMSKEESERLSAEMIERSRPMFVGWDQGAVRDVKPKKNEPRWKLIMFPAEKNAELARQHPIEA</t>
  </si>
  <si>
    <t>&gt;7611_g</t>
  </si>
  <si>
    <t>MTVMSFFIVDGSGINATEAISLLGIIAPLLGIIYTLWRVIYNLYFHPLASFPGPTYAVISNLWYTFAWPGGRWPFILEELHKKYGPVVRYAPNDLDFSTLQAHQDIHGHIKQGKQTFLKADFYTPESGVSRSIVSTRDLIEHRQIRKNLSHAFSAKALRTQTTVILSFVNMWISQIEKLGDVAEGINMEEWYNWLTFDIIGDLAFGESFGGVENTKTHPWVSTIKESLYATLFTDVFRRVPFLGWFPWIVRPSNLPAGRKRTMKYSHDLALKRMQMGNDRDDFFSHLISKKGTDFSEDVLVANANALIIAGSETTATSLAGITYYLLKNPNTLQRLCQEVRSTFQDPDQINGDTTQGLPYLLGVMEEGLRIFPPVPAGLLRESPGATVDGHYVPRGFVVSTSAWTMSHTEASFHDARGFHPERWLPENHEWHEERFKDDVKEMSKPFGMGPRACLGLNMAYLEMRIILTRLALEFDWELISKEVDWERDIDLKLLWRKPQLNVRFRPRKLKVAGEED</t>
  </si>
  <si>
    <t>&gt;6726_g</t>
  </si>
  <si>
    <t>MEIYRATSNPNKGMMDVSARQLFNTLLSSQVQVFNTFLTSTDATMDPEMLKDLIHKHYTELIATVDAKFPVPKPLIATSPSKKRASTAGTSTPTRSGSGRGKPGGASKSFSTPTPKPNGSGSGKRTKSSYQYDMSDVDDMAVGSPPAKKPKTHMGFSPALRKFM</t>
  </si>
  <si>
    <t>&gt;8915_g</t>
  </si>
  <si>
    <t>MKLNYRLVLDILLFSSPALVGADDESKRGRSSVLETLADSLLGSLGNSSSALGAFLGDHDTVIFQNGLTELSRTGTNSTAVTCPSLSVIFARGTLEPGNVGILTGPPFFAALAATMNGTNQLAIQGVPYPADIQGFLTGGSPAGATTMATLIAHTLTTCPSTRLLVSGYSQGAQLVHLAAASLPANITSKIASVVMFGDPMNGTALSGVDSRRVLTVCHAGDEICKGGEQVVKAHLNYSADATGAAGFVYGTAGAELGITSMRMKRVVMGGLGF</t>
  </si>
  <si>
    <t>&gt;7815_g</t>
  </si>
  <si>
    <t>MLDINDFIVEKGGNPQKIKESQKRRYAPEEAVDEVIALYEDHRKTQYAATQLNTKINETQKQIGLKRKAKENADDLMKQKTDLEKEKKSLIELAAEKELTLKKKIGTIGNIVHDSVPINNNEDFNALQREWAPEGVKVEKRDVLSHHEVLTRLDGYDPERGVKVVGHRGYFLRKWGVFLNQALINYGLEFLDAKGYTPLQTPQFMLKDYMAKTAQLEDFDEELYKVVDGESDKYLIATSEQPISAFHADEWLIAKDLPIKYAGFSSCYRREAGAHGRDAWGIFRVHQFEKVEQFVLTDPEKSWDMFNDMIGVSEEFYKSLGVPYRVVAIVSGALNNAAAKKFDLEAWFPFQGEYKELVSCSNCTDYQSRALEIRYGAKLQTEIRKKYVHALNSTLCATERALCCLLENFQTEEGFNVPEPLRKYLPGAPEFIPFTKELPKDTTSQKAKGKGGKEPKPKTAPAKGVLDGAAEKLKDLKV</t>
  </si>
  <si>
    <t>&gt;1614_g</t>
  </si>
  <si>
    <t>METQLKQVLEGHQLEIDAGLRNISTALETPGSSRSQSVASYSPQQFAEKGLLDPAYSKVGMTAHTLTDSGAYLPKTSFSTTLDSQIPMSSLNLISTTNPPSISSFKDLPPTDELLRIIKKSFQGFQSAYPLFDQATFIQTLETSTIKSSDLALWACLNVILSLNPLFGSTTILEDNDAWGYFHNALAVSTQLTTMHCTLSSVQALLGISMVMLSTPNPGPASLLTSSALKIAQKMGLHRRDQPPSLSAAECEQRKRIFWVAYCLDKDFSLQTGQPPTQDEDDMDVELPFEADNPPKYADELTDADFFGFRVRLAVIQGHIYKRLCSVKASKQSAMERQIAAKELEDMLQTWKASVPHTFPPEDHRPGLQTQASEYVLPGILLQIVYFNALNVIHGSLPTPQMYREVQPLGNLWADEVHSLPASITLAAEARRAIQLLQATPQQHYSCVW</t>
  </si>
  <si>
    <t>&gt;7338_g</t>
  </si>
  <si>
    <t>MATRYSPPEMRKPAGSPRPKGRENAKDTLCRNVLIYGHCRYEDQGCAFNHDPNKTSSAAPEINKKSLNVDSPAFTPSTATLAVPATKTSTISSQAASAAPFTPRALVSGTTTPSQQPEAETAVTFNPAQIREFTPAQTFDIPTNGASTDPQITYDPFTMSALHQTIPTAPYNPYLEDTSNATNNGAAFYHTQSAFSSPAQPLQYHLYAPIGPHREDLLAYQRLAHDFFIPNDLREELQKKSEASLQVMPNSQLPQVDHYHTLVPLDTNHNKSATVFGFPSWVYKAVNSKNGKMYVLRRLEGFRLSNERAIKTVKDWRRVDSGSVVSVIDAFTTRAFGDSSLIFVYDYFPMSKTLVEHHFNSTNRFGNRTPNTIIPEQVLWSYIVQIASAIKSVHEAKLAVRCIDASKVLLTEKNRIRLDACSVLDVVNFEANRPLADLQTEDLVLFGKLILALASNNLSPNIVLKASLEGLTRNYAVELKETVRWLLEPAAVAGERKGIEEFLQGISRHVIASYDAALHAKDDLTSTLSRELENGRLFRLMCKLGTINERAEMEGDVRWSEVGERYPLKLFRDYVFHRVDASGKAVVDMGWVVGCLNKLDAGTGEMIELVSRDEQDVLVVTYREVRKLVEGAWAEVISGRGVGTGVGKGAGPAAGGRRF</t>
  </si>
  <si>
    <t>&gt;4053_g</t>
  </si>
  <si>
    <t>MADTALLSMDTPSVTSNQPKISEEQAPQPDVTKSQPEVPIFGSKDFQGFLFGESDPSKPTWVLQDEDYIPIPEKARRSESDPLEYTSYGDEGTTATVSKAGELLQITRFLGVGRSGFFSVDMEEISEPQFVQKRAEELADPTEGYYGPGFYCLNPHPLSEKAFLGPWDLEFVHDRWPRFTSKLKNGFTLTEQHFASKNTLFVRSRYESKSNKAIDIMASSDLFVPLDWFRIRELDFTRPEYKFNSNEPLNYSYTLGPHNRSVILKNKGFESDEGTRTADDFSNTIGLIMAVSVNNRIQELEKHNFSDHAYGVKPEPGTGCFTVSLRKPLEITVAYRLQLMPSKTDWKGELVSFSDFATMDDSLFRARLNHFTKVSFATKEPHLDFIIRRNLEHILSVCSIPVVNKSSQKMHARCIALTCGDMSGHRIVTSASFFAFQFLLSLFEYLGNMMGPIKDGFARCDGTKVESQVHRPDPCKCLNGGPICKWEYSRVLRNRIGDTCKGHILWVMQASLDEHDCFRVNYWASGRSIVETPSTAEVLSKPSLTDTPFQLLKLTDFRTQVEGKYDSNCADDCTQVYSIQQIEIRFKDWLKKLDKANTHRFAFARPSAHGREFHLDDHVWIWRVLQSTEKLGLGILLKKKPNSQKPRELRRDKSSPPLDLSENYSPTEFQRQVLSRFTTENEVSKRMLAVTRTPTENRFQLRSTHTALFYRTTSPFFSESSESEALWKATIKAQRFQTKNQVARWNNPLRYALAFVMGKQQFQINSTTPDEMVTVAENVLKESCSGGGIFPGYLDEKTKRPKIHPAGCKDFFWHTSFEIPHLLLESHMRTVTPGGAKPTESATDELTTQILTRQRSLEMKNSTPFNPFIDAKSIVELTDEWLFDTPDFLGFSRDMVTKSDGNSGNSGNSSNSSNSSNSSNSSNSDKGQMRGVILDIPKKNKSIRTDLSKATTFGTLEWLNDDQIYRKLRLSRTKKNAKKRVLWFPNVDIATQEHCCQMSHELEENYLTDFFKRHDRKDKYFFDEAIAIMNTWKTEFHLSSYQLLKGEDRDLNNDTLFIGDNTLRRAGTGFRFIGDFWDRYWTCYILETEPAEDSKRKHMYRYTGRTPSDGAKHRLDDFKERIHPKKDRDSEQHLYGQRKILEIHLFDGMLEKINERYIQLLQEVEKMLLEEADHARKSKPSSAAGKKGDPKLPDILAAANILFSSPMTNESYSSLNDKWPLLQFALQVLEDDLRETLDKIELWRNRDKDRQLEKPRWTKRDELRYRPTINQLTTSNNIKIRELQRHYASIKSLGTSLASRIDSARNQLNFESAENVRFFTYVTVVFLPLGFATGIFSTSGVPSAKPLGYIVITAFTTLLLTVIALSNAQLLDDKVFRKSKIIFRLPILHGSSHDDHQSSGDQPSRDSTQQTLRSWIDKSSSGLTRSWNFLVKRQRPAGKPDIEG</t>
  </si>
  <si>
    <t>&gt;7189_g</t>
  </si>
  <si>
    <t>MPPRVKQPPLTHFLCLPLVTPTSRPQLKDSIARFRHDVAETHIPNFSGGFPEKAIRPVGTLHLTLGVMSLIAPERIDLALQVLKGLNLAGLLANTPSVLGSSFEHQDADGNGKGEEVDQETSLPITLRGLISMHPPSKTSVLYSSPLDPNLKLYNFSLKLRDIFSSAGLLVEDRRPFLLHATIVNTVYVPGVRGKGSGHGKSRAKLTIDARQILEDFKDFEWMKDVRLEKVAVCRMGAKANGDGEEEYVVEGELFLKARFSCLYEDSIKHPCLYGPA</t>
  </si>
  <si>
    <t>&gt;5281_g</t>
  </si>
  <si>
    <t>MYTTIEPRLIALLNNDDSPEPFTTTPTLELPPLHNLNILKAGRPLLLEPDASKRNGKPTTDSQLNPKHSGLISSVNSDRHSHKRTGARHKSDNASLKDRALGSSSPQSLRKILGDDTDTSSAISSKKRNIGETNKEDFITLPQPPKKQKAAKQVVPPIISGLFEPPPQAALFPPIASSSFHDSHGRNSLNITTPKVEGLRPGLLLTTPEKPQQQGVTNKGHKRQQEIRPRKRWTDEETTNLILGVTKHGVGNWTDILVDSSFWFNARKSSDLKDRWRTCCPAELLPSSVKHKRAQTAKDSRSQGKPTSSLMAENILIDDEDGLSADLGGVDSPKSRKSRAHRKKIEDLVELGIQGPIQKSLRRERRPFSDEEDRAIIEGYEIYGPVWTRIQRDTRFNLQSRQPTDLRDRFRNKHRDKFLGDRLVQDNSLNSRVQQTSSSLGSEGRSNDNMFAGPSQSSSDLSFASYEMDGKDQGAKDRVGGATAPSHQSMSNREGLSIQEIISPGENIPKAIPSQNSSFSFKDNFGPFSEQPTLETSDTLPFTQPFDWNQGISAPFSNTIGEMDISRLLLDEPWPELPNPSGKEKQSMTDANRVVASSAEPLHNLPSFMTMLNDVDQIDDMNEASFE</t>
  </si>
  <si>
    <t>&gt;1536_g</t>
  </si>
  <si>
    <t>MEIPKDPASTAHDPAAPPPHPLSHTSHLARRTRHALLLETTSSFCRSLLSSLSPEELLSKYFIATAPKITEHGPEWSRSRLPFLGKTFVGKTACEEYFQTLSSVLEMHLPADAFPPPSDLGWSVDISSTIPDPSTIGGAPSSTSPTNIKTQSTFPAAGLGGGDGEGVVTVAGKGVFVARETRKEWSERFIYRFSGFDEEGRIGWWEIWADPLSAWVAVGGAGEDLGLPVVSRGAGSGG</t>
  </si>
  <si>
    <t>&gt;8355_g</t>
  </si>
  <si>
    <t>MQPYLTVLGSDAAPGSLKGRAWGIGACPYEYKKTKGKRQEKRQGKGRGKHPFRFKPKIEDYNRMRGYLFNSRTKGTLAYNREMDQYRNIFPYTRTSGAQIMTNSTATINMMQSTFPPLIDRWAVFVLVVEELEAVGLVDGVIDAVLVVVFDVNSAVVIGDVADMVGVVDVPLGL</t>
  </si>
  <si>
    <t>&gt;3538_g</t>
  </si>
  <si>
    <t>MHFSSHLISLFWAVASVAATTTPPFTPFLKQLNPASPTGWIIGNELWNITIGEIYGKPLFYKDQDLIGTAVGHYQGYDGEVNFKWNSASVHEQTKKYLDVVFNATEIDLHWVIFPGLAGAYQYIVNKALPNLAVLRTLYRLDNTTFTSGRTNIKDDLLPPFSEYGTATKVQDETWELADGTYITKYDFSATVREVDFHGIYGDDFGSWYIRPGRDYINGNHLKQELLVHRESATGDAVELNVIHGSHFQVTSSATFPVGKTWGPWLWYLNNGSKPDASARAAQEFQDWPYSWFQDPSFQARGSVSARITLSDGRPAANASIFLGDNNSNTSTLDQGANYQYTGYADSSGFFKLENVRVANYSLHAWSNGGKLSDVATEFIHNDISIVNDHTVKLGELTWVVPSRTRIFQIGDIDRKATSFQNGGLPYQHGVVAESPANLTYTVGISNVTDWYYGQSAIGSWSIIFDLDTTFNKSAVLGLSLAGYSKSSSLLISVNGIEVGSLLNGDLDSDPALYRSSKIAGEWRYYEFEVGSGVLGKGQNEVVFEVTRFTLWRGFLWDSIFLDWSQ</t>
  </si>
  <si>
    <t>&gt;8798_g</t>
  </si>
  <si>
    <t>MAVFLDLEDDNEQEPPTLDGGHWVMHQHGNMGVSRSFGKEKEDDVERPNLNQGKNTEALGCYPIISAIASHIDLNTLDALSRTCRQVRANLLQYRAQLITSTLHCENENIALDPEHTFRYRARASDWYFVESGREAMGATAGKFGDCARDMVSGCRRCGRIVCRNCTIKPPGPVLLRHRHRRICSACSKVPLSTLIGPGPNVKINGDLSPRGLMSGVDALSRKICNCPNEGVWLCQPCGRTLRSADSEYESIWKWRTRYLPSLGGLGVGIGEGNRGVECGRGGECIAAREVEQEIDCDAEDAREIDISSRATSPSSTPGSPHGSIHSGQMGPGYARHEIEGIGGVVKKKLVRMVKVGACVPEWNDEKDLGKFLVREQDGKARSWCGWCWRVVPGVKDIVE</t>
  </si>
  <si>
    <t>&gt;3041_g</t>
  </si>
  <si>
    <t>MDQKGNHAKAVQFIRDAAAQGADLAVLPEYHLFNWVPDDPNFIALAAEYQTYLDNYITLAKELNINIVPGTIVERHEDTLTNVAYFISSTGEVLGRYQKKNLWHPERPHLTSSNHTPHQAFETPLGKVGMLICWDLAFPEAFRELISQGAKIIIMPTFWNLSDCTVEGLAYNPLSEKLFLESTLTARCFENTCAVVFCNAGGPVGKVTQGTYAGLSQVTVPFKGGLGTMGPEEGMNIVELDMEILEVAENNYKVRADMGRVGWHYSYSLKRDPVADPVIGEEKKSLL</t>
  </si>
  <si>
    <t>&gt;7057_g</t>
  </si>
  <si>
    <t>MLEGLVASLLNRFLGMYIRNFDPKQLNVGIWSGDVKLRNLELRREALDQLKLPINVVEGHLGQLTLSIPWSNLRGQPVKVYIEDVFLLAAPKEDAEWDEEEEERRRQAVKIEKLDSAEMLKDRNQEGMSPEEQQKSQSFTDSLVTKIVDNLQITVKNIHVRYEDSISASGHPFALGITLQEFSAISTDGEWKPTYIQDSVGTTHKLVTLGALAVYFNTDTDLLGTGRQAEVPDAKVVPHDEMLTQFKEMIVRGEDPDQANHQFILKPVSGQAKIELDKSGKLDRPHIKAGLIFDEIGVILDDTQYRDTLMMVDLFHYFIRHQEYKKLQPKGVSPKEDPRAWLQFAGNAVLSKIHDRNRRWSWTFFKERRDDRIRYIELFKKRKRQETQLTAEEIEEIDKLEWKLNYEDMRFWRSLARNQLKKENVGIKKAATAKQNQGWVAWAWGSKPVEEETDPETTMTDEQRKELYDAIDWDEKQALAETVDLPKETVKLQIDASLNTGSFTLKRDPHEHVVEVLSLYFDNFRAKLVQRPESFLADISLGGLRINDGTTPNTLFPQIVLVKDAPQPTPRKLELEGGGEESPIFDPFFQFQFEKNPLDGASDLALTGKLKPLEIIWNPLFLVGIIEFFKPPERHMESIGALMETAGATVESIRQQTRAGLEFALEEHKTINAKLDLQAPLIIVPESITRKSTTCLILDAGHISLNSQLVDRETMNKIQAKQRQSYTDEDYKRLESLMYDKFEVKLTSTQVLIGPSIKETRAQLDHRDDSKQMHIVDQINIDFLVELSIIPKAPNLARVRISGHLPVLQASVSDKKYKSLMRIIEVAIPKLDDEDDDRPAEISQDTSLSPSRPRAQSSVSRRSTNNLEHKQSTSFQFATQEAVIIQDESDDEDEEFQDAAQGASNENETEALKIQQRIFELKFSVGRLQGSLFRNDPEGKKPDQLLVELVAENFSLDLCVRPFDLIIETSLESITVDDYVENPSAEFKSIVSSTDAESEEQKDLIHVKLVKVKPESPEFMPKYEGVEININVAISTINVVVTRKTLLTLLDFILATFANGNAADTSPKQIEEILDSENEETEIVIEEPSNAGSVRVKVDLKSIRLILNNDGIRLATLSLNAADVGIFVMGKTLRIGAKLGDLSLLDDVNQGASTDSNLRKLITIQGDDLADFRYETFDPEATETYPGYDSSIYLRAGSIKVNFLEEPFRKIIDFLVKFGQMQALFNAARQAAANQASQLQQNASRIKFNINIKTPIVVFPRVMRPGQPKRDLITAYLGEIYAENKFVPLNDSKDAIIAMKLSAGIRNIRLTSDFYFDEEETEELELIDKVDLSFQMTYAEHQETAKRPDMEIEGNMTDFNLRITQIQLKFLLELAKSVPAAFQPEFSTTEGQAAQDVPKPVAEKAHEIKPKEQPVTNNTLVNLGPELGVESATSWTTLDLAFHVHTIGLELVLAKEDEPVGDVEAASLSKFSLDDTKIKLRMMSDSSLESELLIQSFTIQDSRSRTTNKFRKIMTSSNKGVQQFMASVTISGGLERNLVAIVAIDSPRIIFALDYLFSLQAFATGAFAVDEPILSEDDESVLGSPYESDADSLQVANSAPSRPKSLKQTPSQDSENSNESTMSIAFRVNVVDAQIILIANPLSSSSEAIVLGTKQVLMAQQNALTLSIAKMGMFLCRMDHFEDTRLRILDDFSLQMSLDSSNVDLTSIHIDIEPLVLRLSLRDILLAVQIFTKASELSAGDEQDGVKLSAADAKAKNLRGAGDLQRRTASGKIPSTMAKTRRAVPALSRETSTTYTKQLILKHEELTASLDGMRIILIGDLHELPILDLSVKNFSLTANDWSSSLRAETSIDMFTNVYNFSKSAWEPLIEPWQLGLFISKEIDPVRMSVEFSSKKMLDLTITSATIALASKSFEFLTQQDDVLSKPRGVDAPYRIRNYTGFDINVWADNSDDDDAIAAKLEDGEEAAWRFEDWEKMRENLSPEASTGVVGIRLEGSGFDSVNKIPVNREGETIYSLRPRKDSILHRLLVEVTLGEDNVKVITFRSPLLVENKTQIPVEMGVFDAQEGHLLKIEKIAPGENKPAPVGAAYMKSLLVRPDQGFGYSWSTESLWWRDLLKKPTRTITCKGENDRSTPPFYFQMHANYDKTSPLSNIYPYMRIRLSAPVELENLLPYDFKYRIYDKNTKKDWTNFLRKGGLSPVHVVELSHLLLMSIDMQDTVFKPSEFAIINSNNQEDFRNESFLACKDSEGLTLNLRLHYYKIPESGDAFRVTVYSPYVILNKTGLSINIKAKSLLQQARTAAGQGMQANSVDTERRKALPYMFAYGADDQRNRAILKVGDSAWSRPQSFDAIGSTADVVLPSSSKNTEIHIGITVESGEGKYKMTKVVTLAPRFVLKNQMNEELNVREPGSAELFTLKPQALQPLHFLQKSEKKQLSLCFPGLNNQWSSPFNISDLGTVHVKLAKIGERQKLVRIEVLMENATIFLHLSAEKKNWPFSMKNESDTEFTFFQANPNLDDDEIEDRSGWRPIRYRLPPRSIMPYAWDYPAAKNKELIINAHGKERHIKLAEIGNLIPMKIPPGRGATGAREAKIIDLNVTADGPQQTLILSNYRQSKSLYKQNSRAQSSTSVVGGGFQVKDQDTKVTFSAQLKLAGFGISLVNSQLKELAYITIRDLSLKYSESDLYQTITAQIKWIQIDNQLYGGIFPMILYPSVVPKNTKETESHPSVHVMVTRVKDDSFGVLYIKYATLLLQQMTLEIDEDFVFALLEFSKIPGASWSEVHEGVLCDDSLDIPEPKQDQSGQDIYFELLNIQPMQLDLSFVRTDRVNAEDKTSSRNPLMFFLNVLTMAIGNINDAPVRLNSLMLENARVSAAVLIQNVSNHYTQEALYQVHKILGSADFLGNPVGLFNNLSSGVADIFYEPYQGFIMADSPEQLGIGIAKGATSFVKKSVFGVSDSVSKFTGSIAKGLAEATMDKQFQDRRRMTRSRNRPKHALYGVSAGATSFVTSLASGIGGLARKPLEGAEQEGVGGFFKGIGKGALGFVTKPAIGVFDLASNVSEGIRNTTTVFDDDGLDRVRLTRFIGADGIVRPYSQREALGQFWLKQLDNGKYFNEQYIAHLELPREDVVVMLTYSRIMLIKAKKLTSEWDVPLKDIQTISKERTGLSIGLRGGVGGPYIPVSDEGSRNFLYGKIGVAVGEFNKKWKAAE</t>
  </si>
  <si>
    <t>&gt;7440_g</t>
  </si>
  <si>
    <t>MRLSPLLALLSAPLALSAHLRVFIPSTPQLPHPNALPSSTHATLTTLSHIYSAPLRLDNSFDFRNVTSGDYLLDIHCHSQVFAPLRVDVSGGVGEGTAEKVEVWGTFRGNEWGNKGEKVEVKEVAGRVGVWGFEARYVGSKEYFIERAGFSPLGLLKNPMILIAGVSMLIVFGMPYIMDNMDPELKAEFEERQKGSALGGGAQANPLQNFDAAAWLAGSTTGSSTPKRSEGSTPVEKGITR</t>
  </si>
  <si>
    <t>&gt;660_g</t>
  </si>
  <si>
    <t>MEPSPLTQQARPEVFQQKVVSLYEELFKDEDDQEKSEGYWKEFFLLKPDKATLQRLIEDLSPDDLLHLQAQTRQLFSRAIACIKAGSAPADAHALDTITAFLASVLPKKYTNPSSDIINVLAGLDQVDAVFTDFVAALDVTIRTGRTLDVRQKAIQAALSVVSGAYQTSLLSYFTHRDLFPSLMKFIQDSDTSSRAFEPFTLLGLLANYNKFEFQNPYRLRLDDFVNEGTIQAIIRSVGQTCTESRAKYIAIQEDLPEGWSIGNTLNMIGLGGLAPGVKAPAPAIDPEVAKEMFANLPSSEAAVLLATYDFTHANKLFCFNFISLPAEKGTETPISSFLSLTSYILEHAYSSLRGTLYARTSILIIRLLVEDQVLCKRICSDESKMTVRLCRQRQPYLPLVRADRILAASILDIMIDGINHNLRRRLDVELYILCVGTIMRVISHLSRSRTRLTYHWAELFRSLLAVVRFLTTYTTDLKNVPHIEILLDDLVNLIALSLAAGEAFLPSPTAYDDLFYKLVETGEILVKFRDNYELGKRPTSSIETLISVSTHYNQLLEEGSSRRRGKHLTSVQVSGVIKQGYETLSIQAKEGLDSWEKYREADQRTFLKKMARAVVADVKVLVNES</t>
  </si>
  <si>
    <t>&gt;4948_g</t>
  </si>
  <si>
    <t>MSAMDMFWAAPPISRTLAASAFLLSIAVYSGVLPMYYTIFHPFYIMKMPPQLWRLATSFLITGKDLGIIFDTYFLYTYGSKLETASPRFSQPGDFFVYLAFLCATILGLNVLVTGGMIFTASLVLAFAYTSCQDDRGQKATFFVITIPAQWIPYAMLLMTFIMAGPEAAKVQATGLIAAHLHDFLTRLWPTFGGGRNLVPTPGFVRRMFETTVATTTQRGFGTAIRPAQRDAGTASGSSAGGVLPETWRSRGSGHRLGGD</t>
  </si>
  <si>
    <t>&gt;3678_g</t>
  </si>
  <si>
    <t>MPSSVGNSNPSADAPKAAIPNLRDRLPKLEPRRRKPPVVNSLPVPETPTLPPPPDLSTIVYERPSRRILSKKDHELFLASPTYRLVLAFIFGLTDSVVDTPISAVKDSDLSPTIKYILEVIDGVEDVVRRSPPEEQGDSRFGNLGFRDFLDLLGTEHTEWHKHLGVTEKAIPEISTYFLQGFGNRTRIDYGSGHELNFMLWLLCLYQLRLITKDDFRPIVLKVFTKYLALMRLIQKTYYLEPAGSHGVWGLDDYQFLPFLFGSSQLLNHPYIRPMSIHQSIILEDYGKDYLYLGQVNFVNSVKNVEGLRWHSPMLDDISSAKSWHKVEEGMRRMFVAEVLKKLPVMQHFLFGALVPAEEEMSREEDYGVPSEDDDPEGGEVVVMVDGMRHVHQMNSWGDCCGIKVPSSVAAAQEMKKRMGRESQSLRRIPFD</t>
  </si>
  <si>
    <t>&gt;8066_g</t>
  </si>
  <si>
    <t>MYSLTFLQSILLLSYFYNVESLPTQLHPRLTNGLAPTPPMGWNSYNHYSCDPNETIIHSNAKALVDLGLLTKGYRYATVDCGWTLPDRLTNGSMTWNPDRFPAGFPALATYIHSLGLKFGMYSDAGIQMCMTGTPAQVGSLFHETLDADTFASWGADALKYDDCYSEASAGYPNTDATPTVSPSGRYKNMSNAILAQSRPMLFQICDWGIDFPSAWAPALGNTWRVTNDIIPAWRTIPRILNQVAPQTDFASPEQWLDLDMLEVGNDVFTTAEEQTHFSLWAIIKSPLIIGAALNDSLTTISRSSLEILLNSDVIGYNQDSLGVAASFRRRWTEDGYEVWSGPLSGSRTVVALINLFEESRTLTLDLPDVGIQKAETLKDIWNGISKTDVVTSYSATIAAHGTLLVELSRTTTAGTYSLTEATVSGTTTTFTKVYGITDSSSYEARITFTESSHHSTTVIVNSVSYTLTTGSATLTAKISLSASNHNTVTIISSLSVSNLAITNPKPDFYPSTLFTLSGGSSLTTCHTGLCTPVGSKIGWLSPTALASINISTSVAGTHYLNLYFCNNDIAYTTSWTTGTNTRNLTVGVNGVVTRAEVPLSGRSSELFSVGLGWEDTGIFNLTTEGWIEGANEVVVGNVGGEDGIVTYAADFVGLSVY</t>
  </si>
  <si>
    <t>&gt;6565_g</t>
  </si>
  <si>
    <t>MAPFFERISQDETQLTRCEIHSIYSVDGGQEVLPKSLLSSSLDSKDLLPDITLTTMTTPSNPKASEEVGRIQTATMSLTPRTQSILPDTYAFSNLYNLKRPDFLSPSYCTPEIRSSLKSSLLFKRYCGLFPEFSDYLNSSEIERDSRYRFAQSYPSQEFSPLASSLPDSSALHPDWEDDSLPILPAKAPTLDTITEIEVVDLTHSPVSLSWKTARNLEKLKISTSNDIIIPNPFREDYECWFHPNPPSPLVTSTGFLRPFGVIKKLFGWTDPKTKVKSCIVLNYGIVNKIINYTISKREADGFVNRRWPLSHLCGNWTCLNPRHTCVEEGRVNAERNGCFSHRGGCGHKPKCMKELKVRLGKDGRVVDGSLLEEVLSVEDDGEGQGWEHMGIGFDDVDDAGWLENEGGGGAGG</t>
  </si>
  <si>
    <t>&gt;13205_g</t>
  </si>
  <si>
    <t>MEPTGAPPSLPTVPPAAATASGSSTAAAISDKPVYKRVETSDGIHLSLRNKKQSAKCPNLTGSEVNDKRWMFNASETPGPEGNKWLTSVRVNLSNLDEDLAEALKESGDTHMDSTDDITLLTVMPIFNH</t>
  </si>
  <si>
    <t>&gt;8790_g</t>
  </si>
  <si>
    <t>MLFASAVFLQAITVAQAQLQNNPRQLASIPSFATTYAPLVYLDQNELYLPSDIQAQLNNTYPALNYTALPEVDRPSPFLLSDLEQLNIQGNCLDFDNCNLYLTSKDNITANPAWLYGVFPNSETGETVGAKSCAIIINDHGSGIVDVFYMYFYAFNLGETALGQVIGDHVGDWEHSMVRFENGAPISVWLSQHDYGQAFTYESLSKHGTRPIIYSALGAHPNFAVPGTHSRNFSTVVVNDYTSSGPLWDPTLSAYYYAYAPSSASNGTFTPLNSSDPTSWFDPRQVNLLNLSIQWKYMSGPTGPLDKDLNRTDVCPSASGVTCTTLTALPATSGSSIPVTAARFSTISDTYSNAGTIATGTASWNSSRTSSTATGSPITTGESHVLRADLSILSLPGECK</t>
  </si>
  <si>
    <t>&gt;13207_g</t>
  </si>
  <si>
    <t>MYRHKRIRAPKGVYESLYTEKNKV</t>
  </si>
  <si>
    <t>&gt;3185_g</t>
  </si>
  <si>
    <t>MAEPQHDDAQHEQHTFESADAGASQVFPMQCSALRKNGFVVIKNRPCKIVDMSTSKTGKHGHAKVHLVAIDLFTGKKLEELCPSTHNMNVPNVTRKEYQLLDVSDDGFLSLMSDDGETKDDVKAPDGEVGAKIQSLFTVEEKDTNVIVLSAMGEQAAIEAKEAPK</t>
  </si>
  <si>
    <t>&gt;3211_g</t>
  </si>
  <si>
    <t>MSSSSNVSSHTRSRSLRVPPNVLKLVPPSQPTPGPSNIALFLTNLRLLNLDLRKDWPNITTLTFSTKDNQQNQKKRVQCVEWALYQLFVLWDSGEARNKLQPFFPPLEPLQSLNLRAALFRCLESAKKNGVLGRDTVLRKTMLDECKGEKVEEVLAVFSNVVLKKVIQETESSRHDALAQQLALENLSYTGERTKLSALILAHKASLSKYTRQKEESRARYKDFSDLLNLNERRIARRREQLKETIEQHEAHDKIGGREARALQDQVRQNWSGSPEWLESVLYGDSRASAEGLLAARFSKVWRHVETGSIGDIEGKHQVGLLEQLDARVKDQEDRLARWQDFGKSLAKVESSPPPKKVIPDVAEPKKIDLGFNQHQTLQISRSKENALEISGPSLEEYSRLIENMKSELADVGKAQAPSKRLPRQSLLSEKRRSSTMPSPVSASEVKEDSVQEEIEEDEEWSSASDMDELSPVSTRTPPKSSSPNILLKDSGVDMQSRDVSPEPPSPEPLLTMSPITRNIAYSPSRRRRTLPKKENSPSPEPIARTPSPIPEFTARTPSPIKVARPTYKTPPTKAALAPTIETESDLADQILNSLSTASPSPKKLRHTLSLAERTRLSMSRTTHSKFVELDDQFALEELPRLSINTTRLSVPPATSNSESDGGALHAGLTERTRKSMAGFEAAQKRAQLERRRSIKDQAKKQKQRTSGYFPKVEEETNVGDTSVVELLEGDAGYEDVFKSRPKIATSPAALSPTKIWEEEEEE</t>
  </si>
  <si>
    <t>&gt;13210_g</t>
  </si>
  <si>
    <t>MEEEATQPGMPFHFNLIKAPLSPRHFLNLSPSQLLNIALLRPQQPYPDEMDFAATQIVVDPRRLGQGNSGMPEEEVPNTLCILYPYNSLPAYTAAAEINKHSPQYTISFDSHTQIREKDGGTADMNAYAIAATGLEAHAIVLRFSDPLKDAIAGWTFGRNTQRCDFVLGHNDPSRRISGVHFRIYINEYGIIMLEDQSTNGTAVDGVLLRGKEKENNLDYRHTLEQGSIITLTMTPPEQDYRFIVRIPQRDYDADLAYQQNLTAFFLRRNNVRQENEARAVATGGAVKAAGNPVNLFPPSKQPTNPSTLGSVGRYIREWRGGRKYNKVGCIGKGAFATVYKITAKFNGTPFAAKELEKRRFMKNGVLDQKVDNEMNIMRKIQHANIVQYVEHIDWEDYLYIIMEYVSGGDLGTLIANEGRLPELDAKSMASQLLSALKYLHGSGITHRDIKPDNILIYSRDPFHVKLTDFGLSKMIDSEETFLRTFCGTLLYCAPEVYSEYREYDDTGKRTLRGVDKKSLPPQRYGHAVDIWSLAGVLFYSLCGKPPYPAQNGTSYQELLNQIMTQPLDIRPLQLVNISDTGIRFVRRMLHTNPAYRATIDELENSSWLVGGDSMEVSFEEDEVDMITDGYIDPVLEQGASQMSIRDSYDCEVDDDEGEDDMDGNMSELTEIQAPVHHRMQNQDREIPNSFSTGDGSNENESYGFMQGNSNANAGNGRLFGEVDVSAIGSSGAIPFDQLNLPLPIPGVHPHLSQSSRDTESDGENGNTSVSTERNIPVTRATLPDSRLKLPLPTANATRQLEVEERAIRSSSLMGTESMVGNLHVHSPASVASPTATSPSADNPALTLEDMRESTASLRRPREEEPDGDSVWRPSDFPAKRRRKSKREIDMPVPFSIFWDPKDKSTHHRNYPRMSTTDFHNYQKYAESRGERFVPGQKTFEMTMQSFRTSRSPSLEPETAARAKSEPMKDEGRRLLVTRDERRLEEVANGHLLDDDSIPSTAHPSNVAPDIKINLFPPSKAKVHHPVVGNDFQPPKRILAKLISTAESCLPTITLNISDSVTSWGRGSSCTVRYSNGSEIRIPKYAFKIFLFKRGYYSSHQSTVRNGHIWKDQDQDMRFYISSKATVGIWVNNRNIGSFQHKQPDTESRFWVELKNGDIIDVWRNDINDQQHTSFRFECYWGEGKVYRKAGEHVVVVEDAAILDELEQTCLQEEREIIADNQRRAEEERKILARMKAEEEKEKEKGVGASIVRTIT</t>
  </si>
  <si>
    <t>&gt;7124_g</t>
  </si>
  <si>
    <t>MFRLRQKAVQSVERLPRLASRGGKRYSTAGHGKTGDEAHHSAGSGSDHGHHHAESQAEPLGAQFFIVLAAIPLSLGVYAASRPGADGKPTAFTKLIENYSDYKERWAARNTLHTAMIEQAAFDRNLFQSSPGNTHVDLKFPEIFNTGSPYNIVAGASPRNMDELIAHYEKVNAEKNEKTAKRMAERGDK</t>
  </si>
  <si>
    <t>&gt;13212_g</t>
  </si>
  <si>
    <t>MSSQTPLPASPGNQSGSTTVTLGAHNLGFHAGNINGGRGQRWLALNYGNSLPGMVPNLAESQHAQIRDMILSNHLPAEIADNSPKAIASSSRLRQGTNSAATTVSQGEKPGWSVIPESEYTAVLEAISKDMKYKTKKNKITGEDPKPAAAVDDLSWGFFRPKKDKTYKGGWAVGGFEKPKEPDRA</t>
  </si>
  <si>
    <t>&gt;10340_g</t>
  </si>
  <si>
    <t>MRSSLLMPLAASLASAANSTMPTVTLDYCTVQAAVANTTVGYYKYQNIRFAAVPTGDLRWAEPQWPPVETEVNTGNLADADVDCSSTEDCLYMDIWAPANSTGKKLPVLVWTYGGGFTGGSKSENTPEGLFDLSTEFIFVAYNYRLGITGIANGITFTHTGGIANTGIYDVAQAFQWVKKYIGNFGGDPEAITAVGFSAGASQALFQITRFAGRAEQLFAQAYLMSPGFVPGAGHHHAEVFWQNISTAVGCPGGSVTCMREQNFTTLQDTASTLATDYTYQFQPRVDGLIIADTYESQLYQNRFNFSGPLVISHELHEANSQAWTGVNTEADITTELQVFFPAITDDAIAELLELYPEADYTSAGLRFSDMKQSLDLTAHNLAITHALDNNTWNAMVALGAATHGTDQSYIWYSTYTLSSSSSTTTTDPNTTTAVSSSSVSSTFPSSSSSATSSNSTSTTGPSGFGGSSSVNSTIAIMMQKYLLSFVLSGDPNTLWPEDKLYWPKYLNGTEDAYTQIVFNDTFTTAADDLANEKSLFWNKALWY</t>
  </si>
  <si>
    <t>&gt;5136_g</t>
  </si>
  <si>
    <t>MSLRKFFRKKKADSTDGGEAATTKNTNVIADEAPDIPLGLDVWVEGVDPVVEYISREEFYSFIANSRLEYSIVAIHGLNGHREKTWTAGNQVNWLRDTNMLSSIITNARIMSWGYDANTHSTKELSEMSLYDHAQNLVSDLSLFRSDKTNTRPIVFVAHSLGGIVLKSALIHSDSTRPGHLHHHRSIKTSTYGIMFIGTPHQGGEGVAWGKRLVGIASIFVKTNDKLLNILEKDSEILQQQLSQYNSISGDFETKFAYETKATPLLLGKAMIVVPKSSAVVPGQVDAEPIAIMDDHINMVKFARQSNEFKKVAGHLKLMVDKAPEKVQKNWLAESGVEAARAGSPKPSFDVDFDLTGVPKTSVFIGRRSDLDSVESQLAPREVRDRRKICVIHGLGGMGKTQLAIEYARLYKDLYTSFFWIDGKTEESLIQSLLRIALRLPKSQIADTNVQKIQGLEESRKAAQEVLKWFALNGNTQWLLVFDNIDKTSYEEEPDQHTGMLSYNITQYFPGGDTGSIIVTTRLQRLYSLGSPVSLQKLGIVDGLLLLENHTRRSLRLDNEQATSENSSGIEDWDPDAVNLVKRLGCLPLALVFAGSYVSKTTIVKYLELYSKSWHELHEQMKRRDDYPERTIITTWQISFDEVERRDTRAAKLLQLWGYLDNQELWYQLLKWPKWENNRPDWLQQIAATEISFLAAVGILLDFSLVEQNDNSDSYSIHAVVHDWIQASINTRTDDDFLQTAMTTIGLAVPPENIGDFATVQRRLLPHLAQLLQFWDYTGGIQNNKDNAVYLTSLHMLGRICADQDKLGKAEQMYQRALQGYEKAWGPEHMLTLDIVNNLGVLYFNQGKLDKAEQMYQRALQGREKAWGLEHTLTLDTVNNLGALYVNQ</t>
  </si>
  <si>
    <t>&gt;7809_g</t>
  </si>
  <si>
    <t>MASKSLSRGESPAARRPKLMRASATAPSLATSNASRKDLATLQNSRAATLLTRMASYSTAQQNYERSHRASVGSVCSSTGQRSPGSASSERKEPFTAAISQCGNYYSFPSFEDFQGYQEGEEGMNSRQET</t>
  </si>
  <si>
    <t>&gt;7335_g</t>
  </si>
  <si>
    <t>MESPNVAEQPPQLKRKRSPGGGSEEARMGLGGGGMGGSGGGLTQINYLTRAKNERLGLIEGDGETFGDVLGLIDDYEGVLQRHESLAANLGAKLVGPLLLKSFEKLFDGPIKIIHPPPPQLFVSDAPSISWLEIVTYAHTNPAEFILTDRDNYPETKICRFWIKGAQVEITEDDFRLIQSGAPERMIPTTALPEDEGMELATINILETRLAMLIKRADAVASKARQLNYHLKGRKNAVVARKAERGGMEEGSPGHSHPMQPFSAINATRSSAPSEPSVPKIQQQLLEQFLTPLPILNSIIPSHSKTHTRPRPSSASITADPSTYTNLGNPINDGNRRTSQGPGRDASSDDGQDDRYRILMATKIEKLKRGDAIWPPCDRCRRLKFECTKHLTACQACTRKHAKCCWKDVREGELGVVEGSWAGGSVNVADDGSSSNSISMARGASLGAEEEGLRGGEGNEQEMGGMNGGSNLQGEMGNVTNGNGLVVRDGHAQGQSHAKDEAMVVQDKDETEEAILTKIASAAAVATR</t>
  </si>
  <si>
    <t>&gt;9307_g</t>
  </si>
  <si>
    <t>MSQDTPSSEMGYHFERKSAVPAPLRIGLPKDRPLVDNAISYGVNANPNLDTNANVETSTTYEADPVRANYPIGSSSLANQQDTRESFHPRLSFIRKALAPSESSQESNDPGIAVPVPPKSWISSVYSISTVANIEATYMEYPLESPQTVLGNFVEFEPRDAHLGPQDTMADPRAQPSRNNAAQPQLLQYGRLHNTFASRAEPPVTSQMRPQNDSADVDEAFNAHLTTPVLGCNDTGMFSNRNHGYDGTIQIGVSPSIQQTSHMRDASSRAARPPGEHDLRVLGNDALHSSFRNPNIGLGVHVTEPANDVGLGLSGDVAPGTFVQTDGRISRPAQEMSQGTQIYNDPRGESPPYYANYIGFEGAQVDAKQHRQHSPVRDVRPAFKPELSYSEDNPPPINWLSHPDPNNRHRKALEQQMQFNQGYDQAHAPPINYATRPNQNATCHDEESDVDERDVHPSSKANASCRPPINNATQPKSATSMRELKAQINQNTQDRAEKPRQRSPTRVVQPNNPIAHHYTEVNPGPDGLADLAQPQTAIRSRRGPAAVAQPESATRGTHAPAAMSQPQPSTRDRYAPAAIVQPESAARGMYTSGAVVQPESTSHGMQAPTTISQPQPSTRDRYAPATMARPEPTTHDMYMEHERQQSPMRSMHRDPYGYVQEHSQRQPSPTRATREQLPGNDNYYQTPHNVQNPRQQESSARGGRRRSRSPCKVMPDVVERDEPIERAGPVPSPPKRSRSPHKRLFGPKGWLGFHPDEAKDIKRNASEPLIIKEKKPKLIDRAINFVADCVEKIDLSPGGKAIREPAPTTLQICMPAPAQAGVFMEIELMLLYTGNRFLMNAFSEGLLDFDTVKKAVETWKSKGRPMVTQFNYDQETQRKLIVVNQDRLRFNSPIHNLDRTRILTLLQAWKKNINIMSVRTLCNPDAVVYLLLKDSALILEVLGADEKILIRLQNVRLMAEHIILKNGPITTHPINLADYQPPQNLIAMHAAEANMTSTLPSNNSYVAPESNPGYGHFHYRQ</t>
  </si>
  <si>
    <t>&gt;4321_g</t>
  </si>
  <si>
    <t>MSAPRTPNTNSVDRVPTKQRTSTPSDSNNGKRHASKSQDDIPFSPVIPMSEILRSDASTSTKIMKKKRRPQLPVDVPATPHGGEFQATAEKSPTTKKNRPQPLIDVPKSSPVEAPKLASPIMKKKRAQLSADISSIPVAEEPKHVIEKSPTAQKNSQLPPGTPEAPIEAVQPNVSQYKPIIKKKKWPQAPAEVLEPLPVKWSQPGIEKSAMNRKKAILALQAAPGAPQRSAQVVQNKIEEVKQETPEAPKKITKEKKASAPLSIPMHGSKLKTKVQDSPNVSGAEPDKQTEQACEDSEGSIYHDVEDIPNHEDNETNDAQESTGGQGKQGDEDHEEEEGEVLESSQEGDKNIFKPLKQTKGVTVIAYSQTSDAINKGQKQASQANNSVMAATGGVKEEVQEGRDKFQDTTNDLLGEATNPDNKLPEIKDVPAGEAVEQARNYQQDSSKLAANAEDGASAKASDVSGYVDDAIRESVNEAKKAAPGLPSNDYGKNLDTDDGATDQVPDLNDKAQVGDINDNVGETIKGTTEQVSGLSDQAGELANDVTNNAPQWLYDPTAIGGQTTLDAGRMPKSPDKELDIGQVTVAARDATGNSISEVGMQELGGGMATGIKTNTLSGVASGIEINVVPGMASAMEINVVPVEPSTLPFHLNIRISYRSDNLVQDKSAAGATEG</t>
  </si>
  <si>
    <t>&gt;8360_g</t>
  </si>
  <si>
    <t>MSGPRKIQLTPREVQLRELLLDVAKYIDESKEIKEKIELRFAGGWVRDKLLSIQSHDIDTAINAMTGFDFTTKMQDYLKDTSNMKKHQLKKEDLGSLHKIKANPEKSKNLETATTKIFGFDVDFVNLRKETYEADSRNPKMEFGTAVEDALRRDATINALFYNLHTDEVEDFTGGLKDLDDKYIRTPMEPRTTFLDDPLRVLRLIRFASRLGFRIDAESERWMGDEGIKEALKLKISRERVGIEVEKMLKGRDPRGALELFDRLRLYTTVFTDPTTAAKDFPQPSTGNWKLVYNCLDQLQKNETPGSIYHSLVRSDDARYIAWILAALTPWSAISEPEPFSHKSKPLGAVVAREGIKADNKITSVVTLAFKQYKEITELKNAINRKEARIDDRGDVGMKIRRWDSLGGHWRLQALFALLVESMNSDATTGYEEIFAEWQVFIDHLEKMDLMDAPSTKPIIDGKTLAKSLGGPKMGGWMREALLVCMEWQLRNPGVTDAQGAVEEVMKRRGELKIPME</t>
  </si>
  <si>
    <t>&gt;870_g</t>
  </si>
  <si>
    <t>MSTPSGPAHRNVTSIRSPTSALPGAPLSPHTPLRGISSTFGSPSSLRAEEDCVIFDFGSRFLRAGFAGDALPKAVVNFGPEEQRRAGDYRRWAVNYEESIRQRTIEKEWGQSHELWRPDLRGLDLGLVGDKIDRAVREAFTKYLLIDSRPRRMALAIPSALPLPLLSALLDTLFMSFQPPTISLMSAPVLTTVAAGLRCALVVDIGWAETVITAVYEYREVGCVRSIRATKMLGEATFKMLDAAQGKKKLRKHKSEDDLRAHPSFEECEEISARMGYCKGMERNEAKPYVQGLTPVKEEDEFRASMRSLNISGDSTEDEIAVPIPLKSVDPPRTLLLPFSKLAEPCENTLFAAGKSEQDLDIEELPLHLLVYRSLLLLPVDVRTICMSRIVFVGGGSKIPGLKSRVLDEVAALIDQRGWNPVRGKALEQFRNNYKFPRRQSRPSGPTAVLRQEENSVAPSIPAALQEQEPDPIEEQLKREARKGQPPIESGQLRAIDSLGAWSGASLLSQLKVHAVSIIDREQWLQHGVAGASKPNEIDLTKNRQSMGPGAFKPGGGDRSSWTLGLWG</t>
  </si>
  <si>
    <t>&gt;13221_g</t>
  </si>
  <si>
    <t>MPTILKRPTPAGTQSFNTGIFNPVESYSTPQLQSALERNIAPEHETRSLRSSHSSDSFKSTISVQEVVQEIAYHVKAVQSVIHAFMVALETLNTLIEKRVLTKERELPAVVERLNASLDRGSKEIDQSHQQYCQQHRETSTHLPKSVSRAPCYSSIKTVFFMAHIQMMIDSERLKQMSSLLMKEVVTVLHIYSAEHERLEASGFDAMKNVVFAQASRNDDVEYSHVDLGHLDSDDIEVKRYAGEEQFGFEGVTWGENETEDYEVESPSEHPDEFVAAADLPPREVTQEIKSSGSKSKGRGAIAAGIMGAGIGAAGASSSDTSKSSKSKKDDGKKNDSAYDHRGVVVEPERPPRQSNSPRRERDQSPPSPGPRLTRRAFDDDLDFHPCFFLLREVVSTPRDWENVSPAAEEVDTPAKLSKKERWKRGKQRRQSRDVTTLEESSSAREVVEEPINDCFVEPKLSKKKQRKRDKEAARQAALAEDHTTTSVAEEIVESPESFFEIPTKSKKSERSSTSPDEVSETSVIAEQEPVDERFMNISKKGKKKSRGVTRSNTQDGSTTFETSKDFLPESDVPAIDAEPAEEFFTTSKKHKKGEKKKGNSTSAWESEEIECGTTTPALKKSEQLLEEAQISGDVQEPEIQQSTNEPESISAPIVEPTPAEEPSIESFDDFSVLKSKKDKKKAKASSSWEPEENMSGTTTPAVEKDQKKDKKTNSLLQGWDDQGVSAAGLTEEKNMESTKDVIDETQGLDTAQPFPIDFEDEFSLEEVRKEKFRKAKKGKKKGKKSRLTGWEFEDLDVESAALVREDPSPHSSFKSSAPKEEVELAESSASEPDTKTNRPQTIWQHAFFTPGLTDSTVFISLNDQLQSSLGPYASTLSLTSEERLCQTISSYLTHHSGEIDDPASDLLEAAVLRRNILKIIVAVDQELGLKVGTIGWSCVYTVLTLRTSSSINYPYATFINSTCSVMKFLTGSTLYDLAFRRQRRSHIRDFVQQQER</t>
  </si>
  <si>
    <t>&gt;2427_g</t>
  </si>
  <si>
    <t>MAKGIAQEGEPPQKSQKPESIQISLAGSLHNTSPPSFAPDSDSDSSFDFNERALAERPALNTDNYILDITKYIPIGCLRMKRSSCALSPEDWQSCSSWLAFSHPRDVYHSQAVQFIPTLLQEKLINSPILHSYRGLHNSCWIRMEFKCNNQNLGQVRVYVLPEDIGRGTINRNIKSLRKAMFLLLSKVDISRAIWTGQGNLECPIIHIDTSLDKVADDQSSLFHIFNTLPSPSPDPTAVNDCYAQDAMYRLLESNIDGLTTTLHSYQRRSAALMLQREVQPAQLLDPRFKEMVDQRGNTWYCDIDAGLCFREPRTYEAARGGICAETMGLGKTLICLALILATRDLSSKIPVEYSVGTIPIRKKTGSLLDMAAATLGRTGTPWKRDLASLEAQGFDFARCKAALQRNRGHYFLPGPQPRRVSRNPIKIPPRKIWLTTATLVVVPSNLVQQWIHEINKHTCSLKVLVMDSLREVLPPAEKLIDYDIILFSKQRFEKEAKDGTDSQGRKAPWFGVQNVCRCPYIRDTREKDCTCLKEQSIYHSPLKELHFKRLITDEGHPFGNSSGRTEAVTVVEFLQLSARWIVSGTPTQGLYGVENVAIGAVGKIGKLKSKLEPEAPQSNSPHSASYNHVKSLITTPELPLADGVTHSEVAIRVLKGISEASPVISRALPQDLSMINADSDTSNSEASEQERLFNKQERKDLEKLGTIAAVYLKARPWANTFDNDRASWAQLVMQPRHGSGSHGNMECLRATLEGMIIRHRPEDVAQEVTLPPLHHDVVYLDGSIQNKLSLNTYSMMIITNAVTSERKDVDYFFHPRQRKNLLQLVSNLRQSSFFWSGFGTDHVRSTVENAKGFLEKRTVPMSPEDEALLKQAIKTGEAVLSNSISNIASKWHEMTMYIDINCPDDVKKAWSLDETSANPMLMGATMVQNAQKFVESQSWKEEQQLMDDLAVCGLKSLEAAAKTLGSDQTSRNLKRKSPAKDTAIIGKSTGSAPALAGNVTVGEETSPNKRARFSSGKYPTRHVEVVPDSASLSGFNTEYEIDSVFQGSDSLRRNVQKKPTRSALKSPKPDISRTLDPASSLASTKIVSTASAKLSYLMDRISIHQATEKILVFYEAENVAYYIAQALECLGIKHLIYAKTLSSARRSQYVVTFNESEVFRVLLMDVSQAAFGLDLSSASRVYFVNPVFSPQVEAQAVKRAHRIGQVKPVYVETLVLRGSIEEAILARRQDMSNEEHNKCKNILDDQKMYDWIRNVSFLPIPDQEIPGPQQMAKLKSPQTMFSRSIGDSHDPDADLIFDKPGTKGKGKMRSQAYFPSLPTTRYHGFLASGGVGSALPRLSLADYPVRDSQRSGPVGSLGSESQAWMSSTFHSPTFSTTPSIGNIDISKKLNAPRFSNFQAQAATISASSSTLPPRNVGNSSTIEPVAVNSIFGPRAIAPTVSSRPITSSSSSPTEL</t>
  </si>
  <si>
    <t>&gt;10759_g</t>
  </si>
  <si>
    <t>MSQNPQSIILSLDVQARDAFFTQYVAGTTGKWSFLTQFYMPSNSSQCLTLSLEAVSLAYLSHQVYSEVATINARKKYISALQITNKALKCPEEATQETTVVAALLLDLFEKITNSSAQHDKSWVGHVNGALTLVKLRGLNHFQDPYTLRVIVRLTTNFIISSVASETRVPDEIYKFREHATKFLGAGDPKWELTGLMGKYADISCGVRIGLLSTNEAIAASSQLDSKFEALSTRMPDDWQPTTIQIPEPCDRVYEFYFDVYPRRHINQAWNVIRLARILLNESILEHAFTQNGDYSTTYDFQVIHGTIVALASGICASVPQYTHCLGAARHRILPESRTSEANHIHTPSQVSDIYSLILPLYVAGRSKASPDSLKQWAIDQLEYVGSHFGIKNAKLVGNILKRKENVSPWVVYAMLGSYAFAA</t>
  </si>
  <si>
    <t>&gt;6736_g</t>
  </si>
  <si>
    <t>MSAATVDQLASDLNNASLNSGDASSTPAINTDVSNVSGSEDPDTAGPTPSSAAPHPQASASLYVGELDPSVTEAMLFELFSQIGSVASIRVCRDAVTRRSLGYAYVNYNTTIDGEKALEELNYTLIKGRPCRIMWSQRDPALRKTGQGNVFIKNLDTAIDNKALHDTFAAFGNILSCKVAQDETGASKGYGFVHYETDEAASQAIKHVNGMLLNEKKVFVGHHIPKKDRQSKFEEMKANFTNIYVKNIPTEVTDAEFRDLFEKYGEVTSASLARDQETNKSRGFGFVNFINHEHAAKAVDELNGKDFKGQDLYVGRAQKKHEREEELRKSYEAARIEKASKYQGVNLYVKNLDDDVDDEKLRELFAPFGSITSAKVMRDSAAETAEAEEKEKKNAEKNKENVKEGEEKTEEEESEKPAPKSEKRTLGKSKGFGFVCFNNPEEATKAVTEMNQRMVEGKPLYVALAQRKDVRKSQLEASIQARNQIRMQQAAAAAGMPQQYMQAPMFYPPGQNPGAFIPQAGRGMPFPPQPGMPIPGAQGGRPGQYPGGFPPQQGGRGGPGPQQLPPNMYGIPGQFPPGQFPQQGNPQFLAAMAQAQQAVALAGARGGPGARGPMQGMPGMPPNMAGLQGAGQQGMPGFPQGARQGGMAGRGASGARPGQFPGGFPPQAGRGMPQIPGMPQGGPDAASGTLLAQQLVNVPPQQQKQLLGEALFPKIQVLQPELAGKITGMLLEMENQELVNLIEDDSALRAKVDEALTVYDEYVKNNKGEGDAEEKEEKSEEKA</t>
  </si>
  <si>
    <t>&gt;2985_g</t>
  </si>
  <si>
    <t>MAIFGTATAHAGDQKPLRAPEVDPNADWATRHMAEEHHISNFDPASFFSLHDFDSNGLWDYNEILKTYGMEDPSAKDVPQSKKDEISGTILGMVDTNRNGVVEREEFMAFCNGQRRGGSKGVLPDFGTGPGHHWDMEMEYEIHHWEKYHDENTKEEDLTHPEDIEHFKKHDEMEDEADKVEALNKMLENMSIVEHNIPMRFRRDAASL</t>
  </si>
  <si>
    <t>&gt;3975_g</t>
  </si>
  <si>
    <t>MSKKDGDKGFNDINPYRKWFQDTVLSGRNSNALTVLPLESMAQRNRDQPPTFKRRPQDGIHTLALAAVMKSLALTILIAEIPYYSEISEREKMLPFSIAIMATAGTDLALIDLAQ</t>
  </si>
  <si>
    <t>&gt;6057_g</t>
  </si>
  <si>
    <t>MPAQGDSHGIVSDGVEALKLVARVTWERNVVAWIYVPIGLLIILLACFGVSTAIGISGVSFPASVACLLILFAGLLLCHALFGDRKARAIVKVIDVPFGFALRWMNIFFTPSFVLLPLSPAISVLGFIVVMAGTAYFTRLLQLVFGSSKRAIIERAEEMGREDDNIPLSGLDTEMNPLGQQSDQTTPSGTSTPGPSTPGPSTPGPSTPSLSTPETSGVSTPARESPPPDTARNSTSVLSIPERAQDPSRIRGTGGPPEDNSPILQSTNSNHMAQAPPPFTRPQRWATFINKNFDHFTYLILFLFVGLPIYYVTGYAMPAHLTFNILAYFAAVAIPPKIRRVLHPVLVSSVITCLGIWVLGLIKGDNLDHILAGYRTGTTYLILWKGKGGISAPGAGDVLVTCLDAAIVGLALSMFAYRVELKRHMFTIVAPNVLVSVGSLFGYPYISYLIGISATRSLAFAGRSLTLALAIPAVANLNGDASTGAATAIMSGILGALIGTKFLDWIRIPEDDYVTRGVTLGGSSSAIATAVLLTSDPRAAALSSLSMTLFGIITLALTSVPVIVRAIDSLVGM</t>
  </si>
  <si>
    <t>&gt;5024_g</t>
  </si>
  <si>
    <t>MFSPATKGNVTAMNQQCPSYEDGEIWLDSPGACALCWDINIYVNSEDLWQHALLDHSGEIPSDGREQIFFRARFEATSKKVGLGSPSGYKRDPGPYPPPTKRPLSTPQPTRSLSGLQSLNIGTPSGSDVVMSDVSEAVQSPAQPQKGAAVGHGISAGSASPFRDSSASTPPRRSKSFFKGTYSKVVGFKRKALRIMFNGHDTFARPDTASDQDIMTEAFANEHDIAIRRGETDRSLFLLGVGKYVRSVGKAWVPISLFGNDFKEEFRWFHVLETCPVPLILGMKFVEKIKLYTRNKHLLVDCPFNFGSLPTLKWIGSPRGFVNFRANGNQLVGCADTGSDLDFLSLRCAKRLGFKIDSRPSARSRVMLADGSIVETVGQVHISSVELSYFKSFEMSFHVLRGLASDVIFSEDFLDQMDAFNTCAQIKDTEDPYQQQLNTLISLGPIQAFLNRTWTPNVANTAQQEHDQVIEAEIYRRNNVKRSIRKMRDKDKAAAARATEETQKSIFDQGHARCTHCIGANHGTVTQSQRHENTFDL</t>
  </si>
  <si>
    <t>&gt;7071_g</t>
  </si>
  <si>
    <t>MVADTTYYDALGVKPDATQLEIKKAYRKLAIITHPDKNPNDDTAHEKFQAIGEAYQVLSNTDLRKQYDKYGKDKALPSDGFADPAEFFGTIFGGDAFVDLIGEISLMKDLTKTMDIAMQGEEEEAEEFPGEQQAVEASLAEEKAKAEAAAGLSSGEASKTPIPPPSVQESTDAAYLSASNAASQKPSPSTSAAASGTSTPRRQGIPIRNALMDKSEEDIQLDSANMTEEERLKAKEKKKAGLSKAQREELASYERERAKVRQERVDTLSKKLIDRISIWTETDKRPACTKAFQEKTRLEVENLKMESFGLDILHAIGTTYLQKATALLKSQKFLGIGGFFSRLKDKGTLAKETWNTISSAIDAQMTMEEMAKMEERGGEDWTDEKKSEYERRVTGKILNAAWRGSKYEIQSVLRDVCDAVLNDKRVPMSKRLERAQALVISGEIYQKAQRNPDEEGDYMAFEQLVAEAAAKKEHKKKQKDKKPDADPYAQAKTTAEDVPNVPKV</t>
  </si>
  <si>
    <t>&gt;6732_g</t>
  </si>
  <si>
    <t>MSNLSLIPAASSPSITPALPLSNVTTPTSSAFQNRAESSFSTASSVIASEKSYLTPTTSSKTTPSPTMKETTVDPSYGLGGAAQAGVGIAVAFGVIAMGILGVTFVLKKKRGAKRPRRVHRANEGNSRHQDEDRNDVENVK</t>
  </si>
  <si>
    <t>&gt;13231_g</t>
  </si>
  <si>
    <t>MVAGPLEVVDEEVWSYMRAEGIWGANEKLEASKEAEVKKGMLKE</t>
  </si>
  <si>
    <t>&gt;5738_g</t>
  </si>
  <si>
    <t>MLYYNRGAPETKDDKDLEGLRSKSNNIMNKRLWTPKVLLLTNKLIFLCSWAWIIWCCAPIVGQSDPDALFDVLFYAFSIVYVGTIFAILFLQPMTPAKGFKSYALRDGRTKIAIEEVAKQLHLPLKDVYAQEGLSANSRISKSEVLIWGFPWRKSIAITQLVLEKCNTDDVAAIIVQEIGSWKNNSLKQALTLILSVVGTRLPALIIFANWVEVCKSFGFDNLRVWPPQHPIIVILLLYGGAMTPLIALSESLVHSLDRATEAQADAFAMGKGYGLQLSRAMIKMYKGKEMNVLDADWLYSMFYNTHVPLPERLEALGWTGDEVILEDEGRLHDHWGTN</t>
  </si>
  <si>
    <t>&gt;10397_g</t>
  </si>
  <si>
    <t>MATLATTFNATDKATPGHYGHSETALLLLDFHSMFFHKTGAANAPAALEVAVKMRKWAKSHGIQVIHGLNNLDSMPYLTCKHSKMYASIVAAMRTSGGEEPAELVEDRGDDVTFKKDLGHVSALKSPGLEDILQMKGIKSLIIAGLGTAGCVLMTALAASDAEYVVTVISDGCADQDDAVHDLIVGKFVDGRAYAITATEFQEGFVEATGGGSDIHASWDFVQVAVKSTIRRRTRRDSMANILGYARR</t>
  </si>
  <si>
    <t>&gt;9830_g</t>
  </si>
  <si>
    <t>MVYTSAITIAAAALLSALPAHAGLYPKTSAVLQVDGKSYDRLIAQSNYTSIVEFYAPWCGHCKNLQPHYEKVAQNLAGLAHVAAIDCDEESNKPFCGSMGVKGFPTLKIVKPGKKAGRPIVEDYQGERTAKAIVDAVIDKIPNLVKRVDDKTLESWLAEANDTAKAILFSDKGKTSALLKAIAIDFKGSISVAQIRNTDKEKASLELFGITKFPTLLLLPGGKEAQGIVYDGELKKDAMVKFLSQAAAPNPDPAPPKAKVTKSKSKEDKKASKDKTQSESSSKSHKKEDKISEASDAKKETTEDKQSSESPETAEEKPAYVPEPAPPIGIIYSEADLELKCLGPKTGTCLLVLLPDSRGPLAGTVVGALSRIEWQHHLHNQKRFPFYAVPRNNPGFKKVHKALNLGDEVEIVVLNAKRGWWRNYPIKGDTITYEDVTDQKLESFIDAVRLGEGSKAKLPEGLVPEEKEEPVVAEEPEPAAQEPLKEESKTKGKAEEAETKTEEKKAEETHDEL</t>
  </si>
  <si>
    <t>&gt;305_g</t>
  </si>
  <si>
    <t>MAEPPSKRPRRPDSKQMWDDSERRALTNPRLRQAPNDGRDSGERDRRYRSRSPRDYRRDRERGGRELGRDSNHTREVERRVVREHDERGGRRDGRRDGDRSRDKGEYPAGPQRSILAHRPRSDTLQDVSRYSRERPRERSRDRQRGTGKRDARSRSPRLEREEDDKGTKHPIAGASKSRRVEEEFEKSRTATPPVSFKVGHTTTSPRDHDRMSMDGDMQANGDRKGKKGKAAEPVEDDDDEIVVEDDSMDAMKTMMGFGGFSTTHQKKVPGNDVYAVRKEKKTEYRQYMNRVGGFNRPLSPTRD</t>
  </si>
  <si>
    <t>&gt;8040_g</t>
  </si>
  <si>
    <t>MDSLARTLPASWFCSPALYQLERRAVFLKSWHFLGPVTRFQNRSEPVIYEIAQVKLAVKNISPECEEINTDGIVVEPVEKGRKIKTHLTPSGLLFTTLSLDAPPFEEYFQGLEVLTNKVDFTRLPYRRSISYEGKFNWKTMIDGYQECLHCAYTHPTFSKFYPPTFYSVTNHANFSQHVADPSNTSDGLFLYFFPICTLNVYAGGMSSFRTCPLVKAGEGGKESVGWARMEFDYYHGGTDEEFEEYFKFVRQVAIEDFELCEVAQGNLERGVYGEGILNPNKENGVEFYQGRVREMVYEQYELEEAAKEEKIKQEANIQEIGARGVEEGAVAVA</t>
  </si>
  <si>
    <t>&gt;2237_g</t>
  </si>
  <si>
    <t>MLTAYQPVGSMDDRQLPSDTLFDETSYEVFIPNRILQHLLIYGVAIPEPTSSATPTPNSGGVCPSLQCRWRDGATMQTVMQVVMQRVIHQAYGSLVICQVLDTPDTLQLHNQEGLQPLRNVPLAPCRGITRSPKGTGLGDTGNPDSRVHLESQETCSPSRISGIPNLYSPPRYSYSKRSFIKLASARELRVKTSTPARSFLSNLCALFQAASISDFLARPRQP</t>
  </si>
  <si>
    <t>&gt;4423_g</t>
  </si>
  <si>
    <t>MGSLEKGATISDDTIGQSAHQGPVEEGFTSEFKEGVQRVDQDEAANLFAGSEDTFQYDDSEARRVRWKLDLILLPMMSISYIFACIDKVALSEASIFGIRKDDHLGGQDYSWVNSIFYFGYLFAQYPSSILMQKLPIGKYFGCMILLWGMVTTCMAATNSFATLATCRFFLGVFETCLNPILTVLVGQYWTRKEQPFRASVWWAMGAVGFFIADAITYAVSGDTFGTKYATWQVIFLIFGPLTMAWGIFLYFFLPTSPMTAWFLTEREKKVVVMRVIKNHTGIENRRYKVNQVKEALLDPQAWMLFAIAFLQCIPGGGLTAFDKIVLEGIGFSDRKTTLMSFPEDAIQLVSVIIAGIASQLIPNSRCALMIVANSIVLIGSVLINSMSTIHPLRRLGPFYILFVNTIPLIMCMSLVSSNIGGFTKKATVSVMMFMAYGAGQIVAPHFFLSSQAPGYAMGFQAFYVCVALMIAIEIAMIIFYMVENRRRDKEAAEVPAGTETVVYDFLDLTDKEHTGFRYVY</t>
  </si>
  <si>
    <t>&gt;6025_g</t>
  </si>
  <si>
    <t>MGHPRNLMGLSPPSDDTPPSHFSGSSVPKGGRKPIYSTSEERKIRNRHAQAAFRERRTEHIKELEELAEIQKVEFQRLQAAHAQATDECLILRYKNSLLERILLEKGVDVQAELYMRRDTSYIDPMEGVTTFRRAASTFPPVKKSALKPLQMSPPIKHSPGGKPNSPPSLATSPQSSIDGSQIIPKTPISTPAPTREPTITMAGPETPRVELEKTTSHSDGVGSAEMLAANVLKRLKGNQSGSMRDTAAYFLSSFLEHIESLGKLSHLISSPPL</t>
  </si>
  <si>
    <t>&gt;7028_g</t>
  </si>
  <si>
    <t>MNSNPLPPYKDAKGLSTAPDPSPSYAPFRTSFASLSLHASDRIRLLQFPQSDIAQIRTLVQRSWSQGIQAEQIYATSYEFKLRGNPWFGQGTESVAARVLVRELLACLFSMGWILHSTTDTSKKQADKDTLFFRKQQSPPPPSEWLAISFNYWDRLRFIGAPKNLIDEMRLLLQNTKLLQADNGWKDQVLGAWEFKLNGYPWKAAGEETMSTKLLLLRMLEILERHGWSLYASVDQNTATGKHGSEADSWYCVRDKTWVEGAAVFHR</t>
  </si>
  <si>
    <t>&gt;1313_g</t>
  </si>
  <si>
    <t>MFLSAKRSRGPDGSSKSADATTATLLKPTNPFLAMAPPSPNDFSCLLSKVSSPPRRDILSARPPVARLNTSSSGTSSSTPAGRSPNRKRVGILHRRKTGSAGFTRVEPPVFGQGGMGLGFSIDAALSSTVPSSFSAPRPVVKPVVNELLEGLLGEKGLKDSWFFDIHEDTEEELATNLMEHGACTLEISSDEECAARERDARGKENVPPLDDVSQTRTLITARQGGAAGDDVVGANEAVVMEAKARLRGVRRKRESEDAIEVDRCPLGDLAAENFYAEGCDGESVVFVQDDEGVEGEGEGEVVSEVQPESELSVEVEVEVEVEVEDKGKEIQVEVEFEVAQLMQKDAFEVAPQAALFEPIEKAEEGFEVWESGSAKEEEEL</t>
  </si>
  <si>
    <t>&gt;543_g</t>
  </si>
  <si>
    <t>MSPSFFFFITTTTKINNCTEKANLLHTNSHSSTYLRPERILPQAEETMLPKLCPCPVPAERFPPNNPQVVADFFLVQKNWKKICTLVEQMKGLKPTKSKLRRRTAICAECCGFYFTEYNEELATLVECRFGTILGIGDLATIQGLWAPGFIRELETQLNFLFPALANGNLDELLEGVETGDEPPGSGGWEDEKVGSGLAGVYGD</t>
  </si>
  <si>
    <t>&gt;2906_g</t>
  </si>
  <si>
    <t>MGSDPQYAKYPLLPLSQHIFTLTNPSAPKPLQQTSLKSLQDAIAEYKMAPLYRYLAHPSEGILNSSDVSTSQPTKPHGRRPSAVGMVASKHSIPKVDLSWDEALYDKLKKANDEELEGFKKEEEEAVEKAGETEVQAARGKRAEFWARVGDKDRAIAAYEEVFEKTGVLGTKIDLVLAIIRMALFYGDKLLVKKHIDRAKTLVESGGDWDRRNRLKAYQGLYLLTVRSYALAAPLLLDSLSTFTSYELCSYSSLVVYSVLAGSVSLKRVDFKSKVVDAPEIKAILGDGEDKLLALSGALSAGPSADAEMKDASSATTVKAAVNLTNLGSDQPEAEVALDFSPLAQLVGSLYIGSYRSFFGALAAVEVNFLTLDRYLYEHRGWFVREMRLRAYQQLLQSYRIVGLESMAHDFGVSVDFLDRDLAKFIAGGRIPCTIDRVTGKGVIETNRPDDKNKQYNDVLKQGDQLITKLQKYGQALRKSLVDKQQLEGKIQIRGRPRPIVTIGAVDTNVALVLVDADLPDHPIIYYTEHFSRLTGYYDQTELVGRNCRFLQYPPSGQAPAEDVEAMNTVARNHLKQMVQEFKEAQVDIINYKKDGKQFINVLTIIPFLWKNANDGTTKRYILGFQADKADLHG</t>
  </si>
  <si>
    <t>&gt;4123_g</t>
  </si>
  <si>
    <t>MNLTELLLESPSCAFECIQTSLMSSPTALTNLQMYCVNSTLLEPFALCILGACTTVDQQRIGILGEILCQGPENQSHILPAITAGLVCGPLALLPVLTRCFSRYLKIKRFGVDDWLSVLALIGFLVIVYAGAYIGFFDNSRTNSSSLNIEDIETRLKLFYVGEIMYLLSTTLTKSSILVFYLRVFESRWFIIADLIILMTVATSGVSFLFATIFQCTPISGIWNRTIQSKCIDMNVATLVHGIFSVVLDLLILLLPAPKLVKLPMTLKSKMSMVFTFCVGSLACITSMVRLHYVGTLFGSRNPSWDRAFRPRNRPYQRIYSISAEKSSSWPLYSKPPTTASGDNLRISTPTSPPLTYDNSSETKILIRPTADRHGNFAAFFNEELSIRPKKERLGELRRNTLSIIENDLERGLWESSLQQIRSERSSMASLFVLQGPRMSDESVGVVLEQEEPVIMQAVGVAIRNLGSRGPQNLDMRVVEIERRGESVCWNARGDANWEEEGQTKLPGSVEDEQNYDSATEKTLAFGRDLLLQYGYWNQIP</t>
  </si>
  <si>
    <t>&gt;13245_g</t>
  </si>
  <si>
    <t>MLEGLSDVDSSRLTVLKLDVTSILPSSPIPASYPHLSFSSHVKNTSNKCLDEDTISKAAAEATSLFSPKDHHLHLAFCIPGILYAEKSPSQLNQKHLLETFATNTIGPLLLMKHFSSFLPKKTTELPPPDEGLPKQAIWLNMSARVGSISDNKLGGWYSYRASKAGVNSVTKGFDLWVRGRAGEKAMAMGYHPGTVKTGLSKEFWDGVPDEKLFSPEDAVEKMWNVVKVRFIFFWAFSCVQLSLRGWMWREEESVGIGKGRRFYLDGMVTAAAVAGTTLGSMYLDAKYALKKDIFRLMVQRIKNKRLSLYYFFEENAQLKPNDECLWSREGCYTWAQTYDRVNQYAQWYLAHGVQPNEYVSFYLHNSPDFIFAWLGLWAVGAAPAMINYNLAGKALVHCLEISGAGLLLVDRDPVFQERIEEVRSQIEGELGMKIVVLDEDTRIGIQSYKAERPPDSYRERVRGDGSMALFYTSGTTGMPKGVAFTMARIMELRPLRVSILAILKEDDRWYDCMPMYHATGGVMAMTMMMVGLTLCIGKRFSVSRFWSEVHDSRATWFTYVGETARYLLAAPASPLDKGHHLRGMGDYLATCVGHHGAIMRFKYNNLFVPVAIDPISGEIARDPKTGFAYRQAYEKGGEIIVRLGQTAEFAGYHNNAEATSKKFARNVFKKGDLWYRSGDALRRDKNGRWFFVDRLGDTFRWKGENVSTAEVAEVIGKYPGVVEANVYGVRLPSHDGRAGCAAVLIDPNHNKSFNFAGLLKHSRTHLPKYAVPVFIRVVKEMTPIHNNKQNKVPLTDEGVDPAKVKPEDKVLWIDQYGKGHSYVDFHVDHWEDLKLGKAQL</t>
  </si>
  <si>
    <t>&gt;1422_g</t>
  </si>
  <si>
    <t>MAITKIHARSVYDSRGNPTVEVDVVTETGLHRAIVPSGASTGQHEAVELRDGDKTKWGGKGVLKAVANVNDIIAPALIKANLDVKDQKAVDDFLIKLDGTPNKGKLGANALLGVSLGVAKAAAAEKQIPLYAHISDLAGTKKPYVLPVPFFNVLNGGSHAGGRLAFQEFMIVPAAAPSFSEALRQGSEVYHQLKNLAKKKYGQSAGNVGDEGGVAPDIQTAEEALELISEAIAAAGYAGKIGIAMDVASSEFYKIDAKKYDLDFKNPKSDPTKWVTYEELAAQYQALAKKYPIVSIEDPFAEDDWEAWSYFYKTSSFQIVGDDLTVTNPLRIKKAIELKSCNALLLKLNQIGTLTESIQAAKDAYAANWGIMVSHRSGETEDVTIADVVVGIRAGQIKTGAPARSERLAKLNQILRIEEELGDKAIYAGENFRHAINLDGSIAGFFFWPTSHTKSGRYLSSPSAQTQFTKAQLFSHNQSQTSESKTVSKIPENKATRFRQTNNTLPSNYPGFNMAANKWDEEDSSTPPSSPPTHAASARRKFDDEEDDSDVLESWDAAEDSEVEREKAKVEAERKAKADAEAAANKKSKAQRIAEKKAEHARRLAEDSDESSEEETEAQRRERLRQTEQDSDLKHAEDLFGNIGISNSRKATTAANAVQIDSKNPTATVDLTTLPIFDPKTKLQFEKLRDTLVPLISNNSKKAQYTIFLQEFTKQLAKDLPSDQIKKIASTLTALSNEKMKEEKLAEKGGKKSKAQKTKVALVASKNISSSADVHAYDEDYGDDDFM</t>
  </si>
  <si>
    <t>&gt;6498_g</t>
  </si>
  <si>
    <t>MSVCTEPRFPSATGMSARYRDQHQVYSIAHTARCKLQLAADRPDRNLRFILGHAFTLDKLRLRIAEIEDDSDSSDNEAPPNDNIEASKERRVSFHSHSPRGSQSVERKRSPPPEQFSNLEDTDSDDDDGVDEEEEEENGLSLQRFESATAKPPRMVDDDSSSSSGDEDEPKSPPPLSDEELKTITGGSGDEELAGLYEHVAGCPCHGESAPAVSQVWEIPHKAGHEGPRRALIQVAA</t>
  </si>
  <si>
    <t>&gt;7806_g</t>
  </si>
  <si>
    <t>MADDVAGFIEEHNLKHTTLIGHSMGAKTAMTLALRVPDIIEDIVAVDNAPIDAAILGEFGKYMQGMKKIEDAGLTRQAEADKILEEFEDSLPIRQFLLGNLYKSEDGKTLKFRVPLKILAKALDNLGDFPYKDPGEVRFEKPALFVRGTKSHYCPDEALPIIGQFFPKFQLADIDAGHWLISEQPEAFRKVVVEFLEPKE</t>
  </si>
  <si>
    <t>&gt;13249_g</t>
  </si>
  <si>
    <t>MRAKYGILDYDFYNFDETGFIMGIICAVIVVTRADR</t>
  </si>
  <si>
    <t>&gt;5245_g</t>
  </si>
  <si>
    <t>MKPFSQNYFDLTGVVLLGLTSAVVAHGHDEDMIMDIGGAAIPRPTLPSLKSTPNATVLATPETYFRYNANSALLTAHILLMVISWVFILPIGVMFSISRSRYTLPVQFSFLVLNSVGVLLVIIYNTSTPDLYPYNAHHKLGWIVTWVMGVQAFIGLINAYAGRKKGMGRISYHAITSEAMKEHQQIHNLRQAETYRFSNDSGQGTEPNTESLRSHSISSNNSDHLPEVLSHHEEEQGEKLGLMHGSKVDKYLAEKIPRIVSSKFLRVFQLFYSTVDRLILLLGFVTLTSGIVTYGGFFMGRGVFSGLAHFIKGGVFFWYGVLTLGRWAGCFADIGWSWNISPSKKAHQPSAEFMESFLIFFYGATNIFLEHLGGWGGAWSATDLEHISITVMFIGGGLCGMLIESKRIRNLLNESKLVNANVSYGMNIMGTLEEPKSYSFSMNPIPALIVLLLGLMMGSHHQESMVSTMIHKQWGNLLVGAAFARGASYIICYLSPPTSFLPGRPPTELITAFGLMAGGMVFMSSAHDTVAAMEANNLDAMFIFTVSMGMITFLMAWVILVIAVKGWAVRRELRATGAFGFHPVTA</t>
  </si>
  <si>
    <t>&gt;7153_g</t>
  </si>
  <si>
    <t>MAPEVKSAKVFSLEGRGLKLDTAADVEKYIKPLRDMEDIEEIRLLGNTLGMEACEALGEVLKTKKTLQVANLADIFTGRLLHEIPKALSSLLTSLLTLPNLRTINLNDNAFGLNTVDPLVAFISAHVPLQHLILNNNGLGPHAGIKIADALIALHAKKEAARKAGKDVPYLETVICGRNRLENGSMENWAKAYSLHTGIKEVKMVQNGIRQEGIHTLLTHGLAHSKAIEVLDLQDNTFTIMGAKALASVAPGWTKIQELGIGDSLLGAKGGVLLANSLAQGSNPKLEILRLQYNDITAKGLEAFAKAAKDSLPALKKIELNGNKFSEDDQAIVDLRELLGERKDKLSGDVVLEDDWGLDSLSDLEDESDEESEEEEEEEEEEIREKVLQDAEEAQEEPTVQLEDDDVNALASKLKKTEI</t>
  </si>
  <si>
    <t>&gt;13252_g</t>
  </si>
  <si>
    <t>MSGSRSKNGCYTCRIRKKKCDEQKPFCQVCRSREIHCYGYDVKPQWMQGLSSWKEVMESEEAKKISQSAEATHKLRRRNKSIKRQDDHNLISEESDEGQQVESVEPVHNTTTESTKIVESNNVSSTVFPRKQSYLSRSTVPTSMEHIYWDSGLPSTHLTSRSDKRLLITFLDVIFPLQYGFYGLSGNKDRSWLLHILGDTEPFCQASLSVTASFESRALRGLQQRIDELSMEAFHGKDLLQRGMQALAIITQLLSLEVFNFIEGQWEIHLQASRAILGMFQHKWTPELFTEKGTGFGASSTGDAIISQCSADDLKALEFFITSFVWVDIIANATHGPPIFNPRHFDYLPLLINGYLKPQDLMGCQSCILSSIAEITLGTRAAAMDDRLNIGIQRLESRLRINSTTSLQTDSDTVNLIFAYGALVYLHTIISGDSPHIPEIEHNELLAVYDCGLHGD</t>
  </si>
  <si>
    <t>&gt;9982_g</t>
  </si>
  <si>
    <t>MRGYQLGRVVGRRFLGAGNASFRSNPRIIVRTPITTNFIRHQSSSNGAQIPPSWTPHSLDPSTISLDDPLGKLKATPDEPAKHRAYVALGSNLGDRIGWIEKACNMMDERGIKVKRTSSLWETAPMYVLNQEEFVNGTCEIETTLDPIALLDALQSIENDLGRKKIIDKGPRNIDLDILLYDDLVVDHARLKIPHPGMVEREFVLRPLAELIPGHALHPASPWKVTQDYLNALPPSSTPISTMTPLAQDVAPLRALQPDRQTVVMAILNITPDSFSDGGVNYPGRLKKDTKGNRSHQASKDNRSFDNDGRRPRSNRSPNTSDISDSRSGRSFNSTNVRGTTGNRFSNASQDPRSNGGSRFYSDFPISSGTTSNEPTPVDPAEVEAMYSALLPFFRSGAHILDIGGQSTAPGRPQVTLQEEIDRVIPVVMLAAEDRSQLPDGEPKFAISVDTYRAAVAEAAINAGADIINDVSAGRLDEAMLSTVGRLGKTICLMHMRGTPRTMNEFTDYPDGLIPTIAAELLERIEAAQEAGIRRWRIILDPGIGFAKTLEQNLEILRRFAELRDWPGLRGMPWLVGSSRKRFIGTVTGVSRPALRDWGTSATVSAAVAAGADIVRVHDVKGMKQVVQMSDAIWRGYKGKDAGENQK</t>
  </si>
  <si>
    <t>&gt;4842_g</t>
  </si>
  <si>
    <t>MPQAQPELKKYLDKRLFVQLNGSRKVIGVLRGYDVFLNIVLDDAVEEKDGGEKVKLGMVVIRGNSVVMLEALERIGGGREDRG</t>
  </si>
  <si>
    <t>&gt;5259_g</t>
  </si>
  <si>
    <t>MTIAAMEIPEHIPDLVRDSRLDTEFPDNNTTVHIKKWSRRGINQKEYWIRGRRIGHGGGGLVFLEESKGSTTHLKRAVKEIEAYRAKSHGDDYFRELYVIAKFSQNKHKYTEHFVKSFGLYEGSGSLFIAMEYCPLGDLRRYLNTIANRRLPEDQAQDITVQLLSGLNLMHDEGFAHRDFKPENILVIKQPSDEWHVKMCDFGLSKRADLTNASSTVKGTPGFLAPEMFASDETLRSPDDWLPVDMWNFGETVFQMLTGHSTFSPRDMLNYKAGKMSFPRMTLDELHISPEATNFIQSAMMANPKDRFTASQASSHLWIQAFRDSQTDSVPQKHIEIGTQSSVAHNTMEWESNVEFTINGAWTKLSSASFSSAGKQEPDSKLEISSPGISPSTFSDLQSTGSSQSLDTTPMISQSLGQHPNEIDNSEVPILLPDNSPVNILKSGPESTGNTVEPTLNSYPAANDFYSSSYVHHETGVRIPTPPDVSGIDSRRGGQDLGEIIDLTRRLGVSARGTDIIARSHLAELGARTRLAKMHRDSQRRRRKILDDES</t>
  </si>
  <si>
    <t>&gt;4465_g</t>
  </si>
  <si>
    <t>MNTSAIMIALDQDGHFRHESGLPLVCIFDSQDGEKKPITETSWQRPITGIPAVGGEGLKLPPTSPVEYLHSRNSKHNRKPLKFVNTSRPEKKTRKTSKVAKSNRRVQDSVRRHRENNNELQISEPTLANISTSSGVALQPNGKEGLRRALVSQQGRCLARHITTYPIPMKPYMFRLLDFYFTMSSLWHSPPQSSSGLLSTEGNWITLVFTDPVLFHVILCCSSLHKNQLAGTESSEQFEHMKQAVHLLNVRLQDPGFQISDSTIVSVIYLAEFEQSLGNVALWNLHMEGLHKMVQMRGGLKMLSDAMKSKLLKVEIEGCINTLQNPRFEIPTIARLGCSLPRLKQSSDLCYGFRELSEKFAFDEHLLEILHQAQNVPSIFNTTSFARVDEVVTNTQWCLLLLQSKRDGNSQSNHIQSLCNVATLAFLEIVKSSYYPSSPSRYLTNISRSRELLQSLKSCLINIKQVSDLPLYLILWAYFLGSTIGEWGECREWFLSGLRTTAGDLRLGSWPEMELDLLRFPQVASIQQDLCRMAWDETNRRAL</t>
  </si>
  <si>
    <t>&gt;2947_g</t>
  </si>
  <si>
    <t>MVENVTFGANRPEGENVEFHPEQRPAARIRFRSVDEESGRRNQLRLQRSNTNASQISVNSSTRTGRGRRHTVDPGTALPIAYRTVSFAIGQTTKNEKIEAERKKETAATAEWEDLDWHTLSVAQVTRRLSTSLENGLSKAQVVMRQKEYGENAPSKPPSHLFSDIMGYMFGGFGSILLIGAILVTITYKPLGNPNPAIANLALAIVLYAVFVIQALFNAWQDWSSAQAMASISGMLPDDCLVLRDGNKVEAAAVDLVPGDVLYIKSGNKLPADVRFVEVSSDAKFDRSILTGESLPIPGAVKSSDKNYLETQNIGMQGTHCISGSAIGITVSTGDKTVFGKIARLTNSPKPGMTLLQREIMRFIVIICSLMIFFNIVVVVFWSVWLRKSHPKWISMGGLIVDIVTVAVAFIPEGLPIALTASLTITAGIMKTNQVLCKSLKTVETLGSVSVICSDKTGTLTKNQMFVTECSIGDWRMPSEQAKIEMARKEAKHNPIYQLRVCAGLCNTGEFDIATIDLPLDQRKITGDATDQALFRFSEELGEVRELQMMWKKTFELAFNSKNKFMIRTLALIQPEGLDLALSESEAAVWDSDDLLLTIKGAPDILIGRCNTYVSSTGTVLPLIPSTRATIEDIKNEWSSQGKRVILLARKILPRHQARHQPENNNFEAEIMTQATEGLTLIGLVGIVDPPRDEIPDVVRTLRRAGIRIFMVTGDFKLTAQAIAIECGIITNLPGNVHDVSFLSKETANKKEEEEDTGSSNDSIEKDEDGNSYEEGGLTRSIALSGPELTSLNDEQWDQLCQYNEIVFARTTPEQKLRIVKEFQQRSNIVAMTGDGVNDAPSLKAADIGISLSSGSDIAIEASDMVLLESFGAIVEAVKYGRVVFDNLKKTIIYLLPAGTFSEFWPIITNVILGLPQILSSFLMIMICCLTDCAAATVLAYEKPEADVLLRRPRNTKKDKLVDWKLLFHAYIFLGVQETVCSFAMAYWYLQRQGITFSTLWLGYGAYPPNYTSYPPYVITHLRTASSVYFVNLVIMQWFNLLATRTRRLSIFQQPPIGNKETQNLWLFPAIAFALCVIFVFLYIPGLARAIGASPVPVEFFFLPLAFGAWLLLMDEGRKWCVRKYPNGVLARIAW</t>
  </si>
  <si>
    <t>&gt;6110_g</t>
  </si>
  <si>
    <t>MAATESIPIIKVLFTLHAGMNALDFVGPLEVLTSARHNPSDATSKAFDVQFVSETEHTVSGQGASFRAHMDFKEAYARLSEFDILIIPGGNVETLLKNKSEPLGLIRAFSDLQKKDPNKERTLMSISTGSLLLAQDGILSGLSATTHPDYYAKFEKVCSEISQRDLAERCDVVEERYVVNNLRFDLGANPDENPYIRRKSDVKAASPTMKRKGSNAWKESNVRRESNARRAALRLGGLRVITTGGVTCGIDAAFYLVSIMVSTETASEVETAMQYEWKKGMVIDGIDI</t>
  </si>
  <si>
    <t>&gt;4654_g</t>
  </si>
  <si>
    <t>MDSLIPKPVLAREYRIENRMQVRNIWFRNDLYSLLPLLSPFTDIQGHKRVLQKYGKQRRNYRYLPSSTDSDLLLLDDNAIVNVFQRELPDPEQELFIQLNLSRELETFHIFPTLPRELRMMIWIAAFPAPRLVNFDYQYGPVNWSEHDCRPRDTDRAQDLEHFSALPVTLHINRESRETSLKYYAFVPGQTFTRYRVEDAYGRSGRVGVAKVSLKSRPKVFNPTRDCLWIDFYRIWLPSYSSYPDELASWVKEIKINNGIHIMAIKTIEVTGAAWNRIWSNSLSDNANTKKEEIKYSSFTFLLLPGLKKVIFTSRNSNDHGPARHEESPMFACDPAFKAAWEAFFELHKGKFERGEPPKVVVREWQNLLSSCPIAP</t>
  </si>
  <si>
    <t>&gt;3315_g</t>
  </si>
  <si>
    <t>MFSRMWGNFRRAERHKYLKMDEEQVNEYGLHTFAPFRPSVDHTGIRTFERWTNFSIEEESKDQFERGTSITINSSRGRFSPARSPMQENAGFFNRLKRMCTKFPLRDMSFLVGFIFTLGSAVFVMNGFFLLLPIITPSTNFVTEVPYATSASSAVGTVIFVIGGWVAVLEGLNFKRGGKVTLIQDIILEDGEEVTETQPKTYIQDQEPLIHEKQYPKSNMNPTHGGNSSQPQTHTEQIRVINPEPALLGTDNFIHWCSWRQFYDAYINDLVWWGGIIQFIGTLIFAIATFTVVPGVLDLDNVIQVRLLNLLPATLGGFLFLLAAIFQLIITQRKWWLPAPQRTEWWIGFWNTIGSLGFVLAGGLPFIQGNEDAVLCGIIADFCGSWAFLLGSTVQWYVVMGNYP</t>
  </si>
  <si>
    <t>&gt;7494_g</t>
  </si>
  <si>
    <t>MIPIYLLLQATLLSAQNTTSSFNPLQYVNQLIGTNNGGNVFAGATLPYGMAKAVADVNGQNTAGFSTDGSGITGFSHMHDSGTGGNPSLGNFPLFPQYCPEDELDNCNFLIEARATPYVEDSVIATPGYFKLDLVNGISAEMTVTQHAALYHFTFPTTSSSNGTRLSPLILLDLTDLDASRQNATVSVNANGRTMANGTFLPSFGSGSFMSYVCVDFSGSDIKDSGIWVNNRAGTYPKEIFVTRGINLFYLEAGSFVRFEAPSNSNVTISARVGVSLISSEKACQNAESEIPGFEWDFDGLKTRAEDAWRERLSVVEVDTMGIDESLTTLFYSAVYRTMMSPQDYSGENPLWESTEPYFDSFYCIWDAFRSQLPFLTILDPDTLTGMIRSLLDTYKHLGWLPDCRMSLCKGFTQGGSNADVVLTDAYVKNLTSSSSHSKINWTLAYEAVVNDAENEPLDWSVEGRGGLQSWKSLNYIPYLDWDYLGFGTNSRSISRTLEYSYDDFCIATMGKGLGKTDYAKYLGRSGNWMNLWKEDQRSVINESDTGFVGFLQPKYLNGTWGEQDPILCSPLDSFCSLTDNPQETFEDSIWEYQFFVPHDVAALIKLFGGNDEFISRLDFLHTSGLTDIGNEPSFLTVYLYHYAGRPALSSLRAHSYVPAYFNDSTTGLPGNDDTGAMASFTAFTMLGLFPNPGQNVYFITVPFFPSVSIANPVTHKTATVTVKGEGECIQSAKLNGVKYSKSWIGHEFFSEGGLLELQLGGEESTWGTAVGDRPPSLGVLS</t>
  </si>
  <si>
    <t>&gt;804_g</t>
  </si>
  <si>
    <t>MFDVSWTDPTRETVGQRKTRKNRKAQNGADGLSRATSIASTRSRNSQDSATQTKPSFLDFLGSKKSSPTHAESQPRPSALCGENPNKTNRRISTYTASSDSSTPGISSCAAASEPSTPQYSDTTTVRRIPTSVFRNGSSYNSEAEQSNPSELSESIFSGRTGRSIKTDSTWSSVDCTASHRNIIQPLDSTSFVSQSTEVTVSPRESVKTAERVATVVHISAAGTVPVQINDSQKTRSSQQPTIFDFPMPQTSQLEHIPSPTLGREIDLQSIVRPIEIRDKKLDTWKPPDTWECPPDEPLHNVASQALPEAFRRSTKKRRQDAERRKRVTADLTHLKRSIRRMEAASSKIVLERLKEEWIEAADASVYRELELEKQLWMLTALRRKIGQCSKAKPEETITESKVLSLFENEDPSPISSTVGPLLRTWLDTNLMINLETQFRCLNPSRLFPLWLSNSGLRGEGSTILHVQFLACYTPCESEFSVSSSDSEDVGFTNKGEARDSRDNVGVIRGDGRVRKPKDVEGGDRDNRDSENTKVELKSVVGRMLWREIWGPWVLGRRWWWEDGAIVKECERLGTKWEYAVIEGVKES</t>
  </si>
  <si>
    <t>&gt;7492_g</t>
  </si>
  <si>
    <t>MPPKNKNLLPSSGQQSLKRKALSDDEADLTLSSLALSMSAKASALGETPATDEALAVGEAAATNEASAKDDAAATDEAAVIDEVEVPKFHFALKEEDLHALAARYSLNQFDAVLLSSIVHILNVGLYLDNPAHFVALDLSNDPKLKKHLQNATKNDEHTDRFFSLRKTGNSLKYMLQELPTITTRLHILQLLVWRIWGFGNVNRLGLLNFVSSSSGQNDTPELVQAARAAEEASFAEGDALKAFFDKLLGIFNSFCEQAKLKFLRGVYGNLSLEKKDFGKMLEKLLELTIELLPKGELRSFEQIRNLLGPKTKKPGLVPAMPRHGLLSWVVIADLWEYGLCLSPTSEDLAEQILGMKNSGPFKAFKIIGFLAGQEDVPEITIDGYTQVIKKIMMVFESARQGLAEAGNEIKNLDCLQLLIKDCEEALHRQLGIVDIEHALCKISRERSNFSEAYKVMEAKGQNEGSRPKKKKVKKVRAEEAAPEEAE</t>
  </si>
  <si>
    <t>&gt;9600_g</t>
  </si>
  <si>
    <t>MASEESNPKQSDLEIAYTRLSPSQNPGDEESSHQTIIFLHGGESCHLEFTRVVPFLKDDYEILLVDLPGHSGSKAIPFSFDNAINGLSHLIKTQVEGSKAHIVGLSLGGFVGLELARRSPELILSLWCTGCAPFTGYGRWFRSQSRLLSGIIFVAGQLATERIFWASLGVEPIPGLRAEVRNNQNITTLRPVFDELVSVTLAKLAEIQGVRVAIIAGGEQDNVEETAKVGKVLRSKNPECNAFVVRKAIHWWSLQFPEVFAQGVRAWVEGGEMPKVYEPLLTAGS</t>
  </si>
  <si>
    <t>&gt;1304_g</t>
  </si>
  <si>
    <t>MSPIIDYIPQTPPQTPQSKILHSSPTSDSTQDTNTESLMGVNTNAGEIKMIDDMEDTQHKLFLRSPFSPIRKASIDHTKEVKSNSTSRDEENDKVFELRPEWLGTSVLLANPSKDVQLQGFLDQLIQYRRHLVQQLAVYPYDIELWLDLSDVDAKLGFTDIGAASAYRALLMAEAALNPNKVTFPATLSTRVRKHMELKLNTVSLFIIAEELNALLLASYRSVLYCLAMTGAYWDGLLLIKIALKEFPKDVRLREINIILKEGFLEKHRASADCKDEDQKDLVVYTRITKIYQKIYPWMEPTLFLRRPGLVQHFNQELATLKSCVEVRPAILGTSEEIAVKNERIVGENEDVGPLGLFATRDIKQNEIVMVDQFCASVSDISYDKMVYCDYCNAYLQPPFAVPQANIRPKCCDSVVYCNQECFSRAKYHKLICGKDVSWLAKGWGNNNKGRATWRPVMFLRIVAIVLSDLKEGEHPLQHPLLARCAANYSRLDAETLEPEVSHEWQFFENVIAPARILSELGINIYKTKLWNQEVIQTIYWRIDNNANMSTILLPGETEVNTVVTISPNYLFFNHSCLPNVSWNGTVDTREDINRIRNADGTIGKPGCSAVWCRAARDIKEGEELKISYVGNPLGEGETGKLKENRIAKRVWMEKWFSGGCGCEVCAKENKELEEEDTVE</t>
  </si>
  <si>
    <t>&gt;13266_g</t>
  </si>
  <si>
    <t>NN</t>
  </si>
  <si>
    <t>&gt;4637_g</t>
  </si>
  <si>
    <t>MNGAANGHSAVSLAAQVAPTIQVNGSSTDLLPQIHEALDIVHGPYSSNESRRQASLFLDEIKANEEAPYHGFTLASDKRQQPVIRHYALSLLEHAVRHKWVGYSVEQAVTLRGWVLQLSRNIVPEDPLYLRNKTAQLWVEIAKRSWGAEWIDMDELLVQLWNLPDSAVHKEFVLFVLETLSEEVFNGEDTIAVMRENTLSKACVEIFTPAAVLAEAFPNRQADNPVRYGEEGWLVRLGELLSQCLASDLSNHPQYQSCAVKALAVYKSVMPWAVLKAIADASCVEHMCRSLAASNVAVQLASVEALHALYSRLGFGDDMFLALIAPMYTTQMVDLLRSLFEWSVVDPRDIDDEKYLFAKKFSEMIANLGSFIGPRITTLPDTCDLPNLLNLFLTIAQSKSFVISIPVLVTWTRLLRHESILSSPATAPLIAPLLELSSSRLIHYESIPEDSDDPSLMFLLEDIDTVPERHAFLGNYRRYSVQIIESIVRQKQSEAIYYILGQVDQSMQHLYDGQPPFAVSTYSKTSMQILQVEAHFTVVESAIKGYMKWRSAHGSHIQQDEQARTTMETNIEAWCNRLLEINFEDPLIRKRVLQLAVVFCTTALDKNGSFMLKVLEHLLVSRPIEQPEYPAYNEAVKELLTDTMYEIQRLATKMPDQLLEVYDQLESKVNEILSSVTMETKRKVSYQTFLFTIIHRTTKIEPEIRLQKLRGFVTPVQHLWQDPQLEQALSSFGGFCDLLGLSKIRDFLVTRRVHEIEDWQYYQLDAEGQALQKQLEESLKALPLRTTKSFLACSTEKVEQNTPEHKVSCLLWRDALPIILPSLLKFLSHAHAFHNPENWSGLPPEMRSIVNQVLTDRFWQAGISEGSKEDFYARVTGTKTTMEGFASSIRGTVRAVREACYSILWSMSKLGVDFYGFTELPGPLAHAMFADAHCLSTHQLIALLNVVRLMVDDCPVELRSHFVPPILATCFAQMDAKCSSEWEKLAQKQVAATGGDNLTDEMKEESILRQLTHTAVMMIGGFLDPARQNPPDQSEDKEEEKPTYPSMRTFCLSSSTILEPLLLFLTHAIRMRDSRCCGVVLRVFRSLIPDFASTEDQSLAPSIREFISTEVLKACISSLNEPYFVELQRDLATLIASILLYYSPMSGTPKQILLTLPGMEERAVDKCIQYVTRPGMQPRQQRALVLDLLRDIKGVSISEQGRISKTASAVRKERSKMQQEFLKEAPAVGREGSRKASPSLEGVAGMFEEGGP</t>
  </si>
  <si>
    <t>&gt;1172_g</t>
  </si>
  <si>
    <t>MSRSLFGLHSFHHDPADTTFRTRAQAQKDQVSTLYELGLLSNPDKRTRKREYRDRESSSGASVAGSSYLQRSNSMRPDYPRGLSGQLSPSTLSSQPSIKGSGDLRRRAGGGMAGMLDTDRSRTRRERTFVGSECAVCEEPLEHTLRGERILQFSCGHVSHEACFYEYIKEFEAQYCPTCNAPLGLDTSRGGNVLDIEKLSSIVRSASASDQSVRSQQTPTPTAWDAQTVRPHSRESNARQLRENRDSSRDSRESGNTSSRDSRESRERANRYVVPPKTSHSRNDSEQTGPSSGGYPETTVSGPSRRHDYDVQSMETSLTGMTSPRASVTRNPIPPPLVSVRSEYPTLSRSRQQQTLTCLITIEVPDNKWRPDPDDLRIAPPMPAGRPEDIYARPPSPAQSAPRFYPYESPEVLEEITENLRMRVENWHGLDFNRFGKLRLYGTIRVGKDKQSWQELECFLFAEMLICVKEKKVAIPQQWDDPGSTRKNTRCTLKGSILIKKHLNEVSESGNSLGQTEKITMSNLRPAEENVLTLSLSVAELPSFHLRFDNRNQLKLWQQALLDLNAIESSPIRSPDYEFSETDEEDWQRISRDQRRVSSVNSSSYGAGRSVTTAPTEYTSTIRGARLPMTVHVPVDIVVVVPISSSMQGVKISLVRDALKFMVQNLGERDRMGLVTFGSSNGAAPLVGMTTKTWNGWSNILASIRPVGQKSFRADVVEGANVAMDLLMQRKSNNPIATILLISDSSTSDPESVDFVVSRAEAAKIAIHSFGLGMTHKPDTMIELSTRTKASYTYVKDWMMLRECLAGCLGALQTMSHQNVKLKLRLPEGSPAKFVKISGALQITKRATGKDAEASLGDLRFGDKRDVLVQLVIAPDNASQEQLPQDPWESIVSGLEALGGPLDKEDERTVSIEEVPLIQADLTWGDILRDGTLTHLPRPSLLAITMLPAPTSQQKKSTWANAPPIPPHPSVVQRRMELLTSDMLTRALTLVSRGQHDRAQHLLGETRSILKGLGKGGLPPIPPTPSVKSSSPPNGESGSPNSTPNPERRQTPSPTSATTTTSISIPPHASNDALSMSNSSGIDSSTVAALDAELEASLEWINHPAVFGRDSRKAVLQAIGVISSQRGYTFRTPAESLWAGRVSGTKRLTERSREWREEGGGEGGIMEES</t>
  </si>
  <si>
    <t>&gt;2540_g</t>
  </si>
  <si>
    <t>MGGGNRSANKAGYFEKLKGLLEEYHSIFIVTVDNVSSQQMHEIRHSLRGEGVVLMGKNTMVRSAIKGFLSDTPEYERLLPYIKGNVGFVFTNLDLKVIRAKILDNKVAAPARAGALAPKDVFIPPGNTGMEPGKTSFFQALGVPTKIARGTIEITTELKLVQAGHRVGASEATLLNMLNISPFTYGMGIFMVYDQGTCFPPEVLDIEEDQLLKSFADTINTIATISLAINFPTLPSIMHSFVNGYKKVLAVAVATDYSWSEIEELKDRIANPEAYASAAPVAAVAEAAPAAEEAKEEEEEEAEESGDEGFGGMFD</t>
  </si>
  <si>
    <t>&gt;6625_g</t>
  </si>
  <si>
    <t>MPTISVDKAELYKALGQEYTTEEFEVLCFEFGIELDEDTSNSERPIINGVQEPAQLKIEIPANRYDMLCFEGIALMLNIFRGKLPLPNYRLITPESGKLETITVSPETLKVRPYISAAILRNIKFTQEAYDSFISLQDKLHQNLARQRTLVAIGTHDLDTIKGPFTYEALPPKDIKFTPLNQTKEMDAEEMMQFYENDKHLGKFLGIIRDKPVYPVIYDSQHIVCSMPPIINSNHSKISLKTRNVFIEMTGTDRTKLEIVNNIMVAMFSQYCAEPFTIEPVKIISDHNEETRQTPDISPRLAEAEVDYINSCCGLKESPERMCELLTKMCYAAVPSKKDSNILEVSVPPTRADVLHQCDIMEDVAIAYGFNNLPRTEPNKSSTIAQPLMINKLGDIVRQEAAMAGWTEVMPLILCSHDENFGFLNRKDNGTAVKLANPKTAEYQVVRTTLLPGLLKTIRENKKHSVPIKVFEVSDVAFKDLSLERKSRNERHFAAAWYGKTSGFEVVHGLLDRVLLMLKTAFLTHEEGLQGKNLKFEVREEPAKKDGYWIEEIDEPTFFPGHAAAIYLRINGDEQVRIGEFGILHPTVLEKFELRYPVSTLEINLEIFL</t>
  </si>
  <si>
    <t>&gt;3411_g</t>
  </si>
  <si>
    <t>MAPVGVTVDYYLLLKVCQTDTIETITRSYKRLALLHHPDRSNHPDATEKFQQIAAAYETLKDPAKRREYDYIYPSIKKSQKSPPQQTPPPPPKKTPQENVDEDTAAVERLLKGKQARAERWSKTKKPFDDRIFELKRDIQRLQSAIHEYNEKDKAEDLEVASANSWTTWAFSRVSKKATPTEEEREEKARERLQRLHSKNFKRRDLGKLEKELEIQQDALDSARAGFDYANQKDDAIIKKHRARIEEVRQREKEERDRVEREAREKAAREEEERRRKEAAKAEQERKAQEKLWRERLAQLRREQEEKERLEREARQKAEMEELARWQKEAEKAEKERQAREEIWRKEQDKRKLKAAKQEIKRLEKQAQKLRRATAAGSTTTRDYTPFTSMQSICIHDGWWSKVEGRQTLFDEKMPGLPSGSATSEKKPKHVDTELCTSQI</t>
  </si>
  <si>
    <t>&gt;5253_g</t>
  </si>
  <si>
    <t>MGLTAIRNICEVSLDIPAEKQPKLHNRWHPDIPFADTIKNGETVKIECVDWTGGQIANNDSADDMKNVDLTRIHYLSGPFKIETAEPGDVLLVEIMDVQPHEAHPWGFRRAFLIQTGVFDKNNGGGFLDEIYPSAAKAIWDFEGIYCTSRHIPHVKFPGLIHPGILGCAPSAEVLATWNKREGELIAANKLDRIVAQPPNPQNVHAGAASSVIKEKVGHEGARTIPGRPEHGGNCDIKNLSRGSKVYLPIYVPGAKFSVGDLHFSQGDGEISFCGAIEMSGVITINFKVMKNGMADLGMKSPLYLPGPVEPHFGPGRYLTFEGFSVDEHGRQHYMDVTVAYRQTTLRCIEYLRRFGYSDYQVYLLLSCAPVQGHVAGIVDIPNACTTLGLPMDIFDIDIAPTGPAKKLDMGSCAFETGVKQGRITNGGSNSRISWGGGLTFKV</t>
  </si>
  <si>
    <t>&gt;9016_g</t>
  </si>
  <si>
    <t>MDYSSSIHDVDNPTGASPWGSSPATSPRRVRTVSFPATDDVPPLASPYNPTHQTSYSQDEAIGAGGYRPESSTGTGSATESDGRRPDTAESTPSQQDQQHSLAGQQQQSPSYEHSQQPHKPEPQRYHSAGRQAQHPPAPQYKLQAKITGLERTGRKDPILRFDIHTNLPKFRTTQFRDVRRTHSEFVKLADHLISSNPEAIVPAVPPALTSAGAGTDEDEARVKASLQRWLNYVCSNEVLMRDDEMVLFVESDFGYSPMLKRKQPATGVRRRVIKQFAPPPDDTPELQDARPIVKLFYLGTMDTGHKVDKLVKARRGLGLAESDFGVKIGSMTTQEPHPGLANAYRKLGKTVQTTGDYHAAQGTAEATTLGDPLQYHSQDAFIVKETLTNRHILLRELIQAQQLTRSKLSAADRLKAGTSVRREKVDEAISALDEARSNELYLLGKTQRVTSNLLLEQRRWFARTAADLRLSIREYVIREIEAERRTLATLETIRPDIRAIDASGGLSRLGREAHPVVRRSSLAASQGPKGDAWSGVPRRQDGLNRSMSGSFMTGLPEENGESEEGGDAAGRVKALGVANLKGVKEEDDEDRVDARNAASRLAQSSF</t>
  </si>
  <si>
    <t>&gt;817_g</t>
  </si>
  <si>
    <t>MSTAETVPLNPASDEEAADPDLNFYNDSINLIESNTQKSKRNSLYIRILYGVSLMVCAGGLSAATWAYSILLVNILYSGLNFRLALKGRQEILWLLNMFYDLLIWAALIGFGVLNMVEILWDRRLCDGWWGEKETYAKCDIAMFRLLVVEMVAVNLGLLAAVIHFILLVARCSTWKALEMRLRVIEQEEVLMVLLERKKLLVEENEQLEARRRFAAGRPLFALPVETGGVVNNDAQGETRHSEEDLIDISAEQLANEEEEIPDTSGFTPFASDTGVNSSDETTAAPSEQDPPH</t>
  </si>
  <si>
    <t>&gt;4670_g</t>
  </si>
  <si>
    <t>MSEGSKIPCYSWGSEESINDFIHYLNESDRILVLCGAGLSAPSGIPTFKGSGAYWRGHKAANLSNIDAFITNPGLVWKYFAERRRLTLGALPSKAHFALAKCAETKRGMHVLTQNIDGLSQKAKHPKDRIFELHGSLMNIKCMNESYGYVDKGNEDEPLCPALEALEEDELMNFGDTAEVSRRGIRIKDVMNRLSSVALEVGQGKNGGEGKNARVRQAIKSSDD</t>
  </si>
  <si>
    <t>&gt;10580_g</t>
  </si>
  <si>
    <t>MAQAREPYQYDIMPTQASFRVLELLPGQEGDPVSCLLHHVDWSTPVEYEAISYAWGDQNDIKWVTCQGREVKVTRNLYSGLSHLRLQNRSRILWADAICINQADIPERSSQVTQMLRIYQSAKAVLVWLGPDSQEHYAQFAIDSIRTISDFLCQKVGISVSDLSSISDVYQEVVFKNRDSLSLPNECEFSTEAMWKALVWFYSHPYFTRVWAVQEINANKSRLLHCGRATIEWDRVALVAGYIIMETSFSKSFGFTSAKCWWAAIMTTERIRQPRNWLFMLYLTSNFASTDPRDQVYGLWGLMKFSDGAELLNPDYGKSDVEVYRDSVEAGLVHFQNTDVLLYRTGNETPSWIPRWDQSMLFRNPFRFGKALPWKPAGETKPIWSIDKITNVLSLSGFVVDHIKCVTIYNESVFGNATINSDEGGKELKQVWPRILTMMEKTELQTPFSVSVLTAAATSFSFGLNEKSEPANERHLLCNFVAYLKLVLNTETYNKYIPRDISEESKHADGFVFGKPVWDFTYPESSFFLTGTGLAGCCVSTTRPGDIVYVPLGSKYPFVIRPDGDDDRFLLKGFAYVHGIMHGERAGSEEQVVRIH</t>
  </si>
  <si>
    <t>&gt;7464_g</t>
  </si>
  <si>
    <t>MPPLTISSSKTRSQQIREMTRTIHDREGSDASSTGSNHGTITLGSSIIADGNGIDSFIADSTIAGADDSFAPSLESEVMCSTRDVNFSFYPSHSHKKSTRISDANYEDPCQKLSNLESALDPSQKLPELRNTAKKYQHGAHWSPRKDELAFNTSAIETAFQDFSSGPISDFSGTFDALKSRTRFRSLQQAGTPVKGRQRSQSGARPLPKDASSDSKANRLPKRQPLQPTSLQEVMDNSVQPDTRPPFTQTMSQKENIPPASQRSAQPPYISHASRTTSGEKRALADLQARVADESDLSLLGEGQRPNITFEPKNTRFPTRSVSHSKQAKDLALQDATNQSCEFTGQQTNNQLKYAVQQNGTVQSTDFNTQTTSSQSKLATQQDRVPPKRNISYTGGAKQASTNDEKFSKQYNISEFMSETADDSKSRTQRKPSVPGAQTTASQRKRSSQQNGTTQSAALARDIASNQSIRQIQLNESGFSPAAANASRILLLEPDQHFSYPDQASPNPTQSFILPQGISDQYTATLNGRIPIFTSSGQVKMGSPSEHPVNGINTPLQEGQIVEHLESYKSQCRELVMSLVEQERRTYELTQENKRLRDQVITSTGTRLEKQGLKSQLDKENQEKEDLRKEIESLRLRFQQDKENWRKEQRELRTQLDQEQQVNANLRAEIDSVQSRPDQGDHFQQAIKSMQTKNGHLSRENNFLQSQLQQQLEDMQSRENKLEEDMQTREGQLKKDIQILEEASKKDMQRLRRENQDSAQALQKLKLESSRLQHDQKTRFQQIIESIEKENENLRQSNEDLLSRLNQQTEAVQTHQQQARREKEAMRSSFQQELEVLNSRIREAEKRFNEVDFTQENREAREAEISQWEADSLNKVGEIQQGQQESMTDTQIQAEYTQDSQKIFEDMDESLMQQDQDTRQSFEEIGESQAGNDARNPAKSTIQLEQKRTKLHHRRYQSVEDNTIQSNTSHRRHHSETFSEPGGRFNARNDASRQVNVEKINLASKQSNTDNCRQFHVGKGKRPLSAPARQVLDSLCDHNAANCNVCGRVSEANSIPRTVKKTLLVPKPPSMSPIRPRRDPGLALATVIKCLQDELQHMGMKSNRLNTRWLNGCQRLGETMSDNERQTLKDRIDVHNINLKMKSDQLHALFHVLEGQKAAGQDMPQDELEVTIQAIGINLNDFNDDDFSRLVGEEKD</t>
  </si>
  <si>
    <t>&gt;10668_g</t>
  </si>
  <si>
    <t>MRFGDVSILAIERALIQKLPGILSPGIVCDLTDEEVQRIAAETWQKLNDGSLKRPTTIDNEIELVELAGIASDLAPALETGDPNPMEEESEDSDEALRYI</t>
  </si>
  <si>
    <t>&gt;10095_g</t>
  </si>
  <si>
    <t>MSKDKSEKSREKSEKKEKRSEKDGVKKSKKDKKSKLSPENIAAAVEEATKSEKKEESADKETTDMVIDSKGDKELVMSGKLVGALVPFAKPLADEKVAKKVLKGVKKAAKNKTLKRGVKEVVKALRKSPAGAPTTAPGVVILAADISPMDVISHIPVLCEDHNVPYIFVTSRAELGAAGNTKRPTSVVMVTEKRVGKKGEEKIEGDEEFGDVYKDLLKVVEKEGRNVRV</t>
  </si>
  <si>
    <t>&gt;6622_g</t>
  </si>
  <si>
    <t>MKSYDEIDLNETPIVVLSCGHFFTAETLDGMIGMSTVYELNGNGEYTSLKDISSGLASSIPKCPDCRIDIRQFVTQRYNRVINRAVIDEMSKRFLVDGQQRLHECEKWVKKLGKDLDTAKEKILGIFQQGMSSHKAIITDAQKIDVNLLINRNQSLISKLERNIRLFKASVADKNQPAQKLHDAIIHAQRAQSIETQIANLGIDETPAQTRPNDQRITLGARGVELKAEHVILDYRFSITQVIKKDGSADSIKVPGELPDQRCSGFLKRCKNFIIDCNAESLPKLVVEATLYFAKSARSLQMYCHALDLDLAKPNQAVTEAKELLGKARVLCEQPFQNAKILEKALGDIEKLLEKEWYEEVTKEEIEAIKTAMVSGPGGIASHSGHWYNCQNGHPFAIGECGMPMQLARCPECGAPVGGQGHQAVGGVTRATQME</t>
  </si>
  <si>
    <t>&gt;9838_g</t>
  </si>
  <si>
    <t>MNTSGYFGSSEDSITVRVDGVSLRLEPILLSKYSHFFACAINGNWQENTTSIIDLDDDLVSAPAFTVFYQFLRHFHAAQEDSTISWEPSFTRAIRHVLDNSSQSPHLQPVIKYYKVIPGNKKGFAYGDTDGIFHGAINMSIERLIECYHVGEYLGAPTFCNAIMDILKPKIKDFYENSKNRHGYGRIPMWNLHTIFGGIPGSGLQRFFADLIFHEFSEDGLNRIISEDLLDESGLKQISLAAARYKQRYRYNNSWMLDGTYWDLLDRDSELRNHCFYHDHPKTGRMKSFDFDCSDGWDLVGGDDNGQW</t>
  </si>
  <si>
    <t>&gt;7484_g</t>
  </si>
  <si>
    <t>MHFRNDAWERKVLKRIEEMEIRTKQEILRQEAIEEKLRLAEIRTKQLQEKADFLHLQLEVSDAIDKWVERERAARAAGQRPPQSFMDMAARAENAKMLTERYERFLEERAKSQK</t>
  </si>
  <si>
    <t>&gt;13283_g</t>
  </si>
  <si>
    <t>MKDLSEYLDDAYLLFSSSPMNCCFPHGQQASRKGPKDVIERPMRIELDQPHLVPPPLFASPISLQRPPTRGREWISQTKSFASRASSRGSFSVRRKLNTYNGPRRPRIGAPSDFRLVEESSFSSPKRTVQFRPLELSIFAPENRLSALLPYFESDIPQYGKDARASPQPPVAVLHSRSESGSSFQIPRKPVRTSSDYSLDWTTQFKSRPETISANELLAAQENPLLILPPAAHLKTMAESPSYERLRSAIHEKFELEHRLRDIEELIEERKSIYLSSRPTSRAGSQADSIKPPAEEPLPPLPLKMNQTTPFTSAEAIVQRPATPHSITRAPLPFVDQRPKTAPPRTVLIPTRLKTFTEASSTFTSSLPSSANTPSDYSPVPPPPLPLVLQAPRPLRKRKSFSRVSNWLFPPSTSSSEHTREISLDSITNSPRPVTSRDGFYRCVDINHSTQMSITSASTITTLESELEEPSPSLPTMYSQQSSPGKRPEKRDVAIRDMSMDSERNEKSVELTRTRTFGEKELDNEPAWRVQVVPQRASVGIAF</t>
  </si>
  <si>
    <t>&gt;13284_g</t>
  </si>
  <si>
    <t>MSEKHPAMISDLSPLPVKGIEVKTAGYEEGTRASDARRLHRWSRIYRAEGRPDPPRGDDDQDGRGREIRTIREDEYRTGGCRIERSTTVDKIITITITITTSVEMEMDGCLHPPRWIPNVTCPLLCRDAKSHHRLSFPSPRRSRPHIATPHPEADQTTESALLHPDLAHPISKVLSACPTARNISRSPALFSPLPPYTNERLLNVYIPRHAHPPTTTRIPESRPRSRQHDSARHQDRSLWETGSLVRSGKTVEHRTRFGLRSLGGPPELESSVRRASPGRFPAPISCMTDLGDIFAELGISHYLHDFLEQGFDTWETILDITESDFDALGVKLGHRRKLQRKIANSRGVSSDRALASPRHTPTDERPAEEEKLGGLKAEGKDANGAPHGAKRKYRRHPKPDDSAPERPPSAYVIFSNKMREELKGRNLSFTEIAKLVGENWQNLSPADKEPYEQQAFSAKEKYNNELSEYKKTNSYKEYSQYLAEFKARQSSQHQAPEDVSKRPKLEPHASTASSTASSTTSQYEGDAPAGRVRVESNASNGHWQAGEHNSPPFPHIHKLNLSRGSAGGQTPPKASPPATSLPGYRESMFGSQQTLAWREGQREELPRITSVNDRRYSDSHTSNGPLQLSNRNGQSNPPPLLTSESTNSTTSSNYFTPRTPMEPPLERALPIPSMYGQKSTGNFENQLPPLRQPSMSPQSLNAQHSPNGIHPIIDFPSSIPPLRNYPATTSPHGTEHVDARLRDFMSNPSDDNLDPVSALLRAGEVLGRSSRGERPGS</t>
  </si>
  <si>
    <t>&gt;5344_g</t>
  </si>
  <si>
    <t>MSRTSSNPVPGTPKVISASPISSDVAEQSQDGYFGPVTRSARKKEMAKHAVIDEDMDEDEVTSPDLRRARSKSRTPVQVRKVSSLTKPKGKKEKLLPLADKSILPSIVSNGNGHLNGNGKLANGVSNGHLSPLPSTSRWGWTWEDISRSPSPLGLIPIHRQWRSFVHRHEVPRKLLHVSIGFFTLWFYVSGLQTTAITPWLLGALLPIATVDYLRHTYASLNRAYVRAVGALMRETEYNGWNGVIWYLLGAWTVLGFFPKDVGVMGVLLLSWCDTAASTIGRAYGRYTPRIRRGKSLAGSLAAFVVGVVVAAGFWGWLAPRTGPFPDDINFPFMFRGTLSLPLSIRGYLGISKAQASIGGPSALAIMSIWTGFIASASEVVDIFGWDDNLTIPVLSGLGMWGFLKIFG</t>
  </si>
  <si>
    <t>&gt;9595_g</t>
  </si>
  <si>
    <t>MADTEHAKTPEEVAKENDLLPKLIKHLDRHLIFPLLQFVGDNEEEGSTETLRAKYELLKKTNMTDYVASLYCELEGVEEVPKQFVDKRQEVLDKLEKYGKESEVITDLLGREDVVTGLRSDKVANLEFLKKEHGVTIEMVNVLYEYGNFQYSCGNYAAAAELLYQFRVLSTDNDKVSAATWGKLASEILTTNWESAMEEVNKVKESIDTKLFNNPLAQLVQRTWLIHWTLFPFFNYEPARDTICELFFSAPFINTIQTACPWILRYLTAAVITNRSRTRNTGQYQKQLKDIIRIVKQENYEYRDPVTDFIKALYIDFDFEAAQTKLSEAEEVLRSDFFLVAASDSFVEAARHLISESYCKIHQRIDIKDLSARLGLSESEGEKWIVNLIRDTRVDAKIDYKEGTVVMNHPPSSVYQQVIERTKGGFFRTQVLSAAVAK</t>
  </si>
  <si>
    <t>&gt;10649_g</t>
  </si>
  <si>
    <t>MPGKILCVAEKNSIAKAVAAHLSGGAVQTGNTRNPYIKNYSFRFDFGGRWGQCDVLMTAVSGHLTDAKFGPEYNKWDHPPPVALFSAPIRVQVDDKKEDIASNITQNARGARALFIWTDCDREGEHIGGEVRNEALKGNARLEVKRARFSNIERAHVLQAAKNPVDLDERQVSAVAARIELDLRIGYAFTRYLTNKLKPVLGGSHAAGPEGKSRVISYGSCQFPTLGFVVDRYFRVQNFVPEAFWSIKVTHKRDSIAVNFSWKRVHLFDRAVVVILFERCIAAKIAEVTSIREKPSSKWKPLPLTTVELQKMASRFLRMNSADAMKVAEDLYNKGFISYPRTETDRFDAGMDLKALVQKQAQDPRWGQYAQGLISGGFKQPRQGGHDDKAHPPIHPVTWVDSTGNTLSAEGKRLYEFIARRFLACCSEDAKGQTTDVEIKYGDEMFGAHGLVVIERNYLDVYPYDNWTSSQTLPKFTLHETFEPTEAMLTEGKTSKPSYLTEPDLIALMDANGIGTDATMAEHIETIKKRDYVITRPAAGGSNRGNHEQAPTRGGRGGRGGRGSRGGRGGRGGAAGGSGGSNNGIEEFIPTTLGVALVDGYDKMGFDISLSKPFLRKEMELRMKDICEGRLTREAVLRDCIRQYKQVYEQSEERFPILRAACRRYVLQAQAA</t>
  </si>
  <si>
    <t>&gt;13288_g</t>
  </si>
  <si>
    <t>MEPSPPPPYSTLPPQGQPATAQQQAQPQNLQYQFVPLPHTVLAVPAQQFYSPYQIPQPTQATTFPYTQYTYLGAPAHSYATQPCGQFPMQINQQHQQPTYHNMTSQYPVITAPPFLGLPAGTTVRMLPAVMLDGRMVWLPESELGKLGS</t>
  </si>
  <si>
    <t>&gt;10114_g</t>
  </si>
  <si>
    <t>MLFFQISVLGVMLLGTGVVAWHCPQHISDSYKPACCDSAVQDLYALRSKFEGIDCYQASVTEDLRGKRKGKMMVTARGRTDYTCLIDTTFPGCCKIIAADRAECYDVVGYSLGKYLTQSQADHCYRPESLDEEKNGGCKSGGRYPLALVAQRYTAPNIRERETSGIGRRKDDDEAREQEWRAFDVYVSQAFNAVLGDILSKAPAGKYCLKQWGLGCKAWEGGVICGWQGENGSGVQYWTEEPTEE</t>
  </si>
  <si>
    <t>&gt;10315_g</t>
  </si>
  <si>
    <t>MPFDHASLTIPRSKLDPLITFLTTALGPIGIREMTRPIPTAVGLGDITPFFWLNCLDDAADENEEVQIKMLKKAHYAFTVKDGNKVKLFHEAALKVGGVDNGAPGLRPYHKGYYAAFVRDPVVGVNWEVVCHSGEGTAK</t>
  </si>
  <si>
    <t>&gt;4577_g</t>
  </si>
  <si>
    <t>MYSQLGHEQEYLQNDLEGRRHTPMPEPAPFQSPIYNGSRYPNPTFRGNSSQGRFSGYEEVHEDPAFYNDDPGQVYQYMPFQTSQHDVPLLPRYSRKTLYDRRDDQLQFLQHHPSRDFRSASTGPQGLSESITPPQETSEQTIDGRLYKGNLVRDCPIPPKILKTYPDRQHATRDEFSVMRYTAATCDPAKFSDENFELRQRLFTKKRQTELMIVVTMYNEDDLLFARTMSGVFQNIEYMCNGKDKYGGSFGKDGWKQIVVCVVSDGRAKLNKRTKAVLTALGVFQEDIGTEALNGKPVTAHIYEYTTRVGITVNKKTEIVETKPGMSCPVQIIFCLKENNCGKLNSHRWAFQAIGEALNKPNIVVLLDAGTRPGKTSIYQLYRAFLLDKNCGGACGEIKAMLGRRMGLVWKNPVVACQNFEYKMSNILDKPMESAFGFISVLPGAFSAYRYIALQNNKDGTGPLEKYFAGEFKHGNAGIFTRNMYLAEDRILCFELVAKVNASWVLTYVKSATGETDVPESMVGLIKQRRRWLNGSFFAAVYALTHFYQVFGSSHSLIRKIMLIVEFVFQMINMIFAWFAIGNFFLVFNILTTSLGSPELLGNAGAIISVIVEWIYLGTLVTCFVLGLGNKPDGSPMFYRLTSWIFGGIMLYLTSALVIIPYKSVKTELADGKFTFGTLFSDSVFFTLIVSLLSTYILWIFISVVSLDAWHIVTSSFQYFLLSPTYVNTINIYAFCNVHDVSWGTRDPEPPKKNLGSTNLGSGDADHINAITSDHDLDTLYEAELQKFNTRAPEESSPELTEKQKMTFLDANFRSYVVLAWMFCNALLVAVILKSGGVQRLSVKSQEVERGAASNTVRVYLMVVLWSVAGLSGFKFVGAMWYLVKRIFVR</t>
  </si>
  <si>
    <t>&gt;7391_g</t>
  </si>
  <si>
    <t>MSADFCAGYVSGAAGILIGNPLDLIKVRLQASTPIPTSSFTSSIYTTRRQFYTSYFTSTSSLIRGTTAPILGYGALNALLFITYNRTSTYLSSFQPTLPNSPSPPVANLYTAFLAGCIGGLATWVVSTPTEVIKCRTQLQTSSPSSQPLSSYAITKSILRNEGVRGLYFGGVVTALRDSIGYGFYFWSYELSTRLLVSKIREQERGEGTVNNQLEEAAKVLLCGGIAGVVTWTSIFPLDVIKTRVQTQVFPAQGGEGTPLLGGGNGSGKKIGAVEVARKAYRTEGPAVFFRGLGVCSIRAFVVNAVQWAVYEWIMRELDPARKQKLGAEGDVKI</t>
  </si>
  <si>
    <t>&gt;220_g</t>
  </si>
  <si>
    <t>MATKSKVNGLNGVHTAGIFADMTVDGPEIGTLVIVVDRAKNLPNRKTIGKQNPYCAARLGKEAKKTETDRRGGQTPRWDQELRYTVHDSPDYYQLKVSVFNDDKKTDLIGETWVDLKEVVVPGGGQNDLWHSLNCKGKYAGDIRIEITYYDSRPKPEEKPQKKKESSASTAEAGGRDSLRGPRQPKAAVKRRPLPSDPITGEPAPMPAPIPIPTAVPDHVETPPRVGYHAPTAESVYSDSAEREYREPPRVVPEYVQTPPRGYQNAPSAVPDHVQTPSKPYPIPNATQPEHVPTPPRGYQNPPSQGPDYVQTPPRGYQNPPNQTPDYVQTPPRGYQNPQSQVPDQTQTPSRGYQNQQAAIPDHVREDSQSYHNSPVVHQDQYQTPPRPYQNQQAAIPDHIREDHQSYHNPPIVHQDQFQTPPRGYQNPPPSHPEHVQTPTRGYHQISPAPAPAPAPEQVHTPQRPYQNSGYISNQSPLQALEYNAAPQDFPPSQGHNNEQTMTRYGSSPEFNNAAPDPQPTSNDRYDMYDPLDRNDRNDRIHERNDYMQRHQADDYGNELNNFIPDGRYQQRQIGYEVPQPDEFEPPSSPGGPPPPPPAHRSRKSLANSRPAPAMITYGSYGFPPSDTQQSNAYQTPPHGHRNSIPAYSPGTYQAYSPVKDQSQYRSPVNDEQQHPESRHQSYDSRYHNDYRSMQPTVEDEVPSPSIASYGAHRASGSFRNSQNEEMKYDNVPSPAPLNLGGRGSSSSGRNSTSTAPTHQYSNSSIGYTSGTSQNSHRDRSQTDASTSSQTSYNTTPQQDQRPRRASENPIEPPGYGIPPVPATLVAGMDPTIAQEIQDRIYDEKRASNGSSRGRYQSQPIPQYQPTTTTRPHRLSYVEPPQQPVPQQSSSYDERQSRYSMAMVPVRKQRPISPDTRRPIRKSVSPSPAVSDETRRLSGVPFGPDSYNALNPALAGSVSTPSLSAAYDTNETDPDAKIITHDGREIDPSDHIPEHNYAPLLESKGPKHASQLPDRNYRPPQQSSQAANTARRPLQHRSDRPQSMALTPSGYHSSDPSTPPTGRHRLQKKATRISQQQQQQQQQQQQQQQQPSPLAPMTNYQDNGFMPRGMPRSNTGDFSPSENFAPMYGGNQHYGNNSSGGGPPPLPAKLPMGGSEARGQLGSRQGLNSVENGGDAWALLEEMKNIDLGSGRARRRGR</t>
  </si>
  <si>
    <t>&gt;5726_g</t>
  </si>
  <si>
    <t>MRCSISSPFVLVTTLLSLLSGTAATRLIESKSLNSCQDNSSFTASLFNVVFTPDNLTLTFDIVGVSSIQGNVSFGIDVRAYGYKLISETLDPCNMNLNGMCPMSTGQIDIQSNIVLEQDDVDQIPSIAYGVPDLDATVKIMINGTDNPEVSLACVEASLSNGQTVDQKGVGWTTAIIAGMALVASAVTSGLGHSNTAAHVAANALSLFGYFQAQAMIGLTAVTMPPIVQSWTQNFQWAMGIIEVDFLQSIFTWYQKSTGGTPATLLNTLTTTSVQVEKRSVGMGIAKRGIDKTIDLLNIAHTLHKRTNTATTTTGSYVVKGMKRVAFRAAIEATNLFLTGLTFFCIFIVFTIIFVALFKFFCEFAIKMKWMQSDKFQDFRNGWFTVLKGIMFRMVLIGYPQMTVLCLWEFTQVDSPAEVVLAIFFFFGMTGTLAWAAMKVIRIAKRSVDMHKNPAYILYSDPSALNKWGFLYVQFRATAYYFILPTLVYMLIKGMFVAFGQKSGTVQAIALVLIEAIVLIGASVIRPWMDKSTNTFNIAICAVNFLNAIFLMVFTSIFNQPGLVTGVMGVIFFIYNAAFSLVLLIMVLVATVYAFIRKNPDSRYQPMSDDRASFIKSQTALTTELDALGATARGDMKGGYKHNLDLDDDNESWSSESLRNPANMPLPPSTANSAAQYGEPPRSPIDPSVPLFPAGSTGRGSPPNYQDNPPRQMYGGQAESRPNSDLPLINNRSNNRAPAPFNSSQSNLSAYRATNNASPWQRGAGYDH</t>
  </si>
  <si>
    <t>&gt;9066_g</t>
  </si>
  <si>
    <t>MTGLNLGLNLARILEQLLKRARAYPAEVKESSDTDANCGMKKGPKSTLQLLEAEDTKPKQRIGFAIDIDGVLLSVKEPGKPLNRAGETINRILAADIPFLIFTNRGRSNSESSQTSSLSRLLHTNIAADQMIFSFSPLRGYLPELADKHVLLIGDEDDWTVAAALGFKNLWDPEDIRLRFPTSYPSLEAPLSSPYPTAAAAPLSPNRISAIIISDLSTETRRNAAELYLKLVLDLMLAKEGCVGTRSE</t>
  </si>
  <si>
    <t>&gt;13296_g</t>
  </si>
  <si>
    <t>MSGRLLSARLMPLAKRINPQAAVRHIHYTPTSTAGGLLRSETTVRAARQRWVAGNLPFSNAVAVRNVSFVRLLPNLILKFARIPALFGGITIAGLAYIQYQATQAGNFIKDTFYKTSETVTGVAGGIFGGAKDIVAQTRKGWEVTKEQVKDEVHMPDWMHKIMKIHEEMGEKSGGEGKGPGGEPPKKSRMGGAAVVAGGSAAAYGYNQSAEEDSRGGAETARDDQMMVLTKKMIEIRSILQTVGQSQTLTLPSIVVIGSQSSGKSSVLEAIVGHEFLPKGSNMVTRRPIELTLVNTPDAQAEYGEFPALGLGKITDFSHIQRTLTELNLAVPDSECVSDDPIQLTISSPHVPDLSLIDLPGYIQVVGHDQPIELKQKISDLCDKYIQPPNVILAISAADVDLANSTALRASRRVDPRGERTIGVVTKMDLVDATRGAAILSDKKYPLRLGYVGVVSRVPPQTSSLFRKGSGNISAAINRNEHQFFSANPLEFGPEGGLNVGTITLRKKLMQVLETTMANSLQSTEAAIRQELEEATYEFKVQYNDRPLSAESYLAESLDAFKHSFKEFTESFGRPQVRELLKEELDQRVLDLLAARYWNKPVTSLSPPPPEAPGDALSDLPTADPESLFWHRKLDASTSALTKLGIGRLATTVVANAIQSHVDALIAQSTFATHPFARQAITEAASGILNERFFSTSDQVENCIKPYKFEIDVEDGEWSRGRESVARVLTSELKACEEAAKGVEKSVGGKRKMKDVMGFVDKTRKGEVEIVGEGESGAGGFSRELLVKGKEAIFLRDRAQLLRMRLQALKAPGCAQKERKYYCPEIFLDVVASKLTSTAVLFLNVELLSEFYYQFPRELDVRLGRGLSREEVEKFAREDTRIGRHLDVIRRKELLELVLGKMEGLRDLQTQAKQGGGGGRRAGRGATGEGPFGNGAGTGKKAWNRRLSRLYLILINALSMLLGILNTNALQVRKPSLVILTFLTLAAADTIIVAFLATVSHMNALAQHLVVSMAAAANEVLVTTHIFIWLDQTLRTKTILMPLTDKGNAPTHLDENASRRT</t>
  </si>
  <si>
    <t>&gt;8585_g</t>
  </si>
  <si>
    <t>MANIVDNPPHVVDEKVALDRGGDLSSDVESFNNPTDIDEKALLRKLDWKLLPPLTLLYLLSFLDRSNIGNAKLDGLTTDLHITGNQYLFTLTVYFIGYVLFEIPCNIILKRTSPKLWLPTLMLLWGIVATLLGVAQSFSGFVVARFFLGVAESGLFPGVVFYLSMWYKRTETHYRVALFFSAASLAGAFGGIFAYGIGFMKGVGGLNGWRWIFILEGLLTVVFALLSCFFIHNYPLTAPFLSEPERAFIHARLRSSTDATDVEPFSWHGVRLALSDYKCWLYGLGFHTMSLPLYTLSLFLPTIINQLGFSAANAQLLTVPPYAFATILTVVFAVLAEKMKKRAVFVWASTSLAIVGYIILLTAPTSKPGVSYLGTVFAAGGIYPSCAIVLSWPTANVSGQTKRATATAMTITIGNLGAVMGTQLYRPDTSPRWYVGHGVALGYLVGNLVVTGVLWYYLRRENEIKKTLEERGEGGGEGREGDQRVGWIFQT</t>
  </si>
  <si>
    <t>&gt;13298_g</t>
  </si>
  <si>
    <t>MSNSASAEPTGKEQTVSMSDSPIAAPAPPTTPPKEPNSPIDTHQLTGHGRKSPHDEAVETVRSARSSRSGSVFDETPPNIDVQVDDDDGDLDSAVGGMSRPASTFTADSSIFEFVEENGRTYHRYSDGKYILPNDEEELDRLDLQSHLWSLTLKGRLFIAPIDTEKNMQYVLDMGCGTGIWTINFADKYPQATIIGTDLSPVQPEWQFEITDMEHPWTYSHPFDFIHGRMLFTCFTLESAKAIFTSAFNSLRPGGYLELQDCIFPQKCIDASNLNTSLSLWNTLCHEASQKMGRPWDSVQYWRKWLTEIGFEDVHEEVYLWPIGTWAKDQGLKQLGMWFKEDVLSVLPATGRLLKKGLGWEAEEVEVLLAGVRNDINSRKIHMFEEVRVMYGRKPFPPSV</t>
  </si>
  <si>
    <t>&gt;4312_g</t>
  </si>
  <si>
    <t>MAQNNSDGFNSPKSGNGGRTSVEDEATESSTYTRTFGYGPMPLMPRFADYPVAALLAEKLSSWARGVEDWARVFQGFIVQIEKLLPIYPSNIHYSLEAGFTVSIDVPDSPHARQVLNDALREANSKIRELFSSQGLDLEQSGQWIHSASNPNYFHNPQHGTMYTPYVEDPDYGRGIRIHPGSIPVFYGPNSSEMNVDAATPTPGERGRERALTGYNEEATVADTKVAKAPRKRGASKKKTAVGDDASTFGVANNGNGTLSSPTLPPKKKRAAPRKKSKAHGAASTMEVAGNGTEAQSSPTKKKRGPARKQVKLEAPEDSTLENICDLEADASNLCNMNSSGTNPSDMNENRMVVIAVEIAVAAGIASTAVSPTTIIQGDNTVREIFQESPPVGVLSEAPGKTTETEAITQEVQTPTTPALSTQVEQFDMFMRGTGRGTLN</t>
  </si>
  <si>
    <t>&gt;7443_g</t>
  </si>
  <si>
    <t>MLDLVEGASFSDGGKDGEGGVERGALEEGVLVPLKTTLEVGARERTVEVWVTIVDVKMASTALDVVRKNLPDDGGLDLQHLRRFVKLGDVPLPVRSLFQRTSVAGIEDGLQAVSPVNGDDVAGPPSDQDLSHPPFQSEKLVPTKLESSDSLNNDLSKRLLLIGSINAITQTALVDALSLTINDPALHSIHVPLLAPTSQAQATLWSSHYWPTVYKKNNPFGPHPSIVSRAADEIRGDVGKWMRLASEVARQSKESGMGEAVGVVIVERKNGSVRPVAVAGDARWVGCGRGAGGNVTAHAALRGIAMVAEGLRMRDDGESAESSTEKMDNSQSHNVKGSSLYDSEKAVENSGNESTNSRAQVEDTIFQDQPLLPAERKYLDTSDNEDGYLCNNLEIYCTHEPCVMCSMAIVHSRFGRLVFGKRMAETGGICADGELGHGLFWRKELNWTLLAWQWHRPTDSEGAELPVLNA</t>
  </si>
  <si>
    <t>&gt;8327_g</t>
  </si>
  <si>
    <t>MVNCPPTVNCISLSERRESKTNNDSFPVIERHDSLPKYFSPVITPSQSLRGMSFTPEGSSKDDNNSDMRCLNFKLPWYYKSFLHLSITYHPTTRLTYCLLLSKPHFSNHTSYFDPLLSRLMSQLSSPITAHPLHLPLLASELEIEEANRRLQTSDHQINDLEEAMGQHEYEGRPKGNPMEMDFVEETTHLNYISKRVSVDEMRVGMLLVGLKSVGGWSAAPGAQDSEDEDQYEDLNSVINGNSKTRRDKEKREIVGEKEIQEKIAHLRDCCRALLLMASYEEKRTKTLIQVVYQFMAQKDAKVNIGLAESSSLLAKASKEDSAVMRSIAVETQRDSAAMKTVSILGMFFLPGTFVAALFAIPVFNWDGDGFPLLKTGFGIYWAVTLPLTALVFVFWAIAMLLPWGKWFATFGRKRRLLVGDVELTVKRGNTTQQPSSSNV</t>
  </si>
  <si>
    <t>&gt;8984_g</t>
  </si>
  <si>
    <t>MAPPPSALRPLGKNGPLVPRIGFGTMGIGFPCSRTAAPIPDPERLALLDRAYELGCTFWDISDFYGDAEVIVGKWLSLNPEKRKDMFLATKFGAIALPTGFVFRGDAAYVPIACEKSLKRLSVETIDLYYPHRLDGSTPIEHIVAEMVKLKLQGKIRYIGLSEVSSTTLRRAHAVHPISCVQMEYSAFSTEIEATEHNLLATCRELGVAVVAYSPLSRGLLSGGVQGPGDFEEGDIRRFYPRFSRENFPKNMELVGAIKEVATKKGVTVGQVALAWLLAQGDDIFPIPGTITHKYLKENFDAIHVELTSKESQHIRDLVENASVFGDRWPAEHALALFANTPLLEVWKEEEKHASITGEVILDKE</t>
  </si>
  <si>
    <t>&gt;13303_g</t>
  </si>
  <si>
    <t>MYAPRSRSATTTPVRSRSVTTTLVRSRTVSNDLPGYDSGSICT</t>
  </si>
  <si>
    <t>&gt;4019_g</t>
  </si>
  <si>
    <t>MSSLDLAKKRRKCGSKTKTGCGTCKIRRVKCDEAKPVCQRCAKTGRVCDGYSLHLVLSGPKGNEAIHRVFTPQVGSKEERRGFQYFITQTAADLSGFYNSSFWQSLILQASISEPSLRHAVVAISSLHEEFVNNRLCYDSDTESKGQAFAMKQYSKAIVNLRQSLVAGKYAPVAALLSCVLFVCFDSLRGYFDSAIVHLQSGLKILQDLRTNPSNDTHFIETEIAPLFTRLSLQAVLYFDTRSTPERRAFVDGLAFAELHDDVPGNFETVLEAQNCMNKVVDGLFRAFYLCDESLPVCCQPLEVQTLLAKYIQRQHDWDASYLNFMACNSEKIMGKELRGAALLKIHCTITKIMADAVPSFHDPRSFGEAMNDHATFAQYDKEFRTVVTLSDSLITAAETDAKNGKPALTFSTDLGLVGPLYYVCIRCEDASIRWEALSLLERSPRREGMWDSRSGVKLVKEYWDIRESYLKPEQPRELEQKTQMCDIVDLVLSDGMKWEWHLKDPFENKRGNGGCQGSMPAGHSRAFLRGPMSRRGYEEGCNKKGDIP</t>
  </si>
  <si>
    <t>&gt;1885_g</t>
  </si>
  <si>
    <t>MDQNLDERTLRELEEELHTAIYPGTEIMTDVGTHHFVKDAGEGHSVLVPQPSDNEHDPLNWSPMWKGLAMMCATLVSFTQGMAPMFGDYIKAFDSTLPSVVQFTGVAILVLGFSNFIWVPIQTCFGRRPVLIASSLICFGSSIWRAKANSYHSFMGACILNGIGAGPAETAQPTIIADIIFLHDRGKYQTLYFAFYFGSLTAGPIIAGPMAQHLGWRSFWWLNTALLGFVAVCCICFFPETKYNRNFTLGNSLVSVLPPLKASSAEKIEIRPDNETLVQDHADLEKAVQMQSQNNDNLTHTHTHQDPWLGRGKPSKAQWRLYQPYSGSLFMEFLLPWKLFLFPIVQFSSFVVSWSASSFLTLNLTQSQAFAAPPYNFTSSKIGFFNFAILIGAVIGLLTAGPLSDAIAAWLTRRNRGIREPEMRLVAMIPNVILMVIGNVIVAIGYERAWDWKIIVIIGYTCTGIQVAALPSISSTYSIDSYKPVAGSIFVSITVNKNVWGYGFSKFITPWIIKDGYIPPIMTNMALILLWCCSGIIFWFYGKKFRGWTKNSKVHQM</t>
  </si>
  <si>
    <t>&gt;8438_g</t>
  </si>
  <si>
    <t>MPPALVTYVTAGFPTPGETVDILLGMEAGGADVIELGLPFTDPIADGPVIQKSNTQALKNGVTVASSLEMVREARKKGLRAPILFMGYYNPMLSYGEERLLKDCKEAGVNGFIVVDLPPEEATTFRNWCTKDGLSYVPLIAPATSEHRMKLLCQLADSFIYVVSRMGVTGVTGTMNTHLPDLLRRVREYSGNKPAAVGFGVSTRDHFLSVAKIADGVVIGSQIVTTLAGAPEGQGAKAVEEYCAKVSGRRNVPNGGLTREVSIIEAIDAAKEPSGDKVQVTAVVGKENNGPGLADQLEALNTEEPDPELIPSHFGEFGGQYVPESLMDCLSELEAGFNKIKDDPTFWEEYRSYYPYMGRPGQLHLAERLTEHAGGANIWLKREDLNHTGSHKINNALGQILLARRLGKTEIIAETGAGQHGVATATVCAKFGMKCTIYMGAEDVRRQALNVFRIKLLGAQVISVEAGSRTLRDAVNEAMRAWVVKLDTTHYILGSAIGPHPFPTIVRTFQSVIGNETRAQMLEKRGKLPDAVVACVGGGSNAAGMFYPFSKDPSVKLLGVEAAGDGLETNRHSATLSMGSKGVLHGVRTYILQDKDGQIQDTHSVSAGLDYPGVGPELSQWKDNERAKFIAATDKEAFIGFRLISQLEGIIPALETAHAVYGAVELAKTMKKGEDIVICISGRGDKDVQSVADELPRLGPSIGWDLRF</t>
  </si>
  <si>
    <t>&gt;4977_g</t>
  </si>
  <si>
    <t>MAAPAMVMMGRAMKAYNNTVNTSSISYASQAAVNGKSDNATLNLISDLVFAESKSVRTSTIILAAFNVLAAFTTASSIVYDSYWASKRCNPKFKASKFCLSSIHPAETFPLINAIGIFIQGMVFAAVQGEGLQSLFAKGCSTIAQYMWPAIFIVPYLQVVFGLECTLRSFRALPFQARGKYNVTICCGTVVLMLIATWIPSHIFPEPDICFASLLWFVSNYGKLGSILLCVAGGFMIFSVIAIYTRLSSINLIDEHQRIAASRMVYYLAVGIVSLCFVVPFFFSLIGKGDLKLSMMATVVLNLSGLMSGLLYMFLRANTSTSSFGPRTDKNWQRGMHEIRIFGPNELVMQQHLVDPVTGPKATRDQRASRSESLAELVGTEKGRVRSLEPLKTPPADSTRYYNETGAKSDTKSPIKAGRGHVKRPSYSLFPGETSSPTNPVQQPISIYDITDLGPPPAIHYPTGARHGRNSSIASSATVQIGLRLSHAPEDTFEAPPSSSTAYNTNPTPPSNAFSPALLALPATTYSSAPKTNAINRPALGISPLKVETSFPAPTPPARSPRRPVLPPPNSDSISPKQSPKQPPVMNKTLPPTPKSFLPAVEKGRESNSNIQLSSTVYTPAQKAPSPTGSAPIGFAAVGGGPRLASSPKEGILLKRNPSRSPVQQVQRSNSGRTPPTQMGNSGAPLGRANTKDWI</t>
  </si>
  <si>
    <t>&gt;8250_g</t>
  </si>
  <si>
    <t>MAATFAKLLASAALVQVATAGVWLAGVNIAGFDFGCGNTLGDYTASGVTPPLLTMGNVDGVGQMYHFVNDHGLNVFRLPICWQYLVDSLGATINANHAGIYDELVGACLATGAYCVIDIHNYARWGNQVIGQSGNAVTNAQFASLWYQIAARYANQPKVIFGIMNEPHDLDIDTWATSVQWAVTSVRNAGANSQMILLPGTGYTSVGGFISSGSADALSGITNPDGTFTNLILDVHQYIDSDGSGTSTECTWNGVSNLSNLADWLRSKGRQAFLTETGGGSTASCYTDLCAELDWMNYNSDVYLGWIGWAAGSFATNYALSLTPTYSNGQWSDTGILNNCVAGKF</t>
  </si>
  <si>
    <t>&gt;13309_g</t>
  </si>
  <si>
    <t>MQAQDPLQKLYGASHVVSKFELDLHLKPQNTLRNMQLLKGQYILLHIPNPSTHPHPNDPQFRLAGSIQDGGRPTKDNT</t>
  </si>
  <si>
    <t>&gt;10583_g</t>
  </si>
  <si>
    <t>MPVPSLKDIATRVAIKNLSLIDNVNPMPYRLVRDILINIQSAKQLHQIELNSPQLCGDDAEIWHRFIKRDFPALQEKHRWVPKNGKKWYEIYMKYKRLHEEEVKRDEENLRNALMGLKSQKESKLSKVVNLKDLPPLPKDSRMIGKDGIINHRSGGSWKKADLSSMRWTSGSKTKLTDGKSVLIRARREAKEITQMGKLSKPTHKLSQIGRVTKAPAGMVNQYRTAAQPAIKLRAPASGFRIHGPSLEEREAKLRALTSGSGSAGAGSKRDASTAFKDDEECNYISCTDDEDNVSVDELFDEDATPPPKSSSRPVAQPRGRIHQTSSSPPPVAAAGSPPPRPFSRDSSDSPAPMSRPKPMMARKRAPVDCFNRKVKKPRRA</t>
  </si>
  <si>
    <t>&gt;5307_g</t>
  </si>
  <si>
    <t>MSTRFMAVEPVVVRNHVENAALEKESSALHDDVLGEIVIPHPNVPREGRRKSMRRSSDSTPKPKAALDPVFDVQAHVDGLVARAVRALDEFRALDQEQVDHIVAKASVAALGQHGVLAKLAVEETGRGLFEDKAVKNIFACENVTSAMKKMKTVGVINRDTLNGIIEIAEPVGVVAAVTPVTNPTSTAIFKALICLKTRNPIIFGFHPHAQRCSAEAVKIVRDAAIAAGAPKNCAQWIEVPSIKATGALMNHPNVSVILATGGDAMVKAAYSCGKPAIGVGPGNVPAFVEKTADVARAANDLILSKSFDNGMVCASEQAAILEAPVYDEAMAELQRLHAHRATRDEKRMLEELAFGVNADSVNCAGAKLNPAIVGKSAVWLAKQAGFEVPQDTTILLAEVDHVGYDEPLTREKLCPILAVMRAKDTEDGIHLAEQMVEQGGLGHSACIHSTDQAVIERFGMRVKAVRIITNSPTSFGGIGDIYNAFLPSLTLGCGTYGHNSVSNNVQAVNLINVKRIGQRKNNIQWFKVPSKIYFEPNAIRYLADMRGVNRVVIVTDATMSQLGVVDRIRDVLNRRMDPVTVSVIDTIESEPTISMVEAGAEHMRTFKPDTIIALGGGSPMDAAKVMRLLYEHPEVSFADAREKCFDVRKRAFKFPDLGEKASLVCISTTSGTGSEVTPFACITDPKTGYKYQLADYALTPTVAIVDPTMSIGMPARLAADSGMDALTHATEAYVSVYANDFTDGLALQAIKLIFQNLPASVNGGTSKAREKMHNAGTMAGMAAGSAFLGIVHAITHTIGASYHTAHGRTCATLLPLGIRYNGKVPSKLTSWPKYEKFIAQERYQDIAKMLGLPASTPEEGVESYARAVEELRAKLGMESSFQAQGIDEHEFLANLDDMTLRACDDQCAPANPRLPMVKDLKVIMEAAYYGISFEDVVARHADKN</t>
  </si>
  <si>
    <t>&gt;4746_g</t>
  </si>
  <si>
    <t>MDSRVTISHPLEEFPLFPKLLPELRVCIWQWALQIPRLVLVCKHEGRGNAQIRRSVASPLLAVNHEARNEALRYYANPSHPPCPVPCPACPEFSGPCYIGPGSDILYIVGTDSPTRRYKSVTWTCIFLAQDIDSPSPSFAPVRRLAVDEEFLRQTPFYQFGRMPHSVWKLMIEDLKTLEEVYVVKRQTGGWGKADVERRLGEAERGYKKYWEEIWDLDEKKEREKWRMPVVKVVSVEELVGLCWC</t>
  </si>
  <si>
    <t>&gt;3669_g</t>
  </si>
  <si>
    <t>MDLFDALSQNQETDFPIVISPACSHPNSLHISQRTGWGTYILPPSKDVVADTSTGGGFDDVNLDAGGRVSSCSYRHAEWNTLENIAALGLSFNLDESQITNVPIRDRFSLDDRKLPMPLDEDKPFNKWMRNLQRRATQRRKKVGGDMGDSLLDRSSFDSPGAERISAHKKSSSGSSFGFVTAIKSASISLASTSVAPRSRKTGVSSRHQRTDRSSKASNVGRLSEDSSYIARGIIVDQAVTNRLLHRRRILEEIINTEEGYVADVKFLMNVYITLLASIPSLSLNLRSSINRNLNEIVELHEELLGDLHRVVPHSEYTQTSCGEPNFPQAPSNGHHRWRSLDAVPENAGGRSWLQKIPGMTAEPKVAAEVARVFAKKVNRFFVYEEYGAKYELMIKDVASAYRTIPQWEIYQRGLEALASSLASIDSQQGNSKKALTIGDLLVKPIQRVCKYPLLFAELLKQTPVCDCPDSHMEIENVLIRLREATMEINRATDDPRMKTIIEKSWLLQDRLVFTDMPTGRSKNSVRTFGHVHLCGVLYASWQTLDGVDGQYLICILYRDFLLLATTSRADQMYNVQACIGMSELKIEEVDNGRGLQCHTAPFSWKLVFEYDHQLFEITMSACSPKEELEWRSRLADHSRRETFDAAEQALFTSLSLAIKPLGIVFGKPGTIARRISVHRATVGSLSGLCQVIIKNTNAFKESTSSTAINRSQSLLTTNRIPVLAPPRADRARLEALISDVWSRDVLPFPGMTGRARSEHLVRASASSMMRKLSVASIASNFTKRSGSLASLHKNAEDDEGVKGDAPKYDYLSPERSTTVEQDDLSRARLPIIQDDKENIHHYESSENLSMLLSGSNGSQSTLHRLATLKVKASWAHDGQRIITPPLRTSSANGVNQSRVILLSTLTDGAMEERETSPGVPAMQMPQSMQKGVGRRSKVIGKGREVVAEGIRSLFR</t>
  </si>
  <si>
    <t>&gt;7152_g</t>
  </si>
  <si>
    <t>MDSASCSMKTATSANIGQDIKPAGEAAPKPCCVCKDEKASRDECLLFSNAKNPQKDCASTIDKYKMCMAGFGFSLP</t>
  </si>
  <si>
    <t>&gt;13315_g</t>
  </si>
  <si>
    <t>QCFQSL</t>
  </si>
  <si>
    <t>&gt;10450_g</t>
  </si>
  <si>
    <t>MTVFVVSLFLPNTINFSLPHSSFRGRRPSAPQRHNTRVALDTSSKPSLFAPTRDLTPPQTPVGDLDQDEFFSQTENLQLRGHFPTQEGPKSTTALSDPHSPAWGEGRLFNQPRSRASSPPPADILKHNKTVEKARVLGRAGIRQPQPGARSDSHDRVFTQAEWTVVPADQGNGGLRNAVQAAVRNGKLEEKTWVGTLGMPTDVLEDSKQRQDIEDRLSTEYDSETVFVTDSDFDGHYTHYCKQILWPVFHYQIPDNPKSKAYEDHSWVYYVAVNQAFADKIVKNWKRGDVVWVHDYHLLLVPAMIRKKLPDAKIGFFLHVAFPSSEVFRCLATRKELLEGMLGANLIGFQIHEYARHFLQTCSRLLCVEATNDGVQLEDRFVDVMDLAIGIDPVALELNRLQPDVAKWLQTMQERYHGKKLIVARDKLDHVRGVRQKLLAYELFLNKYPEWRDNVVMIQVATSTTEQAELDATVSDIVTRVNSSWANLAYQPLVYLKQDISYPQYLALLTVADALMIASQREGMNLTSHEYLFCQDGKFKDHNKYGSLILSEFTGSHSVFGGNELSVNPWDYRQCADAIKIALEMSPEEKEMRWKKLYKAVMHHTAEHWFSSFLERLDTVYDEQHRRDTTSVPRLSINVLSNQYRQSSKRLFILDYEGTLASWGSPSDIILTSPQRTLDVLNDLLSDEKNAVYVMSGRQPEELDQLFKRVANLGLIAENGCFLKDPGASKWKEMADPDRMREWKESVAGIMDYYHERTPGSWIERRHCSIIFHYKNSEDQETASRQAGDCASHINDACEEQRVRAIPLEGAVIVEPIDWDKSTAAEQIFSRLKEEQTPSDKDEPPVDFLMVVGDGREDEVIFRWANELANEKTVESVTTVSLGSRNTEAGCTLTQGVTGVLTVLQRLAKISTS</t>
  </si>
  <si>
    <t>&gt;5642_g</t>
  </si>
  <si>
    <t>MSKRPAEDDEHGGAPLKAGSRPEHSSLGDDVGEFEDEFEDEYESEDEIIEAGVDGRPDAEREAEEKADAMEVDQQTFIVGRNKLEPGQTLSPDPSAYEMLHSLSTPWPCLSFDVVKDSLGDNRKAYPASMYVVAGTQAERGREKENQLMVLKFSGLSRMEREQDSDSDSDDEDEDSDPILESLSIPLTSTTNRIRAHQTPASDSSRPPTTLTASMMESGQVLIHDVTPHLASFDTPGTVITPQQNKPLYTLRAHKSEGYAVDWSPLVSTGKLVTGDNDGNIYVTTRNAGEGWAVDSKPFVGHSGSIEDLQWSPSERNVFASASSDGTIKIWDLRSKSRTAGVSVKVSDTDVNVISWSRQTAHLLASGADDGEWAVWDLRQWKPNATSSAPLKSTPVASFNFHKEQITSVEWHPTDDSIVAVAAGDNTISLWDLAVELDDEESKDTGGVTEVPPQLLFVHYMEKVKELHFHSQIPGCLVGTGEAFNVFKTISV</t>
  </si>
  <si>
    <t>&gt;2287_g</t>
  </si>
  <si>
    <t>MASIIRITMFKIPSPSNQEKLLDLYRTLSRTATKDSKPYILSLVAGKAHEDPISQGYTIIAKSEFKSLDDMRYYEKECAAHQALKVGAKELGVQGLLTVYYPPEVNAAISG</t>
  </si>
  <si>
    <t>&gt;9085_g</t>
  </si>
  <si>
    <t>MASRKAIYALPIRALLPRTSPLLPIRQHCRAESTASSTSALAYKALHRRIYPLPTSDTPPSWSAQAAVSNILYETPVPSAAPPKRHILNCLVQNEPGVLSRVSGILAARGFNIDSLVVCNTEVEDLSRMTIVLSGQDGVVEQARRQLEDLVPVWAVLDYTAAPLVQRELLLAKINILGPEYFEELQAHHREITESDQEILESGEDWADKHAGETNKVPDFHPSKLAMSQAMRLKHEHLKSITYFAHQFGGKILDISTNSCIVEVSAKPSRVDSFMKLIAPFGILESARTGLMALPRSPLLGPNEQEIIKDADEIVDASTLPPG</t>
  </si>
  <si>
    <t>&gt;251_g</t>
  </si>
  <si>
    <t>MASKLSPFVFRSSIRPMRTALRSQCRTFMASSRVASDALQVHRDSPENNAKIPFKFTEQNNKLIEEILKRYPPQYKKAAVMPILDLGQRQHGFTSLGVMNEVARLLEIPPMRVYEVATFYTMYNRSPVGKYHLQVCTTTPCQLGGCGSDSIVKAIINHLGIKPGQTTEDGLFTFVEVECLGACVNAPMVQINDDYYEDLTPESTVALLKALQASAKDVETTASSPNVEAGKGALTGDDQNVKSGADVGKNAGRIIKKDGVKIPSPGPMTGRKTCENSAGLTSLTSEPWGTEVFRKDL</t>
  </si>
  <si>
    <t>&gt;6685_g</t>
  </si>
  <si>
    <t>MEEPSKFALHEAARDGRSAIVESLLDANPKLADRRDDDERLPIHWAVSYGHLDIVIRLASEKNFDVDIQDGSGWTPLMIAVSLKEPEQLVNFFLQKQADVNIKNFAGQTALHFVASKKNIDLARTLLDHKPPASARVKDKRGQYAIHRAAAVGSAPMVELLLKHKSPLNAADVAGQTPLHHAVAEGHGDTAVALLKAGAELDKKDADGSLALDLAPDAAVRKYIQRAAENEGMDL</t>
  </si>
  <si>
    <t>&gt;4702_g</t>
  </si>
  <si>
    <t>MATRYLVKAPEELGLVSLWTSTIDTKLLCIQRFVRLFAYGGSTLILVAYLSALEISKTKIGLFMTLTLAGDTMISFALTLFADALGRKAILSLGAVLMAVSGIVFALFGNYWVLLISAIVGVISPSGNEIGPFRAIEESTLAQLTPAANRSDIYAWYSLIGTAGTACGMVVSGWTLHYLMETLMWDEIRAYRAIFIAYAIFGLIKLCLALSLSEAVEAEKKGKPTQDLETAPLLGEVTEGEESKHNQNWFLSKLPEISPNSKTIVFNLCLLFALDAFASGLAPLSWVTFFFHEKFNLSPGKLGSLFFTTSIIAAVSMLVASSIAKRFGNIKTMVFTHLPSAISLALIPVPNSLPFAMLFLILRSCTQSMDVAPRSAFLAAVILPHERTAVMGLINVVKTSAQSLGPLITGVLAENKLFWVAFIAAGSLKATYDLGMLAVFAGYKTHEDRADEERLAEEERARENEAPSER</t>
  </si>
  <si>
    <t>&gt;9041_g</t>
  </si>
  <si>
    <t>MADLQGRKVFKVFNQDFIVDERYTVTKELGQGAYGIVCAATNTQTGEGVAIKKVTNVFSKKILAKRALREIKLLQHFRGHQLMECDLAAIIRSGQPLTDAHFQSFIYQILCGLKYIHSANVLHRDLKPGNLLVNADCELKICDFGLARGFSVDPEENAGYMTEYVATRWYRAPEIMLSFQSYTKAIDVWSVGCILAELLGGRPFFKGRDYVDQLNQILHILGTPNEETLSRIGSPRAQEYVRNLPFMAKRPFPQLFPNANPDALDLLNHMLAFDPSSRISVEEALEHPYLHIWHDASDEPGCPTTFNFDFEIVEDVGEMRKMILEEVARFRQHVRIQPGQQGANQGPAVPIPQSGGAYRAEDPRPQETYVQGGGGLEQDLQGGLDAMHG</t>
  </si>
  <si>
    <t>&gt;1617_g</t>
  </si>
  <si>
    <t>MTTFIPSLTLPAAVFANPAASILLPIALGTAVGFSVRTKEPEKTYLALKQPPFRPPPWVFGPAWTLLYGLMGYSAYRAYNTGTNPLSSANKLLLTKRGATLYTLQLGLNLIWMPLFFTLRRPIEATVDIVALTGVTSYLAYTWAQVDSVAGWALAPYLGWLGFATYLSAGVGYLNDWNTADKVVPAAPKGKGAE</t>
  </si>
  <si>
    <t>&gt;13325_g</t>
  </si>
  <si>
    <t>MTACFWSPIGDPFSILHFLVAQQETMLQTKSPLGFLTGSSLFLSRAEWIRSLFCQPLSNRVPFQILSDLHLEVGQQYSTFEVPPSAPYLILAGDIGRLVDYNSYLAFLARQTQGFDGVFLILANHEFYGLSFSAGLAQARKMELEPVLNGKLVLLHQKRFDIPHSEISILGCTLWSRIPEEAKLMVQMKIADIHKRKAGDYRPAQERRIVIVTHHAPSVQGTSSAQHINNPWSSAFATDLINGKDWPGVTQWVGGHTHFTTEFKKCGIKVMSNQRGYVFPGMVQKENKDKDREREFDVKRLVKSPDPAFRRVLLVQIGTPDGFSPISEADRASPPPTSPRAHHKLTTTRPHIRSSLRLCESYLGASSFPAFLARALTPSMQDIATLEATRHPFRTMSLQSHGRSNSASSNAPMATAYAARPRKRTAHADEKEQSDKNQARSLPSPRFSNPSSPDHDFAKVANATIPSTHISATEDLLSSSFAAPFPSLRQQISPVFQLESHCPTMPFHSRSIRPVFTAEEAGHLLSSFQANVNFWYPIVSKTTLQTLYDRAQNGFIDNSCDDCAALLVMALGAASEFVNLVHNHDGPHDFESRQHQSELMAMASVCFDEAMKLLTVAYMEISTRSTQCIFLAALYCSFLQRPLQTWSHISTAAAKSRALIACGPNLGDSEDDECVRRIFWSCYIIESDLISELKSLPQSGIAEVESEVPLPGPLQTHFTDAETEASALYFLSCISIRRLLNRVHHLLYAKDKHQLYTESRDESLKGLIAELDRQLVLWRDTLPEFLLFEDDTQECANERASFLRQRYLACKSVIYRPYVEIVLNNPDIVHSRETIEAAGRCLTASCHHIANLRSFGQTVMVDTWICTLSMTSTMFIILVSLQIPALRPNLLMNSITEYGPNLRRLLSSWIGIMPHKSPSIQQSIQLILEIEVLIKDTRG</t>
  </si>
  <si>
    <t>&gt;13326_g</t>
  </si>
  <si>
    <t>MKFGRNYHHQIAEWADKYMKYGALKQMCKGSVEGVDFEELVLRCITVIDSVDHFYNNTHTALLLKLPLRTSHQGPRHDTDLNLTGLFNLHELDHVESHHHEAAIVALVAEGDKLRWYGRVNTDAFRKIIRRIDSLNAEGSNIAAQVEDHLCNLYLRITARNFKKPSSIQQIFCTRIAKVDPSISALPMFRAIESDNSLELGKLIDAVCKGDLNFSRLQFLRILFECSIQCFSKSSWVDVLISRAISLDAVLAIEDCLRDAVITLGRRRQQVTPSDHELSLPLLTYILDRLLAKGLNLHYRLDYLGRIPLHYACEYGLVDVCEVFLESMKAWDLSGAGDSRSVILLQDMQSRSLLQLTVLGGHLEVTRLLVKFFGHDYGNHNKTFISCFSTAAGELLLFAVRSNSTEALTSLLVLLKHGANVDHRDLLGWTAIDHTSYRGHIPLAKALVKTTKSLNHKQAMEIQYQFKNSLRQKLPSMGRPRRTSPAKESHIVVNLGSLDLSNTTPAVRLSPHLIQNPSVMHPESLFSLGVSIVGRASPSHIISLPLLEDATNIPWIFTTTDPTDAKLAFEILCNEPAATEDRELIGRGMCLLDSYKRSSHTKRESLNRDYTVPILSTVTLEYIGAVTFSFIVSTPLVLLNTPPINTEELWFENGPSKGAGHRGLGQNILPSTRLQIGENTIQSFSSAVDLGASYVEYPRLESIPRCTLSHTNSSCTSIISNLINACLHVPSITRGYKGNTRGDFIHDAFVTLEQLLTQLPPHIGMDIELKYPILSEAIDDWSMDPFFVEANFFKDTILLCLSKYISSRSILLSSFNPEICILLALKQSRWPVFFGNDSGNWQPTEVRATNLQEGLSFAKKWNLDGLVFASEPFVYAPQLVGFVKGTGMVCATYGALNDEVEGVMIQSRTGVDIIIVNNVRLVCETLAALEEK</t>
  </si>
  <si>
    <t>&gt;5008_g</t>
  </si>
  <si>
    <t>MAHNYVLQVTAGSEYDITKHKIVPVNIATPIRIENEHIDVSLNVRIQAYRGLPLSSPSTSPYFNLPRHAKDQYAISFSFKPKSNINGDDLVFGNDFDHPIRDRLPPGFNTAFRIVKWVVDPGIDGDVMADKPYLYGPTGSSVNILHIGKKVEEGEEVEYDEKTGLVFDEGGHEEGIKVRRSKGVPDTESGRRKWFLSEERRRGWEWEEGRRYGCEFYNPYIDFNDFALRLPGFTLPIMKYWDGQGARYVLLNRKTNTVLLVVLFTLYLKEDIDEQGKVKEGAEGGVPFDCMTEEKREKHNAMRNGKAVSNGVVKKWQTSEETEAKEIEDDGMKENIDLKDLNLDEVVAHGHTTDGGAYKGFEGGETSADDVD</t>
  </si>
  <si>
    <t>&gt;1887_g</t>
  </si>
  <si>
    <t>MDHLASSLFSSILPYERDFFNLTSIVRLAVQPIMHSFPSLLLAGSLAIQVLALPNPSQVREREAEILKRSVDSFIATESPIALADMLCNIGSAGSCASGAASGIVVASPDKTNPDYFYTWTRDSALTFKCIVDTFINSYSASLQTEIENYINSQAYLQTVSNPSGGLSSGGLGEPKFNADETAFTGSWGRPQRDGPALRATALITYSKWLINNGYTSTASSLVWPIIQNDLSYVTQYWNATGYDLWEEVSGSSFFTIAAQHRALVEGSALAALLGKSCTYCDSQAPQVLCFLQSFWGASQGYIIANINENNGRTGKDANTILGSIHQFDPAGGCDATTFQPCSDRALANHKVVTDSFRSIYSINSGIAEGVAVSVGRYPEDSYQGGNPWYLNTLAAAEQLYDALYTWNKQGYITVTSTSLAFFKDFSSSITAGTYASSTSTYATLYNAIKTYADGYVNIIATYEQSNGSLSEQFSKTSGAPLSAYDLTWSYAAFLTAAARRASIIPYSWGEPSASSVPATCSSTSATGTYSTATTASWPTSQTPVSGTTTATSSVTTTTNSLTSTSSVTTTSSSCATATAIAVTFDELVTTNYGQTIKIVGSVSQLGNWDTNNAIALSAADYTSSNHLWFVSVSFAPGTVVQYKYINVASDGTVTWEADPNHTITVSSGCATATTVSNSWQS</t>
  </si>
  <si>
    <t>&gt;9699_g</t>
  </si>
  <si>
    <t>MLNGHGGHGGLHGHDGHAPPHASRSTLTLPARPDLPLLPTPHSRLQTPEAPPVPSSVPSRSSVGVIPVDGPSPSLPPSPTHREHPKRAMRTMRTVRTLKATEERAHWRPPPRCA</t>
  </si>
  <si>
    <t>&gt;4003_g</t>
  </si>
  <si>
    <t>MATDNPELQEKLQELEHELEVSKDVSIGEQAFGSSSCAGRKDPQCFDASGMLDLLLITYEQEGDITEKGYQKRRTILLSQFLGTPSITADLKGLRIHSPENTAHPLNDGSRNASLAALNANSRNSPDQYGARPEVPLQSLARMGSAGRLDTMQSGSGSFGRNRAQEGGLPGGRPPSQLRLGVHNPSSQRTSYGHETFLPGTPRSGETSTEQSMTMVSSVSGANYAFNPELQAGYQEHQGDAYESHAGTMMDSQGGTMLGDAQQRYFSDFAGQQGQGYEKGYDNGPSNYGGGPHRYSSSDAFSPTVAVAPPMLTTSDLPPPQALEYQMPLEPRDVPFAVYDPHDGNTPMSKFDNIAAVLRHRSRTTPKAPAYWVLDGKGKEISSIVWDKLASRAEKVAQVIRDKSSLYRGDRVALIYRDTEIIDFAIALLGCFIAGVVAVPINDLDDYVKLNTILTSTQAHLALTTDNNLKAFQRDVTTRKINWPRGVEWWKTNEFGSFHQKKKDEMPALTVPDLAYIEFSKAPTGDLRGVVMSHRTIMHQMACLSAMISTVPSGKEDTFNRNLRDKNGTLLAGPGRHGEILLSYLDPRQGIGMILGVLLTVYGGHTTVWMENKAVEIPGLYAHLITKYRATLMLADYPGLKRAAYNYQQDPMTTRNFKKGMEPNFQHVNLCLIDTLTVDSEFHEVLADRWLRPMRNPRARELVAPMLCLPEHGGMVISMRDWLGGEERMGCPLKLDIDQDSKSIEEKPDSKEKDKEKEKPAGNGFASLIGGGTTTPTEQQGRTELSEVLLDREALKTNEVVVVAIGEEARKRAGTEPGTVRVGAFGFPIPDATLAIVDPETGLLASPHSVGEIWVDSPSLSGGFWALPKHTEQIFHARPYKFAPGDPTPMMVEPEFLRTGLLGTVIEGKVFVLGLYEDRIRQKVEWVEHGHEVAEHRYFFVQHIIVSIMKNVPKIYDCSAFDVFVNDEHLPIVLLESQSASTAPTTSGGPPRQLDTALLDSLSERCMEVLMQEHHLRVYCVMITAPNTLPKVLKNGRKEIGNMLCRRDFDLGILPCVHVKFGVERAVLNLPIGVDPIGGIWSPIASQTREDLLSPSDKQYSGIDRREVVIDDRTSTPLNNFSSIVDLMQWRVARQSEELAYCTMDARGKEGKGTFWKKLDTKVAAVALYLRNKVKVRPGDRLILMYTHSEEFIYAVHACFCLGATAIPMAPLDSNRLNEDVPAFLHMVADYGVKAVLVNHDVDQLLKQKLVSQHIKQSAQVLKVSTPGVYNTTKPPKTNSGCRELNLVMDTAWVQPGYPVLVWTYWTPDQRRIAVQLSHDTIMGMCKVQKETCQMTSSRPVVGCVRSTSGLGFIHTCLMGIFVGAPTYLVSPVEFAQNPATLFLTLQRYKIKDTYATPQMLDHAMAIMPGKGFLLHDLKNMMISAEGRPRVDVFQKVRLHFAQTGLDRTAINTIYSHVLNPMIASRSYMCIEPIELWLDTGALRRGMIFPIDPETDKKALLLQDSGMVPVSTQIAIVNPESRALCHDGEYGEIWVESEACVKAFYGSKDAFDSERFDGRTIDGDPNIQYVRTGDLGFLYNVSRPIGPNGAQVDMQVLFVLGSIGETFEINGLSHFPMDIESSVERCHRNIVPGGSAVFQAGGLIVVLVEVGRKSYLASIVPVIVNAILNEHQIVVDIVAFVNKGDFPRSRLGEKQRGKILASWVTRKMKTMAQFGIRDPDSGLSDVTEAMEPRSGIASVKTGSIMASSLRNTESAPQILEQREYERQQVQTQNNFAPLPTGISEMPAQNYNDSIVGNEGNGTSAKSDDTPTDNRAPQFELPGDDYDPEKTSFLDGTLDFQVPGFETTEDLQVPPPRVGPKPGASAQTDLPAVEGREGDIWTLPSQTRGGLRVQNADSDDEDNAWKNDAIMHMNLAGR</t>
  </si>
  <si>
    <t>&gt;668_g</t>
  </si>
  <si>
    <t>MPVDYSKWDALELSDDSDIEVHPNVDKRSFIRAKQNQIHQQRYERKNKIETYKYERIINDGLLKRINSLLTALQSHSKEASTRAPEQIFMQSFMETVKESGDEAPPPRPAGVHTEEKDLPSYSKMMAILVDQVQADIKKDKKDNDFQAYVDAVQAHHKKVADLQKQLLEELAKLEAEEHKHITSEDIHTGFDSSFVGKPGAKKTTTKKEKVESVEVLNIHALATQDQAIEQSSGADADIDEPVPGDEDDEADVSCSEVGKLFASIKMGDYRTCLNFISEHPEVVAEKETDGLLVMAFNACLEGLPDFGRQCVHQGLLLQYCRALGRDGVQVFFKRITTPGHQAQKVFFDDVYSTFDRIKTRAKEVAKQQAEEEARGPVEQIQLHAVDPGTTINISIPPEHSDDPTEIKSRELFNSFPPGLQRALVSGSLDEVNKVLGKMSVEEAEEVVGQLGEGGMLSLEEQIIDATTEEGKQALKEFENQERAAAAEESAANPGHTSDPE</t>
  </si>
  <si>
    <t>&gt;2988_g</t>
  </si>
  <si>
    <t>MASSPPGSPLGPSRPASAMMRPPPRTGSRMSMSSRAGGGSRASDEDGKTSVKVAVRVRPPLKPTDPGFELIPQRFQRSMVQVTSPTSLAIESPQGRKLFVFDRVFGEDVNQEGIWDYLVESVGSFVQGYNVSMLAYGQSGAGKSYTMGTSGPDEQGDNDVMGVIPRAATALFEKLGEGVRSNNRGSMSGLRTPTRYSTNAAAVLAKAAARNWTLKATYVEIYNEQLRDLLIPEHVPHNERGTVTIREDVKGHILLTGLHQVEINTVEDMMDCLNLGSMIRQTDSTAINAKSSRSHAVFSLNLVQRKSKYQTTSPEQKRHSVPLEAMTGADSMVTIDSKLHFVDLAGSERLKNTGAQGERAKEGISINAGLASLGKVISQLSSRSAGSHVSYRDSKLTRLLQDSLGGNAITYMIACVTPAEFHLSETLNTVQYAQRARAIQSKPRIQQISDESDKQALIDRLKAEVAFLREQIRSTERGGDRAHTTAIEHPERQNERELELHNQLLDIQENYTALSGRHAKLISEMARARDVEVADNEAFAETMGDSATERLNRSNKFAEAVEQVVLEYEKTIQSLEQSLSSTRSTLSNTETILLEKETKCAYIETINHQLQARLQKLIDREASTEHYLHDLEAKLDGHTSGEEKNSAIVMELRKEIARVRENEAGCEDYISTLEERLAEADQDAELMQREIERLEHVVERQRSLGKLDNLLYELDHIQQDDKLVEEQAPKTNGKRQAYDHSRQLSLASRRSHKDVILESPEDEDEEDFSGSDRENARRSATEGPVDNGESIEVELAVKEPQNHYPQSPAQSKFVEDKLENVTQELFDLRVEHESSINEFESLSAKYEEALRAIAELQDAVDETRHAKNRDSILSTSTQIDARPTSFLADARVTELKDGGQFSSSRSLSSELSSAGELTSSLEISDAEAATRKSESGDVAKDVANDEALAAEVEALRKVAAETELLALEYEKLKEKHDETLDLVEELKSDISKARMTEATSPRSNTPVIRRKSSQNVMMVDKAHRAFASLRNIASEHFESEPDTMQNFELNLNTAMHELHTRSERVQELEADIGAVKKEMDMKSQIISGLTRERSSMTSSPKDMGIVSTMRDQLLQNDNQMKLLLQTHATREQELQAEMETLRASMALNMATASSNGEKALVGSNAQKEIQDKKIKDLEAELANWEGRHQTALKSMGDSEKNLLATISQLEQQLASVNKDNTHELEASHDSDVVATLQIEIDRHKAAVAVNAARVAELEQSHASTREQLDEVTKSRDLKNAELEGHKLLVTQLEERIVEYEGIVKTHQDKISFLEENHAKEVDRIVADAETNHEAHLAELTSKHQESIDALQADLAEARDNLTKIATQVAFALSLDVSIEKLQDRIASILADQKALSEETKRSAKLEQSVIELSSINDAVMREYEAEKVARATAQAESETLQAEREIMQGELSALLLETAAGATLKVENATVSAQLAALKREMHDLETKNKKNSRIVGELEDQLAQNFDSHLTANNRLSTLQAERNAQLDAANEQLQEANAAQARAQSELTVIREEYSILQAKYDELQQAELGNHRPNSINGHLRKSPSVVTLPSPPPSIPLPPVPRSLDGALAEPRSPTGSIRPASGLSNSQIHEDQEARIRTIEKHLSAEKQLTQTLEEALTDLEKKSNKMKADCDAWRRRAQELDEELKEARDQVNGAMDKENRYSMQQVEEERKRRREAEVARAHLEERMAAINNKKKKKGSLNCF</t>
  </si>
  <si>
    <t>&gt;9263_g</t>
  </si>
  <si>
    <t>MAPPPSASLPLQQRLIQLAQTLQFAWFVGHLTLLFCISRYSLSYITFNYYSRWARFSYRLAFISAAVTYGIVVYKAFRARARQGGRGQPSILGLAADENVQYLAMALVWLFSPQYPLAMLPFGVYSIFHVATYTRTNLIPTLQPAQPAAPAPGASPSAKPATKPNVLADTIGRFVKEYYDMSMGLVAALEIALWGRLFLSAITFSKGSWILISIYTAFLRARYAQSSFVQGQFRNFEARIDSLVGAQGTPPAARQGWDAVKNGLRLFHDATDVGKYIAGTPVQKKSS</t>
  </si>
  <si>
    <t>&gt;13334_g</t>
  </si>
  <si>
    <t>MANPKPLPSSNAVISETQNSLSTSDAEKCQLEGQDSPVDASKTSVFKSLGWLDRFLALWIFIAMLVGILLGNFVPSTGPALQKGKFVGVSVPIAIGLLIMMYPILCKVKYETLHLVFQKKEIWTQILFSIILNWVIAPLVMLALAWAFLPDKGPLREGLILVGLARCIAMVLIWTGLAGGDNQYCAILVAINSFLQIILYAPLAILFIKVFSHEQGSLSIQYPLVAKSVAVFLGIPLGAAIITRFTLRKIINANWYDAVFLKFLAPWSLIGLLFTILILFASQGHQVIHQIVSVVRVAPPLNCLLFYHILLDVTSASNNFELAIAVAVATYGADSDQALAATVGPLIEVPVLLGLVYVVRWIGQRRKWKD</t>
  </si>
  <si>
    <t>&gt;6155_g</t>
  </si>
  <si>
    <t>MAHNEPLFTSERRDSSIHSEERAVNEDTALLGNPRKDATTPRNRAGFWREVGLFTWAVVATAAVIVLAVVSQHTVSRPGDTPKPSGKRNLIFMVSDGMGPASLSLTRSFRQFTNGLPQDDILLLDQYLIGSSRTRSSSSLVTDSAAGATAFSCGMKSYNGAISILPDYTPCGTVLEAAKRAGYMTGLVVTTDITDATPACFASHVKLRQMEDLIAQQEVGEHPLGRVVDLMLGGGRCHFLPNTSEGGCRADDRDITKLAQDKFGWNYIDNRKDFDGLKLGSAVKLPLLGLFADTDIPFELDRRNMDDVYPSLDEMARTALAALSAATQDSDKGFFLMIEGSRIDHAGHGNDPAAQVREVLAYDRAFASVVDFLDKSDVQGVLVATSDHETGGLSVARQINPTYPQYKWLPEVLANASHSAENLASRFNSHIAENPTASASGLKHYVSKLVQDGLGITNISNEELQSLIDNPPLSAYTFADMISRRAQIGWSTHGHSAVDVNIYGSAGSEVLRGNHENIEIGEFLRSYLEVDVQAITEELAEKARILGQSDWTGPVPSAEDLKMVERHHERHWTL</t>
  </si>
  <si>
    <t>&gt;13336_g</t>
  </si>
  <si>
    <t>MASTGVNVLRWSALGAGILYGVYHQASLSSQAKLAAINREYERKQSLIAKAKAEYSKSKLPSSSKTESNGTVIRDPNDPRFDLEAYLNTLAAEKP</t>
  </si>
  <si>
    <t>&gt;8267_g</t>
  </si>
  <si>
    <t>MLAQKQRKECRDTPPLVSIISGGIAGGVEGFLTYPFEFAKTRVQLRSHNGKRTALPRNPFSVVTNVYRTEGLRAMYKGCGVLVFGSVGKDAVRFLSFDTVKNAFRDKETGVLTPGRNMLAGMTAGVVASVCAVTPTERIKTALIDDARHDKKYRSTIHCIRMIVREDGLKGLYRGLAGTTLKQASSTSFRMGSYNIIKDFQEKKGIQQNTGVNFANGAAAGVITTVTTMPFDTIKTRSQSAQVTTTMEAIKQVLKDDGLRGFWRGTVMRLSRTVFSGGILFTTAEAIAKILNPLMAK</t>
  </si>
  <si>
    <t>&gt;6846_g</t>
  </si>
  <si>
    <t>MDSYDVQQKLESVEEKVQRLCDAVEMSGKMLNSSQVEMSPAEALSRLQTGVSTLDSIQSHTYTSDNEQRQSPESQSPIPSDQIERFNDAPIISLFKEAMLIQEQNILSGQIQLQFSSDPRASILVKAIKALLPSPDDLESILRMTERFLPIWQDGQGLLINTESYSLVGAASAKAFILSSIKSEIPVAVARATLFLALCIQQLPANFNAKLTNLPAPPKILLDSYIKAVDSLLCISESRTSSIDGIECLVIQVKLYINMGKPREAWRCIRHAFNLCLISGLHNIDEITPDRRKALWSSVWQGDKFISAILGLPAATSDSHPGLSIEHVGQSIGGRILYDSGLIWGHIIERNQNYKTLDYSATLEIDQELRQSKSRIPTTWWDSLPRPEGPPSSIYSLIYIKLQYYSLCKMLHLPYMLKSSQDSRYEYSRLSALDACREMIHAYQTLRDNSDLALIICDLMDFQVFTGAVTLIVGLLSQHSQSESYQDANDWALIYTVTQSLKLVSESLECTVARQAFQLLEHLSFFRHGVYSGPETYEVVIPMFGRVRIHYPGQQAQQESGILRNEHSQMQQRLLNTVQFSASSVPQFEIAGNGDVNFGAELGVDWMLGETDININYDWTRTFEGSSFG</t>
  </si>
  <si>
    <t>&gt;6353_g</t>
  </si>
  <si>
    <t>MVKDPKPHGMELRLNPFFYFYLAQRIVLEIPHRLSNKARSVSRRVLRRPRRILRRARSVPRRILKRTQAVFTFTMDLRLFKHPIDATTVIQYTEDVCPYPPETFYALLSSILTLTIGYAGYKCGTLISFLQHSHVQQKRQAQDSLREQFFDRFDAFVYEMQQLIEFGSEKEIRETYSDGFNVKKHILFCFRHIDRLKADGHFPGLWEMGSRRGLRLVDVSDGKMEIVDLEMREIRERDGEEASGLLKDASVHGSAAGSVDGSTSGSEHGSERGSPNSSANTTPNTSPDTSPNRKSNSRPSTEENVKGKAKATKDMDPEEIKKVRFEDLSETTLIA</t>
  </si>
  <si>
    <t>&gt;5256_g</t>
  </si>
  <si>
    <t>MPDQILDDISHRRYNPLRGSWLLVSPHRTKRPWQGQKESASKTTLPPYDPACYLCPKNKRAQGDVNPDYKNTFVFVNDYSAVKEVQAEYTPPVEDSKDLSSLLLRAAPVTGKCYVLTFSHHHNITLADMTPAEILPVVKTWAAIYSAHLSPSNPLSKIPPPQVPSTINRPSAQYTYMQIFENKGSAMGCSNPHPHGQIWTTTGLPEEPLAEMTQLTSYQRAHSRSLLSDYVKVELEKNERIVFQNATFLVVCPWWAVWPFEVMIVSKEHKRALVELSESEMADFSECIAEVTRRYDNLFETSFPYSSGIHQAPLEGTVEEINASHLHMHFYPPLLRSATVRKFLVGYELMAEPQRDITPEQAAKRLRDCGGELYRKSL</t>
  </si>
  <si>
    <t>&gt;7515_g</t>
  </si>
  <si>
    <t>MYAILLVHRVPMTTEQSTQAVLSPSILRNTSSQSIQSPPKDDTYDIILQPETRPLSQEQLVAEVKGIYAGLVKVEAKCIEVDNKVVLAAADPLLNNEQWQAFTALHRTLLHEHHDFFLASQHPSASPALRQLARKYAMPARMWRHGIHSFLEILRRYLPASLDHMLAFIYLAYSMIALLYETAPAFEDTWIECLGDLGRYRMAIEGDDIRDREVWTDVARYWYSKASNKAPTTGRLYHHLAILARPDALQQLFYYSKSLCVVIPFSSAQESILTLFEPVLNHDNTQGQYRLPPFDTAFVKAHGLLFTNRDIEPTATEFLELLDNQIGRVTRKFMEQGYYIAVANAVAVLGFASKENPLMKAMVEATLTTSPKSDVQMTETVSDEASLATKSFEYAQRLSNSTLEIVLQRIGDPNVLPFIHVTLVFMYYIARRPSAMRLLEAKFPWRMLTVMLNTLLVPYRTLAHIENSEFPLPVKDDIRPFIEDFAMRGLLWTDEFYPEKWFSNDKIDNEEKYLEVASMTDDRKERILWLAYRLAGLGKWIYFNGNSFSTTPLEATQSLSTQLADHQTSFLSLPHRPPRTFENGGNDY</t>
  </si>
  <si>
    <t>&gt;9330_g</t>
  </si>
  <si>
    <t>MPVSLALTAPAAAAAALAYLDARLGLMYDRRLLGSAMQWEAKLVRRERNDRLNLFYVLEEHASRKWANEILLVFEGRQWTYKEVYQIVLKHGTWLKAKYGIQPKEIVAIDFMNSEKFLFIFLGLWAIGAKPAFINYNLAGKALAHCVKVSTTRLVLVDQQVEDKITQEVRDELPGVQFEVFTLDLEAEVFSIEAVREPDSVRSDDKASNMGILIYTSGTTGLPKGAIVSWTKITVSTGIAASWMRMTRNDTFYTCMPLYHSAASVLGFCLAMAMGATFSLGKKFSTKTYWQECRASNATIIQYVGETCRYLLAAPPQIDPETGENLDKKNKVRTAFGNGLRSDIWDRFKERFSIESIAEFYSATEGAGAVWNFSRNDYSKGAIGRLGTIGTSYIEANSAIVEIDWETERPYRDPKTRLCRLMPSGEPGELLFKLDPENIPKKYQGYFNSDQSTESKVVRDVLVKGDAYFGTGDLISRDKEGRTYFHDRIGDTFRWKSENVSTNEVSDALGSHPVVHEANVYGVELPHHDGRAGCVAVVLAEQPTERLMSDLAKHAHATLPRFAVPLFLRLKSREKMAVTGTNKLLKHVVRKQGVNPTRVEGDELYWLRGGTYVRFGDRDWEELNGGRVRL</t>
  </si>
  <si>
    <t>&gt;13343_g</t>
  </si>
  <si>
    <t>MRLSTPSILLAASALLGAAAAHNIQLAAHGRECFHEMLHKDDKMTVTFQVGDREFGSAGNLDVDFWIQNPAGGYETHQRSVSNGDESFTAMHDGKFVYCFSNEHWSATTKDVSFNVHGIVYVPEAEAPSDPLEAEGNPPTFRTSEPSQRRAILHCGP</t>
  </si>
  <si>
    <t>&gt;3057_g</t>
  </si>
  <si>
    <t>MSADFHSSNPFRRKTPSSGPPQRSPSINHHIAYPQTDAQPGFNSLKSVDAPKKVTKKVRVQSPPPSSPTISYFPPTSGEDAYSIPEKPPTPIPRHDDPFSTNSTDMPDDGEPRRSSKAPANPFSKTLETMENRDGEPQVSSPTNNTSAGRASMDVDAFKRLLMTGIGRPGTPLIHTASQAHIAHALGDEGSSTETSSLSRQSIFEPVQQESHSNSPRTSHEVSEPEDERRYFTAEPHSYIPSSRKKPPPAPSSRHGKLIRLELRDDPPLLSNLPVTPGSATSPQYFSSSPQSQSEANHSQTDLNKPLPPAPSRTSHDSERESVFDREALGKTPEPPSPSASVRRKIAPPPPTTRRHSQLFYDSKLTRSDSSRLSPKPEAEEEVASINTHANANAGFLSDEPGRSRSNSNNSKAPPPPPSRRPTRISSSGSSHNEGVSRSPSSISLPAPPPARGSSVRASKAPSVMSMDLSTGGNGSNKRASMHGPPPPPRRHGRGSGVEGSGEWTPRRQSGEYAGRRSAESTRRASISSSIQEETELPVGIGIRMGEGKDGKGGKSRQDILADLSKLQRDIDALRVQSEREKERVS</t>
  </si>
  <si>
    <t>&gt;415_g</t>
  </si>
  <si>
    <t>MAPPAAGSNFEAALQRMRPPPVHYNPTKPDNIPPGLISQLQVQQSVIQQYEHQDKDQKKEREEHQGLVARLKQGHQTEERLRRERNDALSREADMKQHTGWARAEKLEATIDQLRSQITGEGSFLHMETGHKSIAELVADFKGMERNSSLQQQTVAASAEKLSGWGVFFRELRDITGGSGCSEIVEAVREAFKGQSDRLGDGNQQMVSDVGMEDALVGQIQAQQVQFQDALVKKEDEVRAACLQDHEDKMREQLAKYETLRQQCDIAVQAQQDHSDCMRTYSQLEGLHKAVVQDHSHCQAKYDDVNQLKLKAEQQAQDAESRNRTILSDHTAANLTQKKIEDELKQEKKNCDQRIEKLQSICNDGEQQITTLESKLEASELKVGGLARERDDAQNERKTAKEEIMGLESKIKELDGMVDRLSKVEAQHNSLLSQVSDAVKKTESEEYFSQDGREMIDYVEQSANILLQLREDNFRLSNDLTLLTPEGQIQQESEELQRRDETIASQEETIVSLDTTIISRNATITSLECEIERLKRHVSFWTSRNDATIKQIERLTREASSFKSYMCGRSSSDYIKSVVQKCERSFLREEKKARDIVEKAKEGFEEMIQREKAGLGQSEKGTQTLPDIEHPMLPGGTYTLPEWESDDDSEDEKNDSEDKKVESLGQSDKDTQTPPDIEYALLPGRTYSLPEWDSDDDSEDEENESKMPGSWDNQDDKSGSDKVGGGVIGLSALIGGVTWWSTGR</t>
  </si>
  <si>
    <t>&gt;2858_g</t>
  </si>
  <si>
    <t>MASNSSLESESLCPHWVYSALSTVHVCNNRRWFTEYTPLGVIGIGNVTIYTEKTREDCGKSDNHAKIILHDVLHVPNSPYNLVGKTTEDCDDLNDDFYKFPEGGAQGATKNKDGQTVAYFDENEHLF</t>
  </si>
  <si>
    <t>&gt;5522_g</t>
  </si>
  <si>
    <t>MAPSVSETISETASQAHEKLASLSVAETEDNVKSEQENPAPAVQEASIATQALPETQHREPLKLSGALDHFESFDATPVIGREFVGVNLAKWIRAPNSNELLRDLAITISQRGVVFFRKQDDITNDLQKELVQRLGELSGKPSDSGLHIHPISNSQRELGGHDDEISVISSKQAKKIYNKDGDWIAQKQSGKDQWHSDITFEPVPSDYALLRLTQIPKTGGDTLWASGYEVYDRISRPIQKFLETLTATYSQPLFNKAASNNNFTLYTAPRGSPHNTGDVLTAIHPVIRTNPVTGWKSIFSVGHHVEKINDLREEESKGLLGWFLKLVIENHDLQVRHRWQNINDLAIWDNRSVYHAATPDYLDQGLGERSGQRAVSLGEKPYFDPESTSRREALAKETKAE</t>
  </si>
  <si>
    <t>&gt;5272_g</t>
  </si>
  <si>
    <t>MASERENASSIMSGEEASSQPNQSIPHQQAPNNKKAVVVGLYGVPGSGKTFLLEQLKRELMPEHFAFYEGSKMIATVVPGGINAFQKLEEAEKLLWRKLAIDTIRKDCEDSGQVAVVTGHFMFWPEEEDTGTLVYTENDLVTYTHILYLDVLPEIVVQRLLDDTERYRPSISLTHLRKWQQAEKTQLRRLCRHHGILFSLVSLQATMLNKVTTLLYDFRLHTEKHNMCQAESKLNEIVAASEGRVKTMLVMDADKTLAPQDTGAIFWQRVPSSSKDDTDPLKTLFSSPLRYSYTAFRQAVLLYEETADDEKFDALCQDVASSVVMYTEFVSLLKLVAEQEHVGAVVFTCGLRCVWEKVLEREGLSKEVKVIGGGRINDGFVVTPIVKAVLVDHLRNTD</t>
  </si>
  <si>
    <t>&gt;8461_g</t>
  </si>
  <si>
    <t>MISFTRSSSAVALLSLLCQIADAASSCYFPNGDVASNYVPCSPTGDGDCCASGDFCTQWGFCISNSKGYHYRGACTDSSWFNPSCPDYCLADTNSGNSSIVNIIACDAASTSGTWCCAYDGNCCNNTSSLLTPVFGTIFAEGQTISSSTSASTSSSTSVPASTTSSPAVASTSSSLPTQTSTTSSAGNSSSHKSTVVGVAVGVPLGVIALAGLALFYLERRRRRNSEAQQQPQQYLPSGDEHKYEYFGGARAGDPTSNLVPGAPTVPSTTYIPRVEAEAGIAAAEAEDEGSQWGQRTGQKYELSSVPDNESPTQRHF</t>
  </si>
  <si>
    <t>&gt;8138_g</t>
  </si>
  <si>
    <t>MLSFLRGPTPPRRHTANLQTITYEDNLSSQTFHGAALPYFVTHSIPNNKSFFNPPQHLHLFQKEEFLVEQGTGIWYQPTAAHPAHRRIVKRAGDPPIHLPRGTYHRFENASDTEALVVKIRVDPPGENGVGEERFFRNFFGYLEDCRRGGGQPSVFQLELFLYTVDGPLAIPCPGPDGVKWWVSRVVMVLLGVVIGEWVLGYKRTYPEYYSGRDTGV</t>
  </si>
  <si>
    <t>&gt;10704_g</t>
  </si>
  <si>
    <t>MAPSFSSLQTNKSSATTKANKDSEDQPLFKKEHYDKVPVDSRGAIRILKVYAGSAEQVDVLCELITGTILDYEDCQNQDPPLAFKPYDALSWCWGKGPLDGKINIRMGGIRYMMSAQASLVAALRAFRHETLDRHIWVDAVCINQEDKTEKNNQVEMMADIYGKADCVRIWLGGSDPSSDSAILFIKKQVLQLHHFDDLCRSNEFSDMWKALLELMQREWFSRRWVVQEVALAPKAIIHCGKAKLSWTKFAVAVELFVEVETATHRLSEVMKTDTKYNHIPRWFEYISQLGASLLVDATGKLFRDYDYVRQLKSQPKQPKSESKTAPRRLLDELTDESEDDELVAPEVRDTQYKEKMEARYKPQQETQEAMAMAKPQPLLTLEYLVSNLSIFNVTNPHDSIYALLGIAKDTTPTAANKKLRVMDHTQAVLEMFTAKKQYNVDYKASYIDVCRDFIEFCVRRNMSRDPSRALDVICRPFAIDVEQTPDKLPLPSWIPRLSKASYGMDLGPGIDGQRMGRKNADSLTKRGFASASDYPERAMRRQPMLKKAVNPLSFNQRLLLRRGNGTQAEATEASPVANGQANSWPQNHSQSKLLSQKSQTSLDHFSLFVKGFVLDTIVELQPSSQSGSIPTAWAHFAGWGEMQGTPPEHFWRTLVADRGRDGKNPPVYYSRACQESFRKGNTTSGVVDTTGLIEHERNSVVAQFCRRVQAAIWNRALVKTKAGRLGLVAADVKKGDRVCILYGCSVPVVLRRHGPKEEQVIQDEMKWELKFLANYVGESYKKHLERQKLFREKRDKDKITYKKWEDEKRKQWKKDTIWAKRWELVRAHLMRIHEFRAWVMKKKVLELEKVQDSKAVKVATDNMQNYVNVQLSRPYDENLPGAKKDEDMLLDEFEKDSEWRVWWKKTGDEYLKAKRFRVWSCFHEGCTKKEWEERPAQDLTTESATEWALKNSWFFCIDSFRAWLRERGKFYGSEEVLNNEQEWEIDDEWHRNWDKNKPELESFNVWRSKKGLGNPDPQESTIEANTRFEKWRKDWVSGHPKAQQQERREAEDIQWRKIEKELEQWEKEKSEKIMNEVQKRDKEPFLERWRKGWKPETINWEEFEIALKFGRHWLKLVKRQKRDYAKKREQEWVERGAVKSRQSTRREHWKICKGVLAILYPDWASKTTAFNGKDTGATPTNTPRGSSDPSAGTIDDNSNTGNELSQRTDSAIGFGTPKEINEKENEVQKLTEEEKEEYGQKIEANFKRKMGEDGQWYYEMMGECYVHGMMDGEAMAHQNNEGIPTTVFEIR</t>
  </si>
  <si>
    <t>&gt;6788_g</t>
  </si>
  <si>
    <t>MLSFSVRIAISPLPKESHSFDFFFNLTGPQLAGLFPSDFWNRFILQAAHHEPALKHGIIALGALHERFMRNGGMILHKGTAPSTLYLDRFALQQYDLAIKSLVRPFKAGERQAIDVFLMACLVFACFETMLGSYDSALKHFNSGAKMLCEITSKKESNGSQPRPLKISDAPYVPIETIDNVFLRLDLQVSQMIGGGTRDLYERVAACPQRQSPLPSSFSTLTEARESFIFIWHKCTYMLNDIRNRPFQNSKAEYETQQKRCFTLVEQWSSTLDALLLARSQDMTPLELKGASVLKIQKLIGFAMLHTHRSGNDDQTLWDPLCPIFEQVVNLAAEVLDLDTEINNSSPSEARTPSFLFDMEIVGPLYHVASRCRDPAIRRKAIALLKASSRDEGLWNSFLTAKVAERGMQVEEEGLGTVTCCADVPDWARISHVRPMFDPIGRKVTLKYSRAGSTNLCARKTVEEVIEW</t>
  </si>
  <si>
    <t>&gt;10125_g</t>
  </si>
  <si>
    <t>MALRIPMKRVAATLKARNAFPALNCIFKRYESTAPVTATIPSGEAIKNSVSATPRDSPQDAVTNTPEILVHHDPAANSTTAALVNEQAPYMVKTYNRAPPMFVKGELSYLWDLEGRRYIDFTGGIAVNALGHCNPEISKIISSQSKILMHTSNLYYNPWIGALSELLVKKTIESGGMHNAQTVFVCNSGTEANEAALKFARKSGKVLDPSGAKHEIVSFHNSFHGRTMGSLSATPNPKYQTPFAPMLPGFKYGTYNDVAGIKDLVTENTCGVIVEPIQGEGGVIEGTEEFLCALADRCHEVGAVLIYDEIQCGLSRTGTFWAHASLPKSAHPDIITTAKALGNGFPIGATIVNKEVSEKIVVGDHGTTFGGNPLGSRIAHYMVSQLSSPKLQALVKAREKQFKAAFETLKTRYPSLITEIRGRGLHLGLQLSQDPKPFVDAARERGVLIITAGHNTLRFVPSLNISKAAADRGLSILFRVFRVLTNDLKEGIEHVSKNDSKGGIPKEKLAKWLEDLELPQDADTAIKETESTEPAEAEST</t>
  </si>
  <si>
    <t>&gt;5079_g</t>
  </si>
  <si>
    <t>MCGIFGYINYLVERDRKYILDTLVNGLSRLEYRGYDSAGLAVDGDKKNEVFAFKEVGKVIKLRELIDREQPDMTKVFDSHAGIAHTRWATHGVPSRRNCHPIRSDPNWEFAIVHNGIITNYKELKQLLTAKGFKFETETDTECIAKLAKYIYDQHPTIGFTDLAKAVIKELEGAFGLLMKSVHYPHEIIAARKGSPLVIGVRTQRRMKVDFVDVEYNENEPLPAEQASQNVALKKSNVGNFLAAGNLLAPADKSLLHRSQSRAFMTDDGAPMPTEFFLSSDPSAIVEHTKKVMYLEDDDIAHIHEGSLNIHRLTKDDGSSNIRTIQTLELELQEIMKGKFDHFMQKEIFEQPESVINTMRGRLDIENKTVTLGGLRSYIATIRRCRRIIFIACGTSYHSCMAVRGAFEELTEIPIAVELASDFLDRQAPVFRDDTCVFVSQSGETADSLLALRYCLERGALTVGIVNVVGSSISLLTHCGVHVNAGPEIGVASTKAYTSQFIAMIMFALSLSEDRASKQKRREEIMAGLGLISSQIKDILKLNEPIKDLCARVFKHQKSLLLLGRGSQFSTALEGALKIKEISYLHCEAVMSGELKHGVLALVDENLPIIMILTRDNIFAKSLNAYQQIIARGGKPIVICNPDDEEFKDDQAEKIEIPKTVDCLQGLLNVIPLQLMAYWLAVAEGLNVDFPRNLAKSVTVE</t>
  </si>
  <si>
    <t>&gt;10053_g</t>
  </si>
  <si>
    <t>MLISGRRESADTEPVVFKEALSYTGSFLDGATLDWFKPHLSDYLNNSSKDRKKETDEIFDDYTVFEDRLRGNV</t>
  </si>
  <si>
    <t>&gt;2724_g</t>
  </si>
  <si>
    <t>MSQLLPLPPSIIKIKRKATDEPLEYLRIHEGKRQRMGEDYIFSRQPTPALEPATGQPTSRAIRRIKQPRGCTTQAPSTPSASSPEYLGSRAKPSEVSRPGTPLDADQAPLAIIQPRRFHISRSAVTSNPLGPASNASIRKRKAEPTVFVERRPGSKRPKSADGPGPSAVDKATWKKEDVSAKAIYNFARLGDAQALKAAQSEPVRPRKKPGLAARSSTPPTQKSVKPVTIPNVVLPSGRSMQWDVSDEELVREMEAYTLQEIGKNIAEMETSKPSVIPLVRHSTPSKFKPKAPTARYLERHPEVDAGQNTYTGDDEPYEDDEEMDSDTDYVIDTYVRMHAREVGDIDTAERPSYGLLVIESEIDKNEFYCEDPESDDEEEDPEEDENAEDHYTADYPEDEVDSDDEYDRNPYSYRSRGATDLEEYDEVDATFSDDDDDNTIHPWEAKPWLRKPHSIVDDEYSGN</t>
  </si>
  <si>
    <t>&gt;9662_g</t>
  </si>
  <si>
    <t>MNILETQVTDLNYLVESPVATATPTNMSMNDGRHSSTAADSPVSAITSGNGRKRNGDEISGGMSGNGGGSGSVNGGSISANGMGAGQHTRAKRNRYISIACNECKRRKIKCNGNTPCQRCGNLNLECQYAPNCCSNGFKDTEEFRQMNSQIQCLQEQVDNLYAGLNALRAGGDAMNFVPPSERSSSSLSMAQVVAPRSPMGRYRSTFRHPPFRGPSSSAFGLDVARRTLHNMGYQNIGVDEGMITQEPTPIASPPQQLAPINHPIHARNPDPLMSFTKEEMVRLCGVYEEEMGIMYPVVDIERLIIHGKNVYDFRDSAMRIGLAKSTTPQGINDEQSLVLKMVLASATVAEGNGQSEIGCRLFEDCRETADRALHSEAVDIKSLPLLVVVAIYHFHCDEEALAWRIIGQVARMCVELGIHRRDSLFKVVPDPEERVNAIKLFWSVYVLDRRWSFGTGLPFALQDIDIDPNLPEPEFTIPYLNVMIAYSRIGSKVWRSITSYPSTPSPPLNIEEINYLDYQTIQWQKSIPPSLSLPLISSPQPPPSRAIHRLQIVLYLRANQMRILIYRPVLHSASSIQEHPSYASTVVELAKDTIRALSHLNQTSDIYRTQQVCFNYFLVSALAVLFLACCHGPVRFSEGCRAEFEMCVELVRGMRERSFVAKRLWKVIRGLRDVGPKVGLVATGGEVGEQERAAMAMAGLAGEGFGEGMSCEMTSLFEAALGGTGAGGGYHAGQGLDGGGQQQHGEVGVGSHAFGGDEELYKHLRDLF</t>
  </si>
  <si>
    <t>&gt;1379_g</t>
  </si>
  <si>
    <t>MQRSLSLPGPAHASPPVSPTVTQLSSRNPSPSPPAVPPADDPPRIHRYQSRSPHRAPSYKERAADRERARSPTRHASPSPSPSRTSHTTERAIPPSNPILIEAPPAETPASPKRLPPLPLLQDISHYLNPQFPGVTISATTTLDELAHLVRLSKYQEKKRAHSRVRLHRSLVSTALSARLARCGQLAHRTLADNFRADEKKGFASLYNAVHDVRNSCDATRRYALLEPDLEGLRPNPKDGERSATITSFMSEIPTRSRDTFLRFLTKIRTNPDYLASRLLTLNGPELMGLTLFHQGLEAVSTVLPFGVRPKGHSFNSLRNSPPAPSPVERLLSFQRHDPLSALVHTCFANSAGPDSMEDIRRTDVWSNVCVKLITHRRPSMEAFLCSLFSVWISMRDWSGRSNMEWYLMKILEEGAFLLERAEDQAGTRINGPFSSKDAIAAEEFYNAAVEGLFEVLDDPGAGGIPEGLLELGNATLRKLHPSFHQGTKEFLINKCLFSQFLVSVIVHPESHGMLCEYHITEYARNKILKEVVMKAQKAVGDMLGEGATPEPNVKSHIETICARFQSSRAMRGKAKLLPARSITSLRETAEVHPYLVLGPADLVTLVNALFPERRPASAASTAKDIHFSGVLSSASSVSGMSSVTQSMPIPATPRIAFDTASVLSNSCSSTTSDITTSREPLLDDNLDPQNPRLNHYEDDGFELRFALHEMVQALGADGASGACHPCAEHWSVLFMSSDGQILSTQLPHDPEDDGDEEDLTTSSDSDDEATGLRPDLDKEYHQLRDSILKLVEDFEIPQSLDSKTESKTFSNRTSAVEGPRKKPRSRPGSSSQMQSRNPYRLREMSGMYKDKQAESKTLRQRNGSDAERQTEKQPERENTSILITMLEAAEAQCQTQSDFVNAHLYWRTLNQLNQLSSPSLKRDGFASLLNIFSRGPRDSIRRSTIAIEEYDAWLVWLRQSQERHDTTIEAMMKKLKAIRDKMWYVTDVRNSAAYEGARNIALALKYMASPRKPVHATPSGFRGRNMSKSSVNNFLLKTEAQVMDMMAAIDEQGGPNKLSDEQSEKTLRWLSQLGIENFCKGEERIHRFCLEIETCINKLVGEHLMDGPVLWSSELFNRDKRILDSGRQKGDLMFTSLGSMSISGDDTNESDSGRRSLRNTDFTRPGFRDLRSMSARNASQQSFDSGRFNSIRTSGDLMDSQDYFGMASPVLTIDSATTFWSPFTAQSHSPTMSINNSIRPSTSSSANETVMMKEERASQAKQAFLLELKQTLTALLLSDLGTLVFARGSETDSWFSGDLGQDCIERRELTERKIRRKNRKRTLEKKRSFRNLRVVQRSDPSLEPNEPTSQRMERVQSTSTRSTEKAMSETHSTAGSSTGDSVIVISRKNVSKEADSPDFPYRMAFKRLLRMFSVHPNPYVKLNALYELEHLVIAFLTPSAPRRPRIRPETLTAPPQSPEVQHINAFGQTDTSTTTPRAKNLEEAIDNCKERRSQTLGQSDISPATHRNAERTHAAPGAPASTDMIVDVLQSLFRDADVRPKTLFRDLQFIASFVPAATLDKTERGKAFWDAGLAALGLKQDMCRTMIEIADEVVVHYTKNRNKTNSSSSLEPIPSNMSSGELMKYSMQDAAKMWTITAKEGDPAAERELAIFYLTHPELVERVTAPLSKPHETFKTQVMEMHGGGSTIKEERDRERSDPATMCVAYHWMELSAQGGDELAKKYLRQREELNAIP</t>
  </si>
  <si>
    <t>&gt;5784_g</t>
  </si>
  <si>
    <t>MTVDDPKNSAPETSVGFGMSRVVVKILQVVERERGTASEDASFEGVWKGELEQASRLQNSGPEFERSIQLAERSRALHPEIVQAVIYEFCPQRLAFLVFSVLLRRLGSLGAQEKRYRSMQEHIRRAHPEHYISKLPATEESFQLMINTPPSERPLPPPPSSNLAPQGYANDRQSYYCDGSSTPNTPRHLDDYQSSMLPAASAAAALAQLHNHKLETEWESEGDWMSDTEAHKQAMRNSIELPPLHPNLMEPTSEPFPHLNPLRRRELLPSIMSTSPPGRSSTLPPLHTPGPTRPRKQSVSKRVRDPQRKRQKSKGEAAHLRRMSYDRKAYSAEPSSALSAAYGKRWEDLIDAATSATSDVDEDRTPVPPSPISVNRASLPPFSASHFQGYQASPLQQALTPPSYLPDAPEPFPSVESGGSGDNFHIDNQGLSDSSPSFSSQSIQIYCAACQKVSFLKESYACTECICGICQACVDVLMAEQGARRKCPRCATIGGRFKPFQLDIR</t>
  </si>
  <si>
    <t>&gt;8057_g</t>
  </si>
  <si>
    <t>MSRRGGNTVYEERDYYREAPTPPQVRVRERDFEETDTYNGRGSRPAFLDREEIYTRSDAGPLVIRGRDSGALERRDPHRSSSEVRVSTREREIIQRPQSPQERVRTRIIERRSPSPPPERLRARVVETRERIRERSPDPPPPVRVVRERFVERERERSPSPQQIDRVRIRNVEREIQVREPTPSPSPSPPTPPAIRAPPIHQEIITHHRHIDHGFERARVPTPPPPPRREPPRTKETDIDIYTGRSGNTEVDIRKTTSTSRAQTPVPPRPRSNFYDDDFIFQQEHDKLRVRDARLDISRRRSLSARPDTRGMKIDFRGDEEEADFYERKTAERARIGEAYNGATKDWSIVDVPPGTERVRMDGVGGGSQEISWQKYNGVRRSKFLPERVPERVAERERVEIRDEPRRESSGLEIEISTRRREGSGSYERDYERIEETRGSQVGFPRGAPKQRAGDLWTEITKDLVVREAIEELGYDYEETEYFYYIIQYLKYEDVLELVQLSETIRRERQDRLRDIEKERLRLERAQRDREDWDRRERRRERDSGFVDERVVEREIVYDSNGNGRRRRW</t>
  </si>
  <si>
    <t>&gt;4240_g</t>
  </si>
  <si>
    <t>MTPTLALDASASEPLLSDNSSSSSSYLSSSCEIERLDTKPTRDVEDTTIPETLPPLGRNLSWSSAYILVISRVIGSGIFATPGPVFKTSGSVGLALLLWVFGAFVAWCGMIISLEYGCMLPRSGGDKVYLEFTYRHPRFLASTMVAVHAILLGFTASNCIIFGEYVLFAFGVTPTELKQKGLALGLLTAITVVHGGFLNAGIRIQNFLGWFKVGLILFMALTGIYVVLFGTVTAAPAALENFNWDGLWEGSNWGWGTVSTAIFKVSYSYAGLGNVNNVLNEVKDPVRTLKTVAPAALLTACLLYLLANFAYLIVVPLEDIKGSGELIAALFFERVFGEHFGRIFLPLAIALSAAGNVMVVTFALARLNQEIARQGFIPYSRHLASSKPFGTPLGGLIVHYVPSFLVIAIPPRGDVYNFILDVEGYPGQFLALATAVGLIWLRSKRSDLKRPFKAWLPAVWIRIAICLALIAAPFFPPKDGKADVGFFYATYAIVGIGILLLAVLGWWLKFVAVPKWYGYRVEEEVEVLSDGTSISRLINVMNESI</t>
  </si>
  <si>
    <t>&gt;8563_g</t>
  </si>
  <si>
    <t>MSTRLQEHDKEGSYLSHITCSRGSCSLPSILEELCSSGLDPNLPAANASAITPMMLAAICGKQEHTKILLEHGANIRAKDFRGWEAAHYAAEYGQTVIMEQFLDFEVDWNNCLINSKENILHLATRNGHYGLYADSALHNAAFHGSARIIRELLEVGADINALGRDGSPAVHIAARSGSLDIIRQLLNRNCVLGPDNFGMTRELTALKHGHQEIFDVLKRQVELKEGIFSPRISGRATLEDRQFDSNVNAINSKLSENLKFAIKKGDLDLCKGLIEAGASINRRCGCTPLLCALNYNHGDIALYLVHEGASRKGRLCSEYFGGGSVVHLTCFREEYTHILKVILVKDPSIVSLAFQTPTSPLHMAVACSNIGALETLLKYWRKRYLGDSVDDVGVNTASMGSVDSLLHQAHDNLKQRKADLLSIYDAQLRTSNLNFYWTPTESKPLEITDFSAGTPLHLAAYLGRFEAGELLLNLRCRC</t>
  </si>
  <si>
    <t>&gt;2350_g</t>
  </si>
  <si>
    <t>MAQFIPRMSFPAQTSLPRSYFLGHHALGLSKMKTMLSSIDLIIECRDYRVPLTSRNPMFEAALAGRERVVVYTKRDLGSKDTFADKMREDIIREWHKPHATLFTDHRSKKDIKTVLSLAKEYALLKQSLLGSRIMVVGMPNVGKSSLLNALRMAGVGKAKAAYTGAQPGVTRKITTGVKIVEKDEEKGTEAVYLVDTPGVFVPYVPDTEAMMKLALCGSVKDTIIAPVTLCDYLLYHINKQEGGQTWYKEYSEPTNDVAVFLEGVCKKTGRLGKGAIPDLDAGALWMIQRWRQGHLGTFLLDEVTEDGLEKQLQGDVGLSLSQARKQAKEAQRARGKARNTVVSK</t>
  </si>
  <si>
    <t>&gt;13364_g</t>
  </si>
  <si>
    <t>MANDGGGSPHDLVVQTWVIYARYIRLGVKWQLEDFFMLFGIILYTVFVVTNIKIIEGGGSSLYRPGQYETFTPADIQARIKGSKVEYASEMCMLNTMYVLKACMLNMFFQITTNLWQNTLVKVICACTSKYFTFRDIWDDSYQFWYLREASIAMYTTNLPFVWGFARRTFHFLHSSNPGAEGDYNTERYAAGRGAANIHSATGLGDSRAYNNLETVNTSRTGGGIPKSESEERIFEMKGLGEVGPMDYAKMPDGSETISWAQSGGPGDEDESLKHRGIKKTTEVMIHNEGKSIG</t>
  </si>
  <si>
    <t>&gt;9997_g</t>
  </si>
  <si>
    <t>MSKSLIPNRGLLSNLPRCLRAQSGHRFFTSSRTIAPARGVLAAQQSICLRGGIASKRAFSTSERRGYKTVQEAKSRYRSGPFSYTAGLLFLFSGVGLVIYFRYEKARMERKRIAEATKGVGRPKVGGPFELVDQDGEKWNSEEKMRGRYCLVYFGFSHCPDICPEELDKMAEMIDLVNNSEVLKKSKLPPLLPIFITCDPARDTPAVLKEYLTEFHKDIIGLTGTWDQIKDVCKKYRVYFSTPSNVKKGDDYLVDHSIYFYLMDPEGDFVEAIGRQFSPEGAAEVMMGHMGDWEKGKR</t>
  </si>
  <si>
    <t>&gt;2557_g</t>
  </si>
  <si>
    <t>MAKDKKGKSEGKKAKLAEKKAKQEKKGEKKEKSKASKNADSDVEDIDLDAVLAEYAKKQEQFLKVTEEPCEPPRARASSTLIASPANDNELFLFGGEYFNGALATFFNDLYVYNITRDEWKLVTSPNTPLPRSGHAWCRGGNSGGVYLFGGEFSSPKQGTFYHYNDFWHLEPSTREWTRLETKGKSPPARSGHRLTYFKQYIILFGGFQDTSQTTKYLADLWIYDTAKFVWHNPVLPLATQKPDARSSFSFLPHELGAALYGGYSRVKSTVTGKQTKGGGQAQRNVLKPMVHQDCWFLRIIQPAADASVHTPPTVRWERRKKPANAPNPPRAGATMTHHKGRGVTFGGVHDVEESEEGIESEFFNTLSAWNIERNRYFPLTLRKPRTNQRKPQGEARTNRRGRGQANDEELIRNLAALEAGTSLADAEEMVIEKKEESPEIKLPEKEVLMEFPHPRFNAQLTVQDDILYIYGGTFEKGDREFTFDEMYSIDLGKLDGVKQIFRREQDNWLGSEDGDSEDDEDGSNEDEDEEEDEEGDIKMAHEKPFTESTRKSKCKDKSLEEGSVVSEQAPSIFDDTPDDATTTTEPEDNLPHPRPFETRRDFFQRTGNEWQEALMTGLRWKGIQPENLSVKEIKTKAFEMSEEKWWDCREEITALEDEQEAAGIGEVVTLADRGEASGGAGRRR</t>
  </si>
  <si>
    <t>&gt;13367_g</t>
  </si>
  <si>
    <t>MPSYHIPPCPPVPPPSLPAYVEYAQMVITQTSHDAPPVVRSMSVDGRLVTDSELAQAQSALEHNPAMMGELMKKPPTLASAAASFRSTINPSSAAAAAPSTSATPDVESIKAAIARLESEPRAAVPDRLLAQEFKPMYNKRGKMIQRACKGAGACNVGLCDHGLAGPSGSGASSSSSAAASSSGIDPIILSGLMKFCEKQGFKISEPFARKQLEQNGRKLPIAYKALVKELSDREQELSSTGRVLMVSPPFPNGVVPKTTYYHSHPDNAQLKLPTNRDQYITHMEYEDQCLKALLKSGWDSPFGFSILHHPLHNSTVQQQKAFYALYQEAKYRDDRSVQYKLIYAGAETTDEKDQLMQAWEVTHMPSTATLNDLANSYAPPPPSIPATTPTPANNLPFQKHPLTPSPPSSRNPTPAAAANPTWQLLRQPRMKMRRPTFNPKINQDAQLAREEYEKIRIKEFLDSHPEIEPEVRTHIQEKKVIENLKSFCSDLIMENRHWRDQNDRLKANQMQQLLDEMDDEMIENDLVVEDHLREMGFGSDEDDDDELPYDTPYAPPEPEHEYVLGEPSDEAILRVASEVVGGEVGNALLSPDVQKRLVNEWKSKLGPETEVAPSARAKGKGKEVLSGAADIEPEFVPSTRDKGKGREVLVDTPEPATARVQHPVDSDEDNDDGWVKDDIEPEAASNVSGYLANPAAVPGDAVKVHDFTPTKQPDPVGTFVDKSTMEFWHKLFDLNTDFCGGLCATEDQNMEKVRWLKKTCEFESMSTAIILYAICGGSHILAAKFYARVLVPKIIAFMKVRDGDKRNPHSKFELEIARFGEYCAGRRKLEVKGAKGFHKKYDALAAREAKNRKAAAAAARTAEAAAAAAALVEQPVVAESSASGAGKKKNKNKKKKSKK</t>
  </si>
  <si>
    <t>&gt;9969_g</t>
  </si>
  <si>
    <t>MASLLSLAFLASSAAASILQQPLQDNSQALINSKSVVDSEALQAHITSKNLLKRAEKLFEIAELGIAEYNHPTRVIGSQGHLGTLDYIYSTIAGLGDYYELSNQTFPAVIGDVFESRLILGDSEPPSTHPMSLTPPTKKRQPVRGPLVYVNNQGCDKADYPSDTAGKIAFIERGVCSFGAKSEAAGRAGAIAAVIYNNGKGDLSGTLEKPSKYHVATFGISKEDAQPYLKALKAGEIIDSSAYIDAIVREVGTINIIAQTKGGDQDNCVMLGGHSDSVGEGPGINDDGTGSLTLLEIATQLVKYNVNNCVRFAWWAAEEEGLLGSNYYVDQLSDDEKSKIRLFMDYDMLASPNFAYQVYNATNAVNPTGSEELRDLYTDYYQAHSQNFTYIPFDGRSDYDAFIRHGIPGGGIATGAEGVKTKEEAEMFGGTAGEWFDPCYHQLCDNLSNLALDAWELNAKLVAHTVATYALSFDNFPKRTEFEQYTENEGESLYYGPKLRM</t>
  </si>
  <si>
    <t>&gt;9012_g</t>
  </si>
  <si>
    <t>MSSLSSYLASKYLNADPSSTSKKRKRKNASSQPGLIIADDDAPGWSTNSQTQNEDDGRPITITSHSAEFRKAKKNAWKVVGTPVLQPKDEQAETAAADRIIQAAADENSAAQHADEEPVIEQNGGAADVVKMGDGTHAGLQSASAVAEQFAKRKREEAEAWEAEEKAAGRKGKKGEDTVYRDATGRRIDLQMRRQEARRELDEQARKEKEALEQQRGDVQRVMKQARKMELDEARFMPFARKVDDEDLNAELKEVERWNDPAAQFIAPKKGGKSASGKPTYQGGAAPNRYGIRPGHRWDGVDRGNGWEDERFKAMNRKTMSKDLNFAWQMDE</t>
  </si>
  <si>
    <t>&gt;7056_g</t>
  </si>
  <si>
    <t>MLAGIKADLHTIKDTFSLRAVPRESFYIGAAGVIPYAATSLSTVYLSYDINHAHTTGQSYLFSPETAHRLLELVTPIQIGYGAVIISFLGAIHWGLEYASYGGRLSYRRYMIGVIAPAVAWPTIYMPIEYALITQFAAFTFLYFVDARATVRGWAPPWYATYRFVLTFIVGASIVVSLIGRGRIVKEDAALRSPADYVKKDTDAQWVALKMEDEEKMEKLKKEGDDKEKGEEKDEKEKDEKETDEK</t>
  </si>
  <si>
    <t>&gt;2962_g</t>
  </si>
  <si>
    <t>MRYFILLTAILATTFVVAHPTPATAYPAPAPATNSIVARDPFFLFNIIKGAVKGAVDGIKSAVHHKKKKGAEKGADAANNQQQNNNNNNNNNNGHHKREAEAGLVELTAREAYPEPEPEAYPEPIDLDPHKLTDREAYPEPEPNKGQPLSANHKLGMEFIRGATKVGQAFAGNGNKRREAEPTHE</t>
  </si>
  <si>
    <t>&gt;2292_g</t>
  </si>
  <si>
    <t>MAENIPPEPIVEDWDGSDQTTVRGSPILSPSINSPRMFGNEITNIASSSTIAATNHQQDIPTVVVAAPQRPRRTGRSQGAHPSRPRRAHQGALPIRNRFPHQQHGLDSQNLAHPSANMAHSNRNLPIPQYVLDEHARSTESTDSQESVMTQVPLSYYEPDGVISYEAQPTSSASRSWGTQGMSSQHVGAYGSSMSMNTNVGTSSRQLDPNSSPYVPGSQQALGVQLSSNPQGYGNGYGVNMNGSTAMSIVPYREQQAGYASANQAGMMSMGMGAPLVGGYVNGPPNPYAHFGAGMGNGENMGYEPGNSNAQVGMNMIPSSNNMSYGAGMGMNMPSNYGAGAILGPNNDYAVRYSGGYNNGGYAVQGGGMYHNPANVNRGPQPVAAYLPKVHPYSVYKNGGASSNLATAPVQQAVAGSSGSVQAPSTSSDIKSRSSTRESFRERSSASVHDSDAHSSVGPTPTPKNQRSSNHSTETPTLRNRRNQSIDGSRNGVMAQWLAELPAGANKHRATPPKMLNLLTGGGIDGNKVLASINKADPFSPSSNMETPRPVAHYNNPFVSSPALAAPAFNLPPFWIPGVTPRSQLLTQLIGSTDVRRPTYEEAIDKKFFPFMEIGRTAKSDEQHGVIRIRNIPYSVQRSEILAFLGRNARLISESQFEPVHIIMERVTSKTLDCFVEYISFNEAVQAVTRFENNRMGGRAGRLGQRHVELELSSQDQLLKELFPKAKNVKWENGKPTVIPRDPNDANNSGFQGFISKEELVMLVKHVEAPQRSPFSKDCPQRPFECLISTLRKYPWYMVDYITLDDLIQLHQTTIRLLELLKDRISNNFEDIHLTPMLYKRAWLAALTCPGFTPVMKDDIKIVCDIPDKIAIEHGLPQFASFWHPFWTIAQKPNMPQDVVLYYAELLREETEHKQELSLAERAAQGDDAGWPKLFGDIRKHFECPLGYRHSNLAQMASYEWAAIEKLLKQALTPKLTQ</t>
  </si>
  <si>
    <t>&gt;584_g</t>
  </si>
  <si>
    <t>MKEKSFDVDENSFLRLYSDSDTELSMLHFASRYHHVAIVNILVDRGADTNAKTTYGRTTLHFCEYDVPGATDAGLGLEIAKILIANGADVNAKTSSLYEWSPLHILAEMGDSAVAVSQLLLENGEAVNMKDKKGRTTLQIAVLRKVVNGKKSGENSTWGEDLERLMEAESIGMVKLLLDSGAEVDGTMKNGCTALDAATEFGSGKISKILLEAGSKAERRECNYGISWVMNRPRGRGEQIQWIYDHYGTNAELYERRLGRGKGC</t>
  </si>
  <si>
    <t>&gt;8172_g</t>
  </si>
  <si>
    <t>MSNLDQLVKGSPLPGTHYALHPPSPIISIESPNSSSISDPLASLPSSPPQIYLNLLILEASLRAQWLQLRTRRRQHTFFLGLLGLWVVYFGYALFFAPREDGSGMGGSIFWVVEATEKVCLGGGIMTAVLIWGTGQWERGIRWPRRWIYTTNRGLRGFNCKLVVIKQSMWQEMASMVSFLFSYGLISSSSGTSYRYVDQALLVESERSHKVGGHHALPDIDENDGADGYEEDLAPGGDHIKLLLLPKPFSPGFRENWDIYRTEYWEKENERRAALRKKLKERERKIAKEQGGWFWWLGWRGWSRSKAQDIEKSHLGRHTTHKHGIHDKDQRRMRSGSARSSSHSRTSSRSSTPTRDLEEETIGHVRRGSNASERRKKGGTLPRVKQFTPAASRSTTPEVHSPLIRGNSFTSISSLESERPGTSGTDDGDSVKMKASGKGSLRKGSVRALK</t>
  </si>
  <si>
    <t>&gt;1019_g</t>
  </si>
  <si>
    <t>MSASIPGNRELPVSQYDLSTYWGRVRHSAAIADPRTLLVNRAGLEHAKHLVAGYKQGQIKEMNEELWHAKKIVDSTLHPDTGEPVFLPFRMSCFVISNLVVTAGMLTPNLGTTGTLLWQITNQSLNVAINNANANKSTPLSISKITQSYFLAVGASCSVALGLNALVPRLKRVNPSTKLILGRLVPFAAVATAGALNVFLMRGEEMRQGIDVYPVLSEADKAKLAEEGKAESSVPSLGKSKKAATLAVGETALSRVLNCTPVMAIPPLILVQLQKQEWLKKSPRLTLPTNLGLILTTSLFALPLALAAFPQRQSVDAASLEQEFHGRGGEHGKVVFNRGI</t>
  </si>
  <si>
    <t>&gt;4552_g</t>
  </si>
  <si>
    <t>MESGFRVEQLPKTLQDAISITRRLGFQYIWIDSLCIIQEDSEDWARESGRMAQVYGNASLTLCSDLAKDSDEGIFQARDTLTSHSFGPDGQYCLQSRHGGWARITFNPLSTRGWALQERMLSQRMLHFIDTQMAWECRSALYLETDRCCYRETPGGHFIVGEFSQYLPAAQIHEGLDLWTQLGAFNRVVAEQAVRDFSVPADRLSSLSGLVSSIQIPELGRYIAGVWENQPFACMAWYTRYSQHDVAGYRAPSWSWASTRGQLISRGGWWRPGLSSNPTGTPETGERWETKFHPIRPKQWLSGSDDRDQEWSRGLTWATQYQLNSEHMSLSYPNKLPSKGGSAWKFLEAEWEEEWLKWAIQFYPALLGHNIIYESANQGGHVLEGSYIVIRGACRAVYVVEDLSHGKSVYNYWMDQANTYTPKIRKQLFDDHGPERKVYMDKRDNIESKVYFDGELEGLDDGSRERMKKYLCLQIGKERLPVLPKVLSLVLEKVEGVHEAWKRAGLMTSDDPDSMDEIWQAKWETKILKLI</t>
  </si>
  <si>
    <t>&gt;6792_g</t>
  </si>
  <si>
    <t>MAEIIDIHLVDDLEKSPGNEKRQNLTESDSVPSKDASSIDRSSGEGQKAARAWEKSGPLGSIRRCWRTVQRYIWDDPNKSKEEKFFLFKLDCFLLSYGCLGYFCKNLDQANLNNAYVSGMKESLNMGGSQLTYMSNVFTAGYVYKKEERAKRYTLFYSTATLAGMFSGYLQAAAYKNLNGVLGHHGWQWLFIICGVISLPVGVLGFFFNPDFPENTKAFYLRPAEREFARKRLLDVGFKPLGDTPWDRKKIFRLMAQWQFWLLPIGYFLVQCSYPIQQPAFALWLKSEKFPVYKINVLPTGQNAIGVFVQLVAGMLSDSPMLRGKRWQAIIVMQAGTFFSTIVIAIWNVPLKLKYAAFYLSYCSAGVPGIWYSWYPELIPHDHEMRGFVIASSNMFSYINQIWWSDAVWRTGEAPRFRPAYIGATVTGAALALHCFLIRFLEVRDAKERERAERGPVVVVGGDLKGISIA</t>
  </si>
  <si>
    <t>&gt;828_g</t>
  </si>
  <si>
    <t>MGPHLYQFVLAFLAFFAFIDSGLVSAAPRFSILSRHANITAVANYNQRVADPRLSLALPVVSAGITEDRGWCLPDEIELNEQNLKSSRVAEYYSNWRGAAMEYHLEEYLKYGEGALFARQTLGDPNFTCDLGNGCKRMPTCIDVANRLQIINRNPDRGLTDREMKFESKRLYLALKQIEAMNDYFANSYRLLSIIQPNTMGTIDSIVKGFTTQPSRYSEEACGLLKRVYSFAWFTFKTMSQSILDTESSVPKDGDAVKLVLYEGVKHGFGYLAEHFQRNQADESQLDAFVSSDTGLRMVQSYTGGVCDRIGGDMKIENEDRVTQMNLYVRNVFMDARKSLGDLWFKTFRGHLDSSNDTSVLAAYMPNTVFFDAARRTGHASPYERKLTQDFEDSLVSAAWASSKCYLKCAGNANSQDFCQNSKWDFKESRYCPSETEVCQAQCWTTQKKGNHEKVLTGISSLGAHSLTLEEVLTSSHDNFMHNGNAFASPGAQIEDDPLWVDGAVIRGNERAMLTMPTCRSDLGVRITDLNNKIRYGGHKDQNQAFPVSCGDWKSNETRGFLEALGYGARSQARTEGLAAELFEHVFVHGLDKIKEPLTRYLAFCEADLGFPQKGSGEGDRKPDGKREPLVDMHRVKMYRGRNPSCDEVKREVEGMKEGYANLYFCTESATGRRVMGRERSYTEGTMPFTRRHNHLCKAFTKKLGKEVNLGNIDW</t>
  </si>
  <si>
    <t>&gt;3757_g</t>
  </si>
  <si>
    <t>MSSQLKPIKIWGRAGLNPSKVLVILEILGLPYETISVPIADVKNPEYTAINPNGRLPAIYDPNTDITLWESGAIVEYLTETYDKEHLLSFAVGTKEYYIAKQWLFFQMTGQGPYYGQASWFMLFHHEKLPSAIERYIGEVNRVTAVLEGHLERQEKEYGASANGPWLVGNKFSYADIVFVPYQTGAALLFQENGYNPDNFPHVKEWISKISSMEKVKIFVPSRLKAE</t>
  </si>
  <si>
    <t>&gt;4720_g</t>
  </si>
  <si>
    <t>MDTVLRQSKSMCPFLKKTSPATLRALSTSTRKASPCGGSMSNLQTLARRCPVMGKALAIQTAKASQVGFRGVAAMGAVRAFSGKVKSVKTGKAKLHTVVSDVHEKEVPYPQHVKPIQPIQPTQHQAATKSTKFDYEDFYNAELEKKHKDKSYRYFNNINRIAKEFPRAHQASMEDKVDVWCSNDYLGMGRNPQVLNTMHETLDHYGAGAGGTRNISGHNRHAISLEATLAKLHAKEAALVFSSCYVANDATLATLGSKLPDCVILSDSLNHASMIQGIRHSGTKKMIFKHNDLEDLEAKLASLPFDVPKIIAFESVYSMCGSIAPIEGICDLADKYGAITFLDEVHAVGMYGPHGAGVAEHLDYEAHLNGKPKGTVMDRCDIITGTLGKAYGCVGGYIAGSAKMVDTIRSLAPGFIFTTTLPPATMSGAQTAIEYQMEYQGDRRLQQLHTRAVKDSLAEHDIPVIPNPSHIIPVLVGNAELAKQASDMLLDDYAIYVQSINYPTVPVGQERLRITPTPGHTRGYRDHLISSLESVWQKLNLKRTSEWAAEGGFIGVGEPGVKEPEPLWTDAQLGVSEQVKAMKAGGPVGVIEALLERETQQQTTTRAAASAA</t>
  </si>
  <si>
    <t>&gt;6570_g</t>
  </si>
  <si>
    <t>MPVSSLFLRTSPVLSSANASILYSLENLAGGCALFAPKQRFSTFLKPRDAFNNSSDRPLAGEDQDDHGDFIVNTSFPTKPSILETWFRSIHLSTLWNACQRAAHRPREEKLKQAINKGLATAILSLVAAHLVPVTAALVLVFLNLHGYYIGGELSGPSGYDDVKLSGLQFAAKIHELAMQGSLSAIIIGLIRQELVAGEGVPFGAIFGSLQFSELSYLFSKEFLGTLQSKFEKPIVKIRLISLIIVGSLLALTVGPSSAIAMRPRLDNWPAGGTDFYLNTTVEEIWPSLINATTIPTSCSNISLGTTCMSTDWEALFYQLLRYYPKLTDRATMPEMVQIDSPESIRLMYTRQTQGLYTNFETVATTAMSNLADSLAEIGRLWSIAANELYLVSPKQPRKFMYRNDATYSINGVHQPITAAKCQVQSSNSQLLKNLVEFPIVSSLCNKSAPSSSIYSMQPEHSNLIAGFLNGSINVPDLQFIQLAAEELGNNTIGAVITFPSSWPSGEVLLACAVDARWVPVTLESTRNVMKVVSGKLTNWPDSGACINSAPQITTTSEWAQYLNPYLSDSNKTLFHTVVDNLGLQTFQWKDSSTIQAVTESILTTMITNGLSRTASSATMQGQLKGCPDNNCDESCGPWCLDMMPKPTQEFGYGGDIYNLSGISDPSKLAKFTVQVEVNGYAYSSRGATMILSCLVLLSYCVLASIHSVFVLVTRRSSNAWDSVSEVTALAMQSQPTEALRNTSAGIHTTTVFSNLVKVVRTGPKKDHLELSFGDGHDSGEPLIEDEFYG</t>
  </si>
  <si>
    <t>&gt;4179_g</t>
  </si>
  <si>
    <t>MSIQHFRVALIPFFAAFCLPVFAHPETLVKVKDAEDQLGARVGYIELDLNSGKILESFRPEERFPMMSTFKVLLCGAVLSRIDAGQEQLGRRIHYSQNDLVEYSPVTEKHLTDGMTVRELCSAAITMSDNTAANLLLTTIGGPKELTAFLHNMGDHVTRLDRWEPELNEAIPNDERDTTMPVAMATTLRKLLTGELLTLASRQQLIDWMEADKVAGPLLRSALPAGWFIADKSGAGERGSRGIIAALGPDGKPSRIVVIYTTGSQATMDERNRQIAEIGASLIKHW</t>
  </si>
  <si>
    <t>&gt;7212_g</t>
  </si>
  <si>
    <t>MKFRNISRLTAQFERLSIASNPLRPLTTQLPYSKPSSQNTTTPSRRPFSSTSSRAGDWLLPTMPEKKRSRKGRPRVPTGGSARGTTLVWGDYGLRMADHHRRVSASQLKIGEDAIKVRLKGMRYRLYKRVCASIGVYSSGNEVRMGKGKGSFDHWASRIAVSKVIFELKGDIHEQVARDAFRIAGNKMPGMYEFVKKGDSPVVGITKLDGITLEELKRPRRKVPLGSTPTPPPAETLPPAVSTSISPAV</t>
  </si>
  <si>
    <t>&gt;6337_g</t>
  </si>
  <si>
    <t>MPCGVLDPRRQRHRCLHCRENHRKCDTNRPCQHCKQRNLKCNAPPASRLGMMVVAYQPRASKEVISRILVDDSWQNLNIFFDAIKSTDSILLSAYRFEKIGTLVQENAAVFDTLSTFGAMYAKQNAHQPLDRRNIISFHQKIVNEMFQPNTLQDPTFLLRWMILGLMEIMTDETGDRWYQLVSDFRQCFPLKEYITHLSGALDPALLRALRVTTVFHDLLGEDSVVHPTLEENTCDNRCQFGPHAENFRCPEEAYDFLAYMLERWVYLGHRSSSWIKAMESTQKFQDRNSISLYYSLEGEKLPPQALEGLEIISIGCKLQQEIISKMLSSSACNSLRNDHNGEFITPFYHWILTGICHMFTAPTWRSYDWKLPVMESSLVNEQALLALGGAEKMLERSHLDGIIYATISPIVGGKMSLDTDRQRLLRFLQNVRQKGFAAASSFEEELKLNWAQPAETR</t>
  </si>
  <si>
    <t>&gt;13385_g</t>
  </si>
  <si>
    <t>MFLLTDV</t>
  </si>
  <si>
    <t>&gt;1618_g</t>
  </si>
  <si>
    <t>MEPFQHVIASCGFTSTTQHTGNAARPWEYSEVLRSMVALDSETVGYDLTRRSIEDGYYFDRECLCNTFTIDLKREPCLGLGQIDLTKERLWINVICGSTSLPENWRDTLKTTEFAYIPIENWHWPLCVSDMPKQITELTDQCATDACEIDSRGYCKVKSAIDRTCFCRNISYDSCGGSCQIFETRMDYLKWLHDLCGNVQHWHGLPDNWRRLAGLTSLDMIPWRWSIKPSNNSKPSSTEKCASNEWKLGSFAFVNIATLLAAILSQRTSINRIPPSSLWYLHPWSWVFKGTLIAALQLLASWFNILLIQKTPGYEDVPDTQLMLLLCTMPRLAWLMIVPIGVQPFEAMNLSMAASSLFAEMILQLLSSYYMVMTVNYGREHNFYFGGLEGAERGRSAKIMFCLPKLGVLTAVWIPFSVAGAAVGAT</t>
  </si>
  <si>
    <t>&gt;4272_g</t>
  </si>
  <si>
    <t>MESISRISSLLESTRDLALDAAQSVRSSRNSTRPLPAAQIKKLLDSRNDRDILEGLRKVISMMYRSLPCLTFFSSVVKNVASPNIEIKKLVYIYLLSHAEAEPDLALLSINTIQKSLSDSNPQVRALALKTMSGIRVPVISQIVSLAIKKGLGDMSPYVRKAAALAIPKCYRLDPNTLPQLLEYLSTLLGDKLYFVAGAAAKAFMEICPERIDLVHKHYRSLVKKLVDMDEWSQLATLKLMTIYSRECFPRRTKKVKKSNGSESFYKDEEGEVEETSEVVQVLDPDLELLLNGIKPLLQSRNSAVVVAVAHCYVALGTPEYVNTTIGPLIALLRGPQDIQHIALYNIVSVCLTRPEAFVKYASHFLVRSTDPPQVWELKLELLTLIFPHGDSYLKSLILNELEHFSQGTDKDLVREAVRAIGRCAQSDARTSTRCLRLLLKQITSLDGNLAAESLTVIRHLIQQDPTSHTKTVIRLAKNLDTATNPRARASIIWLVGEFAGIDGANNIAADVLRILAKGFADEAEPAKLQIVLLAAKVYLHHLNRTAPPPPVPTSPPAASQDYASGLDGEGFGEADEQSQSSFRPPTPEPEHPIEALWRYIVLLARYDTSYDLRDRTRLYKALLAVPSSTQLASLMLLAPKPVPHTPSPSEGRTDFSLGSASLVIGETAGLHGLRGYDKLPDWVEAGKEPDPILREPDVTKQMEYESSRIVSASERLDSAMSYAKNTTGSPSKTNGFASASSARAKTLDDWLAEDEAAQAEEEESEEEETDSEESEEESSEEASESEDEDQEEHDRLVK</t>
  </si>
  <si>
    <t>&gt;6637_g</t>
  </si>
  <si>
    <t>MLPTGLRKFSFGRMVINMFPNFAYDSTNDVDLTPLQANSLFTYQLSLPLPRHLCPLSFFAAGITTSKTISEKMYKALVKNGIVVSDPESAKGRKGDRGSRGEGEGEGDGGMTVRTEKIGRGFANQLAIISVHAQRKLVGLLFFWEEECMRWRLLDGVKREVEEIIEQGRDIGNGELEITLRAVEMKMRLKPTERAEETMNVGQGRTEVLPVYER</t>
  </si>
  <si>
    <t>&gt;7113_g</t>
  </si>
  <si>
    <t>MHSNILFLLGLGAVAAVPHASWPYAPFVTSGRWIVNQRGDNVTYAGVNWPGAADAMIPEGLQYASIESIVSGIKSLGMNVIRLTFAIEMIDDIYRGGDVTLRRAFDIALGTNNGSIVYREVLKHNPRFNDKTTRVDVYDAIASECFKQQIYVHLDNHISKGEWCCSTTDGNAWFGDTYFNIDNWKRGLAYMVNRGSHWGNLVSIGMRNELREPDDNATLVSESYNWPTWYTNMVSGASVIHASNPDILIFMGGISYDTTLAPIVSGTNLGNGIYFNKTSFPFANKIVFELHDYQNSATDCSSIQSQLTNGGFTCLSDDSPNQAPMVLTEWGNNQEDGSYAGVYAECLGTYLPDEKVGWTIWVLAGSYYIRSGTQDEDESWGLYNHNWTAWRSDDAIKSLKKMVQSTLASLK</t>
  </si>
  <si>
    <t>&gt;1820_g</t>
  </si>
  <si>
    <t>MSTPLPRQPLHERDDSQSNTLAAIRLVPSTPPRLLGAKDDIYSRTPLPTHPSHILGPPSPYKGPILDIQFQQTPKALVSPGSSTHPSPQPSQIGSTTGSPITKPKTIPKKRSKKRLQIHQDNKTFSLLQDDTLPGDDELRSPTSPIRKVVSSDSLVEIPRITAVPSNSTGSCVPEKISGSSPEGPATPFSKGEPLISADPISNSPWNYQLFGGVRKVPKTPEQKQKSVPPDTSLPPLPPLPPLPETSDSPASHDLSAKPSFGSVETTTTTSENTNYKVYRDSIPEAGSARPSSYNSNYQIIGDASSAGSIVHRPYTAPSTDDNHEEYGDDSFADTVIHRPHTAISESENYELYGDSSFAGSGASLVRGGKYSQESLVVPPLNPRAKRSNDSFGYYKQRSRETLRTSSLTSISTVLSQRQAAQAIVGTGSLIQLPIPTKAKASSSWADSSGLNPPRLHMNEHPHQWSSQLSTVLSESDGGTDRGTDRGSQSWSDNGRRSSGMPSSLGRNSQRVLSISSSLAEELAQDRAQRNRPGSNITPPAGTFSPHGRHLSANSARVVAEQDEHGDGITEMQDMQELRTRPSRSRISALFGSSSSESGRTSTMRSSASSRSNSLIASSIPQWAKVYYGSGERRYIGAPGSSTEGTDSRTSSFRSGSPNTDNFPLSIYSPRRRPREANRGGEPLTPGSLEITPVSRNGSGGEVIQEASNSRHGFRSWNMSSVWSPHLRLDRRAARRSVWEAPSVNWSTGGGMFGRRNVQIVMFIAGFLFPFAWMIGALLPLPAKPVNNSEEGNHSTSNLDETNDSPNEYTRRYGPVDESRYESAKWWRRLNRWMSLAGALIIAAIVVLAVIGVKERW</t>
  </si>
  <si>
    <t>&gt;6359_g</t>
  </si>
  <si>
    <t>MSIDDPATFTAAKMASEKHKSKSDKKHKFSEGEKKRKRDHGEESRKSKSKKHKSDNATQPSSDDIVSDDSPFHIQTSSLYLPLAPISQKHPLEGMCAEHLSPLLLQYYPPFNGVLLSYDNPRLSEAPFGDDGKLVYLQSIDEYAVSWAWVTAEFLLFRPEKGAVLEGYINLQTKGHVGIVCWNLFNASIDRRRLPSDWEWKDVSEMENEEDAQEGETYAEDGVGYYVDGEGNKIEGMIKFTVREIESSHDRERGFLAIEGTMLSQEEEDELQSSEGGTQNTRDTVGKRLGGARALGATSLGVPVEPDMMDVENKKRRQKY</t>
  </si>
  <si>
    <t>&gt;4156_g</t>
  </si>
  <si>
    <t>MGGKPHGFGAKPKRPSPLQQVHHSRLLSNLSVPPISSAPPITHPPVAQHPPTSGLVRDPMFWKRFSTAVHASEEVKGDEESGEKPSRSNSVESTLYSNEWLESQRKKARRCKTRCAVITTIVVAVIIAAAVCGWYFINHKPGEQETST</t>
  </si>
  <si>
    <t>&gt;7896_g</t>
  </si>
  <si>
    <t>MDADKEEYFRQLNALNENSDSEEDINEARDILRQSERPPNSPPSFSSFSHIRKPILGRRGEQPKLLAGKVPGIHRTTSAPVQSSREVSETSQLPRTQTLLRYDISTTGFTERETQETPPTTFIAKSMSERSVSTPNIGSVVMKNSTGIKSMLKKRKRKDELIKFVPENRRIFSNQTFFYIPPDDIAKDRRLRINRARSFGVEWTKEWVPGITHVVVDNEINFQDVSKFFRNTLKIDSIPPGTILVNEEYPLDCIEFCSLVDPNQPKYAVLSCETLYAKDVIQTTPQVSQASLKLKPSKPKKGGNGLIEQTPSRSQFSIQKEGMATGAVSSYSPGVWLPGIVGGLEVVESPEETLDILSNLPGLLNKGDELDGMIEAALKLIDVPLSDDEDDRPSSCGNLENSGGSDEEEARVRARPIKRKRKSRNKGSHNQDNFTCMRGGGTADIPLESNPNLHTINLLEELGKYYDRIGDQWRTRAYRVAVGILKKESKKISTYDEAVELLGIGDRIANKIEEIVVTKHLRRLDYALAESGDQVLQLFLGIYGVGIQQARQFIQQGYKSLDDLKMKAQLSKAQQIGIDHYADFNTRIPREEVTALGEVVKKEAVSIDPQVEAIIGGSYRRGAKTSGDIDFLITKPGTTTSNELMPFLDELVSRLTESKCLVAALATPHSSSEGSKWHGACVLPGDEKAVWRRIDLLLVPESEFGAALIYFTGDDIFNRSMRLLSSKKGMRLNQRGLYKDVMRGPGRVKLNEGSLVEGRDERAIFEALGVPWRPPEERICH</t>
  </si>
  <si>
    <t>&gt;5175_g</t>
  </si>
  <si>
    <t>MLDLPIFLSVALAAHAVLSSPIQVRTDYAVKEVHPLPRRWSSVGPAPGDHKIHLQIGLKQESFDELERLLYEGNEAANSSDVLILMWHGVNMGFPVSDPSHPRYGQHLSVEDVHDLVKPSDETLDLVHEWLFANGVDLIDYSPAKDWIGVYLDIESAERLLDTKYSVFEHEDGSALVRTTEWSLPIHLHERIDTIQPTTSFLRATPQKSDWIQFSAPWVPPGYTPPSNTTISKVCQFFPVTIDCFRTLYGTINYIPQVPGLNKIAFNNYLNETPIRPDINTFLKTYRPAAAPEAFTFKSIEIADGPPAQYTNLTEYQLDNTIGKEANLDAQTILGMTVPLPVYSYSTGGSPPFITDSGTTTDTNEPYLTWVNYVTSQRDVPQVISSSYGDDEQTVPYSYAKRVCQSFAQLGARGITLLVSSGDGGLGAEDAADCLTLNNATAFIPEFPTSCPYVTSVGALEQFEPQVAAWRPDGIGPDGNTHGYYASGSGFSNYFPRPSYQDGVVDSYVKNLNGLYEGLYNKAGRGYPDISAQGLYFAFVWNGTFSSISGTSASCPLASSVLSLVNDALLASGKPTLGFLNPWLYSKGYKGFTDITGGNASSCGTDGFPVTKGWDPVTGFGSPVFPELVKIVKAYF</t>
  </si>
  <si>
    <t>&gt;7858_g</t>
  </si>
  <si>
    <t>MTPSSTSPALSAAITDINARRGQSLEILSDDLEEVHVLEDQQRNGRFADGKDLTKFRQYEEASQKVKNFYAEQHDKQTYEYNKRIRKEFENKVNAEMGIWEAMEMLNTFIDDSDPDTELSQIQHLLQSAEAMRRDGKPGWMQVTGLIHDLGKLLYFFGCDNQWEIVGDTFPVGCAFDERIILRNCTFQNNPDTKNSVYSTKFGIYEPGCGLDNMMLCWGHDEYLYHVVKHQSRLPDEALAMIRYHSFYPWHSKGAYREFMSEKDEKMLEAVKLFNPYDLYSKSDETPDVETLKPYYQKLITEFFPEKLKW</t>
  </si>
  <si>
    <t>&gt;4420_g</t>
  </si>
  <si>
    <t>MADSKSYSTTSFKSPDKLLNPTNSQQPAPGILEITLLKIKDLDNTSASSILKCLVSARSLIKQHAYDTQSRFYQDASGDVSQIYILGLWPSEQAHADFLSSPYKEICLREQEELMDFVWSTSVPFVIVAGDNVGSDGLLEDPLFSIAKNNGYLKTGLLKSMES</t>
  </si>
  <si>
    <t>&gt;247_g</t>
  </si>
  <si>
    <t>MSSPSPSDDPAHSLPRTNSRQSKRSKSKNGTFIIPTTGERVRRQITLRNPAIFEPPGLGLYQSDGLRLARRPSSTFSHAGTFKTAVDNTAEALRDGWAWTKTPTAKTIFKCSLGYLLGSMATFLPLIANWLGNQDGKHMVATITVYFHPGRSSGAMEEAALLAIAAFFYATLIAISSMATSVFFESQLHLIKVGFALVLIVFCGGGLGFLGWIKLKYSTPLVNVACSLASLAIITVLTKENAVHTGVFTDDKIVQVMKMVILGITFSSVVNLLIYPVSARRELRETMIKTTDSLGDMLTMITRGFLSGSETDMRSTSFNNSQKKYKAVFKQLTKNLGEAKYEHYTLGSEEQYKLEASLVNCMQRLAHSIGGLRSAAMTQFTLLKESGISGGSTPNYNIRTMPQFDGGSLSRPPKSRQDRFAALTSIEEASDEGSGTENQGANGAPPLERHNTDRSVSSFLSTGMPTVRTPAEIFARFIIHLGPSMKSLAYTLSQILQQLPFGEGPEYAITINEHFKTSLTDALELYSSARANALKQLYKSKDLDKDRSESIEADFEEVAASCGHFSFSLQTFASEMQVYLSTLEELKEAMEKPNQRSWEWMKFWKRPKKKSKAPCEDPEREGLIDQPQETEVPKNLPEIVLDKRRAEQRAPEAESRRNQGFYFWLLSIIRFFGRDDIRFAVKVGIGASLYALIAFIPETRPFYRHWRGEWGLVSYMLVCSMTIGASNTTGWSRFLGTGVGAISAVAVWTICQGNAWALAFCGWLASMPCFYLIVAAGRAPLGRFTMLTYNLSCLYGYSLSIQEGENDEDEGGTNPLMFEITLHRFVAVISGVIWGLIITRVIWPISARQKFKDGLSLLWLRMGLIWKRDPLSTLIEGESQNAYMNLKEEFALHRYVLRLENLRGAAPSEFELSGPFPAKAYGRIMDSTTKILDAFHAMNIVIQKNWNTSEGESLLLKYTAEERAQLCARISHLFQVLASSMRLEYPINDALPSTKHSRDRLLARIWRFRKEVGREDGMVLPGVTVMEEGGVGDREDGDGVGEVVVTTRDEDYELLYAYILVTGQIAEEIERVEKEIEDLFGVMDEDMLKLQ</t>
  </si>
  <si>
    <t>&gt;592_g</t>
  </si>
  <si>
    <t>MASLTHEPIPAVVPPWTLKGTSYVFFFYVPSSKASTIPRSFLASELEANSEVVKGEYLGGLATIQVIRYAESPVGPYDEMLLAPGKFSWNKEVKSKDGKSTKVKKEQNLRITRIYVSQKHTCFNGRKNWNIPKHLATFDFKDFPNGAVKISIYPHQDSTSDIAPDINTAGIRPFFTATYKPISHLPNFTFSTSAAKFVGIDLHLVQPPLPTGNGAQGELPGTEDLGWASLLPYLYSRKTSIGWWDFKQEEKREGEGEVEGGENWWPGMGRWQLGMRMQDATLQFLDEKRWMGVKP</t>
  </si>
  <si>
    <t>&gt;7081_g</t>
  </si>
  <si>
    <t>MSTESRPPSPRNLPPLPGSPTYSYASTANPIPSSFNLPLPAPPRPSHAVLNKSDLESSHTAYTDLLTSAKSYRLALAALSVSASTFGSALEACARLKEARSETMMPSGGSISNSFSAKGSCTADSLLAASGVHQLIANHQQILSETVYRNFEVPLLHELDQWQRRMEEEEESYLREAKAMSREIRRMEKEGLRLHKQRKRDVGVFREHLVLLTSKLDALTGLSGGHSRGLLRDCQEMSKGIVECSAGLVRAEVDIFEALARKGWNGGGLDELLEKGKDLFANENDTDPHPNHAAKIFSILPQNRSILPIDSGDGAYRSGHHRNDNFLVDSNPYQSLASAVTGYRDTDVTSIFSERDTSTTGILNRSRGVRPFSPTPGERVRDPLEDYPFTKTDSMGILPKVDEDGVRDEGGESPSTRTIVQVTQPTDDNPTNIDEGTAKSTRSEERDGNESERSERRWSITDDGVVSD</t>
  </si>
  <si>
    <t>&gt;2826_g</t>
  </si>
  <si>
    <t>MDSVSDSTILYLPNTTYASTSLIPLPTDIRNGMIAMGTLGLISTFTTSALLLFITYRMVYWRKFYDHSLVKNQVFILLYNLLLADLQQALSFLFSFHWITLNELVGPSSACFAQAWLIQIGDVSSGLWVLAIAIHTFNGLVIQKPISMPIFTSCVVSIWVFALLLTSLGPILHNSHFFIPSGAWCWITEEQEKDRLYLHYLWIFIAQLGSLVIYSYIFFHLRISLSSQTLSRPQDPTNTSSNSNASQGFYKKKDATGHVVTVAARPDPFAKSRQRILKTAGYMVVYPMAYIALTLPLAAGRVSSMAGRVPSTSYFPVAGALMASCGFVDVMLYIYTRKALIQSTVVMKGSDTRNYVRPQTNSGAGGAVQMSNMRDGPAEEDIHNDGYSGRDPSKDLPVLKGIPADRIMVHQSTVVTQSEDSLQRGGSAGGVENDGQSVRSDSLRSLVGPERRKGRNDFKFWEGSD</t>
  </si>
  <si>
    <t>&gt;4747_g</t>
  </si>
  <si>
    <t>MTSRWDFRSILHVDPDEDRTCVGIAKSYGRRCKNPINVADRGTASLLLDQMDRCKDLLSSLDYIRKLSALMLCKAVHNNHKSRAHLSQVGEVEARWSVVIKQHHAALTKQQERTALRRLKREIEGVKAEAVNLKAEFQEDEIKKEEPNVIEEYASSAPLRRAASKAPAPVLVPLFGLSSAKAVKVLGRVQMDDPFVQKFPTNRSNIFSKADYARAAQIKHERKNNASGPSHTSTSHSSSTSENNSSLKHTSISEQPSSTLPSPPESPELRKYKIREGKMPEYLATSTTFETEADQKRTRQLQPKSEQQSQSAPLSSQHIAPKKKEEDGKMFEFGHSYDTSPKPFSFNSIAGTKPATAIPLVARDICTNITATKAEFEATTETPSIHNKNPEPYLANQKYPRKQIPPSQVPLISSPTQPTEDITEQAEKAKSPTESTPSPPPKASPSFGYAVITPPSSHKVYLTAARQVYGLFTPPETPESALKKYSPGGDSGYFSSPSPLAFEKSKNEGQRKGLERKPLPVRKDAVTGEKIENVNADASRGNEDSTASDMSSSVNKGFLGGNVQVDELVGVKVGCLSRLGLRRLGEKLVVKVKSMRRSRDD</t>
  </si>
  <si>
    <t>&gt;3694_g</t>
  </si>
  <si>
    <t>MDSLKGLSWSRATAFRHRQAAELKSAQESSPKRERLLTLGGSFGEAFTVPLTSLSPSSDLPQTLPQMSAQTPKSAAIRFADEEASPEASKRSTIKFTDEEVEAIMASYLGLPPPPAVLVNDFSLGNLDRRDFTSQTPSLAPPTELWSGQSVKACTSTSTQEKSYGTIGGDGPAGSEHDCLDALPTDTLLRTPSMQRGNGRTTSLTARSKRSDKSVHFIDKFDEDSENIHNHSHTYPTTQGTLEGKDASHMSYDGSRYEGPLATNNGNAKSIPKRSQIRIPVGVPDCPDCQELYVAIDDAPILKAISSKKRKDTRSEPCNAHNSDTIAPHSGNGATICNLENSGLNKLPPKPAHRSSDSSDAYIPNAPGYGKGHSEHTEASGLAEDHSKSPKQLNSSGHVKCHSEPGEPSKAHLSKAADHSKPSSHAKDLTETMEACEDPDHFAAQGHKNPKVTGLKGISHQALTLPHKPSPTTIHLPVPGIPSLSIPTITLPMPDIPAGPPKPKKRDIVKQAGQKAIRKGRTMVLKKPVLCVVVGRQLAGPTSQYLELIANGGQIAMGAATKATSAAPL</t>
  </si>
  <si>
    <t>&gt;5870_g</t>
  </si>
  <si>
    <t>MSSREEVTLPATKPRSRKSLGSIPSSQTMDQENMTADIGALAGGKRAPIGKSSKKSRSKSIGPGGLDALKDTTGNRRKSLAAIPHPQPRSILKPTMPPLRDIPAHNPRRRGSPKKTTPPSAQKSGNLIDFDFDPTPGPIVSGSDNLPNPFQAESNAAINETRVTLRTEEEQQAAAREREEKERAELEKEITSRRDARRKSLANRRVSFAPEATLHTWDVVVEYQDSTTSSNSTNSTRRASSATTGTVGSPHAQGSGLLSSDPSEPPSTPPEQVEEDTATSSPAHQRDLHQKKRRRSSGIPPMNFNNPDEVFSSSPFSGDSDEDADDIVEDDGSLSNSDDDDNDSTMMSVDAAEDTNMSMASANSGESTGSSLEEALRLAARQAETQGMDYDEPAEAALPKDEEVVASFAPWSKRKSLANMESLKDQENLNPFSPAFRAGAIAAEKEEDLEGEDMTMEMTSAVGGILANQKPEDDEMSMDVTRAFGGIITNEAPKSAASKRKSLAFNRRQSTRRRSSGESSSMGDETMDLTMAIGGIQSPQHETLAKEDEDMSMEFTSAVGGLIQQSNPVLRTRKSLAPNQRTTQSRESIDSTAGDETMEMTVAVGNIVSSVQTSPPVENDETIGMDMTTAIGGILAPQRSTGTRSSGRKMMELETDFQNSPFQARVANRSPSKAAAVPHTIASETGSPSFAGFRGKGLRRSSGTRQSTTPKSQPPTHSTPSKKPTTPTKRMTPKPTRAPSPTKTPPSKNVSMRSASPKRLFKQAVESTTPEPASHKIATPNKLFQNDKTTGLATPSFILTPQPRRSSGIGLDKVGLGSPKVAALLDRRGSIGAHAKSFVPSGLDHASPAVHFADPRAIEAEIDREREQEELRENQRRILEREADQGESEKDATLNLKEMIQSLTPKKKPLRGRKSLAVGGAKGLLGKRPAELDEDEDEDENGGVKRLKNHQGSPIKNVKLQAPPTKIETTTGRMTRAARKSLDEAAASTTPTMANSPGKSKNTTPRHQGRFKDAAANNADLHIDQPIEKEPVENPEIDEDSLGDDRIQLQDFLNMTSIRFMELTTTKRRHTIAPKLESKGLGEDDKPVALEDCVAAGAATIPMLELFQHACHELKRYISEGRKTVREIETETFEENPPLFREYISATPDMKIIMDNQLKNVKTHARLLSKGMWYEWRMTLLGTLKEGLFKTAEGMIQDEEVLDKQQALLEKVLPHLIRKAQQLEHEESYLRSAAEEIANCDQEELSDARQRLIEVDADIEAKKLMIAELHKQLEGKEAEIKIGTERKQICQEEIREAERIREECRGWTSSEISTLKAKVDKLENQYGWTITGVNDTTTSMTYRKEIELVFDAASFRTKRPSTATSNTRIDLWYIGANRELNPLPLTPEKDFFLQSIRDHIRGLPQAETPIKNLLTAVSTGWNKASAVMADITLLKKWCQTRVEKTSDSSIVVKAVLLITGLQTKVEIMFELLSRSGSNGIDVQIMPSARVVYGERFNEPKMGEFLVNRCGEAVYEKGKGEKMRWGDAVVELGEKLLARGKK</t>
  </si>
  <si>
    <t>&gt;13404_g</t>
  </si>
  <si>
    <t>MDSSKRIRLRTSPGNRAGAGQPSANTAARSYPSPPNSTGASEMPSMLNTTSATPRPAPAVGPPGHFWHQIPGGSGMWVPGFSSSTPPPSGNSSTQAFSSSSAGPSTSTSQIPRPTSKTQRNPAVRSRIPRLNVKKFHGPYTPSDTERAQLTRLFKKAAKCLENCTQSIDTTDNTRNIFDECPVEICAVEDPDEAHEHCPFPDCPMTYQHHSDTEAHYIKFHVLKFPERNIISEDEIMASHYDTGMYDGPLGEESHFLGPERFCEEPESYHVGLDRKLERQEMGDAGIEVQETPEEARSTWIKTYAEELHLVYRHIEIPTLPTFIDAQFLGIHEWLDNMKEEIEANVKMYNMSKEVSKAVITLQDRATQDDNERMECENDRFVMRLEEVYQYALTKFGPRGRWRDEFNEGLGRDFEIMMANPPKGTPLETISPIRHRILSSKLQPDAPEKALVAGPSAHKQRPRQQRASQGLYVKEN</t>
  </si>
  <si>
    <t>&gt;2546_g</t>
  </si>
  <si>
    <t>MAPKRSARDTAASTPSTTQASPTGSGSVPAAKVSKGSASGGQSAQDVVVSIWQRYLDKTPQRMKLIDAFMGFLVVVGVLQFVYCVLVGNYPFNAFLSGFSATVGQFVLTASLRIQTNAENKADFLETSPERAFADFVFGSMILHFFCVNFIN</t>
  </si>
  <si>
    <t>&gt;4888_g</t>
  </si>
  <si>
    <t>MSAVGEPEQGSPIFKAVSSSTRQLFQLLNCIRFAPKAQIQISNLGLRFAAEDSRVMQGIVFLDKALFTTFNCALPESEPSEDDGDETISLDPPQFSISLSALLETLQIFGAADSAIPRFSRPDGDAYTSNIRPGRPNAFSNQALGMAGICQLSYAGIGSPFSIILEESGVTTTCDLNTYEPENPEEIPFQRNAMQVKIIMQARWLFDAISELSSTSPSRLDITAFPAAPYLSLSAVGHLGSASVQFSKGRELLETFTVAEKWTQSYKFEMIKAAAEAMRLASKVSVRGDEQGVLSLQFMVEVEGGGVSFVDFRFVPYIRDEDNEEDEASDEDHEDEGDNYEQEL</t>
  </si>
  <si>
    <t>&gt;2389_g</t>
  </si>
  <si>
    <t>MPGLTSASGVLGFLDDDEPELQVFALETLNEDVDTLWTEVAGSIGKIEALYEDDGFPERQLASLVLAKVYYHLQAYNESMTFALGAGELFDLDNGGEFEETIISKCVDTYIKLSAKYNSVPKASAKETALPTLATSFANGAGDSSTTAGLASPTTPFSQSTLPSKSLLSRSSTEVIEPTSEKGQADAVVLPSKATLEALQKVIQRLSWKCLQEHKYRQIVGISIEAQNLEVLRRVIKQASEDERLSFSSAERKAQESSGVVPRPATDELMQYVLDICMDVVQERALRTEILKLILELLNDIPTPDYFSIAKCAVYLNKDEEATTMLEKLVENGKPGSRAIAYQIAFDLYDNGTQEFLAKVIKALPASSPEEAGSVEEKSASSDEDLEVYGKIRSILDGSKTVELNLEFLYRNNHTDLSILNKVRDSLEGRNSIFHTAITFCNAFMNQGTTNDKFFRDNLEWLGKAVNWSKFSATAALGVIHRGNLTQCRKLLEPYLPRRNAMGGSIFSQGGALYAYGLIYANHGADALDYLLEQFTAAEEEVIQHGGALGLGIAGMATGSEEIYSKLKTVLFTDSALNGEAVGLAMGLIMLGTGNIQALEEMITYARETQHEKSVRGIALGMALIMYGRQEGADELIEGLLNDPDPTLRYGGIMTIALAYCGTGSNKAVRKLLHIAVSDVNDDVRRIAVMSLGFILFRKPGSVPRMVELLSESYNPHVRYGAAMALGISCAGTGLDEAIDLLEPMVKDPTDFVRQGALISLAMIMVQQNEVMNPKVAAIRKTLKKIIGDRHEDAMTKFGCALALGIIDAGGRNCTIGLQTQTGNLNMAGVVGMAVFTQYWYWFPFTHFLSLSFTPTSMIGLDHDLEIPSFKFYSATRPSLFDYPPEQEAKTDEAPTLIATAVLSTTAQAKRRAQKKERAQRRESMDIDQTPTTPKTGPADKMEVDEEPKDKEGKTEEKKEGAEGDKENTSPAEIAKKKLEKEKVGYEIENMSRVVPAQLKFISFLPGRYKPVKKPTGGVLLLTDTQPEEPKILIEEKLKKASIEKAAAPTTMEDFEDGSFHPRREGGPSESEEAAIGAATVASVLSAVDEDEEGGEEAECPRDFEYFTDNEDDLDE</t>
  </si>
  <si>
    <t>&gt;13408_g</t>
  </si>
  <si>
    <t>MEEDRAETNLGVAVEVEEKLEEPAAQRQPKKRFVGRRQADVAASKKGANSSTESSSAVKGKLRFFLSTPRRTHRSLNQVPPEILDDPDINAAIALLPLNYSFEIHKTIYRIRSNGSKKVALQMPEGLLLFATTISDILTQFCPGIETLIMGDVTYGACCIDDYTARALGCDLLVHYAHSCLIPVDVTKIKTLYVFVDISIDTSHLLATLEKNFPSGKTIAMVSTIQFNATLHGVRAPLEKAGYNILIPQIAPLSKGEILGCTSPRLASTDGVDIILYLGDGRFHLESAMIHNPTIPAYRYDPYSRKLTRESYDHKEMHTLRREAITTAKKARKWGLILGSLGRQGNPHTMAMIEKKLEDQEIPYINLLLSEIFPGKLAMMDDVECWVQVACPRLSIDWGYAFQKPLLTPYEALIVLGVKEDWAKGNDGVYPMDYYGKEGLGRTKDVKILVTKG</t>
  </si>
  <si>
    <t>&gt;7948_g</t>
  </si>
  <si>
    <t>MATLQQTRGPSAGAAISPSRPSLPSFSHPGPDTLYASDLSDLQTASLHPVSSPVEGASRVQKPSLSFRARAETLASNSSPSSVRRKPLPTTASPVATRFSIAQHRISTFELPEQPYARRFTADSPTLYEHPPIVESRFSTAPSSRVQSIIKNPNKELFALTSNTPSRPPTPTPTRETNSQRTPSQSPRLGVPSQTAPVATAPSKHATLSNESPFSAASESPGPWYSDASSVSYTQSTMSIFSSKATPPHQINISNVATRTISNESNDSNTTVQKLRPKSPGTSKLGSFFGWGGATSPASSVTNFSDKSALSPVPASPQPSDNTFNTDAFNSTPVKAKPKHIDVPKANADKGSYFGSYLQLPQATPTSPVQVEEMEKELKEISAELAASIRREMDLEDLVERLQTDAQNPSGANRRTSDYYSDSGTSSVRYGDPDSKQDELDRMIRKTEQDKALMRVELTDKVQEERTRRKQLEGQIRQLEERASQVDLVSINSLDANGRLRDLEATCEDLRRRLAEERQVKDNFEDLLSALKDELQSSHNERDNLRDEIVPQLRARVEGLEAQAAEHEQMTYEQSKLQQELQALKDESIIVPQLRAQVENLEARAAEHEQMTYEQSRLQQELQALKKENVSLINAQKLQADLQSQMRQFNTIAEDSVAPSPRTSIGLGRSNSVAHSSTARMKRPQSLMRSNSVKTSESRDALAERVKDVELQRDALHRALKSLLERQEHQNRENQKKIHLLEIERDRALTASPRRLGYGKEVANLREEINTLRRRADEAIEQKWQCEKGLSGLKMDLDRAEQEIGSLKNLLEENDVLIPSDIGESNGQCPVSGQVSSESLEQAYRDLQKAYAESLERVKSLEASGPKDEETEQAMKHLEQTLAEAIAERDFAIQDAASSREVSESLHEAEKSHIGEEIALADELRNSAKRVEDLAHQVKQQLASNATLRQRLAETIERGEKDQKSNAQKIMFMQSKLKSLEDHLMIAQQASEEKVARHEQEIHDLKQSHNAQLLRVKEGLQSPHAFGPKSPMSQMFANSIRAPRLMSMTVSEDSKMDFLKKRVVELENALADADRQMEEVVGRMNVAQIEVMELQNEREEAVRETRRLQKMIEEERVRAFEGQFAKLSS</t>
  </si>
  <si>
    <t>&gt;6803_g</t>
  </si>
  <si>
    <t>MSQPSDSSDPETTPHEYARQSGIARDYRTSLAEEELEDLRRNAETAITDHSNLPQCDFGPEPRLQERLSASSANSKEAATLLAWVSHEVNDNDMKNIEDTLLSMLRPVPSINRLKLQLPLLRSDHEADCRGFARRDTFEIKLQDISLPLEVVDEEKCEGLTWPAKYWNLGSEIVDKLKKEKLQMTREALSYIQNNSKCEWTTEDQENLLASQQRYRRSKVLEPVTPPLSPLSVPAKLYEPTSSDSAFNVPLLSDPESPTKNELDELEKQLFKQDVLSPFREPHASKEPKKSFENASMEDEPIALGQIYSPLAFLDARDPPSAKDERIRPDDLKVEGPLTPEMPMTAFPKSVRFNEIIEEFVPAASRNNTPRFEEDPFFQDAFGDAAERANQKLEQEKLIAADTIGRVVEPLMDFKRPNPPWQDFEKQRDHISVISLQLSLIQDVVNMEPPKWPIVKFNQKLKHAPFHSNLARVSLEEEFPVEDDTKVGILLGENEKVINSSDLTWKPSSLRILRDHDDDDDDIELGVFQKVHPQDISILARKRKLEIEKAASVRHEASKTLSSWGGNETVQARTSNSNPYDFMTAGKEMRLGTSPKAQTGLLGGTFSVMNSLDNFLEIRGAKKAKLSVTSHFKVKAPQDNHGREQDVLKPPSPQQAMQLPVRKSPFARAELLPAPPAQASSDKINIIASSTLFKHKTLIKYLESSIPSIQFIERDWHAHDTSIWMPGSVARSPIKSSLADEADVIISPSTGVVITTLQKIKQRLLPGQKGKPAIRDRVERVSSRYEKLFVFITEGRSDETTIGLDENDCLAFSDFVSFTMSLDTTITVEFVGGGEGTLAKWLTSAIMQEGRAQHWDLLDEETHWELFLRLAGMNAFAAQVIILELKAPEGVNPDSPTKAGQFGLTSFVEMGREQRISRFSRFCGTRVLERVSVVDAKWE</t>
  </si>
  <si>
    <t>&gt;4928_g</t>
  </si>
  <si>
    <t>MFKVYQSHWPKAAASANTSGSKYVQERSEFTASPPVNIWTSATSFTGFPDLPIELRQKIWKDAAHHPRVLELQYSDFNAIHGLSYRRRRRTLMLVTRSRRSPGMLHACQEARKIGLKYYKLTNFGNIYEPFSITNNAAMRLRAYFHNSVDTMVFGDQICVCITGWVLQTTPEIQKIALHICESEATWCPLGNDTPPARIEKVADKMIKLMSIIHGVEIDGLPGPQKEYFPGIPNICEVAMMPNNACEDEFDADDFAWATKRRSGREIIDLEPIGDLRKLLFQRKECDIVDRWVVKRIHKGEGFGTRIRKSKWPGKGMPVLRYVQPHWHPVLKPEAFFFTVKGKDEYVLLEDAVAWQPDLYSTIAVWPESFVGDGLYMVKIFGTLEFADEVEVDIKKRLLRHSIKTGRMMEMCGRKDPRYDALIKYLKAYRKARHTADKEIGDSKGVMESLQTTSIPATSNTSQLDNLNQSNQSNQSKQSSTSDPQDCQSPRQAEPDLLYLNILNDAVKETTESSQRPTISDTRYRSRPEDSFTPRNCLWAKLSQLDNVDNEYLVKKGVFDLPPSHHLDVFIQTYFTHVYPFAGVINRADFIRGYESGDCSLFLLRVILTAASIYAPVSVLSACGFASRSAAQESFFSKAKLLHDFAAKDDPLLMLQGSIILCTVILDHPTEWDFGYWFHNAIRLATKLDLRNTCIREDKPLKMLKLYRRTWWTLYFLDIFHVFVNPRHSRLLEDTPAIKFRTEDDWEAEDVSGASSSLLSAVTPQQKASPIVHCELSRIFGQCFPIVTNKPLQDPRQMMYPLDEWRKSLAAKMHVGGNTGTDVYYLNIQAMSYRFECILCRLIRRCWEKSQHADWSEWAKQRLRSAILELDTIAMRVLASGTLQNFPISFVTTITALLALHIESALDPAETDLVRSMARISINQTMLLLTQGKEIPALKRALPVFEGILTKKNLCLVPPNVLGQVPAQSQSQGNSMADGYASAHTQGSLVSSQAEQWENDPSLNVDFLGFDFLDEWQIGQLDFPGQY</t>
  </si>
  <si>
    <t>&gt;3163_g</t>
  </si>
  <si>
    <t>MSSSSHARVSSRTDRRTTNDNGTTQPRAPGHREGGSRSERPDSRLMGSRQTQSPQPSVSGNGHKRSASGTQRTNRGVEERRTERVQITTRETISRIRSPDRRPSVQVPERTRTAEATKTYSGDSRQKAKPEAPQAPWNPEVSLIPHTSAPLASRISICPLASQAPAALQPQPLQELSLEVQEAAVLEDLLMVLMGYEGQYIRFAKNYNPAVEQDQLAGPGFRILPGLDPSLQDLTTTMLKMATHYGAVEAFVEVQSREEFGAVNHALCAAIRKLLQDYLILIAQLETQFLTNPSFTLHVLNLHTLPTAHMMLQLYSLAHEILKRNSLLEDEDSDDGLDNIENILESLREGGNLGPGSIPGKKICKGGSVLGLITKRLESMSGDPAARSLLTSLLRDASRPYMMMLNEWLHHGSIKDPHSEFLVREQKSIRRERLEEDYTDEYWERRYTIRDDVPPQLQGVKDKVLLAGKYLNVVRECGGVDVSQAVTDVPRSFDDNRFLDNVNGAYAHANESLLELLLTTHSLPARLRSLKHYFFLDRSDFFTYFLELGTSELRKPVKNINTNKLQSLLDIVLRQPGSVAAQDPFKEDIKVEMNEVSLTNSLTRVVNISGIEQGESLQAPSSQPMNESDKSATGFTSLQLDYSVPFPVSLVISRKTIWRYQALFRYLLSLRYLESQLVTCWQTHNRAASWSHKSSSPEIEMWKRRVFTLRARMLVFVQQLLYFCTAEVIEPNWQALMARLNAKDDSKGGISPVKTVDELMQNHVDFLDTCLKECMLTNSRLLRIHSKLMQTCTFFATYTGWLSRELEKADPDLTGPEKPADMNKQQWDKFQSERSRRNDASTVSATPTEGAGLQKMSENIMKYEVNFSRHLQILLNALNHYAATETVVLLGLCARLSTANQGTQYSGLRADEDSGVHA</t>
  </si>
  <si>
    <t>&gt;5282_g</t>
  </si>
  <si>
    <t>MTTILPTFPRLVMTVFEPISLIAGCVAPFISPEWFVAEQIPSSTPETLSANARMVALQLGNVYLLLAMVGVAVLWATTEAKVVRNYVVALWLADISHVAITCYIMGNEKLIDIGNWNSMAWGNIGATAFLFSTRTAYLLGLFGPDRQPQLLSAAGKKTL</t>
  </si>
  <si>
    <t>&gt;1428_g</t>
  </si>
  <si>
    <t>MSFSDHADAHSPMPGSPPDLTNSKSSKSSSFHSSYQSDDNPILSDVGNFEDIGLDDESRAEADIGDFAVKTSVNPYDASFATELRATAQQRRRVPMATTHGNRAQRELTAQKTKSLYNGIRGPVRGMTDGLGLLPIQNGNPMARQRISSPSTSSLSLTMKRNRSSSPVMPYGPRYNLSSASLKARRGSWQANRERKTVKELEKECDEDDGDDLPDECFLENVPISPRPPQERAASMPASASTSPERRPKAEKIRSVGNGTSPKPAEQGELRSPKARITSGESPTVKFPLDHDALLVGRAKSWTAALSSLSPEAKALTEALEEYAEEEEEKDLRQRRSFNANSRSHADKKRVKSAIAELPPLRRTDIMIDPLPISKEKEAVLSRTRPSWLPPKNPAEEKRHLKEYQKMMTSALEAERKKEAEKEARSTCRDETANSLLRIWEDHVLPNWNEVTRQKRTRELWWRGIAPRSRGSVWAKAIGNELGLTDSSYTAALRRAQALEKTVKSGSQLSSDEERKRGWLERIEADVKETYSELKIFLPGGPLNAGLRDVLLAYAMYRSDVGYVHGTSTIAALLLLNLPTPSATFISLSNILNRPLPLSFHTSDPGAISRTYSLLLSTLQHKCPQLHKHLTSEAMDINPDSFLRDLFAGLFTGHLSLDNATRLWDVMVFEGDKTLVRAGVAYLMALELKLSSVQTPSEVREIVGAGLGELGEEEWMKSVRDAGKS</t>
  </si>
  <si>
    <t>&gt;10146_g</t>
  </si>
  <si>
    <t>MAQVYTRILTSPPFARPFPYEQRKVMLPEIQQSETNTSHYPERYSGGDAWDSGRPRSPTLDARRASLYEGAKTEAGNMYQTRPELSSKAPREQLPPLSSLFASAAHQGRSAQSSFSESHSPVFPLPSPVDTRQAAPPIHPPERSYDAPYFYRRPVSRDYSYNPRPEVERLGIPPPPPPRAPPSNSQGSPRYNNGYVLEPSRPQTASPAVNGWSPGSQPSRPENFSRDTSSSFRTHSNIQLAAAHRRDSDSRPAYREINQNSSASNYPLTPASAVVDGAAKDSLGPKIWTGTQFLPRFVRQADVPGEGMCYFYDDGTHCKTVIDGEVVNAHWGVTKAGKPRKRLAIACITCREKKIKCDPDYPRCVQCEKFGRVCKFKNAPRGGQGSPDTPPAEPEDPVSRPSSSRVEPETFKTERRENSHSASPPRPLRTTPESDIPLAKRQRTGYAEFSPVASEGSPRISVQEDALPAIPWTEPANNVLLDQSSIIRDWHTNPFQTNPQLVTELVSVLFKDVPDTAYCIFPEAPFRAWILSSTPKSPDELMLIYTTLALATIFSLKTEHRSFGPQFAAVSRYACSSRPFSLQLVQSRFFLALYYFATNNLNDAWDFCGGAFRAASGLKLNLEIEKTEDAYLTTFPYGLNRAGYAECRRRTFWSCFLMDRFNDFSSGRTSVLYPGDVFLRLPCDVNSFEEQTAVQNPFFDPTNTAINNSNWTIGSMAYLVNISAVWGDVMANIYRNAQRPGPPPSPSPFPVFYDNVTRRLRAWLDSLPSCYTFSNENIMRAASNGMLNTFISMHAAYHTTAMKLNRYILHAALTPSQLAHHLTVARYHAEALLEVMNTLAARRPDSIGAECRQGNFSSPFAGYAIVSAIDILTAKLPLASIPSRLVSFDGCESILAELALFWQTSKTQKALVAHRIRDLAEISATSREEQGSPGTIGYKFSGMGGIGRDGNWEMRDAMEKIFGSDVDCVYA</t>
  </si>
  <si>
    <t>&gt;9113_g</t>
  </si>
  <si>
    <t>MSFDQLSSLESQPTTTRVQNDPQYADDPEFQRLSQELMAKLFTLTGNISRLSNEVALLGTKRDTERVRERVHNLLEDSKDSFKEVGEGVKKIQSWEDVSPSQKYTQQKLAREFQNNLQEFQAVQRRALDKQRSSASAARTALEEQQSPAAEEGSSLGQQQSQEQLRLASQDEVDFQDSLIVEREAEIRNIEQGVTELNELFRDVAHIVNEQGEQLDIINNHVENTREDTRGADVELRSAARYQKNARSKACCLLLILAVILTVIILAATLG</t>
  </si>
  <si>
    <t>&gt;7465_g</t>
  </si>
  <si>
    <t>MVQPIKDSFLDLEHHRQLLEENIEKLRKSLLHWQLWAAEYEGLKGEIIAAGPEKFTAICNEYEGTLVTKKEIDDLLGVKTKTTRTRPQVVNLLDRRIDYVEQNVQTVTKQLEAAENKLMAATVISEPDVRNDEGLPLMDIVEELDDEGNVISSHVSTPGSVKPQLLEVLEKAGVKNLPGTSAIPNSLEPRDQISSETPKPVTSTTNPSSHDPASKKLPSPTPTPKLKDALRTSKQAHKDPPPNASNSTKKAVKFAEDTKPGPAVEKSHTAKRVEQIMELAKRSSAPPSEAPVIPTDESPEDSALRREMLQYGMSEVGAVVAELQLEEGSDWSEEEYEDDEDMSNMSSVDDEDEHGRSTGKVMNDELRKHMMNLEQRLGVKMMQNIGKNASDGYDIVQEGIGQIKVIGSENVGDSESQKSSRTSSAKKGVRFAEELDISPSPRPSIAPPTDQSTIQRQTVAPVSDIVERTAPANFSPAPQNKKRSSRFKSARHGSDEASTEILNTPNAFSTSVKFSPAVDTTRIVPTGPEGAILAPSVVERDVPLDTSPHEPDEMDPNLVHQEVATEYHKMRNRMIQRQGGFLKEEESEFVPFTEEEGGPKKMSRFKAARLARS</t>
  </si>
  <si>
    <t>&gt;8927_g</t>
  </si>
  <si>
    <t>MDNLPVQSNSTASYALPPLPAYTLSPVKSLLPFISDFYLSLALPVVAYWVVSLFFHYIDIHDVWPHHRLHTPAEILKRNHVSRYEVARDVIIQQIIQTVVGIVLGMTEPEEVTGREAYDVARWATRLRIAQGALPQLLGLIGLNAAAISKNVSGNHPILAAVLAGGKYPSLSLGMDVATGTPVAVFAPWEMIVAKAIYWLIVPAFQFWVGVLFVDTWQYFLHRAMHSNKWLYATFHSRHHRLYVPYAYGALYNHPFEGFLLDTLGTSLAYKVAGLTARQGLIFFTMSTIKTVDDHCGYSLPWDPLQRITSNNAGYHDIHHQSWGIKTNYSQPFFTFWDKVLNTMWKGDTTARYAKSREAAEFQVEADKVEVSQ</t>
  </si>
  <si>
    <t>&gt;6661_g</t>
  </si>
  <si>
    <t>MAIISRLASKFNSYYADRPVLTMMITNAVLGGIADTVAQSITTIRLSAMRKPGGLTKDDTMAIEIHELDRKNPLLNQDLIPNSRYLPPPFDFERVTRFMAYGFGMAPLQFKWFQFLSKAFPVGKNGGLGPALKMVAFDQLIFAPFGIACFFTVMTIAEGGGRRAITHKLRDMYVPTLKANLLVWPLVQIINFRLMPIQFQLPFVSTVGIAWTAYLSLSNAAEDVTEVRSAPQSPKIQLP</t>
  </si>
  <si>
    <t>&gt;915_g</t>
  </si>
  <si>
    <t>MLPPGPITTPLTTLLGIQHPIFLAGMARTSGGPLAAAVSNAGGLGCIGGLGYTPTQLREIIHELKSHLSFPNLPFGVDLALPKIGDGARKTNHDYTHGQLDELITVTIEEGARLFISAVGVPPKHVIERLHKKGILVMNMVGAPKHARKALEAGVDIVCAQGGEGGGHTGDIPNSVLIPSVVDVAKGYTPKLLGGQTALVVAAGGIYNGRSLASSLMQGASGVWVGTRFVASTEAGCSQEHKESVVSANFEDTLRTLVVSGRPLRVKRNEWVKKWEAQPEKIKELTEKGVVPIEYDMEEGNDVDIPHLMGVVAGVIEDIKPAKQIVDEIVQEAVEMLKLAPTFLVSRKSRL</t>
  </si>
  <si>
    <t>&gt;4487_g</t>
  </si>
  <si>
    <t>MQEAPDSPPEGTSPTAHHTQQANTGVKVNSDGNGNGNGNGNGGQKTNFGAPGSSYTTKKFNEEYEREESRLLDKNWDCSRYGDPLMDNKK</t>
  </si>
  <si>
    <t>&gt;8038_g</t>
  </si>
  <si>
    <t>MLTSSIKYHILLLGGTGNCGLVFCYAALEAGHSLTLYCRNPSKIPAGLSSNPNLTTIQGELDDDEGLKKAAACGAQIFISFAGPTLMKREGTPITHALQKLYPLLLSNGPTKRILALSTASYSSPEDSRSLKWFFAINFFIRIFGGDAYEEIVGISTETAKLNEKIDWTIFRVPTLHGETLDENPGAVNACYVGDHDGRDGFTLDRGRLAKWLLGELEERKWVDASPHIANA</t>
  </si>
  <si>
    <t>&gt;3079_g</t>
  </si>
  <si>
    <t>MMPRTPLHRWLILSVFLITTIYYLPSLTGYSITRSSSAIPATPFVTSSEELSWVKQLLKDHSIGPEIEYASRVIRYVPDARERKSITEVDSNLFPDSFTNLTLASKKSLPRGKILDVHIKQSPRPDQVDASMLIFGASTTYGRFTGEETSPLKEFTRWLTDGHGHSNGAGLILALHEATQPEIDSAMEALTSIGINATVIASNPSLDMPGRYVDLVRMFWEHPTRVYRKYFFLIDDDTFFPYMSELIDTMSQYNPDKPYYIGTFTERADWLMTNKAPFAYGGGGVVLTAPTVQQIVEAPCLERREDGAYVLLSDQGDRLLYNCLHEHTNITLTYVPQLRQLDQFGDPSGVYESGLQHLSLHHYKSWHHFSPDKMHIVADACGEDCVMQRFMFKDNFIISNGYSVAQYPKGIDFDPGHLEATFGAEAGGDVAFEETVFSFAWGMLRKNLSGTGRKRSWEILGARKEGDGRVKQVYLKRRADPRWRADGEEGPINDSVIVLTWIP</t>
  </si>
  <si>
    <t>&gt;7812_g</t>
  </si>
  <si>
    <t>MASSTKVQVSPKQCVGPDYRPEQQKPIATVSKEVPYESVHTLSQTPQLIALLTMIRDKNTDRADFIFYSNRIIRLLVEEGLNHLPVVEHTVTTPVGRTYAGVMFQGKICGVSIMRAGEAMEQGLRDCCRSVRIGKILIQRDEETSMPKLFYDKLPEDIADRWVLLLDPMFATGGSATMAVEVLISRGVPKERIIFLNLIASPEGIENFAKKFPKLRVVTAFIDQGLDEKNYIVPGLGDFGDRFYTM</t>
  </si>
  <si>
    <t>&gt;3838_g</t>
  </si>
  <si>
    <t>MHGESEAPSSGTDVSKGREILPANVIPKHYDLTLEPDFEKLKYEGTVTIDLDVAEDSTSISLNTLELDIHETKILSGQNTISSAPEVSYNAHTQTTKVSFEKSLTKGSKAQLYMKFTGTLNDKMAGFYRSTYKNADGSEGTLATTQMEATDARRAFPCFDEPSLKAQFSITLIADKKLTCLSNMDVDSETEVQSALNGNTKKAVKFNKSPLMSTYLLAFIVGELNYIETDKFRLPIRVYAPPNQNIEHGRFALELAARTLEFYEKTFDSKFPLPKMDMVAIPDFAAGAMENWALVTYRTVDLLYDEKVSGAQTKERIAEVVQHELAHQWFGNLVTMDFWDGLWLNEGFATWMSWYSCNKFYPEWKVWQSYVIDTLQGALSLDSLRSSHPIEVPVKRADDVNQIFDAISYSKGSCVLRMISKYLGEDVFMEGIRQYLKKHAYGNTQTSDLWAALSKASGKDVEKVMDIWTKNVGYPVVTVTEDEANKSIHVKQNRLLRTADVKPEEDTIIYPVFLGLRTNDGTDESLILDKREENFKVPDLDFFKLNADHSGIYRTSYTPARLEKLGQNAKDGLLSVEDRAGMIADAGALAASGYQKTSGVLNLLKGFDNEKEFIVWNEIISRLGAIQGAWIFEDQTVKDVLETFQRDLVSEKAHKAGWAFKDTDDHVQQQFKAMLFGAAGMSGDKIVIKAAQDMFAKFASGDKSAIHPNIRGSVFGISLKYGGKKEYDVILETYRNSKNSDEKNAALRSLGRARDPELIKQTLSLPFSGEVKEQDVYMPIGALRTHPAGIEALYGWMTENWDELFRRFPAGLSMLGTIVSICTSSFSSKKDLERVKAFFSDKNTNGFDQGLAQSCDAISAKIAWLSRDRDDVKQWVAAYHSKTAKSEL</t>
  </si>
  <si>
    <t>&gt;2164_g</t>
  </si>
  <si>
    <t>MAYLPSLSCEALPAGIQVPSRSSRRSRPFLMIFFAFMLFASLISHTNASYTPQSELELDEDAANFVRRATTGDKYLLGVGKADVTGPVVEINLMGYASLAQIGTGLRQRLFARAFIVGSTTNANDRFVYLVVDICSGDTAIRYGILDALANLGSGYSMYNQSNVAVVGTHQHSGPGAYYNYLLPQVTSLGFDPQSYQAIVDGSTLAIQRAHESLTPGYLSYANTNVTNANINRSVYSYLNNPASERAQYDSNVDTTLTMLRFQRASDGLNTGVLCWHSVHGTSMLENNTHTTGDNKGVTEYLFEKAMENDATAAPGFVAAVSQSSVGDTTPNVLGAWCDDGSGEMCTFENSTCSGQSETCHGRGPEFQKVDLGVSSCYEIGTRVYTPAKALYDSFDSVATPVTGAGVRYYHTFNDMQYYSFPLPNGTIVQTCPAALGYGFGAGTTDGPGISDFYQNDPDSNSQNVFWAAVSGLLKTPDAAQAACQAPKPILIDAGQLSYPYDWAPNIVDVQSFRVGQFIMILSPAEATTMTGRRWKAAVAAAATSQGILDNNETPMVVLGGPSNTYAHYCATPEEYAIQRYEGASTLFGQWESYAYMHLSTSLIGYLATDNGSQPAPGPAAPDNAGSSLDFIAGVVYDSPWIGHSFGAVLDQPDSAYSIGTVVNATFVAADPRNNLRLEETYAEVQQLVSGTWTTVRNDWDWFLVFTWYRDDSLIGSSHVVISWETETYAEAGTYRIVYHGDSKSLFGKITAFNGTSNSFTLS</t>
  </si>
  <si>
    <t>&gt;4536_g</t>
  </si>
  <si>
    <t>MEGTPDIRCCPSSKDLRAVHDSHPPYVYDCFQHMKLGKFLQAVTPTGRAATRYFKQGAELDLTVEAHMEQPRNRIGDPHVIVSNSEVPSLSTTRKILDLVEHQCMVASVEVGDVVAVKMDEKGSWKDEASPFKVPDDCWYMYVQKIYQSATGKRSFDGIWLYRPSDTSCAMMKYPFQNELFLSDNCTCIQGDANIKEDEILRIIDVRWGVDPRYSNSQMVIRMAFLENDKFVTLKEDHKTCQHHRYPNESHSSADACPYSIGQTVLVLPGYASKYDLEPFELVDFVEDRRLILLRRLERRHEIDGNGRPNELVYTEIINKYPLSSIYKTCLVRFYTEQDVENQIIPAPYCRDGVGNSFYITTKLVEHHDVYTLEPIGDEIPASLLQGFNPLESPRKPLRGLDLYCGGGNFGRGFEDSGAVHNEWAVDINQNAIHTYHANLICRCNEALVGLCQ</t>
  </si>
  <si>
    <t>&gt;8890_g</t>
  </si>
  <si>
    <t>MEKGGKQVSPDVEDATLEQMGYEPELKRSFGLLGMIGFSFSIVASWSALGGVLVTGVNAGGPPVMIWGWIGISLVSLCVAYSMAEMCSEYPVAGGQYSWVYILSPKSIRRQFSYLTGWFMIIGILAMGATNSFIGANFILGQANLVNPSYTIERWHTVLVAYLITLTAAFINMWGSRMLDRISKGLLIFNIVSFVVTVVTLLACNTNKQSASFVFKDFQNFTGFGSAMAGIIGILQPAFGMCCYDAPAHMCEELKDARRQAPRAMVLSVYIGAITGFIFLIAVCFCIGDIDQVANTSTLVPLIQIYFDSTNNNVATCFLATMIVIIDVGCANALLAEGARSLFAFARDGGLPFSSLISRVEPKYNVPVVAIIVGTVVQMAFNSIYFGTVTGFNTVIAIATEGFYLSYAMPLLVRLISYFNGTHTQLTGPWAMKPLVSLAVNFTGLIFLLFASISFNFPSISPVNSENMNYTSAAIGVIMFIALVTWFSSARNSFSGPEAGNVIPLVAGLDGDEEAVVPQHEKKASL</t>
  </si>
  <si>
    <t>&gt;5473_g</t>
  </si>
  <si>
    <t>MLSAIGRASLRRVVAGASRSTNTATRSLWRLQCVNGKAAQNALISLGTPFSLQRAFATAVKVAPAKAVKTTTTKSKAKPKTKAKAKKAAKKPLKKAKKLVKKPKKKKAILTPEKKKELKAKFDLKRLKETALSLPKSKPSTAWQIFLQEHLKTGSLSGGGNQLASLVKTLAPRYRSMTVAELEPYQRIANENKAANQVAYKEWVESHTPQQIYDANNARLALRRKTKAYWPKIRDSRLPKPPSQALMFWISSRFNTTPSESSLGERANILRREWASLLDSERKPFEDLAAADRQRYFAEHKTVFGREAKVAISESSA</t>
  </si>
  <si>
    <t>&gt;2428_g</t>
  </si>
  <si>
    <t>MATSFRPSIIHLVPVLSSPASVAFCFTEYWTLLPFLKPSIPSQSISVFWNSYLYQTIPGWVGFGLTSTISGYVSYRRLTGAPKSLYGWGVVLALGHYAFGPSVAKIIEAAVYGMHEKAKDGIITWLKYHTARMLLTDIPSMACFVCGFMRLI</t>
  </si>
  <si>
    <t>&gt;5873_g</t>
  </si>
  <si>
    <t>MAPGSEEHKDSLFLIIEVNSSDKIFVIGANMSIASVMFLMLPSENVEDYNPRQPLETSTGSSTSWALAETWFQNCLKTHKRCNSLGGVIRNWYPTRLLDLGPSEGPFIRLIDTRNTPPEGPYMTLSHRWGTSQFIQLKAASLPRFQQTIPPGDLPKTFLEAIEITRCLGARYIWIDSLCIIQDSRADWLNEAGLMHHVYSSSLCNISATHGRDSSTGLFSNRDPTLLYPCEIFMSWGGAAQRKYQVHVTSFWSKEVSGAPLNQRAWVVQERLLAPRVLHFSSRQLLWECRELDAAEKYPSGLPLVLASGQAFYKSLDPLFVDEKEFGVDQADHDHQHLEQQRNWTAPSRDRKMSIFHGWLRILEAYSNSLLTKPEDKLIALSGIVSKMQELISGSSLSPPDDNGRRAAYGAGLWLHHLPSQLLWFVKGCRQCNGEPSIRRDMPYRAPSFSWASVDGIVTPGWFNDPNDTVLFAEVVEVFIEPETPNNLVGPVKGGFVKLRGMLKKIQLSRMETMSTMWNVTVDGVLFDPNDYGVDEPRIFSPQVMLDVDQPIFDEKQQARLYCMPVEGKPARESGNLESKGKHQLRTLMGLVLEADTVTAPRQFKRIGVFAANREIHINQLITPSIMGGDDAFPSPFVRIYIHDRAGLGKSEVNPLAQNWKPEAYAEKVAEDLDKLLQEAGVEGPFILVPISWGGIVTREFLERRKEDVVGTAQMLGIAEKGPQTAVERFAWPLTEKTLGKKKQFERQILENRPVSVIKGNAAREYQQVYEAGVAAGNGTEKQRAIVAKMIEGMAEKEEMLQRE</t>
  </si>
  <si>
    <t>&gt;3159_g</t>
  </si>
  <si>
    <t>MDDFQLRDEAVRDRVKAAQEFLDPSDRNIPGYSADITLMLQKNQRRLVVSIDLVRTRNPDLAEGLLNEPFSFAQAFDRALKDVIQTRETATPKQVADDVMYYCAFSGAFGQYACNPRTLGSNQLNRMVSLEGIVTRCSLVRPKVVRSVHWNEKKGTFLFREYKDQTMTASGASTTSVYPQEDEEGNALVTEYGYSTYRDHQTISIQEMPERAPAGQLPRGVDVILDDDLVDKCKPGDRVQLVGIYRSLGNRNAGHNTALFKTVILANNVVLLSSKSGGGIATAAITDTDIRNINKIAKKKNLFDLLSQSLAPSIYGHEHIKKAILLMLLGGQEKNLENGTHLRGDINILMIGDPSTAKSQLLRFVLNTAPLAIATTGRGSSGVGLTAAVTSDKETGERRLEAGAMVLADRGVVCIDEFDKMSDIDRVAIHEVMEQQTVTIAKAGIHTSLNARCSVIAAANPIFGQYDTHKDPHKNIALPDSLLSRFDLLFVVTDDIEDARDRQISEHVLRMHRYRQPGTEEGAPVREQSQQTLGVGVEQEADANHITEVYEKYNQMLHAGVTVTSGRGANKKVEVLSIPFVKKYIQYAKSRVRPVLTQEASDRISDIYVALRNDDMQGNQRKTSPMTVRTLETLIRLSTAHAKARLSNRVQEVDALAAESILRFALFKEVFEDEKKNKRRKTRPLENVSSDSSSDSDSDSPPPTTRTSNSRSRTLGGTTRTRAIANGRRAGSSRPNGANGINGAAADVEAEEDIYTASPRRSHPNGTRGTGTAASNSNSQLSFASSLPASQLPTQSQSQDDSELASGAAALRITPAGITPARFQIFRTNLGQLLSTNLFVDDQAEVDDIVTAINRRIGGSAGGSYERAEAVAALKRLDNENAAIM</t>
  </si>
  <si>
    <t>&gt;10695_g</t>
  </si>
  <si>
    <t>MPVAKPRKNNAASGFTFINVAHPAEIRQRSTQRAIRSGAMATIGRYRRKRPERPVIIELEMLQREGADGNAHNGLAISETYGSRAFPARQGIPPTLLHLGIYPIEPGMRERELLHLMSGEASHIYRPFRLEWFSMALLDPSSYYLSLANAALFMDQYFTDRTSLAYTNTVESTKYFSKCLTLVTEQLACQAQSKVISEGVITTVLGFACHSFTIKNWDLGKMHMQGLERIIRLRGGLQGLGDLVPLFVSWFDITNSAIQDTPPRFPYPVSMVDALTNLKDLPSTLVLLLSRLDHSVVDFSPLGEALRSTAQLASYVNKYAAQQSQFWTSGVKSTRLLGPAAHNILSIPRLDLLKHLDDDKTSLNSLLLEAIRLALLILLAILKRAFSLVADELGLFLERFSTLAPLMVGVKSFPELRLWACIIDACAREDPIPQEQMSEIRRAMKDLQIQKGQDAVRVAKGVIWIPYLLDEEIERVKRQIDQHLTPSNSSSLNREISQDSTEMLRYIPTPEELINPEHASMRERTLRGHFREGRGKKLVERNQWQLFDPSNPRSVFSAENWEPFPGMMITIAMIIPQFDDRMGCPRLNCSSKSYTDTLCRGKIYSECKTWFDSLPKSFSPQKITTGVDSLDETETVKLLVEPTGPVKIGPQDLDENEIDGEDLRLLKNARVRLEGPKLASGSYSMVESIINKMVVEEVHKLRINGIEAATEWA</t>
  </si>
  <si>
    <t>&gt;7233_g</t>
  </si>
  <si>
    <t>MRLASGGSKSGYDAGQSDDLDDYEVFYLEARGEVIIIMISIIRRVEVGGCLMLISAEAGARRDGWESREWAWMAWNVWMLRSTRDPSLPDPNARTGTGTGTRESTGGLTKSQACNDGGRGGRDIKRGEMDEKEEVCLVEFSFSFSLGLGDDGWQVFSPASSKREFVTSLRIELSSHSKELLETSSLIHPP</t>
  </si>
  <si>
    <t>&gt;4166_g</t>
  </si>
  <si>
    <t>MDENISHEKTEKSHRARFMGKLFKDKKPTTEVEVDDFLHGPSDKFLHMMPGPSPSFAPPLSRIDTSSAPRWPTASEIVASRRTRRRSTSPRRSRKGLAVRFTDEQPEIIGEGGDEATSPVAEIGNRRRAHTHPQATRAGRGHTPEDPRDMAQPISGHGFSERERPGHMEDSRLGPMQRTQAGFDSIPDTTRESFDTPATGRPEVDRERARRLEPNRQSFADMVKADMRSGEGLALVKAASNISPLDDEPVIVDPGEALAEGIEPRFDQLRINTMRNSHIPPADILPSESSRPLTPQDRQVLMTESPEAHSGTSSLTHTKPWTPSQPTSQMSTKNPPPLLRSETLTMQDTALAVGDDALLDFQRRVAHLFTLFRLSAESTKPISRCSFQELVRVAVWWFLRGRLNLETTIRDRPSSAQAQQASFFLRQQAFADLAKALWIIEVVTPQYPEVQLRPGSKDSSPYLLDAVDTRQNVLSSLRKLTMSMKRNNFLPPHGDEAPLTQGLDASIWAQDDGNRSLVASQRQSSALPLSEALPLGDTSRTFQYARMYVEAALVEEGASNNYRCPVLITVIRSQKDTTMTALVTNQDGSLNFWIQADKTRGPTWDDVRWQSKHNIAEVYLPRGFILRLHCSEQDFRTLWSIHDHEQRTLKNLLPREGEELIFESVLRTFQHFDQNPQPTFPKEPQPHCQLRLFEKTIVEKAATGPRTMHRGFRLAINTSPKTKHLRGVDQDLLPNLPIQFGFLRSEGDFPALLLKINDGKLKYTMVSTFDDMNERNRLHTLLTGTALGEGEEVVAEGPMAAFSLANSDRAELKFLRPLEWKKFSIINESYGEVQTTKTVLSEHLRVVVDFKSGSFTDRINVEPGELKFRLDIKSLPELKMLRQPQRDMTLSVSEALASADLPHDLVGLLKYVADAESTRTFSFPSTTELHLFQSALTGFLVHYDGIASSFNISRRRMVVPIYKKWDASMTRLQIVQKEKVTQLVAFFENFNHGDCMNFALKSTDVFESLNRSGKFSVRIVDAKFAMPKPRAEEGGAIDHQFVCLDMPEYPGEHDDITIVFETEAERGAFITALPAPVKIASRMGSVRR</t>
  </si>
  <si>
    <t>&gt;13436_g</t>
  </si>
  <si>
    <t>MYFESLFLTLPFLVCAQAQSSTSTELAGEPAGYSASAFSDTNAGTDSMPTAIVVLPTTSISSIPSIAIIPLSSSASGSGMAFSIPTSSSIPTVSMATIGTIPTDVTLPSSGQSTTTSTIQTTVSVPSTTITSTSAISIPSGSGSISTSIILPSTSSSSGFLTLTVISSSLETMTLSDSDGLPTTTTTSATTVTTTPGSAGASDGVYFTSATPVPTAVSSATSGAALSFTSSPSTSTSTLLPVSPSLGSSPNSGGNSTLTVSIDGSCGGTTKCGDGFCCSASGFCGSGDAWCGTGCQSAFGSCGSNVANGTVAIRGRFVRRDPRAGW</t>
  </si>
  <si>
    <t>&gt;5589_g</t>
  </si>
  <si>
    <t>MPTQAPPPQEYARVVLIIILLFFLYTTPDQPPPPGFASPHDYAAERVARAWHSLNTLNSTRWRDFDPKSEEKPNYEPARYLNLTGFREEDDYAWGRLDAFKKRSGEFSQEANARRGIVEDDGKGMVGLVYENVTGVVNGRWVKYTADLKGEGRPRNMNLSEIAPGVEWAYMGEEFWTRNITGKEGKLRMKVDEADGQEMEVPLGPVGALDSPEGDADTSAWTQELVKEVAATVIIQDESSSGDGWEMKVHGVHWPRQGVMLMTTTSEKFAGIFGLPHLTANANYFATSQRLLNNTLAKVVKRMETALWADPGNPWSATPDNQGDSIMPVPHCEYVVYVQLYPLKFDRPIAPGYSEQINVVEIEEELRFPNGAPIFQVPKLQMSTVIFSPDCGFMLESKGPPTFSPVDGEHLVGVKQEVFLYSIQSWLRILAVVIFGQILLLKVQSKEASTPSTIGRVSLYTVAMMLMADALLFSSMSLLSATAPNVFPSALLTSFAALMSVALGVRFIGAVYNVQEPERRERIRVQQAANDAVRAANIARLNRPSTIAPIITAAGVDLPAQPARTLSPSPPVNIPIIIPSDQDIDAEIAGNTGNAASAAPLLPTTNPATTTTTTPTPPVRSSSNFGSIYIKFVLTLTLILFVSLSATSWSVPFRTAYVHIISFIYLSFWLPQIRRNIIRNCRKALLWKFVIGQSVLRLLPFAYFYLREYNILFAETDWKAFCVLAGWVWVQIWILAAQEILGPRWGLPKNWTDQGWDYHPILREDNVEAGGLPIGLMQTPASPTLERTRTSEEIRSRKKKDGDLRTVDCAICMQVLEVPVVPAGETPAVGNTGVTGILARRQYMVTPCRHVFHSACLEGWMRFRLQCPICREDLPPI</t>
  </si>
  <si>
    <t>&gt;5010_g</t>
  </si>
  <si>
    <t>MAPKELKISAFDQLLYNIWIKWRDGEVASERRKAAREEKRKIKQAEKARKQAEKKGAKEESSKGRTARIAKAPNGKQQLEAKAKARAKSLPLTEADRGFWDEGRRKLDGGVFYDVSWESASPILPRDLQLSLQDSPSVESVPEVLFEVGLAGVEDQGRRISIEGRDEMDVGLLTVTETVGSVGAPTQLTTPTLAQQTSISNSEPQTGDHTWGNSIMALGVLIFGLAIFGGGSFVWMKKRSEKREREMERMEKEEGMEEVV</t>
  </si>
  <si>
    <t>&gt;3859_g</t>
  </si>
  <si>
    <t>MPSEKPKLAQLQTPMTSTFPSELSALSARSPLPGFADFIKQEDSLKTPITPPLAYTDFLRTMTMASPPLTGDKSSSGRTTPTSAPSTGSSEHSDCSCNCDTHKSPIPTQPPTQFVYPSSAPSTARLARLRIPPSPAFSTADSPRSATSAVRSPFSARSARSPYDWDFRSKGRYFDIKSPKTHKASVRQVREIVTRTVTYTPRMSPAPKGKRRKIE</t>
  </si>
  <si>
    <t>&gt;3813_g</t>
  </si>
  <si>
    <t>MRAHGKSDGLQGSKDCHEEQATLNLRSPVGLHMLLTPPDSPDRSPRVSKFRKQGSKLVTALRSFTNSVSSAEPFPANPTCNGPNVGLRFSMNALKGQPEPTVVHRVPQSRPSLISLDRGIREITPPMSPTFPPTSSAESSSNSGKSSIPRAGDSTRKTSFESKLSSKLSQHSSENKKVTARQPIGENGSVENILAPILETECLVPVPTFITVEKAAVAKVFFETHYNDVTSNALAPRTLRRQQLEIELYHNIAMSPIEKDEHRRAWARDESDHLRKSRVLKSRSLNAPLGKDDALSKYEVVQVLGKGSFGVVRLVREKVDQEPPQALFNKQIYAMKVIRKSDMLRNSQEGHLRAERDFLVKAEGSRWVVPLIASFQDINNLYLVMEYMPGGDFLGLLIRDNVLGELVTKWYIAEMILCIEEAHSLCWIHRDVKPDNFLISASGHLKISDFGLAFDGHWSHDQAYYNNHRYSLLTKLGINIDGDSIDKKEGKSVAAAMKIAHTMMGAKDRHERNSSNSSENEGILNWRNRNGNRALARSVVGTSQYMAPEVVRGEPYDARCDWWSVAVILYECLYGHTPFLAEEGGRQQTKLNILSHKNTFSFPQKPTVSKKCQDLIRGIIQEKDQRLCSKRYKFKEQSSQHQDYSGRYVYPNDAEDIKSHKWFREIQWERMHLSTPPFIPNIKSMDDTHYFDEEEPISDFSESIATPEAATEEISDALRPFNREIQILAKGFIERPHDSAKLRKVEREIDTFSIPEEQKDYLKAFVKHYGRKEKKRPRDRLLRDKDIGPKVLELRKKGAFLGYTYARFKSKRDIRAGSLRHQAVHASVGKRTVFHRARLSIH</t>
  </si>
  <si>
    <t>&gt;3688_g</t>
  </si>
  <si>
    <t>MQLISSLSAAALLSTTVLAASENLPKRSPWYGHHYQRLEAAAALDSASPSNGSAASSTVLVSFSSSAFANSTAASTASGAFASASASSNSTAAFTTSASSSASSSALASASTSASSSAFASASASTDISCPAASTSTSTITVTVSSTSTTYVPSTSISSSSTYNLSSTSASPSNTTTSSFIPYTYTSFSLVTTYVSSAAVSTTLTVPPISTATGTLLHPSTTITPTTIVTGGQATGVPSPGALFCGVHGQPDGSYFLALYDFEEADVAVTLEGCWEECVGSYGVNMGCQSYRFFAEPTTGAPRCALYGGSVADSLASIVWSDPNLWYDIGCGNPVA</t>
  </si>
  <si>
    <t>&gt;8308_g</t>
  </si>
  <si>
    <t>MTTKPEKADDDIDALEALESEEKEYLKDAEIDRILKAFRLDAYAVLDLQPGVPESDIKKCYRVKSLLIHPDKTRNPQAPDAFDRLKKAQTELMDEKHRERLDEAIADARMLLIRENKWTVDSEELKTEQFARDWREKTKMVLIDNEHRRRRQVKAQMQEEGREQKKADEELDARKRKREHEQDWEATREQRIGSWRDFQKGGERKKKKKAKPLG</t>
  </si>
  <si>
    <t>&gt;1142_g</t>
  </si>
  <si>
    <t>MTTAHRPTFDPARGKEANRGPAYHQRLLPAHTQLKVRKPGQGGDADQSVARDLRAELLQAEAVHFAKVRGTPLPNIGGSSQGATEEGSKTKRMIEGGEEEVEDIEAKRRRVLEETRDIDADSEEGEDDSSEDDSDDDEDETAELQRELEKIKRERAEKREQEEREKAAEEEAARDKDIALGNPLLNPKSDFNVKRRWDDDVIFKNQARGTEDKGKKKEFVNDLLRSDFHKRFMSKYVR</t>
  </si>
  <si>
    <t>&gt;686_g</t>
  </si>
  <si>
    <t>MSIWDKFTGRKSSSPANSSNASSISSAPTDTFQPTPFDPQEAQDVSSFLTPSFADPSQLHPLAGLNQDTLDYLSLEDSALSDLPGSQSALPSRGWSDDLCYGTGVTYLTALTVGGAWGLQEGLRRSYAQPPKLRLNSVLNAVTRRGPFLGNSAGVIAMVYNGFNSYIGYMRGKHDSANSIVAGALSGMLFKSTRGIRPMMISGGIVATVAGAWAVTRKALF</t>
  </si>
  <si>
    <t>&gt;1783_g</t>
  </si>
  <si>
    <t>MLSCQECMRHCLQTLIGDSTIIRPSPRTVLTSILYTQPSVRGYTTLFDPSKEPEDELSSDRERSKPKSDFRKPDARQKWLDERGMRPATKSPPETSISDKVISKHLQYLNDPLKLSNFVRDKLRRDEFDLALTLVHAASKNNQCTVSWNHLVDWQMSKGRMNAAIKTYNEMKKRRQNPDSHTYTILFRGCADHPLASQALPKVLMIYQSMLSDRSPIKPNQIHLNAVLKMCARARNLESMFTILDQMPDKGLSAPDNMTFTTILNAIRMDAVSCGTASGATPMEVRDRRRKAMLDGRRIWQDVVKRWRNGDIKIDEELACAMGRLLLIGEQHDFDDILSLVEQTMNIPRPIPSLGTKERLKIEPAGQGKTLGNFLEAVNTNISTSEKSQDVDEDSEGDELVAWDPKVLPTTGNNLPTKPDGIYAKPGRNALSLVVEASSLLKKKDCAQKYWKIFTENFKVKPDAENYHDYLRILRANRASTETVQLLLNMPRVDMQVKTFRIAMAACARDKLNQHAFSNSGKVLDMMQMVLKEPDVPVLQNYLETAISSPVYHKEVSPNGKRNLDKLGQGRQILRALQRLNPSYLNLKAIIMFEDPMVTNKRREDQTKLVDDVIALMQNMVRAHDLLMNRGLVEREMYLDLTKQRSKLASFINRRKYSGKYGGKSKDGATTEDKVTMTDKTTEPEGLQRWRSV</t>
  </si>
  <si>
    <t>&gt;8579_g</t>
  </si>
  <si>
    <t>MLEPMWFYITFHPRHTQWYFNGLSRGTHIAGTAKDLEFVLTSELFEEPNVFGVKLEEQREEIAFCVRRERGSKEKPKEKPSKDLSPIIPFKANEPPPCLEGVSQNSKKEDGPNSRFKNVFGLDFDEMDKTWP</t>
  </si>
  <si>
    <t>&gt;5855_g</t>
  </si>
  <si>
    <t>MVIVSLLAAGITRAVQAYNDRKLNSSDQENNGGSMGNAVGHQETGLVLGVGDERQRNMEETDAWREVMDYADFQEGLSKRIENQLPDFEPSSYYPNTSKQTQISYYPEASMSVDTGGREGFGNRRRLQHPIVIPEEEGQCGTREWQRGHQAQLLGLGMDNDFLEKFLGMFEEYIKNSSHVQAVNVAALHYGIAAGVPMKEVMERVAEMAGSEELKKYGPNSFLADANDQFFVPNGLVVVLVTSADKDSSPTVVVELHNEQSRSHVQSSRFRNTEVSGRVHEVGGMEARNEGKGRKRKRIMKGMGDIMTGIAERRTQGRIEQRIGRLPIRNGRHRHRYGYEEEGGVGHIDVQERRPRGLLEGLRGIIDGDMENESRAGNLEYGYPERQRQDMSWAEGVMKPGKLSILIMNNPEARMLCKPT</t>
  </si>
  <si>
    <t>&gt;5424_g</t>
  </si>
  <si>
    <t>MAQHNQPSSYAQGHSSHTIATQQLRTVESNATFLLPHIKKTDYILDVGCGPGTITTGFIKYASEGSIVGIDISAEVLQKAKALATEANIPTQGPGSVVFEEGNVLEGLSYPDNTFNVVYSSQVFGHFPPPDLPLKALAEIRRSLDLDRLWGQNQNRAFHKGKPNADSTGTRMPALFRKAGFDADGGKVRIGAGTIVFSDPESRKWLARRGAGQLQQGDPVRQSWLDAGITEDEIQQTLIAIEKWAETEDAWYAALQCEMLA</t>
  </si>
  <si>
    <t>&gt;1149_g</t>
  </si>
  <si>
    <t>MWFQCLKGMVLAACALAAAQDQTTEENGIRKVQLRTHSLHQPYLDSDMQSRWFDFGGDTIVRADQYIRLTSDRPSQEGWIFSRVPLTATNWEIEVEFKIHGNGNLHGDGFAMWITKQRATPGPVFGSADRFEGLGIFFDTYKNNRPGTVFPYVMAMVDDGTQSYDKANDGKSTEFMGCSARGIRGSTNPTKAKLTYFQDKSLRLELQYKKEDQWELCFETFEPPTIPSITYLGFSAETGELSDNHDILTVSTKNLYDMKGRESTQAVPNKSGKEAYKGKSSYHGSGGQYKGKKEGGGWGWFFFKLILFVIVAGGAYVGWTTYRMQDRRSHRF</t>
  </si>
  <si>
    <t>&gt;1506_g</t>
  </si>
  <si>
    <t>MDDVNVENYGHTPRHFPTFDIAVLKFPKALVAKHRKGQTIVRQYNESKWFVKMLDALNPNQHLTTERYREAWRYAVQKEKPELCLEVLFKDRSNDWSYGALEKILSIIVPNQIEKVINRFDPILDFMGSAGPLHEEIKRETQRKRKVHSDDAADQSANPTRLPPTISPSNIPHLVTSADWYPPNVEAEVFDDLHQQSTDKQPQVLILRHPPRGHTGRRGPLVKSIEVDGLQFEEQDIPAWVKHLREAKRARKEGRPLPKGAKSKHRQKKGEHEALASASSAEKELPGGRFPSILPEPVVALTDHSNVLSSNHSSNADTALGISNPKPKPATFLGQYQPLSFGRFSNHDSEGRDEENSTTFSDQRQVNFSDNCSEDSMGILEPTGESPTLPEREQSISHGRCPDIEMFDTMPRYHNANALLGRATSTDIQINPKPSSTDVQIKTAYEPVAESSAGMVTNDLSLGNTLDCWDEKAKKANSPFYGKLSESRHEKGKARMLSREAGMNDITNDILGFSLKDDPQAGKHPQPHMPYAFVPPPDPLLPDTGSPNAEKYESIPRSMHHVSHKGNSPGVPTTGGMMTDPSRNERTVGDTDNKSVGSILEGDEGLGGCGGTNRGEGIETDGDQETRLGCKELDHRDMMLPEGTDEHERYYDLH</t>
  </si>
  <si>
    <t>&gt;5350_g</t>
  </si>
  <si>
    <t>MCPDFQLFSSLRYDPLLNSVAANTENWIGEPTERSPFYMLPYHRDRMLQAAEEFGWEAAADAIRGPEGFSNLLQKLTEAIDITSHAPLRVKTLLSHDGVIQVETSETPARTVNNLFPRRIPPPLGANQPKVSPLTGGALTLGDGDSAYGDAPKNEIWEITPDTGRTVPSPYTSYKTTSRGMYTLARERVGIKSFAENKEVLIVSEKDGEIMEGSITSPFFWRNGKWTTPPVSSGGQVGTTRRWALDKGLCVEGVVKVDSLVDGEECWISNGVRGFQFGKIKLAG</t>
  </si>
  <si>
    <t>&gt;9214_g</t>
  </si>
  <si>
    <t>MSIFVELHLRYLSPFSKRIWNNPQVSEPGWLNMNFQTSPVKHSLYSTMTEQPTFTDDKSPHCIPFIKSLYTQHASTSSTPFFIGLNGVQGAGKTTLVTILSNTLSTDLSLPVLVLSIDDLYLPRPLQLALSSHHPSNRMLQHRGQPGTHDIALARTLFSALKAGREVKIPAYDKSLYNGQGDRVPESRWRTVNKPGKRRIEIVIFEGWCVGFQALSREAVEQVRDTQEVGILKKHTLESLLEVNTYLSDYTFVNEAFDAFVHLDAERTEYVYVWRREQEAALRRNTGRGMSEAEVDKFVDGYYPAYELYTSALREGLFKNRGKDWKGRQLRMVLGRNRKVTEVVII</t>
  </si>
  <si>
    <t>&gt;3444_g</t>
  </si>
  <si>
    <t>MAPEASKLYVPLTCHGHSRPVTHINFSGFQNAEDFYMISACKDNNPMLRDGVTGDWIGTFFGHKGAVYQARLSPDANTAATASADFTAKVWDTHSGETLFTLQHNHIVRAVAFPPQQGRLLATGGMEKKLRIFDLDNPRNTINGEIASDPSVIQADDGFEIGPGVHKGTIKAIVWTQDPNILVTAADDKMIRWWDLTTRTVVQEQVVQGEIGSCEFTNVQSEANDIGAGLPVLTIAAGKTVYFYGGLDARTLLKSIVLPYEVASVALHPSQRKFVTGGIKDTWAKVYNYDTEKELDVHKGHHGPIWSISFSPDGKLYATGSEDGTIKMWKNCPGSYGLWKANQD</t>
  </si>
  <si>
    <t>&gt;4847_g</t>
  </si>
  <si>
    <t>MQAASNNQQQSSRAKRAFVQTWEIATSAMPRKRSGGVASRAEQRREEAIDGWIRFSPRGGTRRSRLEAFEKGARSAFRSPQGAEDAVAGRRESVTSEEFEGRRMVGVCGRASSPSGFCTSDIRRAGKIRPSFGTLEMWFEMGPSGASLIAGTTPARASRCRR</t>
  </si>
  <si>
    <t>&gt;1402_g</t>
  </si>
  <si>
    <t>MVIGCLKKKFQFTKLDLLQTPFTATLMPRPQQLLASKLRGYVCRSCMLKLRAPVQKLPQWHSRPASNGGASSYSKPPRASKGEGPSKSRIQMWEENEEGDREAMDDLNFGEDLPKMPEEFAGEEERFNELLEEKLQQLEEESGVPRDRLIDHFDLEKLYDDCWAEVEEETKNEDPSSQIPDFENESPEAMDPQSQRLRNIMGSLPSIEVLKALPEGARAEARLRVREAVFRHHNLNDFGDTPITSNSPASLLDKEMASSNSSAITSSTIDTTFTSPVEENTHSDLASDSRDQEISFQPLNRNPRVQALNLVIQSTQRSNSRSKRSGGKDSLKPIWKSYLDCRTSIGTLNAIPSLTWATLWNMFSEKSILSDPTSDPYARLKILGDDMVKVEAPLEPSWGLLYIESLFLKGEKAQAFGMWEMVKPEDGDSKTHFEEYWNLGIRMHCQTHQADQALQAAEVLLMDSRDPLDFRILLPVIQAYTSSKQNLSIEHAWALYIRFRVNMGSRLTMEDYDSVASSFLDANEQDLALSVFTDMMLTGAPTAFQEDSTAHYRAAVASDTDLKSMVITKDELDWGNIPTLAKLPRRFNNKYFFGSWIKKLIGAGELDAANKIFELMQDRQITPDARHMNGLIGAWFREGTERSRAKAEELAWRMIKTRIDFIQSRQSWKTLQSPLRVASSANLSDVKRVNLIPRATIETFSVLLQQYRQRQKPQPVLDLFDALRKAEVLPNTFFMNQLLLTDMRAHKTSWAWETYCNLTKSGKVLPDFETYQILWALMKRSLDPNIRLDPQPQGFTTCRRLFADMIARSPQLTSTETLPRELYELIILGFSSAQDEVGTAVAMYGLRKHFNIFPSQETARTIIFQLARLGLTLPKAGQNTSLKRRRFQPNRDRGQQRVAAVAEILQKFKNDRAEALLEQGIVYEKLTGDAILEETMTVLSDLLRYVAQMRIAREERFNYTAVIASANAAEQMGVPDCAPWEAYSAII</t>
  </si>
  <si>
    <t>&gt;7834_g</t>
  </si>
  <si>
    <t>MNIVNLPNDIFLLITLYLPPEDLICNRRVSKAFYAAFTESELNRHLVAQHYPRALELRDITQNGPNNWAKIFSNVARRYHYLKTGTPRSIEKLPLGKSYVKPDWARNYPVAPWQRDLQFEEKRALFHYPDTLWTYEKGLLIFPSLQNQGYSLYDISAGVFSKITLEPELKIVRRIRLCQKVLLVEWCEAKPHHQLNIDEMVYRHFATAYDIIQDVETGKWCAAFRNEWKIHFLGMALNSRDRFFSTHNANHYALYLWQPNRSPYSGEDEPIEALAIWDISSPSPYRPFQDPTSRDKPDENLEGPRAIRRFSFADLDFYKIRQRSTPSLHRLELDENHVYVIEEDHRWMIGQQAGHVLPRLHMVKTIGIPFSNGPRWEDECRANGDLNHSFCARASDSRGPGIPPCWRHEEFPYLTVAEAVDDQAGIKFSARHCFMLENISITVRQKVQTTGPGYEVSLKDEMWQELLAKGKICGEERWLVGENGNQQIVILHFDKEAKPVEDSSVA</t>
  </si>
  <si>
    <t>&gt;8587_g</t>
  </si>
  <si>
    <t>MSPVRKNTQKDTTVEDMNDDDGAPMFAFQELDYIPFGYSSTLAPYIETSAATMRAAATLMRLGPDAVADVPTGLEETVRTVVCDLGCGDGDFLIGLLGHLNHSNNGIIRLLDAHGVGIDYNAELVKTAGINAVVEGVTSKWLVYDFNEDKEDLFRQLISIYHVTHVFVYLVPKQLALLTIRTILTRLCKTGVVVCCHKFHPTYLIPARLDTLMKLAVYDETS</t>
  </si>
  <si>
    <t>&gt;391_g</t>
  </si>
  <si>
    <t>MPGVLSLGPGPQDLARQILEHQAPTYTFAFSPFLLHTYRYGLSPDRPVCKAYLQGHCPLGATCPDRHTSPSNNSNFNNLVCKHWLRGLCKKGESCEFLHEYNLRKMPECNFFVRNGYCSNGDECLYLHIDPSSKLPPCPHYDKGFCPLGPTCSKKHIRKTICEFYLAGFCPNGKSCKNAHPRWPTDLAKPTVRVERDPEEVAEEQRVLMQNAEREEEREREKYNRDGEDGGGRGGRGRGRWHGGYGGRGRGGGNRRGRGYHG</t>
  </si>
  <si>
    <t>&gt;4997_g</t>
  </si>
  <si>
    <t>MVFPGRFSAGCLLCRTRRVKCDETSPACRRCTTYGKVCPGYPDAYAFRSENEKLRYKLNRPLPVAFTAPNSVAQGLSAYDFNSRAFEFIPAALKPAPEELSLCYFMTAFIYPCPENVFQGHLDFLPELYCDGRRNCQDLAIMSVAYLAAFNKWRSWDLFKEARKYYGAAIISLQNALQSSTSAQCDNTFAAALVLALFVDISNERNMTANPHMYGIYQILMLRGPEQLASSLGRTLSGYALTQLCIEFMLSKDLVYQGLDRLLPWFSGHDLLDRSRCLVIRQINLCCRLRDIHTLLDNNKDTELLPQKTSRRITAICETVEHSLLNLREVDEFNRDAEYYWDSQKQAQSELSTLRNALGGEGYKDEATALSIALIRSSQLEFCSELMHCCEKLNNLSTLGFLKDSKASFSPFETGQLEERIIQSAAKVVSLMQYVLSTSKNDNDKHLSSPQSGFAGLAHIIIWAAYAVARCPLSTPDQISYGQQVLSEIGSSMGIYTAYRLLEMPLCNRNMATPRE</t>
  </si>
  <si>
    <t>&gt;4846_g</t>
  </si>
  <si>
    <t>MATLDNANPTVLSVSELPTHRRNQRDRKGSTHKHGVRELLMAKPSYALDPFYLSDFSDSDSDDSSVEPIDEQEIYDLIAPISDPEHPLSLESLGVVKLQDVHLIPPTNLSNPAALSRVLVEITPTVAHCSLATVIGLGVRVRLEQALPPSFRVEVKIKKDSHAQADEVNKQLADKERVAAALENSNLMGILKKMIKPCLED</t>
  </si>
  <si>
    <t>&gt;4823_g</t>
  </si>
  <si>
    <t>MRNFISASLLVMMGISGLVHAEEAFASRPERRGLSDLLGALEGAAKGGAKGDANGGDRKGATKTVTVTAAAAAAAVASPNAGNGTIAAQKTVTVTQQVAAAAGTGNVQLSFVTVTAFQTGAPPTVTVTPIADTVTQMVTVTANAVLVASSSISAVAGTGNVQLSFVTVTMFASGAAPTVTVTPIADTVTQLVTVTANAPAVTMTVGSAGAVAQGVATTDTNGAYDCSCLCGAGSFNNQLGAGAIPNTNSNITATTLTTVISPPTTSATAIVKSPAASGTTAAAVTSSTTGVSTSTASSTLELSATESTKTTTTAASTLELSVTESKTTTIATTAPAAAAVGADPINISTFSLASTIILGNLATATVL</t>
  </si>
  <si>
    <t>&gt;1131_g</t>
  </si>
  <si>
    <t>MSARGPIRTPGQPVVIVEAGMGDSSTMWREVQKLASTFARIYLYDRAGLGKSETSPAPRTAESIASELSELLRIAAVDPPYVLLCHSYGVILTDTTTEHTYDELKPPWEDIFALLGTLDYFAVTELDTQNRLSPRAWQDVKEEAASNEKTTNAERGEEGKSLSALAAKKQFDKQVLGHHPVVVIKANTLQDYSKMYEAGVAASGRR</t>
  </si>
  <si>
    <t>&gt;1174_g</t>
  </si>
  <si>
    <t>MSNPDSASASISNTQPTSTPSPTSSINTKLSSSFANANRGALTTIFNPPSSCLQTTTLVSYLTTSSGVSGSFSTTKIFINHYSWGDSSCYPSTILTVDGDKTQWANGYYYSPGICPSGWTSACSISTSAFGFATTLASSQSAVMCCPSFYSCATTPNSITGHACFTQLAANQTLTSIWPAPDPTPSTPMDLDVDKTITDWVVPSATTLQCDGVPVMWQSTDVQILELLGVTTAFSSSSIASSTASTIPSNTGSGLPTDTAKSTGLSTGAKAGIGIAIPVVLIAIVAGVFFWFRRRAGRVQEEAKYELGNTEVGGKMGNIGWKSGTGNTGWKGEMWVKPPELDGSGQRFEAGGEGISEMGDGLRRPVYELEGTGRT</t>
  </si>
  <si>
    <t>&gt;5105_g</t>
  </si>
  <si>
    <t>MNVRDPFNLHRSPAFNILRGTATQAAANVTLKFREAGAQALESAQQAVEEMSFSIPQNVPSFSNSQRDSDGRVWGASGVTARSATHSNGVIGNVQDRVGNFLERNRGDLPMYKDKPYSYASSRRYRPIWRRKRALGIVGLFFIAVLYLFGFFGSEREAVEKSKEGWNWLQRPEKGGPKVDWLDRRERVKEAFVLSWDAYDRYAWGYDEFHPISKQGKQMAPHGMGWIIVDALDTMMLMNLTSRLSHAREWISTTLNYEQDQEVNTFETTIRMIGGLLSAHYLSTTFPDMAPLQDDDEGAAGEDLYLEKAKDLTDRIMGAFESPSGIPYASVNLKTSQGIPSHDDGGASSTAEAATLQLELKYLSKLTGETFYWHKAENVIKVIDDNAMEDGLLPIYIYANTGHFRGQNIRLGSRGDSYYEYLIKQYLQTSKEEPIYKELWDQALMGVQKHLVTYSDPSQFTIIAERTEGIGGPLSPKMDHLVCFMPGTIALGVTEGLTEAAAKKLPTWNKRKEEEMELARELTKTCWGMYKVMATGLAPEIAHFNVGKPPLPASAPHHSPDNLDGDEWKKDYIIKVSDNHNLQRPETVESLFYMWRITGDEIYREWGWEMFRAFINYTAVAEGGGFTSLSNANVVPPVTKDNMESFWLAETLKYFYLLFSPNDLVPLDQVVINTEAHIFPRFKLAPLFETGWQRKPRGPDGKLLQVTLPRVEEPAPVVETKVLEEVKTATAGSSL</t>
  </si>
  <si>
    <t>&gt;3817_g</t>
  </si>
  <si>
    <t>MASITAPMPPADPEPASVSTTSSSSSSIHEDGSASQTLKRPRHLSRKSSGTIIVPREHPHVEIQEGEESFDEDDARAMSPRRSSQDLEKMSQEARAQLDEHAKTLQKSLLEMFNRIEAVKEEHDKLDNNNKFLQKYIGDLMSTSKITSSGAGGRKK</t>
  </si>
  <si>
    <t>&gt;6691_g</t>
  </si>
  <si>
    <t>MAQYPLSVHEGKTADVPCPDILLSNQEVYEMGPPSVITPEPVKDRSTFRIFAIMAALFSTLFLASLNQTIMATAIPTISSDLHSASGYSWIGGAYLLANATAAPIWAKISDIWGRKPILMIVVALYFISSIVCALSRSMEMLIIGRAFQGTAGGGLIQLVYITISDLFSLRSRTLYLGLLQLMWAIAGGIGPVLGGFLTQYASWRWIFWINLPISSIALLLLLVFLDVHNPNTKFADGVKAIDWFGSFSILALMVMLLLGLNFGGVILPWNSATVICLIVFGLLMSLFFVVSESRLARYPIMPLDLFRDKSNIACLVVGFTHDFALITTEYYLPLFFQSAKEASPSRSGLLILPITFTQALMGIVTGVIIHRTGRYIELLWAGVTLITIGTGLYIHLNPKSSLGEIIGFELVAGVGAGLLFSPPLVALQAMVSQARTSTATATLGFVRNLATVLAVVLGGVVFQNGMGHQVTDLRAAGLPANLTAMLSGNDAMANVMVIQTISDPVQKLAVQQAFSSSLRNLWIICVCMSACGIVASGFIAQKALSKEHQETKTGLGNEDSEQ</t>
  </si>
  <si>
    <t>&gt;7168_g</t>
  </si>
  <si>
    <t>MQAIALRALRTAQTPISRSACRIIGGCRHPLPRRTFHHSAFLYQIPVNPPENGEGKEASELDVDAEVAAPAESKSDDEGTSSSILSPEIEDLALTAKKGLKSTRIRGTRQRQAPEGLPPLVLPHWFWDNNVKCFGDPDYKGSLAVYGESHNSDTDTDSQAEIARQLIDVVNCSLEPTATAKYSIHVDVYREILSSFRAALTLRPPKNAGSIKLVRPPIVLSCPKDGGAYYLDSVVESVATKLEADLIRIDAQDIAQIVGPYIDENLAWARVETSLLGYEAQKFTGKLEDFDKDMTGEQAEEGAEDDEDNPISRMVGRLDKSLGNFKSPRDWSKPILSSPLFRNNSPLLPTKPMGSLPGTQIWLVGGSERAGSQGASGNHNPDPWSQSISSIGGNNLDQWNDLKITTALETLINAVDSKRVVSANSDSAEGIDSEVKPRGLIIQIKDFQELSSVSEGGNFINRLRNIINKKWQDGKNIICVGTTSSEEAEPARSRPEIQNLQSDIIMGDKRTIYVPPDRREEQDTAFESDEKARIRKINIRHIEDMILKLCEGTPKLKPTVNIEKDLDSATVFSAGLEDTVWRYSTIHRLATTILGLDPSLETVDGLAFARALKILTASDEAKFSWGAAEIKKEDDEVEEMLNEDAESLQSMSKKKLQDIKRKCNTHEKKLLSGVISPADMLTTFDDIQAPKETIEALKTLTSLSLVRPEAFSYGVLATDKIPGVLLYGPPGTGKTLLAKAVAKESGATMLEVSAADMNDMYVGEGEKNVKALFTLAKKLSPCVVFIDEADALFSQRGDSRRNAHRELINQFLREWDGMNAMGAFIMVATNRPFDLDEAVLRRLPRRLLVDLPIEKERESILKIHLKDEDLDASVSLAKLAKETPFYSGSDLKNLSVAAALACIREENEAAVKHTGEKPYEYPAKRTLMKRHFDKALEEISASISEDMSTLTAIRKFDEKYGDRKGRRKKGPGLGFGGTTVIEKDSEAARVRKAEV</t>
  </si>
  <si>
    <t>&gt;4215_g</t>
  </si>
  <si>
    <t>MADQLAAPLLKIHNPKSQIKTPNIDALAEGAVVFDSAYCPSPLCAPSRMSMVSGQLPTKIGSYDNACSIDTSVPTYAHYLRAAGYETILAGKMHFTGDQLHGYEQRLTSDIYPGDYGWVVNWEEPDRRLEWYHNASSIEQAGICVRSNQLDYDEEVMSQQFLYDYARRPKGSRPFCMTTSLTHPHDPYCISKKYWDLYDGVDIDLPEVSIPQEEQDKHSQRLLKVCDLWDKTFTPEQIKRARRAYYGAVSYVDDCIGKLLQTLKDCRLDNDTIIVFSGDHGDMLGERGLWYKMSYFESSVRVPMLVHYPTVFQPRHVSSNVSTLDILPTLADLANVKLWPNLPMDGNSLLPYLENRAGGSDTVFAEYCGEGTIAPLMMIRRGDWKYITCPADTDQLFNLATDPKELTNLVTLPENHPLLTTDVAKVLADFQAEAAAKWDMKAITQAVLLSQHQRQLVWSALRVGKFTSWDYDPIDDGREKYIRSHIPLDDLELKARFPPVDRFGRDSQSLVVVDQAVSLIRCPRPNGPWEMVVLPLRKPKPKEVLIRVHASGICNSDHFVKDGSWPGVKYPRIPGHEVIGRVAEIGSDLLRSQDSPGRFSVGALVGVGWNGGYCNRCAYCRQGEFWTCTNVDYTGFTVDGGHGEYIYATETAVISIPEAVLESFSYAELSPLCCAGSTVFDAIRSSKWTQNDICLVQGIGGLGHLAIQYASKMGLKVYAVSSSSSKRSLALALGAYEYIDSSSANVVDYIQSLGGAKLIICTAPYSDAINSIIPAIAKNGTITLVSAATDGPIKVDNLLLNMNRATLRGYACGCAPDMEKCIEYSSRVGVKPMVKTFELGDFERAYEGVMANTSKFRNVVVFP</t>
  </si>
  <si>
    <t>&gt;7277_g</t>
  </si>
  <si>
    <t>MTLSRSPSPRPGGGWSSPGLTNPFASVSGRSSPAIHVSDGTNTVTWESAKAKSNGINGYPSFSTQNKGFFNRHYRSISNSLPRFNLGTEKSYAEKEKLGRGRWGGVVRKFSQVKGAIGRINRKTKIRILIVLAFILMYILFYTTPLHYYWRRAKHLGGGKKHVIILAANQGGGVMEWKGPREWAIERDSVRNKKKYVNRWGYDLEIVDMSTKKRYAHEWRESWEKVDTIRNCMRKYPDAEWFWWMDLNTFIMEPSYSLQSHIFNNLAKHTYRDINEYNPLNITHPFPDAHLDPEALSPVGDGKPSSINLIIPQDCSGFNLGSFFVRRSAWTDRLLDIWWDPVGYEQKHMEWEHKEQDALEFLYINQPWIRPHTAFIPQRMVNSFPPGACSENGNDSRIHYNEHDRDFVVNMAGCEWGRDCWGEIYNYRELSNHLNRNYWELFKEELVAVAWFKITGQKIRI</t>
  </si>
  <si>
    <t>&gt;4813_g</t>
  </si>
  <si>
    <t>MTRYYQEPFYDTESEPARTPRSSTRSISPLLVEIPLPDRNTPSKTSCRESNLFSPGRSSSFERVSIMNDPISTSSYASNAFSSSQSATATSSRTTSDPVSDSSFRANPFSFDNRPITPMITCGNILTFLIELGEKADQTSEAISKAMELSTLKYYTKKTKGKLPLTDKLRVLGDLVKQTGRDVDMDRESAFVGIGVHRLYPALNTFFGKLKMICVILQTAIDEKKCKRHSKKSRDEILDSLGAIHRGVELMQRAVERHYMVALDDKTEVAKTLLFLKKCRVVWSYEVDKVK</t>
  </si>
  <si>
    <t>&gt;8857_g</t>
  </si>
  <si>
    <t>MEKPTNFICRHIAIMKNKGQGASSDVSTSGGLGDRRENTLDIMKLMIDQVDLGMDTPLWMFCGYKNPADSGSSQGAKFTLDSTAYWNGQNMRRIELIPQTTAAINSGKVWYHFSIMKSSVNPPSIYREHQICFFESHFTELKAGWISGESGTSDPLLRWDISGTTHWSVNWDAGIWHNIAYEIDFSGGSVAFWHSTGSDPLTLTVAAVSVSTSSNGADWHLGALELPVSGQADANEDYYFSGVYIESGSLTTSVAGPGGGAVSSASGSATFTVGTSTAARSTTSTIRTSTAGSTTLVSSTSSVPPGGTLAKWSQCGGIGWGGSGTCVSGTTCTYSNDYYSQCL</t>
  </si>
  <si>
    <t>&gt;3403_g</t>
  </si>
  <si>
    <t>MADAPEADNEEYKTWKKNSPFLYDMILSTALEWPTLTTQWFPDVKDIPEKNSSMHRLLIGTHTSNGAQNYLEIADVKLPKSVTPDPRDYDEQRGEIGGYGHGGTGDQVAVTFKVVQRIDHPGEINKARYQPQNPDVIATMCIDGKVLIFNRTKHPLEPKGIVNPQAELLGHKKEGFALSWNPHEAGKLATGSEDKTVRLWDLHSIQSNNNHIKASRVFTHHSAIVNDVQYHPTHKSLLGTVSDDLTFQILDLRLPENDRAATKAEDGHTDAINALAFNPASDFVAATASADKTIGIWDIRQLKSKLHSLEGHNDAVTSLSWHPFEEAILGSGGYDRRVIFWDLSRVGEEQLPDDQEDGPPELLFMHGGHTNHLADFSWNQNEPWVVCSAAEDNLIQIWKVAEAIVGKDLDDVPMDELER</t>
  </si>
  <si>
    <t>&gt;9644_g</t>
  </si>
  <si>
    <t>MYVVVEIDPINDAKQGQFSVQLANKVFEKVAKGRDIAIFQLGNEIWIKEARVEGVLQKKLRNNTFNHCSPPELGSRFIEEGEGCGFQDDHNIDAYVPKPGSRTNPDWNDGLQPGRQYNPSREDAQVNPSLVLSSRSTPAWAAQQQAATQGSTGYSEYGSGASSYVPSERREAHPIDDYVSNPSLPN</t>
  </si>
  <si>
    <t>&gt;4069_g</t>
  </si>
  <si>
    <t>MRPSCVPRAQLCRILSSQSRPILRNTIASSIRSQASRSASSTAAPARSISNTLKYVAYGTAASATTVFGFLYFTDTRNAIHRYLVPVGMRLVFPDAETAHHMGNVLLKMMYMMGVHPRERNQVARDSQGGDLAVTIWGQKLQNPLGTSAGIDKGGEVCDALFELGPAIVELGGVTPLPQEGNPKPRCFRLPGQKAFINRYGLNSEGADSVAKRLRERVRIWAYHHGYGFGPDAEKLVLNGEAGVNPGSLREGKMLMVQIAKNKTTPDHDIAAVTKDYVTCVQKLAPYSDILVVNVSSPNMPGLRDLQKVEPLTQILKGVVEAAHAVKRKTIPKVMVKVSPDEDAEEQIEGVVEAVWRSGVDGVIVGNTTKHRDGLIPNYVRLTSKEEKIMKEAGGFSGPQMYQRTLDLVKRYRQLLDQGPPSGQAPSENMEEKADFIKKHLGNGAHEQKVIFATGGIWDGKQALEILNAGANVAQVYTAMVYGGSGTFCRIKKEMKEEMLAKKE</t>
  </si>
  <si>
    <t>&gt;1556_g</t>
  </si>
  <si>
    <t>MTCELAREEHNLKYAWIDTCCIDKSSSAELSEAINSMFTWYREAAVCFAYLADWEPEQETEDILTGDIELSTVPVAVRLSWAAERTTTREEDVAYCLLGVFDINMPMLYGEGHKAFRRLQEEIIKEIADLSIFAWKAVPGSCPDYIGILAFLQGSSRMCLKCVPYHHTDTPPILSSPCRIVA</t>
  </si>
  <si>
    <t>&gt;9102_g</t>
  </si>
  <si>
    <t>MDNDPQLPSIPDAPDKEKMDQIRKRRLEKLSGPSIPKSEQQAQTQNTPSSSNPSAVPAPGSKPKPDAVKAESPAAAPPQSSFTNLSITSSNTVRDPDTGKGIKRLRAESDGQINERPKPPAPKSAKRANNGESLEDWGNRTIGNIFRVTLDPNRKIDSSNHRLIPLPNLRQDLLDDEAPMLLTKERLDSIILEAASTIPNDRSVLDYLLPCWKRITKALKSLRGYAGPKDEILLEAKRLCMSYCLFALEMPDLFGREPNPSTDSLHPHFLLDVGDDKGICLDFLQELDRRWDEDESVKTVLTKAAINLSQALSHLTMNDNYKPYITAMKTICQFNRKWVTAIAEHPLFQMATSAPAIEKLTILGPFFRISPLQPEVTKEYFIGPKTMDKRHISASQEALRLTLQAHQADLLEIANYFVRASETAREKTLDWFAYIVNSNHKRRALRPDPAQLSSDGFLMNVTVILDGLCEPFIDTTFSKVSKIDIDYLRRHPRVEIASETKLNADEKASEEYYKTEVPGKSNFISEAFFLTLAAHHYGSEATNSMLKTLDKDIKYLTERVALLEAERPKFVNSPPNMARFEEQLNRVNDVLEKSMSLKFAVEGVLHDKVMQAKSLMFMRHVIVWLLRVATQSDYTPDKTIKLPLSSNQPDAFKFLPEYVLEDIVGNFNFIFRFIPEVMISAVGDEVIALCITFLTNSEYVKNPYLKAKLVSLLFHGTWPVYHRNKGILGDALTGTTFANDHLLHALMKFYIEVESTGAHTQFYDKFNIRYEIFQVIKCIWTNDIYQQRLTQESRTNIEFFLRFVNLLLNDATYVLDEALSKFPIIHDLQAELRVVPSTLTPEQRTAKDEELKTAEGQAQSYMQLTNETVSMMKLFTKTLSASFTMPEIVDRVAAMVNYTLDTLAGPKSMNLKVDDPKKYSFDPKTLLSEFIDIYLNLGVSRNFIEAVARDGRSYKPQNFESATRIVTRYNLRSPDDLEAWIALQKRFATAKEREDQMEEDMGDIPDDFLDPLMYTLMKDPVILPLSRVTLDRSTIQTHLLSDPHDPFNRSPLTIDQVVEDTERKAAIEAWREEIRLKAKASK</t>
  </si>
  <si>
    <t>&gt;8451_g</t>
  </si>
  <si>
    <t>MPTRSVHSQVSVYGPTTRSSSFRTAHAQIKSFERKFLVSARIEAYKEDNGPTSADLYQKHASTTSAHQYMADRLRAFDKKFGNGRAQIETRNKGDI</t>
  </si>
  <si>
    <t>&gt;8419_g</t>
  </si>
  <si>
    <t>MVGLPARGKSLIAQKAQRYLKWLSIDAKVFNVGTYRRHDAPHPNADFFDPNNPEGERLRRAAAEAAVIDMLSWFKSGGIIAILDATNSTKSRRRWIKSVCDSNGIETLFVESKCDDEELIMSNILEVKTGSPDYKGQDPEVAAKDFRERIRNYEKVYETIDEDESDLTYLKIMDVGKHVIINAIQDYLQSRVVYYLMNLHIKQRSIWLSRHGESMFNVSGQIGGDADLSPRGEEYALKLPSLVKQSFGPGEDHPLTVWTSTLKRTIATARHLPKEWNQLQWKALDELDSGVCDNLTYGEIASEYPEDFKARDEDKYNYRYRGGESYRDVTIRLEPIIMELERSENILIVTHQAILRCIYAYFMKKDQEQSPWLNVPLHTLIKLTPRAYDTKLEVFRGGVQAVSTWRGKGSVAKHEDPVKGVTASLGAEVEVNGN</t>
  </si>
  <si>
    <t>&gt;9815_g</t>
  </si>
  <si>
    <t>MASLSDCTALDKKPSFVCPVCLNLDPDQCPEESTPSLLDEHQINVPFSELKMSAERGACLACKILFVALEDMEELWEEGEESENVDQILLDDTLLQIHLRRGHSLRVTLANVNYETTIEFYTLSKEDCGQIPAFGIARQVPSKLALSECLALAREWTTECNEKHSLCDRQKYSRMPSRVIDVGQNGSDVVCLIETKAINDKYAPYMTLSHCWGKGPEQIITTTTDTLEDRKSGIPMSRLSKTFRDAVKVTRGLGIQYLWIDSLCIIQDDKLDWEIESAKMADVYMSSQLNLAATHSNSGKGGCFGERWSMDTNNQTELNVGEDVAIEPDDEEEEGNYKIFYRHAFHVAHDHFTRTMDYTNTMEHASPLLSRAWVFQERLLSPRTLHFHAEELIWECASGISCECSRLQNHKWGDPNGLVEQEEVNQLKMMYASIASADATESKVLDTWLEFVSEYCTFKLTQQTDRLPALSGLASRTAKRLSSEYLAGIWFQDLPRALCWQIDGAYHNEYPNFRDPSPSAPSWSWASIWTNMDDTPFATYGMVQVCGFMLDPRCRVQSFRRLQEPLNPFGACGELRLKIQAPLIRATYLVSEEDKSSLTISQGDDHRHNLIKYVKDVKKTVWNSVAFKGESVRISPDCLDAEQRISGVKHGDAVFCLLLGNFKFSDRDLYSQFPSQHLTQEDKQKLRDPASLLYPAYALVLQQVDAIDMYRRLGLLVHRGGSMWWDGVDVTGVTLI</t>
  </si>
  <si>
    <t>&gt;13480_g</t>
  </si>
  <si>
    <t>MADLNSLAPDDPAWEILQEKWAYGFETLKDSRRKRLNYFKDVTL</t>
  </si>
  <si>
    <t>&gt;255_g</t>
  </si>
  <si>
    <t>MSQAQATLKALAQKLVVDGPHKVEGTPRRVRGLLGGEYVFDTTSAVYVWEHAYYPYFYIPKSEFQGDVLKIHGEEEKGFWFGELTSGGKSTERVVGFESGELAGLVRIEVEALGQFELADAWFAEDEKLLASHPKDPYKRVDCIPSSREVRIELEGEVIARSSQNVFLFETMLRPRYYLGVTGLEWGVLKESETVSYCPYKGMSNYYDVVVNGKVIKDAVWYYKYPTPEAELVAGRFCFYNEKVDVFVDGVKEEK</t>
  </si>
  <si>
    <t>&gt;3289_g</t>
  </si>
  <si>
    <t>MSTNHKAQVEGVAGSMLALTWGTTILRFYVRAFMVRSFWLEDWLALVALLLFTITAAFSLLGISHSMGQHLAQVPLDDLAPAMMYWFSVELAYVLTTCVLKLSIAVFLLRIATRKAHRAILYTLITTVILLTIAYFFFLVFQCSPINFFWLQFSGEVGSCLPAKVVGNVTYAHSAINASCDVILALLPIVIVSQLDINIRTKISLCAIMSLGIVACAAVITRIPYIKILVKNADDFLYSSTDVVIWSAIEPALGITAANLATLRPLFATFFSRNRLFGYTTPANINSGYGNSRGVSGYSVKRGYMRSTSQGGQEESILQNEVPLNEFGKLETTKGNDTITATGLSPSSRRVSPFGREEVGLAISSNDEMLHGGAATSYYEAQEEPVMRDVSTTPWTRGSRRILRTEMAGDSNIVDGEQKRVRRTGSLEVVNEVYPETFLEKDSFEEEMERRGRSNTGASERRRPKGLSPPHFYSR</t>
  </si>
  <si>
    <t>&gt;3913_g</t>
  </si>
  <si>
    <t>MISNEIFDNASPKTWAIAIVALFVIFKVTKWISNERKIRALGGHAHKIRSWLPGEIDILYFGIKSTIKHRNLEAWTTFFTTPKGMNYTAECTVVGRRCIFTADPENIKAILATQFADYGKGELFHREWKDFLGDSIFATDGDLWHASRQLIRPQFIKDRISDLEIFEKHVQILMDQISKSGRTLYGTQSAALDISDLFFRYTLDAATHFLLGRSVGSLEVPDIEFAEAFSEVQRIQNIIARAGPVNALVPRKSFFAGIKCMDEFLAPIIEETLHLSPQELNTKTKLEEGYTFLHALASFTRDRKVLRDQLVAVLLAGRDTTAATLSWTFYELSRHPEIVVKLREEIIQHVGLERPPTYADLKGMKYLQNTMNETLRLYPVVPFNVRVALKDTTLPHGGGPSGLSPVGILKDTPIGYSTLLMQRRSDLTPPFFPPSPTQSTSPISHLEFSPERWQSWQPKPWTYIPFNGGPRICIGQQFALTEMGYTIVRLLQRFERVVGRMGPVDGGSPCLKAEIVLQPGQGVMVEMIEGEKGRVV</t>
  </si>
  <si>
    <t>&gt;2950_g</t>
  </si>
  <si>
    <t>MKFPLVLVGALAGAASAHSDPRDINAAMPKMLGGRKFLSELRARHALPALVPEIHVEEERAVAGTPTLEEREGTPTLEERKTLPTSSDGSCGPGVGYCTNCCSPAGWCGTTEDYCAAPDCQFDYGPLCDANMKPAGASTLGIDRPNLGSVPYGGAGIYDCVVPGDIAFTFDDGPYNYTNDLLDKLAAYGAKATFMITGNNLGKGPIDTTPQWTAVINRMITDGHQIASHTWSHQNLTALSPQMFQKQMIYNEMAFNNILGYFPTYMRPPYSECNSTCGSLLKTLGYHVTYFDLDTEGYLNDDPTLIQNSKNIWDAAINPSNPATTSFLEIEHDIHYQTVYNLTDYILASMYSHGYKSVTVGECLGDPAANWYRSGNASAPSPQSVSTDGTCGTAITCIGSTFGNCCSSHGYCGSTSDYCGTGCQPIAGTCSSTSSTSVGPSSTTSSTTSSTSTGSQAISTDGTCGSTITCLGSVFGNCCSSYGYCGSGTDYCGTGCQPIAGTCSSGSSSSSSNIATTSSTTKPATSSTKTTTSQTSTTSTSSKPISTDGICVWKLLLLTWVVRIDVCLLRDGMPAYCWYLLCQLSNHFIYNENNQLSNHFIYNENNQLFNHFIYHENNQLYEDYYNEYRADFDLDCQHGWYLRDEIYVPRI</t>
  </si>
  <si>
    <t>&gt;8680_g</t>
  </si>
  <si>
    <t>MSQLVWLVTGCSSGFGEQFAYSILARGDKVIATGRKLEQLKKLEHAGATTLQLDITDSQQNINDTIAKAIGIYRRIDVLVNNASYIAIGTWEDLEYASSNSFLEIEEIFSQYGRYEDFLAQFDTNVFGTIKVTRALLPHFRERRTGTIVFIGSLSGWIGDPGCSAYAGTKFALEGIVESLWRETTPLGIKTLLIEPGRFRTKLLSSGKVKTVTSNIPDYANFSKTLLTSLAKEDQAQKGDPVKLVEIILDLVRKEGVAAGRDISFRLPLGVDVYADMKAKCEETLEMLKQWGPTIRSTDHED</t>
  </si>
  <si>
    <t>&gt;8922_g</t>
  </si>
  <si>
    <t>MESDTTSSDGPPIIILPPTFPTSNHVNAIVMPIFAIIAIFISYLPFRSFCQVRNVAAVSIVVVVTLLNICTITNAFIWPNDNFETWWNGVGLCDIQAVLRYPITLGLATSICCLSKGLADVLDQDNMKVTHTPASRKRKTRNDILFCWLPPFVQLALHYIVQAGRFAITPVFGCTDQLTNSWPTLVILWLWAPIIAILNAYYAGELRKYRKNITEALTSSGSGLAPKKFLKLVFISSSLIVVYLPVQISFLFRSFPAEWVPYSWDDVHSAQNWNPIIYYRTSDLPLLQYNGWTSISMSATMFLYFGFGDDAIGTYRGWLVKLGFAKIWPSLRESRVSRHLHQRSGSGSTFSSISNHLDLVGKALKHFDSGSRKDSERTTLAGQSSDIGQSRKGSQVAYDHVDFAGVSRSVTNVANDSDIITPAPAPVPYEITRNINSISSSLFHSELTVPPPVQKNFFSTFRTHMNIPMHLFHPSSHHSFSANNIILEELNPNATDLESQVFRSSETFPSQDHNSSCSGPTTETKVWSGESEEDDEDIDPLSPKMGTRAYRERERREMEAEKKNEPSTSESVVVKTTKVQVREEGNDSP</t>
  </si>
  <si>
    <t>&gt;1113_g</t>
  </si>
  <si>
    <t>MPPRKKAKGSTKAPSTPGAEQDTSVEPQSKPGYNPLQDPWTDEQETSLFKGIIKWKPAGMHRHFRMIAISEHLRNHGYDPTMEPHTRIPGIWQKLDTLYNMRVIDDRENSFEFEDPEKFLEFELPKDLYGERKYTEYKVFERCKRIKMRGKESHASEGNINEDQSSGTSPMGSPRNSPDPPSANTTRLKPLAVPQPASQTAKKRRRAETTTAKTRASTVDDTDEAKTSPAQSPTPRTARAGRSNRRSMGKIQAQSGSRQQSTTADEDEGREETADAEDDEQEAEESEATSTTKTSKTAVPKPRDRRIHKAKPRRKR</t>
  </si>
  <si>
    <t>&gt;160_g</t>
  </si>
  <si>
    <t>MAITILAPAPAIPYLKDEDSDEDSDDGGVDVEGDAEMRPAKRAKHASAKDIVTPGELLTDDSQWMRGHGTYVPPASTEIIATVAGTIQRTNKLVSVRPLRARYTPEIGDLVVGRIIEVQSKRWRVDVGAPVLAGLPLSAINLPGGILRKRTETDELQIRTFFSEGDLLVAEVQALHADGSPSLHTRSLKYGKLRNGVFMSISGTGGGGGVVRARRQVFTIETARAGGKVDVILGVNGYIWISKHVEVTGADTSITRIEEIVTSTIYSSQNDEIPPETRREISRIRGVITLLVEEGLRVDEDMVIKGYEAAVQVDDEEETESSTYLGGEVGKRILSTLSGT</t>
  </si>
  <si>
    <t>&gt;5582_g</t>
  </si>
  <si>
    <t>MAAPSAAQSIASHPSQSRRRPSQGASYDLPANYANLDELAASPPVENVDENPIARVHTLEDDRSRHHDEDRGVSREARRQSLARTLSHRSRISSDGPRSARRPSQGGTSYDIPDNYVNLDELAIHPPVENPDEHDLYTHKSLERARSREQQYQIDQGRERSQSNIKRGPEQEKDDEGRDIQHVSRVATQFYTISYLILFSFFGTLARLGLQSLTFYPGAPVAFSELWANFGGSVFMGFLSEDRMLFKEEWGTPTYEQQIAQAKEDEESGASGTGQTVDLEAAKRAHNKAKKTIPLYIGLATGFCGCFTSFSSFIRDCFLAMSNALPTPLDHPEDYNPVTAFTSSTVPRNGGYSFMALLAVVIITLTLCIGGLHLGAHFAILLEPWTPSLSFEFTRKILDRLSVFLAWGCWLGAIFLSIWPPNDDWRGRAVFALVFAPLGCLGRFYISLFLNGKIAWFPLGTFAVNIFGTAVLGMSFDLQHVPLGAVVGCQVLQGIQDGFCGCLTTVSTWVSELSSLKRKNAYRYGGASVVVGLCFLIIIMGSMQWTIGFLDLQCSH</t>
  </si>
  <si>
    <t>&gt;4223_g</t>
  </si>
  <si>
    <t>MSTGEGQKRDISEDVTSPGDQDPASTTNSDQNKRRKTAGSSSRGVANLTPEQLEKKRANDREAQRAIRERTKNTIGQLETKIRELTSQQPYQELQQVMRQKEVIEAENTDIKKRLASVLSLIQPILGQHGLELPSYATPISPYVPNRPAPSNLNVATPNVPSPATASQWQAPSAPMAQELRNFPQVQIAQMQQNSQIQYTQSQQLMKQRQEMAHNLDMGPERLGLEFLLDGTQRINKIVNGMNGAHEPSNFQPISSRGSDKGSPAGHHRTSSMGSQLSYNPATPETSGYSAPIRNSAPTCPLDGLLLDFLHERQQQAADGVSTPKLVGPAYPSVSSLLNPTRGLTSHPLSKVFTDILATFPDLSTLPEKVAVLYIMFLLMRWQISPTLENYDRLPDWAAPRASQLFTPHPAWIDHLPWPKMRDRLVREYNPRDYLFDNFFIPFTTTLSLNWPYEPTDALLSCPDQGGSEDLVINPVFERHLRRLENWSLGPAFASAFPGLQDTYRLKIEGDRRGA</t>
  </si>
  <si>
    <t>&gt;13491_g</t>
  </si>
  <si>
    <t>MTTDLPVAIFSYFNN</t>
  </si>
  <si>
    <t>&gt;5573_g</t>
  </si>
  <si>
    <t>MTSTAQYPTHLPDNGDDNQGSPSAEQPSQPGPHKRVYQACIPCRRRKVKCDLGSVDNPRDPPCVRCRRESKECFFSATRRKRKHEDGRPDSLDGYDYTDDYIVRNGRKMVSGSPPASIHSSSMAAPAPARPAVPYTDNAPPPPPPLTPGGSIGQPVPLRRPHGSREVSNRDPKLGDGPNTRLENLEAQELMRREVYGPHDALDLLYKAATDSPGHKRGGSIQMSPVVGANSSTQLPSPGQSGGRQYQQTFMRPPEIPRDAPIDPALSSGSPGRPDRMQDQGYKEAIKAWSRFRFVRAGWFTPAEAIDYIEYYYEYLSPLTPISPPTFRDPATHITLLTEEPILSVTLLTIASRYRRMPGPGGHCRSHAIHEQLWTYLRGMIERCLWGQEAFGGGFCGPGLGEEAQSSSTAPWRGLRKGSLRTLGTIESLMILTEWHPRALHFPPAEATDELMLPNYDTPDTYSTDDEAHRLPGGVGGKRIESWLEPAWRSDRMCWMLLSTAMGLAYELGVFDNIQELLDEGGEMTRPEYEDEAYRLRAGRIKRLLLIYVTQLAGRLGWTNMVPENLRVTDIVFAPRKRRSSFADGKTPDTNTTVSNSFNYIPDLELDDQIIHCWAGISNAMRIGNERLFKSRQYTTRIIQDQSYIELLKDFKPMLDTWQKEFQRFHRLPQYIRHILTIEYEYVRIYVNSLSLQAVVERCTSFPGHHPHGDSNGNTDTGNALSPETQNHYGKLPLFKVGGFGPADQEYVKEVVDGSRNLLRTVVDGLLPGGYLKHAPVRTYFRIISGAMFLLKTFALGASKNDVEISIKLMDSAVHALRNCVVDDVHLGSRFADLLETLTSRLRSRFISAPTGPPPPSVTDSSRHRSPLHRPEPDPKRVKTDQRDHIREWNAATPNFQMGNNSADFNNSNITATPFDHGQGPFFPNPATPYNHAAGSSHYEDMQDIFGPVGDWNGQNEIWYLPPGPAFYQNSDQTTTQTAEGVNVGGMDLLDFMVGEPFVGVDGPATF</t>
  </si>
  <si>
    <t>&gt;13493_g</t>
  </si>
  <si>
    <t>MSNPELAPKFAPFFGMAGICFAMTFGCIGAAYGTAKSGIGIAGVGTFRPDLIMKASCISSPSLIPVVMSGIIAVYSLVIAVLIAGDMGPPPAQHYSLFNGFMHLACGLSVGLTGLAAGYAIGIVGDMGVRSYMQQSRIFVGMVLILIFGEVLGLYGLIVALILNTKSRG</t>
  </si>
  <si>
    <t>&gt;6129_g</t>
  </si>
  <si>
    <t>MAGTVLGDPINVPRSMGSWPTYFSQRAGRNHLAWNLTGDMSEWAKEKSEPWRAGSDLQRARARYANRKDFGALSSSQLWSGGEACSLLQNAPCPPPPTPSSYSIISDRGRTADNGISEFGVATVGEINSKSVEKVRLRL</t>
  </si>
  <si>
    <t>&gt;3495_g</t>
  </si>
  <si>
    <t>MPKLTPIPFSEPPWLMGLPSAYYNDSHRRWQKTCRKLVDDLLMQEGGEWEKAGDVPEDLFSKFAAANFLIPNLSAPLPVKWLHKLGIYTLPGGLKVEDFDYLHTLIYADEMARTGSLGPSGAVTTGIAFGLPPILKFGNQQLQERFVPDLITGKKRICIAITEPGVGSDVSNIQTTATRSKCGKYFIVNGTKKWITNGLWSHYASMAVRTGGPGPGGLSMIVVPLLDTPGVSMRRIKVGGQTAAGTTFIELDDVRVPIDNLIGQEGMGMKYVMQNFNHERLTISIAVNRISRVALSAAFEYCLKREAFGKTLMEQPVVRHRLAKCGADLEAHWAWIEQFTYCMTKLTQEQANTELGGLTALAKAQAGRVIEVCASTAVLLFGGNGYTKSGQGEIVEKIYREVPGARIPGGSEDVLLDLAIRQLVKNFQRKTRELDAEMELPRESSKL</t>
  </si>
  <si>
    <t>&gt;9393_g</t>
  </si>
  <si>
    <t>MSSNRPGRHLVHRAQVHDDITPAPRSSHRPRASETSLREREQEPAALPPYELPSYPLTEDAKRKIQNLQSNRDYAGYKKHIAKAMKNVKDAAVESNDRLAKRQDEFEKITRRHKRQEDGEKPDLKNAEMMLKNLEKKVEPIATETEKALRDLIDYGDELAMQDEILKDVTNRIPAAPAPRRPRVAGEENEDRDEEPPIEEGEIVSALELLQKAKQDYKDKYASKPMRARYAENNDYKDFKRTVYDAQHQGDAPPLPNAKNWFNEETKEPILTRRKANETDNANNGSDSDEDVVIARASNVVKCPLTLQYFIEPYSNDVCSHTFEKFAIVEQIQNGTMGERKNKAGKVVREKLVQCPQTGCDAMFGLSNFHLDELVMRQVKREKEKAEREGGDDSSDDEDEDEEPRGTQKKPQAIDEEDDEMDNSDEDNKRRKKILKVKKERSMSRAPSRRLESSMPDDNDVTMIDD</t>
  </si>
  <si>
    <t>&gt;6708_g</t>
  </si>
  <si>
    <t>MALVQNATVNDVLCAEERVSPRLKFQAHMAPLDIIFLPNGTSAFVSFHGTWDRSDTTGYKLVTIPFNSGSPVAPANSTNSTRDIMVNADNSECPDACFRTVGLALDSKGKIFMSSDSTGELYVLDQTRDANGADESGSSTSSEVIPTATNKNSGVRFGTAGWWAVVLLAMAGFAALM</t>
  </si>
  <si>
    <t>&gt;9324_g</t>
  </si>
  <si>
    <t>MDGIKSPMVLCVDYHYPDDPDTNIMDVSRALDCFELFDKFESGELAKEHGVNFGSSFLDKWWPEGREIRVNRNAGSVPSCVTAAFCFWLPHGVEYTGSFEAINTEFERTVQKMEDLHFRFFQISQSNEIPAEHLSAAYLAPRIKKSGNICGR</t>
  </si>
  <si>
    <t>&gt;7747_g</t>
  </si>
  <si>
    <t>MAKDPNSLQRFASGSGDGIVKVWDLENKEETWHTSAHENIVKSLAWTKDKKLLSCAADRTIKLFDPYNTAPNTVPLMNWLGKNAFNSLSHHRSSNSFAAASSESIFIYDLERATAPPEELRWPTATDTISAVAFNQIETSILASCAVDRSIVLYDLRTSMPLAKTILSFASNAISWNPMEAFNFCVGSEDHNIYIFDMRKMDRALNVLKDHVAAVMDVEFSPTGEEIVSASYDRTIRLWSRSKGHSRDIYHTKRMQRVFSCTWTPDSNYILSGSDDGNIRLWRANASQRAGIKSAKQRQSLEYSAALSERYAHMPEIRRIKNHRHIPKVVKKAGEIKAEEMKAIKKRNENERKHTKKQLQKRKSEREKMILAAEK</t>
  </si>
  <si>
    <t>&gt;7598_g</t>
  </si>
  <si>
    <t>MEFRAAIYTWSTRLNEVTPLHVLSSFGTTFIEKGPRNLSRTHGNSLRSIDDDFHITVQTLVENGSDPFFESGSSSFFQDDIWRKFTAFSFFRGPTKTLEWLKRHEELEFGELSPSGFVGIVFNLNMLHTSDWLRVILPEGSITRSLAQATFYGETLLSIAFNSYSTSLACCDPWQCDTTKTCVTWKSFISELLQAGADLPKAGNPGRLHNEPMMPGFYGLICDCLRQYEIDFMGSFIVSRRFSRLRFLKKAINKWLKLLFEYGVDLVEYRHTEDVDMYFCVENIQAGYEVQLHLLELKIGHTPDVLRIIFDDPWATMPIAANFWCLVEDDYEGCKIDILGNEELPEWSSDGESESESESSHKEAMPGSWPEEI</t>
  </si>
  <si>
    <t>&gt;5836_g</t>
  </si>
  <si>
    <t>MAMDDFIKMDPVKDYSASTSTVTPLLTVPKGVKSFGTTKAFDSFRKGPERAFAPALGENGRVFNAQAAAWNTANSGLVRRLKGRHLQMIAIGGSIGKSPDRRARTGLFIGSGSALSTGGPASLLIAFILIGAVLFCTVQALGEMAVTFPVAGSFSAFATRFIDPAWGFASGWNYAMQWLITMPLEIMAAAITLDYWNSPIPGWAAITIFLLIIVGINLMGVKVYGEAEYTFSIMKVTAVIGFIILGAVINCGGTQDSGYIGGKYWVTPGAFNNGFKGFCNILVTAAFSFSGTELVGLAAAETSNPSKALPKAIKQVFWRIAIFYIISIAIVGLLVPYTDPQLISRSSVDAKASPFIIAIKDAGIQGLDSVMNAVVMVAVLSVANSSMYGATRTLQALAEQGQAPRILAFTDRKGRPLASICVASACGLLAYLYVSPVQSQAFAWLVAASGLSSIFTWSSICYAHIQFRKAWLQQGNQLADLLYRSPIGTIGSWVGMASFFLVLVAQFWVAIAPSGGTAGDSPGSRAADFFEAYLALPIVILFYAFYKIMYKTTWVRISDIDLTTGRNTGQVAGQVERFWREDKSEWPRWKVLYKTLC</t>
  </si>
  <si>
    <t>&gt;5941_g</t>
  </si>
  <si>
    <t>MKFAVSSVGVWAVILLAADIVLATPAPAPGSPGKGASPVPWKNGIVFEEHYTYHYKDGKVGKARLCGPNPPDGSGLRCDRAALIGSHCTYPPGRPDGKTLANCPTEDPHFHDEA</t>
  </si>
  <si>
    <t>&gt;7869_g</t>
  </si>
  <si>
    <t>MNLNNQSLHARSLPSSKSEAPSIPPRSRARQLPTRTRPSQKSFQYSEHDFKPGYQSTLRTKQQYVLSSAPSSPASNASSGSVYSQPDGFEEEKGLRPSPLDFKSSKSTSAEGPVPIYRCYSEGSSILRSPKKSMGSLPLPSIPHSQPGPRPTPRDEDLREFPKSIATPPKEVISPITSPLSSPTDTRFPVGSSCAEENMAHLHKLVEQERAKYDRELRGRQYVQDFLDLERSLPAPVPVTRPKKKKPSSLPALARPVSQRRRSLRQNERGSRDTVVEELSAIPPRRKMLHRTPTSPMYSMESDFLSFPYEIESSGSEEKVKRKKSGELKTPPPRTPFPFIPIRSPGPKRGNTSSSVTLRISDAMRYFKKDKGSSPGLGSNLMSKPKRSLTFPDIGIQRGVEGIESPTSSTSQKSGFKAYLPSPQTIQKMDQHIQDAISKAKMSSDERRREKLKKKIVVVGITDQNPDGRASEWL</t>
  </si>
  <si>
    <t>&gt;13504_g</t>
  </si>
  <si>
    <t>MSQPSQAEIEDLVSEIAFQKVLLSSIDDTVRDREAAELEVRDEIHALERKLKTLRRGTGTTTTALSSTHSLPPSQQSRETSLYTSPQRGGYLGTTTDLGSNIGDMEGLQNSGWHTPMSTPSTASTPNSASSLGDLLSPSKMNLPTRKRTHSKTDGGGLAPYGGNKSRRTSPSPFPTGPTTPSTSSGYGYPMFSDDFYGLALLVANFALPHDDEFSIDDIYMKQVKEIEEKGRRQKLDEAYARSIQNGQSNVSTELHHMPGPSAFDRMYGARQPQASGVTGSSISNGYTAGHSSGRVLPWTNAQNRSMLVKPEPSMMTSSGKREPPHSGTGLSSYDSVMNKIASSKVKNETTSARPMPGGFQELSEDSDSDLEIIPPSAFKDNGRHSHASTSNRGWGLPSNSQRVEEPATNMALQMAMYGNQPIPSWMDTASPTMNFANGSGGMHTNESGLGYTMNNLPAYGMSVAHPPRSFAGPSQAFGSMSQSFANHDPLADIIRRSGGNSYDELQEYLNLGPSMNDQLDYIMNDPRKNADEIKNLLENIKPDVDLPPENREGTPEGLVYPLYEHQKIALTWLKAMEEGTNKGGILADDMGLGKTISSLALLLSRPSTDRLLKTTLIVGPVALIRQWDREIKQKVKAGHRLATHMVHGQSRRLSWPELQVYDVVLTTYGTLAAEYGRLSVFLDRNKGNPHYDQAPMVRDFPLLGPKSRFYRVILDEAQCIKNKSTKTARAACALKATHRFCLTGTPMMNNVEELYSLIHFLRIKPYNEWTRFRTDFSAITKGSRDQWSKDNALRKLQAVLKAILLRRTKTSLIDGKPIIILPKKTEEIQHVIFDEEQQAFYNALEQKMQIQFNRYVRAGTVTRHYANILVLLLRLRQACCHPHLIHDFEEAPGGPSSDVMLDLAKSLSEDVVARILAADDAFTCPICYDAAPNPSFIIPCGHDTCAECLTKIADQAAQQNVANGNEGRGSSTCPACRGNLQLDKVIDYITFKKVYKPSPEDEAAEDESETDSDDDSDTDSDVDSEDDVDSGGDLRGFIVPDDIEDEIETADEAEGEDVKNSGNGDDKAEETPRNPNLLPKSKSKGKGKKVKGRGKTRDGKKEKKEKISMAMLKKEASKNKEAHRRYMKYLRKHWQPSAKVTKCVELLERFHNEGHKTIIFSQFVSLLDLLQVPIEDNKWKCLRYDGSMSADARNDAINSFTDNPNQNIMLISLKAGNAGLNLTAASRVIILDPFWNPFIEMQAVDRAYRIGQQKEVEVHRILIENTVEDRIIELQEKKRALVEAALDEGANKSIGRLGERELAFLFGVGGR</t>
  </si>
  <si>
    <t>&gt;5957_g</t>
  </si>
  <si>
    <t>MTSPETSYPWQKPAHPIPRGTFIVIEGLDRAGKTTQVKRLCDGLYSAGHNIKTLRFPDRTSPTGQMINSYLQSSVEIEDHAIHLLFSANRWEKAKWIEETLAAGYTIVCDRYYYSGMVYSAAKQNPSLDLNWARMPEVGLPRPDVVVFLDLKPEDAEKRGGYGEEKYEKREMQMRVRSMFAGLLDGGGEEAKMRVVYAGDSVDIVAHLVFKEVSEALERVAGGEKLGRVALR</t>
  </si>
  <si>
    <t>&gt;2825_g</t>
  </si>
  <si>
    <t>MAATFKTPTLLAEEQIGPKGWIRNVICLELAPDYDDTKVASILRTAWASFKSRTPIVGTEAVPLGPEVKPAGMLKLRVYGDNEIEDFIVKDHRGDDAILSFAELQAQGFPNSAMDNDKLCLRGRGGEWAKPGDRLATNFMQANLVKGGLLLNHLCFHAFGDGTTMWKLLELFAEDVRRAQGLAIEKPAEIPIADRAKMAQSTGERVCANFTEKHNEFIHLPFTPDAMPPGLTQVPHHANVFRFSPEAIKALKDECAPANVRLLKGKASLPAFVSTNDALTALSWRSVQRAEQAGHAGNTAQPADAVSIVAVSLDTRRRTHVPIHPHTLGNMCGYASTSLPFSQLLSSTESSLADLACLVRMAVDKFGDSYHDELAHYIERMDDVNRLAGTAFLDLPASNVLQSNWSEFDYYGIQWGPAFGNTIKAVRFPAGGVCAGFQIVMPSPPPNTPIGTVEVLTDLSEAAWEHLKADETWNRYAKNPTTVAY</t>
  </si>
  <si>
    <t>&gt;4726_g</t>
  </si>
  <si>
    <t>MLGKRKRWEAGVKKGSKEDISNASDSSEFDAQEIFRRHFEAQFKPLPAIKKPAPIVEDASEDEPDDETDWDGISDDGEEDGVQVVEHTDAQARTAGMNKEELKKFMTSKVPQSAPSIPVLRDIVGAVIDEQDESEAANLKKDLALQRLLTESHLLDSSKNPTLTGNNRHKATDLRIQALGSKTSILTQEKMPASHRRGIIAKQSEREEKRRKEAKENGIILERAKAVGKKGNEGKRDRGVGAPNVGRFSNGTLTLSKKDIHDVEGPSRGSSAGGGRARLRQLLSRGLLGDILYLARLPANLMYLRPPGPSKGRVDNKATLRSPTTNIEISTLEDTPKMLLSQESTLVAAERRCQDLYNENIKLKREARQANEECQRIRAARDLANSEVKDLRELLRQSEREGLNFQFQAVHCLVAKQEAEEKLAKCEADKVEKVRKQLATFRKLSIISSRLGEHSEVFKAARDDAFEKRDAAIAELGTCQKQNSMHLSAIMILENEKNKLLQAFVDTENNFSTAMRVLESALVECKEKGDSQIDDLGKENAELRTKSIIQQANITSLESEISLLLEKLAPDSPPSKAPTENHATKQPHELSMIQGLLRIGVAVRRAFLEGASAKSGKGREESQINHNLLADAFVAGHTVNVVADLALFHLGYADSSALDEAFHMVYGYSVDFCTRSLATRSMTVTTLEGRAKRNRGIMRMGRIGN</t>
  </si>
  <si>
    <t>&gt;6311_g</t>
  </si>
  <si>
    <t>MSLIGLTVLRIHHSLVTGIPTIVPSSSHNEFVAQHIPIAESGEGPSQLFDPVHALSLEELTLTHIPTLSCGRLVCQLTNFLRKCAKQERELADLRSLPTSTSRRAPPLYPGLRVLRLEFIHEFERISKREIRVGNMSNLTKFGKSVSGDKDADIFQEASAKDFSFFGGSKVTVKTSKSKEEKEGEEGRGKFGISVLRIDGGMGQLKVKEEDFGLQWGLDEIKLAREQLEKLSGNSPREFDIWKPKFYDVVECLKAFRKDPKVPIWDGKLELVFPP</t>
  </si>
  <si>
    <t>&gt;1201_g</t>
  </si>
  <si>
    <t>MPIAKTLISAPLEAGQSLLDVKQLPRELIPALEYVSNRLARKGLHLSLIVVRKGIQLLNPSSASPQSQESSPKRTPSPTTLATPSVSPSRSLFNAAATSFHRSLSNSSTHSSSSSSSPSLSEASTPSSSLSSTPSTSIPNPWGISLIHAPLHPKALLILNNLLQKASKKYPSSILSSSWLRSSSTLYESQDLISRSLKQNEILFQGTGVELLSLDHIYILKHHLHQYSTSLSLQDLNLAIDELQRCLITRNGRKITKVHLMHEYKWLGMSLSALAEVNERYRNTYGGWKREGGIDIGKLDRKSPPPNLSMINTHLPYPEPRQVRLAYSPTLDEGYESQSRTGSVSSSKDSDSDADKEKDEGYDSRSRTTSISSESCLSFYAVSPSYSPALPPKHNSQLQSRASSPLGKPLPDIRTLPSPSPLSASNNLDVHAQPSLTKPLPLTKPFPTPIPKVSTISVAAGQPPLTPTPKVLSPRLDTSFLSTLNTRPDKGPHFRGPLTPNGYEDITPVTKGEWCFLMVGEGWGQGRRAPVMTCN</t>
  </si>
  <si>
    <t>&gt;10597_g</t>
  </si>
  <si>
    <t>MAPFLGSSTPTSEIDTSSSAGESQNSWNNDAASKASPIAVCGMALRLPGGIATPEQFWDFLINKQDARAPIPESRFNGSTYHSKSGKPGHVRTDHGYFLDESVDLGALDSTFFSMPKIEVERIDPQQRLLLELTRECLESAGETDYRGKAIGTFVGSFGEDWLERFSKDDQVFGLYKITGYQDFVLANRISYEYDLRGPSITIRTACSSALIGIHEACLAIRTGQCNAALVGGSNLIMAPQLSINMSEQGVLSPNASCRTFDANANGYARAEAVNVVYLKKLDDAIRDGNPIRAIIRGSCSNADGKTTGLSVPNWVAHEEMIRRAYAGAGIADPNDTAFVECHGTGTPVGDPIETKAVANVFGDRGVYIGSVKPNVGHSEGASGITSLIKSVLALEHQTIPPNIKFDTPNPKIPFVERKLKVPVEPTPWPLDRSERVSVNSFGIGGANVHVILDSAKSFLAQFPSPIHAPLTIPVTTPVPSISEAATSSPQLAIFSANTADSLRRQVVNNQKYMEDHPESLADTVYTLGARRTNLPHRAFSLVGAGMEPNTSPFTKAPTATPDIVMVFTGQGAQWPRMGAELLQSNPKFASTIRNMDKALAGLPDAPSWTIVDELLKPAETSNLSKAAMSQPLGTALQVALVAALADIGIHPRAVVGHSSGEMAAAYAAGRLSASEAIIAAYYRGVVSGEVTKQGGMAAVGLGWEEVSPFLVPGVVAACENSPSSVTISGDKDSLEGVLQSIRDAKPGVLAKLLKVDKAYHSHHMKEVGDRYEALVSRFVKGVSDVTNESDPIFFSSVACKRFSAEDSVGASYWRSNLESPVRFRTAVSNLVNYYKSQSSTGSANLVFLEVGPHSALAGPLRQTLAQASINNSPYSSCLVRFKSGSESFLSAVGQLWTHNVDVNFGRLTNPYGTAHVVPNLPTYPWQHTQSHLFDTRLARAWREHKFPRHELLGNRIAQSTDNDPSWRVVLVLDHVPWVRDHNIKGDVIFPCAGYVGIVGEAARQMCISTSTESVFAGFSLRNMVIDTAMVLNDSKSVEIVTSLHRQRLTDSLDSAWYEFTISSYNGTGWTRHCIGQVCARTSRPAAALKVQQAVTEKLPRSVEVSKWYEVLSNVGANYGPFFQGLKDVSCSTTEHVARARAIHTSHDGEVDYSVHPTKIDFFLQLFSVAAFKGVGRKMDRMAVPTFIEAMDVYKSEAELDIRVEATVTTRGMICGAGETCDTDGNLALSMKGVKLSPLDNDAAEENPDPHAGARISWMLDVDFLKVVDLVKPNQEQAVFMPKLQQLTLLCIQQSLQRFEHIDTTNSLPYMRSFVEWMKKQPLPVTDETVETLVSTLSPTTLHPLMAGVIKVFENLEPIIRGEVESLEVLMPDNTLGKIYDYLNNCDRRPLFQALGHAKPNMRILEIGAGTGGTTQIVLDYLVKANGGDKSKTDPLRLYSHYTYTDISAGFFAAAKDRFKDYPNMSYQALDISRDPAEQGLELGSFDLIMAANVLHATSRLHETLANVRKLLRPEGRLYLEELCCEVKPINYIMGVLPGWWLGNADGRPDEPYVQPARWNEELSAAGFAGLDDFALDSPSPNQLLAFMTAKPASEKTSQKPEKKTTLLLHNGSAECLRTIDMLTPVLSNAGYEISTWDFVGQGLPPTENDIISVLDLHTPFFEGIDAARFDSFRELMTKLSVGGSAGAGLLWLTRTSQVGCSDPRWAQTVGAARTIRGDLSVHLATCELDNIEIPETWDLVSKVFGKFYDRRNGEALGENAADILPEYEYAIVDGEVRIPRIYPVDVKEELKTVTSDDGEVLEYDLTIGKYGRLNTMQWSARPEREVGGEEVLVDMKAVSLNFKDVLIAMGIVDSNFNGMGLEGAGIVRRVGGDVKDLLPGDRVFLFGAGCFSTGVICAAKLCVKIPDSLSFEEAAGMPTIFSTVIRGLIDLGRLQAGESVLIHSACGGVGLSAIQIAKMVGANIFCTVSNEEKIKHLVDNYGIPRNHIFQSRDDSFKHDVLEATNGRGVDVVLNSLSGELLHASWECVAVFGRMIEIGKRDLIGNGKLALNVFELNRSYYGLDLGHLVEVRHDEANRLLKEIIRLYEEGHIQPVRPIQTWPAKSAEECFRYMQKGKHIGKIIVSIDLKDIKEMATIKPREIAFKSDASYLLAGGLGGLGKVVSTWMVEHGARHLVYLSPSAGKSAKDQAFLEELRSEGCSATAISGSVTSLVDVERAIAAAPSPLKGLLNMCMVLRDQGFSGMTHSEWTACVEPKVQGTWTLHKACEKLEQPLDFFAMFSSISGIIGQRGQANYASANTFLDSFVQYRKKLGLPACAVDVGAMLDHGYVAENQRLRERMQGQGWYGIRVPELLDALTAALFCGSKSLALPNKTGADNKDNIFSNPAQLVIGMRSLTPLDDPTNRVIWKTDRRMAIYHNSGHGSGEDGASPADAGGNANVLGEFISLASADPSTLQAADAPAFVGRQIAKHLLKLLLRPVENDDEIDVTQSLQDIGLDSLVAIEIRSWWKTTFGFDISVLEMLGSGSMLALGEKAVEGLKKKYDDADGVEQGKHTAAMILETKMP</t>
  </si>
  <si>
    <t>&gt;13511_g</t>
  </si>
  <si>
    <t>MFKGS</t>
  </si>
  <si>
    <t>&gt;9005_g</t>
  </si>
  <si>
    <t>MIDKNAIPGTVHLVDLDHNIVAKHSRGQKDIVLIPTPSNDPDDPLNWVPRRKSLSTVCLAVYVLFVGMANSVVYSVLVPLSEATGLTVGNLNAGTGYFFLLCGWGLLFWQPFALQFGKRPTYLLSVLGTIALIMWSPYASTNGQWVVKNVLGGFFAAPIEALPEISVTDVYFTHQRATYMGVYALFLGSSSYLAPVMCGFINDGQGYQWVFYWFSIFLGIAFVFLFFFMEETNYDRATIGVVEDATAAPASDISTIKVLDDEKDIGVSKTPAITPDIATGQTYTQKTFWQKMALKDPPRPQRFFHRIKQQLVFLTWPVIFYAGFSYGSYLIWFTVLNATASIILGAAPYNFSAAMVGLSYVSPLIGTILGAAFTGPFTSYLTIRIARHNKGIMEPEHRLYLFALTTVIIPVSLIIWGVGAAHGVHWFGLVWAMGMLAFANTCGITLSVNYLIDSYKEMSADGMTTIIIIRNTMSFAISYGITPWLDNLGLQNCFISASFIGMVASAVFIVMILYGKKLRKRSQVEYWALVEESTKNGMVH</t>
  </si>
  <si>
    <t>&gt;4140_g</t>
  </si>
  <si>
    <t>MKIFSSDCTFDYSWEEVSTANWRKYCPWNDKSPHVIAVDTLSRQVDPETGILRTERLITCKQGAPKWLSSLMGGNDTSHVFETSYVDPASKKVTMVSTNLTFSNIINVRETVVYQPLSAMKTQFVQDAKITALCGGWQKVKNAVEEATAMRFQENAQKGKEGFECVLEMSRRVFSEEKQKQRIQEQQKMEV</t>
  </si>
  <si>
    <t>&gt;4243_g</t>
  </si>
  <si>
    <t>MKFSSNSLFGLACAASAVAIPAVDVRDTNSALCTQPIGTGGANAKVAGWLFDIDGKVGYFAGSNAWWLAHLSSNSDVDTALKEVAATGYKNLRVWAFGDVNTPPASTATDPNKIYFQVLNSTGSYINYGADGLQRLDYVVSAAEKYGVKLVLPFVNNWGDYGGIGAYSTAFGCNATTFFTHPVAQKAYKNYIKTLVTRYARSSAIFAWELGNEPRCHGCDSSVITTWATEISKYIKSLDPGHMVTLGDEGWLAPADKVGDGSYAYGGGEGIDWVANLKINTLDYGVLHLYPNSWGYNYTWGTEWIQQHDILGKAAGKPVILEEYGTPFPDNHTATEGPWQAAVLASGLAADQIWQFGTDGLSVAESTLGDVNSIVYGHPEYKVLGTKHAAAMLAKKVARR</t>
  </si>
  <si>
    <t>&gt;13515_g</t>
  </si>
  <si>
    <t>MAHDGKDPKPIQWLYRSRSYGFKIRYTTTAEGKIQWIRDDYEPVPGDNSRVS</t>
  </si>
  <si>
    <t>&gt;13516_g</t>
  </si>
  <si>
    <t>MISSINFESRPPRSLLQLPFYRRNITILTVPHLARKAVSVHWRKRALRIAVDLQPVARTNTLDLPALLVPQSLACVHESTIVAAFDQGYFAPGFEVDYSFQTSPFSSTASELTLVEQFTPPTFQFSDITPPPTKRQRTSISVKRTKREPRRASGMSTPDTVAGDGGDAASVAGANKPKRVRTGCLTCRERHLKCDEGLPNCQNCRKSSRVCKRGVRLNFIDTQVKNPPILPPTADWKVKFQDESREIASEYKGGLGRYKNIDQTITPPLEPALEFPLRQTRQERLVNSHSNALPPLQNHSQYPDYDFGPKLGQAHIRQGQNMSQGGSDSSSIAPPLSASHSTTEQVLTPPTDNVLRYLNNPEEVLFMQVFVEEVGLWMDSMDPQKHFSRILPFHAMNEPMLLNAFLACGARHLTLVNPMYHEDKALHYYDTATTQLLRALQNPDRDTVCCATTAVILNVYEIMSEKAMQRMNHIAGARALIKECGWNARSTGIGAACFWLNVGMELLSCLHFNWQVAWDPDTWGVDMNFQQETESGKEEIWVYRILYIVGKVSNFRATAPRFRETSAHDENIRLQSRLAEWHQFKALCDSWQDSIPRTMQPLGYLLPHQTTSKSAFPEVWLIKRATIVGRLFYHTAMCLLAGINPVMPKESEEMNAMQTYHAHLICGIVAHVKDRGVASVALRSLAIASECLTVRREQEEVVGIFEKIRKETGWKVGFIAKELKVKWGWPNEEAQKKMMAQQASASLMHLFPGSAQIPPAPTSLPPVPAPVPPPARTSMPQGILNPLLAKADFSLPNHPYQQYYQPPNHPTSQQNQQTQHQSNYQAQANHQDQVNRQNQANQQTQNLQNRQSQFSLAHNYL</t>
  </si>
  <si>
    <t>&gt;10663_g</t>
  </si>
  <si>
    <t>MPTHRGIKLSVVSQLELKVHPEFPHPESSQFTYRSPTLKQNGFESWTPPSASSDSKADRLLGRQPVVSVYIPSISGARFWIRYSIDDVAAQYSPWYFFKLFLNGREITSWGTNSEDRPNGQVMRGLFEPSDRWNYKMGGVVYKNMGVEARPFLFSQEEEERSAGTDGGLIEVNVYRARGRKRRMPAPADFKSQDGYGIVMPTAGLLDAPQNARFYDWLLKDPKDTPFATFKFHYRSWNSLEHLQLIPPEYPKTLQSPTPSLLSINGLSREFHDDFEDDCAEEGLTFEGFDSPTHSDSTESNCSSTPWMTTVFDVSPPKDSKSKDRNNSFDNSSESPSSPSIMSRFSAAVIDKPTATRKQEKKAGKDYMNRPLPEIPVRRSSLKSRSRKSSACSNSPSVTVSLRSWADRGESTSPEPEIGIATLIKIVPAPDKRDEGDSSQEDVEQTSKSAVHVANLAACYQYYNSMGAKQSCLERPITPYHTEYPLRDQGFVDNMLESEKNNLSMGDSHRLRRSRESNIFQDDIVNTSPKQANASSQHRRLRRNHDTENCQKMFADTSLIEESMFISATENLLDPPTKLTPYPPRTSSRQGYTAPATSRTFSLSREVVNVAVRNPSPKISSIKILRTAVLEPILHKTPHQSPITNDNHQSSLADQTTLSLTESEWMCRTPSPIKSKFGQDIMGVLQNVGPDQYKENDEIEQMHEQATEEHSMINPRLKKMATTWYKKVRGSADIQESGGRSTRADSDDECIGGNWI</t>
  </si>
  <si>
    <t>&gt;6472_g</t>
  </si>
  <si>
    <t>MSTKTKKPATGKAQRSAIADVVAREYTIHLHKRLHGVTFKKRAPKAIKEIKKFATQSMGTTDVRLDPQLNKKVWEAGIKGVPFRLRVRISRKRNDEEGAKEKLYSYVQAVNVKNAKGLQTALVEDA</t>
  </si>
  <si>
    <t>&gt;4170_g</t>
  </si>
  <si>
    <t>MGQRSSRHVRLNSGLSNGPDSQRLLGYREPTDPEQVGYDGCFPAHGRNELCPANPYKNLPVYVTIHRIRRDIIAAIDDPYSLEQMRDPRMNVSVVRPLVDKFYESTDVSMVYCLLVNRAQFIREGASKPNQQSVCTTRALLCELIASRLLRRFHEDHTGTRGLLILAQILVGGFDPFQGAPPEILEQTSGLDFTIQPRTGNKRRLPALEIAIITESKNFLSSSACQKVVNAIFEGRIIYTPTSFIDILPDHYKQKPISLYNPRKAPAFNQYRLIVPRTRNVLEVCQFVVLLFLFLSVMVDRDPATFGSVEIIFVVYTIGWILDQFACILEHGWTVYTQNLWSFLDVTFSSVFIIYLTLRIHGLRVHSTTVGQQAMDVLAMGAPVLVPRLAFNLMSENMLFVSLRSMMRDFTVLSILAVWCFAGFLLSMVWLSNGLHEPITISKWMLWVWFGLDGTGIDRSAEFHWLLGPILMVAFAFLGNTLFLTILVSMLSTTFSTIVSNATAEIQYRRAVLTLEGVKSDAIFAYQPPFNILALLIGIPLKFIVTPRWFHKINVAAVRVLNAPLLLFIGIIERRILWAGAQRQKEAEQLPKFDYSRKNKFWNFSRGFSVHGDIQAVFDMEPTREIEHEIEQDDDLGRHLMEEEYNRQFGTDGTKDEAVQQRGRKGTGKSRRDSVAPFIGPRDLMSDSDDGDGVVKERLDALEMGMGRIEKLLGMLCEALDDGVKRRSSPEHGETGTLRDLDKSGDADLDD</t>
  </si>
  <si>
    <t>&gt;3290_g</t>
  </si>
  <si>
    <t>MAGFKFAVITTCLSTLVLAAPSGLESNSSSSAPIVDLYYAIHQATINETGNYYNFSNIRYAAPPTGNLRFAAPIAPTTINRTVNDGQEGSICAQAQPYWEGITEYFLEGADSATLAYVNAEVEGAESALTIATAPALDPRTSEDCLFLDVIVPENVFEKNTSAPVLVWVYGGGYVYGDKTSAGNPATLISKGFEDGGEGVIFVAMNYRLGLFGWLSSNTFAGEGGVPNAALYDQRLAFEWVQKNIHLFGGDPSRVTVFGESAGAGSLMHQITAYGGTKAPFQQAILQSPGFPPVPGNAEQEATYSSVLSQAQSLIASDITDLAALRSVDFATLAALNSIAVARSSPYGTFTFGPVVDGSFVPALPGVLMLEDKFDTTLKVMATHNSNEGYIFASPFITTDADIEADLASVFPTADNDTLNYFMNTLYPAVYDGTYPYTTIFERAALITAEVSFTCNARYADLAFNNETYSYYFTAAPGFHGEDVPYTFYNGDQTTPDDGYPVNATVAETMQRYIVNFALNEGNPNGANVPFFPKYQDNSTVLILGDDGIGALTTDPVANPRCAWLQKASYA</t>
  </si>
  <si>
    <t>&gt;10357_g</t>
  </si>
  <si>
    <t>MQTADRELGFGPSASKLPRITRISPKLASNFTNPIRLATYRSSQHLDRMTNTPKLLPPLDSREQPILDSLTKIREDLTQLKQDRSTYIKSSDVVDLYDKVVEQVRQLNAIRANKPQEHNQVDRALDGCFQLLSLFFMTIGRNNEAPAAYALTSTIKRLLDHLTEVGLYSEKDLAHCSHTLEKLRQIVKDADGSYAEKLITLLSNRIELCQTSLTNLQNQLSRLHGNLPEIHEKLISILRSLSLANTRTKFSTIEVQKLQAQIKEVDDKRVDGKFVSVSGEVLTGNDETCELLRKCQLWSNIVLERKGQMPEAFKDKHQALISIRNKLEKLSLTQAWSLRETDLYDYQRELDLIDESRIDGNFVDDNGNFAELYVQRTLLYLIRRSYAYIYFLMVSSEPVSEALLPVYNQLQTLRRCLIEVKNSGGVSSPRELYPYSMKLNSIDNLKVDGKFMVGDDIPEGQGSVSDLLAECFELSYELRVAAESEGDE</t>
  </si>
  <si>
    <t>&gt;9859_g</t>
  </si>
  <si>
    <t>MTTFLSFYGSRDEAVLAGGLDACNTTYTSTDQPPLGTKPPNPRSRSNTAASTKSRKRPLSRASTTSVHSGFAPAPIEQHPVDPAVQYHKQWYEQPHAQQQFGPIGQQMTPEDMVAQSASQLQNPQVYEIDPALGGEQHHSMSYPPPENHYKLGNGRHSVPVEGYGAHYGEGDSQVVEGRSDEQDEVDSIAGASGPPKKASKSSAANELEMRQLFNANKHRTLPEVATELHGNERGPQSERQRQVFAMLWYVPRVLNIRSKLADMKCRINQVCDKGKGSVPRGRVYANYVSRCATERVTVLNPASFGKLVRVLFPGLKTRRLGMRGESKYHYVNFSLKDDQPELTEIQRNQSVQSFNDSTSFATTFNHSMPSQIQYPVDRAVFPSPDLAQAPEQKVPRSEGSIKPHSLYMQPEVHGISQLEATTSKMPQYLHITPLSERVPQEYEPISLPKIDPFVPAGTDPDSASALTALYRSHCTSLVDALRFCKEKTFFHLFTSFHGTLTMPVQKLFAHPAIAPWIEECDYVMYQKMVRVVRPLTLQVAPKPVLDTLRNISERLISHIQQSFHGHPNHVIDAKVAPATLFAGLLDRELRVNLTAHAAANMLSNPANRDQMYVEFITMVRIRKVAECVPTRGMDDVVNLFLTELRDLLNPVGIPWEVEGMTPYGEMALRTGRQQQANMNTDNSTTENVLDRWVSFLESLPGRFPYATHAEIVWCVQSIGTAVMRDITIQQGKSFGAWWVTKCWIDEMIVFLAEQGGFMEYQASKRTQPPGQAPRTVASQAVSQHESRYSSGSDEFLREGGNMDGAVMIPGPMETNPSAMTAGASHDDSGIGIRTPDEDFTMGGKYDFERNEATHAGLAADYHHPIPQPSVV</t>
  </si>
  <si>
    <t>&gt;5151_g</t>
  </si>
  <si>
    <t>MDSFPIQLLPQSIRRKILEQMARGCAPPPKYLTAFKRAPKLYAEASSIYWDSLVAISGHPLPQTGRRDAAGSEGCLGLVPPTTRARELAQDRRAAVFSD</t>
  </si>
  <si>
    <t>&gt;8072_g</t>
  </si>
  <si>
    <t>MASEPEDTLTPPDSLDPKHSSDVNTVPNMSTNGSTDRTSKEVPPVASSTTAGTPVEDSANEVPPVDPVAGVHPPRTALQTFLVLLAICVAVFLAAIDTVILTTALPTIASEFDASDSGFAWIGACFLLANAASMPFWGKISDIFGRKPILLIANVVFMIGSLISALSKNLTMLLVGRAVQGLGAGGLSVLANVVVSDLFSQRQRGLYLAMIGTVWSFATAVGPVVGGVFAEDVSWRWCFWINLPCDGLSLVLLTLFLHVNNPRTPLIEGLKAIDWLGVVTVTGGTVMLLIGLEFGGVTFPWDSATVICLIIFGCLTLVIFLFTQWRFAKYPLMPLRIFRNKSNAAIFGVVFSHGVAYISMAYFLPFYFQAALGYSPIMSGVWALIMAVVMAMMTIGAGFFMVMTGRYLELIWFGCAFMTLGFGLFINFPPERSYARMVLFQVVISLGVGPLFQAPLLALQANLRQEDIATGTATLGFLRMLAAGISVVVGQVIYQSDIQKKTATFIAAGIPTELATKLTHGSSVSTTFIIQSLTNVQQLVVKTAITDSLSRIWIFYTVISFLGLLACIGIQKKVLSRDHVEAKTGLHQEKGAEGEMEKRDEAGEVA</t>
  </si>
  <si>
    <t>&gt;10279_g</t>
  </si>
  <si>
    <t>MNSLRLYTAVLAALTAVDASSIPRSLSCSSLLTATVAPGVHVLTSVDVATGGLSVSSWTGGSIVNSFPLCHLTGSINYAADGLTVAANGANTLTWELYLPVSESYNDRFMVVGDSGFAGSIDTTTMMTEFNLGYAIAGCDAGHSLAAAGNTTYASFMTNVAELKAWIQNSIAMTTPIVRDIATTYYSSSPKYSYYYGCSTGGAQGYAVASLYPDLFDGIYAGSPGNWYSHLVLSFLWNAMHTQGSGYMSQDALNFITEKVVAACDALDGVTDGLLENPSKCTFNISTLQCKSGQNPLSSGTTVCLTAAQVKAAQAVYAGPKNTVTGTEIYPGFGLGSESSWLLQETTLYEEFSELILKEVVFDDSNYNVSSFNFGSDVNKVDRIASPLIDAINPDLSSFEAHGGKLITTQGWADAYNSPFWPIEFLKQVDEETCSEDEFIQVYMIPGGGHCGPTSAYPHVPGTYDVLDALVPWVEDGIVPTQMLSTEPYDGTSTSRKLCPYPRNAKYVSGSIDDWTSYTCV</t>
  </si>
  <si>
    <t>&gt;13526_g</t>
  </si>
  <si>
    <t>MNGSETVRYHCKFGDCDKSFQRKEHLIRHAQAHSESRYICEVCQKKFIRNDSLQRHLGLHGKAFGPSPAGQSKRACVKCRLSKLKCDGKQPCSRCHKKLVACHYDSLDPESQKEASIRSKPTLVSPGCQESYESNGDNYPATSGEKAAERSISFEELIAVALNRNKGPIDWTAVRVQNDTSQSPDFRNHSYGEDRSTPNTNAWPALSKSDTAKFAKLYFAHFHHRWPVLHAPSFNQDTAPPVLLSCVIMIGAFIHGASASKELAMNFQRPVLDHVSLKLSQLSSENSMDSASILALCEASLLYIVFGLYCGKDTILSKSTIVRSLLVTALREMGLFNPELPIPYDKPGYFMPFRLVKEAQTQRWIFLPLKKQVLTLNRLFTCLLKIDSYLSILRSEPTLLTPEELHFTLPATFALWNANGLKIFENRYSIEPRARSQTTIYRTICDPVSESFTPTDGLLLIEDIQLGICAMHSKVWYLRKKLQNYPDQDISNAIETGALQRQLDTWKYWINQNPIQHTDHIDFSREQHLAMRFYYGMEDHSDPGWQLIVFDRPKNLIFDTLMLYHLLSMHLFADVRMLTQLAKDDDPTNTVRGSGEIYLKDKERRKRTIRKWAESASVRQALCHATDLLVSYNNLSGLENNSVDPIAFVALSVGALVVWASSMYGGKGCSDCVSENTNIPFIATSIVELTKWSGLKISQVFDKDRKTWVEMGGCRVTVSGLPLCRCHIGSLMAKFRSCIRQDWDVVDTIAPGIFKLPS</t>
  </si>
  <si>
    <t>&gt;13527_g</t>
  </si>
  <si>
    <t>MRKRFSPWRKKHFSHARRPEQPGAPARQSVTSQASQDIQRTPQVLINPSAAEGEPQVDASPVPRNPATTNNALAPAGKQAELVEAYEKILSSQPEHGVGLNVPETQLNLIDQIDPDKRLQQMKELIDAGLDHTAREARIKERISTITDVVLSAKNVISAAVEAAHQAALAWTGGCVALEVVAATKANWLGLKYVIRRMEWYWSLSSDLFRDSAPDTDPLVQVGGELERQIVILYQALLTYQMKSVYSFYQNRGLIFFRDMVRLDDWEGDLKAVLDLEKRFYHDSLTYSSRQQPSDPYDEKSRIEGSNGGLLQNSYCWILQNLEFCQWRDQPGHPLFWIRGDPGKGKTMLLCGLVDELRNSTPSSLVSFFCQATDRRLKHATSVLRGLIYFLVSQQRTLLVHLQEKYDHQGISLLKSLRVPKCVYDEKLRDQVREKMRQKANSTFLWVALVFQELQCQDGAEYEDPEDLLKTLDAMPSDLVDLYTRMIHQISLLKGDDLNRCRIILATVALAYRPLHLLELVTLAGFKANLTRMETLKRLDFLTANRNAFDSIFPSGTGHVHSSILSFSFVGSYDPNTTAGHTLSLRCGTRASPELITLCDSRFSQMANQQDDLCDDGTVYKFLKTKYLYWLEALTLLRSMSAGVMAIRKLEELRHEMGQRLGDLVRDARRFILYFKWIIENAPLQAYASALIFSPAQSTVRKLFQADEPS</t>
  </si>
  <si>
    <t>&gt;2066_g</t>
  </si>
  <si>
    <t>MAFLLSQFANLPYPTHSFANQTIIVTGSNTGLGLEAARHFVRLNASKVILAVRSLSKGEAALQSIAKSTGKNVCEVWQLDMSDFESVKEFAKRAEGLERLDVVCENAGIAKLEYVEVGGFESTIAVNVVGTFLLALLLIPILRNSGKKYRIAPRLVITSSEVHAWCKFNERNESSIFDALNKNDPTYMSERYPVSKLLEVLSIYELAPLMSASPNNFPEGPNIILNTLNPGLCKSELSRDAKGAQKLMFTLMKMAIARTTEKGSRTIVAAAAAGGETHGKYMSNCAVIESPSTLIQSKEGKEVQQRVWKELIAILERIQPGISKNI</t>
  </si>
  <si>
    <t>&gt;1439_g</t>
  </si>
  <si>
    <t>MSIVARSVVRVSLALFMSGIAVAQSVTPSNATLPTSESTKESVLMLSGTAVFTSANYLLAPLTTGTGIDQPSVQAINIQGNLKLTDSNSVGNLTTNDVAFISCDPNGSNIDASTVVGTAGDKSPKAIILYSLTSEECNLNGTYPYGTIFSMVSRANSSDVMTKASLVQSMTNNTIAAFIGPNSTLTGSQSGTTASSVGGPAPTTAVAMSILYSITGIITLLFLVIIATGAIRAHRNPERYGPRNALAGRPRQSRAKGLARAMLETLPIVKFGDPEPIKPGSRDIELEDGNSVVHAGSEGIPEATPASHTTKEEGHKSPSDATMVASGMGEAQAESIRSGAENGTKEGELGCSICTDDFQTGEDVRVLPCNHKYHPACIDPWLLNVSGTCPLCRHDLRPVTSHTSNTDEGVGNSGGGDLPPPLEAEATDDEAPTGPGSSAASTTPHRPTSRLLDPNRLRYAPPDERIAALRMLRQESRHEGEPAENTEDRSRRARLTRRLRDRFRIKTGPQNTPASSS</t>
  </si>
  <si>
    <t>&gt;2999_g</t>
  </si>
  <si>
    <t>MSLISLPTEILREVIIQVFLNDQDVPISEGPEYSKVKTVALLNYAKSKIRTNSFTSGILAVHDIKSSIKNPESAAELYDDFRNGAYVQHRDLITLSLTCHYLYNVVEQILWKMIEPGCKEGTQGSIDFRKILCTLFLRSGLGKYVKGLSFRYLDAGRKTLESYDEEWDAVGTEEIQDLNLAVEGIRRLTATSKTIEDIYDFIQCWSEEVQMAALVSLLPNLAALSLTVDSIPNLSELFSLSHCPAPFPSTLQNITELSIILEGYDYNDNFLTPSNSLNLISLFLLPNISTLYLGKLHAISHKGSSLEDISQYYHKSPVKKLIFEFCHPDTELAFDFLLRLPKALHTFIFTHELESEHYIGENRVRDQRADTKLVYALLPQAESLKRLEIRGATETRKGRDPIPMSLIPRFVQL</t>
  </si>
  <si>
    <t>&gt;9059_g</t>
  </si>
  <si>
    <t>MAYNRIPQTPTDKYGYDDEDILEIPSPFDRALNGGANGMLLPKANPEKETDGSVPDPGAFRRLSVSTASSRGRSVSPSLLYPAPPSLSNAAPQEGTWRGAIHAFWRKNQGLFLVALSQLFGALMNVTARLLELEGDGMDPFQILFARQGLTALLCTAWMWWTQVPRFPLGNKGVRALLCLRAFTGFFGIFGMYYSLQYLPIADATILTFLAPSVASYGCYIFLREPFPRSAQYASLISLLGVVLIARPTSFFSSSPANLDPISSISLNGTSSPPHDFPTPTNAQRLSAVGVAMLGVLGSAGAFTSIRWIGNRAHPLLSVNYFSIYCFVISLLALTLPIPSSPSFKLPETARQWAMLLFLGTCGFVMQFLLTKGLAAGGRGEGARATNMIYTNMLFAMGLDRVVFGVTPGWWSLGGSGLILGSAIYVGMVKNRAAAEEEEGRDVEAAGVREEELGMLIVGGRPEIGMGAEGGVGLGGGRGRETG</t>
  </si>
  <si>
    <t>&gt;6875_g</t>
  </si>
  <si>
    <t>MSGQFTTGLTAAQFAPPEAQSPYRYSEITQPTLFVEALHLPASVESELGKLLRKPDQSYYPSYPPCCLLLYKSDRAVVNFNGNQAKTDFWTYTACLRDVPEVQVKVADSDRFHNWKLGETPIAESICVDPVINLEKFQVSDITALCVSPNGIGEAYNSILDHFTDFKPLSGGDLEKEHDPHGITKVLASLTGLRELIIRPPYDLLCIDTPKRELFHEQMKNETIQKGFRLCYELLRKHYVPELQTPHLSIIYPTRHSKAGVEFWYE</t>
  </si>
  <si>
    <t>&gt;1194_g</t>
  </si>
  <si>
    <t>MKYVLVSGGVISGIGKGVIASSTGLLHVTSIKIDPYMNVDAGTMAPTEHGEVFVLDDGGEVDLDLGNYERYLNITLTRENNITTGKVYKHVIERERRGDYLGKTVQVIPHLTDAIQDWVERVAQIPVDDTNETPDVCIIELGGTVGDIESAPFIEAMRQLRRRAGKGNFLQIHVSLIPVIQGEQKTKPTQQAYRDVGRSGLVPDLIACRCDIPLEPSTIEKVAMFCQVEPEQVIAVHNVSSTYHVPLLLEKQGLVNTVRDILKLDDVPKSQALVDLGQRIWVEWKLLTTQQDHLFDTVSIALVGKYTNLHDSYLSVIKSLEHSAMRCAKKLNLIWVDASDLEDQTKVEAPAKFHKAWHEVCTANGILVPGGFGHRGTEGMIKAAEWARTNKTPYLGICLGMQIAVIEFARNVCKIKEAGSQELNDQCEDKVIVFMPEIDKLNLGGTMRLGVRPTVFQEGSEWSRLRALYGEKKEINERHRHRYEVNPEYIDRLTEGGLDFIGKDVKAERMEILELKDHPYYVGVQFHPEYLSRVLEPSKPYLGFVAASSGCLNKVTLDCLKESTSLGNGVEHGVNGVTNGLNGVRI</t>
  </si>
  <si>
    <t>&gt;13534_g</t>
  </si>
  <si>
    <t>MAGNLPTTQAQGPPVNEAWRKRPSKTKSQRKDDSIMGTNNSSIVSKRSVERIYFPDEAHYFRYFVKKPQRRSPLINRGYWLRMKAVDQVVHHFLQQPSEKRKVVVNLGCGYDPLPWQCLSRYAPACKNTIFIDVDYRDLMVKKRAVVQSTPELNSMFTNIEIGDEDVLLRSDQYIQVSCDLRDLTGLNHALAKVIDLDNSFVFLVAEVSITYMKVEASNAIINWASKLPEEQILPDGVDQPFSKAMITHFDKLQTPLGAARKYPTTAAQKNRFIDLGWSSASVCNLWEMWSDPAFVSLADRKHLDSLEPFDEWEEFALFGCHYFLLVADSSLRSPYPSFGTDLEQSSNPIGTTKRLEVAYSEYPKAQGCRRFAASIPVRRREGTKDRVGIFGGMGLKTRTNTYDVYTNNPQQVGPSASKGPSVVPSPRMCHTITDLGEMGALLVGGRTSPDSGLADCWLYHKWLDIWERVDDLPYPLYRHEAVNLGHGHVLISTGRIDSHSISNNFLVWSRSFGWTVCKSSGVVPIPTYGAVFAGSESETIKDLSSPREPTITFERSTKFIHSTIARFGASTLDYEGRLYIIGGIIGQHMLDFSREICILDLQEGILTPVSLNLGPSIHRPLLIGTTAVVSKDSLIITGGSAVCFSFGTFWNNGCYTLSLPRQLESELVDSTETDITQHEAWKYSHTVVVTAPLGNSTAIPCTGSTEQVTLNIPKVHISSKEEFQTILKAGKPVILEKLDIGSCVSKWTIDYLKSQVGATREVIVHEAQESHMNFKTKNFKYSTVMFGDFLDKIAAGERLYLRALSLQKPSELPANIAKDYPSIAPDFQLPEELQFVSEHIHSSPLRISGPVTMWLHYDVMANVYCQIQGSKRLLLFPPSDVERFEFEAGASSSHVNAFSKIPVGTHQHEVEVQAGDVLFLPPLWLHTAYPTSEVSVAVNVFFRNLEAGYAAGRDVYGNRDFQAYEKGRQDIAKIIRSFDTLPLDVRGFYLQRLAAEFTQKAS</t>
  </si>
  <si>
    <t>&gt;360_g</t>
  </si>
  <si>
    <t>MMLNKAARIILVGPPGVGKGTQAQRLLRRFPQLSAISSGDLLRDNVKKQTPLGIQAESTIKSGNLVPDATILRLILNELKTRGWLRSADLRRTMTLSSTAAAFEREPDYTDDYVEQPSLASSWPPPQASEDPSASFILDGFPRTARQATQLDPLIPINLVVSLRTPFEVILERIAGRWVHAPSGRVYNTTFNAPQTPGKDDITGEPLTKRADDDLETWKTRLRKFQETSEPLLDHYTKKGILWEVEGNSSDEITPKLFKEFERRFASRF</t>
  </si>
  <si>
    <t>&gt;4743_g</t>
  </si>
  <si>
    <t>MASEIAAFENEIKEYRLQLETVQLGLQADPDSAELQELKTELEQVISLTEAAIAELKPSSVSVVESKKSVEPPVKEKWSRENHPAFKKAASTAAPEEADASTNFKVNDTVLAKWYSGDKGFYPARITSITGSSTAPVYIVKFKNYDNTETLRAKDIKPIVNPNKRKADGTPVVASISSPTAQPNVISAAANINPELAHQTKREPSKVSDGPVRPAKVPKKIKANKELEAGKSKWQDFAAKGKFGKAGKKESMFRTPEGVHGRVGFTGSGQSMRKDPTRSRHIYQTTGDEDF</t>
  </si>
  <si>
    <t>&gt;9738_g</t>
  </si>
  <si>
    <t>MAPKMFLTGATGYLGGDFLFALEQAHPEIEYTAIVRDSSRGAFVAAAYPSIRLVYGTNDDSKLIEEESSKADIVIHTADSSDHVQAAQAIAKGLAAGHSKEKPGFWLHTSGTGLLVWKDLELGVFGEPPSLPPYDDLENVSVVTSLPDAAIHRAVEKTVLAASSEAVKTAIISPPVIYGPGRGPGNKRSKQAYDLAKTTLEKGQRQQAGRGLTEWNNVHVHDLSDLIVLLVEAAIANNPALDSKLWGKEGYYFAENGHHVWGEVTKRVGEVAYEKGYIKEKAMKVISKEQVLEVAGFEALAWGLNSRSVAKRARKYLGWKPHRRSLEDEIPDIVEGEALAAGVKIEHAQKAAGV</t>
  </si>
  <si>
    <t>&gt;7244_g</t>
  </si>
  <si>
    <t>MDDNVAPERKVEVETPKGTDVPWYRQEVGEKLGPVARQVLEEYSKIPSEKVEKHILVVRDRAWKIHPYHCLGQFRFLDFSISSHPRYPLLLSRLRTGSETLLDLGCCIGQDIRKLVCDGVPSGSLYGADLRKGYFELGYELFMDRGSLESVFLEADVFDEGGSGSGLGRLEGKMDFVWTASLLHLFGWEKQVEACKKIVRLLKNKDSAVLGRQVGNIKVRKSPSALGISEITLVEAYERSRSETDKRFVHNHDTFAKMWKEVGEMTGTKWRVETTLVEIPEKGESSSKEHDPERFIFFAVFRDE</t>
  </si>
  <si>
    <t>&gt;9417_g</t>
  </si>
  <si>
    <t>MSSFMPLNPRPMLQNLVNEEVIIRLKWGQTEYKGRLVSIDSYMNIQLSGAEEWIDQKMTSVLGQVLIRCNNVLWISGANPNNGDTKMEG</t>
  </si>
  <si>
    <t>&gt;13540_g</t>
  </si>
  <si>
    <t>TVGQSI</t>
  </si>
  <si>
    <t>&gt;8498_g</t>
  </si>
  <si>
    <t>MTTEGRTETVAKNESPSSAAIPASNMQLTGPSSSCDSTFFVTGAATGSIPIDQTVKIHGIETPPLKTTAEVNQESGNSGVADQSRIKEESKGHNMDKKVWKSAASLFCPKTGRIHSSLVDFGLWECPLCYQNLKTPTNLDLEKDPSLTLSSENSAPNPNQKEKGEAATKDESSDSREAVSYSVEYRDSGNHRITTEPWHGAFNLAIARKGIAMEQSAAFEIVTVLETSIPSNSERLTSEVKEILQEGILNNPKIIASVRTTKITIFSRELINAIISVAPYYPSVLSEPNCMTLTAPYPLIAHNIKELERYRATYSEVESTSDSDISSPSDKITNPPACNKTAFDHLGLLLDFFQEFVYKEWIKEEEDRYARHSCTFRMLWLLFKPGDTVYLSRRGRLSAYIVQSVSVEEDILSTSHRPSYPPCRISIWNLDFDGRFVGRRSRTVTIPHFEGERALKSLELFPCQFIDREDGGHTRRELEKSGQKWYELLSGKQIHYKGEFLGFSKRNHDGRVFVDSASYYTTQSPGEAPEISDIDDMGEGLAKCSCKICHGRRPHPPPGFQWALYDIISPKRQKDLEIPGAKNGSHHRYLLCHHRLHGFVLKSRKWEKLDVAHCLPLRVNIKAIDMLVMPQERKDMIKALVQKFTGSNSDGESYKAWGADHIKNKGEGQIFLLHGSPGVGKTYTAECIAEYTGRTLLSLTCGDIGTDEVQMEEQLSKWFRLGEEWGAIILIDEADVYLEKRQMQDLKRNSLVSVFLRCLEYYRGILFLTTNRVGHFDDAFISRIHVVIRYDKLSLEDRKKIWNLFFDKLSDDRGDFLITARAKVYVLEDEAISKTEWNGREIRNAFQTAVALAEYRFSQKPNKSENDYPTLDQKDFELVCGMARQFKKYLMDIHGVDEDDRAFQLKARAAQGHSRAI</t>
  </si>
  <si>
    <t>&gt;6255_g</t>
  </si>
  <si>
    <t>MASLFGASSMQAKRSSMNRAELASSSSEGTLPVLAEDKSSFLESWDAPPVPPRALNRPKNRNSMLGSSPRRSYEGSPPEVTYFASVKAEGPLAEGPETKKLSELRRRWMNNKYVSKKGGWKRLAVIGAVITLCIVVLAIGLGVGLKKHKSSSIDGSVDSSSSSSDTGGSSTTTSGSSSPSGSASGIVEGGNASDNSTTNKTSFPAGSYSFSTFLDTVSTACTNNTAAWMCYPFSIYSQSPSESSATFDWRISADPKTPKSYTISSTPNSLSIDFSNLSLSLLKAGQDDEHYFLQTTISKSTKPTSQLGSDNVAATCYFNSTTFQAYLYTKMEKTYLGNSTNTTDTSAYSPWPYAVKIEQVAGAGEGTPDCVGPDGQSVGDFSVQDGTQLCDCLYLNYGT</t>
  </si>
  <si>
    <t>&gt;4381_g</t>
  </si>
  <si>
    <t>MASSLNNIYRRNRNQDLPNFAVDIPMDGYHYSRARLAAMPNPEEAIHRRGAAFTFDAEKFCELVGKLREPLTAASNTIYAPNFDHAIKDPVADSIAISVDSRIIFLEGNYISLDREPWKSAAQLMDERWFVSIERDVARERLAKRHVASGIVADTPAAYQRIDSTDGLNADDILENRLEADEEIAGGGGVDNVLKADDVSENLREVDAVAEGNDRMFITTLKKQPTRLQSLR</t>
  </si>
  <si>
    <t>&gt;9318_g</t>
  </si>
  <si>
    <t>MTRNSPRLLARIPLAADSTRRPTITQRGGVDRFSSPSVNGDTCQMGVDGIMQCAAMQDECTTVQPSSAGHLERSVTIPERAANVSGGRSWMLWTGGGEQ</t>
  </si>
  <si>
    <t>&gt;8493_g</t>
  </si>
  <si>
    <t>MVTIVVSPTGAPRAGFRKGRKVRRRRPHHLDIPAEIMLEITSYLSKPDWKSLRLVSHSFNSFSTHYLPFFTELWFSPHAEDLEVFNHVCNTPSLAQHVTTILYDVTMFTPLSLSELHSRWPAPWRTEARTRRRRRTWRQTHPGFSRYLKHVEDQGKVDQESVLGSGMRNLPKLKKLFITYPFHSWSSHTDCARQSPLSRTWRRDRPHCDTLFKDHRWYLNPLGTTPGLKTGKIESSHLSIIISALVAADIKLEEFNTWQDCLDFRDIDVFNVPPSLVEGTQAIFAGLTSLSLRLDFTVWHKIPGSAFGRLVRAARQVRKLHLYLATWGPWLGVDTLTDLFNNEIVFPHLTDFQIGGLHTLVRSICGFLWRHKETLKWLKLVDMKLSRGDGKWNGERRTWADVTEWLRGEMDLERVRIHDVNDGDGEFHYGEPGWRDRAKGPDDKLGKEMKLYNYVVLKVGTNPFATGEY</t>
  </si>
  <si>
    <t>&gt;9835_g</t>
  </si>
  <si>
    <t>MEQLPHCHGLPLLENLFPFEQFDPEDPQSIASRNSAPSPSAVTSLATSPQQYNGISALERIESSVHTIWQDLNTHPYHHPAAPSEYACRQFDREIEIRLTRLPLEDRIPILEAAMVSTARYSLSLWVELRRNPLWPQGPRPDQAGTLDTKQWTHFIMKYRICFAILQRIKYLYDDGDLGGTGGHIRIRELQHDVLRNPTMENLDELSYMEERFEILNHERRGLDALVRSLQAILFQAIPLPLITDITSPGTQFINPLPIISPEPRSGILRRISFLLDYSTSSEPEFLLDDDAEQTVPLLPGYTPIPGSASGSDVESVIRERPEWTYPNDQWDLPRSPDGYQSSRLLLSPLATVPEETSTNDTLTHENLDSYTTESFSQSRPILEPEDSRADAAVSLPLAVYADKPQREARVDGIIDLTGGHKHEACENIIYEGERHEWHIEARSGWGMGLCMPAEEMDTLLVVRRVRYERKSRSCF</t>
  </si>
  <si>
    <t>&gt;6394_g</t>
  </si>
  <si>
    <t>MATVEATKKFYTLNTGDKIPALGLGTWQSKPHEVEKAVEIALRKGYRHIDTALAYGNEAEVGLGIKNSGVPRSEIWLTTKLDNTWHHRVPEGIESSLQSLGTDYVDLYLMHWPSSTDPSDLNKHLPDWDFVDTWREMQKLVGTGKVRNIGVSNFGIKNLEKLLNDPSCKIVPAVNQIEIHPNNPSPKLVAYNTSKGIHTTGYSCLGSTNSPLYKDPTLATIAKAKDKTPQQVLLMWGLQKGWSVIPKSVNKERIETNFELDGWFLSDDELERLSGLTERFKVCGDAWLPVKVFFGDDE</t>
  </si>
  <si>
    <t>&gt;1866_g</t>
  </si>
  <si>
    <t>MSQSRHNERHWPQSQPRRPPTALDNVRNGIASLFSGYSRVGSGREQQSQVPESPKTPRLPHGGLPSTRHIIPHLTRTSTNPDLSPPARSRAGQSRRLPFSSFRSRPATPHDPPQEISPVRPIHRRYSTRRFVGVDPAEVQLAELAHSGRRRQSHKGRRGDIMCWMCAPKIKNKKIRAKILSCFVSGMVLALVLTIYLALALSNRDESQEFHVLLILIILITTVFFCHALIRLCMMIINPPDDSDMRQNLPSMIGPGGYANPSTPIPVALARDEEAVGIKSEATKMPPPAYGLWRESVRVDPNRIFWQKNESAALQRQKSTGAPRPVSVSANRPPSYISENGVDYVIEAAPRSIAPTTDVPLPPHPSDRRTSWPARLA</t>
  </si>
  <si>
    <t>&gt;2249_g</t>
  </si>
  <si>
    <t>MSNQTGYSVSAAYTCTEISTTCPVTATTYGYFPNLGVNVFLVLCFGLSACSTIFFTIQKRTWSYGFGVALGCILECAGYIGRVLMHYNPWNLPAFKMQMGAIILGPTLLCISIYITLKHICLALSPRLSPIPPRLYPFLFVPADISCLLIQAVGGIMAVAAGTTKFSLMSAGNHVIIAGICMQVAVLSTFGLICGFYLIHVRRLLKSADASNEVRELARDNRFRLFMSAVTGAYTAILIRCIYRIAEMAGGWGNYIMQDEPSFVVLESFMILIAAVLLAFFPPGLLFKQMGESQLRLRKQEVRQLPGSEQSHQIKEETD</t>
  </si>
  <si>
    <t>&gt;2226_g</t>
  </si>
  <si>
    <t>MPDSQHPKSVNISSTTSGPPNSPQGSHFKHDETHHPLTYGLAPSRNSPDSIFIGEAEDESDIQPMSLDHFCRMRGLETEGHAKENKNEEKDESDNVWLFDAIENASKGMGAMTLTDTELQARREQLAGIEVLERQNRELAEQLASYGRERQRWDKKEGEKDVVIIGISGASSSGKSLLGELLWEIFRSESIPTAYDFILFQEIWNNTDTDLENGNQVSIISQDSFFLPKHLCPIRSFHSTLAEADFINETLRQGQLTDCIVIWDGTQHNTVSPTTPQLPSPRDATFLVASQGDSQPQYTITGPDTDCNAAVDFCALYECIKSAIASPEIETNSASLSNSPHAKPDLGKYTTMIEKMRELVKVNGLNENKRIVLVEGFLLFADPDVVSSSTIKVGDGEPVVFTMQDEADMLQPFDSASGFDNMSEVEIQERLEKADSLNAKRQVGMKEAIQDLLDIKLFLPVSYLEAKRRRFRRKEYVDFRKGGGRTAGQIWRSEGYFDEIVWTSYVREYNWLLEGKKTGSRANGEGGVVKGVNIPSGLDVELEKSVKWAIEVVLEETNRH</t>
  </si>
  <si>
    <t>&gt;9645_g</t>
  </si>
  <si>
    <t>MSTTGTAHDADPAYSKEFSGDSAAQDHIHNNGQNGQNAPRARYEYGGNPLAHVHTGESARYPAFGGEFQPGLYKPTTERKFANPAPLGLSAFALTTFVLSLINLNTRGVSEANIVVALAFGYGGIVQLCAGMWEMAVGNTFGATALSSFGGFWISFAIVLTPGGFEIVSGYSTATSGVNDFNNAMGFYLAGWFIFTTLLLICTLRSTVAFFTLFFTLDIAFLMLSLGHLYSDSTGANNAHLIKAGGVFGILAAFAAWYNALAGMADESNSFFVIPVAHFPWSVKGRERRAKTERETV</t>
  </si>
  <si>
    <t>&gt;10170_g</t>
  </si>
  <si>
    <t>MPSNDLRLLALDGGGVRGLSALMILQQLMETIDPEHPPKPCDYFDMIGGTSTGGLIAVMLGRLRMSIDDCIDAYLSLSDRIFQKKRHRVTLKGDIQGRFDSEELAQAVQEVILAQGLPTDALLKDDSGSACKVFVCATSKETSETICLTSYPSPRGRNDLLNSVKIWEACRATSAASSFFDAIAVGRYGEGFVDGATGANNPVWEVWNQAQILWGPQPLEGKIKCLVSIGTGVPSLKPFRDDVFHIGKTLVAIATETEQTAERFRRDKTHLDDSGRYYRFNVDRGLEEVGLEESRKRKEIAAATGRYVGSQNVFKQMQACADNMAGREYFGEYRVEFHLQNVPRVSKFVERPAEMTELERVLLPKRQNYQQKRFVLYGLGGIGKTQLAVEFVLQHQRQFSAVFWLDGRSKDSVIQSIASYASRIPDSQISQSSKKYTAGDTSDVNMVVQEVMRWLAREDNNKWLLVFDNVDRDYDRHTSDSDAYDVKQYFSGINHGSVLITTRLAKLEQLGDSWRLGKVTLDQARAILRSRYKRDYDPAEDDRLLSVLDGLPFAIAQEAAFLQETGTEPQKYVEFYKQKWKELMESDEWEGAPLQDYPDRSVWTTWTISYQTIRETHKAAANLLLLWAFLDRKDLWYGLFTAACEASETVASRLSEWVGSIASDELDFIKAMRTLRNYSLIEEIKESRSYATHPVVHQWAYHFQEAGSRVKLAQLAVVIVGLATPSSSTRDYSTLQRRLLPHAQACSSWIEVEEIELYIYSDKEGSSEDQEEGGRSIIHDAIFSLANLYSDQGKLDLAEQMYQRALQGKEKAWGPDHTSTLNT</t>
  </si>
  <si>
    <t>&gt;4031_g</t>
  </si>
  <si>
    <t>MEISHPRRILAVSHPESSLLDLITGLTGSNSVIEGEAIAGSTHNYSIKTSYYTATIPIWLDEITSPSTWSGEFLAPEAKEVLTVLGAFIVCFRKPINDDALRKIKDLLENVAEVVKEGCGLSWDGVCLAVAMPQSTTPYLEKSDEEWEELCQEYGFEYVDFERKGRNEFSEPLGVERLKEALETNDWEGLGELDDALGLDEFDDGVTSDDEGSIGFGISKAEVEADMKGMKQAIYSGGLHGNEDGENAEDDDEVEKLQTMIQKMQAVKDLGADMPEAERKKFAAKAVNELMKTL</t>
  </si>
  <si>
    <t>&gt;464_g</t>
  </si>
  <si>
    <t>MSVESVGDAMDYQFLGEVVDEESIARTVVESWNDARNVGLKVVRLFSRSTYSCDLADWTRGREDQTAAGRRGLGTRSSHGPRLEKFSGRDRSTRALVILAAVFAS</t>
  </si>
  <si>
    <t>&gt;5708_g</t>
  </si>
  <si>
    <t>MSPVRNEAPEQKTDSYKGEERVPLLSAPSARRHSTKTLNDPFSLLVFISRKIPLTPNLGQLSFHSSDVSCFFNNIMEKVKPTRFAHFMSKLAVDSEPGLTNAQLMLDNHDLKPVEPARRTWGPWNFVAFWIADSFNINTWMISSSMISGSGLSWWQSWICVWLGYSFAACFIVMTGRIGATYHISFPVVSRASFGIWGALWPVLNRAAMACIWYGVQAWIGGECVRLMISAIWPSFENIHDGIPGSGTTSRDFVSFFIFWFCSLPAIWFPVHQIRHLFTVKAYVVPIAGVAFFIWAVVRAHGLGPIIHQPNTAHGSKLAWGMVGGVMSAIANFSTLVVNDPDFTRFARKPKDAFWSQLISVPCGFAVTSFIGIIVSSSSTIIFKGDPIWNPLDLLHSFLQEGTPGNRAGVFFVATAFALAQLGTNIAANSVSAGTDMTALLPRYLNIRRGGYICACVGLAMCPWELLSSSNNFTTYLSAYSVFLSSIAGVMTCDYYIVRKGYLEIKELYSSKKSSPYHYTMGVHWRGYAAYIAGILINIVGFVGAIGQPVPSGATYIYKLNFFCGFIVSSVSYWILCKLFPIPGTSDVWMEVGDQIEDPVMAYTGETGSEEYDEERATSKPALRERQAHGKGVLEE</t>
  </si>
  <si>
    <t>&gt;433_g</t>
  </si>
  <si>
    <t>MTIRTLQPGELRAAAEVFAAAFFDEELYGDLMHPHRHQYPQDFIRYFEYKAWLHSLDRKKKVVVATDPNSRKVVGVAVWERQGSGGEEVDYTCLDPRRLCGSFATLYTKLAFFFWPNRAADPSKAYLLEEAYPLFAHHWDGARKENWYLEILAVHPEYQGYKYGRALVEYGLELAATDQVCASVIAADGKDGFYGKLGFVEVGRANVGPLAENGVRGGAIMFTGVSPTEHV</t>
  </si>
  <si>
    <t>&gt;13557_g</t>
  </si>
  <si>
    <t>VISIC</t>
  </si>
  <si>
    <t>&gt;5617_g</t>
  </si>
  <si>
    <t>MQAPQRFFFPTRIPALRTNRALRRDFCNFGKIPRVRIGATPWKGIRRESTETGEDRSGHIAAGPNEGILFFDNLFPLKFNWTLRVPWHVEQSLPELLKRFNAQDLRAFEPIALVKRAIPASVPIKVTEILPRLKDGGAFVKFSHADGITPKEIEGLLQKYLEEESPIKPWFNPFRRVRTGLVLGRPWLEDLYRFPNYRIKVEFVPTSPGGEAAELSQETLYSLFRKYGKLADISSQPNDSKILPKYAYVDFATVREAIMARNCMHNFKVLEEQGGGKAGTQLRLSYEQKNKRHWVWDWLMNHPRVVIPILAAIVATATVAVFDPIRTFFIKTHIDHAFDLSDSRVYKWFKSQATDILAFAKHKSEEASLVAIWDDRKEIIDQLQTWLMETADTFIVVQGPRGSGKKELVLDQALKVAAARSVNYRPVFSWINSISSLVDLAAQGTIGVKSGFSETLDSQLGKIFQNTAVALKQVALAQRGKEDKDASLADDDWLEAHPESRPVVVIDNFLHKNEESSVVYDKISEWAAGLTTTNVAHVIFLTNDISYSKSLSKALPDRVFRQIALGDITPEVAKRFVITHLESNQNDPSEKNDKLSLKEKYKDIDDLDECIQVLGGRLTDLQFLARRIKAGLSPKRATAEIIEQSAWEILKLYLLTPDKGRPFSPEQIWYLVKSLAANESLRYNEILLSNTFALSLTPSAANGESALEALSAAELITIKTSNGRPQIVKAGKPVYQAAFKLLAEDKVLKSRLDLAILTELTKIETKSIDKYEAELSTLGSLPRQPREVGPRVQFLLSKLSVSQQKVEGWEKEMGALKKVLMDEY</t>
  </si>
  <si>
    <t>&gt;7148_g</t>
  </si>
  <si>
    <t>MSLFRPPVMRSVTALLDKALFSKTIPVAAASIVDFKNISRFRAELGQTKELLRLERLMAVRPDPNPELAASGKKCLLLRPEVKPEDPATWSNVLQNAVKEQELKVVPYQLTLDYDYWTYRDIMTSVLPESAQEEIPVGFAIVGHIAHLNLKYEYLPYKKLIAQVILDKNPQIKTVINKIDDVGEHSVYRTFSYEVLDGPDEMNVEVSEGDCKYRFNYSQVYWNSKLNTEHTRLVNMFKPGEVVCDVMAGVGPFAIPAGKKGVFVWANDLNPASFASLKDAIRRNKVDKLVHPFCEDGHIFIHHAADDVLNLTAIGQNIVKSGNALVDVKRTVHKRALKQGPPKPDVTIPPTINHFVMNLPATAIDFVGSFNGIYHTHESLFEPYTERKLPMAHVHCFSTKSVDGNAKKAIEMEICERISKVLEFVIKPSDEDLVIYDVRDVGPNKSQYCASFRIPPTVAFRERMI</t>
  </si>
  <si>
    <t>&gt;475_g</t>
  </si>
  <si>
    <t>MAFQPTRYLLRNYIRGGNSKIMAPMSLVPLDIPGLSAISASFRTAHCFTISAVSFADNAFMPYRESRVRMTWMQRKDSLWWSCICVKQQELGKRVVRSHAARKVRIAFVESLRKIGYASDGSRLPGPGAEEKPELFGTAQLSPNRVVLNMKPAELVQQSDLLVQAILARQLWAEQGGGSAPIYGHKLPPPPKPRKQTEKQPKRTIRRINR</t>
  </si>
  <si>
    <t>&gt;13561_g</t>
  </si>
  <si>
    <t>MNSNKSLRTD</t>
  </si>
  <si>
    <t>&gt;5789_g</t>
  </si>
  <si>
    <t>MPADYSSTAKALALSISPSHSPSPEQQETRPPWARRLSGRRQGNSPYSRSTKQQSYKTQIITSANRVRRKITKTFKALSLWQKILAVSAVVLVNVVLILFLIYNAKIFHALGPFAEKWREVRGGWLLLWVIAFFTAFPPLIGYSTAVTVSGFVYGFPNGWFIVSTATVAGSLCSFLACRTILSGYVHRLVGADRRFEALALTLKHDGLKILCMIRLCPLPYSLSNGAMSTFPTVHPLSFALATAISSPKLLIHVFIGSRLAALAEDGKMDTGTKMINYASILFGSVLGAGVGWFIYQRTMARAKELEIEELESGNVENAVGARRDSTYSDIDEPGDTDAAALMDDDDISLWENEEIERSRDGGYRDEFSSDEERPGSNEAKIPKQ</t>
  </si>
  <si>
    <t>&gt;7981_g</t>
  </si>
  <si>
    <t>MDSDPASISILAAVVYQRVQDPILWRPVLECIPSSALFHRLARRARRFDAIREELADLAKELITREAELEDLEDMVSLIYDFLRVSGEVALIGRQLGSDLKTEEEGDDSETDEEDSETDEEETEEEEEDLFIGLSGHDETGTEDTGEDEDSGVEKRSR</t>
  </si>
  <si>
    <t>&gt;2770_g</t>
  </si>
  <si>
    <t>MAGTRNYDFLVHPPILPSTSLTSHPPPPRTPQLTKTHQIKLLLIGDSGVGKSCCLLRFSEDSFTPSFITTIGIDFKIRTIELDGKRVKLQIWDTAGQERFRTITTAYYRGAMGILLVYDVTDERSFNNIRTWFSNVEQHATEGVNKILIGNKCDWEDRRVVSTERGQQLADELGIPFLEVSAKSNINVEKAFYSLAADIKKRIIDTAKTDQNTSQGVDVGAQGGGNGLGGKCC</t>
  </si>
  <si>
    <t>&gt;9170_g</t>
  </si>
  <si>
    <t>MENPQPPSQAVNPYTARVERTLKALQERVREQEAVLAELRAKTVPLHTELETDPKAELHQLRALTSAYTILAPQEPFLPPRESPIPALIALRVTDTTIKETQESITKTEAVLNEVNKRLEKEKADRKDADLIQAELLSRISELQEDIRERTQKSPAQVAKDMIQEAQKKKAYYDGEFKKLIQAFDGFIDDHLAAMLAVEELGGPIAGEIQSIEEEMLEANYNTQGRIKRVKPNEDKRQRRIDEIWGERPADDGPVDEPWDEKRAAAAEMRELTEELLNSLSEAGGNGPGAYVELRRESAAARFLVRSKVAQFHPKDARKLRLVDFSSEIED</t>
  </si>
  <si>
    <t>&gt;13566_g</t>
  </si>
  <si>
    <t>MAKSFNIRLNNSS</t>
  </si>
  <si>
    <t>&gt;8523_g</t>
  </si>
  <si>
    <t>MRLARILCFAGLAAGQPIPPSTAPVIGQSAAPSPPITSGRTPGVLRGSHTDDDSMLPSLSSSSMLPQTAVGLVRAPRDLLLEPQSRTSPSNVVRNRGESLVAEEEGRERKRRRRSGSSSSTRTGGQDRTGQDRLIPAPQGPSS</t>
  </si>
  <si>
    <t>&gt;13568_g</t>
  </si>
  <si>
    <t>MEGQFRDRRPEVGKVVALLIIEVDVVADVVIVEDEAEELDGICELDVVDGFKEADGLEEVDGLEEVDGFEEVDWFDEVDELDEADELGEIDVCATEVVTAGFITFDVFGSCVADAGIVELSLVRFVAFTIYRMIEN</t>
  </si>
  <si>
    <t>&gt;7904_g</t>
  </si>
  <si>
    <t>MHYIRFLKLPKVAKGHRLNDAATLVAKVTITTDLGESFLAIDTDILVDLVSSKSDKILSRKAKIFAWKGKNGMRILDVSMPIPVNRDAENECIQMVVYSREKNHRIGHLEDVLTSSCQKGDIDNDSGGVVSVRSGEIKVAGGEKQAAGMEERVLQFRSDARIHIWEETGHSIARHVWDAGLVLSSYLASSFAFTPSGHRQQITSPATQTLVRLPILEHVLSQPSINVLELGAGCGIVGITLAHMIAPRISQILLTDLEDASEILSRNISSYALSSSTNLSQQILDWASPLPANVQSTIWDLVVVSDCTYNPDVVPDLVATLKSLARINREVVILLAMKVRHDSELIFFELMEQNGLLVKERLAVPLSVLGGADQEIDILIFGTQF</t>
  </si>
  <si>
    <t>&gt;2670_g</t>
  </si>
  <si>
    <t>MSYRRNGPSSPHGTRADRGEGGSQYYSSAPGLHPQEARGSPRSSSPRGYGDANRRSHAENNSRPVHDNYSPLRERPREYPRRASPPPRSHSRRDLGDRNDAFDPSGSTSARNSLAESPRASSNVASQLAKKSKSSRNSNPMDDEPSNKPPEPLSSNNTKIYRAETGTNKTTFGNKPTDSKVAGTSSPLRQQASAPSDRIVDCLNTSENSAPMATGPNINTTRVLAELFTRIVEEVTDVSALKSQETVLRKRLAKRESEYVRTKKQYEKFPSSQEAQSKLCNEAQQEYDKVASKLKQQTHSFKALATQAANDILPTILQQGNSSKGFEQFKKDFTNTNSKLERELADTKKELEVYKSEMNNKFISQGEAQKQDSLSIQERLQSIDSERHGQSSELQELRKLFDKHSQSSGAVLKSSLEDIQSLKGAVDALSSKIARASEGYIKFDDFNGLRVKVDNVGQVLSKLMDETHAVQTKVYSEATKQAERARAEASHILDTENLQNKVNLLENDIEDIKPMINKLMSQDPQNVDACSRADLATAHAATEARFQAIEERIERVKKDAEDLVLEPIKALGGQFGDLLENQERSYETRYSAFESRLQGFQTAKLAQDVKSIELGQAVEGHDIQIENLLFRVDNINTTDLAKSILSQVSEVYPYFHNVEEIVKDVHDQLGGQRIRLAAVENAQAAVSPAIRIELDTLTSLMQENTGGVSDIRSSIATLRSDVTGLQWHVAKAEEIVNSVAADVVELSTKMEANKQIITTKVATACKAASNLQKIQTRLNEVESHTPVTTPQPNPAPIIPTRGGRISPSLPGLTSRQSSTSRQFSANRQSSQADDASKKRKEVTNRLLANERFNGHPQRKKSRIEHGAGMEQFDINYRSPSNQDVKPRLGRTNGESAGRGGQGDRGKLDDSDEEPLTRRRARRGKSTPEFFDLTSD</t>
  </si>
  <si>
    <t>&gt;2859_g</t>
  </si>
  <si>
    <t>MSSNSGKSSSGSGSRSSSGTGSGSSASYPYTVNSSGTNSRGNSYDNRTQLGGEAYHYSNNSIVPSFFKMIKDESLQPWFKTDGSYYYSNSNGSTFHASSGGQQTYTAPDGTAYKG</t>
  </si>
  <si>
    <t>&gt;4885_g</t>
  </si>
  <si>
    <t>MRGPAIDQLVYDCMFPKPKASDPQNFQGLLQRQLVPEVRLETQAFYGHLSSQEAKYPGLDYSYKPHQTRLSRYSWHKRLFRAFDTLGLTKAEIASLTKWEGTRWAKERFEREQGIVIRDTTSDGIEDWVEPELRVPTAQRTDVEDMEDIQEDGETEENDNEMEEDREDGEESDAEILSVGIELNERLRAAVAQREAGNAATVMDEEWEQWLKDAVEAGGLPFLSSELSPSANVPGTRPAPQNSAMHPRLLNAARLGQWQQIPDFLHNIVRQNIEANNRRLEDAAITPVAPPSTTANTASGSSSHSTSPFSNRPSLTARASDFTAAISRANASRALGRVDPRTLARLDNHFSDHFSRRPIPPLPSNPNSSSRIGSRRLSLSSSLYRSGNQQNGGS</t>
  </si>
  <si>
    <t>&gt;6004_g</t>
  </si>
  <si>
    <t>MARHPLPTSRPCSISEATLETSPPLDPYTSPESSRPSSPTTIDISQDSPPATQFSPINASPKANSKKRRAKTLQARARAAKVPRMAKTTKIVSRNTKRMVNAARSASSAATARKQPRVAGRFVKASAAVKREEGGEEEGEKVGKVECGDLEAARKSMLDQVARCALVMEVESEGYEGGDEREGTGSCGGGTEREEEKGERGWEGLEVVVVCDEEQSAGLRAVEANRDDREGSGGEEREEEESVEGSVGSKES</t>
  </si>
  <si>
    <t>&gt;1869_g</t>
  </si>
  <si>
    <t>MAQIGQYTILPLAIPATPAFPKPTTHTIYLQPHAPKVPTSNDERSLFLVNVPVDSTSAHLRAIFVSLIGVGRFESVTFEHEKGFASAAGGKVVAKPGSKKRKRGDEDSNRDAEQLPLIWDQELRRSGSTAVVVLADRKSVEGVLKAVRKLHKHENKGKGAKWPVWGEGVEEKVPSLGSARYLARQKLRYPNVGEVQRAVDAFMTGFNQRESEREREDKRKRNEPDEDGFITVSRGGRVGPARMEEVERKRVEMEEKERKKREEMGGFYRFQMRERRKAEQGELVKRFEEDKKRVEKMRGERKGRFRPEN</t>
  </si>
  <si>
    <t>&gt;7009_g</t>
  </si>
  <si>
    <t>MALAYYIHIPRRPRRSCLQFLVYALLAFAFFLSSRYFRCALSSHTRCWQRTWNWRSQIVRPFDREASLSVEESRSRFSRHVDGAPTVNLVVASVVGDDISWMERIQIPNMAIVRYYSDDPNAKYHPKIPKGREALMYHTYLHDFYETLPDISIFIHAHETPWHLEPILRGNLSFALNQLDLGEVQSRGYLSLRVSWQGACPDWINMTKSEDEMDEEKLEEPFMKDFWLENFNTPEDKLPEIVAQPCCSQFAVTRDRIRSVDRSNYQRWGGWLADTDFSDYISGRFWEHSFQYIFTGRHVDCPIEYKAYCRTYRICFENQEQADEYNNLEIDMEWLLEDLEPQKVFWHPRAAREAKRRVAEIVPWLEQSLGKAIERGRDQAWVDGLGDLYD</t>
  </si>
  <si>
    <t>&gt;4934_g</t>
  </si>
  <si>
    <t>MPLYTFHLTKDTNLGVIYYKFHTQVVTLHCETFKCDPASVRTEFIWVNIGGGHPSSSGGYGYIAPRNSMSRAVDSEFLVVSMDFRGTAEEWQDYCRKLVKLLKGQLRTIYLQRNEFEFEVCDAKLPGWIIRPEELGGASVQKEKGKGIEPPAYEK</t>
  </si>
  <si>
    <t>&gt;3944_g</t>
  </si>
  <si>
    <t>MSSPSWDYIAKLVCIGDSGTGKSSLTIRLCEGRFSPHHDVTIGVEFGSRIVPVGPPNMPEPAPKPLLADAGAGLPPPPRAEEVVEQKHMKLSLWDTAGQETYKSVTRSYFRGASGALLVFDISRRPTFIHVTDWLNDLRQIAEADIVVVLVGNKSDLAAGDENKREVTKQEAEEWAKKNGVLEYVETSAKSGEGVEMAFGRVAERIYMNIEAGKYDLNDRRSGVKGPSAGGANRGKVRLGTPAAKTGYGGCC</t>
  </si>
  <si>
    <t>&gt;10732_g</t>
  </si>
  <si>
    <t>MKQNRRQTSSRLSHRTSSRTSSRASSRASSRISSGASSCASLRYYEARTTDNRVKKLRLVARGNPSADNRQGLSRISRKISAFASRLMSSRGFLKGIANIVCGCRPYLWHEQPSSALSYITHDVIQEEDAGRSRKGSAGDDESMIDSKVYDEKPVSLALENKSLMLKSYERNIESAIAHSRERAKQIDALVECQQKILSYVTEIAALRLPELERQTCLALSGEEFTSVENGFDGSKSTQEILIDRRNKARSRRHSLCKKIKHEETLSREIEEEEAALQMKSIELHSSGREVLLQDGWISSTTQNQSLPLEIHSPEKCKQAAPDYPSTSQLELKQLREKYLTLREAQHDVDTHSEEWQWNRDHFHEFEIYYKNSYTLSEIEPVEKFTRTKCNNALQEATEDFRELFFRQLREKEKVAREAQQSVDIYREKWESRIDSVDGLGNDHKNLHTESELGGAMSWCGNDIDKLKKAEEDLSEFKRHVSGMGITWKEPDHISFVARSEGHSFHPHEISSSYDYCSYDLRPYNEVEEDYYNNSEYSEEVGEVDRERIHRWMDNEEEYGAPECDFWEFREVTFGESCDPIVADGQERQDIDYYEKMRGEMRMAWEAAAGEQDIVV</t>
  </si>
  <si>
    <t>&gt;997_g</t>
  </si>
  <si>
    <t>MSTAPSRTRSLRKPSEISSRLSRSYTNGPNDSHKTPRAETGTQSPSRLPMKPITRSSISTVRPPSATGSSVYAQPLSSRAHTSKPSTSGLHRSLSRDKANAPSRPDADPVKKDRSRPPIVTSRHLRNTSISSASSNSTVNTSVGNSRSSGHTRTKSSSTLLNSATSTVLRPPNRNSLQEPSSRHPHTESQLRRPVFSTLQQHFSPARNLAPKPHPAAFLAPPSPSKLPSNIAISAETAKLQNELLQLHLIHKDAGRVGTEWRASAKRKLGTKFQWIVNSNEELVQLEAEEIGKINAMALKKWHDQGAPGWGLDEKIQLLDEVISGVWNLGETGGKYARVIRKFERWVSRCHKILEAREREETPENSEIVFLEELDSGWKDDCLLMSRKLESWRGNLKALGSPDRGSSLGIVVEGCRNLVKGMLTELSMMTQIERDAMRKETEWIKTMNDDMMDDDNNMPTAGAVWRSR</t>
  </si>
  <si>
    <t>&gt;4927_g</t>
  </si>
  <si>
    <t>MAVLPEPAVSDDDVPQRLKDSSPRMSWIKSLLLRTHLDDDVYNQNYAGNGTDDDPYIVDYLHNDHEDALNFSTGRKWAIAVLHTLSTFAVTFASSVYVGGMKGIIQRFNVSAEVATLGLSLYVLGFAIGPLIWAPLSEVYGRKSIFMVSFMAYTAFSVAAACAPNITALLVLRFFASAFGSSSMTNVGGIIADMFSKKERGLATGMFVTAPFLGPALGPVVGGFLGETQGWRWILGLIAILGGVIWIATTLSTRETYAPFILRCRAKALSRMTGSVYMSRLDAGQPLKTLSQDLSVSLTRPWVLLFREPIVLLTSLYVAIIYGTLYMFFAGFPVIFQVTRGWSQGAAGLPFVGVGIGVCLASLAAGVDNNRYVRLCTAAEAEGYSVGPEARLSMAMVGSIVLPVGLFLFAWTTYPSVHWIVPIIGAMFFSCGLVMVFISLMSYVVDSCTFSSLLRDPLQHAPAHPYTDVVYAASVLAANSMLRSLFGTAFPLFTTQMYENLGNQWASSIPAFMVLACLPFPFLFHKYGAEIRSKCKYASEAAKVLEMIRRRHVVMIGSEPNGLEQEAE</t>
  </si>
  <si>
    <t>&gt;8657_g</t>
  </si>
  <si>
    <t>MSTFHLFPKLPKEMRLKIYENTFEARIFQLGVDAGVPFPPELELLGASKGPTKQLHMHLPSLFAVCKESRDMCISIFVAFGPTFIHPELDTLYISLYAVGRIIATELKGACNDDGFSAYPVAAFDKVAIEYGVKDLPKDLVEWNERPKTLQVRHGMRELCAPGIWPATDYAEFFRCFGVPREVLLVTNGVLSWSGGFSKFASWRSIELVATEMENGDQKNLVEFLKAQLPSSLTGGSTEFTVVDALKEHLVWLACPYSWTSWCDMTERYLYT</t>
  </si>
  <si>
    <t>&gt;13582_g</t>
  </si>
  <si>
    <t>MTAPMEFHPFALLTTTLIIIPSPIAVTTSSYRTLYREVHADPAFCAMGFGTDWPARVWSDEEAKEWMYSRDVVRCWEKRGMGDFAVGLRSTGGGSVGKEFGSGVRIVKGDEYELFVGALEGGLEGVEWIGYAGIRDATTTSMPDRTTEDRTLPHWLEMVELRYGISSRYWGRGLARKGAEVAMLWGIRERGVRRYIAETEKENVRSGRVLEKLGFQGLEGTEYWKEEAEREWGLRAEDFVCTMV</t>
  </si>
  <si>
    <t>&gt;4810_g</t>
  </si>
  <si>
    <t>MSSLVLLTSLLAAVAVGQQAGTLTAETHPALTWSSCTSAGSCTSVSGKVTLDANWRWVHSSTGTNCYTGNTWDATLCPDDVTCAANCALDGASYASTYGITTSGNALTLDFVTGSNVGSRVYLMEDDSTYKIFNMLNQEFTFDVDVSQLPCGLNGALYMTSMAADGGESLYPTNKAGAKYGTGYCDAQCPRDLKFINGEANSANWTASSNNANTGVGGYGSCCAEMDIWEANSVSTAVTPHSADPVTQNRCTGNDCGGTYSTPRYGGNTDPDGCDFNTYRNGNTSFYGPGKTVDTSSVFTVVTQFITDDGTSSGTLSEIKRFYVQKGVTYANAESNVAGLSGNSITTEYCTAEKAIFGGEDSFTAHGGMASMSSALKGGMVLVLSLWDDYAANMLWLDSNDPATGDASTPGVARGDCATTSGVPAQVEASSPSAKVIYSNIKVGPINSTFASGGSGSTGPSSSSTSLPVSSSTKVSSTTKVSTTLVSTTSSTSTGVAQKWAQCGGTGYTGPTTCVAGSTCTYSNAYYSQCL</t>
  </si>
  <si>
    <t>&gt;5647_g</t>
  </si>
  <si>
    <t>MSSIFNATTRVRTETVLPPHITRAQVLAFLHNNDKVLNLNPLIKSHELLPESSSTAFFKSVLAEDKPPATGLVEAPIPIYHVVEGTGGDPEGNSGGNSWRGGWASKFVPDSIVYETSMQITENGLVSITHAPMGVNSVTTWSLKDAEDGKGLVLLKTGKVTSNRALMTFIKTTIQGSYEKLAKDFVVEMEKVAAAESKTLEAEKEEAIEGRVPEVESVN</t>
  </si>
  <si>
    <t>&gt;4227_g</t>
  </si>
  <si>
    <t>MAFSDRYAMLWALALMVLLLPRSEGATLKKGRAESVVQARSLDITSNWTYVGCYTDVVGARTLEINPETPGGEANLTIEACTSTCEGLGYLIAGTEYGGECYCGNSTANSGSQSTNGGCTVPCNGNSSETCGGAYRLSVYNLNHFIETGWIDLGCYTDSVGGRTLFDMLYTIPGDNMTVENCESACFELDYTYSGVEYSDECYCANNITNGGAPASSGCDMTCNGNTTEICGGSNHINLYSYRPSSTSSSSSSSSTVVSTSSSSSSTVSTTASSSIVSSTTSLSSSAVPSSPSSSSTVSSTSSSVIPSTASTSSSIFSSSPSSSSTISLSSTVSSSSSSIISSSSSSSSIVSSSSSSNVVSSSTSSSSPSLSSAPTLGWNPLGCFTDAVGSRTLNNQLFTIPGAEMTVEACEAACLSGGWTLAGVEYSDECYCANIITNGAALATDGGCTMTCNGDTTEDCGGSNRINLYTYISASASSSSTSSTIISSSTSKSSSLIGSTTSSSSSSTIVSSGSSGIATISSSSISSSDPVSSIASSTSASSTAVATGWTSLGCYTDGVGSRTLENQLFTIPGADMTVEACEAACLSGGWTFAGVEYSDECYCANAITNSAAPATDGCTMPCNGDTTELCGGSNRINLYSYIKGTSSASSSVSGSGSATATSSAASTTSTTVTATGLPTGWKYEGCWLDQAFGRILSTSTADNDAETVESCIATCIGLGYSIAGMEYFTQCYCGDAMINQATTAAETDCNTACGGNSAEICGGGNRMSIYSSQTTLVITPIPHVQVADLPGSWNYSGCLIDNAVARTFPYQIEFKDNNTATNCLSQCQAYGYGAGGMEYGEQCFCGDAQDVINADTTFDVESGCAMACTGNNSYLCGGPDRIQYYTWIGEPLQLWDFPTGPDAGLYEFLIGAPIIPLISQPGVNGKITFLEKFGTEPANNSTGAYELDMTLLSNYTAAWRPMHVKSDVFCAAGLTLPDKAGRILNVGGWANDATYGVRLYWPDGEPGTWGVNDWHENVEEVSLLNGRWYPTAMTMVNGSILVMGGEVGSNGAAVPTLEVLPLPPGGYSLFCDYLNRTDPYNLYPYLAVLPSGGIFVAYYNEARILDEVSLETMTVLPNIPGAVNDFLGGRTYPFEGTAVLMPQYAPYTDPLEVMICGGSIPGPEIALDNCVSLQPEVAGANWTLERMPSKRVISCMTALPDGTYLILNGGQQGRAGFGLATQPNLNAVLYDPTKPVTRRMSVMANTTIARLYHSEAVLLQDGRVLVTGSDPEDLRFPQEYRVEIFLPPYMLRGATPPTFTASKTDLGYGESFTITVDLPTGNLATMKISLMASVSSTHGNSMGQRTIFPEYSCAGTTCTVTTPPNGYISPPGWHMLFVLDNGMPSTAVWVRIGGDPASLGDWPAFDDFAPLPGV</t>
  </si>
  <si>
    <t>&gt;6587_g</t>
  </si>
  <si>
    <t>MVKFYESTYSYDYSFPAVTLAYFLRYPNPYAHHVLSTDTISRSIDSSGRLHTLRVHRKSSRLPPAVLKLLPNSVLGNVHGGHSESYILETSTVDIKEGWMRTESKNLDWTGILSVVEKQEFQRQIPMDEGDDFSVGAGTTGVVTRVMFRSRLGDRLRARATRKDEAAVTDLDDEPKKGGFLSNWSKSGIQRTIEAIASRKTENQLGKAKEGMMVVLERMRHGGLVGVLEGMRQDRELAFGHEGGIYKAV</t>
  </si>
  <si>
    <t>&gt;6302_g</t>
  </si>
  <si>
    <t>MTVPLTNKFDFIVVGGGTAGNVVAGRLAENPKVSILVIKAGPGNPREIPEITTPARAFELRDSNYDWAYKTTLIDRPDYTRVEKPNTRGKVLGGSSCLNYYTWVPGSAATFNDWEAFGGSDWNWVACEKYFRKPAKYFDDDNLFSADLKKVGSEQGLLPVSHSDVIPEIAPFRDALTKAWVSKGEKLTDDIYSGTMAGLVKCMNSIHKGFRSSSYVFVEGKPNITIMSSIYSKRLVLEGTTVTGVEVIGPDGKELTLYAEKEVIVSSGVFESPKLLLLSGIGPEEILSEHGIKPVLKSPHVGKNLLDHPILSHVFYLKNDLGLDDHLLRDGPAKAGAISVYKKDRSGPLSSGLLELVGFPRIDERLMKCKEYVAAKTKNGGRDPFGSGGQPHFEIDFPMFCDAFQWHFPVPPSGSWFTIIVDLLHPISPPGQVKLNSANCLDQPNINLNFLADDLDIIALREGIRFIDDIVINGEGMKDIIGSDYPWPMPRNSDAAMNKMILERSQTGFHPCGTTRLSKNIDQGVVDSQLKVHGIKNLRVIDASVFPVIPDCRIQNAVYMVAEKGADLIKVEYPSLYQG</t>
  </si>
  <si>
    <t>&gt;10002_g</t>
  </si>
  <si>
    <t>MLVPCVLVERSNVINSNLVTTVRDPKPTVITKLLRHPKDHESEEQTMRLFPEFVNTRNYCEKITSNSVPTKKAALRFRGIKLEKSHPLEVTLPELGTQRGPSMWTMRKGKRNTFSEQTLTHTYWKCRSLWTSLDPELQNPTLRNRPSSLRMSEIDVEGLNAPLSFLSNSTSPILLDFHPEPQHIFKLWQIFVEKTNPLTKIIHVPTLQQRIVEISWNLQSIPKSTEALLFAIYILALVSISSSDCQTQFGADKETLLKRYKRGAIRSLMAADLFCSRDLEVLQAFVLFLLAAPDSETSTTLMSVAIRLAYKMGLHNERSSHKVSFFEKEMRTRLWWQIRCNSGRGLREYIPSAQDPRTVRLPLNLNDSDLHPDMASSPIEHAGATEMTYCLLKYEGALWRQSHLSQNAHIKKRPDPDAPISYPQILKDRAIQDLERLFEEKYLRFCDPSIPVHFLSLTFSRLVICHLRFRAGHPQGRVDGGAGITPEKRDQLFELSARLLELQNDSQKTSFAPQLLSHMERSQLDTLIYMLYELRGRPTGDRVDAAWDLVELFYEQHREWMKETKNPLLDALIDLTLEAWQVRWKGLLETGGGRGVDDITPWYIKELQAERPQESGPVDTGDLGFQGGGEMDSATPFPEIPMNFGDDDYMYSAEYWNEFLQM</t>
  </si>
  <si>
    <t>&gt;9816_g</t>
  </si>
  <si>
    <t>MADAQPVCADHKNAKQKDPRHAAASNFWSRNLKKDTTNTKAKQRPYQIDSWRLDEYRAPPSTRASPDIGNKPNAVQDTLDPVVGTWFPLPADHLLHLIKYNVFRGLCENKALLDLLSVQYLTADHKMEDLCDPTIFPSYSVIMPVAPHHSDCLTPTPSQMSIVHSTWINCLPFPTMRENLIKWEFSFDHSDFVRDLVGDLINLKIFLSASTSSNPALAYNLTVTEGDSEEPATAETGLIVWGEPYRADSWEATPEFLRKWSWAVADCQELMSSTNHWRAMRGEEPLRLSYKALTP</t>
  </si>
  <si>
    <t>&gt;5846_g</t>
  </si>
  <si>
    <t>MRRARNVKVNGYCDTGIVVMGLSELFISVAYLRKAKKEVAMGGEMIMCFSTILLSVGLDKVPGAAVGSNIGAICGAVGIVCRACKEPISTTLFFATDVIASGSGCVGAWAEF</t>
  </si>
  <si>
    <t>&gt;4214_g</t>
  </si>
  <si>
    <t>MSSTSNAASTSVKVESKPLRARRASRPKVKTGCNNCKSRRVKCDETRPQCTRCVRSGRQCEGYPAMKRAGEVILPLAPRPAQTGSPSFSNNSTSFTSSTLAPRVLSLSSSPLPRTPHRVIRKVPRVIRPPLRKRRFQRLTPPATPVKALVLPSPTTYNVGGFAFNALEGQYFSVFRTRTAQSLSGFFDSDFWTRSVLQESHSEASIRHAVVALGALYKTLDKAVESPPGSPDNIGVGVGGHDEVKTHFEFALQQYGKSLARLRESLEKKETESPRTILISIVLFTCFQSFTGDHRAAITQIQYGLRVLEEQRHDNRHRKDDVVEDELVQIFTRLAIQAKSYDMAFHFPDPYVIRLSPQIKQNPQNSSEPPTPTSPSDAASTASLESPIPERFETSQEARQALDGICQRIMRFNELLSTFHPGIRHILPKSVQVSAVGFKMQLQQWETAFRHLLEGRRRPGVGNTERAGVNVLKMMQIMSSILFSMGYSTSEMDFDAFEKGFREIVELAKEVVVDEELSLAQARCGDRERCRHKQGNGMNANAGLGEGMEWGHPTGFKDEAEEGYAHIKASFALDLGIIPPLFVVATKCRDRRLRRDAINLLMSSPRREGMWDSVLCGRVARWIMEIEEEDLPIYGRARPTMGSGDEMMPAEDKRVMVKEILFDMQRREALLKCGTRGKTEGEVDERARSQGIWW</t>
  </si>
  <si>
    <t>&gt;13592_g</t>
  </si>
  <si>
    <t>MNFSLRKNLT</t>
  </si>
  <si>
    <t>&gt;1191_g</t>
  </si>
  <si>
    <t>MELSRRQEREDLQRGTHQWTKFELNTMFALICHGDHLEKPGRKSDGASSAYLDFATKLNNALHGHDYSQDINKREITLKLDDMMDERGHIIGKGGLVERWKGNGKPTAALRKAWDRGSIFGQGDMARYRAIQAEGRVKVPELPQLHEHYPPIRQIDRQTQRSQKRQPIPAEHIEQPPFRLIDPRRKEVPVPLPLPEFNARTISQPVIPTFSTQSSYPTTSALASASMGEPHKQKRPGLAKYSRIARIPKQSDFEPAAAAPSYPPSTQYHPTSHYGAQDQYAAALTPQYQPSHDHSAPTPQHQPNNDFCAATPQYQPDSATQYGDDDRYAAMPLYQEDPHYAQTPQYQTSSMDQYGDNDRYAQTPLYQEDPRYAQTPQYRDNSRYAETPRYEPAPMPHHGSRPAPAPASAFDEDEMFAAFDLPEAPTASRFASSSSSSVAAAATGRNSYPLASRIAGGGEHGGFASMEGWGGDGEYAVGNMGDGGWEDTGYMGEDRNGFEGEEMEMQ</t>
  </si>
  <si>
    <t>&gt;2860_g</t>
  </si>
  <si>
    <t>MVTKSKLKMALAADKGTDFGRVALKKKEKAARKIKAQKGGDAKKPNGKKVDGEWEDVEEDKEKTNPESAEGESDSEEEVDGPMQIKLAEIDESDSDSSAGENDQTNEDSEEEDDEDIPMSDLEDLEDEEKEDIIPHQRLTINNTVGLTVALKRIALPISKMSFSEHQSITTSAPVSIPDVSDDLNRELAFYAQSLSAVQEARKELKAEGVPFTRPTDYFAEMVKADEHMAKIKAKLIDEAAGKKASAEARKQRDLKKFGKQVQVAKLQEREKERKTTMDKIKTLKRKRQGADNETTNEADMFDVAVDEEIGTAKPSRKDRVGPNKRSKKDEKFGFGGKKRFKKSGDAMSSGDLTGFSSKKMKGYVKQRPGKSRRAGKR</t>
  </si>
  <si>
    <t>&gt;9861_g</t>
  </si>
  <si>
    <t>MEYKPLIDDTEEIRVVTILPASADGLIHCTIEHVSLLDWTEGNEPRSPQPEQTTWIDDVSTTNDIETPDQSQYRFKWGDYASLSYTWGDKNKTTTIIANDTEIQVTTNLEACLQAMQRRSMFNAGLKIWIDAICINQSDVVERGHQVAKMRDIYSLARSVIIWLGVESEDSHRAIKLLENLSYYFISGDHDERDTPKLRMEIETLKSSLKADPEYLGRGSWIALREFLGRPYWDRLWIIQEILISSSKTVLCGSQSVDWDTLCRGLGTIHSVLFVMKNDLLKHDQEVCGDHYAKPWSTKNLHRVMKDLYLLGNELRKNRVAIYLPGIRVDNNPRFCYMSKPLDIHRLLQIANQALCFDVRDKVYGLLAIIEPQFARQIIPSYDMDAGAVFDMVARTHIQTYKSLEILREANSWGGNNSASWAPDWTWLGRHRFAIHLVPYKASGTTTTVARFSDEGGILECTGVIIDKVDGLGPRHKYSTSTHGAPEFDMDTMVQPQATSVHDIENTQLRSYLCRALTRDRSWEVPNSETTWQFAVFNLLADVDSAMKTFSERGPGWEFLAAERDYYNRWTSWRKAHADFKIFGHRLDDFFTDYVPSDALHDDYSAAYSAVRGSSQAQRLVVTEKGRLGWVPDNISANASGDQVQSGDIFCILYGCSTPIVMRPHRDGFIVLGEGYLQGMMEGEALQMVGDGEHFVQDFKIY</t>
  </si>
  <si>
    <t>&gt;3545_g</t>
  </si>
  <si>
    <t>MTEDPEKKISKLLNSFNYITKETSQFMEIKDIIDELKMICEVQDDQMKVLEGFKNALITFPQKKARNEVVVEPAQNSSRFGDMEQCVENRKHRCAEITALSGKAKETLEAIEQLLEPKQKQANASEARTTRMQAKQSEKQGKTLMVFTIVTIIFQPLSFMTAFLQFQLATGQKIKTEPQLSIFDTSPSSSSLYLLP</t>
  </si>
  <si>
    <t>&gt;10332_g</t>
  </si>
  <si>
    <t>MYRTRILRQKILFKILWIRIQQCCWTYIPRATYKSGVLAEQVYHLTTKGAYKPFIEPLMLAFPAAAIERDKIPAGILKPTGLFSIATLAFHLTSCGASTIASPFGTGSSGAVSSESRTCSEIGIELLERGGNAADALVGTTLCVGVIGMQHSGIGGGGFMLVRGADGKYESIDFRETAPEAAFEDMYKNNAKASVEGGLASGVPGDLRGLEYLHKKYGVLPWGAVVNPSVHVARYGFRVTEDLVRYMGYAIADGNNFLVDDPQWAIDFAPNGTLLGLNDIMTRKRYADTLELVEKHGVDAFYNGKSAEYTIAALRASNGTMTLSDLSTYRVIIRNPINIAYHGYKITSTGVPSGGSVGLSILKIVEGYNISNPADINLSIHRLDEAMRFSYSARSELGDPDFFGYMGDFEAKMLRDEKAKSIRGRIFDDRTRNISEYGSSNWQAPMNHGTSHVVAMDGSGLTISLTSTVNLLFGSKLVVPETGVIMNNEMNDFSIPGVPNAFGFVPSPINYIKPHKRPLSSICPLIVEHPNGTLYLSLGAAGGSRIITSTVQVLINVIDRGMTLSEALDEPRIHDQLVPAETTVEVGLDAGVVEGLRERGHNITVVRRGISAVQGVRWVGGGVAGWFEAGSEPRQLNSGGLSTTHGDASKGRLWNGWWA</t>
  </si>
  <si>
    <t>&gt;6099_g</t>
  </si>
  <si>
    <t>MIQTGQQPPPETQEALLSATLLSFHDQPDWTSKVTRSCVMKSPIDEILKDEPEHTASDPLTTLKLHQLDDENQTDTDYLQETVSHTMLELQTTSSLAPSHSNNLPSLRTDNCKDTVSVPLSSNVEKQPPQQDSAYFSTKDQETGSEIDADIQARQFRARERVAILRGRVRKTRHIRRERRDELQHVRGEVDNALTKLTKKVNELVMLGEVSEEIAQLHASLRASQDKLGPLEDAFDHLEMRLDAEEEDLEEEEDHFYRHNNISAMSIPESKLEEQISPLVKPYAPPEDFSELSITHDLVEDYLAKVEEAERLKEELDDLENDYYRLSGDSSFRKRHGIPISNETASFLAEYPELHSEILQDLHYAEQAVYDLREDCLEKRLFGPSEYPYVQRDALIEEVEESIEEAHDHSPLRVAAQQLNFEERASNFGDKRDYINSWLLQWTQDSPLDMFMLRAMVYFAYPNTPSKSRDLDDNRWSVLVLEKWSTDSMGELANKFYNASRLDAITGDMGQINFTSTHGRQGISSSLRSLDVAIDEEGMLEEPIMARENPSQATHIVDVDTTPSKQPGQGEEGSVVKSIHIDEDITPTKSANERPRSILVHFSRDTGPERNAKVSTRSRSLEIPRFKESDSGSNSPRTKPDFSAHIRWLPIPTTSPRTIHRSVSFQGL</t>
  </si>
  <si>
    <t>&gt;9351_g</t>
  </si>
  <si>
    <t>MPPKGASTKLAPMRLPPLKKLKVRRPNSADSNPCLAIMSSVLTCWASAGYSTAGCQALETQLRTCMDTPRPTQAKRNTINHHLSRMYPNIVGPRKKK</t>
  </si>
  <si>
    <t>&gt;47_g</t>
  </si>
  <si>
    <t>MEIKSILITGATGHQGGATINALLSVTPRAFKLYALTRNPTSASSLALASKGVTIIHGTTTDPSPIFSKLPSLYGIFLVTVPTAGEEVQTFSFIDEAAKRGVKHFVFTSADRGGPVRSETDGTPIPHFQKNLKIERYLKEAAAKTNGQMSWSILRPTSFMENLTPNFIGKCVVTMMRQMGETRVALVSTKDIGRVAAKCFLEPDKYNGKALTLTGDLLRWKEFEKIFLEENGKNMEGTWEWVINGLQMMMPESLGATMKWIREGGYDYENDSELATELGLRDFRTWLKEDCSF</t>
  </si>
  <si>
    <t>&gt;922_g</t>
  </si>
  <si>
    <t>MPREISDIKNFIEICRRKDASSARIKRNKKSSQTKFKVRCQRHLYTLVLKDSEKVEKLKQSLPPNLTIADTPKKNAKGKRVA</t>
  </si>
  <si>
    <t>&gt;10706_g</t>
  </si>
  <si>
    <t>MKNPDRSHDLEKRVGDLVREITCAETGVESSSFEERSGEMAEKDPNVVDFDGPNDPENPLNWSSAKKTTAIAIVSAMTLLSPIGSTISSSATSDILVHFNSTDQTLGSFVTTVFLLGYTFGPILIAPLSEMYGRAILYKMCMFLFIIFNVACALSNSLGSLIAFRFLAGLVGSCPITLGTGSIADMVPSEKRGAAMGAYVLGAVLGPSIGPIAGGFLAPVAGWRWTFWLMAIACGVMTVVAILFVKESYPYVILERKTKRLRKQTGNLRLRSALDTGKTPRELFTFSIIRPLKMLLSPIVFSMSLYAAVVYSYLYLCFTTFEVVFGGQYGFNSGEAGLATLGLSIGSIVGVFGCGATAEKISKYLAAKNGGDPRPEYRLPPMLVGAVCTPIGLFWYGWSAEVKTQWIVPILGTAFIGMGMIVTYMASTMYLVDVYTVHAASVTAATTIFRCLLGALLPLAGPSMYKTLGLNWGNSLLGFISITFIPIPCILYLYGHRIRETKLFKVEF</t>
  </si>
  <si>
    <t>&gt;2926_g</t>
  </si>
  <si>
    <t>MAGSRRVTTASRATSILRSNSTSNSPLHHDFTSTTFHPRSSSPESMETGLDGFDGSPPPKGSSKGPRKRTSKNKDRDPAKGRAISTPSGTRFQCERCPKNFSRIENLTRHQANHDEVGKFACVVCRKRFTRSDLLNRHRRIHGPQPESNAHVMKSEYSEASHGAPRGLDGQRALQRDSQLHDDGASGGMPGPPRVNGQVDGYQNRPLQPYHPANHGEYQSPFQPMEPSRAPSMLPPQNQGLTSLMEAALAPRDTFQCTPAESINPLLWDGFMRFGDNTTAYMGSYDADMSWTLDYLPCDNSPESLSALGLLAQYDDFGGNPYQYQALPYPQPLQNGNESEDAEGEEEDTGDWPDKESHPGTSEQQTRIVPLNANPVSFQATLNEAASSNLSSATIHPFQTISDSLRSILLSSLNEPNFSSGTSGPAISEKVFPPSQVLDYFLRLYVRYVHPRFPILHLPTFDPYKVNPLLVVAMMFLGSSHSITDRGRFEKYLHEHLTLTVMRRIQGLKRNFLRKTDNIMTYLLLCVAGTWSGNKDQYEPSSRILPEAFLRPGVSQLEADWLAWVETEKRKRLGLSIYVFDSQFPTLFNNQPYVSKAETTNFMFPCPEEYWIASSPESWKALLGPLDMPPCTYYLHALNSCLLRKWITPSPPPIQTCTMGKTALIYALHTHIFEWRQSTSMLNPTGLMGTFGNSAHDMGEGLRERRRWLRDGLDSFGECYLEDEHTPAVNLLHRLGYVSLDVSLSDMHLVAGRSLNANDASFAEENLKHWANSGISDGTMGHVVRMLEMCHECIARGTVADNSFEVGVALFTGGMVCWAYAKLRMGTENEKLAWVERVRRASEALKVMGCWRICGLYGSILEELMKGNR</t>
  </si>
  <si>
    <t>&gt;13604_g</t>
  </si>
  <si>
    <t>CPLCYVRKCTESPVDFRHRLDECRIQFQEYISYYNCGVVQQVYTRWEEIREGNRKFERIPGGVCQYEEIVRPVVAAIMVAGPLEVVDEEVWSYMRAEGI</t>
  </si>
  <si>
    <t>&gt;4947_g</t>
  </si>
  <si>
    <t>MGPPLQFPEYVNPPREFPAFVDPIASGSSVMAALPVVPTNKFVDQIVMTPNPSRHPSPQPTHFSVPTKNGNGNGHRVLRSATVGYIAPEFKGKKGQMIQVKGKIEEFAWIPEPLIDEQVAWFYNKLGIDDVYFEQESVDAIVSHITSLYAAKIAAFARADKREEIRLDMEASDHAIYIDTSEPGVSSMGGPRYEHRLETKYLDASTDNTIFRVETFRSPSNLAGTPVSKTTIRCYFVYQCQFVDSSPSPQETRLEVIADRMFLAKATKNTKQIYQEIIELAVSRTGPVIEVFDIENSKEKRLVVAFRRRTAAGMFSALSDLYHYYGVTSSRKYVEQFSNGITVICAYIKPAVNLDPKKFPDLSLSIHQITKEISLLYCIPHNRFQSLFASGKLSLQETIYGHIVWVFVQHFLNRLGSEYASLVSALDPSNSAHVEILTKIKRRLRTETFTADYISEIIGMYPELIRSLYASFANTHLALGPDYLEEIVPPTPTTEVLSDVALKGLIAKTVSNEHEEMVMSAFRVFNNSLLKTNFYTPTKVALSFRLNPAFLPEIEYPQPLFGMFLVITSESRGFHLRFRDIARGGIRIVKSRNREAYSINARSMFDENYGLASTQQRKNKDIPEGGSKGVILLDAQHQDKGSVAFEKYIDSIMDLLLPAETPGIKNPIVDLYGKQEILFLGPDENTADLVDWATEHARKRGAPWWKSFFTGKSPKLGGIPHDAYGMTTLSVREFVKGIYRKLELDPSQVRKMQTGGPDGDLGSNEILLSNEKYTSIVDGSGVLVDPNGIDKEELIRLAKKRVMISQFDLSKLSKAGYRVLVDENNVKLPSGEIVNNSTLFRNTFHLRDTGLTDSFVPCGGRPESIDLSSVTKIIKKGKSTIPYIVEGANLFITQDAKLRLEAAGCILFKDASANKGGVTSSSLEVLASLSFDDAGFVENMCVGSNGNAPEFYKAYVKEVQAKITENARLEFEAIWREHKQTKIPRSTLSDTLSVAITKLDEELQKTELWKDEKLRRSVLEDALPKLLQEKIGLDLIVPENYLRAIFGSYLASRFVYQVGTSPSQFAFFDFMSKRMAKVRSL</t>
  </si>
  <si>
    <t>&gt;7923_g</t>
  </si>
  <si>
    <t>MPYDTRRKSLSLPSLGIHLPVSHAARAAARRSPPSTSPNSENPPTKKIKRSHPESPSMSPPPKRSPLKYENTPPPSPGAEADDAEEDAKPREIDLEGINDDIVEGVIVQLQKTGNRPHLVKELAAILSQSVKIVEQSANPSAIISSRLSSYLKRSWSAAAPCPVAKELETVHPRRTYFYLTTYQHQPIPSPTSLSYPSRTIISPSISSATSRSDEADSERRRELSPSPEVDLSAPEFDDEDDLVTPPTPTGSFSGRLEKLPRGHRASSPPLEKDEKEFTQTAQGMQKRKLSEDQPMGGVPSEMEDHPTKNMDSDALFGEGRNTNISTSSVFISSPAMKPSMSLGMSKRAFEDSGDMWARIESTMEWDMRSPENVELDELDGMFDDF</t>
  </si>
  <si>
    <t>&gt;6474_g</t>
  </si>
  <si>
    <t>MQSQLDPLPRDLPFRIISKTIGRGAYASIKKAVPPDATTPVFAVKFIHKAYAVKHGKISSKQISMEVSLHSHIGQHPNIIEWFATGEDAIWKWIAMEYAEGGDLFDKIEADVGVSEDIAHFYFTQLISGVSYMHSKGVSHRDIKPENILLSESGNLKIADFGLATLFEYQGKTKLSSTMCGSPPYIAPEVITCSKSQSRGEKAQGYAANLVDIWSCGVVLFVLLVGNTPWDEPTSSSWEFEEFIGKKGHSTDDLWLKLPPSVLSLLRGMMNVDTSKRFNFNHIKQHPWYTRRNPLLTLDGKMTDPLALATRMLEGLKIDFSQKPTASQRSRHSEDAMDIDSDEASRFSFTQPEQPINDVMFDWERPPRVNATSYSSSQPVNTRDGGIATMINGLGGHPFESLADEPSMSQFTPAPSVPLSLTQHARRFRDIVPNYSLTRFFSHLSPPLLLEMLSSALHQLNVPIPPNSQVSGRDHAGWIKVKTLDGRQCGMSGDIVVDTYVSGEAELLEVRFVKIKGDPLEWRRFFKKVVVLCKDGVYVPQN</t>
  </si>
  <si>
    <t>&gt;7556_g</t>
  </si>
  <si>
    <t>MAHDDDFDTVGDFKNIESNIEDVTIARITEEALMEMSAESLRFKSWTTFRISLIMFVQGCNQAGYGIDWAVINGINSYAPWHEYFGFGTSGATLGTINALMTIGNIVGAPFVSLADVIGRRGVNFLGNAIVLIASLMQGLAPNLKVFMAGRFFLGFGSAIMSTPQYMGEVAPTHLRGRLVGVFGACFQVGSLIMSGAMIGFGKIDNNLSWRIPLLLEGVFPLLVCLLIYPLTPESPRYLLLRGRKEEAKMVIARYQTTEGDNPNHPLVNVVIQQMEESIEKDKALNQGAVYDFRPLFKKNGGRYRLLCLVLYSVFQQWNGGGIVSQYLTPALNTIGITDTLKLTGFQFGSVAVYFVGQLIGSFIVDSVNRRTLIFTGLITFIVLQTAATITSWQYLIQLSRATSVLTVLWMFVFQACSSILIATMHNLYPVELLSLTLRAKGMAMYGLIQGAAGTVNNYGISVGINKLGYKIWVVYIVYNTIQLILAYFIFPETRGLSLEEIDVVFETPGVRPVKLSKDIMKARKLRQKLEAEGGLPREPPMVESTGREL</t>
  </si>
  <si>
    <t>&gt;8565_g</t>
  </si>
  <si>
    <t>MYFSSARLSSLAYTLFFASAQASYLQNELSFGHNDRISPNLRAVPNFHITGNPRPPEILSNRIVLTPPAPGNQRGSIWSESSLQHSVWTVDIDFRATGPERGGGNMQIWYVMDGQNTVGTSSIYTVGKFEGLALVIDQYAGSGGYIRGFLNDGTIDYKSHHSVDSLAFSHCPYSYRNLGRPSRIQIVQTASSLKITVDSRTCFESEKIKLPLGYKFGVSAASAENPDSFELFKFVTTTENHMPDIIDQSQHQSQNENQNQNQGSGAQAGQQPQGGEGNSNPEPVQGQSPNEPPVQNHPSSPASPGLYQSSDAQFSDLQNRLQNMMKHFSTLSRDFNEYSKKAQGKHDDLMAVVRGLERRMSDMRSVKEKIEEVQRDVKQTKADLHGSLDRHFAGLKGDVRETKTTISSMSLGIGKFVFIVLGSQAGLVGAYFYYKRRKMYGQKKYL</t>
  </si>
  <si>
    <t>&gt;4499_g</t>
  </si>
  <si>
    <t>MSEEDAEIALLHQLQAGQESGSWEDEGANGAAVGGLPSNIEHNNEDVKRETVADDQVLSRALSPTGAGAVSDGGASSVSLPAIAIAGDEASRSSSRASSRKQKTVGGFIADDSDEEYDVTTPQTGLQPAAINTPNRTISPSPLQNSVSQQDLQTAPENQGDSMATQPAKSLPVNLSAVGVPSVPAPATQVLTSAGPSVPGANVPKARLPHDRTGILEDRIKEDPRGDLDAWLSLINEHRKRNKLDEARAVYDRFFNVFPQAAEVWVAYIEMELESDNFTAAETLFGRCLLTVPNVQLWSVYLNYIRRRNDLTNDVSGSARSTISQSYDFVLANIGIDKDSGRIWQEFIQFVRNGPGQVGGNSWQDQLKMDQLRKAYQRAINVPMSALNGLWKEYDQFELSLNKMTGRKFLQEKSPGYMSARGANNELEKKLGKLVRTTLPKLPPMYGFEGDDDYMLQVRLWKDWIQWEKADPLTLIKDDLPLYRQRVVYLYKQALMALRFWPEMWIDAAEWCFENGLTMEGDTFLKDGITANPESSLLAFKQADRLESNLSADDGLVEKGATVRAPFDKLLDALYDMIKQLKVREAREMAKLEESLAVDATISAIIGKIDEDDEEDENAKKARERNKALQTKNIQAVYLMQSELISRTISFAWIAMMRAMRRVQGKGSPKESVGGSRKVFADARARGKLTSDVYVAAALIEHTVYKDPAGTKIFERGAKLFPEDANFTLEYLKHLLSIGDITNARVTFETVVGRLTQKADKEDDKEAGNKIRDKTKPLYSYFHKYESQYGDLSQINKLEQRMFELWPEDPKLSRFSARYSSEGFDPTAVRLVVSPPTQMRPKLPQVMQSIEQQPSIPEHNSPRPQYVQEASPRPQPPHQFLQPASINSPKRPFPIEDSDNELNRPRKLARGESPLKGAAGRRLDQQKRLQQGTPSWNAAPFVVPRDITFLLSIIPRPEDYKATKFKPDALVRLLRETIVPDYSTWKSAAAEQQQSVVPQQQRYDGMSSQNYTQQRPGPMPGGNQYQSYQGGATAPYQNPNQADPYGGGPGMMNHQRDVYSQPPVVQHGLPPRPQLQGQGGSWAGGAGGYQGVDQIQQQQQQQQMAPVDESGTGSAGGYNRGVAGGPPQLQAANNWYYRG</t>
  </si>
  <si>
    <t>&gt;8809_g</t>
  </si>
  <si>
    <t>MRPTLLQGHERALNQIKYNRDGDIIFSAAKDQHICAWYSHNGERLGTYHGHQGAVWSVDVDPTSTVMASGAADNTVRLWDIRSGKCLKVWEFDTAVKRVEFNEDGSKLLAVTEQRMGFLGTIVVLDINLDPAAEQSNEKSLVITCEESKAEVAGWSYLSKYIIAGHLDGSFSQYDAKTGEQLDNVQIHEECKEVTIKDIQWSPDRTYFITASRDKTAKLVNARDLEVMKTYTTDTPLNSAAITPKKDFVILGGGQSAMDVTTTNSRQGKFEARFYHKIFEEEIGRVRGHFGPLNTVAVDPTGKGYASGGEDGYVRVHHFDKGYFDFSFEVERQARAQGLM</t>
  </si>
  <si>
    <t>&gt;4010_g</t>
  </si>
  <si>
    <t>MAGPGGGPPRRSHTKSRKGCETCKRRHIRCDENFPQCRNCTKHNCRCPYMDMPVQEERAATPEKADLMWTPEIEAAIEHWQQTGIFPFPDLYIYPAPAPQFFSTEDLRLIHHVASVSSELGIHEASNFTIWTRQIPLFLTIGTDYPFVMHALLALSATHLAWLTDCPLTANMAYEHRGIALKGLHEAIGTFSRQNSDAVLAASLLLSWQATEWRGWTQLMHGTSSVIDAMQQWKNESQFGDFIAEQSTFPTAPPSPAPGSKKLSNPRKQDLDSLQRAYAQLQKVELYLKENNEDPKAIQQLMTFVRGVRKVSPSHTAAQRFEMLNPLRAWLFWLPVMFLQQTHGSPSALVILAHYYTVALVVEPLFPEVGASYFGSLSLGPIEEIARRLFSISVSQTSESDMQTPLTLMEYPIDMVSKFRNRMGWIQPERTASFPTFHGNEYSMTETYPATLSLSPYGNPAFTYSQEHLMSMPPDPMSATAVSPLTLDPFNNYLSIPSPGGFGGYHSPASSNFGEGSIVYSDHGEDFALYDGQGTGSGFGGTTPIIKYEPRSYEEHLKLEPQSPEQYSQPMQPSPRLPSFPPRYPSPAAPSGKGKGPES</t>
  </si>
  <si>
    <t>&gt;77_g</t>
  </si>
  <si>
    <t>MESPELANVTSVWQNTIVSPELRHVKSIWEKMQHNSPIYNFLLSDVEIVSASKGTVTSRLTLSENHLNSRGTIHGAVSATLADWSGGLAIASYGLEKTGASIDINVQYIGKALLGETIEIEATANKVGRSMAFTTIKIYKLDTDGERKDMVATASHTKYISQYQAPVSAGFENAGQ</t>
  </si>
  <si>
    <t>&gt;1504_g</t>
  </si>
  <si>
    <t>MLFTRALFASVAFAVTSAAVEFTMGPAAFVGITAGSTFNVSWSGAEGAVTILLKNGVATDLKTVSTIASGLTGTSFAWSIPSSITDDTYALEIQDSTSTPNYSQEFAVSGGVGSASSASASASGTSTTGASASGSTTASASGSTTASTASGSSTTTTSSSASQTTTTVSTTASSNSTTTTSSSKTSTSKTSTSASSSGTSSATSAPNSSAANLASPLAFVLMAFAAIMTLN</t>
  </si>
  <si>
    <t>&gt;13615_g</t>
  </si>
  <si>
    <t>MSHSQKSAKGPAGGGKAGSKARKGGSNGGKKVEDDRDETLQAVVLADSFETRFNPFTLETPRCLLPLANTPLIEYTLEFLSMSGVADIYIYCGAHTQEVERYIQSSKWLPGSGSSPFEILEIVKTTARSVGDAMRDLDNRGLINGDFLLVHGDLVSNLPIEAALATHRARRIADKNAIMTMVLRSGGLGSHRTKAQGITPVFVIDPTKDRCLHYEEMHPLQSNRYVNIDPELISTHPEMEIRTDLIDCGIDICTPDVLALWSESFDYEVPRRHFLHGVLKDYELNGKTIHTEIVEEYYAARVQNLQSYEAVSKDVLGRWTYPLVPDSNLLAGQSYKFERGGLCKESSVTLARTCKAGKRTVLGKDTSIGDNSVVSNSMIGRRCQIGKNVTINNSYIWDDVAIGDGATIDRAIVANEAVIGRKCKIEPGALISYGVRIADGKEVKPGSRITRAKRKLEDLSDEPPESVPPDVSVVGEGGEGYVFDDDEDSDDETMTFHTSLVYSTAHLNLSTDSISTFTSSINGDTPTQNRSRLSSFAGSLSDDGDSGPTNESFHHDAVNGLVDSLKDHTDFDSTKLEFMGLRLSNNATDHQIRRAIAVAFTKRISQLCEGEGMEASKAAMQVFNTKGAVKFLKQVAIGEDEGGDTLDAQVDFLGCLQRDLCHRANGAGILAAACQRLYQDEVVEEEAYQRWWRACEGLGEGEDAEMKRVRAAAGVFVEWLDEAEEEESSEEEESD</t>
  </si>
  <si>
    <t>&gt;4535_g</t>
  </si>
  <si>
    <t>MSTFTAHSTLPPQMVGTSRSRNVTSNEAKHDTRPPHIKSAKRSSKPSFKEWLDSYMHERSKGISNLNNSRNPAHNRSQDRESVVSVAGSDTKMRWAPAKPVPHASHNDFTDLNESLFNPRMVRPSSISSGFSSVNIQNPTSRSNQCYTDNKESGSGHHASAKSSIRKCQELTTDQSVISSRSHKRPRIQQSFMPSSENLMPLHQLFNGPLTTNDNVQDPRAVSGGSDTEDELACVCL</t>
  </si>
  <si>
    <t>&gt;10186_g</t>
  </si>
  <si>
    <t>MATNSPPPDVNMALTTPPLPDEEPKYAGYTRFEIELEFVQSLASPAYLNHLAAQKYFENPAFVAYLSYLQYWSHPPYTKYLTYPGPTLKNLELLQQERFRTDILSPELTYALQEEGIKAAVNGSGS</t>
  </si>
  <si>
    <t>&gt;8023_g</t>
  </si>
  <si>
    <t>MDSSALHTANEERRRLHHEADVVVVGAGVFGCAAAFALAKQGRSVLLLERWMKEPDRIIGELLQPGGVSALEKLGLAHTLEDIDAIPVEGYEVIYYGQKVNIPYPVEVGHPDYGNHQHYTNKETGRPEGRAFHHGRFIAQLRKACASQANITIVETDVVDTVTSSESPQVLGVETRTLNAETGEKEKDYYFGQLTIIADGYASRFRKQYVGKAPVVKSKFYALELIDCPLPAPYHGTVILSDTYPVLLYQIGTHETRALIDIPPNLKSATPEAGGVRGHMRNVVLPRLPREVQPCFEKALEDGKIPKSMPNSFLPPSTQHEKGVVVLGDAMNMRHPLTGGGMTVAFNDVVVLANLLAPERIPSLADTVAVQKAMKEFHWKRKGLSSIINILSMALYSLFAANDRQLKALQKGCFSYFKKGGNCVDGPVGLLAGIIRQPIVLVYHFFAVAFLSIWIVMADTMGGLVGLWKFPLALEESILVFWKACIVIFPFIFSEIRT</t>
  </si>
  <si>
    <t>&gt;10256_g</t>
  </si>
  <si>
    <t>MAPSKYLRPPQAPPLFVHTKETVVSEAKRICDQSKALLDKIAQEVKPEDATFDNVLLPIVIDENDAALSNRILGFYQAVSTDSELRDASSKAEEIMDEFNIEASMREDIYTLVQAAWDREEKENKLDPESKRLLEKERKSYITNGLGIEKGPKRDRFKEIKKRMSMIQIEFQKNLNEENGGIWFTPKELEGVPQDVLDGFEKGTSDNEGKLRLTFKYPDLFPTLKFALDAETRQKCNGNKPLFKEAITLRDEAARLLGYPNHATFRLEDKMAKKPQTVNEFLSDLRTQLTPGGAKEVEHLLEIKKKDLSERALSETFDGNYYLWDSRFYGRMMVEKEFNIDEQKIAEYFPLQSTVERMLGIFEQLFGFVFVEVTGEDRAKLSESGDAESISWHPDVKIFAVWDDASEGEGFVGYLYLDLHPRPGKYGHAANFSLSPGFLHPNGTRRYPATALVCNFSKPTETKPSLLKHDEVVTLFHELGHGIHDLSGRTKYSRFHGTSVVRDFVEAPSQMLENWCWTPSQLKSLSNHYLSGQSIPDELIEKQIRVRHVNDALFNLRQLHFGIFDMTVHTPATHEAAEALDCTALYNDLRKEICGLKGPEVLGLDSHWGNGQATFGHLIGGYDAGYYGYLSSQVYSTDMFYSVFKADPMSEKEGRRYRHQVLEKGGSQDEMTTLEGFLGRKPSSKAFYEELGLKESK</t>
  </si>
  <si>
    <t>&gt;10166_g</t>
  </si>
  <si>
    <t>MDNDFDFDFLASLTFVQEITEEQDAALHEVAGRAIRDIAKEPTEQEAVDALTLTTKPDSFAKFPPDLVLRIFEILHAADRVSTATCFGITCRRFYLALKCLWPEPIPLHSKEWNDHEDELGCVYQDLATPRFILMHRMQEFIGPKYRIRRKGFLMWAEHTPRFLAKAAYGEEESDAEGKSHPAEVNLFERQRAWEAMSFAIVDNYSKLGPHQSIEDVLPKPYNEGPEWWSKVGTITSDED</t>
  </si>
  <si>
    <t>&gt;1801_g</t>
  </si>
  <si>
    <t>MGAEFEVEVIVLDIEGTVCPISFVKDVLYPYSLQALPDVLHTEWDSPAFVPYRDAFPAEHRASPADLQSHFEDLVTRDIKASYLKSLQGYLWLRGYESGQLKCPLFPDVLPCLKRWTGEQRVKIVIYSSGSVAAQKLLFRYTTQGDLRGFVGGWFDTVSAGGKRERGSYARIMEGVGEGMRCLFVSDVVEEVDAALEAGMSAVVVCREGNGEIGEGDRARHTLIGSFEELDIKTVG</t>
  </si>
  <si>
    <t>&gt;4153_g</t>
  </si>
  <si>
    <t>MAQLKSALPGHLKIPKPSALGNGEAAEFARKHHGKTQSHMAFRSPETPNAKAPIYDKTMRKGTPLPHCLYLPGHCIHVVPANSEPFEQLHHEPVNGQPKTLKSWPIFKYDNKRHPIFLRSPQKVIPEKSPANAGPFPRDPCSATAVSNSSLCRPDLQNTPLRLPPEASAMPLAAPLLCLLTETLPAHQAQEVKMLTNEKAFENTSTSVAASQMRNALNNLADTVTDPVHKKLFETEMDNFFALFRRYLNDKAKGNTLDWDRIAPPAQNQVVDYNELSNSESVGFLSKLAVLKLNGGLGTSMGCVGPKSVIEVRDGMSFLDLSVRQVEYLNRTYDVNVPFVLMNSFNTDDDTQNIIKKYEGHNIDILTFNQSRYPRILKDSLLPAPKTYDSPISDWYPPGHGDVFESLYNSGILDKLIERGVEILFLSNVDNLGAVVDLRILQHMVETEAEYIMELTDKTKADVKGGTIIDYEGSVRLLEIAQVPKEHTNEFKSIKKFKYFNTNNIWLNLKAVKRIVENNELEMEIIPNNKTIPADRKGESDISIVQLETAVGAAIRHFKNAHGVNVPRRRFLPVKTCSDLMLVKSDLYSLKHGQLQIDPNRFGPAPLIKLGTDFKKVSDFQKRIGSIPKIIELDHLTITGAVNLGRGVTLKGTVIIVATEGSTIDIPPGSILENVVVQGSLRLLEH</t>
  </si>
  <si>
    <t>&gt;8200_g</t>
  </si>
  <si>
    <t>MLSSNAALLCIALLFTLLSSITATDLTELCKPGLVYSPFTPWFKGLPNLTSSPYGAPDTINNMACWWYADCISSFAPDTRKQQFAAASLVMGLVPLILKDIAWPKRRRAFVPHRQPLYIEVLVRGLGLDPVVAPWDTIPEGREEKRRLQDRIGVALWVLLLLTTYAALAIIELYSKRSSLGCPVPCFLVLWFIAGLGPAAVEVLVSWWGRRKKTSIRATPLSPEVFSPRTENEEDSESDRARVRGEVIRPVHAAESIPGGQHLLVQLVWAVYYTLGTLFFTSIMLVTVAELAVFIATAGAVTAASKVLGHKLCLFWGVGFER</t>
  </si>
  <si>
    <t>&gt;497_g</t>
  </si>
  <si>
    <t>MGELGDISPGGSVAIGILVGLISTSVQSLGLTLQRKSHLLEDEKYPYDTRRPPYRRRRWQLGMAMFIISNLVGSTIQITTLPLPVLSTLQASGLVFNSICATLILGEPFTRWSLGGTLLVASGAILIAIFGAIPEPAHSLDQLLQLLVRRPFVVWMVLQAILVIAVILVAEFLSRLPNISSSPRIRLLRGLAYGCISGILSAHSLLVAKSAVELLVRTIIDRINQFNRWQSWAILVGLVTLALTQLYYLHRGLKLVSTSVLYPLVFCIYNIIAILDGLIYFKQTDRLSALHACLIALGTAILLSGVLALSWRLSDEQSPPVVTQSALTPGLGFVEDTDNEESIDSFADEESAVGAEHEALLNGEPMTPTTKHNTVLGATRNVRKTVRLSEADEIWGELEDDNTKSVSPRLPGLRYASTAPISNGTDNEPNENTSLLRSNTMNRRRRRRSTGFPGFMARPSPRGSKRRSTLSQDALEEGRRVLILGLEAVVLRWLRGG</t>
  </si>
  <si>
    <t>&gt;4768_g</t>
  </si>
  <si>
    <t>MDRLNRMLASAGNMGGLNSAAPGSDNTSLIDNSETVYISSLALLKMLRHGRAGVPMEVMGLMLGEFVDDFTVRVVDVFAMPQSGTGVSVEAVDPVFQTKMMDMLRQTGRNETVVGWYHSHPGFGCWLSSVDINTQQSFEQLTPRAVAVVVDPIQSVKGKVVIDAFRLINPQSLMLGQEPRQSTSNLGHLNKPSIQALIHGLNRHYYSIGINYRKTALEENMLMNLHKHVWTEGLQMDDFRVEGTRNKERLQKLVGLSEGYEKRVKEETELTKDQLKTRYVGKVDPKKHLEAVGQQLIEDNIVSVSRQMIDKEASAPKEALDANGASTGDVMEVEDEL</t>
  </si>
  <si>
    <t>&gt;1643_g</t>
  </si>
  <si>
    <t>MSKSTTHRQFLHDLPKCEHHLHIEGTLSPSLLFTLAKANNISLPSDDPSFASLEALCARYERFTSLTDFLHYYYIAMSALITSSDYEYLAYEYFTRAHADNVHHTELSFDPQAHTSRGITYTTVVSGLAAAQKRAEADFGITSKLILCFHRNAPVPGATALYQNAVSLGHFSDGTVSGIGLDSAEVGFPPELFQDIYTSAASSQIHRTAHAGEEGDTSYISRALDLCLVERIDHGIRLVEDEALLQRVARDKVLLTMCPLSNVRLRCVTKVAELPVRKFLDEGVKFSINSDDPAYFGGYLLDNYYAVQDAFQLSFEEWNLIARTAIEGSWCDEERKKALVGKVEEWAKKYKDLV</t>
  </si>
  <si>
    <t>&gt;6591_g</t>
  </si>
  <si>
    <t>MAANPMKTLAPRQTPLPMGPAEGPFSDANWRTLMAIMDTVIPSIRRETVGDGRKAQLVISEREYTTTVNQIKKTVANPPDIESLDAYFDERPSDIPLFQDLLKRTLSFYVCDDVRKGLGFVLSTLNTRVGSLMLTGYTTPFHKQPVHIRQSIIQGWRLSYLPPLDLVFKQMTLLGKNIFLKTSTTVHKVCGFKPWPENYRPGPGYEYEFQQFGIGAEPEVIETDVVIVGSGCGGAVAAKNLAEAGHRVLVADKSYYHPPSQYPMTEAEGGIHLFENGGVETTDDSSISIILGSSWGGGGTVNWSASLQTQGFVRKEWAQDRGLAFFETAEFQNCLDRVCHRMGVSADHIRHNHGNNVLLEGSRKLGYHAKAVPQNTGGSEHYCGSCTLGCSSCEKQGPVVSWLPDAAKAGAKFVEGFKIDRVLFDDSGGTKKAIGVKGVWTSRNPSGGVDGPLSDMIVREVIVKAKKVVISCGTLWSPIVLMNSGLKNQQIGRNLYLHPVNVVAGVFKEDVRPWEGGILTTVCTSFENLDGHGHGVKLEATCMLPSWFLSLFNWTSGLDYKSFILKYRHMNGFISISRDRDTGRVYPDPASGVPRFQYSPSDFDRAHILEGVLALAKICYVTGATEIHASISGLKPFIRDANDLPPSAEVESPDPGITDPRFLAWLEEIKRIGNKPPVGTYACAHQMGSNRMSVRPQDGVVDPKGRVWGTEGLYVADASVFPSASGVNPMVTNMAISDWISRGISRELRSSNHVESRL</t>
  </si>
  <si>
    <t>&gt;6860_g</t>
  </si>
  <si>
    <t>MASNRLRRIAKELRDIQNDTESGVLTESADGSDLSHLLASFPGPPDTPYEGGVFLVDVKIPNDYPFKPPIMTFKTKLWHPNVSSQTGAICLDTLSTAWSPVLTIKSALLSLQSLLSSPEPKDPQDAEVASMLMHRPDEFQRVARDWAIKYASAPKSTNWDSIIAQQQKPTKSKPKTQKSLEEQMREQALKYQGYNKDLIDRFVNMGFDIDRVVEAFIFVNIDRNNGEDYELEEAYMGDITARLLGEP</t>
  </si>
  <si>
    <t>&gt;7006_g</t>
  </si>
  <si>
    <t>MTANATPMMASLPDELLIQIFESLPSQRDLATLCQVNKRMNRVADPVLNKSLLFDQPKHHIQFSHSLLTRPRRGSMIQSVKIDYPSSDLDEFVGLINSPIGIDGFSHTLAAMSNLETLVVSVPTELCRGIGNLFNHPFALACLKNCTLFYQTEDGGYWDLQDNIHIFSHPDLENLTIRRAKLDDRGFDSLEKPSETALQALHLIECDINDDALCDILFHPESLKEFSMTQLETPNPPLKESSDDVGDYIFALKSAQHSLEKISIDCPTLGGQSSLRLRDFQALKSMRLRDHQLFGTRTPRLHSVGLPLTMEVMDLLGTVGADEDILDLLCYTIENKEIMARNWVEMGVVGGEEALPANLVEACKSSGLRIRKI</t>
  </si>
  <si>
    <t>&gt;4589_g</t>
  </si>
  <si>
    <t>MRLVNTSTLTLHEFTGTHIPPYAILSHRWDATEVTFQELSAGRGLALLGWEKITRCCNKAASDGWNYVWIDSCCIDKTSSAELSEAINSMFVWYYRSEICYAYLSDLSPSSPIDSVGHLHSLIRESNWFTRGWTLQELLAPRSIEFVDRSWGELGTRSSLATAIESAIGISHLFNWEDACIAQKMSWAARRETTRIEDKAYCLMSVFNVNMPLLYGEGRKAFTRLQLEILAKSDDESIFAWNSVNLWGVNRAAVTGLLATSPIFFKHSGSIQRCNFDTSRPPYAITNKGLRFELQLLPNYKQKDFVRILPEQLAPSFNL</t>
  </si>
  <si>
    <t>&gt;7717_g</t>
  </si>
  <si>
    <t>MYNEKHSHLPWHRKILASLWGVQLFILAISVIILAILVAIISSGPPSTVKDGSSTYTVTETVQGWDIATLVITSGSLLLTCIEIQLFLYHDLTPPILVGSTTIKLIAMTGALAYTLSRMGTKWFMTTLNKVYLGVGSGLAGLIMCV</t>
  </si>
  <si>
    <t>&gt;2958_g</t>
  </si>
  <si>
    <t>MTVIHSLRAVVVTGLLFVAVGAVDNGLAITPQMGWDNWNAFGCSVSQSLLTATAQLIVDYQLRDLGYHYIILDDCWSTGRNASNNNSLIADPVKFPNGMKAVADNLHGLGLKFGMYSDAGKYTCGGYQGSLGYEDVDAQTWASWGVDYLKYDNCYNEGQAGNQLISQTRYATMQKALNATGRPILYSLCNWGEDYPWNWGSTTANSWRISGDVFDNWDSYDARCPCDGYDAWNCGLPGFHCSVTNIMNKASFIVSKSQPGAWNDLDMLEVGNGAMSDDEYVAHFSAWAALKSPLIMGNDIRVVTPAALSILSNPAVIAINQDPSGSSASRRYFYSTTSSNPYDGSALQMWSGSLTNTTNSTFSDEVVLLINGADTPLLMNASLADIFVDSGPKGTAKEVKISWEVRDLWAGRMSESQAAGIIGANGTYVGYNATKTSYREGLAARDPRLLGNVTTTVLPSGTVQATVPAHGAKMFRLRPIESAAKKRDEL</t>
  </si>
  <si>
    <t>&gt;6562_g</t>
  </si>
  <si>
    <t>MAKLFTPYWRHIMPTIGPPEDPNSWVFFVVAQIAGHHRPVAVVSSTGGTISEDETLQGYPLTVACQHVATIFTDQANRPAIRAELALAAGYYRNQNGSEPVELPELYRGHIQNELRNRPWDRTSVCEFPFIMACLLQGLGLPPEGYSHIIRPEPLGTVYRDDSIEWGMVVVDITKLDAVRYGIVGFGVSMMKFVATPRDAVPQGMNFAFEQGELRVVDEVRPRSAMSAAEYMAKFDHLIPEDDNINKLLAKIPLIDVSAMDLVWPQGPKDDIPKDDILSSPVGPSVDHANESLSELGIRVQRLIQSTFDVDDFDVSIFDEVHTIPYFQDFLWAQLVEHSSRLGSTRSAGKLIRLAFADQEHLGLEQLNNLPVGAILEALGVSGMKKVTSISLCIDSIRGTPAQLVHVLSGVDTLRELYFLQSPTRESGTLSGQIFEELAASAQILRRTKVMLAGAYSAAVRKKFWLPTIPKGITSNIADTVQVAPLDVFPIQQIFVRSQRYSHSSIEFNSNYVYLGDALLKPEHFATGFILFLHSLVPSWFTESILQMQLFNFSSAPASLEADPLTAAEVSPIPAESFAVPTSYSGESAECWPRVRDLVPGGWTVIVSIEHHWDREGLPRRRESHFIRYAFIRARQQCITVDHPPLTPPDVEELEVIGLKEFLHVTAPEVDPVVVDRRLYEVAKGIAGRPDQGTLPPGIEPVSVLSQAEAADMLLGFLEDARKMKKRLCMAMEENPRGELAAHVNI</t>
  </si>
  <si>
    <t>&gt;4917_g</t>
  </si>
  <si>
    <t>MRFTDGMWLVAEDKQPIYAAEVYSIERSANDKCLTLLCPTKRIMQRADSLNLPTLTVDIRAPFDGVISVETTHWLGALNPGPHYDLYPAGKPEHSDSEVIVAEKLTTLRSGSISATVQTNTHEFEIHFKGADGKELTSLLNKSVGFAYSPPPTNQMVTGDMSKIKHYIFTQTTLGVGESVHGLGERFGAFNKVGQTVQLWNSDGGTSSDQAYKNVPLWISSKGYGIFIDTPDKVELEIGSERSCRVQTSVEAQRLKWYIIYGPTPKEILYKYSILTGKPGKVPSWTYGLWLSTSFTTNYNEETVNSFLEGMKARDIPVEVFHYDCFWLRAFHWCDFTFDSEMFPDPKAQIARLKASGLVKKVCVWINPYLGQASPVFKLAASKGYLLKRKNGDIFQWDLWQTGMGIVDFTNPEACAWYVSCLNSLFDIGIDAIKTDFGERIPTEDVEWFDSSLSPKKMHNYYAFIYNKLVYEALQDRYGDDQAVLFARSATAGTQRFPLQWGGDCESTAEAMAESIRGGLSLGLCGFSFWSVDIGGFEGYPPPWIYKRWVAFGLLCSHSRLHGSNSFRVPWTVDNDDKSDQGCSATLSKWTLLKSRLMPYIISQAKIAVEAAIPLSLRAMCLEFPEDPTSWFLDSQFMFGSSLLVAPIFSESGEVQFYLPAGKWTNFFTNEVKSGPGWFTETHKFDTLPLYVRENTILVLGKWHETQTVYDYKKSVEVCLYQTQPGAKTTLVDSEGAVIGELRVGVDGHLVDGGLLEGAWHVTKNGRTLVKKTSGVRREDGKEVVVGL</t>
  </si>
  <si>
    <t>&gt;3316_g</t>
  </si>
  <si>
    <t>MKSMNRQFGKLLRKGPEQNTNVSVILKEYDDADKMLAKIVEASKAWRDAWVSILNVQEATTAGFEELYNPIVGTTEGHGHEPAETPQDQLDRTLKLKEAYAELKNDLLEEVNMMDARVIKPTTEAKEYLQPIKKTIKKRENKRLDWERSIDKVNNYKKKMSRSDRENAALAKSEQELAAATDEFQAADDHLRETLPPVIAAAFSLLPHILAAQIMIQNTLLAQYYTILHNYCQDTGFPSPPPPMEDVIATWARDFKPVQQEVESINSIARGKAVHQSMTLGDDSRGRNGSTMTGLNIRNGLANRRGSHQVSSPQSVSPHPKGRVSRISSNNSIPAFSSAGGSSPEPEPHEYASPDYLTPHSSYSTNAPAGSSVDYFQRGAAQKKKPPPPPPKRIGFQPPALYAVALYDFDGQNQGDLRFNEGDQIKVLKKTDSTEDWWEGELRGARGSFPANYCKIK</t>
  </si>
  <si>
    <t>&gt;745_g</t>
  </si>
  <si>
    <t>MVNSTDRDFKFYHYNPSMAAAVIFIVMFLGTTSLHLYQLLRTRTWFIIPMLVGGFFEWIGYVGRAISSQQTPNWTLGPFIIQTLLILVAPALFAATIYMELGRIISLADAEAHILIRKKWLTKVFVGGDIISFLLQAGGGGLEASSTANAISNGSHLVVGGLFVQLCFFGFFIGVAALFDVKMHKVSATRIQHDIPWRKHLIVLYSASTLIMVRSIFRVVEYLQGLNGYLLSHEIYLYIFDAVLMLVLLVVFNVMHPSEVVALLNGGKAMKQGWKMRKITRYHEGVMSDSL</t>
  </si>
  <si>
    <t>&gt;213_g</t>
  </si>
  <si>
    <t>MSMLQIQQSFRGCRLPHEESPDAASFDYFCYDQHYSFTEFQGLWPQAKLKCAALLRGWTWHINAEGYANIRIAYHGPAASNNDFGQTLLPSPATPKSLPSNQTNLTTGTFGYIFEIPTTVAIEFHTWIADHFPGRIPTKQPITMLRNTPTGPVASEKEILMYYDLRNTCDGLQDILVTDSERLAWVNGMEELSRKGVPFWYIKQTWAALKGQFVLVEFLSVERQHLPRLPQPPQLPTVAIGGQKRKERVMEGDEPRGITDPRNAKRPRVENPRIAQFSIPPIRADKARLMQHPQAGVSWVPTPDQVRTREAQVQNQSDFMAMQSYDRGPSMTGAPKVGLLASTSNTAEFQQKRVRALQSASGPTGQSASGAPRHKKHKSSHGETPLLYQATLNRARKAGATSRASLLAASQPPNIASPNNLGRVQLSRNPQVVSNHHTLEAGQRTGSLDELAARNDHPSPNGPVMHQFSVPSSSQPLAIARGQTPVAMARSNGAAGQYPRNPFLCDIGRIQAEQTIASTPATTTNTSNSVRFSVQLSTVNGNQIQVATPRPSLSKINRFSPQFEQILFTRGNQTQAAFSSLDGGQRRPRASPGKLASVPLSAHTSNSSASLPNASASRVLFSRPPVAVQPPNPVSLQKSQGELVRTFDSSIPTTSPPSRATTPLLFSAPNAQTNATASIGAQGQSSRPAISKGLPTTPRSPRVLPSPAYSPLSPMAAANSVDAQDQNPRSPLINGDLSISGTSEGIQARVPSPISQMAFSNTTNAQHQVHRPPKQDSPSMANVPSGTQHTKPAYSPKATLASVQRAQNPSLQQMAMFTPAGASGLMQGPPTQGNPSSINAARTSQPGVSNSLSGQVVNNPLGAQNLIRTIQMTPSTQTPAPFQAQRSGSIPQVQSPYNPNSFINPRNLMGPQQTQARSQTQHLPTMSQVHTRTPAAILPSNPPPLSIQTTQWSPQSINMISGPTPNELLMKPRPATSPSPHLLQNNFLPPSPTPEDLLADCPSPAVQPRSISPIHRIQQSRNPSNLSVADTIFLSALPHNLPILKAQLGATSPTHSSQSPQSCSMSPSPTPDDLLQDCPQPVTQIGNASQIRSHGGSPTLPSSQFPQGAISTQFQGVGLDNYPPPELLPPHLRPRATSSYILGERSFPSHAALSPHILQPPTPEGRFPEPQKSQYPVPHYANPSLSPHPVTMHERPQSMNLKPTQKGNATRPTPASAFQGQNNISSIDPALIAASARKGDLANINGSIKRPSQDQYINVLNLSEKQKMLSNIDSASRSAALPMNPQASFFPQGVAAAPNRGGIHQGPLPQGVSMRNGVGFPQRGYFSTGASVSVHSPICTPGLGTGTVLRNGSGGLKRPSPSTTNPTKKQKFSTPTTTSLFNPHSYGEMPQGSSALVPPGIYQSGSHDPSKGIQEGVQQSGIQHGENIQPAAAGVPPNGVLRVSDIDLPPRKFKTCDTCRAPAKHTKGKHCNLKGKNDWGPCSSCHKIGENCRFELVNGKVVSIIRDGMVMVNGEVIGQWQS</t>
  </si>
  <si>
    <t>&gt;9499_g</t>
  </si>
  <si>
    <t>MSTIVVPTGGPAPANATVYVHNLEERIKIPALKEALTELFSEYGEIIDIVAKTNLKAKGQAFIVFADAESAAKAIEEVNGFEIFGKEMQLEFAKTRSDAFVKRVGGEEELEGHKRRRLAEKDKKRALEIATEAQRLKRSAPSIPSADAARPIKSTRGAGLKSTNAGAAAVIPDEYLPPNKILFVQNLPEEYEVDPLTSIFGRFEGFREVRLVPGRKGIAFVEYESETGAISAKENTAGMVLGEGMVMKVTYQRQ</t>
  </si>
  <si>
    <t>&gt;7263_g</t>
  </si>
  <si>
    <t>MRSSVISSFALLASSLLVREVLALPINVSVREIYVEIDDVLVTEEVYVTEESDGSYETAVPSAIATSTIQGSASLVPQTTSSEVAAAATSSSSISIPIYTPPVAAASSAAASSISTPVEAQAVATTSSTPLAAPTTSSTSTSIAAPTTTATLAAAATTTSAIIAAAPTTTLAPVAATTSSAAAVATSATQSSSNKRGLAFNNASLLSGFLSGSSKVSWAYNWGSTASGLSSALEYIPMLWGLGSSNTKSWESTATAAIAAGSTALLAFNEPDLAAQSNIGYADAAAGYLTYMSEPFAGKAKLVSPAVTNGQSPMGLTWLGNFIDACSTCTIDAIALHWYNGGTAEDFISYIEEAYAAGGNRPIWVTEFQASGTSDEQAAFLETVMPWMDSSDMVERYAYFMASDGILLSSGSTLSTLGETFATA</t>
  </si>
  <si>
    <t>&gt;8446_g</t>
  </si>
  <si>
    <t>MDRATNSPELVPSTGVQALKPGGADVNKLESMDIPAELQDEIWENSIPERRVFKMISTEESEYVCEIIITNQLLHAVLIHDTWAFLSCKRAFHAITNPGSRALFFKIALVKPIHFDPATDILWFTNPDHVSDFADKTLTSKFYPLRLNEEEPDAEHFEQQDLNSKEDCAFHKLKLEEMSEYAHTVVVGDIFKGPDGLWKAKPWRLDQGQLQNLIFELSYMGTLQLAYILVEDDDSEGQAVIQNMRELGLSLPFRPGSVLDYLPPIEGISWKDFKDKIANYRMGGELQEFQER</t>
  </si>
  <si>
    <t>&gt;1796_g</t>
  </si>
  <si>
    <t>MAAIYALGSNSSGQLGIGHQEDVSVPKPVLFDSEPLGLVASQVYTKFKAGGNHTLIISSGSLWCSGDHKGGACGLTSFSSFLDSQFHPVRLDDDDDSILSKSPVVYCAATWEASIIVQRDKNGQATRVYSFGVGNKGELAQGELLFRSSKPQHIKSFPPIGLEVMDLAASVSHVVAVLSNGDVYGWGSGRKGQLGQPEEIVYTPRKISGIDFKVVRAVCGREFTFLLGEATEGNFAVLGSDKSNVISNAPDKLPQWMQVGASWGSIFVLQHDGALISWGRDDHGQLTPPNLPPLFDIAIGSEHAVGLTLDGQVLAWGWGEHGNCGPSTKNGNVKGRWNVIASSQYLPPDSKISCIGAGCATSWICIGP</t>
  </si>
  <si>
    <t>&gt;10475_g</t>
  </si>
  <si>
    <t>MTTLAHERTWWKDGIVYQIYPASYKDSNSDGLGDIPGIISKIPYIADLGVDIIWLSPMYESPQLDMGYDISNYESVHAPYGTMQDMEKLIAACHDKGMRLILDLVVNHTSDQHAWFQESRSSRDNKKRNWYVWRPARYVDGKRTPPNNWRSFFSGSTWEWDEHTQEYYLHLFAKQQPDLNWENEDTRKAIYNSAMEFWLKKGVDGFRIDTVNLYSKGNELPDAPITDEGIYDQPASDFFCNGPRMHEFLREMNQLVLSKYDTMTVGELPHTPDPAHVLKYVGSKEKQLDMVFQFDIVDLGTGTMHKYQYEEYKLPKLKNIVSKWQKFIENTDGWTTAFCENHDQGRSVSRYASDAPEWRERSAKMLAIMMCAMTGTLFLYQGQEIGMINAPKDWPIEDYKDIEALNYFNSVKERTNGDKKALGHVMYSIQVLGRDHARLPMQWDSTPYAGFTDSKDGAWIRVHDLYKEINVEKQQADPESVLSFWKKMLRLRKEYRELFIYGAFQEYDMENEDTFVFGKTHGELKAVVVLNFTGTSQEFQRPVGGEWRLLVGNIEGGDGMGTMLEPWEGRVYFVE</t>
  </si>
  <si>
    <t>&gt;6669_g</t>
  </si>
  <si>
    <t>MKEAIVDKGPKVTIHEVPIPKPNADQVLIKVVYSGSNPKDWKSPEYLNRAHNSGDDIAGIVEAVGEGVFEFKKGDRVAAFHEMRKDHGSFAEWAISWSHTTFHLPDKTSFEEGATIPLAAMTAALGLYRQLGLPEPWSPTTVPTPLIIYGASTAVGAFAIKLAQVSNIHPIIGVAGRAQAFAETLIDRKKGDTIVDYRDGDEAVVAGIKAALKENGASEAKFAFDAVSEHNSSQNISQVLSREGSKIALVLQGKGIPDYIQQGQTSVGSVHADLGEEAKTTGIKTGAKDFGFVFFRLFSRGLQEGWFSGHPYEVVPGGLNAVEKALSNLKAGVNSGTKYIFKIEDTQ</t>
  </si>
  <si>
    <t>&gt;5398_g</t>
  </si>
  <si>
    <t>MRLSYFLVGALASVTLVAAWSKEDQEIFRLRDEVEASEGPEVTFYDFLGIGKNANQDEINKGYRKKSRVLHPDKVKQKFIADRSTGKDKSNAKSKKPGVHVSKGPTPAEIKVIQKAASDRFARLGIVTNILRGPGRERYDHFLANGFPKWKGTGYYYSRVRPGLGSVLVALFIFVGGGGHWLALYMSWKRQQEFVGRYIKFARHAAWGDNLGIPGLDSVAGTATPPVSAGEDGAQPMNRRERRLQEKEAAKKDKSGKKSKSAKSKGSTPAEATPAGTPPRGSVGARKKVKAENGKTLVVDSVGNVFLEQVDEDGETQEFLLDPNELPKPTIRDTALVRLPIWTYSSIVARITGKSSVTISAPDSDISDAEQPSSSSGPDDFEVLEKVKTSSARNGNGKAVRRKKSAKDR</t>
  </si>
  <si>
    <t>&gt;929_g</t>
  </si>
  <si>
    <t>MTSSLLHPPAHLPPAVALQLSQQAPALLESTPSSISSYSLSSLWSAAETPELWMTYENLMLSCLRTGDEESARTCLKRLTERFGAENERLIALRGLFQEAVARDDTELKKVLEEYDVILVKDPSNMPVSKRRIALLKTLNRTTEAITALNKFVDSSPTDAEAWAELADLYVTQGMYQQAIFALEEVLLITPFAWNIHAHLGEVLYMAATVTDTPADRYLAESLRRFCRSIELCDDYLRGYFGLKLTTSRVLARQAHQHTQVSRQSRTDAGLPLPDLKTVERLNEVATAKLSEIVRRSVAGERGWEGYEQAEVIAAKALLDTEDAKTSR</t>
  </si>
  <si>
    <t>&gt;13646_g</t>
  </si>
  <si>
    <t>MSSASASNTPPDGYFNDLSKPTGNGGNGNGSHKRVRSPSDANAGPDTSAGAESTVPKPKRIACVICRKRKLKCDGTKPSCSTCTRLGHNCAYDEVRRKSGPKRGYVKALEERLKQVETLLKTQEPSPVSAENSSASFPNGQLNTSGIGLHGITAGDFTASPSMGIPNGVSTERWGFNGESPPLMFGDINIDMNLDEGGSAWEMIGLGLEEPMPPQETIDELAPSQRPPVALRYAMWTLAASVTDKFMDLKDHFYHRSRKYMELDYLKGHGESLITIAHAQTHILLASYEFKMMYFPRAWMSTGSATRLCQMMGLHRLDGAGLDVKQCLPPPRDWTEKEERRRTFWMAFCEDRYASIGTGWPMSIDEKDIMTDLPASDEAFELSKPEATQTLAEALNPSGASNLSAFAGVALMACLFGRNLTHLHRPDADDRDNDLNGEFWKRHRNMDNILLNTSLSMPPHLKLPSGLSNPNIVFTNMNIHTSTICLHQAAIYKADKNGLPPSISAESKVRCITAANEIANVMRMISHQDLSAMNPFISFCLYVSARVFVQFLKSRPDDSQTADSLRFLLSAMNAMKRKNPLTESFLVQLDVDLEGLGMRNPLGRDRSASAYCGLDSTEASKPFPQAHPPSGIALYSNDYNFSNAAEDNSSPRTTALSRVANSTKDGSRLSQDQTAAPKTGAGRENWLSINNHPIDHGREVQRNMQGLVIGSGSLLDLSNHYPSTDMNGSSTYGATESTSGADTSLSPDTSNSNRPTPNSTTPSDSRPSLHQGRASSGRASFETSPESTQNNGLSGGDSQGFMYGNHTDFTVPPTGMTPDNTFSMGDGSSQGYGMGGAWDVNSQSSNLTPVGEGVFRSLMGLGPNDPMELNWEGNN</t>
  </si>
  <si>
    <t>&gt;2037_g</t>
  </si>
  <si>
    <t>MDSNISFCPYRIQINNDWSFVQTTTLTDPVMYNGPVIQQKFDFENIENDLEYQVDGSDNESIKDKDSNEINDQDNDTSAVDGTENTSPPPESSTEAETEYNSTLIQDATLPNEFPPAPDPPSSQDLDPPTTYSAGEDEFPQILPKSDNKKKKQTKVQEKAAQFERLEQQKAGRGKLAKARKDTKIKNKKGKGKGKDKSGKAKSVHSAPNVTESLKEDNSPSEINDLLSTPEAEPSGSSDQLSQDSESPQAIDLAVYSTENGPSPPTTLENNAFATTETSQPVGESPSASDSIQSKSSPQAIDESAPTTSGSEPSIAGESRKPLVDDISSVNQQSKPVEERNPLPAQESPLPVAGEAQEEELPIVSNESPPNQSELGGPPGGAAPAPTIKSTETQPSDCTTDAVVKDETQAGDSTPVPSQPDSRPSEPVSESLETSEPLVTIDSIPCIPDASQEEARQEETTNPGSGLESALVDPVKDISQEEGKSEEVISEQPPSEPGIESSEDNSTQPIPEDGKAKIEEPTSERPVESPSTESAERSENVSSSELQPDADAPLAEQDTPEQEAVNTEGTRSEELISQPEESQQDTATRESTSGSIDTLNSGTENEPASPQELDSAQIVEAEVQAESSKVSESGAITTDAAIADDNPVPDADTEAVMTQSDSPDEGSSSPKAEGIHEETPRAETTPVETVEEAAVVADEPQPSLNTMVVGSNDLHTPESKALEQEPIAEVSESESKESEEPVHTTIPDEVANLVALEDVSSGTEDSPISNQQIPLEEETSAIKESVAGPDETLESEDTSHELPPRDGDSQSEESLAARDVAQEPSLSDGESKCEELQISNETKGLEGEAIAPVVKDGPSEVPELQEAEAETPSQEQGVLVESKVDDKAIQASEEKGVDSPIDERAEPKEDEAEAANLEELSAVQEPVSENAVFEEHAVEEPAVEAGAELPTEEAPAVQESIIEGSVVEEHTEGAEAKASTEIESEAELAIQEPTIDAITPEVACIEEFSATQPSSEPTTLETTPETIPVDEEKSVNSEPEVITQGKSPTPDAELAPGEEIESGSREKDADSIPSAELITDKPVTVESESDESKKTIGELINEEAASDGTNASTETQEVENAEAPSPPVEEIPRTDNTADPAEGTEAQVENSLASDKEVLIKPAQQESLPIDNPESQDSVSQTLEQEESVEPPSVESNDQKENPCQTTSSEESILESSSPTPALESTDHSEDAQGSEALPSEPVASESGPEELVETSKGPLEVQGEGKSTAQADVEDSVIPVEDHIEEAGPSGDLTTSKAVDDPIEQSPPQDESQDSELEVVAESTQEPQQPQEEALVEPVESKVEEVTDASQHTKSTLQEGGDSEPAAEAPESPEPRQPQEETLADPGESKVEEVTDASQDAELVPQEGGSGELATEDHEPAIQIKNVLVQEIAVNPEVVQPPNASDPSQESESTPQEGDCEHITESPELPQEEAPTESVEAKAEEATDFSQDAESTAQIGGDNEQNSASTEPAIEEVKKEEPLQQESGGADSEVAQPASKSVACVEQSTTEEPVSQESVDVLVESAPTVDEAVVEELAAEERAKDLAAETQEPQSEPLVEPDPEPAASVIEEISNPAPAVEQKEQESQPIESESPQESLPEPEPAAVVEGIPSQEPLIIHEEPASQSVESKPSQDSPPEPEGAIIVEEAANQEPLSEYNEPESQPVESLPAQDGAPDEQPKESGSSGESGTPQDGSKDAESPPLDDNPPPTEDHSPGAGSPRDEKPPHDDNTRKDDDSKSAHEEAADSEQNQESAVGGKELESQPTGESADTPAEQPKEAEPEQIIDSSPADEISNPAEGEPKAEEAQDASQPGEPSAPVEAVIAKPIVDSVVPTDGESKVVEDASITPEQVQQAGPVMGESPETEAPQAEEEKVEPPKPNELSTDQPLPVEEIAVGVAAGVVAGGVAGVPESTIAETVTEKTLVEEPDQLPGVQEDDGEGGDSPTALKALRDERKRRRRRHSSQPLSSPKAHDERPISARRRTGSEATIKALFTPDPPKSPTKPTRRDSGVEAGSTSSGHRKHRSKSDRTPEEQADHERRKQERRASKAKMFDFENAIVDDIPTTEILPSAVPKRTLSSRRHTSTYGGSSHADDKEHPIGKLLDLKGESIVKSPFLMGKSPQTKEVEKKPPQSRKPIMERARFSLDGEKPRFMEENNEREREREHKHRHRTREEREREREREREWGESPKDRKIRRESAAKMEIVRREEAEAARRDQERDEENRRIKREERRRRREEREAAERGDLPAPTTTGPESPVLSPREGEGRREREHRHHHRRVKERFEEERMKEKKKNPMVNLWTNVKKVFDKNQ</t>
  </si>
  <si>
    <t>&gt;13648_g</t>
  </si>
  <si>
    <t>MEPLSVAASIVGVVVPALHASRLLLDDLQEIRDASKTMESLKEDLHSVERSLESLQAVGATAWTPLGDKMASEFKVAIDNCQKACDTLRDDLKRWTRHSKEGKLSWRDQATVGFFKEHRIKSTSEQLQICKLTINSVVSIATLHTSIRHSHTTDEIKETFAKKQAEITGAISTTNKQLAEVESTLRELSLSGTSKEGGKSQEDKTDALNQIKEERAALDSLRKILEELLSRVENTPERPPSPSSTVPFRRDSRQFVVRQTLLDQIHDKCCVPTSRTALVGLGGVGKSQLAIEYCYRVRDQSPETWVFWVYAGNESRFEQGYRDIAARVRIPGRGDPKADIFKLVHHWLSDGENGKWLLVLDNVDNAEFLLQTRAITAEAHASSGSSARPLSTYLPMSQNGSILITSRTRAVALNLVETSDIIAVEPMDETHAIEVFEKKLEMQSDKKDIGELVVALELMPLAIVQAAAYITERAPRCSVRKYIEMFQKTDKNKVRLLLDYEAGHLRRDQEAKNSIITTWQISFDEILKNRPSAADLLSLMSFFDRQGIPEALIRNQGDEGADETSDTTSSSESSPEEEDEDSDGSSSLESSTAEEDRAFEDDISTLKNYSFISINNDGDSFEMHRLVQLAMRTWLKAHKQLEKWNQQSIKNLCREFPGRGHETWSKCEVLFPHVKLALMQHPEGKGASEEWASLMYDAAWYAKDIGKYADAAVMSMKSMEARNRLLGGADESTLRSMSMVAIVYEKQGRFKEAEELNIQAIEIRKRILGLEHPETLISISNLALVYERQGRFKEAEELNIQAIEIRKRILGLEHPETLIIYEEQGRFQEAEELNIQVLETRKRILGLEHPNTLISISNLALVYKEQGRFKEAEELNIQVLETSKRILSLEHSDTLTSMNNLAYVWYSQDFVDKAIGLMAECVELRQRILGKDHPNSISSLKRLNDWQAQKAESGGGNGPEVSSSSPDSNSEDAES</t>
  </si>
  <si>
    <t>&gt;9392_g</t>
  </si>
  <si>
    <t>MGAIQTPERFVNGSNLNTKKDEITTRLSKSACIILKSDPDFGKYKSRWSEAAVKTPELIICPSTGEDVSQTLLFCVEHAAEFAVCGGGHSTSGVSSTEGILISLDLMRGVSVNAEKKTVTVQGGARWSDVNAETEKYGLAVVCGTVDHTGVGGLTLGGGYGMATGEHGLVIDNLLSVEIVLADGHIVEASKSQNADLFWAIRGAGVKFGIVASFVYQAFDQKDDVWGGLLVFSLDKLAFIIDFCQKFLKQHDPKSSIFIAVGGMEGHLMVTAMAYYNGLESVAKSVYQPLFDLAPIADTTKPRSYTDMNFILNEIFPTGLRRSLKGSAFLPPLGLEFVEQDIKALKQFLCDTPDAAPSAICYEFIGYHKVLSVAQNETAFANRGAYSNILYCAGWSSPENDNACRTWSRTMAANAHKKFQEALSSAKVDATTRDGVGEYFNYDGVGASGKAIFGSNYPRLCELKARYDPDNVFKKGPDLGRF</t>
  </si>
  <si>
    <t>&gt;13650_g</t>
  </si>
  <si>
    <t>MLRYRLCFYDLGLEIGNPPGSTTSSTKSQARFNEIGVQQLSSHVYSQIFKTNASPPPKELVELSKDHLRRHELLGKIADIPEPISFDLPELQGTTLDEHFYKLGVDAAEPYLTKAKQFTRANAPPKPRKWVHRSGWTKYYPDGQTEEVDAPHEEMLCFDTEVMWKESSFAVMACAVSPTNWYGWLSPWLLGETENDRHLIPLGDPTQPRIIVGHNIGYDRARIAEEYDIKQSKNSFIDTMSLHVAVNGMCSRQRPTWMKHRKNRELRDKIAHETDNAELATLLGNKALTEEEEELWIGRSSVNSLRDVAKFHLDISIDKAQRDSFGELDRVGIREKLDELLDYCAADVDVTLKVYRIVFNNFLETCPHPVSFAALRHLSSVILPVDKSWESYIANAEATYHKLSDAVHERLISLTEKALEIKGDSEQWSNDPWLKQLDWSGQEIKMVKGKKKNDPLRPAARQKMPGMPQWYKDLFLKKDGPIGLTVRTRIAPLLLRLSWDGYPLFWSDKYGWTFRVPVADSHKYIEKQMQECTAFEEKDIELRDDKNGVYFKLPHKDGPAARCANPMAKSFMPYFEKGILSSEFTYAKEALDMNASCSYWISARDRIMSQMVVYESDGAKPPQGVESNSGTGYILPQVIPMGTVTRRAVENTWLTASNAKKNRVGSELKSMVKAPPGYCFVGADVDSEELWIASLVGDAQFQLHGGNAVGFMTLEGTKAAGTDLHSRTAGILGITRNDAKIFNYGRIYGAGLKFAGTLLRQFNPSLSEAETMKTAGNLYKATKGVKTNRKALHKRPFWRGGTESFVFNKLEEFAEQEKPRTPVLGAGITEALMSRFVNQGGFMTSRINWAIQSSGVDYLHLLIISMDYLIRRFNIDARLSITVHDEIRYIVRNEDKYRAAMALQISNVWTRSMFAQQVGINDLPQACAYFSAVDIDHVLRKEVDMDCVTPSHLEKIPHGESLDMKTLLARPDARLDPSIVPIDPPKLEAITYKPRVPVMETLKSNTDIYFLKAQITADDKELREILKEQRQATEVNAPPKPARVVKQRPVIPYSAHAELMEEPMVVNEWAGGHKWSNVNDDNGRQKSWGGWERHTPTPRARPATRW</t>
  </si>
  <si>
    <t>&gt;7372_g</t>
  </si>
  <si>
    <t>MGQLSFLYRQLFVHPPPLPPSLTLTGLTILITGSNIGIGLEAARLFAKLNCAHLILAVRSLSKGAAAKSDILSSCPNSKTEIEVWELDMDSFESVQAFGREVGRMERLDIAVLNAGVFKFEWVVGKERFEAGLMVNHLSTALLSLFILPVLQRSKEKTGRVGRLTFVNSEVHMWTPFKQKDTSEGKILDAVNDEKLFGSAIDHYSVTKLLNVFWAREMSGRIGSEEVVINMINPGSVVSGLHRDDGGALVRFFDRVIGRTGTEAARLLVDAAIIKGVESHGGYLSEAKLTPVSPFVRSEEGEKIQKRIWKETMDIIMKYEPEGRFKVL</t>
  </si>
  <si>
    <t>&gt;5655_g</t>
  </si>
  <si>
    <t>MSKRPHSPDAHTPRKRTHPPPLTIPNLSNNLTLPPLLPPQLALLLSLAYCTGWSAEHICIFFYDTEGIRLVPEWVWNFHRRWACSRGEISESEKSVMVAVLREKGIEMEVGRFRRSLDRTLPPITITFLPYWCPQTLSAPPLCSLYTMASRIASSAYLLDLPITKFHHLTPLEEPVVAQFGPHVKALMTSTLANWVKAMHLRLLRPHELKHVQGREHVNLIMDYLRLFWHRWEQCFGIMEGRRVPSHVAGQVGEATEGRVYIRSTGYGLKVLLGIMMADRVLAVEETKSIWREEVGFETAEREELVRDEWICPICREEAVSLAEGGQSETAVRLVVCCFQIVGGNYSQSGELAPPSQTSETQRTVPATTSGLRSEIIDASPRPSPPPASLRGRNGVSLRYPTPGVLHPHLQSQGHVNLLNYAPTVARMMTEAQLEAFHRFQGINSSQGVSYPLLERYVPVHEDDFDTEG</t>
  </si>
  <si>
    <t>&gt;6980_g</t>
  </si>
  <si>
    <t>MSSDPSLDYTLPFQLTKIIHRDVYDLVSPENPANSQKGKIIVITGGGSGIGAAAANVWVRAGAEGVVIAGRRKEVLEKTAKSLESISKGTKILGVPTDLKVEKDVQKLFEEVKRVFGRSADVVLASAGAVSDMKPLAEESISTWWSIHEINVLGLHNTVAGFIRSQSDPKNPVGTVINVNSGLAGIVAPGNSAYGTAKLAAHRYMEFVSAEYPSLRTFTLLPGVVKTDLVGPEFLLYAEDAAELTGGLALYLAQNRADYLKGQLASVNWDYEHLEAFKEEIVEKKLLRIKWVSPLPCSGGNGL</t>
  </si>
  <si>
    <t>&gt;6854_g</t>
  </si>
  <si>
    <t>MAAATQTSPPHSPLPKRLKANPTSPITSSNPKVMAVTTAPTSEPAVTHLSSQPPLLIKKLGPNAKLPTRGSAFAAGYDIYASKDTVVPARGKALVDTDISMAVPEGTYGRVAPRSGLAFKHMIDTGAGVIDADYRGQLKVLLFNHGEKEFEVKVGDRIAQLVLERIYTPEVVEVQELEESVRGAGGFGSTG</t>
  </si>
  <si>
    <t>&gt;6178_g</t>
  </si>
  <si>
    <t>MDPPGRPHGKRRAVSAQVGVIPTPQNLTLDRSPSPFASNLKYMHGGPEALHNRPRSSTVSVGLVEGDNTKAQDDLRLQIQLACVETKTITTTTTTKRSFPPLFVRQQPLDLLDAKEYPLAFKPTPADLLNFSYKIEEPSQLGSEQPTKETTKETCRKENNLPSSSSKSHIRRTQAFRTPTTEKGENHRAERLSQKLASINQRRTSRALSEVPPGSPNSTTGKSHKSKNGSHRRHHGLGMHLSEETTFPVTPDMSELDTSSNEPAHPFQDSFTPQSGHSQNDPFEDAPSPSDIRDQEASANAVATPPIAESDLEAFDDTNTSFSQHRPVLNTATAQNASLPSPGLSPTFASAELHQDGFPDVDSTDSPTAQTESQETIDSNSELLGSRGLISLRPRSEASSFDDPSAPTLMNAQSMLETFDSMHNDMKTFMMYQFLRRCPRKTLHVIANAVNPALKCDFLDQLPAELSLHILSFLDYKDLCRAAQVSKQWRNLIDSNETGWKELLDRDGYVLPIGEIERAVQQGWGWQDPSGLDGFEHNLSVQGLTASSETDMMTLNRVEIAAGRKGRSASKRKRAPGNSTVDRPKRRAVSHEFSDKAQSLLAKYPHTARFHKSEGPLSAANAAALAVPDPGLGLPSLRKLHLFKSLYRRHYMLRNSWTNGKVAPHHFAFPAHPAHVITCLQFDDDKILTGSDDTLIHVYDTKTGALRKKLEGHEGGVWALQYEGNILVSGSTDRSVRVWDIEKGLCTQVFHGHTSTVRCLQILMPEMTGRTEKGKPIMVPEKPLIITGSRDSQLRVWRLPEQGSKRYIQTGPPANDADCPYFVRVLTGHTHSVRAIAAHQDTLVSGSYDCTVRVWKISTGETLHNLVGHTMKVYSVVLDHKRNRCISGSMDTFVKIWSLETGACLFTLEGHTSLVGLLDLRDDRLVSAAADATLRLWDPENGHCKSTLTAHTGAITCFQHDGQKVISGSDRTLKLWNINTGECTKDLLTDLSGVWQVKFDERRCVAAVQRENLTYVEVLDFGASRDGIPASLRGVRRVLREPEEQGEGQAAEPDMAQNANVDDIEDEEL</t>
  </si>
  <si>
    <t>&gt;1495_g</t>
  </si>
  <si>
    <t>MAPAKTRHLGAQARTLYIPGTSERMGMARPIRSEGCLSAFPLRYSIDSVHVDFALAATRGRCAHRTRWCLVPSVLPPTSSSQIPGDYLQIERAVWSINEYRLPHSWWRLPIVGSLSITPGTAGWNRCSRGSQRWAECERENQQPASSQDGSSVWTVHALDLGRLPVSASSSRSPEIDRWLDIEFAPALELEYVPLRPSVCVHKTVEDPSRARPSSIAQSPSS</t>
  </si>
  <si>
    <t>&gt;9860_g</t>
  </si>
  <si>
    <t>MNSHSVLTNGHSHPVEVKTNGAQNGGVVNGDGEVHVEGSKEGWRKNDSLNGWVVQKFGGTSVGKFAEKIAVDIVKASLLDNKIAVVCSARSTGKKVEGTTSRLLEIFRVLENLNGVADSESVQYEGLVDEYDRLVHLICDEHIGATKREIRDETLRAKIVHEMKEECKDLIDYRAAWERFHLEVNPRTKDRIVSFGEKLSCRFMAGMLEDAGVHSEYVDCSDIIHFKTPKNLDQDCYRQIAAALQNKITACEDRVPVITGFFGAVPGGLLDGEIGRGYTDLCAALVAVGIAADELQIWKEVDGIFTADPTKVPTARLLATITPAEAAELTFYGSEVIHHLTMDQVIHASPPIPIRIKNVKNPRGSGTIIVPDAKLTPGQLSRNRSHSHLAPRKTPRRPTAVTIKDQISVINVHSNKRSISHGFFAKVFSILDKRELSVDLISTSEVHVSMAIHSANITEEDLENAAEELEECGEVSILNKMAILSLVGGEMKNMVGIAGRMFSTLGEHNVNIEMISQGMLFLLLPLNPPPSTLLPISYAYPCKVKKLT</t>
  </si>
  <si>
    <t>&gt;7943_g</t>
  </si>
  <si>
    <t>MASERSPFMLLPTEVRLMIYALLLDDNDQKVFEIRNEDADQYKKHGLNLRTNYRILTGGLFRRSIPTTYHLVTKTEMHTSIMSVNRKIYEETSHILYSNRSFSFGSDIEAIVPFFSDLTSHTRPLIHEISIVKQGSVYSRDYDQCEWRGLCQFVRNNMCLGSLKLVVEGGRPAHDWDGLKEYSAADFKTLSHVKYEALEWVWDLLSVKGIRNLEISSRIHHIPPSNSPAMSFFASFSSSIETGFAEFLRSEMLVGA</t>
  </si>
  <si>
    <t>&gt;2068_g</t>
  </si>
  <si>
    <t>MANSKDIEGGTSEVFVHIEKAALSGKIADHAARGDDETARYAAAPIEIDAATNKRLFWKINRRILSVMLVTYFCQSLDKGTLGFSSIMGIKKDAHLVGQDFSWLGTILYMGILAGEYPQNFLLQKLPVAKLLAFNVGCWGAVVSCSAASNNFRSLMAVRFLLGLFESCVQPTFIILTSMWYTREEQSLLTALWYCMTGVQLMVGGLLAYGVSHFNHGFVYSWQLLFMVLGLVTFIWSFCIGWILPDSPMKAKCFNEDDKRLMIERVRHNETGIQNKEYKRYQIVEALTDPFVWCCVLMILIANLIIGGLGVFSNLIISAFGFSTLQTQLLNIAQGAVTIIVMLGSAQLSQKTGQTCLIMIIWALPAILGTAIILGIKPTSNNAGGLLIAFYCTQFFLAEGNMIISLISRNIAGQTKKGICMTMTFIGWATGNMIAPQIFQEKDAPRYLHGFVAHIVIYCVYLALTVFTRVLLMRRNASKRKAAVERLGQEGVEDAGIGHVLAFQDLTDKENPDFRYVY</t>
  </si>
  <si>
    <t>&gt;3208_g</t>
  </si>
  <si>
    <t>MSGFFDQIVDFMMGAPTWFLVLFAGVGVAVVGSKVVNFVRLWLSLFVLPGKNLRAYGPKGTWAVVTGASDGLGKEYAIQLAQKGFNLLLVSRTESKLKALEEELMQKYVGAYVQTKILAMDFSLNREEDYSKLQALIDQLDIGILINNVGQSHSIPVPFAITDKKEIDAIVQINVVATLRVTQMILPGMLKRKNGLILTMGSFAAWMPTPLLATYAGSKAFLQQWSTALGGELKGSGIDVQLVLSYLVTTAMSKVRRTSLMIPNPRSYVRAVLSKVGRSGGSQQMAYTSTPYWGHALMQWVLENTIGSGSELGVVQNRKMHEDIRRRALRKAEREAKKH</t>
  </si>
  <si>
    <t>&gt;9643_g</t>
  </si>
  <si>
    <t>MLAYPSLTLPDEIICQIFESTANFYVVAALAKTARIFYRIWRQNATSICCAVGSRAFLTPADAERLVDIQEAAEAGSPPQEDRGQKPILQAKRLLRNARGASAVSHDWVELCGIHGCRDSIIPWDGEIKQDWHMRTHEIARFERAFYSVWTIGLWKRLHASRTKRQRFSITTLHESCVNLTNSLIGLSTPTRTGTSLGVSNLQMRFGKLVATESGNAGGHIEIGGVMGSRPPTIPL</t>
  </si>
  <si>
    <t>&gt;3651_g</t>
  </si>
  <si>
    <t>MQVTKIACDDSETAQTIKPLITKVSVDVAMILVGRFAIRAPIMPNRTADATAERVPQAAPKPAARNSKGATVIEASADATIATTLIFSGEEFRESVTENIILKAIMATPLDTANVPRIREIPREAIGREQS</t>
  </si>
  <si>
    <t>&gt;4045_g</t>
  </si>
  <si>
    <t>MKALILVGGFGTRLRPLTLTLPKPLVEFGNKPMILHQVEALAAAGVTDIVLAVNYRPEIMEKHLAEYESRFNVKITFSIESEPLGTAGPLKLAEAVLAKDDSPFFVLNSDVICDYPFAELAAFHKSHGDEGTIVVTKVEEPSKYGVVVHKPNHASRIDRFVEKPVEFVGNRINAGIYILNPSVLKRIELRPTSIEQETFPAICADGQLHSFDLPGFWMDVGQPKDFLSGTCLYLSSLTKKGSKLLSPPQTPYVHGGNVLIDPSAKIGRNCRIGPNVTIGPDVIVGDGVRLQRCVLLAGCKVKDHAWVKSTIIGWNSTVGKWARLENVSVLGDDVTIGDEIYVNGGSILPHKSIKVNVDVPAIIM</t>
  </si>
  <si>
    <t>&gt;1352_g</t>
  </si>
  <si>
    <t>MDNTSGSLLGDSTSSRTRQHIRHSRLHREESMLKHKASILENFLRNCNGGEEKPVEQRCEILRERIEVVQEQLAQAGKLEAARKCLETPSDSEFKVVKRGEFLRWLSDNDSSTTTPPADEIDILAGANKRSNLGDVDFSFGGDSVEVALTNRSKRRRVVDKEIPPCLRCRILKKRCDGFEICSHCPTQSYESESDFWKVLGCYRGRLRDLSRIFCPDFSRSIQRTLEYKTGGFETINFVLTKSRVSESKRRRISHLVHTRHEFKQLTTTSWEDVTIRESVSRSATAFTDLDRYYDIFLSRGADLEDYEAAWSILQAVSMDRTYLKETEYNLFTLIQLGNLFSREDQAQWDLFAQAKRILRQSVELYLLERLCGQIASGDLISPPPFDPTRTTANTLVLVDPREDVETFLRKFERVCSGRAKLTGSAQLACFYALLTFGVAKSMLIDAYSIKDRYEKPSPWSEAEAAKITSAYKGLESNDQDPVNLIGRTQALVKSFLWKKRGYKGTKDFLLSLGSCFHPDGCYNGFFIQRFGLEEVPKLTAKSSKKLQVNSNYEIGSDCEASGQHLSNVSTRPGSSSASEMMHIFKIASNLSSKLDVQDGNLSDQPSSSPSMNHTLDSPNHAIISETINALGVGGYSTITFMTQKESDVQGSKRLCARRNGALDPATQKKAREIRKLGACWNCWVLKMPCSEGSVCDRCQKKDGTLIQARYPTKHSCSRAPFTGWTDLIFPDFLIAPYTTEAMDVYIAENTGGWKDEIVDIEVLWGALAPVRIIAYAFIPGPKGKARLPYKGPNGELLPVDSLPIGLIGDKNRVLEDLNLQRLESTIHSSTAPMHYNPTSYVWHDSDSEFLNSLQRIVAKFYKTMPIPNPLIHDLLLLCAATQSIQSPIILTEESATKVLDQLDIKKSDANLYSSRLLNLQIKKVTYDFARRTTTSALGQLEKLMRGRDRAMWSVCFAAMLLLFISMEEITVLTHAHMAAVRLAEDPLVGLENEPDRSFQELYDMAYVQLKDLFHALYRTAKGNSASGINPFINDSQIELGFDNASMKFVEDIKELLNVDRLTRSRPSHYGSEMDDVAKRRLVWNFLWSFDPMFIIE</t>
  </si>
  <si>
    <t>&gt;7204_g</t>
  </si>
  <si>
    <t>MTKETLDSDKINYLIWRYLIDSDYRETAVRLQKEWNVPDPQLLPFAPHVKNHALVSVLNRGLLYHVQEREVLKTRDVAGALSGFFGPLMPPSPSEEDFEENARKRPNDGEQPQNQAGPPVKKARLSNGYENGFESSAMDVDEEQNGDENAYPSPEQLPSPVVATVGAEQGTQVEKVNELSAETTFLELSDDPLLKSTVLLQCEFNPRNPAILAAAGTDALARMWVLSGIMPDAGPDSPEKPVLTPHRNLLDESTLPSTTATGLSWASDGSHVAVSSEPIEDGNAKVEFWTTDATRFASFNCFESPVICLRWNLTNTACLALSPQKEGEGTLITVMNPSMATYVHHSIPNHILLNSPLDAAWTSNEEFVLCGGDMLQKYQLTEGTISPTKKYEVRENHALSKVTFDWRSRLLATASDSGTIDIWDQTGQCRSFPAHQGVITSLIWQPSQSPLASPDDSERLLASSGEDGAISIWNARSSEGKSRCSMTMSSAVAAIAFTPDGAFIAGGTNEHVFIWKVDDVKLPRATWTRGDEVGWQTPRSQTSVEEDQFSLCWDAQGRKLAYGVNSRLAVINFHP</t>
  </si>
  <si>
    <t>&gt;4503_g</t>
  </si>
  <si>
    <t>MASFLRGKQAGIQNDLSAGILPGLFGPDDQARYGINSQIGSLAYDPVQSLLAIGTNETTFGSGQINVFGQKRVQVKFTLPRRASVKILQFCADRLISVDSKNDVIIWDLAAGKKLASYSPPGIVTALVTDPMLDWALIGLQSGEVIMYDLDREKLAPLRLPNFWRERSPRSRLLPIVSMQLHPRDIGKLLIGYSEGAVIYSFKQCAPVKYFQYEVPVGAPGGNADPLSRDTIRRPHLTQVFWHPTGSFIGTAYDDSTLVFWDPKDGRVVMARTLSETHVDKPGVQPQGFGDTPGTFALKEPFSRIAWCCKENPDDTGILVAGGVATTRPQKGLTFLDLGPTPVYATSTWPMLTDHFELKKQHLLPTPAGAEIVDFCLIPRTSPHFAGAQDPIAVLALLTSGELVTLSFPSGHPISPTNQLHPSISFVHPFVTAMAIAPVERTRWLGMTENRQQGPQLLRGGVEARKPMRRYEGRNIVQMSHGDGTVRIWDAGQNDELENSSTLQVDVARAVDRYDDVNITNLSMGASTGELVVGTTAGEVVAYRWGGNKLFGRESPNPPQTVHGGLTDISARTEPSLKEGLQPFVLYDMAQGPISALKMSDVGFVGVGSESGIFSILDLRGPTIIFTSPINEIVKPDKRSSFMKKGSATSSAKPDWPVCIEFGVMTLEGDNYSSIACFVGTFLGKVATFKILPQANGSYTAQFAGSTALADKIISITPIVAATGKPASATGATVAALRTSQQTHGTLVVATQTEARIFKPATSKGAHKEWDNIFCDAANVSIFEDRGYALVGVFGDGTTRAYSIPALKELGVARLDMLDKTRVSSTIVTPFGDVFCWTGPSEIAMIGVWGTGQSLKQSKDQLFNPNLVVPPRPTISNMQWISGTQYVSPTDLDILIGGPDRPPSKRMMAAAAEEDRLARGGSGQGRAPGTQSTEGWGDYMTRQLNERTEKLNIMGDGMDKMQENSQGWAEDVSLQIFFYSQLFCTPPYPTQSFANQTVIVTGSNTGLGFEAARHFYRLNCRRLILAVRTISKGQTSKEDIVRSVKHRSDADVIEVWPLDLSSTTSTLDFAERVKKELPRLDVLVENAGINHTARSVSEGFEQTIQVNVINTFLLALSLLPKLKEAKTLFPDSSPHLVITSSEAYRLSTFKEINAPDLYQKLNEEKDYNGQEWYQISKLLEVLFVRELVSRLKSTNSPEPDVTIDLINPGLCKSNLSSENEKSFPVNVIFFVLMSLLARSTEVGSRTIVHGASAGQASHGMFMSDGKNQDLEGWIYTDVGKRAQLKVFEQTVKILEARKPGVWKAIGV</t>
  </si>
  <si>
    <t>&gt;3655_g</t>
  </si>
  <si>
    <t>MATMQPEFHASNPFSDATSVSTGATASPHPARASPVATVVLDGKEIATATLLDVSTHGTRMILRITAYLSTLPHPIEPIEELVSVCSVTCSLLVSLDAAIPNDTAASTRSNPQPFVKPLTRDILYAFTLLESLVMQALQRKVFLPNETGLVRLPRVAWGLVCGGKEQELRSRCYVEKYRVRVLIDAAVWHFSTALVKQQTSNPEVQERKKELERVMGRLGLVSERLEGVWRDYVPKMCGEVGKSRSGLQHGQPYLAQPAAPPSQALPTKMRAEPLKVSEQDSENEKEKIKIQCESMESLVSSCSGSSSSTVQFSNPKMDPNARYETWVLRHTHSKWTLESTTTFLGMALKKKFKHEEGNYYVKPVLSSEAELKELLTDVSFDVKYFDNLKERVLSMDEDAQWEVQRLCEAREGASSGEGNLKSCWNVVFFEEQPRRKISQKHGKWWKRGNGKNKGPVEWVVVIKGNLLGAQSRTLPSKTSNPWIPKSVLGATQKEGMIKAMAAAKAQMQREQHAPIATCTMGGQPQGTVLRHVEKRPVVDIREAEKRMQRMCADLFVKN</t>
  </si>
  <si>
    <t>&gt;629_g</t>
  </si>
  <si>
    <t>MLHFVPVSRAMDTAKPAKGVIYLENIENPQASPKILLGVGTDFTAPEFKPGGSIYLPMINGESHRLDIAEITGPERIVLKDTPLHVDAVDQLTGCRASGNGVKFKIAPHVDQTQVYNAVFQKLAANGCVGIFPEGGSHDRTELLPLKAGVAIMALGALAQNTKVTIIPVGLTYFTAHKFRSRAVIEFGEAIPVSDSRIEEFKTGSKREAISGLMKDISQALAAVTVSAPDFEALELVHAARRLYLTRTLYNDDKQSISFARSAELNRRLVKGYTTYSQRPEMVSLIRELKSYTSSLKALNLKDHQLLSTATHHTHFPTLFRLHTLLYRLFKLALLSTLTLPGLLLFSPIFILTARLSHKKTAEALAASSVKIRAHDVMATWKILIALALAPLFYTTYTILLVVLNNYNHVWGYIPATISTPLLVISSFTILPTITYAALLFGEQGMDILKSIYPLVLTLNPTSSHIMKRLIEQRRVLVLRVREMVDQFGGGMFPDCNDVKMWNARGPKKLFADISPDMERKEIGKLDEFI</t>
  </si>
  <si>
    <t>&gt;4811_g</t>
  </si>
  <si>
    <t>MLGLRLPFGVPSIEDLAVPAVSAIIFFLAYTSQYLFFYIEPGPLTPREAVLFNVLALAVWVCYDRACTVDPGRDGWVRRVDLIIDDEDGDEGREDDGEDGELARLKKGMRWCKRCEAVKPPRAHHCRTCGRCIPKMDHHCPWTSNCVSETTFPHFIRFVFYAVLGMSVLMYELFKRLLVIWSNRNLPAYLGPPVWAMVHLLILLVFDGIVVLAVGVLLVRSLYSMSINTTMIESWEIERHDALVERARKTGGYVYANGGQRVHVEYQEFPYDIGIWKNICQTMGTSNPIMWFMPFGGAPSIKNAGRYETNGFEDDSKVWPPLDPEKMSRVQHKYNAETDIRTYTSVDEEKEAFRKRQQKDYERYNHKEEADGDGNEDEYESECEEGLDGEEGWTNAEGDRLRDYGVDEEAEIIADDEIPLGELLRRRKARAAELQ</t>
  </si>
  <si>
    <t>&gt;13670_g</t>
  </si>
  <si>
    <t>MSSPFETLIQKVVDGRQIPGVMLLARTFKYEKVFGPKTPTEPMDLNTTFILASCTKIITTIAMMQLVEKGLISLDDDVSSILPELKNPEVLTGFEEGNGKPILVKAKGIITLRQLLTHSSGLCYSLMSPLLIQWEKYHNLPSSKYPPAIETMKLPLIYEPGTSWSYGPSTDWVGFIISRLTKMSLEDYLQEHVFKPLSIDDMTFHQEKKEKVKMNLVKLQQRKSVSGESSVFALPFRNGGQVEWTDETIYETPTKNEFGGSGLIGSATSLLKILVDIASPSPTLLKLSIVDEMFKPQLSASSRAAYTQYAQFSFGGDGDMFASYKKGTGVSWGLGGMMVLQDLESGRRKGTLMWSGLPNLLWTVDRSEGLVCVFASNVVPFGDFEMGRIQREFEAEIYRLYKDNLFGKTMIVMEVVSRPQVTSSLGSGTSVTTCCFLNSSIVNLKMPQQKLNQSYLGRSSIYDRIRLGNGTTFLPCKKDPSVAHFIDHVLKHGYVILPSIYTPSQVSTALVEIERLGALQSSGPASHGGRDTFEGLKTNRIYGLADKSRAFDCFPIHETVLKLNDYFLQPSYLMTSFHTVTTKPGEKEQAIHTDDGLIPLPRPRPLMGIGTMVSLDPFTATNGATTLIPDSHLWDDGRKPKREEMISAIMPAGSMVYFLNTLWHSGGANTSDKPRRSLTIQYCQPWLRTYENMTVTMGWEDLDQVPKRLLQLMGFSTHYFMGHVDGKSPRAGVEMRKQRLIEWAAKKNESGKKAEKARL</t>
  </si>
  <si>
    <t>&gt;2355_g</t>
  </si>
  <si>
    <t>MLDIKRVKLNFLMAPVMDHVASLDSSARISYLLRFFLWSEGCCTTSVNVRLPAAANDGRKRCCPEMGQKTIRKVKCDENKPFCYKCVGTGRTCDGYESPFRVFTGQSINKAPVSGIKLDIDLQSIRPTFIEITPQDIDLLNRYFSTKTLFDVKLGCDEEARQVLQASVADPSIRHAVLSLRALREDLETSGDDPASVLQQTPSYHYGLPQYNMALRSLASKLSSPDSNGLNSALLCCQIFISIEQVRKNYTAMGQHIIRGLRIMHEYRARPEFVAPNKLVPTHQDQLPLLDIFIIKLFVAPCKFADPPVTADVSETALPICLISPHQHPIKSRDLRTIAPDMRTELTRIAGSTLEFLEKVARVESVGIALQLLSEKAALLDSLESWLVDLNLVQTRIGSPGPEPISVSFLRFFHLILKIVVLGALESSPDLYAKLQTENNRLQGVANDVGERVRAYTTCSGTNSGR</t>
  </si>
  <si>
    <t>&gt;5786_g</t>
  </si>
  <si>
    <t>MSSPPQPQAVLFRPSKKRKIYRQRPTPDDEDPIESLPTTAVASPPPPAQSIDELIAAESALADAEGTTVSISEILRMRKKNKRLVGGVEFRAQEYGMTRDEAGELVLRDRDGGEEKKVEAGEGVERKFAKQTGMLAGDVDRHMMAYIDSELAKRQAPSSSVLDNTTLVGKERTQSPFVDDGHERHERGKGKEEVVRQPAALGKLQEIDLGAESRERNVQRTEVAWRRLGGDEVATVNEKGKGKGKVRLGRDGKPWRGKKRRASEDVKRDKAVEEILRENRLEIYDEPVPEATTPNDDQAADDRIAEAFRKQFLDDVSARQRKKTAPVVAPARGPGAKKEEEVLKGPKLGGSRSARAAMRETLLKAAKK</t>
  </si>
  <si>
    <t>&gt;10743_g</t>
  </si>
  <si>
    <t>MASPEDIFLRRLDILMKLDNCPRKRIIIALAGAPGSGKSTVAEALSKRFNKKHAHQLQIVPMDGFHFTKATLLTMPHDPDPFQRRGAPFTFDAESFVRLVQRLSYTPVTEIDEPEKAIWAPSFDHRIKDPVERDIRISSSQKIILLEGNYLLLDEYPWRSIRDLVDETWFISVSRDISKERLVARHMRAGIEPDLKSAEARVESNDLLNWDLINQKSLIPDVIVESIPILPSAQNTLGR</t>
  </si>
  <si>
    <t>&gt;728_g</t>
  </si>
  <si>
    <t>MPPRIASPHPTFTLPSTTESFEPLNTFQELDQELATVSQSRQDYTFPEGGTRAWLVILGSFCIIAGTFGLLNCVGLFQSYWQVHQLSSYSSSSIGWISAVNVFFNLILGVQIGPLFDRYGPRYLLLVGSVVYVASLVVLGNCSTYWELMLMWGVCAGISGAFLTTTALSVIAHWFERRRGMASGIAFVGSSVGGIGFPLMLSPILKNLGWAWAMRIVALVALLSMVAGNLFIRGRLPPSKNGGAVDLRCFRDARFSWVTVGITCFEFVLFGSLGLIPTYALMQGFSNQTSFNAVALLNVGSALGRSSAGYISDRVGRYNTMLFTISFSLIITFAIWLPVGHNIGLFYAFAPLFGFGSGSIISMAPVCLGQLCEADQYGQYYGTSYSVVAFATLVCIPIGGKLLPAVGAIGFVAFFGGVLVLSWASFVMARLAYLDYKWKWIVKI</t>
  </si>
  <si>
    <t>&gt;2100_g</t>
  </si>
  <si>
    <t>MKAYIAAPITLAMVYRAWSHKSLTPAGIVAAVLTAIAHAVHPWSLPFALLITFFLAGTRVTKVKHDVKATLTMRASGNSGGEGARTHIQVFANSAVASVLTLLHAYQLRQRESLGIDTCYSWPGDILVIGIVANYAAVAADTFSSELGILSKSKPRLITSKTFRRVPPGTNGGVTGTGLLAGLLGSLILVTASMALIPFCRPGSLGTSLLGPGLRGWSFKDRMRITFAMSLWGALGSVLDSLMGGWLQESVVDIRTGRVVEGDGGQRVLVSQSGPSSKLHKKRIEIKAKILNGEGNDVVRTQPKSGDETRIGQNSDDETGGQDRYDAKKKFRQPSFGDEKPSRVVESGSLGLLDNNEVNFLMALTMSLGAMGIASWVWNVPFSTILSL</t>
  </si>
  <si>
    <t>&gt;4232_g</t>
  </si>
  <si>
    <t>MAPLVWLITGSSSGFGQEIAVQALKRGDKVIAAAREVSKLEKLKEAGAEVIALDVTSDAILLKETASTAHGFYGKIDILVNCAGYNAAGAVEECSPDEVLASFNTNVFGPMAVTRAIIPYMRAQKSGTIANFSSTMAWTGAGGQALYSGVKAATSAISECLSAELKPWNISVVSVEPGSFRTDFLAGGHLALPKAPLKEYDGTPARQVIEYMGYFNGKQPGDVVKGSRIVVDVLTKSGSAAGREIPTRLALGADAYDAIKGKCEQTMALLDEWKVISTATNHADVEAFSTNSVTRSSSRSTLITHSLMPPEELEKEGKKPVENVCSTIRVLVTAIRIWREVEEV</t>
  </si>
  <si>
    <t>&gt;13677_g</t>
  </si>
  <si>
    <t>MGSIPALSFKVSLGSNIGYRKCKRVNSMGHKNCWGSYAWQEWRPSWASSSTYCSRKPDATGIYVAAHQAPGAIEEAIEAEIPLIVAVAEHIPIHDIMRVHSILKTQSKSRLISANAPGIISTIGKRRIGFQPLPCFMPGRIGIVAKSGTLSYEAVASTTTAGLGQSLCIGMGGDVLAGTSFVDALKVFELDNDTEGIVLIGEIGGDAELAAAEWIKKYRKRVSHPKPISASIAGINAAPGNIMGHAGAFTLRGEPDALTKIKYLEDVSVSVVNHPAKFGGAMKSLLGSSGRSSTRDTASGAIQQRGMHTSRTVRPVMKTLAPSSSPAIQKRTLYIKEEFSFDLLRERNITTSEYSGKGRRRLLSVAVDRANLSPCIISSPATNPDKPHDEAKKFPFDYRKGVDKSQVAAIATHLQLSQSSKGSLPKLIHGLVDLYMKKEAFLLETMFVERLGELKVVGANFWFDDAAFRNPQEVEAEKDGIVYIKLAGDGTIGTLVNRAGLAINTVDALIDAGGRVANFLDTGGKATSETVKKSFHIILQDERVTVIFVNIFGGLTLGNMIANGILLAFRELEMKLPVVVRIRGTNEEEGQKIISESGLPLYVFDDFEDAAAKANELANKV</t>
  </si>
  <si>
    <t>&gt;418_g</t>
  </si>
  <si>
    <t>MSNHTSSTGLVGFGPNANCTLDLCSIQESVFEYSPSLAANSIFLALFIISGFIHLYQGIRSKEWFYMTAAILGCITEVVGYVGRILLHKDPFSFNDFLIQVICLTLAPAFFCASIYVTLTKIVNALGPEHARFHPKWYYWGFIPCDIVSLTLQGTGGGLSSSGSGSTGVNVSLAGLSFQVFTLCVFIALVVDYILRWRLNGSTVLTVRFKLFATLLSLAILFILARSAYRIDELSDGYNGHIFHDQVSFIILEGVLISITAFLLNLAHPSYTFDYQGQLIGGRLGKEAASVESGV</t>
  </si>
  <si>
    <t>&gt;3074_g</t>
  </si>
  <si>
    <t>MLSVSSREVNCLKWQAPKLCSMTNYLCFCHRCQEYGAFCEYVAAPPKVTLPRDRGRHLVPIQPRSSLQPIFSFSDSFLCDQVEGRYFRIFHEKLAFDLSGYFEGPFWTRLIPQQCHHEPVIKHAIIALSALYKSALSSKTHTVNLEDEHVKFALVEQSQAIRSLRNTLSRGQPQMRLALVASLLFSCFESFHGDWETATQQVYSGFNILKCLREDQSQHAANDLASIDLEVGLTLRRLELQILSFLAMNPLLEHPFNDLNVEEVVLDIPDQFTTFNEAFTAGSNLAVSVLRHSRTAARCGDDSGARDLRLQQEQQQQQQQQCLEGMVDQWNKAYEPFFLEVCQNTVGREYLGALQLRICLWKCEIIIATSMSSTEVVFDSFTAQFQRITHFARHVLQKDQEIRESDSPRLQYCMGMIMALFYTATRCRDFSVRREAIAILREWPSTNGIWHSLQAAKVAEWIASIEDQSCGGLEFIPGDCRVKMQSLKVSLQKGAIAVECMQYSVNGILEPRKATLHWP</t>
  </si>
  <si>
    <t>&gt;1040_g</t>
  </si>
  <si>
    <t>MVSQVNLALKNTTNDTVYAYITGTDVNNNALCLIQASGALFYPASPAQPQSSLGADCSIPLGAPGSTITVTIPQISSARIWFSVGAQLVFLLNPGPGLVEPSVTNSADPNINTFWGFCELTFNASQLFANVSCVDFVAIPIGLSLTNSSGQTQTVAGLPADGLTSVCNALVAQNTLDGVGWNKLIVQGASGQTLRALSPNLGQVVNPSLFSGYFEPYVDAVWNKYSSTPLTVDTQASFGVVQGAVQGNTLSFNGVGSFSKPSTHDIFTCSTGPFATNTAGMAALTPRISAAFNRSTLISESSEPSAAATYYQNSITNHYSRIVHQVELQGRGYAFPYDDVAPSGGADQSGSVYDPNPTLLTITVGGGQAPASGTIDAASQIKCANFSSNNGCATEPTSDTGGGDDVGWIANGDWVGFNNVVFPSGGMNMCWVRASSGAGTGISGLVQVSVDSPGATSLGNFAIANTGGWQSWKTYNIPMSTTVTGTHNVYLTFASGQPADFVNVNWFTFTKQ</t>
  </si>
  <si>
    <t>&gt;5388_g</t>
  </si>
  <si>
    <t>MVAPAVPELTEEVLHESIDARTEVLAALRELGPPDLVQLIKQAPRNPVKQIGVYHHVTGVDASSSASLAAYINTLTYKETHQSTTKIVEGIYCCYNAFSRLDMRVHVTIPGSVDSYCIDERGEKRLASDELWLETYLCSVLRAYSYADDGSGDTIRKIMGVRRFNPVTNTETEHRFLQAAEHLFFRGWQLGSDSVVQVPNNVSNHLTSGLLKYFHTTGRFASGINLFEKLRTKNVEVSSLLAKVLFMGNEEVQAVRVLHDSVKQSPMDYVMLDTQAEFLMKKALNPNTPQLKQERLNMALGCADRSTVAAPSEFGTWARLAEVYVAMEDWENALTTLNSCPMFTYQDKDAPIMPEPKEIYLPTLPETRLDEIDSEPESKYSEQVHPSLLSLRAAQYKGTFKHAYSILTEMTAKIGWDQLLKIRSNVFVMEEEYRSEKQPPIGQQGEPTKRNPSTDVLRGSPGPPMNGDDHDDDEKNTNGKTVSSAPTLVAENGVQGTTADKSVEKPPHTVTPEEVKSGNEANEVTEEQLSRFNNKRLCERWLDSLFMVLYEDLRIYTIWRTEMAQYRAQQMQYKKSAEEWEILGSLATRLHHAPEAVEAYRACLSIRFSPKALAGILEDFEKERNSRETISATIRLVTWQYRWYSEFSPELLWTIRTLIEDEGAVKVRSIIQATSLPQNVLDLTHHYAALCAAFRSSGTEG</t>
  </si>
  <si>
    <t>&gt;8630_g</t>
  </si>
  <si>
    <t>MKFSATIIGLLSCSATTVSATGGWFTSCFSPLTIPDGSYFLLLAYCPGGTSPPTMDSINLDACFSNDNGTLVPRTSTTESGFASGGECSTSSCSLASGTSILSCSCANDDGVYGTTTIDTNLFVANGGGELVCLY</t>
  </si>
  <si>
    <t>&gt;7495_g</t>
  </si>
  <si>
    <t>MCEGRRHVSREKCGCKTWVVICCEDWIEKIKKENGYVSMELLDPDKYDKEARCVYHQNYEVPHGRCSKSKAVRAAEKAKAKEESRIRKMMTSKERRELRERRESRERKEKTEWKEESGLEEKPKAKTRCTGVNYWRTWYRKTTEGLECMTVGRSFEMAPPPEALKVVQMLEAPPFNGNDERKDEAEERDDDEEEEL</t>
  </si>
  <si>
    <t>&gt;2556_g</t>
  </si>
  <si>
    <t>MAFARLLSSTPHLIPGKLKVSELLFEVPRDYANPDRGTLQLFGRSVIRYENPTVPLSEDDRRKKSQKPWFVYLQGGPGCACAPPQHSYITNTVLDRGYQMLYLDQRGTGLSSPISASTLCLEGDIHRQADYLKLFRADNIVRDCEAIRRTLTEDYPVELKKWSVFGQSFGGFCVLTYLSFFPQGLREAFTTGGLPPIGVSPDNVYKATYKNVAERNRAYYLKYPEDIDAVHGLAFHIKSKGGLKLPSGGTLTVRGFLTLGRNFGFHGGLDAVHDLILRMKTDLNQFQFITRPTLSALESTLSFDNYPLYAVLHEAVYCEGIASDWAAERVGRTHRDFQWLGASPQNPLVVRETPLFFSGEMIYPFLFDIFPELGRMADVADILAKYTEWGKLYDQWKLARNEVPLYAATYVDDMYVDFDLAQDTAALVKNCKQYVTNGMYHDAIRSKTDDILKELFKLRDDSID</t>
  </si>
  <si>
    <t>&gt;9167_g</t>
  </si>
  <si>
    <t>MDSYVNQPPPPYTQGNFQPPRPSRDNGTPFPNSPIISRKPIPRKAVHSGDSRPKTANGQNAPQLRTQRSFGGFRFEERKLEERNLNTQAAPALPPRPGLLLDTSAPAKFTDQQLYSSPATARSNTNLSSILTPTSVFSPSPATSFSTPTSSTPPAESKSSASSYMQKAYREARYFAGGLVAHPTESTKHYTILRHSHGLVFYQGVATTLAISIFSDSPLPQDRTIWLQSKGWSGRTGMRARAFMGLNGNWINVTPTSSVRPEQLKPEDERAWQRDIAHFRKKGPRHVRDKHILRETAVVRIPAEAGDGYFQLVLCIGDKKKVLCSSPTFRVLSTSTSPHSIRGASLSTLPLEIGAMALGIYAQNTAGRVVGPVATAVQDKVQKYMPSWWTQEAMIEAYEMSGASEKVGSTIENGNQRYIQNIDGSYTLAGAYDIVPELGPQPPYPVEFVARSQPDHSSHDIEPGVVSIIHLSNVPEHDAQRLHGYYFGWARPQRTKGSQDEGQDTWYQTIITALLKDPSQLTQVNIAKLNSREFTLHLLDFFELPDDKVNIEIQIMGFIRPDEPTQRAKLQKGLQEDDEDASEAAILTEANDISLTQNILNQPAWVPHSRKDLERSQSGFEKITAEYANVRLAAQRKIDRMPLHALGVRMPVEKMKDKAIVSNGYFVQR</t>
  </si>
  <si>
    <t>&gt;4890_g</t>
  </si>
  <si>
    <t>MSRIIVQNATILTLDDKDTFYYPGTIEIRNDKIYSIEEWFKDAVQEEYVGKTTIIDGTDKLVMPGLVDLHFHTSVAKGYEDHLPLWEYLDTIWYPSIRALTPDTCRTAALHSYITALKSGTTTVNDMYRHLDSLASAAVQTGIRAVISNDIALPEYNLDSIADNVEAFKRNNNAGDGRVKVWLGLEWMPLSDGSLLAEIARMKKELNTGAHIHLCESRSEIANSLKRFGKRPVEMAYEAGLLGPDCVAAHCVHLSDNEIRLLAETGTSFSHNAGSNAKLGNGVARVQDMLKAGINIGLGVDACECHNSTDMFEEMKITSYMQRATLEDASLGQPSQILRMGTSNGARALGIDAGMLVVGKKADVILIDLKKDMMFTPLLKSPIDDRRRMIESHLVFGCNGSAVDTVIVDGNIVVEGRKVLGVDEEQVRQDMDIVFNGLVAAMPKVRMDREKVNGEP</t>
  </si>
  <si>
    <t>&gt;8435_g</t>
  </si>
  <si>
    <t>MGDSPVMIAAQPAQDVFIGSIDQGTTSTRFLIFNRDGEPVASYQVEFTQYYPHPGWHEHDPLEIISSIETCIEGAVAAFEAQGHSARSIAAVGITNQRETTVVWDSQTGEPLSNAIVWTDTRTQNLVRKLKNRLGSDQLQSLCGLPLSTYPSVGKLLWLIENEPKVAEAYAKGRLAFGTVDSWVVYKLNGGAKRNIHVTDPTNASRSMFMNIHTLKYDEQLLDFFRFDLEKLHLPKIIKSSDAVEYGTLSTGILAGVPIAGCLGDQSAALVGQKGFSPGRAKNTYGTGCFLLYHVGDKPVISTHGLLSTVAYDFDGTPQYALEGSIAVAGSSVKFLQNNFGFIGASSQVSTLAETVEDNGGCTFVTAFSGLFAPYWIDDARGTIFGITAYTQRGHIARATLEATCFQTKAILDAMEKDSGHKLAELAVDGGMSGSDLIMQTQADLIGIPVERPRMLETTALGAAIAAGFAVKVWKNFDELRSVNTVGTTTFQPKSTAEQREKQFARWEKAVQMCRGWASE</t>
  </si>
  <si>
    <t>&gt;300_g</t>
  </si>
  <si>
    <t>MSSRLTTFCLLAANVLIPIAVLTFASGFFPYKPFLPGLAQYETLDYGPPAQAPFDKVIFMVVDALRSDFVYANSSGFQFVQSLISTGDALPFTAHATSPTITMPRIKAITTGSIPSFLDVILNFAESDTTSTLASQDTWLAQMKAKKSGKMIMYGDDTWLKLFPETFDRAEGTSSFFVSDFTEVDHNVTRHIAGELKNDDWNTMVLHFLGLDHIGHKAGPRRHGSPQ</t>
  </si>
  <si>
    <t>&gt;434_g</t>
  </si>
  <si>
    <t>MSNYMSEAMPTDLGDIHTQQVQMAFKARFGRQDGTVGDAFDDQLVIDRAKKRNQKKYQKQKEKRKEERAAALAHEPSAIPVELHASLSDVIAAPGVEAGAATSVKNIKASSTDPHPMKVAEEEMAPSPTVFGDVSSRVLYDRQFRKAEIEAARFKEISADSRYKTASTSHTTPDSAATVQPSDAHPQSIRNLRKKLEEAEEKFASKNKQFKDQSMDLINTRHRLRGVECDLEVSRKEVEELAGFKARFKQEAKDHAEELQQRVIAQKELGTLKNALAENLTVGCS</t>
  </si>
  <si>
    <t>&gt;13690_g</t>
  </si>
  <si>
    <t>MQPAKGGLKIQPFKIPMGAEYILRYLGATVANPEPTKDTDLGIKILFTSEEETDATTLSEIMGGHPLALTQVAALGFKNKWNVVKLLSIYEKYPQKIREKVNPELFHAGYSMSMVTVFQISFQSLTIEALNILAIVSFFHSEVISEEIFNPRKAIELPNALEFLYDEFMVSEYIQELLDLALNYYNYTTTLLCAAFPRQEEEEFGNRLPLCAKHIPHVYALRDSLSGTQGNLPFQASDDFCILMRNTSWYCVEVHELMELGSTVEIAMEAAKKTGSINNLGNIYLSMGDAALALKTHQDCAALLLDEKSTPKHRVRTNKLNRGRRLPILGDFDEAAKLIEEADVLNEDWVMAI</t>
  </si>
  <si>
    <t>&gt;9858_g</t>
  </si>
  <si>
    <t>MASFQDKAQVQITQLDKELSKYGFLNNLEKQTSVPKVYVVLGVVASYFFFIFFNIGGQLLTNFAGFVIPGYYSLDALFSAGKTDDTQWLTYWVVFAFFTVFESLISAVYWFPFYYTFKFILILWLALPVTGGAQIVFTSFIQPVFSRYFSGAGATAANLRSKIDHAADKNL</t>
  </si>
  <si>
    <t>&gt;4836_g</t>
  </si>
  <si>
    <t>MAILPQGCPGIRVTIMSNGRALNEYPDEENEFVQDKFKAPRDRIAVNYVECVTNATFEIKFEVLPGFIFRPDHRDVSFWARVDGTERGGWTASGYHSQFLSAAYKRVIDDVDSGRVKEDIKLADGLGEIVVHVHRSNQKEVPGKDVAPGASSIGKEVTEISEKALKGKAISHGIAYGPEHRQYRPRDHEYHYPDGYYTPMALFVFRYRSRDDLQQELIIPRSPSPEAMVLPPLRSDAARSNQARLASLKKEIQRIKAEEAEEVDGDDDDGRPQNRKRGPDSEIPQNDRPYKTSRSRDGKLVIDLTDD</t>
  </si>
  <si>
    <t>&gt;13693_g</t>
  </si>
  <si>
    <t>MLQSCSSRVSRSFWLTPRASTRLFQHNQSSLLRKVHTPPWRPASTLDEWVGKEARPISLRQLMVFGRSLTEARLISSANYVRTELPTRLAHRIRDMQTLPYVVVTNPHISQVYELYYKAFESLRRVREIKTLEDNDKFCNKISQTLQEHLTVIPKLAMGVLECRDLMRPEDMDKFMNTILRSRISRRVIAEQHISLTETFHSPWHFPHSNTPTISPDTEFIGEVFLKCSAHEIITRCYNTIIELSSHSYGPSVPLPPLKLNGHLEATFPYILSHLEYIIGELLRNSIQAVVERQKSSPRGWTNPRPPSNDQGGGIPRDILPYLWSFSKGPRSSQRLENLNQVPKMAATLQELRVSEEIPAPLGSPPPPGEGQQPGSGHDSSLSSLSSRPPNLKLGMGLPLSRVYAEYWAGNLEIHSLEGYGVDAFLQISKLGNKNEQLTMRASMDAV</t>
  </si>
  <si>
    <t>&gt;9456_g</t>
  </si>
  <si>
    <t>MESRGPAKLAKRDCDERRPTCERCTKAKLTCLGYGDDADLIFRPCHWTNFNHSHDHSLLEKSNAHDSSFTWDPERLTQNADAEMEECALAAFVYHYCIVPKSRSIGNLETMLSSIGASSSLARAAKIVALANIGTRLERPSLVQKARMLYSDMLPSFRAMVATMSGNAELLIAAVLLGLFEIITATKAHPSNHSSHSQGVYAILATEQSRADLLNWPHRFQILNPLCLTGSLKASGILRTPELPPSMQNLDSLLVKSWPLLQRAESLMCSSSALVDDLHHILEEARTLNKEFSDWAVSQPEEWRPKTIFSVSSPQDIYVKRPSWLSGRIDVYLDLYVAAVWNTYRTNRLMILNTTVRCSKRLEKVASYYDENLQVEELVSEMIASIPFHIADNLANLAEKARNNLELTIIPGRSIGGILLMYQLFDTSNISIICAQSRCQMRDCLAWIGSHMGIGESTILSSAATTFPKESVANGYALLWAGLLFTDSKEG</t>
  </si>
  <si>
    <t>&gt;5286_g</t>
  </si>
  <si>
    <t>MASTSKPDGKGRKKAKGKSNDHQVSDDPPSCFVDTHGVIVSTMNDIPGYRVVKVLGTVYGITVRSRNWGADIGAFLRSSIGGELRYFTNLMYTARNESQERMVGECMQRGGNAIIAMRFDQGDPSTFSQVCAYGTACLIEKIEIE</t>
  </si>
  <si>
    <t>&gt;3815_g</t>
  </si>
  <si>
    <t>MGSRLEKGSESARKRIEAHSFDDEEGEEYEASNFGGFGDYFRRKKIKLQNLDTELRSTSSDKPKIFRGIVAHVNGYTQPSLNDLHRLIVSYGGGFMQYLDGKTTVTHIIAANLTPKKAIEFRRYRIVKPAWVVDSVTAGRLLPWDAYRLLDEGSGQKVLGFDDGKFASQVNTQQRSYREQTSSAWYTGQIRNIAERIEDEVVTQTVISSVTSPHMEATLSPGKKSPGGVRVDSKSTLKEEALTSSAGFEATSSLEDVLSKVAVEGDTSIDRKITNSPDSQQKGRMSQALPTPRLPESFQDLMPKSPEFVAPPGQAFLTPKKHIVEAQNPSPSKRNEDMTAEEHNAILLADPHIRKSSTGNPDFIKQYYAESRLHHLSAWKAELKSRFQAMAAEKSASQRQLVKRKPGCRRYILHVDFDSFFCAVSLKKVPEYVDKPAVVAHGSGTGTEIASCNYPARAFGVKNGMWMKNAIKLCPNIKVLPYDFPAYEEASNGFYDAILDVGGIVQSVSIDEALIDITVLCLPAGGTDGFAIQEGSIWREQEKAEEIAQGLRARIKQKTGCSVSVGIGGNILLAKVALRKAKPAGQYQIKPEQVLDFLGELTVQDLPGVAYSIGGKLEEIGAKFVKDVRQLTKARLVTILGPKTGEKIWDYSRGIDKTEVGEQVIRKSVSAEVNWGIRFISQTEAEEFVQNLCIELQRRLLHERVKGRQLTMKIMRKSADAPMDPPKHLGHGKCDTFNKSIVLGVATNNADIIGREAISILRSYGFSPGELRGLGVQMTKLDPLKVLDDAMPDGSQRRINFGASTVAKPNLGNQVTEDPIVDPETTKKNETTVASHEELDFGKHKELIDDSITPKKHRTVATHFSRGYDPIDDIDSPKKAKATSVHPAALIAKANAADQSAKKLLNLTGTQFIIPTQVDFEVLAALPQDIRSKLMAQSKSRHISQSPTPKSRSQSPFLESAYTLPSQLDPEVFEALPEDMKAEVLASYASNAPVSRVHSHRLPQSILPQSPRKIRTVAAPTKKTTPTKPRRGRPPGALNKKNRPDPHSSLAQSKVKEDPLSKPNQTENESDGNSSDLDSDFLSALPEDIRQEILTEHKRKRLARKGISVASDPNDKNHRAPPPEALQLIQRKLRLPPREPKPTFTTHELSTLPELRETLSSWYEEFADEGPHPDDVAAMERYLGRVVLDERDMGKVVSVLKWMEWLIDEADAHNEGTRIWAKALTGMKEKVQLAVKERGLGVLEL</t>
  </si>
  <si>
    <t>&gt;9094_g</t>
  </si>
  <si>
    <t>MHELFLSATVNNEDLETALRILQGYCGMKPVNVLCRRLLWEGPRTRTPKGIQPPFLKKLPDGDRRSLLWKGLVKQLERQSYVLSAIYQTTREQFGLPEEDKVQSCDELLGTLRWNEWADPVNKPFNTRFFIKIDNEQNLCTTLTSMNHKFIRESIQEGYRFVHEDVVFEMSRYFQLPQNSVETPAVRSHLPPYESLTSFDPESKWMLTASVIISDKDDPEQMKKGSAKLMFCKSEFEGVFDLKVLDRLTFDTRVKV</t>
  </si>
  <si>
    <t>&gt;10657_g</t>
  </si>
  <si>
    <t>MAGFHSYTRRIRRLTSTPAFQAITICILLYFGIKWVIEHNHDPDEPLPPAVGPIKSVEDESIDWSKLYYVQYVTSPEYLCNALMIWSEIEEIGSRAQRMMLYPSNWDPNEINDVDPARGLTPVARLLQSAVNDYYVKLQPVDVLHHNNTSQATWSDSYTKLLAFNLTQFDRVLALDSDAIVLQNLDELFLVPPAPVAMPYVYWGQPTGFSFSSQLLLLQPSPETFSQITQAIESASPNTYDMDILNTVFKNRILRIPQRPYNLLTGEFRRSSHAAYLSSTAKKWDPYEVLGEAKYLHFSDWPVPKPWIRARKEVLNKYMPRCQKSEWFGASDCRDREVWLGLYIRFARKRKAVCGVGFELQDRVLSPESVFKDGRWFHPDEVGS</t>
  </si>
  <si>
    <t>&gt;5242_g</t>
  </si>
  <si>
    <t>MNIDTIPDFLAEQRDAAPADLQHLFISFEDLWERKLWHQLTDTLIEFFNHKESAHQRLPFYKTFILTFADKINQLKLVTLALSAASQCKGGDQNPQNSHERLSFLEAAATKVNNLHSQDAYVYATVAVATVKLELKDPDGARKDLDKSEKILDSFDSVETIVHASFYRVNAEYYQSKLDFASYYRNALLYLACIDLKDLTPAERRSRAYDLAIAALVSDTIYNFGELLLHPILEALKKEDVWLYDLLFAFNRGDLVAYDVLAGHISSNPLLAEHRDGLRQKIYLSALTETVFRRPPHDRAMSFSTIAEETKVRPDEIEHLIMKALSLGLLRGSIDQVDEIARINWVQPKVLDMKQIDAMRLRLQEWDSSVNNLGNWIEAKGQDVWAA</t>
  </si>
  <si>
    <t>&gt;5195_g</t>
  </si>
  <si>
    <t>MEMSLGLEIAWDKISDEEKAEEKDDRWEAGYHRGSPGEDHHIGIADNDGKARIKAMSRASHLVSGLDYHGTESLRKVRIGKNEAIQVATKRTPFFSLLLYSRKGG</t>
  </si>
  <si>
    <t>&gt;9193_g</t>
  </si>
  <si>
    <t>MASIARSSTRVMSPTYRRGYSTYISPYGPKYKVQPNVAGWTIQSAAKLGITLGAFGGVAGVFALFFFADIPRVRKDIMQKVPVIGPYFIREIPASDNVRFLPILSIVLQLESGRLFLFWILQLSKTLSFPDLRGSNLGSPSRA</t>
  </si>
  <si>
    <t>&gt;9584_g</t>
  </si>
  <si>
    <t>MESIDPATGRPLPPDAIQRVLFIAPAVHVYNIPPLTSNKGYVASTWTANNNARQIFTARLRILETAVPNPKSPSGENIKIDILLEDPSNAQLFAAAPYTIPTVVEQVLDSSRFFAVRVEGEGGRKAVLGVGFEERSEAFDFSVALQEVRKTLGMEDNGKAGGRKPVKEEKKVEKKDFSLKEGETITVSIGGRGMGRRQRKAEQPGQGLGGFSLPPPPGSGGLLPPPPTAQEVRAQKRLSQTFEPRNPVTDDLGFDDGEFGEFQ</t>
  </si>
  <si>
    <t>&gt;8832_g</t>
  </si>
  <si>
    <t>MAAKMNNPAVDPATEEQVFLDEVAAVKKWWTDSRWRYTKRPFTAEQIVAKRGNLKIQYPSNAQSKKLWKILEGRFQNQEASYTYGCLEPTMLTQMAKYLDTVYVSGWQSSSTASASDEPGPDLADYPYTTVPNKVSHLFMAQLFHDRKQREERITTKSKADRAKLQNVDYLRPIIADADTGHGGLTAVMKLTKLFVEKGAAGIHIEDQAPGTKKCGHMAGKVLVPISEHINRLVAIRAQADIMGVDLLAIARTDAEAATLITTTIDPRDHAYILGSTNPSLQPLNDLMIAAEAAGKSGAELQAIEDTWTAQAGLKLFNDAVVDAINKNVNGDKKGLATQYLANAKGKSNTEARAIAKGILGVDIPWNWDSPRTREGYYRLQGGCECAINRAIAYAPYADAIWMESKLPDYSQAEQFANGVHAVYPEQKLAYNLSPSFNWKSAMPRNEQETYIQRLSKLGYCWQFITLAGLHTTALISHQFAKAYSQQGMRAYGELVQEPEMEGGVDVVKHQKWSGANYVDELLKMVQGGVSSTSAMGKGVTEDQFH</t>
  </si>
  <si>
    <t>&gt;810_g</t>
  </si>
  <si>
    <t>MAPTPLDNLSAAGSSSYSSDTMTVGDGTWDATRNDFLLPNLVGLNFETMRYNGMGNRFKDMPNYHNLILGHAILAVITFLFIVPAAILTAQFYHRSGATALRIHIYLQILTVALTTVIFVLGWVAVGPSRSLTNPHHGIGLAIYVLVLVQAIGGWWVHHRGRRHIPRKLPVTLYLHQWIGRAICLLAIAQVALGLTLYGSPKFTFVLYSIWGTFLLVLFFILCYRALPPLEGYGVERSSSHGGTVIEDKRPSRWGGFLGPLAAGAGAAALLGRRRDRSRSRSQSRSRVEVIPSRRTSRRESGGSYIEEEKFEKKKNDGFMDKLMKGAAVLGAAGLAKSWYDKRQRKKEEESEYSSVAPDTPSRRQRRPQRSEYTDESSDLSRTEEGRSNRMDDRRRPILPGPGDPVAAAAALSASEPRPSTPRRSQRHSYDSDSYTYDTYESPSRRSPVKESHGLRNGILAGLGIGWLSKKVKDKKDKKEQDRLDREEDERIEQERLARRGSGPSRFTGDGYPSPSRQQGRRSSRADTSDLSSVIDDPHAIRPGSGIPPIPAALAGGAAAGAGMSRSRPRHDSSRDDTVESVSMPPAPYDPQGVLHEVSESGSEDAYQSAAGSKPQRKNSSRRRREGEAAAAAAALAASALANEEEARRRRSRSRHSSSVPAGVSSPPVSVKVKVHGDKDRNVTLRRLTEAEAAAEREARSGERRRRRADSMSSLSGTDTATSRRRYRRDERDVEARAESSNPAAGAGTGTGFGPASSVSVMPPPPPMMEPLSPPSPAFAGGRKPKDSAYYSGRPMGDGIGTGPAAGGGGGSAARLAPESRMESTSKLGGLGSGVSPSSHGTWSQLSPDVGSPGTAGGETDPAAERRRRRRAERNQRGGTTVDFD</t>
  </si>
  <si>
    <t>&gt;10569_g</t>
  </si>
  <si>
    <t>MASVEDISPCSSHAFADIPTLSPLSIAIQSLSLTETQSDAIITCPRIPLQITSMAEARARLPTETFAQTPPLCQPNAPITRLPNEILVKIGEDLDPAEYCILSITCKRLHAGFPPIERPSLEYKSTIKGWCFEHEIKFADLLKEFMKPRIYAGNYGIFKFVGGERYKLLRDAYWDRYPQLPFMLLDEDKVLLGVYTTKEWIGKFQDHHVGYGEVISSVDNSSSEDDEFYDCQEFTEADVAVGPLSLAHIWKNLRQYPADAPQAIAATQTTPIIGKRDEHWFSQALRGMADN</t>
  </si>
  <si>
    <t>&gt;8763_g</t>
  </si>
  <si>
    <t>MVSKLQLLALALLGFFHLTLANPISPPLRPYEASEISIRNTSSLLRPELFNGTHNLLANRDFNPATLGALYCNLPQFYGDTLAGANNQINYLATQAPHICDCPGKTCVRVSCDYNNGIFLCNDASNHIYPTCPDIAAYAQYITDRCNTNGGINGQLFDQGNWNVLVHGDTC</t>
  </si>
  <si>
    <t>&gt;3452_g</t>
  </si>
  <si>
    <t>MSAISKVDVHHHIIPPELTGVDYGLKGITIPSWNVSSDKTFSNSINVHTSIFSVSTPGVTFISDPEESAAVARSMNEYCASLRDKEPHSYGFFATVPSLEHTDLVIRELRYAFDTLHADGVTLFTRYGNGDGYLGHPEYVPVWKELNARSAVVFVHPLNNKNGVLFNEKLPMPAFDWPHETGRTAMDLILNRRLEQFPNVKIILSHAGGTLPALVQRSTMIAQPEFGAVMTAKSIFDQAKSFYFDLALSGSQELLPLILGFANKGHVLFGSDYPHATDPVSKHYAKFIDEYDMDEETRKEVYHGAAEKLFPRLKGIYKA</t>
  </si>
  <si>
    <t>&gt;5587_g</t>
  </si>
  <si>
    <t>MEAAYKTWELENNVKLVDPQRDALYTYDTDEQKTIGDAKPWKTDPHYFKYVRISAVALLKMVMHARSGGSIEVMGMMQGKIAGNTIIVTDAFRLPVEGTETRVNAQDEANEYMVRYFQTCRDQGKMENAVGWYHSHPGYGCWLSGIDVSTQATQQMFSDPFLAVVIDPDRTISAGKVEIGAFRTYPEDYKPAESGSGDGYQTIPLAKIEDFGAHSSRYYSLEVSHFKSSLDTHLLELLWNKYWVQTLSQSPLFANREYSSKQMLDLSSKIRQVGTGITRAGRTQAGSMGNKAMDAQLEKVVRDSNKIAGEEIGGMIAGEVKAKLFNGLGDTSSVQTPAAPTAPTAPTAPTVPTAAVEPAES</t>
  </si>
  <si>
    <t>&gt;3410_g</t>
  </si>
  <si>
    <t>MLVKAATVVAIATVLTLATAVEQYPLQDPLHDTANAVHGNSEATDDKPVPALAAERVEFLGYVNATDVLTTDCRQWPTNNQVVKVGEVWWEDNGWYAQPMKMWNHRHAIEWGFCVETRFGWDSDVGQNFYALKGSESSQYSEWVMKAYKTWNAQLSEGIVGWNGDKARWIPCVDVPGCGGGSRFAMNKNECFQVRIKTGRVITACKTYTNDNNRICGEYSRKHHGRNRCGTGRNSYYWFGTETGCWEN</t>
  </si>
  <si>
    <t>&gt;1389_g</t>
  </si>
  <si>
    <t>MEQTYLPRLSDGAEIVELSSCVDGIRPELENGLSGFSKKLELNMTVVNLSNANELRSTAEIAANSPRYRRRSSTFIDGVHDVPDEKAAPMAPAQLYSTMSGRLFHSGRIAIVLVGLPARGKTHISVSLSRYLQWLGVKTRVFHLGDYRRATMGPGNDVPEDYFFINASASSVMLRQKILKKCREDIYGWLNHENGQVAIYDAVNPSAAGRRSLAKEFAKHDVQTLFLESYVTDQKILEENARSVKISSPDFVHMPPDEAAKLYLKRIDMKIPHFETMNESDLNYVKMINAGGSIQYNNVSFGYLSHRIVFYLMNLHIKTRQTFFARAGTSSQEDSYKADAHLGDEGRAYAKKMADTLIAHREAERAEAINNGATPAPLKPLSVWTSTRKRTVETAEYLNELGYKVRQRSQMSQLNPGVCEKMSENRIRLLYPEEVERHETDPYHHRYPRAESYHDLAVRLEPIILELEREQNDLLIIAHESVLRVLYGYLMACDAMDIPTLKFPRNEIIEIIPASYQNEAKRIYIPGLNSEIISPSPEGVRIPVLPSGTVSPLSASNDFQGVAANLAVIRIAGYRFSLSTRLRSFYDTNAKCLPSLFSHNETWH</t>
  </si>
  <si>
    <t>&gt;6048_g</t>
  </si>
  <si>
    <t>MLTLLFLYPALALGNALHYRSNTQCLNDCGQALRTLLQAPFPKSMLLDGCSSLLGITIIPIKATATSTTTMTVTRFNNNGIYNPTIEPLIKQTGAALTTTARTIPDGFPCLCHCVGATQFVTTLSPVATALVTAQIPTTISTFNLKVVFANGTSTNISEQHIPQISDTSKDRWELRLNSTSNPALFQLMPNKQLQLQSQGVTSWTQAKNNATSKMVYFGDLYNNGTGSFTPQSFHIAVESLGNSWKYTLRSDWAQHALVACNDMLSIVEMAMLPASDDHCALIEVQVVPQY</t>
  </si>
  <si>
    <t>&gt;6111_g</t>
  </si>
  <si>
    <t>MSRPLALRMKTTAHCIPEDPTGNPSPTSLAPSLSYSSSSSSSDEPDETIPKPRRRRASTRLISQSAADIQRIIGTPSTRLIEKCCGGGCCMAVTKNPSLSFESVDLPDNDAFRALELKIADIPTTLSGVIDLPRKTVSLLSRERDAAVTLPTDSVPPRGEKMVESIDFTPPPPSASTSTHEEIDTRVHPPSFVKPHPPYNVFSAKIHTARELTKPGAEKRTYHFDLDVTNYPEELGVDFKVGGAIGVSAPNEASVVEQLMDLLLVPRFLRDKPVLLRTSSGRWPTVWGEDQARELVTTRRDLLTWCSDIQSYPPTKPLLRLLAEYATNADEKKILMFLCSAEGQGVFCDFRTGPHITLSQLLHAFPSSKPPLDHLLSHLHTLMPRFYSLSNDPHEWCVPKAGCSRLIEIAVTVHETPNWTGGQRTGVGSGFFERQAIRFIEAEKRGEKVDLRIPMFKGLMANPLARQFVSDGPMLLIGAGVGVAPFRGFVQRRLKNANCANKVWVLQGVRDSLLDELYSGEWGIHESEVKKVVQSRKSSGKGKYVQDEVRAQADLVWFIINALDGRVFVCGSSKGMGEGVEEALVHVAMKMGNLGREGAKEFWALKKEAGQYITETW</t>
  </si>
  <si>
    <t>&gt;4502_g</t>
  </si>
  <si>
    <t>MPETKGEDPKGTKNIEAPVESKQLACGHSPEFIKLPPPFQTLIRDFPRIKAYKGLDRSVPRCKLCDLIAAQIRADKVEYPPPTYKSPVDELERQIKLAKKMIAEGKPKEELEETLPEMKKKLADSIREVDKGILQAWKEHWEIWGPGEGPEMEDELLVEEPNEKKSKEDEKVQESKENKEENEELEIDVNIPLDSPTNSAKATKVI</t>
  </si>
  <si>
    <t>&gt;523_g</t>
  </si>
  <si>
    <t>MQRARLIWKLKMNAMQHNRGSSDLSILTQLEELQFKYRNQSLSGGKKADMIKEMQLEWNSVSQKLLDACCERLRCDRCNQSPLDHVLINNHHLPTIAASELRGIKACLQVVDPTAVNRGILEKISKDLWQGVEQGYIEKAEPSWKCGEVAWNGSLSSLEFYGNREEDESASNR</t>
  </si>
  <si>
    <t>&gt;8504_g</t>
  </si>
  <si>
    <t>MAESSSLQQFTLFPLLPREIRLLIWEAALPGPRIVNIFERQLKTSIGQWEEKNSTTWPPPTEISTSGGQDEDSLEYHGRWNTNVISGGFGRWKMSRGVANTFKNDHYDNDIEDLYKMGHLVGLTSSSPVPEILYVCHEAYDVVATAYVRTFSTSVSIPQTWFNFEKDVLYISYENFSCHFQEDGLSGIMFGLGGSVGVDKKDLDRVQNLAILLDNAFWAEYMNDSGASLRWLSTLLCNFPVLKDFTLVVWHHKDEADDQSPIHFTKVYAVDDFVATYRKFLSDPSILRPIDPV</t>
  </si>
  <si>
    <t>&gt;13716_g</t>
  </si>
  <si>
    <t>ILIFY</t>
  </si>
  <si>
    <t>&gt;8431_g</t>
  </si>
  <si>
    <t>MSNQSRGGRGAGGRGSSDRGWTRGDSQRGRGGSGRGVGNRGDGTRGGGGGGRGGSRSQASPSVEVFSGGRFSLPDPDITKLEDDFMRQKSTLGASVAKLSVNEEFPIRPAYGTRGKPITLWANYFPLEPAKNLVLYRYHVNVLPEAKGRKLKRIFDLLIQEPSLARAATDFKTFLILRNKVEEMEVDVAYRSEFEDDPQPNTRPYRVKIQITGQIEVAALLNHLKTTEADPNFSPLTQHQILQTLNVLLGHYPQANPATSTISSNKHFPFGIKSVGVDLGGGLAALRGYFRSVRLGTGRMLVNVNVSHAVFFQPGSLVDLINAFAKAYGRNPWQLEKFLKKVRVETTHLPVKKNKAGQKIPRIKTIISLANTNDGSMLPHPPQVSKFAAGPKDVQFWLDSPSQKTPTTLGPKKGIASTKATSADHDLTIKIPEIPVLNIGNKENPMYMPAQYCQVLPGQASMKKLSSDQTAEMIRFACRKPFLNAQSIMSDGPQVLGLLPASNPLLASFGISIDLAMITVPGRVLSSPVVKYRGNATETPRNGSWNMRAVKFTSSVTVPAWTYLWVKRAGRPGLVEKNKLVKTIVISFRDKMRDCGLVVPEPIAPGPSIELDAADSTQTNDDLIESTMRSIAAHQGKIGMIFVFLPDRDAAVYNRVKYVGDILLGIHTVCSLDIKAAKEGGRDQYLTNIALKVNCKLFGVNQSLDVSKLGIIGEGKTMVVGIDVTHPSPGSLSNAPSVAAVVASTDKSLGQFPCELSIQKGREEMVTDLSAMFKSRLDLWKARNKSLPENILVYRDGVSEGQYQLLKDNEIPSLRKACDLVYTSDHRKKGFPKISVIVVGKRHHTRFYATRESEADRSANPLNGTVVDRGVTSMWNWDFFLQAHTCLQGTVKPAHYYVVLDEIFGKEDLKKPHPFPNAADTLEDLTHNICYLFARATKAVSICPPAYYADLACERARCYLSGVFDPVSSGGSSVTSGSQVIVEAADVKIHQRLQNSMFYI</t>
  </si>
  <si>
    <t>&gt;4953_g</t>
  </si>
  <si>
    <t>MSHNQRYNYQPLDATKNDIRVLRILPGNLEGELQCHLEHIPHNKYATYDALSYAWQDFTLFPPEAFQQSEQLLVNGQSLAIEVNWIWIDAVCINQGDDGERNAQVLRMREIYQFASKVVVWLGPKCNESNAAFALLRFILDECPPSREAVWFEAFVSICPLTVEWKALGALFARAWWTRIWIVQEVVLARDIVVRCGSSTLTWAGLESSIHKLGEGFDGISCRVPELANDSPLDFVDVLNNIGSNDCTILSDKVYGLLELIRNANILVPEPDYKLDTSEVHRRVYASLACKTGSLDFLSLVVDPPESFPKDQALLLPNWCPNMTFAFFNIHKLNTALSLPDNSLPQFSASCAQVANVAISTDSKILKLSGIQIDIIDGARLKHSTYANDSQTFKALWSSLIIGLQLYSAKPGDHVAPSSFGEVFARQCCITERQHQQLCRQGQEIQFDIERPGSSRPFFVNEASVWAFNRWYKYNREARFAGRSVKAWAEFNNPVQDEIESGIHLKELSWKAFSDSRGPVDFHRRVVTTQRGYIGTALEQSCRGDIVCILFGHKLPVVLRRSGNYYVFMGESYIHGLMFGEAMADLREGRYHSNCGATGFCLILRAHVTESFPSFEAASGQSKDLAKTHLLASNIGDSNIVEALLCSALLGGFASTSPLNDGIKERQTVISPVININFPDPAIFKNTDTSYYAFATTGNGKNVQVANATSPSGPWTIIDKDPLPVVGAWSNGQNVWAPDVRIIGLTYVMYYSATYAGQTAQHCVGTASSSNILGPYTPAANPIACPLSAGGAIDPSGYWDTAVDGAHYLVYKVDGNSIGNGGSCGNTVAPIVPTPIMLQPLLSDGVTANGAAIQLLDRGTADGPLIEAPSLIEYNGVYFLFFSSNCYSGTLYDVSYAYATSVAGPYTKSSAPLMVTNSPFELTSPGGATATRDGTGLVFHANCAAGRCMFERSIKISGTTVTIS</t>
  </si>
  <si>
    <t>&gt;7741_g</t>
  </si>
  <si>
    <t>MSVPRAIRKAFLAVEQAEGAGARVRRSIGTPQLRNFSPFLMLDHFTIKPGAGFPDHPHRGQETITYLLEGAVDHEDFAGNAGTIEAGDLQFMTAGKGIMHAEMPRQNSDGSANVGMQLWVDLPEKLKSCEPRYRDLRAKEIPQIDIDDGKVHVKVISGQSHGVDSVKELAYTPVWIFDIEIKPGGRIVQNLPQGWNAFAYTLAGSTTFGVGKDKTTVGEFHNVVFEQKGDEVVIEVDAEAKQNARIYLVAGLPLDQKVVQYGPFVVTSQEEVYQAMMDFQTHSNGFERAKGWKSEIGKTMRD</t>
  </si>
  <si>
    <t>&gt;9837_g</t>
  </si>
  <si>
    <t>MARSLDEKMASAYNERTPLITTIHIAPRRQRYPHNVIRRFCTIALTSSLVFAFVLFVLPFSLLHNGHHHHHYPEPHHPHLNSSISFKELQEILLTTPAEEKAQEWSRYYTSGPHLAGKNYSQAVWTQERWQEFGIKADIIAYDTYINYPLGHRLALYENSNDKDIESWTVRYEASLEEDVLEEDPTSGLGDRIPTFHGYSATGNVTAPYIYVNYGTYQDFEDLIKANISLEGKIAIAKYGGIFRGLKIKRAEELGVVGVVLFTDPGDDGEVTEENGFKLYPDGPARNPSSVQRGSAQYLSIAPGDPTTPGYPSKPGVPREDTTGKIPSIPSIPISYVDAIPILKSLNGHGPSPKSFNKHWHENNGLTYKGVEYNVGPSPDHLQLNLVNEQEYITTPLWDVIGVINGTIPDEVIVIGNHRDAWIAGGAGDPNSGSAALNEVIRSFGLALSKGWKPLRTIVFASWDGEEYSLIGSTEWVEEFLPWLNHAAVAYVNVDVGTSGPIFSAAASPLLNNLLYEVTALVPSPNQTIPGQTVADLWDGHIKTMGSGSDFTAFQDFAGIPSIDFGFGPDPAKPGDTGGSAIYQYHSNYDSYYWMNTYGDPGFHYHATVAKVWALFTAKLAEAPLIPLNATDYAVAFEGYIDNVESKLHNHITGVESEEDAIEARARPTPGEAKGSVDDLKKSFKGLKKAARKFKTAAVEHDAHAAHLASKIQEDFPWWKWHAKVKLYWQIRRTNNNIKYLERQFLYSKGLDGRPWFKHVVFAPGLWTGYAGAVFPSLVEALDAKDYANAVKWVGIIEGKLWKARAGLK</t>
  </si>
  <si>
    <t>&gt;7952_g</t>
  </si>
  <si>
    <t>MLRYFFTWAPFTSPPGTVISDIETKLLQDIGPYVLPPLQPRTSTKSSMGLKRLDEFNWLTLDKCYLPENAIRKSFLNTARQSVLQCLPVSMPACYETLELVSIFLSTRFPQHFSITSSTTSPMIHNHLTGEIFPIGSECKDPFGTAARLAMEDFNILMKNSETGDYHLQASATLFPAGWKLEERIGTTMANLHRPVPKWREDLGGSVNQYFDYLSPRTLMERTNLFIQATPHFFQDGPETSPRNIIVPDQLMVRRERQTFKRLEKSEAVLFTVRTYMQKLVELGDDEVRALRSQVEGWEEEVRRYKGWAIWGEVLMKWCEERVGAVESGGKEEE</t>
  </si>
  <si>
    <t>&gt;13722_g</t>
  </si>
  <si>
    <t>MAPPQKPETFMLSSEAQQSLPQDAQVALQQVDNLKYFLISAPVDWTPDQYIRRFLLPTGEYVSCVLWNNLFHISGTDIVRCLSFRFQAFGRPVKNSKKFEEGIFSDLRNLKSGTDASLEEPKSGFLDFLYKNNCIRTQKKQKVFYWYSVPHDRLFLDALERDLKREKMGQEATTVAVNEPALSFEFDSSQSLFEQLTKAQQANSSSFSAQQPSYSQAQSQSTSPVMRAMDSMPPPQMMQQTMVMPEDMNQMAAYQQMSMAPVPQQMVKREGDFGRVQYNQNGVPINQTHQRHASMPAYGLEYSPAPSFVSSHYEDYSNRGISFEPITPPQQALGMGAEPAYIANEETGLYTAIPDHMGGVNGLHGMMQLPPSNLSGPQFSHATRGYGVNNAYSVIEGSPTYKQRRRRSSIPPGVAAMVAASVAAGQPHPAHRPSDLRRSVSTSVGPVAEGDESGENSPPGLSYSSGMQQLAQQHKDLIDMSRHGTPLSTVEDSPHMNPMALQHDYSQLSNDDLSADSVTDSPQRRQMQAPNGGVVRRARSATMMELGNPYPQKSHSCPIPTCGRLFKRLEHLKRHVRTHTQERPYICPHCSKAFSRSDNLAQHRRTHDRSDGSEGPYGSYSGEEEGYEGEDHLGPLEEASPNSENGYLPGTNMGQSFGNLQAMGMSMSIGGGGMAAPSQLIQGQQMIGQSI</t>
  </si>
  <si>
    <t>&gt;10660_g</t>
  </si>
  <si>
    <t>MASRPDIHLYTAQTPNGIKISITLEELGLPYKVTNLDFSKNEQKEPWFLEINPNGRIPALTDTFTDGKTIRLFESGSIQHYLVDQYDKDYKISYPKGTREYYEMNNWLFFLNAGVGPMQGQANHFGRYAPERIEYGVNRYVNETRRLYGVLNTHLEKSTSGYLVGDKCTIADIAHWGWVAAAFWAGVDINEFPALKAWENRMLSRPAVEKGRHVPTPHRMKEIEKDQEAIKAAAEHTKSWVQAGMAATSKN</t>
  </si>
  <si>
    <t>&gt;5630_g</t>
  </si>
  <si>
    <t>MKKTLLLCFIHGFKGGDDTFGTFPEHLRALVSHDLPKVDVRAIVYPKFETRGDLAECVSRFRDWLLEKVIDIEVANQTPSPTVDPSVRTILIGHSMGGIVAADTILALTSDHAIQATAHDPNEPAEPGLNSFMFPYIQGVLAFDTPYLGISPGVVAHGAEDRYNAATEAFTQLRSLTGAFWGASAATEAEAEIKKKGEKTIAALPAPPSANTPVPAWQKWGKIAAYAGAGAALAVGGAAAYMKREEISEGWSWVGSHLEFVGCLMKGEELRKRVSGLVKLNKELQVGFGNIYTRLGKKAISKGDGFTLVGSVIGNQRTFCNMPKSNSKAYWHESINDAAGDEAEAHMTMFFPKDNPGYTGMSEEAKKLIVQWTVNEWYQSSTGDEKMTKVQRQV</t>
  </si>
  <si>
    <t>&gt;1692_g</t>
  </si>
  <si>
    <t>MDYNSIHGPGISNFSSSSPHRMPTVSAAQALKDLKSSTTRCVSTGLKDFDCILQRRDLETLDAESLSGGVSRGKVTEVYGPPGVGKTTLGLQLTSSALYAGEGVIWVDSSHPVSGLRLSQILSSPRSIHPSSPASEPPSLTSLLSNLTHFHTPTLSHLLAFLSLPTSTFPPQNTSLIIIDSISTLLTAAFPKTKNLKTPTPRGQPTLPSPSSRKFPILQSLINTLQKLAATRNVAILVISQCVTKMRPGAGAALIPSINATSWEQGLGSRIILYRDWGWDDGDGNEIADVRFAEVIKAEGVVFSEGRTKIVGFTIKEGGLNPLTLPAYPNLSDSREQVDLPISRNRENINRETITVPQKRKFDTTDLEIPDSEGEDDEDYGWGEEDEEELPPPPPQWQGSEDILVRGEGYFEDEDEEVEAVDGHENNEDGESKAIMEGVTEIEDSEDELAL</t>
  </si>
  <si>
    <t>&gt;2707_g</t>
  </si>
  <si>
    <t>MQGTGEDGDAVFYLIDGAARQSILSHFTKTGLGFEPMFIPLHRAAKNLDDYSLYPSLGIDTTLPQYRPNTTSQVFQPTNDQYPVWYFFYGTLAEPERLKGLLKLDEEPVIMKASVGAGRMEMWGGEYKALLDGEGRVEGWAYRVLEREQEDCLRVYETDNYEVVRCVIDAEGVGEVLGCTFRFVGRVDR</t>
  </si>
  <si>
    <t>&gt;1972_g</t>
  </si>
  <si>
    <t>MGQTLSEPIVEKTSTDGGDERLIYGVSSMQGWRISMEDAHAAVLDLQSAAKNGKETKPAGVDTRLSFFGVYDGHGGDKVAQYAGEYIHQIIAKQDAFKKGDIEQALKDGFLATDRAILNDPRYEEEVSGCTASVGILSAKKIYVGNAGDSRSVLGVKGRAKPLSFDHKPQNEGEKARIMAAGGFVDFGRVNGNLALSRAIGDFEFKKSAELAPEQQIVTAYPDVTVHDISDDDEFLVVACDGIWDCQSSQAVVEFVRRGIVAKQELSKICENMMDNCLASNSETGGVGCDNMTMVIIGLLHGKSKEEWYEEIAKRVANGDGPCAPPEYGKYSAFLFSGSCANNLVAEFRGPGVHHNFDDSDSGYDVDMDQKSKPFGGNQRGRIILLGDGTEVLTDSDDTEMFDHSEEDRDLASQVHKGEVTGHEEKADGVAKEGVADAVVPKSSAATEKKAEETDKTAEAK</t>
  </si>
  <si>
    <t>&gt;1423_g</t>
  </si>
  <si>
    <t>MSDEERAHALQSFKTKLLESREWEAKLKALRLEIKGLVKDFDHTEDNIKALQSVGQIIGEVLKQLDDERFIVKASSGPRYVVGCRSKVDKAALKQGTRVALDMTTLTIMRMLPREVDPLVYNMSLEDPGQVSFGGIGGLNDQIRELREVIELPLKNPELFIRVGIKPPKGVLLYGPPGTGKTLLARAVASSLETNFLKVVSSAIVDKYIGESARLIREMFGYAKEHEPCIIFMDEIDAIGGRRFSEGTSADREIQRTLMELLNQLDGFDYLGKTKIIMATNRPDTLDPALLRAGRLDRKIEIPLPNEVGRLEIMKIHAAGVVTEGDIDFETVVKMSDGLNGADLRNVVTEAGLFAIKDYRDAVNQDDFNKAVRKVAETKKLEGKLEYQKL</t>
  </si>
  <si>
    <t>&gt;2683_g</t>
  </si>
  <si>
    <t>MAPASNEEQFKFLISCIRYSNNGKVDFAQVAKECKIVSKGAAAKRYERMMRAHGIASSSPAATVKPPRASCSVPKPDMSSTSSSGNHSRASSSNNPGKKRKVLGSDYLESQTGDDDEGLAFSAGVIKNESAIVGSMHNQSSGTRGRMDSTMRSSPSDRDIDSKESLRFTIKEEVGRISSQEEQSQGLSMDKAVDLMRFYDSPISYNDLGLNDESLGAGNNYALGASGRDGGYSTSFGMHTPSQQVYQFAAGYEGASGGEYGRGSVVPKSEGYSGGYSSGLMAASQRERKDQVLAQGQGQGRGNELHYQGLHYKNEDSPLIVD</t>
  </si>
  <si>
    <t>&gt;4884_g</t>
  </si>
  <si>
    <t>MSTFKGVMVEFPELRVDFFRHNPALTPPLACFLSHVHSDHLAGLESFKSPFIYCSAATKELLLRLERYPHRVNFAKGILESRKQSFKHLQNLLKPIPIETPTKIELAPGNEIQVTLFDANHCTGAVMFLFERDGKAVLYTGDIRVEPWFVNSLARNPFLIEYTTQLKTLDCIYLDTSNLGPSSFPPKADGLKELLQKVAKYPKDTVYHFSAWTFGYEEVWMALSKALNSPVHVDRYKMRLYEALRGSTSKDQYSGPFIAPEGPILTGYKCGNTLQPGCLTNDTNVRLHSCERGVHCPVVLNENTVWIKPIVTRTQVGEEIEEMGIGGGGDDLTEHQELEVDNAIIHQLLGLFPKMAEPIMLDIKQAFHAGLQSSRQAISLDELGFGAGESDLSLAQFTKAFAKTLSEKHNLDHIKNRGPQGDDQELPKVITFPYSRHSSYPELCDLVRIFQPKDVYPCTVHERSWHESGYSIKVFFGSECSQNTFRHDAEMANFSPEGEKLVASPQTQTTQDSRSSPNPWLDNSPQRMATLNKGMPRKTLHRDSQGRLRVFDEDGNRVGIASGSGTRATPPREIAAVSPGSASQSLRRKAIEDGLDEQPAKRLRFQMDDSEHSPSQNIGEKSQSTSIRAIADFGEVESDNERPLPFLLAVKRRISKSLAEQAAQLNSFPSGGEIRTSNTSTQGSQAHKPEGTSHESLNTDKSQEANMLGSEAEAMHDAPSEMSNQPHENSTLGEDENSDQLSTADIDLGDLFDTENAYKDDEDTIIRCSWCKHELWTGFGFCTGCEAWRDNYPYYEVLEPGTGPRPAIEAALDWLDDAILEGANRREMVGDFLDDEESAYDTQDEDNEFNEEYEVNSFIDDELQEDPHSEGDESSDEREIDYEAKYNELIGKYAQLLNDYDGIIANYAEFRRDALGSDCKSSIDGEDDADEYGFHLIEVPIPDPVVTEIVITQALGQSQESEISPSRIRARTEAFEAARNGAWHEVSMVSAGDNHTFEEVEL</t>
  </si>
  <si>
    <t>&gt;2170_g</t>
  </si>
  <si>
    <t>MILGHQEKGLDVELEHRLESVNENKAIMDSGNLNELDELDPQKGTPSEEEALDSTRQREAVDVWTPNPGTLETILPKIVTTVKDPFYENIVLMLKGSITERERESADCIYQPMGIVSFRKELDRAIGREAAYEEVSNEFIAAMNKAMVRICALSPSGEYLGPPQHVGDVRVCSRHSLHDCSAKRCIKANTTIMKQLFVSPEVHSWWILQANIGPNMTDPNEPLPRELDRLEYWMKSEVHNCLDESGEALKDDIRLETDHYVEFNIVSPKIRLSSEADEKSLELHQLDPDLFAEDEHKYLYKSRNPLDNSPNVPANPSSPSQLSSQTTSQFTALALCEGAASGKGTGWCLGLSWTSHVIHPLEYFHAPLNDPTQRILSLFLSLRAEVRAAVAALQLYLKVGARVRFMHVARRTRRRMPITLGERRRAFRIFHRGRVLGVSVARRRW</t>
  </si>
  <si>
    <t>&gt;476_g</t>
  </si>
  <si>
    <t>MPKNKGKGGKNRRRGKNENDNEKRELTFKEEGQEYAQVLKMLGNGRLEALCFDGSKRLAHIRGKLRKKVWINQGDIILLSLRDYQDEKGDVILKYSADEARSLKAYGELPESAKINETDTYGQEGDGDCNFEFDEDRSESEDEDGKAAKEVDVDEI</t>
  </si>
  <si>
    <t>&gt;7976_g</t>
  </si>
  <si>
    <t>MSALQLPLPPSPRATPVPDNVPFHNTPQLYQGLLAPNQGYWQPGFAQQIQDGVMGQANAISAQRITQADVDEVASSRIQQQWELMVRQLANGNQLIIMAACQYESFKEEELHDLLTLYKATVRIAPMVVRDTQKARYFIAPPSFFAAQNLALVPGHIPVFLQTSSIGQVFIQHATAQPPNPTPTLSLAANSTTYNLDSDGKKIKRPPNAWIMYRSTMHNAVANAHPGLTNNQLSRIIGNMWSQEREPVKQAWRDAAQNAKDEHLKKYPEYSYKPRKSAEVKRRKSKKKEAAFAQAAAAAALVPLPANLQAIAGVPTNAQDASLSVPSDTTTDATKNAHLSTGYFDELQGGAGYDYPEEALDNLMSPEVFAEYEQALNQQIAASFMES</t>
  </si>
  <si>
    <t>&gt;10386_g</t>
  </si>
  <si>
    <t>MSSGSETSVKFYHYLPSLAAACVFAVLFGSTTIWHSILIAKHRTWYFIPLLIGGIFELVGYAARGASNKQMPDLTLAPYVVQTLLLLVAPALFAASIYMVLGRIIVSVDGESYSLIKKKWLTKVFVTSDVISFFIQLGGGGLMASQNASSSKLGSHIILAGLLIQIVIFGFFIVVSLVFDLRLRATPTSQSRDPSLSWKKFLCILYVTSAFIMIRSIVRVAEFVEGFHGEILEHEAFLYVFDAVPMAAVMVIFNIWYPSDFSEQARKAILDRENTDSSVELQDTN</t>
  </si>
  <si>
    <t>&gt;8566_g</t>
  </si>
  <si>
    <t>MSANRLYDIVVFGATGYTGKLTAEYITTSLPTDLRWALAGRSVAKLEAVAEEVKGFNPDRIQPSIEVCNLDDAELDALAKKTKLIINTVGPYCLYGEHTFKACAENGTHYLDVTGEVPYVADMIKKYEKKAQATGAIMIPQIGLESAPADLITWALVNMIRQRFSAPTKEVVISMQLSATPSGGTLNTIFALMDVYNLKQMQEANAPYALSPVPAPKVQSSNSWVSKLFGVRVLPDLGILTSSFGGMADLPTIHRSWGLLGGPDNYGPNFQVHEFAKAGNYFSAILLHLGLMLGGALLAVPLIRTVARKFVYAPGDGPTKEEMKKESVEYHAIGFPDTREPTKARAYLTGILLAEAASTILRDDHKLSGGVYTPACLGENFISRLEPHGLKFEKRFYEE</t>
  </si>
  <si>
    <t>&gt;1135_g</t>
  </si>
  <si>
    <t>MTSALTFADVSTSSTPPSPTSRRLGLTRSQSNVSIDERAPLLQTAGRSRIRAQPGYDGRQPVSRNHSINASLRNVRHHSRVESWGQRLVTALTSDGSTLHRDSMRESKLLPYPDDRVWYDQFTSTDWVHDSIADAHRVKALRSRTDVRGRILAFFDGTQGWILSALVGFVTALIAYIVDISEAPVFDWKVGYCSTGFLINEKMCCPDESPCESWRPWSDFVEIPGISANVVEFGIYVCLVVFCSTLACLLTLTSRTVIPSTYHISTLDENLGAQSLLPTDDEPGDSSPRQKQEAKTAAPMIYYSAAGSGVAEVRVILSGFVLHGFLGVKTLVVKTLALILSVASGLSLGKEGPFVHIGTCVGNIACRLFFKYDKNDAKRREVLSAAAASGVAVAFGAPIGGVLFCLEEVAYFFPAKTLFRTFFCCITAALTLKFLNPYGTHKVVLFEVRYLYDWELFEIVAFIMVGILGGATGAIFIKASRSWAQSFRKIPVIKKWPLVEVMLVALITGLVSYWNPFTKVPVAKLLFNLASPCDPNKPDHLGLCPEDVDEVFPVVKSLTIAFFIKGILTIITFGIKVPAGIYVPSMVMGGLGGRLIGHLIQWLVLRFPTSQLFGNCAAHVSGRSCITPGVYALVAAGSTMCGVTRMSVTLAVILFELTGSLDYVLPFSLAILVAKWTADYMEPLSIYDLLTNLNSYPFLNNKHKPVFTSDLGDIVPRVRRERIIDISTSPMVSARSLREKLERLHQAGEVDGGLPIIRNDILVGLIPAPDLEYALDNLVDEGNSMCLMAKLSRYDDSDDEEDGNDPTDFSIYIDPAPLALDIRSPMDLVYECFVKLGLRYVCVTKEGRYAGLTHKKTFVKYMRELEEKGSGSTL</t>
  </si>
  <si>
    <t>&gt;7889_g</t>
  </si>
  <si>
    <t>MRYSINAILAAVALSTEAAANLSINNWCSQTVSYYLSHDGSCNYGPTSTWGASGPTVCNGTPYTINAGTIGTHNWWTDGEGTSIKLTLGSNFANGVLQFEYTLATGTYGGLYWDLSDLDGSGPGLVGTPFYNYNVKVSPTGDGQGAGTCLQIKCPSGQVCLDAYQSPDEAKTRWCPVDTGTMWLDLCEPLANFNS</t>
  </si>
  <si>
    <t>&gt;7390_g</t>
  </si>
  <si>
    <t>MAPPPRPTAMDHFFADKQNPILCGTFALQVGHYQYIKRTQPAFGSAVASVGSFGLPRPLRAGLGWMAVFAVLMTKVTLAKKTIRDYSDPIVAHRTHRKSLSRATHEGAI</t>
  </si>
  <si>
    <t>&gt;7921_g</t>
  </si>
  <si>
    <t>MKNFGSILTFIAVSATLVSARALPGAGDAIEARYPYSELTGVYARAPKKAKAAANTTAAAANAATSATGKKAKGSKASAANSTAVADASSAASNSTSTSTGKKGKASSTAAANAAAAGKANAASSPADELESIIESLTGININLRSLPILEARKGKKNTTATADVSAAATTEKAGKAAKAAAKASKAAAAAAAAATSSPAAAANVAATKAAKGKGNKASAAAAAAATTGASDVNAAASDGSAGIAAAALAESAVQAAEGGATATATAAGKANKAGKAAKPAKTA</t>
  </si>
  <si>
    <t>&gt;13740_g</t>
  </si>
  <si>
    <t>MCISSIPFPEVLSDGVNSSNGPFSSSPLGYSQSRTVSFN</t>
  </si>
  <si>
    <t>&gt;2574_g</t>
  </si>
  <si>
    <t>MAAPSITRLAGHHAKRLCLRPTVPRVCFQRLPTRSLSVVTSRRSPDAYSPTRLIPTDEHFAHPINVDDPQHMNVTPDSNLEEGAVENRKIRHYTVNFGPQHPAAHGVLRLILELNGEEIVRSDPHVGLLHRGTEKLIEYKTYLQALPYFDRLDYVSMMTNEQCFSLAVEKLLNVEIPERAKWIRTMFGEITRILNHLMSVLSHAMDVGALTPFLWGFEEREKLMEFYERVSGARLHAAYIRPGGVHQDLPVGLLDDIYQWATQFGDRIDETEEMLTDNRIWIGRTKGVGVVSAADALNYGFTGVMLRGSGIPWDVRKSQPYDAYGEVEFDVPVGVNGDCYDRYLCRMEEFRQSLRIIHQCLNKMPAGPIRCEDYKISPPPRAAMKENMEALIHHFLLFTKGYTVPPGETYSAIEAPKGEMGVYVVSDGSERPYRCKIRAPGFAHLGAFDQISRGHLLADAVAIIGTMDLVFGEVDR</t>
  </si>
  <si>
    <t>&gt;9526_g</t>
  </si>
  <si>
    <t>MEQSNKSGSALTLEKKRSQSPVSPDQVRVLGIDEYEQAALSLADAFGEDEVARYFIETDDMAAYSKQYKWKLHCDILKYITAAHCYKGIVTTIGPNYDAVALWMPPGKNMDDLWTILRSGMWRLWYKLSSEGKKRFYSEFMPLLHETKHDIMGDRDDDSYYLVYLGSKPSARGKGYARKLIEDMTAKADLEGRATYLESSAKTNMAYYEKYGFEHKLDIQLGRGPEPILLHIMVREPQDVGKGKGALEGGDVVG</t>
  </si>
  <si>
    <t>&gt;5492_g</t>
  </si>
  <si>
    <t>MSSFPNLTPAFTAHISLDAAVPVGSVATGGPLIVAPFISTNSFLRSEPGYPLKVDAALTYGSDAIRQDPSGKHRRLDVSALFKDKNGAVIVLKYKGILNVNPGVDAALSGAANAKTTDFGDVFTHMLFETGSEEFKGLEQKVYVGSGRFITEAGKNTIVEYKISEVSK</t>
  </si>
  <si>
    <t>&gt;5840_g</t>
  </si>
  <si>
    <t>MPLLQEAMRYWAGLSASTTKQHNTAQEYLDVKEAENAHRMSLFFAQLVPQKGLGFLALGASLHDILTRLKAEPQRFPKLDLVYDPNCPALEPIILNLPPNGIRLRFDGPEQRLRLVEVLDFTKSHITYNDKDVLRPVASARQSTVQPATSTGPTFKHIYNTLFGPSFPGEYVQPEEGDETGMGLYILSYPGVAFSFPLAKSAFETGKDCVSLLSSTTSRPAVSMAVFSGPSWPEARDDIYTRSVDPRKYLSMISKSKEPVPEEVQLVKIHGGGRLELQRSGNVPPFWIRLGLTSPQELVAVLGPPDAIYRKNDQRLSIHKAAQPSRGYDNADAHDARLQDDSTDTDQSSAHTATDDSEDENEDGEVAGNVAGECFYNYFFHGFDVLLAAPTAPSRLPPSILKSGSQEMTTTESLIPVDASKRLVASKLILHGNVPGSYPFNRHRKCRWEIGYLKQKKEKEGVVNSETSYKAIEKRLHDEWKSIYKDEREAKLRQRGMVLNRDWGDSPGSSCELLGGWEEEGLAGGTSGKRLGADGSGEGEGTGLGNTTLYGFPGLVFEVLKNGTVSGLTVF</t>
  </si>
  <si>
    <t>&gt;6783_g</t>
  </si>
  <si>
    <t>MESPDLPERVKLAVPIEIQQSKIPGAGRGLFIQEDVGQGAILFTIDKPLITLPEPYLYNDVNKACDHCLTTIQTQVKSDGTSATASTSDPSPPIQDLHTCSGCRCTYYCSLNCQTIAWYAHHQFECHILGYFSMLSDEEPCSIISRSFTIHNKHFRVLLRILLLMKYDMLDGSQLAELSRMQAAIETKLLEKRFVSNIKMAAALLKGFTETDLSEEEIMKLACVITNNEHPILQPLLKSGTNMDDPTIPFMNNNPGILLDPYLSLLNHSCPPNASYSIDSPTLTVHSEVAIPAGTEIFIRYETSSLDFISRQGELIRQYNFVCHCRICEKGDMGPKGDFREDLLFVIDRRFEATEEIISYAMSQFRKEGFPESIFPGRMIWLIMQRVLMKLGRFEDALIVAVSIHFLIEKPQIPLLAAERSSNLYNMVQCIWLAQSNSGLRDKVVEAMLPRLYFRLSGMYLAGIEKWVGPESRVYKHEDYQLDLANQAWIDKRGGRGIGDLWEDDEGEGGEVADGKFLNALRALIQWAKIELWGNNAGTEISVGFHEGDSEEDNNSENEDDSRWESADELFVSGSKKPRKASRVKVEKHNSEGDGYDAGDETMDEIDDEITHSISDLKVQSN</t>
  </si>
  <si>
    <t>&gt;3609_g</t>
  </si>
  <si>
    <t>MSARNRRSRDMSRTTDGPTGSRLSSGKPKPASSTAPKPSRSSGPAFIDLTADDDDDPEPAVKGVVGKRKNGGGCIDLTDTPSPPPEALSTMVGKKPASRSLTPTAQKKPTIVRLEGNERPAPNGNASSASGILKKSPIGNLSAARRSVTNERSPPRYDSPSILSSRKQNLAKSPPLSTPSENSSKFKHQVHSSGIKAKSSPSSHENIVGETLLANPQSPLRNMLNSTPPISDSDSDDEDDDSSRHGLTPGTPSRRNNRGYVEPAASIGANSPLLEHPQKRKLKSPTQSPRPNPEDIEDMLLEFRQRMKHDHAETVRWLLPDAKAAIVKRAASQPHFTDNGDPFALLTPAYLQSGQRSTGIHVQKINSVAHYKSSKLTKAQTTVIAKTIPASNIPKVPRYNAHTNVDRNILCPDDGQLKYIPLLGLDDKGDVSQRKHQQLVTELQEQYIAKFKTGLSTLQTEQAAQIRPYIDSWLDELKLGFDQRALKQRILAYDIGRNELRMSVAERTVLLKAFREPLSDEVEEAADYFFEIFSKVFSPEILEEVFFPYDRIKELVGTVRAQCQKTPKKQSLSESSHLGTHAALICLICGQAECQTHGEYYRAILEASDDSDDYSDDNSEKKKDPSYDYAHRLVVLQPEDMLRRDKIRNSRADNEQVHGRIKGNAPCSAACYKNNLQTDYPILHIDDLSDMLLSQTDKRHRSCHIAFGLNKPCAQVYKSIQDYEEKNADSIRFQLEASPVAVGRTKRPEWYDNKRKVLKGDWMDLTSAHLHQVRAQMFPCAHEGPCSIDNNYGSNEKSKCSCSSNNVLCESFCCCPDDCPRKFTGCGCPSAGLACNSSTCICIQMNRECGPECGTCGAVPRINPENKYRDELFTTGCQNISLQRGVSKKMMMGESQLDNVGFGLYLGEPAKKGEYLGEYTGEVISSAEAERRGIVYDRKNLSFLFDLNADWVIDADRRGNKTRFINHADSASHGLNCRAKIVLVNGEHRIKFISLRDIEIGEELLFDYGAKFAEKQGLNKTLPSAESGKKGVLVGQDALDALDGMSQRKKEARGEMTAIRGGHRGGGGGGGRGNNKARKVATSKKAAAVVVESAPDFVEDDDEDDEFSIPPEEDHGDEDEEIVSGPKRRQYKLLLICLAMTADDSAEQPSIAKDHDTLKYSLLGPSLTKPGQDNVDQKKVSEIIYNASKGSKYFNREEARDQNLTEKIERILARKRQLEKLDLASDRKKADDYIAELELSRDLSQVVVHIDCDAFYAAVEELDRPDLKDVPFSVGKGVLTTCNYHARKFGCRSGMAGFVAKKLCPQLIQLPLNFDKYTAKAQEVREIIVDYDPRFESASIDEAYLNITEYCQNNHIGPEEAVEQLRRQVHEKTHVTVSAGIAANAKLAKICSNQNKPNGQFFLPRDRNAILAFMRDLPTRKVNGIGRVFERELDAVGVKTCGDIYAYRQYLSKLFGEKAFTFLMQCYLGLGRTKIQPAEEYERKSVGTESTFGEMGNPAELRAKLRATAEELEKDMVRTQFKGRTLCLKIKLHTYEVFTRQVIPPKAIYLADDLYKYALPMLSKLEQEFPGLKLRLMGLRCTHLVSMKKADTMAFFGFKKRHPSETGDSPSENAKRKADVLEDDTDQWETWPDELLFEDAERQEREDEMEELESLSQEIDKRRHHGKEVVPNPKKNGDGTVEEEEWWDCPICGRPQAASEREFNEHIDLCLSRQTIRDVVQETSEERSRDHIPVLKKVRMNGERARDKRDPRQQKLFFG</t>
  </si>
  <si>
    <t>&gt;3511_g</t>
  </si>
  <si>
    <t>MATTTEDNVVFPTRPPALTISKTCIYKVVGNIKIPIDIYLPATTSDDLHPIMLFIHGGGWTGSNRSDYCRPLFRRFLSLNFVVASMDYRLVPESSFACQLKDIESVEHWLRFKLEDEIQGIRAGKKGADDLEDEIDDVANEAEKLVVDRKDNADSEKNVIKDSDDVVTSNGHGRRKVDVDKIVLVGSSAGAHLALLTPKIWTHPPTCILSLYGPTDLFNVPYIGGGRLSELPVPEPTHELLKLATDFSCPPTSTPVPVMFSDYLKPRSLMSLNIFRSGTIPEFLIRGLLRDPVTHQLSLPPKGSVSQQEIEEISPIHVARKVPFPPVYQVIGNQDKIFAEEHVINLDEVLREKEGGEGRSQFAVVDGVGHAFDNWVGEGEELDQGVMAAAVEWVVGWVGVEVD</t>
  </si>
  <si>
    <t>&gt;1066_g</t>
  </si>
  <si>
    <t>MACEIYQTAVRHHRITQYLVIASALFAHPEPFRRVRPAGADSKVALTVTQRSPSQLSLQQHLEIAPDILNCSPEDLEGELQPLMMAQVVPNPPIPQNDKRRVKVYELRNNDWFDRGTGFCTAELAPSDANHQEEPRVFVQSEEEPDHILLKTRICKGDLFQKQQDTLIVWTEPATGIDMALSFQEAEGCAAIWKFVSHVQSQLQQISSLEDNLSDDISMDPFVNSISLPIPSLATLPEIEAQMRTLPNSNEGRDALTKYIMTENYIKKLIPLLEMAEDLEDLPSLHRLCNIMKTIILLNDTSVIELAVSDELVLGVVGALEYDPDFPSHKANHRHWLGKEGRYKEVVPINDNTIRRKIHSTYRLQYLKDVVLARILDDPTFSVLNSLIFFNQVDIVQYLHNDPVFLKELFGVFRPQEKDQERKKEAVIFIQQCCAIAKNLQQQPRQQLYNNFLSHGLLSVVNYALRHTDVSVRVGATDILVSMIDHDPQMVRQTIFRQLGDKQIPLTDSLIDLLLIEADLGVKAQVADAIKVLLDPGPNGPPDVSLMRGGDYARMRQPDPLQVEFVKGFYDDSAKKLFKPLVDLKDRTDMNFSVHQVSLFTYLIEILCFFVRQHTTHSKLFILNEYLGERIAQLLSSPEKYLKLTALKFFRNLVGLQDEFYYQQMIKDKLFEPILDLVIETMPRDTLLNSACLEFFDFIKRESIKSVIVHLVENYREKLKQITYVDIFSNFIMKYDQTQGFTAALETPFLDTDDETPRRPETGRGTRWENGIRDLDAQEEEYFNTSDDDEDLTPKTSLDQASGVPALSIPLVDYPSDEEAENMDTDTVGPKLKKLDENKPSLAVTKDIEDNVVITRISSSAQSPPEKVSEKRRREEEDEDEMSKLSQPKRRNSSNSAGSNGNALRRKKSFSSSPRGGTSGNKPSKIAISLSPAIKTGGESPRSDGGS</t>
  </si>
  <si>
    <t>&gt;2901_g</t>
  </si>
  <si>
    <t>MSTVITKTVKPAASLTVENLHQYEYSNLSPYVHPPETKEELPWAELVTLDLEDYNREGGKERLAKQLEHAVHYIGFFYVKNFGLSQEQVDHQFTLAKNFFALPIEEKAKHEVDYANADYNGWRRAGRSKNGTTKDAVEMFNIPKFTKDFEGKYSQPDLVKAHLPEIEVFARTLHSNIILPLLRLFAIILELPDEDYLVRQHTYDKKSEDHFRYMIYHKRTPEEHAASGFGHSTGHTDLGTLTLLFRQPVAGLQILGEDGKWTYVSAQPGTITVNLADTISHITGGWLKSSVHRVVAPPKDQWAYDRTGLLYFARPHNETILEPIVDSPVLNKAGVKSRFEKRVTMEEWVKAKQTLQLNPEISAKKYAESGDGTVELIAGFRDRKYA</t>
  </si>
  <si>
    <t>&gt;4347_g</t>
  </si>
  <si>
    <t>MRFTTSFTALLLPLLAVADSTTSLTTTYTSTQTLTRTLTISQVVASVTATYGLNSTSSAGPTAASKVQTTATGSAVTTIPAAKTAASSTALPSNFVGAASSLEGMYAGSGAVLVMIAAALL</t>
  </si>
  <si>
    <t>&gt;10362_g</t>
  </si>
  <si>
    <t>MPLPTLRTLAARRKGRRSDKELEEASTDTDVGVVSPSEGQDSGTGNSNYHPGLDVKLATRTRRNWIIVSSGFFFISVIFLILVEIGSINNKIGIRHTYFFKLDLTNIIPASAGEDLMLVNSLARSLGLHDFYQVGLWNFCEGYNDEGITLCSSPRGLYWFNPVEILLNELLSGATIALPAEINNILALIKIASHIMFGFFITGVCMNFVSIFLAPVTLYSRWWSLPFAIWTFLAALFTTVATIVATVMFAIFKKVLTSQVGLNIGASLGTDMFVFMWIATAFSIFGWVIHLCLSCCCASRRDVKTGRKRGRMSAYGDVVSVGSEEKARHVPSSPRWVKVSMLPKFGRRKTAMQSV</t>
  </si>
  <si>
    <t>&gt;3238_g</t>
  </si>
  <si>
    <t>MCFIFTCGEHEFSSQLKGYESVLCQCHNCGNYSARVVKRNPWFTFCFVPVVPLSIHGYQDIVCSICNFAQPLENRQDVIAQANGGGVPLQNHPPGGGPPQGWGGGPPNNQGPKPPQPMQYQ</t>
  </si>
  <si>
    <t>&gt;2957_g</t>
  </si>
  <si>
    <t>MAPRISPKTLLSRLIKPATSQTSASSLRFYSAPLEGSIPSAKLKYVPTSGTYPKGFVISGTHVGVKPTNKSRPDLTFLASEKPCAAAAVFTKNKFQAAPVTVSREMLKRRANSGIRSIIVNSGCANAVTGKGGLQDAESMGAEADKCFDQPGDGKGGSTIVMSTGVIGQRLPIQKILHRIPAAFDALGASHEHWLTAARAICTTDTFPKLISRTFSLPSSSSIEYRMAGMAKGAGMIHPNMATLLAMITTDAAIAPSILPSLLTEAVNKSFNSISVDGDTSTNDTLAVLANGAAGGKEITSQLSEDYAAFQKTLTEFAIDLAKLVVRDGEGATKFVTVRVTESPSEVGARKIASTIAKSPLVKTALYGKDANWGRILCATGYAHISEPGQPINQVPDIVPEKTSVSFIPSDGSPELKLLVNGEPEAVDEVRAAEILEHEDLEILVRLGTGKEEATYWTCDYSHEYITINGDYRT</t>
  </si>
  <si>
    <t>&gt;1037_g</t>
  </si>
  <si>
    <t>MKTSAIILTLGTFALANVLEERDSTSTISAAPTTTYSLSPQATCLAACNAGDVTCEAACVGAAHPNSAQVNQTDDCVANCPQGDGSKSASDNYGQCVQACIASYYPTSQTAAPVSVGSETSTSASAGETTSSSGTQTGSATTTTSGSGSAAASTTTAPPTKNAGASNAPYIVSAGGLAGLFVAFFTL</t>
  </si>
  <si>
    <t>&gt;916_g</t>
  </si>
  <si>
    <t>MSAFPPQKTRVSLPVPQDVALKYITTFLDATTTSPHLLPNARLEASGPTAGSANSSIIIHNLQRVQAGLRGEWLAPVLDLEEDKGTNEFGAVDGTADGTNSAQALENEKEGEGWMDLDQYQREQSIEGGDVGDAVDGVAQGDDSDLDEHAPNSEDAEENELSSEHSEEDKEEGEEEGEEGEPKVKKSKKHHTDITETGHTLKKVKTSQAILPPPKPILPPSKASVFPKQSKDKATRAAEKKARIKAEKIARKKALILEKTVQESP</t>
  </si>
  <si>
    <t>&gt;111_g</t>
  </si>
  <si>
    <t>MIRLPPTTIGLKPRDIKDFERRRKHYRSFGTEDFYDGEPSSSHKLQAPVPSDRFTAEPYLRTLVLMDLESSSLGLKKHDSHPTVEGEAFEEISEDLIDLTVKEGQLSPIPTTDGFHYVSFLESSTITVEVYNEEAESSKISPAPMRRTILEASSPFTPDDISTPPNFTESHRLRHRFPPPRSPLYLSQNVSSSPEHSLTTGLTPRVISRVATHNTPGIIFATPARRPRKLRHQTNSFSFDSSERASAAYEQERVLSASTDLTTHQETDNTSLHEELRGSSLQSSRDTSGASFSLLPYGSRITSGVPFSLLETDQSDASDGNNEGYNDRSPELSSPQLQLPPPFSTVSRRVSRVGSLPSSLGAERMAVSFATSPPRSLLSTPAKSVADGVETGSSVGGQSMESELSHSPRLRMSPRAYVQRIISSVRRQSPLNRRRTAERSVSAPNMTSSQVQRRLSAELSPMSMSSFSGTPEQTRHSIEANYTPQTPSRSYQVYNDDESPGMQPQTPANLPEARHQSRYHPSYTAPVVRGAWRRAIGETMNNTDGVETERRNLFPESSISLSSRYSGRPHSPIGLRSEGFQGLYGGRENGDDEQNWTDGVALNNTGTRFVGGRRTTSEERSFRDTPEREDWRTASARRTLF</t>
  </si>
  <si>
    <t>&gt;6862_g</t>
  </si>
  <si>
    <t>MSSNEFALAQQRLAARRRARQAEPQSLLAAQRESSHARASLSRLPFPFSRLGRTGVTAWDTVSGREGTRPAFRVGQVDAELLDEELLELLKGQVSEGLKYFGSHLQDEWAPEIILALRAVLFKLTVWDHDATYGAALQNLKFTDARQDTPVLTGPSRWQKGLYGLCTVVGRYGWAKWENWLVDNNNGYDQPGPILRKLSKFSDVVSTVHSTAAFASFLVFLVNGRYRTLLDRTLRLRLAPPTSQVSREVSFEYLNRQLVWHAFTEFLLFVLPLVGISRWRRWLVRAWRKTKAMARSGGEEQEQTKSGEYAFLPERTCAICYQDQNTTATSEAEVIAASGSTGVIGSAQTDITNPYEAIPCGCIYCFVCLAGHLEAEEGEGWTCLRCGEEVKQCKPWSGDVIEEKDTGKIPITSAKSVGFFEPSEPSKLTEVEPRPEAEPLLAKARRKSLDSDQGSSDPSQLGDDEAFDEEEEGDIADDDGDDGEDY</t>
  </si>
  <si>
    <t>&gt;7454_g</t>
  </si>
  <si>
    <t>MEPLTTFVADFGIGWLEATSSSIVVTSQNNDTIVFNDKGEQERVVKTGLRAIDHVCRDDILVISNLNSINNNKSVISVFSICTGEKQRELNIPTGQDCGGLLLSTFSDLLVAGCTDGSILVWDLSLSTPDPVHVLLGHVSLPAVWTIYGSILVSEAKDMMVRISDLKTGECLAILGGYETRLGCAVFIDDKTLVTSHQNGLIKVWNIEKSSCLASFSGPPGPIGPPTLSLHGQYLLSADKSGALCFWDCKNKWSFHCALHLHSGQMMGMVWIGHDDNLATISDSGNMKIWKFDEKFLAVNKHKFKFELDPVLEIEVEGLNQMRSVGERLVTLTITHAEGDSAEVKTWDLNTIDRLCNEAVAAIESK</t>
  </si>
  <si>
    <t>&gt;7441_g</t>
  </si>
  <si>
    <t>MSKLSRGSALKAKGNFRSAWSVVASTRSESCNSIRDRQMPPKKKQPAGPAEAGVAPKSAPQKTAKADTTVADANVDAAPRKKTRKREPVKEERYIPGPDDGFSALLEPFYGGKSLNDPIKLAEDKWNLLPAFLKVKGLVKQHIDSFNFFVEHEMKDIVKANKRVTSDVDQAFWLEYTNIWVEKPCRANHENDYPQNDVTPNECRLRDMTYAAPIKVDVRYMRGKEVVYRKDVMIGRLPIMLRSSKCLLAGKNDREMANMNECALDPGGYFIVNGTEKVILVQEQLSKNRVIVETDPKKGIVSASVTSSTHERKSKSYVILKKERIYLQHNILSEPIPIVVALKALGIQSDHEMLQLVAGTDGTYQDEFAANFEEAVKLGVFSQQQALEYIGSRSKMGTRTSRQGGAPPRRNHVADALEALANIIITHVPVHGLDFRPKALYVCFMVRRVLMAMADPKLVDDRDYVGNKRLELAGQLLSLLFEDLFKKFNNDLKLNIDKVLKKPNRVMFDAINHLQSAGNYISIGMSRAISTGNWSVKRFKMERAGVTHVLSRLSYISALGMMTRISSQFEKTRKVSGPRALQPSQFGMLCPSDTPEGEACGLVKNLALMTHITTNDDEEPVKKLVFVLGAEDIVSMSGKEIYEKGAYIIFVNGTPLALTRQPKAFLNAFRGFRRMGRVSEFISIHINHHTNAVHIATDEGRICRPLIVVEKAKSKVRVRHLKELRKGTMDFDDFLYQGLVEYVDVNEENDSNIALKVDEINATTTHLEIEPFTILGAVAGLIPYPHHNQSPRNTYQCAMGKQAIGAIAYNQFSRIDTLLYLMVYPQQPMVKTRTIELIHYDKLPAGQNATVAVMSYSGYDIEDALVLNKASCDRGFGRCQVFRKHTQQLKKYPNRSMDRMGDPEMDPKNPKQPIAKHAALGKDGLAHVGMKVINGQVILNKEVPLNTASTGIGSDYGASEFKPAPLTYRNHDFAYIDKVLLSQTENDAMVVKIQTRQTRRPELGDKFSSRHGQKGVCGIIISQEDMPFADSGVTPDIIMNPHGFPSRMTVGKMLELISGKAGVLNGTLEYGTAFGGSKVDDMGAILIKHGFSYSGKDFVTSGITGESLPAYVFFGPIYYQKLKHMVQDKMHSRARGPRAILTRQPTEGRSRDGGLRLGEMERDCLIAYGASQLLLERLMLSSDAHQVDICEVCGLMGYQGWCQTCKSTRGVTKMTMPYAAKLLVQELLSMNVLVRLKLEDEFPHPK</t>
  </si>
  <si>
    <t>&gt;2545_g</t>
  </si>
  <si>
    <t>MVQDTKFYDILGVAPTCTEQELKKAYKVGALKHHPDKNAHNPDAVEKFKDLSHAYEILSDPQKRSIYDQYGEEGLEGGGGAGGMNAEDLFSQFFSGGSAFGGGGFGGMFGGGMQQRGPPKARTIHHVHKVSLEDIYRGKVSKLALQKSVICPRCEGRGGKEGAVKKCTGCDGHGMKTMMRQMGPMIQRFQTVCPDCNGEGEIIREKDKCKTCNGKKTIVERKVLHVHVDRGVRSGHKIEFRGEGDQTPGVQPGDVIFEIEQKPHARFQRKDDDLVYHAEIDLVTALAGGTIFIEHLDDRWLSVDILPGEVISPGSVKMIRGQGMPSLRHHDFGNMYIQFDVKFPEKNFTTDPAAYDALKAIIPATKVPAAPPKETMTEICDLEDVDPSQQARARGNVMDEDDEDGQQAGGERVQCASQ</t>
  </si>
  <si>
    <t>&gt;3960_g</t>
  </si>
  <si>
    <t>MGNNSTRESRDQEPTSPTANNRNTDANADAPGSGHGTIYSSRPGRASRPDLSFLGLGSSNARNEVPERRETRQEREARKLERERAARLKERERSIKEEHVDGGFLVTMGVYTGIEDFNKSVVRSLMIERRIAPFWRGLDDFNDNWAEHQLVAAARGLPIPAADEIPREELTRPLPPNSAEGSSLSLQNLTVPISSRSPSAASDASTPFPPSHAALSHQSPISPAPTSSSHSSLPFHRPRAKTVASLGKTSINTSSTELAAREVQLPRDPYVNGQAIEVFLYKNATECPICFLYYPPYLNKTRCCDQSICSECFVQIKRPDPHIPEHHDPSNPPAAVTEAEAEGLLVSEPACCPYCQQPEFGVTYDPPPFRRGLVFANNGVGTFASAMSSSSSLNSTNTPTLSPGTHKRRLTAISANAPTVITTDKVRPDWATKLAAARSHLARRSAAATALHTAAYLVGNGPETGRNFGFSGRPRFGRHRGESNAGGDASGAATPSSNEAPAENREQVPPTTPGAPANGRRRSRMDDLEAMMMAEAIRQSLVEQEDMKKKAEKMAKKKAKEEKKREKKEKKGVYGSGASSTSGSVLSLGLPGLGRRRGNSGASNLQREVMPEDAETSNSKGKSIDRGVPSGAAPENTAQAGSNSHDTPVSRHLDGATAANMHDFQQSSPSPTVPDRPSHLRQMSNASSPASSFMESVSGSLKNELNTHGSSSTADTPNTSRDNIASPGSEVPDGGDAAGNAGPESMFNFQSLAAMIGKDDDDAKQDAARHIEHLNGEGSNKEPSDHSETDLEESVATLRVGDTKHRGCGGNCTTDHAALLELNRSTPELIITPVTPAALNHDEEDSKQLGGQWSTETSRAITQ</t>
  </si>
  <si>
    <t>&gt;6160_g</t>
  </si>
  <si>
    <t>MAGPPPPPPPPGQRGPGGMPPPMPNIRPPPPPGHPGQPQGPPFQQMPMPMPMPMPMPMRQQSMRISDITPRAPPRMMDEAACLKKLTTFSAHTIRKVPPLHHGDKPTWARAEIIEERLGQDEIVKEIKKLNGGKKTLTEKKTALAQFQQGQIATLLDDLASSDPDRGVFEYSLVQFDRKEKEVPTEKTQKRKYETITMTIFVKRAPADGINPIALYQNIERVRAERMRPPPPPQPRPDEYRDGHQADIIQILEDDHGGHKDGHGGRPRKLKSVKGHGKKNHHSRSSGSSSSSRSYDSDSYSEDSYSDSMDTSIESTSTDPKKSRRYNSRRRRSHSRHRESPVRYYLESGLPDRHPSAYGIPQQQHPYAPEAPRALPQPIAAPPAIDPITTAYQAGREDAIEERYGRRSPPPPPFIERVIERVIEPKPVISYGRPEPLRILDREVRDEERYRDELRREENEIRRRDAEDYIDRTRPLPARVNYLGGDFRPETLRRTYPERRPEPAYYDNRRPIPTARSPPPPSPRGSPFPFAPTPISANRRRPYAPSIRSNSDSSGW</t>
  </si>
  <si>
    <t>&gt;10817_g</t>
  </si>
  <si>
    <t>MSTIPAETWDSASSGPSVDICKKKHLPQKQAAPTQCTKFTCFPKLPIELRIQIWISSFPGPRMIGPASGLPHIIHPSGSGDWDDPERRKSDPIALRVNRESREIALEHYTRRDINALKSWQGKDKMHYEGFFDFSRDVLTLVNHREFSTLISDYPVSIYPAFMSKEEVAKVANVRLSFFAQLMSCGPSHGPLCMCMCSDLGKMLPHFKAIRSIHIITTPSPYGPRRSFVAVFKNEAQRMLEEYAEMKKENGQSWTIPELYFE</t>
  </si>
  <si>
    <t>&gt;4505_g</t>
  </si>
  <si>
    <t>MDNRTALSNTELSQNSVLLLTAEQTSSFNLKSKGILKKPGQAQKTKEVSWDEGVIFNEPITRWAYSGFESQDLAHARRQSQHQSFTAACKSGTLYEAFNVLSADIFNVFVRKQPAVCQEALTMTWSAVNISRKQSRRTPMDDYYKLMLMQALADHFQYVIFCHSCGICHDLSDGTIPTLQEVITLRASQHIPSLRCRGEICIGRPRKQLRRYAWIDTLLGVGFKFSHLRLAVKNQRVGLNAFEERLCEKTLAAFNEAHIGPRNSGRYFFNPETFFDGERLLLRIQHWITTMDDSSANAPIPQLGYIAIGIPSVITLCEHLLGTHGLEHYMAMKKGRCTRCALDFEYTNGDFKVVNGDGTEKDGNADILTVWRDLGRCESLDDPRFRAHFPELDMTSDPRQDKSMGMQGNNLEDAVGKDWEVGTVKDMFQKGEYDVEEGLWRHKKTSDILFHR</t>
  </si>
  <si>
    <t>&gt;6479_g</t>
  </si>
  <si>
    <t>MPPPVHQLSIKTAFDDLSTKEKLYAHHLSRYVSVYVHSGGIGCETKTLIAFFLCSAAWHGTRIVLRQVSPESLGIFDLILGIYASCLGNWENLAEECGITPEQIDAFLEYSATFLSNIGNYYGSGDQKFVPSVGTELFQKLTSKSLKLKQLYSEVAQSMLSTPPFSLGFPSKMTQSAYYPGLCVISKDEIAIVSRALEERSVFPENTRIQKIVESGSTIFKVLQASTQEAGLVEEFTLPDSKGVVRLILGDHSEELKQVCSCLVEASNVAANDTQRQFLAEYVESFQTGSLHSYRNSQRTWVKDTQPRVENIFGFVEPYRDPYGTRAEFEGLVAISNPDETKILKKLVVHSTTFIRRLPWAMQASLENNGKGPFENALFEPPDFSSIHALAYCSSIIFPGINLPNYNDIRQECGFKNVIVANCMSIESNEVEICPFIDSSEIEQFQKHKYPTYYWWVVLHELLGHGTGKFMVQEDEGKFNFDIKSPPIDPITGKPIVSWYKPGQTWTGQFGDLATTVDECRAELVGAYLMDDRELLSLFGFTSESEITAGDITYNLYLRLGVDGLRGLRNFNVDEGKWGHAHSRAHFAILKCLLLDGDGFMSIECDPSKGTLIVRIDRFKVVTYGKPALGKMLLRLHMYRCTADVQACRLYYEELSKVDGEYLEWREIVLAKKEPKWLFVQANTFLEGSQVTIKEYEPTYSGVIQSWAERAV</t>
  </si>
  <si>
    <t>&gt;1576_g</t>
  </si>
  <si>
    <t>MEDASESDSLMASSLESPATSRSSSVSPIAAVKFARQAEKLSFVKPEDDEDGSKTAVEAEYITAQDAIIITADGSRLPGVPLAEAAELNALKEEMNGEPSNIIDDPAQTYPPTPKGEPTTASPNGGAADSTQRSAQGSLRRTMPPSRTNPLFPPLPLYGPSSLLRNMQCLTFRVSSFFLSIAFLGVIVLGSAFTSIPLMFRHIYLRLTFRNPDKRRPFFQEEKRRAAIRKEEDKCWKKENSRRRISNAISNDDKEEEAALGEFIPTQGGKDPIICDVGYYARRVGLDMEEVKVQTEDGFIIRLWHIYNPREYIPMTAAQRGPRGPNVFTGQGPSRPLSQSSKTNQKPKYPILMIHGLLQSAGAFCVNDDCSLAFYLCKSGYDVWLGNNRCGFTPEHTLLSYSDPRMWAWNIRQMGALDLPALTSRVLSETGFEKLGLIAHSQGTTQTFVALAKEQRPELGDKLSVFCALAPAAYAGPLIGKAYFKFMRVISPALFRMVFGIHAFIPFMMTMHKALPGHLYGAMGYRVFSFLFDWSDDRWDRGLRDRMFQFAPVYVSSESMRWWLGRECFAKHKCILATREEGREEDREDELEEACGRPSDLRRAPSRKHERKPKGSTAWYDGHVPPFALWVAGNDDLVDGRKLLRRFEKGREPFVRVVHQKVIEEYEHLDVIWAMDCVEKVGREVKEVVWKTCGARERVRVPVGCEEVEEWIDDRELGVGEVGERGRSETVEEDGGQSSSSEER</t>
  </si>
  <si>
    <t>&gt;1433_g</t>
  </si>
  <si>
    <t>MSSFGNANKRARADDDPNERPSKKPCPPPSVPPTTGLEEDEEDLAPAPMVPATKRTSRFNHAYEKRRNSTDLRVKADRARLIPSTWDVMDAGAQQGMKNITGVLCYRHSLLQGLLHLPKFSNFLEIHQPENCEEDYATCLGCNLLAAKTAYWSGDRGMMNEALQWVRKVCDRHGWGSNQQEDPSEHLIWMHKILEQQLPEIETLRAIQEMKLTTGIWCSACRGPSSRPSYLSQFHMGVSLQPRIHDGTLEDYIHTNFRDEIPADYKCGKCNGTSQPKERRSKIIHSPDNLVISLQRYTWDGRKDSHPVQFGATLDLNRYRHKRNIRNTTYELSAVVSHIGGVDGGHYRCVAKGPDGKWNIFDDESVTPTTESQATNPGAGRGGWTPYILFYERIVPEEGFEEKPKAKKSYMHYKRRAAGRPSDAQAKNVEVSAEPSGIQEADELKSTVDLSGLSSLVAETLPARAESPLPTTEFAAAPVRKIRLKLIHNRELEPKLVSNSGSGSDHSDNEINDADSESGLEPATAETTVSPEPKERKVWPEVKVGEGEAGGKRQGSE</t>
  </si>
  <si>
    <t>&gt;10336_g</t>
  </si>
  <si>
    <t>MAEQTQSSRFVGTPLVKHDIRDLTSSDEDFEKIWQMWQTIFPKWPIERQRLEKLLHKLPGQHYIHEKGFCLSFLAEGQSGKIAAVGVLPEHRGKGLGTAFMEKAQAGLRNKARANGEELKSLEIGSWTPRFWPEVPIDFPQEVKDFFIHRGFHKSTRPTIRDLYRDIRGAIAPPKVLERVSKMNFKFSPWSPELYEECMTKQRANFSWSRAYEIIAAYNQHHEVMVAFDPDTNAQIGWTLMCSPSALISDIYAFLPLMPSKEKTGLIAAVGVDKSARGKGVGLALMVKALENMRERGVEGAFIDSVVIRGFYEQLGFETYWEYERYVW</t>
  </si>
  <si>
    <t>&gt;6339_g</t>
  </si>
  <si>
    <t>MGTKKILVINPNSSKSMTELLAKMIRELNGVLPFSTEVSTYTAPSGPPSINNDDDALASAHIVIKDLKPRLLDYDGFLVACYSKHPLVEMLKNEVSRLNIHVLGILEASILTALSMLPFVEGTPSKNYAKFGIITTGSYWEQSLKDAVGLFLNARKYPSGDFGGRFSRVQSTGLNADELHTSPQEEVKKKLKEAARTLLENDGDIEVICLGCAGMVGLEDIVREAWEEVYPTKRGSVCIVDGVKSGIGMLESMMRAFPRKESKE</t>
  </si>
  <si>
    <t>&gt;6172_g</t>
  </si>
  <si>
    <t>MLSRQAPAKAVSSLSRVLPSTASAASRFPSSVATQQSRGLATAQDSPPPPKRTKFGGLKDQDRIFQNLYGHHGADLKSAKKYGDWHKTKEILLKGDNWIINEIKASGLRGRGGAGFPSGMKWSFMNFRDWDKDNKPRYLVVNADEGEPGTCKDREIMRKDPHKLVEGCLVAGRAMNCTAAYIYIRGEFYHEATVLQRAIQEAYKDGLIGKNACGSGYDFDVYLHRGMGAYVCGEETSLIESLEGKPGKPRLKPPFPASVGLFGCPSTVANVETIAVAPTICRRGGSWFASFGRERNAGTKLFCISGHVNNPCTVEEEMSIPLRELIDKHCGGVRGGWDNLKAIIPGGSSTPILPKSVCDEQLMDFDALKDSQSGLGTAAVIVMDKSTDVVRAISRLSHFYRHESCGQCTPCREGSKWTEQIMKRFEKGQGRPREIDMLQELTKQVEGHTICALGEAFAWPVQGLIRHFRPELEARMQAYAEQNGGAALAGGWDHDAPRQGKLIAPGQ</t>
  </si>
  <si>
    <t>&gt;827_g</t>
  </si>
  <si>
    <t>MAAVSAPQAPMAPSSLTPPSSPREGQIWDFSVPSHSENPAQSKSTEFSKPPLSHHTNGHSLPRQSPTDPSQGRSDTVNSIRSNESGYLAPARVNALTHKDSSISESGSAPDSLIDLYDANGLDYGGDRKPVNAVGDLYSDEEDPEHSRWIHRDKLARIESQELQAAGIIIPRVRAASKSSRHRENSREQQANGTRSERPGQKRRRVDTLPTEEEENGDWDLRTPEEAAGDTGDLYKDLVGVKGVSKIPVNKNSPLPIPPHHLGRDTPITRKQNDTETQDTMSYPKQRGRSQSIKVLEDSTATEPAASRKRQASDASPAKKLVAKKGSGNRTASAPQNRQKKAGQGSVHHRDPSSPRPGTRSGELGQSNTGSISKRPEGDPPWLATMYKPDPRLPPDQQLLPTVARRLQQEQWEREGKFGNLYDKSFRPLNDTGLSSPEASALPSPLDGPEPEVQEPPKELMVPNASGSNWPLSGSKSPRSPALSTGSGRPSTSGGYSTMPKITATGTPQGLGIMQNPRPPIVRAPIEEEKQKDAGCGCCAVM</t>
  </si>
  <si>
    <t>&gt;410_g</t>
  </si>
  <si>
    <t>MAYHTLLVLLLLAVYVVSQQVGTNIPEVHPTLISYKCTTSGGCIAVDTSVVMDQDHRSLHQVGGTKNCHPAGFDTSVCTSVTTCGQNCALEGINYTSNGITTSGDSMTVNLYKTVNGVTSEISPRGYLLANNSTYAMFKLLNQEFSFDVDTSKVPCAINGALYISEMAANGSSSNINTAGAAYGTGYCDAQCPGACCAEMDLWEANSASNALTPHACSITGPYTCTGSCPVCDQSGCDYNPYRMGNHSFYGPSKTVDTTRKFTVITQFITSDGTSTSTLSQISRIYIQDGKVIRNSNVTIPGMTVQNTINTEYCESKISVLGGTDAYDNLGGMKGMGGALGRGMVLAFSIWEGGGTGMQWLDGVDPAGGNVSAPGVARGDCPANSGTLMSQYPDAAVTFSNIRVGDLGSTYSALGV</t>
  </si>
  <si>
    <t>&gt;1028_g</t>
  </si>
  <si>
    <t>MSLLIAFNFGTYCIALSTFSRIWTERYHESDVTGGLQYIGIALGSIIATIVGGPITDHIWQYLKTKNDGRVVPKYRIPMVIPGSLLMPIGLVMYGWCAEKKALWIAVDIGAGLFSGGVVMTSAAIYSYIFDEFVEHSASSNAATRMLPNILGFVFPIFALQLYARFGYGWGNSLLAIVYIVMAWPTPFILWKWGPRIRGVGRIH</t>
  </si>
  <si>
    <t>&gt;9531_g</t>
  </si>
  <si>
    <t>MYLNKISQSKWQRKPKPTSSALLEKLPGEIRNLIFQFCVSNSLRGKIGRIKSKAANAFIIHVQPKWQGRSKMCLDGLGRLPLLFTNKQIYNELSALIYSSASQVSIGGYILQHPDEDPSFRWSCAFLRLEEHPIIQKFTRSVKITLPHIRNDLFRGQWISMHFKDPQREHWSNEWAMIPELVAFLKKYECLETLEIVIVAVQAQTPNFEILLPLYDVCGKETKVEFQQPYPSGDNVFFSAGWMRNWKSTWDECLLANGRN</t>
  </si>
  <si>
    <t>&gt;7065_g</t>
  </si>
  <si>
    <t>MAPPPPHPTSESELNWTFMPVDPTDPEVPTALRLWATHFESNIHTHVRLVRDPTVGLSLGADGDIERGEQVINASYHTSLSYLNAVDASDSFSCRSPAFPVAFLEKAEPHIIGNFFLIQQYLLQEHSHWWHYIRLLPQPTEPSSIPATWSPDDLALLKGTNAYPAILKRKGLWKDDYQRAISLLGSSSNGFAASSAYAAYSFSLYEWAACIFGSRSFRASLTIPLKLFQDHEKASLYCSYITNSSFAILFPVLDLGNHSAAQDVVWNTNEKSFNLVSTHKLFSGQQIFNSYGHKSNSELLVGYGFILDKENVKAEFKLALQEPWMRQLCQAQSSHAEPLVVEEEFRYQILYPTEQNIQGFGFISPGLIDTLAVMLVNARQKNFLQLHPEYSIAKVLSQGRLPTPVLGVFIRVLGQIEFKLEEDITQLEVILTKLILFEQYLEQENGADGIDFFGERDEEGEVDGFVRFARGVSGLGGMGVGVEGGGGDGKEGGRGEIGGGETDREVERKLKKFASWVAMEEMAVLGWAVGGRRVRGRVLVVEKGGVMGEGEGGGGEGGIRI</t>
  </si>
  <si>
    <t>&gt;5225_g</t>
  </si>
  <si>
    <t>MYDDSWYSYVPSSLKKEDEPQTKKHRRRESLLKQTNGNDQIIDQPEPILELFEDKPALKSPPKATLAKRAKSYSDFYEVATKCLTNETKVNKPKDVLEYFPIKESKSLTGVRFEDVENELLAASNQVYQLYYDQLASSEQHLDNLLQDTTSALNLLATLSESFKAVETETTAFQAQCEDLLAEQKRLRDLADEIGTDLQYYAYLEPLTRRLNAPGAGRLVKNDDFLDMLVNLNTCIEFMDEHPTYRDSLIYKTRYTSLLERSLNLVLVAFQSAFHEVTDEVVKQLNSKEGQSETAEYIMLYGKYETIVSDLGIQIEKLLRTDEFAFGREGDDKNYSSYASQYHQLYKPLSDAYLKSREPVNTAVLKSLQKFARIEKADTDFQSFARRCIQYVLDICHNEQNLINRCFLGGPLLVEYDSSEPWNTYAKYSDNLWESSISHLATLHNFILPYLVRGGLERISDLIDWLENIYMAKIEGEEDEDLEGERKPIELILLSEYFWPSLDSFLKQAAIEIGNYKPSQDDLRITARPTTSSSQASKSTSTVGIEVGSRLEEGNTSAISDAFPTVQKAVKLLVMYNDGCYERPRNGDVLYEIVHQTTESLQKAATTIKRNSTIMEAQLFLMKNLLLIENLFLMKEIPETIRQSAEFDFTPIWDTIKELQDRKQLFNPLAYIRPLVKGRLLPAVVDRLLDARKELEKVLVQQITAFTKDWQILLKDPKKSKAKALELDALLNRAFEDDTTRAALWKMIRADE</t>
  </si>
  <si>
    <t>&gt;9006_g</t>
  </si>
  <si>
    <t>MKSSIVLLGLAAVTSANIIFNHVPLSCNYTNPQIYHGCLRGQDCTEEGECVAVKKIRYSTSFRSFPNLDVRRASVYSTDGSCGPNNGNTICDPNSKAYSGGCCSEYGWCGSTDAYCGTGCISGCPTASSTPPTPPAVPRSDGQCGAGFGGSTCDASGPYGGCCSQYGWCGTTPAHCLVANGCQSGCTDGSASASTPASQPATQPTTQLASTPASSSSSGPPSLAATSGEPVIVPTSAPPEAAATGVATTDGTCGAGYENTVCGNWPNGNCCSMYGFCGSTTAHCGAGCQSGSCVNAPAVSAPGPSPAPANPNPGSFSVVGQSGVPAMHAGLMPNGKVFFLDKVENYTQLQNPNGYYAMSSEYDPQTNTVVPLAYLTNAFCSGGTFLADGRVISVGGNAPLTWLDPNIGDGFDAIRYLDRSSTDASLNGQSWSEPGNKLASKRWYATAQTMPDGTIFVASGSLNGLDPTVPANNNPTYEILNKNAVTQGNNINLEILEKNQPYYMYPFVHLLNDGTLFIFVSKSSEIFNISTGTTVKTLPDLPGDYRTYPNTGGNILLPLSSANGWAPDIVICGGGAYQDITSPTDPSCGRIQPLSTNAAWELDSMPEGRGMVEATLLPDGTVVWLNGGNRGAQGFGLMADPTLEALLYNPSEPLGQRWTTLASSTIPRLYHSVALLMLDGTLMVTGSNPVQMPILEPDADDPYVTEFRVETYVPPYLQGDLINRRPTNIAISSKTIAANGGIFTVTFTAPANAKSATVVLYHGGFVTHSVHMGHRMLNLDSTGFVAGSTSQTCTVTAPPNNNVAPPGPYVVYVVVDGTPGVGQFVQID</t>
  </si>
  <si>
    <t>&gt;6718_g</t>
  </si>
  <si>
    <t>MPNLYEFLLELRDTHTTRVLWADAVCINQVDEDERGHQLTLMARVYSGAGEVMAWLGPAADWSDKVVDLVASFPSHSEGSVSYNFGQNNAAFLHLSANSSNGPTGHVCGSCKRLFLPRWLRLIVVPESLTWIFAGVMDSTTTNMPNMIPADKMGIVDAKHPSMDSVFAEVVQRERLFPAFGSSDHRSLYFTFSRPAGSDFWEVETLQGEPNRDYTIRTQPIPFSSHRALSFEEKVLLLRILTARMLQHTLNGFQSIYL</t>
  </si>
  <si>
    <t>&gt;3085_g</t>
  </si>
  <si>
    <t>MACHYRFKILPEYFVDYFETAKQCPGQKVTTQPNLGLVYQPSAGVEESQQDVKPEIPWEHFKSHVHRLNADSPDYIMYKVLYLTRHGLGVHNLYEAEVGREAWNSHWSHLDGDGKLVWRDAKLVEAGIQQAKDLARFWADAVAQRKVPLPEMLYTSPLARCLETTRIVFSDLIEQSGRPFRPIVKELLRERLTDHTCDRRSTRTWIQSSCPSFLIEPGFSEEDILWEFDRWESRDEHAARKQTVLEDIFAGDSSQFISLTIHSYAMSAILQTCGSDEFRIAEGSTIAMLVRSERVGGLDQGSSY</t>
  </si>
  <si>
    <t>&gt;3328_g</t>
  </si>
  <si>
    <t>MPPRKIAMMTSGGDSQGMNAATRAVVRTAISKGCEIYCILEGYEGLVQGGDYIRKYGWQDVRGWLSEGGTYIGTARCMEFYERPGRLKAAKNLVLNGIDALIICGGDGSLTGADKFRFEWPGLLVELVETKQLTAEQVEPFKNLNIVGLVGSIDNDMSGTDATIGCYTALARICESLDCIEATASSHSRAFVIEVMGRHCGWLALMAAVATGADFAFIPEKPRAENWKEEMCKVVGEHRKMGKRKTIVIVAEGAHDQNGNKITPEVVKTLLADKHGLNLDTRITTLGHTQRGGAACAYDRSLASLQGVEAVNAVLEATPETPTPFIAIIENKIVRKPLVQAVLDTKEVAKAIDARDFDKAMSLRDTEFGDVYGSYLTTTATNLNDAMRLPPQKHMRIAIIHVGAPAGGVNAATRAAVAYCKTRGHTPIAIYNGFAGFSRHHDDEPVGSVREFDWLEVDGWASKGGSEIGMNRELPSESGIDEIASLFERYKIDGLFLIGGFEAFHSLSELRQAREKHSSLCIPMTLLPATISNNVPGTEYSLGSDTCLNELVRYCDTIKQSASATRRRVFVIETQGGRSGYIATHAGLAVGASAVYTPEEGISLAMLEADIRHLRQAFAEDSGQARAGRLILVNEKASKVYSARLIADIIREEAHGRFESRDSIPGHVQQGGTPSAMDRIRAVRLAIKCIEHLEKYEDRSDSTILSDPLSCTVIGIKGASVVLSPMKEVEENETDWTNRRPKKEFWTDVKHVVDVLGGRPNVPRPERDLKGWKAKDRKREWIKGLLAVPFVLHSQPTGVFESRSGTVQTMAEEAHRRYAEIMQDVEDMIDDHISHQKVGLQGQSKLKMLVPSVGSFFTRLPLADAFRYQDQKRLISSRRFVPPSFNDIRLILNTAQLMGVCASGHLDLVTFDGDVTLYDDGKSLEPSNPVIERIISLMSQGTTIGIVTAAGYTEAERYYGRLHGLLEAIKSSERLTPKQKLNLVVMGGESNFLFKYSSDSPFLLSHLPRRTWILPTMSNWNQPAITALLDVAENALRECVSNLSLPATIMRKERAVGIIPATPGFKFARECLEETVLVVQKKLEMSKEAQVLPFCAFNGGNDVFVDIGDKSWGVQVCQKYFGSVTCKGEDGVIRGDQTLHVGDQFLSAGSNDFKARVVGTTAWIASPAETVELLDELIELVKKGKEENFLGQDNGLEKGMVDRADKLFERHPMPSG</t>
  </si>
  <si>
    <t>&gt;10515_g</t>
  </si>
  <si>
    <t>MRAKYGILDYDFYNFNKTGFIIGIICATIVVTCADRRSRGKAVQLGNREWATAIACINSEDGGLPPD</t>
  </si>
  <si>
    <t>&gt;7450_g</t>
  </si>
  <si>
    <t>MSNYGATGTPLSGTSDRAKSSHLNTPIESGSFSEKIGHQPTATMKPVDDDEDEDLDALIDELESNDGHAEDENENQESTSSDTGRVVPEEMLRTDTRTGLTEEEVQFRRKKYGLNQMKEEKQSNLKKFALFFVGPIQYVMEVAVALAFGLKSWVDAGVIIALLLLNAIVGFSQEYQAASVVEELKKTLALKAVVLRDSRLFEIDAKEVVPGDILQLEDGTILPADGRIVTEDAFLQVDQSAITGESLAAEKHRLDFCYSSSCVKRGEAFMVVAATGDGTFVGRAAALVNKASAGTGHFTEVVTNIGKLLLVVVVLTNLAVWIAAFYRSDGIVDILHFTLALTIVGVPVGLPIVVTTTMSVGAAYLAKKQAIVQKLSAIESLAGVEILCSDKTGTLTKNKLSLAEPYTVQGVEPEDLMLTACLAASRKKKGIDEIDKAFLKSLRYYPKAKGMLSKYKVIEFHPFDPVSKKVQAVAEHPETGERTICVKGAPLAVLKTAQEDHEIPADVEEDYKTKVSEFAARGFRSLGVARKRAEGNWEILGIMPCADPPRHDTARTINEAKALGLRIKMLTGDAVGIARETSRQLGLGTNIYNAERLGLGGGGEMPGSDVYDFVTAADGFAEVFPQHKYNVVDILQKRGYLVAMTGDGVNDAPSLKKADTGIAVQGASDAARAAADIVFLAPGLGAIIDAIKTSRQIFHRMYSYVVYRIALSIHLELFLGLWMIILNRSLNIELVVFIAIFADTATLAIAYDNAPYSLTPVKWNLPKLWGMSILLGIVLAAGTWIAYSTMLVHGKDGGIVQNFGEIDPIIFLEICLTENWLIFITRAKGPFWSSWPSWQLALAIFIVDVIATIFCLWGWFIGGRTSIVAVVRVWIFSFGIFCCCAGVYYLCDSSAGFDNIMHGKPSKGVEKKGKSLEDFVVSLQRVSTQHEKS</t>
  </si>
  <si>
    <t>&gt;3365_g</t>
  </si>
  <si>
    <t>MLSTLWPTFAVTVAAVGTSASFLSPPSQVPFTGASSERLEDSQVRILTHEAHPDHSLTITARSASGASINNDGARLTDICPGATSGYTGYLNSGDKHFYFAYFESRSDPASDPLVLWLNGGPGCSSMTGLFLELGPCTVNEGGESARENPHSWINAASVFFLDQPIGVGFSYSTNSSLHGGEGGTFAASEDIYAFMKLWYKAFPNSKSLPFSIAGESYGGHYIPVFAEHISQMNQVSTLEEQIPLESVLIGNGIFSDSKQASSYYDIPCTNVTGLGPLLDSKVCDRMAGAVGRCEHLTEACDAYPDPLICRAAAGFCSDELETPYAESGLNYYDVSKPCDGYLCYPIMDSVTKFLRTDAVREAFGVDKNAPKFEGCSNKVGREFEKVNDFIIDTRPFVASLLHSGVRVLIYVGTYDWICNFVGNERVFGSLEWKGLPGFRYQQENNKQVWSGGLWWESGLLRYARVNGAGHMVPMDKPVEALKLFKAWLDKKDLD</t>
  </si>
  <si>
    <t>&gt;225_g</t>
  </si>
  <si>
    <t>MEIKYSLNTIYTSSSASVESVPFSPFPQPHILTIAVEYSIIAIQGLWANPQYTWQYKGTMWLRDLLPRSLPNVSILTFEPVFPPPTQGSQLLHHVQKVLTRFLLVLGFLTILCYSYQSMRTLLVLLDISTFSILLIIAFRKAYKRLTNTPTSEIRDQAEKLVECLKERREKIGVQRPIIFVGHSFGGLVVKQALVIMQESLDNDLLRPIAGIVFIGTPHQGARLASASKSWWFDSSSDIRTVLELNSKVLSELDAKFSRIPRMRNREIKIVSFYEMVPTHYVSSLLPWFKMHAVEKESAAFSGWPIIGLMKNHSSLVKFSSENDLDYQLVLAELKKIYENIEISY</t>
  </si>
  <si>
    <t>&gt;3269_g</t>
  </si>
  <si>
    <t>MNGSHLKQAAIQKAKQVASSASNGNANKKRKKELKPIITTEDSQQGQDAEGASTMASSNQPPAGSTPASNASSKQNNMNRSESSSSSREDAAETTADEEDSEDYCKGGYHPVTVGEQFKDGRYTVVRKLGWGHFSTVWLSRDNVTGKHVALKVVRSAAHYTETAVDEIKLLNRIVQAKPDHPGRKHVVSLLDSFEHKGPNGTHVCMVFEVLGENLLGLIKRWNHRGIPMPLVKQITKQVLLGLDYLHRECGIIHTDLKPENVLIEIGDVESIVKTYVKDEPKKDGKDDNPNGRRRRRTLITGSQPLPSPLNATFNHADLLRFPGSSTNSHTSLNAMMHEGNNPPQTNLSSLENPVVMSGAIGGSKDSSPKSEKEAEEKQKQREKTADLLTREVSGISLDKSSDKKKAEEMTGFEKISVKIADLGNACWTNHHFTNDIQTRQYRSPEVILGSKWGASTDVWSMAAMVFELITGDYLFDPQSGTKYGKDDDHIAQIIELLGPFPKSLWLSGKWSQEIFNRKGELRNIHRLRHWALPDVLKEKYHYKEEEAKKVADFLTPMLELVPEKRANAGGMAGAEWLEDAVGMKGVKIPGLEVGSRGEGIEGWACEIKKR</t>
  </si>
  <si>
    <t>&gt;626_g</t>
  </si>
  <si>
    <t>MKLFDQLDGQAQSAFKMQKYVDKLKRKRDDDHNGKDEPVSKQHKVGKHHEPGTKTSHSKEIGVSLSSVPSSIPKELPDTAQKIRSLMSELDSILNEASNDELTTIIGDEALQQCRGLQASLHQQKSKIESISGPAILKSHGVANIPSSISPLSVTPWKSSMIPTDLPPLPQVLDPTLEASAFIHTSLGAGNVTDLNYERLEWVGDIYLELAATLLISQTFPSWTPGKCSQLRERLVKNITLSGFARRYGFDKRFRGAEDVLAMAKSRDREHMYTKLLGDLFEAYFAAVILSDPTNGVKRAVEWVKDLWGMIVAQEIIQEERNGLKIDNPMWKLRGNAQPVQDVIGKSADLPLPPKIRLQKMICSRGIKLTYKDIAPEGKDPTNNLALFTVGVFLEGWGEKNKMLGSGKANGKKEAGAKAAEMALANKQLMKLYAEKKKLHDAQMALEQEALEEHEGI</t>
  </si>
  <si>
    <t>&gt;4295_g</t>
  </si>
  <si>
    <t>MSSSPPPIQNGELFQHGLHHLLQHNSNTVYPQDQVDEGIHLQSQYGSPATTHEDIYAYQSLQSRFQYQHQHHDSGLGLSYDGYHQDQHGSPYNDNYSTPANSPLSASEMLRTRSGLQIQRGHQPLRPMPEGRSRIEKPSRPKKTKKDKVKAEKKVAKLDKPLSELTKGWTHVPVVDIETYVNRSAEDRRKEVEEGKIPGKVKRPMNSFMLYRKAYQNRTKDWCLQNNHQVVSQVCGDSWPLEPEEIKEQFSEWARIERINHQNAHPGYKFSPTKPGAVKAGKRKWMDEPTSEESDLDDFEWRDGSSKKSRKDKYQRVSKPDLQPVVYPSTKSAYQYSRENSVEPSHMVYNRSSYQINNPGRPLPSPYDRADLYPGEYYQQVVQNHANLLGVEDVLIKKATGPRMHSYLGIPGGGAQEYGVIQGISHYPGHHLEARIDPSLITPDHALYAASYCDGGHPNLYLGSGRNGHHNWQTPYVVNEHDHGHDQIMPFLDPDLGQEGSQIQDPHAHVLKGHQDGWHVDSLDAGGEFDKWMDGE</t>
  </si>
  <si>
    <t>&gt;8738_g</t>
  </si>
  <si>
    <t>MDLDKKLNRKSAFRYPAIDAKGQVRLLRLRLPCDEAREHGELSYDLETVPLEDLPGTHYKALSYIWGHAQDPREIREIHLDGQPFWIRANLFDFLTTAAVRGECGLFFIDAVCINQLHHGERQAQVQEMARVYRNADEVVAWLGVPDGSQLGNVRALSQTRSSSRRDCASWSISQWAGFRYLTYHSFWSRIWIVQEVLLASSMVIWCGSFTFPPTLFGGGISGITSDTDIKYAADGRPSTVVSASLRLRSPAAKIITHRLRHVPRPLTDPMAQGTKIGTLEEMERDLRRPFEAMETYQSKIPDLLYQAMRKFGGLECSDPRDRLYGLMGILEESSRARVQADYMRDVNYAYYQALKIGYEELSTQRGFASLHGRDMDDSYVMYYCDVRDAFGIEDGHSLSILKRVLGELDFKSRLQDAVSEAQWSQQFEWGDGEVKLHPDFELLRLHAEQEDPEAEAFLFKFHVRQRRWVQNL</t>
  </si>
  <si>
    <t>&gt;9370_g</t>
  </si>
  <si>
    <t>MSSRSPTAQSASSQTLQNYTFPRHRLKLTQTDPSRTPLVLVACGSFSPITYLHLRMFEMAADYAKFNTDFEIVGGYLSPVSDAYKKTGLASAAHRLRMCELAVEQTSQWLMVDPWEALQPNYMPTAQVLDHFQHEISQVIPGAKVMLLAGADLIQTMSTPGVWSPDDLDHILGVYGTFILERTGTDIDDALGNLQKWKDNIYVIQQLIQNDVSSTKIRLFLKRQMSVQYLIPAPVIEYIEDNSLYQDDGAASIHEKGKARESSGRTSPAIESSNSSKS</t>
  </si>
  <si>
    <t>&gt;6475_g</t>
  </si>
  <si>
    <t>MAASFRGSVSPDGIKANSRRRHHGGRPDSRTRWSPSGRSSPQRPLPRTLSESFISPNSSSQSFITPLDHVQGITMERTPSGNSIMSDTPFQPWNTNTLIYRDPAAISDCEAAERVISHFGRLPSHHKHERILRKLIKRDDPLDDGDLDDKALAGILTTADSVFFGGVLSGRVQWEWSSQVRYHTELIGTTALRRCTDREGFETLIVLSSPILRDPKYDRRLLLSSFLHELVHCYLFVTCGFEARNQGGHTKGFHQIAAVIDRWVGEGYLSLCNMKANLEHFRKERKEGFENSGPAERGREGRWRIHDHDGCSQSPRPPTQFLNLSLPATSGCFSPSYI</t>
  </si>
  <si>
    <t>&gt;9874_g</t>
  </si>
  <si>
    <t>MINPTYLAQRTRQSVNWNDARRRVLSSYREWIRSTPEIQKMYSLNIPSAALRTKVRQEFERHRYVNEIQVVDKLLFKSHAEFQETLNYWKQLPHILKYFRADEEPTARRPKDFIDGFLEGRN</t>
  </si>
  <si>
    <t>&gt;4871_g</t>
  </si>
  <si>
    <t>MASSSQTTPGLDIPALKNELYEACLPVVEDKGADFIFKQKDIFELSTIPNDDIRILLVVMQGLVDDKLFKMVNQGSVGWVLRNREEARKYRSLTQEQEIVYGLIDDAGSDGLWARTIKMRLNLHDVVFRNSIKALETKGMISDMKSVEHPTRKIYIKASLRPSERATGGPWYTDGQLDEGFVEYAMKFLHQTILRKTFYVSRSYATQQPKKILKKMTPEEVKAARDKGLGPRTEAVDEKTKRKMLLNAHFPMPVGWQGYLTANELTLMVETSGAFKQTLMESDIQKLLEVMCYDNKIERVVDGDRISYRALRRSLMDQDEVGSRFAEIPCGRCPVFNLCEEGGPVAPSNCEYFNDWFSL</t>
  </si>
  <si>
    <t>&gt;3889_g</t>
  </si>
  <si>
    <t>MSGPGAGFEYPPQEVSWLKRDVLLFANSIGCTVDELNFLYELHPNFAVFPTYPIILPFKLTAQEVIDFYATQGSTPIPGVPKFDARRVLDGQRKMSFLKPLPSTSAGKTFELHSKVLGVYDKGKAGSVVDTQQDLVDKATGEVYSRAVGSAFYVGQGNWGGPKGPATENFPPPPGKVSDVIVTHQTKPESALFYRLNGDYNPLHATPEPGQKMGFGGAIMHGLSSWNFVAHGLLQVLGGSDPKNIREFQARFASPVKPGDKLVTEVWRTGEKKGEWEEIRFVTKVEGGKVCLTLFTSKTKPEAVDNFQSSIDITTHVTMFSQTLRASRSSIARVARQQATGLVVKRTFITPTAVRQVDLVQELYLRELKNYKVPAVKANDAEGQVQKFTAPKTPKSPEEADIANELKAYEASAVEIEGQADAGEGADIVEEDWFVEEPEEDEKHH</t>
  </si>
  <si>
    <t>&gt;2271_g</t>
  </si>
  <si>
    <t>MASIKVGDSFPEGTKFTYIPYTPEKSDITACGIPITYNASKEWADKKVVLFSLPGAFTPTCSAAHLPGYIKHLPDFKAKGVDIVTVISYNDAYVMSAWAKANNVKNDEILFLSDDNIAFSKKIGWTLQERTARYALVIDHGKITYAAQEPSMNSLTVSSAESVLEKL</t>
  </si>
  <si>
    <t>&gt;3166_g</t>
  </si>
  <si>
    <t>MSSLNHSLHFAENSTTHLLNEDPNHEHTRGRKRRRSSDGTPPPHLTSNRSTNLRGRGRRRSRSFSVGMGSPSLKPAYQARLQRKKKRGQSPSRSRCRSVGGVGKRREGAGEGVEFGVGQRERESPKPRRRQRTRSRTRSRVKVEGKETEGGENGLKEVVEETVEG</t>
  </si>
  <si>
    <t>&gt;4162_g</t>
  </si>
  <si>
    <t>MSLHESISIDPRLRETTSGPYAQVTTNSTYPTPIPANIVRSPQQQQQQQQQQQQQLLPQLQSPHQSLQQYGTPQNPFLPNTPQSAQSGNEQDQDGAQDDTPGHDPKRPRACEACRGLKVKCEPDQNNPEGPCKRCAKANRHCLVTQPSRKRQKKTDSRVAELEKKIDALTASLHAQQAGSALGGQPNHDGLERVGPNAVTPSNPYQQVTNGDYSAPYPGRPEVNDGDWGSYPKAPGFPPRKASAPPMVMAGQKRKHTDNHDYTGPSDSPASTGQGAKGPSDTFNSADGGSKGQTHEYADFIDRGIITADEAAKMFDCYVEKMAPHMPAVVFPAGTTAAEVRKTQPTLFLAILSAAAGSNYPDKQRALTKEVMSIYADRIICNGEKTLELVQALHVSTLWYWPPEHYEELKFYQLIHIAAVMAIDIGMGKKNRSQNVKLAGLWRDHPWRRTPYPDSESIEARRSWLSCYFLCCNASMGLRRPNLIRWSPFMAECIEVLETSPDAAPSDKTLCQWMRSQHIAEEIGTQFSMDDPLANVSLAESKVQYALRGFEIDLAKWTSQVPLELKTPSLRMTEHVVNLYMHEIAMHVDYDKEEFRPPFSEDALRTLDSDSAHVPALTPIRIEALSACLNAIDGVFETFLKFDVETIRCLPVANFVRVAYAVVVLIKMYFAAATPNSELGKVINKNNMKVEQYLDGLVASFQAAAADEKSRPSAKFLMVLIMLKSWFNRQREAKPGTTVSIEVAPTTIIPHEAPAEANSDTTQSSMPLRNGQQSSYSPANTPLQLLSEVATGNSGGQSRSGSVSQYPNQNEWIQQPQPQPQPQPQYQNYPNMNQMPQGYQNLNPASNIDPSLGGDYLYPMSDAFEQAWGMTLGGPNDFNSYFSDEGLYAFIDGAGPGATGFEGM</t>
  </si>
  <si>
    <t>&gt;4713_g</t>
  </si>
  <si>
    <t>MSPDPEKEETLSPHSSSHGDESTDDRDSTRKERTEGHDTELPPPGSQDSKDLAKLDSHVQVEVKDTDVFAHLPAHEADILRRQVEIPEVASGWKTLYRYATKWDKVFIAISAVCAIAGGAALPMLTIIFGNLAGQFQGFFLKTVSHETFEHTISHMVLYFVYLGIVMFVVIYISTVGFIYTGEHISGKIREHYLEACIKQNIGFFDKLGAGEITTRITADTNLVQDGISEKVGLTITAVATFITAFIIGFVKSWKLTLILLSTVVAIVLVMGVGSRFIVRYSKESLESYSLGGTVAEEVISSVRNATAFGTQDKLARQYDVHLARAEGYGFQMKWIMGIMIGLMFFIIYLNYGLAFWMGSRFLVDQELTLSKILTILMAIMIGAFSLGNVAPNIQAFTTGMSAAIKIYNTIDRVSPLDPTATAGEKLDHVDGNIELRNIKHIYPSRPEVTVMDGVSLFIPAGKKTALVGASGSGKSTIVGLVERFYDPVGGQVFLDGHDVSTLNLRWLRQQISLVSQEPTLFGTTIFENIRHGLIGTQFENAPEEKQKELVIEAAKMANAHDFISGLPEGYNTNVGERGFLLSGGQKQRIAIARAVVSDPKILLLDEATSALDTKSEGVVQAALEVASAGRTTISIAHRLSTIKDADNIIVMSEGRIVEQGTHDELVAARGPYFHLVDAQKIAETRELTIDEQAAVDAKYDELARTKTGGSKHSVEGVYEEDPDDKDLANKLNRTQSKKSLSSLALAGTRKTTEQHDSLFTLVKMVAGFNKTESLWMAIGLLSSFITGAGNPVQAVFMAKEIVSLSSALVDPVTGVVIPGAGHIILHNVSFWSLMYLMLAFVMLIAFWIHGVAFAFCSERLVHRIRDRAFRTMLRQDIEYFDDEANTAGALTSFLSTETTHVAGLSGVTLGTIITVLTTLIASCILGIVFAWRLALVCIACIPVLLGCGFCRFHMLASFQQRAKKAYESSATFACEATSGIRTVASLTREDDVLRIYTESINAQARASLISVLKSSTLYAASQSLMFLCVALGFWYGGNQIADGKIGLFEFFVAFQAVIFGAQSAGTIFSFAPDMGKAKQAAQELKILFDRKPAIDSWSNDGIPVEGVEGTIEFRDVHFRYPTRPEQPVLRGLNLSVKPGQYIALVGASGCGKSTTIALLERFYDPLAGGIYVDGKEISSLNINDYRSFIALVSQEPTLYQGTIRENVLLGADRPDVPQSDIDFACREANIYDFIMSLPDGFSTVVGSKGSMLSGGQKQRIAIARALLRDPKILLLDEATSALDSESEHVVQAALDKAAKGRTTIAVAHRLSTIQKADVIYVFDQGVIVESGRHNELMAKGGRYSELVNLQSLGNHMKKK</t>
  </si>
  <si>
    <t>&gt;7411_g</t>
  </si>
  <si>
    <t>MPATTAEALSFVSRTVSVAPLVLLSAADHYGRSGIKSNTRNTKRVVGVLLGQNDGKLVRVSNIPFEEDKDDPSVWFLDHNYVESMNDMFKKINAREKLIGWYHSGPKLRASDLEINELFKRYTPNPLLVIIDVQPKEAGVPTDAYFAVEEIKDDGTTTSKTFVHTPSIIEAEEAEEIGVEHLLRDIRDVAVGTLSTRITNQLQSLQGLHLRLRDIGQYLQKVLDGTLPVNHAILGNLQDVFNLLPNLSTPKPPSTGPDGVETTSKNNGELAHAMSIKTNDQLMAIYLSSLIRAITAFHDLIENKIQNRQQQEDNEIKGEEVKEGVPKKANGVNGVNGEAKEASSPEKGKEDKDKKK</t>
  </si>
  <si>
    <t>&gt;6520_g</t>
  </si>
  <si>
    <t>MSEYWKSTPKYWCKHCKTYVRDTKLEKANHEATPKHQGNLKRFLRDLHRGHEKDEKDKERAKSEVARLNGIVAGSGSFAGPSSSGFGRGPSPTMGKPPATAAQRKQQLSQLAEMGISIPDEFRPDMAMAGEWQVTSERVIEPDDGEKKPDAIALGIRKRVLDEEEQELAEVKKRKWGSTYRSQPVEEDDGDLDALLSNSVRKSRDPVAKTEPADQINGEAGKYSIPWKDDTEAAIKNEEVVNPTVFKKEPLDDNDPLVDVSLLAEASVKEEGEQAVLGIFFKKRKAKNIRHK</t>
  </si>
  <si>
    <t>&gt;2143_g</t>
  </si>
  <si>
    <t>MSSVRTRRQAAAISTPSEPTPESKQEDQRVMNGNGSAHGLEKDDYPYENIFTFWPNIIGYARIFLAFASLYYMPLHPRTCTLLYSISCLLDALDGYAARHFEQSTKFGAVLDMVTDRCTTACLLVFLSSAWPRYSIVFQVLISLDLASHYVHMYATLVMSGIDTSHKKVDKSRSWLLNLYYTSKTVLFLTCMFNEVFFIALYLLSFSSPYLSPSLLQTTGNSTNGATLQPGSPSHHSVTSLIFANPHSAAALELARANKMDSSVPWVVAGISLPVMLFKQVLNVIQLVKASRWLAEGDRATRRAAGLPRAKKAN</t>
  </si>
  <si>
    <t>&gt;4631_g</t>
  </si>
  <si>
    <t>MSAGGVPHRSFEERAQAREQMLSSIKESSQQDRRVYVGNLSYDVKWHHLKDFMRSAGEVLFADVLLLPNGMSKVGAYTIVEYATREQAQQAVSTLSNQNLMGRLVYVREDREAEPRFTGPPAAGRGGYDGGVGRGGFGGGFGGGMGAGGGGRQIYVSNLPYTVGWQDLKDLFRQAARNGAVIRADVHVGPDGRPKGSGIVAFESPDDARNAIQQFNGYDWQGRPLEVREDRFANAPGFGGRGGFGARGGFGGGFGGRGGFGGRGGFGGGFGGRGGGGFGGGYGAPAGFDAGPAVAAVPNPFTDYATAGTERSEIIYVRNLPWSTSNEDLVELFTTIGKVEQAEIQYEPNGRSRGTGVVRFDTAENAETAIEKFSGYQYGGRPLGLSFVKYQTPGAGDAMETEATSLTQDQIM</t>
  </si>
  <si>
    <t>&gt;139_g</t>
  </si>
  <si>
    <t>MGDHGLGTSKWAKARNTYGGGGYQRKKNTQNWICPACEFINVEWRRECHQCARPRPSTHGSVPSDLLNSDLFYTAPPFQSYPTNPNPLSPCPPRTSTPPARWISTLKPLDAQNAQVQDVGVAEEGLSASKWAPRRRSGNSNEVWTRYARNRRSSISNPTYSPTPTLGLDLPYQVQHYILELIQRVCEEGCFDFATRWIPSKLRQKGWDCARAAEPKMWREFLPSSIPPSAIAPVSCYTLEAELQNVVIIRNAAAHRRLVDNTEIQRFALQARDLMGIFSDVSRQEKLQYLSAQLIAWNAKSRNDDGGARADLEVALVAIGEKPVDDMDWTPNEVSLRELPDEEVKIHHERVVSGDPMDLDWDAL</t>
  </si>
  <si>
    <t>&gt;699_g</t>
  </si>
  <si>
    <t>MDLCGQGTTCTEACGSDYEVCASWSEMLHCFNPVAGQVCCEDGTGNACDSGYYCASDEAGGTECCPNGTSLSQCAAAIGISVGPVTSKQLFTTQTTMLQVETVTQFITSLATSSPLPTTTATRSANASVVNSTVAGGGLPAYTGSGARVYEAAGRGIWLGMGLVVGVLGF</t>
  </si>
  <si>
    <t>&gt;364_g</t>
  </si>
  <si>
    <t>MDAALVSGNLEALAGKSWTYHRVHRDLEHVDKDVLVQHVPLKRPGEEEKRPLSSASVVAHHNFNVRALWAASIQT</t>
  </si>
  <si>
    <t>&gt;3055_g</t>
  </si>
  <si>
    <t>MAKRGNNIELHSEDSGIAKEVAVQDLTARSRDPAPASTMEKDLEAGGGDLARISTSRSNRISLSDVDSVDVRVQGLAVTVDISPSALSLEYYLPRRRKQDKDGIQVLQAKEILHSVSASMPSGTLTAIIGGSGSGKTTMLNTMAERMTGKRLAFAGSTTFNGMKGVNTVRSAYVMQQDVLIPTLTVRETLQYSADLRLPPPTTEEERRNVVEDVILELGLKECADTRIGNSQHKGCSGGEKRRTSIGVQLLSNPSVLFLDEPTTGLDATSAFQLVRTLKSLSRNGRTIITTIHQPRSEIWGMFDGLVILTRGSPVFSGKAEDSLPWFESLGMPLPPFVNPAEFLVDIAAVDNRSPELEAGSLQRVNRLKAAWDGESHKLYNFSAEKGVADEHNHPTRHTPKLKSSIRSPFVRQTRVLTSRALLTTWRDPLGMSGILMEAILLGLISGLVFYNLSRDQSGIRSREGGLYNAAALQGYLILMLETYRLTIDIQLFDREHNESVVDVIPFLLSRRLARLFTEDIPVPFLYSAIIYWMMGLRADAGTFFTFFAIVLLAHYIAVTFAATCVAASRDFAGASLIGNLGYTVQSMACGYFIQSNSIPVYVRWLKWTAYCFYAFGALCANEFVGQFYDCPLPGGESNPACAEYTGAFIMGALGLPKDWIVRPIIILLAFVVMFYTLAGIGLRFIPVEMSIARSRTSDTDYSAGKEKMALRPESEVRTVNIMLDRFTLDLDKKTIWGKKLPTKTILHPLNATFQAGMLNIIMGPSGSGKTSLLNAMALRLHNTVGTRYRQTGDMTFNGAVPSDAVIRSVCSYVCQDDDALLPSLTVRETLRFSAGLRLPPFMTTAQKNQRAEEVLLRLGLKDCADNLIGSDIIKGISGGEKRRVTIAVQILTDPRVLLLDEPTSGLDAFTASSIMEVLQGLAHEGRTLILTIHQSRSDLFKQFGNVLLLARGGSPVYAGPAPNLLPYFSSIGYTCPTTTNPADFALDLITIDLQQSSREAATREKVHSLISFWSNHDFASTASIPTAISTPAQLGALIRKRATFLSSYPILVRRAFINFRRQPPLLVARTMQVTGLAIILTLFFAPLKYNYFAVQTRLGFVQEFCAFMFVGMLQNVAVYPNERDVFYREDDDGVYSVEAFFAQYLSLEVPFEVVTCIVFSALTDMGAGLSRTARMFFVCFFNCFCVVSCGESLGIMFNTLFPHTGFAITITSIFLSVANFMAGIMSINMPGFFKAINYLSPLRYSIRNLAPYSLSDITFTCDASQRLPDGNCTIQTGKQVLQLYKLDENPLVNLLCLGACTIIYRFLAYALLKSVRMHWGEWRNKTRRAFRCEKKVEGSIDSTVEGSVAV</t>
  </si>
  <si>
    <t>&gt;1840_g</t>
  </si>
  <si>
    <t>MDGIEKHSHFNYLFNFPRYSVLQGHEAKAFVPYTHAFASSPPFIVSQIRGTATSINSNHVRFDNGEKVEFEYLAIATGVTQLPPANVRSSSREGGCAELAALQRKIAEAKKIAIVGGGAVGVQLSADIATFYPGEKEKEAAKEVVLVHSREILLPSFGERLGQYAKLKLGGMGVKVVCGERPTLPKRDGEEWGSGELTWKDGRAEQFDLIIPATGPTPNSSILASMSPNSINEKTRRILVSPTLQVQQSSAQSNPNNPSGVLNNIFALGDVAETGGPKMGRAGMMQAEIVIDNILSLISANASTGKIAQLRNYKPMAMEGAIKLGLGKEEMAMYMREENGREHLLAEKSEGEDLGVKKMWGWFGAKMLEDDEVESVVA</t>
  </si>
  <si>
    <t>&gt;516_g</t>
  </si>
  <si>
    <t>MPFFTSRKTRWAALQSRNPLAANAFIYSVVTTKIYCRPTCPSRLARRANIIFHDTPTQAEADGFRPCKRCRPNTSEDEGDPQRIAVAKACKLIGQEVRGDDKWAVKALAIEVGLTESHFCRVFKKITGMTVGQYRTRGVVLSGHSSPEIPEFSIMEEMAECHPTPSIQVTFPESTSLAGNEVLVTNHEFSEILQDWEDFNSFQPPVNTPLFDFDGNIIENYSYKLAAPNSSSNEREEDFFQFVDFGNLLVE</t>
  </si>
  <si>
    <t>&gt;3111_g</t>
  </si>
  <si>
    <t>MSTPPQYADPEKKPVDYVDVEQPDSSSEPEYLIKELVQKDHQHEIKLRTMSWQKAAWLLAGDQVCLAIMAQTWSLSVLGWVPGLITMVIAGIFFWITSITMHKFIMKHPEIKDICDFGYYAFGRNRLAYEFTGFMLLANNILLIGFHILTAAKILNTLSDHSQCTVVFSLIAVLMGIVMSIPRTLRHVSFMSMGSAACMAIAVLLFLIFAGIENAPLYGYNGSYPTDGPVHTYAFPLPGTTWVACLNAVLNITFLWVPQILFPTFIAEMERPQDFPKSLAVLAAISTFLFIVPPSIGFRYLGQYSTAPAFGSLGVVVYKKASFAFVIVPTLVIGVIYTNVSAKFIYFRIMGNSRHAHSNTFTGWGAWIGVIAGIWAVAFIFSEVVPSMGDFLSLLGAAFDSFFGFIFFAVAYWHLYRGKLFHGFGRSIMTVIHVLVMASGLFLLGPGLYAAVEAIIADYSGGTSPAFSCANLSI</t>
  </si>
  <si>
    <t>&gt;1525_g</t>
  </si>
  <si>
    <t>MSTSSEDKVEGSKLRIFNSKATEHGERLKDEGSRVQVVLAGATAGLIARFFVAPLDVVKIRLQLQTHSLSDPLSHQDLQGSPIYKGTIPTIRRIIKSEGITGLWKGNIPAELMYVTYSAIQFTTYRSVTLALHTAFGENRLPAAAESFIAGSSAGAVATTITYPLDLLRTRFAAQGTERVYSSLASSIREIARSEGPRGFFQGLGAGVGQIVPYMGAFFATYEALRLPLGGLHLPYGSGDATAGVMAAVIAKTGVFPLDLIRKRLQVQGPTRSKYVHKNIPIYRGVFKTMHDILLKEGARGLYRGLTVSLIKAAPASAVTMWTYERVLKLLLNLEKARNDYDDRRLG</t>
  </si>
  <si>
    <t>&gt;1704_g</t>
  </si>
  <si>
    <t>MDQSPGSRPSGIPRPSRLPVPTAGLRASASRENLQQSARLSIANPRLRATPSRERLFTSASASLSSSSKPRVPSTPPKSRDTSARDRDVSGSMLHNPKVRQPLRKPSREALSRKSSRQFLREGSLRPEAVEEDQRGPSAAATILEETDTLGSSRKPRPSLSERTMETLHSIPSSPAIKNRTSSFFRSESPMRPTSSGAPNSRPGSSYDTSMRPPSRAVSSRPTSSSESSIPLDFRASTNTFRPPNTTFQSHTPLKKPTTAKSLNTPSNIRTNQPFAGFSSSRLPSPNFGSSMRERSPSPIKSPAIIPSAKSGSKTLSSRPLKTRASINGLFRKPSMPALNPSAGLDRIGIVPKTNSTTFSSASPENALSEANSNASKISRTSTAPTSSGDSDRDTNPRKSSMALRDQIAKAKAAKRATAKKATDDNLETREEVSVIPSGTFDFGLSDDPFNQNLNKDSAKGLLRKRIDSARQDGRLNIAAMGLKEVPQEVMQMYSSDAVGSGDGSWAESVDLTRFVAADNEFETIADDVFPDIDPREAADMEDASGNQFGGNNSPFSGILDNSVLTSAGLETLDLHGNSLIALPPGLRRLELLTTLNLSNNKLNNDCFQIVSQISSLRDLKIIGNELTGPLPTNIASLRNLERLELQRNSLTSFPSDLAALSRLRVINITENKFTSLPFDVLRRFPLTELLAAKNNLSGVLIDAEVDELPHLQILDVTANSLTSITASESLKLPSLHQLNCSANRLTGLPDVTSWIALLNVAAEDNNIESLPDGFVTLEKVKSVDFSGNNIKTLDYNIGGMESLDVFRISGNPLKEKKFSSMSTDDLKRALKARMTPVEPHAEDKDVDADGSFYSASGSPVTSRPPSAHWPVKPGGVLDRSNTHSHSLNPVIAAEMAATNAIKTLELHHNNFKEIPNSIEFFAATLTTLDLAHNELDIDKFMNDDLDLPVLKELNLSSNTFNSLQPLIQHLKAPQLERLDISFNRLTTLPPLKCHFPSLITLLASNNTIRELSPESVKGLRSLDCSSNDINSLNARIGLLGGPGGLEWLDVKGNRFRVPKYTILEKGTEATLAWLRDRIPAGSPSPTDVD</t>
  </si>
  <si>
    <t>&gt;7533_g</t>
  </si>
  <si>
    <t>MHRPNTPSRPPLYSEPPSYDDEDPSSAAQPSSQVRLLTSVDEPNSRPYVPNSLLPAGLQIVPPPLRVHLPLTLKEISASTPEFLSSLRKEEEAVSTCKLQKETKFNEGILPLLPTIPAGPSRRRSLRNPPPLYSNSTISLVAASPLKKKSSLHDKPHSPYSSPRRSYQPSVSSMHSRAPSVVDTAPDLPPPESSYGGYSPTRMSPTRSWSPSRSSNEYTRPPPVANFEPAEINGGSRPGTPSSRYGGSPRRPLPPAPLFSGPAASSRSSTFADDATISIPLENDLADREDDDVFGPSSPLKSEARPRSMMSRDSYTTLTEEQEKEAYNHYGPAPDGKQERRGARQAQMAKKEVRLINGELILECKIPTILYSFLPRRDEVEFTHMRYTAVTCDPDDFVSKGYKLRQNIGNTARETELFICITMYNENEIDFTRTMHAVMKNISHFCSRSKSRTWGDNGWQKIVVCIVSDGRAKVHPRTLDALAAMGVYQDGIAKNLVNQKEVQAHVYEYTTQVSLDSDLKFKGAEKGIVPCQMIFCLKEKNAKKLNSHRWFFNAFGRALTPNICILLDVGTKPGGNSLYHLWKAFDTDSNVAGACGEIKAMKGKWGSALLNPLVASQNFEYKMSNILDKPLESVFGYITVLPGALSAYRYHALQNDHTGHGPLSQYFKGEQLHGQNADVFTANMYLAEDRILCWELVAKRDERWVLKYVKSCTGETDVPDNVPEFISQRRRWLNGAFFAAVYSLVHFRQIWATDHTIGRKILLHIEFVYQFINLLFTYFSLANFYLCFYFVSGSLGTSSMDPFGHNIGKVIFTMLRYTCVLLIFTQFIVSMGNRPQGARKLYLWSLIVFGVIMAYNSFACIYIVVTQLTKADVSFTLGNNIFTNLIVSTASTLGLYFLMSFLYLDPWHMFTSSGAYFMLLPSYICTLQVYAFCNTHDISWGTKGDNTINTDLGAAEGHGGKTVELEMPSEQLDIDSGYDEALRNLRDRVEVPVQPISEGQLQEDYYKSVRTYMVLVWMIANAILAMAVSEVYGATDVGDNFYLKFILWCVAALALFRAIGSGTFGIINGVEAIVEGRIRMRMKMPKWLGGNAWMDKMRDGVSSFGSSVKS</t>
  </si>
  <si>
    <t>&gt;2663_g</t>
  </si>
  <si>
    <t>MASTTAVTTTAGPEHIVITIPPEVYQYADRRRGAEQGIELQAMEGENQAGLRSRTRGRQNQRDASQSESSTGTLTPSSSTTSSIDKDWIPKSLWLRVQSTFDFTISSKNKEEEIQTPDYDRGYDRFIKHDYEDEIFQKGFPQLAAYMSSDEDFGIFRGFKYCHTLLLLEMMVEITEMGKTLSAQDKSDATNLSWRLTTTYEEGEDPTRRDLLKRLEVRVKEYDDLFLKYRSMQQHGPAPARNHFSVFNFIWSKKPLSPGYWDFVLHSEDFISSTGQRKRYFQNLIEEHLSNQPNSVVNRFVKTGEKQTTFPGKIIYRSDTALKVLERALTVAVAFSILLVPVFLLYLVPMSPGSKVITVAASILFFAIVMSIVGSATDSEIFIGTATYAAVLIIFLGNISTQNGSISSSG</t>
  </si>
  <si>
    <t>&gt;2443_g</t>
  </si>
  <si>
    <t>MSFPRGIRPAKEAININDMLSDSFINLDISSHSDDATPIFHLFPMLPIELRLKIFQHTFPRPSVLRLEVNVVISDPSFGLYLSFTYQYFRDDQSIFSTTSRPKSVRKTRMLSLLRTSKESRKHYISFFSITLPTNPPKNGAIWISPLEVVYFTNFKHFLRESALRQAINSEKQYRLQDCLSSLKQIVISVDCFIGARGTPLHFIRMFGNLSCLTAVMWAGYDDNDWQDETAKRQLRSSIEESLGRVEARVKREKEALGMEFGVPKIKFCSGARQLE</t>
  </si>
  <si>
    <t>&gt;785_g</t>
  </si>
  <si>
    <t>MGGQSSKIDGRNGKKKHGVFETIQNLNDTMEESQKLFRTISILVPQVKVAAKHLAYFTSFNSFVAAAGVTAELIQVYQGFQIIAELQGIRQQITAQTALQAPKLFAVNAHEYIILKMHEFKDLENHWFFLYHPDNDWHAAFFSRVRDAPLPSNFFGLSDNLDALCLLMRYLRAVLLKMTKKSGKGVVFHVLMPTYYPWHIEKPMKFAAVLQPLHLHGVTHQQQRLVALNLPGVDPDSIELDGVGVWKRSLSWPEKIFGRREERPRVLGVVSGKEAVPDVEVTENMRRVYRRSRHS</t>
  </si>
  <si>
    <t>&gt;5187_g</t>
  </si>
  <si>
    <t>MAEASGVTEAGLKSKITEQLNATHVEIEDQSGGCGQAFSAVIVSPLFEKKSSLARARLVNGALKTEVEAIHAWSTRLYTPEQWEKQSRE</t>
  </si>
  <si>
    <t>&gt;7910_g</t>
  </si>
  <si>
    <t>MQFLSVLASALTLGGLSAATPVAAAAPVASAAAYTGDLLTFEATKRGEYTVWGQTGKCINSPRPYDIDSISLWPATNIPDCWVYATTGCQGNYVVVPNAGSTWKGPAKSFICDAPTS</t>
  </si>
  <si>
    <t>&gt;1756_g</t>
  </si>
  <si>
    <t>MSDLSIELTAPNGRRYIQPTGLFINNEWVKSSNGQKLTSVNPTDETEIASVYAATVEDVDAAVKAARKALKDPSWRDMSPTDRGNLMIALSDLIDKNKETLATIETWDNGKPYSDALGGDLPEVIGTIRYYGGYADKIHGQVIDTGPQKFAYTIKEPVGVCGQIIPWNYPLSMAAWKLGPALACGNTVVIKAAEQTPLSILYLANLIKEVGFPPGVVNILNGYGREAGAAIATHMDIDKVAFTGSTTTGKEIMKLASINMKNITLETGGKSPLLVFDDADLDQAVKWAHIGIMSNQGQICTATSRILVQEAVFDKFVEMFKKHTQEVSVVGDPFAETTFQGPQVTKLQYERVLGYIKVGKEEGATLISGGEAFTRGPSPNKGFFITPTVFTDVKPHMKIFKEEVFGPFVVIASFKTEDEVLEVANDSSYGLGSAVFTKDIERGHRVARRIEAGMVWINSSNDSDYRIPFGGVKQSGIGRELGEAGLAGYSQIKAVHVNMGNRL</t>
  </si>
  <si>
    <t>&gt;6038_g</t>
  </si>
  <si>
    <t>MSTLSHPQTPALLDSPLREHRLRPVERLTESLETPSLDDRSYRVVKLPNQLEVLLVHDAETDKASAAMDVNVGNFCDPIDLQGLAHCLEHLLFMGTKKYPVENEYSQYLSAHSGSSNAYTGATSTNYYFEVAAKKAEDASLGEPSPLYGALDRFAQFFIDPLFLDSTLDRELRAVDSENKKNLQSDQWRLHQLDKTLSNPKHPYCNFSTGNFEVLKTLPEARGVDVRQELMKFHDKHYSANRMKLVVLGREPLDVLETWVADLFAGVRNKDLPQNRWEEEQPYGSDELLTQCFAKPVMDSRQLDLSFPFVDEELLFESQPSRYISHLIGHEGPGSIMSYIKAKGWANGLSAGAYPVCPGTPGIFSCQIRLTEDGLKNYKEIVKVFFQYISLLQEAPPQEWIFEEQKGLAEVDFKFKQKTPASRFTSKISSVMQTPLPREWLLSGHSRLRKFDPAGIEEALAYLRPDNFRMSVVSQSFPGTWKEKEKWYGTEYTYEKIPTDFLDEIKQAAKSNTKNRLAELHLPHENQFIPKNLEVEKKEVKEPAISPKIIRNDNLVRTWFKKDDQFWVPKANLFVNCRNPLPSATAENLLKARLYADIVRDALEEYSYDAELAGLDYSVSSYSAGIEIAVSGYNDKLPVLLEKVLITMRDLEVKEDRFEIIKERVLRGLKNFAFQQPYNQVGEYTRWLNSENAYINEQILAELPHLKAIDIQQFYPQLLHQMHIEAFAHGNLYKEDVLKLSDLIETILKPRVLPPTQWPIDRSMVLPPGSNFVYHQTLQDPANVNHCIEYLLTVGDKSVRQLRAKTLLLDQMTHEPAFDQLRTKEQLGYVVFSGARTASTTIGYRFIIQSEKTPAFLESRINAFLITFDKMLEEMTDSEFEGHKSSLITKRLEKLKNLDQESGRLWNHIDNEYLDFESIYHDASNIKLLTKSDMIQFYKQYIHPSSPSRAKLAIHLSAQTPAETAATPATDLVLGAVEKGMKVLGLNGTKNEDLAATETAETEENGTIPFVITDVRQFKSMLQVSAGAQPVKHISEFEELDAKL</t>
  </si>
  <si>
    <t>&gt;5044_g</t>
  </si>
  <si>
    <t>MHFSDKEAIHRRYIVLDQVLDRVFFNSASITAPSAYNYLQILSPPLQPHNEPDSPLRQLQAKWLPKLRGQLAVIEQRFGSCFLAYTEPLIIPDPMIFPACLFRVSEINPRPWAGLRSYLAQFREQSRALDESCIEGAMSHESFLEITEGRYEDLHKALDRFYWAVVTRKVDEWMATIHGETKSTAEFPIYNFLDGVLCVTIPNEYNNEVRLRYSSRMDEKKAMIPRSLLDEPKSKEYKPAVRKATKKGNGKKVVVEEEEEIVLESIEYDEPELVSSRAALIKPTSKKKKRPAQASRSQKRKYQFEEAEDKSDGSEYAEAHSPAKKRKMAPKSKRGKPSSVSKAAKPNGGRKQPRKQESATAEAGMSDDCTLHLGSFSPPPPSLPSFPPPPPCNKKVKPKTQILNQNQQPRADTQAHSPRPAPNILPPPHAPKPKFKPNPKPNPFSKISRKRKRDLEAKDEDEEEDESVEGVKSEVAQAEGKKRLVKKRAKATVKSKPAKGGVSKAVAQPKRVMPKRTGKLSIVESYRAQWENGLEKYVFSDEEK</t>
  </si>
  <si>
    <t>&gt;1376_g</t>
  </si>
  <si>
    <t>MGNPNARPRKTLSISSTKSHFSRSTRSGSSNLSASSPTPSKELSDTVSSTPTKGHMASDNAGSVEDKLVESLKGLDVANDAVIQRPALAFKSFQSGSLVTTNFVPPGQSIYPPGMLPPPLPAPKPTPTPEETRAFTPPKTSIHQSSSKSAAPVHRARNHNARRTNRNPIPPTGNLQRIQGVINDMRASSKLTPAQRLALQHAVRSPHPQNAPTGPRNPNSSHQQVARQQPPRKPRTFLTRRDKTYRDIVIRADGVERNMTEVTERYLPSGIPFQESSDKWNPQVYDFIADFKMMKPEEQLNMLAKRQVEIVVDIEPAEDDAKDAKKTEAEKTEAALAVADKVENTESREGGEKTKAALINRTTTVIEQLKKLGREFTHNIKNLTITLDFKSIAPISNAAVTTPAPGPKPTPTSPPPANNSPLPSGPDFDFLTKLTEHLNTFPSIERLAVVLKVQSEDNRMPISIKQLTLVLPFYNLDFTNWVVQWKTAYMTRTCPVHGWSMSWLDRERDRIIREQERVVNVVFTRPSVAPFHFTPSP</t>
  </si>
  <si>
    <t>&gt;7215_g</t>
  </si>
  <si>
    <t>MAPPEGLPKMEYRFLGRSGLQVSAISLGGWLTYGGHVENENTFNCMKAAYDVGINFFDCAEGYSDGESERVMGQAIKKFGWKRNDLVISTKIYWGASFGSNPVNNNGLSRKHIIEGLDNSLQRLGLDYVDLVYAHRPDRNTPIEETVRAFNHVINSGKAFYWGTSEWNADEIATAWRYADKLNLIGPVMEQPQYNMLARDKVEKEFEHLYEEYGTGITSFSPLKIGILTGKYNDGIPKDSRLGSSEDPFVKGMNKRFGDESWKKDIHIVAKLKPVAEKLGVSQASLAMAWVLRNPRVSSAITGASRPEQVYDSVKALAVVEKLTPEVLKEIDDILENKPATMTRRFQ</t>
  </si>
  <si>
    <t>&gt;7040_g</t>
  </si>
  <si>
    <t>MSVSNILKAVKDAADPSLYTDSSKEERAELVAACAKLQGAVEDPMETTIRILISPYNAIALRLGVDMRLFDRFEGHDGEEVTSVQLAERVGAEPLLVTRVMRVLCHMDLFKEVGVDRYTRLPFADTYVSVSPLAAAVVHFTAALETSSRFARYFEEKGYKSPEDAYDAPFQYAEGTSLSYWEWLPTRPKLHKITNAIMAFARKGRKSEWFEFFPATEKLHVTSPEDTLLVDVGGGLGQVVIAFKEKFPSIPGKLVVQDLPGVVESIVDLPAGIQAMPYDFFKPQPVKGARAYYLRAVLHDWPDKQSLRILGRVKDAMAKDSILLINEVILPDSNVSMLSAQIDLEMMNMGALERTESQFKVLLEKAGFEFVKIWRPEVEDQLTGTVIEAVLKK</t>
  </si>
  <si>
    <t>&gt;259_g</t>
  </si>
  <si>
    <t>MALLVDKHRPRSLDQLTYHHDLSERLRSLAQSGDFPHLLVYGPSGAGKKTRIVATLKELYGPGVEKIKIDARVFQTTSNRKLEFNIVSSVYHLEITPSDVGNYDRVVVQDLLKEVAQTQQVDQSARQKFKVVVINEADHLTRDAQAALRRTMEKYSPNLRLILLANSTANIIAPIRSRTLLVRVPAPTEVEICEALEKSGKKEGWPLAKELNMSIAKESGRNLRRALLMFEAVHAQNEKVSDNTPIPPPDWEALISQVAGEIIEEHSPARILQVRAKLYDLLTHCIPPTTILKTLTFKLIPLVDDALKADVIKWSAFYEHRIRMGTKVIFHLEAFVAKIMRIIEEHAMDMEF</t>
  </si>
  <si>
    <t>&gt;3648_g</t>
  </si>
  <si>
    <t>MPFIPHTPESLLPRSDSKNPNSTCRGITSNGTPCRRAITRTPGASPQVSPQASPYSKGSTRTSSPDSFCWQHKEQAVAQTTSNPSPNRHRPTVIRERTSVDTLVDRLGLLEVEEKKKGHKHHRKTYPPGSNSEKTSRRTSPEAATPRPKSNSNLGLFCCIGVADESRRAPRPVIHNDGEPLTARMPAKVHSKSPSGRHSNPQRPTIGRDPLSQTGEFLALIPKTASPQTTALLLAELAKPFSEQDTDGFIYMFWLTPESIPAEPPAETVSSLLGPPSRPAPGHRRTSDVINTFAKSTPNASNKKTMLLKIGRAQNVQRRLNQWTRQCGYNLSLIRYYPYNPNTLSVTNPNQAPRTPKKVPNVNKVERLIHIELDGIRVKGSGKCASCGREHKEWFEVDASRDGVKTVDEVIRRWADWSARQAAK</t>
  </si>
  <si>
    <t>&gt;5152_g</t>
  </si>
  <si>
    <t>MSGPTDKARFYLEKAVPQLQEFKEKKIFSEDAIRSMVKKRSDFEHRVLARGAKPVEFARYAAWEMSLEKLRQMRCKRLKIRGTVHTGQARIFNIFDRGTKKHPGDVALWMSYLEYAREVKANKKFKTILTAAIRLHPTKPELWLYAARWTLESEADMNGARSYFQRGTRFCTTTRDLWIEYAKLEMIYLARIAMRRQILGLDVAPSAEAPDKMETDAADPGFASSADMIAVPDFNSNTLQLRMIEGVKVDSEAAQDPMTTPALNGAIPLAIFDAAQRQPFFCPSAAEDFFDMFATFTQVRCLPKILQHVLDSMMKSYATDPFTLNCFIRQPFVGLESSSPEFPVALGSSLDRLKESMEKTEDKAELSKKTRIWMERILVLEDLDPGIRTVLVHTMRKLN</t>
  </si>
  <si>
    <t>&gt;116_g</t>
  </si>
  <si>
    <t>MSIDFPKEEEKILAQWKAIKAFETQVELSKDRPRYTFYDGPPFATGLPHYGHLLASTIKDIIPRYWSMKGYYVERRFGWDTHGLPIEHEIDKKLGISGKDAVMKLGLPKYNAECRSIVMRYSSEWRVTIDRLGRWIDFDNDYKTMDPTFMESEWWAFKKIFDKGAVYQGYRVMPYSTALTTALSNFEANQNYQDITDPAVVVSFPLLEDPTTFLLAWTTTPWTLPSHTGLAAHPDFEYIKIHDELSGKNYILLEKLLGTLYKDPKKAKFKILEKIKGSDMLGWKYEPLFDYFYEEFKDYGFRVFNAKYVTDDSGVGIVHQAPAFGEEDYNVAMENGVISEARGPPNPVDEQGHFTSRVRDFAGQHVKAADKAIIKYLKGTGRLVVESQIRHSYPMCPRSDTPLIYRAVPSWFIRIPEIVPQMLQNIKDSHWVPSFVKEKRFASWIANARDWNVSRNRYWGTPIPLWVSDDLEEKVCIGSIAELKELSGYQGEITDLHRDKIDHITIPSKMGKGQLKRVEEVFDCWFESGSMPYASQHYPFENKEAFEKSFPGDFIAEGLDQTRGWFYTLLVLGTHLFGVSPFKNCVVNGIVLAEDGKKMSKRLKNYPDPNIVMGKYGSDALRLYLINSPVVRAEPLRFKEAGVKEVVAKVLLPLWNSYKFFEGQVALLKKLENIDFCFDPAAEATNTNVMDRWILASCQSLLQFVNGEMAGYRLYTVVPRLLDLIDNTTNWYIRFNRKRLKGELGLQDTQHALNTLFEVLFTLVKGLAPFTPFLTETIYQKLLPHIPKSLQGEDSRSVHFLAFPDVRKELFDPEIERRVGRMQRVIELARVSRERRTVGLKTPLRSLVVIHSDPVYLEDIKSLEGYITEELNIQDLVLSSDEAKYNVQYSVIADWPVLGKKLKKDVQKVKKALPGLTSEQVHQFVLDGSIVVDKIKLEAGDLVVKRGLKDDESSKFLETNTDEDVLTILDAEIYPELADEGLAREIINRVQRLRKKAGLQPTDDVKMEYRVLSDPDKIGLENAFTAQAQTIEKALRRPIDCHIVTEVDGKIPNAPDEAIILEEEQEIQKAVFLLRLLKL</t>
  </si>
  <si>
    <t>&gt;188_g</t>
  </si>
  <si>
    <t>MSGALSKRQQARNERAIQDLIKSVPGNNVCADCQARNPGWASWSLGIFLCMRCAALHRKMGTHISKVKSLSMDSWSNEQNMKRVGNVASNRIYNPNNTRPPIPFDADEADSAMERFIRKKYQDRVLEGPARNNTGSTNSDDNPPPLPPKTGSRFGFRSASSIFPLSSKAKRQAAATRSDFNDDSRRERSPSPPRNKQSRVFGATVNVGDDDLESKMAKLRDMGFRDEKRNIAVLKGLGGNLEKSIETLVRLGEGNGLSEKVKMGDTSGPSSRSRTPLSAPGLSNFPSSPRSPKSSNPFDMLDLPPPVAQPQSTQSTGTLLQGQTQMMPNNPYQQQAANSNPFGLAPSQSQYNLNQAFQNMSVSPKQPLFPNHTGGFSGPQQQQQIYQQSMTPPVPSLPSQYYPSVIYENPAQQPTQQVQQPQRNASYNPFMQQPQQLQPQQQVQQVPPINTNVTSNPYMQQLATPQSLYQSPAQQSPMQQQTNPFFNQSAQASPAVQQMNPFFAQSNQQQQMSPQVPQQMGQQMQQQVPQQQMQQQSLQQIQQQMSQQAYNFQSQQAQQAQYQQYGQQGHPTMSQPLGMPDKRSILDLYNYPAAPGPIQQKQEQGQGQNQPLSAMSTSSAANQQPMISGPLAGGSNNPFALTGSGVQSAGADTLGAMGQFVSGPNGARHISQESIAIDTGGWSNGRHSPDAWGSISARSMR</t>
  </si>
  <si>
    <t>&gt;4717_g</t>
  </si>
  <si>
    <t>MTLPPLPPESSTLSPLPSVLSHGLVAVSAFGLLSFCCSSTLFIYLTYRLVTWRFKSGTDAPVNQFLLLIYNLLLADIQQSLAFLLNISALRNNAIMVGTSTCWAQGWFVSTGDLASSVFICAIAVHTFFGVVKGHRVSNWAFRTGILLCWLFVYALGALGPILHKDDFYVRASAWCWINNAYSHERLWLHYIWIFICMFLTILFYLIIFLFLRLHPVSTSRSLVHGATPLMILYPLIYAICTAPLAIGRIYALAGHGTSLGYFCVAGTMIACNGWLDVLLYASTRADIVFSEHPPSEEIGVATFGWLGRGRGSEERLGTVTVIEGNTERSGSRLGGLSRKRSGSTSGESLDNLYVGVDIAMGGIGVKENVEVTVENVPSTSRFALTRKESRNWDDETSSRSRGGGKSFDDGGMER</t>
  </si>
  <si>
    <t>&gt;8306_g</t>
  </si>
  <si>
    <t>MEDNEKSTPPTPARTNTSETASRKSSTLRAASPNPALTTHVGDQSQHNDHEQVENDDSDDDATIDEKDDDDEDATDLELRYSQDIIIPEVRGGIENQRDVEANPRLEKLRSLRRTRSARDPNLVTWDGDNDPANPKRWSFKHKWAAALIVSSFTFISPVSSSMVAPALTSIAREFNITNDVELSMTLSIFVLAYAIGPLFLGPLSELYGRVIVLQVANLFYLFFNLGCGLAKTKGQLIAFRFLSGLGGSAPLAVGGGVLSDLFMAEERGKAISIYSLAPLLGPAIGPIAGGFIAENTTWRWVFYSTSIADGVIQLTGLFFLQETYAPVLLHWKKKRLIKETGNDALHTEYDRPDRTITKTLQVALVRPFRLLGTQPIIFALSIYMAFLYGIMYLQLSTFPALWADEYNESVGIGGLNYISLGIGFFLGTQISAPCQDKIYRALKKRNNGVGKPEFRVPLMIPGTILFPIGLFWYGWTAQEHTHWILPNIGAAIFSGGTIICFQCIQTYIVDSYTRYAASAIGAATVLRSLAGFGFPLFAPYMYKALHYGWGNSVLAFIAIGLGWPAPILLWKFGETLRKKSTFAAG</t>
  </si>
  <si>
    <t>&gt;3460_g</t>
  </si>
  <si>
    <t>MHEPFLALLVLALCQFTLVAASPPLGFIKEWNVLRALNTTIQSRVLPCNSLCQTSNWGLSLPISSIFEQYIRRPQECNSDRIHLPYSLNEDCLNLNVVQPEGDYSCKRLPVLVQLFGGAGQTGSANSPQNNVTFLVQRSQEIGQTIIAVSVNFRKAAFGFLASRDVANDGSLNAGIRDVRTALDWVQENIAGFGGDPEAVTIMGQSSNSRQDARLMSAAGMPVYKYQFATPSWTSADEAPAAYLGAGHVTNQPFSFNLPVNFSLPWCGPGEARAKLREMTSSTTVAFVATLDPNKHGKNYTYWPAYNESANGVNFVFKDTGSWAEEDTFRKEAIDWLIETQAGRGQ</t>
  </si>
  <si>
    <t>&gt;3516_g</t>
  </si>
  <si>
    <t>MQIQLYSPTMYIDLEGVNLCREGSLSILILLVDTGISTIHVYLIDVYSLGSQAFDTASVENKTLKDILQEEKIPKVFFDVRNDPDALFTHFGVALQGVQDIQLMESAARTTTSSRKYLNGLAKCVEQAVLHDNGLQSWKLAKEKGGQLFKAEYGGSYEAFNQRPVSSDIISYCVGDVQYLPELWRKFRPKTDRLRDLFNDETKKQVEATQKPEYQPNGPGRTLAPWSKDQNRILDQWNYVPPPHNSLGKDLDSFFEEDDVWEDDGPTSCRDIISSWDYDFYYSD</t>
  </si>
  <si>
    <t>&gt;998_g</t>
  </si>
  <si>
    <t>MASALPDMILEVEGSAAVPIEHSEGITINAPGKLKGRAKLRQALQRISSSPSLVSLGRRSATSNLYAGRTTMSCMSLASSSAPQSYEVSSPQSVFGGYSTAPTSMPSSPGSDTQFFNPSYGRIALHKGGSGPVSPCSPLTPLQFEIRPLSSGCISPFSPNASIPELLEDYFSLPTTRPKRIRRANFNFWKEMPREIKLSIFAYLKPKELVRASIVSKAFYKICFDGQLWTCFDASEFYKDIPAESLAKIIVAAGPFIKDLNLRGCVQVEHYKRAEVIVKACRNLINATLEGCKNIQRSTLHSLLKTNERLTNLNLTGLAAVTNQTCKIVASSCPCLEMLNVSWCTHMDARGIRAVVIGCSKLKDLRAGEVTGFNSVEVAEDIFETNNLERLVLSGCTDLTDEALETMVHGLEPEVDILTDIPIVPTRRLRHLDLSRCSSLTSAGVKMLAHLVPGLEGLQLGGCSALTDDAISDLVSTTPRLTHLDLEELSELTNSVISEHLAKAPCAPNLEHISISYCENLGDTGVLPLIRACTNLESIDMDNTKISDLVLVEAATMVRTRSSRTTCAKSRPRIGLNIIAYDCANVTWTGIREVLTRNSEVKKPTGSQVGPTYPTEIIGLKCFYGWQQTVDEHMKRVLRGDLPAAGRLERKWAEWMMANEEAGAAGAGHRRRRRRAREAQMMHADEEEGGVGMGGIGRRRRARSNGCTVM</t>
  </si>
  <si>
    <t>&gt;13833_g</t>
  </si>
  <si>
    <t>MSLVSSQLPSTNTSLLSSIENTTSTDINTSDDTEAALSTLLGAFTNPQHSSMERGAAAFSQPGLHPSFPAAFNDAQAEDSPADHTPAVRYTSQSELRSNTYSTSATPTPDYPVYPPSARSESFPEHNQRSYPPSSNHSGSSGGMAQPTSPSMPLQDGGRPNHQNSQIKSDQDVPIDPSIAASSPTYPPAHGGQYTPYPPQQDMSQHQYSQQQHGAQMYNQPRPDWGTYAGHQQPHPNMAPGYAVTGAQTPTSAAPTGARPGQVSEPRASYRLPSRGQPWPPRGRGSPPPGHDGSLDARTLSQVYSFVPIPGAQQHKRPRRRYEEIERMYKCGWSGCEKAYGTLNHLNAHVTMQSHGIKRTPEEFKEIRKEWKARKKEEENARKADEERQRASAVPTDGQNPGENAPPSSYQQAPRPVQLPPIGYQPGSQVPNQYQAPAGGVQQLQEYSSSHQQMYSGYPASPYGAPDSGGPAQPKQERH</t>
  </si>
  <si>
    <t>&gt;1774_g</t>
  </si>
  <si>
    <t>MARGKWIDRKTATHFTLVYRPQNDPLINDAEASSMVLKPTTLPNANKVKKLDDLASELGVDLEKIRENEGEAANYGVYFDDTEYDYMQHMRDLGSGSGESYFVEAPASKNKDKGKGKQTLEDALKESSLEDRAGALLDEEILPSKNLRKTTYQAQQDVPDALAGFQPDMDPRLREVLEALEDEAYVDDDEDVFGELAQDGEEIDEDEFEHGDWNDEDADWESDGTIKPTKEYKDAPIPTAEMEHEDAEDHGDGAWMEDFSKFKKDQKFATPLATPSDLQSSLMTTTTNGGRRKKRKGALTNPSGYSMTSSSMFRTEGLTMLDARFEKIEEKYNEDMDDDASVSIASSTASSVQGPIRGDFDNIMDDFLGNYSMSGKTRVKKGRYQTGMEQLDEVRKGLGPARIRPQKA</t>
  </si>
  <si>
    <t>&gt;8766_g</t>
  </si>
  <si>
    <t>MEEQDTIAHQVCWSCKVGKRKCSKDLPNCARCEKCVPMTITPDTTLTVPRLLMKCDYDYNLSGPQAKRSPSSSSDDTSLHPLETASRLAQALSGSAHFDAGVSAQVLAILVSNGESISSVTSTYSRTIDVWLPIISPTECMTKLETFSSSQNADLASLLVSMLLITRPPGTSSAATMQSPVYFQAKTLHLLVASSGRPSLEVLQAGLLIALYEIGHGNTAAAQLSMASCTRMAIRIKTAQKPTANIQNTDFGRLWWGVVTLDRFVVSVLVDQHSRLTPSRYMNQGLHAEEIHLLVGNGLDGIPSMDLPTDDEAHTRLPRPISQRTISGISAASRPTTRLGPFCRAAEAGQLLGKVLDLVSRSSFTREMDQEKCKELDKELLALAMVLMHQAIHGWEECCAAIGLCLSALLLLHERTWELLNSQGVQGDRLQGAMMALSTATRMVLDISRRFHMDIAFIDLPALPLPAAYAVYRGAMLYIQFSGDDFMTPEWSSNMASLKGTLGHFGKRWNSII</t>
  </si>
  <si>
    <t>&gt;6379_g</t>
  </si>
  <si>
    <t>MSTAIPQVPPRPTRSQDQTAGAGSHLVPKIPPRPANRRLDRSMSPHRESYARSPLNEAPTPTNHGKSSLYNSEGADASDSDVPPRPSSVALPSIGQEGSEYAEVCGSPEEQGTSPPQARGIAEDLKLHAPKPSLPSSSAKERVSAVTRTDSGQAAAFGIGKAHSDDKEPASRPLKSKASFTSQHSTSNGTERPPSSLEGEQGIPEIGQRVPMYPNAGDVQAPSPSPFAQPFEKGIGFYNDGSKPKYHARRLSARGHDIPTDAYGRYGHGATPHDRFEKAYYEKHPELSKKERGQYGQGRPEWAMSSEDLNKIVHETASRGAGIGTSPNVVGTPSEQIGCQASEEYVSRMSSPRPQASGYHLAHSNASETQVESPLAKDPLSAEVPKSEFEGTLARSLEAPSETSLVESEVDMDDVIHVDAPGSRNSRIYSAAESTEDLGRHSEDGETQDEYGAPILAADEVAKEPFRWESKPAVSPITERRSSSEFYNFKSGSTSSLNSRPSSRPASIHGTVPGLRLPDTTHLEDLDEYEPLFPEEKKATGVEKPVTATEKLKRPELQNRRFPSQDVWEDTPSSLQYTATVSTPQLPEDKDEDVKDGAPEKDLAHPLQALPERASKSDSFLTQEKHPWDQKPQPAPESRSGTKQRFPSRDIWEDTPDSLQLQTTVATPQSDEKDVTSPLDERPATVAAVAKPHIPARPVKSKLSQSPEKAQPVVPERPTKVRQPVSPNDSASPPIPTKAKPQVPTRPSKPLSRDSSENVPLSRVKSNSSPKSNGPEPSAAAASKPKPPVPSRPLGSKIAALQGGFMSDLNKRLQLGPHAPKREEPAPEEIEEVKEKAPLTDARKGRARGPARRAPAKSPAPIAASTIEPAPEKPSPPSLSIISSTLWQIDPEEDELEVVSQQPKSIATEKAAEPEKPTLAPSVVTEQSSHETSEVPPAAAKSTPPLEDTHPEQVEEKQKVDIVAPETELDGHEVETAKPLDDEAPVMVDSSMLAPESPDEEDLAASTATLKPRGKEMEMEGEKETETETETEKEMGSETQNIEN</t>
  </si>
  <si>
    <t>&gt;6409_g</t>
  </si>
  <si>
    <t>MGGEWLERAGGGQDQTGPVSPVRAQERPGRKVPLPSEWVGLELLNHQYRGHSPMRSGSPWDVKGVSYNERTTAEKGLGAYQWCQRQNRSQSDHGHDHDPFAIHGDPSPSSSTVHGPPSEKVTPNRPELLRKGLAGLDRLGEWRGVEWDREAVEWVEWSGANRYGDLMADPALAPSLLVTHLVAPNRRCEKSRLSVRCPSIGPIRGARRDTVGAVTGQRSFLSLPRSFLTSIVEIANNRHAGVGRGEARKKRRTGRDRAAGSVCIVMCQDAGGVSQRRIALETSTNLRPRTGTTSQSPSAARREAVGSFRAT</t>
  </si>
  <si>
    <t>&gt;3484_g</t>
  </si>
  <si>
    <t>MRRTSLLVKGDHDFQILSRWMALMLPGYLEGTFKFPQRAPAEVEEMLSKLLQRTSSEVEKDVYLAAIQGLRFSLCCAIEYWHQKQLTLTLFPATSPSEFWEMVGDGEFPALAILANYAVILFWLRKNIWLEGWGKETVDAVLRALPTDWYDYIAWAVRETERENED</t>
  </si>
  <si>
    <t>&gt;4749_g</t>
  </si>
  <si>
    <t>MATPSTISRIRRRADIESEEEAEQLRISQRSSPSVSESSIKRARNHRLSESPQVETSQKSEDEGYGDEDGQFQPGAIVRVKLTNFVTYKDAEFFPCPNLNMIIGPNGTGKSSLVCALCLGLGWSPNHLGRASKVGEFVKHGEPEAFIEIELQKGASDPHNYIVRLRIIRDGNGREWWLNRKKTTHAKVQALMMSLSIQVDNLCQFLPQDKVSEFAGLSPVDLLLHTQRAAAPPDMLERHERLKKLHDGQKEFALESQKDQETLASHETRQQSLHAEVERLRERNQIIEKVDGLKKMIPFVEYRKAMEDHKLYKAQRIAAQNQYKELEASIAPIIQSTREKEEHLRQIGFVVEERKQALRSAELRADKLITDIEALDGEIKNHDASAKAESRSDTDRKEAITRIQRKIREYQAQAEEGPPDFDPAEWNNGVKEKDHKIREMNAEIEDIRSRIRELKDSAQPITENIDKTKRHLASLDTQEGQQMNKLERLSKDTASAWMWVQDNRDKLEKEVYAPALISCSIKDPRYTNAVESLINRNDFLCITAQTLNDMKKLSDQFHGIMKLTDVTVRTPGPMDNRRPVSAQDMQRYGLDGWAIDFIDGPEPVLAMLASSAGITRAAVTLGDNSEDQYNTILEEGKINRWVTSRTTNSVSRRREYGSGAVSNMTHDLQPAKHWTEQPIDVSIRRELQARIETLSRDFDALKAQAGPLRDRAQELKGLVAMEEKAINDLKKLKSQLQKQLTTYNGLSDKIQHEEELLQSKRQDSAKHRETLKKIETQIDHAVLRKAKKIIDHKDQVSEIRRCHEQLLEVHIRFIEADSDIQGLKDRNKDTERLRDEERAKVRDAEERSKRAKAIASRALQRVKELMEDPNHTDWLNQMSEDATVEDLETEIAAEESKLEYIHANNPNAIKQFEERQALIDSLKAKNEETEIKLAKMARRITKIREIWEPELDNLIAKISDAFAWNFEQIGCAGEVSVHKDEDFNLWAIQIKVKFRETETLQILDAHRQSGGERSVSTIFYLMSLQSLAVAPFRVVDEINQGMDPRNERMVHERMVDIACQEHTSQYFLITPKLLTGLAYHRRMKVHCIASGEHMPEKYQDLDVRAVIGIQRAIEIAG</t>
  </si>
  <si>
    <t>&gt;8547_g</t>
  </si>
  <si>
    <t>MSLNIPNAPNAGLFKQGYQNYDSEDGAVVRNIDACRTISSTVQTSLGPYGRNKIVINHLEKMILTSDAATILRELDVVHPAAKLVVMASQQQEAEMGDATNLVIVLAGELLKKAEDLLRMGLKTSDIIRGYELAQKFALEELENLVVDKVEDIRSKPELSKAIRTVIASKQNGNEEFLADMVSEAVLAVLPKNPVNFNVDNIRVVKIMGGSLDQSRVVKGMVFGREPDGSVKKATRAKVGVFSCPIDTSQTETKGTVLLHNAKEMLDFTKGEENQLESAIKELYDSGLRVVVAGATVGELAMHYLNRFGILVIRILSKFELRRLCRVVGATPLARLGAPMPDEMGSVDVVETLEIGGDRVTVFRQENETTRTATLVIRGATQNHLDDIERAVDDGVNVVKAITRDPRLVPGAGATEMQLVERLQVFADKTPGLAQYSIRKYGEAFEVIPRTLAESAGLDATEVLSRLYTAHHIKKDDWTTGVDLENDDDTGTLNAKKRGILDLMISKSWAIKLATEAARTVLSVDQIIVARQAGGPKPPGPNPNWDED</t>
  </si>
  <si>
    <t>&gt;9291_g</t>
  </si>
  <si>
    <t>MPPSKEESPYSISTSSRSSSKRKLQGEIGNQASTQNSSRSPTFNNQSEGDTASFQPTSTSAKPKRLKTSNSSGNLGSSAEMSKSIGKGTRSKVIDLTKPPNFQPHTGAKRLVIKNLRTTSRKNVDEYYDRTWDELDNALACVFSRKEPGSPLEVLCRGVEMTCRRGRAEVLFINLKEKCKLYIEKTLLPDIEKQCGSSPVDALRTVHKRWTVWNEQSTLLRSIFSYLDRSFLLNSNDFPQLEDLSIQQFRHAVFTKGKIRGQKLGERVIAGMCQLVDLDRKRQDDMFDPTLLKDSISMLHIFGIYGKSFEPKFLEQSRAYFESFAEEQSKSDMKDYIWACNKLLSREGLRCDTYNFDSTTKRTLLDSAHDTLIEQRSAILLDPVGLGNLIEANEISSLKALYGLLVLPKIQKELTHPFGTYIKKAGASIVSDKEKVDNMILHLLELKRGLDIIIRDAFDKDEQFVYALREAFGNFINDKKNTSAWGASTSKVGEMIAKYMDMLLRGGLKAVPRSLVSDAKDRETAEKQGQASTGDEDAELDRQLEQALELFRFVEGKDVFEAFYKKDLARRLLMARSASQDAERNMLAKLKLECGSSFTHNLEHMFKDQELAREEMVAYKESTGYNSKTGVDLQVVVLSAAHWPTYPDVQVNIPSEVARHIERYDRHYKHKHTGRLLTWKHALAHSVVKATFNKGPKELLVSAFQAIILILFNDIDAATGNLSYGDIQKATGLVDAELQRTLQSLACAKFRILTKHPKGRDVHPTDTFTMNLGFTDPKYRIKINQIQLKETKEENKETHERVHQDRQYETQAAIVRIMKSRKTMTHANLVSEVIDQTKKRGAVELPEIKKNIESLIEKDYIEREGSTYVYCA</t>
  </si>
  <si>
    <t>&gt;10329_g</t>
  </si>
  <si>
    <t>MYVFKRDGRKERVQFDKITARVSRLCYGLDSEHVDAAAITQKVISGVYQGVTTIELDNLAAETAAYMTVTHPDYAILAARIAVSNLHKQTKKQFSHVVKDLYNWVNPRNGKPSPMISDKTYEIVMKHEDELNSAIVYDRDFNYQYFGFKTLERSYLLRLDGKVCERPQHMIMRVAVGIHGEDIEAAIETYNLMSNKYFTHASPTLFSAGTPQAQLASCFLVDMKADSIEGIYDTLKTCALISKNAGGIGLNIHRIRATGSYIAGTNGNSNGIVPMLRVFDTTARYVDQGGNKRPGAFAIYMEPWHADVFDYLDLRKNQGKEEVRTRDLFYALWIPDLFMQRVEKNEDWTLMCPNECPGLADCYGDEFVALYEKYEREGKGRKTVKAQKLWFAILSAQTETGTPFMLYKDACNRKSNQKNLGTIRSSNLCTEIVEYCSPDEVAVCNLASLALPTYVNINDGTYDFQKLHEVCQVVTRNLNKIIDVNYYPVPEAERSNFRHRPIALGVQGLADTFLALRLPFESAEAKRLNIQIFETMYHAALTASIALAKEHGPYSTYEGSPASQGILQFDMWNVKPTDLWDWDSIKAEIKLHGIRNSLLLAPMPTASTSQILGFNECFEPYTSNIYSRRVLAGEFQVVNPWLLRDLVDLGLWSDKMKNRIIADGGSIQKINNIPADLKLLYKTVWEISQRTIVQMAADRGAFIDQSQSMNIHMKDPTLGKITSMHFSGWKLGLKTGMYYLRTMSAAAPIQFTVDQLALLQEDSEVAQEQHRRPSKKVTTGFITQTQPHGPLTLYGRQPNKNGLMSPSGIPTPSQTPPPSSENKKFNPSQVLATPAFKADLNEGDSPKQLATEPGSTPKKVKQLDGTGSTEQSDDSQDEDHGGDNEDREVDIYADAVLQCSIENREECGADTIDEAVGQFYENPDKYSQAPVPTANMSKSADNPTDAKMQAPPEFPPQYTPAVATRSRIGSQKNHRPHTNQVIEAGNVRARDEQDMQNRLQNLQYAYRIYNSDIEPEHEQDYCGCAIHQYQRVKWNRLGVQEMWAKAVMYPGEKFYHDCYQTTFFSSNPYRYNVISPYGNNSFYGPQTPIPRYYTLSVQQTIQLNARLNAEAQTAIDAKEPRFNIWEVNQLESSMSNMAIDPSKSHKVNDEKRPVEKGSAEKRQSIAGSTMARNGEGSKPSKFSAFKKALAIKSSEEKVASKIEKSRRKGDELRNAILLEEQGRWPDHEWRQIVANYQEKVGMTRKIADLRNRHPLQYLHLLRAGYFEPIPIAWANLNSNPLKFSIEAAAGWRGITPVWRGYEDTAEERLYWVLNHREGSVGMRLKPDLISELNMARARMASAVEPPPAYFSANDTCHLQHTSDGYSKQVMPAPFRPFDAPEVATDDTMILLDVSGSMDFDPVRPVYNEYLITGYANSTQPKNKDVAKAIIRRFTDAMANHDHNFQGYQLTTFANHASYIGSINHRNLDSMWRNVRLGGGTRVMTGWQKVKDLHFQKHHESATHHPVYGWQAGPQTPMLRLLLLLDGEATDMDEFELDLLGLSWVHVTIFLIGVDGCPHHHRHANELQRIAQVNHHVSFVDAQGNTPERFVTHELLKRHLGYEVSMREFEELEQPPAYSE</t>
  </si>
  <si>
    <t>&gt;5385_g</t>
  </si>
  <si>
    <t>MESTTVPRKLWEHPDPESTQMYKFMQEIDQNHNLELKTFGDLYQYSITKRAQFWGQALHFLGLIYSGSYTAVVDESARIDSIPKWFEGVHLNFAENLLYSRSPGQPTLRRGKIGKEDSKVALTEIREGYTEVRGVTWGQLRREAGQLASSMKAHGVQKGDRVVVVASNSVDTLKVFLAVTWLGGLFSCSSTDMGVEGVLQRTLQVTPKYIFMDDFAIYNGKKVDLREKMARVVAGMKDDSTFQGIISIPRFPHPVDISEIPHVQALSTFLSTSSSHIPDFEHVAFHDPFFIAYSSGTTGAPKCIVHSVGGAVLASAKDMKLHGGATPDSVVLQYTTTGWIMYFSSVMNLFSGSRVILYDGSPFIPNLTTFIRILGEQKVTRLGTSPRWMHEMQKNDVVPRDTTDLSNLKLVTSTGMVLSDSLFEWFYDVGFPSHVQLANISGGTDIAGCFGQENPLDPVYVGGTQGPSLGTPVAVFDSLIEGGPGIEGAEIPHGTPGELVAPAAFPNMPVFFWNDVARSPSRESKYYQAYFAKYDNVWTHGDFVMFHPATKRLLFLGRADGVLNPSGVRFGSAEIYGIIEKGFPLALESLCVGQRRPHDSDESVMLFLLMREGEKLTQRLVDDVKATIRKGLSPRHVPKYVFQTYEIPTTVNLKKVELPVKQIVSGKIVKPSGTLLNPGSLDYYYQFARVEELLDPKSKL</t>
  </si>
  <si>
    <t>&gt;7687_g</t>
  </si>
  <si>
    <t>MSAIGNRNSTPVESSTSSLRPPSSRALGGNHHLRASADMAAFSSSPSASRARPSSDFYGTQQGQAQGGSENDASDKIAQQWIADIDQYETTLEEMAAATLDQDFKDELSAIEQWFRVLSEAERTAALYALLQQTTQVQIRFFIQVLQQMGKNHPMSGVLSPANFDKDPMSNRLNDAMNKLSVGDGARNSITRAPATPSAKRHSGLDPSTINAMFPDAAAAIATEKAKFTQQTGNPPSSNRNSAVYDPRSSLTAPTISGPPDSADNNGAGPQSPWGTRSNDQAARPKSSSGQAPMGQFMQPPPSAGLRSPAPQITGNTNLQNTLINAPDNQNADLPLLSPYNAGNGNWASMVNTPMVPSFNTASSTTQADMVANATAMKLAALSTVNNRFALDDVRKYRRARSNDGHGSNMGQGPLSPGLQNNMPGANVVMINEHGQVLSRDQVLALQAQQNSAFAGRRSRPSSPGLAMQGGGGFGQLGFASPQNNGFLAAYDGSSPLLNNGMGSLNIGQFGLQGHEGYLSDHSDMVRGRSPRGRRGSSKPPEDPTDPSLLQDIPSWLRSLRLHKYTENLKDMNWTELVELDEKALEARGVNALGARRKMLKVFEQVKEAKAEGKLS</t>
  </si>
  <si>
    <t>&gt;1696_g</t>
  </si>
  <si>
    <t>MPYILGLNSGSSFDGVDAVLCTIEIAEDGHPSRPKFVDGLTVNWPEDLQTKIMSAFDNTISLFELCRVNYAAGALFAEAVNALLLKAGLKPEDVDVIGYDGQTVYQEPPDRVKEAAYKASGNTSLVEKWTKGGWPCGIFIAESGVVAGLTNITTVTQFRPVDHALGGSGAPLMQYLDFVSFRDDGPTVTLNIGGIANLQLADKDRSKMMAFDTGPGNVMIDHVVKARTGKGYDKDGELAAKGTVIPELFDQLKKHEFYARNPPRSAWRLDFGAAYADNILKQYSSSSSEDLLATLTMFTAYSIESSVVDFILPRTNITKVVASGGGTRNLTLMKNLSTKLAAHGLKTCLSDEFGLPAVYKEAIKFATMAFAAKRGLANNIPAAGGAESFAVLGKLSMAPRLAQNGGVVVKGAPIANGNSVLNGPNGHANGNGINGSH</t>
  </si>
  <si>
    <t>&gt;10400_g</t>
  </si>
  <si>
    <t>MQNDSESPSTEPLLGQLCEASRNGDLTRVKTLFAQMRLSDHDPLVSLQPALEVAASSNQAAIVSYLLDEGLNYDKTIVKAAVSGGSTDALQALLDHGWDINQSLGLGGGPALASSTVLQNERLLEWFLDHDASPNAPNDTGRTALDVAAWLASSQVVAQLLQHEGNIKKTNALHMAVRSPKSGRYQIVEYLLDAGADIDMIEYAGTELRSSRASSGFGTALHYAAQEGREDLVHLLLEKGASIKIRDTLGCTPAEVAEKAGHLELIQALSVDQRNKL</t>
  </si>
  <si>
    <t>&gt;4973_g</t>
  </si>
  <si>
    <t>MSQNTPPQQQPQTFTPFPSLPPELRLKIWHHSYALTPPQLIPFHLCKSDLDYLRLKRKACHDYPHIFAAPMKRVPPLLHACHESRTIALTHYSVGFFDISRILSMGRGDTDVDTYTTCSHEIAMGELGRSVIWDREKDVVMLDNAGWLDGGSAAYVWGGKTGIKFGKMRRVAITCDNVLSGLGESLGWEGIDLLLVLIPEHLKKEYLTEQGRWSWGTRPISMEEYVQKVLRSRGLSSSEGGAIQVKCISGRVEDIMSNLDIGDV</t>
  </si>
  <si>
    <t>&gt;3005_g</t>
  </si>
  <si>
    <t>MEKLGIESPTSMDKQEKDNAASTPHQPHHNPSPYNGSGTLSDPFIVEFLHNDPLNPQNFSNFRKWLITLIGTLSVFAITLTSSAYSGSASEIISHFNTSTELFALGISLFVLGFAVGPALWAPLSELFGRRMLFIVTHGFVVAFVAASAGCRSMTQLLVLRFLSGTFGAAPLTNSGGLIADLFAARERGLAMAIFSTAPFMGPVLGPLLGGFVTMGAGWRWVQGVCCIFIGVAWVVGVVLVPETYGPVLLQRTARELSGKTGMVYVSVLEVNNNTTASQIFNKTLKRPWVLLFREPIVLIASAYMAILYGTIYMFMGAFPIVYQQDRGWNEGIGGLAFLGLAVGMLLGLIYTVFDNQRYKKLGKMAIPESRLPPGMIGAIALPVGMFAFAWTNYPHIHWSASIILSAPFGFGAVLVFLCCMTYLIDAYTIYAASVLAAGAMLRSLFGAAFPLFTAQMYAKLGIHWASSIPAFLTVACLPFPFVMYKYGEGLRMKCKYAQEAALMMAKMQIEAPGEEVLDSMDGDESSV</t>
  </si>
  <si>
    <t>&gt;1151_g</t>
  </si>
  <si>
    <t>MDIFRSTVGRVIEQTSIASERFWRTNDTRELKFLPSGTIEAVKKMYLDINPEGTHLRESQDVAEELQIMSKVYDQQIYVMRDFRKLLGYINGESNNDTDQIRTLIKLIQQQRQLTAEDKRYPAVWSENISHVPEYTIEDANDLLEMIQTRNAEIKDLEAAIQGTNLQLQNLFSLKQHQASIITGRTALEKEKENIRQGRAILAFTLLPLGFLAAFFGINNQQINQASWMTLHEQIKYMLGVSTAVVALSISIAFSPWTSAALNVLIKTPVIFFLVYIGTEAMWRKCIGSDSYIEEKNEETTE</t>
  </si>
  <si>
    <t>&gt;371_g</t>
  </si>
  <si>
    <t>MGENKPVNMGLQLFPPPPKKAKSPPSKPSTRRHAVAPQSSPQSATERADSPSFGMDRPPSGLDGRLSALGGHQSPQSGRNTPQPSQQLGRETPQTGRYTPQPGQQPVLGGRQTPQTGRSTPQPITVPSQAHIGSEMPRSHTSFSEAPTLVRSHSTSSHNSIAKNGLNSPTRGEPVIRSIFPRYNPDIPLEYQPYYPQQTSPKHIPRTIINRMSYSPAINDRSPSGLQSPMTSGTASPGHFPRGVLDETILEPSSTDELKDLWKVANGWRVSPSEGRKFCLKMTSNVEEPIHTLSSSSQPFYTLRLDPTSTSAQMTMTRHDPSKPVKDKDITSARLTMSSLSSKATNPVMEVLSTTLEEHVRRLPPNDGLVALLYPRAAADMAVEVANKAYRADTDQVIAAAERECGRLVWDEDSKKYYLVHPAISTPFIITISSSPAWSRVEYTLEHAELPRNIVRLVRDGAGSGFLEVDTAAAAKIDCFYVVDVAICATMLVAIAEEKVNNVERFDGPPSIVPDSPKSQKEKGKKKKKEKEKEKKEDKSIKMEEFEMDLESQEILKEKMGKEKEKEKVPGFFGLIWMMVKCFVWTIVTVFKALAKCIILVSKCLTRKKL</t>
  </si>
  <si>
    <t>&gt;10635_g</t>
  </si>
  <si>
    <t>MAARGKSKKRVAGESDSEFVPDNHTEEPPTKKQNLGQAAPPAKRGSQQSKLQIQKGPIPKQTEPPKVVADLLMEPDTIELTGHVGPCDFQPPCNEFPRWKDGDVYIELERGHPKYTYQLHSAMLTRASSWFAREISNSPSLLEPSQSLAAKVTREINIAFRFELVYDSNLGSKRLVKKPLTIHKEVEQPVPGQSSKSIMLNNPVSLSTNAVSQKQLLSTRRQNQKNKHTNQNRNVKSYQFDGPNDFDADGADVQNMAETLADLTRKALKTDRPHTSNEQNYIARNSIEGFSIKEEEELKDHVVANLPAFEPNYTTQEELQEHAIKMENDDNPMFGILDELIAALDRSRSSSLSTLTSLEELDEVSDTPSQNCCFQEPIMKTEKIEVFTSSKQNGDVTGMIGQLATRDQDGASISIAKGQNLSFVEGSQDQLMVEHYGDIRSSAPIEQNPVLVEDPQDKPMEVEHQLEINNLTGQNLALVEDTQDKIMRPEHQTETSNLIGQNLVLAENHQDQLMAEYHEEINLPADTFDREVLPGPSPRPIEGNYIANPATDEQVLRPTDAPRAPSAQKEKDKIEANNSGEVILAKIPPELLEVYNNLFLMWDSKPPNIDIKNIGTALKQTETLVVIAQLYESENPSFFRMCLNNSILQFGRDVYQAILEEPHRWLQLSLQLESKPIFQEAIIHLVGCWPSYWATAQESDLPECVFDLCQQKLTELKNKKKDIDEKLFCQTILLRNPDSKLLVDFSDKATFDTYFVVNGWREWFVSKISEAKRNRIKDCVDAKAYRTMAKGGETYLPLSSMVKALENYRQDEHRNMLEKQITRDSIKEDLKLLKDYAQKTVQPLCKNYSLLSTEEFGITHFTCTKVENHELPWLLNAGS</t>
  </si>
  <si>
    <t>&gt;2917_g</t>
  </si>
  <si>
    <t>MRFTIASLPWLLLFGGVLGDASSNYTQQLLSSGTIKLGDWQEAYDKAYALVQTLNTTEKLSIITGGDGGNFSSLHMLDSSTNPLTYFYVTTWPAGAAMAMTWDKDAIQAQGQGVGAEFRGKGINMALAPTLEPLGRSAWCGRIGETYGADSYLNGAMGGNFVKGLGSAGVMPSSKHFILNEQETNRGTSGGGGGGGGMGGSPSDSNGTIFTRQSDNSSSSSSSGAYSVTVTDKAFHETYMQPFYDAVKNGAAGTMCAMNKVNSTYSCESQDLLAKYLKVEIGMPGIVHPDAGAQHTGINAANAGLDYGSSSYWSEDTLGVGITNGSFTTTRLDDMAIRNLIGYYKYNQDAGYPDYASPTDFVDVRGNHSTQARSYAASSIVLLKNTNSALPLKNKHSISIFGSHAAPRFVGANTALSVYNGVAATMTGHMTTVGGSAMGSLAYVTTPFQKFVERAATDGFMLRWWLNDTTTSSFSGMSGSGTELAESTLGVASDSDVCIVFLNAWSGEGGDRSELYDTDQDTMVNTVADNCNNTIVVINTTGPRLVDQWIAHENVTGVLYGGPLGQESGNAIDDVLFGTVNPSGKLIYTIAKNESDYDSNTQISSDLDIDFSEGNYIDYKYFDKYNVTPRYEFGYGLSYTTFNYSSTVTVTTNTTTLNSTYATGSRAIGGREDLWDVVATVSSSISNTGSIAGAEVAQLYVAFPDAADEPVRQLRGFEKVSIESGASATVSFELKRRDLSIWDTEAQEWKIESGDYTVSIGASSRDLKASAILTV</t>
  </si>
  <si>
    <t>&gt;10784_g</t>
  </si>
  <si>
    <t>MILINPAKRCSFAIARRANSPKVSKGVKAPKTSKKPDEQAPKKVSPAGPSQWQGDKTKASLSSASPTTPWAPPNLRNILEAPARQLLMTPKQASYKRHVPSAARKQAFLPTPTSTNRASTKKEEKKKESKSMLTGNPQLQQLQPYLPMTPAVTSNLRLPPKWNRRQSTYEEYP</t>
  </si>
  <si>
    <t>&gt;632_g</t>
  </si>
  <si>
    <t>MRGAEHAQRILQSTGSFTGFRKEVLELGSGYLTAVEKGEGRQPLCGNKEGWGPLSPSRYDFTPCFMDVWVSSVAAFGILFGAAAIWWLLRRKQKAEVQKDWHFWTKQALIVAIGISVVLQLAFQIVSYPDIWAGDFRFWTNVLTIISLGVIFSIQWLEHSRLRNPNGVVLFYWLFILIAFSVKLRSLISQQIYQKHLPFFLAYCIGYGLSWVEFGLEWLVPKKTSAYHAIGDDDECPIEYATVFSILTFSWMTPLMAEGYKKFLTEDDLWNLARRDTTKSTSEAFQSAWDHELENRKHPSLWIAIFRAFSGPYFRGAIFKSFSDVLQFVQPQLLRLLIQFVDSYRTGQTPQPVVKGAAIALAMFATSVGQTMALHQYFQRAFETGMRIKTSLTAAIYGKSLKLSNEGRASKSTGDIVNYMAVDTQRLQDLTQYGQQLWSAPFQITLCMISLYNLVGISMLAGVGAMIFMIPINGLIARMMKKLQKEQMKNKDSRTRLIAEIINNMKSIKLYAWGSAFMQKLNYVRNDQELKTLRKIGAGQAVANFTWSTTPFLVSCTTFAVFVLTKDTPLTTDIVFPALTLFNLLTFPLAILPMVITSIVEASVAVGRLTAFFTAEELQPDAVILEDSVEENGEESLIIRDGTFSWDRHSDRNALEDINFSAAKGELTCVVGRVGAGKSSFLQALLGDLWKVKGQVVVRGSIAYVAQQAWVMNASVKENILFGHRYDPMFYEKTIKACALLEDFAQLPDGDDTEVGERGISLSGGQKARLTLARAVYARADIYLLDDCLSAVDQHVGRHLIDNVLGPNGLLSGKTRILATNSIPVLMEANFVCLIRDSKIIERGTYNQLMAMKGEISNLIRTANNQPESAESEATSSTSSTIIDTDLGDDQEKDELEEAQEHPTQLHSIRVGGSAVKKRTGSMATLRRASSASFRGPRGKLRDEEEPIIKSKQSKEFSEQGKVKWDVYTEYAKTSNLFAVAVYAVMLIGAQILQIGGNFWLKRWSEVNGEEGMNPDVGKFIGVYFAFGISSSTAVVVQTLILWIFCSIEASRKLHERMAFAIFRSPMSFFETTPAGRILNRFSSDIYRVDEVLARTFNMLFVNSARAVFTMAVISTATPAFIALIVPLSGVYYWVQRYYLRTSRELKRLDSVSRSPIYAHFQESLGGITTIRAYRQQLRFAMENEWRVDANLRAYSPSINANRWLAVRLEFLGSIIILSAAGFAIISVTSGSKLSAGAVGLAMSYALQITQSLNWIVRQTVEVETNIVSVERVLEYARLPSEAPEVIHRHRPPISWPAAGAVQFNNYSTRYREGLELVLKNVNLDIKPHEKIGVVGRTGAGKSTLTLALFRIIEPTLGNISIDALNTSTIGLLDLRRRLAIIPQDAALFEGTIRDNLDPGHVHDDTELWSVLEHARLKDHILSMDGGLEAKIQEGGGNLSQGQRQLVSLARALLTPSNILVLDEATAAVDVETDALLQATLRSDLFSHRTIITIAHRINTILDSDRIVVLEQGEVREFGSPRELVEQRGLFWKLVKEAGLEGSSGLR</t>
  </si>
  <si>
    <t>&gt;10394_g</t>
  </si>
  <si>
    <t>MASQSSNPELKTPSEQPSKAPRSPEIMTDSQPSTSSSPSSSASATKHCATCSKEETDPEKPLKACSKCQSVHYCSRDCQKADFKKHKKVCAEKAQVYAQNADLKMAAPRAPKKEGHRGGLQKWQFDT</t>
  </si>
  <si>
    <t>&gt;10836_g</t>
  </si>
  <si>
    <t>MPASRGLQPKKCQYCERKFSKVDHLKRHERSHTGERPYACPQCNKKFSRSDVLIRHQKCHPHVGKLQDTEKSSPESDFIDGNARARRRTNSSARQSWAAPPINPQQSFPEPQKQLPPVSFASLIDPALQDQFPNRTPFYMSPYSIQPPRANAPTDPKRTDGFMDGMAKQESEGNANLDPSMFGRSWDRGMSTSPFVQRDDGDGFGGPAMKFEGSEGVPYGENRG</t>
  </si>
  <si>
    <t>&gt;3387_g</t>
  </si>
  <si>
    <t>MALILPKGIVVNSPETAGRIERHDAEPLDLADIAKFWKVYTTTQRRLRDPTAERLENLWWRIWGSRKKALRGAAVARLFTRISDGETFVPLLGPPNRYEGTTPPLRAHESHGPTVSASNTSLHRSNPSRSSAIASSSSNSKSQASMPHPILKKTRGPSTTGPRPTARFISPHESGNEQELESSASANSHVVVQPPTPIEPQHSSVDPPPLAQGADATVDKKPANASLGKKKANFVASKKKRPVIVRRQNSQSSTDNIGRASEAARQTSAPIMQSSAERTSPMPSAQSRNAQRSKFQENFSPSSGRPSTHSKPLKEGDSKSENGRGAQKDTFSGFGTIDEDQPVQANIDEPDPSTQLRQIENSQNSEARIEATAEQVGVQRVLLEDVNNRMKTKQEDVPAPTSPTLVDIPEGPAQILHKSLRSNSDMTYGFHDMHAMRLLHNHQNKSNASLAPTLTTVSGEIELGDSHSSGGDSSNSNTPKKLDKGKGKNSEDSHPAEMFAKIPVQPVQAPSASEASILARSMSQLTLMLKRDRARSGEHKSDSEQHKSIGKS</t>
  </si>
  <si>
    <t>&gt;10724_g</t>
  </si>
  <si>
    <t>MWALTLLLYAAVASGTSPVTVTRTSTISSATALITTRETLESSSRISEANSSSPSITAAPSLGSIQSDPYGPSCITEYRACDRLPEQPFFSDLWYYEGTRLLSPGDVAIIENHSAAVYNPWGVNLELWAAEYGDATTSPGFSSSISQCSAQFTNKYSSYLATAPITQFAGYQIPATGAAWTSTLISYTFIYTPVTVSGVATSSFVTEIDTTSIGLYAAFSPYFYAESFAFTATAPCCSSCTINGGNMQVFYWATNSALPSGVSTLVDQTGFTFTSPSIYVALRTLDATDLCGVVGTGLRSSTTMAFAPGELTTAESFYWLPTTASVPGGGSPPSYSAAQFVNFQPATWGTASCENQTTTVYGGPGFNWTTITDSVQDYYTGASGNVETVLYQSWTMTYNPCEPFISVPPSFYSLDPLWSSCKPYASVLFDPPYILSSAAGLVAPVTSADPQSYQSTTTTSVASAGATIPSVTPSVTTTIIATIPTSSATAIPVESTPPAIQADPSQSLSNVEVDPAQSASNVQVDSIQSTQNSVQVTDPGDPTTSLEIIDTGSTRPSQPSSAPPSAPSQAPTAPIIATLLSTTLTQDPASSFFVIGSQTLHPGSLITVSDTALSLASNGATLAIGTSTQVLVPSADATYVIGSQTLIPGSTPITISGTVYSLASNGASVVVGSSIIPISAILTATKTVGYEVGSQTLAPGAAPITVSGTVVSLQADGSSVVVEGSKTEPLASFLGTGIVTAVESGMGGIIYSEGGFGVGGLTTSATSTSSGGYNGTSFTGNARKGNDPREIWAFVGIAVVIMLEAI</t>
  </si>
  <si>
    <t>&gt;2482_g</t>
  </si>
  <si>
    <t>MLDSFEILTTSGVVLWSRSFAPVSPNAINSLINNVFIEERTLPGAGIADDVSAANNPPYKYDQHTLKWTTAKELGVIFVAVYRSLLHLSWIDKLVDNIKAIFVELYHDELKKPNTTVIQCHFDEYFDQQIQQLDTTAPIQDIKAAQSTSIFEKVPTSDELVDEPPPLPGILSRGQTKNNYKDVTESESEPILTPDTSRPSTPANHILKGKAGPGGKGSRRARKAANTPWGASSGDDSDAKKGRAARSAGPKKGRKWDADGMADEDSDIPLDYSAPADGARSDAMEEIDSASWGTKTGKGQFVLKDLDDKVNSILASADAKKADTASASSGIVGSSLSAIGGLFRNVVGGKTLTKADLDKAIKGMEDHLLKKNVAREAAIRLCEGVERELIGVKTGNFESVQAKIQTAMESSLRKILTPTSSLDLLREIDAVASPSALSLQRKRPYVISIVGVNGVGKSTNLSKICFFLLQNKYKVLIVACDTFRSGAVEQLAVHVRNLKELSAREGGQVELYQKGYGKDAANVAKDAVTFATQEGFDVVLIDTAGRRHNDQRLMSSLEKFAKFANPDKILMVGEALVGTDSVAQARNFNAAFGAGRQLDGFIISKCDTVGDMVGTLVSMVHATNVPVLFVGVGQHYSDLRNLSVKWAVDNLLSGN</t>
  </si>
  <si>
    <t>&gt;641_g</t>
  </si>
  <si>
    <t>MTTQAPTIIDLKTSFLRSQIILLSQPFQPSSSFLTSNTSNEENSLRQKAIDDALHKLNGRLKQHNNLVYGPQAKRHVAEQVDRLYFNAAERGVEILGVGEEWGDRGVDYRQFSPATYLHYINVMLMKWFNRTGEDSRIEQLPEEWSEEAKEKVPEQAQQYKDLQQKLVGLNERRRVARERLESSKRVMGLLIPFDKEGGLQGNLVVKNGEMEEELERMRRLMLRYERARDGAGEGSRSEEDGDTDVDMEGAEEKKILTLLSAT</t>
  </si>
  <si>
    <t>&gt;2453_g</t>
  </si>
  <si>
    <t>MGLTFSKIFDRLWGKKEMRILMVGLDAAGKTTILYKLKLGEIVTTIPTIGFNVETVEYKNIQFTVWDVGGQDKIRPLWRHYFQNTQGIIFVVDSNDRDRVVEAREELQRMLNEDELRDAILLVFANKQDLPNAMNAAEITDKLGLHSLRQRAWYIQSTCATSGDGLYEGLEWLASSLRKAGHQ</t>
  </si>
  <si>
    <t>&gt;5033_g</t>
  </si>
  <si>
    <t>MNPYSGHHCAWCYDANEEGDTPSGALHQAHYHKPMGSVMISQTEPVPITSNLNTPFLDSFLMTSLQNGLGGPTPHHNTTSRNIYQCRHSGGSILPAPSSEGMMYNPQQHAQAYGPSLNARFGPHRAQLFIDHPPYFPPYYDALPQASYEDNHFGMTNFTAKTSSSLPHNNPYIAYNDRNDAAFGPCSNHWISCRDSCDVCGDVGSWIAYIHSATGTHLCSPCSSSYVKQSPGEVNVSRTQLLAKRKLFQKEVIGGYYTSFPTDRCQNCGALNNERYLSPWTGRYDYCSCGLMLDQQNLIEDDANVSKVCEGPNVEISNGISTDEQVSSTNSRNACHASGAPNFITYLDRSARRYFCSRCFPNRKENISGGFELNSTQNQSRQDGNVADRGSDILDKAGNNAGWNDSKTWNDAGWSHSTNATMDSSGQHGLTGIEDFSSLMPKSSTQYFDGGFRHSLAGAGQHANEYGNNDTSPELGNRESGRRFQTTVEDAEDDESSKKNFYPSSTQTITHINLVGKNSSSSQQRHLNNAFDLYCEVARPALICQHRKEIANGSYDIDGALDLGWITLDKNRKHRLQQRYERIKRQAEDGIDGTMIDSRRSYINNQKLEDTVRFNRSVKNNHLDEAYGTGKGIKHENKGRRRWRNYGGNASRNPYDSAEDYDNKESEGESENYAGSSCSSVVFTPDSNNGF</t>
  </si>
  <si>
    <t>&gt;682_g</t>
  </si>
  <si>
    <t>MPISTGAETIAGVKRRPKEQNGQFCEGEKRFKHKKQEFIQAKNAVPVQLPKALSLTTTRRYKSVVELVRKEGVKRHLFKRHFEEDERGEWVRRANEETVKSVDSRTSCNYRLLTGEEIKELDAGVDEREIDAQIEREIEEAAGLEKV</t>
  </si>
  <si>
    <t>&gt;7482_g</t>
  </si>
  <si>
    <t>MKVILLGSTGFIGKEVLDKCLKNPAITSLVALSRRDIPEEAANPQLTVVIIQDFKVYTDSVLEQMKNADACIWSIGTYNWDATVELEYPEAFQKALLKVLDGKKPFNYVYLGGAFTVTDQEKSLWFLSKGRHLRGLAQTKFLEFGEQNQNVKAYVVRPAGVLARDGSVLLEFLESSKMTMNSGQAGLPASEEVIMAEGTVMTSDAPEADSGMAAPPMPTFHFALKPSEMVTLSDHFRLSSFEGVLLSTIVHGLRLGVHLAETKDGTHTKPDCGITVANTTGLELKAFIAKAFQKHKTAIDFRYPQT</t>
  </si>
  <si>
    <t>&gt;7276_g</t>
  </si>
  <si>
    <t>MPLPRLTENCTLDIPGINARFALDTVSLDLVVPMFVSMVNQARLRTKSGCLTCRLRKKKCDETRPICLRCSISHQCRWPTQQDNARDRRLRRTTSTLSTPVATPSLLTSSKPPEEGHITNPSIEEGNSPELHSEDPEANLFAKATTAAPLAAIIPSRQCSVQVAAFSEVKQASPPVEGPQSPKTTLVRVNTTNPKSYLTKRPRSSDPGEAQVLPQIPSSVENSSLATGVPDTLSVTLYRSVDVGMDHEMVLLSYYANHMLPSFIHTRSHPQYFDVSYICSMILAHKPLKDTALACASMTMSWKLSKDKNWHMKMGCKAYFHHRSAMMAVRSQVQSGGVDGTEDWLLATANQLTLFDVQDHEIFGNTVSMHVDAIMNLVKCREDAKRKPGFKKQSFGSINFERICYEALLFHGIIRMLVDRDFDLRGAEWDVVCEYFQLAQPSETDEKHWPALGMPFGLFKLVVIATELNRHNPLSKADVDLARSCLKRLYPWYDTISLTEAFSTTYIYVVATHKLLLHMLDRRLGPQKQLHCICAVENEAEKPGDLEELNTTNNKHNDVDKEVASVIAVAQLGLSFVRFPIWPLSVLYRICTDETQKQILSDNIALSLQNLDHATSKSAPKDTIRLFLAAPGLGDI</t>
  </si>
  <si>
    <t>&gt;7530_g</t>
  </si>
  <si>
    <t>MQPDNRNEYEYEEGRAEYHLKSRHYSLPTAPSSNNLPLFDFPHNTWQDRMFLKNIDLTTALRPAYLPDEVLLFVQDNVGLYEGKYKIPDHQNGQVYLTSHRICYVDNASPRKHSTAIDLKDVDRFEFYAGFLKSSSKITLFPKPPKRTPIQNRVISNLSTPSRSATSSPLSRAETPFHLPPPEPSPASIATWICPICAFSNPVPSHFDPTTANERTPLTPCSTCGVKPPYSLILKAAISNATNRAPPSSPATINSPIPVRGRATTNTTRPQSDIWPDLQNDSSQSAQPKNNTSASFPCPRCTFLNHPSLRNCELCGALLVSPDLPSGLNTPLEVREESPGPSLTAFPPPSSLTTISDPATTTIKLSFRGGGEKLFLERLKSACTQRQWLTQYAPPAPNSSEVTSVAGSRAKTPPPPPVKTAGIAGLEQRRMEVRKNNELAIGTAFEDLESLMASAKEIIALAESFAASNPNNANGTSETNAVASALGLVTTKDMLGGGSNSESLYISELSRNLAEFLTDDARGVLRKAGGIISLVDLWAMFNRSRNGIELVSPLDFEKAARLWEKLRLPVRLREFGSGVLVVQGSDRTDDKTIKSLQTWLADLHRTTGGSERGVTWDVQMWGRGVTAQDAAEEFGWSIGVAEEELRMCEEKGVVCREEGIEGVRFWENWIVDGDEGDWEIFKVGGKMEAPPEQEIMIRALKEAGWL</t>
  </si>
  <si>
    <t>&gt;6909_g</t>
  </si>
  <si>
    <t>MGPLRMPIRANTVRMIRFNSSAATFSKDAKADTSPLAALSQSIGKEGRKAVDKTLKEPFFPKQTSNTVAYFLIGSAASVFGLVVFGGLTRLTESGLSITEWRPITGSLPPLSLADWESEFTKYKASPEYALLNPHMNLEEFKNIYFMEWGHRLWGRFLGLSFVLPAIYFVTKRRVSKHMAIRLAGIGILLAGQGALGWFMVASGLKDDLFAPGSHPRVSQYRLTAHLGAAFILYTSMIWNGLAILRQNSLLSHPARGLSQLQALASPTLSLFRKSVMGLAILTFITAMSGGLVAGLDAGLIYNEFPRMGVGLAPPKSELFDPFYSRKEDHSDLWWRNMLENPSTVQLNHRILATTAFVAILGLWSYTRFHKGVKAAIPAPGRKGMIGVVHLVLLQAALGISTLIYLVPIPLAAAHQAGSLALLTGVIILGNRVWIPKRTLRMLERAVKQANAVPPTQRTLGMGKAALQADLMAIRRQGPPGMAKN</t>
  </si>
  <si>
    <t>&gt;9666_g</t>
  </si>
  <si>
    <t>MVLPHHVSKASFDTVSFDLKDDESLGKHRRSSEPAKSDSPSSSISPPPQGEKGGRHASIPEEDSNNLLQIPGHNGTRGADGSRLLDGLGLDLVHTCSKPLMDLVFIHGLGGTSRGTWSWQRKRKNFWPAWLSQEADLNKSRIFTFGYNADFSGQDTPLSILDFAKDLLFRMKTYSDGGGASDQSIGQNPLVFVMHSMGGLVVKKACIIGKSDEQYTGIISQIHAMLFLATPHRGSANAEFLSNVLRTTPGLSTKTYVSELEKTSTSLQDINEQFRTVCGSIRLISFYETQKTTIVFGVKKMIVDRESAVLGYPTETSSGLNADHHGICKFRDTTDPNYVQVRNALRMFFRAISLPETTMISVGSKKKLKEFLGILENPADDFDIIRERTMKGSCHWILHRSTYLDWKNAENARSRILWLTGLPAIGKSVLSSYVVDSLQKDQLVGNCYYHFFKSEHQTKRTVGQMLRNIAFQIAISCESFREKLLELYDSGTLALGRQSVNIIWETIFEGILFRQRFDKPFFWVIDGLDEADHPEILVKLLSKLQSCNQFRILIVSRLMRKLAMSLGNNIEVVHDEMILYDTFDDIKAYTNSVLSATLHSEKAQFDISTRVLEKSHGSFLWVTLVLDQLKDNWHTQNDIGQILNDLPEGMELLYARMMQMILEQAPRPRAIALKILTWTLCAFRPLDIVELEVALASEFGGFLSLKDTVRQICANFVIVEKSRATLIHDTARQFLLHSEELPAAIDYRLGNEHIASTCLKFLMDPKKNWRHNLALAKMTQSSFDPFLLYAATWWAYHVSLASASSDLVSLVLEFLENSCLIWIHAVSLLGDIRTLTRAAQYIKLYIKKKNRRKSNESLMSLTRNRDDELKQWAKDLIRVVGRFGGILMQSPQSVYNHIIPFCPKGSIISRSYSRMTGLSVAGISSETWDDCLARLTMGNDQYASKVFCKGTYFITLLGSGVLIVWHAESCGEARRMVHGEWISAMTCSKVSPWVVTAGAKTIRVWDITTGEEVFCLPKFYNRRVLALSLCSADNELVIGYDDSSIQYIDLMSFTEKGKTILEEKGDLEHPCPHMISFSPDNYRVLVGYRGRAMLAWSLDQLSREPQKCVRPEDRYGRHNDTWKAGTPECVVWRPDLPVVLIIYNDTTLFEWNIEDDTQREISEIRAQDMAISLDGNLLVTSDHSGTLKVWTVPEFQLTYQLQDNDLVRSLAFSPDGQRFYDVCGSLCNVWEPDALIRPDDLDREKLSSTQDTMLSLPKASTIEAGRAQITALVCDTKDRFYCCGKDNGAVVLHDMGTGEKIRKLYSHSTVVFIVEIAWSASSKFIASADDCGRVIAKRLRKPSGQVTSWAVYPLLDFRPGEAILQLLFSASEEYLLASSSICAWVWSLKNKSEVCKLDLPLRAGIRWINHPLVENCLLRIDSEEIHVFSWHTLKEFRGADLNDIQEGGKEDDADNKDDFMNASGLNVPDVSHLNLHRTISGENVLAIERIVQVNPTQLIMEVSAPTRTKDGNPSLRQIRLIDINSSYPTTCQQETITDLSKYVDRLIGSFHGQVIFLDQHYCFCTWDLEKGSASLKRHFFLPKDWLSPGMLKLCMLNSYGTILCPKNGEVAIIRSGIKL</t>
  </si>
  <si>
    <t>&gt;8104_g</t>
  </si>
  <si>
    <t>MFNTATTVLAIVSLAAAQDQITLLVPGFYQPLDVTALGSVIATDATATTYSLACPPSATATDSDSGVGDDCGFPPSFTYTQGPSTLAYTYDSDDTDTTESVNLQCQITSSTEGLCTGTFIYQISGPAVTSTATTSFSSTDIGGLTVMLTDSAALAAGASTTADGSTTTAGPNTESSSSSGTTSASKTSTGGSSTGSAEPAASSKASTGGMPMITGAPWIVGGAAAAVAYAAM</t>
  </si>
  <si>
    <t>&gt;8434_g</t>
  </si>
  <si>
    <t>MSTEKKANSPSVSHDEGLSNRTDEKDLEIQNNDDIDFGTSEGSVRGYQEHGAGIDHHIPQDELVQSKPNLWWSRVRHTMREPFSEFFGVFVLILFGDGVVAQVVLSNDTKGDYQSISWGWGIGVMLGVYVSGISGAHINPAVTLANCVYRKHPWRKFPVYLLAQVLGAMCAAAVVYGNYKSAIDMFEGGPNIRTVPGYSNHASAGIFCTYPAAFMTRTGMFFSEFIASTILMFCIYALQDNGNLGAGNLTPLGLFFVIFGIGACFGWETGYAINLARDFGPRLVSYMLGYGTNVWKAGGHYFWIPMVAPFLGTLFGGWLYDVFIFTGESPINTPWMGLKRIIRPGRKHVVHERV</t>
  </si>
  <si>
    <t>&gt;1445_g</t>
  </si>
  <si>
    <t>MADTEHHEPAELQSRNVVYCGVCSLPPEYCEFGGTVKKCQDWLYNEHPEMYDELWSEDALAAATSTLSLDAQKRAEKDAHKKALKAEAAEAKHAQTLAASKVIIKRVERNKRKYVTTVTGLEPFGLENKKVAKDLGKKFATGASVTKVPSGGEEIVVQGDVSEEIEEFLLEKYKVIPEDNIELIEDKKKKSSGAGA</t>
  </si>
  <si>
    <t>&gt;8646_g</t>
  </si>
  <si>
    <t>MHLDRHSPRCTSAGRVTARLLLSFLALSTPITASSSQQEPLHILPPFLSEPPNETPSNPDHVFTLRHIFHHGDLNRPTVHKRLDVPKKASALWIESEDGDIEEVGRPLVARSSPIKLHRLKDRRPSVVDPMVAAAREYSQVWASSPDAWSVDNVDGPDITNVDTILTLAQMAANAYVETPGTGDWKEPNGGFNRTDDEGFGWESDGLRGYLYADETNSTIVIGLKGTTLAIWDGDGTTTNDKENDNLFFSCCCGQQGSTFYRQVCNCATGTYTCNLSCLKKSLKNENRYYAAARYLYKNVTAMYPQSNVWMTGHSLGGAVSGMIGLTYGIPAVTFQAVPDALPANRLGLPVPPGVDPDRPGQREYTGGFHFGHNADPIYMGTCNGATASCSYAGYALESACHTGRECIWDVVNNNGTRVSIITHKIIYTIENVIKKWTVAPKCEFTPECYDCPLWKEVTGNSSKTSTSALPTSTKTRTRTSTCQTPGWWGCLDETTTTTGTVTSTSTTTTSTSTCKTPGWFGCNDEKTTSSQVSTSVFIPTRTSTRLLEPSTSCETPGWWGCNDPTSPATPSPTSVDCETPGLFWGCNDETTSTISHPITSPPAMPTSTYSAPITTSSHSCTSPVWFGFVCADPSPTSTSKPSSPPNDESHCVKRNWLGFCKKWSSTNEDMKEEI</t>
  </si>
  <si>
    <t>&gt;13873_g</t>
  </si>
  <si>
    <t>MSRYAEAHKDPKGPGDARPTALQILKDEGVECKLIGKVIVVTGTSSGIGIETSRVLSLTGAKLILTARNLDKAKTALDGILELRRVELVELDNTSLSSVRAAAKEILKKTNNQVNILINNAGIMAIPKLEHTKDGFELQFGLLKPALEASASPEFSSRVVNVSSSAHHVSGLNESGDYNFEKTEYNEWVSYGQSKTANIYTANEIERRYGSRGLHATSLHPGMIATALMQYMDPSVVDHLQSDKTAYKAMKSVEQGAATTVWAAIGKEWENKGGEYLAEVGRTTRGNDLHEITGVGLAGHAYDPAKEAQLWKDSLKLVGLTDD</t>
  </si>
  <si>
    <t>&gt;4662_g</t>
  </si>
  <si>
    <t>MPAMLDDPSSPTIYRTSGAAPFPDPHDPHPMIPVDVYPRLVTLRDRITVATILPFSSQHQVPASLLHYLSDQLNKEIENGDTYPMIAPMDVASFSNYWFQNFAGIMLLGNIENPGELLQDEGKDWSIQCLGSFYIKPNYPGRSSHICNAGFLVTDAARNRGVGRLMGESYLEWAPRLGYTYSVFNLVYETNVASCRIWDALGFKRIGRVKGAGNLKSYPGQLIDAIIYGRDLGPEGEDFVSEERFDKIKFYLKYGKYPAGADRAEKSRLRSAATHYKLLVEEDKLMLKDKEVISDPQKQYEIARNVHVAQHGGINKTTATIAERYHWVRIKETVSLVIRNCGQCKEMGKAPVVRADGVIRPASRQQSSSSGSGAGQGGVSAAGRVLSLSRDDHHSQDFSSTGGQVPGQGSVSPQVLNRTLPQGESSGAHGSTHAPVARMSGHGHGIPSMPSQYMPLDPQIMDLGSFAEQAHHSHGHGVVHGHGNEGDGDEEMDNDDSFQAMLSAGDTGGRGGEQDLDMLIGGDVDGEGDVDGEDDGSRGNGSNGRDEEAAMVQLQAEAAARAAEEALRTVGREYGGKVEMG</t>
  </si>
  <si>
    <t>&gt;9828_g</t>
  </si>
  <si>
    <t>MTPKSTQAIVCKPSGKDGQHNWAMETLTLRPIQDDELIVKIVAVGLCHSDLIAASSPFMGGICERVLGHEGAGIVLEAGSKVTTAKPGDSVLLSFASCGKCTSCSTKHPAYCEHFPQLNYDGGDGAFVAKANGTAVKGSFFGQSSFANVTIVSESSLVNVTGIVESEEELRLFAPLGCGFQTGAGTVIKHCKATAEDTMVVIGLGAVGLSAVMAAKVAGCKKIVGIDRIASRLELAKELGATGVIDTSAGDVDVSVEVKKLIPGGPSIAIDASGYTPLVTKAWEYLGKMGKLVVVGGGDFAAKLDVTLIDLMLNGKTLTATIEGDTTPADFLPVMVKWHREGKFPIEKLVKYFPPTKFEDAIEGMNSGAVVKPIIVWYGDSRQTPRTSKL</t>
  </si>
  <si>
    <t>&gt;9947_g</t>
  </si>
  <si>
    <t>MSGAEVLAIVGIIANVVQLIDFSVSIYDRAKAFSDDVNAVPKAFRNTAEVLPLVKNALRKTETRIKEETDTEGHEAVIQVLKSCEATITELRDIFQKVLPGKDASKWTRSWKAISSLGQDKKVEALDKALREYISVLTLYHSCGGVSKAQLTQALESTRLDDSARKPLFIVRYQQEENFIGRESVMLEISMRFGQKIPRVALAGIGGVGKSRIAIEYCYQYRGQNPNSDIFWVYGGSRERMVAAYREIAEKIKIPGFDQPDVDVLNLVTDWLSEEANGPWFLTLDNVDDPELWEKEGADSSQQPLMRYLPRGNHGSVLITTRNAQLGKTISKRKPIEVSIFDSEDSVSLLRSKISEDDILTNEDAKQLTEELGYLPLAVTQAAAYLDQNDISVSEYLELLTANKADTTDLLTRDSYDDGREPEIQNAVFRTWKISFEQISRQNRRAAALLYTMSLLDRQAIPLALLREKEEDELEIREAMQKLKAFSLIIEQVRICLNDLAVKFARKCHLATGAKPNSVARN</t>
  </si>
  <si>
    <t>&gt;9678_g</t>
  </si>
  <si>
    <t>MVQMYTIAGRQVGSHVLAMITLGTLTGLTYVSTRGSKAQKAQGPPINASSPDEESFIKDFLKNAEGGGKPEEKPAEQKH</t>
  </si>
  <si>
    <t>&gt;6533_g</t>
  </si>
  <si>
    <t>MSGFGEVCGELGDLTCLLYSSWSRSSRALKQLAGRSGRGGGAALDRGHVIEKGIENQGVFSILHVHTVLPSEALAQRKIWETQKRDSFIQKHMWLKAKPRGRIMSAIMTVSSSWISGSPSDASRVSQSAEEAWSDPHFTYREVGISQDVGCFSKPHILDDIYAGYSDIQ</t>
  </si>
  <si>
    <t>&gt;7257_g</t>
  </si>
  <si>
    <t>MSGGESLRPSLETIRDILKSWEGKENPPNLVPVFAEISSDLITPSAAYLKVSAHSKSEYSFLFESAATERVGRYSFVGAGPRKILKTGEGHGESIDPLPVLEAELSKCRVAEIPDVRLPPMAGGAIGYVGYDCVRYFEPKTARPMLDVLKVPESLFMLFDTIVSFDSFYGKIKVITYLHVPKDPSDLEQAYEKSGEIINEIVGVLQSPETPLPLQPSIVPNQEYSSNIGQAGYEDHVDTLKKHIIAGDIIQAVPSQRIARPTSLHPFNIYRQLRTVNPSPYLFYINCDDFQIVGASPELLVKVEEGRIITHPIAGTIGRGKTPEEDEILAEQLRQSLKDRAEHVMLVDLARNDVNRVCDPLTTKVDRLMVVEMFSHVQHLVSQVSGVLRKGMTRFDAFRSIFPAGTVSGAPKVKAMELIAELEKEKRGVYAGAVGYFGYGNVDCNGVESEGAMDTCIALRTMVVKDGIAYLQAGGGIVFDSDPTDEYEETMNKAKANTQTIKAAEELYTRMQLPSKAKRS</t>
  </si>
  <si>
    <t>&gt;1886_g</t>
  </si>
  <si>
    <t>MSTASDHPPVINGAADEKDVPLAHAQHIAIHDGVLEHPNYYEKNGLRTYGDGEDHDHEPPMSFKRMMSLVAMAFIWTGSQIPVYIFGGISPYIYADIGGNDRWVWSTLANLLALAAVCPFVGSIEDLIGRRYAALFGCLLLIIGVVVSSTANVMNVFIGGMAIAGVGAGISELTALAVTSELAPTAKRGKYVAVLIFTIIPFCPAVLWSQLIASHAGWRWCGLLCGLWISVGFIITLLFYFPPPRINSLGLSRREVIKQIDFVGGFLSISGMILFMAGMQWGGYQYKWGEAHVLAPLIIGAAFIVAFVIWETKFAKYPMFPGRLLQAPRILALTLVITFISGANFFSIVMFWPTQAFNVYGNDPVGVGIRGIPIGFSILAGAVIVLWCLSEFRGRNKELMTVASVCMTAGCGGLACATRYNLYQLWGILVLAGLGVGGIIIPASVITTIICPDDIIATVTALTLSVRVIGGSVGYCVYYNVFINKFVPNAQTMIETTMFMHGITNTTYISAAIEYTADALLPLLNTIPGIAGNETVYNAVVLAGQLAYAESYKYVYYASIAFGSIAILAAWLLGDINPYMDDHVAVVIY</t>
  </si>
  <si>
    <t>&gt;13881_g</t>
  </si>
  <si>
    <t>MASPTPRDRIDGILETARARKVSMAGGDGHGNGDGNGDGETSEGLGESPRTTALRRNPGNSGETESSADEETSIMRRNPGRNMNYQGMQISQRRKDTKGKPSTSSIRRAGRVVCEGEGPELEEDEDENWWARLVSDYGSIELENKGSVARDHLALERTFLAWLRTSLAFASIGIAITQLFRLSITSVAGGELDPYQHLRQMGKPLGATFLGISIIMLFIGFHRYFESQYWIIRGKFPASRGSIVLVAAITFALMITSLVVVVVVEPTAFEKRK</t>
  </si>
  <si>
    <t>&gt;6668_g</t>
  </si>
  <si>
    <t>MKLFSQLLLLGLAAEGTLGSSWFSKAVYNKWHETELERWLSDNDIPYPSPADRKDLENIVKENWQTKVTSPYNDWDADKLGAYLKDRGVEAKNAAASNKDSLIEQVKNAWYETEDKAEDAWASVKDWIFDSWSDSQLKTFADKHDIPVPQPRKRDAILSAIRSNYESIAKKVGETTSYPGNWLYETWTESELKEWLDSHGIPAPQPTSRDKLIASVRRNARLTSLKASAIAATASKSAADAAKTLSDKVVESWSDSQIKEWADKNGIKVPQGSKRNELLAIVRKYRASITGDTAADSAKSAFGAATSNAGNQYAKATDAAQSYSEDAFDKATATWSESRLKAYLDSRGVPVPQYSKKDQLLAAVRLHKHKAATGWTAWTFDTWTIDNLKAYLASTGNAAGKKASEQADASREQLVSYAQDAYAEASKTGGSAYESVTSYLAKQTDAAKDSIFDTWSESELKNYLDSYGFKVPQGSTKNELVAWARNQRNYFQYGTTTPQGTLWAKLRLGTQWVLDQLSTGAEAGRKQAAYQGQKAADAVKEGVTYATNRAGEAAQKAGDKIKEEL</t>
  </si>
  <si>
    <t>&gt;10818_g</t>
  </si>
  <si>
    <t>MASVLRLPLPSPRKKPLRVRANESLSSAPNAWKSLQIFQDEHEDFLEITFHRSLRVPEKERPQTKTLPPGLGTFPIYNTDQFCHELPDSVAKQGGAFVPIYQREALFVSFSTARPFAIKIFSNNTNIITGRPKPVVVDKSHHPAGHWLPPKKWIGRFQDYVVPPRQLWVDGVATWNGVRQFAGYHAPSISSATSPISTSGVDRMGFGSPSASPTPYPSGLKSRAGFKMQDPGKEKGREKEEYGEEMETQVQKIQFEIIPLKKKDMWIYLAFVPDRLVSKLRIEVWWKESVVQVVREIILAWGDDSKILMVSCYGKQVGSFDCFADLDLDEGDTLYVYIDQLFIPKVPGSANCYSGGLSRQNIPKDLFRPEDWDSENRLQFTVQLVPVPLFCSSLQLPPPKSSVNKALYEKYGLKWLEWYQEGDGSTGDESDELSGEEIELRLSTIEETGGYDGGMEADADDNSGEDASKKSFHKSRSVNDFLREVLMEEMLKKATEAENSRLIIDDDMSVVD</t>
  </si>
  <si>
    <t>&gt;6983_g</t>
  </si>
  <si>
    <t>MPPTSSAFSALRALSRLSRSSPRFNSTPLSPIFAIPKKPQSPILSALRYRPFSSNPRLRTSSQDSAEPVEPALNPSTPSSSSPASKRPPQPEYQLTFTCTPCGTRSTHRISKQGYHHGSVLITCPECRNRHVISDHLQIFGDRNLTIEDLMREQGQIVKKGTLSEDGDVEFWPEGNPPRQRDNLASLHKPSQITPSVNGSDGKHEGH</t>
  </si>
  <si>
    <t>&gt;9940_g</t>
  </si>
  <si>
    <t>MEHAWLDSLSEDWVSQPRSAGSPAPSLPSLPNSTADLSDLQSTSRTQKSNPKKQPWAAIPDSSNSPLSERSQNEANLPLSQRGMRQPSKLRAELTSSARGRRLSRRMSASTTQSNKASTIHHKSASLSPKKLNETPEWKRRLLHGDVAYGEQRDLFSPAGLENIFRAPPSQTPSPIKLPIRTFGDGSIIMPSSPPIYNTGRTRSQTGPLGDMDEIPAEEEVREEEARYRQQPRAMTYKLMDSDGSEFSRDDLSRSSSFQPRMAKSQVDRKNKRVPSELGSSIANHSNDLDKGGRTVSGQSDIRNEDLSPIYISRNNTTDRNNDYTPSSVASDELKRRLEKVQEEDNPMPTVEIPDNTSHALPVDETTETDDFARNGRFVNVRRGGLSQEGSFQKRMLSPSSLPAIDESAMLPEESIQASTPKQLPNVRKTRVSEENSPPQTVQLPPAGPETPPPGSPAKSNGKEQKSNSGSPLKLFGTHDTFTNQKLLRRLSQFEGNLEEKDNSLPANSTSESIRTDLNDAFVAASSPEKTSKQQPQSRQRSSKKINSFGEGELDTFQFSEDLTYDSVRPRAEDDDDDDDDDKENISLSTLNPNSQVPFRFHLEPSPALEEDVVVHRRGKYTTTTTTTEETIKTKIGVRPGTASSSSSSTDIPTSQTLENLQTPRKQNGDSEGKRLPKSPLKDPTPKRRRTLHETEMTWTEEGTAEQDSTRDTHQQMQSVLSRKRKDARHDDDQQAANPKVLAMRQILRPRTPTPSQRSSQQRETAPFLDIGQTSTERARKVQEKKIAQVQAELDSTDPVKYPMTLGKGPPVQNESRIGSVTTEDFLDEAKKIMAGIRGKARSGLTSVEESESENDRIQSSQEGTQEDEFEDSYQESTKEPFSRPPSREGQPLQRLPRKQEDPAVLDHLRKYQEMSDMNYIMASSMKSITMMKEAAQTAKDIERLTEETISRSSGRIVQDTIQSEPPNIIISENPDSLHKRKYSRSTLHNSTEEHHEPEYPSNGSNASQSTTSSIPTGSSRGSDSRRVIAPETVFHLIPEELAGMVFDRELNKWIKRKTVSGQSVGGNFLPSDETEEDPFGDIPDLSVDETQERLRLRAVAAKKKEDARVSEQLYPPSGSKDQQEAGQDAFDNHRSLRSAAGRSSASEPSKATEHTSSDSGTTRLTSWGEESTSTTKARHQMSNGASDHSSPRRHEAQEVVEEEVEREISILEDRVDSSPHRRRNVTITFSSPLASIIQAPGYDEETKHEHQPEQGSESDNDEFGNDSVIVSKRRTNQRTSSGKIRSAFRSTSRSASRRLSLGGHQFSARPVSRIDEQDEESFHKLGGDPDQSISVLVTATAPSNSRLASSVVLATPGRPSHQIGTLTLTPLSDFTVHYADISLGLDVSYVEKGQRHVLGNGEKRALSLSIKELVEKITEVEPFEPFWEDLKELDLKDKRLTNLHKLDEFCEHLEELNVSHNQIGQLDGIPRTVRHLRISHNYLTDLAAWGHLSNLQYIDVSNNELESLSALRSLVHLRSIRADNNKLQSLEGIGQLDGLLSLRCRGNQIRLINGLGTRLQRLADLDLKDNHIADVCNLHELQSLSSLNLQGNYLDNFSIDDSETMPNLKHLKLCGNNLTSIDVSRFPNLRLLYLDENRLGTVNGLLKTKHLDSLSMREQQAGAVLNPSFLSQAFEVRKLFLSGNLLHTFDPKVDFLNLQYLELANCGLESLPEYFGQLVANTRVLNLNFNALRDLAPLLGIVRLKKLHVAGNRLQKLRATTDVLNQFRSMTIADLRGNPLTLGFYTPMVESTVVVREGIDGQQEKEPFTLGAADAERDGKYAVRLDMQTRLLRRTYEMMALRGCERLKVLDGLVADRRVMTSEDEVWEELVRRGILLVNPEKAQRIKERKESEDREEGVCETLRKDTVGVEEQRTGSEERWQAEDSFA</t>
  </si>
  <si>
    <t>&gt;4099_g</t>
  </si>
  <si>
    <t>MPSAVVEETKAQGRLLLVSNRLPITIKRSDDGSYDFSMSSGGLVTGLSGLSKTTTFQWYGWPGLEVPESEVAPLEKRLHDEYGAVPVFIDDELADRHYNGFSNSILWPLFHYHPGEITFDESAWSAYKEVNRLFAKTMAKDVQDGDLVWVHDYHLMLLPEMLREEIGTTKKNVKIGFFLHTPFPSSEIYRILPVREALLLGVLHCDLIGFHTYDYARHFLSSCSRILETPTTPNGVEFRGKYVTVAAFPIGIDPEKFVDGLKKKEVQDRIAVLERKFEGVKLIVGVDRLDYIKGVPQKLHALEVFLTEHPEWIGKVVLVQVAVPSRQDVEEYQNLRAVVNELVGRINGKFGTIEFMPIHFLHQSVPFEELTALYAVSDACLVSSTRDGMNLVSYEYIATQRKRHGVMILSEFTGAAQSLNGALIINPWNTEELAGAIHDAVTMSPEQREINFRKLEKYVFKYTSAWWGESFVSELVRISEHAEKKAKRANMAPVAGKIHELIEDVQDYHEGLVNGRHEMVDPLGD</t>
  </si>
  <si>
    <t>&gt;9347_g</t>
  </si>
  <si>
    <t>MPEQLKPTPLPQSNPQTQGEGAVRRLARSPHPYFRQQFELSHGSERLNERTRPLRAMPGPIRTTIDPEQEGPATSSSGYIESTPSDSGTEADDEHFLKGLPAPKHRPHKGLRDGDASLSGSPSPLLSPVTSDGQSHKIGGYSRRVSPPAIGLHEDTAQKVAEKARQKRRVEIVRRCTESALLALLAAILCLDPEVRHLLYIWRRGAVCEILIIVSFIALYPLRLLRYINPAKPWKWPLSISLPASFDPAPLLYPSTIALFVSMKLSKDNPIALLPSIILGVSSLPENLIPSVGGVEGSHITHWFLSCLPLLVTDPETISLNTFDTNNDKLEPELLLLIYPLHQAVCTTLTSLTTTSLLPAELQLLSIALVELLFLASSPQALILKVLLWGGGLGLLVTCSHVLRWGIALARVPKWRFRREGYPIKGGWRRKSRYNLNQLSCGLLGTSAFARTPIVTDSSDEENSDDPVGYSSNVGFQPRVSSSTSKGENENRSISAIVPNSRVNFFAESNGDMPLSLDRRHTLPSPSNLPPRSRKRTPSGRRKRANSSSVQAYFSLTYGQAQVRKWVYAGYVYFWVLTIILVGVREYVRRYALYGNEPIGWALGYFFGDLPWFRMQVVSRNLQRWICLPPRRSFESQEFCQLGWVEHLRHATFGESNTRLILSAYYLAVIVVGLAVVFRLSKIVEVDTRRKVFHFMMVGMLLPGTFVDPAFAALALSIMLAVFLLLDLFRATQLPPLSKSIAYFLTPYVDGRDLKGPVVISHIFLLIGCAIPLWLSLGSLPRSGTDYLTNWEIPTREVSMVSGVICVGMGDSAASLIGRRFGRRKWLWGGGKSIEGSVAFATAVSLALVLAKAWLRFGGWQANNSDDWFLTIGKAGVAAWVASLTEAVLTGGNDNVVVPVVLWLCVKGLDI</t>
  </si>
  <si>
    <t>&gt;2874_g</t>
  </si>
  <si>
    <t>MDHTRDPCPWVALNDFGGAFCMGAIGGAVWHGVKGYRNSPYGERRIGAFTAIKARAPVLGGNFGVWGGLFSTFDCAVKGIRKKEDPYNAIIAGFFTGGALAVRGGYKAARNSAIGCACLLAVIEGVGIGFQRMMAENTRLEVPQPPPPPPSETGGTGFPAIAN</t>
  </si>
  <si>
    <t>&gt;4007_g</t>
  </si>
  <si>
    <t>MSGGWNTIESDAGVFTFLLDNLGVKDVQFEELVSLDVDYLRQLSPIFGVIFLFKYPVGEKPNADGTPKDGTYDYAAAENLFFAAQTIQNACGTQALLSVLLNKDGEGEDRIDVGKDLREFKEFTAGFPAEFRGEALSNSELIRDVHNSFAKSSPFADETQRTATEDDDVFHFIAYSEVNGTLYELDGLQPAPISHGKCADGEFPEKVVEVVQRRIGRYDGGEIRFNLLAMVRDLRIRAREIGDVEMLMREERKRNEWQFENALRRHNFVGFAGEVLKMVIATKLKEGPEAYKQWIEDAKKATKKRVEDQSKKGGGGDVEMAG</t>
  </si>
  <si>
    <t>&gt;10753_g</t>
  </si>
  <si>
    <t>MALKTLSAKNAALLDKDLMSIGAFSIDQLMELAGLSVSQAVHRVHPPSQGRRILVACGPGNNGGDGLVAARHLWHYGYKPTIYYPKQSKNELYQRLSTQLRNLNVPFTQDFPSALQETDYIVDAIFGFSFSGPLRDPFPAVISALENTSIPITSVDAPSSWDIETGPPTSGPGSKFMPAVLVSLTAPKPLVRYFHGRHFVGGRFVSPGIKEKYGLWLPAYEGIEQVVEVGRDGERL</t>
  </si>
  <si>
    <t>&gt;1493_g</t>
  </si>
  <si>
    <t>MDINNTTVIKSPDFGNGLASTRDASPGDALVNIPSPYLFVVEQDALDRVCSQCLLDIHSADGEETLSLKRCGACKIPRYCSPACQKEHWKFIHKKECPVFKKLPRCPPTPVRALMQILWKHKYGSSYDPLWKDLEAHLAELEKDQKRWGDICLQAKAAAEFTDGPFTDVLVATQVLCRMIINSFRATLVDDTNVALCFEPTLAIANHSCSPNAVVEFDRRTVVLRALNPIKAGEQIFISYIDITQSKKTRQEALRSRYFFTCKCPACTENETSYHIFLRNPPTAGGKIDVFLPTSTLNTTAQAAITALAKPPITAACTEASSWLIASRSKKPTRSRRFSDLWHALDIMKPLAENSLFALQPYPNTLHELYHHHLNLRSWLPALVIYLFIHLNIDPYTYPQPHNPVRVTSLLTIARLLRYLCEMEFDGEFDHPDSLSPYGPQTRKAFLEIDRMDAYHAVCILLLELAIKSQGKEGKLAREAGQELQHAVLANDVRARHQRAQSRRVKGLEAWSDDGDDKGGKKDAEAVLGALRRLGSLECLMEAVSVDWAPFIVSGPWNGAVVEAESEYTAE</t>
  </si>
  <si>
    <t>&gt;5872_g</t>
  </si>
  <si>
    <t>MTNRLVPSQATQFPGSFAPGLRQDNRKYIKTRTWEKVLYSYLTDGWDDIGIWKSAFIEFVGETALCYLSAMLHTTIGSFQTTQAATYAGISNIFIISLFIFAMAPSSGGHINPVITFTTMVTGLTGFSRGILYLIAQTAGAALAGGLIRGSYGSKLTRLYQGGGCFFDTTLLDVGQAYLIESVLTFVMLFLSFGVGLDPRCGQMFGPKLGPFLVGCVLGLTSFASIGVAEGYPGASMNPARCFAFAIARSDFQHQWIWWFGPLTGSLLQCAVYHAAPPYHRERARDKAASAQSEEVQGKV</t>
  </si>
  <si>
    <t>&gt;10081_g</t>
  </si>
  <si>
    <t>MAPHADVATVFSPSGNGASTSNKELFTVNSPNVVYTDNEIHSKYTYRTTDVLETADGKFVAVPKETVYDFKVGRNVPKTGVMLVGWGGNNGSTVTAGILANRLGLSWETREGPRTANYYGSVIMGSTMKLGTNAKTGKDVNIPFRDVLPMIHPNNLVIGGWDISNMNLANAMDRAGVLEPTLKAQIRKEMATLVPLPSVYYPDFIAANQEDRANNCMAGDKACLEHVEQIRKNIRDFKAEHGLDKVMVQWTANTERFAELIPGINDTADNLMKAINAGHPEVAPSTIFAVACILEGTPFINGSPQNTFVPGCIELAEHHNAFIGGDDFKSGQTKMKSALVDFLISAGIKLTSIASYNHLGNNDGKNLSSQKQFRSKEISKSNVVDDMVAANTVLYKPGEHPDHTVVIKYMPAVGDNKRALDEYYAEIFMGGHQTISLFNVCEDSLLASPLIIDLVVITELMTRIQWKAQSADGATTKDFKHFHSVLSILSYMLKAPLTPPGTPVINSLAKQRAALTNIFRACVGLEPENDMTLEHKLF</t>
  </si>
  <si>
    <t>&gt;3428_g</t>
  </si>
  <si>
    <t>MSGVAAPPNFDPEQADNLEDIEKQFAVKVVQHMETYWAILEKVRGSTLRLTKMDDAIYEHLQKDFPEFDPAVRIDEDEMKSKTGKERWRKFLMAYEKRVDDYNFGTMLRAGADHEYSEKETIFVPRMQFYAIEIARNKKGLNDWIFEQHQKELGDGKATKETES</t>
  </si>
  <si>
    <t>&gt;8911_g</t>
  </si>
  <si>
    <t>MSDYSSDNPVSSVESSPVQKGKRSMYNNASAAANAVKNHPITQSVTNGPVAENVRDQSAKTHAEFSNLAASRTTPTTPAATGQQLTHYHSFFSSLLSWNNPRASAIAYTSIVALIFAIRYLDILRYGLKITYVTLGITVAAEATGRILFSHGFATQFRPRKYYTVSKETINASIGDIHELINFFVIEAQRILFAENVFASVAAFISAFISYYLIKIVPIWGLSLLATTVLFVTPLIYKTNKEIIDTQIENITTIIAQQTEQVKQLASQQAARATESTKHLVGDYSAKAQEMIGHARKSSKSPALAKNGSKELKGDEFPTAPKGQFQSERSSRESSEEAEENPLIAA</t>
  </si>
  <si>
    <t>&gt;13896_g</t>
  </si>
  <si>
    <t>MLLPKGGVTWKSAKAQLPPTRAIWVFLTRTRFLLCVALAGIVLLLWRGVSTSASEMQRFYCWGPSKPPMQMTANEAVDWNAHLQTPVIFNHHEPLVINSSTIQRVDLNPIRSTPQALLNKEKILILTPLRDAAAFLPKYFDLLYDLSYPHHLIDLGFLVGDSTDDTLAVLSAELARIQKTTDTLSEPFNSVLIVEKNFGAVTGQSVEDRHGFAAQAPRRVLMARARNYLLTAALKTDHSWVYWRDVDIVDIPKKIIEDFIAHDRDIIVPNVWFHRYKDGKDIEGRFDYNSWIESDKALKLAASKSKDTILVEGYKEFDTGRTYMAKMGDWRNNKDEEIKLDGIGGVNIIVKADVHRSGINFPCYAFENQAETEGFAKMAKRAGYEVIGLPNYVVWHIDTEEKPGNA</t>
  </si>
  <si>
    <t>&gt;13897_g</t>
  </si>
  <si>
    <t>MPSDAKVSLSLLDLPAEIRNEIYDYAIDWPDFEAVFERIQLENGAALVGLPRKDFPLCSMAVPEFTSMHTPGLLLVNRKITSEVLPVLYEKPWVLSSPPPYIPQLAKPMEITEFISEVVLQKIRLVTLQVDGLSDRPTMMSGRARCWMKTIELLQDIWSVKQCLERVEVSIEYVEPDRGRGWTFNDDWHHRNVVRLLSRFRGFAEQVPTVFNTETAIEWLKLGEGGVGGINLM</t>
  </si>
  <si>
    <t>&gt;10501_g</t>
  </si>
  <si>
    <t>MASTKRTVLITGCSEGGMGAALAIAFHEAGLHVYATARDLSKMSQLASLGIETLLLDIQYETSIAACFSKLSSSRLDILVNNAGASASMPISDMSLPEAKGIFDVNVWSQIAVTQVFLPLLLKSKGMIVNQTSVVSTTAIPFQSAYNASKAAMAMFSDSMRLE</t>
  </si>
  <si>
    <t>&gt;9306_g</t>
  </si>
  <si>
    <t>MATIALPRPIHSGRSRGSSPRPLGGTLNLDSINTSAACPIPIPNKHLPVCPPGPAPSQKPDTPPQSPPTKELSLQLRSLLYPPDNYKARTLGSLVVYEIDAAGVAAALDHIAGQPLPDPSQVFPWFHGLHPCNHVQQSFFIARRRHLRKTPRCLRGITLVKADGDLSCARLKGAIAPEEFLVQNAMGGASFKEVDPREGFSVRNFQIQAAKSAMVSDILIYGDDELEVQRLAKDIVSAQNTLRKTHEDKGHDLPKYNTFICTNPFRRFEEKHLDIVAIDSRGNFTGKVMDFFHQERLEMCKMTKASEIHHNVWMGPTPDPAIDPSLLGGDERFDIFIECSDLGRLSPMTLRAIAVNDDNQTQYLEFPSSGSIMPPSWSHAEADGILDTCKWLYNLSHGIVPKNTNLEGTDGGGDSPMHYSSIAPTKIRERKILIHCTDGYTESTLLGLAYFTFATGLPVPKAWLELHIAKHRNFFAYPCDVSLLTSIAPRLLSESPALADKSLTEITRLVTYEPQWIKNMDGSLPSRVTDYMYLGNLGHANNPELLRAMGIRQILSVGETAQWRDKELEDWGLENIMVIQRVQDNGVDPLTEEFEKCLQFIDRGKANGTATLVHCRVGVSRSATICIAEVMRSLHLSFPRAYCFVRARRLNVIIQPHLRFSYELLKWEEKLHAESSGCFKRELEWPDIAREVAAMNKPYSR</t>
  </si>
  <si>
    <t>&gt;13900_g</t>
  </si>
  <si>
    <t>MSTQIHEGLVQLWLNAITIFQDKPESLSDANTLNDIKIQFEDFIDQLDEAIKRIESNVSTTLGARITEKAEPFAWIEQGMSLHNENLLDEAKGVPCYLLSGSRNPVFYGRENEPKEIEDELTKQSLVGWTASVALHGLGGVGKSQIALHYALDHMDDFDAIIWFDGQNWTSLDASFSDAVMRLQLGEERWDDHQANRTKLLRWLQRTG</t>
  </si>
  <si>
    <t>&gt;10275_g</t>
  </si>
  <si>
    <t>MASRRLALNLAQGIRNRAGLNAVSPLKRGFSTPVIRNGVKTESTTLSNGLTIATEHSPWAQTSTVGVWIDAGSRAETDKTNGTAHFLEHLAFKGTSNRTQQQLELEIENMGGHLNAYTSRENTVYYAKAFNADVPATVNILSDILQNSKLEPQAIERERDVILRESEEVDKQLEEVVFDHLHATAFQGQPLGRTILGPAENIQSIQRDHLVDYIKTNYTADRMVLVGAGGVPHQQLVELAEKHFGGLASEPHSAAAARVAAAQKQKPEFIGSEIRVRDDTIPTANIAIAVEGVSWKDDDYFTALVTQAIVGNWDKAMGNAPHMGSKLSGFVHKNDLATSFMSFSTSYSDTGLWGIYLVTDQLGRIDDLVHFTLREWSRLSYNVGEAEVERAKAQLKASILLSLDGTTAVAEDIGRQIITTGRRMGPEEIERVISAISEKDVMSFAQRKLWDQDVAISAIGSIEGLFDYNRVRNDMSRNA</t>
  </si>
  <si>
    <t>&gt;9630_g</t>
  </si>
  <si>
    <t>MYQTRQAYAPTPHSYIPNTTLSATINLDEEVKLADSRAERDLQDSLAEVFSVIITLDEIEKAYLKDAISEADYTEICDRLLKQYKAILADEAVSREFVDLETFKSAWDMEVPRATERIRIGLPSTVTAPSLNNTTQSSNNINGTLIVDATQDFITFLDALKLGLLAKDQLHPLLSDVIQSVNKVTDRDFKDRGKIVQWLITLNGMKATQEVSEEQVRELELDINNAYNGFKETLK</t>
  </si>
  <si>
    <t>&gt;3341_g</t>
  </si>
  <si>
    <t>MFSTLIILALALVAQAAPAPSVKARGTSNWSASAVHNTNYVRNGTAAMLKAYAKHHLTPTQDFTNSFLAEVHKRQDSSAEAAPADGAEYLVSTSVGGQSLNLDFDTGSADLWVFSSLLPSSERTGHNIYTSSKSTTYSTLSGSTWSIEYADGSGASGVVGTDTVTIGGTTVTGQAVELAKKVSSSFVSDSSDGLVGLAFSSINTVSPDPQSTFFDNAKASLDSPLFAAYLPFNADGAYDFGYTDSSKYTGSIVYADVDDSNGFWEFPSTSYKVGSKTHSMSGYTGISDTGTTLILMGDAAVDAYYAQVSSASYDSSQGGYVFDCSATLPTLSFKVGPTSYATIPASLMNFSSAGGSSCYGSLQSVGSGSQNIYGDVFFNAYYGIFDASGPRFGFAKAT</t>
  </si>
  <si>
    <t>&gt;4539_g</t>
  </si>
  <si>
    <t>MGAALCRPGSAEKEEASSPWSQDGSEMEKSVGGMPPPVVKRGDMAHGDALVIHLCRCKSPGRRLRAYYSYKYTHITSIRILLLVLQTLTAPVAVRWTLSQSPLSGTTAVESGPPIYQWPLSALALVRQQHQVVRDGQDMVTIRDRGPPSCFARHKMVLYGHRGREPVIRWLYIVIGGGSPS</t>
  </si>
  <si>
    <t>&gt;2213_g</t>
  </si>
  <si>
    <t>MADAPRTNFEIQPPEKIGPGFSFPVVLRVYRGISASDLPYLHASAVLVQHGFEVANQVGVRVYFTGDTDRICPSLPKNIRADDHSKAYIIFPKFAIPNPGAYKIRIKVFSTIEGELRHISADSRDIAVSPEFDKAATLSDEEARLVDYLDIKIEPSAQLEMTDEELDRAIQGY</t>
  </si>
  <si>
    <t>&gt;9663_g</t>
  </si>
  <si>
    <t>MSHPLHPPSEKSATSPLSASVPAPVPKRRSCAVCRTRKVRCDKQSPCSNCRRANIACVLPSTNPYPRWARRLEHVAGNVASSAPTQVIERLRDLENLVQELRDKLEKANAAASSATTSNSPESSGYQRDASPNTDVDVGNIKKEFGRLVLQDSNRSRYVSSGFWSRINDELYGLDSDSSEDEVAPEESPPPTQELQRTPSERHAFLFRHNLSPSTHDLHDFHPLPSQIPFLLDVFYENFNSIVRILHAPTLTKMVRDWRRSNMKNLTLANEALMFSIYYAAVTSMEEDDIMTNFGCTKTDLNLKFRLGLELALAKADFLNVPDLVLVQAFTIFLALLRRHDSPRFVWMMTGLVIRMGQALGLHRDGTHFAHLTPFEIEMRRRTWCVLCLLDIRASEDQGTDYSIAYNSFDTKLPLNINEEDIGPETTEMPISREGITDMTFLLTWAEGSNIMKHMMVQSTKESAVGIEEQSQLLSEMYHNFDRRYLQYSEESGNIMYWVAVTIMRLVMAKMTLLIYLPVLFSSPSEQLSDTMKNKLLVAAIEIAEYNHALNAEQACRHWRWIYQTYTHWYAVVYLLIEISRRPLSPLVERAWVALHSSWLIPAQSYMDKNLRVWVPLRKLTAKAKTHRDAELKRLRNDPQAAEQLEIDDQKLPVPASPGTLSEVSDVVGFFRERWRQLLGMQERPPGYNTSSSDEPNTSSTPAHGIMDRLGSKNNLHLDYLNPIDLQTKPNLSPNTSLDPQSTQPPNIPSDLMTGDTTGLSYNADPTTWSTGPGYVHWLWADTNPSTDIFADVSADAFNTNMDVDGEADWYSWVESAKGMEWNTGSG</t>
  </si>
  <si>
    <t>&gt;3808_g</t>
  </si>
  <si>
    <t>MSRPPSPTKESIPRLAAANSIPNIHNPPSPQTHRALRRLQSAHTLGQSYQPSLISQQHKEALQRTITPANTPSLPSHARGRSNSDATNMMPAVPAPAGRRPISKKRPSAADALSLDKLIREGPPDGDVASALESTRLKILDQGIKSDGDGMSSLRIYAWLILLNAPVLETDTYLALIHRGASPAYSKIRNDTFRTLATDPLFRRRVSEASLIRLLNAVAWKLYDAKEARAARLAKEAIKNGSPRTPSAHDSPSASPAMRARARALTLTTEGSDIGASEPGTYVQGMNVLAAPFLYAARSETEAFVAFHRFITHECPGYVRGAMDGVHKGVALVDKILAIVDAKLSLYLIGKGMNAELYAFPSVLTLCACTPPLPQVLRLWDFLFAYGAHLNILCIVAQLVLLREDILKSPSPTKILRSFPPLDAKTVKELALTLIKKIPDDVYAEIVSHAK</t>
  </si>
  <si>
    <t>&gt;2065_g</t>
  </si>
  <si>
    <t>MAPRTPAPAQTTALEPQIITASLKPIFAAIPVSVPRNFLPVFLSPPSPKPTTVSVAFVQANSSPNENKVIDGTMQFPVGFVIDRFGSEYGTFVSPAGAPYMQRALPPSNLDTPQTALLYPYNYHVYRVLQPIDALAGPIASWFGQPGQGVQYLLSQNILTLLNTGYLERVDLPT</t>
  </si>
  <si>
    <t>&gt;7787_g</t>
  </si>
  <si>
    <t>MLSSSRKTRPAVSGVINYLLSNLQVFSYAKNGHRFNSTSTSASEPLTLQPNHVIFSGIQPTGIPHLGNYLGALNNWVKLQNEAPPGTKLLYSVADLHAITLPQDPQKLKQWKREAFATLLAIGLDPKKSILFYQSSVYAHSELMWILSCTASMGYLSRMTQWKSKMSLSQDASPLDTSTKAKLKLGLFSYPVLQAADILVHRATHVPVGGDQQQHLEFARECVTNFNYAYGPTLVQPDILLSPAKRVMSLQDPQLKMSKSHPNADSRILITDSDEIIRKKIKVAVTDSEYSISYDPARRPAVSNLLQLCSYVDQDGRSPEELAEAYKDMLFRDFKPMLSEKIISRLAPIRQEFERVMREEGYLESVEREGAKKAKKNAEETMVLVRKAVGI</t>
  </si>
  <si>
    <t>&gt;338_g</t>
  </si>
  <si>
    <t>MLEPQPTPFSSFLSSSSSSYWVGAPIPEFARFQSTAGVGSGPNADPSSLAPDIHNTARLNFTHQLPPPRYKMEPSDLEAQEALARDFQPVLEGPMVGEKKSSHAITEEYAKADPIYVAKTAALPQKYSHYRPILGDGNCGWRAVGFAYFETLLRLRNSAQIEDEVARMMSLNSLITTAGGFKDLWLFEDMVQETTNLLSDLEELVQASPQAAEELLIQRFNDPEISPSIIYHLRLLASSWMQANATVYQGFIPDGLGVEGYRKTWIEPGNQEIDHLGMTLLIDILLKPIGIAVEIVYLDRSEGAQANSHIFQAEDPNGVPTAPGGPMIHLLYRPSHYDILYKDPIIPPVQAPESMQQNIQVHRATDFTRHEAIQSTPASMGEFDMSALLCIPGFSLAPQPQQSHHAYSQYRSPIEQTYTPSPISSSISPISPVSSTTTPGSVLPSSYSTQPQPPSTLTSPILPSTHLPFPPIATQIPIHTQLPPPHRRSISSLPSEISSPASASSFRPSKYEYEAAADWQEPMVFQTSTFKNSHYNTAHYNNPNFQPEAWTPDSEDPPPSRKKSS</t>
  </si>
  <si>
    <t>&gt;6320_g</t>
  </si>
  <si>
    <t>MNTPTDANAWCTNGNIAIFFHALIFVLMVIGTVAICQSKARACQDARRSGMKDTLYSLHQHFQENPSQKERAAELICGKYNEYIRAEEIAKICGDPSTDFDLRIGQNVVCSMLEKEPLNMNKGRYGGGECDVEMALKGGQEEFAYKLSRALERRYR</t>
  </si>
  <si>
    <t>&gt;9827_g</t>
  </si>
  <si>
    <t>MQEIKSLSQFNKLKANNLLIVDFYAVWCGPCKVISPAFDKIAKQHESSSSIVFAKCDVDKAKDVAQACGITAMPTFQFFQHGKKTDEVKGADVQQLTTKIGYYTAAAAKEAPSQGQSSKAGESNASSGPSSLRSLIDISVSKLLNASLLSSARNIASPPPAGYTAASASGARLLIHLPFTQSVSPSQLRISIAKDSASNAPSRIQVGANVPVRVVKSADGVESHDLDMDSLAKAENTQAFNIYSDEYVNGVAELKLKASKFKAIKSLTVRIDANMSGEEKTITKIGAMDIIGDKA</t>
  </si>
  <si>
    <t>&gt;1052_g</t>
  </si>
  <si>
    <t>MGDKEGPWVRFEETCFAVLGFFAALENVVLAGVEQEVIREEEQLALIDPMLKLGVSRMYHTGYDPKADRILRTRNLIIERNNAKEVEYAKRRFGKWCSKMRKENSMLRGKEERIRFQCPNFGKKILVARCVKGVLEEARMKYERIAQAYSVLITVKAEAGRMKPFLSKVGRCTTAKEVCEAVRIERELGAKTELGLYSVVGGVLEEDARVCEVAADSGFVFHLTVKR</t>
  </si>
  <si>
    <t>&gt;6502_g</t>
  </si>
  <si>
    <t>MAAHYRDDLLHGQDHLDPHASESRWRHQESTSFAHHASPHPADVKNGNSQDLADLKNSRAEPSADSSTARPSQPIAIAGNTQRGPRKDGANVQNDNGISAGSPAAAGSAYNAFEVKCGPLLNYRRMENETWFGSVLIVTKGGGSNEGSIIPELRWRIVGSLRSPSDGLQQDAHGTDTGEINGTGAGLNNGVAPNDPESHLRTSNVKGTKLYSDPSNTFWRFSLQVPMQQTEIRCRYNIPGLTFPGSNKSDEQTFFIPAISQSMRVMFHSCNGFSVGTDEEAWSGAALWNDVLRVHQNTPFHVMLGGGDQIYNDGVRVQGPLRQWTDIGNPVKRREYPFPESLRKQCDEYYVNNYIRWYGTEPFASANGQIAQLNLWDDHDIIDGFGSYVDEFMRCPVFRGIGGVANKYYLLFQHHLAPPRSTFTTDGSQTMGEDKVSVDQRQLENTYVLEEKQIDSSYIIGAKPGPYVVEHSRSIYARLGARMAFFGIDARTERTRKQVNYPETYEIIFSRLRKELSAAKSSSSPIQHLIVLLGIPIAYPRLTWLENIFSSPVIAPIKFLNKRFGFGGGFFNHFDGNIDLLDDLDDHYTARTHKKERLYLVQQLQALAAEFSARITILGGDVHLAAVGRFYSNPKLNVPIAHDHRYMANIISSAIVNKPPPQAVANLLARRNKIHHLDHNTDETLMNFFDKDPGTVTKTANSNHVTMPSRNWAQITENYGNTNTFANDATNGHDNNGTSEASLESTPTKVRDGHSWLHRGEVDAGTKHKAADIERHGSDNDGSLDVCIRVEKDQHDKQGKTEMYGMTIPLLKYEDAGEHTLRTRDAIPGAINERI</t>
  </si>
  <si>
    <t>&gt;2627_g</t>
  </si>
  <si>
    <t>MDSPSVTPRRSQRVQNLSSPTTTTSTSSSIDNETPMKTAKMTSRRSPFLPTPLEIILLSAYPVILVTGSLFALIDPTARNAPYNPSTQSHFASSAPSYFAKKSNVFNVFFVKKGWAWVTFTYLFFLFTHPSTGPPRTLTSKRLRGMLRYGLVTLWWIFVTQWFFGPAIIDRGFRLTGGQCELVQQANAGQVDMETGRQLFTNVACKAVGGKWRGGHDISGHVFLLVLGSMFLFEEVLHAVWSTAVSKDERTIMMTDGAVKSAEVEASLQSRHTAEAPQWTVSAKITMGVAGLMLYMLLMTAVYFHTWFEKVNLLTLSALHMLTLREVYRAISSDERHLCCLFPTEDSARG</t>
  </si>
  <si>
    <t>&gt;2193_g</t>
  </si>
  <si>
    <t>MEKGGEPQGAERERSKRWRQIRSIYVYPKVIISLLAVFFLLWQYESFCLVARASYGRQLSGVPQYVLDYAPLVWLDTAEAYFPSDMHDHLANTSPNINYTTITDAPSPLTLHNLNALNSYGDHGINVFLTSNVDVTTAPQWLDGVVPDSHRKTNNAVSCAVIMNDHGSGSVDVFYMYFYAYNLGNTVFFRELGDHIGDWEHNMIRFLDGEPRAVWFSQHDNGQAFTYNSVEKEGLRPIVYSARGSHANYAIAGPHDHLIPDLNLPAGLLLDHTSQGILWDPTLNAYFYNYDGERSSFESINGSPIGAMTYRGRWGDEQYPNDDPRQPAPFFGFSKFVGGPSGPWDKGLNRTHVCPDNGIPCFVRSILSP</t>
  </si>
  <si>
    <t>&gt;7679_g</t>
  </si>
  <si>
    <t>MDIETFKEQWSEVEERDGLRLSWNVFPSSRMEASRLVVPIGALYTPLKEKDTPLLGFEPVICKQPCRSVLNPFCQVDVRARLWICPFCLSRNPLPPHYKDITATAIPPELHPANTTIEYRLSRPAPNPPIFLYVVDTCQEEDSLAALKESLVMSLSLLPENSLVGLVTFGTMAQVHEIGYTECPKSFVFRGSKDYAAKQVQEMLGLTSGGMRPGMQPGRPMPPMGPASRFLLPVQQCEFQLTKVIEQLQKDPWPVASDRRNLRCTGVALSVAVGLLESSFQNSGGRIMLFTGGPATEGPGLVVGPELREPIRSHHDIDRDNIKYYKKATKFYDNLAKRTAHNGHVIDIFAGCLDQVGLLEMKGLANSTGGHMVLTDSFTSSMFKQSFVRVFEKDVDDNLLMGFNASLEVLTTKELKVTGLIGHAVSLNKKSSSVGETECGIGNTCSWKMCGIDPSASYGIYFEIASQGGPTQHQQVPQQGMIQFLTYYQHASGQFHLRVTTVSRKLSGPAGDPAVAQSFDQEAAAVLMSRIAVFKAEVDDGPDVLRWVDRMLIRLCSRFADYRKDDPLSFRLEKNFTLYPQFMFHLRRSQFLQVFNNSPDETAFYRHVLNHEDVSNSLIMIQPTLDSYTFDQDGSQPVLLDSTSIQPTHILLLDTFFHILIFHGETIAEWRKAGYQEQEGYENFAALLEQPKEDARDLITDRFPLPRFIVCDAGGSQARFLLSKLNPSTTHTTGAYGGVGAQTAQTIFTDDVSLQTFMDHLMKLAVSGTN</t>
  </si>
  <si>
    <t>&gt;7197_g</t>
  </si>
  <si>
    <t>MASYQVFFPVVNDYELAGAPTSWARVPAMRHALTKFPHTTFFWYLDQNALIMNPELTVEDHIMDPKRLDGLMMKDQSIVPPDSVIKTFPHLKATNVDLVLTQDKQGLAQGSFIIRRGEWAKFFLDTWFDPLYRSYNFQKADTHALEHIVQWHPTILSKLALVPQRTMNAYNKPDTAANSEIFKDGDFVISFWGCEKEGRDCIAEAAPFSKQWKTAFRDQ</t>
  </si>
  <si>
    <t>&gt;6665_g</t>
  </si>
  <si>
    <t>MFANSLVALALLAGSVAAQNSSTATIDPTEVSLTLRAQWCSAQQSTCGTLCSGSLSNNTCDTATLDYSCLCGANDSAPGLQYYTQTMPTFICTQVFEDCIAAGENDAAAQALCTKTKDANCGTLDPDNFTAPAVTSSSSSATTSPTSTGSSSNTASGSSATSTSSKAAAATLAAARNFGTGALAASGLHRAVNPHSLRNLHIPTKMISFRGEYDDCAHCICVSARFLLALVLRLVHSRFYIKILRIFMKDAFSITCGGFCSDLGGGGNSLMRGRFDDWRPKVNGGGEAAPMMVQLGIAIRMDRRRAP</t>
  </si>
  <si>
    <t>&gt;4417_g</t>
  </si>
  <si>
    <t>MSYPRPIRPSSGHDSSMYDDQPYGQGDDDYYNGATSQGYDNFRKEHLHAGRRATEYTPLCIQSNGTGKIGTTVIDGGLLARDLRGERAEDDIPIEIMKDTNLPVRRLAVLAVLSGLQILIELHHKLRLEGLEEVRLIKNKQSGQSRGFAFAQFVGIPEARKFLEQYYPSLPLYGAYDPGQVAATEPTKVRIAYSRDRDDREKEKPGRGEDDWKCEVCYLANFSTRTLCFRCNAPRTRATAHGIVVAQANMSTFSGFATTGDSDASTDGTASQFILLRGLEPGVNEELLAKGVSKLLKTKSGTPPSDAPPVKKTKISSTTNDASLGAKEGSLRRVLLVRDRKSNDSWRYGFAEFNTVEDAQAALVKYKATDKFTISSKPVMVSYIHAGVFVPVLHPLSEEFTRFTITPLTNASVKLMYWDEGAFVNELVVATAEQPSTAKTKASENFKLAAAAANEGLITSGKDGEPRLKKRKVDKDSKVVAPHLQFWTNRHAELHSLPAKEREQESSTHGSLKKTEKPKVEDPPTQTFADLQRKCCLLCSRQFKTEADVNKHERMSQLHRDNMKNEDLVTKALAKLNKSSSQAGKEDQSYRDRAKERRQAFNQPKQPAPQQHNRGPKDSGMPAAQKEPSPPVQSKGAALLGKMGWTAGEGLGAQGTGRTEAITPEMYTKGVGLGAQGGKVGDAVEEAQRQTRGGKDGYAAFLSKTKDKAKERYEGLA</t>
  </si>
  <si>
    <t>&gt;9155_g</t>
  </si>
  <si>
    <t>MASRPTVTILSADGTATGATHPLPKVFNSPIRPDIVQTVHTGMAKNRRQPYAVAENAGHQTSAESWGTGRAVARIPRVSGGGTHRAGQAAFGNMCRSGRMFAPTKVWRKWHQKLNLGQKRFATVSALAASSVPALLLARGHQVSTVPEVPLVIDSEVFSGAAIAKTSAALALLKSIGASADVDKVKASRKLRAGKGKLRGRRHRQRRGPLVVYDPAVDGSELNLAFRNIAGVETSSVFALNLLQLAPGGHLGRFIIWTSAAFKALDNIYGSTTVPSALKKDFLLPSPVVQQADIGRLINSSELQSVIRAAVGQAKSKRGGVQKKNPLHNRQVLLRLNPYAAGYTKAQIGSKGLDAGKPQRVGKAPFAGVLRED</t>
  </si>
  <si>
    <t>&gt;10065_g</t>
  </si>
  <si>
    <t>MVLQDLGRRINAAAFDGMIKEICAALLEADVNVRLVGNLRKSIKASVNFKEQAPGVNKKRLIQKAVFDELVKLVDPHAEPFKPKKGKSNVIMFVGLQGAGKTTTCTKLARHYQSRGFKACLVCADTFRAGAFDQLKQNATKAKIPYFGSITESDPAVVAKQGVEKFKKERFEIIIVDTSGRHRQEDALFQEMVDIQTAVKPDQTIMVLDASIGQQAEAQSKAFKETADFGAIIITKTDGHASGGGAISAVAATHTPIVFIGTGEHMLDLERFAPQQFVSKLLGMGDMQGLVEHVQSLKLDQKDTMKHIAEGVFTVRDLRDQLSNIMKMGPLSKMAGMIPGMSGMMQGMNDEDGSMKLKRMIYICDSMTVKELDSDGKMFIEQPTRMTRIAYGSGTSVREVEDLLTQHKMMAGMAKKMGGNMKNIQRAQSAMGGGNKQQMAAMQKRLASMGGGGAPGGDMSELMKMFGGGGGGAGGMDMQAMMNMAKQMQGGGAGRGRR</t>
  </si>
  <si>
    <t>&gt;5974_g</t>
  </si>
  <si>
    <t>MASEIPATTPTRLIIRTVVGGIKRVVHLNEYSSPNSSSSSVAFDVTVKNATNDPELLISPPFLNTHSTPSQLKNARCED</t>
  </si>
  <si>
    <t>&gt;681_g</t>
  </si>
  <si>
    <t>MKYTTSSVLAALVGSASAFSLYRGPGNQALSKRELSSTDSDTSFASATDDSSIPTAVASDDSSFATQTGDDSSYPTDGSIASASDDFSFPTATGDEGSSPTGDFGDGSSASDDFSFPTATGDVGSFPTGDFGDGSEASDDFSFPTQTGEEGSFPTGDFGDGSAASGDFSFPTQTGDEGSFPTGDFGDGSAASGDFSFPTATGSGGIFPTGGFGGFASPSGSSFGHGGEGRHSHSGSFPTNWPTIAPTGASGFSIGSSDSSVTAGGGWFAGWGSSKTKTKTSAEATATLDARQDGTAVPLPASDVPSRPTTMPSGKAGMGPGANSGSHLGRPTGARPSGTDVLPTSFATATALAARQVASESASQVSGSEFARPTGADASGSGGRGPRESGSRQSGFGGARQSGARHSGFGGARPSGARQSGFSGPRESGARHSGGGSKPTGSFSSQPLQSGSPSFQSDSPSFESASASLAARQESTTTAPASFESGSAPTGAFSRPTGVPSGDFSHPTGAPPTGVRPTGARPTGVRPSGGFPFGGPGGPMQSGSRPSGSFVRPSGSGAAFAQPSGGFEGTTKTGENAIPTTLITAVRPSTSA</t>
  </si>
  <si>
    <t>&gt;3053_g</t>
  </si>
  <si>
    <t>MAPRSAPASSTSSLRSSRRLKHLPPPVSSANGLRRSLRLQGIEPEMRSLPNSRRSATKKNCVPPSAATKHGKEPRLEEQIRRSPSPISAHPQWPEENRVSLTSSANPALAEENRPSPIPLISGQTFPSAEPAALPPPGNFVNMEVEGYGSAEDELPVSDLADQFNELESPESFEMELDTDVDMDVENSAARKEAPESNNSVGTTPDEDKDEDEEFEYHELPPQGAPDYNDWCEAIYADEYIPCPQKYELIAETRPCLSHLFRKDGMGLPGAWTIRERQRVHPKHVDKKEVTMRMKCWSAWRRTTDSKVDAGVLVAGQVRYPSPLREVSNLILNPVTREWVPVSPAAATTTSSISSKRSRADDEEEDNEAPTAKKQKLVVENLAPPPPPTSNNTQFDMSTWRGRKAARLAQLRNAVP</t>
  </si>
  <si>
    <t>&gt;9038_g</t>
  </si>
  <si>
    <t>MGLTGQQVAEHNSRESCWVIVHGKAYDVTEFLPEHPGGPKIILKYAGKDATEEFEPIHPPDTLDKYLDKSKHLGDVDMSTVEQEVKEEDPGEKARQERIARMPILEQCYNLMDFEAVAKGVMKKTAWAYYSSGADDEITMRENHSAFHKIWFRPRILVDVEKIDFTTTMLGTKVDIPFYVTATALGKLGNPEGEVVLTRAAKKHNVIQMIPTLASCSFDEIMDAADGDQVQWMQLYVNKDRAITKKIVQHAESRGCKGLFITVDAPQLGRREKDMRTKFTDTGSNVQAGSKTDNSQGAARAISTFIDPSLSWKDIPWFLSITKMPIILKGVQRVEDVIRAIESGVQGVVLSNHGGRQLDFARSGIEVLAEVMPVLRERGWENRIEIYIDGGVRRATDIIKALCLGAKGVGIGRPFLYAMSAYGQPGVDRAMQLLKDEMEMNMRLIGCSSVDQLNPTLIDTRGLSIHNTNVPSDTLGLSTYDPLVSPYFPNEKSKL</t>
  </si>
  <si>
    <t>&gt;13927_g</t>
  </si>
  <si>
    <t>MAQRRLRAPERLLSPQSQKRLKAKLAVTNFDPNAILRGVQLTVVGALRALRNPALFTSRHYKQAAIAVAVGIAIRIAIAIPIFAIKILLWVSSFIFNFKYATWDDTLVNGLDFVQNYVLQIPLFLMTLMRYVTPTLDNMFMDSTAGAVSMFLMRFGRKAGISLAIFALSYVPVVGRLVLPAASFYTFKSVAGLGPAAVVFGTGILLPRRYLVIFLQSYFASRSLMRELLEPYFSRIRFTKEQKKQWFHDREGLLFGFGIGFYLFLKTPLLGVFIYGIAEASTAYLVTKITDPPPTPTQSEGFAASQQQWRNKHEFLNLSLDNLDSRDISPISSPRHIQAPNRPQGGSMGTSSDPPPPYSEFLPS</t>
  </si>
  <si>
    <t>&gt;2624_g</t>
  </si>
  <si>
    <t>MDEHVNDTFTGPRTTEWSGSNYVVPGRPATLSPANLNDPSLYLSDEEMDDLEESKMTDEDAQSLLGPSISLSATRLRSPNTPAIEKAAAIEELDGGGLFDSDVETPPLQTEVGVSEAVPKYEVSSRLDRPDLPVKEQPPSQPVGQNESLSLGRLPSPKLEGRRTSTQSHAGPKDARSQSALHGVFNHQRNRSLSGGAEALRKLLPKNLPSMSQVGNLFSSSSTNQKTKFGLFDDRKNSENAGSFRLAISPTSGGSPQHQNGGFEPIKAPRPQTQSGEKISAGALPRPKVLRRVTSDDSLLYHTLSRASSLGDDTRFEKQQEQVNSRVKAIRDSLQDRSGFRMPQMPSIPSMPNFTRSPSFGFGFSMNFLNSTSSSVNTGFKPETDGNPEILPGNIVRKSTPPVSRPALTPAMVGAAVSRPDAAIENARTISEGPSSNSLDRAMESLTGDIVIMGGYRGSILRSTKTKRQLWVPVKVGLNIRKVNLEVGLEPEDEERMEEEIYASGMLQNIGPVDISKRLFKRLSECENTRTGKLRVWDYGYDWRLSPHLLARKLTEFLEKLPSNLPSKDGTSNTNPGAFVIAHSLGGLITRHVVNHRPELFSGVVYAGVPQACVNILGPLRNGDAVLLSSRVLTAQVNFTLRTSFLLLPEDGHCFIDINTKEYYPVDFFDINEWIKYHLTPCLDPPLPPRNRQLGSISGILNKSGNFLSLSQPRRRLTLNSDDDQNPADIAPDAVDSNQSDASRSQSPLTKTTLVADAFRGAGGGTDRTLAPQMRGNSNPISKGQNTNQSVSTAVTIPRDKAIEYLRRTLAETKKFKQELHFKPELSETNRYPPLALIYGKSIPTLFGAKVDGRAGIPCSDSYDNLAFASGDGVCLARQAMLPEGYKAVYGGRISSDRGHVTLLGDLNAVGRAMEAVLKGRAKGIGLGLGGVKSGGV</t>
  </si>
  <si>
    <t>&gt;3028_g</t>
  </si>
  <si>
    <t>MNVDPQKPNAGAALRSHQQESPSPPPYHDPLLTYYLQTSPFQQNGGHFGWSVGTSIQLQWPLGGSSGTSHSSTKDLLALSPISAITQEFTHQAIDNVNTDAWHSPIHKESFYDPQAPLPLPLWAQPNHLPQSQFLPQIAVHRPCWSEMSPTSRNSDTSLDDDVDFAALLNDDMFDDEGGSEDSFRSNSASDGPSMPANQQHAQRESSPPGSFIVVQEEQLAAEEEAEVSPKRRRISKLGSASFREKHPRARRKPTKPDPEETESLESSSSPQSRNESSPKNKHTLVERKYRRSLNDRFNELLRVLPTDGEAGQIDAEAKRSMKKGQILEMAKAYITQLEEKHESVEQERCNLERKVEIYQEALRGLGAEEEN</t>
  </si>
  <si>
    <t>&gt;5085_g</t>
  </si>
  <si>
    <t>MDEPKLEKERHIKYWQRCLRTLLPTEYTSTDSSRMTWAFFILSALDLLGAGADTLSASERANIRKWILHCQHPSGGFCGSPNHKYPDQFYVDVGNGRQQMDPANLPATFFALQSLSFVGGFEDVERDKCLDWLRRLQREDGSFGELITQEGAIEGGTDMRYCYVAAAIRWMLRGDENEKAVIKATDIDVEKLVNHIRSGQTYDGGISESSQHEAHAGYTYCAIAALSFLNRLPKSGSQAVQNDLRAGLTNLPATIRWLVSRQLNYEEEEEESDDEDHAKQQIVKLAGVYEEPLVPGLSIEDSQFVGFNGRCNKRADTCYAFWVTASLDILGNEKTRLVSTEAIRRFLFEQTQHRIGGFGKCPGNPPDIYHSYLGLVALSVMKEPGLKPVDSALCISVQQREQIKKLRDDALVPTKLYWKNGFCFSIREDDLKFEEKMASSEEPPAGLNNNIAVISKAVSEIKI</t>
  </si>
  <si>
    <t>&gt;7742_g</t>
  </si>
  <si>
    <t>MKSFALFSTLVVGALASPTTQKLDRRDDVTAVVNLANTRGASKHVASGYIYGIPDTLNQIPDHWYTDIGFNYGRAGGAQLGAPSRGWIYGLTEYKGRFASTLSNYKTCRKYGASFVLLPHDIWGTDGANSSTVWPGDNGNWADYDNFLHQLMADILANDMLPGLVWDIWNEPDISIFWERTQQQWIDLYIHTHKLIRANSSFKSLPLSGPTLAFRPMTSNTWWTNWLSQIAGNSTIPDQYAYHLEGDLTAVDNDLQYTNASLTALLHTYGLPQRQININEYATSAEQVPAGAAWWISRLERYDAFGLRGNWLSGTELHDLQANLVTKTANPATYAATDYVAAPEHFVYAYYNQNMTGVRANTTGTADRWMDVYATIGSDKVRILCGVRTDTGTWELTVNNLSAVGLPTSGTLNIQTWGFDGANVWVKASAPSNRGIVAHTYSGNSVTFPIYQTDAHTAWAFEFAVGA</t>
  </si>
  <si>
    <t>&gt;9633_g</t>
  </si>
  <si>
    <t>MAMKIYLAGPEVFEINPVGVGAELKKLCTKYGAEGLFPMDNQHSHLERGSIALAASVRQANMELIIASDGIIANMAPFRGPSMDVGTAYEMGVASALGKVVVAYSSNQKNYFEKVKEAHKLEMHADGHFRDENGMSVEDFKDGKTGGLIDNLMMACGTDGPLCSTAEEAIKMAVELYNSKHGVSA</t>
  </si>
  <si>
    <t>&gt;3146_g</t>
  </si>
  <si>
    <t>MAMSNFPRLFLGFARQDATWICSSCARGARQKSATPFFKPSMGRSIHNSTSPRQNVAPTFEQLRAPFAKRNNTIMYYTLSVILGTVALSYGSVPLYKMICQTTGWGGQPIKAPGHGGPAGVDPATRLQPVTSAKRIRITFNGSVSDVLPWKFVPQQREVRVLPGETALAFYTATNSSSEDIIGVATYSVTPAQVAPYFSKIQCFCFEEQRLNAGETVDMPVFFYIDPDFVNDHNMKGIEQVTLSYTFFKARYDKSGHLAPYN</t>
  </si>
  <si>
    <t>&gt;7925_g</t>
  </si>
  <si>
    <t>MAPHNDAPSPASSFTEGININNISFRGLPGSGLRLSSNNAVGMYSDSPVNDSPYSSSYSSLSMDAEDRVQRPLLPGVYVPTVCFFDPITEDLDTATIGTHAVRLAKAGITGLTTQGSNGEAVHLTHSERQTVTATTRAALDAAGFTHVPVIVGCGAQSVRETIQFCREAYAAGGDYALVLPPSYYAPLFLPSSASIIEFFTTVADSSPIPLVIYNYPGAVSGMDLSSDIIIQLSAHSNIAGVKLTCGNTGKLNRIVAATKPIKPQPLNSAPPFLVLGGSADFTLQSLVGGGHGILAGMANIAPKSCLEIIRLFREGKLAEAQNIQEIVARGDWTAIQGGIVSTKAGMQSWLGYGGYGRSPLPRPSTEENAKWKEGFRELVTLEKGL</t>
  </si>
  <si>
    <t>&gt;13935_g</t>
  </si>
  <si>
    <t>MPIFPFKTRIQADSVQPLGNVQANLALKPPPSPSDPAKALEAPHKQHIHLSRRLKIGCLFKRVTWRNNASVDNMNAARLARRNGRPANESKDIINLVSDEEDDDLFVDASEELILSQLAAVKTEDATNGQPQHAEVLADLDNLGDLDNWNNSKGDIFGDYYLGDDLDEDFYARILNDEARQLQSQGGLVPQIQAANIFSANATPAPRMQPPDAYDGSEPKPDCIAKVLYVFPEICRDHVSGLYDSVSHASEQLIAHILDKLDKGVSYPKAKDKLRTLKRKREVDEDEEATRKYAGADRSPVDFAVRPFIRVILQKEFNDIPMNFIDATLNQSGYRLFSAYRVLEEARRTWSSDQPPYNKMKRPRKDNGEFHEEKLDSYLLAVASDPRKTEVIKELRASRRIRQKAEAQREAERRKEIEEEENLRKAEAEGTIAECGCCFGDFPLNRMVHCDNDTTMHWFCRACAKQNADTVIGASKYELACMSMDGCDFKFQLDQRTQFLDEKTTIALERNEQEAVLRMAGIENLESCPFCPFAAEYPSIEQDREFRCQAPDCEMVSCRLCKQESHIPKSCEENEKENGLSIRRQIEEAMSAAVIRKCNKCGTPFVKEEGCNKMTCTRNGCYNVQCYVCSKSCGYDHFNDSSRGGKPGNCPLFESLEERHNGEVSKAEREALEKIRAEHPEFTEEDLKIKMSENVMQDDAKRKAKDIRHLPNPIIPVAVQGYRGADLEFNNFRPMPPPDPDPPILPQIQNQVPNHNHVFPPRFPPRLPFLRRGARLIHDRIARNFSARARPPVGQPPPVMRLPMGDMDRELQQLRGPFLRQRVIPREGVPQSVRANRAARPREHHDEPVVIDEDFAIAAELLRFNTMFGEDHQLPGAQVPAAYMRGPNRKAQLRQEKGHNGDANEPVEIKQNIAHRLHSARQKHNQARQYARDFEEKFHNHDNYKKQGIRNGSLMKFAQGSPGSSEKGFKPLGDGTNATHGVQPQVLRLSKDLSRLGEGIGRPQLPPRFDAARPDTRPPELFRNLEPLPQPAQPEVPRRYSRFEMLTRRLSRIADMNPQPQLIENPADGNVSLSDILTGRRSARAGRAENGKSQPLSMEPETVRQNLKEHMGRRRAAKARMENKAIPNIAEIIAKKRPESADGAPPRPPNFAEIYASARAARMITRPEARRPVEVRNRPDPNIKDREVSLVDLADGARNMGVKEEGDGN</t>
  </si>
  <si>
    <t>&gt;9954_g</t>
  </si>
  <si>
    <t>MEDLKLTLSAKDQFPELLHPNHASLLTTSLQT</t>
  </si>
  <si>
    <t>&gt;9042_g</t>
  </si>
  <si>
    <t>MDQEIQYQVDEPACKIITVLTAVLRLRVQPQVAWVQISAALERLLPTRYLAQMRWLAGTDQKDIDVLKAAEYLEMLFETAEVNQAIEWKEAKRLLPDEVEKAIKLCELTGENYEVTGRDEMERQIAWRKKGDWRAGSTREMEREAAVNLGPIGFTIKQAETPDLLQPGKIDGDTGSFWTIPIMIQPMERLKASILRGDSPIFVPRMPVMEPLGYSSKYHQEVPDLPLRVSNRAELRFLMKKSKVPVAQPREISSDLPFSSKHSCWTIRPPQEIKPSVQERKIRSCPAAWDQLRSPLQAKPKALFFKPLKLRSDSLEIQGEDFVPPVETPELEYDDRDASDWSGCGDDDIWIGMEI</t>
  </si>
  <si>
    <t>&gt;6367_g</t>
  </si>
  <si>
    <t>MADDQAASKAPTPTPGRRQRAPTITIDTSAVSNTIPPPEMDNDSIAQRAVSNSPLTLQGESISPLSTEGAPFSNRAHHAPHSSQASAKSIPELRASTSFDSRDSRPTSPHNVSSPVSRGGDKSTGFLAVPGLRSRQNSIESDDGFHSGTNYSGETFANSTQADKDRAFGEAPGNDKIMNDPEALTPDPGTEQDFEVPDNRFAFSPGQLNKLINPKSLSAFYALGGLAGLEKGLRTDRKSGLSVDETDLEGTVTYDQAKATAANPSSTQPDPDSKTPLAQLDTKGSSASRRAPVNKDPFHDRKRIFKDNTLPVKKGKNLFQLMWITYNDKVLILLSIAAAVSLAVGLYQTFGTPHTPENPPIEWVEGVAIIVAIVIVVVVGSLNDWQKERQFVKLNEKKQDRNVNVVRSGRTQEISVFDVLVGDVMHLEPGDMIPVDGIFIEGHNVKCDESQTTGESDLIRKKPADECYAAIENHANLRKMDPFILSGAQVTEGVGSFLVTSVGVNSSYGKTLMSLREDPEVTPLQSKLNTLAEYIAKLGGAAGLLLFVVLFIEFLVRLPHNTGTATEKGQQFLQVFIVTVTIIVVAVPEGLPLAVTLALAFATTRMLKDNNLVRHLKACEVMGNATTICSDKTGTLTQNEMQVVAGTFGTSSRFGGTIETSDSDSPISKGKQPENVPIENVAPQEVVSSLNDSVKGMIMQSIAVNSTAFDGELDGVHTFIGSKTETALLKFAKQYLGMGPVDVERSNATIMQVIPFDSSRKCMGVVVQLEKGKYRLYVKGASEILLAKCSQIIRDPTKGTDSSPMSDENRQTLSNLIDNYASRSLRTIAMVYRDFDRWPARGARVIEGDGKEAVFDDIFQQMALLGIVGIQDPLREGVAEAVRKCQKAGVVVRMVTGDNMLTAKAIASECGIYTAGGIIMEGPTFRKLGKSKMDQIIPRLQVLARSSPEDKRILVKRLKDLGETVAVTGDGTNDAPALKTADVGFSMGIAGTEVAKEASAIILMDDNFASIVKAMMWGRAVNDAVKKFLQFQVTVNITAVLLTFITAVSSKDEESVLTAVQLLWVNLIMDTLAALALATDPPTDSILDRAPDPKSAPLITVTMWKMIIGESIYQLVITLLLYYGSYSILSYQSEREIESVPTLVFNTFVWMQIFNQWNNRRLDNKFNIMEGVTRNWFFLVINIGMVGFQVMIVFIGGKAFNVVHLNGAQWAYCIILGFLSIPIGAVIRLIPDELILHLVPKSMKSRPKGPEVTISDEEEHFRFPKPLADVKEELSFLKKVKGGRLNNLKFKVQEARDQWLPRSRSGSRSRDSVPQTPSGESQREDSFGTQPPAPSPDSRKRGRSVRSRSNSALGATAVMAGIIAGSVAGWSPIERPHGDNDSLKFSRGNGRSELELRDDVEIHPDTKADDPVIVSNPRKSSLPPSQIEDMTAAPATAGSLSPPGSPPKVARKSIS</t>
  </si>
  <si>
    <t>&gt;1815_g</t>
  </si>
  <si>
    <t>MASTSPLFPTFYGHIASTRDALLLFEGCLGGQLNHVARRPHDRERPSLIKSGNVFVYEEHSSGIKRWTDGVPWSPSRILGNFLVYRELECPFPPGEKKRAMKRGKRSPGITKRELGSNGNGYNDIPDSPPGLDPRNSSSMMKETERSLIGSLVDSYGFKEEGLVKKTISVKVGGIDHHLVSYYTVADVMNNKLTTPSKDPRFSYMTPRSDLVTKQNFRTPIDEVDSLPNDRSIYPSYPHAARNGYEMTNQAITHRPLSLPTLPTAYNPNYSVYSGYNMGPPSGGYDGVGQTMSNGTYGAQFASSPGMYSTPRQESYEMGGYRPRYNSVAGIVSDTRSQAPPVAFTRRPSNIEQNGFDAGLLGIPSSSSTSRMASDPYASQGYYTAAPSQQGYAAHRAAHRALPTPPQQFGFEKTTSQSYHSVENGRENMWSMGNASSPQRQYINSQAQ</t>
  </si>
  <si>
    <t>&gt;3977_g</t>
  </si>
  <si>
    <t>MDANLDGPIDAIRSRRRASTAGSTGLDYMTSRRIDEDISSRIRSLLLSRQHHYPPRTPHPSDEQPPGGPAESDPFLNFDFTTARSIGKVAREYGRPSLPAAFCRALSKSDQPAGPEWISAEPPFSSIKASSPSLRSVNSATELDSTNNDPLNDVAKASEVERSALSSPTGSRKKFRIPRLTFIDKKPRDNTEIKSSTEIQQTSPSNHEHIHLPESKYCPPCSPEDSTKLFKDTSIYPEWPYRAIKANPADLACFLAGCPPDQMDCKKHGSSRLQSTTSRTSSSPNVTAEDLKAVAKKLSRDAAELGIRLSIRGIASGSEQDFTKHHSPWAEGDGAQSSDGSRADNLGPETRNSKFKSNIDILSARGRLPRSTSFISPWSSVKRTKTVRLEPEARGAEPVGLQTQQATTQETFTSILPKPSIVKVKSLLFTLEILRINSGDRPNTLPPDTQNTATGISPRSSVESHTLDEFPHAAQSMTLASSAKNALLSTAITTNFSLPGYKDRKRSKKDSMQVKQAGDFASFRLETTNSMSLAETDNALLSPPIESKPYWFTPPPRHSEVQPQLKEPSTSGLLSTNDPKQLKFSLNMRAPTTLEESPHLEPAPILTSPLPTTRPNESVAGENSEASLRAKRRSPKAASLLTGGSKGSVRHALLKPSISEATPVDAGLPVPPKLSPVYMVSEKDPVYITDPTEEKGKQDDARPMNEPCLRVPRGLMSDEEWVGEPYSVRAYSQHIIQCLDIENEATHRCYQTPPHTPGSLEKKEIPSGQDSELTLPANLQFPLDPPREGATKFVPSIATEGSDERLTWPSKYATDKLLLPQQQPESQSMPDQTAQESESIGRKRGISSTLEPPFALESKGKGPAILPSTPASIDTVNATYWGFAPEVSEEVQDAVQCAVRNAVQDALLPLRLEKKEASAAYRRLAAKSLNEAANEADDWLQRPPLQLVEPESPAESEATVITPGWALRNIQRDYGLSRGRQSKTKTSALPRPSRETRVKDGAQSTSATNSGNQDYQARGSPVMRPSSPEEMETVPLDSIDKPLLNKQQPILKPWARGGYAGVPTRYSSKRQVVSSTKPAINLSHQGSPKVGTQAQSRPLTRSYERIGSRGTRGLRSTSSAEPLREAFTVKEPSPKTINDLRKDRSSSYQNQPEENATRKSTISWLKNVLSSTGSYEARFTELPPRLQRDQNVSTSRIRSKTAPAQPVSQLHLSATPNPFPTKSEPVATQTRKPPTSEAFTKTINDLEQLMSEALNIAKQAASTENVGRVPALFEGATNVLKCGKRGDEYEMRDHIQRRHVDTRAYPTEISNDSTDSASVHESLLSCTASEDFGSEDAKFYPAPKPGAPAAYQKLNAKSRTGFSPGRPRTPFPSASPTRSARNCPLDEGVELFLDPIKIADPRSLPPDSDLDTKPRKLAPPVVLQATASVESEEIQMISPRPTFRTTEPFSSERDSEEVISIKAFSYKSPKRLSPTRVRTEVEAADKPIGETGSTPSWPLPRLSKPGLGSSQTCIQKSHSEEDHEKVRSKLANNSVPSKKEVREYIVEKGRPPIHPRASSGSLRRQVKKSKERPKVVSRRTRTASFSWQDVDLDPGKLQPSPKEMRQTASANDLRTQNPRGQSHSYDGSQITHSEEMDFSVGYGVRQRGGGGEKPADTPVGVELKDSPDPNLPQTTREGHNTGRKVHPAFSLRGKNHVSLNEHHKGFSLARSHKRRKIARDWSPGRKRFVAAVSCLSTALVGILVGIYAGETPAIQYYIVDLHHYTVLGNVFFFVGLAIPTFLCWPLPLLHGRKPYILGSMALAMPLLFPQALAVDTFRDPKVVYWRIGLILPRAAMGFCLGFANMNFKSMLTDLFGASLQSTNPHQEHVDEFDVRRHGGGMGVWLGLWTWSSLGSIGFGFMIGALIINHLPPAWGFYVSITIIAFVMLLNVLCPEPRRNAFRKSVAEVLKGDEVSRRLARGEVKMHMVYTGPKWWGEEFHYGIKLSMKMMLQPGFMIMAVYIAWTYGQVVLNIVLLGALTSSDYKFKSNFVGASVMAIPIGAAVAIPFQKASFFNRAHTVASLGSDGRSMKKQITWTSHLIRRSASILLLPFAGLGYTLTSSGPPIPFIVPILFAGLMGFLSNLALAECHGIIMETFDTSDLHPGMTGRPRGSKGDKNASKRTNYSSFPRITSAFAIIQSLGYLVGAAATGVGGILTRHLGTQAATGTAAGVLLILSLLLLAVLVRFTDVQIIPNSKKDEMARYHQARRASQIRAEEGIVEEEPWRPIILGNPHHETRRMSLLEMGGMTRFSEIRGKNKLVDENSLEAKHPNRVALMRFEQKIKEKQQEIVGHARRSLSRSGSRESRGSKESESGEQQQPDQGALGGG</t>
  </si>
  <si>
    <t>&gt;2682_g</t>
  </si>
  <si>
    <t>MAPKKTTESIAFEATDEIKLTAAESKLLLAIIGQMNGVPEGVDFNVVANQTATIVIDEDDQDGGKSSRRQQRRPCSAKPPPEKKNTSKTMMPKAAPKVAGKTMLAGVKKQKDVVPSIETEEAEGEKAPTTFPAPPTSPISTSFHIMDDALSDPKLHDSVAVDQGAMLEADTIKFSTIEGSNINEAQSQFLFIDGGRYDYTAQDIEWSCQHEVSLGNWLVWKLNNPYDYYHHSLD</t>
  </si>
  <si>
    <t>&gt;934_g</t>
  </si>
  <si>
    <t>MTDQTASTTVTLEKPSQDNSSPPRSAGHITKTTSTHQSMLMASVTSLSEEDLRLVRIAIGVPGRNPDDNQPKLSSIWPPRTLSRGLYNDVVTSRTKAQYSYYFSATLYNICLVLQLLLGASLTALGSSSSKNHLAITILAATNTVNAGLVALLHNSGLPTRFRNDWIEYDKVEMFLDELIDTGIVEDGMTRDDVVALCWKKYMSAKATVDSNKPTIYTNGLAVGSGVPTSVSSRATTTLEKATMHETSAIST</t>
  </si>
  <si>
    <t>&gt;2822_g</t>
  </si>
  <si>
    <t>MGNDRLIALIDSEIQERNGYSKTAPCVDGLSANPTPTEIAPSTTTTLDAGICPRDPIASLKLEKLLEMENDLNSMTVFDISFGSYAFPERGLLSESQVDYMEAQFKNCIKSFVTDNQTPFIHTLLYQERMPDVYQDALGVCSLYIQKTSRNQNTVFQMLDCKLAALVKDSSSFLCQVKDNLLALQVFILYQFIRLFDGDVRQRVNAERDLELLDSWTLRLHQNYCQVSIMLGKESTYGHWVLVESIRRTTMMSVLLRGAYSAMKDGHCQLTPLMCTLPVSNMARLWKAPETELGNQDLAEKGEVLTYLEWTRQWNAGNVKCIDEYERLLLVTCRHAIGTENFKIEHIGNS</t>
  </si>
  <si>
    <t>&gt;895_g</t>
  </si>
  <si>
    <t>MADIRRERNVSSEAEQVVGITITQPSITRLGTIKDEDSQHSITPPPTAHNEKIPNIYTTNSYNSSLPRSSVDAYKFESKTGIVSHSDVDLERGHRSLDVNGGEVTLLASKCSKISKMGTKDTAWPSREDRKREILQMKRNRACCVWWADLGNKKRNWAKSIIFLLVVGLIVGLAVGITKAVGGGVFAGGNTNKPIGN</t>
  </si>
  <si>
    <t>&gt;10713_g</t>
  </si>
  <si>
    <t>MAPLNEDEYLATTKSLSFFASPAKMRKLSNSTDGTYSGSQSEDGFGLGPGQQQREGKPVNRIDDGYIDSPPEFHRREEATNMELFYDLFFVANLTTFSTIHEINDIDTLTSYIGFFCILWFTWCQVSSFDVRFVADSVWDRAAKAVHMGVMVAMATVGPNFDTHKQHAPSLKTMALVLMVSRFVLALQYLAVGWHVRKHRGTRVPFSLIAAVNFSTGIIYLGVSFTFGKSGRSLAYRSFYVLAVFEIVCNISISIVWKVLTFKHTHLVQRMSLLTLIILGEGAIVVSKNIAKIVQQEHPWDNATIGILTAAVGIIYFLYMLYFDALPNRHFGSTRQQIWAFLHFPFHLALILYMEGTAEFVIWHKMWEIASTYSTTIYNIVTNAESTNTLLDGQAVGKLIKNVTDHFTEIYPPQYTDGAEEIQNYLDLIVGGFNQTFTNASWIDATNNLTAAVMHSTFETYGFEIPESASNSTGPANTLSADGEVISLVYIYFFISAGMTLVLMGVLNLLTLPRQTFTRAGLRHPGALVRILVFLLAGAGLSCVAASVNYTSGGVLALSAWILPLAMLVVFAVGVVQYVPVKSFAEKEGAMF</t>
  </si>
  <si>
    <t>&gt;1665_g</t>
  </si>
  <si>
    <t>MEGSMQNGPGGVNGKDGMSRAERFEDEKRRIMESCFGKKDEADSLLESYITHIRIIEDAAYPSTPPPPHADPAAKKPRLVIVAVRKSGRVRMHKARENANGTFSIGKTWMLDDLSAIRSYSGSTPANTEEEQQKEWAGGVGFTVTIGKPYYWQANTQKEKQFFIASLTKIYTKYTGGRAPELIGFDATEREQLLGGSRRPQQPHSQQPGGSSYGQPQNRPPRREPSREQMLRTQPSRDAMQRTRDQMPPSATSSFTSQTARPNMRNRGDSPSGSIDSNPNGPQQSQPALRRLAGTNQSQESIGRSDDGGSRPPRSRGGPNTPNGSGRFQNPNLTPTSQRTPEGSFTSKTGNDIPPVPAPLALPPERRRPPMPILGDSRSRGQNSMENMVPAPLASPGMRRDDLRPPTRSSERSVPREDTNGGGTSLYSNGSGLKTPDIPRKKSDETERSEPPSKPINTTGTISSDSLVTSPAVQMPSEPAEEERPGLGPMIKKKSKGDVAGTFLRAAKTVNALNTFKPRAGGAAERLRENQVKVSSNGPDGITGVVPAPSLIRGTSTDSGLPLSASSSLDKNSPQKMNNSIPEVKITVPTSGQSNGAKASTSPPQGTLSLEKAKPREAKKSKPPSETMAKELESIGIDPSVLGGRGGELVSAWEEFGWVGEGIRTKNIDQMNEEVERELNRIQAGGWLNRLEEEDDRIEGIKQGLDKCIDECDELDGLLTLYLVELSTLNEDIAYIEAQSQGLQVQAANQKLLHAELKSLLDTISISSEQLASLRESSLETPRGLEAIESSLVMLFKAMLTIDPSLSFSGSAPRSSEDGSLNSGKVGGFGSSEIGSMRVLQEKKDVYKNESINFLRRLKPFLQVKFAAAIDETRKALERERGNNLTRSAGRAKLDTRNHDLAREVLWKYGPLMLFAREIDRLEWEELLKVYEMVCKPLYQDEFRDAVFAWKRISRKPTGDEGDILFTSQIEKQTEGIATTARKLTVKRSQTLAKSLRSPIGDSNNKSTSDKGPDGRLQPHEVFSGALEEMIPVMSMEQNFIVEFFHITSLEQLDFPEAVAAASPEKRLGGDLKHPRVMEPNRDLAKLVVQSMEEVYTFWGGDMQALLDWSLQADPLQGVGIMVAIERKLVDLEESNQEYLTRTLQKLHTRMLGLFNKFLDEQIRAIEETKVKIKKRKGVIAFIRIFPSFSLSLETMLATAPDLEIRETVNHAYTRINKTMFESLKVIARENPSAQVAGADPEDKEALNYHILLIENMYHYLEEVDPRSNHVLEDWKQNASHDMDEHMGLYLGAVIRRPLGKLLDFIESTESLMLSRQPGEPATKISGMPSHSKSTFKKVLAGYDSKEIRRGIEALRKRVEKHFGDADDPNISRTLVAKVIGNCEKFYEKVEDRILTISRDVYDGDVIAEWTRSDVVAAFKIGKY</t>
  </si>
  <si>
    <t>&gt;5755_g</t>
  </si>
  <si>
    <t>MTTETKPPKRHDHRVIIHFDYDCFYASVFENENPALKSLPLAVQQKQIVVTCNYEARRRGLRKLMLINEAKKIVPDVVIVLGEALGRFRDASKTLYKFLEAFTWSGKVERLGFDEVFMDVSDIIDFNQALLNPNDLAHSFFQLKHDDPTIGFPFDATKVAGPTFPKSGLIPSPTAEDVLMIRLLLGSHLAQHLRWSLEEQKGYTSTVGISTNKLTSKLAGNVNKPKDQTTLLPPYTVPDGPDNASESNVTKFIDGHDIGKIPGIGFKTSQLIRNHILSRSVEFKEDLTFGATEESVSARDVRLFLGMGPELLEQILGGPGSVRGIGGKVWGLINGVDDTEVQQAKKIPSQISIEDSYQRMDNMPQVVKELRILATSLMKRMHTDLLEDDDEDSGSTKRWVAHPKTIRISTRPRSLVAPSGENFRPFNRISRSGPLPSFVFNLKESLDATVENLLQQTLIKMFRKLHPYPSGWNLSLINIGVTNMAETASHDGRGTGRDIGRMFKKQEEVLKEWKVEDRDVPPDPLPQAEEVQLTNTVPDRILKEQGKVFEEWKAEEKDMFLPAENERVGTILVDPSAGNEALDGITLGSEDAIQATQNTVREEDLWEDDEEDEDESREQCQECGAVMPPFAMAAHERFHFLEQ</t>
  </si>
  <si>
    <t>&gt;7700_g</t>
  </si>
  <si>
    <t>MMDFLVASATLVVISGVNAGSYPVQVHQRNQEPSGPSCSSFTPFKYAGCFSDSGTASTLLFDGPRTSNMTIETCVAFCKGNYYKYAGLEYYGECFCGASVNGFQVDETYCDFPCNGDSSETCGANNYINVYQDSTFPTVDSSSISDYMAMGCYSEGSTGRSLAWRQFQLSTTNLTIETCLHACKLGGFSFAGVEYAQECYCGVVLGNRTNPLPSSQCNKPCTGNSSETCGGSSTLNLFVAIDLESTQQCFGGLSSSSIVYSSTTSTTSSYSSLPPSTTSSIPSSVSSVILSTSISTLVLPPTTSSTLSSSVPPLPTTSTVLSTLSTTSTAFSSTSSSSSLVPPTSTSTPCSTSISSTTTSLVSSVPWSTLISSTSTSPISWSTPSPPTTSTTSTKEPVPLCTSTTTISPAPTCEYECGQWCSSPIPSFSDWSSCWSAFTTCELQIAPCILGAGFPASVNCSGFSNWCTQISSYCENHCPGLLCSNHDCLSNYPPSGPPKPALTISTSVYTCPSTSTTSPTPTFTSCIPVPTNVNICTQPNNPDHGYTSSSPVGGIALPYLTCNNLWSDYNAGNPFKLYTFSDSSKCPSYQRGGKQGPYQGCRDACDSQYKGCMNTYAQSCKNDDSLLGELVEGLSGGVLGGKDTYSSASDKCGDQKKDCYTVNGGVTGAGSATNNGQNANNVFTGSVPVPTPLRSKLTCLQTLRRPVSRKSRSRYLSTAKGSILFAASQRRRSIGASYPFLPNNSTSLDGLPSMPRYASTIHTSTSIHGQLQTDFIGKVLPTAWKNGLKDTPLQWQICGQGFPRTGSLRLKGDCARGGRIHLRSDEQDPQGQEGGEVPMTYGFLVTIILWVSKEFESMVRWFKTDGYVASVAECRAQVPELLDFATYFLETESAWKKS</t>
  </si>
  <si>
    <t>&gt;8637_g</t>
  </si>
  <si>
    <t>MATQAQLDEKAGGDRLRAVSPYPFTEAGEGERAQQDQLSSSSSFAEYATPAQRDEKVRQERASPPIAGFATDAQLSEKARLARRDRLGSPLVGIATPSQLAEQPRGRPPPLPPRVPTTLAPPPYSAEDAERSELISEQWRSHDPRSSSTHSLVPSESGIGGRRTLLLVFVHGFMGNETSFQSFPAHIHNLLTITLEETHVVHTKIYPRYKSRKAIEFARDDFSTWLEPHENRHTDIVLLGHSMGGLLITEVALQKPTSPAPEGSFRHRILGTVNLDVPFLGMHPGVVVSGLGSLFRPAPDPPGRRPSQPSTSGTNTPSIAQASTSSPSYAPSIASSEVSSQLSIVQSITSPSATPSNDPYFNEPFPNDVRLPERKGWNNLLHFINKHSDDLTAATKEYVMSHLEFGGAMADYTSLKARYEKIRALEDVDDFHQTVGQPPVRRIRFVNYYTASTGRPKPPKLPPRNIEGENKPVEQAIQEMSISRTESQSSVPDPSIHVGEYGDGVVTPQPFSSPETPIEMQMQDLGESSGVHDEVQEPHEMRHIDSMPIDEDEEFYDTAETLVEIETAEDSTPSLQPSQSEPALPPLPPNPTEPEPIDLGLYTDKDARKLAEKEQKRVMKVYQQAVKDRDSAVKDRKKLLEKREKKARQEREKQVKAEEKQRLKEEKEAMKGKAPVSTDPNAPRERQASAAPSVSPSETTSTSTNDSKPKRDRKFCMLPPEYGGRRDKCWIRIYMEGVDEVGAHCGLFFPGPQYESLVGDVGARIEKWVKEDAERRAVVGAD</t>
  </si>
  <si>
    <t>&gt;1096_g</t>
  </si>
  <si>
    <t>MAPVPESFETLLSTLLQRTPSPSTPPSPTSTTSSSLLTRAHVLRPRSTVNPSKGVTPPTSIPNLAVFILFGLIGAGIVVTSIWFFFWAKNGGFYFKEDDWDDYKSTVLRRKGPNGTTLSGATESTDLGGGSVVHGEEKSR</t>
  </si>
  <si>
    <t>&gt;8985_g</t>
  </si>
  <si>
    <t>MADFGCPKYDDFVNYIVRSATLLAERSFKFPEPVLPVPVYLCHAYNRRRLELSHALKARMISDKILDTNVIQTNPGEERSLLHPSIRVEKYKSGPLRAWVPKFLFATQHDIEVDEAMGKIEKYIKDKNEIESLHGEKLNTKMANETKKQWTEPEPVSNTLPPPPLKASVTASLKRKRSDSIAILPPAGSVKGDKYQPWLQLNRWELAKLRRKMRKSANWQFSDAIIARELEELGRGIKAYQAAKAVAEAEGGIIDEPPQLRGQKVVVDGALSVEAVMGAVGKEVPLITNAGMKASETKRLKMNRNGNCGRPQQRVIHASDQEMTGFNDSGYLSESEPSSPMSIARVPAACTLGLNGSSTQSGDLTKMVSAKLDVTPEYTAQQKPSNYIDLRSPTSAIFPSLFASEKRPATPEPNNQAPKSTSPELSPLTETFTPSPLSSPAKTASPANPRPHEASTEPYPTPGRQINSGDLLSLQTQPSPNVTNPTGNPRITMKSLEPGESSPDRLCIDFNRTSKPGPAGEKSQALPTGSPKVIDLASPCIIKLAKGQMVRLVCPTCTRDCFSTLQGFMNHCRIAHRLEFVDYEEVVVVGGKPIEDISLILGADFLNKVQALPRSTAAVGPLVVKRIDGQIVKLACPTCKQETFFKMADLFDHCRDMHRLEFMTYQEAIVICGQPIEVNGACEIVGEAKPLSEPTTLDENYGVIEIHDSGEIVEEKKAFPDHLDSDRSIEARETNIEGKNMTSPQQTPLDEDLQPPQKPEMHIPNSLLLIAVNSTALTTRKAISSFVTITDSHRGRLRTLESRDKFLHERVMKLEKSFKAGSRHDGDPTDSEGMVLRSRGHPHNDSHQGTEKGSDITEVYTILSSLKTQVGHQAKEMLALKHQSRELEEEVEELKVSNKAYHKMINAQQRKIESLETELATKKKKEVEWRKGVEGRVENVEEKVVEGEKRTDKKIKKLEKADEKLSDSAAWTKGRFELQIAALEADVSRKKGSIIRLEEGGDV</t>
  </si>
  <si>
    <t>&gt;7874_g</t>
  </si>
  <si>
    <t>MGKNKAKRGDHWGDWTPPGNDSDAENLSTVKELKTKNKPENTNSPENNSAGLSIQDQSSIKLQPYTDTVWETTQALKAAQDLMQKLNGQYIQHMQDIVKVPEVHQDLAKLRQQCMKKDERIRQQKQALIAFQTMSEEKEAELIDERNMIKKERQLLKQEEDDQAKKAKKAEERAKLQEAEMSYALEKKFFELKEEQSKEHNIRMEKLERDSKKREGEIQKKLITWGNLNQKLLTDLESKKKDTADLTECLKTAEGNYEDMKAAKASYKKDKGKLEMKLKELKNEFGMTTLTRDFYSNPNEKQFAEIAKAIEDTSFKHFKDLPLEDLNGIRKSLIDVDTCFNSVPISHTIISQNLRIVHVQRIISHSLFTHIWQSFSSERSLAYPKSGELLEAIYNELVNSPEHSGGSKRAASVWKVLTLRALQSLEQELPPSQIPMPMPTLISQSASHTSSRATLAVNAMLGKLSPLIPPSQRAQVQTSLHAITKCAIEIWNKAQTDELKLSAFITLHTSTRNSWRSLKFDPLLPPDGNAGNSDDMDTRNSSTHPRIYTLFPHITVQSLPTTEAPLDIPSSFSKEHQDRSITETEIHPGVGLLEWSALVVQGKAEEEERMEYLQKAMREFATRRKSG</t>
  </si>
  <si>
    <t>&gt;6171_g</t>
  </si>
  <si>
    <t>MADRSSRRISMMPPAPKPPTILSPSLVIAEHASLVGTCLINLGANTIIHPRTKLNSTYAPISVGSQCIISERSHVGFQSEAKEDERGGVEIENGVVIEVGATVEARRVGEGSVIEVNAKHCKIGPLCEVAEREVLPDFTVIYGNGMRRLDSSGVDDQKLKMVARQVEVLRRLIPSNPVKFQ</t>
  </si>
  <si>
    <t>&gt;1806_g</t>
  </si>
  <si>
    <t>MLASTFRWLQRKRYQYEVTFSLYMLTPTEKFIFNSFLFLFFSMIIIAVSLYLPQRLAFITNRAWFYYSGEANTKIALSSIVESATSSVFVEKVKETIVSAGRETIVGGAKEL</t>
  </si>
  <si>
    <t>&gt;3148_g</t>
  </si>
  <si>
    <t>MPFTTQFFNCRQCIGGALISSPLTVDFNGFIIPNTPLPPDSRAIDLKNAIISPGFLELQINGALGFHFSHDNEPSAYRAGVQKLAKYLPKTGVTGFYPTVPTVSPEVFQRVLPFLKPDDTPGQASVLGAHVEGPFLTASKKGAHDASIMCIPTSTSLEAVYGQENLEHSIKILTLAPELPGAGDHIARLTKEYGIHVSMGHSAANHEQGIAGMIAGATLLTHTFNAMNPLHHREPGLPGLISAPAPPFFSLIADSIHLHPRIVSFAYRASPSHCILITDSIELSGLLDGTYPGHAQIPFRQVKQGNKVTISGTQTLIGTCIGLDECVRNLMAWAEIGVEEAVRCVTENVASAMGLEDRGKLEVGKRGDFVVLSESGNVLETWISGMRVA</t>
  </si>
  <si>
    <t>&gt;9577_g</t>
  </si>
  <si>
    <t>MDVDEVGPRGTKRKADDVTLIIAPRRIKALDQDVVNKIAAGEIIVAPVHALKELIENSVDAGATSLEVLVKEGGLKLLQITDNGHGIEKDDLEILCERFTTSKLKSFEDLTSIGTYGFRGEALASISHIAHLTVTTKTKNSNCAWRVHYDSGHLVPAKPGQSSEPKPTAGRQGTQITVEDLFYNVPTRRRAFRSASEEYNKILDVIGRYAVHCDGVAFSCKKHGDAGTTISTQSNSSTVDRIRQIHGAAVANELIEFTSSDEKWGYRARGWTTNANYHVKRTTLLLFINHRSVDSSNIRKAIEHTYSTFLPKGGHPWTYLSLDIDPHRVDVNVHPTKREVNFLNEDEIIENMCNDIRTKLAKVDTSRTFTTQTLLPGARNPLATTGLEEPSSIWSPVKTSTAATPKSRPYENNLVRTDAKERKITSMLLFEQNREGRDELVGPNESQETEAESDTPAREPILCRLVTVLELRAEVRAQMHNDLTEILSSHTFIGIVDERRRLAAIQGGVKLYLVDYGLLANEYFYQLGLTDFGNFGLIKFSPPLPLAELLALAATHEKEVNPPSSPEEDFDVDEVVDMVSAQLIERREMLLEYFQMEISNDGQLKSIPLLLKGYTPSVAKLPRFLLRLGPHVNWNEEKECFETFLRELASYYVPEQLPPSPGPEEEEDGVSEEIKARRQHVRKVVEDILFPAFRARLLATKALTNGAIVEVANLKGLYKVFERC</t>
  </si>
  <si>
    <t>&gt;1410_g</t>
  </si>
  <si>
    <t>MADQQRDVSQYKYSAMSNLVLQADRRFVTRRNDEVTGDPESLAGRLSIRDMGSRNARDNAPKQKKKASGLPDVERGNLEEGQDVLEREQRKRKRGEPAQLRGTGILSAADALVEGILYRPRTSATRATYDLILTTVANSLGDVSHEIVRSAADACLENLKDDDMKDFDKKKEIDDLLGTTLSPKQFNELVNLGKKITDYEAQDEDEVMGDGEIGAEDGAEIDDRQGVAVVFDENSEDGDGQEMVDEIRDESSEDEGDMEDLPGAEEVGTAGGAGEDRDEETEALPESEAIIIDSGEGGNAAHKEKDKSFIPARDIDAYWLQRQIGLIYSDAHIQQVKTQQALHILSGAPEEEGGEEKPLREIENDLAELFDYENHDLVHKLIANRDKVVWLTRLARTEDAEARGVVEREIASEGLRWILDELRGGAALSSDGSKKRKLEIKMDIDNPAVYKNDTTKAEQAGDGGLVGNLQPRKLINLENLVFEQGNHLMTNPKVKLPEGSTKRTFKGYEEIHVPAPKKRNEPGDRDIPVTEMPEWARVPFSLATKLNKIQSKCFPQAFNDDGNMLICAPTGSGKTNVGMLTILREIGKNRNPETGEINLDAFKIVYIAPLKALVQEQVGNFGKRLEPYGIRVSELTGDRQLTKQQIADTQIIVTTPEKWDVITRKATDLSYTNLVRLIIIDEIHLLHDDRGPVLESIVSRTIRKMEQTGDPVRLVGLSATLPNYRDVASFLRVDPTKGMFHFDGSYRPCPLRQEFVGITEKKAIKQLKTMNDVTYTKVLEHVGTNRHQMIIFVHSRKETSKTARYIRDKALEMETIGQILRSDAGSREALNSEAEAVTDRELKDLLPYGFGIHHAGMSRPDRTSVEDLFNDGLIQVLVCTATLAWGVNLPAHTVIIKGTQVYSPEKGSWVELSPQDVLQMLGRAGRPQYDTYGEGIIITTQTEMQYYLSLLNQQLPIESQFVSRLADNLNAEIVLGNVRSRDEGVEWLGYTYLFVRMLRSPGLYSVGADYEEDHNLEQKRVDLIHSAAVVLEKSNLVKYDKKTGKLQATELGRIASHYYITHSSMLTYNHHIQPSITPIELFRVFALSDEFKYIPVRQDEKLELAKLLVRVPIPVKESIEEPHAKINVLLQAYISRLKLEGLALMADLVYVTQSAGRILRAIFEITLKKGWSSVAKTALELCKMAEKRMWPTMSPLRQFPSCSRDIVQKAERIDVPWANYFDLDPPRMGELLGLPKAGKIVCNLVSKFPRLEVQAQVQPMTRSMLRVELTITPRFEWDDEIHGTAESFWIIAEDCDGEDILFHDQFILRKDFAQAEMNEHIVEFTVPITEPMPPNYFVTVLSDRWMHSETKLAVSFQKLILPEKFPTHTQLLDLQSLPVAALKTDDFRALYPNWDRFNKIQTQTFNSLYSTDENVFIGAPTGSGKTVCAEFALLRHWSKPDPGRAVYIAPFQELIDLRLQDWQKRLSKLRGGKEISKLTGETTADLKILERSDLILATPSQWDVLSRQWQRRKNIQNIQLFIADELHMLGGQNGFIYEIIVSRMHYIRSSIRSQAEEDPQKTQSPSLRIIGLSVSLSNARDISEWIDAKRQNIYNFSPHVRPVPLELHIQSFTIPHFPSLMLAMAKPTYLAITQMSPDKPAIIFVPTRKQARATARDLLSACVASDDEDRFLNADVDEMRPLLDRIGEEALAEALSHGIGYYHEALSTSDKRIVKHLYNNGAIQVMVASRDVCWELDCTAHLVIVMGTQFYEGREHRYLDYPLSEVLQMFGKASRPLEDKTSKGVLMVPAVKREYYKKFLNEALPIESHLQVYLHDAFVSEISTKTIESADDAINWTTFTYFYRRLLANPSYYSLTDTSHEGLSAHLSELVETTLKDLAEFKIIDLDEEDDSVTPLNAAMIAAYYNISYITMQTFLLSLSSRTKLKGILEIITSATEFESIQIRRHEDSLLRRIYDRVPVKMAQPSYDSPHFKAFVLLQAHFSRMQLPIDLAKDQEIILTKVLGLLSATVDVLSSDGHINAMNAMEMSQMVVQAMWDRDSPLKQIPHFTPEVIKAANDSGIEDIFEFMEAMDPSENPNYEALVKRLGLSQSQLAQAANFTNSKYPNIELEYELEDPEDIVAGVPSYIKVKITRDVDEEESAEVDTTVHAPFYPVKKMENWWLVVGEESSKTLLAIKRITIGRTLNLRLEYTVPTPGAHDLKLFLMSDSYVGVDQDPSFSVKVAEGMDEDEEEDEDDE</t>
  </si>
  <si>
    <t>&gt;9778_g</t>
  </si>
  <si>
    <t>MASKFWASSEDMSTDSSAATDSSNRKSHDQSADEDIPRDVTDEGADQALARPVSSGGTVARAMISTRIPSLQPAQHANLFYLSLIEGKCKEQAKTTLNKTRPPSQQLSENDPEVCSLAESLYHDMKAELLKAGMIPEEFANQDHNELPQLPQYLNIFDRILTNLASAKTNEVLGSPGFKVIEDTRALGIAEDFSPSEESKALVLFGETAVAPRPPISTVLSMLYQEGTSKLGQSEYTKYYTELSCLGKGGYGSVYKAQHRLDKGIYAIKRIKVSMRKLRRLAATNTLETALNEVISMAGLSHPHIVNYQHCWLETSIPHLVAPAKKVGLVNGIESLSLNSSKPEPSLSGASFIHFSDSTSHSVSRAGLVHSKNAKSSLAEFPDIQFGYSENNSKPENPKIQFRYSNNTSYQEVAEIQPGYSDNSSMVGKYKQSTSESSSSGSDDDEESQLLPSAINMDACLYIKMAHYPLSLEDFIWSSQQKCPPPLQIKHCYHTGPTLRLLYGIVDGLEYLHKRSIIHRDMKPGNVFLSILDEKDRPMPGYINIYDCAECIAQGKNGRKWINPCIGDFGLATLREGPNAKQPPSSNSESGSYNAETETDVLAPKPLWPKQAGTTLYLPNTVEEVSEKLDIYALGIIAFELSYKFDTKQERFNVLSSIKRFATFPADWEERAGEVLREGIRGMVCQNKEERWTLGQVREWLEGLL</t>
  </si>
  <si>
    <t>&gt;2205_g</t>
  </si>
  <si>
    <t>MGELPSRLITKLHIKQPKVWSNEHVSLKRLLQLLCKRGLRSSLRHVDLDIGSYRKLLTDWQNDNAFITPKYVKERMAVLEEAHDLRLQLQGIVDGHNVSESRGDSGWGDFNNRLRAYGVQESNHEMA</t>
  </si>
  <si>
    <t>&gt;6454_g</t>
  </si>
  <si>
    <t>METNFNVIPSFQQPATQFSDIDSSLVRQEDCPPPHPPLRARPVFQRPGGTLLDEAVDDRARPASSITASTTSSASSVAFAVMESHKRPAPEDQAPPPAAKHVKSEHPEEFSEQVKKRLASSTRTGQACDRCKVRKIRCDGLSGGCSPCLMNSSPCQTTDRITGRATVRGYTEGLEAQLRQARSRIQELEQSLAQGGVPEIRPPNSYSGGSVAPNYEYNQSIVQATPSAWNPTSPSQHGIQPMAKNPPQETNMFRVLPNFRAGCVGDNYLGVATGNLSFSSIKGTALSILGMEINIADFDSADMDEPDGSSPHPHLYNKSYQAFLQTSLNIHPPIERPALPEWAHGTTYVDWYFRLVNPYLPILHEPTFLEWLRRIYEDPNSLTTAETVMVHMVFAIIYFQYATRNFGQANIQADQNTLSNNHYHYSLSKFYQLIRSHTFQDIQALTLICAHLRNFPKPGASWILTEMTMSLAIELGLHRSVNRWVTRSKPNPLEVEMRKRIFWALLTIHVTLSGKLGRPMTFREEDFDVELPEAYDDNLLSENGLDTTKEGKCSYEIALQAFSLILMFMEMYNTVYAVRPMSHDNYMATVDRLESKLSNWQENIPRPLLEGNTGEAGQGGRVFALYIEMWGLEFRILLRHPSVSLTNDPAFNAKSMQICAESSHRMLDVVQQLMALNSLDTTWCNCAVYVMAITTTLFAHWEKGEPISVSDLAALKEEMDAWLEVMGKVGALLGSGDRLREAIHKVTTMTLYRLSRSEHLQQNKNGVIPKIPVPGSTPYIPPQNYSYVNTPPSSGHPAPNQNYPSGGSQLAHQHTPYPAATQYSSYPDPTPLLAYTPQDHPHTYNTYASGSNTPDGALLAALPTQASPAQGSAANGWRRPPPTNSGPNPWQQWAHTIAGNLEPEDSYSASALIQLGRDGPANGLPSASASMSSTGLSTQGGLMEHAVVHNGGHLPVQGNGGVPMTWPLNIFDINQSNQPS</t>
  </si>
  <si>
    <t>&gt;7369_g</t>
  </si>
  <si>
    <t>MATLQPTKHLTVKADGITVFYRSSGAPEAPVLLLLHGFPSSSHQYRNLIPLLSQKYRVIAPDLPGFGFTTVPESRNYTYTFKNLATTISAFLDVLNIKEFAVYIFDYGAPVGLRIALERPNAVKAIITQNGNAYEEGFGKEAWAPIMQYWNTDPANTTAIAEIRQKVREALLTLDATKWQYEFGTAASHLQNISPESYTLDYNLIVENKREEIQLDIFGDYKENVKLYPQFQEWFKKSGVPILAVWGKNDVLFIKEGAEAYKRDGGENVELHLLDAGHFAVESHTEEIAGLILEFLGKKGF</t>
  </si>
  <si>
    <t>&gt;6695_g</t>
  </si>
  <si>
    <t>MDGYATAYVAHNIPFVVVSGLQPQAHETEHLEAGGTRIDSELPSVETEDAQALLRYFRDSDASDLAWNAREHNGRAKFRVKAVGRDYTLPPRSAQIPTTRSGSPGSKPIVHSVLSPLTPDSSLYPDGLIDSKWIEKHQELVPSAYVSFYEFTSDPNLSTLHDNQLKTDITSIKNRISQSGYKTRLIVALLSEKSVVQTPEVEDRIAIIRKATGLDPKTSLFFLPPKSSLVELRAFVNTILSTIYPLCIEYYRDLSKHTRRKRNRGIVPPPSAPPTSGTSQTLSSQGWNVRYDFKLGVFAEFRQEMDAAVRSYESGYEGLLGPDIFEAIATWSPRFNEARLLADIFTLRILRCLLWNGNTTAVVRRWQLHRERMRDFVDRRGKGSATYAWKAWESRWASVMGEMINRVSLVDFGGSAIYLPTDKTLIPGERIEPWEHLHHAGYWFRSASRHLMARWALALEIPEEDRCPPSTSSASQLASKAYTYDTYLCPEPHEEYPLHGQKGVNHSALIIELLNKSILEFERRGQVRVVQELQLLVASESIKTEAWEDAAKVLRPLWQKMTYRAEGWWNVVEEIGWALRKVAAKTGDGGSVIAVDWELMQKNFTNHTNWHYDLAKSLVGLENIKTKPTVVLYKSEIQSFLSATYTFEYAEGKVGEQSSSQFAVASSALSSAAPVIMSEVELAFEGSMKPVILINRSTSEPPIEQEGERSLSKILLHETLRNDKTILTGEADLVFRPGHIRVFEFDTTLREAGDTKAISATFSMADELFDLEYVHVFEELNSPDIWWGEKTMKKRIVRPDPSSITILPKPPKVELHFLGLQEQYYTNEEIVLQLNITNEEESDSIANFKVDLLGEEAPAVSLRISSTSGKVAGVDEEEDDVDDGTPLGRIAMAASMVVEIVIPPMDIPATYELFMKATYHLVSDLETRIYKSMTTQLEVVNPFEANYDFSPRIHPEPWPSLFTHNEGEDPESDQELRAHGLAQKWCLTARYASFASDELIVEDITVEVIGVNGGIQCSTNKLIPILDSGLRIAPKSLEEAQFDIFTQKLSLDDRGTATLDVSLAINWRRDKEGAIVNTTVLAVPRLLVSSSEPRVLAAVSYSTKIPSMIHFDVTIENPSNHFLTFGIVMEPSEKFAFSGVKQSTLQLVPLSRRTLKFRLLPSVRGEWIGPIHCVIRDRYFQKVLRIAPTEGMKLDKEGILIWVPPEEEF</t>
  </si>
  <si>
    <t>&gt;10469_g</t>
  </si>
  <si>
    <t>MVHPPSTPSTQRQTTEKSPHHEQPQEEAIRSRRTTITHSRENSGNQTQRQSQLPKQRRRYESGDGAAWRDNNEINEGPAPFYHPPTSPRTPRSNHNYHNNHNNGNDSNRRGQSRGWRSEEERREAKQRLHLKEQSGIPWHVQWTRWMGSDSKNHTVAVIAEFVGTSSFLFFAFGGTQIANIPSVNTGGTTGFNTSALLYISLSFGFSLMVNAWIFFRISGGLFNPAVTLALLITSDLPPLRALLIFLSQIAGAIWAAYLTSVIFPSPFDVATHLSHNTTPAQGLFIEALSTALLIFTIIMLAKEKHRATFIAPVGIGLALFVAELTAVYYTGGSLNPARSFGPAVVSGQWGEHWIYWVGPGLGSLLSVGFFALMKVLEYEMVNPGQDGDDGNDPRLNGGVAQKAEEREIEIEVLRGIDGEGEVQDEGDGSEVKGEREEEGGFGNRGESGNLDAKDENMDEDGEKADGEMFTDIGGNNDTYQSGQQSSRAGNARRIYYASPTRAPSHSSRKDYTSPTRRPTTQSGIRRPNSYISASQPSLSPGRLSLALERGASSNRERAIATPLASHAPSWRGMASEGLDGKSQGRGRSGARREGEERERDVEAQWRGDGTVGKETSLERKRERYLRRERRGV</t>
  </si>
  <si>
    <t>&gt;9026_g</t>
  </si>
  <si>
    <t>MDHNSTSTTSSGADVAAAAKAKKATKAMQELFNQNSAKYFGGSIAGVIVIFAFFHWARFLYSRYATKSFKESKFIKTQVSISRIARRILLRRVPGFTTAGHTLLIITYIGINVAITFTNINWMAITNTAFIVFLAMRNTPLAYLTQYSHERLKIFHMVGGYTTVVFVVLHAGLTSNGYLKMDRVDVLLEHKQIMGMISGGAFFVLSLFAFFIRRITYEVFYISHVALFIVLLITFGLHRPKLTSKALIVAIFTGAIWFSDHLLRRARILYYSVGNGATVTPLPHGGTRIVIRKAPGRAVAGTHCFLWVPKIRAFETHPFTIVSVTDGELTLVVAAYDGFTRDIHKFAVENPGATLRASIDGPYGSVPDFAKSIDRAIFIAGGSGASFTFGAAVEMVRELGSAPDKTIDFVWTVRRNENLTWFSKELAELQASPLVNLFLHVTASLPSSDTSTLSSSHEKAVLDGISPVNASSSSASCSEEKQAEALTFPVQPGSSEGDVEKGRGAQLWSSSTSLEQLDIIRGKPNVEGYIKRIVAGVGGEVRVAVVGCGPEGMMWDVRKAAVDCVRSGGPSVEVCVEQL</t>
  </si>
  <si>
    <t>&gt;4874_g</t>
  </si>
  <si>
    <t>MTSDKEHTPPHISISGDDVDSHDTPKSARSSSGWDGKLRIEKKIELVNPEALSDPEYSDEENVHPGESIEADEDILDDYPVDTEEIDCVHSRISSIPSLRLERFKAVTRLCLRQNSITEVEGLSCLAEVLQELDLYDNLIAHIRGLEDLALLQSLDFSFNKIKHIKKVNHLVNLTDLYFVQNKISTIENLDGLTKLRNLELAANRIREIENLETLTGLEELWLGKNKITEIKGLSSLQNLKILSIQSNRIRHISGLDNLPHLEEIYISHNALENFEGLENCRGLRVIDVSNNQISSLKGIGHLEFLEEIWASYNQIGDFAEVEKELKDKSKLNTVYFEGNPLQLKNPTLYRNKVRLALPQVMQIDASKPKTPPLAPLSLTGISAYMDGSFREGFIALDR</t>
  </si>
  <si>
    <t>&gt;1590_g</t>
  </si>
  <si>
    <t>MCKHEVRIYTQCSCSSIIIRKRCFRYVLNGYGCLFDPAAVSPTTWMRGRCEFCQEQAVETLLESLPGGNERQVGALLRERIMAQKKREAEVMVSVREWRGKEERLRKEREKFAMVLASWEAEHKDKAERMCIYSKKIYTICENSEYWIAHKSCCPKATSTGVACPLSEFAREKCDVDPDRYVYWYGRCEYKEQCEKCNEYAALVRKLRWLEGLERLRLGTRVQAGDRVALWRLLGEEKQEHEDRLRGWGWK</t>
  </si>
  <si>
    <t>&gt;7155_g</t>
  </si>
  <si>
    <t>MRSLTAKNDSSAPLLVLCLGLSQNGIEAVELSAIELLYNSSTISKIPPLNPLRRPANIPLRTLSAQSRPASNTASLLGGQSDEKQGRSSLSGSSSSDSEFSWSDTGDLAEQLDAEDPLRIRLRPSLDDQVFGGSSRRPTRQKKIRYEDDSEREGEKAYQPGLVREEIEIPSPAPRYITRGEHILAAIMSGGERQMHGLTGKPLVYFTSIFVSLGVFLFGYDQGVMSGIITGVFFKEYFNQPSAAEIGTMVAILEVGAFCSSLVVGRVGDIIGRRKTILYGSIIFFFGGACQAIANGMPMMLVGRITAGLGVGMLSTIVPVYQSEISPPHNRGKLACIEFSGNITGYATSVWVDYFCSYIDNDYSWRIPLLMQCVMGALLGVGSLLIVESPRWLLDNDHDEEGIVVIANLYGGGDIHNPKARDEYREIKMDVLLQRQEGEKSYKDMFRRYRTRVFIAMSAQALAQLNGINVISYYAPYVFESAGWAGRSAILMTGINGITYLMSSVPPWYLVDRWGRRFVLLSGAVAMALSLSAISYFIFLDIHSTPTLVVVFVMIYNAAFGYSWGPIPWLYPPEILPLSIRSKGASLSTATNWAFNFLVGEMTPVLQEWIKWRLYLMHAFFCATSFIVVYFIYPETAGVRLEDMDLLFGDATTAMPTPTQRAETGSLLGVSSPVPSMDLRRGVIGGGPGLGAANAIPGLDIDPPHVSIKNGKPQYGDDDSAAEGMGGWISRMVNRSGQGSSRSSLKSGQYKPLDQQDE</t>
  </si>
  <si>
    <t>&gt;5219_g</t>
  </si>
  <si>
    <t>MVSNGHSRHNHGHARWPELTSEDAIPTPYQIFDQRKGSPYSKKRFYELVKYYHPDRHDHNASNDGLSCATKLERYRLIIAANEILSNPIKRVAYDTYGAGWSGQPEVASDPSKRWGYKGGWDGPNGPSQNATWEDWESWYQRDAKGPQEPTFTSNGVFVGVILIAVVIGGICQAARAGNNGVAFIEQTDALHRTIHKDLQRRRSETISMYGNRDERIRNFLMQRDPQGYGITNMEEQSYRKLLPQPEICSSKDIKQRPMDIYNHKKKSKDG</t>
  </si>
  <si>
    <t>&gt;7272_g</t>
  </si>
  <si>
    <t>MSSVDGLKKALESVILDPKNADWLAILKAARNGAVYGAKVRFPHALVMIFLFRSGTVREKATLIFKATRTHAQNLAKYATIYKATMLLLKHMGSDPGREGPYDTFFAGLLGGYLVFGRRSKRGHVSSVSKQIVIFVFARVCLALAKLSIEPAIGIIKDPKLSKRISLDAWPVFAALSWGSVMWLFRWHPETVQSGLRSSMDYIYVQSDHWDSLRNFLVYNK</t>
  </si>
  <si>
    <t>&gt;583_g</t>
  </si>
  <si>
    <t>MQRTIHTDSNPQDLPHLNFRSFVAALKEDNDLVEINEEIDPNLEVGAIIRKVCETNDKAPLFNNLKGQDKNGFFRILGAPNSLRANPSERYGRLARHLSLEPTAGMSMILDKMNSAQRTPGIPQNIVQTGSCKENILSPEDFDLTTLPAPLLHQSDGGKYIQTYGMNIFQTPDGKWTNWSIARAMVHDRNHLTGLVIEPQHIWQIHQMWKKEGKDVPWALVFGAPPAAIMASSMPLPDGCTEAEYVGAMTGHALDVVKCETNDLLVPANSEIVFEGTLSITEKGPEGPFGEMHGYVFPVDTHQMPVYTVNKITHRNNAILPICNCGRLTDETHTMIGSLAAAEIQNLLIEAGFPVKAASSPFESQVTWVAVQFDTEKLRAMKTSGPELSKKIGDLIFYHKAGYTIHRLVLIGDDIDVHDGKDVMWAFSTRCRPGDDEIFYSECKGFPLIPYMSHGSLSPIKGGKVVSDALLPVEYTTGKDWEAADFKNSYPTALQEKVEGKWSALGFGKLHF</t>
  </si>
  <si>
    <t>&gt;9616_g</t>
  </si>
  <si>
    <t>MARGNLSRKGAKMGDRMRKMPEQVPVGAKMVPQRMLRPTLPCAQVAQAELRNAHPRLRLRQQLLTSKHQNRISEKKVEYDFTGKLTRADSIIAQLGTSDRAIAAARGLVAAEQNFNPFVATVPSVCNDPTIPTTAALRGVVPLIDPAVGGQDVENANSATSITTPFAAIGTGAAIGTRIAACGSVTFVTVTRSVVAATSAAASAVKITAAAPKTHRSLAAQNNLDLMSCCRRYKGFSNPCLFCLRLC</t>
  </si>
  <si>
    <t>&gt;4595_g</t>
  </si>
  <si>
    <t>MQSFRRQFACPTVRQLFPGSSARPQPPLRYIRAATTAQAPRKRVFFSSNAILRQEVGLESEAAKDVVPKQKRKHPRLPAGKTSLRRVAVEAQRSRENANRKPHVVINSGRSNRVTAFSVADQFDMDAVVRILRSHGFPIDPDGTGFDSDQVIHTRGANNGDIFVFPSGSLVAWSLPEDVVSDLATKTLLPAALNPHMDQMEMEDLEYTEDSKRENSSIKGDTITIGTKQASHTDNEITPQVGTTLAKIAFSSGLARSTKLAVLETMLNKYFESTRAIPTLLSRGSKLPFNRRFMLQKTGQLLELRAQLNHYSELTDSLPDLFWDTNYDLGLEAYYDQVGRALDVGVRIKTLNEKMDYAQEIASILRQTLSEKHGTHLEWIIIWLIAIEVGFELRRIYREKRGERLAKVKEEQKLLS</t>
  </si>
  <si>
    <t>&gt;10253_g</t>
  </si>
  <si>
    <t>MATESSARNFFTSPSFAVVGSFNNPSKFAHKIFTWYTERSLPVTPISLTLGSVAVNGTQHPILPSLSSLPDPTQTSISIVTPPAVTRTLLEEAKKLGIWGVWLQPGTYDDEILKTVLRDWKESGVGGFGGGTVGGEGWCVLVDGDRVGTEAGLKL</t>
  </si>
  <si>
    <t>&gt;1688_g</t>
  </si>
  <si>
    <t>MSTSDKVIHFGPYEVTEQVFYNSPLCYALVNIKPILPGHVLVVPYRSVQRLTDLTTAEVTDVFTTVQKVQRMLARLYFKSPGSDVGKPENGSFNVALQDGKESGQTVPHVHCHIIPRTREQPPKGDEIYDILQGEKGNVGGGLWDKERPKPVGKFPTIEDIDRHARSVEEMKKEAVFYREQMAFVENQQ</t>
  </si>
  <si>
    <t>&gt;2943_g</t>
  </si>
  <si>
    <t>MNTPPLTEQLIQDFIAFSASQLPRDQIIDRLKRNKNDVEAACNEYWNDQEGGLTNTKYSGWDEMQFNSDRDGSGNNHGISFDIHAPDDPGPYPAQRFESIGAPSRPPSRTSNNKIIDLSAEHAAADPRNSLTPQEQAEQELQEALAASRVEAGLPPQETGIISSTSEVHFGPATRADYESGSWDMVVLGKTSSQEQKLDPEPALRKREEGVPAFLKTSSQNHRLGALLTIYHEIPITRSIFLNSADVLPTYGYDNEWWTGKAIKLPNTDDDLVYLPLDRELQRLMAFLDKTERSYGSVDELACLTDVKRERRLHTKLEEAVLWTWFTIMRDSNPGMVKQLFSKGVASEAEGEENEQKFAILELGLPNKDSPQETLYDIADEVLWPSLGSLELEKCAYLSHIAEVVAFKVEGNDTDHKSVDIPLVWYPDRYLKPARQAALEMRLQKSAVDEELQRLQGVEERLTFTQLASGKIVKVQDLFKACLKHDEAELEKEGDRDVDMEDDAIMEQPSQAAARLSSELRKVMDNIDKKLLALNEEKEKAKAEWRKLSKLYTEQSSDPNEKQLTTYTLRGMSTSRNTMYICRRAEPELINLDEGEGSEPKVLDQWWRVHYAPFEVKPVVIEQTTPEKVLEAAKIESKNTVLVYASEKAMSYPQVALPKPLETFVNWDNRMFRNELNNTGNDNLNGGVGDGQDESNSSMTIDGVEDVRVNSPGKRKFSASLHEDHDGARELDEGKFRGVGTHWNGGGSASPLASVMGGGWGRDWDNEKEKEGDVIVGVDPSLLENGNANANEGGEKGKKVEMREREGAVPISVRPKSLVELRMGGTVDRMDLDDEGGVVVGDERVVEESMAVGGVKRVGFK</t>
  </si>
  <si>
    <t>&gt;2246_g</t>
  </si>
  <si>
    <t>MGIFSNPTSYRLNAVVAGNDVGPSIAAGTFSFLARRAINGHESHPPLGHLILLVFEAVMEVVCVSLPGYIIARQGMFDADKQKFLANLNVALFTPCLIFTKLASQLTAETLSDLAVIPVIFVIQTAVSYLVSICVSRAFQLKKRPANFVTAMGVFGNSNSLPISLVISLSATLKGLHWDKIPGDTDDEVAARGILYLLIFQQLGQLVRWSWGYHVLLAPAEKYEEESNAGDIEGGRYRDEPDLIPGLDGVAGEYQGNGSASSNSFESGGRTPVADYATSEEGEVTKIPTVGVSPANGNILHHDVSARITSFPSIRTPTPPDERDIPSGIMGVIPLIRIRTKRGYHAITNKISKISQEGFHSLPESVQHGLSQVGSLLSRFFLGLWDFMNPPLWSMLLAVIVASVPTLQRAFFEEGSFVANSVTRAVSQSGGVAVPLILVVLGANLARNTLPQEAHDVNSEENQIGTKLLVASLISRMLLPTLVMAPMLALAAKFVPVSILDDPIFVIVCFLLAGAPSALQLAQICQINGVYEGVMSKLLFQSYVIWILPSTLFLVMCALEVVEWAGQ</t>
  </si>
  <si>
    <t>&gt;3000_g</t>
  </si>
  <si>
    <t>MAFKHLTRVFKKSSDKDEIASVSSGSVRPAAYFDHSPLGINYVPLDTTVDSIRLLILHRLSGSEKVVKCTLFHSAFSEKPVYEALSYTWGAPLPTQHILLNGKKIPVRENLYWALRSLRSYKNDRIIWADAICIDQSNLEERAYQVGLMDYIYTRASCVLVWLGKPPEEYARALQVRKRGRPAEDMMIQQGTDQWIISRSYWSRLWIIQEIGLARNLKVCMGSIIEDWNEFIEDLSTQQVFQDRGALIKALDEKRKTRNRPSSQLRELLEAFRYAQCTEPRDKIYGFLGLAPDCQSSALKPDYSKTLFQLYEDACRFFYSKQYTSSDPANAMEVAMRMVGFSQLVLRLLDYPTCPIKAQKLGVVSSLAAIGGEIIHIGLTYDELYASSNAYRDWKLEFEKHGFSREIVQELLESNEALDDYLSTGPKLDIIKISTIHPQDSWSSASPSNFAWTNTQEIWSILDINIAEMEKDKPLISIPPVDSAEPIMFLASGGLIGLAPPEAQKGDIICQFWNTNVVALLRKELNIYRVIGRVYLSTGYLEDMKPIYRQWKTPVEGAKTMIITMDMRTLSQLTS</t>
  </si>
  <si>
    <t>&gt;6259_g</t>
  </si>
  <si>
    <t>MSIHHTLLTELGLYSLHNSASSTKLIILQRFIRFFAFGGSTIVLALYLHTLSFPDSRIGLFFSLTLVGDVLSFALTLFADGIGRRIVLGGGAFLMVFSGVVFASTGSFWWLLCASVVGIISPNGREIGPFSAIEESTIAHMTSPEIRSDIFAWYTVIGSAGSAAGKFVTGWMVQYLQDSRAWSPLQSYRAVFLAYAVLGSLNLLLCFFLAKEVELHDARVRKSDTSHDEDPLLSDTDRESTHGSEGSGKRGVSFLPRISKESRGVLFKLCVLFAVDSIASGLIPASWVTYFFHVKFGLLPGSLGSLFSIMGLLSAISSLVAASISRRIGLIRTMVFTHLPSAIALSLIPIPSSLPLSILFLVVRSSLASMDIAPKAAFLSAVVSTEERTAVMGMITVVRTASQSLGPVITGVLAQSGRFWVTFVVAGSLKAAYDIGLLVGFRGHKMDRDQADESVESG</t>
  </si>
  <si>
    <t>&gt;9677_g</t>
  </si>
  <si>
    <t>MTAVINSDIPIVETEVRVVDRIAEGNGTLKIVASSTEVSILQYDTTFADLIGPSPAHSLILSTVGKTNNPFFHEACVYLPAHEELYTTSNLLQATSSANYPTILISRIKLSRTDRLNGDNNIHTVEWAKLRPPKGIDMPNGGVNYKDGILFCAQGSTHPGTGGLYYMPRGAPPSPIVTNWYGRDFNSVNDVVVSKDGCMWFTDPTYGNVQDFRQRPKLPNQVYRYNPENGDLRVVANGLGMPNGICFSPDEKTCYITDTDLIHGDEKDLRRPATIYAFDITEISGAPFLVNKRLFAFAAVGFPDGIKCDIYGNVYSGCSDGLEVWNPAGTLIGRIMVPGGVINFCFGRDGEIFLCSEQTLWRLQLARTTKGALLGI</t>
  </si>
  <si>
    <t>&gt;6072_g</t>
  </si>
  <si>
    <t>MAKVEGLGSEIILICAIDYFTGAVLNKLVEPGLKVLDWRTKIHGITGSAMENAVSQGLALAGWTEARTELWKLIDRSTILVGHALQHDLGVLRMVHTRVVDSAILSRNAVGRYTPQWGLQKLCKELLGLEIRNNTGGLHDCLEDVLAAREVVLWCTRNKQGLEAWAQAKKWELACQKKETRAGRRKQISKRVKAEKVRFVSSSNFESDHDKEDHDDDDDDDDDDEILH</t>
  </si>
  <si>
    <t>&gt;902_g</t>
  </si>
  <si>
    <t>MAVLPEAGNFLRSPSDTKYKPLERQPSSYKPLPTYVLDKEKHYQQQYGDMYFLRLTKLKPAVEAIAHDAWQDFQIGGEVVEKVERVLDVRQGKLCWVAGTVYMDMSLKPNILDDISKDHWISAPPPRQKYLSPAGEDSIMLEDESGRLRLVGAPLSNEMLVTGCIIAVMGTENANGDFEVVDIKVPDLPEQLERWHTQGPKKSSKEKMKIEPEDEDMDKPVGSGKKIAIVSGLGFSGTDADHSLEISLLSEYLLGEALDPETQESVSQISRLIIAGNSISMNNEAISHDTIGNSKKSLHKKYGYDSSSYNPAPTAHLDNFLATLLPSIPVTLLPGATDPANVSLPQQPIHSAMFPQARIYGPEPSKEGEEKQPGWFDAVTNPWDGEVEGWRVLGTGGQNVDDVFKYVESEDRLGMMEAMCRWRCCAPTAPDTLWSYPFQDDDPFIINSCPHIFFVGSQPKFDTAVIEGHEGQVVRLIAIPKFAETGELVLVDSETLEASVVEIAVMSGAEA</t>
  </si>
  <si>
    <t>&gt;2325_g</t>
  </si>
  <si>
    <t>MSRRLTKKPPPTAAELSMDARSYETQSSLGTQSLRSQRSSQSLQRSPSTPYPRSQVHSGHSRKITEPNPAIYSSSSSSLDQRISGSSPVLAGYEFIAPSGQGGGKGTSTTRLSLNEKTSQELIGPPFDGSSILNQFDSSTASGYQNALRRPPPPQLSYTTPDPRMMSPPLQQSQSFSSGDRMNEKSTPRVSENQLISPKRFSDESKEPKQGMIRKKSGFSGFMSSIGVGSPRGVKISAPENPVHVTHVGYDNNTGQFTGLPKEWQRMINDSGITKKEQEQNPQVIIDVVGFYKENADKGGDEVWDKFENAKVPEMHHDLRIGTSGPSPLSPGLLNTPNYGAIASPPLSPRFPANHETSFENPRAPPPVPRPGQPSALQNKDANGLVPTRPAPRPPVALPGPTRAAPPPPMLGKDSGIGMPRQSDDLPALAYVPPVQQDSSSPMLPEEHRSRSNSKANGASPYGHAVQVASPQALYQQQMMHQQENAMQQAQQHQTLARAPSKRQQPQQVTAPTPQTHHQHQPDLNGVPHPSQQARTVPGPRPRHRPRQSTSIDIVARLTKICTAGDPREIYGDLTKIGQGASGGVYTGYEKNTNRLVAIKQMNLEQQPKKDLIINEIIVMKESSHPNIVNFIDSYLITGELWVIMEFMEGGSLTDVVTFNIMSEGQIAAVCRETLKGLQHLHSKGVIHRDIKSDNILLSMQGDIKLTDFGFCAQINEAHNKRTTMVGTPYWMAPEVVTRKEYGRKVDIWSLGIMAIEMIEGEPPYLTESPLRALYLIATNGTPKIKQEEALSPVFKDFLYFALKVDPEKRASAHDLLRHDFMKQCADLSQLAPLVRSARVARASEKANKAAAP</t>
  </si>
  <si>
    <t>&gt;7748_g</t>
  </si>
  <si>
    <t>MAPADSSRIVEVKKLVKSDPRKAEGIFKEILSNPPSATNDAAVREYETALVSLGELYRDEKNADELVNLITTSRTVLSSFAKAKTAKLVRQLLDLFNAIPNTVETQIAVTKSCIEWATSERRGFLRQNLETRLVSLYMNKASYYDALTLINSLLKELKRLDDKLVLVEVQLLESRVYHALGNVAKGRAALTSARTSAASVYTPPLLQAGLDMQSGKLHAEDKDFNTAFSYFIEALDGYHTQDEPEKATAALQYMLLCKVMLNLPDDVNQLMTGKQAIKYAGKNLEAMKAVARAHSNRSLEEYEKALGDYRQELGSDPFIRNHLRRLYDAMLEQNLIKVIEPFSRVEIAHIAKMVGLDTQQVERKLSQMILDKVIIGVLDQGAGCLVIFDETERDEGYDAALATIEKLSSVVDVLYTNQASMLE</t>
  </si>
  <si>
    <t>&gt;1917_g</t>
  </si>
  <si>
    <t>MAETYNWDSSMPTGAPGIVPRRSSYASVVSGQASAISQPYQPTRSGAFSHLLNQHNDFSYDPNYQSLGEYARYSSRPYDMNLGTNDGTRGIPDPWGRTTQLPSFSSAFGPLTNGNGFGGLGGGYMSNFFVPSYLKGSKYVQRLEEAHKVKMLAQKDGGSAPSSQPGSLSTSSSSINLHAKMAPSHRGMTFDVIEKAPPVDDEGIAPLPARWNIQDKNQALEVLSDGQEVKFTGPKSDRDREHEAYAIRADHAMPPQCGIYYFEVTIISKKREESSIGIGFSSKNVILTRLPGWEPESYAYHGDDGHSYCSSSTGKNYGPPFSVGDVIGCGVNFRTGSAFFTKNGDHLGTAFREVFKGKIYPSVGMKKTGEHIRVNFGQSPFVFDIDGMMSASSSSSLYPNLNPDEAQNGSDQPTNLPVANGPPPMDGLIASTPENTGFPDGTFNPPGGQDGSNQPAGPPFPFASPRSANLASLTPVPPSNSSLLRLSQLHALRARALANTPLSDRITSATHIERQQTRAHLRLAAETELARQERARLATGRQLRIPLTEGQLAFVTRVRSMSQIEQRQFLASLVALPSGEDTPVQIPESTPESTSESPTDTSTVNMDASRFDGPLAPLGFPRPMNPGPTLSSENASQNAHDPQERGIIEGTSSDHEPPNAIEPLPNHSELHRIQSDTPANITLSQQQEKLQIREQIEKCSTASLAPPLNETELIQSLVLQFLTHDGYVETAKAFAIEVHKEKKALNLEPNSSVDGFDVPEDEDAGHRQRIRTAVLEGDIEKALKLTNTFYPNVLKDNEHVYFRLRCRKFIEMIRQGAEMQNSIASNGIKAANGHKGDWYDDIINHDMDLDDHQQSNNWDRMDTEETPENQMEYQQLLQDTITYGQALQAEFKDDPRREVSQALQDAFALIAYQDPLNTKAVAHLLDPSGRTIVAEELNSVILLSLGKSSSAALERLCQQTTVLLEDLAADGGSGSLVNIDDFLRADPNSF</t>
  </si>
  <si>
    <t>&gt;5823_g</t>
  </si>
  <si>
    <t>MRSPIITFFGFTLAGVSSASQRRDPAFLSRRVDSPDNTCGNAFSGGYSCGSTNDGPCCSQYGYCGNTIDFCGAGCQTDFGSCTGTITQLPADDFMCGPNNGNKLCLNGLCCSQSGYCGSTDDYCGTGCQSTYGICDTDNDTLPTDGGTCGPNFGNAVCTNNQCCSVSGYCGNTEDFCADPNNCMLGFGRCDSDTTPAGLSTLNVPRPAKGPISYTTDIYNCVQSNVVALTYDDGPYLYTEALLDTLKAYGFQATFFMTGNNNGKGEIDTTAPYPSLIQRMIAEGHQVASHTWSHYSLSKISSQLRIAQMVKNEMAFNNIIGMWPTYMRPPYSDCTKASGCWDDMQSLGYHRVYFNLDTQDYLNPTTTLIQNSKNIVAAALAGSGANEYLSIQHDIVQQSATNLSSYYFDLIQAKGWRGVTAGECLGDIDRTNWYRSFNDSVSTSSSMSSPTSSYSPPTSSAAPNSAAASSTSSYFTSLSSIVSSSSATSSASSYATSISSPVSTSSRTSSTSSSSKSTSSSKTSLTSSSTKLTSSSKSSSSTSSTKSSTLSSSFTVRTSLSSAKVSNSSSTIPSTSKSTTVSTSKSSTSKTSSPTSSTTSKLTTTSKFTTSTTTATATATPTPTPSSTPSSTSTSASATAAAAACDFSNGDWCGNINTFNNYASCLTATDYCASEFAKCILGGLTTLTACTQWAAECVDLTVYCATKCSALSCSNAAFGY</t>
  </si>
  <si>
    <t>&gt;5692_g</t>
  </si>
  <si>
    <t>MVGKVLFWTGFGIATRFWQLGLEMRPFFNKESLWIWPIFAGTGASFGYWLQGAEQRQRDILELKKRSLLEKRARRAEREAAAAAVEQRE</t>
  </si>
  <si>
    <t>&gt;6082_g</t>
  </si>
  <si>
    <t>MVSLPHVFALMPMLTLAKDPKLSQRAMKNHNREPRLHGVAVSDKTSLRTCLENKFAMSDESTMEAGKQANFRPHIFSFAPITQYYNTQPVVKSPETVATSSAVVSSSPLRAKDLAINAIESCATNISHHLLESPVHEHQGPHPPSQVPINKKFTKPPITPKRYTADGIEDMSSPPKNVYGFSSRFFSSMDFIEQRNQEDDPLPIRNQKRDLPSSDSESEFEDSDTEEDVDDTTSESEEPSAQKFQKSQPQFQRNANIAHHSIPFPPEAADIASNLALHLTNPDESDSDMSDGCAPCSPSSDPIRTRQPHNPFPQSSHPDFLPPRGIIPAHSNDQLMPPMVFAVLGKTITTPKKKLEERSRLRTEPRNMEVRMVFSSSTVTPGINPLARMPGEMELWARGAFYDDPLKNAASALADAAGSGNNLTTTSSCDECGGQCGNCGGEINKQVRKRKRASGGDDEGRKKVKEPKRRTIERLAQRPVRGYVWKTPAKNRGNKKTKQHKETNMTISKREADEIGE</t>
  </si>
  <si>
    <t>&gt;6537_g</t>
  </si>
  <si>
    <t>MFTRTLVRSLPPCLCRPIPRAIPRSQSQLPRLPPSRLTALSKCHYPRLYTRRPSHVPRVASPPHSRSFFHTTPQQRSRRSRFDPDAARKARPLLTPEQIYNHFFRNRTYQVGVVMLAGGLTFFYWWNLEYVPVTGRRRFNCFSEDKMLGDAEFMYRQIMQEFSGSILPVWDRRSRMVTRVMDRLIPVSGLEKASWEVHVIYSDEKNAFVIPGGKVFVFSGILDIAQTDDGLAAILGHEIAHTLARHQAESMSKTIWLIPMRFVLEVVLATMGDTMGLGRMISNLFAEFGVMMPASRRQELEADYIGLLMMAKGCYDPEAAVGVWERMEEATKGTANDIPQILSTHPSNANRIKKMVEWLPKAESVREDSGCSTSLAYVRDFKRAAGNFSPWDWL</t>
  </si>
  <si>
    <t>&gt;7368_g</t>
  </si>
  <si>
    <t>MAELSKPTTAPKTTIKIGDVNYDIELSKIPYLSSFVGFQIKAQPHSTEFIHGPIPLLDVALKGIEAGYRQCFRALPPTSLNTTLSARRTTFSADEYDSGFKGMKSGARDAAFIFMYLILLGEFENEVKDSAKIFNAVMFIVSHSATFKWRTRKVVRASYEERFVITEKQKAGLDKWEKTDAAQLAEEDEGDVTTEEEDSYFSDSDFSYQSL</t>
  </si>
  <si>
    <t>&gt;13990_g</t>
  </si>
  <si>
    <t>MSNIIDSYYRKHE</t>
  </si>
  <si>
    <t>&gt;310_g</t>
  </si>
  <si>
    <t>MLNFNILAAVTVLLSNIRIALGQGGPWTQWYSQCIPATTSSASSIQSTSTATASFTTSTTSTSTTVSSSTSTASGGYGYSTGGQNSIDVKFRSHGKRYFGVATDENRLTAGSNAKIIQADFGQVTPENSMKWDATEPSQNTFSFAGADYLVDWAETNQKLIRGHTLCWHSQLPSWVSNIASASVLTSVLQNHIATEVGRYKGKIYAWDVVNEIFNEDGSLRTSVWYTVLGESFVSIAFNAAKAADPNAKLYINDYNLDSATYAKVTTGMVAHVNKWIAAGIPIHGIGSQSHLSAGQSSGTAGALAALAASSVGEVAITELDIVGAAATDYVQVVNACLNINKCVGITVWGVRDPDSWRASSTPLLFDSNYNPKSAYTAILAAL</t>
  </si>
  <si>
    <t>&gt;8391_g</t>
  </si>
  <si>
    <t>MTQKRKRSSEEGEKKAKKVESLPDIQKETQEDTQEDPSSIASPPPQDTDEHVELDNLQYPPSADAADPVTFAELKLSPLTAKAIDEMGFTELTPIQSKAIPPILAGRDVLGAAKTGSGKTLAFLIPAVELLHSLRFKPRNGTGVLIVSPTRELALQMFGVAREVMAHHSQTCGIIMGGANKSAEATKLTTGLNLLIATPGRLLDHLQSTKGFVFKNLRTLVIDEADRILDAGFEDEMRAIVRLLPDSRQTALFSATQTTKVEDLARVSLRPGPLYINVEEAMEHSTVEGLEQGYIVCPPELRFRLLFTILKKHLAKKKKIIVFLSSCNCVKYYEELLNYIDLPVLALHGQQKQQRRTANFFSFVNASEGALICTDVAARGLDIPAVDLIVQFDAPDEPSSYIHRVGRTARGINGKGKSVLVLQPSEMGFVHYLTKARVPLVEYNLPKLVNIQAQLEKLIASNYYLNRTAKEGFRAYLAAYASHGLRGVFDIQKLDLAAVGRSFGFSVPPKVDINIGSSMSQSKRPAKRRAYGSQPRQNR</t>
  </si>
  <si>
    <t>&gt;8470_g</t>
  </si>
  <si>
    <t>MAGPVTVEYKGKIAVITIENEKKLNALDANGYYQLASYMKEIAEHDEVCITVLTGKGRYFSAGADVSISRSTPSSSNEDITRHWLKTFVSNNLYITHAFYTHPKILITALNGPAIGLSAALIAFSDFIYCTPSAFLLTPFSSLGLVAEGGASIAFVQRLGISKANEALIMSKRITAAEMLQVGFVNKIFEVGEGEDERFADLVFREVEERLGAHLNSDSLVKIKALIRKPERAAMDAQGVAEVFSGLERFKAGIPQEEFRKIASGEKKHKL</t>
  </si>
  <si>
    <t>&gt;6511_g</t>
  </si>
  <si>
    <t>MSLQHYVNKKVLVLTSDSRTLVGTLLSCDQMTNLVLSQTIERIIRPPDDPELSSEVSHGLYIIRGDNVAVVGLVDEELDDSINWLEVRGDVLGGFKHS</t>
  </si>
  <si>
    <t>&gt;6396_g</t>
  </si>
  <si>
    <t>MLREASTLPAQVWPFWLLSGAAPKAAEQNLFTIPRGRSQLATVKPQRLPPMLFSASFQSSISQSTSSSSSHPASKIPSRRSPLLPHQQIRASSRLPSLIRQTPRSSQLRAFTTSPTSPPPLKTEPSPTTSNQTETPVPKAKWTPPSQISIHTRPVVIVGAGTLGRRLAVIWASHGGPVTVYDISELQLAGATEYVADHLSSYCAEQGTHPGKVHFTSSLTDACTPNPWLAVEAVSEDLELKISVLGRLDRTVPTDCIITTNSSSFNSSELISEVQHRERVMNCHVPLADQYVRCVELLPNKYTSPLVPQFLSTQLDVLGLNPILLPPSSPTLMFPRLWAAIKRETLRMLSEGVAKPEEIDKLFRDFFGAKKGVCEKMDEVGLDVVAAVERHFLQMEKDMEDEGLGWSSRHRREKHLEWLDKQYLEQGKLGDKSGGGLMEKGWVVKEDKPDRKPGEEVWVEHSVDLSGM</t>
  </si>
  <si>
    <t>&gt;602_g</t>
  </si>
  <si>
    <t>MDTRGWEYAPEVPKCILEYRGDDRLIAIVDRDTPELDEIAEDSEPEATSGTSTMPFTPNSSLLNSEREFSVFSSVFSAADDRALMSPNSPRSETPDAYFPFESSQQARRMSAEAGQMAQETEVETGGVSPESRMDEEEIDQVEEKSDQVQEGSDDDDDMPPIRYSDPAAPSWTDSSWVIRDFEAEDAQWHASNSRSRMYSFSQTFGSRVTELEFPPIAITEECQWLEQHGDASKIKVLDDMAKFCVPDDPAAFLQYSEDIKMDLAAKKLRALWRGKQVRLVYSLTKKHWTYVTGNSEHEPNYTPTIATIFDGVLLKANPGPYQLAPGVAGPEEPRYPYFDMDRDTLVIECNHCGNTDWDYLEHCSVMGALLRRLVRWYFENPECNLKFVNVTFCPYQTHFTDPLDLLRPIRTLEKVQLVWHNHFARTVPATTRQEWHYEQMQACKDIAKYEKELKGSNVGTYGWLKYPFETEMLDHGKEFPNSVCQGFENTKRVSRTTADQLPEMFFTGLHKLDDSTQAWMDTQGIVKKRLMYYRVTPIEWGPETEDEDEDEDEDEEDEEDEDDEDEEDEHDEEEDEDVEDVEEEE</t>
  </si>
  <si>
    <t>&gt;9341_g</t>
  </si>
  <si>
    <t>MSSPSSSKHKQAKAKQGPASNPKKKHHHPVLNDLQRPRTRSHIRHLNTTKGGNWLIGPLRAKRPSSRPLRTPSFSPLTPDHAYPPGIMFDWEREQMGLGDISPLWLGEPAVGEESRSKYVTKRRGGEVVHWLREEWEAFGEREERERKEGERNGGWGRVGRMRRFRKGERERGVEGRFVKREKKEEEEEEE</t>
  </si>
  <si>
    <t>&gt;5438_g</t>
  </si>
  <si>
    <t>MAKAKGRVIDSAGARSQIPKNKAAMRVKRLPSTSPPGTPPLQKRLQQEISIISDISTAIDTTTPIYEGQVSEETYSSSGCAVINESTLQSLHQEFASSGWMTVNKANDLRGEDEKGEGEQQDEDESGDENLDEDHDEDNKEDESITPNDAAYQAHADIPERSSLYELGGATEVARAHFTTHQLKQIVLYMKKNKSCNPTMAYKEFEQLLEDLDFTDPYLGTEVIMALKKKVTRKIQDLGRVMVQNGAITKELTKKKVTKVTFNSWTDLWLQRSWDGSIRQDGKMESRRGKPLVLRPAPLRVPRSHTASPAASKPAASQHKRSSKVKTSRLRACPLTFEGRIGFVQNPVANAEYDGLWLDSPETLAVESLARETTYPEPLIFEPSTEYKKLLNFSKDNYTSPGPLYKEMFNCAQSSLYKSSQERFSDTEEVENDGPSEAFLRVVETNSRLGFPRKEYQAPDFARGLKNVASKAFARHTTQAGKRLFSQKHFPPRSTSNGSTDLPRPAIMNPADFECTFTSQPNVSSRVVVISNQSSTFKDYGSYEEQNYLQPVDFGDYLEDDEDDEGMEGEGMLAAGDEVFGIDETGNEDEEVVEEEEDVEEIECSDEEVAEVEVEGRENGYAFLDTEDPFVDTPEVLSLSKTRKSPTSKLALLHFMKKLTSGEDREHELYADSLYANSNELQEGQANEHLRSNLSYTDRIPEDMEDVDSIKLGDEDTETSGSDSEDEQELSDGENVEHLSQGSKEVSEHGAEVIQTQHTPPTPRRQLNWNITYSRSKTEGQTEPTTPTRTSKNAPAAKKAKAESQRFQPLYQVIDITFDTYPKWKEQLFMILKAQAAWSIIDDSISHPVPPDLTAHSEILAQMTAHRWYIQDVKAYEEKSEVAMGWMLLTMGERMRKAAKSYADPKALYEVIEREFTIEELEEELEEE</t>
  </si>
  <si>
    <t>&gt;6652_g</t>
  </si>
  <si>
    <t>MTPRNDTQVSPELPLRMLLWVVGALLILYIIYPPPGDISEQATLPNSNRVHPRHIPCSALADPRPCLTREPREISSLVAVGAVDGMVTGSDRYSLARGRETSKTLERALRIHSWQFTGVQASPRKEIIPALGLESAAVRPVLLDIVAHEAVQTNKLMVPLKNLTHCKSKWESPGNVKFLIIKPESGINVNGSNVECRGYRHWNSSIPEGTKFNVHHLASLNGSSIGSVLCYVIPYVEIIDLGTNQSINSTTASIRQNPKRGFEWNDFIHLKDCTGTGDALQACKQHQLTTYIMYFILGFMAFCGLSWIVFRCLNRHRNRRRAPFLVSYKSDSEHSLVSRPMRRIRAHGLRGADEEAVRSSAERFVGLDGADDGWTKGWWANQKQRPKVRFSGDLPPPSPPPRFYTPRIPSLVLPRSTLATVRQLSGLVRGGTSESANTMREMRPATMRPELKDISRLRWGSTI</t>
  </si>
  <si>
    <t>&gt;3942_g</t>
  </si>
  <si>
    <t>MAPNSASLPKRKPKENQKTGLTLPDTGIRDENGLEPMDHLFSSPEKPKAMSTRKVNGSRGNANATMSDEESMDMEDGSAPEPITVLTTRRSQDLRLPPRSNSPIKTSLQSPARRMPNLASGSSPSRNSIAGHRDVDTVHVRRKLNFSNASLGGEEEDSMQNTPQKRASSTMARSGKDKLANGHRLAPAIIDFSDDDDDAQGGDSAQVENTAEDAEDLFQLVNGNDEEIELESEDVEQELEEEPEEEPEPLPPKNKKGKGKAQQAEVVKAGAKRNRGNKAIVAAVPEEEPADDEPEDRPAKRTRRSLDVVEPAKKKSGRGRGRPKRDQPPVEEPVEEPVEEPEEQPEDEPEEISKALKKRGRKPKGPVATKGPKAKSQRQKLDTIAENDSPQIQRGPPMPRRNNGLYILRRETPGMEGTSFKRTLSGRNSIKPLAFWKNERVQYDQEVQEDDQIGGRKHGKFLLPNIKEVVLVEETVAEPKKRKKHNPKPTKSKKRQMEEESEDESDEDMEPWETEPGHIVGDVRVWDPEAQPGSAMDEKEDEIALSSGAILTRDIAGASFRFSKMLTQPFFGSGMVDLPPMSIKKPKNSRKMQMAFFVFYGRVKVDVNGNEFRIGKGGFFQVPRGNFYSIENDYDAPARIFFSQGCEVEAQPLLEDQSS</t>
  </si>
  <si>
    <t>&gt;3543_g</t>
  </si>
  <si>
    <t>MPPNSLQLFSSLQYHRSNVALVKTWKVPSSSGRVDLEVDQEIFNSLAHAPEEHLQHHDWISPIHTPSQPFGARIPLAPLLQDSQETESWRHTHAHNSGDNGSPIDLLGLQDRAFTAPEKSGKEEGCRSVLFGNSVGCGMEDFKSEAGSMEVYACGTAGEGRVDAGYNPMRQKTKQYQVAKRGHRHRVGVA</t>
  </si>
  <si>
    <t>&gt;7246_g</t>
  </si>
  <si>
    <t>MESLTPEDVPPQGGPSGPQMPPLGQGLPPQQQLPPQMFTTAAQLLDMTDKKLMVALRDGRKLIGVLRSWDQFANLVLQSTVERIFVPPPSSSSTPTKDTAAPQPGLYADVPRGIFLVRGENVLLLGEIDLDKDDDPPPGYEKAEIELVVELTKERKTKDARREKIRVGKLRELGFEGENAGETLI</t>
  </si>
  <si>
    <t>&gt;2130_g</t>
  </si>
  <si>
    <t>MLTVAPHLRTRRPSPTTVEYIVSTSPDLTLPLRLLIGLTFIFRFLVGCNILLLLHSKYLLSAYSSPLLPISPAPSILNPIPYSTHLLYHIHSSRLGALSTIIAQHIPLYILLPVSLAILHGLTLRLYTTESLLVIRGLGIQTSTSSATYLSAATTRFIPTEKIQDILINEAFRGFEVRYYLIVVVKEEENVVVVFPRLLPRRIIVERVWRGCRGVLWEPSVGEKRERERGKSVGE</t>
  </si>
  <si>
    <t>&gt;4314_g</t>
  </si>
  <si>
    <t>MCAKVSQNDLEYSVIVTSVKGKDTDDLLSRRIATKSFLLSELYTQVYLTMSRDVAPLPLRYKDFRLLSLKTSPEAFASTFTRESAFTDKVWHGRLANPKATTFVALQSDHIISWLTAIGPLPCTLEESSASGDPWTALSGVNSKNLPLHWRINGMFTVPEARGQGVAKALMERILQFGADEAGKCGYGFTFSIAVDGDNSPARALYKRCGFEIIKEENRLLGDSRVVILMKYTPSNPDR</t>
  </si>
  <si>
    <t>&gt;802_g</t>
  </si>
  <si>
    <t>MSSSVKRACDACHRRKVKCDGINPCRNCSSAQLSCTYHAIPQKKGPKGSRAKVISELRETQRQTTLSSKVANRLNGISSPPCSPTLSPTPGLLTSEMIKDCIEFFFANMYPTLPILHRGRIEQQAQYADQNVDTYCLLTSLCAFMMIQPGMGIPGDPLGLDSLPGANLISGNLLMEETLRVRKSYDHLETPTLNSLVTSFFLFGCYFGLDLHNKAWFHLREATTLAHILGLNKEETYLQYDVVESSRRRRLYWLLFVTERAYALQRHRPLSLQATITLPTQNDDPSDTQAQHLDGFIHLVNLFRPFDESFVALWNKTRTDCPPTYLATLQKQLAEVLPSYLNSTENQTADLRTSQQWLRTMVWQLSLQNGCLSSTTEDPSMSFQFPFEISRDLVAMTSQFSNQSMEVHGVGLASKIFEVAYSLTNVLPLLPQNSDPFTLGPRNYLIDLMNLLSVLRNGNDRFLPLLRAKVDDVLPRLVNPMLQSVPDTPMNMCPVDDIFDGFGTAGVGVASNFPGYNGDGTSGAAFKSEPESDFTRSNVQDMPQYEAKRMEEFGSPPGDGNSENNINSPFTGSTGAIQSPSDYPAFNEYSNFSYLNNPAVGSGHPNLPVNGMGNFGDGNRNVQLKTEFDFPNSFALANQIPRPQLTAGPSGPEGMRRQPPQRQNSGSSYHMPFSPQRSNSGSSFGIQPPRSVPEQYNQLQRTTSGEESMMPGINDLPYR</t>
  </si>
  <si>
    <t>&gt;1723_g</t>
  </si>
  <si>
    <t>MSNPAIEKYGWTAVPRSLPDLLKTSQVSGPAVPISASSIQLPDTPLVATVLQYAKDELPKETFNHSMRVYYYGQAILQHAFPTWISTSFDETYFLTCLLHDIGSTPKNMPSTLLSFEFFGAHLSLQLLKQHSAPIPQAEVVTESIIRHQDLGTTGKQTRIGALVQLATIFDNMGINPELVSKGTIESVVKAYPRLGWSGCFAETIRMENGLKPWSHSTHLGEEEFPSGVEGNELMRPYDKLE</t>
  </si>
  <si>
    <t>&gt;3226_g</t>
  </si>
  <si>
    <t>MHLPILTLLLTLLQPSFATPYHPHPPPTLPTTLLYEFPSLTWIENLAIRSNGFLLLTILLPTPTLYTLPSPSSVPTLLYTFPNSTGLVGITETTPDTFILISGNITAPPFAWSAWRVSFPSPSSTNPQIAKVADLPGAGVLNGVEVLPGNKNVVLISDSSLGVVWKLDTSSGVFEQAIKVQEMSIPANASYTVGINGLHVQGDYLYFTNSARGALYRVRIDCEGFAVEGAEVQVVYVSGGFMDDFTFGKGGEVWVTTDPENTVLAIGEEGGVGGGCGGEWGGDGGGGDGVWVWEGKG</t>
  </si>
  <si>
    <t>&gt;8906_g</t>
  </si>
  <si>
    <t>MTSLKRSLASDPYSSNISSKVYVRSTKSGKVQKIVRELYLRQDIPCGSKLCTACLKTAPKDAAGKLIPFILSEKPAQTKSYTQGHYLVPDTNALLNALDLFEHTSAFYDVIILQTVLEELRNRSLPLYNRLIGLTKSEEKRFYVFFNDFRLETYVVRDKGESINDRNDRAVRRSVKWYSEHLAQAVAKGRGGKCPSVVMLSDDKENLKKGKRDGILVSNLHDYVETLENADQLLDMITVSKDAQESREAAKNANLYQEYFSVSKMMTGVKNGTLHQGIFNVSPYNYLEGSIHVPTFDKSLIVLGRENINRAVQGDVVVVEVLPKEMWKEPSTKIIEEESMNKDENADAEDGEAVVTEREKRALQEEVKKVHSKSSEGRPQPTARVVGVVKRNWRQYVGHIDESSVSQSVKLARKQQTVFLIPMDKRIPKIRVRTRQAGEIMGKRVLVTIDSWDRDSRYPVGHFVRSLGELETKGAETEALLLEYDVQYRPFPKTVLDCLPKEGHDWVVPKDVSDPGWQNRRDLRDLQICSIDPIGCQDIDDALHARKLPNGNYEVGVHIADVSHFVKPGNAMDAEASIRGTTVYLVDKRIDMLPMLLGTDLCSLKPYVERYAFSAIWEITPDAEILSSEFTKSVIKSREAFSYEAAQIRVDDASQQDELTQGMRALMMLSKKFKQKRMDAGALSLSSPEVRIETESETSDPIDVKTKVHLDTMSLVEEFMLLANCSVAAKIYTSFPQTALLRRHAPPPKTNFEELSNQLKVKRNLVLQTASSKELADSLDKCVDPNEPFFNTLIRIMATRCMMSAEYFVAGTQTYPEFRHYGLASQIYTHFTSPIRRYADLVAHRQLAAAISYEPLHASMVSKGKLESICKNINVRHRNAQMAGRASIEYYVGQALKGRIVEEEGFVMRVFENGFVVFVPRFGIESLIRLRDLVKEGEAEPEGVFDGEQYVLRSKGAREVEVGLFEKVVVRISDVLEEKTGKRKVRLELVKTGGK</t>
  </si>
  <si>
    <t>&gt;8136_g</t>
  </si>
  <si>
    <t>MVETRGGSRRDAQSELKNSAKVQKSKRNRVTRINQTRNKAIQEAVQKGEIIAESKGRQRAKKEPPSYLQRSVEAGKDPNRNIKLLGLPRDLFNEIISWLEPDAETCLSLTCKEILGIVGREAWAECHSKQRYYDQDRQLWYQFRQSLIPILGRDVLHLTACDVCMTLHPPLKPPAEHRETKLTKHCFGPWSAIDYLPKDGSGGYSLLWEHVAEARKSMQTLESEDKVGDPIKLLDGQFTVQHKLLKYTLNSCGRQIRKNLILKHEHIFRGINPRSPLRAADIINIPVRLCPHQTTSTEQPERGRYTKSRLPSGLLSHSIATAVPPPLRVGIPKPSAFSEPISSEKKQMNSVVSGVDTLWTCRACPTKWRVQHSGEGAGELRITAWHSFGDTDYRAQEYWKMLVRREVSNLGAEKRNSEFFIVTKQYLDFAIDED</t>
  </si>
  <si>
    <t>&gt;9498_g</t>
  </si>
  <si>
    <t>MSGATNREAVFPTRQSLGLMKSKLKGAQTGHDLLKRKSEALTKRFREITRRIDEAKRKMGRVMQIAAFSLAEVTYAVGGDIGYQVQESAKSARFRVRTKQENVSGVFLPAFESYTTEGNNDFGLTGLGKGGQQVQRCRETYARAVETLVELASLQTAFVILDEVIKVVNRRVNAIEHVIIPRTENTIKYIMSELDEVQNKKQRDVAIQDAATRLKKQQAAKADSDKENEAGAVDILGEQEDADVIF</t>
  </si>
  <si>
    <t>&gt;2097_g</t>
  </si>
  <si>
    <t>MSSRRDFLNQPAPENYVAGLGRGATGFTTRSDLGPAREGPSEDQIKEALAKRAAALGAAPPTAYGAPEKKEEDDDDDRFHDPENEVGLFAGGVYDRDDDEADRIYQEVDEKMDRRRKARRLVSHFLPPFFLHSRADGLSFKQIDERITDVSTCREAREQAEREEYERNNPKIQQQFADLKRALSTVSDEDWANLPEVGDLTGKNRRTKQALRQKFYAVPDSVIAGARDASELGTTVADEGPAGGDGPDGTMTNFADIGAARDKVLKVKLDQASQGTDSVAGSATNIDPKGYLTSLAKSQISEGEAQVGDIKRVRVLLESVIRTNPKHAPGWIAAARLEELAGKKVAARNVIARGCEFCPKSEDAWLENIRLNDNHNAKIIAANAIKANDHSVRLWVEAMNLESESRAKKRVIRHALDHIPQSVMLWKEAVNLEEDPGDARLLLAKATEIIPLSVELWLALARLESSENAQKVLNKARKAIPTSHEIWIAAARLQEQMGNANKVNVMKRAVQALAKESAMLKREEWITEAEKCEDEGAILTCGNIIRETLGWGLDEDDDRKDIWMEDARMSIGRGKYETARAIYAYALRVFVNSRKLWLAAADLEKNHGTKEALWQLLEKAVEACPQSEVLWMMLAKEKWQAGEIDNARRVLGKAFNQNPNNEDIWLAAVKLEAENQQPEQARELLKTARQEAPTDRVWMKSVAFERQLGNADAALDLVNQALQLFPGAAKLWMMKGQIYEGEGKLPQAREAYATGTKACPKSVPLWLLYSRLEEKIGNIVKARGILDRARLAVPKSPELWTESVRIERRANNVSQAKNLMAQALQQVPNSGLLYTESIWHLEARTQRKPRALEAIKKVDNDPILFVTIARIFWGERRLEKAQNWFEKAILLDSDLGDTWAWYYKFLLQHGTEEKKADVVAKCVLSEPRHGEYWQAVAKEPANAGKGVEDILNLVVRKLE</t>
  </si>
  <si>
    <t>&gt;3658_g</t>
  </si>
  <si>
    <t>MRYLGLFSFSLLTALFARASPAPNPNQQAYPHDILGLDLPAPFKDGNARGDGDKKGDRAPLSVDQQAFPHDILGLNLPAPLEDGNTKHNTNHNVSIQLFAELEELSRVVDISYCVSTTGIQKPFVCASRCAEFPGWELVGTFDGSGVDGGVGYIVLDHEGRGDSGGRVMVVFRGTYSFADTIVDLSTRPQEYVPYPSDPGNEVETRKPKGRKWWRFIPGFGRGARLRAEEEKPQHKCNNCTVHSGFWSSWQNTRPFVLGHLEYVRTKCPGYQLHLVGHSLGGAVAALAALEFEAMGWEPIVTTFGEPRVGNGGLRDYIDGVFGLMGEVNDATKGGAGKYRRITHVDDPVPLLPLQEWGYRAHAGEIFISKLPLQPTVSDIRLCEGDEDPNCISAAEVDESWFHSVDSEAFQMETEGVLQKRWPPARYRIWQLFFAHRDYFWRLGLCVPGGDPMDWGRDKYRFDDGKEEL</t>
  </si>
  <si>
    <t>&gt;2598_g</t>
  </si>
  <si>
    <t>MGALLSIPMMAVPSMGAVLGMVGSCCGAATCGAVCSVCGKCGNSVATRIAYALILLLNSTLSWMMLTPWAINKLQHLTLDYMEISCPNGPCYGWVAVHRINWALGVFHILLGLILLGVASSKNPRAAIQNGFWGPKIVAWLVLIVLSFLIPDSFFLFWGNYIAFIGATLFILLGLILLVDLAHSWAEYCLTQIEETDSKIWRGVLITSTLGMFIGSLIMTILMYIFFAADGCSMNQAAITVNLILFLIVAGLSVHPAIQEYNPKAGLAQSAMVAVYCTYLTMSAVSMEPDDKHCNPLLRAQGTRTTSIILGAVGTMIMVAYTTTRAATQTVALGGKGKSIRLPEDDEHDLVTQQPDSRREMRAAALRQAVEEGSLPADALLDDDDDESDSGNTAKDDERSQTQYNYTLFHVIFFLATAWVATLLTTNIEESTSNGVADFAPVGRTYWASWVKIISAWVCYGIYTWTLVAPLVLPDRFDFN</t>
  </si>
  <si>
    <t>&gt;454_g</t>
  </si>
  <si>
    <t>MSTRYESHDHDVDYLRREASTGPRKTVYYDDYEDFKAPSRQPSFIEQSSSTRNSRALVLLERTRSRPSRTLSSDRRQGSWTADVGNAGGYRTGESTRYGSGVAERRHRSPTDGQREIIYERARSPVVARERDIERDIERERVREREREPPPRTIISNRIYEERENSLVRGGAPMKGVQMVLGPESDRDTTIHLELDIEGDVESQLEEFSHLKRLGNFHLAEQYFQANLHEYLDVPPVAVEYAEMLLQQGAYQSLKDLVQKKELNMPVPPSSEASSPSIASVPVASAVTGEKNREIEERPVPPRPQPMDAVDKPAYEITRIYKDGGIKSDSEKFDQAFRLIEATAQMHAQGLLREALSKADDAEQEFYMQRRRKQLPEGSSLSPTEVQLVNYWHDIQSHVSSRSNFVYPEVATGESLWSDWSGLYDSLRKDGRIWELRDVISSSLPVYGAAKTWENLIGEDLYSVDFITGFVDEWGVNQEYDESTYLAILAILVDLCQSLLTLAGPLFDKDAAITAKRCLEHARRFATCIKENDPLNVKSRPYISWIIVQKGLERCLANTTLGASSDKQGFNTQYLNNLPGLALWTSILPIYVPTKSETPGWPISEPLAKTDELLQHALKASQELGDYNTEVACLREMICRSPQPKPLFERLAYVQKTLQGDMVGYLETLLSKYFLVTDEESRQSLIGELSAFDAHQRISHNIQDPLTQWCQRIVQAALYRSWGRYPAETADFDRMAQDVLSSIPNDIVKRALLLGFRGQVGIPRGPIHPSRASARYAKTPSPPPPSRDKEEEAKKTSEKYEFEKAKEEAIKKAVQEAEERKYQERLKADLQKAGLDSRQIAAIQGNEAFLASRPTYTRMARRYISIETLNKYHIDYESDRDPDYVIIKRWVPEYEQDLLWSHTRAIRSRRAGARTAAPDEGRKPTPAEQTIEAHRRTISPSKEAHQAPEASTDAISKRSWAQANEEAEAFDINQPLSPRVENSKLDSGDVNDLDTHDYNLPRGHDDYSPSSTRASSISSHSQKHRSHPPPVNSSPLKDTKGKGREDGIEADEDTTDDADNEDDAASKADDDFSDAKKRSRPRQLKKPKKRNPEPEDHVALKEHSPPPLLQGLQMEISSRPEGGHKVVVMEDSPSPNLVRRPTFAHAESVEDADDIAAKASKAGNHVEEID</t>
  </si>
  <si>
    <t>&gt;10196_g</t>
  </si>
  <si>
    <t>MTTIGQLTQAIIAAGLPTPTPSFLSPILNSSSQRPSPLPVLLATAKHRLLFADITSTPSILLPSTPIFPPTISDVRVQSTTLSHDTFAQVLDIEDLSRSKWDQIEALESERKGEMTKGREIIRVIPNEDLESLAPTQAPPQRASNRTAESRGPFKLLIQDWKGNRVYAFELQRVDKINYPPVLGIGGKLVVKKGAKIARGLILLEPAYVTVFGGEIKEMNKLWKEGREDRLRAEVQQAIVSE</t>
  </si>
  <si>
    <t>&gt;7145_g</t>
  </si>
  <si>
    <t>MEYTQYQQPAPAQHGHNHLQGGYPNSGQHPGPGAPIASPSQQPLHSQLHNQTSPILSSQPQHPGQNQGHQIHQQMNYGQPAYVAQPSMQYNMSGITPQAAAMAATAAASGQGYPYAMPDSGLPTTSPRMANVKQERAGVPRSPKQMNHSQVQQGRRMSTQIGSPAVPNSQPIMNHNAPRPSVPPMAQNQQHPQSPELVSGAVEESPLYVNAKQFHRILKRRVARQRLEEALRLTSKGRKPYLHESRHNHAMRRPRGPGGRFLTADEVAEIERTKGDGGEEGDKVSLETPAKAIPGATSGSGTKRKAEADKPTPSKKAKTNAAPVRRSSGEEEDEEEDDADDDG</t>
  </si>
  <si>
    <t>&gt;9839_g</t>
  </si>
  <si>
    <t>MVLKPFHTEALGGLCSKDQLDLLDSIDCLRSQGISHYVSLPQIIVCGDQSSGKSSVLEAISGVPFPTKSNLCTRFPTELVLRKTAHIGVSVSIVPHESRSESEKLSLGSFHEKLDDFDGLPALIENAKVALAISLHGRAFSKDLLRIEVSGPDRPHLTIVDLPGLIHSETKQQSASDVDLVQDVVQAYMKEPRSIILAVVSAKNDYANQVVLKLARTADKKGNRTLGVITKPDTLIPSSESEAMYVSLARNQDVEFRLGWHVLKNMDSETGDWSLADRDFKEKEFFSEGIWEDLPRSLLGVDKLRNRLSKVLLGQIATELPSLIEEIEMKSKSCHSRLDKLGEPRATLAEQRLYLLHISQLFQFLVKASADGTYNDPFFGDAQSQPGYQKRIRAVVQNLNLDFARNIARQGHRREIVEFARSTTDSRGVISTTREEFVDHIEHLMHRTKGRELPGTFNPMIVADLFLEQSTPWEAITRSHVKNVWNAAKEFLSFATTYIADSATSKALFQKIFEPALKQLLLTLNAKTTELMIPHQKSHPITYNHYFTECLQKVRSERSTKEYTAIVKSFFGVSSLESVYLNVPRDLRSLVTVLVQRTEPDMNRFACSEALDCMEAYYKVALKRFIDDIAVEVIEAKLISPLYDIFSPITVTSMPAELVTSIAGESEENRTQREQLNKQLEVLTKGIETCKRFVGFRILDVEDSTVQSGRTPSFTDYDVAYSNVSEDLVSDGIDSLVDTFPGNPSPHIEFDPVPIKEPQVEDEPEEGFPLIKKSKKGKKGKVAARLAVFESE</t>
  </si>
  <si>
    <t>&gt;6832_g</t>
  </si>
  <si>
    <t>MASSASGTMVKTHGPYMPTVAGLGGTPTKSLDVPITSVFLVLFVIGAACHMTILQVNLHRGKKFMMSGLLFGFCMARITTCVMRLVWSTHLTNINVAIAAQIFVAAGVLLLFIINIIFAQRILRASHPDWAWSKPMSIIFKIYYASIPMVLVALITCTVQSFFTLDTSIRQKDREVQLFGSTYFAVAAFLPIPMVLLRFLLPKQRPEKFGAGRFRTKIFLLLFSSTILTLGAAFRAGTAYKPRPRADPAWYHSKACFYLFNFTIEITVVYLYVFLRVDKRFWVPNGSSKVGNYSGGEEEEKEGGEGGVKLERKKSLADRVLSEEQVFDLGDETEVDLPRISGNSIEMLNQDKSHEGVDVEAGRSRL</t>
  </si>
  <si>
    <t>&gt;4230_g</t>
  </si>
  <si>
    <t>MSQSNNRIFNPHEYTRQPRGATILPPGITEFSEPDGITRLRVRETDGTVRVRHSSLFVSIDGACPGNGTPHARASFGVYFGPQSYYNEAYRIPGDEPQTNQYAELSAAAAALESLWDKNILQRFGSKLVVLITDSSYLTKGISEWIWNWEENGFLNSSGGPVVNAGVFQWLHTRILAHLKDGVEIKFWNVPRELNGEADRLANLALNLQGPH</t>
  </si>
  <si>
    <t>&gt;6825_g</t>
  </si>
  <si>
    <t>MFSSSLLLFSSISSVLAKVQYMGMNIAGFEFGCEIDGTCPLSSATPPLTKLGGSDGAGQMQHFVSDDQMNIFRLPVSWQYLLNNNLGGTLDSTNSGKYDQLIQACLETGAYCAIDIHNFARWNGAIISQSSGGPTDAQFANLWEQLATKYQSSTKVIFGLMNEPHDLDVATWATTVQAAVTAVRGAGAISQMVLLPGTNFASAGQFVSSGSGAALIKVTNPDGTTDGLVLDVHKYLDVDNSGTHSECTTDNIADAFALVADFLRANGRQALVSETGSGSTSSCFTDFCAQNVYLNENSDVFLGYIGWAAGSFATSYVLSETPSEQNGHFVDNSLVSQCVISPWLNAGSATFTGSISMSTPGLATASSVEESASVSTSEITTVSSAKESVSASTSVITTVSSDNGVVTSTTATTGGPAPSITSVNIITSSEGLARSTSTFKGLSSANSTTLAVTTAAPSSTLLQTVSGSAVRLISQKTNTNLVKQNRPPGIFMVLMAGPVFFENYGGRGVVVELKYIDSMLISMKEGNAIDAL</t>
  </si>
  <si>
    <t>&gt;399_g</t>
  </si>
  <si>
    <t>MPPNEVISLRDRESLFEGESPNTEQESSTLEQPVSRQWESNRKRASVLVGSAILQLPIWGFAMSYGIFQEYFSTQWTLHGNREVTGIIGTTSNGVMYLSMPFLFALFTRRWASKRQTAALCGAGLTCVSFLLSSFSTQVWHLVATQGVLASFGCALIYSPTTLSLGEWFNTSNRAVAYGVVLSCKNIVGSACPFLFRVFLDRFSFGTTLRIWTAIAAGTSILGVLLIPTHPSSISSSTRRTRKLPWHFLKHRTFYIYSVAIVLQSSGYGIPQTYLNTYAHEVTLLSQTSATLLLTIFNIPGIASSSFFGYLSDNKYCRLSATTVTAISAGCSALSAFLLWGLTSQGSMTLLVLFSITFGFFAGGYSATWGGVLNELEQEATQRNEGIDTGMIYGLLNGARGIGYVSGGLASVPLLKAGSTASLGSFGYGTTYGPLIIFTGLSTIFGGWGLLWKWEKLLHLI</t>
  </si>
  <si>
    <t>&gt;5134_g</t>
  </si>
  <si>
    <t>MSSSSSRPELPRNSTAEIAERDYFSENPAPKSLAKHTELTRNFIDFHAAAGRRVVLVTSGGTTVPLERQTVRFIDNFSAGTRGATSAEYFLEAGYAVIFLHRQFSLLPYSRHYSHTTNCFLDFLKEGPNGTIVANEEYQAKMLTVLRKYNAAKEKNLLCTLPFTTITDYLFVLRAIAQLMRPLGPNGLLYLAAAVSDFFIPPERMVEHKIQSTNAADIQTEKEADTLLATGEASPAEDEEIFDNFDSSPAVPRSKRLIVDLDPVPKFLKNLVESWAPEGMIVSFKLETDPEILVYKAQYSLNRYQHHLVIGNLLSTRKWEVVFVTPGQRDTWIRVPRSRRKKSISGIENMIGIAASRGEVGQGPLDSKELPEGEPEMEIESLIIPAVEELHTAHIRSAKTRT</t>
  </si>
  <si>
    <t>&gt;2720_g</t>
  </si>
  <si>
    <t>MPSLEEFKAMNPDQLFQALSALSTPELLPFTNARVIQDYNEYAPKFLAILKRLDNRYRTLQHKRSLPIIKPRWAEVESKFVVALPPALPTGTDIQILCTSLCRLLTKPPTPRSQIPIDIRLELELFWGNRQHIPSQEENLAVQTFLERCATKVSTTGLKLVKMLLEDSGKGGISEEVLGVFGCCLLKRWTADREVWYDVGEDALQKKGTEREYLDRMVRK</t>
  </si>
  <si>
    <t>&gt;5202_g</t>
  </si>
  <si>
    <t>MSFLTRTIPTLRSRAAFAPRAFSTTFVAHKTPTEAVKGAAKTVDRKVSDVLVEGIELGQTATKKVKEATSIHSSSDAKGKASELVGEAKGKASELTGQAKGSASEAAGEVKGKANEVKGKF</t>
  </si>
  <si>
    <t>&gt;2021_g</t>
  </si>
  <si>
    <t>MEDQVDLLVSKTWTKFQTVSFTSRLLIAISGIPGSGKTTLARTITSRLNALSSSANKSTVPIATCVPMDGYHYSRAYLSSMPDPVYAHARRGAAFTFDAPSLLILVTALRAPLTPTTAIISAPSFSHALKDPIPSDIPIPPSSRILIFEGIYLSLSTPPWSEVAALFDEHWFVEVDFEVAGRRLVTRHVKAGIAGSEEEAWKRVRENDLVNGREIVENKGRIDEVVYSREDDAWKDDVPGGEEAP</t>
  </si>
  <si>
    <t>&gt;9998_g</t>
  </si>
  <si>
    <t>MSKSRARNGASETGSDLVEEKGPKVLEAITSIFRNGDDSSRVLSKRPQTWWAAVKSVLLAKAPVEGAPLEYGGHRIVEEPTKKLGFGGVIAKFARFFGPGMILTVAYIDPDNFQSSVSDGQDFGYKMLSMVLFSLVVAIYLQYLCLRMATVTGLNLAQMNHKYMPRWLELVVYAVAEACCICTDISAVIGTAFAWNLLIPKLPLDAACVITVFDTLIILLFYSPTGTLRHIRHFEMFMAAMVAVVFITTAIALGQVHPPPGPVFKGFLPSREIFVSQGLYSSAGMVGGMLMPHALYVGSAIAQPRLLEYDTKYHTTTFQDSESPIDIFYRPSLRAIKSTLRYATWELCLTIFAIGLFVNSAPEIIAGAVFSQDGDFTDLYSLYNLFQTGINQLSATMFAVAFLFSGIAAGIVSTMAGQTVMEGAFQIKINPFARRLITRCVAIIPALIVTVSVGEAGISNALTAVNYILSIGLIFVLLPVVWYVTHEEYMGVPSDDGREIVSLKLGLTGTIFAWAVWAIVIITDVATIVLLGLGLSD</t>
  </si>
  <si>
    <t>&gt;3548_g</t>
  </si>
  <si>
    <t>MDNAAEMDDGSLDAAWKSVVMFLYGLYNNFIRNSVHMWDDMTLTGYLRLVAIVGAYLLLRPWLVKLGERMQRGQLEKEDVVTTAGKGVRISANDLRGGKKAVKEGGAKKGVSWGDEGSDDSEEETATGRDVKWGKQARKRARQAERREIQEKEKNGKGEDLLDLLVDYEEGADGW</t>
  </si>
  <si>
    <t>&gt;8184_g</t>
  </si>
  <si>
    <t>MFLKLSICVMILRISVVNIHKYIVYTVLIVLETYSVVYFFLFVLQCIPSAYFWTRYTGGSGHCMDAKITVKATYAFGAISCWTDWTLAILPIFMVWSLQMNVRTKISVACILAMGALASTATIVRMPYVNQLSDVDDFLFATTDVAIWSCLETGIGITASCAATLRPLFKEFFNRSKLLGGTSSKDGVRGTSRWRSGVAGRYIRSGSGARNEDFDLRDDIGAGTGVKTIIDASGSPEDSLDGKDHLNRTNSARGRGMWGNSKSRLTETGSEEDFEFRGGDEMGIRKTVVSTRVAEASSKREGGR</t>
  </si>
  <si>
    <t>&gt;10396_g</t>
  </si>
  <si>
    <t>MSNSHSPVTPPSKRERGEKDVSYSTKGEEKYGDLENGEGVEVQMTEIEENTLCVSLFEIEGFSDVDKTGLAKPLSKRPKTPLQYSTEKRRNKINWESRRPEDQSPAALKDFRRSRIEVAEEFKSDQDETEEEEIEKEKIIEEGSECDTSEESE</t>
  </si>
  <si>
    <t>&gt;4251_g</t>
  </si>
  <si>
    <t>MAQRTKLQFVWPKDGPHGSRRRGFFGRLNDVLHGTGPDIFLQEKRSRESIPPDFWGNWDSYQDRACHDSETNSPFSFGPFNPSRGLQRYDPHTRKYVKWATDHDWDGVGTHGRGIRPNGHGYPRFTEDERRRLRRMRRRGGIEPYKMGNEWTIYGPKRFEQAYDWFWQEAFRRRENIREGYHPLSGTNSHMRMHQEWPDDIDRWMRWEGI</t>
  </si>
  <si>
    <t>&gt;10746_g</t>
  </si>
  <si>
    <t>MNIRQNLFGQGPKAGREQSGGGYSRPPAPPPRGDVPMAGGYDNSYGAPPQQPMRGSYGSPMQSPRQAVQGRPPVGRSAMPPARRLQLSIAKVDDKTIANQFIFGNLCAVSPQDFPPSRDGADLYILLNGRNVVTARPIPNFPAGCISLSDPQRTWCDVGMMDKLTAEIYDVFSQGPAAYLGALDLDVGFASVKRFTETPYDQDMLADVFIKQYENQIFAPGQKLLMDLKNIPLIFTVKTVQVVDLSMEKAAAALTVSTPTARGILTRATTINFYKDAKSPIKLKGSSKRPAANSIIAPDFKFEDMGIGGLDTEFAAIFRRAFASRIFPPGLIEKLGIQHVKGILLYGPPGTGKTLIARQIGKMLNSREPKVINGPEVLNKYVGQSEENIRKLFADAEKEYKEKGDESGLHIIIFDELDAVCKQRGSGAGGGTGVGDSVVNQLLSKLDGVDQLNNILLIGMTNRMDMIDDALLRPGRLEVHMEISLPDEGGRAQILKIHTAKMRDNNVMDHDVDVLELAHLTKNFSGAEIGGLVKSASSFAFNRHVKVGTVAGVSDDIENMKVNRGDFMNALDEVKPAFGVSEEELESAMSDGILHYSSYIENILNDGRLFVNLVKESTSLLSVLMHGPPGSGKTALAARIAKDSGFPFIKLISAENMVGFSEMAKIQYLNKVFTDAYKSPQNIVVVDNIERIIEWVPIGPRFSNPVLQALMVLMTKKPPVPRRLLIIGTTSQRSVLRQLDLQPIFNRELAVPNINTHKELASVLREVHAFESESDLAESLNQLSEMAGTDEVGVGIKKILLAVGEAKQEEGNVVGRFAEVVAQQIAASRD</t>
  </si>
  <si>
    <t>&gt;10671_g</t>
  </si>
  <si>
    <t>MRAWQYTTATHGLENNLKLTPSTPLPKPSPNQHLVHIIAVALNPVDYKLPELPFVGRFIVHKPATPCVDFSGCIVKPATDSPFKPGQLVFGISGNSPLAGGALREFNVARSDAVVVLPDGLDPIDASTIGVAGLTAYQSIVPRVKKGDSIFINGGSGGTGVFGIQFAKIVGCHVTTACSTRNVEFCKSLGADEVLDYTKGSVLEALKASGRKFDHAVDNVGLNEELIWKCHEFMQPGASYVKVAGDLSLHGILTGFKRKILPGALGGMKGKLEGFWPEPNVHQLSQIGGWMKDGKVKAVIDTKFLFEDSPKAFEKLKTGRSRGKIVVDVASGTY</t>
  </si>
  <si>
    <t>&gt;3099_g</t>
  </si>
  <si>
    <t>MESWKKGRSELFDEFNKICNHIGTNIVAEYNDEKIARISREELTLLRENSDRAEKLAEYNTKLVIELEKARQAAKRVEELERENQRLARELQKGLQERRSAEFPVLASNPGKANTPRCTTPVLTYKPLTTNDSKNTPQSSESPSSAIVTIDDDSAIVTRKAYRELIVKYNKYFEAYKNAKGAKEIVEERLKEEKKMTKDWSAYASNLDRANTRKYEKIKALKSQIQELKGLLSGKGRPAMMGTEEDGPPTPLLEGELSQSLKQSADNKPLRGKENTGRLEGQRKAERMPKKWEMVAGTDEESSKEHAVQKGISKEVPKTIPAISTPIPTTASTADVPASLVLSSQRDETLGNTMPQFMDAARVTTVLEVPGPEAGDKQGVGLLPHLDVEATRVQDMEYEHELAGQHYSSSTQDASDSLGNVEHLTDEDIPMNTPFSPESPIFTYARPVKKRKRDQGTSKTSRATKIKIEDLTSSPIGLKAMYFNESVDLDDIGEKVDTPRKQGRLQNQSQTSTTATDAILVHKNPISKSKPAQRKSSALQPRSANRLIFPRTSDERATKKRRDVTDQAIKTLIEDGEIVAEGKLAKEPAHLDSDYLGDLLSKPSPLKRVLSPVTFVSRNNPRPRPRRSLSASNLTYHVNLGTESDATTRIDLLPRGYLGINPHTRESPKLSPRLSGKNAPGSSDSSRPSSKGTLRSLADTPRPSLKSSPRSSLEPSKGNPFGSIEVATPALLRWRAHQAQNDKSRSDPPPRQPSPISRTTAALRKGKPHSEMTATEWEMDPEQEPLRARPVETLTLRDFKVNPNYNQGKNYAFQEVVRGNARACLQGCTKPECCGRKFRALAEGSRNPDKPQTKAEKEEEQELLEEFLGDNAYTIRNMNKDEREHTIIEAMTRNMANKAGRHRHAFERRASPPGFWNADFPTTQEEMQYRAQAKERERDLVLQRYQEAMRPSGAYLFRDE</t>
  </si>
  <si>
    <t>&gt;9415_g</t>
  </si>
  <si>
    <t>MSSAHIEDTGHATGYDVQRLHTNDIELGITDAVQRHIRRNVVPPKPVSQRKLDFEHARPRWMREMAAEALGVFFYVYPGIASTASFFLNKTEPAFGSLFQIGLAYALGIAFAIIVCGPTSGGHFNPAITICFAVWQGFPWSKVPRYIFAQIFGSFIAGLILVGQYHPQLSALADTFRAAGVSPNSLGGPGNILCSFPAATQTNYGYIFFTEFFVDSFIAILIWAVLDPANPFISPVTAPFVIGLIYATMVWGFADITISTNTARDLGTRIVAAIFYGGDAFGDYAAISILVNIPATLFGTVVYEVILRDSIAGIAKGHIQHKDGQEGLVRHLTKTGTLEQGMANNIVQGDEMNGSAQHYHEGKEDVSPV</t>
  </si>
  <si>
    <t>&gt;4286_g</t>
  </si>
  <si>
    <t>MSRWGMKSHTGVMSSYWTRPAPRLVRHFSLALCPAVAHKDPSGVRRVMSAHSPNRVLSTQQHLRIMDTQELKNFLADSPPSTVNLVIKKHFDALTDQQAQYAHYLSRAAFTGTRITLRQVSPESESIFDFIVDLYKACNGDWKILQQKAGITAEELRYFLEYAGQFLGNCGNYKGFGDVKFIPRCNEKAFEALAAAAPNAGEHYKATRGAIFSSDNSGIMYLGYPEDGHMTTYYPHSKGITKAEISAVADFMEKKKLLPENTRLRKNSDGSFDVLIASAVKTIPASSADIGTETEFAIKDGSLKGHKLKLVYGDHSKEMGAIAQYHRKAAKCAANDNQKNMQLAYAKSFEEGSLEAFKQSQRYWIRDKGPMVESNIGFVETYRDPHGVRGEWEGFAAIINLGRTKAFASLVDASESMIPKLPWSKEFEKDKFLSPDFTSLEVLSFAGSGIPAGINIPNYDDIRQQEGFKNVSLGNVLSAKAPNEKIPFIAEADLEIYQKYRDAAFEVQVGIHELLGHGTGKLLQETQAGVFNFDPKSPPISPITNMPVTTYYKPGQTWGSVFKSVAASYEEARAECVAMVLSCDFEILRIFGFGDGKANMNGEAGDLLYSAYLSMARAGVASLESWDPKSQKWGQIHSQARFSILKCFLSAGQDFCKLDYKSNDLSDLTIRLDRNKITTVGRKAVEEYLQKLHVYKSTADVEAGTKLYAEMTEVEPRFWGEKVRNEVLRNKQPRKVFIQANTFLDESTGKVTLVEYEPSLEGMIKSYAERNV</t>
  </si>
  <si>
    <t>&gt;746_g</t>
  </si>
  <si>
    <t>MSYYGHLLADQRVVRRSGGIVCTTAYALSPRGALKLLVKMNVDKNKPIDLAIRRMIESDEGSGSESANSDVSTVAITDTVDHNETWREIHSSMNVWALKPWHEDAKFRNGALQALGRVAFVDGESRAQAAGTL</t>
  </si>
  <si>
    <t>&gt;6630_g</t>
  </si>
  <si>
    <t>MQVVLAASICTRGGKAVLSRSYREMPRSRIEALLASFPKLADTGTQHTTVEQDNVRFVYQPLDELYMVLITNRQSNIIQDIDSLHLFAQVVSSTCKTLDEREIIKNAFELLSAFDELVTPLGYRENLTVPQIKTFLEMESHEERIQEIISRNKELEATEERKRKAKQLEMQRKEVSRSGRNAAPRTPVYPTYTPPAKSAVADTYDSYEAEKNKSYKTTAPKGKGMQLGKKSKTTDMFERVRGDLGAEAEESASSPLVPNHPIAPAEHAQLQASRVSSSMDRDAIHVTIAEAIDAKLSREGSLNSIAVKGDLFLRISDPTLTKVKLDLVANSSHGVQFRTHPNVDRGLFNSSKAVQLSNIAKGFPVNNSVGVLRWRATPKSDDTSALPIAFTVWVNGGSDGTYTVTVEYELTGGDVLKDVTITIPYSTSEPVVSSFDATYEVSGDSLEWTIGLVDEANSTGSFEFEAQAGDENEFFPMQVKFGKTKPFIDVDVTGVTLLELNEPVAFSKEIKSVADSYLIE</t>
  </si>
  <si>
    <t>&gt;1073_g</t>
  </si>
  <si>
    <t>MLSTKSLALTGTVLSLIASSTATYSSASHQNLATYWGQGPNHERLSTYCDDPNIDIIPIAFALEFLAQADGFVGTNFGATYCPTVYSGPGYPSGTTPNHDEDNLFYCPYLAEDIYYCQTQTNTKLLLSLGGATATYSLASAQEGEDLADFLWNAFGPYNEAWTGPRPFDVNSTATINLDGFDFDIEGSPTDSYDSAGNFVLGYGLETAYVSCINKLRSYFATVDKTYIISGAPQCPNPVPGSTQMATMISEASFDILWVQFYNNDANGCGASQSGFNYAYWAAWIATYSANKNAKLYIGLPGSTDAVPSANSVDYLSPVQVENLLHTYQDYTSFGGIMLWDVTYAADNIIDESTGENYYIAVKSDLTGGKIISTTTSASATACATSVVAPAATQAGIISTCNAYAVPVDGSGCNAFADSNGISLAELYLWNPVLGANGEYCLSAFWGGEYYCVGVSTLPACPKTTSLPPTSTSTSSSVAKTTSTSIRTSSSAIVTSTTSSVRSSSQTSSSIRSTSSTSSIRSSSQTSSSIRTTSTTSSVGSSSQTSSSTRVTPTTSSTSSYVTSSSSLVSSSSVSSSISSYVTPSSSIVSSSVISSSSTSSSTSLYVTPSSSIASSSSASSSLVSSSISSYVTPTSSVVSSSLITSSSASSISSYVTPTSSVVSSSSTASSTSISSYVTPTSSVVSSSSASSSISSYVTPSSSIVSSSVVSSSSTTSSTSVYVTPTSSIVSSSVVSNSSATSSSVYVTYVTPTSSIISSSSASSSLVSSSTSSYVTPSSSIVSSSAVSNSTASSTSVYVTPTSSVISSSSVITSAPSTTSSVSTSGPSSTSSLTSSWTVSANSSTSSRTRTRTKCSLVRSSSSTQVGVTTSSSASTGAVTSSSSLSSQTAISTGSSSPSSSSASSNPTTSSSGSSSSSIVSAEGSTVSSSTTSFTTSTVWGTTTYTITSCAPTVTNCPGKIGSVTTETIALYTTICPVTATETGAGVQTSPQATLPASATQYTTSTVYATSVYTITSCAPTVTNCPAKLGQVTTEIISLYTTVCPVEEAATATPTASAPGEVFVASVPTGSAGASASPTTTLHSTFTQYTTVKVVPSTATVYAVPANTSIPYPTGSVSKTPLGTSTPIVSLVANKATSSAAGVVTSVASVASAVPTQFEGAASSSRGGMGVMVIVLGAVLGLMI</t>
  </si>
  <si>
    <t>&gt;1481_g</t>
  </si>
  <si>
    <t>MSTLIDMETEDAFNKHSDSLPPTALQIIYFKAEWAAPCKQMTTVLQTLASTYPITQPISTSWIAMDAEAVADVSEAFEVTAVPFLVLRRNKQVLETVSGSDATKVRAAIEKHVKAPAGISPNGTSTVATSSVNGTKNTDSHSPAAKDLVTAPESSSEAKSSKEALHERLSSLVKAAPVMLFMKGTPSAPQCGFSRQLVALLREKSIKYGFFNILADDEVRQGMKEFADWPTFPQLWVDGELVGGLDIVKEEISNDPEYLKAYSVTKTPATATA</t>
  </si>
  <si>
    <t>&gt;7757_g</t>
  </si>
  <si>
    <t>MALTLTLRYITKKDGSKSDLLVICKESTPPCKLNPLLFNGHLQTMWTVIKNDGPPIHYKRKIFENEDPAFAGSFAVDFVSKPSLGNDDSLPIRTTYFSDEEFDSIGSLDSRPMLVALHGLSGGSYEIYLKHVLAPLIAGTGHQPWEACVINSRGCAMHKITSSILYNARATWDCRQTIVWLRKTFPNRPLFGIGFSLGANILTNYVGEEGSSCVLKAAVVISNPWNLEVGSLALQRTWLGRNAYSKTMGANMKRLIEKHFDEVSKNPKIDFERIRNITYLHEFDREIQGPAWNYPTEGAYYRDASSVDSLLAARIPIFAINAKDDPIAVDEGLPYQEVKQTPYAILCTTSLGGHLSWFELGGGRWHAKPAINFLNKMAFEVDIKSEVNPASINSEATEDLKIMSVGFKPMRRKWNASTKSSLQI</t>
  </si>
  <si>
    <t>&gt;1268_g</t>
  </si>
  <si>
    <t>MAPKKKGNKATIKETTTIEDTAQISDTAKMKNTADALSSIEGLLTSEKYSDMTIRCQQTEFKVHRAIVCTRSPVLAAAIDGNFKEATSREIDLSADEHSVIQAMVQYLYTSDYDDSDNEFNSTKSPKSLVDPTLGESSSLVTPAEAEADSRLSRSFGKKTKELGKTTFFDIIDAAEAKISSRLERPKLVFNVKVYIAGDTYNIPGLKELAKEKFEEVVKVHWNCAEFSKAADLLWENTVDTDRNLRDVVLESVMTNIKALLDRGEFMELMESRGNLCVEVLKGVLNTTTALKGTSLQCRNCGRCNGWGSSASDSCSFCGY</t>
  </si>
  <si>
    <t>&gt;10497_g</t>
  </si>
  <si>
    <t>MPTASEAARSESTKIASLAPWSTIYISNVATTDYTSMDDTQLQLISGNSHPSVDPNTQVFSPSESLNLDGLFAFEDYASAQLQQLPDASVDFPWNRKPPNWCTWSSGGVSLSVVTEDPMVEVDSNLLAILQRERPHAQHNANLVIQSLRSLPIMMLRRDVFPWFIHPHSHLLSKPPSDVLPEALSTCMSIAQMFASRTSETKSFLWCTIRAEYIRFIKEKPHMSIFELLAAVQACMIYLIMCIVDQSPESEEASLELLMALHDFYLAFKRMCVGFGSQSELSHPSLNWEEWIFAESQRRYALRSIPVQQPDYR</t>
  </si>
  <si>
    <t>&gt;14043_g</t>
  </si>
  <si>
    <t>MPRGLICGAHDVPRYNRWLGSVYTPSSCGSGRNTQRLRLSRRDVANNSCQLSGRLDLAGLEPLPVLAFTSILKTSAQPNITADSQISEVEPPAYVDEKHSAVLAVPVKDEYDYPDAPTEEERRTLRRVAGKLPIVAYLICAVEFAERASYYGVQPLITNFVNRVLPVGGNGWGAPPRGTQQTAGALGMGTVKATAVSQSFSMLAYALPVFFGWWADVKSGRFKMICAGVVVFGVAHILMVVSGSKNLLANGNAKIPYFISIYILAIGAAMFKPCISPTLLDQMTETRLKTKILPSGEKVITDPDATVERVMLWFYLLVNIGGFMNVPTSYTEKYVGWWLSFLLPLLLYLPLPLLLWFLNKRLIIKKPGGSDLGNAMKILSICIRRGGLKKIRKGGFFEAAKPSVIAKSSNPITVPWNDAFVVDVRRAFQATGMFCFFPLQSINDNGLGSAAGALSTMLTTNGVPNDVISNFNSLSIIAMAPILNYGLYPLLRKYKIHYGPVARITTGLMMSTCSGIAYTVLNYYAYKLGPCGKFGSSATCVDADGVSLVSSISIWWMAIPFAIGGISELFVNVPAYGIAYARAPANMRSLVSAINLFMSAIAYALGLVFAGLIKDPYLTWDFGGPAIVGFVTAIIFWFVYQDLDNEEYELTENVDYEKHLGEPVEGVLREGESESLGGGDEKVLKDKEVEV</t>
  </si>
  <si>
    <t>&gt;293_g</t>
  </si>
  <si>
    <t>MEADDRFSVIVEFSGGLEMLFSDERKHKLSVPTKDSNGNVVTVGWLVTYLLEEVMKDTRKELFVLDGHVRPGILVLINDADWELEGESAYELQPSDNILFVSTLHGG</t>
  </si>
  <si>
    <t>&gt;9788_g</t>
  </si>
  <si>
    <t>MSSQPSSAAKPFSFSPSQAWEGNDGPWSTFVITVGTPEQVFHVLISTAGQETWVPLPQGCLPTDPSNCGSLRGVLPFLNQPSDGFQVNSSSTWMPINLYELGLDSNLNYTGNGEYGFDTVGLQLPNSGGVELKHQIVAGIATKDFFLGEFGLGPKPTNFSSFSNPQPSFMWSLKNQSIIPSFSWGYTAGAPYRLKKVLGSLTLGGYDASRFTPNQMSFTFSADDSRSLTVGLQAIQATGTFQGVMSLLPSGILSLIDSTVPEIWLPVSACSIFEAAFGLNYDPQTDRYLVNDTTRTSLLSMNPVVSFQLGNTISGGDSITIDLPYSAFDLQADYPIYANQTNYFPLRRAMNDSQYTLGRTFLQEAYVIVDYERSNFSVSQCVFKENNDEQIIAIYPPSTGNGKSGLSRGALIAIIVASIVFAMILGTCGYIFFLVRKRRKSRGTNTVGDGNSTEQKHASDVSELVAGELRHKYASNTSELVSEELRHELGNLETSAELVSEEMRHELVVQENPVELEGSPIQHQVRISSSQPNNSLRPS</t>
  </si>
  <si>
    <t>&gt;9175_g</t>
  </si>
  <si>
    <t>MEDFNLPSPERVALLKRLQEKIGSVTPHFWAACQICDLGALEKILYKEVLDIRGGSSPGVQSRPSTPKTPTPQKSSPLTYMQPPPSKRQKTLDSPQPLLRDTNIKKRAEERDNFCCVLTGIKMIEVAHIYPHHSMRRKEEDRSAPRHTFWDILGGFWSKDKVTAWEVKLFPDGIGEKGQEEVYNLISLAPHTHAMWGRGLFALKPISESDDKKTLTVQFFWQEKGKVQYPKMSLTTIPTSTAGLEQTAGVWLFDKNGKKSNPAIISSFKPTIQYKNHCRVSSYLSCNEPDTELDDEIYEEDYDVLDLELDVAEDLSLLPPEPLSSPTKPSLLKLAHNDPPMHLKYYMEEAEDRAEDGRDIAM</t>
  </si>
  <si>
    <t>&gt;8767_g</t>
  </si>
  <si>
    <t>MVDFTLSPGQEAIRSLAAQFSSSVLQTASATYSKHPTQSLRFQSLRPFYRIAVQSGMIKVLIPSSLGGLGSLLESCILVEEMYKADRSFSLTIFGTGLGLSPLLMGGSKEQHEEFLKPFLSGEGEPLASLVHSEPGGTANWLEKGGKGLQTTARKDGEDWIINGEKMWATNSSGWDDRGADLQCVVCRYSQDGKGQDPTANPEDAIMILLVTREVVEKNEASAYQVIKHTEFLGHSSANGPHVKFENFRLPGHNLLAEPGKGAAIVIQCFLHSAALVGAMSVGIMAAAFEASLRFAKTDSRRGAQSLLSRQSVADLLMDVKMRTDAGRFLTWKACHALESGKGGELALEAKIYCSDLAVKVVVDAMSAVGMQSYNSEGVFPALLNDAMCLPLFDGGNIGIRRRQLEKLFAADDYEPWASTYS</t>
  </si>
  <si>
    <t>&gt;9911_g</t>
  </si>
  <si>
    <t>MDMIISTHASVAALEAVYAKRSSELDIIRQKIQIAKDKNSLAEVKTLYGNDIVWKLAVENKEIKHALRKFNSAYDALVYMKDYLEYIPEEQPFKQMMNGVNNVTAFAECPNTIEEITLERQRLKEHDQYLALNLALKQGDAVLLERREEIRRLEAGNQAIEKMEEELAEAKAKLATAEEDWLLKWGDEAGLGFQRRDIS</t>
  </si>
  <si>
    <t>&gt;122_g</t>
  </si>
  <si>
    <t>MLCTYCDCLNLNDLRTGCLHQPSYSALNESANNGCELCLLFKTVLAKGMAIPSALQPESTVSWALGLGGREEGVFLLQKNDLNSGVRIALRSERSGVMVDEFAQLHMFVAPESPLASDIAGREVFQNVESTGALALMDKWIKDCIRNHPDLPEDSKLCTDLTHDFQGDGEIPQILGITGSLKEGEAVELYPPLPTRVIDVGPSDGSGAPYLYEPKEGSRAYYITLSHCWGPPTHKPLTTTIETLVERRNQIPEAQLPKTFKEAVFLTRRFGIRYLWIDSLCILQNSTDDWQHEAALMGQYYRNSLLTISAAGSQGSHQGCFLPRTAESQAVQLNLKQMSPAVSSPPKGSRSCCASPRKPPQEQMLPMPNGTDAYISVSDYQIPFISPEAVDSRAWILQETALSPRVLLFGEKMMAWLCNTKHCTERGDDVLHETTSHCVMAPRLPHHLRHATGYEVTDIGWLMAQRWVTMEASTWWAKMVQNYSTRNLTVESDKFPAISGCARAIQALNKDVYYAGLWGRTFPNDLLWQSVEAGKASRSREYRSPSWSWAAINGEVKCCITGKYDSLSKKLIEEAEVEAQYVSEDTFGQIKSMLLFLRGSPARVKVQDQELDQATEWATGNSVYTLKTVDPPCSCEDCVTSKQKFGNWAQESKAGSASNKATNLEGSDTFSGVGGTDVSLSQEKMAITFRYTGLVGGELGNSGPQYTEGNFDIEQAGARMTSRALEHFKTENAGSCIFDVESERKELPELLWCLPVAPQMGLLLVADRCLNTEGGEVARYRRVGVVKLNLSWMPVHVMTRLVLA</t>
  </si>
  <si>
    <t>&gt;9082_g</t>
  </si>
  <si>
    <t>MGYPSEPSSTAGYPTKPSNSRPSGPTSGYVAAPQREIKRVFAMSPASSTAKKRKVDEPSQHAEGGGDDAAESATGFDEAKPAKARKKKSDKSEEKRLKRFRKVPPQSYLERLDRVRTQRMFLIDRQRKPVTDGTHEEEILDIAGTTGNIYQVTIGKVPRCTCPDNGKGNQCKHIVYVLVNVLKAQGELAYQAAFLTTELADIFAKAPLPQASVASTQATDTGGSRKPIEGDCAICYNEFDDSDKPEDIVWCKAACGQNVHRTCFEQWTRATPGQVKCVYCRTAWKVDIDDDGIKKISKAGGTVGADGYVNVAGELGISGQRDMSSYHQHWVRREFGRGYGRS</t>
  </si>
  <si>
    <t>&gt;14051_g</t>
  </si>
  <si>
    <t>MSAILSADALNDFISPGVACIKPIETLPSQPTHNPDSLEVSFNTDHPLPSDLPPAHISLTDCLACSGCVTSAEAVLVSMQSHSELLSELDSAPALRICQTPSGPKVENLEQGGKIYVASISPQTRASIAATFRVSESEAGYMIEQLLSGPRGIKSRAVYRNGFHWVVDTNITREACLVLGAEEVMTSMGVSDAKANGNGNKAENGERTTQPVKPILTSSCPGWICYAEKTHPHILPHLSRLKSPQALMGTLLKTTLSRKLGVSPSRIWHVAIMPCFDKKLEASREELTDAAWGGAGSGGVRDVDCVITSKEILMLAESRKVDFSKLPRTPLSSRIPFPDPKLDSFLFPHRRRKNHTLAAGTSGGNLYYILKNFASQHHGAEIQTTRGRNADVLEYTVTSVTGVILLRAARYYGFRNIQNLVRRLKPAKPSRMPGGRPIGSARRPGAKASGPEYAYVEVMACPGGCTNGGGQIKVDDPVITGRETSDIKPGPAEQKAWLAQVDEAYFSGGDSLDGDSDSEKAGLVDGISPSFGKVSLYQLPRGS</t>
  </si>
  <si>
    <t>&gt;14052_g</t>
  </si>
  <si>
    <t>MQEQFQEGDFASPRLSHRTITILADDPNDTPNAKKRPWPFATASDDRPLSSDRRSSLSVRQESEPLYLLGSVSCAISVPQLRPSVYDKVSYPALYFPSSACITLEVSLVGDYFELLESGRAIARLNKSFCNEARRVVDLGVKFYVYLQRNNWDTCCRALHDSLPEPTATTFAVDINVHSFRHHADRIGDIFSQAGFFLQRPTHEFPEGLYYNPQMLDIEGFEARQEKTSDFARGADSKPIEESSFMPLDSVEPEGSRNAYNLVDSILNSLSHSDILHEIHTDQNEIKTKLLQHQKKAIDFIRQREDSNLPASLSLWKERNPAGEEAYFQHTLTGAKRPQQDEAQSGIIADDMGLGKTLVVLSAIAGSLSKGKNFVSNHVGHVSTLPGVQDASRATPATLILAPSTLLIDSWINEISAHTYPGRITFHKHLGPERHKDEEMEFLFEKDIVFSTFATVASEFMRGNSPLAKVHWFRIVLDEAHEIRNRLTNQFKAVHHLTAQHRWCLTGTPIQNSLEDLGALISFLRVPILEKVTTFRRYIIAPTTSTSRNRYQNLHTLLQSICLRRTREIIGLPETVPNEKLIPLSDSERCEYDELYQRYGNLVQMAVSGQTSKVSAIAFGSVHELRLFCNNGLRRNGREGVETDDELLLDLQHIVFSSWKKTLDLVAQLLKSYNMRYDFIHGSLILSKRLKVLGDFKSPTGPNILLMTLGTGAVGLNLAVASHIYILEPQWNPFIEFQAMARAQRIGQTKQVVVVRYIMENTIEQSNVLGKQRKKAALAGDGFGKQKLSESLNTLVFKQQDGANEGIPRA</t>
  </si>
  <si>
    <t>&gt;2388_g</t>
  </si>
  <si>
    <t>MDLRSIINTEAADGSAAIKQVAPVTPIQAHPQQGFREYNQQRPQASPGKHPSHDYGPPPGPYASPAYQGNYQSRPPPPPPIQAPPQSDLRSPARSYSAQSPYQHTPLSTLKQYPFPPSHQTPRSPAQHPQYPPPIQQRDSYSQANPPHIPQSASYGHIPSVPQTPPIGIPGAAHPYLQHSRSQSSLSNPTPTSAQSQHNFYNNQYPQDSPIGMSSFPPQQIPQHQRQPSQPSHQSQPGTPLGPPPNQRQSSGPLPQPSSPFQQRGLPSGSFQYPQSSPAPPAPASIPRHPSTPTTAYDSHRTSLSDQQRRSQSERDRSVSVSPKTRVPSLPRGEITTPQSENGYMSSSKRKIDEREMPVDPPRRVEQRDVAPVLNGNNRMPSSSPQPPAKKRIRYKEPPIWAQSIRAKNNAGLIGHGVPKVNGKQPAAGPQPQVAAPSPTMKTVTNGNRQASPAVGGSAPPTDDSTPSRLLGGWEPSITGDKPTDQITKAVADFLFLNVVSRPDLGELASRGVAIEIEAKLGQLTDKDTNERVQIPVTSECVLSDRGRVSFKSSMTEAQHKHLNAFLNQKVQETHPQFPGQRKKRVQIDYLHRRETDKFYELPPALHATMIPAAVKEKMNPRHAVKIRVTHDQRNGNIIAKILKVRLVDIDIFNPQSPLDCRISINFEMRYDGSVEELMASGANGGDRQPDRNKDRLSYSQSHYQIDLTQVTQIFPTVSGASHSVKEHELEIEVETETVRDHGLRAAAQQPNAYLELVEGLLNNVRILQKEIPPV</t>
  </si>
  <si>
    <t>&gt;10300_g</t>
  </si>
  <si>
    <t>MPKHPRSQSAQGLSFSGFLGGANSVTNASLEGCEKASGEALAVDLSESEPNNKVDGRDATVTRLSAEDGKADNLINPVFKPQSLVKDRIHQASDIDSLSNSMGMLALEPGATYAKSAESLKSFQFSFKLAKANGDEPEHAKITRNCKGKKSVTWEEEDLLTWGSVGSAPKRHCKGKEESSAKIVSDMEANVAPQGILKPVSSFNPDEAELHRELENPGDLEMASPIIQDYMPRLSSIYDPFLRSQIVGFLREYQRRKQDQEAQGGKSRDANGAADSDGEQENTNTSSAQQSAYTWDSSIYRTTWQGRQSPYIPTNLKSIDVGCPFRFRKWGGYWYRVSGARKAGADQKKTDRFMDWVLRSGAVRDKALSSCHERGYITKDYVDDSY</t>
  </si>
  <si>
    <t>&gt;9594_g</t>
  </si>
  <si>
    <t>MLPPTYQTYSTLGLVLSQPLSSIGRQLQYHAPRQIESSSQTCQSQGGIGRMDTLDWKAAKRILLDWKIYISGIMMCCITLTAYSVSIFSPAIINQFSPSHSPRHAQALTIPIFVIATVVCLATAYISDKLKHRASFIFFGFFLTIIGSAFPMNQQLLSAHGKYASLFLLAAGVYMALLMVRGWLVNNVSGGYKVAVAVAMETALGDRYRGTELATGNYSGSVLLNLIIKTTSPD</t>
  </si>
  <si>
    <t>&gt;7109_g</t>
  </si>
  <si>
    <t>MSSPSSPNPSRSNTPSENQNAIPDSSSHDPDLPLTLASSMILTALPRNTASALATAGDFPKPKVTVHFKAVGSAPTLRQQVCKISSAQRFEVVVTYLRRVLKVAELDSVFLYVNSSFAPALDEVVGNLHRCFKDSKDQLIVTYSMTPAFG</t>
  </si>
  <si>
    <t>&gt;8600_g</t>
  </si>
  <si>
    <t>MKPSFEAPRPSPNSSSYNGEMSNYNKRDDNRTPIVLLKARAADDGYQHRLGIAKNGLDYRPIYLPVLDYYFDEKNLGEVRELLESKQFGNDDRQSYGGLIFTSQRAVEAFAHLIREGKGPEDWPYLYDVPIYVVGPATSRALRAIPLDQPLNILGPHTGDGEKLADFIVDNYDEQLLQAQNRYPLLFLTGKKHRDIIPQRLASSGIGVTELTVYGTCVTESFEAEFQKILQETSNSAIMWVVLFSISGGEAMLRGLDLLDPQTGRAKPELLRMRTTYIATIGPTTRDSLREKFGFDPDVCCQTPDPEGLERGIKDFLTRK</t>
  </si>
  <si>
    <t>&gt;4511_g</t>
  </si>
  <si>
    <t>MSSTSSEPPEKEELPDRYYSSITRNATLPPRENPRRSTSLGIRRTNTAGSAIIYRTSSQLSRKETRDPNLDVNLPYRTFSNTANLEEYTVEKPEGVIDGGLAPDGQHRYKLVTFLPDDPANPKNWSKAYKWYCTMVVAITCFVVAFCSSIITADITGVMAEFNVSEEVGLVSITVFVVGFGIGPMVFAPLSEVLGRRVIYATTLFAAVIFIIPCAVSKNIETLLICRAIDGIAFSAPMTLVGGTLADLWRTEERGVPMAAFSAAPFIGPAIGPLVGGFLSDAAGWRWLYWIQLILAAIVWAVITFTVPETYAPTILAARAKQLREKTGDEEHVTEQDLDLRPFTERLSIFLIRPFQLLFGEPIVFLVSLYMSVLYGLLYMFFVAFPIVFQDGKHFSNGKTGLMFIPLAVGVLSSAFCAPIVNKHYMKMSVKHNGSPPAEVRLIPMMISCWFIPVGLFIFAWTSYPGMSPVGPAMGGFPVGFGFIFLYNAANNYLVDSYQHQAASALAAKTFLRSFWGAAVVLFTVQMYGRLGYQWAGSLLAFISLGCCAIPFVFYFYGAEIRKRSRFAYSGDDEEQGGMAATDAELQRAMSYMSSP</t>
  </si>
  <si>
    <t>&gt;1505_g</t>
  </si>
  <si>
    <t>MQFSTLIMGVMGALAATVSAQNPFTFTTLTSITAETPFNITWSPSTGTTDTVTLILRKGLSTDLDTVATIAAGIPNSGFYVWTPSNTLVTASDYAFEIVDDGNTNIVNYSGQFEIITSVSASIIVASGAAPTTVFSSAAASITPFISNVTTTTLAVNGGASNATVTTGSLTASKTAADGGVSGSSLPSGVASNAAAAGMKIGGLPLGFAVLGLVIAML</t>
  </si>
  <si>
    <t>&gt;6064_g</t>
  </si>
  <si>
    <t>MFAKNESGKKNGIRSWNGSGSGGRGWSGGRGRGGGGSFNGTAERKPWRGSRQAVATADQDNTPPLGPTIDSIKVKTLLVSESAPTIENVNYVSSYNWLGKMSRRILVPGSPPAWTPPVAAGPIKLKPDSEPVFRDINAARHPSYPMEPTIRAVRAMQPKYDFQSLDVVGCGSTFGNLMRCASSQPRPFRFDIDVVGETLFLVRREKSPLEQITDLRGYGHTFPEAHTSWDAEVGGSCSHQRIIDYDFGGLHLLVRTETDAYVKESQSAPAAVKSSIMQTTFEDALGEISLSSHDFTLQSSISDQKLHLTMKGSLVDQAQIFDIKTRASYAPYDMNEILPRLWLNQTSKFLIAYHDHGCFDDPEVKDVKQDVLQWQLANNSLLARFHALIKRIIDAASDADTQQLEVSWDGQGPLYITEQIGKKRKALPSDLSDLWEATQQST</t>
  </si>
  <si>
    <t>&gt;7837_g</t>
  </si>
  <si>
    <t>MTSAVKRVPIPPKGVDYRGKVVLAPMVRSGELPSRLLALHYGADLVWGPETVDRAMIGTTRRVNESISTIDFTRLPSHGSKDPSKEQRESVIFRLHPEKEGKRLIFQIGTSDPERAVQAARIVAGDVAGIDVNAGCPKPFSTSGGMGAALLQTPEKLCSILEALVKEIVPEFQIGISVKIRLLETPELTEILVRKLCATGITGLTIHCRTTPMRSRERAIREQLKMVADICRENGVACLMNGDVETRAQAEQLVAEHGVDGAMIATAAETNSSCFRSEVDGGLAPWNEVVELYLKMSMDVENRWGNTKYLLAQLVPGKDSVYRKILSAKNYHQICQILNFEHLEAQANEIDEKIGVATSTLAGKGKGKKNATALAAGGDQNRQQHINKKRKLSERGVQSQKTELPGFVELEGSEELVATQA</t>
  </si>
  <si>
    <t>&gt;6772_g</t>
  </si>
  <si>
    <t>MAPIEKKRKRTLLEEEEAFPRGGASVLTPLEYKQIQIEATRDVLFEQGAKSSKVDGEEPEEDGAVARKRAKKSKSKAKGKGKKGSEAAEPEEETVKVEGLSYKRLVPGSLVLGQVSQINDHDIALSLPNNLTGFVPITSISDKITSRLEALAAAQEEDADEEEDEKADIELTKLFSIGQYLRAYVVSTSDDSSLAATGKPKRHIELSLRPQQSNDSISSKNVIVNNTLMASVKSVEDHGLIMDLGLEDDKIRGFMSSKEIGHGVELSEVQEGAVFLCLVTGLSSNGKTVKLCADIQKIGSLKKSNYLTEAPTVDAFLPGTAVEMLVADITPRGIVGKVMGMVDTTADIMHSGAAGGKDLEKKYKLGSKIKARVICTFPAADPPKLGVSVLDHVMSLASQQAIKDLEKRDPLVVLPLSTIVEKVTVRKVEGGVGLFVDVGVKGVSGFVHISRVKDGKIETLSETSGPYKLDSVHRGRVIGYNALDGLYLVSLEPSILEQPFLRIEDLKIGEVVKGKVEKIVVNAAGVGGILVNLAEGITGLVPEAHMSDVKLLHPDKKFKEGMTVTARVLSTNPGKRQIRLTLKKSLVNSEAQPFLKYEDINAGMQSPGTIINIIPAGAVVQFYGTVRGFLPVAEMSEAYIKDPTQHFRIGQVVNVHVLNVDPEAQKLTVSCKDPSAFGLAQQHALAKMKVGDIVSAVVTEKTNDDISVDIQGLGLRAVLPVAQLTDGSLAKNSSSLKKIRVGQTLTDLAVLEKLEKKRLVVLTNKPSLVKDAKSRILLRSFEDVKENKVVHGFVKNITLTAVFVQFGGGLTGLLPKNKLSEEALRLPDFGLKKFQSLEVKIISVDHGQRRFLLSLNDTVPEKDEVQPASVTTSTDQPAVNPIDPTLKSIDDLTLGRLTKAKIASVKDTQINVQLADNIQGRIDASQVFDSWDSIKDRKRPLQSFSSKQILDVRVLGVHDARNHRFLPISHRTGKTLVFELSAKPSDQTDSVSQPLALDKVKVGSSWVAFVNNVGDNCLWVNLSPNVRGRIQAIDVSDDIHLLKDLNTNFPIGSAIRVHVTNVDVANNRLDLTARSAQAEPLTFKTLSKGMVLPGKVTKADERHIMVQLSDTISGPISLTDLADDFDEADPTKYSKNDIVRVCISDIDSPNKKVRLSARPSRVLNSSLSVKDPEISSISQLKVNEVIRGFIKNVSDKGLFINLGGNVTAYVRVSDLSDSYLKDWKSEFEVDRLVKGKIIALDPTLSHVQMSLKASVMDKNYKPLLNFDDLKVGQIITGKVRKVQDYGVFIVVDGSNNISGLCHSSQMAEKPVADVKKLYEEGDAVKAIILKVNPENKRVSFGLKASYFEDGAKSGDESEDDDSESMQGVEIGGAAAVQSESDDDEEGGIELEEFEGVDSEAEEDAEQYDEEMTDVGKDSKVVGLNAGGFDWSANVLDEIDEASDASSGNSDGEEKPKKKKRRKAEIKIDRTGDLDANGPQSVSDFERLLLGQPDSSDLWIQYMAFQMRLSELGKAREVAERAIKTINIREETEKMNVWIAFLNLENEYGNNETVEEVFKRACQYNDAQEIHERLTSIYIQSRKHDKADALFQILVKKFSQTPGVWYNYAHFLHSTLSSPDRARALLPRAMQSLPPHAHLKLTAKFAALEFHSKSGSPERGRTIFEGLLTTFPKRLDLWNQLLDLEIQQGDKEIIRGVFERVVKTKGLKPKGAKDWFRRWSEWEAKEGDKKSQEKVKAKAEEWVRVKAKEKGLDGEE</t>
  </si>
  <si>
    <t>&gt;10049_g</t>
  </si>
  <si>
    <t>MVSEVLSILINILSLLTTRQLLPLCTVSQRTHELVLRILHNRLQNIASLEGHQIILECYHPAARIATPYFCCEYLATDAYDGTPSSDLSLPGRLSKLHNLYSHFKPIQPESDRQVWVPQLAGGWLPAPLSAETEPASEFVTQKLELESYELFAQLQSVVNFVKTGTGKGLFSKCVNVGEGLTRVWRDWLADRAKNLLAAGSVDKETEEEHGKRLLWSSVKQDTGLRLRVIRTETPQALVHQSEHEDEDVCYTLQYEELVVRTSQLLLAVEQSLEKEKAHEGLQCGLDGVFMNEIYKGRMVEESKAVYWKPVVDAYAGRPHDPLPVLVGW</t>
  </si>
  <si>
    <t>&gt;3414_g</t>
  </si>
  <si>
    <t>MSGPGSPAGLPTLHHLNDSQCQRILWLFEELAVPYNLKLYSRNSKTKRAPPELAAIHPLGKSPILVTADGRTVVESSAIVAYLIKAYGAEGKFASDDWIQDETLTSFAGSTMGPIGTVELLFDLMTKNTPWPLSYIPKVLQGAIHKGFTGPEFKKSFEFLERELGDKQFFNGQQLGRADVMISWPLDTFTQRGFVNIEEYPKVAAWLRMIHERPAWKRGLEKGNGYDLASW</t>
  </si>
  <si>
    <t>&gt;10142_g</t>
  </si>
  <si>
    <t>MPNWKSYESSVRLLSAIVAAHPGLKLDYGDVARFYGGNTKYHAVWSRMSQIQKHAKILQDAVDNGLDPIDFELNDKDVKTGGAVAEGIDPITLLIADTDGEASIRGKNPNAISKAYGTHCTKNGLQIHFVRDINPNVKLIQTALSRGEDPKDVTLVEGVRDGKSGKEIIKFYGSHATKQGLIHHFVRDLNPNVNLLKESVQKGGDPKDVTLVEGVRDGKNGKGQTRGAFICPYHTCISLVFQVLSFGEFILMDPTEIARCYGDSCNAKAIRNQFNRVVKPDVKLVLDALEVGNDPEKVMLKGIAKIGSDNCEAQAAIPHIYHFPFFTDRAFINLDLETAKCFGGGLKGHALSMHFARNIKPNSVLIRRALDHGEDPLETVSVTEKALQKHFGSDTTPGALAKHISSHVTPKVKLIQECVQAGGDCKDLKLVDDEVKGKEICSIMGSDTTPNGIKFQLFDRIKPIGQRQLEMRAAGQDPKDVNLDSVKKSNSSNHEIARIMGSDTTGKAVSWQFYDRFGPIGKQQLAMLAAGQDPKDLALDSVKRVARGSRGTSTSSYHAQHVFILLSTRKHINVNPEISKYFGTDSTGGGIGFQFRAIKANAELQKKCIASGGDPKDLNIGMAKNSGVQWLTDITEISKYYPEISKYYPEASPYALQHHFRAVLKEAKQLRANGGPITRHLNDGTSAAALEHRFRPIKKDADAMKAAIAGQYGEGVSGKAVSTYFERARKEPHWNLANTLEENGSVKTPRKRAGGSARSTPGSKRKMTKKDESDDDTMEMDTPTKKGRLNKTMGGRVAKTPGSARSVAQNKSYAESESEVEGDMASMIKNEDTMNDYAVHAGSNGNANSFYSSGSSYGTTSYQSAYNDEDDQVEA</t>
  </si>
  <si>
    <t>&gt;10449_g</t>
  </si>
  <si>
    <t>MHSLLPTSLFLLLNLVFISAADAATSTIIASTITVTESSSASATAAASTSFTNASTFQNDVVRAHNFYRGQHNASAVVWNETMATAAGKWAAGCVFEHSGEAYGENLVAGSANATAGIDAWALERENYNWKKPGFSEKTGHFTQLVWSNTTSVGCGVKSCQGDNNTPGYFVVCEYWPRGNIVGDDNRYFVDNVKEQVRGQETDTVESGTTSDGAGGRVVGGGSALEAVMVQMLVLAGMGVVL</t>
  </si>
  <si>
    <t>&gt;5623_g</t>
  </si>
  <si>
    <t>MVSSIVIWYIVDQKIPGIIVFLWLYIFLLMYFFLKQPRFIAVWIISIVTTVLIIGYELQVRKIGIKAASATGQPYYRIFELAPYRLACVAGGSFAAFIWTIFPYLLSDRSWIRRDLGTTLYLLANYYSVVHSTIGLRMHGAEGDMDSKGSPGKRLEKARQKVFGKLMLLVLATNIMNYLSLMSYATQSWSEDYSSLYPNSKPAARRQWLTDLATLVDSGSALPPFIQLPPAYNLTRRLEALDQGILDARHVEEPGYSAYAVMQVCSSFLTDDLKRLVEHVKDLVGETDFSFKFDGSESSFQSTTSEESNNGKGKAD</t>
  </si>
  <si>
    <t>&gt;3122_g</t>
  </si>
  <si>
    <t>MRSSPVLLALAASLSTSEAVYQGFNYGSTKADGSTPRVQSDYESLFSTAKNLDGTDSKFTSARLYTMIQAGTANSPISAIPAAIAQDTSLLLGLWCSGGADVVNNELAALKSAISTYGTSFTSRVVGISVGSEDLYRDSITGQQADAGVGAGPDTILSYINQVKTAVSGTGILIGHVDTWTAWVNSSNTEVINALDWIGFDAYPYFQNTESNGIESGKSLFLEAMDNTVGAVGSKPVWVTETGWPVSGKTENLGVPSPANAQIYWNDVACPLLGNTNTWWYTIEDNDNATPNPSFGVTNGNPLSTTPYYDLSCSNVTSSSTSSSASASASGSSSVSSASGSASASASAVVSSGSGLSPTGAGNGEASASVTTTAAGETATVVSGGSSGSAAGNSSVTTGSLKPSSTGSGSQSSSTSTAPLNIASGTNAGNVVSGSLVGVMGAAIAVLAAAL</t>
  </si>
  <si>
    <t>&gt;4287_g</t>
  </si>
  <si>
    <t>MSDTIKKNFGSSTRQVPSQKASKWYPAEDEAKPKKVRKSIRASTPRPTLTPGAILILLAGRFRGKRVILLKTLPQGVLLVTGPFKVNGVPLRRVNAAYVIATSQKVDLSGLDAKKIEEVSEESYFAREKGEKKAGEEAFFKQGEKPEQKKPSTTRVADQKAIDKAILATIKKEPMLSDYLGSSFSLRKGDRPHEMVW</t>
  </si>
  <si>
    <t>&gt;3149_g</t>
  </si>
  <si>
    <t>MSNEHKKGPGAHYSGANPVPNIQRFIESLDADKKQRDAKNAEISAEQANQTIGPTELNSHKNVRSHGNVGTKKTVTDPTTGRQVQIEDVNSQFVKSADNPKLSVPNANISKDATAKTEATQSGDEYKKNQDITSPPAPVEPGSTSDVPIHGEKTNILFHPTPSVSYEPMYEALEQRTYILCVGIVIAIVVLGRFFGGALYGLIPLAMCVSSGVFLWMKDLATANLIPESVEWMNTLLGIMWGLINPDMFVSVADTLEDVMQASVPSVIENVRVAEINQGNNPFRILSLRALPDGHVKLMKDDIHMRDEQNKDPQELAADEEGGDYYNLECSFAYHAAPSKGGTASDKAKNMHMQLVFYLGIKGLFGVPLPIFVELQRLVGTVRLRLQLSPEPPFLKTLTFTLMGLPKVQAGCIPMIGTGINILNLPLISNFVNYSIGAAANEYVAPKSMTLDMGKMLVGDDIQKDVEAMGVLWIRIHKATGLSKQDQRGSEGGGSDPYITISFSKYGKPMYCTRVIQDDLNPIWEETCAVLVTPDLIKADEQLSVELWDSDRSTSDDVVGKIELSMQKLIQHPGKMYPQVSRLTGMDQDSTMPGELHWEVGYFGKPQFRPALRTHGKDVNLPDSLKDKKELQDEKGSLDNAIEDAVVHTPPDPLWPSGVCSVIIHQIVNLELQNIQGSDGKRKGREFEPAVQSGESKEEEHKKLPSSYCTILFNDELVYRTRSKVVSSKPMFNAGTERFMRDWRSGIVTVTVRDQRMRQHDPILGVVPLKLSDILQTSSQVTRWYPLDGGIGFGRIRISVLFRSVETRLPPSQLGWDIGTFEFTSDKILATGYSTNAKLKMRTGGSSGKISRTQCRKTDTGDGIYWDIEKKDGKNNVRLPVRFRYRSPIVFEFHSVSKRAADAYAVIWLHHLEDNKEANINIPIWKTNNGMRLTQNYITEENFKDISNMEIEEVGRLQFQGKFKAGTDQDHAHFVTDNESRETQETWEACHSEGVRETIVTKELPPAVQELHDQSLTQGRDVLSTADDNEKQKWLSKDGTDWSGAFGQDPAQFIDGRGARKTDNTNGPSGSNKTQQPLSAGLSDDEDDENEDDSLSSDSSSDFSNDVTNHEDHADHNEIPNGESGSSHAKNPITQVKNYNQNKKGLHRKQRGLMQWKPMRNLAFAKDEAKFAVRRTFKAGGLTGRQPDVETET</t>
  </si>
  <si>
    <t>&gt;10068_g</t>
  </si>
  <si>
    <t>MPITETQQNKNTNGNENEEVHLHLAKAGAGELLGNGKETFPVTSGNPASEPPEPPAVAEILPAPDVESSNSNIRAEQVDTNIHMQENPISEQQIAEMEAIGDVARENPVEDNLDSNPAIVAPTGEIPSIEPATHQQIEVHEEAPSASEIAPVVANSHVEDAEPAEVESKTEVLALPAENLDLQSKAIEEVPTKEPAPPIKEESSLKESPLLISTTLQQSTIKETVPKPSQSTPLIASLPAEGDKPASPSFLTESTVPEPKDSRVNLIKEPVSVAKEQDTSMPSEESSKSGVKPIDKATSKEAAHETEQAIVEPVIAEKNTIPAFGPTETKSTTVVATKIKETSEPDLKTKEKIVTVTLEATSEASIVVPKGEDPQTLATTSETSTTTKTKEISTPKSKTTEDSVTVTIEATSEIKNDHEEPNIFVKAGHVAEYIGEEIANGAEDVVNAVKNNPELIAEGALAVVVGAASLVQPELLAGEAALLAKMATDAAKKGGLSIAQDEARKIVNAIAKDISEDADLDGVKDEEEKAKDAEGEIPASDVAGDEKSKEQEVPIEKSVNGDIPKDADAKLDSDKLPTADATKNMPQEDSVDSKTSTSSTPKPAGDHKISIQLAQVKTNAKSNNTDTIPDAAPVSLKTTIDADGEVKSVTQSIPEPSPKTAEPSLVKESSKADESKSEPISEKPTVEKEPSFAEPLVEELKAKAPEPQTEPIQTPVSSTKDLEITKSNQVAEIHSKDREPSLEPASHSSVPIELSVDESSSPKSSAIQPAEHSAVKEQTVVDSNVDETESRTAVAEDKVSHVEEKKVAAPVPDSSEAALAQVKENTEEPVRIVQEVPATPIEVPKVKGAELEPPAPVEEKKAVEENAVEANTVPKEVPASDSPDEASKAVENISVAPSLETPIMEEHKSAEKAEPTQIEKSTSQEAPSVEALVTNSLPEEAEDSKVTAIEVEDETLVQTPDEHPQPASSSPQKETAPTSEYVPLTTPIHTVQPSTSNVTAGNAQTEGEHPKEQMVTVSKESLDHLHHKIDDMHKTLQLLTKTLALRLPPSIPAAPQETLVDAIPEIIPRSPVPEHPELVEAPATSSSELIEGSGVLVSGQQSVLGEAGETSDTPAVESSKKTAHKKRGSVFGFLWPFGGSATPAKEPDIPKPDEAPAVSSDVAALTALLTKTITSASVKEVGHSAENGV</t>
  </si>
  <si>
    <t>&gt;14072_g</t>
  </si>
  <si>
    <t>MYSPTRPNKDHAQVNTSTVPGAEEASNPSSSTNYTFDTTLPMLPRTPSPPREPSKLLSPYLPIYTTLYTSPYQTLAYKIDPYSSRSFITAQTLEQYFPNAQPKQATSPLYTLEFHDDHPAATMEMEKEKPLPELVDLKLVFADVRKGMVSVEVRVMVSEREDREIDGYVVLGRGALVDEMLWLERGGDDTVKYLVVMGKRVGIVMGKGPVAYI</t>
  </si>
  <si>
    <t>&gt;1500_g</t>
  </si>
  <si>
    <t>MTVVSFNEHKSLQLYYEELTNAILHQDDPKYLPFATGAEHHTSFAALLTAAESGCELCAAIEKSTSVLVKQEALRSRFNPEHVYLKMKRKGRHNAGYLGCSAMWAHCLGRVIAQLEIYVPEASILANPDLNIISGRPISSNPASDETFALAKAWIHNCITSQEHAFCPKPKLPHTSSLLQKSIGKPGLPTRLIDVGPSDGSREPKLILSSAAQLSTNCEYVALSHCWGQTQLYRIPNDDTRIDLESWMEDRKKLASVEKKPLTTTSGTLKQRLQQIPMAILPKTFQDAITFTRGLGLNYIWIDSLCIIQDSTLDWKNEAAQMAGIYKNSYVTIAAESSRNSHEGMFGERILAFQPIEVPFYSKARAIRAIVYIRQALDDWETCVNGTKSALRPRAWVLQESLLAPRTIRVSSQQMFWECRSKSLAEGNMTPIPLREKGGEKKWDWSRNKRFLSEVANESGGSEAETEDMKDQGLTPRDIMYLQWSSIIRDYSYRKLSFPSDIFPALEGLAREFNARLNDKYVAGLWQRDLLRGLLWKVEDSKPGEIPLESTPYRAPSWSWASTFGGIISDARECVHRVGNYQVEIIDIQVYPVGDLTPDSDASPYGGIKGGSLTLRGRWTSCSRWPRFEEGNPDNSHPLFKYSAEGYGSMFRYLDYSLDEQYEARHKRGRTLGLLEIASWVQNERDFPAVYFLILESGDNGDEKVFKRAGLVKLQKETANIEDHEQWVRDWEVREVTIV</t>
  </si>
  <si>
    <t>&gt;5705_g</t>
  </si>
  <si>
    <t>MGALKYVEELQKKKQSDVLRFLLRVRCWELRQLNVIHRASRPSRPDKARRLGYKAKQGYVVYRVRVRRGGRKKPVPKGATYGKPTNQGVNQLKYQRSLKSTAEERVGRRCANLRVLNSYWINQDSTYKYFEVILVDPQHKAIRRDPRINWIVNPVHKHRESRGLTATGKKSRGLGKGHGYNKTTAGRRKTWKRHNTLKLQRYR</t>
  </si>
  <si>
    <t>&gt;10281_g</t>
  </si>
  <si>
    <t>MAPITRLAGKTAVITGGATGIGFASAKRFIEEGAFVFIFGRRQDALDKAVAELGSDARAVKGSVSDLTDLDKLYAAVKAERGTLDIVMANSGTGSQLKLGEITVEHCDEVLNTNIKGSVFTIQKALPLMGKGGSIILTGSSAGTTGAPAMSLYSASKAAVRNLARSWAEDLKGTGIRVNVLSPGPTATELAKAALGEEGQKMFANLTPIQRMADPSEIGAVAAFLASDDSSFMTGSEVAADGGLAQI</t>
  </si>
  <si>
    <t>&gt;14076_g</t>
  </si>
  <si>
    <t>MSTRKRKQDEELVALPSDESEEEEEYESSEPDLAGDTDEEEEEEEEEEEAEDEEVAAEDAPPTKKRKTAPVSDEKVAPLKKVPKPTPKPAAGDEDDEEDDNGVEEEYDSAEEDEVAQKVKAKNGGVVPEDEEEAVGVDDEEEDDD</t>
  </si>
  <si>
    <t>&gt;10022_g</t>
  </si>
  <si>
    <t>MGRDSSCWEAVGEAREIFIYIADEIKFYLEKHSDPVTQPVTWTMYMVGSSRETAEPMIMFCCKEASCRKHVRTTVEQSGILDKYPGVRAGDASRPPDFDQLVQLARNEASSDHENSMEPRKLEYYCEANGTVYASFSYHIPNGRLIKELSDGIPDDGEFSAFLSDYRPNNQPASGSRINIVRKDKSVFSRKATVGGVVRSGTRYFYMTAGHAFDEAPEVAAPSLFDEDDSFEFDIGEDSGGEEEEVEFTDVTSRGSLTPEPAEYLSSDDTTISVDSLSEIGISTESLPTAEEGDKEVGNRSQNGSDIDGGPSRSRSLSPDPPLTRQRHKTLIGHLLRSVPLENDSKLDYALLEITNPVFQKVNQALSNANSNPANYIHSEAIVPSIISRSEVIAITASAGTISGHISATPTYKSTPFSNKIHELWTVRFVGKLADGDCGSWVLDAKTGNLFGHIIAGSPDSGVAYIVPAYQMFEDAKDRYGIDLVLPRREELGSSTNGEITEKDLWMLSHPKTRSVRFKDEPESPATDSHSSVFSASLTASSASSLGESSWDERPRGRYSRSLRRSSVREKVRQKERIVIVDSPPAPRMGMLDSPPPSRGTSRSRARLSSRDRKLMDQLSFSRLLPTPPGMTIKDQPPPEVIPPPTGSILSLNEPLNWPASRVTGAEDSHNAEYGNRVDGRRARRIREHNKETRRRFDLPPLEREVEGEEVKSSGEGSVGESRRALEQRKREEEDENEEEEEEEMKQRLLQRMIPSRKSAGTSQRRHRVTYDDGVYRWE</t>
  </si>
  <si>
    <t>&gt;243_g</t>
  </si>
  <si>
    <t>MAPSRIFEGPGGRTARGQTVDGPADGVDAAGLLVERMESDAVGEEDRESVREEEAVSKALGNSAMVLGKGLPAGDATTTAAAMDGSARGGFLQVLGGEKELARSGEDHLEWVCRTG</t>
  </si>
  <si>
    <t>&gt;2464_g</t>
  </si>
  <si>
    <t>MASKSYSLASTVKLNNGILMPRIHLGVYNMSGSECARAVQQALEAGYRGFDSAEWYANERPVGQGIKNFLAANPNVKREDIWFTTKLKTNNSYDATRKAVKESIRKSGLGYIDLYLLHSPYGGRGKRLECWKAVEDAIEAGEVRAGGVSNFGVKHLQELLDSKPRIIPAANQVEVHPFNTRTDIASFCQQHGIVVEAYAPLARTLRMKHPKIVQLSMKYECTPAQLLVRWSVQHGYVPLPKSSQKERIIANGQIDGFEISEDDITAMDKLDEYLVTDWDPTHCD</t>
  </si>
  <si>
    <t>&gt;4639_g</t>
  </si>
  <si>
    <t>MSGSKAALKAVLAAVKAHKYDDAVQEAQKILASGSENHQALILLGFAFGKQKKYADAEKAYDAATKVKDSDPQPWQGLIQLYENQDAEKIGLYQLAALKLAEIYQAADDKYKCQDVVDKFLGFAKTHGTRIQYRKAQELVLPTSPIYDYLEGRIPHPGHTYQIIAQITEFEEKERINKEIGERRTRLGAKIAEVTVEVKREVFRGSELEELYTKIIDWTTDDEIRRQYEEKLIQRCFESLLVLSPGKEKAEKRTKVLKLATDMVIIKHPFKLAWNIAIEWKDPVRIQDLDANVLREYIEFFPNSGLAQVLKGFMSSEISPFPPPPPPLVQEELISDDSEDDDEVGGVPLDPRASVEDRLLLMISGMADAGKSILAHRLMGEYHQFLEEHQAVVELLHNGRRLLAEESNKLGLKFENSSDSMIAMLATALVFYQSPRNHPEAKALFDELLSRNPTSTPALIGVGLIYSEEEDYPAAITFLGRALERDPSNIRVRTEAAWVKALNGDYIAGKKDLEECLSKIDSKDPRSRDLLAQTRYRVGVCVWNLDTSPASRKDKNGAYSYFVSALKSNPSFAPAYTSLGIYFADYKKDKKRAQRSFHQAFELSGSEIQAAERLAKIFAAQGEWEYVEAVSQRVVDSGKAKPSPGSKKKGISWPFAALGVAQVNKQEYAQSIVSFQSALRLSPDDYHSWVGLGESYHNSGRYIAATKAFQQAEKFEHKVEERKGGETWFAKYMLANVKRELGDYDEAIEGYQMVLGKQPAEYGVSMALIQALVESAWDGIEKGLFGYAVERVIEAIDIALGLTETRADTFNLWRAVGDACSVFSWVQSRTSSFPHAKVKQLLRLGETEEEPYKFLLDIDGVGLDVVFADGLYSKDERDGLNLTRCLHASILAHKLAVGVSAHDIHAQAVSHYNLGWAEHRAHICLCVGLKKRSTRYLKAAMRCFKRAIELEPGNFEFWNALGVVTSELNPKVAQHSFVRSLFLNERSPQTWTNLGTLFLLQNDFTLANEAFTRAQSTDPDYAHAWVGQGLLALLMTGDAKEANLLFTHAMEISSSSSLITKRQYAQSSLDQVLTSKTSSSVVDLVQPLFALTQLHSMVPTDLTYLHLSTLFLERVNDLPTALATLSKICSGVEADYEVTESASCLSKFALAKADLARSQLATGLYENAIENGETALELSAEDAENELSAEARERCRLSTHLTVGLAQYFCDQPDSALLHFVPAVKESKGNPDAVCLLAQMLWAKGDEPSRGKARDYLFDCVETYPEHVQSVLLLGIIALLDRDFESLEAVTATLQDLRATHSITPKEQDQVSEVLRAIAALGDDDPVLEMLTEVHTDVFLHPEQPHGWQRLAEVAEDGKERGWVAEMALMTAGKAVPPGGDLESGDLASSFAGTGKVGDGQRAVVIAPWKREGWEVLAGVLG</t>
  </si>
  <si>
    <t>&gt;7801_g</t>
  </si>
  <si>
    <t>MDIPDALGNVDQHNDDAMSPESSSKSKLQLPMSCDPPGQGNPLKQLVWIVFGSTGHMGRSLARAGLNQGDLVVAVGRTFENTLESMQGWHDNCLGTLCDVRARESVAEVIELAIKHFGRIDIIANCSGYGVIGACEDQDEHEVRNQFETNFMGTLNILQLSLPYFREQGAGRYLIFSSTSGALGVPGLGPYCATKYAVEGLIEAMLYEIDSFNIKATLVEPGLVRRDEPDWDKNPLPTWGHFLIRPPSEPYAQATSPALHAKRMVQWLGDKQPTSAVKCAELVWQLGHCSYPPLRLLLGSYAIESIRDRLRSIIEELEDWKHLHFPVAPDAQLDEEKYLDGEFQGE</t>
  </si>
  <si>
    <t>&gt;4118_g</t>
  </si>
  <si>
    <t>MGAEGSGKTVPIAVPLNRTNLQSNRATSIPDPAPGMAAKGKPRLLLMGQRRSGKSSISSVVFHKMPPNETLFLESTARIQKDSMQYVLAFSSFYTHILQPSRLIYHAISSSFMDFQVWDFPGQLDFLDPSFDTPAIFGDIGALIWVIDAQDDYLESISRLNSTILHLQPQYPHINIEVFIHKVDGLSDDYKLDIQRDVIMRIGDELSDHGVENAAVGWHLTSIYDYSIFEAFSKVIQKLIPHLSTLEALLNNLCRSSGFEKAYLFDVLSKIYIATDSSPVDMPTYEICSDYIDVIVDLSEVYGWERPPDYIQKLEGYPWNKKLREQTACKDAESVMVLSDAKRPVVLREVNKYLCLVAVLRQGGYPRIGGVVENVGVTVRGLLEAFEVVRGREGGREGGSIGSRG</t>
  </si>
  <si>
    <t>&gt;898_g</t>
  </si>
  <si>
    <t>MSPVPITIITGFLGSGKTTLLLNLLPQLRAQNPSYKLALLKNEFGDLAIDSQLASSSSISGVRELLNGCICCNLVGQLSVALQELKAQVQPDRIVIETSGSAFPATLAMEVNRLARETNGGYVLDGVVTVIDVENWKGYQDTSYTAKIQARYTDLIVFNKWEVAGERRMDECLDRVGDLEVQIAWVKSNKGSVPMGLVFGIDGGLARSLGEQEEANGHADEHDHDHEHDNVNGHSHEKGHQSEVEVLSITLEAEAGSVIDSTKLEKLLKTAPKDEVYRIKAVMASSSPILPSEENATESNSESTPSEGGRYILNWAFGRWTCTPMNSAEEHESSSGVVLRMTMILARFESKKWKKRMETMGFVELVGEGKGTLKVENVL</t>
  </si>
  <si>
    <t>&gt;2578_g</t>
  </si>
  <si>
    <t>MKPITNALRSRQLNGFVCCNCNRQLRRYARNYVRNYASAPGPKPEVYDVVCIGGGPAGLSLLTALRTSPATSKLKIALVESQDLSKTRAFALPLTQFSNRCSSLTPASVRFLERIGAWGHVDGRRVQGYQEMQVWDGVTGARVGFEWEERARGGTVAYMNENLNLTSGLLKRIDELGGVEIFDGERVEEIKLGEETEEADFRLWPVVGLGGGRKLAARLLVGADGANSPVRMFSGITSRGWDYGRHGVVATLQMEGLGWGGEELKTAYQRFLPTGPVAMLPLPGNHSSMVWSTTPELAARLKTLSARDFIAMVNAAFRLSPEDLAYLHTLPSGQAEEVAWRIEHTGYDVSRVPQEVVGVQEGSVASFPLKLRHADTYIGERVALVGDAAHTVHPLGGQGLNAGQGDVESLAKTIEYSVTHGQDIGTRLSLEPYLVERWATNNMILGVCDKLHKLYSVQSGPLVPLRSVGLRAVNALAPVKEFFMSQAAGTGVKIL</t>
  </si>
  <si>
    <t>&gt;3731_g</t>
  </si>
  <si>
    <t>MRPDRKEGDISSAFVSLSGVVPEPLPERFADIKRQLVRGNEAQIADSWQRLLRQLAVENETVKQKGPDIIPQIRFEDLGNAPQKLLAEIHNGVCLFPFFAAFPSNNPQVFELYWSAPQLRARAHPHMLSSQLFLMNLWHSKDKDALISTSQPLTYADRVRIRQPGDSQFALGPHVDGGSAERWEPNGYGRGKVYDKIWQGKWEEYDPWESSSRISVVSDLYHGAGACSMFRMFQGWLGLSHTAPKEGTLLVNPLLQLATAYILLRPFFDPINPSSTPSFLSPDNWKPKMGADMDTALHGATPGNCQELNDELHPQLKLQDTMVHIPKITPGDFVVWHCDTIHAVDKTHAGNGDSSVMYIPVCPTTELNAEYVARQRSEFLEGFPAPDFPGGNGESEHIGRPGIEYLVENTGSRGLKSMGLSKLEPMEWEASAGAMEVIRKADKILGFT</t>
  </si>
  <si>
    <t>&gt;4224_g</t>
  </si>
  <si>
    <t>MSSLFANLNNPSKPENGGLFGSLLSSTATPATTASSLFSNTPASTVGGGLFGSNAPAQTGGSGLFGGLGSNTNTSNNPAQPPGGSVFSGTGTSSLFPNTQQTASGGLFGSLGASTQGQSQQPATSSLFGNPATTSQPAANSMFGNQQPAASGLFGNTTTQQPLANSFQQQGGLGASLQANDAQDTYFDSILEKSRKRAHAETLDDLPQLQLGLGDLRQRIKRLGAVGQSQGVDGRAHYLLAASGVNPGVAVKDLNQFATATGRIERPHAEEATDTDVESYLSNLQTQTTLSMISDGLARSVRDFDDFLEENVSMEWEAQRKKIYDHFGIRPKEDSSAARGGFAASASASKGGFGRSRRSKAATLAGSRASTITGESVFGRSNMQKSVIGASGPVGTSHQPLFTDVEKKMEANGVSALGPQDRFQRDKQSKYAERVQDLNICRLKQAQPFQICHEFADVVRKAQEQHSEDLVKAYRALEEIVGESQEKLGTKERELAGDYLDENPNSAKRLSMKKKILRGGARCLEKLAFEKIDDIVAKNPKEAEKGGIPTVSSTIKAYVRFLASKKNLFSDNSDLQRLGDDYVWAIIYYFLRTGHVKEADEYVNNNAAAFRSIDRNFAKYIQSYAVSEDRRLDQKLHQQINNEYNQRSHIAPENSVDPYRMACYKIIGRCDLRVRTLADIKQDVEDFAWVQLVLARELNRVDVMANEVYGLSEAQDTIREIGNRFFAKGGSEIGSSFGAFVFLQVAVGMFEDAVSYLYTYSYIDGVHLAIALDFYGLLRVSDPLNGGDELLSLSTKGLPQISFGSMTGLYTRDFRAANVSAAVDYLTLICLNKDLPGQGGQNQVALCHEALRELVLESREFALLLGDMQADGQRIRGIIEERMKLIGLDEANEFMRTITMQAASIADDNGRVTDAVLLYHLAGEYDNVMVVINRALSEAVAVPIGQEKLRIEPLKPRAQNNGQQEEQVNGAHSSLTSVDDPVTLAYTIYEIYRQNSMQYKTKIKEVNLSSCAILLNMIRAKIEIEAGRWVQALDIIRTLEILPLGAEGNGATIRNYANKFSALSQPVASNVPNLLMWAVGCCNNQRAALANSQYGGNEGTKQQMILALKQSNMDLTTYTSQLRYRFPAHLHEALARAQSE</t>
  </si>
  <si>
    <t>&gt;3732_g</t>
  </si>
  <si>
    <t>MATNAASYNPIGEETGPVSGKPPAVSNETKAAVTKAADSSPIGSHVAGQDAGSKVGTQVGHGEKKVKSEKELERERKKAEKQAKFDQKKAKIANAAPTTSKSKEKKAKADKKAEEEILPPYVEDTPVGEKKIIKSFDDPQYKAYNPAAVESAWYSWWEKEGFFKPEFTVDGKVKPEGSFVIVEPPPNVTGNLHMGHALGNALQDVMIRWNRMHGKTTLWLPGCDHAGISTQSVVENILWRREGKTRHDLGRPKFVETVWDWKNEYHEKINTVLRRMGGSFDWTREAFTMNENFSAAVTETFVTLHDEGIIYRANRLVNWCTKLNTALSNLEVVNKELEGRTLLDVPGYSKKVEFGIIVYFKYEIEGTDEKIEVATTRPETMLGDTGVAVHPDDDRYKHLVGKNAIHPFIPGRLMPIVADDYVDREFGTGAVKITPAHDANDFALGKRHNLKFINILTDDGLMNENAGAYVGQKRFDVRYTIQEDLKKLGLFVAKKDNKMTVPLCDKSKDVIEPLMKPQWWMDMKEMSAAALKAVKDGEIKILPESAEKSYIRWMENVNDWCLSRQLWWGHQAPMYFAQIYGEDNDEADGKLWFSGRTQEEAEVKARKALPGKNFTLKRDEDVLDTWFSSGLWPFATLGWPKKTHDLETLFPTSVLETGWDILFFWIARMVMFSLKLTGKVPFTEVYCHSLIRDSDGRKMSKSLGNVIDPVDVIQGIRLTDLHKKLWVGNLNPLEVEKATKYQKTAFPDGIPECGTDALRFALVSYTTGGGDIAFDIKVIHGYRKFCNKIYQATKYVLGKLDADFVPQKTAALTGKESLAEKWILHKMTIAAQDINQALGDREFMHSTLVIYQYWYNHLCDVYIENSKAIIQDGTPEEKRSAVDTLYTALEGALTMIHPYMPFLTEELWQRLPRRPEDKTPSIVLAKYPVYEPLMDDPKSEAAYELVLDVSKGIRSLMGEYSIKDEGKVFVQSTDATAENTINSQIQSIKSLSGKGVSSLTILPSTASRPAGCVVFSVSSSAAVYLYVKGRVDIDGEIAKASKKIDKAKQGIERQNKILNDDGYKEKVSKELQEVEAKKLADFETEVKAFEETIKQFEVLKLE</t>
  </si>
  <si>
    <t>&gt;3377_g</t>
  </si>
  <si>
    <t>MPIKRRRSSSNELEDRISKKRRVRDPLDFISSLSDELLIRILHRLPTQALIQCQRVSHRFYALAGDSQIWKNLYYNRFVLPRALRIPGIKKASGGTDEALHFSSRRSKWLDDNEKLVNRVDGKKTNWKRQYKLRHNWSIGACEMQEIHVAETPSVPEMLVRLADGVVLTADKEDGLRAWDLKQKSLIAEIKFESGITPTCLAVDEQDESAGLGIAVGFWDGGWGIWRLDIERKLFVEEHRHPDSDNGKLIAVAYAKPYILTITHLQLLSLYSFTAKFPKYETKHTSSNASKTVVGVSSQRLKENKDNSNLDILNLTGAKLSPPNSISQNEIPVPRLLASLKSHTSWPPLSLSIRTTSTFLIASIAYSLPTYFSGYTVGLQELHLSLSTGSIIFSRLASASPQGFYSILSSPPGSGTSTPSHSSPSNYNPGSGEITRPTTLSYAHPYILATHPDNTLTLYMCTSTASSLSITPGTKLWGHTSSVSSAEITPRGKAVSVSTRGNELRVWELEGGLSSRSSPLSSSAPWRKRGGRKEVVDRSVRIAAANEGHSWEGELDENINDKYKEEMGGRKRWVGFDDEMVIVLRESGTGSQALMVYDFT</t>
  </si>
  <si>
    <t>&gt;5706_g</t>
  </si>
  <si>
    <t>MAHCENEKLPVQHKSALFSFIKSLATFKGDLASLTAPPFLLSPQSIVEFSAYWAEHPALFVAPASESNPEKRSLLVLKWFLSTLKHQHSSKDENGKRKRMKPLNPFLGELFIGNWIDEQAGTTHLVTEQVSHHPPITAYNIWNDEHGIRLQGNVAPKVYFSNTVHIERKGSSVMHIDKYDEDYLITMPKIHIEGIMSAALCPELSGTSYIRSSTGYTTKIEYSSSGWIRGKKNSFVAIVFRDDNEKEPLYIAEGQWSGEFTIKNVNTQEVVETLNTNSNTKRIPLSIAPIEDQHPLESRRAWQPVVEAIHKGDIFAIGHEKSKIENEQREMRKREKAEGREFPRRFFSRIQRDPVAETLAQGLNPNATLATVMGGHQEIWLWDEEKYRKTEIGHFDRIRSPARTRFDSGVGGILLDAEEFNKEA</t>
  </si>
  <si>
    <t>&gt;4440_g</t>
  </si>
  <si>
    <t>MALLLLRQSAHTGLPRELLAACTISLSSRNFSVLNRPPPNYPGHVPLTRIERAGLAVGSALGSFWNPYRGDLIAALGEATATPYFIYRLRNAMLDDPTGRRILRDRPRMNSHTLNIDHLRQLLGNTVGRVYVEWLEREGVSPDTRPIVKYIDDEECAYVMQRYRECHDFYHAITGLPIVREGEVALKAFEFANTLLPMTGLSIFAVATLKQKERERFFKIYGPWAMRNGVMAKEVINVYWEEILEKDVGELRAELGIEKPVDLREIRTAERQRRKAEKEAKERASDTLGLN</t>
  </si>
  <si>
    <t>&gt;4769_g</t>
  </si>
  <si>
    <t>MSSFAPLDGQQQGAATPSVKKRVAYFYDSDVGNYAYVAGHPMKPHRIRLAHSLIMNYGIYQKMEIYRAKPATRHEMTQFHTDEYIDFLQKVTPDNMESFSKEQVKYNVGDDCPVFDGLFEFCGISAGGSMEGAARLNRGKCDIAVNWAGGLHHAKKSEASGFCYVNDIVLGIIELLRFKKRVLYVDIDVHHGDGVEEAFYTTDRVMTCSFHKYGEYFPGTGELRDIGVGSGKNYAVNFPLRDGIDDVTYKSIFEPVITAVMQYYQPEAVVIQCGGDSLSGDRLGCFNLSMKGHANCVKFVRSFNLPTLVVGGGGYTMRNVARTWAYETGIVVGQPLGPELPYNEYYEYYGPDYELDVRASNMENANSKDYLDKIKNAVIENLKKTAHAPSVQMTEVPRTTMTGGTEEDEDILDDEDEDNNKDARNTTRRWDKHITRDDELDESDDEEEARANGVLPQNGVKKRRNIGDYKNPHAAASDIEMDSGIATPQVDDVVEAMAVEANAELNAEILGKKVLAVSESDALGPSNAPSQALSTKAEVDTDGDIAMTEDPAPAPVSAPPETKETEPAPPATAVAPPAVAPPPTSAEVPTPVVTADAEVKLEESAGDKAEIPKPEPEQGPAA</t>
  </si>
  <si>
    <t>&gt;2392_g</t>
  </si>
  <si>
    <t>MKLSLIVGLLAGGAAMLVDGSPILEERREIEERDGVVVVRDIQVVYQDCNVIVPKVFIISMFSPEADIWYDNADTPGSIGNLFSKNITVPGLSPLFPEVHCLADGSVCQLTTGESEINAATSISALVLSPLFSLTKTYFLIAGIAGINPKHGSLADVAFSKYAIQVALQYEFDAREMPANFSTGYIPQGSYAPDQYPGSIYGTEVFEVNEALRDIAASFAATATLNDSSDAIAYRAHYGETDAYLTATHAPSIIKCDVATSDVYFSGALLGEAFENTTTMLTNGSGVYCMTAQEDNATLEALIRAAVRHVVDFSRIIIMRTASDFDRPYDGASAEFNLFYSNQGAFVPAIANIYLAGTAVVRGILDGWAETFEQGVPATNYLGDIFGTLGGTPDFGPGPVQDEGGLERREVVKDRRSMYRNRAGAKGAVGAAVARRAARDK</t>
  </si>
  <si>
    <t>&gt;8935_g</t>
  </si>
  <si>
    <t>MRFPSLYSLLFVPLVSAQLNKLAKEAGLLYFGTATDNDELSNKTYFRILTDTQECGQFTPANGMKWFAIEPELNVFNHSRVVRQSSPSLFPAFMKLPI</t>
  </si>
  <si>
    <t>&gt;873_g</t>
  </si>
  <si>
    <t>MPSTERDGSRDSERIVKHQQSASSDCGRAVIPMWDSSDPERAPPPLPMNPSSPIVSSRPNTSSAIQSAHAALTEKARESGYITNAVPRRIEASPERSLIKGAAHKRMQSLHSGHVRDLSSFLEGGSSFGSPKSPEKSSGRPATPHANKEFLLEARSPEKPTRDFESRPAERNSREFLLEGRSLEKAPAIKDFFLEGRSIEKTSKDFLFENRSSEKEKTSSRSATPTPGRDTPTLDMPTVRPSLRRPPQSILGENTPPQSATMRALQNMAVKDVDTPLSSVTNGSSALVRTPLTFDAISNQILSLTSIATSLQREMTQLSRRSKDNATDLVSLKEATNARDEDIRKSLRELVQNLSEPPPSRSPSNIYGHSLFLDSKPHNSPGSRGVKNFTLPRIPSPNSFSASLDRESMVSPSSFSPDSSVAVNLLEKVIREMGTKDGQERFLSRLTEISEQLLRDGSSTAGKVDDLVKYIKSNTVQELVPKKLGGGGGGSGGSRPRNFSFEDEPPRLELDFDQPTSGPMMQRVEALLAHTNNKEKPRGQSEASDIITEDMLKIIRSIKDSVAQGGGLTAEVKALVRELRGEVLGMGREIGRKLEEAGSKNATTMDVAAEKEHVTQVVQDGLEELKLHMDHILTEHRRQSASQTEHNTIDYQEIYNAMHSAINEKDKDRNPELGKEDIIEAVKEAWENYKPDIELQHFGLERDELLVCLKEGIQQYAPQDNSQVMGGATREEVFAAVVEGLKHFSPPKVETEANLSREEILDAVRECLEEFEFPSAPLPEPREPEITRDDMLDAINEGLHSFDFAATTAAAAAALSRDDRVELTRDDMVDAVREGLHTFDFAATTTALTKEPSVDLNRDVVLDAVKEGLHTFDFTAAANVTALSQEVGGGLTRDHVLDAVKEGLKAHDFTANITALSHNGDGKDLTRDDVFDAVKAGLGENPPMETFVAQIFERLQDIETSMRNEFQGVSEEAKQNVAANGRDTEQLLDATKDGFEKLRADIEAYIDHATNDLGKDEILESLRENFESLRKGFEENVSKGPDTALETIQGELEHLRETLATSLVRNGPTNDNEEILNALREGLEGIRTELDRPKDPAESILSGTGEILDALQDGLTGLRTEVEKIASKPVDMTVNYEILDTLKTGLEGVRSDLDKLREHTNEEREERAVAAISNSKAMIQTDGLKRNDIENLEILITQLRIKVEALEAMPPPPPMPIPGSLAKSDLANVEEMLRNVQESVVSIATTKETSTNDDGVTKEDMEAIETLLRNTKAKIDDMNPDQTTHKDHLDTVEALILETRDDMHLLSTQLEDVSKHDDFTVIEALVRDIVTGIGEVKERTSVVLEDPEKATKTDVEAVEAVCLDLKVSMEQMISSDIAALASKEDVKHVEELVKEFKDRIETHAETNAKAFEERQAETVGVGVSVSEVKTSLEEFRDTLKEKLDEGATNLETLRTFLQTVGETIGQNANITQDVKEMFETMKTEFEKSNAGVVGSKLETDEKFQQTWERFDVKIDDKINELTAKYDEAQASAEARDVLAEEKKLEIEAAMISTKTVAEELKSLVDTLGTTLTDSVEKMDEASKTVFGRVEEAYIKLEENHIEDKAEHQLTREEVEKTFGAIEGVRTHVTEFNPRLLESIKDVLLIVGQHYEHSKTANTTLQDKIDSIPPPPPPVEFPVIPEPEKFDDSTIQEKLDKLVDHMHVAGKSFAQLDTLDKIHQKVIQTAAEVSEFVSAQTRRIEEEHEDKEKAAEAAIIALEKSLAQKDAVEATVLSLKVEEERLKQSVVHLRDEQEDLAHQKMRLSSDVSSLETALRIRREELHAMEARAEGLERRILEGVIDHSRALLLSKQNNHLQGRDAMSRKRVPSHAPSTTGSIASNMASKAPNATHSAVNMAMGGNRVMATVPINNPAGASRRILSLSQIAHNVATGSSGGFKRSQSVRTPHGVVPGSMRKSSWGGSMSKKYGELNKENLAFNESEEEEEGGKGGSDAGGSEHGTTRRSSRGTTIMTGSGTGKSGSLNDGTEYTDSTDEDDEKPDGTTTEPSSLGPDSLVLYDESTGGQVAIAE</t>
  </si>
  <si>
    <t>&gt;945_g</t>
  </si>
  <si>
    <t>MRFGADVGDFNGDSGSSMCKAILAARDEYILTAHETHGDERAASRSSGRSVDRELQLVLAAWKDVAWASDVVLRPDRY</t>
  </si>
  <si>
    <t>&gt;8924_g</t>
  </si>
  <si>
    <t>MRPDVPISDIWRLNETCPKLKVLTVDINRDGQWPHEYLMELMKFPEFTHLTLMAEGTRGTGVPVLPVIDQDSGRSLFELLRRNKVGSIPLQYLKVQRGGMGLWRGGRPARRVMTEQRFCATFEYHLDANGDISVTTQENPSQQTAERIIAERRAWNAVRFADPPPSLTVAELSFLARQLDPEWA</t>
  </si>
  <si>
    <t>&gt;7714_g</t>
  </si>
  <si>
    <t>MPRWPARPPPPPSPLSPTLSIPAEPTKRGRTSAPIYHVEPRQIVAVEHPMIVQNIDNAFKTFGRNKAFERILDSGNPEECVPLYLRYNDPMCVPILSHNTPTNNVLLKITVPKRTGRRRKRGSHAPFVDDPDAAPKPQPKIPEPYADRTNLFSYSRLDDAAQIRRALQDNPETARVEGVGEIRQTHRYRGISDFHHSTSKTEFFPRFQESILPAKLTTIKNFKLDPATGWQRNEQILPPPLMTNHTLPFNWAWKQNPNVGETLDPETKSRILVNRSKPKRIHLLYLSHEVRAIPSAPPSSLPTPHHPDLIQLIEELKFALEERPIWTRRALANRVGNSDVLYMIKRALQYVGYQFKGGPWRDAIIKYGIDPRSSPLYRQYQTFFFKLYEEEEKSANNQWHDIRTTFNHTKRSGKKQDVHTHIFDGKSVTLDGKVWQACDITDPLLRRLIDQAPYPDHCERAADGWFCNGTAAKIKAIMKVKLVGIRIGCLPPDADFAVSLAEPDIIKGKTSRDIQVPVPDIRLSEEELNKLKERGVIPSDRMSGIRKLEQGVRIRSERIRPFVNGDKPKVVEGMRKRKKTEEDRDKDRREGGGLGAGDGRRVRSKMAIVEGAEGSTGGRGNNYTSRSSTPTTSQPALAPRPQAVSRQPSLAPRPPAYSRQQSLAPRPLAPRPVGIEHLPTLAPRPPLQNIAPRPPGMERHQSIAPRPPGVSMDYRQHTPGLARSQTPSFNQSQPRPRAQSSRAPTPSISQRRNSSTPSSRPQTPSISHLQVDTKLDGGILKSIEREMGGDEETEEESIGFSDVYADEESGDDIEAEDDPEDDPFAFEEVEDLGEDEDGEGEDGEDEEDGFEGDA</t>
  </si>
  <si>
    <t>&gt;1766_g</t>
  </si>
  <si>
    <t>MGILGLLKQPFQTLHLPPPNSFESQTVLITGANTGLGLETARHMVTLGAAKVILGVRTLSKGLTAKADIEATTGKPNVVEVWELDLASFDSVKRFAERAKRLPRLDAAVMNAGLASGSWNITSDGWERGLQVNVLSTTLLSLLLLPLLVKTGETFPGARPHLTIVASDMADMAAFKERGEANILEALNNEERWEAGQQLALTERYSVTKLFNLYMLESISHLFGKDPTVVVNSLTPGFCKSELMSREPGVPAALKVMQALVGRTTAEGSKTLVHAVFQGKQTHGKFLENQKIRDSGLLVTSKEGQFLRAKIWSEILEVLKTVAPETKEIAKV</t>
  </si>
  <si>
    <t>&gt;5176_g</t>
  </si>
  <si>
    <t>MAPFDSDSSGNEEEDYTETNVLLAYASKEASDDIVSQLGGRPTWLDPATPPSASLAKCRICNDPMVLLLQLHGDLPDFTGHERRLYVWTCRRKTCRRKEGSVRALRATRITEVTPQEKKNIKKEEPKQESIPKPVTNIGETLFGVKPSQSSGAGSANPFASGGANPFSSTSNPFSSPSGTVNNPFAMTVAAAGFSSTSELAAKPPQNPSPILSPIPPKTTTPAADLPKSFATVLNLNNDQKPFRSPAPPEPWPQESELPPPYPTYYFVDHEYETIDKVENTPIPTVTLELDEGGSSFGGKEDKDVYEDTIDKTFQKFADRLSQNPDQVIRYEFKGQPLLYSKSDTVGKLVAPGKHTENAKVNTSNGSGSKLPRCGNCGAGRAFEVQLCPHAIMELEREEKGLDGMEWGTILVGVCEKDCVPRDTDGGVGYVEEWCGVQWEETK</t>
  </si>
  <si>
    <t>&gt;1544_g</t>
  </si>
  <si>
    <t>MTSNSKFGSQTEAEDVAATFADSVRGKTILITGISPNGLGATIAHALATQSPALLILTGRDSNKVNEIIKELVISFPNVKTRGLIFDLSSFESVNTAAAEVQAYPEPCIDIIINNAGVMDIPTRTLSKDGIEMHLAVNYLGPWLFTKSIMGKLLASKAPRITNITSDGYAVSPFRFADYNFDGEKSKNLPEDQQPLKSKCEAFGLPWVLNYLPGIAYGQSKTALILYTHELAASLKHMNVVATCCNPGTIKTDLWRNVPPEEFENICNTCPMKTHTQGAATPLVAALDPKLVNSNGAHLNDCQIEDILPWGSDGGKAQELWALSEKLTGKRFNCSVPH</t>
  </si>
  <si>
    <t>&gt;14101_g</t>
  </si>
  <si>
    <t>MFSQEGDARNPFLGVPSDSALDPASSNFSPKAWFSNLAAYISKNSTQFQSRRAGVSFKDLEVYGFSSLTNYQKTVGNIWLSFFNICRLTVGEDKQRIQILREFNGLVEPGEMCLVLGRPGSGCSTLLKTISGDTYGFFVGAESNINYQGIPPGQMHRQFRGEAIYMAETDVHFQQLTVGQTLLFAAKARAPRDDTFPGVTRDMYALHMREVIAATFGLNHTMNTNVGGYLVKGVSGGERKRVSIAEAALSGAPIACWDNCTRGLDSANALEFCKTLRLSADLTGSTAFVSLYQSSQDSYDVFDKVTVLYEGRQLYFGPCQDAKQYFLKMGFDCASRQTTGDFLTSLTSPAERLIRPGWESRTPRTADEFATAWKRSAEYAKLMKEIENYDLAYPVGGKSVAEFIASRRLQQAIHQRIQSPYTMSLYQQVMLCVDRGFQRLRGDASLTISRIVANTILALVVGSMFYNLDYETASFHSRSVLIFLSILLNAFASALEILIIYDQRPIVEKHSRYALYHPFAEAIASSICDMPFKICNSIAFNLVLYFMANLRREISAFFIFLLFSFTITLALSMVFRTVGASSRTLFQALPFSAIFILALMTYTGFVVPIQNMHPWFRWINYIDPIAYAFESLMINEFHGRYFDCSSYVPAGPDYLTIGPLNRICAVVGAIPGFNSVSENPAMVSIPQNDQSSIDSRLKTSGSIQKQTSIFQWKGICFNIKIKKEERIVLDHVDGWVKPGTLTALMGPSGAGKTSLLDVLATRDTFGVVSGEALVDGNSRDISFQRKTGYAQQQDIHLETMTVREALRFNALLCQPSDVRREKKMDYVEEVIHLLGMESYADAIVGVPGEGLNIEQRKKLTVAVELAAMPQLLLFLDEPSSGLDSQTSWAVLDLLEKLAANGQAILCTIHQPSAMLFERFNRLLFLGPGGRPIYFGEIGLDSRTVVNYFERNGAKPCPPEANPAEWIMEIIGCMPGSHCTINWPETWRQSPEYAEVHSQLDRMGRELSQENLAGPSSSATDCQEFAAPFATQLWECYKRVNQQLWRSPVYIYSKAGLCLGVGLFLGFTFYMSENSLQGLQNQTFSIFMLLTQASNLVPQMMPNFVLQRSIYEARERPAKTYSWQVFMLSNILVEIPWNTLMAIFTFVVWYYPIGFYRYAESAHALAENGGTMFLFMWVYMLFMSTFGQMVQAGVDLAEIGGNYVNLLFMMSLIFCGVLVGPDALPGFWVFMYRASPFTYLVSGKIQR</t>
  </si>
  <si>
    <t>&gt;4560_g</t>
  </si>
  <si>
    <t>MLDAATTAFASIFVLGTGFGLCGYLYHRFYKWLVVRKIENAFKPGDPVLELAAIGKQMPTSIASGETLVDDQHWILRDEQAKIDAIVGGTDYGRYHLLIGEKGTGKSSMLLDAMRKVNGEGISMFETHADLEIFRVRLGKALDFEFHEDYIGSYFSERGPRDSTALLDIERAFNKLEKVALKRRKTVGRPLVLIINAIHLLRDDEDGRDLLELLQQRAEQWAASNLVTIIFNSDDYWVYERLKKLATRMEVTSITDLPKAQAISALSKYRQKYFQESPSSEIMNEVYDRVGGRLTFLNQVAKSKDMLGTCDHIMEVEKRWFLNQCWVLGMEMDDDVMDQQKYASAAMVLALSLVRAEEAQEHNHTPDDGSHNIPSIPLHKARQIMTRADFIKDYDHVNLFTITSEALVRADSVPMQRALRSICTEEGFEEHLEKTLQRISDIESLGRTREVVAKDLVLGGRYRVDVRRGGDVRISLEEKEEKEEGETEDSSKKKKGWWE</t>
  </si>
  <si>
    <t>&gt;8430_g</t>
  </si>
  <si>
    <t>MLEAYPNGVKYSRFCGSPTMLREVVGLRMGEREFRASLEIKLKGQAGRHMGKGEFGALVGLLGKVVQVVEKEGEMRGGNGLGSVLIVGEIEGLAVESLWTFYEVVGGNIVRCT</t>
  </si>
  <si>
    <t>&gt;580_g</t>
  </si>
  <si>
    <t>MRINLLRRDEVAEQRGISGLDERNLVWIGSEKSKRGGNGGNGDGPLPNAIDSAPSSTSTNAGLLDSVGGAVGGAVGGLLGGGLGGLTGDGTAESNQDSPPATASPIAPADNGKQTTSTLPTIASVASAVNAVPTSTDAGLGLGVGVGSILSLGVGVGGNATPTTTSTSPASTTAPTTVSTKASNPPATGKASGAASPPLSSVPPASTSASSVSSTLKVTATSAAAKPTSDSAPSATQDSSTVAATTNVLSSIPSTFLTSISTSATETALADSQPSSNTVTALPALASSSTGTGNGVDNNNGNNIGDSNGSKDGITEVSNSSGGTSGTKIAIIVGASVGGLVLLVAILFIIRRAFRARRLKRADSPPASPLLNNTFYNDSLLPAGIARSMSQKSEGSSFKFGDSRTELWRPGKGAGHVHNLSGTTIGSSGYGEGRNGAPGHLAVGSYSSNKTAVQGNGRMLGSNDGMIKELEGSYGNGNGGILSPLPKAKMQEVQEMGRQSQVGPFEMPAGR</t>
  </si>
  <si>
    <t>&gt;5386_g</t>
  </si>
  <si>
    <t>MPENNAMARKVTLARLWPHAPYAEDQKLSRPILYTHVLSRGFTMGSSIGMAIPPAVLVLRSVSVLSPAKSIVQTTFTKRLLLSGGTGALIGTGLMALAVPLRMRGKEEIEWQDRSWRLLENRGQKECDDWMYTGAVLGAMGVALRGQGLGLRGAIGGVGVGSVLGVAGYMGYRYGMKGGKWEEDTV</t>
  </si>
  <si>
    <t>&gt;5645_g</t>
  </si>
  <si>
    <t>MSLFGTSPDDTSAATIPPKSRIFDDEPHPAPGSKSSLFDDDAAPGSSPWGIPTPKKAPSGELIKYLLPTSDVPESYIDIFDNVVKSGDGTGGKITAAGITRVLSAGKLSADDQSRILNLISSGGQLSDITRNEFNVLLALIGLAQEHEEITLDSVDERRKNLPEPKLPSLTTASTAIPEAREPPLTPPQRPATPPQAPTSISPQKTRTVGRGALEFPEADPWASPDMHRGHSHDSSFPKTNGTIKGTINGVREPVRTTSNFTTSSAGGSNGASSRPIEGAPSTPAAGGVWGSYGNNSGVPFRNPTDSNLEGGFDGSGDGGDPPAPGVPNRSFGGGQVRSVGVEENIVVTLLPEKEGIFMFQHHNYQVASVRRGSKVVRRYSDFVWLLDCLQKRYPFRQLPLLPPKRVGVNGNHLAADSTFIEKRRRGLARFANALVRHPVLSQEQLVIMFLTVPTELAVWRKQATISVQEEFVGRPLPPGLEDSLLPTLQELFDTSRTGIRRSAEVYINLCNLMDRLSKRNEGLAADQLRLSLSLQSLTDVSQDTYATDTNDVPLLNEGLHATATHLSNSQSLLEDEARAWDQGVLEDLKRQRDTLVSMRDMFERRDRYDKDNIPYLERRIQNNENKLLAIRAKPEGLVKPGEIEKVTEAIIRDKESIVAQHARGVFIKECIRDELVFFQQSQYHVSRWCQDWAQERVKYSELQADNWKQLHEELDGMPLGD</t>
  </si>
  <si>
    <t>&gt;7132_g</t>
  </si>
  <si>
    <t>MADEYDPVEAAEIKKRRTFRKFSYRGIDLDQLLDLSSDQLRDVVHARARRRFNRGLKRKPMGLIKKLRKSKQEAKPNEKPDLVKTHLRDMIVVPEMIGSVIGIYSGKEFNQVEIKPEMVGHYLGEFSISYHPVKHGRPGIGATHSSRFIPLK</t>
  </si>
  <si>
    <t>&gt;5979_g</t>
  </si>
  <si>
    <t>MASRALAGLNNGTGGNEGAIARQHDVQAIHNLVKRFFTLKRHANNTPDHHFEGKTALA</t>
  </si>
  <si>
    <t>&gt;7626_g</t>
  </si>
  <si>
    <t>MSNDFKGKLAIITGASKLNGIGFAVAHGLAKSGADLVLTYNTNKTAAQEVVTVLQSLGVKVITVQANAGSVTFGEDLINATIKAFPGRKIDIIVNNAGHAIFEDGPQNAPLDDFDAMFHPNVRGPHVLIKAALPHLSSPGGRIVNIGTIVARTGSKYATFYSSTKAALSTLSLAWAEELGEKGITVNVVSVGPTDTDYAPPEDSPLAKKFRVQQYIKRNGTTEEVAHMILFAASPGSSWVTGQVLGVDGGLVYA</t>
  </si>
  <si>
    <t>&gt;9354_g</t>
  </si>
  <si>
    <t>MASVKQLRALLADTNKIIVCPGVYDGLTARIALNAGFDCLYMTGAGTTISRLGMPDLGIATLNDMRDNAGMIASLDRRIPLIADADTGYGGALMVGRTTQQYIQAGVAAFHLEDQVVNKRCGHLRNKELVEEEVYLTRIRAAVNARAQADADIVIIARTDALQSLGYDEAVSRLKAAIATGADVAFLEGISSKEQARKVCQELAPTPVLLNMVAGGVTPIFTVQEAHDVGFRLIIFPGFALAPAYKAIALTAKQLKETGSLGEADAVADVEFSPKALFTEMGLKEAMDFDLAAGGKMYQDGV</t>
  </si>
  <si>
    <t>&gt;7397_g</t>
  </si>
  <si>
    <t>MPITQKAAVAQVPPSSTTPVKDSVYSRDLGTEIVQVLVAGQKEPFCMHKNLLYAKAPYYQVLFNRLPNQGVDQEKLMAEGDPLALSLFLEWLYKGSCQPTKAKKDEPLQEVIRARAYLWVMAEKLSLPGLQDYAMTMVIDSYCKAVPSCRQPTLETSKFIYSISEPQQAFRVFGEQAKLRQFVAECLAFSISS</t>
  </si>
  <si>
    <t>&gt;14112_g</t>
  </si>
  <si>
    <t>MSSISDSSVTLPPPHSSSSSSSTTWSSWSTPSYLSSGSRLRVAVIGGGLGGLTLGQLLYEAPNIDVTVYEKSIDSVDRLCGYRVMLSYFVLQNLQATLRREVWNRVALSIGVQPQGGQELRFMKSCGTEMFSFDAEEMRDSFSVARWLLRKALLHKSEQFVKFGKGFQRYEKQKSGAVKIFFDDGTTDECDLLVGADGAGSNIRKQLVPEAKVTDSDIAVIYFKIPLTPDTKDLIPTRAASMAFSQKNQNMMVHSWVNPRKPWATRFDDLDIANEESFIMAGYGSPVNEFTNKSKPPVKLSSAELKEECLKRVRADPNIDPKFVALTEHCITNTAYIHIVRDCHAIKKWDSSSVTLIGDAVFNISTMLGKGANCALLDAIDLAETLRMTTILSQTRRRAALRTRAIENVKRRLIERQRSALIQNLVYFGDNKLKEFCRTHGLKMAFDWIDDKSAVDYHTGK</t>
  </si>
  <si>
    <t>&gt;8215_g</t>
  </si>
  <si>
    <t>MKYRDSIVLVFWSLLFVQAVLGNLIPPRNASTLKARDLPWIFPLPTPDEGTPKLGQLLCDPPGNNWNAVLSRPVWEGVVALENDPGICAPCGKQCVRMTCNSMAGVFLCNDAISKIGMPCSLVGQMAAEILLGCNPTGLVKGQQYYQGETGDWYVFVADSDCDDTSWDTIYSSTPGFTMYLLGCPEEAPQMAYRRLR</t>
  </si>
  <si>
    <t>&gt;2284_g</t>
  </si>
  <si>
    <t>MRQAISSPNFSPRTDLMQASPSIFFASIPALTWPQAPFTISWQPVIIFTLFQALSGPPNFLWQSYLEDTFPTTYLVPTKSAPLNSPASNEKELHREEKSHEILESKLSLKNTICKFILDQTVGSAVNTIIFSLYFAGTKGMGYNEAWNVAMEEFWPLITAGWKVWPAISLLNFAVVKDAEKRMLIGGLVGLVWGVYLSLTRI</t>
  </si>
  <si>
    <t>&gt;2952_g</t>
  </si>
  <si>
    <t>MAPKSVKPFSDKAALPFKTENKFRRQDLRVKQKKARDSLRRDERFKRKREEDKNPELRRQRLAKNVPHTIESKRVWDEVDGDGLNVSVDVEQLKRRRIEEAEAAEEEPIEEEEAADDDADSMLDSGSEGEGEDDEEAEPKSIRQRPRAASNAPSTTSTNLDLTPLSLALKFPTLFSDTPPPVPKILLTTSINSTLHNEAHLLCTLFPNSTYIPRSAHRFGHKFSLREISKFAANREYTTVVLLKEDYKKPTGLTIVHLPDGPTCHFSIANWVEGKKLPGHGNPTNHYPELILNNFRTPLGLLTARLFLTLFPPQPELQGRQVVTLHNQRDYIFVRRHRYVFRDKKATEKSVVGPDGEKVKGVEDIRAGLQELGPRFTLKLRRVDKGVGRAGSEGDEAIQWQWKAHMEKQRTRFNL</t>
  </si>
  <si>
    <t>&gt;3078_g</t>
  </si>
  <si>
    <t>MPSALIPSTRDGPVAKRQKLDVEEASRGAHRDSRIFTPFRTIGLVSSTAVPFTSIPLGKTTFQITTSVGRCLQTYDLKRGLNLVFLTRPEPPADITASLAWKDRVFAAWGGSDSAQGLWVFQRGKKVAELDIPADLHQPVKQLVIFGSWIVACCTTRIEVWKSTTYEHYTTLFPTAAPKGGNELSGGITNMPTYLNKVFAGRKDGGVEIWNVSSGKLIYTIMPPAANCGTVTKLQPTPALSLLAIAYSEGDLIIHDIRKDKTIIKLNGGDHAITSISFRTDDLGAGEDGRKPGVMATAGPETGDVTFWDLNDGGRVMGILRGAHNPPSDQAATVGGGVSKVEFLAGQPIIVTSGLDNSLKSWIFEETPYSPIPRLLHSRSGHAAPVTRLLFLPSEADGADATGKWLLSAGKDRSLWGWSLRRDGQSTELSQGNIRKKAKKLGILANPTLVNQPSTTIEDLKAPEITCMATSLNRDGGMGANAGSAIWQKSNAPRKSTNATASGTTGWESVVTGHRGDKFARTWFWGRKKAGRWAFETGDGGNVSSVAMSPCGTFAVVGSETGGLDMFNLQSGMHRQRFPSRLTPAQARKRKIQQLQNADGSLQRASEAGKSFEPGLGKHRKPVTGIVVDSMNKNIISCSLDGKVKFWDFSTGNLVDELDWYPMTALTGIRYHASNDLIALACDDLSIRIIDIETKKTIRELWGSKGKINDFCFSNDGRWIIAASQDCVIRVWDLPTGHLIDAIRTETQCTALAFSGTGEFLATTCEGQVGVNIWNNKTIFTHVPTRHISEEEIAQVAGPTVSGEGGHGLIDGAFEEEADETEEATPTLSLDQLSSDMMTLSLVPKSRWQNLLSLDLIKQRNKPTEPPKVPEKAPFFLPSLEKPQPLAGLEEEKSKDNVAERSRIMKMNGMASEGAFTVSLRAGSESGDYTQFLNHLKTLSPSAADLEIRSLSPDEDSDELVHFVDALTSRLKQKRDYELVQAWMAVFLKLHADTVAVDQRLVEKLGEWRGCQEREGARLGELVGYCGGVVGFLRSARR</t>
  </si>
  <si>
    <t>&gt;9912_g</t>
  </si>
  <si>
    <t>MAQLAPIHPPLGINPSYCVSKQTTLQMKEKVFSLSGDSFYIKDENNQDVLQCQGQTFSISDRKQFSDISGRPLFSLRTRLLSIHKSFYAEMPDGSIGFEVKGKFSIGKSKMIATFTNASNNAPVELLVKGDWLDRSAKITMGEIVVATISRSFLNARQVLGGQQTYYVTVAPGVDLSMMAAICVCLDERENEAK</t>
  </si>
  <si>
    <t>&gt;4952_g</t>
  </si>
  <si>
    <t>MALQVTPDSVCASVCLDNSTSDSSDPNVSNTYGSDIVCKDDDYVGNQIGQKFQQCVNCLQNSTATKSGENDQAWFLYNVRFALNACLFAASNATDPISTPCSTNTVCGPLQDALESGMQTPSNMSQYGYCSVEQNQFQGTYLGNCESCLRENDQQLSYLSNFLIALDAGCTQQPPAGTLIGLNSTVFSTSQVEIVSPPTSPVSSSTNHKNLSEGAIIGIAVACGITALFLLAIVFVCARRRRNARRLRGLISPLDERFGASNITAPNRGAFTSPLYSPPLVKLTPISPQHKSKPKNFSFLHRSEKIPEPSSTSLYPGGQPSPYEAGIRSERNSLPAHPAYITTQLAPSSKSTNTSTTYVPHIPPSSTSSTPNPPPSYKSSPTYTPSQTSPSAISQRSPPIPPSIRSHYSSSGPGISPNLLNRNASVSRTGHRDLSGGRILEGVGVSGPLVNPGNRFEEGIGGSTMVSREESREIPEEVRKSESSDELWPGSY</t>
  </si>
  <si>
    <t>&gt;5357_g</t>
  </si>
  <si>
    <t>MACKHVNAAELHPPGATQHVYREDCTQCFDSIDDPTGLDVCLYCFNGGCTGDRKHAALHYALKSHPLALNIRRIPRIVERDEPPQKITKIAIAAETEADRYSYQTTVHCYECNVNDVDKSSGKLAAVVDGVMKANTFSRQEEVKAWEQVYTSCEHILTLQQEPPRQIQSQDLGHCSLCDLQENLWLCLQCGNLGCGRAQFGGLQGHSHGLEHKNTSGHAVAVKLGSITAEGTADVYCYTCDEERIDKDLGSHLAQWGIILAERQKTEKSLTEMQIAENLRWEFSMTDEEGRDLKKLFGEGFTGLKNLGNSCYLASTLQCLFALPQFQERYFLPGVELPVVNDPAEDLETQLRKLCDGLLSGRYSHPDISQRSSENTTDVAYQRGLSPSMLKVLVGKGHEEFSTMRQQDAFEFLLHIFKLVTRSQHQEPQKDPTRAFRFVMEQRLQCLNCKRVRYRTDEQDNISIPVPLRKITQPVSADGEENKNKEPDAYEPVSLKECLDSFTSAEIVELTCPACNSKDGFSKRSLFKTFPEVLAVNARRFVLINWAPTKVNVPVVVGDEPFLLDDYKSPGHQPSEELLPEDSVETKPTFVANEDAMQTLEGMGFPRNRAEKGLHATGNVDSNAAMEWLFSHMEDPDIDLPLDLGGNQASATSADPEKIEMLGAMGFGPPQARKALRETGGDIERAVEWLFSHPDDQGEFEEDGSSPAEAAVKELPGTSQLPAKFQLHSIICHKGGSIHSGHYVAFIRRLISGESSPTWVLYNDEKVVKATDVEEMKKFAYVYFFIRT</t>
  </si>
  <si>
    <t>&gt;9652_g</t>
  </si>
  <si>
    <t>MKGGSGVQEKARKQLVFAWLTCLVIGACLLFANLYRQYYATQFLGYSFGQPGNSGERLDSGREVLSPEEHIFRRPTTISSTWVISSGLRAPDEVSKRVYLINGGFPGPTIEARSGDTLEVEVINNLEDGEGVSIHWHGLYMKGIFAANFNRQKLIAERVGSNEMDGAVGFTQCHIPPTSNFTYRFHIDEHQAGTFWYHSHSREQSGDGLWGGLVIHRPADILNEKLHYGYDEELLLQIGDWYHHPAEDLLKKYLHWSSAGSEPAPDSMLINGIGTFNCSMLRPNSGLECKPKPRQPILKLTAGRKYRVRIVAVGSLTGLTLSIPGSKLTLIQIDGGHSIDQGPATEAVGIIYPGQRVDLLVEVGDYAETEETPNLVVTLDEENFIIRNLALTPTQFFPIYLISPKVSARHPRPYQINGPHPTHRPAFNSYHDLSNLTSPPTEPPTFPQERDQKFVIYTMMEIDSINKNSPIGLINRTSWKPQSKPPLPLIALHRKDWDENQLVPWTGNDAQWVDIVVNNMDVSGHPFHLHGFSFYILSTCSLRYGPPHNPFSNAIPKCGSYNLINPPIRDTVYVPARGYVVLRFLANNEGIWLFHCHLLWHHAAGMAMAFQVMGSEEVGVFEGDEKREAAGRFCRL</t>
  </si>
  <si>
    <t>&gt;6971_g</t>
  </si>
  <si>
    <t>MSRRYDSRTTIFSPEGRLYQVEYALEAISHAGTALGILAKDGIVLAAERKVTSKLLEQDTSAEKLYILNDNMICAVAGMTADANILINYARQAAQRYLLTYNEDIPCEQLVRRLCDLKQGYTQHGGLRPFGVSFIYAGYDPQRQFQLYQSNPSGNYGGWKATSVGANNASAQSLLKQDYKEDCDLKEACGMAVKVLSKTMDSTKLSSEKIEFATVGKTKDGRIYHHLWGAEEITALLKEHGLAKDESTTDAGAV</t>
  </si>
  <si>
    <t>&gt;4634_g</t>
  </si>
  <si>
    <t>MAPPQQKTLKLPKAIIDQLGGEEALSGNSKFRPRPGTRKELRKAARSEKKSLRNGPPPTKRAKTTHEGNSTPNYQQQAIEPTKRIAHAGDQDAARPKRISILKKTKRAAPEIKGGRERSITPPTRISRSVKDKLAEDDKEIAALEQKLGLRGKKSLPQSFKDDGLDELLEGLGDEEDSETQSREKIKAEGDEWLDQKRSKAQKLAKGKETSLEMEMEMEEDEEEDEANDLSSEEEGDEADDDGASDMFMDGPEFPDDASQDDENELGFEDPLSVDNDFDGFDSDDKEAGPEPKRVRENPYVAPTTGDNAPTAKYIPPSLRKPAVSDSEALVRLRRRTQGLVNRLTEANLISILGDIEGLYRDHPRQHVTSTLVDILLISICEPTSLPDTLIILPAGFIAAIYKVVGTDFGAQVIQRIVELFDEHYERAIALSQDGPAAATTDSSKETSNLIMLLAEMYNFQVVGSNLIFDYVRLFLGKLSELNAELLLKIIRTSGPQLRQDDPSSLKDIVAMLRPAIANIGEDNISVRTKFMIETINDLKNNKMKTGGVASAVASEHTIRMKKILGTLNARNLKASEPLRIGLKDIRESDKKGKWWLVGASWSGHTEDQGEDVTNTTPTSKPSVEDRGTSDLVQLAREHRMNTDIRRAIFITIMSATDYQDAHLRLMKLQLKKVQEFEIPKVLIHCSGAEKSYNPYYTLIAKKICGDKRLKTAFQYCLWDLFKKMGESDDDEDEPEQDEDALDTRHIVNLAKMFGTLIFEGAVGLSALKNLNLSYLQPKTKTFMEVLFITVLLQSQKQTETKRDEQAVMSVFSKAKDTPQLIIGLQYFLKKVVSKTDIAGGKEEKATVKWACKVAGDTLKALMMGDAGQD</t>
  </si>
  <si>
    <t>&gt;6645_g</t>
  </si>
  <si>
    <t>MSTRRTAALDSIHLIQDFLTLGYGMTPDCWWENARKAFGQIKSQLERKPDAPLREDLDFSVMSAPGTCVDAHPVIAILETGTHTLGLTARNEILLCQAFGTIKPEHFKSLFWEMFVKQEDNIMIVYEAVDPPGHYSFRFEGYNFQIQYFQSEDLVRAHPDILSTPLDLIKSQFHCSPDSYNIIRMLQEERKNAHLFDDPGIRATYFYFRAWSITQGRYMHPSFDTGSLEGLTPRNIVQLLVAIQAQRHGSIYETEYFREEYKKFGLFDLHKEVVKRGSLFGAILSQGFKSLHEKMDCDHYASIWFWHEGSDLERSRWLLMVECRLPKLKARLENVISQSSVSIWPQRMTDGQTQETPLYEAYYTIGVKVVSDISLEIQGLILTELQEWNVQVTSKGNDKGGRGLIQTNFVTPQAIEGIPHKPCRMELEREPIFPPDEQLRFYEDLFKNMTVN</t>
  </si>
  <si>
    <t>&gt;2175_g</t>
  </si>
  <si>
    <t>MSVVSGVKSETAQQARSLYRQLLRQGEQYAAYNFREYAKRRTRDSFREHQNAQDPREIQELMQKGLKELQIMKRQSVISQFFQLDRLVVEGGKTGKQSGESGDIVRQKDTGLD</t>
  </si>
  <si>
    <t>&gt;7119_g</t>
  </si>
  <si>
    <t>MLSRTIRRSILDTRIPFAALPPTFLLPLRARYFNSTSQHVEPPADDFNAPQEPSATPSKSIAPAPSSVFAPKQTRRSVPQPPPEPSTRLALSSSIKELLPLLSIQPGGHYISIRIHGKPYLVTVGDMVRLPFHMPGVVPGDVLRLNKASSLGSRDYTLKGTPYLDDRIFECRATVMGTESEPMRLKTKTKRRNRKIKTVRSKHKSTMLCISELKIKTLEELGA</t>
  </si>
  <si>
    <t>&gt;10131_g</t>
  </si>
  <si>
    <t>MKLFFWSSSRRTLIWLSAFVVITFLANYYYFSSSLPRFTAVSSPLNPSSWFTAPPSKFWHEFASVLKSAAPKCKRPQLSAKAKATARVEGENWKDRKVENYIDMSGEDLDDLADSHAWMVASIDQEKTSLDYEPGTTGIVTSAGGKYFPVLLTSLLMLRRTGSQLPVEVFLATAEEYEPLICDTIFPSLNAKCIILTDLLKSSKISFQFEHFQLKIFAILFSSFENVLFLDADSFPVRTPEELFASEPFTSHHLVLWPDYWIPTFSPYFSQISGISEGLLMSRPTIEAGQILVDKARHGKTLMLAAYYNAYGEYYYDLITQGGPGEGDKDTFAPASIAFGLPFYTVEQPPTPLGTPGNGAAVLQSDPVADYGCKMNGTACEDRKPFFIHASWQPKLNALTNVRSVRQWGSEEESRRLFDGEDMEPIAWGYMVDMACNDVLEFRDWGDGNKSSTGVCEQVKGCFRDMFGREYQSAEG</t>
  </si>
  <si>
    <t>&gt;6251_g</t>
  </si>
  <si>
    <t>MASPKEQRWTAPIVRQTFLEFFEKKGHTIVPSSSVVPHNDPTLLFTNAGMNQFKPIFLGTVGETDDLAHLKRAVDTQKCIRAGGKHNDLDDVGKDSYHHTFFEMLGNWSFGDYFKKGAIEMSWELLTKVYGLDPQRLYVTYFEGDKAAGLEPDLEAKGLWSDVGVADDHILPGNMKDNFWEMGDQGPCGPCSEVHYDRIGGGRNAASLVNQDDPNVLEIWNNVFIQFDRQKDRSLRSLPAKHVDTGMGFERLVSVLQDKSSNYATDVFHTLFARIQEVTGARQYTDKYGDDDVDGLDTAYRVIADHIRLLSFAISDGGVPNNEGRGYVVRRVLRRGVRFAHKYFNAEIGSFFSKILPALVAQMGGQFPELVKKEQDIKEILDEEEEAFARTLVRGERQFAKYAAEAIESGTKKLSGEQVWRLYDTFGFPEDLTRIMADERQLQINDEEVAVAREKAREASKSVKSDTQVFAKLNVHQIAKLGDDGVPRPNDDAKFLKGDSTGKVLLIYDGEKFLKSTEEFSPEKPFGILLDNTNFYAEQGGQVADTGKIIIDGEAEFQVVDVQAHGGYILHNGYLVYGKLKAGDEVICEYDELRRQPIRNNHTGTHILNHALREHLGEDVNQKGSLVDQDKLRFDFSHKAQVTLPELKKIEDSSNAYINQNCEVYTQDVDLDTAKGINGVRAVFGETYPNPVRVVSVGVDVDTLLADPKNPKWRSVSVEFCGGTHVERTGLIKDLVIVEESGIAKGIRRIIAYTGETAHEVQRLAAEFSKRIDSLAKMPSGPEKEAEVKSTQNDLNKLTTSTLLKEDLKARFAKIQKGLLDEQKKKQKAESKTALDTVTGYFNEHKDSKFFIGHLPISANPKAINDVINHFKSKDKTKTVYLMAGSEGEGSVAHGVYVGTDHASLGVKAESWAAEVSKIVGGRSGGKEPTRTGQGTEPQNIKEAVEVAEKWFAEKLKI</t>
  </si>
  <si>
    <t>&gt;14128_g</t>
  </si>
  <si>
    <t>MNNIFFRDQSEKLGVAECRKTPPGQAQLSLMSLSSCLQAMICPQDEFIFINTIDLRFCRRVKRVSTLSSQSVQPEQVAKEFRSNLDKGNPPHPPYRSMDRNEGIVRWSPSRSRDDFMIFNLKNGVVHLYEATGHAQPGRFDYSKISKHTEFPAVNTYDWSPVARGLVAVGTTHGEVQLLRVDDNSNANLTLPLKLQRSCQSVAFNTTGLLAVGLDRVRNDACLQIWDVHQRLGDWNPAQKGWGSSTMALEPKKKLEGSTSITSIRFWEDQPQTLVAGVKQQSVRIHDLRDPNSGVSTFVTKHNNNIAIDWMDSNYFASSNLDQPGVIIWDRRVTTRSSASPMYLEATDADEVPWGAVLKLERAIQVEKNVFIKQLRYSREQRGALGILSTAGQLQVLQTTKEFIEPDSPDDIPGSPELLEVKKSYDLQYPYFDPDHKRRAEERIVSFDWLNVSTSDLAGRVVALRATGDFEILQLPDNTSGMLSQLIPWKPPYRDGDPYLTLMKFADPMERDQVLGPLHAIAVSSSAPIFGPDRYTSSKTAASLESEIKKSLESEHDPIIDLLQATEPARQATRAAAIAGSPSNSVTDLFSNIDLKGERPAVDVRPDANALLPPSKIYSRRELHDKSHPSALLRTASTKSEIEKLRHFMMHRAVAGYLFNCTLNKSIVADDEWLQDVWEWVAGAEEAAKDDGMVSMPLDLSYMGVYTVWMNILGEKSESRLIDSTIFPDAAQWERRIADINKKAGRAPFDGIETSKPNHRQLCLAICGYLKSNEEFGEGIERLKQAGKYTTAAAWALFDGRPQLAIDILKSGGTGLLFVAMALDLKLKSGNSISSTNNWAESLENHPQMAADPYLRALYSYLATGDWAAIVEETSLPLRDRVGVALRNLDDDKLTEWLSKEMEDAINTGDIEGIVLAGVTDNMVDIFAKYVDKFFDYQTPILVMSFCYPRYITDIRCEAWRKAYKSFLQRHKKFILRVKFDQQSAKKSRTRDGTPVIKPPPRQVTVRCLNCDSQAANDGPGNGSSSRPGQASVDRRNPLVASGINAGLCCPKCGAHLPRCAICQEIVGIPRSDKPEQSTDPQISRVANFTTFCLKCKHVQHLDHARAWFARHMECPVPECRCQCNADSNYRKEID</t>
  </si>
  <si>
    <t>&gt;8227_g</t>
  </si>
  <si>
    <t>MFARSLAVWAGLVVAASATFPYYNTTATVGTTVYTTICPATSTWVEEGHTYTTEYTTTSTITSCKGGCSRTTAEGMTTVTDETTVYTTICPTTSSWVVGTKTLTTEYTITSTVTSCKGGCSASATSTSAASSQTASTLTTLSTSATSTSIASSGIASSSTKSSASVTSVSTVSSGTASSLTKSSGSATTLASTASSGTVSSLTKSSTFVTSTSSASSGNSSSLIQPSTSTSSTVEVVTSTSVLTTPSVSTATRGGNATTTEVTTIYTTVCPVTSYSTSGTKTQTIIYTTTSTITSCKGGCHKTTALPTTTTSPGEATITQETTIYTTVCPVTSYSTSGTKTQTLVYTTTSTITSCKGGCHKTTTLPASETTTSPLPATETTTSQGEVTTTQETTIYTTVCPVTSYSTVGTKTQTLVYTTTSTITSCKGGCHKTSSLPASETTTSEAQATTTQETTIYTTVCPVTSYSTSGTKTQTLVYTTTSTITSCKGGCHKTTTLPATETTTSEGQATTTQETTIYTTVCPVTSYATWGTETRTIVSTATSTITSCKGGCLAETTTLPAVGTTSSQREATTTPATTFYTTVHPVTPYSSSPIYTNTSTAIYTNTSTIASSKTIASGGMVTTTQEATIYTTVCPVTSYSTSGGQTYTAVYTTTSTVTSCKGGCPTVTATLSAVGVTTTDEIIFYTTVCPVTAIQTHGSTTLTSIYTTTSTITSCKGGCSTWTSTPATSTSTAVAQTTLLSTVSVIPISETSSVVVSAPQTSTESLTFVPTTAVFHYETAAEQTQQSATTLATLATSTGHQTSNVVSKATSTAAGAATSTTSTPLQVTNGASSFKSSGIVALVVACLVAMLIDLPVAPTLETLNLRSDILPRISEIMRGSRELSMISIGKDCLINHYRTIMPSSYYCALEICEPVRDHRIKDATTSGLQAGRAQEQNKNPYGPRSYGVTHDDCVAEVLVSDRTAAPSQK</t>
  </si>
  <si>
    <t>&gt;9075_g</t>
  </si>
  <si>
    <t>MSRSVGPEIIASLHDESSQEVYEDTVKALTADRQDLFEVEFLGQSHPLPPHCNLLLDGKSIGISKLKLVQAFLIARQKFFRLARNCPEGQQSELRDATAVILLMDPEHLTAANTRKRLIQRCRTESRKSLESVLKRELLFIDSLLTSRLHRHTKSPTLWGHRRWVLGVCRSLEMEPDVYEDLTTVVFIAAERHPRNYYAWSHMRWLFPTFGFSRTFSGDPTQKVAAFDNSKLLSAVLSWCLGHPGDTSGFSFLLFCLSTINPLEERSTASSYICGELLRLAVSFKWTHESVWGFLRTLVASGQVSEDCRTAFLQAIKEIEVAAPYPPSRSILDAAQNWAAKYKRFREV</t>
  </si>
  <si>
    <t>&gt;9871_g</t>
  </si>
  <si>
    <t>MALRLGTTLCGSKYSFRLVEKLGDKTVFSPVFKAEVLPGVQSLLPKNRWAVVKSADLENQTQVDCLIKEYKYYKKPSIKSSRNFRKLCDIINDPIFWTAQKPFCLAFEWMDTTLAEVPFEEHMEDLVLVANIVKLDQRAAIHAGFSPKHFVLLRSGQG</t>
  </si>
  <si>
    <t>&gt;5990_g</t>
  </si>
  <si>
    <t>MAPIKVGINGFGRIGRIVFRIATEFPNIEIVAVNDPFIEPHYAAYMLKYDSTHGRFKGEVEATEDGIIVNGKKVKFYNKRDPSEIPWNETGATYIVESTGVFTTTEKAKAHLKGGAKKVVISAPSADARMFVMGVNEKEYTSDLIVVSNASCTTNCLAPLAKVVNDNFGIVEGLMTTIHSYTATQKTVDGPSAKDWRGGRTAAQNIIPSSTGAAKAVAKVIPSLAGKLTGMSMRVPTSNVSVVDLTVRLEKAATMDEIKAVMKKTSETTMKGVLGYTDEAVVSTDLNGNDNSSIFDAKAGISLNGNFVKLVAWYDNEWGYSRRVLDLLEYMAKVDGHN</t>
  </si>
  <si>
    <t>&gt;9941_g</t>
  </si>
  <si>
    <t>MPFYDIQYSFPLTSLERQTLTEKITELHTTTFNTPSLFVNVRLAPLKEDEYYFYGGKRRINTNRIFAHVRGGPDRSNEVFDKLAEDIEKIWDEVVERREGEWSANDRKRLNAVFIVPGIVAREAGFAIPSAGQEGAWFEKNWAAFQARAEAGDEDMKNLVADVERRPELLRKGINT</t>
  </si>
  <si>
    <t>&gt;7424_g</t>
  </si>
  <si>
    <t>MADPLYELLAPYFDTPSPRHPPSAKDPSTNAYLNRLTTLPLSSLTTTEPQSLSQTTHSLLLSLQALSKRSHKSIIDSATHLSTLSTTLPVLATTAASLRDALPKLDDAAIHFSETYNVRAENELLDRRRKALLLSRNADRLSDILDLPTLLASAISTSNTTTTSSTNATLNYASALDLNAHIRRLHALYPDSTLISSVEKQAEEAMQDMTTNLIASLKTNSLKLASAMRTISWLRRVAPELDAPNVSGAVTSLSHGGGGSREGSLGTLFLVCRLANLQQMLGALEPLRELADQESERLRLEAEKGMRAGGGASKERSKWDRGQQTERYLKRYVEIFREQSFAIISMFRSIFPPPAPHDEALLKDLGREKEVVFDDPLLPLPSALSTFPLKLVGMLEETLRRYLPNVRDRSSRDSLLTQVLYCAGSLGRLGGDFSMMLAFLNEKAGEDEGNEDEDSDDEWVEVIRKHRVLAGRLELMVGAKDGA</t>
  </si>
  <si>
    <t>&gt;7855_g</t>
  </si>
  <si>
    <t>MTALDTLRDALSRSDSSTSLLTAHPPPWSDSNSSSSNNLNLQHNSLSSSTPASDHKPRHPRKPSPGLAARLKALGFDKDKDETPTRTVSNDRIGRIPEDQIHQLDLIHRANSANSSIIQRRGRAWSGTSGFLTPQVTGGSYNDFSPNGSRVLEGGTRRTSSAASSGDRAMTTHAEQIDMDSQKYRLPDHTNGNGTKALSDTRQAHIEREILPEEEVRPPPPAKDTPPRGNTPAEVPSDPSSYFNPFGLTRAGSIYTLSRVSFQNQLAQLTSLKLPDAESLSTKVAAIPTSQAASKALMGAAEQIRSWIQKASEVINGLDGEDDVEWAAAGGREGLEEVDNAITRFEKLIHVYVSAIESLQARPDIATVAADELKKVVLQVETILKEWEKIRATLKGVKNSVEIAIEWEELWNVVLGDIGNEMDVLVQLVFEMEEKRHKSLMAETTGDGGLDINELETIVEETPPSKTRLHANNRFSVPGPLPLSPSSPNPVVMAPDDSSLLALFARMQPLRASLNFLPMRLSNFHVRAEKIFPTACQELEDKRNSLETKYTNLERDAESLRRELGEDRWVLVFRGAGRQAQKMYESVDRSVAKLSEALDEGVHLENPGIMGKKIESYEAKKTHYGPAIDRVLSIIEKGVNDRLTVNGEILRLHSDMQRKWTALRGRMHALDVSLEEIQADRKNQQLRDSVSSMLSNDHSTIGSIYDTPGSSPASSVVMTSFTSRLDTSTPPKNGKVTTAKGSSLPQRHTSMPPTSKNLPRKGVSKSNRLSTQSVIERLSPSPASRQGSATPTDRSKRPSFSSSTYVPDGRPRWNSSVNTRDTMIGHNFPPLSATTPSPHARTPSKPPSTHTSRSESKIPLRSPLSRDNTLSPDPETTPSRKVTSRLSFQGRMSSPGPYSQQVLAASTSSRPRQLASQSSTSALNSAVNVGNRRASFQPRIKEPMSLGAPLPKQTRPMSSLATSNRRSSLLPLPRGRQNSGSLGVSGRESSQAVAGAASAMRNSSQTSAGSKGSEKKPWR</t>
  </si>
  <si>
    <t>&gt;2654_g</t>
  </si>
  <si>
    <t>MAAPERTLLQLLRTRTVVDIDSLDVEVAKSLGPFCDSTSNQAIAYSELLKSKHGGLIQESIRLAKENADHMLISPNDLPANVPTYPSISVQELAVQIAMVKLQHQISKHVTGFVHVQINPLYANDTKAIIIDAIRIMKLFKLVDADFDTTRVCIKIPSTWEGFQACRELESRGIATLATTVFAFEQCALAAEASCHYIAPYVNELKAHFEPGFVDRFKLFPLCLKAQQYYDASKPKIKTKVLPASLTSIDEVMMLAGVNHITVAPELLEILSRTGTSSLKVKSVFDNALPLPQDFKPYVATEAKFHEDMALPNNGDAQRKLDEAIMIFSRFQKDLEKMMKSRM</t>
  </si>
  <si>
    <t>&gt;8490_g</t>
  </si>
  <si>
    <t>MVEKPATLAASTASSSTDIPTCCSICDNPFNTPQEEGLVEEASILPCGHIFGSACINRWLQEQSLHKNCPNCRRSMKYTSCGHLIHPASLSANLSLVDEEGMPAKCVLCERRDEETKMRSDKWIECEREQREEFWLRTLERAEAEIRALKGMREISLGGFGGVHRGAGDGYAERIRGLEDKRERALEELRDLMEQAERTRW</t>
  </si>
  <si>
    <t>&gt;7639_g</t>
  </si>
  <si>
    <t>MDLGAVELVADRQHTQSRLPSYRGVDLLTLPMQIGAVSPVKEHGQEFPALTTDDTSAPASPPKATPSFHDRARSATGIALAVTNPQPASTEQEQEQGQEQPPPRTSPRDIAIAIASFSLPAVLPPPSDQQPLPAPTESPPIPASIPRNQNSNIPTKTEAKHPGPYRRHGLESAGRPPRAMITQRSYSFKTESSQNSQTTDWVAQQQSISLSPTTVEAQPHPPPQNPPSRSAKEQESACPPLIKPIRGFKPSSRRSIEMASHRISVDPDSTLRAYGGGYNSNSPRITYHHEIDEQHSDDGDLFLRAAKEEELSRQTSNSRGTMNISDSRKSRAGDRGSLPPPSTQLHLSTSRRRGSQQEMSHRNRSVEERQESVAQALTYRPSKNRPAALEDVNRARYMSFRSNPTTPRTRDSGEVSPESPGNYIGRRPSVPDTNPPPRSYRQSNLSYPTPRVYNSSPLVSHATETHEAPETIRAAEGTESTVSTTAPSTVWDELEDLKSRIHRLELTGKLPPTSGAAVSRASNDRPPTATTTVTTISSSPKRGRGNSSSPAEPATHQPAPSLAPAPILAPASPETHPLLRAALAKSKSLLNEELYKALEATASDALMIASMMGTSGQPGPISSSQSTIGGVPSVTDRQVRRKVDSMCRSLTELCLALSEGKNEAPAPLLKEKTPQPAARDTDVRPSIESDASPPRQAVTDLARVKTSPRALSRLEQRRSSLLATSSLPSPRYVPSEGTTPTQTSMAGRRSSMLLRPQRVRTEEAEEEQGPNRFRAPSRANTDIGHLRNAPREYTSRQPLPERPTIVQSALPVRRHYTSTSLNKNPLPTPPISMSGGRRFLDRLTPDRDPSSALKWPRIKSLQTNLAELRTIVSENSKQRFALKPNPKLTTPPTESPADWVIRANQGHSIAIDSASLLTPITIAAGNVPETVVHGTYWGYYEQIVRSRGLKRMGRTHVHFSTGLPEEAGGVVSGMRRDAEVLVYVDVEKSLREGVLWWISENGVVLTEGDGDGVVGTGVWKRVVGRKEDVGTLWEDGVCVGEVPERLKGKERRPMGGRGRGGGGRGARGNGGRGRGRGRGKEVSGDVDVDGGAEASQATES</t>
  </si>
  <si>
    <t>&gt;145_g</t>
  </si>
  <si>
    <t>MAGKMVLYKLVVLGDGGVGKTALTIQLTLQHFVETYDPTIEDSYRKQVVIDGQSCMLEVLDTAGQEEYTALRDQWIRDGEGFVLVYSISSRSSFTRIQRFHNQIQRVKESSASSPTYPGTLASINPSAPVPIMLVGNKSDRVTEREVSTQEGHALARELGCEFVEASAKNCINVEKAFYDVVRQLRRQRMQNSVRTMQGGARMGDGIGGGTRLNDRTYRTKRDKKCTIL</t>
  </si>
  <si>
    <t>&gt;5844_g</t>
  </si>
  <si>
    <t>MYDTLGAMPDYSDTDASSTFPQPEAIFFAASDPTGSWAFPPTEPPAFPLPDLNGSSTSTPQWQQTLQNEPVTNMIHPSLINTWSQGSVPICLANPNSAAVATSPAIKNLQPTTHESEYDYISSLSNLPIPLQPFPAKTLNSVAYTTPHSSQDILDRDIFNQGIIDQGILDQGPFNQSTIDQGILDQGPFNQDSSHTAQFTCRYSQTPQNAFPHDSSGFVPLVDVDHMPQEMDGSCSDLDFGPGSLSSQPNLPTPASAADTIPNLRDVGWKTSRSQEPKEPAKARHNRKPKFGPERLKTQQIRKVGACSFCKLLHEPCERDGPCKRCVHAAQKCTAQSQRSEAPTLAKRICARDDESAFTARIKIIDYLELKGRSFGESPLTCDKCPSKRFSMNLIHPPEVNDDKVYHFQGLPLTIVVEACFTINDLLCGLGIQAWSTARTSVSESLFENSKNILMDRFVADMKETLAPEPSKCKVCSLIKTAQNRQIIPVSVPTRKQLIEWGALDVAQKAREFPNDIESVLDAILHRYVNKAPPGLLTPVVKNVVSMTNLGRYLDSRRPIDQAKFESFKAQGLDNRMFRASAIPMRIRDQLFQNAAEGFEEHEKLVLPEIDGLLPTWRGKAKISNPLILGLCVRRLALQYRRTMVRYKQFGEAHETRRKNAQDMYDTMTRHYARVFKGKLSPFDKDWQTANQNDALLNDNVLIALFEQFKFAEAYHYQHVLNRPDDVVYLAMFAERLNKQQTCPARMWEKVDTGSDNAAVG</t>
  </si>
  <si>
    <t>&gt;4357_g</t>
  </si>
  <si>
    <t>MCQSFTLKHSDLFRGHAVSEALKHEYLADSIFALTSLHIASETSDLALAASYVSTGLQYQNNTIVSFRTALHEVTQSNCDALFISSIITMAFSVVSPFLPAGHFDPASSSLDSILVLCEFTHGISSIVDISRHWIESGPCKAIFRTPYEPGCQAEIIENEPVPIRKLRRLNDSVNYNDQTRHNIYACAIKQLERCFAIDKTYSIPWLASTGEEFINGLRKREPMALAILMYWGVLLDKLDQIWWAKYSGRRLVEDISTIMLRYGPEWDEATAWGKIEVGL</t>
  </si>
  <si>
    <t>&gt;7082_g</t>
  </si>
  <si>
    <t>MAPPSLTALVIPAVTKHTATVIMAHGLGDSGEGWVSLAENWRRRSKFQQVKFIFPNAPAIPITINFGMSMPAWYDVISFSDMQAAQDEPSIMKSRDYFHGLIKSEIDAGIPSNRVVIGGFSQGGAMALLSGITAPYKLGGIFGLSSYLLMHNKIKSLIPEGNPNQNTPILMGHGDADPLVKPPWGQMTATVLKGMGFEVNLNFYSGMEHSACPEEIDDVETYLNARIPPLEGDTTL</t>
  </si>
  <si>
    <t>&gt;34_g</t>
  </si>
  <si>
    <t>MPHDPESEIAKKETRWVRALSTLPLLPVTYVCHRTMGKAIATLVVEMGIPGTIPLGNGALTSPCTKYYAINGVDDFIARYVELFTPLISSFDPVGGMQAIAFLSDLVPVQTIWMVEAIRQGNVGTAAQPLPLAFGIVYQIREIGYIAPIYCFLLYIQTPPESYATANKRLTQSIS</t>
  </si>
  <si>
    <t>&gt;2544_g</t>
  </si>
  <si>
    <t>MNDLEAFAVAVEEAKAGYAEGGVPIGAALVSRDGKLLGRGHNMRVQKGSAIHHGETAALENSGRLPASAYKGATMFTTLSPCDMCTGACLLYGISRVVIGENKTFLGGETYLKQRGVEVVVLENKECQDLMDKFIKEKPDTWNEDIGEEERVYSKELK</t>
  </si>
  <si>
    <t>&gt;5273_g</t>
  </si>
  <si>
    <t>MDLEMLCRADQPIVVVGQKETRSTTMDLDLFNLIYDGSLRPYQVVLPSNASPRLDTKMLPPVQITSGEFFESILNCRRQDTSRIRVLHATNRNAAKLLMTPMRDATNAGPVLREAHRRVGWYLATEFLADVIDIEEYPIPHVQGHQTSGHRLCNEQQTLIVALMRGGEPMAFGVNDAFPLAVLIHANKPSDITLHRLQGQRQVVLVDSVVNSGKTVVEFVQQVRKLDATIPIVVVAGVVQAQSVSGGSLDQTLGYAGLSVITLRLSDNKFTGRGSTDTGNRLFNTTHLP</t>
  </si>
  <si>
    <t>&gt;1364_g</t>
  </si>
  <si>
    <t>MASHHRRQSSVDTVSIESILKTGETPSPAALPSASIGNSPNRAHFATASAPARSAVTHGRALSYTPKRPNRLSLTFPIAPSMNDCDSPKPTPTSSNPASFPPTPAESVGPDPSPTDSSSFLVALASQERRVLELKEELQKAELDLARLKRQWARHEDQKKMAQRRHTEPLQSLATVVTDGANEEATVTPRQSAEMDRRKALLNNLTIPKDEKSRRKFSGTHTRALSLLSPERSNFPNRPLQSPTSESSEMVGIPRSTTLPDTAFGVPKISSNRVNFRHSYQSGVTHGAKQIAEDVKAGLWTFLEDLRQATVGDEAINGTTNRSTLEGPPLGHARRNSKGSLLGNDRTKRSPRTRTWDSLTGGDALIDIAEPSLQDSHATPSKTPSTVKKTTRPLSLAAPDLDDDWSNWDSPIPKSPRWSGSSTLSDLTPATPSQGNLEDQNVKIRSIDGTNTPPSQRDELPWPALEKLSPNNIKDGLKDGLQRTMSTLLKEWEKSTTPQAQERADPLTRRSTHEKQSRELVDVSTQEDVVMMSR</t>
  </si>
  <si>
    <t>&gt;7393_g</t>
  </si>
  <si>
    <t>MAGYLGSLGASNGQPAPQFTLTALNRWSVADKQLPSVDKIKTIHVYDFDNTLFNSPLPNPKLWNGPSIGFLQSQDTLATGGWWHDSRILAATGDGAAKEEPRAWEGWWNERIVELIRLSMQQKDALTVLLTGRAEHAFSALLKKMVASKGLDFDIIALKPAAGPEGQKFGSTMRFKQIFLECLVETYKDAEEIRVYEDRVKHTKDFRSFFTNYNKVQNGIGGNPTRGPITAEVVQVADGVTQLDPVTEAAEVQRLINEHNVLVREGKANKRLQIKKTVFYTGYLISNTDTQRLLTLAQLPANMPDTELKFLANNVLITPRPCPHSILEKVGGMGSKTTWEVTGTAVFENKIWAACVRPVPESKKYYTENPVPIVVLALRKGARPIDAGKIQNWQPVPPEKQYVFESTVGEKVLLRIEEEDPSEGEYESQFPNKTHKRKHAPDDNRRESGSFANSTGSNGGGRGGYQNYGGRGGRGNFRGNDSRGGFRGGNSRGGGGGGGGRGGRSRGRGGHNYRSLDDVGEKGDSSTPSYNAAVAYEDFPPLQKQYQTPQQLVQQQFQQYSQYQQQMQSKGGNGGGKGTGELQYF</t>
  </si>
  <si>
    <t>&gt;9100_g</t>
  </si>
  <si>
    <t>MNGREADLVCGASTMVPRSFFNRDGTNGEPAILPPEALRLVHNCETYAMEAGTEATESALSLPSQTPPEQRFAQLPRAPDDSFRTIDAVFQELSVCRFDMDSAGHDDGMDG</t>
  </si>
  <si>
    <t>&gt;5947_g</t>
  </si>
  <si>
    <t>MARTREELVSLAIVHPALAAELEKGPPTRPPMPSDPYYGRTDYTALREHRAAILKEKWALRYLPGPIAEVAEQDQKIPVRDGSEITIRIYKPVTKKEGGSPLIVMFHEGGWGMGDLSDEEVNCRLFSRDLGAVCVNVEYRLAPEHPFPTWINDAWDALQWCAQHTSELGADPSRGFIVGGGSAGANITAVLTHIARDEQLSPPLTGQYLGVPAIMCFLPPSHIPARYPSEYLSHPLVTPCHDPILNVSLGPKNPLITLVIKLVLSLLPLARIFNMAGLNGDISNPLFVPFHYGKTEQGHKDLPPAYFQVCGLDPLRDDGLIYERVLREESGVKTKLDVYKGLGHYFWTNFPELEMSRTFVENTVKGVRWLLEQT</t>
  </si>
  <si>
    <t>&gt;9107_g</t>
  </si>
  <si>
    <t>MASLSAFHILISAVLLLLTTSFLRLLYILPSSRPRAKPHAKHSTSHMVVVLGSGGHTAEMMSLLRDIDPKRYFRRTYIVSSGDGFSSGKAFEIEKHIQSRYSSSEPSKPGVVDLDTGSWDLKIVPRARKVHQPLYTTPFSSLWCLIGCFRVLYKSSLQSSTSSPEYPDVIITNGPATAVMVILAATVLKFVAVAPSWKMKTIYVESWARVKTLSLSGKLLLRMGICDKFIVQWEALAKAIGDNRAGRNVEWVGFLVD</t>
  </si>
  <si>
    <t>&gt;14151_g</t>
  </si>
  <si>
    <t>MFSSLRQVLILKTAFLSPQRRSDNSYTEFRYEFSEKSQDSGFDNDDIIFSPLNYREHQRRASSFESMGSSVQEEVKEERQGSVSGSSLGVGRSVKGTGFPEPLCPDRNTTLPHPDADTSLNATIEAHDDDLIRTHSRRSFLRSRHSNQMKRRSEASLPGPEKLGQSFASLEAAEEKRRRRKDKKAIKERGLGGGERVKKDRDSGVEVGLDGGSESSGSRSSMEGDRGFADEETRESKRGFLNRLKR</t>
  </si>
  <si>
    <t>&gt;2954_g</t>
  </si>
  <si>
    <t>MASQHSIYTPGQFMNPGPAPRPPTDRPRLNLTPTTANLPGNMSQMSISSPSLRSISSTSTYTGSTVSLPLGKQNSMEGNGVSIIKEGWASVKEGKNFIQPWKTKYMYLRRETLDFHKSQDGKMSYQTVLKDVVGVSRVETAGTVFEIKRQASGSSTSPGEEDGIAKVLQIRVKSDDDLYQWIDFIYARCPGMGGVSNPTNFAHAVHVGFDPQTGEFVGLPPEWSKLLNSSAITKEDYERNPQAVFEVLEFYSDITKRAQNPNQYSSMTPTPPVAMNQNKQLGYGMSGTSVAPPRQIAPQQRNNSFPNSPGQSPANAPRRPSPPESSQQRQQMQQMASNYVDPQSREDQRQKQLEAQRQRDREIAEEQNRRDMEAYNASLPKTRTPMAQQEVGGFGGGSSDRYNPSRAAPPAPGARQPQPGQAPAALRTQRQAPSAPTPSGGQRPPMTSQQSSQSIRNDQNGGARAPARTDQGAQRPQEPRYQNGNGQSPAVRQPNGSLPPSRLPAPINQVKPLNVAAKQPTGASNGIQQNDAVKAAEAALTAKPPAQQTREKDVRMSTMSESEVMMKLKEAVSKDDPNMSYSKQKKIGQGASGSVYVAKVKENPLSPIAREVIRQQGSKAQVAIKQMDLAHQPRKELIVNEIMVMKDSKHPNIVNFLDAFLRNNFSELWVVMEYMEGGALTDVIDNNANITEDQISTICLETCRGLEHLHQQQIIHRDIKSDNVLLDARGNVKITDFGFCAKLTESKSKRATMVGTPYWMAPEVVKQKEYGPKVDIWSLGIMAIEMIESEPPYLNEEPLKALYLIATNGTPRLKKPEKLSKELKAFLSVCLCVDIRSRASANELLQHDFLKHGCTLASLADLLAFRKHAK</t>
  </si>
  <si>
    <t>&gt;9174_g</t>
  </si>
  <si>
    <t>MTSKMSPEEQIALIKANLAEVLSPEVIDNVILKEKRPLKVYWGTATTGRPHCGYFVPMMKVAELLAAGCHVKILLADIHGYLDNMKAPFDLIEYRAKYYEYVIKALLKAVGVDIGRLEFVLGSSYQFNKEYTMDRFKLEGITRIGVAQKAGAEVVKQTDDPTLGGLIYPLMQALDEQYLDVDVQFGGLDQRKIFTFAMENLPKIGYKIRGHLMNTMVPGLGEAAKMSASDADSKIDLLDGPELVEKKLKKAKCVPKEVEGNGVIAFVEHVIFRALALKVDHEPNFTVQRRDQEPLVYTSIQKLKEDYIADILTPQLLKAALTHHLNELLKPIGEEFKASKDWQEIEIKAYPPITAPVKVKKQKDKGDPAKRAAAQAAAQAARKGVVAQPDGHVKGPGADSVNVGPSAEETLQKLNIAK</t>
  </si>
  <si>
    <t>&gt;14154_g</t>
  </si>
  <si>
    <t>MATIRIADQLHPTRSLDAHSTAISSNESGGVYPIRNLSLDRRSTIGRRGSVDVRSHRSGDREKIEDDDGGNGLLQAGDFKKKQACFHWKTSALLGISKRRGYLWRYWYQVLVILRADNEGEGGTFSTYSLLSRFANITKRDPREASLIKMERYLSHDLERATYNVRSRLEKSSFLKGLLKTIGVLAVTMVMSDGVLTPAQSVLGAVQGLNVVKPDITKATILGTTCGILVVLFLIQPLGTTKLAVTFAPIVIIWLGFNAGFGIYNLARFDWRVLKAFSPGYAFKFLIRNRTEGWRMLGGVLLSFTGVEALFADLGAFSRRAIQLSWLCYTFPCLLLAYIGQAAYISVHPGAYKNPFFNATPQGMLYPSLIIAILAAIVASQAIITATFQLIAQVMKLSYFPQIKVVHTSKTFHGQLYVPLLNWLLMIATVMVAAIYNNTTSLGNAYGVCVMFVTFFDTCMVSLAALIVWRMNPLFVFFPWLVIACLDGVYLSSALTKVPDGAWFTLTLAAVLAGLLILWRFGKEQQWQAEAEDRFPTTHLVKKGDDGWVRLTEKYGGDKLGTIKGFGIFFDKAGETTPAVFTQFLSKLISAPEIMVFFHLRPLETPTIPPEDRYTVTRVAIPNCYRLVVRHGYMDEVITPNLASLVCEQVHNFIVCQGSALKHSTTHQPASIQTREITFQPHARDEVDYSDPESKSQTTEETIAADLLKLQHAYDEQILYIIGKEQMKVKPGTKIWRKVLLHCFLWLRENTRTKIENLSVPTGESL</t>
  </si>
  <si>
    <t>&gt;1810_g</t>
  </si>
  <si>
    <t>MADVDMTDAPTAPAKRAAGKAKTNDGGASDKKRFEVKKWNAVALWAWDIVVDNCAICRNHIMDLCIECQANQASATSEECTVAWGICNHAFHFHCISRWLKTRQVCPLDNRDWEFQKYGR</t>
  </si>
  <si>
    <t>&gt;2886_g</t>
  </si>
  <si>
    <t>MTHVLEKKSETHHHGIPNPPAPGISYFTPNQVPPSGTALEPQADGSPIAKLFTPLKIRGLTLQNRIMLSPLCQYSAQNGHHTPWHFAHLGGIISRGPGLAMIEATAVVPEGRITPQDSGIWLDSQVDSQWGLKHIVEFAHSQGQKIGIQLGHAGRKASTVAPWLSGGAVSTADVDGWPDNVKGPSAIPFDENHANPIAMTLQDIEELKTAWVAAVRRALRAGFDVIEIHSAHGYLFHSFLSPTSNNRTDKYGGSFENRVRLTLEIVDLTRKEIPKDMPLFVRISGTDWLESVPEYEGESWRVEDSVRLAPLLADHGVDLLDVSSGGQHPLQHPHAGPGYQAPLAKAIKKVVRDKLLVSTVGNIGSGKQAEALLTGKGDAELTRGEQELDLAVVGRGFLKNPGLVWSWADELGVKVNAANQIRWGFVGRHHQREKK</t>
  </si>
  <si>
    <t>&gt;10587_g</t>
  </si>
  <si>
    <t>MVTGKGEERAPPKKRRLRVKKDGPIFTNIQYQPVSRLSSSDRKHLLKLIYIKTGLPIAAASSLLTRYQSFATVYRYLEPTRILFASRIGYKSMSEADRLFHLWLVPTSYENIVDQAIMEFEKEREFTGAERKIMMEFILRERTNLKRSTIRSIVEKNWYYDEDPMKLLTKHKIKKAAFVI</t>
  </si>
  <si>
    <t>&gt;8560_g</t>
  </si>
  <si>
    <t>MVSIRLAQALALFFFSTSILAVPVADPTLVPHLDSNRHDQGTAHSYSAGPLPHIPSHQLAQAAKDTLDQARYQSNKEHLKAPATGAALNLPHHQGAFVASSIKGGHVDHSDATQHVAPNGCQNRNGGKCSEMNAIAHAKAAGYHVAGGTIASYGETIVNDPHTGRPKKVMTTKPPCKGCAADLALHGVTSVTKRGKIVAEEFDA</t>
  </si>
  <si>
    <t>&gt;9565_g</t>
  </si>
  <si>
    <t>MVPGTLGAVKCAGCRLAVLRSFTSLAGFSIRAPRILPTYSIYRISTQQLRRLTQDNRNLRISSHGEEAAHKQEEAEDIEDTTENTQASATPWYLQVESPEMVPQQLSERQQIPDLPDSPPPILQPLLQQISIDLGLDDLSLLDLRTLDPPPALGANLLMILGTARSEKHLHVSADRLCRWLRSAYKLKPDADGLLGRNELKLKLKRKAKRAKLMGSVDDDNEDDGVRTGWVCVDVGVVEGDESEGKPEPERKGFVGFGRQTDGVRIVVQMLTEEKREEIDLERLWGGILERGTRQLVDEIAKPLSQPAARQPLPPPLQSSNMGLNPSFGQTRKIHSVRRVVKALDDPDSVVPGASVPKSSNSTKISIPSEEEIIESVQNAIDIARRDSIAIKLPVNEIVMCGQYYSHLRRSKWRPFFRSILVLYLESLPKDRAIFELGRDEKEILHKSLSTDYLKCHFITTEHPPKDADFAQQIRLQTYAGSIHHGYTFDGLSSIFEAMQSSGVAISLRTYKHLLRGCLEWPYNHHTRMCHLELAMQVLQGMHDQGIDILQEDILVSLQEAIVEGLSRSEAETAPLTQEGRSRDTMVTSTVKDQGYHTVDTISSLPSSIAPGIVTRLHYLFRQLKLPLFSEESRMRLMRLYAKRQYWGFFWDIFRMAAQSNMSQSGAIYNFMFKTIAATRSQLACINVLRNWVPVMEQEKPTIQPAVVLDGLKACLLITDPDIEKYDLNSPDDGGEWVALYRRYIMSKSS</t>
  </si>
  <si>
    <t>&gt;967_g</t>
  </si>
  <si>
    <t>MDYYPPLPLRQPVPPGFLPSLIFLPIIVLSQPPSLKISFAVLIFNVAALARAPFYTAGGMDYANGVTAGILVLRFVSLVFCSNPRRDSWKLDEPPLALTLHENTKPITSDWEAKSTVARIWWATQLAFSPREIGFSTQAKNVPPAPPKDTSVLKFSSKQLLRFLWYFLLFDIYDKLIFKEGQAGISSILSQSLPRQLYLVWLGGFRTYFRFLCQFAAVACLSTILRISKPHDWPPLFGQWAEAWSVRQFWG</t>
  </si>
  <si>
    <t>&gt;2927_g</t>
  </si>
  <si>
    <t>MRSLVVPKSESHPAQILFFPEGTRTSSGGFPGSRASSASIRYTSEILRRGVGALPYKWSRPPLLGSVCNERAYEVLEDPAASMLQFEQLDDRGGHIDCGDPARRQDGQRKRRRSQAVVHSPSDPEREPDVVDGMGGLASAASGYLNLEGERVDAIGAQIWPWESRDQDDSAGGGCVRMPETRSALATPTTTSTSRALGSWDSELQAAVQSRADSAVLSAGIQTTLPPTPRAAPNSSSVDPWEIEYHHHHYPAAAVPSSQAARPLDSRSTVPIRRGPVPSRDPIMQNPDPNQNANPYQQGYQQTPGQSVYYAGAPPPQTTQHGAFVPIYTASTMPQSYGPGAPYASSSASSGGGPLSPGPTSPGGMSNSDDPQHEKRLRNTAASARFRAKKKQREASLERQSREKREAVQKLEGRVVELEEENRFLKGLVIEKGEVRRQRLAEGDVKGKGKEKE</t>
  </si>
  <si>
    <t>&gt;2580_g</t>
  </si>
  <si>
    <t>MAFQVSNMLNKLHGQPDSYDKKAKYRFGRTLGAGTYGIVREADGPTGKVAVKIILKKNVKGNEQMVYDELEMLQRMKHPHIVRFEDWFESRDKYYIVTQLATGGELFDRICQQGKFTEKDAAETIRQVLGAVDYLHDNNVVHRDLKPENLIYLTRDPHSDLVLADFGIAKMLDSKDEVLTTMAGSFGYAAPEVMLKKGHGKPVDMWSLGVITYTLLCGYSPFRSENLQDLIDECSNARVIFHEKYWKDVSEDAKDFIGHLLQPNADDRSTSKEALRHSWLTGENATDHNFAPAIRARMAKARLRKGVEAIKLQNRIEALKMQEDDDGEEDDIPADAKAAAGEALASPPGSAGPPSPQMGKRSLSKIAKGAIFREVVLAKVRAMKEEEKLANAASSST</t>
  </si>
  <si>
    <t>&gt;14163_g</t>
  </si>
  <si>
    <t>MPFTGRGHQYSIVRGEILGFIED</t>
  </si>
  <si>
    <t>&gt;7026_g</t>
  </si>
  <si>
    <t>MATYGGQSSAEWNKDQLKRFAALRRERQKAAAAEAEPVLAPILSYAPLQRLQNIARAQYIRPDSVTLPDETREELTEEWLGMVDVAFKKLRQRVTCEKCDSVHAERDGKLDEEWDVLREEMEGREGEEVCEEMMERWERMFESIKGISWEARGRSRCGVRRGGVERNMGIRYDFPQRGDCEDPGEGGKNGKEQTEKEVWEKEVTWKDFVD</t>
  </si>
  <si>
    <t>&gt;3022_g</t>
  </si>
  <si>
    <t>MIYTLPNLILLALAPSVFAAPVATPVAVAAFHPMITPPPSLTDRAPTPVEERDIISSIEGIGGYLSSVLGTFPSYVASGVPNFFQDFPTGSAVESSLGISSSDLAATPTQVLNIPGYANWTDQGWNLRFRGNVFKQPNISESKLDDLANIFLIGTSIQALPPAQQTQARNLTAEIFVVQQGGVNVSFNLQPAESQGTDGGAAGSNAITPGGGAQNITLVGETTEEGDFDQFIPLANVSGTGGYLLQGNETTRLQRLNVYTEGTDTGNATAYLVPTEGFTIISDIDDILRVTKIYQPVEGLLNSFARAFVPWMNMPEIYANWSQSIPDFHFHYLTTTPEQVTRNYMDFVYKTYPGGTFDTRPLNFSDVSATLSIRKYLLEKIFQTYPERKFILMADTSNSDVMKDYPAMATEFPGQVQCIFLRNTSATDSGDKFPYDTSGFQNLSQSMYMFFTVPDDLTNLDIVNGQCYNSTIKQNVTFSEQGLPFGLSKKSAAGKIDAAWNGVSMTALTVLLAFIFSVF</t>
  </si>
  <si>
    <t>&gt;3275_g</t>
  </si>
  <si>
    <t>MGGGTQKYNKLAGKHILIIGGTSGIGFAVAEGSIESSARVTISSSNPAKIQNAIQRIKKEYPSAEISGFACDLLTPDLENNIKALFEKVGKVDHIVFTAGNVLALNPLSAISYESIIQAGTVRFIAPLLVAKIGSKWLNEGPGSSIVLTTGSTAEKPTSGWSVVTSYAAGLYGMTKALAVDLKPVRVNCVSPGPVDTEIWDVLDEAARKKVYAEFGKMQLTGHIARADDVAEAYLWLMRDSNVTGFVASSNGGVTLM</t>
  </si>
  <si>
    <t>&gt;10051_g</t>
  </si>
  <si>
    <t>MASSDIVLPSPMVVEKELPRASNPVSEAFTPATGDPEKAVRAPVELKRKLKSRHLQMIAIGGTIGTGLFIGSGGAIAKAGPIGALIAYSFVGTLIYSVMCSLGELATYMPISGAFTGYATRFIDPSLGFSMGWIYWFSWAMTYSLELCATGLIIQYWNKEISLAIPISIFWVVITCINFLPVAFYGEFEFVLSLIKVLTVIGFIIFAICTDLGTGQDGFIGFDNWRDPGAFAPYIFDGGLGKFVGFWAVLIQAGFSFQGTELVGISAAEVENPRKNVPAAIKKTFWRILLFFILTVLCIGLVVPYDNLDLLSDDSDATASPFVIAANLAGVKALPAIINSVLLFVVLSAANSNVYSGSRILLGLANDGSAPAIFAKTSKFGVPYVAVGFTSIFGLLAFMNMSTSGGIVFGWLLNVTVVAGFITWACINACHIAFMRILAARGISRDTLPFKSMWQPWFAWYGLFFNLLIIVSQGFTSFLPWDTYSFVIAYVSLLFFVILYVGHKICTKGKFVNKLEADIDTGQYILTRRFGRPRSQKHGTERFSTLCLISLV</t>
  </si>
  <si>
    <t>&gt;7993_g</t>
  </si>
  <si>
    <t>MAPSATNGDPVAALEEIKAPPGVVLPPREIKAILEKTAGYVARNGLVFEDRIREKEKHNPKFSFLSTNDSYNAYYLWRLSEIKEGRGTAVAAGRAGETPAELEKPKGPPEPPEFHFSARMPNISAQDLEVVRLTALFVAKNGRHFMTTLSQRETGNYQFDFLRPNHTLHSFFQRLIDQYTTLLRAGGMDGEGGKIEQERIRDLQANVDDKYHVLGRARQRAEWFRFQDEQKQKKDDEIEKEKLSYAQIDWHDFVVVETVVFTEADDQANLPPPTPLSDLQVASLDQKAMMSVNSHNMRIEEAMPEDADYYNSYPQQPQQPYQMAPPAAPPVQPGYQPQYQDTRMRNADEEDEEEQRIRERTEARQRAQHAQAEAKGVAAPMKIKENYVPRAAARAANKQNMVMCPNCRQQMPADELEEHVRIELLDVRWKEQKAKSDSRYATTNLSTQDVANNLKRLASQRSDLFDGATGQPVSEEELARRKKAATSYDGQPVEKGDRRLDMMQNVNVEEQIRAIHQKFGDKN</t>
  </si>
  <si>
    <t>&gt;7529_g</t>
  </si>
  <si>
    <t>MYPMMNSAWSNVPPPPGTQGQYGYLQSECDRDLNSAHRQICHSLSPIPRTVADTPAAPPAYTPVQVRSSFASAPIHYAPQITSPPYPTPIQYPSAASAPPSAEPPRKKVEWPQGVRDYVRRSFEPQNMLAEVTKSEMEAKLKSTITAATDAGELFSINWESLPLPQEMIRKERATAQAAISWQQYSVDLHSGGNARANTSVTTSTVPKKRKSLEMDSDDNSSLPPWRTTNNRALEDRMGRQPIKDDKSSKLAQKMEKRAKKFGAVSTYRRSPTPEPSRGPVVGTCSTLEKRYLRLTAAPIPSQVRPEPILRQTLDLLKKKWKKDANYNYICDQFKSMRQDLTVQHIKNDFTVTVYEIHARIALEKGDLGEYNQCQTQLRALYAQHLGGNPMEFKAYRILYFIHTSNRTALNDVLAELTTAEKEEKAIKHALSVRSALALGNYHRFFRLYLDTPNMGAYLMDMFVERERLAALCNICKAYKPDVKLRFITEELGFESDGDAAQFICDHNGQTFLEEKPDGLRFLTGKVAGLFETYKATAFGKVDIKGQI</t>
  </si>
  <si>
    <t>&gt;8290_g</t>
  </si>
  <si>
    <t>MATGTARYLRYILFAFFGLAVIYFISSSSQQRLPSTSEILGGSRYGAAPPKAGTEDAAANPPSTPNTVGGLPPATADGPRMNATFVTLARNSDLWDIARSIRQVEDRFNRKFHYDWVFLNDKPFDATFKKVTSSLVSGTTHYGEIPREHWSFPEHIDQEKARKVREDMAQRKIIYGDSISYRHMCRFESGFFFRQPLMNNYEWYWRVEPSIELFCDINYDVFKYMSDNKKKYSFVLSLYEYVETIPTLWESTKKFMKAHPEHVAEGNSMGFLSDDGGDSYNHCHMWSNFEVGNLNWLRSPAYLDYFNALDQDGGFFYERWGDAPVHSIAAGILLKKEEIHFFNDIAYYHVPFTHCPTGEKTRLDLKCHCNPKDNFDWKGYSCTSRFFEINGLEKPEGYENQQD</t>
  </si>
  <si>
    <t>&gt;9403_g</t>
  </si>
  <si>
    <t>MPTGGSIQQAAETARHKTSEAMETTKRFTETARVDPLAAGNNFLHTPFMRAALPFINGGVAGMVATTVIQPIDMIKVRLQLAGEGIRSGPKATPLSVTKEILASGKAMDLYTGLSAGLLRQAVYTTARLGFFDTFMKNLTLRAKGKGAKIGFKERAAAGLTAGGLAAMIGNPADLALIRMQSDGLKSVADRKHYTSVIHALTSISKIEGIGALWAGAAPTVARAMALNFGQLAFFSEAKQRLKGTTMGSRSQTLTASAIAGFFASFFSLPFDFVKTRLQKQSRRADGSLPYKSMVDCFKKVAREEGVLRFYRGFSTYYVRIAPHAMVTLIVADYLGFITK</t>
  </si>
  <si>
    <t>&gt;14172_g</t>
  </si>
  <si>
    <t>MTQTQFGRTDMVAINTLRALSVDAIFKAQSGHPGAPLGLAPIAHVLFKHMKLNPKTNKSWINRDRFVLSNGHACALLYSLLHLYGYLSMDDLKAFRQLASRTPGHPESHDTPGVEVTTGPLGQGLANALGLAVAQAHMSALYNKPGFELFSNHTFVIFGDGCAMEGVASEAASLAGHLQLGSLIAIYDDNNICIDGNINSTFTEDVLKRFEAYGWHTQHVCDGDTDLDAMDQAIEAAIAVKNKPSIIKVTTTIGYGSLHQGTASVHGSPLKADDIQQLKEKFGISPTPFTVPKEVYELYHARAAKGAAAEAQWNERFQKYKLEHEDLHAELSRRLAGNLPEDWQNNLPTYQKTDPVSISVRDREAPKPSSHSHQTQALASRKLSEIVLESIQRALPELMSGSADLTSSNLTRWKDATDFQAPNTGIGQEAGRYLRLLLREHAMGATMNGIAAYGANLIPCGGTFLNFVSYAAGAIRVSALGRHRVIWIATHDSIALGQDGPTHQPIETLAHFRAMPNLHVWRPADGNETSAAYLMSLSAKETPSIIALSRQNLPHLVNSTIDKASKGGYVILENLEAEITLVSTGSEVSLCLDAARLLQEQNIIARVVSLPCQEIFDTQPKAYQLSVLKPGIPILSIEPLSTRGWERYSHVQFGINRFGASGPWQAVYDKFHMTAQGIVERAVKTVDFYKGVTDLRSPVDRPFEQLV</t>
  </si>
  <si>
    <t>&gt;2140_g</t>
  </si>
  <si>
    <t>MNSPIASANDKAENEELYSPGFRSTEADIGSLPTTPSPTDSSPSDPAVPASNGADDLVAPSVNLATVATASTSSTAGSRPLGPAPAIVLDRLSTAVFAYNGGEARQLRQLPARRLLLLSTKQSPTALQAGIRRPCLVAGIAQIVGVKADEPCEKCGDGSGPFQSCVTVPGTRAPVGGNPGKPFLLGACANCFYADHGKDCSFRA</t>
  </si>
  <si>
    <t>&gt;939_g</t>
  </si>
  <si>
    <t>MKNYFGRRNAKQVVSNTIAVGETTDSDLAEKHDAEKDANHVDEEPSLSRVPSADAQAGVKKIEAVTLTWTKNELIVAYAFVFLVFFVNSMQQQIQNNLSFYVTSSFALLPLTGTTSIVSSIVGGVFKLPIAKFIDITGRPEGFAIMTGFATIGLIMMAACRNVQTYAAAQVFYWVGFNGMTYVLDVFLADTSSLKNRAYVFAFSFCPYIVTTFIGPRAAQSFLETSGWPWGYGVFCIITPIITLPLLSVMWLNERRAIKEGTLVREHSGRTLSQNIVHYFWEFDFIGLLLISAGFVLFLLPFSLASYQTKGWHAGMIIAMLVIGICCLIAFCIYEKYFAIKSFIPFVLLKDRSVIGACALACCLFISFYQWDSYFYNYLQAVHGLSVTNAGYVSNIYSIGSCFWGVILAVIIRVTGRIKYLAVSMLCLEMLGVGLMIRLRQPQYDIGMVIMCQIFIAFGGGALVICEEMCVMAAAPHKDVASMLALIGMFSSVGNAIGSAIAGAIYTNKFPPALEEALPGNSTLNAELYGSLTVQLGYAFGTPERDAVIHAYGVSMWYLTIVSVVFLVPCFGFILIWKDFKVNEMRKVKGRVI</t>
  </si>
  <si>
    <t>&gt;2352_g</t>
  </si>
  <si>
    <t>MRSSFLLLALPLLALADNSTTTSPSASGSVAFPSTGSTRTTSCTSTDASSFATSTILSSVTDTVTSCSGAVPCIATITSSSTGAPYSNGTVTTSTSTSTGSESESTTSAGVLTVVQTTVVGGKTSSATGTSAPTSLAGSNGAGRMGVSGGVWGAGVVVAWLVL</t>
  </si>
  <si>
    <t>&gt;1378_g</t>
  </si>
  <si>
    <t>MNTSNAHPMANVFRSQRLFYRALEDNPDDEDFLFKVSSNPASLSNSNFSLVKPYTRKEAKGYLTTLTKDDILISVVICLSPSSQEGKSEESKSINDPKQSSDKEEKEPKLTQIGLITLWPLYNRNTSHNPHRNGSISINILPQYQSKGYGTEAINWILDWSFRVAGLHRISIECFGWNEGAKKLYARIGFTLEGTFKEVFWFNGGWGDLCSFGMLERDWEERSREEGKVNDSTVSAGR</t>
  </si>
  <si>
    <t>&gt;7728_g</t>
  </si>
  <si>
    <t>MRFSLAFVLAGVAFTGVLAAPADPATAKQPEKRALTYAQALAGCKVHEKNKSIFWTNSKTSENAQDIADHIGDHHGFITMDEACEGVLAHASSFELNYIARAFAEATVNAGSTIAYVVLPDAGAGPKSMWIEHELKVLAKAKITLYQISLEHPTKAMTKKKLS</t>
  </si>
  <si>
    <t>&gt;2340_g</t>
  </si>
  <si>
    <t>MAEQMGTPGSNADTSVNGGKGGAPKDKACPFCHQQFTSSSLGRHLDLYIKEKNPKPADGIHNVEEIRKMRGGITRRQPRNSASRREDSTPVGTPGGPDRRSPRPESERLGNRSPSLARIDGGPSEHMNFGRGKPSVFINRGTWENTGVMNNIPPSRPSDVRSWDGEDRDSGRRLEPRSRSVSKQMLAKTTFDQKQKIMDAQDNARAAELALRELLGSLRAAKHRVDGPQIFDYNPLSIDFPALTLHCLPPPPTLYSSTPVGTPTSWSIQPPDDTQYQALREHFSTVFHNWRIACAIATTAPKDDLSYPPPPANFDDASDVAQRAEAEAAELEAKISEHLRRVFAQWNSLPQAKRSEIWVLELARSVGRKSEEVKTLKREKEYSIQEKADLKHQVDELGRLQYPKEFKMLAPSTIPIDGQLMNELGERGVQNNGIGFILMDRNIHIDAVVERAIGRWKDVVKEARGGGGLAGQRSLSGESCVPPISMNITPNPSININHTNPVIVNDNPVQANGDMGSDQDADADMEEDETYEMTDAPSRAPDCAIPGSSSTPAATNFRLGNGSVGGSNGRMEGMENQVVQGKFDELEQQVRYLQAVVNSNTAQTNAQTDRPPAAAGLLEHTRASPVVSLSDRTEHEIPISLLGDPATSTSDHPSAAYQTEILPDSRYQSSISFQATATGSLPEFQAGQFQGNENLNGSMVSNYIAEDHSQAPTNTAGPTTIPLHKTFQQDRLAAPRSIGSVSLDSDQICSLFKVYFEKNHPYLSFLDSSISPDGYYSRSPLLYWVIVSIASHRWEDDPTLLGMLSQPVQNLLWATIRKLPHSPFVVEAIILFTMWPLPMSSMWTDPSLMLISIAKTSAMQLGLHRPEHIQDFSRVERRLNSKGIHDSVRIWAACYISAQWFVLPIVININTIKTDMVTSIASSNGHQSILKPDQMIIRACDLNNTYELPVELHHFLRLMKFSVYISQTMSENLDTLSGLPNEQDRDQILDRLETEFENLKSELGANATNPTKLYISYTQLQLQVFYFFEGIHPETRKEGLLKCYETSSKAIETMILAESDHSPIIYAPYHMLRIVIIAGIVIMRILNSSYSELVDFDVGKRNFYASIRLLRQSSLQDNDNPGRGSKILSQLWMHYQNSPSIRQRPPNLQVKSRLGGSLLHDSLWVWRRECDDQKNSHRSTRQNSPLKSPQQDWAFPRIPNRQQSYGHNNEDMNDMLNFSGTENLDMDWLEGDNLLSWFLPTVDLFDSNPLVSGPAI</t>
  </si>
  <si>
    <t>&gt;7428_g</t>
  </si>
  <si>
    <t>MIASKQRVGGKSRSKSIRGGSESKTRTEGGMRGSDEEDSVVGEGEGLGVGMKELERRLVRKVDWRLCTIAGVLCSLNLLDSGIISSASVTSIFEDLGLGVGNRYSVAILVYTVSSVTFQLPATILVRILGPRIMFSMITVGFGVITLCTAFITTWKQMIGLRILLGLFQSAIFPGLTYLISTWYTREEQQLRYAFLQSGEVMIMGLGGFLNFGLDHLDGKAGLRGWRWMFLVQGLVAVVIGMVTYWWIVDFPENSHKSFLFLTAKEQALAETRITDDRGDVKAEEFSWRACLIYFISDPKIYGFCALFFCLNLVSTSLSYFLPIILQSGMGFSEDQAILLSAPPYFYAVIPVIISSIVGDYYQLRGVVIVFNCVCTIAGFGMLGFAEQVTVRYVGTYLATGAYVSNWAAMNAYQSSNIVGQWKRATFAAAITACNGLGGISGSFIVRQKEAPRYMTAIWVSIGSHIVIICIVGAFSLWFWHANSKQNKGKKLLEGTVGFRYSF</t>
  </si>
  <si>
    <t>&gt;7175_g</t>
  </si>
  <si>
    <t>MESNQHDSSGYIPGTILQMDPLRSHPLQAVQNAQNWPTTPTPAGNYRKESATGPLEQMATPMHQDENQLQDQWSWPTGLNPRPPMYNLQHAIYSPQALNLPSPVEQPGYHGPPNLFPNQFEQPRMLHPDLEFRCPRIAITPSMLQTYAYMRGTNKPHGFDPLHQALYPAQNRLVFSHRVYLPHIPLNRSGEGFPKGTLFFWDPVVPVPINELPLHHEPIPHVTVEDLSRPLSFTIEEFIRQNPPAVGRNHYKGDRVYENFGYYRVADKWVDPESEGSLYDAYMDHSYYSDLGSIPDFQRSQLSGPRVMTKTEEDEFYQEYVEEVTDSKDGEGDPRNYHIDPATFARWASGAVPGDRYEETDLVPVARSPKLRRRKGQVRARQVDAEFQFDMETGSILSGIYNPGSNPSMLESAQGVDILRPPGNLSYSCPQALIELEQAAFGAAWQDRRKRGSYNASVASTPEPFESDPTRAYQNLGIPGDIASGKAVYDSYAKNIQGAREQGDTYYDRTFHTFDEAHRIAAKRVKVKREIAFLERRIPDFSTLFTATPTPEKQKKKDEHRFFSEKEADASYDEIPKQKRQYRRYFEEATERENISLAKATMVEARLESDLAEMQKDLAKLEIRKKELLKMHGVKTATEIPGLVPQRKPGSADLRAVFRSDHS</t>
  </si>
  <si>
    <t>&gt;4745_g</t>
  </si>
  <si>
    <t>MAKLKGLAKQIAELEDPVPQDFDPEEDRPVQDSDVDSEESDDGLAGTEHYAAVSKSKLRKPEEIALGPEYSGARVSRKELFKHDEGDEQTEDAHSIADSDNNDQYADPEDSDVDVDDGDGEIDSDEAFGESDSEKFKKFTFRGSGKPVDAEGTHRRPVAADFMSASEDEDVDQGVALDGNSPNDIRTGENRSDSEDEYEEDETDEDQLDIEKQHLLLDEEDEDSSIGNDVKNSDETDEESDSGKEDETEKELGSDSEDEDDEKTRRAELRKIMSEEQKTVVATISQAAKADADKGNAVKQQRKAFDSLLNVRMVLQKALVATNSMTAIEDKEAEEILNKPYEAAEEAAIKLWNTLDQIRHQLSKANPGIEVGQKRKRDIVASTPSSEIWARMQNSEVAVIDNRQSTLEKWSAKVRGAASLPVSQKFNTTMQQSITSLLQDQLASSEHLARKTKMPRSCAPIQRDLKVVEDPNIYDDGNFYQMLLKELVDQRRVESLTAPATEGGKAIQWTAVKEAKTKKIVDTKASKGRKLRYTVHEKLQNFMAPEDRGSWEPQAIDRLFGTLLGQKMTLGEDDTNISDEEESVPLEEQGLMLFRS</t>
  </si>
  <si>
    <t>&gt;1524_g</t>
  </si>
  <si>
    <t>MEPSKPQPISPPHPQHLVSLLLASLHGASISPSPPPALLPLLSPILRQRVQLLVTDRGEGWLGLLCYDEKKGRELRKIAGDARLEMHPVSGEVEVDWDAEVAIAYRRVDEETLHSLITLRELELEVKLVWCVNDAEGGPPNDGWRIGEVGVVEKRDGSWGHKAIDEAEEAFETETHANRHLVSHHRTNGTNGLNAGAQEEDDDDDDYWAQYDNTPARTPAAKRSPAPPANELDMLAHVDADADEDEYYAQYAQVQPALDNDDPDEAARNGDVESTLGGKGIGNAGGQKQVEHMKSFETEEGREAKDSALTWSLVNSVNSGSLDSSYSPIVHPRPSSSSGSSGSETVAKLERLVGAGEVVNGNGKELEKKVGLTSRELSEVGIRQHIATSVKSLYRLARVAGIEKAEFERIVHTEVECLGLWDEEEG</t>
  </si>
  <si>
    <t>&gt;5652_g</t>
  </si>
  <si>
    <t>MSQPAPTLIQLPERPRYDTQGSLMPQDEVIFEAQNSRRRKSSLVSSEIPNSAFSNKQKSTDCFVHALLESQKQHGGTGDAGLETIAEILSSHKVAGRTDAQTNGERPVEVKGGHDEKSESVTSEQEDEEAWNELVEPHLVKSDLNAKEKLDGSKSTVSSNGQVDHNAVHSRLLTKNQLSEMAWGVRELSKRLGSVRLKLKVKTVFVLTKAHDESLIGNTREVTKWLLSPDRDVKYTVWVQEDLQDNKKFDAKGLLEDLKRGNDREPEENGDRPLEKRLRYWKNDMCKTRPHSFDFVITLGGDGTVLYASWLFQRVVPPVLSFALGSLGFLTKFDYGEFEETLTRSFRDGVTISLRLRFEGTVMRSQPRKKSIENSEAKDEDTEDDRDLVAELSGEEKDDERTHRPDGTYEILNDIVVDRGPNPTMSAIEIFGDDEHFTSVQADGICVATPTGSTAYNLAAGGSLCHPENPVILVTAICAHTLSFRPIILPDTIVLRVGVPYDARTNCWASFDGRARVELRPGDYVTISASRYPFAFVMPQGRRSQGWVNSISGKLGWNTRQRQKSYKEWSK</t>
  </si>
  <si>
    <t>&gt;182_g</t>
  </si>
  <si>
    <t>MYSTSSTGASVAADQITYLQRAMPQSGSTATSSHGSQESTTHHMHARYSPRARSTANSADLDQDFERKVHHGSLSPLRSSTNNICHTPDLHPQIPNYSLPRDISVESDFISPSQRPELPLLARPTALQRNSSLRPTPSHTSRAQSLHFSDVTEKSYRPRPYFRSRRIKKGTIDRPELTVYDPRRKWATLIPIFGILLGFASIGLLTWDGWRSVDKHVYCPVFVDDFASGFNSTIWSKEVQTEFEITTSTDENVFVRDGQLVIKPTVQTFEYINSTSLVNLTSAGTCTSSLLADCVLAANETSGEIVQPTKSGRITTKKFAVIRYGRVEVEAKVAGGEWLLSQVIMSPAEDYYGAWPASGEIDVVGTRGNNYSYGGGGNQVAISSMHWGPDPTEDRWQLSSNKRAGLHREFHQDFHTFGLDWSSKYIFTWIDTRLAQVIYARFDVPFFKKGSFSPTYSNGSRLLDPWEGPGASKAAPFDRPFYLTLALSVGGTSGWFLDGVQDKPWADASENPRADFYNAKDQWLPTWEKPGQGEMLIRKVSMWQQCDDGAQFL</t>
  </si>
  <si>
    <t>&gt;9182_g</t>
  </si>
  <si>
    <t>MERGVMEKKAKDCDELNLKTSIEHVDGKKRLRRSPMVLYLRVATFEPRPPVQYFSSPIAEFSLASRASNPAFMSADNAPKQLPSLIDAPRNTITGPRTATTRARSFTTVPSSSTSVQAHVARTRTSSSTNTPINPGGRQAPSLGNWLQGAATNRGQASRSQGSDIPTASPGSGTHWVRGVRTIQSLQCLACFRKVFFGHYLVLEKESLPLGRKGPGTI</t>
  </si>
  <si>
    <t>&gt;8753_g</t>
  </si>
  <si>
    <t>MDQQADTELDKKPIRRRNQNACDACRSRKIKCFYDGPVCRACIELQVLCTRNRPRKRRGPANSYAVALRRDIQAADNEESPDSITTTSPSITSASPNQPNADVLSQLASPLVIRAMIDDFFERLHCVAPLLHRGQFLRRLENGDTAHDLEFCALVISICAATVTSLRRKASTSYDFVTVERCCEVINKNRLLERKAKFTLEWAQANYNLGVARYSEIGMEDVMGFQYFSDSVMSVKYLIYYEMHNMSFATQQLLKRLYWLLFAGNCSSEMLVRPSVGLLSPLDNIETLRPLDITDAELDLTSTMQDLTWQADKVTYIPGLNYLSDLFLLWHASQQCNNNTTIAKLQHHIHLVQSFLEKLPAPLRWRGGLSRPPYSNFGTDVQIVNLYITQLHIRSNLLEQIHRLLKADCSKQQYTAQQIIRERQSIVEDLLEILFHMPRETLESNGRSLVPKARDIGSALLEEGEGLGIGTVSEKAKGDLARLLDRMEKLDFQSEFQRQAAGGGVPSP</t>
  </si>
  <si>
    <t>&gt;6350_g</t>
  </si>
  <si>
    <t>MSGKTYTMLKLHMKMSMIAYEGGVPVYSVCQVLPRAPELIQALCEEKHEENPADNVFLVNEYIGEIAEGINGEFNKGEEGERDEEDIEGEEWGKSEDRSAGEEEEEVKCEEEGV</t>
  </si>
  <si>
    <t>&gt;8707_g</t>
  </si>
  <si>
    <t>MSVKFEKDTITQTGGSVAAHGVTTMVKGPTHQFADEIGVALTGGKGAVGQAGYLAVYLKQLQTNPLRTKMLTSGTLSALQEVLASWVAKDRSKSGYYFTSRVPKMAAYGAFISAPLGHVLISILQKLFAGRTSLKAKILQILVSNLIVAPIQNSVYLVSMAIIAGAKTIHQVHATWKAGFMPVMKVSWISSPLALAFAQKFLPEHTWVPFFNVVAFFIGTYVNSVTKKKRLAALRKRYDESRSSTGRPDEGYGGPKY</t>
  </si>
  <si>
    <t>&gt;7275_g</t>
  </si>
  <si>
    <t>MYFSKLSFTVAACAGIVKAAYTIEDAYDTSNFFSGFSFFDGTDPTNGFVSYKSAAVANESALAGYSNDAVYLGVDYTTKNPSGGRASTRVNSNKAYTHGLFIADIAHMPGSICGVWPAFWTFGPNWPASGEIDIIEGVNNGKTNTVTLHTSAGCTLTDNGALSTSILSNGGNCNAGNGNDGCGFSTTNDLAYGDAFNANGGGVHAMLWTSTGISTYFFPRTSIPSDITSGAPDPSSWGTAVTAFGGSGCNIDTHFKNHNIIFDTTFCGDWAGNVWSQNTQCAALATTCDAYVGANPSAFSQAFWLINSVKVYQDSSSSKRDVVPVPFLA</t>
  </si>
  <si>
    <t>&gt;5683_g</t>
  </si>
  <si>
    <t>MLVLVPAPSLKGLQTVVSNDSLFPKNYRKSKESLSLDKIEAGEEILSKADEMKTIETVKILIAMLYTIKNHLRAEWGVALSPGTSLTEDGQDTSTDEYKDLLPPRLKGYEHRGLGLTLELSCFVEKFVQLGVKRDWFHNAAASTMLAELNTLTSAYGSMEVIRLVPIPVAHLIHHKQTLALFCGILPMAMAYELEMWAVPLTAFVSFTLYGIEGIAQTYEDPFGVAKIDINIQDVVEDTRQEVEVLLAAWQTQAPSNVGMFRPRAVETPRSDASSVYESGEATQEQVSAGQVRFVVNDSSDGNYKDNEAVEIRRVRTGKAAGSGGSSTTDYCDLA</t>
  </si>
  <si>
    <t>&gt;14191_g</t>
  </si>
  <si>
    <t>MSLKQEIETWVAALGHYDNNEFDEALKEFDAISDTSKILFNCGVIHATLGEHEKAVECYQRAVRLDQYLAVAYFQQGVSNFLVGDFEEALANFNDTLLYLRGNNMIDYAQLGLMFKLYSCEVLFNRGLCYIYLQQKEAGMQDFSFAVKEKVVEDHNVIDEAIREEAEGYTVFSIPVGVVYRPNQAKVKNLKTKDYLGKARLVAASDRANAFTGFAGSEIKNAGKLNVKDDRPAENLSFAATNLVKPGLSSKRQQSEPPLSRNVFPPTPPPEAEKAPNQMSRGASVRNGPKPMPAKLNIEKARPSDRYEVRDEVRSPPRRMQPKRAASESRGPPMRQYSQNDTPRRAAQQRRPEEEDEYPDEFYDMYSGGTSRGSRNDGRKPQQQKYMEEVEEYASDYDEGSFDENDFEMVSNNRPGPPPRQTSRAPSMVSGRGQSRRPDIRKIRIKVHAEDVRYIMIGTAIEFPDLVDRIREKFGLRKRFKIKVRDEDTPAEMITMGDQDDLDMVIMSVKAQAKRERLDMGKMEVWVQEI</t>
  </si>
  <si>
    <t>&gt;10576_g</t>
  </si>
  <si>
    <t>MVRGFSQPLEGSRNGFEQSQSCEKDKRRAEGITLEDSKIRKKRRWSQPLEGGHGSSESGEERAIQAAEKYAQVKAIKSLEYHVFRLRGLPLRFGQKDALEMVSKHFGLSDNLHKPKIRSFAETPDGEKNVAIICFQKVPDHLRVGEGRDEWTFQMADPLSVSDVADGRDLGITIDDHFRGLTVLSCPTVQEHDVDCVAITGLGGHAFGSFKEKDGPHMWLCDDLPQHLSSTRIMTYGYDSSLQNSLSFQDIKSLGTEFMTTITSIRPRVPSTSVGDLDVSFPSKGTISQESRKPLFFIAHSMGGVIVKEAIIQLHKHSKIFPKKRAVFDSIYGASFFGVPNRGMNINSLKAIVQGQFNESLILSLSDASPFLREQQEEFRKAFRFSKPKNRRSRIECYYETMASKTAIKNKEGEWVMEGTEVILVNDDSATSGHELQKTSTGMLRSLLYQVYDKVPSARPPIRAAFREKCKRGEPGTGWEWHCRELQDLFSGAVSNAARSKNVTIFVDALDETEPATIGEETALYFHTLHNKLEEEGATARMCISCRHYPQLSKDDNLEVCVEKENCDGISKYVENKLYPGLLGPEPRKRLIDDFQRLKEDIKKRASGQFLWLDFIVKRIIGLISGGEPMESIHDQIFEEPQELFKVYQRVLEKCILRITFKRTLLLMQWVCFTVRPLSVAELRCVMAWADDDSVMRTQITNLSGGLVEIKIEDATTTVQFIHRSINDFFQSRGLLYITKSLGSSPYHVSADDVIGQGHHILCQSCLDYLKSDKVNSRLRELYTRKPESEKALFLSRKVPFTLYSTKSWFLHAEKAEVYGVPQQHIISQFGTSLGPVFQAWITIFRATDSNNPRCPESASRLIHIAASSNLLSVTSALLRSGENIDIEDDVGNTPLHHAARWDHAAIVKDLLDSGADNGVENMAGSTALELSAEAAIKGCTNTLKMLLEWGIYGENTDDLDNLRALLAHGNRVNAKQRSFGNSLQAASRLGFTETVRLLLCQGANIDSQSKEYGTALQSASLRGHLETVQLLLLKRARVNEEAFPMGSALQAASYNGHTEIVWQLFQHGASINAQSGGLGSPLQMASSQGHTATVKLLLHCGADVDAQGGEALDAATLEGHRDIVRLLRNFGALQLKRAAQGEIDEPTRKRTKKTVSFNV</t>
  </si>
  <si>
    <t>&gt;3335_g</t>
  </si>
  <si>
    <t>MSRLLRPASRLLASAAARPVAARSALQSFPRIPAIVQSRRYASEGGVKDYTVREALNEALAEELEANPKVFVLGEEVAQYNGAYKVTKGLLDRFGDKRIIDSPITESGFCGLTVGAALAGLHPVCEFMTFNFAMQAIDQIINSAAKTHYMSGGTQPCNITFRGPNGFASGVAAQHSQDYSSWYGSIPGLKVVTPWSAEDAKGLLKAAIRDPNPVVVLENELLYNQTFPMSEAAQKDDFVIPFGKAKIERAGSDLTIVTLSRCVGQSLVAAEALKKKYGVEVEVINLRSVKPLDVETIINSVKKTHRLLAITSDFPAFGVGAEILALTMEYGFDYLETPAQRITGAEVPTPYAAQLETMAFPNEELIENYVAKMLRL</t>
  </si>
  <si>
    <t>&gt;7792_g</t>
  </si>
  <si>
    <t>MSYYKASPNSSHDGLQSMDATPDTKLTAFSPDDVRSIKIPSGSRSANTSMESSHSDPFVSTGSKPKAEQKLSATASSFQPFGLKNIGLPSISSIPVPGTADHLHAIIAADADVVRDPITSEVLGAGKFTTDTLASRSIKVESIFKKDISKLVESSLEALQNRGLIYKGSKRTCIVGSIVYLRLSHIDDAALIYNVVKKEHDDLSIDYISSGDFAHIVSPGSKQQYSAHEGQILLRANFPAKTYLGQKDLETLRDILSIEGSLRAWRVQGSLDGGSCQIIAEYHDSSKAQRAAQRFSGVSFGDNTNAITLSVGLYTPDISENFFQQRTVSAGTPTRRSADHSNLCDAMGSMSIGKDPRVYQSNKEVFGTGLTSQAGLAYMAGNAAFGLPPNAVSVPVVMNGLYGPAMMTPLHQQYMPETPTQTHFSVNGVAPFTPLAYTTQQFVQNSMEQLDVSRVGYQHSYQRDLFYSPPSGGSSRGMTYLNRPGSGTRRQNAVRMPHHVAMRRGHQNPAAGHHNHVDIERIRAGSDVRTTVMLRNIPNKVDQSMLKAIVDESSFGKYDFMYLRIDFSNNCNVGYAFINFTDPLDIIDFVKARSNQKWHRFKTIQGRDCLIQKFRNSSVMLEPPHYRPKLFFTTNDPFNRAGQEDEFPSSDNASKLKRSCENAEHVVQDNILEMNNAVAVPNMIEVQAWLNAKSMALMMVLCLPHLISAIHHTKSLHFLTCSILAISSAEYSGCKHWSVWFSSIKLLDGPSAYKPIWGDDF</t>
  </si>
  <si>
    <t>&gt;3537_g</t>
  </si>
  <si>
    <t>MSTKPSTGGSFTDQIDSVTIVSLAAVLGLLNASYVLSKRVLQPTTPSGLRVLFIWHAFDFLIHTIFEGSFLYNCFFVSAPFDPAVHSLSLITNFLGQPDRLFGPAYGDNWASKLWMVYAQADSRWGQADLTVISLELLTVLIAGPLALYICYGISNRNPMVSFWMIVLAVGELYGGFMTFSPEWLTANQNLDTSNPMFLWCYLVFFNLLWVFLPLYALYHAFTDMKNAFKVRKEIVAARAQMLQQKKSP</t>
  </si>
  <si>
    <t>&gt;5761_g</t>
  </si>
  <si>
    <t>MCRSCEPEAASNGNGHTNGTSNGANGSSNSADGFTAVETKSNPHPVRSNPYQPVGDFLSNVSRFKIIESTLREGEQFANAFFDTEKKIEIARALDAFGVDYIELTSPAASEQSRADCEAICKLGLKSKILTHIRCSMDDARIAVKTGVDGVDVVIGTSSYLMEHSHGKDMTYITNTAIEVINYVKSHNIEIRFSSEDSFRSNLVDLLSIYSTVDKIGVNRVGVADTVGCATPRQCYDLIRTLRGVVSCDIETHFHNDTGCAIANAYCALEAGATHVDTSVLGIGERNGITPLGGFMARMIVADRAYVTSKYNLHMLKDIEELVAEAVEVNIPFNNYITGMCAFTHKAGIHAKAILNNPSTYEIINPADFGMTRYIHFASRLTGWNAIKSRASQLNIEMTDAQYKECTAKIKALADIRPIAVDDADSIIRAFHRSMKLGKPVDLLPNMTSEEKAVLAEKEKATGIPKRQHEAEVAEVPAAKKTRNGATA</t>
  </si>
  <si>
    <t>&gt;5402_g</t>
  </si>
  <si>
    <t>MGVFSSLRDDPTVPAHIILKNLSSQWFLIPQSTGVLSVILHQLSTSHPVLTTPLTIPSQILWAYTIIQFLTTLFLYIFRVILFPRQFLDTLTSSPHEAACLAAISTSLTTIIQMMTLTLVDEFHPRWSITIYVLWWINATLAMTIAISLVYIFVRYSPPGLNGLTPATNLPLIATLTAAAGGGVICRNGALSNALQMPVIIVSYLMIGMALPLAITMNAVYMARLMNGVPLDGKRIFQTMVLCGPWGLASYALQSLGVALMRGPFEGFESGSIFLSAQAAGPVGYASIFAGLLCWGQGTFWWGFACVTIVHEAFDERGKWKGWEFGLGTWSLLFPWGGYTNAAIELGVVLDVSAFKVGSAVLAILLAVMWIVNQVLTARGLIKGDILGLEHGWRSKTYRDQQEKEDYSDGTRSRDEQVWATEKNSRGFQCRHPHIASTNKISEV</t>
  </si>
  <si>
    <t>&gt;5567_g</t>
  </si>
  <si>
    <t>MRSWLHGLLFLVLSAMTAAANEMRMDQTNDNRQICAGMYSRASWGGAVDPHILVNFIKQTSDDDTDPIASLVIFEWKDYDFIGVQPVPDSETKEYICDTETINNDFCNVNQTGEFILASNASELSTNLIFTKAVHLKDPGLPINYGIKKTGYFCVGTTGFSPSDVEYTAIVEFRNAYGELPAAQIAKLPFYGGITIVYAVIGAFWAFLYAQHRHDILPVQNYITAIIIFLVVEMLATWGFYDYMNRNGSNVGSKVLMIFVAILNAGRNSFSFFLLLIVCMGYGVVKPSLGKTMIYVRWLAGAHFVFGLIYSIASLTITPESAGPLVLFVILPLAGTLTAFYVWTLNSLNMTMKDLTERKQHVKAMMYRKLWWSILTSIIVIFGFFFLNSLTFASASSPDFVPFHWKSRWFVLDGWLNIVYLADVVFIAYLWRPTANNRRFAMSDELAQDDEGFEIADFGVEGDDDEEEEDQETRPREGDRTQPSQDEPRYDPAPSGNKSKTIREVPRESLDGDTVFAVGEDGDRWSEDGSEEERGTLVAKPDKE</t>
  </si>
  <si>
    <t>&gt;3156_g</t>
  </si>
  <si>
    <t>MAPTETTILSNFLLPPAPLPAIISLASFKELFPRAQQASPEIKVLYRDLQRQRSRLVDAVGHNIAAETKRGDVQRRVVVRARREAEKEDQDDEVDIEVALFGPTSNLPVSHAHSLKSILPEMESAVEDVEDEIRRMDEESEMLLEEMRGIVGGLSDLRYGRFANAQLRDQILEGLKRLEKSSGSQ</t>
  </si>
  <si>
    <t>&gt;9686_g</t>
  </si>
  <si>
    <t>MSQIYQYSNSYLNDSEPSSQNSAFPQHNRPQYSEYPNDMLYSESAYDSSFEHGQESYPDSGNRYSGNVSSYEAANTQHRHALNQGAYSSDTSSDSPEHSSEGSSSAYAVNNSNHRADPHSIANPQNNEEIDRDETGMGEAGMMDDMNIPAQNQVYMPKDGFPGFYKHIDHFLESVGRLERAYYKTVALPENKAKLPSPDEQKEWVAQMCMAVVDCSNTVDQWTKSGKLAQAERSIANGAYTGEYIEHTCWEIFFQALSAYLGVPKFLGRKELPTPKGRKGNYATFEIHMVELINGLRRSKTIFKSSAEVPFATRYGVHPQKEFKLKTANIKTNNIRNVQVNLANGIIKQVEEKPETLSSLPLQSKAQKAAKELLAKRKQDKEKPGLTPGSRKRGKGQDDEGERDFSTPIKRQKIGPRSSSSEGSAGGMTSSIRSGSHLNEVANTFDTGRDGSPSSSNHGAQSRALFHVNPIPYPQHYHSMTTSSLGRVEHSSFVPFDMTPTAMEFGHGRHTSTPNPNIAASAVSTALGEVQNARLL</t>
  </si>
  <si>
    <t>&gt;4994_g</t>
  </si>
  <si>
    <t>MTNPQQHYYNGTPAPSYSAHQEVPPGLPTHYPAGPALSPPKSPWERPRSVNMAAPEPAYQPQTYAHPGQQQPPPAYVAGEQQKGYYAPGQDQGQGQGQGQQQQQPIEHVVYVKDDRDGGEDVALGCCAGCLAGCCCCGCTVM</t>
  </si>
  <si>
    <t>&gt;5030_g</t>
  </si>
  <si>
    <t>MASTSGNETFHAIVNNHEYEDGDLIDFLNDKNNEEKPSLNTFRTYKTDIKNSTVDIHSFQYINPTIENYMQTLYVVATDAEGSLIGKMHGVYINREAIKLASAGPWNNSSLVSHSIFSNSCIIDVFDDRGKLRLEYDGQNNGEKAGSGKWSRELEDGNIFVVRWVLVKPDYWSSGLSYEMLKILRARAGELGTGKGYKFGLVQFMPIRRNGLQCDSRKQRLEREAAALKWYRKLGHRKIGESSIFGFATDEKHPSRVDLTAEEDKKYDLR</t>
  </si>
  <si>
    <t>&gt;8503_g</t>
  </si>
  <si>
    <t>MSESSIPTPDSLPDTVQVIQLESNGNLCDICKALDLEAVFHADANYRFPKHKQEWFNKWDNTFCTYTDHIRTQETCLFCKFLIDSLQRNEKFQKLGRGIVVASRTTLYSKESDAHLPRVYFLNLSVAEISEDGYLGDAEDYGYVIGLQGAQMTRVRNTRDACLRHFYPHLLPGMVPMSTNDEQSAEFDKWREETGSDYIVRLRTFNEKQIELEMVKKWMRNCEENHTKWCPGKLQMEIEDPKLRVIDVTTGNIAWAPLNCRYLALSYVWGPPHESSVSLHLLVSNYTDLSKPGGLFRHLQLLPSTIKDVVTLCQNLGERYLWIDSLCIIQDDPSDKEVQIAKMYMVYRRAALTIVAASGSSASAGLPGIHPQVPRTPVPTACIQSLNFISIPQHGEVELSTSKWNSRAWTFQERILSNRLLRFTEKSVTFECQEACWREDFELEGPKADEFRLVEKDRGEQERRQNFHAVIGEDALDFEKMVPREQYLNVFETLLYGSWAKLVEDFTKRELTYEGDILNAFQGIESALSKSLGESYWGLPRHMIFQALGWQAATGDSTPRAEFPSWSWAGWVFKKGNCACYNDQLHGPFPGVVLLDDDSRVVYWNGDWIKDPFIGIHDWHDCLLFPEDDVEAQERDRILTDTVASIWKEKPGVSLCPLLFFWSSAAPIKPVKAWPNIEIGAEELWYEYGGQLLQGSSVVRKTKAGERDEAICTNDHLTKSEMTVVLDLMESNDVELVYVGSSSLLSGKFCLILINWVGGIARRIFPNMLFYLSADDWENAGPTKRLNVLE</t>
  </si>
  <si>
    <t>&gt;3457_g</t>
  </si>
  <si>
    <t>MSHPSNKDVISNALFNLKGRVALVTGGASGIGLMITQALAVNGAKVYIVGRAGEKLDTVANQYNGDDIDGEIIPLQADVTKKEDIARLYDEISKREKCLCILVNNAGIDGSTFQQEAQTPEEARKNLFEPDDANFEEWEKIYRTNVAQIYFTTTAFLPLLAHVTEQHKDYSGTVINIASVSGLIKDTQHHPAYNASKAAAIYLSRALANIVAQNRFKIRINSISPGVFPSEMTTEGSGQDQKSYIPKEKYDKVPARRPGKEVDIARAVIHLVVNQYINGHNELVHGGYNLIEGY</t>
  </si>
  <si>
    <t>&gt;5025_g</t>
  </si>
  <si>
    <t>MEDALVLFKHFRKARKKSLDMEYFRNLNINGFDTVPVRNHMEKIAVHYRERYKEDLFFSPTAPAGDSGIGPWSNWSWSAEYGCSYRARKNATGVNGFGHGYDTTGAGARRISVIHVCGYQ</t>
  </si>
  <si>
    <t>&gt;7021_g</t>
  </si>
  <si>
    <t>MAPQATEICYLSLKPNVELEGTSSTAQTWHDCIKTVSGAKGFLRCRYGRTLEKPELLLWFIDWETHARHMDFCNGPLYGPFVQKLLSIVTGVHLKHFLPTPNTDVLNAAPVIEFATFYDVDGSFLANAQKFVSTMSSPDGSKGACVGETVEENVGKHSAGGEGKGKAVVLCIGWESKEKHMEFRDSKWFGENIGLLREGCKGGAEMFHVPFTAPKN</t>
  </si>
  <si>
    <t>&gt;8173_g</t>
  </si>
  <si>
    <t>MSASESHNGAQKPMLASQRPKVKEEPSSKSAFFPLGYKAGFSQWWANVSPANAEHNVLSFVPYLQKPPTHTQTGSAPVSAKQSSMSIDMDPARMSTPVRTNSLSDPYGPRSWHSNLIPLSGKDRALNEFSVERVGEEVEENLVMLHGYGAGLGFFYKNFEGLSRVKGWKLYALDMLGMGRSSRPTFKVHAKDQAGKITEAENWFIDALEEWRKIKKLDKFTLLGHSMGGYMAVAYALKYPGHLNKLILASPVGIPEDPYAMEADMPEPEISTMANEFTQDQGDIVTGDGGRVKSAVNGSKKKTEVPRRPIPKVISYLWDANISPFSLVRWAGPLGPRLTSGWTSRRFSHLPENESEALHTYAYSLFRQRGSGEYALAYILAPGAFARSPLIRRIQGVGRQPISSPMPSQSPQKADTSPSTPNSLPQLKKETGYPVVLMYGEHDWMDIAGGYGAEHKLNEERERALKTATEEEKRRENGKAKVVIIQKAGHHLYLEGWEQFNEVMRKEMRETQRDTNKFKDL</t>
  </si>
  <si>
    <t>&gt;8788_g</t>
  </si>
  <si>
    <t>MVKTIVVLGVTGNQGGSVATKFISLGWHVRGVTRSTSSPSAQALASKGIEIVSADVDNTSSLIAAFKGAHAIFAVTNFWEPYFASYPELSKVADRATGEHAYAIEVRRGKNLVDAAAKVLEDGVLERFVYSTLPGYKKLSGGKYTFAYHFDSKEVISEYLREKTELWEKSSLLNMGFYMSNFINFNGVTSPAKELENGVFIYNTPAAPDAIHPFVDTADTGIFMDLLVRSPPKQDLLAVSEMSSYSEFMKIWSEVTGIPSEARQISVEEADRLAPGGLGREVAESTATSAEFGWGKDLVLPWQLDPGIKTTSLRTYIEGADWKPFVANIPKA</t>
  </si>
  <si>
    <t>&gt;3407_g</t>
  </si>
  <si>
    <t>MKFSILSLTAVFSITLAAPSPRLQRRLERREASHVGRFSNRVETSSKLKFDNHAHKKNNTAKITPSTATQYSSNWAGAVLTTPPTDETYNFVTGTFTVPTPSLPSGVSIMGDGTWSASAWVGIDGDTCTSAILQTGVDFSISQSGIASYAAWYEWYPDAADDFDIAIAAGDVITAYVQASTLTSGMAVIENKTTGQTASIDLNSTSSLCGTNAEWIVEDFEVNGKLVSLADFGSVTFTGAQANTDEGSSVGVNGATVFGIESSGVVYTSTSLESRSEITVTYV</t>
  </si>
  <si>
    <t>&gt;619_g</t>
  </si>
  <si>
    <t>MSHHHHDKLDKAIGTRNCCVVGLCASWVAGIVSIAGGGYCMYRNKDDAQNKAEFVLPHAAKEVLPLAMNVVVTLFNESMGYIHSTTLRWSLQYENRLTFNSNLRLLSSSSRSLANKWYSNMSFLLCIILSYATTSLIFLSWNPALAKTFLPSDDPLYIPENMIKVSGVALVLFGLSLLGQAALSTWALVSIPVPTWSSNPLDTVYACTDVTNPNQLVRRKDRCMKSVHDITKDSYPIQAKWKQGPACTAHPEVKWILVLLWVLFPLGGVWGGAIYTMIIKGNPHGVLGDSWTFLPLFTGDVFSSCVAARCTDGTSVLNVGWTANSGVPDSIGSIFLIAAFQSGLTLALHCAELIVNLSRDEAVFRKAISKKGTDPRYSSILAACTSWQTLTLFAFKAAVHWLFGLSINNDFKLGVNMYPPQIFYFTAFTLMVALFATFVSLRRPVGPLPATFGHLQTLADLIDDWDDRMFWGHKEDGIGGPSYAGTSNDRLREPKKGELYGGVRGLGMEEVDFVGGVSVENLMAAQYDMQYNGGMYNNNTYSAAY</t>
  </si>
  <si>
    <t>&gt;10738_g</t>
  </si>
  <si>
    <t>MKDQAAFVATLLVSVFSHGALGVTTPASFVTSSDGVYLLSSYTAPVKGGTSTSTSTWALSVDDTSSGHKQSITGFGAAVTDATVSVFSALTSSQKSALLADLFTTSTHDGVGFSLLRHTIGASDLSGSLYSYDNSTDPSLVNFNLQPAGSAMLSWISQFKAVNPAIKLLGSVWSPPGWMKLNGVMDGTTVNNNLNTVAYSSSFAQLFVKYIQAFAKGGVTVDAITIQNEPLNSQAGYPTMYVAADQSTSLIQNNVGPALKAAGLSTQIWAYDHNTDVPSYPQTVLNGAASYVNTVAWHCYATNNDWGVLTQFHETNPSVTQYMTECWTSPTNSWYSTIDFVMGPLQNWAAGSIAWTMGSDTSYGPHLSGGCSTCRGLVEVNVSAGTYSKTLDYYFMGQFSKFVPRGATNLATTGSYDYGGGSKFEATAFLNTDGSRTVVIQNNFGNNIYLTVTFKSGETWSGPVYTKSLTTWQLPPTSA</t>
  </si>
  <si>
    <t>&gt;1903_g</t>
  </si>
  <si>
    <t>MEAFDIPASPRPSKSDLDSTTQDVELNNLKLFTHLLAQKGNHLRMGTLSLSTSSETPIYNILIHNFKPSNPSIVLVRSASPNTVLGVVKLHEKSTEIGIGDPNYILDERDDN</t>
  </si>
  <si>
    <t>&gt;3905_g</t>
  </si>
  <si>
    <t>MATCEACRTTPAVVVEGYEAKGKWVEVGKWRVYVAGEESSKRAVVDIFDVFGAASQTVQGADILASLTGALVVMPDWFGEGNEMKNEWFTNPSPENVAKKQEFYKFAMNISKHVADLLSFMPLAKSKWSGVDAWAALGLCWGGKLVALTSGPDPLWKVSGQVHPGALATDDAKKITIPHIVLASDGEDAAIVQEYHEVLVGEGKLGVVDSYPGMNHGWMGARADLTDEFKRKEYLRGYKQIADYFNKYL</t>
  </si>
  <si>
    <t>&gt;2448_g</t>
  </si>
  <si>
    <t>MEQEPSSVSSTPTAIHPQGHPRPPIFLDLPFVVDAASLQAAVNQTPQYIFKNILQLVQERDRLRLEFRSIQEDLNDSRLDWQAAKERYEEILAIAGAKQVVLYKFVERIQTGKPAAPIDQDRGEWPDLIPVLGSPTATASELASEYSENSSRASDATLNPNAQSFFPSPKKYAISTNQPAPDSQNELPMMANHGVRPYLPPDTVPAGYRLSLKGSPFVSQAPVSHLHMLISTLSPRFYGICPFSLVSATRCTVPSCRLLQLCDDYNDAEYEEETGRCERGQNCPKAHELRTCPEEADGASCSWIDTAAGSKSKKKMVHMRMTVHRSRCDKEEWLNRETVARLRDAHVDGWY</t>
  </si>
  <si>
    <t>&gt;4436_g</t>
  </si>
  <si>
    <t>MAPQFPTKKCGVLGATGSVGQRFVLLLAQHPYFTLHAVGASSRSAGKTYKDAVKWKQATPMGKHVESLIVKECKSSEFADCDIIFSGLDADIAGEIELEFLKAELAVFSNAKNHRRNPLVPLVVPTVNLSHFDVIPHQRQQFGLKKGFLVCNSNCAVIGLVIPFAAIQKVFGEVDQVSIVTMQAVSGAGYPGVSSMDIIDNVVPFISGEEDKLETEAQKILGKVNAETTGFNGQSSLKVSAACNRVAVLDGHTACVSLRFKDRSMPKPTAEAVKKALSGYVSEAQMLGCPSAPEPAILVMEEPDRPQPRLDRNTQNGYTVSVGRVREDDSGIFDLKFVALSHNTVIGAAGSSILNAEAAVLKGYI</t>
  </si>
  <si>
    <t>&gt;2151_g</t>
  </si>
  <si>
    <t>MSTYEEKKWLIQHLPIATGQIRYPVPTISPTAGSANIEKVLIKMCKAFGAKKDNWVLIESPVGFPDQKTKKIWDTPNDIWDTKKLFTIAALDTEKWQGANYKIALLTKLLKVDFAPNVIKHASTRSI</t>
  </si>
  <si>
    <t>&gt;9659_g</t>
  </si>
  <si>
    <t>MFSTILILALSAITPLVSAHGKIAVVTGNLGGNGTALGIKGATVAGAGPNYLTEVDTTVFWSKSIKTNDDLGYTEDGSGNNQLSDLASAMALSGSTLPQVTSGGSVNGTYHIVTTDGAGPLEAIIDTTGTGKFSTAVSAEVTTQVPGTNGNIAAPAKSTNKRSLVSRMLLNMGLIEKRAENVDEDYPFAVAIPAGTTCTGTINGESNVCLVKVSNNNANGPFGGVFAVQMPETTTSTRVKRGNKFNRLEQGQY</t>
  </si>
  <si>
    <t>&gt;5734_g</t>
  </si>
  <si>
    <t>MNTADLKMVESETDAQRATSGASHPRLSREIERIPTASSTSSSSSGGTQNLERRHTGVSRVSTQGDLERNPTVLSRIQTAKSQHDRTVGRSATAKSRESRRPLPEMGLGKPYPPPLPDRDEYVVEFDGPDDPIHAQNWPFKKKALTAALLGFTTLVSAFASSIFSTATTQVAKEYHVSTEVGLLGLSFYVLGFALGPTFWAPLSELKGRRLPIVVAMFGFTIFQIAVAVGKDLQTILICRFFGGIFGASPIAIVGAVFSDMFDNKSRGLAITVFSMMVFTGPLLAPFIGGFIVDSYLGWRWTEWLVAIMGAASFIGNLFFLEETYPPIILVEKAAELRRRTKNWGIHAKQDEIELDFRELITKNFSRPMRLLFTEPIVLLLSIYMSFIYGLLYLFLTAYPIVFQEIHGMSGGIGGLPYFGMIAGMICAGFYIVLTNPSYNRKLAANNDVPIPEWRLPPVMIGGVSFAIGLFWFGWSGYRADIHWIAPTLSGLMTGFGLLCIFLQSLNYLVDAYLMFAASAIAANTFLRSLAGAGFPLFSQYMFKALGVNWAGTLLGCIGLVLVPIPVCFYIYGRRIREHSSFAPTKPLFQEEDEPALVLEKPHSGTPEATNMATKSHTDDIV</t>
  </si>
  <si>
    <t>&gt;8975_g</t>
  </si>
  <si>
    <t>MPRLVRRKPLVDRIKDYLNPADFLLWLSEEFETRDWDSRRVTTPLAGGLHFVFLIARANAGREGGGYDDVFGDEYSGTSWMTYIASFLVYSLTAISIANAMYTFSRTRHYRLFETPIEAPQSTPSAHRVRVDSSPVSSSPLRFLTSVLGDPSAESRAHPDATRDVWELAVWDPLPLCLGLFCTFSPGHVLVYLLFLPTLAADPRPSVTVFTTLILEILLSTQLLFLQSAFSQQAKDSAIVHKEVMSEYDTKFVHPRLNPTVRDVGTQYGGPDKGLVELHTPTVIIKRGFRTQPNPNYTKHLDPDNTGGVTQRNVFTPTPSYTPAAPYSSLESTPFNNGITPRHPLRQPQFRQSTPATALSTSSSTNTNTGDGGSLGIYSHANSPLKKASSMYNMQDNARHQPPKNSYDMARQEQRERSTSPMKRSSVFGVGADGDGRRMSAAAGQPGGGRKLNAYESAMRRGPSRIW</t>
  </si>
  <si>
    <t>&gt;4901_g</t>
  </si>
  <si>
    <t>MTGTKATKRRAAGSRRKTGCYNCFDCVQPEFFISSTSPAIKKTLKHSKPITPSPRKALLGESNRNIDPLSTWDVFRTFPSSLPKQFGGPTGADTVDFLDQETVELLRIFQHGISTWIDLFDHSMTYQREGSRRALHFTLIRESICSMSAKQLELIGSRSVWASVAAHRYGKSLRLLIDACADHNADQQEILMATILLCSVELLAAPGSDHKKHLFGAATLIKSHSVDASQIGLDRASFWLYARLDLAMGLMNECPTDLPPDEWNAPWSESNSDEDLLGNRMLWVCSRVVNFVFGKHPPASERENADTWETLTDAVDAWFKEILTVCKGISCGVVDQFGFENWWFPVPAAAAAMVTYHEAKLLLFGEHRQKTEFPFPGGGDLDSQIQYHAMQIGSIGTSKISDSALVQAVQPLYFGTLTFTC</t>
  </si>
  <si>
    <t>&gt;8596_g</t>
  </si>
  <si>
    <t>MRFTQIASAVALTSVVYANPEPAAAANNQGATGTTLLANAIQSGSFVDGSTQIGAAEVGQAKSQTSQNNFINFCAGQTLTNGLQITTGSCNGIPMGQIPAKTAMVSSIITFPTTGQSVVSSDTTFNISVQMSNLAAGDFTNADATYFSAPQTLVGGVVTGHTHVTVQDLGKNFNPTTALDATQFAFFKGINDAGNGKGLLQAVVTGGLPAGFYRVCTMASSANHQPVIMPVAQRGTADDCTKFEVSGNGQTANVASNNGSGGIAAAAAAASAVAAGPGAVESTATTSAAKAGNGKADATSAATAATAAAKGTGAKGQGATGAKAGAAKGKQGRKQRVRNFIA</t>
  </si>
  <si>
    <t>&gt;4879_g</t>
  </si>
  <si>
    <t>MSTPAAKRRRLDAAQTLSKPFRSPFRTPFKSPIKTHQDGTKSNPLHASVSFSNQATTPLADKSTNALLSGASNTPKLRSAPPSLLSASNRSTTYPTPRGRKTFTSPLQTALLNADPDVAPLLKTQRELERQLREVKEELEAAEQAEKIERESGEGAIDGELVELIEKWRGASRMAAEELFGKVRDRVNRMGGPRAWKEMQKKQAEDRNAWEQDEPSNANGGDDEDEVDDGKEKRDVYAEYGIDEETENEKSQRAKGVGDTGEQPGEEDEFTMAMMLRTLNVDLDMVGWDRQGQRWED</t>
  </si>
  <si>
    <t>&gt;2704_g</t>
  </si>
  <si>
    <t>MATQETPKMADVQQPKHLDLNGQEFELPNFTMKQIYDAIPPHCFKPSYIRSLAYVVRDYFYLSTLIYLAVTYIPLLPNASLRFAAWAAYSVVQGFVFTGIWILAHECGHGAFSKSKKLNYTMGLIMHSFLLVPFHSWRLSHSQHHKSTGNLQKDTAFVPHTRQSWVESNFGPKAKQNMIEFAELAEDSPIASLWHDFKHQFFGWPGYLLFNLTGQSYDGASGLKVSHFYFGEDSVFYKKNELGLIMLSDVGVAVMIAGLVVAGQIFGSWNVIVLWGLPWLWVNNWIVAITFLQHTDASMPHYNNSTWTFARGATATIDRDLGFIDTHLFHDIIGTHVCHHLVSTIPFYHAGEASIYIRRVMGKHYRADTKTGFWAAFWKSQRTCKFVEETEGAEGSGVFMFRNLYNREGETKCKNLVGDIKASAVTTSMPSSRAEEARRRLSHSAQSAQLRAATLPLLAE</t>
  </si>
  <si>
    <t>&gt;866_g</t>
  </si>
  <si>
    <t>MVSQVEPSHSLALRGPSSVVSRRHRRHGRSHAGGASFIPQNEFPIFSHTGDVEIIVKAGSQTNRYLLHRLILAQCSGFFEASTSDEWSRAQPATNDGAELARLGEDSGAELARAKENRKHWRYELDRGPGGDDVPMLVQKEDAQVSVFGSPDARPPPVRNKPPSSNPSFFRSVANLALPSSSNAAPAPSLSPEEQDLLNDYENMFRIFYNYAPALDPIDIATAYVQCKSLLTLADLYDALAVIGPRIDHHLLQFNSRLWKQIAKYPSSYLKLGYLAQSKSIFQEALIHVVGAWPMGERHIRNQLPDTVLEIIEEKVEDLADMVGKVEGRLFRLTLSNSRGERVTPHNSFLDWLAVSLFRQWLAESTAPPRTPPPPRTSQSRNGHGGSRNNTVTFAPTHHTNQTIQQFSPLSTTESSSINPLIVNPNLGRIYRVLGNSPSAYLMHDECKKFLKLSPEIYSRESLKKFEKRLEEVKSMAREIVRPLMRSSLLGEGANVAYLVCTKVTEEDFPWNE</t>
  </si>
  <si>
    <t>&gt;10822_g</t>
  </si>
  <si>
    <t>MSEKLIPADPEKVMVIRDISPNVVTFSVPFLRFGKFKVGGRATVVKLQSGSLAVFSPVALTPTVQEKLRALSPNPPTTYIIAPDIEHHIFLAPWYQAFQSSAHVIGMEGLPEKRAADKSITVDVPFKTIFTKEGKENVRVTPEFDQEFEYEYVDAHPNKELVFFHKPSQTLIEADLLFNLPATEQYSKSGISAETGGFTRLFAALQNTRGKAMGQKRVLWYGLSKGDREGFNKSVRRIGGWGFENLIPCHGDSLVGDGKGVFEKVMQWHLEGKK</t>
  </si>
  <si>
    <t>&gt;9624_g</t>
  </si>
  <si>
    <t>MKILTKGEEEAHYNATVKGGLKGGAVGLVLGGTAVVLASRRFATFRSLTIPMRTFLVTSSSTFAAIIQADRSSRAYEFARDPQRQYRDKATADLEAIRAGETTYAKFMDWGREHRYSIVTASWVASMAIALGIVGRSPYLTKAQKLVQARVYAQGLTVAVLIASAAFEMGDATKGRGRWETVKILDPNDPEHKHIIEKRIHHEAYEGEDLWRDMVASEERKIAARDKAAKEQGAENAAAKKSAQQTKESESVD</t>
  </si>
  <si>
    <t>&gt;1938_g</t>
  </si>
  <si>
    <t>MLNTARNSDSSQTLEWGADQESPSTGLGKPKKLTVTFRDVVVAVDGIGEDYGSTFLNVVTSLIPSMKGNKSKRIILQGVTGQVCPGEMMLVLGRPGSGCTSLLKVISNYRRDFPEVRGQVTYGNLGPEEAAQFRQHIVMNMEEDTHFPTLKVSETMDFAAGTKLPKTRPPELADAQAWKNHNRDSILESLGLGHTHDTIVGDAYIRGVSGGERKRVSLAEIMATQAPLQCWDNSTRGLDASNALDFAHVLRRSTDEQQKTIIATLYQAGNGIYNQFDKILVLAEGREIYYGPRSEAKKYFEDMGFKCVPGANVADFLTSVPVISERTILPGFEDHVPNTAEEFENAYKGSDIYSRMSKRMSSTSQESLAEEIEDLTNARRVEKNRSFPFLSRKNSPYQVSFGAQILACTKRHFQIIWGDRWSNGLKMAAVLVQALVTGSLLYNLSSTSSGLFMRFSAVNFPILFFCLNSMSEVTASFMGRPIISRQKRLAFARPAAHALACTVTDIPYVFVLYSLFHIVFYFMVWFQIDASKFFTSWFIYVLTVLCFSSFYRMLGAWCRHFGLASQLSGWFTMVWMVYTGYMIPESQMHPWFKWIIWINPATYAFEASADNEIGNRRMQCVEPQYVPYGALYDNSSYRACTLAGSDGTTIKGASYLSEQYGLSVTSMWRDVGIIIALWVFFALMAALGFELNQNSDGGSVILFDQRSEKKEAARRADTEKAVAQIGAQLKDSSLEEEPAGKTIFTFKDISYFVHHEGKEKQLLDRVSGYVKPGQLVALMGSSGAGKTTLMDVLAQRKDSGRIEGSIMVNGRPQGITFQRTTGYCEQNDVHEPTATVREALLFSARLRQPYEIPDVEKVENVQRIMNLLELTPLQNALVGTPGSGLSIEQRKRLTIATELVAKPSLLFLDEPTSGLDGQSAFQICRFLQKLAATGQTIIATIHQPSAALFDAFDILLLLAKGGKVTYFGPTGKGSDTVLSYFAEGGCPCPRDINPAEHVVDVVQGRFGTEVDWPQQWLDSQERKTSLEEISQLSNLQQSLEPKERQAGDPSISSVIPEDTHSFATPLSYQIRLVTERALVALWRNPDYAWNKIGLHVSNALFGGFTFWMIGDGSFDLQLRLMAVFNFVFVAPGCINQMQPLFIKNRDLFETREKKAKAYTWLAFVSAQLISEIPLLIVCGTLYFVCWYFTSGFPVKAADSGQVYLEMLLYEFLYTSIGQAIAAYSPNDYFAALANPVFIGAGLINFCGVVVPYRSITAFWRYWIYWLDPFTYLIGALLTPVVWDVAVSCKNSELTTIPLPSNTTCGEYMAEFLSGDAGYIVDAGSSEMCQYCPYTTGADYLQTLNINDRYYSWRDVGITALFCISSYGLVFIMMKLRTKATKTAS</t>
  </si>
  <si>
    <t>&gt;848_g</t>
  </si>
  <si>
    <t>MAPIPESSYFPSLEKCLSGQELLISWRSAFSAISSSVELGNDHQAVIERFLTDPRVLELLSKPFDAYPQPSPTSKNAFENKTSAINVTPSSSSRYDIKIIKEDALWLSNSAKIDEVSALRVVVEECQTRKYTQLLSFFSEEELASIREASGNSKYSTQIPIALLSHGADPKSAQQELETKENRRLRIVRTYLSERRYLLKCAEQLFHVFFFNAEDIGKSKGPETTPTWLERSGRALAKKISEYMEREEINGDKFILRCIEAIDVNMRNLGIGAAWFDQDVGVEEIEIEWARNQLTEVTHGMELIWQFLTYMVDWPSSDTVLAWFRLEKSAGFFNSLEHEEPSLQELVPPLQSISIVISVTILRLGPFIELLDTVEAISPNVSNDKAFILKPETLVEIHSILFEAADIEFPVAGPVVLAWAAILQNINARVSNKQLLIDEAAGFERASSEDLDSILSPDQYADVSRQIRETLEEDPADFLARKAVNQCQVFQTLSFLSSRLSNRTDAYFSGQVGAQMRVVILDLIKNSTGVGYIPELIEAALSVLSGGQNYWDLLDSNILREKDDPVPKFLTDDVLLAAFLKNAQARYPYESLPFLQMIHALSASMSRNLVDASRSALDFLETIPEFTYALPKNFMDYETMQEEENNNNIRLTSDVVLFQPRSRARFETYGRSQQLAVVDEDFCIRSGTGGRIVSESLLPRIAFWYHPYSGLKYFGKLLETFLTACDEIDATTGMPADRQSVCEIIEVIATLLLSISKSAQDNPNSKEDSRRVLEIASSGLSRNRDIMAVVFDIFEQELQTQSALSGSDVPLDILISCVHFTHAVLSVFPNRVWPYLSRSVLLGAGRGSGRLSRIVESVELMSGRYDLLTSCCRLYDSLVEDFATNAIRRKGGFKSSARFQDGEDVGTGIPDHVLATIILDFTRYLVDVLESSCSWKFFRADDRRYLLKIIGTAFDKILRYSYGLQSPPTPFDEDGKPTKPKLKIMESLMPSATHLVESFLSTSSGDLRFQPLLGSYYNGLETPDLTTFLNRSNLWTASVKVILSFSETLLRVSTMLSRPSQLESQLFKVSPLVARLYAINDAYRQPVVAIFEALIIAASNGTSEPPSLLGHLGPQTAKNFIYVLSDLDKPLSRDDNVTAIWHFLSVIVSKRQQWFANYLLTGKTPRDALQNKPSGKALATLDKPPLATALDTLSRINEAPRQEVLALLEFISLAQNFWPWTVCESPKYLDFIKAILDFVGNFHPPQQSAKLEANIDLCYQTRIAAYIAEILAMHLFHSRQSGSSYAIDKGFLNNLSYFSRFAVTVPDYNTSLHGQLKRNFEARYPGNTLSDLQRTTLGDRHYGKEYFYDLELADKMLSLDQAWTGRKDDGLRTEFGIANVNLSLVDAQIALFHSWKFLSIELSANLEDKADLQATLAHVAANCLIANARVQPPEEIFSRLSQARADLALVLTQRLVQTSSKVPETMGLLKTVWETIHALRSSFERAVPDDDILYYRSLLKVLFLAVRIHAEAQAQSEPENFRSSLRLTQNQSVISTILDILKYVVSMGLRELVSNVHDSPANSSPEDLALLTGIMQSCLRVPGIELCHSQIVSIMASNSTPHVAMTLFSWSERLSIDGDPIYGELSILFLLELSTMPLMAEQLAIDGILGHIASADITSHLRRPGVTPFSDSAGLQRCYNIWARGILPLLLNLLDAVQSSVAAEVALFLNQFPILVAQSEQAFDAPETNRILARGQTKYITLTICTEVHTMAMIIFILNGFREALRGSIDIPDVKWDSAAVLENVEYWLGSQGLLIEKTLAMGGREVEMARKKNGESKSRLDYKVLDELKGIRDVLSGGDNV</t>
  </si>
  <si>
    <t>&gt;2027_g</t>
  </si>
  <si>
    <t>MSSTIPTEPVAFILQVKITIDPANRATFLQHFKPVYDVVVAEPECAYFIVGENMQEPGVFRWTEGWKKDAAWFMSVQMKKDYYKSYLEATEPMFIQPREFGGFSPVEGTGHVKVEFPKV</t>
  </si>
  <si>
    <t>&gt;8007_g</t>
  </si>
  <si>
    <t>MTREFVLLRLECEYMWHQPSRKWSSNAIPDPRDPDPIRYAMLASITEELVKAFNWRLKHGQRRNRENVPRSMENPWPGYEPEIAPSWTALVPPIRGKDLVGLPADMVHDGQLVLADAGCENFTRRNFDAPTRYLYTT</t>
  </si>
  <si>
    <t>&gt;14231_g</t>
  </si>
  <si>
    <t>MIRLALADDEGHEPQLSLQRGFATSATAEGPDQGPIELGISYADDNKASILRFQQPPHDTITMDRKDLPTAKYNSKILTMAEEKGDEMQLQPARHRHRPLAIAFALVASCYLLWVNIFSGHGFLFCEKHSGSVEVVGNALVPLEAHIMSKCPDAKDCLKLLVLPAMQRVFNKVNFTLSYIGNPTENDGVDCMHGPEECMGNIIELCAEKLYPEPRLYLGFTMCLSRDYQEIPQKSLVEDCALEHGIDFDKLNECAVKDDDEVGRLALPSHAQLDWMRRYIA</t>
  </si>
  <si>
    <t>&gt;6089_g</t>
  </si>
  <si>
    <t>MPPTKKRKTRATAEPAEDVPQTSIPPPDETAHPSIEPGASIKSQGPSSQGKSSTVSPSDAAAKAKERLERFKALQARAKTGAQKNLKEATLESQRLATDPNLLTSLNRKSAIASHNLLKADTEAAGEDFERKRAWDWTIEESEKWDKRLKKKEAHRDDQAFQDYRQDSRKVYKRQIRDLKPDMDHYEKEKMDAVKKAAASGGLEIVETDDGELVAVDKDGTFYSTADSTGFVEHKPPKAAVDRLVKDLQQAEEARLKKQRERNAQNGEDGDVTYINEKNKQFNKKLSRFYNKYTAEIRDSFERGTMI</t>
  </si>
  <si>
    <t>&gt;3804_g</t>
  </si>
  <si>
    <t>MANRPQFLDLRSQSHGPLGSGLPSPRGLPSPRLHVAGQIPPELSPLDAFAAQSRLLAKQLEQSNGHGGRRMSRLPPLAIAASLGQNRPGFYHSYSSEEPQKSPVEPPLPSPGSALKTEVENPVGFRPTSVYPTLGGGLPFATPPLPFSQLESLDEGEQRGRKPASASDRPGGFGARREQSPPALEKEPKSPLSETSPSRSFVHPRPSVESMRQRGQAGRRPHDIALGISGYDSRALAPPRSPYSQRNPSPRSMSMESSDDDSNNPYFRPGLSPPRKLSTGSGFSASPMSPAVQPLPRSPSISSEISSGGTRLPRPAFNFSRPLSRASISGMPLEIPSRQTSSDSQPSFILADDTAHTPVSMRSEGFPDNSQETGAAPSYVYSKFSLPRGKMLQRNSLIFQEGGPPAQFSWEQPSSLSNTQAIQGGAPPSPPSRPSSSPTKSDSNYQRPSLDPERPSYDPSRPSLDPGRPSYDPSRPSLEPGRPSYDKTRPSTGYGRSPNNRDVSPSLLSSSATIKPKSEHSLSSSSEWSAEEHVSKAIEYHEAGALTKSTYHLRLAARQNHPTGMLLYALACRHGWGMRPNQKEGVAWLRKAADSASLEVADDEDLLKDGKTVDILERKTRKAQFALSIYELGVSHMNGWGIDQDKVLALRCFEIAGSWGDADALAEAGFCYAQGVGCKKDLKKSAKFYRAAEAKGISMIGNSWIYKAKYNDTTEPKASLERPTRPLEKKEENDKPRSKSRSRRKMFGRMKSSAS</t>
  </si>
  <si>
    <t>&gt;1749_g</t>
  </si>
  <si>
    <t>MTAILGSVSASTTSTSTTTSSTTPTVVVPLYIYPTAGAWNTLYTSLSSNPLLKFLVIVNPDSGPGDANSFPNSDYISAIATLRTYQNAIPLCYVHTSYATRPIADVLTDITTCANWRNYTASDIHMSGIFFDEAVYDYNSTTIAYMTQITNFARNSLGANNNSIVYNPGTVVPSQWYTLADYVVAFENSYSAYSSAVINSIGAAQRAQSFFMVYGVTGGVAAQTSLVNAVAEGAVGGLFITDQSGYTSFSGIWAQFCAAVGKA</t>
  </si>
  <si>
    <t>&gt;2936_g</t>
  </si>
  <si>
    <t>MSTLTRTLRNLWRAGLKDAGHQVANIGDTKAGTLIGKDRFGNKYFENLDELPLRTRWVDYKISNEFDAAHIEPGWHAWISYMVDKPPTQDPILQTCVRAWELPEHRPNPTQSRGAFKTYNTVKPKIKAWEPQAAQRG</t>
  </si>
  <si>
    <t>&gt;7285_g</t>
  </si>
  <si>
    <t>MRKSILRGPHQVLRVCKASSGRTFITGLSKPTAPFIPAFENRSETFQTSQSSEPSQKRFQTTTTTTTATASSPSTASPLTSTPIPQTHYEFFPKSLSRGPPPTGSFRIDTRELRREFLQLQAVAHPDRHPHNMKLRAEATSARINEAYKTLQNPLLRAQYLLSLRGIDVAADETAKVEDPELLMEVLDAREEIESAEDEGELEEMKRVNEEKIRRSEMVLDEAFRDDDLARAKQEAVRLRYWVNIKESLDGWEKGKPIVLEH</t>
  </si>
  <si>
    <t>&gt;1165_g</t>
  </si>
  <si>
    <t>MAPPDYLLYLVTDSTPAILGDRDLVDVVEAALKGGATLVQYREKNSDTGVLVSTARKLHALTQKYHVPLLINDRVDVALAVGCEGVHIGQDDIDLPTARKLLGKDKIIGVTVCTIDEAKAACRDGADYLGVGTVFTTSTKKNTKDIIGTAGTKEILGAIAEDGKHVQTVAIGGLNASNVQRVLFQSAHPKKALDGVAIVSAIMAAKDPKTASENLLKLLKSPPAFALPSIADDEKMTDVGHLVMQAASIVRTVGEVTPLSHNMTNLVVQNFAAMVALAVGGSPIMANYGEEAKDLCKLGGALVINMGTVTPEGLENYLKAIKAYNLEGGPVVYDPVGGGATSVRRAAIKELMAGGYFDCIKGNEGEIKTVFGSVVQQKGVDSGASTLSDLEKATLVRDLARREGTVVVMTGASDFLSDGKRTYAISNGHALLGKITGSGCVLGTTISCMMAVNRGDKLAAALAGLLHYEIAAEIAAAREDVKGPGTFVPALIDELYNISKAAAQGQNEWLGRALVKRVDLD</t>
  </si>
  <si>
    <t>&gt;618_g</t>
  </si>
  <si>
    <t>MAQTRQPPLQVPAPFDSFSISPSIFIPFNGLELENNSPILDSTEKLKAIIENLNKQQDAVRGNMVYMLKRQSENLIQKAKEEIEGLGDGDEDDETEEERKVRAKECDEMIERISRRVDVKEGVKPETFFEWKVGSKWPDSPTLPSPAQTATVDESGDTEMGGTTGTVRGPKKKTKKVIGEELSTALKDLVDMGCLQLRAYDNHAAETTKHYQCALDRRVGKMGSGGNARNLHRENTMPTPVSAGPRPTPARFASSESARKVTVDTDVPSVSGRPSAVKSGGMGSASTPVSAGMKKPVGILRNKNVESPVDMAALRRMSDDKERAAP</t>
  </si>
  <si>
    <t>&gt;9212_g</t>
  </si>
  <si>
    <t>MYPIQETPPNITSQSEQLGAVNAPNVDGVSSSDTPELVEAAPEEHPTDSHELANAAVEDEEKGEAQIPHAQIEVKDLGWNEHPIEVPTPLQMYHVKALPTAPLGGLDLNIADEEEFSPDKLRANIERLYMTVGVGMVAFWNHIARLRSWRERDRTAAFAGVYFVAWAIDHLIPTLLVFLLVLILYPPARGYCFPPSPIALIDSKTGDVKTPAAGVLGSDDSVTGAPEKHKGEAVEQEASKFLNSFTSIAISSAAGKHPQGDPHASEAGSSTLEETAPDPTNVALDVVNAKEKSSGGQPDAVHDKTKEPISAAMWSKTRPVMHGIADISDGWERFANALSPTSPFPKLTPRLKLAGVLSPILLLSLVTSPYIFIKINCLFLGFTFFGDPIIRHGLSYLNREFPHWEKLLEIRNTLLKGVPTNAQLAITLLRVGEANKAPLPPPPYSGLPPPNTPHKTAGQNLEHLGVPPSELAEAIQPSDNTSITPTTSTNSAPIAKKKAHGHRIIGALKGMTKGGVETILGTDRLKAAAGAEHAKNRLGVLKNGPDETAGPIDFPCRFKGQKGRAYITSTATSPALSWTTNREDVEPVFSIAIADIQEIKKVGGLGWKTKVVVGWATSREIADGLLIIDKEGNRKQLTAMALREELFNRLVSVGKQMWEAW</t>
  </si>
  <si>
    <t>&gt;4939_g</t>
  </si>
  <si>
    <t>MDEDTPQPDVLPTTLASETTSTSGQPAIAASYLRCFDLYKHLLRLLGTKSCRVVRLEQVKVGKVLEEYGRFRIWGEQTRAALPERMRGSLDDVIQNDESLKGAVNSILGQLSRLLAMAIPIAGKELDDSDLGSAQDSESSMSAGSEMDSDTQLNSDQDSDGRLSGRYLRSTNKIENESQLAHFAEFDYRHIREKIQQWTGRLKATTSEERGGETVTTADDIEERKTTEPSATDEREFLCQRLAKSNTRRREQLLYWSRHPDRPDVDQSGNAVDFLDMNRTINQAQTESRFRASKSQTSTVKPEEHNMVTGSQASKSITSKQSFSTVAVSDVFDNQTRLRSRTIYAESTVGNKTSNRVPDVPKAAKTSPTFKCPYCNLILQSEVMIDRLNWKRHVFRDLRPYVCTFPDCPNPQKQYITRHDWKYHEQQMHRRRWICGRDCKQRFATKDLMMNHLRNAHLSSLSQHQLPIMLEMSEYPIDEDEILACPLCPDELYLSRLQNHLAEHLETISLFVLPNEVDDNEITDSDKVARIVSKPEKNQDETETQVTFSSLGFSQSNDKDQTKEDFSRLLLMEEAELQVKVEAWGADDTIYAATQEFKDAETSIKDDSVIRTGFAPPQTEFPLAQDFPEFSMPSQDDLDAVTSMVNLALTYRNQGRWDAAEELEVQVMETRKKKLG</t>
  </si>
  <si>
    <t>&gt;8123_g</t>
  </si>
  <si>
    <t>MDPKKTGSTLASNMEPTTNIDQHLDRMASSSEPYQDEEAQKSTVIVPEDSSSSHSIQDRLVEGSSVEHNPMDDEDYVDPKWPRPAPKQWVPFLQSFTLFPTLPLEIRQAIWKATLKPRIIDLRHNATRGFYSKIQTPLAMRLCHESRDTVKYFHSLCFGNIFYEPRIIFNFSLDTLYFDECIGSEVLEFLVSLKEDERSRIQYIAVDHLISQYREYFELGDRDNVDLFKTAVLSMPSLKEFHIVYKIDDFWHEHGYPEGNGSIHLYEEFPHPLQRFMYDDEIHAENEDNESECQELPNSDHLLEGFHVPKSGSLFGWRPTSLPILD</t>
  </si>
  <si>
    <t>&gt;14242_g</t>
  </si>
  <si>
    <t>MKLSHALSIFLLAATATAVAIPCGAPGQPCKREALPAPVPEPRCGAVGQPCKREAVPEPAPGPRCGAVGQPCKREAEPEPAPEPVPCGAPGQPCKREVEPEPAPEPRCGAVGQPC</t>
  </si>
  <si>
    <t>&gt;1059_g</t>
  </si>
  <si>
    <t>MTKETINKRLSLRSFGGLFNRTSTPEKEDVNKTSPVSTPSMDTSRPLPPLPAAVNGAPPSTSALIELAATITRETEKLNKYLVENGLPIPSFDVDSPLGFPGLPKEAKRAREEVIRATKELGDLVTGAEESIRWMAWDNNDSLSLQAIYHYNIARSFPLHETATFAQISEKVGLDEVNVKRFLRHAMTNRIFKEVEPGLVAHTAASRVLAENVAMDDWVGLCLEDIMPAATRTIDALELHPKADEPTQAGFCVANNTTDIEPMFATLGKSPTRAKRFGGGMASLTGGEGYEVSYLLDNYDWASINARSGTVVDIGGSHGFVCIDLARRFPNLQFVVQDLPKTIASAPALDGELAARMRFQVHDFHARQPIRGADVYLYRWIMHNHSDKYAVNMLRQLIPALKKGARVVINDHCLPEPGRETLWDEKIIRTMDLVMLSLLNAREREEGEFRELFRVADEGFRFVGVVRPEGCRMSIVEAVWEGEDFWRG</t>
  </si>
  <si>
    <t>&gt;9694_g</t>
  </si>
  <si>
    <t>MASSSSAATTVVLERVVSNRDGISRNDLPGLVTYPKKPFFTLTPREVSNNGSDTESQLQGGRRLDEFDVSDWELRSPQNGTSALQSFSDPPMNRYKMLASCLMLMANGLNDSAAGVVILYMEKTYHIGYAVVSIIFVATAVGFILSSLFTDSMNKKLGAAKTLAVAEALKVIAYSLIAPVLPYPAICAAMSLELGIVLTFGTNLANGTTMLGILTASYSVGGVIGPLIATTLTARGVLWSRFYLITLGFALVNVFLATWSFWHHELEAQIATLPPASGNSNTLRTAGKFGTMQKAFKNKITLLSMFFLFVYQGAEVSVSGWVITYLITYRKGDPSSVGYVTAGFWAGITIGRLFLTKPLSRLGEKRSNYMLMVGAMIFESIVWAVPNIIGDAVAVCVVGLLIGPVYPIACEMFVKMLPSDIQVASISLMQGMGSSGGAALPFITGVLAQVAGTFVVHPIVLVAMALELVTWFFLPTLEKMHV</t>
  </si>
  <si>
    <t>&gt;7725_g</t>
  </si>
  <si>
    <t>MATSQIMAGEYRQQRVPLLDTEESSPRVEMVYLLPRKLRIYLLSSFFGLGSFLWGYNIGILATIYVNPGFIKALHEPTAAQKGLITAIYYLGTWVSYVFLSSLTSDKLGRRYAALIGTLVTCIGVAVITGANGKMAFAMMIIGRIISGFGNAIISTSVPMYQSEIAPARKRGALVVMNHIGMVTGLAVAFWVGYGVSHWTTREGIYYGWRLSVAVQFIPAVIFMLGLPFAPETPRWLLEKSRPESAKSSLAYLRGQEHSLFSISPELDAIKANVALHSKIEEASWHVLFTDRDLFARLWRSAILQFMAQMCGATAIKYYLPTVFLALGLSKDFSLMAGGIESTLKIGCTLIAMILIDRLGRRKMLAIGCGVMSAAMLINGALPERYPNNSNHASDYVCIVFIFFFSFGYSVGFGPNAWVYGTEIFPTHVRAKGLNFAASGGAIGSIIVAQFFPIAIQNIGSRTYFIFFAINMACLIMIILYYPETTGKTLEEMDHLFDGKSFRTSEDTDLERDADGQPIKVQHVQRFSA</t>
  </si>
  <si>
    <t>&gt;529_g</t>
  </si>
  <si>
    <t>MADSKFHFQEIPRATGPKRRRLNPRTSLACTSCRQKKTKCSGQFPTCETCQEKGLMCEYKGGPPPAVLSPFPTPDQLSTQESLRASLPTDDLRRKAVSYFQENYAQTFLCFISPQDLTSDAIGQNLPLPLLFAILTLVSKFIPAFSSQASDEFAQITQQLLRGKYDETSLPTIQSLLILTIYEIGKGAEHSGWLRLGHAIRLAQLLRLHKLDSDPPSFYAGTSADETLDERELEARRRTFWCCFCLDQLLANGRDRIAVLSPEQISTRLPQSDGDFIYGRHSNAPRLPSLSTNTSSDPSTVEAMTLLGHTIRVINIFGDILAWHGNGGRHVDPRCPWLPDMPFSVLDNRLRKWSHCLPNHFVYTRENMTLVTVAGEGRLWCLMWLFYYQAVASLHREYLPFTSAREYDPKNGPCDGPTIFPDSSQSKPEDWWLWSAEEMVLSASIITDLYSFMNTKGLSSLAYPFPGFCLLTAASILIQCTIFDWPSMRARTVDARAFLKVTLELCSSLGEHWELANHWIRQLSMYYKLNFINKRSWGLSEKFDPSSIDILDVKNEIMNYVRDMRRADPRSSTISTPPRNSKFGFEPWIAILENSTAQNSNSGVPAASHSATLPSAPELRPDDKNSSEAIARVVVERGGPPREHSPTSPEFNIENGAMLDSVWWDIWELGDWDPSLFV</t>
  </si>
  <si>
    <t>&gt;14247_g</t>
  </si>
  <si>
    <t>MEEDEKKQRRSWTWLDDSWAGPNVERELAFMKSMDPDAGTLPEFKSVDDVPDDVDLPTEFLKDLRTGLRLVKLHNSSVRKSKRTFGAIDKWHTDFGKPYRMAENLRWWIKAAELRWEVVLKVDVMGVVHGTDRVAWKGFEDAILKWCEKVREEISTELKV</t>
  </si>
  <si>
    <t>&gt;2993_g</t>
  </si>
  <si>
    <t>MARGNRPSFFFGISCLFYLVLLFSPLALFQTVAAQSEQDPLQESYGAVIGIDLGTTYSCVGVMQNGKVEILVNDQGHRITPSYVAFTDDERLVGDAAKNQAAANPRNTIYDIKRMIGRKFSDKDVQSDMKHFPFTVVEKDGKPSVKVEVNGSPKVFTPEEVSAMILGKMKDVAESYLGKKVTHAVVTVPAYFNDNQRQATKDAGQIAGLKVLRIVNEPTAAAIAYGLDKTEGERQIIVYDLGGGTFDVSLLSIDRGVFEVLSTAGDTHLGGEDFDQRVINYFAKKYNKEKGVDITKDLKTMGKLKRETEKAKRTLSSQKTTRIEIEAFHNGNDFSETLTRAKFEELNMDLFRKTLKPVEQVLKDAKVKKTEVDDIVLVGGSTRIPKVVELIEEYFGGKKASKGINPDEAVAFGAAVQGGVLSGEEGTDDIVLMDVNPLTLGIETTGGVMTKLIPRNTVIPTRKSQIFSTAADNQPVVLIQVYEGERTMTKDNNQLGRFELTGIPPAPRGVPQIEVSFELDANGILKVTAGDKGTGKSESITITNDKGRLTQEEIDRMVEEAEKFADEDKATKERIEARNGLENYAYSLKNQVNDEEGLGGKIDAEDKETLMEAVKETTDWLEENAATATSEDFEEQKEKLSNVAYPITSKLYAGGPGADEEPGSHDEL</t>
  </si>
  <si>
    <t>&gt;4454_g</t>
  </si>
  <si>
    <t>MNKDKERKEKQLQREQGIVFKTTILPDQWPKHLLNTFQQVRTFRKFDFLTFPMDGPSISSCHLLWRRETTERAREIVRIAATLIEDAPAEMDTRLRLEEHILQRFYLAIDCISCHKRLWMSEVDVVVECPGAIKRNLDTRRENRQPCQCPEALRLSNLKKTNTMFSTRADEMMLFDSSENQSDEQPSKRRPDRILGFQETNSLRRRLEQNNPMAGQLGDDADPKTLWETVESTVLNHKGNALLYPFLVIEAKSRTGGSFDKCNMQTAQPILKMLKIREDLQAKSQMTVEYGGPFLWYIAYRGEDWRLSVCYTSESSDGHFYDIINLWSGQLNDGDSALQLLLIIDYIHDWARDVFRPSIISQLAMIANSTQDKGQVYGNGSTIADTDSDVFSLRGIKQREGIETWSAAIEDPTEVMLEEELSLMKWATYDSPLGVFRPACIVQSLFRCLCITKENINVLFSTLPKGRSSKKLSRNAENVLNVNHVLISEDVLGRMEELWTNRARQCQRQDVPEKRFFATINYHVSCAENWELQKVMSCLAFDEEALNLLRQYHGRKSIPVAIKRARTLRKDNAETLLTVLKNQTVQQNLASALASQTQELRPVAGTSSSCLCPNFEFADQSRYWLDDKGFEWHSDTTASEVIGQVYGWCKKGYEEPTQPYIRFSQQMSTLVDNSTESTHKTVGAHFPNCEPKQDEECVLAASYICDERSYKSTLHLCLYVVPGTTEPPSKKLLERALQNLLKNDLVYLISPKPNSWKDICQKLRTGKLTVEIWNMAQSWEREIKQLFTPVLEIEPKMIIGTPLRQYTQSLSPPSSPGTASPSLDTETFRFLKRPFEATDGDESCGSEKRLKAANNCLKDEIIVIDD</t>
  </si>
  <si>
    <t>&gt;252_g</t>
  </si>
  <si>
    <t>MHFSPLVLAALLAASSQSVNAISPQGGTSTSIGNKPTSTAIGNKPTSTSIGNKATSTSIGGKPTSTGKPTSTGKPTSTGKPTSTGKPTSTGKPTSTGKPTSTGKPTSTGKPTSTGKPTSTGKPTSTGKPTSTGKLTSTGKLTSTGKPTSTPANGKQIGNLAYLTTVTQTITGYKTFCPSATTFPVGNVTYTATKSEWVTITQCPGTCTFSSVPGTKPNVVPITTTIVQVLPCPTASGGNPVKPSPFVTQAIALTKARNTTSIYSAPTTRLPPPRNTNIIPPPAKTPAYTPPASPRNTTMVPPPAKTPVYTPPASPRNTTMVPPPAKTPVYTPPASPRNTTILPPPAKTPVYTLPVPPRSTTVVSPPSGKPIVNSSVGGLRASSGSPVGPGKTSSPIAQALVPTGAPQPGVQSVAVAPSAEIPVPGISNAPVTPTQKVTLSTSVQIGPTVTPQSYVTGSATKLAFSGLIPGLVIVFFFF</t>
  </si>
  <si>
    <t>&gt;1941_g</t>
  </si>
  <si>
    <t>MGILPQRRLRFIVLATLFTSVFIYIFHHGNNSSVTWHAPISSHATLAAESVYPPLKGSTIGFNTFTENSEISVIPEGPLSAGPSISKEPSAIQPDTSNPPLPPLPLLPLLPPQPDIATKTIEDTPGTPASTPKNECVKYEVLQRQRRKPLSEGWRQFPYSRPDPECRTFHLPAMEDLMEKMKRRIKDPDLFRLFENSYPNTLDTMIKWRGYAKVKDEVTGHETITDEELTYVITGDIDAMWLRDSASQIYSYLPLLEASTAPDSLASLWRGLINIHARYIIISPYCHSFQPPPESGVAPTHNGAYSQNHPNPPYNPKLVFDCKWELDSLASFLQISSAYYQRTNDLTLFSKYKWVEAVDAAVKAASAMRLGTYSKNGEVEKSAWTFTGWTNRGSETLTNDGLGNPTKENGMVRTAFRPSDDACIYQLLVPANMMFAKYLEEASVIMEKLTTEKTSSLTIEMRDLAYGIRKGIDRDAIVHHREFGNIFAYEVDGYGGANLMDDANVPSLLAMPLWNFTESRFRLPPPLPGQGVRDYKEIYQNTRRFVLSDENPYFMRGPVIEAVGGPHIGPGKAWPMAAVIRALTALEIREGEGQKEGANEVDAGTGGGMEEVRGQIMMILNSTDEAGVIHESVNSWNEKDWTRAWFGWANGLFGELIIKVAEEEKGKDINILGQSWQG</t>
  </si>
  <si>
    <t>&gt;10288_g</t>
  </si>
  <si>
    <t>MSQSPQDVLRNLQRMANQARKGGPNPKAAGSGIAGLLLLGGALWAGNNALFNVDGGHRAIKYTRIGGVSKEIYNEGTHFKIPWFETPIDYDVRAKPRNVASLTGTKDLQMVNITCRVLSRPRVESLPQIYRTLGTDYDERVLPSIVNEVLKSVVAQFNASQLITQRENVARLVRENLSKRAARFNILLDDVSLTHLAFSQEFTAAVEAKQVAQQEAQRAAFVVDKARQEKQAMVVRAQGEARSAELIGDAIKKSRSYVDLKRIENARAIAQILQDAGGRNKMYLDSEGLGLNVTEGYENKEKK</t>
  </si>
  <si>
    <t>&gt;1962_g</t>
  </si>
  <si>
    <t>MATSSAVPPISYTRLKQIANDACQSALGGADIYEHSKTEGWNTTIINSILRSLISESSPAGGSPSFKYAVNSTIIQHLVPTSALNRGKQANSTGKPDQDPLITTSDVPAVNNEAIGTDGKPHVGRRGMHSATGAYWNEKTDGMWSFKYEGGEGRGLDVVVSVIWIAI</t>
  </si>
  <si>
    <t>&gt;10034_g</t>
  </si>
  <si>
    <t>MARSPQIPYEHLSTSDVDGSGKEEVVVAAASTYLPEFDKSITTTRLSILGLLITWFSVVGCLLASVFILKDPSAHYFHLVPLSTAAADVTSFIINILVALFTDCLGFIHGTSLRWALYREGHLQFNTNIRLFNSARKSTPNRWPANLVCIACLILCYAATSQLFIKGDVAYDGEGGLLDIAGYDFSSVEFDYIGHEYTYVNGLAIAALGVGIMGQAIVATWCIFSTLKETPTWSSNPLNNALALMHGGEGNVSHLAGRCMMSVHDRTLPAQNTRPRQRQRGPFAASFTVRYVLMLVWSLAILSIIWAVVIVVVSRITRGHDSDAELSPWYLTSSWVTQGTEYSATGVNDVTLSMDPNGNNATSTVYLSIGVQVLNAILFTCAIQGAQTIGLHCVELLVNTSRDEAAWRAAALPRRMPKWGRRPQGARLKTSALRSAASSWENAVLFGLKALLHWLLGQSLQASIQVWGDYTVYQFDMVYMRVFVFSIVATVLALFSTYLAFRRPKGPQPATWGHLQTIANLVDDWGRGTKGCLWYGDKGVNADGTRHAGTSADLGLLGAIQMDAEYAGTEGEIYNE</t>
  </si>
  <si>
    <t>&gt;721_g</t>
  </si>
  <si>
    <t>MPHHLLFKIFKKRHTSESVTQDSSHPNEKVTQKTTTSKKETHKSTTRSSTSSRYISTTPITYENINWAEYKTAPLLTPAPGSRFCTLCAGSRILYTEDCPRCNYQKPPPPAALPSEEQRPSLPPSQEITAKSSPQWEWTTSECQLWLFAVFTQTLGLSRQDAIQAVRKFRGFGPNLFLNNYYDWTRILGNKTLARGFYALVVEGRDVVGGGVPKDEYIRHGRGRMRGWKGGIGGCRE</t>
  </si>
  <si>
    <t>&gt;6181_g</t>
  </si>
  <si>
    <t>MTVVKDEMSDMSSQDDSASAIKMSSTPSPTMSNSAHSTTSHSASRRPPRKSTLTQQQKNQKRQRATQDQLVTLEMEFNKNPTPTAVVRERIAEDINMTERSVQIWFQNRRAKIKLLAKKSIETGEDCDAIPESMRQYLALQAMESGKSLGGNFLGRSGLMPYGSSGLMMGGDQGPQGKVVIHHLTCRSLSIGSWRRVGQNAMDLIIFYSPDKGCMTYYINNDQAGYKIEYPFSYIKNIFLENGDMQSGKPGGLVVELNRAPDFFMDSSGSGGFFQCGDFTEDQQASQIMVHHLGGHPKVLSGQLAKLVSLESFMTRHSPFEQLSVSAPVSPSGHRPASQPNYNSQAHVGMFQEGWGVNAAPGQMRGGPGHKRQRSRSVPMAVDFSMFNNPMPSFLIQHPNETQQQPHSPNIFAPIPQQSNNLVPLGPNLRIDTSTGYGMDFRQYPMSAATTASPSDFASPGFYSQGPDSSALPASSYSGTQFNVPYLSPNPMMDPSGAMIQPSPSPLSYMSPGDPAIVDQSPPMSMMGRSSSVDVYNMSQDPNSNLSDDGNGLNEMYSKHSLNIPMHSHSPAFVEQSAADMDMNQLVSFDENPASLSPEQIPQ</t>
  </si>
  <si>
    <t>&gt;9537_g</t>
  </si>
  <si>
    <t>MDISTNETALVRAVLPQTLLHEQPENFLTTYVLGMNAWQIGATVFAILVAYDQLNYWKNKGSIAGPRFKLPFIGPFIQALYPDFDNYLAQWASGKLSCVSVFHKFVVLVSDRDLARKAFNSTGHVKPCVVPVAETLIGPKAWVFLDGKAHVDFRKGLNGLFTRKALECYLPIQQKVWSTYFSKFVSDSKANRGKPIPFMGGFREINCAVSCRTFVGYYISDSAIKKIADDYYCVTAALELVNIPLSMYVPYTKVWLGKRAADGALAVFTQCAAKSRARMATGAEPNCIVDRWVLGMMECREYREKLAAGDTDIEKPAVLIRDFTDFEIGTTLFTFLFASQDASSSSTTWLFQITAQRPDILNRIRGENLAARNGDKNGPLDLKMLESMTYTNAVVKEVLRYRPPVIFVPYTAKKPFAITPTYTIPKGAMLVPSCWPALHDPEVYPQPDVFDPERWITGNAADKSKNWLVFGAGPHNCIAQQYVQLTMTAMIGMASLEVDWAHYATPRSEVIKVFATLFPMDDCPMVFTERQ</t>
  </si>
  <si>
    <t>&gt;4430_g</t>
  </si>
  <si>
    <t>MDVAESNSTSGTLNSASFLTLNMATLPVTSSSSSSTSAPTTSPNTSHASSATQFNFPGLPGEIQDMISELSLEIQPGLKPPPLLLALARRSWLYNPCLRLYGIINYVVTQQNRAAFMKMPIRQMKRLRNLTILWRGESQHLGFLLKGNKITLTNNLQ</t>
  </si>
  <si>
    <t>&gt;1211_g</t>
  </si>
  <si>
    <t>MYLSNALLFLVSSVPWAFADVKFSAPAAGASLPGGTAFTVTWADSGDAPSISDLLTYQLFLFSGSNASPQQLYLLEPSKPFSAGNTVSVTVPIGTGGTGTNAYFLGMLSVATVGGTVWNYSDRFTLIGMTGVFSAAVQAELLTVSGTTGPDTVNNVAGAVAAPGDDVWGTPYNLQTGLTKYAPMQPVPPTAITATNTSPLWPTSSVSLATTFLPIPSVVTTLTQANTFSVSSHANTASPASLPTDDMQKFLNRWKD</t>
  </si>
  <si>
    <t>&gt;10548_g</t>
  </si>
  <si>
    <t>MAGSSEIGCAVAETRQGVDKALSIKSDQLENFPIAQIESPGYGTDTLVDGEVAKYASALRIIIDETTNSRLRKLIDRRILAVMIITYFLQALDKGTLSFAAIMGIRTDTNLVGQQYSWLTTCTYISILVVEYPTNWIIQRVQIAKYLSINIMLWGMTLMFHSLCTNFTQLLVVRTLLGIFEACCQPAFVLLSGIWYLREEQAATVSYWYMMNGGQQIVGGLLAYCFSLLSVGPLKSWQVLFMAYGALSILWGVFVFFYMPDSPMRAKCFTEKDKSLMVERVRVNQTGLQNRQFRREQMWEAFRDSQTWCYCGIAVFTTLPTSGLGAFANIIISGFNFSVLQTQLLAMVLGFYIIFVLLSSAWLVKRTGQNLYVMLAFVIPSFIGTIILMTVENTNTATKVGLLISYYITLSFWSAQTLSLSMISRNIAGQTKKSTVIATNFVTWAAGNAMGPQVFLDRDAPRYFIAFSVHLACYSLLVLIIVYLRWHLRSENRKRDRIVVSGGQEANSERYRYAFEDITDRKNSNFRYVL</t>
  </si>
  <si>
    <t>&gt;1874_g</t>
  </si>
  <si>
    <t>MTILATRVARTRWFLQNVPRRTARIGIPSRAIGKPMYFCYSCCQRQKPENTSHDPRIEQLKKEEGVEIEDDFATIREHYATPKHPVVLAHGLLGFDEFHIAGKLLPGIQYWRGITKALQMNGIEVITTTVPATGSIEERAAQLGLQIEEKAKGKSVNIIAHSMGGLDARYMISRLHPPNVKVLSLTTIATPHRGSAFADYCFEEIGPYYLHKMYKAFDTLGISRGAFSQLTRKYIQEEFNPTTPDVEGTRYFSYGARFSPRLWSAFRQTHAIVEREEGPNDGMVSVRSARWGTYKGTLVGVSHLDLINWTNRIKWLLWKFTGYERKFNAVALYLDIADMLAKEKL</t>
  </si>
  <si>
    <t>&gt;5961_g</t>
  </si>
  <si>
    <t>MEDYMPQDEYFEWEDIVAYNAPRGMDEDWDNTHQIALPPYTASFPVSKPIALENSPEEDSWWSDDESNISSGPSGFSTSHTTFLTLSVTTVCQSKTSDIVFPEYETGALYSSAGETPDIFSRSTQDDSDEDSSLEDEDFPMSPSPAPTFIPIEHTCDDLDIRPSPAGQVDYFSHDWEVEDICASWRHLVSKPGSYKHQKRLENAAWRSWTKTRNQLTTVTPKSINWMKELDDTALYGPFQIGSRFHQNSPSSPNHIRYSRFRSVSITYSSLRPVLKKPTISQILLRGSIPSLCPPNQAPKQAREVVITPPRAIHVPFKKMLARASSGSVAAAAANQPRARQVVFQEEVEQFKAIDFSQIEVKPEPRRWPKSFGFSKDRISPAQLAKTKTIEKLPPTTIRNIKRQRRTLNAFSKQKTIDLLRPDPYEWQDGHPAADLSEWQWMGEREKENELDWTSPTPGPRTYLTDLIHQTRTQVESTQQNPYYPTLPSSDLANQTLTSQPPSKNNQYLPPYHSNISLLPSHPLEDVLSADEQKLLDELELSAEERSLFEDDDEDEEVDMSSMSSMSPDTSDYQSSTEEEDVDDVSIIGGESLDISDQKAGLGMVHMNQRIPRIAIFEPMERTLFDRVMDEFHLVL</t>
  </si>
  <si>
    <t>&gt;1658_g</t>
  </si>
  <si>
    <t>MTPAIDNSLQLDRVETPVLLNDFSHSEAVGLQEFLIFPRLPLDISAEIWRCALQCYRLIVIEVMGDNQADRQSSTLETAYKEPFNRVNNLGNTISEREYHLRITTNHRLSPLFQVCHESRQAALQFYRVHIPSDYSTHGSPRCFYLNPEFDLLHIKQQSAPHLLVDFVHDLKAYDPLGVGILNIGIGGSHPFELKLPTDPSLVAPSALSAFKEVVRNLQGVFVHEIATWDTRLMFDALDMAEVRYNRSYPIDSLVEAFDLLDIDPRPIDTDLRQVSIGCDPRAQIYLWEEMETNFEIHRSKPLEYRLLITSSSWGDRIQSISNRDQAVRYLQSEESYWRSLWEHGELFDRWGFVKPDTQEALEKASQPVVGFWMVPMKAFGEIPSGSQGNYQVMKTRTKVVADLTKYRPQLGVFHLPRA</t>
  </si>
  <si>
    <t>&gt;5218_g</t>
  </si>
  <si>
    <t>MKFRVPKTRFWPRASKGNPRGAGKAHGLPSAAVQWKFDEGTGQVYSESTLAIQGDEDRDWEYTRNASSSRPPSTANPLPVFDSPRMIGPRSLVDQCIRRLLQYLDMLTLDGIRAIPERLAWQIWDECIKNDLVTFHVWKVFVTALDPKEASILDFFRYRRIIERPTSHLTTYTIPLTTQSFEFITSLSITTVVPIHDLVHLPSITNLGVLEIIHFSKSVRSPVSDRLIRAWHDSVLREGAFPVLRVLKLWNHIDITANSIEHINDFPALAVYDVRGCDFGAKGKVKARPLGWTPHLETNLVSLMEAACLERTVKMASSLDKPPKPLRRKSAEQLPERSFVSKISRKDVPEFLVTKAEPLARDARPNPRDRFKTAIQNSSLSPEEISMIATSSDSWVRDDNLLYERPRKLQTWDFTTTSVFTRVGELRNDADLKRAGVNIGEQAIVGDELINSVPLVCLRLGPNLPFLAPNFLNNGHSSLYGSIESDTTHLGTSKHLPSVRGNGEHLSFIRIKIPNPVTPKPDNEYAMTTSGAIEPTKTSKKRNAPNMMKEAKKQDLGSVLGSFFR</t>
  </si>
  <si>
    <t>&gt;5104_g</t>
  </si>
  <si>
    <t>MPNHVDGYRQWPFLTAEEFELACAFFDQKYIKTKLGPTRQTFKIHSRRALTTGVPYIEIIRLLGLPEDDDELALAFQSLGGISKSNADLEMKMIEDADEEALHSNLSSRQAQASNCDGLPQYSLYSRQPYVIYEIHLHPTYNVPTLWFTLHDLPMGEPAFDLDSVYRYLVPSEYKSRLRAVGIIGGISAAPHPVTDVPAFFIHPCQTKEAIENFHCPLQNYLMTWVGLVGGCVGLWVPPQMAQVDNEA</t>
  </si>
  <si>
    <t>&gt;14266_g</t>
  </si>
  <si>
    <t>MTQIEA</t>
  </si>
  <si>
    <t>&gt;3836_g</t>
  </si>
  <si>
    <t>MYANASPTASLFTTGRSLFSRLTSPLKGRTRNLTDFQIRADEPHRKYSPGDLVKGAVVLTVIKPVRITHLTVCLHGFVRVFKHRNGAKEPLLDFSASGNSNKSQYFGNGHASLFQDEQVLCGVGRLDVGVYEFNFELEFPKEGLPSSIDFERGTISYVITATITRPTSIAPTTSCDQKIYFVETVDIGPLLAPGPREISLEPISRRSRRRRTTTRTKEATTQEHVDPSPGNDTRVAAGPLPDESASQCGTQDHHTNAASPRSLVPSEIQSTTSAITSSDSTISSSTGLSFRLAPAPSSAKSARDSKSSKTSANEKTITATIELLKSGCLPGDNLPLKISIKHTKPIKSMHGIIITLYRQGRIDSAPPLSLFSDIKGKEAERLKHEEYYPKSKTGLSGLSLSSAGSSSMFRKDLAQTFAPILVDPVTLATVVHASVRVPEDVFPTISDVPGEMISFKYYIEVIVDLGGKLAGQQRHVPRVGAITVPTSHGNTPSSKTDGNSNMLAAFGGSLVDTAHIRREKSVVACFFDVIVGTKDSARDKRRGNNVGRQADCIRETQIASPAAHEPIYEEEAAPGSASEQPYPYQDEYYNSQHPEYYSNEGYDYQEFPYDQYPPPAHAQIPVPLPEIQSEEYLSEKERARLAEERLLPSQPPIDAPGPSSATDPVGPSAPAIEEDIYGADDQTPQATLRPEGSIHTTIGPSAPALEDLHPSAALQPTEDKQELERRRLLAEASAPSGLGTEEEEDNAGEGGSGAPLEEPSAPVLSEEDEYEGQYSHHSFPGPSSRGEMLPKYER</t>
  </si>
  <si>
    <t>&gt;8277_g</t>
  </si>
  <si>
    <t>MDQLVRLKDTFVQYLSPSAKRRRTTGPTTPSNNAAPVFLPHSEPQILKAEASVLAHITNNYYTTPPAKNARKRPRQEDEDEPEQEPSYISALFDSEDADIASITEDGSYAISPNDSISQIIPRTDSEGEPEDVDEDMMYDDESGEEFEDEFEEEEEEEVDEKANVEDAAAAKVREYLARQAELALRKEDVAKVKAEGAHPDALFLFERIAMRSFEEVLPASWQIDFSTLPEVLFTEDPKKQFINFNNIPSHRGVKALQSLLSLGVRVRDNVFSGAPTERLIAREIKSYIKWSEKDGGFSKLRFLPVLTLVTGRPREPVASIGTSINNQLKFLAERHREHLATLPLEPGESAKYIRNPPLLYGIIIAQTMAIIVTLDSSNPDAIVKHLTDVQFKTKNMDVWNELAIAFTIIMSRNYIMSIEDELEPDDESEVDPDL</t>
  </si>
  <si>
    <t>&gt;9268_g</t>
  </si>
  <si>
    <t>MPPRCHTVQGTLTPFLYPFLTAVAPRHSCQPLFNRLRCRYESTVSEIPDTQILPEEGSHLNPPPSDYSRSVFADRATVTLYAGAGGHGCISFLREKYIEAGPANGGDGGSGGNIYIQAVRGETSLHKLARRNILKAGRGRNGQGKTRRGERGDDIVIQVPVGTIVRETDRLDPVEIEERRMKIEGGKEDSRETLGPWKWDREKWLLYPAISSEDVATAEFPNLPRGRRSALAMTQAKAPISLDLSKPMDRPLLLAAGAIGGLGNPHFVTKMVPRPKYATKGEQGIKIELRLELKLLADVGLVGLPNAGKSTLLRAMSRSRARVGNWAFTTLQPNIGTVILDDYKGRPLARSHYEDGEPRTHFTIADIPGLVQDAHLDRGLGISFLRHVERARVLAFVIDLNAGDAVTALKALWNEVGEYERMKIQEEMEYSDPVVEWKPFTSPEDALANRSETIVINSGPTFNNPMAPEVPSIASKPWFVVATKADLPRTKENFEQLQAYIGKVNDGLEDHPSGQKDLWKKKVEVIPISAINSHGVGKITEWTIGLLDD</t>
  </si>
  <si>
    <t>&gt;10199_g</t>
  </si>
  <si>
    <t>MAATHTADYPPEARLVAAKGKKTATMDAVEDIVFGSIAGVAGKYIEYPFDTVKVRLQSQPDTFPLRYKGPLDCFKQSFRSDGLIGLYRGISAPLVGAALETSSLFFWERLARESLFSLHLYQRNDPLPLSALFLTGAISGAFTSLVLTPVELVKCKIQVPNTVDGLKRPAPSIPSVIREVFHHQGIRGFWNGQLGTLIRETGGCAAWFGSKETVTLLFRHLNARSSHLPLQSPPSPRNLPTTTSTPDLAPLPLWQQAVAGASAGMSYNFLFFPADTIKSRIQTASSSSLAPKLQFWTEGKAVLKHSGLRGLYRGCGITVARSAPSSAFIFIIFDALKGNFHIS</t>
  </si>
  <si>
    <t>&gt;8304_g</t>
  </si>
  <si>
    <t>MQSHTAPGRPPSQRPSATTLLAQFLPGASVQHKMDQSKRELDLRVKAPVTYAESDGSSSNSPFQTPASRKFVDLTDNYEEEEEHVADEDEDEVIEMEVPRRGGRLRIRKPNTSLKALENVSDTLGRPRSQPKKGGKRKNALLDLIGEDPAMTPVVSKRVAIRLEIASKTAAYRDQFLLEKKDYWLPLLPAHNYIKKLVERHAELSSEEVAALPTITPYREIETQPMGVKAVMKPYQLSGLSFMMYLHRNGLSGILGDEMGLGKTLQTLSLIQYLKENDPKSGAGRTQRPFLIVCPLSVLSSWMAESKKWTPGLKAIRFHGPAQERQRLKKIVVGELDIYGNLTAQAKSKIKSRRNAAGKEIVSLDTDSEDESDIGVDLVVTTYDCYKAEQSWFKTAFVWRYIVLDEGHTVKNHDSLTSKALQGLKAEYRLILTGTPLQNNLSELWSLLHWLYPEVFIDKTNNLFDTSFNLSKGQYSNTVLDDARRLLELIMLRRMKNSPGVDLNLPPKTEVLLFVPLSPMQRFWYTRMITKADQGLLDELFKGVKDKEEATLKSSKEEEEREANLLQMQANALKALENDAVVGSDAWHDTKAILEQTVQREKEVTSIAGKKSDWQKLMNLLMQLRKVCNHPYQITNAEPEPYNTGEHVITASGKFIVLAKLVEELVVKQKKKILIFSGFTKMLDLVEELLVLRGGDGSKFRSMRIDGGTARARRNLGIRMFNDLKSDYRVMLISTRAGGLGINLASASDVVLLDQDWNPQITLQAEARAHRIGQKNPVTIYKLVSQGTVEEQMMGRIQKKLYLSAKVTEAMQDIHTKFGTAKKGKSGRPSGDEDMPQLNTTQLMTLVRRGASAISRPEIDVNEMLSWDWKTTVAKCKDQPADINVKKDAVLDAKVDEDAERKWLSELERVESSVFDGKKLHKSNKASTNKDLAREYFNKEDRRIGKNTTVMVDGFAISKESMNCGEWEAVPTMSGKDPTLAEPKKAKKAPIEPQSHCQVCIDGGELHCCQSCPRAYHFRCLDKEFQAKAKGWQFNCPQHHCFDCHQNTSDAGGMLYRCRWCEKAYCEDCLDFDKTTLIGNTLMEYELLGYPEMTQAFYILCGACSDHFEDFPKDKKLCDDLAEGIRLEYEERFLREPSMTDATTIETTGVNTPIVIDEDDEVPRLGKRKRKPKTDLRGAAKKERLGF</t>
  </si>
  <si>
    <t>&gt;1465_g</t>
  </si>
  <si>
    <t>MSLVSHAAELDLESIIPEQSSSSFVGKPSRPSRPTPLLLPPLLSSTPPSLTPPPRLHLRTLLPTTPCHRRPSNLHPWVWKCHLCQNIYRLGTTRRCLEDGHYFCVARNLALPSSSVGAGGDAGSNDDNREREDQERRGGRRRKVMCEANFDYSGWGRWNAWRDAGRALSSLSPLSNGLKKQRKPREDEDWKGDEREDERNCWHDCSFPSECLEEQKARAWRERMRVLRGSWGFDEICGNDG</t>
  </si>
  <si>
    <t>&gt;9469_g</t>
  </si>
  <si>
    <t>MATNSIKLLTGNSHPQLAKLVAERLGIELAKTMSLNYSNQETSVTVGESVRDEDVFIMQSTAPGDINDGLMELLIMINACKTASARRITAVIPNFPYARQDKKDKSRAPISAKLIANMLQTAGCNHVITMDLHASQIQGFFNVPVDNLYAEPSTLRWIRENLNVGECVVVSPDAGGAKRATSIADSLDLGFALIHKERARPNEVSRMVLVGDVKDKTAILVDDMADTCGTLVKAAETVMAHGAKEVVAIVTHGILSGNAIETLNCSKLSRVVVTNTVPLGDKAERCERIRVMDITPTLAEAIRRTHNGESVSFLFTHAPGV</t>
  </si>
  <si>
    <t>&gt;1458_g</t>
  </si>
  <si>
    <t>MGIPDQDEMASFNSNSAWLEKDMCPSTKLKVPTLSGSTTVVKVNGDDLALAEGIELSLEDAVLTANLKLMRLDEKEEKDEETASQQMTTLIEDDGMLACLISLGSDEEGNCNGIYGEWTKDQDSAWVKQMITRYGKTFLSCQPIHFLPLGHTSSKPAPYGYELFGQAAAACYKHEVGSDCQREYHYEVVSWIHHPIGRVVCTERCIVCHRNKDSTLIAQNRYTQADIQHLYKSHDPCPEKVQTVMVKYRYPKAWKLLKRSGWPGGPLGCNYGGIGGPDTRITLPIKAVDHPRGAGLGWATGGSSPGTTTDRNDFGQPRWKQAQRFVREGEAAAWQQAAQMQRSGMTESASTTHPVQLTRAERDERDRKWKKSELLVEAQTRAIQAGQVISEKELGSKGRRAAARLLKFGPATERTRTSDELGG</t>
  </si>
  <si>
    <t>&gt;2083_g</t>
  </si>
  <si>
    <t>MAPPRLQCVNSAAQITKNGPRLLASFSTSQKLRATPPRSSSTEDLLSTLSAFESKHVSSPLVSRAFEPIRLPRQHQPTPGNDKASKNISRLIADSNAAKTRRQDILAQKSSRTGPDYETKILGQDLSRQIGRRWRAGDVYAPHDLSEVEMSKWKKRSQPDFDVFDVCDFNPLDHYRNFSIMSEYMTPMGRIKHSHETGLRPVNQRKIARAIRRSIGMGMMPSVHRHPEILYKQATRSGEQIWATNPIGMRAP</t>
  </si>
  <si>
    <t>&gt;5159_g</t>
  </si>
  <si>
    <t>MTSTHLGPDAGYANIEKARQLENMVYPLSTTPIDSQSTIGKTNTPEDDAASVGSSFSDAYKEEPAENIASKGADGGNQGDEVSDDYAMTFDSDGEEHSDSQDVSKPDIEAETKTLLVLPSDSNADLPSASPDVPPTQVPETGSAPKVPADHMPHLEPDSIYKVHLKNTGHSLIQSPVHPTTDIKAANDLGSSAAQEAIETANPHTTHSYEDIANGGIDIQQLLDNITANAEKNEPRTATASTLPQPPNGLPAHASLPPRPNLPQKRPFNDDIQKYHAGPPNILLSSNTFRPPGVPLIAAGAPGTSTDPRGGLPPPPTASFKDPSLPLPSPIAPGSHVALNRTSAGKDAQTSSVDSRDETDDLDEKWGPEVQKIYDQFLEYERQNVTEGAWDRFPNNSRLFIGNLPSEKVTKRDLFHVFYHYGKLAQVSIKQAYGFIQFEDNASCAAALKNEQGAEVRGRRMHLEISKPQKSSNAERGAGQVKRPRSPDYRQVVPDRGGRAQQGQYSRYERPPPAMRQDEYGRPLRVRDDYRPARPATPPRGGYRGRDEYSPHGRDTYDAGYDRRRSRSPYGYNEPARYRERSLSPRRREANEDSDLQIPRRDSHNIPDVQIILMDQLDHGFVSWVEAEIRSRGVQVQTMFLSSRLPLQTVIRRQILEGVHAVSKLDFGSQVSSKIPLQVFDRQGGADNVRFDEYLDLEPRIAAELVLRAKQTQVQSQGPAYTRPQFAAGQPYQPSAAPAATNIASLVGQLDNATLQKLLSTINTPQQPQNAQAVAANSQLDLVSLLSGLQPQQPPQQSYQQAYQAPPPATYAGNPALNPALASLLGNVAPQAPANQNQPQSAQQVQNIMAQLARFRQ</t>
  </si>
  <si>
    <t>&gt;9848_g</t>
  </si>
  <si>
    <t>MPAINATPTAAPTPTPILASVLSPLYTGASVARAELVLLAMSVLLIMPALAATSMLDVEPALVGVLAPAVVLVLAVILVLVVVLVLVLVVVSALTIEDASDVVLAGVLELVLRILTDEIEIVFPYWSTVEFVMLKYTLVAQWAVWPSSNNIKLN</t>
  </si>
  <si>
    <t>&gt;3539_g</t>
  </si>
  <si>
    <t>MRRKGRNAEHDRQPNVRLARCYREGKRPCCDGGYPPGHTILSEEPIIVVPAHKNFGSEELRKSICQQVDALSEHQRQGFLSMHNLHKYNTAAEQYLGIVRSNGIPIGADQSSGGVFLEACFINHSCDNNSHRHWNEEIKRHTVHALRDIQKGDEITVYYLSMYKEREYRQAALQTGFAFTCSCRLCSLPPEQSEENDKRLEEIYLLDSFIEQGTERGVHSLALLFLALADRQVRLYIKQGGENHVGLSRAFWGAAQITIFSGEFTRGQIFIQRAVSAWRIALGDDSREVLEGESLLRELASLKNDLSGTQMEWSKNIDDVPGGLEPSDFEDWLWKREKPNMPRELANLRNRRTFPGFRGLPHQNGIDMEFYRLSAMDTYRPRFHWCFLGETVNLTSLIRLQMGVRDVDDKTLPLFFYTEGRGREVAPTKLQKGYTVAILYAERHSFLFDEPGIRHEHPELLTVR</t>
  </si>
  <si>
    <t>&gt;9654_g</t>
  </si>
  <si>
    <t>MPPKKAAAAQPAGRKSTRAKASAKSTTAASKVVKPASKVAGKKAVAKKAASIVSSTKSAASKKSDSVDAPKKSGRPASGKSAVSAAQPVKANTTKKRKSPHDEDDAPAVNKRVKKAETPATAKAATKTTGKKVVAKKAAPKTTKRTASKKAAVEDEDEEPEDKPKAKPVHKKPAAPKKVAPSKPAKPAKVLPEINKAPTVILDAFVFGEGSAGELGLGAKSSDGKKVVDVTRPRLNERLSAKDVGVVLIAVGGMHCAALTKDNKILTWGVNDQGALGRETGEGAMKEIKENANSDSGSDSDDDDSDLNPTEAEPREVDLSHFPEGTKFAALFAGDSSTFALTTTGLVYGWGTFRANDGVLGFRQDIKIQTTPMLIPELKNIVSMATGTNHVLALDTKGKVFTWGAGEQHQLARRVVQRTATGGLVPREFGLSRKSIVYVGGGDYHSFAVDKKGDVYSWGLNTFGQTGIPKDEGIDENTVATPTLVKSLKDYEIDQIAGGAHHTLAKTKTGEVLIWGRIDTNQGGMKIADMPKDAVFFDEHEKGRYLKKPIQVKGIKGTYVATGNDTCVVIDQDGKAWSWGFSSNYQTGQGTDQDVVEAKVIDNTAVRGKKLIWAGVGGQFGLVGGQADV</t>
  </si>
  <si>
    <t>&gt;6737_g</t>
  </si>
  <si>
    <t>MFQTFSGSSRRPRQVNLSGQNSNPFAGTQKTVAIAQQERQQRQQERERINACKRIQRTWRGHRARRQVADLQRKVWDDLDTLGGHQKPDDVLTQQLQLLVTFFSSKRPDDCSRLTILSSRISGLGSLPNFQPPLLQLLVAIIKQQPQTLLQISQAYYSFLSALLAHAADLKLDGSLILTAIRVPLVWQDFTDNGAPIPLRGQIIIDAHAAFALHFLTTPNLVSLLGSLNELAAVVHIEPLSSALIQVFAAAPVQHVEQEGKLWLLAHFISLHRLRFGSDQEPEYLRALSLQLSDSSADIVGRIDLEDFEVLQQAVDNVRDDKNMIQPLPTFIKKELLSLVDQASISGLLAKFNIDYAKASHGEEDASLLASYALTLLRMFPRRGDEIRMWLHRGSLVTAQGVEVPSLKFFWQAMKLTNTFSAITTDSKAALTLLRPQTQRVSISVPSSDTFRDWEWRTILLFLELYTFVLRFTDDEEFLSASKPNLDQVDGPISRFGESALPLEDVKLLTIFLKNLAFTTYFNASDLFNSGQQPHEGGLGSYFLNNTSSSVFRSSETEIVVKALPVRPFAGIAGMTFNYVQTIVTGVMRMLYQRDSRRRFLPNGHWLMTSRFDMEGFITAVVAEEERQHEKPEGEDDDPDADDDTPLSRDSGLIGMARPRRALQIEMMRRQQQKAARQKVLQAVGPRLKVLQNMPFVIPFETRVQIFRQFVFLDQTRRRGGNVDPDIWRMSIMQQAHGSGRTSANELLGRHHAKISRERIFETAFEQFYGLGDGLKEPIQITFVDKFDTVEAGIDGGGVTKEFLTSITNEAFRAEDGPSLFITNDQNLLYPNPAILDMRKEVLREAGIKEGSAVWQESLSELLKYYEFLGRIVGKCLYEGILVDIGFAGFFLLKWASPGDSGYRTTINDLREFDESLYQGLMKLKNYQGNVEELGIDFTIIDTISSPGEPTKTVTRDLMPNGANITVTNKNRPLYFACVARHRLQDQPKYQTQAFLKGLSDIINPSWLSMFNQSELQTLIGGDSSEIDVDDLRNNTLYGGVYQIGDDGMEHPTVRLFWRVMKSLDDSDRRKVLKYVTSTPRAPLLGFSQLNPRFSIRDAGSDEERLPSTSTCALSGSALPHHRQIKRDVCCPSSVYVVTETVTLYKDATISATTPVLTEGPTGGVKLVSSATSGSALEEASIISSQPSSGMSSNLPGGVFYASVTSSTVTPGISGITTVTSSGTGQILPTLTSTNPNTVGSVITTLSTSGVVSSGPLLSTPFTQPTSIITATEPITTATSSVIPGMVSENIFQPVETDAPPSVIGTRSDHPVPRLGVNSQISTIGTRSDHLVPRVGVESQTSPIGTNKFYANFFLGSQTAASWTHPYSVAWSKGSGSSSSWGMSIQHIDDNQKVFGPNATANPAQYFINPIGIQSLVLSASELGANTTLTTDSLTAFSANVNLLASPGAEPSIKFPLVQGMGFVTGIFGGDTPILQTGVFFRSITKAAKSPKVGITKYTILLEDGKTWLLYASSIDGLSLDFTVVNNGLAQASSNFNGIIQIAKLPAGGSESVYDAACGVYPTNINLSGSVSGDSGSYTFAFEKAGMTNGTLLMFALPHHIESFSTSTARSVTTLQLNTTTKGVATAVSANSWTLFESLPTTMGFGPWSPSLGNQDNTFSAATLKAIKEVASSEVSQDMGAQSNLNSMYYSGKALAKFAQIVYTLHDLLGDTALAQAGLSNLKEAFAVFANNTQEYPLVYETAWGGIVSTASYVTGDSGVDFGNTYYNDHHFHYAYFVYAASIIGYLDQTWLTANKPYVNSLVRDFANPSTLDSYFPLSRNFDWYHGHSWAHGLYETFDGKDEESSSEDSLGAYAIKMWGHTIGDSNMEARGNLQLAITARSLQNYFLYTSDNKVQPSNFIGNKVSGILFENKVDHTTYFGANAEYIQGIHMLPILPSSALTRTEAFVQQEWDTYFSNGRADAVVGGWRGILYANLALIDPKSAYDFFSNTSFDASLLDGGASRTWYLALAAGLGGAS</t>
  </si>
  <si>
    <t>&gt;14281_g</t>
  </si>
  <si>
    <t>MPGVPPNALSELKARFKSLLKGGKKPKKADKPTEEAKPAATETKKVEEPAKTEAAAPAAVAAPAATTATETKPAEPAAVETLKADTPAKAEEPTTTEPAKVEKPKVTEPAKVESAATEPATAAPAKPEVVAAKTVEPATPAPVAA</t>
  </si>
  <si>
    <t>&gt;5093_g</t>
  </si>
  <si>
    <t>MEDSTTTTGSGPPSSSRSARGSIAAQACETCRARKQKCDEARPQCSLCSRMKIECRYREPVPTKKDKTLVEILDHVKNIESMVSRIPPNPTTPAQGFGPARPAPSTQPTFSSEADMGSYSTSSLRSSLRSSQQQSPSGASRAQAYRHASAAHKILTWPSIQQLLLQVAPANVGDLKTLEREGSAFIVRIQRGRPPLSREESLQESPFLGMQSRESRASGGTRLTFPQLSGEMMHTLATTYFDTFNLLYPFMDRQNFMSDTLTRVQSEGFDGDPESVIALLVFALGEVAIDGSRGKPIEQDKNGRYSGIRGGSILKPPGLAFFNEARKRIGFVLTGCELETVQIYSLMALYYQSCFSHQDFWRMSAAASLACQVLITSSQIDYNSARGDLVRRAFWHCAINDSSLHLDLDISPSSRLASLEDQVGMPSFNTPFCEADHRINEYSHFLEYYASCTALRRLCATIHTSIYESVSSPDTSRGSNDDFGGPSAEALSQLALQLGQFRSMLPQRLQWSEDDPAGFPSPELQPAQTSYGQSVDPSLSPSQPHRHSGVPLFTVDLNRDPEHYPYAYDIQVALLRTRYYYVKYMVYRPFIYKALHFPADMSQVDAEGAAECLRSCLLWPLTLSPTSRRKRLIPYLFCWSQNFLGILLIFHMTKHNPMLRDIRNQLCGPRFEAEYETTVELMIDWIKDLRHCDAIANWCWKILQPIYNLEP</t>
  </si>
  <si>
    <t>&gt;6813_g</t>
  </si>
  <si>
    <t>MAPSAISTSNGVNEITNGSGNATSSLTSSSDELLDLLCIGFGPASLAIAIALRESSPTATPPKTLFLEKQPQFSWHSGMQLPGAKMQISFLKDLATPRNPQSQFTFVNYLFEKGRLQQFINLGTFLPSRAEYEDYLRWCAGQFEGSGRVEYGVEVESVKVAEKGVDGKVRSFEVVGRGEDGGKIVRRARHVVVAVGGRPVIPEILRGLKHVAHSSQFSSTIKEIEEREGGRKLKFAVIGNGQSAAEIFNDLWERFPESEVKLLIKGSCLRPSDDSPFVNEIFDPDRVSALYSQPAPERHAALALDRGTNYGVVRLSLLERLYERNYMQCLQNPDSSTWRFQIRNNRQVVSAQQTKEGGVVLKMQSVTGEKSEEELEVDYVFVATGYVRNAHEEILSGVQNLLPGGEGKFEVQRDYRVKFDEGKIGEEAGVWLQGCNEGTHGLSDTLLSILAIRSGELVQSIFGGSPEIKKIKN</t>
  </si>
  <si>
    <t>&gt;1702_g</t>
  </si>
  <si>
    <t>MSVQAQDPSSFKKPHPLYSSYTSVPLPPIATLITISDQVGEDPATSEVPSTLSAQVDLCLSRMSACLKDAHARKTDITRFMYYITQHGVDEVDEKKGKGAALKLVGGKVGAWLEGHRPASCFLRVFGMSDERFSCEFECMAIVTRS</t>
  </si>
  <si>
    <t>&gt;7693_g</t>
  </si>
  <si>
    <t>MAPSAITELPPSSAIEEVLKVSTSASQCSSHPAYLHHLATTITHDLQFQHDWTSLVIHTHSNITHELLPRPIISGLPPRKAYIHPDEQIEILKAEHETGTTIEREPEREWVLPTHLQEKWSLAKFATVFDALDTVPPGDKLEEEEEEEEEGNNVAGHHWQGKNRQKRLLLATLHNDSTVVYYIMHDGIVKPRQN</t>
  </si>
  <si>
    <t>&gt;8376_g</t>
  </si>
  <si>
    <t>MASSSTPPTPLLYACIAHNTTILTEHTTSAASHTSSLASLVLPKIDHTTAQKLTYTHNTNFIHFIASSPSEYPLSPSAGGLTYLVIASSAVGRRIPFGFLVEIKKRFLALYPPDSTDFSSLPNYGAGSFNSKLKTLMVEYGTTEAGKQDAITNVREEIDGVRGIMSQNIESLLERGERIDLLVDKTDRLGGSAHDFRVRSRGLRRQMWWKNVKLMALLIVVIVFLLYLFIGFGCGLPGWSKCVGGK</t>
  </si>
  <si>
    <t>&gt;7195_g</t>
  </si>
  <si>
    <t>MADRYSFSLTTFSPSGKLVQIEYALNAVNQGVTALGIKATNGIVLATEKKSSSPLIDPPSLSKVSLITPNIGMVYSGMGPDYRVLVDKARKVSHTGYKRIYNEYPPTRILVQDVARVMQEATQSGGVRPYGVSLLIAGWDEGIEPESKEAATTDVHPDEKKATGKTGGILKGGPMLYQVDPSGSYFPWKATAIGKSATSAKTFLEKRYTEGLELEDAVHIALLTLKETIEGEMNGETVEIGIVGPPAHHLLGVEGVEGAQGPRFRKLTPQEIEDYLTNL</t>
  </si>
  <si>
    <t>&gt;6278_g</t>
  </si>
  <si>
    <t>MKAYGNVAPITIRNKDKWIGAERLWWARRFGIPMAEMLPVDFPPRTVGVMRALCALMVVEGWGVRCLDGVLEEYWVRQRSVDEEGVFKEVFERVVGVEVTRRGRIVLELLPTEGKEVLIKNTDRALEDGAFGRPWIVAVNAKGERERFFGVDHLGLVVGFLGLEGERGDAWKRLL</t>
  </si>
  <si>
    <t>&gt;5953_g</t>
  </si>
  <si>
    <t>MELNKSILIIGSGTFGISTAFHLAKRGYSNITCIDKHSYPSPDSAGCDLNKIIRTEYDEPLYAEMALEAIRAWRDPLLKDVFHETGWLVTTCGDPEASEHLRKSYENLKNSNGVSGIEFVETPADLIRHVPQLKHARDLSAWKGLWNKQAGWAHARDAMKILGDEARKLGVNFISGPDGTMTSLHVSDGKLAGINVASGKIQRAEQYILCTGANSPALLPELGHHLWSKCWTLAHIELTEDEAKEYKDMPVVDNHELGFFFEPDKESRWIKICNATPGYQFKTGIDAEGKPFSVPRYASDHPEDGIPKEAEDAIRKFIANLLPQFSGRPLLGASICWCTDSADSHWLISRHDKYPELLLGTGDSGHGFKFLPTIGSYIADALEGKERGLKKEWQLRDRPWKRDVTRPGDAVKDLRDVGMAVGESTSS</t>
  </si>
  <si>
    <t>&gt;14290_g</t>
  </si>
  <si>
    <t>MALQDNQAIDSICEGDGQDFRARRLINVPGNFFYIFQCTTVIGGGVAGIGLRNEHITGQAQYVAAGRWFYFNVLAYSIAACFVRLSILITLLRIVRTRSYKYSIYVAMFAITAIALQGVIFLLIQCKPISWYWDKSTGSGSCFSSSAVRGNTIATTFVPAATDVFSAILPIILLWNIQMNWRSKFLVCIMLGLGAFGAVTIIVRLPAIVDLQDHQDSLYSVAVSVVWGVAETGIGIIAASLSTIRRLFRSWTGTTVNNTQSHSYNLGTMPGTGGRLRSTARTDGMERLPDAMGHEPWKGDRADGFNTRTNVSTNLRLAKRDPSEASEYMHGDSNSETEILDVEYRHKGIKMQKTFVVETTKGIDK</t>
  </si>
  <si>
    <t>&gt;1294_g</t>
  </si>
  <si>
    <t>MKRLNLSHAPKNKTGFNDLPIELRLEIYKYLLPDPRTVYILVETNFAIDSPLQPPFPRVLHLSFEAREFALNHLFLLRNIYYDYFASILVDNNLSNGDYRDLNPTYKKLRHRVSMYINLKTDTIIFKSGELADQIAHPQIPYEQWTRKQAARRRFPTFPQMLVEHAPEVIAKMKHIEDVFPLISNTKFHLNGYSQYQLYNNLRLEEFRWFPALENVKFGVATPAAVILQLFYPDNQAILTGMSREVKKHFDKLLEKDFLRGDTAPISSLVKLITSTPRLWDYIC</t>
  </si>
  <si>
    <t>&gt;8293_g</t>
  </si>
  <si>
    <t>MQPLSRIGPRLLFDSIASPSATRPLRLSSRASTNASRCLRCRITFQTRRFADSSKSLSPSRPSSTPSPAHADGTPKSANPNGASAPISEGSPANLPSTLENRRLDVTKRFSDLMDHLQGNIFIASQRINDLTGYSGIEALKQRISAYEKRVTDTQNLVRSTRLKYKTTIAERAATQREVTTLLSRKDSWTPSDLERFTALYRMDHSNEHAVQEAATNLADAEREAEAAASKLNSNILARYHEEQIWSDKIRRMSTWGTWGLMGVNALMFLIFQFGLEPWRRKRLTKGFEEKVKQALAEEKAVEELRRHKVEDTDVKEIPLDGVVAAGIEELQDEVNDGSKNGEPAVDAVVGVIKGEEGGEEIFQEELPPLDIPEMKIPWTLQQFRWSLRTWVLGTQGFFTDLLSERRIDMRKKDVTILALESFASGSAIVAIIATILLRPS</t>
  </si>
  <si>
    <t>&gt;1915_g</t>
  </si>
  <si>
    <t>MPRHRPISRGWSARFHLDGNFSDSGTRTIGTGVHRLRKDYHLEAEHLELSLFHACIFRRSRRAIVYSECHVLPRAEEDSIIAADRDAGLEIFAISRPVLLCMFLVLETPSRLCSVDKIPHSLLTTAARQNPTRLDRRGERTVLHTATPAIQIHTPPPSPMPLKDSSAKTGNEHHSAAGAARRVQDIFSIPAPLKKLFDRVPVLIYPPNELPQRAPKSSRVPSLYVFSSERDSAAGRPSFNPSCLKWQTFLSIAGVDYRLVSSSNHASPAGSLPFLLPAVQTSDPSPDALLPITSNKLVKFAADSGGKVKESSSIRYEAYQSLLDHRIRNAWLYTLYLEPPNFSAVAYRLYIIPSSSNSLVRASLAQQLRKAAEEELLKNTPIIDTDDLYSEADKAFEALSVLLGDDKWFFGSDKPALFDASVFAYTHLLLDEGMGWKEKKLCRALSARRNLVKHRERLLGKWQVPSGVRFLSLALIHPSLRSNFRAFDKKMASDMAGVRDPVH</t>
  </si>
  <si>
    <t>&gt;7012_g</t>
  </si>
  <si>
    <t>MPVLPREGLTLEVALTPLRLTLLEPILTGPILAGLLYFPEKIQRFLPSALRTYVSSNAFLSALKLIVGLGLVRKVNNFLSHMTHNNWTRDHWRHGKEIVLVTGGSGGIGEAIARALSDSSAHVIAVDLFPPKTPFPANVHYHRMDITSPSEISTVATTIRDLYGSPTVIINNAGVANLSLILNQTDEELQRIFNVNILAHYRIVKEFLPAMVKENHGHVVTIASMNSYTFVVKRVDYCATKAAALTFYKGLGQELKHSYKAPKVRTTIVLPSYVRTPMISRALKNAKWASERYISEPATVADTVVRQLHSGMGGGEIAIPGRLGLATTLPAWPSWMQSMLMNSMAREGER</t>
  </si>
  <si>
    <t>&gt;2245_g</t>
  </si>
  <si>
    <t>MASLPEPNPHGAPEDSIDFAIDAKSPTSTDKEVESPAVGHSPRSANTPRVPSLRSTADATTTPSMTTSSTPLGMLQNARRPNPPPASMSSLHSAQSSRGPQLPQSMEAKMRAFHLSRQGTPPSRPHMGTTVSAGAGGITPSNFGGAAMNGLPGGLRLPPNMRPQAHNFASAPVVPKMPGKGGLSARRGMKLPGGLPGGMESNGAPTSNMNGQANPPKDSQSGSMFNKFSNFVDTKNGTLKFAGKAVIHGHGIDFSSGSNFSISLDEVDTLDELGKGNYGTVYKVRHSRPRMRRPGLGLAGNKYSSSSSSTFTNSTNGELADSPPQGSTTGIIMAMKEIRLELDEAKFAAIIMELDVLHRCISPYIIDFYGAFFQEGAVYICIEFMDGGSIDKLYGEGIPENVLRKITYATTQGLKTLKDDHNIIHRDVKPTNILINTRGQVKICDFGVSGNLVASIAKTNIGCQSYMAPERISGGGMSQAGVNTGSGTYSVQSDIWSLGLSIIECAMGRYPYPPETYTNIFSQLSAIVDGDPPDLPEEGYSDLARDFVHGCLNKIPKLRPTYSMLLQHGWLADLSKPVTISEEDEDAEMDDTTGTNGGEPKKEMGAGRGTEDEEVAEWVKNALERKKNGLMGESVKPALHAAPLDGISPSVVPA</t>
  </si>
  <si>
    <t>&gt;3692_g</t>
  </si>
  <si>
    <t>MSLIFRRGVASMASLKKASKVVCIGRNYADHITELNNARPKQPFFFLKPTSSILAPGEGPVVRPKGTDLHYEVELALVMGKQVRDLDKNDEKGALDAIESSCIPFEGISSCKFEGQSLIQRAGYAVSIDMTARNMQNEAKKKGLPWSIAKGFDTFLPISEIIPKSKIPNPHNVELYLSVNGKVRQQDSTELMLFRIPRILSDISKVMTLEKGDIVITGTPKGVGPVVPGDVMKAGVKVDGKEIEEGKIEVVVEESKSSFVFKET</t>
  </si>
  <si>
    <t>&gt;9522_g</t>
  </si>
  <si>
    <t>MGKRRRPRPVGPIAIWDDKDEWALIALLDFCIKYPQEFPFNEENVNRHLRSAGSSHDGYTWAQIRRKLDLLYNNFGRVDSRTKNDLYTEGSACLDSLLEKEQSTVNLNVERLEKILKPTSLKGKGMKALVTRGTSDSSLTLKGGQSRTPDCNMSGGEHLTPRAQRHQTRELAKESKRWESPKDSICENETRRKRTRWSKKGLDEQSRVRNNKEGQQGSGYLMRRAEPSFKEQLALDDNKAELSNGNEKDETLSVLSTSEDSSSYESTPLRLGSQIQQSQGIPVASPTTLERIHRAALRKKEEKIIELQETINANQERFAELQTQLDSFELVQERQQEGGNSLKLLVSNLNQEIRHLKRAKDDCRKIGTFTKLAGRYNTARQDMHMETQIPSIRRIMKNVLGGCDDDTTLKVPEPNVAAGLRALLSFGFGMDDGTPLGKEQFELLVSSRPPYSIIETLIGAAVCTWVFESGYPDFEHEPGGLSLFTKYRELIAAQDGAVALRNLELASYHALINAPQFQLLVNREAEDLAASLSQTLAPFFARNDEASEENVFETWGEEESVWKARQQRLITIFKDALKMKVDSFLTPERYELIYYTPGSAFDPATMDVETIDGAPVHTPAGKGYRVEHCVHVAIQAFTREIVNDADPVSKITIQSRNFTRGDALQSSGKTEATVLAKAVVVLRKM</t>
  </si>
  <si>
    <t>&gt;1109_g</t>
  </si>
  <si>
    <t>MHTRPCCLRARVPAQCVASTSRQLWGSPSPSPQDDIVYEDGPKLETSIPSRKHPASQYASPSPEAALKSAKLAALHARLYLSHKLPLQTMARTLVDPSADADPRFNNVALAQLGGSLISYYVSEFMICTYPRLPIAVLFAAAYAYNGPKTLQLIAKEWGVEDAAAPGSEVDPGLLQFSKLKPGTKLPLEGGSTRNDQFYYRRGLSSRMAYDDEFGDIIPKETEETEPLPAEQAYANFVKAIVGAIYLHLGRESAKKFIKQHILSRHLNISQLFVFKQPIRELSRLCAREEFEFPVARMLSETGRLSRTPVFVVGIYSGEDKLGEGAGASLAEARIRASANALKAWYLYSPGSSTRVPSDMEMPNAKSWEPVHIDIGEILES</t>
  </si>
  <si>
    <t>&gt;8902_g</t>
  </si>
  <si>
    <t>MADAIPQEIPLNSVQVEALVVMKIVKACAATFPTTATGSIVGMDVNGTLQITNSFPFPTPEVAASDAHPNDHMAASNIAAAAPRSKANVSYQNEMIKSLREVNVDANNVGWYTSANMGNFINTSLIENQYHYQKELNERTVALVHDVSRSSQGALSLRAFRLSPTFMAAYKEGKFTTDHMQKTKLTYKDILVELPIIIHNSHLLTTFLHQMPAPLPKEELGFPASLSDITADGPAIPLYPNIDSLELSIDPYLERTCDQLLDSIETHYTELNNFQYFQRQLAREQTKVTAWKTKRAAENASRVQQKLAPLPEDEWERLFKLPTEPSRLEGMLNAKQVDQYSRQVDGFTASITSKMFAVKSNLLPESSQ</t>
  </si>
  <si>
    <t>&gt;10730_g</t>
  </si>
  <si>
    <t>MLSEEEPDAENSHNAPMPLNSMDISTHSSDKTTLPENKRMRENTEDSHNPAMPPNSMSMNLSTRSSNEVTPAENYCVSEKMLHPGWLIRALECKHYPRGKPNDDSETSVREVGTPAGSIFVRYRKYVVIEIHDGVAVCLPIFTFRGTSLQNRSDKKDFVAICNMEEKQEGQSSTSIETEINGVLWARRSAGFLPPSASQWWGMSQETNVSIKRLTGIRLTTEEITVFGSLDEESFKLLSALRVKVIQNLPACTKD</t>
  </si>
  <si>
    <t>&gt;9034_g</t>
  </si>
  <si>
    <t>MRNTLIFAGSSCPNLTGQICTNLGMAPANVELSQFANGETSVKILTSIREKDVFVVQSGSSRINDSIMELLIMISACKGGSANKITAVLPYFPYSRQSKKKSHRGAITARMLANLLNVAGISHLITVDLHASQMQGFFKCPVDNLHAELLIARWIRNNVPGWQEAVCVSKNAGGTKRVTSLADALKLNFGMVTTDKRRGGGNQSTISANNQLYGFARETDLDSDVSKLHIGSEDSATREQPITNSGPENLQASHQQSNDNEVQQQDGATTPPKNMHSRQDSQSSSRRVQNMPSPLRTTSRARNGPASTRSSLIHEHTPSIPSSLPNEDTEFTDERARDITQGRLIQGHIVPDDYPSPTQSAMSSSIMLEHPEDEPLEMSRNSSFFNPEPHALGGTADATGTSDEEEEGFNDPSLEQMITLVGDVRNRTVFIVDDMIDKAGSWIAAAECVVKRGGAKKVYIVATHGLFGGDSLEELENCDCVDTILVTNSFPIPPEKARGMKKLVVLDLSHLLAEAIRRNHYGESISALFTHNYE</t>
  </si>
  <si>
    <t>&gt;5061_g</t>
  </si>
  <si>
    <t>MQYSTILVSLFLAGTVSATAVPIKARVSQFGTCSPAMDFKLGRPGRKATEGTFLPTDPTIAAGQQDALNPNIITNAICNQLINVCGVAKGDAGETTCLAAKATIAALGTKNASTADAWNSALGL</t>
  </si>
  <si>
    <t>&gt;1803_g</t>
  </si>
  <si>
    <t>MATKKKHVKLKSLSQGRPPTVKPIARSISSKATRTLIRTHHMLEKQRAKALANGDGVKAASLSKQIEEQGGIQSYQKASLIGQANERGGDSSKILMEWLPPVIPALKERITQEPPPRMLEIGALSVTNACSRSHLFVVERIDLSSQEEGIKQQDFMERPLPLDEKEKFDIISLSLVLNFVPDAAGRGEMLKRTLKFLRKEQYSDNLRELLPSLFLVLPASCVTNSRYMDEGRLEKIMESLGYVKVHRKLSNKLVYYLWRVESAQERRTTAFKKEEVRAGGARNNFAIILK</t>
  </si>
  <si>
    <t>&gt;14304_g</t>
  </si>
  <si>
    <t>MTTSTNIYKEDVDFAALAIQDADFAKVLKPNGQLDFTNPKSVQQLTKSLLKRDFGLKIELPPDRLCPPVPNRLNYVLWIQSLLDTTSDEYRDIYALEREVVGVDIGTGASCIYPLLGCAQRPNWRFVGTDIDQKSIQFAKRNVQDNGLQNRIKILQTQATDQFLAVALEKLGLAKVGSIDFCMCNPPFYTSTDEMLTSAASKQRPPFTACTGSENEMIYPGGETAFVSRLLTESLTLKNRVQWYSTMLGKFSSVPDLVTKLKDSNIENFAVTEFVQGSKTRRWAVAWSFDDLRPSMRIARGVNSLQKQFLPFPSEFSNFTPELVGQHIHETLSRLSVKWTWKSNVISTGIGFSRRAVWSRLSRRHSATAEAEANDDEDMPFGFKIQVEPIPEQPYAKVTIRWIKGYDKVLFESFCGMLKRKVEGITLGA</t>
  </si>
  <si>
    <t>&gt;14305_g</t>
  </si>
  <si>
    <t>MDESNYMESPKWKGIQLSTNGDSITTTITLNTLLVVLYNTDKSKMLTFTFQPSPFSNVFTSNQGILIDRRPFNDGTPSTGMSFEGFAKAYFGADPGSVMYLWVDIAQPDAMDTARGFKRIAGELGFGYSIYDTTRSRIFGTSWGTTVVLTSKPADQSGAFMIDGKDFCQAQDVKESSMWNYEGEMGFKRDYSSE</t>
  </si>
  <si>
    <t>&gt;10028_g</t>
  </si>
  <si>
    <t>MSQGAALGGDPRNASHPVTRSAEPIETQLLHAIHDRSVAFEEYIYYAKITRAEEKISNERYVAAVGPKTFKSVLKNRFSKGTTGVSPHDVDDNSNSPVETNPASGEKSGFNDEKGVVPQQNLGGVSDSDWHNASRAVRTAGWSGVFYLITTDILGPFSVPWAFAQMGYGPGIALYTVFGGLAMYSGFQLWKIFMAMDSDKYPMKSFADAFFRIYGRWARHGINLLQAIQLVFTVAILILSNGQAISQVAKGKVCFVACLIIFMAAGMILGQIRTLQRFGWLANFAIWINVFIIIMCMGVAANTAPNYTAVAASFGDSFSEGPIHRYAGTPPSGMATGGDGFTGSLNGLNQAVYSYGGAMLFISFLAEMRNPWDFWKGLICADLFIYVVYMFFGLFMYSYQGQFAFNPAMQGLSPYSWQTVGNILNIITGLIAAALYGNIGIKVAYVEVLQELFHAPPLTTTSGKWLWVALVPIYWAIAFVICAAIPQFSYISGLVGALCILQFTYTFPAILAFGFQIQKDAMLPEEEFDPATGTYNYVDHGFKRWTRGFMVKWHLNSFNFFYFLGALCTAALGIYSSCLGLMSAFNGDSVATSFGCGSPVA</t>
  </si>
  <si>
    <t>&gt;5183_g</t>
  </si>
  <si>
    <t>MIVNLSALALAATLFSSQSLVTALSSFEIPSDTPRSSLIDSANAHLAKGETNDALAYYDVAISRDPLDYLTYFKRGATYLSLGRTVQAAQDFDKVLSIKPGFEGALLQRARIRAKNGEWDAAKKDYLAHGQSTDELNELEEAKRAANLAAVAEKAGNWEECVVQSGIAIMVASKVAPLRRTRAHCRFERGEVQEGMSDLKHLLQIQPGLTEPHVQISAITFYALADFEHGMDQLRKCLHSDPDSKKCKKLYRREKILDKQLAKINRHLERKQYASAVKLLLPSGEDVGFYQDVKDDVEELRKAGSIPEAAPNDLVNSVAEMVCEAYYELKNSKKALKYCDEALAINENSLFGLLSQAQRYMEQEDYESAVRSLTAAKENHPGAQQVNQLLQNAQIELKRSKTKDYYKVLGLTRDADELQIKSAYRKMVKIHHPDKAHKQGITKEEAQKKMALVNEAYEVLSDPELKERFDRGEDPNDHEQQRQHPFQGQNPFAGGQFGHHHGGQQFNMKFGGGGFQFP</t>
  </si>
  <si>
    <t>&gt;10826_g</t>
  </si>
  <si>
    <t>MANNTLPETLNIYILTYNCAKNPISIDAFSTQLFSNLSSSLELPDLLVLNLQEIAPIPHSLIGGKFLISYFQNFFRAVAKAARKLARDTEREGPIFTPVAARNIGQTGIIVFAKDPTCITDKEVGGIGVGLWGIGNKGAVGARFTYRKGGKETELTFVSAHLAAYEDGLQQRNEDWKTIVRGLAFSSVSGRIVQEATTDLAGEDEGVEGPLLSISPKNAGIFKPTSHLFFCGDLNYRTSVLSPSPKDSTENFPQPNVAASAANHFRKFFKHDQLNQERKAGRTLHGLTEAEVTFPPTYKYGSNGPFGVEDGELMRWDWARHRWPSWCDRILYLPTPTWLLRNNPEAQITTKNYKAFPLLSTSDHRAVGLEVKVPLVRIPVPEEDVLEESSDPRINPPFTIDPNWRINREKARRYELLIGCILYLTTTRVGLAVLVAVSVGTMGAVFILKSLFGA</t>
  </si>
  <si>
    <t>&gt;10015_g</t>
  </si>
  <si>
    <t>MVYVRQEKLPNLKNYKYAGIDHSLVSRYILKPFYTKLVIPCFPMWMAPNLITLTGLGFVIINVLTLLWYNPTLDQDCPPWVYASWALGLFLYQTFDAVDGSQARRTHQSGPLGELFDHSIDAVNTALGTLIFAASQNLGLGWKTTGVLGAALLTFYVQTWDEYHTKTLTLGLISGPVEGVLTLILVYVLTAIKGRASFWQQALLPTFGVPQYSFIPTVLYQLEFNEWWMLQGLFVLILNTIQSAQNVIKARRAQGDKSRYALVGLLPFFATWALILAYLYLNPEILYNHLVPFIFFAGLVNAYSVGQIITAHLVELKFPYYNVLVFPIAYGVFDSLGPWLKETVGFGWPSALGTGVYQAAYLYCMLGIAIGVYGSFVVDVIVTICDYLDIWCLTIKHPWTEEKEAEAKKLE</t>
  </si>
  <si>
    <t>&gt;3992_g</t>
  </si>
  <si>
    <t>MRSPHVCLACRRRIGHIRPPKLLQWQARATFVSLASQAPPAVSDQQLKDDFLELGGRSNKRKAGLGAASIAQRTPRPPRPIRNPGDELESLFDNIRTSRPPIINASPEPAGPLDLYKKVDTLSNMLHGGSYTLRDSWDYFIKHFGSGSATKSSINHKLPPYVSKVSLELLGMIVRAKKKEPLSQILPSTTEVSRVYLQLSILSGPQWSEMVVLLIETILNIRQGSAPDRGCEERLTSDLLGAWNVICRSLENFQYFPPIATPSLNWSYLPAISSQDALAYYERRHQHYFFGLLTPAFPSRHFVDVPMLAIATFGLLACTPKYGEVVAEASPFLGLLSRLIATPGLDTSSWFHSTTVAANAVTEYVRRDWVSIRDKAREMSSNRSPQTEIKHAVGKEKAKSKKTVGRDVQPITDSHTKSGRLATKLHNALARRNLYQAECLWADAVHWPVVSGNVGKEPVPRKTGTLSEDECNLFIMAFMGLRAPNRAIEVWNHMIRSGISPGVNAWDSMLCGCKSSRDVKSLEEVWVKMKMMRVTPDIFCWTTRINALISLNEIEAGIRALDEMGRIWIAAVKEKYPKSSPDERLQFGDIDDAATKPTIVVVNGAIAALLQKGRNETAYHVLAWAGRFGIKPDIITYNTLLRPLCRHGYSEEALALLQQMQSAGIQADVATFTTILEETFRDAGELSPDEQKELVSHTFQEMEASGIQPNLHTYGKIIYELLKTSNGDMTAPSAIMEHMSKHGLEPGPHIYTILLNYYFDQSPPDLETVRQIVQRAQMSVKWSDHRFWDRCIEGYARAGQTAAALKILGKMKVERNKVGWVSLHALLLALAQHGEWELARTLVMNTIADTGGPIPSHTHGEARQHQFWALVQELGLFENDP</t>
  </si>
  <si>
    <t>&gt;7251_g</t>
  </si>
  <si>
    <t>MPPTTSIPRFLLPQRGAIWRTRLPKPSSTFLTVRTASTGKGLPTKGSKPLVLERPSKFNPPSHGARLRKDPPRYPGPQLSEEEKARQKTNQYPHMMPAQGTFMHWFLTNTSIHMYITLGTLFSLAGFVWYTNFTANSPFAEQLPSWPNLFFHPIVFFKTWGRVIKLDADRTTAISMEKRKKKVEDVAKRAEYRKAHGLDKDEGFGGWTAKSDEALLGPGIPIGDHLPPDVVEELEKHKPQPQPQIEKPTVKKWLGIW</t>
  </si>
  <si>
    <t>&gt;4424_g</t>
  </si>
  <si>
    <t>MPHSHKEVEGLTPTYQHVVVKGFPYQRGVSHGQQAGPKVRANVEYYKRPGKLADGALMKKIIETVYIPAIEAYYPSGFEEMRGIADGAEVAFEDIILLNARYDLARLGEDSKKQPELPSSHDKRGNRTSQDDDANECTSALFLKETTISGDVINAQNWDMSARLWLTDAIIYLEVHPDPSENKPSLFLVTEAGQLGRSGMNSFGMGVTANSLMSTDDYVPIPHISPLGEFRDTPIKPLLPISLLRRMVLESAHLSEAFTTIYNFPRHCSNNLTIATADGFGICLEVTPDRVYKVYSQIETHYLIHTNHFTSPGFEARSDILDRYPGGSSWFRRQRFQQAIHPLRNGMLTNENIIKGFSDHMSLPEALCCHPEDAPVDAVIGNLPGYPFRSSSATVACVLYNLTKREVTVCKGPPCQGVFQTYRLEGEGRTGKVVPKDSGNEKKDRPEIP</t>
  </si>
  <si>
    <t>&gt;5217_g</t>
  </si>
  <si>
    <t>MHTSWSLVLTLVVALFCDPSHGLWWPFIPSAAATATEPDQIYPDSSARRIAIIGAGAAGASTAYHLQKLAQTSNFSLNITVFDRHHYIGGRSTTVNAYGHPLEPVELGASIFVDINAILKNATLHFGLNPKESETDDRELLGIWNGKDFVYTQKESSWKYWDIAKLLWKYGLAPIRTQRLMKKSVGKFLQLYETPFFPFRSLSDRAHDLGLTAITSMTGDQFLTENNIGAPFTTDIIQASTRVNYGQNLNVIHGLETMVCMSIDGAMQIEGGNWQIFDGMIKESNATVLLNTTVTNISKRGGKYRIKTSSKHTSGDTTSNEEPYDSVVLAGPLQFSTIEIEKGILKRTPDKVPWVLLHVTLFASPKKLNPIYFNLAPDVEVPTSILTTLPPNEVPEKPEEGVGSPGFFSISTLRVAINPKTSRKEYLYKIFSPKRVTSEFLSGILNATIPSDLTALNLDHEAISWYYPHAWHSYPFEFPRVTFEDPELARGFYYTSGMESFISTMETSALMGMNVAQLIVDDYLNILEDEKLVSAGAEQVLLAEGGHMEEL</t>
  </si>
  <si>
    <t>&gt;3514_g</t>
  </si>
  <si>
    <t>MPLPFKLATSLPFNHYYQLYPKLIIAPDGSKIFRQEPCEKDTLPGEPRVKLSDPRIGSFLLKELTTPDLNKFYPYLFSAGQQSHSDITPLSEQLVNGRSIVMTQNPELHLIWSQDRIYIKPIPKYLFSSSFWQYYIIYETSPLHDFEQTMLRESCTGFLRSYGHLIRHRCDFNLAQQEGLIPKYIRYTEFIQFITSFESLPDTEVSKRYCFGELRLRRLNLWAPLALRRLNFHDDVRGLATSLTQFYGPLFFVFVIITVVLNAMQVQMLTKQKAQRFFEFFSGLAIFLGIIVVLSLVILGQIRLVRGCVSLVRDGMRRRKEAKIDVVPKSEV</t>
  </si>
  <si>
    <t>&gt;6734_g</t>
  </si>
  <si>
    <t>MASFVYSLLALFSLRASAVPYSEYILAPDSRTVYPARVYKVNGTVVNAQSLVNGPGNAIFKGISSITFDYGKNIAGVVSVTVGNSSSPNAFIGLTYTESNLWINGQASDATADAGMDEILWLAVGKKPGTYTVDRIHERGAFRYLSVVSNTSASINVKSIATNYTAAPVQNLKAYRGYFHSNDELLNRIWYAGAYTNQLCNINPQYGNALVHLGVINSTETINLPQADTWWNNATITEGSSCVADGAKRDREIWPGDMSVALPSIFVSTNDLDSVKNSLNSLLALQNATTGLLPYAGYPFDKLGIVSFTYHLYSLIGISYYYHYTGDLDYLGSVWGNFTKGLAWSLTHIDSTGLMDVTSSADWLRVGMGGHNIEANAILYYTLNQGIILAQALNETSYVTSWTAIASTLKIAANNLLWDSTTNLYLDNETTTLSPQDGNAWAVKANLTLTLVQGSLISSSLKSRWTAYGAPAPEAGSPLTVSPFISSFELEAHFLSSTPSTALDLIRLQWGFMLDDPRMTNSTFIEGYSADGSLHYAPYKNDARVSHAHGWSTGPTSLMSFYVAGLKLLGAAGSTWQIEPMLGGLSTVEAGFVTPLGAFSNSVQADGNGVVTAMSFSTPLGTKGSVSVPGVQGNLVSSAGRVVQLVNGEVDDLGGGHWTLVRSGRPKCEL</t>
  </si>
  <si>
    <t>&gt;10539_g</t>
  </si>
  <si>
    <t>MSLANTAILLIDPYNDFLHPKGKVNHLLAESLAEKDSIANLKTLVATAREHKIAIYYGLHQQHKAGFLAGWKHASSSQKGQAQSLAFAEGSWGVEIYEGLEPSLENGDVVVSKHWSSSSFNNTDLDYQLRQHDITRVVLGGMVANTCIESTARYANELGYHTTMLKDCTAGFTKDQVDAATDLIWPLFANEVLTVGEWAATLKE</t>
  </si>
  <si>
    <t>&gt;5221_g</t>
  </si>
  <si>
    <t>MHCQHGGTNPSAANQSHPPWRMQTKDISQIFKDTLLWLPSSNKSPVICLTFVSPTFTIDYLKNLAEGNQNNQNKQPSQGQNSNQHSSSGGGFLSGIGDKLNSAVGGGRESEKNEDMLDKGIDFVQEKFMGQGPQDNESAVEQAKDEQISDFIRGKYKTVAGSDIPIEDKPTRLG</t>
  </si>
  <si>
    <t>&gt;10410_g</t>
  </si>
  <si>
    <t>MTNAEASMQGLLPVSQVDVKERFYRHFQQECTQLQEQIAALESISLVGGEKQDAIAHILGGITSLSNEVLDSTGFLPAYDQATYSRAIKALEETLQETRAKLAPKARFQFKTRQKNGSAVSINDAAELAAVKRQKAPNYRPGFLSSTDSSMATTPADLLSPPSETETKHSVSQLPSISKNYNEDIKGSTKLVRAPSFSQAKNVNISGHSCVHIILPSSASRATSSGSLTRLDRCIVDMSVPTANGAAFAGLMLKDIKKSLIIAGHVAGAAHITGVEDSIIVVESRQVRMHDCNNVDIYLHCASRPIIEDCHNVRFAPIPKCHQSKEQDVMNQWDQVDDFKWLKSEHSPNWSILPEEQRLKEETWTKVVPGGPGVGLNDILRKIEIKGL</t>
  </si>
  <si>
    <t>&gt;8021_g</t>
  </si>
  <si>
    <t>MVKTINGSSKSVWAQIGLSGRVRDVDNASAPIRVSEEPLAERGNKIASRQLEFGEERRGRLLERPNTSAGPTSSSSFSKRRIDEKRETRDDLYFNPLTAHGKGTTFYKSSFPGSLPTPDHTPEFTPLPPKSSSPYRPPTPESMETGHSNMTVPQTEIGMALGSPAHPPTTWNGATQKPVHVPISRHPTPIESPPHGPSSQYQSMTRSSTPDDRSHSSVGRSPPPPTLRQKTSRWKILGGIFGGKKEKESFYQLQPELSSRAQMTTVIEATPIPKNHLARSKSKTLKKTMKNRPEMASALTEPENIQFDFQTQNPVSMANPKIRLDRGALIGPSNEDLTHGGLLDVEIPSIHMERYSVMFNSVLQKPDSANSSALLARRQATLEKLKDVNEELDKEEELNTRAKLLKPRRATSPQPTKSPAFSLFPSAYSPQNSSPMPNRPSLNLQRSNTSPAALSPSRPSFAPHNEAHKMLISDPNGFKKAKTLPNTASGSDWPKTRKWEQNKSTLILDSPEQISSDKLEKIPTISPKSAAQFPMKPKLVEPNWQMVAKSGNASKGSIAHIPKSSISGSVTSESNHSTSATSSSGPAPSSSSPRPANANHFSRLSHVGLQKVTAHNTRLKTASPDKLDHSRTRSRAESNSPDIVSPQASNPGRSRAVATSSSPQLSLEAPRSSSTTRTPNSSTSSLRPSLGHRARSATTTTIIKSPPLTHYSQHQASKSIASPASKTHDKNKQSVASMTSAEEEEERQARLKSLADVSIARQISVSRRQRQLLILTAKNGGKKPIGEEIGKKTKRHDSPDSGGSGGGLAAMGTTFHSPIESIGQIASPLNAIAIATQEEMNRSDKSTGTPNSEKIVSMERLVEGKGPVTPTVVIGGGEEMKRKLSTGANGSTSLMERRGKEISEIRVGVQMKGKKAVHGDNSRRGKESMKVTNLQRKESLAQRKSEMVVIENVGEGSSVDSNSKHKHRR</t>
  </si>
  <si>
    <t>&gt;8480_g</t>
  </si>
  <si>
    <t>MDLLSSIRKTGSRGGVNFSWDDVQTSSHRENYLGHSLMAPVGRWQKGKDLNWYAKADDVKETGDETTEERKARERKEEIMKIKEAEEDALARALGLPVKDRTGGADGEGSGANAISVGEVNRLVKEEAGLIREGEDLGKGFGEFVGKVKGGEALKDRDLGGEVKGGLVKREGRSRSPDREHDRERRHRKHRARSRDRGERERRRYRSRSGERHRERRRWDDRDERRTRSRSVDDTKRRHRSKSPNGHRRRPEREERRGRSDRPRRSRSPDMRDRREWRDRD</t>
  </si>
  <si>
    <t>&gt;4600_g</t>
  </si>
  <si>
    <t>MPPSRMLTIPIKIERTHEENQERAYVAASRRCDRSIEARVESAKRASEIHKKRTGRALRVREEDVLNEEMYEEEEDEATRLRRFSAHLSLQNSSFDGRLASYLAANVGIRSFYQQQINNSFLISQAHQQFNPQQPPQGVMVPAPIYAPPPPEQITQQRRSPSYRQAPYPSPRQRPAGIQPNAHQRSTSMVNSSNTQPTGSPISPPPLQDNTRRMSMPTPPITTDSPPTPASSTPRLKQLRPSFPKGSFSQENFGYQHSDHTSNSSQSQNESQQSQSQSTTSTAASTTHDKLQPQNSLPSSLAHDMNRTQPQPPSVEPPNRYFSPALPANVQGLIGNRLDPSNPYTTPMMTGSQALLGSHYDFSQQVGQQTHGTLSGLNSTLAPQPAGDKFSNGWYGDGGAGGKSAGAADGMGMFFPPGEVFGGNMFDVINWGDETGVVGSQGLQG</t>
  </si>
  <si>
    <t>&gt;5232_g</t>
  </si>
  <si>
    <t>MSGHPQQGQYDDGYGHQQGNTDSYYQDEQGQAYYDQNGGYAEQAPPHGAAGGDGYYDESGYYNADANNPYQQDGGYYEGQEGQEHGGQYQDEYYNDQYYDQGAPAAGQHPPSQPYPKRRGDSEEDSETFSDFTMRSDMARATDMDYYGRGDERYNSYNESQMGGRGYRPPSSQVSYGGNRSSGASTPNYGMDYNNVLPAGQRSREPYPAWTSDAQIPLSKEEVEDIFLDLTAKFGFQRDSMRNMYDHLMTLLDSRASRMTPNQALLSLHADYIGGDNANYRKWYFAAHLDLDDAVGFANMKLGKGNRRTRKARKAAKKKAQDADPQNEAATLEELEGDNSLEAAEYRWKTRMNRMSQHDRIRQLALFLLCWGEANQVRFMPECLCFIFKCADDYLNSPACQNLVEPVDEFTFLNNVITPLYQYCRDQGYEIQDGKYVRRERDHNKIIGYDDCNQLFWYPEGIERIIMEDKSRIVDLPPAERYLKLKEVNWNKVFFKTYYETRSWGHMVVNFNRIWVIHICAFWFFTAKNSDTLLVKNYEQERNNASPGPVQWSMVGLGGTVACLLMIAATILEWTYVPRQWAGAQHLTKRLMFLIVMLVINVAPAVYIFAIATDQASKICLILGIVQFFIGLITFFFFSVMPLGGLFGSYLTKNSRQYVASQTFTASYPRLSGNDMWMSYGLWICVFGAKLAESYVFLTLSFRDPIRYLSSMKISTCWGDAIIGTVLCYQQPRVLLILMFITDLCLFFLDTFLWYIIMNTIYSVARSFYLGVSIWTPWRNIFSRLPKRIYSKVLATTDMEIKYKPKVLISQIWNAIVISMYREHLLAIDHVQKLLYHQVPSEQEGKRTLRAPTFFVSQEDHSFKTEFFPSQSEAERRISFFAQSLSTPIPEPVPVDNMPTFTVLIPHYSEKILLSLREIIREDEPYSRVTLLEYLKQLHPHEWDCFVKDTKILADETSQFNGDSEKGEKDTAKSKIDDLPFYCIGFKSAAPEYTLRTRIWASLRSQTLYRTISGFMNYSRAIKLLYRVENPEVVQMFGGNSDKLERELERMARRKFKIMVSMQRYAKFKKEEMENTEFLLRAYPDLQIAYLDEEPPLVEGEEPRLYSALIDGHSEIMENGMRRPKFRVQLSGNPILGDGKSDNQNHAIIFYRGEYIQLIDANQDNYLEECLKIRSVLAEFEEMTVENVSPYTPGVDNIKTNPVAILGAREYIFSENIGILGDVAAGKEQTFGTLFARTLATIGGKLHYGHPDFLNGIFMNTRGGVSKAQKGLHLNEDIYAGMTALLRGGRIKHCEYYQCGKGRDLGFGSILNFTTKIGTGMGEQMLSREYYYLGTQLPLDRFLSFYYAHPGFHLNNLFIMLSVQMFMICLINLGALRSQTILCDYNKDVPITDPLYPTGCANLQPVIDWVYRCVISIFIVFFMSFIPLVVQELTERGFWRAATRLGKQFASLSPFFEVFVCQIYANAVQQDLSFGGARYIGTGRGFATARIPFGVLFSRFAGPSIYLGARSLMMLLFGTLTVWQGALVYFWITLTAMCASPFIYNPHQFAWNDFFIDYRDFLRWLSRGNSRSHASSWISYCRLSRTRITGYKRKALGDPSSKMSGDVPRASFANTIFPEIISPLLIVAVTLIPYLFINSQVGVTQKLNPDATLHATNSLIRVGLVALAPVAVNAGVLAAFFGMACCMGPVLNMCCKKFGSVLAAIAHAVSVIMLLVFFEVMFFLEGFDFAKACLGMIAATAIQRFVYKLIICLALTREFKSDASNIAFWTGKWYSMGWHTVSQPAREFLCKITELGMFAGDFVLGHVLLFIMLPVIAIPHVDKAHSVMLFWLRPSRQIRPPIYSMKQSKLRKRRVWRYAVLYFVLLVVFVALVAGPVAAGSMIRSSTKSLTSDSKSTMYLFQPVGLNHNDTRNRTATGTGLVSGAAASSSTAAARMARLF</t>
  </si>
  <si>
    <t>&gt;7995_g</t>
  </si>
  <si>
    <t>MGHPAGLRAGTRYAFSRNHRDHGMIKLSTYLRQYKVGDIVDIKANGAVQKGMPHKVYHGKTGVIYNVTKSAVGVIIYKKVKHRYLEKRVNLRIEHVSLSRSREEFVSRVKRNAELKKKAKEDGSHVFLKRQPLMPRPAQTISMKDNVPETVVPIAYETTI</t>
  </si>
  <si>
    <t>&gt;5020_g</t>
  </si>
  <si>
    <t>MNTTLRRSFVRSSHLRTIRSGPSRSIPSLARTFSVFSPLCSKSPAQGPPNPPKEETAAQHKELSPTYLGTTRRLSEFNLDGKVVIVSGAARGLGLVQAEALLEAGATVYAVDRLPTPSPDFFRIQERAKAELDTSLHYRQIDVRDVPALNNVVEGIASTHGRLDGLIAAAGVQQETPALEYAQKDADYLFSINITGVFMTAQAVARQMVKFKNNGSIVLIGSMSGTVANRGLICPAYNASKAAVLQLARNLAAEWGEHGIRVNTISPGYIVTDMVTMLFKEFPERETEWPKQNMLGRLSSPEEYRGAAVFLVSDASSFMTGADLRIDGGHSAW</t>
  </si>
  <si>
    <t>&gt;1782_g</t>
  </si>
  <si>
    <t>MSKAESRAKFAELRALRKSGKKRLDTYEIQQEADLYEEVDEEGYKKVVRDRLNQDDFVIDDNGEGYADDGREEWDKKAGYDTESDEEPLAKGKSGKAAKRRREEEKSKKENIDKGISNYFTKGTAAPQPKAKPVETKEDKDFLSDLLGEVDTNVPRPIIQTSRSRRVPDKRRIRALSPSVDDVQRHSSKKAKLSDNRILPPPVEQDFSDDDGFTRNMDDGDMIMDDPQPSSPVVKAVERKANIAVKTEDNEEEDIMEVAQADGIAIASVNMSGTRPVPKIKKTEAYPSPASSSPTRPAPQRVDASVWNNVTSKLNVVNSSQGSETTSFGKLDYNDAIEEDGSLRMFWTDYTEVNGSLCLFGKVQNKKNGSYVSCFVKVDNIMRKLFFLPRGYRHKGGSDTTEKIEMEDVYEEVADLMTKLRVGTHKAKPCTRKYAFELPDVPKEGEYLKLLYPYTKPQLQPENQTGSTYAHVFGTNTPLFEQFVLWKNVMGPCWLTIQDAEFGVLNNASYCKLEVQVSNPSSICTLDENDNLEAPPLTIMSIALRTILNVKENKQEILAISARVYREISLTDTTPAEKLPCHSFTIIRPVLKNFPIGFEVEVKKRAKGLVKLVKQESEILSFFLAQLSLVDPDVLMGHQLEGVDFSILLSRLQAKRTPQWSRIGRMRRTQWPSSMGKMGGNFFAERSILSGRLLCDLANDAGKSMMTKCSSWSLTEMCSVYLAGTSRREIDNETVLKTWATTKDGLMDYVSHCEADTYFIAALALKVQMLPLTKNLTNLAGNSWARTLTGTRAERNEYILLHEFNRNKYICPDKAVFKGRQQIEEENLDEENGDAKKKDKYKGGLVFEPEKGLYDKFVLVMDFNSLYPSIIQEYNICFTTVNRFHLSDDEDHIPDVPKEQAPGILPKLIATLVGRRRAVKKLMKDKSATPEQLATWEIKQLSLKLTANSMYGCLGYTKSRFYARPLAVLTTYKGREILQSTKALAESNSLQVIYGDTDSVMINANVDNVEDALKVANDFKKAVNDRYRLLEIDTDNIFRRILLQAKKKYAALNLVQIDGKYVEKMEVKGLDMKRREFCNLSKDVSTKLLNEILSGDEAEVVITRIHEYLREVSTKMREGGIPIHKYTIYTKLGKAPKDYPNADSMPQVQVALRELSRGKTVRKDDVIAYIVTGDGKNASDGPAKRSYTPQDVAKADSRLTPDVEWYLYKQIFPPVERLCANISGTDTVRLADCLGLDIRKYSINNNNSGSNQAEIHPLESQIDDEVRFKDAVRLSLRCRACKSSFGFEGLIGSLDICSPSGITCRCGQTLSNIAVMAQLEHQIRQQTSKYYEGWLVCDDQACGNRTRQMSVYGHRCLGPKGLGQGCLGKMHYEYTEKMMYNQLLYFATLFDVDKAKSLAKGTDKERVVALVEHNRVRFGTLKGIVEKYLDKCGRQWVAMDSLFGKLGFMAT</t>
  </si>
  <si>
    <t>&gt;5102_g</t>
  </si>
  <si>
    <t>MAAPEVHHLFHHPIADHSFSADKQTLAVARDTSVELYGRVGNGFKLKDELKGHDKTVTSVDIALQSGRIVTCSQDRNALVWEPSPTGYKPTLVLLRINRAATFVRWSPSETKFAVGSGARVIAICYFEEENDWWVSKHIKKPIRSTITTVAWHPNSVLLAAGSTDAHARVFSSFIKGVDTRPEPGVWGERLPFNTVCGEYLNNSAGWVHAVCFSPSGDALAFAAHDSSITVVYPNGADQPPKAVVSVSTQLLPFMSLIWNGESEIIAAGYDCEAYRFKGNEGGWQLTGSLESKGRPGAGGAEREESAFNMFKQMDLKGKAKDDTQLKTVHQNTISTIRVYEGSGGAVRKFSTSGVDGRIVIWNA</t>
  </si>
  <si>
    <t>&gt;9957_g</t>
  </si>
  <si>
    <t>MVATAALGTGIDVPGITHVVHLEAPYSIIDYAQEAGRAGRARERVTAVIVVEDKDWPAEDPKKDSCLKLKTREVNSLIRATGCRRSILGRCLDNDLRDCKGIDAVLCDNCQHVRTEGYLWAGIDGGRARGGRRAGAVGVPDLLDV</t>
  </si>
  <si>
    <t>&gt;2676_g</t>
  </si>
  <si>
    <t>MANDTATTRLLYAILSQKCLKDIDWNKVARDPILAQEITNGHAARMRYSRFKRQMDGTTGIVKRQRNPASAPRKPRSAPKPKAKSKSTQKKEEETEHEQSPQGIKRDPIKQDPYGDNSGSGEDRGEYSTPDTPEAGSNILPTFVKTEPGIRRTHLQRDVMIASPGPRTPHASVHAYSREQTPTPSPTTSFGMGNQHYMGEMDEGLWTSFGMQGPPALYSSPLMQGEADGLPHHSNVDLSGISMHTGLGDPFGGMWGEAEEDGDRDGDVNGGEERFVKREPRWEGTYRQL</t>
  </si>
  <si>
    <t>&gt;7318_g</t>
  </si>
  <si>
    <t>MVLSFLTFGALALSVVTLATPIACDEDLKWFSTDPSLPKVLVYNTGGTIVSSSNYSRLDNIEYGLGPVVTPQNLIGNYSEVLKVAQIAVINFPAPGGSAGINSSLYLNVSQWANRQLCSKDSDIAGAIMFHGTNTLEETAFGVDLTFNCSKPFIVTGAMRPMTYISPDGPSNFYQAVAAAASPSSKNRGGLIVFNDRITSIYYATKTNANTPDTFKALEQGNLGVFLAGQPYYYFDAAYPSNRPHFDITNTTELPSVIILFGQQGFDASLMYAAVANGAKGLVIMGSGAAQLSPSAKVAAADLFSKGIPTVAVARPVTGTGVPAVFPSATIFGAYLGAEQARIVLQLAINAGYDLDEIRDLFESPLRNAIYGTNASQGYYYGI</t>
  </si>
  <si>
    <t>&gt;2326_g</t>
  </si>
  <si>
    <t>MSFSDSTANGNGAGVSAAQRLANMHLESHKPTIEDVPDEDELKNGAQSHIAGILESADESSASPGWVPPMSTAAAGKQKAESPDPKLALDTQSAEVFPGLGKSSGPAVNAAPIWAVKKPGQHTPNGGSNGISTNGSSTPTSGADTPPSAVQRGVPQSLAGQIQVPILVLSKDDVLSRNELKKPLPDILKNINKKLATNLTYKIGAGGKYEFRETSKKSENVKNQAIRELGMQIGKKTTSQLQIPRSSQGHIIGKGGSTIKAMQESTGARIQLPKNDDASPRPSVDGDDDMISIVLEGNPIAISLAKKAIEKIANERTASVNSRIKTIPAEFYPFIAGPNNSRVSALEEKHGVRVRVPPHHIWTSQRPPQKPLDGEAPIFLPAAGNNHITLDGDRAGVQAAREEIIQIAAQLEKQLQLDEVSIPRGQHRFIIGDSGIPPEDFFEQTGCGIIIPDDDQEDMITIVGPPSHIQAAIDFAIEQASVNSASVDISQQYRNAPGGPRIHARNVTQYLQDRDALSAIRESYHLKYVETPINDEGAQPWMLYFDKDNNANAIKARNDIFSIANAYPPSRMATLAVDEFFHAHLRKHMRGPIQDEHRVRLIVPEPSRASEPVLLVFEGEVGPEFKVSRNAPSPQQVQTFKQGLVDARKHILDIIANQGEIITKSIRVDPIYHDKLREFILAEQKKRPAGQIAIRVNNRSDEVIFRGPAAPLETLFAKATKFLEEAVADEKERDFTLSFDFPQKYANMLIGKGGSHIRDLRKQFDVEINVNDGKVELKGPPKKAQAAKSHISALGKQWADETTHILKIDPKYHAELIGVKGAVINRLQDRYNVQIHYPRSAKHHDEHSSSDAASESGRRAPRREQAPDEVIVKGPKKGADGARDEILDLLRWAVDNSHVAIVSIQAGQIPSLIGQGGKGMDELRSTTKARIDIPNVGKEVDPSTKIDISIKGTKTQVADAKKLIESKRNIFDNTVTKTIEIEKKYHGALIGSGGSALRDIVVGAGGSDDRRELARTVQFPKAEQDQNIIKVEGNIAVVDKIIARMLEIVAERESQVTETIDVPTDKHRSLIGRGGEIKKGLEAQFKVSIDVPRQGSGDAFIKISGLPADVEKAKTHILELVKDEEGVTVQIPRKLHHTIADNGQFFRRMKADHQVRIDHGNHKVPPKPAAPTIASSDKALPLITDEAIEEAVSFNTINIADSSIEGEIPWILRGPAENVEKVKNLLFTAQEQALKNTTIGYLSLPDPHTYRYVIGQGGSKVNSIRKATGCKITVPRDQANNDPIEIFGTAEGVEKAKDLILQAVEEGSSNSNGGYGGGRGANGHTSNGNGNWD</t>
  </si>
  <si>
    <t>&gt;2316_g</t>
  </si>
  <si>
    <t>MGDPMELDQFPTKGRKRKAEDIPSVQQKQKKTQDPLGREILASTWNTDGKVEVEMASLQVSTSSSLPFGQPVAYKSISGPTYVTAQLLIQQVAYALSDKIFSYSPESFDLDVAAKEWSAAEIQNSHGYTTQVAPMQTRSGAGSIALGYMFSKDFDLAKRHIPQSLLASTSSLHNLRSSLDELALLYSVANPLVVHIAAVDYAPGSSSGLVTDYVTAMSVAEDLGLGLVSSSSAYETQHMALFSTIIASVLPTIHIYDGINIGRDTLQVIDTLSQTRLSNAYTNILKALPKLRKRADAETKVIQLLASFNEELGTVYKPFEYRGDSNPDTVLVTFGSVESSLAGQVAEKLSAEGRKVGNISVRVYRPFAEEDFLKAIPASVKSIGVLGQVFDQTAVADQSTHSNLYEDVLAAVAFSDRWTTSPAITDFKYSRSETFTPTSVAEYFHLLSGKPTGESGRVQLFSNDKVEEYTFWDLDDSVAAPAPTRIAKLLSADPTGNIVINQTHDNLVQGGTVRTDIRSSRKSIDAFYPVEEADAIYVGDIKLLKDIGILGSIKTGGKLIAKIPGFKDEDLEKKIPATVRNDIKFKSIQLFVLDPTLSEAVEKDASAETHVTELAFLTLTHPEKCAAHFPETDKDLEKVLRKIETPESWGEVEVDAVVSDLPQTITSSSFTRFEKEDVEPPSLLHDWQSVAKRLAFKEAYGAKNSLRPDLSVKTFEITVKENRRLTPLTYDRNVFHIEFDLGNSGLVYNIGEALGIHAENDVNDVLGFIHFYGLNPEEVVEVPSREDPAVFEIRTVFQSLMQNIDIFGKPPKKFYEALADFATDENEKKTLLTLGGSEGAVEFKRRAEVDTITYADVLLEFKSAHPNFHDITRIVSPMKRREYSIASSQMVNPTTVALMIVVVSWVDPKGRDRFGQATRYLSKLPLGAKITASVKPSVMKLPAKDTAPLIMAGLGTGLAPFRAFVQYRAMQKAQGKEIGSILLYMGSRHQREEYLYGEEWEAYQDAGVITLLGRAFSRDQPHKIYIQDRMRQTIADIVKAYIREEGAFYLCGPTWPVPDVTEVLEEAIAKDAKAMGKKVDPRKEIERLKEDLRYVLEVY</t>
  </si>
  <si>
    <t>&gt;4483_g</t>
  </si>
  <si>
    <t>MVQLLGREIGTTGYGLMGLTWRTEPPSEEQAFAAMRTALAHKCNFWNGGEIYGPPTANSLHLLKKYFEKYPEDAEKVVLSIKGGVGATGPDGSEEGIKRSVGNCIKLLGGTKKIDIFECARVDRKVEIEVTMRALQKFVDSGDIGGISLSEVNAKTIERAAKVVKIVAVEVEFSLFSLDILSNGIAEVCAKYNIPIVAYSPMSRGILTGHIKTEADIPDNLKIYPRYQGENLAKNLELVRDVETLAKQKGCTTAQLAINWVKAQSKRNGNPVIIPIPGATTAVRVEENSKDITLTDDELKHIDGILKSFGGTAGARYWKEAEAYLEG</t>
  </si>
  <si>
    <t>&gt;1770_g</t>
  </si>
  <si>
    <t>MSPTKYSNRTIPKISLHDFDSRIEKITQQLVHAAETDGFFGLINHGIFLSEIENMFRTSESFFALPDEVKSTVPFTHLNAGWEKNAQIRPSTGQPDRKESYQMQFGSNMSGLWLPDATLPGFKESSLAFMNRCQAVSEKLMICFARGLGFPEQYFVEAHNVSKEESQTVLRLLRYFEVDKTDPVPEEYYRAGPHVDWDFITLLFQRAGQSGLEICPGREASTEFGLGDTWTKVAPAEGEIVCNIGDMLMSWSDDRFKSTFHRVATPRDLDVDYFGERYSMAFFNQPLKSTRIQGKEKKYAVVTGEEFTKQAMERNFKALQEKEKELENLKVGAERAGL</t>
  </si>
  <si>
    <t>&gt;792_g</t>
  </si>
  <si>
    <t>MNRCVIIRGSNAARRLAPARGRWYSQKTEDGRPVLEGREKDGQSAIDGISGWGFHRRLEKSRRKDGEKGARKEDGEGSEDGDGQYDVFKKMVLEEDWQLDKWAPIPPSAPAHRTLSQPGDEDKILWGHMKESPVPTALGTEGECTPSPYTPRRLPASPFMDSALLAARQRYTLPKARRSKHPDATEFQLRLRKNPYALALATPLRECDFTSTTCPSYFLIPFNLLEHPETGEPWYLPRSLTNKHSDHTSSQSTPTMQNTIYTLGSYAALEALHTPQLLAVGLLKGATAKYPILPFFLSKGKMRLNMMMTTAGKTNWRPDMHSLVLELLRRRLFEDLMYIKGLKRGYIVGCMNWEDAKHKNQVGAYLWTGGTEEGEEEGPGEFATLDLEKIGKKARTKKIPVHNLRTLLGKGKLAALREKDSSKLFEREIIAVTNKNMTTGLQMKLWKLQGYMAGFETFLKDPRKHAKVDAEGEDVDDYLQEETGN</t>
  </si>
  <si>
    <t>&gt;7039_g</t>
  </si>
  <si>
    <t>MAEVIGVVASGVAIAQLAGSIASSIIKLKGFWSQMNDAPAEISHLLRQLDSFNLILQHMQHDQSEQGIPELSGQNLCMRRSLELCGECANELSTLVNHLDAKLRGKKGIRKKIGSANVVINKEDIRNLERRLDSAMQMLSLSYQFHTSAMIQLQPEIILRRLKDHFTTSNILQAQAHETDPQEEDKSQGRTNNLVVKQYDVWMGSPPWIRFLLGQFDFQHSQLMRRGRPQENIQAKYKLPELLSCYQLAFSAVRPLSAWWFTFECHRTLSDDNPFIEAVTRGDLAVVQTMLAEKKGYVTDRLVVSRLIDYTPLHIAAKNSDPEMCKLLINAGADPLAVNTLLETPLEAAIGSGAVSSFRSTGNLFETCRTLLGAGADGIIINNTEALTVFSGPLSVFRYFQQQMYPPFHTMPALSRLEYVCTMASRRHGSHNSAFIIEDLLTVGDSIDYEVTNLANESGQELLSLLIINWLAWQYFWNSGTVDEILDDTLKPQILDKLRGVEPTKWGLLGFEILLCKLIVAGLSVRRVIVGQTPLRIMLSNLAEYLMVKKDIHRASKVFVSTVFGWLRLLLQCGIDIYEYGSWEEVHLDKDFELRLCGYKDEVLYKKTRFQARLIKFDYGSRLEDWKFWFSEPSDPFAGEFWAMVEGGDNEKQPAMPGAWSEDF</t>
  </si>
  <si>
    <t>&gt;8137_g</t>
  </si>
  <si>
    <t>MASPSRDSEKAAELDGGTLGEESGDGHLTDYERDIEKGRDTDDDAVSQLVAEGAVGEPDSDHEEIEAMDEGHLDDLVRQHTLRSIKAGPQASGLKRSDTGGSTKSKLSRIATNLTTRSRKPRLAVAPLPVSNLDDGIVGWESQDDPEMPLNFAESRKWFLLFLLASITFVSPLASSMFAPAVSFMDVELHNTSTILSAFTVSIFVLGYAVGPLFLAPLSEIYGRRYVLTCANAFFAVWQIGCALAPNLTTLIIFRFFAGIGGAGCITIGGGVIADLFQPERRGLATAVYSLGPLFGPVVGPICGGFIGQRAGWRWIFWILTIAAGTLTVAIELLNRETNPRVLIKRKTIRLQKELNRPELRSCYDTVHNSGAAHPPSQILLNGILRPIKMLFRSPIIFLLSLYMAVVYGLLYLLFTTITQVFSETYGWQPDMCGLAYIGLGLGFFTGLAVVARISDATVIRMTKANNGVFEPEMRLPACIFFACFVPVTFFWYGWSSYKAVHWIVPCIGLVPFGFGMMGIFIPIQTYVIDSFPTFAASGLAALTVSRSLFGALLPLAAPNMYAKLGLGWGNSLLGFIALALIPAPALIYKFGGKIRKEHPIRL</t>
  </si>
  <si>
    <t>&gt;1048_g</t>
  </si>
  <si>
    <t>MPHATFPEELDLTTMASADNLATAKILMLHGHAESGPVFQTKTRRLATQLRAAFPPFPSPDSHPLYPGGAELFYPTGPLRITPCDLTQTGDDVDVDSNAKQQDLDAWAWGNGDFRAADPIEGLVLSVPYMLEYMETHGPFVGVIGFSCGATLAAMLASILDGERSMSMKNFAVPDNISHPPLHFAVCYSGFMLKCPLYKPLYSPKIRTPIIHIIGKYDPMTEEASTLGLVKRCRNAEVVYHPGSHYVPTKTLFLERVVGFVEGCMGAAGSGSSAGEEEEELWVDI</t>
  </si>
  <si>
    <t>&gt;1753_g</t>
  </si>
  <si>
    <t>MSDFKSEEPKVLQVNGGGRSSPPLEKAGSGSGSGSDAITTVKRNIPTRIIDSFRRDPNQHVTGTGEIIDLNVHKSRENHGGDGYDVESALANLADAPLARKLASRHLQMIAIGGAIGTGLFVGSGKALAAGGPGSLLIAFALISVNIYCTVYSLGEMSCLFPIAGSFSAFATRFLDPAWGFAMGLNYALQWMVTLPLEIVAAAITIQFWDSPVSPAVWVSIFLALIIIINLFGVKEYAEVEFWLSMIKVIAVIGFIILGIILDCGGGPDGDYIGGKYFLDPGSFNAGFKGLCSVFVTAAFSFSGTELVGLCAAETEDVRKVLPRAIKLVFWRISAFYMFSLLFISLLVPYNDPRLLNGASSSDAKASPFVLAIENAGITVLPSIYNVVIMVAVLSVGNSSVYGSSRTIAALAEQHQLPSFLAYIDRKGRPVIAILVTCLVGFLSYTAVMSAEAESNVFNWLMALSGLSSVFTWLTICLCHIRFRAAWKYAGHSLDELPFRSRVGIVGSWIGFIFNVLIFVAQFWVGFAPEGYGDMTTSELVINFFEVYLAAPVTVLSYVLYKLWFKTKWVRTADVDLTTGVRDNPEELVALKERDRAEEMAMPRWKRVYYFLC</t>
  </si>
  <si>
    <t>&gt;982_g</t>
  </si>
  <si>
    <t>MVRTLDQTTRDEQYNKIDSLYTEVKRTHRDLDYKPETVDRLEEDHSRFLASGQEVKESKEAATAAQASAVASDQPNAPNQDDLSGRSRKSKVNSAPGGDNMLNSSLNPHFEHPTGIYDHRILFYAETFFPPHPHHRTAHAAPSKFLKKPPKMRRTIGMNDKAITVFLDGLQAQCVKVGALHNEPNGLLMRSLSEMSKDDFYECFLLWAM</t>
  </si>
  <si>
    <t>&gt;14340_g</t>
  </si>
  <si>
    <t>MSTSLRQPYTYSDTSPEIQKPGENRDVGYKEGENSTEESKQDHVPKKLQIERICIICSFNALIISLTFLLLLLIFIFVPLTYPDLIDAKLEDLVKGLEKGAWTSAYLLRIEETNSLLHAVTEVNPDALSIAAALDEERASGTIRSPLHGIPMLIKNNVATKDKLNNTAGSHLLLGATVPRDATVETKLRGAGVIIFGKSNLSQWAYFRSSNSSSGWSAHGGQVLGAYHIKQDPCGSSSGSGVGSSIGLAWASLGSETDGSIVCPAARNNIVGIKPTVGLTSKSLVIPISEHQDTIGPMARTVSDAAHILSAISGKDELDNYTLAQPWDVPPNYALALYISSLKGARIGVPRNALLAGNIGQLVMDAFEVVVQVLKDAGVTVIENANLDAWEEFEADYRNPFGNNSMILHVDFFSNLPGYLSQFTSSPYKIEGLADLQELTQNSPSKAYLQWNTAIWDKSLAYVLHNSDIRFWQAYQHVSYLGGEGGVPGALARHSLDALILLSDLSSGIAAGAGLPLISSLMGFPSGTQPGTLSRKANFGVWFGLSFMGGKWSEEKLIGLAYAFEQRTNFRKKKKPLFLPKTQLRDTVKT</t>
  </si>
  <si>
    <t>&gt;2902_g</t>
  </si>
  <si>
    <t>MATSTFARDENSDPGAQSPSTAVILIIVGAVLAVVITIFWIWIWYRRSNGCTHEDELCKCKKMRKCLDWIAFGTSNHNAAENEKEWDWEEGRGTRRYVLGSDLSRRILGDDPLERPRSSLFSRISRRMSRSTTRASTCRGNGDDGSEVLPGIAPVKRAYSPTHPRKDSGKTILAELDVTLDGPEAVPLPPSTPKIQSKNRVLAQWPQSLAHSPSRAVVAKVQTATIISGRQAAAIVAVGKKGYSPIGPASGSIQDPENDLREMPAFPIDMGIMAARGPEVGDREAGEEPDISLQEKEAGERERQVREDRKLAKRKRLEVKSRGRAGSEAAGLLGDKEDIIQ</t>
  </si>
  <si>
    <t>&gt;5788_g</t>
  </si>
  <si>
    <t>MVSDETYEICLPLLQDTSLDDEERVDKLEELMKKETTLTGNSLENSVLDVLWRYREASNATSPPPLRHTVLRRPSPAPWQISRGGTPVQSSPRLGVSPLAPHGFIPQSFNRAISSAASPFSSPRPSPRLAFSSPMIPHSPSLNAYEFPTDTSPPQEIYGDYGSDNVDWLVNDDVASNASSSGGGHSVLNAAAAEYIQPQQSDMSPYDMLRSILGPSKSDEEIEAALAVHGYDLSAIIMAFMDGQTNDSTTTQSQATETKTAILIGKSMAAEVQRPLTPANQQRSGVVCRFWLSTGQCLRADCRFSHDLSNHICKYWVMGNCLAGDTCIFSHDPSHFMNRLALDESSTPPLQNAQLGVQFQDYNAFPSLQSSQDQWSSSYNSTSALSNYQPGASFTPPPGFKGMQGYTSDGSSQRSRPNSRARDANPTAPALDDTEAFPSLGAAGKGGKKHHGKRGGHGHNHKENIIPSSLAEVVKMSPSPGPGLMRQDVKKLGRNGSSTSIRNGENSVAAQAIPSPQHVPWLETGERANKAYLKARQDAIKHGGLRNKFLQSAAQAWNRNDARAAKALSLRGQSENDAMRKAHREAARELYEERNKNGSSSTELYVDLHGLHPEEAVEYLEKVLLENQKETRPVYAITGTGHHSKNGKDKVGKAIRNFLNEWRYAYREFSVPGDRNNVGGILGIDARSWDKTLSRDSSASDQGKEEVDILSQGTEIGQGKVRLLVRDVPKGPNGIR</t>
  </si>
  <si>
    <t>&gt;9806_g</t>
  </si>
  <si>
    <t>MSTAVSAPGKVFLAGGYLVLDREYTALVFGLSARMHVLVHDIDTQQGVQLSEIVVQSPQFRDATWSYGYCQLAGRGGVSVTQLQGASAAPLSRNPFVETSLAYALTYISSVLKTTIKSTKVTILADDDYYSQPSKASSPSRTSNYRFTDFGVRLQDAHKTGLGSSAAVVTAFTGALLTHYLPSSHFSLSTPSGRSILHNLAQAAHCAAQGKVGSGFDIATAVYGTCIYRRFSPSILSSLGEPGSPDFSTRLRNIVEDTDPNLKWDTEISKEGVAIPEGMALVMCDVDCGSQTVGMVKSVLSWRGSSPEKSKELWDELHACNISLAQKLVAGEVEDLPRAFGAIREKIRLMGKLSGVPIEPPEQTELLDAVTHDVAGVEGGVVPGAGGYDAIVLLVKDDKQTMEDLRAFLQMWSEENKSNVKLLGTRGELEGARIEDAESYAGFISSDE</t>
  </si>
  <si>
    <t>&gt;10828_g</t>
  </si>
  <si>
    <t>MSQDTEMDERDEVDLWRFQPPVRKLNENGLWLDKVIEWKASHGGQTHPYAFSPLTASSSQGNLHATQSTFPFPTMNPSMLDDMKSAFKSKMEVPFRPSPNSSVPDSNFFRLLNAQAAEVRNARAKPLLSFHKFPRLPKEVRLMIWERALPGPRVVEIRLKKLKKTAAHRKQEEIRTGKDNLNKHSCTRMTWVDWDNFFDNPIQTTTRRIAENTNDMSIAGIDSFSLLYGLKSMSPTPAILLASKESHQVASKVYKRSLGTIHSSPDVYLDFQRDIVYIRFAEFFRDFMSQSRTFDIDHLVDILGPCIISNTIEDKSSDEQSPSSYTGHYPLVKNLAVQFDDATHNHTSSLNGDPEIHIAQLLDIFSGVENLSLCVAHHSATSPLPTNWRQKRLQLRDDYIDKSPVHFIEPISLSSVFSGYWSSTLAPNISESGLKHAIPVPEQSKWLWHRRYWDDRKLRDEVASLRRCEITEVQVPRVEWRVAISEEVKEKPENLMRGEGEGERAVVKTVCPGNYLRGFGVGHRGEEEGRAVFERMGWGEYIDLAVERFREAVEAKEAKERKEALERVLLEDENDV</t>
  </si>
  <si>
    <t>&gt;9072_g</t>
  </si>
  <si>
    <t>MSAQVTDALANLKVKDPSAVMASAAAAKANGNGHAHDGDDSEDEEDAKDVAGEGGVDGAAKKKRKRKRKPKKSGAHPTTQSDPPRVLLSSLFPNGDYPVGEELEYRGENLYRTTNEEKRALDRMNNDFLKEYREGAEIHRQVRQWAQKNIKPGQSLTEIAEGIEDSVRALCGHPGLEEGDNIKGGVGFPTGLNLDHIAAHYSPNAGNKTILSKDNVMKVDFGVHVNGRIVDSAFTMSFDPMYDNLLEAVKQGTNTGIKEAGIDARMGEIGAEIQEVMESYEVEINGKTFPVKCIRNLNGHDILQWRIHGGKSVPIVKSNDQTKMEEGETFAIETFGSTGKGYVTEDYETSHYAKRVDARHVDLGIASAKKLLKVIDKNFGTLPFCRRYLDRLGQEKYLLGLNTLVSHDIVEAYAPLVDKKGSYTAQWEHTILLRPNVKEVISRGDDY</t>
  </si>
  <si>
    <t>&gt;1498_g</t>
  </si>
  <si>
    <t>MSSKLFTPIRVGNITLENRIAMAPLTRFRANDDDHVPLPFVKDYYSQRSIVPGTLLVTEGVFIAAKAGGYNNAPGIWSEAQIDAWKVITDAVHKNKSFIFLQLWALGRAGNPGMLKKELGESTEIVSASDISFKGGATPRPLKVDEIYEYISLYAQAAKNAVAAGFDGVEIHGANGYLIDQFTQDVSNQRTDEWGGSIPKRARFGIEVAKAVSAAIGADKVGFRISPYNVWQGMKMKDPKPQFTYLVGELRHLHLAYLHIVESWIAGIDDVESTDRIDYLVDVWDNVSPVFVAGGFLRDTAIKAVDEDYKNNDVVIVFGRYFISNPDLVYRLRESLELTPWDATKFYTPKLTEGYTTWTVSKEFEMAKLAIQSKA</t>
  </si>
  <si>
    <t>&gt;5607_g</t>
  </si>
  <si>
    <t>MTSKRKAAAMAAVDEEPVDPADELMFLCLGGGNEVGRSCHIIQYKGKTVMLDAGQHAGYEGLASLPFYDDFDLSTVDVLLISHFHVDHAASLPYVLAKTNFKGRVFMTHPTKAIYKWLIQDSVRVGGASSASAPVYTEADHLSTFPMIEAIDYHTTHTISSIRITPYPAGHVLGAAMFLIEIAGLKIFFTGDYSREDDRHLVPAEVPKGVKIDVLICESTYGIATHIPRLEREQQLLKSISSILNRGGRVLMPVFALGRAQELLLILDEYWGRHPEFQKIPIYYASNLARKCMLVYQTYVGAMNENIKRLFRERMAEAEANSDTAGKGGPWDFKYIRSLKNLDRFDDVGGCVMLASPGMLQNGVSRELLERWAPSDRNGVIITGYSVEGTMAKYIVQEPDQIQAIMSRTSGVSRRNPQDEKEKIMIPRRCSVQEFSFAAHVDGTENKEFIEELNAPVIILVHGEQHNMMRLKSKLLSLNANKTNKWKVFSPRNCEELRIPFKADKTAKVVGKLASIPPPTSNGSQPQLITGVLVQNDFKMSLMAPEDLREYAGLTTTSIICKQRMTLSAAGIDLIRWALEGTFGSIEELAESKSNHNSDGDTHMNGSSEDADEEISSQTVYLVMGCVTVRHRNTGEVELEWEGNMLNDGIADAIMAVLFSVESSPAAVKQSSSKHSHSHALPSQNPHANLSPQDRLERLFMFLEAQFGADNVTPIAIPKLPSTLLVTSLTLKDEAAEETASDVSEDDEKELELMQRKEIERLHKIGIPVPGVEIKVDKHVAKVWLEDLEVECPSKIFAERVRAVVESAVEVTAPLWA</t>
  </si>
  <si>
    <t>&gt;868_g</t>
  </si>
  <si>
    <t>MASVSSLDHDVKVKRNEGITNAVLNEAKTFIEEALGVALGPVSTANDLLSSLKDGVVLCKLVNLAVPNAIRFKAKAVMPFVQMENIALYLNTIKLPPFNLQEHDTFLTVDLYEFKDPTQVLQCLGAFSRAAHRIDPVKFPNAIGGKSRGGVVSPQSTGRGAGTSSFGNRGRGVSNSSYTSSTYNTVLRPSSALSSTKTGESNGGRWSPTKTGQTSPGVSTWSKKSDEGATSPAWNISQYGYMGGASQGNLGVSFGGRRQITSAGPYVPNMAEKEKRRKEKGAEEERLRIEAEEAEIARREEQAAEEERARIAEEQRWAEETRRLREQELQKTAEEKRKWEEEERMWRLEEERRQKEEREAEAKLQEERTRLRGNSDARLRGQFLSQYQAENSASGGPESSRIKELERELEQARERERQYERERKAKVNQRGHQVIEDHDLTLRMKEENKARTRSRSRPRPPSRKPSDEVWREDEREYLRKQWSSSHSGEEPTLSQPSKSPRPLPDPTPQPVRLVKNHTGPSSRPLPDPATYTSPTQSQPPAFSPNQNRTDRFLASNPPPKQPQPQTTYSNEIGGFDSAAERDAEDRRRLASQQKTKAGGWASKSLLEREMEMERQRQQEWEESQKEIKTKKPKGDGVDGIGGGIGGKWDVNQWTGYTGGDSQNRGTQGIGTGRRQIVGPRPPPGR</t>
  </si>
  <si>
    <t>&gt;5942_g</t>
  </si>
  <si>
    <t>MRSLFIPIFATFPFFPSVIGTGGLNGLPVLNGPIPTVSNVYGMKSSVGDFIHPGLWHTHDDLERIRNGVANGQDPWKTAFVNFSSDSFSQSSYAMQGPKSVICRGPCSNYTSFTSDVRAAYQNALMWYITRNQSHWDRSTTILDAWGTNLTNIIGTDTSLLVSLEGALLVNAAEIMRWEGGWVEAGAKYSGGSGFSNQLYWLFARQSIIIGQANYGMTSIKALLMFAVYLDDVTMYNYALNAYQNDLCGGLYGNYDLQTGQGAETGRDQGHAVTGLGWTAEAARVVQSQGVDIYSLGNNLLLRAAEYTAKYNLGNEVPYNPRFYRCEAILINGPWAAPSAISRGISNTSPAVWDILYYQYVVKRGLSAPWTTKAKQTVDALGGEGKPTGSGLSDHPSWGSLIWSYPGRGQFNNDNGRTLWGGGSIGVNGTGNINAN</t>
  </si>
  <si>
    <t>&gt;8351_g</t>
  </si>
  <si>
    <t>MNSKSNHASKKTEAGTRNTSTSHKHTSARESTASTTNSSTPMERWQNERPNQIPFHAIRSVKTLPVEQDQQRGTKGDKQQDENWSTAGNNLSER</t>
  </si>
  <si>
    <t>&gt;1051_g</t>
  </si>
  <si>
    <t>MTWTASPKRSSPRGAVEQHRQERYETQNDEEHPPKEIHDGGGTSESISIPQNDIIKLQQEFQDIIEGREREWEAKERMLQRHIGQISQVNHDLDKNIHMLQSRLTETNPEKLLIQEQHNYFIRKQQEASFRQMESARWLPMDEGKVVGDLDSLKRSMRAWAKAASIKDLSLLSSLKEVEYATLMEDLGSVALIENVQLPEGLSATAKSPMLLLNALLAHSVYTSFFRKGILEDIYERRLQYAHIWRSQTLRLLMPPLRNDTSASEKQLRLTTEDSIDYAAEREASRFLASPASFLVEEKARVDLTNKLKKKYSEAAMISYMLWTRRTEMRCFTFQEIKQAPFNAESPYFDPDTLVRYDDYEDHLKGKKVTVMVHPLLKVYGTDEAINYDQRRVWAKGVVWLDSKSD</t>
  </si>
  <si>
    <t>&gt;8368_g</t>
  </si>
  <si>
    <t>MAQTDDGAERQLLISHDEAEYGTAEGSDPAPIPAQGTFKRNLGAIEAFAIIISIVIGSGIFTSPGSIDVNVPSPGAALVIWLVGGVLAWTGATTLAELGTAIPGEGGVQPYLKYIFGDVFGFLAAWTWIVAVMPATLAILSIVFIESIFTARGTTDQAGSVEHKLLSVLVLLVINAANSISTKASTRLNNFFVMTKFVSILGVVLAGLVVVIMGTHDSSKDIGGRDWATKPWFEYRDSVTPDGDTIEWGNLSSWEILGHYSAALYGALWAYSGWDKAIYITAELSSPARQLPLAINTAVPTIILCFITANAAYYILLPWNLISITDSVAVTAISRLLGPAFGILAAFLVCLVVAGSLLGNSFVVGRMTVAAANMNWLPRFFSLLGKVSVKSNSDQASSSSHSTTSIKSDAPLNALLLSSVLSTLYILFGSFRALLTFNGLGEYSFFFLTVVGAIVLRFREPGLRRPYKPTLLIPGVFAVVSGFVVVRGAIFAPVQAIILVVVWVIGAGFYQIRRYWAKREAEE</t>
  </si>
  <si>
    <t>&gt;884_g</t>
  </si>
  <si>
    <t>MGSEEKVRLSGDISRPSDAPILPTVNPASEKFQEPPNNGIHPAFYVMVWISLSSSVILFNKWILSTLGFHYPILLTSWHLIFATIMTQLMARTTKLLDGRKTVKMTGRVYLRAIVPIGVFFSLSLICGNLTYLYLSVSFIQMIKAFTPVAVLVAGWVLRIQPVDLKKLGNVSLIVIGVVLASLGEVDFVLAGFLFQVGGICFEAIRICMVEALLNGAEFKMDPLVSLYYFAPVCAIMNFTTALFLEVPRIQMSEIYAVGYGTFFANACCAFLLNVSVVFLIGKTSGLVLTLCGVLKDILLVGASMLIWGTKISGLQAFGYSIAICGMLYYKLGQKELKPFIAEAGRRWAEFGATRPVARKLLVIVVFIAGVFVVLSGLAPTYAPEYDPKNYLAAAKNSLGSV</t>
  </si>
  <si>
    <t>&gt;744_g</t>
  </si>
  <si>
    <t>MALQQRFLMHSLLSVTALHIASTNPENQGLYIDAAIRHHNIALKEYSSNLDNITPKNSAAIFACASFIIIFVFNLAILQRSKELRGPVEEILSIFMLLRGVPVILREMRPWVEESKIAPMFKGRDIDPTIVLPDSITRGIQQLEERNNESSEPDCDRETYAHAIQILEETFKPIASKESDNGMVLSWPVKLEPAYITLLGERQPMALVILAYYAVILNEIEDSWWARGWGRHLILDIYQMVDEDWRSLIAWPMEKIGASGKSDLF</t>
  </si>
  <si>
    <t>&gt;7980_g</t>
  </si>
  <si>
    <t>MSATSSPGRQGALEAIAETISGLERLCNTIRWISHSNLNAMPEEILKDNESTEAARIVQEFEDQMLMVVKINYLHANESHSKNSKPTPPEIAKDGNDIKCPYCYIVLSEEDAQEQNWSRHHVLGDLDPYVCLFEQCESEEQVFTKPEDWLCHVREHVNEEHAGNFDESDLSFLTHRTLKWEEQVFEACPLCNKTMLDQGGDTNAGLTPVVAGLQLVSSSWALQQRQIQLWEHIKSHLLSLALLALPPRKS</t>
  </si>
  <si>
    <t>&gt;9653_g</t>
  </si>
  <si>
    <t>MSASVPAVSSSGLLRPKTVAIGVAGLTSLYALYWLYRNSYFIQLSPPASTLHRSNAVHRRRRRNTNAADEAPIFDDDQIENDGEGHLVARTLTDGETVVDDQAFQDEYGWTNQPDTYQRNGQNIVQLLFRVSEDATRRNAYVHRGCACNSCGVVPIRGIRYRCANCADYDLCEGCESQGLHTKTHIFYKVRVPAPSFGPRCIQPVWYSGDPDTVMRTLPRPVLAKLSRETGFERPELDAYWEQWTFMANTDWRDDPDDINLAMDRKTFERCLVPSGGYRHAAPSLIFDRMFAFYDTNKDDLISFPEFLHGIGYRKKKEKWNRVFEGYDIDGDGYVDRRDFLRMFRSYYVLYRQMHRDMLEGMEEQQMTSTEAHRLVSSRQPLSSAFGQDGRYPRAPNPHTGEGKITRANGDQEIVDGRGAMTESGNDTGNREELYRVDARDIPIITRSHWEHLSGDEGPLDPAAYLAAVLNPPETIDQMPDVLRTFGRNRGRVANIRANTEILEDNPEISLNLASMNMDDNNDSNSDAGEDGMSSASSSVHTESRYTWPPTRVTVTDEDASAVLGPGSRVQDVQPESRRRVVSHAVYRERARREMYERWQRRQFYTDEEEGATPPPNWKDDDDVLAHSGIIGESSKAPSRPILHSRSSSKVRFAEDVDDFDTRSNPSTSSRSVPERWGGIEIPDAERDAGKEILYQVTQQAFNELLDPLFKDKEDMAVEAAETELDREKYRHLYSTPEFENWALETQAEDAEPLKEGEVSLTVPSTENLTRNPVWPDFSGVEVEQVRARPLEELLAATGYHVEVDQEEGAVPDLENVPQEDSQTLSPIADSRVILDSDSEPHIPSPASPTEDSSMIAQYDGDDRDSIPLSATNSPTKSEYHDPTFPQFRPNSDAVEAVQLPASAITPEDFPGPDEHVSEPDYERPAGSFPPAKDHSGKHDTEWPVPPVALEIPPNDQPSTEREKETKEEEIPSRLRLYKLWKCDKAAKEAEKQGGWGRLDFVEFESRVKKFIKEGKGNQMDYLGSWIEFCIP</t>
  </si>
  <si>
    <t>&gt;3075_g</t>
  </si>
  <si>
    <t>MALFHCHLSSPTSFYVEYHTPSPPLAPSTPSQQTKLEIPFEPEYATLETLTIDIHTVPDYLAYRMPAALNSWFSECFGYEVILAFLGDAHGIKKQDDETAQSWISAMQNTLPASQLSTLRFSDGAALLVCTETSLSALHPLLADGSKVQIEKFRPNIVIDGLPPAWDEDFWAEITLPRTGSRIVLVANCARCTSINVDLDKGRMGAGDSGRLLREMMRRRRIDPGNRWTPIFGRYGFPVCAAEIRLGDEVVVSRRNGEHTVWNGILPRLSTVEKETV</t>
  </si>
  <si>
    <t>&gt;1653_g</t>
  </si>
  <si>
    <t>MAGVGDELSARVWSNGTYTTTVYVLEHVQFHYSWVLSVIFLAAFVATSILSVEPAPESKEPVLLGPGGKPLPRSARKSREERERKKLKDFSPSRKLFFFYLSVALLGTFLADAVEVVVHALVESDKGWWCGEATAIYVCSSGFFYSIVLISLVDATPSPNIAHLITWVSSLFGELVLLGATIGLYTNPHKEINSLAGESDDIYQSPNNWEIVEILVDILRVIILLPLVGFYILFSLQRASKSRNASRNESDERAPLLVNGRANGNGHVPGNGAIRSGSEGYNGHVPQTSEASAASDPNGHPGRNLEEATPAFYKPTTAPNKTWFEYLKGYSLFFPYLWPSKSTRLQIVVLMCFGLVILQRVVNIAVPLQIGRVTNELSNKDGKTPGMPWLSIGLLIGFKFLQGTSGILGAVRSVLWIPISQYSYKALTTASFEHVHSLSLDFHLGKRTGEVLSALSKGNAINNFLEQITFQVVPMVFDLGVAIVYFGIAFDAYYALVVAIITFSYLYLTIRMARWRSEQRRQMTNLSREEDAVKNDSLTSYETVKYFNAEDYEFNRYRKAVTAFQKMEYKVIISLNILNISQNMVFMTGLLATSLISAYQVTIGVRDTGDFVTLLTYMAQLQQPLNFFGTFYRSVQSAMISGERLLELFKEQPTVVDDPSARPLPICEGQIRFEKVKFSYDQRKPALEDLSFTCRPGTTTAFVGESGGGKSTVFRLLFRFYNSQNGSIQIDGNDVKDITIDSLRRHIGVVPQDTILFNETLMYNLKYANQAATDEEVFAACRAASIHDKILAFPDGYKTRVGERGLRLSGGEKQRVAIARTILKNPRIIMLDEATAALDSDTEQNIQEALRTLSEGRTMLVIAHRLSTITGADQILVLHAGKVAESGTHQELLAIKGRYYNMWRKQIRAERAAEQASQMVAKAKALKEAAMDRPGSSGADGSPSEDASENEGDNHSHLSRNSSDGDENPDFKPAAQSNVGQQGGVSKTKQADHD</t>
  </si>
  <si>
    <t>&gt;6952_g</t>
  </si>
  <si>
    <t>MSCFVFQCGQERVEIDKMKRDCAARSSPPRRARLLLESQEESLNDFHSTSCFKPLAYGYLWVSLTISVVVYAVDIFTAVNLLAFDRWSGEISPKIPLDISKWIFSGCIILSWINVGFEHLRALRIIRRGAVAESYLDSLAVRLQSIRLGKARGFRRFLVFAELTKSKKGAEYIALFTYFSFQSWIRIIFCQGPRQVINALTLYSVFQAQLDPTSTDDVGSTLLGFFKNIGILAQQDHQQAAILSGMVFTFVIWVFGALSLLLALVFYLLFLWHYIPNADGGLSGYCERKINKRLARIVSVKVNKAIEKEERERNRADAKAIKKGEKPTGRQATLPTLFNPKSDDQLPQMPMLYRNDTMATLPVYSSRPGTPGDQPPMPGFELDSLGQKRPLPARHGAGGSFSSNATLVGNASEMGYGRSASPAPSLPPLDINGFPRAPQRTTTANSQNSQWNRGPAPPRMPSAMGDRGYTASPVSYDNPGMHRPFNPSQGSIDSYGRPQMPRAVNGSMERSNTPLGPAPSMGRRTPFDPNTGRSSPAPANAEYGRVNSPAPTSAGYQAYNPNARSASNASPAPNSPPNQYRSITDPGLRGPPAGGNYYGQNAPSIPRPGTGQSGYGGNMNAGGMNGPARFSGNTNGRDSPAPGYGGQGYRQ</t>
  </si>
  <si>
    <t>&gt;2447_g</t>
  </si>
  <si>
    <t>MTTLEPYRPPKLDFPSDVPPNVRRPHSPSNSIVRNKDKEIPPAVPTPPPRYSARSSPPRKPQHFPKRSLPIIKMSQEEASQWLFTESEIISSPSILDGLPPEEERSRRAKGVNFINQAGILLKLPQLTLAVASVFFHRFYMRRSMVPERGGIHQYVRSSPPRASEPSSPILALKTHRQLPCSKRHMNMKAKDPMLTFENAEQNIAATALFLATKTEENCRKTKEIVIAVAKVAQKNASLIIDEQSKEYWRWRDNILLYEELMLEELTFDVVLKSPYDFLYEYLQQIQIDENKPLRNVAWAFLNDSCMTTLCLLMPPKDIAIASIYFATKFHSETLPDDEDDKPWWEQLGGTPDRITKAVGVMSEFWSDNPLKKADNPFGECSSSGDDLDKTRRRGSDESSSAGALSDAPDAPDAPDAPDTQDAPDAGEAGETEDTQDLPAAPPQNGTTVENSSMDVDTPTPAAKRKSTDNSDEDGEVKEPDVKRARTTEPEIKSEE</t>
  </si>
  <si>
    <t>&gt;1452_g</t>
  </si>
  <si>
    <t>MLLKTVALLCASFLCTALAQSSATKTASSVSSGTSSASSTSSAPAATHTINVGADGLHYTPDQVNASVGDIIQFRFYPQNHSVARAAFGPNPCIPYEYTGVGRVGFWSGFEPVAVVLSSPPIFNLRVNDTEPVFFYCSAPGACLDNGMIGVINPNSTFTFEQQLSYTTNATIEFSPEENFPAETAAGTRTPTATSSPTATSAAVTSSAAATSSGHSGLGAGPIAGIVIGSIAVLTLACALLYMCGRQKAVSDIMRQSTIPQRSNHNSYQPTTPGYGEANYPNMVKTHPLEGGYVGGGPGFSGPGTETESYRSMSPPIDERTGMMVPSVFSSGGSTMSTPRAGTFTGYDQNSREGQTHEIDESMREAGLRPYNPQTDQIHELPVPSRNTSTTTHPPPSTDTRPFSYTDSESGYRQEEQRNEKISPRQ</t>
  </si>
  <si>
    <t>&gt;3225_g</t>
  </si>
  <si>
    <t>MRLDVKRQLFARSERVKGIDFHPTEPWILTTLYSGHVYIWSYESQSIVKTFELTDVPVRAGRFIARKNWIVCGSDDFQLRVYNYNTSEKITSFEAHPDYIRAIVVHPTQPFVLTASDDMTIKLWDWEKGWKCVQIFEGHSHYVMGLAINPKDTNTFASACLDRTVKIWSLGSSTANFTLEAHETKGVNHVDYYPQSDKPYLLTTSDDRTVKIWDYTTKSLIATLEGHTSNVSFACYHPELPVIISGSEDGTVKIWHANTYRLEQSLNYGLERAWCVSYQRGKQGVAVGFDEGAVVVKMGREEPAVSMDSSGKLIWARHSEVFSSIIKGGDASLKDNDPISLPTKDLGNCEVYPQTLLHSPNGRFVSVCGDGEFIIYTALAWRNKAFGSALDFCWGSKDNSNDYAIRESATSVKIFKNFVEKAGGLDVGFQAEGLTGGVLLGVKGQGGIGFFDWQTGGLVRRIEVDPKEVYWSENGELVAIACEDTFYVLRFSRENYISAVQDGQVEEDGVEAAFEVVTDIAESVRTGEWVGDCFIYTNSANRLNYLVGDQTYTISHFDHPMYLLGYIQRDSRIYLCDKDVSVTSFALSLSVVEYQTLVLRDDMESAAELLPSIPEAEMNKIARFLEGQGHKELALEVATDSEHKFDLALALNQLPIALELAREADVEHKWKTVGDKALESWDLVLATECFTNAKDLGSLLLIHSSTGDRAGLRALASQAEQAGQHNVSFSCLWQVGDVEACVNLLVKTGRSAEAVLLAQTYKPSLVKGAVESWKKSLEGEKKGRVAKAVGAPGEDEELFPEWEEWMRLEGERGQGAERLVDVGSGEAGEEEEEEVETPETGSVSEESEETEEE</t>
  </si>
  <si>
    <t>&gt;2520_g</t>
  </si>
  <si>
    <t>MFHSWVTETNPRSPPAFREDALPSSHFSELPDFDTPLDDSFGRDAHLWNNAGPRNSPSAQLFDITLDGQAPEQFQQSIVKDALDSRSWSEVHSQNRQKSSSGPNISINPTDGGAFVTDFFSAMRDSERSVTLEWPILKHFSQYPNILNRKCPKKISALTVGNFLWATIESFATGFIGGQFPPFIHRKCSTKESGGPDDDSALIPEPLANCKQITIMFSNKTPSSMQLLWKTLVQEVQRLYDEASLPQQFNCIWLNII</t>
  </si>
  <si>
    <t>&gt;8558_g</t>
  </si>
  <si>
    <t>MNSSAPPSRYAAAHADPQGEGDARPTALQVIHDDDLVNKLSDKVMLVTGSSSGIGIETVRALHATGAHIFMQVRDMKRGKEVMDEILASSEGKGKLELLEMELDSFKSIKAGVDEFLRKSDKLNVLVNNAGIRNPPEGTTVDGFETQFGTNHLGHFLLFQLLCPTLLASSTPAFNSRVVNVSSGSHRRSSIIFSNPNLKGIYTPRLGYAQSKTANILMANQIERLYGSKGLHGLSVSPGMIISRAQRYDDPAELEKVKERILNKLKNAGQGAANTVWGAVGKVWEGKGGVYLEDMAPAEVAGDRDPRDGGYAELAFDEEAEKKLWEMSCKMVGQKAVL</t>
  </si>
  <si>
    <t>&gt;4334_g</t>
  </si>
  <si>
    <t>MFRPSRSVLFPALNKLSIHQPLPLNPRESKQLLNLLTISFRQHLDEQHPAPLARSSPSSKPESWKGGPQGRSMSRRHSFPESSKDPTERHMNAVLTHPLFNSTPSSKRWQSSKDPMDVFEAAVAKGMMTVPYAYACLKAKYHEIIQSPIPSIQDGMRDSGAGLKVVKWLISSGATNDLRFLDQGLKGNDNILMEFMVAEGLQEVVWSWIRKSLGGLPALMLIKDHLKPAEFRELVGKLAKPLQRLVRARFSRGGSLDAGYMALSRAAGYLEGLPVDQMKMILEPSGSLLAKLTIRAANRPAASEAAFQSFFDLIPAFSKSVKYHQAHLSLFHPSTPNADLAMKYLREKVSGGDMFPGDEKVREEKEVIQLGLDAARLSLETNMISEARWIMELLQYNYPQTLDPETLFKQAKAEATSLELLDALSCA</t>
  </si>
  <si>
    <t>&gt;10789_g</t>
  </si>
  <si>
    <t>MSGSLVDALQRVQISPGSNDTSDADDWIDNILEEQQPRKRVKQAPEALKRELEQKYLTPPTSFSTEWLDRLQQRWDAPPDYTSLFKIAPTQTRTVTRFIREGLEGRVTGYKEVTVPANSATAKNSTSFLRKPANRAEFVRGAAGFFPFAPGGLEGVEAAAALEEQALRSDVPIVSSKNRLERIINFSGEGGLLEIAPGFTRGIDFGQKKKGEDDLNEATEVEKVLEEEPEEEPELEATNGVNHSSSAEETPEDDEYDDIDSLLPVEFPALEPHGVLAASGKKGGREWAHMVDVKRDIPNFRELVPDMAKEWPFELDTFQKEAVYHLENGDSVFVAAHTSAGKTVVAEYAIALAAKHMTKAIYTSPIKALSNQKFRDFREIFDEVGILTGDVQINPEASCLIMTTEILRSMLYRGADLIRDVEYVIFDEVHYVNDLERGVVWEEVIIMLPEHVTLILLSATVPNTYEFASWVGRTKRKDIYVISTPKRPVPLEHYLWADKGIHKIVDADKKFLEKGWKDANDVLSGRNKQKALPAPEANARGGGNGRGGGSGRGGRGQNQRGGNQRGGGQRGGAQQRGRGGPPRASQTPGHMGRGGRPGGRTSAAQDKTLWVHLVQFLKKETLLPACIFVFSKKRCEENADALSNQDFCTATEKSAIHMIIEKSIARLKPEDRMLPQIVRLRDLLGRGIAVHHGGLLPIVKEVVEMLFAQTLVKVLFATETFAMGLNLPTRTVVFSGYRKHDGHSFRSLLPGEYTQMAGRAGRRGLDTVGSVIIVAPGGGEAPPVAELRHMLLGEPSKLHSQFRLTYNMILNLLRVEALKIEEMIKRSFSEHATQQLLPEHEKAVKVSEADLAKIKREPCEICDKDLEACHNAAQDFKKLTLDLHLGLLGHPMGRRMFTPKRLIIYMKDGVRTPGILLRDGASGGASGATPTLHVCEIKTTKVQRDTTDLLPYLPKFRKMFTELPLNHKEPVKNFQIPITDLECVTNTMVKGVIPEIFQNRKGDVYVAAKENILRLCHDWEADEFNELDWSKIKDLKLRELVQKRIEAMTIAQKAECLGCPQFLKHFALCHDEWLIKENISQLRQLLSDQNLQLLPDYEQRIQVLKDLDFIDDSSRVELKGKVACEIHSADELVLTELILDNVLAAYEPAEIVALLSSFVFQEKTDMVPNLTGNLERGMKTIIEISEKVNERQTFYQVILSSDDSNDFVSRPRFGLMEVVYEWARGMSFKNITDLTDVLEGTIVRVITRLDETCREVKNAARIIGDPELYLKMQTCQEMIKRDITAVASLYM</t>
  </si>
  <si>
    <t>&gt;2842_g</t>
  </si>
  <si>
    <t>MAPGITLTNTSAVSLAKKSAIKGAFSNAIKAIPKSWNKRLLPLYITLSVFLLIIASYLLLAYSLHRYYRTANRKFVAGRVTQWLLTIETEDCAAEAGYARCEDGNVEMGEFSGYKGSEDEDEDEGSVFDGGLLRHPDEWEEVLL</t>
  </si>
  <si>
    <t>&gt;10857_g</t>
  </si>
  <si>
    <t>MSAKQEEEIPELLYHVKRTFIDYREDPTGATRITDVLGTFTDLHAAKLAANAALASEGYLKDDFEVYEIKYEVGAEEWKHDDGVLVFAKAPAGQEFEVRIDTKPNVNKFKGNASGEVEGHLHYVLQTTINYNTNRLGGNQTTEVAGTYPTRKMAWDAAQKALLDPDADITKDSFAEYDFKDDFEGEWPYGEDCFVHAVAENGENYLVWVKAQPKSHKQHERRNSKGKIPKMEKKKEEKKVEV</t>
  </si>
  <si>
    <t>&gt;14369_g</t>
  </si>
  <si>
    <t>MAAALDQLFFSRYINSLKRRPQPAI</t>
  </si>
  <si>
    <t>&gt;5688_g</t>
  </si>
  <si>
    <t>MPPTRMTANPIKAPRYRPGKVVAEASSSESEASDDEESPSEPNQSISAPPKATTAVGITSNLSKVDLNARRVAAAAKEAARIEAEKALKAKEEEGFVTESESEEDESGSEEESSEDEESEEEAPRRVMMRPTFIKKDKRKDLGNKEVEDSRTEEEQAAAEEARKRAAADEIVEEQIRKDIAAKAAGKKNWDDEEVDDEVDDEDGVDPEAEYAAWKLRELKRIKREREAIEEREREFAEVDRRRNLTEEERRREDDEFIAKQKEEKDGKGKMGYMQKYYHKGAFFQDDAKAEGLDRRDIMGSKFADDVNRELLPQALQLRDMTKIGKKGATKYRDLKSEDTGKWGQFDDRRRGGPGGFNNDERFMSDRDRDRVGASGANSMPVADRKDREKKVVGAPEGPRSMRDGPERSRDEIDTDLVGKIEHTQGQGQDPDHPEGGIEIGIGRGVTDMTDSVASEAVQEIGIIMRVTSGEE</t>
  </si>
  <si>
    <t>&gt;3805_g</t>
  </si>
  <si>
    <t>MPAKSRFTKLDAFTKTVDEARVRTTSGGIVTIASLLIVLYLALGEWRDYRRIVVHPELIVDKGRGEKMEIHLNITFPKIPCELLTLDVMDVSGEQQVGVMHGVVKVRLTPEAEGGKVIDVKSLDLHSDDQATHLDPNYCGGCYGATPPPNAIKAGCCNTCDEVREAYASVSWAFGRGENVEQCEREHYGERLDSQRQEGCRIEGGIRVNKVVGNFHIAPGRSFSNGNMHVHDLNNYFNTPVQGGHSFTHQIHSLRFGPQLPEDVTKKLISKGYEWTDNHMNPLDNTEQIANEPAYNFMYFVKVVPTSYLPLGWESAYKDHPGNDQVGLGAYGQQIDGSIETHQYSVTSHRRSLGGGDDADEGHKEKLHARGGIPGVFFSYDISPMKVINREERGKTLTGFITGLCAIVGGTLTVAAAVDRGVYEGATRLKKLQAKNL</t>
  </si>
  <si>
    <t>&gt;277_g</t>
  </si>
  <si>
    <t>MNRPAVGPQSLRGIPNGFPSQQQIPPNRSVSNRLPPTGKMAGNGAGWVFGGPMGSAAMGNPRPNNGGLTSFAQTIGASSQPATPLDLSEFPSLSNNQPQPSQSAWATSGARTLGPSQAVRLQQSALSQQQQLNAQQQTQQQQDDLFSSSSQLPSSQGGFRFGSQNAVGQSSQPTAVDDFPPLNRGNNGDIGPDRGSNMIPNLGFGAPSNGIGFGSANPSQTSRNNGLLNALSGSNRVISGNRVASPASISGVSNSRSPIEPSRQQSLSGVPENDPGAFQNQPFVSSIAQPPRETSATRSTMSQLEGISSQQPDTAVPRSQTLDSSSQGGVPEESGPEVQDPLANMSEIDKWGLKGFSYMLQNFPDYAALVAGSDLASLGFDLNSTEHISSQIYSLWDNEPPRPSVPRYTLPECYTVGNVASLESKMTNFNDEALIFMFYSNPGDVQQLLAAQELNQRNWRYHKKHQIWLTKDDMMVPQALGNGQERGYYIFFDIRQWQRQRREFTLVYDDLETIPTIPRNGMA</t>
  </si>
  <si>
    <t>&gt;5264_g</t>
  </si>
  <si>
    <t>MRKQPLNPMTEPSFVEYDHSELHLKQGARNLNAKSSILELSEKGPTSLSQLFQHFLSDYIPRGGRARQDPPVSWLQTVQITGNLESNPSLPLAITALSLVRLGRKHQNVELQNEGMAVYGQALEEVQATLSSDALIFEEQTLASCMTLLVFEIVYALATRRSTYLGDEEWLTIPWQRVPKSNFHHLLDIMARMPGLIEQTERAISMDATLPSPTEMESLRERYWTIERQLRTWYINLVNSSPTLLLSEMPLRTIASATPSDLQPLTDSSLNFPSFEIATMHLFYWAALLLIYNNLTSIPSPPTSLHQFPQVQLRSEIHRTAMLIVRSIPYLLSPETQTMGPKNVCFSLRVAMHAFSELGEEKEERWCRDVLEEVDKRGFPFGKILANVKWEDIPQFLSIMKDTVTKA</t>
  </si>
  <si>
    <t>&gt;7352_g</t>
  </si>
  <si>
    <t>MVKIAIIDDGVDISQLDATKIVAGMSFAYGSLDRFQPHYFSSAGLGTRMVQLISAACPPSEFYIVRLDPKRWSTKSISEALIWSISQKVEIITSSMSLDRGIEDGSEYEDEEIAYRNILQNAMSKVVALFGPIGDWINSLAWSGPKLHKF</t>
  </si>
  <si>
    <t>&gt;4718_g</t>
  </si>
  <si>
    <t>MMDDCCKSGFRWDGQPTGHEGTLASNQTYIAGTSKDVAVLLIHDLFGWTLPNLRLLADHFAQEADCTVYVPDFYDGEVIGHDTLAEALTDDNKMKLLDLPGFIGRHSKDIRYPEILACAKALRGQYGKLGTVGYCWGGWACFRLASEEGLVDCAVMAHPSAFEKKEIDGVGVPSLIICPEFDTQSTEEMRSYYNKIIPGNGVPYRFDYFPGVAHGFAARGDRGDEKQREGLERAKRSVVQWFSEWLH</t>
  </si>
  <si>
    <t>&gt;10272_g</t>
  </si>
  <si>
    <t>MQPSIILAVVVFGISTHAQYLLDALAAANATKFAQFLRSNPNLLAVYNSSTVQTVFAPTDAYFNPLQRRDTTSTQSLYLYQYSGTLTGLETLAPPLGSGAVVGTGLLAPQTGGSQSVVSQKSVANNTSTRRRRTVTDPGIQLLSGLGNSVSIIDGDIPYSGGLIHTTDSFFTIPSSLSTTINSTGLSALGTLLSRANLTNTLDAANSVTIFTPNNAAFATAANYTGNAATLPNLLSNHVIPNFLGYLPVLKDGAVYRTLTNETLTISIKNGVYYVNGAKIISSNTILSNGVAHVIDQVLVPTPSLALISTSGSLTRGNSVFVATGVAIAATMIAALIM</t>
  </si>
  <si>
    <t>&gt;4956_g</t>
  </si>
  <si>
    <t>MRPITSSRARACIRGAVQWNYRISCPAVRWSSSAVRQWSTPLAKQLSEAITATGPVPLASFMRMCLTSDLGGYYTTKHEGKDQFGLKGDFITSPEISQIFGELIGVWFVAEWMAQGRRKKGVELIEIGPGRGTLMDDMLRTIKNFQPMAESVEAVYLVEASPSLRDAQKQLLCGDAPMTQTPIGHKSFSKNANLPIIWTENIRFVPSDHDKTPFIVAHEFFDALPIHAFQSIAPSYPQETIQTPTGEHKLTSSATKSRQAKGPCWREMVVSPAPPDSATEFELALSKSSTPHALYLPETSPRYRALKSLPGSLIEISPESSTYARDFARRIGGTKKDPKASPSGAAIILDYGPSDTIPINSLRGIKGHKRVSPLSEPGLVDLSVDVDFMALAEAALNASPGVEVHGPVEQRMFLEVMGIKERAEMLIKGLVGDEEKKRVIEGGWKRLVDSGPSGMGVLYKAMAIVPENGGKRRPVGFGGDIGPL</t>
  </si>
  <si>
    <t>&gt;291_g</t>
  </si>
  <si>
    <t>MATESSNPSHSNDIIGDSNSSAHPIEKLEKDASAFETDVEALPIEKLEPNNPPTNDSETPESERRSKTENFLLMSAICMAVFLAAMDSVILTTSLPTIAAAFHTSGSGFAWIATSYLISNATSMPFWGKISEIFGRKPIFLIANAVFMIGSLISALSKDLNMLIGGRIIQGLGGGGLIVLATIIVTDLFSLRERAFFMALIGTTWSFASAIGPVIGGAFSEKATWRWCFWFNLPCDGTSLIIIIFFLEVHNPKTPLMTGLKAMDWIGALAITSGTVMFLLGLEFGGLIGTGIYITKTGNYLLPMRLGLGITVIAVGLFFTFPPYRDYPRIVLFSLVYSLGMSPLFQSPIIALQAHLEPGDVSMGTSTFTFIRQLGAGISVAVGQVIFQSGMERKLPMLLSAGLEPGFAQTITGGNAIESTFLVDKYLNETQRLVVRTAVTQSIDKMWIFYTVIAGIGFLAGWGIQKKELSKKYVEYKTGLKVVEGRKGP</t>
  </si>
  <si>
    <t>&gt;9867_g</t>
  </si>
  <si>
    <t>MGRVIRNQRKGRGSIFTANTRLNKTAAQFRTLDYAERHGYIRGTVSQIIHDPGRGAPLAKVVFRDPYRFKLHTETFIANEGMYTGQFIYAGKNANLTVGNVLPLGSVPEGTVVTNVEEHAGDRGTLGRTSGNYVTVIGHNPDEGKTRVKLPSGAKKVIASTARGMIGIVAGGGRTDKPLLKASRAKHKFAVKRNSWPKTRGVAMNPVDHPHGGGNHQHIGKASTISRYAAQGQKAGLIAARRTGLLRGTQKVKD</t>
  </si>
  <si>
    <t>&gt;657_g</t>
  </si>
  <si>
    <t>MSSEIIDKLVLSKSRIETRASTSTQRAFTCFSSLPPELRLQIWREACFIPRYVDLWSMYQRNYSIGRNSYQCCRYESATPCPGVLQANEESRSVASKYYECAFGTVHEMQHGFFVSTEARIWVNWAVDWIVPMEERKWTGEMLESLFLENERIQRVAVAIGDVGEGLLFHDLAKMPLKEVVLYRQDPGLELGKRGLEQLRLSSSRGEFDIKFLGAEKCKAGTPERHWYDQLREAKGCVEDRYKAYIGDEEKKALVPTMPKVYRMKMVVKGGGNNETRYVAL</t>
  </si>
  <si>
    <t>&gt;2594_g</t>
  </si>
  <si>
    <t>MGVQPPYIYDPVRTEGPKSPYKEFDPKAVTRASFQTTRSRPKSEGPLISFNRHPDSYFIFPYGNTNANPMDLSVKSWIKWMRIIQLVLRCLETLAAAGQLAMMILLKPTDASTGWIMRIAPGVAMLNTVYAIYHLARKPSGRTPGSSFSYMLFASFFDVSILPFYAFAALVVKTHGTSWGTISSNSSLVPTFSTILFYLAVVGGGLHVISLAISLYLAVTFRKITQLPPDMNPLEDNLTSRHKRNKSSMSTATTIVSEREKRLSAPLETKHSSGAAYEDLSRPPTIPFFHTRTQSTTSFSTYRSTPPPSRDDHPSRQYQIGPDSSRSSYGRSTPPKKNRPSSYADLPTSDSASQRSSHPLSKMREAWFTTDSRTSPRKGTQYEPLHQLYDASASDLGDHPNPLFTNPPIPQHNFVPTGRDQALADLLGASNKNSRGHSGDIGEMSTRDLIQRREGSHSPAPERESSFKAKAYGELKPGTPPLMIGGKNDRQVSSGNDYTTTLNSGTFKVPPREVSGKIAEEGRANNNGWGTRLRKISGM</t>
  </si>
  <si>
    <t>&gt;8650_g</t>
  </si>
  <si>
    <t>MSPIQTVLIIGAGGNVGRSTIKAFLSEPGNFRITGLTRDTSKAKLPAGVRHVRTDYSQASLFEAFQGQDAVISTLSGGGLDEQKAIVDAAIAAEVKMFFPSEYGVDTSIRAASEVIPFLASKIAALDYLKSKQDKISWTAIITGSVFNWGLNIPGFGGLNVPARTSTIYDGGNIAYDATNLDQVGKAIVAALKQPELTKNQYVYVNSFTITQNQVLEAVEKVTGERFTVSQSTSEELWQDSAAQIQEGQGLAVLGMVASSCYQKGANLKLSNYSVNRGLWNDRLGLAQENLEEVLKSHVAASKV</t>
  </si>
  <si>
    <t>&gt;6407_g</t>
  </si>
  <si>
    <t>MASNRTSIIYSQDSFGPALPNGFDFTLLFENTILSILPSALLLAALPFRVAALYRRPRKVTRSVLYENKLIFLSLFTCMQTGLLVLFATNSTLRTRASLAAAALSAIDAIGLCLLSHLEHMHSIRPSFLINGYLILTLPFDIARSRTLWLEGATRAIAAVFSSTLAVKVMILITEAIGKRHILLSRYQDASPEATSGLYSRGFFWWLQSLMTTGFSRILTNEDLYPIDSDMASTTLNLKAQQAWEAANKENPRALVWATLKASRAACAYCIFPRICLIGFKYAQPFLLNRTVTFAQNPDEPDSIGWGLTGAFVLTFLGLGIANGAYYHMVYRFITTVRGVLITLVYSKTMNLSITAMDESAAITLMANDSEAICTGFIRLHETWAVPIELGIALYLLYRQLNLAFLAPAAIAIFATCGIAMIAKYMGNAQKAWIEGIQTRVDVTASMLSSMKSVKMLGLTSILTDIVQGLRIQELNLSRRFRKLLVGRVFFGNSTSALAPLATFILFVIIEKSTGQTLNSASAYTALNLISLLSSPMNVFIQTIPALNIAMACFTRIQSFLNSDALQDHRLPLAPPNRHVGSSTQASLSDIELEILDTDNSQPELELNMISVRNASFSWDTSVEPVVRDLSFNLERHKLAFLIGPVGSGKSTLLKGLLGETPSCQGFVYSSSNEVAFVDQTPWIRSGTIRENILGISNFDEHWYTQVVHVCALEADIAMLPKSHNTPVGSAGISLSGGQKQRLALARAVYAKKKFVVLDDVFSGLDAETEEHIFNNLLGTKGLFRELGTTVLLATHAVQRLSYADQVIVLGTNGRIAQHGTFEQLNTVPGYVQGLAAKVKSEEESSETEQKSYPAKAAPTLTPDTEDVETINAELNRQSGDLSVYRYYFAAAGWIPTMIFFATTTFHGVTSKLTELLLTFWTSATEENGNSVNGFYLGLYAMLAIVATFGLVLSVTQLTLVLVPRTANHLHSKLLSTVMNAKLSFFTKTDTGETTNRFSQDMSVLDTQLPYALVDLSLSVSTAFMGAILICISAGWFALTLPPVVLLVWALQKAYLRTSRQMRLLDLEAKAPLYSHFIESLSGLVTIRAFGWGPKFLEKNLTLLDESQKPYYLLFCIQRWLGLILDLLVTLLAFVLMVLVVKLRTAISPGFVGLAILNIMSFNEQLTEIIKEWTNLETSIGAVARLMSFSSTTASENLPSENQAVPENWPSQGRIEFKNVSARYAVDDTLVIKNLSMSIQPGEKIGICGRSGSGKSSLITTLFRMLEITENSKIEIDGIDITTIPREVMRSRLNAIPQEPFFIRGSIRYNADPFCTQSDESIIKALSSVHLWDLIQSKGGLDTKLDVEFFSHGQRQLFCLARAILKKGKIVVLDEATSSVDKESEELMQRVIREEFKGCTVLAVAHRLEGILDFDRIALLGEGELRELESPGSLLVRKSEFRALYES</t>
  </si>
  <si>
    <t>&gt;10666_g</t>
  </si>
  <si>
    <t>MSMQGKVIAITGGASGIGLATAKLLSSRGAIVCIADSSPSALESTTAYFNTLEKPFAALKLDVTSSVEVQAWIKTILERYGHLDGAVNCAGIVGKKHGATKLTETEDDEWFQIINVNLTGLMHCLREELRTIVNGGSIVNVSSIQGVMGFPGSAAYSASKHGIIGLTRSVAKEVGDREIRVNVVAPGTILTPLLVKAWEANPDEGKDTNTAIKRIGAPEEIATIIAFLLSPESSFVTGAVYSGDGGWNC</t>
  </si>
  <si>
    <t>&gt;6274_g</t>
  </si>
  <si>
    <t>MEIGPLNSRQVSVELELRDILFLEEISEMARLAIVEHWGKWECWAALGTAKLILSQYVGVVERGLVHGWERGFEGAWRLPGLMYADDDGGNGRGRSEAGEGTGNENRGGNEDTDATDWVRRLRGREPLEDLDI</t>
  </si>
  <si>
    <t>&gt;6721_g</t>
  </si>
  <si>
    <t>MSDKLSSSDQEKVTPSRTQRLKNLWKPSTKQGDRPDGCYHSPRSKSSSRLPRRGKSPDPKNEKAGNDQLTTGVNIPAMTSPDKNKDAQPSAITAHLGAKTAAADLNKDNDMWTIAENTLRKDDEKRDLLENYDLILEKYFGSELKPIGTLERREQFLGFLYSETEKLNQIDSETQLSRCSMKAKRFFKSAVDCVVASKDIIAAAAAPCLPASVACSGVMFLLSFCIQAADQRHLLFDGLHTIAGSICRITEYEDLLRKNGLQQTEEVKISITVACCNIIEFQARSACFLQRKRLESEIRNAFKLDRWDQLLSAIKEAEARVKDCAERKGLSDICKIFDKIDELKNKIDEMGEGFSKLAETQEAIDRKQRIETFLQLLYSNSCSYKASKDRNRERVMGTCDWFTEHSLFKEWNLPTENNREASGLLYVTADPGCGKSVLSRYLIDKILPDDGRMVCYFFFKDDFEDQKSSLRALCTILHQLFDLKRHLLTDPILDKYGARGEKFVESFPDLWDAFIDAACYQETVCVLDALDECRDSDRKRLIDAITSTQVHGLKFLLTSRPYAHIYRGFLPKLKDQMPLIHLQGDRETIADAIAKEIELVVEIRINQTTDDFNLTPDECQLMRKQLGSVPNRTYLWIALIFDGLMNKKSDITKKDIMDLTQRLPQGIYDAYEKILEKSTDPERTKRLLHLVLGAKRPLSVSEMSLALAFNPQQPWHNIAEDIIPEDRIKDNIRNLCGFFVTVVDNRVYLLHQTAREFLVPDFSNDKSRSGHFSRLRKYNTAAIIFPTQSLTFLHIVLFSIIRSIFHRIWLFLTRSWQHSMDPADSNSVLAETCIGYLCSDVAQENSSMLEYSATYWSDHYCHSGDNCKAAVAKMTRDLCEKRTQWTKIYNGHATIPRTGPPLCLASTLGLDRAVQIFLHEQDSASIDVKNKVNSKDQKYGRTPLSWAAQNGHEAVVKLLLIGQVDIDSKDNYGRTPLSLAARNGHEA</t>
  </si>
  <si>
    <t>&gt;8336_g</t>
  </si>
  <si>
    <t>MPSALLNNASPPRMLEDKPREMDEARKKGIAICPTDDDAIAPTVKKLEKQSFDYIWRTGLAGGIAGSSAKTVVAPLDRVKILFQARNPQFAKYTGSWFGVVSAMKDIYREDGTRGLFRGHSATLLRIFPYAAIKFLAYEQIRNIIIHTPAHETPIRRLVSGSLAGVTSVFFTYPLEVIRVRLAFETKRDSRSSLFSICKRIYNEVPLPPRPEVGPAIVGIPTQAIQVIVPKSGLANFYRGFSATIIGMVPYAGMSFLTHDTAGDVLRNPLLAPYTTLPKPADSPAHKPPPLRSWAELFSGGIAGLVSQTSAYPLEVMRRRMQVGGAVGDGHRLHLGETARLIYKERGFLGFWVGLSIGYVKVVPMVAVSFFAYERGKDWLRV</t>
  </si>
  <si>
    <t>&gt;452_g</t>
  </si>
  <si>
    <t>MVKKGQSKGGKPGGGGGKKPSPATTEPDDSFIVFSNSDKEPKPRRQPNNNGGPSAGGSSGQDGPALAGEAPKRPDVKKLIGGASWTGKLPVNMLSEHCQKQRWERPEYTMSKTPEGYSSMVILRAKNTKTQELVQLPPFKLPPTHKYLAAKPTALEARHFAATYGLFRVCSMRNIHMMLPPDYRDLWKGEFEVLKKEDLKDGRAWMYEADPFAALREREEAKATMEKKRAERDRAREKAANTPGGPGGFGIALRSNASGGAGSGAHNILRGWTRVPKIEMGRRTRTNIETLIRKYALWNPHDVKMSQFQKHSIVNEFERLDFRKSHVEEAVEECKDREETLEWLLIHVPEDDLPRWALPEGYVAGISMGSSDLKREGAIKRLAEAGYSLDLCKQNFDIYGEEGKTAEALQRILISSGKDVDESPAEDSWDAEESRESSEAVWEEEMMGLESVFGDQYTRPSKDVCQVSIKPANRGRNDPIQPIIQFRRSQEYPQKVPVISILATLPAYIRLSLMKQALHHAMDNLLGEQMLFFLIDWIEQNFYSILERPGRLVEVSAAASTVSEVRTVQRKKPKITRHPRPINWTPNPRSKEEWVDRQTNHKLQGMIKARRTLPAWEMREIIIDTVNSHQVTIISGETGSGKSTQSAQFILDDLYQRGLGECTKIICTQPRRISALGLADRVSDERCSHVGQEVGYIIRGESKATQNTKITFVTTGVLLRRLQTSGGSSEDVVASLADVSHVIIDEVHERSLDTDFLLVLLRDVLKKRKDLKLILMSATLDAGVFEDYFKSKEKVGRVEISGRTYPVEDYYLDDVIQMTGFNLGRGSRRDENDADTEGMDSEVAAAIQTIGMRINYDLIAQTVKEIDADLTYNKDTGGILIFLPGVVEINRTIDALRSIPNLHALPLHASLQSQEQRRVFPHAPTGKRKVVVATNVAETSITIDDIVAVIDSGRVKETSYDPQNNMRKLEEVWASRAACKQRRGRAGRVQAGKCYKLYTRNAEMMKMAERPEPEIRRVPLEQLCLSVRAMGIKEVGRFLASALTPPESLAVDGAMELLGRMGALDGDDLTALGRHLSMIPADLRCGKLMVYGAVFGCLNACVTIAAILTVKSPFVSPQDKRDEAKSARAKFAKSQGDLIGDLRVFEEWDEMVGNRGIRQGEIRNWCSENFLSYQTLNDISSNRTQYLTSLHDLQFITYPPSPNLNKNSQNNALLRSLIAGAFNPQLARIDFPDKKFAPSLSGAVELDPEAKTIKYFNQENGRVFVHPSSTVFDLQSFPGNSAYVAYFNKMATSKVFIRDVTPFNAYSLLMFGGGIGLDTLGRGLVVDGWCRLRGWARIGVLVSRLRGMLDGVLERKVEEPEWEMGESGDVVEAVVRLVELDGLDQ</t>
  </si>
  <si>
    <t>&gt;5058_g</t>
  </si>
  <si>
    <t>MASASVTEDFYSILGVSRGASSASIRDAYKRLALKFHPDKNKEDGATFAFQRLSVAWDTLKDTTKRERYDRQYMYGYGRSPKRECEKEAEEEAARAKRRREEVDRDVNAEWIRASNLAAPDESKFERERPGRARKWKKVAREDYMARLQAWTDFQNGQVGLIHDYQVSIEKHQQELDFLANENEKAVIQAFQEAIALSCSSGHEIEDRDDTMAKLLEAREAFVTKLTSTVNELRARLDGLERELEDERHQYEEEEAKIRLERIREASEILGPLTLNPPFQTMIGRKGQVLNRWKALSRIRSTATFSLSVDAVKEGPWHKYGAWERIAGEHTCGRCAQSTFHLFAECGPAKCPGCGLVVCNDCFRSLFLLREYEAWIVSADEDVKDSPFSLDFSHGARPLETEDNDLNAYRPFGVFHKL</t>
  </si>
  <si>
    <t>&gt;7341_g</t>
  </si>
  <si>
    <t>MALFNFGRQRSRSSLKSEEEIAHDREELQKAVSEAVTAAINEEFTKAVAGFLATQLESTIKSAVDAQAIETKLLEANTQLAQKFDENTTQTTAKFAELSSLLETGNSATAGKISAVELAVSQITDSLVELGNNVKAVEEVVSCPDTSLLVAQSEKLDTISKELQSFIEHVPTPISSAFSAQYSKLNTIVADLAAIKENAQTVAALNNVTSELESVKSELEAKTNAGFSGLTTQVNSVLSAVEAQGSTLEVIKTADATSAILAGIKASNESLANHAETLAQLKAANETNVPVLNGIQTQVGAIKNLVSAISDADITPKILDEVKTVINELSTQTASINKIKTIVEAPAPVPEQTDITSLEANVEKIISSLDTQAGHITEIKTVTSTPAPVPEKVDLTGLESAVQTIVDTLETHTGNLDKIISVVAIPSPEPTKVDLSSIETALADIKAVVSTPAAVAREVDLSPLQASVEKLNSTLDTHTSALSEIKSVVAVPAPAAEKVDLSPLEASISQLSNAVSEVRIAVSTPAPTAEKVDLLPLETAVSSLSTTLSEVKEIVSKPAPEADKFDLSSLQVTFDSLSSALDANLGHLTEIKEKIATPAEKTDLSSIEESVEKLKATLDTHTEHLFDIKTTVATPPSTPPAEKTDLSTLETNVKEIITALDAQKGALGEIMTAAAGTEIFSALAIQSSILSEIKEGKSSDEVLAEIKTIKTEVVNSATKLGELVEAIPAPIAGKDEEILAGVTEVKALVQGLPKPAEGKDEEILTQVASVKTLVENIPAPVPAPIVKDAEILASVAAVKALVEGLPKPHEEHILDEVKDVKLVIGGIYDEIKKEGVAIGALKGLVEKNGRAVNGVGKKENGVKVDIEEVGPEEGPDGGVSVA</t>
  </si>
  <si>
    <t>&gt;2966_g</t>
  </si>
  <si>
    <t>MAASTTSSFPTSTSSISMPTNTLQTTSTTAAAATPAPSSDGLSIGGKVGLGIGIAVAILLGLGAGPIAIFAGLLGRQDREEDDTEEGVCGDAAPVHIEAISSTRIKEIRE</t>
  </si>
  <si>
    <t>&gt;7273_g</t>
  </si>
  <si>
    <t>MQAATEAFPLLAFPTSDKSTDLAGPGSNNNANQRRRRKSSRLGPEIETGSSIGLGFATLDVRPTSPTTLKAQKDRDRNNPFVKRRAARNLFRQCKSYALKYTWVIPLGVLALFFLLFAVNPTESNPISHFIFLSYAVPPEAGSPPGTPIQYGKGRWDVAFVTFYVVVLSFTREFIMQIFLRPLARRGGMRSRAKQSRFMEQMYTAIYFSFSSPLGLYVMSQSPTWYFNTRAMYENYPHKTHEALFKFYYLFQAAYWYQQALVMVLGMEAKRKDFMELVGHHFVTLSLIALSYRFHFTYMGLAVFITHDVSDFFFATSKVLNYLDHWLVGPYFTVFVFVWIYTRHYLNFRILYSEFNEFKTVGPYGVDWETEQYKCDLSHYISTFLIAALQCLNLFWFYHIVRVAYRFVLYNNHEDDRSDNEEEELEKEEFEQEEEERRENALKHQNDMKIANVEVQLNGHSLNGEATASEIHTNRAAKRK</t>
  </si>
  <si>
    <t>&gt;3885_g</t>
  </si>
  <si>
    <t>MASTASTITDAIAIQRIRTKYHWPPVQLNFWLLIMLVGSSTILGIFASFITEQTQLQVGIPWYFPYWITAAALCLLFILTMLYLISQRQLLPGIVIMGSFILFVLWMVGLIVVSIQLWGPSGSVNSNCQLFVSGAESRGPNVNTLAWLEQHSICQSWTAAWAFQLVGVVFLIWMMVMAYQVYQDN</t>
  </si>
  <si>
    <t>&gt;2229_g</t>
  </si>
  <si>
    <t>MSNTMENVRSKAKEVAVEDFNAFKTMAESAAKSGAYLYPIKGIFYFISNRTLWKPLLSKLIPTMTLSVGVIAFMFIFAYLPQLAVLVFVNGPLAAFTTILLTLSESSTLINILSRTFLIQDALVDTFDGVLVAKRQTGIVAEGRQIRSGNFRDPIAKLGKLVKSPLERFSPKAIIRYVMYLPLNFIPIVGTVLFVLLQGRTRGQSCHTRYFQLKGWSNSQKQEWLKENTAPYTAFGTVATLLELVPFASIFFSFTNAVGAALWAADIESNNTTMTEMNVPKSSSKSAETESGEKAKKGK</t>
  </si>
  <si>
    <t>&gt;8352_g</t>
  </si>
  <si>
    <t>MEGVIYSVGDARALPQSEVQMQENHPRRQIYTKEKWAEFKNTIRELYVNQNNTTPEVIKYLRENHGFNPTTHQFKKKITTWNFQKNVKTKDLPQILGELSSAVNTATFKTTTIRGRTVDEAKFKRWGKRAANSSSTTDIEQQEGQQPPLDQRAPDSPTEIFNPYRCINFDSPDLTGLIGALSLEQYEEIPHLDLSTEYDESASEMMDSLLQDSGNAKRTTEEVTQPEDTMHHDSNAASSSGTLALVSCRTDQHAWHNSNPTKGKWSPFNEIEFFPVTGISSTKLGTLRHQWYQPKNGPTMTELECKTKLSNMKRCTKSELLELADEMWHIAAKYNSARQYRDAETWYQGIISVKQLTPGMRCLETLEAALTIVENMKLTGRYLQAEPFAVDLHTKMQQVVGSQHVLNLFSKSLLSQIMGNLGNQEKELKYILDRLQICLVAFGARHEETIEAMSHLGTLLRMQSRYLEGADLLRIALQLLHPARLESSNSAIIDQEVDTMLDLAELHRDRNEPKECGNILREVHKQYNCYFSSDPWMDIEYHIQLAELHRLQGNLSACEEVLRALLRRRGPFIPPDSLSGICNRMADVLWETDRRDEALAWRVREYDLNRKVRGHTSRYCMSTCEKLGDNYTDMDRYDDALDHFDHAIEQLDALKDGKFGASAEKCIEKVQAWKREVQLCKDESKKEDLGIECENRENYDDAIGHYQQAIEKLVLLKDGEYSSWAGARVRELQGWIAKIRGRGDEDDQQEVPVEGEEMFIEDDIDMLSDNEEIASTDVEMSEGNS</t>
  </si>
  <si>
    <t>&gt;1380_g</t>
  </si>
  <si>
    <t>MQSTGDCWFSRDPPPPGGSSRTHLGGHSTHSTQLLPHLMATGAVVAHIHTLIPIPSPSPCSLWCRPNLLVAVAHAQPTEMPPMELVAMLPGLVADWRAAMDLYEAERGQQLYSRPSYTPSALVEDGDIVDAIPASPCAVHRSCWP</t>
  </si>
  <si>
    <t>&gt;9605_g</t>
  </si>
  <si>
    <t>MTSINDALHGLSLDGRASKDLVCVEDYGIFPKHSAKQKLSPLDMNMPRIYGSRWILCFPLPVGVDGSNVYETLREGLAHTIASIPWVSGDIGPEEGSDPEDSRIQVVEGAGGVQFLYKDLTNILPSYTKLKEDNFPFSKFATPLISPLQVLQASQPVLAAQANFIEGGLLLTVGLHHSVSDATGLDIILETWALNTSAVVSSRSFSSYDPISNNRLPLSKGLPANIADFSNYIILPTPPTDRPQMGPPAFEMPPMTSKIFYFSPEHLAGLKIAAKAFSTNDALCAFFWHHMTTARNPNTDASDNKKTSNIGFAVNIRGRTSPPLSPTYFGNASLMAITQRLSVIALKEPKSGLVMAAAAIRSAVNNSNKPNHVPLTIGLLSSRPNAQDFKFACHGFLGPDLTATSWADIGVRKRQWGVLGEPEGFRIPYEAADGTMAVLPRLENGGLEVMAALEIRAMERMVKSEEFVRFAEDWA</t>
  </si>
  <si>
    <t>&gt;2298_g</t>
  </si>
  <si>
    <t>MTRKAPTTAETTGEAADTAISMLEKATIDFKKHHPTSDVLEVHSAKLTNTRELLAKIKYQKQLHLSGVATALDQVVGVLKRLQETQATKPFPIDQFTNVLGELEQATINLRAQIPGDVFESSKNNVNNGFQNNSLLGAKASADRQISSTASGNRAERGFQSNAPIYGKLSDIKDLAEMWK</t>
  </si>
  <si>
    <t>&gt;306_g</t>
  </si>
  <si>
    <t>MFNGSYALDLAAPNDGHLNVNDVNSGAADLPPPESENELSSLHRLSNLGLDIQIHALEISRKIASTEADRDGEGGNSGRTRSSTRHFNSLSDSSTSSTIRIRSLQKHQRKSLTHLIQKSVAPQLFMTIHLSFFSKPATFVY</t>
  </si>
  <si>
    <t>&gt;61_g</t>
  </si>
  <si>
    <t>MTSITAHPATLGRSHDPKIVTINASSPRDKSARISALLASIPKQPLKGIITETPSMQRPLRDVTIVTDIRKARETVSVAGIFKTNRKSDTHSHERKSRRSQPQAPDLLHRYYNAIEETRVAIDSNAKATFEDVHEECHQDLMGFKASDAKFIETVTRSVHILSAPLSAEVIQTQYRRGGKKITEIVKIGDRVEAFKKLVGEEEEKLKEYWNEWDEVQNEYIALGIEVFGPEAFGEEASNVEGKAIGFKREMELLDLEHNTRLAELSEDIEDIGVQTLSKIKNSEKELNNATKKEQARLLQLLLM</t>
  </si>
  <si>
    <t>&gt;4876_g</t>
  </si>
  <si>
    <t>MPVKPLTFKGDKKTKKRKRVVDTAEKFGEGGPSTSKEVGAVKLEAEEPVVEDDSWVTAELATDVVGPIIFVLPSEPPTCIACDTNGKVFALPLENIIENDPATAEPHDVRQVFVANRVAGTETFSFKGHHGKYLSCDKYGVLSANTEAVSPLESFLAIPTADTPGTFQIQTLRETFLNIKPSTSSKANALPEIRGDADTITFNTTLRIRMQARFKPKLKASKEEKAREKISRKELEEAVGRRLEDDEVRRLKKAKREGDYHEALLLIKVKNKHDKYS</t>
  </si>
  <si>
    <t>&gt;2332_g</t>
  </si>
  <si>
    <t>MAMNIDMSQAQVIKDEQGRPFIVVRDQGKKKRQHGNEAVKSHILAARTVANIVKTSLGPRGLDKILISPDGDITVTNDGATILSQMEISNHVAKLLVELSRSQDEEIGDGTTGVVVLAGALLEQAAELIDKGIHPIRIADGYDQACDIAVAELDRIADTIEFTKEHRTNLVKVARTSLGSKIVSKAHDQFSNIAVDAILSVADLERKDVSFDLIKVDGKVGGSLEDSLLVQGVIVDKDFSHPQMPSEVRDAKIAILTCAFEPPKPKTKHKLDITTVEEFKKLQTYEKDKFAEMVQQIKDTGANLVICQWGFDDEANHLLLQNKLPAVRWVGGPEIELIAIATNGRIVPRFEDLSADKLGKAGIVREMTFGTTREKMLVIEECANTRAVTIFVRGSNKMIIDEAKRSLHDALCVVRNLVKDNRVVYGGGAAEIACSLAVEDAAVKSPGLEQYAMRAFSEALDAIPMALAENSGLPPIETLAGIKSRQVNEKNSRLGVDCMQTGSNDMRDAFVIDPLIGKRQQLMLATQLCRMVLKVNNVIIAGSDENEF</t>
  </si>
  <si>
    <t>&gt;4330_g</t>
  </si>
  <si>
    <t>MAGTGASSPFIKDEPEDQFFSSHNSRFMGAGSQQGFNVSQQQFNQFGSHGGSIDPSSLSMAGNGVAIPNNGYGSSFQQNNFASQSSNPNASFSKGIATFADDELMDSLGPGDMQHSNQTGMQGNGHEFGMDFDFQQNMYNGQNGTPALSVDPNHINGYSNTPDGDPIQSPFVHPFNHQQFRQLQQQHAFGGSLQSPSSYTGSPIQGSNGSVDTGGFTKQRPRLSQVMQGRKSSTTRSPLTPKTPTMGNLHIGSTDSNFASQPIRTTPSHQHRKTLSGQWDQTPSSFGTDFSPIQGMHPNPQISDLLKTGSMPGGPIPTKLNNGHPVGSAPALQSQEMKRRRRRESHNLVERRRRDNINERIQELSHLVPMHRLEDEKVRKALQNNSPLSPTLAGLAAPGMSPPQATSGLAGPGARRATAGNITTGIPIEEKDKGPNKGDILNGAVSWTRDLMWMLHLKLQQQEDLAQMIADLGGVFPFEETEDEKRMHTELMDAMLKNNETSFHYSRTPGSGLRVPKHTDVKGDPVGAGGQGSQLDNSLSPDNHSTGDAGPGVGGSGQYWSGNNSGGSGTNSISFKEEDEYGMDLTQ</t>
  </si>
  <si>
    <t>&gt;5305_g</t>
  </si>
  <si>
    <t>MDVESGQVGVAAIMDAESGQAGVADGEADSAAGIAHKIFQLSNQGALKRTTLAIPGGDVYSKDLPSRLDGTQRRSTISILGFPLPPADLMRTLLEEYFDSVRWFSLVIYEPRFRAEFESIQDGLAYPSQKRFLLLCSTVLGMGAWYMWHKRGTDADYPDEDWQGWALSLIEGAGSQLGDLMSQGSIASVQTCILLGSYYLYHGKPNLSFALLGATIKTAQAIRLHRQTLRSDCETIEERKRVWWAIYTWDRFASATYGRPLGINDKDCDVTQLVDFYESPYFKKNSLTRADHSLCYSSYQRELNKLYLIASPIVDTVFGMRAVGPNSHDTGHPYITQIMELTERLWAWRRCLPPDLLLDMTFDNRPNYSNTSRVYRLQALSLQLTFDNLLIIMHRPFQAQQVDDLIKSQPKSGQPVTHSPSSLSFVAPSPPFHIVDSPLSGSQMSSTDQRWNAALRTSRVTEMPRLAQLATDTYLVAFLAINLFNSAIVMVVMALSDPLSDKAHEVKRTITRIFRLQELLAEKTKLSTQSNLVTHAVDRSTVDKALLLNESLASVQKVVPVGFDGVSSDDTANKDRWSQGQGLPNHLPEGGNDAWFHPELQNFYVDGESGGANEDSNTDVGGNGLYWFWDPAGGERLT</t>
  </si>
  <si>
    <t>&gt;9852_g</t>
  </si>
  <si>
    <t>MDRPLQLLSLDGGGVRGLSSIIILKQLMENISRERGRLVQPWEEFDMIGGTSTGGLIAIMLGRLQMTLDECEDAYLKLSKRIFTPRRSKFNPFRGKDFLLADGKFDHQELEKAIKDIIVQDLGLDESTLLKDPDTKCHVFVCAMRSGNTEVAILRSYDTTEPKLLFGECKIWEACRATSAATTFFDPITIGKYGQEFADAAVLYNNPIQLVEREASTIWPDRMESAVIVSIGTGSAPRGAFKGNLKKVIDAMKEIVTETEKTDNDFGRAHKTMLAQNRLYRFNVFHGLAEVALEEWKEREKIANSTQAYLERGDTQHLARLYIEQVCKPGAPVIGPSLVNYPEKKHGGPESNTSDPQKAHLAQKQKEEQEGQERQDKLDCIRSLSFDGIDSRRNNISLAQQDTCQWLFETKEFLDWKDRIDLQSNNGVFWIKGHPGVGKSTLMKHTLLYSQKKFKDHNIAFYFFNARGGPLEKSPLGMLRSLMVQLLEQDPLVQSQFIPAFWNKKRRHGVWDWEIGELKEFLLLRYKRCQCKHTLLLVDALDECNDSEVEEVLGFLRDLSENAVRSNSNLKICLSSRHFPNMDIKKKIELVVEHQKEHDQDLLEYTHSKLKVKELDIHRHICEKAQHLFIWVVLVVDLLNREFDKGRTIRKKLNEIPSDINKLFLNLLEKEDSEDEKKAAILIFRWMLFTVRPLKPEELYFAVLAGTDPEDLGAYDRSKDQFEKIKRFITNTSRGLIEVVLKTSGDYRGGNPNTVQFIHQSVIDFLTRNPRLAELDARFAFNDVGTSHASLASCCVAYIMQEELISLMGGISSQSNLKKANESYPLLEYASTNLLVHAENAQAEGVSQISLLRRFEKGGDNKISSSLRNIWAVFNKTFAEQLLYTLSLHRCTYLVRAFLEERVNVNTQGEYLGTALQAAAASGAKDIVLLLLKYRADVNTQYGYYGTALQAAAASSFKDIVVLLLKHGADVNTQCGQYRTALQAAATTRDSQDTATTRDSQDTVALLLKHGADVNIQGGYYGTALQAAAASTSKDIVALLLKHGADVNTQCGQYRTALQAAAAYGPIETLVLLLKHGADVNIQGGYYGTALQAAAAYGSIETLALLLEHGADVNVQGGRYGTIPQAAMVRYSSFEEKITLLHEYGLNVPPEILYKIEKRKKKNTQF</t>
  </si>
  <si>
    <t>&gt;14406_g</t>
  </si>
  <si>
    <t>MYTS</t>
  </si>
  <si>
    <t>&gt;10018_g</t>
  </si>
  <si>
    <t>MSEPGPSDTISNTGNNPLLNEVPKLPPSLVNDPQEMVTIIIGKGKNQKTFVMHKSFASFYSLFFSKAFYGLWIEGKTQTCTIPEFDHPRVFGGIMSWMYTQSLSDWEKKIPEMNEFESYTS</t>
  </si>
  <si>
    <t>&gt;14408_g</t>
  </si>
  <si>
    <t>MEPISLAVGVVGLAGLFSTCLDVIDKVESYKEFGLESRLIVAQFKADRSLFTRWAEGVGIDKTKQKNRHPLFDDQETNSSVQEILSSIQEIFSKTEGTMSNLQPVVEAGPTSFPDEIRFPNTRQKSQKPEGVISKRKRIGWSLRSKRTFIFQVQHFGALVQKLYSLVPLGRLTGPENASKVTRGNNPSSKMDKDKDTGFSKSQQLLLEMERHIKYETRKELGIWLGGTWTNDVYDNFIRRRLDGTCDWILTRQAFLEWISPDFPTGTAKPLWINGPAGHGKTILCARMVQYLLATLESPVAYYFCSSDSESRRDPFNIIRSWVSQIVSCDRGAFDLACSKWEAKDGRNASQTDIIDLFQTIVQHIPNCTFVADGLDECIWQEDQTGFFESIKRAVANANTRILILSRDEPEIRDGFRAVWNGDNNQGLKEYQIRSEDVRPDTILFSRSVIDKKLAKKSETLKLGLSQKMADRCDGMFLWVKMLEEQLRGGKNQKQLEATIDQAPIALDRLYDRNWEKISRLPDKDRLRAFSILRWAALALRPLTILEITEALLIVDNDNCEDLPVDELPDAIDEDYISSEILGLCGSLLETQKAVPNQDLGATTLHLAHFSVKQYILSHMSASGRLFTDNERLRISNENFQSNVLAKLCLRYLKFSIVWQESLQFQSDLDRRPFRDYAAGLWHYHSRESASNYEEVLELTNTFFDPKQGKWESWKKWFDTNDNKSKMPESQREITSTNPVFYASLLGLRDTVIYLLEKEKLGANHVDEFNRTALQAAALKGQYEVVKLLLEKGADVTVANKEGWTPLNSASNSGHVEVAKLLLEKGADVTVASQSRWTPLYSASNSGHVEVIKLLLATEGVDADSKDSSNRTPLSWAARNGCEGVVKLLLATEGVNTDSKDSEYGQTPLSWAAEYGHESVVKLLLNSNAWST</t>
  </si>
  <si>
    <t>&gt;6541_g</t>
  </si>
  <si>
    <t>MENLEAPPSKVQEGLNTCKSDVENIQEPLGAEKVGWQSATQSSQIPTEEDEPIYPHKFKLALIILALSLAIFSVGLDNTIISSAIPKITDQFHALDDVGWYASSYLLTTCSFQLTWGKAYTFYPVKWTFLASLFVFELGSLVCGAAPNSTGLIVGRAVAGVGGGGVASGSFLLVAHSVPPRKRAMMIGLIGGMYGFASIAGPLLGGAFTDSSKLTWRFCFYINLPIGLVTAVCVLCSLHSSGMKITSTIGFKDQLKQLDLPGTSFLVPGLVCLLLSLQWGGTQYEWKSGRIIALLVLAVVLLAGFIVIQTRSGDRATVLGRVFGNRNVWGSALFGSCIIGCFYVMLYYIPIWFQAIKGVKAVESGIMNLPMVLSFVLFSFVSGTLTSLTGHYLPWLYLSVIFLAIGSGLLSTLDVNSGSPKWIGYQFIFGSGIGFGMQAAFASVQTALPLQDIPIGTAIILFSENLSGAVMASVAQNVFANQLVNNLSTYVPTIDLSNISTVGATQIKSQVPEELYSAVLIAYNKSLTQTFYVGVVISCCSIFGVVGLQSLSVKEKKIKTNQVEETD</t>
  </si>
  <si>
    <t>&gt;168_g</t>
  </si>
  <si>
    <t>MAFHGSRGGPRGRGSGFGSSRGRGGTSRGRGGPRGRGGFRGGRGKPVFDSARVAQQKEAEEEEGSDSEISQEEEESASEEESSEEEDDEPLVPIRSYAALMQSLTAEAGPQTKRRKLDHHAEPERPQEQEKGPELDNDDINHDADVVEEPEEGPETATDDILEEDEVEDASDPFEIHFANPDNNVLTRRLKSLQENQWTTQKVILPTIGKAVISIPQRQELASFVPSSISGPQDINLKQKLVSVLTKQRPVFNALEKSIAPFIFNYQDVLFCERSPANGESLRRLACLHAVNHVFKTRDHVIKNNARLSKEGEHSDDLELRDQGFTRPKVLMILPTRESCVRMVNMIISLCGPEQQENRNRFDDSYVEKEEKFSSDRPEDFRELFGRNDDDMFRLGLKFTRKTVKFFSQFYNSDIIFSSPLGLRLALEGKEDQTGDYDFLSSIEIVIVDQADALLMQNWEHVESILEHLNLQPKEAHGCDFSRVRNWYLDNNAKYFRQTIVLAAFNTPEINTQFFNQSKNWAGKVKLNANYAGAIQELGLKIKQTFSRLESPSFATDPDTRFTYFTTAIVPILIRHAKDTAGTVIFIPSYLDFVRVRNYFASSSTTSRLSFGCISEYTSVSDVARARSHFFSGRHSVLLYTERAHHFRRYQLRGVKKLIMYGLPDNPTFYKEIVGGYLGRSIQEGRLEPGEGSVRAVFSKWDVLKLERVVGTERVGKMIRERGDTFDFL</t>
  </si>
  <si>
    <t>&gt;9222_g</t>
  </si>
  <si>
    <t>MATEKLQTVPFPASPPAQDTPPLPPNFQYALSSASLIAQGAEALLYQSTFLLPSLSCALKYRPPKPYRHPILDARLTKHRILSEARVLAKCRREGVPVPAVYALDETTGWLMMEWIEGQVVRVKLNEWLRRRKDEGIEEGRDNEELVALMGRVGDVVGRLHAIGIVHGDLTTSNLILRPSREVGVNGEGADMNGTLDGEIVLIDFGLASQSTQDEDRAVDLYVLERAFGSTHPRAESLFTEVLNAYGKSFKGANMVLKKLEDVRMRGRKRSMIG</t>
  </si>
  <si>
    <t>&gt;5346_g</t>
  </si>
  <si>
    <t>MKLTNLFQIFAILATIIVANPIPQVPACGDLSIARRTPAPTDPTISDILTSDPCLPSTYKPVLAQSFQATSIASVKAQGLFSWLHNLWDAIRKALAKIKNIKITIPWSVIEGWLDKLQKEWTIIMDPNNDQGVVLVPPPGSTAQSLKWSAPVPVVVKPPPEKPCGGKTGKMCP</t>
  </si>
  <si>
    <t>&gt;5750_g</t>
  </si>
  <si>
    <t>MLPPIPSLVDYGLSPTYGFLPAQLPLERLPDPYYNKWEAVVANLQGLILSKRLRGVIERLPVLSTAGLEHNSEWRRAYSLLCFMAHGYIWGGVSPSERLPPAISIPLLHISQYLEVPPVATYAALCLWNFKPLFMDEHVDNLENLATLNTFTGSIDESWFYLVSVAIEARGAPILPLMLAAIEAARVNDSITVTECLRAFAERLDDLSTLLQRIHESCDPQVFYHRIRPFLAGSKNMAEAGLPNGVIYEDGTGTEQYRQYSGGSNAQSSIIQFFDIILGIQHFPTGEKKAASENESEGTAPPPKHNFLLEMRKYMPGPHRRFLEDVDKVANIRDYVETHKHNRSLTLAYDACLAMLRAFRDKHITIVSRYIVIKSRESRSLSRSKSPIAERKQDIATASHYGNDQTLKKNLKGTGGTALIPFLKQARDETGEPAIDSWTRRVINRELNTQGKGDFFLGKVTEHANGELEVDFGGLAGIWTIDDNAGGICHY</t>
  </si>
  <si>
    <t>&gt;14414_g</t>
  </si>
  <si>
    <t>MANSAPQSSSIICPHMLENWNEQGGLRQDPILRRASWTLQELLAPKCVEFFSKDCEFVGDKLSLERLICEVTRISREALHGRPLADFGVAERLLWMEGRKTTRQEDMAYSLLGIFDISMPLIYGEGREKAFNQITGGGQEAAKLDIMATHTENGTTITPMISIVTNAENMVIMLINPIVINATAGNISHMLVRYEISRRYSTVWSDIRKSSL</t>
  </si>
  <si>
    <t>&gt;125_g</t>
  </si>
  <si>
    <t>MALPTPMTMLPVASDSSLASAQVVSNTPGILPGQNRFPSPGTPSTTGVGGISVNKHSIPVHLNRLVSFATLPTEIRLIIWVLASLNTSRTIHFRLANGSSKLWCVASSILSLLGVNREARSVAIKEYATPFNDDNISTIFANPNRFGQGVRSPYPVGPLYYNFSRDLVYIDVPRRWWSIHLRLGVSAGFLSFERLFTNILRPDFLATGTLKRFAINGKDLYKHLQPENNFCVWTPPSPQSEAWLSEILEHLGVEEIIVVSDRLDSYQEYSPVVLREQYRNELLVKEHYLAENKQALEEAFRNFNADQGLEGDDKKKPSFHLKAMHRVRPGEQLPTQRELDSKTHHIVLKGTKWVLNRKRQYPPIRHNIV</t>
  </si>
  <si>
    <t>&gt;10599_g</t>
  </si>
  <si>
    <t>MGTAESATNCLAVVMFEEALAAAAELDEFMRVNGRPKGPLHGLPISVKEHIFLKGTPSTSGFIAWANDVGEEDALIVEVLREAGAVFHVKTTNPQGLMLLETASNLYGTTTNPFNTNLTPGGSSGGESALIAMRGSPLGIGTDIGIIP</t>
  </si>
  <si>
    <t>&gt;10422_g</t>
  </si>
  <si>
    <t>MDKRKVSGGGVPGDDLDERAAKRRKPSGDANDLLTTGETPESTTKSGLALIETLRKTVDKSGRLISSSFMNLPSKRQFPDYYKVTKMPIALDTIETKLKDHEFPNLATLESYFKRMILNAKEYNQKGSLVYEDAERLRKALSNFMTKHNPAYKAIPGYTSVPTPLPGQLVGATSDKDADGEPDEQIEEQLASNKRPTRPTISLDPSTPRSSATPALPDSRYAGVGFAGLNFQQAQEKIVEDMIREKEFQEDEFSAFEPFIKLPSKKEYRDYYKVITRPVSLKTLQQSVRGVQGKAAATGISIFKSWGAFTEEASLIWKNAYFYNEDGSDIFVLAKDLEKFFNKTLQQAKAAVPEPAGTKIKLRMPEPTPKIVLKIGGGNKASPAPRESPAPQPVSQPNGTNGAAALVNGSTRRNPFGGSHSSVTPVPNLEKLERARSVSASVASPSHSISAPVKSEDARNSPAIAPLTPYNGYRGGSQTAPTPNPSGTGMQPPLTPALPGLYSHGGYAQSFNHTQYQTPNNGFDSKFRQPGKSAADAMIVNLSLATHPQLNLSRHFRMELPASQTMAQHSVTINLPASHFYLQIKPELATSVLQRHHKLFVTKGNDRLHAMPTIPSHPVDQRRPLFETRLSPGVNRIDIELIAALPKGVKGPNGQDVELETITAPPTRALPLMRAPHFVSFTEKERLIGESAKNQAAMNPRNTIFDIKRLIGRRFDDPIVKKDIESWPFKVVDQDGSPMVEVEYLGENKTFSPQEMKEVAEVKLGKKVAKAVITVPAYFNDNQRQATKDAGAIAGLNVLRIINEPTAAAIAYGLGAGKSNKERNVLIYDLGGGTFDVSLLNIQGGVFTVKATAGDTHLGGSDFDTALLEHFKKEFNRKTGKSESSFFIKVLSFHRVHYPTMGCDCFFDIVFSSKDVFMSVFDAAGLMFCTGLLDVVTQPEPPSLAWLASVGFSILHDKDKVPYHSWGLYLHVFLRPGFLPLIYIGSATSSDFGIRARFKDYRLMHTVSQQILDAIADGFVLEYTIILAHSPIPQPADRPRVRALYLVLETAFTAIFWCMVSNSNDYGCLADNSIWNRDELPWSGLCTHSPLIETVNGLENTAEELNAIAEAKRNHKLSYQRDWCKADNAKQRANPTPEFIVKRTKINVSRYKRKKKQRNADVANQVHYCELCEKSYTSAKELVHHQKTPLHLRRVARGEKNFSYIASDPRALRRLRTACERAKRTLSNGAQTTVEIDSLFDGEDFNAQITRARFEDLNSKAFNGTLDPVAQVLKDANLDKSKVDEIVLVGGSTRIPRIQKLLSDFFDGKKLEKSINPDEAVAYGAAVQAGILSGKATSADTADLLLLDVVPLSLGVAMEGNIFAPVVPRGQTVPTIKKRTFTTVADNQQTVQFPVFQGERVNCEDNTSLGEFTLAPIPPMKAGDAVLEVVFEVDVNGILKVTATEKTSGRSANITISNSVGKLSSSEIENMINDAEKFKNSDEAFSKKFEARQQLESYISRVEEIVSDPTMSLKLKRGTKDKIESALSDAMAQLEVEDSTSEDLKKKELALKRVVTKAMSTR</t>
  </si>
  <si>
    <t>&gt;8374_g</t>
  </si>
  <si>
    <t>MSVNRPPRPTLDEVLEASSTLSQILAILKIQHAIIGSASLLLYAQAFSIPFRHPTTIDLLIQASSTPILSPLFADTLPSRLLASNFGACFRVKKILGRSPEGEDVVEIQVERTKGKNCGRGNVWGVWIEIRIFDCFSGGKGWSSELDLREKENKVFRLPDPRWKIPVQESNIPEPEHNWRPPSVHSVPDSDDESVGGTPIVTIELLRQGFVTTNAGIVAKPTGQPSNRNSGSQSWGTVTSSNRNATTFSQNRARSKDNITSIKSMNANIPITPHTPFIPYRLHAPVDPRLSLHLPLQAHQSQEYVHPWLSQDKLRVPKQRIKIQTAPAPAPTPQSQQPTISTLPPAWLLRQLLHHFSPSSDLHLPSQECLKTQLLQKKAIGDILTLCSIFSLVAGHKPDSQPPILERLVVKKEEKKERLRNLVKGWDEGLEVDVLKGAVECPEVLGPWWEIGWVRMMGCVVLVILGMVWHEGVPKVEH</t>
  </si>
  <si>
    <t>&gt;5_g</t>
  </si>
  <si>
    <t>MASSSPTPPPWARPTHTIHTPRLIIRTTIPSTDQGPLTIIRSHPLNSPFGGVKNSTLPPDQALAALEAQLTTTASGKNGFLMIILKPDQEIPDAAAELKVSDGILIGLAGFNYLKLGRKTDGEGDEVLKSDTGVMVDYRFVRKGYAREALAAVVEYGFEELGIVVLTLETYRPNLPWRALMRDMGLGEGVEVVGMEDGVPEESVLWTLERGEWEGAKEGMQRDGKWPL</t>
  </si>
  <si>
    <t>&gt;3287_g</t>
  </si>
  <si>
    <t>MTDPTEKNIFKVRYDAERRCIFTIDPNMKLKERTFQSHLLPKILQEHRLLTEAEMSEIKWTHIDNDRHYYIETETAIRPCVYRFSAAKLKELGLIDLMARNRAALLRPELQSNLQKLMVGANGERFMAKKGTVYEPGISIQPTSGISSYQLSPLARKPDEWNGRELIRDMITIAHKALLYAMPQVLEEGREIRYDALAPLTIGLADNHQITSIQANYTAQDKALQQGIGARFADIHVDMGDNPTLFTLLISYSEYDDDHFGGRMNITPMKLTCPLKPMEILVFSGKFFHCATGMGKYTVPAGSPLRHPPSTFEHVPALSKDTPKMRLNLSIYPTERLFDVKLGKLNPELFTDAALVFRETKLQHHNWMACYFITHEPAIRKYIQERDDLQTRYMHLDLLENDEDEFNRGFRGAGPQILTEVTLRMKQEFEAAKTAAKSAARAAAEAAGEPPLLPKKTYTKKRKGDYVEDKDETLPRNGRPKFYQLLFGCFDKENGEMQLPDEERIIKSLNAADRKNLEFEKMLEEMGRLDCGTRLGKTKEQLREEKAAKEAGEPVSDVIWVKGDYKRDFDAEKDIVLT</t>
  </si>
  <si>
    <t>&gt;3769_g</t>
  </si>
  <si>
    <t>MEQSIDRLAANHNRTELLENTPQRRRTRTHTINKTTFELSCLEATLYQMAPSSQHVFIDGTFADLAQELAEYLNIGTEIQPLLEENKKDDALKRLVTASSTLNASPEKEFTAAYNLLVYLVLQSPNVNMFLPRVCENLSKPITSSPVNGPGLALSVLTTIFNLLQPDNEVRFNVFQAVLRLVKTSGLFEILRPQLTKLDAWLKEWEVDEEDQRKVFGQIADVAEDAGEEEESYKYVLKALRTFDPAEASEVSSTEAQNISLRALKVALLSNTHYDFHDLTSLPTIQALSESHPIYSELLDIFSEKELEDYNDFLDEHEGFIEKEGLDNSKLHRKMRLLTLASVAASTNSKELEYKRIAKALQIPSEDVEMWVIDVIRASLIEGKLSQQKQVFLVHRTTYRVFGEKQWREVATRLDQWKGSLRAVKEVISRERQQAEAQKEREMHEVERKVAGLTGMGAGRRIGGRDNMVEMGTD</t>
  </si>
  <si>
    <t>&gt;1965_g</t>
  </si>
  <si>
    <t>MASPATRPVVEIPYNADIDIQKRKRETSTEEPRGGNEGPRYAKRLKADEIDSLFPVESCVDGGVEREKQIAADRSQISEIIGSQFSLDILMKHNELRLIKQELGKCQAALEQLRRCHLIPFPASLGTPESMLNVSEGTGPAIGQQDKIPRWAPPYGIVDGPYTRHYAKWLIPDPRFDGMQFEYQRGLDGSRAGKTVPEGRATRHSYAEGMNFGSKSRSQRGTASQKLQALSSGYPLVKDKVGPCILKRADGQMVKLVCPTCKRENFSSTQGFINHCRIAHRLEFKSHEEAASASGQPIEVDEAGDIVGEEKVSPPPNGLVHPLIRSAPPEKEAYIALLARIQESKDMYHQGLLPGFTSIPSSADASPSKATPQPPPAKSFVPSSVTPHLSELLRSRGFGGNLQDIVADAKQTVDFDEISEDDFDEDMSPTTTEHPFGGLDGANSPPPMRVPARVGVAPAPFGRPGSSKGFDSRNSRQAGLSGISPRPSYTTPVINTTAAAKHSEPSTRLVNHNGLDRSTDFGTDLDVIDAPSMVDLSPNTVVSNNAPSLVSDDGEYDEGEDAESASSEDELEESDVAEIDIEDDGIDKVEPRTVMRNRSSSGSEGMRLRKEKKADQHVTFVSPVKDTGKEKRSRRS</t>
  </si>
  <si>
    <t>&gt;1081_g</t>
  </si>
  <si>
    <t>MASRKDDYNRLHQEEDFSAINEQPSKRQLQHWRELRQWRMPRTLTIVLSTTTILFGLLSLYLSSNPKSFAWRKQGGNIGLVGENIELKQVVFKSAFRYNETSKTFYREFDPAEPQYVGDPGPDIDHAWEELLAGQYLIIDETEAQELEDPVPVEGIYIAEYRHLNNNLKTFRAHL</t>
  </si>
  <si>
    <t>&gt;7104_g</t>
  </si>
  <si>
    <t>MPSEHLPSQSHTKASFGGHRSISSIYSHSQTDSLSTTPPQHGKPKIQKHVVGAGRAHARVPSSKALHKLTKVHGNEGSHTDLKKLPRNLSASSLKKNSLGSSLKRNRSAADISKKPKAAQGNAKRPASVHFEIGDQDDWEEASSSASPALSRSASRSGQSSAKPLSANNSEPHSPNLSPTRTMTSATSGSIDRANTRQIADAKVITERLLQRTPSHNTTKMSLTTATPINSIHFSESLPKSPGSGLNNSTPKTGSNDVVSRFVGGSGTPSDNSPFLQHRTPQPKHAPEEVKRAKSMGNLTRQDSDLDEGSESALAPRSRKSSTGNAYIPPQQSRTQQKLWLQRAEANIEPQQINPGVAINGGLAGFGTLGGSALIGAGYEGRDPRIKVQLERTGLEYLVVRRYQDPVGASLKRLSRLPGAEKNRIIPYQNLRKADSGVRFGLSQSLRESRKPPSQKSVASNGARSSFEGAENHEDGQGDRRSDDGSAGVILRSMWDKIYDIAGSAECD</t>
  </si>
  <si>
    <t>&gt;7840_g</t>
  </si>
  <si>
    <t>MSMITATTWVPRGFAAHFPTKYTFDEEEFERIAELAKIQLDDANEELEQAQNEAENGNGSKVDAEEEDSDDDAPTKALKSIGDEDDDLKEYDLDHYDDDGEDVKMGKEDEGMGMGMFGNVKSLAYYDSNAEDPYITMKENEEDDEDREELQILATDNMLLAAKVEDEVAHLEIYVYEDEADNLYVHHDIMLPAIPLCVEWLDIPVGKSNVDKDSRANFVAVGTFDPDIEIWDLDTIDCMYPNAILGQGGESNAAGTEDLKKKKKKKSKKSKKANDDFHVDAVLSLAANRHHRNLLASSSADKTVKLWDLNTTKCAKSYTHHTDKVCCIAWHPTESTVLLSGSYDRTIVAADMRAPDAKAPRWGVESDVENVRWDPHDPNFFYVSTENGMIHYHDIRKAPSDPAVSKPVWILQAHDESVSSFDINPTIPGFMATGSTDKQVKLWNIQPSGPSMVVSRDLDVGKVFSTMFAPDEAVGFRLSVAGSKGMVQIWVALPPPYEVHGQRTNLTDRIHLPTQPLGEPLPIGWLQWKGKSKKDLSVSQTIAASQRTGRKKKAAKQAKQMRGRDGSLWMKTNAPAKCIFLDRYPASTGFVKMSLSRAFTTRRARKVSDLSSSSSAPSVPQRSLTSKHSVHGSIRNKISAPVELLSTTNMLSYNAPDIYPSGSVSSSSSSSSASGDDVFDKSTSLPSSPLSSPDASSIESGSPKPNHLSSYFGSPSPENSLIDAPIIPKRAPSHTKKLSESLARKRSISSSMSSRKGSTSTSRSSVNMFSAQADTVDHHNIHHNNSYSTNPFGLELAKVSELAEEYGAGRDVVAIVDPEEQDLISRGLFKFCAQDYMNEIQSCFLEAFSERRMAPIPSAAVWI</t>
  </si>
  <si>
    <t>&gt;8893_g</t>
  </si>
  <si>
    <t>MSTSTIFPAGGGNSIPTTLPQFPPPLFPSLPFNFTQPNPFNSTTIVSTLTLFPTLTTLLTIISPISSDFISTTTQTSLSITALPNPEATASLAAQTSLLSANHSLAHTNIIISLVLGCLAVLLLLIILLAYLKSCNCKRNHSNSNVNYDSTPPLTSFAPQRPSMPMPIFSRAQELQETRPESGDSYSRALARTQLVTEALAERGERSATAVVAPNRLTRSVSAPMRAPEGPPKNPPFKGLELGIGTSSRLAESPTSMYSNDEPRELGGLQQQQRQRQQHGLDLGIGGGRPRSRTANFSLPGSGGAIRPSGVVLQQARLRQAPRRFPVYPETVQEQATVRRERGEEEMEGRGGISVVSRMDGWSEGIRESVGSEGGVGGGGERVEVAQGGMGAITTRASSESFSEGREEDDIEGQERDQGEPARGNEGS</t>
  </si>
  <si>
    <t>&gt;3312_g</t>
  </si>
  <si>
    <t>MEGQLSPGNSQYQYQSAQWSRLVRRNTTPEGLLTSPPSIAVTSQLRPQLDIFPILLPQHSSFHQAQLAQYNRLITSGRAARLQSSPLPPLLSAAHIQAVPGLRSGSSGGITARTNKPTAGGGHGNKEIYRSSKGERALMTEKDKTKMPSKKLELSSHPPNRPHPQHQNTSLSQQSSSVPSTPHQHARKFSFESREPSPNATNGHSPRSAYSESNITLPSRRVAIPRGGCRYETAMAHTKRRMPYSLGSEKLEQMKPADIKSKLSEDEDKTLSTNMRTLYARLLPTEESERKRETLVHKLEKLFNDEWPDHNIKVHVFGSSGNLLCTDESDVDICITTDWKEMEGVCIIADLLARNGMERVICVSTAKVPIVKIWDPQLGLACDMNVNNTLALENTRMIKTYVQIDPRVRPLAMIIKHWTKKRIVNDAAFGGTLSSYTWICMIINFLQSRTPPVLPALHQRPHMKLPSKNGVESDFADDLGALQGFGQKNKETLGQLLFCFFRFYGHEFDYEKLVISVRSGKQISKVEKGWHVSNNNRLCVEEPFNIGRNLGNTADDTSFRGLHMELRRAFDLISQAKLDECCEEFKFPKEEERVWERPPQKPKPILRSTSQASRGGRGGPHRGGGRHNNQHNRNGNNNRRASSAGGFDNGPGFLRGVSPNMTAQDVWLQRQAQAQLHNDLYATYSVLQAQENNLRLQLYAQSLHNQTYSQMQGQGQTNSSILKQQTADRSRTSSFDQPPLTAPIRPDMYFYPLQYQSAPMYGYQTANTNPSSPSLSAAVPELRRSMHRSPVPNGTGVAGGQSNSSLRSHSQPAVRSGPSQLQAGSIGHSGLGIYQPFRQSSSLPVPPNFTTDDAETGFDSVSTGSVTTPPDEAAPKEYVGYYVNDHAASPARRDHYQTMVIPSFGDVNQNRRRLSTDQLPQSILDRLRRPSRSPSPLGHDRSYSTSGHSIPVSAGPSQSGTKLRTMNNQAPLVVNGTGSAPVSIPSWQAGVAEGSLPDDRSSDVMFGSVDSLSQVSANGSDASGDHEVSGQLTPRDPRADVPLDPPMVVNGSSAIRNEPVMSIVNGLPSHGVNGTNILVPVESNSHLRLSPNTRNRLARQGQNGGVSPLDIGLSQAENGREEFPHLSPVYETRTPSPITNRKFEPVMSHKSNGFSSKAVDDRSGSLKQGSKLSGSNGSQLKPMPEVPKVNGHTRASKSEGAGPGTWQKISKGKKKGPEPKSAINGQPLSEKPPTNDCERKGG</t>
  </si>
  <si>
    <t>&gt;14428_g</t>
  </si>
  <si>
    <t>MESEIEDQP</t>
  </si>
  <si>
    <t>&gt;7106_g</t>
  </si>
  <si>
    <t>MLFYDTAFAILVSACGLLTWRQYSSGEPSPEKQLLNQPAITPIAAAEATKFSRLFLVVYCLVMGADWLQGPYVYSLYKDQFELSETIVAALFTTGFLSGAISGYFVGQFADRFGRKIACLVFCVTYSMACFSTLIPKLPALFLGRVFGGLSTSLMYSAFESWMVTEYHKRQLNKAGMSLSSMFGIMTTLNSIVAILAGVSSEWLVEVTHTKRAPFMASATLLVTAFWIILVTWNENYGDSHHSVESTPSPNPTKTVLRTVLTDKKILAIGLASCFFEGSMYLFVFFWTPALKATQKLDAPSLPLGMIFACFMGSVMLGSLMFNLLVSKYQLVSHARFLAVVFATASSSLLVTVVVPNEVLTFWSFCIFEACVGIYFPCAGYLKGRIIEDGIRARVYGMLRIPLNIFVVVALSLVKEGPEYRNLVFITCSGLLVVTSAIFHRIVNE</t>
  </si>
  <si>
    <t>&gt;7940_g</t>
  </si>
  <si>
    <t>MPDEKPNKYEPLPIPSYEEAINGSSSRTSTPRSADTEAAHPAEREGLLGPESSGRVPVPTRRAGYRPPPTEESVSTRGDDEDDEQGTFLGQHGAERESTSSEEDEVRREVEEMEIMEPDAPQSAWGKRISSISQSLSSLHIPFRWKWRWPEGFKLGWPVLDANFCIVLGRCFAILLVMAVVYLLFMSDLFTSAAQRMTGQMFDPESVRVYAQSMADANKISQYLRTVTQTDHLAGTEGDYVLAEYMEKFFASNSLEDVRMEEYEVYLNYPKPDGRKVEILGDDGSVEWAAKIEENQVYTDPPRQQTPVFHGHSKSGDVTGPLIYAGYGSRADFKVLYDSGIPTAGAIALVKYGGTQADRALKVKAAEEAGFVGCLIYSDPADDGFKKGETAPNGRYMPEDGVQRGAVSLMSWVVGDVLTPGWASEKGAKRVSKENNPGLVNIPSLPLSWGDAQHLLQAIQGFGQQVPDQWIGGVPNVIYWSGNQSSPRVRLLNDQDEVEQQPIWNVMGKIRGIEQSEKSIIIGNHRDAWVYGATDPGSGTAVMMEVIRIFGDLVQRGWRPLRTIEFASWDAEEYNLIGSTEYVEKNMERLRMDGFAYLNVDVAVGGQQFRAAGSPVFRKSLLRVLDRTTDPAQNVTLRELWDKRGGRLDGLGAGSDYVAFQDMAGTSSIDFGFGEDGPSYPYHSAYDSYEWMATVGDPGFQYHRVLAQVWALLILELSDRLVLPFDMSAYSSSLTQWVMDLENWSESKGPNQAGNAPWSTDPLREAVLQFAKDTRIFEQWELEWDAHVLGGGGFESMTYAAHRRSHNTRMANFETHLLDLEEGGGIPNRTQFKHILFGPQLWSGYDEAFFPAIRDAVEAGEWELAQKQVEKAAAIIKKASKKLAFVKTN</t>
  </si>
  <si>
    <t>&gt;1006_g</t>
  </si>
  <si>
    <t>MSALNKIAATSPSRASPSELETSIAGALYDLESNTADLKAALRPLQFVSAREIEVGHGKKAIAIFVPVPSLLGFHRVQQRLTRELEKKFSDRHVLILASRRILPRPKRSARSRTSLTQKRPRSRTLTAVHDAILNDLVYPVEIVGKRLRTKEDGSKILKVILDEKEKGGVDHRLDTYTEVYRKLTGRGVVFEFPQGGPTEY</t>
  </si>
  <si>
    <t>&gt;290_g</t>
  </si>
  <si>
    <t>MNNNHARLSPALVETIAGLSAGTITTLTVHPLDVIKTRLQIYRGISAAPTTPLRILRALASNERPIQSLYRGLAPNLLGNASSWAMFFYMKSNIESQLIKFHSPLDYIQNDASKTQKGIGREVLNPVDYFVSAACAGIITSLTTNPIWVLKTRMLSSDKGSEGAYQSMWHGAKDVLKTYGIKGFWKGAGISLLGNSHSAVQFAVYEPLKNVWRRYVKGAEDDKMSNSATMIISGSSKVVAGTVTYPFQVVRSRLQTYHSEERFGKGISGVAKRIWKGEGWRGFYRGLGTNAVRVLPATWVTFLVYENVRFYVPIWEVRSEIERG</t>
  </si>
  <si>
    <t>&gt;3108_g</t>
  </si>
  <si>
    <t>MATSTKILLNPEETGTVKFQPQTLETATKTSQLLQENHDNYHCFYGEYRFHNHIVHHLLTLYGLGAPYSVIEQRYKENVHNKRSFRLEDTRILVDMSNSENFRKHLRNEKYYHSFLIFWEKEIEEKGWEGVLNEFLLAGDERADDLLGRLYGGFLHPLIQLGFGIEFNQPAIIAEALAQTCLHDNWTGKFFLATEKAASLSKPHFPPETKTLPELLDDIRADDKLSTAAQWTDDNKVHDGIIGRASTRNDQVKIDFYYMHCANSSIFFPVFDAQSWLSTANKVRLLQWKGYLDLVMYASRRSPPLLMSEMTDYFPIAKSSASKPEAEWEDIFGRNGHSVCGKWEGEGKKWMKVMAEMWEKVGNMVIDSVEDTGAHWARSVGFKEAWEGYTVRKKGEM</t>
  </si>
  <si>
    <t>&gt;3031_g</t>
  </si>
  <si>
    <t>MTGITTKQRVGEKSSEADAGATAEAIADLLCPTTTTTYYKKEIETDAEPDEDGDILVFIPRNLRATRTAAVSLPMNPLQVEKEEKDIDENDDDDDDDDDEEGGAKLEENTEKGEKEELEPFPAFDEGIAAQWAC</t>
  </si>
  <si>
    <t>&gt;6185_g</t>
  </si>
  <si>
    <t>MASRAANKRLTREFAAISKNPPPFIVAHPSESNILEWHYILTGPPDTPYHNGQYWGTLIFPPNYPFAPPAIRMHTPSGRFQPSTRLCLSISDFHPKSFNPAWEVSTILIGLLSFMTSEEMTTGSVGATEQERKWAAARSRWWNCTGGGTFKAGGGTQKGNVKAGDGGAKFRAEWPELDNENWKWMKENRIDPVTGIQMKEEGASSGNCSPGIPALRRPGGSHAVAGAVADGLGAVGVAVGEGGRGWVARNKLLVVGGLIFTYVMVARLLGEGGMGGLGL</t>
  </si>
  <si>
    <t>&gt;2273_g</t>
  </si>
  <si>
    <t>MPPSSTIFRAARPTLRNGFFTSQAQGQAFRASRMRFGRRWQSTAAPATEKNYFKRMWDSPIGLKTVHFWAPVMKWALVLAGISDFYRPAEKLSLTQNVALTATGAIWTRWCMIIKPRNVLLASVNFCLGIVGVIQVSRIVAYNYSQKGKTAGSQIEAAKDSVVESAEGLKNDVVDAVKK</t>
  </si>
  <si>
    <t>&gt;2596_g</t>
  </si>
  <si>
    <t>MRRRSTGSAHEEDGEDSELIVDVDDPPPGAGIRSKSEELPENRESRSLQTTARRGEQSIPRELDRRKSTDQRPSTARSRRPSNTNWKLGEARNGNMEKTRSTESSLLNMPSKDAIAADKMPDTRPNTRRQRLRSPWACSLLTFVTTIVALLTLASIIHSYSNRQLDAKGCRMSYMRPSFAKLSEFDTEHTRFASKYSVYLYREGMVDEDTMVKGVPVLFIPGNAGSYKQVRPIAAEGATYFHDVLRHDPAAISAGVRNLDFFTVDFNEDITAFHGQTMLDQAEYLNEAIAYILSLYHDPRRSERDADLPDPTSVIILGHSMGGIVARTMLVMPNYQSNSINTIITMSAPHARPPVSFDSEIVETYKTINDYWRQAYSQKWANNNPLWHVTLISIAGGNLDNVVPSDYVSLESLVPDTHGFTVFTSSVPTVWTSMDHQAILWCDQFRKVVVRSLYDVIDVNRPAQTKPRADRMRVFKKWFLTGMENVAEKTLSHKEPTTLLTLEDNSNSIISQGERLVLRKFGQNHKPRAYLMPIPPQGTPGGKRFTLLTDQKLDESGDSGKLEVLFCSVFPLHPGQSATLFSMNMDLSGDSSGSTRLACKNAASDVIILPASTRSTKKPFYLDEEKEVLPFSYLQYDLEDILDHQFVAVVDKAVDPTPGWVIAEFSDNVQSHRVRSLGLRRLLAFGMKMKLPENRPMVAEVKIPALHSSLLAYKLEMSNQICGDETELFTPLLRQYMSNPYESKFFVNVKQANINLHGVSPFMPPSLKHAAVQDGMSLQFWTDPTCNSSIKISLKVDVPGSLGKLYMRYRTVFVAFPLLVVALVLRKQFRVYDETGIFMSFSDGMDLCLRQSIPLVLLALTCLSISFAQTSSAPSQPSTPTPPDWRGNATESIIDFTKNDLLVGSSDPFFWFLVPLIGLVCVGVTVMVHYAALALTHMLSILYGWCTVKPAWLRNEDKRRAASPAFAPSTPRRRVATTATLLVLVSTVIPYQFAYLVACLVQVATCTRALRFSRDARSNTNSNFYNYAHSILILMLWILPINLPTLVVWVHNLAVHWLTPFSSHHNVLSIMPFILLVEMLTSGNMVPRVQSRLRYLTSFLFFGIAICAAVYGVTYAYMLHNLVNLVAVWLVAIHSSTSSWSLEGLTTLFDQEGNENTRKRGKTP</t>
  </si>
  <si>
    <t>&gt;8863_g</t>
  </si>
  <si>
    <t>MSKRTLEESESTDGAAALQADARASKKSRKAHKKTVADTSDQETVAVEGDAEAEKAARKERKRLRKLKKSKEVASIATEEVIATKDEPQPSDDIEDAKAVRKAEKARLKALKKAKKSAIAVDDTKGSTEASQPRSAAHGNFSTAYTEDSNLTALPQSEIDTYLTKNLIAITDTEPLSPVLRPLTKFSYLPIENPAHRAPFEKFKSPTPIQAAAWPFLFAGRDVIGVAETGSGKTMAFALPCVRGILSLPQNQRNKGPRAVIVSPTRELAMQSYDQIMVLAKVSGLRAVCVYGGVPKYEQREGLKTADIVVATPGRLNDLISEGCADLSKAKYVVLDEADRMLDTGFEEEIRKIINTTPAIGSRQTLMFTATWPESVRALASTFMTKPVKINIGDNPTGDLRANIRIVQKVEVMDRFNKEYRLLQLLKQYQSGEKKDDRILVFALYKKEATRLEGFIRSKGFRVAGIHGDLSQEQRTRSLDAFKSGNTPILVATDVAARGLDIPDVHLVLNVTFPLTSEDYVHRIGRTGRAGKEGLAITFFTEADKAQSGGLINVLKAAHQPVPEELMKFGTTVKRKEHEAYGAFAKDVDMTLKAKKITFD</t>
  </si>
  <si>
    <t>&gt;3711_g</t>
  </si>
  <si>
    <t>MASPKSTLQIETWLHEVSLHRPSIPPSEHSALPPPRIWKRLLSFSSSSSNNNKNHSPKSPDNTNTSTKNQKTPSPPPKPNKPNPISIPPRKRAKTPWPSTSMYSSPSPSSLPPPQNPTTPPPPKTPSPLLQRPHQIPSIPTSTSTSTSISIPLSITTQQQREFLLPLSLSLSLPSPKREQAQADAQPDLNTAREHHHKQQQQEEEKQQMKHQHQHQGGEGRGDEKQEDEKEEEEKKENASPPSSLDVASLRERMQSLERVVELFNSGSGRDVEGGER</t>
  </si>
  <si>
    <t>&gt;4553_g</t>
  </si>
  <si>
    <t>MDLDLPSQLKFCKDEFSRWDAIEQLTDNSLVQHDQEFQRFSLHRLVQEECKFRMSSADSQEGFNGAVKLLLKKFPRRGSLVIMGSLWEEGAIYLEQIAAVARNWRDSQDKPEALDPTIDFCNLVADSAWSVHDNDAADALSLVLDSGRDAYYKLPDNLKIPFSKLTYFSAMYPKPES</t>
  </si>
  <si>
    <t>&gt;7604_g</t>
  </si>
  <si>
    <t>MPKVPTMKKERDSKKREGKEGTKNKGKKRQEEEEEEEVEEEGEEEIVKEEKKGDKKKKGKKENKGTKGELSWDDTEDNPNIPKYKRYDLGVCGCEVDFQFWGHNASKEHVYACTGCGDFDRGNKVVSKEVWQERW</t>
  </si>
  <si>
    <t>&gt;14442_g</t>
  </si>
  <si>
    <t>MFLGKSCRYPAKVRRVRERTLSPSSNESQVEKPKCSSKLPRVAADRHFVFLATYFLDTDSHHKISADGRDPGMPVPTEILGILRSSAVMYSICDSYLRKIQTWLPMLSQKRFFQKVNDFSADTDIGLALLLLCMKLVSDIPSGGERAATTTIYCMLLQSVILIAIYEIGHGIYPAGYLSIGHAARLGIMMGLHDRKNTTQLFKEAETWSQCEEERRTWWAVVVLDRYVNLGICGLPLATPEPLQGTLLPCVESGWKQGELCSNEPLFVSSFSNATKIGSFANTCQASHILGLVLRHRDDHSDSTIDHLFRLSEAQQLHQTLVALNAHLAQKPRDLGDDGNTEVAAALCYSARIILYSMYACNEDYVAGRARLQEESGMQQASFQGMKDVIQGVNKIAHHISDAAVKLDGSLLSNNLFVCHCLYQASSECAWFIKEDNRVDDVACLNTMVRLLRAIGTKWGIAEEYIRSLRDEGALATIE</t>
  </si>
  <si>
    <t>&gt;1710_g</t>
  </si>
  <si>
    <t>MSSLSDVVDLDALNYTIKVPYNGSIATGGDSLGQDLNVFYESGDIGWMITATALVLLMIPGVGFFYSGLARRKSALSLIWLSVMATAVVSFQWFFWGYSLAFSHSAGKYIGDLENIGFRNVLAAPSVGSPKIPDLLFAVYQGMFAAITVALAIGAVAERGRMLPAVVFMFIWTTIIYDPIACWTWNPSGWVAKMGGLDFAGGTPVHISSGCAALGYSLVLGKRRGHGTQELNYRPHNVTHIVIGTVFLWVGWFGFNAGSALAANMRAVMAAVVTNLAACVGGITWCLCDYRLERKWSTVGFCSGIIAGLVAITPGSGFVPAWAAVIYGVVGGAGANYATKLKFVFNTDDALDIFAVHAIGGLIGNLLTGLFAADYIAHLDGFTVISGGWLNRHWIQLAYQLADSVSGGVYSFCGTVIIAFTINVIPGLKLRMTEQNEILGVDDVEIGEFAYDYVELTREIVNDYSEEAGSNRPSPHRYSPSPVEKDQGRSSGGMRDSIEPM</t>
  </si>
  <si>
    <t>&gt;294_g</t>
  </si>
  <si>
    <t>MARASAQYLAAGANRHPSTADWDASGLLAFGADRNVALWRPQNVYSQGVSELLSGHTDIVNAVKFIPNSNGLLISGGVDKTLRIWSEDSSTKQYSCLQTLSKHQNSINSIAVSTGALKIFASGAADARVKIWILDDQNLATLRQTIDMTPRFFPLALALIPLTGAPESYVLAVAGTKDIIQLYILDSQKSQDFKFQATLSGHEGWIRSLEFIKECPGADSDLILSSASQDKYIRLWRLHQGVELPVAAASQDPSLGAYMPGKSLSNRAHRFQAQGLDFSATFEALLLGHEDWIYSTKWRSSEKGLQLLSASADNSLAIWESDIETGVWVTVTRLGEISAEKGSTTATGSTGGFWTGLWSPDGSTVISLGRTGSWRLWNHSISDDSWLQGIGISGHTLPITGIAWSRNGDYLLSTSSDQTTRLHSKWKRFNADGMKCESWHEMARPQIHGYDINCIDSLGEARFVSGADEKLLRVFSEPRTVANLLSKLCGIGEGGDVESMPDAANMPVLGLSNKAIEVIADDAEPELFVADNKNKHTAIDPASIIHKGTLDLDKPTSEEHLSRHTLWPEIEKLYGHGYEISCLASSHDGNIIATACKASSIDHAVVRLFETKTWHEVKPPLTAHSLTVTRLRFSVDDSYLLSVGRDRHWAIFERSELNGYKLLEANTKGHSRMIFDAAWAPWEPSLSTTQHAFVFATAGRDKQVKIWVKAVGEKGFTCKTIIVEEHPVTAIDFLDVVLDDENVYLAVGTETGRIKIYLVDLINESYEAKEIDVGHQSAYPYPSKAITKLAWKPTGGNKGRDWAVKKELELAIASEDSSLRVYSIGLP</t>
  </si>
  <si>
    <t>&gt;2071_g</t>
  </si>
  <si>
    <t>MRGRTRVIPWVIIIGVVNLAQCFFPTPWKEEVFGAGGVSHMEQTEQAFHTLATQYFPEIDHLTKGMTKARDTISEANADVDKDQHTAALHCDGESFDAAQSRLQALQQEVIDYLNDDNAQSARQSLGSALHTVQDFYAHSNWVEMGKGAPNDVLGRSGSISYAGPLDQTCGACITTINPFVCNDCSGNEDGFLGQLTSGYYFGEDTPASGDIPSFKCHHGGFTDNSFGSAFGFVAGKATQGINKDSLNCGFSPHYYAHSDAVDVSIQATIQYINDIKQTITKSQLRQLFGVGPAFAFCIDTTGSMGDIIESVQEQSIAIVNERLGTPDEPSSYVISPFNDPSTGPVTITSDFDIFQTTIDSLSAYGGDDCPELSMTGILNALAVLDDGSILFMFTDAASKDEGLASEVIDQANTKNINIYIFKFDSGCDDGLAEKRDLEKRADSASNRVYSAVALGTSGAYHSLPRDEVASVGGLIDTLTSVDNNFILRIIQSTPPSGVETYTVPVDSAMTQLGISILGEAATIVINTPSGVPLDLSSGGVTNIILTDGQFVTVKTPQTGIWSVTVTATSNYTLDATGTSSLHFTSYVFSELAGRPGHQGFYPINGSIPYNIQIAAIARLDGTFANAEFDFRLPDGDVLEDVPMIPGSGAFGDPPANSFFTLLTLAQGDFFVYATGTDASGVAFQRVLSAIVSPAFSNATFDVSTTSLPSLTNGTSSTSSLGSSITSYTNATTTHYLNTTTRSFDPSTTLYLNITSSSTTLSRTTSSTAGSEATVTEIIYTTISTCPVTLGSTIIGGSTLYDVSISTATVLVTSTSTIPCYKCIETPTPRPSNVFIVSEIIYTTVTLCSGTNSVVTATSTVTSPCEKCTPGAGTITITVSPEPELTVSSTSEGAFVLASAASASPSQITEISGAFKSSTFGESPVSVKPSASVESSASVEPSVASGNSGPSKTNVLPVSTISVTPFVGGVAGGSETGLTKTILVWLCSIIFGGLMLL</t>
  </si>
  <si>
    <t>&gt;14446_g</t>
  </si>
  <si>
    <t>MKSLLRSVGQAQPKPAAVGLEKSTADSNLLRPNSPTITTKKPSAKRHSRMFSWAKQQLANVAGTQEPIYGPEAVQSVAKQAETTPYTVLEKKDLAWAAMEVTNVETQCFYIFADNGYICMCQVIYSNVGGIRTTCQFNCKINYPKSDGKPPLWSSDPLDNPEFSEDKTSFYADNCAVELSDDNTYYTIKSLTNEASIVNLTITKSAPGFQVGKDGKTYYGTDPAAPWGSMRHAFWPRAVCEGTVVTVDGPIDMGGKAMFIHALQGMKPHHAAAKWDYVSFQGPRYSATIMGYTTPPSYGTTVVNVGGIAKDGEIITAGASNSVTHTKAKEDSVSDWPEPEALKIEWNGKSKDGKDVYAVIEADLEDRLDRIDVMAEVPAFVKTIVAAAAGTKPYIYQYSPSGLKTLKLKIGDEEITEEGVLYTEATFITQT</t>
  </si>
  <si>
    <t>&gt;1926_g</t>
  </si>
  <si>
    <t>MVGLRNIPRTAAFAWSPGADKPLVVTGTRAGAVDADFSDETKLELWDLSLDNLEQELELQPIASISTDSRFHDIAWAPADSDHPKGIIAGALENGSLDLWDAEKLIAGAEDAFISRTSKHTGAIKSLQFNPLKPQILASAGAKGELYIYDINDIQNPFRLGSAAARTDDLECVAWNRKVPHILATGGTGGFVTVWDLKTKKASLTLNNNRKAVGAIAWDPNNATKLLTATPDDLSPVILLWDLRNSNAAERKLEGHVQGVLSLSWCEQDSDLLLSCGKDNRTLVWNPQTGELLGEFPEVTNWTFQTRFNPHNPALSATASFDGKISIQTLQNTNAATSQAPAQGSVDGEDFFAKAQTQPQGASFSLKKAPKWLERPAGASFGFGGKLVSFGLLPIVPGQHRSSKIQITNYSVDSDMGSATEAFEQALVAGDISGICKSHIEQSKNEDEKADWEVIQTLIAENPRKGVTEYLGFKDEDVSDTNDTVSEEAKTGLTEESANDGVAKHHNSRLSTLFADSADEDNFLSSIPATKGTKTNSPFYLLDEKDSASEKQITKALMLGQFEHAMNICLKEDRIADALIIANCGGKELHEKAQTAYLSRNADGPNYLRLLTSVIGKNLWDVVYNADLSNWKETMATLCTYADPKEFPDLCEALGDRIMDIGSLKDASFCYLVGSKLEKVINIWITELQQYEKASLEDLEGDSSFSVHARSLQNFIEKVTVFRDVTKFQDSEQELTSDWKLAALYDKYTEYADIVAAHGHLSIAERYLDFLPTHYPAAEVARNRVKLASRKVAPAPKSVQQPATAVRTSGRVQAGHNYQPSGAGANGRPAQTDPYNAYAQQAPSPASIPHAPSNNAYVPQGYQPPSYGAAPYGSNYGGASGSYGPPQPSFGAPPPRNPTPSAPPPRAKDVGQWNDTPMVAKPQIARRSTPSTITNPFPSQQNLHMPPQMPPYGSRGTPTPPPPPPKGPAPPRISSPLTGGPPRPFHQPERPSSRPTNHYTPQGGSPAQSYSHPTHPPTISRGQSPYNVPPTGPPPSNRYAPSPASQQYSQPPPPQSNIAPPPQAGNRPPPANPYAPPSGTPYNPYAPSQSPFETTQAPPSAFQNQGPPPASQGPPQGPPQGPPRGPPQGPPQGSRPPTGPPKAAAVAAPPPKAKYPPGDRSHIPDSAQRLVEIFSNDMQRVAQKAPTSFAQQVKDTHKRLNILFDHLNNDDLLKPDTVERLGELAEALQAKNYDVAAKLQVDIHREKPDECGNWMVGVKRLVSMSKVTP</t>
  </si>
  <si>
    <t>&gt;2760_g</t>
  </si>
  <si>
    <t>MSGRGRGRGGGAPGMIKGATWEFDPELKLESKPTDLFPPHPNLKRPAPLNERERRQIKYFKDLQTQIHRGPLYTRPTKRDPDGTTKTFDENQFNNQYGTNKKADFDPFLDGVETYSSRFAPPKNEIPRLSGRPFNKNLFPEELWSTLEGEEGEQVRRQINRAVKKKSLLLAPAANPSRKAQLLLEKTQGIAGDEEEEEEAEEHSEEQAPVDEEYDDEELGGDYDAEQYFENGENDDNEDGGGDDQNDF</t>
  </si>
  <si>
    <t>&gt;1836_g</t>
  </si>
  <si>
    <t>MRSQAPARQVRIRKLAKTTPQPVLREDQIDASEYSSLQNQYNVETGEYHLQAALAASTGAGDQDAGNEIPAPPAEESHDIDYNSLYALKFEKPATYIRFSQTVEECTGCQYNMTTEDDAFLKVYNQKRPSGSKCSEDDFEKIMEIFEETVEIHAPYASIDGTMIPFETMKIAISQQISNKAQVFAQDIYEHWRLRKHDSGKYPLQPKLKFEKDQEKDDGDPYVCFRRRDVRQTRKTRGRDAQSIEKLKKLRKELEEARGLIKMALHREETKRDLLGCKRQVFEQRAKVKEAKVRLGIKADDEDLIDERPQKRKLPDFTQHQRPVGPQLRLPGRVDGRPLDADLVLLSDVIDQKENQLQMEIEEKAQQHRKWNMGHVDLTREPLSPVHGQGPESGFRPATAQYQYLITPPSSVISESFDHPSPAQEKPEPSTFRYSSPPEEDEPQGQPAYRRRIGRGGRLWIDRKGMPSVARGADDAVSDRWKYDQDDDDEQPVYEMDPYDTKALRFRATIPLPPHLFPQRSRQDDRAAQLARANGGSPANARAIGPASQQVQAPT</t>
  </si>
  <si>
    <t>&gt;695_g</t>
  </si>
  <si>
    <t>MAPIRRYLRITKYSVLECRIYLENPLLAETWLLNPRNPILPRVIESVRPLVLPKLREENERSRKKGKKKGVKDVVVEEDFEISIFLTEITTRHSLLTKQKHFRDLDKKGIQSNSSKLMGATNDTPIDVEDGAVVSGENSELEAPILRSEENEEDVVNLDDLPDVDAEDAVSVADSNTSEDSLFVAEDDEPRRSKRPRASTDTDPSSKRHKGKDLLDVEEPSDDKKKMAMDTSYDGFSIYGRVLCLIVKRKDQKGKGKANSIPGQAQIEDWITSTQMPAQEDD</t>
  </si>
  <si>
    <t>&gt;87_g</t>
  </si>
  <si>
    <t>MTGLRLLSTLGTVALCLWQCCAKTVTYDFNVTWVTANPDGLADRKVIGINGVWPLPVIEVDKGDRLVVNMFNGLGNKDTTIHFHGMFQNGTNEMDGPSMVTQCPVAPGSSITYNFTIPQNGTYWYHCHTDSCYPDGYRQALIVHDKDAYFNDDFDEEFTITLSDWYHRLIEDITPSDFMTLYNPTGAEPIPDSFLFNDTLDTSISVQPGKTYLLRLINISAFVAQYFYIEGHTFDIVEVDGVYTERTPADTLYIHCAQRYSILLTTKNSTDQNYNIVTVADQVLLDVIPSDLKLNSTNWLEYNSTAPKTQANVTLDIVDGLPAFDDFTLVPYDKEPLLPEADYTINLQVVMAELGNGLPYAFFNNITYTSPKTPTLYTVLSSGDLATNPAIYSEYTNPFVLQHNDVVEVIINNADGGTHPFHLHGHSFQVIDRFPAYGDDFYDYSDATTGVAYDPSNHSDFPAYPIRRDTLVLPPMGYFVVRFVADNPGVWLFHCHIDWHLTQGLVSTFIEAPLQLQAQMTIPDNHYNVCQAHTIPTSGNAAANTENYLDLSGENKQPDPIPYGAFTAKGYVAIVFSVISALLGIAALAVYGMTDLKYANKLGAPDQIGPDGEMRTREIGAGQE</t>
  </si>
  <si>
    <t>&gt;953_g</t>
  </si>
  <si>
    <t>MSLPPPTSSSISRPSVPIESKITRGHSCLLCRRRKIKCDGQHPCQNCFKTRAECVVPEVAPARRRKRKAEDLIARLRRCEEIIAKNGLKVEDEDDVVDIGEAPEGVSAERGRERQSHYVEVARNKRESKDEGGKLIVQGGQSRYIENSIWENVFVEVREDSTHAQLQESSASEDETSDQVSLVSDYSSLIFGRLMVTNSLTSSHPSPVHIFRLWQTFIDNVHPLTHLLHAPTTQSLILQASGDLDKISANLEALMFAIYHIAIVSLDEQECQSMLGESRTILQAKYSNATQQALCNAKVLKTSDIMVLQALSLYLLSIRSVENVDIIWCLAGIASRIGERIGLHREFPAANLTILEREIRRRLWWQILTLEGHSSSISGFSGQSFTVAGYSAHINILLTRPGSSLSNVNDSDLSPSMRELPHEHPGATEMMFCCVRYEIVKSLWGGTLLGPEADKDPIPSRIKAIDDIEAMLDEKYLRYADPSIPLHFLSTIVVRNACAQMRLRVYASQKHNSMPQPQAERDAAFSTALQMIEYDNQCHIATKTMIKGFSWQVRVCFMFEAFVFLLTELLTQTTGEKADWAWRQVEASYGNHPEILIDTKNKLKFTVGNLCLRGWEERVKARKVVNGGMQMQLERPEFIKELYAQRGVKVMGGSSSAGQSMGTGLGMVRNLQSHGPLGLNGDSMNSTFGGWIGGTPSDAMLSMSYSPYDVLTPGSMDWEYWQTLFDDYGAPL</t>
  </si>
  <si>
    <t>&gt;2438_g</t>
  </si>
  <si>
    <t>MTARKSNKKSSKKPAPTLAEAQSMVTVIISTLDPAAHKKYLIHKEFICHHSPFFDAAFNSKFIEGETQTMTLDDVDPVVFDLFAQWIYLQDISKPQDDVVPDILNLAKLWVLAGRFLVPQLQNKVISHIIHLFNNGGYTNSEEFPPLVWELGKDEPLATMFIDMLVWASYESFFQHFEQYLPAEMGLEVAKILKMNNGIKPEQPYAESYYVKV</t>
  </si>
  <si>
    <t>&gt;5432_g</t>
  </si>
  <si>
    <t>MAGSTQPKSSQGRASPKKTKQRPQFSSPTKFVTFLVDKIEDLEDEDEFPKEFIVHKEFACHYSPVLRTAFNGNFVESKTQCYKLSETTSNAVQLLVQWLHFQRLELGEDDEEPRTLSTALKPLLSSFCTSSSSSKSLASSQSKARKEFRFYDLARLWVLADKLLIPQLQNVAIRELAQRTKRHNVIPTQIIPYIWQNTPEGSPLRQLFLHYCTDHLRETAFKKRPDRFPKEMLLELVEYSIGSTRKATWRSQLETLNVEDFEVPEDIATK</t>
  </si>
  <si>
    <t>&gt;4392_g</t>
  </si>
  <si>
    <t>MPLTPEDIIRDYVDDGSSTERVNRRKSRVQIAIVEPNSAWPQRFLDTKARIEAVLGSTAVAILHSGSTSVLGLPAKDIIDIDLVVKDIKDEDSYVQALERLSFRFLLREPDWHQHRFFVDEADCPGAYHINLHVFGPDCPEVERHRIFREWLSKSPEDLLLYATVKRECATASEAAGESMQEYTLRKDETVREILNRAFRDLGYIK</t>
  </si>
  <si>
    <t>&gt;14456_g</t>
  </si>
  <si>
    <t>MDTGIGLGLRLICNIISIINNLRDTPDFIRSVKEATERMRAQLELLPPLHIFGDNVIDYWIVNKKMCNTILRQIRDLVQYYGRSFSTQITFHVRKKRALSKLTKELDAHVQNLISTTQAILPPTGQAQQISQHDPQSSRPQERGLSLTKYVLMHRGSGRPSRRSPNRVVLC</t>
  </si>
  <si>
    <t>&gt;6864_g</t>
  </si>
  <si>
    <t>MASQVKSSHENYSLHNYSISPSLPAHSILIRTLASPINPADINQIQGVYPSRPPFTSLIGTPLPSAVGGNEGCFQVSSVGSSITSVSKGDWVIMRNTCFGTWRTHALAEEKDVVRVEKEGLSVVQVGTVAVNPVTAWRMLRDFEEVGEGEWWVQNGSNSGVGRAAIQLGKLWGRKSINVIRDRPTTEETEKMKNELYELGATKVVTETELMERGFREKVKEWTNGGREKVRLGLNCVGGRPTAALVKCLSDGGHLVTYGGMAKQPLMIPTGRLIFNDVKFSGFWASRYAERNPEEKEKTVHEILALIKEGKFKDVPVRECHWDWDTEESVLKGAVEGTLDGFRGGKGVFVYSNT</t>
  </si>
  <si>
    <t>&gt;8386_g</t>
  </si>
  <si>
    <t>MPGWMPGCQDVRITRKRPTGHWTGTGLTRWTDSRDWTNAKPKGYREITERMSKLKMASSTSLWDLNDASRIELWEQDRWSSKDLDERRRAAKREMERGKERQETESSDIAVCGPRGSRGPKGRACTTG</t>
  </si>
  <si>
    <t>&gt;5601_g</t>
  </si>
  <si>
    <t>MSAAQNRLTQVSGHLAGSKSASGGRAKLLEKNPDDIVVTACLRTAFTKGGKGGFKDTAAADLLVGAFKSLIERSKIDPALVEDIAVGTVLAPGGGATEFRAAALAAGFPVTAAVKSLNRQCSSGLQACVDIANAIKSGMIEVGVGAGVESMSSQYGPGAVTEFSELLDAHPEAKNCKVPMGVLSEKMAKDRNIPRTVQDAFAASSYQKALKAQETGLFDEEIAPLKVKWEDPKTGDWKEITVAKDDGIRPGITTESLAKIKPAFAKDGSIHAGNASQISDGAAAVLLMKRSTAERLGQTILGKYVAASVAGVPPLLMGIGPWASIPKVFEKTGINKDDVDIFEINEAFASQCVWCANELGIDQKNINPKGGAIAFGHPLGCTGARQVSTLLYELRRTKGKVGVTSMCIGTGMGMAAVWVAE</t>
  </si>
  <si>
    <t>&gt;5882_g</t>
  </si>
  <si>
    <t>MSFCEYFDYHFYEMIEKTRWSCVVIPSAFWRLYCGALRGYYSIYQTAALYQVGGFALPHRAWSMYHYADHTEDDTVFYGELHSAVKHSMDGIKADEEHRFKTTPILIFSICRYSIRMLQAYFDRSTSKLVVHMTPWVRFPAPEETHIKELVMVYRWMMCTPTGDVIFSKAGLVKPNTMEDSCEAQSSLVGIGAAKESEMASPRRAMVSWEKVCEETVSEKVVCEEVITGEKASGEMVS</t>
  </si>
  <si>
    <t>&gt;230_g</t>
  </si>
  <si>
    <t>MAEPDNFEEDLFADLYAEDDTAAKTEVKEEPATAKPADADVKVEDAPEASEQHGEGDGTKNEEDMDDEIDFNLGNENGNGNSYEAPATHEQHGPGIKEDGKMFIGGLNWETTDQSLKEYFSQFGEVLECTVMRDGASGRSRGFGFLTFKDARTVNIVMVKEHYLDGKIIDPKRAIPRDEQERTSKIFVGGVSQEATEQDFKEYFMQFGRVVDATLMMDKDTGRPRGFGFVTFDSETAVDACLEGPLEILGKPIEVKKAQPRGNMREEEEARGGSAGGGGRGGRFRKGAGGIEDNQNQNQIQQGGGGGGIGGSAGGMTPQLMAQYFQRMQQYFAMMQQQQMAMGGGRGMGGMGAGMNPAMLMQMQQMAQMQAQMQQPQGNRSQSPQSPGAAMAAGMGGMNPAMMAQMQQMQMQQMQQMNGGAGGGAAYAAGGGSNPGGRIGTPGYNAYEQQMFEQQKYEQQQMRRAAREQSQYSGGGGGGGYGGGPTSWEGMYDDVPQPNVPSGNSGGGGRGGRGAGSNRGSAPPQSGPVSAPPAGAPTGPKNAGKPGANYRGGGRGGNRGFHPYARG</t>
  </si>
  <si>
    <t>&gt;5036_g</t>
  </si>
  <si>
    <t>MASKGDFQPRQQHTVYRDDPGAPGSPEYAETASMASAVLLDDVDIFPPDEELPPYQDTNPLIPDIPTPAQAPVPAAGSPSSSAHQSNQNLTPNYSTYYQAPPVPPFSTHDFSHTEYRTHFPNYSENSHQLLSLICNQANYPPTYIIRIHGTHDETRRSGSKETKEKVTDFYFCINITHLLRQAMGGAITLLPNNKRGYRGTIIPTLKPTVESEDMEGRGMTVEDELDIWCQRFCNDPARLKSFTLTRKILNHDQVRLTQFLRNAIVETGYRGHLYIDYPLEHQTVIIYSPSLLNKWRMTIWIRWVFYLTFLWVFAWPFLWIMTARYKVVEAVYVYADEAPGNDQPRECSVMSEVQWFQLWEETVKQAAVGRMVVKEGFLGEEYRVEVERSKARRETEGNSLPPTGSAVVDGALGLLRGGLNVMAGYNNRSGWGADT</t>
  </si>
  <si>
    <t>&gt;10670_g</t>
  </si>
  <si>
    <t>MPGNVSHVFDTFVTTGEILRLAEMTNNDINAWSAYGTVATSPGDMWKQQFDDLSNTENCPTQNLHSNYFGPTVVSAHQNIDIFPKSTSTGNVQPQPPKSSASCQQPYEGLAFNIKLERSSPILSNDYSQWSPNRCHGSLAEFKNAGNMLKDPSSQIAFESEMALYNLAVPSLEPQSLYSSEASSIPGGYSSGYSPLSTSSNFPPLPNVNISNNHEASEKIDWWSDTLAADKTLSENVCRLPYCSEGLLPRYLEGEAHQLSDGVWNMGTIDKGIWTSSSIATSTTLPEAVTFKVPSVSMASSSSESIQRDMSARSESSSATSTDEDLSDFSGESLRSESLYDVEPSQHVHLPRPLLPAIPKSPWEVECSRRLLPNSIPATQRVLPILPSNDFASNTPGGLDSPKVGEFPNVSQRKRKMPKLTSTMSKRLAPKPSQSSRKEIAVHHRDTNDDFLVKCRLAGMTYKEIRKQGKFAEAESTLRGRFRVLTKHKSARVRKPEWEENDIRLLKKAVHKLTTTSDLSRGKIPWKQVAEYIANNGGSYHFGNATCHKRWDELQS</t>
  </si>
  <si>
    <t>&gt;10005_g</t>
  </si>
  <si>
    <t>MSEIMNGSDKSPIDVRNSDLEVEEENGLESDKVGTRNDSKDMWRMGKHQQLKRNFRFMSILGFTCILMSTWEMQLASGSFGLINGGTAGMIYMYLVTFVGFIAVIASMAEMASMAPTSGGQYHWVSEFSPKSAQKFLSYISGWICVLGWQTGITSIGFVVANQIQSLLVINDSSYVFERWHGTLLVIAISFISILFNTYLAKKLPMIEGIVLFLHICGFFAILIPLWVLAPRSDAKAVFTEFNDGGEWGNTGLSCLVGMLGPVVTFIGPDSAVHMSEEIKDAGLVLPRAMMWTCFINGALGFVMLVTFCFTLGDVDYILSNPDVQPFVAVFLQGTQSHAGATVMTVILIVLAVCGCITNVATASRQMFAFARDDGLPYSKVLAFVRPGWDIPLNSVIVSFCITILLSLINLGSTVAFNAILSLGTAALISSYIVSITCLRIKRYRKETLPSARWSLGKWGAPINDFSILYLWLVLIMSFFPMTKSVDAVSFNWNILIYGATVVFALIYYWIWGTKVYKGPVVLVRKEE</t>
  </si>
  <si>
    <t>&gt;5339_g</t>
  </si>
  <si>
    <t>MGLFVLTETSAGFALFKAKDKKILKQDDLSTVVETAEGINELLKLKKFEKFDSAATALEEMAALVEGKVSPMLAKLLDTLKDEKKASLAIADPKLGASINKLPGLTLTPISDSSVEDIYRAIRAHLPDLIPGLAQENIATMALGLSHSLSRHKLKFSPDKVDTMIVQAIALLDDLDKELNTYAMRVKEWYGWHFPEMGKIINDNLAYARVIMKIGMRTNCHNSDLSEILPEEIETALKAAAEVSMGTEITEDDLANITLLADQVVGFTEYRAQLSSYLTARMLAIAPNLTELVGELVGARLIAHSGSLMNLAKSPGSTIQILGAEKALFRALKTKHDTPKYGLIYHASLVGQATGKNKGKIARMLASRAAIGIRVDALSDWSAQGEGKGDDVDDEERSMMGVTSRAKIERHLRALEGKPLLPKGVAVGPNGKAAATPGKWEVKEARKYNADADGLAGNEPAAAASPVPEKKSKKEKKEKKSKIKEAKKPLIEEVEEDSDSETEDVEMADAPAPSKAVAKKDDEHSETLSTASDDSEEESEEESAENWQSSILGNTIEAKKARKKERHERKVAQAEAKAAKKAEKKAKEAKRAAREEKRLAKAAQEAKASASAAPVVAEAEVDPDVALAEAAGISLKKYKKKVAKGEIKVGVDGTPVVASKKDKKAGKKTVETPIPVPESSSSKKRKSEEEVDKSEKKKKKKSKE</t>
  </si>
  <si>
    <t>&gt;3202_g</t>
  </si>
  <si>
    <t>MDALVESIRDLFEEYYNVYSEQLLEHIPVISTATYVYTVLVITIPPIIALVFYEKEQARLRAEQPQGCRKLGLKIESNLLNEFDKKFSVGRPPSTEETSAEWWRLKSLWIYPVKSCRGVELNRGSVIATGMEYDRQFTFAQLRSPFPVSAETPTGEKAAHKWEFITQRQFPLLAKVRTEMWVPDQSVDTYVAHADDVESGGVIIISFPYQPAGWRGKIAKWGASVKGTYPEKSFRVPFDPSPVQIDRKGYSYEKMTIWKDTVNALNVEIEIPEELRYYLGISNKLGLFRIDNSQLREVHRNAPKAEELGYQPVTGFQDAYPLHLVNLASIRDVESHIPRVKGDPRLSAARFRANLIITGPDAYHEDTWRRIKIGYYEYDVSCRTARCKMPNVDQITGERHPSEPDRTLRSFRDVDVGTGKGVGCLGMQLVPCFKEGAVRVGDEVTVLEVADGEREPYIKQ</t>
  </si>
  <si>
    <t>&gt;5879_g</t>
  </si>
  <si>
    <t>MSLKVLELGNLCLINPNDNLKLSITTAVDIRVPESLSSLEPDTIVKALTSGKIWASRGISCHLAARLFIDGKPLDDMMRLHLLENLGSYLRGLKLWSLLSLSTTLEVLQTRQLDESPDIALDIYHGLQIAKDDDRQTKHARGGNTDPRPPASVLCAELERLQINFDFHPVEAQAPRIIIPEYGPGSDIMLLDIPPEVCGDNCSNGLESTVGIWHRPPKSMQNRSDFRQVFEPEVPIIKPTDQTPFEPVEASSRITEQDLQHFPKDENNETFSRTGGNIERPTKTFGGTKPFMSQPTGDIELESVVESLQTLPQLIEDCFGFTKGVESGNSPTKPPKRRKFSREITDTLVAWLESNASKYPTREEEMRVMAQTGLQKSQLNSWIKYRRNKQSRAPRPEQNKILFSPSQDRIADEESNKDSPLSKRSSFTYEFTEENDQAPPVIDSYYFINDYMLLSLPMQHTPASLQSDGPRKLRTDFEKTSGHDNLSSESTESSHRTRIVPDGSYNQRIDEEHHEDNDDMLFSLPTMDIPLSLTSQPTFFSDFSISQSDHTMSDFQGAPNTVLSNLSVFCKLAALGLHAVLCGYDSRSSRGFPQIIVENPRPEVTVANLVPSLFSPGFKDSVALNASFIPRLSHAISTSWPKNVQSPNLKRKLLQLATLSPSLTKGVHGSEENGTNQRLSAVVQSRLWKVMRKKLYDPAIARRLWKQGKVRPDAIEEEEDFEDLIETECERDGGEDEDLLGDLAADNEFNDLLADERNDLLEYLEDSERERLAVERETVEVLFGNEWDENISEEDVFLLETGDDAKDSILLE</t>
  </si>
  <si>
    <t>&gt;9228_g</t>
  </si>
  <si>
    <t>MVPQRLSNLSAVRKQHLLVEFAALKSGCPHGVYMSLTPGDPTLWSGVIFVRKGPYSPSILRFQISFPPTYPSLPPLVTFSTDIFHPLVTPLTTYMYTTDIQDSGTVSATDEERLPPGGFSLRHGFPGWFGRASRRSAERVRNVSGTSGMQTPAKGRDVGSPGSGSGGSSGLGIMMSGGSTPGPGRRGPEIATFEVLRYIRSTFDDEEVLDNVPLEAAGNPGAWHAWRSQRARSGKVSPVNERGPGRDGMGEDVPKAMQAGSPSVALRKPGEWNWDGVWEVRVKKGIDASLAEAVLYGKDVGDDLIRFLNLDADQMEAVKEDIRKSLEINEPQRRGIV</t>
  </si>
  <si>
    <t>&gt;7463_g</t>
  </si>
  <si>
    <t>MAAPEIDLPNEDDLSPASNTTSLSHGDKDKIKCEDDSRVPSIDKSVADIVLDDSAPIVHHYLTFETELPHPSTTLSTNIAISSPPPHPDLKKFISPFEWPETRKRLMVWLSCIATMLTAYTAGSYSPAAQQMSAYWHVSEVAIDVGITTFCVGFAIAPMVLAPFSEINGRYPVFVGAGALYVFCQLCCAVTRSYPGMLLARFGTGCGGSVFSTMVGGVVSDLYHAEGRNTPMALFSGAALVGTGLGPLVSGFVAQDTTWRWVFWLQVITCGILITAVIIFFNETRGSILLSRKARCLNKWYEECEQAGFIGFEMPSASGTDKLESQRIRWKVKSDEERESISKMIGISVYRPFHLLFTEPVVFFFSLWVSFAWAVLYLTFASIPLVFGTSHGFGIQQSGCVFAAMCIGALLSTVISIYQDRILAHYLSSSSGSNRNPGWLKRHIDFSSPEGRLYFACAESAFLPLGLFWFGWTQFPSIPWIVPTLSIGCATMGIYSIYLATFNYLADTYHRYASSALAAQSFCRNMLGGVFPLVTVQMFKRLTFQGAASLLGGLALLLTAVPWVLVFYGPRIRARSTFASQIM</t>
  </si>
  <si>
    <t>&gt;8406_g</t>
  </si>
  <si>
    <t>MVSRSQSSSPSEQDKESKFTPGDDANPRNWNLWRKWSIVFAITLIDLSVSWAASGYSPSQGKMQKKWGVGEGVGTLGLSLYVMGLAVGPMFTASLSEYFGRSPVYIISYGIFLLLLLGTALAKHLRLFLALRFFSGVFSSVPVASFGGTIADMWDSHDTGPAMSIFLWAATCGSPSGFLIFSLISDQKQKLEDVFWTLSVICGFFWILMCGTIRETRHSIILARKNGRASRPRQNSPHRSPIQHIKVAISNLIQKALKRPFLFLGTEAIVQFSALYNAYLYGISFLFNGAFVVVYGKNGFGFNIKGVGLCFLGIVSGITFGVVTNAFIQEPHFHKKLRENEYKNVPEARILLGKVAGVLFPVSLAVFALVCETSGVWYRWSVLASAVWGWSFYTILLMTYMYAEDSYKTYSASALAGMGLMKNLACGLFPLFGRAMFASMGKRGAMGLLAGLAVLMVPIPFVLEVYGRKLREGSPWARVHLEGEVDEEVDGEGVGEREALLAGNMRQGL</t>
  </si>
  <si>
    <t>&gt;6461_g</t>
  </si>
  <si>
    <t>MSDSHVDVAMAPDQESSLASSRIFIKGLPPTISEEEFKKYFSAKSSITDAKLISHRRIGYIGYKTPEDAAKAVKYFNRSFIRMSKIGVELARPISDSTLPPSRKAQREQVRENVKANQKKRAEAAAAAAAASTLHAGIKRKHSESIEDDPKLKEFMEIMQPPSKLKTLAAHSADNSEMEPPTKMQAIELPEGESDDEYEAVPKRARKTSPPRITPAPLPVATSIVAPEEKVDEVMVEPTAPAATDNDWLRSRTSRLLDLMEPEDIVATGSGGLPTTTSNEVAETTTIAQPPSQDSEPVVEEVIEEEEKPDPVIEAIKSNGRLFVRNLPYSATEDDLRAHFASFGALEEVHLPVDANGTSKGFLLVQYTDPNAAAEAFHNLDGEPFQGRLLHILPASAKRENKLDEFAIAKLPLKKQKQIKKKAEASSTTFNWNSLYMNQNAVNSVIAERLGVSKSDMLDPTSADAGVKQALAETTVIQETKTYFAKNGVDLEAFKNRERGDTTILVKNFPYGMSLEELRKMFEESGPVLRVLMPPTGTIAIVEFAQPTHARAAFGSLAYRRIKDSVLFLEKAPKNMFTSVSDSSTGGDQSKPSDQKFSASDLLEREAGNDSLDTTTLFVRNLNFTTTSERLTETFKPLGGFKSARVNTKLDPKKPGQVLSMGFGFVEFKTKADAQAAINVMNGYDLENHKLVIKASHKGADAAEERRKEDRTKKLAGKRTKIIIKNLPFEASKKDVRSLFGAYGQLRSVRVPKKFDHSTRGFAFADFITAREAENALEALKDTHLLGRRLVLEFATGDSIDAEEEIAKMEKKVGLQVDKVALHKLTGGGRKKFNIENDENEI</t>
  </si>
  <si>
    <t>&gt;7459_g</t>
  </si>
  <si>
    <t>MTNPSPFKGEVESHTTNRALQMEDNAVYIYQPVSTRQIRLLELYPGSNEELNCELKIVSLDNQPSYEALSYCWGDPEDKADIICNGSRLSIPAGLYEALAHFRSSVHPLPHQTIWADAACINQSNVGERSAQVELMTTIYQKAERVLVWLGYGDGDLHLDLDRAVAISQSDTDASYNQLWDSLSKILSLPWFTRTWVMQEVALAQDVVVFCGNTQLSWDKFIVLCCPKESRVHPRHRAEVLFKPLYNINDIRDKHRAGIKSDPWWLLRLCRGRQSTDPRDKVYGMCGMFETGFRIIPDYESDVSTVYYQFAVQCLLTYRTLDILSSSGGKHDNGSSSWVPRWDKKSDASPGIIETRQEEKIYTAAGSALYTPTIQDNFRLMLSGHLIDIIEEVSSVGGFNERSVELVESKLQYNDKVLAHAAEMAKVARAHQRGHYFTGETKLNAYWKTLIAGAYQPEEEADLQTDFELKDRIAKIAHFFGMRYMQKTSGSLVLTIIYILAVLLFGGLYKKETWERMTRTGKFAKSPKIDKRFAFTGRRMMRSKLGFIGLVPRLAIPSDRICVFEGGKVPLILRPNGVLWELIGDSYIHGIMMGEAFEQERCIEYTLI</t>
  </si>
  <si>
    <t>&gt;8103_g</t>
  </si>
  <si>
    <t>MSKRSVFTTLTPLPAGISRETVLETLHDHLEMVDLNPLVEERHPIKPPSNSTPEEYHCLWYSLTDRVSYLPGGLMTGKVNYNACFHDLENGLQTHCYAPMGLDIRGKWTVGGSLPGEPIAPVELGVGAPVTGLWLREDVDMRCNIVMTSFVKKTLKKAHSRLVDRLVIKAQIVDATLENQRLSLSNGPLSSALFSASQSSIGSSQSDCDYNSSLGLRSSSPFRNPFPPRQSLSTSISSTSSSGLGLSVPFENSNENTNTLHAHAQIQSAGRNSTSSWANSQRARNSYQDNRVSWQSLNQTQGRRSPSPSSLPAPLRARGGEFQKQDVRRDESGNPYKPYQPPAQNYHAVELHSEDKYEQGSNQYYRGQAQRPTVFSAVELE</t>
  </si>
  <si>
    <t>&gt;3823_g</t>
  </si>
  <si>
    <t>MAHQVPQDMCALALLKHCTPSEYNVGTVPVPKITRPDELLIKVYAASVNPVDVELAGRLGKLLMKPKFPLIIGFDVAGVVVSVGAEVTKFKPGDEVYACVSGGYQATIAQYCLSLEEYAALKPASLSFTEAAAVPMVGLTALQAFNIAEKQLPGGLKGKTIFVTAGLSGTGHLGVQLAKNIFGAGKVITTLSTSKIPKIKEYLAESIPDQLVDYTKGDVVNTIGEGTVDFMFDTTASTISDLAVMKKGGMIVTISNPPSGSSFKKETGRLVTPRVLFWLPILLNFVNWVFKTWTGWKGVKYEALLMRSSGVGSELESLTGWIEEGKVKVIVGRIAKLEDIEEVRGGCQQILDKKGGVGKFVVNIE</t>
  </si>
  <si>
    <t>&gt;5478_g</t>
  </si>
  <si>
    <t>MSSTSNGWIQLRQQARSLETQTEVLFHTYSQFSSVPNIPPKPSEDEKQTESKLQDILEKRETLVSQLSRLLDSEATLTSSALKQNNLTRHREILQEHRRELTRLRSQIQDARNRANLLSNVRSDIDAYRSSNPEAAEADYMLDERGRIDNSHNMADGVLSQAYAVNESFGLQRETLASINRRITGAAAQVPGLNSLIGRISAKKRRDGIIMGSFIALCFLLFLYFM</t>
  </si>
  <si>
    <t>&gt;2694_g</t>
  </si>
  <si>
    <t>MTWPRIATIIQNAMLFTPAADNVYAPPSASFQENNEDESFVQITAADSVYALPYAIFPANNEDNPFMQVTTTDNGCTSPDGLTFPPITPPPSSEDTSLPLESSEDIDESNVRGHRRTRRTRTRDVSTVEEPKEVDHKPNARKSRKTH</t>
  </si>
  <si>
    <t>&gt;8877_g</t>
  </si>
  <si>
    <t>MFPTRALLARSVWKGPNIVPLPIMRLQPGQKHPPIKTQARSATILPNFVGLIFQVHNGMIYNDVEITEDMVGHKLGEFAPTRKNFKYKSSKNK</t>
  </si>
  <si>
    <t>&gt;3205_g</t>
  </si>
  <si>
    <t>MASQTAAGMAKPSEPVRTRKYDPKKPHITEEPITKSNWYKHVNWLNVTLIVGLPIYGLIAAYWVPLQVKTGIFAFAYYFMTGLGITAGYHRLWAHTSYSARLPLKIFLAAVGGGAVEGSIRWWSRDHRAHHRYTDTDKDPYSVRKGLLYSHIGWMVMKQNPKRIGRTDISDLNDDPVVVWQHRNYIKTVIFMGMVFPCLVTGLGWGDWKGGFIYAGILRIFVVQQATFCVNSLAHWLGDQPFDDRNSPRDHVITAFVTLGEGYHNFHHEFPSDYRNAIQWHQYDPTKWSIWIWKQMGLAYDLKQFKQNEIDKGRLQQMQKKLDQKRQTLDWGIPLEQLPIIDWDEYQLQAKDGRALVAIAGVVHDITDFIKDHPGGKALITSGIGKDATAIFNGGVYNHSNAAHNLLSTMRVGVIRGGCEVEIWKRAQRENKDISFVSDTAGQKIIRAGSQVTRIAEPVASADAA</t>
  </si>
  <si>
    <t>&gt;1591_g</t>
  </si>
  <si>
    <t>MLNLIRLTTRRILVHFTLSSTIEKIELDSTDDDHSAKSQTVESPEEVMNIDDHDRGRKKERVIRGVNMDELEERLKLRRVGMAHPQKSEMNPRLHMLMDTDEALEGRSTSEDTEMTGLDGNEAEAEEEDEKLTPALEELLEMEQDGADSFDDYHINEGIDSIGPTSLSPASGATFSTRLSIPEEDYSLTEDNTKVQDHNVTSLTVDPPIKSPTLKAATKLPRVVLFSKNYKSPIIRLPHMTLYRTYTFETLGEKMLQRDKILGPYRVNNPSPLRGCLTRITFDPEQ</t>
  </si>
  <si>
    <t>&gt;1295_g</t>
  </si>
  <si>
    <t>MTSPQRRRAKRARGEDGEPILEPSQHLEVPGDEDLIFQPAPQLLGQIGVVELLEQDSRPTFVLDLQTPQREVNGRMNIVWCNKALRFFDELRLVVCTETFYPADQILTPRQETVAAAKIGFKTWATSVPNFDSLVDGYRPRHTYRGLYWTSTTIRGRWRVISASQVPHQRKESSGTPKSSRSVSSSISKSFLSSESAIESALASDETDVSRKLADSESKFKTLTELNPVGMYYLNPAGDILYCNDMWYEITGHPRGLEGEKSFMNVISQLDHELMGKEWELLTTKQGKRVFELRLRNPWYHPVTGECKQKWILASCDQEFNDDGTLKTIMGCITDISLQKHAQKDAEMLAERTQEVADRTREVAEHAKNFQQMAELAPCGMFTFDPEGTITWANNQFFDMTGHSPDQHYPMSLLDFIEEQDREAFRTIWQKLTVAKKESRLELRLKEGARWILFLAVPQLDPENNNLTKVFGCTTDISVLKSAEHAEMANRLEAEEAKRQQESFIDMTSHEMRNPLSAIMLCADGIANSVLEYQALQDKTAESSRDLMVNNLDAAQTIVLCAQHQKRIIDDVLTLSKLKSSMLHVTPVQVQVEPIVRRTLKMFENEIQLDNIKMSFTVKPCYLNANIGWVLCDPVRLTQIFINLLTNAIKFTRAEATREISVSLGASVSTPPKDIAPDVQWFPSKGSSVIKDLTLAPEWGTGELIYLYFAVKDTGRGLSEEEKTRLFHRFSQANPKTHVQYGGSGLGLFISRELTELQGGEIGVASRAGKGSTFAFYIKARRSTTIPNPASRSFGNSGKGITPDLATTNTPSRRHYDYHILLVEDNLVNQKVLSKQLRSTGCVVHVANHGVEALDFLSKTTLWDDGGGVSGESKMKLSIILMDLEMPVMDGLACTRHIRDLEREGIISEHVPVIAVTANTRMEQMEVALEAGMDDIVGKPFQIPELMQKIDGLMVAGVKV</t>
  </si>
  <si>
    <t>&gt;9342_g</t>
  </si>
  <si>
    <t>MGILGQLLYFSVHPQELRSIIQWKMWHEPIHVRDEKTESETLKECFKYLNMTSRSFSAVIQELNPELLVPVALFYLILRGLDTIEDDMTIPLETKEPLLRSFQDLIEKDGWNFDGNGPDEKDRELVVHFDVVITELKAIKPAYKEIIKDITKKMGNGMADYANNAEHNINGVNTVEDYELYCHYVAGLVGDGLTRLFIESKLANPGLAQHPELSESMGQFLQKTNIIRDIREDFDDKRRFWPKEIWSKHVAKFEDLFDPKNEEAALHCSSEMVLNSLRHADECLYYMAGIKDQSVFNFVAIPQSMAIATLELVFMNPNIFKRNVKITKGDACELMMESTQSLRKVCGIFTTYVRKIGKKNSPKDPNFMEISIACGKIEQFIESIFPRQDPKALEAAQKKKEATTLTGDDKWDLLLLMLAVFGTLFVISAIMLGAAYLAGARFDIAIGELTKGNVLPKYASGGPDALKIVAEHDHVEL</t>
  </si>
  <si>
    <t>&gt;5405_g</t>
  </si>
  <si>
    <t>MAELGVIASGIGIASLGLQIGESILKLKDFWGRVKDAPEDVRYLLDEMETLKLLLSDLSIQESEIVVAPGTPSSSLSSCFVSCQRGADLLQALLQDLNKQIVERKIIGGVKAVLKKGTIDKLRDRLKSAQGMLMISYQGYESVLRKQAFDVQVQYAESLQRDLQEVRSFFSRSTEVGIQRQNITGNIRPLRESKQGRISNSKEGNSPVSSALSQNTTTKGNKRSTRQRLLLQFRSPWFLGMTRMAFEIYSSRAPSGWDFSIKTYNIIPEDAPIWGLISSGDVKGMRKLLDSRQASPFDQDRFGFTLLYIAATNCQYGACKLLLDLGAGPTTYDRFPLVLVPAWPHNESNGNNQIQLARLLLKDNGLNDPFDYDMSVHGRRILESWLVNKGYSTEVLSWLLQQSGSTHREQDLNKCTLFTIRLFSIGGPIDTVALPRILLEGRAIDSDMCTIQNKNQWTLLHCAAKQLGQSSDWNPMRLDNIRSSLEGKMIQLRGFIYDLVRGGSKLCLRTKRLGSTPLWLLVDTHMSYSELKESFYNEVHRGDTHSPIKEWLETLGEAGVDLVKYGRKEKELFRQGGVRNSWPISHVWRTGCWKSCPNARLVNFDYGPKPSDWHFWFAPEFGHGFREFWEMTEHPERAIPGAWVDEYEDSSDESFEYEDPPDVSYEWEDSDSESDFFLKDDQEPTSSDDDRNDI</t>
  </si>
  <si>
    <t>&gt;271_g</t>
  </si>
  <si>
    <t>MDRPLFDSSGPNEVKDELFVEPEIKPERSTQSLPLFNNLTTDSGTQMPKQKITEPELLIKEHAALLNLKFLKWLIPTLKPHIGLSSNFRLWLEDAEAIIKCAAVHRTLVGVLGYTGSGKSSLINALIEHEMIVPTNGMRASTSVAVEICYNPSEDPEEAYTAEIEFVTGQEWQAEFEVLANDIRNRPPSEQLNTSGNTDASIACARLSAIYPGLPISRLLDMDQAELTKQRDISRILGNTEVIHAASRKLFSKSINKYIDSSNKGGSSNGDQQAGAYWPLVRVVRVKVKADLLKTGLVLVDLPGLGDANAGRAHVAENYIKNLHHMWVVADIVRAIDDHVAQDLMGRSFKRQLLMDGKYDDNFVTFNMTKTDQITTDEVITCLSLHKEGLKNECEEERDLNAKLQSLIKEQDEQKHLKIDTRKALKKLSTSDNMESSISKRKRKHVEVDESTQLPDITPSEEEQRLNAMISKAAAAEKQLGLDISAVKKKLRRLNIVMKQICIQARNTYTQNHLRIDFKNGLGELEDELSNDEEPRKGPPRAHQGASTANLNTFCISSKVYQTLQGRLKREGVGAVQGFPTQEYTNMPKLIEFAKSCTFKDRETTADNTNTQVELLLVSIREWARNNKPKLSASEKEKLSNALKEQTGILKKSALKAHRNSMQSIRNAISKNVEKKLSLAATTGSVGAKTFAKKLSSAGIAFGTWKAICRRNGAQYSTGKRVVHQWNEEFLESFLETLATPCNQNACYRTTTKQKPNQVKDLYYVLLKEEAKSSDKTVNAEEAARTAWLQVTVTKEINALEKAMKEEAQTELRSRNPFGELASASDDGEDEQTDDEGLEDEFDSDSSDSSDEESNVDGSDEEDA</t>
  </si>
  <si>
    <t>&gt;3027_g</t>
  </si>
  <si>
    <t>MEIKRKHGHFADSPDPGDISVMSWQHNTSVAKQTAFHSSYRCKLPCNLWCAWVAVECFRVEFRAGHRHRETMGSPSRFGPLLLLVGEGTSTTKEGEDEDEDEDEDEDEDEDEDEDEDLRFRDEI</t>
  </si>
  <si>
    <t>&gt;3841_g</t>
  </si>
  <si>
    <t>MSGTLGSGSTSITVESYDDIAMGTGSEVEHHKPAAYKRRHSSFHPRRLSGDYGEGEEGLLIKVDLFLTELERRLDFLENYGNLNFDAGISRAYATLQAVRARCSQVSGEVFGAGRRRANVMVEIVESKYQDALVAKETLGEKVAGGLALLEGMLTDFEAGAYKLRQQGFAGAAGSLMDEGRRVVGEGRLRAHSIIDEGIERARKAAESLDQHIQSAIVRAKENGLIRYEDLPIPWRVNPHILKGYRFKESKVDCVRSMFGFSNESVNIWSHGIGLMIVLAIAFHFYPTSVNFSLSTNADVCIAAVFFFAACKCLVCSTMWHTMNSVADKTLMERFACVDYTGISLLIAASILTTEYTAFYCEPISRWIYMTSTATLGIGGVILPWHPTFNRQDMAWARVAFYVTLGATGFVPILQLNLTRGADWAWAFYAPIAKSITVYLVGACVYASHIPERWYPGAFDYIGGSHNLWHFAVLGGILFHYVAMQEFFAGAFARAENGCALY</t>
  </si>
  <si>
    <t>&gt;14486_g</t>
  </si>
  <si>
    <t>MADAENPQPSSSPKPVVSGRDDAMDSKSATDPTSNAPLSHEGVKPTHLETPAEKEKIESLEAISQNSRQGIRTSPTAEVPETPKTEVEIPIKKAEDGVQDKVVGASDDTKPPQVTFDDGTPSKADDHAGSSAPTITPPVDSAAENEPISNISKDSASSHSSHAEIETDDESEEEKSEAYWSLVQAIASWDDNEMEIKRWLEKKPELLSTNGMGETALHVAIGCENDKSVSVLLEVWKSEKLDINIKDGDGWTPLNRAVISAGISGPGTIVSKLLGFPEIDLAVKDDEGWTPLYLACYWGNVGVAELLLKEEKGLETLEIQEGQVKLLLSRGAKTDVEDVSGQTALHLAVRNLDESGNDGLEIINELIKKKARVDIPDFKGHTALQYAGRVQGDGYTEAIKLISAELNQRKRKEAFLEIFANEGEPARSHLRENLKWDDFQESEIELIKHEAEMIKILIPLPGQMQTDTFKASQRDVLEALKTKHKTFKPYKIPARIDEKALSALQLAVYFGYHRLVYILVLYKVSEWNEIKQDRNDALIIAKFVLNQVSEQVNKFKSNKSNKEGMEAKERRKDLKDVIDVLNDPPAGNYDLVQGWSPAVNYDLVQGWSSADGLHLMPQLDGTIRESSETIDATIVDFYQVKDPKGGTRMDFLRRTRRVWDVVYAEPLSPKSSKRGLKSKSGPQEGDLKPKARDKEQKGLEKKIPKIAPTSALPTKLPEESTNCGPVNIMEAARKKTAQARSDGKARMDDGFDKESMSGEETEQGGVSIISGVPSPKLARNSGKKAKEYHLAPAESAQSGGTLEDQSYSRVALYMPYITFADYDPEAEMFTTKQTDDATDESTSKSEAKNDWKIQHKSQTLDQFYYHSADDTRERDEDQVVSRYIEESYKKAVVDFERKKAILRVDQVWLWVIDQNTIITCSSDPLDNKPDPVLEGIFSYLKEAKGKRKGQPTPATVNEMSIFITTFCIDRVDKDIYRLGKDELSARQIFANTLNQAADEESRLFKRFQKRSENKVNSLKTKENTVEETEGKAAGESTSEEKKSDGEQLKEKQDYESFMKAIKLFIDVKDIRDELKILIYLLTQQRSVWEKLMSRDNDHGAINSDGSLQQEMGKWEGTSFALEDLIEMDKGAKSIQESVNSLLGLQQNEANIFEAETSRELSQETIKQGSTLMVFTIITIIFLPMSFLTSLFALNVTTFPHVGDNLTYKPQFIFPIIFIISAVIALPIIYFASKKRTINLLDWIYSRWLKSFWKRDRFLTQIKNKKRPPTSSPSTPAAQKQDPPAIHASTKPPSKNNTPEALSLGEGPISAASPNIDSNPQPAPEITQSDLPQGKIPSLQNQTEAKEVPPSASQKEDGQQPPYGKSNEYNGLLEGKERLIEGLVTLNKETVVDLFQTHERETILRIRRAFIAAHPIEDTELASELHQTTQKIEEDLMLDLHIPDDYSDFPVHFRPEKRMEIVLQNRREFISACPIDDPVLALRFDEETQQTEARLEKFQREKLERWQVFWREREETKQKQSSSQRKED</t>
  </si>
  <si>
    <t>&gt;1401_g</t>
  </si>
  <si>
    <t>MATGDPTSKAPEEEEEEDYMNMIIAEPVKRKEKETYTQRRLRKERESEVKGRVKSKAERAADEAAAREAALSRSLLEDPATTSKNKGLAMMAKMGFKPGVALGSKDNTGARTEPIGISMKEDRGGIGLDTEKKRKFREEVEKEGKRVKAEEGEYRERVRREREEGRLEAMVGGAMRVAERMDGEREEANLTAEAEATPDTGSRPRTISTKPLKQINVLWRGLVRRREEKERDRRMQYDLQQSLSRLPTYEDPDEDKDDKKALGKNPVQHVLVEDLEEEDAELDAFNALEPAERLERLVAYLREEYNYCFYCKYTYPDKDMEGCPGLTEEDHD</t>
  </si>
  <si>
    <t>&gt;6800_g</t>
  </si>
  <si>
    <t>MPQYWRKSPLSRDEAIIAKVARVHHHRDLGIRLSLYIYSQPAISHNTIQTFSEMHPPNLPLITFHLFPNLPLELRLKIWQAACNISRTLTLTYSSDKDVFHCKTQPPTSFSVSHESRHQALRVYSLCFGTKTSPPKIYFNPYHDILYTPRCREMGYDHMLRDLPSLIIDTHNILNKVRYIAVDHVDPDIKRPWESYNKASFIRSFPNLEEVVLVLDTKANISSEEEVEMVEPNVNPEQLLKIWYYFRQSFLAEERILEDVCRSNFQEYQAFCLPTVRIREKVGKRKGGLRSGDGARGLISGFELVR</t>
  </si>
  <si>
    <t>&gt;2666_g</t>
  </si>
  <si>
    <t>MAVQEEDHGKPMLLPATDPQDGLGTPEVKPDNIEDNPPSPPGPPRPLQRFIFRGTMGIFCPLALAIYYIWTYVFWLSPSSNPTVHGSDSVPNAKFIWWSWFILGAIGPNISTYALAGAEAGMLMTTPWRAKNALQILTHCDKSWGGLSGWKLLGAAVVNRVSRRKKTQVPLTPLWVLLFVLSTLAWAFVLSGLTLETGEAYFHGSGRGAGAGASVLGLEADDFDQRDTLSFMTSVLHRWQLGMEPVLPLAGSLLAEEGSNLTRSISLSTPNTLPPDTQGYIFMSPQASVPVTGNAWGLSLRYNCTEIQRLEDFAILSQRNASNKGIQLVQNIPEDHGCYNNPVSGIQEPHVDGAGIPMDAVGVRCISHSAVGDAPVNGVAGTFTSTDFHRRDAISGSQKVAPGLPALPDIGNGTLVVPANDSFVDAIGEIPGNGGKRGNIRRLGVGVSQLFFLDNYLFEYDQFADWISPLFASAGFTIITQDNPVAIPGFSNYASVLQASDLRQSILLAYKAYALQAVYNGDDGLLRNSAIWQNPNLTTARLLPILDKDGGGVPALLVLVLLCVWAAGCAILSAVYGLRKRWSEELDGYSLFCFGVDAAQNDRPLKPHLSVMDEPQDSKLLVMLPGLIGDSQADDLTVGHITLVDRDLADSAKSYR</t>
  </si>
  <si>
    <t>&gt;7753_g</t>
  </si>
  <si>
    <t>MASIKGPGQPQKHDGSGLRIGIVHARWNMTIIEPLLAGTKSKLLAAGVKESNIVVQSVPGSWELPIACKQLFSASQVQQSTTSSLSAGDLLGGSSTTDLTSIPTASQSTTLTTPFDAIIAIGVLIKGETMHFEYISDAVSQGLMRIQLDTGVPLIFGLLTVLNDDQAKARAGITGGSHNHGEDWGNAAVELGVKRREWASGKIA</t>
  </si>
  <si>
    <t>&gt;10652_g</t>
  </si>
  <si>
    <t>MEVASVRTDAEKQAAAKAEYEKLLNVRSGGTYIPPARLRALQAQITDKSSDAYQRMAWEALKKSINGLINKVNVSNIKHIVPELFGENLIRGQGLFCRSIMKAQAASLPFTPIYAAMVAIVNTKLPNVGQLLLKRLVTSFKKGFKRNDKAVCLSATTFIAHLCNQQVASEILAAEILVLLLSKPSDDSVEIAVGLTREVGQHLEDMNKPVANLVFDQFREILHQADIDKRVQYMIEVLFQIRKDKYKDNPAIKEELDLVEEEDQHTHIIKLDEPIDVEERLNRFIPDPEWEQKEEEYKQLKAEILGEGSDDDEEEDDDSDDSEDNGEKKEEKALEIKDQSNADLVNLRRTIYLTLMSSIDPEEACHKLMKISLPPGQEQELPSMIVECCSQEKTYSKFWGLIGERFAKINRLWTDLFEQSFTKYYDTIHRYETNRLRNIGRFFGHLISSDAIGWHVLSSVHLNEEETTSSSRIFVKILFQELSEEMGMAKLQLRLKDDLLRPYFEGLFPRDNPRNTRFSINYFTSIGMGAVTEEMREYIQNLPKPTLPPPAAGDEDSDSGSSVSSYSSYTGSSYSGSRSPSQSRAIDRRRSPSRTPPRLPHLEDATHVQSPHRGDEHRHLLRLPGDGTRARLPLNEETGGIRAIRDRRPEEDSALETAVPFHRCRNEEGTIMIQGIQDRLPQNEAGDTARFSA</t>
  </si>
  <si>
    <t>&gt;3101_g</t>
  </si>
  <si>
    <t>MVQISIPSVLIFVTLALATVTPNNAGAKSVGLANGQQFITGGCTSDADCQSSCCAGNPTVGVCSAAAASNQNGKTGCGFVDPNAAATIAAAKAQVAKQGFRRRRKISESE</t>
  </si>
  <si>
    <t>&gt;3246_g</t>
  </si>
  <si>
    <t>MFEDISHSGDGGIYAELIQNRAFQGSTEHPATVDPWTAIGNATLSLDNSTTPALSSSLPNSILVTPTVTKGKVGLQNPGWWGIPVLAQTYKGSFWVLGTYQGQFKVSLQSTITDDVWVSIDIASKSKSGVWVEHTFNLSPHKAAPNVNNTLAIEFDANTGPLNFGLISLFPPTYQGRTNGMRNDLMTALKGLNPSFLRMPGGNNLEGDSYHYPWRWNETIGALIDRPGRPGTWGYENTDGLGLIEYFNWCIDLEMEPLLAVWGGMYLGSGDVLSAANLAPWVNDTLNELEFLLGSPKSKFGSLRASLGYKKPFTLNYIEIGNEDNIEGGASSYASYRFSMFYNAIHALYPNITIISSTGDYTAVAGTSVTDYHIYTRPDAFVENFGFFDTRERLTEHGTLVGEYANIQYNVYGEPTAGADWSASKLMYPIWSGAVAEAVWAIGAERNGDAVLGMSYAPGFQNLNSYEWSPDLISFTADPHQTVLSTSYRGIELFSNNRYDATVPVVSDSDFGPAYWVAGITKGHYTFKTAIYNATESVPFHITFEGVKQGDKATLTVLTAPDGLSSNMLVNGTVVEVVEKNVTELKAGANGTLEFKLENYSVAVLRT</t>
  </si>
  <si>
    <t>&gt;6024_g</t>
  </si>
  <si>
    <t>MAPTSSRSSSISSASTSSSKCSDAGIKKKFGCSFPGCGKAFSRSEHLHRHALNHKDGNNTCQRCSAHFRRRDLLDRHMARHKEKDDEAGGEGLGILATRKRLWRDADGNIVNARRPSYVQEGPKRRQVDASERRTLSKPHNARKSHLDSTAPANSAPMSRTDSMSSTIVVDTSKGPVFTANSKIFKSESNEDSEPLRRDSWLALDALPSPPISEESAAQSPESSEFDALYEDSWPVMHNGLPEIVNNSPVLGRQSEYPPSPTWGPQPFQTFMGAMAELPYDDIFKPETGLYEWQTWNSHVLMSRCREEKVSSFEGATKKEWGSSYTGQEGGFRRVFGLV</t>
  </si>
  <si>
    <t>&gt;2233_g</t>
  </si>
  <si>
    <t>MASMLKGQEVHAIAEATSDTAPNNIEEVLKKAHGELEDASQESIQKTPNGVPEDTSPESIPTTPQKTDGEAEDSSLDGYASVAPNSANSNGVSTDSAKQETVLKAGMKCNAVDFYMSKEGFWTKTRPENVEEAPENNETALAAILKRNSKSIDTRKMFSLHAIIIQSPFIKRVLSSVFRNYEGITSELGRLQFEHPFEAFVHRWEKFQAARWSEGDIDTRNHLDLLHDILIEELQPILETRDDFLKHGVITYDYLWTMFEPGTLVFKQKEDSERVMRVQSYEYNHADNVFCTSNHFVEWTGTKFGMEDESFKIKKFAGTKRIIDLPSFPLIYHPETINLQKRCIARGKLWESHCTYSYKAYKGIGTSFAGLRYSVDSRVVLDSAAFEEFNTNSKISVYELDDDDSYHPPPSDDEECGSLISLTPYQYLLTTDTVRGYSLKDKVWLTLSLSGIKEISWNEKAFPSLVLPDDTKDLILAFAQSQLKRKQTFDDIIEGKGKGIILLLSGPPGVGKTLTAEACSEAMRVPLYVVSAGDLGTEPWQVEEALKHILKMTTKWKAILLLDEADVFLEARSIHDLSRNKLVSIFLRVLEYFEGFLFLTSNRVDNIDSAFESRIHLSLQYGGLSFASRRQVWGSFLKQHLAKKRFTDEHLNALAGLELNGRQIKNIIKTAQLLATSKNQPLCYEHVQVIAKLRAQHACVPLRSN</t>
  </si>
  <si>
    <t>&gt;8734_g</t>
  </si>
  <si>
    <t>MADDADGAFASYEANSQKAFNALGKAYGLCNRGFEKKHLDLKSLDALDRKHDQNRARISAIRKRDEEVSKFTDRIRSLESGLAEAANIAERVVELPEPPVGMFLKAQAIILASSGSLDVCRQMAKHPEIQKLYLDAEAEKQTRKIEVLTTTLDGEETKIS</t>
  </si>
  <si>
    <t>&gt;8831_g</t>
  </si>
  <si>
    <t>MEPKIMEPELDLPSPAVRTPPEYSMDPYSASFIYYGPLAKEQSNHYRMRTFSTTQRPTTFERASVKPPKRRSSHDERSLLPGQFFMEVDSTIKILEAQEDTDGNQQITIEDRGPKVISLPTLASNGYKTREIRGNYMISNLLQELYLAKENGLSYIILDEERINQNPVNRLSRLIKEEFWQNLTRVIDGSVIEIAGKDPKDWTDDPRPRIYIPSGAPEQYAYYTEVAKERPEIRLEVCWLPENITPEQVRDLNNKPGLLAVAMEEVVSPVTGEITLQGVPFVVPGGRFNELYGWDSYMESLGLIANDKVHLAMGMVKNFVFCIRHYGKILNATRSYYLCRSQPPFLTDMATRVYEKIKHQDGARDFLKMAILAAIKEYHAVWMAEPRLDRVTGLSRYRPAGLGIPPETEATHFTHVLQPYATKRGLSMEDFVKGYNDGSIKEPELDEYFLHDRAVRESGHDTSYRLEKVCANLATIDLNSLLFKYEKDIAAAIREVFDDDLAIPAEFCVGSMKPGHRESSSLWERRARHRKAAMDKYLWNEKKGMYFDYDTVKKEQCTYESCTTFWALWAGVATPMQAARLVSVALPLFEEKGGLVSGTEESRGPISLNRPNRQWDYPYGWAPQQMLAWAGLKRYHYELEANRVAYKWLFMITKAFVDFNGVVVEKYDVTRTIDPHRVDAEYGNQGLDFKGVAKEGFGWVNASYVYGLQMITTSMKRALGTLTTWDQYEKAELARDIIYET</t>
  </si>
  <si>
    <t>&gt;2285_g</t>
  </si>
  <si>
    <t>MMPTRSREKIAAGLGLVGVDLGAGGSAVVTDKSPQFDIEGRPAHFRADYKSPSIKAQKFKKRISIPEANEVQADFEAHLAAAKDSPSPSARLVNSGSLASLRGSGKMASRNSLPRSPLITNIIEEESKAKDDQKLKAAKYIKGMRRKPDPIYDDPDAQGKVDVEKLLDKVLDGAYRANSDFFFNEEIARSASMSMISPSLRGSPQFRSTTSPLLKSPPYAPYINLATKPILANSTPNSGNSNSNGNGNVSPPSPEQGKDENLVPAPLSIRRNATSSPLIGGDTTHKLGITRSKTVPAAVQQGKISNDNLIPTPLSIRRDPTSLSSSHNTTPKLGMTPSGTVPILQQQCFAIRVDSGVGLDDDKSSSEGGETSKSKPQASGAPLFSYGNRILLVPDGEGPRIKKRSHKASASLELLRDNKIYFNAEERDAIHELVYSEKTEFSCAKHTHCTDCLNQEFAFQESKALPISMAPTERQTIIANNRSLRTIKNELENLMSNGAISDDAYDTIMRTLPDESSFNGRNGPSPSPVPTAAFNNLRVSSSEPPPAYNNSPSGPPTLPNRTQNIPPPTRPVVGRAIALYNYNDNESNGMSFAPYDPLIVYSFSNAEWWEGRNEKTGATGVFPVNHVQLEQAVNKLPATPNEHHAPIFPPNEKQNYGEYGGHYAPQQQQYQPGPPPPGPSNPYNSAVPPMAVAEQPTDHKPSKGSEMGKKFGKKLGNAAIFGAGATIGGNIVNSIF</t>
  </si>
  <si>
    <t>&gt;5712_g</t>
  </si>
  <si>
    <t>MATSQSFLRSLCSFLFLLAACVEALKFEIEAFNQGDPKGTRCIRNFVASDTLVVVTATVGGYKGDGMRVNMAIKDAVGNEYGNPKDVVGEQRMAFTSLSDASFDVCFENVFTGGKSVGNPYRHVELDIDIGADAKDWSAVQATEKLKPVETELRRIEEMVAEIVSEMDYLRSREQKLRDTNESTNTRVKWFAFGTMSMLVSLGVWQVVYLRAYFRSKHLI</t>
  </si>
  <si>
    <t>&gt;8205_g</t>
  </si>
  <si>
    <t>MADVGNLAVEVTPVLFYTPKPLGSATASITSSLYEHVEENGRTYHRYKEGKYYLPNDEVSPQVFETLEGALRPNPVKKEQNRLDFQHYLCKLMLHDRLYLAPLKEDVTNVLDIGTGTGIWAVDFAQQYPEAQVIGSDLSPIQPEFVPPNLSFEIGDVDDEWLWPSPFSYIHGRLMVFCFRDPVSVFRKAFNALEPGGYFEMQDSCAPLRGIDDSFEGTALAKASKMVYEACSKIGIDVTAPSRYKAMMEEVGFVDVSEIIFKWPFGTWPKGRHYKTMGAWIRKDFSMGIEGMAMKLFTKVLGMTMEAVKAEIADVLKDLHDDHIHAYQDFYVVYGRKPL</t>
  </si>
  <si>
    <t>&gt;237_g</t>
  </si>
  <si>
    <t>MQSKIWASTVPLHITHPSSPIPYLIQVPRLSYLPLLLPRLSAFFGTGSSFSYEGILLKNLPVGLLCDLYQPEFPWRLDLGDGPLFDIHDTFINSVKEADFIRNGTAKGIMSMSKEHSTQLWNSVQDNDWISYNKVQSILLNPSTPLKHIPMRVYIPSSPTESATLGSFKIVQSLIPPITPHREVQTLGSALNSILPSLFPSRRDVILAEPILHGAPIPFRAPLEEVMREAAYADGWVHLSVKMMDA</t>
  </si>
  <si>
    <t>&gt;3487_g</t>
  </si>
  <si>
    <t>MPDKEKSVLVRKRDGAKKVEVSFTNWVLGGSLVRVATSSTDRKKAGKKVVIKEVIKEEEGEEKPKEGKKVEEKEKGEEKVEEGKKGEEKVEEGKKGEEKVEEGKKEEKKDEEKHSCDACKDLCDTHKIKCEAVLKAKKKEQTHVCDDCGGCKSCKKAKEEETKKNDGKKEEKHVCEDCATCGGCKTDKKGKTEEAAAKPEEGKKDDSGRKDDAGKKDDTEKKDNAASTKKDDVSKTRAGGKTWTKEQDETILDMKKAEKGWKDICAAVKASKKDVQARYKELTDGEKKDEEKKDESSGLGDWGGVQGNSGGDWVSLPNFETLFTDDNGGGGGGGNNNDSGGSGWLGCDGGANNNNSRDSGWPSTPPPSRNNDSGGGSGWNPPSSPQNDNSGGSGWNGNNNTNNSGGGSGWQNSGGNNNNNTSGGSGWSSGGNNNGSGSVSGNNQQNGGNDAAWGGSQQCGNNTSGGSGWCDSGNPPPGNDNGNSGWGGSQTNGNNGSNWNNHQRGSNSPRNQGWNGPPQNNSGPPTGTPRNQNSHMHNSPNLHQNQNLYNNHQQYTSPPNPYNNHQNHISPPNPYNNHQNYASLQQNWMQNTSPKHVHFASQPENQQHYSPPLQNRNPPYTSPPTQQVPPKSTSTRCGRLVPDEVWSKEDCEILEYLMRKYDGQKWMHIQSGFYNWTGRMVTAELIERKCRGD</t>
  </si>
  <si>
    <t>&gt;7519_g</t>
  </si>
  <si>
    <t>MLSQSPNQSARADASYNRRRAGTACNVCRARKTKCDNRRPICGFCAATGGECEYRDDALDYSHLDRSSLLILQRIGELEQNLSHLIGDTRPGGHKRRELTSEPSPSVVAPIDEASSTTFYSTESPIDRNAQVRNTQEDIPPTADVIFASNEMTVEALLRWPVFGSEFEELPPLVPLLGQSRSASDHAPSLDDHLAIDSQIVSHLVANFLSNNHVKNPIFDVQTLWGDVQKFVDEGLRWDGRSCLILLVCAVSVLSPPFETETTAGPSMQPGQLAQAKAYFKAAQKRIGMVYHENTLLAVQCSFLTALYLMSTMDIFAAWKSFSQAGTQCLGWLASQSRFSGSTVHLVAPSGKDDRVSPARYVEESLYWSCLKSELELRAELGLPGSSLNEMKYPHVYPSPPEPKPQFWGFALDANERELEVAWFFYLAEIALRRIMNDALTTRYGVSLGWYYRARWWTEQEEEYLVSYTKEFTGKLSSWYNTLPPSMSFSRDPRERTGNILRALLRSHETDIREVVYFPALRAVMLQPLREIGPRTIYLAKEALQNDLERIVLTEEGFWHRHQGTWLMIRSCSRSSIHLLGAALQAKSEPQLSGLLPDGWEVAVGKVLRMIEYWKSESPDLGILVETLMMLYTRATIS</t>
  </si>
  <si>
    <t>&gt;2861_g</t>
  </si>
  <si>
    <t>MEDNCSYTTSSTTSLDETSSQLCSPLMAQDIKAVEPPPEKYPPQPCIIITCPLNEVGIPHYTGVYLHNGMYQKQYFIFGDSNPPPIIHLAQSRQEQAMCKAHRDENVDVNRIIAREMAGIVRRFCKLHGK</t>
  </si>
  <si>
    <t>&gt;6176_g</t>
  </si>
  <si>
    <t>MGRSSKFSFPIPGRKHSSNNDQNNVSAKQSAPSGHTMSKAQRILGTDNDLNIDSPNRIQDAGWEYSSSKSSAMSISISESSRSTNENESIHSSHSRQWDLESGVFPRPPQQLDTKASSTVLGNRHRDDSLTSASSITGRLRNEDSSSTLKSYYDPLKSPLAISQQTSASSARDLALRKGYSPTTHRSPLLQVQTPSGSYENQYTDERVQGREQDAPFDTGLKKKHSKLDLSRLFGRSRHHREKASEAGSITPSSISMSTDDNRMPAYPNSEVAPKTLKKARSRESIQSQNHSVQSAQSRNLEKHKTNGTLLQLYENYELLPSRPNHMGSIPETEVLESRGAINAARFPQPPRMTRTQDLYSPSIDDEPFSWKNVRASKIPSPWETSSATSVSSRNTKTSRRTGSSTMSHSDLKQKSVLSLSSGSESDDDDDDEQPEPMRPPNKTSNSRASRPADIPSQPTRGGMRLTSQQAEGSTVRSQGQRDSGISQHSQFLELPKSTPASSRLSGPWAPPPPEMFEPQGQKQNRRMSTQREQPGSHRPPSTPSIASKRSSQEPTPPLSPSSVEFRQTSDRSSRFMAVTKQEEALLEALRQKRARMREAIIEEHETAKSPPRAPPRSSSRISAASSISTIRGAGTKQRVLLYLDTPISETQSIDTAEPSPDLSDFLSFGSDDESTPRASWATSKKGQPRPDSIISPRYLGEALSPMTPPSAARISAVGARNGFKRQHMGLLLETKKRSTGVRFADDAKNEAGFSVDEDENERVWGM</t>
  </si>
  <si>
    <t>&gt;10646_g</t>
  </si>
  <si>
    <t>MPFGIHKHSNRSKQALNDSAAQGTNSPSSGSGATSPVPGSHSTDETRPNQPQPFTPQPSRADAQSSATTPSPAPDPRVQRKPGDLPTRSQSTRHPSAYHQQQAQQPQAGVSVENLVDIRRHQRQQERERALQTLQTPATVETKKKGNIFERMRNSTSRTSEPKTPISGQPSYNHQSGLARRLSKRQENPPLLRTSQIGNSPDQQRPDRQSASHGSRSHLPSPREENEDESELDPYLITEPRQELAHTPVAQEASQYQTIRPVQDDTETLAYSDDDKYQQFEAQQHLRTQLHHNHQRSESNSHNYYSPQDLAHAQHQGNFSGSTLVAGDPYRQQNPETVSQLSYDSPIEQREEQRPISVHSSHNGQSPTGLGLQRTEYPNRTSSIPAGRPLSTYAAMAPQAGAGQQNRRPEPKQSLQVNQGQGTQDSRDGPPPNYSRGQFQGNQAQSGGVSPLPPTSGVQSSNYRGGPSQRDQYPGVAGSEQGRSTPPPALNDRDVNDAYKELLTKYKKVKGLYFDKTAQVESLQNTLANQRLSQSRTSLDDSEYMTRFQRLDGATINLAFNIRKDWRQIPTWLSQYVNQDALRIGKQEMTAVGRACITKFLVDEVFNRTFHPGLEGELSIHLKSIEQNIRRFSPALNNQEESDALTAKVVQWRLATLEGLRDSLNSPDSEDYKNQYIRVATTNLTASLINLLNEPIPVGIEDSAHMIVELAVSIAANLPLESRDISIVYPLPGDLFQPFIMKVDSMIPVLENPGLETTSEGDTASTNSGEKEDASSKEGEKTEGNKLRKEKPKSTGGMLQAMMGSGNSGGSVQSKKSVQGQADSSNEGKKASMEDGSQKVRFAGFVGVEVRGRQVLAKAPVWTVGN</t>
  </si>
  <si>
    <t>&gt;9251_g</t>
  </si>
  <si>
    <t>MDALSRQEYPAMLERLHPAAAVSKLNERVKRIGKVNSEIADWLLERRKVEEAYVSGLKKLARKPLQEVGGDLGIFEVPWKNIVAATEEFAKSHYLLADRIDKDVEQPLRNFSANNREMTGMSTIQGNLAAMAKEVDEAQEKSDKLSRKGGKANAAKVDHAATRLQSANSQWESQAPFIFETLQALDERRLNHLRDILTQYETLESDQIERNRKTVETTLSSLLEVDTAVEIKTWAEAQVAGKPITERRARQLSSTGSASIASPGTSIMPPPTARSSHTAHTQHTDNYSEHSGGHEKESGLKRFGTMLSRRRQSVAGGFNRAPSPSKGFGQFGRMSSRDGRPSPSPRASSNNLHESSGENRLSSLAESPPPLSPTATAHTNGTSNENHDVAQPRSSSGVNGTGGALFPDLSDVQPPPGPPPSQLKAESRTDSEGFTVPAAMNDPISLAQQDAAQESEQPQFKLDIRNEPILEQDADAQAALSNVANTLRSAQLAPNRKVGTTRGRRDVRNTIYVPPPNSLEVNQPIDTPPMPVSPGIATGRAAALAALSTNDHAIPSGSDTISIRSGHSLTSHALVKHAEMHQPGLNASIIETVHATFENGIVKSTNIRGEIALIHNNDESEIPASQTTIRINNFPNLEVIAPNRTYIHPVSADKPDEFTLDLSSISSKPSGAFTYRVHIDEENLAAHSPLLLKQTWKTQKGNLLLVIEYSLNPEFGAESITLNNLAIIAHYQGTRATTCQTKPSGIHARARPLVHWQLGDVTLTSESHKVICKLGGIEGACPEAGHIEARWEINNPIGTSIGSGITLSRLEPGKGKEKEKEESDDPFADETIPTTPTVPTFGEWHDIAMNMKFVAGKYEAKNV</t>
  </si>
  <si>
    <t>&gt;846_g</t>
  </si>
  <si>
    <t>MDGLTAAEQREFQSRMERKQMKEFMGMFSNLVSHCFDSCIDDFTTKSLVQRETGCVQRCVQKFMAGSERIGQRFQEQQAQMMNQPPPAR</t>
  </si>
  <si>
    <t>&gt;7897_g</t>
  </si>
  <si>
    <t>MKDTSPYRRPSPLPLPYTTFHPFPYLPTEIRIQIWRHASDAPRLLELLYCKTDDQFLTVQHVPAVLHASKESREAALLHYHLSFGTAKHPPATYFNPKSDIIYFGSRQLEDERSYIIRRLSEESPEPIGIERDQDLVRKVAIAHHVWVSDPIMTPFVPPQVRSSRRFRKCELFKAFPNTVNLICVMMVDYNYLDLDGVEQDSQDYNGITLAHSSRFALRLHEKKAEMEQKELVSKFANFPTFKVDFMVYGGTKAARIWG</t>
  </si>
  <si>
    <t>&gt;8528_g</t>
  </si>
  <si>
    <t>MRSFAFLSVVLPIFSGFAEGYTNPLGCTGDCFTHDPSVIKRGDGTYFRFSTLDLISIRTATSLAGPWTEVGSVIDGASVIDLAGNDVLWAPDVSYIRGLYYLFYAVSSSGSQNSAIGYATSTSMNPGTWTDQGEIITSSSGGLYNAIDPSLVNGTGADEYYLAWGSYWNDVYQAAVAIDTTYVYPSGNQVQLAFNQPQGGNYLEGAYIYNHNGYFYLFLSKGSCCTYTPTPTAGTEYHIVVCRSLSVTGPFVDEAGTSCTLGGGTTILASHDEVYAPGGQGIFNDPVHGDVMYYHYLNTSIGVGYSSSTFGWNIINWGSSGWPTI</t>
  </si>
  <si>
    <t>&gt;466_g</t>
  </si>
  <si>
    <t>LPPRHPSLGPSLSQPTPTPTSFLDLKPLLQGVQSLNLARSPCHPPLIQRTLSSCSVRKPSLRTALLRSSSVRRPSLQGAPSQSLAKFPVRQEMPLLSMVRIRPRQLLGRWEPCRRSRSWLSRARLRREGGLLWVGMCFPSRRVGRALLLLERRSEGESRLLLLQLRGATERRKMLPASLTVLMPRRSVSCSVPSSGRWGYCY</t>
  </si>
  <si>
    <t>&gt;3241_g</t>
  </si>
  <si>
    <t>MTGKIFEEWLHWFDNLIVGRKVLLSLDNVSGHELGVEKVQGLDGLQNVKIRWLPPNTTSHWQPLDQGIIVLFKLYYRRQWVEYIIRMLNSNKDPNKTVTLLKAIQWTQITWNDWVTDSTISRCYWKSTSIERLANRIVIDEGMAERGALRVQISALPGIRDPLSVDEFIEPLTERVVDEDSDIMEAIVAIYGRDDNEDEEEVERELEELSHYETSACALTRICSIDWCPHLPLTGISALFAYFRSRNIHLLTSQKAYRIADE</t>
  </si>
  <si>
    <t>&gt;6554_g</t>
  </si>
  <si>
    <t>MSPSSNSSSHGRNIIIIGTGIYGLAAAKTYIEVNPNIQLTLIDRDDSVGGVWSKSRVHSNLVADAPVPIFDFSDLQMSKEFGIPEWSEIPGSLMHDYLDRYAEKFDILRRCIFNTEVLNVERNGKGWKLRTRKVGGGTAEEQSFSCDVLIVAAGIFSAPEFPDVDRSSFQGLAFHSKDLNKNSENLASEEIKTVAVVGGNKSAFEAVSASFKAGKDVHWLIREDGAGAGVLLRATLPNGMPSSRIALVRALLVMLPTIYRTSRGWWDQTILSGKTALGRKIFDWFWMTTSMKRIGDRYDKSENGRLLKPDVLNLFWSPAGLSLIQNPHVKVLDAIDKGERIHVARTTIKSMNNKTLELSNQGPLKADAVIFATGWKSTINPLFTPSLAAELGLPTPWSTISEEDTEYWKQLDESADKKVLDLYPIFANPPYKYINRDPDHSPFRLFRAMVPPKLTASGDRNIVFLGQLVNVLHTSVAEISSLWSVAYLEDLLPTIAKDEETMNKEVAFANAFMKRRYPGRRNIPLALLEVKDWIDMLMRDMGLRSDRNRMAWERSEGRGFGWFGLKGWWKEWFVPHTPAVYCGVVQEFLEGARQQEEGKKDK</t>
  </si>
  <si>
    <t>&gt;6456_g</t>
  </si>
  <si>
    <t>MGLGLLATNHQINKEAAGVLYGEIFFFNVRDFELVTIYREECNCIPASAFEVIEESIIPTEQQIKETVDHNFNKDANQHEFIYENSFTKFLRAIGTSNAAFIKVLIFELDFKPLLSNIGYIETQPYINFDELLKPLSFILKHSCPSLFNVNLSGECYGDYTRASNGEIVSVEEDKSYMRDFDMIVGPLAKYLPSLRK</t>
  </si>
  <si>
    <t>&gt;6655_g</t>
  </si>
  <si>
    <t>MCGICASIARQDFRSPSENLLNLLKARGPDHIGQTQSIVEGEKGELYYISLTSTVLSLRGGQITAQPFVDLESSSALCWNGEAWKIGPVTVKGNDGQAVFDLLVRASSSQVHAAEAASSILDVLRSISGPCAFVFLDKAHNQMFFGRDRLGRRSLLYKFDGETGSLEFSSIADPTDHGSWQEVEADGIYQLSFKGHRLSAQQDKPFDLLSNPIGLVLRHDWEGVDVETGISLGLFNKSPPQQNYVLDSRSKSIDILHGHLNESLNVRLLDIPQPLGMGLNPVRVAILFSGGLDCTVLARMTHEILPGDQQVDLLNVAFENPRVVRAAKNKSKPGKSQSKKHEFLDDDISRYIEISEDSNGSSPFEMCPDRITGRKAFQELRDVCPSRVWRFVAVNVPYTETMAHRSEVVNLIYPHNTEMDLSIAFALYFASRGLGEASINLESTPIPYTTPARVLLSGLGADELFGGYTRHATAFNRNGFPGLLDELKIDVDRLGKRNLGRDDRVISHWGREARFPYLDEALVNWAVECPIWEKCGFQSNPPEKQELPAIEPGKKVLRLLAYKLGMHSVATEKKRAIQFGARTAKMELGNTKGTTLIS</t>
  </si>
  <si>
    <t>&gt;2516_g</t>
  </si>
  <si>
    <t>MDRNDEVPRFHSINDSQPMAHPPLGQRQLPQPTPNRQKALPSVSPEISTRLIQTYFNCIHPLWPILYKPLYASLDYASPTDMMPAALVAAIFAIASCVDKGQHYATNTIVQRYPEPWQFFEDALDLMQYTAASDKPKIINALTPSITNCQVLTILALQQHGVAEYSRAALLCGLASAMAIELRLNRPQESGDSIQKEVHSRLWWNLYILEKILSTELGRPVVLRQEETDCPFPSVSEADEFELMSFPSKTPNPNATQQPGTPGQARNSSIKLRTISGLQTTIHLSAIIENISCKIYSVAARRDIRKNIESGQVTRERFLRDLKDWEKDMVDSGMGLDLSTELTSVPAVVANYMIMWHGTIMLNRPFITLPHPNPNFNPAQNPTPLAICVEAANNICLVYDKYFDRLLGLPCDTVSSIFVAASVLLYHERNGPKGATEESKRRFHQCVYWLSHLGKSWKSAGARQQLLSDSMWAYPLPQTPFPSFSPLPSRSRNAKVKQESTVYNLNQPQMGTPGGQQGQILPRIAPNGTVVDRQDASERGMEEDWTFLRSFGDEGDEFYALDAQLRALLDSGFDVGGNVGISV</t>
  </si>
  <si>
    <t>&gt;10254_g</t>
  </si>
  <si>
    <t>MSIPKVLVTRTLQLLRQPATSRGFVMSASRSPTILPADVPIEEEGIPGYDPKRFLQVNPGDLLNNRYKVVVKVEWGTPSTDDAAKHERIITRHLMVNPSHEGFPFVRPMLDNFEVLGPDGPHLFLVYEPMREPLWLFQRRWENGKLPPALLKVYLRFLLRGLDYLHSECYIIHTDLKLDKILVGFEHPSVIKDFVRQQAKNPIPRKIKDG</t>
  </si>
  <si>
    <t>&gt;9276_g</t>
  </si>
  <si>
    <t>MASKNEDVDLRMSHLEGVTDNARARELYKYFQPTGFITADTCFPDPSIASGPRADPKELGVTSDVSSSKISSPDTALTAFCQLVTWRTGAQRAMVSVIDAETQYFVAESTRTVDLLDNTIHAAGDDIWMGCSSVSKAGRLCERTISTPPTPLGDYPSFIVDDLSSDERFNTLPFVTNSPFLRFYAGVPLITKKGIPIGSLFIVDDRNGTGLSRDMINFMGTMAVTIMKHLEMAREVEEHRRAVKMSRGLASFVEGRADLEEGEADIDDEEGTKIAGQFEPQDPNFISSLVKSSTTTSFTSISSLDRKEGEYSAALAEIEMQIQVESKSTLPDRTATIKPNIEDTAQPQSIGNTSWSLSTSHGGNAGCSPSLREESSDATSTKFLFSRAANLIREAFEVDGGAVFYDAQTGFSSDLKHSEPPSPRQADNAADIGLVNDEDNHSPGKRNPDFDGEHFTPWASRGLGEGRNSRAANDPNKTVEILGFSTSAVSSLNGDRAPGKEVFVPLSEISLHVFFTRYPRGKLWTFDEDGSLSGPDEEMPSNSYKDQARRQKNIRKLKTKSQRNKTDAMYLSKHFPGVTQLLFVPLWDAGRSQWLSGCFAWSTEPTRVLSKRSELAFLSAFSNSVMAEWCRIDTEIADQKKGDFIGSISHELRSPLHGILASAEFLAEACSGWEGHLVETIDSCGRTLLDTINHILDYSKINHFEKDWRRNKRGGRRFSAIAGGPLALKNPDLPMLSLFQDVDISVICEEVVESVFAGHVFQNITAQNFDTVPSTRDRMSDFSGHNTQDTKKFRISLDDVLGDVGKLDNTGVTVILDVDPQNYHFTTQPGALRRLIMNLLGNALKYTSHGYVQIKLGSVEMEDLYEGSTSGSGERVARCQVTLTVSDTGKGISADFLRSKLFMPFAQENSLSSGTGLGLSIVRKIVSLLEGDIVIDSEVGRGTQVRVTLPMLRELPKTGRSSASIAISAKSSASVPRAIEECIANLRLRASTGLLVSLSGFDTSTKDPIISEMYRLLKTTTASFLTKWYGVQVVPLGTRSHIIISNEEPPAKISLLAKNAEEKWGKAPNTLVLCSHNTKFDRVTTTESVSYVAKPIGPVKLARALMQCLDGALLAIAPLGLEVGENSESQALSEVFEELSNGVRGKEVLDNTRMAADSENARKAIENPTPTDGGGEMGREYPFLTPVEKGDTGEADGRREERERVGVLSSDSAISVPTVASSIKTGISNTPAWIGKQGTKEENSRKEGNTNMPNLLVVDDNQINQRLLSTYLKKKGFTVVDQASNGLEAVNLVWKRMVAGSSRKVGGSEGAKGQQAGYDIIFMDITMPILDGFGATRQIRALERDQAKEVVHNGKEGEGHDREVVRGKVEPALMIAFTGRSSMEDQNEAVRVGLDLFMTKPVSFKEVGKILDNWMSNREKEEMEVGRS</t>
  </si>
  <si>
    <t>&gt;7915_g</t>
  </si>
  <si>
    <t>MGLKVQKSTKKWANDGPFKLLETPRKRFNITDHKKEQGAITAGNEMCLIHNVMIRIMNCIYLQAPNVKLEQDIKDFTTFMHAFMILLHEHHRNEETYFFPWLEEDIGEKGYMSPMVDQHHAFGPGLVAFETYVDALVAGTESYSGEKVVKLLDGFGTMLRDHLGEEITTFENLQRFGDKIDWKKWMKRVAKIAVRTADKPLEIPVVMTNMDLTFEKEYHRATWPPMPWFALLIFRWFYIPKNKGAWRFSCCDSKGTPKVLEFA</t>
  </si>
  <si>
    <t>&gt;6977_g</t>
  </si>
  <si>
    <t>MDWARDKAGVSEKDLDNVFKYEEISSTVIRMLAGEMRHRCWSLNGKDQWHDWIYNELPRINGSSSGLVLILAKRGGEQSSTSTGSEKKFQSQECISPVELDGSRNHEFASINENSHSSGLSPRSANSDHRRSVRTLPFSRETFQLITRKFYTHSSISREISRADVPVFSFAEVLMGEPETKAHPAYEIERSRHIHVVETTIDELETKIFELDFQSDVDGIPGFKREMRNQDKRSAYLDTIYLRNGLVSWNTQLVKMRDHLDVLQNTIFKPVKHKEVLERSRDRSEDDSSDLYSGSSKSDGSFEPEQSATSSDEAVNHNIGRPDNLRHTLRREYLREVACVEAFHEDSEVKNISICRQGLEVDKKQMRRVGQKIEYRLKDISDEYEEKIRECTMRVDGMAMATQWAHSEANVEIALATGRESKHMRSIAVVTMVFLPGTFLASVFSMTFFNWSSSDDSRVSGSIWIYITVTILLTLLTLGMWWFFVVYRPLRQSPSEEQTHLV</t>
  </si>
  <si>
    <t>&gt;4815_g</t>
  </si>
  <si>
    <t>MDAYALLTSQGWRGDGNSLHPTSNSIGLSRPLLVSRKQDNMGIGKKQHRTSDMWWMDAFDSSLKGLDTSVEGKVVQTLTNGGLDMVAKGGAKWVGSGGGLYASFIRGEPLSGTLTPESEGSAEQEGKKRKRSGDEDETKEQRRARKAAKKAKDAVKHSQTDMPASIDANEERKLGKATGKSKAAQGSIRDSGTEILESSESKEERKARRAAKRAQSASNTTSDLESEATAKLDTKKDHKSHKAAREAQKADQLAVKGVESADSEGLETKAERKARKAAEKARALTIEKKEDPEEHSETKEERQARKAAKKLSGKHAHGIETPETEATADEAEHKSETKEERKERRRQKKLAKEADRSSADSSSEDKKSKRRKN</t>
  </si>
  <si>
    <t>&gt;4698_g</t>
  </si>
  <si>
    <t>MPSQESSSPVQKVSNTPLRRADELDDLIKAVQSLIIPFIKSADEDAAVKHIGHRLAIPGGDARNALVESHKPEELQSLMNFELPGNGKGKDGLLQTVEQLLKYSVNTWDQGFMDKLYSSTNAVGVISELLLAVLNTNVHVFQVSPALTLIEKTTARTFANLFGFNGPQAGGISVQGGSASNLTSILIARNILFPVTKTAGNSSRNFVIFTSSHGHYSLEKAAQLLGFGTDNVWPVPIDARGRIVPSELSILILKAKSEGKTPLYVNATAGTTVLGSFDPFKEISEICKKHNLWLHVDASWGGPLIFSKKHKHQLEGVELADSITVNPHKMMGVPIVCSFLLTPDITKFHKANTLPASYLFHEGNAGEEVWDLADLTLQCGRRGDSLKLALAWIYYGASGFEQQVDHAFETAAYFAAKVEAQNDLVLVSENPPPCLQICFYYAKDGKLAEDKENTRITSGIVQRLIPMGFMIDYAPGEKGSFFRVVVNRDTQKGTIDGLVRAIEEAGKII</t>
  </si>
  <si>
    <t>&gt;2378_g</t>
  </si>
  <si>
    <t>MACCHNLDSLTATAGDLRRLLEVREVTSVELVKLYLKQIASHNHDGMRLNAMISVASADTLLEEARKLDVERAKTGPRSRMHGIPVILKDLITTPSFGLETTSGSFALKGHTVAPAGSSSGSASGTAAGFAPLAIGTEADGSIVQLAIRAALYSMKGTVGDVNMFGTQSGGAAFDSAGPMAKSVEDCADIMDILLPGRAFRTHLKRTWKEIGIASLNYETWQFPNEICHINPEFDAQHKKEIGEALRKVESLGAKVVYDAPLPTVPEVVEKYKTVQMSQIARHQLRFVIERYLAIFDSPTMRTLKDLVEFNKENAELELPPGERILENGLLDDMTHEKNVSGLKYLRESMRDSVEKLLLETGTGTDTDVIMASGESLLPTVAALAEYPIASVPLGFSTYNGRPFGLEIMARNGEEKIFEVMSAWEVTFPDARQPPSLLVEWK</t>
  </si>
  <si>
    <t>&gt;14524_g</t>
  </si>
  <si>
    <t>MAFTNIPKKPFHVAICGGGIGGLCTAIGLLHQNISCTLYESAPAFAEIGAGVSFGPNATQAMALIDPEIRAGYDRIATLNAWPDKKKTFFEYSLGQREDGWGDLKAPGKEGQKIAEVIARDVASSSVHRARFLEVLVKLIPDGVARFRKRVEAVERRGEKMVLRFQDGESEEADAVIGCDGVKSRTRGVLLGDDHEATNPTFTGKYAYRALVPMEKAVEAVGDELARNGQIYLGRHGHILTFPIEKGAILNMVAFKTKMDGQWENKEWVLPMKKEDMLKDFAGWGKSVQNILSLVEKADLWALFDHPPAPTYYKGRFALLGDAAHASTPHQ</t>
  </si>
  <si>
    <t>&gt;8445_g</t>
  </si>
  <si>
    <t>MITEFLKEYLPVETSNLLTPLGIKDIMNPRQPPQHPFSRNTTSPYGRTPFPPASSQPSFPPTSQPPPGTAPSYLEHNRRPSEPSFYNPQRYGQDGPPMSGPSHSRHQSASSVGHGTPVNRMPPPSPQQPSQQAPHLSYGPPPPRAPPTLGPPSSSFTSSRELPTLPPLGRPPSNGVSSMSISSMLGGAPVSREAPSQYASPAVTSAPTNSIFGSTHASPRMNTTASEYAPFRRPQTPEHQQPFTTRDHRANSAGSPPNLGHYTTPESQRFGTPQQSYQQRAPLVEEIREPMRVPNPNAMPPRPNSQPAAFGGPASRMPDNPRPPPHNDSIFGRRVDNAQGLGDRREQPSYNRPYEDRYNLHDGFLERAERERQQERARDTAMLRDREIALQRERDQREQRERAEHESMQRGYAQQLAQRNAQQAAYNRQPDPREHHPQWMQQPNYERPPYNDQQPPERPPPQQGSNGYAYPSSSSASQYGSHPAYTSNEPRYGQAPPATSMPPTSHYEESMQERQRFAQQQEQQRQQVQQQQQSLFGGPPQNGQYQPHESPARRPIDESHPMQQNRNSLAVQEINRRGRISPLPQPVQGAQGQSNGQSGEPSIKNEFGRMFSGIGSGVGAMERAMSGPSPIISGPQIPFSNPGGLRREDLESLQDGSPGENGGPKMARRTSSRGGRRRKLKDEPGDDESSTGRQTPSGRGKRAKLHHPHHHHHHRLENGQDNASSPVLPILTPFRSIKGTIVPSPPNLDPQNTGPLHHHHIPRHHHHHVTPAKPAPQINTVIPLQKTVVRNNAVLDMVARLPRRHLGHAYYKSTLKPISTRPKRDFAAERGFASTPEPLPKFEGCENCTFTIRVPRSVLEERGREEITSRRAVWGTDVYTDDSDVVAACIHGGWFRGAWPEDVDIELLDLDVEHPTGGKWPIVDVEEIIREPPPGGPMEVPVGRDLQVTVVVLPTLEKYASKTRWGIKSREWGGERDGWKSVHDGLSFMILSIRWINSDGVERGGGGKKLFSIDQGLDDGELEEENHWAGLFNQKDGVTNRQFKESFERGGLNEKDGDIKGIGMKSWWKDEAAKEKKPEVVKAAPVVEVVPPIVDEAKVEEPKPEATEPEIAKPETEIPIVRISVEQEHDIEMVTERMIHNAHTREKTAPLPPPRVESLTPPPMRPASRAKPTAHARDPDVPIPSVERR</t>
  </si>
  <si>
    <t>&gt;14526_g</t>
  </si>
  <si>
    <t>MVRLRQDETAWRRKQEFEERTGEGRRGMMRRGREGVEEEDPELEKDQTMPGSVGRADGERREPLRISFTPEGRRAREWKKWKKKKKKKGKKKQKK</t>
  </si>
  <si>
    <t>&gt;7067_g</t>
  </si>
  <si>
    <t>MRAAIPGLLATQEDNKNINTDVDAAPTRLSPPSPPPPSRISVRTPLRPRDRNVKMRVPPKGPAAGTSTDPNPNSRSNPKSGMPPHDKKSGGAAATRKPLLPSLATPSKTLDATPKPPLTPRLAGAKTPAKTPSSQRKARPETTTPAGSSRKDLTTPVSSFLNNNITPRSSSRKSRADSTNTTPLGTSTATGTPSPRSTNRVPLRLAREGQPHVSGLGIHGLDSNTSTRSSAPLSPFRSDMGFPGSSAASSPADAKFFFASEAKSKSTTPQPSPRPTLRKKTSNSSFCYANGEAAPEVPRSSGSAVGSMVGGDRSHRRLFSVQTTPKLHSSSASAVGSAVGGDQTHHRPYHAKEGSVSSISHRNPSTLGPKLGTPMGSTVGSRAGSMVGEDMPHHGFHSEYRPRGPGSALGSMVGSMVGSIIGSERSHTQFFHANGEPDETPDSPYGSVVGSRVGSMYGEERASPSFFHASDIVPHNSGGSAVGSLLEDEAPHPKFFYANGTPDLHASPAVHFTPPARAGSTVSTSSRMSSRMASPRLATSHPSPSPTTQRPPSPSKLRQQASPTAKDSLPSPRSPGMPRPQQTARGQSSGSVNTRRASIDVAHRVISHTRSISFDSKPETLLRTPPTRKYSGASSFASFGGEHPSSPLNMITHLVPISTPEEISEAGASADAPKDGVPPQPNEPIRTGQSIETLNELAAKARRERKVMDLEITNSSLEAINRTLEREMRKQTAELRRFRRLSRSGRLSILTSTSVRNSVGMSSVREGVDGPDDLSDDDDGFSGTEESDLSDEEASEDGSLSPRAIAESDARHRSKDEKRLELDLSKHQQLLVDSQKINQSLKRCLGLTEELTTEARKALEYHVRVSDVEFGGRVLAADEVERSRDGDEYNEGMSEIGAQILREARRAAKVGSASPTKEDRDSGVELEGSQVSHNPSQ</t>
  </si>
  <si>
    <t>&gt;1013_g</t>
  </si>
  <si>
    <t>MSFGFSVGDLIKVIELANKIRKDFVDAPSQFNAISDENVLDQLELTLNEYDKPESGHRCAMKRVKRMWKKLKWEPEDFKQLRNRIGTNIGLLNAFTSLLNRDSMVVLVRSQEDQGRQTILDWITSIDYAPQQSKFMRRRQAETGQWLLNSAEFNAWVEADKRTLFCPGIPGAGKTMLTSIVVEELLTRFESDRNIGIAYLYCDYRRQHEQKFEDLVSSLLKQFVQEQPSLPDSVKSLYDQHRNKRTRPSLNEILGTLQVVAAVYSRVFIIVDALDEYQISDGYRQRLLSGLFNLQANCNANLFATSRHISSIEQEFEGSLKLEICANEEDVRRYLDGRMGQLPRFVARSPELQQEIKTNVVNAVDGMFLLAQLHLESLKGKRSPKAVQTALKNLAHGSLAYDYAYKDAMERINGQIEDQKELAKQVLSWIICAKRPLATIELQHALSVEISESQLDDANIPEIEDMVSVCAGLVTIDGERGIIQLVYYTAQEYFDRTRRQWFPDAQANITTTCVTYLSFNEFETGICQSDNEFEQRLQSNRFYDYAAHNWGHHAREASTSCQSVLNFLWKQAHVEASTQVLIAFKRYSDDVKYSQKVPRQMTGLHLAAFLGVSSAVLGLLDGNSPDMKDSYGRTPLSWAAERGHENVVKLLLEQGAEHNSMDSEYGRTPLSWAAKSLHEVIVQLLVDAGADVNRRGGSYGESGLHLAAYIGNKAMVYRLLEAGADVNSRTGPSKSGNSALHEAANRGYDEVVKLLLKAKADVRAKDHFSWTALHRAANAGHEKVVTLLLEADARVNDRNDCKATALHLAAQHGYQAIVEQLIERDADIDARCCDGWTALHWAAEHMQKLTFQFLFDIKTDIEAKNSGILAASRQMSNSTTSDLDTLMANMKAEIWGENPPLFSSRYATWEPL</t>
  </si>
  <si>
    <t>&gt;9009_g</t>
  </si>
  <si>
    <t>MPTILIIGATRGLGASLANAYASQPSTTVFGTTRSASPPSDTNPSITWLPNIDVSQPNCGRALVNRLGVSGGGGGMVEGGVRAFDVVYITAGYFATESWEGVGGVKWEEEVKMFATSAISVPTLVKSLHLGHFLKKDSKIVLVSSESGSIALRHEKEGGGNYGHHASKAALNMMGKLLSLDLKGEGVVVGIVHPGFMRTEMTRGVGFDRFWEDGGAVTPDEAAGSLIEWVEKELDISKTGQYWAPRGPRDIGTAEVTIGKNLPTPLQLPW</t>
  </si>
  <si>
    <t>&gt;10371_g</t>
  </si>
  <si>
    <t>MESPESPQGRPRALQPDGGSRGSQGPRGDHSSQLSVPLSLWRGTLRRVLDLPPTHPPQLGTTPEAATTPLQRAAVAGSPRPLHYIRATAAESSCAAKFALLGY</t>
  </si>
  <si>
    <t>&gt;2866_g</t>
  </si>
  <si>
    <t>MTSIATLLERNKATSHTHTPLPYIAERRTAGGPFASTLLSIHPIPFHPSNTLNLSNIYASTVTCVDPRCIPEKYFDIGWGEVVVHRNAGGNVRHALRDILLLDSMFKFKEVAVVHHTDCGTLQFTNEGLSEGLKAGLDKEHWADIDKIDFGANTNMEQSVKDDLEWVRINPLIREELKQGFQGFIFDIKTGKVEKVDNA</t>
  </si>
  <si>
    <t>&gt;2297_g</t>
  </si>
  <si>
    <t>MESTDMGNNAMNNVAINAFQNNAPLTINGQLIFSTSSDQDLLKSLDACDFTSIRKDVRQKVAPGTCKWIFEEPEFDSLIRQQKNFLWISGMPGSGKSYIAHVRQRPRTVFDAITDDAYINRNSLEKFYPTILYQLLSKIPRTDKKLRAQCFEIVRKRINGDTESTSLEEESNSLGEASGFLDDETFELLDEEFDRLEKEPDPLKDAIKDIMALLGSTFFLVIDALDECTDADSGALVEWLEELRTFPRLKSIVTSRPSGVIEGFPENPLDIHFHLSSAIDKSNRDIRIYIEHRIAKSKLLPKSMLQVPRSLEEKSNGMILYARLMLDILEQVPGDEQTLLNKLNEMPADLSELYANRLDKISNQPETTDFVYNIFRWLVTCKRPPTVDGLRGVDAIRRGIRKTNSFDLDGQNCPSVLEASYFHNHLLTQCLPLVEIVEDDHGSTVRFVHTTITQFLKGEKFGVNCKPCPERFQVKVVDSHEFIVITCVTYLRWCSAEPESELLSYQDLREYAVLEWPDHGKNSEEQMMGKEKEKQALVSFCKEEAFEAWMAARAVSDNLFRVHFALDRRQHPIYPKPLHIAVYFNIWQLALLFLEDVNTRDATGATPLHVAAARSSSKIVRGLMEKGALTDIPDRNGSFPLHRAVRRRNLDAVIALLTGNDLDHITGVNVADDYKLTPLHIACQLGWKKCVDLLLFHKSNANANANATNGSDGAETPIDLAIENGHFEVVRTLLKFDKTLITHCGKPLIQAARKGWFETVKFLFDEGADVAYKDWGGQTALHKACIASKTELVRYLLDRKVPPDPVDNSERTPLYFAAERGSLDVVNCLLEHDADCNSLDRRRETPLFKPAGNGHLEVVERLLDAGTDATILDFWERTPLRFAAMKGHADIVRVLLERTKIDQDLPDWSGRTVLHNAAAYLRDGQEQVIDLLFQYKAQADKRETKTRGTALHAAIFRVADQPKPSLALIDRLIRNGVPLDVRDQNGRSALYLAAHTRNLDVVRILLKSGVQTTDNSFLAAARSGSIDLIRLFLDLGPRLNLAERGWNDTTALHIAATAGHEDIVAELLAAGAPTQCLNKDRMTPLMCAEENGHSKAMQLLRQADSILGDYGSRVEKKLWGRSVLHWAAEDGKDLSGNILDESSLNLQDVIGRTPLHLAVLSGSLGTVQQILSAQANTELSDELGQTALHYAAERADQAILEAILTAKADIDAVDSWNRTPLHLSAQKGNLTTTRALLYAGAQLLVDSESQTPLSLAVFKGHDETVRVLLDIERVRSVIAKQDSSRRCVLHIAAENGRDGILANLLEYVHDMTIVDMLDESGQTALHLASKHGHLNIVRRLLDAGALAYRVDNDRFMAAHYAAANGCTEILEMLLDTVPASIQKCLEKCDQSLPTWPSKVDGVDSSFLEVLFESKALVQSSGKRDWVVNPDAWLPENRPILTKQVIAGMYAWDKQIHSIPSTILFRAVLGGHTDTVQLILQKVPNMPLETVSYEHPQVLSVAAARGYDKIAALLIAAGADVTAVTDAQATCLHDAASSGHAHIVSMLLQKGANPDMARLRDGFTALHLAADGGHSDAVRVLVSLAFVDVADDLGRTALHLACMKGHEEVVELLLDANASVLAQDLERKTPLEMANNLSEKMVLMLQSQVETQKLRQVAGQ</t>
  </si>
  <si>
    <t>&gt;14533_g</t>
  </si>
  <si>
    <t>MDDKKNEDFSINMPETEMRNLNGRSSPRAPINASRDPFLNPKPRHNGGHAPIASITNSPPISILAYCLASISMTVTNKYCVSGANWNLNFFYLAIQSLVCIIAIVICKQAGLITNLAPLDSKKAKTWFPISLLLVGMIYTSTKALQFLSVPVYTIFKNLTIIVIAYGEVLWFGGSVTASALFSFGLMVLSSVVAAWADIQHALYGNPEAKSSEAALALSTLNAGYAWMGMNVFCTAAYVLSMRKVIKKMNFKDWDTMFYNNLLTIPVLFLCSLLFEDWTSNNILKNFPIESRNHLILGMVYSGLATIFISYCSAWCIRVTSSTTYSMVGALNKLPIAVSGLVFFAAPVTFGSVSAIIIGFVSGIVYAWAKVRQSQINKMSLPTTQSVMSASSQSSRDAFTSVTRPKARIIVSFQLHILSFTQGLLLGQLSICILIGAFIKFFIFGDPPSPDVTAAVRATERRSRTLAHKRSLLSLRTTTLRQPPQPLNKKRSSVLRNPPPLTTNTILSKTYYNVDSHQPESLDWFNVLIAQTIAQFRSDAQHDDAILTSLTHTLNGANRPDFLDEIKITELSLGEDFPIFSNCRVIPVDEDGLSSGTGRRGEGGGAGREHGRLQARMDVDLSDFVTLALETKLLLNYPKPLVAVLPVALAVSVVRFSGTLSISFIPGSPQKATTLAFSFLDDYRLDLSIRSLVGSRSRLQDVPKIAQLVESRLHKWFDERAVEPRFQQIALPNLWPRKKNTRGEAPSEAPSVSRSRGREMERDLRDEARREIEAEERARAEVEKAEVEEEEGLRWRRRARGQEYVMPGSMPGLNMT</t>
  </si>
  <si>
    <t>&gt;3983_g</t>
  </si>
  <si>
    <t>MATPTTPSLADRVGTKPLDAATASFAPAAATPSTSWADDVASPPPEESNPPESLADAQLDGAAEPHGGSGLHDTQYEVEVKLSDIQGDVDSPLYSINSFEQLGINEQILKGLLAMNFRKPSKIQEKALPLLLQTPPQNMIAQSQSGTGKTAAFVITILQRLDYTRPHQPQALCLAPSRELARQIEGVVKSIGQFVDGLTVQAAVPGAVERNAKLQAMVIVGTPGTVMDLIKRRQFDVSGMKVLCLDEADNMLDQQGLGDQCLRVKMLLQKVDQILLFSATFPDDVMRYAQQFSPGANEIKLKRDELTVAGIKQMYMDCPSDEGKYDILAALYGLMTKRDTADKISARLKQDGHQVVAVHGAFDGNERDNILQSFREGKAKVLITTNVLARGIDVQSVSMVINYDIPMKGRSDDIPDPETYLHRIGRTGRFGRVGVSISFVFDRKSYVALNQIAAHYGIDLVRLDADDWDKTEETVRAIIKSSRAGSNLKA</t>
  </si>
  <si>
    <t>&gt;1321_g</t>
  </si>
  <si>
    <t>MFDWRPLSALALVTLDGVKLYTDEPIKVEWQAAPAPSPAELAHQRQPMFAHAQVYQNVPVNMDMSKNMNGNISVNTPMTQDWGTKSQQHNTGLNEVSPSPGMYGIKEKEAAVGLDAIRIGLLIVPRLEEFADTS</t>
  </si>
  <si>
    <t>&gt;2841_g</t>
  </si>
  <si>
    <t>MDPDTLHSSSLSLLQSTDELGLLDAIDELRSQGLSHYVALPQLIVCGDQSSGKSSVLEAISGIPFPTKDNLCTRFATELIIRRTTAPSVNITIVPSPTRSEGERQHLADFKETLQSFEDFPSLLDNAQKYMGISSATSAFSNDVLRIELSGPDRPHLTIVDLPGLIHSENKQQTAEDVELILSMVQMYMANRRSIILAVVSAKNDYANQIVTKLAKDVDFKGYRTLGIITKPDTLPIGSESEAGYVDLARNQDVEFRLGWHVLRNRDYVTRDASTEDRDRIEALFFMQGIWREFPKNMVGVASLRTRLSKVLLDQIKAELPSLSQEIDTSLKETLQILERLGPSRDTLDEQRLFLLDISQSFQSITRAAVDGTYGDIFFGDARSTEGYSKRLRSVIQNLNLQFANTMRMKGHKRQILDNVPPTKTGQPPFQAVTPEVISRSELLDEVAELLKKSRGRELPGMFNALIVGDLFREQSSPWENLASNHLEAVLEASRTFLELTFSHLTDDVTAEVICQEVIYPLVEERSRAMMVKLEELLSHHQKGHPITYNHYLTETIQNMREKRLEAEIASRLSRAYGITNIASLEELPAKTIKTANLISALSRRNEADMDRYASSELLDCMQAYYKVTMKSTIDNIAILAVEKLLIGGLEDMLSPAYVMTLEPTLISKIASESSDNFSQREHLLRKVAILQAGIKTCRQYARHNTSGLPQRARILTTPPALPFEDESDTDSSTLAVDHAKNNNVVMPEYVSGMLSISTFSNWSTPESATEFPAGQPSKARKSNRRKGKVL</t>
  </si>
  <si>
    <t>&gt;1878_g</t>
  </si>
  <si>
    <t>MESRLATTTERQLARFCRQYLQLKFDLDYPDKDCLRSEVFQRYLYRALFQEHAVDHPPPPRYQFRVLEELVTRIEHSIQDWEEEGISDDLMNSFSSLLLSSKQPDLTYSQQKSYVTYTISALSSLVENIPTITLLEARNIIAAAGTTGLRTWEAALHFGNFLCANAANDIRGKSILELGAGTGYISILCAKHLGASHVLATDGDFDVISSLSTNFYLNGLQDTSSIEGKELLWGQTLSGGEHREWHAGRVVDVVLGTDLTYDATIHPALLATFGDLFDLYPDVKIMIAATIRNPTTFEKFLETCRRSRYGVEELEFDVTKSNAQEGPFYSNCDAIHIYLITKTQ</t>
  </si>
  <si>
    <t>&gt;2124_g</t>
  </si>
  <si>
    <t>MGRNPKKTRKQPTKQELRAKCKAKDLQAKGTRSQLADRIAKYDREQQENGNSCSPGGNLATAVANDRLSKPSASRRRADKQQSHHNTLPSEDVDKLEELYVDPQLKKAYALEHQNINKEWERVKEISHKWYLKRKEELPARAKAKNRDVEVLITLNSNFNIVLQKRKKVRDEKLENLKERVAEFAQRTRKWESDFHQFRLLRFSRGITTYRHYFALPRATTSSPQQLAAPSEAQIYVEFIDNDDPANAVWRQELARFFGVFNLEDVRAQANTPGYYVEFGEGPEAEDRTIKCYECLRNNQFRANTELAMTVFFYGKAVRGYLSGLYI</t>
  </si>
  <si>
    <t>&gt;5651_g</t>
  </si>
  <si>
    <t>MRPTYGAVSSLILDYRHRGPSGDTRRPRVTAAWFPVLYHKRRVIISILCNLSKGKIYPVSLRGEPPDGARRQNVSKNNHHESDTGTEHRRRKEGKAEAASKSSMISSSPSAPVDKIGAEANHDAERPQFFRLNSKTYTRSIFQARESPSRWRNSIVGVVESLTDAAELIDGSSGTAQASV</t>
  </si>
  <si>
    <t>&gt;8193_g</t>
  </si>
  <si>
    <t>MGKSQSKLSQEQLGELQRSTHFDKKELQQWYKGFLKDCPSGMLTKEEFQKIYRQFFPFGDPSSFADYVFNVFDSDKSGSIDFKEFICALSVTSRGKMEDKLDWAFQLYDIDGDGKISYEEMLAIVEAIYKMVGSMVKLPADEDTPEKRVKKIFRMMDKDENGSLDMEEFKEGSKRDETIVSALSLYDGLV</t>
  </si>
  <si>
    <t>&gt;7602_g</t>
  </si>
  <si>
    <t>MAGSPRALLLQSSKQLALSFRHISSQTLPHQTAITTDQATSPSRLPDLKFPVAPDPPPTMPTASPLSILPLSCVIRSLMVTSISSSRILLSPSLAIMTILAHAKSPILSPDSNPLLRYFLKKTFYKQFCAGENATEVKRTSDSLKSMGFKGVILGYAREVVLDESQTEKLSSCGDSEVAEECIRSEIKPWAKGTLETVEMTVPGDFVALKFTGAGSQALFDLSQRADPSPALRAAIDSICDLAAKRGIRLLFDAEQQAIQAGIDKWTLDYMRKYNKTADGKAVIYGTYQAYLKATPEILSSHLAVASKEGFTIGVKLVRGAYLGSDPRYLIHDTKADTDACYDGISESLVLRSYNSYLTPPSPKTTIYPSVDVVLAGHNLQSVRKVQTLRTKQAQKGDKGIELVYAQLQGMADEVSCELVVAGKDAKKDELKDVPRAYKYLVWGTTGECMKYLLRRAHENRDAVERTRNGRNAMARELWRRISRA</t>
  </si>
  <si>
    <t>&gt;6209_g</t>
  </si>
  <si>
    <t>MKASTSLHLLALPFTHLLQTTSAYWRGFNVGATLPSTGACKTQSDWERDFNTLRSLPGSYTSIRVYASSDCNTLANTVPAAIATGGTILAGVWTENAEHYDAEKQALLAAVTQHGFGWLVAVSVGSEDLYRNDTTASVLAQQIYDVRGMLSTVAGWSTAGIQVGHVDTWTMWVRPENNVVITACDFVGTDGYPYFQNTEANGIDVAYNLFWESVQAVRDTVNGVKSGTWVWVTESGWPVSGPTENLAVPSVANAQQYWSTVACSAFNAGHTFWYTFQDFGARPSFGVVDLNFNPIYNLAC</t>
  </si>
  <si>
    <t>&gt;5948_g</t>
  </si>
  <si>
    <t>MQFHIIVLSVLASFISQGNIVSALPQEQFQARSEQINGGAKLAVLDAREAAPVAEVEVRSNFEQPNELVVRDADAVAKWIQTWTTIGAAVCGLTFVVFKACTTQVEREAIYNKLADCWCAIQVKAGHKSYHTAAQHKADVAAIQQQLSRS</t>
  </si>
  <si>
    <t>&gt;3435_g</t>
  </si>
  <si>
    <t>MVSLSRFRPAFRRATTTEHEAPPVVAMTGLPTSNEKNPAIAANQDAISPDNGLGGQEGAAPVDKEDLVPTEDAQRGVQQVEAVTLTWTKPYLVMVFFLMTAACYIPLAKMLDLWGRAEGFLLMVAFATLGLIMMAACNSLATFCAAQVFYSIGFGGLIYSIDVITADVSKLKNRALAYAFTSSPYMITAFAGPKVSDDFYYQVSWRWGFGAFAIILPFVAAPLFVILKLNLRKATNRGFLIREKSGRTLLQNIWFYTMEFDAFGVVLFSCGLTVFLLPFTLADMAPQGWRSGYIIAMIVVGFVTLAVFALYETFLARAPFLNIHLLANRTVIGTCLLDMTYQISYYCWNSYFTSFLQVVNNLTLTQAGWVGSTFDVVSGVLLIMVGFLIRKTGYFRWLLFVAVPLYVFAQGLMIYFRRPGQSIGYIIMCQIFISIGGSVFIICEQLAILAASDHQHVAAVLALLYVVGNVGGAIGNTICGTIWTNTFPQALERYLPADAMSDFDDIYGDLSTQLSYAVGSETRIAIQQAYGYAQERMLIAGLAFMSLAFVWIIMIKNINVTKIAQVKGVVF</t>
  </si>
  <si>
    <t>&gt;1660_g</t>
  </si>
  <si>
    <t>MAPIDQIREDTLKQLPRHNARLRLGSLRRDSGNARNRGSGKRDDDSDEDGNNDEGHDNKDGNRGKPRNSKSDDDDDDDGPEDHNIPPPPPPPLPKVPAAATSTRVLSSTAAATKASTTALIPSSTSISSTSSLETLISSLFPTTASPALPSVMTFTSLGTSTQPRKGLNTDEPDFPPDAIPSSRIATEVTTITAWTSVTAAADTEPTKTPSKHHEKHDDLSPTDERILIGAGSIGAFIIIVGSIYLLTRMMKVDSLAFFRGRRFGRGGTRGWYGWRKDESMDYTSDPPPQYEGYVSDKKQIANRKSIYASETPVTGAALSRANSQQLQDGHETLINNPAPLGISEPAQTTPVSALDNFYNNTSATTQKTLLSRQISNGYDATARTQDTFLTQQTSNLYDPNQREVNHLSYLSSISSGFGDGLMIPEPVAQRQQPRQSTRQSRKFSWMVSSSRARPNGPAGDRDTVYTTASIETVPRFRTVNSWVAQQAGRVQKQFSNSNSREVPAIPAIPVKHQSEMEHSRSPSENPAFRQHPGQEINISSGVRVPSAILNRKTGVLT</t>
  </si>
  <si>
    <t>&gt;2114_g</t>
  </si>
  <si>
    <t>MDGDPAVEPELDSFSLTLPLPYRVAIAIVLGVWAWGVNLQYLSKLKIDVPALINYPPRASPRTDPPHYLSAYRLALFLTIPLTLSLFLFWALSHRNPTLVIYYDFLPVSYLCILPLLFLLPLRRFSANGRKRFLTTLRRVSVGGLAHTNHGKFGDILLADAITSYAKIIADLFVSTCMFFSGPRGSATSRPDRGCGGQYLVPIMIAIPSLNRLRQCLIEYVRIRSANKRNGGIGPDGWGGEKLANALKYFSAFPVIIFSALQRNLSVNQDTIGLTETSLYRCWVAAVFINSLYSFYWDVAKDWDLNLFSAIPRLFKSRSFNGPPLHPTSHPFGLRHRLCFPKKEIYYTVIFIDLLLRFTWSLKLSPHLDHFADFESGIFLLEFLEVARRWIWIFFRVETEWVRNTSNMGIPGQDDILLGDYSSGKDDDD</t>
  </si>
  <si>
    <t>&gt;8466_g</t>
  </si>
  <si>
    <t>MASSERMSGPVLTNLSSATLFAGTDELERMKSLRLKISEVRRIWQYHNSFNSLKDKIKSYINHEQLSPKTLSRVSTLLKGYTDWADMDYHRPSSQKQSITAIELYCSKEGYNLLFGIFNAVLREKDTDDETLLVAAGLVELVTIELYNLRLSNIGNPRYRNYEGVTYRGMGVSREMAEAYRKAAQHPELARRHFAVPLGFTSSSTSEETMKEFVKQQYPEQEQMLWTIHIHGLDASLVKNYKERYPDSVVTSISAMPVGRIAELREKEILLRGAFFHIVGMESKEEEGRWVHRLVVVVMNTNRDHGTELALDEGGKQEQRNFFRDVVLASRFKICAELARDMGNGDAEKYEKLARKALERIDVVSELSKDFGNLSLQCPMEIKVMTWQGDITDNYLPSNYLALRKRFQIAAEEGNWNAVQDIIAGEYEWEMTDWFHVTARQGPYRGRTLLHYMATNGPPKQNSEEEKGWLYLLGKLNEREVWKTLRTNDTQQTAAQVAQENGNEDLVDILKPRVEHPVNADTLASWQDQLDKLIEKTLKENEVPLEDFCKPQLSILTEMKNNRLWIPLPGVYVGFTIEMNEAGLEVEKTETCKGEVESSETKYQFKR</t>
  </si>
  <si>
    <t>&gt;7398_g</t>
  </si>
  <si>
    <t>MSTGLSDIVIALRLAKANQRLQAAVNALNKEYDKLNIEWESSPQKEHLIQTIKNTLLAQKSIKLDSALCLGLGPIDAGRRGSIPGGNPWIPLSSCFTRNDEGQEFEPDKGFPVSFRPIGKGHQRNVILYQLLVFETVLRYLRDKFTIDPVRFQDPQFSQVDTAFLEQRGHIVIPFPQEENTDTDFCHPSVRNLLSSSTLFFAPNLDYTVVVDVMCAAKPTLFMGNDLLIDVVQPFVRDPRSKVFGHSEEFEKLVMSSDFKTIAAFGDNNFSFLWPADMDDVGVLARLQERWFDMDEGKARCDENIAGIREKCALQRQAAVRDEEVDGKAEEKREKKKKRKKKAKRKGEGKKRDNSS</t>
  </si>
  <si>
    <t>&gt;6994_g</t>
  </si>
  <si>
    <t>MSPSAEVYTAPATNPLKAAALDVKPTAIHDTKTKSLADLAGKWDEGFTFAPIRESQVSRAMTRRYFEDLDRYAESDIVIVGAGSCGLSTAYMLCKARPDLKIALIEASVSPGGGAWLGGQLFSAMIMRKPADAFLNELGVPFEDEGDYVVVKHAALFTSTLLSKVLAFPNIKLFNATCVEDLITRTAPNGDVRIAGVVTNWTLVSQHHDDQSCMDPNTINAPIIISTTGHDGPFGAFSVKRLVSMQQLEKLGGMRGLDMNKAEDAIVKRTREVVPGLIVGGMELSEVDGANRMGPTFGAMALSGVKAAEECLKIFDERKKENAF</t>
  </si>
  <si>
    <t>&gt;7588_g</t>
  </si>
  <si>
    <t>MPPNEMDKRPIPGTLSTPQIKDDDSESIIDGSFIMVAEPTESKALEMIRSLQAKLSNSESTITHLEHELQEKLVQLVDEKQLAIERLRQDNSLIRQLQSKLQASEATVKSQEARFEDLQKANAQVAANVLKVLEESTEQLGEIEQRYATELTERDVAIKKLQDIISRMDMKDSTVTAE</t>
  </si>
  <si>
    <t>&gt;7637_g</t>
  </si>
  <si>
    <t>MARTKQATPLRREPSSEYFSKADAPGTPSRSPRNLEKKTNGTNGYANGYANGSTKKLSAPVAAKESTIWHLFFAVGGIYASFITWGVLQERLTTTPYGDPESLEVFNFPVFLNTVQSIFAACTGYLYLIWDKKGSKPAPIFPSSQILGPLVLVALTSSLASPFGYASLAHLDYITFLLAKSCKLLPVMLLHITLYQRRYPFSKYAVVLAVTAGVAVFTLHAGGKKSSKLSAAAINPDRNVPWGLLLLGINLLFDGLTNTTQDWLFNSFEYSSPQMMCANNILSTVLQLSYLTLAPYLVHTPVGEYLSMTNGGGQFTAALGFLARHPSVWWDVIGFAACGAIGQVFIFFTLQAYGSLYLVAITVTRKMLTMIFSVFWFGHRLGGVQMCGVGLVFGGIGAEAWINKQEKEAKAKAKLEQKAKAEKEL</t>
  </si>
  <si>
    <t>&gt;8168_g</t>
  </si>
  <si>
    <t>MVNRLQSCREWTASAAEKVKISPTFQNVASRPKFVVYGAAILCLVTWLIVQATKPLRKPTAKRPSTPDLEKTTARSFKASPRKPVWEPSDFKRPRASPFPNWNVDTTKPTPYRPFRYGPYHITMGLRNMNWDEWIELDNHYPKYHAEKADRIVSRGVKCSTTSALAFPAAVELLEELCSFLPERYPSLYRSTSVGMDNLLTGESFNIIERPLVEDPMQMAARMVQDDLAIMIEKQDGQYYLEAGSILLAGFWKLEDKAGMCLSDIHYSGNVPGYKDKLEKGMMNFFKRVQPNGPVQRNNYFIQVDDCLSWSPSIGDEDGPEGTVGWFSAEKNKAIKHHYFRSERQSLRRLPKSGGVVFTIRTYFHPITEICEEPGVPGRLASAVRSWSDDVSKYKGKERYGDVLLEYLDGRHREQVEAGLVTDGDEEGFEGRKYPF</t>
  </si>
  <si>
    <t>&gt;7597_g</t>
  </si>
  <si>
    <t>MAEILGVIASGVAVVQLASQLARSIIALKEFCSLIQSAPNDILLALDELDTLSMVLEDIDCSVQEQIFLNQRIKYSVMRSYRLCRSSSDSLGNLVASLQSSLEKGKKRGGFKAALKKTQLEEMTQRLEHAKATMMLANQVYYQAVQSQKWARLEQDIMELQMSHQQDHYRIEQEVYEVRSIVSQTSGAGLVARPNSGKILDTCRKTELEEENIGNANAQQLQEANQCSQRRKRRLRLTSYRKGIIPGILDIALLDGEGVSMTSFR</t>
  </si>
  <si>
    <t>&gt;14554_g</t>
  </si>
  <si>
    <t>MDDLFNKL</t>
  </si>
  <si>
    <t>&gt;2200_g</t>
  </si>
  <si>
    <t>MSSRIPPLLEPYLTLPPEASLILLTSVLGASSNWLLLRFLHSALAGSNSPDSPTRVLLVSFMRDLPFWKENARRLDLDLDKFTAKKSFRFVDGLSGLFLSKLQHPLPGSVILSNSAFATVKGEIQGAIRDLQEAQGPCKILLVIDQLDLLLAAGGDQIRAAELGEMLMDLREGVHATVMSLSADYPLVSSIQTPLETDHAAFLLSTAHQADFVMSLRLLDSGTARDVSGVVRVTMEDRGFKNDEAIHRQIEEKELLYFVGGDGGVKVFERGQ</t>
  </si>
  <si>
    <t>&gt;171_g</t>
  </si>
  <si>
    <t>MSATHATLSAATDERKARLAKLKSLKRKQPSDEIVPPESTRSPSPPAELDVAKLHLSGRNYDPEAKGPKLGFEVNPAEVAEKTLERQAKEVEDEIRRKAAEEEQDDKGVDLFKLQPKKQNWDLKRDLEKKLEVLNVRTENAIARMVRERIEGAQKAAKSKAGKDSIAAGEGGEEMGMEGVALVESVKQREREEEEEGRREKEDNEMH</t>
  </si>
  <si>
    <t>&gt;10474_g</t>
  </si>
  <si>
    <t>MRIPQDTKDRESLDSLGFQPLGDHKIQDQTRSPPASEYAPEHREPASDANFLPPPPVYSEVDTFSQAGSSIATPSTFTIPPSPATPATPSIPQVPQPPQILAVPRNINVPAPPPVPQPYQSPFHSPLVPPTLPAIPQPFASVFLPTYQPPPLNPEHIPESDAVNSSRAISLVGPLKIHGKVNSSSSITLSNRIYVDGKISSSSFVKLSDEVEVNGKIDSSSKISLENGVRVEGKVSSSGGIELRNGIHVAEKVDASGAILLDGTIRPIFIGGKCDASGAISIIGDVHIIGDLKSSGRISLKSSAGKEANVVVEGRVASNGAFMIEGDVVVPSLNTSGSLVINGRLWVRGDLEVKGNVNMGKGSQLVVDGRRTIHGSFKE</t>
  </si>
  <si>
    <t>&gt;1050_g</t>
  </si>
  <si>
    <t>MAGSGMLQLPAFRNAAGVCEDFLHEVYLHLSTKMRLQMTDLTFDNTAMECWITLPAIWSDEAKNATLTAARNAGFGNRSGDEVFTIAEPEAAAIATLKRFSNPDALDPIKANEKVLICDCGGGTVDLTAYVIVKVLPNLEFNELNIGGGGKCGSTYIDRNLHTLLSTRFGSSFDDLEFEQKGPGSKLMMSFEQCKRDFGMSDDRDIGEIGPIKLDVPDSEHDDEEERMVKLSYEDMKSLLDPVVSEIKNFLNQQVRQAREKKNAYIDVLIADFTAIPETLLLFLTKLTELRFKIHLPDEGRTTLNIFCKSANEDGTTSILKEVNHNPLEELRYDVVRQLVEALPNDPARPEINECDILLAFPIDEHGSQRRHTGYDVYAFLPFLLQADFLLQASRQEVIVDSDWNKAIINHAAEAFCSAVIGFCANPSLRFHWMRFLPVGRAFDMTPLWRNLSSKVIDLLKKKLILYPHDSSQLYLEAQLFKPRNLRTLPANYPINGSPLFADRPGMNRKYLSLSYEQNDVKILIT</t>
  </si>
  <si>
    <t>&gt;3667_g</t>
  </si>
  <si>
    <t>MARGEAPLTKIHFKGKVEDFVIFVESAKAAQDWKTDKSIPLTQVVSAFKIFVTGGHGTQGTLNDASKATLENEFGTHVEEEVIKAIIEKGSVQETEGAERTGSKNDSMGSRAAH</t>
  </si>
  <si>
    <t>&gt;3891_g</t>
  </si>
  <si>
    <t>MLPQPAPGKGDPEWSENLNMKAICPDCREDPPNIVEEFSNGDMVCGSCGLVLGDRIVDTRSEWRTFSNDDQGNDDPSRVGDGANPLLNGSQLQTTIAFGDGSARSRDLLRAQGKSSSDKTTKGLLAAYKEIGAHCDAVGIPKNVSDTAKHLFKLVDDAKAFKGKSQQAIIASCIFIACRQCNVPRSFKEVVTITGVGKKDIGRTFKLLEKFFSSASGKSNAIDGHYTAGDEYKSTTSTSAKDLCIRYCSQLGLREQKFIKVSQGLAEKMSSVGDLAGRSPLSIAAACIYMASHLLGKGKTPKEISGIAGVSDGTIRTAYKYLYQERERLIEPGWIADGKGDMNNLPPA</t>
  </si>
  <si>
    <t>&gt;1303_g</t>
  </si>
  <si>
    <t>MSSRRAKVAAVHAAPIYMNKRATILKVTNIVEEASKDGVDLLVFPETFVPGYPYFIECYPPLKQIPALTQYMEESVVTRSDSEDMKTLVSACQKYHVAISLGISERTQDGHTLFNSQVSIDSDGTILGVHRKLQPTYVERAVWAQGSGCTLSTYQTRAGYNLSGLCCWEHTMNGARQALIEQGQEIHAGAWPALSTMSGFESCANSQIEALMKNHALTAQVFVVCASSYIDEACLKWIEDTLGPQDLVK</t>
  </si>
  <si>
    <t>&gt;5311_g</t>
  </si>
  <si>
    <t>MSPSNSTLKIASNSSTMPTSKRKRKKQQSKAQRRNQRIVDTGRHLDPDNPPDLFNAVTLPADELAEDAFVGITTQLRRGMKDAIVQIKVLDLLRVGNGK</t>
  </si>
  <si>
    <t>&gt;2946_g</t>
  </si>
  <si>
    <t>MKRKQVIPGEKETSASKRTRTRTTSREVTSGSKRQSLRESTPAAESDGSVVSVGEAFDSGPGGEEEQEQESEAETTGDSNANTAVTTPSKRKSLQGSTHIAAHNGHPIKSKELEGSAEEEETLDVRSGNEEQDTEEMEITPMRRTPRRPKQYLTEAGGSPSKNGLLNKRLFSTPVKKNGLSESNDTKENNDTPRIERNADRSARRKSTRTLIERTVLGNTSDNDEDEEDLAQHIYDDSGEELAEDVGGIALDSEDLPKTPSKRGRPKGSKNKRRSPTPPQDLPPYEQYFFQNRPGRVKTSDHNLSNLALLDHEEYFTRSRSLVDPHAEAIESLQSMHEKSFNNWHFELSQSFSICLFGFGSKRPLLTKFADYIYNSQQSFPPKIGIINGYVSSLTIKDVLNTIASAITPPEQATQKLGSQPSEMLDNLFALLEEVTQPVYLIIHSMDAAPLRRPTTQIILSRLGAHKQIHLIASVDHPSCTLLWDSSLRSSFNFVFHDCTTFQAREAEIDVVDEVHELLGRSGRRVGGKEGISYVLRSLPENAKNLFRVLVVEQLLGMDGDEPVNPVGEYDEEEEEEEGGRERRIGHSGDVGVEYRVLYQKAVEEFICSNEMNFRTLLKEYVPLSVIGYCGNGLLTGIQVS</t>
  </si>
  <si>
    <t>&gt;4546_g</t>
  </si>
  <si>
    <t>MSEQTPPAVDPPSRERTASPSVGSISHRSSFAESYRNSPRSQRHPSFTQAAVQELLNHPPVPKTTTDPRFLGRDWRQIHVKELVDKKDIRWVELDTSVERATKLLIEGGPPNVILLREHPQETSACATFDYRDLNAYLLVVVGLASPEEGQFETFDAIAKKARENVPIPLREIQSLAMKGPLVTLSQSEGLSKAIEHFASGVHRILVCKDGTTEVVGILSQLRLVKFLWDNGACFPTIDTLYPMTLKELNIGTPQTIAINGDRVLADALQVMSNEGLTSIAVVDNGFNVVGNISTADVRLLTNSSSLPLLKNTCIHFISLILSERGIGDGKDSFPVFHVNPYSTLAHTVAKLVATRSHRMWVVEAAPPSPAVAASPLATPSVGHAVMSSPPTSVPASPSLSNSFPAVSAAALPGAHISGRLTGVISLTDILNLFARQSGLNPLSTDNQRARRRRSSSSSVRPSIDSARNSSLDLRR</t>
  </si>
  <si>
    <t>&gt;7873_g</t>
  </si>
  <si>
    <t>MALEKMASDEVYLLPLKDDGSPDVPGGYIYLTPKSTAPITIRFAIEGTSSICRQGRLWTNIPEEGAEFQREKFREFKLEPDFNRTIEISVPISGAGAFAFYTTYTPLPELSKTSQKALDPTRTETYYIDVAPRITLEGKQLPLAALSIFSLISKFMGKYPIDWEKHLQGISERGYNMVHFTPLQHRGSSNSPYSIYDQLAWDPECFPGGEADIKGMVKAMEKNYGLLGLTDVVWNHTANNSEWLQEHPEVGYNVSTAPWLRSALELDTKLLEFSDKLAELKLPTTLSSVDDLLKIMDGMKIEVIAKLRLWEYFVINVKRDVDAAIESWANGRISFPEGGFGGSGFGGLESIRTATATQQAEFLTKKGLRNTERLGHRFYRYVDPQTAAALLTAIYGRFEGEESAGASKGAARSRLVSILDEVNLPLYKEYDVDVAEILEQVFNRVKYVRLDDHGPKLGPIDKKNPLIETYFTRLPKNPLTDKQNQEDLSLVNNGWIWAANALVDNAGPNSRAYLRREVIVWGDCVKLRYGNGPEDSPFLWEHMAKYTRLMAKYFQGLRIDNCHSTPIHVAEYLLGEARKVRPDLFVVAELFTGSEEMDYVFVKRLGISSLIREAMQAWSTGELSRLVHRHGGRPIGSFEMEEISSKNPIGQSNGQAKREIIRRIRQTPVHALFMDCTHDNEVPAQKRDARDTLPNAALVNMCSSATGSVMGYDEIYPKLVDIVSETRLYTPPSPTKPIGNGGGESGIGGIKKLLNQIHTLMGKDGYDETHIHHEDQYITVHRVHPQSRKGYFLIAHTAFPGYGNGNGGFSPVHLTGTKARHLGSWMLEVDTSKEAIAAVIEDKKYLRWLPSKVTELTGVRMEVLPEETVITVREKFPPGSIALFETWIPSAEHATGLDTYGTSGAKEAFASVDLVDLNFVLYRCEAEELASSDGKDGCYEIPGHGKLVYAGLQGWWSVLKNIIRDNDLAHPLCQHLRNGQWPLDYIYGRLERISKTSGYKRLQEPAKWLKERFDAIRKVPSFLLPRYFGLVLRTAYMAARDRGLELMNENVRKGQWFLQSLAMVSVQQTGFVKSASLYPKKEVPSLAAGLPHFAVEWARCWGRDVFISARGLFLGTGRYGDCKEHILAFASVMKHGMVPNLLSSGNNPRYNARDAIWFMLQTIQDYTKIVPNGLDILKEDIKRRFLPYDDTYFEVDDPRAYSKSSTLENIIQEALQRHATGMSFREANAGPGLDSQMKSEGFQQDIKVEWKNGMIFGGNQNNCGTWMDKMGESEKAGSKGVPGTPRDGAAVEITGLLYSTLVWLEDLKKKGKYTYAGVSTGLEDPKVITWGDWAARIKASFEKSYYIPLDPKEDKHYDVNTKIVNRRGIYKDLYKSGKEYEDYQLRPNFPIAMTVAPGLFDAKHALGALTTADKVLRGPTGMATLDPKDLNYRPYYNNSEDSDDFKTSKGRNYHQGPEWLWPTGFFLRALLKFDLERREEGSEKTESFMQVTKRLKGCKDMIVESPWAGLQELTNKKGEYCSDSSPTQAWSAGCLIDLYHDAAQYDVSQLSE</t>
  </si>
  <si>
    <t>&gt;2263_g</t>
  </si>
  <si>
    <t>MAAQENSKKEDHHNEDSFPQTGIVAPPEGEELDSMGQLSYAVLDDAVMNILWDICLQAHRSEKIARASSAAIMVEQKAAQLEASKSEEPVGSTTEAEKKSQVVRTEAAFKENGEVFLTIDNPLKTVKDIRCPKCHLPRLLYPTDGIGARKPEPGVEYCKNKPFIDKPYFDIYGQTFVPEGPGRGKKKKDMVNPLKQAQAAKEGTPSGSQDSPGGSPPAEGPVKPIPFPHAKCHNCNNFLPIKRMNNHMAKCIGGNGRESSRNALTKIQNGNGNGTNGHTPSTSRKSTPVPSSQPNSRTSPNKRDAAEDLDSDTPQKKKKVLSKKFKTHKLGRIGSGTGVGMERGSSNLSFEKRLSPGDEDGEEAGEDDSGEYGAIKVEPRKKLKPVGKKKDGDVRREKKSSEAIVTDHSRHV</t>
  </si>
  <si>
    <t>&gt;7355_g</t>
  </si>
  <si>
    <t>MASLEQEAVEYKKDISAFDSQLLGLNRQQKDISTFDEQLFGLENQHKEIELFDNKLFGQDYQQKDLSAINNHVFGLDNQRKDISAFDNQLLGLDNKHRDVADFDNQLFGLDSQRQDISAFDSRLLGIDNKIIESEPPSSMYHIYHSGYNKASYSIHTTSDTNAILNLPGEHLASPNSPANDTKSLETSENSLPIPANPPSKRKFSLREQMKRAKVYDKPQFDPRTQTAPYYLFCPVLYGHCPPYSLRLSGTKDALTTCLHYPGLAWRSWKLQFGGILGQEGVVDGRGVVSMNYGTLHGENGTLRGYPLRKRRYPCESGKAWFNWNKAVGNTDSNEGGEKVKPEEVVTLT</t>
  </si>
  <si>
    <t>&gt;6362_g</t>
  </si>
  <si>
    <t>MASRPSNDPQGTPEIGAILIVIHDFAARSSDELTLSKGDRVELIERDDDFGDGWYLGRHLIKGNSGLFPQVYTRIAPRGPLSYPPTSSNVPRTYPLDLPKEQTIQSPPVTSLPENPPITIEPSTPDPAVDTDPTPQPSRHTSGILNGSTITSPLNASNAISPGPVAQEPGQAFPLPSISTTAPPMGHPKSVTSTAKTHVRGQDSPVMNETLSVIDEHIIDMHSPRHSGTGVERRGNNDSGSEYSSNLDHRLSYINGEETDEEEEALHTREEVNVWTPDQVAEYLFTVGVESRHCEVFRDSEITGDVLLGMDQTSVFLEAFNALGSVGRRLKTWQKIKSLQDEINGDLQTRRNTATYGSEGGSEDAIRHRSMSSSAMLPRIPSVMNRPGSRQHSRLSQQHVSLSSGTEPSQVISPMSPRITQDNTKPVGDTRRPSAASIRELHHSRQSSANEFTTSSMMSASLSSASPSISESGHKKQPSFDRNWTMGAAASPSIPSRPLSSGFNATTAGPKDYLSPETRSSKNFDAIDRGYFSGGEAEGRARNVLRKRGSTTSHSRNSSYTDEQRLRSATATTRHSRFGSVDSIREATPPSAAQKYYGLSMNGRRRSPSENSVNAPPRPAPPPKDIISPTVTKLEDNNPSSPTKGRGADWLLPSKHGSGRHFGLRALSDAVTGHEKTRVATPTEPLPPPKDSPLVSPSRTGSSTPSAGPSFDLDSPDAKTASAMTTPGSGRTSKKKTKKDTSAYTRGLEKKTPQEQMIGADFSGWMKKKSTNLMTTWKPRLFILKGRRLSYYYSEHDTEEKGLIDISFHRVLPADNDRLTGLHATLTGVTNTPTSPPGSQTPTIAGTEAAADQVVKKSDNDSIYIFKLVPPRAGLSRAVNFTKPTVHYFAVPNIEIGRAWMGALMKATIDRDDRTPISSTYQQSTISLQKAQAMRHRPPALMNLDEQVDEAPLKTPASDKNGLNIQGIIFDRDSQEGDSGVSGVSKSDTLNSDGVNGNGTGTFLETHGEENGKDNGPRTA</t>
  </si>
  <si>
    <t>&gt;9822_g</t>
  </si>
  <si>
    <t>MSILVGAAPQLKLMDPLILPPNFSDAPKQSKPSKSIGNWTPQSWLSKPINAQTVVYEDPKALLEICKTISSLPPLVSPIKIEVARSQFRAAALRKAFIIQGGDCAESFLDVQLDLVKRKIQLLQQQSEILSDGLNLPIVKVGRIAGQYSKPRSSPFELLPNGTKVHAFRGHNINGPGIHERLPDPQRLLRGYLYSRATLDLIKRCQSSMASTSLASTQSEPATIPPSANLSPHQPYPSMSINFNEDGNGAIFTSHEALHLPLETSMTHNNYNTSAAFVWVGERTRQLNGAHLEYIRGLRNPIGIKIGSGMTAPELVKILDVICPDPKNNDYVGSVTIITRLGVDNVDRVLPALIKAVKESGHQPVWMCDPCHGNTQVVSDIKTRCVDRILEELLRTYTVHHCNGSFLGGLHLEQTGEVVTECLDQSIIGPSDAHDVLKGNYRSLCDPRLSNDQALNLVSKFVEYVRKG</t>
  </si>
  <si>
    <t>&gt;14570_g</t>
  </si>
  <si>
    <t>MISLRVFKVL</t>
  </si>
  <si>
    <t>&gt;14571_g</t>
  </si>
  <si>
    <t>MAFQVSALPVKHCGCDDRVMAFDGYGDGAPLRVLGQRGHDTVPSKLQRSKERQADRSALITSAAPKPSKIEIPECLRDLPPSFSSAMAPRTSFQTSFNIYNTVSAMPKGTLNAANPMVRRAMLFTPQSRKFSTTIKSQFRKPDSMIATALKMQRRSFGSGNTSTSMLAHLEETANKNPNSAITQVAFYQALLRANMPGILVERYQSNQFASNAACEALYHRALGALGAGAGQAGNIAAQSQVGQQSNLSNSQLQAIGQAVAANSQGANVAVSRGPNVGSGAKDAPLHVVVEETIGGMVFKWAKFLLYFGLITYLSLIVVAMVIETFQTFRKVGGGKTDNEAKAEHQNVRFSDVHGCDEAKDELQELVDFLKNPDKFSTLGGKLPKGVLLVGPPGTGKTLLARAVAGEAGVPFFFMSGSEFDEVYVGVGAKRVRDLFAAAKSKSPAIVFIDELDAIGGKRNARDAAYVKQTLNQLLTELDGFEQNSGVIILAATNFPEMLDKALTRPGRFDRNVVVGLPDVRGRMEILRYHMKKVIAGSDVSLEALAQGTPGFSGAELENVINQAAVHASKAKAQAVSMLDFEWAKDKVMMGAERKSMFITPQEREMTAYHEAGHALVIMFTPKSNPLHKITIMPRGQSLGMTMHLPEIDKYSKGMDEYLAQIDVCMGGKVAEELIYGPDRVTGGVQSDLQQATRIAYAMVTSFGMSDKLGNVDLASNHEQLSTGTKELIETEVRRVIEEARVRATQLIGSRRKELDYLAKALVDHETLNREEAFKVIKGEKLDKPIMPTNQVIKVPDMGSVGGLPDVPKLPGSRTDDEKGNPGPGGVVA</t>
  </si>
  <si>
    <t>&gt;7634_g</t>
  </si>
  <si>
    <t>MESRHLFDPSSDFGISAAFPTLDDFNSAAAYPDTLALDDDPLFPADWDQETPPYDGNLYSTPLSWEPPEPVPKVEPLPPPPASYTTMNTLTPAQQEKLRNIAMPQHLQYRSQHSPESVSTKSISISSPGNDLERSRKRKSSQDVEDDEDDESNPPVKKTAHNMIEKRYRTNLNDKIAALRDSVPSLRIMTKSARGEDTADDREELQGLTPAHKLNKATVLSKATEYITHLEKRNKRLSEENAEQKARLAAFETLFRSGSMGYQPGPAPLNNPFQYPPDYNTPGPSPGMDSQGMIQVPEDMRRLHGQMAQPGQQTYPVPQQDQYQRQNMGPNGWQNNGYFGKLMVGSLAGLMIMEGFSEAEKKDGSPDSRGLFAVPTHLLRVACRSFYSSMDVSVLGHHLSAAQTISYMRIFFFMGLMLWVFCPSLFTSKPKAKDGKTQSASLTAAPSLASPIQVRRHAWLTAVQTVWIPRHNFFLEAAALCMKIAKLSMCNIIGPHGFAYITGISEQQEAARVQAWSVALDAQLAGGDVEVSKSRLTLTLLASGTLPDTPARLMLKALHIRVLLWEVGNAGFNRFLTFQAVAAKLARWKWNEARQLQRLMVSLKTKQEDELPPYLAALLEQECDDVLVDSIGQRAYNLTWNLPTAQNTVANSGMDAVVEDAAIRSPLDAVAAWHSSLVLECALAASLTSDKSLEVEKSIASDIALAIKTAPIGSAAQIRALVARAVLIDEKRGASIAASFEALGPLDKPSNKKTAANFINTNTCMTALPDVKMSLRCAMAIAHIERSPSPSNPQQALHIISTINPVNLTILGVTAAFKLMESINSHNEVALSCPSSLERLAGSLRVWIGGEEGDKSGLGRTAKHVLVERCLGITKRIVGLEDAGYGSMSEENEDMGDGC</t>
  </si>
  <si>
    <t>&gt;659_g</t>
  </si>
  <si>
    <t>MIKISAQKGFGPLASSRPSLFRLSSTLATCSQPPHRQAVRNFSSHHSPLLSSKRKMQTIAAYQPYPLETPPPLPQNSRFPDTAMAGGTPQLNDTRPPEQMGHYEIGIPPSAEGNASFGLSRQEAQKTSPASTVSQQPRQKTRPKLRARKAAMKLTPGAVKQLQAILCQPEPKFIKIGVKNRGCSGLAYHLEYVEKPGMFDEEVEQDGVKVLIDSKALFSIIGSEMDWVEDKLNQRFVFKNPNIKGECGCGESFMHWDGIDMNGVRGQDTGIKTR</t>
  </si>
  <si>
    <t>&gt;3770_g</t>
  </si>
  <si>
    <t>MAEYDLLVVNGLVVTDQETRQFDIAVKDGQIAKVGVAGSFAGVNTKRTIDAEGGMVMEESMLMSSRHLDEPALFGKGECADNYETGSRSAIAGGTTTLITFAPQKKTELSLLAALKAAHSRAQDNCYSDYSFHLICSNAGRQAVSEFSALRKEGISSLKIYMTYEQLQLKDAEILDVLFEARKHKIITMIHAENGAIVEWTIKKLEEKELYDPKYHATSHAPVAEIEATYRAISLSGFIDTPILIVHVSSPAAAKHISDAQKRGLPIYAETCPQYLFLTRKDLDKPGFDGAKCVCSPPPREGHEDHEGIWKGLEDGTFTILSSDHCPFFYENTEIGKKTVLSQEYPNGHFKFIPNGIPGVETRLSLVLSANRLKLQRFVELTSTNVAKLYGLYPRKGALVPGESDADMTIWYPGGLKEFPITNAMLHHNVDNTPYEGKNLSQWPRYTILRGEVVWAKDEGGVVGKKGYGQFLKRDASSLPGSRSHEEWNVENF</t>
  </si>
  <si>
    <t>&gt;7146_g</t>
  </si>
  <si>
    <t>MAWTGLGSRQELRLGHVQSNFSTESRVTIPALGVSRNVRGLGIMTATSDPNAGSADILDTGGTDWCFDLAATINQPRGSGELDRTGSCVGKALWQTCIEAAYQ</t>
  </si>
  <si>
    <t>&gt;726_g</t>
  </si>
  <si>
    <t>MFVSPSSRKTSSANPPPDIEKATDYSPSVPRRILRFGTSYWRFIFDRALVTPEVLEWKYDGSGTESDPYAVTWIKDDPRDPMVFQLWRKWLLTVLLAVTTLGSAFISSAYSGCIPQIDKEFGVSDEIATLGLSLYVLGFMVGPLLWAPLGEVYGRQPILIITYGALTAFNGGAAASQNIETLLILRFFAGAFGASSMTNAGAAIADMFSASERGFAMSLFATAPFLGPVLGPIVGGFVGQSIGWRWVEGVMTIFTGVLLILAILLVPETYAPVLLQKRAEKLSHMTGMVYLSKHELYRGRRSVSAELKTAISRPMVFLFCEPIVLLLSLWMAIVYGTLYLFFAAMPIVFQEQRGWNQGEGGLAFLGIALGMMLAIIFSMYDNHRYLVKSKKSRCRPEERLTGAMTGGIALPISLFWFAWTNGPSIPWAVSVISGMPFGFGMALVFISIKNYLVDAYTIYAASVLAATVVLRSSFGVIFPLFTTYMYHGIGIHWASMVPAFMALACAPIPFSLYIYGERIRKRCKYAAQAEAYLRNMASVESEDIMDEESHDTTEEGITEGSK</t>
  </si>
  <si>
    <t>&gt;219_g</t>
  </si>
  <si>
    <t>MTKFSIEDRRGYSRGLPARTSIQSWASFKAAYADVQRSLADQDPLQTCRVINIIGHLANLVKAYSIFTASNQPWLWRKVACLGHVLDKNKLKEFAVTSNNTSTAISGRQIHAANIPRQGIAPTSKFPDIGVTRPGEDALSLEVDIIRGGQ</t>
  </si>
  <si>
    <t>&gt;571_g</t>
  </si>
  <si>
    <t>MSLAGMNSVNLSSLNTFQQAMLCCLMVFGSQIFVSFLVVHFRKRAFQEQFEKAAQEQEKRAQSAHLFSPCALYATPALPGRSRTLHRANNSSHMWRLRTTKRMGEMDGSGPEDSLGTPLGTPLSDRNTLLATNSNVKTEWNLSNAHISCCNEEHKGLGMDGTSDGHAQFHGLSRQEREHVGCIEYQALRFLSYLVPAYYIAWQFFGFIGLGAYISYKEADVTGLNAVNPWWAGGFYSVAAVNNVGMSLLDLSLIPFQSSIYILTTISILMLAGNTAYPILLRLILWVSLKVLPDTPCFQPWRSTIHFILKYPRRVYTNLFPSAQTWWLLFTLLIFNGIDWTAFELLNSRNSDVASIPGSYRLMDGLVQALALRTTGFTVIPLGDLAIGVRALYLMMMYISAFPVVMAMRNSNVYEERSLGIYAEDQPRKPEDDGESALLSPQLSKTRNRLYFLKQQMSRQLGHDLWFISVCIIAITIIETGEFTKDPVNFSVFNIIFEVFAAYSCVGLSIGLPYAAYSFSGAWHVSAKLILCAVMLKGRHRGLPVNIDRAVMLPELGGGEEDEGKRHNGWKKHRNNCSERATV</t>
  </si>
  <si>
    <t>&gt;6360_g</t>
  </si>
  <si>
    <t>MSSQFLSLAGWTILPNLVTGWVQSIYYGLTIRVGDSKPQPGSPRFILHRRRIHIIVVSAYLLYTIYEADWDVRRASDFYQDLGVPYTATDREIKSRFRRLAAIYHPDKVSPSSSAGTQNYFVHLKLAQDTLLNPAKRFAYERFGPSMLEWQRCSSIHDYVFQGLQNTLPYYAVAAVFMYLLGLLGYLDWGKFWRWLTIIGLCIFELHTISRPYFPPLATRFINPILTTFTHHPPYLPFQLISLGRKLSITLFIAFSQIGPLLQPPSSLPASANPEVLLKQQLDRLESTAHAADIEATRLLEMELNPFRGGDAQAVKEIQIKVKDWLVNNTIRNDPMVRDAMGNVLQRRRVDAPAGAKGNR</t>
  </si>
  <si>
    <t>&gt;14580_g</t>
  </si>
  <si>
    <t>MADTMIKPEEAHSAGSIELKQNTVVVVLGASGDLAKKKTFPALFGLYRNQFLPKDVRIVGYARTTMDHEEFLKRVKSYIKTPTKDMEQQLKEFCNICTYISGQYDKDESFVGLENHLKELEQGHAENNRIFYMALPPSVFTTVSQHLKRNCFPEKGIARIIVEKPFGKDLASSRALQKALEPDWKEDEIFRIDHYLGKEMVKNILILRFGNEFFGATWNRNHIDNVQISFKEPFGTEGRGGYFDEFGIIRDVMQNHLLQVLTLLAMERPISFSAEDVRDEKVRVLRSIPAIEPKNVIIGQYGKSLDGTKPSYKEDDTVPKDSRCPTFCAMVAFIKNERWDGVPFILKAGKALNEQKTEIRIQFKDVTSGIFKDIPRNELVMRIQPNESVYIKMNSKLPGLSMQTVVTELDLTYRRRFSDLKIPEAYESLILDSLKGDHSNFVRDDELDASWRIFTPLLHYLEDNKEIIPMEYPYGSRGPAVLDDFTSSYGYKFSDAAGYQWPTTSTLQPNKL</t>
  </si>
  <si>
    <t>&gt;4435_g</t>
  </si>
  <si>
    <t>MPRQSRSGGGSRRPSVAPSRPAPQQTRPSTSAAYPPARTPQAPPPPAAAPAQQAQGSAGPGLFGQMASTAAGVAVGSSIGHAIGGFFGGGSSAAAPEQPQTNAVAAQGNEATQSNWGARSCDVDAKQFTKCLDENQGDMQICGWYLQQLKACQQAASNY</t>
  </si>
  <si>
    <t>&gt;373_g</t>
  </si>
  <si>
    <t>MGRTLTAPFKCRDQNKVMNMCMIKHATPEEQDLAREEWFAMRLVRQKEREAKELRRIEQLKFHREWWGLPEEDRDGEKGREILKKAERVGGFPNRDEGQLSKDRHSTMRRETNPTSQRAYTKEFNECPKIPLHKSAAAHELPAFLSPPSIVHNIPAPPTPSPPPISLNPAPLRYPETLGTLIEIRDSESKGLGVFALQDILPGTIVLCEAPLVTLIDTGTRADPLDIVVNALSPPLKESFFKLSHFSSNKNESVSRSIVYSNGYSISNDLATGVFETASRINHSCVPNSSYVWKEEAGRMVFWNTFRLMEGEEVTVDYGHKKKQLERIYGFVCQCGGCTDSESLSHGSSSRGSSRCIDMVTQEIKDEEKA</t>
  </si>
  <si>
    <t>&gt;8370_g</t>
  </si>
  <si>
    <t>MVSAISEQRDIILDTIKRITRGDWKVLVLDDTSKKLVDNVVKEDDILNENIANIEIITDKRDMNPDMDAIYILSPQPHIVDCLLADFERGRYRKAFLVWVALLNPQMRRRLESPQAKNLTAGFETLSIDYFPRESHLVEFRDPWSFPILYHPACNSLVRDHMQVLAQKITGICVSLGEYPKVRYYRPRNATHEASVLCSHLANFVQQELDAYAQWHQDWPPQGSRPQGILVITDRSMDLVAPLIHEFTYQAMAHDLLPIIEKERSYFKTVVNEGTPEEKEKEVEIGEKDKIWVENRHRHMKDTIEKIMSDFKKFIEDNPNFTNSEADATSLNAIKDMLAGLPQFQELKEAYSLHLSMAQECMNIFQHHKLPDVASVEQTLATGLDEDFRKPKNVADQVVRLLDDESIGPADRFRLIMLYILFRDGLIIEDIQRLLAHAALPPQDGEVITNLELLGAHTTKALKEQRPPPHPLFPRKTAPTVEDEEYALSRFEPAVQIMLEDLCKGTLDHGAFPYMKPPLDNSEELAAQQQTSLRSAKPTWARNRMSTVESRQRVIVFIAGGATYSESRACYEVSKTSNRDIFLATSHMLTPAFFVRQVADLSQDRRRLDLPMDRPQPKAPAHLFKRNDPPPTVSTGPGPRQPLGLPNRGNAKPLSPDSPAAISQKGPGFDRTAPRPPTAGLAALSMNTGNGGPIPLNGTNGNEVPASKEKLKKKDKHDKHDGDGEKKKKRGFFGSKK</t>
  </si>
  <si>
    <t>&gt;8269_g</t>
  </si>
  <si>
    <t>MQSILLGYNEDTDSDDWEPLEQIYSGPHTPSSTSDHPEPETNPQPHPYDSSDIGSEEDYDGQSQSIPRRKKGGYDSRIEQILYENPELPILIVDAGKSLETGGKYIVYTIRTGDLEVRRRYSEFSSLREALTRLHPTLIIPPIPEKHTMADYAAKPTTAKQDQQIIDLRKRMLAVFLNRCRQMGEVRNDGVWWRFLDPNSSWTEVLHSHPIASIPKSNMKAPPLDPANPTPAHAFLPIPAASAKLKSASGSPVNAQGIPNQPTEYMASPSTAAHTIPGPQVSSRFPPETQQLSEQELDPYFINFEASTKELELLLTGPIERINRRTLTHLSSLSSDLAELGARFNGFALSESSPSLSAAIERVGQAVDSSYLATEELASSLGASFAEPMRESAQFAGVVRAVLRYRVLKRVQQEMTNDELAKKRALLESLERSESEAKRIEQYLNNSGTANLPRRSNSSAREPPSSRRENIQEDTASIDSDFPPTHDSASTTPSATQGAPQSEEQSTPTHRKSSSSGNFITNRIFGRISHAVHGVVDVDPERTRRDQIGKTRESISQLEQAQKASEQDVRDASAGVLKDLKRFQAEKEDDLRRYMLAYAKSQIEWAKKNKETWEEARAEVNKIDES</t>
  </si>
  <si>
    <t>&gt;7823_g</t>
  </si>
  <si>
    <t>MRTQPNIIVTGTPGVGKTSHCETLAQNTGLKHLSINDVVKDRGCHEGFDEEFKSWIVDEDKLLDAIEDEVKEGGCIIDWHACDLFPKSWIDLVVVLRVDSTLLYDRLKARNYPEAKLQENLDSEIMEVLLQEARDSYDEEIVVELTSNNSDEMESNIERIEGWVAQWRKDNAAKSQ</t>
  </si>
  <si>
    <t>&gt;1277_g</t>
  </si>
  <si>
    <t>MEESTAGIGTGEEVRAYKIHVSSKYLDLTRKKLELTRLPHEVPGEKGKEKEEGGGGWGLGTPKGEVEPLVDFWLEHYSWRIQETHLNTTLPQFRTAFKVAGSSVPIRIHFLHFRSADKGAVPLLMVPSFPFSNLSLKREVVERLTTPAGEEGQSFHVVVPCLPGLGFSDAWHGENGVLKGTAGVFDALMQRLGYKAYLCSAMGGGKGDYWGAVDYELVRLLGEEYRERCLGVHLVDPCVGSPKMGSKEWWRWKVAGWLGMRIWGYDKKDFEALKESAAARRRITRQGKEGPSQKKSRGGGYGVLGRLGLREPNTFSYALCDSPVGILSLVCSGLRWKSPHHQLNSTEIIDLTELAWLPGPEAAMRFLAAGERDIEALAKEKRTKSRVAVTVFGRDGGTGDYICPAWSNTKHHVVFAQRATGTAGILMWERTDVLAEGIRGLAREIARVDTRLMVREMEEVVVPTEGEMQLDVESPDTVVAVDLS</t>
  </si>
  <si>
    <t>&gt;7270_g</t>
  </si>
  <si>
    <t>MDLSVIDRKGCAAYVPGVATPYGYVPSQGAGIAFCVLFGLSMLAHSYVSIRYRVWWQLVFPIGALCEVIGWIGRTISADCPYQTSPFIMQITTLILAPTFFTAGIYVILGAFIRSFGPEVSPLGPNMYLYIFCTIDTISLVVQAVGGGDAAVAYQKTPMGNTANGTHIMLAGILFQLVSLLAFCVLFTKVMIKAVRLRGDLFRLRRFQFVAGATVFSVLTVVIRSIYRSIELAQGWTGYLITHERYFIGLDGAMMVLAVGVFNIAQPRWSKIEGEKSADETEFTELETANASVLDSK</t>
  </si>
  <si>
    <t>&gt;2390_g</t>
  </si>
  <si>
    <t>MQTEEIQVLEALSLARPGFRFMDLPTEIRLDIYHMLLVREEPVDISSHRTRTFADLLSSAGGSSILYANRQIHNEAIPVFYEFNSFVVGNGQPLSKTEPNAHAFRTFTSSVPRPILRSIRSLSIVIGLHLISTSRAQFRALISSDIDNSSLLGLGTVRDASDIRQVCRSLVQQLTGLRSVRIVWMYCPLSKSSSVYPLSRPATISCLTNCIRKLMELPEVRELSISNHFLAGIQEIAERVVKEEVIQGRKVEMDVVSPESWKCGSKHGEIHLSW</t>
  </si>
  <si>
    <t>&gt;6027_g</t>
  </si>
  <si>
    <t>MPLHSSLEEEFSLLTSFFERHMDPPIEHKPSTIPSKAKNVGDQRAQITPPPELRIRNPVPEPQNAVDTCSQAEQSASQAIRQAGQSASQAAQQASQSASQAIQQANQSASQSIQQAQQQIQQASASASRSVSAASQSVASVQASASSAIASAQFSANAAVSKANMMMTSAQGSAMSAQSAASSAVLQAGAAVAAATGSAAAAGSSFLAAAAKATESAQASISGIAAQAAQQVTASQTAAITATQAALAIVGSVIASALITILIYFLLSRHKKKIRERSQEQKSPGTRGFYGDAKFPTSDQDGTTLAGSKTNNSRDDRTGTSQVTLSPFPSRATTGDEKPTESGTAVKTTSVQWNPSKPPKAPTLGTWLKLQAPSISPFGPINLPTDIKNPSPLGGQLKSPLQSKAPRPQLVTIPSIKRKPSMKDLSRAPPISQEPNLPFAFGTKTTKVPASPVPASNIVQASKRRTSLPQNIAKQKPLSQLPAQAYRESISQNPFQPPNSNAYRESKTSIWTDEPMDESPDDPPPRSPLRTNPPPSSTTSINRSRGMKIPSPVNPVRNTAEWLAAAEASLKNAESPVATSGGEQAQRRSAGRPMTSMTEMKGRPSFVPGRGSGLPSGGPRSGLPRRMRQSMNGNAGGGGVAGEEEGYVVGLNRFLAEDQRGSVISRSVSGSLVGTPGVGKAL</t>
  </si>
  <si>
    <t>&gt;1612_g</t>
  </si>
  <si>
    <t>MNAKYPFRGVAFTRKLILQQIWESQLLHKRFIQHKNSQTGDDSTSTAPSNQQSETNQNLTFDQGNFETQSISTSAGPSNQPSYANANANASSYQGNIASNRTDITSPVQRQEDMSAIAGFSQASDKQLPSMVSVPGRPREYENFDDLSRQKKARR</t>
  </si>
  <si>
    <t>&gt;9379_g</t>
  </si>
  <si>
    <t>MYCTECGTPLPSVQETTICTKCKTPLATWWDVTSHTYRTNRESILPDAYQNHSYTMDSLAYLDDNEKEIMQRRKNESTEEERNFNAALSVLEMHFERPGGYMRLAMGEVKKMVAKTLDLSLNKAEVRETLAKNVDIWMHLQKIFNTAVNLLERRSLRQVNSVDPISNGHEVSDSAELILNNYEPLREDLHYLNNLLVISRNMLAIKETAQEICAAVQFDKAVHQMIILCVNVTSKGYDGENVDEARRGKLNEITELYKKLLVTCLQHTHNWTMGNDRFKMSFWFEMLFDEDMKNDAIHEMPPDDLDVAKVHTEVQNWLSRHVKKDPVAAKLLDKYAADVNVAPNYTPGPLPQAEEEAPLAEDEEESTAPVWKPELTDKYEQDRLYARVSHEIDTWWKKVRDANFDGWVVQMETVEGAMERARSCKENAMHRIIPRSQEYEHRYENDVQYEQDQSDVNQDDIDDQSMQGEHGDEEEEEDEEDDDSYVEGPLRGLLTEIPNILDTKQIEALHMTVKACIVDSMGSGLTPAGENLQKTRCKMFLALDCGKNLLRELLVFIAVWEQTDQQFIFQITAQIIESFHHNALLPYAWNSLRILKDIVSPAQTVLLRLINYMFRARKDSPIYDDVKDYNRDAKLIHFLYNYFRCRVVPDCIALIHAQAQIRQNKRHQSDFPVDLWDMERAKDGLSQYLDFISVIAEIPEMRHLLIEWESVYELVALLKALEAGVARKSIDERPMPNGGRPSPESSSPNVPQQANIPPMHDTPHKFPWSGIKIQILIILTSLIAPTTPRRNGPGNPIVQKQLLANEGIMPLLNCCVYDGHNEYLKERATLTIKFLMEGCKEAQDFVKELVPVKQAQVQAQQAARAQAEANARERAAATAQPAKPGPSSTPAAALAVPYLVQKNGSASKIEVKDIETRMQELALDVHRMQNPKEILGERVWFGEENGQIEKKDDEDDKPHSLGSA</t>
  </si>
  <si>
    <t>&gt;6421_g</t>
  </si>
  <si>
    <t>MAPLNFPILNKNIRNDKASVWLAKYNANKIPNGHPSIARLLLDLHAVFVSQFDHPEALDAATTMISLIDYLHRIRATSMWFEPRTRAIHYILVDGQQGSHEVVSEGREAQEYFCRPVPQDNCEGDERKPEGSEPEGSEPEGSESEESESEENDSEETDSDETDSDKTDSDKTDSDKTDSDKTDSDKSSPELNHEDFANETIADPEEPIPPSSLLGHLLADADLLAGPPDRGDHPTFAFGNLATGMEDLYVDEDYDWNGQRNR</t>
  </si>
  <si>
    <t>&gt;3260_g</t>
  </si>
  <si>
    <t>MVSFWPFKKREDNSPASFEKTLSALASKITKSQAQLDSLHHSGRRFKALWTLYTSFAYLLCTVILFLVVGWKNWGPIEYTTLMGSPVVIYLIRLLTAIYFDYRVDSITQRLEAQQAERAKTIDKLKAATRYDSTQEILEKYGGAPKKEKKPSTPKSPKNAAPQQAPRLSMGPPPTANIQRPGQIPSQPSTPQPIHNSSPPQMLSSPISPHNQPQVPSAEFAPNAYPVPPQHSQLSEANIGGNWYDRVLDLLMGEDETAPKNRIVLICQTCRLVNGQAPPGTRDLADLGKWRCYGCGAMNGEEDEAAKAVEQLKKRIESQEKDQASSIESEVANSIEDESEVMNEETKEMKKAEEEKVADEADIDSSEEVARPKKGRTKNHKKKN</t>
  </si>
  <si>
    <t>&gt;485_g</t>
  </si>
  <si>
    <t>MVQGLNIGDGHDAPHTLTNGIHPTTSEAEPAESFQCSNGSAGGSVGGLDGGVHRLVWRHLLPVHIFLIVISGTIGMGLFGNSGEILDIAGPCGALVAYIVVGICVICIMEGIAEMIGHWPIANAMVEFVKAFVDKDLAIVVGLAYWYAYAISFATLIIAAANLAAFWEWSTVLQDFIFIGGVPIILLVINCLGVLWYGNVEAVLGALKITIVVGAFLTMCIINNINTSAPTPNGKIQGIYLADAFQNNEAVASTHGIAVLVAIPIVAYAYIGVEIVAVTAVEAKDPQRSLKYPAKLIAWLTATIYFFSALGFYLNVRWTDPLLPSLPGRIDHGSLTIEPSTNTTKTNSIVVIAVRNAKIPILPGFLNGCLIIAVLSASNTALYVASRTLYGLTREVDPDDKYWGWISKLSTTTHKRRVPAAALLTSVFAFCWVPFLHLTKSYSDQDLQEIMSGIATVAVVLVWGALCLAFIRYRKWLRKFRRSPHLLEEYPEFNHWAVNNNKLPFTTILGWMQPIPAYIGLIFSILTVFVFATAGWWNGGEKRIDIWSAFVGPVALFVFWLFLKALRYGDNFEWYVKLGDWDQLQIRLDRLTSAIATDGRPVTSNLVETEGAVFEMTRPAQTMPNEDVPGVVLDGRDPDYKDLDVEGSEGFKVRNLPQDGREESLRYTPSPTTNEPSRVYQRGNSQLHTGSPQRRPIPQSTPQVVTGDEIEVEQPRYTSPYMRYHQGSAQGSPHNTHIRSHPRPGGGGERDGNMI</t>
  </si>
  <si>
    <t>&gt;4761_g</t>
  </si>
  <si>
    <t>MGRRKIEIKAIKDDRNRSVTFLKRKGGLFKKAHELSVLCSVDVAVIIFGNNKKLYEYSSSDIGEILTRYQYYGGANEHKGPADFNGKKLDDEDDDEDGSGPSHRGSIEPQMMPPQFQGQPNFQHIQHIRQQTPSQSPPIPNGVFPHHPGQRQHTPGPQPGSRPSSRNANLPRRTSSNLVPQSHPGPPNGAYSFMPTPPMYSNGLPQHMQGHPMQGPPIQGPQMQGPQMQGPQMQGPQMQGPQMQGPPQGMPQQAQGPQYSNYGPPPQQIPQQQQVQQIYAEEQRRASMPPAFPQQERPQSRPTPSPPQPQQQQLPVQQQQQQTQPPQPQPPLKQEQEEEPPAQTQLLNPPKRMSVKSRSIFTPIDESRSILSQHWASSTSNAEPSRGETVTANTDNNNNPNNRSQSVDTGAVSRNNVKPSPPPQRAQTHDKVRNTSMSSMASSVPDFAPPSRTNSMKLGGGRPVLKVQIPAEDASNDGSATADSNSSPHSGTNATNSNHHNGNTNSDSHSSGVVLPPPSPSATSAIVSAGASGPPNPFARPHPVSQPSQNSNASRDMIDTPVSALPSRFMNNDFLPSPSSFFNSDWDYRGSNNNTLPSPLNFATPVVGTGPSFLREDSGERNGKRKSPEAEGESGDAKRAKIES</t>
  </si>
  <si>
    <t>&gt;143_g</t>
  </si>
  <si>
    <t>MSGPPYQEHKLQDLPPTGSYHLPPQDDEEVNQSLLHQQAAPGPYTQSPFDGNTLRTATPPVRPVSAYSLTESYAPDASAASAPFSSEYGGSSTTYGHQLEDNPYPARAGSPYARSETNSTEAWRQRQAPGGPGGGLKRYATRKIKLVQGTVLSVDHPVPSAIKNAIQEKYRAGDLEGGSEEFTTMRYTAATCDPDEFTLKNGYNLRPAMYNRHTELLIAITYYNEDKVLTARTLHGVMQNIRDIVNLKKSDFWNVGGPAWQKIVVCLVFDGIDPCDKDTLDILATIGIYQDGVMKKDVDGKETVAHIFEYTTQLSVTANQQLIRPSEDNASTLPPVQMMFCLKQKNSKKINSHRWLFNAFGRLLNPEVCILLDAGTKPGAKSLLALWEGFYNDKDLGGACGEIHAMLGKGGRKLLNPLVAGQNFEYKISNILDKPLESSFGYVSVLPGAFSAYRFRAIMGRPLEQYFHGDHTLSKKYGKKGIEGMNIFKKNMFLAEDRILCFELVAKAGSKWHLTYIKAAKGETDVPEGAAEFIGQRRRWLNGSFAASMYSIMHFGRMYQSGHNFVRMFFFHVQLIYNMFTVFLSWFMLASFWLTTSVIMDLVGSPVAASATTSEHHGWPFGDTASPIVNTVLKYLYLGFLLVQFILALGNRPKGSRVTYIISFIVFGLINAYLLVLSMYLAIRGIRSSTIQTDDVDDFFKSFFGSNSDASGGIIIIALLATFGLYFVASFLYLDPWHMFTSFGQYLLLMSSYINILMVYAFSNWHDVSWGTKGSDKAEALPSAVTQKLDGKAAVIEEIDRPQEDIDSQFEATVKRALKPYIPVVEDETKTLEDSYKSFRTKLLICWIFSNAILVVLITSDSVDQFGFGNNASARTAKFFTVLLYATAVLSCLACANRRLLSSWRYPKKYLNIDNPRQPSTTLSESVKMVNLTTQKRLAASVVGCGKRKIWLDPNETSEISNANSRQTIRKLVKDGLIIQKPVTMHSRSRARELTAARRIGRHRGFGKRKGTADARMPSQVIWMRRLRVLRRLLVKYRASGKIDKHLYHELYHLSKGNTFKHKRALVEHIHRAKAEKARERVLKEEMDAKRAKTKAARERKQERVVAKQRAQFGEDEPETK</t>
  </si>
  <si>
    <t>&gt;6455_g</t>
  </si>
  <si>
    <t>MAGLGASSISVAVRVRPFTIREAAQITKCDDGTLFLGDGSLAGVPTPKLGGKGIRPVIKVLDDKCLIFDPPEDNPVQRFSRSVVSHMGKRVKDQTFGFDRVFDENTTQAEVYESTVRGLLDSVLDGYNATVFAYGATGCGKTHTITGTAQQPGIIFLTMQELFEKIAERSDEKHTEVSLSYLEIYNETIRDLLEPGGSKQGLMLREDANQTVSVAGLTTHHPQDVQQVMDMIVQGNEYRTVSPTAANATSSRSHAVLQINLAQKDRNADVNEPHTMATLSIIDLAGSERASATKNRGERLLEGANINKSLLALGSCINALCDPRKKNHVPYRNSKLTRLLKFSLGGNCRTVMIVCVSPSSAHFDETQNTLRYANRAKNIQTKVTRNVYNVNRHVKDFLVKIDEQMALINELKAQQKDSEAIAFVKFKKQSEKREGVAREAITRIRAAFENATAERQEKVSLMKKLRQVERRISVLQGWIGAFDTICASRDEDETPPSLSAMRKTAHGILLELENSRQHYHQKIDKMNWERALDTALQNSIHLLAEADGAEDGQEVASLTREAELLKANAGREAFREVLEQEKVGDGGVVQALLTAQFDLISSLNDILGMNEQDAIQQAKSTVRRLIQSCSTAVIQVVKPGETSNFEAFPPTKRGTPKRKKHANFLDGQARAVPVMPALAAVAAAAPQVFSSPMKSSPRRRKAIIGKKGVSFTPKKKSPSKRSVRWRDDTEAGTLAEFEKTPQKPTESPEASPIDQSIDVPTLPPYLTEDVSNDSLGSSPIPAAPIASVEIKPKSNRFQAGFLAKKTDGSPPPPTITSLSSSDSEQSPLRAINVSNAVNRSPLHMMQFDAGDITPSDSANNSSSEGENSWQADRSDSVRINLALKRAGSVSRQSNALDATRSHRRARSPTATSAAGSPPNENNLFTAGHARRMVKSDKEASFHSSVLAPRTAPILKIPAARRTTIAMERQVSGTMSSGAMRVTSAAKPFRESATGVIGKGGWR</t>
  </si>
  <si>
    <t>&gt;14598_g</t>
  </si>
  <si>
    <t>MSELEAGQLEVIYESAGNVSLEGDDNLIFVEGLILSAAALLTAIQAERLNSEYTNRAIAFISHDLGGIVVKKALVMDARNKGNLSIANNVHRLVFFGTPHRASSTVPWSWAELITRIFVASQSELQCYSDLFTRIETLSEYAKTTSAE</t>
  </si>
  <si>
    <t>&gt;856_g</t>
  </si>
  <si>
    <t>MPPTQNICHLPNGQNLTVIPVFGGYFFKNDNLNVHSSFFPAGWTVILQTEEYADEGEATQGAESGSPPKEKNERKKHIHPYKQPTLQSDNLFISSISNPSSNDFKTPTSPTRQIAMMLWASLNWYFHQKEPSPYLSTEASKNTPEAGKPKGEWRINIKREGVFRGRNLIQKLERMGLVTCEDSSVGTNLDENTSEGWSEMFISRRTFWQLSAKLFLFTLTPRSGSSFSASPINSRPSSPVRSDRPSHSPNPSGDSNNSQPLSPGLWSPTAAGPFSSGSHLPTYFPPPPLQYTLTSGVRHPMRPKPPRQGEVFYTRYIESVGQYLAFRVASLAPRPVAYNGPSALLPLSQHGYASSVSSLPSHLSATSIADFSSPTATSDSIDTTLMTDLQLLNKWMNNPRVAKFWGCAGPQSTQEAFLRSNLTSTHSFPVIGLWDGKPFGYFEVYWVKEDILGKHLGDAAGSFDRGIHVLVGEDEFRGKHRVKCWITSLAHWAFLQDYRTEAVVLEPRVDNERFIAHLNEAGFLKEREITFPHKQSALVKLLRENFEAPVL</t>
  </si>
  <si>
    <t>&gt;9845_g</t>
  </si>
  <si>
    <t>MAPASGSTPKAGLLEAIFNHLTLPPCLPGYQDPRVDLIASSLTDRLLDAVKKFSRFPDDQFKYFLQFESLRRSLETCKHVNANGRLSRTSLSAAFRDLHNQDFILVHVVEQNVALIIRRQPGDESVLFEVFEASPLSEAVLASQNALQWDFPGSAVAIPLAVFNDPSFQNQLATFLEKAGSEPIGRFSVRTIKNDTSVFESRNTPDPALVSQMLMSLLEANGVRSFPKVLRKRVRDDVLYSQGGGDSKPWRRCPFWLVLRVAVERHLSLTLDGEIGRVYYKFLICCVLGQFLNECLSQLSLELSALLKTKICRRLVKLELDRKQGSQSEKLHREYGYLFTILGPELSRCTQNATKFIHNSWERYKNSIIRPVHFLPKRADIRHLNLSLPNSELYLKSIFIQNPQRNPAPQNLLPEQLPKNYQNQTAKPGSKFATCYFQLAKQEENNENCNSLVSLGAANKTERCLNIAARIEGYMNQVNANNSYDEIPEQKSSMLLSIMEMWVEMDLCATGLFDPLTKYSPVFPSNILDVLQLPRRKDLIRVQKVRTYLQERHSACEGSRMTIFSDPENGCFSEVFYDHPFYGPELHELKIEIEEEAEYKREEKEEEWQKMSLEFEDLTAQAAEASCIFVTDQFQVKRHVDKDCFKCYLERKLRRFKIKRHEHPLSALPVQFKAAIFEIACPEAFARYRETTWRILSTLGLPDQTQAERPNFIPRVLLPQYTELSSYQSSMPKAFCLASNEKSFLSSHYRDLRFPVLLEAGLFSGKSRRWLQILIELASSNINFSTEAVTNLMRILVLQVGPGDNNNPLGIVHDVFRDEPFCLALLEQLDQRLDVISSNWRETLCMETLITMAIRIYELSISCSRRAIVFLERVRAVTSEWISALQNEIFTAMDAETSQRNSRYAFWVAMLCRRTFVVYLEDEVLLTSEALCCFIISSITLQNNLSGDPILLDLQLRNALIRDLKLVYNMRHILRKALLEDPHAIGLAIRTIWPDVGGVQQREFTEFEFLQGPDKWWVRIIIRETSHTMPQTVHFNILEGHLLVMGKPIGMLPPAYRTSPTFQQLFGIQSPLIYPSPMPGMSYVVAVDMNGHQVHLGFRNGRLIARAILSGTNICLEHIPIETFGTPGYSDLPDALVEDCIHWIDLKTGIIDIRRRSHMWKAKTFYSNWQLNFYTRQATGRGQCTLVDPYSPLFQRVASLFQHFEWRQHLTVFQPPRGKLTVELTRLGLTFFVNGNNLLESPQLRSQIDPNQDAGTWYGLQSKLVLREVIRVKTGSSTASIPQRKRSILVPMGEIKNVSRNGPHVTTFVDNNGDIGKFVINDVLGRLECAPEPRLLYLKAMYHACTSFVLPDELTGRTGTEEAICILTSGCCQPWTPITVGQDRGLHYLASLTPKREYYPSHLKVLQNTQWNPDLTTSIQHDGFRSIVEALRRKSEQLPAFSQNTIELPELSLTGDYHLTMRSHYRRRIYERDNSASSPSDTILDQIYRSRDVLQKNHSRLNVDEIVKLIRAWPGRLQTTKNLAVELQQWTTIGGYVGSFSKVLLTDVLESQIAIDWGSIVKMCIAADSKDMYQLMFTFGMLSFRKDANMNVLRTLVAFATLPELKITCPPTWPTYSCFRQNEVPQVTYLAQLMKSCLVPYPGDDREILGDMIGWKQRKKFELAESAHQKQQEKDSMILGEHLLKQWPCAEPSIEGFSTPVLVKIAEALEIIRPEWIRLFQNLEHSQYLAHVQSVLDRHRSDSNTKPFTEELKEQEFYPSRLRGNEVPKLSDLIRNSSHHLELKLRQPRGTDTVFSFPNQPNAIGRQRTIDSTEILALEKIAKNFALSKSAIQKHYGQDLAGSLEAFKHCHDTTQYHQPQAINNVRLSEEIYKAQTVAKEIIGSLNQSFEHGESYHWLKLGGLWPAVTSVTLLEMLRSTESSHLVFGRSMKEGILHYALSITHLQRLLRIHDAVLNKNKRGLLDEQLNLGHTNWKPHERPDWLLLEIDSNILIREGQVGVALATISPLSNSNSVLQMNMGQGKTSCIMPMAAAVLADGKNLMRIVVPKALLHQTAQLLHARLGGLLGRELRHVPFSRRTPTSEENIKQFFGIHQSIRKSCGIILCLPDHILSFKLSGLQRLADSKIPEASMMIKVQNWLTKNSRDILDECDNILALRTQLIYPSGSQKTVDGHPQRWEIAENLLARVDGHLVNLQKAYPGSIEVIRRPTGGFPLVFFLRKNVEDELIARLVDDIYRGRTSIFPECSKSDRVAMKSFISEAKVSSKITETIKQMFPDRPVLKQAVYLLRGLLVHRILLMTLKKRWNVQYGLHPARDPIAVPYHAKGTPSDQAEWGHPDVAILFTCLSFYYDGLQLGHLRQALGHILKSDDPSQIYDRFSQNSTLPDSLREWNSINVDDEGQLKDIWSHIRYNIHIIDYFLNNFVFPRHARQFQVKLQASGWDIPLMKNDMSASDKPQPTILTTGFSGTNDWKGMLPLTVCQRDIPSLAHTNAEVLTYLLQNRNRRYERAQNIFGKHISEEDLLRKVHKCGIKVFIDAGAQILEMDNLALVKAWMEIDTNAPAAVYFDDSNKPLVYYRNSRSRIPLLASTYADNLGDCLVYLDEAHTRGIDLKFPPDARGALTLGLGQTKDHTVQAAMRLRQLGTTQSITFFAPPEVTQSIVDLQKKPPHLIDSYDVICWLLQQTCNGIEQLQPLYYSQGIDFCRRMQAAIDHCDFIEDSGQREQYMGSLRQVEQQTLEQLYGPSTTTKAATDLSKFSPAIRDFMKMLNTQRKGFQDTGNAVHGSALQEVEQEREVAYEVEAIREVQKPNHYPAHGYPGLHRDIIGFMNTGRLAADSAAYKPAFAALAETALGRKHRIYPDATSSQLYVTTEFTKTIATNSTKTRECDPFQRPVNWILFSPISDIAIIVIPEEAEKLILTLKQRTTSPVYLLAFAAPVTRKMIHFNNFQFYSIPRLPQEWKAPSWLKVELGIYAGRLYFEYDEYNNILSYLGVEEQTGRIREADDSEEESDVMKGSANINIEGKKLSQKPLAFLQDWLAIRRKGQDFAQSPMGFICGAKVLTESHAFFMKQKGPNRKQLNIRKAGAVVEEEDEEDEGGACDWEEDGTGRRMEKEQTPRRMILTIENWWI</t>
  </si>
  <si>
    <t>&gt;7481_g</t>
  </si>
  <si>
    <t>MSSSFYHQDTPADIKNAEGLHLITTSTPNGKKVQIMLEELKETYGTKYTHTLISIPTNDQKKDWFLKLNPNGRIPVLVDNTKTPPFAVMETSAELLYLLKELDTKDKFGFKDELERSQCLQWLFFWHGSGAPIEGQLNWFSKLDSNKEKDQHAITRFRNETLRVFGVLEIQLSGKYTGQPRDYLAGNGKAWVSGYDFSGQISNEDMKQFPHLIKWIERIAERPTVKNGTAKSWQNW</t>
  </si>
  <si>
    <t>&gt;4591_g</t>
  </si>
  <si>
    <t>MADHDNASIAARVRRKRRSSIGVHNDSLTTSDGSDISTPPATPQRTKKRVRFSDPGPEIQSDFTAAPSGLTPFLRRTSLASAPKTKSKRRHSTPAVVVASYRREYNDAPISGTLQFAPLRAVLDGRVKRRLRRNRLSEEINTIESDKRTEARQRRSQLRKLKAELAAKDAEVQFLQDEHDLTNQLEEESGMSFTTNTTLSSKVVELEQEIQTLKEELQRKEPHHEEEQDWTLAARDPFDSHDDDDDNEDEDENMTMNYNDNDDDDFTMNDNDEIMTTPRRLNTSFPSPPSTLPNTPCLSTCSISAGTQASLPVPDPENENLKKELSGLESEMERIRQEIALNNDNTSRLTAKLSNFLPSDQSHDHTTLDAALDRVLTTLALSQSLALEHESAFSALSAEIINLGFSADSPDGALAIIASQFRQARLDLEYVLPGEVSEGFENEKLLGLLVERVRTLVKNMKERDESIDQYHDQELLLRQQLNTRVTAMDDLKHELGVEKSRAVGLEDEARELGVGNERLKEALEGYRSEVKELETLIQKLEAEGREKEKKLENKVVEMEGRVQYEVLQQDRARADAEGKDMIISEMERRLSAALQAASEVKEQLTSMASDNQEKDTKINELNVEHGAQLALRDKRVEGLRKEVEKVNEELRAAQETILELKNENVELQSAVEGEKERGMGIVNAMREQLRGVLDIGAGYINGSSAQINTTSGGPGSSPLVGKGSGYGLGGLVTPQSGMVSKGRFLDGEFARKPGMSSAMGKRRRRYDSGLGFLEEESEIEGDMGAVFSSDF</t>
  </si>
  <si>
    <t>&gt;1543_g</t>
  </si>
  <si>
    <t>MAEDDRIKSVAIIGAGASGAITAAAFKAEKYFDRIQIFERRESAGGTWTYDSSPSTLLISPGSLPPAIDPPLSIPNDLPKVTSPSEQQRFGQTPIYSSLTTNVPAIAMSFSDIPFPYGPFVPHHIPKQYIEAYFSHHGLDSLVSFNTTVEDISLVKTPSTTPKPAKEAWILTLRKNDPICNVDEWWQETFDAVVIANGHYSIPYIPEVKGLSEYIDTFPGRVLHSKTYRTPLLFKNKKVLIIGNSASGHDLTAELVSHAANPVYQSRRSQNRWDGLKPPQGVAWKPVIKEYLPDGTIVFDDGSSLSKDEVDTIIYCTGYLPSFPFWNSKANGRDLWDYKKNKLSKIYLHTFFYDFKSLALVGIPRVLTFRGFEYQAVALARHFAGRSIRGLPPLKEMQRWEEEREEQKRRERKKFHDIEWETGETLEWLGELYSIAGLSLLTGEGRLPPVLGEKVRKAIENVRKYPEPGRGDETEVEGDEEKKQGIEGKDEGWVLVRRGEKKDLLSFI</t>
  </si>
  <si>
    <t>&gt;7179_g</t>
  </si>
  <si>
    <t>MVGTFVHILKDERIPGLYRGLSASLLRQITYSTTRFGIYEEMKTRLTTPSSTPSFPTLIAMSSTSGFLGGIVGNPADVLNVRMQHDAALPMEQRRNYKNAVEGLIRMTKEEGWKSLFRGVWPNSMRAVLMTASQLASYDGFKRILIQHTPLEDNLGTHFSASFLAGFVATTVCSPVDVIKTRIMSSHETKGLAKFLADVYKVEGVGWMFRGWVPSFIRLGPHTIATFLFLEQHKKMYRKLKSIDELDMATV</t>
  </si>
  <si>
    <t>&gt;441_g</t>
  </si>
  <si>
    <t>MADVDDGASAPVSEPLDLVRLCLDEIVFVKLRGDRELKGRLHAYDSHCNLVLGDVEETIYVMEEEDDEQETLKAGLLPLGQQDTANLL</t>
  </si>
  <si>
    <t>&gt;164_g</t>
  </si>
  <si>
    <t>MRKECLITTGATAKFLELIKAALSPECLRAFVDHGFTHITFQCGDCMSSFEELKPQPSKGLYIRGFDFNREGLHEEMIACQAKSNWSEKGLVICHAGAGTILDAMRLGLSLIVVPNESLLDNHQEELAEELEKQGYVTKSTTRDLAKAITIACKKDEKAWGGQSTSFAKIVDNVVGYEDDVQARLD</t>
  </si>
  <si>
    <t>&gt;4011_g</t>
  </si>
  <si>
    <t>MRRETDYYSILSELPVEASNEILRIRKGSHGEAPEWTSAQNRFKKLTFRRPKLRTEELLRKRERIRKRDPGLNDRGSKRDPIRRATKDQRESEAEDRTRLAALEPFTSIASQLLAWSPKEEKRALWQRKKRRNSDGDSTKSSIPMEAWKAGKRQTW</t>
  </si>
  <si>
    <t>&gt;10468_g</t>
  </si>
  <si>
    <t>MTTIYRADPTVTPADTNVHASDKSKPYFPIADQTLDGYSKEGEATATCFCGAVQLAFATEAPGLVRSFVCNCTDCRKITASMFASNFTVRDTHLKHLRGQANLKQWSQAKTVASGATMTNFFCGTCGTLMYRVGARFPGSSVLRLGTVDDFNLVETKLRPTVEQFTKDRVSWFRGADIEGIQRSEGSSF</t>
  </si>
  <si>
    <t>&gt;312_g</t>
  </si>
  <si>
    <t>MSPSAREVSQTPESKTSSGFTSVFKSLTGGKSSKSPVPHSPATVPQQSAIAGANVLPTAVYGGPPNYEQLYEQLKAGNPLADRVIAASALRYAVQDYPLSSVTSIFKQGKDLIDPSNPKETRIAGFELLTACVRQSTSTDPERLAYFRVLTAPANPEDFHLQLASLVELAEHGKDLAGFHYDTLPLLTSWLRRTFSATTVVRKELGRQNRGLRTKTPMGEEINLALLFAFIVDVIKFSFNVSSEETTGDLIDIVLYVCTHTTVSSDLKACINIIDAIVTYGDIPSNKLEDCVKVLCMIYCLIPEVQSEAWRSISNLCKSHNGQTTVRILLDILRNPPAPDAMRQGVREIRGALSVLQKLFAKDGQKGYPLVPFTLLMEALSTAVSVEHNAVKTDIMCLVLSLFGDENQEVKKNVMEEDWSVMFDIVTKCLNRVLETSDGRLIALQPSPSNTLGKDEASEGLGTDLSQTLCRLIIRLEELLVKFSSGSGDFFQRDGCIKFFVTVHPHLPESCAKLVIDHYIEYRYCYPSDLEWKHNTRMILEAFFADRTKPTNIRLQALKAVTEVFEVVGMMGDDESDTIQIFVTGILRDVGDEKDVSILQGVVAFAVKVAETADNALFKYVIDAICRCIVSDRLQSPIGSPSGSKPGILSANEPASGSTPSVLIQTPSNVVTKGLILIFMRSMDKSSSKALRIFDELLRISRSHDCETDARISALKMLCRLRADWANRIFLTSFTESDGLASSLYRTPASLARKQAADEAALQHRSSRVEDFASSRVSRSTSIGQANPQARQPIRAVSGISRTVQRNHQMWMSPDPDALPEPASGKASKLLSSVPSTAAKVASDSEDGDRRENKNSDTAYSNSMIHTMSGSSPMAKTALDIALLLETTTRLIQSGCDWVVYSYILVHMASQLTNQALFEAAIPQIKTLREVLCDQIKNNSFQEPPVSSGLRKVDVAICLYQILNMVMSYHRHFSKADQDEIVRTFLQGVGERTSKFCIHSLSICCHELPASTSKALVTILQKMSQIITQSHVAVHILEFLACLARLPNLYVNFREEEYRIVFAICFRYLQYVRDQQVKDAPSRYSPAASRNSAVSFESSQGLADNSLAESNFQPNTSDDLPQYVYALAYHVIIFWFLSLKLADRAAQVSWITKNLISIDSNSKEKVDEQAQVTLDFMQRVAYADVDESAADPSFGKGIFGGIKKKRWVIGNSIVTIEQATRGDWAQITKRQPSCTSCYIIQEKFIRPPPHQAPNIGDVTKDGRQSEENVKLPSHLMLQVIASIPQAEDAVRPIPLPEEEFVERAIRAVDRSFTVDGHKVGVIYIGENQTKEVEILANIQGSSDYTEFLSGLGTLTKLKDAKFNTQGLDRERDSDGEHTFCWRDRVTEIVFHVTTQMPTDLEHDPMCIGKKRHIGNDFVNIIFNNSGLPFQFDTFPSEFNYVNIVITPESRGTFVARRLRTRARAESAFYKVQVMSKPGFPEVSPAAETKIMSLAALPGFIRLLALNASVFSLVWYNRAGGEHVSSWRNRFREINKLRERYAPKTVASNHTSSPGASNGVGNVRDSLNSLRRSSVANFLSSTADPGSQRSSVLSTAETEVGPGVGEDGLIEQLDFSKWA</t>
  </si>
  <si>
    <t>&gt;4694_g</t>
  </si>
  <si>
    <t>MSFDELHRITITICGDGGCGKSSITLRLVKSQWTHDYDPTIEDSYSLTRRIDGQTYHLSLTDTAGQEEYRGMWASSNLRSDAFLLVYDITSTHSLHALQEFNDLIEMEAETRMDAWDGRPGKTAPVKPVKIVAGNKCDLQESRQVSAQTGLEWARQRGCGFMETSARNTVNIEETFALIVRRVEEARRLARGERLEPPTRPRGASVGSGLKLRGNSHGPVGTTRAITAPLSPLPVGVEKPHSVGDGADDWRSRRSIKRFFGRLRCW</t>
  </si>
  <si>
    <t>&gt;10374_g</t>
  </si>
  <si>
    <t>MAIKHNQQIPHNHFRKDWQRRVRVHFDQPGRKLRRRNARLSKAAAVAPRPVDKLRPIVRCPTIKYNRRVRAGRGFTLTELKEAGIARKLAPTIGISVDSRRQNLSTASLTVNVERLKAYQARLILFPRKLGQHKTGDASKEEVSGVKNTVTRVKLGLPIVHADTSIKEIKKSDMPKAVEGGAYRKLRDARSEARYLGKREKRAKDKAEEAANAKK</t>
  </si>
  <si>
    <t>&gt;5612_g</t>
  </si>
  <si>
    <t>MSALDVEALLDSTANATTVEQNETAKAKDLEDRHKNERNDRRTREPSRDRDRDRKRRDRSRDKGRREVNGDKELIGTPISDHGSAHGSSKSRRRSRSRDDDRRHSRRHRDSPDTPSRRDGDFYRGSGRTRSRSRSPNRYYRPRGDRRDRDDIDGGKPRDDRRGRNEGRRASRSPKRESTPPLTEDERDRRTVFVQQLAARLRTKELIAFFEKVGPVKEAQIVKDRVSGRSKGVGYVEFKNEESVPAAIQLTGQKLLGIPIIAQLTEAEKNRQVRNPEAAGSNPNQIPFHRLYVGNIHFSITESDLQNVFEPFGELEFVQLQKEEQGRSRGYGFVQFRDPNQAREALEKMNGFDLAGRPIRVGLGNDKFTPESTASLLQRFQGQSHQQQFQGSAFSGAGGRGPQAAGGSNFDRAGGRDNDKSGGGASALDDTDVGGVNFNNYSRDALMRKLARTDEPTPAVKGRDEKREVTKPKTEMKKPLPVNVNMASRCVVLKNMFNPAEETGDNWEKELEDDVRAEAEEKYGHVVHIALDPNSQGDIYLKFDRVQGGENAIKGLNGRYFGGRMISATPVVDAVYSSLFSRTKAI</t>
  </si>
  <si>
    <t>&gt;6403_g</t>
  </si>
  <si>
    <t>MSKPQVLLLGKIDHAHKEWSAISEIAEVIEPKSQNREEFIKECREGVYDKVIAAYRTFSSASITGLIDEELIKELPKGFKFIAHNGAGYNQIDVHACTARDIRVSNVPTAPDDATADTNMFLILGALRGFNTSMFALREGHFKGKTPPPLGHDPQGKVLGILGMGGIGRNLMKKASAFGMTTQYHNRTPLSEELSGGAKYVSFEELLKTSDVLSLNLPLNKQTHHIISTREFNLMKSGIVIINTARGAVMDEDALVQALDAGRVWSCGLDVYEREPEVHPGLVRNPNVMLVPHMGTWTVETQTKMEGWCIGNLRRAVLEGKLVSPVNEQKDL</t>
  </si>
  <si>
    <t>&gt;14614_g</t>
  </si>
  <si>
    <t>GFKREV</t>
  </si>
  <si>
    <t>&gt;1442_g</t>
  </si>
  <si>
    <t>MSDYEDEMDIDAPARPNSVTFSSDNTNSKGKRSAANLPVEAEDSLPWVEKYRPNTLEDVSGHQDILATINKFVETNRLPHLLLYGPPGTGKTSTILALARRIYGTKNMRQMVLELNASDDRGIDVVREQIKTFASTKQIFTMNPSSSASVASYKLIILDEADAMTSTAQMALRRIMEKYTANTRFCVIANYTHKLSPALLSRCTRFRFSPLKEADIRVLVDKVIVEENVQITPDATDALVKLSKGDMRRALNVLQACHASSTPLHLKGTPKIAEKDIKRDLITATTIYECIASPHPSDITKIMTTLLKTSDVTSCLSTINSLKSTQGLALADIITSLSEELTKLDVKPEVMITWLDGLAEVEYRLSGGGGEMVQTGAVVGVVRNGAELMGNK</t>
  </si>
  <si>
    <t>&gt;4029_g</t>
  </si>
  <si>
    <t>MDMSALNVSATLNIFRLLARPGLCLPHATVSTFNELPVPLSKAFGKYKNVDIKAVVLDKDNCFAYPHANTVHKPYEEKFKCLRAAYPGRQLLVVSNTAGASTFDPSGKLRAEVEESTGLAVLPHSTKKPGCGSEIMEYFHKYPETGVTRPDQIAFVGDRLTTDVMMANLMGGYAVWVKDGVVPYEETSIFARMEQKFAGFLMRRGYAAPNPSSPFEK</t>
  </si>
  <si>
    <t>&gt;14617_g</t>
  </si>
  <si>
    <t>MAKSL</t>
  </si>
  <si>
    <t>&gt;4333_g</t>
  </si>
  <si>
    <t>MSEQIQDGDKVSWEWNGAHPSGTVSEVKAGEVTVTSNRGNEISKTGTEENPAVHISRPGNDVVKKANELKVDKKPESSISNDVSSEKKDEDKDVSKPEDEEKAEKKENNADEKKGEEAHAGDKRKAEEKAGVNEKGAENAGEDDAEVKKQKTTNGQSAPAPAPAPAPAPEATNGEVKEKKKPGRPKGSGTGAKKGANKEKKAPAIGVAQRKTRSQSKTE</t>
  </si>
  <si>
    <t>&gt;10149_g</t>
  </si>
  <si>
    <t>MGSNDISPPHVHVNIIQICGVLLQIGGALWTTCYLLMLRESKRTRTYGMPLFVLAMNFAWETVYALFIVETNLEFVVFMVWLVIDCGLVYYMLRYGKQEWKHAPFVERHLGTIFLVMIAYCTLGQFAFAKWWIDNEVGKREGKFYHGVIGPDVTELGFWSSAMAQAYLGVASLAQLLVRQHSGGGELGCLVGKDHGVYYWVVPELWVCVVLLEGGT</t>
  </si>
  <si>
    <t>&gt;8991_g</t>
  </si>
  <si>
    <t>MSTPLTFLDLPMSVRRRVYLFAGLVRPCPIDITPHKIYPARTQGERACCFYQQRREGSNSVGSDTTDYVCSKLPIGLLRVSKAVYKDTCRILYRENIIVFRGHISLDLHVLSDLSDTALAALTTLIIRLNTWPCPMGHNEQVLDGLCYICSLPKDKADHALDIKSNGGAKIRKAWKELYKRLSSAILPGKLDLTIICDVVNRKSGEAIMESLTILPLLTKCTIRLGRERDLALRELAQHTALTDISERNSPNNFPWYRLPRELHCYILTLTHLEPRGDYGR</t>
  </si>
  <si>
    <t>&gt;9439_g</t>
  </si>
  <si>
    <t>MAPQESGRPRQRSGQHHKKRASQSRSPRKPKYESASTSQSALSSDALLKLDRFNQQQASKAPEITPQKTRRKHREVTKEKVADGEGHRHHKKKRRRDVSGALLEEGEGQRLRGIRGGARYEEDKEVEEDENGSKKKKRLWMMIGGGLAVVIIIIIVAVVVSKKNKSKSSSSSSSSSSTDESGTPSNSNLNGISASSIPTAAKGTYLDPFSWYDTTGFNVTYTNETVGGLPIMGLNTTYDNSKRANSNTVPISSSWGSYATTPVRGVNLGGWLSLEPFITPSLFNYDSGLGIIDEYTLTTHLGSSAQSTLEKHYATFVTEQTFIDIANAGLDHVRIPFSYWAVTTYDGDPYVFRTSWRYLLRGIEWARKHGLRINLDLHGLPGSQNGWNHSGRQGDIGWLNGSDGDLNAQRSLDIHNQLSQFFAQDRYKNIISFYGLANEPKMTALNGTAVLDWTAQAYTLVKNNGLDAYVVFGDGFMGLANWQGKLTGYDDLVLDAHQYVIFNTNQIDFNHTTKINYACSDWTSQSQQSISVSTGFGPTIFAEWSQADTDCATNLNNVGIGNRWEGTYNFGDAPVLTPRCPLLNSQCECTDANAVATAYSTTYKQFLKMFAEAQMKAFEAGWGWFYWTWVTEDATQWSYQLGLAAGILPTKAYAPDFECTATVPSFAGLPEYY</t>
  </si>
  <si>
    <t>&gt;10715_g</t>
  </si>
  <si>
    <t>MATPPPQPEISLSWTGVFNVAPRSQTLPGDKILLPQSALEQLLQASTVQVTSRAPVGQFDPFNPYSLAAARAEQSAWQDTKQQLPHPLTFRLVNTKNGNVVHAGIREFSAAEGEIGLSPFLLEALGVSEPKPRSKAPSIKSEDGLSSRAPIDLTEDEDDKVIDLTNEVDEEEVPRITVHAKQLPKGTYVRLRPLEAGYNPEDWKALLERHMRENYTTLTKGEILTVKGSKAEEFRFLIDKFTPEGDGICVVDTDLEVDIEALNEEQARETMKQIMSKAQKAPGSAEGSSVGCDIDIWNITAGQVLDGDYVDYQLPSWDRSQGVDIQLHLVDVDEEGLELLVNPFSPRQRARPREDEHVFGDFSDDVSKLINISPTNVELEDAEALYISVYARPVSGQETPRLYKFCVSAKSPLKIVHPSNPNLVSGDEDVEMHGPDDAQCKNCLQWVPKRTMMLHENFCLRNNVLCPHCKLVFQKKSKDWENHWHCLHDSAHGNTPSSKASHDTILHTPRPCPNCPYVAANLRDLASHRTSICPGKLILCQFCHLEVPQEGDPFDPSPESLISGLTAHELSDGARTTDCHLCGKIIRLRDMNTHLKHHDLTKASRPKPAICRNVLCGRTLEGVGKNGEIGAGSRMGQGPGNELGLCSICFGPLYVSMYDPEGKAMRRRVERRYLSQLMAGCGKAWCKNTDYCKTAKAKSENGNASLTAKDALPLVKPLMDTLPDHDAPMFFCVDEGSQKRKGLAEMLAAEGVYELEWCVAACEAETGNLDKARTWLKNWAPGK</t>
  </si>
  <si>
    <t>&gt;1208_g</t>
  </si>
  <si>
    <t>MSGAGLSYGLNITKKAPGSRAPSAKRKPIFDEDDDSDGDNKGNEVGVEEIGEFGGISSISSTTKSSRNGDLGQQRSGKPSLKAGARKAPISMYGDLSSAFTSKKHAETAEELDSNVYDYDAIYDSLKPQKKITQEDKERKPKYMSNLLAAAAVRKRDATIAEEKKLAREREAEGEEYADKEKFVTSAYKKQQEENRRLEEEEKIREEQEAKKNKGAGMTKFYMNMLEKGERKHAEVVQAVEERIKKGPIEEEDVEKKKTEADLAREINEKTGDAIAVNDEGQVVDKRQLLKGGLNIVAKPKNSGAAESTRGGSSISDRSRGSGLVGAGGGKQAMRERQSKMMEAQLEQSKKRALEQEEEDRQKIERASKSLKTEGDILSAKERYLARKREAEEAKRREEGNV</t>
  </si>
  <si>
    <t>&gt;8390_g</t>
  </si>
  <si>
    <t>MDDNTPPPSAGLVKYRYRRQELLRLKSSPLVVKPPGLPPAEQWMGPAADTIRNSTRLATDKTKNHDSNSILDQPRPARPVAERHVSRNSASMGDFKLKLYCAKHSLDPEDIVLGPPKTNFMSATSIRNTSKNFDSIERPSPRDSDSRDRFNFRSKATELENERRGNRNDTLRPKRADGEDSDGWSTVKPRKSFGTEGAERFTGRMGVRFKEERDVKDKPRTFDRFARDKEGDQEQEQDSRRNGTGRGRNEPSWFRDRDNDGPPTPRERNNGDRTADRSRGWREKEREDRGGDRGGDRGDRRWDRDNRGDRGDNRGDNRDHHQEREPEWMDDPVPEKDKKHTQDEFQKWKESMAAKDKPTKPAEEEAPPQENGSSFFNLEKPKVETPLEIETGPDKFFGMWAPQQQKEDLRTPDSAIESRKEGMSKSKTTVGKASRFTSFFSTVEEPVRRQTEPAQTMSQPQAQLGGLASLFQPPSNPSQTPSTSDAQEKEAFQALLAKLTLQKSGGSGSTPPVNSAQQPKSPPEKLPSMKDEIPHPEPYPQYRLERQRPDIQEDARSNVRSSQQQQQQLQQQAAIQEILNQRQISNSQPTVRPEQMLQDLVGQRQNALSQASARQEQQQALNRNTNTEFLMGLMQSAKAAPEPQRTEQLLLRLPPKMIPMDRQLQQQQQQQLLMEREQEMHREAQAAAQAAHRERATSASQRQQARPPPGFYDDPSAFQRGPPQHDRQSNPPQPTQILQRPPPPGLDMGWDRQAQITLQNRIAQSIAPPPGLNSGLNGGPGRGGIPGMPMNQQMFPPGFMGNFPPPEMLVGPGGPRGVQQMQPPPGFFNGPPPGFLPPGMGGFNGGPEGMAFPGFDGRGQGVPPNGGYRRQ</t>
  </si>
  <si>
    <t>&gt;10625_g</t>
  </si>
  <si>
    <t>MKYSTSILATLAMLLSTISGHGMLTSPTPRVVGAAMKAACGQQLFYQQTSDSYGNIQGELQVAASQSDYNAATCNVWQCKGYKYADNTANVQSWSAGQVVAMTFDVRAPHTGYANVSIINTATNSIIGDMLLVYDDFADNSKAIPANETSFSITIPSNLGSACSVAGACVVQHYWNAESIDQTYESGIDFTVGGSNSGSTSSSTVGATSSSVATSSAISLSSTSLVVVEPTSSSSSTLTISSAKSASTTFSIVTSFADAPTSLQTVSVPSFTAATTASSESAVTIGDAGDDDECDNEL</t>
  </si>
  <si>
    <t>&gt;8779_g</t>
  </si>
  <si>
    <t>MVQTIKNVMVMGAGGLLGTQILAALQRENVFKLTVLSRESSNSIFPSDIKVYQVGDDYPVDQLVSAFKGQDALVSALPGRPYTVHLRMIDAAVQAGVKRFIPSEYGNNTCTAAADLVPLYADKAKVISYLKNKESTGLTWTAIHAGQFFDWGLESGWLNYHLEEKRVTIYDSGDKQWSTTNIGTVATAVAKVLLKPDETKNKPMFVASFTVSQLQVLEELEKTTGIKWEVQRTTSEAALEKTRKLNNKDPSKGLKLLILMLLYADGGDRGANFEKDGLLSNKLLGLPVEDLSEVVARVVRQQAS</t>
  </si>
  <si>
    <t>&gt;370_g</t>
  </si>
  <si>
    <t>MAFSHGPQAVLTDAVRRPYKGSCHCGHIRYIAYLTLPPKIAATPPPSSTVRIRKCNCSSCHKMSFFHVRFIDAPNDFLLLSPLNPATDLSDYTCFDKTIHWYFCGSCGVRCFAFTGEGEVREAEIEGQKQKVWAAKAEGYVEGETGYLSVNAHTLEPGQEGLNLKEWHELGWIVYLDCKNYIEENRLGEPHEGGIY</t>
  </si>
  <si>
    <t>&gt;10411_g</t>
  </si>
  <si>
    <t>MTTSPSHATPTTQQPPSLTNLPEGLSPDSLDTLPVLSALLQRLQNPQSATAGASAAGSPPAATPSQLAAGTGPITLKDVPAATDEMKHKLQKARAQVKMLPDIQRTIAEQEEEIRYLEAKIKKQRDMLKHIRELGENAQAETTVDKMET</t>
  </si>
  <si>
    <t>&gt;5474_g</t>
  </si>
  <si>
    <t>MIATADVTPDEQIVPLNAGSKTHTGLDVEIAQGKEGIDMIENVPQTGDHAKTETETETETTVTGETILILLIKVEDTVGIPLTLGPVAEPPKPSASSIQAAADKKAERLAKLAAWKQKVAEEKERKEKDLAAGGARKLLDDIDQKATGSPSLQSPERPATPDTIPVPYAGKFDPKAIAKRAVANSSSTNTLGKDLPLKELTKASATLTSSVRGSQADKKPTAFNSTSRGALPKARGNLNAFGLGAKFASENEKVPSMRALDFGEDEGARKKLEKLPTLPLANTENEDAALANDVEDEDDVDMEDAGTEEEAAAAARAAAEKREERLQEEQLAGTNEIPLANSSTEPQPASSENVEMKEAPAAEVIPTAVQEDEEVDPLDAFMEEMGDPLAAPKLNTNFNKSLGKVHQQEPEPLFGDDDVDLKALDADPDDILAMANKVKKKKDLPTIDYTKMDLEPFRKNFYSEPAELKDMTEAELADLRLELDGIKVTGKDVPKPVQKWSQCGLNVQSLEVIQKLGYERPSAIQMQAIPAIMSGRDLIGVAKTGSGKTIAFLLPMFRHIRDQRPLEGSDGPVGLIMTPTRELATQIHKECKPFLRAMGLRAVCAYGGAPIKDQIADLKRGAEIIVCTPGRMIDLLAANSGRVTNLRRVTYVVLDEADRMFDMGFMPQVEKILANIRPDRQTILFSATMPRIMDTNAKKNLKSPVEITVGGKSIVAPEITQIVEVRTEETKFHRLLGLLGELYNRDDKKEEDARTLVFVERQEKADDLMKELLLRGYPCMSIHGGKDQIDRDSTISDFKAGVFPIMVATSVAARGLDVKQLKLVVNYDAPNHLEDYVHRAGRTGRAGNTGTAVTFVTEDQEQYSVDIAKALEQSGQPVPERLNEMRKAFREKVKSGKFKNSSGFGGKGLERLDADHEAARIRERKTHKLDGDDEEEKEEKGDDDVLLKAASSVQPASAPPQLIGVPKGIDLDGKITVHRTEPATSSAGGSRNPLDKVTSAIDAINARLNKTGQLRSGVPIDNKGPDAGAFHATLEINDFPQKARWAVTNRTNVAKILEATGTSITTKGSFYPAGKEVPSGGDPKLYILVEGDTEVVVTNAMRELMRLLKEGTMAAAEAEGRAPASGRYNVV</t>
  </si>
  <si>
    <t>&gt;9003_g</t>
  </si>
  <si>
    <t>MSTGKDWKTIGAAKRNSCYNKIPKEWRLSASILADVNETSTKNVTQIPRECGILSVDEIDITENYDATDLLKRLASSQVSATAVTTAFCKRAAIAQQLTHCLTEIFFDEALARAKFLDEYLATEKRPLGPLHGLPISVKDSFHYIGQETTLGFVSFVGLPVATEHSPLLRVLLDLGAVLYVKTNIPQTLMTADSENHVFGRTLNPYKLSLTPGGSSGGEGALVGMRGSLIGVGTDIGGSIRVPALCCGVYGYRPSANRIPYGGQSIPGRVGSPGVLASAGPLTTSFRDVLFFMDTVISKLPCNYDQSALPIPWRSVPKKTVLTIGVLPTDPAFPLHPPVSRALNSALQKLKAAGHTLVELGEVPSIATANAQIIDLYSLDPDKTPFKNIEASGEPKIRSVAESPFVSKRNGQMSLGDLYDLNAAKAQCLREWHQIWIEKQLDVIIGPVAETTAMPHDTFGNTPYTTLWNYLDYPAIVVPYLKADKSVDSGSGFSSYKPYIADATDGAPVAIQLAARTLFDEELLDAARVVSDILST</t>
  </si>
  <si>
    <t>&gt;7206_g</t>
  </si>
  <si>
    <t>MYKPAGESVDEPSAVQRDWGHCNTSHNSFARIYRVLFLHFGKRPFVLRSSSPPSFPRTTSGLRRFAALGYRPIFCAGEVSPQDAPVRPKISHIETHVQQHLFPNATSIPPQNALRPSWIFLPNQPGHVFRAGRHVRCDSDIDIDGGRYKEPEERAAATYGAPETQMLVAPDCTVAGTVEGGGWVS</t>
  </si>
  <si>
    <t>&gt;2206_g</t>
  </si>
  <si>
    <t>MPTSFLDLPREIRDQIYNNVLVSPTGFVEPKLLAHSKKPSKSKHLSSSSPNPQFSLSCIKQVGRARSSNKTHGGPSLSLSLVRTCRQIYNETHHIFWHSNAFYFWALTDPSHGILSILKGMGQAASRLITSVTIENNHARDKRALAKALQVLASRARFGAFRKLELVFGYEDVHYNLTAVEDNLVWQDGILHSGRFMDYDDLLDVLRQGSEAPQYERVIRLKRSLERHDRRAQTILGSDEVRMQCEGLAREMHSAFGGKLYWEDNLVWENFQQLSSLDPGRRGPVFEGQTSE</t>
  </si>
  <si>
    <t>&gt;14633_g</t>
  </si>
  <si>
    <t>MLFTAIFISGVAATSLIDATQLLRRDGSEEMNMKRYVDSLVEPVEIERRQSNGTLSPTTGVNVTAWDAQTTAACLTSLEALNGVASNPSGMAVCYNLPYLDNSTGVFEADLRLYMIAAPTGSFANVASSNVQVGLAYTGATVSAVNASSLKARSDTVTSLISWVKREEKVVKRVATPTLVQAYAFVGQVNQNLISANMGTAALQKVLVPAVTLSGVDPIGNKVNTTLSSDEATFVSGVFAQTLIPTKSKVVPPIQTLVVASESPFVVPGLNIIIFPIGAIITGIWTVALMATVTYGTVGRMQFRDQFRRRTAMATKGNLARI</t>
  </si>
  <si>
    <t>&gt;14634_g</t>
  </si>
  <si>
    <t>MNIVLPQAIISGSLAFCRNDYRGPDQFLIVATEDEDTLLWKAAANLLQESIDNLLGAEHGDLKIGVEIRNHKRMFRDNSTMMIPGSLEHQACLAVKDSVSEAAKTCLGGFTRTISYHMRGPVEDAKNRKTYNLDFSTYWH</t>
  </si>
  <si>
    <t>&gt;2569_g</t>
  </si>
  <si>
    <t>MVSLVPMAHPSAPSVAIKSTKPLLRRSKTSGTIRKLGDTDLDSDLLSVPSSPNKRARVTFNPNVEEKVVEAYKAKGRSLDLVRAEVKMAIQAHLKGDSEGYDIIKAAFSPRAADEEEDDEDEDDEGKRADLKAYLYAFTGYTSMLNKSCSGMVKAILACEWMGRDEGFVKAYVHFLGSLASAQGAYVGMVLGMLVGHFPGVRLSSGRLPGYADVSREQLSSRLHIALKYLLRLIPSASSTLSPILATKFPYSDETKKVHVNYINNLIRLLAYAPELKSDVFALITDRLVKIDVQMQVDLDDLDDEVAAAIVQALSLNTPNDEDGDDSDSDADSIMSDDDLQDDERRIKEVQENVEKMDAILDLLFTTYDPYFADPNSVEAASMFDTLLNHFANIILPTYRSRHTQFLLFHFAQTAEHLVDSFAGTCVQISFQSGRPAVLKQSSAAYLASFVARGALVQPHVVRTVFELIGKNLDDIRIENEVTCRGPDLQRYNTFYAMTQALLYIFCFRWRDLITSTDILEEEDPTAFIGQDLEWVPGIKEIFTRTIYSKLNPLKVCSPPIVAEFAKIAHHLRFMYVYPLLETNKRVRLSQFSSSLANGALRDSGNGGNNESWHQLDAYFPFDPYQLPISKRWIEKDYVQWKGIPGLNQEEEEDDDDSGEEDDDDEGAEVEEEDTATDGDDED</t>
  </si>
  <si>
    <t>&gt;4537_g</t>
  </si>
  <si>
    <t>MHHTDWDFRVARQFLREFHTVSHPNTDPAVPDVSSYDPRSCLPKPKHLGDLDRLLCFLAGSPIDPPFLETPEEVSCNLRILPSASDCSAHEDDKLSSDVEHFDDFINKGHKEVRWEDDMGIKMRERQHRKSLPDGFDPTMVCQMLKGDPDSQDEIVTPKKRSQRRMLRLGNEESTKYTVRTKILYKPPPIPGVFHIPCSNGKLPRNPRPHARVLYNPALNIFAPPPFNPEPYNDGRDIKPIHTVTENEQKAKLIKKLARRFPEDPHLKENTVRAISRPRGRTEYYGIHVFIDCSNIIIGCIDLLRAKRANSETGARPFTRQPPISFLSLALILERGRSVARRILVGSQVSLNGHNLRKVSNFHFVEAEHYGYETSILERVRKPQTPGIRKKRRGTGSGYATSGQSSASESGWARTEIKEQGVDEILQMKMLESMLDYPPSTIVLATGDAAEAEFSSGFIKAVLRALQKGWKVELMTWKHSRGEAWLSEVFKVWEDRHRFRIVELDDYCEEMLAISTRTFYYPVSISA</t>
  </si>
  <si>
    <t>&gt;10745_g</t>
  </si>
  <si>
    <t>MVEAAFLRTSTGHESSLEAALEAENSLQARLKPSSEVTSFRSIPIINLTKSFSSSLADRQAVAAEIHKACTEVGFFCITGHGIPNTVCDEVLKLAQRFFHELPQSSKDAIHIKQSKYFRGYEPNAFSSVNNFTSKETKEAFNWGYESGLDPTGGDGKYVELDGVPESAVNLWPKSAELPGFYEGIADYYGRILQLCRHLFRLFALSLALPEEYFDPLMTHPGGIARLLRYPPSTNPKPLSALNKNEEIGLGAHTDYECFTLLLQDSNPALEVLSPDGHWIGVEPVEGGIVVNVADFLTRWTNGVYRSTVHRVINRTAKERYSVPLFFSINYDEMVETLPSCVSEENPSKFPPITAGKYVLDRLSLTVNTGKY</t>
  </si>
  <si>
    <t>&gt;6285_g</t>
  </si>
  <si>
    <t>MNHQQRGCYSHSNHPDHPDHRDLRGSLDMPGASSTELRSPPPIPPKRSFADFDEQAESVEIVQQRQQPKPLPLKRSHASFLKGNWSIRYRPESVDYDDLIPRRLTNSAPNLDYRWDADGCTLPPTLASRRSRLYQAVREDDRPTPPYTPSDDSGTSTDSNPKKLVEDPSYRRTNLAENKISLRSRREQFSEHIRSLVDHVARDRDSPSPSEDEVWQDEDLEALQMGASEGDV</t>
  </si>
  <si>
    <t>&gt;2044_g</t>
  </si>
  <si>
    <t>MDSESLFNVKDKVVLVTGGAKGIGRMISEGFVANGAKVYISSRDAKACEQACKELNALGKGSAHYIPADFYKLEDCKKMVDELKKRESKLHILVNNSGSNWGAPFEQFPESAWTRVLTLNLTRVFTITQACTPLLEAAATPDDPARIINIGSVDGIRVPSLETFSYSASKAGLHQLSRVLANHLGRRNITSNVLACGPFESKMMAATLKNFGDAIVGGIPLGRIGSPKDIAGACLFLASRAGAFVNGATIALDGGSLVGSKL</t>
  </si>
  <si>
    <t>&gt;7961_g</t>
  </si>
  <si>
    <t>MLDYLISYYQYDPSLPTAIVAAVLYSLGAAGTVIQFLRYRSWVWTVMVLAALMEAVGYIVRCLSVNNVQDKNLYVVQFALIVLAPVLMAAACYIVFNCLSCGPKSFAHYEIALGPSKMDNAHLRYFRLALLLQLFGAVRISSIDPTDPDAVSKAKKGKKIAQIGVAIQLVCFGLFIFIAVRFNFTSKRFIPAFEQRLSTLDETTGKPSKYVRIDDQEPLLKKNWQAILRVTNIASLCILCDQLAPSCSQCLRANKKCEGYRDQLNLMFRDENAKVVGKARIYKKIQQIPSPPEGEAETQAGTPKQIQETPSPPDEESEGQARSLEQIQEATPLPYEERYGRALLNTAFFPVPAGSSEEFEEGNSKSIALRLYRQQVQKKWEVIPTGSTSPSSLPPKSFYPSPYNQLSTEDIGIKFFLSHYLTTMEFSASGTHGQLPGRTPMAHQVFLNKSFGETVASIGYAGLFNVTMDPQYRITARKLYAKAIRSISGDLINTSKTGLDTVFKNIVLLAIFEIVSGTPPGLNSWGIHLDGAAALLKVMIAKKEGPQIHEHRMRLQFLFAIYSKSLNMGQPCPESIVEWSSQCLLLLKCQETKKPHIAFLVEALSLAEIFADFTNLHADIMTGLKFDPRLILQTALGINSRLQTWESRLSSDWAFKEVVKKEDSVYVYDGMVYEFRDLWTCRVFNHSRFVRILVNELMMICLGKLGILDNGGLREMWNGCLQVIEAMSKDICRSVECQFRRYTLEEAKNDWVPVMSGCFLHLFPLAVAGSARGISENLHNWIITLLDSIGRSMGIAQACIMIGTIKKRRERWLSGNASILFDIYKAEGGLA</t>
  </si>
  <si>
    <t>&gt;8644_g</t>
  </si>
  <si>
    <t>MDSIEPEQTPFAAVSAHTSRLTRQYQAWLDKSTPYVPYRWLGTVGLLMIFFVRIFVMEGWYIVAYSLCIYLLNLFLAFLQPKFDPSNEAIDNEMEDGAAGGLPTKQDEEFRPFIRRLPEFKFWYSATRAIVIGFLCTWFSIFDVPVFWPVLVVYWLILFTLTMRRQIQHMIKYRYVPFTFGKAKYNKNSS</t>
  </si>
  <si>
    <t>&gt;8163_g</t>
  </si>
  <si>
    <t>MLKRPPYLRKQSLFDRPQLHHSQSQLGESPFVDLETSHSSPEPEHKPAPKATPALQETQNLQEPPKSSTTESYQPTLPKVHSVRPSRAASFLVMPRFEKPLPEPSQYYQGFKVGYRAGFEVGAKDKEKGHSNPFTPKDSSCTRNQFLQASKTHSSEVMIEMPRRVIERGKWGGRLAQGFEEGWSRGYWSGLKIGLGYENKQGWEERIMVEKAKRFRIDLVCDCCGPDVEDEGQSHGLVERSGNRMKGV</t>
  </si>
  <si>
    <t>&gt;4043_g</t>
  </si>
  <si>
    <t>MAKDTEVHEHMPHKGKHKERYPMTNWVYDVFLWIFSILVDLFFREVHPRGSWKVPRQGPVIFVAAPHANQFVDPLILMRTLRTECHRRAAFLIAAKSMNRWFIGWFARKVGAVPVGRALDMVKPGSGTIYLPDPINDPLLVRGVGTKFDSKEVQIGGLLVLPSVKGTAANTEIAEVISAEELRLKKPFKGETAMRQLTGRDDVDENGNLTNLSVKGAANGFQGSIYKTAPKVDQTEVYDAVFDRLSAGGTVGIFPEGGSHDRTELLPLKAGVAIMALGALAANPDSGLKIVPCGMNYFHAHKFRSRAVVEFGNPLEVPKELVELYKNGERREAVGQLLDIVYQALVAVTVTSPDYDTLMLIQAARRLYNPTGKKLPLPMVVELNRRLVKGYKHYQDDPRIVSLKKSVMDYNKQLRYLNLRDHQVEYAKFSIPKVVFLLFYRLAKIFLLSIGVLPGLVLFAPVFVASKMISIKKSREALAASTVKLQGRDVMATWKLLVALALAPVLYNFYTILLTYWTSRNRVQGYVPNWVPLWTVFVFGYIFFPAITFAALRFGEVGMDIVKSLRPLVLSLNPSSSNTIQKLRARRASLSAEVTDVINTLGPEMFPDFDAARIIMDPLQNGSSSSPATPTFSGFFRRDSNQSGISDTETSPEYRRGNPGRSSMSFNLPRNESFGNLGNIGLFTTRPPSRSRSRSNSSGGLAGSAGPPLKSFSTLDSKESFNEVSMKIQGAMRERGQMRRRKSEEAREEAEEEASESDSGSDDEERKDV</t>
  </si>
  <si>
    <t>&gt;1005_g</t>
  </si>
  <si>
    <t>MSRVFPIAEWAPEDRRTSTSSTGTPHDELNELNDIRFSSLRGPPTPFRKRLNSLPLANLMDRVYDISLDEPDEEGKRVGTIRGLIRRASVSIKNRQRRHSHVVEDRPQTAWHKLKGAASFSRHSKFPSAQLDSGAPSDYSEEWLSPIPGTGTEPPYIPRGSGGAAARATAAAQNEWFGRSRQLLFTEDPFEDRESGIGISVNAPELVLPLDSSTTAISHVDFIAELPVEIAIQILAHLNQKSLRRAALVSQQWSQVSQSPHVWREVFLREQTKTYATSQPLALGAGLGLPSFRPDHDWKDLYRIRNQLEQNWVQGTAESVYLNGHLDSIYCVQFDENKIITGSRDKTVRIWDMKTYHCKLVIGPPEVVNNPGIMVGGDGRPAHYATMPDLSRSAESIPDTVSFPIYHTQSILCLQYDDEILVTGSSDSTCIVYDIKNGYQPKFRLQRHAAAVLDLAFDDHYIVTCSKDISICIWDRETGALIKQLRGHSGPVNAVQLRGNTIVSCSGDFKVKLWNIDTGKNIKELIGHTKGLACSQFSDDSRFIASAGNDKMIRIWDANTGECLQTIAAHENLVRSLHIDSISGRLVSGSYDQDIKVFSMATGELLLDFPKWHSSWVLGAKSDYRRIVSTGQDPKILIMDFGMSIKGIEKLESN</t>
  </si>
  <si>
    <t>&gt;14645_g</t>
  </si>
  <si>
    <t>MTGGQTSMAFAMEGETQQQQGEATIQRIVRQASKLRVVFATDEEIAAHEARLDLVQKKGGTNDSKDEKKPLTKVEAIRNIRLVPNGNNAER</t>
  </si>
  <si>
    <t>&gt;5952_g</t>
  </si>
  <si>
    <t>MARASASPIDPQSPQSQTSGRRVKHSRNGCTSCKERRIRCSEERPFCQRCLDDERSCEYLLRLIWEEESTRRGVKHGRGKHAEVTFVDPTPPRDLLEKAEWNGSRARKSYFLNTSQEDVEGTQVRSVTMYNGAYRSPRICSAPRILELSSADGMLLQYYQAQVCQTLTLVDDASNCYRQIILPLSLSHESVMKSVLAVGALYLSISQPSEAVDYYSLALRQKHKTLHQLRNDIASLDGGSSNHVLASMLMLCLFDITDNCQTSWATHVSAAANLIGTENSQSLDPSLVAFVSKFFATRDVMGRSACGARSKFRKITWDNPQEVDKTAGCSSGLLGIISSITDVSRQLANNSDVDDPALVRHVNGIEIQLDSLVQLLPELDSEFTPNSELLVLDQTASLIHNAAKIYFYTTLHSALPSTQIVRRLVNEQVDLIERLPVMRSAHLWSMFVTALYAFDDEQRIFFLEQFEKLEMVSATRSSTQAAKAIVQTVWKKRDLDADSPDHDAMAAGMSDWMRFVRPMSEGLSLA</t>
  </si>
  <si>
    <t>&gt;8821_g</t>
  </si>
  <si>
    <t>MSAQRSDLIHGEAELDGDENDDSMDEETGEAQSDKQGLNADLDDSSEEDEEDDEEEAAAIREGFIIDDDDEEPEEREIRRKKDRKRRRAEREEEEAVLDPEDLDLIGEANPGYEPIKPSQPKLKRLKRGHKRDEDSRGDRSLDQIFSDDEENDANHDFDRGYARPDNHRVDEFADFIEEDDLEDEDERQRHQEELEVARPRERGYVGGTEASGLDKDALDDMEAIFGNGEDYDWALALEDEEEAREVGDHNLELKDVFEPSQLAEKLLTDDDNQIRWTDEPERFQIDRLPFKKLTLTDDQTKEEARWISSLIWPKKQLHSDVHGYFTKAISKVLEFFVVDAVEVPYVFQHRKDFLIHARKTKSRDSRNQESEEVVSAEKLLLQDDLWRVLELDLKFRALIEKRNALEKTYDNLKVTSGIEDKMVEDMLPVAVTMEELQDIQDYVYFQYSSELKDMAATNGTTEKRRAGGKSTIFDRIRKGKAYNLVRAYGIKAEQVAQNALREGRKQYTEDAAQSPIDLADSLTSDNEFDTGEQVLTAARQMFAEELYINPRMRKHFRMNYYMMGVWGCHRTEKGLRKIDEHHPFYELKYLKSQTFSDMANKPEIFLKMLKAEEDGLIEVNVTLSNEREFRRQLFAEFASDNFSELADAWNDERQKVLDIAFTKLERVITKGVKESMRTECQDSILKACRDEYFKRLDQAPYKPAGMALGTIPRVLALSNGNGDPNRDPVCWAWVEEDGRVLEYGKFDNLTRDEGARNALVELCRRRRPDVLAVAGFSVETYKLLTSLQDLVQEKDLRCAEYEDPTTGDDTTKPLPVIIVNDEVARLYKDSKRAAMDHPTFAPLTRYCVALAKYLQNPMKEYAALGKDVVSLSFHPCQQLLPEDKLRKQLDSAMVDMVNLCGVDINEALSDPYTAALLPYVCGLGPRKATAVLKAINTNGGIVNTREELVGDIDNGKMPVVGPRVWNNCASFLFIEYDSSNQASDYLDNTRVHPEDYELGRKMAADALELDEEDVKAEVDEGGPGAIVRRLIKEDEQERVNELVLEEYADQLERNFNQRKRATLETIRAELQSPYEELRKPMQALADDQFFTMLTGENRESLCEGMVVPVNIRVAKEDFAIAKLDSGIEGRVEPQEGSDDIGAPLNRIFSVGQTAQAKLLELDRKNFTARLSLRESVLRIPYKKHIDHDPGTWDTLQEHKDREELREKDKATGRTQRVVKHPLFKPFNSTQAEEYLGSQAPGDAIIRPSSKGNDHLTVTWKVADGVYGHIDVLELQKETEFSVGRMLRIQGKYSYTDLDELIVDHVKAMAKKVDEMMQHEKYQQGTKADTERWLTTYTEANPKRSVYAFCIDTKRPGCFHLCFKTSQEALVKSLSVRVVPNAFELGSNPYPDMKALCNGFKMRMASRARN</t>
  </si>
  <si>
    <t>&gt;3529_g</t>
  </si>
  <si>
    <t>MPKLEIDHSKKLNGTMAAYAEQVLICTGKDDWCSRIEEEDSGDNLAADIKELMGRGGIYSDPYNNVLITNSSFPSSIPYRSEIQTTSAYILPSFEYVPFLPRVSFDSVQALVQGYLLPTKLHPANDNLSPIHKDRLVRNEAHGRFLPAIQDVKDTLVLICGHGGRDERCGIMGPLLREQFEAQLPRDGVQVAQGPVDIDMSQKEVDTIDRNIGNGRGTARVGLISHIGGHKFAGNVILYLPPGSTTSEGNQNPLAGCGVWYGRVEPKHVEGIVRETLLRGKVIEELFRGGIQRDGEIMRL</t>
  </si>
  <si>
    <t>&gt;3296_g</t>
  </si>
  <si>
    <t>MLAVRDSVDDRSNCTLSTCTIDSSYYFYRVSLAANTTFVVLFAISLIGFILTYAFTRRGTAFTVAMTIGTILEVLGYVGRIMSWHNQWSQNGFLMQIVCLTIAPAFMAGAIYLCLRRIVYAFGPENSRISPEAYTRIFIPCDFLSLLLQAAGGGLASTESHQNKSPDMGDHIMVAGLAFQVFTLLVFMILCCDFAINTRRRYRSLGPSAFDQNSHFITLRQSWRFKGFLAALTLATICIFWRSVYRVAELGEGWTGHLIKQQWLFVGFEGVMVIVACIALNLFNPAFTFKEAMGGLGGLGTKKKLAKQQREAALTSVAGSESEDKTATNTDNEEGKTEKKDVV</t>
  </si>
  <si>
    <t>&gt;6904_g</t>
  </si>
  <si>
    <t>MAFTINRGACAYEHKGGLCCGRKIEFYDECGHTLTHTSHHDKCPESREEWPTLTDAPKKTALDWTQAQTRLPPPSELKCENLHCFIEVIHDKCSCEHGWDKYHRRGEYPVHSDEWGSIIPADVILQRRTYWFREQECSREVELGFALREFEAVMVSAEVVNQYVDDPRLRIFSYDLKGHTGTFLTHVTEDRIRDSNLESYCRICNKELAQGIDLGQLPCGCVLDMSCIRRWFRSKKNCPVCDFVFRLIKVPRDRENHYPVWEDDLGAILAIRAQEEENHRTSARLSSQLHTAADKLSISETQASGARKPTRWFLAEDGPVNEVSSKPVSAPPPSHPNPRDTFGGESGPARPLSHIPATGTSDNTEVPKRAFFHPWSSGPESESNQAPLYTNGRKPADAPFNDLNLSPSSQVTNPNPLQRSATDAAIQTRYNQSPLVLGAVGEKPRPTSKASELLRNRRNRISLESKPAAVADDSKLHPEPLEPTARLSLEIKKPSEASSYKVVRKDLVQSSNQTQIGRSLTNPTRVNRLDSVVSVRRGAISTESPLPNNGGLPSRQDRMRSVWTNDYVSSDNEE</t>
  </si>
  <si>
    <t>&gt;5238_g</t>
  </si>
  <si>
    <t>MSFTTPLAGSSAKRSTSGTRRPLSRPTTPLRPSSRSSLHESWKASTGGASGSLPLEAFEPSFAELSDSMADLEANFMHLQLMHESLSRFNENFASFLYGLNMNAFCVDFPEAPIPDSFRRAQEQEERELGRSTNSDKLHGEFDAETTFMTTDTSFVDNPPQSSKATPKKFSTPAPAIRGGGSSRGSVASAGRGGAGRGGLRGTRGSGLARATKGRSVR</t>
  </si>
  <si>
    <t>&gt;8399_g</t>
  </si>
  <si>
    <t>MAAVEATTKALEAATISKTKELRGTEKRDTLIAIEKKYQKKWQEDGVFQSNAPSTTEVPLGSISAAALREKVPKFFGTMAYPYMNGTLHAGHSFSVSKIEFTAGFARMQGKRALFPMGFHCTGMPIKACADKLINEVKLFGTNFEGYRGDEEETKTQTPAPSAHHEDVTKFTAKKGKAASKVVKMKYQFQIMHAIGIPFEEIHLFADTKHWLEYFPPLCQRDLTNFGARIDWRRSFVTTDANPYYDAFVRWQMNRLKELKKIKFGKRYTIYSPKDGQPCMDHDRSEGEAVGPQEYTALKLRVKEWAPEAAKEIQGKIPEGADVFFVPATLRPETMYGQTCCFVGPKIVYGVFKVSETEYYVVTDRAARNMSYQGIFPKNGVYEKVAELHGSACVGTIVNAPLSVHTNGIRILPMESVLPTKGTGVVACVPSDSPDDFATVTDLAKKADYYGIKKEWAELEIVSVINTPSYGDLTAPFLVKKLKIMSPKDTKQLEEAKELAYKEGFYQGIMTIGPFKGEKVEDAKPKVRDQVIAAKEGFAYSEPERKVVSRSGDDCCVALMDQWYLDYGEESWKQTALKYVANVDGKGVNTYSPETKNGFEGVLNWLNQWACARSFGLGSRLPWDPQFLVESLSDSTIYMAYYTVAHYLHSDIYGRTPGLAGIKPEQMVDEVWDYIFARRELSDEMLSASKIPKETLASMRREFEYWYPLDLRVSGKDLIPNHLTFFLYIHLAIFEPEYWPKGIRANGHLLLNGEKMSKSTGNFMTLEDMIKKYGADASRIALADAGDGVADANFEEDVADNNVLRLFTLREWCEEQVRDASSLRTGPKNDFLDALFENEMDALVHEARQHYEDTDYKLALKSALYDFTGARDFYREASIASGVKMHRDLVLQYVELQALLLTVITPHWSEYIWLEILKKPETIQNALFPVVPEPVPRLTAAREYVRITSGNITSAEAAMHKKKAKGKDIGYDLAKPKKLTIFCAAKFPAWQEKYIDLMKEQWNSASKSVDDKALGAEIKKVAGKEMKKAMPFVQGLKKRLVGGEVEDHVFERKLAFDEVKVLGSMVPMLKKAAGLSEVAIVRVDEGGKTGTVVGGAPVEGLPANAESAVPGVPTFGFENV</t>
  </si>
  <si>
    <t>&gt;10694_g</t>
  </si>
  <si>
    <t>MPQNEYMERWRKLHGRRLDHEERTRKRIAREGHDESEKAQTLVGLRAKLHHQKRHHEKIQMKKQIKAHEERNVKSSAPAEPSSTPLPQYLLDRSNPTNAKALSSAIKNKRNEKAAKFSVPLPKVRGIAEEEMFKVVKTGKKTAKKGWKRMITKPTFVGPDFTRRPVKYERFIRPMGLRYKKANVTHPELGVTVQLPIISVKKNPQNPMYTQLGVLTKGTIIEVNVSELGLVTAGGKVVWGRWAQITNNCENDGCVNAVLLV</t>
  </si>
  <si>
    <t>&gt;9765_g</t>
  </si>
  <si>
    <t>MALYIAAAVCMVVLPCFLSTLLAAIGFGVSGIAAGSLAAFIQSLIGNVVAGSLFAILTSAAMGGAGLLIATGATVVVGAILGVFGLKIKRQ</t>
  </si>
  <si>
    <t>&gt;1592_g</t>
  </si>
  <si>
    <t>MAPQNSSSSMSKSELSDSPAAPALNIKLGSMNDDNEEKENPVALPAGEEEDNKVYPPAKKTALVMTALYLALFLVSLLTSSYDRTIIATAIPHITDVFHSVDDIGWYNSAYLMTGCAFQLLYGRIYTFYSPKWGFLSSVAIFEIGSLLSGVANSSPMFITGRAFSGLGSAGIFSGTIVLTVNIIPLRKRPIYQGLMGATALISSVIAPLIGGAFTTNLTWRWCFYINLPIGGSTMILVVIFFQEYNDTTEEEALRSLPLRQKLDKLDPIGTVCLLPGIICLLLALQWGGLTYVWSDGRIIALLVIFGLLMIAFCAVQVWKNENATLPPRILKYRSVSSTAFFSLCTSGSMMVLISYLPLWFQAIQGVSAMESGIRILPVIIALIVASIVAGGTITIIGYYTPFLIACSAIMSVGAGLLTTFKVETKSAIWIGYQVILGFGIGFGQQQAGLAAQVVLPSADVPTGVSFKFFTQQLGGAVFVSVGQTVLNSKLVSGLKDLPDFDPKAIANMGAVQLRNYVGPQCLDEVLITYNHALVCVFQVGLVLACISMIGAVLTEWKSVKGKERKIA</t>
  </si>
  <si>
    <t>&gt;6942_g</t>
  </si>
  <si>
    <t>MPSNTHTAEIMALFNQPTKPSESPAPLTGFPKFKELPKELQLQIWRDCMTPRIVEFKASGGELLPAMHACRDAANEIRKHYTWYRLSMGDTTPTDSARELEEYLGKRECDIWINYEIDILHLTPLSRFPLPPSDMLIPPNTLFTSDLDIYPGIENTRAADNALIFESGIKPFKRVLLNQEDCQFTTQDSLNFHRFGNWLGTFFDIGKLLPELTEVFLTSNCVHNLPSHELGRRESLTKLCYEQVVNAFHRMEDLTIIAPYIGFRNPWKQKPILRFVEMEGNSIRKVLYKSSEELEIRPCCDGTFECEVGNANSS</t>
  </si>
  <si>
    <t>&gt;14657_g</t>
  </si>
  <si>
    <t>MTDATPPSKPLLCCLHLTGKASQGHRHAPPTFLFENWEEPSNTFEAFVKAARSENHHVMLSERSLAPDIFHSGVLHVTLQADSGDEVAFGAGSRFQKGGRWFGHRGESKTTRDDADGFEEVEGRLAREAVRDGVLVETSCTLFTVTCEVHAGIRFWVEFWAFGEVVEDLQRMLDSVKSSWQPAAGKNTASRGTTPKASRVRLDTADQFEKEVGSESEDEGEDEEYGYDAEDDIATKAGLEREKAREDGEARLKKCTREGRLFSIDDFGMNQSTGQRYAACRWCMLAMKWRHQMKKLKEGEEEGGEDVEEEDSRKRKREQSEDLNIEE</t>
  </si>
  <si>
    <t>&gt;5646_g</t>
  </si>
  <si>
    <t>MRSFDSGKRRICLFLAAIGIVVLLANLSLLSGTDMRSKIKNIPIQILIPGTSKSGLTTPPDPNLPKLQSWYEDHGNFEEFAKIDDLHPIAGLMSEADQVWEAYEEGRSQTFKETVAKYRRKYGRHPPPGFRDWYRFARNNNVHNVDDFDQIMDDLRPFWGIEPAIIRSYAAHMHEVSGDGISGLHIRDQKIWKLTNDNWRVQTFAEMVKDFVKYLPDMDIAMNRLDQPRVVVPWDDMQALLREEAANRQVYPDATAEWTKGMAGLYKENDTDPVITDAGWFRASGQQYMLIGKEACPPESHARNPQSPLSSVEAVYKNPQGGFITNFNRSSDLCTIGPEIENKHGFLFAASTVIASKKLLPVFGECKVNVNSDILFPANMYYQQDERYAYDSTYDYDWDDKDDTLIWRGVTSGGTSTADNWMNFHRQRFVLLTNGTVMADKEVRVLSETISRKGDYVNFDHFRPKDFANKHTDVGFTESWACIPDCSYYDEVWTYKNMTTMSKQFESKYVVDVDGHSFSGRWHAFLQSKSLGIKATIFREWHDSRLIPWRHFVPLDNRYDDLYAILTYFIGLGSPTEPPKAEVPYIARHDFEARKLGRQGREWAAKVLRREDLQIYTFRLLLEYARIIDDNRDRIGYSGDGSELDKFDAKNPMTAANGGHI</t>
  </si>
  <si>
    <t>&gt;6131_g</t>
  </si>
  <si>
    <t>MRVYEIEQKFVFNPALLGRFRMNHGTPRFCSLAHQRTESFLDEYFDSANRLARSGLWIRKREGSWEAKHRQGGDFVRSSFYETCKVDEIKKLVATCMGARHDAGPETNFGLKNICRYRTTRETFLADERFNIMLDSTDFGHWVGEVELQTQHTATALSDIDTFMQKFSWFFANDASPKGKMTAYFERFGFPSEGVSNSITPP</t>
  </si>
  <si>
    <t>&gt;6962_g</t>
  </si>
  <si>
    <t>MLGFTSYLLAAAIYTPLLVKAAPVYKCMYVDDGSAESTDPAGILVETSVSTAVKGTPAASVPSTTVWWTSSAGVSSVVATPTGSVAASRPSSSSTTTQASSSPKSSASSSGGKTNAVYFPNWDIYGRDYQPDNLPVKEISHVLYAFANLETDGTVYLSDTYADLEKHYTGDSWSDTGTNVYGCIKQLYLLKKANRGMKTLLSIGGWTYSTNFPAAASSATTRSTFASTAVKFVSDLGFDGIDIDWEYPTDATDAANFVLLLQACRDAMDAYATAHASGYHFLLTVASPAGPVNYQKLKIKEMDAIIDNWNLMAYDYAGSWDTTSGSDANLYPSTSNNASTPFSTDVALKAYLAAGATASKIVLGIPLYGRSFESTAGLGQSYTGIGSGSWENGVWDFKVLPKSGATEYYDEESGATWSYDASTQELISYDTVAMAKIKASYVQSKGLGGAMYWEANGDGAG</t>
  </si>
  <si>
    <t>&gt;1093_g</t>
  </si>
  <si>
    <t>MGEQSPLFEVEAQKALHLRLITHNIRYATRHPFKGEEQWQVRCPRLCSQLVFNSVFPSTFICLQEVLHSQLLDIAGSLNASAGSVNNEWAYIGLGRDDGKQAGEYSPILYQPAVWECAGWQTIWLSPTPGVPSKGWDACCVRILTIGHFVHRQTGRRVVVMNTHLDNQGSEARKESAKMILGVIESVSKRASLSGIFLTGDFNSSPEDLAYRMMTASSSCMEDIALQVPEERRYGNEMTFTSFGYVDNTPSRIDFIFSRKGDQVTFKTFGVVANRFDDGVYLSDHRSCVADVILG</t>
  </si>
  <si>
    <t>&gt;830_g</t>
  </si>
  <si>
    <t>MFSGFAPLFSSYFFCISEIAGKNFPLQRIRFPKAVGARLHPWAYVGHKDVEPKNDNELSKIAKNQYKHMKDIHRKPSTLPSVLSALHVKGHGVFLHATLRGVTKDQTPPAIAHLLDKNHPHYNAGVCGEFGAVAAA</t>
  </si>
  <si>
    <t>&gt;8697_g</t>
  </si>
  <si>
    <t>MASNTATSVRPVCRNWLKGSCKRGDQYLTTSTTSSPCPSSTPAEKKKAKRQNWINQKMMKTAGSSLKDLQLSTIQKSNNVIEIKDVEFLASYNWSNQDEPVIFVPGCPAMLTIPKLPYQVAKDNGQVFIDQNSHRVPAASFDPFFKALLTMHPSFDMKPISLVTDRNSLRKLLLFVSGKVAKSWRIDVDIIEDTMFLTRWEENHVQIITGARDSGFGHEFEKTLLNFDANLKESSGHHRIVRYNLGGIDSLVRFEADGYIGDTLVNQIPTADELGEALSGLHMKYSKTAAASITEVKVVERGRLVDNTAILELKSVSGGAGRSKMQYYLPQLWFSQTYNLVIARHKDGLVEVEPEKLSMGKRLEDWESQNQEHLSALVRLLTEIKQVAKIAKGGKSMLVCKKEDRQVLRVYERNGKGFFLPKGVRAKCWEA</t>
  </si>
  <si>
    <t>&gt;4764_g</t>
  </si>
  <si>
    <t>MKDAEHHQQSFVYPPHGDQYNPPIPSSVPTTTFIQSDFTTLQENSSPSSSSLSSSAPDSTTEQTPKKYHHPYQSQRKKSDTSLRGERDSSPTSNSPIKKAHSSVERAYRERLNDKIDALASLLFFDSSLRLTSKGTIKPSKCLVISRAKERIEQLDSQNFALRYSVEALKQQMAVLNHLLVVEKSGKDMGGGDPFYGFSHS</t>
  </si>
  <si>
    <t>&gt;4795_g</t>
  </si>
  <si>
    <t>MASLIPSILPKDSFTQLIIVGATLALLIGVIFARTLLPTKRGDVENPTALISFLRFFYASFLKPHTGDGTGNGQQDALESFYKAQAGVYDATRKRLLRGREDMLGLVAAQLTQKAASQRSHENKCIWVDIGGGTGWNIEAMSEFVDVEEFFSGVYLVDFSPSLCEIARKRFIRLGWKNVKVVCQDARTFRLEDHESSTGPPVEFARAQNTNYYGDKESTVGGADLITLSYSLSMIPDFYSVIDSLSSLLAPTGTVGVVDFYVQSIVDLSCRNYTGGMINRHVNWFGRLFWRAWFDVDRVGLEAGRRDYLEYRFGTVLSADSRNYLLGSIPYYMWIGCPKRPASSLSTPNYPHEIVERLDAAATESPYLSPINHTSALSRTVEQSTPPELRSKAFDAAIVNLSANLPLPSFFYQNHHWRIHYDDQLKKHTQFGHEYIYAFTWEDSRVDQHLLKLTSTDVVLAITSAGDNILSYALASPARIHAVDLNPNQNHLLELKVAAFSALPYADVWKLFGQGKHANFRSLLISRLSPHMSSRAFQYWLNNTQVFTSTRGQGLYATGGSRHAIRIVRLLATTLGFSSQIKALLAAKTLIEQREIWQKRIRPILLSHIVSYFIVSSEKFLWKALGVPQNQLAMLEADHLASEAATPSSPLAHSAKELKGRKGAAVWEYMVQTLDPVIDNSLIGEDNPYYLVCLQSSYSQRCHPDYLKPRSHQKLSRPTAFDGLRIHTDEINEVVSRLTPGTLTVAVVMDSMDWFDPRSEEAGRQIEKLNRALKLGGRVLLRSAALRPWYISKFEELGFVGKRVGARIAGACIDRVNMYASCYILTKIENIVPLNPSPTTLSRTRDNSVTDLEQLEI</t>
  </si>
  <si>
    <t>&gt;8387_g</t>
  </si>
  <si>
    <t>MSLLGRLLAGAGATTTPSPQTPLDSNLEDQFTHNLLFPDPESLCHNDQVFPLTSGTILCPTFGASFDVDGELDLELRDVRVIIMQENTPQSGSAQLLYDSHPPPPVEPTANTDAHPNRPEGRRSLSGHRKMSLGQNSKPLVIQQEPSGPRGFGGAFDRRQHHNKTLSYQETEAGRVAREYKEEVTTFSNCIFGSSEFIAYKGTGTKVHILPSEPKTLFTSSSPYLGDTTGSFGRSSMRGSKLAQSFTSDTLHGPTSAGFTSPSTSTSTRGGERKKVLITRMFPVPLPNDDTADVTQNTTPTPHNAETAGYPFPNVENENGLPPLERPAQPRQRRTPMYAVGLVIQLPAAPHAPSAPTSRSSFRGPGSYNEQESFPSSYNSTKRSGWTMLNHGFGVESMDSSYSSDVEDRIDTITQHWDIVSRTMSYLQAAATASLLPMLKHADISSPGTRRDSISHHRAPSASVSISGKRVLEAFKQNKLQKANVKFVQLTANCLMHVQSIHKEVEVSRQRIVSGIKANQVVTGQDRWGIWREEARTVGKWAGGRDEGFFFFNLLTGFLGNHTEWLQALGPSWYRRRHHQQQKSNKDEDILLPSRTIIVSDNKLMARRLIFLLSAFLPASQQAPGLWHRPSTSTSFGGFSNSPPNYVVPILREESLRRRINGKRGHSRSVHSRTMSVPAQSYCPPVEIHHHDRRTSDAASIRTANLPIPGSDLGARKSSAATTGMIMPATTAAHFCVGRPVRGTGPLPRPGSSGSLANEELQRSLYRGDSSASSDSQGQNSRWSVLSGFWGASRRRESTASSSVEPLSVEGLEIHDPHYKGTQNQHLRPINKLQEMVEEAASMAVTQKMQIREPLPDREARRSESGSATTARPEEEQEQVDDVPEQVEQVIQMAERIPDPNGAFESPVKTSINEDDGVIDIDVPLPDYLSFETAVSSPSSSGYLSNPGFTSSAKLDGLEGFEQFSRASTDGDTACNVGGWLQHFHPDFALQAVPACESTNILEEVKAAMRAEPTPVTSSTTPQPEHGKEKWVDVCSALVADTTNFTIRHVRYRRLVRCKGLTEHRQLQQGVDSRYGNVYSAAQLTPGVAAYEPCVEEKFVEEAIISMEDTLIEAVERIIAQSGGGGGSSAECSDCTGGSTGEDGGGASQAQVEVPRGECKKTVLSALEEIVREVVDERGGGGKGDTAAGAREREKESFLREGVRGWLECVENVE</t>
  </si>
  <si>
    <t>&gt;355_g</t>
  </si>
  <si>
    <t>MKIILSGATGFVGGEVLDQALSHPLITSIVCLTRRALPEPIMNNPKVKIITMTDFTSYSPEILSQLEGAEACIWAMGVPAGKSSGRFDECRKVEIEYTQAAASTFTKVLGPPLKAKGKRFRFVYTSGMFVEQGETKSMWFLKEQRTIKGQAENALLALQKQEGSNLEVSFVRPGGIMAKDTLVPNLLLGAIMLIRIDELAAAMIGEVVENVPGTRILENNDLRSRGNALLKKK</t>
  </si>
  <si>
    <t>&gt;5678_g</t>
  </si>
  <si>
    <t>MYHSSLIVLALLAPYVIALPLNINLGAYSPALVVGDGEISFGGNQDVSNLMNALEGAAITGGAAKAAAVAPAPAAAVTAPAIPATQTQGVTTIQAAPNDDTQITALQGMGKEIAPRVVKLVKDSTTKRDIAGFNAALNFATGALKTSPEIELGTGEGGSGVGITQKAGGVTTAAKAATVVERDEAPSPKMKTTVTTMFVRGVAAPAVGSEDSSVAKRAPVLSSPSTIDGVNLNMAEGQVAELTFVETREVDDDE</t>
  </si>
  <si>
    <t>&gt;14669_g</t>
  </si>
  <si>
    <t>MANIESCRLAVICLVLFVISGYTRATTVQSGKQWTETNLVFFNSTIRQTLHISIPSDQVRIRVSNAFGINDLSITAMTIALPVNGSAGSNYIQTSTLQTVTFSGNTGIIVPNGALIVSDPLNFAVKAQSIITVTMYLDKGQASNDITSHPGSRTTSWFCSGDYVNASSLATGPDVRSVAHWYFLSAVEAWVPQTSSAFVVVGDSITDGRGSDTDKNNRWPDLVLARMQENRATSNIAVVNQAAGGNRILYDGLGPNAFGRIERDVLAQSGVGYAMIFEGVNDIGGTAATISAQQEVGNRIITAYEQIISRVHTFGIPMFAATITPFGAPNSTIQPYSDPEREKTRQRVNGWIRSSRKFDAVVDFDAVIKDPSKPSQLNPAYNSGDYLHPNDAGYQAIAKAFPLEIFSRFASGLNSHADIRDQSCQSIPQSIPLPSQIPLPDPFKTITGEKVTTKSQFACRQQELNALFQKYELGTKPDKPPKFSASFQANTITMTAGVGSASISFSATVRYPSTGNGPYPAFIAFQGGSIPIPSNVATISFNNDDLAAQVSSTSRGVGKFYTLYGKNATASAMMAWAWGVSRLIDALETIPISQHKIDIAHLGVTGCSRNGKGAFTAGAFDDRIALTIPQESGSGGAACWRLSDYSNANRALANGQPVQSASEIVQENVWFSTEFATLANKVNTLPFDHHELAGLVAPRGLLIIENDIQWLGPWSGYGCMKTAGKIFQALGVPDHMGYSERGNHAHCSFSARQQPELTAYINRFLLGQTTNTTVFITDIPATQTSQFADSMWAPWQVPDLA</t>
  </si>
  <si>
    <t>&gt;5542_g</t>
  </si>
  <si>
    <t>MQRRVVSRYVWRFSFNYGLVILLRDVMGFRTDRNNNEAVHIEDLEKEEPEITMIGYSGLENEEPPTEVKRWGIFRRSGYHSDVQSQPRGVDLTMHYNGKLNRKRVRPARIMFTAAVAPPSSRVNYLPGSN</t>
  </si>
  <si>
    <t>&gt;8405_g</t>
  </si>
  <si>
    <t>MSLAIILTSFFGSILYSQFSTEPSITSRYILPFITLFTLQTLYSLAYYVVLYPFYLSPLRHLPSPKQAPLWRRLKKEPNMRILCKWAEEVPNDGLIRYFGIFNREQVLVTRPQGCKEVLQTQGYNYIKFPWALEIMGQVTGTLGLLVAPPKKHKVDRKLMQPAFKVPYIKSLYPTFWSESSKFLNALEKHFANLNTDIVDIGKMLHYVTLDIITLTGFGGSVHAVDDPDSAQIKQYRNLFSAKRSHISYRISAMAIPFWLYRKLPVSARYEIESAVSSAHASMLPLIQARRNSTLESRSESEKKIEAHGKGDIIATLLRSGDFSNNYLLDQAVGFIVAGQETTAVAVSFALYLLSLYPDVQTRLREQIRANLVSPDSEVLSQRSGARIGDEDVDSIPYLTAVCNEVLRVYPPVPDVRRLTTSPNTVIEGTPIPVGTFVTVAPWLIHRSKTVWGPHADKFDPERWLVLGSGSKPKIDPTGGSEDPYALMTFTYGPRACIGERFARAEMATLVAQLVGRYEWKFKGIGPRGDKEMRLAFGVTLATVGGGLTMEARKIDGW</t>
  </si>
  <si>
    <t>&gt;8486_g</t>
  </si>
  <si>
    <t>MSTDTQREAKQLILGYDGVHPFSKVDITNRASVQELLKTLLDPLEPYFSPLKARVRVPGGTAVRFDNTAAEIEGICRPMWALAALLAGGGEYRGTQWWVEGLKAGTNPESTEYWGDPRDNDQRMVEMCPLGFTLAVAPVFWNLLSEKERENVETWLGNSINEKNMPNTNWLWFRVFANLGLKKNGGRYSQEKIDQDIIHLNSFFRGQGWSNDGPVGVWQQDYYSGSFAIQFLQLLYAKIAGDDDPAKAAEFKKRGQDYALDFIHYFDEEGRAIPFGRSVGYRFAMASFWGACAYADIDLPAPLTWGIVKGLLLRNLRWWQTQGQIWSTTGTLTIGYCFPNMYMAENYNSPESPMWACLAFICLAVPADHPFWTSTEEPYPSHLLPRIKALKHPGHIISYLGGHRLLLSSGQACSYPMKGTHAKYGSFAYSSAYGYSVPTGCFTLEQFALASQLGLSDDNGEVWKTRRLCEEAVIETHDNLPVLKSIWKPFPDVKIKTYLLPPVEATPSWHLRVHKIEAGREVMTADGAFAICNERKLDGRYLDLYDAKKLEGTVPKIIGNYDLNTPEGSSPGPAGAFAVSKGAVGIVALETGSQRIAMHVNADPNSNLVESRTIIPTLQHTLKGGESSWYVTAIYAKPSGEKVLPSTYLDGWMTKPVVPQWLQDEISSS</t>
  </si>
  <si>
    <t>&gt;2241_g</t>
  </si>
  <si>
    <t>MRTRDPFGRGDLFSSTSASLLTTFCLLSFVTSAFAYHTNRYFETHGPKERAPPRWGPPTKRDGTIPLVVSNLCPNTIWPGVGTQAGTGPGTGGFELATGDSMSLAVSADWQGRVWGRTNCSFNVAGTGAANLNGNNGGGAACDSGDCGGVLNCVMTGATPVTLAEFDLAGGTGNKQTFYDISLVDGYNIPLGIIYIPGDNPDLQDIPPNFTNAACIATAGYLAAPATSGTNGNSTNSTYPLPWESTFTNDQAADWCPWDLQVTQPTKPGGGVYPYPDGDIERPIFDPCLSDCSKTNSPKDCCTGAYSDRSKCSPPPFAVGAKAICPDAYSYAFDDETSTFIIPTGGGWEVQFCPEGRSTNILNTFKSQMEALSSKGVSKDLLQDAGNLTLIAEAASEGSSIIFGDGMGKLTPGSIVALVVLVGYAVVW</t>
  </si>
  <si>
    <t>&gt;8882_g</t>
  </si>
  <si>
    <t>MPDLIPHGIDPSVPPVASAMDKNVSLSDQTLLILARLMEGGQEDEDTCKTLDELNKLFNDDLALKSDSSQGRKPVWELVDLDSFETMVGCLDMRQAATVRGHATLTISAYFRVSGEKGLGYLSEFFHTRVRKATYDDFIFCFSVAACLFPVIPDAIAELFLSGGFIVNIGPLMKRKWKSKKVEQAALEMLNAACMNTPCREAVKKYCTEWLDEIVNEVPPTVLNVGSSDRQQVVEDGAIQQRVHSEQVRNLAAVVLAKLQAVPSAPVPGAKEEDRIQPVTTSIEELSEMFKKMLSSSSSQQSSIEGLAYASLQPKVKEGLASDKTFLKDLVKALAEAPAKSPATYGALSILVNLTSYLPTISEEQKRMTQLKAYANASKSSKSDPLNDDNHVGKRCQAVFEAGAIPVLVTHSQHGSTASLMLVVSIVFSLSKNPKIRGQMAQQGAIKLLLHAYSSFPSDSIAARRKTAHALARILITTNPLHVFGGSNPLSVTSAVRPLLLLLSDDPSVEERDLLPVFESLLALTNLASTDDTARNPIIRLGFPQIEELLLSNNKMVTRATVELICNLMQSPEGVAKFADGSKPASHRLQILLALSDAEDVATRSAAGGALASLTEWDTAVNAILERDRGVNLLLGLCSEDEEDLRHRGVVCVLNVMTAPGKVGEWGVKKVKEEGGVDALKECLKKSKRQDVLEIAVRALKLLLGDENPNEKLLDK</t>
  </si>
  <si>
    <t>&gt;6090_g</t>
  </si>
  <si>
    <t>MSRALNRDVTNSTPDNFNSAPCIGEFHVNSLSPSIPIDRAPGIMRTHFLSRCSPSIVITTPRRHASSTSFESYVLPRVVIDLDAADSTFVREYKPESKPESQPKPKPIEKLGIKPPVPRILSAPARMSFKSHRLLLTVLPRAPIKLPRSTGSNRIKAQLLVAPRVAEVLSKSLSATHVNQSDKNRVPLDTPGASSHKTSVKIYNVTPVDLLSYALFGDVRTVPQLSKEKEEALKQPLNHQKINLRAVLADRIIPPFETEARVITQLTHDFFLDPERRLEEAGFGLECARTEYKHFSSLVELSRIFSMLSGTHMGLTLFRDHHMKRAFNNFFTSVSTIEITQVRRLFDNLFLSLVSAGILPSPDICAFGIYFASRLMELEPHKQRPFSATKQYLRMAENYAYKTSPETRLALDLWFKPLFPQIINRRITDSDDFETVFRVITGFNRSSQAGLTEACFRSLNDRNSSFFGSVYTSYIPKLGFCGFSGLLWHEWKSTDFEIKPTCRIPSILCGPNRRRFRAQMFAIAFLRAKDPKRALSVLSSVPEDHQDSPNPSPFNPPFLWDKNWIPNHLDTSRDTRVWLIALIYSHFLDSDLLLVVDHLDNRSAREFIHNTILTLPNKPRACLDALKSLLDLEVPPKSPLSYLSLDPRKIRLVANHYHLKQETH</t>
  </si>
  <si>
    <t>&gt;10603_g</t>
  </si>
  <si>
    <t>MDERTPLINADGCTASYVPFVFSHRSEGMKLARTTLPIFVSFALQNSVQAWSILMAGTLGDFELRVASYGYMFASCTGSMVAIGGATALDTLCGQAFTTSHRGRSPYILGLYLQRGLLVLCVLFSAVMVPLWWFSGHLFVALGQEHNFAMATGDFLKILLPGGLLQVVAECLKKYLQVQGQRNAVTFIITVSTALGFFANFAFFRVIKTGIWGAPVSTSIYHLATTVLLLVFVCRSETTRETWGGFSKKAFVGLNRVFSLAITGILTVATEWWSFEILAMMAARLDSNTISAQSILMASDLIFTTVSLGLGVAASHRIGNLLGSNDAAGAKYAARAPYLLSILLGAVEFIGIMTVRHKFGYLFTNDPEVVDLTAHILPLMASFQILDLANGGAGGILRGTGKNHLSGLCNLTAYYGVGLTTAWFLCFQEELGLFGLWLGIITGSAALLIFQTLCVVSISWGDEAHKAAHAEH</t>
  </si>
  <si>
    <t>&gt;7174_g</t>
  </si>
  <si>
    <t>MIQRTLLRQSRALSSNIRYIPRSSLTRPQFLSQRASFARPAATRWYATEPASSEEKESEPSKPAEVKKSAEVEDPAKKELEAKNREIIELKDKYLRSVAEFRNLQERSKRDMQTAKDFAIQKFAKDLVDSVDNLDRALAMVPEEKLSREEKDEHVQDLIALYDGLKMTETILMQTLKKHGLERFDPSVTGEKFNPNEHEATFMTPMEGKENNTVFTTQQKGFKLNGRILRAAKVGVVKNK</t>
  </si>
  <si>
    <t>&gt;2649_g</t>
  </si>
  <si>
    <t>MPDEKEVEGVVTLESLPKLLQNDTKVKLAGVDVDGILRGKLVSKKKFLGIAKEGFGFCSVIFGWDMHDQTYFKELTISNAENGYHDLIAIPDLSTYRRIPWENDVPFFLVSFFDPDSGKPVCACPRGLLKTVVQKLQLQGLGAMAGAEYEFFQFKVPSNGENGPLSERNNSSTATFLRDNPVNSLPSLTEGMFGYSLTRPVHNQDYYYGIFDACEKFNCGIEGWHTESGPGVFEAALSFGEIQQMADKAGLFKYVVKSVATKYGITPCFMAKPRQGLPGNSGHMHISIVDKDGKNLFFREQKDTEAEYEDIANLSDMGRHFLAGLLEGLPDIMPLVAPTVNSYKRLVENFWAPVTVSWGLEHRAASVRLIAPPTSKPGATRFEVRVPGADANPFYVLAAILALGWRGVEKKLKISQPPLGKGQDVGGKADPGMRLAKSLKEATERFMRPDSIAREIFGDEFVEHYGGTREHEIRLWDEAVTDWEVRRYIETV</t>
  </si>
  <si>
    <t>&gt;4959_g</t>
  </si>
  <si>
    <t>MSESSSPSSSLSSISSSVPSPQTKLESSPPISPLILSNAPPYVVSPPLHPIIEHIKADYALSMSHRPRLSSVPNISFRTNGFRAPTASQAKAKTKRSGGSSPPPASRFQHHVSFDNFAGGEPTEKNAISFTLNVKHKGYQFKRRSRTFMVGIDENDYSDIALSWMLEELVDDGDEIVCLRVVEKESRQYQKDAGVLMRRIQARNDENKAISIVLEYAVGKIHTTFQKMIQIYEPAMLIVGTKGRSLGGIQGLMTNSFSKWCLQYSPIPVVVVRSTEKRMKKKLKRDADPTRQIYAQLLKESGIDQHETGIDSKHSVFEATNAPEVEAHAVAAALGLPAAFDPTINPYIDGSKLQKTESAKSDATTGSQVSENSRASSPDLVRRSRPKRTEESPSLSGDESSDEDDEGEFEAVSGQAALENDHELAEIERKKRLHEMEVGEAAALAAGGRKSSNASLDSTGSLPAEEAVDENDDDDE</t>
  </si>
  <si>
    <t>&gt;3739_g</t>
  </si>
  <si>
    <t>MDPSYNDIDNSQPAEQDFAPSFTSTTTRRQSRGACQPHQQLQQNLEFGSSSREGRRYDPVHDSTGWYQADNDAIPTSRIPWTSAHSFSHWPSSSPPHQDWNAYETLQQPPMPPGATNSGFPRSRAYLDTPWAGARQNFDSGQSFAYNGEVSFNLFPPATSSPENGISETTVGRNVSQASTSSTPNSQLPAANQGPPQREQMQMMLQQQQQQQAAHFRAARAAHSVASTPFDPPTRPREDTNTSGSRHHASLQALMEHRINAARATNSYTSRNSASAEYPPTGPPRRRSAFVARTDAVWSGSDEEGDEGLLPVYRQAEYLLSRELAGVDERTLAALRGQFSGGKKIPSKEALSTLEKVDIKTLKGEDKICSICYNELGTKNPEGVLENPIRLPRCKHLFGDQCIKKWFEDNDTCPYCRDKLPSEVSIGKRESYNVYRLDRERLLAQMRAQQRLAPRLAYQTEDSSSGRLSCFRSLEGLYADMNRSSASTSRNQDEDDYMLGLSLSRNRESNRELYGHGHTPLRTSGGESPESRRRQQARGRIGSNRAAHALARTTSIGSTTRWISSAANAQNPTPNAQLPASNTLGWGRPRSDQGNSSTAGLNRQNSITGSSDTLNVDGATLSPPRVQLGQRGSGLSVEASPPVAVGSGIRPRTPDSLRDFWGSPPPSNATNMGLSATSNNLNGQISPLMFSRYISNDSQQNETNSGRNH</t>
  </si>
  <si>
    <t>&gt;3187_g</t>
  </si>
  <si>
    <t>MDPNEKPSSEQNGETANHDSPPSSLALEAASKHRAKTAKILEACEWKDIGALRCLATSEAGLVSDEIRRRAWPLLLGYEYQDSIDTKREDEDPFSWKMLPKHRDEDQVKLDVDRSFIFYPKDLTSSDLDCRKEELSDLIIEVLRRLPYLSYFQGYHDICQVFLLVLEPSRRAPALARLSALRIRDFMLPTFAQALDQLHLIPAILSRVKPALYNKIAGTQPFFALSGTLTMYAHDIQEYGDISRVFDVLLAREAVFSVYMFTQIILQRSDELFEIPDDEPEILHFTLSKLPNSLNIEALIENAVTLFKQHPPESFKMWRSISNSSVLKTARWEGQLVSQSLQDGEFYFQKQVKELELAERRKRFWKMAKRYRGPVQTLGVALLIGLASILLHKSSGRFDTLGSMYRFWREQMGH</t>
  </si>
  <si>
    <t>&gt;7668_g</t>
  </si>
  <si>
    <t>MNFDASFSASLQPTMSDILFSSPTKRRKIKGAFAMKPKKVSVTWPPGAIPVEIFTMIIRYLPRSNILNMRLVNKEFDQKVAEFLFRVVVVPFRPEIYGISAEKKVAMGTKEVLHGSIMLQDRGMRVFEGFGPHIKKFAMSFEIDHVKLAYPPLKNDQEAITSFWGIYPWPHKDYNRYTQLEGLEQTADETKTMQEALKFVNKAEELGISIDGGLGWLAGPDINERVFQRGEIPAVFGSARFMPEPKTRSSQGRALRAGLGDLESSVSTTFERMLQEAGYTGASLQSSIRLMIESQELRSEPESPAFTPIPPFSAENTAELSANRRRYTRALHIAAEDMEDDEAAIGGMLSDDESTLSAEEQEAQGAVATTSNRAIKLKADTYPLKPNNLTNAQREMLLEMEWAQSAFITSFMIAIIDNTSTFARIKTLTIARIPHGHLSKLKRRDFWDSLPNLKTLSLAVIPDWRKVRKEATGWVQDDKVFPSDAVSVVHDILSEHISQRQNITTLHFEWLCGGEYSPGIFSRNQHILTAPFVANARLMVDRAQVCPVLTLTHVQHLSLKNCWISPHVMSKALIPLKSTIQSLKFDSVSLTAPIPSGYQPRPPMPPVAAQNVQVLAGQAAANNLLMNFPAAVQNLQNGVLNGPLLVGPVVPADASSEPDWLQAPSPGSWSHFIDVLTPGITLADIRHSKDMDEEPEPRKSTSLIKLEFTSCGYVRLLLDFDQTALDPIQPGGAQAAAVTKRFNEFEGLMMKSADPFLATIVNHMTLVEVQALENAWNMNVGWRLTRPELTADAALDGAKEAGNGRFEGTIEVLKLP</t>
  </si>
  <si>
    <t>&gt;6566_g</t>
  </si>
  <si>
    <t>MRAWCDWHGLNADPTLKAKILQSLKTTPGSAIYVNGTCICRGHEKHFDRYEEPRGRTLEERMGGNRARSRSASPERSRAARNRDRESLTPSRDRSSIRRNDEAYRQQSGRASPTRLDRYRSRSPLTLRHPSPPEVHDYKPRPPRYATSSNAVVYDAKDQSPSAVQSSSQPPLYPVRFTLPAKPIMTPAAEFALQRGAALGDISNRNTANDPLKPMTRLSASKCSRPRGLSPRKEFDPYFVLGIDRRAGDAEVLAAYAQRRYELDVSRSADVFNARWIPDHVWDESIRDLNEAKSLLLGY</t>
  </si>
  <si>
    <t>&gt;3145_g</t>
  </si>
  <si>
    <t>MLSTARIASRQVTSKGISALAIRQASTWAQVPQGPPAILGITEAFKADSFKEKINLGVGAYRDDQGKPYVLPSVRTAEDKIVSAHLNKEYAGITGVPEFTKAAALLAYGPDSNALDRVVITQSISGTGALRIGGAFLQRFYPGAKKVYIPNPSWANHAAVFKDSGLEVEKYRYYNKDTIGLDFDGMVADIKGAPQGSIFLLHACAHNPTGVDPTPEQWKKISGAVKSGGHYAFFDMAYQGFASGDTNKDAYPLRLFVAEGHNPCLAQSFAKNMGLYGERVGAFSIVCENAEEKKRVDSQIKILVRPLYSNPPVHGARIASEILNDPALNKQWLGEVKGMADRIISMRALLKKELENLGSKHDWSHITSQIGMFAYTGLTSEQMDKLAKEHSVYATKDGRISVAGITSGNVKRLAAAIHAVKP</t>
  </si>
  <si>
    <t>&gt;4614_g</t>
  </si>
  <si>
    <t>MPPKAADKKPASKAPASKAPAEKKEAGKKTAASGEKKKRTKTRKETYSSYIYKVLKQVHPDTGISNRAMSILNSFVNDIFERVATEASKLAAYNKKSTISSREIQTSVRLILPGELAKHAVSEGTKAVTKYSSSAK</t>
  </si>
  <si>
    <t>&gt;1737_g</t>
  </si>
  <si>
    <t>MSVAMRILRLSAIPKGGRLLKLETSQLRFSRTLFQGPRRFTTSRRLLDTTAGTLPSAPPQQSFFRRVLGFTAIALTCTTLGFAMTAAPALKVANGYLTPPSDEETLAMYIPEDEYVKEINEFIKNHPVAQELRSKPEYSESRPHLKVPEGQREHNLTGGTLMGAGKVVVPPYVWSERGGKSLVSISYLGGDLCGHPGLVHGGLLATLLDEGLARCCFAALPNKVGMTANLNINYRAPAQANSFVVLRAKTTKVEGRKAWVEGRIETLVAEGEKPTLLVEATALFIEPRQAAYIQFNRLLNNITWHPSLSRHERHTLRKQRGITIWLTGLSASGKSTVAIALEQHLLHLGVAAYRLDGDNVRFGLNKDLGFSEKDRNENIRRIAEVAKLFADSTTIAITSFISPYRSDRKIARDLHAAATQGGDDAIPFVEVFVDIPVEVAEQRDPKGLYKKARAGEIPNFTGISAPYEEPENAEIHLRTDKLSVEESVAKIMAYLKEKDLLPK</t>
  </si>
  <si>
    <t>&gt;4740_g</t>
  </si>
  <si>
    <t>MSDLNSWEDDPAAQEENLSRQTQQMNLNNNAPQGGAFRPSANSFQPGAQSFQPGQNYQQYGQTGYQNANYYPQQGGGQGGGQAYGGYPQYGQQSGYNQYQQGGYNAGYNQGGYNAAYGQGQQYPGYAQQPQTAPAPSQQPPRQTPTIAKRPVDGSAGMADLNKPVTTKAGAPKVLSIGGEAPKPKAKVLSIGAPAASAKKEVSAPTSTAPAAGTKVAAAKAIEKTEKATPSSSGKASPAPSSGRSSPSRASSKAAAIAADAVALEQEADVDAETLKEIYGKEHVNVIFIGHVDAGKSTLGGAMLVITGMVDERTLDKYKREAKELGRESWYLSWALDLTKEERAKGKTVEVGRAFFETEKRQYSILDAPGHKTYVPSMIGGASQADVGVLVISARKGEYETGFEKGGQTREHAILAKTQGVNKLIVVINKMDDPTVNWSQKRYTECKTKLATFLKGTGYGKDDVFFMPLAAQSLLGIKDRIPKDICSWYDGPSLLEYLDNMAALERKVNAPFMMPINGKYRDMGTVVEGKIEAGVVQKNMGLVMMPNREKVEVAALYGEQEDEVNMSQCGDQVRVRLRGIEEEDILPGFVLCSPKRLVHCVSAFEAQIHILDLKNILTAGFNCVLHVHSAIEEVTFGELLHKVQKGTGRKSKKAPTHAKKGESIIARMEVTGGAGSVCIERFEDYPQLGRFTLRDQGQTIAIGKVTRLIKQDVAEAAAAPSVPAA</t>
  </si>
  <si>
    <t>&gt;303_g</t>
  </si>
  <si>
    <t>MISSRSRRKHPLSNNSSLSSNIDPSDLPGYIDEADLPDFLYNSPDLPLFSQESYMPHANHDRLDPHYSLDYYIREGRRFIGSRRAKIMGVVLLFCIYLWKTDPFVRLGLKNETCWDAEPIKPPKYYDDQTIDWSQYAYGQYATDSEYLCNSLMIFEALQRLNSKASRVLLYPSNLLLETPSSNTFEIELLLKVRREYNVELIPVDVIHNNLAYWQGPNWSDSYTKLLIFNQTQYSRVIMLDSDVTILQNMDELFFIERSDAVLPRAYWLDKKKKMLSSHIMVVEPGREVFGKVMKEVKRAMRKNAIYDMDIANRVFGKKPKGECVLLPHKPYALLTGEFRKERGGHAGYLGADSGGRGEWNVGNVMKEAKMVHFSDDPLGKPWRANWPEITSMAPRCGGVDGVTSFCEERGVWVELYRDFERRRWDICGMGEG</t>
  </si>
  <si>
    <t>&gt;1069_g</t>
  </si>
  <si>
    <t>MSDENELQEPLVERLSESPEPASKQTSSKRKRGAVEQGARKTAKKSKKAKINEDDGLDIENGINPAFSHMDSQLLADYVAQRTRMHQSDLSTVELEDKYLPANMIQDTTSWDKPRVLDNLPGFLEKFSGNSTKLWSASKKNGAPHTIIVAGAGLRAADIARIIRKFQTKDAKVAKLFAKHIKIQESINFLKSSRTGIAVGTPARLKDLMNNGALQIDRLERMIIDASHIDQKKRGILEMKETQVPLMAWLGQNEFKDRYASEKEGLQLLFY</t>
  </si>
  <si>
    <t>&gt;2228_g</t>
  </si>
  <si>
    <t>MSLSKPKVIGISTTCYVTTTDNRTVLKGYQVWFDGSLVYDYGVTCEERLAREAIIYKHFGKHPQILTCFGLEEMALDVATGLSYIHLRGAMSCDLSCANLFLCDKLRVKLGDFGGALLDGFDFEWDQTHESRYHLPSRGRKYNDVPLMNRELFGLGSAIYEITAWKRPFLELNDDEVDDKYARGSFHHLTTMLPGT</t>
  </si>
  <si>
    <t>&gt;9994_g</t>
  </si>
  <si>
    <t>MGPSKQVNRRTNVDDLAKRLIDVSKQGFERHNQQVLWEALLFKPRNKGHGDYNREFVVGRSGMDVDGIASDLRDVTLAYISLWREIFI</t>
  </si>
  <si>
    <t>&gt;6119_g</t>
  </si>
  <si>
    <t>MADADAEWSSSSNDAFHISLVTPGDGGPTTLHSFNPAMTYSIFGENESIFGYQGLKINLRYNACDMYPGLQITYNKKYKTVGEVEATDLKAILEPYLPKPAFEKSSVFEKTISQPLYTTWTPRGELWKTIQSGEKTYEVWKASLADPAVQQMLKRIQILVPLFIEGGTFIELEDPEWSLERWTVFFLYQKDTSLSAATPPASPYVFMGYSTVYRYFYYQPSKEDISTKNEEFELPPEKEIEFSSLPCRSRISQFIVLPPFQGGGNGARFYNAIFDFYLQQPQTIEITVEDPNEAFDDLRDLNDLARLRALPDFSKIHINSDATPRAKGPVPRDILDLEALEQIRHKMKISPRQFNRVVEMHLLAGIPEYIRQALLVEHEKKKSPERKEKENEYKLWQLVVKKRLYKHNKDTLMQLDRVERIEKLEQVLGGVEADYARLLKAFEKRAGVGSGKGLVIQNGRASGSGAPSLTVAAAENESESRASSVGRKSKRSSPDGDEGEPAGKRTKLT</t>
  </si>
  <si>
    <t>&gt;7699_g</t>
  </si>
  <si>
    <t>MTCELRREKTAMGPSQSSCDEGGWYRFMILSPSRDITQSKAQRPSMQISERMMNLIDLPFSRPPPSPSPSDQGITYRAQVDRLSVGRNNNSDSERYIWLPNMCGDGCDEPLHEVDLKWSILDLVLEKTIPISATSMYTPYMSRLSQREPGLRSGGERSGILEDSGGFLCRVDDVESGREWLHRSPPSWHRPASGTNRIGYRVSPAPAFKKSDYQVDRNLHKAFPVVKSGKGHYLYLADGRKIFDATSGAAVSCLGYGNKRVINAVSAQMNSGIAYLASSFWASEVVEELSKELIDGTNGKMSRVYLTGSGSEAMEAAVKLARQYFYENDHQTRRVNLIARENSYHGNTIGALAISGHVARRAPYLPYLMSNVHHVSACYPYRQREEGESDASFVARKAAELEAKFQELGPETVIGFIAEPVVGAAMGCVPSVPGYLEAMRNVCHKHGALFILDEVMSGMGRCGTLHAWQAEGVVPDMQTIGKGLGGGYQPIAAVLVSKKVVDVLMDGGGQFIHGQTYQGMPVQAAAALEVQRIKRETRLMDNVIIQGQYLETCLRRLLGHHPNVGDIRGRGLFWGLEFVRDKETKEPFDPKLCVAQRVQDAALLPPFNMTIYPGSGGVDGQRGDHVILSPPYTITKADVEHIAKVTSDVVNQVFLKLGKL</t>
  </si>
  <si>
    <t>&gt;1773_g</t>
  </si>
  <si>
    <t>MLHRGGSMRGGRGSAPNRSRGRGSMGRGASSSSSKSQSQDDLFTPTGTEQNHFLNETTPFHFGNRSARARNKNSKFFTGSSSRANSPTPNIPNTANSYEQERNENAAKRALRQVSSTTGNGRGGRGGQGRGNYVNKQVRFADSSDGENTKAFSGTESVSKPATSASGSNPFSSSAMSTSSTFGSSTPAAFNPFAPPKIDATPKSSNPFGTALPASNPFGAPSYIPSTSNSIFGGASQIQSAEPPKGVFGAKSTSNPSSVFGAPSKAHTSGSSTSVFGAPSTNTSSNPFGGVSSITGGFGAPSTTNLNPFGVKLNGIATPSPDSKLIGNVFGRPSTSLPNPFASTTPKANGVAPGSSTSKPASSMFGAPSTNPFPPNKLAEAAFPGRSPPTSVFGAPSTSLAVPKSNGVGGAFPPSQSTTSQSTSNPFSAPIKKHASSSPAVIPRGTSGFPSAPKSMPKNISNKTGPTTTPSWTQTSSSAFFKPASGNFGTPRVISESKSNNNSHGASNGSRIALSEKIEEVLKRKRIIKPKWPAVDLESFQRNAADFPIAKYRLDLMEYREKVRNALVKANLFDEPGVARKLEDAIEFKGTCEDMCPEFEIAERIVEGRSDNAEKVVLPDGSLSRFPTPEKMVKVLARSSAGQETPLPSDVRSAAALRRTVDYLLQEMLATNELRAVHNFIWDRSRAVRRDFVFHSSMTPPELLDQVYCLELITRFHVTTLHLMAKEPDLSAAEYVEQQECEQLGKTLLSLIHAYEDCKSQGVVCENEAEFRAYYILFHDEDSGILEAVQGWGWKFWGESEDVQTAVALVEMLQNVWQPIGPFQPPSETDVAQNAFSRFFSIIEGKSTSYTMACFAEMKFNKVRETIMRTILASYRRQKDQTKDWTLSKLNAYLRFDDDAEVFTFCQARGLQIEEANGEEYLSFDLGEMTELPKDKQIHSYALVERKRGHHSLPELISSTLFEETGQDNKIEDEEEEGLFVKGDSGSALPATARITISNAPQDVSNKIGVDETRQPTLSQPTPVPDSLPKPASLFDRITTPPISSTSLFSSNPAEISTSLEAAEPSSTSIFANNITQEASSIFTPSSFQTSSNVDSQASSPFSFLKPSPKESTKTTEITPTFGNSTVKEVSKGKPETAFFSALQSSSPPVPTVISSASDATQKHQQAQPPQSLLLAASQTSVPATKNTINNSLPTQSDDKIPLAIFPPTPSLGRSPPILSETVGNALPKPSLDRTQYPVPKPLFGVTPAPVERSARLDGVANWYTLGEDGLLEHFTTFQVEQILHEAMRKFEEERAQQAAIEAEEAARAKKQETRYFELAMKYFPLWQKLARRKGLRRRGREARKARLELAESMRASKVAQSANIVEDLRASVRNKRRTSLESLLDATGVLNGVHNPGNELQTISQPRISDPAPKKRRAQTSSRSQSTTSSRHKYGKSENPLRRSLFSDPSYLSGESRIHLIKDYATLDSRPQASGVQTDYFRLKARGIVTLPDGTALATSAAKSLLRHKSSLDSIRSQMSPPPRPLKLQPPARSVPATSTTRAERPRSSAEREEEIQALKARAKEMMAAESNMSRQKRSFTDDEDEDEELFARAKRVREQMDEGTEWFRQERERRSIS</t>
  </si>
  <si>
    <t>&gt;14695_g</t>
  </si>
  <si>
    <t>MGDDVNNRFNFSNATRHESSKTKETSMPKERSYFSDCFRWRKIRNEIHLGFVNLNTFARNDVTENNTLFYHKMALLPIQD</t>
  </si>
  <si>
    <t>&gt;14696_g</t>
  </si>
  <si>
    <t>MYNALLRKGYTDTDATAVESMVSVHNFLNEGAWREIVEWERRFGGGLQRGWEICRRGEEGFTDARVDDEGKEVGEPKLVRFQGRPRDMTPKAAMIQVMGKIYPSAFATEPPFDRHDWFVQREYKGEKKEIRYVIDYYEGPPEPTGEPVFYLDVRPAVTPTAALERMMRWGGDVWYRASGGKIREMARGD</t>
  </si>
  <si>
    <t>&gt;1067_g</t>
  </si>
  <si>
    <t>MSSTFGLQAALTYVEMRMLEAGTSDIEERLWRVPVPRAKMTLFGRIKSSRQAAKEHRDKELNSKVKAIQQEKESGESPAAKAPYKHIPKHAAVDALNGAPPSWNHMDGFKIKEEHRRRSQLILDRQQSAISLRHASVLLATTGQPASRISSPLASPAVSRGNSYSQINPTWNDRTGDVNYSHGHKISSIIPSPLGSSAGLASHEASPVNSRGGSNSSSSENLEMAAITKTKAQPQSSNRDTSDPAMQQPEMSLSSSSSVIDRNSEERTRATEKNIPGPQRPPTMVYPDQAHFVRLHKSVNRKLGEAPLYDIPPVKPKAHVTITTQAVVIPTVPQQKAKAKAKGWSFLGQKNAASTVS</t>
  </si>
  <si>
    <t>&gt;8854_g</t>
  </si>
  <si>
    <t>MAPDSRPSFATYLLPTFSLPFRRRSSTSTASALSVPSLSSSRTSSETTTPSSSPPSSQVIPISTTTPRKIYKPDLPALTRAHPNTLKCLSCSSDIAFDSQIVSKGFTGRHGRAYLVSPPPYTPSSPGTKVPPPPTKPVDLTNTRTGRSANRELLTGAHVVADVSCAVCGTVLGWKYVDAKEPAQKYKIGKFILEMKRVVLGVSWENAGGVEVDDNGDAEEEGDVVVFDSEDEDECDDLFAGVWDREVVAKKRSRRVASRKKAEAEDA</t>
  </si>
  <si>
    <t>&gt;4658_g</t>
  </si>
  <si>
    <t>MSTEWQQGMSVDPKLEAKSIRMINMPLPSRPIKNSYMEEMGEAAGSFLSLTAGIKQDIECHQDISFEPTPKSKLMPTMNMAISPEPIQAGPGVERVDSTEMTNVSSQPLLMEGGGKEGVEPTTTTAKPHAMAIEERLPTAASRKPPATTDLATLKEALELMRSQLDNFHERILENIEGQISTNGKGKESDVDGDGRRVYRMEGGTRIVPEAVLSTVRVVCVVERGLEAVIEALEGREGVEGKGEGGSQNIWLIDVCEGNGERVCEEMTRAIVGMSKVLGPGRKVGGEEKVVEGQIDVENRGIKKIVRVGSF</t>
  </si>
  <si>
    <t>&gt;5446_g</t>
  </si>
  <si>
    <t>MVFPPPPVNTIDWSNIGFRVREVNGHIESHYSVQTGVWSPPEYITDPYLRIHGMAPGLNYGQQAYEGMKAFRAPNGDITIFRPKRNAARLALSASFISIPPVPENIFLDCVHAAVSLNAEYVPPHETGAAMYIRPLIFGSCAQLGLNPPDEYTFCVYVLPVGVYHGVHPVKALILEEFDRSAPDGTGCVKVGGNYAPVLRWSEKARNEGYGITLHLDSKTRTEIDEFSTSGFIGVKKDGENITLVVPDSKNVIASVTSNSCLEIAKDLGWKTEIRSIKYEELASFSEVLAAGTAAALVPIKSITRNSRNETFKYIEADSEEPGPICVKLLSTLKGIQAGTLKDTFGWNMKVEPVDIKKYSTTENTNGVDEQNVDKLP</t>
  </si>
  <si>
    <t>&gt;9248_g</t>
  </si>
  <si>
    <t>MKAHTPQQSTDSSRRKSSIGGGSRMSFGSSIPRVQSRIALARAANTQPSFDFLTGAESTARPPSRDRFRQSTRLPSAEMLKKENPPESDEERDKRKKEMDDLRAEVNTLKYTIANFKQEEELSKLRTEAELRDIRRKSEDDFKKMQLAESEKAKATRQYELLLKEVTEVRDTASNEKAALERRLRELDEGKRVLEEEVEDVRAEREESGRNLERNVSELESRNEALQRTVEELQQDSDRRDALLQKVQQQLADKETAYGELEGEVLRLKAQTGDAETLDIIKRELSEQVTHIRKLEMVNREQSAELKHFKRLHKSIEVVEEEKRSLQRKLDAAAGLENDLAEARIQRQRLEDERLAWTAYLQREATDGQVEFDSPEALARALIDERLQGAQSIDRIGSLETELSVRDNTIQSLEAEKSTLSEQFEKLKSSGGVALANKAHLRLERQRVLAVKEAEYLRAQLKTYDTEDTVFQPENVDEIKLKRIQELEDMVDQYRQEVQKLHEELSTQEKMPVPETGSNKRPREEDTEDESLLLGEMRRKNRKLQDDLGKVQANNKILEKDLSVAKERLTAATRQSNTRILSMRSNPTSDFEAIKLATLTALRKENADLLAQLQGQNVESVPMSTLQSTKLDVAEAERALASEKKSNDRLKKVWRNTSLEFREAIQSLLGWEVLFMKDDKTRVTSYYYPSKGDDENSILFDGERGTMKISGGPESAFALKIADQIRFWVKERGSIPCFLAALTLEFYEEANKDGTLRVDV</t>
  </si>
  <si>
    <t>&gt;5546_g</t>
  </si>
  <si>
    <t>MADAKIQELLAKPRSELTEFEIAQLEEHEFTSGPLSILQTAVKSHTQVLISCRNNRKLLARVKAFDRHCNMVLENVKEMWTETPRNSSGKKGRPVNKDRFISKMFLRGDSVILVLLS</t>
  </si>
  <si>
    <t>&gt;1814_g</t>
  </si>
  <si>
    <t>MAMIAPLRLKPCGLKWMTRLSSPPLSRPFGGSNSGSILLAGWTRTPPPFSRSVSLWTRSRPRDGSAQSAFSCEDRVKKSDGARSLVGKIPRQYQGLSYSTSRPVDVDQKKPPEKPKKPLLKVLKQFTPHENIYTIPNILTATRLVAAPIIGYLVLHDYHAWAVGLFAYAGITDLVDGYIARRWNLQTVVGTVIDPMADKTLMTILTVCLAVKGALPVWLAVIILGRDISLGFAAIYYRWISLPPPKTFSRYWDFSLPSAEVHPTTISKYNTALQLALIGATTAMPLLSVDVSTAMTVMQYLVATTTVWSGASYIYTKDAVKILNRGKLNKHEKDSDETKKD</t>
  </si>
  <si>
    <t>&gt;8042_g</t>
  </si>
  <si>
    <t>MAEQVVAPGPQIEPDPNNHVDPNENADADSSLGSEGSDGVSLTQTVDSLFTRKVEENGRLYATFGGKEYTMPADDQELDRIDMSHAKFLILLDKKLFLAPIDPHPQRILDLGTGTGIWAMDVADKYPSAEVCFNCHSVLDLVAPNCRFELDDIELNWTWESNNFDFIHARSLIFCIKDWPRLAKQCYDHLKPGGYTEFQAVYPRLLCNDGSAPPDTGMMKWSQRALSASDICGYPMSEHTRYPAHLSSAGFVDIVERRFPVPSSPWARDPKLKLVGTFEMQNMMSGLSAMSLRMFRKAFGWSQMETELFLMDVRKACRNLNYHTYWEFIVCYGRKPFPDEGKSVSDPKAIIDPSLASDSAESQAAGGS</t>
  </si>
  <si>
    <t>&gt;4844_g</t>
  </si>
  <si>
    <t>MSSNPPVYIVSAVRTPIGSFLGSLSSLSATQLGGIAIKAAVERVPQIKPEDVEEVFFGNVLSANLGQNPARQCAIGGGLSEAVICTTINKVCASGLKAIILGAQTIMTGNADIIVAGGTESMSNTPHYLPNLRTGAKYGDQTLVDGVLKDGLTDAYEKKEHMGLAAEECAAEHSITREQQDDYAIKSYQKAQKATESGLFKTEIVPVEVSGGRGKPNVLIEKDDEVKNLNIAKLKAMRPAFLPNGGTVTAPNAAPINDGASALVLVSEAKLKELGLKPLAKILGWGDAAQKPSKFTTAPALAIPKALKHAKVDSSKVDFYEINEAFAVVACANVKILGLDEAKVNIHGGAVAMGHPLGCSGARIVTTLINVLREQKASIGVAGICNGGGGASAIVIESLQ</t>
  </si>
  <si>
    <t>&gt;8959_g</t>
  </si>
  <si>
    <t>MSKVWFITGSSRGLGLAIAETALETGASIIATARTPSQLEPLVKKYGPDKVLPIALDVTNNEQVLQAVKAGHDKFCRIDIVVNNAGYADIASIEDMTVESFRHQMDTNFMGVVYVTKAVLPILRKQGSGYILQVASLGSRVGSVGFGPYQSAKWAVAGFTTILAHEVAPFGIKVTSLEPGGMKTEWAGSSMKIPPVSEPYEQTVGAFAKWIRDFDPIAITTPEKVAQIILKLIDEDEPPLRLLLGTDAVEYATKAAEALLESDKKWHDLSVSASNPV</t>
  </si>
  <si>
    <t>&gt;4434_g</t>
  </si>
  <si>
    <t>MFLRTSSSRLRATFDNHIIPSSQVNIESPKWVEDREKKHQKRLSAPSHWLLDKLSGAYAPRPSAGPHKLRDCMPLIVFIRNRLKYALNARETKAIVMQRLIKVDGKVRTDATYPAGFMDVISIEKTGEHFRLVYDTKGRFTVHRIQAEEAEYKLGKVKRVQLGKGGIPFLVTHDARTIRYPDPSIKVNDTVKIDLATGKITDTIKFDTGAIAMVTGGRNMGRVGVITHRERHDGGFNIVHIKDAIDNSFATRENNVFVIGSEKPWISLPKGKGVKLTIAEERDRRRAHAIAGQ</t>
  </si>
  <si>
    <t>&gt;1249_g</t>
  </si>
  <si>
    <t>MSTVVMNQIIVKSDWHRSLSSQKPPDHKDGLKISTTLIVLDVKELPPPVEFLTLPREIRDCIYSLVFRSKQPLYPSKERAGISEYLGLLRTNYQVYAEVVETLYARNIFQVRGTPAWKAPELLNLLSTQRRDGYVRNTLRSTQSVCIARFALRKLYIPSHNIGLKSLQHLFSLLKYFPNLEYLRVVFVGFVGLKDMDVVDVCRLFMDRRPLFKKLVLCKRATFDTAEDISWIVHETPSRTWTAMPNGNGTKNMWINQDGVMRKAEVVAAPQCFQD</t>
  </si>
  <si>
    <t>&gt;9868_g</t>
  </si>
  <si>
    <t>MSADDSSELSSVPSDIEDDLQLKKKDGILKFFSKAPAKKKASKATRAPPSPPRPKREPSPPHEFVLADNPDIAFCTMFRSRFTEAFPKSLINFGPQELERDIVDTVPGEGAEAFLCALLGLLLNRKQDVKAGHYNRALEEAVQTHKSQWAKDWESKNPLSGGATFSSMIPTQRLTLLRTLILWSLASSDVIKGIIQTSYKQSRHEDDLNQPLSVQPWGTDSDKRRYYLIEGLDDTHFRVYRESSHSGLKRTWWSVAGNIEELKALAEKLEREDGGQKARLLSSKMMAAIPRFESTEEKRKRREYRAIRKQQFKRVDPGTSLYEGRTRGKRMKYTYSDEEEDMYSYSDATSTRRSTRNTRNHTPAEPAGPIITQSGRQVKARQGGAYGESILSTQAPAVALNGFDGTTDTRETSAESSGRPRRAAATAAINNGLNSTKGRGGRHIEGYNDLDEMTDEEDASEQDYGDDEEDDEIVPLESDIDDLDELTDEDEEMDLSEKKKLIIKLPVKTPTPEKKKTAIKLDISPAKNGSKSVSPSPIPAPKFNDKENAQPATDQAALSNTQVAANPISIPSKSPEHHLTSASTPLSPSLAFRGSPEKPCAFPNAINVGTGGS</t>
  </si>
  <si>
    <t>&gt;10423_g</t>
  </si>
  <si>
    <t>MPSQRPHQPLRFLDLPPEIRTKIYILIVQSPLPYIPFDAHVHYSIPPSFPHSLLLTCTRIYHELRPLYFSHNAFSLRLTKHNSPTYTYFLAPSFRDNRRQISTLKLSLPRWGYKRHFSHELVHTIEDCILNGRLRSLEVWVRECDMQQLRSRVGKGLGEGEEFEHWKALRRLCLDPYLKSVCLRSSVYLFSDSINLRSEVLEEDCYRLEKGDREGKTGQLEDNLKVLASC</t>
  </si>
  <si>
    <t>&gt;9097_g</t>
  </si>
  <si>
    <t>MTSDQVRAPGSKPGENMLWGGRFTGGLDPLMVSYNESIYFDQIFHTQDILGSIAWARANHKAGTLTTNEFSAIESGLKKVEEEWAAGTFKIIPGVDEDIHTANERRLGEIIGKDIGGKLHTGRSRNEQVATDMRLWLRDELRKIETHLVNFLKVMTARAEKEIDFIMPGYTHLQRAQPIRWSHWILSYAMAFSQDLERLREVIVRVNQSPLGSGALAGNCFGLDREAMSKELGFDGLLWNSMGAVSSRDFVVEAMQWGSMVTTHLSRWAEDLIIYSTGEFAFVRLADAYSTGSSLMPQKKNPDSLELLRGKAGRAFGQMAGLMMTVKGIPSTYNKDLQESVEPCLDHVRTVSDSIQIATGVLSTLTANPEKMKASLDPFMLATDLADYLVKRGVPFRSTHHISGQVVAYSEKSGIPMNKLSYEQLKSIDSRFEPDVAECFDYEKSVEMHSAIGGTSRASVMQQIEILKKMLQ</t>
  </si>
  <si>
    <t>&gt;6530_g</t>
  </si>
  <si>
    <t>MWLRSALLLLLCVLQLAVCAEDFYKLLGIDKQASERDIKRAYRTLSKKYHPDKNPGNEEAKQKFVEVAEAYEALSDPDSRKIYDQYGYEGLKQRQQGGGGGQQHDAFDLFSRFFGGGGHFGQQGGQRRGPDMEVRVGIPLKDFYNGHKTEFQLEKQQICDECDGTGSADGQVDTCTACNGHGVQIRKQMLAPGMFQQVQVPCDKCGGQGKTIKHKCKVCDGHRVVRKVSTFPLTVDKGAPKGHKIRYEGDADESPDYVSGDLLVTLVEKEANLDEDNELRVDGTFFRRKGDDLYWKEVLSLREAWMGSWTRNLTHLDGHIVALGRKRGEPIQPGQVERVVGEGMPKWHEDGDSVYHTTEFGDLMVEYVVVLPDQMEKGMEKDFWALWEKWHLKKGVDLQKDSGRPAGPVEAKNKDEL</t>
  </si>
  <si>
    <t>&gt;9049_g</t>
  </si>
  <si>
    <t>MAATHVTTSSILSTFLPRLSAPTVSNASRFTTFYSRQLSHPLLPALAITIPAAIQLNVPGWISGLWESILKAVPKKRTSHMKKRHRQMAGKAMKDVTALNRCSACGHVKRAHLLCPYCVKEIQDMFRGKVDGKYQEKTRSDKPEDE</t>
  </si>
  <si>
    <t>&gt;14714_g</t>
  </si>
  <si>
    <t>MARRRCQKVDVESKDTEYSQTPLSWAAEKGHNSIVKLLLTTEGVNADSKDSSSQTPLSRAAQNGHESIDSSGQTPLLWAAANGYESIVKLLLATEKVDVDSKDTKHGRTPLSRAAKNGYESVVKLLLATEKVNINLKDTEFGRTPLFWATANGYQGIVKLLLAIEKVNVDSKDTEYGRTPLSWAAEKGYNGIIKLLLATEK</t>
  </si>
  <si>
    <t>&gt;14715_g</t>
  </si>
  <si>
    <t>MIRSDEVYDYELPDPALTDLGFGEQCDELAKVLETEVPLAQKIDLIVVSPMRRTLQTAQQGLGWLMKRGVPVILMAEWQENSDKPCDTGSSISEMEKEWPQFDWSTVDPKYPSKTGLYEYSKAGLTKRGITARNWLRNRPEKVIAIVSHSGFLRVGVSYKKYENADFRIFDFAEGDEEIGGRLVEWEMTEKKGGGLGKSPLGHFPAGPGDWPEVAEGKETDLGEAAQEYPK</t>
  </si>
  <si>
    <t>&gt;9194_g</t>
  </si>
  <si>
    <t>MAGQDDAQDPAKALEFKEKGNRCFQTGDWKGAEALYTKAIEADPTNPLLYTNRSMALLKLHEYSQVILDSRHAISILPHNMKAFYHLAQAQIALHETDSALENAKKAYEFCVEDVHTGGKGASSLGAIGELVARCRKEDWERREEERLKARGGLCEELVEGLRARMGEEVKALREAGREEEVDGVEKRYREKIDETRAVFVEAGKVDREGMRREVPDWCVDGITFLVMQDPVVTKTGQSYERSSIMEHLKRSHTDPLTREPLKEEDLRPNLGLRYACEEFLHENGWAVDY</t>
  </si>
  <si>
    <t>&gt;4481_g</t>
  </si>
  <si>
    <t>MSPLIHPSRPQSQEKPHPSYFLVCPGPRGPIVPLIAVDELPPSVSLVDVPRALDLEDTVGMLNLGLQPACGGYYVFEEKPHSLHQSALAQTTTPSSIPIGPSIPTPHPRTVVATSSLSLVAAQTCRHWCQHGICKWGQQCRYKHIMPMTLPGLAEIGLSDWPLWYRGLNPGFFVGVTGAGGGGGGNGVGGGRRKNGLKETRRKCLAGIGGPRGGAGCAKIGEYEKMGIREKVEREKDGGGVVRSIERAVARETKRWEDDAESESDESTKVDGVGEESSCEEDEGKGSRKEGRGKGKLVDI</t>
  </si>
  <si>
    <t>&gt;5715_g</t>
  </si>
  <si>
    <t>MVSFPQVALRVSQFICTLLCTALIGNVIALAINGNPSGINYAIFVCVLSWLVLFYGTAAAFVESFAVPIILLALDGLATLFSFIAAVVLAAKLGVHSCSNGVYTASNSYTNGANNREHRCRELQASDFFFWMLFASFVGSFVLDFFASRGRSGGIRKGPSMSQV</t>
  </si>
  <si>
    <t>&gt;14719_g</t>
  </si>
  <si>
    <t>MEDHEESTKSGGPQSEPASRSQNISAAGIVLAEAREWGLALKEFIVGEDGLSLIDEDRSWVPGDILASKLGTWVAGTAADTLWVSTPNAITKAIRARAAASASAIDG</t>
  </si>
  <si>
    <t>&gt;4727_g</t>
  </si>
  <si>
    <t>MTKFRPCIDLHSGQVKQIVGGTLTIASADLKTNYVSKLPAGHFAKLYKDNGLKGAHVIMLGPGNEDAAREALAEWPGRLQIGGGINDKNANQWMEWGAERVIITSFLFPSGKFSQEHLDSVLAALGGDKEKLVIDLSCRRKGNTWFVAMNKWQTLTDMEINEASIKLLEPYCAEFLIHAADNEGLQRGIDEKLVEKLAQWCSIPVTYAGGGRNLQDLDYVKIISHGQVDLTIGSALNIFGGSGVTFEDCVKWNQQQIKL</t>
  </si>
  <si>
    <t>&gt;14721_g</t>
  </si>
  <si>
    <t>MPFTTSDICKIILAVLLPPLGVFLERGCGADLLINILLTILGYIPGIIHALYIILKY</t>
  </si>
  <si>
    <t>&gt;1537_g</t>
  </si>
  <si>
    <t>MAPPSNDIPPRRQSEQLPNLHSRANRHTQNMAQSTGAGVPARLRNDESWVEISSQPSSSSLSSVGDEVVTTGLRISQRRRRQQQNATTSRNILEARQASTSSQEEYEESESESEEDGVMTSSNEHRVSAATLPVPSPYDSGSDSDDDDEQATALGRRTEPTFTPQPNAFSHPPFSTQRPAQHQGSYLPPLPNPNVRGTNQNPYRVPSRQQSSLNNHHQDHDAALRASLTTLLSIGAAAARGLPKRNGSQGRSPMNMTSNEPMGIRFVPESELMAPSPPANTPRPLSGSPSTRPASTNSPSNISSEEPKRKASSSKPSGEKSRALKKKRMQMHAVGDEVWMSDRFLTWIVSAGVVVLVSVVGFGAGYVIGREVGRQETLMGFNSSTVLDANSCSREAVGGSTGSLKRFKWGIGGVARAVIA</t>
  </si>
  <si>
    <t>&gt;564_g</t>
  </si>
  <si>
    <t>MDPDLTIRLIGSWLKNCRSHHEACTCTISEGVISGFDNPALPSRVLDLGHKDTSFHTRLLEVLTVRAVRFKELPKTFQDAVTVTSGIGIRYLWIDSLCIMQDNKDEWKREAAVMGKIYERAVLTIAASGAQDSTEGCFISKSHELSSEFVPYFPNFQDTVESGCFYLHQVFDTSPYWTPLRKRGWDFQEWRLSRRIVHFTEGGVRWLCREFEIDEYDDPRHNEERDSPWDMLLSHYSTAEFTFNGDCLIALQGLAMEMQIARNGHYYFGI</t>
  </si>
  <si>
    <t>&gt;6326_g</t>
  </si>
  <si>
    <t>MEPSMLSDNDTHPPVYGIAFEQWDHDMMLRILSAFRRVPEIPFTRENVFLALTIMSRELSEDENARIQGWVQKGGPFPAGLGRTRPERSFLAASGGEERGSMLRTDRSNSIRPPYRDLLTPRLENGPRRSPPRELPLPFEGAYRIVFDAAAMGDNDPVGFDGFDARIRPPPYDEDRPGQMIFNYITDEDGNVHEGVVYTFSPPEETPIDPNKKICPFCRDTISRNLFQTERFSGCRPHTELSCLACVANHINIVVLRGVHRVQCIFCRALLTSDEIKSYVSSKTFTKYKYLVLVSDPNVVMCLRPNCDKGQIPTDKNEPKMICDSCGYATCVKHKLPWHDGKTCAEFDLEPTQLERLEAEISTAKLLAASTQMCPACGNGITKTSGCDHLQCRCGEEWCFECLASWKGITRTGPLAHAQTCSHNARRVRGSGAEVEEHVERMMNVVHGGEVSEEQEGALRERWEKQKQRRTSEPDLQRRSRSPTKRLEDLLERVRRRVSRSRSRKEE</t>
  </si>
  <si>
    <t>&gt;4178_g</t>
  </si>
  <si>
    <t>MTMTIDNQQRFGLNFDHIPPYSNSPQFTNPWSSSSPTPGHSLYSSAHNMTSNLGIETIQKQQAPRMNTNVSMGPYPSVPISTASAGSSSMADVYSAQDLLTMPQTLLSSNRTVSTGYGNEAVYATAHSPIHSTYGQQTSTPYDSIGYAPAPVRSTYPISQDNSRRVSQAAVPSRSYLDVSEEAQHLSRQSSLIDNIDRGIQSQDTRSFGDAIDASRGMIAMSQDTPRNIYGAQGRVGRGSADSYGFPTTHSTSSSISSSSTYPQYFGGSVESSVSDYSNAGSDIESVSSRTLPRPSGLLHGGIPPAPQSMMGQFSSKISSSTQKKHKCKVCDKRFTRPSSLQTHMYSHTGEKPFSCEVEGCGRHFSVVSNLRRHRKVHKGEARSDAGSEDHHSDE</t>
  </si>
  <si>
    <t>&gt;2121_g</t>
  </si>
  <si>
    <t>MAENIYDEIEIEDMTYDPVLEIYHYPCPCGDRFEINIADLRDNEDIAVCPSCSLMIRVIFEVDSLPKVEEDKTQIDENTQVPISA</t>
  </si>
  <si>
    <t>&gt;837_g</t>
  </si>
  <si>
    <t>MPETSIPPPALPRSSKPVSEALLNEKWDHCLSSLLIRSTLGLGFGVVFSVLLFKRRAWPAFIGLGFGAGRAYEECNSSFMRTGKEGIRVQRP</t>
  </si>
  <si>
    <t>&gt;6984_g</t>
  </si>
  <si>
    <t>MPVSSGRIVKTRKGKGGTLHQKNHRWESFTVKISKLSALDPIRRVRRHDIDAEDLSTTTSYLKTGLEKWQELNLSEAFIAFSQEVLPMCDSLPQILHFEDKIMEIFVAYMAKGERESMEPLLELVTDFAHDLGPRFEKHYAKTLELVTAMAGTPQDAAVIEWSFTSLAFLFKYLSRLLAPDLRPTYDLMAPLMGKRRQKPHIARFAAEAMSFLIKKAAAPGHREKSLPLIVRHAKEDLEMLSDTKEFGLYYHGLMTLFAEAMKGNGLSVHTSGPSIIQCLIAALDEKDLESKEPSLWMDVICGVLTSMIHHTSSDTFKEVFDVILTEANTAAQSFVELPTQHSLLRMAFSARTIGIMAGVRKGTRIANWQGLLQAMSNILQAITKNSTFVTEHKLHINVWDSLVFNVAIILQYTTMDAMIPFISPFMDSLTKDPLANWFITFCSYLSEGEPERFRSIALPYFKRFIVVHWSEDNGDALCVLLPKMVSSGVLPSNYGSNGFSLPQSWQDQMVSKFERLEVSPFPEQATPYDGSPATWHDRCLPKYNALLEVLQNTAVHPSTNARIAEILLRKLKLALRPSCSLAPEEANFIMGRGFSAFSRMTRGVGEVDRTLEPLLRAAAPRYARLPNFLEALLEYETSLKSSPILKPVTSTKELDTDTGPELLVASLVANLSTASHDLRLLSLRLLEHIYNTENDGASEALSIMVMVEQTPLDLQTARSASMHIRKLATLYPHQPGTSWLKEAIPAFCFGMLTVKFAQIWEDASMTLKLISESKEGEEAVAKLAFQWLETPSMAWDGLNRNTEQTTNNGLTDFECSNLIKLNSLAKEAESNVLGSRDTMLQKFAEAQEPVPERPSTARAQALRVLSVAPGIAEKRSRQLVPMFLSWASKHEETEQGDDDNDEHVLSDWTRKDQKSQLDLFASFLNPKSLFKSADVYNSLLQLLANGDIEIQRSAMKAIFIWKDASVKPYEENLLNLLDEARFKDEVAILLQGETLVQQVHRPTLMPILLRILYGRTISRKGAASGKQGMEARRLTVLRNLSIGDTEIFLDIALGDLKDLNVVVNGAVSKSVFDKEVLSVRKQVGFTHMMQGVLSGLGTKVTPLTRKITDAILYCTIFTARQLEDDSEDNEEGIHSNQTSLLRVVRQTGLKCLILLFKNSPEFDWSPYIKTIEKELIAPRLENLPFETGQSISVILRLFSAWSATANMVLFLACNKSILGKIVECLAPQKSKDEVKLFALSIIKNVVEFSRDDVENPTAAQVRSELLTPNMDLFLVQIGGVLRGQHDLSKGLLEECVETVSKLAPFVTNSTQAHNLVGVSIFLLDQPSRRVSPKTKGGLLLVLEHFVPLYDLQNDAELKDKVYNTVTSLFGYFKDKMSREVLSRVLMVYSEKDPVMAEVASLCVELNSFAEGRLDEPDYDRRLKAFNAINIPRETQFTPRQWTPLLYNMLFYIRHGEEFGILSSNSSDGICEFINSAEKAKLQEAILTEFESMFSSILMPALLMGVREPSEVIRREYLKVMAHLIRLFSSWPEVSDMHGLLAGDDELESSFFNNILAAGKGRQSGALGQVSAAAERGELSGKNVSHFFIPLIENFIFDRAEGNDAHNLAAEATTAVGILSGSLEWPQYRAMLRRFIGYVQAKPELEKQIIRLLGKVIDALALAAQPVDEQEPAEKRSTLARTMPKQEKFADDLTTNVLPSLIEYLHDKDETTVSLRVPVAIIIVRLLKLLPQEKLNERLPAVLTDICHILRSKAQEARDMARDTLTKICVLLGPSCVGFVLKELRGALARGYQLHVLSYTMHSILVATTPEYGPGDLDYCLPSIVAIIMDDIFGATGQEKDAEEYVSKMKEVKSSRSHDSMELIAKTATLSRLTDLVRPIQVLLKEKLNLRMVHKIDELLNRITNGLLRNAAAQSRDSLIFCYEVIQDVYNSQKPQAKVKEDYRLKRYLIQKGAKRSGNRGSTMVYTYKLVRFAFDVLRSVLQKYDNLRTPANLVGFIPMLGDAVVQAEEEVKIAAFKVLITIVKVPLPVDKDGTKLYQVAILEATTAIAANSSTASDISQAALKLLSVVLRQRKDVPVKSTTVDKLLPRLKDDMTEPERRHVTFNFLRAVLDSKVETAVVYDTMDIVGKEMVTNNDEDTRKLARGAYCQFLLGYAQGKKRWSKQLQFLHDNLTYAGEGGRLSVMGVIYDLLSKASDDFIQQISAKFFEPLLLVLYNDDFPLCRESAGGLLEEIFKKANAESLSTYLSMLRSLLQSDQPSEVLKGLQTYGFYYESHDKDESDIPLLYEKISSILETDNDYRSDWILKMRALHLTSILVQNFPTRLLSPKAKPLWSSIQKCLSYPDARVKLFTARLINTYFSDFARTNSENNLVGLPLKNSMGMTLSGESILDLIWRTTGIFKAQLAAEIADEVVKSLAFLARCAGANNLIWRRRSMQDGESEDEDNDEDEDAEGDEEKETALGYLFGRLSSVLRNEKSQSKLEKTPPRAADLIPKTAALQFLSALTKTMDVEALLPCLERILQPLYHFTDRAIPTPYSTDELFRDGYEALKNDSEEIMESLKKKVGTKVYSEVLLRVGEGVKRKRNARNAKRKREAVMEPAKFGEHKRKKVERKKARRKEKGAEFSRMRNEM</t>
  </si>
  <si>
    <t>&gt;8478_g</t>
  </si>
  <si>
    <t>MSVAGLSAGLGGLSLGEGVERASFPVTNKATAGDVAGTHTIITSMYFTDKIMITISQGGRLSQWVQIPLNSASPTHFDTAFPSGGEDMLPLNHLTPKTLLGAGGEQRETMGHLYASQIASTIFTKNPEETRTILIGFGLEKVELERETFFDLLELVQKVIQ</t>
  </si>
  <si>
    <t>&gt;7131_g</t>
  </si>
  <si>
    <t>MKYLAAYLLVTLSGHTHAPNEKDIKHVLESVGIEVDEERLTTLLSELKDKDLNELIAQGSSKLASVSSGGGGSAPAAGGAAAGGAAAAEEKEEEKEEEKEESDEDMGFGLFD</t>
  </si>
  <si>
    <t>&gt;882_g</t>
  </si>
  <si>
    <t>MEGVPLALGDEQLDPPPRLYERLRQISGYTWDETKEPVHSSYDNWQVFGTKSAHATPDHGLPPANPGPRRDSSRQDSHYLGSNGKTTSESGGESVVSNDEESVPGTVEVVARVSTHTLREERSYHIFKSLIRKADPEGNHIIRPIEIAKLASQPGDKGPVVTCIFERAGNNCLPRFVDFGPAWYMGRKVGGKHEAFREEFEPKEPIPLQTFLDFAVGATECLEVLHHGQRIVHGEIRGDAFHMDLDTGKVKLINFGSGLRTFEHGLTSTGWSTLSREIGAKTKLSYMSPEQTGRMPAEPDSRTDIYSLGILFWTMLAQQPAFDGETPMDIIQGVLGRRIPLVSNIRLDVPDVIGKIIQKMTAKIIGERYHSASGLKHDFVEVRRLLSAGDSTALKTFKIATKDISSFFILPNIMIGRAAEHDEVVKVIDKVSRRHHISQRQDVHSISLGSSISEERLENLEVVLGTDLSSEGDNASSFEGKSSSFAAQPGLSGDFMSFKSGSSQMRSTENPLVASLPVSHESQDGIGRPGSIFKPWEKNSSLSTESRSIVDSITSEGGVASARSSSDGVGSLTSQRNKPKFRRRGRCEVISISGVAGLGKSCLVQSVQIEARRRGYFAASKFDRAKSVPFGPVLKLLSSLFKQVFSESDTDTAFHQHLKEYVKPSWPLLHKVLELPEFLMGTMSGPRVLHSSQLSQQGYNKSVQANIKRRGSSPSSSPRGSLYSPALGAQSSQDFLRGGSSTKSVRLMNTFLDVLRLFTQHKFICLCLDDLQFADDESLQLITHIVAARMKMVIIVTYRPDEVLPERIRGIVDPPNTEEYIVVGGVGVTKISLKPLGEDDIKQYVAATLCRPTADIVPLAAVIQSKTAGNPFYMREMLDSCHRKQCIYYDYKESAWRYDLDLVFKYFESKSYYETMDTEFITSRLKELPPASRSILAWASLIGHSFSFELIQRLLSGEFDYNDTQSNVTQPCFLSHSQQDVVEGLQAAVQNFILVATQDDDRFRFAHDRYMQAATSLGEWDEAKMHFIIVQTLIKYYASDESLQATIAEHICESVEIIKQQVVHRQSFRKLLAECAQSAAESGARSTAAKFYKSCFALLQQNPWKDSSTDVYYDETLQLHIRAAETYLYMGQYSEAKRLSSIAFENARTPVDKAPAWVLQSRIYSQNGDTLAAFRALKYCLGALDIKVDDEPNLEKCDAEFERLSSKIQSMDPIDLINRDANKDSNFSAVGAVLFETISAAFWTDTLTFYQMALVMVNTHLTCGSFPQACMAYVYLAMIAVTRFNMVRFANGMGNISLALMEQWRDPYTMGCNSTIYSMFVGHLQICLQDSLAQLEGALEYAIQAGDRVSTILNFGLVANLKFFDSENLGDLEAFLHYGLEEINWTQDTRGGTMAIAIRQACRALQGKTLTTESLDVMSDIDTQHNSPHYKAWLKSLPSCTERPLVFYESIEIAPLFLYGHYDRAVKLGRTCLEKIDTIWSARNTRFLMFFYGLSLAGQMWDKLQDPLRMVSKGEDGHQARGKNHAAEEKLRQDVILVKKEIHDLRKKIEDWQVVNAVNYLAWSELLGAQIAELESDHGTALTHYEKALDHASAYDFTFEEALGNFLLAGFFLRIGSRRAAKAALRESMLLYRSFGAVGVAKYIEHQHSLLLQGPTRSERTADASAQTDFAGDSAPAPYQTLEGDENDDRQQTRASITQTKGDRIGAWQGDAARDDAGSGLPALDMLDLTSILESSQVISSVLQVDQLLKTMCEIILQNCGGVASSAAIVVEDDDPIGWSIAASGDPEKGAVAHIPGIPLTETALVAENVILYCTRFRETVFLPDLIRDERFSNVSDAWANRNLLGKSVIAIPICHGAKPLLGVLYLEGQPNAFTDRNLTVLQLLVNQIGISYSNALTLKEVEKVSAFNNSMVDVQKKALEKALIAESQANLAKAEALRNVKLAEEAAKAKSIFLANVSHELRTPLNGVIGNSELLRDSELTKEQADMADSIRVSADLLLTVINDILDFSKMEADKMELYIVAFKVDEMMREVFRSVSYSNRDKKNVKNVEILQNFDLPDCLIFGDPVRLHQVLGNLVSNSIKFTENGSITIGAKTAFETPDEVTLDFWVKDTGIGIPPQQLVKLFKPFSQADASTARKYGGSGLGLSICKSLIESMMGGKIQLESIEGRGTTASFSVTFRKATEAHKGDCQNGEVHEYGKYGESDKEISTTPYTDFSYIPREEVRICIAEDNPVNQKIAVQFMQKLGYKYVDAYDNGLEAVEGLRKKAKEGRPYHIILMDVQMPVLDGYEATKLLRKDSLKTVRNILVIAMTASAIQGDREKCLESGMNDYLAKPVRSNVLRRKLDQYIKQVPAMLPSLQAEVDQVTGDASRETNGLTNTIAEEDFGALTPLSPSRTGMRNSSVNGVNLLSSTPNISPGLNSAPNSNNHVEDIGKGQEPHPQYPENNTPVPRTAGKSPSPSSNGNMVNGENPLGNGIK</t>
  </si>
  <si>
    <t>&gt;7478_g</t>
  </si>
  <si>
    <t>MAASSNADVFAYLVAIFIPPLSVFLKTGCGVDLLINICLCILGWIPGVIHAWWVISKHDPAKVAP</t>
  </si>
  <si>
    <t>&gt;899_g</t>
  </si>
  <si>
    <t>MGSYTEPSSFCSSASDSPLESYAQPWVRTPVIRSAALSHIAGCNIHLKLETLQPSGSFKSRGIGNLLLSTLRSSSSKNQHFYCSSAGNAGLACAVAAKTLSLPATIVVPLTTSVRMVEKLKVLGAEVRQAGRDWFGADQYLRTELLSKNPHGVYVPPFDHPDIWKGNGTLVDELEQQLPNYDVLVCSVGGGGLFAGIMGALDHHGRLSDFLTRKQVKVLAVETKGTDSLALSMQKGKLAKLDGITSIATSLGATTVAAKAYEWAQHKNVENVVLSDAEAAMACVRFADDERIMVEAACGVSVATAYDGTLRAQYSQLSDEEFARLDVVIVVCGGSNVSLETLEEYRKTYGGDEEVVRKFRTGGKVDGGRR</t>
  </si>
  <si>
    <t>&gt;4602_g</t>
  </si>
  <si>
    <t>MQREPDFVPPASGIPQPQPVSATKAVATLEELNLDAAKKVYRKRVASNEIRLIKIHSGSEPREVQCSTFSVQEGALPHYEALSYVWGSQDDLKTITLDDVAWHVTPNLYSALLHLRFPDRCRIIWIDALAINQTDLEERNEQVKKMSAIYARATSTLSWLGEATDDLVARTFEFLKFYSGFPEVYRRIWRETFTTEDTSLKMGTVSMMKSVFKLEYWKRIWIVQEILFSNKVLLMYDQNTLAYDEFFACMREICAALAKLPEGLETSSHRSVVPEAGSLASLAQSANLMISEVIPACGAARHGKYLSLREWRTAQLKRSTDRRDKVFGYYGCFHPSIQKQILVDYSKTLPEIITPMMRLLLQEEGLDMLFGPRMGYDSKYGIPSWVWSLMEPASVPDMAQVTLSTIVDKNQGDWCAGGALPSVLNFSEDGTVLHVRGNLIATVEATSPSFYSPPRSVNNDLSILDKSSADLDFKTFMEHFRLAWQSINLLPEFPSTLGFITAFWLGPTSLTLSELASWLCAGGNGSLETTQTEYNSQVVDNLMSIHFRRRMFYFMPATMKPSTDPIVQHMQAQIHGETGLGPEDMAPGDKLCVLRGCTVPVLLRREEDQYVLLGEAYVPRAMRGEAVRAAREDEFVDFWIR</t>
  </si>
  <si>
    <t>&gt;4712_g</t>
  </si>
  <si>
    <t>MAGKKSVKSLLREEGLERTDNGMKQTSWPEAAMINQKNYYTEYMKNDEQILTYRLQSEANRDRMVRNAKDKDRALARTGETDVPLPPNGEADVDEDDNGASYGLDPSKILVIHPGSQNLRIGLASDALPKSIPMALANKYPITESDEFEPRPKRLKDDGPPDLQFGEEFSKKFSKLSNDLKLDMRANKRKVLPNSKDLVVNYNRRQEPEKIPEHNDPMRIEWTDVAKFHPHMPFFGGMQGLRVPDDSDPKFQLFWPIQHGWFNEEYGSSTDILFSDLECVVEWAMRTELGLEDSKAWEQYSCVFVIPDLYDKRYVEQVLKMCLEGFGFKQVCFIQESLAATYGAGYTSACIVDVGAQKTSICCVEEGMCIENSRINLKYGGYDVTETFIKMLLHDHFPYDEINLKRRYDFLLAEELKINCCTLNQADVSVRNPNFHLRVPNQATKKYQFKTYDEVILAPMGFFDPSLFDSSDKLKSRRKLLDRSYNAYDVEMPDDPTSTAQIAILTSIKPSLATTANGFVPNGNGNVDIATPSKEKSNPLNYLSRVDSEVNGMSRVTSAAASPAPEGVNTPVPSGPFVFGANGTNGGSPGPGGSALQFGGSHNSGTPAPPAGMFVDQLARTQKDLAIERDSVLPVAPLDTAIITSITHAAKGDEKKVRDFFGGIMVIGGGAKTPGFGPYLEEKLKARRPDLADKILVGASPREMDGQVVVWKGASVFSRMKTHESWVGPLEFDRLGSRALHHKVMWNY</t>
  </si>
  <si>
    <t>&gt;10814_g</t>
  </si>
  <si>
    <t>MRDRKIARVTCRRLGCRKTFAGDSSLKRHIKMLHNRERPHSCVTCGKRFSWKSQLKRHHCAAGEEEEDSEEEESEGGKNEDEESETKKSEGGKNGGENENEEKGKGKEKENDIKQEEIGEDVKEKQEIRRQGLALLSAAFDASGSESE</t>
  </si>
  <si>
    <t>&gt;2587_g</t>
  </si>
  <si>
    <t>MSTNHQYPSVPDQGRERAKSSFSFHSNHSRKSSGSVTKIDLHETHSEKEKRRLTSKADPSMALSEAEPSMVARGEKSQLSSIRAIQHRDAQGNPIADPDRSNPTRSRWERPLDTIRSFEAAIDGSYSRKSYIRRDSDGPTSVNRRSSYYQGNQDERPRYAQNGYSGRSQPYRAEGYSQDGRPNNMTRPDSYYQPVEGGAGPSNGYYPNRARYPRTASEPHFGNAQGVYPVSGNQQSYETVTTASGSGNSGEPVGYATDPSSENSSLDRVAPLPVREPGEAYGFTGFGGNPQIAPLPAQYSPSDSPAPQQQGNGYQYQNQGPPQVPRKEIFNRVPIKLGASSGNTGPPVESKQPGAAEKRKSWFGKRFSRS</t>
  </si>
  <si>
    <t>&gt;8422_g</t>
  </si>
  <si>
    <t>MSFRYRDEAIDDMDRSSTLGSTSPPPPLSHERYSDSTLLPEPISEVPTVGLSRRKRGMPSHMEEHSKYGDIVRDVIIGFADGLTVPFALTASLSSLGSAKVVIVGGLAELFSGAISMGLGAYLAAVTEREHYLEEEKREWDEVQNKYADEEEEIYEIMEDYEINREATKPLVDQLVRNPEQWVRFMMDFELKLQRPNASRAWISAATMGIAYFIGGFIPMSPYFIMEKVTHALFVSIGITVVILLFFGYIKNIVTIGSKRGALYGALQTLLIGVLAAGTSYGIVVWIDHSSIGGGDGAPV</t>
  </si>
  <si>
    <t>&gt;7320_g</t>
  </si>
  <si>
    <t>MAPSVNSVKRKRSSAEKRPAKRARSESSDEEDTEAQILLLENAIFESKKNYNNIATLIKILRADQEDADEPVIAAISLCRVFTKLMVSGAMSKKGEASEKDVVVMSWLKERYSEYKKALVVLLEEEEIAPTAFALCMRLLKTEGLHLRAGQEFPISFLVDIVRVLVKPESNANTRREFSQKYVEEYDDIRFYTLEAIEKILVGDQSQIDHETLFTNILEILSAIESVPESKEELEDFYIHAPKKTTHILYSLTQHKQRAQRAWLALMKLEMKKDQRKSILKLMANSIAPWFIKPELLMDFLTDSYDEGGSISLLALSGVFYLIQEKNLDYPSFYRKLYSLLDSDILHSKHRTRFFRLLDTFLASTHLPAVLIASFLKRLSRLALNGPPTAIVAIVPWIYNILKKHPSCTFMIHRETRDPAAKELLENEGMDDPFLMDEEDPMETRAIDSSLWEIVMLQSHYHPNVATLAKIISEQFTKQSYNLEDFLDHSYGSMLEAENTKEVKKLPVVEFEIPKKIFMKQDVGSEVEDSLLVKLWEFK</t>
  </si>
  <si>
    <t>&gt;5821_g</t>
  </si>
  <si>
    <t>MKVSAITALVLGWAAISVVGETQWPLHNDGYNDVVEWDHYSYIINGQRLYVWSGEMHYWRIPVPELWIDILQKIKAAGFNTVSFYGHWGYHSAKDGVLDFESGAHNFESILTLAKEAGLYVLFRPGPYVNAETTAGGFPGWLTTGAYGTLRNNDTRYTDAWTPYFTKMSEIIAKHQVSNGGNVFIYQIENEYGDQWTNVAKKIPNYPAISYMELLEDCARSSGVNIPFIANNPNMNTKSWSSDYGAGFGGNADIYGLDHYPSCWSCNTAECTGTNGNVAEFTVYDYLTNFQQVSPTQPSFMAEFQGGAYNPWGGPEGGCTSSTGPDWVNVYYRHNIANKITAMNIYMLFGGTNWGMHLFSYSGHAKGPRLTKISESRVIADKYSETKLFGQFLRVARGLTKVDLVNNGTFYTSTSAIYTNELRNPDTNGAFYVTIHTSSPSEDVTSFTLDVSTSLGNLTIPKYSSDMVLNGRQSKIVVTDFPIGAQSLIYSTAEILTVSTQDSKPLVFLWLPSGESGEFYLTGVTSASILKSNGCSGINTTKTKGSLIVSYTQLEGSCVLKFNNGYRFVLLDRTAAYDTWVPSTSLDPYTPENSTVVVQGPYLVRTAAINRDTIELTGDWLNSTTLEVFAPSAVSQVRFNGVTVRTSRTSYGSLAGKLGACPYSVNSLFAKLPSLSKSTWKVNDGLPERNASYDDSRWTVANHSSTTNPTPPATYPVLYADEYGYHTGNILWRGEFSSSKTTGVYLSVIGGTSSGWSAFLNGGYIGSYLGSTSVTKSSLSLSFANATLYSTTPNTLLVIQDHMGHDETSGATNPRGIYNATLLGTSASFTSWKVAGNAGAEDNIDAIRGPYNEGGLHAERLGWHLPGFDTSRWANGSPEKGLMEAGASFYVKKVQLDLPRGVDMSLGLVLGSPAESKVRAQLYVNGYMFGKFVPWIGNQVVFPVFPGILNYHGENTIALSIWAQDSAGGSVTVDWTVLGVVESAFDPGFNADYLRPKWEDRSKYY</t>
  </si>
  <si>
    <t>&gt;14741_g</t>
  </si>
  <si>
    <t>PSTF</t>
  </si>
  <si>
    <t>&gt;191_g</t>
  </si>
  <si>
    <t>MAAAVLAPMQGLALDREIMAPSPMSPNASRHGRGKHGGSVAKGKRTRGYSVADDRETLVSKALTWVLKRTVDEDAEQEEGLEQLVADKEGWVDCEEVLQHPNLSSLQVPFSEIQSLIASSASKSRFEIKQKPSATITPDEDPSANYLIRINPLPHPPSTPTTATTQKLTPLTITTEDLPPLIVYETSYPNYPLILASGAIKRAGGQAHLTFTSIQILDLGTEIRPHSDADVSIYIDLRAAMESNPSIKWSRTEKGDVVTEGNGEGELSKEFWKRVVARRADIGVLYEDGEVKKEVPVGLRGKGAKPKKGGKGRGLVRKEMKARSEDEGTNSD</t>
  </si>
  <si>
    <t>&gt;14743_g</t>
  </si>
  <si>
    <t>MFQRFISKAERLSRTY</t>
  </si>
  <si>
    <t>&gt;10154_g</t>
  </si>
  <si>
    <t>MADVPRRKPMPNYPPQPANLYSHSRTRTSSSNTFPSILYPPPSQQPYPDNMQVHAYTSRRTPSNATYSTTASSGNGPVPFRQSSQDLRRSTSSRSGLSQSSSYVALMRKQKATVWCDRAQHEDPRLMAQQKAAKMRATMEVIGGDRAGRTSTSGSGSLAGSNRVTAKIRHHGKSGLVGYSPSELVGGVGGVPMRLSASEVEGGDSDDDTDSANMYNHRRTGSGRSSVGSGRRGLTYSRQSAASSTIGRWSSGNTPPSEKERQDSIVDVDETEETPVPGGHQRAKDYFDGTRDGTRSTGSGSSGERADSVGDLDPSKAARLASNSLLKSTVTREKSVKNPDELRRRGSVDDRTMTMSVGRLYIANPDADSD</t>
  </si>
  <si>
    <t>&gt;7505_g</t>
  </si>
  <si>
    <t>MSNAVHVLPALSSRLNRTDISRSSASTDCHPRFLAFSRRGGNNITTSSTPCRSTQPVMLRASIRSAGALGCKSNVASVGRQWHAIQAGRVASGGLRGYADNQKPSISGSKPTVLPGSASPSTSEPLPPGAVATTLNAKTTTSSPTPATPSSASTIPPNKVPLTPPPPPPFSAPPPPPPPPKPKRRFFRKFFTTLILLTALGFGGGIYYSRINDNFHDFFTEYVPFGEDAVLFFEERDFRKQYPKIVNRAGTPPRNTGDSVHIPSKSGVSWKVTEDRKHAPGRHADASKSDIRKSQDATQTPSVAEPEELKSIEIAKKKAETHELTQPVPPTTSKGSESRSPAKPNHPVTAASPEPIPTSSQFKVPEVDEPSKFPPEATKIALVPNDANEPVVQDLAKIINDLITVVNADGSNVKFSSTIEKAKDELSKVGSKLKALKDQAYEEADSKIKSEKEDFDRAAKELIRRVEAEMAHQQAEWQEEYQTERQKIQQTYEQKLKAEIDRANAVNEQRLRNALLEQALEMKRQFIQEVKDTVEEERNGRLSKLSDLSKTVTDLEKLTADWNSVVDTNLKTQHLHVAVEAVRSNLEKNEVPRPFIRELAALKEIAADDPVVNAAIASINPTAYQKGIPSSAQLIDRFRRVAAEVRKASLLPEDAGVASHASSYILSKLLFKKKGLATGNDVESILTRTETFLEEGDLDAAAREMNGLQGWAKTLSRDWLGEARKVLEVQQALDVIATEARLQSLSVE</t>
  </si>
  <si>
    <t>&gt;10813_g</t>
  </si>
  <si>
    <t>MTFLLERFKRMSSGPIDGVAPSPQNSVFGSRDAKEPTEKDAGRSTAQDYTEEEANRKLNLFERAHRWDPNLDDSQRDEVDDAVNTRDLDAEGIVFGEIFENSPYPEVRAAVRNYDEDLPANTIRAWVIGLFLTTIASGLNALFALRAPSITISSFVVQLVAYPLGVGWDMIMPNHTFKTFGIHWNLRPGRFNIKEHTLIVIMANASFGSGVGYFTDTIVAQRGFYNQDFGWGFNLLLAWTTQCIGFGIAGLMRKFLVEPASMIWPQTLVNASFLYALHDHSKSDPTKSNGWSISRYRYFLYVFIGSFVWYWFPGYIAQFLSVFAFATWIRPKSVVINQLFGGWTGISLIPITFDWTQITGYGLKSPLIPPWFAIANTLVGTVFWYMIVTAAIHFSGRWWAEYLPISDSNSYDNTGKLYNVTRILTPEFTLDEAKYKAYSPLFLSTTFSITYGLSFAAIAAVIFHTILFHGEEIWLYWKAARGSLDDNHVKMMRKYKPVPEWWYLIFFLIMIGMSLATVCAWPTHLSWWALIVGFIIAIFWTLPIGIIYATTNIHLGLNVFTEYIIGYMQPGRPLAMMLFKTYGYITMNQAHYFLQDLKLGLYLKIPQRVTFFGQVIATLWSCLVQLAVIEWSLTHITDICKTTQANNFTCPGPRVFFNASVIFGLIGPQRIFSTGSMYGSLQWFWLLGAVTPILIYLLARTFPRSKFRFFSAPLFFGGMGELPPATPLSYLSWCLVGAFFQKYVRNRYRGWWMRFNYITSAGLDVGLAICTIVIIAALNLTGTGFPNWWGNSAPAGTLDYLDKAMQKTVPKGGKFGPESW</t>
  </si>
  <si>
    <t>&gt;8714_g</t>
  </si>
  <si>
    <t>MADSISTPRLTSPYLDSFTSKTIRLIGRVTQLRGDTATIDSDGNVTVQLNHESHLKVRNCCEIIGRVNQDLSVKVLKATDLGKDVDMGLVRDISMDDPCFMAGCFASSLADHWDYGGEYGKIFMVIRLLMS</t>
  </si>
  <si>
    <t>&gt;8271_g</t>
  </si>
  <si>
    <t>MDFQRRSRSRYPEHSFLYPQNPPSPLLKFAKSSLSFTPLLFPPPSQPHPEFAFFPQLPIEIRLQIWSISIQPRTLQITTCEADLPPTCTTSSPNNYWRSAFDKIPRAEIIASEFPAILHVNPEAREVALKHYHLLTQHLLWRGKYAYINFELDVVVFDHLSALLSWYEIPYGWRAVQSLEETDIEEYVGGERNVFETRLKNLAVFHYYHGALNGILERFKRLERITFLQSRKRDSEESFKMARREFRYEELSNAEMELQESWNMASVDAGKRKRKTELVQLSGRQFCEEFGFADAVDQVGNWQPWVRSLTIGCKAQGYIYPRLDKAKERDGSYN</t>
  </si>
  <si>
    <t>&gt;1539_g</t>
  </si>
  <si>
    <t>MASQLRQRSVVSSFICSNPLSPQGLTFALFKRSQAVKTYQGKWAVCSGSIEAGDESPETAAKREILEETTLSDEDITLLRKGKPFSLIDQALQTEWTIHPFAWQLKEGARTIQFDWEHTEYRFVKPADLSQYDHVPQLEVGLQRVTVSPELERGLAVLRNDHESGAQALAIKALQILKEAVRWKELNQYDSREDWWREFRMIAWHLSKNGRPSMAAAIETGILRALNDISEDVSASNTSLEFMKQNSEQAIEHQITFRKFSLDSLAKHFIDYVEAKSSSNIKIVTLSSSGTIKICLAAFIEAHARAHPEGEIKLTVLESRPKFEGAAFVNNLLQALPNVTKNLKVKIVSDASVATVVTDADFVVLGGDRVNSKGDVSNKIGSYTLCLVAKKINPESHIIALFETDKVSSGGSKLVEWNDERELTDSWPAGVVEGLKQGRGKGYKVEITNAYFEWVPVEYIDQHISQEGFLGRRDIEKLAWETERQEKRVFKDL</t>
  </si>
  <si>
    <t>&gt;8177_g</t>
  </si>
  <si>
    <t>MDDSAPDVFPWHLGVFDAHCHPTDSMAAVDSIPRMKARAITAMATRREDQELVAQIADSYGFRTRLDVTKETKETKEINDTKNECLIPCFGWHPWFSHLLYDDTETNIPDFDSEDFKLRHYRSILTPNSKLEDDVDFLHSLPRPTSLKAFIERTRRYLEEYPLAMVGEVGLDKSFRLPETRSPTFEGSRDQSLTPGAREGRRLTPYRVQMDHQRAILKALLKLAGEMQRAVSVHGVQVHGILFDTLQETWKGHELPSKKERRKGENSHMPPPDDEKADLPAELAKPFPPRICLHSYSGPPEPLKQYFHPSIPAQIFFSFSALVNMSTSSAKTTEVIKAVPDDRILVESDFHIAGDEMDEKLEEMCRKICEVKGWGLEEGITKLGRNWHRFVFL</t>
  </si>
  <si>
    <t>&gt;927_g</t>
  </si>
  <si>
    <t>MGRSCYRITKGHNVPKTEKKHQSRSRSAVEMEMPLARFQNLRFLTANSTPPESGANKRLDVREGLAQPPDGRCIDGCSCNSRGFAMQGALLQAANLHWMEVSPSRFYFHRRDSACDKSCEVYPGPAEARIRSRGREKGPKGTIAQHRRNCPLGNSIRAKDIELLRIG</t>
  </si>
  <si>
    <t>&gt;4091_g</t>
  </si>
  <si>
    <t>MEEQNLDSTSKVLQTTLAEISSRKKDNEAEENCCVICLERISEQAVAQPCSHDNFDFLCLLNWLQEQPRCPLCKAEVKTVTYGLQDGGDSKTYEVPPTKPPQPATTSSTSRPPNYGPRIRRPYRPRYDAAIRPLPTPDEALLRRRHIYRNQLYSLHVGSNRVSRFRDLTPQQFSSDTELVTRARKWIRRELQVFEFLTPDGPSSSDRRSNNAEFLLEYIVAILKTVDIQGSGGQAEEMLKDFLGRDNTKLLLHELRAWLRSPYTRKRQKPLKIEHPREEHIEEHIEEGIRVRDFIILLEAGVGSLRMDDRNVDPAVEKAREKWLYTISNDADGSLGMRCC</t>
  </si>
  <si>
    <t>&gt;14753_g</t>
  </si>
  <si>
    <t>MSPIHVALAGATGNLGGPVLKALLDANLRVTVLSRIHGHSSKLIPHANLKIMEVDFNSTQSLIGALQEVEVVISCLATLAIGSQNSLIDASVAAGVKRFIPAEFGMDSRNSLCVLLPVCIPKVDTQKYLQGKVNSNKGFSYTGIANGLFLDWGLKVGFIINPALHTATLYNGGDVPFSTTTLADIAKAILAVIKNQDQTANRILYIHSAVTTQNKLIQYAKDKDGKEWNTTVKDTEEVRQESLAELAKGSQGNINVAMDGFCICGSWNADYGCDFSSHLDNDLLGIKTLNESELRLLWIKKSSSRLRKDLEPRSTPPTAESSVTCESPGLTVVPIGGQPVFRRTESQNLDISPYSSTLSPEVRVLELGLELTNGSYPDGESVDIMFTRLGEQIFDYGFGALFGHWVGRNGCPFINNPTSDITIAPTKLFGELDAFIDEQLDCDPGQAFVASLQRQRRNYEIEQSLRRAIQSFAAQWLSSVIQETPSKSTKYEKGIKELWRATRKDMLKVINRISYRSVLTLYLFGQTPIPAGISEEEELDGISGIVCTQTALLQLQQLRERLRSWRPHGSDVSAWSNPVTSSGSSPDITQSFLDLESRAYWIAVTWDTSNSMTLNIRSSLTSGLKGACLEPAWRLARGFLVGSFHTRTEVWRKKYFELSDESASQIISAASVCRIYTWRTIASLKEALREGVEEGDVLLAWNAVLDALDVFKTTIHPLLNICERRLYFLGQIERLNWYEVALHYHLGILMLVDAVEAANRSDLLSQLNLARLDAEQESFNVLKFGLESKYTISSPPMESEYNSNVDTAAYSSEQQVTTSFIAIDPYPDHVVALIQLMKKAISRKFEQGSVKHEAYSNLSSILLKALQQLPQSSKIVRSALENLEESLQLDTISAGDSIATVALSTP</t>
  </si>
  <si>
    <t>&gt;179_g</t>
  </si>
  <si>
    <t>MPDIDPAALSRPSISTTPILPPKLLGAAASATPKTSKSSHVPPRIDLEPLYTALKSAIGEHWATYKESISLFVMGQLNQAELSARIDSFIITTTGDIEHLHNQLIAGIYGNVTREMPEHGVASWVSANDKPTTGTGNKPVSGDAAEQRLKTEVMHLPSRDRRRMKDLSQNEFDPQDALANMFGEQRRPKLSKLTETIPASAGGLNKTNWDLEIRKKYSQPLASESGEFPDTSTIESRMLPICYETGLVQGHVADAAHFMSVATETFIKEVLSSIFSKTRSNGPGSNGSAGTGGSNTWIQSHKYRVQLENEEEAALRGEIQRDKSGLLPIEAKAASERGPLGMADVRTALELGDCGLGQMPVVVKQIMLSYREGEVESWNDYSWPENHDHVKIVGEDVDGDIEMGGVGLNGTNGVNGHAFNEAHDDWGWGWEGAEVDDKSLLDNLLDACLAIGS</t>
  </si>
  <si>
    <t>&gt;8647_g</t>
  </si>
  <si>
    <t>MQAITENMMFNLADFMASATEKRPESQRPRPLHISKSFSRVEPSSPDILTRSQRSSTVPNGVNTGGAMADKPTTILENDQLDAFEKSPEEYQSNGVLQEPSGKLPDDFDQLPIELVSLSDSFIDSLSAKVHPTPPTVDKLSALFQDFYKVAAQHIHTHISALSSRQHRDNSPTPSMSSLSSTASKFRAKAASIGNKDRPKVLPLRRDSEQQMLTAEEITDRKRARRVLEQKRLALEEAVERRVCEGIYSRIWRHRSTEDEEQDEKLRSKTAALSVVGIGLTDLGVDLGQEGSENPGATKEKEQEVRQWLEGARKELAAMNDQKFPLGKLQHLKAAHKGIVDTLSHFHPSSSADEIMPMLIYALITSRPEGIDIISNLYFIQRFRNENKIDGEAAYCLTNLEAAITFLETVDLASLREDEVLSGPPKISSRPNTPRTDKFDSSIIPLASSAGMSAPAITSTNASPTISKVQPHLASLRPQTQVQNRRLSDMFQPPAVLGAAGDAIATTADQGFKTLGSSLGDSYKFLLGKLKERQDEISNHRSQLAVPKTLDDARKLVSTPPPEEEENTSVASSLHSPDLTTRKRADSGAKNDDKVLNLIGGRKMTRDRSADSVRSSGSTRKVTFSEEGGEKLPSPLHTTAPAAPTSNPAIVESMRNLGSSFNPMSKFAGIGMMRGFGRATPPAPPAVKHIPDGGVADLTTTFPDLAPSLPPKEIAKIAPPIKRFMEIQNPGDMKISEVLELLRDYRRLAGALKDMGAV</t>
  </si>
  <si>
    <t>&gt;9327_g</t>
  </si>
  <si>
    <t>MFHVHPANPRDDFLLLSPLDPDRELSTYQCFSKERNYYFCPKCGVRCFTFGGEGETDVVDLIELADSKEGKREVWHAKWGGESDMITYVAVNGTTIDYREDFDLRVLTEEKRVQYFDGRSKPEEEKEPRWDRPHYGGSY</t>
  </si>
  <si>
    <t>&gt;6838_g</t>
  </si>
  <si>
    <t>MGRRVPPSSTRAPREHSQPNTSHINLLLPPRKTSTLAATMAPFNSPLPSKVKPGFARRSAVAGKSVLGHSRHPSGGQPAAGRGKGGKGLGKAGMKRHRKILKDNIMGVTKGDIRRLARRGGVKRISAGIYHEIRNVLKNRLEQLLREMVLVCEHSNRKTVTVNDVVWCLKRLGSTIYGFDEALKTKKRR</t>
  </si>
  <si>
    <t>&gt;7308_g</t>
  </si>
  <si>
    <t>MDEEKSQHFIPLRQENILSDQGDSNVDENGMPHEGAHNGRYPEQDIERPTTFPSDSSTLHTDVDEITALERIQTSKSVRDRRQFEPIHSGDREELFRIASQISRSRTNTSNELKRKDTLAGVNIGDPVLDPTSGSFDIYKWLRMRMKLVDENHVIQRRAGIVWKNVKVSGSGSAINLQMNVASLLMAPFRFREFFSKGPEKTILNEFEGVLKSGEMLIVLGRPGSGCSTFLKTLMGELAGLGLKPQSEIHYNGITQKQMLKQFRGEIVYNQEVDKHFPHLTVGQTLEFAARVRTPQQRLIEGVDRESWAKHMAHVVMAMFGLSHTYNTKVGNDFVRGVSGGERKRVSIAEMTLAGSPIAAWDNSTRGLDAATASEFTKSLRMSSNLSGTVQLVAIYQASQAIYDEFDKAIVLYEGRQIYFGPTEEAKQYFIDMGWECPPRQTTGDFLTSITNPSERKVRDKFEKKVPRTSEEFERYWKESLEYRSMKEEIVQHEKEFPMGGKTLQEFNESRKGMQAKHVRPESPYTVSIPMQVQYCTRRAYQRLWNDKTSTVTTILGQIMLALIIGSIFYGTSNDTASFFQKGGVLFFAVLLNALIAISEINTLYSQRPIVEKQASYAFYHPFTEALAGIVADIPVKFMIATCFNIILYFLAGLRREPSQFFIFFLFNFVAILTMSQIYRGLAASTKTVSQALALAGVVTLAIVIYTGFVIPRPLMHPWFKWISWINPVAYAFEALFVNELHGRRFDCSVLVPSGAGYTNAGNNFICSSAGSVIGQSTVSGDAYLESQFQYSYAHIWRNLGFMFAFMIFFLFVYLFATEFNAASASKAEVLVFRRGHVPKHLEAARKGAKNDEEASSSRTGTGSTGKSYVDLEKEQDEQVAALAPQTDVFTWKDVCYDIKIKGEPRRLLDNVSGWVKPGTLTALMGVSGAGKTTLLDVLAQRVSMGVVTGDMFVSGKPLDESFQRKTGYVQQQDLHLETTTVREALRFSALLRQPKTVSKKEKHAFVEDVIKMLNMQDFAEAVVGVPGEGLNVEQRKLLTIGVELAAKPALLLFLDEPTSGLDSQSSWAIVAFLRKLADNGQAVLATIHQPSAILFQEFDRLLFLAKGGKTVYFGDIGHNSETLLDYFESNGAAKCGDDENPAEYMLTMVGAGPTGKSTKDWHEVWKASKQAEGVQTELQRIKQDMGSIPSQEEAGSHAEFAMPFASQLYQVTVRVFQQYWRTPGYVYSKLLLGVASALFIGFSFFHADASQQGIQDVIFSIFMIVTIFTTIVQQIMPRFILQRDLYEVRERPSKAYSWKAFLIANIVVEIPYQVFLGIVVFASYFYPVYTRGGIPRSETQGLILLLIIQFFVFASTFAHMIIAALPDAETAGNIATLMFSLTLTFNGVFQPPQALPGFWIFMYRVSPLTYTIGAIAGAGLSGRQVVCATNELAVMQPPTGQTCGQYLNDYAQRSGGSIYNPNATADCQYCAVSTADQFLASVAIMPSQRWRNYGIGFSYIVFNIFMAVVLYYIFRVRKSSGSSGGGLFKIFKKKGKEPERKKEEAEKREEGRVDGGEGAGGKETMVKYLTPEEVAILKTEFDHYDADKGGNITVEEFGLVMKASGQNPTPEELAQIIKEVDLDGDGTINFDEFIAMMTGRSRDPDHKSAPTIVPPPTIINITNITVSPSSSMAPHSPIPEPLSSSDSDKIVVETDPQEEWKKAWKEFDPTLKSSITTAKFHQVLQGLGEVATDAEVDELINSIDGEDKITYRKFAEFMKTKESDMDDILGGYTN</t>
  </si>
  <si>
    <t>&gt;3115_g</t>
  </si>
  <si>
    <t>MSFQAGPVQELVAYKKAVLNDERRDSRIRGSIEATLGFFSQRRSAFVQNFNSKPTMQSPNFSSPMAYQQATVAMDSQTTNILGKDFNKIDLEAQGSYMDEDEQHDLKQLEKDVDVMLTDRLKHFTFAWYAMTMSTGGTAFVLSVVPYRFEGLTAVGTSLFIFNIFLFIMVTATMSARFIIHPGTFTHALTNPHEGFFFATFWLTFATMITNTTAYGIPNSGPWLITALRYAFWIYTVCATLVAILYYQVLFTVKKLVITNVLPGWVLPIFPAMLVGTLASAIAKTQPAEHALPMLVAGLSFQGLGMMVAMMMYGIYLGRLLTAGLPIDMSRPAMFIAVGPPSFTALALIGMAQDVVVTKIFATVAQGGYTSLPGIVNQDLIPDILQLLALLAAIGLWMTAFWFFSNSVISAIEGANRNDFHLNWYAYVFPNVGFTIATIKIGERLGSPVIGAVGTVMAGILFFFWVLIFVCHVRAVFNKKICWPGKDEDAH</t>
  </si>
  <si>
    <t>&gt;10208_g</t>
  </si>
  <si>
    <t>MSDKTAKYRSEIQQMMYVSGETAEASAETTGMIEEIVRQQVIEMLRQCTEQASRRGVRSISTDDLIFLIRHDSAKVSRLRTFLSWKDVRKNVKDSEDKGGDADLGAGDEAVGVVGSGPGPVVEGAKKNKKAKVGLPWEVPSFYNQEVPEREDEEDEDEEEMNYATLQRLKKADERTKAMTKEEYVTWSEYRQASFTFRKGKRFKEWAGFGVVTDSKPNDDIVDILGFLTFEIVQTLTEEALKIKEQEDLGKDKSGGEAGKGKKRKIPGLFDPPSEGRTPVEPRHIQEAFRRLQARPILRI</t>
  </si>
  <si>
    <t>&gt;10447_g</t>
  </si>
  <si>
    <t>MLSRSSVKSAQGLLRTAEAASRSAAQPLRSFATVQADIFKPTKYGGKYTVTLIPGDGIGAEVAESVKTIFKADNVPVEWEQVDVSGVASGNKAASEDLFRESIASLKRNKLGLKGILHTPIERSGHQSFNVAMRQELDIYASIVLIKNIPGYKTRHENVDLCIIRENTEGEYSGLEHQSVSGVVESLKIITRAKSERIAKFAFSFALANNRKKVTCIHKANIMKLADGLFRNTFNAVAKEFPTLETNDMIVDNASMQCVSRPQQFDVMVMPNLYGGILSNVGAALVGGPGVVPGCNMGRDVAIFEPGCRHVGLDIKGKDQANPTAMILSGSMMLRHLGLDEHANRISKAVYDVIADGKVRTRDMGGESSTHQFTRAVLDKMETAA</t>
  </si>
  <si>
    <t>&gt;2056_g</t>
  </si>
  <si>
    <t>MAHIAELMVESQGSVGMNDFVARGPSPISKPPSDVTLETPLAENNDKYVWRMNQPSESHKYQLFPPPDSTSTTANKMANTEAAPWKATHILDRNRSGSTGALRSMSKEPNLTRRRKASISDLGPMTTVQEVAMDSPTIPGRPPLHERSISAPGNNWRQHMFGESMLSCISGPAPDENAEMAVLISKPDQLDLPSISQISRSSSRSTSPKHHISPKKLTPLVIPSSSQPHRIVRKAVSSGRIRSESTPPEVPPKPGKMDVSPHPKASLSPYTPLSNTPTGLLSATSAPTTASNTPKSANLYTFLEDQGRSSPKPHTGNQPEVESANGSSRSLPLAPTKCHQRTGSETSVMDRGRPKKRPTDMNSSIKRSASKRTPATPEEKEAFEYLPTGHIPSSASSLLPSSEVLSLRTQAMGQASRFQVLTQTDVSALSRELRALDERCEYLRKTHRSLRSGRRNLHERMCSYLRSPRIATFSHDSMLKQEEALSELDNSIDDWVFKLEQAENRRTRVRQKLLEHVAAALILTPQVEEKKIEMKQHITRMDRVQYLHTPPRSPTKMHSPSPERLERVVEEVKVASPEARSRRGDVHSIKIYADSDISALLRDVEEEINRMGEQSQIPFTVEKQTKDTTNEEIMLHAVAFEGMNQNKRNRQAVQAQQ</t>
  </si>
  <si>
    <t>&gt;4643_g</t>
  </si>
  <si>
    <t>MAINTSTPFHILASLETADLQNDIQNLRIATSNPPPSSTAGSDIAIFTPTESIDGNLASIETPTQPNVSSNFGSDDIFSLHHGKILDFSTSYLEELTGSFTQTSSGEIRHQYSRKDGFKEQHGTVENEMNEFNIIKERIASMEEVPRMDMLGEDNARLQAYFPKELRGPSSTEEENAQSRKTPNEFERIKEENFRLKEMRGIDAIKEENAQLKEEVELCRLDDISRLNEFARLNEGLRRLAKLKAENVRHKGEMFEELRIIKEENSHLKKELYELDIVKKELRALTIENLRLKQSTAPLREELGVFQSLLGYAGKGWSVCTPGDLASQPKEAPLFDGKASELPVFIGLCRTKLSDERFFSTEVHKILYVLSRLRGRPGGLITFCALHCHEGSTIPRRLNTVEQVFDCLKTYYGSPI</t>
  </si>
  <si>
    <t>&gt;14764_g</t>
  </si>
  <si>
    <t>MIPITPDQAQTLRRWESTVGKRPRKEDKAFLQAEKGLSEEQIDSWFKNRDAPNPPEGVVVPSAQPPSDPPSVSSTGVQPQQHEGRELDAARRLSYLDSYYFGPTDEDFDRSGAPLPPLPSLPTSLQELDKWTPDRQHYQDDKELSNSAPSMLDIHAQLWDRTSLDPQNLHRCSTILESPLLSPPGHRRAQTDSYSSSARTWDTASTLVSFCNMYVDSIKEEIEGVEEAAVKPMKSVSQDKLSISAFPQPPTALPLKPAFAPAEPKSTPRRQDGFPIRSSSRASRAPPNFKSPVVPSNSSSSLPPPPHQHQAQPHQRSQSTPTSSTTVNAAPVKYICTICHRPFTRKGDWKRHEEKHDPQTQWICLLGEPAILATSAHSALPSSWKCVFCGRTKVIVRGGREEMVRHLMKVHNIQQCLRKKEDSRMWGRKDKLKQHLVQVHGLSEEGVGGGEDGWEAWCKNGRRKWAWGCGFCGSCSFTWEGRLTHIATHYEKDFPSISRWSTSLIIKGLLKQCYQDFDIHGAWKEALGTPQPHSDRHFYWSEEVAKTLKRKLEYHEVSAKAAAREAHELANVMARSSRRLEERGFSESSHGEVVEFTDSVSKFPN</t>
  </si>
  <si>
    <t>&gt;3200_g</t>
  </si>
  <si>
    <t>MAVTIDQGPHDGPDTIVPGEHSPKRSFGQHVHHIVKAFTTKDGLVGDYDYGFLFKPNIPFMKKSLMRAPFFGLQDRMPVVLALLLGFQHALAMLAGIITPPIIIAGSANFNTEITQYLVSTSLIVCGILSAIQVTRFHIFKTPYYIGTGLISVVGTSFAIIPVATKGLSQMYENGMCPTAADGTKLPCPEGYGAILGTASLCALLEIGLSFMTPSLLKKLFPPIVTGPTVTLIGVSLIQTALEGWAGGSGNCYGRPTTGDFMLCPSNSSPHALPWGSAEFIGLGFSVFVTIILSERFGAPIMKSLSVVMGLLVGCIIAAATGYFDKSSINEAPVASFIWVKTFPLTVYGPLVLPLLAVYIILMMEAIGDITATCDVSRLQVSGKIFDSRIQGGVLADGLNGLLAGLCTITPMSTFAQNNGVIALTRCANRKAGYAACFFLIIMGVFSKFAAALTAIPASVLGGMTTFLFASVSVSGIRIIATVPFTRRTRFILTAAMSLGFGAILVPNWFSFVFTYTGDNKAKAGFYDAIVLVLETGFAVTAFISVILNLLLPEEDEVEETESLAGDEREADAETEEQNFSSKGNESKGVRGSESTAGELKE</t>
  </si>
  <si>
    <t>&gt;8516_g</t>
  </si>
  <si>
    <t>MTGTQRSTGSDADAEILQLLTEELPDPNQELSQENLKPALTYFTLFPKLPIETRLQIWCYTFPSRRAIDLSGTEVWRQKAKGYPTEDPWPVSLIVNHESRTETLRHYKILFPYNGPNRYYPRVVRPICINPERDTVSFNILNPIRIISDIYDLCPEWFGEIKTLELRNYL</t>
  </si>
  <si>
    <t>&gt;14767_g</t>
  </si>
  <si>
    <t>METNSTIALILVLVFIFFVLCLIGGMRVVSTFAQNMADAKAATEARRVEAGAAPKAEAAKNVAVLPKANVAAAAAV</t>
  </si>
  <si>
    <t>&gt;8440_g</t>
  </si>
  <si>
    <t>MAPQSPQDPPQNPYDPRNRQSILQRTPTRLPFNQEAPPFTVVRQSLPMPSFSPVVGTFVQVPRSPPISMSDPRWHPGVPTVSIPKFVGPVMTVIDLFAQEEYKPFGPASNAHKTVSNLELVFSTEIEDR</t>
  </si>
  <si>
    <t>&gt;3528_g</t>
  </si>
  <si>
    <t>METIKNAANYVSETVQGAGSEASKEANKQVAKDGNASIGTRASAAKDAVGDKFDQTSHETKADVNKESAKH</t>
  </si>
  <si>
    <t>&gt;7692_g</t>
  </si>
  <si>
    <t>MTSPPRTPATHDDAPEPFPLLSGSPSPRSIRRDIHNHGSTTRSHQGSTASTLQGRLRSASKTFKESSIPVGFCVATGQIASSIPSLADIRGGSFDSEGWSGEGQVKERERRASLSRRRSSQTSGSASQRRSSINQHGAPSQYSPTENISHQVVPEAGEEQEQTIKSVVRSSQMPEASSHSGMVVIQEAEARLDKRSSDPGSSYDSNINPEALTKTNTLAQTAPFDNGYQFPPKHTWTEATAIGLKAFWKFFITPIGFAVTIYGANVVAWGGMLFLLLCNASPAMCKPNCNDINSPRRIWIEIDSQILNALFCVTGFGTIPWRFRDLYYLMQYRIQKKEIGLRRLAGINRGWFRLKGSESLPVEQGPTEIGAAIGSIPESAIPFPIEKTPDPPLTGIRAPPTKLWKLDFVVWTMVWNTFFQAVLCGFMWGLNRYNRPSWSTGLFVALGCIIAICGGIASFIEGKHVKAIEGVPLSQKDLERLEQDKELGITHFNNINDEKPKDKVEKGLFEKKEKAMEWQTEENTLIDEVK</t>
  </si>
  <si>
    <t>&gt;2997_g</t>
  </si>
  <si>
    <t>MSPSAIGDPPHTRASSLNEFAPIGTTNGFKASRADGLRGSIRIFPHLVDLLSVKPDVDIHVPIRRLLQEAESCAKQAETQLDFKRPDVALQEFRKASIMMEEMIPRHKDYPALQADRGDLHRLYLSLAKRVSNQRKQFTAVEEAIKENNAKNGIQPSGSKSVASTGWKIEPREQPQERTNSHSRSFSTQNVPTSGTLLPQPLRKKPPIQPKPDALHGKTLPPSNGSNSASPSVDLAARFARLRSPNGNTLTLVQDPRIKTHPITIPQPPPDASNTSPTTPESRTTMNRLTGPREMPSVPKPLSRPTVTSIGLDIPEMPQQPAPIYSPDRGTDNALTASLPTSIARNSSYSGRTNSAPPISTVRATPTIIEDKKEYFSSAHSQLSDNHPSTLPQSSMVSAEDLMRYLGQGSQALRVLVVDVRSREEFENGHIMAPSIICVEPITLRRGMSGDELGDTMVLAPDDEQGLYERRDEFDLVVFYDQSSTSLKPTGIAGFESHSKLHDFYCAIYEYGYEKRVKRQPLLLHGGLDAWVDLLGSSSLQIAPGTTIPNNSRPLHPLSHSNAVRKFPPKRRRVVSSRPLSKEDEKKWEAALREETASTNSALAEEVASKDLFYARTTEDFLRKYPELPTMQESMVSHFPAKPSYNKFPNELDRVVPKPPARPAPALPRQRSSGISDRGSSAVYAHSIPSNSTTSISSSRTTPPLTGLYNPNVFCYMNASIQALSATPFLRELLLQYPHPDAPAEIPAGEKEQGKCPQLLTQFLSSVMHHLWSGQYDYIQASTLYKYINSIHAKTMTQADQRQRAMAFGGTDQQDSAEFLRFLLAILLDENNEKRNKKPNSEDDQKMAAPEILSPLTAAKSDLVKHQKADKSPISGKLGYGTISTVQCRDCHHAIQTVESYDPILPLPLNNLGRKDQLELKSYLEAEFGNPEILEDYKCDRCGKKDKTTQVKYITHLADYLIIHLKRFDLSSGRVCKIEKRVTFPQTIDLTPYFAKPEPRDPDTAELPRAMKGPFKFDVYAVVQQSGTLNSGHYVTVARCPDKAPWPNGDGPGDWHKFNDIHIETANWSNTQAATTYMIFLRRQGANDNPFSGL</t>
  </si>
  <si>
    <t>&gt;7303_g</t>
  </si>
  <si>
    <t>MSQPAPNTSLSLSTRLLCYIGPPSVILLTAVASPQTALLSPLACAPPAWFYNKWRNANANNPTSRGELEPMIWIFATAGTLGLAAAATAQMGICFAASRVLFGPRSGERSKFFWKEIQRATVDGLTADQISSRAILASSWQNWVFNGIFAFVSAGLVEETIKYLPIAYARRRGTPKRRELRTRAYLDYVISGALSFGFIECIGFIFSSCKQKNQTWANLALTLFERIVVGQTGHLASAAITAFRATRRDYYGDNLSWLEVVGPAILLHGIWDFSALSSSALEGNIGFIHPKTLWVTAALFGVIPSVLGTAIWQVRREWKAIENRRTKLSKDN</t>
  </si>
  <si>
    <t>&gt;7541_g</t>
  </si>
  <si>
    <t>MSVQADKITNWVAPNDKTGEFKRGQSQFRDWIKRGGEFPPEKGRYHLYVSYACPWAHRTLIVRKLKGLEEIIPYTAVHWHMQEKGWRFATPEDKNAPGAEVTPDPIGGAKYLRDIYFKVDPEYKGRFTVPTLFDKKTGRIVSNESSEIIRMFYTEFDDLLDEKYKNVELFPPSLQKEIEETNDWTYNDINNGVYKSGFATTQEAYEKAVKVLFGSLDRVEKHLAGVKNGPFYFGDKVTEADVRLFTTIIRFDVVYVQHFKTNLGTIRADYPYIHRWLRHLYWNIPAFKDTTEFTHIKSHYTKSHTQINPFSITPLGPVPEILPEGEEVPAVRFALQQAGKA</t>
  </si>
  <si>
    <t>&gt;6256_g</t>
  </si>
  <si>
    <t>MSSTSLDTGATRSRACENCARAKAKCESQINDMSTQQCARCFRLKKECIVQPRAKRKKRTPNAAGTAELESKIESLVNLLSAAQASKLEHGEDHGVSGSPGINLSRDFSFSKANNGFAGQSRLPQPNSVGTGLSSSTRVTAPPTTSPLYYTSAKAASTKNSTIPPVKAPEELLQIFRVQFTVLFPYAIISPNVTAAELCDKQPWLYRMIMMATSSHERHRQIETGKLIISDLSTALLTGEEKSLDMLRALLVYASWSHYYAAVLPQFQSSGVLQLVLALVYDLGLNRAARFDRETAAVLADAEKRISSEERPNLREAERSLDECRALLYAFYLSSTFSTCARKADGLQSSPYIDYSCKVLLESAECEADLILVACVRFQSIADSVHRALPSRLAYSDGRNAPLWMHTDHLQNELQTLFNNLSPDLQNQAIVRLSYHSVQILLNDAAIIETWNIPTFNSRRIDLRWSCLMASKSVLDTFLTLPPSVYHVVPIPNLAQLGLCLINLFKLAFVEDPGWDLVHVRETVNFTSYIDHFASQLERLGASIDSAQNPPAKESFPTTCARAMTWVKGLYDAKVTSASEVGRVPGQQYTDMIESSYDMLNQYPFDYMDEPYWQELMADFSHIPMQQFSSKDAI</t>
  </si>
  <si>
    <t>&gt;7479_g</t>
  </si>
  <si>
    <t>MDRAPLILRPDLNRPSQADRDRTLREGVLHTPSHFLTSALPKARTHANLTTASCQPSPPRDRRGGSQERESRAHSRLRNMMSGNWLRSLSRNHTPANAGGSTVPRVPTRPRGRDGMGHGIVDRDDGTWIPTPANGVLPQNATLQRQNYPMTGGKHYMATYPSSGLLENDENNIMDAINEWYPAPPDKSSNLHMYCEPSRVLIIKAWMKDCHRYKCEGYED</t>
  </si>
  <si>
    <t>&gt;10089_g</t>
  </si>
  <si>
    <t>MEALLSLSFDNISSYDQAKIRKGLRQVEGLLAQICLSSSTPKSSAEKRRSVIDPGKEPPPRKDLVELSSDPAFREFFKLQDGFEWNVAMRLVNTLDRLLGKSHDDSNDLLIVKTLDLIQGILLLHPPSRTLFSRELYMNHLLDLLEPINCPAIQSATIITLVCALMETPQNTRTFENLDGLLTITSLFKCRETTREVKLKLVEFLYFYLMPETPSIPSANSTVSVPAMLQRSPSKLVGAFNRGSDNGGRKRADSESEIIRTTEEKQQLLGRHLDSVQDLVADLQESIPFGGVL</t>
  </si>
  <si>
    <t>&gt;2031_g</t>
  </si>
  <si>
    <t>MGAFYETIPASLIKWTLDQKVFWVATAPLSPLGHINISPKGGMYFGILNPQTFWYIDLTGSGVETLAHLQEPGNGRITVQFNAFDGPPQIVRLWGKGEVLEYGTPGFNSFVKTHSINTIAGTRSVIVVHIHQVGSSCGFSMPRYDFKEFRPTLNEFFEKRVASEESGNKKDGIERYWAAKSAQSMDGLPAMRRAVETAKRENVKPMKKMVGPYAGLLTNVRSTSAKTVPIRYLIITAFLCFSMGLAAAFFAPVRLKSLLILE</t>
  </si>
  <si>
    <t>&gt;9436_g</t>
  </si>
  <si>
    <t>MSATKEFTYSDVSEHSGKKDLYMVIHDKVYDSTKFVDEHPGGEEVLMDVGGLDATEAFEDVGHSDEAREILEGLFVGNLKRQEGDPRPKASAPTTTTSSNPAGFGVGLYAFILIGGALAFGVYKYLESQDGNA</t>
  </si>
  <si>
    <t>&gt;9014_g</t>
  </si>
  <si>
    <t>MAAIQTPTNPLLSTQKSSDTALQVALHPLVLLNISDYITRHTLRQEKSPIVGALLGQQNGREITIEHSFDCLLTLLDGQIILDQTWFKERLQLMKDVHKVPALDFVGWWTILPKSGPQPIHVPLHTQILQTYNESAIILGFHPGDVLEGSSGGALPITIYESNYEADEPNAGGIEEDKKMEDGETSLALRFKKLSYTVETGEAEMISVDFVARGGGNATAVNGSIQPQKATEVDKGKGKAKELRASKKSENLEDALKSDAQILSSEDEELIASLTAKANAIKMLHSRINLISTYLRSLKPDNIPPPAPESADSKKYIEPNHAILRSIQALLGRLSLLVPADATAFEQELMSEHNDVNLVSLLNTITDSIKNVREAGRKYAVVESSKASNKKSERPDRGQNWGSYGGAMNVGDLLV</t>
  </si>
  <si>
    <t>&gt;8693_g</t>
  </si>
  <si>
    <t>MPYLETAQEWLTQSSLLLQARPSTTRISTKYTIKQPPSPSSKPRKQKPTTADPSKATSLTQTTTTPHPHEPLRTILVLKTYDPKSGATLKYRTTRAAEVSRLIQILGRLARPMSGLPELKEQSGDLAGEKGEGEESGMGTPVVEKAVPVVGGGKVEKGGQHGAGGQGGKGKKKKGKK</t>
  </si>
  <si>
    <t>&gt;4940_g</t>
  </si>
  <si>
    <t>MEPGLNELLKWSVENSTTATNGPSSATPTNRGLNPDALNALFGGPSDADLMIASMAAIQSTDPEVSLDDKLVAFDNFEQLIENLDNANNLGPLELWTPLLGCLKHEEGEIRRMAAWCVGTAVQNNEKSQERLLAMEGIPVLAKMVVGENEGKEVRRKACYALSSACRNYQPSMDVLVGELRKLGREQGNVDAADMDACDILIEGLRKEAASSE</t>
  </si>
  <si>
    <t>&gt;767_g</t>
  </si>
  <si>
    <t>MLSEGFITSIRAQPKTANTAIAKDVGIYVHELQPALAIKSSFKKSSTPVNGLAANPTHIFAAQADKAVVHVYSRERGNQEALISFPERIHSLALIGEGVLALGTAEGRIIFWEVCTGRQVSTPTAHLQAVSCLAATRSYLISGSEDSNLHVWSVPRVLSLSSNDTPEPLRSLSNHRAAITNVSLGHSASTTNICVSASKDNSVIIWNYLSGDLLRTFLLTSTPLCLALDPCDRGVYVGFEDGSLQLIELIQPDSTVHPLYDTTLQDTPVQITLPSWSAPSDVGSALCIGLNYDGTILLSGHASGKLVQWDTGRRCYSAEAADLNSPITNLIMMSPFPTKTVTRPSAVVKPKLGEGNYVFTAQLNGIPRSSPFDEVVAMQGFPSDMLENAISRFSAPLSSSSSGDDPLRKENEELWKVINEQRTLQKETWDKYTKLKNSRA</t>
  </si>
  <si>
    <t>&gt;2272_g</t>
  </si>
  <si>
    <t>MSGKYVFAQTLKEVRFLFCQTGEHSSGTRSFLARAYPTMKKNNPNIPIMLREAAGTQPRVYARYEFGKEKSESLAGLSDKEIETKVTELVKTGITN</t>
  </si>
  <si>
    <t>&gt;634_g</t>
  </si>
  <si>
    <t>MAPAALSSRPGVSESATHSLLSVTSTYDDTLRFYLNGTRVVLDNIDPEATLLEYLRGIGLTGTKLGCAEGGCGACTVVVSQYNPTTKKIYHASVNACLAPLASVDGKHVITIEGIGNVKRPHPVQERIAKGNGSQCGFCTPGIVMSLYALLRNNSSPSEHAVEEAFDGNLCRCTGYRPILDAAQSFSAEKSCGKARANGGRGCCMEDRNEGDSGECCKGNGFKDDQPIKRFTPPGFIEYNPDTELIFPPPLTKHEFKPLAFGNKRKRWYRPVTMQQLLEIKSAYPSAKIIGGSTETQIEIKFKAMHYAASVYVGDIAELRQFKFKDDHLEIGGNVILTDLESICLQAIKHYGPIRGQVFSAIHKQLKYFAGRQIRNVGTPAGNLATASPISDLNPVLVASNAILVARSLDKETEIPMFQFFKGYRRTALPPDAIIASLRIPVSKEKGEFIQAYKQSKRKDDDIAIVNAALRLSLDSSNVIESADLIYGGMAPTTVAAKTAGSYLVGKKFTDPATLEGTMNALEQDFDLRFGVPGGMATYRKSLALGFFYRFYHYVLSKLEVTKAEVDDEVIAEISRMISTGKEDRESTVAYQQKILGKANPHVAALKQTCGEAQYTDDIPVLKNELFGCLVLSTKARAKITSVDYSPAMECPGVVDFVDHTDMPSPEANMWGAPVCDEVFFAVKEVFTTGQPIGMILADSAAHATAGARAVKVDYEELPAIFTIEEAIEKESFFQHYRYIKKGDMDKAFKNSDHIFTGVTRMGGQEHFYLETQACVAIPKLEDGEMEIWAGTQNPTETQTYVAQVCDVAANKVVSKVKRLGGGFGGKETRSIQLTGIVALAAKKSNRPVRCMLNRDEDMITSGQRHPFLARWKVGVNKNGKIQALDADIFSNAGWSQDLSAAVCDRALSHIDGCYLIPNVHVRGRLCKTNTMSNTAFRGFGGPQGIFISESYMSEIADRLDIPVERLREINFYKTDEETHFNQSLKDWHVPVMYKQVQEECSYAERREAVTKFNATHKWRKRGLAIIPTKFGISFTALFLNQAGALVHIYHDGSVLVAHGGTEMGQGLHTKMSMIAAEALGVPLQDVFISETATNTVANTSSTAASASSDLNGYAIFNACAQINERLAPYREKFGKDAPMSKLASAAYFDRVNLSANGFYKTPDIGYTWGPNTGQMFFYFTQGVSAAEVEVDTLTGDWTCLRADIKMDVGRSINPSIDYGQIEGAFIQGMGLFTTEESLWFRGGPMAGQLATRGPGAYKIPGFRDVPQEFNVSMLKGVEWENLRTIQRSRGVGEPPLFMGSVVFFAIRDALKAARAQYGVKAEIGENDGEGLLRLESPATGERIRMACVDPIVKRAFVKPQDGEKSFFIAI</t>
  </si>
  <si>
    <t>&gt;7881_g</t>
  </si>
  <si>
    <t>MGRFILLLGLAAIVIAAPNPRWHNRTSVAKQIVQIPLDAYFNNQGFGVVPGEANFDQLNNSYPAANLPSGGSYTSTKTNITYLFPGYQANKSDNVVMAGQQIDVPAAPYFSLQMLVSTESAGTSAILTFEYTDGTVTLAEVRTNPYSSFLSILKGVIVMPSYFTVNTTNFNTSHIFEYIGPVDPSKTLSSITLPDTSNDTARIHLFAVSLYKQTGVQVQFLRPTHKHGIDRVQTVEVVVDNAGPDWISGAGVEVSITGPGIETISPGYIKRMRPGDQKKINIGVIGCGNVTAKVHLKGCMKATYVIENVKFGLEEYTSELSSLSNHESPDWYNDAKYGIFIHWGPYCVPGWGNSTPWEIYAEWYWWYGHHRNADKADVYDHQLDTYGPNVVYDDFFSNFTAANWDAKSWIDLIADAGAQYFVLTTKHHDGFAMFDSKETTHRNSLHYGPKRDILGELFAAAKKYQPQLKRGTYFSLPEWFNPLFGPYGFSQTSDPASTSWPGIIATNPYTGLEEPYTGALPQNDFITDLMVPQMEILAYDYDTDIMWCDCGAANGTAEFAAAWFNQAESQGRQVTMNNRCGIVAGADFDTPEYSTFSSVSERKWESNQGLDPYSYGYNRATPSTLYMNASTIVTTLVDMVSKNGNLLLDFGPMADGTVDTTEVAHLLEAGLWIKANAEAIFNTTYYFISAEVDNARFTQTEDAFYILSLSDPSEHFVVNARLPIIDGDSITLVGAGNGQRLDWTFLEESLTITVPPALAAAGKYCWVFKIEYA</t>
  </si>
  <si>
    <t>&gt;8669_g</t>
  </si>
  <si>
    <t>MATSSPTEEHIEALKKFTACDIADALLKLKVPNAGFIPDLKLVASGAKDPSVGILIAPASTVIFASKEGTGWELVGKSETDEYPEANIPAGKHWVDLTEPGTVVVMTQPEGQKCAVLGGIMALRVKMLEAKGIVVCGRVRDVEELEGTGLPIWSKGTSIVGAGAESKPHAVQVPLNIDGTIVKPGDLVFSDPVNGVVIIPKRQVLGVLSLLPYLVEADNRVKEDVALGMTVQEAFKKHRG</t>
  </si>
  <si>
    <t>&gt;5596_g</t>
  </si>
  <si>
    <t>MGFVQRVMKRLPSAPNLPTADEGKTSKSKTNMRLAFFRRPLRLRGNSSISIPLGVVLLFPCIVVVLILVLFVRHPKSGVGMLMPAGAPPAIRRISEEHDKVFVTGCERPDTSKPRAKAAFVVLARNKELDGVIQSVKSIERHFNRWYHYPYVFLNDENFNSTFKETISNYTSGTVEFGTINPKHWGFPDWIDPKVAKEGIAKQGDQAIMYGGMESYHAMCRFYSGFFYKHELLAKYEWYWRLEPEIKYFCDITYDPFLKMIDAGKTYGFTIAVKELKETVPNIFRYASAYKRVNNLTSQGLWEMFVEPQPEEPKEVPEDDPSYKRPLPEEILRGDPSHASLPNIDPEAMEGEKYNMCHFWSNFEIARLSWFRSKEYEDFFQMMDRSGGFWMERWGDAPIHSLAAGALLSPKDIHYFRDFGYRHTTIQHCPANAPSRQMEREPWLEMTTVDEKKRKEEDEYWESWDPVKENGVGCRCRCDTDIVDVEGKQGSCLAEWVDVAGGWASP</t>
  </si>
  <si>
    <t>&gt;3639_g</t>
  </si>
  <si>
    <t>MAKSLNDMAASFVPQIKSIPDTVATLPTSLTIPEESKAPGSELVPTAIVIKGVPRSLQLNQLLRMIAQVGPDYAEALRPYSLSYLRQEPSKRSKRVVFVNFIDPQSASIARDVLCQPHQIRRRGIVGRNEEDAAKPSYLKEKARIGLSYRWLVWIASSSSYRLDELYERECPTAKV</t>
  </si>
  <si>
    <t>&gt;7271_g</t>
  </si>
  <si>
    <t>MLRQIKPRNARSKRALDKKSPKAVENPKTALFLRGTTCSQVVQDALTDLYQLHIPLAKKFSKKNDIHPFDDASSLEFFSEKNDASIMVFGSTSKKRPHAITFVRMFAHKVLDMLEMYLDPESFRQLGQFKNKKCAVGLKPMLLFAGTPFESPVSDEYTLVKRFFTDFFKGEPADKVDVEGLQYIVSISARDTVDGEEAKPKVHLRVYLIRTKKSGQKLPRVEVEEMGPRMDFRVGRIKEADETVMKEALRRAKTSVERPKKNISTDIMGDKLGRIHLGKQDLKELQTRKMKGLKRSRDVVGSEDEEMEEDVVSDVETAKKPRKA</t>
  </si>
  <si>
    <t>&gt;7032_g</t>
  </si>
  <si>
    <t>MTDEMGSIITVQNFTTAMSQLDLSSSTSNHLYGLVDMGSNGIRFSISDLSPPQSRLMPCIYRERAGISLYDALHESAPNSQPFFFSKATIMVVADIMGRFKDICDRYGVQKGNISVFATEAMRTAKNKDEMLRAINKESGLKVDILEPKMESMFGAMGARSGFPLVRGLFMDLGGGSVQMTYLDSCFYSQNYHTLAAEAAISMPFGAAKLTAALSSQDTTEAATKDLKRSMKNALEGLAQRFSNLKTDIDSEEGLTIYFCGGGFRGYGSMLMHTDPIKPYPIPSMGGYTVSGDRFTNWKAMLRANNLEKGKIYGMSKRRRRQFPAIATVVEALVEALPKHCKLNKVVFCSGGNREGVLYMKLPEKLREESPIPFFPPNSSTASEEIFTLKAVTKLLASSIPERCTSPFEPSFYGRHESHILQYVARNIWMNMGHASDCNSAKALHEPISGSLFTVPGLTHEDRAILALTLCSRWGSDLGPADKVLQGNLRALIGAQNSWWCDYIGTVAAFVAEVIPIFPKNEPLLLGTITFNPSSTNGLGKKTHKCGIRLEISLGEDVRKGLYIGDLEDRFSKVGKGLQLGWKVEAEIE</t>
  </si>
  <si>
    <t>&gt;1953_g</t>
  </si>
  <si>
    <t>MTAIPSIACLGVIGKNNNPLHISIFPSTANSKPLRTPLQYSLLLSSTLDIFEAKHKANATSGGGLSGDLGLLHAVDERLAAYGFETNTGVRFVVVVDMRGRVVTQGDRVGGGLREGDLKMVFRAMQAAYVRLLQNPFYDPDEHSPPSGKGGKKITSRRFAEDLRRIGEGWAPGLTGA</t>
  </si>
  <si>
    <t>&gt;5226_g</t>
  </si>
  <si>
    <t>METTAGFNILGALQSQMITTTTATLLYKAQAIQIREAALASRINAREQQIPLLFLANHNQDTSSSSTIPYGLDKKAIISDLTTERPQWILSAYGPGRQAPAQLFGGPLREQSFEEMRLAHYMGMAAGNPQQAVQEAEKLYQAAEQQIQTALNNVDGAIDFIVKADNEHPNRIDICSSSRSNGPKFQQNPTDVQPTPPVNAFGAPSQPAPAFGAPSAPSGAFGQPSVLGQKPNPFGVATPAFGAPSQIGTGGGFGQPSMLGQKPSPFGAPSGTAAPFSAFSNPAIPFSQAPISSAFGAPSQPAALSPFSAPSQPVATNPFSASSPPAAGNPFAAPAIAFGQQPNPQQGNPFASQNPLSNTNSMTNISASPFGAPSPAPKNPFAAATSQGPSTFGGTPASQNNPFSRSAAAQPTPNGFGAHIQQQNPPNNANPFGKPSVVPSAPNTINPQTSVASQPSMNGMGGMATNLSEHPHPDNYIVKDASGRLLTFNNKRVIYKNNEPGISRPDGSWDKIWFPDGPPVYNKDTVGEDKYYDDATKQAYMYAIQNGLFEKGMMPLLPPKREWCRWDF</t>
  </si>
  <si>
    <t>&gt;7304_g</t>
  </si>
  <si>
    <t>MTEAAADINQMLEEEEDDYYKVLNVAPTATLQIIKESYRRLALQLHPDKNRHVDTTEPFQRLGRAYDELKDPERRQAFDRRRDAQIVFSNANANTAAAYYAQQAPGAPGPPPQRNITQISQRRAEIRAAFNNQRAFTQYSTKVENWFDPDKELPNATKLSRLGKWLRSRKIRKWKQVTTDSFTDRLQTWATSRAFLVGKFQQRDKNIQELENILRTCRIHTIQKAHPDKFVQLFPHPTNPGTLTFIQTFLSKESHELLDISERIFVAKCIESHYEECGDIRVRLEHERRQYEADEYAARKKVVREAFFFLGPLTKSKSPKPDHLRRKLWTMLDFIKPAIHHECSTKGNGTTEGPWHDMQVVVTDERFRVNWKHLSCGRCANSAFKMHKNCAKCTECDMFVCLSCHSDLKVLAMFQDWVEGRGTAHFDIE</t>
  </si>
  <si>
    <t>&gt;7401_g</t>
  </si>
  <si>
    <t>MSTAISGLPLSPVEGYPKLACHMGKHPECLIYRRFGSLNSQNLLYLQAELIHLEQKLRRLEKNDISSGEGNRPNYSKDWYWLSSSALEGDNAQLETVLAIRSKLSEYNNAVIQQNTMSRLADPDHYHLRSLQDWMGRPNMGNYDLIGKDRDTWGSVDEPLNPHADLLAVASDIKEKDDAFSVWVSQRVFHWFYKILGHPLKKPGDIESGIVSYKKETLQKCTSYITTLVASLLPLLAIIILYFVGSMNTRLGIISLFTVVFTSCLSFFTSVSKGEIFIATSTFAAVQVVFISANNGASTCNT</t>
  </si>
  <si>
    <t>&gt;4661_g</t>
  </si>
  <si>
    <t>MSFGGQTPTIIVLKEGTDTSQGKGQIISNINACLAVQATIRSTLGPYGGDLLLVDSNGRQTITNDGATVMKLLDIVHPAARILTDIAKSQDAEVGDGTTSVVVLAGEILKEIKDHVEQGVSSQTIIKGLRRAAAMAVNKVREIAVNTSEGNKRETLIKLAGTAMSSKLIKRNTGFFTKMVVDAVLSLDQDDLNEKLIGVKKINGGSLTDSLFVNGVAFKKTFSYAGFEQQPKSFKNPKIVCLNVELELKSEKDNAEVRVEQVSEYQAIVDAEWQIIYNKMEALYKTGAKVILSKLPIGDLATQYFADRDIFCAGRVASEDLDRVIQATGGSIQSTCSDIHPEHLGTCGNFEERQIGGERYNFFEDCPEAKTCTLVLRGGAEQFIAEVERSLHDAIMIVKRAIKNNTIVAGGGACEMEVSAYLHRYADKNVPHKQQAIIKSFAKALEVIPRQLCDNAGFDATDILNKLRVEHRKGNTWAGVDFVNEGVRDNLEAFVWEPALVKINAIQAATEASCLILSVDETIKNEESAKPLAPTRGLPPGAAQRALRARGRGMPRR</t>
  </si>
  <si>
    <t>&gt;10839_g</t>
  </si>
  <si>
    <t>MSDYPPTQSYGSSYGAPDQQQHQSYLPQTYSNPYLPSDNGQASQGHIAPNYNSNAAVYGYNTSIPSFSASALASGVPPLPIFQGWNQDSIPLPPYTTQQPATQYNTFANAQQNPQYYQPVSQPSYQQNVQGELSEGEFEDGAHATNTPPVGYGSVQYSAHDAAGYNDTAQRALYPKTRDYAPQPSSYSGNNYQYPRRAPSQLKRQQSGSYSPYVSSPGGADKNDQTKETQQENAYAPTLQEHMTSGQSNYSSRPQGSKVDASQLQTETNGHTRQNENEPLGSLPDPVQSASALAAGASDGSYWDGKRHDARGAILELVPRGIRYPTFIQEGFSAAIIDPIFDELHFSRTMSPKSTDGHEGSTPAHSVGQQHSEDSTKSHPKSTESQNLKRSSIGQGQEVLDHSVNGVSKGNVASKDEASSQPSAPVSAPSTAPAKSAIMTEKERTLHSKMEALRKSREERAQKAAAKSAAKSPTTPSTGPPLSAIPATVLNSTPVEPKSDIKTLEVVNLQPAKEPPVSDPPLISRPPIQIPVRQTSQVPVIPGLFLASAASPASTTSPNHVAPTPTSSIQRKRPVAADFDEPAKSIAPFKRPFGYSDNKPDRLVIDVSEDEAESDDENVPMDLDSQADQDSPVLPARKLSDQRPSATPTPAPIPGHLAYKPFTPPPHTPTLNIPPTSLPRSSITRPELERRESEIMELKKKIAEAEARKRARQTPSGARTPQVLQSGAPEAQDTTPINGNLASKVEASLQMQNMIGKANNQIALDQQKLAEAQAAEAKKAAELKEGQAEQIRLRRQRLESRDAGLEAEIQEEQARLDQLTAQVAERQAALQKSMEEKRRVAEEKARLAQEEDQLRAQDDKPENVKSDADSSIEDTALPNATLEAQKPIEENSSSLVLTNGHNPEPLPAPLPQPEPPQSELPQRQPELSQPKTNEPINSHATETASADQALDSALQEAILAEADAHSHEGERMDIEPLQLPESHLDQAEGSTSPDYSPILERTMPVVSDDSHEDDYEPPEATAPIDDPIESPPFSPAPPESVHVPEAKDHDMLDINSKQGEDEKASSQPPIQPQAEELLPRRNGSLPKPIESAAEHHQIPLFTPYESPLKLFQKYRFHPEYMKQVSTGLRSLTYSHKIDPKKEFCRYELAGGTCNDPTCDLQHFKDIALPDDGILTALGCPDEFRGEQRDRFCDGLKGVLSDLRVRKIRDFDVIASEICAHRAKFLADKSNILGLEDVEV</t>
  </si>
  <si>
    <t>&gt;8117_g</t>
  </si>
  <si>
    <t>MRGLTSSALLWAPALASAFVVPEVDVEDGGSVFAPNEDHLFAPIVVNIVDPRSHDHHERPVEFALEVFESESACGYGNVTLDGQALPQIVEGDSSSGQGPVTTENGIILGAWSFNCIKVNGVPNAQLLRFEIQDVDGTAVQDTGFYALYHQSGSLEILNIETDLSIPIHIVANPNPEGLRPISDDPRLPEYNVEEELAELDYFYAQLRELEWLIFEKERALSEHHSSQQLEKTIKDCDSLRCIVQAAADQARNAAHSIYSKVRGDIEDHDEEAHGWPRPPFKKPHFPKFPHPKFPHRPHDGNHTCDHPKFGHGNHTHGNHTFPPPPWKLPHHRPLPICKYPPPHHGPHHGPPHGPPPHGKPPGDREPGGRPEWEHKPDSHRRPSDEDGPHGKPPGDREPGGQPEWEQEPVPDDRHKPDFHHSPDVGNEPDFHRGPEEEDRHHPPPPPHDEGPHSSPPGPDHDEPHPKPGDSHGLPHAPGIHHPILHVVKLTAIGFLFAFLLLSLHHRVCTPKRRADRHRRKEKRRAHRRAVHKYAITKLLARISGNSDESSDSGSDDYEEKRSFLRREAQEVVQGEIAELRVAADVVGDMVAAEEGRATTIIAPAPEPVAVITQAPATEVESRPLLQQQLLEHVGHGEELPAYEDHDGSDLGSVVADGFGYTPGGNGYTPSHSSSGGVSDILGPDTKS</t>
  </si>
  <si>
    <t>&gt;4174_g</t>
  </si>
  <si>
    <t>MAGIVRQPVDIKSLENYIIQNVPQIKTPIDLKQFGFGQSNPTYQITASDDMKFVMRKKPPGKLVSKTAHQVEREYEVIHALENTDVPVPKAYCLCEDSSVVGTPFYVMEFLDGRIIENPTIPGVTPAERSEMWHDAIRTLAKLHRINPKDVGLGNFGKSSGFYDRQIKTFGTISKAQAQAVDVETGKAVGQIPHIEEMLSFFMDKRNQPKDRGNPIHGDYKIDNLVFHKTEPRVIGILDWEMSTIGHPLSDLVNLATPYFLLNQNLDTHLPAFQPSSTEGLPELDQLIKWYAEVAGWNPKPDLTYGISFGFFRATCIYQGIAARWAVRQASSAKAKQNAEARHAMGQVAWQTVKRAIEDSKDRAKL</t>
  </si>
  <si>
    <t>&gt;10547_g</t>
  </si>
  <si>
    <t>MSEPPNSVAAAEAAPLYSQDSLVAHATNLEPHNIYTYQALGSRQIRVIELEPEDKHQTPSDQTGCAPIRCSIQSIDLDISGDYEAISYVWGSEERSKVVLCNGKRLDVTENLYYALLYLQRLPPQQRKSKYVWIDAVSINQADIQERNSQVLLMSTIYQRASQVIIWLQEERNTDGFAIASMVELDGWLQNGLAHSPPASQEISETLEVKREEQLKDLTTNFIQKHSQNWGFNGPVWHAIANFIDRPWFSRLWTIQEVVFATEAIYICGVLSIPVMTAYRVFKALYASASFTGGNSLGRQTLIIAGHLRELLYSEHAGEVKLADLLSHTRYNMATDPRDKIFALINISTDARHNARMAPDYSLDLAAVFKNLAIFYLETKESFDGLSLVRHSVIGESKIPEHVRLPSWVPDLSRVESIADPPHRSFFTSVFANAYNATRLSAPSVRFSNDHNTLILGGKVLDIIEEVVCKDDYLPAERQGFKEHEEFASKYRDLSIAFSRLVSHCPDPYPTGEDRNTAYLRTLVLDKEYWPENVRLRPDTKAQLLIQLTRYKTWANAVDKDLPKRIHPARLSSECQHLFSLLNGRTFGLYNLYRTKKGYLGRTMVYTSPGDLVCVFMGAKVPYVIRPQPEGDGSRLLRETYFQGFMDGEALDHPELPVTDIPLV</t>
  </si>
  <si>
    <t>&gt;10780_g</t>
  </si>
  <si>
    <t>MVFTPPPWAPPLMMDPPDTVSIYEFMMGEKYGRCPIKLSKNPFTCGLSGTTYTHQEMADRVEFLARGLSKELGWQPNQGTEWDKVLGIFALNTVDSMTLAYATHRLDGLATPANAAYSASELEFQLKSSGAKTLFTCIPLLDVALQAAKAAGIPRNRVYILEMPKEFSGTKQLPYQTVGQLIEEGSKLPKLDALKWDKGQGARQTAYLCYSSGTSGLPKGVMISHRNVIANVLQIEAQERLARNQRKGDKMEVVLGLLPLSHIYGLVVVAQASTFRGDGVIILPKFELSTFLQAIQTQKIQTLYLVPPIIILLAKNPKECSKYDLSSVKAIFTGAAPLGAEMAEDIQKVYPTWKIRQGYGLTETSTVISASPEHDIWFGSSGSLIPNCRAKLMSLDGVEITGYDQPGELVVQSPSVVLGYLNNDKANLETFMDDTDGGDKWMRTGDEAVFRKAPSGNEHVFIVDRIKELIKVKGLQVAPAELEAHILSHPSVSDCAVIPIPHDRAGEVPKAFVVKSSSVGLEENDRMVARAIYKWVKEHKSKHKWLEGGVEFVEVIPKSPSGKILRRLLRDKEKEARRAKGARL</t>
  </si>
  <si>
    <t>&gt;6620_g</t>
  </si>
  <si>
    <t>MASNGEDVYATLLLNDFYLPGALVMAHSLKDAGTTKKLAVLVTTDTVSADAMVELQRVFDFIIPVDRIVNETPANLNLMNRTDLHSTFTKIVLWRLTQFRRIVYVDADIVALRAPDELFDLPHAFSAAPDIGWPDIFNTGLMVLTPNMADYYTLLAMAQRGISFDGADQGLLNMHFKNTFNRLSFTYNVTPSAHYQYLPAYRHFQSSISLGHFIGQEKPWTKGRDANRGSAPYDEMVGRWWAVYDRHYGESVGTTRSRAEQTINPPKSVESTSRGATTIVQYHTKGEFHPPASGSQETRYQEPEGEIFQQPQHSPQETESHVEQRFQNEPEGSQQYQAHQTESEIIQATIEPPLHETAEIPKQVDEAYVPPAQAHDDKGKAPEIQYSTWDARTAPPPADSRPEASNFPSTHYEMSSDPTPFVAPERYPEPPKDMYYEVPKTPTYQKPAPIFPWEKDAPQATRVFPDDNLEYTERRGSNEPISSKVESTEEVKGSPVTPTTPTSHLTPADPWQTFTRGNAWDEIPEIERYIGGLRKTRKGNIQVLQGHEGTSLLSSPGVRRQSTRLTDFPTELERPSLPVTPAPIRRPTFWGEERDEEGELPAAEGVPSQEDWDPVAQLEQLARRQSDVLASKLSLESASTREIPSRNLPYGSDGVVSPTYVAQGPSTEEPTGSDATSRTVKIEKPSYQGPGAMWERDETFSVTEQEISPSEERRNVPETRGV</t>
  </si>
  <si>
    <t>&gt;14802_g</t>
  </si>
  <si>
    <t>MAMLSFPADTKSQPKCHVTHNVMGHIDPRQPPTKRKPFAAILSHAFISKVDLILPEEIYEIIEKDILSESLRTNYSRVILPLKALVEGEFFDEYIKQGILTLHLDKESYERAGIVGKPEGVKGKRGTKPRWVVEINFRLPSMLHGKSAFDRIVYAFKNVLTASVTWLFHDYGKEEALSPDPLDAHFPVRKTASPIVTKGIQVKVPSLQPPEEQDPSYESDFEDYAEGILEWLSLITIGSPRVDLNDTTCHSHMARIHSLFLGE</t>
  </si>
  <si>
    <t>&gt;6968_g</t>
  </si>
  <si>
    <t>MISALAFGLVATAVLAQAADTNATFAPVLNPDVNVHNISNVVPATNVTLLYAANTTDASVSVSHIMKYPSILLEEIGSITDVTCSATEVVFTFSNATVLAALEVAWEADNSSFVLITNHFGNCDAELERGIFLTDDINCDSTTLVCTASGAMTDVQNTAAATAVDFSGLPATALSKRTTISESFKVGGTTALPADTVLYSSSAVSVTADTASITAEASFGGYLYFNWLFLTLEQLYFDVNVDFSTNLDLSVKAASAASHTFSFATPGFTLSPIEIEGLFTVTPTIDLAIGAFVSASKAVDIESTLTVGVPNGALHLDLVKFSKTTSTGWTPTFDSDLSIDAQATAEFDPFVLIDINCDVDFSGVTLPAEVKVQGGFNNTISVTGSTDVGTGVASTTGTGACAQGLDLDTQFVFGIGVYLLGSLVETLYPVDVTLLDACLSW</t>
  </si>
  <si>
    <t>&gt;2238_g</t>
  </si>
  <si>
    <t>MARTKQTRRKSTGGKAPRVSICKSSCRWPVCYDLRYDERHIPTPRDGRHSQLPKSHSQDTASSKITANFNPPKDFPHFAKLPYEIRNRIWEMLAEEPRIVAVTTKTDRGLRSTIPPILHVCSASRAVGLKRYTPAFECEKFPQWQNGSTPELFNPLPQRVYFNFDRDTLYFPENWNEKVKGAWCCLSHFTRLVQQADLKRVKRVGLAVDARVCSLKTSSGRCHLANFAHWDALETLYVGYEDAKLGRDCQLCFAELESEDYEDFMQRYKRNPCWTCAQSLPQDAAKAVEYLRNTQPVLYHGYWEKPDSFLRKRELVSVKHL</t>
  </si>
  <si>
    <t>&gt;7601_g</t>
  </si>
  <si>
    <t>MANTNEEKEANQEQERARRADRMRILKQESRCSLPFGLRLPLATSLSCVAGLVLGVMHGSQTAGLRFRAENAHRLPTTPTGWYLYHKSKNYTRALGGLKEGLKMGAKIGIWTAGFFSIEDMFDRYRGTKDFVNTVIASLSIAGGFSLWNRFPLTTAARTAKTGLAMGLAFGLAQDALGAAKGRRPGYVDFIIRRGRRRADIEEKRMA</t>
  </si>
  <si>
    <t>&gt;1163_g</t>
  </si>
  <si>
    <t>MSFQNRLDGLLNKGKERLNQYTHPSAASSFQPQPSSNYNYNQQSAGPNGPPPPIPYHSKPGRAPAAPYWQPNFHPSTPISQLFEQETGDHGWGNNESQNYTSDARNCFFTPDGKLVLRGIVETSAPSNKYTSARLVSHQKLDRQRGCVTAVLTAPCAQGIWPAFWLLPAEPSTWPNDGEVDIFESWNGDRMNHSCLHWGHYNGEDWNKHRVQDTPIHTMDSQPHIMAFAWEQPETGQGGRMLWYIDGVPAMRAEIPVGIRKMSDWRIIINVAMGGNVCGGKLPADGWYDFVVHELKMSDEPVGGWGQFAQDWERTKEGKAIVILRYSQLSLDKKFLKPRCIELSQLALRDDGSASSSKSLLQSTNLLLGVLEQKCQRTDGVFDEKLADYVFFPISQILRRKQRYTDQLSELTIKCTKILLEYGWRTGISLDLSKQLLILLTFVVGGVPGKEPTPASEELLIVGYAALAVLFRDLSVTPGGSASLIESGTLPALGHCVTVILDGITQGPQAAIQLQAIQALDAVWRCLRDPQILSTFLPATISSLTKCLNPTTGTRRSRETLVKALGVLGSTLVSILSDVQTRKIRHDDKSSIEISTVTSEQTTLTKPWLKATAGQIKLALSNVIRLRSHKSVEVRKALNRLCITILDECHDSLPESAPILVETCMTLSGVDTEDILHERATSLVDLASIHPDLSEYIKSTVYNWVTSLPRVMQSNDEIAKDAALGQLSKAHDLLVGLNVESSILEEALGNSLRDSITVTLEPLSSSKGVQEADFDLNSQAAISLTTDNALALEFRPIIMTEESQKHTRKQFMTLLSSLGTRNSQIDMASVMLEYARGASGPSLLSAYWLSSQILKSAASINKEFDEFVESSLTLSDEQEIVNQELFSYSLSVLANNDDDTNLDWRMQAIALEVMADTATRLGEAFRTELVDTLYPVTQLLGSPNSDVREHTITTLNIVSRSCGYRNTSDMIVQNVDYMVNAISLRLNTFDISPQAPQVLVMMIRLTGPSLLPYLDDVVSSIFAALDNFHGYHRLVEVLFSVLSEIVLVGSKSTQQLQLESQNPPKNHKKTAPVPITIDDILEDIMPTPKPEDEDLPHEDFPRAPWKSAKTLLDEMENPPEEDEAQFMEIEKPPPTKTAILLKNITLLSQYYLTSQSPVLRHNLLTLISTSTPALASDEDTFLPIVNDIWPVLLPRLLHDTEPHVQIEAARTIGSICRYAGDFMSSRIVTSWKEILGLCRRVKNEVEKERMRKGGRGKYSQASRVWEGMVSLLCDIVGYVRIEEDMFDDVVDVLGALVWERQEVKEVLEVISRDAVWLVMYKAGQIKKVERPRMEGVEFLEM</t>
  </si>
  <si>
    <t>&gt;488_g</t>
  </si>
  <si>
    <t>MPADRRGRRGTRDGTNTRDLGVASPSSAADPRRIEQEFLKDNKISDRLDEATVNLDSSTGRFVSEHSLSKIWSRTIMARFLELLGYGNSPDLVSLAMEFLVKTISILVSIRWDGWGRFGELFFEYRAAVRHDRKDTHLPYTSEVLQDSEFLGKRWGILFFREQSVYLPLVISQGSNRIFPRNRPLPFILAKTEPIAQGGYGSVTREVIAAYQFMPSTEFEYNSQDPSKYEVQVARKWFQAKGDFRKEAKNLAKLNESLSDHKRIVKYLAMFTIGDEEDRWASKEFNILLPLADTDLKKFLYEPEYSPKCTTIAHMVEEASNLADAIRWLHAGLRISGKVLICCHMDLKLDNILVYLRHTSSPVGWWKISDFGISSMTERQHETPDPKRPSASFLEVQEVRSPAESLARITGTIRASVQRPAGIYSAPEIEPGKKVGPLADVFSFGCMLFQVLVRGVGGIELLKDLDEKRGSMVDSTNDHFCQRTPQGIQLHQSISAWLEDSKSLGNGSFSDRTIVMNCKRLIKKALRINPKERPNAEKLHDDLVKITNGEAETYTFDRDSNLILPLPPSPQAPRLLSPQPAPIIQVSRSVSIDENDEGQQSFQPPLNNFRIYPPANQDYNPPLLTQRAPILPQKLPTPPPEPQDRITGPSSLAQTSVSNPISIHLATNPNRDNYHAPTFHQYREDSEGLVNTSPPLPPSEMIFIPKERHNSSQSNVPEVQNHIDSRGEMIPYQVENVLMTLISSTRAKIAFISQKETVIYTLYSPYSKKTIIPPKDHVWEKGSLGGDFLVLSGHCKSTSRQIFRLYKLSIVNQQLMDDEIQPQRLPSFNKFAVSRDGKLLLGAPKKVWLCQSFSSQAQELDTKSTQTGHLQQVWFSTHGLLAFARFSLPGNHHRVRIWDVGEPSRITGSLDYHVPTSDNSAAAVKTSIHFPRSPACLLWLEHNKLYLMQNPKLRYPSLIRADPHVSSLQAMVVTPNEEAVVFIRSHRILFRVTSRISIARIENHNGFKTVGTLGHEEDLKYRLEKPDSCEVVIEEHTSTRERVRVLIGHCNGDFEVKDMNLPT</t>
  </si>
  <si>
    <t>&gt;9631_g</t>
  </si>
  <si>
    <t>MSIDLNWDILTTGPDGIALAEKIRDFVHEKFQLVTFPRFIKGVKVHSFEFGSTPPELDIKDICDPLPDFYEQIGDDDDEDGEEDEVEETQPKGSTLESLRKRRRLERMERTSGGGSSQAPAMPPYVDTRLPGIRSIQSPGDIGNTFLGVITPGIPGGTSNLHYFHSQLATGLSGTQTPLAAVAGAHLPNGWPDYSNLPSSSRKDRRHSGSGISQSPPPPADAAANHQAFRENSNVSTPAASTSTTRPQTREGNIDDVEEEPSSPPRKFREHQVEDLQTVFRVRYSGDVKLCLTAEILLDYPMPSFVGIPVKLNITGLSFDGVAVLAYIRKRAHFCFLSPEDAYAAIGAEEPDEVNTSGMKMGGLLHEIKVESEIGQRENGKQVLKNVGKVEKFVLEQVRRIFEDEFVYPSFWTFLV</t>
  </si>
  <si>
    <t>&gt;14809_g</t>
  </si>
  <si>
    <t>MNSLRPMRFWRLGNPQSGMDGGRPDLDSRTTHLVRGISRNRKVWDWLDWTDLYLRARDQDHRQIPFLHGKIVGGQRK</t>
  </si>
  <si>
    <t>&gt;1141_g</t>
  </si>
  <si>
    <t>MSNYDNNQSGSYGDNASSGNTGSYGSSGRYAGQSGNDNSYGSGNNGSDSYGSSGRTGGGVGGGNDSYGSGGNTDSYGSGNTGSGAGGFGSSNTGDDSYSSGNTQTGGRGAGGYGGSSTTDDYSSGNTGSKASGGNNYGSSGNTGSDSYGSSNTKSDTYGSGNTGSDSYGSGNTGGNSGSDSYGSGNTGGNSGSDSYGSGNTGGNSGSDNYSSGNSRGGNNDSTAGKLMEKAGNLFKNEGLQEKGQQKRAAAGNDQYSGSGNSEGNYGSGNNDNNNNNNY</t>
  </si>
  <si>
    <t>&gt;2014_g</t>
  </si>
  <si>
    <t>MAPPKFNINAKTITMPLAAFTMATILFVYTRTSIQAAKRNAQRHREADGGQISWHNENLRRHGKLDSPVEESTVVGELVSTLKGTEANGSRKGETGITETEAEAQKKIKERTWRRQQ</t>
  </si>
  <si>
    <t>&gt;3385_g</t>
  </si>
  <si>
    <t>MATARSLRSLAIRPNKLRIKPQYLFPLQHRHASTKSKHPKGFEPPSFADLSELRQRLREFTRREITEEVASKTDKSNSFPREMWQKLGDAGFLGITADEEVGGLALGYQAHCVVMEEISRASGSIGLSYAAHSQLCVNQLQLNGSEEQKNKFMPGLIAGVKVGALAMSESGAGSDVVSMRTTAKAVDGGYVLDGTKMWITNGPDADFIVVYAKTTPGAGSKGITAFIVEKEFEGFSCARKLDKMGMRGSNTGELVFDGVFVPKENVLGEINKGVTVLMEGLDLERLVLSAGPLGIMQAALDVALPFTHQRKQFGQPIAHNQLVQGKLADMYTKLQASRAYTYNTAREVDEGSPIRTQDCAGAIMYAAERATECALDCIQLLGGMGYVEEMPASRLLRDAKLYEIGAGTTEIRKVVIGRAFNKEYRS</t>
  </si>
  <si>
    <t>&gt;14813_g</t>
  </si>
  <si>
    <t>MRRV</t>
  </si>
  <si>
    <t>&gt;8472_g</t>
  </si>
  <si>
    <t>MPAIDPGNGPAPAPAPLTRLPFKPVTREHIMHCSYDFWFEKYRSSSIKSRIIPLSPAFLSYLREDGIVLPSDEPTFPPPSTYTNHSTTDWDTHPDPDPSLAFPEIHQRIKDTIAELGGLVAPKLNWSSPKDATWISIKKNSMECSTPSDIYLLLKSSSFATHDLEYPFADTLPSFILTPATIPYVLVLRKWFKVNPSCEFRCFVRQRTLIGICQRDLNHFKFLFPLKDKIRDSILGFFNKVLKNTFPESDFTFDIYIPEPYNHPRLMDINPWAPRTDPLLFSWLELLTLPMPAPLLGVPDSADVPRPASSSGDTQDSDNEDGAIFKPEFRLVLENDPEARNFSTPQYSAHKLPQEVVDASLEGETGMREFAEQWKRMMNGEVGLQGSDSDSDSSDADLENENKDILHESEILADRSVHDAQDLEDRRRI</t>
  </si>
  <si>
    <t>&gt;6644_g</t>
  </si>
  <si>
    <t>MASLLTVGVGLAAAAFLGRAGLVAIRRSRGEAVGAIGRAFYKGGFEQKMNRREAALILQLSERQLTKERIRKNHRTLMMLNHPDRGGSPYLATKVNEAKEFLEKNS</t>
  </si>
  <si>
    <t>&gt;8623_g</t>
  </si>
  <si>
    <t>MSASRLGRHTYYIKSIVKAPVSTIPPPSTPLCPQEPSIGPVSVLESAGVDYITGTPAAARPLALSPAPPSGLVASLTSVWLLRSIPMMAYNPPPGSSSQSFSNQSFARYGDPARFEQHADPPFDVLEWYPHFQSCHRYFLDHAQHSGPVQALAAFMNIQLPCQKQTNPVLHSPSSSPRSAGLDVGGPPLRQPGPYGPNSNAAHPQAVSLIPYIRRLIATGNDTHGVLHGFFGDDWVAGIGKLHEMERRNYLFAAKSTNWLQVKKAYDMSPEETVPFLCPLKSATLPEIQQAESEWSKWLAMQDWMLGPREPEQMNSRQIRIKREPRE</t>
  </si>
  <si>
    <t>&gt;5223_g</t>
  </si>
  <si>
    <t>MVKKRASNGRNKNGRGHVKPIRCSNCSRCTPKDKAIKRFTIRNMVESAAIRDISDASVFPEYTVPKMYLKLQYCVSCAIHGKIVRVRSREGRRNRLPPPRVRYNKDGKKVNPNQAAAKTTQA</t>
  </si>
  <si>
    <t>&gt;4765_g</t>
  </si>
  <si>
    <t>MNRRGIRRPIVVPRMLPESASSTPLSSALPSAYPSEEEEEGESSEKAISKATFPLLSLPSEIRNQIYSIYFSTAPPVIDLDPSTFRLIHHLRLFALFGVSRQVNLEATHHFFSTHTFRIFPTYPGKYFKTKKPLLARLPAQTRNSITSLELRLGPGWNNPPRGWVVNDALGLEDCMHVRTLKVFVECDPSDVLFQGFRKSEGFYEKFSADLLDGILKRVPSITVVEFDAYSSVMRNGDMMSGLGEAVSKYKKVVAWGPERGWDHEGDQVWLDALLMHGGFRKWSKNIAVLAH</t>
  </si>
  <si>
    <t>&gt;3877_g</t>
  </si>
  <si>
    <t>MFTGIVETIGVVSELNPNSADGGTNLTISDVSSILSDCHLGDSISVNGTCLTVTTFTPSTFKVGIAPESLRRTNLGSLIQGSHVNIERAVSASTRMGGHFVQGHVDTVATILKIEPDGNAKTFRFQPRDKSVLRYIVEKGYVTLDGASLTVTKVDDREGWWEVMLIAYTQEKVVTAGKKVGDEVNVEVDQIGKYVEKAVEGYFLKGSSGESAILQKMVERIVDARLQAAKS</t>
  </si>
  <si>
    <t>&gt;8802_g</t>
  </si>
  <si>
    <t>MAAPVTKLQQVKLPTGPSPTTPEQEYWKSFKSTQNIPSPSPITHISFPPPPINALLPSSNDYFAVTTGTRVQIFSIRTRKLVKTIARFTDIAHCGEIRRDGRVMVAGDDSGKIQVFDVNSRAILKTWEEHKQPVWTTKFSPTELTTLMSASDDRTVRLWDLPSQVSTTTFVGHTDYVRSGTFMPGTMSKMILTGSYDETVRLWDPRIPGRAAMIFKHAAPVEAILPLPSGTTVLAAADNQISVLDLVAGKPLHLIKNHQKTVTSLCLASNGTRLVSGGLDGHVKIFETSGWNVVAGSKYSAPVLSVSVVSAGSSREDRHMVVGLATGILSIKTRLSSQQRTKERERAKEMQALIDGKLDEHDRKTSKNRKRTRGVEAKGVEKKLRGLNFVGEGVDVIIEGNSRRNRKTETVWEKDLRAGRYDKALDVVMEQGLPSLTVLTLLTALRHRSAMRAAFKGRDETTVQPILKWIIKHITDPRYVSLCVDSALILLDIYSEHVGGSPELERNIKDLHRKVRAEVETSQQACQTMGMLEMLMTGMP</t>
  </si>
  <si>
    <t>&gt;703_g</t>
  </si>
  <si>
    <t>MADAPRGGAAAGRGGGFGSRGDRGGERGGDRGRGRGRRGPRRGANKNEEKEWQPVTKLGRLVKEGKIKSMEEIYLHSLPIKEYQIVDFFLPKLKDEVMKIKPVQKQTRAGQRTRFKAIVVIGDSEGHVGLGIKTSKEVATAIRAAIIIAKLSVLPIRRGYWGTNLGTPHSLPTKESGKCGSVSVRLIPAPRGTGLVASPAVKRLLQLAGVEDVYTSSTGSTKTLENTLKATFVAVGNSYGYLTPNLWKETKLIRSPLDEFGDTLRSGKKY</t>
  </si>
  <si>
    <t>&gt;2483_g</t>
  </si>
  <si>
    <t>MPGQASSWLDPMSYIEGRTEDSIRNFVVAASIGATLLVIAWLYFVLGIFEKWSSEKVIKYSIDVPKPAEEGTILENPSIKAPGSTAIQCYAPATGQLLGFVNPATPDSIDRAIQKAQAAQQKWQQTTFKQRKQVLQCILWFVLENQEDICRVACLDSGKTMIDATLGEILVTVEKLQWTINHGEEALKPSRRPTNLLMAYKRNTVIYEPLGIVAALVSWNYPFHNLIGPIISAIFSGNGIIVKASENTAWSASYFSLIVKGALHVCGHNANLVQVVTTWPQTANYLTSHPSISHVTFIGSRPVAKLVAASAAKSLTPVVAELGGKDAAIVLDTAESDLPRILEILLRGTFQAAGQNCIGIERIIATPKIYDKLILQLEPRIKAIRIGSMLDAPKDNQVDMGAMISDSSFDRLEKLVESAVKSGARLLVGGSRYNHPVHHYGHYFQPTLLVDVTSDMEIANEECFGPICVVMRAKDSKDAMAIANEPDFGLGASVFGADDYPTAEVVKGLKTGMVAINDFAVFYAVQMPFGGQRGSGYGRFAGEEGLRGLCNIKSVCEDRWGWAGVRTPIPKQIQYPIKDTGKGYEYARAVVEVGYGIGIWGKTRGLKRLWRNS</t>
  </si>
  <si>
    <t>&gt;14823_g</t>
  </si>
  <si>
    <t>MKLPDEAPAMKFPDEAPAMKFPDEAPAMKFPDEAPAMKFPHKGRFSQYTPAIVNTSGTRFLPIKGNLKWPSSQETPRWQRAMDSVLESFPKAQDCLLKGLPLKTSLFDAFDWISDYLDRLEPARDVVELVRNWAISVAAMNSDNFFTAQIVNFCNLIFVSQCYVLVLHNEEKSRVDELMKICFSDSNPKNLDLLRRGARWANGMICIFADNGLRDLASEAFLVCGGTVAQYGRFADIGKKGILYFRENAPIDGYADLKLEIDAPLPFWIPFFIQMILGDIYSFSDVCAALADDCGSPKEAGVGIPNSMRELLEMANTHFPALDNAAGVTELVYGDFLICDSDLYLRDENELFA</t>
  </si>
  <si>
    <t>&gt;7706_g</t>
  </si>
  <si>
    <t>MSAVHEGPVPVSAPPAFEEKVKEKTYAQSQDAAASEQACEYPTEEELHTLRRVADKIDWNVYTLAFVELCERFSYYGTTVVFTNFIQQPLPPGSKTGAGFTDGQSGALNKGQQTSTGIGTFNQFWVYLVPLFGAYVADKYLGRFKTICWALAIAIIGHIILIISATPTVIVHSENSLACFLIGLIIMGVGTGSFKPNISPMIAEQLPLTKMVVVHLPSGERVIVDPTVTQSRVYHYFYLFINIGALVGQVAMVYCEKYVGFWLSFLLPTLMLCICPFVLWWAKDKYVSAPPAGSVLGKSVGLFLLGNKGRWHLNPVKTFRHLNDGTFWEGVKPSAILPENRPSWMTFDDQWVDEVKRGFAACSVFWLTYNQLNNNLTSQAAVMKLNGLPNDVLSNLDPFALIILIPICDLWIYPLLRKYKIHFTPIKKITAGFYTGSAAMIWAAVIQAYIYKDSVCGRNAAGVLPAELGGDGETMCPTVSINVWAQTGSYVLIAISEIFASITTLEYAFSKAPKNMRSLVMAFNLFMNAISAAVGEAFVTLSADPLLVWNYGAMAVLAFIGGTCFWIEYRHLDGEEDHLNELPEGQLYTTKDVEEDAGTMQPVPVEIKEKD</t>
  </si>
  <si>
    <t>&gt;9880_g</t>
  </si>
  <si>
    <t>MESLPHIVCLDECHCEIPTFSPPHTYKGYTNTLPSEISSRVQDATIIIITRVQMPREIIEQCPSSLKLIAIMAAGYDGVDRTACRARGITVCNIPSASAESVAEHAFTLYLAVKRRVVELDALTREGVEWPRRETAIYRFGGLPRTCRSETMGILGYGTLGKRLEVIAKALGMSILIAERKGVVANEVRSGRTAFEETLKKSDVVVLCCPLDNGTRGMIGEAELRIMNKRLILVNVSRGGVVEEEPLARALKESWIAGAATDVFAIEPVTPSSSPLLVEDVPNLTLSPHVAWYADSSIEILKRGIQSNIEGFLAGQPTNVL</t>
  </si>
  <si>
    <t>&gt;2995_g</t>
  </si>
  <si>
    <t>MSRHKLVKNMVLDDELGDFDGGDEYDYDGGEGGIEELSEEDQEQMRIGTIHVREALPPSASNVTDKQIQEALWHYYYDGPKSVAYLVTTYGTGLAKKKEKTKGQKIKGEFFSIWGESARMSACREIRAGGEHSIVYISALDAWNKNLIRGAECFGGPYSTAMPEDSNHFSFADFFRDTPWLNIPHGREAILIAPLYPRGGLLGGSSNGAPKMSKLQALAAARKKKAQEQKSGGSAGMEQPMAGLKLGEGSDLNNKSLEMTIDAIPTQKHYSRGFPVRKRKDSNPHEKPPRAPDMERESENTTPEVTMESPPLDQAEPSAFANAMFSVTSQSSFRQHSDNLFSLPYVTATAISTADPFAGPSPDDVVIAAQSKASGKGGKGPPKTSGEKRANQIANGAEATRIDDSPRATSKNLDVLAEFEKAKTKNAANFVVIGHVDAGKSTLMGRLLYDLKVVDQRTIDRYRKEAEKMGKSSFALAWVLDQGSEERARGVTIDIAMNKFETEKTSFTILDAPGHRDFIPNMIAGAAQADFAVLVIDASTGSFESGLKGQTKEHALLVRSMGVQRLIIAVNKLDTVNWDQERYTEIQQQVSAFLIAAGFQENNLSFIPCSGLLGDNIVHPMSVKAASWYTGPSLIQELDNSEPISRALTKPLRLTISDIFRSGVQNPLSVSTRIDAGSLQTGDALLVQPAGMKCFIKSIERDNETVDWAVAGQNIILNISGIEEQYLNVGDVMCSPGEPVKNVKEFSAKILAFEFLTPMSVDVHKGRLHVPGKIKIIKAVLDKGTGVPIRGNKKVRFVKPGQVARVVVELERECPLEAPGRVVLRNGGETVGAGLLE</t>
  </si>
  <si>
    <t>&gt;9423_g</t>
  </si>
  <si>
    <t>MASSDQQNSLSKYITLVSCDGFEIVVLREAAVNSSSAIKKMLDPKSGFAEAGPGRCKFDEINGLVLEKVAEYFYYSYKNRNQEDIQDLEIPPEMCLELLMAADFLDCALPTDVDSGCLTDLII</t>
  </si>
  <si>
    <t>&gt;5212_g</t>
  </si>
  <si>
    <t>MILRSIQRASCLGARTSTRPQLWRQPRFGLRVFASTSRLGKDVSKQSTIQSPDLRQSRSANIAPGTTPENVQKPGPAIPTSTRKDPLAVDNKTDKEQRKADWAIMKEMAGYLWPKDSMGTRFRVGLSLTLLVGAKVLNVQVPFYFKNIVDSMNVDFMAVGGTATTVAGSMILAYGLTRIGASLFQELRNAVFASVAQKAIRKVACNVFDHLLHLDLNFHLTKQTGGLTRAIDRGTKGISYLLTSMVFHILPTALEITMVCSILTYQYGAKFAAITALTMAGYSAFTIWTTAWRTKFRRQANAADNKGSTVAVDSLINYEAVKYFNNEKYEVSRYDKALQAYEKSSIKVATSLAFLNSGQNLIFSSALTAMMYLAADGVATGALTVGDLVMVNQLVFQLSVPLNFLGSVYRELRQSLLDMETLFNLQKVNVAIKDKPNAPPLLLTKGGEIKFENVTFGYHADRPILKNLTLTIPAGKKIAVVGPSGCGKSTLLRLLFRFYDVQEGRILIDDQDIRDVSLASLRKSIGVVPQDTPLFNDTIEHNIRYGDMSASPEQVLAAAQRAQIHDIITTFPDGYKTMVGERGMMISGGEKQRLAVSRLILKDPPLLFFDEATSALDTHTEQAVMQNINSILKDKERTSVFVAHRLRTIYDSDKIIVLKEGRVAESGTHRELIDTGGLYSELWSVQETLFDEEGQEREIEVDDDVVPQQQNGNRSKPNP</t>
  </si>
  <si>
    <t>&gt;14829_g</t>
  </si>
  <si>
    <t>MSPPPRPTKRKLDDAPVSPPPIRRKMQSVTTRKKLGLQSGFFNIADVVVENAVASFFTPTSQKPPERIAWQERAPNDDVSNTLLVGKFVPKDSGSKSADTDIKPETKRQKIAAFDFDSTLIQTSSGKRFASNAQDWKWWHASVPGRLRKLYLEEGFRVVVISNQAGITLKHDAKISKNPNSKLGSFKSKVSAVCSQLDIPLSVYAATEKDIYRKPRTGMWTELLEDYDLHHPGALDLENSIFVGDAGGRIAEQGRPKDFSCSDRNFAENVGIKFYSPEEFFLDEASRPFVRPFEPSRYLADPSTVAERYVKKNEQDIILLCGSPGAGKSTFYWTQLEHLGYDRINQDNLKTRDRCLKVADEYLKGGKSIAVDNTNADVEVRSKWIQLAAKHAVPIRCVLFTADSQICEHNDAVRALNNKRVGSRPWVGKRRRIIGLWIPSSNIDVDVGGRAGSSPSPPRCWVRQSAAGKTGRGFVEWFVGILCEISFLSKGAEPTRMMIPAKTRDAGRERRERREEEKWDGDFGRRAVYRPVEPVHRWLPACTSVPEWTQTGPDWTPIRRVGRTRYALEHAEQDLSKEFVLSLPSPYHRLPEACSMVPVLSTKYILSQFCPSLLPILSHPVLILVPLSATHPTPSQASTGCAALKPEPKIEA</t>
  </si>
  <si>
    <t>&gt;5775_g</t>
  </si>
  <si>
    <t>MGDLKTSATPVAMIISTAILAGITGYMIGIASSLGFLPIPFMPKTKTKTLAKRAGTENYDNEEESSEEDVDEGLLDHAPNWANGFEADKRDGLRATARQRGSKAVAEKQEWEDITAGEECKLVLVVRTDLGMTKGKIAAQCGHATLACYKNFLRNNPNSPILRRWEREGQAKVALQVKSEKEFEVLQAMAISLGLVAEVIADAGRTQIMSGSHTVLGIGPAPKSVIDRVTGNLKLL</t>
  </si>
  <si>
    <t>&gt;2239_g</t>
  </si>
  <si>
    <t>MSFAKETIALPKPALTGNAAELFDNLTLNDKPLTSASGSRPPPSYTSATRGENVPPRGPPRASAGHRPTRSQEDAMRARKAGTGSSTSRSRQTEELNIFADPKETSSPRKTDSRRPARRNSESSLSERPVDLEEEKKRRERRHRERERRHRERDAKDPKSKKPDRKLDIIDKLDVTSIYGPGLFHHDGPFDACNPHRNRTGSKRAPMQAFPKDSLNNILGGGGPLNKRPDHAAFLGQADEEAFKDYARGGVGAAGFEPYAAGGPARPEPIVQSATMRVEPIHGEETLGLGTSTFLEGAPASRTAMQRRESEQTSPAEGGGLGRKKSLAQKIRGINTTRRDYGPSGRITSPEGVYSPPTRITPGGAKHESNPFFSEFSKGDDVIATKKDTAVAFVEPERIDRGPGSPKRFGGPLERRATSDGSERTMDPPAVPKSSGGFLSRVKSLKGGPRKPKAMPQAQES</t>
  </si>
  <si>
    <t>&gt;4217_g</t>
  </si>
  <si>
    <t>MEHPALNTSPPPAQNSTDVPSLSTLEADEGPRLSLSFSSRNSSPNFCRMFIRSLAAFFLADLTFEVDKYDNDDDIIGDYDAYQETIDVNLIDRQASAYDDLCKALSDTITGPLSVELEGEVLEEIRKRPEHLKPQELAGKALSDNIRALNDMKYGLSALYAPILPSQDVELFEAGDPRTYFLYSSKRPCSMDYNQENLEYVIRVLRYRLEKMEIVDRYVEFLQIPLPNGQTCRNYRVEDFWQKYKSRTEVKESYRFIDFKVIKTLGDPSFHTLFPFLTKEEGGHHRQFGMPFRYFIIAILYSQLPADEYCHRIQKLAAAVGAELNRTVSWAKHIPEVREKVREAYEVFGAEYSESGCRFIDQQTIRYNPNYSC</t>
  </si>
  <si>
    <t>&gt;6507_g</t>
  </si>
  <si>
    <t>MSSEATPISPARFAAALKDLPLSTLHLKAAELRNSIAHLDYSNEELKPFAEGTDPSTNGEPDHICIDAIKENEVVIARLQERIELLKAEVESRGSSWLEFQSAEELQPEPPTEGAAVQEGNLVNGVAEERSSAWTDGTFQTGRVVNGEVRMDDHSRVNGTGNGTGGGTLDDEVLRRVVEERMRNMAVDGVDGEEEGMHL</t>
  </si>
  <si>
    <t>&gt;14834_g</t>
  </si>
  <si>
    <t>MDRRIDRKRSGKYTSTETVFHFLRFPAMELIAVMVYFPVRP</t>
  </si>
  <si>
    <t>&gt;9201_g</t>
  </si>
  <si>
    <t>MEIEQGDKFWAEYLTAAKMNGATSFPVLHNVVHSTNGPGDQTLSRTCIIARDHGTSLPSTTTVIMAAWALVAARYTNSSQVTVGRALEDGTYVPVVTHVTGESSATQFLEDVQRNISETTKFAPRNTTNVQGEYPLEVNTILAFIEQRDGLNTLSETIPGNFPLTLTCLLRNDECVNIIAKYDESVINTRQMERLLGQLDHFIQELSSNLTIKVEDLGTCSANDYEEILGWNSAHHDPVEECVHWHFQQQAAT</t>
  </si>
  <si>
    <t>&gt;2628_g</t>
  </si>
  <si>
    <t>MADSTAPKPSSSVKLVLLGEAAVGKSSLVLRFVNNDFQENKEPTIGAAFLTQKCNLPTRTIKFEIWDTAGQERFASLAPMYYRNAQSALVVYDLTKPTSLIKAKHWVAELQRQASPGIVIALVGNKLDLTNEPSTSNPLGDDRDAAEGEETEGDARKVSTAEAKTYAEEEGLLFFETSAKLGTNVTEVFTAIANAIPETSLKGARGPGTSQANIGRTEDSSRVNLTGPRDNASKEGCAC</t>
  </si>
  <si>
    <t>&gt;4057_g</t>
  </si>
  <si>
    <t>MILSSRYPVSAADIGEPTHYEMSSWTFVLALACSIWYFFILLVQAIGVFQLFRYCSSKPKQAASPRLRLEEVPHVTILRPVKGLEPQLYECLAATFRQDYPVEKLTIFLCVDSVQDTSYPLLQRLLADFPKFDARILVAEEDPNLSDEATYKLGPNPKIRNLSRGYREAKGDLIWICDCNVWVPPGVGGRMVDKLCGLKPDGTRTTPYKFVHQLPFVVDSVGSSAGAETRGLLSHDIEQEHHVSSTSSAAYNISSLPRDESLVGTILRIGGGRLEEMFMSTAHAKFYTAINTVAVAPCIVGKSNMFRRSHLNFLTSSASPYSPGIDFFSDNICEDHLIGDILWRKKVQEEIDGQKFYKHGMVFGDLCIQPMAGMPVREYIARRVRWLRVRKWTVALATAVEPGTESLLCSIYASFALTTLPWSNEYLGIPHTWLAFCVCWLVNVFAWICLDIILYNKLHSRASVEMDADTPTFVKSERGRPQRPIIQWAMAWLGREMLALPIWCWAVLGGTTVVWRGRRFRVGMDMMVREIINGKSTGSASPVGNGRSRSKDRVD</t>
  </si>
  <si>
    <t>&gt;40_g</t>
  </si>
  <si>
    <t>MAPRILIFGTGSIGATYAYVLSRAIPASNIITVCRSNFESASRDGFTIHSTLWGQNQKVHPIVVRSISEASALDPSSHFDYILICSKALPTTPSTAQLIKPAVSPLTAIVLIQNGIGIEEPYHVLFPNNPLLSTVVYLPATQTSPGVVQHKEIEMLHIGSYPSSPNTESASKFANLIIESGASAKVHADIQFERWSKLLVNCCWNPICALSRSRDAQILKATPISKEIVRGIMLEIAAVAQACGYDVGDKEVDYQLGRAAARGLPGTEPSMMADAMAGRKMEIEAIVGGVFRIAEEKGVETPMLRLIYVLASALNNSFS</t>
  </si>
  <si>
    <t>&gt;2033_g</t>
  </si>
  <si>
    <t>MSLHYLPSVKPSAIALGTIFNHAASLAVLGPVFGDTYHRAQAANSKEEFVRSKEAASAAAAWGTSLVGSAIQSYGVGALINATGTLSYKGAAYLGSLIFMASSAPSFIAQVFTEKRPLDTVAVGALARVFETVGLSLFLTYWGTRTNPFE</t>
  </si>
  <si>
    <t>&gt;14840_g</t>
  </si>
  <si>
    <t>MSTSSTAIENEKEKEKEKEIAGLGDVGSDGDRDVIGNVKGDMERDMKGLENGEQAGVGDGEGEGEEEVEGGKLCLSLLLSTLETTIVSTSLVSITNALSGFENRDWIVTSYLLTYTGFLVIYAKFSGIFGVKFMILLALVMFTVFSIVCGAATGMTELIILRAFQGIGGSGIYSMVGVVVTVVVRPGEYGKYMAVISSVFVVSSVLGPILGGVINDKSTWRWVFLLNAPAGISATILVALFLPSDFSSTSTSLLRRLRARFTLQFFARLDLTGATLMLAASILLVFALEEAGTRYSWGSAPIIVTLVVSVLCWIGFVRWEMRTEKKFGEAKRDEKGKGGVREPVFKMGLLKNRVLAGMLLNAFLTGIPFTTLVVSIPQSLQTTKGLTPTHAGLALLPLLLMTPFSSALSSILATNKKTLVPPIYLVLTGSILQLLGVAMFTTLSTNPDVGDRIEGKMYAFEVLMGLGFGLVLTSLLGFIPLIVTKSDMPVIIGAVTQVRVLGGTIGLAISTVILNSYVKTKLREQLSASQISAISQSLTDGLEGLTEEEMKFVKGVFLSGYNRIWVFVAGFSTAVVASVFIMWERKPRRMVVNEKGEVDGPKIE</t>
  </si>
  <si>
    <t>&gt;2004_g</t>
  </si>
  <si>
    <t>MHRTIVSTTTGGLLSRLSGSKTPTRPNTSSGTPSESTTTLRASTFGRKSSFSSTRSPRKPHKTGPATGLHNPSPEKRTHTSTQHTDNTPLPELPSAALQEDLLAKSAADSFAEVTASAEAAQPPASPDSITSTTPYVNMIVRPSTGYQSPSSNGASNLPPPPASLSLSSPTSESITYQHIQETSSKRISTLDYLRKAHEGRVYWFNTLLFNKNDLHKMPYFDSRKLARRATNYLLLGLSVPLVVDLSSSTAMEFLKTLNALLSEFESFQSIHPPDGSSSSLSRAKFPQMFRRATGTVGKGRRTSSAAEIGLPMGNDSFDSKSPNGGLASTGQNSATSFPIGETELLPGEEYIHLLTPSLPFDPDFYETFATLCDVLIDCYTKLMSLVASPRECSPAVAEMFTKADAKVRKIIVHGVVKEFEESSRSGVRSEVAGIGKVVLGGLM</t>
  </si>
  <si>
    <t>&gt;562_g</t>
  </si>
  <si>
    <t>MFSKILLIALAASPLVAAHGKIAVATGDAGGNTTALGIQGAVIPGAGTNKQTEVDTTVFNSKAAASDGLGKTKAGANTIAGMSAVMAQSGNTLAQVTPGGTLSGTVHIVTTDGAGPYTAIVDPTGTGAFSTGTEATVTTQVPGTKGNIAAPKQRGLVGRALVNLGIVKRASNVNEDYPIAMTIPAGTTCTGTVGGQSNVCLVKIVNPSNAGPFGGVIAMQIANSTGATLSAAAAAAPAVRSAKFRA</t>
  </si>
  <si>
    <t>&gt;4721_g</t>
  </si>
  <si>
    <t>MSIKLSESTQMMVQSLYLKPPKLDKVYAPSILVPRVHRGDWHNVSQFGELNFKLVQIPVVMGAEVQSSLEDQELHNETLLPLLQQTDAANQRVETRFGGARCNRYR</t>
  </si>
  <si>
    <t>&gt;6046_g</t>
  </si>
  <si>
    <t>MLPQLRLGMRANASRIASRRTSQYFRSLSSTSFLRTKQNDEKPLNRVSATITQPKSQGASQAMLYATGMTEEGLSKAQVGISSVWYTGNPCNMHLLDLNHRVKEGVERAGLIGYQFNTIGVSDGISMGTKGMRYSLQSRDIIADSIETVMGGQWYDANVSIPGCDKNMPGVMMAMGRVNRPSLMVYGGTIKPGCAKTQNNADIDLVSAFQAYGQFITGEITEETRFDIIRHACPGSGACGGMYTANTMATAIETLGMTLPGSSSNPAESKAKHMECLAAGGAIKNLLKENIRPRDIMTRQAFENAMILVNITGGSTNAVLHLIAIADSVGIKLTIDDFQKVSDHTPFLADLKPSGKYVMNDLYNIGGTPALLKFLLREGIIDGSGITVTGKTLAQNVESFPDFPSDQKIIRPLSNPIKKTGHITIMRGSLAPGGSVGKITGKEGLRFEGNAKCYDAEDDFIHALERGEIKKGEKTVVVIRYEGPKGGPGMPEMLKPSGAIMGAGLGKDVALITDGRFSGGSHGFIIGHIVPEAQEGGPIGLVRDGDRIIIDAETKKMDLMVDEVELEARRKEFKPHPLKYRKGTLAKYSKLVSDASHGCITDGEFIPAAELEDRSGGV</t>
  </si>
  <si>
    <t>&gt;1533_g</t>
  </si>
  <si>
    <t>MSKTKDHKTSKVKSEVKTLKHVKNAAITKASQTPIAKSKHTAKETAAKVVSKKEKSKPVPVKAPTPSSDSDSDSDASASSESEVEVKKPVVAATNGKTNGKAKTNGAANKEVDSSDSSDSSDSSESEDDSEDSDSDSEKSAVAAASDSDDSDSDDSESDEEEKPVAKKAEKGAKKVAEPVKVAAKAAAKDAESSDEEEDSDDSSDSSDAEKATKAKDTKDTKEATSDSDDSSDSSDSDSDAEAAPSKKRKADDEPVAAAKKAKTEEVAEGPKNLFVGNLSWNVDDEWLYREFEEFGEISGTRVVTDKATGRSKGFGYVEYTASASAAAALKAKKGAMIDGREANVDFSTPRDNAAPKDRASNRAAAYGDSQNPPSDTLFLGNLSFEADESMVGEAFGEHGTVVNVRLPTDMETGNPKGFGYVTFDSIEGAKIAFEAMTGAEIGGRPVRLDYATPRPDRNGGGGRGGGRGGGRGGFDRGGRGGGRGGRGGFGDRGGRGGSRGGRGGSTNRGGFGDFKGKKQTF</t>
  </si>
  <si>
    <t>&gt;9061_g</t>
  </si>
  <si>
    <t>MSSNLDSQAGHTRYHGSEGSLEAASPCYLDANSEKELLSASNELRQGNAATLRASDASPGGLFKLFIFILVAFGTVILSLWSISNEIDAETEGYGIPSGISNLVKDAVSTSSSSSVPASTSTLEVFQVYQPVLSPSGAIDETVSSDGTENTTTISQAAAKSSCEVLLMEYSFGWSYGMPFVGNYTPPKCQFNRVTMNFTVTSKGRQFDRLAIMYFNDTEVWRTSTAEPTTNGIRWEYIKDMTEYMYFWDSPQKLIFDLGNLIDSTYTGFFNTTLTATFFTSQDTVKPASLIIPISARQGDKNAASMFTLPSDNATNTVSFPRNVNRAVFSVSACGQAAEEFWWGNVLQSDIYTFEPYDGTLYGYSPFREVQVLIDGQLAGVQWPFPVIFTGGVVPGLWRPIVGIDAFDLREHEIDITPWLPILCDGHEHTFEIRVVGILDDGGTSGTITETVGSSWYVTGKIFVWLDSNPNSITTGRVPTILLPAPVISISHSFTQNSTGANETLEYTTNVQRTLSISSLITTQSGSHLSTWTQSLQATNYGLYTAYGAVQQNKQSTIGIDQSTGGVYYKSSYSYPLYANTSYIVLPSGNFTIDATVVRGLYLSVYGTPVFPTGLQPFSSLPLSSSLVSNFDGTSVTTSQNGTAYYFADPNAGTSSGFGSTNQEFSFLGLSTNSDAADKELYYRNVAAVNASIVRDYESLVGEEVVSYSGGEGQAGQVVSGVVSPKAALGRGPGEANKMLVQAGGSG</t>
  </si>
  <si>
    <t>&gt;445_g</t>
  </si>
  <si>
    <t>MAIKVYGSPVSTCTLRVFTTLIEKGIPYEFVPIALDKGEQKSAAHIAKQPFGRIPVLDDDGFLIYESRAICRYIAKKYAAEGTKLIPDDGDFKGYGLFEQACSLELSYFNGPAEGIANEKVFQIMRGNATDEAQVAKYAKELDETLKVYDVILAKQYYLAGDEMTLADLFHLPYGTMCKRLGFTDPFEGKYGNVKRWFDALEARESWVKANA</t>
  </si>
  <si>
    <t>&gt;9397_g</t>
  </si>
  <si>
    <t>MAFDSVKAKCHGDFVQGLIQRHPEMNERVNIDKRPSGAMAMDDFGQTQTRRLRTDNATPIAQSDVQLSHSNEFDKVQVNKPLQAWKFIHLSSELFRRYRATAETPTIHNNSTPTLSPLHWAELEDVTPEARSPHFNPKTNNIASFTHSL</t>
  </si>
  <si>
    <t>&gt;4084_g</t>
  </si>
  <si>
    <t>MPKSLEKTRKHISKKKGDITSLHENSRDSQMLRRAMMRDNKLQKVASARRKNDQPLIERAAYFQEAVRTNDGKPLEKEAIEALIRTFVQKYDEEFGELKKARRPGRPASTREDLLRIKIAADEKEYKDGFYLPDLTDEDNVIFLLRWDGAWSYLSTLKWVRISSGGVVKTSKFPPKGES</t>
  </si>
  <si>
    <t>&gt;3277_g</t>
  </si>
  <si>
    <t>MRLPINLLCLTLSLLPSASAVFADEAYEVDYHHELLGLPQPHTTFFHRPRKDDKATLLYTLSDLGVLGAVNPSTGKVIWRQFLAKDVDHKAGFLRPVEAENTVVSGVGSRVDSWDAMNGREIWGNTFKGTVKDLEVIERATGDDKPKDVLALFEVEGKAILRALKGASGDVAWEYKDASNDLPLQVSTNVKNIFLVSLQGSSGAYNLKVAILDPVTGKKTKEYILKAGITAAADVLLVGANSAAPIIAWADEAMKNLQVNILGQAGKLQTLPLKQADGDIVKVTIHAPELVQSLPHFLVHTHSAISNRADVYHIDLTSGTINKAYELPTLAGKGAVSTSSQAANVYFTRLGKDEVVVVSSVSHGILGRWPVTANKDHGAFLHGASEVVQRTADTYAVRLAVVTSDEDWVLVRNGAEAWTRVEGLAGAVAAQWAEIPESESYIKTLEVESEINPLSAYIHRVKRHVNDLEYLPAYLVELPKRILSSILGNADIVRKPGALARDSFGYNKLAIIATQRGRVYCLDSGNHGEIIWSTKAYDIPAGKKWDVKGIWVENAKAVVTIRGNEGEYIVLQTTTGETIKKTSFGSWLPVPNAAIVDDSLGKWFLPIGLDGNPRDIPKEWSQKNTVVVRGDNGDVRGLKLVESGSNLVPIVAWTFHPGPSQKITSVVARPAHDPVASIGRVLWDRTVLYKYLNPNIILITAISSAASTATFYLLDSVSGDILYSSTHSGVDTTQPITSALSENWFVYSLWSDVLPPTAEPASLPASKGYQIVVSELYESSSANDRGPLGDNVNASSVEPVDIPNAEPPLPHVITQSFLIPEPISHMSVTQTRQGITTRQLLCVLPDSNSIIGIPRTVLDARRVVGRDPTAAEQEEGLFKYSPVIEFDPKIVLSHQREVMGIEGVLASPAVLESTSLVLGWGVDIFGTRVAPSMAFDVLGKGFNKISLMGTVVALWAAVFVLGPMVRKKQINGRWISI</t>
  </si>
  <si>
    <t>&gt;14851_g</t>
  </si>
  <si>
    <t>MATEQTFIAIKPDGVQAQGPLYSFKHPLAAIKLITASTSHLEKHYADLADKPFFPGLIKYMASGPICAMIWEGRDAVKTGRVLLGATNPLASAPGTIRGDYAIDVGRNVCHGSDSVENAKKEIALWFNEGEIQSYKSAQHDWIYERP</t>
  </si>
  <si>
    <t>&gt;14852_g</t>
  </si>
  <si>
    <t>MSDSTPIISSSSQSISNSQSVPGLSSNKSIYQNNGSIGRSWQSITLSSNSKCSDKKKGNFPDLDLSNQSSGPTQLENWSGTPERHEWLAFRMQNS</t>
  </si>
  <si>
    <t>&gt;5206_g</t>
  </si>
  <si>
    <t>MAGWESSFPPRASSKVPGICVNLEFGVSFAQGDRAHVAGLRIGTRNMQDKVQRRREEKFQEQRIRRQQQDELFFESTPISLMPANGFYMQGHQRNQEEERPQRLAVRTQYERGSSAPPTLSDRHIPLSPIGTISPLIPMSPRPPGSPIISPVSPISIQHVSSMPLPQYDGPFFPVQRPTPVQRSIPPQRLPSQQRPLPPVPSRFRLGEDGLPWSTEPFYRPQSPETAPGNVRASMVDIGLDNPRGEDPQRVRELESLQQAMMTVDSLSNDGWEPWTWDSVGDIPRGPRSIGWAVRSGENTRSTPISPPPPYAFSQWEDPYDRYCHAGLFRPRSSG</t>
  </si>
  <si>
    <t>&gt;4791_g</t>
  </si>
  <si>
    <t>MATRNPQTSQADFPNFDKFPLELKFKVFSFALPDSRIIEVFYDSKSKRFTTDAKVPALLHVCQASRVEALKVFSLFEMKVDSRENDISRFLDHRDLPPPRVPYMLHHFEEGDVNAVKLPFKTYIQWDVDVFSLSPNHFQSRGQDRYPFHYKDFLKGMGKNTEITTRLRYLAMEAKTFKVLVMAEPISKMHALEFLLLIVGDTCCSKTVKSQWYTETIDVSEHKKIGTFEDVEEPENAIMNIHDKKKFDALGRESVADGADMKLAFFLVEETEKLLLKELGNKTRSLNARERGTRMDWEDFEVEAVTVARGLGGC</t>
  </si>
  <si>
    <t>&gt;2495_g</t>
  </si>
  <si>
    <t>MASVLPPPPRYPSQQAYNLAVQNGQVAPLMETNNILTHPTGPEYQLVVGEGTYVLEEDLHLATPPPHPSEAPVVNLNPLATTPQPASAGTKITLLSFSSKSSAPLLYRVDTDLSARSGIDTSIQEHPSEGRPSGDNVPSSSGGDGTSVTDSAKAALSIGSAPAFGDGNSMLSATGKDPKKQRKPKNNIAKSNSSFISRCIVNDNMGKRLQDRPADGYFAFANINRAFQWLDLSSKNKVDHLTKILFTKGHCLSHDVNQVTKALNHIDLIMGFSTGEIIWFEPICQKYTRLNKNGIINSSAVSEIRWIPGSENLFLAAHMDGSLIVYDKEKEDMAFSPEEEKNGAVPDSNSDEAIDADGHYKAKLHVNKSVHSKNQKFNPVALWKLSNQRINAFAFSPDNRHLAVVSEDGTLRIIDYLKEQLLDLYSSYYGGFTCVCWSPDGKYVLTGGQDDLVSIWCLAESNIVARCQGHQSWVTAVCFDSWRCDDRSYRFGSVGEDCRLLLWDFSVGMLHRPKALSMRQRNSIVSSSRFVNPLQRAETQNTSNSRLRSNSSPLKEEEEGEHVIEHAVEPRAATAMLPPVMSKVVDVDPLCWLEFTEDSILTSCKSGHIRTWSRPKDVAGNKSDTTLASA</t>
  </si>
  <si>
    <t>&gt;8944_g</t>
  </si>
  <si>
    <t>MSNDQKYSGGGPPPPAYTSAGASNIPSPQPVHTNATGTSNVSSNPHSDYYNASPAQNYPQPQFQPQNQYQNLYPQQEGYPQQPNGYYAPGPQMGYVQQGPYGPQGYGQQQQGYYGGYAPGYGPQGQYLDNRRNGSSGLMEAMLASLACCCCLDACLLF</t>
  </si>
  <si>
    <t>&gt;8053_g</t>
  </si>
  <si>
    <t>MGDDIELIVIRNESRLLHVESLTGDIFVQHTEETSQPEYVPWKPSRDEWFILACLVIVNLVVALEASILVSVLPYIAVSLKGNATNTFWVGTSYLLAAAVIQPLLSNLSDVFGRREILLLSLILFVIDTVMCSTAQDFTVLLAGRSVQGIGGGGGWPLSNVILTDIIPLRQRPACLIQIAWAVGLITGPLIGRLFAQYSIWRWCFYLSIPFCLAAIIMVLVFLNLEIKRPYMPFIDKVRSIDWPGGFLFTASASIFLMGLS</t>
  </si>
  <si>
    <t>&gt;4360_g</t>
  </si>
  <si>
    <t>MLNNAADVANLTDDQCNIIQEFFEKNGIPAIIDTHLQELLESMGEVTDDTQDDESDTNMETSSGDDFRGDEDNLDGGEYHTACHCHYCTKRVTADGLVSRDIIQCCPCDLCTMYGGEVPGAAEKAKRFKEAVAYNWRVGRAAAVPETGDDSDSDLEDLDFMDFSEFEDPTHPKYPWK</t>
  </si>
  <si>
    <t>&gt;3665_g</t>
  </si>
  <si>
    <t>MVPLPLFKFAALFVRHISKYGANWIKVQAHEHPKFRTIAARYGQTMHQINMRMAVTLLRDEAAEKRFKEKAEAPTVKTEEQMRHEEAVKQKQKQADREKDAQKEAPKSVWKRKFRALPENKAVDLFADVVGDTFILVVAGSLILYEYIRAKGKPDVNAERLAELKQKMEELDRREKELEESEEKQKARVETLEEVVEEMRKANGKNWSPSSLLVSNKL</t>
  </si>
  <si>
    <t>&gt;4113_g</t>
  </si>
  <si>
    <t>MPSSVPPDCKYRLDDTTLATFVLPDGRELGYAEYGSPTGLPVFYVPGFPSSRIEGAGLDPEASKVGARIISIDRPGYGLSSPHKNRTLLSHAQDIDALANHLGLQRYGVLGISGGGPYALACARALPADKLCVVSIVCGLGSPDMGYWGMNFMSWLGWTYGQRLFPGLCRWWFSREPEARLDLSEEERMKLLVKAFEKNKAKMHPKDVPVLGDRDFLWMHLRRAGEVYKQGMDGFSDDFRILNSDFGFKIEDIRKDLPVKIWHGRLDDMVPLHHAEKVAARLGDNADLKITDDTHASIWAERKEEYLGELVRAIKV</t>
  </si>
  <si>
    <t>&gt;2566_g</t>
  </si>
  <si>
    <t>MAQQITARKQQELQNQYTTFKNNLQQIAQKIGSIESEAEEHKLVLETLEPLPRDRKCFQMINGVLIEKTVNDVIPALTTNSEGLKQVLRGLVKQYNDQQTELETWKKKNNIQIVQQ</t>
  </si>
  <si>
    <t>&gt;4506_g</t>
  </si>
  <si>
    <t>MASDLSKPRVSKHSLHIQLSYELPHRIHTAKVYPIKSSNGSTVIIYGHENGVKVIWKGGRPFKAALESSAVPKKPNGIANAVISLDSDYEGDVGNASGDKPEFEDDEEELDASRPYPSILQTLDLCTGTEVLHLALLPTSVFKADGVSGNGSSLLQQKLIFAAACADKSVRLITLPLTPPSPASKARPAFRADFTLANIGNGKWGEKVTLLTGHQNESDGVSMTLDVSTNSKELVKADSTPDLRSGLEIIVASHSREATGRLLLWRINLHTLRPTSNEPFQSIYLASPARSISFNPSQNKKHASHLLVAESTGVCRIYDYNQLIKAASEEPPSPLISETGTWLVSLYPGFHNGKIDGQPIPHLGSYTAFGRKTISDAQWVAAGSAVMVLLSDGEWGIWDIECVGPEASQGLLGRQGIRGGSRTEYSASGYIDTGVKARASRPPQIDSSRFAPMTPGTRKTIEPFSGKGLNSSVRGQISVLEVPSTSPTRPCEESVVFWLGETFAVIPNLSTFWATQSRKTGGGGNLFHGPANARMTKLDLDLHGESCSGIEQIPITTTATTGLLTDILVLGEHRFAVLTSVPKTSRQQATERDTVARRLALTEKSANDEELDVGGIERALVDMEYGNGAKRKIFQP</t>
  </si>
  <si>
    <t>&gt;5960_g</t>
  </si>
  <si>
    <t>MGSINAGSTPGKMIFFDIVSNVSNITGPRLARLSLEGRNPIDTPNFFAVSSRGVLPHITPDLITAYTQLGGVHMALEDFIERQTPPIVNSPGHSPLHTFTALPSQLVTLLAPRRTPAVSAPHGNSGTAVSIFTSTGFQALSSKTYVSYVDVLRPDIAVGLADVPYGTSPGTKRVAKMGDRTQGWLDELMNEKVDGQIVFAPILPIDFLDQSEYLNYIADELAGEISGLAFYDSNVLPDVPGTTAMSRLPRLSLDEPNSPRQLLRQVSLGMDLFTIPFVGFATDAGIALTFSFPRPLSDEKFPSSVGSGALPLGIDMWLPSHAASLLPLSSSCTCYACTSHHRAFVRHLLSAKEMLGWVLLQVHNHHILSQFFTSIRESIAKGTFDEDCQEFERIYESELPEKGGQGPRVRGYHFKSEGPGEPKKNKAAWGKLGEGKSEASEPEGKGFPQDIEV</t>
  </si>
  <si>
    <t>&gt;9470_g</t>
  </si>
  <si>
    <t>MVRITKTMQTKHAESLPPYIKDFRTSACSTSLPHLPQYLASFPTRWPFPKGDLYHWIPLLNRFDEILEIFCKTYKLDEGPQTTEIACTLLEELGFGQDGDRLLVESILNFSKTLIQTCGNRSIYASSNRLNSLLNTTDLSLLECTLSFGAVLAARYQAALKRQNIPGGRPLAANLLAVHYDIDLSRVLQLAQPFSKLVTTPPVESAQSATPVTPSAKGKEKAYSNHPPTTQKGSTTTVYANDFVSLVKGDSSIHGSPKSVRSGSDHQSSPGHKQNWEEWGDVKVTYYPKVTPEASLASNTSQPTNTTSSPPPITPTPVRRSSNLGPHGQRANRQTSSEESPTLPRASTFPTVSVEDSPRPNFKVIEIPSSKLKSAGLHSILQENTEGLPQELQYELLTKLRVAEALTTSIATRRQILAIRILAITNLAYVHSETSFHEFILKQDSDEPRRLQLTYQLAELVHPPPEGEAPVPRPLQTLALNALDVLTGHQSRFQDICSALNTSVNHGVLLYVIRKAVAEMSANDSGDQVTEEDEWRRALFSLLSNLSVTPRTGGDLVAAGLIPILVEVLSLRSNVSERYHPTILQFLDVILYSTRDAFQTLVNAGGLDTVSELIVFEVDTATENVASGAGIPSKYLSGAVDYEIPFFKQQSLKWLFKFIHHMMSTAGSISPNFDRLMRNLIDSAPLLKALRQIIANARCFGSIVWTNAVTILNDFINNEPTSFAVIAEAGLSKGLLESVTGTTITMPEEPKKEQPPAQEAAESSSRESAEPTSDDDDDSEDEDHELLGQEPTPPVDRPSLAMLQAPREGPLAHGIMPTSDTINVIPQAFGAICLNHAGMKMFLASRALECFFEIFESADHVKCMDSNKDLPANLGGTFDELVRHHPPLKTAIMAAVLNMVARVAHLCKTKAEEDKIGAKLWTTDATGNAVIADSRIAFSLVDRSAPGKGKAIDTGGDVEMQDADAVPEATIPPPTSPKISSTASMTPYVTAVGSFLSSVLTNPSVRSEFCAKGGIEYVLDLADSPCLSYDFADGNASRTLQTVISILAEAKPHLTIPSLLNRAQLAADTLKPFASHSGGVAFFAPFVNIDIQQSTSMELISKGTAFAKALVNLHSLVATIHQSFQNSAYHASHNHRNSNQIFTQLNVGDYYVRLVQSLGPLLSGSLKEDMLLQKVIPDYWKNATRVKDSGFGEPVADAVLGIEPPSPANEVADVEVPTATVGLNPPSGESNATTSAASSPPPKKPKIPTKTEQESPAFKNYQTLRYLLSKMSRTISPFFQTLGKALVTRRGQESTFQKQYFSAIAEALADSMLQQLTPYVDKNSSENYSYLIGMLHVLNDMVIEVSRHNERPVQTITIVLQAFKDRGGFDTLNQILTTFTTQILEYQRSLPENASDKVDKTSEKYLMFELATAGTKNILALYSQIVNGKNVAEATQTMSMQSRGDRGRTDHFNLGQFVVELRMAVLPHARKLWGSDIIEKGSSQVCEKLIEVIQNIAAADCEEGATKRAEKVVTPTQVPRKTFKASSDSKATLVDQYGIDLATEALYRCNNNYPYALEYCREASEGDNRRFPIPEGDIALIPDTAAPSRPPTGASTGTATPEERIAPTRETVTSIIDALIDEHIPLGADAGEEQNPISHFDGLLSQFIAESSSAASKPASSAEVKAPTPAEEPQRNRATVDDLNEERDSIRDNLIDRCLDVINAHGDVTFEVSDLITTVVNKSSEPSVQRKVVGETLVVALMSFAGEDDLRTCGKKIAAYAHLLALMLRDRLFYTAAVGELKENLSTLLAFVDVSHHSVDEPPPWIAHILLIIEMLLSEDERPQKTKWKPPKDENDVVEPPVLEMPDPSVPQDEQLQLLKAILDILPRINKDESLALAVLRILVILTRRRSIAVTMGEKKNIQRLFVMAKQLAGASSVRIQSPLMLILRHIIEDDDTVKQIMRAEIKSFLDSNRQQRSVDEKAYLRGLAHVALRNPALFVGVTNDMVKIGRWSYPSAEARHSIRLELKGDSSASSNAPPDDAVQPTVKATEDLSIQDVKTTTEGADSEMPDAPKPAAHEHKLPVLENPDGVIHFLLCELLNYRDVEDKDLAIIATNQTNGPVNGDAGMLGVSTPESTSPDVVPKSTKSTKVDFKSEDHPIYLYRCFILQCLTELLQSYNRTKLEFINFKRSAPPQAMTPSKPRSNVVNYLLSDLIPLGTLDHPETPQLRKKQATSTWADSVLTALLSKTGEQSLDKTRDQYDSGDEPDLLFVRRFVLENILKAYKEASASTEPIDVKYARMLGLSDLMIHIMNGKDNVGMSDPSVASRSQKQLRRIMFEKGFVAALTASIADIDLNFPGAKRAVKYILRPLKTLTTTAVDLSHRSLISATPDENEEDEIESATSISEPDDDREETPDLFRNSTLGMFEPGREEDSSSESEDDDEEMYEGEYDEEMEYDDEEPQDHEEQISDEEEEIEGMEGMEGMEGMGPIEGLSGDHGLEVEVVMDDDDDDDEDDIEGTSGEDDDDGEDDHDSEDDDARVEIIDEAGNIQQLAEEDDIGEWESDDEGDEGEEDDYEGQAADQEEEQIHAMEAMGGPLGSLVRALGGQEAAADMIERMEAEGIDPGEEDDRMTGEYGDEGDEEEDEEDDDDMDEDEMLFDQYPMDGGPGGVSFGWDEVEPPVIVNRRPRGGFSPFTLFPGGPRDPLGGESDLFIIDQGGRIDATMDIMTSRPGGPGRRTNPLTVPDYRHSYRSYRSNAPPPRSADDGMNPLLQRNGPRGPTRDGSSRLSTMGSWIQAMGGPNSDILDIGIGGRPFGESPAASHLLEEIIRSLPPLPGTIARNGQALQFHITTGPGHPLPPDIQAMFGMRPSRYDGRRETVDPGGFFVPQSTAARWLEESKIIFGASGLERVNDLANAILALLIPPAIEADKAAKAAEEERLRKLKEEADKKAEEERKAKEAREAEEKIAREKKEAEEREAAERAAAEALAARGPEPKEAGDDENGATENGLEAMEGVETEDSRAAAAQTEESAAADRPRITTIIRGNPFDITDLGIDPDFLAELPEEIREEVIMNSVAERRSAAAATGSQPSDIDQEFLAALPEDIREEIIQQERQDRRRREREERNRQAAAANGGVDAGEMDPASIFATMPAALREQVLMEQDEETLALLPQELVEQARAALRDHPSRAHIPGFARRVAPPLGQAREVDTQRSPRRAIVQMLDKSGVATLLRLMFIFQQGSLRSTLNNVLQNISLNRHNRNEVLSTLLHILQDGSTDMSAVERSFAHLSLRAKQPKDAQPKTPQPVKRSLTSVWTGTATPTNFEASPLMVVQQCLTTLVYLNQNNPHVPAFFLTEHESLGLKRNLSRKGKGKDNKAAKYALNSLLGLLDRDLIMESSTVMESLSTLLNMITSPLQALSRKQKEIEEAPKAEGTTSVTNTGQSVASPEVAATTSNEQPSEPQAAASPTEVPAAGANTVVNPEGGGSSEPQVSKPEEAAKEIEKKQRPMNPPVIPEHNLKLVINIFVARECSSKTFRETLSTIKNLSAIPGAKAIFGRELILKAQAMGEIILVDLEELLPQIQKATTGTEIQGVALAKFSPGSSDQNKLLRVLTALDHLFDPKRERKDNNEVDAEGESSQLVEKQDLLSSLYQNPTFGRMWERLSTCLGAIRQRENLLNVATILLPLIESLMVVCKNTTIKDAPLVRPAKELLLTSPPPESRMESLFFTFTEEHRKILNDLVRNSPKLMSGTFSLLVKNPKVLEFDNKRNYFNRSIHSKAPNGRQSFPPLQLSVRRDQVFHDSFKSLYFQTGDQMKYGKLSIRFHGEEGVDAGGVTREWFQVLSRQMFDPGYALFIPVSSDRTTFHPNQLSSVNEEHLMFFKFIGRIIGKALYEGRVLDCHFSRAVYKRILGKAVSVKDMESLDPDYYKSLVWMLENDITDIITETFSVDNDKFGVVETIDFIPNGRNIAVTEENKQEYVRLMVEWKLTGSVKEQLDEFLKGFHDIISADLISIFNEQELELLISGLPEIDVDDWKSNTEYHQYTASSPQIQWFWRAVRSFDKEERAKLLQFVTGTSKVPLNGFKELEGMNGFSRFNIHRDYGDKDRLPSSHTCFNQLDLPEYESYESLRQQVHTAITVGSEYFGFA</t>
  </si>
  <si>
    <t>&gt;9671_g</t>
  </si>
  <si>
    <t>MAAEASQPPLAKVDSKVGVEKTSLAAKRRASSMVSGVWSILDLQEDGKELQIAKETQLLNWRLNKSPKQLEEPEHGYLKKSLTTPPVKKMTLKFPLGRELPVSNLKGVTIGDALETIYKAFRKKADDELEDPVLAGFEWDKEESWSTLKVHCKKEGAPQPKKKGKKAAADTAEA</t>
  </si>
  <si>
    <t>&gt;9202_g</t>
  </si>
  <si>
    <t>MSIRLANHLTSQYGVGPEVIVPICFPKSAYTIVAMLAILRAGGAYTPIDPANPLSRTQEILRKTKATIVVSSPENKYLFGDAVDNVVLVSESYLAALSDEEQPLSEQRVEVKPHNACNIMFTSGSTGSPKGIVLEHRQLCKVFYEHGRTSGFCKGFRALQFSAYTFDVCNSEIFETLFFGGVVCVPSDEDRLNDISGFIARNRVEWCSITPSLAGTLNPVDIPSMKVMGIGGEAVPKDVLVRWEKNVRLILTYGPTECSIYTSIGEYKTEADVGTIGKGHGALLWIVDPKNHDILAPIGCIGELLVEGPIVAREYLEAPELTRKAFISHPKWRSEKNEQGNQRRFYKTGDLVVYNNSEGAVKFIGRKDTQVKLNGLRMELGDIEHHLKVAFPKAKGVASAVISPTALGSSKSLAAFIHLEAKDEESDLIAMNALTTEGWQEDVLTAREYLAHSLPSYMVPSIFIPMLSLPKNASWKIDQRGLKELGASLTLEQLAHLDIYKAPSVTSEEPVTDAERKLQELWASVLRIEGSKSRNISLNDSFLQIGGNSLQAMRLVPLARQQGFELTVKDIFQYPRLKEQARAMRKRDRSPNDEKTILPFSLLKDGTDINEIRQQVAVLANVEASKIEDVFPCTPLQVGLLAMTARRQGDYISRSVFRLHSSLDIIRFKSACEEIVAKLPTLRTRVVDLVGQDLLQVIVNEPLQWADEEDLDCKSTIKIPTMALGTPLSSFALAQSTKYGATYFVWTIHHALYDGWSIILILNAIEHVYLQGKPLSPLPPFQNFIKYTLEQDKSAVAEFWRKEFTRGDGITHFPVLPSSSYTPLADSIMETSINNLRWPKTNITPATIVRAAWVILQAGYTGSQDVVFGATMTGRQVAVPGIEQMAAPTMATVPVHVVLNDQQTVEELQQAVQSQMLEIVPFEQTGLQNIRRISKAAEEACRFQTLLIVQPAPSTEDKPQQDRLFQQKVEGAVDGFVNEVRGYALVLDVQLEEREVRVRANFDGRVVNEERVRRITKQLGYLLRQLCNETKRMSKVCDIELTTEEDLREIWEWNSDVPKNIDTCLHDIISSRAKSQPQASAICAWDGSLTYQQLDGMSTMLAHHLVKLGVQVGVIVPLCFEKSVWVPLAMLAVAKAGGASVLLDGAQPEQRLLSIIEQIEPRVILSSVQRSKEASRLYNRTLLVVDPKYFSENKSVLATSFPPLPQVPSSSMLYLVFTSGSTGKPKGVCITHSNYASSLHYQRTLLKFSATSRVYDFASYAFDISWSNMLHTLGYGGCLCIPSDEERKDDLVGSINRYKATVVNLTATTFRLLTPDLVPTLKTLISSGEPIREEDIETWSSALNLKLLYGPAECCPLSTGCCVMQGKGFKPSIGRGLGANTWIVDVDGNRLVPPGVTGELWLEGPVVGSGYLHDIETTSAAFVEDPPWLLKGGPGAPGRRGRLYRTGDLVRYSVDGMLEFVARKDSQVKIRGMRVELQEVEHHIQHLLADKNQGHIEVVAEVVIPRNKSTGTLVAFICLKSVPETKLASAVAALTAGVNQQLALVLPSYMVPSAYIPLVNIPITMNGKTDRKRLRELGVAICLAQNETQNSTLSGTHREPTTAPERRLQALWALVLNIDIEKVSANDNFLELGGDSIQAMRLVALSREHGVVLTVADVLKHPILSDMAGKSHEGESLVYHEPEPFSLLGLESDTLHHFLETIAPAVEFSAENIRDVMPTTAVQALCADAAMRTPAQGCFIFHVDIPGDVIVSRVSDFAHQLWKHLDILRAVFVVYEKNILQVIPRKLPTPLETFEVKENEDFESFTSGIFEPALQPPLKLGEIYTKFFLFHGIGYPTRFAFRISHGHFDGVSLVPILKCLATSLQGKDMPPIASFAGYIHRAQEQEGKMLDHWRKVMRGSKPLDLAPTGRTSNIISMTKVIDRPPSAPGFTSANVFLATCVQALARVRGTNDVVTTLTVSGRTMLPTALWDVVGPCLNQVPLRVKLDAQRTFAHTLSATREAQLAILPVEVSTIKPIWTTCATEWPDQSRKLTFTVQYQNVGLPSIDLLGNGVTTMMGVYGPTSVWDHSEQVWIIARPDEITGAWHIALSANECNCSMNELEEIAEELNVVAALA</t>
  </si>
  <si>
    <t>&gt;2982_g</t>
  </si>
  <si>
    <t>MGSFTNRPRTSDRDGRPVTRDVGDTNFIIPSRTSSLHSRITQPIPTLLPTKTQTRTPKTLTHAYMVCGVGREPSQWVKAPAPAQGKIGHMKGAVGQFWLPEILGSSPRLDQDNEIARALHAAMRACFPHDVEICTGRSQPHCVHHSFVLQQDSSHTLYGIALRVWSRADDKRAETIRDLRRRTETDFYDSADEIYWIPYCLSFLSRYPLYNLLGDYLRGMWIHWNKATNLFHAEEVSRILSFPAPRLNDLVRIDMKDYALCYQFPSSPTGFQNFAMWPLFSCLSIPNIVGVIEAALSPTRRIIFVSHYPAMLTVATETIRYCVRVYEWSGLYVPVVHARHAKELVQEPGPYILGITAECRSLFTAPTDALVVDLDRNFVLTSSPPTALTAGQRTKMINRMTQALNGDVTPSGVPQHLRSAYGGGKLIPAGQIIVMRGEVESIQDPEWWNQDSIMSVMDHVCEKMGRNTGVKAVFGGAVKKPLMTKVSMRHLNEIVRERNQYSRDALEAWQDFINLKGRMDTELGKVTKRNSFLVEELESWKQQFLKFQAFAEQLTKETQDLKVKIENHKRENRRLTGLIDQQKDDAQRLTTRLSGTEKQRDDALEALVLQQEIAEELERERKRNKKELSGLQHTNMTLLRQRDEAQRVVLHLRSLISGQTHHMEHIVRSLAKSPELTDYIEANYEEEEVELEDIAEENGGKPSEASSGDSRSSSRTWRNSKDDMSPDMEDRLSKGLRTSKRYSTMSIADVADRHLRDKTDAIAHIIRNISDQCAAAVEGLQLAHDADVENEEVAMAQMRAKHRESSLSAVSASDDGQSSNVPSEAGDDSFLQPSGRASSIPPTPDLIHNRSSTSMSIASVTTTPERSSQQYGGNTSSLDSSSILQTKIVEDSDEELGGLGNGNGDGSLMTGMGDINSELQTAASNYMQIDPAFSSSTFL</t>
  </si>
  <si>
    <t>&gt;38_g</t>
  </si>
  <si>
    <t>MSDTEEIEVEVEAVSGYQVLPKDVTEEIGSIKLFNKWSYEDVEIRDISLTDYIQIRAPVYISHSAGRYAQKRFRKAQCPIIERLTNSLMMNGRNNGKKLMAVRIVAHSFEIVHIMTDQNPIQIAVDAIVNCGPREDSTRIGSAGTVRRQAVDVSPLRRVNQAIALLTIGAREAAFRNIKSVAECLAEELINAAKGSSNSYAIKKKDELERVAKSNR</t>
  </si>
  <si>
    <t>&gt;74_g</t>
  </si>
  <si>
    <t>MSRGGTTLYVTGFGPGTRARDLAYEFERYGRLVRCDIPAPRTAASRLFAFVEYENRRDADDAYHEMHNKRLGRDDILKIEWARTPPSASWRFDSGRDRERAPGRRSPRGSRRSPSPRRSRGDYSPRKDDRRDRDRDRDYERRDRGDRSRSPDDRDHDIKEDRDHDEVVRENGTNGEDRKVPIESPTPAHDELDTAE</t>
  </si>
  <si>
    <t>&gt;6338_g</t>
  </si>
  <si>
    <t>MTIAETAKSALGLSTSQPRASRDEMRDAKLPIQYRDNCANLLIPLNRCRVDSYYLPWKCENERHSYEKCQYEEFKLRVKKMDELKAAKGGERSN</t>
  </si>
  <si>
    <t>&gt;10679_g</t>
  </si>
  <si>
    <t>MATRASPDTSVEHCRWGCRRQRGRGVAVAALVPRAERQIAISNPDAVPACVWRLQLGRASDLGRDGPEEGFGERYFRAGFGDITERVLVGINIRFQQCRVVLAAAWRGCEMAWSTGKIGAPAPSGAALPQLAGAPIIAIHHARHPNEQHGDDGSEGVWKPSTAGYAVYNGLSDASVLTVPCLALHPRDLDLHLPCGSSASSHMVVEERAGEGADWPKPSVCSANQGLFADPLEIHPATISRWISHGGVSSRLALVAHRMASHRIRHPEGMPT</t>
  </si>
  <si>
    <t>&gt;6560_g</t>
  </si>
  <si>
    <t>MASKKLKHKNIYSCLDFEETSEEFQDAGSPSLEIVKFKKIKKKRRKKRRLLRDGLNSHSSLFSNKDLEFYYANIARQSPPSFPNDIIHNIISFLWHKGRAILNICSELFRMDGKGERNKRALISTWYPGINREARTTAGTHEHIQAVPLIPDENQQEPTNRGEYTTNASTQDEIDVQLAINRSLSSDSLPIHTSMSSKTPKSFAEITMGRHGALSMNEDESQGIPKNGPQALSNYVTFKVLKKKRKGGHMKWTDEEGAVNTSVPAELSHSAASSKTTTDSDFSSPNLKPSSTSKLKNSEHDLEHASIGQGITKDGSIDAPTLCEPETESTTSKIESGDEAEDFTASSPHFSSYKRVTTDGVVGFDKGKGKEVNGGSADGQSDSSTATHPKWLHPSRQRRALRRAEVFGHEEPFKFQANPIRPQGNDKATEGSISISHTPEPPRGPPRDFLNRPGIGRDRPFSFANNTLGSDQGPIELFSRQPAAPFDPDELGLVSADTVRRINVAFNDTGSSRVSSNNGDGEPGNIIGSLDEVDSDQSDTQSVKEREEAVLANLKIRGKQQDMALSMLSRPGQDAFDSLDWDPDMPAVLSPDKSPEPVAIKPQPVAPTWTTVGSKVDPTAVHQFTAPNRIQREGANRRPLMSILQNNQFDAVFPARNPAPPLNMSNSMQYAQNLGRNQGANRSAASPSASASRNPPSARQLASDNLTPRDILMGQRPPEIHPQFPDGFVESLSTMNGIHPPDIPEGINLNQFEEQVNMQDLMDEIAPGRALPLLGLEKMQTIQRLAKFRNPVQALALSRLSELAVQKAAAEKTPKAATPSLNEAIARHNTTMPAGRDFSRQGELDRDFQFPPPGISSTPIAHLNPIYSTSARASYQSMSMPSRPPGYPQPLTAGPPGQRQWPSASTAYAQLAVQYDGEYQTGANTSFSTLAYDNQNTPWAPVYLCASPDGTASRLVSDCTKQIINTKVVDTMPPQYVAQYYPYGVPNDMIGHYDLQLAQEEISAGFSGMRSGRGWGMRDVEEEQHAARRKTAEDFFYSGAREFHKPYEVKKQEREEQRAFYKAYPHGAIGPPKRQQEAFEPPKPMTMADLRSRSEAEVMRPLLDNVLSTLEDYQDKENPRSRFHLSGFQTAPAWQVDESPQGNMSMFGEDWGPAPKRIGRDPRYQPRYNDPRGSGWSE</t>
  </si>
  <si>
    <t>&gt;94_g</t>
  </si>
  <si>
    <t>MAYNPYGSSPFGRPPGFGAFPGQNGPGMGPPPGMAPGMGPPPGMSAPGTAPPPGVQQANNAQASRPSGLPASFQGPSSMPNINFSAPVIRLGTGPSKSSTPAGGIGGRRESEPTSAGGRPGLGMERGVEAQRQALRESMMSLVPPTKEEIVRTIFVAGITEGCGGDDGIERILSTAGRLRRWDRATDADGKQCRFGFAQYDDAESLATAVEVLKDIEVPTKKQAPSDGVKKEEDEDEDEKIDKSKLLVFVDDNSLNYLENWQATRADDAAGEQARLTAARAGLKAALYELFHPPMFVKADPESEDVMMQDGTNGDNVEVVNIPLAVDDELADIPAEMRETVAQEIAAFRDRSNRRDMERLKREEEMEAAERLRNGAPKTSRLASPSPAIPNGPAAGSNNIPIGPRGVLNAPSGPKLGSQLPRDYQQGVKFVNGSGINGGASGNAWINREDEDDPASDEELERRRQAKKDADLEKHYLDQERRWLNRERSRTAAVQREKEREDEDEARRITEREKMAQRYKEFDDDLEASRGIEQYYTDRSLWIRNRTAFRTKEAANDARDRQAEEEEQKREADNKEQGRAMADSFLDRQAEEMEARAIGRAPQQPFKLSLGAAAQKVQKEKAAAPRRTVAEVEGLLEDEEDSNKASKRTLIPIKYDPSMANASLTEEERDQAVRQLAKEIPNDKEGLWAWEVKWEFVDESVIVEKLRPFVEKKIVEYLGVQEQLLVEVVEEQVRVRGKPQELVEQLEGALDEEAEALVKKLWRMIIFFSESEKRGLSA</t>
  </si>
  <si>
    <t>&gt;604_g</t>
  </si>
  <si>
    <t>MREVNFSIPNVNKASVGITTALYDRRALDCTSTLPLINSLNHLAYLTTSSARIRDILTVDGGVERLVCLLKAGRSKDMMDMWKWNLAFQCVVNIGVRGSENVRTRVVEADMVPVIATILDNYIQVVDRCREKAEEAKKAQEHRLNQAARTSEHRGSHKGAASFGNRPSRFENTEFRPSRRQAPPPSIEIPAASTNPPTGVTEAMDVTPTGPQFAITSPPERNNFAGHRHHHHHHHRNSDARQHFLPPSRHNLQPLASAVPSMDVADGFNIRPVRDVDRLPSMVPGFHGGLTSQPESPTTPLPPTQIRSPTVRPTSISAPSMRSRRRPSIRHQTSMAGEGEDPNADSMASDESGDPEISVSTTDMQSSTVNISDISMEEGDSMLTAVETPLGLTTPTVSEAHDAGTFNITHRSAIDGSMINDATTPTGPAMGLSPAQPPTVHTPPAMPNTTIPRYLLDRPTPTNGQVLAAMPRDEDVLMSLQLLAYVSKYCNLRRYFQKSHLVPKLKIGSELHLLDIDESISSSSNLFSPVSSASSSCCSSPATASPAECEEEEYLLPDDFNIFPLVEKFTVRHHSQDMQYWAGVVMRNLCRKDDSRGGIRQCAYYQCGKWEEFTRQFAKCRRCRRTKYCSKECQKSAWVSHRHWCVAATQ</t>
  </si>
  <si>
    <t>&gt;3355_g</t>
  </si>
  <si>
    <t>MAAPASIEMSIHDANNLPHMNFRSFVEALREDNDLADINIEISADLEAAAVIRYASETKSKAPLFNNVSNTYKGLFRMLGAPTGLRKDNSETYGRLARHVGLPKSASLKDVTDKITLATDTKLISPVVVATGSCKENKLFGEDVDLDKIPCPKLHNLDGGKYLQTYGIHILNSPDNKWTNWAIARAMVYDRTRLVGTAVGPQDIALLSRTWKAFGKDEIPWALALGAPPAAAIVSGMPLPAYVAEGEYISTVVGTPIEVVKCETNDILVPANSEIILEGTMSATDSLPEGPFGEMHGYTFPESGSGLVFTVKAITYRNDAILPICVPGRAADETQVLSGVVYGARLHQICKDNDLPITNVAIPAEAQAVWAVMQVDRTKLRALKTNAKELCEKIGKAVFAEKSGVPFHRIFVVGDDVDPFKFEDVMWVYSTRCRPGFDDFYFGDAIAYPLVPFIRCASGEAAIGSKVVSNCMLPMEYSTGPSWEVADFHHAYPKAIQEKVLSQLKEMGY</t>
  </si>
  <si>
    <t>&gt;4172_g</t>
  </si>
  <si>
    <t>MASIFTFDPDLPRVASPWLTPIDTPKPSTPQPKEGLLNQNVPPTGLLADYTITRLGAEQEEGPVEFKLHLLLRPRRNYSNFSTGNSTSGSQHNKPSSADQVDANDSSAVLAPSNQSRQNRLEQLTTQLLWRLQQSSSYHASSTSDLVLPKLPEALPSLQTPLRPAKLLAGLEDSRGALYEIGVSDDGTFVGLTEDEMNESLNNLRAMAASLGCNVEVVRKVAVGDCEWHESVSKEEAHMKLPNSAIPRSNSPRDPNSHSQILRRHAQLWVSEALVTPDLSSPNSIPCFEPNITTYKATSLPALLDDLPKENVTRKQVTDQLRITLTGPTTSGKSSLLGTLTTATLDNGRGKSRLSLLKHRHEIASGITSSVAQELIGYRELDVVNYASGNVTSWTDIHAAAEHGRLVLMSDFPGHPRYRRTTVRGLVGWAPHWTMLCIAADDGDNAPSTAGGTSSAQDILGVSGAGIDLAKAHLELCLKLDSPLVVVITKLDLASRTNLKQNLSKILSAIKATGRTPLIVQPDQSKEADPDLTTISQSHEDAVQKVLGKIAGAEHLTTIVPIIMTSSADGSGIKSFHALLKNLPIPPAPSAQDFIGPALNPEQPTCLFHIEDVFDLPASLEPLAFKNIKHADSGVVVAGHLRFGRLKTGDIVVVGPFPAELDETDTTPGKSGARSSPNSLGISQSHNSSIELSRIASRNIVSASVTKGEWYCAHIVSMRNLRLPVRTMEAGQVGTIGIVFDIPEEEISDGPFERPPPTVPRIRKGLVMAIPSRHMIQTGHTLQTATGFTASFEDEDINSVTPGSLVVVYIASIRASAKVLKLVPHANNELGLGIPTEESDDIFGLEDDAEKEAEPEPLIFGSDGVTDVTFELLTNREWIELGSQVLVMPGGGHGLYLAPERGEKGVAGLEGFVGKIVEVVD</t>
  </si>
  <si>
    <t>&gt;14877_g</t>
  </si>
  <si>
    <t>MALQTSATMTSAPFQMPLEYYELPSSSEALFSTHCGREKKRLLPSPPPLVLAPSNYDRHFYAKVASLEKEFPDLCAVVVQEPKGWYDLYKYFDAVDLWVLTPSFCCQVVKYIFSQNMETIESYAKEWIVQRQHLIASAPIEVPLIHASPQLHRDLAIEFSDMTEDQCHCFMQYLDVHRQALLSTIQRPPHAGQAIQIVDRSQTGLHSSPVPMHPVHPFASLHDRPEQRHVSVGRPQSHQQYAHVIESQRNMVTSPKNLPLGPRGLSNGSLQSARRYSNRFYPTNPRYGNSVAMSRGSPPRQGNGDPIYVYNNRRSPPQGQRQNSNVVKSHWDKPHSNSSTSSPEAHPYPPHPPLFPASYPQARIQNNIKPSPPRYRQASGPLTTQSQTAVRGFNNPIPASNISPAKSLDLAKIPNSTKNANSVNIPDPFKGTELASSTEPDKSLNISSNIDFASTRGPLSNDARVLEAVEKREYLNLKSQAKPERKGTAKKSESFNVNSRVRLENDRAVEKCVPFDLESQAKLQSNGAVTYFYISGVRSIPREDSQPRTVFVRYINRQLFEGHKLKELMSECGVVDTVTYLAGQDGAADAGFVAFEDHGSVRRAIERWNGVQLLPGTQSLVVDYATRRDSNNGPRGFDDANRVERQAHGNYAPGLPRQPSINTVIRYDPNVPYISGSSHSRRSSGLETMGFPVGSQSHSRHSSAGYIPQAQVGFPQGAIGIPVGSQLNSSLAEVAQHQFALNRFKGTQAPVEHIVNHKNVRYQAKEHGAMDRPLAQLGLDRKENFPLTSPHKTPSRNKSKKKYSRQNTPTQPTPASSPSRPGSGQIEEKLTVEVPKGQKKKYNSKKKSTSSKSEAATAGFSAGDVTSFTTFKSNTPRVQLGDYITTSTSFKSNVAIAGSIDSETISPTATERTEDTGTCVNSTDTSFSTSSSRKPSDTVSDQEESRHPGSQNAMVGSEYTKTEMTSKPTINNDKTVPSNSDRAKLETKGQNINRSPTRKSDSNVILQVAPDSTPKANGVKSESRENDSLAPKETVLEVIIINQTEWPALDPAKSSASSIADGKRPPPPTIRPPTNVSSSDRKTDKDSNKNKKVRAVPIIAIPRTFQPRSQSAKVNDLVVEEQHDICCVSSVQNEHNIDSKDDTLGSRDWPYVINLPKRRLRQH</t>
  </si>
  <si>
    <t>&gt;2172_g</t>
  </si>
  <si>
    <t>MDQTALQDTLNLSNGQCISILKPWLMTAAEGGHQETIVQLLQHLEDRTGKNQYRRIVCDALCISAMRGHAAAVGVLTTTLLDKAIREEAVKGLLKRLEDSASGGYTDLTFRAELGATSKKEYRSRQYDNVRNARVTRGYTSALENLIQGLNTLALKEQYQGGLKRAFYSSVKVGYGEAVELLLKHITSDLDKVEILECLLNALEASAAAGKFELLSDSEMLKEEYIDGLDKLLLDAKTNGGFISVVKQLLAKFTDIASKDECISGLYKPLCISARAGYPETAKLFLDAFTVRAKTVEHRNELRRAFVASVKGGNSDVVRLFFEEGEGFFTEEKMQKGILDALKASAIEYPDIYDLLMGIAIDHKLDLYKSFTPGIAVILDGHPIGRNTLLLCAICNEFFYKGPKKLLCGHIYCSDINCIDRWLKENKSCPQCNGRATANV</t>
  </si>
  <si>
    <t>&gt;9422_g</t>
  </si>
  <si>
    <t>MLSVRTRLSCRLISPEQLLKASLHVTNNHSQKILRRTISTSPSSLSGKTCLITGASRGIGASIAKRFAAEGVKCILVGRNPSLLEDVKAGLFRLGHQEDGHQVIVGDVGNVEFWNTFKKERNIDILVNAAGITHASPLFVTSPDLLEEVVRTNLIGTIMACKTIGKTMMVKREGCIINIASLLGMKGGKGSAGYAASKAGVIGLTRALAVELGTVKVRVNVIVPGYIETDMTEAMSLEARSEAMASIPLGRFGDVCEIAEATIFLATNKYANNCVLNIDGGLSAV</t>
  </si>
  <si>
    <t>&gt;6791_g</t>
  </si>
  <si>
    <t>MGANNSHLCHDGCRPFHHRDPKHAYYVFVASTSTLHTVDRETIMMLLDEYLKVGYVHPLPHVEKHSKGTEVEIWTMSEEGREVRVGTTYFPKGYVAGVDFVAVMKSVPEGLQFQNGALSFIGF</t>
  </si>
  <si>
    <t>&gt;5543_g</t>
  </si>
  <si>
    <t>MQYSSAILVVAFACANVFAHGVIDSVVGANGVTMPGLSVADGTPRDCASPACGAEADTSILRSNELGTSKASALGRTSTGPVDASKMITLFMGTSANATETNTAREIHAANILRRSLGKRASNGGTKTPAGTTETGVQAAAGAGTTSGLPTTADDGTLQMTFHQVNQDGAGPLTAQVDGTSGGQDASAFKTATVTTNVPGTGIGGLSLAQTMDFPVAIQMPAGMTCSGAVGGASNVCVAKLQNSALAGPFGGSVAFTQSPAAKKRAIEYNLRKRHFARALPAGLE</t>
  </si>
  <si>
    <t>&gt;108_g</t>
  </si>
  <si>
    <t>MFGIGPMISGGHPQNSLTPAQMQAREQAQLQASDRAKIRSRKPTDRNIPEGVEICVIGDGVQRYRELRELERRLDSAMMRKRLDIQDSVNRSVKRFRTLRIWISNTVEDQPWQSDTLEMDPFDFSTNKDSAYRVKIEGRLLDEVDDDLESDLDSDEEDTATNGDAMDEDGKEKPKKSKAPPKQYKFSSFFKAMTVDFDRNKTKDSPDQSVEWKKPAVVPNATNLPTAADFDQLEFKRGGDENMNITINLTRDETPERFKLSPQLADILDTDIATRADAVMGVWEYVKVMGLQEDDEKRSFDCDERLKALLGGREKGYIPYLPEAIVPHLTTLPPIQLPYTIRVDKEFHENPTPTIYDVQVQVDDPLKALLASYVTDPSYAHSLRTINQLNDQLALLIQKITSSKSKHTFFEQLSKNPTEFIAKWLSSQKRDLEIIAGEAARGGGEDAAGDEWRRGGKEGIWGTENVRESVNLLVGSRQAKI</t>
  </si>
  <si>
    <t>&gt;14883_g</t>
  </si>
  <si>
    <t>MSAGGIPREAIGVSVVVLAYSTLCFTLSTLLTCLLVKFGERWSYVTVFSSFTALSTFASICQQLHYATSWVIIKQAQFDKAVASLSHPGLALGGAAQIVDQVLFFIQFYCYNVMSINILFWTISLFVGAYDLPLNWLGKWDDLIGPISKLFAVLFPGLIVGLVNVNAVLSSTLSLVFTAYIAIFLSLSLGSVLLILILYKYVTTRRLLAGYRQRGQWWASSGSSKDRSQRSIGVTEAADTEMTLVSRRSIYDRVLVTRFTIAFAILAVFEVVIIIFTMKQASINMKLVTSGQPDHSISGTITDICLFIPGVTASLVVFLVFGTTKNWKEYRNLVIGGCGLKERWKERKARGREEGERDRVQGLEFDRLPSLNTTRSEEERRIEREAEGRVRMFAREVGGRDENEYSSSVDSRRRLSGSSENEIPARASQFHRSLPYSSNDGLGPPLSTGHSSTIASGLVAEGGADLVVQYDRAEEEYAKEYPRVYQGESQRWFVMERLSMHTGEAL</t>
  </si>
  <si>
    <t>&gt;9901_g</t>
  </si>
  <si>
    <t>MAPAFKADTAAKSREEKLARLQELRSLKSTISSELQAMSVNAIALKVEQRFFAHKQHHDENVLKQRKTQDINRLLDNELFSSDVEASTAAAPPVSLEQQRREEDEEWLKTWKEKKAEKVSLKISAMESKKYELVDELKMLFNEELNILINFNNDTSDVDLNSAKANIAPNLIVKSVIVPTNTQEAMASSLYKIQEQLQIQTQGLCLDNHMLEKDLIAERAKTQKLELSLQAFSNPHHVAKQACGPDPKVAAMKLKQDMKALSVANDRLSNKLAIVHGQVEDLESTCHLLSKEKHFLAQDLEMARQEIRNLTNNVNTTSDFQPPSWDYLSHYAFKIGMNIDGLRDTSDA</t>
  </si>
  <si>
    <t>&gt;2445_g</t>
  </si>
  <si>
    <t>MKCSPFLILLFSCLLCMSSTLSSPTATTAVPVRANAGAERAARLWDLQAEVSRRMDEHRAVVAANLEGVNETISVLVEELGVVLGELGWLREVTSAGLGVKFDLKGVERQVVRLKGRVKGVKGGDRALGGVLRCLRVVAGEMEGMERYLKGVEGRVVELMNGVDVNVGETKVKIETGLRKVVPDIGEGWKLVDKRADGIIAHETEVEVAESTPTPAAPYRGFVGHELPQKSEKRERKEKRSGSGYTDHAAKSASHRDF</t>
  </si>
  <si>
    <t>&gt;1079_g</t>
  </si>
  <si>
    <t>MVEFSDDKERAARIQWTDVDIEATGARPRLDLHRTNSSLSINSIHSRRGSIDPASALPIQYRTVSYQIAESKEKNFVEVQKAKDSAAKELANLDWHIITTQECYTRLSTSPQQGLSSEQAKRRLTEYGKNTPSPPSTHRIQQIFGYFFKGFGSILLTGSILVFVSWKPLGEPPAVANLALAIVLLAVFFIQAAFNAWQDWSSSRVMASIKTMLPDSCLLLRDGAQVTVIASEIVPGDILYIKSGNKLPADVRFVEISTDAKFDRSILTGESAPLAGTVNSSDLNYLETKCIGLQGTHCVSGSGIGIVVSTGDGTVFGKIAKMTSTPKTGLTTLEREVLNFVFLICSIMFSMIIIVIIVWAAYLRKSHPNWINVPTLIVDCVSVAVAFIPEGLPIALTASLTITANLMRKNKILCKSLKTVETLGAVSVICSDKTGTLTKNKMYVTDCSIGMHNMDPQSARDEMVTHGHLDSGGRSSNAIEQLRVIAGLCNSGDFDAATTDLPLHERKINGDATDQAILRLSESLGPVAELRRMWKKSFELAFNSKNKYMIRTLDLVEKEGLELALSSEEATSFDPQDTLLTIKGAPDILIERCTKYTTIKGDVKTLDVVTKAKFDEIKNKWSSQGRRVILFARKTLHKRNIRNRPDSGQFEDEVMSHARNDLTLVGIVGIVDPPRDEIPSVVSILRRAGIRIFMVTGDFALTAQAVAVECGIVTNPPHLVKDISALSRDEGCSSSDVDEKKALDIPSPTTSIVLSGPELITLNENQWEQLCRYDEIVFARTTPEQKLRIVHEFQARDEIVGMTGDGVNDAPSLKAADIGIALGSGSDIAIEAADMVLLESFSAIVEAVQYGRVVFDNLKKTIAYLLPAGSFSEFWPVMTNVIFGLPQVLSSFLMIIICCFTDCAAATVLAYEAPEADVLLRRPRKPKVDRLVDWKLMLQAYGFIGVIETVTSFAMSYWYLQKSGLPFQDLWFGYGALPSSIDPDYAAQKLKEASSIYFVNLVVMQWFTILTLRTRRLSIFQHPPVFNKATQNLYLIPAIVFAFVMAIFWLYIPKLQAVLNTTSVPVAHWFLPMTFGIGIVFLDEGRKYFVRKWPKGLLARCAW</t>
  </si>
  <si>
    <t>&gt;5316_g</t>
  </si>
  <si>
    <t>MGNSLSVSSVVDQLHALQPEERSGALESFCEQDNEIREYLKSKYHQYHLDLEPPEQQQPGQPLHSKYISIKEPQPDQIFTVNEQRLWETEPSDFWTSPNHTFLPPNDCHNPLRFVYDTTTKIKPQPGNHQYCLQRRYLALFWLDYFESLYPKQKLAYDYEYANACSNFLGPADLVDSVAVSTLREQVKAGRKYNKLLMKFGDGILLTLPSNIGWSTLERKLPLNNTFDTWIAPVVDSTWEKQAKTEHIRGLGQRIRQCLSERCHRSARPLKKLMTNDTCVATEGIARSVTSIVAGPPASTITPSTLAPVHRIQNCLSGERYNTDQINRCYRIGNISKSFYVANQPADEPPTNIKKTSPSNGLSAPAQNDTWPSKAESGVVVSGSGAVPESPGHEANYPASRCQNIRGTPWDKRSLAGGLSPGTFIPPLFYAMGDHIPKVVLDRAISPQPRWSEHGKFCEVTPHSAGLHQDLVDLLSNVAKLKQSIEELISLSIVSEVSMDGLQTYACRDRSARVVYDQNMVYWIHRAFELCCYVFPRSQILDSSFGSTGKQLLPVLQHLLQLYGKAGLEIPLRNYTVEALVAASKFGSMTNRTYLLSIAAQLPKDPEQTDLQAMIVYRESVLLRFNKKISDSQRVIQQFLDRPFTVVNPRLHSLLGLLHLSQAENWACQFSYQKVNEEALKWEPGDNPSDMELHVLRTKLSVFGQSYKGRGLFEDAKFAFEGCLTAMRSHDSERYLIKANLADLYCELAHLKSEESAIPNSMFLEKAEKIVNPEIEYLRTLGRSSKPSRRLLLSLIEIEILRGRHSVAESLIKELLGIYSGLAEHDTNDQVGHVRALIAWARISAPSEAVVRWHNAYNWNKIYNPSEADVFTCGVIFLFISLAHFTLGNEHESWASLNRASEIISGKKPQFLMPGIALMKTSQSIPRNPKAVEFRAQPDVQYIETFPRQPNSSPRRRRLRMEKQLFEKFDGGQVTESMLQEAAVLFSENYGVWGEYAAHATGEFAKAGSRVRLSKDRLRDQYLFDNVKCSYVRVTVNDHLAGNAFACRWTVNNKEVCWVTQLVVDRKYRERGLAKALLNQLKHDDINIYGLMSSHPAACLAAAKAFGDSLSTIRLEVIGKHAQEVMEASPVGYVRDAKLRGSVFSPGDTTGLVSCVDTGFFVDHNEPLEALEWVREGMRWPLGELFDGHEFLLIFEARRRSRSKSAGRQ</t>
  </si>
  <si>
    <t>&gt;5606_g</t>
  </si>
  <si>
    <t>MAQPQQSYQMPPRPFSPPDQSASPAAQQPFGLPPNKRQRLEFSPNPPSQPGSPYLQSPYAMSPGSTATPSAGASPHFTNVALPQGVYNTPYTNGHSTSNTNAASGLSLPQSQQNQQAFAHTQSPLSFPGNNSMQMNPHVQGNQQAPYQNFSMAPLGQGTMGPPLKPPEKPKQDGQNDVMDVLGGTGIDLAHEEDFAFRELNNTSQLSAPESGTISSGRSFSQFPPGDAASFFGAGPANAAAEVPEPLSQDEYHKKRADDAWRSAAANLAFSRQRELNSPFLQVGLVHARMQKIARDNGLELHESQNGQMGTMKLPEQFTNRDVQVNTVIGPNGAFTTTSGNFLPVDSMAVDQLALLSIATKRRLENLIEDAYRLAKGRRTDSHGIIPGEWVDVAAPNDIATSNLVPDGAPRSGWESALSPHSDSRKRSFSVANQTPASAKTSSSKYTNEVLKALQLSARKERDFEESRLRKRNARNSGETSTPRAGSVVPGTPGSVAPDYAEKAPTKKEAKKKAEAKVNEAASHAAANQTTAAFLGGGGGLFGKKKGKNYSWMTATPGGSGASTPGRIVTQGLPGTPSTSAGPVALTQEGSRRIGGWREHGDKGRGMQMRDWIAVLEDDGHEKKALQKAYMNLDQSDPK</t>
  </si>
  <si>
    <t>&gt;14889_g</t>
  </si>
  <si>
    <t>MSRTYSGLHPHARDSLELASLASSSPGPRTSSSSSSSRSGITSSRKLSLEQEDPLDDRNVAANGRPEPHNRSFSISSAFDFTSNMFPLSTTTGNGYAPIGAPISSSNDQGTLGGGSLEKHKTLTYLNGLSLIVGLIIGSGIFSSPSQVNLNAGSPGASLLVWAIAGLLAWTGASSYAELGGAIPLSGGPQVYLSKIFGELFGFLFTWCAVMVLKPGSTAIISIIMGEYLVRAAIGAEAENVNVWINKSVALFGLFVVTLLNCISTKLGTRMGDMFMFLKFVALLGITTIGIIVAITGFSATGKANQDWKSVGWFEGTSTDASSWAVALYAGLWAFDGWDNTNYVVGEFRNPTRDLPRVIHSAMPLVILSYILANLAYIFVLPVSTINSTNTVAVQFGSKVFGPIGSLVLALIVSASCFGALNATTFTSGRLVYVAGKEGLIPEIFGRIGVGRRAEVSANTLRTRNFVSKKLAKLFGDEDTGLFFTPVNAMVLNATLTSVYIVIGEFGTLVTFYGVAGYTFYFFTVLGLIILRVREPNLERPYKTWITTPIIFCCVSLFLLSRAVFAEPLQTVVVLAFIAVGVPIYYWRIRGRDSSVKRERSDSLSSDMGSKWKFWRRWMR</t>
  </si>
  <si>
    <t>&gt;10043_g</t>
  </si>
  <si>
    <t>MAEQEEDFTSLPLPDRFQHKIWKVRKAAYEDAAKQFEITPDEHDPAFKPFLLDPGLMKGAVADSNVAAQQDGIAALCAFLKFGGREGCTRTRSHTIGPLVEKGLSSTRAATKASALEAILLYVELDVAAPVIEDMLPSLSNKQPKVIAGTLAAFTEIYHKYGCKTVDPKPVLKCLPKAFGHADKNVRAEATHLAVEFYRWLREAMKPMFWGDLKPTQQSDMEAAFEKIKAEPAPKQERFLRSQQAAMSRAPPPGADAPDEEEEEEGEPVEIDPLEFAEPQDVLSKVSPDFSEQLASSKWKERKEALEALFAVINVPKLKDGDYGEITRGLAKSMKDANISVVTQAAQCIEVLAKALRKPFGRYRSTVTGPIIERLKEKKASVHDALGAALDQVFMATSLTDNLEDILEGLKHKNPQVKEGTMKFLIRCLKTTREPPAKSEIVSIAEAAKKLLAESSEVLRSGGAEVLGTIMKIMGERAMGPHLEGLDDIRKTKIKEYFESAEVKAKDRPKPPPAAPAPRAAPAAAPRKAVGKRPATKKPAPAASVYAQEAPLAPQPTARSIPGSKLGGPRVGGLKAPMKRTLAGPGGAAPPSLASPRRPATARPASPEEEAPAPPRLGRGLAGRSLAAKAPALNSQAPPSVSPPPNSGLTALERAELEELRLDKNRLLRQCDDLRQEKSRLNSEIQELKNQNAQLIEDHTRDVLSIKAKETQLVRARSDCEAADAQCAQYRREMERLKRALTSAERINTPPLPSPSRDGHNDGNDIYHDTGMYGGGDNGRAGYSHRARMSFNSTLSEEKENSGDGLTGQYRNKLSPDLGRNGRNSAASGSGGRNSPAPTSYQASKMSRDTSRDGSRGDGNGQPVESWKRAAEVTSALKAKIEQMKARQGLSRP</t>
  </si>
  <si>
    <t>&gt;10026_g</t>
  </si>
  <si>
    <t>MEADDKHPESLSRSRSPLKSKFPCSSLPLLQFLSALSRTVTHLALKHDRLVWRRRGCGGTPGGTCVEAVETARGSQPSKVSLPMFRISHRDVSLAAAPWKVSLALYDGVPQRLVARDLSKSRRREMLPPGLLEAREKRARASTHGLRYRHNFPTYGGWTTSLSGFHSACSSDPRAPVHSRTSHRRVQPRREDCSNGYSTPGSEHLGRHASSPISVAPYHSSGFPPFEIVKINGKS</t>
  </si>
  <si>
    <t>&gt;1609_g</t>
  </si>
  <si>
    <t>MKANNFLSCLFSVAIYFLSVVSAQDFATHGHYTEPTTGITFYTSSEPNGTITGDGELSQVSLGGFTWGVALPPNAMTVNEYEYIGLIIGSTPNGTGWTGIVHGINQGDFQGAVMYNHLMLLAWPTGKGNQIATSFRYATGYQTPVFYSGSATLTQIYSNVNATNWMLIYRCQNCLLFDDSSQSPANTSTTLGEYPGGWAQSSTPPSDPTNPDADITQHDNGMGEFQIEVASATQASYSQWATMTATGVIATGTATSTSSYSAIPVPTQTTYDYIVVGGGAGGIPMADKLSAAGKSVLLIEKGVASSARWGGTLRPESGWLDGYNLTWFDIPGQCNRIWNGGSDGVACSDTDQMAGCILGGGTAVNAGLWWNPNTADWDYYFPSGWKSSDIAAATQRVLSRIPGTDHPSMDGQLYIQSGFNIIREGLANANWASVTANSVPNQKNRTYSHTPYMYINGERGGPMATYLVTANGRSNFHMWLNTSVERINRIGGHAVSLNVVPTNNGGRLGTVNLTSISGRVILSAGAFGTPKLLFRSGIGPTDQLQVVQSSAEGSTMINSSYWIDLPVGYNLDDHLNTDCVISHPNISYYDWLAAWDTPIEADKDNYLSKRIGPLAQAAPDIGPMMWEEIIGPDGIVRQMQWTSRVEGSNGIPNGNAMTLSLYLGRGAVSRGRTTIGKGLNMVVSALPYGDANDLAAVAVAIDHMVSALKNIPNITWNLPPPGTSGAQYLASIPLTYANIGARRANHWLGTCKLGNDSGLLGGTSVVDTNTKLYGSDNIFVADASIFPGMPSTNPSSLIVIAGEHASDLILALPVSTAVAKYGQCGGLYYSGSMACTQGSSCVLVNPYYSQCL</t>
  </si>
  <si>
    <t>&gt;821_g</t>
  </si>
  <si>
    <t>MSTSTDIHMNGNENAAHDHILRPRAIKPGNPAILHTRSEEGLLAVATSAEPSLNGTISGQTSGRSTPIPADAPPSVKSISSARKQLRAEQRRRLFPTIEYASRVSHLDPNSDYRDFHGFYILFWIALTIMATTTMLRNIKDTGYPMRVEIWQLFAVKIWELAVADGLMVATTTASLPLHRLFRSKIGKMLGFSWGHGGLIIQSIFQAIWFAFWVRVPFQRQWTWTAQVFLTLHTLVLLMKMHSYAFYNGHLSETETRLQALDDPMTASKAPVYQYPSAGHTPTLEERLLREQRDADEKSELARLREDLAMELISPMGSVTYPKNLTWTNYCDFLFCPTLCYELEYPRTAGIVWTELAYKVLAVFGVIFLLTITSEEFILPVMVESASRLETVTSRSETVLILAESISELLFPFMITFLLVFLVIFEYVLGAFAEITRFADRRFYSDWWNSTDWLEFSREWNIPVHHFFRRHVYSASRPHIGRPMATLITFLISAIGHEIVMACITKKIRGYGFLAQMSQLPIVMLQRTKWVKGKWVLNNVCFWCSMILGLSGLCSMYVLC</t>
  </si>
  <si>
    <t>&gt;7890_g</t>
  </si>
  <si>
    <t>MKVLQTILQIAGLSTLPVYPSLPSDHPASIQFAAWLAVFNTANEEALLKYHTGPDDISSRHVSINGELGLAKATGGFNVVDIESISDPSTIVVVMMEKARPEYVRATMVVDVAKDNYPFTKFDLGPINTPMKFIPKNDPRRPKYEKALQPLTVDSRRAVVDGIREVLEDQYIIPDAVENMTSALDIHLKNGDYDNITDSEKFSKRLTEDLHASGYDKYMRIFFAEPQGKPDGTPQRPPLEKVFENLRSFNFGFQPISLDTTTVPGRTIATLPINGFIPTDLEFLSDYYQDVLAAISKILSSVSDADALLIDLRHNGGGSPHTVSFIMSYFLDNGPVHILDMVDRSGNVTASFSTLPVAELPANATIFGATKPIYVLTSHETIAGGEEMAYDFQAFKRNKAVIGEGNEKTAGLANPATKVNHICDEIFGGGWWHILVPGVKPVHAVTKTNWEGAGVVSDVVAGKGEWESVSDAAEVGKKLFARSLKGEGREEL</t>
  </si>
  <si>
    <t>&gt;10640_g</t>
  </si>
  <si>
    <t>MKFSTSLITFGLLALVAATPVPKKSKTTTSSVSAAATSAAASSSVVAAAAAATTGAGGSVLTSASYNTFQISGGTAGSAEAEANALFTGIDQNNLAGVSAADLKIIQGIHDVAEDAETDAFNPAIDAASGDAATALQNGKIKNKVLKLTAEVLGIQVKAAQGGDDSDLAAEQTKLANNIALDVAAAGQASTAVSFTGTS</t>
  </si>
  <si>
    <t>&gt;2196_g</t>
  </si>
  <si>
    <t>MTVDDLPATPERTRSFFGRNSNSLERPEEPDESSVERSNGRPTKWSLGVLNDPFTHEVPGSILLLTGERNEPLGLRHAPARTSTSSIPTPITRRLSHEDHEVKGKKKTKDGAIILEPQPEESENDPLNWPKWRRDLALLSIGLYCMVGGGMTPILAAGFTNVAATYGVTTPQVALTTGLYMMGLGIGSVVASPTAILWGKRPVYLFSVIIFILSAVWCALSPNYASLVVARIFQGIAVSPVECLPSATVAEIFFLHERAYRLGIYTLLLLGGKNLVPLVSAAIIESLGWRWVFWVVSMVVGFCGILLFLFVPESFWDRTPTKSHHPSKNHSSHSLFLTSNQRSTSKGNGLGLADSAVGKEKNAAGSGSSEPSLEMPSLIHHHTSPRHVDFAPVVSDTIPENVPEGAKVKDADNSESRSPLASAVVSPLETKSPASDCGVGTLGDLPSLSVLHDSQGRAIPNDVPPTPAMHNFNSPWYQDVERNGIDYVSLGQVTTDQAKADDKSYPPIPTKSQQYTADLRTRPALTFIQTLKPFNGRLHYDHWLKVAIRPFILFAYPAVLWSSIVYACSVGWLIVLSECVAVVYRSRTTYGFSALSTGLIYLSPFIGGILGTAVAGKVSDFIVKYMSKRNGGIYEPEFRLVMAAPVAVTTVIGLMGFGWSAKIHDAWIVPTIFFGIISFGCSLGSTTAITFCVDSYRQYAGEALVTLNFSKNIFHGLVFSLFFNDWLLADGSKTVFIWLGIIQLIFMTFTIPMYIFGKRARMWTVRMNLMEKF</t>
  </si>
  <si>
    <t>&gt;7510_g</t>
  </si>
  <si>
    <t>MSTSSIPSFPAQPGTDPPSSTQAPPPQSQRQPAPPLDSRDGKSQVPQQPVINQTSQSRLSLRSSAQHQTGTSGTMPSQTSEATVTGRERERRIGLAAPFFTLVSDGAGVVHPGRIHYVFSDDEGGGVLMEVVGRCVEGGGGGTGGGGSGSGVSEGGRKGGGGGKRREREERVVIVDLNEGADGVVGARSLSEGWQVLGASVENAPTWDGEGGGGGGGE</t>
  </si>
  <si>
    <t>&gt;3352_g</t>
  </si>
  <si>
    <t>MPFYEVYHIIDLTAEQKSALAKAFTHAHSRKFTTLEQLVNVRFNFANEDVYVGGYPRRINRIFCSVRPGGTRTQEAFQEASNLSPSQILCHEMAEAWEEIVGTDGDKNLRAIFISTSLVAGIEVGLNIPTAGQDQTWVQDNKVTFKRLANAGDEDFINVMKELESRPEFK</t>
  </si>
  <si>
    <t>&gt;7041_g</t>
  </si>
  <si>
    <t>MAIGLASVVAAADQAFKAVGPDEEDKKAHLIKELQPLSQSEHGNSFVEQMRRKKHLLHTIVVHPLANN</t>
  </si>
  <si>
    <t>&gt;8719_g</t>
  </si>
  <si>
    <t>MPPRLNLFGASRSLVIRSRPSIAARPPRILPAASRRYFADKTVPSPPATSPNQDVLGSVSEEAAELGEVTGETKPDLDQGTPVQEVLERDEEGRKHAPQVIKDQFERDQSTSKNAKDSSADTAKFENLIALGQLQNISEGGYGTDPVDPDEVGHKFGIPELPLPSDGNLHNRYHPVVDQVTNLIMKDGKLSVAQRHMSFILNHLRTAPPPVLNPARPLLPGSPPGPQLPLDPIGYLTLAIDSVAPLLRIRSQRGGAGGGVALQIPVPLGLRQRRRQAVMWILDAASKKRSRGSGKGQFAQRVAEEVISVVEGRSGVWEKRQLVHKTGTSARANLNYGQMKRKRF</t>
  </si>
  <si>
    <t>&gt;9292_g</t>
  </si>
  <si>
    <t>MAEPITSLETLQALHSDLLALSESRLSSLERLDAQINAHINDFRNLLDKKSRSEQSRQSLATGKLDDAGDQYNINDEFQQESLKLADDLNLDELDSARIILAVQAASEATGRPALTNAILRFHQRRKYLLDCLMLILQNAADVDQSEDVQDSLQKQVVRIVQPEGTSRNQYMQKCLSSMTDIKQWLQRISERINSASVLGQGQQPEVLETIEYQRTTLIKQHESLSIIALCLIKQGYSSKAEFESVLESLKKAEKYDNLLLHLFPIISACISRFGGAEGGGELPDARALNEKIFTHLEDNPWTLPYVSAAFRVWWLSEYSGWYSENHDGTIPESQLEQEAKQRSKQFADALKDGAFDFILSLSADVKSVEWQWQDPARHGLRVWLQQKAPVVLADSVPFSDFFQEALMEQLETFIEGFITNLPDVLRKLRVDEDEQRQFSKDHEHELNLEKFLVIISYTFEGRPKAALEGFWDVADGALLGFVQWASRRASTPLVSAFCEMLQAISEDEECATAAHKLLLDDHAQSSGKMRRTHSLTWNQIFRELQFFSLKIRDRPAIPQPQAYRGGKPHSEQMEVEPESSLMLECYLRLIGRFCTVSEVVREFLVQNDDFHIIDLLFQLASSSIGPRLRACAFATLQSLLSQKTRQRGESMWESFDVWIAGGYSPGSAMPKTSFTSSSAASAGRILSDLASGFEQPNAFVQFLEALLSPYNDESDLNGGLPFPENLGVSYRQPGIDPYIDSALGEIFATRATELNEPLQVKILQLTCLNFIATCLDTFNEDLVVFASQSNIAIDSAIRATNLQTYVLLHPFSRVMEWMFNEKVMHALFATVHQDAAEVARSGPNSPLIQCLLRGLHVIGTILDLQPTYLDIIRPLVKSQPNYRRVPVSNAAFGSFEDGVLSHLSIIPDLGRYCSSGHPELIIASLRLLEKLSSSPKLASAPSSRLGRRSDRNKALAALDEDAETVSQTLLGEMITEIDRNQGPQSPAYIIKDCILNFLITCLRSAPGQQTIAHLLLGFRCGSEGLSIEPESPFSREVSLFHTILNLVLSSNIADNEGTIVSWLVSLNHKGLQVLKELWLSPISSELTMIEMRANNSFFILFVKEIVLGPEISWDGIYTSDPLFPSTGATCLSEFLCRRALILQYLSAELRQVTRGHSPSLKQRIFETLLGSTTVEDGSKTDHATVFDLFDFMEPDFPPETTVPQLDFFQDLNLYACLDNSDDPSSTWNLDQLEKLLVLKRAELGQELLQANPQVLTQVNFEAQGLLDFAARDNQAKLLSASRLKVLRGWVQITLVMIESGELDSASKIPFVLKTLQTIMPRLESDLGVVSEAIELARLAKSLVFSLDFGSEALKQGDMGEVVSDRLFHLFQVSLRAINTLGAQVTLKEYFYNICYRYLTGMSDITGVSGVHRRHSIQTIKSAGERFIDLICDDAHSGEPTCRIAALLVLGALVKMGKNEDSKYIVDSLNRLNFIGVLVDSIQGISVDLRETSIEDVDMQLSYCHARLALLLHISQTRFGATAVLNAGLFHSIQASGLFATDPDLGVDIDGPGAIVKHYDLLAAVMRIICACILSRGIQNQQSLEQGRKFLTENRLAILAVLKKSAGLGAAVEISEQSIDELADSFMLLISVTGFLDFEEQTTQKKQAKVFTAFT</t>
  </si>
  <si>
    <t>&gt;5753_g</t>
  </si>
  <si>
    <t>MAPFHDIEYQFESAIDVVGVESNDPLLPKSAGASSKDTNLRRVRRSAEVIELDDIPPIIKSANGNIFWADEQCTRRVGLTSSEARLLLKLLQTDEPENYNYDEYKDMFNDFGAERKRLQQLVDALPWWKLDTFRQKAIWQARIEWLERMREPRLWLMYLMARRRRILKQACGQVLKSLREKRRVKMMKHESPDRGRQPLSTVSNGQVQASQPIMLTTATQTPEQILETASSSKDSKQHIMISDTAQTSEPKLGIVGRLRDSLSASRRRGSHSHSSTGRCPVFTKPFEATREDIKRQVEEIMPKCQPYIVIGWFIRSANDPKERILQFETPELLFKALQKGESDLRGWRRFLSLKALRGFAQCDIAKGCHRPLILNGSQEAVLSQLFLAYEVSYRHADPDVARAWAGWVHKNLNNHKNNPLEGRYSLQLLYDWSSYRLSTIVAIPLLLSMAIGFWYMNGPGDVITAWTLALYIVTAAAALIALMAIVGSLKDI</t>
  </si>
  <si>
    <t>&gt;9885_g</t>
  </si>
  <si>
    <t>MAEKEGVLVDTTSGPTYEQATQQHGDLPVRNGGAKPSPRPRGPFPLDIPVLNQLREPGKRVILASASPRRKQILSMIGLTNLEIMPSTKPENLSKEKLGPLEYVLQTSNQKCLDVYTVALENSLASIPDPALVIAADTIIVTTTGRILEKPRSEKDHVSMLKMLRDQKSHKVYTAVTVLAPREDARDPGYNIESSVEETKVVFSADTTDELIESYVKTREGVDKAGGYGIQGMGSLLVEKIDGGHDNVVGLPLRVTLGLIERVVLNQGSPESGDEEEEEED</t>
  </si>
  <si>
    <t>&gt;1022_g</t>
  </si>
  <si>
    <t>MTVPPMSFIEELSEADLRVLAQLLSLPTSTQPTASWLQSQREILSTLPPTLLKPPGILAKISRHVPLTPDRANRCMAHKPLNPHLIRRIFLLIASECTTRLKSLISNSALPGDISAAIYRLQSLNSLWMSPLLYKTAFGSEARYPRIEGGCEACILAAVGGNRQILSDLRACIRGRTRRHHKRPRLVRLVEAWIECLEDGDEVLESSRILGREITSLKKSTQRAKREERRDAISGLKAKSTGEEGVSSLWSRIREETKSQRKGLKDCLASDNLNGATLVSLSKDPFGDQLKDSDVVGSPRTFRMPGPNPFADDGAEDRDGNSVIEDSINHYYSRQLMSATTTPRLQEQDIHPAFRGSISCPHPVPPSEEDEVSLSLFRASFSFSPRRNQTQRDSLVPVSPRALSPGFSPRSYSPAANSVGLPANRGQQAGASFPFMDSDSIYSSDAGPSSPQFDRGSFYSESIYSTDDPSPNPFRSFSRDSHVRDTSGRNTSERAQDYQSLISIDEVLITPLEQGKSGPARLRAEDAENRLRTEKE</t>
  </si>
  <si>
    <t>&gt;3531_g</t>
  </si>
  <si>
    <t>MPSIQDDGMFDLPEAKRVRRADLYTSHNPSRSSFPERRSSPSNPQLELALQEKLAAIYGPVAAAPIPPPQKPVHDPIAEEKSKNEEQEFEFRLFSATPRTQDAQTLSEKVTPLLQKIILDDSDSGEGEGGFVSRPRPLSYFVRAKAEGAREEEFKLTAVSGDTVLEWSRKRAWGLEVPWRVKILKVANPRKKALGKGGKDYNETSTNESLGDVVMGTVIEEEGKKKKIGKKRRILLRERKRKREAIEEVKRKESELKAEHDKENRTRKNREKKVRRKMKEKAEKAKKAEAKVNGGDAVVVEARKEDVATDQGQGAIAENEVDAESE</t>
  </si>
  <si>
    <t>&gt;7985_g</t>
  </si>
  <si>
    <t>MGVLLGFVLGILFLPTVVALTLLHAYLTFPIRDDTAHQVDEEDSIVLPGDDVEAIKRVQRTLGEKFQSQGTADSNFAGYFAVTREFTPGGVNSKPLERNTPVGSTTVSAPSPSVYQTMYRSIFERKPSNNPLDNKGVGKQQQRRGGNVFYVVLRHGHLMLFDDDEQIKVRHVVSLQHHTISIYSGGDETPEGELFIKRNAICLSRRSDVGEMTPDGKTSKPFFLFSDSCSEKEDFYFALLRNQERRPDMIYNPPIPLQYELKDIITLVQRLHSSEEHLQTRWINAIIGRIFLALYKTPEVENFVRAKITKKISRVKTPSFLSKISLRDIDMGEAAPVITNPRLKDLTVDGELVVEADMRYSGGSRIEVAATARIELGSRFKAREVNLLLAVVLKRLEGHVMIRIKPPPSNRIWVTFATMPKIDMVIEPIVSSRQITYTLILRQIENRIKEVVAESLVYPNWDDSPFYHSENKAWRGGIWADANDTRYPENPENTTEQGDVDEIDHLEGETDESIIALPQAEKSISSPALVDISPQPGVYSRKHAKSAASLSHSKSSGSSTSVESRSAIPDKPRALRSGSFANASTPVISTDTTNADAFKHSGSPPEHSHAIDAIAAISALQNASPTGSPVGSMSRPSRMEKLGSHSSSSSQGSVNSGKGLQNDLTPQPSINLSNANSYSNSSSHPPSPASMVNSSKTPSIKSFASFGIDQRRDSSLSTLTAQSSGETKRLSLAAVANAAATAKKWSWNAIQRHTDQKSEEEAPSHPLVMGRGQPLPPPGMPLPFPDKRTKTAPIPVPKRKPIPPPNMPQKHKNDSGNGNGNETNGFGMHRHHVPPPPLPKRRHRKESSGSSGSADDGLFVVAAPTGDSEPTTPLEEHAPSYMQPWVDDAEEDEDLPPKLESEPEPIIVNKKEPPRLPRRRPHHRIESTSPEEDGHHLPSWMAAQEQEARAKSTFVDEDGGVC</t>
  </si>
  <si>
    <t>&gt;256_g</t>
  </si>
  <si>
    <t>MLFDKHIEHSTSEGGNTAQETAEGSHPSNNFDGRIIEGNAVYNSSHNSGADMAEKDVEKGEVPSDERVGEGSPNKHGKRKDQNLVEWDGPSDPENPLNWSVKKKWIVTIMLGFVTLVVTFASSVFSSATLSVAELYHVSTEVATLGTSLFVLGFGAGPLVWGPGSELFGRKTPLFFGYFCFAIFQIPVAVSQNLYTIMICRFLGGVFASAPLAIIGGTLADFWGPVDRGIAVCVFAMSTFLGPCCGPIVGGFITQSHLGWRWTAWITLIMGSFFGLLGVLIVPETSHSKILQNRAKKLRFETKNWALHSEADTIEVNLRAMLSTYLFRPFQMLIQEPILFLLTVYMSLIYGLLYLFFTSYPISFQQERGWNLGVGALPFIGILIGVGFGGLTIVWTTKTRFARKLQKHGRVIPEERLPPMILGSFLLPIGLFWFAWTSSPNITWVPQALAGIPIGWGILMIFLQGLNYIIDVYMWYANSAIAANTFLRSLAGGGFPLFATGMYHNLGVPWATSLLGFLCIAMIPAPLGFFFYGSRIRKMSRFSPSA</t>
  </si>
  <si>
    <t>&gt;5334_g</t>
  </si>
  <si>
    <t>MGCGMSAEDKEGKARNEEIENQLKRDKMMQRNEIKMLLLGAGESGKSTILKQMKLINEGGYSRDERESFKEIIFSNTVQSMRVILEAMESLELPLDDQRAEYHVQTIFMQPQQIEGDNLPPEVGNAIQALWKDAGVQACFKRSREYQLNDSASYYFDNIQRIAMPDYMPDDQDVLRSRVKTTGITETTFIIGDLTYRMFDVGGQRSERKKWIHCFENVTSILFLVAISEYDQLLFEDETVNRMQEALTLFDSICNSRWFIKTSIILFLNKIDRFKSKLPISPMKNYFPDYEGGEDYALACDYILNRFVSLNQHETKQIYTHFTCATDTTQIRFVMAAVNDIIIQENLRQCGLI</t>
  </si>
  <si>
    <t>&gt;8062_g</t>
  </si>
  <si>
    <t>MPDLALCNFAPAQVKEDWKITVSTCSDGYSDIEEGITINEESSPSSSILENWLDPEEDHLISPRVLASKIPMLPTSFNTVNISRKNISSVITGASDKLIIVVGPCSIHDVSSALEYAHLLLQLSKHPLIAANLVIVMRAYLEKPRTTVGWKGLLNDPDLNHEFSIEKGLKVSRKLYSDLTDMGMPIAAEILGVLTPTYLSEFISLGAIGARTTESQVHREVASGMPFPIGFKNGTDGGFSVAIDAVESASHKHSFVGISNAGRASIVETEGNENPFVILRGGGGKTNFDAESVAKAKGHLKNRGRKEIVMIDCSHGNSSKNHNNQPLVASDVAKQIRGGEKGIVGLMIESNIKAGKQNLDKVGRAGLKQGVSITDACIGWDTTVATLMELAEAVTVRRAL</t>
  </si>
  <si>
    <t>&gt;1398_g</t>
  </si>
  <si>
    <t>MSTRVIGRLAAAAASAAASATTAASNVPGRGACQAPFLQAELFPTTGGYTAGRFCSVLGANLTCCLPCPQTDWVYPDNFNAITKVANWINVVGLICSMFLIISFTFLPIGKTHRHYLSVCLAMATVLMQLGFIIPLGANPNQCYNSITPNDMATSTTCAFSGAFILAGGWAGVMWVFLRAVALHLQICWQVVIGKNFMWGAIAAGWGIPAIGLTVALVFSGVSFRFGNTCHINHVNSLADFWIPLLVFAGITVIIQFATFGYCIKVYLASLVDDSTTTNSSGLPSYTNSLRGTITPRQAYRRVRRVIELQWRGIAIVIIIIADVIFFAVIFVFMDNIQTNMIKNPLKAAAWLQCMVVFDGDKNQCLGFTSALVINEATVMAVLVLLSLNGIWCLWLLGRFSMFSGWYEMVMGRVKPEVEFVSADVRALKDTNTYEMLSRERDRGLSKTPDALNSQLAMPSSQPAVFSHERGMSAMTNGSGRPETPDYFGREARYKSPARSFSRPGPPHSLRGSGTVSPEWDPTATQARPFVFPDRNPLSMNKI</t>
  </si>
  <si>
    <t>&gt;9161_g</t>
  </si>
  <si>
    <t>MSTYERMRLWARQKIKYFVEKGPCKGLEKGDPKLEKAINSAWNNPKGSWKRLLYVAKIMDYLKDTEAKNMDCPWVQYMLSEVLHAVDISDHDEHRKKYTAQVSREVLDTNEELKRQFPARFPKSSMEEYCKVLLPLIFAGLEAIEEDTIAI</t>
  </si>
  <si>
    <t>&gt;9817_g</t>
  </si>
  <si>
    <t>MASLFGFLIRNWQASSPTELPKTANALKFGILGAAKVAPDALITPAKSHPEVIIQAVAARDKQKAVDYAKKYGIPQVIDSYEAMLDDPSINAVYIPLPSGLHYEWALKALAKGKHVLLEKPAVVNATEAELLFRSPILLKPDAPILLEAFHFRFQPTWQYFLSLVDRPNLELVSSVAKLPSWMIPRGGIRFDYELGGGNMLDLGTYVMYAIRQVMGTEPEECTKCTVRTPPPPHVLCDEAAKATFRFPGGIIGEAEMDLRASVTTFPLFKITVIHKEVPVEDGKLQQGQTKVRIRKLTLNNFLVAAFWHRIDIEDEFIVRRIEGGGVVKRWTKKTSKKIYTFADAGIAQPSEPSWMSYRHQLEQFVNHVRGREGSGLWVSNEDSFAQAKMIDMAYEKSSLPLRPTSKFSLGKM</t>
  </si>
  <si>
    <t>&gt;3025_g</t>
  </si>
  <si>
    <t>MPSFNPFASVTGRTSASLFEIRLDNDIIVLRGGENEASSQLLKGTVVLCVPAALKVEDVHLRMIGQLKVGWNDQKVTPTGISNNRVERTTEIFSHRWPPFVGPGSSSRGALLPAGNYEWPFELVLPGKMAESVEGLSDSHIIYKLKATVARGKLAYDLHSYKAVRIVRTLDPSALELAHAMTVENIWPNKIEYQLTIPQKAIVFGTAINVEMRFTSLLKGLRIGLIKCLLVETQEFTIPNLTTHTERFWKNSRDVASWSFEVNEEEHYHDLLDDESGADGYRLTERMPLPKTLHKCLQDVDTDGIKIRHKVKFNVALHNPDGHISELRATLPVTIFISPNMPLTEAGSLVDQTPMSTETTDMGQHAPPLYEHHQLDQLYADVIQSGIMTPHPQSGMNTPFYSQSRAGSSENLASMVNGGPVNSSGAVPPAALSSRLQNLNNVSRNNSFHRLNYPGSGGTTPHEHTHHNSESYFDGHIHSNQPSGHNSMPLSRRTSNEGEVDTPYASGSHTPEHIDYSELGDLTKVPSYRTALKTPVRGMSYTEALPNYETAVSAPPSPNRGINTPTTPGGIENGPSMNGSTGHQMASIGFIPIHAPPPAHMPTHIGDGDERRRLHVLQTRGRAQ</t>
  </si>
  <si>
    <t>&gt;1080_g</t>
  </si>
  <si>
    <t>MRFTVIFTVAFLPLTFGIPIEKQARQSEESQHDIFLTGAETLLKETPVVGPFLDSGTGVFTIIKERNAQNPGGEYGGLLSKAKRQLLATIQELGLTHAGGIPGTESLLELPAVETVVDLLPAIDEAIPL</t>
  </si>
  <si>
    <t>&gt;8616_g</t>
  </si>
  <si>
    <t>MSKIILTVFGATGHQGSSVINYVLNDPELSQKYQIRAITRDVNSEKAKQLKEKGVEVVQGDVLNRASLEVALAGTHTVFAMTTPSFGPDAFDVEYTSGKTIADVSIEKGAKYIIFSTLPPVKEISGGKYTHVVPFDAKAKVEKYIRGLPIKSAFYSAGSFMENFQSQPFLAPREAPDGTWIIARNNSPTAQFPLIDAVGDTGKFVGAILAEPDKYDGKTFCAAVAIYTWEEIAAILSKSTGKTVIYKQVPLEDFKKSLPPPVADIFADGFSYYEEFGYFGPDTKKLVAWAAENARGKLSNFEEFLEAHPFYLE</t>
  </si>
  <si>
    <t>&gt;7875_g</t>
  </si>
  <si>
    <t>MILQTRPSEGLFAERTADREKQLFAEEESSATSSIRILLDSNGFPLVPQPSRFMDDPLNWPRWLKWIVLIQVGFMAFLGPYNAALVNPSLVALSRAIDVDSTTAAYTTTTAIVLGGVSPFFWAPLTNVYGRRPITLLAILLTILGGVGSALSSNFNAMMGTRALCGFGFGGMMSVGTASVSDMFFLHERGEKTGVYSIFVTNGAHVAALSRRLHPLDFTQSIIMLRYPSVLFPFTYYGLCWMFINVLPALSFATIYTHFYSLTAGPIGLCLGMSLLIGSVIGELSAGKVSDCLVLILAKRYHGERKPEYRLYLCALAAVFMPAGLLIFGGTIGKTNLYIPLIGLAVGAVGLQITTTCLYAYVSDCYKPQTPESGVVLNLARGLTFVAGYFWSPFVQQVGYLGSWGTYAAALFVLGFLPVASLMVWGAGWRKRLGEPNFHQYL</t>
  </si>
  <si>
    <t>&gt;3392_g</t>
  </si>
  <si>
    <t>MNTRPAIESSNNPAALSASFNGDASCFAVGLETGFRVFNSERCEQRVSRDFNKGIGTAQMLGKSNYVALIGGGKNPGFAPNKVIIWNDSKATVATQLSVNTVVRGVRLTKSHIAVALQNSVRLYKFASPPEFASAFETTDNPLGLCCLTPEVLVFPGRTSGQVQLVELATGNVSIIPAHGAPLRAIDISRDGEVLATASETGTLVRVFSTSNCARIAELRRGVDHATVFSLAIAPSGQLLAVTSDKSTLHIFDIPHPSKPPRSETPNGHRRLTSMGTGSGSPARGSPAPADVDNSQKWGILGRIPLLPRVFSDVYSFASAHFEIGDEPIQGSSSPLSSGFTRPPKGIIGWTSDNSLAVIGAGMDGRWEKFVIAEGEDGKRYCVRDGWKRYLSTN</t>
  </si>
  <si>
    <t>&gt;5370_g</t>
  </si>
  <si>
    <t>MSSTTEQDPFLQVQADVLATLKHTRPLFTSYLRILSLSTTPNSPELLSARRDLEDSLASLSEDLEDLKESVKVVQGDPYKYGLEIEEVARRKRLCDEVGGEVEDMRDEIAKGASAVNLKGKGREALNGNGNGVDGNGAEDGKAAGEDNYAEFEQQQQLHMMAEQDQVMDGVFRTVGNLRQQADDMGRELEEQGEMLEVVDGVADRVGGKLQGGLKSMGNVIRRNEDRWSSCCIGVLIFVLILLLILVLVL</t>
  </si>
  <si>
    <t>&gt;8829_g</t>
  </si>
  <si>
    <t>MKGDQPENMSLTRTNTLVRHSSIKRGRETDIFTFDPDGDLFLILTYPTEKDAPMEQQITRSASMRAPMKQFASLGQAKTQSNPNITRKASMPSSTIDLVPSPSQAYAMSEQDLTRNSSMQSSTTNLMFPLSAPPSEQDTSRTSTMRTATNSLISPRQTNANLMSGETLVTVPIIPPLLQRRARMLVSSKHLKLASPVFKAMLQHCCFKEGELLKTGGKAEVSLHNDDPITFEILMYITHNRPKRVPRQITLETFVKLAILVDKYQMHEIMDLYVEMWMVELKKGVPESLTDDILSWLCVSLVFRMPIEFANLTRILIWEGEWRVETRLEQGLPIPDRIFQKIEKKRMKTISNILETIQSLTTTFAGKIGVCGVSAEVKLKRHRNCDGMMLGTLLKSAAEINIWPAPKDPYEGMTIKELIGKVREMQFASLCDVSNPDGKANEAHGFLDWIKEKMDEHEKSVKGLKLGVFQCCGVNPI</t>
  </si>
  <si>
    <t>&gt;2761_g</t>
  </si>
  <si>
    <t>MEEIPITGLEELERHLQQLVEAPETPLDAKLFDEVELQLTETNIPLLIPRMLPPLIRILLTYQQDPTILASLATKLLRPVKFTQALTLASEHALIQALRSPAPAASLLAIAAIEKATKSPSDTAILSIMKGLVENFLRTWLSTPHVEVGEKATQVLGDLLAVDCDRRVSADFETKMSGLQLASGMPPGQGLLWRRLFQDQEVYDLIFDLCSSSTKGADVGQLDERQKSLAQARLLRVLPRLAVLNFQAITRSQFPDVEKKYGASSPGLLYFASVDMVKKEEDMLMHITLIDFFAEFLELMSTTELAKPTMDYLARLVKKVATTDPTLYKSLEAMALSPETSPELVDLLVKLNEYPS</t>
  </si>
  <si>
    <t>&gt;5864_g</t>
  </si>
  <si>
    <t>MITTGLLPLLIVAVVFLGLRHIYTRLFSRCALPAALPWVGVNGDGSGGYFSRARATLKTVLGTRELVQEGYDKYSKIGRCFVLPNITTGPEVILPLSQMDWLLNQPDDVLSQGSVNEQFLQSEYTMLHPRVMPDTVHLDVIRKELTKNLGDFIDDINDEADFAFRRHWGVGTEQWREVSAYWSIVGIIGRVSNRVLVGSELCRNKEYHKHSSSFARLVVVEAAILSLFPKSLKPIFAPLITYLDTVHHRVCEKYTIPVIKQRLAAISTHTLHSQNDYIQWSINHSLINGDPSQRTVDIVSKRLSVLSFAAIQSSVITLSNLFHDLAASPFIISQLAAIRAEVLTVLAAENGVWSKAALARMTTMDATLRESMRLWGFVSRGVLKAVVAKEGVTLPNGMHIPHGTKVGIHAHPVHHDEDIFSDAFAFNPMRGCSTSESAPTSSAETKKTVPLVTTGSTFMAFSHGRHACPGRFFASQQLKLVLAHIALNYDIKPHTPRPANKWFVGSQGPPLDAKLYVRRREGTV</t>
  </si>
  <si>
    <t>&gt;9010_g</t>
  </si>
  <si>
    <t>MFPYAQPQPGPPSGQAASLEDRLRGLILNNVNSDTGGQPSSLPLSQQLRPQIPSISQLPQQEYATNLNAQTQTHIQATATAELASIPVSPSLSRKRPNQAQRRQLNSQLSIPIDSRPAANDTQVRQGPGYYHSSNQTRVQQNLTGPPSMHQNQRYQQNTQYSPRSQNSEYRYSPRSLPAQPSSQSSMYQYQSGPGPQFQQRQGPAQFQTQTRSNYGRPPPQNRQLYRPSSNYYDARRPMQCSPEEITLQSNYLQGLVQEHVPRAGVALEEKAEKEAFRALIEQLCREAIAGYEQQELGNIEFNPFTVELQCFGSMKSGFATKASDMDLALLSPESHPAPDAPESTIPRLLEKKLLSHGYGARLLTKTRVPIIKLCEKPSEKLLSDLIEARTKWENGFVDDEDDDLHEIEESAKTKGQSKEGKYGSPSSPDTRSHRPEDKGDEYELKLTTLIQKDSQSLVDYYNSAKRLLRKLGGREITTSSPDLNEKESKILNDVCKAFISGLSSEALSTSLRTYNSILPLYDSSLPFLQRTLQGIWIQIDGERLALNWNTRPITEHTDNYDNECLGVVQAWRDLQNKTGAFTESFVYIRALTQASDKLKRISSLQLCCLEQIQNEDPQFYYQRAHKLEQDLLRGQNTQHVDSVRDIIIAHYIAGINNDRIKEALQNKNYARTTLQQVSLDHRALQLAIDYEHASKVGAFKDTDKEDVEHYIALLRSLQYKPQTDVETALLTRIRALPDPTSISLNKAHDRYNDHLEFPKTNIGIQCDLNFSALLAIHNTQLLRCYSQCDPRVKEMILFVKNWAKVRGVNTPYRGTLSSYGYVLMVLHYLVNVVQPFVCPNLQLPLAYSPPVKVEGPSTCNGWNVQFWRNEAQIKQYADNKMLNQNHDSVGTLLRGFFEYYGQSQLMTTITTVPTRGFDYGLDVLSLRTSGGLLTKKEKGWIGAKTSIEVSKIAAPPTPSTPLPPTNPKGSPTPGEAPPVTPKLATKTIEEKKEIRHRYLFAIEDPFELNHNVARTVTHNGICAMRDELRRAWRIIRSIGTEQKNHEGGILEALPPADDGKDGLSKLMDLLHGPAVPNSTTKPRAVEGGEEAMLKVM</t>
  </si>
  <si>
    <t>&gt;950_g</t>
  </si>
  <si>
    <t>MTDANESAEIPIEQQPTSAIPRITINHSHQNRPVDYQSSSSSESGMSSSHHSSHHHHSSSSSKGKHTSSSPKSKSKEDDWAQIKDPEERRRVQNRIAQRKFRDKNKEAKERQERDAENRAQAGNSYRPPDPREMGPEVESGLPWGSVNMKHIYSTGEAKQEESRRSSGKNVDTRTYEAQGPTYEERSAYYTGESENYEDGDRAYYDYGSRSGSYHGSSR</t>
  </si>
  <si>
    <t>&gt;10712_g</t>
  </si>
  <si>
    <t>MSLPIPLTVYSDSIFHGLPTLPKSPNRLRALVVGATGMSGQHMVQVLSKSPERWEKIYAVSRSPLSITAENIQHVSIDLLSSPEVISTSLRNNRVQADVVFFFSYIQLEPESGEAVFGNAERLCEINGRILQNLLDALDLSAITPSRILLQTGTKTYNIHLGPASLPMTESDPRTNVEPNFYYTQSDILTKYCQTHSSTQYNITHPSWILGAVKGTLMSVFYPLAVYASVQRYLKKPLLFPGDLVAWDKTQTVSTGKLNSLFYEWMVLNPKAGNQSFNTWDDSEFTWGKFWPVLAGWYGLDWEPPKENVEYTDVEMPVVPRGYGPPGHLRSSFDFADWAAKSEVLDAWKVLTQKHQLQSNPFEHVDKLFGLIQFSCTLSWSWVVSMDKARKLGWHGYVDSVESMRQTFEDFAELGMIPPVPRF</t>
  </si>
  <si>
    <t>&gt;2712_g</t>
  </si>
  <si>
    <t>MAEKVEKKEVKEVEEIDYTLNNPDTLTKYKSAATISHKVLEAVSKLCVAGEKIVTICEKGDQLLDEEIAKVYRGKKIAKGTAHPTTVSPSSFVTPYTPLSSDEAEAATTLKEGEVVKIQLGAQIDGFGTIVCDSIVVPGEKKSDVIEGRDADLLLATHYANELLLRLMVPPGLLATGTDEEKAKAQSVKAPTQTKITSLLEKVVKSYDCNLVEQTTSWLFERNEIEGKKRIILAPSDGAKGEGIPEVGEVWGVEMGVSLGSGKIKTLEYRTTLHRRTNLTYALKRPSSKKILNEVVKKFGTFPFSLRQLEDERDAKVGVVECVRGNVFRQYEVVGDKDASPVGRLLTTIAITKNGLQKVAAPPALDLSKFKTDKKITDEEILKILEQPLAKESKPKNKKKKKTKKTTKAAGGEEESSDAE</t>
  </si>
  <si>
    <t>&gt;2527_g</t>
  </si>
  <si>
    <t>MTEPAAKAHSPIARHAVPKAAPGDQTSIAAQYARAKARQDVEDQSNVKRILADHGIGGKGEKKSTIERLNERKAARFRAEWIWVVGFFLWLLFVHASGIYFFTKGFLLTRLVLEEKSSCKSPPLTLLGGFEGAGTPEGGCWHPKSFDKAVVILVDALRYDFTVPYTNTTSNPAQAFHNALPFLYETAVREPHNAFLLPFIADPPTTTLQRLKGLMTGTLPTFVDAGSNFAGTAIEEDNLLLQLKEAGRRIVHLGDDTWTALFPGYFEEGISRAYDSFNVWDLHTLDNGVTEHIMPLLEEGKGKWDVMIAHYLGVDHAGHRYGPNHPAMTSKLQQMDRRLRDVAAALDDDTLLVVMGDHGMDGKGDHGGESDDEVEAALWMYSKKGIFGRVDEKSLLPPITAKERPVNQIDLVPTLALLLGIPIPFNNLGKPIQEAFAGGNKNSWMNLMNVARMTAAGIKRYQAAYYGARGIVESTAEGSPHAHWEAAMFALEGHGRNQLVKEAYEAFSSFSSETLRICRDLWARFDVPSMVMGISILAAGVLALTLYANRNADNGVAVDDPEVDRVELQLELDSFEKGTLIVGVDETTSRTLVRGALLGTLLGVAAGPSVWIKWGGDSILDFVLGLSTVSGLLGVLYQEMRQRMAFTNPVPATFWGWLAVIFTVSQSIGFASNSYTIWEDSILLFFISTFGALIAASSIRRENALDRTMGVYHSILFVALGWVASFSKLCREEQMPYCRSTYYASATSSTSAPWQLLIPFMVAILLPSVIKSFYDGSRSYEGFAPIWIGWVLRIALILSAVFWTLDAADDGEWFPSLVPGLLKNIRVPIAQTIFAIAVGAGSTGFYYAPPCVSISSTVSQDTRAHMINNAGATVTILGFANTHGTRCFLLVINIFLCVLFVQKPMGAGAISIMSWQILSLAEILDLNSLSSSPIGPVMLALLGSFHFFKTGHQATLASIQWESAFIPLHTIRYPWSPILIALNSFGAQILAAAAVPLVVLWKQKPRKKGILKSVVSALAWHILYYAIIGLATTMWAGWLRRHLMLFRIFCPKFMMAGIALLVVDVVGIVVALVGVRINTGSVGEIFGWG</t>
  </si>
  <si>
    <t>&gt;10622_g</t>
  </si>
  <si>
    <t>MSSPSSEAGEPAKFAEFTKEDRINQLNDIDKRIAQLLQSAGLALKSLSPLQNSDGASISGRKEAFQAATDAYLRTLNTVDVHLKRQIYGLQEANIIPLEKAKKVVVQEEVTPDQMARGQGLRHMHAKPPPETIADGGMGKLDKGFLNTNSGIVGRDMEAELWEKSRVLLEGIMKESSGVDGSHDEDTEMKT</t>
  </si>
  <si>
    <t>&gt;5998_g</t>
  </si>
  <si>
    <t>MKLSPADLLHLVDKTSTKPERADYLFAREACFGDVPATLNYALSTVTAERRRTSWGLQGKDLQYLLGFVLYPSIRSQLRIDAEEDIADESLMFGIVDVKGRDNLEDLEALIEDDGVQSGDLGVNGGVADISRDITSVGTN</t>
  </si>
  <si>
    <t>&gt;2887_g</t>
  </si>
  <si>
    <t>MEYQKPKPVPTIAPRLIIHGGAGNILPSNLPPAKYKAYHDSLLSILAETHHFLTSPSLSPLPSSPSASALDTVTFAVSQLENNPLFNSGHGAVFTRDGLNELEASIMVSKGKKKRGVGLMGLQHVKNPIILAREMLLHGERDLEGGNGEHRGPMFVDADEEVNSAQGHCQLHRFSAEQLARRWRLEMVDPSYFFVQARWDEHIKGLEKEKSGNGAATWDAEDFFPQGTCGAVALDGEGVIACATSTGGMTNKLTGRIGDTPTLGAGFWAEEWEEEYPMSRAESLLGQAGPALLLSDTLKGLLADCFPSPTMYSPVPHDDIDMRLLAKGDRVFRSTGMSGTGNGDSFLRLNAVRTASAIARYKGSKSSHKTSLQEAITEVSGPGGDLVKSAGDRWRKTGEGEGGVIGIELTLVTDANGSKKSAVSRVVDDYNCGGMFRAAVDEHGKAVMRVWKPGQHSGLEEYEGEGKKYDLRDWLDEKAMV</t>
  </si>
  <si>
    <t>&gt;6078_g</t>
  </si>
  <si>
    <t>MEAVLNGLFGGSKPSASPIPSADADFADFAGAPEPASAATVTPATGSFMNAAAVPTGAAVPYTKWYNLHERHTLSDFKQEGVILGVLVVIIIVHLIGTAINRGKAKKWVAAHKDVLRKEFALVGFGDGPKGGDSKLLSNDTLELPEALLKENSPQEFSTYATGRQNVAFVDVKLVLLKRYSPLTMLFEYGSSLFFDSFPAPEEHMEAILYPFDGKEALTVPGQVPGAQEVRKDSKSAYDGFVWAVVNKETMKQLRDDRYDVSITVTKDSPKLPAWCTVMSESAEITDFMLTTELIKAVESAGELLNHLIITDQPMDQPLKLDDCAPKKRIYLSLRVPSNGDYSSLAPLFEYFLRLADLLVQSAHFRPEVLRKVRATREGTIRKLQLAIEVEKTEERNIEREKAKKLQRDAELQALDAKGQKKYLEKEREREIKKTQKRMTSRQ</t>
  </si>
  <si>
    <t>&gt;1337_g</t>
  </si>
  <si>
    <t>MATIQDIKTSSLSDNEGIPSKDTTSINAVAVPIVPTQYADESYKLFSQLGEVNEPTPEEARLIRNKCIKWILPFICVGYHIMYVDKQTLGSSAILGLLKDAKLNSNQYNWLSSIFYLGYLLAEYPQNWALQRFPVGKWLALNLAVWSGFIYLHAACSNFAGLFVIRFLLGTAEACIVPAFLLILSMFFTYDEQAVLMPCMWAIGNASPITSGLLSYGVLFIKTGSFSPWKWFMIITGSLTLLLSVAVFFFFPDNPLKAHFLTPKERAQAILRIKGNHSGIEQKRFKKHQFIEALQDPKTWMFFLHAWSQEMANGLTNQYSLIINSFGFTVLQTTLLGCVSGLTNFVSLAIAAWLLAYTRNSRAWISAAAYVLPCLSCILLMALPWSNRWGLVVAIWIRAPAGIPYALVMIWAANCSAGHTKKTTVIALYHVGYGLGNILSPQLFQAKYKPRYYVPWGVILGVASVFPAFLILYIRYYLVKENKRRDSLLASGEVVRSVGVVEESDGEGHEVDNNQLDLTDRENLTFRYVL</t>
  </si>
  <si>
    <t>&gt;2431_g</t>
  </si>
  <si>
    <t>MDGVVKIHSSSENGAQNYDQTPEHAPSQATGLVPGGESRSENTEDTYPPLRDAILILFGVATAMFLVSLDRMIIATAIPKITDEFHSIQDIGWYASAYMLTAASFMLLFGKICTFYSPKWVLMTAISLFEIGSAICGAAPNSVAFIIGRAIAGLGFCGIFTGGTVTIQRILPLHQRPIAMGAMGAIFGISSVAGPLIGGALTTNVTWRWCFYINLPFGALSMIVLVLFLKATAPTKGGTTFKAQLAQLDPLGATCFLPSIICLLLALQWGGSTYPWSSPRIVILFIVFAILLALFIAIQVLKKEPEHATVPVHIFKQRSIAAGFLFSLSMGGSMVLMIYYLAIYFQAIRGVDALHSGLDMLPFLFSLAVSAILAGFTVSKIGYYVPHLILGPIIVAVGTGLITTFSAETSKGQWIGYQILCGIGFGIGAQQTNVAAQTVLPKKEIAIGSSLMMFASQISGAIFVPVGNAVFTNAFLKRLNGIPGVDGNLVANTGATEIRTVVSPQVLDVVLESYDKALTKVFLVAAIMAAVAVLPALCMEWKSVKKDQVKSGNGESALAVEKA</t>
  </si>
  <si>
    <t>&gt;2019_g</t>
  </si>
  <si>
    <t>MSSQTAVKAVKTGSRAIGIHQKYTVKSTGIWERIRRILVLDPSRSNGVPLNPQFRNPPPGSNEPFSFKDPVTLPAGDIAGNPYWQRDARRSYPQLSTVTQGDVVGLLSIGSLSSPKRELIGEAGTQALVEVKKEGETGLAAYFTKTGKEGALAALGQDGLPPLPSGQSLKVGAGTYHLTEENSYPEKYPCRTFE</t>
  </si>
  <si>
    <t>&gt;8209_g</t>
  </si>
  <si>
    <t>MAPASALISKLKVQLKLSIARLRMVQQKDEAVSKQQRRAMAQLLEAGKVESAKIRVENIIRSDITTELHEILELYCELLLARTGLMEGPTCDAGLEEAVKSLIYAAPRTDVKELQNVRTLLCEKYGKDFALVAIENSDEKVSEKVLKKLIVTPPSTELVNGYLEEIARTYGVDWPKKPKEDLGQPPDYVDDDDENPSGGQAQKELEAPLVADGTLGKEVEEREELSKATPPRNFGPGSPLRVNPPSPSTDNLHPRVKGPGVVPLNLKPSKKIEKVTGKGTQSTGPVGGTIPDVDELAARFAALKK</t>
  </si>
  <si>
    <t>&gt;9381_g</t>
  </si>
  <si>
    <t>MVLNQPMQVDPSNLDPLKAAPKQLQNSFKTYRHLDINLESDVGDLHEIPYLDKRMVLQTFQDFLSETKESSSKGSPELASQNVGHVRMYSSDKIKGLYVIPHFLSLDVQCKLLSCLLHRDLSNPRHKTNLHAHYNIPYPPEGGSFFGPQTPNRRPDFTPKDPSQHAPLSFNKALESKLRWMTLGGQYNWTEKAYPKEEPPPFPSDIAALIRNVFPDVEPQAAIVNVYHPHDTLSLHRDVSESTDRGLVSISIGLDCLFFIGLEDSNSGEIRSHILRLRSGDAVFMSQEARFAWHGVPSIIKGTCPSQVAQWPGEANDIEDHPMRGWMEDKRINFNIRQMYPTSPSTQYGFEDAA</t>
  </si>
  <si>
    <t>&gt;7472_g</t>
  </si>
  <si>
    <t>MAIKTLEIRPLKAPSPTSAVDFGVEIEGVNLEHLSEDDFQHIYNALYNSHVVVLKNQAGLSPKAQYELTKRFDPASDNYGHGKTLDVKRSVLHPDLKTIPHQPQVQVIGNGFYEEYEGLKNITLTHPHHKKFHKTAISEEDDLKATRFYRWHIDAALYALNPPKVTSLLAVKVPAGRRQTLRYDDGSGEELDVPLGTTAFVSGQKMYDLLSDQDKEFVRTAKVQYAPHPYVWMSTARSRSDGLGMVSDGLELPRSELPPINEKDIKILPMCWKNPVTGKLALQVHPSAIEAIHLPSGEVMTDLAEVRELVHRLQRPAISPAYVYPHDWQEGDLVLFNNQGVLHSVVGAFTPEEKRLFRQCNMASSEGVMGPDGNLY</t>
  </si>
  <si>
    <t>&gt;4547_g</t>
  </si>
  <si>
    <t>MQFSVLIIGALAALAQSVVAAPANATQAVFARGGLPGCAQPCFGPHSGNADEARAKCRNEGRNKEIKQCVMRSCKNPFDKLATLNYAKSECKAVGVTLRQ</t>
  </si>
  <si>
    <t>&gt;1236_g</t>
  </si>
  <si>
    <t>MDILKLLSRSTKHANKLQSTKEVTTSLPSAGTRANPQLFNDAIPEYRGKKRKRGEKNTETKSADDDDEAINFFETKEKDLKLEKAVNHDATENKAKSEKSKPKNDSVTTNTPFLEEEECRQILRSHRLKVTLLSTGKAAKEVKKSKKRKVTKKSSTKEEYKRLYSQPLMAFSDLKSQYGISGRMAQNLVEQGYKIPTEVQMGALPLLLQPKTALGKSLQQLGDSNEDCKVDLLAVAPTGSGKTLAFLIPAVNQIIQRRRTSSDKSAHILEAIVVAPTKELANQIVNEVKKLSLGTGVKVIGMRKGLTIVEGSMATDPDVKSGSDSEGTEDASDTGAQNTKASQHAAKADILITTPGLLLSSLSTTDSETHLPLPSVQTLILDEADILLDPLFRDQTLGIWNACTNPSLRVTLWSATMGSNIEVLAASTISARRSKLKIKDNSQVIRLVVGLKDSAIPNISHKLVYAATEPGKLIALRQLLHPTAKSTDSTQSLRPPFLVFTQTIPRAIALHSELLYDIPVEAGGSSRIAVLHSSLSDSARDAVMTGFRNGEIWILITTDILSRGVDFRGINGVVNYDVPNSGASYIHRVGRTGRAGREGGVAVTFYTKEDIPYVKNIANIIAASEKAAGKEGGDASIQKWFLDSLPKPSKEEKKRLKMHGVEARRGGLGEGEGKGKGHAKMRIGTKSGYERKLENRRKGAIEGSKRRANEVDDEEKHDEEESEWVGIDE</t>
  </si>
  <si>
    <t>&gt;6447_g</t>
  </si>
  <si>
    <t>MSSFVNDPIEGPKLSSPSTQTSKNLNTSINLPDSDENSEASAMKMFFLDYILVSKDRSLSRGYFDGLESLLNHASPDSELVSAATIVALASAASKAGSYDFVSSSARYPDALAALQKTLDDPDKSNADEALMTATLLGLYEMMVAGEAYPIAHGVHVKGVSAILCTRKLPFDLLALAGSSLFELLNPLLPRRSPLNGQGPGLLSPYSCSEADPPTKSLDVLLIKLRPIRERASQILSSPKASKEDLRILKQEASLLNKEFSLWPLCQPKEWMPQTLGTIEETAQSVDDSLHMTPFWPGNVNSYFDLYVVAVWNIYRKARLKLIDAIVESSERLHPSDGPNDELATIRKLKNEMQELVDDLCASVPFHLVADLPSYLQAGNISGDVDSPGKALGGLLLMYPLYVASSLYLVPLKQRIWMRGRLRWIGKHMGIRQATMLADTDLGMSYGLIADGHSLLFAGALMQPPPLTAP</t>
  </si>
  <si>
    <t>&gt;10811_g</t>
  </si>
  <si>
    <t>MAGRKSEYKGSRKPRAPLGPRSQGGCHTCKTRRVKCDERKPGCLRCEKFGRACDGYEIKRFCTPPGPRPSQRNQTRLLTTSAPIIHPNKQPITIAFRDEQEARYFRTFIDETSPSLSGGFDIPLWNQIVLQACHDESCILQIAVALSALDKANKVKSNKALAHTSEAHHRYAIQEYSKALKGLQNVVSTRGHSLRTALIASLLIFCFENFHGDARLALVNVQRAVELMHNWLATSEVPFVPGSSPAPHTVDHDIVAAFARLELHVTSWIEAPPHRLSIPNYVAAPIEPLPLTFYTLLEAKKHFDQIANRVFIFLKRAQSPEHGLLKKPGARPKAMDMDYILSAAPEPAVAGELRDWSRAFDPFLKLTRTPEEDNDFVGATILRIHALLLKTSLESTTLMSTNTFSYDLFLPEYSEIVYLSGETVKHRSFVKSYVFDAGIVPVLLVVLAKCRDEEVRRDAIEVLKRAGKRREGVWDARMMAGIGEFLIWEDGRRGMRGGNGEDKRGIVKVHLPCLNVSLDLPAPKVEGREQEMGDGMVREKKTHLLDWVEKYMNVREV</t>
  </si>
  <si>
    <t>&gt;6953_g</t>
  </si>
  <si>
    <t>MSTSSHPTKRQKTDKDTPYELLYWPGLPGRGEHIRLAFEATSTPYIDVSNASKNGITAITSNISPKSLGSAHNPPHFAPPMLKHGDLLISQTPNILLYLGPKLGLVPSTEEDPDGIYHVNALALTALDGLSNECHDTHHPIATGLYYEDQIPEAKKKAADYLAERLPKFLGYFERVLKGKASQGGEYLYGGKLTYADLVLFQCLDGNIYAFPKALEKFRKGGEYERVFALYDRVRARKEIEAYLASERRLKYGMGIYRRYPELDLQE</t>
  </si>
  <si>
    <t>&gt;942_g</t>
  </si>
  <si>
    <t>MANSPLVVPGNAQEKKPKTHSNLPSTAVSSNAPTPENAKASSNGAARDLAEQMNEDEKSKYVKGKKLGEGTYANVYLGHLVSDPSVLVAIKKIKVQKEFKEGMAPDAIRELKHLQELHHPNIISLLSVFSSKDQNLNLVLEFLPLGDLEMLIKDVSGVIYGSADIKAWMGMLCRAVWFCHANFVLHRDIKPNNLLIAQDGNIKLADFGLARSFSDPYRVMTSNVITRWYRPPELLFGAKHYSGAVDIWSVGTVFAELIIRTPYLAADTEVEQISKICQYVGTPTEQNWPGVSKLPEYLQPEKIEPVRGKDFYNSLFATVGPEGIDLLMGMLILDPSRRITAEECLKHGYWAAEPKPSRTEDLPKKQKGSEKKIVEDLKRRPGQLEEDRGGKVARMLDFSAMR</t>
  </si>
  <si>
    <t>&gt;6814_g</t>
  </si>
  <si>
    <t>MTSLAVEKEGYAGRLQAIFHSIPLFKINGAFGSSYFALFSPLQDLQSRLILACGIVLAIAAGAPLPIIGVIFARIINSFPPSEDEVVTRISELVGVAVAYFVITWGWSVCWGIVGARISRELRTRMVDRALGMDQTYYETECPDITSRLTVDAQTVQAGTAEKVGIFIQSCSYFIAAFIVGLVLNARLTGILFAAVLPSMALVVIIGTSALNKFSKEASESTTSAAAIAEGAIKAVQVVQAFDAFDTLTDDHRSHLTYAKKVGIKKAVAGAVLLGSVFFIAYAANALAFWQGSTIVRESSSGGSAGTVYAIVFLILDASFVIGAAGPFIQSFSAAASAGRRIFDLINYQSIPIDVYSHEGIQADEDTLGPDKDIVFKDVGFSYPARADEVVLDLINFSIKTGSSVGIVGASGSGKSTVAALLLRLYDPLKGQVIIDGHPMPEYNLSSLRNQVALVDQDPAVFSGTIYSNIRDGYKGPEISEDEMRGRCIKAARAADAWSFIELLPKGLDTWLGEPSGTKLSGGQKQRLCLARALVGDPALLVLDEATSALDTISEAVILNSLATSRSMSNRTTVMIAHRLVSVRAADNIIVMGKGRILEQGRHDDLMLREGGAYRELIKAQKLSSDDFAETLVSEKVNMSSESLVGVEKELPQTSFTPDDDEETKSYGTFTIFKRCLALSRSRSLFTILALCGSLITGGLILGESIIFGNLVQLLNGSVDVGKVNFYCWMFFVLALVAIGGYITSGSCFGIVSEHLIFKTRDISLKTILRQDMEWFLQPGRSTSALTSVISMDTGHLSGLSGVIIGTLVSALVSVIGGAILAHVVAWKIAIVLFATSPIVVFSGFIRLHVLAKVEEKNQQAYTEAAALASEACSSIRTIAALGAEAATSKRFHAAVDKHKQQIFLDTAMGNSLLAFALSITRYFVYALAYWWGSKQVRSGEYTSLQFFIVLPAILFSAQSAGQIFSLAPDIGRAKGAASRVFALHDQKPTIDTSNSPPNPPLPQNLNQITSRETNTVPNSAPKGSIVFQNVCLTYQTRKETPIFENLNLQIRAGETVALVGRSGAGKTSVISLLERFYDPTSGRILLDGIDIRSIPVSQHRSRISLVPQEPDLFDGSIAFNVGLGARKGEVVTRDQVVEACREVGIHEFVEGLPEGYGTRVGRKGGLLSGGQRQRVAIARAWVRDPEVLILDEATSALDSHSETKIQEAIKERGAGRKRTTIVIAHRLASVQRADRILVFDKGKIVEEGKHEELMKAGGIYEQMIRAQDLG</t>
  </si>
  <si>
    <t>&gt;4861_g</t>
  </si>
  <si>
    <t>MASKKILVVFGATGAQGGSVIKSILGDAKLKETWSVHGITRDVSKPSAKNLEALGAKTIAADLNDPVTVKKAVQGAYAVFAVTNFWESHSADVEIKQGKSIADAAKEAGVQHFIWSSLRNVTELSKGALPNVTHFDSKAKVEEYIRGLGIPATFFLPGFYMSNLPGGMFRQAAPNNDWTLALPIPSSTKVPLLDTADDTGKFVKGILLHRDQTLGKRILGATEYYTLDELVKEFQTLYPEAGKTAKTAELPHEVFKDIMGKQGMPPDAQEELLQNMRLMNEFGYYGGDSLKESHEILVDKLTTWKEFMQKTPAFAELK</t>
  </si>
  <si>
    <t>&gt;1554_g</t>
  </si>
  <si>
    <t>MQPTQPSTLEPNTTTPTSVSATPTTTNVAAQRTFHLFPKLFIELRLEIWKLACNTDSREIWFDESKKHPVPAVLHATRESRSEALKIFNRVNFAKIDEYPAHDDKGAYFYVNYDTDECIIPVGFSLQSDGLTDRQELGECCGWDGALRAIECPFEKVKRDDEWALNAVFDSASVRLKGP</t>
  </si>
  <si>
    <t>&gt;8978_g</t>
  </si>
  <si>
    <t>MADPEMAPHPYFPLGIALSGHVFVSNDWDVTTLVLVFMAGWAMILGATWLVVGKANPNLKSTDRGLVLWFVLCGAIHLFFEGYFVVNHTHMAARNDFFGQLWKEYALSDSRYLFSDPFVSWGPLSFLTAFLITTDSPYRHPLQALVSTGQFYGYDLGARTPTTMKLTNWYDSDLLYYATSLFDDFYAGKRFYRPEPYYFWFYFVFFNAFWILIPALCVYSSIKATAKAFASAKKFEGSEQSKKIC</t>
  </si>
  <si>
    <t>&gt;5857_g</t>
  </si>
  <si>
    <t>MACEESVIGSSWKGSRVGVVLRYRHGYDYLGATIKRGGYSQSLDADGLGRAITMKVKIRKWNAVATWRWDIPDDDVCGICQFLANAGTIFICIAFLNGLSKILQRASALCADRNLNGRIITMLDNNAATCSPARA</t>
  </si>
  <si>
    <t>&gt;10485_g</t>
  </si>
  <si>
    <t>MFGKTALATAVGLLAAGATADIYYAGVAESSGEFGVWSSTKTKGTGLPGRFGVDYEFINQSAVDIYVDQNKVNLFRVAFLLERMCPLATGLGATFNETHYNYFAEAINYITVTKGAYALLDPHNYMRYNDPSQQPSTGSIIGDTTDPTAATTAQFGAFWGELAGRFKSNPNVIFGLMNEPHDMDTNLILKNDQAAVTAIRAAGANQLILAPGNGYTGGHSWTTPWTGNSPASSTVMGNLSDPLNNTAFDIHEYLDGDFSGTHVSCANLASTYLEPLTSWLNQGGYKAFLSEWGVNNGTECAPYLTDILNYVASNDAYIGWSAWAAGPFWGVNSACCTDSAQYGSLEPGSRAVDGSPGMYETVWLQEIQPLLPKTLVKNGTSNVNPLHTTAPTTTSSTKPTGTPVPIYGQCGGIGYTGSTNCASGSTCVQSDAYYSQCRPN</t>
  </si>
  <si>
    <t>&gt;3890_g</t>
  </si>
  <si>
    <t>MASACLPKSKDTTPIFFWREYDREGYLSQCPSLLHPITASKILETSNPKEQKYLGRLAQNFDEKVWNSNKGKDCRTGNILEIQKGIDEGEFAAMDESMSLLERLLKTGDRELNEASPRDKIWGIGFGWRNAEARREHWGLNLLGKALMTVRDRLRKEQE</t>
  </si>
  <si>
    <t>&gt;8381_g</t>
  </si>
  <si>
    <t>MLSLSICVLFLGLKVFSQFAEASYTFGNNTSNSSTSIKETCLTKYGHSSVTLISSSTQTKTISSTIFTTLQTTPTVTFTPAPSTFTSISTVFSSITLTQLVLTDTFTSTAVSTETETVTTTLLSTAISTATVTETVQQSTAVAASPGFTALGSIYSVSKKRKRFDKANSDDDFGDDCNCENEAPRPIETGSPGPLKFKCDDGGNPWFNRQLHATAVDCEKTVQIISTSTVTISSNTTQTQTAQTSSVYTTQTLVETVTVTVAPPDASTTITVSSTQTTVSTQTAFSTTTSIMTSTSTTVLPLATSYAVCQSDNIVNFVDGNAIVEVELTNGLLASSAATSATTCCNQCAIAAGCGGFAYLPGSCYLLDDSIQGTVCNGAASSWAFQTDTSGSPITVGNGNCGQGVFAGSY</t>
  </si>
  <si>
    <t>&gt;10624_g</t>
  </si>
  <si>
    <t>MGTHRKEVKPAAAKKRSQQLRGKIPDRASMPPKKRGRPPKSALQGQVEKKRGRPKGSKNKKKSGNVVSEAVDRALIAKQTQDGGGRKRGRDESDDEAPGMRPAKRIALARILAQEKKRQRPGSYNDGEPPAKKCANPAQPMNDNAAPKKRGRTKGLLNKKTIRRRRRLEHYDLWYEGRYGKPRPGETAESRMEEASEFAEASDEGESEEDLDSEDMREEILLELQDKRLRATIQSWMDNVEQCADDMSEDEEEKLMPRYFFNNDGVQNIIHQWLGEVDPTELTQRFVGKLLGQEGNDNLDYLKPEGPD</t>
  </si>
  <si>
    <t>&gt;8949_g</t>
  </si>
  <si>
    <t>MPVTPPFLTFPPHTTTPPSPTTTSFSLKPPFAYPTDVWRAPGPPCKKSFNAPIIYKSLSLSSFKRARVTVSGNWALPYDQGGLIFVLQTDTDIKETKWIKTGIELVEGETYVSAVVADNWSDWSLTQTGIKDEKEVTLEMERLKSGALMIYVIDGDKKKPIRKIPWVSSEFSVVQVWVGVYAASPNVEGRTSEFEVKFKGWEFEYDN</t>
  </si>
  <si>
    <t>&gt;3293_g</t>
  </si>
  <si>
    <t>MSTSRRQRSSTAASSPPEATKATAELQLLLVNLSSTLRTSTDSEYPDLSAIIDHARSVRRYLVAAPQSAWANDDFRHLCGYQILLDTLRSFSGFYHPTKRSKKDKEQLFNLLETALGIVAQTFREHHGNRRYFKRRVEGGGWAALEQTIASIGIGGSECDLWSETQLFGRLLAFALEDKSFGSLCQKVAERPPKSPRAEKDISGQNHLDPSSEKEIEGGKPIEDVTNDDQETLEFVDSQLDEMLGGSSLLQNADIVPTIIDFWRTIPRQPGAATHPAALVVIETLAKISSVSIYNLRTLHATGILSTLIPFAFDHDTPLGAVERRSVKNLCSSLMSLGISNLKDAQYLVRSKSPAAAEFLLQSMKMSHGPAYIQFDLSLNGYTSIELPTLGRTFPPPSPSSGYAFTAWIYIDQFDLATHTTILGAFDSTQTCFVLVYLEKDTRNCILQTAVSGTRPSVRFKSTVFEENRWYHIAIVHRRPRTLTNSKAALYIDGEFAEQVKCPYPSSPPLSNASTDSFASFASSSSKLNPVQAFLGTPQDLSDRLGPGVIFSRWSLASAHLFEDVLSDDLVAVYYRLGPRYNGNFQDCLGSFQTYEASAALGMRNEIMHPGKDESSDILSAIREKASTLVPESRVLLSILPTAVLTDDDRHKTYESQLLRGLNRASASNLFQLTHNTGTSVAINAAIPYINEALIRAPGTAMLAGDPVVVVPQSLDDAMWQLGGFAGIALKLVENANTRDEIVRAVETLFESIMGSWRNSEAMERENGYALLGALLRGKIGAGDVVSSKSSTEAATMTLEDREKLGFQLLSLVLEFVGYNLEKPEESYIINPLAYRILLVDFDMWRKAAPTTQTLYYKQFIVFGVKSKFHQFNSRRLLRMRIVKRFLDAMKAEVFSHEVFPFFIAALTSLVKCNMTADVFRAIALFITYAYHKPGSGPRTPKGQYGTLPPRSGTPSNAPRRPTLNTFWDGKEISPPPSTTLTKRELGNKVLEMYSNILCEKSSTTNIRKFARTWLLHLLTEDDPEVVVHGTKIIARLLVIHGSAYVTKFGTKTGGFTIMRYRLKRWFDLPTLWPICFSILFNCDVADIDFDRNFELFSLLETFSSCKVVYPQVLPVITSMLGHGLKEILRHQDDPDSPLADRGNGQDRQDLTSLIVPTPVGSTRRRSMSLTKELESRQAHQPRRERLGGQASLLHTVIRFLGDLHSKSLQFRDFAVTSDYIRLLLFVLFPVVVSTDAVSPETELNSRDSALTFEGNDVIIRPISRVSTLPAPIVRTSIVETHLPPTPTAPRAKPLRRGSSFVLLTSKPSEFSPSNARLNLVMSPKKKLAAQKISNALVEGMLELVVNVFIDQVMIRKEFPGFGLFTKVPPGFQEHQAYFESYLLRNTISQLGTTLQLDKKSLWEPKVIQNMARFCLHIGEGIFEGWFLSGADPLLDFAGTLLEYFQRSEISIIKTVRLCSQAIAAIRAVFLRVVLLRLSELDSAQVPEEEAVAFMDKLLYWQTVVLSSDVSEDDFLKLICYQLYLKLVDSRERIRLTAANLWRILLVQKPEETSNMFRNAMTSERKNLASGFRKLMELDNETFVAWVDDHRAELDSLFFGAMSKNWEDFVNTENSKTEETAKTRVAKRKEKLKQWHQEDLNNEDILFRHDLASTLWMKNIYASEHLKHQRAQQDQQDNFSFLASTFSKMDRELHRPCAVFETEPPTKWKLDRTEGRNRMRLRMLPDKAPPLYDYQPKRRVTDAATNGTLKVNTRLSISAPQSVGTTPATLVPTSTLDGQTDKGNEGLQSGKQDEQDDSQENVIPEEDFELVDDPNNPDDDDAYEDKNRKVMRSLQRGDQVQQVFNISRIIGLEACEGLLIIGKDCLYLIDNVFQRSDGEIVNVAQAPKEERDPYLQMIAGQKITDKKPQPLRVEQEARSWKWNDVISISKRRFLFRDVAVEVFFTDGRSYLLTAISPPFRDDLYSRLASKAPHTTGNSALPNPEDSWRLEALKVAEDAPTTFGSKFGNIFNSSAWNPAMRRWAKGEISNFHYLMLVNTMAGRTFNDLTQYPVFPWVLADYTSEELDLNNPASYRDLTKPMGAQVNSRAADFIERYKTFAEMADHNTPAFHYGTHYSSAMIVTSYLIRLQPFVQSYLLLQGGNFDHPDRLFYSIEKAWLSASRDNMSDVRELIPEFFYLPEFLTNSNGYNFGMRQGNGGAIDNVQLPPWAKGDPKIFIAKNREALESPYVSKYLHQWIDLIFGCKQRGEAAIEAVNVFHHLSYHGAKDLDNIVDPVERLATIGIIHNFGQTPHQVFSKPHQARDDARNRPKRLDTSAEFLTPVPFPLIESQERIAHLIYSQRLDRLIYSTAFRLNLPPNYDKYAEWGFADNSVRFYFSDGGSSGRSGKLAGLFENLHRGQLSCAIFASSTLMVTAGEDCVVSAHTVITATGKPVELQPRLSLFGHRTPVTVLAVSKSFSTLLSASADGTVILWDLNRLEFVRRLATGRGPIECASINDVTGDIMLCRGQKVAIYTLNGDLILEQNVCDGQDDYVASCAWYEGTGNEWLENSLCFTGQKGGVVNVWRKVVGKGKGKAGRGESKVRGTWELELVKMLEHRDERNRSGETAVGSLGVGWGANGRGANGRGRSRSSFSGDKEVAISCVLPMAQGVYTGDEEGRVYEWNLMPRER</t>
  </si>
  <si>
    <t>&gt;3865_g</t>
  </si>
  <si>
    <t>MSKLFIGGLAWHTDENALRQKFEEFGAVEEAVVVKDRDTGRSRGFGFVRYTQEADAEAAITAMNNIEFDGRTIRVDKASERGSGGGGGGFGGGRGGGGGYGGRGGGGGYNGGGGYGGGRDGGYGGQGGGYGGGQGGYGGGGGYSGGGGGYGGGEQQGGGRGWQ</t>
  </si>
  <si>
    <t>&gt;10775_g</t>
  </si>
  <si>
    <t>MSRLPFDSFLPSGAIEPPRTFPPSSSMLIPRRIPEFNLSQSSSATSSPTTFVQSTSPSNLKHGHPISPPKTRSGSAEESSAALVENWRTYTDRLRSQAEGERRHMAADRAMMEEVVADERKLWDQERAIMKARISELEVQLHIALEGHPSNPHPTYRRVVVAAKRSTSSESKAGSTAGSHDGSSHRAVPQESGRDADGIPFYAPAPQNPSRSFDVLEASNLRVDSITTKIEDPIRVTSKELTASDFGHSSPTNIHSPEKIPELSTKSIDISQLQPNLDGVAIRASAVSPTFAAKVLSPQKSPQKQSPDIKFSPRDSTNLSPLSSGSREERAKKTLEVAIQPVTRRLTMHAGHTPNHSITNFTSLLGTDGESGSATPTQAHHDLAEHAHHHSDFTLGTSEDGTDDAYDEPEDNGDKELSGPLGFTNDADDDDPFLKTLVGKLEEIKKSSEIAPGSERSDESVVSRDDICDDNDSDDEEKDEEGPKLKLKSSSNFGKPLGQA</t>
  </si>
  <si>
    <t>&gt;71_g</t>
  </si>
  <si>
    <t>MDSSISYIDNENIEQFSKSQRLEMVYQESLRQTESIIKDEGARRLRLQVLMLENENDDLTEQLALGDDRIDILEQQSDDLRIQLEGAQEDVRRQESELKSQSRELSNLRAELSSMNSVTTDSTKVLTEKLALTRELSTLKPELEYLRSQVSQNQNILAEKLALQRQVSTLEVELETEKRASKRAATMKNQNKDRETELQSQIEELRKELAKQKRESEKARKEAEKEFQSQLGEFIREQQEAEENRIELQTQLENLRKESARAKRDSDKAREEADKEFQSQLGKLVREQRETEESRRDLESRLEELQGDLGVKNLEVDKSRKEIERDSQSKLDDVQRDLAREKREVEKVRKEAEKEMKAAENRQTILESKVDQLREKCKSFKEQYKESQAELAKTRVAAAKATSIAKVERPTKNPRKRGATEMSTDDIICTPDGAAVRGKRPIAKRGRMDPTLVGEKSMFSITPFLNHTITIATDTPKNNPQSDDEEDELSAEKRKPKNMIDDMTMTIEVPADASTSMIASKSKGRKRAAEKAVGVDKAVLSEVKASTRNRKPPAKKSKRLGNLEKVMEEDDENEEEGIATVIPEIISGKTSALSTSSKAVKPAKKIALEEVEPTKKKRKLLGTGKTLFDDDDGEVTKRPAKSTIHPVRLLGRGGLAGPKGGLTGGIGTTSGFADFSPLKKDRRGIDSKYKIFKKGQTVVDLGYAPGSWSQVAVERTKPGSRIVGIDIIPAQPPKGVSTIQGNFLSLEVQAEVKRFLSDPDRGRPNIQLFSADSTTDAIETLPEQSYIDQERFSDEPVGGKGKKKGRRGDREDEGKTVDVVLSDMSAPWDQTTGFWKRSLSDPYYRMMNTSGISFKDHNDSMNLCHAALSFARDTVKIGGHFVCKYYQGDMEKEFEDMLKTMFKIVHREKPKSSRSESKEAYFVALRRKKDPVLEHEESVDVVEKPPVDKIP</t>
  </si>
  <si>
    <t>&gt;819_g</t>
  </si>
  <si>
    <t>MSPTSINAFCSALKTLFMLLCMLGLVASTAFGQSSLNVSSVSARTSAISNGTTSVATSHTIFPIGATSEVTLSTGIALPVVRGIASMVNVSAPPATTNSISNSSLPSLKEAVYNTAPNAEISSATICKARKVPSNPNRQMALHREIGYTQDPAVISEALSALPDVPQFDKLGARGIESSSGSCLRRELTDYQDLDSDLVQLFSVNKALNDPSVPDAVYYEFSEDNQRESEVSAWYVAYSATYMRRVAEDPTLEERGEMKQFAIDFAKAYNFECNLRYASCLEKPSLHDLQIMYPEFENRPLIRRIYFHFHMVDILTRKYTSDLSSLDALNIWFQDAALHYVQLYTQQVDGHKINLCAFLKAIKDQVIQAVVSFGTLGVENKIGELFSPDGPLGNLVFSVHTRNSLELMGEGLNKNGQALLKSMKGNTGFGAGINAAPFMGFSLNFAAPLHGMLEAYVKDANVDRVKNSLMSHFDDMGGQMINGGIAKGIYCNEFEGNWDHYNQENNDRLKGYLRKLFTESRHLITYLYEQMYKGTMHIEGENPTDIPVASYLAKMLAQKKWHGRNGIKWMMDNGVHVENQLKQNLHKELVGGILANGQNFIQCTHFDQAPGACAHAASSHENFERSLFCPNPVEDPALICMAARYYTANHGGHLVPFNGLDSLERDSEFPIHPKQFFQEVYKFYEDFGNNFDFNPRLFVDSITGDTENSQVGRFHMPVCQSDDLMYFENFDKGTSGVLGTGNSYHFPATCGSFHSEETGQFMDQIEMGEYSSLWNYRTPTGQQNGVFRDRIMRNLRYLPPLNRYLAMCSQNIHYPAHGDKGNMFHRKPGQDPECHLVREAVLPMGEREANMAFCRNDMGHSVFKRERNVKLEIPDLPMKWTPNHHKRCAEYLRKPWVSKDKHEK</t>
  </si>
  <si>
    <t>&gt;5578_g</t>
  </si>
  <si>
    <t>MADFGSRSFHVPLNGPHDASAPLEGVVICCTSVPDEQRTRLAKYAQEMGAKHEYDLTPEATHLIVGDYNTPKYQFVARERPDVRAMTREWVEAIRELWINDKAIDMEALEKEYTLPTFHSLKFSMTGCDDPTERLEIAEKVKAHGAIYEGDLTKQITHLISFRTEGAKYKAAKTWGLKIVSPEWLSDSLERGMILDEKLYDPSLPPLERGKGAWDKTKPRTSLGKRLRTDIAEGAKRKLRRTASSKLNSQNGNLWNDIIGSGIPQVSRSGVWENDKETQPRKGAVESRENSSSTESTVENPPLPKGIFSGCRFFLYGFPSTKVEILRGHLLPADGEVSSTIEELVDSATSSNRLFRIVPHNLQISEHPQVPDSNTPIQTVTSWWVERCLHHKLFLDPSEHIIGRPFPVFPIEGSSALSISTSAFSGIDLLHVTRAIKLIGAAYSEDMTPNSSVVVCRTFTALRKDKLKSAQEWMVPIVTAEWLWDSIKAGEILSMIPYRCRSQKRHDSLPSTSRTVAAETTSKPERSKSEIIKVPSISASSQAPKRVTNHHETRKSLPIDLDAFESAPKPYEATTTLSTGSQASKAAIKAPSAWLDDNAFSNDDPVLKEDIGTEDPPPFTAASKTATSNTDTQDPSSCKTGPLSERSANSPTKTVSTVPAPSDHPAPKLPREDMSSTISDLLAKTRNAAVQPAQKEQPEGRKRGGHRILGRVTSNMSTVSTAHSTATSVDSTATHGNPVERLRDSTGSLAGQTANERMQMLMEGDKYTGKDVDSQPPPTQLQYEDPDSTEAREMVMAKMKGEKVEKKRGRPLKKSATMGDFNIKPRAMRKTGREKGRGMGR</t>
  </si>
  <si>
    <t>&gt;4181_g</t>
  </si>
  <si>
    <t>MASVDSHSGPPQEDRVNSDEAGSRGKRKGIYAFDTSDGSDTADEGLEDSFSKSAQTKAVTGHWLAIAWIRDILTVGSKRRQSLEMTMYHDDEGAADSESLLTGVYARNESQSLTMGKRSCYRYCMFGSISGLTILATLLLLNILLASATLFWTSPIDDTLSNWGRPGSGTEDLAWYPTDFTRGVLPIPCHSHNDYWRRVPLFSALRTGCISVEADVWLFDNELYVGHNTASLTRNRTFASLYVDPIVKILEQQNPSTPFYNGTSHGVFDAVPDQTLTLLVDLKTSGKETWPVVLEQLEPLRERGWLSFVENGLVNMRPVTVIGTGNTPFDILTANSTYRDAFFDAPLETMWEPRHHRSSSPWSSSPDESLDEDEDGSIPSSPTNDIGQGLSGTSLSPQFDPTNSYYASANFGTAVGRVWGERLNMRQKRTIRGHVRGAHRKGLRVRYWDLPAWPLGLRNHVWDVLVREGVDVLNVDDLRGVARVVW</t>
  </si>
  <si>
    <t>&gt;8789_g</t>
  </si>
  <si>
    <t>MAPQASFPSAGALDISQASSTDITQKEKVQKVQQLANLEKGSTTTIDGDDALLAALGYRPELKREFSYLTVFGQSFGAMGIAPAIAESIVFSLGSGGVVGMVWTYLVGCLLLIPVALSLGELGSSMPTSGGLYYWVARLTPPRQRAFMCWLAGYMNVLGYISIYASTIYAATLILGAACSIGSDGVYVATKYQNYGMFAATILLTFLMTCVSSSLLNKLNMSYIFIQFAMLLALIIALAAGTPSSLKNTGSFVFGDFQNTGFWTNSGWAFMMSFLTPVWVVSGFESSATIAEEASNAAKAVPFAMVSSLVTATVTGWAVIITIAFCMGTDVIGVVTTPLGQPLAQIVFNSLGKNGSIAILVFLWFSSICNCSILMVAASRETFAFSRDHGLPGSGFLRVLSSNKTPARAVAFVACCSLLEGLLMLVNTIAINSIFNLAIMGLYFAYCMPLIARLIWGHFTPGVWYMGDTLSYISAVYSVAWMTFIFILLLFPSWPNPTPQEMNYAVAVLGFVLVFCVVYYYIPGFGGKTFFKGPVRTIDEIVEGNGVVSAAVGNKIREERDTNGEGSGSMEKIE</t>
  </si>
  <si>
    <t>&gt;3546_g</t>
  </si>
  <si>
    <t>MAQNKIKSKAGQQKPGSEQMALPMLTSLQSEMGRDRDENGTGRRDDEDEKARDDGNIKGQDDSDNTKPNTKPNLTLNLGVVAGILLLGSPREVLVPASLKEADISKPEDLAHENSEELTLEKLLGACVETVAFPETIRVEHPRLIIYHSCFERIVSIVGVNTHLYRGVMNFLWKTDNVSRRYAGLYYYRPYLSFDTATSVVTDLSNAGKAPLSRYSGSGDARYMELRTRVRRFRQEYIFLRAVSSPSTDSLKKILDQDRINPNKPRFRGKTALHIATQKGNKEIVTILINGYGDLSIKTDDGKTPLYLAVENLDLEMVEFLLKKGARSDSRYNNGKDLRGLLSNSATETEKAKKIVDLLHDPPLVDGPGPRKSLSHERPRQGID</t>
  </si>
  <si>
    <t>&gt;2179_g</t>
  </si>
  <si>
    <t>MAANIQITSQGIFDAITKGYQELREIHQKVGDIQQDTNSIARAQNSMRTLVHEAITPLVNPRTNQDIPNFPGTGADLWELSLQNTDVVLRGLNLPVQGNLADKRDKIRIAIGLRAASL</t>
  </si>
  <si>
    <t>&gt;1325_g</t>
  </si>
  <si>
    <t>MARRLSVFLFAPFPSVLLTEDIQQKPVSSLRSHFEQMANSKPSSSLGPKALSPQPTGTSMRDFGRLGREEVGIFGEGLRNDRERDIDAWDRGLRPPRRESSNVSPSPTRNARMRPKSMINTPPPAVTILPPQSPSNPRSLNLNLPTATAYLSTNSPLSASSGTSSPRHFRIPSRPNTPLIESRRSTSSLPGSQPPSPPPPRRSGEFRREAVKAPPPVNRADKPKITSKPVASEARTELATLEPRQSRPPTERTSPFSTPPDSDSGPEHESSAPARSKTWKKPELKRPPQRTFEPPPVHHSIITRRKEQATNGLGRGLMSPQITGEQRPILPTRPQIGMEPSKTRNAQALMPPPPPRISSERARAAVVTSESVGPSVATPPKRVVSTPTSQYQTPPSRSHGRSMTVDRTSDRTPVEFQTTANPLRSRPEVRSTSETQPSIKETIQPNLGEYPDSSHSNRRPPYFKTGAHEISTKYDTRILDVCGDYICTSGHLTRIWSVQDGTMLVSLAHTEGIKIVSVAFKAGSNVNEEGMRIWLGNNIGELMEIDVETASVVATKTNAHTRREIIKIYRHLNEMWTLDDGGTLHLWAADESGCPNLTNPSQSFRLPKGHTFSILAGHELWHAVGKDIRVFVPALNGSDQFQVLARPINQPSAGDVTSGTVISSQPDRVYFGHADGKVSVYSRKDYACIGIFNISLYKVTTLAGVGGHLWAGFSSGMVYVYDTSKNPWIVKKDWQSHQGPIVKLIADRSSCWTLDRSQVISLGQDSVIKIWDGLMQDDWIENQMHSQEAEFSEMKSMKALVMTWNAGASTPFSLQHSEPDATFFRDLIRGSDCPDILVFAFQELVDLEDTKNTAKTTAKSLFKSKKKDPSVQEHMSHQYRDWRDYLTRNLDDYMPTNELYQLLHTANLVGLFTCIFVKASLRENIRSVHGAEVKRGMGGFHGNKGALIIRFVLNDTSMCFINCHLAAGQSDTKNRNEDITKILESTVLPVERDHSVRQDSYIGGGDGSMIMDHEICILNGDLNYRIDTMGRDTVVNAVRSNNLAKLLERDQLLASRRKNPWFKLRAFHELPITFAPTYKYDVGTDNYDTSEKKRAPAWCDRVLYRGRDRVKQLEYRRHEVRVSDHRPVTALFQLVVKTISPQKRDAKWEECQKKLLQRKKKLGQEASYDYLANVLGYDAATSKQLVLQNKKGR</t>
  </si>
  <si>
    <t>&gt;8819_g</t>
  </si>
  <si>
    <t>MDLESAIDANDLEAVKSIIGAGRFHIDAIINPEDGANALDMACGCKGKPSFKIAQYLLEAGASTQILTYGVLCDHPTTVLHTACQNGNLEIIALLLAQSPPPPLDIGKCEGEVALHISAARGSDAAIRLLLDYGVEMHSASLSPLFCAAAGGHYNLTRLFLREGCLRDLNERDSNGLNVVMMCLAREYNRQGSEPRERDDSTVWDEEREKVVWLLIESGADVLVADMNNMTMLHYGAELGAYSMVQYLINKGVDVNAKSKSVAPEEDGYYHVDQCTNWTALQYASRNSDTRMTQILLDNGAQVDELDDLHRNALYLTFLAYQFGPGLDMGPSIYDTARLLVLRGIAINIRDHYSHQTPLHYAAISDLRLTATTKLLLNYGADINALDKGGKVRLGTRVDWGN</t>
  </si>
  <si>
    <t>&gt;7508_g</t>
  </si>
  <si>
    <t>MAENEEVKNGQSSNNSTAKLDKINHKLQYEEVTTFSSDPIPKAGTFARSSTDDSDEDGQLFKKNPFLDPDVAEHWMAVYEKSRYESRKEFDPTLQWTEAEERKLVWKLDWHVCFWACVMFFGLQVDRGNLTQAVADNLLDDLNLTTNDYNFGNVIFLFSFLLAELPSQLVSKKLGPDRWIPMQITLWSIVAMSQCAMNGKRSFYATRSVLGLLEGGFIPDIVLWLSYFYTSRELPTRLSFFWTTLSATTIITSILAFALLHMRGVHGWAGWRWLFLVEGLITGVVGISSFFMMPASAVQTKTWFRPKGWFTDREVKIVVNRVLRDDPSKGDMHNRQAITPRRLWKAACDYDLWPLYAIGLIAYIPQTPPTQYITLTLKSIGFSTFNTNLLTIPYSFFHICTLLLITQLSERTNERTLVSMIQPIWTLPCILVLRFWPGTMKDQWGTFAVTTVLLSYPYCHAILVGWTSKNSNNVGARSVSAALYNMSVQLGNIIGNFLYRADDKPLYHRGNTDLIIINLLAIVLFLFTKVYYIWRNKQRDRVWNAMSPEEQRAYKRNTTLSGSRRLDFRFAH</t>
  </si>
  <si>
    <t>&gt;8313_g</t>
  </si>
  <si>
    <t>MNSLPTHSHHEADAILNWFDNESSLLVLVITGSGKKAFCAGQDLIEQAELKNGKDVPIAVRKHPSGGFCGISRRTGKKPIIAAVNGFALGGGFEICLNCDMVIASPTASFGLPEVTVGLYAAAGGLPRLFNIVGPFIASEIAMTGRRLSAKEALELRLVNKISKSQETIVEEAIEMAGRVVRYSPDSVLVTRAGLREAWEGGSVERGIQRVGERFERALFEGENVRIGLEAFGGKLKGVPRWVPSKI</t>
  </si>
  <si>
    <t>&gt;1004_g</t>
  </si>
  <si>
    <t>MATPAFRLPASYTIFFLFIEPISALVGAFYAHFRPLDYLQLTHGASAPLSDATIPLSTSIVLSQLANLYLLFALNEALVLRATSDLRVWKTVLFGLLLADFGHLYSVKGLGSEIYWNALKWNKMDWGNVGFVYAGATMRMLFLAGVGLDTAAGRKAAERAASRKKI</t>
  </si>
  <si>
    <t>&gt;4414_g</t>
  </si>
  <si>
    <t>MPPKKVVTKAKPKAKPEPTPPPNWPAFKPLIPSSDLSLEPLIPTQIILIKNFWTGKLCKDYVSFLKTLPLVTTPGAPKRGDALRVNDRFQIFDEGFANRLWTETGLRELVCGCDREDGTNEELWGGEPIGLNPSIRIYRYSKGQFFDQHYDESNILNLNTKPSPTPAKTTWTVLLYLTSPATGCQGGETVFYPDEIMIPGKKNIVKEPVVVELETGMLLLHKHGNDCMLHEGREVTDGEKWVIRTDLCVKRGRSSKPLAMPSYDL</t>
  </si>
  <si>
    <t>&gt;6392_g</t>
  </si>
  <si>
    <t>MAAVPVAKSLQDIYTEDALPDQTKRWEKLQQQFTANYGHNPHFVSRSPGRVNIIGEHIDYSLYSVLPMAITADVLLAVSVSDAHASADSYNIKVANVQSEKFPPHEFDVPYNSVEIDATVHEWTNYFKSGLRGALELLRKKHGADFKPKSMEILMDGTVPAGGGLSSSAAFVSASALAVMFANGETEVDKTALTELAIVSERAVGVNSGGMDQSASVFSLRGSALYVTFVPTLTARPVFFPKTKPELSFVIAQSFVAADKQVTGPVCYNLRVTECSLAAAYLNALLTKSGTILPSDSSPLKASLHGFHMNYFKDSKLPWEQQLAELVELTKKSLTKEEGYTREEIAKVIGMTVPELNTRFTSTFPIRAERFMLRQRALHVYEEALRVLEFLSLLETPSSDLTGATTEVFNQKLGDLMNATQVSCRDQYDCSCPELDELCTIARKAGSYGSRLTGAGWGGCSVHLVPADKVDAVTAAWEKEYFSKRNLTAEQKEAAVVVSRPGSGSAVLVVEGGVL</t>
  </si>
  <si>
    <t>&gt;781_g</t>
  </si>
  <si>
    <t>MNSTVYLRSLCMPIEWTRFKPEDMLPIRIVIRGKALEIFVPMKVLPKVQHQFYFTPFHSPMSTDPQIWFSTNGNDLQVLASLFAMWSNAFRLILREICTEVATLIAKIVRLLTRIQAPNINSIGFKTIYFGIKEAVGIDRDFPLLWNTIMSVLSNNMDEESMTFWRHERQSLLKGYTAADRRIFKPPRTRVSASMFSLGPGSASKDLTALHVAEAKTNLTFLTAPKTWSDLGRIPEFIPQNHAPPYAAIQATNNRTPQHSRYELAMQDRKRKQKTSAVNNQSINKDITGHDTTGVLESQLMTRARVQDFATIDDRKSEHALIRMAWYNIARDLAHQKQKR</t>
  </si>
  <si>
    <t>&gt;5345_g</t>
  </si>
  <si>
    <t>MAPEMEKKKDPRAWDALTPPLAEWILDAVSSMGLGRMTPVQASTIPLFMGNKDVVVEAVTGSGKTLAFLIPVVEKLLRLEEPIKKHHVGAIIVSPTRELATQIHSVLLSLLAFHEPSAQSLASSEDGENRRSLTVNTVLPQLLLGGTTTPAQDLSRFLKNAPNILISTPGRLLELLSSPHVHCPQDSFEVLVLDEADRLLDLGFKDDLQKILGRLPKQRRTGLFSASVSEAVGEIVRVGLRNPVKIVVKVKSASGDDKRTPASLQMSYLLTPPSHKFPALLSLLSQLDPIPQKSIVYLSTCAAVDYFQTILSALLPKQFSLIPLHGKHPPNVRQKNFAKYLTTITPTLLLTTDVAARGLDIPQVDLIVQIDPPSDPKVFLHRCGRAGRAGRKGLSVIFLQPGREEDYIPFLEIRKTPITLLKKPVVIITDEDAKLVTSKIRKEVLEDRALYDKGQRAFVSWVRAYSKHQASSIFRVTDLDWAELGNAWGLVRLPKMPELKKWEGDKSLGVKIKMSEYEYKDKAREKARRLAMEEEKSKGPYVPTEEQLKKRKVREAWSQKHEDQDVKEARRERKRRKREAERFEGLTEEEKAQEREVQELVEKVRKKNLEQQDEVFEGFD</t>
  </si>
  <si>
    <t>&gt;1053_g</t>
  </si>
  <si>
    <t>MASNDFDTKAIQVGERQMGNTAETGYRKNNDGLDGGGSGSLEMANERRLGGGDDDVDPEVLQHAIEALETKKTAWYAYLTTWDFWIVLLLGQVLALCITATNTFSTLLVNKGTSIPAFQTLFNYVVLCAIYTTYTIYIYGPRKYLKLLYVDGWKYILLSFMDVEGNYFTVLAYRYTNLLSAQLLNFWSIICVVIVSFLLLHVRYKWAQIAGILVCCGGMGILLASDHITGSNGGDPPTMLKGDLFGLAGATFYGLSNVFEEWFVSKRPMYEVLGMLGLFGIIINGVTAAIFDRSSFQSATWDGQVGGYIVGYTIALAIFYTLAPLILRMASAAFFDISLLTGNFWGVIIGIKVFGYAIYYLYPIAFVLIILGLVLYFLAGSMLGDSKKPWLGLNQERGIAGVGTAKRKAIKEAKREGLVGERDGEAV</t>
  </si>
  <si>
    <t>&gt;6576_g</t>
  </si>
  <si>
    <t>MFTDPYSSPPLLQTVASLGIAHIFKLLLSKGVPLEGHILHVAAGNVGSRPGTDPDGVRFKQRMEMMQYLIDEVGLDVNELDSEESLGNFWGTPICYAARNPFDEAEVVKFLLEKGADPYISKRG</t>
  </si>
  <si>
    <t>&gt;5636_g</t>
  </si>
  <si>
    <t>MTLYPTQQLFYAGRAQSASSGETFKTVDPATAKPLADVQTASRSDIDAAVASARKAFPSWSQTPPIARSRILLKAVELLRIRNDEIARVETNDTGKPYSETSTVDIVTGADVLEYFANLVASGGLNGETTSLRPDAWIYTKKEALGVCAGIGAWNYPIQIALWKSAPCLAAGNCMVYKPSEVTPLHGQILAQLYSEAGVPPGVFNIVHGDGAVGGYLTSHPGIAKVSFTGQVSTGRKVAASAAGGMKYVTMELGGKSPLIILPDTEIENAVDGAMMANFFSTGQVCTNGTRVFVHKSMKAAFEKRLVEKMEDIRALAPMDPNSNFGPLVSEVHYKKVLGYIRHGVDADKAKLLYGGVSKPSKIAPGYENGFWVQPTVFTGCTDSMKIITEEIFGPVLCILTYETTEEAIARANDTKLGLAAGVFGKDINKCHEVISKLEAGITWINTWGESPAEMSVGGWKLSGVGVENGRRGLATWVREKSTLVEGSGIVGTVFSKL</t>
  </si>
  <si>
    <t>&gt;5505_g</t>
  </si>
  <si>
    <t>MLKSLLTQFLVLFFSVSVVSLSPRYNPHHDFEQKIIPSTVATGDTKGIFTSSSNFLDSPKISAINSTSWDWWYFDVVSPDLKNSITVVFFTALSSGFPFLNPSTDVTVIGIYPLVNGNATIIDLHATKATITTSGQGASGVFDGTGASWTGSPDLSEYTIHINSPENDVVGSICLRSIAPAHYPCGPAVTGQNMQCGPNIGWANAIPDAIGTVDFTLYGTKFAFEGVGYHDKNWSLQPFTENVASWYWGHARIGRYSLVWFDFLSVNGTEYVSLYLSKANRIIVSSCTPGSIKVRPWGGDDTYPPKVASGLPAGFGIEADLGRGKSASFNVTIGVVGLDAAPVYNKWIGSVEGVVEGVHYRDGTALFEQFKVVI</t>
  </si>
  <si>
    <t>&gt;10819_g</t>
  </si>
  <si>
    <t>MAASQIITLITGANGGIGFEVALQLLSEPSNHILLGSRSVEKGEAAVQDLRSRKLPGTVELLQIDVTDEESIAAAAKSVESKYGRLDALVNNAAIGTLDGSLAEQMARCFQTNATGPLLVLDAFAPVLKKAKGTSRIVNVSSGAGSITSRLDPTAFGYEIKAVPYRVSKTALHMVTACQIAEYGRLGFKLFVYCPGFTVSNLGPHNKAEYGAKPTSEGAAPIVTILKGERDAEAGKYLHAGDQHDW</t>
  </si>
  <si>
    <t>&gt;3676_g</t>
  </si>
  <si>
    <t>MANMRSPTLIHNAFINSNNLPLASIDEVSTPDLVKTNSKSTSDLNGLKPTSTIGESRLRESAQHLGPLDTTTTFSDEVDHEPSESSFSVATTLGERSPAESSPLLPLSPVSSNPTSQPSFGHRKNALSVESIPRQTIIKALASAGRNRNPQSLSLSGAMGSQNQLDNRPCTSQSQKLSAALSDHLAFRNGTPTTPRFPALQSPCFYHERFDDVLNIEKVLEEINGNEWISHSRLLATATGVREISKQLQRRPIKRAVRNVMIVTKARDNQLVSLTRELATWLMGTPRYGSDIGVNVYVDAKLRNSKRFDADGILEAHPRFENLLKYWKPDMCRDTPEKFDLVLTLGGDGTVLFTSWLFQGIVPPILSFSLGSLGFLTNFEYDKFKEQLNKVMGPEGMRVSMRMRFTCTVYKGGLTENDMVEAEQFEVLNELVIDRGPSPYVSNLELYGDDELLTVIQADGCIFATPTGSTAYSLSAGGSLVHPDIPAILLTPICPHTLSFRPMVLSDSMLLRVSIPRSSRATAYCSFDGKNRVELKQGDHITIAASQYPFPTVIKSGSEWFESVSTSLKWNTRGAAQKGWDGLQENQEQEENWDIDFDDSAYGTSEDSSSAASPLRRKLSSLDL</t>
  </si>
  <si>
    <t>&gt;5851_g</t>
  </si>
  <si>
    <t>MNTPSQNSNYLYDKGFTPLQPLPSKSTSSTPSIQLSSPPSVTIKPNLQSWLRDYDKQKPRVKNSTATVNLKSAFARPTFVAAPAAPAAQRTSSTTPQPLASSSLLKPTSAVSAVGDSSIQAIPTLPSGASRKERKQITTSFAYVRPTYAPTSLSTAIESEHTQALATRFATKLVESEPATINSSMRAIQQHQAIPDASASTQEPSTKSVTGASQARPIFWSSGIVTNKKTYVSVPRHQRQPSSKSPSPFTIPATTPQAYSPLDPLSEITDEDHSIPITIHLSTPQVTYLLLLLVGSLNWDFFEDNLGYFPISRGAWTGFSTVYYETCFLAAQGEGMEWGIMRGLAERYGISVDGVAGLVGEMICFFAGGREAGRRLLEIVASGDGDIVPIVEASCADQRLVYPGGFGKTEGRIAKLKMQDAGA</t>
  </si>
  <si>
    <t>&gt;10235_g</t>
  </si>
  <si>
    <t>MPQDTGEKEANYGSEKPKHQPKGGSKDEQRLLELKGIGGWANTEYTGADFLGSQQGEGCGVARHDTGRDILPLVRWLSEDRKTQPWNGIQQNNDRPTESKIDGGSG</t>
  </si>
  <si>
    <t>&gt;2064_g</t>
  </si>
  <si>
    <t>MFYASARVVRQRHQSFDFNEEISYPEAVKSVEYMRFLTNDPKNIWILNSIRTIRIWSRLPPLPTSGLVEDKSERYQPIVNFVKKIARLTAFTFECHQQRPICIISTLSKSHPTVHLHISNWTRINDVMYHNDPTELALATCPNLRFLSAEFHKLPPKFDFRPEAFRRIVATSPHLETVSLSIDHQFRSSFSPLQNVEVSFPEACCRGCARQNMFPPLPSQNNIKTLKAKGTGVIKLLTDATDLSKLEKLELDETPSFLLFNKEGSDQSFFPSLNTDLMENQNYEHRFQSLAEFSIELPCNLTEDLYLHLENFILNCKPLRTLSITNASDKNPSKSGLVLLAPSACKSSIALPPYESGECASPFTPAQVQEIGRQCPLLEEIQFEILNSYSGRTEYLIFEKLSRFKNLSVVRLCLHRARDREEGIRHRDCDEARHSKNPFDRGQVDVAENIWYIISEGRRHGGVALKELHVKAERWVDSSQDNERVIVTEEIGLDEGERWEEWHYVASPSVRDDGEGSIFLVMMTGNGKQKYETRWILDREALEEIGSKWFDELDEPDDSHGPQIFSEEE</t>
  </si>
  <si>
    <t>&gt;8838_g</t>
  </si>
  <si>
    <t>MCDEEWAILQRVLSASVTVDKQLISSIEKGILVFAAVAPGDTEKDADALAAKVLKMRLWDNEAGVRWKHNVQDIKGEVLCVSQFTLLASTKKGSKPDFHGALGGEQAKELYQLFVSKIRQDYTPERVKDGVFQAMMEVALVNDGPVTLEMSVGPSGQK</t>
  </si>
  <si>
    <t>&gt;7926_g</t>
  </si>
  <si>
    <t>MPPKKAVKEEKILLGRPGNNLKSGIVGLANVGKSTLFQAITKCHLGNPANFPFATIEPEESRVIVPDDRFDWLCEKYKPKSKVPAHLTIYDIAGLTRGASTGEGLGNAFLSHIRAVDAIFQVVRCFDDAEIIHIEGDVDPVRDLTIISEELRIKDIEFTEKALEASKKLTRRGGQSLEMKKLKEEEACIEKVLALLQGGGDVRKGAWSAKEVEYINPLFLLTAKPVVYLINLSEKDYIRKKNKHLGRIMEWIKENAAGDPILPISICLEERLTQFETETEAQAELKTLGVESALPKIITTMRKSLNLGSFFTTGPDEVRQWTIRNGTKAPQAAGVIHGDFEKTFIQVIVYNFSVLKELGDEAEVKAKGKMLTKGKDYIVDDGDIILVKAGAAKA</t>
  </si>
  <si>
    <t>&gt;8225_g</t>
  </si>
  <si>
    <t>MPDKNWESPTPYGYSMPFLTIRVPILPVPKATIYPTSNDVIKALKGFDFAKANEVSIAELTNVLAESYIQGHEPIPLGRFGLIDYSISIEPLGDRSLNPQGHVKDRSDYTLELFKNLYFSKDSDYVNTEFTGFSHAFALGRLKATHHHAEKLLQSRWVIMMDESHLLWALFANDIDLEDDCAAGRYCYNSDTAFGVRRDKGEKVIFLGHIDQMSFQENINLKGTFQVRAMGWSTTCTSYLHLPRVRRLVSPTYISGLLRTCLGPLQLPDLSARVAHNCAYSNVSSLQAFGYLGFCADFQRWNEKMHINRKLMEAAWAKVVFEAYKEIDTKNKQREEPGFNFRLDELSDCLFQCNREGAQIYWHQKLTEYPSLNIETRPQDRLMDHSKELATWVQEMFKGDPAASEAMTKALATTKEMNVVDKRSEYAKKLKTAGNTDTIDVDEKSKDIANDESMVDAVEPSETPVEENAVLPAVRGQGDCAKMEI</t>
  </si>
  <si>
    <t>&gt;6289_g</t>
  </si>
  <si>
    <t>MSPPNTQKMQNYEKWKLQVEATRQRMELLKSSDTTDEKLWGFANAFANIIAMWKVRAGPQNPSRYTINFGGKETVNLISIFQLMPEEYQKHILVEDEVLRPITTPNSWLDEAVMNLLIHLSAPSLPNQTQASKKVVFVRDLASCITQSLDRVYAEENTTYLGQQIRQMEANESRESWNPQEMYTFPPDTSRIVFFYNWTEIHWTMISVDISSYQHCPQGLRYYLYNSLGEKCRKSAIRQMANLETLIRVGSDLPRLNNPPETALVRSGRSSVQDNPFDCGIIAVYNALRVMKREAIEDVPERIDSRDLRLKYLQMVQEILSEPEAGQTRGI</t>
  </si>
  <si>
    <t>&gt;2480_g</t>
  </si>
  <si>
    <t>MRMIALAGRYPNDVKRLVFEVNRKSQGVFLWVALVIQELLRGLRDGDEISDMMKVLDGIPSDIVELYEHMLSSVKPNHIEEGSKIFQFLSTQDSIDSIHLALIVNLPRLLGPYQEDLKMAESEDVLISESHQTREGWCFSLYERQSLFDYMNQKVRSRCGGLLELEEGGRNVGPHISYIHKTAHEYIQNSEIWGILGQHFIQIFRVGFDPALTLAMGVILTFKRSLAHSLVNVFDSIRAHWKSVRMYARHIQLRNLHTQILVLEEFDRIATSVLHTTLLHWSNIPYPDCWDTNFLFEAMISGLDLYVEIKT</t>
  </si>
  <si>
    <t>&gt;6588_g</t>
  </si>
  <si>
    <t>MFPQPDTYRVLHDSAMDTEDAQKDEELATLKEHLAHLDAKFQESIREPDPGTPPRWLNLEEFRKAPKNWDFCGQLQQSLLLVAPPIPANSSHDEAPSEDEYKDAVDPVEGASMRVQAVLRSYFYNLDNGNLVTVDKVDESVAEALERVLAFAKHGLSTGEGQKLCKQDKILTRSMSDEEGVVCELDQYLRQVIRFKATVCGEIVLGAEKILSWRKGARSEDVGMCGSACSFVSNEARFYRSMMETK</t>
  </si>
  <si>
    <t>&gt;2612_g</t>
  </si>
  <si>
    <t>MTDTQASRHPEHLREVAHSPISSYWHHHERRCGGIGDKNGMLARVATDNAQRAPAVIGCVCANSSGADLGIPSLYPNIRAPEADEMLQIHLVRSSNPWGATRSLSFSPYLLPTMQLFQLAIRKYGAARRTVSKAGFLLCFLRGPLKSHENTLLNLHA</t>
  </si>
  <si>
    <t>&gt;7327_g</t>
  </si>
  <si>
    <t>MVEDEKEDVIKLELYCQPHEDIRTASCIITKDDVFISKDPFLAMTGDGNYLVRVDHVSDLVQIDTWHERFPKRWDSSQQSSGKTADEWKREGNTAFEKKQYWQAIRRYSTALASSPTPEEKTVIRLNRALAYIRDESFEAALVDTQVLERTSNISEKALYRGSKALYSLGRFSECEKVLRSLQMKYPKNSEAAKEIKKVNIRLREEQSGSYNFTAIFKDLAKVGPLLDRATFVGAVVVKESPGRGSGLFTTKPVKAGELLLCEKAFAYCHPDMAKENSIYLYQTAKDMQSTLVKAILQKLVRNPSYAAQFKTLYHGSYRAVNEHQINGKPIIDTFLVQRIVELNGFACSLTSQEFRNMQRRQDLGKGVWPIASRINHTCVSNVRRSFIGDLLILRSACDMPVDTELTFWYNIPNGDYEEMQIGLRHWGFQCDCIMCNDLKGTSEEVIKKRKNLLRKFEESLSTMNRNTTNAEQILNAIGKTFQHPAAEIPRLLLRGPYARLAEIYMNQGNAQKSVAMALKVLESLGHIIKGAQLSESPNVSLRVERWGVMADDVINMWVLLWNAYNAFKPHLLQQTEDYGKLAYRICMAGSVLDGSSCSVTEALKLLPGLELDTLTIIGTACYDFDYELMQKFIEDGYGWKELRYIVRDSTLLGFSAEDGNGITRREPQPITWNQIMQERDSKGTVMTYRSTKTTSGTVIHPTTRTIGNQIVKPSDLKRFGIKGDPRYMQRGEIEKELLIVVRRDSRVDVRRQDSAPFHERDIRNWTWQKIRKGLRFVLYECKDAISNNY</t>
  </si>
  <si>
    <t>&gt;3850_g</t>
  </si>
  <si>
    <t>MLLWLLGLLGIAQAAALSPTKVPQYFQTTPELWPGPTATGRAPFLAQTNPVSFAPTATFVPNNPLETAQPIVGGVSQNESIFQLMGQLSPYFSNPSGFGVNEYPLPPGANITQVQMLSRHGSRYPTSGNIVHKLGEMLAENAGNFTATDSLSFLNTWSYNLGAEILVPRGRQELFDSGILHYYQYAQLYNPYSKIIARTTTQDRMLKSAEYFMAGFFGLEWTNNATLEVIIEQPGFNNSLSGYDNCENAGSRNAGGSDAAKEWVEIYLQNATERFQSMIHGIEWTVADTYAAQTMCPYETVAYGYSVFCDLFTYDEWAGFEYSLDLEFAGGSAFQSPVGRAIGLGYAQEVVARLQNHTLGYSGSQINVTLDNNIETFPLNQSLYFDFSHDTNIMSILTAFGFKQFNQLLPADSHPGPHYLTVSHVTPFGARLDIEIIKTPQPLSANRTYEDGGATDYVHFILNQRTLPMGLSFPECDADRRDGWCELGTFLETQEKVAGLAKFDYACYGDWDAVPYGQVTDGAPN</t>
  </si>
  <si>
    <t>&gt;8081_g</t>
  </si>
  <si>
    <t>MASTAVIKAAKKELRAAMKQRLSIIPPALIHAQSTALFKSITNFKPYLEAKRIGVYLSMPHGEIQTHTIVRHALGAGKQVFVPYLHKVPSPSPGSPRSVMEMVDLRSLEDYYSLKRDAWGIPTIDDATIHQREHVLKDAIKGNESLDIILMPGVAFDVDPKTGFIRRLGHGKGFYDYFLHRYGQSRGSQVEEPSMGPRTDVLLYGLALAEQFLEAETGLSVPVGEHDSLLHGLVLGDGKLVQGPIKRE</t>
  </si>
  <si>
    <t>&gt;8746_g</t>
  </si>
  <si>
    <t>MALKDRIRRLTKRSSSDYDSDFTNSAIQSASTSKDQTPIQTPNPDGTSNNVILSPTLTKTKSGLRLNKALTWRSGRGDKSKLKKEEEWRRRNEEWERMDKLQWREFTERKGGKGRNYREILGGFEMKFGETNGMCDRTWSKSSGISPYGSRAGSLDVERRNRDSGVGLLGRKGDGNETT</t>
  </si>
  <si>
    <t>&gt;9711_g</t>
  </si>
  <si>
    <t>MEPHELAIAALNEVADSHFSTLGSSRSKIAGNDMASLMTNNSLVSNAAGTHELPQQLSRSKAIVSQPADRNHIPQVAPQDQQLGNSNDNSQSTTDGHETISTPPTSTSEGFSSQSTNLDGQLSQLSQLSELAATATAARPNLTIPSSAGHKRTADGQLKANSPDTSPVRGHSRNTSSVSNVSSAASSKIGELSSELRTRLSYAILKVNNGWQSRSIDEVESLASQAGSPTSSTSTLQGRRNFITSPRAAMMAIAQRHGGTSITQAPAGDFDLYSRADQPSRTYESFWREHSGSGFPTQRSGSHAPSGSAQSSRSLGPAADIHPAVASRRAGEARFKKPPTIPTLGNHDSNSPYHTPRTPHRGEYGENGVIRTPSQKTVQEQDAIETLLFMSSPGNSGNMGLAFAPTLTQTSPQQSPLRAEFSIPPRSSHGRKVAFEAAAARADTESETGGSTYRSRIHGKGPQRDKARSEAIDRMLDDMDDSSSDDDIIPHAAQPHRRIAAEGARLA</t>
  </si>
  <si>
    <t>&gt;10608_g</t>
  </si>
  <si>
    <t>MHHKAINRPPLKTPLRPKCTTSSLTSSASSSSTTSSLFDEGSKGAGTPLTPPISEATDSSSAGGPRLSSHGKLSTSLFVERCMDRSHIPSAMPASVMPSIAKRTSQYLSDSNHELLVEGVKKLSAQDDEQASKTKPSLYLDKSPTPAGRPQLKKKSRQSVQANDDCFQSSMKNSVLNHKNQDRHSTLTAERPSAQVQRSLNLGGVNSTSRSSKRKSVETLSPLITPIDSKGKEVDANSSDATAQELPDPGQYR</t>
  </si>
  <si>
    <t>&gt;10234_g</t>
  </si>
  <si>
    <t>MTSEVTALQAKKLITYQYLWTLFPKGIVVVSKQGDHECLFEVVSYNTTTATAKCRYVAFDGSNYGMSERDFPESAFFGARAICELSVYPLSFHKNREELEKNTVLRSRKVLRYQRMVHAEYSQRNEQEDVERRSGSLPPMRERIIIDPYGDRKYSVLSRSLTRLTSENTEFDEELRNHFECQGSKGRPSAERIQKNVEIVSSKPHWLLILGPFIAGYSLKEHKFTTFHVDYIREVRWNDWAYERIVFSEDSKDLLLTLVKNHGKMRDIGSDIIPGKGNGFVVLLSGPPGTGKTLTAEAVTDQAKRPFFRIQAETLGRYGMDLEEQLEEAFELATEWNALLLIDEADAYLGNDCECTNRSSLVRTLMTRLEYYSGVLFLTTNFPQNIDEAFLSRIDVHFQYPALDRTSRCKLLKTMVEFATYSKAFAQPADLSEQDYWHLARWELNGRELKNAIKVSSRLCLIKKEKLLYRVLEMAIRHTAPYKIVEPESSPPPGKRARIS</t>
  </si>
  <si>
    <t>&gt;1043_g</t>
  </si>
  <si>
    <t>MAAPNSSSIFLHLADAFRVLSLRSDIDNIILELLGQFSLEKIYAEADKDTYQHLVVTLLVQLNTIFQVQRLTLPSEKEKLRFGWYLGFLASWEVTLRTIEFVLNVVEDGRELLWEARLLRDKYLAEFLLSALRFSTLHPKIPTSQRAKDRRDRFARVHRALERVFDSYPSPGSFLLLVCKELTGSLRIDPNGLGLPPKLKAELPNLATELYPLPECLQSQNVSLIVPQGGFPGDWLCQFLALRDVSQFVVGASIQYKAKEEIKDARLQSTSARTRTAVLNALDNIRLPQLLSEVDLIATFSNTFRIILPDTLNISRLDSDETDDETDAINLLCARLYNRQTMNRVSDREVMRSITEITRNISILDDPNGMYRAPRPKYWAINCPKLHLAGDSQLRAADQIKFPYDDRERSEIVLPPKAKCIVCGEPVTLIREVALARRTFELLHPLEANPDMINVERHTQTQFQLLPPRTDFGMPIHPGFAAVLNDNSPVSPISHEGNSSPQLSRIMFALPASPVRSRPISVSQNLVSPISPGVSSGPFQSEDSPKNEYLPIEESSYSNGIVSTDTLKVENSLSRPSLVESPRSSEAVTSSRTGSSRLQSVSTVSSPNSIETDHLTRRGTVPIVAPPEKGKSRWTKWASKKEPAKPSGESSSISSSTLEAQKLEEFSLKSLISNSKSGKGKGPKAPPIKVALSPNSTYTLFYTQSAINIWDIGTSSPLLGRSIHTESNCVLAAVTKMHLAYIIGTRDQKLTLRIVNITQTSVSPIDYRMPSSPWSTCISICPSENFVAVGFDNSTVRFFNLTKSEEPREDRLHRGLHTDCRLCPPVETLSFSNDGHVLLASTRHGKTGHIQIYSWRFPFLDFGELANCRYRVPLHESEDNGVTSAIYRTGVGGEENLICLTTWTQSGTPVLMQPCDGLTSELRTETSSHQGKLGSRIQCAAFSPSGRELAMVNAKGHLYVCSNLNSSPMEVKRIATSRELTIKSDWFAMGFMAFSAEEDGIVMAWADSGKGVGFVKKVPVKFRPYTDGIAPPTSAVHLSPPRYELASDTRDTRLPVELHTDQVETQAPSDVKKETAAEKEDIYSATY</t>
  </si>
  <si>
    <t>&gt;3283_g</t>
  </si>
  <si>
    <t>MELDPFEELERMAAVATSANDEDPEDEEIERWMKLFKYDYFTAMALIQQHRADVTRNPISDEHWELVRGDREAAGYDREAYEHSLGLKDLMKSQSTTFHDADGHTWTLFRLGGLLGDAQKVKEIAGLEELPKVTYGMGSTGEATFVWVDPEATKRVENWMEMRQVEKAEVGE</t>
  </si>
  <si>
    <t>&gt;9073_g</t>
  </si>
  <si>
    <t>MSDQEKGRGSSPEGYQYPDRKDYSTSPPDVVVSAGEAQPLGRGKHDLHRGLKARQVTMIAIGGAIGTGLIIGTGKSLAQAGPAPLFIGYSVVGILCFLVMAALGEYIIVTPNNLTAASLVIQYWVPRTKVNPGVFIAVFLVAIICMNYIGIRFFGEFEFWLSSIKVLVILGLIILSLVLACGGGPDHHATGFEYWKNPGAFHEYILTGSAGKFLAVWSTFTTAVFAYLGTELVGVTVGECANPRKVIPKAIKLTFYRILLFYVVLIFLLGMLVPYNSPELLKGIKSGGSTATASPFVVAIQLASIPVLPGLINACILIFVLSAANSDLYIASRTLFSLADSHFAPEIFNRTDKRGVPIYALGLSSAFCLLAFLGVNTASYTVFGYFVNLVTIFGLLTWISILISHIHFVKARKAQGIPDSALAYVAPLGKWGSVGALFFSCLIAFFKGFPLFCYKVTAAKGTTPKFDTSTFVTTYLGIPLYFIMYFGYKYVMKSKVLKSEEVDMISGKGEIDAEEAEFVAAEIARKGGAETKSERIYRLTVGWAF</t>
  </si>
  <si>
    <t>&gt;5414_g</t>
  </si>
  <si>
    <t>MADRLELIVPSVNASENSLITSLRLQQIYNGNQKSFGCYMRSRRDGNLLNRRTSNQSLFGQLGGMVTQRILEATISDSDEWEVSRKMPALIKALRPEREYYHMAMYIFLCQENVYVLHEGNGWGFADMPVGALWGILKIKICLNDKLCPHPMIGWSQADEKAPDGASIPSFFYRSSFARFTFQKLESTISTVMIDSVMLHCNNSNQNGVDWYLQNFVYLVAGAARLKEVRVLFPAPSAEAMARYNLLPEPDRVSHVNSPGRDQSRVIAGIDKANELLGTPAKLTHVYAGDAVHDVKDAASYAVFDEYVWFAMGSLTAELKEVSTLPLAGIHEVCSTVPLREILEAPGLNDMEDAGFIPVDTDDSS</t>
  </si>
  <si>
    <t>&gt;4035_g</t>
  </si>
  <si>
    <t>MKKPIIIGGKQRGLVPLSRAKGPPPPELSSNAFVVVAALVLVATDALSELDIDVLLVEVSLISLAVDDSVAKEEMVEADDEEEEEEEENEEEELSIAIEEVDFDIDVVSAEDCISVVVVANCDAMVAVVDERPSPPVTPGLELGIVTTFVVEAALVVVFVAEVVVDAND</t>
  </si>
  <si>
    <t>&gt;1984_g</t>
  </si>
  <si>
    <t>MRFSILGRLRGGGSSRALTIWTILSLSYGVLAEKAAGDYFVHSLPGAPDGPLPKMHAGHIEISPEHNGNIFFWHFQNTHIANRQRTVIWLNGGPGCSSEDGALMEIGKFRVRNDPKGPKLEYNPGSWDEFANVINPVGTGFSFVDGDSYVHELQDMADQFVQFLEKFFGLFPEYEHDDLYLAGESYAGQHIPYIARAVLDRNKGAAHPWQLKGMIIGNGWISPAEQYPAYLSFAYEKGLVKKGSDSAKRLESQQAVCFKELNENGGKDRVDISSCEGILLDILRETQTKGSDGNSQCYNMYDVRLKDSYPSCGMNWPPDLADVTPYLRRKDVLEALHVDKGKTTGWSECNGQVGSAFRASHSKPAITLLPDLIAEVPTILFSGAEDLICNHIGTEELIGNMVWNGGKGFEVSPGNWAPRRDWIFEGESAGFWQSARNLTYVLFYNSSHMVPFDYGRRTRDMLDRFMGVDISSIGGTPTDSRIDGEKGPNTSVGGHPNSTAAEHEQEAKLEAAKWSAYYKSGEIVLIIVVFSVAIWGYIVWNARRKRTGYKGLFGGETPMLGGFRGGMSLDSFRHKRANRDVEAADFDESELDELHVQPPTDEMDPHHYSVGSESDDEEGYGNGHANGKGKQTLG</t>
  </si>
  <si>
    <t>&gt;8065_g</t>
  </si>
  <si>
    <t>MAMRPRATTSTLASGVNLQTFTSALGNAAASPILTTGNAERPFSCDGNTFTNFASAAQRSCDNQNNACTQIANGAASSNTGKITVAQCETQHTSCLAVQQTAASTPGVAAATSALKSTVSIESTTPPEATAQSESTSSSSSTSSSTSTSSTSTSIIDDATTTQAAIASPTAEALQTVQSVNDDFFFICDL</t>
  </si>
  <si>
    <t>&gt;10659_g</t>
  </si>
  <si>
    <t>MAWRQQGSTGSNNIPLGNKRRFGGDSASPHGDSNGNGSSGFTPSHSNGVADGGPKRGRSPVREPNADGSRRRKKRNRWGDQEDNKAAGLMGLPTAIHATMTSEQLEAYALHLRIEEISQKLRIDDVVPADGDRSPSPPPQYDNFGRRVNTREYRYRKRLEDERHKLIEKAMKVIPNYHPPQDYRRPTKTQEKVYVPVNDYPEINFIGLLIGPRGNTLKKMETESGAKIAIRGKGSVKEGKGRSDAAHTSNQEEDLHCLIMADTEEKVNKAKKLIHNIIETAASIPEGQNELKRNQLRELAALNGTLRDDENQACQNCGQIGHRKYDCPEQRNFTANIICRVCGNAGHMARDCPDRQRGANWRNDGPGGPPGPAAGRIGAGDAVDREYESLMQELSGGAPVNNDAPRRIESGPSGGYDQAPAEDVKPWQRGPTGAAAPWQKRGDDRGFDSRDSGPSGGSAAPWARDRPRGDARGGDPYYGGQNGYNAPPSGPATGNAAPWAQQPPAYPPAGGYGGYAAPGYNGGYPPQQAMGAPPGLAAPPGLSGPGLSALLQQFAGSPPPPPPDAAIPPPPSGPAPPPPPPGDAPPPPPPS</t>
  </si>
  <si>
    <t>&gt;9326_g</t>
  </si>
  <si>
    <t>MTSPFPLGKVTTSQLQELGTVLWSWSICTDCLAGKPCKTTNCPWPRSTVLNRYFEFFQISTSSYECHLPSGQAPALSSHEDLLRIIGELKSNPELTKAELLEKLFRDRPVRGDQERALNLAVRLAMMINCSASRQSSILLEHGNQQTRWHENVTFSQFIRDVFPQSAHPSIEDLKESLQATMLKKYARLDFKPTDDLRNHLRLDRKAATVEIFHHTAFLKEQLRLTKDQPRDMSVPDLIRIGALPRVLIIEALDSTQKVLFPLTDPKSKKLLLSLTSTSTCNFDTDILRYDSVSIRKADEHTPQYLYFGTRLGDLHQELMNPTPRGLEKWFERNSGARFVMMATIAGVILAILLGLLSLGLSGFQAYVGYMAWKHPV</t>
  </si>
  <si>
    <t>&gt;2185_g</t>
  </si>
  <si>
    <t>MLSLRIAGRFPRLAQLQSGQAVKSSSSSSNSQNGIRTWSQAAGTFPWKAHQNLSIPPSSKRPPSRDVRRYLQTQRFQAFVPPSPESLGKAVPAKQYKKSIKWGRRLLYLSIITGSFYLLDTQLYASSITRSLRTFGLGIVVACDYKLNFRPNPIFGGEIVDLHRRNAERLFNLLRENGGLYLKIGQAIAMQSAVLPPEFQAMFSRMFDDAPQNSWEDVEKVIREDFGKSPEEVFGVTFTNEPGYGVMEKRARASASVAQVHWARLPDGREVAIKVQKREIAQQVGWDLWAFKVMMKAYTAWFDLPFYTLVPYIAERLWLETDFINEANNSEKMADLVASEPRLRGRVYIPKVYRELSSRRIMTTEWIEGVRLWDKEVITGPWLGGYGHGSPGANGTLLKPSNYPVHDNDGTGLLKPDRSSEWRGRNHKGGLGLSLKEVMTTMIDLFSAQMFLWGTVHADPHPGNLFLRRTPSGSAELVLIDHGLYVSMSPTFRHQYCQFWCAIMTLDSATLSEITSAWGVRAPDLFASATLMRPYEGGDNSTRERITAELKGKTAAERHFEVQERMRQGIRDVLSEEDRFPKALLFIGRNMRIVQGNNQFLGSPVNRIKLTGTWASRSLVDDKNLSYGERFVNAWRHLLFRFVLLSSDFVFYYSKIRQTFGFGDGMEDDIERQMKFLAQDQFGVELQGSVFDG</t>
  </si>
  <si>
    <t>&gt;3094_g</t>
  </si>
  <si>
    <t>MCARILKALIRENHRLYVHPPEWTNRHLEALHCQFERKAVEIATTKNSPEPTLQSTFNKAILRSLASIPIRMERSLKDIDMHLVVGQIARMFLPVNQIGRGPLYLAILLAIAQDGEGYGHSYKGEDGNRMQRITLFVPDYFFQPRTQKLPAGQRSRRAQHQMIFVTECTTDISDTCLRKFEEPREFFNAGLKTQMRTIPVNIETPIELYTAIKHACTIPEKADNYGSECVSMVAMI</t>
  </si>
  <si>
    <t>&gt;8189_g</t>
  </si>
  <si>
    <t>MENPLLHPFVFVYQIIQWFLDLLLSPQAPQPGAKLDRPKIAIIGAGLTGVSAASHCVGHGFDVQIFEAGPREHLGGIWSRVNSTSGLQIHSLMYRFHPSVKWSGGYPNREQIISQITELWKRYGLESKTKFGTRVNRIYQDEKGRWIINNTSEGRFDGIIVAVGTCGDTKMPHIPGMDKFKGEVYHSSQLTGKDASRKSVIIIGGGASAVEALEFAAHEEAKKTYILARSDKWIIPRNSVIDMILAMNVFGQETFLSWIPELLLRKFFYRDLEDLAPTGKGLFTGTPMVNSDVMDKIRNGKAEWLRGDIIGFTEEGVKFNKRGKGVPAGGPGRETVIKADIVIMATGFERPTLNFLPENSFDEPYNPPNWYLQTFPPMHPSISAVNCTYFNGIGSVGNWHIGIYTRILLMFLSDPLTRPRPFWMERWIDMTRFLKRFSSTGAFDFFTYLELIWWFTFCIAINPFRWKWALFVFFGIGVGLPRAVVDAEKRHLGVTNGEYDVGHSF</t>
  </si>
  <si>
    <t>&gt;4598_g</t>
  </si>
  <si>
    <t>MARWGRRPSTGQHTKSCTCIRYLLHFGITPNAISDIGGEGTVITTEKESTKAEKARQHWKEAGDELVTRHIDLREGDLLETLKDNVPTLDLVLIDIWAPVALPALKLLEPRLRPGAVVIVDNSISSSSRYAELLAHLRSPTNGYTNLTLPYSKGLEMSVKY</t>
  </si>
  <si>
    <t>&gt;2387_g</t>
  </si>
  <si>
    <t>MASSDRVLDIVLLGATGYTGTICAEHIVKTFPTSLRWAIAGRSPEALDNLSDKLRLLNPDRVHPDIEVIELHEDDLNRLACKARIFINAIGPYHRFSTPILQACAYNGTHYVDFTTETLWIKDMIHKYHSAAVESGAIIIPASSLSSSPSDLVAWLIATTLKDRNVPVPYEVICSSKLHLSGMSKGSFTTTLDVRTTYGSSWFLFGNSSILSSPPPSSSSPPTQPRIPPLLPYRSLPHLGILTTSFIAPGNESIVHRSASLNPALYGPNFTYREYLPVPTVMHALIVHIFTTLGNLLLSIPLVRCILRSLLSPSTSGPDRGQSIRTESAEFKAVGLAGVDKRVYATARLSYPGALYELSAILVVEAAGVLLDRGEDAREKGVGGGEWGGGCLTPSSLGMPLVRRLRANGIEIIVEG</t>
  </si>
  <si>
    <t>&gt;2846_g</t>
  </si>
  <si>
    <t>MAFFLVLLALISLAAGATHPPTVSTNWSYQGCYVEVSIFNGAQTTQVTTLEGCAAFCTGYASTYFSVSTTLLTGITTCKCGTGVFQTGITLTVSTPGLCGRTCSGNTDEYCGGITGLFMDLYKYSGPINHGQTIDGYTYVGCWTDGGGTNPPALQPDDLITAPVATGMSTEYCASRCGIAGTFAGAPFNLLGTEGATQCHCGNAISSSSTQVSLTECSAECSGNAGEYCGDTNRLDLYVKDTYLPAFLALEFPSSSSSITTVSLTTVSSSASSSSAFGSSSPSSSNSFTNTSPTQSNSIGSSTGSSSASSTSSIGSSSLTSVLFPRLSTSSSVTVSSFGTSLSSSSALSSLTALSSSPSSSVSSLSDTASQLSIGTSSSDTISFTSNSVSDLGPSSSSSSTFSSEDVSSTSSSPFSSEGTSSTSSSTFSSVAISSSPLNSNSSDLLSLFSNTSVPSFDLISLSAMSSSLSSSSLTSHTGLPDSSLATLSLATISNTQTPTGANTLSSGAESVNSAATATSASSTGLNSALSSIYDPGSVTSNLRTSIEPFLPTTTAPATDITVPMSFPLGPSTATASADTLSTGGGGGGSSGSGGSSGSGGGGGTGGGSGSGGPEGSGGSGGTEGDIETGGGAGTGGGVGTGGSSGTGGTGGSSGTGGGSGTGGGSGTGGGSGTGGGSGTGDSGGSTGSGSSGDTSGTGGSGGSGGNGGSGETAGSGGSGSSGESGGTAGSSATGASNGSGGSGSSTTGTSNSGSATTTYATSGGTTITSKTFTQILTMLIVYSTMTYAFTFCLATGINFVLGDTTPESSRATAPTRPARQAPESRSHKERKGDKRVGFSSAVKTHGSVGNRITGEGAGVSMRP</t>
  </si>
  <si>
    <t>&gt;3342_g</t>
  </si>
  <si>
    <t>MQHPTFLPIHRHRRAAFSAQACRCPYAISSMGPQYSADWGDYISFAERMREKADTIGVDILLVDTGDRIEGNGLYDASDPKGEYTYDIFKEQEIDIICTGNHELYQIDAAAREYDRTVPNFKGKYIASNLDYINPDTGKQVPMAQRYRKFTTKNQGIRVLAMGFLFDFTGNANNTVVQSVEKTIDEKWFQDAIREKVDLFLIIGHVMLRGPEYKAIYKAIRSQNWDTPIQFFGGHSHIRDFAKYDSKAYGFQSGRYMETIGWMSIEGIKAKSKSVDSDKSEASRGMKFKRRYIDNNLYGYHYHTGLNDTTFPTEHGQNVSSSIHQARKAMNLDHNFGCAPKDLWVNRAPYPSNDSIFTWLETEVVPDIVVNPDRKDIPTLAFVNTGAMRFDIFKGTFTRDTTYIISPFVSKFRFIKDVPYTLGKVILKLLNNNGPILESTELKTFYLPPPEQMSIQSDIIIPNGPRPGHMFAAGVQVPLITSQSPDLVPGYTTKDDGGDDGDDTVHAPISFYRTPNCIQSPISFPEKEDPEAVDLVFIDFIEPWILLALKFLGGGYTANDVQSYRNETLTELMAGWIKDNWAQDC</t>
  </si>
  <si>
    <t>&gt;5480_g</t>
  </si>
  <si>
    <t>MSLRLSSRFYLRQLQVFKSLDLPNRLPLARTFHASTRTQAVKPFLLADIGEGIRECEIIQWFVEPEARVEEWDKLCEVQSDKASVEITSRFAGVIKKLHYDAGEMAQVGKPLLDIDIQGEIKQDLTALTEPESIGASEKQPKPPAEGTEDTRVPLRNLLSSESRPPPSGKHAALATPAVRHLTKELDVDIIQITGTGKDGRVLKEDVYQFAQQRDSAGQKIPTAATDTPVQQETITQLSNTQHQMFKTMTKSLAIPHFLYADEIDFSGLWDLRARLNARLSQSPHPELSKLSFLPFIIKAVSMSLAHHPTLNARVDLDPASARPVLVMRSHHNIGVAMDTPSGLLVPVIKNVAHLTVLSIAQELTRLQSLAAAGKLTSRDLSGGTITVSNVGSIGGTYVSPVVVEKEVAILGIGRMRTVPAFADDGRVVKRRVCNFSWSADHRVVDGATMARAAELVRGFVEDPDSMVMYLR</t>
  </si>
  <si>
    <t>&gt;7720_g</t>
  </si>
  <si>
    <t>MSSARPAPCFDTNAAFRAFEQSLKRFTVTPTHEGGRPFVLVHSLVNWLRSPWSGHDLTQAERLHHAVYGSSQGSFDLISPAHLSKECLRVFSILLHLRQGELVDRFQRNGIEDSRLPKSNLEELHTSIKEMGLGEAEAKNLAQRFHDKQWEFCPIDLDMYMRRHLNQQYIMPICQKQKINDKGGSATGIYLIEVQEEFVSADLKKSAPKYNNEEDSFGYRYQFALKTFHNGNKKLFENERNAFNGLKGHEGMVRYLGEYSHDCHPSSSSSKHTSEAKAPKPMEKTWNILLEYGDLDLDEYFMERLPPVFSVEILGFWKDLFEVGDAIKGVHNLEYGKGELAEEYYGWHADIKPDNILSVHGKFKLADPGFAHFVKKTGRIPMGEILGGTETYGAPECHPNRRRSSNTVHQTIDIWSLACVFSTAATWVALGYQGILQYTEFRKRAVKRYRQQSHIGADGPGETNSSDDCFHNGHMVLSEVTRWHKSLRVILRQTDKITSLVLDLVDDHMLLSDPMKRLSAEKLCTELRNILRKGKEEQSKFRMEIPQLITDALRQLDDSVLAKPLPKAPSEEALSNSHSRNAKSARLEIPMMKTTHRSISYKSEQHPMSPPPLDSLDSIGEIETSGLEVVTNSLLHTIEGDAGFSPTRYQLMDELPQMASPTSQSVYQTPLRKVPGASNQYNSRRAPPQNVFHAKQQLDKESKKGTKGLLGKVRKVFRGVNKDKVLSNHLSNRDLVFLVDNGATMQQHWNEAKTLLKVLVNKAVGQDPNGPDLLFTLGNHKLTAEKKTAAFTDAMRHPDALPMDSAATDIRVSLGQIFEKYIKNFENAMTIIVLTDGLWEGVQDKDEVSEQIVTFVKRVRELPNNAVPRRVSIEFIQFGGDAEATARLINLDDHLKDRGIPDVIDTEPASGDVYKMLLGSLVENYDHEENGLEFVGPPERLQINTGLSTSMFSSPNRSTHTSPSSEGPYTPPTRTTTDTSPKTPKTRNAAQNQGQIYSPPEFSRRKRDRA</t>
  </si>
  <si>
    <t>&gt;4921_g</t>
  </si>
  <si>
    <t>MPKEARRKSATRAEPYPEAAAEQHTAVKDETEEGVLVKKPKAANFKAAPKKSTQEPSASIDKPSSFLDIHIDGEEDGTIACYDTCSAVRIKINNLLGKDNKKEENLNPHDIDKKGNKKPFTKASFSRTIGVSAGVLATFLGAKKMMGGAESAAYPAAYAFFEKKRIFEGKKKTAARLKVEENRPNGLPFRDPNHIRILVGPGENPSDFLDEYGQ</t>
  </si>
  <si>
    <t>&gt;4601_g</t>
  </si>
  <si>
    <t>MASRYSKRLDSLRTDRARVESSLDILRDALRRAEDALLREPVTLIPRQISFYDELLEYDELLEYDDFRDSRYAADEEEEMVRRLRRPIKRETRMGRYVNTDRPTGISTLTTEIPAIFEEPDPKRKAMSQVPGIISEYMTPSTRSHLEEAILLESHHNILRQRSVMLSNPSREPATLSTEPPSIIPHQEDSTEAKMRKRLLGSLWSHPVELVQDRLSKSKVNGSGEWIFTVLREGETAYGYRAPLVLAGEETMNWILDNESLLETVSQFLQVGSQQSMSAPPYHDYPKGFGSRHFGAYFGLTVAFKKWPKQEDWAVENDSRGRSPFHICFRSPGLYERHVIFDLLECDNFSNLISEKTSSASDSENDDEAKPFRQEPGRCAKKRWVDVNSTDNNQRTPLSYTAAEGHVDVVAAVLGQGGVDPNIKDTDRKTALIHAAQRDNDAAVVLIVLASNSYAIKAAVLKSFKDLYLRFSRKPTGSIAVDVNVKDHQEHLASFHLRHSGRLGALDVAQFIDNMGEKPKPKPKAPIDSSEGASSKDLN</t>
  </si>
  <si>
    <t>&gt;722_g</t>
  </si>
  <si>
    <t>MGDQKRQKTIVIGAGPVGALAALYAGERGHDVEVYELRGDLRDPGTIPLNFTKSINIALSERGINAIRHSGRSSLLEKVLSKTISMRGRMIHGEKASRELYEQAQDYDVHGRTLFAVDRGEINKILLDDLESMPNVKIFFNHKLTGADFKNKKAWFEIPRSEVSSDRRNPEIEKDFDLLIGADGAHSAARYHLMKYTRMDYQQTYIDTLWCEFTITAKDTKSSSSPESKFAISPHHLHIWPGKDFMFIAIPSLDGSFTCTLFLPSTHILALESDPLSLPDFFDHYFPGVTSLIPPATLIQSFQSNPHLPLISIKCSPYHFSSSAVIVGDAAHAMVPFYGQGMNAGLEDVQVLFSILDMHFPPSGLSHYKVIPKLALEKALAEYSTHRTPDAHAINDLALQNYTEMRSSVTSPFYLLRKYLEESISVLFPRLGWTTKYSRVSFGNERYSDVVRRSEEQGKMLVLGLIGGVGVPVLVAGVGLWLKLRRAWAGKLGLGLGLGF</t>
  </si>
  <si>
    <t>&gt;345_g</t>
  </si>
  <si>
    <t>MSSTAFGNDPQPGERFKMGVSRRPKGDKAANAQRGGGGGSKPNIKKATFDTTKKKEVGVSDLTLISKVSNEAINENLKKRFENGEIYTYIGHVLVSVNPFRDLGIYTEPVLESYRGKNRLEMPPHVFAIAEASYYNMNAYKENQCVIISGESGAGKTEAAKRIMQYIANVSGGSNSSIQETKDMVLATNPLLESFGNAKTLRNNNSSRFGKYLQLQFNAQGEPVGADITNYLLEKTRVVGQIMNERNFHIFYQFTKGASPEYRQNFGIEAPSTYAYIANSKCLDVEGIDDLEEWNDTLKAMKTIGLTKQEQDEIFRVLAAILWTGNIRFVEDKDGYAEVPEDSVINFLAYLLEVEPTDVVKAITIRILTPRNGEVIESPANVSQALATRDALAKGLYYNLFDWIVERVNVSLKARGTTAHSIGILDIYGFEIFEKNSFEQLCINYVNEKLQQIFIQLTLKTEQEEYAREQIQWAPIKYFDNKIVCDLIESTRPPGIFSAMKDATKTAHADPAACDRTFMQAINGMSNPHLIPRQGNFIVKHYAGDVSYTVEGITDKNKDQLLKGILNLFARSDNAFVHQLFPHEVDQDNRKQPPSAGDKIKSSANELVATLMKAQPSYIRTIKPNENKSPSEYNVPNVLHQIKYLGLMENVRIRRAGFAYRQTFDKFVERFYLLSPQTSYAGDYTWTGDSKSGAKQILKDTSIPQEEFQMGVTKAFIKAPETLFALEHMRDRYWHNMAIRIQRVWRAYLRIRSEAATRIQRMWRKKRVGAEFLALREKGHKLLQGRKERRRFSLLGSRRFMGDYLGVGASSGPGSRVRAAINLSGNETVLFSCRGEILETKFGRSSKPSPRILVLTRSKFYIVTQHLANKQVQIAIEHAIPNGAIKFVGTSTCRDDWFSLGIGSAQEADPLLNCVLKTELFTHMQGAMPGGFNLKISDSIEYAKKPNKMQVIKVLKDSTVRADFYKSGAIHTSQGEPPNSQSYPMPKGKPIPAKPFTTGRLIKPGGPGGRPSKLSNGNKNRNTKPVAQPSSQSYGTPVQARNVPQPPPQLYGANSQTRAQPAAAPIANHARNVSSTSSSRAVPPPPPPPSAPPAVTAEPQYRVLYEFSGQSANELTLKKDDIVTVEQKENNGWWLTKTSSGQKGWAPSAYLKEEAPLPPPAPAFRPTPPPPPAAPRTNGHGPVIRAKPTPPAPPAKRPAAGRKPALAPAPRDSGMSVNTNGADSGRNTPTSDLSQGLAAALRARQSAMNADREERDDW</t>
  </si>
  <si>
    <t>&gt;2492_g</t>
  </si>
  <si>
    <t>MSTIAELVSKTRTDVTTLSKNELELVSRNFNNDSPMSKEQEAVMSALKAKAFGGVSLADRKAKDRQRAAEEKQRRAEFRRINALHNAILERKIKLYQQRDALGEYNQQPGLGEPWSAPPPAPAYMLFANDQRERVRQENPDIAPGAIGKRLGELWKALGEEGWALYVEQAAAAAAANELKRPAVEEREGSGGRRIKAKEPPRTEQI</t>
  </si>
  <si>
    <t>&gt;5450_g</t>
  </si>
  <si>
    <t>MIWIKFVIPPPREAKKGYYFCPAVIVTLRSDSEMTEERLSDYRVRVTTLQNGQNKFAFSWPNGNGPGDTNEIGPNLLPANPGPLFDADDKAFFYLPDLYIDADPGGYQMEITLTDTNPHVPKFNFRGWTINSDIITIKAKNSYQEMPSQAQMTFFQQLVQEGVAVPWVSKKVVFP</t>
  </si>
  <si>
    <t>&gt;15019_g</t>
  </si>
  <si>
    <t>MADESKINDPAADKAAAVELIEEAKGTKDSNNTNVAADSDNDDEQDAATIGTSASGPASNKKKSKKKRIKTALGVGSNESSSGSSSKDDVSKLIHGLSAESVGNIFKNNPALAQQLGVGQTGDLTDAKAVEALKSLKLEDIMTGLASSGKNKKDMASYKFWQTQPVPKFGESSTTIEEGPFKMIDPEQVPKEPGPLVDGFEWVTMDLTKDEEIEEIFTLLYGHYVEDDEAMFRFNYSKSFLKWALLSPGWTREWHVGVRATQSRKLVAFISAIPVALRVRKKVLHASEVNFLCIHKKLRAKRLTPVLIKEITRRCNIQGTWQAIYTAGVVLPKPVSTCRYFHRSLDWQKLYEVGFSPLPSNSKPHYQIRKYALPDHTSTKNLRPMELKDVDGVLSLLKRYLAKFDMAPVFTKEEVEHWLLHKTEPGGEQVVWSYVVEDPTTHKIFDFFSFYCLESSVINHDKHKNVRAAYLFYYATEYGLDPALTRTDLKKRLNELINDALILAKKYKFDVFNALTLMDNNLFLEDQKFGAGDGQLHYYLYNYKANPIAGGVDRKNNVEQEGSGIGVVMLAFTGCE</t>
  </si>
  <si>
    <t>&gt;45_g</t>
  </si>
  <si>
    <t>MAKLQSSPFFKILFLFYLCAFPALAASAVLGVDIGTEYIKAALVKPGVPLEIVLTKDSRRKEAAAVAFKPAKDIKAGEFPERLYGSDAVALSARFPGDVYLNLKPLLGLGANNTLVQEYALRHPAMKLEAEKKRGTAAFKSSAFVPEEEAFMVEELLAMELQSIQTNAEALAGKGSKVKDLVITVPTFYTAEEKRSIKLAAELAGLRVLELISDGLAVGVNYATSRIFPSISEGAKPEIHMVFDMGAGSTKASILRFQGRTVKDVGKFNKTIQEVQVLGSGWDRTLGGDTLNAVIVDDMITKFVESPAAKSVAPTKEAVQAHGRAVAKLWKEAERLRHILSANTNTQGSFEALYEDIDFRYKISRADFEKFTETYVERVNAVMQKALDMCDLEVKDIDSIILHGGAIRTPFVQKALENFIGSPDKVRTNVNSDEAAVMGAGFRGAALSPSFRVKDIKSYESASYAAGVKFTNVYEKPQHQRLWQPQSLLGAEKQYTFRNQHEFTVRFYQHVASSENVSQGSAEKELIHLTTTNLEESVAILKTKFSCTDGDIKVRLDTRLSPSDGEIDIVKYVVDCEVDVVEEKESMVDKAKGLFGFGKKDQVPLSEDDDLLKSSVVNSESSASSTSSSSTSSTSSASTSSTSESQSASASPSTKDPKNATKDGDDAKAKPARRMEVIPLKYVVERKGIPTLPDTEIARMKERLSAFKKSDRSRRLREEALNQLEGFTYKVRDLLEKEDFVAVSTKEERETLESKSSDASDWIYSGGHDAPRDELKSRLKEMKDIADPIEVRRDEAVTRPDKIKELQNALNQTVQVLAGISEQIANDTKAHALFSASKSSAAAASSSASSSTTGAASDEFEGLEDEEATSTVSSPPEVETMNPPVYIEADLIRLKALLESTTAWLNEKLAIQDKLGPTDDPVIMTKDLEAQIKAHTDIHVELIMKSMKQPLKSSRIPKSTKSKGKAAKSTKTAKVKKGKATEKADAGGEEKPHDEL</t>
  </si>
  <si>
    <t>&gt;5294_g</t>
  </si>
  <si>
    <t>METDASNSANPSSRTPTISTQLLQSRETGEAPPPPRGTKYVTAIAAKPAPVAKSWAHFVAGGVGGMTAAALTAPLDVLKTRLQSDFYQQQLHQTRLAKGISPHAHLSAFRSGVLHFRETFQILGTVHRVEGWRALFKGLGPNLVGVVPARSINFFVVGNGKRILADYGNHGVESAWVVLCAAATAGIVTSTVTNPIWLIKTRLQLDKNVVEKAGGVAKRRYKNSWDCIRQVVRQEGFRGLYKGMSASYLGVSESTLQWVLYEQMKKSLEKRNKAIEQSGRPMNLLDTMIDWTGSVGAAGSAKLVAALATYPHEVVRTRLRQVPTENGKLKYTGLVQCFKLVWKEEGMVAMYGGLTPHLLRTVPSAAIMFGMYEGILKLLHAPR</t>
  </si>
  <si>
    <t>&gt;4233_g</t>
  </si>
  <si>
    <t>MFTSTFLSLLLQLSLFALTLASPIDPSVTTVDNAWKYGSGGGVLGFIVLILDIIVFIEVLKSSRPTTHKLAWCLVVFLFPILGIIVYWLFSDRASHNSGSGYETIG</t>
  </si>
  <si>
    <t>&gt;8233_g</t>
  </si>
  <si>
    <t>MDEIAPEYDVVVLGTGLTECVLSGVLSVKGKKVLHIDRNDHYGGEAASVNIEALFKKYGNYNKGEEPWKKYGRVNDWNIDLVPKLLMSSGELTNILVSTDVTRYLEFKQVAGSFVQQGAGAKATIAKVPSDAGEALRSSLMGIFEKRRMKSFIEWIGTFNLENSADHKGLNISTCTMKDVYDKFGLEPGTRDFIGHAMALYQTDNYQTETGKAPEAIERIRLYGNSVSRYGKSPYIYPLYGLGELPQGFARLSAIYGGTYMLNTNIDEFIFEGGKAVGIKATMSDRGGEEPMKFTTKAKMILADPSYFPDKVKVTHQVLKAICILNHPLAGTDNADSCQLIIPQSQVGRKNDIYIAVVSSAHNVCPKGYYIAIVSTIAETSANHHLELAPGLERLGKIEEKFMGPPIPLYEPLASGKEDNIFISKSYDATSHFETTTDDIKDIYCRAQGEELVVEGLRETNLVGEENK</t>
  </si>
  <si>
    <t>&gt;4362_g</t>
  </si>
  <si>
    <t>MGSQTSQNIPPRVSPPIHPTTPLPAAPPLDHDYELRLHLHPRIRPLPRIREDWKNEKEPGDEDREWERRCGATFVQVVDEGERARGHYGVVEEVVKWELGNERRWTGCVGCGRRGREERFEAGEERALEVVGRWRMGRMGSMAFASGFGRGDVGGDFGRRRGLGEMGEGFAGLT</t>
  </si>
  <si>
    <t>&gt;5106_g</t>
  </si>
  <si>
    <t>MGSKRNDNDVEKASSIETGRLPSYNSQTSRSTKYDEEDVPVVYQNFGRRVVSSFKRNPNLFVTPPGVVGVDGRIFNPENAILATSNSSLVRKLKSRHLQMIAIGGSIGTGLFVASGKALETGGPASVLIAFTLIGLMLFCTVHGLGEMAVLFPVAGSFSAYSTRFLDPAWGFAMGWNYALQWLCVLPLEVISASITINYWDTSQKYNHAIWITVFLSIIIGINLFGVKGYGEAEFVFSIIKVIAVIGYIILGIILNCGGGPNEGYIGGKYWHDPGAFHNGFKGLCSVFVTAAFAFAGTELVGLAASETENPRKALPTAVKQVFWRIALFYVVSLTVVGLLVPYTDERLLQEGDANAAASPFVIAIKNAGIDVLPSVMNVVILAAVLSVGNSSVFGSSRTLAALADQGQAPKLLGYIDRKGRPLVAICVAAAFGFIAYSADSGEEGTVLNWMLALSGLSSIFTWGSINLAHIRFRRAWKLQGHTLDELAFKSQAGVIGSWLGFAFNCLVLVAQFWTGAWPVGYKSLTPTQKVSKFFSAYLTVPILIIFYVSFKVWKKTSIVKCSNMDLHTGHRELNLPVLLAEERAEIAAWPRWKKIYKLVC</t>
  </si>
  <si>
    <t>&gt;333_g</t>
  </si>
  <si>
    <t>MVSEPRVARRKFVSEIRRKQNRVAQKAYRDRRKQHIQTLERLVLSKHLLRDSGSVGSNSNQQTLEVIKSVPSVSATPWNPGTENASWIDHPHLSDDGQSNFKSAPGLDPRHSVSIPTENEQQAQLSFDPGNSGTEDFVWDDFPTTNFTSLTDGFSPMNMEEFMSSTQLENSLGDYYIDPTGIPARRPEPNGKLISPSGNYNDPSMIPSAPENQLITSEDKRVESELTPRRLIPIYRPSGPQNKIPPSTIYKYFLQLPLHIQENLFRMARAQDYSFIDIISAGIAALTPGSSNKLEMTPPQTISDSGSDAGVLPFFQYSDLPALTTSINLNPYINNLSISRISYFASMFTNASMFGFDFGPYLDENSTSPLYDPELITATEADINKVVATRHAGVSKDLRPVMAQLTKKHHPYLDVLPFPMFSTKSHNCGIDGSAAS</t>
  </si>
  <si>
    <t>&gt;1222_g</t>
  </si>
  <si>
    <t>MSKHTITPIDKNWTFKQGDKGDAKFLPVAQFPTNVHLDLIANNIIADPFMGKNENDVQWVGEVPWVYQTTFSAPALKVEEGSVKKAVLAFDGLDTYATVLFNGKEILKTESMFIPERVDVTDLLKEGDNELEITFESAYLKGLKIVEKHPDHHWGCWNGDPSRLAVRKAQYHYGWDWGPMLMTCGPWRPINLEIFTSRLSDLYFTSQVDKSLDSAVLVAKVDVEGSASEVKFEVSLDGKEVASETVKVVDGHARHTFKVEKPALWFPIRYGEQPLYTLSATLSEDGSEIDAQSKKFGLRRAELIQRDMLDQPGTTFFFQINNIPVFCGGSDWIPADNFIPRISKEKYHDWVKLVADGNQFMIRVWAGGIFEEQAFYDACDELGILVWQDFLFGCGNYPAFPEFLSLVKTEAVENVKLLRHHPSIVIWAGNNEDYQYQEEQELTYDFDNKDSESWLKTNFPARYIYEKILPDVCAELVPDTYYHFGSPWGGKTTKDPTVGDLHQWNVWHGSQEKYQNFDKLVGRFVSEFGMEAFPNIKTIESFLPLGKDDPDRFAQSSTVDFHNKADGHERRIALYLVENIKYAPDQLEQFIYSTQLMQAECLASAYRLWKRQWKGPGREYCGGALVWQINDCWPVTSWSIVDYYLRPKHAYYTVKREMAPISLGITRKEHLIPKDKYTHAFIDKKTEIEIWGSNLTLKDLTVDVVVKAYDLENGKETYSKTIKKALLLPQNASTEIISMEVPAPKVGAEAKTVVAAYLYDNGEQIARYINWPEPLKYLHLRKPELLEAVVSRDGKWVELSAEFPVKGVALETEDAEVEFEDNLMDLVPGEIVRVGVKGGSKALKVGLRYLGM</t>
  </si>
  <si>
    <t>&gt;9139_g</t>
  </si>
  <si>
    <t>MKIFLETLMLSLGLLAQRGETEEHPVCIVGAGPAGLTAAAELELKGKSTVIFEKQNSVGGKCQAVYQNGGFSPLGALIFTPPTYRESIKLIVDTDVVSVPFISGEKWQYNSSSGAIWQKPAPPPNFGQLFAMEVGRYIQWWRKSFLLYNMSPGYKHGIPKELTVTTAEWLATNKYQTLQILFVQTMVAYGYGDYRQVPIIYMLQYLTPDVTMALLKVQQGAKVDIVDFHKVFVRYAEKHIKGPIHLGTTISQIDRSNTYPVIKYHDSRDSEKQSKTQECSALILAFPPTLPALEATHLDLSVDERAVFSRVGTNSFYSGAVHMKTPRSMTFGAASLHPALPPDPAGDPVVFVKLHSDLDVAITSSWGPYRGNVTKAEAYSRLKGSLSKFNKDPRDNQSRPLPITDSDVLAFQDNDYFPHFDSEQLAAGFYNRFDDLQGGKKTYFASGFNMFELVEYAIRAGQDVVRTYF</t>
  </si>
  <si>
    <t>&gt;4932_g</t>
  </si>
  <si>
    <t>MKPTSPLSLLLFLQFVSAAPIQLSPTDSRHPSTLRVVFSSHKLLEINHPSPTKHTDPHFPSHQLAPSTSLPEFNNKPLTPPADLPATIALTALQPLSSSYLLSLQSESTRADDAPPAKPTSALAALRLEDAKRYWADRATASSPPERADTPSHHVIMVEAGRAGERIHLCSGARVDGGGKPGRYLAREYSDLIVVGIVVLFLVVVVALEAFERVADLRHILLGTRPRRGEIYLDYEDEERQMGFRDEKRPFVLHPAPMGRKAQVLVMERGVGGNVYTAADEEGETDVEEGSEYEYDSDAREKE</t>
  </si>
  <si>
    <t>&gt;7640_g</t>
  </si>
  <si>
    <t>MNWLSQILSSSRQTLVQPPTSSLSMQDSVSTEPMSNDARFESYDVWKKQQDELSAQIASEAAKNGLPTVLAPSGKKKAKRVIDINALSLEQQAVDDTGDENWIGKLMEYRQAHPISKDSTVGLTWTEATINANAIPRFTCSVLLQECSIEFTTSPVTFSAKKAAKQFAAKKAIDWLIENEFMPSDGSIKFPKQPPPLPLAKTPQTPKPTPSSLQSPPKGGNDSSSPNDENGNTTSFASQVPDLCHRLGFTPPQYRLTTLAEGSGLWDGYADFCGDPRIERGVGEIKSVFGKKNAKEESAKRVMQFLRDIERQRIEGINWGDGVKGKSVGSVESVGSE</t>
  </si>
  <si>
    <t>&gt;5184_g</t>
  </si>
  <si>
    <t>MDQSIQRALNDKLYDKRKVGALDLERVIRDLTATKEFDKIKKIIQQLCNDYAYAVHQPHARNGGLIGLAAAAIALGPELARYLDEIVPPVLACFTDQDARVRYYACESMYNIAKVAKGEVLPYFNDIFDALCKLGADSELSVKNGAELLDRLIKDIVSESAATYVSVLHSSDEGIGETDKESPDESIDLPTAFSLARFIPLLKERIYVINPFTRTFLVGWITLLDSIPDLELVSYLPDFLGGLFKFLSDPNRDVHVATQGALERFLSEIKRISRIKRGIADSRKSRSDGKRKRTGSMDSENSLPPDADVDDGSATGDDDKTVSSDDDWVPGQDVQVNHKDILEILTTNLDSPLEEDSLLESLRWIVDFLDICPEEVLPFAPKILAHLLPAMASGVETIRLAATRVNTSLMDYVMSLSDEGATSEPASTGISRIPTLKETERRDSSARGSLSSSRELDRRESGGVQTPPPPYNKTPSPLATPQPQVDLDYAAAVNSLTLLFLNDHEATRVAALVWLLMLHRKAPRKVLAFNDGTFPALLKTLSDPAEAVVTRDLQLLSQISRNSGDDYFTSFMENLLQLFSTDRKLLETRGNLIIRQLCVSLSAERIYRTLADCIEKEEDVEFASIMVQNLNNNLITAPELADLRKRLRNLETKDGQAFFIALFRSWCYNAVATFSLCLLAQAYEQAYNLLQIFAELEMTVNMLIQIDKLVQLLESPVFTYLRLQLLEPEKYPHLYKCLYGLLMLLPQSSAFAALKNRLNSVSAIGYLHIAPRAYVSQSRNNSVVETISTFQIHQRQKSVETHSASSFSTPSNAGPSSYDRSSRLKGRDEAGIRWNELLEKFRSVQERARRAHRPGGGLDGQDFGMGDATVADGALGSRAFKDLTRLHGPPAAKDTPSTPGPTQPAQRSKSSLSKFGRLGGAVGGRQAKR</t>
  </si>
  <si>
    <t>&gt;3417_g</t>
  </si>
  <si>
    <t>MIRKLYFRIDNRELRQKEDSEFAAVNHDIIAEKTHGTILEGSNMSLDKVKHIVLVLSGKGGVGKSSITTQLALSLSLAGHSVGVLDIDLTGPSIPRLFGIESSTVTQAPGGWIPVPVHAANQVEGIGALSCMSLGFLLRERGDAVVWRGPKKTAMVRQFLSDVLWGEVDYLLIDTPPGTSDEHISLAETLLQKSLPGQVAGAVVVTTPQAVATADVKKELNFCVKTGINVIGVVENMSGFVCPNCSECTNIFSSGGGKVMAQDFNVKFLGSVPIDPQFVMLVEAGRRPVYPVGTTVNGQDLGVQANGMNHFDTAGILVEKYKSCSLCPIFQAITKDVVDAVQGGQPATVLS</t>
  </si>
  <si>
    <t>&gt;421_g</t>
  </si>
  <si>
    <t>MNTFSEALQSEKGRWPLALLGVVLILLAARLGVYSKGLKSKYPLPPGPKGSPIIGNLRQVPTERPHIQFTKWSKEYKSDIIYLNLLGKPVIVLNSVKAAVDLLDKRGTVYSDRPPFILLEALGFKNNLAITGDGAQFRKLRKPFGGFLSARNSLAYRNSQLKYAHVLVREIEKCPEKWHTYLSQFATRVIFSLAFAIDVADEHDPYFKLADKMGWILSNMGSGGITILDIAPWLEHVPRWIGKFIPPVKYVHDHAPTVEEFHQRPFDAVMKSFEAGKSEPSFIGRLIQERETREADKEEAIKNFTNAELKGTGGSLYAAGQDTTFSTAIIFVMAMVLTPKVQAQAQEEIDAVTRGTRLPTFDDWKSLPILERIVYETLRFQPIVPNGLPHKTLKEDVYRDMYIPKTNAWAMLQDPDIYKDPLTFNPDRFLPVSENGSGEPIPVGQFGFGRRVCPGQYLAFASVWIVVATILAKFNISPVKDEDGKYVLPKLEFTTGLTSHPAPFSCIFTPRNSL</t>
  </si>
  <si>
    <t>&gt;9759_g</t>
  </si>
  <si>
    <t>MPLRAPEYINGEAPVANGHDESIRPICAFLAARVKAFLAHEAATPLLKSVQEQTRIALSVIDEALQKYSLEELSLSYNGGKDCLVLLILLLCSLAKKDHLPKSLHSVYIVSKHPFKEMNEFVEESSQMYKLDLLRYDMPMEQAFRTYLGEHKNVKAIMVGTRRTDPHGEHLTHFDSTDSGWPAFMRVHPMIDWHYTEIWTFIRYFDIPYCSLYDLGYTSLGGITDTHPNPALLKEDGGSNKVYRPAYELVEDAAERLGRDR</t>
  </si>
  <si>
    <t>&gt;15035_g</t>
  </si>
  <si>
    <t>MSDGTVE</t>
  </si>
  <si>
    <t>&gt;1991_g</t>
  </si>
  <si>
    <t>MSLPNTYLDEIGALNKEVLRAQPTDIIQFCANYFGKRLQAERAQFLLSATPPQASAMFGSTFPGRLGTNSNPFGGDGAGMREQQVGTGGISNVTEEDENDTITSPTTPNFNFNKTSGSNNFGSAFGGLPPSSNSEGFPANYGMGRRTSVSAESLNPTASINENWSPPFHQKGEEQLARLKKSIQGNFLFSHLDDEQSSLVLGALVEKVIPARGIKVITQGDQGDFFYVVEKGSFDVYVNPAGSLQPGPSGVGTKVTTIEPGGSFGELALMYDAPRAATVMSAESACTLWALDRITFRRILMDSTFQRRRLYEKFLEEVPILSTLTKYERSKIADALETQKFPAGTSIITEGDAGEAFYLLESGEAEAYKKGSQNPVKHYTKGDYFGELALLNDAPRAASVVSKTEVKVATLGKDGFQRLLGPVESIMRRTRYEGVEEIDPLSKK</t>
  </si>
  <si>
    <t>&gt;9777_g</t>
  </si>
  <si>
    <t>MDFSDAFRLVNLGVGALMVVGGIFHIFPLGLGTMIIGLYVAAFGLAIALLEFQIPPQVSRYASFLFSFLGRGIFYIFAGMILLDVHLMDIIFGSVISLVGVGYVVLEFIPSIEPPQNMREADGGWGAEQV</t>
  </si>
  <si>
    <t>&gt;5462_g</t>
  </si>
  <si>
    <t>MSRQPPLPAGLPPRPSGPADSYRPQQPDRSSRFDEHYDDYSDRYSLRPPREQMYQFRGASGASRRRERSRSPQRLRSPPRGSYGAGGSPPGSSSYRPSYGQDRPPQGRSFDFRYDAPPGVDPSRANAYRPRSPPPRQREYGQENTYNHRQNNHAGAHRGGGRGGYRGRAGPRLASDRDFLKTNRAPTPELMACMEEDAAHAVKYIPVEDVSDSEDASMDESDEEDHDGKAGPPHKKRKTTTTDSDSAPRWSNPDPYTVLPPVDESLKKKKDMVKLIRKARVTSSSEHTTKTEATTDDFISFDFGNDDLTVDMPEETGAGMRGAPTGPRSGPSPSRHENGFHSVNAPALINHRTSSTIQNSQYSSNDHGHTVKSSEASQVDLAMHDTPSIPTGPAADLHNSFAALDQLPLPTGPAGKYAAKTQHVTDLTSDPALGSRKRNHSDELKPPPPQLHQPPRGKKALLQKSSGDITSAWTVKAGVQATPWISIDHSDTTNMGVWLHKEIMDWYHHVKPRDFEQVVREKLVQDLNARVRDSWAATAEMRPFGSFPAELYLPTADMDMVCVSREYMQGGYPRYGGRDLLRFRDFLVKQGLQMKGSIEVIKGAKVPLVKYVDRSTGLKIDISFENDTGLIANKTFQDWKTKFPAMPIIVTLIKHLLAMRGLNEPVNGGIGGFSVTCLVVSLLQNMPQVQSGTMIPEHHLGEILMEFLDLYGNQFNVRTTAIQLNPPGYVSKNRLNIYKGTVQEKFCIIDPNNDQNDIAGGSKNTETICQTFSDAFRSLQKRMSDLLYADKNDRRHQSILGCIVGGDYSSFEWQRNHLAHIYETKYRSAQRD</t>
  </si>
  <si>
    <t>&gt;15039_g</t>
  </si>
  <si>
    <t>LRDGMLR</t>
  </si>
  <si>
    <t>&gt;7173_g</t>
  </si>
  <si>
    <t>MSGNRLDEFDAPANWDGIFVEAFIAAAEQINREDSPSKAFSCGCNSMGNNDNCNDNNSNKPLSCTSSTMKQNFIPSPVNVTAKCFPKSKAQMNLENSRMEKFPDLAVPKTFPPKQKSMTEAELKAEVISDKDVAAVSDQLKNQPAPLSLEQARSRRASIKEENMDIRKRSVEFIRSRTTSRTTISSRPLFDIPFELQQERKD</t>
  </si>
  <si>
    <t>&gt;5292_g</t>
  </si>
  <si>
    <t>MSNLHKLVVLLGPLLLIILTAIAGYSYATIRSLSLPIPQALALFAVVLPLIAGVSTQTVTSLSRSRAQGQNRITISLIAVIGFQLVYETIIATLAITYLAPPSALDCGLQTRWKALWKAGDADAIRAIQDAFQCCGFRSTNSMAYPFGSPSNCAEIFGRTRSCYGPWRRSEQVNAGLILLVALSVFTVKVLSLISIFTNTWTHPRWTHLFHRRTPNGAIEEDEEDHRATTRRLIEEGNGTAEEPYHDETSASPASHVLEFPRSANGEYDAGPRVEPSPLNDSDNAWRNQEEGHAA</t>
  </si>
  <si>
    <t>&gt;6450_g</t>
  </si>
  <si>
    <t>MMPALKKQKVDPGDNQGLELAFVDEMAMLKNDTSGNESGVEETDQCKLVLGPLSHEPDIDPIIFQLPRLGEPDARLKIFGLVFHVHSSKLKEASAFFSQVMDGSDKKDTISSTGFKYNLITIQEREDKKPVSKLQASRRRRLNKRQKLDPQVQKQAFKNLMCSFYGLPYELGNFEDLNTLVDFAEYYNALPAVSRSLTGPFVTSPKLMEDLREKPWKILPLAARLHHGVLFKECVMVIIMFYREEPATYSIAEVEDETLGEIVEEAYQNLCNRVEKFVPQYVKFILERDQDVEECNPRMALIKAKEEIYEGGDFPAQLRKVLDLHISSDFRALIEELLVNDSKWAYPGEEVGLMGGHDLMDGLLLTSMNDDDLPWDVNAIDW</t>
  </si>
  <si>
    <t>&gt;15043_g</t>
  </si>
  <si>
    <t>MRFGTCSIQIESNSDVYNWVSEWMADHGIGQDFHALLALPIQRFQSYDMDVNRGAWVENPDKGLFGEKIATSALHKAQRSIKGVPETADTTMLFYGPAGTGKTSLSFAIAGYFGLGMYCLSLAEPSIAEEDLVALFEALPEKCLVLLEDIDSAGLAVRDAKLGSQGDLGDQQIPEKTFSPAEIQEFLMNWKKRQADAISNIKEWAEKEKRVDSE</t>
  </si>
  <si>
    <t>&gt;15044_g</t>
  </si>
  <si>
    <t>MQFSTTTVLGYLAAAASTVSAQTGTTLKVSVGDGALVFNPNNLQNVAPGTAVEFTFFPKNHTVSQSSFADPCHPLNGNAGFFSGFVPTPSPVGSTFTIIVPDTKPIWIYCGQTVGNHCQSGMTAAINAPATGNNTFANFQALAAKASTSTNLASGPVGGVLVNKNANNSSTGGSSSTSSVSVETVVTTSAVSTIATVVTSGSSTFTSTYSTDFATTYTTEVSAAATGSGSGSGSGSATTSSVSSVPIGAANKMMVGAGAAGAAVMAAIAML</t>
  </si>
  <si>
    <t>&gt;9319_g</t>
  </si>
  <si>
    <t>MPSVTLASSPSLTVHPLSPAQSRKSLIGAEVIVNPDVPNIITPKNLCGEDIALLRQALYDYSVLVIKRQNGIDPTSLPKLAAIWDEKIIDMHSGGLKAVTDPKNILSINGAARTPSCESVTIIGNGRFDGYMGIEKLELVHVNQNEFHATPLSEEEVSDGQTRFYRWHMDMPCYETLPGKVTLIHGIAIPKIPDQKLVFEDQSVLPIAAGATAFVSGALAFSLLTPEEQVFALNTTVQYAPRPYEWIRNCKATSDGITIAHLGRETALDDLPAWRPEHVQTHPMVWKNPGRPSQPHLQILSACVQSLSTTDPVTGKTTVIDDLTEARRICHSFVKKTMSADYVYAHAWEEGDLVIFHNQGVLHSVTGQLGDSKRLMWQCSMASSAPPVKFSA</t>
  </si>
  <si>
    <t>&gt;8366_g</t>
  </si>
  <si>
    <t>MSSITNNQAAWIMEKTANPLKIGPGPTPDPQDDEVVIKVAYAAVNPTDWGMQDTPYLEEPYPFIFGCDVAGTVAQLGPNASRFEIGQRVIGHCDNLLSQKPSHAGFQLYTTCQDILVAAIPDSMPLANAAVLPLSISTGAAGLFHILKLPLPSLDPKPVEKKILIWGGSSSCGSTAIQLAVAAGLTVATTASAKNHEYVKSLGASYAFDHKDPKVVEKILEILKPGDLVLDSIGLGTDVVCGEILGKIGGGILPTVRWPVGPYPENVKGVLVNGGAPAFADRQMGDAVWRKYIPAALAAGKLQAKPDPMIVKGGLEKVQEGIDLLRKGVSATKIVIEISKA</t>
  </si>
  <si>
    <t>&gt;2601_g</t>
  </si>
  <si>
    <t>MRNDSGPPPDRDPPPPPETFPPMGPSTVISPILRTGVIGDGTRYLYHEFQSNAQQLVRGFPPNLTNSRPTADLPTGPRGIFSGFPPAPIEPYEARPYVSNTARTRVPSSLGQLLRHLTSSPLASTLINVTDDRFAEEVPERMTTDAFEPFQEADLSDDHERAASHLTMKELWAIQRYLTLPCHQCKRYHIRRGPLETIFSRDPCGSYLPDWVLPEQRGKAIGYYIDLIEEIMDLSIRPIRENLYSGVTARQTSNNSSSRGAFTFGRLVIRTSRGFHISKRRYQLKNWAEDFVWMYGLGFEIATELVANIPDEVILSEDLFPMEIAAKPAFYVGSDDDDQDESGGVQNITERVGRTTLADQPAKRARHSSRSPLPNAYRSNTGISNLRPMDINPPHPFRPRPRRSSHNAK</t>
  </si>
  <si>
    <t>&gt;15048_g</t>
  </si>
  <si>
    <t>MNWDFKKENAYNAQQVNISTNDTIPTASSNLSADLLPKLDQLVQYCVKILQQSRRLKSLGPDLEHNAIPEPNTLTSTSQNGLRLPFPRPLGLALGRDSAEIWEFNKPWSIQQVQVMTDNELETPGYQNSLNQIQTSSDQETGDGQGQILRYKILTRKEALLLFSPLRPLFPLEVNYGVLVATFTRPRDSFGGILRKCYRHRVLQQPASSDLNAYMSQVWIVIGTALLINNLFMDKSRSGCKNESRKEVLKNHYDALVRVNWKLSRFFEDHTLEQILGVTVPQVMQVLYGLEPAPFQLPFSTGSTMRVDDLDIKSLQQIGGLSLRWTIVLEEHLKLDLRNMTLSVLWHEEPGLNMGGCCAQRWNCMKKRSGIEQLYNGLPRPPWATESTTNSQREKHFGKCYPFRSDDEDYEKFLQTATNPEEVPFSEFKMFERRLRQLRFYMDSRHPRNFMEIWHDNRDVLSYYTVWGALLFGAITIILAVLSLGFSAAQTVASFRALGQSS</t>
  </si>
  <si>
    <t>&gt;9748_g</t>
  </si>
  <si>
    <t>MREETVERNQESRIPPSPSHDASLVEVTDSSRSTRIPTMVSKRQENRSSKRRQRSIGLNTRTALLAVLAAAPGATAETCISLSGSTQCPAFSVASISTSTTLVGLFPFLAYVSDTATFDAQLKSYVSMSYVESKYQTLLGCGNVTLTNTTDLYARFTTTVICNAIIQNSGTDCGLNATALRPVCADTCASFAQSEANITADDALCTNPNSNAISQIRADFTNCALPADSLSGACIEGSANEPDNCGFGNSTIGLCQFCASGGVNNTDTCCYSAGADTRCAGVVLPSITATMTFATSAATSTGASSATAPASTTKAASASKGLSGGAIAGIVIGSIAGVALLVGLLILLVLCMRKRRGSQHGSVFNQPSPSRKGQTGMTYNPAGATTTTPEGYEVLPGGRIARMSALEGHSGDSPSRGNLGTAGTGATTGAAAGYEAGRRRGHNQSSSDEYSTVSNSQGGILRPPPAGRRNGSLSSNSVLGMDDPQSPRSGSGDNMSSPQGLASQQSEQLPFFKDYYSQDEIHPGDKVATLWAYQPRAGDEFALERGDMLKVVGIWDDGWATGVLTDDRAEDWDVKRNAQRDSGVSNTSVRRDESPAVSGEIKAFPLVCVCLPDHWRKTIEGDGSTETGSSAPQGTGS</t>
  </si>
  <si>
    <t>&gt;15050_g</t>
  </si>
  <si>
    <t>MNQYKSIFLETVDPNSNFTQLKRCTNSQKCIRACGKHGDLDDVGKDNYHHTFFEMLGNWSFGDYLKKEAIEYSWELLTKIYSLDADRLYVTYFEGYAPSGLVRDEEARQLWRDMGVPDGHILPGDMKDNFWEIGDQGPCGPCIELHYDRIGGRNAAHLVNPDDPDVLEL</t>
  </si>
  <si>
    <t>&gt;1904_g</t>
  </si>
  <si>
    <t>MSTPASQELIHAYRHLYRGALRAVKFSKPARFVVRDRLRQRFRKGDLLSFQQEKINNTLEFLQLATQEAGLEHKIFKTMVHTIWWENKNLERRPRRDTETRQTLKKMSKLHYDMTLAMLNDSMDMCL</t>
  </si>
  <si>
    <t>&gt;2007_g</t>
  </si>
  <si>
    <t>MAKAKPNNEDGDNPSNEEDRGLLSGNSSDDEDITVYPGRSSLPQPSPEPRTPRTPNRVRFDLPEHNDSETNGNDTLPPYVDSPQSGHRESRPQVFIPLLTDIEAPSVTLAASPWGDEDDVHEWAERERLRPKSGLRSAFMNMANSIIGAGIIGQPYAFRQAGLLAGVILLLGLTITVDWTIRLIVINSKLSGSNSFQGTVEHCFGKTGLIAISVAQWAFAFGGMIAFGIIVGDTIPHVLAAVFPGLGNIPVLGLLTDRRAVIVIFILGVSYPLSLYRDIAKLAKASTLALISMFIILITVVTQGVLVPKEDRGSFSTPLLTLNDGVFQAIGVISFAFVCHHNSLLIYGSLKTPTIDRFARVTHYSTTISMIACLLMALAGFLTFGDKTQGNVLNNFPTNNAMVNIARLCFGLNMLTTLPLEAFVCREVMVNYWFPGEPFNMNLHLIFSTSLVVSAMTLSLVTCDLGAVFELIGATSACALAYILPPLCYIKLSTRSWKTIPAVICVIFGCTVMGISLVQAVAKMISNEGGAVQCH</t>
  </si>
  <si>
    <t>&gt;2795_g</t>
  </si>
  <si>
    <t>MDDESNLRVDPESTSPAPYDSDNIDGAGDTYSLDSSITKYRMENGRRYHAYREGTYWAPNDEKQNENLDIIHHKFLVLLDGKLLLAPISKDIERALDIGTGTGIWAIEFADKYLQTDVLGVDLSPIQPVMVPPNCRFEIDDVQDSWTYPVNFWDYIHIRSMFGSIDDWPRLYAQAYKHTKPGGYIEQLEISIDVQCEDGPLGPDDPLTKFTEVFKEAGEISGRRFQISDTMRQDIQRAGFENIVERVFKVPLNGWSEDPRMHELGKWSLLGFDSGLEGYALAPMTRILGVSRHHPNTHSTYDETPNN</t>
  </si>
  <si>
    <t>&gt;8149_g</t>
  </si>
  <si>
    <t>MEDTSGGEPSPKRRKVNNEHPQTPSKDLARTLIGSISPPPLQRLKNAELTIESSKGDEDSKLLKSPFQLTWIQDLPESSNKGALSLKDILGDPLIAECWEFNYLHDLGFLMNTFDSDVRDLVKVHVIHGFWKNEDPSRQKLQMEAKNYPNLELHTAYMPEMFGTHHSKMLILIRHDDTAQIIIHTANMIPFDWANMTQAIWRSPLLPLLPAGTSTEFTQPSKIGSGSRFKLDLLNYLKGYDTKRTICKPLIKRLSLYDFSSIQAALVASVPGKQGIETDSQTSWGWAGLKNVLEHVPVKTSDPEIVIQVSSIATLGSNDKWIDKTLFRALATSKSTKTSKPKFKIIFPTADEIRRSLNGYASGSAIHVKIQSAAQAKQLQYLKPMLCHWAGDGDGEQHSSALGSSSASKEIRDAGRKRAAPHIKTFIRFADTSHTSIDWYLLTSSNLSKQAWGEATNAAGDIRICSYEIGVLVWPDLFGENVTMVPTFKTDMPSTPSISDLPQPDNNRQLEDIAKLGDNLEEVGKRVVIGVRMPYDLPLVPYSRDDEPWCATKSYAEQDWMGRAYNL</t>
  </si>
  <si>
    <t>&gt;4683_g</t>
  </si>
  <si>
    <t>MVSKIFIIGGTGAQGIPVIQALVKDKKYFCRVLSRDPNSIRAKNLVALGNVEIVEGTFADEDVLRKGFQGCDGAFINIDGFNTAEKTEIYWAIRTYEIALEEGIKFFVYGNLDYVLKKSNYNSKYRAGHYDGKGRVGEWILFQNEKNRDRMGAALFTTGPYIEMAIAAGTLMTPTVEDGFVTWRVPLGDGAVNHVALDDCGYYVRWLFDHPERANGMDLEVAIAPIKYDDLAKAFEKVTGHEAKYIDTSLEDYWEKGPMKAAASAPAGYNADVTDKSVMSMKDNFTGFWNIWKDGVLERDYGLLDEIHPNRIKSAEEWFKREDEEGRKDGRGGLWNRVQAKNLVHILKLSEDRDKGQRGRL</t>
  </si>
  <si>
    <t>&gt;9274_g</t>
  </si>
  <si>
    <t>MVRRLNTNYLPPDQQQQANMQFPPGPYNESESKNAEEWQRYCQQEGQYQQAPPPYPPAYSPSAPPAGSPYGGSGSGNQGYYRPDYPPPQQYQYQGQSASSSQGPQGYPPYNNTMDSNQSQYPPYYSPQPEYPYGAQQPPHPYSQSSYGSPAPPTPSSHTQSGGNPYSSPSPYPPQPDYGKSPQPDYNTPQPSYGAAPTDPQAGEDKEKGLMGALAGGAAGAFAGHKMHHGFLGALGGAYAGHKLEDGWKEHRDKKNQSTSPSPVPQPAPYQYPLQAPPIPIASRPPNREQPQQHHEALAGNFSASSSNINLGGAPNYELCASCGTISGSQRSSAILLNNVLTNDDGNFRWAENGNFGASARNVRLADGGRILEAELANCGGEWKAASVRLDERITNQDGEMRLV</t>
  </si>
  <si>
    <t>&gt;342_g</t>
  </si>
  <si>
    <t>MASEDTGSPELSFKVKTSSDGNHSITMSASATVLDLKTKLSGDDYEKIPVERMRLIYSGRVMKDPEPLGTYKIKTGNTIHMVKSAASNVSASTPASSSGSVPAGVPTNMAAGTANNPLANLTGARYAGMGLNLPGMDMFGADGGMGAPPNDEDMARMLDDPNMRQSVNEALNNPAVIEMMFQQMPGLRDNPMARQLITSPEFRRMMTNPEAIRQAAAMRRVMGGGGQGAFPAPGATDSTPAGAAATQNQPQNPFGTFLGGAGANPFASLLGTPGQTPVQTPPAPGSANQAPPSTNTANPASAANPFASMFANPAAAGAGAGAAGAGAPNPFGLPPMTPEQMQQAMQMLNNGGFNDIFGGGGLGGGLPGAFGGASSPPPPADNRPPEERYADQLRQLNDMGFFDFDRNIQALRRSGGSVQGAIEHLLG</t>
  </si>
  <si>
    <t>&gt;9031_g</t>
  </si>
  <si>
    <t>MPKETTPSSAARQAQARRHNPLLQDITASGPLKVKSTKRKSRHQEEGEQFVDAKASRRILQMGQELAEEDAENAEKPVANTAFDFTPRPEEDEDAEEDYEAWGEDDDEVEEVEISEMSAEDKAAFNKFFPEQDPLVGHGFFGGEKDEAEGPGTNLADLILEKIAIHEAAQAANGGRVAYKAPGPVDEDFEIPEKVVEVYAKIGMLLSKHKSGKLPKPFKILPTVPHWEDILEITQPEKWTTNACYEATKIFVSSTPATAQRFMEMVLLERVREEIHETKKLNIHLFNALKKGLYKPAAWFKGFLFPLVGSGTCTLREATIISAVLVRVSVPVLHSAAAIKGLCDIAAQESSAGTEGGGATNIFIKALLEKKYALPYQVIDALVFHFLRFRTVDPSDAMDLGDASGEAAAKSTKLPVIWHQCLLAFAQRYRDDITEDQREALLDLLLTKGHSKIGPEVRRELLEGRGRGVAIEPEPMPFDGDDTMMVG</t>
  </si>
  <si>
    <t>&gt;3175_g</t>
  </si>
  <si>
    <t>MVLHRQITITISGGPVGIDDLYSFDVSPETTVSDLKENIQALTQIPTTSQHLYHNGHLLTDVSKNLAALAITDNEMLACHIRDTSTPVQAAPQAPRQQASRQQHGQRGQPDPETLRLQVLGNPDARRELENRNPELAAAVDSAERFAQVFSELGDQERAEQARRRQVIADLNADPFDVDAQMRIAEMIREERVQENLQNAIEHNPEVFGRVHMLYIDVEVNGHKVKAFVDSGAQATIMSPSCAEACGIMRLVDKRFSGIARGVGTAAILGRVHSAQIKIGTLFLPCSFTVMEGKDVDLLLGLDMLKRHQACIDLSKDKLVIQGVEVPFLGEADIPRNMEEERAEEPKLAGPGGTMIGARSGAVSGPSTTPPAPVLVSTPAAATPAPAQPSFPEEAIEQLVALGFSREDAVNALAACGGNVEYAAGLLFQG</t>
  </si>
  <si>
    <t>&gt;3724_g</t>
  </si>
  <si>
    <t>MSFFRSPLFANDNASFTPLFRLLDEFDQYSNAGGRQQGSRGLTTFNPKFDVKEVADAYELHGELPGIEQKDVEIEFTDAQTLNIKGRTERSYTSGTPPTGFVEGPAAQGQIEGGEGHKVPQKAKVEDEGAENKETAVEKSEEAPAAKFWVSERSVGEFNRSFSFPVRVDQDQVRASMKNGILSIIVPKSKKAESRKITIS</t>
  </si>
  <si>
    <t>&gt;15061_g</t>
  </si>
  <si>
    <t>AT</t>
  </si>
  <si>
    <t>&gt;10111_g</t>
  </si>
  <si>
    <t>MNPQPEFSDTIQEIFATPILYSRVRHAGHVPAKAATFQATRPLIVDARGVKRSSMALLALVREIGNRDPETVVELVVRNEREMRGEVVGWCEGTGNELLACEAGEEGELRCLIKKGEGVRKHDGGRKKMVVLVENANLESVVGVLDKAVAGAVLGMEVNVIFEGVGTRLLRRGYRSILSGVFGKWLTSRVERVLRRLGMVLPVEGLELLEELGASFWVEGQAMRDYGVREEEMVINSFEVIGAVGVVDFLVKSDVTIYSGGRFEKP</t>
  </si>
  <si>
    <t>&gt;4690_g</t>
  </si>
  <si>
    <t>MATHTSGPKRPNALISKDRDDLYKSQSKDLSLTPPETPPNNEFNSTLIQKLPDTQSVTGEDGSRKAKRRKLSINDTLNADDGEEFDVPHQEVLLLHGVKQKYIHTIEQPIPVLKNEREMLVEVQVIGLNPIDWKAPDFGWGLPVLPCISGRDFAGRIVKTPTSPSRFKRGDYVMAVSTDYRDSRKSAYQQYAVVSDFSACKLPVHISAEKAAPLGVAFVAAGIALGVCLGLDFGGSRVQGPNLLQTVRSISREDLPQDIRAESFDQMHESEVAKRGDWIAIWGGSSASGCCAVQLAKLAGLKVIAVVDMARNGERMLKYGADLLVDRLDPNRAIEIIKAVTKNKLRFGLDTRGKESTALLAQAMQPDSENVKVRSHLVGLTGLPKERRDNIVYHSVPIKVFHEAPQIGEGLMVWLEKLLESNALSTLDIEVVDGGLKSINEALDKLRSGAVNGPRIVVPLCT</t>
  </si>
  <si>
    <t>&gt;844_g</t>
  </si>
  <si>
    <t>MPSDEYAPVVRGALRLKGGTTSGVKKHKKKKDKKPKSEAEVGAIEKAVGEGGKGKEVQIEGGAEGMGELETRGGDGKTAAERAYEEVRRRRLQEKMQKEGIKTHKEKVEELNKYLSNLSEHHDMPRIGPG</t>
  </si>
  <si>
    <t>&gt;1833_g</t>
  </si>
  <si>
    <t>MKVAWLPSTASLKEGLRCAYSPRPLVPSYMIRRHTYSVSSKLFSTSSNRKAGIGAPEINFENFEQEKARGNSNGNGRGQGNKDGEGEERKVFYARLVPNSPSYFTAQPLFVDDLLMLQTLLRRYRSLPLAKPGSLPRVAWTSPMEYKNSVGESVKASKYRKIIDVLQRLYQIHPTLMPKEVKEAIDDYKRGVNNFSNVSTLYPVDNTGRALGVGRRKASSARAWLVEGTGEVIINGKTLAEAFGRVHDRESAVWALKSTARMDKYNVWALVTGGGTTGQAEALTLAVGKALLAHEPALKPVLRRAGCVTRDPRRVERKKPGHVKARKMPAWVKR</t>
  </si>
  <si>
    <t>&gt;2110_g</t>
  </si>
  <si>
    <t>MADTISQVTISAFSNALFCSYINDVKDVPELKPHFFYSSPITIDDASFVLPPPGKYPLLPFSEDDNEALEKAWKKCSSELPLKFEPDYPGKDPKPAPSQSHHAPASTEHQIKGECFRTSKLSRGKDIEELGTGEKWGITIQDMAEATGDSPTPSSYMSCEEENDPCSTSGTAELQRMLQVASESNSAWQEVNLETPSATHTDSPNSPRSGVETVDQLNHQGHNHNEHSFPGITIDIVVGTSRLYAVQLPSLQILPVYWSPIHDGPFVTRGTWYYKDSMYPVEPAIANQLELGYIETRPWRQEWIEKLRREINDGVNGDQSFFYKLRLEGEDDAERVISSSYNESPVSKSHNHNGSCLGSSCSTDNKNPVLGAIINDSKNKSADQVLVIKSYLDSLVCYEDEKNAFILRPGIEQFKYNRLRSLSKMVGGSVGISVLRGFDRERWERLHPSQNPASLNDPPDLSSPTITIDTNTTDADTEPPEILDLVFVVHGIGQKLFQRYQDFSFTHAVNSLRRLANADSRNPAVRKGLRENFGGIMFLPVNWRSNISFGDGTAVPVFDGQDSDLKQPNHPKRFGLNDITPHSIPAVRSLISDVLLDIPLYMSSYKTQMMEAVVKEANRVYRLWCQNNPGFQERGRVHIIGHSLGSALCLDILSQQPTFVKPFSSNDQVSTKDLEFNTTNLFFVGSPVGFFLLLGGGKLLPRAERTKPSLGLDEESSRHVTGKEGTYGCMAVDNIYNILHYDDPIAYRLNATIDVDYAASIKKAEIPSALGNGSWIVSFSYAAQSFTQNMPSFSTSGFSTPSPSTVNLPNLSMSNMSSIVKEVANTSSSPFSKEAAKGKKDFTDVEKKVYLLNDNGQCDWFLKANEGPDIQYLNMLWAHGSYWSNADFVRLLVTEIGRMAGGENAVEAMKAIRIKNKGEDGIE</t>
  </si>
  <si>
    <t>&gt;7674_g</t>
  </si>
  <si>
    <t>MPLKIAGLHGGAVLQPAILCQESFSPFGTVIQNPSPSLVPSLHINTLPPNAVQANQGSAIKYQDVSIMRDLYGTAPSRCPGKAVMNMFVCAPRALSPRQEDNIEGHFPIEILERHPYTSQTFIPLGTSAAEASQARYLVIVAPSLPPSTGDEHLPVPAPIMNTRPLPGRGLPDLKRIRAFIANGSQAVTYDAGTWHAPMVVLGTKPIDFVVVQFANGVGIEDCQEVDIDAGERGRLLVAVPKIGHPQTNGLWKL</t>
  </si>
  <si>
    <t>&gt;4462_g</t>
  </si>
  <si>
    <t>MLSLKTLAIAASTLLTLVRSAPTHSARQTYTTGTLNNTQEFYIILDVTSPVDSPLVKYNGYRLEAYHTGAGLADPVFVPPPEDSTSYPGTPAYLNTTGNYLQFDTGPYPFSANALPSDTNYARWEPVTIASGYGGGDWTIVNNGYGGEELKAQDVESDGWLVCEWYHGNNLPQLFQLITGFDGSTSAEGVGALPSSCARVSLGVEYF</t>
  </si>
  <si>
    <t>&gt;3408_g</t>
  </si>
  <si>
    <t>MEEHYKAGDRRRLVQVVFDWQPWYVLNPDFAQQGGFFGCIVNQYRLFNPNPLPRAALVNKMAWQAYKFQNPDELQFADGPIIRFNAQLDTMCFDLRSLFLLHRFKRETLDGSWPRNMHGLDKVKWLGHPFLRGDNRDDSDLPIGLHFLHRDVFKGLATRIQPEPHQSYVNGFVYARVPGRMSRVPVYNKLSYVSGRIDDRFDRVVRKMWRLPAFKGPENAALFDAELLFVDNIKVQVHNSLWSYFDRRTAHPGLAASPERVDDVNDGDPAYDPQSYNVPWSATTIGSHGRSIFDDDGIS</t>
  </si>
  <si>
    <t>&gt;9424_g</t>
  </si>
  <si>
    <t>MGEAPKVDQHYKKVAEIALGRREAALPKEYLLPESALINLPRNLTLISRTSGHFTPQELEIIETNAEDILIHIRNRKWTSYEVTKAFCKSSAVANQLTNCLTEILYPEALTRAKFLDEYLEKTGNVIGPLHGLPISLKDCMITPPHPSSIGMAYYANVPTKPDEETVIVSILAKLGAVFYVKTAVPTAMMMMETANNVWGETNGAYHSGCSPGGSSGGEGALLSMRGSPIGVGTDIGGSIRLPSAFNGLYGLKPSYGRFPTYGIKSGISGQDFIYANNGPMSRSLEMLKVYCSAVLSTSISPWTLDPKCVPIPWRSDVIEPKGRKLRIGLIPDNDGEVHVHPPIARGLLLTKTALEAAGHEVFTWAPEDHPEIAEALNSSFYTLGGAAILELTNKHEEPVFGSMKDYEVEYNKGEYVTLGPTKLREMVIERNAFQKRYLDRWSATATDGKGAMDAIIAPTSVWTAPRLGITQDPGMFCVNQTGVFNLLDYPVCTFPVTFADKELDGKRPSSWEPLTEKDRALQADYDPEFYHGTPVSLQCVGRRLEDEKVLEMTGIIADAIKAYV</t>
  </si>
  <si>
    <t>&gt;606_g</t>
  </si>
  <si>
    <t>MAEFTGGIISAILDRVQCFDEGAVSLPLKTVTIVTPGTSNYTLQSSLCAEDTIEPTMLWNYESTSERGRTPQNDHTPMLSALLEHLVENPELYQDEMANFLSDEFEVQVAIPTISRP</t>
  </si>
  <si>
    <t>&gt;57_g</t>
  </si>
  <si>
    <t>MKSTTLLISTLLASAAIAQPHGHFAQHHHKEKRSEVIEWVTEWVTDIETVGYTATVWVSAGFVPPAAETPESSTTSTTSSSVNVPAQFFQGASTSSTSTTTSASSTSVYVAPVPPTSTSTSEATSTTPVYVAPVVEPTSSTTTPVAAVETVAPVVVAATSAAPVVEVPTTSAAAEVAATTSAASTGASTGECSESSPCAGDMTHYDAGLGACGWTNNGTTESVVALAHEYMGTQSNGNPFCGRHMTIKCTNTGKTTTALVVDKCMGCTGYSIDLSDAAYSVLDSEGVGREGATWWWND</t>
  </si>
  <si>
    <t>&gt;15073_g</t>
  </si>
  <si>
    <t>MSASLAPECNEAKERYDSCFLKWYSEKYLRGKGTTDECSALFKEYRQCLTASKVLKTRGIDRMLEEARDDHKENDAVHMRKSSAGWGCWHICARATSTSWLLLEDQAVEAVMPEQDGLMRIFWPQDIPKSDTPGIIVGWRNSGLDVFVVAILEGVDARSVENALKMGTLFRGACHPMARIYELCGPSSSMQVLGLANTPQAEVDALQILVSTGPSFKVPQISCARASTIQIIIFDRPLPKRMQYLSLNPITLALGDKSENAAFTPGSVDAEEEREEVKARKSIKTLVEKLKLHTVVEHPASHKEKALSRIVNQINCSWELHMLLQKNISLVKRKSRRSLSVSERVVESATSMKDFVIFAIWQLITAYLYPIIRQGFIVGLLGHRVVAEVLLLILEYRAKPEYAALKDISATAQQVEIRLQQFCYWPMQYTTLRKRKDEWESVTIRHPDYIRFYNSLWLVANDAIIGIALGAYIIDNSTWLAGIISDFLSTYSIAALQRTISWLMGWPAGLKLNTELAAFLGDLFLWVIDHWSNFIEALRPVLPHVIWFIGFSSFAGASMPIALFSDMLSIVTLHIYSFYLASARIFNWQYTILLSLFQLFRGKKHNVLRKRIDSCDYDLDQLLLGTILFTLLFFLLPTVVVFYLTFAIARMAIISLKAVLDTMLACLNHFPLFALMLRIKDSQRLPGGIRFELRDTQQLLASNSTNMPIPPPTSYIYLKSVPLTFRAMFHQYFQLGHRIKKHYLSPHVALCLATGKFVPPIHRKNLYSLQYSMLPARRAGIKDMWDALVTESPKEGGKEAKKKTGNGYWRRHYVH</t>
  </si>
  <si>
    <t>&gt;7414_g</t>
  </si>
  <si>
    <t>MRSKFKDEHPFEKRKAEAERIRQKYSDRIPVICEKVEKSDIATIDKKKYLVPADLTVGQFVYVIRKRIKLSPEKAIFIFVDEVLPPTAALMSSIYEEHKDEDGCVSPGPLTAIPR</t>
  </si>
  <si>
    <t>&gt;833_g</t>
  </si>
  <si>
    <t>MVQGHKGKRAKSGDAGNSRVTGRPSGEEMIRPVGVTLGGRVVGQLEGFSEGKAGFGWHGFQGFGLASEDEDEDEDEDEDGEGEEMGMGTRVRGSSSRRPAADARPIGDGWEPPDKPRWSQRRRWDPDWQRGELQFVLAVAVAVAVVAKSSQAVAVIWSSSTMHRTDRAGLCMQMENTELGSGNPNLQERLQRDHQATGFIQSADLAAAGIHHESQGCSRPAATSSGISRSDHDDSHPP</t>
  </si>
  <si>
    <t>&gt;214_g</t>
  </si>
  <si>
    <t>MRPVLPIGMKPTHYDLRIEPDLENATFEGSVIIEIKVLEWTSSITLNVHELEIRSTTLRDGNGNNLAIASTKSDSKAQTFEILSEGLLHANSVIVLQQIFSGTLRTSGDGFHSTPASLSKRPIASTNLEPALARSVFPCFDDPSFKATFSVTIVAPRHLMCLGNMPVKSIIELPGKPHIKRATEFEKSAPMPTYLVAFAIGEFNMVENNDFRIPIKAYAPQDFNIENCRYALDIAARALGIHEKTFQIECGLAKLDLVVIPGSDGGMENWGLITVATGVLVIGPDNSASEKALSATVIAHELAHQWFGNLVTMKNWGNFWVKEALSEWADANAQEQISGGKPWEEFVADGMQSALEFDGSRFSHAVGPSCGGAKNSPYYDRITYQKGCALMRMLENRLGKDVFLNGVRRYLKRYTYKTTQVEDLWEALSLSSGLDIGDMMKDWTHKVGYPVVSVEEDHKSGTIIVSQQRFLINGNNHTKADDTLYSPIFLGIWTPRGILKDFLEEKSKPIKVPLASSYKLNTNQTSFFRVAYPSTHLLKLAENIFNKVPSPIDRIGLISDLAALSFACYPTTHTSTLLTFLLSFQSESNFFVWKTIISILQTLRKNLLFEEKGLNEAFGCFWKELVNKCLYAKGTFKKEDDLNETRFKAMMFGNSGGDRKVREAAWEMWKKFVGGKGDKKAIHPDIRAEVFEIVIREGGKQEFNILLSLLPTAINPLRKDILASLGYSQTSSCIKKTINLAFSPTCLSNKETSLVLQSLTTHKTSLVKLYKFVALGKWKKFPGMNPDKLAPVGALLLDSLTKKEMMTNARKYLKGVDVEEFSNEIEMSFEAIEARSAWLERDKEEVVLWLKNNGFWKHKEKRGTKRCLIC</t>
  </si>
  <si>
    <t>&gt;3006_g</t>
  </si>
  <si>
    <t>MFSTALAFASLLLAARGQQVGTNQAEVHPPLTVSKCTASGCTTSAQSIVIDANWRWLHAVGGYTNCYTGNTWNATVCPDGVTCAANCALDGASYQATYGITTSSDALKLDFVTTASQVNIGSRTYLMAAGSTTQYQMLQLLGQEFTFDVDVSNLPCGLNGALYFTEMDADGGISRFPTNKAGANYGTGYCDAQCPQDIKFINGVANSVGWTGNSNDPNAGTGSYGSCCNELDIWEANSMAAAYTPHSCSVTEQTRCSGADCGIGARYSSLCDADGCDFNSYRMGDTTFFGPGLTVDTSKVFTVVTQFITADGTTTGALSEIKRFYVQNGVVIPNSQSTVAGVEGNSITDAFCNAQKTAFGDTNEFELKGGLATMGAALKKGMVLVMSIWDDHAVDMLWLDSTYPPTKSPSAPGVGRGPCSTTSGVPATVEAQSPNAYVQFSNIKWGPINSTFKGTPPPITTTSTGSVTSTKTTSITSKTSTSSISTTTGTGSAAHYAQCGGIGWTGATACVAGTTCTILNPYYSQCL</t>
  </si>
  <si>
    <t>&gt;5768_g</t>
  </si>
  <si>
    <t>MSSMTANSLRQASRLCLKKTAPSASASLLRSQVTARVAAGPLGQKLSQRRYVSETKKDSAQVSVDTAMRADQKAFFAETGKLPENEIVPGTSVNADAMMSPIAGVLKQATVMDQGHRPIYLDMQATTPLDPRVLDAMLPFYTGLFGNPHSRTHAYGWETDKAVEQARGHIAALVGADPKEIIFTSGATESNNMSVKGVARFFGKTGKKRHIITSQTEHKCVLDSCRHLQDEGFDVTYLPVQHSGLIDMKELEAAIRPDTALVSIMAVNNEIGVIQPLEAIGKLCRSKKIFFHTDAAQAAGKIPIDVNKMNIDLMSISSHKIYGPKGIGACFVRRRPRVRIEPLISGGGQERGLRSGTLAPPLVVGFGEACRIAKEEISYDSKRVKMLSDRLLNGLLSMEHTAQNGDPNHFYPGCVNVSFAYVEGESLLMALKDIALSSGSACTSASLEPSYVLRALGSSDENAHSSIRFGIGRFTTEDEIDYVLKAVKERVTFLRELSPLWELVQEGVALDSIQWSQH</t>
  </si>
  <si>
    <t>&gt;9906_g</t>
  </si>
  <si>
    <t>MEDRKRSAGDDLAPPTKRQAVNGKSSVDSDMPWAADLEKYQKDAIYRQMREFKRERDTKESELKAIQKLCVDHDDHIRVAVAWWSQLLDEIKLLAEDIVPSADDLDVSFPTALNFKGSEEFQRYLASKGKEIKSKIQIIFTNLAATRGKPGPEAQELQKQLTRILAAQKEHAVKYDRLEKEKNELSERLETASLRYIKAEKKLDRAKSVAVAKMELVAIHGAGISAGAGSGMGGGENGDVEMTNGTVEVDEASQIAYKEAAAIVEKQKKQLEAINAENKSLIEQLTKANARLSSLTEDDYARTDLFKQFRSQHEDVIRRINHLEATNIQLREEAEKYQAERTAYRTQVENESDATTSELEDQLHRTEADLTRVRSNRDELFAELNMKKPSEDPERQSADLVQDLLGSKDSRITALELQIKRLQPDASESTPSLEIQSLSLDELRGKYMTLEREYQSINQEMPAMQAAYQRAQATASKKVMDFSALEDRLSVLQAEKTKADQKYFAARKDMDLRLNEVRTVKAENLKSSEVIQQLKEVERTNRGLLSNLEKQLADLKHSNANTAQAHKKVDSAWKEATCKVESLTKQVAELESLLKTKDSHYSDTKLRIQAAETELERLRTKYEQAQKDRDTWKAKSLNNQSGEEEMLRTFALCTICRKDFKNTAIKTCGHTFCNNCVEDRIANRMRKCPNCSRAFDKSDVMTIHM</t>
  </si>
  <si>
    <t>&gt;9133_g</t>
  </si>
  <si>
    <t>MKTDDLTKLAGSLSAPDFKVIEPHLLALDTHLILRTYIQGYTISDLDSKIWITLRTNKVANAFLKKGALVNLARWFHYIEDVHPEIQEEIKAKDELERAKKAALSSKGASYHMALQDVEKGVVTRFPPEPSGYLHIGHLKAALLNDYFAHELYKGTLLLRFDDTNPSKEKQEYQDAIIEDLKLVGIVPDKTSYTSDYLEVIYQYCIRMIKEGHAYADDTDQETMRDERMKGIASKNRNKSVEDNLAILEEMKVASELGLKNCIRAKMSVDNPNKAMRDPVIYRCNLLPHHRTGDKWKIYPTYDFACPIVDSLEGVTHALRTTEYTDRNPQYQWFLDTLKLRQVHMWDFARMNFIRTVLSKRKLTKLVDQNVVWGWDDPRMPTIRGVMRHGMTLPALRDFILKQGPSRNMVVMDWTNFWASNKKEIDPVAPRHTAVEIKGAVKATITNGPEKAYVEDKPKHQKNPKVGTKKVAYSKNLILDQEDVKLFKVDEEITLMNWGNAIVRKIVGFDPITSIELELHLKGDVKKTDKKVTWLSTDGQELIKAEVWEFDHLFTKDKFEEDDNWEDFVNKESAIMNEQLCDANVADLKEGDIVQLERKGYYRVDRPSSDKKGLAFFGIPTGRTNGK</t>
  </si>
  <si>
    <t>&gt;10731_g</t>
  </si>
  <si>
    <t>MGRRNTSNKLSAPPPESRFNRPQHGRMQKSVRPQHGKIQKSVSMSTPRERNSIARGIDRELFPQLLPKEEPKKEAGNSSQMSERSIAPIIDLPERQTVHENYRLSADEMEPGWLIRVLDCQYYGGRIGNAGSNASENLVICHRGIIRHKYRKFIVIEVHEDAVACLPIFTFGGTGLDEKSNKHDFVPIRNSEDRDSKELLGNI</t>
  </si>
  <si>
    <t>&gt;7590_g</t>
  </si>
  <si>
    <t>MGEIDKMILELKGEKQSYKEIEKAIEAATFYAPKSEEIRLRFKMLEAIAAPFPAHDYVALVLAVHDFHYEVGNKLQTLSSRQKWEKVAAKMADKRTAVYSWRQLQFQYEKLKRTGRVIESGEYLPKILLPIDIPSVNIEEQVEVGAQTGEEPSEDVGEGITGDYYGCEDLFSESGEGI</t>
  </si>
  <si>
    <t>&gt;2505_g</t>
  </si>
  <si>
    <t>MDISEPSLKKHKSNPAELTRTQLTLKRLAKLNLTVSPAPATLPTELVQSLKPGLGLLGNEEEEEEFYRKLQTAAGDGSSTIKPEDTAAGTGATDSKTIAESDQQTDDDFEREEEEEEEVPEMQLEKYKYKEKHLKKGETQCPDEEIELGDYESIEFGKDFVEVDGENIHITEYLGAKWVKGIHQLYEVKPMEQPLHMNVALHPHQLKGAAQMLHLCDSPFKGGLLADSMGLGKTLTAAMVIEAKKEGPGFSLVVAPKSLCLQWVAELEGAWKEGHGLKVFLLEGSTTAHELLATGADVVVTSYEQVEASGRAKKALVNELDAYTNDQSGRMKKPSRPDSVFHSSFWRELDLPIKVLVLDEGQVVNKRSGVRHQALINLFYKSVLVLSGTPAHNKWDNFSGLVDFLRGHPFTNHSLFLKAFGVLDYDGKLNRPDLPRVRLLQRFLQMFTIARPQDTLHLKKCIRFRSSFQIRKEHIERITYLVTQYELLCTIRGKEQGQAGAETSDNAAALSHAVYAQVLSMHPLLLEVESKEDGRDNFVDEDEDDPVYGYISRDKATRGGEKRDDWLQRVKDCQNLLTDSDRLYRLLLTYKQLRGTNPTERIVIFSQYIKFLDIVEEAMLRAFKVKVLRIDGTIKQQQRADTLHEFKTSDPKIPLLITAGAGSYGLNIPWASVCILCEVWWNLNVEWQAICRLWRQKQANEVIAIQLFAQNSAIDTLMLKIQRKKAIVTSELMEAITRHCDEGPDIRDLCYRRSVDPQVFKSDQDEDVGEDATEEEGDNLSQDADEESDSDSNSDPDDDSDGD</t>
  </si>
  <si>
    <t>&gt;8973_g</t>
  </si>
  <si>
    <t>MPSADAGPRTLYDKVFRDHIVDERLDGTILLYIDRHLVHEVTSPQAFEGLKNAGRKVRRPDCTLATTDHNVPTSSRKNLKNIETFVEEEDSRLQCMTLEDNVKDFGITYFGLGDRRQGIVHIIGPEQGFTLPGTTVVCGDSHTSTHGAFGALAFGIGTSEVEHVLATQTIITKRSKNMRIKVDGALAPGVSSKDIILHAIGQIGTAGGTGAVIEYCGSAIESLSMEARMSICNMSIEGGARAGMVAPDEITFEYLKGRPLAPTYGSDEWNRAVQYWKSLKSDPGAKYDVDVFIDAKDIIPTVTWGTSPEDVVPITGNVPDPETFATEEKKRAGRRMLEYMGLTAGTPMEEIVLDKIFIGSCTNARFEDLRAAASVVKGKKVAPNIKRAMIVPGSGLVKERAEAEGLDQIFLDAGFEWREAGCSMCLGMNPDILSPKERCASTSNRNFEGRQGAGGRTHLVSPVTAAACAITGKLADVRKFADANVTPRRASPPPMEVKPHVDERVETDDDEKEKIADQPEDISPHTNTTAAHASSAGLPKFTVYKGIAAPLERANVDTDAIIPKQFLKTIKRTGLGSALFYALRFNPDGSEKPEFVLNQGPYRNSKILVVTGPNFGCGSSREHAPWALLDFGIKCVIAPSYADIFFNNTFKNGMLPIAITNPADLEACAVEARAGRDLEVDLPNQVINDGNGKKICSFQVEEFRKHCLVNGLDDIGLTMQMEDKILDFERKMTRETPWLNGSGYLKRDKNGHLGKLKVQPIKVATTNRGEVLKEPLEW</t>
  </si>
  <si>
    <t>&gt;2104_g</t>
  </si>
  <si>
    <t>MEEPIKKPRILLLGATGYIGGSVLTKLVDRNGDERYEISALVRKPYQASILTDAGVTPILFESLDDFEVIREAARSVDVVINCASARHEGCVKACIFGLSLRKAEKGTEVCYIHTAGTSMIGDRPITGERVDGKVYSDVEDNIYEIEKNWPEEFGPVRKVNQMVVWLGVMEEVKTYIVAPPLIFGPGTGSFTLGVGQVHQITKLALKKKQSVMIGPGLGIWSRIHILDLSHLYALLLDAALESKPDLPTGQDGYYFAENGSQTWKSISERIGKTGKGLGVFETDEVGDVGLEEVAQEWTGGDIKDAESVLASNSRTKADKARQVLGWKPKYGEDVFWEEVDDVVAVMSEHH</t>
  </si>
  <si>
    <t>&gt;6416_g</t>
  </si>
  <si>
    <t>MTRIPTDTTRGNFDIGIRDICLEVPGAIAQPARGVIISTITCELERFVFDIESEDSVRPGSLCDTVARRRFTDDLWKSSLDQNWQFIRTLVHGLTIEQTVVAAIFPFGKLHRNMRHKYK</t>
  </si>
  <si>
    <t>&gt;1751_g</t>
  </si>
  <si>
    <t>MRHLQAENNYSTELKIPLKYDASNRESLAHAAIKQLFSRASYVITESSDLESILFVDASLQDIAITKGKLNTTNLGLTSNSNEFAARDITHQNMSHQYTSRFYVSSDPNSKGDLGAGIGQSLVCELLGYSYQRNASYHSRVLPSPQQLCLPQSTLRGLLRKDPHGRIFHFDQAGSLICSKEEMNIRNCTNCDPDQLASKLAKLEKERKQLKTFK</t>
  </si>
  <si>
    <t>&gt;2922_g</t>
  </si>
  <si>
    <t>MASPPVASRIGEVEGKGGLPGEENAIADADHPSSGTSNEKPERENSATNPSPISSTDGAELEAPGDVADAQKHNGADPSSQDENGTTDAPPLPDESIPPLPSEPPPNAVAEQDDGWAPIWEESAQAFYFYNRFTGATQWTNPRVPEASTVPATAPGVAPLPESLDPAVPATTPPPTTGYNPAIHGDYDPTAWYAQPSAPEPPKSTDPAAQYAASAAFNRFTGRFQNAELTPENFNDENKSKRQMNAFFDVDAAANSHDGRSLKAERSGKKLSKQELKQFKEKRKAKKEEKRRAWLRD</t>
  </si>
  <si>
    <t>&gt;15089_g</t>
  </si>
  <si>
    <t>MAIQQRASGVYAYAQRLLDRAISPQSRQQYYKQTKAFGHEQPLLFTFLLIQLLFSFTPLAIFLSFILGTLVLSLITALLFSLFWIGVALLVLVPTLFITVSLGIAVWIWAVSSFVAARWVYNLVPARGKAEMGLVNGRKGAGEKRGEGFRDVDVKREGVDGA</t>
  </si>
  <si>
    <t>&gt;631_g</t>
  </si>
  <si>
    <t>MDLEHSGLQEVANAMRGDGLHESAITAQKRKRESESADDTRRGNKRVSPNASGNKDHQDGGVEALQDYNSLHHQVHLDHNGSAEHASTAAAALAGIYPTMTVPQPTDVSFATQGSDGDRNQESSFMDNSHHQDSFMDSSTPSGGRSKPAVGSDEWHKVRKDNHKEVERRRRETINEGINELSKIVPGCEKNKGSILQRAVQFITQLKENETQNIEKWTLEKLLTEQAIAELSASNDKLKAECERAWREVETWKKTCQSAGLAPKKEDTGVNDN</t>
  </si>
  <si>
    <t>&gt;9053_g</t>
  </si>
  <si>
    <t>MARGNQRDKAREANQKKLADQKKGNSMSGAEMARQKEAVAERMRIKQAAADAKKAAEAAAAGKK</t>
  </si>
  <si>
    <t>&gt;15092_g</t>
  </si>
  <si>
    <t>MESNQAQHRQQIPASPFSFNPNNKFRRDYPPRSFPAVAMNPNELSMKTEAVGLGMWSSPPPQQNVTRPRPATIHEAGFSFCMPEDYASLAAWDSSTMPLQELQDEFPQSYAVPPDFYPSATSSESKAPWSQGGGQYSDFDLTRVSEGWQAKQCEDGMDLQSLDTDMNMGQGYSTDESAPILDLRYPGSGTESDRLSFEQFYSSRRMSGSSFTLSTTEALSEMPSYEDFSAALSEVPSFSSDYPPPSNRNSLMSSTPLSPVASPRMTPQNRSELVRTQSRGRASPSPRPSMRSAPYTMDSTRSKRWSTGSYAPMPNRRPSPFIYHQGHEVFTPHARMSSRNSSPILPNQQLPLNMSNLQTQQYPFSLSNNTAFHRNSMLLPSHSFQEPHQFETPPPLLSHGLFRMLQSNADPNSMHSHYTDLSDPPDLYASLHEEQVPPPPEDMNPSDPDLIPHEQELRFDGDLYTPRWVRGHGNKREGWCGICKPGRWLVLKNSAFWYDKSFTHGISAATGSPFQEPQETRRMDGNPDVWEGLCGSCNEWVALVSSKKKGTTWFRHAYKCHTHPKIKDAPKRRRESSHTRALGASTMAKPKTETPMTPQMTPSHFGNPNAQPPTPTRTPTSAQFPSPSFQTPKNSSSFESRAGWTPTFAEEYSVFNATPGRLIGSQNPFGEASTPRPATASTQNRRHSTIEGVDLVAELNSHVHHFSPNPTLQLPAVDPSNQLPSSPGPPPATQSQLDDSARKTVTPRRPKKRLDEAFSGQTATPPASSNGSRKLAPKFALNTMQDGSQDSQYGLSQTPTGHSALMSFTATSGDFFSFPMSAPATAPVFSDAKSFWDPEVGMNGMDIDFTTNDTGMFNTSLHKPNTSFDWGRDNQIFQDALSTFQNPDLPAPQTEQPPSVKRQRQLAPKLLTTSAALPTTLASFDLNQTSSANDNFPSTTLSSVNPGLLFSQNKSKAMTSGLEQAPMPAPRPATSHPELKPYQHQLRERRRDQEELMRSRSVRESSASRHVDRGAASSPIRGPARLGLRRSMSDSRGRRTQDRALARTGRTSPSKVQRSNTLRSIPELPPPRSRTEVKFTIDANGRARTETVLVREGSMAARRGPSVIDEDWGSSQCESSSDDEPILVPSRNTSFALPPQNNAPSLSRLDGFSHGHDYRSQHSHSESSSQRSFRQSSLGSEAETVMEDENPSGDATSELRKVMQSRKRSQAKMQSHQYRPSSSRRSGSQYIYNSSTDLSLATLTDPDGATPSSTRSGTTRCVCNNPESEGYMIQCEGCDNWLHMVCVHIDRKRLPKILKVIEAERPNAGKFNFQEELLGGASIDATGEALTAKALAAAKAADAVLLGAIGGPKWGTGKIRPEQGILALRKQMGTYGNLRPCSFASESLVDISPLKPEICRGVNFNIVRELTGGIYFGERKEDDGDGVTWDTESYSRPEVERIARLAGHLAMQHDPPLPVWSLDKANVLASSRMWRKVMTEIMTNEFPKIKLGHQLIDSAAMVMIRNPRGLNGIVVTSNLFGDIISDEASVIPGSIGLSPSASLSGLPDGKSKCNGIYEPIHGSAPDIGGQGIVNPVGTILSVAMMLQYSLNLPIESKAVELAVRRTIENGIRTKDIGGTASTAEVGDAVAVELKKVLHEIK</t>
  </si>
  <si>
    <t>&gt;6218_g</t>
  </si>
  <si>
    <t>MRSSLALFLCAGIASATVSLSPDQSAALQSAASEYVSSVAAQPLFTSIVSELATVTGDALVGVLGIQSFIQGSTPTGGLSELNSYIAALPTEASSYFASITSAEASIVQAMLATMTTSSASSTSSSSSSFSSSLSSSASSSTSSVFSTPSGNVTTSAISSSWTGYANATSSTSKSSNSVKSLTAVTTVSGTPSSTSSAAPVSSPSKAAGATAGVKVGGVLMLGAAAAVAMLATQDFGRRSTDVMLSQSGPRMPTEYRHMSSGSLNIPPPTPMNGASGPPPAPAGGMGRFEGPRSPPGRQNTSHVPCKFFRQGTCQAGTACPFSHDLASTTDNICKYFAKGNCKFGPKCANVHVLPDGRRVNYSKGGMGGHLNIGGRLNTDLYHSQNSGSALTNSFIRANAAPSPYGHQFSPFANQEESFPPLAGRQQSIDIAVPTIDTSYISHNGSAYGSPRDDDLNRYSLGLSPVAQKGLSVLDAPLPASFDSNGVSWIARNGPIASSVPSKFGLESPPGSLGAAKDGRTSEALKSLHNSAFGDDTRDRFNGTPASPPIEEYFGKRMMHSQRMSKPKIMSTSLPPSDKDWEADFTFEEDYLPETLKDLMTPQEKARRGSRNADDEGRPIYSGTGTPINDSNGKYGSPLGQSPSRFNHLFQRHQQQREEEDRAAASRASAFGHVGSPLRNSSLHPGASPSSRPISRPKISGDSSPMVASPPRQSSMSIISQQLQRTRLARAESGGSESGLLPSRVTSTPIGATRTVADRQVSSTSLSNGGSGRFTTPIDEEQGDFVFNMEGMEDDDKKSEKRNSGGWTLPVPKTSALSSSGHKNGVGATTNGKRADSLFGTR</t>
  </si>
  <si>
    <t>&gt;8806_g</t>
  </si>
  <si>
    <t>MADAARAQITQGALNAIFNDPDSLQVKFPVPICQCVQIKALGTTGEGNPERYRLVLSDISNFVQSMLATQANHVVHEGKLKKGSIVRLKSYQANSVKGKRILIILDLEVIEGLGEPEKMGEPVALTVKEEDDVKPVNTTIAGNGFYGNRPKQQSVPAPALQSRTAPESSAGGSHIYPIEGLSPYAHKWTIKARVTQKSEIKTWAKPNSDGKLFSVNLLDESGEIKATGFNEQCDMLYDVFQEGQVYYISACRVQLAKKQFSTLSNDYELTFERDTVVEKCEDQDQASVPQIKYNFVNIGALQDIEKDSTIDAIGILKDVGELGQITSKNSGKPFDKRDLTLVDDSGYSVRLTIWGKAAAAFDVNPEAVLAFKGLKVSDFGGRSLSLSSSGSMTIDPDIPEAHKIKGWYESEGRTGNFASHSGMAEAGEAGGRKTEYKTIAQAKEENLGTNEKGDFFSTKATVVYIKQENFSYPACLKDDCNKKVTDMSDGTWRCEKCNINHPKPQHRYILSLNVNDHSGQVWLSAFDDVGRMVMGMTADELMELRENDTAAMEKAFENANCRTFNWRVKAKMDTFQEQQRIRYQVLGATPINYVAEAQKLAVLIKSYNID</t>
  </si>
  <si>
    <t>&gt;8638_g</t>
  </si>
  <si>
    <t>MSDDTLARPSLFLAEHDLAHREQPHLHQHQHQHQHHLFHNNRRQAQEDAAAPPPVVVTEVVSTVSVIQQIDVDSNGSIFSTETLVASGTEGTAVPTAASESSSPSTTAASPGSVTATAIGAPSSTSPSPQSLDSSSGAAAATTSTLSIPSSFSSLIASSNSTTLISSSSSLSANFRNSSTSSTAWESSYTYLSSDGVISIQDVSTAVTSYAYSPSSSASFSPSTTISSSSQSETPSTTVVGIVPSPTGASSSETASSSGNSTSTVSTPAVVGGVVGGVAGAAIIIFLLMMLIRWKRRHASMLLLGSGEGPAGGDGARDAPATGPSGPSAPSGEMTQHRSIAFAVPAALASLTGYNRRASQKTVSSTAGSERGFYRVSGRKLPSVLQTGGDGYGTGVPEEEGNTWSGSSFYRDSQGFHGGAGPRPGPSSDAPTSPLTPLTGVSFGRDSAFGRESTLGRESTLGRDSTLGRDSGVPVMRPGPARTPITEQGPFADPPIPIPRRSSDPSSSPAGSPFFLSHQNPRRPSHPLAHENPFADLTPPPQRPDRVGRSHPSQDGSHASKFTEEV</t>
  </si>
  <si>
    <t>&gt;4260_g</t>
  </si>
  <si>
    <t>MTLAIEILASDNSQTSFTLSEKFARPQPETPLSEEPIIQRAGERPACFKSTFQECLVILTGTFAIGMGSFLSGMITVITAPIGRDLDMTSAEVAWIGASSALTSGAFLLFFAKVADTFGRHDLLIFSMGAFIVSAVITGFATNAMYMDICNGLLGLWAAAAVPPAIGIIGAAYEEPSKRKNKAFAFFSAGNPVGFVLGCICSGVAAQIFSWKASFWLLAIMYSFLFVASIFTTPKSQTATRKLNLATLKEFDLFGILLSISGIALFTASLTLAGGAPQGFKTPYVIALLIVGIALVFAFVAWEGWVKFPLMPLGIWKDRNFSLINLIVMLGFMSFSGNAFWVSLYMQDVLHYTPIGVALHLLPQAFGGMVVSIGAGFILDKINNKLLMGVGTLAYTISSIFLATMTPESSYLKHILPWELFSVIGADLQFNIANMYVMSSLPPEKQSLAGGIFNTVIKICSAVGLGITTTIYNAQSTSTAALQTDAKPYKGAFWFGVAGAAAAVCVVPFLTLKTQGQQQSPEAEVPAMMREGNIINTSSGDQTPVSTAKEDVFANIVSVEVKEEKM</t>
  </si>
  <si>
    <t>&gt;6442_g</t>
  </si>
  <si>
    <t>MSSITGLRFLRPKLVLGKDVSSVRKSAYLSFFHTTSRRLQKIEKRGNDAVTTRDTEVKIRGDVKGRVKELQVADALLWPRIRRRNDAVTVREFLERYKGLKDGERNGDTCVIRGRVLAIRNASAKLAFLDVVDDGFVLQVVCNMKMIQESEKLADIPSSFKNIHRLVKRGDIISVHGHPYTTLQGQLSVEAFKLPEILSPSLRSLPKTLEDEETRTRSRHIDLLANPGMAHILRLRSSLIQGLRTFFLKDDFIEVQTPLIAADAGGATAKPFTTTATEFPSKQLAFRIAPELWLKRLVIGGLSRVFEIGPAFRNEGVDKTHNPEFTTCEFYKAYATLDELIEMTESLFSTLTDITRELRAGALTKLPSVDPALLDSLQKPFQRLEYIPTIEARLGQKLPDLSAKDAEEKVLAMFKEKGLLVPASPTLPRLLDALAEEYIESLCMEPTFITHHPALTSPLAKSFYHEGSQQYVSARAELFVRGFELANMYEEENSPFEQRRRFVEQAELRERERQGGVDEGKGVVDEAYLEALESGLGPTGGWGMGIDRCVMLFGGAGKISDVLSFGSLRNVVGLGGGWSEKKTAKEV</t>
  </si>
  <si>
    <t>&gt;3337_g</t>
  </si>
  <si>
    <t>MANHRADEKRFLDERGSSGPLAPNGLNPATIMEKPVRERIVDCYFWKDQCFAVNEADIITRVVDHVHFIGGTYGDAQKPSPFLCLAFKLLQLGPSDDILKEYFDYGGEKFKYLRALALFYVRLTRPADKIYTLLEPYLQDYRKLKRKTRTGTSLTFMDQFVDDLLVKDRVCGTTLWKMPKREALEDLDMLEPRVSPLGDIEDLLESDVEEVDANGKATESGNERHGSPGSEFGEVTPEPDEMDVDK</t>
  </si>
  <si>
    <t>&gt;8096_g</t>
  </si>
  <si>
    <t>MESSPANLSLVACLALCNYLCYLCGKSPNPRPKKQYSKDRIKFFTGDTIASEILTALLLSSLWGFQSALILFPARRAEFCSNPDLLNENIFSWSRDTLAFVVTVLLAASIRLLAYAHLGTNFTFRLAKPKGVITSGIYGYVQHPSYTGLGLLSVAICFLFMRADGLGACFLPSWVIDTGAMNVTAWLAANLGVFFGLFLRVKDEEEMMRKEFGKEWLEYHQRTKRFIPWII</t>
  </si>
  <si>
    <t>&gt;8357_g</t>
  </si>
  <si>
    <t>MSDDIHQTESDIYTHKDEIIQKVLDEEDLYKILGAPRSATPSELRRCYLERSKICHPDKPPFHPSSTSAFQRLGFAFDILKSPSARRTYDHASTPRSTQLPDKTTFLGGEYTFRTAVEVILQEFMTGDFMLVRRFLESLHTRYPNLVSPEVVISVERSFIRIRELVLTTRTYALLIYIELGRIHRVQKRLMGLGYLDVVGRARMTIHLVRVTLAVPMRVDRALKQREEKAWRAKAAGLQARGIVPTEGMKRAGILNDRVSKVLEFIVGAAGKDESADEAWSQNAGKTD</t>
  </si>
  <si>
    <t>&gt;8024_g</t>
  </si>
  <si>
    <t>MASILSNSTWNATLTSPATYFEVYNEFSKYHVQLNMFERLWASWYAYMQNDVLATGVMSFVMHELVYFGRSLPWVFVDAFPSIFNRYKLQNTKIPTAKEQWQCTKFVLLSHFTAELPQIWLFHPVAKMCGMETGVPFPSWQKICIQIVIFFVLEDAWHYWAHRLFHWGPLYKSVHKIHHQYSAPFGLAAEYASPIETMTLGFGTVFVPALYSLATGDFHVLTMYAWITARLFQAIDAHSGYDFPWSMHHFIPFWAGAEHHDVHHERFIGNYASSFRWWDYFMDTESGPVAAKARRERKLAKEARKAEKAAQKAKKAQ</t>
  </si>
  <si>
    <t>&gt;1137_g</t>
  </si>
  <si>
    <t>MDSQFTVSREELYNVQMDVKHVQAVQINHAERLVRLEKRQADDALLKSVWGTSSPFPGVLSGTPQQGPVQHTSTDVFDDFDEEQGQNLLGSLQLETDEEPVRRGASRANSVRFDVSALQGSNWASAPRVSGDFAPIRPGSGLGSHPMTERSLSHKSDGRHSSTGHSVHSAHSASGRTSSLGLDTNFMIGGQDDDSPLETPDPPPGLFILGSVPSIIRCWLTNNFSHNALLYAAVCTGSQRSILDFSLVKELGLTGQIQKDVTGRHLIRLPVFLPEAVVTQPSSRSNSPAPQLPTLSADFEIAGLSVRGNSDRKKCIRIFIGSDTLRAHNADILFSQNLMTLYGVDRNKLSVPFVRPEDDNCFKNLCTSNVPPEKNELKATAASFTPTETKPKSEAALSVSTEAESVSKTDSSAEHGADSTPDSKSDSKLESSNHEQTIPSNPQSPFASTFASEVKSRTRASSVKSGSAATNGSVSDYEKQSAMAHAEVSEIPTSETSRRESVGGIWGSWRQGSLVSGNENEPASGYQRAARGGRSMKVLKPSKSISTNTSGASRSSSAARTGVSYEPAPSRTSGESRRKSQVSGIENAPIRWESKRTTSEEVKKTLGSIVTIPRSSNPIGGASAFAWMNPNKPKTPATAAE</t>
  </si>
  <si>
    <t>&gt;752_g</t>
  </si>
  <si>
    <t>MSLPSYYTAPTKERRDPPFNNLCDQCKKDFSPGQTWAWTRKYCEDIENGTTVRISSTWKLIDSAKGGCHLCILILEAFHETFFAGTDGKIFGFDEGKYQLQAVQDIPDWTLKLFLDCPSLRRLSDMSFPSDDLRVDLLLLLLHDQPKEFNTGKGVWTLDTTRAVTKSQMDSVQIDSVCNLGSSNIVQIKTWMEVCQRDHQVCKNRQDIPFSATEPQFRLIDVECFIAAKVAGKNFETSSAFDN</t>
  </si>
  <si>
    <t>&gt;8955_g</t>
  </si>
  <si>
    <t>MNGNNGTTRASAKRKQHPGSMAERPQKQYRAVNGKESTGQNTPEVGTLFEDEEMEIEETRIVPGMADTAEWQACIENVVRNVVSIRFCQTCSFDTDPALTSEATGFVVDAEKGYIMTNRHVVGAGPFWGYAIFDNHEEVDTYPVYRDPVHDFGILRFDPKAIKYMPVASLPLRPDLAKVGSEIRVVGNDAGEKLSILSGVISRLDRNAPEYGDGYCDFNTNYIQAAAAASGGSSGSPVVNIDGYAIALQAGGRSDGAATDYFLPLDRPLRALKCIQAGKPVTRGTIQCQWMIKPFDECRRLGLTPQWESAVREGFPKETGMLVAEIVLPEGPSDNKIEEGDVLIKINGELLTQFVRLDDILDSSVDETVTLLLQRGGEDIEVEVEVGDLHKITPDRFVSVAGASFHDLSYQQARLYAVACKGLFVCEATGSFRFESTDNGWLIQTVDHKKTPDLKTFVEVMKNIPDRARVVVTYKHLRDLHTLNTSILHIDRHWSRKMRLAVRNDVSGVWDFTDLADALPEVPPVRTTASFIQLENAQHPAAADVVRSFVRVLCHMPVKLDGFPRNRKWGMGVVIDAEKGLVVISRAIVPYDLCDISITIADSIIVEGKVIFMHPLQNYAVIQYDPALVDAPVMSAKLSTKHVTQGASTYFVGFNQNMRIVIAQTTITDITAVAIPANSVAPRYRAVNVDAITVDTSLSGQCGSGVLVGEDGTVQALWLTYLGERSPVTSKDTDYHLGLATPTLLPVIRTIQRGEKPKLRMLSVEFNAIQMSQARIMGVSVSWIQKVAEDNSSRHQLFMVRKRTFERGDVPGALLEGDVILTLNGKIITRVSELDVMYDHEFLDAVIVRDCVEMHIKLPTVSADDLETDRAISFCGAILHRPHHAVRQQISKLHSEVYVSARTRGSPSYQYGLAPTNFVTHVNAHPTKDLESFLKAVVDIPDNTYFRLKAVTFDNVPWVITMKKNEHYFPTMEWVKDGKGGEPGGSNGWRRVTYERGRRVDGEGKDGVNVVTGESFDMDGELGGLKGDEDDNEEEAGSDAVNAKLRINERES</t>
  </si>
  <si>
    <t>&gt;4363_g</t>
  </si>
  <si>
    <t>MTQVARSDGNNDDEENQTSRSISGSCEDLRNLRYEKEDEADRGEADRTPIRRPLMIVSPMLNLHWKEGRRKVSGCGLERRAPEPNSPAAISALRKKRERPGSGLSDVHMRLKDSHSGSEDTGSSLKDQKEVGMLFTADAFTREFDPQICEEVDSAGDIERNNGCEEAGDDNKSKQSKIFLCEGDRERTGSSHEKFPNPS</t>
  </si>
  <si>
    <t>&gt;3714_g</t>
  </si>
  <si>
    <t>MSDFNYGGTDEESAEIKKLNAEVLENTDNFENWEKLVRAAETLEGGLNRNSSPQAIATTRDAYDRFLAKFPLLFGYWKKYADLEFSIAGTEAAEMVFERGVASITTSVDLWTDYCSFKVETSHDSEVIRELFERGAACVGLDFLAHPFYDKYLEFEDRLEAQDKIFAILARVVKIPMHQYARYFERFRQLAHSRPLTELLPADTLAQFRREVEAENSGYQVGPKGDLEIEREIRTKIDNFHLEIFTRTQTETTKRWTYESEIKRPYFHVTELDHQQLSNWRKYLDFEEAEGDYARTVFLYERCLVTCAFYDEFWFRYLRWMSAQEGKQEEVRNIYQRASTLYVPISRPGIRLQYAYFEEMSERPDVSRDIHQAILDRMPGHVETIISWANLEHRQGGLEAAINVYKAQIDNPAVDLFAKAAFVVEWAILLWKIQGSVEEARQVFQKNQQWYLQSRHFWMKYLEFEISQPTSEAAEPEHYIRIKQVHDDMLKKSHMLLATKKELSSYYMMYLQQRGTKEAMKEFLQIDRELNGPISIQPAYLKSGTHTGRATSKGLENGHAQGEVDEATLKRGEVRYSNYFQERRDVNPNAQGLAAFL</t>
  </si>
  <si>
    <t>&gt;15107_g</t>
  </si>
  <si>
    <t>KKIT</t>
  </si>
  <si>
    <t>&gt;10030_g</t>
  </si>
  <si>
    <t>MSSLNIATWCCDWSLDTDIDDILPLSRRTPDTGRRLQCGGTTEPDVSVDDFSQGLVVAGYQFDVVAGLRTNKVLNLLSANGDLSLNVKDIDYRGLWQKVEELKLFAQKSLPYPGDLDLSSVWPRLLVCDQGPEGFGEPSERYFQMNYRALEKDLANFDTDSSSSDSEEFGDEIRRPASEAERYEHLDQDAVTIQTIRYGSALGSVMSLRSLCLTAGRYLGWVPLSTEEGDIIAIFKGAKIPFVLRPIRGSRDGSFTFIGECYIHGIMCGEAVKKGNLEERTFRIR</t>
  </si>
  <si>
    <t>&gt;1457_g</t>
  </si>
  <si>
    <t>MGGTRPSSGDLAKAVFGPGASNDEFAQWIQGPSFYPHIKELNKFVDFSTNTSRGPSREASYSLQKKIKKSELRKYNMMAPPNQHKWEVAEHYARAVYRIVVENSYPAQPLHHISAYVERCSLVIDCLRSARYEKNKSRRGRFSEGISQIESSAEEEIEGGDEQTSSDTTIETTTPRNNAQTLHSEKAVALIGQLPIILSEEGSELPYIAGYKAQDVNWTWKVDIANQHMAIEDAVSNSTMLWMTSETKKTVTMLLTIARMTDGTYRGDIHERNVIALDGTTIEDGDHNDRRAAEYRVFAMSSEKMQEDNTQARLWLDRFSKGPSYVEALRRADMKSATRPYLQGTAPGFTFIPFQVSGIVWMLDKLAKDGGGILADAMGLGKTVQSLGCLELLAREPDIQADPKVSMIIAPPHLIETWRKEIQERFPRLDLKLYKEGSSHLEKTDPFFNGGPEKLRRVILTSYTIILRHGFQKRTKWAAETNRPSHEWPYDLDRLIGTLILDEAQATKKLGSVTYLAVKGIHPDRCVALTGSLMDNTYLDVEGPLGLINTDKLWLKFDCPPVLNPFELPDDDLRAVLQGTSQAYQKWIKPLKPHDPKVGTYLRLRFLANY</t>
  </si>
  <si>
    <t>&gt;542_g</t>
  </si>
  <si>
    <t>MENSYASRGYEASTRLNLQHYLWKDTLGFLLHPDITLPTDTQLKIADIGTGTGIWLFDLKGQLPPDAQLHGFDVSDAQFPPSQWVPENVELRTMNPFQELPEEFAEQYDVVHLRLFISMTEDNDLADLIWNVARMLKPGGYLQWDEHNPASMAVTKALPNLWSLGTDQIVQAMKSSIPTSWVATRPDLLADAGFESCLVRQYTIPEHHLKAFADMQFMVNEELSYGVMDPEAGEEYRRLIRQSWKESLNGVVIQHWPTVTIGQMPKGR</t>
  </si>
  <si>
    <t>&gt;6288_g</t>
  </si>
  <si>
    <t>MVSGPDIITYIGIPLAVLGVLPIIYNTISTLATLTKVRRMLRYGRLAGIARGDVINHVIEVELPRYTIAPLDREEQIREYWGLCDYPSIIPGGTWTTFNWKRHNTGLKTQRIDYSDQLRLPQAEIGFEELVSFLLDLGAVPDATGFQMLRGSGLWVPTGTPLLLSPDRQEPVLTIAPLDDSDGHLSLAVRWSSNWGMRDHTSLPPYWVSIEGALPARLGTTPDSPEKPPPEADGESSKTSDAKAYSSSKYTPILDGYPPTIRCQIGANGLVSAIPDDFDTQMFDYLVCTHLQVDDRQLSTAGIWFASIVTAFSTTSTTILWNYKIPAPLLTFSQIPTIPCGILVLLSMVPESETPEWASKYNDHEEEQENRMRQLREQGRAMMKENALKGEERQKAIWERQLKTHEEWSQGINAARKRDRQRAEQRELEAIQSPKWDNKLIGERSLAWLKSQGHVDQTHDIKRVVEILLWKMITDPVFAEELVSMLDAWKAFVDNGGMRKVDYLELKEKQVLFAYATLMVAVLKDSVTATHGSLAMDLQECIRIWKKVRLG</t>
  </si>
  <si>
    <t>&gt;9090_g</t>
  </si>
  <si>
    <t>MADKKIYQASTTAPVNIAVVKYWGKRDPKLNLPTNSSISVTLSQADLRTHTTAACSASFGPEDTLLLNSSAQDVSGARTQTCFRELRALRSALESANPSLPKLASLPLRIVSENNFPTAAGLASSAAGFAALVRAIANLYELPSSPTDLSRIARQGSGSACRSLFGGYVAWQMGSKSDGSDSVAVEVAPASHWPTMRALILVVSAEKKGVSSTSGMQITVETSELFQRRAEIVVPKHMELMEKAIKERDFETFGKVTMKESNSFHATCLDTFPPIFYLNDVSRAAIRVVEDINKKAGKIVAAYTFDAGPNAVIYFEEENEALVAGVLKSALGGLDGWEGRNIATQSADHVDGRAVSVLKDGVNRVILTSVGEGPIRTEQSLITANGEPLKK</t>
  </si>
  <si>
    <t>&gt;15113_g</t>
  </si>
  <si>
    <t>MAPTETPSDDQVPLVFPLSSMDPPESQNSPNDMRVDSDEFLNDPNADMDSTVDISPDEAPLLASDFEAMKEIVLPPLPEQPPIIEDAIHTWEIENWRDLPTRSRGPVFECGGHPWRVLLFPRGNNVDNASAYLEEGYPNQEPPEGFVCCVQFGLVLWNPNAPWVYQHHTAHHRFTKEEGDWGFTRFVELRKLWTQPWDDSGRFLAEGQKASMTAYVRVVKDETGVLWHNFNNYDSKKETGYVGLKNQGATCYLNSLIQSLYFTNAFRKAIYQIPTQNEETLGNSAYTLQRLFYQLQNSNAAVSTNELTKSFGWETKHIFEQQDVQELSRKLMERMEEKMKGTEAEMVLPNLFCGKVRTYISCINVEYESRRVEDFWDIQLNVSGNKNLEASFKDYVQVEVMNGENQYFAGDEFKLQDANKGVIFESFPDVLHLQLKRFQYDIDKDAMMKLNDRYEFPETFDASPYLADNSDKSEPWVYKLHGVLVHSGDLNAGHYYAFIKPAKDGWFYRYDDDKVTKATMREVLEDNFGGEFLLPNGHAAPSTFRGKPAKPIQRQNSAYMLVYIRESREESVLLPVTKEDTPPHLQKKLDEEAAWREAKRKEREEQHLYLPVKVITADSYRAHDGTDLTYFDADPESPAAPKSYRLLRKCLVSELVAKVAADTGADSRHVRLWCMVNRQNKTVRPDVPITDIHISIEEAYQRLVGSKAPELRLWAEVAEKLTPEGLPIWPATPVSQTSTSPPRSDLIVLFLKFFNPEEKSLHGVGHIYISKENKVDDLPLEIKPNMVEPLKPKMTLKVAELQDGDIVCIQLDEPLEPKSHAKPESDAMSGIIQPAKSSDSTSVNSYKTTQSSDSLKTVSSTPGISDRMDDARQYYDFLLYKKEVEFHPHPTRNAHPEEYQPFKLVLMSKMSYDQFASRVGQKLGIDPTHLRFWTVNQINGNPKNSVKRGQSINLGTILNPPYSSYSNNNQRSDALYFEVLDMSLSELDTKRAIRVFWISEGTSKDDPYDLLVPKNGNVGDLIAALVKKAQIEDEPEAGPIRFYEIHNNKIHRELARENLINSITDYVTVIAERTPAEDLVHPQEGGDFVQVFHFHTEPSRSHGIPFKFRIIPDEKFSETKNRIEKRIGIHGKNFEKIKFAVVKRSSYTKPIYLNDDSILDEAITAEDDLLGLDHQDRTRPRGNGTGDLFLK</t>
  </si>
  <si>
    <t>&gt;84_g</t>
  </si>
  <si>
    <t>MAKGKRAREEVDAYESDGGFVEEDDGPKSKKTKKAGSSSKSKGDSENKFWELSSGRQPRRVEISEFKNTKLVSIREYYEKNDEYLPGKKGISLNIDQYKALLQAIPTINAHLKAAGVDVGEFDETKEESEEEQKPQKRIKAKKIEKANIEATSDEEEE</t>
  </si>
  <si>
    <t>&gt;1217_g</t>
  </si>
  <si>
    <t>MPPLPRKAIRLAILDDYQGIGEGHFAKLREGGWVEVESFKDTLLPYNGKDTPDAVKKQLLERLKGFEILSTMRERTPFSKDLLAELPGLKLILTTGMKNRGIDIEACKERGIPVTGTHPSGRTKRKGPDSTTTLAVALILGLARDIAADDASVKSGGWQTGLAIGLSGKKLGLVGLGKLGGAVGKIMYESFGMEVLAWSSNLTQEKADEKVKELGLDGGGKEVFRVVGKEELFRESDVISVHMVLSDRSRGIIGKKELGVMKKSALLVNTSRGPLIDEGSLVEVLEERKIGGVALDVFEKEPLPLDSVWRRKDWGSVKVLVTPHMGYVEEETMNDWYEEQAEITERWVKGEELVNVLNA</t>
  </si>
  <si>
    <t>&gt;5875_g</t>
  </si>
  <si>
    <t>MSYFFRERESDQVCVLVTAGYDHTIRFWEALSGICSRTIQHSDSQVNRLCISPDKRFLAAAGHHTVKLYDIKSTNPNPVLAFEGHAGNITGIAFHCEGKWMVTSSEDGYVKIWETRSGGVQRSYNHGCAVNDVVIHPNQGEIISCDRGGSIRIWDLAENTCSHQLIPEEDVPVASVTVASDGSTLCAGTNTGNVYVWHLMQYREKTTLVPITQFSAHKEYITRVLLSPDVKHLATCSADHTAKIWEVKDLDSLVPNPGETPAENKPFKLESTLTGHQRWVWDCAFSADSAYLVTACSDHYARLWELHSEQIIRQYNGHHRGLVCVALNDYSEAR</t>
  </si>
  <si>
    <t>&gt;4028_g</t>
  </si>
  <si>
    <t>MKPWNDSRLRWQVTTRHATSLDDLKKAVKADGLESPCIAGLRSTFLLFHTTEVTGWSQALTDSRSAYQSLRDNLLRFIENPAELAAALDPLDDDQNSPWNTLRQDEEIRAEIFQDVERCMPDEPYFRRPETQRIMLDILFVFCKINQDVGYRQGMHEILAPILWVIETDALLNTVEGNLPFDADADSLIRQTLDSTFIEHDAFTILSLIMRSAKSFYELGEPDQASGGPSTGTSTPQLGPSPIVERSRRIHEVYLARLDPELAKHLTKIEVLPQIFLIRWIRLLFGREFPFDDLLSMWDILLAEDPRLDLVDMICVAMLLRIRWELIEANYSVALMLLLKYPAPEPPNGPQTFVSDAMFLRDNFSPAGGAKIISKYSGKAPIVESVPRPITPLELKRNLSGSKSPLLSPARFLQQQGGVEALFQGAAKGVFERGERLGINQAVRDAVGEVKKGLQASRNNSVKRTPEASRWSLDEGKVVPSTRASVSALKARNAQLARMLDRAMSDLRAVSVSPTADKELYVKAMDIAIAKVDFVKIYLEDATMPLPESPVSHSTALSSSLISTSTLQAQSQGPLPINTQEAYQASVSGLKKSDAVPKASENEAQKSSAQVPSINTESAAALSPLLALPPNEVHEGAKPKETELLPRQPKAPVPTRSSIAQSSFSWMLEPDVTSDSASKSSPTSSSPFQKSARRAAPNRNREKSAFLFGEDGEESSTPNTRLPDLVDAEDSFGMGPLRGSKNK</t>
  </si>
  <si>
    <t>&gt;9740_g</t>
  </si>
  <si>
    <t>MSRNNPSGDGEKAGGIGGVIPNTSPAEPDSQESRSIHRSEGAQNIQYEARDLEELTTVTTGPVYSAFSTRKKQWIIFMVTWAAFISPTSANIYFPALNPLKAHLGVSTTLVNLTLTSYMIFQGLAPTIFGDLADMAGRRPAYIIAFVIYLGANVGLALQNSYAALFVLRCLQSTGSSGAIALGYGVVADVSTSSERGKYVGIVGVGTMMGPSLGPVIGGILAQFLGWRSIFWFLVILAGCFLVLFTLTVPETGRNVVGNGSIPPQGWNMSIIEWLRFRKEAKNENGLSRSETAEGRRLAQDELARGRKLRWPNPLKTVHIIMEKDVALVLFYNSLIYTAFYDIMASLPQLFQEIYGFNDLQIGLCYLPFGCGCALASVINGRMLDRNYKKVARQIGFTIDRKHGDDMRHFPIERARLEIMWPFLSFGLACILCYGWVLEQNANLAAPLVLQFLIGLCVNGAFNVLSTLVVDLYPQSPSTATAANNLVRCLMGAGGTGIVNIMIDAMGRGWCFTFIALVCIVAMPMLWIELKRGPTWREERRVRMVKHEEKVRAEEQDESMNEDDMHTTVEPMSVGEEEGRKA</t>
  </si>
  <si>
    <t>&gt;15119_g</t>
  </si>
  <si>
    <t>IEHFQIPVQKQQIQRKL</t>
  </si>
  <si>
    <t>&gt;511_g</t>
  </si>
  <si>
    <t>MSSIVVRHDHDTMGGAMVMNAGVPGLFYMQQIFWAFVGTAIAVGTLLNIFNNLLYRQRISASKNSATAAKLKSLIFQSQATLAAILREYSYYSPPLSFRKWHFYLPPVGPVTIMLGYVVLIVVCSLYRLNPKDLLQWEDIGYRAGFIAVCQLPLIVLLAGKRNIVGFLTGIGYERLNWLHRWTARALLMTVLIHMGFWMTEWAKFDYIMVKIKTDSLTQRGIAAGSILAWLVVSSAAPIRGLSYEIFVVQHVISWLGFLVAVYLHVPTENHIWIWLPLGFWAFDRVARAVYLSYVNLALFHKNTSGFLSCRATFEPLDEGHTRITIANPPITWKAGQHMFLACHVIAPLSSHPFTIASLPEDGKLEFVVRAKKGATKRFFKYAEKVYPSLPVSTGKAKVGRSVLIDGPYARIRPLRQFDSLVFVAGSTGATFTVPLMRDIIQQWMGTSTPQPLDAPPGAVTRKIRFIWVVKKTSSISWFASHLDKAVQDVDALRSQGHDVAIDISVYVTCDETLTSGKSTIAEEGHDSQDIPSSRSSSFDEKEIAMEEIVSRTSTPKNCCCTRDVDEDEITTPCTCGTDNDNKHNSSALAISRQTRILDERISILNGRPRIRRIIRKTAELALGEMAVVVCGPPGMVQGTRNAAVAVSDERAVHKGTGAQGIYVHAECFGYA</t>
  </si>
  <si>
    <t>&gt;633_g</t>
  </si>
  <si>
    <t>MSLDEKLDKIRSPKLQSQLQTQPILAAVEDILRDQKTSFSPAGYFSALLSLLQKANSSSGLDKDLATKVLYLLDVVTPYAPQSLLRSEFSRILTNLVPALTAPDADAPLLRPSIGCLESLLVAQDGASWKLSQTQIGPRFALAGLLKLAMDHRPKIRKRAQETITKILKNPPPSPSVDHPAADMCADTALKSLVDLAARSTQAKKQKKGETSEHEPALIHSLQLVKTVAAASGGWPSKKIEELCEVLLNISRSSNEYMTMAAFEVFDIIFEGMADEEYSSKLPRMLEVITELRPSQNDSQLLPPWIAVLSRGYDVSAQIKPDETFQELPELFSSISTFMASPSHNIRVSASECLISFMANCIPDSVLMEPSIYDEKVFAKLGKAAIDLLSVKYQAAWMESFNVIGAMFDGLRWRADPILNDVVKTIGELRSNSSFTGKKEADEIIGKVIRAMGPESVLAILPLNLAKPQAGQPGRAWMLPILRDYVSNTNLQHFKTEFKPLSEIMYQKVVDHGEAEKTIEIKLFETVVQQIWALLPGYCDLPLDLTVSFDREFAEYLAKLLYSQVELRSDLCRGLQTLVESNKAIAAIEGDDDLVLQSRVSKSAAQKNLDHLSGFASNLLAVLFNVYSQTLPQFRGYILQCINSYLSIASSKELMETFERVTNMLAASLAESGAQTQAEKQKQKQQNAADKMPPTSHTLMDLVITISIYLPRDSFSTLFNMATLIIVKDDDPQLQKKAYKLIPRLSESPMGKQALQERSAELQQLLLSSSDTVSVPAKRDRLAAISTLIPFLPNDSLHFIPGILSEVVISCKEVNERARTAAFDLLVLMGEKIASADGAMIQNSKVAHMSDDAPAVTATLEEYFTMVSAGLAGSTPHMQSACITALTRILYNFRQSLKPETVSELVETMDIFLTSNNREIVRSVLGFIKVCIISLPNDLVLPRLKTLIPNLMVWSHEHKAHFKAKVKHIIERMIRRFGVEIVNQHCPEEDRKLISNIRKTKERNKRNKDAAKAAGTEESGGEEGGGKRKGHFENEYDEAVYGSDDSDGSDISDDEVLGRNKKGAKKGGRTYIVEDEDEPLDLLGRKALANISTTKPLKQRKVPGRTKAKVDLDGKLLLGSDSDNDDVMMLDTPADNKGEDEGGVGAYVKAIKGRDAVQRGRGGKLKFSNKRNKDDDDEEMDVDDDEIQTVKKKIGGDSRGGFRGVRGRGSPRGGSGRGGIANGRRGLGEEKRRGEGGYRGGGGRVMKSPRGRGRRPGR</t>
  </si>
  <si>
    <t>&gt;15122_g</t>
  </si>
  <si>
    <t>MPSLHRGLECVYDSSPPAATRRDQVVNEPSLVSSTPSSVGDDFAWNDLLVTDTDEAEIDLSDFAAAEMLPQTSKNLLPRFHEPTSKVVSAGSFLGNLDGRRMADDLRANFDPANISFGEPPWPSWTARDETILVWFLIAQTIFIKTGAACETLDDFRNLPLSCPKSLWEARTQSAWQSEYELYNSMQRLGMDVLGDLIDACRQSDIDSNRVKLDTWNSKADNLGVLLRLSTSMV</t>
  </si>
  <si>
    <t>&gt;4382_g</t>
  </si>
  <si>
    <t>MQQRYFGCTGGWLTFWVTVACTTSMTLFGYDQAVFSGVIVTPDFLQAMSQPDANLIGTITSIYDVGCFFGALSGIAFESKLGRKWSIMIGTVVMMIGAILQITAYSVPHMLVGRIIAGLGNGLNTAAAPVWQSETTKASWRGKLVVLGLVLNVAGFCIANWVTFGFSYLDGSISWRFPLALQLLFGIVILATVPWLPESPRWLISKDRVEEATQIIADLEGDNATPDSLVVIAEKNEILRLYQAEKKFGVGWWDLLRGRTDQSGPGTLRRFLLGVGTQMIVQFSGINATSYYLPIVLTSSLGFENKKARLLTAINGIQYTFFSFVGMMMIDTWGRRGAMVLGTSCCALCYLVLTVLVRYNQFSTGSLKESYGDGAVAIIFLYYACFGAGWQGTAWLYNTEINSLHMRMKGASAGTAAQWAVNYMVVQITPIGIQNLQWKFYVIWLVFNWVSIPILYLFYPETANRKLEDIDMMFHDGLRTFVFLDKDAISIKRPEKYARVDEEELANAAQEAKDDGVKLGEMMAVESRHEYAV</t>
  </si>
  <si>
    <t>&gt;278_g</t>
  </si>
  <si>
    <t>MSSRQNADHERYLQRPAGQNLLDHLRIFGVPEHKLREEAENCLANGYGGLPEAINRIRTRYRAAGDEPTIRAATEAIRARESRYQGSRNLSMAEAEAEMDEYDPNWRPIVIRSLIDFGCAKSCVARAAYEIWTGPRSQPLIDETKAAAARYSGR</t>
  </si>
  <si>
    <t>&gt;15125_g</t>
  </si>
  <si>
    <t>MPDPADMCINSQNSNF</t>
  </si>
  <si>
    <t>&gt;9919_g</t>
  </si>
  <si>
    <t>MTRAWSSTRHWLSGSGAGETVPSRPLEVDSVSLDRDSILRLSLKLSFNKR</t>
  </si>
  <si>
    <t>&gt;835_g</t>
  </si>
  <si>
    <t>MVNTGKPSQGCYLCRARRIKCDEGKPRCMRCQKSKRVCPGYRDASELKLRDKSKSAKKELARRLRQKSQTADDYGQTDSLADLVHYSYTEPGSLLPSVIPSRHRCSEHSRNNSMSTEVSQTGFTNSNNSLASVNGHHQSHISAHISTPLHHQAACYFLAHFVMVSDTGTSGGHFDFLLPLMKKSNSPQPLLTAFYAVALAALGTRPNSKSLLPKADLLYVKALNEINVALKDPRVGSSNSTLASAMLLARFEQLVPSKMKFQGWRSHMDGAVAMVKSRAPHEWNTVIGHDLFLAVRGHMIIHCIANSKAVDPEIDWMSVKSEDPLVNTFADAGIKMAALRADNDTTTTLKPRTAENTKKVMKLLRRAEALDQQFQDWIDALPVSWEIKTVAYIDYHIPDLACSFVHPGRVLAYGNLWMAYHYNTVRACRLTIWSTILRCVAWLGGPGDYRLTKEYGNASQVCRALIEDIVASIPYFLGWNRDKDINMVDTSNFACGASDNVVKGLSGVYVMWPIFITTSSDFIAPSQRIYLRGRLKYISKIMGINQADIFLRAQDHVLHPSLYIARERLNLPLNTCGTNDKRVIITNREATAPIVTSPDISSPQSNQPLSTPSQGSTSPPLQPTQSWSSHNLPGWTSPTHSQDLLLNPSSTSSPHHSSQTWTSPTTGTPPLISWHSRSNSSVNDPHDPLTPSWSSPSNINWPNSSSAGVHHAMNWKSSSEQNLVASPSTHIEQSSWIPRTFTDSDFEAGGLNDAGKTKFRRSFGDESSFSTT</t>
  </si>
  <si>
    <t>&gt;2050_g</t>
  </si>
  <si>
    <t>MATWGSYFFRKKEETSGPVNETIPSRPTRPTVNTKNLELADSFPTPDSTPEVLKKKLYESSVQPRVGVIEQIQTQRSNSNANRIAKLFASPSQTPTTGPASTEASTLPNVATTMSPTMLAMSATPKPLRFGGRESLSAVENIPSLSNTPSATPSSATRPFATRGLSYNLSSKTQSPAVETIPEIQEIATPDSAIGYLMTGKDPVVVASNLDESIESMKMLGEEVKPPVAPRAPEPPATAEGASSQLDDLIASLEAIPAPTPAPVKNKPGFTAKTRRKPSVAIVSSLDDLMASLAAVSVQGPALSQSANDRDQPMPIATAPSPPKDEAPKPVQLVTAPVQSKLVTQAQLQTAQVPEPVALSTKASFPGLFKSASNPLGIPEPAPEKVFPTKGHSRFYSSMSTRSSSSDSSFSRHPSYHSRFSSISTTSSNTSMSSTSSASSVDMIRILNQNAARAEEERRRQHLQKMAEYSRQAQRIMMEKERMEHERAKIEEEVRRFEEEEKRINEEMEAMEGFMEGLEKERERDARNEDRKRKELAEQKHREEVARRREEEEKIRLEESKRRAEEEDRIRREEVQRRMEEEDERRRAEERERMLRYEEEERLRNEEYERKVEEELRKKRMTSEDDRAAREEMARMNAEIMGPAALPLSNPSTKIETAKNGFEDVVVTPEFSDSEYEDDYLSDEDEAQAQVQRLRDEALTRKSGNAAKVDNAQDKWEYDKRAMEEEEGTLRAEEKAEYERLQKEDEERIRFAEEEARLREKEEQRRQEEEGRRQEEERRRLAEEEAEFERFEQERRRRNAQKAAAEEKRIVEIAEQMRLQDEADQALEARLEKEAEIAKAEEKIRKAFAGLAQERGDPRPSLQRANTMAQGRSPRNNGRGTGGYGGFQNAMPTPRRPDRVEETRGISGVSRYNTVGSRPAVRAGPGTGPRPGVGLPGGPKGGLGPRGLPGGPRAGLPGGPRPMRS</t>
  </si>
  <si>
    <t>&gt;1546_g</t>
  </si>
  <si>
    <t>MFSTRRSLTEATGLDFSTTTTLETMAPDSDLDIGPPSSPLTRKSTDALKHEVAQPKGTHPLETSDESVTNSRVQLRSSLSDTVTLLVGKKEHPFTIHLKILCRPSLFFKAACNSTWKLEDDKIIRLMKDDPDTIEAMCYWMYHNELCISEKIRDRSYGYSKNTLSTTQGLLIKLYILSTKYIVPTLQNDCIDAIILYSRTIELVHLSTYIWENTSPNAKLRDLVVCMIGDRYCANDLKEDSLYIGPELMLALAVAAFGHRDKGYNRFRDQVSPRERFCKEFHVHDTGPVGQCTKIKEYVMAEREKLE</t>
  </si>
  <si>
    <t>&gt;15130_g</t>
  </si>
  <si>
    <t>MDDPAFLLTADTTVDLNTQTILLHASNHDLPALKPLLRIPGNASLQDPETGFTPLHAAIAACGPAKSSSTQTNDDTTTTEEGKPVGEKQEDGDQYGDPEKAKEVVRELFLGGAIWNDLDANNETPGCLAWRLGQMELYELCVDAGVRAELLLGLMGSYEALADSDSEDEDEDEDEKVAGTNGEHQDGSTTNGEDVKATKTNGETNDTIEGTVETSTSTSTPDVTSETYLSSTLTFTPSALLDSSSNGVMMSWESAIMRRSVDLLLPPPHSGKRILNIGFGMGIIDRMFRDTEPLSHHIVEAHPGVIARLAEPGSGFGRAWEEAAPVGGRYQIHAGKWQDVVPKLLEDGEVFDAIYFDTFGEDYSQLKLFFTEYVPGLLDPSGRFSFFNGLGADRRICYDVYCKVAEFDLCDAGMDVEWTSVDVPLTEMGMEKDGEGEWKGVRRRYWTLDKYRLPICTFLG</t>
  </si>
  <si>
    <t>&gt;3584_g</t>
  </si>
  <si>
    <t>MRVTPNLLAKGFLGRSFDEFKRLSKMAVTGEAIHRQLKPYVLASFHDPSSPEDCKLICDSDTGGFSTRHLDYVPPSTSPNPSRSENKNGHVRFHGTISTELPPSRPDIQRSGYAAWRTKDRGFTIFGKMLWDIDPYAFLALRIKSDGRKYFVNLQTESIVSTDIHQHRLYARRPGDWETVLIKWNDFVRTNHGVVVEPQSEMLRSKLRTVGIGLIDRVPGPYEICIERIWATNGLSLEEKREDDRLEEGTLKDVHGKKIKWSEKKANEQPL</t>
  </si>
  <si>
    <t>&gt;4474_g</t>
  </si>
  <si>
    <t>MDYMIRFTQIHETFRLPEIKALAVLENIDLEVLSYSPSTPFCFVRLPSEDAAIRLLRRSILAKAIYEVWGQGSTYEDLYDNVRFHSSHLWPLYQHSSFKFSVDSFQGSRSITEQRKLIEKFRFLGLVGPIKMKGAEQEFCISEEWQFDAAALGIYEPQAVHLGRYLGGSDRDAVQKYDLKKRKYICTTSMDAELALITANITLAAEGKLFYDPFVGSGSFPVACAHFGAMAFGSDIDGRSIRGKGKTSLHTNFVQYGITDHFGDSFVADLTNTPLRMARIFDGIVCDPPYGVREGLKVLGSRDPTKGKEIVIRNGKAHHEEESYIPPKRPYSFLAMLDDILDFASTTLVDNGRLSFWMPTSNDLDQEIKIPEHPCLEIVSVCTQPFNRWSRRLITYRRIPDAEVVGSLTREKRETGAREGEREGVNADDLNAFRRGYFGGFKAAFR</t>
  </si>
  <si>
    <t>&gt;10127_g</t>
  </si>
  <si>
    <t>MSDQDHHAEGEESEHAKEVADSVTDSSDRENDTFEDANDTAVADAPRPESVERTRSLTKRRSSSVKSSTPEVPDLPAAPAAVEAEIQSDTNQDEDHTTEPSSPALTSHRLSAASLENGNLDTVDLDEDGAPPEPISKDETKPPLPPKNTKTSSIQGLSGMLPSVPWSPPPHPLPSAALPTPAPPPTRKLTSPFSWLSRNTSHKEPATSPPLTSSHYGERRNTASSIATIGSNPEMMMSKLEEGHEFDGIGGHKRPTRNSLRDRFKLMRMREEAGITSFPEEEKASSVSGGLAGLIERSSTSLGLNITSPSEDKDPALVGHSPSSPMPPSPNPALAPGTASGVSAGPSALSDPSAPVDWDLWQAVVDDGPAAVARTSPEELNRAITTGIPNAIRGVVWQILAQSKNEELESVYRDLLSRGTDKDKDRMSGSSGATSTAHSTHSVNSKERDEIVKSSASSVRSDHSTPATTLTNGLRSPTPPRDPEVLAKAHAAALAEKKRKAKEDAASLLKLEKSIKRDLGARTSFSKFAASAGLQDGLFGVCKAYALFDENVGYAQGMNFLAMPLLFNMPEEEAFCLLVRLMNQYHLRNLFIQDMPGLHMHLYQFERLLEDFEPALYCHLHRRGVTPHLYATQWFLTLFAYRFPLQLVLRIYDLILSEGLEAIIKFGIVLMQKNAEALLGMNDMMALTNFLKDRLFDVYIDQAPSAGSILESGFFGSSGASIDKEIYRADQLIQDACAVKITPEVLKNYAIEWEEKTRLEKEREAELDLLKSTNHALTQKVRHLEERVENHDAEHAALATDLVMVKVENEELKDENESLKGQVRELRIVVEKQPEEVEGRLKIEMDRLLKRNQEVHEENTRLEEEMSEMEQNLVETKMRYAEINAAHETLNRKWTDLRKAVG</t>
  </si>
  <si>
    <t>&gt;7997_g</t>
  </si>
  <si>
    <t>MAPRSYSKTAKVPRRPFESARLDSELKLVGEYGLRNKREVWRVQLTLSKIRRAARQLLTLDEKDPKRLFEGNALIRRLVRVGVLDESRMKLDYVLALKIEDFLERRLQTCVYKLGLAKSIHHARVLIRQRHIRVGKQIVNVPSFVVRLDSQKHIDFALNSPFGGGRPGRVRRKKAKAAEKKDDDEDAEEDEE</t>
  </si>
  <si>
    <t>&gt;1861_g</t>
  </si>
  <si>
    <t>MAPIENSRLSAPWHRETLVQLRTSKMKQMRNLSVQTGIYKQPRKEKVFCSFTGLESDEHDLTFHGGVDKAVHQYFPGHYEAWKSEFPDQAPNFMIGGFGENLVSDGNMNERNVCIGDVVRIGSVLLQVSLPRQPCFKLGHRFEIKGFASQTWKKSRTGWYYRVLEEGWMSVGDTIEIVERKWPDWTIERVQEYLHRDKKNLEKLLELEKIPEFGNECKRAFKGLIQQIQDENASINDVKEPETWEDFELVEKKTQTPRVASFTFAKAGAGEGDEIDPGHFVRLKLPNGLLRSYSIVSGTSHRFELGIALEEESRGGSRFLHQEMNVGGKILVGKITPSVPIPETSSNHIFIAGGIGITAFLMHAKIYDMTNYNYVIHYAVRSAEEVPFRNQVGDMMAAGKMVLYDKSKGERMDISSILQNRTWNSFVYACGPQRMIDDVVRCSDEVGMDAVDLHTEAFQLDASGDAFTVEVKKGGKRLRVGEEETLLKKLRAEGFEIESSCEVGNCGTCKVKVCEGRVEHRGSALSAEDKKEGIMLSCVSRGVGHLVIDF</t>
  </si>
  <si>
    <t>&gt;6636_g</t>
  </si>
  <si>
    <t>MRISAIMMGIPVVVRGMAAIFPVLQSPRSRVVDDANLETSAGRITSIVDIDSIEVGRGDAPTKEAYVSGMIEASATAGRGKESCEEDALFEREDEDEGEGGWVFKAELGGGGTAARFSPAWVPRIPGRSVADDIRLSLSRAKWGIEAKCLILESGRPDQPFGAFGIFTATVLGHSLCIASLDIPVRFFDLIQTTSNCTVAVVCRIRVWPRYRRVRVSHAASEKASTVRDSEAAQAQPYSV</t>
  </si>
  <si>
    <t>&gt;7710_g</t>
  </si>
  <si>
    <t>MKIFEFLAIAGAGVVPVVVAQSGAYGQCGGIGWSGATTCIAGYACTYNNDYYSQCLPSTSSASSTSKSSSTTTSVITSTTSKPISTTSTSIGTTTSSAPGGTSSGGVGDWGPAYVKAKAALAKMSQSDKITMVTGQGWEKGPCVGTIASISSVGFPQFCLQDGPLGIRYAQDVTAFPAGITVGSTWDTGLMYSRGFALGTESKALGVHVQLGPVGGPLGKIPVAGRNWEGFSNDPYLSGIAMANTVEGMQAAGVQACAKHFIGNEQELNRDTMSANIDDRTLHELYLWPFADAVKANVTSVMCSYNKLNSTWACEDSRIMTSILKGELDFQGFVVSDWNAQHTTSGSANAGMDMSMPGDDFGNNVFLWGSALTSAVSSGSVPQSRLDDMCTRILASWYFLGQDSGYPKVTGWSSWNGGGGGPNVQGTHAVVSRAIARDGIVLLKNTNGALPLNKPASLAIIGQDAIVNPNGANSCTDRACDTGTLAMGWGSGTCQFPYLTAPLDAINAQAATDGTKVSTSTTDTPSSGAVVASSAATAIVFINSDSGEGYITVEGAAGDRLNLDPWHSGNALVAAVAAVNKNTIVVIHSVGPLVLETILALPNVVAVVWAGIPGQDSGSGLADVLYGSVSPSGKLPYTIAKQASDYGTAIVNGDDSYPEGLFIDYRHFDKAAIAPRYEFGFGLSYTTFAYSNLAVSALGTTNTPGTAPGGPKNLFDILATVTATITNNGTVAGAEVAQLYIGLPSSAPATPVRQLRGFDKISLAAAASGTVTFNLRRKDLSYWDASAEQWVLPSGAFTVSVGASSRDLRLTGTLSS</t>
  </si>
  <si>
    <t>&gt;1340_g</t>
  </si>
  <si>
    <t>MAEKTTLKKFESVFPRLVDDLLDHAKEYKLPQAFVEWYKASLHANTIGGKCNRGMSVPDSVSLLLESPLSEEQYFEAATLGWCTELLQAFFLVSDDIMDSSITRRGAPCWYRQPNVGMIAINDAFMLEAAIYHLLKKYFRKHPAYIDLIELFHETTYQTELGQLCDLLTAPEDKVDLDNFSLPKYQFIVIYKTAYYSFYLPVALALYHQNIATPKNLKQAEDILIPLGEYFQIQDDYLDNFGLPEHIGKIGTDILDNKCSWLVNQALAIATPEQRKVLEENYGRKDGEKEAAVKKLYDELKLDQIYKDYEEKRVGEIRKLIDAVDESEGLKKSVFEGFLAKIYKRSK</t>
  </si>
  <si>
    <t>&gt;362_g</t>
  </si>
  <si>
    <t>MSAPPYWGQLPPPRVDRSHSLQREGGTNHLSLDTKMAGDRSSQQSATQSQRRQNRDSSQTNPLTVSTESPFASPTASDFSGGLAPRPPSFPTGTSEAAYNNDYLEKRWRRQAREQESFDAPSPAPPPAAPDVPRAAPPVSYRDPYSNGTSSIYKPPTRSRSARRSEGPISPSGAVPEEYHRSHPQEPYRSEGTDRGRVQDTETGTENPPVSRRRNRRNKSEQLGIPPRRGSISETDARRRREWAPDRSPLQRLELTLDSITKEEKRARVEEAELLSREEKARRGGERANQNSVRFRNRPVAKGSEPTGQPGTQTSPETGLEPKPSVKHKDQLQRSGIVDKQKTVGFSAAPLGNLEGGLEYQPEQDSGLPSQQATQTSPQRGPSFRDRSLIPGLVRTTADLGRSGSNKIRKDPPGDTRLHRQVEAETQYPQVTPRRPSISDRHQPYSNTAGPSRDTAFRSHPQAIPDQQLPIFSHEVTRAPANNRDVAYFDEINSKPQRRGTLSKSERMTGEKLPAQTSRSMDPQNDVQTKLVTVDGIQYAVATKPTEGSNNTEATRKNPPSQEERHRLSNLFHRNHESQNEQGVYVPSRRFDEWKKGGIALLSGALLDLDVDDNRSEADKDKAWWEAGHTGTRRRSSTKQRKAEAYDGEYDDRGMAEISHKKSHKEECQVCVAERTKIAAVTHVRSPKRSKTHRRPRRAKTPQQATQNETLQFPPKTPSHLSRSHSQPELVPYLTLRKTHSLTCTMRPIRVRPDIAPTRFKPPLFLKTGPLLRYCGLRQEPRSRPDRAEREIWRGSIMIVTEDIHSSYELAPTLRIFLQPTDLLPPPPSQVDGEIEELAPEYVDPLAGLPKLGRDGRTLYVRPIDHLEEVKDLSREESEAGLYEMHPSSVDGATDARPSPQKPRYDGEKAGKYKEVRGFRLHAEQGVTFWRFNIEIELRDKQQRIAYRINRGPATTFWVPPRNQPMNIMFYSCNGFSYGIDSNPFCGPDPMWRDVLNTHQTRPFHVMLGGGDQLYNDAVMYDTTLYREWWNIKDDHHKEKCPFTPQMQTELETFYLDRYCLWFSQGLFSLAVSQIPMINIFDDHDIIDGFGSYTDNYMRCPVFSGLGAIAFKYYMLFQHQSSIDEGEENEPSWILGAQPGLYIKELSRSVFTKLGRSIAFIGLDCRTERMNDEILSAETYYKVFARLEKELVKGETKHLIVMVGIPMAYPRMVWLENILTSRAIEPIKFLGRAGLLGKGLLNHMDGGVEILDDLDDHWTAKHHKDERNWLIQELQDLAAEKSVRITILGGDVHLGAVGQFYSKPKLGIPKDQDFRYMPNIISSAIVNVPPPDTLADILNRRNKVHHLDQDTDEDMIPIFTHDVNGKPRRNQRLLNRRNWCSIRQYDPEWSPPPTPQTDGTASPPKRGLLRRASTSRGPSYRSDAAPRDRPPISSAGFFSRHRSNSRPGSRDSARPGSVKRTLSLTRAGSLFRRNSRKPKQHHDSINGYNSESDNDEDLSDNRPGRSGIRGGSGGRDEDEDNYFPSVAAPQGRAPENPIINASTSIAGAAPRPGIAGGQFRRVPTSMSQKQLKRGGDQSINLEGGLDICLNMEVNSKDPAGITMPYRLLVPALFYDEEDPYESVPSGTASNRWSFLGRSKSRRDIE</t>
  </si>
  <si>
    <t>&gt;10198_g</t>
  </si>
  <si>
    <t>MSAEVASLVVALPGVVTQSVGMRKNGKPWREAKSAFRPKAGNSSYEQRQVDRQAMAATKAKEKEMKEEKEAERQRRVQAIKDKRAAKEERERYEKLAETMHRKRVDRLKRREKRNKMLKS</t>
  </si>
  <si>
    <t>&gt;1740_g</t>
  </si>
  <si>
    <t>MRLCPNIPFLRIPAARKTPLHSSICSVWRGIGSSYGRGGVLQARFYSELPSTEASVDGRARLSKLWVPTGGIAASSNEDSHAKLLRAGYIRQAHSGIFHMLPLGRRVQDKLEALIDKYMFQLGASKLALSSISSEELWAKSGRLDKAGSELFRFQDRKDSRYLLSPTHEEEITSLVSNTVKSYKDLPIRLYQISRKYRDERRPRQGLLRSREFIMKDLYTFDYSSSLALATYHQVREAYSRLFDELKLPYLVADADSGDMGGNLSHEFHFPTSKGEDNVISCSSCGYVANEELAESSPLEATTPVENPDISQLRVWRGISYDRQILINVWYLSQASSDQVDASSNPGANELNLHIIKSILPEFDTSVEDPLPFWEKMPSRPSSSHEEQPLPRRLINLVDGRVDDEVRSSIEACDIYLPLLPPQPAESPETVRSEVVWLHPTTGKPVNLLRIKDGDRCPRCPDGTLKVQKAIELGHTFYLGTRYSKPLNASVSIPTEIIAKEEIDVEFTPQTISLPNQQVSMQMGCHGIGVSRIIGAVADTLADEKGLNWPRVMAPFEIVVVPAKNMDEQALKVYDTLANTAAAFGQAKLDLILDDRQQSFPWKMADADLVGYPVIVVVGRRWNAEKILEVQCRRQKVRAEVHINDLRNFVQGILEKL</t>
  </si>
  <si>
    <t>&gt;9294_g</t>
  </si>
  <si>
    <t>MRLSVVLGLLPVVLAAPAEERGTTPTVTIAYPAATVIGSTSNSVDTFNGIPFAQPPTGSLRLRPPQSLTTALGTIKATGIPKACPQMYFSDTVDATDVLPSAVLGMLLDTPLFQTVTNAGEDCLTISVQRPAGTTSKSKLPVLFWIFGGGFELGSTQFYDGTSLLSEAVSDGLPFIYVAVNYRVGGFGFMPGAELKAEGSGNLGLLDQRLGLEWVHDNIAAFGGDPTKVTIWGESAGSISVTDQMLLYNGNNTYKGQTLFRGAIMDSGSIAPAEAMDSTKAQAVYNSVVATAGCSSSSDTLACLRALDYEDFLNAANSVPGVLSYSSVALSYLPRPDGIALTDSPEILVQEGKYAAVPMIIGDQEDEGTIFSLFQSNITNTAELITYLGKYFFQQATTAELTAFVKTYPDNATSGSPYNTLFLYNIYPEYKRIAAILGDVTFTLARRSFLNLANTANPSVPSWSYLASYDYGTPFLGTFHASDLLQVFYGVVPDYASKAARAYYFSFVSNLNPNTNNGGYSNWPQWNNGKELMQFYALYTDIIDDTFRSDQYNWIAANIGVLHI</t>
  </si>
  <si>
    <t>&gt;8139_g</t>
  </si>
  <si>
    <t>MNLMRRKSARDPEEFPTVQLALLAIVRLAEPIALTSIFPYAWPLVKKFKVGDESQASFYAGLLISAFALSESLTGMYWGSLSDKVGRKPVLLVGCFGTMLSMIMVGFASNIWVALAGRAIGGILNGNIGVIQTMVGELVTKPEHEPRAYAVMPFVWSIGTIIGPAIGGTFADPASAFPQWFSQEGIFGHFPYLLPNLLCASFLFASIFMGYFLLEETHPDMKPRVMLPADTYISEETPLVQTADAIKTPAVDLRAETYGTFEGSDDSEWRRRVGKNIPPNILTKPIILLITALGIFSYHSMTYDHLLPIYLEDDRAQDPLIMAERGFNPFYSPGGLGLSVQSVGAIMSVDGVIALFVQAIIFPQMAKRFGIHQLFKLVTIFHPITFLLVPFLVYLPVSYLKLGIYTCLAVRNFLSIMAYPVLLIMIKEATPSLAVLGGVNGLAASAGAACRTVAPPIAGYLYTLGSRMNFNTLAWYGSALVAVAGAVQCFWVERTREMNDLEDYKEDVHPLATPRCLS</t>
  </si>
  <si>
    <t>&gt;3532_g</t>
  </si>
  <si>
    <t>MSDSYTPPEEIATLVANVNKAAEGFQAASGGDQHAARRNLQLEARKLLFSLEEPNTEVWPRIFQVNVSVAIEILSNLKLWGELADGKTLTMAKLLEVSGGDEIIFTRVLRQLTAAAVLVEVPGPGFKLTPLGIPYLNPDHRAFNNLMFVDIIPAIMAIPRTLAEHNYKAPTKETGTPYKWAHGEELWTWLGKHPDRAMNMVAGMRSHNAGNVSGDAYPWGQELAKLDIKEGEVAVVDIAGGQGHIMEEVRKRNPDIKGRFIVQDLASTFEAVPTPPEGVEFMPHDIFKPQPVKDAYVYYYRHIFHDWSDDDCTTFLGQVVPLLKAQPKSKLLLVDLVLPDQNVTMQEAIRDISMFPIGGLERNERQWKALLAKSGLGIKKIWRGSEPEACVECLLL</t>
  </si>
  <si>
    <t>&gt;5654_g</t>
  </si>
  <si>
    <t>MSHESIWNSRPRTYGKGSRSCRVCTHKAGLIRKYGLNICRQCFREKAADIGFVKVWKFKLSFVC</t>
  </si>
  <si>
    <t>&gt;5135_g</t>
  </si>
  <si>
    <t>MTSTSSPRGAIVVGSGLAGLSAASVLVEKGIQVRMLERFAKPGGNSMKASSGINGAPTRFQSGGPDTMFYADTIKSVGKVLEVGGKRKEREELVATLTNGSKGAVEWLVDEKGVDLSVVALLGGHSFPRTHRGAGQTPPGASIVTTLLKSLKGNENFGLETECQVIKVLKEKGVVTGVEYVCKDDKDVKTALGPVVFATGGFAGDAFGYLAKYRPDLAGFPSTNDARAGTQGLLTNVGGQVIDMDQVQVHPTAFVDPKDPLSPQKFLAAELLRGEGGLLLHKGKRFINEMETRKNVTDKITTFPTSTPDGKAKQWDVDIVMDEAAYLASKSHVDFYLWKGLMRKTTASDLGPEGLETLKEFAAFAKGEKKDELKRHAFGHWALDKVTGESVIYTGKVTPAVHFTMGGALISKAAEVVDQDGAPIEGLWAAGEVTGGVHGENRLGGSSLLECVVFGRLAGEGATKFIQGK</t>
  </si>
  <si>
    <t>&gt;9217_g</t>
  </si>
  <si>
    <t>MAILFSWLILAVTAVSSSALIPRNSNDPLASCPGYRASNVKTSSNSLTADLSLAGAACNVYGTDLKSLTLSVVYETNSRIHVKIQDAANSVYQVPASVFERPVPSQGTNSRNAKIQFNYKANPFSFSITRGNEVLFDTSAASIVFESQYLRLRTSLPNNPNLYGLGEHSDPLRLNTTNYIRTLWSQDAYSIPEGANLYGNHPVYFEHRSTGDHAVFLLNSNGMDIMINNNNGQDQYLEYNTLGGVLDFYFMTAGSPVAISQQYAEVSGLPAMMPYWGFGFHQCRYGYQDAFEVAEVVYNYSKAAIPLDTMWTDIDYMDLRRVFSLDPDRFPLTMMQQLNAHLHKNNQQQILMVDPAVAYQEYPPYQRGAADGIFLRRDSGGDYDSPFWLGVVWPGITTFPDWFNTDAQSYWTNEFALFFDPVKGVDIDGLWIDMNEPSNFPCNFPCSNPAAAAVGYPPAPPAVRTPPRELPGWPCDFQPVGTACTGTLDRRETGVSSEPIAAPKPMLARRQTAGQELGLPGRDLLYPKYAIHNAAAFTVADNAAGGGISNHTVNTDVIHQNGLAMYDTHNLYGTMMSTASQEAMLARRNSERPIIITRSTFAGAGTKVGHWLGDNVSDWLHYRISIRTMLAFASIYQIPMVGSDVCGYGDSTNEELCARWAMLGAFSPFYRNHNGAPPNIPQEFYQWDSVATAARKVIDIRYRLLDYIYTALYQQTTDGTPIVNPMFYIYPTDANTFALELQYFFGSSILVAPVTEEGATSVEVYFPKDVFYDWYTHATIQGKGASVLVSNLNTTDIPVYYRGGVIVPQRVASTMTTADLRKEDFEIVVPVGSDGKASGQLYIDDGVSLKQKSKTLVQFEFDGKTFTMKGSYGYNAGVKIDRILFLGLKSKPHGCLVNGLESAGWAQTGASGDVVVPVVEAITGDLTVTVN</t>
  </si>
  <si>
    <t>&gt;7194_g</t>
  </si>
  <si>
    <t>MMELWASGFNAWGQLDFESPSRAADSPGKTRDLTKFKCILRDEHIEIIQANLSVVLVETSLGPKLAGYPDGLVDLRLKSTDRLRYLAIAGNDKVVEAKSGYITQFSSVEDFIHRKGTQLEAVKGIVQMVANQTTFTSLTETGEVYSWGDGRYEDCLGREVSDRSPASRPCLVEDLLDLPTGRIRKISSGGYVTAALTEDNDLYVWGGRPRDTKFLEELTGTPLPVDLDGEDVLDVAIGMNHMIALSSKHKLFVVGNGGNGQLGLDIEELEEWKEISLPLIEGQQAVSVHAGYKNSFVLIESLT</t>
  </si>
  <si>
    <t>&gt;1147_g</t>
  </si>
  <si>
    <t>MSIDSIAPITSGGTVTTFLPMTTQWASIAECSTLFLNPFTNGDRGVFAFDPGYQDVVSAPRCLPPQADTWWHQKSQSGVTTSIGGYTMECPGLYTTAATSDKGASTLIGCCPSGYSFKVWTNAGHPVQCESTLPPDVYTFVNQVSGATSSWTTTSFTLTTQSSAYGVHINGYIFSPATSNSSSASTTIVASNAIETFAAASTSPGSSTASTATGSTPQISTTIASSSNTIISNVATSGSTPAPVTSASLSQGVKIGIGVSVSFAFVGLATFIAAIFLMRRRRDARSASNSSGYFRGGYSEPKPFERSGSQAQLEPFPRSPVPEHPGFRSAHEVEARGSEPPQYELPIFPDSRRPAEMLIWGTDGKKGICKKYFKSI</t>
  </si>
  <si>
    <t>&gt;7656_g</t>
  </si>
  <si>
    <t>MADLTTSSRHYETFDGQLATKKETDSPSRCVGWLRNAGEPFLRKEEECCGRNRESHTDNWPSPTAGSNPRLPSTPLRRPDINRADMPCCTETFATSGEAPGSDGRSSNSSPDFTTKRNSGYSKGAQLPKTARCAYWLIVHHSFQTGGARDIWPSRYDKHHPGMVVKGNVVVPLPQRGSHHASYILPPPALLSLATPDKARHRAVAPA</t>
  </si>
  <si>
    <t>&gt;2250_g</t>
  </si>
  <si>
    <t>MPPTDQQRRRALPILHLNIGKNVLRPNSTAPQVGAPIYHEFQKTTQPDGLTILPNPKSALATWSLKEHLSLQTFFDRPNRHTAIWTGPHDSRALNYAQTHNISPYFIPSSPSDKIHPLLDIFGKPIGTQTDVAFLRQCNEASNKETKACFEQDQELGTGDDIWVFGGPYEWYLCTRGQKLRTVREWMGFYLNLGDKVLEMVMVDEELRGVAEGEGEVMSGDGYGDEEELKRDVGRCAWMVDSFRKLEGMVLSEVVDAWDWRVGLEKQCEWRVWQTIEVNGFSSRVTEVGVALATILGLV</t>
  </si>
  <si>
    <t>&gt;8183_g</t>
  </si>
  <si>
    <t>MSTENRGSQISGCASAFLALSTIAILLRCYVRAFIVKSFGLDDWSAILAWIFFVFFATFAILGVAHGSGQHAWNLPQEEIPIGLKASSYSLTAS</t>
  </si>
  <si>
    <t>&gt;1269_g</t>
  </si>
  <si>
    <t>MRPLSCWKSLFQRARQCQVTTRSLTTYHKSLPFSKYPLPLPPDLLPQPHINKKIKVIPPPPSLAVAFKEPIKELTNSQIAILDPTGARTNLFSKKNPEAAKVGDILLVRLKTGDPFAGVCINIRRRGIDTGILLRNQLTRVGVEMWYKIYSPNVEGIEVVQRREKRARRARLTYMRKAKHDLGSVQNIVLAYQRTRVATRGGSESGNSKGGTRKKSKKR</t>
  </si>
  <si>
    <t>&gt;1763_g</t>
  </si>
  <si>
    <t>MSYTITSTDLGSATSSTNRENLAVATSSIDRAPSPIDGALGSTSTTDTVTGGVLVIPTSIPTTTLAWSDFPSASASLACNPAPTDQASLMKCYAQHSNCTSGLVPMPLQNSTQFVKSGGCLPGFYFTPLNIVPPYLYVKVLGYLAELVQFPWGTSNPLYVKKATTVHQEEDNNCIGANCLAGSQNNMGFLPVAVLSVVDIALIALVIAKKLQNKLKRDRGGKAMKSPLFPISTRRLRERNYHEIDDSFDGFSNLDVQKQTKSNHRSRTPTGFQHLGSKASHWAVTQQSKDEGQTELYLFVESLSKCLGASKFGLTFEFQGLSFKPPKSNKFILSEVSGLIHAGSLWGVMGASGAGKSTFVNVLMGKTAHTGGVTKINGVAGSVKKYKKIIGYVPQDDIVLPEMTVRENILHSARIRLPSNWTDSEIQHHVDILISCLQLSHVKDSLVGSTAAPVISGGQRKRVSIGMELAAAPMALFLDEPTSGLDSTAAASIMATLKALSRLGMTIVTIIHQPRQEIFESLDSLVLLGSGRLIYCGPETSIQSHLEGLGFQFPDYVNPADVMGDIIAGEGRHYKPMGDASVEFLVSIWKSQRLSIADMEEPKILTISMAEMNALSHTIQMRGAPWFKQIYFCFLRSIIQQYRMKSSFFFELGVGAMAGFLIGLAELNQKGHNFRGIFHPPYDILSSSIDYSSIPQMSLLVGIAIGLTASAPGVKIFGEEKLVYWREAAAGHNRFAYYTGKIISTLPRMVLANFHFTTFFMLLSTPRISYASAFIANQLYFYCIYGLASCISMVTRREDGPLLAVMLSLIVGILSGTSPTLAKVSSWHMEWLWRASPGTWLAEAYFEENITPLGYLYQINVAKDKLGYHLGRFRHDLGFLFLIGTIYRVVAFVGLRLWKRVKQR</t>
  </si>
  <si>
    <t>&gt;8556_g</t>
  </si>
  <si>
    <t>MPSNSPFINNLHPLYTIYFLYLEPFFALGGTYLCIWTPERFLKGTVPLPAYTTFATSAPDPVSPVITLLLTNIGSLYFLFALNEALLLRISKEKKVWLTVVAGMLMSDIGHLYATWKIDPERPLQLLAWTSDEWVNYGTLVLGMLLRLAFVAGIGRN</t>
  </si>
  <si>
    <t>&gt;10781_g</t>
  </si>
  <si>
    <t>MSSAHDFEGEEDEAEMLDPNDAAEEIIDDEDAAMDSGDEYEGREDDIMQEIQLQNDSAAHFDLHKDSIFCIAQHPLLPNIVATGGSEGDDAGGIGYIFDSTPEDTPVLPASYQAAPDERVERKSLAPIFKLEGHTDSINALAFTLPKGEFLVSGGLDGRLRAYAQTGRAWKFLGEVQEVEEINWIAACPNPTVPNTFALGANDGSVWVYTIDSSSKDAPLQIMQSYFLHTESCTAGAWSADGKLLATVSEESSLYVWDVFGEAAAAGLTQGEGGAYVVGLTSLDQRFAVEGGLFSVAIAPSGAFVVAGGAGGSIKVVGLPRLGGDMSGSAPAGRGGSGAPSKAKGGKQAGGKATGNAASAGQAGQILADLQAQGDGIETIAFAPPPLTLMAAGSVDGSIALYDSAHRFAVRRHIKEAHEDFSVVKVEFVKNSRTGGWLLTSCGMDGVVRRWDTRGGTGIANSGFVAEWKGHRGDGEGGGVLGFVQGDGTRIITAGDDSISLVFEAPIA</t>
  </si>
  <si>
    <t>&gt;5554_g</t>
  </si>
  <si>
    <t>MAYKNSSSSSQHVSIVRPRRSMAVNFKSLLRNAKESISGAASDKTPLDEIFPKVDPEVDGEDCLHDCDSCEVKWPRGFKVNEDDELYGYVKGWSTHVLVATGKSDWVRDVADEKGSVMEAIEKKANVKPSNGRLMLSASNIPTPSHTTSYHEPTIVVLLPAFIIIENVTPKSVDTLITEFISKGPTNTTPLGPISIPDSLPDPLPTAEQLTSRPCPHKAMILLCSQKTRDARCGQSAPLLRKELERHLRNYGLFRDLGDGRPGGVGVYFISHVGGHKYSANMMIYRKADAFKLDKIERGKLDGDAFPPPAKHVEGEVEEGAAQCIWIARVRPEDCEGIVKYTVLQGKVVKPERQLRGGFDRQRGVFSW</t>
  </si>
  <si>
    <t>&gt;1914_g</t>
  </si>
  <si>
    <t>MSAPIKMDSPTKPSSRPESPTTVRPLEMDDDDVPEPGPIGNDAPAASKHATVEDDAPAKPPRPLSPQQQAENTLREAFPSIDVAVVKAVLTASSGRVEPAFNALLGMSDPDAVRDQTPPPQPPRPSGPRSGSTVQSQLEADEQYARQLAEHYGGGYAEERRSTSRGQAPPRQQTGRRPSDNYEENRSFLDDDLPIIKENLKKGFLETQSKVNGWITNLKKKIDGEDDDEQPQQGYRHGPSNQYRTGRSDGRQSGDYNRYDADPQVLSDDFAGMQMNSDGSARRSTRPLANPDLFKPTPLTPKSADSRKVSFQGGPPEEIDIYRTSPKVAAKDTATPTSKQSKWQPLSTVDPSPIGETDNDPFSLGDSEDEREAKDKVGGKDIKPDDTERLKKAAAEAMAEDIGEPARKLEAADTVGTKDKVADEKLAGKKFGKQIQKRQLEVPEYAASFVNYKALKKLIKKLSATPTLLALNDVHRASGIVDSQAALQANKATFFFQLERELEKVNAFYLQKEAELKIRLKTLLDKKRVLQSRSQNTSRRSAKFTTLEEGFQQFGNDLNKLQQFVEINGTAFSKILKKWDKTSKSKTKELYLSRAVEVQPFFNATVISELSDQATTSLQELGAWSEGDNVSFERNPEHIVSSQHLLGTDEGDADTLLLETVISGNLENLKDLLLRLRTAANPDGSSDVVLLERITRTFLASVNEAPEPSLQLLLDTGLVDVLSEDDINERNCLHQATIYGNFFVLGVGLSKGVAVNRTDVYGRVPLHYACMHGRLDMMEALLNADQSTIDLIDHDNFTPLIHAIIHGHLECAERLLARSARIDPTSDADHVPLNLACEHGSIAIVELLLKHGAKILPDAEGLYPQHLVARSGQTPQLLLLLKDYGANLDQIDKLYSWTALFHAASEGNVPCMKTLLEVGVQTTILDEKELSALYYAAWEGHLECMRLLSSIPVGIQSRSAMGSGQLGPRIGSTAPLPMALDADGIPELELPPPIIPLRRYGHNFLDTKTFIQISFDENGDQPMTFFHDSKYPASRLTISSKLSDLIPKNILLPFQEDTRLVSFQIDNLDSFAIDFDVFPTYGAKVIAKTVALPSTFRALTSSSGRCCLPLFDPRLRAIGQITFNFQVIKPFQGKALEITDFETYWKATSQFDSRAHAFITGSSLSGDYVQLFVQHTCDGIPVLWPTWTMNYMDIDFPVSRLTYAQFISAGSRCATKASDLSELPKQPLDNIAAVHKVLSQSAISLEDALALLPKGMHVNLQVLYPSAEEEKTLRLGPTVSINTFGDAILTVVFDHARALRELSPDSVRSIVFSSYNPTVCTALNWKQPNYPVFLCNDLGRKEEVDGFSVQSSGRRTTSIKESVRIAQNNNFMGLICCSRLLNMVPALIEAIKSQGLVLVTDKSAELQMDRPHDPFPRLPEGIDGVLKADGVLRFNESIDM</t>
  </si>
  <si>
    <t>&gt;4918_g</t>
  </si>
  <si>
    <t>MQFLSYLALATLAASPALGWLPGETKEIYSRDGANLFNTTSNDKRWLQASGKVRGVNLGSMFVFEPWIASAQWSAMGCGNYKSEFDCVSGLGQAAANTQFQNHWSTWITESDIAQMSSFGLNTIRIPVGYWMDESIVYDSEHFPQGGINYLEQVCGWASDYGFYIIIDMHGAPGAQVVENPDSGQYAPSIGFDVSWQYARAETFLGWLTNLIHTNNNFRNVGMIGILNEPVQSSSQFAPVMSAYYPAAYTAIRNAEAALSVSSNNYLHVQAMNELWGSGNPTAAFPNQNFLAYDDHRYLKWDSSVGVSQSSYLSNTCNDNRNSDGESPTIVGEFSLSVPDDVQDTAAWSTSTQQAFYSQWFAAQVTKYEADTNGWIFWTWKSTLGDYRWSYLDAVNAGVIPSNLNSVSQTACNGY</t>
  </si>
  <si>
    <t>&gt;5959_g</t>
  </si>
  <si>
    <t>MRYTLGSAVSTEGFDIAAAVEEEARRVDVPVASPEPLNPNVVSLLRGKEVGDGIVADVNEGRRCQGWVRDVVDRLVERGISKAQAREVLDEAKRWEVERKLKR</t>
  </si>
  <si>
    <t>&gt;1818_g</t>
  </si>
  <si>
    <t>MSWVISISWGFQDHKHKAQQFANGIPITSQPRPADGDIASTNLRDSTLARHYATLYQHSVSTFYLVGLFDLWVGSRTLAISSIGAYCIAKYIQGPFMPWIGFVFLMGHLSANQLARQFVNDPGAMDITGAQMVLVMKLTAFCWNVADGRLAEADLSDLQKERALKELPSLLNFAGYVLFFPSLFAGPAFDYVDYRRWIETTMFEVPAGTDPSKKPPTRKKRKIPRSGTPAMWKAATGIFWILTYLKLTGVYHTTLYTSDTYMTYGFARRVWMLHMLGVTTRTKYYGVWALTEGACILSGLGYKGVDPITGKVSWDRLRNVDPLGVELAQNTRAYLGNWNINTNNWLRNYIYLRVTPRGKKPGFRASMATFVTSAFWHGFYPGYYLTFVLASFVQTVAKNFRRYFRPFFLDPKTLEPTSLKVYYDIFSYIVTQLAFSFVTAPFVLLTLPASFLVWSRVYFYAAIGTALSTAFFASPAKGYLIQKLKQRAGNATQTLKRKESQESLASREPVLGLPPDPQVEFEEMVNEVKAEIEARQRKGFRRAETAPVPGAKAM</t>
  </si>
  <si>
    <t>&gt;3264_g</t>
  </si>
  <si>
    <t>MSMVACGTSGGVTKSLEIALSQFGSVLTDDERKELQQIKGVPDASAALLFTAKLDASNPTRRGRSIGARAYSMLRSIEKFSTIVDTFVSAHPDIAAFVWGSIKLTLLIAANINSYFESLADLFMRIKKMASDLRGKLGPQIENIRSCTKDVKNAITLAKATSDQREQALQEQERKLAARSRTKFTILISKNQKELESAREWQIKRDQNRLRKKKMNLLNSLSTYAHQINFHQARKKRHVNTATWLFSTLEFTNWRDSEGPSVFILTGKLGSGKTILASSVVDYLYQGRTRTDEFITFVFPRFDDSISLSAATVLRSIMRQALEPNDMTEEIEKQLGKFEASYTDMNIVQTLLQHSIKRFSTLYIIIDALDEFEKEERSILLKNLASTISLPDSKVKLFLVGRSSVAADIRKMFPVSQVKSADCRELQADIERYTQETVVTALDREEEPLTIQDPALAQEIIEVLINGADGMFLWVDYQIAEICECTCDNEIREVLTTLPKNLAETFDRALKRIAKRGYAKTARQIFQWAASTKRPLTLDELGEALSYEPGKPFSIPGKRPNGLERIATWCGNLVQLDEELQTVQFPHHSVLQHFLEQPSDPILQNFYIKLEEADHSIGEICVTYLNSNTFNTELIRNPPALPTRLPNYIIEKALEQKGVMSSIVRTTQRLNTHDHKSRTRGHESMIKIKSSPKNSAAMLQLGHPFLEYASKYWLSHTGNFKEGKSKTWNLWKQMICGSHSLARTPWSPADFYDRTAVIYQWLVENDHSAVFREIVPITGSGSAKLSHFICHYATLGRLNYINVLLKQASKEELVGGLLYAAWGGHLEAVQALLNAKVDVNVVDTTVGYKGQTALQEAAEGGHLAVVEKLLDAGANVNAAGHEGRQALYLAAFGGHLDVVQRLLDANANVNAAGYDGRTSLQAAAEGGDLEVVQRLLNAKADVNAVGYGDRTALEAAAAHGHSEIVSLLKSFGASNR</t>
  </si>
  <si>
    <t>&gt;4169_g</t>
  </si>
  <si>
    <t>MYQSATTVANVPSSSMTLNFQKLPVELQIKIVKEAIKDHINALVMVYNNTVSTTPPSLLSAPDPPILEALQQASTQNLHLEAVSLFTESTFGEPISADAFKRIHFKEVNQIRHLTIVAPVVFRSMKICLQNNLETLTLDFTDTDAIHQARTARSVRGSLLGGKLLSYPESIVQMLISASKSLRLIVVKISAIQSPHDSTVAYHEDMRLISGVIGIESKIAKRMENGREIHCFIWRKEDGSPLTKK</t>
  </si>
  <si>
    <t>&gt;1336_g</t>
  </si>
  <si>
    <t>MTADFQPLQVAIVGAGIAGLTAAIALRQHPHIHIELYERATELKEIGASIALGPNGLRTLQRLGLDNVISDDVAFRGPADIPMIFRHWKTNEIIGKDEHENVTEHLHRTARYHRAHLHQALLEHVPKDIIHLGKKLLTAEVDVDGVSLGFEDGTSVKADLVLGADGLRSGVRTAFVPDFQLKWSGWTAFRAIFDASLAEPVPGLPEDSTHWWGPKTTFFASRLGKNAFTVVGGVYKDPEVDDVNVLWDQEADVKLLQDGYTDWNPVVKGLVDITPDVRYYPNYTCASSLQTWNFGNRVTLIGDAAHAHGGAHATGGSIAIDDAYAFSLALKSVFPIDSTRTPSVDEIGRAINLYEATRKPHADRLLNTVRAANKARAARVENPETDAELRTRAAKGSNTTWLHEHDVVKAFEETLKHSEEPRQEVEAASAKL</t>
  </si>
  <si>
    <t>&gt;1262_g</t>
  </si>
  <si>
    <t>MTSEAVFNGSALPAMPTFGQPTLSSLKPARSAPDFNRRHSLPLNLLPPGLWHSNASSASLVESEEAARGESSIDEGNVANRILALRQLNGATRSRHQYAKSTGARNSTFSQPVIVRTYSGPSRPRSQQRDIVTVKKENGLSAMGAGKMELKLPPVEAFSFKGIMDEIKYGVADDLERIAEICARSKYSLSNQYEVHMPPHGLGDTFIQTIGLGVAPQAHTPAGRTLQEHPSDDEQTRRPARGSKASRRAGVAAHSTLETIMSSSRSSEEDKSKKKPAAVLAEEVRGRAAKHELEGQPSIIDVTNEALEPGPAEERPTKHTRSKSASFASMIIDSTHNANHDTTSHLVSPTSLVSEPARPLTSIALGAGVEIGKAADGADLDTHPKPAAASNELSSSRKRPENDIKHSILGSLNSWLPWNNKPSRNTGSVISRARGASNAEGSLRDLLRSAEFDRKGKAVDLHG</t>
  </si>
  <si>
    <t>&gt;9771_g</t>
  </si>
  <si>
    <t>MWPFRRRSNRRNTVGGAAELTRSEMHSAGTRWDPANRNGSELAAAGPERRRSRRDAKRKSSRESKKLQRRPENRRTYSFSPDRNDSIQVSGTNRTPIPPLLSNVKGKGRVNSEQQETGIARSAPPQRAYTQPPATYEGQRMPTLHKRSAQELARRKSSKKRKEDHDREAEIRAMVAFMPTRPAADAASSGRPMKKDTKRMRLGLNRNLQNPSSDISLPQVDSLRSSFSSGSERQTSYRLSALDVLTPRPTIRYGESPIYVPGASIVSEGSRERRISDRMAMPEDLLNANRRIDDLADDLNAHELRELMERDQKRREKKKMAERIKMERRLARRQEKQRETDETAVRDGTPPPPNMERGVFGREVVGLGIGTSAVVTSSKRKGSVGEENGRSKRPADDRHDASMSTKSPRTDFHRTASPASETANLGARQSEPAIHTTNVGATGKVSMSSLAAPSQTRAESSLSRRIEHSASENAEPRHSTESSIRRAGNSWTSFFRRRGAKTKRASTPSSFSNTSRDSMSMQAGYVPPSAYTPMRSASNVPKRTMSKFREDLPELPLSPPDSRVQSPEADVAPIPIVHQEKRSSQPISPLEEPRVRYDTPTSGYRSIDAVNLRNETPTSGDRSMDTESPDPEVTLSKSLASIDSEGSWLSGRKAGSKRNSAQQMLQPLRDSASSLTKRYKEYSESQDELGIAEDEYFSRLTPGPEEQYKIRRESTGKPVPSSDEEDNDSIDSPDPSEKTKWGDVGRHPTVVHREPRAKSRQGLLNDLDDETLSEVVSVENVKDPKRRSFPLNRDILEEGESGLFRATSVDKRHARHVSAGSARLLDLGTRPSGESKRMSTS</t>
  </si>
  <si>
    <t>&gt;7383_g</t>
  </si>
  <si>
    <t>MASAKPFTMLVVRSRPMARISSSMRPFSPTVSSLAAFSTTAPASATPSRSPPPGFRIQRPERWDERKESILDQAGKYFLLGEMARGMYVLLEQYFRPPYTIYYPFEKGPISPRFRGEHALRRYPSGEERCIACKLCEAICPAQAITIEAEEREDGSRRTTRYDIDMTKCIYCGFCQESCPVDAIVESPNAEYATETREELLYNKEKLLANGDKWEPELAAAARADAPYR</t>
  </si>
  <si>
    <t>&gt;9676_g</t>
  </si>
  <si>
    <t>MPSQIILVTGANRGIGFSIIQATAPRNPIATYLLGCRSIAAGGDAVKELRTLGIESKLDVVELDITNDDSIVAAAEYVKTKYGYLDVLVNNAGIALIPKSDSLSELRSNFSTTFNTNIISVHATTQTFLPLLHASPLPNPKVINISSSRGSLALSAAGMMPPTVAVGYSVSKAALNRLTIETQNSEELREGGGKVECFAVNPGHCKTAFNRYRGTKDPLDGAEVVARLIIADKGVWKKGVFWEFEEGVMREVLW</t>
  </si>
  <si>
    <t>&gt;352_g</t>
  </si>
  <si>
    <t>MAPKRKIDVPFTIAECESLRGGGDPSSAHGQNYLYLPHASCIVEEIDAIREEASGPRKRRKTRKISILEPLTSESTKTFYAQEADSLKERQRPCSGRDAMCMSVLNDDWASHPTWASEDSGFVAHRKNVFEEALHRIEEERHDYDFNIEANAKVIQLLEPIGQSILAMNAEERENFRMPIGLGGQSQAIYKRVLKKVYGEKGLEVVADLFRDPCAVLPIVLARLKQKDEEWRFTQREWEKVWHSQTQNIYLKSLDHMGLHVKQADKKNFSAKHLVDAIKTKFEEQRRQKTTLGKYPKYQFSHEFTDPDVIVDLLRFMLIYAANAPQHNTLERRRIYEFFEKFIPTFFDISEDLVKECSRGIDRLTPEDEDEMAHLEGSSGRGRRGNGKKGDLRRGVLDKGRNGVKGRGHKEGSATGSKESTPDGDSNMEDEGDEATDGMSTPRVTSDRWATRPHPGEPDQDAEYQADQPFHRYDYSLYGNQTIFVFFTIFEALYRRLKSIKDSEEIAKEAGIRINKPKPAKDIGLLPDGDDFYADLNGESYYSRTLTLIEEFITGDVDEANYTTWLRRYYLKTGWQVYTINDLLKSLSRLGAVCSSHDTKEKTPDLIEQFYKNRHSPISTWNAEINMRKQAEKYIKDGELFLLSNASKATIKWVQRDEATFEFDDLQRKEQWQYYVTSYVCVEPTEGVPRARCSKSVLARNQIPLGDINSPEFRDPKHPIHDSENLTLRICVNTYQIKYKDGHDCLIWSDQPLGENPETGKSFARERLQKVENIRTERFKEKFEMNNAWMKGLDRDEVAKVKDDFQKWVDDGVVPGSVEAGASGEVMDIE</t>
  </si>
  <si>
    <t>&gt;9802_g</t>
  </si>
  <si>
    <t>MSLPPAQPAYILRGHSSQIHSTTFIRSNTRLLTGDADGWIVSWSLAIKRPVAVWRAHEGAILGVREWGPNKVITHGKDNKLVVWKLTEEDEAPMSTILPVEPSPEARKQPWLLHILHVNTMNFCSFAQSSVQSPKPDEDELLIAVPNTMSSETVDIFHLPSSSRIHTVPNPTSLKGGMIMAISIFHHPLSNNLTIISGYESGHTSISQLINSTWTTLYISQPHTQPILSLSPSPDYTFFLTSSADAIIAKHPIPVSDHEMVIGMGGSMPLKTIQTKHAGQQGIKNRNDGKIFATAGWDCRVRVYSTKSLKELAVLKWHKEGCYAVDFADIVEIADGSQNGIITEKENQELVKKTGTMTVKEERMWKTKTAHWLAVGSKDGKVSLWDIY</t>
  </si>
  <si>
    <t>&gt;15171_g</t>
  </si>
  <si>
    <t>MAMLPEQQPLLSASSSSPVSLPSVTTSAAIAEYNAPIPAATPGSPPP</t>
  </si>
  <si>
    <t>&gt;2046_g</t>
  </si>
  <si>
    <t>MSTTSQASRADKAFTSLPISELAHVREPARENLYNNNNNNTDTTTPIFGNNDPNSPLNPRSDNFNALAWAKNLTKVLDRGGQSFRQVGLCFQNLHVFGYGTPTDFQKDVGNIWLALPAMARRLFSRTAGQTRTDILRHFDGLIRPGEMCVVLGPPGSGCSTFLKTISGETDGIYVNKSSYFNYQGISAKEMHNAHRGDIIYTAETDVHFPQLTVGETLTFASHARCQKELPQGITRNQYCEHLRDVVMAMYGIGHTIHTQVGDEYTQGVSGGERKRVSIAEATLANAPFQCWDNSTRGLDSANAIEFCKTLRLQSDYFKQTCAVSMYQAPQSAYDLFDKVLLLYEGHQIYFGLTSKAKEYFINLGFECPSCQTTPDFLTSMTFPAERIPRPGYNSPWTPVEFVASWKNSLDYKALQVEIDQYKKQHPVDGPDVETFRQLKKSHQAKGQRVKSPYTLTYAQQVRLCIWRGYKRLRSDPSQTILGAVANMIMALIISSLFYNLGTTTGSFYGRSVVLFVAIIFNAFSSMLEILALYSQRPIVEKQYRYAFYHPSAESTASVLVDLPLKILNTVSFNLVFYFMTNLNREPGAFFFYLLVVFLIVMAMSGIFRFAASISRTEQQAMVPASLMMLALLIFTGFVVPVNYMLGWCRWINYINPVAYGYESLIVNEFHGHIFPITRMLVRII</t>
  </si>
  <si>
    <t>&gt;4763_g</t>
  </si>
  <si>
    <t>MALIRREADDLSNSSTKAKPDYFTYLISDIRPPATGTYLADNELAERGRHTSNPNQPKTLAHHLLGHIYKLDGITALQRQLYSDTYLTKCSDARDATIDKMRGILAAITTTALQQILEQTQCPKCHGLIGKKGGKHQHMPTKKLHELWNMLAYSFEELDVETVTQYDLDMVASRWAQFEKAYIAYGFKGCP</t>
  </si>
  <si>
    <t>&gt;216_g</t>
  </si>
  <si>
    <t>MSTAPVFNSSQPNGGDPLLVDVNAQYAGLEYHYTYLVFCGFIVWLIIPGIGLLYGGLARRKSALALLFQSLLVAATVCFQWLFWGYSLAYSRTAGPFIGDLANFGMKNVMAAPSPGSVFIPEIVFCLYQMLFCACTVQIVVGGAFERGRILPSLIFGFFWATIVYCPIACWTWNSNGWLFTLPALDFAGGGPVHISSGWSALAYAFVLGKRKHSGEKAHGKPHNTTLVFLGTILIWFGWFGFNGGSALNATVRAMLAAFNTNTAASTGMIGWVMVDYFKHGRKFSVVGACEGAIAGLVGITPAAGFVGVWPAAAIGFITAVVCALCQNVNEWLHLDEGLDVFKLHGIGGMVGSFCTGIFASETISMLDGFTSAPGGLDGNGVQIGRQFAEITAISAYSFVMSCILLYILKFIPGMHLRVTEEAEMQGLDFDQFFDEQIGDWGMFDELTRRRMELLISSPGTPQAKEAQEAVNAVKEKSTESAETKS</t>
  </si>
  <si>
    <t>&gt;8378_g</t>
  </si>
  <si>
    <t>MGSKSPEGHQQIPGASNSNKLKPTNGDPKLAQRGSTSADLDRGIVSKDDDDDDGNEEVTPTISPSVPEAEKKKKKHKRSTKKKVKTKSSNPPRVLLSSLYPSGDYPIGELVPYDNTSRTTDEEIRYNSRLWDSDFLSNYRQAAEIHSQARHYARDHLIKPGATLLSIANGIEDIVRDLCGHQGLHKGDALKAGMGFPTGLCLNNVAAHCTPNPGQKDVVLGEKDVLKVDFGVHVGGRIVDTAFTVAFDHTYDSLLASVKDATNTGIKEAGVDARMSDIGAAVQEVMESYEVEIGGKIFPVKAVRGLGGHDIKRYHIHGDKQVPFVKNNSRDKMEEGEVFAIETFGSTGKGRVNDDIGVYGYGRNEEVSGSNLLLSSAKSLLKTIDSNFGTIVFCRRYLERLGVKSYHLGMRNLIDHGIVESYAPLSDIKGSYTAQWEHTILLHSGGKEVISRRDDY</t>
  </si>
  <si>
    <t>&gt;6699_g</t>
  </si>
  <si>
    <t>MRLILPALILAISSIATCRSTFGRDPKLPRRSVPGKRCEVRARGNQKDDVPNILQAFRECNNGGLVVFPEGENYWIAQKLNPILSEVSIEWRGVWTLSDDLSYWRNPNNSYPIHFQAHYTALAFSGDHIHINGYNTGGVYGNGNAWYNAEQAVTQPVRPMNFVWWNATEVTVENFSAIDPPLWSINLMNVTNALFNNIYVNATAVNAPYDALWVQNTDGFDTLDCTNVKLTNFVYVGGDDCIAIKPRSYNTYIQNVTCHGGNGIAIGSLGQYQEDSSVVNAVIKDVNILIRNTDQHNSAYIKTYMGASLPQSSYESAGLPNGGGWGVVQNIRFENFYVKGSAAGPAITQANGDNGSYAGTSKMEISNVVFSNFSGSLATTKNQTASISCSAVHPCFNIALQNVTLAPSANGTETQAYGPCKYTAPNGVSGVICT</t>
  </si>
  <si>
    <t>&gt;15177_g</t>
  </si>
  <si>
    <t>MALRLGRYRGGSQRSIDL</t>
  </si>
  <si>
    <t>&gt;15178_g</t>
  </si>
  <si>
    <t>FLRT</t>
  </si>
  <si>
    <t>&gt;6831_g</t>
  </si>
  <si>
    <t>MDTNMEDVGRAPEPSRLSPAAEQASIPTLDGWIESLMTCKQLAEVDVQRLCEKAREVLQDESNVQPVKCPVTVCGDIHGQFHDLMELFRIGGPNPDTNYLFMGDYVDRGYYSVETVTLLVALKIRYPQRITILRGNHESRQITQVYGFYDECLRKYGNANVWKYFTDLFDYLPLTALIDNQIFCLHGGLSPSIDTLDNIRALDRIQEVPHEGPMCDLLWSDPDDRCGWGISPRGAGYTFGQDISEAFNHNNGLTLVARAHQLVMEGYNWSQDRNVVTIFSAPNYCYRCGNQAAIMEIDEHLKYTFLQFDPCPRAGEPMVSRRDIQSDLAPRRPCQENAHSSDEYLFEYMIFFGREMVGHTDTKLHTERWTKSAAEQSSCRLALDFT</t>
  </si>
  <si>
    <t>&gt;8415_g</t>
  </si>
  <si>
    <t>MVSRTSTSSLWTLPTLLLLSTLSIAQSTVTTTITALPFSDFPLLPSLSEPVVTPLSTPLYVSVPYTTTATAAPLISAVSINPGGAIHNLSTTEITSTTVIGTSTKTFTTLPAYINSTGAATSTGASVTGSGLPFTGGAIHGSGKDGMSVLGLVVAIMGLIVTV</t>
  </si>
  <si>
    <t>&gt;9907_g</t>
  </si>
  <si>
    <t>MQLLSFFYPALFTLLAFAPNPTSAAKKPPSKNAILLSQVRTLTLRLNAKTSHRRVSAIPQLTCKGPGCAHHKIDILRCTNQGSSYGTEDIEWSCSASLPPEFKLGSTDVICEGYSSPDDEYILKGSCGVEYRLLLTDAGEEKYGYSSGWLGSSSKSGTRNEESWTWGSIFFLVAFVGIAAWILYAAYNAAPAIPRQPRQPGNGFWGGWGGGGGGPGGGPPYDPPPPYSRKTYGSEGWRPGFWSGTAAGAAAGYMAGSRGNRQQPPPVIPQTGGGWFGGGSNGDHPRTSPRRSGSSSSARYESTGFGSTSRR</t>
  </si>
  <si>
    <t>&gt;2180_g</t>
  </si>
  <si>
    <t>MLPLTHDGEEIQWTVFTFGTQTPVSNPRPFSKFREAIKDLLKPGRVALRIQHQNRHYMLVQQVDKSVLYSFSEDDGAAMTLKWGDVSEEERTSLYAFCDRAAAVTWCLRCSKNIANGLQTEQFTGSACEKAANQSVCGRCASLGKKCLEIPVQSQATFNNLHAKFCNLPNGFDNGVDHQALKHAQNRFTKRVECSRENPNYLKAIESSIQHSSHEPTMVRTTAHDGESDSDDSDANWLEQ</t>
  </si>
  <si>
    <t>&gt;9958_g</t>
  </si>
  <si>
    <t>MSAYGKPQLAQIHGYETGRAYPESSYAYPQPVYTSTAQSSVPTSAPYQNAPQLAQMAYPPNQARGSYEEQTGPYLNVGSTPIPDVTSYNPTRGTRESRFYVYITSLYELMTSSTPLFFLTFGQRRCPANIQKLTQQGAVCSYSVTTDVPRFAMVNWQTAQVPVTLFMESGDGDVIAKVEVGGFTYLDSGIQSEHSTPQGISRKRKASTDSSDMMNSPLKRSNSQQIRPKEEYGGYGYPHNDGTFASSPYLQPSPAYGNIANQYNRGSYQGQPSVRHMAYGYANSAAASPPTMKAQSAQIGTWSSGYPPTSNMVRSPGISPNGCMPRPALSTLPNSGAAANPPLFRTSTLQQTPSPGSTPHGGHPSSHFNAYALYPHKAKLEVAGDLDSMADNWSAEEWEARRRLVHFRRSQSGSTITTTFQSVSPEDRPPNSVCISCIYWQEKEAWFVTSVDTIFLLEQLIAVRFTVEEKNRIRRNLEGFRPLTVSKGKPESEEFFKVIMAFPVPKPRNIEKDVKVFYWKDLAAALKKIISKYSASPSSTLPPAMLTPVSSTGYATETGTSYTSDHHGTMSPRSISGSTTSTAYTTSIPARVVSPRSQKSLILQVGPPDLRGAASHNPHESPSHWQGGQHHMQSAQPQYQQLPSGRGSWDLSNYLESSPATPAGTSTPQTVNYQSLPSRNPAETALSGGDDRISRTLSQQQTQQQPQSQQVPRS</t>
  </si>
  <si>
    <t>&gt;5274_g</t>
  </si>
  <si>
    <t>MRTAAAMLLKRWHGMLGLSRQSPPWYRDRLREELWERRSANTPWQKLSETSDVFFSISRAQYDGYPVRMLPPFIASRHVLVYMYMIAKYTSRWSFYRTVALLCKSPHYDQVREVINPSKVHKINEVSSRHQIDQVEFERVARQLRRVWPPLP</t>
  </si>
  <si>
    <t>&gt;664_g</t>
  </si>
  <si>
    <t>MSFQVPDYSSSPPPSTPDRRSSNGNHGLSFGGPSTTPAGPPPSSGGSFTPAGLPPSSYLGSSMLDPQSPLKPLSFSQQSAFGKSSLAGSYMRSSFAPQRSGLSSVSQPSPQRSFGASENDLQEEDEPEYLDEEDDSQYDNRHDYADEDPDAMADDEPSYQEDEEMDDIQSGLPGSRTSGHRYSDPDLLLAAHGLPRKNRNGANLEIGNPLSQSLSQRLKPSTFGKIAKDMSARMVAPEITEPDDIILETETLVQRLYDECTGDQFLEEALQTIPKELAILWEGHYRNTLRYEDQAYTVNIGPPGRNPSNFAKANFLAGLALQMHHPPKATSGIFGVRVKPLPEILLEWMDDYHNLSKPQSEQVQAFNPSPAASPRFWDSIFNTLLRGKVVTVVNIMRNAGWKYARTGTEDLMDQSIHGGFTGVALENVNKVVGAAIHVLSECPAKNGDWHIRDDHWTMFRLRASKALEDLRTFAEGRNREPTESLFESGSSNQPTYSQTAKKAESKVPWAIYQNLIILYNMVLGDVDAIVGNAQDWCEATIGLLVWWDEGKDDRRLALSRSGRKFRDMPDSEAYMRKLRESFQSAIGESSDFTVNTVDEVEVGLASLFEGDNEAVVGFLRGWSGPLSSAVAEVATLGGWLPRPEEKALITMGSLDQEDLDLLGINSSPSKADGVKDQTLIAYARLLARRGQLKSSTKYRESQITKDGWELAISVLGRLDSLPRSEEVIGQFLEDLPLETSSTVNKLWRLLNRLNLDRHADNTAEAYANILAEASHKYGEALWYYALAHKNEKVKDVLDLLISFSLVQSTAYPPESELDDHLRYLITSPKDALTEMSEMDVQAAELLQKMLSGYATLRKFYDLRDQGVLLNKDSSHQKGAITRKVEAASALMTVITSSDDNIRGGLYDEGRGAVVNIDFLLALLGEAMVFVNQADYAMPVWQIEVLLKAIEDYQTVDDRVQTACKEFLQTVIASGQVKGSSPANMLRKSTSNTSGTSSFSMVGSSMFASQLKQSMSSSGVLVKGNVKRGWDWRNGITAENSEEDVLKILRLGLAKSLAKAWLMEADNVM</t>
  </si>
  <si>
    <t>&gt;2811_g</t>
  </si>
  <si>
    <t>MESTTYQVLSSSLSDLSTHPQTLRQLFNIPIEPARPERLLIKSHQNDSLFLLWLISVDEKSAWTIDDAVIQGGRVFTGDVRAASSNFLFRKEPASTNLAVISRFVGHSRDSFLHPLSEKEDLSLQNGSEERNTTWLDSLRGLFRPKYTMISNGASDGSATRPSKRLMYRYLIPTLMLFLVCISIFFAVPLKHHPWIRFSTVGSRGPRYQLQLKPENVSAWVSAQKHVDEDWFLRIDDGAIYPRTLLEEKELKYQEWYWRRYPEVNAIRLDGQYLTEDFLAHPNRTMPVDKYYHIAHCVASARRYWVAKETGHHICPMDLNWDHMNHCFEQILEPWAFPKGQRGEVSEEELAVPKFNIDWISRVCF</t>
  </si>
  <si>
    <t>&gt;1060_g</t>
  </si>
  <si>
    <t>MSTETKTAQPPLPWRCCQAEGAIWHPVAPGEQTFYQPGSQTICYSCTHDSTNCDKCVTVGYEEVSVIVAVKGSSEYIECFATCGSYVHVEDMVDLGSWKTG</t>
  </si>
  <si>
    <t>&gt;15188_g</t>
  </si>
  <si>
    <t>MADFAIGAALAEASRATPDQGRGASGASEYDGDNKFQKAISAWRNIDLTSMIPNLDNTASEIVQYQRDSTVQRKDLAQKTKDFRKLDDSAKLGEIKGLLKAYQTFIDLLTNHSKSTNSAFIQVYSSLSEAPDPYPLLEASVDSLLLSEDTLPKVTQENQHLQKSVNKLTNQLEETESRLETERTARRTVEEGLETKVKEVETSWAAVLEEKKNNWEAKEKLLEEKVESQDRLLSEIKASYEVTQRLGQSDAENENGRGNVTNAELEMVNSDLERTSVRLAEVEARNEQLRIELAQSASQVPTQPALNPEDDPAFMRLRSENSSLLRKLDAARVEKDTRKRELDGRLRSLEREIGMLKEERDALKTKVQKWSDYEEVKQELEVLKSIEFSTGDDDEPDMADPAVDNEDNSLSGKAKGESLEQLLLARNKKLSDELTILRVSHQDLQSRLQAMQEDLSKTNADLERAQHLNATLENDLADVHETANAYPSGASVAGTYVSRYPQSSANGGRKARFSPTSSIISGFDPRSASITNTSLEALRAGEPVGGGSGILPMITAQRDRFKKRNTQLENELSESHRTVSSLRQEIASLQKDNLNLYEKTRYISTYNRGGPSSSASSYANNPNPSTIQMSNSTSSGPGLDRYRSAYESNISPFAAFRGRESARAYKRMSLPERVVFSITRMVLATRTSRNLFAAYCVALHLLVFFTLYWLGSVDTEQRASNLGQAVAAVAAGPLAAKAGEASTHGDWHEEGFSGKSS</t>
  </si>
  <si>
    <t>&gt;1771_g</t>
  </si>
  <si>
    <t>MQFKLPTIASLAILATALAAPTTSLNERDLELTVTHFTRTPSVTRSIVTYDFRIFTGVATQDCTIVDPTIDPAHSFFAMPCQQDNDFLISWGNNAEFDFTVMTVVYKPWELEAWFGYLHPNVGFPAAFSYKDQGPSEVQGTGA</t>
  </si>
  <si>
    <t>&gt;2400_g</t>
  </si>
  <si>
    <t>MPRNHRSSRSQGSYRSSPAITTPTYQYASMPLTSATLSRTMPTPSTTTYYTTPSLQTTTSLSPLTNATYSTQSTPTIYAPLGGPVQHPTHSSHRHSSSLHYSSHQNLSPHSSTNSNLSPNSATLPTASQLSQTHSLRPSSGAWTPQDDYTLMTARSSGLNWAPIQTTYFPTKTPNACRKRHERLMERKNSDDWDALKLEHLAVEYMAMRKEIWSGLAEKVGEKWPVVEGKVLGMGWKNLQSVARSAGRRQRGMVDTSVAGSGHVGAMYGSNGGGYADDSGISGLGDDGFSVHAGVEEYDGASDRSGSGGSYYNTVGRDYGREEYGREEYGRSGERYETGRERVGSMGSMGIGSIINQPGNGR</t>
  </si>
  <si>
    <t>&gt;6503_g</t>
  </si>
  <si>
    <t>MESSVLHQQHIPNPYQSLQPQAAQAIQHGHHPLALSHHSLASQGGLGLGLDDDNDPFHQDLRLRDPNTYQAPNPYDRNVGHRPMHVGSNGSPHMQQQQQQPQHQNGGQFGILTAEPMQHNSISRLQQEEDGFIAQDDQKSNGHLSTKIVVDPPDLAEWRQKLFDVNEMITLSEDEFQTYFPHVDNVYSHRSTQRYKRKPFVSHYWDCRLKGRPPGTPKSNDPNKKKRKRTARERDLCDVKIKITEYFPGAMLRADFVPDGPQMQQPDQSQSNNYFAPGQPGGQPLQQQFGMPMLTSMGNPHPGANGQRYYTIQRVNGNGGNGKGDGVPGPHKHGLEESDRVKKNSVQRYMMKRDKEEKKTQKTYHKKASGNALMTVKKHSKDHELKLFGSCFCPFVQRVWIALEVKGLQYQYIEVDPYKKPQALLEVNPRGLVPGIRHGDWGCGESTVLMEYLEDLGMGPALLPSGNAQLRATCRLWSDHINRNVVPAFYQVLQAQDLVKQAENREKLQDEIAKLVEAADQQGPFFLGSQLSFVDVQFAPWVLRLKRVLKHYRGWPDPAPGTRWGVWCEAIENNEHVKNTTSLDDLYIDSYERYSLNRPNTSQLADAINGGFALP</t>
  </si>
  <si>
    <t>&gt;1853_g</t>
  </si>
  <si>
    <t>MSNTQVGGVYQQIILDVVESSRVDFEEGGVDENVLEQLRQGWQSKLSQLGVATFPWDPKPEPQPIANPPTVPSNAGNYQPRGSPPLAPPQSNMQQIQQQVNNMNGMNGINGNMNGGNPRIKTEPGLENPMMGNQAHQQSAQYGPPLNLPHNATTAQQRAAQHMHQSFGARATASINAIQGAQGQAQHQQNAQNGQQGPTAQQFQQMQQAQMMHQQQQQRGAQGQSQGQGAPQGQNMQQNHNRPNITQEQYNRLMAQKLASQQAAAQQASSQQQRLQQLKSVGANGQNGVGSAQTDGAGDDFVIAQTGPNGQQIMGRIEIDNLLREKIESMGRRMEGGGLMLPLHQASTPADRRHKRAKTASQGLGQVDGDDDEDSPTKEEADEDAINSDLDDPEEGEGAEDDDEDGLGHIMLCMYDKVQRVKNKWKCVMKDGVLTINGKEYVFHKATGEYEW</t>
  </si>
  <si>
    <t>&gt;15193_g</t>
  </si>
  <si>
    <t>MTLTYYIGDYYRV</t>
  </si>
  <si>
    <t>&gt;7975_g</t>
  </si>
  <si>
    <t>MEERNGLRITTWNVNGIRNPFGYQPWRQDRTFAAMFEILEADIVIMQETKIQRKDLKDDMVLVPGWDVFFSLPKHKKGYSGVVIYTRNSMCAPIRAEEGITGILTPPNSSTSFHNLPEDQQIGGYPTLSQLADCPLDAATLDSEGRCVILEFPAFILIGTYCPAHRDETRDEFRVGYLTALDARVRNLVAAGKRVFLAGDLNIIRDELDTANAEERCRKEGVTIEDYLSMPSRRMLNQLLVGGKVIGDRDEGREKPVMWDICRSFHPTRKGMFTCWEQKINARPGNFGSRIDYVLCSENWKDWFCESNIQEGLMGSDHCPVYAVLKQKVEIDGREVDVRDLMSSGMFKDGIRKREWSVNDLLPTSAKLIPEFNRRRNIRDMFSKKPSLPIGDSSIRNLINEENMTTNDESESEKLEGKATFAQTATNPKEPTITPTAESQEIIAINSSMQATKRSNPPSSIPTRPQKRGKTNSSSRTSAVKKGQPQKGQSSLMGFFKSRASQSDSQASSTIDPESETTSSVALSDPPTPIPSNLDSHSFGNAPSQPIKFNPDDQESVIDPIVAKESWSKLLGKRVVPRCEHDEPCVPYVTKKPGVNCGRSFYLCPRPVGPSGQKEKNSQWRCGTFIWSSDWSGNET</t>
  </si>
  <si>
    <t>&gt;7620_g</t>
  </si>
  <si>
    <t>MASALKRKRAPVEVSETPKRIKSVESKSKNVLGFIGKISGWEAAFNPPASTTNGLQENGANGRVVESEQQAASLPQSASKKSRKREKKLKALAPSEIRVEENPQDSQKPRTGLASPEAQDYDDFIDHESREEDKNQDTLATLGDPERAPSKAARMREAAARWKLSEPIGGRMINADPVFSVDEKFLIVANTNSILVYSTANSLLVRSIKVQLNQKQQQPPHIITYCLSPTQIHILWVACSDGSIFSVDWTTGAGADQFWGISSTGCIYMTVASMSSAGRRKDVVFTTELRKDGGFRITANELAPPNGPIKTVARTIFTTAERIQYLKSAKEGEVLVGASGNRILLGRLRSTEFDTIDKIRYDFRTFQSQDAIKSLDIRAYERISEKRMPKIDQARKSSTALVVNLVVGDVKGVVFVYEDLLAKLFHAQNPVSSSTISIAPRKLHWHRQAVHTAKWSLDGNYIITGGTETVLVLWQLDTGRKQFLPHLTATIQNVVVSPSGTSYAIHLADNSAMIISTAELEPTANISGIQASVIETDVAPELQVERVEELAWEQPLVQRTPAVINPAQPSRLLLCVGQSQEIRAVNPLTTSNPFLQSYDLSNSHNLSRQALTRTNITNVNAGPTASQLTEPRVTHMKISSDGQWLATVDEWSPSTLDLQSVTTREENLAIEQGRRREVFLKFWRWNQEDEAWDLVSRIDAPHAIGIFSADAGRILDLAADPSSSRFSTIGEDGVARIWSSKTRKQDGIIVRGKTGLPLKNWKCDHAILLGKGELLDESIGQSDCPISGCVAFSDDGSVLAAGVETAERLLHLIDPDSGTIRTSHSGLYDGELIHLDFLGPDLIALSNKLIVYDVVSEETKFGIRLASRVATLSTQQKQEMIHLAVDRKSRSFALALPLLKRPDKSLQTQSLLTDFYSELSVFHQGNQEAVSCERLPTLITALVADVSSEGYIVIDTAAEIRTMHRKGAQGLTALAQSTSALQLDDIPDEQAADLLRLVENVEDVVDEQLPTPAPTADGHEDDDEGETPVVTQQQLAEIFDAGPAFAMPPMEEMFYQVAGLFSAKPLAQSIV</t>
  </si>
  <si>
    <t>&gt;4337_g</t>
  </si>
  <si>
    <t>MAMRLLVVSDDGSFVQERFAKDSIPPYAILSHRWSTQEDDEITFKEIAEGIYDKKKPGYKKLQFCSARAKVDGLHYFWVDTCCINQSDQNELSIAIYSMFQWYQKAVKCYVYLADIYIGDQDDQSITTAKKSALPKSEWFSRGWTLQELLAPERVEFYTRDSVCLGDKSSLDLQIAKITHIPIQAFRGRSHSHFTPEEIFSWVESRRTKKAEDKAYCLLGVFNVSMLLDYGEGEKMAFSRLYREIENRVPDMDGLLKNLPYAADAPFNTAKWQHEPTCLPDTRVDLQQQIQDWIDGGDERIIFWLHGLAGTGKSTIARTIAHNCFQQGRLGASFFFSKGSGDISHAGKFFTTIAIQLSEESPYLKRCIYNAVKENKSIATQSYANQWRQLILGPLSKLDRGYRSFSFVFVIDAIDECESDADIRLILQLLVEAQSLKKVRLRVFLTSRPEIPIRHSIDDIPQAKHEDFVLQDIPRATINHDISLFLEYNLGIIRQELTLSVDWPGEMVLRQLVLYACGLFIWAATACRFIREGKRFARKRLDIILKGSSSGVTTPEKHLDEIYLAVLKHSISSEYSDAEIKEVYNMLKDTLGSLVVLLSPLSTSSLSRLLHLPKEDIDQTFEDFYAILDIPKDPTHQLRLHHPSFRDFLLKKDRCGDFWVDEKKTHRKLAASCIQLMSQALKKDVCEMHAPSSQTSQVENSWVEKCLPPEVQYACLYWVQHLQRGGSPVQDGGEAHRFLQAHLLHWLEALGWIGKASEGIQAILSLEAYVSPQSACIYL</t>
  </si>
  <si>
    <t>&gt;7688_g</t>
  </si>
  <si>
    <t>MSTQDPGISASEGSNPDDTSRDYEPQAFENSTRTRFSNAPDEPQMDSDEEELEFFTGSGLAQNEISQIDPDFRQFRAQMRKFANDVAELKAPDIQESDLGEEDLIAGGPGFNGGARKRGRDQTDKGPPKKRGPRRAASPGGDIKMRLGEANAAFLVRDYKKTKLIIADIIRINAETYEAWTTLAALFQEEGDVDNEFKALFFAAHLRPKHKEPWEKAAHCAFNKTKDPSDLSEQDLQNAQFCLQNALRIDPDDLALRKEKAYVLSLRGQLSLAITEYQNILTKDPLDTVSLQNLSTICIDMHRAWNAIDAYQIAISKFKANTEKTDYEFTWDDLDYLTELYMVNKGYLTAIEQIGIISRWLLGRKDEEFWSMYTSNDCEWDRDDSRRSRLPDFVPGKYPLSTYGAGLPLQFRVKLALCRLLSKGTDFEEAILHLKWLDPNGGAKQGSCDDCLPLFRQVADVLFEKGYHSNALSYYRPLRQSSEYVDAQFLVNIGTCFVSEKQDQDAEECFLEAVKLDEYSIDARMGLAKMYERLSQPEKASSYVEEILVLKSGQSGDSAPLKIAHLPNIAPKAVGDEGPSPSLDENSSIDTRARAHKLRVKSRGGQDAQVQIAKAEHLQLEYFRLNKNQEGMRRGEPAATRVWMEAAEALTKDFRGFKILYPWDKYLPFQGWSTTNARIRAEISLESNLQGPDIHDYIAKGLGVSLPSKAARLQEVDPKTLPKDYRGISFTVWLDIFLEYALLLATYGNMRESYEVCEATKDAVVFYHNRESLFLTHVCYCLCALISNDEETCVGTARFFMKDFQFTTDCYRMFAAITRLCHSPISWYSSGPSQKYILRQIKAMDYALVSKDEQQKFFSERGAYTAKGPDGEAFINKDMDIGLLMLYGHILFTGSSYSYALNYFFRAHALDPNNPMINLNIGLTYIHFGLKRQAENRQHIILQGIAFFTLYYDSRKESEIAEERQEAHYNMGRVYHMLGLPHLAIPYYELVLEDVEYSGRSEREDIVLDTAYNLQTVYAAAGNLKLAEKITREYLTI</t>
  </si>
  <si>
    <t>&gt;1057_g</t>
  </si>
  <si>
    <t>MKFISAVNCTICLAAVHAASFRAPVVSVSKDSWNGFTRQGGVARDGAVSKRNSHRYLDHSRRSKKPIRADWSVIRKLNVDGSEIVDNAGYAESIDEDEQVENVPLWDWVGKTYTTQISIGNPPQPFNMLLSISDTEIFVPAMKCYYGCNYFNKYDSSSSSTFVSYPERTADYLLRLHTVGQLAQDSLEIGGEVIKNQTFGQVYGMVKHAPKWGNFDGMLGLAPWNFQSNFNILNPFQEAVSQDLLDRNLFSLKLPSSDEDPGEILFGDVNQDLFVGDLKTLPIIERPEELPRLKGRWVVPATSISVGFGYVELDGYVASLETDFPLMALPEDHVHLLNRYLGMKEGENGAEPPSIDCEKRGTLENLTITLGQHDFTINPWEYTIEVDMGRKSQRRCVSAFYPLPGYIDEKYIVLGSTFLKAFYGVFNLDEVTVSLGRATSPKVKKLVLQDGFDGTQELKRR</t>
  </si>
  <si>
    <t>&gt;5771_g</t>
  </si>
  <si>
    <t>MFLYGIIVPVIPFALSSRAGVPESSVQSWVSVLLAVYGAALLVCSPPARWYADQVASRRLLLLVGLLALGGATVLLCLARSVVLLVVGRVLQGASAAIVWTVGLALLVDTVGQEEIGQTLGWTGIAMSVAFLLAPLLGGLVYEKAGYYPVYYMAFGLIALDIVLRLALIEKKIARQWMPDDPTDSEDISSTAPGPKGLILSGADKEEVPEAAASVTSNPPEAFEAKRVKWPPVFTLLRSKRLLTALWGFIVQGSQMTAFDSVIPLFVQRTFHWNSTGAGLVFLAIVIPGGVAPMVGWVSDRLGQKVLLCALLALIGTALTLVMPPLMAEIAYVVEAKEKQNPGRFGKTGAYAQAYGLFVGAFAAGTLIGPLWSGYVQDAAGWGTMSWSLGLFSLAGAIPCLIWTGGLITENNPKTSQERALGKPSVTAPIPQQAGDNAV</t>
  </si>
  <si>
    <t>&gt;10791_g</t>
  </si>
  <si>
    <t>MSDVEQRHIVPPKQVDSDYPLIDSDPHFKRVCQYARPSDYAAGAGTFALGPSLMLIWEKIAPSLVGKGGFASAMRLTAAVSATGGFLMFYERSILRFYGFSENAREREMDMREMVAKVKAGEPLYGVSTMTPYMQGMAARNSRYSGVMLHLVPWFNFVNHNQHGVDTAKYYRQAEKELEAERQGKKLLE</t>
  </si>
  <si>
    <t>&gt;3638_g</t>
  </si>
  <si>
    <t>MPSQNISTSAAQAQDFVDFVNASPTPYHAVQSAIKRLAKVGFQEIRERDNWSSSLVPGSSYYLTRNGSSIVAFSIGKKWKAGNPIAMVGAHTDSPCLRIKPVSKKAGSGFLQVGVETYGGGIWHTWFDRDLSIAGRVMCRDGENFVQKLVKIERPILRIPTLAIHLDRSSNFEPNKETELFPIAGLVAAELNRTGKKDVEKEENIEGEGEFKPLKVMTERHHPYIIELVAKEAGVAVEDVVDFELVLYDTQKSCIGGINNELIFSPRLDNLGMTYCAVEGIIESLSSSKVLEDDITIRLIACFDHEEIGSTSAQGAASTLLPAVLKRLSVIPGQQDTGSEKSYEKIREQELDIATAFEQSLSCSFFISADMAHSVHPNYAGKYESEHRPEMNKGTVIKINANQRYATNSPGIVLLQEVAKKAGVPLQLFVVRNDSSCGSTIGPMLSAKLGTRTLDLGNPQLSMHSIRETGGAEDVRFGVRLFSAFFEGFGELEARILVD</t>
  </si>
  <si>
    <t>&gt;3826_g</t>
  </si>
  <si>
    <t>MKFSRMALVGAATLAVAQPHNHVHRHPARHGSPLENRDAATTTTVPGPIVTVFELNGQVVPDDEVQAGIAAGKYVLVGDKISTVLPASTTSTPSSTASPSSTPIPTPSSSSVVAAQFIEVSTSSTSTTPVSTAAAPTTAAPSSASQVVQAESVSTSSSSSSSSSSSGTGLSADFPSGTIPCSTFPAAYGAVAADWLNLDGWTGIQNVPNYSVGDASISYIETATSGSSCTKNSFCSYACPAGYQKSQWPSAQGATGQSIGGLYCNSNGYLELSRTSVSTICEAGAGSVQVENNTPGSVSICRTDYPGTESETIALVTEPGQTYDVCNPDASTYYTWEGSATSAQYYVNNYGTAVGDACIWGSAGSDAGNWAPVNIGVGKGTSGETFISLFPNSPTNPDGVLNFNIKITGGVSGSCKYEGGTYYNNGVASSTGCTVGVTGEAVFDLYTS</t>
  </si>
  <si>
    <t>&gt;4625_g</t>
  </si>
  <si>
    <t>MTSLNPTSTVVPPLSQTHLDRGYGTSAPSRAHLAPASNATDFASPGVAGQPDSSSAFAQSATQQSYGKFSEDWEASQRGSSIVDGPAMQRSNSVLSQGEALTLPARGGTLKKKASLRRGSSLKRSSSRRSSRAGSVRSLVVLPQGDIDEAHSAFYSPVPTSGNPTEVLANRFSAWRKVLKDLVTYFREIQASYDHRAKNLLKISNVINNTTSPPIFLQSGGLNDAVEVLRNYHKIAVAEANKSKDIENDVILALVGLRSDLNQKIKEIKNLSGDFKNSVDKEMENTRKAVNELQDCLGQTEIDPSSTTGKKDPYLLKLAVDRQVERQIDEENYLHQAYLNLEASGRELETIVVGEIQKSYNAYAGILKREADAAYAAVDDLRTGPIAMPKDHEWDHFVQNDEHFVDPNIPVREPQTIQYPGRDDELAQEVRAGLLERKSKYLKSYTAGWYVLSPTHLHEFKSADKAQAPVMSLYLPEQKLGSHSNENSASNKFMLKGRQTGNLHRGHSWIFRAESFDTMNAWYEDIKALTEKTPQERSAFVRQHARSLSGTSQRASSISSDGLDEEDEEPFSAVNSNVVSPGPKQDVLPRRPQPGGRFPSDFSQQRSLQAPLSPSSGSSGFGDVGAAAALPGSGIGDNYVHQEDLTSPTHAEIVNKQAMEDGVNPYTNQPIVHHPHENDVGGDITAAGLGVATGAGAYGHFDAGKAASAEAAEYRQQQEDQAALESSAIAAQDTYEQQSEQQAALEAIDIAAADAPLTLIPSVSPFIPGGRSQGDISSSTALSSNVSHELTKSNQPQPIDGDPTRPPLPTGPESVQSISHLHVPGEYPRHNTKSEAKEISGSVSA</t>
  </si>
  <si>
    <t>&gt;8634_g</t>
  </si>
  <si>
    <t>MHFVFVLLTAASVASVAAVPQYGNYGNYGGYGNYNIPSSSSTTSSKATSTSTATTSSAPAGYNNYGSYQNYKREPVPEPEPQYGNYGDYGNYGNYNIPPSEITLVAPTSTLSVPTTSQGVPPTTSISAPSLTTASSTSLLPSTTSAPLLAAFSPPPVSPSTTSTAPPPPPSTTSTPSSAPPSTISPPPPPPTTRFSFSFGVFQEYYTTHEPFISEPSGIAIVGTTATGVMYMAGLLLFPAYKKYPHLANTSKWLGLPLMALALLSASFATKVSHLILTQGILFGIGGCIIYCPLMLFIDEWFVQRKGLAYGVIWAGTGAGGLLIPFVLNALLSRYGFRTTLRIWSVALLILSMPLLVFLRPRLPIPAVSQNPRCSMSYLSTSSFWILCLGLLVESAGYFIPSLYLPLFSRSLGISTNMGTLLISLLNLSGVFATIIMGILCDRFHVTSVILICTVGATVSIFLFWGLASNFPLLCVFAIAYGFFAGGFTATSAGIIKLVKKKDNRTDAGILIGFLSAARGVGAVASGPLSEGLLAKGFGHGVGVRGKYGGLIVFTGVTAAIGGVGFLGRRVGLV</t>
  </si>
  <si>
    <t>&gt;390_g</t>
  </si>
  <si>
    <t>MSADDQAFLDLLSSVPNDIRRYSNEVADYVDKHLDHVSSTLRETLSSSKWIPESARPKPPPPPPRPFIHTPSPASAYGHIQNWIMKHKILTAVVVIAIGGVTYHIIRKKANYRRKRRAKRASNGARLEVVVIAGTPSEPITRTIAQDLERRGFIVYVVCNSIEEEVMVQNEARPDIKPLMIDIVDPDSTRASIERFRALLESPHTAFQGAKQHHFNLRSLVLIPSPTYPSTPIATLSPTTLSDLLNIRLLTPILTTQSFLPLLQNTPSSSKPSILLLTPSILASLSPSFHLPESLITTALTTFTSTLQSELSPLSIPVTHLQLGTFDLSSYLPRQQQLQPYPATVAAQRAETLKWDPESRQAYAKNFITVNSRGTSILRKGSSLRELHNAVFDAVVSPTGGTVRVGMGSTIYGFVGKYVPRGLVAWMMGVRKLGDHTGMEMEFGRRIGNGSEGGSGRTSPGSSKSVPGVYGFGLGGSEYVPVYSDAYTPRDGEENEHYQVSDY</t>
  </si>
  <si>
    <t>&gt;15206_g</t>
  </si>
  <si>
    <t>MRQVEGKPGVVYYPLELKTIPTPTPGPKDLVITMRAVSLNHRDLYLRQHLYPAPSFDTPKLSDGCGIVTAVGAAASRSWIGKRVILTPGRGWEKDVSAPEDVKGYRILGGTKSCEIGTLQEVVVVEEVEVEEAPGGAERWGGGGVAFDGVDGVAGFAVARGCNVFVTSGSQEKVERAKGMGAVGGVSYKSEGWEKELKTLLPKERGWFDVIVDGAGGNIIAKAIRLLKPGGTVVQYGMTIGPKMEWHMNAVLMNIELKGTTMGSRKEFHDMVSFVNEKKIKPVVSRVVKGIENIEGIDGLFEDMKKGSQFGKLVIEIASEGGESGGSKL</t>
  </si>
  <si>
    <t>&gt;947_g</t>
  </si>
  <si>
    <t>MANPSQKLEEEYRPSDRPVGAGDTTPNRPLDEDEKDYIDILDGPSPSHDGSKSGWESGSNDQEKNLAMDRSKSYATTTSAITRTDSHVDVPIVKPWYKKLNPLRWGKTPPVPKQRGVSREYTASFLSLVYFQWVAPLMAVGYQRQLEQNDIWTVNPDRSAEVMTTKLQNSFQKRVARGDKYPLLWAMHETFKVEFWIGGFCQFFANIFQVVSPFTLRYLIQFAEDAYIAQHTGAPAPSIGKGLGLVFGITFMQMCQSLGTNHFIYRGMMVGGQSRAVLISLIFEKAMKISGRAKAGGREIKDKSEEESGETPGNQKPAKHSKKSGTKTIPNIGKGIAGDGTGWANGRVVNLMSVDTYRVDQASGLFHMIWTAPFACIITLILLLINLTYSALAGFALLVIGLPVLTKAVKVLFARRRVINKITDQRVSLTQEILQAVRFVKFFGWESAFLGRLRDIRNREIRSIQILLAIRNAINAVSMSLPIFASMLAFITYSLTSHDLAPAHIFSSLALFNSLRMPLNLLPLVIGQVIDAWSSVYRIQEYLMSEEQGDEAKVDTGAKDAVEMQNADFTWERTATQDPDQVAQHGKKQTKEEITAAKKTQKDAIKAKKLAAKNYSPDEKETGAITPDDTSTLFEDREPFKLQNMNFTIGRNELVAVIGGVGSGKSSLLAALAGDMRKTKGEVVIGASRAFCPQYAWIQNASVQENILFGKNMDKHWYKKVIDACALQPDLEMLPQGDATEIGERGITVSGGQKQRLNIARAIYFDADLVLMDDPLSAVDAHVGRHIFDHAIMGLLGNKARILATHQLWVLNRCDRIIWMEEGKILAIDTFDNLMRDHTGFQILMETTAVEEKQDNDGHVNDDEVEGEKKAMKKKRKTGTLMQAEERAIKSVPWSIYLDYIKASGSILNAPVVIGFLLASQGANIATSLWLSWWTSNKFGYGKGVYIGVYAALGASQALLLFFFALSLTIMGTSASKRMLNRAITRALRAPMSFFDTTPLGRITNRFSRDVDVMDNNLTDAIRMYMLTLAMILSVFGLIIAYFHYFAIALGPLFILFIFSASYYRSSAREMKRFESVLRSHVFAKFSEGLSGTACIRAYGLADRFIHNIREAIDDMNSAYYLTFANQRWLSTRLDIIGNLLVFVTGILVVTSRFNVSPSIAGLVLSYILSIVQMIQFTVRQLAEVENGMNATERLHYYGTALEEEAPLHTVDVRESWPESGEIIFNDVQMRYRENLPLVLSGLTMHVKGGERIGVVGRTGAGKSSIMSTLFRLVELSGGSITIDGLDISTIGLQDLRSRLAIIPQDPTLFKGTIRSNLDPFNEHTDLELWSALRQSDLVTEEASLDDKSPGRIHLDGIVEDEGLNFSLGQRQLMALARALVRGSQIIVCDEATSSVDMETDEKIQRTIATGFKGKTLLCIAHRLKTIINYDRICVMDQGRIVELERPSVLYEMGGVFRSMCDRGGIRRTDFADFDKEVSM</t>
  </si>
  <si>
    <t>&gt;6198_g</t>
  </si>
  <si>
    <t>MNVYFKWLPSKPKPIATVLGYASSVDSAERASSQTEESGEGRRATKTISDNIRFDTVSLSPSSTAVASEAAASSYSKDLPRTLHSFLKNLWQKAFSPQQDAGEPLRDFRHEKVADFPLGYPQLAAFLDSYENFSIYRKFGRVGNRILLHLQAEITALDNSLTELDINDSKYGSKTGYRLKTIKCDAKWDTTQKDIIKQLQEKLGVYYDTLLKFNQVKALGSPLKHNHQYLFNWIEGKKPVVEEEDTWILYENDVVALAPVDRLESSLTDTYLNRLFRPSKQGDGETEPVVTSFSPKRVTAAAKALSVFIAVSILIVPVSILLWLPLDPALMSVTVLLSVLMFSTLLSFSMTMKTKDILLGSAAYCAVLATFLGNSPYSARS</t>
  </si>
  <si>
    <t>&gt;6604_g</t>
  </si>
  <si>
    <t>MADGTPDQDQLASRPEPAENHISKSEFTVVAPEKGSSNNSTAGHEIQDLHQYTPQGAPATNKEVYSYYAYYAGNNGIGSFQYSNLLFQNLIYQAGFNPNVLPLGSSSCDVDTSAPCHVFWGGGNKTKAYTSVILIATGLTFLVQALVFIGVGSLADFGNWNPWVVRGFSVLCWAFEFGFLGIKTASKWRAAMALYILSSVTFWASYVFFNAIFPKLAHDLPEARQAREAYLEGTISEDEYEAKCSMARSKIMNISYVWNNVGFTICGALSLGALAGIGANDSTEQNNWGYSVSVAVCTGFWIILAIPWFLWEKRRPGPKVPPGDSYLTLGFKQSWFAAKQAWTLKQTFFYLIAFFLLADGIGTTITLVTIAQTQVVEFSATENTYLIMVQGGSAAVGVFGAYYLQKIFTLRTKTMLQATNFGCLLVALWGMIGIWTSKVGYHNLWEFWLFNAQYGFTMGAQFSYGQAFMAELVPRGREYMFFSLLGIVSKGSAWIGPIVSSAIVDRNGNQWTAFPFVAALIFVPWIGIFFISETKSRKECAEYLLREATSLRKEKPDHTSSEGSEEREKFKDI</t>
  </si>
  <si>
    <t>&gt;10223_g</t>
  </si>
  <si>
    <t>MAGEINFVPLPDDHFSDPYSGPGEAPFQGSVDPRSALPGTHSLILNNHFSSIIIPRATAVNRTVLSSVCYRPRTLVLNTSSLSHVSVPSIESATSSKSSLSTKENKVEMEEISNGASVPIRIADDHLPTTPTITTTAPEEESGLFGDDLVSPTVAASLPSTYTIRSLRKSDYAIGFLDVLRVLTTVGDVTQKEWNERYDWYAHQGKGGYYIMVIEDRGKIVGTGALIVERKFIHHLGMAGHIEDIAVAKDQQGKKLGLKLIQALDFVAEKVGCYKSILDCSEANQGFYVKCGFKRAGLEMAHYYDGSTSKDMGGSHL</t>
  </si>
  <si>
    <t>&gt;10389_g</t>
  </si>
  <si>
    <t>MPAIIKRRKAALRKRGVASAINKNGGIGAFTTLSKAGTIEESIIEKKAPLDSIAITLPDDSSLTSIPTSKKRKLDDLEEGAVQHPDDVNNNINNKKIKFLSLPAPKGRRPSPRTPRRLIVAQQFSSVDTPTKSTRTLLDNFCINSTTPTHSPLAFHSSSSNLVASTPKRQQFSQPVATTDDLPEELLDLINLQASFLTALSIHYAHNGTHAPADVRNLCPDVARSWGKRSVTLEDIRRTLGVLNSSLADDGSNRRISHLYLSDYGHGKICVEIKQVPGRVGRIARPVEEDLMNSLFVSSLRSLWEAREPNMKTKEFVEGIPMSTITVCPSLMKTSPLLAKGQRRLEDLKKGIVIKKVESETQITTTTTGKKLTLLERLRAKSLHNRTLPPPPTKPELARKAALGRIEEVVAVLGILSTSSSLGQQRVSFTLPTIVGKLKDSFKNPISKDEADTCVRLLAAEIAPEWFKLAKLGRGKMEALVVDREGRVPDEEIKERVKRAG</t>
  </si>
  <si>
    <t>&gt;8094_g</t>
  </si>
  <si>
    <t>MQFQLPTKTLLALLPFFIAANAQASGTGTTTRYWDCCKPSCAWSGKAALASGATPVLTCDINDNPLSSSLSVDAVSGCSSGTSYMCSDEAPWAVSDDLAYGYAAVNIAGGSESSWCCACYELTFTSGAAAGKKMIVQATNTGGDLSSNQFDLSIPGGGVGIFNGCTAEWGAPSSGWGAQYGGVSDAAACATFPTALQSGCDWRFDWFEGSDNPTVSFKQVECPAAITAKTGCIRADDSSMPAAAADTGAALSSSSTSSSEDVVASSSTAAAVVGTASSAAGVEAATSSAAAVQSTVTSSLVEVASSIASSVEAASTSAGSDEEYWDGTCEW</t>
  </si>
  <si>
    <t>&gt;1647_g</t>
  </si>
  <si>
    <t>MLEFMDYIQHAFYTASNWNYENSYSHLTATARALLDFETPQGLRFNLSSLSSPNFATSYNIGSVGLVDGSLSYLYTSLPLSTIAQSGRIDLRNVIYGYRQIQELRKADEPWMWEEWYRGERVDQRHTLFYGRLYLPQSTLEALYLRRLSPTQQLKLSAVSDSRVKNGGTILALHQYNVGKYSAETLYSTDGGLIGFRSLYNFGPDPRKEVTEVLKTEDKIYGRFSAGAEMYYGALNKSGGVSFGGRFATLPTHKGSPLTATLTLNPLMGNLSSTYTVKAGKNLSLCSKFDFNVYSYESDLVLGCELWKMRVKEEKEKGRSLAAKLEWRLDPEEDTSKPEQEQVAGVLKARVDQNWKIGLLWEGRIKELLFTLGSSIDMKRRDQPFRAIGLELQYSS</t>
  </si>
  <si>
    <t>&gt;5517_g</t>
  </si>
  <si>
    <t>MIGDAEEDFGFGSDDDAGLLELASTLDTPSTKRKAEDGDLPAPKRFKFPSAERALVQNFQFEKFQLKQEQVISRILGGNSAAVVFPTGGGKSLCYQIPALVFAEEDEITGIRGPGEHGITLVVSPLIALMKDQVDALVRKGIKAATLDSTKSREEYMDTCKQLRDGELKLLYCAPERLNNEGFVEQMKYVRGGVRLLAVDEAHCVSEWGHAFRPDYLKVSRFVEEIHAERVVCLTATATPRVASDICKAFHIDAIEGLFRTSTYRPNLQLIAESGKTKEELLPRLYQFLKSNPGASIVYVTLQKHTDELATKLRAQGFNAKSFHAGLGTALKTDLQEEFMLKNDLIIVATIAFGMGIDKANIRNVVHFNIPSSLESYSQEIGRAGRDGKLSKCMFYICGEDLHLRELFARGDLPNKGSIRSLLIEIFNPTNARLPIGGEMRFSHYSQEREHDIRPTTLKNIFAQLELTHNLIRAVTPVYTKYQYLACPLYDASLNSDRSIEASAILKFAKKAAKFHHIDIEDAAMRSGLNRQAIVHKLNDLNELGALELKPAGVMNVYKVLKKLPRTGPEIEKYVDAIFTLIESREQDALQRTDQMLQLITSKACFSNALAHHFGDDLPNGKQECGHCTWCMTHKQVVQEMPPPAPFNDSLFQDILEAVDVRDDARFLAKFAFGINSPRMTVMKIGKSPLFGSMADHDFMDLLHAFEKACEEDD</t>
  </si>
  <si>
    <t>&gt;5689_g</t>
  </si>
  <si>
    <t>MAKTAALKKKGSTSVHSRAAKRATSPGIDLDKSIKDIKPPTDLKIQRPSVLAVHQNAGVSKKSKNGRKSVLSAKAKKRHEKGMDRAEAVMDQKETKVEKSKDRARTVQERAKAWDDLNKKILAKKAKEEGQPVAKDQEDLVDEDEAEAEVEVDMEVEMENATEVEQAHGIEAMVTGDAPNSVPLPKVADDEDEIL</t>
  </si>
  <si>
    <t>&gt;3393_g</t>
  </si>
  <si>
    <t>MSSPLSAIKIRRKKNVKKGIQFCLMVCGASGTGRTTFVNTLCGKKVLQAKDADDAANAHLEEGVRIKPITVELELDEEGTRISLTIVDTPGFGDQIDNEASFGEIVGYLERQYDDILAEESRIKRNPRFRDNRVHALLYFITPTGHGLRELDIELMKRLSPRVNVIPVIGKADSLTPAELAESKKLVMEDIEHYRIPVYNFPYDIEEDDEDTVEENAELRGLMPFAIVGSEEVVEIGGRKVRARQYPWGVVEVDNPRHSDFLAIRSALLHSHLADLKEITHDFLYENYRTEKLSKSVEGGAGADSSMNPEDLASQSVRLKEEQLRREEEKLREIEVKVQREINEKRQELLARESQLKEIEARMNREQTERLEAINGTASAEPEA</t>
  </si>
  <si>
    <t>&gt;3252_g</t>
  </si>
  <si>
    <t>MFPRPQIRLLSIFVLLISLTQIQASWYELFNRATPTEVAHAVEANAAAATSTGSVENGAAAQTTSSSISTTTSQPKTTEASTTSVAKTTSTTSKTSSSDSPTSTSTTVAKTTSTSSTPSETLSTPSTTDASSTSPTPTSQETTAQSTTSAPNTSSTSESISVTTIVQTISGEAVTSVSSATISSSSSTSTSSLANTSGSTSSSGMSTKTRNTVIGVVVGVGGAVIFAALGIMAWRIWGRKKNDDDDDGLMGFRSGAEKPSSPGSGGVVGGQTANPFQSTLENYHNPAKNVGASTNF</t>
  </si>
  <si>
    <t>&gt;2215_g</t>
  </si>
  <si>
    <t>MTSTGEALTTILCSCKQTRFDIQNPVYQELDIEGLNITVTSGSGKGGAKAKGKAKAEGLEILNEASLKLKGGVHYALIGRNGTGKSTLLKAIAEKLIPGIPIKTRISILQQTATTDSSSEELETSTSKLSLSAIFSSQLSVLEEVINKAISRNDIQHEIDVLSKAIDNHSSNLAPVRALRQVQHERLKKELFELDKDARLRSGTRGMAARKVLIAFEKKVTESAERVAQKDEDIDEETIIEETQAACDILAELNSQLEPATLAEIETSARSILSGLGFPKSNFDKPLSTLSGGWRMRTNLASALLQPADILILDEPTNFLDLLGIIWLQRFLSELRDSGPNSPTVVLVSHDRDFINTVCQELIILRDHTLTYFRGDLTTYETSLRDKKLYLSRMKDAQDKQKTHIQQTIQQNIKQGKATGDDNKLRQAKSRQKKLDDRMGMEKSASGGRFKLNRDLPGYHFTSRAEIDIPADERAIYITLPLAPDLRFPGPLVSLEKVSFSYPAVKKSKIPMPIILQDVDLTIHMGDRIGVMGLNGSGKSTLINLLTSTTKPTKGSISVHPRLRMEYYSQHSVEELQTLWGTSPELTALAFLTRDVEGELDEGELRGLLGSLGLPGRTASDVPMNKLSGGQLVRLALARLLWKCPQLLVLDEITTHLDFYTVSALAEALRGWNGAVVCVSHDRWFVRSVVEGFTDGEEGEELSNEEEENRRRIVYLVKKGRLEGLENGITGFEASLEKRVEKLMAG</t>
  </si>
  <si>
    <t>&gt;2708_g</t>
  </si>
  <si>
    <t>MDFLSSELEAMADKAYNFNNDTNAIEDETITRWQKLFNYSHQAAIAAIESYRLDIFRSGVSDDLWEMLREVWEAKGYDREAYEYYLLHCSTASSSRPGEGNPNAEYLVKIEGPLNPFFIQ</t>
  </si>
  <si>
    <t>&gt;7191_g</t>
  </si>
  <si>
    <t>MSSHEKKPNPNKPLRTSSLRRTNTSKTTSSKSPIAAPPRAALRKQHNDETSSLKSIQSATSPEDVTSEDSLSTSATPCPSCAPKQKKISELQREIEIMEAEFSRELAVLSHKENETSLFWQNKHRSLHESFLKVDTEARCLREVVREGDREKEEMDKGVRGKIGGLVLDRDAFREAYNEAMREVKDKEVEIAALRETVRGLKVWVGRQAGAAGGGEQVADEVFGEGWRGLGNGLQNWVIMHFRRVRVEPSKVDEHTKEKLLRLVPTYETLAATSKIHFIQSLVSRLLIENIFQAHFIGLSKEHADELSKVEKYLSSFCTVESMNQWRSSTLSIIQKDALQKLQSETEVIVNFTIKQVNEILDSISDTKHTENRDQSLRILINSAIELSRLLRVQKAVFSIMMPIIEGHQQTMFDSETMEDIGGEDEDTLDHREIGCVAFPGIVKAGDENGEMPHLRNVVAKIRVLCTPE</t>
  </si>
  <si>
    <t>&gt;5984_g</t>
  </si>
  <si>
    <t>MALAVNQVIQDGGGLCVVRNGQVQSHLPLPIAGLMSTDTAQSLAEQIDALKAAARECGPLPDEPFIQMAFLSLPVIPALKLTSQGLFDGEKFAFTTLEVTE</t>
  </si>
  <si>
    <t>&gt;711_g</t>
  </si>
  <si>
    <t>MAPKATIYNNDCISEEDKFPPTQMLEDDMFNEDLNWGSEHSGLHPLAIFELMDEFTFKSIADASRDQSELRQSLAEYRSRILGYWRGQLTGATIEVNMNRVGHNGELWWQVLELIRRDGPQSQNYTESWKLSVSLQSLVEHLEYIHQTPLVRDVTKRFPSQAKRPEPLPSPLPRFSTASSLSEPLSPLMSLPTADDNFSQDRKPQNHPPRTHQLTGNNPNLKNISQLLNHQIGTYRLTPRN</t>
  </si>
  <si>
    <t>&gt;2525_g</t>
  </si>
  <si>
    <t>MASFGSAMRSFWHTMTSYDRHSSYDSPYRTGQHVPLAQSQHAPLTSVATSASESRGDVSSLYFDDSGRHSTSALNGGAYPGSPVAHPHSPAPHSPYSPGMRSSAALQRTTGATENFENVTPGEIQLQPFSEGLAPPPPVGHSWKRIDRWAEDNYPELFDQLCEGCTTNDLNELEHQLDCSLPMEVRESMQIHDGQERGGMPTGIIFGCMLLDCEEIVQEWENWKKVNMEFLTEPINVKPAAPLKALGGAASSSSKPPALNTRNPLWRQELLSRQDSQPPNAIQKVYAHPAWIPLARDWGGNNLAVDLAPGPAGKWGQVILFGRDYDCKYVIARSWSAFLATVADDLNSGKWFVDEETNELKLREFKSRNVEPGYMDILRWRMDQKYGRKNVRRRSAVPMNGQASGSTSNSPYASPTAEVGGEPRGRSMQRFSGASPLPSPNRPNYSKSSPLARVTEESAAPIKVHTNNMKPEKLVEVETPRPSEEEKSNKKTLEALLEPVTLDDDKENAKVGDTITKSRGLTNGAKKATVEDETTMKTIEI</t>
  </si>
  <si>
    <t>&gt;9192_g</t>
  </si>
  <si>
    <t>MPTQRPFFTNFLAAFRAHSAIQQAQVKSTPTSSAPHPSSSTAYNSSPSQPRTITTSSKASAAGGATTGALTSLTSPRPHSTSPLGRSPGQGPDGGQKYISSRGRRGSDSSSEGFRDVLGAEKWYIGGRTATGEERYFKLGVVIMSYVKDEQHGYCHGYGRGMDSALNARAKNDRRDNGAYLADEPDEITAYFNLG</t>
  </si>
  <si>
    <t>&gt;9234_g</t>
  </si>
  <si>
    <t>MKALVYSGIGNVRLEDRPKPKISQPSDAIIKLTKSTICGSDLHIQKGDVATCTPGTILGHEGVGIVDEIGESVHGFSKGEHVLISCISSCATCEYCRRGMYSHCKTGGWLLGNTIDGTQADYVRIPHADSSLYPIPDGADEAALVMLSDIFPTGLECGVLNGKVQPGGTVVIVGAGPVGLAAMITAQLYSPSLIIMIDKDPNRLKVAKELGAHQTIAATDETAVEMVKDFTDGKGCDSVIEAVGIPQSFELCQKLLAPGGILANVGVHGTKVDLHLENLWDRNISITTRLVDTVTTPMLLKSALSGKLDPSKLITHKFKFGDMEKAYSTFGAAAKHEALKVLIEFD</t>
  </si>
  <si>
    <t>&gt;799_g</t>
  </si>
  <si>
    <t>MGPVPSVQPDNGAFLNPALCANTERKADRKEPPCQNTASLVCSSCKVVQYCSKECQITNWSQHKKICKSDLLRSKYVPGWIKQGRVPSWVSDSELSSDFGMNQYLWGNMPAVDILNIEKSEDVCDIHRDVDLLFAASGDIRNVVKSIIESLPDGYDGRCTLVINDINFMVVARNAILLFVALSLEPEEAVPILIHAWYSALLPHVMIDTLRHVALGRIVEVCEKVKSKPSTSLQAKTFSFGKRSLRLVLKKHQWDELKDYFNVPQSLTQEDAQRIRRSVMLAPERVDYLHRALCNQPSPIRVATVTFREDGIILPHGVSRENFDTPNPTFFHTDQVWPMRDDASPLEGWDYYEFIKFAPKATNDVMGSFFFFLRDTLLRFCQRIKDLNIHFRLLNVDARELPEHLSTEESKFDRIEVSNICDRGYIGPQKTLATFSPLLKSKTTNPKAILIMLFLNAVSEVYHNNDPNGNQRVNESRVLMQKFIPVTPVALMTMMAGGVSAMSSLEMIRISSCYTMFGDFEKAFGTFLKDVQIHKLTKKYGMKIKEKHSIIEPWPFRITEKTTKEEFDIRCATTHTGCERYMEFERI</t>
  </si>
  <si>
    <t>&gt;9301_g</t>
  </si>
  <si>
    <t>MELTPQSTQSPASPSRYVSNPQPIYEYPSPARSDSQYRPTEPLQQQPNLGFYSCSMPESSIENGGSVGSTATNANTWSTSGLQHRDTPRSIQPTQNILPAEYDPFAPPFHTAMSQAYSHDIYTSRPAEVTVLPASPLPSNSSQRSSFSSAPASEIFQAGSIRTYAPRVKMETHSAYSTGGEVIMLSSSPEMAQNLLPTTSYQGTLEAQFYHDQSQMGWSKNEYTTSQELPSLSSLPTLGMAAYDRRSISQERASVGSQGRRRTPSTIARTRQPRKLTTKEDANFQCQVKGCGKLFGRSYNFKAHMETHDASREYPFPCPLKDCTKKFVRKTDLQRHHQSVHMKQRNHRCDYCSRFFARKDTLRRHMEDGCSKRFDIETVDFRPQQSYADQSGSLRLSSRPTELLSRQPSYSSSTQYSPPPSSHNAQQENPLTSAQGTYLERHGYLGASSNQPDAVWSQ</t>
  </si>
  <si>
    <t>&gt;5995_g</t>
  </si>
  <si>
    <t>MIPSAVRHFFASNRKAIDIVGGTIADIIANNPDKNVDKVLEGLETFKVEVENTYGDKAH</t>
  </si>
  <si>
    <t>&gt;4665_g</t>
  </si>
  <si>
    <t>MAGDIRDTSASSNSQLRGPPPGATEVPEHVKTPNKIYEVFNGPPSANALPDGSGQNTAGAHVKPVPSLTDAVKTVRWQDIMQVPGYPCARESLMMGIGGGFGMGGIRALWGAPVPKVANWAVGTFVLAAVANYEYCIYKRSLEKAGMKRAVDILDRKKAEKEAREAAAKIKREERRRVKEEEDKRAEEAAAKRWSWKFW</t>
  </si>
  <si>
    <t>&gt;1160_g</t>
  </si>
  <si>
    <t>MPKVLSYTPAWLSKPNPGHQIFTPAPIAQAATLSATSASSRRSAKPGPRRTLAHRGSEVFIAVGKEIRWADLVYLKEAWEDKQYRKPSYEGKETDDNRNQYEGDHAQGYRMIKTPVAEDIRQLVISPHGNYMAILTTHTVHVMILPESAQLTANDTSPMKLKTYMLGSEIHVTSQSGIASALWHPLGVNGTCLVTVTEDAVVRVWELSVADRWSFEKPTLAIDLTALADGTSVDQDFSASMNRTKGYSPDSLEMEVAAACFASRESGGWSPMTLWIAMREGDVYALCPLLPEKWAPPPTLIPSLSVSIVAKVAAMEDDPEIPKESKLLAQQQLRWMSEIDSQEPVIVEAPGGEPSAEVFTRPNKPGRVPKLQGPFDIILPQEESENDLDIQLSDIFIIGAKLDAEELMFGEEDDLEVDDVDQDGLSMGIVCLLSSSGILSILLDMDEVQAQWLPKTKSKVFRFLDEANPPSLLTFDVLATSRPGEVWEGNWPVFSPDVNSRYSFYITATSSVTLITLPWVFRLEGDLNAPSVGAEFRMDLLAKGAKSIRERIYTHKLIDNSTPLAASVLMRDPDLGYFLLTATPYGPVLLTFESPEVHFDPQRSQTRSPSCEPQPELVTTMYEPRPVYEPSHALEQPSVLPTFLEKLRHGRYKRLLKEEVRLSPATLQIMTEAHKVLSEETHRLGTAAAELFRKCERLRVDLQDQIRKTQRVVALVDQHTGEDFDDEGPAQTSNEKVEERIQKAQEKQRVLSQRIEELRRKVTRGTSRELSVKERDWINQVEKIKGKIVSDAEDSEAVTRNVNKPWARYEQVEHLKEELLEQVKNMAGEQETYASPSMKVPSEIRKAKMAQIMGLLDRETALVEAAKSRLERLTIS</t>
  </si>
  <si>
    <t>&gt;4974_g</t>
  </si>
  <si>
    <t>MSPVPSFKPEEMSLMFAVLKQVTAKNIDFAQVVKEMEGSCGKLTVSAVTQRWDRFAKKHWKANSSHSGGKQSVIGNARVTKSGAGKSGGKRGGGAKQEEKVNVKAGKEIESEDELQHGYEVKQEGMGGLEIYADNEEYEYYEAYEGMENDEEAATVG</t>
  </si>
  <si>
    <t>&gt;1979_g</t>
  </si>
  <si>
    <t>MSRVAPPVIRFTQALRRISSSANARRPSALLDSNARSSRYLPRNIKDLKAECRKRDLKASGNKSELVDRLTAHDLVGSHNFHTMGGHRPGPTPPPQAYRTVSLMQGFGTSAPKQAAGDQSTIDFFFFPEIPESPSANQSQIRVPLLPDNYNPDRSANSLNVLETLDDAVPGPEISIIAHHPDFVVPATITEVVGNEGMDVELPASSSTPKDVKEPGIFKQIWTGFLEDIFGPKVSKPTV</t>
  </si>
  <si>
    <t>&gt;2131_g</t>
  </si>
  <si>
    <t>MEGNTEMTRADYKAWSHEQLIERVAQLEAELKKKNSIITAPPPATPPKSYKKPRNERPFDPSKYSTRLVAFKLAYLGKRYNGFEHSLGHKTPLPTIEEELWKAFNRARLIFPKDGTNPVNPGEVNFEGCEYTKCGRTDKGVSAFGQVIGIRVRSNRPLGKRKAVAEADTQVDNVTDESLLPTSKENVSTEDQFNTLPREHSAEMRSPALGFAHSDPEITPGPKLELETGNQDYEDDLNFDPIQDEIPYISLLNRLLPPDIKILAWCPSTPLDFSARFSCRERQYRYYFTQPAFVPTPHNVEFPPNSNPKFKGMMGEKMKDGWLNIEAMREAAKLFEGEHDFRNFCKIDPGKQISNFERRVFYAGIEEVDDTSPALSFLNSPDLLPLNSSLGKDHPKIYTFTLHGSAFLWHQVRCMVAILFLVGQGLEKPSLVKELLDVKNNPRRPTYEMATDTPLVLWDCVFPQEGDPERKEAMGWVYAGDAPGSADAKYGTMGVMDDLWKVWRERKVDELLAGRLLAVVAAQGKEMKELSLTREKASRSQKVFGGDDGPRLQGTYTPVMKKQLMESAEVVNEKYAKKKGFESSEDMKIQMRGFRRVKEDLEGSDEASVVLENGDEKIAISS</t>
  </si>
  <si>
    <t>&gt;249_g</t>
  </si>
  <si>
    <t>MGLALKKPKDTPGSAWPAILIGMFVAFGGVLFGYDTGTISGILAMSYWQNEFSTGYRDATGHLNVNSSQTSEVVSILSAGTFFGALGAAPIADRLGRRWALIVSCCVFIFGVIMQVAATELPLFIAGRFYAGFGVGLVSALIPLYQSETAPKWIRGVIVGSYQLAITIGLLLAAVINNSTHKRNDTGSYRIPIAIQFAWVLVLITGMLILPETPRYLVKSGKLEWAARSLSRLRRLPVEHEAIRDELSEIMADHECQLNIGKATYLDCFKGNIGKRLATGCLLQGLQQLTGINFIFYYGTQYFKNSGITNAFIISMITSSVNTASTLPGLYAIDKWGRRPLLFWGAIGMTVSQLIVAIVGTVSSGQHSDGTIFSKNLAAQRTSIAFVCIYIFFFAAT</t>
  </si>
  <si>
    <t>&gt;10322_g</t>
  </si>
  <si>
    <t>MKDRRPMNEETDIARPAKLRRLDISGKPEIEDPREPYIRQHLSLVGSNGTLPAPEIYYDDCPMNDESVLTSVGPASSDDQSKNGQESSECCYGMIGVLCNIPTKLSRGSSPSSKNIPVNFNGPSHLCSKLNGSSITFDIICRLSARIVGELESVAKVQTQLYCHLKLDVLTEKRFHGEGTRRGKPLQSWFLNVIIFGPSGLEDNIGAYLARYMMYLQDPMGCERRVPYRTPHIINPDSDNTIMTDIYNSPLGDLEIERLEAGPDLLAQLMKGDVSLPETEAPQIVTTPLFLHQKQALTFMMPREKGWNLDGGTRDIWSRQRDILGRFKYINNVNGCSTNEAPLDFRGGLLADDMGLSKTLSMISLIAANQAYPDPVTYEKYGYMKPTDIKATLLIVPPALIQAWEKQFSMHLRRGTLEFHVYHGQNRSGVEFLGRYDVVITTYHTVSAIFRKHSAHAASEQSIFSLTWHRLILDEACCALRSTRRWAITGTPIQNKLADFASIVKFLRTHPYSDHKTFEEEILRPWQNRHNTNAEGFLRLKTLVRAITISRTKAVVKLPPRIDEIHHLNFTPAERENYEAAKSQSRTRLEEAISCGNQSGKTFNALSLLNILRLICNHGLLARSTLEKTIRPQCSSGGRSPGESFDDTFNEVLGGSTCCSICGANLLDDILEGAVSSLVNQPKRAEYDEMICESCISNQMRDSKLQPSFRMSQDDSSAPATPIPDSDTTHIIESMSTKIKALMADLYKHKNIEKSVVFSYWTNTLDFVQLMLNDKRITHTRIDGKISLTKRKEALRAFQSDDSVRVILVSITCGGAGLDLTAGSRVYLLEPYWNPMIEEQALCRVHRVGQEHSVTTIRYLMRDSFEEQIVKLQKRKKMLAEVTFSQRPLSEDGIGLETLEYLKSVLE</t>
  </si>
  <si>
    <t>&gt;4343_g</t>
  </si>
  <si>
    <t>MSPQLKPLTVWGKGGPNPPKVAIILEELGVPYNAIAWPLSDVKKPAYLAINPNGRLPSIHDPNTNLTLWESGAIIEYLIERYDTTHKLSFPAGTPESYLAKQWLFFQASGQGPYYGQAAWFKLFHPEQIPSAIDRYVKEVNRVTGVLEGHLAKQHVEAGSDGPWLVGGRISYADIAFLSWQAMFGKMSTKEDYDADRYPHVKEWVAKMEARKGVKAVMEEGMKKSE</t>
  </si>
  <si>
    <t>&gt;15237_g</t>
  </si>
  <si>
    <t>MQQLGRAHRARHANGNATRYFRDVDCAPSKPESLNSKLSQAYNPRYCPLELWLMQSNNLIPSSTSDFLLGGTEQNTRTTRQQLNPQTILFLDPELLRFSQQETPRTDKLSSILSLQLVGDSQEIRATASKFFESTHIWMPFISKFRFYDHHLDPTFLYNADITLLSLCMKLISTSLPEGAKDPRTPIYHATKKFYTDVENSGNFSIQVLQAGILIALYELGHGIYPSAYLSIGSCARYGYALGINPSAKSHAIKVLTLVELEEKRRVWWAIVILDRFVSIGCPGRPLATEDPNPHDLLPTDDDAWDRGASLEMSSIIPSQLSSPSQLHMSKFALLCQASRLLGQVLHHISDMVVNQEMHDDEGMQLDRTINAMISAAQELTPPDNDQIAFGYGVLITLYEHTTSFSQPGFAPHAEHLNQSKNALESIAKVVTNCLPEKFPQLEDNPKGQSPWGIYVVYRCAVTYMRGMREGGDPNLAVDLNAAKRCLSIVNKRWNVAGTYLRLLEAQEVMGMT</t>
  </si>
  <si>
    <t>&gt;3749_g</t>
  </si>
  <si>
    <t>MSTDTYHPNYAWIGAPTVYNGTGGTGGDSATTNLNQWFNSGDQAYIIVSSCMVLLMIPGLGFLYSGLARRKSALSMIWACMGSFSIIVFQWYFWGYSLAFSSSATNGFIGNLRHFGLMNTLGTPSPGSPLIPELLYSFYQLQFCATTAAIVVGAVAERGRLIPAMVFIFFWATLVYCPLACWAWNVNGWGYKYGVLDYAGGGPVEIGSGMSALAYSMVLGKRQEKMMLNFRPHNVSLITLGTILLWFGWLGFNGGSAFGANLRAVMACWNSCLAAMFGSITWCLLDYRLARKWSMVGWCSGCISGLVAATPASGFITPWASVILGIVTGIVSNFGTKIKFWVGIDDSMDVLAEHGVAGIVGLLFNALFAADWIIGLDGVSTGLINGGWLNHNYKQLYIQIAYIVACTGYAFVMSAILALIINYIPGLHLRASEEAELLGMDDDQLGEFAYDYVEVRRDYLAWTPATDEPEKSKSNINPQDRHGIPEHSEMANGHSSVHEASNAHTAIEGDRHGIAAEDKLREKDEGSNGSSS</t>
  </si>
  <si>
    <t>&gt;7210_g</t>
  </si>
  <si>
    <t>MASNDPLKPRRPPNITVNSGSRGDIVASIGPDASHSGFGTPGLPRTLLPVQRLAPGTPIYGSPTVVESSEMLLLPPRVRGPREGISDTLESPRSTSGTSSRRTSWSSEAPSRNSRYIDGSPFASPFDDSMSSPRTVSDDENFNTQTVSEKYNIVPSAGLLLFPEEVEKDDWLHNPDPNDKDGEKCDIWNKRGMVNIGGLILITAGVLMLFIGYPVLTFVRRVTITTPTPVCAVTANCLSDKLPLLKNQRVGLIDPDTPTSAYTKTSHDGTSLKLVFSDEFNTDGRTFYEGDDPYFQAVDLWYGVTQDLEWYDPDAVSTANGTLNLQFDAFQNHNLNYRSGMIQSWNKLCFKGGRIEASISLPGRGDIEGFWPGFWVMGNLGRPGYPATTDGLWPYSYWDKCDAGITANQSSPDGLSLLPGMRLPACTCKNQDHPSAGISRSAPEIDALEASVGFMGPGQYDAAIGTASQSFQAAPFDIWYQPDYNFLEIYDTSITGMNAYRGGPYQQALSGVTWLNNEWYDGQAYQTYGFEYTPGASGDITWFVGDNYTWHMDHRALRPTGNIGQRVVPQEPMAVVMNFGMSNSFATVFLANLADLMPATMRFDYIRIYQNPDSESVTCDPEDYPTTDYIKEHPEPYTNLNLTLWSETNYKWPTNTLVDNCSS</t>
  </si>
  <si>
    <t>&gt;8202_g</t>
  </si>
  <si>
    <t>MGRGGKRGGRGGGGRGRGRGGGRGGDNRRGEDNRVSFDKVVKSNEKLERYYNTVLGLPVVEQPEFWAALKRELPNSFRFAGSKGHALSVQKLLKDRYIPEISKISHYDGTLVEPPRPVEWYPDELAWWMTTPKNVIRRFPPFAAFQKYLVSETSVGNISRQEVVSMIPPLVMDLQPGMTVLDMCAAPGSKAAQLLEMVHRGEEARVHETLRRFAEEDGRPMLSPTRLEPGELELDSSDYGRATGLLIANDSDYKRSHMLIHQLKRLSSPNLIVTNHDATMFPSIKLPATPENPALNRYLKFDRILADVPCSGDGTTRKNVNLWQDWNPNNALGLYITQVRILVRALQMLKPGGRVVYSTCSMNPVENEAVIASAIERCGGLEKVELLSSEDKLPLLKRKPGLKNWSVMERSGKIFESFEAVKSWEKENGATPSTEKLVEGMFTPLPGSPGSNIPFERCMRVYAHLQDTGGFFIAILEKKTEFKAKPESESKKTEPKPPITSIVEEILARPPPLEGDSVVPKIEAADALTHPEAVGKEEISPVARQNQENSKPDAAVSGRKRSADEIETDEKSVDAVVQAKKLKTEAEVDVSTEPPATGAKSDLTTRPGDLRLDSRPNRNRAGQQFEEPFKYISGDHPEVQSIEKFYHLSPRFPRDRFLVRNAQGEPAKTIYYTSALIRDILTENEGKGIKFIHGGVKMFMKQDVQGPDTCKWRIQSEGMPILEGYVGEERVVRLYKKETLRKLLIEMFPKVGDNAWKYLGEIGERVNNISMGCCVLRIEPTDEPEGFEERMVLPLWRSMYSLNLMLAKEDRTAMLLRIYNDTTPLVNNHPKKAENGEEAKTVAPVLETEGNGVKVDTPIAVEDATPVGDLPLDGESHPEPNGTAAGGASDVAPAKVEEVEAGDIEKL</t>
  </si>
  <si>
    <t>&gt;1009_g</t>
  </si>
  <si>
    <t>MAPVPSTPRRPASSRTRPPRPKSAGPPRAEKSTPANVASEPPRKKLKYIPGGPGGGGRYVDEDGTEIPVGGTGPGGYNYVGPRGRIGRENAAMGLVPVVYNRRDRRERTRPTIPRIQQPAMRFSSAAQAAAVAQNDGYKPREERAWEEFHPSLDIDGDLRAFSACEVEGIIESRPVTPVMTSHHRETSASSQHTPNGIEGSRAKSEGTPTPGTSVNGDLLAISIPGTPGGGKRRPGRPPKDPVSFYSARAAKLGKGLSMGAPKTPKIMAPISNINAKEKLTLPQPSYRISDTLARFEDKSSGLVRYVDKSMANVGYQESDIFVRPERTLIKAFDRNIEEDLDLGSNPTGDGDTVVANGGVGRVEYDMDEADDKWLEAYNAERIAVDFEPITREIFEITITKIEKEWYKLEKRIPKPNPKPPQTHRPRSSSAAAVNGEPPAGEEQDSKCAICDDGDCENTNAIVFCDGCDLAVHQECYGVPFIPEGQWLCRKCQLIGRGIPTCIFCPNTDGAFKQTNSSKWAHLLCAMWIPEVSLGNTTFMEPVMEVEKVPKTRWKLTCYLCNQRMGACIQCGNKSCYQAFHVTCARRARLFLKMKNNHGTLATLDGTMVLKAFCDKHCPLDYAKENEVARATRDARLFYKKNMRGRLWADSQAAALAIAATHRHAVTEHHPDESQLTGAKVAQTVDENKKKGSQPQIPVWKLPSGAPVIPKYVFDIVEKSLQRFNIHKRKEYTADACRYWTLKREARRGAALLKRLQLQMETFSSMEITRRNFAGMGPAGRVRLERRIDFAQKLMNDLDKLKDLTQEIVDREAEKYKGAELEEDLVDTVYFPVAKLLPPVIEKSLALDIKTIFTNDFLKLKEKVEHRFYTTAISFAQDFSEVFRHGINTDPPFSESVVAKELEKSAPVKKTMMDIRERRRLAKRIIKAVQPQLEMAAKAEADIDDKPVEMTVKAVEQLLEAGLVIGPDPVSAPSGNASSHENINMDHDLDIEMAEANDVHQMNGRIDLEGDMEQERRFATADVEMQDVDADGEHEDDVEESIVITLPAVSEVDTALPQSKSEQVNGAKNTATPPDSTGYVSAPESIQPAPQTPPISNGDTTNENAEILRHGGVFLYLKDFNPVGTSIVPGDENASVVSDELSVMDDEELRGLGGEIGEMGIAFTAPVVPAVTPGKAKKAKAKKRSKGRR</t>
  </si>
  <si>
    <t>&gt;2959_g</t>
  </si>
  <si>
    <t>MIVPLIARVLQILLAAIVLALSIVLINGYGPGHNPSIIDYAAFCGGCALLISAIGIASLWVEALQGIAMLCLDAFAALFLVAGGIAFPTQIKVGSCANKTYTDQHYKIFWPSTSKLYGSATGSKYLQDWLNDVTMRCRLVQADTAFVWFTFGMFVVTLALTFLGGRGKTSGHSFV</t>
  </si>
  <si>
    <t>&gt;15243_g</t>
  </si>
  <si>
    <t>MATCTATQSQPSGSGIHIELEHFPHAHFAPETQARDGKNVSFDSTHGISVPEDIRNESAAPPDTAVEALPKWNYPRENLYRVLCCFWSFFTFGMNDGSLGALTPYGPSFRLTAYIIICNHPPFPVLIVVFILVGFGNGISSSAWASWIGNMVHANQVSGFLQGCYSLGAVVSPLIVTGLVHNGGKQWYSFYYLMISAASFELITSSYNFWPKTGLLYLSENPRSPSAKTGRTREALKNKLTWMFAIFIFGYTGAEVSLGGWIITFMTRIRHTSPLTSASTSTGFWAGEFYAVVLYLSLSVLFELLFWLVPNTYVSAVSVSMLGLFLGPIFPTAVVCITKLLPRELHVGSIGFTSAFGGSGGAVFPFMVGAVTQAKGVKSLQPIILSLLAAIAGVWTLLPRRAKTKGHGAVSG</t>
  </si>
  <si>
    <t>&gt;10215_g</t>
  </si>
  <si>
    <t>MFLAQLIVTPYTIPIALLLYYLVPYLISNSSLRDIPGPFFARFSNLWLLLQARQGNRYLRVDEAHKRYGKLVRIQPNHVSVADDRAIEEIYGHGNGFLKSDFYDAFVSIRRGLFNTRDRAEHTRKRKTISHTFSAKSIGQFETYMHQNLQLFVKQWDKLSSTASTNLDGTNGYTKIDCLHWFNYLAFDMIGDLAFGQPFGMLERGKDITEIRKSPDAPISYAPAVEVLNRRGEVSGTLGCLPKLKPWAKYLPDPFFSNGVKAVENLAGIAVARVKQRLDGEQDVGRVDLLARLMEGKDERGEKLGREELTAEALTQLIAGSDTTSNTSCAIVYWVTTTPGVLQKLQRELDGAIPEGREVPSYEMVKELPYLWACINETMRIHSTSSLGLPRLVPPGAGISILNHHFAAGTVLSVPAYTIHHSQEIWGADAEEFKPERWEKLTGRQKTGFIPFSYGPRSCVGRNVAEMELALIVSTTFRRFDVVCFEREGGMETREGFLRKPVKCNVGIRKRAV</t>
  </si>
  <si>
    <t>&gt;582_g</t>
  </si>
  <si>
    <t>MSNTFANMNSSAKTLIRLSWLGASQPPTVQPRPFTLFKSPFISSTRSSQSVPCNRRNYASGPQTLITPPRKRIIVAMTGATGAILGVKILNALRKLGVETHLIISKWAEATIKYETDYHPTDIRGLADYFYSIKEQSAPISSGSFHHDGMIVVPCTMKTLAGIRMGYCDDLITRAADVTLKERRKLVLVARETPLSDIHLENMLAVTRSGAIIFPPVPAFYTRPATLADVEDQSVGRMLDMFDLDTGNFERWTGFNKK</t>
  </si>
  <si>
    <t>&gt;1339_g</t>
  </si>
  <si>
    <t>MSLNTSHLRAALQEAVVKAAELLTSIKSDGDEAAEDPEDSQMTEVPPSSDGLPPIVVTGNLDPEEARLEAREINKYLLAKSFFDCREYDRCAAVFLPDKVLSGILSTAAPKVATNIQTPKGKGKGKAASTRPVVQPAVQKLSQKSLFLALYAKFMSGEKTKDEDSEMVMGPQDGGNAINKQLVVISRFLDAWFKERTDPETGEVFGSQGWLDYLYGMVLAKDKNEKAAMEMLIRSVHLCPMNWGCWLEITSLTSRAEDVRALASFQTMLTLAKLQEIAPGLPQNIFTYIFHLHTSLELYQSSPSLSNEINQLLVIFPTSPFLLTCQALLSYHTKDFLSAEAHFSNLLAMHPHRLDSLDHYSNILYVMNLRPKLSFLAHLCSNVDKFRPESCVVIGNYYSLLSSHEKAVQYFRRALTLDRSCLSAWTLMGHEYVELKNTHAAIESYRRAVDVNRRDYRAWYGLGQSYELLEMHAYALWYYKRAAGLRPWDGKMWMAVGSCLQKMGRDLEGIKALKRALLADSYYDGGIGSSFGSGNRDRGAAMDPEILLQIANMYEKLENEEEAKSYMEMCIAQEEGGIQGGLGDSMVNIHNDEGSDDDGRRVSGGVLGEREPGTGVTVATSKARMWLARYCLKTGDYVRAHQLGTELCQDGVEIEEAKALVRDVRVRLEGEGVSVD</t>
  </si>
  <si>
    <t>&gt;10267_g</t>
  </si>
  <si>
    <t>MATEPVRNGEPLEKDFSNHHQNGGYSNGGDHYHLNDTNIDNETALKRIRTAGSISISPELFEKIYLSPQNAVKGDLRKTFGNPTPVALLGFLLSLHPLSCDLMGWRGAGGLGAAGTGTYFFFGGLLMILGGFLEFILGNTFPFVVFTSFGAFWLSFGATLQPFYNAYGAYAPTGSSAAAGLTTTGFNASFGFFMLFMGLLCLVYLVCSFRTNICFVVIFFTLVLAFGLLAGTYWQTANSIANGDAGAAKLAGRLQKAAGACAFVTSLSGWWIFSAIMLAALDFPFQIPVGDLSTLIKGASERTSEV</t>
  </si>
  <si>
    <t>&gt;4841_g</t>
  </si>
  <si>
    <t>MSTFGSKRKARRIQTDDDEEVGENGASSQPLSTAPAASLVVKKFHKKSSLRQSVVFDDLSQDSSENGGSNHSVNKPTIGRSNSLMKKKKHPSSRLSFGPGEIISGDAAEALDDDETFTPRKSGLGRRVIKGNNLRNKLPIRFGGDEDEERPTYSKDYLNELKSSTPSTPKDLQALQPTAEDEESLDASELEGAMIVDDVDMSKNFEAPPAVIPSEAEIREKKDRRARLAHEEDYISLNDDDGAGRLLILPKKKVESRLVREDEDIAEGFEDFVDDGKISLGKKQEREARRRHKKEMADMIRQAEGSSGEESDNSEAERIAAYEAAQTRAGMDGLHKPGEDVEITTAQVPAKITPLPNISECLERLQNTLSSMEQELARKHKKMEESKKEKQEIAAREVEVQELLKQAGAKYASLKADTNGAIPDAEILADVSSHGFAPSLTLDRGLESFGNTPTVRPNVEDVG</t>
  </si>
  <si>
    <t>&gt;2034_g</t>
  </si>
  <si>
    <t>MSLKVCGSPLQPSRQSPTTVPKMDIRLLHPSDIPHVQHANITNLPENYFMKYYLYHALSWPQLSYVAVDVSRPKKTPYDYPRIVGYVLAKMEEDPPDGVQHGHITSLSVMRTHRRLGIAEKLMRQAQRAMVETFGAQYVSLHVRISNNAALRLYRDTLGFKNEKIEAKYYADGEDAFSMKLDLGFIREQILDEREDELDEGEPVGEIGSKDEKETEGKGAAASQEKKRKVRVGRGLGVGDLVEKNESQKA</t>
  </si>
  <si>
    <t>&gt;270_g</t>
  </si>
  <si>
    <t>MPEKESHKNYKGFVAGVFSGIAKLSVGHPMDTLKVRLQTSPPTQFSGPLQCLLQTVHNEGILALYKGATPPLIGWMFMDSLMLGSLTFYRRVLHQTLFSPHDLTPSTPHKLPTLGHALAGVMAGATVSFVAAPVEHVKARLQIQYAAKRSDRLYSGPIDCVRKIYHFHGVRGLYHGLSATLLFRSFFFFWWGSYDIFTRILSQKTQLSVPAVNFWAGGLSAQIFWLTSYPSDVVKQRIMTDPLAGGLNDGERKFAKWKDAARTIYRENGVKGYWRGFLPCFLRAFPANAMALLAFEGVMRTLP</t>
  </si>
  <si>
    <t>&gt;2856_g</t>
  </si>
  <si>
    <t>MSSLDREYSRFGPDDLCFLQKLSPEIRSEIWKWLLFNPELGQYLIPDASLTKNNYNLYPSILRTCKTIYKEASIVLCNFNTFYICAFDLDLNRRDENGMVFVSHSPLARYDPDLLDDLAYIPSLAKVQKLILVKPSTYKIAILNEAEGIDEETFPKPDRWANFFHHLSRTLALSPLRHLEIHVLPIRYCVRYVGPDNSIFIKIDPVKTAIVLSYLAYLRHVQRRLPKLPVLEYSIPPKSVVDHIATVIKGTDKVELAWGIYYRALKYAQAFERSPVFARDMDKPPFHPRNFFFADKTTYTATDLETYKLYLHSTWNPFLLGVSGEERILFHPVERALASGKHLITLLDRNNVDFLKQVRNTVVQYLEPQYQSIISAAEDMDRYMRAELRIRTLLCSSIPTPNHAPKCDIPVDRLRELMGPLQTYESVLQRCLPDPMKGRDMPFSEFEAGKNRVKEYYGTFARESVMGELRKAVKGAEQGEFREMVEWVVEDMHCQTRRIVEASEELYKGDKEVVGGKLLTAAAGEVRQAEVESMDSDSDSDSESKFDLDDWEPEGDDGSDGDKSDNDGSNDEP</t>
  </si>
  <si>
    <t>&gt;2040_g</t>
  </si>
  <si>
    <t>MATTNTIGLHFSAWNRSLYPSAGNPFGERTVDPRRLAVMTSPRPNSSSRQSPHSATLVAAMGMSENVDNPQASNSRAGPDAQPPNNYDILANGQGLESSGQPAPQLEGAGTSDRLGQPSRDIFAHPSFAEHFAAEELQARLHGEEGLRQSLGPSPFEEDAAIPQVPEQNPSADLSRFDFMPNTSQDVMAQLPLFGSAIDHNIDFGASSFMGTMGNLQDVAEYQDGEQQSRFYQDIDESTISAYAKLSFDDGVYFMNTFSVILGRDQVAYSAALRRAKYLERSGQADGPGRSKSPPRRYKASIISEKSGFMRNGEDESPEEREARRARKASKKSKSTGSSARSQHEGRLNRPSKSKSGVTRRCSAMDAREQAAPVDPSGLHPDPYECPLIPIHPGANATSAVYKKISKKHLKIAFNHNKLIWEALVLGRNGAFVDGEFREVGDIIPLASNTLLQIGPVPLTFILPDNYPEGSAEPEEGPLEPVVDRYYEGGKEMSFTFEDTPREGVFQDTSEEESDGEFDENQQQATPESARQVSRDGSLDNSQQGSPESGSQQEASSPLSAARLKKEDDGWDNTVLESRERSSSAKGDGKVPNTDKKKGQQIGKTNLKTEKKRGPGRPPKNGIMSKREEQLAKREALAQAQQEAEIQAGSSAPKLDASGAPIPGKNKVGRPRKHPLPDTPPVQREKRKYTKRKPKEPKDGEVKAEGDREKSDEGKKEKKPPPRPRSPTPPWSVENTTPEQRARPPKNYIMMIWEAIERSPKRQIDLGGIYHYIRKTYPFYAIGTSTSGWQSSVRHNLGQSNVFERVLGMKQGKGTLWTITDGASIEKERKKKAMEKVQTQPPLTYHQPIQQAGYPPGYPPGYPPPPSGYPQMMPHQPDNMGPPPGYAPSLQFDPNYQQPQRMTPYPPQNGQTPPGTYVSQTYPPSGLSLAPSLVASLTSSNPAQYSSPYAKPPTQDQPQPAENSATPQPQDHTQSNNLSAPPQSQNLVQPIGQFEASQPENMAPPYLQFSNPQQPQAMQGPPPNWQPMVPQQQQQQMTERSLQNGHPPVPQQLPVQAPPQPAATRPPSSAQEAQLSQKPQNLYQAQPSQIAPSFQQQPSPVSSQSPDKPLQQDQSANLDPPRASQPAVTQVNEQPDDKVILACQVFRTAILRTMNEDRIEDLVDYIINEVLDRPNKSLSIFSPQQIQRIPHLKNGLYDMFNTLKVEPHAMPPKRSNEGRVVPPPYATQASGSRSAASQPAISSNGIARVPPTFARPTFAAQGQSPAVPRPPMRRNASVGNASGQSSVQSPSPAPAPTPASGVSTGASASKLQEVFSNGSVAAQSTSRDVNANIMGVSSPSSATINRKGAPANETAQLVGQEPPKEEDEADDMKGMSTGVSLGGQRTEARLSSGYQPATAPPTSTAMVESLRMDAPVAKMITSLAPSATAVNSTSISSIPIKESGSVQISGQKRPHDDEEDGEDMREYKRMSTSSGSQPVKA</t>
  </si>
  <si>
    <t>&gt;15253_g</t>
  </si>
  <si>
    <t>KI</t>
  </si>
  <si>
    <t>&gt;10860_g</t>
  </si>
  <si>
    <t>MREDDGWLDAEDYTPKYSAVIKLARLIVVQEAYERRREAIEQYENCGLSANAFMTMAHDGKDPKPIQWLYRSRSYSFKIRYTTTAEGKIQWIRDDVLYANIRFGMSQFRGIIHRLVEEAREELFEKLIVYCREDRFEEEKSKLEESEGWDEDNTDGDDPWDFCREKFRRVSHVWHCFLGFPSAYQGVGMSGRAKRKRQVYEEEMQDAQLARWKRLRGVDIYAELEKMLGSEARFRGLQEPVLQAIMKHQSPIVAVIGTGVGKTLLFQLPAKSMSSGTTVVISPLVSLQDHMVERCQQAGISCVKWDVRQCYSPSQIVIVTPELAVSKTFGTFLDQL</t>
  </si>
  <si>
    <t>&gt;6011_g</t>
  </si>
  <si>
    <t>MALSYNYSTPNSNSNSNSDLSTINTPRSSSPSSVLSRASTSTTISKPMSLSGRRASGFNPMASVDVDAVEAALRTVQLDTLKGYSQDHYGEVKQYRTTDYVPKTSAGGYQVIREPAWNKGTSFSPDERISKNLTGLIPHVLESLETQCERALRMINSRGTSIDKYLYLSSLKQNNTDLFYRLLIDNVAMMMPLVYTPTIGDVCLQYSTLYTHPEALYISIKQRKSIATILRNWPYPDPSICVVTDGSRILGLGDLGVNGVGIPIGKLALYTGAAGIHPEKTLPIVLDYGTANEDNLRDPLYLGLRQKRVSPQVAQEFMDEFMAAVKEVYPDMVVQFEDFETEKAFGYLERYKQEKCFNDDIQGTGAVVLAGYISAEKLAGVPIEDQRLVFMGAGSAGVGVAKQVMEFYTRRGYSEKEARDKFWLVDTRGLITKDRGDKLAKHKEYFARTDNNGHQFNSLEAVIEYVKPTALIGLTATFGVFTESVVRAVKVSVEMGGLGRRPILFPLSNPTTKAECTFEQAVKWTEGSVIFASGSPFDPVQVKNGDHVITYYPNQGNNVYVFPGIGLGAILAKVSRITDSMIYTSAHALSECLNREEIQMGLIYPKIERVRDASVVVAREVMKCARRDGVSMLPEATWVEWEEWGDVALTAWIKKQVYNPKW</t>
  </si>
  <si>
    <t>&gt;1532_g</t>
  </si>
  <si>
    <t>MAPTPESAAFLAKKPTVPPTFDGVDYDDTPRLKQAQDAIIREQWIKTMMARLVREELGKCYYREGVNHLEKCGSLRERYFELLKESKIRGYIFEQQNYTTKKED</t>
  </si>
  <si>
    <t>&gt;15257_g</t>
  </si>
  <si>
    <t>MTYSGNDPSNAILIPSFASCPLATDDPQPDVHAPPKYLIVMISQNMTLSTSPTYIVTDDMSAPFALTIKLKSPPAYDPSKGPPSMPGFKKGRSIVIMNPRRKGVKEGKMGFLEVKEGEFVVCFLSNSRLFRGAI</t>
  </si>
  <si>
    <t>&gt;9437_g</t>
  </si>
  <si>
    <t>MASQLATVSAFVEGAPPGELADVIADIKALTIDTPALVSQLGPAFERYNEEQFTTVKLPGGSQHKASAVQSHVLEGSQADLVKSTLKSLGTHTKEHYPNASYGVYPIENDSKIAVLIVANKYSPNNFWNGRWRSLYIYSPGESSLTGSIKVDVHYYEDGNVRLLTTKPISVSIPSASASAIVREVTVAEKKYQEELNKGFNSLSEGAFKGLRRQLPITRQKIEWDKIAGYRLGQDIGGGSTKR</t>
  </si>
  <si>
    <t>&gt;3081_g</t>
  </si>
  <si>
    <t>MCPYYPKITRTSEEDLPLPTFRRSIIEEIQTAANNRHPNLDPPRALAAYAHQFQVKGLFFTEDGNEYVWAHDVSAATSKESRRRSHKLRHIKTRLYYFRKETDTLKYANKPKPNKIAQLLAHPSEKGPKLPTSHPSHLVNFPREILEQIMGYVLAHPKSKGKVFPMTVTSNCFGTFSEPHYQLQAPDMYTETIGEISRIRTWKGLKKPYTERRIVKRPLIDATCLRSSKALWKLGIDILYSQPFCFDMTSKGDLRVQYSFGMVNSPTSSFDGKREYRPCPDLPSEQDEADEVFRVIRHIRERVELKQLSGWAYYDPFVRFLHAIGSENAARLKTLKFIGIVINHVCNVDNCREICPLDLARCLRLYIPIMTQLCTGVETIVLVATRDRFAGVGTQGYWDTLPPVSLEEGLRPFLETEVRTLDTLKELLNQQKIFLERESLNGLNEKRHGMLSIGKRTRNYFAVCVATSVEEGMFGQLAPIFAAFVGRLSIGAILV</t>
  </si>
  <si>
    <t>&gt;1912_g</t>
  </si>
  <si>
    <t>MFSRLIRARALPVFSHARTRVLLQRRTLIAPPKPNSGPLLERRADRELPDIPENGMKWVRTVPIFLVLLISSTLAIFNYQKSSSPVIASTLYALRTSPKARAYLGDEIYFKSKLPWIWGEMNQLHGKIDIHFNVKGNKTSGTMRFKSFRRKRMGLFETTEWSIETKDGEVIDLLDGIDPFAGIELEEKEPSVQGRGSYAPNLSG</t>
  </si>
  <si>
    <t>&gt;3993_g</t>
  </si>
  <si>
    <t>MTTLQPRAPYTQEELRKLYPEGLELQLVQILLRHGERSPVSARFQNAGLVAFWPYCSVARKMVNATFEADQGNWSPLQWRRRLETFGSDDNPIIASGPRGEVDDVCNLGELTDKGRRTTYELGQRLRKLYVDQLHFMPSTIHDADMIYLRATPIPRALESLQQAFWGMYPSKTRASPFPPVTIITRAPADETLFPNDSNCRRFAQLSRAFAQRTAQRWNSTNEMEYVNNLISKWMPDSSPKVAVDSHPRLSGIMDTINSTLGHGPETMLPKEFYDKKGIEIIEKIGCEEWFSGYQESQEYRSLGIGSLMGDVVARMVGSVEHNVNDGYQEIGGKDGSTGPGRGGEKAIKLGLSGCHDTTLASVLSSLGTFHGGKWPPYTSHIAFELFKQPNGTQARVPESPEISARIASSNEPKASKAWFTSLFGSSNANENSVKNESIGIARQKVGELTESDRSKLDGYFVRIRYNDKVMSIPGCKPAGKHLDGDESFCTLEAFKTIVDKYTPSHWKKACLSNMDVPVFPENPEPAGY</t>
  </si>
  <si>
    <t>&gt;15262_g</t>
  </si>
  <si>
    <t>MSEASTSDASKASPGRISRGMSTKNREPNMLKVARADGQSFHFKAYFLSGLSKGTVLSGLGYRYYISANKVLRGSEADVQLAGYVHEVFESQPDRRLVPGFTICGSLIRYATALGVRQIWSVQL</t>
  </si>
  <si>
    <t>&gt;4500_g</t>
  </si>
  <si>
    <t>MSVVSLLGVSVLNNPAKFGDKYEFEITFECLEALQKDLEWKLTYVGSATSDEHDQELDSLLVGPVPVGVNKFIFEADAPDTSRIPDAEILGVTVILLTCAYDGREFVRVGYYVNNEYDSEELNADPPAKPILEKVRRNVLAEKPRVTRFAIKWDSEASAPAEFPPEQPEADLVADGDQYGADEAEEEEELEEGAEGAADPDAMVEDSEMAGADGATADESDAGSEDLEAESSGSEDEEAEEEEAEGDADEAMELDGAEKPLGEPNGHAVMDAVMAH</t>
  </si>
  <si>
    <t>&gt;8160_g</t>
  </si>
  <si>
    <t>MSNKRIEQSEIEKYWEIFATLSNGGTHLTGAQAAPVLKNSQLRDDQLERIWDLADVDNDGNLDFEEFCVAMRLIFDLVNGEYADVPPQLPDWLVPESKAHLVQANRALTGKQVQFEQIEDEEDSLGLKDGFDWYMSPSDKEKYEEIYSANRDRRGDITFESLDSLYSSLDVPDTDIRSAWNLINPSASKAISKDACLAFLHILNNRHEGFRIPRTVPPSLRASFERNQIDYQVDHQRTSSPAQRWGTTGGEDTSTGRKAKFGDTYLSRMGMGGKSSYRPAGTDFSNTKTTEDWEEVRLKKQLSELEAKLEKVEAASDKRSGGRRDTKPALVKRELEQLLDYKRRELRDLESGEGKSKVGASLKGVSDEIATVKEQVDGLEAHLKSRQQVLAELQQEIENERASR</t>
  </si>
  <si>
    <t>&gt;2721_g</t>
  </si>
  <si>
    <t>MASSAAGYIDPMQQQHPSSSSSSSRSPQAAIVEDDSDNDDPVTNFSRDQALLSEDPLNATEPEVISFKRKQKKTIGAHFLSAISGSGSNSQQTTSPHGTWSANLDGSVGLNEIGTNREGLNSNPGKDGVSSDWYIEGPGRRVAYEDLTAIDWIFEYTKERQRLRVLYSSASGIVGYAQQLLDSSQVWFILILTGLAAGLFAAGIDVVSDWLGDLKTGYCSAGADGGHFYLNKYFCCFGYDGWAQCRDWVPWSTAVHITSKSGRWFIEYFFFVIFSVFFAVTASVLVKEFALYAKHSGIPEIKTVLGGFVIRRFMGTWTLITKSLGLCLAVASGMWLGKEGPLVHVACCCANLFMKLFPSINGNEARKREVLSAAAASGISVAFGSPIGGVLFSLEQLSYYFPDKTMWQSFVCAMTAAVALQAFDPFRSGKLVLYQVTYSTGWHGFEMVPFALLGLFGGVYGGLFIKLNMKVAEWKKTAKWLPGPIVQVLLVALLTALINYPNFYMRAQSSELVFSLFAECSRVLDDQFGLCKTGSATIGTIFLLLLAAVLGFFLASITFGLQIPAGIILPSMAIGALFGRAVGIVMEIWVHNYPAAFIFATCEPDMACVTPGTYAIIGAAAALSGVTRMTVSIVVIMFELTGALTYVLPIMIAVMISKWVGDAFGKRGIYESWIHFNGYPFLDNSEETRIPDIPVSQIMTRIEDLVILTATGHTIQSLTNILATQPHRGFPVISDPREAILLGYISRTELTYNLHTSTQPPRSLPPETEVFFSHQPMADPRTTLDLRPWMDQTPLTLPARSNLLLAANYFQKLGLRYILFSDRGVLQGLLTKKDVWFVLNGAEETRRTMGTDGMEGGVGSRLAREEGSGEERGLLGGEEGGERAPRSPVDGEADVNIL</t>
  </si>
  <si>
    <t>&gt;10853_g</t>
  </si>
  <si>
    <t>MALSMEALIGLLTLIVTGPPSLLIFLQYIRRRSSATSNELSTQEFGSRVPGLQQNTILITRRHYVHHYQSTTHIAVNPFIDLEDGAGFMNARSAREIGRARLDNVYV</t>
  </si>
  <si>
    <t>&gt;8930_g</t>
  </si>
  <si>
    <t>MKKPSRGVVVSWGSIVPSGFSRCNCNFHLDHPSPSVPALPALPSDSEPSALSSHHDKAASFAIKKIYESASVMQQQHRRERQQQPSHSPHRDSNPPHSSIDPADDAHLPPSSDVAGSLFHTTHAFLHVDRSLPTLRGRELKTYIFILSYQQPRLSSNSTSGSSSSNDLGRKSAGKGETKKREKSGQKPFAASASPGASSTVLTLSKTQTFFIERLYNIPSKLDLSGITKAILKEYDDVQLGKVDEADFCRKLYLSAGLRAALNDTIIRCTEVMSESPEDTGLCVAMIKKCSELIKLSSKPLEDRHFPFRKLPSELRNRIYRLSFGTSNCIRYESLHHKIPIATWCPSGSCPSSDYGSPPHFRLDLAIALTCKAISEEVLPLLYSGKTLSFSCTCKMLYCLRSEVVRHNTRSVSFHWRGSKAEVSIPLLMKCPNLDELFVKISTSTTHNVTKREETMQNYFRANQKPVRLSDACGIEELMQIRGIAKFGVHVSNAPMRSSGKRTEDEVFSMQRLLSDELCKPKPKHYGEDVKVQEDDR</t>
  </si>
  <si>
    <t>&gt;8520_g</t>
  </si>
  <si>
    <t>MDDQPSRVPQPAEMRQTLLEFIEYHEGPVDIVDLLTVEPAFAALDRLTEDQARSFAVAPGQILEFRVYEEFLEIVASMRDSLNQTTGALAQLLEEEGASAMRVIPRQAAEEIVAPVAIEELGDDAIDKRCAICYVPYGEGEADEVEAPGRLPCGHVLRSVCVLNWLAEHSNCPVCRAEFDKQLGL</t>
  </si>
  <si>
    <t>&gt;9556_g</t>
  </si>
  <si>
    <t>MSKRSVRKIKCVMNRVVSNNTSTPFLYKAGSFIYDEREANCSAEHAFKCTFPTVSISEPQRSCRGGDPIASTLSMPLIGGTETVLTMIFSVIRRSSRQPRTAFALLFQMETTSNIKLYMRASQDFTLSIYRSPSCNLTSRFIHTHTEMSPQSIPKTGKAWKVEGYDGFGSLKLEEAVPIAKPGDYEVLVKFHSASLNYRDLIIPKGQYPFAQEKGVVPGSDGAGEIVAVGPKVTRFKIGAKVVTLFNQAHYAGEVDPQSIATGLGGVLDGTLRQYGIFNEQGLVAMPPSLTYAEGSTLSCAAVTAWNALYGLKRLAPGDVVLTQGTGGVSIFAVQFAKAAGATVIATTSSKEKAETLRKLGADFVVNYKMTQGWGEEARRLTGGEGVDFVLEVGGPSSMRQSLKAVKFGGIISVIGFLGGVKKADDEPGFLDCLNGVCTVRGILVGSRVQFEEMNRAIEANKIKPVVDEKVFTLEEAKEAYQYMWEQKHFGKLTIKID</t>
  </si>
  <si>
    <t>&gt;8142_g</t>
  </si>
  <si>
    <t>MKQVAFGSSLRESHFSFSPTFTPLNHGSYGATPKAIEEKHFAMQRHVSERPDVFITYKLPKLIDESRKAVSPLLGVDMDEVVFVPNATTGVNIVLRNLKFEEGDVIVHFSTIYDSCEKTIESVGELSPLRPARIPLTYPVEDDEIVKKFRDRVLQEQKAGRNVKIAMFDTVLTFPGVRVPWENLVAVCRELGVLSLVDGAHGIGNIDLTHLGKVSPDFFVSNCHKWLFVPRGCAVFYVPARNQHLIHTSLPTSWGYLSPSETPDSNTKSHFVELFGLGATIDYTPFTCVPAAINFREDIGGEEAIRKYCWDLARQGGQKVAEILGTNVMDNKTGTLSQCCFANVRLPLNFKDDYEEEGGGLLLIHAGRVQRWLRLSAVDKYDTYLQIVFYAGSMWVRLSGQIYLGLEDFEWVGYKLKELCKQLGENPGLIDCNIELSL</t>
  </si>
  <si>
    <t>&gt;1349_g</t>
  </si>
  <si>
    <t>MIQVSHEHQDLQTTSYEHVYQPSRRSSSPLLSQRPPDSNAPLTTPLRRRSSPIVAHNVRTSPFRKQSPRPLYYSPTNPIPTPYNASRPQPRPGFLQRMLNKIATWIRSFVKWCKENPIKAGLLTFLPVLAGVGVAKFVKVISELGKDIMEGMGGGPSPDRKAAKEKLAKGGKMRKEIEKEWGWGLDEFKGFAGSKGHPLDGILRVLQMAANAEDNEHDA</t>
  </si>
  <si>
    <t>&gt;5467_g</t>
  </si>
  <si>
    <t>MRATLFTVVGLCGIALAAPDQAVKRQDSVNPSLSSVLAQISSLEAQILPPSSIAAELTGVPASVTEALGNPSAISVLESQIIVSGFPSWYTALPSEAQSYVLAAPALYASIYPQISSLEVAAGLTTVSGLGGTGVIPGGPIQTSASTGGSNSTSNSSGTTGSSTTPKATTTTGSTASGASTTTSGSSSSSSAGVAPTNAPLVAGVMGAVGFLGLALAL</t>
  </si>
  <si>
    <t>&gt;3300_g</t>
  </si>
  <si>
    <t>MAPPTEPEGELVTTPDSLLPDKTVVLSGPNGVTLIPSLLEHVPLLYPVICGPENTYLWRYLPNNIPLSPDELGALISMKLLFFYTIFSKDPAHSAHLNGKVVSEYGAPVGLIAYLNIVPSNRSIEIGHVLFGSVLQRTTAATVAAYLVLKYAFEGLGYERVEWKANNLNEPSKRAAMRLGFVNEGLFRRHMVVKGRRRDTWWASLLGLEWHGGAKKALELWMGEENFDEEGKQKRRVEEIREGLKGVN</t>
  </si>
  <si>
    <t>&gt;5075_g</t>
  </si>
  <si>
    <t>MAPSFDHLPDPEDEDYDEDEELDFSDLRERFEVQLEQGLDAFVVVDGLPEVTEETRPKLIKFLKRKLDVAGKLKDDSIYMPLGEDGKSEKFAFVEFHTPAEALVACKSLDGTALDKKHTLRVNKLTDIERYGREGRIDDHYTPPKQEEFVEKEHLRSWLADPAGRGRDQFAMFKDDRVLVYWNNEKDAPESIVDRVHWTETFIQWSPMGTYLTSMHQQGVQLWGGPSWSRQKRFPHPYVNLVDFSPGEKYLTTWSNRPIVIPEEGHPALSVDDDGKNYVIWDIETGKPLRSFANLDIPAGGNDENGLPLKRKVVWPAFKWSADDKYVARLTMGSSISVYELPRMVLLDKTTIKIEGVMDFDWAPATPRREGVKTYEQLFCYWTPEIGSNPAKVGLMSIPSKEVVRTLNLFSVTDAKLHWQSNADYLCVKVDRHSKSKKSLATSLEIFRVREKGVPVEVVADIKDTVINFAWEPKGDRFVIITTAEIVAATAVPPKTSIAFYCPEKVKGAGVGNFKHIRTYDKKNSNAIYWSPKGRFVIVAAVHSQQNHDLEFYDMDFEGEKPESDKDLTANLQLMNTAEHYGVTDIDWDPTGRFVATSSSFWKHAMENGYHLYDFKGEQLREEPVEKFKQWLWRPRPPTLLTKEEQKQIRKNLREYSKQFEQEDADRGASADLAVVEARRRSLQEWLAWRQQVEEEIKSERLARGLPLDPIEGLIPKGEEEDQIIEEIVEEIVEESEEIVP</t>
  </si>
  <si>
    <t>&gt;6390_g</t>
  </si>
  <si>
    <t>MDQIQTHPSNAAQAKAFIAPSSLSFPGGAGDLTPPSSEADKQTGQRNGQMNGASQQSSIGNGVTPATPAATPGATATTGVSGIVPTLQNIVATVNLDCRLDLKTIALHARNAEYNPKRFAAVIMRIREPKTTALIFASGKMVVTGAKSEDDSKLASRKYARIIQKLGFNAKFTDFKIQNIVGSCDIKFPIRLEGLASRHHNFSSYEPELFPGLIYRMIKPKIVLLIFVSGKIVLTGAKVREEIYQAFEMIYPVLQDFKKV</t>
  </si>
  <si>
    <t>&gt;6535_g</t>
  </si>
  <si>
    <t>MTPDFFPVQNSEVYLMNSSHAPSVPPPSPPSPATPCEPCEPCERDLSPPPDDLVSLARPEAQDSCSTLTGRLSTAVHVLSTEATALSCLTRLYETDPVARAGFNSAVNAITRFQGDKGKLVISGIGKSGHIAKKLVATMISLKIQATYLHPTEALHGDLGKVGKHDTILLITFSGKTPELLSLLPHFDSSLPIIVLTSHTHPSSCAIVQERPDSILLPAPIHQSETDSFGFNAPTTSTTMALALGDALAVTISNELHINVQAVFSQNHPGGAIGQAIPKKVSDLVIAITDIWEVDQSANTAAHILMYGYHSKTRFVRQGDEVVISPRRIRRLQPDVLNQPAMCIPGLMVSRKEWIEIAADIDLETAKAWILEMRNLDEEKYSDDAILVGMNGDEVVGVMECEQLMALS</t>
  </si>
  <si>
    <t>&gt;8_g</t>
  </si>
  <si>
    <t>MSTDTIISCDWPSAKELVGDIQAAELNVTNIVAQCANVCELAFKSKRTEISGPGIMISSLILAALFSFFGVMFPGIIWLINNSSKAKVAPSTILLRKIQTQMLKTSGFVMVSFLVTAISTYRNNQDPSIMELTLISTLVKCHFLCINAMILLETADCIINKTKFANDLRFYHALFIAHLATLNYIKIPYKSVYKTLAKECHNDYEFIAISSIMDGRRTLKIAAIELGASAGFLVILALGVVLAPGFVARLWNIWRKIPSWLKRYTEYMKNPLRPETPQAEMESLEKGESPPETGMNDLATYGFTKT</t>
  </si>
  <si>
    <t>&gt;9404_g</t>
  </si>
  <si>
    <t>MAQQLFNTNTESSVEITSEKLLQKVPKSDGGKHAWLFLAGGFFFEALVWGFPFCFGVFESFYTTHPPFDKHPSGIAAIGTCSTGVMYLFAPVSLYILEAWPSIRRISSIFGLALILTALVTSSFASQVWHLIFTQGILYAIGGSFLYAPIMFYLDEWFINKKGLAFGIMWAGVGSAGVIFPFFLNYLLNARGFAITLRIWSLILLVLCSPLIYFVKPRIPLPKPPPPRQKISYSFLKTRTHLFLQASNILESLGFFLPSIYLPSYASSLSLSPVSSTILLAVLNSFSVLGAVGMGLLCDRLHVTTVIGISTVGATVSVFLCWGLGVNLPVLILFAATYGFFAGGYSAIWSGMMKEVMKQDESARMGILMGVFAAGRGIGAVASGPLSEVLLKGVTRVASPTRTEFGYGTQYGVLIVFTGVSALAGIVAFGARRFS</t>
  </si>
  <si>
    <t>&gt;3573_g</t>
  </si>
  <si>
    <t>MRPLTEEETQTLFAKLANYTGSSLKNLIAPLDNTPNSDRYVFRLHQSRCYYVRLSLANLATSISRDKLLSLGTCLGKFTKTGKFRLHITALPILSEHARYKVWVKSNGEMPFLYGGHIVKAHVGRVSEDTPEHQGVVVYSMNDTPLGFGVTARSTQEARRLDPTGITCFRQADCGEYLRDEDSLFATS</t>
  </si>
  <si>
    <t>&gt;2365_g</t>
  </si>
  <si>
    <t>MSSKAAFKAQLDDNMDNKLPRQNTLESIQLGVLEEQAAQGSNDGEIFNNTGDGIQYRTLGWVSASVVFMKSAIGGILSLIGWASLNHWGSIIQGDFRSRHAGCHSCADMAGVVGGKYLKELTGALFVLGYVLCAGSGMVGLSTGLNAVFLHPFCTVWWSLVAAVIIASFASFRRLEEIRYITWAGFFSIFVAVLILVVAVTTRDRPAAAPPAPEPFDLGFRLIAYPDFIAGITATATIFLASAGSSAFIPVLSEMKNPKDYKRALISCNLIITAAYISFSFVVYYYCGRWVSSPSLGSAGPLIKRIAYGIAIPGLLASGVIYLHTAAKYLFVRILRDSPHLQNGSWVHWSVWLSLTFGLATTSLILAESIPIFNYILSLTGSICFAPLALILPGWLWLYDFKDERKKNIKGKVLFGFHCFMIVLGAFLCVGGTYATIQSITEAYASGKIASSFSCADNSGSV</t>
  </si>
  <si>
    <t>&gt;5367_g</t>
  </si>
  <si>
    <t>MATNISQPTQNSQGAPNGQPIQNGNTLQNGQGHSDDLAVSPTELNAANRKALVMYRILQTLKDFLPRVDNDFEAAAALLGDGTTAAQLWREWEHMSALYELDAIMEATNRMNGETQEEADRRLSEYKKVEDLRGTIKKLEQGSHLHHEWRSVDSDGRALQILKVTEDEVREKSNHIRKAINLSLNTFSFSVERNSHTQNWLGIKAAATFSSEEPILANDDATTPTKVVTVSLPIAVLPSSVDIFEQQPGGSAAEEESNLDSGDSNEHSDEDSADMDMVTDLD</t>
  </si>
  <si>
    <t>&gt;15282_g</t>
  </si>
  <si>
    <t>MALRLGNQGLHREAMTRLARDNDLRGL</t>
  </si>
  <si>
    <t>&gt;9877_g</t>
  </si>
  <si>
    <t>MVVYSFYIFDRHTECIYSRLWARQNDLGTPLTAAGTPASGRPRSTSSSTSNPNTLVPTPDLGPARARPARLSAQDDAKLIFGTIFSLRNMVRKLGGPDDSFISYRTGQYKLHYYETPTSIKFVMLTDTGTLNMRNVLHQIYVNLYVEFVVKNPLAPVEHPGGDGVANELFELALDQFVKGVL</t>
  </si>
  <si>
    <t>&gt;738_g</t>
  </si>
  <si>
    <t>MSDVPLPSSFDGNTEFYDENTLQRLGRRLKEEPLIPLGCALTCAALLGASRSIRAGDHNRTNRMFRARIYAQGFTLVAIVVGSMYWKTDRQKRKEYEGIVKERKAKEKSEAWIKELEARDQEEKEIRAYRQALTEGKKLGQMGVRKAVEEMEAKKGELENKAAAEQIHEAGTTVEGEEKKQKGVFESVQNLVWPSKK</t>
  </si>
  <si>
    <t>&gt;9388_g</t>
  </si>
  <si>
    <t>MFGFKKSTPEETTQVDSGSDVTEDPLAHLQKNTWDKIWPTLACGAGLFSDGYLNSVIGSVSTMLAQIYGKAYSSSTAVSNIHAITFVGTVVGQLVFGYTSDKWSRSNSLLVSTGFLILFAALAATSYGAHDNMYGLFAALTVHRFFVGIGIGGEYPAGSVAAAESTGELKKGTRNRWFIMFTNVAIDWGFVVGAFIPYLLVIICTEKHLRAAWRICLGLGVVPPLMLLYLRIKLKEPEEFTKESMKYVKIPYKLVFKFYWWRLFCVSLIWFLYDFSTYSFGLFSSTILTNIMGDSAPLSQSFGWNTVINLFYIPGAMLGSYYSDWVGPRYALASGVTAQALVGFIMAGLYPTLAKKEHVGAFATVYGIFLSLGEVGPGDNIGLIASKTCATGVRGQYYAIAAATGKIGAFIGTYIFPYIEAAGKNGNTSAQYPFYVSSCFCVLSAFIVLVCLPNIGQDTITQEDLKFRAYLTSQGWDVNQLGLLHGETVDSRTAGLEAQQEEVSEKKLE</t>
  </si>
  <si>
    <t>&gt;841_g</t>
  </si>
  <si>
    <t>MGAANSKVSSETDADIRNVRQLCQSFTMECRGAGCGAPLVIDESSHIAQWLSKSKVIPPTSQISELFCVDCDLATCAGCGRQPKIGQTNVWTQLGVINHCCNRGRLFGIWFLLARFDQNELQKLKSEPTKTIKKEKHKGPATSGVGYGGFDFDDDYDYGFPMYAYNGNYASTAILKDTDEENAADKLMIETLRLLAPSLAPADNLTEEELSLISLSFLLDRLSDLLRNDSIEDMTSRSDLYLEAFSFLQALSGHPKLLTLLTEKRPRKLNSPGLRELGFPTTASCPQEIYSESEISPSLFECGKNTYRVAKYYVELVTTPKSGEKLDDKSILSLELCNRFIKVHEQLNTKVMAQVATHDIGPSGTWLEYNEENRVMFTDEVLKTHRYHRDFSGVQTSGKGRLNTINKEIATMMTSLPNGIFLKIAESRSDVMKFLILGVEGSPYAGGLFIFDMFLPSNYPRVPPQISFVLSGNDEDMAPFNPNLHVGGTVCLSLINTWSGTPDQQWQPYKSTILSVLISIQAMILGAPLPWLNEPGRERWANHKEAIQHNQFLQVKTVRHAIIAWASNEFNDTKAKEYIWKDIAKTHLRFNGRTILDTVELWASDNKELLHYYKVAKPSKRQKLKAGHNKAKQAAVNEDANEPVPELNLLKQLTLLLGFDYQEEPAPPQIPSSASIKRKASSSGSSLAQDTKNQGVWVYTSAKTQKEVRKACKEFGIGAASTIVGTITKLEKHVNEKGKVSEDLVAKWGKTVLGPSLSDSTISEEAPESMMEDSETTGMTPNGALGAALSASVMSIQKLQATIEKMNTMNGM</t>
  </si>
  <si>
    <t>&gt;3325_g</t>
  </si>
  <si>
    <t>MNPVAKKAAVVVGLGVVGLVVAGRLMPNKKQTVIWGLNGELDKANDGLDRQREGIFGKDASGAPLTPDPAEGPPRLLSNTKKQTPNSYNMAKSTQQDELYFLKSGLFPESSPASTLELPSRPKVLVLDPFSSTQPLTQVPISLASSFESFAESAKQRLRDSGSSDIEDCFSCNELSKPEPTIQEIGELAPQSVTTSITITEVPTHLEIPRTPEGSTKTILETKIYLEAKTSETITKKDQQVGQEDTEALRATSPVPRPFPHESIMEVGASKGSDTSSESGSYRSACYSCSAGNMGGSEEARLVITPARRATTAPVRPIGPRKLSSKSIKFSRNMAANPGAVFPKLSC</t>
  </si>
  <si>
    <t>&gt;3155_g</t>
  </si>
  <si>
    <t>MAPSKAAAAAAAAAAATSPFAKDEKVLCFHHEMLYEAKVLNTRQTEDHSSWQYYIHYKGWKNTVFAIPGFDRRTSVVLLPKRLWLSFSICTLAPVSLSTTLSTLFPSDTASLLISTVLLFAYHTPETMSRHLRKNDDVNYRVRKNRWDDWVPQDRVRKFNDDNKELAAQLEIQMKQLQQKGGRGGQKNKGGARTNGSDFSSARGSEERHASVAAQSGRGGSRRNRDYDLESVSFFFLSSVRLLE</t>
  </si>
  <si>
    <t>&gt;8502_g</t>
  </si>
  <si>
    <t>MLFNALAFVAALFLPSIVSAQLASGYQLGPLTTSDAKWAVKVCDVTKYGAVADMSTDIGPPLLAAFNACKNGGVVQIPLGNYAMSTWVTLNGGSGWAINFEGVIYRTATTGGHMIIIENTSDFELYSSRSSGAIQGYGYQFHQQGSGVYGPRLIRLINVSYFAVHDIALVDSPAFHLILDTCTGGEVYNLIIRGGNEGGLDGIDVSGFNIWIHDVEVTNKDECVTNPSNHFLIENIYCNWSGGSAIGSLGLDTDISKITYNNIYSTNVNNMMMLKSNGGNGTVQDCVFSNFIGHNTAYSLDLDAYWSDSTDYSGNGVFYTGLTFSNWNGDCAAGTTRAPIQLLCPSTQPCTGLIIENFNMWTDSGSQEYYKCENAWGNGPCLRGGSQHTSYAISTVTVTAAPTSWTASYMPSDLATGFVLSSSIPIPTVPTTFFPGQTPATKRAYP</t>
  </si>
  <si>
    <t>&gt;85_g</t>
  </si>
  <si>
    <t>MFTASRVIKAVRRVSSGAQASSLLLRQRASVEKHQEEVRKAATARLAPQIPSRPRAPIKSAVVAARQAQPLGASIGATTTSPSPSTKTASTKACRIPRLRSRTQFVRPRKYRPVSPLPEYDHLPADLLAGIQALIDDSEVSPLAVTQLTTFESIAPPPKDVITPEVELLAEDMHRLSVRAEPRIPKPAQRLRSILKGSDRAKSGSTGLAKAKVTFAFESDDGQSDDDEDPGAAILAEAKLDGAL</t>
  </si>
  <si>
    <t>&gt;3779_g</t>
  </si>
  <si>
    <t>MSLLNALQPHPEDRLHLRTHRARSVVLTAQELVEIRAAQRTFEGAYMRTALGQFSFALIVLKIFTAEFYSIGALFAVYGAGVLLVSLYRRWEGNRQFFSERGDFEGGERKRFRTSGNVVVVMSAVSLGAYATLIVLTSRLDD</t>
  </si>
  <si>
    <t>&gt;2315_g</t>
  </si>
  <si>
    <t>MKLFKVIILAVFPADVNSFNPFRARGAVSPKHIGILEDPNQTLELSSEINLNELLDSRSRKPEIYTKAMVELKRLEEQPICHRMAAQLLLNNCRGLENVDEETFQWDSVHLQRHHVESFSASLSMCDMEKGKFKIPDACVPLSSPALYRAVCQNQGKLEISPEQVGDCLEAMAQDHSQWNTWLSNRDKALLFCRAARLDIDKDQAILLHKKLTEIMETFSNDLEHDMKILQHKFTQNTDAADKYFEKMAGNAEVWKSKIQSTFKSVSEDANEANTAMKSILNSSNDAMRTMRAFLHSMVQGNAEMAAEQEQAMVISTGRFETRIGSINEMVGETETTVKLMKDTLEQLIPVVINLHERQDALDQRSQAVLSAVMNATELLQGHAQKLEQASFKASGINDDLEKAAATAKTWSETLGLGSSTQDVIIRVVSPIASLFLGGYGLPATLARNVLLLFGGCASAETYILVRDWWELSNSRTSPRTPLQQDQELASLTINATPISLEIPSTFQSSTSSSVPPIELV</t>
  </si>
  <si>
    <t>&gt;4530_g</t>
  </si>
  <si>
    <t>MGSAKILNLGSRLKYPITISKLYKKPNDEVKKQERILEYKFKWMKEVGDPIKKETWEEEQTSYGDWDSPVDGHLKKWMVMEGMVIHKDMAFVEVEELCSHAIQFQGLCAMCGKDMTETTWASSSTDAERANVSMIHDSTDLKVSTDEAERVEEKLQRRLVDARKLSLVVDLDQTIIHACIDPTVGEWQSDLTSPNYEAVKDVQKFQLNDGPRGAVSDCWYYIKMRPGLREFLRKVSEMYELHVYTMGTRAYAMSIAKIVDPDKKLFGDRIISRDENGSITTKTLSRLFPVDTKMVVIIDDRADVWPKNRPNLIKVVPYDFFLGIGDINSSFLPKREELPKIVPSPKKKHSPKPEGNPPAPTSPIENAEAPVVETSGETKPDGAVPNAPETNGGARISPLEELVKMGSGEDQALLEEQAAEQEKFLEKQLTERPLLHLQEELDKEEEEEDPVTTTENNGTTLEHSHHRHNLLKDDDTELIFLQDHLTAVHRTFYDEFDSALLNAQGGRVAQLRPGRNKKTSAKGVDADLKLLPDIGYVMPQLKSKVLGGCTIVMSGLVPLQADIMKTEIGIQVASFGARITTKVNRKVTHVVASSSRTRTHKVRQAAKYPNIKIVNQMWLINSMSKWEKLDETPYLVEIHESDRIREEGFDSGSSTRTDSEESSEESASDDETDSKPASQEEPAYDDGIIPDDVMDQEGRSPVDLLQSFDWSLAEDDLDEFLGSDAGNSDSDSDSGSVTSDASRGSRASTKSPRTKKRKFNEAAEEDENSDEESTLAKKQRIANSRSSCLQNVKTPNSTRSENSLPTPGVTGDEDGGEDGGGDGDDGSFEDDLEADLMAEFDRQESAEAEAEAQAGDRGG</t>
  </si>
  <si>
    <t>&gt;3715_g</t>
  </si>
  <si>
    <t>MSQLSQQDDGASDTQLHPSALDSPTIGRSQVNYAPSNSSPLAESQKRSQRKAAPSPLITSTTSISPPTSVTPTRTTFGRNGSFTFTPTSPGNQTLSPTEPPLSPKEQLDDLLASETSFYRTADSSSVESIPEEKANYSKQPKNTNGPSRSVSDTVLISKASGDLSKAPRLPMAATVPAHRADMTRPAPRTSSIDSAISSLSASSYSKKGSLDMSAGSPDIANLINAAGSAEAVIQYLLKEKQSQTAQNTQLWRLVDKQRAMILGLNKDLERALKDKERYRKKLKESLAQISNPSPVESNPGVPSEAGSATSESRAEARHGNVEAMISVGLRDPELDHPPSPIDVALAPYPITPPATKLKAPQLANMVQAEQKMPSPTQHAFQQYNPDSPLGFEAGQQQRKANEVAREMPYNASLPPSRSQPPSDPPRGPPPSIPPPRAPMSSQNPSVSVIEPSPNPNEGQRQFSSPPRKAPPAPLNLGSKTTTSAHLRQALGGGEDSDSDYDDILEVEEIPVFPQRGRRKTREDDDREREIAAAKDAELRSLSKKSGKGTPKSRPTTPKEGVAFPLPVDAMPISPRQTIPISPPDAHLRHLSPPDSNSGSLAGILSEASGVVSPPLMSPGLPLSPRPMDRPMHSPLPRNATSNYSSMGSPPMSPRMGGFPGAVPLSPRAPRQPIPLPPNTPMSISSPGHSKGEPLHLVSPKSLLFTKKQNGSLSSSKDEESPLEQSPLRENTIYKGLVTEEYPDLLLPPNALPSIDVKVASSRLKPSRASILFPRGFEEDPVFTLAIFTRSDGRELWRVEKDSQSLSHLDHALKQSSTFTAKTPDRSLFSGHAPAKVDARRIALDKYLDEVLNTQMDIASALEVCRYLSTNTMEPHAGDVTPGDSISESPVRTGPGGRPLKNGYLTKRGKNFGGWKARFFVLDGPVFKYYESPGGPHLGTIKLQNAQIGKQQTIAENNSPSRGEVEDSDNQYRHAFLILEPKRKDSSSLVRHVLCAESDQERDDWVEVLLQYVDYKDPDDEDSPQSPQQHDRKTSGGSNHTTGGKSKKKQHQGRSQTTPEVAEDSLHTVSYENTKPGGIPNGLRNNNSGTPSPPARERDSQAQMSQSQSLKNISGPKNAQVIQDASNWGNRQQLLAPAATDTKQKKRSFFGFGSKPRASTESQDVGLNDSNTNLSQMAYEQHGPIRPAFGAPLGEAVRYNHPADVNIELPAVVYRCIEYLDAKNAVGEEGIFRLSGSNVVIKQLRERFNTEGDVNLVTDDVYYDIHAVASLLKLYLRELPTTILTRELHLEFLAVTELRDNSEKVKALNGLVYRLPRPNHALLRYLAGFLLNIISHAETNKMTVRNVGIVFSPTLNIPAPVFALFLQQYHEIFDTEPDSQAGSVEFTVTAPPLSAEDIRSPRRQKFQELPTPSYDQQHFSQSQGPSAYSTTQIFQQKEAYDTGFTPLQQSYDQSGFPTMAGPEYGRAAPTLAGPSYDQFSGGSVVNRQFENAQGGKKRRESSMFGIGLGQKKASISKLRDDSRLVDDESFFE</t>
  </si>
  <si>
    <t>&gt;15295_g</t>
  </si>
  <si>
    <t>MSNNDYYGGGQPGYPQQGHQGQYPPQPSYGQGGQSQYPQPPNYSSPPPQHQGGYAPPQGQYPPSPNYGPQGGQSPYPQQQQNQYGDQQQSHSPYPQQGNPPYPSNQQQQPPYGQQPSYGENNGGSGFDGSGQVGPDGEKGLGATLLGGASGGFLGNKMGGGMLSTVLGSVVGAIGANAVEHKVKKHKENKHEQKYDSNLAYGPPPPGYGGQGAAVGGLYPGYGSETGSHHSHGHHHHHHHGRHGSRSRSRSKGGSSSSSDSD</t>
  </si>
  <si>
    <t>&gt;2227_g</t>
  </si>
  <si>
    <t>MALLRIAQQARFLATVEGSAGRKMPTIRPRATPISHDRATFTIKDGPVFHGKSFGAKSNISGEAVFTTSLVGYPESMTDPSYRGQILVFTQPLIGNYGVPSSARDEYGLLKYFESPNIQCVGVVVADYAEKYSHWTAVESLSAWCAREGVPAISGVDTRAIVTYLREEGSSLARITIGEEYDADQDEAFIDPEQINLVKKVSTKAPFHVSSHNGDMHVAVIDCGVKENILRSLVRRGASVTVFPYDFPIHKIAHHFDGVFVTNGPGDPTHCQDTVYHLTRLMETSQIPIMGICLGHQLLALAAGARTIKLKYGNRAHNIPALDLTTGQCHITSQNHGYAVDTATLPDYFKEYFVNLNDGSNEGMIHKTRPIFSTQFHPEAKGGPMDSSYLFDMYIENVQRYKKNHDVYPAGAGKDNRPSELLVDILSKGRVGVEPAQPVENLAQAAAAVAAAA</t>
  </si>
  <si>
    <t>&gt;15297_g</t>
  </si>
  <si>
    <t>MMNIVHALSAGNVSSDAIEKLHAATVCIPEIRIAFMRILLLNLRGDLPFSVKQLHLIWPQSLTRYQLIEIPAPTSELSAPDIEFMKSRIKELEDQLSNRTQNSTQSLVLTSNKEAIVLDVAETSCVDKTSQYPATNRSVVHKTRLFGQSHWCNGVQLFRAIFEMLEPSLRDSSSKVFSGIQRSKHLAKLIKLQREPLWPLLPTDDLPPKDVADKLVNCYLRTTETVFRILHIPTFRKDYEALWASETKPNTAFLTQVKLVLAIGSATYDEQFSLRDLAIRWNSLLLLLARETTAVAEESNWISIGALLRTAVYMGLHRDPSSLPTKTIYFSELRRRVWNTILELALQSSINSGGPPLISLADFNTEAPGNFDDEQLLDENSTAKLEDDFTQASITIALRKTFPIRLEITKFLNDLASCGTYEETIRLDAELRVSYQTLCGTLQKLNSSTGRSPSQFEKSVVDFIMRRFVLALHIPFFGRALHETTLAFSRKVVIKTSLQTWCAVYPSSSIAAQFSSDVTLPGERDFARLAMCGLGFFRTVAIQACFLIAVELKSQLYEEESLGPVPLRPDLLAVLDEAKTWSWQCMEAGETNIKCYLYMRLAGVMIQGLIQGLPKDKFPEVLVAAAEETEARCLEILEEKAGQGRTTGNGPSVSTPQPDAMAEDWDFLVSDNQFDFGTAEPTSWAITNEATQELFLW</t>
  </si>
  <si>
    <t>&gt;5812_g</t>
  </si>
  <si>
    <t>MSSLRTTSRLLVAARPAFRTSIRGYASVASHGSEPHGTTDTAPPKTNPTQQVASPEAKIKTFHIYRWNPDEPSTKPRMQTYTLDLNKTGPMMLDALIRIKNEVDPTLTFRRSCREGICGSCAMNIDGVNTLACLCRIPKDTKKETKIYPLPHTYVVKDIVPDLTYFYKQYKSIKPYLQHSTPSPDGKEYRQSIEERRKLDGLYECILCACCSTSCPSYWWNSEEYLGPALLLQSYRWLADSRDEKTEERKAVLDNSMSVYRCHTILNCSRTCPKGLNPGLAIAEIKKAMSFN</t>
  </si>
  <si>
    <t>&gt;3280_g</t>
  </si>
  <si>
    <t>MGAQAGLLNSFLAAIQASLSVLLVIFYGGIAAHYKLLDSQSAKHISKICVKMFLPALLLVQIGSELHGGSAHRYVLVLFWALICHLVSFIIGISANKLLGMPDWITVAIMFNNTTSYPLLLIQSLDETGILGDLIITDETTRDAIERAKSYFLVFATVSSCLTFAVGPRLIDSEHAPEPPSKDDSEDEDEESGHTDEENGSDEHTNLITSVLRRASISPVTFFPSKPREVPSKRVIFNRRPSVIAKEKWHSLSCRSKWWLLFLYDFLNTPLLGALSGVIVGVVPVLHIAFFSDTQDGGIFTAWLTASLKNIGSLFVPLPVVIAGVSLYMSIQKANSDEHAHHSAGTPWLTTTFILMIRFVIWPVASIAIIYVLAKETNFLGDDPILWFTMMLMPTGPPAMKLITMIEVSDADEEDEHKIAKLLTVRTPNSLDMRFMI</t>
  </si>
  <si>
    <t>&gt;15300_g</t>
  </si>
  <si>
    <t>MSSETDERKGSAIHVNHADETSDLDDVVHGREEWWNWRVLMNLIIVGLSLGLFGYDNAFASPLVSLPLFVEKYQGPGFDGSLVFTAHNLDLIITVPLVGAAIGAFAAIPLQKRLGRKISFLVAYSSCCIPGSILQLFAPNIGALVAGRFWNYFGISILTNISPIYLSELVPVRARARAVGFTVAGSGAVSVIATVLVWGTEKINDTRQYKIPLAVQAAIPIVLLCVSFALTESPMWLLSKGRVQEAKANLASMRGGNMRLVDAELSSALIALRSQEETKVEMNAADILKKPNRERTISAGALLCASQVGGQVLVGTYSTVILVQSGVADPFKITILIFLLQFLGTVVGPFLIDKVGRRPVALIGFVLLFVIDIIAGALACSGLKTSSEKLGLASLCIIFSFFNSVSFQSLAYLTPTEIPTSQLREPTVAWSLFWSYATAIITTYAVPQITSADAGNLGAKTFLVFGGCMFVIIIWTYFYLPETANRTLAEIDELYASGIAKRHWKGYKTMATANAAAEMFERKLEGVD</t>
  </si>
  <si>
    <t>&gt;6005_g</t>
  </si>
  <si>
    <t>MSPDLYQHNLDSDDSTAYAGATPPETVIGEDLPDDCDPFGGIQPIASTPWPGSTFVIRSVEDGQVITLLDGQITLTPPRSCHGSIYWECVETKGWLGFRNPVSGKFLGHNSSGNLCCEVGRHKKWENFGVRITPEGSFLLQMTHFEKLWQVGIKMEGDVKKLAKMEVNTTAKTVPGSFLWEFIKV</t>
  </si>
  <si>
    <t>&gt;7467_g</t>
  </si>
  <si>
    <t>MASSFEKSVKGATKIKAAPPKSKYIEHILIATHSGESGVAEVFRALQNRLRDSTWTVVLKSLITVHLMIREGAQDVTLAYLARHRSMLAISSFSDVQTQGRNIRHYTNYLTERARAYRDTKCDFVRGSESRLEKMSVEKGLLRETECVQQQILALLKCDVLDNEPENEITITVFRMLVLDLLAMFHVMNQAMINILSHFFEMSRPDAERALAIYKNFTKQTDFVVQYLSTARQYEHQTRVEVPKLKHAPTNLGKQLEDYLLDPDFEINRRQYIAEQESKKGRSGTNGASKTFGASSNTESRAATGKSFPDASQSSASKPAPAKGPAPDLIDFFDSIEQNQQPMATQPGLQQGVPAFSNGAPFQMQQPPQQFPQNGFTPQQQVPGQFSQPGFSMPLNGVPQQPQQPQQQLAQTNFTGAGFGGYTPQSSFQPSSLSTIPQEAAMNFQQPFPQQQLGMQTGSQQTTNPFRQSMMLPPAGPPNVSFAVSPPIQQQPIQHTMSMTRQSTNPFAKSTSPNLQPFSPPIPDQQFQPQQQQQQQASQPLQSMATGTNPFAKNLAMNSQRPQTSAGLMPQPTGSTNPFRQSQFVNTATGSGWQNNQQPIGGGLDTLETVPVFPRPAQQQAWQQ</t>
  </si>
  <si>
    <t>&gt;7334_g</t>
  </si>
  <si>
    <t>MEKEKEIDTRTDNYEHAFAESLAVIPSDQIEESVGAFDEEFEEEYIDDYAIEEVQPLPLYEDLRVSFSKHLEKVNHTHGRVDEPKETDVFRALYQATERAFLELGELEEKGLRVYARYLTDVYVAASKFPGMKWQVNPPLYDSLPEHILDIFFASLEASMTLSRKVGQLDVQSVAPVRYENGVVYIQSVQPPSSSSPHLLDLSVVTEDVFVMAPLLKVLLSKCEEVAVGTNNIDDTRGPHFAVGANYDDGEPKWDTIFREGEEVELSGDKVILDYLAQAMQLLCALDDAEGCGIELPNDLKCLLLAQADSKFHLAGQQAMLKEENDGQDVSDVEAVNLSVGFLVSRDMGRAKRMRDNKMESRLHQILYNHHLLEFSESMVGALPAPPLLLPLAKMRGGVFRSLSALARFRPTFSGRGSQKSVVSRRSREEEKGNGHGHGDLMGKKGGWQIGKEEGKEISGKLKTWMNERLDERRSANVGTESWIRERLAGDEDRYKLPHERRAMTTQEKRGVAFPVRSSSLPKSFGAVQAPEMEAPVRLRGDRMARPGYRAERQLKGFSMHMGSFGGLSLGGGTHGGVGME</t>
  </si>
  <si>
    <t>&gt;8275_g</t>
  </si>
  <si>
    <t>MEEEETVEELPRHVYYYHQAKDLALGVHPLSHYIPPLFLLFDALLTSLIICKVPYTEIDWKAYMEQVAQFMNGERDYTQIKGGTGPLVYPAAHVYIYYILYWITDKGTNILLAQRVFGVLYLGTLAVVMACYRRANAPLYIYPMLVLSKRLHSIFVLRLFNDCFAVFFLWVAIYIFQRRIWTLGSVAYSWGLGIKMSLLLALPAIGVMLFLVRGVQTGVKQAWLMTQLQIVIAFPFAATNLLGYLGRAFEFSRQFMFKWTVNWRFVGEDAFLSKEFSISLLVGHISTLLLFITTRWLRPAEKPLGELIRNALKMEEPLGKMQHAISIRISPNYILTTILTANAIGMLFARSLHYQFYAYIALATPFLLWRSGMNPVLQYLVWGAQEWAWNVYPSTDLSSMVVVGILLFTVASLWCGTRKDFLNPKGEGAASKRLT</t>
  </si>
  <si>
    <t>&gt;8910_g</t>
  </si>
  <si>
    <t>MEFFEPPFHAHYQQERISSHYADPHHRYNTPPQHPPLVSLPHSTMKTTETKPRLGKDEVDILESEFQKNPKPTTQTKRQFAEEMGVDLARINNWFQNRRAKRKQEKKQEAYEAGRAQEAVALGYSAPSSPDLYNGFFGDNTMIPISHPPASFPMMPGPPVASFNPQYTDPATASLQSLQRTMDAAPTSDEEFPSYDDVDVRGTFRNPSVQDPSRNDHAQFLSPNNSAPHFHINRAYSYPSTFMMKPDSTDLYPTISELREAQEDNSSQTPTQFSSFINNSTSGINNPQLVASFPSELLPQSQPHDGVPGLSNSISERESPEGSNESVFGAFKYEVSESREPPIPPPGPSIPFKSPPPPMDIASRRKKVQVKPAALVADTLRSRPGVGPRTVSHAAADAFRRPSDSPLSSPMRRISSAGGNRNVLSGRIYKSGIESAQRSPTINLNGFADAGSFLEHNIHTLRNPPSLTGSSSINSSLAPPTPMSPPGMEMTLGKREMGRSTASPDSSLTFVFNNAGVQGCFTSMEGDQNLASPPETPQGQAQMTMNPSGSGWPARVEFQDTRHWPYDVPDEPLYTPGQELFPLEIQMPQPSYLSSMSQPVTPAFGQQFNQQFTFGGHESPRFRNESPQYTLSTQAQAEYTFPDSQSHYPTGMSPLTKQKTFQFSHTTPADFSDK</t>
  </si>
  <si>
    <t>&gt;2158_g</t>
  </si>
  <si>
    <t>MDHLSVVAGPRFPVEESRHQMLTKNRNRWGLLTKKAEPIASTILDMERKENQQLKWSDFDHQYTMELGNPASESDHLSSALLVFEKADPSKCLVLKSCTNTDFMPAHKKLVDMARDGQCANSFLMTKCVFNHHGNVYIGSEYLDFSLAEIIDGPFDLKEEHVAVVLQQVVSSLLDLQVCGAASISRLVYGSLRAQNVFVGRNGKVKLASFGRGIDPLPASDENRRKDRRSLGCLAVHMITRSSDELGNNILRQKMLTFGGDSSFGLDAKFEPSPNFVDFLLSCFAEDGDVKTSLPPSIISMFADTILDRGGSVGFADLLPTFNVLVASRGSFIIFQGSKVLFLVHKVIPQGRLHFPN</t>
  </si>
  <si>
    <t>&gt;97_g</t>
  </si>
  <si>
    <t>MYNYTPLVGLMLSVSLATASSFLSKRDSWGPAFSLGPAKQDIISTTTTIYPGKMPSDQKGYLFVWLGISNGTGDLVQSIIGSYPAGQSECSGSDADSTWCISSEVYGLASNGLPNQWVGSLTTADVNYENGIKLNYTLIDKNSYLWLQTMEDAVTGTLLSTFNKTSGPMLGWGTALECQNYGDYTCAGTTSEQYYVNSTIILESADDTFVETLGASTGVVYTDMVTADNGKTWTIAKITIPAMESDSTDATSSPSADVADLSSTTAAIVVATSSATAPEVATSSSPAVPDVSTAPSTTDASAPTTFSVVTFSATTTPTGFSTKPATSTSTGKAKHHGHQGKGKGSRDTFNLGRARRG</t>
  </si>
  <si>
    <t>&gt;9387_g</t>
  </si>
  <si>
    <t>MAGKIHTSRRPFIHAIPKDSSSSSITDMRVNEPRKLRVLVASNGSKDVAQALALVVRLSKNPKIETRAIVDEEAWPAHRLSQETLAMPNRYYRPCQESDESRRQIEKDQIEFCKRKAYESCAWADMMVLAPIDADTFAKMLHGMTDCLLLDILRGWEVSKKILLVPGMTTSMWENPMTKKQLSKVRRKWQWVRVMQPILWHYEEGSSSKCFVPWEGFNELVDVIKNQAELMTIGHDVDISASGVASLARPTIKTNTKLPNEIWTLIFDHVGDWETARALNVYTNLPIPLEWQRKPNEPKDELHTYMRSLEWMMLTSSISEIIAKLEEAPKNTRDISPLCVKLIIKFSLTDILTYLETNLKDVFWSSLGQTLLPTKASAVYGRTEILEWWRTSPSFLSKDYTAEAIDGASKSGFVHVLDWWRRSGLPLKYTELALEQASSKGHLPVLDWWGQQSHHRHASAPVTEEDAPAADVQPDLRLKPGKSLLAAAQNNQPLVLRWWDNSGIPVSHSDSVARIASTHGHVEVLDTWYELKGEKMAFDSRVLVEPTKNGHVNVLEWWKKFSRDANGRPGGRVEYKTCDIEEALEDSIGTEGMAFEVKKWWARNGLNLGVQVSEWMQVKYL</t>
  </si>
  <si>
    <t>&gt;4137_g</t>
  </si>
  <si>
    <t>MEIDDNNTADVTMNDTVTTAVDIPNSPYAPYAKFLKLSHPSLSGIIPKTRFAPAYRSIFTKPPSPGSTQLPLLAHVNCSYLSTPNLAPTLLELKQHAQSLVILIKSLTLSTLPAFVDNANLGIEEDAVRGFNDGETFDFLNDLQGVYEGPRNEEVRRHHEMPLAALINSLEESQREDGYRYGGARSVCPLQKVQDKHMLPSNQKSLPYATHQALIEHANEVLELLDHEYSAKGGLLSILPPQEEKEEREKAESTLLGQLIVWVQRLVSRLHDLERNHASALDTLAGEALVPAQTLSALGPEGRAGRQIAYPQDRFILANCGGDLWQFLNHEFQKKERRDEEAMRMYKREGTTGQALWEQRGGEEYSKGMVALDITTRYYRIRGDKAKTIFIIPAYDKHPGTEVTRKMEREPTVVSVVKPVWPERQSQWEMKHRAELEELKTLRSEHLEVTDRLENEMNSVKVLNHELQGARSRLRALEAVVKSPEHVKSHELLDQMALTNRERMAFEEQKGEYERRNAEIQKKEEKVKREAERLAKERTRFSEEVQKWREAEREEYTRRKKTWASVDAENARKGKRIEGMMRQEWDIQLEETRKLNRLYRDNLSRLGIQEIDDELQRIDHETRLIRLRTDEPEIEVEGEEGDE</t>
  </si>
  <si>
    <t>&gt;7782_g</t>
  </si>
  <si>
    <t>MRTSSLLIAYSAIATASAQLAGYAQCGGMNWTGQTTCVSGFYCYYQNPYYSQCIPGTGTSTAAVTTSTGTATATTTLVTSTTSKNPVTTTTSSAAAATTSAITSFAKTNGQVFTINGKTEYFMGTNSYWIGFLTNNTEVDIVMTHLAATGLRVLRVWGFNDVTTTPSTGNVWYQSFVSGASPVINTGEYGLQRLDYVVQSAEAHGVSLIINFVNNWTDYGGMAAYCTYYGITTTQWYTSSAAQAQYQKYIAAVVARYSNSPAVFAWELANEPRCTGCDTSVITNWVSTTSAYIKSLDKNHMVCIGDEGFGIDGGTDTSYPFTTGPGTNFTANLAVSTIDFGTFHLYPSSWGEADSWGPSWITVHAAAGVAANKPVILEEYGANTHANEASWEATVLSGTTAADMYWQYGDTLTNGQTANDGYTIYYGTAEFTTLVANHAAAMLAKAV</t>
  </si>
  <si>
    <t>&gt;4234_g</t>
  </si>
  <si>
    <t>MNPQKISTLLAKRNLDSDGTPKQQIRSLLTHDRQTAAAELKTRHKAYEEIKAELESQTGQAIASVEACMQRETELDALDIEIQMRGKQTRKPVPKCEYDWKKSHWASRTGGELREICRCREMPGSGTRAAMIKWLETGFLEYEDVTLGSLERICEERGIRFKSDARKLNLVKLLVDADEAG</t>
  </si>
  <si>
    <t>&gt;446_g</t>
  </si>
  <si>
    <t>MDSQTGRESSADISDDADAVSPEDDSSAPRTILTSFMILSDTHGANFLSEQAVRSLQIPKVDVLLHCGDLTVTGQSVEFVNAIDMLSKFDAELKLVIAGNHDLSLDSEYEKHRGPIQYHLPLVGPNSNHQASEYMRCKQATKAGITYLEEGLHSFVLDSGAQFTIYASPHQPDDNGSRWAFSYPRDEDRFNPLHMVAPHMKPTAINPIPDYPRVDIIMTHGPPYGILDRTKEWQNVGCEALLGALIRAKPKLHCFGHIHEAMGAGIVMWKDQEEGLGKPLVGHYASAEDYIPCSNTYPQPLYKRIPVGKGTLMINASVQDGDAKYSWNNDPWFVQLQLEVYVPQFSSFVEVIRAGKELRTLHHD</t>
  </si>
  <si>
    <t>&gt;15313_g</t>
  </si>
  <si>
    <t>MKIIHALLPLLASALALPAPAPVAEPEADVAERNPGGYGNYGKYGNYGKYGSYGTYKRDAEAAPVVKKEAEAEPEPDYGDYGDYGDYGTYPEAETGNPPPVPPPAGGSYGSYGSYGDYPTPPGGYADYGSYKRDVKNVKK</t>
  </si>
  <si>
    <t>&gt;3326_g</t>
  </si>
  <si>
    <t>MAPTNATSISHADALPDGFSNGASDPPPSTMAVQILDKIPTAYKPSDVQQDDSDDLTRLTKEVAAFEKDVLTTHDNAAKLEHKHKLIYVFARAVLEKLSSDDPFSNVPQLVSQASDILNHFAEAIKETPSVLDYVLPPGTTLEARGPEPLWVWLFPRVLTLLSRTKCESLAEKIKDFFYISFQAVSRSPKLWNLSSFFFEYLKECVSNVLVYLDNPNLISHGALLQITLPTNEAEFPFYIQESNDGSSGPFPRCNYVVRGAAEAFSHASNLLSMLVDISMVSAASYDATPAFQDYLAWLLDSFCFTHELCKRWQTNSILYEACLESDLTSFCAVHALSTSLQTSLSPPLTQKLYSLLSVLCVDALENPARLFEPPIRFVICSSILNLAAVCKENSQLRRTVSLQLVPVVQAALANTQRDMDRDKDFENSGIVLCKACIVKLPDTTASITSNGFENKKLRTEFQRLGLQNDGSQDQETAKGPPAKRRKVQEEHSLLNELTRDIYTLLGSQEVVDLGKLSQVIETCFTTLGEIDRCNAVEALSHLPCSISGQVTVTRESGKIKDWKCLICEGGPFSDPVGFDKNQSQKVICDAIATFTALIKSPAFLECRRPRILAMFALRSFTIHFDEPTFLDLKQSPLGQWCISSLRSTIRELRIAAGRTLPAFLRGSDINPLSKTNRFNALTLLRSFSVEEKDNPQVQETCILALGQVGRITKDEELNIVLLGLVGYLGHSNPIVSGAAFNEILRLSKALGLTVGRLFTPFWGTIATEAVKDLQTRPQTTQLMAELLGISVSEFLILTQSYTVPWLVLTKRVDIIRRISEARQDAEDWLVCMEWSNLVPILALLHVQDVTDIETFTMSLLKHVSVRFKEFDYGDLISIEPASQALLLLKAAGEADDIKKSRIRLALQFIATRTSPEAERTPREFNSIGAFLEQHILGLVARLTEVINDSRGEQSITEKRRCVKATEELVKIAKSHSRVARPQICACLQSALAQKELQPFAFMAWETMLTSLEDEDVEMMLESTFAMIVQHWESFDEPTQNRAKETLQYLLKQRQRPVQNMIYNLPSLTGVPKLDDVEKHLERLRAKTDVGNTFQIFSRRLGRENSAVVAQALVELKAYLRIHQDYLQASAVSEQPDIAVSQLVRAILDTCVKFNESHKDIALLSAECIGLIGCIDSNRVESIREQREMVVVSNFDDPDETTDFVLFVLAEIIVPAFLSATDVILQGFFSYVMQELLEKCDFKESYDLVRNGGSADSNFVWQKFLALSTNTQDVLTPFLTSRYALRETERVNYEYPIFRPSNVTSANMASGILYSHWLRSFVLDLLHKTHNINADLIFPPLCRAIRMKDISVASFLLPYVALHTIVAGTEQNRQEIGSELLGILQYQPPADSLIRREDLRWCSEAVFRTLDYLGRWIQEKEKELNDKENRRSLVTDNGIKRVNSVIQMIPPEISSRRAVECKSYSRALYYWEQHIRDIRKTDKSQETNTFLLERLQDIYTQIDEPDGIEGISAHLHVLDIEQQILGHRKAGRWTAAQSWYEIKLAENPEDVDVQMNLLTCLRESGQHDVLLNYVGGINKTSQTFSKLLPFAAEASWETGRWLMLDKYTSLAPSGNGEDFNISVGRSLLALHKKDTTLFTLSINSLREQIARSMSTAATSSLGACHDNMLKLHVLTELEMIAGTENNPPVECGQILESLNRRLEVIGAYLNDKQYLLGIRRAAMELSSLDFTKGDIASAWLTSARLARKGNATHQSYNAVLRASQLGDESATIEHARLIWKEGHHRKAIQSLQGAIDTNAFISHNTSTHSTSFTGVDQGGQQNLLTARAHLLLAKWLDAAGQTHSSALRTQYQLAARTHSAWEKGHYYLGRHYNKLLESEKALPPDQQNEQYLGGETAKLVIENYLRSLLYGTKYIYQTLPRILTLWLDLGMQVSQPIDTKNGNGREFVKKICDLRKSHLDLLHSRFHKYVNRMPAYMFYTALPQIVARIAHPNPDVYRVLQSIIIKVVSAHPQQALWSLLAVSTSNQSDRKARGSNILQTLREMKKQEPGSVDMKAMIKNGQKIAQELLLACNSGEFHGNRTLKAKLVQDLGFNTKICLPSLLAVPVESVMTATLPTLTDNMKGHKAFSRDVVTIQSFLDEVLVLSSLQKPRKLTARGSDGRKYGLMCKPKDDLRKDQRLMEFNSMINRSLKRDAESSRRQLYIKTYAVTPLNEECGIIEWVDGLKTLRDILLALYKNIGITPNYKEIEMYCEEAIKSEERLPFFTEKVLGNFPPLFHKWFVQQFPEPSSWFAARLRYTRSSAVMSMVGTILGLGDRHGENILFEEGNGGTFHVDFNCLFDKGLTFVKPERVPFRLTHNMIDAMGMYGYEGPFRKSSELTLKLLRQHEETLMTILEAFIYDPTLDLLAKKNEKKRREGATHVPQTAQGVLNSIQRKVKGLLAGESVPLGVEGQVEELIKQATNQAFLAGMYIGWCAFL</t>
  </si>
  <si>
    <t>&gt;1335_g</t>
  </si>
  <si>
    <t>MQSLSIILMGLASLVAANSIHFVNQDSTERTIYFSANLGLEDIPELVIAGSDTANQTFPDSWIGNFYSVSKGNDNVPGMLGEVRFNGYAGATYFDVSAIVNPSDTEGVKMLFPKNSNTPVSGCQTFPCENAYNKWDDIATLSTDDEELICLLGNLSNQRRRTIVARMSREFVTGA</t>
  </si>
  <si>
    <t>&gt;8941_g</t>
  </si>
  <si>
    <t>MTDHLPFSVFPPNDSDQEIPAQSPFTLLLNPSKTGPTDIWRKPGPPLINTFNAPIFYKECTISTFKRCRVTVSGKWEGLYDQGGLVFIVNDKPAPQDRKWIKTGIEYVNSRPNISTVACHTWADWSLLSAGIHASPSDPLTQTATLEMERDPVEGTLWVYVIEGEKRSAVREVTWVLSEPGETVVWVGMYAATPTVGRGEGDLAVGFTGWELELMGEEK</t>
  </si>
  <si>
    <t>&gt;2235_g</t>
  </si>
  <si>
    <t>MTTRPNLGRQPSQRSLSSTNVLQRPPPHRALSQQFSSASPSRRTSDNFVDLTFDGDTAPVRPRIGTSRLRVEISKDSNKSDTIESPKRTPDTPLLWKPSVPPRGRPQLHFDVPSVSNPGLRPTQEGGQHEAPIKPMPLPVRPGQHAPPISGKLRQTPATAPKKDARPKPYVLEVPTAAPRYYPTGHADFFPWTGNHPEDHFSEPIIRTGYSDKSQMTQNETGSARSTMFPALKHKSGLQTLSSIFMSVLAQRRAHGQVTAASTFKPPPRVTVTDTKREMWLKDLANPTISLRRLSRSIPHGIRGKVLLDQSLSKNIPIERAAWLAKCVGANELRSFRRKGVTGTFAMGGEAKWIRDFTVCVEQFVEGIVSSCGEKDFKTRINYAIRLATHFYSEHLLDREHYMDWIVTSLEICSQAKLPMWLLVTQVYWKDLLQHRKYGRRLSAALMNQLVETLDHPDHDILAPLSDRLEVLLKGLILSNSDSFVASKAWTNHRDTILSKVGYGDERFMLVLNSIDHRNSQLTASGIGKEPTIQQRFISLLDETLSGPYATDMADTLWQTDDDKDMLIQTLVQWSTSSHRPGHAKIYVAARVIRSWAKFGIDVTDTVLRLFDLDVLETNCDHTSFFQLVSELARSEHFSTPRYIQWLIARGGISRGSDVASNGPCSTRLLAELPTHNLSHNIEDLRLTLLTRADISFEHENNEKVVSDYMALMEKSLPGMQTDSCIELESYGPTEIDLPATIVTLSRTIKSEIGLWLRQKVKLQMVQPTIPLLDDWDVSSMKRGTSAITGTDFNTVRRYLEIIEDYSMLADVLKLVTSSNDPEVLASCADTLDLHLEIFSAIGALKPLFDILMGRLRTLTEEIDSVPRNLLVSLLDLSSRLPEQKLVAQQLAQELARSDRKTAADACSPISDHMAIIQTAELGFIEEIEKVLASGNSMDQATCERLFQRIILRLEASWDKSVEQQRSCNLLLTRLRTFEPQQFDVLMITWVKHILQMQERPSMILTFVPLISLGCLSLHDIVGACSSIGKESNFSHESSISQEAMLVLMCTLENSTNMTIEEEYRFRVKQAHMQKDNPIETLSVICRAIQEHPSAIKPILERQTTIQVLQYLVVTRTAAVIDNLVKPLLQSAVPEAVSIINEVVDKLLLSCHPGGDITAEALLNVAGDLSLPFCQVKLSSMFSTGDAMMEGAEESTSNSLEAFDTVIEAAVVAGKKTWSSIVALLDISVARHLRQRAEIQFLALLPSPKTPTADLLSILQKNIADAENLLHIVDATAYSIDTTGTANNTTLASSLVTVLNSLWVHISSSQLQEVKDIIMIRWLPLLLSFTVIHISSFDSTKAGHESRAKVILALTAITLQLRSLDSSTTQINSLAEQTYDLTLCLVDGLSEEMRLQCIRTLRDNVSTPKMCYLFSFAPNPTDWLVLSQKEKLPSSSNNSEKGPEPQKEKLAPFALRRWELLGEPTPNVGENDTSLSLTLFGARRR</t>
  </si>
  <si>
    <t>&gt;4526_g</t>
  </si>
  <si>
    <t>MSAGVLGTQPGEVEKCLDSTLELCRLWNAMLLLDEADVFLGARTNEGLARNELISIAFYVLIQLALALLTPGQVFLTKLEYYQGMLFLTTNRIASIDQAFQSRVDLFLPYHDLLPPARRQFWINFFNHIGRDKFEVNEADLNELEKLKLNGREIKNLIKSSQLLGYKSGGKVDAPKLKMLAQKRLAALEKMHDDDA</t>
  </si>
  <si>
    <t>&gt;7226_g</t>
  </si>
  <si>
    <t>MGFKKLLPVAALPLGALAQSGAWGQCGGIGWSGATTCISGYTCTYNNDYYSQCLPGSSGGTTTSKTTSTTSVSGITTITTSVSKTTSTTSATVTAAAGNPFSGVAQWPDPYWASEISTLAIPSLTGAMATKAAAVADVPTFVWLDTAAKVPSMDTYLTQIEAENAAGASPPFAGTFVVYDLPDRDCAAAASNGEYSIADNGVANYKAYIDAIVAIVKKHPNVKIILVIEPDSLANLVTNLSVAKCSNAEAAYKECVEYAIAQLNLSNVSMYLDAGHAGWLGWSANIGPAATLFAQIWKAAGSPAAVRGLATNVANYNAWTIASPPSYTQGDSNYDEELYITNLAPLLTQAGFPAHFITDSSRNGVQPTEQQQWGDWCNVIGTGFGIRPSSNTGNALLDAFVWVKPGGESDGTSDTSAARYDYHCGYSDALQPAPEGGQWFQAYFVQLLTNANPAF</t>
  </si>
  <si>
    <t>&gt;5627_g</t>
  </si>
  <si>
    <t>MAHQAKLWPSKFDPFDEGNAITWLSRKKNLAFSHWISATVVRAGDWKDLEHCIQTITGLHSSQCSELGQQAATSVLSLNVGPNRKSASATEKKEVGKELSKLLIEVSPVDWKDSMGAWVMQACIALAPRTVQLSQLKVHRARIASKAIEKGMKDEKQPDGSDTNGDLPASPKAASQQT</t>
  </si>
  <si>
    <t>&gt;1184_g</t>
  </si>
  <si>
    <t>MSEGHQTDPNESLTPDEATRIIHSHRKVRYDDEDPNEPRYLGQNSIAAFLSEETTAGEALIDGEKDIIRKDIMPILGLHISSSSYPFMSKEHMDQIRQDIGTALPSDREVLKCFQLYKQIVQPFWGLLVDVEDFETKLCIYLEDRSASTKHPANNGKGVSSAWLGMLFAVLAVATNYTDMPYHKRAATTQAFVQSSFHCLRLSNYLIRPSMESIQALLILGFVLANDMKAEGSWALLGLTCRLAQALGLHRGPQERPGTSTPSLNDLPARRLWWAILWQDTLLSLSFDRSPAAIMTRCQIPLSSTVLTVGYTYHDSMYTLCQEILQCLKNDTNSHPDFDQIMADSIRVGNICDQMCPQLRLIEACKTLQDRLQHYAIRLHTSFVVSVLCRPALRRGLFGGMDSTQKATLADKCKKNLVETVRMYLKMHSLSIIPTRSWAFTYHGLSSAVLLGILGETKTDPEVRQLQGDLISALSVTAAKDHSSPGLPQSDRDIELSGPLSRALVALKNIYDHGWIVEAKAPGPGAPEANMVHQQDQTEFEQQNAALAMASMQNGMMPPLGYTHQMMPLGMSDTQTVEETMKMSPMDLYDSIFWDPYPVSGNGVDPLGFDYSSQLFPHF</t>
  </si>
  <si>
    <t>&gt;1224_g</t>
  </si>
  <si>
    <t>MTTCDLNNPNFLFKYCPSLPAAGLFTALFGLVAIGHIIHAWHYRKPFCWVVIMGAFFEFLSSLTRTLSIQLPEASSLTKISFVLLSLAPLWINAFDYMVLGRMVYFFIPEKKLFGMKAERIAMCFICMDITCFIIQMAGVASWVQNFNNPSKMNNGLHIYTAGVAVQQAVILVFLTFGIKFQKRLTTLPKSKASTLIIILYITLALISFRIIFRILNYAVDATSNIHKVITENEWYTYVFDEVPMFFALVVFLAYHPGRVLKGPGSEYPKLTKEEKVTKKQEKKKVKEERRRIKSGDVEGTRYNSIELGLVKAAA</t>
  </si>
  <si>
    <t>&gt;6617_g</t>
  </si>
  <si>
    <t>MITDKIRVQDAETNTPEDILSSSLGVIFPDDITNQHGDPSTPVTYLSSTAGPINLSLPTPQTDSNRLLFSHFLWNASVQLAGFIEDDTNDKGGRWSVKGQGVLEIGAGTGLAGIMAGLMGAERVVVTDYPAEEVLQNIRANVVRNIDARREKVRMGDVRVEGHEWGEVEDEFSRANKESFGRVLVADCLWMPLQHKNILRSIRWFLTSQGRAWVVAGFHTGRQKMSGFYEESVLREAGLEIDRIWERDCEGNERDWVVDRGVENVTERKRWLVIGILKRRN</t>
  </si>
  <si>
    <t>&gt;9021_g</t>
  </si>
  <si>
    <t>MAQATNQQEMTLASWTEQTSQGVQYSVSQRGNMRSPYPSSTQVDYDQSSSRSLLSTAGKHRGSRAGRTHRSHTSSASLPENHEKVLHYNLLGVGSQFVDFDSTRRYRHSLSARRPPEDQPIREDHPHIGRNSAEEQEVLGSTLDTDPVDEGKSRQRELEQQREDEAHINGNGPQ</t>
  </si>
  <si>
    <t>&gt;6158_g</t>
  </si>
  <si>
    <t>MSGYRPGHDPYIDYTAHPEGPPEERVYVPNVQDIQHGGSQGLSPLQEQHLGAHQHQPQQQRHSQQQQVYAEHSMAQHQSPQFGPGQGMMFGGPRQMQQVQQPQGTKRSRPDELEMEMGGLPAHQMQAGEMGEMQRMPPQMPQQSMVGYGGQVQAFHSHPLPNQGHRSKMPRMGEGDSMIGPSGGAPSVLGMEGMPPPAPRPRGPKLKFTPEDDQLLVDLKENKSLTWKQIAEFFPGRSSGTLQVRYCTKLKAKTTQWTDETVQKLRTALHDYEQEKWRIVAQKVGTGFTSQACKEKAEELAGL</t>
  </si>
  <si>
    <t>&gt;7572_g</t>
  </si>
  <si>
    <t>MDTRLQAYPDVLQSKSSSAERLNGSVTLSMDEKLGEQISEEERRYTLWRAIVAHRRILLHSVAAFAGGMVFGYDTIANGATISMPGFMLFFGARTESGSLFIPSIWASLWTAMSNLLQAIGGFLIGFATDRLGRKWPCVGACVISIIGVGVQYGAQTRAILLVGKMVNGFAVGCILATSTAWASEISPLRLRGPIQSAIVLFEFFMQAIGLVIVRVFVPNLGPSSFKTVFAIQWIAPALTAILFCFVPESPPWLILQGRIDDARTSLARLHGSSNQIDARLAHLALGIHLEEEARRNGAGSYVDLFRDSNLKRSLTVIWMFLGFGLTGACLLAQSIYFLIIAGLRPIHAYDVSIGGFGLAVVCIIFSWIYMEKAGRRSIFLSGAAGNCIAMFVIGGLYYSDRNAALWAVAIIMNVLIAFQAVTLVSTSWAITGEISSYRLRAKTQGLAVISNAFATWLFNFTVAYIYNVDAGNLGIRAGFVYGAGSAVFLVGSWLLVPDLKGLTIEEVDYIYREGVKIWKIKELMGKRVGRVPEGQEVRMRYLK</t>
  </si>
  <si>
    <t>&gt;5658_g</t>
  </si>
  <si>
    <t>MAFNQPTPRPVEKKYVVACDGTWQNSDMGNEKSGFQPPTLQVSSNVPRIVRALNHNHSNGTPQIVFYQRGVGTDNDLQDRLIGGLTGDDISEHIREAYAFLVNNFSPETQADLDDVTKPLDEIILLGFSRGAYTARAIASLISDVGLLTKIGMESFWGVFGDWMKQDVKGEENKWFKATYGKDYSFTDPRYRQTLIDNGLTRWGMPIKAIGVWDTVGALGIPIDFSKKNVKPYSFVNQKVARGVQYAFHALALDEHRHLFVPTIWEHPKPPHNLAHLKQCWFPGSHSNIGGSYDDAGQSNISLAWMISQLEDAESENGGILSFDPSYLDWVQDLNHKYYVQTAKEPVRPWGFGKLYDSSLVDGVLKGAEAIAPIYRTPGRYNRISNEDGRQMDNEPLEDTGEFIHRCVRVRIDGHGKGPEEAVGDNVVEKAINVLRNKVIKAEAPKYDSPALANFRLVEAPALKMEVNHSSACYSGVVWKGLDGKGDLKEDALGRTEIRLLKRSMLAARQ</t>
  </si>
  <si>
    <t>&gt;3222_g</t>
  </si>
  <si>
    <t>MATSYTTDWASYSKLNPELEAILPSPKGFKLVTPETTIESLRNLTSDIPPSSPWPEVSEKDIQIPVRDGTTNLARIYSPLAASDGQLEGKPLLVMIFGGGWCQGKIEYEETNCRSWAKSLGGKAVAISYRRCCPEHPWPGPHEDIYDAVKWIAENCEQYGINPLKGFVIGGTSAGATTALVLAHLWRDEKLEPPITGVWAAVPGPCIVSALPEKYKAKEKSWEQNKNAPLFDRDASDFAANLVKPDPYSTIRSPLLFESHANLPPTYFLIAGADIWRDVGLIYEEVLREEWGVKTKVDVFGGLPHAFWGMLPQANFTKEFRKKAEGGFKWLLEGK</t>
  </si>
  <si>
    <t>&gt;3161_g</t>
  </si>
  <si>
    <t>MSTHAAIATVAIRILVKVDWTDTSPLDLHQCDSGLLIVTYPHILGNSIAGTVITVGPDAKNLKTGDKVFGFVWRHQQEKANQEIVTVSEYLLGKIPSNTRPESAITYPSNFVTIFHSLTADLGLTLPYPIPSNYNPPNQNTPILVWGGGSSSGQYCIQILHLYNYTTILTTWSAKHHSLLESYGATQCFDYQSSTAVPDLQKAVAGRKIFVLDCIGSKSGSLAPISQIATARGSKVAILLPVVVKAPSEIDMPEYTMDVHASAPWSDGVDNEFFKDHLQPKIMPALLKKGLVKPNAYRIIEGETMLERTQNALDALRRKEVSGNKLVWRVSE</t>
  </si>
  <si>
    <t>&gt;15330_g</t>
  </si>
  <si>
    <t>MESTSYDPFEDSIDSSSAAPTPADSPLPPQNVQDSTEPARIEMETTTIISHDDSTSDISMSADSDDEEDQEPDSSMGQTIARQQDLEESTILDTNDQGLEPSKKRKFAESTGSHSPAKNEDAHEDRKRPKPFGSVCQYRTASDILNQDKSLLPAEIWHHIFTFCAPKTLGLLLQVNRSFNAYLDPSSVGASIDPLSKSVLQILTPDAIWRASRRLYCHPSMPLPLQSKSELDMWKITCGSSCQFCGKKNDSHPIIPSDQWHPGPGEKGVIPVWSFGIRSCGPCLQVQSIKEIDLLLSSSIPSTLMVALPFIFLTNELHVLSAATLQSGQHPSSIQITKLFSKSHVHEIKEEFESVKAMGSATTEEWLKGLDGRGREKISDAARWERWDAAGGVAKMHSFGSAPYLQNPTQMTSAKPGTTIQSTGQLPVGSRDTSSARSPPPLQVSASFPKKPLFALPQIPPLQMFNHNSLAVLAQMPSFQAAIQIIQPLDDNAWEVLKPRLLYQRVEAEQRENDRLAQTRVVQERFDSLRYQDMQAGSESKDLVDREWDDFQAPLRARIGGYADEIIRDGWANGEKVSYDTAPLFAAEVLIYVRKRFYAEVAKDEAAILATGREPEKDPPEGPYTRKLILENMKWVFDTKIKPHSEPHRKELFLCNACEYAAKYYGFEGVIQHFAAKHTSALSFGSIVVHWKSEWPETPPFNPEPNSVEHYYGTEPNASVPYQTSGPPAQQTFGYGGYQPNPVSISMQGPSPHGYQEPHAPYYGSTQYGDQYLSHQNGPFVPTPQTYPDASQGYQAPQYTVAQPPANISGYNDMPQDYSQQGYGGQYQPQAQTTFSQSHSGPSYPATGPDYSLQQPRYAQPTTQYGSAYPLQASYPPNNYPVAQAPQKTEEYNAQIQHIARNAREVWNLIGNLKEIPGSLKVHTVIYHILNKYRTAFQDDPPLAMIVDGLSNNKDMRPVRNVNGLLCKACSSGMAGAISSLQKKHFSFPQLVNHFHSVHEQGLPPDLLGHVPDWTRDMVDLPDMSKLTSVVNAPGMDDRKFKLFTEALPELVAPPQQDVVESEITPSQQYGPYPNQYDYNQLAPSKDNHEKYYTAVENGRASEADSVTYDSGEYDPRNPHDIPMDHGPSYKLPRRDQSPRGSSNIGPNQSVYQYDSHQAAPPIPYQDRAEIGYLDQRSTSQPSHHARPMADYDHVIVPDEPVYVERPIRYREPAVEYRTRRDAPNLAYENSMPSSSSREYRRANSQSYNTNRDILTNAYEVPTRESGLYPAEGATDEHTRISEVVAQISQQANQVRERIPVKPDPVDAGSEDGEVRVESSSRPEPPRLQVQEDASSAAERFLNDFIPGETTEAAAKRKEAEIRKEKSQRVQAAMEFKPIRGNAYPQSQEPQQPTRNGYEENGRYYSSTSGRPLHPIEDELGSSSYVVHERVPASRPVRTVVYEDPYPGPVVELGGQRGRSPELVDRRFKLNNVIYREERQSSQSTHRTPSRYARYESVRLENDRVRSRSPAYVKVGPQPSQYPERSPGAPIVHQEPLYRTRTPPPAADEAPFERQPRQEYYRVYAEEPQSREPQYELVRVSDPRGDYMIRRLIREPEPVYASYNDERYTRQPVYESRPPPSRSGPVTYEEYDPRHPEPAPAPTRPIAYQ</t>
  </si>
  <si>
    <t>&gt;3860_g</t>
  </si>
  <si>
    <t>MDVESQQAALSWRLSSHPITLLCFLGFRISSLLVYLFGLLFTDNFVLIFIITILLLAVDFYYLKNIAGRRLVGLRWWNEVDPQTGDSHWVFESSDPAVKVISPTDNRFFWLALYSQPVLWVVLAVVAIFRFHFIWLTLVVIALSLTITNTLAFSRCDKFGQASNIAGGAMYGSGLARNVAGGIIGRFFSR</t>
  </si>
  <si>
    <t>&gt;9491_g</t>
  </si>
  <si>
    <t>MTSSSTADERNSRTIRTAACLIIGDEVLGGKTVDTNSAYMARFCFKLGIAMKRIEVIADDEDEIVEAVRRMSNNYDFVVTSGGIGPTHDDITYQSIAKAFGLELQLHQESYDRMKRLSKIHPSQQNFSWDEDTPARKAKLRMVELPLDNSRDISKQVIFPADELWVPITCINGNVHVLPGVPKLFQRLLDSMKSYLVPRLADPEGKGIHRILISTPLAESEIATYLTELAERVEPKGIKVGSYPRWEKSRNTVTLVGRDLEFLESLVLEVEKNVKGKRVSVEGEDDVEETK</t>
  </si>
  <si>
    <t>&gt;334_g</t>
  </si>
  <si>
    <t>MCRWFAYFSSTEPCLLEDVLVTPTHSLTRQVHDHYLPKLLSHDPATHAEPTTKAEITTRNRLFNVDGFGMAWYTSAFSNFSFPNQEPILYPALYKSIQPPFHDSNFRSLCKNTSSNVLLAHIRAATSTAITNTNCHPFTFGLYTIMHNGYISDFTIIKRQLCAWMSQEAYEHIQGGTDTEHFAALLISFLCPSNPSSPESPKRDGDTVPKEWEEHHSREEIKVALEKTISTIIQTQKQILKDKAQPNDLNIAITNGHSFVACRFRNHATEQPPSLYYSTTAGVTMNRQFPDHPDGAEGPHGSGKGDTAEGYNPHASRQAGEHGKHVIVASEPSTYKAQEWTLIEKNHVLSVGPEDEVSIEQMKLSN</t>
  </si>
  <si>
    <t>&gt;5858_g</t>
  </si>
  <si>
    <t>MKLNRYPKARQGRFHGSDPAVHDMRWAFLRQAGISFLMLQVLFLVLFCYIFGSLFQQAEHQHNLNILFVDYDNGAIGQSINLAYNSLKGNTFSTIQQQPATQFPTPATLRETICNGNYWAALYVSPGTSTQLSAALSNSSIAATYNRTGILTYIWDEVRYPTYADSIVSSNLQSLSNAARIFYTSLNYNSTDSVSILSNPWILTSDNIKPTVQGSRVVYNTMVIVLMLIQEFFYLATINGLYQNTKIYERLYPHRIILYRNANSGIYTLCGSLCTTGAIWAFKAGWAVNGAQFVETWMLLWLFAHVNFLALDFLTIVMPPPLMPMGMISWVVLNITSVLIPFELSPGFYRWGYALPAHEVYTALTDIWSGGCYPKLHIALPVLFAWEVVGLAIGGWGVYRRCHHAKILSEKAEVELKEKVDKLVALQRKMERERERKRSVATMREVNGDGIVDTISGASERKDEKQSPGDSEREEIEKEVRRDTELRKEETASSRAYWGPSFELGLTTTKSRAE</t>
  </si>
  <si>
    <t>&gt;180_g</t>
  </si>
  <si>
    <t>MLQSSPGSRLNPSDETALQDLLAKLNQFSVEDALEQPRIVIAGDQSSGKTSLFEALTGLTLQTGTRPPTHFAVHVRLRHIANDTTSVRAYLVPGQNAEIDEVAKEHISNFNVVYEGEEFTGDDFAKILSYAAEHLGLPALELEGNESYVERFSAAVLNVEISGPEIHNINVVDLPGLMYYTLQSQIHEDTKLIRELIMSFISAPRTVILAVADATNNIGNQMVFKLAKEVDPYGLRTVGVLTKCDAVQPGDEKKVIRVAQNKSEWFPHGWIAVKNRSTKELEAQVTIQQRNAYEKAFFEQEPWNSLAANRTGIVSLKLYISDIVNDMIQEGSNELLSQIQALQESTQTTHPAHDSSAEYMEKSDSDRVSGTNNSSIDELDVDLEAANPVKRPIILINACTVALTSALCLTLVGLGARSLAQEITTDFNWTRIALLIPVPLQIFVSLFFCQALITSIWQIFGPVHQMKCNSRYYTASPPRRLNRRNGPLPHVTIQCPVYKEGLEAVIIPTVRSLQAAMRDYESHGGTSNILVNDDGMQIMPPAEAEQRKNFYLANDIGWVARPKHNPNGEGLARFARKGKFKKASNMNFGLAISIKVEDKLSNEQREGRWTQDEEEDAYAKCLDEVLVEEQGRAWAGGNIRIGDYILIVDSDTRVPAGCFIDAVSELEESRDVAILQFPSGVMNVTTSYFENGITFFTNLIYTAIRFAVASGDVSPFVGHNAFLRWAALQEASFYDLDEYTGLTYEKFWSESHVSEDFDISLRLQSYGWVIRLGGYCGEEFKEGVSLTVYDELARWEKYAYGCNELLFHPVKFWLKRGPLTPLFKTFMLSNMPIGSKITIMAYIGTYYAIGYAWVATLMNYFLMGWLNGHLDHYYMDSWRVWVALIVIFSGAGNLALAMIRYRGEGKKLSQQLLICFQWVPLLFVFLGGISIHVSQAILSHMFSIDMSWGATSKEVVETSFFIELPLITNPNSIMADYDRIGPDMNPKKSMADRMNIARKTFLAKDGLIGEHEIALGTDFD</t>
  </si>
  <si>
    <t>&gt;10797_g</t>
  </si>
  <si>
    <t>MYIKRDPRLEAFDANEPGRNISNSSFRPPTQRLQLRVYPQQRRNHGPYNIPRRFPKTCEANDDSQARNSEKAQSMLFRFREAQAADLGIIDAGRTRRPKMITEVESIPTCEKWRGQVLKEISRKVSKIQDPSLSDFMIRDLNDEINKAMREKHMWEVQIRNLGGPNYMRGGGKVYDEEGREIPGGGKGYRYFGRAKELPGVKEMFESAAIKPREDKPLDARADLRKQVDASYYGYNLDEEDGILLAYELQKEKEAFENLLAGKDGKAPKGWEPLPGDAGDGEGWRLPTSEEVQEELVERRRRRLLDKLG</t>
  </si>
  <si>
    <t>&gt;3080_g</t>
  </si>
  <si>
    <t>MFLPKHLGIGGSEPRNQDPEAQRELPDFPFEAPDREYTKEHRIYDVFFGDEDGNRVIWGAPLDYQDLKDWRCSRYQESHTYHAGIQFMIPKPGLDMWKEINQPKPLAIRSLVEHPSETGWNLPQEDPRHFLKFPQEIINQIFSFALVVPESFGLKPLTVTANCKENWQASDFCLSKAHSHKGDFGYYQTLHGIRLEDDNGSYIKYQYVNRKPIDASLLRTNKQSYMWGINILYSQSFLFGMIRDSPQDGISLINGKMHDPYIGLLSDSDTTINEIAKRVPLERLSGYNYYSPFVRFLHTIGTENAARLKILKFEGIVELHNPLVHYWKFPSSEKTPWRLSPVLMALYIPVIVELCPHLEKLVIVLKDNVCQNDPKCVIWETRDQALLRLLEEVRKIPSLKALEVFDDSDHTNTLPVADETVQWLIDRSAERERRLRQDKCEDERVQKQLGETKVECDFCSEGHVWAECYNLCNFCGKYGHKRQDCLRAALSTVMGKEEAAKNESTKGPSERRQKSHGFIVHDFHGIASKSRLRK</t>
  </si>
  <si>
    <t>&gt;2195_g</t>
  </si>
  <si>
    <t>MKFRRRPSPLLLLLIPSLATALTTGSQDQTALVKTTQERDANAEPVVDLNTKPKFEIGTKDAPVDGRDGKPHAGPFVGSEKDPKKPKSPSEEAELVVATDEHIADMVTADGSKIPTVNDGVMDDPNRQVPKQGTTGTEGGVSEKDKARKAQEGQTGEKLEKKPDPPKEAPPLPHSEQAKIKNEKAKDLDDSDVVLPDGLAGLEKPVDLPDKPNNLPHPLPDSANKDHLDVSKSDSKAAPGLDGLDEEGNEGLIQPLHSYLLSLSMILFSEVGDKTFLIAALMAMKHDRLLVFSAAFSALMVMTVLSAVLGHAVPTLLPKRFTNFLAAALFLVFGARLLKEGLDMSPDEGVGAEMKEVELELEEKELLARKQGRRRSSISPYALEMGLGGGGRSSARKSRSGSRLPSPPRSPSSSPDRSPSPQRSAVMGFVTGLHNLLSLLLSPAWVQTFVMTFLGEWGDRSQIATIAMAAGQDYWWVTGGAVSGHCVCTGVAVLGGRAIAGRVSMRVVTLSGAIAFLAFGLIYLVEALYYA</t>
  </si>
  <si>
    <t>&gt;2450_g</t>
  </si>
  <si>
    <t>MATPEANQVPPASTGVALPAQPMQPPPKLESEPAAISDHMSEIMLQGHVTSNVTYPVSEDTAMVDRPIQSVERDGDESPSSSSNGDGPGGHETILPLENAPPNASLPNRLSAGSSIRLDKDIARLQEVVGETSPTAAQKVLRDNWRHFLFGGGYDRDHISFILRAGLKNSDANVLDRILKDEKVFKAPMLDVVSRKPGVVEKVLHNASFADLSTCVSEEVLDQVVFERIKEVSARKLIEWLAAADRLGYMPDDLVNEEDESVAPNLSPPLSPREATPLLVDSPPFYDVLLAEQEKILAIQHKQPLPASSHPPVCNDCNATFPTESGYNYHIAKKSCRTEARRLSYHELNKVCIDYAIAPPTHPNHVQPRAPTQTHSIPRPPQHTQAYMSRPIQNVSPPPQPQQIQVPTQPLRPPSVQRPPLHTPVPIARLKSSRGQSTIKDIRQSPGDLSPEKQTELKKALDIAQKKYEDAVKAIPQGISETEKASKLVSLKNGIASKKSQIRKSFGVSLRLREKDKIAKRASFQPENFITASGGDRNRGTPSKTYPPTNGYTGPAPPSASPYHPLGTWMPDPSHNCVDKFQPPMSDPVRHSLPALTSFHAINQPSSDDTLQSNKRRHSEDHAPSRPSPGTLTARTLLDQRSNTITPQPQPPTGGLALVEVRTENPATKYPPKTLHDRQKQPEGPERPSSANAHNSQFSILKLGLESPEIPGTSKLKNWVKPNPNNVITIDTDSGEEEISATSRENSRNTIVRSPGDGGMSI</t>
  </si>
  <si>
    <t>&gt;2978_g</t>
  </si>
  <si>
    <t>MMDESRKGKTIKSAFDSTTFESDLSILVVRKVGSASISPSGRDIVLASTDGLDIIDLDSPLNPPRHLQNGLPWLVADVQWSPFATRDYWVVSTANQKALVWNLNMQEDTPQGAIEHTLHGHSRAITDINFSAHHPDMLATCAVDGFVHCWDLRRPRQPVLSFCDWFAGATQVKYNRQDSHVLASSHDRWLRIWDDRNGAQPLRSIDAHESKIYGIDWNRTRATGIVTCSLDKSIKFWDTENHIDEPERIIRTDFPVWRARHTPFGWGLLAMPQDTPGNLHLYERRKSGATELGSLTPAVATFKGHGNHKVKEFLWRSRGAITDDGVDNRDFQLVSWGEDNQLRLQHIDVDTLADVGHVKGSQVRKRLMLTRKGAVYKTFRSVDNASSEKKSATISGPRPGSAGFKVSALSAGMKRLNLPHAAHTGMKLRAPAMKSKDKSSKNEDQSQKQIGWMSGIKFNKHESPSIQSKRTTSRRLSLLNPEFAEDEDWDAPETLRDEIIRIHDQLPKITFEDVNMDRRTVIASMNGPWGENNSAIYIKVTINFPEQYPETKAPSFVLGKTSLMSDEVYMKLKREVHQIASGFVSRRQGCLEAALCYLLGEVNLETSVTLFKDVGDIDDDLDALADESSSDDEDGDIPSGPSAMMSQELDSSATENTLAHGNRNANVPLPRLCGARFAANGKLVCFFPPKEDKVKSLLETLVAKNSARSKGEPVFETFGRLHNNSSPVPRTKTISLASEDRFDSDDSDDSVGSSSSDSDSSRFRIAPFPLSGLFRPTGRRPYRRPSPTILSQRSSGTGTGTGTGTGVGRIRPPKPKNIIALHPINDLLPSKVELAEHYAIFGDGPRVCEHNACVAEEHGYTDLADIWKYASMLLRNDIPLQVLNEPSRHEPILIIAKNAVKHQRSNSGSDSGVDLSDDFHDRQNSLFGRIKWGMSPLAKGLIADLFAHFEALADVQMLAMLSCVFSEPFAMDAASVAELHMSQPQTPLTMKTPAFSLDYFPTNVAAWSMHLKTPLHSAITTPKTAHTPSGLYGSVGSSNEVWGSDPASASYSCGETPPLRSNRASSEHLHLQHHHSQSLSTSPDNSRNVRRSNSTLASSFAASFARPFSTTAPSSPPNPPPTRKRPSPVDTMLSSLAPTITWGNTTVLGSVKEQHIVDRLSYSDDESSKGEWRRPTECVGINITIENQNAFDDEGCLSTPLLDTSHSELYARYRATYAEVLYRWGHPLARLEILKFNGLKDYFGEEDITNEESSVKSVGENEDMQIPNLHAPNLETPSPPSPILLGKKDQTTLPALPLTDINNPNKNHGLDVAGYCLKHESRLVPLLPPDDAGGAVGRCERCRGAEQRQLRCTICMEPVSAIFAPCLSCGCSTHEHCLEEYHKEGGGTECPGGCDCECGERAGRGVVESWRVMMFEVERMRALGKQGGDIRDRGGEGDSEGKEGEDGWDEGEEGDWDGVESGVEKGLRLISGGGLGRGYSTLTHIGSGGYGWGIGGSGSAGKSKSSGLRRDELF</t>
  </si>
  <si>
    <t>&gt;8317_g</t>
  </si>
  <si>
    <t>MLSSLLRPKKLRPRVDPNSSFPSLYASPRNTADYTEDDEEDEDTEDEEEDDQDDEREEQQEEEEDAEDNEDGDEDTPLLPIFSAAHLDALPVYSLTHAIRLIVLPRTETTLTWDQLRSPQVSQFLVKPMQQQIRTLYFSRATLYALMANCLQFEKEAQTNAGNAGISRTRAMVCELLAIKLLKEYNTRELIDALSYDFFPLQGIAPEISLPDHTLAQRTRPSAARISTLEVAIRASAKRLISHPVVVQQLEAIWAGTIVFHSAADNLHRPRNSVPPTPRSEEHQRRKLSCLHLLVPGQNARYGSTNTRQGLASSPSKQTKPEHSSARRSVTLYDPRDASLFKLSRLRVPRYRQFFSTCSLAILLGLFIAVLSARSTDITTLEVIFWFWSAGFMLDEVVGFNEQGFSLYIMSFWNTFDLGILFLLVLYYLMRLYGIFLVDVGRHQWSSMAYDILATNAILLFPRLFSVLDHYRYFSQLLVAFRLMAVDLVAVFILILIACSGFFVAFTLSFGKNEYNAAQVAYKIFQILMGFTPAAWEAWETYNPLGRVLLILFLFICHFLVVTILITVLTNSFMSIASNANQEHQFVFAVNTISMVKNDALFSYVAPANIFAWFLTPLRFLVPFRTFIKTNRNVIKATHFPLLLGIYAYEKLFLSRSVFEPTDLVDNIKRGPKRIISFQDGKMSLFSPNTDVRLRQGSVSGFQKDRALEEVFRLKPRPDILRGTPMGEMGRGERHTVVSDWMDQSDHTNPPQEQDHDIVDRLEARMRSQQTTLSRRLRGVSRTKSVTSDPAEFPSIGRRMHRHRSKEWKIDNDEAVQTDVGGEGDDEGNGNENTHDEETPSPKVSKSTQNQDTEIVEGYFRPTPQITAKALTFNNISKSPSLASSYHQQLPAPAPSGGSRSSTFSPKRNHQRNLSTNTILYNPVEDRHTSSSASPPQSRSRTLTVSTPPVTQPRANTELHTPTGTRSQHLGGGKRESIYTTAKSKPRPIMPSRQNFQSVPNFLALGSGPSNVNSRVRPARHRRSSLEALDLGSEFGLGGVDDKSFLGAVPSSFQTQMAMATGGLKFGGREQKGDDGMMARLMLARMKTLEEGFAAVVREVREMREESGGTAGNSSVGEEGVSTVTKGESGVDVGGKGKGRERGEKAGRKKVLGEKGVTDFAKFG</t>
  </si>
  <si>
    <t>&gt;7509_g</t>
  </si>
  <si>
    <t>MYTKAVLVSLLAAAVEARFGQEQTPIPAIQALSAFGSSGQAATLAGGSIQFLLAAANPCAKLTQADLIVSTLGTDPQVIAAARGLAGAEQNFNPFVVSIPSICSDPTLPTTEALRGVVPLIDPAVTGSTLENANAATSLTTPFNAAGLSVAEVMVAQGFSNFTTKAADGTAGTVSGSAASGSTASSVASVASSSTVAAAAVSTVSSASAITCTGGSTTFVTVTRSASSAANTAAVATTSSSVSAVSTASVAAAAVTGTATGSGAAPASSDAVTGVNPGFVASTIAGLDFGLCTPTMKFEAGLNGRATTESTFQAIDPLVNKGQQEALNPNIITNRICDQLTNVCNANAAAKTACLAAKAQISALGTKDATTADAWNTALGFAGTNTNPDNAPQTGLVGHD</t>
  </si>
  <si>
    <t>&gt;4679_g</t>
  </si>
  <si>
    <t>MPQQVPKAESLLDMFSLKGKVVVVTGASGPRGMGIEAARGCAEMGANLAITYASRAEGGLKNAKELAEKYGVKVKAYKLDIGDYASVEKLVQDVIGDFGHIDAFIANAGRTASSGILDGSVQDWMDVVQTDLNGTFHCAKAVGAHFKERGSGSFVITASMSGHVANFPQEQTSYNVAKAGCIHMAKSLANEWRGFARVNSISPGYIDTGLSDFVKKETQDLWLSMIPMGRNGDAKELKGAYVYLVSDASSYTTGTDIVIDGGYTCR</t>
  </si>
  <si>
    <t>&gt;3230_g</t>
  </si>
  <si>
    <t>MSANDIYQTPLASRYASTEMKGLFSARTRAETWRKLWLWLAEAEKSLGIPISDLAIEQMKANVKFTDEDFVVAAEEEKKRRHDVMAHVYTFGTKAPEAAGIIHLGATSCYVTDNADLIFLRDGLDLLLPKLATIIHKLAQFAIQWKDEPTLGYTHYQPAQLITVGRRAAQWVQDLMMDLEDIERVRKDLRFRGAQGTTGTQASFMEIFHGDHEKIDKLNEILCEKAGFPKAYSISTQTYSRKVDLRVINALSAFGATVQRITSDIRHLASQKELEEPIEKDQIGSSAMAYKRNPMRSERIASLGRHLAHINAEVSSTYSSQWFERTLDDSAIRRISLPEAFLSADAIMITLDNVASGLVVYPAVIRSRLMAELPFMATENIIMKLVANGRSRQEAHEEIRVLSRQASAVVKMEGKPNDLIERIKGARFFEGVKDEIDEMLDPKNFIGRCPEQVVRYCQDPEGEVQTALKPYKKHIDGAKAAVLTV</t>
  </si>
  <si>
    <t>&gt;2652_g</t>
  </si>
  <si>
    <t>MDGKAEANRSREGLLQSYKKRETIPLRRPLDDGSDSDSDIDATEFLDKDSLGEPSQPAVSAYQPSQPFASLRRTFAVRSKCLVIVIGVVIVLWSILAGSGYWLYKHKPSDGQSPPWYPTPPGGTVPQWAESYKKAEALVKKMTLAEKVNITTGTGWQMGLAVGNTGPAINVGFPGLALQDGPLGLRFADNATAFPAGITVGATFNKELMYRRGKAHAKEARLKGINVILGPCVGPLGRMPAGGRNWEGFGADPALQGIAAAQTIKGIQEEGVIATIKHFIGNEQEHFRQSWEWGLPNAMSSNIDDRTIHEIYGWPFQNSIKAGVASVMCSYQMTNNSYSCGNSKLLNGYLKDELGFQGFVQSDWLAQRSGVGSSLAGLDMSMPGDGLTWANGQSLWGPELTMSVLNGSLPIRRLNDMVTRVVASWYQLGQDDKTRFDGEGPNFSSWTDDEFGFVNAGSPDDTDKKLVNKYINVQGEGDKAHSAIALEVATEGTVLLKNEDNILPLNVNGWPEDEKHELKYRIGIFGEDAGAGKGPNVCLDRGCNQGTLASGWGSGAVEFPYLVPPEYALKRVFNQERVNVTATSTNVPSFEEVPEVLKDQDVCIVFVNADSGEGYLSNDGIRGDRNDLFLQKDGDSLVKKVEAGCGAGKGSTVVVMHSVGPVVVEKWIDLPGVKAVIMANLPGQESGNAITDILVGNVNPSGKLPYTIGKSLDDYGPGGKILYYANGAVPQQTFSEGLYIDYRHFDKFGVEPRYEFGFGLSYTTFEYSNLVVKTVHSKSPLPAPRPASIVPPQYSEEIPKVEEAVFPNGFKKLQKFVYPYINSPSDIKSGKYPYPEGYDIKQSPSEAGGGEGGNPDLWNVYASVSVDIKNTGLQGGKEVAQVYVSFHDVKGEAAKVDFPQKVLRQFEKIYLEKGEMKTVTLDLTRRDLSYWDVLRQNWVMPSEGKITIQVGASSRDLKLTGWY</t>
  </si>
  <si>
    <t>&gt;1587_g</t>
  </si>
  <si>
    <t>MDQKCLQTPCKKPPLLSHTSSSNTSTIRGDSETSMTGRQLQPEPVTPTPSGPKSRRTREQVQSPCVQPIPQTPVKENGQAAAAAASPEESPTRTPIRKLFQTEPNAWMDEFFDFDGFLKDQDRRLKGFKHGKRQQ</t>
  </si>
  <si>
    <t>&gt;4906_g</t>
  </si>
  <si>
    <t>MAAQSIYQPLDTIRLFKLSQDPASPVSGQLLPFALNSPNRPDFNVISYVWGPSTYPKTITINGTPITILESIHQFLSLLPSLNANLQDAWWWIDSICINQADFSERSSQVAIMGKIYKAASQTIVWLGPTISPSFPRGTQDCSHAISALHLLHQKRKEFTIAESGELDRAKCQTLRSHKSGVNWKAIECLLLRPWWRRVWTLQEFIIADNIEFYCGKEHVGRGAFQAALYCLSCTQSDSNPLVSPVAFSGAWHRRRLNQWHERRPQELHLLSIMAFMGDCGATDDLDRIYAFLSLVCDASLIQKIDYEIDVNRAYLQLVTSFISSYRSLDIICFAQLFKRQKQQDTINTALPSWVPDWRTQVVTSTIPLMVSQSSCSCIGNFRPLHAIDSTAFYAASGNLPPRYEIINASLTLICEGIFIDTIDGLGGSRFMDGEWKSQREEQRGLQVVHSTSEINIHGYKKEKDTGWTQGGYSLLQTISRCLVLDREDRYLNNAIEPHQFFDDFVYFCRAASDTPEDVHPLFLHWFELNKFLSIRGRTLANDCRKPAGKMLGDPLNLDDMSDRKGFLSRSRDTIQTMCKRLVVTENGHVGMAPCAARKGDVVCVLFGCSIPVVLRKRAFCEERGERWEFVGECYLHTFMNGEAVERLASHEEGFKSSRFFIE</t>
  </si>
  <si>
    <t>&gt;7388_g</t>
  </si>
  <si>
    <t>MQFYTAILVLVSLAALSIAAPTVEVQERDYGFSSQTETGTANTCNSDIGETTQCCSSTQSTPISSLLSGLPGLLDAIFQLHDLSELSTGFPIALHLPVYSVPS</t>
  </si>
  <si>
    <t>&gt;8228_g</t>
  </si>
  <si>
    <t>MGQPMGLGMFKAALADTPREAFNWRLILSVGAARGLDEEYGLKVTPTQNAAQLAAKIGNITAMVQIGSVGGALIAFIACDKLGRIWAIRQLCVIWIAGVIIFITSKGNYGQVLAGRFIMGLGIGQTTVVAPSYLAESAPRSIRGLCICIFSSSVYLGIMLGYFATWGTGIHISNNTANQWIDATILHILFAGIILVMSLFAIESPRWLAKVGNYEKAARNMSKLRQLPADHPYVSSELIDIRDQLDREREATAGSGFWGPLKELFILPANRYRILLGLGCQLMGQWSGAQSITIYAPQFFALLGTTGQSEKLFATAIFGVVKFVSGLLCAFFLVDFIGRKRSLSLGIIIQFVAMLYVAIYLTAVPEVTSGHIQSTTAKRAGTGAIVMIYFSGVGWALGWNSIQYLIGAEIFPLRVRSLGTSMIMCFHFVNQYGNSKAVPLMLLNGGGGLTPKGTFWFFSAVTLLGLGFVWFFLPETAGKSLEGMDEIFGLRWWNIGRKGAEYSAGKGSLAEAVALGDVEKVADLEGTATQRSSGGEKGEKS</t>
  </si>
  <si>
    <t>&gt;15350_g</t>
  </si>
  <si>
    <t>MEFPPQHQDDEHLKKFPPFKGLKTGGNFEVDENVLLGKKPPMAIIHKLSANSYILSSSSNSRAQCWGRMAKIVCRAPENKTVAYFHKAIKHEMSALMIEADFESLKALHEASPSIAPRPFK</t>
  </si>
  <si>
    <t>&gt;1566_g</t>
  </si>
  <si>
    <t>MDEVTIPKDVIADAGSDLEDLVPEGYKPPLMVEPKTTPWGIDISDADFKKLQAGFRPVDHDDKWFFLATGPDEAGITSIHIIRFFSHMVFYTLNIKPGDGSRFKVNSFTYEKKVSVPKTEEEAKEHAVVLCRGHLECDFEALPEYDFFS</t>
  </si>
  <si>
    <t>&gt;878_g</t>
  </si>
  <si>
    <t>MDIGDNGGDIGGGFEVEQMRKPRAMPDDLPRSLDDRKSVPTHYTPETEMYDAWQGQSQFLTAPVLAKPLQFSDLSMDGKGFEDDVTAQKDPDSDSRLMGMLAAQAAHRDGSASEDEDAVASNEKMTSEEKRNILQKALNMAASNGDTERIERILNGKAKEYVDIDAPDEEGTAPIIYASCFGHEAVVTALLDAGAKVDNQDRNQWSALMWAMTNRHQGIAKALLDHGASPEVKSSSGRTAFDFVAPDSDISGYLRDSGYNIGNAGVTDDFYNPGFSQDRFEEEMAENELRRRMMMESARDLEVDLGNMGIDDQPESPEELEEEEEQEFDWTRCLHDQMFVFQESELGRILDIIITNMTPQRSMSQKPVPANIIFLSARYAYYHANRELLAKLLEDAMNKINDVVETHQWDMTILAFWISNATLLLHYLKKDAGLSQSTSEFQLQLAELINEIFILIIRDAERRMDKVLDSAMLEHETIPGFEDITFQNEWNLFKRKNQVKEEPAERRFRPPSPKARAKPSPRNVTSLLSSTLFVLDLYDIHSVITSQILAQLLYWLGAELFNRIMSNRKYLARTKAMQIRMNISSLEDWARTNNRQPDHYEHGSMVSTGENTVDAAKRHLGPLIQLLQWLQCFSAIAPDDLEDLVSTLQQMSRLTPQQLIHAVKHYRPETGEKGLPKSAMKYLQNLQRESKLRKERHRRRDSAQPTTPVKKMHSGIPDTPDSTVRPSPDASKSLPGAEDNDDDDAPQHLLLDPALMLPFTLPTSIDMLVSYGAGFGGVNRERERKYIPTVPPEFLAKLDLNGGRAQPTYEERDWENEDL</t>
  </si>
  <si>
    <t>&gt;15353_g</t>
  </si>
  <si>
    <t>MHSSAFSKHSESSATSQPSSPTVMQVDGACMGKPASADGEDASAPARPAQAASSSKADKSRGRPEMQDKYAELTRLENDRLVASQDAAPDSKWARLGPDPLLDRYSNIHPWANNRIKLQVPEGYNDYINASPVTLVSTSGKQSTFKAGIQDKYICMQGPKKETTDHVWHMVWHEVATPYNSSPAIIIMLSPTHAPMPDDPTKMFEKCYTYYPLDEKSPPLVLNEKNNLGEDFKATVRFVSREPGIPGTAIEVRLMEMTVEGEDEEKPIWHYLYPNWPDFGALQEENVSSILALMAITRKKNGKGENPRVVHCSAGVGRTGTFVALEFLIGELEGGAWEGWDESDQAGVDPIYETVNQLRMQRKTMVQAYEQYAFLYEVCRKIWEEKYHIPCGGGEHKHEEAPESAKPRRNICGWDEGDDVI</t>
  </si>
  <si>
    <t>&gt;10607_g</t>
  </si>
  <si>
    <t>MHPIKKNNNDVKNEILRLIRRQKSKPAAESTLNHGFVYIFKSDRFPGHVKIGTTVKAPETRIKEWGTACKFKAIRVTDQNDKAFRFCRIVEQIVHAELYNEQRIFYCDRCKTRDGRKVNHRLTMAKRKQGAGGTELDVRPTEHGEWFEVSETKALEVVNKWRDWMIHQEPYNKDAMLLSYWVWKYDMGTKRMKGTEAEWEVWRQVGWLDIIRYNLYELKRWLGEVSPLVQKLVNIRGSAIVLLVGSYLLTVGVKLESRAMVVLVLFLYQCVCFKFC</t>
  </si>
  <si>
    <t>&gt;15355_g</t>
  </si>
  <si>
    <t>MSNGTVKEKLREKKREC</t>
  </si>
  <si>
    <t>&gt;9729_g</t>
  </si>
  <si>
    <t>MTKPLPTHADLIACNHAVAGHDGTLCDIDGELFIKPCVQTEIDFYTSSNASHPEFAEFIPTFLGTLSLSNQQNGTSIAEVGAALIADLQAQNGTIVEGVGQLTSINTAAQPPHHHTLPNGTSNEGDVQFAISQHTIPEVIIPVKPSKKIVTDQAVVLENAAHGFIKPNILDVKLGVRLWADDAAEEKRIRFDQVTEETTHKQLGFRIAGMRVWQGPDATGADVDEEGYKIYDKNYGRFILHNDNVHEAFKNFIFAKSAGIDEELGKLVAQAFAADVSRIQEVLENQESRMFSASLLFVFEGDGVALRNAMEEASKSPPTLVNGEDEASSEDEDEETKVPESKIYVVKVIDFAHAEWVPGMGPDENSLLGVRNVAKILYNIGSGKL</t>
  </si>
  <si>
    <t>&gt;789_g</t>
  </si>
  <si>
    <t>MAPYHPSSNDRFKLGNKWAKPRQTGPTPQETATAKAKMEAQITANKAALEQMKSKSKFTLMPVYKKKPEALDMDASEKLASRPILPSRTQAATSSQPKRNNSRAPYANSPEPKSKRSAVHKSKIEKSDSRSIQPLLGPLVSKQIKRNELAISRIVSQAATTAVAYKAPMLSDAQIAERKREKAAAAERRSLAKTAAPTSASSGVIQRMLDAQTAEREPQKASAFKKVSLPRITARASTSSRVIQSMIDTQNTESKHQEEAAIPERASLPRTTALAFTSSRVVQSMIRPKRKTPPTEDITKDSKRLRPEIKDRSQAVGAYPPAQADVLTVSNAIDKNKHANIEKEKTATQAWISPPTPITTPFDAYSVSSSTTSVASSAPADLQHISPPTPGRATTEAQETVNPPAAKREAREIAMGSSTSSTSTGSEVSVLLSQPITPIDRSKNVIEGWLDGVYQEAQESSADAHLQSDTTLASSNRELIDSLFPPEPTTPIEGDDTSNPVQFFIDELDSDSECDDLPDIQPPCSHDLLSAQDRQRHNNDVTQKTNDVCENFMATTTGGISYIRKVGKVYDASTGQEWNDSWSVEDDE</t>
  </si>
  <si>
    <t>&gt;2845_g</t>
  </si>
  <si>
    <t>MAKHTRKNYYAVVRGYIAPAICASWGVANALVSGYRNNQHKGFITLKEAISFMEAKGYPSCNIFCDSAEGERAPRKGEPAYYAVANGEHVGVYEYYQGAKAEIMRYPLSCHKVFRSREEAEGFIKEYRMTADLVKRESQDGDIGTVLSDMMSRQLRLE</t>
  </si>
  <si>
    <t>&gt;10471_g</t>
  </si>
  <si>
    <t>MRFGRDLYKYQIPEWAPSYVRYAELKKLSKFVARATTDDKSDATDLLQNLEATLRSGIATVETFYSGQYSILERRMAVLCDVFDKGASSLFPTSFAINGNGLGQQEAEEVRATYLELRLRFKKLQWYGKVNRDGFSNIVGKLKRLSIANIDDCMFDQCEFAGQCRSIKTLDLIDKAIAGLDADFSTPLREVPLVLGMIENGGSDIENLPFHHIVIRMGQNLSRYILSTSLEDPEVTSPDNARDSLALFANLLHRLPAHQYRVLLHKDIFGCSPLHYASEYGLAEVCHIILQRIQVDKAPHIITLDHAVLCSNLEGYTPLHLAVINGHTPAVRTLLEFLHIEDVAIETAGVCTTLAKLTDIALRSNFTEIAKLLLATGVCNINYRAENGETALFIAARSGNEGYVKMLIKSYGLYELDLNLPENGYGLTPLIVACVQGNQSIVEILLNAGADQSLCDAFGWTAKDHTAFRGFWPIVKLLTATIPETSARIPKTRLLETNALPPCRTDETRIFVNIGTLDTREPKPAVDINPYLTKFPYSPYPEIGYSVKISAIGASGSASLLHLPILNDTTNYPYLFTTTDFDKVKLVFSLFKSNLDTQDGEHIGGAVALLAELKSGLGPNRESFIRNYTIPILDRGSLEPIGVITFDFLVVKPFLNPNIHPTAPHEFWNGAARTQIIGHRGLGQNHPSFGRLQIGENTIQSFLATMSLDVSAVYVQMTRDHVPIIYHDFLLSESGADLAPHHLSLDQFMHINDIQTTSSSPQVLPENIDPFELPVGLTGNPRSRSRAYSLDQTTDLRSRSLFERMKHTYEFNLKGFKGNIRGEHIHAPFTTLEEMLRTLPKELGIDIELKYPMLWEAEDWKMDLYGVELNKFVDATLDKVYALGGHRNIIFTSFSPEICILLAHKQNQYPVLFLNESNLFPTGDVRASNLQEAVHFARRWNLPGVVMSSEPFVTSPKLMTYVKDAGLVCVSFGFLNNDAENAKIQFGKLDAIITDDVNLIAYSLKNAGT</t>
  </si>
  <si>
    <t>&gt;6966_g</t>
  </si>
  <si>
    <t>MAHSPHNGRSPVRGLSSRIGIIGSIARFWEKTYAPDYVGFVLLLTAYLMVEYFVEPFHRMFFINNINILYPHALKERVNVSWNIFYAGGVPLITVIVVLSAMRSKVHKFHVTILGLLISIVLALFITDIIKNAVGRPRPDLISRCKPASGTLTNVLVSWEVCTETDSHTLHDGWRSFPSGHSTFAFSGLGFIALFFAGQMHVFRPRTDLSRALIAIAPLMGAAMIAISRCEDYRHDVYDVTCGSIIGFSIAYFSYRRYYPHLQSRNCDEPYASRAAMYNEGHGFGKLKNDEEDGRLRRGFDVSDRDDE</t>
  </si>
  <si>
    <t>&gt;3555_g</t>
  </si>
  <si>
    <t>MRSIGRLCARSTRIRPIGRQCVQKHQWRRFASTQVDEPLGPEDKKMYVLPMFPYPSGDLHLGHVRVYTISDVLSRFRRMQGYDVRHPIGWDAFGLPAENAAIERGIDPKTWTKQNIERMKSQLQTMNGEWDWDNEFATCDPSFYKHTQKLFLLLHEAGLAYQAESLVNYDPVDKTVLANEQVDSQGRSWRSGAKVEKKMLKQWFFKISDYRQELLDDLKVLEEDGAWPERVIAMQRNWLGKSTGAKIKFPLVAYDHQTHSEVEVFTTRPDTIFGVQYLALASTHPIVQNLAKHDVELQSFLDTIPALPPDSKLGYLLPHVGALNPMSYEKWTPAAIKATLPIYVAPYVLDGVGDGAVMGVPGHDLRDHAFWKHNRKADPIRVVISESPDGSTTAMSNKPYVGYGHLTHHAGPYAGKSTVEATKEIVKLLQGKGLGSPAESWRLRDWLISRQRYWGTPIPIIHCQSCGPVPVPDDQLPVELPPISNHWEQGKVGNPLDHAHDWVNVPCPKCGSAAKRDTDTMDTFVDSSWYFARFPDSHNTEEPFSAKAANDNLPVDVYIGGVEHAILHLLYARFISKFLARSGLWPDGYKFHGEPFKKVLTQGMVHGKTFSDPDTGRFLKPSEIEMVNPTKAIVRNSRKAAVLSYEKMSKSKYNGVDPGKCIERYGADAIRAHVLFQAPVTEVLVWDEDKISGITRWLKRLQDFVNEQEEKGAWEEAKSWRAKIEPNNTCSSSQYWLDQQAFIFGLWQQKGPTTAVAVIESGQEHIFNDVDLVKFRQGWENAIMQDKSLWRVVERTVERVGEAYTEGVGLNTVVSNLMGLTNELIGFERTAEKVDVVLRDSPRHFFHPMQYRGAMKLEAMEILLKMLAPICPGTAEKCWNILHPIKGSKDMSSTERIVDCLAKGFSEKDFIITSGDKHRELRFLNWNAGLGLNESGGVFAQTFPTTLEGLVTLLSPDLQKCAVQINGKLRVAVDIPSVPRNLKGKEVEEWIVKEIVDTKGGREKCMGKASERGKKGVDIRLAKRVIVVAGGRTVNFVM</t>
  </si>
  <si>
    <t>&gt;15362_g</t>
  </si>
  <si>
    <t>MSDIDLFSSTNEANVAQTCESYGITARQFHALRTRSSAAKSTAYCPYSHFRVGASILTLDDQYIDGANVENAAYPVGICAERVAFGRAVTDGHKKFKAVAVATDISPPASPCGMCRQFIREFCDLSTPIIMFDRDEKFVVVTLEKLLPMSFGPEALAPTGSLPARG</t>
  </si>
  <si>
    <t>&gt;286_g</t>
  </si>
  <si>
    <t>MPSSPATTPLPPLVFFPAQSLPKAAPTPQKPTFSLPKLRLEIRDLNHDGAQVFLEAVVASKALATSVQNVLSLLYESPDSPTTTVPSTRSVTLILRSMGGVAYTTGSDLDDDHKEIHFSLDYIHGIDASRKAHEILGVLTHEMVHCYQYSAFGTCPGGLIEGIADWVRLNADLSPPHWKKEAGGKWDAGYQHTGYFLEYLEKRFGKGTIRRMNEKLRIQRYEEKSFWTELLGRPVEQLWGDYSEALEKEKRKSEEEECVIVEREDAHTSKVTDKAATPTI</t>
  </si>
  <si>
    <t>&gt;15364_g</t>
  </si>
  <si>
    <t>MLFYNNKPKIDAKIKKATANRKPFKNKAI</t>
  </si>
  <si>
    <t>&gt;4573_g</t>
  </si>
  <si>
    <t>MLRSESTLKEKQSYISSAMADAHVAYLSNNPISAKSHHNATRYMPGGNTRTVLHAQPFPLSIKSGSGKILTSVDGRTYIDFLGEYSAGLFGHSNPRIQEALNKTIKCGWNFGGETLHEKKLARKVTTRFAKGGMDLVRFTNSGTEANMMAIGAAIAWTSRKKILVFSNAYHGGTLIFTMGICKWSHSKTSSVPPLNMNLPHDFVMAPFNNLKETKAIVDGLPKDSLAAIIIEPVQGSSGCRPALPEFLIYLRETTQRLGALFIVDEVMTSRLGPSGYLETLGLKADLMTLGKWIGGGMSFGAFGGRRDIMEMFDPARSTKGLMHAGTFNNNVFSMSTGIVALDIYNEQKVKEFNARGDRMKAGITRALFETSLYPQEHAEYLKDIREVDSFEEDIQLYTDNDEIIHLPKVLISGRGTMLNLRFTGPDSSAWHNIYYHFMLQKGIYLASRGYTPMSLEISDEDVDMLVSAVKEFLTIHLNELSRSG</t>
  </si>
  <si>
    <t>&gt;9036_g</t>
  </si>
  <si>
    <t>MRFNSAIAASFALASVANALSSSLQHVTGFTSGPTAAGMYIYVPTSKKTLAPIVVAIHYCTGTGQGYFSATQYATYADTYGYIVIYPSSPSSGGCWDVSSTASLTHNGGGDSQTIVNMVSYAVANYGGDASRVYATGSSSGAMMTNVLAGAYPEVFQAGSAYSGVADGCFYVAGATAGMATPGWNSQCSGGTLIQSAATWGNLVRSYYPGYTGARPKMMLWHGTIDTTLYYANLGEELKEWSNVLGVDFSHNVTDTPQSGYTQMVYGDGTKLIGYSAVNVGHTVPVHETVDLAWFCISADCAGGSGSTTTTLITSTTTSSGILSSTTSPISKSTTSVPISTSTTTSQSSGGSIPVWGQWTSTANDISIAVAGFTGPDPELVLRAPPVLTTTIITLK</t>
  </si>
  <si>
    <t>&gt;5845_g</t>
  </si>
  <si>
    <t>MWGSEVTRQRLRQTVCHLSELNNIPELPTEHVLVTQPDSIHRLDIAREREIASNLAFLLATTDDSLKVMAVCVEEQRNGRGSIIRISSNTGDLSGITQSFTVLARILEQAARRENSRSTDVEALFKEIVKLDYDRILARLRSRHSRSIKATRKPALITQLGTALQDKSIETKSALARSNLQAVRDRVKELQVLSTKLESMSHLKAKTIETCKIIEEIVKQAHELTKSIDLGSIFTSSKLNPSLKSHLPEAMGKLSRYYSVSIELVCAARDRGCRIFEHIQVEPFRIDKPSTLGEQPGRIHAEIQLLFFYELYPDYPRPRIICSSKSACYLCNLFFHIHGGFSVPRTHGKLYEKWILPDWLEIPIDRYEEMCRILEHLIVVLEDKIQRTTNSHLRQHCPPNESVLLPVAYWPSSSALSRNMLSSDSASTIRPQSIIAQAESQRAAQSLYTEMPSTPPETPPKLQSPAYSERATRIALDATDINYNNKQKEVLDNVSLITVEHEELPYSRAITLVTPSLHLQLDKLSLTLEFVEVLSGNLLITQAEDPFTGHVGASDVDIKDIMTDHELQFNCSGNSNQLTIQLQDGQKRLISICFIWE</t>
  </si>
  <si>
    <t>&gt;6469_g</t>
  </si>
  <si>
    <t>MGMSQLKVSTKHPFRAAPLGTPTAHMATTTLKVSGMTCGACTSAVEAGFKGVDGIGNVSVSLVMERAVVMHDPQKIAAEQIQEIIEDRGFDAEVLATDLPSPAFTNAGYFSDTDEDEEEAVPGNLVTTTLAVEGMTCGACTSAVEGGFKDVPGVMHFSISLLSERAVVEHDASLLSADKIKEIIEDKGFGATIVESSIPAINQSLKSRRGSSSKKEKVATTTVAIEGMTCGACTSAVEAGFKGLAGVMQFNISLLAERAILIHDPEKLSSKQIKDIIEDRGFDATILSSGISSSNQPTTAATAQFKVFGVTDAGAATALEEKLKSQPGVNSATISLATSRLNVSHQAAIIGLRALVEIVESEGYNALVADNDDNNAQLESLAKTKEIKEWKTAFRTSLAFAIPIFLISMIFPMLIPAIDFGSLPVCLNGLYLGDIICLVLTIPVQFGIGKRFYISAYKSMKHGSPTMDVLVVLGTSAAFFFSVAAMIVSLLMPPHTRPSTIFDTSSMLITFITLGRYLENNAKGQTSKALSRLMSLAPSMATIYADPIAAQKVAEGWETAIDAKGDSAQGANAAEEKIIPTELIQVGDIVILRPGDKIPADGTVTRGETYVDESMVTGEPMPVQKRKDGLLIGGTVNGTGRVDFRVTRAGRDTQLSQIVKLVQDAQTTRAPIQRLADQVAGYFVPTILALGLLTFVSWMILSHVLTHPPKIFMDEASGGKFMVCVKLCISVIVFACPCALGLATPTAVMVGTGVGAENGILVKGGAALETATKISQVVLDKTGTLTMGKMSVATTKVAPAWQDSALRTKLWWTILGLAEMGSEHPIGKAILAAAKEELGLGIEGTIDGRVGEFEAVVGKGISALVEPTLSSKRARYRILLGSVRFLRDNKIEVPQEAIYSSEEANTKAAGSKKKSAGTTNIFIAIDGTFSGHLCLSDTVKDSACAAIAALHRMGIKTAIVTGDERSAAVAVAHIVGIPPENVHAGVTPDQKQSIIRKLQSQGECVAMVGDGINDSPALATADVGIAMSSGTDVAMEAADVVLMRPNDLMDIPASIQLARSIFNRIKLNLLWACGYNIFGLPFAMGIFLPFGFHLHPMAAGAAMAGSSVSVVASSLLLKLWERPQWMEDMLLDEKGQIKRKGEGWGFFSGVGLKVKGLVRKITGKSRDEEEGYVPLSTLDHI</t>
  </si>
  <si>
    <t>&gt;274_g</t>
  </si>
  <si>
    <t>MPPQHLSTSDSHILSHIFDPESAPSAGILIDDTLPSDPHITDPELLSILKSRELEAIHLVEQVSGANDENKIRKSFTKAYDIFSSLIQQYPNYASPFNNRAQLIRWRYGDQALVRREAVDNQDLNTKPTLDAISDLNTAIKLATPFSPSSPLSPSQAKLLAQAHTQRATLFYTAAKLVKAKGSDRLDRAFETYGIERLEVLEESSSRDFFMGGRYGNEVSKAIAVHTNPYAKMCGAIVEEAMRKEFSTGSNPEESEKA</t>
  </si>
  <si>
    <t>&gt;4478_g</t>
  </si>
  <si>
    <t>MAIMPSTLLQAGSGFPTEPLDTLKNSVTVQVSAVDSVESGNQRNLLVVSPYDENPHLLDLTTLDIPNQLVAKALVGLKCLRADYATAPYVEIFNQLWFFPQVSDHPGKISAVGPTLILAEFCVQWSEVIDSVREQVVASNFKWEEASFYIVVFRSRIPPTTVYADLGVLDKAAHAEATKSGGFLKYWFGSPDQEGRNLATCIWRSLEDARIGSVGEAHRKAAGATRFLYTEWHIERLRLLIKEDAQEWEIIKWVD</t>
  </si>
  <si>
    <t>&gt;7466_g</t>
  </si>
  <si>
    <t>MSALSCHTSRVLRLPIRRILLQPSSLRSVVILHSASHPRCFHDGGRRLAAKVVNSTFDATDEVFWKQFKKTYDVPTPSFDFPKLAPLSLVGTEVTGVGFLKKIATLSDTLCFAQVIGGANSEHIQIICQDTSVANEMRSIRLNSPISFTGIVSRKHLSKKQKARQLPTDPSNVLLDELEIKASHITSLNDFPSDIHVTETHIYSPKDRHLQIRFDEELKRRLQFRSEVAAFVREEMKDFQEIETPVLFKSTPEGAREFLVPTRKPGYAYALPQSPQQYKQILMASGIHRYIQFAKCFRDEDLRADRQPEFTQIDLEMSFANGEMVMNRVEKLMKSIYAKFAQPGSPIASPLPDEPFVRVSYEESMSLHGSDKPDLRIKGLIHRIDQIVPIALSGMLTSITNPIIEACKFRFNCTPKKLQEFVTNFMRTPQAEPFNLNQDGAPGFCIYDSRRPVEGLQTFGFEAAEDLKKLYKSRTRAIYEDEETYKLDTEFEDGDLLFFQARDNKPHTGGSTVLGKLRLALHKAAVAEGLIEADPAHRFLWVVNFPMFTLDNDVDPGQGGAAGFSATHHPFTAPKTAEDVDMLLHDPLKARADHYDIVLNGVELGGGSRRIHNAEMQQFIMRHILKMSEERMNDFSHLFEALRAGCPPHAGLAIGFDRLIAIMTGRESVKDVIAFPKSSKGEDLMIRSPSKMRDQELRTYGLMMLDSENAQLDPPTLPEKSDPLATGTPSQA</t>
  </si>
  <si>
    <t>&gt;1042_g</t>
  </si>
  <si>
    <t>MPSINALGCTLDTCPISDATVDYDPTLVGNALYLALFGLVIVVQFLQMLRWKTWSYSLCMMSGCVLEVVGYVGRVQMHFNPFEANPFLIYLICVTIAPIFFTASIYLTLSRLLLTYGPHLSPLSARTITISFVAFDVIALILQAVGGALADTASDNAGRDMGTHIMVAGLGWQVLSLLAFLAVSGTFAARVWKEKKQLRGLALVEGKEKTQGAVAIRFVVAIFIATVLILVRSTWRVAELANGFGSKLANDEVLYMVLEGAVMVLATTVLTLFHPGPVFGSTWSDAGWSWSGKVEIGGVVEKSNDVDASVRDV</t>
  </si>
  <si>
    <t>&gt;4757_g</t>
  </si>
  <si>
    <t>MASSKVDQVLKQIAASSEKQQGFEALLAELSFLSSPETLSGDLIAIIDAIFAESVGIVASRSLIAAFVGILKAVSSNETKIEVGEHALNILQSQASSFEEQNAQLRELMADAHEEDEDYLAAAKVLSGIPLDSSQRKVTNEEKVRFWIRITRNYLEVDDTTLAEQYLNKAKNLIYTVSDRELNLHFSLCQARIQDANRQFLAAAQGYQEISFMPVIAEEERLHTLAMAIKCAVLAPAGPARSRALGRLYKDERANTLEEYSILEKMFLDRLLKPDEVAKFAQGLAPHQLAKTADGSTVLAKAVVEHNLRGASRLYNNISFDDLGLLLGLDGDKAEETTARMIEQGRLVGRIDQIERVIWFEGGEATGEKGSGRAEGVVCRELKRWDSNVRGLAEAVEKITSEIQLVAPEFVAANLVV</t>
  </si>
  <si>
    <t>&gt;7051_g</t>
  </si>
  <si>
    <t>MPGTRLTVPYICVRCLQVSKQRYAFPIGTRTAKRPFSQRSPPRGDKVKDKVKDDEEDPNGPGNDDPTHEVSSKNAKAEPGAMSRRLAEATEEALFEGGRAGRKAVEDAGFSEQLKEELLEKIKAANFKAENISAFTEASLPSNVGRGSRDIATAQSWTGTEATEDIVLRMLGDARKPLNPSLRGLARLPGVAVDLRLKREPKLRPGERLANARDKTSIYAISKDVQMTDKEREDMRRELKERFTPAARAMPNSMRGLAALANERIEDAIARGQFKNIPRGKAIERDTRADNPFLDTTEYIMNKMIQRQDIVPPWIEKQQELVKAANVFRSRLRNDWKRHAARTIASWGGSLQEQMQAADRYAEAERIHNPKRRAVDQISIPKNATSAPVMVSIAQEVLSSTSSTVHPVQVSIETKDSEITMLEPSTSSAELASPESPPHTQAKSLPLPFRLPEWEATEKSYLTLAITNLTLSPALTTLWPPTSLRNPILLSSENSSLAMQT</t>
  </si>
  <si>
    <t>&gt;527_g</t>
  </si>
  <si>
    <t>MTTLDDVLDIQQKQNILQAPTVNVSTKSALVKSFSTAVSEGTATTTSTFTLSLYNSSTSSSVYAYVVGLAIDKSNAVVLIESDGVTQYYPSSPSSTIQPLAVNCAIPLGAPGTTKSVTIPYIAGGRVYFSVGTALTFYLNPGPALVEPSISNPSDANYNLSWDFCEFTYNSSQMFMNISYVDFVSLPISLTLTGTAGNTTHVSGIPSNGLTTICNSLTTQSASDGGDWKSLIIKNSSGTILRAISPDQAITMNSALFQSYWTTYINSCWAYYQTTALTVDTQVSWGTLTGTSDGTNINFSGVGSFAKPAAIDIFGANSGPFSGSYSAEIQNIGARINAAINRGTFMSNTKQPDNEVVSTFYQNSICNHYCGIVHSANLDGLGYAMPYDDVYATNGVNQCGAVADGSPATLVISMGGTGAYARRRNVNMETREKARRLGRRDMGGWLEDVKEPIAMSDANRNVDLEMGNRKLINESSQFAAGEIAVRRFKLPAAVEKVVGPCLEKFYASPFYQQYLLPFLILLHQFIVAALSLSIRTVISRVFIVLCFFLFYFLGLLQPGQNGQAGIVDGAVQGRVMETSVTENLTMLVQGGAAN</t>
  </si>
  <si>
    <t>&gt;15376_g</t>
  </si>
  <si>
    <t>MESWNQTSGHSPYYPQTIPSPSPLSAGHQGSEPRLASYSSSQSSTPLSYSNSNAGPYTSALSIDRSPSNASSNGNSGQVLPQWNPAALLNPKGFNQLTKQNTYSMPNARMGQNSSNGNTPAPQLSFQFDSPAAEPDFQFDSSQSHAHPTLRYSNGNQIPNDNSNGSTAYANSSESQIPHKLKGNTNGFAAYANGSGYNIGEARGMGSMLERIHNIADRDMIPQKRRKICSGQEEGKNTAGFNGGGKSSILGQYVKDKREEARKEARSHGTAPVDLTALDENDDDVVIVGDSGDKEVCYGRIEGAELSAHKVPTPKPSSVSTSDNYWPPVKILLRRRVGDRTQIIHAVDSTREIIGCLDVNTAIGLAPLLDSKFCMRTAARLLMRVKREGDLPPGTPTSCRYGLDLNLYGPKKYALQVGRHLSQKQIYLRTPLFVESGVELHNPHAIEKPPQPPPRTMYSTGYGSRPQAPQRTTEEIRNDILGMFDSLERSENLPEMEPDSRITTELLKHQKQGLYFMTHKEKERVFDSKEAGNSSLWRLIVGSQGQRSYYNVITGQEERQSPPQVLGGILADMMGLGKTLSILSLIVQTLDNEANDWAKLTPQPTDDYRDLCPTRKGKTALPKIEPTPLVRNSKATLLVSPLSTIANWEEQIKQHIKPGTLKYYIYHGANRIKCSKRLSEYDLVITTYGSVASEFNHRSKRKQGIYPLEEINWFRIVLDEAHMIREQSTQQSKAICRLAAQRRWAVTGTPVQNRLEDLGALMTFLRIKPFDEKGGFAQYIMGPFKMCDPEILPKLRLLVDSITLRRLKDRIDLPARHDHLVKLDFSAEERMIYDIFAKNANDRVKVITGRSEKSLGGKSYVHILQSILRLRLICAHGRDLLGEEDMKVMSGLSKDSAIELDDDEEDNSPGLSSQQAYDMYNLMKETNADVCLTCGHKIGPSDVADSDTEPKDEIIGYLTPCYHLFCNTCIVGYKTQMEYTAQGQLQAGCHFCQQWIKLSYFALRQGGVDEEEVSRLKAKGHARHGKDIENYSGPHTKTKALIHDLLQNNVESELIPDQPPIKSVIFSGWTAHLDLIQLALNENNIKYTRLDGKMSRTARGAALDSFREDPSILVILVSISAGGLGLNLTTANKVYVMEPQYNPAAEAQAVDRVHRLGQKREVETVRYVMNDSFEEKMLELQDKKKKLASLSMDSDSKATRMDKAEAARKRLEDLRSLFK</t>
  </si>
  <si>
    <t>&gt;6228_g</t>
  </si>
  <si>
    <t>MPPKGSGTKAKAASAEHSASYQDMITDAITTLKDRNGSSRSALKKYVKANNKINAADNMFDSLFNRALKSGVEKGVFAQPKGSSGGTKLAKKEPKAVAKPKTTEKKPAEKKAAAEKKPAAKKSTSAKKAAPAAKSKTTKAATKPKPASKPKAKVAAKPKAAAKPKKAAAPKSAPAIVDKPAVLGKTKSGRVTKTTPKTPAAKPKKAAPKKKAAPKKATPKKA</t>
  </si>
  <si>
    <t>&gt;2403_g</t>
  </si>
  <si>
    <t>MGMLAYFVHIYASNNALTPTYILVLFIVSVLGTAWTIATLFTYHRSKSNSVFVGVIDLFFFGALIAAVYELRGITHQNCTSVTAGESLQINFGDIGSVTVNGLHFSANKQCSMLKAAFALGIMNVVFFFITGVLALFHGGSGEKKEVIVEERYVTSRHGSRRSGSHRSHRSSRDGRRAYV</t>
  </si>
  <si>
    <t>&gt;8570_g</t>
  </si>
  <si>
    <t>MSQPSYVTGRHGDYQYAPFKHPAKQFRLLQILQPEQAESPRPLEGRLSTFFLNSPPDYSTLSYTWGPPYDIDHPDPHSISAARAGHRMWLGTGYLDIFENLYSGLRELRNRYRDHDFVDRHGPYLWIDAICIDQTNVDERNHQVNLMDQIYSNCFKVMVWLGPDIQGVAPTVLELMLKLKSVDAYIQELARAYGGSALSLLSQNQAQYLLMFGLPEITDPKWRILSAFLTRRWFKRLWVVQEVAMAHEIEVLCGRSIIEWPLIGLVGDILGADSNRVMMDTPEGTSEAFTTLRSSMYARRINIVRTWCVSGLLPPTAHMVYYELTGTDVYDPKLAPALILATTCMFQTTDPKDKFYGLLGIIKSLTSSPEAFMSANYNLPKIDVYIEGTWRLLENTNWLGLLSLMQNTADYNPKFPSWVPDYEQDFNLGLSRTLFKKRESYDLVFNAAGKFVSTATKPAPDLARVGSCLKIVGQRIGVINAKSETLIDIHTSKNGFEAIAKMVLGLPQTYSLTGESQIDALWRTMVQDKQYGHKPQEMRQSFLAYLLANTLAHALRAQNSGTKFEDYLNTIPRILSFTSSYASKDDFIAALKAGLESSEVREENVTLGGLYAKLVQRWAEFRGVFSTDEGHLGVGHHTAEVGDEIWICPRAWVPFVLRKVQGSENGGYRFLGESYVHGIMYGELFKDKKPEWTEILLE</t>
  </si>
  <si>
    <t>&gt;1994_g</t>
  </si>
  <si>
    <t>MQQQSAGSETVKAQVVDNVPKKFGSLQFGIHSIQGIVDQAVLEVSDRILYNIERNRTPVTNGALDPRLGTSSKGGKCETCGEGLQTCNGHFGHVRLALPVFHIGYLKLTQSILQNICKDCAKVLLTDTERRSYLKELRRPGIDNLKRTQICKKINEQCRKAKTCPYCGSVNGQIRKIPPCKLVHDKFVTFNKSTAVKKTIPRGMPEFFASFEEAKKGNNDLEKHMKKAMENLHPLRVLNLFKMITPSDCELLGINPAEGRPEMFLWQFVPAPPICIRPSVAQENASNEDDLTTKLADIVHISSLIRAALQKGQPVQNIMEQWDFLGLQVAMYVNSDVPGLQQPGFGKPIRGFCQRLKGKQGRFRGNLSGKRVDFSGRTVISPDPNLSVDQVAVPILVAKNLTYPERVQAQNIEKLRKCVLNGPDIHPGAQQICKKDSDMKISLKFANKEMTAKHLQIGDVVERHLEDGDIVLFNRQPSLHKLSIMAHYVKVRPWRTFRFNECVCNPYNADFDGDEMNLHVPQTEEARTEAINLMGVQNNLSTPKNGEPIIAATQDFITAAYMLSSKENFFDRKTFTELCMYMLDGNLQLDVPPPAIVKPEALWTGKQVFSVLMRPNKKSPVLVNLDAKCRDYRAVPGQTPDMDPNDGWLVVRNSEVMCGRMDKTTVGSGKKDSIFYIILRDYGGSEAVTAMNRLAKLSARYLTNLGFSIGISDVYPSEKLNKKKQSLVDTAYKQTEVLIQKYKDGQLEKATGCNMEETLENAISGILSKVRQQAGEYCIETLSKWNAPLIMAKSGSKGSNINVAQMVAVVGQQIIGGQRVPDGFQDRSLPHFPKNARQPPSKGFVKNSFFTGLTPTEFLFHAISGREGLVDTAVKTAETGYMSRRLMKSLEDLSTQYDDTVRNSSGTVVQFQFGADSLDPVDMEGDAVPVHFERTWTHAQQITFNNEDPCLLPYEITAKCKDLLEEIKGKYNRKGLLGEDLEYIDDRDYAVDEKESGRDFLATITKFVGGLASRMAKARQLIGLDDLEDDPKVTMIPYNTALEDSESREAVERVAKVSLPTLTKFIELCLTKYAKAKVEPGHAVGAVGAQSIGEPGTQMTLKTFHFAGVAGMSITQGVPRIKEIINASKVISTPVISCPLENSKAIEAARVVKGRIEKTYVSDVLRYIEDMYSAKKASLCLQIDIDTLNDMHLGISVADIANTICTNKKLKIKLEDTSVSEVDSCIFINVTSESGGNINARGVGVKVKATYEEGGSDLLLRVNYLKRALPALAISGYPDANRAIIQTSEQGEHIVLVEGYGLRACMTTEGVIGTQCTSNGVMESREVLGIEAARTTIAKEIGLVMGDMGIDPRHMQLLADVMTYKGEVLGITRFGLSKMRDSVLQLASFEKTPDHLFDAAAGMKRDLIEGVSECIIMGQTMSVGTGAFQVVRRLNLEPADTVKKPTTFESAWQWDLNERKKTKAGGMEF</t>
  </si>
  <si>
    <t>&gt;5820_g</t>
  </si>
  <si>
    <t>MDSANIATATTYHERFEGLSFLQWVKINQQSSEYVDFDHIVRFSDAISHAPFVNILAEAFTSNKKNTEEVWKSFPRSQDIDDAIALLRNTSFRPQESCKSKNGKALAKWRYCKGRFTIGQSTESIPIPENAPTCRLWRQSHRLYEILNTKDEKHYQKFPGKLFQAPVSALEESYVHFITCHISKNQQTGKYEHRGRDDTRRNLMNGISSSFKTNLIDRIIKQCPGCQHRQRGGRKQSPNGNLNANQSISPSPVPPNFEEHPDMELMDNHSCPIIQSPSSNSSEDNYLPTPPREPIFLGASGCQFEPMNLEHSTRHYYPESFPHFPEFQDAVGNSVFLDCGVQDQQYFASETTTFDTDPGYLPRSSPSIILGKRSHEEQADGYNDSEGMLVSSRSAKRHQAGQLPFFPDYQSGQSIEYGQSGYQGQGPSMTSFGLQDLIDFVDLDPLAQVSAAGWHTSANYTPQLEVPSSSPDFAFGNSEVSTPDSSHELQQPT</t>
  </si>
  <si>
    <t>&gt;2680_g</t>
  </si>
  <si>
    <t>MSEHEVTDGDKDCQFLLQTLDCIIGGSWKIHWDNVARQAGLLNENEALEEYQRIRKGFGFSLKGNRGLGRADSPIKEPAYKKLKVPSRAKATPAKVLKKPRKAKNSRKGGIGEGTNDNHIELD</t>
  </si>
  <si>
    <t>&gt;9153_g</t>
  </si>
  <si>
    <t>MATMLPSQHTSPYTYQNCSMSNLSSTLTTPTARKPSRLGITSNLSSFKSSLSHASHSFLSSDPFAQSPILREEPSESNPAIPEPPKTPTSLGNWKRGFQRSLGKARKQSMPKIGLAYALGITGQQQKDFAQEKERQRRVNSVSVSMIRPSTGSRASSYSSAASERAIRRSETEPVTPTMQSKMFELARTPPMPPLPAEKSEKKRSFGGLGRRMSVRGREGRWT</t>
  </si>
  <si>
    <t>&gt;1462_g</t>
  </si>
  <si>
    <t>MEKSQDVSSEDPEKGAELTQTQTFGDGEIRETRLKHADPNDGDEALKAFAGHEGETILMTPEAEKKLLRKIDLNLMPMLCVVYGLNYLDKTTLSYASIMGLQTAIHLKGDNYQWLGSMFYIGYIVWEYPTNRLLQRLPLAKWSAFNIIMWGLTLCCMAAVGNFAGAVAVRFFLGVFEAAVTPGFALFTSQWYTKEEQGSRTGIWFSFNGWAQIIGGLVAYGISVGVKRHGAAIASWKIVFLTIGFATAAVGCIFLYFMPDNQLNARFLTPDERLMAVERIRKNQQGVGNKHFKMYQLKEALLDPMAWAFALFALLADIPNGGISNFFSQLIVSFGYTPDQSLLYGTPGGAVEVISLLVCGYLGDKYKARLLFGMSGMVVSTIGMLLIVCLPLSNPSGRLAGYYLTQASPTGFVALLSLISSNVAGYTKKTTVGALYLIAYCAGNIIGPQTFRPKDKPRYIPAEITIIVCWVLSILDLAFILFWYKRCNAKNEKARVEPGYTKLDKQEFLDLTDGENPEFIYTL</t>
  </si>
  <si>
    <t>&gt;2585_g</t>
  </si>
  <si>
    <t>MASGYGEGKGVASLVPDSPAVKRQKTPSGYNSTSTSAHNTAYNSDNDDGDDLLADFNYVPDTPTQRILYETQPTQVIDRATGTFFPSNAGHPPTPPSVVQVPASSPLGGKDSIVPPPVFNAAPKLIQDAVKPPRNLAMSMAPAGTLYRPPHGIVTKPLLKEIIKIDDGESENRPISTLSSSDDEDTLASANIRPTTFSTSTSTSNSFNSSSTFQSVIANARYQGPSRLGNAQVRKPQPRPERAMPIEDISVVDLDAELRGRVTRLRMVFPRISVLMAKDLIMQHKGSVDDAVLYLSSKDEPAAPTPIITIDDDDEVSRPAKEEPQMKRTLNAPIQSLRDKYSSTQALARPSPVAPKPKKRLVQGRRNPEPASSPLKPQSPVHNKYDDFDDETDSGLGSGAEEEDPELEGRLLKFLNTCKVEDLVELTSIAKDAAEVMLAARPFKSINVARTVENKPLKSGKKSNKAPIGDKIVTTAIEMFQGYEAIDKLVAECGQLGKPLGEEMAKWGFDVFGAQKEGELEMTSLEEDTDTASQRDSGIGSPSSADAGDDDVKIVAVKRVRGIQFLKKPEMMAEDCVLKDYQVVGLNWLALMYRHKLSGILADEMGLGKTCQVIAFITHLVETGNNGPHLVVCPGSTLENWLREFQKFSPQLMVEPYHGPQKDRPEMADNILANRDRINVVVTTYDMAAKKEDNKFMRRFKPDVCVYDEGHMLKNVASQRYQGLIKIPANFRLLLTGTPLQNNLQELAALLAFILPDVFRDLEDDLRLIFKTKATTQDADHAALLSAQRIGRARSMLTPFVLRRKKAQVLKHLPAKTCRVQYSALHKSQKVIYNGHLDQARERARVRVEGGKVPKSDENNPLMQLRKAAIHPLLFRRHFNDEMIEKMVDILRKKEPINFPSNAKRQHLVDEMRNGSDFWLHQWCRDYPCIAKFDIPDLAWMDSGKVDSMIKLVKQYKENGDRVLIFSQFSLVLDILEAVLNSSLIAFTRIDGSTKIEERQSLIDTFRDDDSITAFLLTTKAGGTGINLMYANKVIIFDGSFNPQDDRQAENRAHRVGQTREVEVVRLVTKGTVEEQIFALGQSKLTLDGRVAGDEDSGKADEAGEKAVSRMLLEGTSISTDDDTTTPTPEDEEPKPEEVEAKAPAKSPEKKLPQRRKKASLIDRVATQSSRPKRKAAHMSKVDDDAE</t>
  </si>
  <si>
    <t>&gt;5890_g</t>
  </si>
  <si>
    <t>MVQSSILGFPRMGANRELKKATEAYWGGKISQADLLTEAKRLRLEHWNIQKKAGVDVIPSNDFALYDQVLHQIQDFGAAPPRYTKYNLDPIDEYFAMGRGLQREGVDVPSLEMVKWFDSNYHYVKPTFQDGQVFKLNDSPKAVNEFLEAKAAGITTRPVLVGPVSFLHLGKADRDQTVVPIDLLDKLLPIYVELLTKLKAAGAETVQIDEPILVQDLPKNVLAAFKPTYEKLAALGDKIPKIVFATYFGDIVHNVAVLPKDIYAIHVDLVRNPEQLDTVIAALGPKTILSAGVVDGRNIWKTNLKRAIEIVESAIQKLGKDRVIVATSSSLLHTPHTLASEKKLDPEIADWFSFAVEKATEVAVIAKAVTEGPASVREQLEANAKSVQARASSKHTNDPKVKERQSKITPELYNRKSEFPIRIAQQQKNLGLPLFPTTTIGSFPQTKEIRIQRNKFTKGEITPAEYEKFIEKEIQEVVKIQEELGLDVLVHGEPERNDMVQYFGERLNGYAFTTHAWVQSYGSRCVRPPIVVGDISRPAPMTVKESKYAVSISKKPMKGMLTGPITCLRWSFPRDDVHQSVQAEQLALALRDEVVDLEAAGVYVIQVDEPALREGLPLRAGKEREAYLDWAVKSFRLAVSGVQDSTQIHSHFCYSEFQDFFHAIAALDADVLSIENSKSDAKLLKVFVDEAYPRHIGPGVYDIHSPRVPSEQEIKDRIEEMLQYLKPEQLWIDPDCGLKTRQWPETKAALTNMVNAAKFYRQKYAK</t>
  </si>
  <si>
    <t>&gt;15387_g</t>
  </si>
  <si>
    <t>MYHLAKGLYLYATSKEEYSVLLLGLDNAGKTTFHEQVKSIFLPHAPAPNLKTVPTVGQNVSTITMPDMYLKIWDVGGQHSLRKLWQSYYTSCHAIVFIIDSTDIGDGNLEHDSGGRLEECRLVLEDVLQHSETEGVPLLVLANKQDREDCVEVVRIKEGLVKRVFEGEKGGSIRDSRVLPVSALTGTGVKEAVEWVRSRVKWNKEGRPPVMR</t>
  </si>
  <si>
    <t>&gt;4565_g</t>
  </si>
  <si>
    <t>MRPNTPNLTFAQQAVPSSPPQTPTTTQTFNFKSRRQGMQFTLPDMPTHNGNIRPNGNGHNFFYTPSNHNNLSPRSTSPDSSNNDSSSSGSVPRSLSSSPAPAPLPGSPPRVNTRIVSEANFILEEFGESDYEGFDSDEESVIRPHQYEDAESERAHSVKSMPHSEQVDSHLADGIEQLHCKPNEDDRDAWIEAMRAEKRRKRRSSSIVQKRTLSQSIGSDTDDEDLKPVMFDGANEAGSSARRLRRKVKGERVSLIFDDPPPRIEEEEEEPESVEEVVDCDEDEDEDDEDDDDEGPGQRGFRELPYYYVQDMEVDPDSEAVVDDEDDEDDEDD</t>
  </si>
  <si>
    <t>&gt;2796_g</t>
  </si>
  <si>
    <t>MSYDTTLIVVSFFIGLIALLLITAGLLWSCRWRRNQGFYLKDFERITTDARTLNIETMRIRKDVEWDHTAGPEAKLANFALLDAAHEWDTGLHIALAAWAEAMKADHGPLDVEAGNGGSRLTLKARKNHREYIISVMRMRCLGGLEQRKYLSKGLQRIHQDIIARRRTSLCSQDSRGSATATDQDIKLKAEKDMTFETNQPLSQKKSLSIDVIVPSDLQEIVPLSQPRAVSSPPPVYLNELGMQKTRECITISDCTTEEDS</t>
  </si>
  <si>
    <t>&gt;755_g</t>
  </si>
  <si>
    <t>MVDIYVGPEETLFRVHKRRLCDRIPFFEKMFKGGFKEASDNIARLPEDDPVAFDILVDWAYSPSPRIIRDLLNVTDKDGITVASWDPVAFYTLAEKYCLPELQDIIMDVMIKYHKAQRELPSPDFAYRAYNDTSGDSPISKYALKSIYYILKEGSENESGWENEEIEKLLKELPTFALDYLGLERKKATPIDPRTSRRCEYHVHGKDEPCPPSKTDKKRRRQDRKQVAERKKQIEENPESSRQKKSRVVSLRSSRAVAAADAT</t>
  </si>
  <si>
    <t>&gt;3165_g</t>
  </si>
  <si>
    <t>MQNPAPSLASPRPASSENKSSRDGGSGTQPPPSRNPGSGGQARKRTKTGCLTCRKRRVKCGEEKPMCKNCVKSKRTCEGYSKKVIFKDPINTYRAPTHTTSSQHTISQVHHGGEPSRLSSASRNSRKLPPRAPGAVGLPITSVDKDPSSLGASLATSPGFSQGMYSFPATYSSVAALQNSFQSKDHRSVDYKIDTIDRSHVPEPTKRPSPPSQPAHYDFDALVKQERPEIFTGFPTRFGPSEASTNPHNSALTYSQGLFEATRQLPENLEPHQTGPAAPLQKFAGAESNSLRSSFIPLGPRSSAEKHSEPLADTDQQASQTTATHRQSSLQIQDEAWTSSESRSSTAQLDAPTLSIQYSDPIDEDDDPYDVSDDEGGNGVVYDHNPGHWHDYNDTHLRDNDLGILVALQARQDAHGLDLRSITSFINSSNMLTTYIPSSRSSPLRDPIAARIFCHFVNVTGPCISMFERHPANPSLIFQGVPVPRSQQHIWTYTFPTLALQNSALLHAMLAVASIHIAMIQDGPMTAPLKHYAIGLRRVGKCVSLPSRRKHPATLAAAMLLAFFECWSADHQKWTNHLLGARQLVKEIDFEGMARHAKRLREKRLKEDHARFYQALQLGMSRPQDDPALAQEPLDVDENIVEIITGRNIPYDQYSSDASWNREYTEKDLDTFETQRDLFWWYCKQDAYQSILGGGELFMEYSLWSRCLPRAPIGCLNAVYGTYDHLILLLGRLAKFAARDIRRKRLAMKANGGQWRPPDAMRSQPPSQHHPGAPPPQSAPSIPPFTGMFPGVQPPQLPKFFSPDTTTPRNPKVSSPQSQSSQSPSSSGGSSTTSSLEAQTAAAEEEWLSIRHAFEVLESRFGEDFQALGEEFVGRGFETPFGKARQYRTYGIAGVWMNYYMGLICCHRVHPCMPPAAMMAAGIAARQTADMAGEIGKIAGGIAPGLGAGEMEVREVSPNVGAALIESSTCLFIAGVQFQREGERRWLLGRLGGVMRLTGWQTAGAIATGCETSWVKAGEVGRGPIWVSSQENLREVGSNDSTATSTSSTAMPGLSQGGGRDVGGSGIRMRIPVLDRRGRRIDRPMTADRRHTQEILEPTGRVHYALGVLSIDEDFEGLEVNDE</t>
  </si>
  <si>
    <t>&gt;8878_g</t>
  </si>
  <si>
    <t>MPTFTSADTIRILVATDSHVGYEERDPIRKDDSWRSFDEVMQLAKTEDVDMVLLAGDLFHDNKPSRKSMYQVMRSLRMNCLGEKPCELEMLSDASEIFDGGAFQHVNYEDPDINVAIPVFSIHGNHDDPTGDGNYCSLDLLQMSGLLNYFGRTPESDKIDIKPILLQKGQTKLALYGMSNVRDERLFRTFRDGAVKFFRPSVQQSDWFNIMAVHQNHHAHSETGYLPENFLPDYMDLIVWGHEHECLIDPRMNPEMGFRVMQPGSSVATSLVAGESVPKHVAILNLTGKDFKVEKHRIKSVRPFITEDIFLATDVRFKGIAKVKENRAKITAKLQEIVTGLIEEAKKDWLSIQDEGEEQEEIPLPLVRIRVEYSAPEGCAFQVENPQRFSNRFVGQVANVNDVVLFYKKKAAAARREKDEKEMPDEDVLAALDSDNVKVEKLVKEFLTAQSLKVLPQEPFSDAVTQYVKKDDKYAMETLVNDSLASQIKGLMDFSRGDNEEEEGDDDLTEQMQSIREKQEAMFAAGVLKIAKKKGKLKPRPQGWDSDVNGEWEDFPGAFDMDDEDEEEEDEEENEDAASIMSTTSKRTAAKKAPAKRAPGKAKAPAKPKAPAKAKAPAKAKAPARGRKKAAEPSDDEDDDLIMLDADPAPAKSQPRRAATTRAKQSTLNFSQSQAKMTQTARELSDDEISDDDDAFQPIASSSRRR</t>
  </si>
  <si>
    <t>&gt;8966_g</t>
  </si>
  <si>
    <t>MGNTYSQAFPPRAKLTEKECPDQTGKVFIVTGSSTGVGKELAQILYGHNAKVYIAARSEEKSTKAITAIKAAFPNSKGELVYLHLDLADLTTIKASAEEFLAKEPKLDVLWNNAGVMVPPQGSKTKQGYELQLGTNNVGPFLFTKLLTPILLNTAKASTPGSVRVIWVASSAAEAFSPKGGVDLKNLDYKVDKSAWYKYGTSKAGNVFHAEEYATRYGKDGVISLTLNPGNLKSDLQRNVGLITGILFRPLLHTPIHGAYTELFAGLSGDVTPEKNGAWIIPWGRFGTLREDLVLAAKTEEEGGSGIAKKFWEWSEEQVKQYL</t>
  </si>
  <si>
    <t>&gt;6603_g</t>
  </si>
  <si>
    <t>MAPGTGIKAPVPRTRTGCLTCRKRKVKCDELKPICGRCNRLQRECAWSDDLLVVPHRRPLNGTSLSDQMTTSPVLQLRTTAGQTFSVEFPNIDRSTVSYLHHFITFCSRFLAYSNDNEGNPFQGDLVPLANSSPALLHSIAALAAGHLSRTQNRHTIDATKHYYQAVHELNQAISDPVLARADSTLGACLLLCVYEITHSKNSQWLTHLQGARDLILYRGGPSIHDYLTRFFSLLDVSGSLSSGAGPLIQGNYWLEDGPNSNQDESQKSKLLRWPYYDSENVMVNHFHELMVYMAKLSRLSAESMNDLGMQHPELIVKGAFEIREELLAWWNHCPPALRDQSNDWRRQLRPQKLTVPQTLEEEAFSSTKSCMQACIIYLHHIVDPLGREPQQQEVIDAIRDILEIANEIPPGYGLEMGLYWGLFMAGVAIFNDVVAEDLIRQKMKGDTSLSIYHADGALELLEVLWKRQHQYNAKYDWRQVQVQMDISLLVSPSVDLDSCLPFV</t>
  </si>
  <si>
    <t>&gt;1056_g</t>
  </si>
  <si>
    <t>MAETSLIATPAESSKQMVKGHKGAPVKNFWTASDGGPGPAAWRKQTNTRVHGLARRKGEKNPMNWGYHINEDLLKDPLWIEATEKGSKPKKKEKAKEKKEKKPEPKPKPKPKPKAKAKAKGVGVGILDIFKWGGGKKKEKKEAKGGVTIVPAPTP</t>
  </si>
  <si>
    <t>&gt;5956_g</t>
  </si>
  <si>
    <t>MAEQKLVWNPDNVRDVAESVGIERLNEDAVRTLSQDVEYRVGQVIVEAMRFMHQGKRTVLGTQDISQALRVLDVEPLYGYESTRPLRFGEASLGPGQPLFYIEDEEVDFEKLINAPLPKVPRDISFTAHWLAVEGVQPSIPQNPTTAEARANDLVPKGPGANPSLSALAGNENAAFKPLVKHVLSKELILFFDKIRSAILDEDPDQDVVVLRKSALESVRSDPGLQQLVPYFVNFISEKITHSLNNLFVLQQMMELTRALIENKSHFVSPYVGALAPSILTCLVGRKLGTDADSLKEQYNLRDTAAALIGLIANKFTQSGSQTKARMARTCLKYFLDPTRSLLEHYGAINGLRTIGGPEAVLALILPNLKHFEKLLVKAENERGARDEQLQMLIGAILKSIKSIVDDGGDAMIGVNGNGANGYVEEGRQLEEYLGSVIGGRIVALGNHALNRVILSSRERE</t>
  </si>
  <si>
    <t>&gt;95_g</t>
  </si>
  <si>
    <t>MSWKLTKKLKETHLGPLANTFSRSPSTSTITADEKPGTPSSAVSTDSSIAASELLAQQPPVQPRPGILVVTLHEGSGFQLPEPYRQAFSAHQQNSLSQGSGFGVTGSVRPGSSQQQGSVAGSYASPTRPQTSGGGFGAIPTNHGRFSSKYLPYALLDFDKLQVFVSSVSGSPENPLWAGDNTQYKFDVSRVTELAIHLYMRNPQAPPGAGRTQDIFLGVARINPRFEEVQKYVEDPKLSKKDREKAALEWQKKQKSLGQSGTEWVDVQYGSGQIKIGVVYIENRSRSLKIEDFDLLKVVGKGSFGKVMQVMKKDTHRIYALKTIRKAHIISRSEVAHTLAERSVLAQINNPFIVPLKFTFQSPEKLYFVLAFVNGGELFYHLQKEQRFDINRSRFYTAELLCALECLHGFNVIYRDLKPENILLDYSGHIALCDFGLCKLDMKDEDRTNTFCGTPEYLAPELLLGQGYTKTVDWWTLGVLLYEMLTGLPPFYDENTNEMYRKILSEPLHFPSQEIVPPSAKDLLTKLLNRKPEQRLGANGASEIKAHPFFHSIDWRKLLQRKYEPTFKPSVIDPLDTKNFDTEFTSENPTDSVVDTQPLSETVQRQFTGWSYNRPVAGLGDAGGSLRDPSYVGSVQERR</t>
  </si>
  <si>
    <t>&gt;1809_g</t>
  </si>
  <si>
    <t>MADQLLDQVRELAEGQIDFEGQRLAEFLATALLGAAGVIAFVVGYFLQDIKLALYIGLGGTALTSLLVVPPWPFFNRRPLKWLPLGGVERKTQEIVVDGKVVG</t>
  </si>
  <si>
    <t>&gt;9712_g</t>
  </si>
  <si>
    <t>MPSILQLQALLFFVLATYVLAIPTPSQPQKRSFIVERVPNPAFKGRSPGAGTRALIKAYRKYNQALPAGLLEAMNSANSAAAPATNAATEVVSALENAVGGKGSSKKAHKSKGAAAAPAATAAVASNAVTSNSSSGTVTNTPEQGDIEYLSPVTIGGQTMNMDFDSGSSDLWVFNTQLSTKSQAGHTNFDATQSTSFKLLTGASFSISYGDGSGAAGNVGTDTVNIGGATVTSQAIELATAVSASFVEDTQSNGLVGLAFSKLNTVQPNQQKTFFDNAMSQGLAEPVFTADLRKNAAGAYTFGAIDSTKFNGSLSWAPVNTTNGFWQFSSSKFAVGSGATMSAAGGQAIADTGTTLMLASAAIVNAYYSQVTGAVNNATVGGVTFPCSATLPDLSVDVGGSYMAVVRGDDINFAEVDATGTTCFGGLQATTSSLQIYGDIMFKSQFVAFNGGNNSIGMAPHQS</t>
  </si>
  <si>
    <t>&gt;4887_g</t>
  </si>
  <si>
    <t>MSRRPKALRLSDFTLDALLNHINLSHSPRNRVRQPISPSIIDPKLMESSLHTVWESASGNPFVPIVGKDSQLFVGFSLLTIGLLLSGLFGLNRSVINIPLIGIPASLAIAFGAVFMICAVGVYV</t>
  </si>
  <si>
    <t>&gt;6779_g</t>
  </si>
  <si>
    <t>MTPNLSGGRQVFRPPFQYSLLVSATVLPKLLHLYGHLTSLPPLLILLYLPTFLALDVVNAATFWIVAHANIPTSFSRGSIVIQLVGGFRFSIPGIFTGVAFLIRVARGLFCLVVLSASSAQIAFYFETGGELKWAQGQNFAHDKAGIKLLLSGSTSICVVAASITLFTAFVAQRLYNSTWSLICSASVAFIGRAPHSSKIGSTISDEPRAAGNSLDYELVSSQEEGLIDISNAITEAESAPFVEKFPTPTRRSRWLPRLKFIAPIIVVVILLIVRPKQFPYPHLSNSIPYTLLEIWTGRADGLCQGKTEGNHIFPFPEQLDKQFWETPSGKYPGWQPGLEWTTEPGDEYPGWLSTANTSSIYHNSSSIPLPAWLPQERMHGFDRWYSEGFDIPSTGRHSGAPNYDPITDPLRISNLDQDVLQEIREAIEKSKIKIKHVVILSLESTRKDIFPVKHDSHLTEVIQKAFYSKEGKKRVVDALSDLTLNAELLTGEVGGFGRTNFSHASKSLQNLPADKGGLNIVGAFTGSTSTFKSMLGSHCGVQPLPVDFTVEATHGHIYQPCIPSILKLLNRNKRIDEKDEVNSRQGGLTTRPWKSVFVQSITDTYDHQDSLNRFMGFDDVVVKSNLTNPSSKYPPTEPESNYFGFPETQIRPYLRDIFQSAKSKNERLFLSHFTSSTHHPWSVPSAAGAPTDFFPRTFFQSEQSLNKYLNTVKYDDRWIGEVMDLIDEFGMAEETLVVMVGDHGMAFSQDRTSPSAFENGHISLLRVPLLFYHPKLPRIQLQVNATSMSILPTILDLLTTTSSLDGVDTDIAENLIHQYEGQSLIRPFIREKNGRQVWNVGILNAGGSALSISSAAVPYRLILPICKNAKYRYTNTDRDPYELEPIEAMSIKRLGRKLARRYGEAEGQWVVDAEKLGRWWVGRMRIRWRYYGTSLQRDRTAKEMKGTGVMVHKHWWETK</t>
  </si>
  <si>
    <t>&gt;10630_g</t>
  </si>
  <si>
    <t>MKTVLSILALAVGAIAQQGLAPRWQTTSPEETITTTLTTYTTTTYCPITSTKTQSGTTEIITSLTTSIITVTSCIGGCGNGVTTIPGPTGVESTTTEVIITYTTLCPVTETITAPGTTYTSVYTSTSVVETAVPTTIYETLTGPASTTSVETEVTSTYTTTCPVTEITTISGEVITVTFTTTSIVETVVPVTIEATTTLPPSTESITTEVTSYYTTTCPVYETKTVSGSVVTLTYTTISLVETVVPVTIEATTTLPPSTESIKTGVTSYYTTTCPVYETKTVSGSVVTLTYTTTSLVETVIPTTIEAYTTLPGGTQSVETVVYETSTSLCPVTTVSTISGAEITVVYTSTSLVVIPVTTLVVETATFLTTAYETSGVYTTTSLVQTAYTTVSAGSTVIVVQTLTNTVLYTSAYTVTETIVAPTISSTIYLPVTLGTSVGITEVVTIPGSEVPVTLPGSTVFTTGTFTTKATVTAGPTPSTTASAPQQVSSGGAAPTKKPMLYAAAGAMALLALV</t>
  </si>
  <si>
    <t>&gt;8896_g</t>
  </si>
  <si>
    <t>MSQLAPKTPATSRYNHASFPEHVSPDERDDAEAAMNQRNTAQDLGNAVSLASEQTPNLASIFRSNTIAPSPPPGSSTSEPNNSLPHLNTNSRLFPVEIQFSSPSPLSAGLKLKTDIIPLVTAASANPTERGPSDSIPIPASSRSSAKPSSIPLARTPSIKSILAGGIGSNSNLSSAPSSALSSPMLNAMADVTPLPSPLMSGDSPGPWDKFASRPASRDRMVSITADSALIATNGESISSAVANQSKRRAYHALASSGNDSAPTDAQVFRGKNAEGHLRNRSASEYVPETNQVPIARHITVSGSHAPVTESTHDLATGLDTHMRREPHLAVKRGLAPIPRPPTPPSSRTGAESSDSDSSLSAANLARVHKGTRYEYFEAYTRDDSKRRRWRSLKLLGQGTFSRVMLATSQAPEDDRIDEVTVSGGQSVGIAQAEPKIDRRKLVAVKVCEHGPKGGASEERVEMSLKRELEIMKSIHHPSLVHLKAWNIEKSRAVLVLSYCPGGDLFDIASGHRDLLVPGLLRRIFSELVAAVKYLHERRIVHRDIKLENVLVNLPQHELARPQDWQTYPYSIITLTDLGLSRRVADDEKLTTRCGSDDYAAPEVIMGQPYDGRATDAWSLGVLLYALLESRLPFDPHPGMSEGHKQRSKTSHRIARVEWRWFQYAGDEGDHEGNPEKFRESGLEGAMLVTEGLLKRARSRWTLEQVATQKWVQGGINVEGGISFREEENPEEIPSANIL</t>
  </si>
  <si>
    <t>&gt;7498_g</t>
  </si>
  <si>
    <t>MTDYEPDLERDALQPSEPDSSAPSFESYESSESPESGSIASETASLLSPRQDVVNYKSTPVATESSPLLSPATSTRTQIHTAAYAIIPLLLVGVFLSNADGSIVLATYGLISSTFHSFSDASWLTTSFSLATCAVQPLTGKLSDVYGRKNILLFSYLLFAIGMIFCGTAQTMWQVITGRVVSGMGAAGMSVIVSILITDLVPLIQVASYRSYVNIFSTLGRSIGGPLGGFLADTIGWRWSFLGQAPLIFIAILLVSWKLPSSASSSTTPPSLPQPQSKPGKSSKLRRIDFIGAFLLATTVVSLLGALSIGGQSFPWSHPIPSSLILLSILFGTIFVFYEVKIPLEPIFPPSLIIRRDIATPCFILGLQTGAQLAMMYSIPLYFRVTQNSSNTTAGAHLFPAVFGNALGGLLAGYIINATGRYKRLLFLSSLSSSLTYLLLYLFWEGNTSWPESLEIIPGGFGMGVAGSATFIALQGSVGREEMAIATGALYLFGGVGNMVGVAGASAIQMGSLRAMLNDRVPTSVIEKVINDVGTVSRLEEGIRKVVVEAYVRSLGYAHLLSLAFTLLAFVVACTIRERRLK</t>
  </si>
  <si>
    <t>&gt;8221_g</t>
  </si>
  <si>
    <t>MASSAAAGFLGRGSSGNNSNMRGLVQFIADLRNARARELEEKRINKELANIRQKFKDGNLSGYHKKKYVCKLLYIYILGWNVDFGHLEAVNLISANKYSEKQIGYLAMTLFLHEEHELLHLVVNSIRKDLTDHNELFNCLALHAIANVGGREMGEALSGEVHRLLISPTSKPFVKKKAALTLLRLYRKYPDIVQPQWAERIISLMDDVDMGVALSVTSLVMALVQDNPEQYKGAYVKAASRMKRILVDGEYAADYLYYKVPCPWIQVKMLRLLQYFPPSEDAHVRDLIRESLQKILNLALEMPKNVQQNNAQNAVLFEAINLIIHLDTEHALMQQISHRLGKFIQSRETNVRYLGLEAMTHLAARAETLDPIKQHQAIIIGSLKDRDISVRRKGLDLLYSMVDQSNAQPIVGELLQYLQNADFAIREEMVLKIAILTEKYATDIQWYVDISLRLIAMAGDHVSDEVWHRVIQIVTNNEELQVYAAQNILQYVKADHCHETLVKIGGYILGEFGHLIAEDKGCSPIEQFIALQSKLQGCSSSTRAIILSCFIKFVNLFPEIKPRLMYVFEAYSHTLDSELQQRACEYLALASLPTDDLLRTVCDEMPPFPERQSPLLSRLHQKHGNTSDKRTWVVGGKDANANEKDFSLAKNPGLKRAFTTNGVPQVDGMNGAANGTNGNSNGTHDLAGLDMMNTPLEPKTLKAQNLASAVHLSPDWEIGYNKLLLKAEGILYEDGQIQVGVRSEYRGQMACIILYFSNKAPVSVSSFTTTLDLEPAEKDNLSWEVKGLPESTIGPGSQSQQMIMFEAKKVFDKSPTIRISYLAGALQALTLKLPLTVHKFMDPAELSGEDFFKRWKQIGGAPREAQRVFGVKGGRDSDREINDSFVRRMVDGFRWGILDGVDPNKKNFVGASVLHTGEGGKFGCLLRLEPNYSTQMVRLTIRATDESVPPVLIRLMEERLAVGVSTRVEAPQGPTKREISDAFGNIMVE</t>
  </si>
  <si>
    <t>&gt;4354_g</t>
  </si>
  <si>
    <t>MATLPQYFIRPGARCVICTVLFDKEEEVALITGTDEDQYEWTGVFNFPAPKVVLACTIFSRSGNREGRLCYNPFQCSNSSTFHPQCFTESKVPGTSHDLHFKHIWRFSSWARPWKTAPSLDDFEASQPIPYNPTTLEVEHAKYHNLLWGQLHTLPEEIKQEIMTMAYGSPLWRIFAARRWRERLSFLTGDLITRSITDIKFWKRGQQTKAQFTKSNLMGDVITIAIDNLGIRSLEVSNSWPSGDYCRFQGVDKPLRLWDTPAPPSFHSCRFKDKETSPLQLNTIKSDTSLQGLSVFCYNGSTYGIHPHYTDDPSFILDIFNQIPLKRRKTLIWLFCPLAQQQIKDVWLRHDSISIIPPILVLRTTRDQIYTFGPHRNSGYSFQYLGSTPSHIVSQRVPVGEEIPAFGITTEVSLKLCKPPKLCYTSSPPSDIEGLHCCSAVLEDVQYVTSYYIEGYCVGIMIEYSNGLQQPLGQCRPDTKRHKVEDPFGFHHLSEIVGGQRKEMVRLSLNPQEYQVLTKSRWESTKINREVTWLSWWFNDTSSFCSTHLGGEFDATNILKAPLVTAITSIAVDHIHLLGPTIQDIAWHKAGVFKPGSLAFSTLQEPEVSTVLKRRAAEKGVVLEFVRVNSTLPTNAAVLKPKPQRINCSLALAAVRAWLSVKAPKGQISIKDNITRTIEQFFWLGRYQRINERNYQWYLDRAHNKSGLEYAIE</t>
  </si>
  <si>
    <t>&gt;6020_g</t>
  </si>
  <si>
    <t>MNRTCETILRPGLGVMASGFPSAPRIEPQINPQSAILDLFVPGFSLASSALSRYLKIDLNVYIPIFLFIAAVFIASQYFNEWIWKFADSYLMSTADIRIDDEMYNMIMSWVASQQFSKKSRRFVANTNLNSRAWFLWDYNQDDDEDQGVEFDNEGNPIVTSSRKKNKQVQFTPSFGTHYFWYKKRLLIFRRTQDTRQGGWMTASEREEISISSFGRNPTILKELLDECRIKFSKNDENRTIIYRGGMKTGTGEPTWTRCVSRVSRPFSTVVLDEEVKKGLLDDMRDYLHPLTRRWYGNRGIPYRRGYLFYGFPGTGKSSLSQAVAGYFKLHIYIVSLNSPAMNEENLSTLFSELPKQCVVLLEDIDTAGLTHARDKPAEEEDAKPPVAPKGSKAPTPPPTGGKISLSALLNILDGVASQEGRVLIMTTNHIEKLDEALIRPGRIDMTIKFGLANTQMITTIFKSIFATLEGDAPPSKSPFLIRPPKSLSSPTAKFLQEEKEREELEKELIARKNKEDERVAELGLEIAKLIPGLTFSPAEIQGFFLKHKRQPEVAVREAKGWVEKTLKEKKDKEEKEKKVEEVAEVKTGWGWSTSL</t>
  </si>
  <si>
    <t>&gt;3682_g</t>
  </si>
  <si>
    <t>MSNEARDKKERDPLYAQIQNPIRGRQIVKFDEPNRALPKPSTSVNVDGSDSRERHQIERGEGDVERYNESGTIRTPLATSRSQSPFTQHLTIDFDDLSRGTLLRKEPTDKEKEERLAKLSGAVRTILGCMGEVPDREGLLHTPERYAKAMLFFTKAYKENLRVVVNGAVFDEDHGEMVIMKDIFESHQPKVKLPIWGITSFEPV</t>
  </si>
  <si>
    <t>&gt;10408_g</t>
  </si>
  <si>
    <t>MADDEGKGKEVDLPSELRYIQYEHVLEKQYLPSIRALISKDLSEPYSIYVYRYFLYQWSDLCFMALDPEKSSLIGVIISKLEIHQSHSPSTLRGYIAMLAVSSSYRNHGIATTLVRRAIDKMVERGADEVVLETEETNGPAMKLYERLGFVRSKKLHRYYLNGSSAYRLVLHLKRVADMSGDGSSVGSP</t>
  </si>
  <si>
    <t>&gt;15410_g</t>
  </si>
  <si>
    <t>MKFAAHLPDAIRHPIHGSSFSERESMMASSIQTAQQEKQFIAHFSDPHRSLPPGEIAQDPKNKELGRSSRSLSVHDFELVRTLGTGASDPFMEEALRRWKISRSGTFARVWLVRLADPAEEDRDKVFALKVLRKVEVIKLKQVDHVNHERAVLADVAGHPFITTLITSFSDRDSLYMLLEYCPGGEVFSYLRKAKRFDEQTSRFYAAEIVLILEFLHEREGVAYRDLKPENLLLDAEGHIKLVDFGFAKRLGNSKIKFCLKTLKGCLGGKKDRRKKAVRERIIIDNSDAGETYTLCGTPEYLAPEVIQSKGHTTAVDWWALGILIYEFLTGYPPFWNSNPIEIYKQIVSRPVHFPNEPHISDEAKDIIRQFCTVDRSKRLGNIAGGAQHVKDHPFFRGVNWQEVYDRKCRGPIIPPVRYPGDAQCFDNYPDEKPGREPYTNELAKKWEDHFKDF</t>
  </si>
  <si>
    <t>&gt;3132_g</t>
  </si>
  <si>
    <t>MMTSLAQPYSSHPGSMQPHPGMAQGHPMGVPHNPQQQPGPGMPQQMHMGVSGPGPQVSQGAMMAGMPPGAGGPSAHALQHLNPAQNQQAQQQMFQQQQAMFANNPALMQQQQQQMLAHQRRQQMLQQQYSGVPMLPNGMPAQMTPAQGLQFQAMRGGPMAARSVNLPQHLQQQQQQAEHSLQQQQQQQAQAQAQHQQQQQQQIMMAQQLSMHQQANAQVQAQAGNNQGPPSQMNPQQQQLQNMQAQSAMLQAHQQQQQQQQQQQQHQQQQAQAAAASQQNQVQHQAQSQNQQAQQNANAQAQAQQPNQNSQQQVMAPQQAAAMLQQQQQQRQSEKMKGQCIMKLMQFGDHLSNFGAVSKPLQAYMVNGAPRLEAQSNKQREDLDYWITFVKRFFSPKGVMRHSVWIVDENSNKQYEVTFPALARYFHTHFESGIKNMQLIMERASEKALPNDGHYIESQKSNFVYWFDNGCQLIAAGTLKAYFDADQKIELLEFVTSSHEEYLPRTRVVDAARPLHEWQKEWRNLNPPPEGKQSPEMNKKKGKAMKSPQQAPPEIDLPASKVKSNMGITPSVFRFLELAEVVGQMNPLFGYSHQNPSFAPYMALDQYVATVAANGASNPGQPSGPRTPSYGGVAPSPANAHMNLPNQNSPRNMMGSPAQAPGMQLQQSQHGTSSSGPSANTSPNINNKRRRPSAIKAEEENQVNGTQNKTAVKPSPRIGGKRQKNTA</t>
  </si>
  <si>
    <t>&gt;980_g</t>
  </si>
  <si>
    <t>MASSQTPADLGQVLVDFTVNGIFPESESVSSAPITPAALNAALKVLNDAKVELEKEVKEASRQAAPNVDGWIAHAKSIRKEVDDLKRQSNDIVRRHAAGNDNKEMVEDQKAHVRFLEKEVIFQEELYDALKQIYRTNILINEAARLADEKDILSALDKLAEINDALESIPLDKTCRALRLLESKCSGLKHSIHDQLSGVWSVLIVVDLPAESITFNQQIPKGTITSAQAVHALYLCDELEKTAEKLWGDLDEVILSPRTYLGPVGPRVHPIRDFKFEGNKVYVSSDPADHSIKELFRDLTRFLDFLQAYVPAELLDSLSNVMMPPLTNRILESWLDTAIPVDLNDTVEYQKTLALVSSFTEKLVSMKWPGMDGLVDWVQNAPKIWLNKKRERSLEWTRDLFTRGIGVPRSVERVEKRMIPKDEGNHIATTGVTSLTDDWDKAWGSDEEEVPSSNKGRHRDSINEERQASQLGANNTASPIIDTGDDVLDAWNWGDEDDATEDTAESNAPPSQTRPVPKRQIIPAEREMTLSEKYWISSLPEPIFRAVVEIFNDGVSLSQPDRHNLPIAPAARGLFALPSLILALFRAVASHYYSIVPGGNMYLYNDAFWLSEWFTEFVAEWKTRTNLPPSCLKTAEKLNPEIQTLVSFSKRAYTNELNAQRGIIKDLLGRTQNFFQQDGLEHDQLGEAIETVIAHVQSQAKLWEAILPYSACASATGALVNAIASKLIEDVFEIEDIGVDEAERLATLLARLEILDDLFLPKDPAERTNIIEKKDSMANEESTERVPLTAQFADKWMKMKFLGEVLQSNLREVRFLWFESDLSIYFSVEEVVELVRMSFRMSGEVKGVIREIRNNPDPRELGWLRGEV</t>
  </si>
  <si>
    <t>&gt;15413_g</t>
  </si>
  <si>
    <t>MLKYLQGDRLRNVEAQLAEVLANQASASRGTPSIAAESPARTLQKPKAQLNPINLAVPLPAWEVVKAAAETYLLYCDCQPLPLFHKANFLRSLHEREPEVLFAILAIALRFREEPHSSGRRVYDTSDYVEAAREIISKKILEGTIELSTIQSLCLLCLVDFTDGNTRRASIHCSTAMSLAHNAGLTSETQTPLLEHDKEEKRRCFWSIYLLKRLHGADFMILDFANDDNFPWYPETTGEPPNPPSPAALRGARIPPLCDESLPDKGIVAYGIQLSAVWFKITRYWKRGKPSIVPPWSQQSDYSIILAMQMDFETRMPYCYRFEPAKFSQKSVGELYANRDYWSPWLFIQFLYHTNLCLLNHPLLTSLRLRNFKCVIPEIFLQHTSDLIASHTSWIINFIDMLEAKPFKVTDPFLGHCVAIVATIYLQESFVDDSVKRREKQDSFEKCLRFIRGLGEQWPHVGRIAEKLQQLSETVSSTYVASDTPIRQSRKLLIDLGQFFEVLEYSSSSELPGSANRLFGPSLPTSSHHSRSRSEIAQTSVLPEPTRVERQEFGSATPTPRMQQVEMGRGIPDVVRDPASAASGGPAAPMTFSDDELAVLAENFFHQRQEFGGSVDWWNAGNI</t>
  </si>
  <si>
    <t>&gt;5326_g</t>
  </si>
  <si>
    <t>MNSGRTVRFDDGVNPSTRNPLSDGIEIEHAEYAAPVNSNRIRTPISSRVPSVTNGNDSEPNMFFTNAMRRRYTWYELAEMEREHRSRTYLNRVMERLRIRDAAAAEENAERALDGLHAIEPLGFYLDEDGNHQLDIPILPPYDDVYLPRYTPVDQNPGGPSGTRRVGNAPVVVEPQGVFNGGFGEVVNNQGGNQPARDLIDGDLPRSPPPQYMPFPPLPRVESPSSRPMQNYPPGLGRQPVQRCIGYERGLSHQRASPVMRAPEVTYSTPLSGPFQWQIPALPRGQLENRHPSHSEMTLADELRNARQGTSADEIANVEHLSLDNIAQHEEMIASEDRRLQQLATHLPTERQNCRNHATPPWRESFGDTEPSELSEDERSEEDIYSASPPLHPNPSRLSAISMPSTVPRLSRSVSSLSSIPALKVDDDLEKGMGANLRTLYEAFYPQDGYVPEGDDSTTGSSTAPPAEERVLGGEEEEGREAQGDEIDLIDLNDSEEYDIIGNEGDDEDFIAMREGQSAEASRNPTDTSN</t>
  </si>
  <si>
    <t>&gt;467_g</t>
  </si>
  <si>
    <t>MSPLATVGILSIGEMGMGIARLLIAHNYRVVTNVSGRSQDTLLRVQKAAIEILPTDEALVSQSDYILSIVPPRDALSIASRITTAFNVLSSPKARQLYYLDLNAISPRTARLIASHFATAAPRIKFLDGGIIGGPPSLKNPSAASTSSRTTSARSETTQAWNRPSIPLSGEEPLSASGLSGQHLEQVLNINHISPKIGLASGLKCCFATTTKGFGALAIQAFTTASALGVLPLLKQEMSMRYPEVFKAASGIVIAMPPKSYRWVREMEEIALTHAEEGGFVGGEEGKGIFDAIAELYRSVAEDTVLGEEKAESRKRGRTVEDVAQCVADGLRSKRRRSV</t>
  </si>
  <si>
    <t>&gt;9390_g</t>
  </si>
  <si>
    <t>MNFPSHSLPQQYISPYQRLPLQKAKEGAVEIIKPIDKDLDISRQEYDPNTIARDVLLALDAHPDRPGLNHHLRPLFLNYSQVTNDSDLSTFRWDLVDSNGFCFSPRPAPPDMPPAFSEQGNYWSQQVRPTFQTGERNSYPRSIDLSGLATHQVSKVDAAGAVLEGSDTVQLPHAHPSASRPNSLPADSFQVQPASHTLFFSQGGSRAQPPIFSHQTPYFPPHFQSGPITISHLGPQLAPSTAPHFPSSSFFSLQESNNSVIYTQPPASTASSAAKYLSPVRERYAPSISRTGSQSVPQTTPKYPSYTVQGSVMHEPRATMPFKRSFPPEQNSQPNSFYRSFLLEPTPQSNPSHKSFSLERKEANPNFAPNPTSFAQDAQRQSNIAVVIPPSPQAYGGTSSRIHGDHNEILNAPQPTSSFRNLGTPNESRIAVVIPISTPEKILARPSSPFMKDQASSTTPKKRGRPFATPEAAAKAAKIADRKAAQLASGQTGRLRRRKVESSSSSDAIATRKHEHTKHKKKGRPFINRKHMEVSPPEPKYIPYLCEWKNCPAELHNLETLRLHVLNIHGKKLPSEKRYCYWRRCDGQEEFVTKKEWKDHIEKAHLIPFAWHMGDGVRGPTLVSSNLSTIQDLSYLKDENGRQVTASVKTQQIEDGRPKDMNRKRFRAKGKGEDLIYVLIKQFGFDRKVDESLRDTDDSK</t>
  </si>
  <si>
    <t>&gt;8860_g</t>
  </si>
  <si>
    <t>MALYLSSKHAISIISHLPVNDFLAPSLSNTLRASLQLRYRCLSTTARPFQAPPPASASARSQDPPSQSLKSSPKATSQSPPVPLTKAQRDFLESALRVNQAGELAAILIYAAQTPVILRSHPHLKDLMAHMSAQEVGHFTTFNRLIAKHRVRPSIMYPIWTVAASALGWGTAIMGREAAMACTEAVETEIGGHYNEQVRALLEMKEELEIGGQDIGPDLEDLIQNIRRIRDEELEHLDIAMDNDAAQANPHQPLVDFIRLGCRSAIWLSQKI</t>
  </si>
  <si>
    <t>&gt;2244_g</t>
  </si>
  <si>
    <t>MPSTHDVPQESGVGNGSPLPLRPALRVGSNDTASGSEELGSGVMKAVSIAEEPETITPLSGLTPPVSESARPKQFKTNISEKRMTGRPVSTAASSSRLSLINLNSMDEPTSVTDTSTTQKTHDGNVGNHIYGEKERERVHHHHRHHGHGHDSRVIHQVYEWLQGEKAKRAKKKGKAVSKEGLPSEGRQRSGSESSESSAVGLEKLQKILEDGIAAMGGSVENLTMGSPNLGAYFLYMPQLSEKLGLAAWMVVVGIGSQVAKSPSSVFTFTLQLPANFVHREYANTDFLLGPRRPSHLGNKRKSSTKRLGMVSSDTEYQDGDVVVPSCDVVLDNSKTMSYSSGISESSNETITLSGSKRIEKEKKAWRTFKNEILKLAHTLRLKGWRRVPLEMGADIEVERLSGALTNAVYVVSPPRDLPLTTTGSNPKPHAPKPPPKLLLRIYGPQVEHLIDRENELGILRRLARKKIGPRLLGTFKNGRFEEFFNAQTLKAADLRVEGTSKQIAKRMRELHDGIELLERERDEGPFVFRNWDKWVDHCQAVITYLDKEILSESKGNGESWRSRGFVCGVEWPQFKAAIDKYRKWIEEYYGRSGVNRHLVFAHNDTQYGNILRLIPEAPSNGSAPSPLLLPQNTHKQLVVIDFEYASANTPGLEFANHFTEWCYNYHNATAPWRCNTDNYPTVEQQTKFIRSYFNHRPQFNPRASATPKMSAIDGISKGSISEFLLDSRMPGGSVVDLGPSAYDYKEEEEQRERETERQVQQLMKETRIWRVANSAQWVAWGIVQAKIPELEEPKPASPLLDGEEEIRLTESPLAVGEGGDYVANGKTQGQAPAEAKENGFHVRDKRPEGLKAEALLSGDGFTGREEAAVAAAAAAVAAVKEGEEEGFDYLAYAQDRAMFFWGDVVGLGIVGREELPESLVRRLKIVDR</t>
  </si>
  <si>
    <t>&gt;6955_g</t>
  </si>
  <si>
    <t>MAAEQRKLLEQLMGASSSTRSTQLSLTDPKVCRSYLCGTCPHDLFTNTKQDLGPCPKVHSEPLKTEYDAAPQAQKQKWNFEFDYMRDLQKYIDECNRRIDVAQRRLEKTPDEIRQTNTLLKHIADLGKSIETGLLEIQVLGESGEVSRAYEEFFRIRQAMQTKGDKERELKALSDTSGPSGHQKLQVCDVCGAYLSRLDNDRRLADHFYGKMHLGYAQMRKTYDNFPKELKGRRGGMGPGDEGEGGRPQFDNGFGDGGYGGRGGFGGRGRGGGFRGRGRGFRGNW</t>
  </si>
  <si>
    <t>&gt;5599_g</t>
  </si>
  <si>
    <t>MADASSTEPKVAETETKPAGSAETKLASTEAAAPTVTEQAASAASAAASTVTTAATGVADNVFSMFGGGAKKEKKDEEEDRGDNSGSAKAQKAAVAEENPEDEAPESEDVHFEPVIRLTEKVEVKTNEELEEQVFKMRAKLFKFFKDSNEWKERGTGDVRLLKHNESGKNRLVMRRDKTLKVCANHYVEPVMKLSPNVGSDRSWVWNAAADVSEGEPEPCTFAIRFANSENANLFKEAFIKAQQENEVIFSKAA</t>
  </si>
  <si>
    <t>&gt;10359_g</t>
  </si>
  <si>
    <t>MHLNIISIFSLQLLASVAAIPSTTFPPRACTTVVPSLISSLWSNDSNSSYPNSISTIPEPTDYRELQFFSFPIPANSSTCTLGITDRIGSLRQNINGTHSHNTTLKVDFIEVAPNSFRASPSYSEALAANTNATGAKFFAGLDMKRGESVVLGSEACPQPANGLQVEHWQFILKLVEAVPGYEGWSMVQQIPDAAGLVALNGVYLAIDC</t>
  </si>
  <si>
    <t>&gt;9485_g</t>
  </si>
  <si>
    <t>MASAVAMSKRIEGKTIVVTGASSGIGRSCALEFARTAPKNLRLILTARRIDTLKEVAAQIHKEVGEGVKVLPFKLDVSKPNEIKSFVSNLPEEWRGIDILVNNAGLVKGVDKAPEIKEEDINIMFATNVTGLINMTQAILPIFKKREDGGRGDIINIGSVAGRDPYQGGSIYCATKAAVRAFTDSLRRELIATRIRIIEVDPGQVETEFSVVRFYGDKSKADAVYAGCEPLTPDDIAEIVVFAAGRRENVVLADTLIFPNHQAAATVMHKKS</t>
  </si>
  <si>
    <t>&gt;6895_g</t>
  </si>
  <si>
    <t>MEPLVGLGLNAADVMAENFHKLPNEAFHKNTYIPGRKARLSGSSDSEDDKDDYEAEGNRGTDTRRNQDESRYSRDRSPYYTRSPQKITDLPYSREPPRRRERYIPSPPSSQAYSNISQPYPQRQYQPPRNRTDYYDDGYYSDTYSSAPRRPKMSTRRSSSYTGSRNGDTQMVAAQRRYRSPSPPLSQSSRSKQSERGEDSGKGKDKGGKEVYKFREEMRDVFTSSDIGLTGGFAGAIMGGWAAQKAQTAYGRDKKNHQTSGSVLTLIGAAVGGLAVNAAVDKWEDRKRADGGKEKKGDEKSRDEGSAAGSEGGRSSRSGRRREEGRGRSGRRESWAGGYGSDGYD</t>
  </si>
  <si>
    <t>&gt;15424_g</t>
  </si>
  <si>
    <t>MVRETISEMGEHEGARRAGRFRMRGTTAPSHQTGTHIESPYLATPPENSRENHESHQKVRKGIEEIIIGVTEDGVEAEEEAGGRTLEIGVAMNEITGIDEKTGLHREIFERSGVVAADENHGDETVTTAEEHHLHHPGHEIDRARRGSRDGPLSGGSPASDLLPPFGRGYSRPRGPAGRGRGRGYYDEYPRRSRSPDPNNWSRRAQPSATPPPQVPAFGSANSSLGASALNPSATGPLTGVPIPTAPRSERLTGRGLAGHNASSLQIKRIQSRDSPIQQQTNFVSPTKGASPASIQGHSLQSDRVETKDGRKENDDLFKFTPSSKVPEPAATQPKPPPPPQPALKRKPILVRRLPKASVSTLRDLTDNASDSDSDNDLDDNYFDIEIAKVKDKIAEAEKEEPLMIRPEPFAVFLQPFISCNIDEIIDYTKKNSVDPCIPPEIKKEPAPAPESIAIDLPPQPKEIPKEKVKSRPNSPIAPVTKSSTPKSTTPVKPVNPSKSLAKDIDAAPAVSHTEEVLPSTETIHPSTEVADNSASTPHLPVVIPGPTGNKEVPEKKIELETPTTNSLDFTQAQPITNGAANKPPLDVFDDDEDEDGEAENMGALEAVRRQMKTPDISSLPKFDATPWNQDNVFLKSLAANPLVDAAIRRKLLETETCRTRVIEEARRLWKQRYYEYRRWTDFSDDPVAVRSREKFTAARVEAAAEAAAQKAAASHSHGGRHEGSRRTGSRWATDHDILRVLEESAQEAKASKEQDERLVRAQTANAKEATIPDMIWNISEWDEKKFIDNTHLIAFERSFAALQYGEPVDNFTEEEEQLFEKAYMEFPKQWGKIAENLPRRDYKACIQHYYLVKHPSKLKEKLKKQPRKKKGRHPKVKKQPISSIAETSTTRDEEETPEGENGERRRPRRAAAPVFSFENPQSESEPATPAPTPGRKSAATPKGDSHHEKDHPPRKKAKSTREKSTKQSKNSQLLAAAPVPVVAAFTSVDSSPNIIAPTEWKNSPQDGILRPSGLPPQFDGTGGSQSHPPFAPQYISTERPNPPTAKSVDTTPVPFAAQDHVGSAPPAVSDVHQDRRSNQQTSSYWSVPEQESFPALLRHFGTDWHGIAKHMTSKTHIMVYPTVFQQWLTIPSDTNKSRRVANVQTQVKNYYTRTIQSNKLWEEIAKEADEKRERGESTGPLPQPTVIPKRRYDLTPTTPGITPRSMSNTDRIEDLLPATHTPPLPQASPSQSSLISRFPALAQAGPVPQIQPSTPASVLNNHLSPQPIQQAAPQQGQQMRAPRGPPRGFFNTESPRPIVQADPTASQRSLMAAQEAQLEKQSALRIQQQQKMAEVQIQHQEQQQQQQQQQQQAMQRERLLMKREDDTPTLHQYEQYPNAMLLGSMQSRSEPPKPQPPPIDTRRTAPPAQQFQPRVPPPIRSFMGENIVGNREVKSTPSPAIRAPMTAPPASNEPYSASIQQQPTHPQPSQPPPPQVGQQIPQQAPPKPAPVAAIRPPEVRKTSSIMSLLNDDPPEPMPMKRVSDVSNSALQQSRTPPPQHPLQPPRYAPQIPSQQMAQQMASQQASQSQVPTSQHYGQQPPQLIMHQHTPSIGNPRSYTPTSFDSQSQSRSYGQPPMQQQQQQQQQQQQQQMYAQPPPRQPLPPQPAAIRREPSLGDMHGIATGYARASAPPQPRLKDSPYSATPPPQSQGPRQQVGSPMEMTPSADRDYYQRSQPPYLMQPQNVGAGSPQLGPYHNPPPQQQPSSHRQYAFGQSTPHVASPSSQYSPHHSVHRSRQNSFDGRYQMPASTAPAPSQQGYSPHPMQQYQQQQQQPAPERYETAFERDRRYQDLEVYHQQEHQRRVEEQRRQDDARRR</t>
  </si>
  <si>
    <t>&gt;579_g</t>
  </si>
  <si>
    <t>MAERYIPEHRRTQFKAKNTFKPEELRRRREEQQVEIRKAKREENLAKRRGITSGDGSRPGASLGAEPDSDDDTAPTESQLNEDLPQMVQGVFSDQIDLQIQATTKFRKLLSKERNPPIEEVIKTGVVSRFVTFLGSPHTLVQFEAAWALTNIASGSAQQTQVVIEAGAVPIFVELLASHEPDVREQAVWALGNIAGDSPSCRDYVLSCGALKPLLALLGDSRKLSMLRNATWTLSNFCRGKTPQPDWNTILPALPVLAKLVYSLDDEVLIDACWAISYLSDGANDKIQAVIEAGIPRRLVELLMHASTSVQTPALRSVGNIVTGDDVQTQVIINCGALPALLSLLSSGKDGIRKEACWTISNITAGNSTQIQAVIDANIIPPLIHLLSNGDLKTRKEACWAISNATSGGLQKPDQIRYLVNQGCIKPLCDLLACPDNKIIQVALDGLENILKVGEMDKDAAGEGQESINRYALFIEECQGMEKIHDCQTNANEEIYMKAYNMIEKYFSDEDEAGDETVPQTDGNGAFGFGTQQQTGTGFSFGTTTSNADMEM</t>
  </si>
  <si>
    <t>&gt;15426_g</t>
  </si>
  <si>
    <t>MDSERYPLS</t>
  </si>
  <si>
    <t>&gt;10116_g</t>
  </si>
  <si>
    <t>MNSITEYWAQQLSIIENIAECFFITTLLAGSLNMLIYLTQPERLHSYSITLLSRSTLAERATPPPNCNLTKVFGVENIFNTTDPRCYAHWRCHFEMLLVNSPCEWSMFTAMAKEALQRRTREMKYDDALGLQLMVQAMCLEIVIAKFFPNARLQHDSDQALVLVAQKLGELYKELKKLAVEIKKKKLEKEAKEKLGGENLVDTLEKPLGQKKANDRPLIEEDSELWLTVQELFGFFEHGSNNPLSHIHHAYEALWPVVLRCFLEVRFKNEKIPELRLLFLNLFTNPTKSTFEARSFGCISTKDIVYEALRLYPPIPCLYRQIDPRALKLEIDIEKLHRTETVFGADPLKFSPGRWKWMRGWMQPSEYMPFGAGTFKCPANRKHQQFGPIMIGVLTAALLEEFDGKWEIENRMRGDDPVDVLGGEREPLKGGPDEYARLSLVKKL</t>
  </si>
  <si>
    <t>&gt;6252_g</t>
  </si>
  <si>
    <t>MELVEQPTAIKSRKRKAENQDSGRERLSKRLSLLNLENNGEKLFVPVESPSSSPKPKAELKPSTKVQDDDEMHLDNTAHKVYIYDLDAELSSDSESDDGRLVFLPDIQKHLLETRIPPSVLANSDGELAGKNQLVLYNIPSSLTVPAEHDSVRKAIIESRARARAKQDEKQSLDTKNRPITAPTIGSGDISGWNTVMANSPAVNGAIPPAQIMEVEDVQPFDNGDIGNDPDAMDIS</t>
  </si>
  <si>
    <t>&gt;1129_g</t>
  </si>
  <si>
    <t>MAYSITSPMMAFRTSSNKVDSLIKALLDREERLAADLLLRFKNLVALATSPVEEGASMETAAAQALQMEVESAALVRCAENLLRLTRELKELWLFGSLRAIGEGEGEGKMDEDSRAVGKMVEALLQKRVDDGGN</t>
  </si>
  <si>
    <t>&gt;4300_g</t>
  </si>
  <si>
    <t>MYTSFLTLAAFFGISLATPAFRMDTRQTTVCASGTPQCCDVDVLGVADLDCSTPPSVPATVDDFTTICADIGKIDMCCLIPILDQGLLCTNPI</t>
  </si>
  <si>
    <t>&gt;8156_g</t>
  </si>
  <si>
    <t>MASLLRQVVAGPRSRHPEAGLDLCYVTPFIIATSGPSSTYPQLAYRNPLDQLVKWLDDKHGDNWCIWEFRAEGTGYPDESVYGRIKHYPWPDHHPPPFSVVPLVMASMRNWLHMGKTEGEQDLEENKKVVVVHCKAGKGRSGTIACSYLISECGWKPAEALARFTERRMRPGFGQGISIPSQLRWVGYVERWTNSGKVYVERQIEVMEVHVWGLRDGVKVQVEGYIDEGKKIKLFHVFTKKERVVVEGTVQGGGLKDMISDMAGFGSEGKIKTSDASNQTSRISGTQETNPRSSSSIDLEQTSNETGGGAVIFKPSKQVILPTSDINIDFERRNRASMGWTMVTAVAHVWFNAYFEGHGPEQDGKPDDSGVFEIDWDRMDGIKGSSRKGTRAFDRLAVIWKAYDPEPSQGRKGEVIHEPSINSPVPEMRPTNWKGGNEASPDHGKGLGLRTESPGSAEISKANSVKSQKSKNGDDDWMEGVKPSGPAGEEELDLDTDGLPQPKRRGSDPSLAATIRKD</t>
  </si>
  <si>
    <t>&gt;289_g</t>
  </si>
  <si>
    <t>MARRVRLVEKVFDYSPPATLSMMQLSEESKERIGKVIDFSRVAIHYGYLPLILYLGYTRSEPRPSLIRSEPITVDIDDPNILLTFKKDSSLPSHKLECLNCYGPPLRNDDDMMLYG</t>
  </si>
  <si>
    <t>&gt;8218_g</t>
  </si>
  <si>
    <t>MFSYLRPHHRRTPSNPTSPADQRQSPEPTQHSDHSHPHRPPDAGPLDPPSKTSPLLNLPPVARVTSAEPNLESSRIRTFEGGARLQQWEASRDILRSQESYNYGNHQRMPYAGNQHPDPAGNAAWLNYTNSRYTAQQSGREYDVHSRQKPSDSSLSNIADIQNKSSPTGRRPNIATLPSPSPPTNGFSTFEITQPRSSKTRLNLLNPMSLLARRRTSQAVTQLSSESLVSSRVGNNFNDSDDPRIHGTVVHDFSAPRAPKRNISYNDVRVDTNIGRLNQQNQRSSNINYDSNNVDDNATSPWSGGNHTPVFTENFEEEQYPAAGPHVRKASDVSDLPLPQPPYAKGVQKPLEPTSTSKSNVLGNTGNISEGMPMPDRPPPVPPKSERRLSNEPPQAFLVDTLVTPPKSIPSKKRRSRNVSIASIKDANGPKHMKSTSSRFSFDMIGAAEQERLLEDRHRQRALEKQALAPNDDERLDEEFDDDYDYEDMDDDDGLEERIPGVNADLDEEDPIYGDGDFEEPIPGVNTDFEEPIPGVNTDLEELVPGVNYDVDEKPQSISNQISQISMDGFKFQQSPIVSPVSPLSPGIVSTPRDANGEVIGFAVTKNSPFPRGVMSPDSILSPLSSVSPESRKDFDNALIDGLGLQNLEIQQPTESEQQPLPSIEKGHPVSTLDDDDLYFDDGMIGELGDDHVPVEFDESVFDNIDTDEYGRPINLLPTIPTLYSPPMLRMQSSQSLSNATLKADDNKDHSEDNSEILPSKSDLVPQPSVSGLNINNNLNAPHPSLTQDTLAAYQSALAAAAFSAAANGKFRRDSVATNPNPSEDEAQPGLVTDSSQTSHYEPFSPTYDLDDEDNFDYDDLLEDDAIIAAANAEALANDCDGFYGQEFGFYSVPGGGEAEYANGGYFGPRGIEGINRNPSGRILSREPNLTPITERSEYSNRNSFMSLSAMYGPSSLASPGLTQLTSMLRSPSYDGDMSLDALLRLRRGAWGGSQASLHSSNGNGSPKSPGPPGEERSESPGGAQRMSWSQQSGGGFGAGNGNGNEGGERMGHWRKNSEVSLLSEGSAGMQSGEEGSMPASPTLVLDSSGLPTAGSSWNGERQERAANKDEKFHKKHRATRSEESISYSKEEDPVVGKRWVLERKRTAESGEVELLGREVVKGGRI</t>
  </si>
  <si>
    <t>&gt;4514_g</t>
  </si>
  <si>
    <t>MSSRSDLVQEPHESFQGVGKRRTRERGDAKRWSWLATAGEAVATSSQRVRAILAVVVRPSEMDKLTMFLDPQTPARREETGLEIASDRGDLTGSLVTGTGRGDRR</t>
  </si>
  <si>
    <t>&gt;3454_g</t>
  </si>
  <si>
    <t>MSDSMEPSHTTTVEAIDVEKPHDHTIEHSVVAEKEALNDAANGEAQEQSMTAWEAAKSHPMACFWAFFMCFTIVMEAFDMFLNTNFVALTAFRARYGVSTGDGDFQIPTKWQSALFQAGQCGAFVGVFLAGPITTRIGYRWCTMLSLVLMNATIFIAFFSDSLAVLTIGQAFEGIPWGLFIANSPAYASEIVPIPLRGVVTGTLQMSWSIGQIIVSAATYATNQRSDEWAWRLPLALQWIFPTPLMLLLFFAPESPWWLVRRGRSKEALVSVKRLARIGHTPEEAQATLAMIERTVTIEAQSGGEATLLDLFKGSDLRRTVITCMIYTSQNFAGNLIANQATYFFEQAGINSNFSFQLGLINTCLQFVANIIFWPLASVLGRRTIYLGGTGFNALLLLILGICATVTQTHSTSYAQACLGIIICFVFALAQGPVAYSIIAETSSVRLRALSTAVGRAAYYATEIPMIYLNSRMLNTTGWNLAGKCGYIWCGTAIFFWVYAYFCLPEMKHCSYREADILFNRKVSARKFKSTVVELDENE</t>
  </si>
  <si>
    <t>&gt;10017_g</t>
  </si>
  <si>
    <t>MPKLQNQIVIAIWKSPPVPIKSLATWVYEHTTVDGPLRNCFVMRSVRVEREHAAEVRSSPGLPLQFIEDWFHTALPYFIEMRNRNLVFASAHNDPELEAFLPRETSWWRKTRTGEERRARKSVTESPTPSQKPGFCTVFSWR</t>
  </si>
  <si>
    <t>&gt;2804_g</t>
  </si>
  <si>
    <t>MGNQLITLIGSSRRKPADSPDGKTDDEASATPSSQKTSVIDDLAHLGFKNARTVVQAITTIASGEPLDDKKLLLENGVSMLQSLPTNSGLSQDVSSSFITMLWGDLPHPAHSLAGPTARYRQPDGSNNNPWAPSMGKAGSPYSRNVPPVKTKGPNLPDPELVFEQLLKRDDGPFREHPSGLNRLFFSFATIVIHECFQTSRTNPWVNETSSYVDLSTLYGNTEKEQRRVRTYENGLIFPDSVASDRIMMMPPGVVALLVMFSRNHNRIAEDLLGIDEAGQYGDWEGLSDKQKKWQDEDIFQLARNINVGFFASVVLHDYVSAILNTPRANSSWCLDLGAEIKQMGQRVERGIGNVVSVEFAVLYHWHAALSAADDKWMENVVLSTLPELKSVDDMTVELFKKLYMIEGHKLMATPASQWTFGGLERGPDGRFSDIDLAEIIKDCIDEPAHEFGAHGTPASLKVVDIMGQLQARDVFNVCTLNEFRKYLNLKPYASFEDWNPDKKTARAAQLLYGHINNLELYPGLMAEVTKPAMPGSGVCPGQTTGRGILDDAVALVRGDRFLSYDFNSTTLTNWGFAKVGAASQPGAYGGIMPTLLFGALPGAWTGTSTYVMFPFYTPTAAKDIVKKNKVAQLYDLKRPRSDLEVIGVFTQEGCKKVFEDQENFRVMYQKAIRQCTDNHDFLLGWDDAKRHEPRSEILHKVLFEEGFEANVTKFFSENVRRLIKESSLKYAGSRRVIDIVRDVTNVTPILWLAEKFAIPLKTKEFPHGLLSVPEAFMAFLAVFIFQSFNIVPANEWKLRDAAVKASAELRPIFEAHLKTQSGVQEYFVDWLAKGSAFEVKPEADRIYHALNGSKLPIGDLVGDCVSMGSPIAANITQQASLLIDLFLSEGYEKYKDRIVKLAQLDDSASERELQGFVFEGMRHCGIVPGLPRVASKDITVIDGARGPVQIKAGRTILVATSKAAMDPAAFPNPEILDPTRPFSSYTLLGHGMHYCLGARLVGPSLAATLKEVFKLKNLRRAEGKRGQFSVVQHELAGVKMRSYLDANAQESPIPTTLTLEYDE</t>
  </si>
  <si>
    <t>&gt;5695_g</t>
  </si>
  <si>
    <t>MRSSKCAFSTAAALRRVFVVPIEQQCRLLPLRQSSLAPFAPQPKRSPANWNFQQRRGLVNINQAAKSRLPRDDEIKAYTIRVVGEDGKLGEPRRTADVLGDIDPKTHSLVVVVEKKDSAGEPPICKIMDKKAMRETERALAKAARKGAFGIPTKTIELNWAIWENDFNHRMARIREFLGKGFKVEVVCSPKRKGKKAEVEEARTLVRRIREVVREEGGTETKGMEGGVSGGGEAVFSGAEA</t>
  </si>
  <si>
    <t>&gt;3490_g</t>
  </si>
  <si>
    <t>MTVSSAYKGFRVVIAGGGLAGLTLANALERAGIDYVLLEARAVIDPDVGASMGIMPNGSRILDQLDCFDDILDLAYPIQSSGNHTGSGKLIHPRLDSPLLGFKRTGYEAVFLNRRLVLQVLYKHLKDKSNILTGKRISSVDHTAEGVTVRCEDGSNYAGDIIAGADGTFSTVRQEMWRIADQEDPGFISKEEKGRMSAEYQVLFGISSATAGLKAGNYDITYMKDVSSMNIIGKDNVVYWFLFKRMDKICKMGEIPKYTKAEAEAFAERYADLNLDKDPDVKFGDVWKNRTYYTLVATEEADYHRWTWGRFACLGDSVHKVTPNAGIGGNAGYESAAALANSIKVLLDSNTTRPTLEQVKHALKRYETSRKERASALNKIANSVTRLQALRGIVERILVYYIIPNSGDQAIEMISDFLIGATKIDYLPPPKRSLTSTMPFNPQQGIGKKESILYRMLLAVPFFALSAFAFNRMNAGVGFKDLAQIMQNGRITWNESSFSLPGTFFGIEWLDKMIRPMTIIFSSSNFGIDPVSWWQMLSFITDLGVLYSILLIEATRRAGVLTFAQIPFLFTMAAQFVGIGVIGPIYFALHYIASQIANFKALDLRLTNLAYTRTILPVMIVSFYIPHYVSYLAPDLAVRHAANWIWQLCPVWMSGLQILLANTVMPSTIQHDRIYAPKRDLTAIRFTVGACIVLSGAVWLYTVIMSPFSIKVLFFPGLELSRINWIECARGVLQFDYLFCWASALLWLGYLFADMKHAGMVQQSWGTILGAAALTTFGLGPGVAVGLGWLWRENVLVTKRHGAAIDTGDVAVEERMDTKAKKDI</t>
  </si>
  <si>
    <t>&gt;10749_g</t>
  </si>
  <si>
    <t>MVRYSLKSLDKLNKVELTLLPLFDSLPINSSSYSVNVSLTFDSLVLLDSL</t>
  </si>
  <si>
    <t>&gt;15441_g</t>
  </si>
  <si>
    <t>MDLAKSLVRACMRSFYETRHVLVIDALIIHSALRDDDLAYLMGMNTKELHKICGTLCGDQFMIQHTRAEQKEGQTRPINRTYYFIDYQATIDAIKWRVYVMNKNVQGNTIPEAERKEYFCRRCKSEWTTIEVLDKWHPAQGFLCHKCNFVLEHDPDNNRGGHEQSTKYHAQFKFITDTLPKLDEVIIPDCTFDKALAVAVPVTRDETNPANITAPVDAAALKPTAVKGMANTGPTSIAVTLTASDGPTEADIAADQARKEKAAAQNVLPVHFTHSTISGEQVKFDPNAQPGHHPTGFPNADKKPTLVTSSGDGADIDDYFARLKAETAKERELEQAEEYETDDDEDDDGFEDVMPESTGSAAATPASSSGEAKPVAGNDLAGVLKKRKSGSVSGSGTSTGVTSPVTGPNTPTEDGRAAKKVRIEEPIPKVEEESEEEEEFEDV</t>
  </si>
  <si>
    <t>&gt;7684_g</t>
  </si>
  <si>
    <t>MAGQSKEIIPPWGLAVAGATGAVIANALVYPLDIVKTRLQVQVKRRPADPAPTGVDPDHYASTWDAISKIVADDGILGLYSGINGALIGVASTNFAYFYWYTVIRGLYLSSRKAPGPPGTLVELSLGAAAGAVAQVFTIPVAVITTRQQTQRKGEKKGMVDTAKEVINSDDGVSGLWRGLKASLVLVVNPAITYGAYQRLREIIFPGKLNLRPWEAFVLGAMSKSLATIATQPLIVAKVGLQSKPPPSRAGKPFKSFIEVMQFIVQNEGLLGLFKGIAPQITKGLIVQGLLMMTKERMELMFIILFRYMRKLKSEQLQKVADIAAEKAKQTLPLVTK</t>
  </si>
  <si>
    <t>&gt;4759_g</t>
  </si>
  <si>
    <t>MAAASPTPMGSSHFGSLSRRPSRQAFRPQRPPLHRSDSVPAETQAQSYSLNDSSDDEMPMMKFSAITNALLNGVVPSIEPSPKKKRSPPRKPFDVSGHYARPASASSVQPSSPSVAHSPLLQPRRIVRISSGSSGMRRQSSLSSAVKRHNERNDEKKGEGPESPLVDLSTPAAGPRTVRIPITSNGKRLSGGSSGSLSDKSNRTNSATQIEEDELDSQEYPTTAGRSHLVTSQGSVSRYGTSTLGRGRYGDDVGVQGSMRVKRVGKGMFLSGPARRGRRRMDEEEQSPLDDNADGLNGISSSQEPESQKSQTPGSQESQARAESQETHENLEHLYPPVYRDFASGSPPSSKVDILHSVLRSRSPPRSSALANSQRSTTSQSNASSQPGYPAFKVPEPRPDLPSSNDQENEAPPTFKRNKQAPLIHLDKIEKVPVRPTSRELDSLQAGTPLPMGRQPLALKSENTPRRPAPPPPKMSILEAATTTAGAATTSHGAGKRNRLKVNGKIFTRLDCIGRGGSSKVYRVMAENSKFFALKRVQLEEADEASIRGFKGEIDLLKKLEGVDRVIRLYDWELNEEKSVLSVLMEMGELDMNKILELRVKSENSKFDPSFVRHYWKEMLECLEAIHEHDIVHSDLKPHNFVLVQGRLKLIDFGIANAIETDETMNVHRETQIGTPNYMSPESLMDSNAGKTDSRGRISNEPKLMKLGKPSDIWSLGCILYQMVYGRAPFAHIQNTMQRCQAIMNFNYAIEYPTTGVGSVPVPNSLIKTLKKCLNRDQFQRPTATELLRDHDPFLYPVEFDDEKSLPMTEELLGRILLNVQQKCRDRTPSDMELLKIFPAGYFDRMRRNAAEGKPL</t>
  </si>
  <si>
    <t>&gt;3707_g</t>
  </si>
  <si>
    <t>MASHVVVIDTSFRPAKVAVTPGKYMTDVLQEACTKLGLKASNYGLKYKDKPIDLSRTFRQTNLGPGAKLELVVASRSPSVVAIALQLPESLSSSVPGGRLTEKFASDTTLWRILRKFESDAGANLNFTGRGIAQTENGSSGAGRILYEQPIMNVMGRECSTFGDLQKTLAQLGLNRGSGLIRLTFKKTECPIEEAIAEIKQHFKEEEEAQAETDKPGPAGEASSEPDAVTAAIAKLPSDESSTVDMKDTSEASAADPPPYPEPVGDAPFTAPHTSPKQALSNGPEETILGPGQRQIHVYSAPSGDTPKAALQPYNEADYEPTIAHAKLHQRRLQDSSHNKRLLSYTEEEQAEQEKAARLSKTKEVTIAIRFPDQSRVEGVFNAADTAAALYTFARGVIAAANEPFRLVWSAPRPATVPDDESKKLIKDCGFQGKCLVNFNWDEGVDDNARSGLVLKPEFAREAKEMQVLEPEATKEEEVPAAVDKGKGKETSGGGGKGKGVPKWFKGFKK</t>
  </si>
  <si>
    <t>&gt;4056_g</t>
  </si>
  <si>
    <t>MLGYRPVESYQNASAVTAAIPSFARNKRTIYIAISLLALLCLWFTRAISLSSDISSYDSFRPSSAMPGQNVAAIIETRPMSNLIPLILHFSSVLGPGWPIHFFTDLTPASFHPPSAALARAIAQGTVVMHPLPKDQVFSNHDTVSLFLTTPWFWEQLDPAGHVLIFQADSIVCANSPSSIDAFTRFDFIGAPIATNLGHGDEGMNGGLSLRNRTMVLDIIRKHSWKKELEETVEKTPKEMYEDQWLYQKMLRWPGARLPDIGDNGEARRFSVESMWYEQPLGYHQIARWNLDREQEIAKYCPEYKMSTADFIVD</t>
  </si>
  <si>
    <t>&gt;6002_g</t>
  </si>
  <si>
    <t>MAPDTPCGDDGVSITLAGETLSGEGEQYDVERVLAEKVQNGKKMYLISWLDYPEEMSTWEPKSNLGGDLLSDWEERKLRESKGIDEPFDVPSFEAMLRRLADQQAKRDRRRKVKKNESLPTSPEHIDSDSSSDEAREEDFVEDDPGIASKPTNGFSIKGLSDRQKGNVKSTEDIPRPRSSSSSSSDVPLARGRQARQDEQREQQELQERLSSPSSSDMPLREVRSKASKASKPAKRTEDAIHIRGTASARGRGKTATRGGSSMVPKNVFAPRDPANGRPKQRPRLLQTASDTFKAPKNFKKISIQRRVELQGREVADRAPDIAALPGGLFNPSEPFQPIDPSTLKRNQGLPADSGAKRGSMGSDDLFIPPLSPPPAAIAWPLAAQNPSRDRKICYYWDKQQRGGQPCQLGASCNFEHQYIEGCRIALPPGNTESVCFFWDKQQKGEDYRGCTRGDSCTYLHSYVDGARVAGPPPNYDPRASKPSQVSAPSQNLDLPSTTILQTQAHLAVTATIDTQINDRPAWDPAHPHEAICYFWYNKGNCNKGRACKCYHIDDDKLPICPSPRDQVNMKNALAEQHPISKTQRPCPDYLRGHCVYSDNACRYLHLPSDRALEPSPISDFVCFFWDRHHKDEDNRPCQRGTNCKFLHCYAEGVPIAPPPPGYHSTTNDQWTDDHWLSPSELHDSPTRMHSTSTISASTLPPSKAEVIKPNSKSVNFDLDRPMDDLYEKPESISSSSRGPETSAPVSAKNIEKTRICPFWLLGNCRFGTGCRDRHQKDLNETSNARIDAQANNGEKVNVDPNTIPIPNSSSRFYRDQYQDDSNPRSNLTLDIGATDGRAIERMEIQASAKAEISPRILAEGLSVLAPATLQETIPVSEREMQGQKVDLNNYRRRKAATTFDTRTKEVFFGKSSTRPFLLDVGDLSKTLGYTWSAAFTSLTTLVFDQICIAQDFQAHKAHLIISSLWQGGLVPVESSESTTLAGINKVADELVCRSAGFLCSLPEFSILVFPTMKEEWKFLEKDFDISADARLRYLVFQSPSSTKARIDDIRQAEASIATALRRGDYRRLLIRDIHPLDFQRLLPPVKGKQDAYNFYLLFPAEAKRTAEFIVSWLVACHHDSKIYCSQSEGSWDFLRNSKIENGAVLVHESAVTEIHRLPFLYRQFIARRNFTFWFISDSSSYPMYPSVENLILDATLGQVSATRLFPQSTAFFLTPSFFVAEPEESYQVLKWFLNSKSYVSPFWRLACCHKFCDYLLALANSKAEEKDEFEHQNADNPRKDAMLQDMRLSYRDCEKRFQAHALVANLDMQGRLGDDSESEFELDKADSPLVYADHWIDQDDEQALVDWFARWSLRNLDQFRKFIVVGTGPNCARRLIRKKEVVVEVNNIPVAPKTHTKAFVEEIGMSPLDTVASPFSIQKQRALDIAAKFSLRGEPASASAQTQKLNSSSHGIDPNPTDSSSTGTQVMEGVEKTSKAGPKNQEVRGVTARDKFRTINRDNGILDKEAMEIDNVSIGASSLSVQMTEVVDDTEPEVQIKEIRYEPTTVWYERSKAEGREWHHMFIGSWEETCGVSGLGRKR</t>
  </si>
  <si>
    <t>&gt;10162_g</t>
  </si>
  <si>
    <t>MAESKPHLRIGYVPEHFSTPLHFAVQHFGLPCQLIPFPSGTGHMITSIRAGEIDIGIGLTEGWVAGLGKQGLEEDGGYKLVGTYVETPLCWAISTGSKRDINSISDLKSGKIGVSRIGSGSYVMGFVLADEQGWLKSNEQPFEVIPLQTFDKLRKGVNDGIVDFFMWEHFTSKKYYDNGEIKRVGDIYTPWSSWKIVASTEIAQHDERLEELFEKLNKGVEYFESNKEEAVKYISTELDYSEEDAREWLKTVRFSKKTKGVDLGMIQKAVEALKKAGVLGEEGTMAGGMVAIKR</t>
  </si>
  <si>
    <t>&gt;2302_g</t>
  </si>
  <si>
    <t>MFSTVVLAVGLLFAENSSQASVPSFSDVLASSKNNLSSFSDVLKKQYPDLLTRISSQSSNTPITVLAPSNAAFAKTIYYPIIGPAFSDNDIGTIRAILDYHVVEGNHTSLDLLPTFQYLPTWLSNSSYTNVTGGQRVGGVMQSGKDMFWVSGQSNRSPGIITDIAFSGGTVHVIDSLLVPPTSFPLTAEIFDNASEPNELTSFLGAIYYHPINGTISSLAALLNTSSDITIFAPNNVALETVSSSLTSLSQSDLTNLLQYHIIPGPAPWYSTNFSTTNSTTITTLAGQPLTISFSSNSLFVNSARLLTSDLLIENGVMHVLDNMLSPDRAGTPNPSLATQVPVLSTGGDFNISQAPFTTFLPNSIQTPTVTKTANYGFGGSSTSVATTAAGAAATSKAGVGRAEVGFMGYVAGVFGMMVIV</t>
  </si>
  <si>
    <t>&gt;10838_g</t>
  </si>
  <si>
    <t>MALNPAQKRNNPFSRTGSLSPTSGGFNARPKSISLASPLSILQDPGHNRNKSFSSLAALAGPAHNLSTSSRHRANSKNGQPSSNTFAPSFINTEEMRGPDIVKGIEGENDFSGKRYVWLKDPQVAFVKGWIVEELGDDQLLVQCDDGSQREVHADSVDKVNPAKFDKASDIAELTHLNEASVVHNLHTRYQADLIYTYSGLFLVAINPYCPLPIYTNEYINMYKGQGREETKPHIYAMADEAFRNLVDEGENQSILVTGESGAGKTENTKKVIQYLAAVAHSDSPVKNKTQHSNLSQQILRANPILEAFGNAQTVRNNNSSRFGKFIRIEFTRTGTIAGAFIDWYLLEKSRVVRLNSHERNYHIFYQLLKGADRKLKQEFLLDNLDVEDFAYTRGGHDTITGVSDRDEWKLLVEAFNIMGFTEQEQLSILRTIAAVLHLGNITVVKESRAADQARLANDARAQAEKFCRLLGIPVEPFLQGLLHPRVKAGREWVEKVQTPEQVRLAIDALSKGIYERSFGDLVTRINRQLDRTGMGLDDSHFIGVLDIAGFEIFEENSFEQLCINYTNEKLQQFFNHHMFVLEQEEYAREQIEWKFIDFGHDLQPTIDLIELPNPIGIFSCLDEDCVMPKATDKSFTEKLNSLWDRKTPKYRPSRLGQGFLLTHYAAEVEYSTEGWLEKNKDPLNDNVTRLLAASTDKHIASLFLDCADVDDEIGATRSRVKKGLFRTVAQRHKEQLSSLMAQLHSTHPHFIRCIIPNHKKRPKQLSAPLVLDQLRCNGVLEGIRIARTGFPNRLAFSEFRQRYEVLCKNMPRGYLEGQTAASIMLDKLSLDKSLYRVGITKVFFRAGVLAELEEQRDTLIREIMSRFQSVARGFTQRRIAHKRLYRAEATRIIQRNFQVYLELSENPWWRLLVKMKPLLGATRTSGEVKKRDEMILKLNEKMKQEAIQRQRLDEERRNAHTEMQRIQQTLESERALALDKEEIFKRLQIREAELSDKLAGALDDQEKLEDQLDDLLEAKKKTEQQSEEWRSQVEHASHIIEKLEHEKKELSEKLNHLDEQLHNLNHAQSQRSAEESRLSQEISMLQSQLNLKDRKVHDLEGKLLKVDQDLDIKLANTTKELHATRTKEQDLAAENRRVHQQISELSATSTKYEDLVRKKESELAVLRSDNRKYEEERKKFDTEKRALATDKDNVVNRLREVQAEMFAMKSQKANLEKEAAEARKLLDARLTEDAQAGQNRKMLEGQIADLKHQLAEVQRDLSKSLQSRDDVQLLAEHKYQELNDKYQEVNEAKIIIEKELYVQQDTLRRAMEARVTAEKERNEARNEIRRLREAKAAAEEARIQAELSNDRSASRLARERESSLRKDLDAEQTRAKFLEDECTRLNQQVKELETMIYESGHFGTNQDKEKERLDRELNTAKSRLMASENDNRALLNKLQQKGLELARSGSKANETQRAQVITLQREKAKIEENNQKLNKQLGDAHLALAAAEKQKEKLSLTLEDLTHEVAREHKTSRNAEKASSTFTTQLAELNRKLEDERQLHSQAQAKSRQLQIIIETREKEVLQLMKLIDPDMPVIIPQNDGASEKSPTKTPNLVPGLMQKVEELHQNLRVQAAGRSNAEAQLAEMRKRFEEEFGELPDKQSPSRPKLEELNPNQVSFNQSPSHLRNKLNPRPRSNMSTPTRRFPSNGTEPMDSGRSDRTADMLSFNNRMDLKADLEELQNQLQLTQMQNRHLQSQLERSTPARELWPEESPSLRRVQKLEQANSRLHDMLDDSAKKVSVLEKSIQSGELSLRDVQTKSHEELFELINNQEDARREILHVHKSTVTELQDTKKHYEALKHTRATLEVELRDAKSDLEDVTAQRDQDAASRSQLLQESADLQIRLDAESSKLADVSSSLSLYKSRADEYFSKLEQAEIAVMKASRAEQFAKSQAREAEDTCAEIMSERKQMDAHIEDLQRQSQSFEEKLEDMSADLEAAQQARKRLQHELEDYRNQRAMDIEDKETSMEQTRKKYQAEFATLTNELDIAREEKLFKQTENTRLREELEELRSKWDDEVLNSSTWSKEKARLESTLSDLSESRDEAIKAHTNAQDKIVSMMSQLQGLRSSMDDVAAERDTLQREKRSLEARLEEAKTGLEELARGDSPSLRNAASLDRELLDLKSSLAQQEDIAAAAVGKMRRAEALSSEMQKDIVAEREATSQLSKEKAALEKSLMEVQVRLVDLETKGYSSASQDVRFLHGRVQELEAQLEAQETERNKSQRSVRNVDRTVKDLQLQIERRDKANTQLQEDISRHRDKVEKLLKTIDELQSSESSMQLEKRKAERALQEEREKALRLERDLEGWKGRGGAGSVRKGSGALWGVGAEENGIEVPKRKSSISRQMSLSKGFL</t>
  </si>
  <si>
    <t>&gt;4597_g</t>
  </si>
  <si>
    <t>MAKSVSKNGQPKKDADTPSRADQRKGRAHGRPRKVQVPVASVGHRPQRRGPLRKARGGSSMVEKNRHPGRPKKVQASVPSSTQRKGRGRPRKLVCGDELLSEPIPTASPESRGQPKKSSITTIEVVLAAYQKQMGQPTNTARIESKGPGHSFNLRSRLKSVDHVASSLASRPRGVIKKQPVVAKRGRGRPRKA</t>
  </si>
  <si>
    <t>&gt;7774_g</t>
  </si>
  <si>
    <t>MLTPTLLVITLTTAATAITPPGFQPSSTQDFIVAFGNTLAVNGREMPKAETANPPVIGTSKRLAGTYAIMMVDPDIPPQTSGGSTSEFLHWMQAGLTSLNTTTTIGGQTFYELVATSNSTAIASYIQPSPPNAVPHTHRYTQLLLQVENRTALQSLTKAGATRGNFSATNVVKSAELMVLAGNSFDVTNSSSTGTGAAATKSGLMQNNASKTIASGITTATGATRSNTTTPISIGTLTGTNGGDGTLMAMVVCFAVAMHI</t>
  </si>
  <si>
    <t>&gt;5529_g</t>
  </si>
  <si>
    <t>MVGFPFAKAKKGADMESSPQNTTPSTPNTPSPNPNAAHRFSIKGSLTSTPSPSLSRSKESSESKAQKHSRNTSKDTLVLDTDSSNTADFVDDVATSKEFFEIPTLATLKKVENFPILGADGKSIPFKYLYTGPNVARRVMVIFIRHFFCGNCQEYIRSLTASITPSSLLQLPIATTIAIIGHGSPSLIPMYIETTGCPFPIYADPSKKLYDELGMMRTLNMGKRPEYQRKELVHIMAASFVQSLKSLKGGQALKGGDYYQVGGEFMFEPVEPCTPLGIDTDTDTEAQNPWEGKGERAMEQMEKTEEKHVTWCHRMMNTRDHAEIPELMEVLGLDGEAASGPNTKRWSKALGERKGTTLSEFSGMTLTNGRSSDESH</t>
  </si>
  <si>
    <t>&gt;5674_g</t>
  </si>
  <si>
    <t>MSQRGSPAKRRAPPSPSAAGPSVRQSKLAKEHKLKGEEENEIKEAFHLFSEKMKGEKEGVMPIGDVRRAMIALGIPPSPAELSEFASILDPDDEGFATYPSFVGICALKYHQRVRNSDTHKEEVDEAFRLFTRGGGESKITLVTLKRVARALKEDVDEAVLRDMILEANGGAGVGRGVEKDEFEGVMRRAGVWR</t>
  </si>
  <si>
    <t>&gt;2839_g</t>
  </si>
  <si>
    <t>MSFITRRLFGDPSSIPIRTRAPISRPSTKTSNPDDDNPEEPRVHYSRQNNPRSIEDGSDNKESEKALNARLERLKAELEHAKIRAISAEEKARRQQELYEAESLSKAKINRRLLQENKELLDHPKHNPGFQSMDDTTCENLIRDLFHLLKTWCFSNFQDNASSVPRLQIQTEIGALLVEGILSPLIMGHDNNLQGFLFALNDCVARSATPESAHQWRLITSCAEPLLLGDLDIVAYWFQKIETRFGGIARAEKAETRARTLRTLIQKAIALHKKLHEQQARYLVHWIIPGTPFFSEFMQVEGTADSGQRCPVAVEYCLQPLVQKIVGDHEPNFDQLVIMQAIVLVKE</t>
  </si>
  <si>
    <t>&gt;9510_g</t>
  </si>
  <si>
    <t>MSFRKERRVVVGRSDERRVSGGTAAVKRSLPGTRPSPLDGRLTTSTGTQSLDSLLASHAGLALGTSLLIGESGTTDFGGSLLKYYAAEGVVQGHFIHVLGLNEGWGRELPGLTSGEGKSKGKEAEKGEQKMKIAWRYERLGEFGAARDRNTPQTTRSGGPSAPAAIFCHDFDLSKHLILPSPSTMRFVPTSSSLNFDFKDSKAAVSPFTAFLTHLTTQLSNSPDTIHRVVIPNLLSPALYSPESSKPEHLLQFFHGLRALLRRYPTQLTAMVTLPLTLYPRSTGLTRWMELLSDGVLELAPFPSTAIVTKKTPAMTVQEEPPQGMLRVHRLPIFHEKGGGGGEASGFGNDLAFTLSRRKGLVIKPYSLPPVDGDLEVQKGGTEHDHGKATKGDIEF</t>
  </si>
  <si>
    <t>&gt;3067_g</t>
  </si>
  <si>
    <t>MAPSQQEINEAVAAHNAARHAAPGVKRADLVWDSHLAADAQKWADHLASTGTFQHEGMRGEGENLYMMMGGSHQPLKTGVESWVNEKSHYHGEKIAEGDFSSYGHYTQVIWPETKKVGMATSSKGNKQIIVGRYSPPGNMSGKTAYED</t>
  </si>
  <si>
    <t>&gt;4068_g</t>
  </si>
  <si>
    <t>MTVVTPRVFIIRHGETEWSLNGRHTGTTELPLTKNGEKRILATGRALIGDDRLIVPQNLAHIYVSPRKRAQKTLELLYVGCREKFPWQDERGTSDVDVRTEAVAQITDDIREWDYGDYEGITSPQIRQLRREQGIGGPNGEWDIWKEGCPGGESPDDVTERLDRLISEIREKYHQPVIGKKKGETPPGDVLLVAHGHILRAFALRWAGKTLQDGPTFLLEAGGVGTLSYEHHRIEEPAILLGGSFMVDAVEAGERFGEKEGKQRS</t>
  </si>
  <si>
    <t>&gt;4033_g</t>
  </si>
  <si>
    <t>MDSQEAPGDAKKPSPKPLRSSSAKTQYLILYNFVSALLWLVVLGRVVFLVPLVGFGRVYQGAGAFTKWTQTVALLEIFHAAAGIVRTSVSTTVMQVASRILLVWAIVDQFPFLAKSAVYSSMLIAWSVTEVIRYSYFVFNLSGFSPSFMTWLRYNTFFVLYPLGISSECWLIYKAIKPARAIRPELAWVLQSILVLYLPGAYILYTHMMTQRRKVLRGKKVQKTV</t>
  </si>
  <si>
    <t>&gt;5045_g</t>
  </si>
  <si>
    <t>MRFQLSSILAGLALPTLSIALPSHSLEERVDGPPELKGNRSFVERNGVKRTIFEHEATGATLDFVTNSGICETTPGVNQYSGYFSVGSNENMWFWFFEARNNPSTAPLATWFNGGPGCSSMIGLFQENGPCQFYNGAKTPSLNPYSFNEYANMLYVDQPIGTGFSYGTDPVTSTVTAAPYVWTLLQAFFAQFPQYENRDFGIFTESYGGHYGPEFASYFESQNAAITAGKVTGQNVSLVALGINNGWYDPVIQEKAYVDFSYNNTYKALISASQHTSYLKTYTSSCLPALEECSSVTGSNSACLNADNTCYEDIEGLLSEVGNFDVYDIREPSNDPYPPETYVSYLQSSAVVKAIGAKSTYAECPDAPYEKIANTGDDARSFLSTLSTVVQSGITTLIWAGDADWICNWFGGLASANAITYSGSTAFNAAAVKNYTVDGVAGGTFKTVNNLSWLRVFGAGHEVPYYQPALALQVFTQTLQKKPLFST</t>
  </si>
  <si>
    <t>&gt;7938_g</t>
  </si>
  <si>
    <t>MPLVVPGINSGGDNSKTQEWMNKLAGKKLGDNHDATTFAKADLPKETRVIEPGMMVTKDFNPERLNVHLAEDGTVSHVDHQ</t>
  </si>
  <si>
    <t>&gt;2293_g</t>
  </si>
  <si>
    <t>MPPRKRSRPETIDSVPRKKAKTAARGPLRITQRSPPPINTPPTQRLDIYVFGSGEQGELGLGTLKRNGKKPKDVRRPRLNDLLDAETVGVVQISVGGMHCIALTYDDQILTWGVNDNGALGRATYWEAPEVSVDGADDSGAENDENAGFNPLESTPGAVPRSSFAIGEEVKFVQVVATDSASFVLTSEGNVYGWGTFRSPDGEIGLTKLTMLAGQKKRTTPILISRLSNIKTLAGGGNHVLALSHTGNVYSWGSGTQGQLGRPVLDHYRLNALTPSSFGLPKGRIEAIWCGTYHAFALDKGGRVFTWGLSNFAQTGIERGVGEDNTIVKRPTVIKNLVGKRIVEIQGGLHHSIACTEDEECLIWGRCDDSQIGIRLEDLDKKALIFDERGKPRILSKPTVVPDINAAFVAAGIDNSFAISRDGEVYSWGFSASYRTGQGTEDSVDVPTKIENSAVRGKKITFAGCGGQFSVLAGPAGSQ</t>
  </si>
  <si>
    <t>&gt;6435_g</t>
  </si>
  <si>
    <t>MTWILASKPKTFCFHQQRRQAFLAIFTNCNAALVKTQYATFNGYTDSAYGTDVFVGIPYAQPRTGARRFQPPIPINRGQGNLDVSGPTSSQCFQLSVATLNSSAVYSGDCLSLDIVRPVHSDSLGLPVYVFIHGGFFNQGDKSEYDGRDLVKTSRQLDATFIFVAINYRLTFLGFPSGKEVEANNALNLGLLDQRLALQ</t>
  </si>
  <si>
    <t>&gt;5970_g</t>
  </si>
  <si>
    <t>MTWSRYGQLLSFTDCSGYVTRYDHDRFGQMTAVHREEGLSQYRAYDSRGQLIAVKDTQGHETRYEYNIAGDLTAVIAPDGSRNGTQYDAWGKAVRTTQGGLTRVWNTMLPDGSSA</t>
  </si>
  <si>
    <t>&gt;3848_g</t>
  </si>
  <si>
    <t>MAASIPRPSRPSYGPPTTALPALPIAKTRKSTGNIPSYSDAKSTSSAPALPRSGLRAPSGISVPTAANLALPRARGTPGVNAAGRTLRKTVSINSFPQPPRGIRTASLPPSPLSGGARLGRASSSHGGDKIEEADTSHTPGSKLQKRKTKTPKNQSYVGSTTPSLLNGSGDSRSISSGPGARGSDGLLSLPSPPQSRSSSAQDSYSTSATTFDDNGESSRGRESTADLTNGKPVSKPGEGKGNVIVSVRVRPDAGSSEEPKKTEGEWMVDGRRSLIAFRGKEGADYYYDNVFATHDNNSKVYDSSAKRLVRRVMEGYHGTVFAYGMTGTGKTFSMQGTATSPGVIPLAITDIFSYIRETPSREFLLRVSYLEIYNERIHDLLSTPVANGPGVPQPEEIKLREDSKRGVYATPLKEEIVQSPTQLLRVIARGDHARRTSSTQFNARSSRSHAVVQIVVESRERIPGSGAMPESKRSGILPGGVRVSTLSLIDLAGSERAAETKERRTEGSHINKSLLTLGTVIARLSGDKDKDGKPMDKDGKHLPYRDSKLTRLLQGALSGDSLVSILCTIQIGSAGTAAALNGHTNETLNTLKFASRAKNNIVSHAKKAEEALGAGGDGGARVLLERYRMEILELRNQLEGQANSKDEDEEKEREKEAEQRHEEQMLEMQLARTALKERIEHLNRLILSSKSTGVNNSGSYSSLGMHARLSTMASSGHLSSRSSIAPSTVGRNSLERSGSINSVSTIGQLPSVQRQPSERLSGGSLEDEDDTGEFGDGNASLAAQNRALQADLADKTRYCQTLEKRLLQARRSSHSRTSAGFSSAGKGGIMVGEDHGVATLLKEKDAEIADLRARLDDKDRMLTALRSAARSRDTADRDPRQSQALRMLEEGPLTPASARASQLLDHSPISPVIPPGPISLASTKGRERTKSADEMNKLLDDMIQDRVESGHVVKGLRGSIRLANEHPKKESEHTTGMEAVKDVAPTLPEAPSPTITVEA</t>
  </si>
  <si>
    <t>&gt;9986_g</t>
  </si>
  <si>
    <t>MGSQSGNISDLGAFSGHSPCMLGSDTEPDSSRQDYANSSQLPSDMGLRYMSLPSTDDVRFNSDSGTSSSPEYSTEPAVQNTSSSSTLTFSPYTNIFQPSLNGSTFPSIGGSYPSFPTSSLFSMPDLKPRLSSMNNSPGLAPLSRSPALPHPISPISTRELYTGATPHLRRTSDLLYRSPSASTIRGIPHSPSTGSGFTSPVSNMDSSSERICPPLSPTEVHYQLQSPDGQMIKPEIFARIDKGFFLADNDWTCYRRNYFSLNCSYTLQPHLPNGMPYLIQHGQQGSQITQFAMCIAAVVDGRDGKPIELVQHTPKRDKGPQEKPARITLAPRPPASHIYGSSDHSSGSLYSSQSFSASPNQPAMEATFERIQFKNATANNGKRRAAQQYYHLLVELYADVGSNGPERWVKIATRISAPMVVRGRSPGHYQSERRGSNTSTGGGSSGGPSGYGGSGSAGRHGSDVGMSGMGGSSGGGPFGAGYDTRGHHFRGGIGSLSAPMEPTPSHDEEKSINGSEPSYFYHPASVWENQSHVDRYSHRPPPTGLNGTYKMKSEFGHGAFVLPSLDSGSLARGCGRWEGVEGSKGYFPTASLVPELNIT</t>
  </si>
  <si>
    <t>&gt;7629_g</t>
  </si>
  <si>
    <t>MPPSRANSRRVATNENDENHVGTQRLTRSKSAVLDKESIAAAKKPLQSKKSAANNQPLRKRAALEDVSNVTKGEAIEGKKNMGKGGLVSKAAQPTGIHKNTSRAASTRSVLGAKDLNKKADAKRAGSGVLAGKRKTSSSSSHALSIKEETPAEDEQPSRKKIHLEVEERIVVEQVNENNYDPEPEFEEKESVKQAFAEGVEDLDREDLDDPLMVAEYVVEIFDYLKKLEIATRPNADYMDHQEDLEWKMRGILVDWLIEVHTRFHLLPETLFLAVNIIDRFLSTKVVQLDRLQLVGVTAMFIASKYEEVLSPHVANFRHVADDGFSEAEILSAERYVLTALNYDLSYPNPMNFLRRISKADNYDIQTRTLGKYLMEISLLDHRFMHYLPSHVAAAAMFLARKILERGEWDPTLAHYAGYSEEEIDPVFRLMVDYLARPVTHEAFFKKYASKKFLKASILTRQWAKKNAISLGVDINIPLDMAAP</t>
  </si>
  <si>
    <t>&gt;10432_g</t>
  </si>
  <si>
    <t>MLQRRRSPKQDRSAKLNGIQLDPTTGEGIRTLAKTPLVAKQPHELPQPHRICASVRTSRKWMESVPSKPAQPSSHGRTTTGLRADTSCPQCGDNDDSNGSPVSSPITSPPYWVHSHNRSFSNISADSAAEGAIILQDNTDEEDTKNKACWARSVYIENYVVVGSASSPGKLVNGSFVTWNITVVTLNGGSLCIRKRFSEFDDLRNKLLQTFPYSAGTIPSLPPKSVISKFRPQFLESRRTGLQYFLNCVLLNPEFSGSPVLKEFLFS</t>
  </si>
  <si>
    <t>&gt;8112_g</t>
  </si>
  <si>
    <t>MGSIIEEPQQIAKGKPTFPADSNTLEYAQSLDAKDHLRSFREKFIIPSKGNIKSSKVVKPESTDPCIYFCGNSLGLQPRAVAEYLQIYLDTWSTIGVHGHFRKLENSPLSQWQLLAEHVSEQQARIVGASPSEVATMGTLTMNLHLLMASFYTPTPEKSKIILDWKAFPSDHFAIESQIRGQGYDPKEAMVMIGPEEDSYEVSTEAILKVIDENASTTALLLLPGIQYYTGQFFDMKTITKYAQDRGLIVGWDLAHAAGNVPLQLHDWNVDFAAWCTYKYINAGPGSIAGLYVHERHGRVEYSEGEDKPVFRHRLAGWYGGDQTGRMNMVNNFRPSPGASGYQVSNPSVVDLTSLCGALSVYNQTSMSEIRQKSVSLTAYLEHLLLSSSNSSRAFKIITPSNPEARGTQLSIFLKPGRLETLSSMLEDAGIVADKRKPDVIRVAPVPLYNTYEEVWRFVQIFNSALKKCE</t>
  </si>
  <si>
    <t>&gt;8458_g</t>
  </si>
  <si>
    <t>MGSSTDRGVPDDIAIVGMSCRLSGIATSPEGLWQMMSKGLTGWTNNASSRFRQDTFWHPQHDLSGSDPAVFDNAFFGISNIEAKAIDPQQRMMLEVAYEAFEDAGISLEKLSGSDTAVFCVISNHDYEKVLDRDSEVSPTYRFTGTGPAILANRISYFFDLHGPSITLDTACSSGLVALHEACRSIRAGEVTQALVGGANLILDPDQVTVMASMSFLSPHGRCYSFDSRADGFGRGEGVAAIMLKSLDQALRDGDHIRAVIRGSGIGQDGRTPGITMPSSEAQINMIKKVYARANLDPKDTAYVEAHGTGTTAGDKIEATALREAFCKDRYGSKLIVGSVKSNVGHAENVAGLAGVIKTVLMLEKGLIPANPTFIKPSDSLPIESWNIEVPKHLAPWPENTIRRASVNSFGYGGTNGHVILEAANNYISQDSTFSDTKPSRPRVFVLSHAFEAGVGESAANLKRFVTNLDGTSKSLDSLALTLTRRSILDYRTFVVASTQEELIEGLDKQASGEDRLSSHTTPPKLVFAFTGQGAQWPGMGRELLSTNPIFEKSMKQSEETLLRIGADWHLIEEVCKQEDSRINEAALSQPVCTAIQIALVDALASWNIFPAGVIGHSSGEIGAAYAAGMLSAEDGLKVAYHRGECVQKLKAAYPDLRGAMIAAGISAADAQEYLVEEPSIGKAVVACENSPSSVTISGDEAAVSAIQKKLDAKQLFNRKLVVEAAYHSHHMKLVEEEYWKSIQGIKCGQRRESVFMVSSVNGEQVQNGELDAKYWCKNLTSPVRFVDAVAGIVKAIRGGGKEEVVVVEVGPHSALAGPIKQTIKAKKLQGIGYLSVLTRKQDASRTAITAAGQLFQLGYVGIDINTINDPYGNAEKFLLSDLPSYSWTHKTSHWSESRRSAKYRFRKFPRHDLLGTLSIDSITQEPTWRNYLRLQEQPWLVGHSIGGTVVFPAAGFVAMVLEALKQVTLIEENPWKNMRISLQKVIFGSALVIPEDSAVETVLVLRPHATKNSWKEFSVYSYASNGESSEHCRGIATAEPLGGKQRDLTDTDTLSFMDEVSKKCHTQIDPRKLYQELREVGLEYTGLFANQKHIRASQSGSVCCVEIPDAQSIMPSKHQQPHCIHPSTLDLCIHSVFPVMKTAGLLGSSIVVSSINNLEIHSEIPSKPRQELDVTTKLRQYGRSKVIADMAVARSRGAKSSVFMKIDGIVLASSGGPLQPGSSPRPAGQSLTHRFKWSIDPRLAEPRTIINRCQLEQAELTSSGNNAICEEYAKVLIQQILASIDPQEELEGHFSKLLQWMRDSTDDASAPIDEIDEDLEAQAKVAGAIGEALFHVAPHLPSVLRGEVEALGLLQENDLLSRLYNFENYDRCHRQLAKHIQILQFKNPNMRILEIGAGTASSSLPMLEALSETVDSSGRPKLDRYTFTDISTGFFEKAETKLEKFSDLLEFKRLDIENPPEQQGFELHSYDLVIATNVLHATRDMKNTLANVRSLLKMDGRLALIECTVSTVHTGLIFGMLPGWWLSVDGRQGGPLLSATRWSETLRSCGFSGLDVELPDYSNAEHELSVLISSATPESNQPSFVTKGPSDRLSVSSDSGKSADDSQSTTSDTVPPDTTLSSSISLGDFDDAQTIQIVHGAADEGIADQISKLFSKARIPAKKVSLSDLIPDDRLVVTLLESVNPFLATCSKDEWEKTRQMCSLARGVLWVTSGAAIESSDPLRNLITGLSRCLRSENQSIKFITLDLAAKLESDTQSEWELVAAGQVSSIFQRTLHIHQPELLMEWEYAIRGGEILIPRLVEDLETNRYIQDSVSKFHPRYESPLKSDRALGLSIQVPGLLDTLYWEDSKKHSCQVGPEEVRVKLEFISLNFKDIMIAMGQLDDHTTLLLEGSGKVIEVGDGISDQFAIGDSVYVHDFDGLATTSNIPKSSVHRVPPNVDLEVPAAVGIAYATALYSLRNSGNLQEKESILIHSGAGAVGQAAITLAQNFFKAGKIFVTVGSDEKREFIKKKFGIPDENIFSSRGLRFHDGILRQTNNEGVDVVLNSLSGEALQKSVELLAPLGRFVEIGKKDLLSVESTLEMCSLEKNIQFSTVDLTLVAKKRPEQLHAVFSTVFDLLAQNKVATVSPITAKPVSEIEEAFRLMQAGKHTGKLLLKLDPKASIRVQPQKPTPTKLKPDSTYFVIGGTGGLGRATLRLLADLGAKRLITLSRSGVDGPTTREVIEEMSAKGIEIIVHKGSVLDKATVEAVKKSCEEYPIKGVIQGAMVLQDSRVDTMQYEQWRAAIDPKVRGTLNVHEVFGDSLDFFVLLSSSAGIIGSFSQGNYCAGSTFEDAFASYRSGLGLSGRVIDIGSVKGEGYTAENEAAADFVGRQGLSVYRLEEFLASVEESIKHPIAATPVEAQLVCGVTRADPSSQTKEAVLQRPDPKFSHIWTKDTVQERRATTSGNIDVQAVLRGCTTVEDAFDATLHAIKMKLARLLAIPHEDVRTDRSIANHGMDSLIAVELRNWISSSLEAYVQMFELMSSMPFSDLALLIAKRSRLISSGVFAES</t>
  </si>
  <si>
    <t>&gt;7267_g</t>
  </si>
  <si>
    <t>MATTEQIRVRGRPAHTRGPTFLSYTPDGTKLITVGSNNTTRVYKTAYDGEPTNIDDCPEQNTGVASTNDFFVIGSEDGNISKFSLETMSYEKYLTRCSLPIRDVTISRDGRWCAVSSDELVVKIIRTNDSNSVMSLREQLKPVKHLSFDPSGKYIALSCTDGIVYIYSLVDDAPELIKKVDGLIRTVETEDEVCTKVAWHPDGRAFAAPTATRDIQVMSLGDWENQRIFANGHNGDVTALAWSPNGAMLATAGKDRKIVLWETKTQNIIATYDYANVMGLEWHPTKNLLSFTNTDGEVYIYNDFVPTEHANLIKLGLQPAPFIHDPLSEISANARGPIANDGKAIPNRGIRRGTPDSLDELLISDHMDEENDFVVDDDGAGYVLGLNANGKRPNVDGTFGPLSKRRIQEWEPQYHDSFQPGSTPWRGNRKYLCLNLIGFVWTVNQDAHNTVTVEFYDHEFQRDFHFTDTLLYDKACLTETGALFSCPPRGDLPATIFYRPHETWTERADWRTELPKGEKITSISLSDSFVTVTTTANYVRIYTLFGIPYRVYRQKSSPIVTCASWRDYVMTLGNGPVGADGNTKLLYTIQNVKRDEVCQSEDIVALPDRETLKSVFWSDNGDPCIYDSTGTLLTLLHWRTPSQAAWIPLLDTKLLSRLASGRKTETYFPVAVADNKFHCIILKGGDQYPYFPRPLLSEFDFEIPLSSKPNKPDTREDDDMDEDAVGGDELKKLESEFVLKSLLTAQQQDLIDFTKSTNAQRTALARMEVDIDKTLLKMIAAECRGGEERGMRALEMVNLMKDRNGKMIDAAGKVAERYGRTVLGEKIREVGETRLLSGMDED</t>
  </si>
  <si>
    <t>&gt;7777_g</t>
  </si>
  <si>
    <t>MTSVSSQAPIPSQASNSSSSVSQSAPSYASTAKKAVSSPPIATGSSAQSPAVAVGGATPVQQQHGKSSSISPVNGKQSISPAVPVVSAPAIAHSSSAINGDHTRKSSVTISANGPNGMNGGPVGGSKGTIQFGSITDSPAVTHSTPQVAQPLASATSPNPRVTDPSHSPQPIPQPSASGGRPPSGLGQGNGVAFGSFGGDGDRHMRQASSTQGPLAPGNSQQGHLRRESSQSVQNDMSSQGGNNSGRGGYPQQGGRGRAFNPQQQYNPNMNYQPANSQYRNSSNQGRGGMPPPFQGQGRQMPQFPNSPHQAARSPALTNSNLSTPNTPNLNSAMPMPNTQHFTTFYPGHMNPQPVIHPSLNSHSSDFSSSKFSGGRGGKKHGKWKNLEQFSRPRPKEYTRELYGHEYTSNERENHGHSEKAETLIPLEHPVAGHFMQPQQDNVPPPSKASGGSREPSADPRTISLPPFPPTVHTSVPPSFVRGLDLNPSSGDFDAFLTMRKQNYGYPPPQAFDPRGMPMQNAAYMYPQMGQMYPMNMPASPQPNYQQPAYIPGQYGSQAAPMSRNSSQMSEQRPASSMGQPQTPSIPPAMSHIHTPQPKPSAPSPAFTRPSRKNAAILIKRPDGEALDIDAFKAPASPAPSNRARTPPVIASTPTPPPKSATPQHGRTDSAAVKTQDQIKKEVIEKVKKAAEADKAADTKQKEEEATKVAEAKLLEEQKAKEEAAKAAAEAEAKKAKEEKAAVEKKKLEEEEEIERQIREMEERDAEREKKQAEIEAKRAVDKAAAAKAEAEKKKASAADNDRKLKEAEREMERLEDEKERKRAEAEAKAKGEVTDTKKEVKPESKDDDKKAPNTPNTLASKLSSLSLRTESGTSTPASDDSMGPPPPKVHLHSEKRGKPAALNLAPLNTKPIEPPQPSAALQSLKSARFLTVLNSSIYPPNIASPNPALNQAVTAKGKSFKYDKEFLLQFQKVFTEKPSLEFESQVKALIGDGDGGSARAGSTRGTPGGMGPRGSNRTQPGSFAMGSFGAIGGKTLPPNTTSEQRYAYSTGMATRPQVPVAISSFRGPGSSFPGGHSISRTSSSSNMSNMPNSPRTQSRRNNDRGGSKRDPYQGGKSEAQAAKTMPLTAGMDLKPIQVTSNGWKPRSVGHSATGAAGPTPGASSGHMAPDEVQRKVKAALNKMTPEKFDKLADQVLDIAAQSKDEADGRTLRQVIQLTFEKATDEAHWASMYAKFCKRMLETMSPDIKDESILDKNGHIVSGGNLFRKYLLNRCQEEFERGWKMDLPDKPEGERGEEKSKEAVMLSDEYYVAEAAKRRGLGLVQFIGELYKLGMLTERIMHECVKKLVDYTGIPDEAEIESLTKLLKTIGHNLDGTEKGKPMMDVYFSRIQQMIDTPELPNRLRFMLMDIVDLRRKGWASKEDNKGPKTLDEIKVEVEAAAAQKSAELNSRNSRGGGGGRMQMGRGDSRNFSNNHYGNQPPVDYQKNTVGMDDLRRLTNKGGAQRALSQQQSFGPTSMFSSRSNSGRKMGLGGSFGRTGEDSGASSRTGTPPQQKEKESTAHSNAFSLLASLGSGGDADHPGSPPSTSVSPALSKATPAEDK</t>
  </si>
  <si>
    <t>&gt;796_g</t>
  </si>
  <si>
    <t>MDYPLFFDGDAKNTERLAADSKGPLGLNLLYAPAEPLVDFIFVHGLGGGSRKTWSKTTLMKDFWPQEWLPKDPAFKNVRIHSFGYNSDWAKGKANFLNIRHFGKSLLGQISTLPCLRDADTPILLLGHSMGGLVIKKAYNFARQSPAYESLANRVHTMYFLATPHSGSDSAKLLSDILQFASIPREYVAELKHNSGTIQTISDDFRNYERDLDLWSFYETLPLSMGKIFSRIIVPPDSAVMGFRDEKQMLMNADHRSICKFDSIADPNYQILRNSLETTVIKISKTVRTSQQQLECSQLKDLRNYLGVLEMLDSDLAAAQEARLPGTCEWFSSKNAFLDWKDFEQLAPTVLWIGAKPAAGKSILAGYALDHLRNENRNCSFFFFKYGDKSKSRLGACLRSLAFQMACSDFAVRQRLLEMQRDNIKFDRDNERTIWRKLFISGIFKTTFSKHYWIIDALDECANPLALFDLMLDNFGSPVPLRVLITSRITGDLEENFKSLSPSRYQLLQISTADTLPDIQLLVQSKAKAFRVQNDYDRAALVNRILQKSNGSFLWTVLVVNELSKCYSQEEINQVFDDVPSDMKPWYQRTLEIMSKNTHGRKLAHAILIWATCATRPMSLRELDIALKLDVNETSQGLEQTITALCGQLVVIDRLDRIQMVHETAREYLLAADLNSEFAITPMEAHTRIAKACLIYLTGDEMKPPRTRRCQPSIITQRGEFSQYACTTFSYHLANADPHSNDLLSLIDKFLKLNVLSWIEVIAQAQDLRHFIRVARHLRSYLNACSTEQSPLSKTLSLIRGWTMDLIRITAKFADALVLSPSAIYSLVLPFCPTESSVYKTANNGRRLTIVGLSNSQWDDRISCINFNQGRTSAISAGDQFLAVGLTNGTINLYHAASYQEYRILNHGEAVKFLQFKEKSDLMASCGMKNVRIWDIRSGEMVHSFQAPQRPICLTFDQNLLMAASPQNSLATWDLDNDGARKPDRSWNDLLDQTAAQLRRPPCAISISVSHQMLAAAYSGKPILLWDLAGNTFYGNCGRKLSNGETSTHVISALIFNPNINIGLLAVSYLDGQLTLLDPFNDQEQCSFRADCHTLAASSDGRLLAGAAGSGSIQVYEFDTLRLLYKVKSSNFYIKQLAFNPDGLHLADIRGSQCNIWEPAVLLRDIVGDDSSEDSSMSVVEAILPDSKVRISAMTLYPNLEIAFCGKEDGSVSIYNVRSGIQLGTLYRHKSLVRILIWWPLTDVVMSVDTSNTIFAWKLQQGKPPSWKIDTQLFQCRLDCGSTIIQVLPGEAAGKFILSTRESDHFWSITGHEEKVLRRSGRPTIRKWIQHPQSPPHIICIDGAYAKIYTWDDCSEVACVCLDTDVEGLQLKSIFPFIMERKPQILLEMSELNGPANTREVYSIDVALFDITNTRQNQKNDPANIREVTASLQPSIPHALLSPQPRSQIAFLADHISHIIGVSESGKLVFLDTHSWVCSAGLQSTSDSSISYSRHFFVPYDWFSGTRDIICGLARRDVVFARNDDVATIKGGLEYVEKVDVRL</t>
  </si>
  <si>
    <t>&gt;7292_g</t>
  </si>
  <si>
    <t>MASSTAAKQSDNFAHAISGAGGGILSMALTYPLITLSTRAQVEAKRADSGFLDAVKRIVQREGITGLYAGLDSALFGVSVTNFVYYYWYEWARAGFEKAAHKAGRSSKKLTTVESMIAGALAGSATVLLTNPIWVVNTRMTTRKRSKETSEENLGPGSKATKNPTTLGTLLSLLKDEGPSALFSGVMPALVLVVNPILQYTIFEQLKNGLEKKKRITPTVAFLLGAFGKLFATSITYPYITVKSQMHVAGREGKKESMVATFQRIIRDEGHGGLYKGIGPKVSQSVMTAAFLFAFKDALYRQTIKLRRLRSKT</t>
  </si>
  <si>
    <t>&gt;15474_g</t>
  </si>
  <si>
    <t>MAPLKSWAHIPADSDFSLANIPFGIITSRNSQNQRRPAIAIGDYALDLLAFSSAGGFSDLPSTLVSKVTAYAFSQPTLNAFAELGRHAHREIRTYLQEVLKEDTKYPQILKDNEVLKKEALLGKGEYKCHTPMQIGDYTDFWAGKNHAVNVGTLFRGAANAIQPNYTHLPVGYHGRASSIVVSGTPIRRPNGQIILDPSSAPNIPTFTPCRRLDIELELGCFICKSNPLGSPVPIKEAEEDVIFGFVLMNDWSARDIQQWEYVPLGPFNGKNFATSISGWVVLPDALEPFRTKKLENNTEVLPYLREGKEDTLYDINLQVDLTTPEGDTTTISEVSSKNLLWSFPQMIAHHTIGGCNMQVGDLIGSGTISGGKGEGLGSLLEMSEGGKKEIMLKGMDVRKFLKDGDTITLKGSCVGEEGRVGFGECVGRIESAVVLGF</t>
  </si>
  <si>
    <t>&gt;4313_g</t>
  </si>
  <si>
    <t>MEKGAQFSDFDDEKVFADSWEYAQRLTTGNFVVEFGKGEAQIAFDLTVQDVKDLLERPALGERPVRWINLWAPDRQLPIVDLLAAKYKLSSRLHAIIGTSPPTSESDPHSPIKQSRFRKKRLKNDIELATDGDHGSQPQNPTHGISHYKLAEQMINYQSIDVGAHCANWMHELPHPDTDDEEESSDIVAEGKQKRLWSWLFLCDDYTVISLHEYPGQVRSQEELKATRANTLSVLSQLSNFGHDNIDPIAMQTVRQALKRDVTQAHEGLEGASLLFYYLFDDWRAVYLTVAEYSLRLGRLRNQILHDMSRKSNQSPKITIIPRLHVLGTQIRQYQHLYEGYKNLIKRILELQAATIQGGSASSIDGATPSHQGVQIAQSARQRFERLSDRIQLLILSETQEFLAEKDALINTYFNINAQKDSESAARLTRAATLLAKLSVLFLPVSLMTSYFSVQIADLQGIYTAKDYWYSFAVIIGISFLALFFFSKLLMLITETLDGWMKAVRKSVARSFASFFRKRRRDADEG</t>
  </si>
  <si>
    <t>&gt;4709_g</t>
  </si>
  <si>
    <t>MADRTDSDVMDPGDTTPDVMNDPQYATNTVGDDGMGDADTCRICRGEGNDSEPLFHPCKCSGSIKFVHQDCLMEWLSHSQKKHCELCKTAFRFTKLYSPNMPQTLPLRVLARHAVIHTIRNLATWLRFCLVGTVWLGFLPYTIRQVWRLLFWFSDGGWPPNYLPAETSLNFTSIQALELARELQLATLAGTGTTPVTPLQATQTTSASVGNIVDKIISFLVPISQNMNISAVDPLTAGLIKTLSYGLGISSIIPPEGTANATGSQYVSGLSPSRSSSLLSEVSFLRNLTRHSTINQLIISVAEGYIITILVVVCFILVFLIREWVVQQQPGINMGAGFNADFEGPERRRELLAIPEIRQDAENEVVQRPIARARRRNNDVDADEGRPRHEDGPHVVENSGAEIGGSQHVPVPSGGGGSTAAEAPWVFGEEPRMTEEFLAIWRRADSDPREVLRIIERENKVDQMRYWVNAMKILQNPVPQENGIRVPRLQTQPSSSSNNTNGDPANMSLPLALDSTIIDKSGGKSESDRSSSNSEGWIDIQQSLSEGENKTSAEFPTSLSETPNKRAIDKGKMKARDVCAQGPDSSNDELHGSPVSTWKSGGNRPRAISDGPQPKDIISPLANNNWSFSALRDDDENMDNTFAWNDENKKPLEADLKDAFSIQDPSLLSFLKTEAQTPNIPWKEIHDHRVQEEASSHKVDEPPISTEENASLILPRNEFGPKDSSRVRDEERNASTAENWHLEELDNDPFSDNNAFSDSGSGNGVLDAVPDDREPNPFQPNVPLPEGREPHVVPAAEHQGLLENIVDFLWGGIGDDRQHDEPGPNDEHIVEDLAAEAPFVPVLHQNAFEQGGEFADQDREVVEAAIAAGLDPNDPEAIEDAEDLEGIMELIGMRGPIISLFQNALFSAFLLALTVAFGVWIPYNIGRVSLLLIANPGPAFKLPLRLIFGSAAFMQDLALSFMGVISYCLIAIVSLPLNIWSYYSSVTSSSATVDGFNLGAAALNLSHGALDRIMDGAVRSLVHITDSEIFAFSAASHESLIALKSLLADAFAGIGSAAMYISVGDYKATWPALWGFPAEVLKHGWQLAAALPGLFAKPDSWVISLEVGKRATPLNLELSVWDSMDRFLAVVAGYTALSLIGALYVKKGSPFSTGQVGRDWEATIIDLLNQAGGVMKVILIISIEMLVFPLYCGLLLDAALLPLFENTTITSRVLFTLNSPLTSIFVHWFVGTCYMFHFALFVSMCRKIMRKGVLYFIRDPDDPTFHPVRDVLERNVATQLRKILFSALVYGGLVVICLGGVVWGLAFTCKGVLPIHWSSNDPVLEFPIDLLFYNFLMPLAVNFFKPSEGLNAMYSWWFRQCARMLRLTWFMFDERKPDEEGYIVRRTWGDVLRGTTADPAKMVLTEDVNQPFVDDPKLKAYFRRDGRYVRAPASDQVRIPKGTRIFLEVDEMNNRTDAKQDGLDGVHGKNSDLYKQVYIPPWFRLRICLFIISIWFFAALTGVSVTIVPLIFGRHVFAKVIPAHLQKNDVYAFSIGIYILGSALYAIVHLGKFLAHLRTTLAIDADTPQNVLRRITSVLSWTARIAWTYSAFLFILPTLFAFLVEFYFIVPLHTYFALEERHTVHFVQTWTLGLLYVKLLTRLVLWHRDTRPAQSLRAVTRGGYLNPDARLATRSFILPLGAFFCSALVYPWLMARFITGTFLKNNPETHIIVYRYAYPVCLCLGCTAVAMYILLGWLKVWRMKIRDEVYLIGERLHNFGDRKTGSNGVSVPIVRIEA</t>
  </si>
  <si>
    <t>&gt;5921_g</t>
  </si>
  <si>
    <t>MEQETFTLLPLRVDPKAVTTTSGSRTLNEELETLNSLHRALLQVGTPVPPPPVPVNPKLSAQITKFRESGNDAFRKGRHADAIRHYGFGLDMALKRPLWEPSGLVRDEVAGLYANRAQAHMALQNWVEGAVDAESSVEAKRAGNAKAWWRRGKCLMEMGRLEEAQEWIRRGLEMEGNESDLVALLKEIEGKRKA</t>
  </si>
  <si>
    <t>&gt;8314_g</t>
  </si>
  <si>
    <t>MAFGPPSYQAAAYRQLWPIIAPYVQIDDLYSACLVCRQWNTIFTPLLWGNPARLFGTDSDTIYLSLTKFKRRLSRVRFEIRSLVHTLHIPPAQPELYDGPQAGWFRDILNRLPNLQALVVRNLSLFDHQSLQSIHQNEDQAQYPLRLLIASQCENTTPSSLSTAILHFPDLIYLDLSSAHGSRNSYVLQQIGTLSELRVLKLQNSGLRDDDLDYLTFPDTLRSLDMSKNLLTERGVANIINRLPAAYIPHRQSIIARRYSGVPLPLRVLDEGIEAFVCKHLTSGLDGYLQIEEGIPQNFTHLYLSSNNLTVDGLTKLDNYPSLQHLDCGSLSLSQPSTGLLSPHSPTQRFSDRPLGKEILSPVLFCNTFRNLRSLRMHHSVITTCPFSGTEVNTISDQCFELPSEDLRFELDSTELAVPGASFELEDTSSNIRYELPEGDPTAEPLQETHPTFETPDDVGKDITSPISPVSPISPAFPAAPLDTVIHGACESSGSHNIIQKPVPFGLSVSESPNHTSPEATPNPSTSIPLGPEAFTYKYHQGEEQPWRKALPLRQKARTIKELIDEIKLRSQRTNARERPPGHFKPSMLPNLKRLILTDIPSVTRERRIVNSLTMFIQQNAEEEELARLEYLRLWQDENSVPYWKGVGEGKITGTLKLHQLILEIVTENPFLPQYRNGNHPSKRLSFSKSSTEDPDSEMFMHATEGDFSFFGEDDGGLLVSDGRLDRMGRVEGGLLVEVKEDEYTERNWDVVRELAMFRKERKGAFEKEDNKKGGRASGVDLAFMGHWRGSIKVVKEMAV</t>
  </si>
  <si>
    <t>&gt;15479_g</t>
  </si>
  <si>
    <t>MSQHNLMLNIAANSSANNQGEEQPPVDPIQTDIFCDP</t>
  </si>
  <si>
    <t>&gt;3343_g</t>
  </si>
  <si>
    <t>MSLSITRLARPLCKRPFVRQLNTQSTEPNGKGRKWGSGENVFISRSPKDGDEGAESNGLGRQASLNANTTNDCVGYSYRRAWPIRDVLPTAIKDNIASRDGLTTCASGILQTHHSPFDAHVLERLHKAGVQIVGKTNLDEFGMGSNSTNSYFGTVKNAPPSDVYSAGGSSGGSAVAVVTGQCRAALGTDTGGSVRLPAAYTGIVGFKPSYGMISRWGVVPYANSLDTVGILARKVTTISEVFDLVRGHDSRDPTSAKDSLCSPRPIHRKSLAGIRIGVPQEYKITEVERLVRQSWKNALSLLEENGCEIVPISLPTTRHALSAYYVLAPAEAASNLSKYDGVRYGTRSDSSDGAGETLYSKTRGQGFGDEVKRRILLGSYTLSSEAINNYFIQAQKIRRLVQQDFDRVFALPHPLHPPEQFDLAYMEDSVILKDKRGPPQVDFIVCPTAPVRPPRLSSISDQTPLDSYMNDVFTVPASLAGLPAISIPSKPMKSNPTLHRLGKGIQIIGQYSDDDRVLWIATRLQQLQAKTTAKQSNYMPQWPPEQGEKHAEHKNAPINYHNSTASPLDIHPTNLTKDVLQAKEQPLPRDERLFLRAKRISKVVKKYPALRIRFSVPKILRAIPFQTQPDPPLRKVPVRSVPEQRVRVRKYVSQKWKQREERKRLFRIRTFVSEKGDNRTPESLTSVEMTSMLEKSLNIWSSNASNDGKMELSGGSSSEEASSSSMLGEAFVSWRHRAVEKGKPQLSEREQGNEVKA</t>
  </si>
  <si>
    <t>&gt;3502_g</t>
  </si>
  <si>
    <t>MQAQDSSIDNTANGLAKETGNRFGTAGQDPVVATHPSNRLQPAFQPKMSSPAPLLRPPIPGSRQNGGARTPRLGLAIPPSPNVKPIHGTGGLSLQMPGSRPSLPRLQLATPMGSNQTPYEQPSSLQNGRPSIVPAPGQSASGGSESSAAHSRSGSFGPLDGRASGPTSAGSQFSALSFASQYGLRQPLGTPDPASAVGSLYSERSEGGVGMERDGSMNGLEAFDKLSLERGRTLDVEELDDDGWRVASMEKRIEELSSLGEGAGGAVTKCVLKGGKTIFALKIITTNPDPDVKKQIVRELGFNKDCDNLHICRYYGAFVEPSTATISIAMEFCEGGSLDSIYREVKKLGGRTGEKVLGKISEGVLNGLTYLHSKKIIHRDIKPSNILLCRDGQVKLCDFGVSGEFGTKGDANTFIGTSYYMAPERITGQSYTITSDVWSTGVTLLEVAQHRFPFPADGTEMQPRAGLIDLLTYIVRQPIPKLKDEPEAGIKWSDNFKYFIECCLEKDPQRRASPWRMLEHPWMIEMRSKRVNMAHFLATVWGWEEK</t>
  </si>
  <si>
    <t>&gt;6141_g</t>
  </si>
  <si>
    <t>MTSNPSSSPGSTKSRDGGFNAAHFDRRTTSRTLSNPTSFGSDETGETSKSGSQQNSLTYATTYELSADGSNPNNATPEYLKTKDGRGGHRSHKSKGGGAFLLSNAAFESANTENTPGSVAEVEIAPRQRHTLHKSMGKAAGKLPEQSYVQKRMSDGGGGTPGSPLATNVTNADPGNNSNNRADKIEATDHALGTKSMATSFNVDSSQIVNLALNLSESRRNASRRYAMAPLPAINRSLMESTAGGSLRQHLQAQRRVSRNISPRGFRGDRTSTGTPRIPTGQMLNSPIKVAFDTQDGNHYEYHFSESTLARAEKAKSQIELMAQYRRLLQYVPPLKPQNPPRPATAGPPESVPGSPTGSKFPLRPFSDGGASGWQLGRPYNPLQYIRNRKVRARTARAIDGEAQEFGDVAKVSAWVDRVAEEASKEAYLAADCSILPRFSQAAEEEASPYTSPQSGSSMAKSQSAPFKVRRPRVDWITNPADMLADVFWLEQDGNKKLIEDRDGHRIFPPSVDLKRPISREAEPVELPAPEYSAASDLDLRIDTQLPEFKSVKTDSGAFSDSPALKARNKFREVRDATRRRHIRHGSSRGAIFRSRSRSESESSESDARSTRRRRSGRADSTDPGKDILEKQMQEILVKEARESYYSSGTPESQGQRILDFIERSKPGLKEDLDRARNISRGHRRSESLMAGQPNRNSAPVGGSSGRASLEVPGVGPRMSLEGLDSTAPNSPIALASKIKNAFIPSIGMDLSYPSSRHNSRHSSPARRPLSRVRSKMEALHERSASNVRNLSRSRYTDEEMPMPLSQVPSSVDNERVSGSRSVSPSKNPLEPQITDDGSRPMRKSVSGSIKRSREEESGIRSLFKSARNPVSRVSDLLWKSRSSTSSPAAVSASGFSTDESDIEDIRRPKGKIGAGEGSKGLEERGLESSYSREQQKWKENEGEGGVPPFISEAPIFTSPFEGRRGRTTRARGDGEEKMDVDDVKREREERRRKSRGHAGLLNPYPTPRIDVQSASPSSSPERGEYRDANARSPRDSSVSSREECLDNRSGSGLGISTQRRRNALPVTGLSRLDANQPRRPSLDGRRQWSITDRGVSAQSGPMTKREIARVRALLLSSGIKANEITRRANELADLRCTEIPAYVGIAAFSQEPLKAVPRTQEHRLAARILSDDVQASSRAWSESADVFVNATMFEIAKRIEILQNRLSVEGLGGLMGRARGAADEVDEMEDEVTQRRTLEVKGVMDRMERMLRRRRRKFRWVRRGGWVVVEWVLVGVMWWVWFCVVIARVVLGVIGGVLRLARWLLWL</t>
  </si>
  <si>
    <t>&gt;4138_g</t>
  </si>
  <si>
    <t>MASSPQIPANLGLEGQRTHPPIPIEQPAHPRYMAPQAASQPQAGKPPPLSERVTLPPQAKPSLPLLHGLQPLAPHQYPDYTPPLADNILTEEAEDDSEWEYEYSTTETETYYVTLDLTISGMTQKKRIVEPQIKPPVQRQVWNNPGLSKHKRLFIPNAQKFSVRDHHDNEDDDDDDEPELPPPPIPDPELASQADGEEPLEELEVSKPPDVQIMGLGTKNPVVSYDGEIYECTWSKNIGTELLFTAHPATGSNIPYLRRLEGGLNGVDCIGATCVRIQATKQKKIQQRKSLEPEVEQPVHFTSRKAPGKPWINIGPGSSQKRVDQKEFLEKMMAVKDDKGEDDFITVFAKSRPRPFTWVRFKNEKRKDERAMLHGIIEEATRNEDEEGLDEDDIEEIEAARLRLMEMDQEDKKMLELEEERRLFGRRQPGRNNRNWPRKIVNEEHQDEGPMLIGTEDYVVPIPRPGRKRKRRDDEDEDGETQQGDGDRDWDGEADEDGDTQLGEEDYYDDEEDFEDSTSLPQGIDGQEVVEYEDGFEGYDDEEQGEYEEGVDGS</t>
  </si>
  <si>
    <t>&gt;3572_g</t>
  </si>
  <si>
    <t>MAKIPAIKRRKLTPPITDEENTSPSTLDDAPEQNAFFQQASSWNLEQDYETKPRKGRKKESTRLPIKTAEGIVQQVEIPEEVEEPESDLEWLGAESGDEEEVQKEVVNKPTVPIRQQILEAKEELARIALMLNEDPEENVGAFKALAQFGQSDNTTIKKLALATQLAVYKDVIPGYRIRPLSEEDMETKVSKEVRKLRAYEQALVGGYQAYIRELAKLAQSGKGGLSRDGGPSLGSIAISCACTLLVSVPHFNFRGELLKILVGKLSNRKVDDDFVKCRETIETVFRNDEDGTPSLDAVSILTKMMKARGYRVDESVLNTFLHLRLLSEFSWKASTNRIDRPSKEEGGFDAGKKSKEKRVFRTKKERKIFKERKIVEKEMVQADATVTHEERDRMQAETLKLVFVTYFRILKIRSPSLMGAVLEGLAKYAHLINQQFFGDILEALKELVGHAESGDDIDEEEETEDEETTRNLTREALLCIITAFALLEGQDAAKAQATLSLDLSFFVTHLYRTLHALSLNPDIELSAKSLHLPDPNDPSASKSSSTNNKVNVQTTTVLLLRSLSSVLIPKLAARAVPPLRVAAFSKQILTSSLHLPEKSCIAMMGLMEKVTKTHEKRIAALWNTEERRGDGIFDALGGEVEGSNPFASTVWEGELLRKHFSPAVRDGVKVMEKNILGLTN</t>
  </si>
  <si>
    <t>&gt;5842_g</t>
  </si>
  <si>
    <t>MTTTSSSTATEMTSASSKRSFEAFDDPNGSSSSTSAANPPSPKRTRPDPDPALWDMILKLPATATQTLLYSICVQNPALSTHVRGAHNARLAEEAARPPIDFDHYSQECWYTLNRKYRNLSCSKQFDAMGDICDVLSESRETILQKAGPETRYETRRNGLEDLRKICKSIALCEETQIRHEIMKDGYVLSQFAESMCELAGGMTIQEREKYKGEGLYDKLLELAKYCRDEAGMEGLEEVYSIFDGVVETVEEDEHEYEDDTHDHTAIERGVPANPDAYAYQPSLPSVPVQEPAPIPRRTKVFSIGDLS</t>
  </si>
  <si>
    <t>&gt;10609_g</t>
  </si>
  <si>
    <t>MFENFTSFDTATQNDPFVSIHGIQNNNTTAPPLLLLHGFPQTHHIWHLITPHIASSFHVIALDIRGYGASSKPSGVEHYAKSAMARDCVAAMSSLGLSTFYVCAHDRGARVAHKLLVDYPEKVKKAIFLDICPTLAMAGKTDEVFATAYWHWFFLSQKEPLPELMITGVDPRKWLELFMGGRGLGKGLQIFDVAAFGEYVKVFGEKEAVHSMCEDYRAALTVDVDEAKEDIKEGRKIKCPLIVLWGKYGIVERCFDAVKEWQDVSESTVTGASVESGHYVPEEAPETVVRHIMEFFK</t>
  </si>
  <si>
    <t>&gt;4963_g</t>
  </si>
  <si>
    <t>MATSTVTLEKSYFETLLRRAQFHTGGVDYTTPVHLPTVTIPKTDHDQLLDAARHYANLRRNLFRGGIEEETLAVLIKDDASTPDENSTTNYYSNIKNGFDSGAGLARPSPTPAHNGCAQTYTFALDSSHPTLNESHQRESNAFYNHTQVNDDYAFMPDGTNGLYEGASENNDSHPRYVRQHYEKFAKRTVILANLPEGTTHSDIVEVVKGGMLLDIYLRTHDRTASVSFLEEAAAHDFFRNVKRHDLYIRGKRAQIRWNDRQFILPGHVANKISIGATRNLVIKNCSPKHTEQAIRDDLEHIHNLVVVKVTFKERNAYISTNSVHNAMFARTCMMSRAAYKGLKIEWDNDECAAALDISLQTRSVNVPPRKTQNAPLMNRFQLLNMDGTEDGSEDMGEDNDTSGLSNPTAFTTNTAGTAD</t>
  </si>
  <si>
    <t>&gt;9290_g</t>
  </si>
  <si>
    <t>MTPIPHNEIGKMEVDPTTPRSVDAIDMTSFDDELPSSAQTFLTPIRHGKHSTFSGFRVSKNGNPSKLESHYNSQEISTNSTLHSPLINPQPFATQVVLPIHCSTAEPKSQAKRSSTVSSPKSRRGLLDLNDKTGELEARIRLNEFFQSPCFSGPQKKSIKAQDKDGKGVSKHSDSLFPWIFDPLQQESLTNQARFESNDEGCRPTDQFKHPLPFFSSSNKPTKRQGPVTAAYLSREGASDDNYNAQKFEQNGFLPTQTDNNLFPHSPKTDSDCEDLPDAAPLSSYFEDHPRHPQSINRDWAKYFHEQQLATKRAAQVPQTSKRGAEMELQPKRKAKKPLVLPKMSSGKQWRSRAVDDEFDDGDVIVGGEDDLKSVWAGWRSRDGVNVHEGGEHRDIVGYEGIGGRARGDDVFERSLSAILDKALAGDDDEKDLVPQCSSSTCLSATTISCALICAFAAVLFLLCSNLIPPSSKVSSRSSLVPVYAFGTPIIPLPPSLENPFALLAVVHSASKTSPIRRPKMAKSYHPFRVAIGMRHITPSYATAMLLCMTSFFCELVAGYCECGYNITVSIGPQSSLATFSFTDLLETDFLHLVDVSKDTDWARQSYAMTPDVARGPYGENFTVGNVFSNSILDQTNWTGPGKLGGDPGLYFVVDGGIPSNDYVPCAQMDSIREDLLWGSYRAGIQLTNVPGTCSAFFWYFNDSMEIDIEILSSQFNFQNQTFPVNLVLQSEQSARQGFSSPGSNYIVANLPFDPTNGIHEYRIDFVPGNVIYYADGQILGTMNTSAVPTQPGHLILTQWSNGNPLWSYGPPAENATMIVSYLKAYFNSSDPERESALNQRCVPSAVGSYCLIPNSMPDAATNSGLSYFFLNQPNTTNNQTIYQKNGNATRSALSASFFAFFCLTFLVTVFL</t>
  </si>
  <si>
    <t>&gt;4971_g</t>
  </si>
  <si>
    <t>MSSPLAPQTSSLKRKANMSVTQTYYLAHSARGKLANEASRADHNLRLLVGHANLLDSLMLDLAEAEQEQESWFNQSVKKATRSEEPKHIQWADAVVEDPEEDWEAEDADSSDSSDSDYDSDEELEMEDAGLASLQRVQPHNIIPTVTEVDEEEYEDDGEEDLEGLSLHLTQSHSAHPPELDHDSDSSEDEAMPPSPPSDVLPSFSDKEQIATTSYYSKQSASIPPSHQQTFFEEGFYLPSRTGTGLMSAISVY</t>
  </si>
  <si>
    <t>&gt;4955_g</t>
  </si>
  <si>
    <t>MAKFRIISNIFFALVLLGFTAHGVALPQSTLTVQQPETTTIQISIAPSSDTPTGILVDTSPAPTPSVILVTSQITITTKTGVSTIMSTTIATAASLPQTDVPSAAPLSTANGNESAFSSSTALAQTPSSTAQPTSQPTSQPTSQLTSQPTARPTSSPANLTAVVPQNEGMSTDTKVGVGIGGALAGIIFIAIVVWALRSGYGPNDVWESGTQMVRDKITRWHLDPFAQPAPTKSIYSETPPALPQVPLSELRSTSTPSRPPRPESRAATLHSIPENYGFISPVISSPSLTVDWNLNTGLAYPITPEDVHLMNAPYPESSQHRRTFTAPAPLSNRGILQDGPSEYNDGRNSSLQCRSRHGSFQSPAIAPVGVDTVPRTAGLENLSGTAHDPNLRPYILQDEDDAEILENKRINALRNLEGTGTREHDPDDRIELRAQQVLAAKRNRELGRGTPSPTGTIQRQRHGPQAPGSQSAERRYMERCDANYEEDAEPDHDIFMASRVGPSYPKNSSVRGNRVASRGSSQRSWQQHGRRASSPLYASYPSSPIGSSPTSPLPTPPTQTRSSLEQSEKFEVNFNSDFKPSELE</t>
  </si>
  <si>
    <t>&gt;8554_g</t>
  </si>
  <si>
    <t>MASELRTSRGSTQNGTGLPTLVNEGQKPAGTEAPTQISRPRVHWRRNYTQQTVEPPSTSKTNKPAPSIPKANNPAPSTSPTKPQAHFRHTPTSEPQRGFERKRFEEADTRRFGVSKRDNPDKLKDPEPKAQQGTTRSSPSQEDVMTKHLEKKAFDEMIEALILEQDDEMGEQGFEGRRYEERMKEFRDEKARQELGFGVHWDARNGRLRSLKAGK</t>
  </si>
  <si>
    <t>&gt;8904_g</t>
  </si>
  <si>
    <t>MSSDHRTVTCLRPVRSTQSEGGEVHKHNKPGLEAHASFIGEAIVHQDPLPVWGQTLAIEKNHHFAHRLAQRGQTHVQVVEDERDPGLVEREEVVEVSKEAAGRLDVAENGRDIVIEFEVYRAPNALEVICDLVRSSGLLPTAQHTLLHTYCGIDIKVTAPLVKALTADALLHIEGVEPSVEDLLQ</t>
  </si>
  <si>
    <t>&gt;2672_g</t>
  </si>
  <si>
    <t>MGMAQSLGSDVPFTMLASSEIFSLEMSKTEALEQAFRKSIGVRIKEESEMIEGEVVEIQTDRSVTGGTKQGKLTIKTTDMESVYDMGTKMIDSMTKERVMAGDIISIDKSSGKISKLGRSYARSRDYDAMGVDTKFLQCPDGDLQKRKEVVHTVSLHEIDVINSRTQGFLALFSGDTGEIGSEVRDQINTKVAEWKEEGKAEIVPGVLFIDEVHMLDIECFSYINRALEDELAPIVIMASNRGNSRIRGTNYRSPHGMPLDFLDRVVIVSTHAYQKEEIQQILSIRAQEEEVDVTPDALALLTKIGQEAGLRYASNLITTSQLIAVKRKAKQIGIEDVQRSFQLFYDSGRSVKFVAEFEQRLIGDAGAVNLSFTNGHGDAMELS</t>
  </si>
  <si>
    <t>&gt;5926_g</t>
  </si>
  <si>
    <t>MAPTPRILLLGGHGKVSLLMTPKLVSRSWNVTSVIRNPEQTADILEAGKRGPGKIDVLVESLEEVKSDGDAKKILDKVKPDWVIWSAGAGGKGGPSRTNAIDKDACIHFIRSSIATPSITKFLLVSALSIRRNKASWFTDEGYKNMVKTNTEVLPTYYQAKLVADDVLTVLGSERKDFGWIDFRPGALTDENETGKVAFGRTAAQGSVTRGDVAEVAVRLLEEDEVKGWFDLLNGDEEIGEAIKRVLREGVDSREGEDLEVMRASL</t>
  </si>
  <si>
    <t>&gt;10010_g</t>
  </si>
  <si>
    <t>MANNGEDLWGYFCSSQADAIQEQVYNFLNFGKLCTMQSGAWQALVAEAVAYFLSLVMMVLAMRRSAHKKKMAKVRDSLSMEAGYGYNQSQNFEMGSVYKLSRGR</t>
  </si>
  <si>
    <t>&gt;9376_g</t>
  </si>
  <si>
    <t>MATFRTPLLGSSRRSSISSTSLSSLARNDRNRKRNITRYVSFTSAILSCLCAGSITAYSLYGHLFQERLRYTQVQVNIVAISAQLALYLPVSLFGYFCDRYGPAPLSFVSAILFALGYLLAAFTYQSGAKDIYGYTHERGWPLWVMVTAFVIIGMATTLMYLSAVTTCAKNFGRGKHKGLAMACPIAAFGLSGMWQSQLGARVIYEKRPNGEIGDVDVFRFFLFLAFTLLAVGLLGTFLLKIVDEEELIDEAVDELERSGLLEDSSFFRRAAGDTPYGSFAHGSDEAAEARRSELAKVQEEEEARKKTLLLNEETRRFLKDHTMWWLAAGFFFVSGPGEAFITNLGTIIGTLYPPHADPSIIHTSAATHVSIVAFTSTVARIFFGTLTDLLAPTPIGHHYASAANSLSSLPPRTTRLTISRIIFLLGSAAILSLGTVLLAAGLIQNHAERFWLVSTLIGIGYGSLFSLTPLIISVIWGVENFGTNWGIVAMVPALGATVWGLVYSNVYQWAARRGSINDLKEEVLCFGKECYEGSFWGMSVSVWIGCALWIWAWKGRGGWSSRGIPV</t>
  </si>
  <si>
    <t>&gt;2714_g</t>
  </si>
  <si>
    <t>MSYIRRALASAKPTPVCMGVFLMGKKHLFQNQIREVEPSSLFSIITQAQQKQQKRHLHTTIPNPAASPQDEASKMPMLKIDSIPSSTSEQDDHIFYPEELMGLGEVRPGEEVEVKDTWGYVSFRLQRRGSGGERLTVVDREGDFIGTLREGHGVRVWRYMGRRMIKVVKVHGAQEWSFLY</t>
  </si>
  <si>
    <t>&gt;15498_g</t>
  </si>
  <si>
    <t>MTTTAPEMSPATRDLLLKVRKMIPPMLSTFHKGQMGRVAVLGGSEDYTGAPYFSAMASARLGCDMSHVICEPQAAQVIKTYSPNLMVHPLMRQSSHASTTDSASSIAKTIIDILPRLHVLVIGPGLGRDELMQATCAKVIEAAKERRMPFVLDADGLGLAERKPELVQGYGECILTPNVVEFGRLCRSKGVGVSQQEVENGKGAEKLSKAFGGVTILQKGPKDWISNGDRTFVSDIEGGLKRSGGRGRYVDGEPGYVFRVEKGEASRLAFAKKGRSLQASDLTEEVYPAFLNLYEGSGSKL</t>
  </si>
  <si>
    <t>&gt;8426_g</t>
  </si>
  <si>
    <t>MNTSKPASPDTETTQTTFTTPHVIDFSKFETLPVELRLKIWKFAAYDNPRTIIFSTKYPELSDGFSMRHVPSGDLVMPVILQVNHKARDVALTFYKQPFTKLFSGRPVYFNFDVDTLKIVSWDATLLFYKWSSDISNMEKERRNISQKERLKWLSIDSEEGATRCIDLRSLILLGSTSSRGLAQPMYDTTATFNYFPSCKLKTNLYMPYDVNALISDIVANSPKELQLMIWSEAIPSPQDISIRSNKNIDVRKDHLLVYQTPGILHTCFDSRKEGLRHYQPVFEWYLRHPIYMDLDRDFLILDAAILKTIQYLAPNRNFSELEMNLIRRLSLEGDEIMSNERKIISLSCRFFTGLELLIIKIPDCILHRHSPRLPYCMESEELLVRGNRSVVRGVINPIPFVRGALASWVPPRTIIGRCMDFKKVNMMLLLQERAHRNGSMDWARTFAVPTFNYSPMYSHSLSSQSFYLEINERKDFATSSGDTTSEALLSYGNGD</t>
  </si>
  <si>
    <t>&gt;15500_g</t>
  </si>
  <si>
    <t>MPLGATCHSVDILDLLRICLSQCRDKQEALSHCETYDDRLHDHKGSEVKHHGDIFEVEKSSKDCDLCKIISQAFKRTNVQDVEVARGLQIMFRAIGSKIEVCYNTDAKEGLIKLCGLDAYMDGPNGEYYLKELFRVSQIKEDNSPPVLRIVEKDPASKGSFGIASRWLKNCVESHSSCRPPTKFQKPPRRLIHVGNENQNLFLVETFPDLQHVEWLSLSYCWGGEPSMKLTNNTMSALKNGIPLTDLDDTIQDAVLVTRALEISYIWIDALCIRQDHNEWSEEASKMNEIYGGSTVTLVIASSDSVKNGFLKKRDLNYIPIAYSTDPAEDDGAKVFLSPEWDDSEREYNGPWSKRGWTMQEGLLPNRLLHYTSSQVIWKCCEEQRFERGVTECVEDKISEVLSYSDYHDVAFGSGFIWQLPAFLKFKRFESYLPANLDYPLMSHSDTFRLWYDLVEDYTQREFKKISDRLVAISSLAKIYGDMIRNPTYVAGLWKEDLIRGLLWHVEGTTLIPRGSADNIPTSSDAFPSWSWASVGYEAVKNDLKTDNCLRAFVTISGPLRRLPRLYNKEWASAEASMSKLERHISEIIEEESQGSVAPKYSSPPGGHFSVLLMLGDMGSLHLLVLEATGDILNGINVYRRAGIVKLWYIDPSNYASPELIATFKKMETSITARLGLHKKACKMRKTSNAVFMEVNKGNWVKETVIKV</t>
  </si>
  <si>
    <t>&gt;969_g</t>
  </si>
  <si>
    <t>MDRIKERLNALRIEADEAGAKVEELQKSVKVLEQDNLQKEHEITSLTHKNNQLEADVEKLEAQIKDAKVLGDEGTQHATQNEALQRRLQLLEEEAEEADKNLRETNDKLRQTDVKAGHFERKVQALEAERDNWETKYEEMAKKYADVQKELEDFQQEISNI</t>
  </si>
  <si>
    <t>&gt;8407_g</t>
  </si>
  <si>
    <t>MSSEAGPSSAPPPPKPSSISPTLPSASSLSSPSVTQSSPSMDSTNRSIPRGPLSPEQTRQVNEARTALLASMSNIGAGLDKELQARARSLHDNSKDGKLTEEQVLEKQEKELKKNTEMLRKEGDRLGKELAEGGRRVKELGNVQNWAEVLERDFLVLQETMRLADGSSESSWTSSEGGSDNGDGEGVGADRAQSGAARQEDHMDAEVDPEGDTRMGEVGEVIDKGKGKGVVGVVGGTDVQGAPAEGEAGQPAEVVGGSSTATTVENSDPSGSSLHTGASGSASVGS</t>
  </si>
  <si>
    <t>&gt;15503_g</t>
  </si>
  <si>
    <t>MVGKAELSTVRGQQISFTQQGIECRPAKKRRIGTRNDTLSEPSKTTLRESAKSQWITYRVSQIPDTYEADSFHDVLRVGLQLEQHITLTIHSFASKGPQQRTSTITFSDTPSRLCSAAADGTRGKTTEWRVEIVHPLSTQTDTVCIDTHFTGFTPVSPLANDEEHLIDCIAIHGWGSHPLGGFKAHDDTYIWLRDSLAKDVPRLRVFIYGYACDLTTADSISGVDDYADSLRRLLRDMRGQDKVTGHPVPLVFIAHSLGGMVLKQALIRMKESSDSNDNRNLNSVYGALFFGVPSQGMDTEALAAMVGDKPQRYDLSLLNDQVGHRLRSKQHDDFCKAFDFEDSKIIQFFETRKTSTVVEDQATKKWTRAGPKKLLVNPASATCGRPWETSEDFKVSIDADHSDMVKFPRFDQDGYVKARDELRKFAEQAIFVIQERLHHISINNPSMRYHRRKDVVVLDRTAGPEDLACLKSLAFPEMDYRRQDTQRAHANTCDWITRHQSYTTWLEEGSGILWIMGKPGSGKSTVMEFLLRHFKTQASYQESIQLSFFLHGRGTMLQKSRLGMYRSLLHQLLLSAPIAQAEFRHAFQERFRTQGDPGKDWNWHTNELRAFFMSAVELVATTQTVNIFVDALDEAKDDTSDPDASYQILSDFHVLNDLLHRKELRSTICFSCRYFPVVADNQGRDIKVEEENNADISIYVGDELRRRLSISEAEEPYLAELQDTIVGGAQGVFQWAALVVSLAVRYHNDGFSQRKIRQMLAEVPERLGDVYNHILSEVIDKKYYQQTLRIMRCVYLAERPLSITEVRYAMSLPDAEIYNPNPFFAESEMPTHDVIARRIVSLSGGLIELKQHQEGQIVQFIHQSVNDFLLQDGLRFLDETSPGDPVGQGHHQLSLICANYMRMAKLDNSNNPNTESVKAQLPFVDYAARSWFLHAEKAETRGVSQDYLLRYSQKFPTMLEDWVKFYRILDRYNFSERNPAQASNMLHIASSANLFSVVQGLLLKNPYLEQRDGSGNRALHHASRWGHARVVKALLDAGAIAERQNDSQCTALERAAANGHDEVVQLLLAKGVDVNKQTGLTGNALYGAAAKGSKTIVQVLLNHKADVNAQGGEYGNALQAAAVGGHQAIVQLLLDNKADVNARGGRYGNALQAAAAGGHRDTIQLLLEVNGVGFLQGLHQNFTITHQLEILRIEEKVEILLDCGAQVMAFHSNVGAGYDSAVSLALSNGMKTDVPGGDFKYALHTAANNGNLAIVSLLLEQSNNELDITDQAGQTPLWLAARSGHLPVLDRLSELGTVDVNARSLAGKTPLWWPSAYGYLNVVEWLLSKNADPHIPDNDGITPLAKAVMEGRSLIVDAIRKHQTTSKHQDQCFE</t>
  </si>
  <si>
    <t>&gt;1414_g</t>
  </si>
  <si>
    <t>MCSNQVQTARKKDATARATVPATCNILDLPLVDFFLFAKLPTELQDMIWNETCFNESQILDAFISGTEFFFTSLSGKIPSVLHTTYGSRDIALQRFTLVQHARLELNPTTPQTQQLNPLGQNAIQALNIAAGAFQGGFPPGWNLLVAAANNQTRRAENIPTWGILTRTRPVYVNFRCDILKLQVGETPGVAYPTFALEADHLGVPSRKFRDFEISKLLTEVLLEWRNSGPFPVRAKNLPRFFATVTQLVLPFRIRPPFTAHHPQSFTSWAKREVPAFLANTVEPVLAHFPAMRHLGLFVEGGKRLPGDRLLLKDCRQIRTLRANDGISLSRIELKFLEYEVRHWFSTKFSGENGALSQYEVRLVGWLPERCEARESEADKGDESDSEVKSLIDGFDDDDDCDDSSNDSILGSCEE</t>
  </si>
  <si>
    <t>&gt;3881_g</t>
  </si>
  <si>
    <t>MSSISHQLMARHPLQRLSSPSRGISAITHLLGIVSFTLSFQYLVNFPNFISESYGWHWQFLTILGLAVAYATFVIGLLADITLSPKLFLIKNSLSLCSAPLEVLISVLYWGISAIDKSLLMTEEVQLGPLPDIGFHLMPALLLTIDLLFLSPPWTIHALPAMGLSTVIAFGYWFWVEHCFKHNGFYPYPLFDQLDTTQRIILFVMAASTMTGSTVMLQWLYGRVNGLQGAEKRSTPENIKGE</t>
  </si>
  <si>
    <t>&gt;2900_g</t>
  </si>
  <si>
    <t>MSYYDPNPAFEQKDSELVAESFKLRLPPLRGSRLQSKNALEPEQGTKRRQLALVNYRRQMTRNNKDKIESIYQSVTRGDFNKVVPNALSPVGLQRYLETAEDPTHRFREDKQTSTTATLRIIRGSEIRPRSNQRDGTPGRGIYRGTYYFDTKGRFGREGQVYALLYKNEAISPRDEGAYRVRHRELHTSFGGYVRDIYEDISVPGTEIDQMILTEEKENADAKSEGRSPETVYQLVRVTLREIAIVKENEDYGFTGVPEDVMTQMYPADFERDTIHNNLVRIGKYCGDDGKFTLKLSFHASE</t>
  </si>
  <si>
    <t>&gt;763_g</t>
  </si>
  <si>
    <t>MRVLISGAGIAGPTLAWFLSKAGSRVTIVEKSPCLLPHGQNVDIQGSAVAVIKKMGLLDQVRRFNTTEKGTQFIDTKGRPFAPFPVKDGSTLSLTSEFEILRGDLAAVLYEATKDHANVKYLFGTTVKEVVSNDHKVVKVRLSNGEVQEFDLLVASDGQWSNVRKQCFPTKCVDVVDMGLYVAYWTIPRLSSDNGWWNIYQALGSRLFTLRPDPHGTTRAMLTRMPCNDAQKKAWLEASKGGRRTQEDLLRREFADAGWQAQRLLDAMGKTPDFYFQAVQQIKMSKWSSSRVICLGDAAYAPTPLTGMGTSLAITGAYVLAGELSKLDNGKNPSQALEAYERAFRPFVEETQKIPFFVPAIAHPETAWKRWLFQVFVSTLSKAVAIVVATPWLTKKFTKSNESNDDGFPCPQYPKLDDEGPK</t>
  </si>
  <si>
    <t>&gt;2473_g</t>
  </si>
  <si>
    <t>MRIPSISLLLATLLATPLVYAHGKVAVVTGDLGGNGTALGIKGAVVPGAGSNSKTEVDTTVFNQGSNNCGATEAGGTNKAATDVKAAMALSGSTLPQISTSNASISGTFHIVTSDGAGPLTAHVDTTGNGNFANAVKATVTTQVPGTNGNIKKSTKRWEELMIRAGLMKRATNINEDYPFAIAIPAGTTCTGTVAGQSNVCMVKISNNNGAGPFGGCVAVQQTGANTTTKRDGRTVGVLLKV</t>
  </si>
  <si>
    <t>&gt;9115_g</t>
  </si>
  <si>
    <t>MSSAVLQASAALKARVHRPSLLKKLAHAEDLVKYFPNGSYIGWSGFTGVGYPKKIPTMLADHVEKNNLQGKMKYSLFVGASSGAETENRWADLDMIERRTPHQVGKSIAKGINNGRIQFFDKHLSMFPSDLVYGWYTKDKPNKKLDVVVIEATSILENGGIVPGASVGASPELIQMADKIIIEVNTSIPDMNGLHDITMTDLPPNRKPYLIMAPEDRIGTTYIPVDSEKIVAIVESDYMDHTNANTPADATSKAIAAHLIEFLEHEVSQDRLPKNLLPIQSGIGNIANAVIGGLANSKFEHLKVWTEVLQDTFLDLFDSGHLDFATSTSIRFSPDGFKRFYDGWEQYHNKLLLRSQAVSNSPEIIRRLGVIGMNTPVEVDIYAHANSTCVNGSRMLNGLGGSADFLRSSKYSIMHTPSTRPSKTDPHGVSCIVPMCTHVDQTEHDLDVVVTEQGLADVRGLSPKERAKVIIAKCAHPEYRPILEDYFRKAEFECMRRGWGHEPHLLWNAFDMHKALDQEGSMKKLKGWA</t>
  </si>
  <si>
    <t>&gt;6286_g</t>
  </si>
  <si>
    <t>MEDAREDFDNLVWDKNDEEWEEPQLELRQRSAIRLVEALATEKFGCPSTWITPMNIGGYNIVYRLRVKGFCSDVIVRRPIPCWAQSPQKKTSTEATTVSYIEKQTQIPVAPVLFHGKTSELGYYLINKYVKHQHSMSTTLHATNDDTDKTFILDPNISADVLEDLYGRVASCLLELSQHTFPRIGSLVEFSKSSYSVAARPITRDMNDMLQLAGIPRSILPPSGKTYKTADEYYTELADMHLAQLVFQHNDLVTSADDCRNKYVARQIFRRLAKEGKISSFGFKEDNWSAQSKTMSTVLSAPPGAGSFRLYCDD</t>
  </si>
  <si>
    <t>&gt;15511_g</t>
  </si>
  <si>
    <t>MLIGLCGGICAGKHAVANYLAEHHGFTHLYLREEAVNGDKAPATNGAADSKQENGVLPKQTAPRFNSTISKPAKEYFFTTADDLLSFVTRRWKQRWVTTDIHNQAILDKLFRRPFFILVSVDAPVSVRWQRSQARLQKSQPSSAESISLEEFVLKSDEHLYSPEFGLQPLISRATVRLLNTSSSLAHLYATLGKLDLTNEDRLRPSWDLYFMQLASLAAQRSNCMKRRVGCVLVREKRVISTGYNGTPRGLKNCAEGGCPRCNDGQGSGVGLGTCLCLHAEENALLEAGRERIREGAILYCDTCPCLTCSIKIAQVGIAEVVYSQAYSMDTETSSVFKEAGVRLRQFTPPANEDQSLAKTRLEIEKKHNFKASERKWKSKLREWKYDKNMPIQTVRIAIAKAEKRAREGKATALHYGKSFITHQRIENFMHRKDVKELRPISPSVETPAGLSISTPEASDDTSFDIVINDIINDTRKKRRESGGREKNIGSPTRLVVSNTPSVDISLTNASNGGAETAVFISRGSITSRPGGNSTTNSFYKEMSNVPEDQTPTSQNPMVEEQQDISETRLMFLKCSRQPSRDLTTHLTTSLTNMYPRDSSGEINISKEIYQFLHLFRGHYYLDMSDNKMVNNINHFAIADLGELDEALLKYIRAICLSVETSTDTVIFNLPKRHDFWVSCRGHFGTIYSLWIEKQFDCVIHRHRIFLEISLAALRSIPLLRINAQATISFMMLARKCYREAEMILREAIDEAG</t>
  </si>
  <si>
    <t>&gt;3504_g</t>
  </si>
  <si>
    <t>MALADATTTTQLSADASDSTADSDPSRDSSGDDSDSDTLDSRSARKRRKVSPPPEDGAPRISIASAPSRVKARLENKQDHQDASSATVLAPVDPQTTFAALDVKPWLVQSLTAMAIKRPTGIQKGCIPEILKGRDCIGGSRTGSGKTVAFAVPILQKWAEDPFGIFALILTPTRELALQIYEQIKAISSPQQLKAVLITGGSDMRPQATALAQRPHLVIATPGRLADHIRTSGEDTICALRRVRMVVLDEADRLLASGNVGSMLPDVEECLSVLPPPAKRQTLLFTATITDEVRALKELPRTPGKLPVFVCEVDTQALAIPASLKQMLLQIPVTHREHYLHMLLLTDVNLPKSVIIFCNRTTTADYLTHLLRLLEHRVTALHSKLPQRQRIDNLGRFRASAARILVATDVAARGLDIPEVGLVINYDVPRDPTDYIHRVGRTARAGRKGESITFVGQRDVQLIQAIETRVGRQMEVWEEEGVNLETRVIREALKLVGEKKREAMLEIEEGREVGGKRRRGMQKLRSK</t>
  </si>
  <si>
    <t>&gt;5220_g</t>
  </si>
  <si>
    <t>MGGGDGYRSVAYFVNWAIYGRKHKPQDLPADKLTHILYAFANVRPESGEIYLTDLWADKDIHFDGDSWNDVGDNLYGCLKQLNLLKRQHRSLKILLSIGGWTYSSNFAAPASTPEGRSTFASTAVSLLGDYGFDGLDIDWEYPKSSTEAEHFILLLKECREAMDNYSCSLPSPHHFELTVACPAGPQNYNNMNIRGMDQYLDFWNLMAYDYSGSWDQTTGHQANLYPSRSNSIATPFNTAQAIEHYKRHGVVANKIVLGMPLYGRAFESTDGIGKPYSGVGQGSWENGCWDYKALPLPGAEEKYDEEAKATYSYDPAKRHLVTYDNVAMAREKAEWIKAHDLGGGMWWESSADKPGNESLIGNVVQVLAVMERKENCVEYPQSKFENLRKGL</t>
  </si>
  <si>
    <t>&gt;3843_g</t>
  </si>
  <si>
    <t>MAEPAPLSAEPSSTEDREKAHLAPKSYADAVEEVPPTTDSKKKNGTNGTKGAVVNGRTNSTTPLNSNPKQKATVLKIVDTGAPGPKGDQNERPFFERQESKREYSAAGLDDSPKAPPKNKNKNRKSISGSGNDSLDKTMNEEKKYVNDENKTNSGARDSKIAESEDRKKDSSFPEVVDGEENGDHLPSGNPVKGSNKEPEKLEKEEPKHEKEKLFSGKQAGKRWEQSAIRFAPMNVPLQRRLQTLVVLNHTITIALSVSIFCFLCAIPLFWPILIPYMIYCMSSNASTSGTLSHRSEFLRSLPIWSLFAQYFPIRLHRTQELSPTRKYIFGYHPHGILSLGCFAAFVTESVGFSQLFPGIKNTVLTLDSNFRIPIYRDYALALGLASVSRESCENLLSKGGQNNEGMGRAITIVVGGARESLDAQPGSMRLVLKKRKGFVKLAIRTGADLVPVLGFGENEVYEQFQAHHHPKVHRFQLLVKRLLGFTIPLFHARGVFNYDVGLMPYRKPINIVVGRPIRVVQTSKPSQEEIDRVHEEYILELERLWNTWKDDFSPDRKEELSYVE</t>
  </si>
  <si>
    <t>&gt;3854_g</t>
  </si>
  <si>
    <t>MAAAIMEHKFDIPKKYKGIIYDKPGTISTKVVELDTPEPGVGDVLVRLTHSGVCHSDMGVMENTWRGLPYPTQPWQIGGHEGVGIVHKLGPGAENGRVKVGDRVGIKWIAYACGACPPCLEGRDGVCFNQKISGYYYPGTFQQYALAPANYVTPIPEGLSSEDAAPMLCAGVTTYSALRKSGAKSGQWVVIAGGGGGLGHMACQIGSRGMALRIIGIDHGSKETLIKECGAEAFLDITKYDDRTIAEEIKKITGGMGAKAVIVCTASNKAYAQALDFLSFGGTLVCVGMPEGDSEPIAKSYPAALVTMEHTIKGSAVGNQREALEVLDMAARGIVKTRLRTEKMENLTEVFEAMAEGKMQGRVVLDLQ</t>
  </si>
  <si>
    <t>&gt;3594_g</t>
  </si>
  <si>
    <t>MPSAKEDGSTTPRAPPSLKKQNSSSTPASTQQSLLSFWKKTPASGTPTASNGVLRVSENSKSANGGTKPTPPPKKPSFKKTVDKNRTPVPSSDAIGPPSSQENENGGIPEEAIDGKALVIGSSPSKRSKQPVTYAESDFEDDDDLTASLNTKHRRGRNTRIISDDEEDDDEFKGNLDGTADDDDDDEDMDDFVVDDDSDAPAKSSKKRKRPAKTTTSSRKRSNMPSPRDPSNDEEEDEEDIPAQSTAQQWKYDPENTQLLHPRSAQTPKTPASTKKKVKEKACASEPAQRYVWLANLQDMDRNPIGHPDYDPRTVYIPPKAWSEFSPFEKQYWEIKQKFFDTVVFFKKGKFYELYENDATIGHQMFDLKLTDRVNMRMVGVPEMSLDHWANQFVAKGYKIARVDQCESALGKEMREAEGKKGKKTPSKEAKIIKRELACVLTGGTLVEGSMLQDDMATYCAAIKEDLVDGLPMFGVVFVDTATGQFFLSEFVDDLDLTKFETLVAQVRPQELLLEKGSLSTKALRILKNNTNPTTIWNYLKTAKEFWSADTTRRELDGSGYFVTEEGSADEVWPEKLAEHRDKDLLMSAMGALIQYLRTLKLERNLLTQGNFTWYSPIQKGTTLVLDGQTIINLEIFSNTFDGGQDGTLFTLLNRCVTPFGKRMFRQWVCHPLSDSRRIEERLDAVDMLNKDRTLSDQFTASMTRMPDLERLISRIHAGSCRPDDFVRVIDGFEQIEYTMSLLKQYGGGDGIVDRLIAVMPDLHKPLKFWKTAFDHEKAKEHKLLVPELGVEDDFDASQEHIRDLENQLESLLKSKRKLLGGASSKINFKNIGKEVYQIEVPSSIKVPKDWQMMSSAGQMKRYYFTELKQLIRQLQEAQETHGQIVKIVAGRLFARFDQDYPLWLQAVKVVAQLDCLISLAAASAALGEPSCRPQFVDSERSIIEFKELRHPCMLSNVTDFIPNDVKLGGDSPNINLLTGANAAGKSTILRMTCVAVIMAQIGCYLPCVSATLTPVDRIMSRLGANDNIFAAQSTFFVELSETKKILAEATPRSLVILDELGRGTSSYDGVAVAQSVLHHVATHIGCTGFFATHYHSLATEFAGHPEIAPKRMQIRVDAGNRRVTFLYKLEDGVAEGSFGMHCAAMCGIPTKVIDRAEVAAREWEHTSRLKESLEKARSGCYIPLGVQSDVSWVLKDVVGEVTEDDGWGVGEKGVGERGLEVLMKAIANL</t>
  </si>
  <si>
    <t>&gt;5363_g</t>
  </si>
  <si>
    <t>MSYNRLDRSGQGHQDDYYMNDMNNHPGTTSSPGHPMTQSYQLEDGPYGRGSPAPAAPNLEIPMGPGRYTPSDQLQAQPTYSVENINNSYGHNEEFEQHHPLDPAHNYQQDYALDPQQHHDAYYQQPYQPSPHEEHPLTNFPSNPQPYYDDDQPILQANDSGFGPDPYSAPGYHDYDGAGIQPSATPIPALKRYKTVKEVQLFNGNLILDCPIPPKLLNMVPHAQPPERDEFTHMRYSAATCDPGEFFEERFTLRQRLFAKPRHTELFIVVTMYNEDDVLFGRTMSGVFKNIEYMCSRKDSKTWGKDGWKKIVVCVVSDGRGKINPRTRAVLAGMGVYQDGIAKQQVNGKDVTAHIYEYTTQVGISVKKDVVELRPKQQPVQILFCLKEKNQKKINSHRWFFQAFGRVLDPNICVLIDAGTKPGKDSIYQLWKAFDLEPMCGGACGEIKAMLGPGGKNLLNPLVATQNFEYKMSNILDKPLESAFGFISVLPGAFSAYRYVALQNDKAGNGPLEKYFAGEKMHGANAGIFTANMYLAEDRILCFELVAKRNCHWILQYVKSATGETDVPDQMAELILQRRRWLNGSFFAAVYSLAHFYQLFRSDHSFMRKMMFMLENFYNTVNMIFAWFQIGNFFLVFHILTTSLGDDTLLGNVGTILGVVFEWLYLFTLLTCFVLALGNRPQGSNLAYMSMVIFWAFIMAYLMFASIFITVKSIQTEVAKTDFKLSDILTNQIFYTLIISLASTYVLWFVASFLFFDPWHMFTCMIQYLLLSPTYINVLNVYAFCNTHDITWGTKGDDKAEKLPSATLKPGGKVDVNIPTDDGDLNAQYESEMRKIVNKAPPEKREMSASEKQEDYYKGFRSQVVLFWIICNFGLVAVVLSTAGLERVSTTDDTRKSTIYLAVVLWSVAGLSAFKFLGAMWFLIVRMFRGV</t>
  </si>
  <si>
    <t>&gt;8982_g</t>
  </si>
  <si>
    <t>MPSKQTLLIIGLVTFLALVGLYSVPFQDSSPKALPHPVKRGIMHIVMFEFKDETTEEQRIDISHKMLALKDLCVHPLTHLPYIKTTIGGRENSFEGLSAGISHAFIEEFETEGDRKYYIEQDPAHREFKEGIEPLVKRVQVVDFTPGIF</t>
  </si>
  <si>
    <t>&gt;10499_g</t>
  </si>
  <si>
    <t>MYRCSKRLLLAFFLCASPLYSVQACGTSSNNLWTVQLPSSTTPIVDQFTANIAGTSIDHEYSITITGNTGHVTQNNRTTDVIVKDQIPFGGSLVLYSLIGTDADSILMGWAYCTGNKLTSLFLEATDRMASFTNSTVTGSCNITNKVASVNLTTKDECVNVAQPSAVPTIDGGSYLSLQNGSVGNVTLGREEFNLIPFAVIDCSDCAAEPSGGWFEVHSVMTSKTSADVCLGIFYLTLTCGRVSVDYVQCFVGNATTQTFDAGYDLSQFINSTETVNTTCKASPSPTSAGESSSTGSSAGPELKIPFFALAMPLAVGLFVLYF</t>
  </si>
  <si>
    <t>&gt;384_g</t>
  </si>
  <si>
    <t>MTAQHSPAALPPSSSDAKDNAPRLEPESTTSSASASELASTKLKLRAALRQFPDFPIPGIDFVDILPLFASHSIHTLLIRALELEVLRFNNGVRPDVIIGLDARGFLFGPSLALRLGSSFAPVRKRGKLPGPTEEASFEKEYGQDYFQIQSDAVKPGQTVLVVDDIIATGGSAGAAGKLVEKLGGNLIGYLFILELDFLKGRDKLTAPVATLLRDDMKADK</t>
  </si>
  <si>
    <t>&gt;3598_g</t>
  </si>
  <si>
    <t>MSILTTDLRNHLALITGASGGIGKATSLALASMGCSIAVHYHSSTAVAEELVKDLKAKGVRAEAFKADLTNYDEVRALYAAVVKSLGQPTILFNNAGIALKSGIKKITEISIDEFELTWRANCGQAFLLTQLCLPEMEKQGWGRVIFCSSVAGFNGGVIGPHYASSKSALHGLVHWLAGQYAKSGITVNGVAPALIQGTTMLPGPSETLTKNIPIGRLGFPEEIAETVVWIVKTGYVTNKVVGVDGGFFVQ</t>
  </si>
  <si>
    <t>&gt;6238_g</t>
  </si>
  <si>
    <t>MLVLVERKTSKVHKNTISQSDAINARIENIVMRLQDEKKPHQLRTLSCCGVTNEYYSAGAAGEWFITDYNIMYKIDTPSFFSLREQLLSQSNSNKSEPKGQKTRRFKTGISLGRRFIIAQTLASAVICLHLADWLHKAIKFDYSRPDAPDEQTEEIVDEKEYVYYRHPDAHFVPVADFQQPLGGLGRYLKVYDIYSFGVILVELGLFKSARSIVRTYMGSKANIYGEAIKKVLLDEGIADLKFSMEKVYVNAARVCLDGFFDKYDKDDLPRAFSKHVVRLLSYC</t>
  </si>
  <si>
    <t>&gt;7992_g</t>
  </si>
  <si>
    <t>MSSLQQNSPAAASEPNLDNLMRGVKMISDELRKVSNLDVDSAIRVTMGQIEQGIKDGFEEVDDRLDQIDQGINQIEQLDDRFDSMQEEMNEQFRQLSELVREGQARTDLRLQALAKNSLAQVLNNSIGFDQGDAKLAKLVNVKTAEGIENFPNTVATIRNLDGNVLDNLLLKLDLDPEGLDLNAKRKMLRKQCGVSW</t>
  </si>
  <si>
    <t>&gt;7813_g</t>
  </si>
  <si>
    <t>MEVSRKRITTYGKAGKRRIPDYGFASRPLNAPTPQVESREGSQPAATTVPIIPTKLSPVKRKPTSRAPPSTSLQGRDIFALPSSEDEAPRSTQKAAAHRTTNTKVSKHFKRNSTVGTISPVVPDVVDTFDVPPSDNEAPRHKKKVAPSRPSNIKTTRPIQQRQAAEVQLPAASEKSDVFDMPGSDDEIANLSRRIRAPLLASTQKPKLFQHRKVVNIAPSPASTKEADVFDVPSSEDEAPPVPKSAQKTGHISAIKVYSKNSNTTRPASTVLEETKNRKRAKLSPSTKPGPITTTVRPSKSRTTSHTTKHRPQTSLSDARLVKIAARPKSQVSLQNFSVPKTPKKQTAVQNEYGTPSPPFSDADMMDIDLPGDYLFPTDVKRKGLLKPTEESNEEIITKNSLNGLRGKMKASTVEVPAFERSLSQPAGVSKGSQSLTQRARRRRLIDSLVEQAMSQDDEDDDEESEKEKDVISLVVDSKDSPDTVMSNAPSSRLLEALPPITLSDSQSAQTMGPKITYSRQRSMLAEADFIAELTLDMPVPQVQSSQGQRGHRGTVPKLSTLGSFHEKADDSDTSVVAVQSVHELRQAGAVNRFLDEAQDFLDRIGKPGTQLSMRRSGLLDLSSKIQDKNFARQFRANGIEQRLFVHLGQETDILSGFLMVSLLISVLVDNNMPHIVGHLRRQGITRLIIRLLDCQSSIIVVGKERKSNMSKIAQSLLAEHHEKFLQMPIWEDLYPQNISPRTAALKCLEVMVRQTREAGNSGDIFSKELTTNLFAILKSASNELSWKLPKEKQAVDFYLTLSALESHSITARTVLDESIWISDYLPIIASTLEVALSRPLEDSGVLQLLILRLTLNVTNNNPKASDVFARGGLMSAMSQVIVTRFGQISHFLTEEEFSVALDHLILVLGVMINFAEWSSSARECFQNLGETTDPLDAMTQTYLENQERASTAESLEEEGQKYVVFGYLSVLLGYLSLLPNISKRIQSKQPGKNLKPLLASIKEFIGYHKTVDRLTADEDGHNRQSGLTGRLESLVEKLTPASSSRKP</t>
  </si>
  <si>
    <t>&gt;8884_g</t>
  </si>
  <si>
    <t>MQQSDIQLQNPQQFPLDFSAARESLKKLRRNLSNSFRRFSKAKSEATVSPYTGSEFVWSGLPTFFPSASIRLFPGSETSSSSHTMDGATDRMFRRHQMQAEKRANVSAIFVHAGAGYHSTQNEHIHLGACESAAKIAIRILRAGGSAVDAVEAAIKVLEDKEITNAGYGSNLSIDGVVECDATIVDSLGRSGACGATAQIKNPINLARIILDASSRPLSLKRVPPNLLIGQGATDFAYEQGIPVVPHDMLVSRSARERYVRWRDELRRADDGRSEESRMTPTSSQHSSQAEEEKGDNDYTKNQQRRDQRVAIRTGTWNEGQPDSPQGSPGPSCDQDMGTHEQCTPLHLSPSLSSPPKSGFMNPNLSPSPRGRSPNPSPAKRPRVGSHGDERRTHSLLGPNAIMIEKSMADVGMTQAEIVTTEAIRPGQSRLNSHDGPSSPNGEATSSYFPPIQPAKPAEKRDEDMITDTVGAIAIDMYGNIAAGSSSGGIGMKHRGRVGPAALVGIGSAVVPTDPRDEDGVSVAAVTSGTGEHMATTMASQKCAERLYHNTRRAIGGADIEATEEEAILSFVDVDFMSHPGVIASNSTGAIGVMAVKKTAGGYFLHFAHNTDSFALASMSSNEKSAHCVMSRLGDSQRTVRGGRKYRID</t>
  </si>
  <si>
    <t>&gt;5611_g</t>
  </si>
  <si>
    <t>MSPSLTLPTLLQTEVASHNTSDSCYVTIGTSVFDVTDFLDSHPGGGDLILDYAGKDITAILKDEVSHTHSESAYEILEESLVGFVVTDKLASRSGSTESASPFPSTTGGAQEPKVNGAANLTPLYASTGMSSAADLSKETDLVNDYKTYKFLDLNKPLFKQVFFGGFSKKFYLEQVHRPRHYRGGKSAPLFGNFLEPFSMTPWWVIPIMWLPPVSYGSYIGVAGCKSLGEAVSYWFFGLFIWTLVEYLLHRFLFHLDRFLPDNRFALTLHFLLHGIHHYLPMDKLRLVMPPTVFLVLATPFYRLAHAVFYWNWSVATEVFCGGIFGYICYDLTHYFLHHKNLPSYYKELKKWHLQHHFMDYENGFGVSSRFWDVIFGTQLAQPTKNL</t>
  </si>
  <si>
    <t>&gt;3895_g</t>
  </si>
  <si>
    <t>MGLQVSQAPRGRANSDGENARDSRLLGPFGIGHVMEVARKHPFYSPQQTFPPTPDEVRNILSRRTTTSTELSKLSEFHVIQKSDLYNVTERLLENNNPLNTFQDAAYVSISGGGGGTSSTLVFLTDTRENRAQRAACGDLMRLLGLLMEKDRVLAMHQSGKLYRSLDLTIDIVEFAGATVLPAGANTTLPDLLFICKKFKPNTLSGDTSQIVNFTSFVESSGEKDNLNITKILYTSEPMSRFQEAYIQSIFSKNGSSLSITSVLGSAETGVWAVSNFALTGEREEDSSDFIFDSRHMITECLPMDFDATKAQHHPFVTEHDNVGLLVVTSLQRLRNPLVRYFIGDLASVHQLPEATRAKLGGDTEHLRLLRLYGRDNRRSFNWEGEYFEFTELIKAFSKPHWGILRWQVILDNDPVLTSSSSIEIRVMRGKANFVLTEEKLVEELKILFYAKEKRESEVLFHVKFIFADGFVRSDTGNKIVMFVDRRQ</t>
  </si>
  <si>
    <t>&gt;2165_g</t>
  </si>
  <si>
    <t>MESIILPPPPTLLTAIDASQPSHDRNNSLTRSQTLASFSATRDSSISWGRRAHHGSWLHAMGCLSIMLLCPCLVIFIWISLDSFDGSLMEAMDQLWLVGPVGFFTRHVPSPSIKASVGYGLWILFQIALYRFLPSKISTGQLTPDGNLLHYRTNGLLAWAVTHVLFAGLVLMRYIDPAILAKHWEGLLVAANISGFLLSGLAFAKAHLNPTHEGDRKFSGSMIYDMYMGIELNPRFGKYFDFKLFTNGRPGIIAWTLIDFSFIAYQYQLHGFITKSILISTLFHTIYVVDFFINEDWYLRTIDICHDHFGFYLAWGSLVWLPGVYTLQTQYLARYPVILSDLQALAILTAGLSGYILFRCVNHQKDLVRRTKGDCKLWGSPARILRVKYKTKDGVEHDSLLLCSGYWGLARHVNYLGDLVLSYSMCATCGTSNLLPWTYAIFMTTLLVHRCWRDEERCSKKYGRGWEEYRRRVRWIIVPGIY</t>
  </si>
  <si>
    <t>&gt;3717_g</t>
  </si>
  <si>
    <t>MPNILDEPILSSSPPQYGRIPKLRGFLPLSSEDTSSMATHGQGTLTSLIRTRSHASLYTMPRRASSLRGRDDEDVDPMERLPGNSGGFDDLESHGRIDDRRLETILNGPQIRSQRLIGNSNPRKLLENGSGAKEIKETNAKYYARTNSLIQQYIYIDKLLDSSLPHDLLNEYNSTPGPTSPSRDVEVPPTISEEPPRTPNSEGEQSSPAGINGNIKKVKRTPRELYKVVVPNETTALLPREDYDSREGFKPDIPWLQEESVESGDKIVQLAIYVNLAANTILLAGKIVVMLLTNSLSVLASLVDAALDFLSTAIVWTTTRMIERQDQYQYPVGRRRLEPIGVLVFSVVMMVSFFQVALECLSRLNSGDHSIVELGLPAIIIMSTTILIKAACWFWCRLVKNSSVQALAQDAQTDVIFNIFSIIFPIVGFYAKLWWMDALGGLLLSMFVIFNWATTSAGHIRNLTGAAATADERNVLLYLTMRFAKTIKQIQGLQAYHSGDKLNVEVDIVLDENMSLRDSHDLGESLQYVLESVPTVDRAFVHQDYSSWNLPSHMEQQAE</t>
  </si>
  <si>
    <t>&gt;4557_g</t>
  </si>
  <si>
    <t>MRPRVSDEKGWVWMTEIGSDGECRDAEREMINPTSTPQNLSVQAGHVTNSPVMSRTRFGTPGIVNDNGIGSISQVNNSLRPLDNYTNGQPQRPSVQSQIRAQHQGENSKLVYGMFGDKDYAIGEASDPVMLPQTCIPRGASLVSAAYVQNLLPDFFEDHAKNNPEEWAATCMRYGALAYEPDQLSMTPGRPNDGEGFTNKPPVGGKYNLQTQSQPKPRNDLATEHQEYMDEPQIEEVEDDENSEL</t>
  </si>
  <si>
    <t>&gt;6168_g</t>
  </si>
  <si>
    <t>MTQFNIEVVSDTVCPWCAVGKKKLEKAIASYKELHPDSNDTFSTTWMPFYLQPDSPKMTYSNNMEPIGVDKTAYYRSKLGPRTDMMFERLAQIGKEVGINFKFGGKTGNTRDSHRLIQLGKTKSPAVQTRVVEELFSAYFENEGDITSHKVLLDAAVKAGLEKGEAEDWLKSDKGGKEVDREVEEAQRNQISGVPNFTIQGKYEVGGAQEPGVFLRLFEKIKAAEEGAKA</t>
  </si>
  <si>
    <t>&gt;6996_g</t>
  </si>
  <si>
    <t>MAYGRRGGGAFSPLLRGEEHDRAWRHVVCQLVGGDYFSRDGEEGFRGLGRWEDGGERERERGDGGRRGEEYLIDDFVRRTNLVVQIANGMVCVRMLYAQVHPKVVEDGPDKGRFPRSFERPLTVEHFLAMESGTIDRILRFYGLPSSPQLTFDDGRGRQLPVSPPTTEVLRMYRLKVLFEYLGVDLLAEGGRAALGERPRLEVGWGRVRERERGRDGFGRGLGGRLELGGGMLVGLRRLESNEL</t>
  </si>
  <si>
    <t>&gt;6144_g</t>
  </si>
  <si>
    <t>MAYQQHPNNDTYFVEEAFPQRASQEYIKMVGRRKQEDMANELSRQACETYLEDIVDQMRNMEDETLPDVASIDIQQEIQWFMRPYLIDFLVEAHAAFQLLPETLFLAVNLLDRYCSRRVVYKRHYQLVGCAALLIAAKYGDRKERVPMIRELKSMCCSLYDEDMFTQMEWHVLNTLEWVIGHPTVDTWLQLALKDGPAYEDLEAEHMAWYLCEIAMYHKDFVSKKPSVMALASLALSRGILNRNDSLDHQDTEVSQTILELSQKLDRPSQVLFRKYATPQMSRVSTTLDHFLRRQEALNRAPPSPPSEAVLVKPTAAANVEMFPGTPQKPFGNMVNGYMTPPITPEGDGFIAGNDLKGYYQAPRCPVTPTPSSNNPYLQQQPHPQHYPQYQHDMMLH</t>
  </si>
  <si>
    <t>&gt;3359_g</t>
  </si>
  <si>
    <t>MSARDSRSGRAAVAPQARTNEYFVPKEGIDREVITADICRYLGNDALVRPGNYENRQSGQVQAGYFITAYRNLTTAMIADLKADSERWEQERRASASGGRAPNGISSRDSSGIVRQSNGPIVGYRDSTTHQSRQYYGPTEAPVGAAPGYPPSSGVGPSQGVYDNPGPQYQQPSYAQPPSGYANPQGYPIQDNYYVAGGNFQPEVDPRRSAPAPQSSVNVPRNVYSSTTPTYSQQPDNRGAYYSPQPGPVPTPAAQYTAQPTDPYYGRAGPVAGSYDAQDNYSDRYPDTASYTQAPMAPSGTIPAPANSSSRRRESERDPDQSRHRDHRTRR</t>
  </si>
  <si>
    <t>&gt;10440_g</t>
  </si>
  <si>
    <t>MNGTPAAPSSLDAVDYDPIEHLNTIFSHPSTLSSISITTTALRAHQDDLSNSISVLEASQAYNNDSSLSRMQSAKEELMQLFSKIESVRTRAIETEQVITSMTADIKRLDNTKRNLTLSMTALKRLQMLTTAYEQLRGLAKSRQYRECASLLQAVLQLMRHFNSYRSIDQIATLSRNVADLQRELLEQVCDDFELAFARDEVTAQKNMLGEACLVMDALGETARARLVTWYVNTQLREYRQVFRGNDEAGSLDNIGRRYSWFRRMLKTYEDEHMGIFPLQWRVNEVLANSFCEGTRDDFKGILERSMRRADGGKMDVNLLLGCLQETMDFEHNLERKFASEPRESIDTLSSIEEKPHTFNRSISEAFEPYLSLWVDSQDRQLAQMIPKYRNQPLIAHDEEFSAQAVIPSSIELFHFYKTTLAQCAKLSTGERLLDLSSTLAKYLDQYAQQVLLFFIQTPGGPSLHNTILVLNTADYWHANTQQLEDNLKKRIDSEFTSKVDLSSQSDAFMGVASAAVLQLVHRVEKNSEAPWREMRNTNWSKMESVGDQSSYVAELLRYVNEQAEEILPLVAKQQYARAFCDNLVEHLANVYIQNIIQCRPVSEVGAEQLLLDKYVLTKGLTALLSHSPSTTATSTANFTKRVNQSMARLDPLLKTLQVRPSPPEGLVQAYLIHISDRSDTNFKKILDLKGVRKSEQASLVELFNIHQNSKSNEQLVQNSPFMTPLMNSSSVGGLGISSAGSVTSNGVLQSKDLAGFGEKLFSAARDGVGSPLGEDAKNVVEGNLKSIGKFFRRDVSGFGRFGGGRGGGSGNGSVDETIR</t>
  </si>
  <si>
    <t>&gt;3373_g</t>
  </si>
  <si>
    <t>MSSSKKGAYETTASDTDFRKKYDRAEYAQKAAEREAKEKEEGKLRYEAKLAGKKYYAPLTGDETLTQARASRLDVSANVGKIVLMPAGAATGKRGRGAGFYCPDCDLTFKDNLQWVEHENSMQHLRAIGQTGEVKRAGVEEVRAVIDRIWARLEEERKGEVKTLGERLEVRKEEEEKDREERRRKRREIGDKLRKAKEEEVRVKTEYGEDVRIEGEHDEDDIMASMGITGFGTSKK</t>
  </si>
  <si>
    <t>&gt;7775_g</t>
  </si>
  <si>
    <t>MEPIRILLVGNGGREHALAWKLCQSPLVESIIAVPGNGGTATCPKVTNNNDVAADDYPGLVALAQKHDINLVVPGPEAPLVDGIEGFFRAVGIRCYGPSKLAARMEGSKTFSKDFMKRHNIPTAAYENFSDYEIAREYLDSIDHNVVLKASGLAAGKGVIIPATKEEAYKALKDIMLDKEFGSAGDEVVIEEFLEGDELSILSFSDGYTMRSLPPAQDHKRIFDGDQGPNTGGMGCYAPTKIAPKALIQEIERTILQPTIDGMRKERFPFVGTLFTGLMMTKNGPKVLEYNVRFGDPETQTLLPLMSQHTDLAEIMVACTEGWLSEVEVKVDEKSSVTVVVAAGGYPGTYPKGTPITVSAPPADTNIFHAGTTIRNGQLQSSGGRVIAAQATAENLEQAVKKAYIGIESIKFDKMFYRKDIAHRAFKPTTSTKEALTYASAGVDIEAGNQFVERIKKAVASTRRPGADAEIGGFGGEVDLAKAGYANAPVLVGAIDGVGTKLAIAQVMNKHDTVGIDLVAMNVNDLVVQGSEPVMFLDYIGCSKLVSETLANFVEGVAIGCIDARCALVGGETAEMPGMYQKGDYDAAGAAIGIMSQDLRLPQKGAMVEGDILLGLASNGLHSNGFSLVRRIIARENLPYTAPAPWDQSTSVGLSLLTPTRIYVRPLLEVTNKKLVKGLSHITGGGLTENIPRMLPSHLAAEVDISAWQLPAVMKWLKAAGNVSAAEIARTFNTGIGMVAVVTPENVAQVTKELRAAGETVYTIGKLVSRSTEGCILKNLESWH</t>
  </si>
  <si>
    <t>&gt;3140_g</t>
  </si>
  <si>
    <t>MANSGASIVFGAAGFAAFSSEAVDNVLDILQKHNVKELDTASLYQGSEVVLGKHGAPKKFIIDTKAPGFKPGAAKKQSILDGMKQSLEDLKVDSVDIYYLHSPDPTTPIEETLSAISQLYKEGKFKRFGLSNFKAAAVQEIYDIQKKTNGPLPTVFQGNYNAVSRHVEADLFPLLHKLKISFYAYSPIAGGFLVKDIASLRTGQEPGRFGKNSYIGSMYSVMYGKEALYKALEDWEQIAKDASISKVALAYRWVTYHSALKKDNGDAVILGASKASQLEESLEAIEQGPLDEKTVKRVDDIWEKVKEEAPLDNYNSFSLKNPL</t>
  </si>
  <si>
    <t>&gt;2655_g</t>
  </si>
  <si>
    <t>MLYYNGNTTGNVPGNLPPPCYWWETGAMLGALVDYWYYTGDTTYNDVTTQAMLFQIGPNQDYMPPNQTKTEGNDDQAFWGLAAMSAAEVNFPNPPADQAQWLALAQAVFNTQASRWDTSTCNGGLRWQIFTFNNGYNYKNSISNGCFFNLAARLAKYTGNDTYAQWAERAYNWTASIGLLDNNYYIYDGSDDTINCSNVNRLQWTYNAGTFLLGAANMYNYTNGSALWKERTIGLLNGTDIFFPRDNIMQEVACENNGKCNVDQHSFKAYLARWMAATTKMAPFTYDAVITKLSSSAAAAAQQCSGGQNGRTCGLKWTMGTTWDGSWGVGQEMAALEVIQSNLIHKVSGPVTNLTGGTSVGNNAAGTKQPSSDSTLQVLNVTMRDKVGAGFLTAVILLCLLGTIWWMII</t>
  </si>
  <si>
    <t>&gt;1454_g</t>
  </si>
  <si>
    <t>MPTKNPKLSIALAPSIPDVISQDVYIGAQDLQAGESGNAATFKPFHSPLLNLSAATLEVLVPKYRRLSDFVVSRMLLNGAKLSYLYKHHGLDFDSKGLRLDRLSWGHPGLDLEGRIYVYDGTPLSGNYTFGASISKDGMSILESFSDEIAMKKAKLLTELIVKNFTPKEQVVAVDSQGSENKKRKLKDQRSEVEVLSIKDTGVAVEDFNMLTCALIQTFDMLKLAPGDHAYSEEVKKHGQKLIRRLGNILDKNDLKVLETEE</t>
  </si>
  <si>
    <t>&gt;10317_g</t>
  </si>
  <si>
    <t>MVSEWPSTSNAGSNTSTGTSNSVSGFLSTLIPVAALAALFLGIFLVMRTKQQRVYRPRTYLKTLHDEEKIEELPEGKFNWLGAFRSIPDEYILSHQSLDGYLYLRFLKMLTIICFVGACITWPILFPVNATGGGGQTQFDMLSFANINKAGKKRYYAHVFLGWIFFSFVMYIITRETIYFINLRHAYLIAPFNASKMSSRTILFTDVPKEYQSIEKLQSLFGSTMKRSWLTTDCKDLTEKVEERDKDTLKLEGAEIKLIQTANKRRLKAEKKNTGKSASAPEPRDAEIALPGAEWLRQKDRPTFRLGKIPLVGKKVDTIEWSRIELKRLIPEVENEQKSHMLFAEGKLLSAVFVEFHTQVAAEAAYRRISKWKEQEMNPRAISVAPSEIVWENLRIKPKERKMRKLVATAFIVALIIFWAIPVAVVGAISNINYLTNLVPFLSFINKIPSAILGVVTGLLPSVMLSVLMALVPIICRLVAKKSGLVTLPSVELKCQSWYMAFQVVQVFLVTTFASGAASVVTQIIDDPSSATTLLAENLPKASNFYISYFIVQGLGIAAGDLLNIGALVMLTVVGKWLDKSPRKMFQRFITLGGLGWGSMYPKFGNLGIIAITYSIISPLVLGFATVGFFLIYLATRYNTFYVLTNKVDTKGLAYAKALQQLMTGVYISEVCLIGLFAINTAPGPIVLMAVFLGGTVVYHVLMRRALMPLARGLLLEAEEESTREGSMLTNSDTKTDEASKVASSHSEPMREKLKGAEVKGMGPLGKFFDPRKSKSYNSVKTLVPDYPLHGYAEEDEEIAYLDPNVKTRRPHLWIVRDEMGISRREIQSCSEWGVQVSDEYATLDAKGKVVWEGRDSVQNMPIWEKRIDY</t>
  </si>
  <si>
    <t>&gt;15542_g</t>
  </si>
  <si>
    <t>MSSWMNEAAVQNHNGAGFNHLDPNTTMLDPSAFMNGPSSFDPSQFQNQQLQQRMQNGGMRNGSPVYNAPVYQTNAIIPAKRARPREDSLGSPRPAPGMLPNSRSQTPQQAPYPNFQQSGAQPHGSQQTPYSHLQNGSANASPSPIMANQLRPGGVPQRVSTASPHPFSPAGQQFSQASPSQSDHGSQVNTPQSSNPYGPTPGFAQGFNQNFTPPAGRTSAPPPSAMSTPHLQQPHMQQSPMYQGQMPQQQRPQVMDQQKMAYQQMQLQQQMQQRNLMQARNMSPNANPMAGSPIQGPNGQMAALRAQQAAGQGRIPNPDSFMKSLATFMQQKNLPLDQNPIVGDRRISLVTLYLTVTKFGGYKRVTTMNGWPQVAQAMQFHPMQHPTAPDQLKGVYERNLRLFEEAWTMNQQRQKAMMQQPNPNMGGPQMSPTRQLNPQVAAAMQAQQQQNMMQQQLMSQQQQLQQQQSQGTPVKQMVSMHPHQPAMNGFSTPQPPQGQPHAMGSQNHARNSLSRSVDPSTPQNGPSFTMPSPMSGTKAGSVSLPSPKADTGTRLAAPPTPQEFTLPAELDPKVRILDTWGGVELDSITRLGIMVAQLKPDIPLVQDLGTIDIHALTMSLQSGIHAEVRMALDTLVSLSVESRLQLDLRSCEDLVETLVDCAEAQVEMLAENAAEVSDVMLVNSYEEVIRCCRCDQDQIQDIRPFGSLEYELDRAVDRLICITTIMRNLSFYETNHPLLAEELVIKFLCIVIRYLGTRNMLLRTNQNTLDFMKDAIIFLSNIAASIELPGREQALCLLHFLLAFAPCPPPNAPGADRVLFSSYDPAIHRYLPSAVDTLAKLLARDEPNRTHYKTIFASDVASTPPFDLLTRAFALTISVIPDERQDAKRANMVSVLEARKPFLMQGMLAAEILANLAPGFETGVARSWLMSEDGFAQNLSRLIVTMCLEASPPVTHSRNQVPPKGVEDEALHHITISGIAVLRRLAEKSRDPEDAKGEGRGVPIPGLPSKEKLLKVMEVVQPRLQGVLKGLCAYAVLGT</t>
  </si>
  <si>
    <t>&gt;9356_g</t>
  </si>
  <si>
    <t>MHGPIKANTLVALKDISIGNTPLVPQPTTRAMYRPSSAQIAGMYEGDFELDLAPRSTRDEVWQKHEEVEVRIINGNETFNEAMIREPPRPFTWRTMQLYAACFIGFFCATMNGYDGSLINNLLQNDYFLTYYRGQNAGIWAGIVTSMYQIGGVAALPFIGPAADTFGRRFGMFGGCVLVIIGTIIQGVATPEQGVKQFMGGRFLLGFGVNIASSAGPMFTGSIIASGVARGGDNYHNDTSWKLVVWVQLMFSVIICLAAYFLPESPRWSYVNGQQDRAKAMLTKYHGDGNPDSEWVTLQLNEYEELLEMDGADKRWWDYRALFKSRATCYRLFCNVTVVIFGQWAGNAVLSYFLGKVLDTIGVKGLIGQANVTLINNCQQFCWALVGANLVDRIGRRPLLLFSNMGCCLVWLAMTISAAMYQASIPAPSALDPNPVGTNHAAGTVCLVLIFIFGAVYSVGFTPLQALYPVEVLSFEMRAKGMGFSGFAVAAAMLLNQFAWPVSMQKIGWHTYIIFTIWCGVQSAVVYFFIPETKNRTLEELDEIFKSKNPVRTSLVKKRLGFDEYGDVVNIQELDY</t>
  </si>
  <si>
    <t>&gt;8588_g</t>
  </si>
  <si>
    <t>MESNSEEHVDSENKAAQVCNEVMRLKELIQTANDKLTAQELELAKIRSKSGPESADEVVEGEGEVERSLEDAQNIEIGTKSKPAFEEENKDDFNAIASERDFLYDRSFILGRSLLGWRTSAEYYHHEYTRTHEKLQKIQGDHGLDLTPYATSNISPGALVEPNWVKWLSLASTTCDFEVEALNPLDFEKWFGQLLQCLEKIQQVQTQHFPFEGLDEHIDVEDVNQAISRALEEPIDLNRSPVLDSDLGSLRGVLKHLHRLYQADQQFNYYLDVQNDEYKINEKEVDITADASISDISPNSEGTNRDDYNNYFGSEDGRPTSKPEISPTQETQSSGDSNLLGYNGDVSPTLNFANGTLRIEEALRKECDQLKRDLATRTGERNGIQHRVQLLEVELLDIRSLNKATVIELKNQVETSQQEVKRYQSELRDLRGTVSKHQDMERQFREELQRPPEPEFEIVFEPEFKKDIETTHGAGFGSVAEGQAPQRSLVEILSLKAQIEIRNRQLAGMRKEVDELRAELNSTYRQLGSISEEPPTTTSSQTPSSPLRNQLGDANNQLAVLTMALKSAQEELGFAQDKISKLEDKTKGLGSTEEEIENSKGNIDSKKIHFDNIEEHFKDTNFRLKELERADEDLAIVSLELDKVQEDLKKYKKDGEGVHDYISKDRQDDNYDNLDSISDGADETEKEREKAKNGELESVRAELKAKTAELAALVIELKETYTTNTTLELSLQHAKADHDLILATRKSTDEEISMWKSEVEGIRLILANDKETIKAKHEEVNQWKQKYEREEKMRDEAFDKYRLAQREIAVLKVDLENTTKKERFDTTCSSRLVAAQGEIQALKEKMKELEREEERAREIVEEMDGKRVEEVDEYRARLERAREDIEAGLGVIKDGETRAIKLQKEIVGLKAEVQAKTERILVLEEKIATHKEVVNNYQEAGESAKRTIERNAKMIQELNGEITQSFERVNALSATRSHLRAEILRLGGRTVSLDGQVQGEDGWPNGIPAIAPVASMVSFPTPEVPKTNRKRAKQPKKIPTVAEEPGAPKILRRSARLTRNPEPKYVAPESPTAPFKGSKGVEKISGGTSVRDGTSTGKSLKRKHRDRGEQAWKIKKEEEEEEEKIINEDSMEEKRQRKK</t>
  </si>
  <si>
    <t>&gt;6336_g</t>
  </si>
  <si>
    <t>MNGQPSGCAAYDPEISPTYGYAPSEAAGIIFVVLFSTSTILHVGQATWKRQWWAYVFAVGSLIETFGWSARLWSAKCPYEINPFLIQLTVLIIAPTFYTAGLYVILGLLVNLMGAQTSPLSQRGYLWIFCSADIISLVIQAAGGGIAAGAFLSVPMGNMDEGTNIIVAGILFQMASVAVFTVFFGIFCFRVRKQKIFLSVKTKVFMAATAISILMIYIRSIYRTVEMLEGWTGYLLNHEVYFIVLDGAMMVVCGGIFNLVNPGWFLEKAKETRMRDSSSMEMTDPANS</t>
  </si>
  <si>
    <t>&gt;15546_g</t>
  </si>
  <si>
    <t>MVSDPPSKVEEKVLNLYSIMTTASTPVTPGPSTPTAARSLTLDALKNEILENDIIPPARPKSTPFPQQDMVEGDIQCLHRKMAWTGWMILPTEIHECILDHLFGVRASASSRVCAGKSKALRSWGTALRHSRRREVSELALVTSQWRGLIQDRLYRHLKIKGTRESIDQAVLWFVHHPHLCLYVKHIEIWFPVFQQKNPAFDRTLRIPSTIPDRSVLLRPMPQLVDTTSAVAYQSPSNNCTLEEAFRFVQMTFTEACILTLEGGERKKPPMVQHFLDPKTQSLPKLNSIHTLVCKGQWNLIRSNEDFQHIAAALPNLSEWHGSYAKPKSKSYISMAKILPHLPLHLTHLNICLEADYRREMQAPRFFRKVGLVTDFCKEMAQAIPTLEHLAYTGRVCHSFFDEAARLSNPRESRLKTIDLVVKNICRPSYLWNDGSGITDMAFIMAFEKLVLSAAASLNKLTALEFLRIRFIDLDSQVPSLNPYFQLAGNECTGLWSDSIIEKLAKTRPTASFIEKNENLEDVGIKDGSILAGPTFSKTKPLSIKVSNYITLTGGITIN</t>
  </si>
  <si>
    <t>&gt;1922_g</t>
  </si>
  <si>
    <t>MSITDPSQEDESREEAPTTMVVQVEPIQEQTTVQEASQNELETTMGASQSLPEASAPTTVAEAEHQVGAVKDEPGAPTETAEPPPSAESTEPQVESEAAQSSTPIFQKKKLCGVCNKQEGRYNCVRCGLPFCSIACNNIHKESHPVITPNLALPPKPPIVLESNGSARPGTVAGAGVVHPFTILDNNNELQTLFKLYPTLPSLLTEIHSATLRPLEENSSKRKNKYDEWNSDKGIQKGVDILHRIRDTEDKDGEAVREYCNLILHLLEDGEDRRAREDRIPSKDSKFWHGKATDANDIQAPNELQQQESEETAWVLVHTLGNYGSKGMTDMRWIYM</t>
  </si>
  <si>
    <t>&gt;3610_g</t>
  </si>
  <si>
    <t>MHRTYSMRQSRAPTASQLQNPPPPPSSTKSGRLFGKGGFSQYNPYFTPLYTPNTTDAAATGTFRSWISRSHAIRRQTAGTFGPELAKKLSQLVKMEKNVMRSMEMVGRERMEVAQQLSIWGEACDEDVSDVTDKLGVLLYEIGELEDQYVDRYDQYRVTIKSIRNIEASVQPSRDRKQKITDQIAQLKYKEPNSPKIVVLEQELVRAEAESLVAEAQLSNITREKLKAAYTYQFDALQEHCEKLAIIAGYGKHLLELVDDTPVTPGETRAAYDGYEASKAIIQDCENALTNWVTANAAVSSKLSPHARTLSQRRRNNIQRNAEGHDLSGQDQPLNDRESGLWVPASAHKGEEYDDEEEGEEEDAGASSIQDSNVNDGEIRGRQEAVVA</t>
  </si>
  <si>
    <t>&gt;197_g</t>
  </si>
  <si>
    <t>MPFSMSESQKKLRALLASPSMSSTLPSASAILEATSTLPSSLPIIGLGEEATEKHLLSDITPGFNGPKNSSNYYGFVTGGVYPIAEFADNIVTAFDQNVQVHLPDQSISTAVEDKALSLLAELLNLGEGWEGKTFTTGATSSNILGLACGREAVINNCLKQPLGDDGVGELGLLAACQEAGIKQIQVLTTMGHSSLSKAASVVGLGRRAVKDISSSNDEPWRMDFALLQRELERSGEGIMSIVSLSAGEVNTGRFSAIGLEDMRKARDLCDKHGAWLHVDGAFGLFARALPTSPEFDILHSLASGIELADSITGDCHKMLNVPYDCGFFLTRSSKVLPSVFQNPNAAYLSVGVSSIPSPLNIGLENSRRFRALPVYAVLLAYGRAGLAEMFARQVRLAREVANYLENSEAYELLPRLVKTGMDSSVIGNNFPNIHIIVLFRAKDGNTNSQLVKRINTTRRMYVSGTSWEGKPASRIAISTWKVDVERDLELICGVLDNAIKN</t>
  </si>
  <si>
    <t>&gt;1607_g</t>
  </si>
  <si>
    <t>MFTTPSKRRPGGASKIFGSAEKYRKIPLNGFLDEGVWKCNCTPRLPAQHFQVKKEGRNKGRWFYTCQEPQERSCKFFLWDTEAAVREKKTVIGDSRSESDESGDGSGRGRAKVSDKRRSGRGEVVVDPSEAETEDESEAEEGEDEFGDWELSVEDEKKLVQAADGQTAESRLPDNLSHTLEAQQTLKSLQETPRKVRRESVFATPGSKRKRDEDTLPTPATTGMTSNGRVRDMLSGPRDEDIFNTPPSRLKGVWDGNERFSIRSPEDTPTPNRYRNAKIEMINPDTLGSASQNSYDISEEVMGILRDQGIDEVASTNLRNLLNKHAMKISGIAKGRDITRLALKGKDAKIAELQQRITSLEGEREMDKRMIRNLKRP</t>
  </si>
  <si>
    <t>&gt;7186_g</t>
  </si>
  <si>
    <t>MGYGASNNFPTSQRVSVSLLKKYRCKICMKFKGNESFSKKELNSYIFNVQNGRKLNEITANLRCRNCAGDQHAELVCQGPCGTTKDLQCFSKSSRSAGGWKWCQECVLWKEAMEPGVVTQPAPESELAPDEDETQTVPAAADYFADPEAGSDDDYGDWGYGSSRVAPAPAPSSFGLSSVSTVGDTKSSTGVGSDYQDALYKGLSNLILQSGNDNLKETSTGSYLPPHLRGKSAKMIENADIKSQSSMSNPYEVLSTSSALQDWDNVDARRRQGTPIAFTAYDNAGRPHQKQYAPSTSEYLSGSGGPRPPGPDAVLPTRTVSSSYRTIPAQRSSSGYSQPSPVRPPVDAGRKDSKWAKPVGARTTTTYTAPKRGQGNESSHGSQDTY</t>
  </si>
  <si>
    <t>&gt;3878_g</t>
  </si>
  <si>
    <t>MATSSNSVPEYATEAEGQSSTYFLSLLETTTSTVNDLVQQLDNDLENTRARLAESEIILDKYELQQCSYYGQEAAATRDPSRGKERKKLHLVYGELEFRYSWRWLAVRLGV</t>
  </si>
  <si>
    <t>&gt;6327_g</t>
  </si>
  <si>
    <t>MYGYGYAYGYQAVWTLDTLTVEQGRYLGIEEGNARIMARTAMRAVGRRRGGKGGYMRMDSGGFSRRLEEKGGGEGRVNRGYGMALTSMSRIGIGIGIGIGGYGGRTGRAPEMLSGRPYFVAARGVVRSPVPVRVVNYAAALEGLWDVEGGDGDGGVFSAAAEVTGVEFEVGEEDEEYQSGAGGKGYWGSWRGGESMGSFGVSVWATNDESDSETLYDGEDSDGDDESGEDLGGSCSPFEDASDIDNRAENDDTDDYEDWALDETPTIHDVEANATITKFFVVDPDERRRGGGIPKGERVVCVGPFDIADFLVWEREKRRRQEGDWNEDEDEDEWRLCKICEEDPCVCGGR</t>
  </si>
  <si>
    <t>&gt;8929_g</t>
  </si>
  <si>
    <t>MQKDARRGSLALFFAWTPTAALKKGPSSDAIRRELALALTRPKRAALKYGSTTLIHNPEFHHRYRSTAKCCLSTLHPDSKYLESFVHESRSRSGHHRGLKIPIVVLLVGGAGLAFFPPSKIIEMPSVTLSPLHFPFPLAPTCFLPNDRSSGGIPALRPSVQLPSGREYLSPPTTPHVFGAEHFTSRSEFKRASTAVDRVFQLLVAIVIVGVVYRYCWIDVSDPFKCRALLNKGEWLDPGPRWSSRNPFQNWQPPGCIMHEYEKKDIQECFGRKRLVFVGDSTTRQIYWAVTKKMDLERAQDEARSMLDQEQKHRDLEFISEDVTIEFIWDPWLNSSGLVHELRRFRADPGANTDGGADDSAGLLLLGAPGLWYARHGQENHAKGFRDAIDRVIPYMDHMPEDDSSSPIPRSEIVPRSLRSRPEPKNLLLLAPIQVPKYQSLSPSREETITPEKIDNMNDYLQQVSAHSKADVVWSYSLMTWNTVGAYEESGLHVVNNVAHRKADVLLNLRCNAAAAARGYPFDRTCCTNYRKPGGVQWVMIVSGMLLCPGLYFLRRRQFVRVGRFLPNSATLTALSVFALVICFCFYADRTQIFEKSQRQFRRREFLAACLVAGAAGFVSIRRSKSPTQSGKASTSSQDNGFLSREQTEEWKGWMQFIVLIYHYTHSSKVLWIYEVIRLLVASYLFMTGFGHTMYFLRRGDYSLKRVARVLVRLNLLSITLPYMMRTDYLFYYFAPLVSFWFCVIYATMRIGRSRNSKLGFLITKVLLSAILTTSFTMTPGILEFISSILKSTCAISWNLTEWRFRIFLDMYIVYVGMVVAILCNRLSQLSTGVVPTSRLDKILKVTITYKYLFKITLFLVSLVLLPGFWVLTRRSPDKQDYNWWHPFISFIPIVSFITLRNSNRPFRNHHSNVFAWLGRCSLETYVLQFHIWLAGDTKGLLRLGLWNRWVEAAMLTAVFLWASRSTANATQTLTEWIVSTPNDGRNFGAIADDMKASQYLSPLMQPDEMTPATPSKDIRSEIGGPKWLDRWILKVRDDLRWRICLILVTLWLENNSSMNGSHGAFDGNTSTPIGRFQCSECPQSFGRVEHLTRHTKSHTKELFLKCSYCRKGFYRSDALRRHEQVHKQPRRSGLGKGARACLACAAARRKCSGGNLCAGCQRRSIDCKYPELGKPKSIFHPAAAKTDEPPPGDNNSNHSGGERRSSNSHHSPMSWSNASGSPDMGRSPDQMLSGISESNTGLHNQTQKYEGTVSTTYPDSFLPESNPLQNQLSPSIPGFAVTGGQTIPPPTNHSRPQASGTAHDIAAVHQLLQAATHLHSMGLNDPPTTQSAPEESSSMPWYENSFSSINWLPGDWTPDFSDVGNGLEDFDQGQSLVFGHNSLSSPGVQNIADITMINQGLVPATPGQREMLQGQVLDGHDTSSPSSQSTRSTGRYYVDGDGARLPRVRKPPYRYCDSYNSSSMSQASENLPEFKFPDFEEFRDQPKPLSVNVEIPDDVYHEILRIFNITCVTSTHFSSFQGGLFPSSQTLSHFVSLYKENFQSILPFIHPSSFNISKSHWLLILALATTGSHFQESDGAELLAVALHEFLNRAIQAVELIGGISKPSTLLFTQIKLLSCVGMMYSGNDHLMQLAKSYHSDLVSFCSLEWERLSREVSENATSDKLVALSWNAWCESESSRRTGYCIWLLDYASIPIPCQEVLWEAETALDWHQLYACSDPSPSLHSAIQLAYIEKRLQSSMGEFSRILCIHALFRRTWEVEDYFKQPLALWTPTAEKQSIKSIERSVPIWLPGIQTYSKWRNSACDCLDILHWHANSVIGAASGMEHPTVLHLHLARIILLTPFREIVKLAKLMTSEIPSSEIELAQARRDVKKWAVEDQHKARLAMIHAGVLFWHVRRYSTDAFYEPSSVFLATLALWAYGTFAVQTSPTNVNAGKQQHQQATNDSPDNGEGEWDDDADADNLFPTIIQLDRPTDDELVQLFVKRGQGMRAMITGVGNLCSAKGPVRVLAEGKNLLEGLKVWGVRRGLSQIIGGLIEVLKGEGGSICGAGGARGSRESVSTAEAAKKPAVKDFLEMMAGPKVEFFVGVEKKHYILPKLLICHYSPVFERVFNGPFAEGTTQSMAVPEDTVQDFEAMVEYMLCGKFGDVYSCIDAGGKLVQQCINFLVYADKYQLGDISQVIYEPLKNALIKGGKESWEDGYIEKVFPIH</t>
  </si>
  <si>
    <t>&gt;1247_g</t>
  </si>
  <si>
    <t>MNSENWWVRREPTSPPIKREREPETLVKREPKDEPMRETANLFQKRRLNDGGIGLADGYSSRPSPRVEVSNRTRSQKSLGSRWMMLKQIGLLKKAVDFMSAI</t>
  </si>
  <si>
    <t>&gt;9870_g</t>
  </si>
  <si>
    <t>MATVTSPRDSFTAEKAKPSPTPSRTSSAGRSAHSKAPSQNGNAAASTLSSNGHAAPPTEAAKSGVLPQQEKQSMTKRITRMFSTRDAMRSDTSVNSQLTVNDPATPKTDAQPPKPNPPSRKVSSTDKGSKAEKDPKPSMPSAKDKKGAVNVHSLRFVVNQEVQGGHEHHLKSARRQEKLTDMFRNVISGKAKNIDHAHEGEQQLSLMSNWVDQLKKERESLPSDKRGGPNATGTLVEKYGKCQEIVGRGAFGIVRISHKRTENGAGEQLYAVKEFRRRPEENEKKYSKRLTSEFCISSSLRHPNVIHTLDLLQDSKGDYCEVMEFCAGGDLYTLVLAAGKLEVTEADCYFKQMMRGVEYMHEMGVAHRDLKPENLLLTTHGSLKITDFGNGECFRMAWESDAHMVTGLCGSAPYIAPEEYVDKEFDARAVDVWATGVIYMAMRTGRHLWRVAKKEDDEFYERYLEGRRDEEGYAPIESLHRARCRNVIYSILDPNPSRRITASQVLKSEWGREIKLCKAGEEGL</t>
  </si>
  <si>
    <t>&gt;10268_g</t>
  </si>
  <si>
    <t>MELNYSEDPAKAGTAYLPDYESERSVLTDGSLKFTAEEGGNTSEPTYQEVSGAPVESNSPLGYFAGWVTIIFLNLNKMVGTGIFSTPSTILKGTGSVGLALFYWVIGFFIAASSLSVYLEFASFFPSRSGSEVVYLEQAYPRPKYFFPTVFAVQTVLLSFSSSNAIVLAQYLFKLANSTPSAWQQKGVAVASYTVAVLFLLFNTHWSHRLSNAIGIVKLLTLIFIAITGFIVLGGHTRVKDPTVNFRNAFEGTSQATAYGATNAMIKIIFSYAGYENAFNVVNEVKNPVKTLRWSAPLSLLVVSILYMLVNIAYFAAATKEEIITSKVVAASVFFENVFGSSGASRALNFLICVSAFGNLLAVLVGQSRVIRECGRQGVLPFTSFWTSTRPFGTPLGPYFLKWALTILMILAPPAGDAFNFIVDLSIYPATAFNFTLTVGLLIERWRRKRAGIPPSEFKAWTVAVVFNILSNAYLLIGPWYPPTTGKNGGDVSFWYATYCAAGIGILVACGVYYYVWVNLLPKIKGYQLRQTVIELDEGSVAHKLVRVKEADVAAWDAEHDVTGRLIHRRVHAGKEQGEKGTEVQKS</t>
  </si>
  <si>
    <t>&gt;9578_g</t>
  </si>
  <si>
    <t>MSSNLPLLLAWKQHAGCKAETTNTHVNSQNNCLAFTEKSSSGPPPFLSRITFPAINCFPPSTPPRREPCIQGHNGYGAVFFSGCNLRCVFCQNYDIAHQRNGQDLTPEELGDWYMKLQAVGNVHNINLITPEHAVPQVVLSILHARDLGLGVPIIYNTSAFDSLSSIRLLDGLVDIYLPDFKVWNDSTSKRLLKAESYATAAKESIKAMHQQVGDLCFSPDGIAKKGLLIRHLVMPHYATEGEEIMKWIAGNVSKDAFVNIMEQHHPDAHVGKPKHPRRSVSMSGKAGDDSKESVRYEDINRPIKSSELSAIRQAAEKAGLWRFCDPPKHDGFAL</t>
  </si>
  <si>
    <t>&gt;8482_g</t>
  </si>
  <si>
    <t>MPTNALHKLTSSPRSVSTLIHITGLLSFTSSFLYLPYLANPLHHGFGGSFKFLTIIALTISTIIFGVGLLADVTLNKQLYALKNTLAVWAAPLDVLVCILYWSIRAVVPREYELPFIPDFSYHGIPAIMLTLDLVLLGPPWVVKAGRVMTFSSVSIFLYWGWLEYCFSFNGWYPYPFLELLSSWQMMFLCIVWAMLLTGSSLGLEWLYGRVNGTEEFRRGTTTLIKIG</t>
  </si>
  <si>
    <t>&gt;3782_g</t>
  </si>
  <si>
    <t>MTPNQVRNSPYTKEQLKAYFSRISFPVTKYPTITPEIARSQDGLEYLAALQKYQLASVPFENLALHYSREKVVSIDKEDLFEKIVGRNKGRGGYCMENNFFFECVLKSLGFEVVPTGARVTLGDGMTGWGHSVNLVIIAGQPYLVDVGYGGNCATRPMPLIHNQVSKWGATNAETRLRYQEPSNPIVQGLWALEHRISPSHPWTTSYSFTMTEFLPQDFDVMNWARSTQKTSFFTYKIICVKMVWDEEVEDLVGVVILENQKFKERINGEVKDTFECKSEDERVNVLSEYFGIKFAERERVGIQGSVTELR</t>
  </si>
  <si>
    <t>&gt;10513_g</t>
  </si>
  <si>
    <t>MPAINRTLKLPRSQPTSLIIHRTRHFLSTTSSASRDSFHRTDFQSQGAGFSTPYEPGRPVEGPLSKASSHGAVRLTPSLLKEHLDKYVVGQDKAKKVTTVAIYNHYQRIREIRRQEAEEQAKREQQARWESREREGHSHPVENEYPGQVETVDLNSPYRVPHFSAPSPELELGNQPLNDSSKPLIEKSNLLLLGPSGVGKTYILSTLAKVLEVPFATVDCSSLTQAGYIGTDIESSLERLLLASSHSIQKCETGIIFFDEVDKLAKPAIMTHGRDVSGEGVQQGLLKMIEGTTVTVSTKSDRSSKSERTERNGRESSASQVQPGKSEQYTIDTTNILFVFAGAFVGLERIISSRLSSGSSIGFGAQLKTPNTTLPKSKFTTPDNPLENVTPPDLQSYGLIPELLGRIPILCPLTPLSLQNLVSILTEPKNSLTKQYTALFATYGITLKFTTASLHAIAERALAPVSSSNDKNAPGAGIGARGLRSILENVLGEIMFWGPGSAIRYCLVDEKFVRGQSEKGDFEAEKSKMPKCWSRGQGRMFDEAYERDETEWRVRHEEEGGDREKGSFFTFRKVGSSGM</t>
  </si>
  <si>
    <t>&gt;3925_g</t>
  </si>
  <si>
    <t>MTTLHLDQSRKPEWLPPLRAPPSPRRRPTDGMNLLEKRAWQIQQRIEALEAARRILGPCEKWPTVTSVRFFRKKEARSFPLNDDIPLETGAASENPPRRSANWPSSIRRFSLPPSKAYGASLYSPSALLSSRQLRVSPTPHRRHSPQIEPLQNAPKIPLAPFPISITCHRPVTSFHSFTSLPPELRLQIWQTTLESPKFMEVQFCTESFEPTFVNWGRSSALFYVCRESREVAISARSADIIHKQKFPHDLSSMPQNLSMMQDYRWPHPHATIDRQLGMPLTTQEKRSRWPNGFIPFVPSRDTIFLRTLDNADFPLGTSGWRMKGVELIQHLAVPLDTKKGLPSRTEWSIMLLELRALKTITFLIGCEEKSWKGERPIELRDMEQWFVDGRYRLVRNSRERMDIADVPAYLMGKDFSRRPSGPEARPGTAPKIVNVRVVAWKRGR</t>
  </si>
  <si>
    <t>&gt;3686_g</t>
  </si>
  <si>
    <t>MGPVRSLRRTSPLTIIIGVALCITILVFLFSPSSADSAAAQIRKASAASNPLSPPTSPFRKGNEKTNGKRVPPPVVHYYMNNVTTTSDPVGNRETILILTPLARFYQEYWDNLLSLTYPHELITLAFIIPKSRDGNAATAALQEQITKTQKIGPEKKRFGSIIIERQDFDPPLISQSEGERHKIENQKARRAAMSRARNSLLFTTLGPSTSWVLWLDSDIVETPPTLIQDLAAHDKPIIVPNCFQKYLDDSKKPAERPYDFNSWQDSETARDLAKTMGKDDILLEGYQQMATYRTLMAYMAEDNGDPKQEVPLDGVGGTALLVKAEVHRDGAMFPPFPFYHLIETEGFAKMASRLGWHATGLPNYKVYHYNE</t>
  </si>
  <si>
    <t>&gt;7882_g</t>
  </si>
  <si>
    <t>MAIMFSFYGAVSLLVGSAIALTGELAAEFGYSSGVDVWCGKAYRETNASFGPGGWLEAPTLSSTPLLDLSIRPRTNLYLASEKYASFLIDAPISYMHGSAYTNASFNKETNITSAFTKLFIDVSVVESGLDLISSSNITINTTNNELGFSLTELTPRFEPYEIVITGASGDGAQFYTAMTNLYYIPERTDGGSVTKVDNLYGGLLVQDYLTNSTAWTPLFPYTYYTSWDGWLELSIDNVAVFKNQGYNIIHIVPNAGLANEAFNFTQLNTFLDVMDELELWLMFDMRWTYKNLSSVETQVNLLKARKSLLLYYTGDEPDGQVDPLNATKITYDLIKSLDPWHPVSLCLNCYNYYFANYTSGTDIIMSDPYPIAVNTSFSIQYDTVCNTTYGCCGCDDCSGDFEDISERLDLFKTYQEYLGLPPKPQWGVPQAFGNETFWARYPTPEEEIVMNMLFVNHGAKGIAMWDYPTEPGIANFTGQLSKALTSKTISGYLLGSFEQVVEVGGLSRVDAASWTVGNSTLVSVVNKNYVDSAAEVSIELSTVASGVSQVVWGSGWTASGNTFTKVGMDALEVDIFVVS</t>
  </si>
  <si>
    <t>&gt;10676_g</t>
  </si>
  <si>
    <t>MTSLRPFHAMDIFQFNPTNLDPLTETYDINFYFSYLARWPHLFNVAEGLDVMGKLEESPDYLRHSEHYLPFHAHITALTVSPHARRLGLARTLSHALENAGDSYDAYFVDLFVRKSNKIAQALYKGMGYSVFRVVKEYYNDDLSGEGNENGEDAWDMRKPLAKDVKREHARDDGEKWEVRPEDVW</t>
  </si>
  <si>
    <t>&gt;6504_g</t>
  </si>
  <si>
    <t>MSKIILSCNAGSSSVKISIYKSFQGQEPEELAEVQIDGITAPPPDMKYVRGGEEVCKGKKLDNSVHSQITAFQYILNLLFKDPKFPSINTWADVAIVNHRIVHGGDFMGPAVIVGDTYDRIAELTQLAPLHNATALEIIKFLVDDYPHIKNIAMFDTSYHQTMPEHIKTYPINQEIAKAHKLKKYGAHGTSYEFITREVAHFLGKKEEDTNIIACHLGSGASICAIKGGKCWDTTMGLTPLAGLPGATRSGNIDPSLIFHYESNVSALSPNATKALQMTRAEEILNKESGWKALTGTANFGIIASSSEPKMKLAYDIFLDRVLSFVGAYYVSLGGNVDALVFAAGIGERSDRLRADVATQANCLGFEIDNVLNKKKIVDTVQEIGKKGAKHRTLVCQTNEQFEMARFVAMDKAMFN</t>
  </si>
  <si>
    <t>&gt;8027_g</t>
  </si>
  <si>
    <t>MRSVLALFAAVMAEGAMALSGTATTTRYYDGQKGACGCGPASGSSAFSWQTGISSGVYTAAGSQALFSSSDATWCGAGCGTCYKLTSTGAAPCSSCGSGGVSGQSIIVMVTNLCPNNGNAQWCPTVGGTNQYGYSYHFDIMAQSEVFGDNPVVDFEQVTCPSAALSDWQTCQCY</t>
  </si>
  <si>
    <t>&gt;8686_g</t>
  </si>
  <si>
    <t>MVRIKREQCPVSLKQRSTLEFFPVLKGGLSNYQEDRKVKDGFNLGKDYNITVPIFQPRPISRSAQSFSAFAKLPLEMQELIWHHAINGIEPRLIKFRAGEVNNPSLASTCQASRRALEKSSRYIKQVKYPNEFEDGFTAYVDYATDVILLERTDYRYFPLAKIAALREAMIRFASFLNPVKKLAISVPEGALDELCVEDYSMFWLLLSAACPRLEKLVFVCNRHEGEGLEGLMEVKGRVKPLCFIAEMERSVFVAKKSGLCVGLEMSVMCFDEEKYKDVL</t>
  </si>
  <si>
    <t>&gt;10726_g</t>
  </si>
  <si>
    <t>MEQLSQDKNGNIYEHGVDSHGDAKAIVYMKWRVDSIDVARDREDSKKASAEQKRLADKYKDKGLKGTSTWILENIELIQNQYLEVVGKFRKEGELNEIEIPRECRDLLYKSKHGQWLILVRPKHARRPKAASTAARVQKTLPKEYMEIPLSADGPYRPWKPLDEGAAREVEWRIQIPPSQTKRNSSRLSKPEPGNKGGDRVTEDMSQEDSYHRIAAALKTSTEVGQRLTRARAAVEAFGPEVAAKLAKKAAKEREEARKKSMHATGERINTRKSARTAASSQQNLHTSSQKDATTTTTGEKATEKATETEYKKRGARLLEEDSDSVLSSYTTNSDGDLVEKKPTGIPKAKPRQQKSKPAAQQPAPRKRKLASSGNQQRTMPPTVQAPVPQIPPKIEEHTSSITLKAALTFSAPLTPTTYQYPGEDKQQTPITPPAAKMSQGKTTTSANGRDPDDRPAMHLYLYDSTRKHSSTYDLEQGEPRAPLDYTIMPAIPKPRQADQSQISDTRGKKRGAAELSSQMDSNEGGNKKRRGNLRPQKNIQRETSTALSTQMGDKKRPADLSGQVDGPEGRSKKRRVNFPIQADGPTKCQRASRFRVLRSRPTAEETSMTDMTSAPFKAVAPQTPPFASYYGNGEIGGQDSSMLVATQTPSFTPSPAPIFRPVPPRPSPTNLGFHTPPKTDHGGFKDELGFNLTNLYPDRKYGAPLGSPLTHRAEGATPKKERAAMFPGAMRYNPTLSVPEYPANELPNPIPSSPTRAPVSIKGKSNANKKKRTCGTSHIRAKCVHCGHFSSLEWRRRQSVKRHDCEQCSKHRDR</t>
  </si>
  <si>
    <t>&gt;3989_g</t>
  </si>
  <si>
    <t>MEFLLLPHHRGEPPLPVPKTPYVAGKVRYDGGPFLSYPARVGKPHFGTCYLDRKAYMLAERANPTPMEDRQAFIQTWLFFGFVAEYLNANSEDALDPNSDSHNEILHYLYNQHVVQEDGKAYVVVDADGLQAFVAKTRPSKDLPARILRLKHLTEVMTCFSAVWGTLPAEFNHSVKYAIGAVGEVFSSALQHFINSDNEQTWGFATGYIDQDVQSLMISRGWCPSDVARAQNNFSSLQVLHIARMMDRSSPKQDHSSCTERVCYACQINIGEYKLQHTQECDGCGILSVDPKTLTKVLKNGQIPLLRLNGELDNLRAEIVPYELETRDRPFIAISHVWADGLGNPFNNALHRCKLIQVQEFITTIYTSTFGTGPGPLLWIDTLCCPAQEGEGKQLAIQTLPLVYRSSTHTLILDSTLMSYSSHPQGTPEKLIRIFSSPWMRRVWTLQEGALSKSLYFQFSDEAVSLDMLKRSIKEAQRVSMRDKNIWGSLSKNLRQLQGFFLKDEDSTEAKISKIALLDQALLYRSVSVASDEALCIGTLMSLNIAAILKVEPKENRMQKVWGTSCGFRGGNFVGGNIF</t>
  </si>
  <si>
    <t>&gt;2354_g</t>
  </si>
  <si>
    <t>MPAFTLYGSRGSTNTDRVRLTLAEGGFTDYELVLVNLQKGEQKSQEHMERHPWGKIPVITSAEGFTLYESRAICKYLATKYSFPLLPPASDVEAAALFDQAQCAEMLYFAEPAGRIAFEKFAKRYMGLPPDDAVVADALRSVEMFFDVAERLLHYQDYMAGNDFTLVDIYYIPLIQRLFACGYGDVIVSREAVRAWWDRCVNRPAIQRMLAADKEAVVAASR</t>
  </si>
  <si>
    <t>&gt;2491_g</t>
  </si>
  <si>
    <t>MSVYPHPHLIPVTTKIQASFPSMHPLLCLYLPCIAGATVLASLSSVPRANTNLEQLFSPQPQAQVPVGHYRLPPNVAVIVEESLSQKLVPLLLSFSEILGPKWPIILFTPQPRASIPNSADLDKAIREHRITIRDLPSGVHFSSDLGRSEFLTQPWLWVQLAPAQHLLLFQIDTILCPRSRGRIETFLEYDFVDVVLGNQKGGEGRKGGLSLRNRGMMEGVAERCNWHLEMATMDYNFNREANVVVEDQWFYRKLQEIPEAKLPSAEVVGKFKEMLC</t>
  </si>
  <si>
    <t>&gt;7115_g</t>
  </si>
  <si>
    <t>MADTEKDAGDVQNIESPSTEAVLLSTAADTTVYSPWTASMFRLTSSGSSTGIVFALYNIGSIPAVVLTGPVNDYLGRRAGMFTGAVIIILGTCIQAPSTNMHMFMAGRFILGFGVSFCCVSAPCYVSEMAHPKWRGTLTGLYNTCWYIGSIVASWVCYGTAYLDSDWAWRAPIWCQLASSVIVAVGAFFLPESPRWLVAQDRVDDARAILGKYHGEGRQDHPIVNLQIAEMFKQIQTDASDKRWWDYSSLVSTHNARHRLICVLGMAFFGQWSGNSITSYYLPVMMETAGIDDEHTQLRLNGIYPVLCWLGAISGARLTDRIGRRPLLFYSIIFSAVCFAIITGTTKLSVDNNNKTATNAAITFVYIFGIVFSFGWTPLQSMYIAETLPTETRAKGTAIGNFSSSVASTVIQYASGPAFQQIGFYFYLVFVGWDLIEAVIIYFWFVETKDRTLEELDEVFSSPDPVKKSLEKRSHNTVANVLGVDEKQ</t>
  </si>
  <si>
    <t>&gt;510_g</t>
  </si>
  <si>
    <t>MADSSMSFFAATTTTLWSNAWTPTTIGQYAGTCIFLIFLATVFRALFAVKAWRETAWMDAEFNRRYVTVAGKLPKAERLSVDSDSKRMILTENGVEEEVMVVKKRSMGVRPWRITVDPVRAAMDTVIAGVGYLLMLAVMTMNVGYFLSVLGGTFLGSLVLGRYVSSEH</t>
  </si>
  <si>
    <t>&gt;10521_g</t>
  </si>
  <si>
    <t>MEIHPRIQRPLKEEADSYGTKVDHRVARAYYLARVFCIIFFAFEVEQVDQPGLLLSMREEDETLWQYRLSVIDVDVLVEYLNGLKDIPKATNNPEGTDIPEETEKSKLDNCDSGALVRNMTAYGYSYQDLWLLTCSEDNHGLIKCMRGYKDLERLAKEECSSSVMFPGGDGSGASENRLLRKRSYDSSENRLVKKVQPVKGFEEPDILSAPVDSGESIALLY</t>
  </si>
  <si>
    <t>&gt;2974_g</t>
  </si>
  <si>
    <t>MSTLYTSAPGALSQNEINRQNQNRVIVDTQMSTTQSAMISALAALERTTVGSPRKQQHVIVVGAGISGLRAASCLQRHGIAVTILEGRSDHIGGRIRTSRRHDGKAVRDIGAAWMHETSQNKLVQLIPKLDIEYYYDDGTPLYFTRDGRAGSQFKAKKVADEFADYVDGYYTEHPDAPDRTVKEFVDDFVAKHPLITSSERKWAPQAAREVELWIGTSIEEASSKHLSYFLTERNLYIKGGYDKIVDWVSKSLLDDPKTIRMGEVVKEIKWGNEDNSIFVQSQSSSFSADAVIVTVPLGCLRHKMISFSPSIPASIEKGINSFSYGALGKVFVEFSEVFWPKDNDQFIFYPSPLPAGTKVDESSILSYATVTSNLWIMSGTKELCVQIAEPLTQRIEAISDSAVLYAFFEPLFKLMRTEPYKDLPDLINIETTHWTQDPLAGFGSYSVEKAGDEPELLVRALQEHRANRLQFAGEHCIEVGNGCVHGAFETGEIAARNVLEVLGVEWDGRDTTKGSVTP</t>
  </si>
  <si>
    <t>&gt;8661_g</t>
  </si>
  <si>
    <t>MHSSILYVAALLSVANAHGVIMQAVGDSGASVGFQVDSSIARNCTGISPCQQDTTIIRDAEIAANIVNECGRTELSGNIDVGENTENALAAGAVTKVSAGSQITVTIHQVNADGAGPYTCDLDQTSNSGVISQNLTVTNNVPGVNGLSQAKFTDFNMTVTLPDNLACTGASTGNVCTVRCRNNAVAGPFGGCFAVQQTDVTATTNNANTIKTAQTLDGITSQVAENIVDLPIAVAANQQQGTTEAVDGLKAVDDLLALSVTTKASPTQTLVLENVGTNVAVAAGGSAAADLTAVGATATSVATTKANKATKTAAAAAAKATSATKGGKAAANAAQKGNKNARNLGMGMRWAKRITGDF</t>
  </si>
  <si>
    <t>&gt;15578_g</t>
  </si>
  <si>
    <t>MDNAPSSPTSDPSIFRYIIGFLLIGLAWGFTTPFIRIAAKNHHPPIHPILSSPSVTSSFLKSKIYGAFFGVVDLLRNPRYAVPLVINLTGSVWFFLLIGKAEAEACALFTPHPNAIRLIVWGEGEPWVIERSGKLSLTVPITNSLAFLFTVLGDWYVERKVISRDTWIGMALSLAGIGLCVQSKTK</t>
  </si>
  <si>
    <t>&gt;15579_g</t>
  </si>
  <si>
    <t>MENGTKNGAHTNHDRDQRPNGVNGSIRTAEKYLEKGKGREEPQQNMTPTSPTAQVGSNGAFGIEAEPDAPNFNEQGDRLPDEITHVTEGYIPLNLLLTRMAEKGKKDIEKIIEILNGIPLPASVANGNGSWVTSGEDNSEENIQKKLQIMKFAEDSHADFTKALVITGWSQRHQDIKKLIDLRIHLFKLQQAYSGAYESLGLIRKDFYHFAVPNPDLKTAVEVLSTGRVSGMPELGYIPLTPFTAQETLKHLETLNTLLSIRLNIHDYDSIPPQFKDYTIQSGRVTFQVPGEFEVDLGLATEDPQEQLWCIDFRFMFSPAPSTLAPGHRVAIYNQINIALKDAGLTGCYKKLHEMVLTHKISEFVRQATKMASLTWIDTLKVERLNRAMSIQYWVDRYPKEQKGYKGPKSKKSWIILGVHSGKRKETAFPDPKATSRLFLRWFRDGTEIKDVDIPFDDANISTESLLKFVIAQHVRHILTSIYEKLREASLYTSRELALTLSISPTEPAESEIKIQLTNELHLSVKIEPITGRFIFSPGSLTVNKFALNLNTRSLDPANDGNKCLEQLRCALIAENITSRGSTARWIRTSGPGLSLNADALQTHLPKDKLDIIWLRRPEWLPDWHLAVIVTRSGELWNVRAPTLGSVNQNAIKVEKCIPIKIPVACPSHDYTFLSKIKVFTTGLLVHHATIKDLDSKKATFVLRPGKSRKQITLPDILVRLSTLIPSHNKSPRTGLPWAKDVIQMTYRGLGAVSGSEHVVTITEVRLIMPTPQTLSTLSERVDQDIRYNIEFGFLSIRLLTTVGESVISQLIERVTQVERFVEFVQVLEKHRATSQCETASLGKIIFTYGNPIDQVADNANSKKIGNGPYRAVVDFSTVEEGGMKLQLESGNPHLEIADHLNKVLNSKEGLDGVATLLTLTLPLVRAFDFINEKGEAFINTRAADWYVIRYVLPSSQEPNSLSKARTITFEIRLSHRRGEPWWAIRRCRNDHNKESSDEFDEALKSVWASSGEGWMGMEDCAVARPRGAENALRRVDEVVRTCPVGEKKVQPELTANQSLVSMFGRQQARAPVPPQQIQRSMQQQPTPSHSQSQSQNHSQGQSQGRMKQQREVVEID</t>
  </si>
  <si>
    <t>&gt;343_g</t>
  </si>
  <si>
    <t>MRGIQIKEYVKGPDELKVVDLPDPVPTKDQYLIAINASATNFFDLLQIAGKYQHQPPLPWISGSEFSGTILSTPSSLPSPKYKVGDRVFGASQGSYATKICAPEAALLPVPSSWSSVAAAGLFVTAPTSYAALVLRAGIKAGDYVLVHAAAGGVGLAAVQIAKAFGATVIATAGTKHKLDVARSFGADHSVDYTDPTWPDQVKKLTPKGRGVDIVFDPVGLIDKSTKCIRWNGRLLVIGFAAGNIEKVAMNKLLLKNISVVGLHWGAYAKNEPERIPEVWRGIFELIKQGKFRGTVFTDKEFVGLEKVPNALKSLGSRGTWGKVVVKILQEGGSKL</t>
  </si>
  <si>
    <t>&gt;2931_g</t>
  </si>
  <si>
    <t>MAERATDPAPSIASSTTEADTYDEKNSSVSEGSFKLKNPEELEIGDDIERATLLQSDDEKPTEPPKADNSTRTAVIWMVVNTLATIGIVFTNKAIFSDPSLKLAQLTFAAFHFFVTWLTLFTLSRPRFAMFVPRRVAIREIMPLAIAMALNVILPNLSLAFSSVTFYQVARILLTPVVALMNFVLYKSTLPKNAIIALVPACLGVGMVSYYDSLPAANANIKTTSSLGVIFAFTGIFASSLYTVWISSYHKKLQMNSMQLLFNQAPLASFMLLYVIPFVDTFPVWTQVPANRWLMIFMSGFFACIINMSQFFIIAQTGPVSSTVVGHVKTCSIVALGWITSGRAVGDRSVVGVLIAIGGIIS</t>
  </si>
  <si>
    <t>&gt;8347_g</t>
  </si>
  <si>
    <t>MTEVITNITPPVLQGPSDKEKKYDRQLRLWAASGQQALENSHILLLNSGSGTVGVETLKNLVLPGIGKFTVADDAVVAEADLGVNFFLDEGCLGKSRAESCVRLLQELNPDVKGHWFPREKGEPLEKLFENSKYTIIMYTFPITPQHLALIQKYGNEHKVPLISIHSAGFYSYFHNHLPGAFPIVDTHPESTATTDLRLLTPWQELTEFVEDLTKDIDTLGAHEHGHIPYVALLLHFLKTWKEKHGSLPITYKDKTEFRKAVAAGARTSNPEGGEENFDEAVAAVLKTVTAPNLPSSVREVFDYKPSETESKSSFWIIANAVKQFYAKHKELPLPGSVPDMKAISTVYVQLQNIYKAKARQDVAEVLGSVRAHPGGKEVDVAEVEAFCKNAAFIKLIHGGDSSPVDIVKLTEKEFASDEMAAATMMPLSLLPIYLSLHATSHVPSASSSEILAEIDKTVPNASSNAHIDEVAQEVARAQGGELHNISALTGGMVAQEVIKIITKQYIPIDNTCIFDGIKSRTQILRI</t>
  </si>
  <si>
    <t>&gt;8544_g</t>
  </si>
  <si>
    <t>MAELDGPIASAVIVPKSIAASTSPRPAKRRQSSGSDSTAKRPRTSHDPDSPTTLRESPPPTKHPKEESGDKADPNADRRKNSMQEEKKRGRRLFGGLLSTLSQSTPNGQQKRRQEIEKRQQEKAKQQKAADEIRRAERLAKLKVVRQVEQIKFNEESMRIRHSNMLAMAHFLSTKTEPKLLYKPWELLPQDEERIKRQITDAEATIEREIQEFNALYPKEPSQEKASEEEEEGKVESTSKETVGEPRAESPSVPVSIPVVNTTNLPAQAPQSEHGTAEKESLEEHNGEVVVENEEDTVIY</t>
  </si>
  <si>
    <t>&gt;1186_g</t>
  </si>
  <si>
    <t>MAPSATLPASAPQKDTKNILASPILYEIKSLHGKGLGLFATQSIKPGTLIISETPIITTYVITSTDPAITEADLQRALDNLSNEDKKRVLALYNAFPHMEGTSAPYPLEDEHDSDNSDDENHSPAESTTPANLNEKGDISWPLTGIVRTNTYPLGVDADVGGLFPEIARINHCCYPNCVQYWNPILEILMIHAVRDIEAGEEITTSYLPGSLPAKQRKRTLRAYFQFICTCELCSLPKDELQKSDKLLIEAGDLDKKIGDPRLVYEDPDEVFRSARRLFAIFNEMKIQDGRLSRLYYDCFQTCNMHSDLARARCFAKYYLDRKKVAEGLDSLNVLEMKKFVKKPEEHESFGSTNKWKTKGSDVPKGLNSKAFARWLWRENA</t>
  </si>
  <si>
    <t>&gt;3585_g</t>
  </si>
  <si>
    <t>MLEVDTCALCNLFRSTLPPNVPDNHVKLELGAYSSERMHYMGWSCVDTNILQISAPGIQFSGRYITSQPSGIKGPVQMIREKIEQYETVKDWINLCHAMHTTVCRVKNPATVRYQKLIDCQTRILVPAEDHPYVALSYVWGDISKIFEAIDGSDKLPTKLPRTIEDAITVTRKLDFRYLWVDLYCINQKEGKEKTHQLRNMNLIYGNAELTIIAAAGSDMNYGLPGVGHQKRKSRYLTRCAKIGKHFLITTDDSPTVSMYGTKWNTRGWTFQETLLSRRRLVFTEEQMYFECLGMHCCESLKFPLEYMHRKDKQGFKKIFCEEGKVGAFPKGIGRTNLEIVHRIEEYTKRTLSDSNDILNETKAVSRGNMSKRVPGWTPAMGFFVGLCWDLKEPAERRPGFPSWSWTGWQSVVSWKAGFFDYWPAIAVGPNVKLSVECSDGKTPSWEDFQKSKEDATEQPPILSIIRITTWTIQFPVVSRIQPRDKLLRGKYKYNAWLEVEDGGILELQFESISNVLLEPGQICIGMFLDHPSTENDEGSIIMVLTQKGEVYERIGLGKISGNRRLDRNGKEVATKEYDQEGYVYYGINPNPPTLLKSWKEIRLD</t>
  </si>
  <si>
    <t>&gt;5170_g</t>
  </si>
  <si>
    <t>MATPTLIGMPEPPPNPDTPTETPGTPNSTTTSLSALSTTAIKDGQRGNYLPHVGHGHHHTASSNTLEAERADRISRLAGLERVTAARPPNPNIQGGPAAGVYTNAGQIPGYFDQNGNPVYTTKISTVGSASATGSIGGRTTTWASGSQRGQTEGDDEDQMSMDTNYRDIDERDRYSASAMDEDVDVDGMSDNTSLVGFGEGAGSTVSGPIYNRRDMVASPSVKSALASHVQSSGAGTPSTSATIEQQRRDARMIDGLADDAPGYVDTAARGGRGAGIEAAERIIRERLDDGGSKRPLGSPNESGLGNFYFENEK</t>
  </si>
  <si>
    <t>&gt;3901_g</t>
  </si>
  <si>
    <t>MAQDHPTPNPTKTPLRILCFGDSLTEGYNQYGMRYDPYSETLLERLEEEMPEFEIAIETEGESGQMVTGGFLERMQYIYTTSNLLPYDWVLFLGGTNDLGWGKPVEAIVSEIQRVTAVPLAQGARVLVMTVPECGANSARLNGKREALNEAIKSDGREGVFVLDLKEKIPYHTMPEAERAVVWDDGLHFTPKGYQRVGNLLAERLLQIMKGDGK</t>
  </si>
  <si>
    <t>&gt;2331_g</t>
  </si>
  <si>
    <t>MPITDRGGLIIGVGAGFLGANIFLIGMRLYVRARVSKNLNYNDGFIVTALLANASLTALVILAAQNGIGGHTISASLPEIGNALKYIFFLDLIYVILTSFMKVSIAITLRQWASQNIIIWLLRLSIVVDFLISAAFVIFLLVQCQPISHAWRLTDPTAKGKCLPFVVQLYMGYALSITTISLDMLFLFSPFFMLKGRRLNSHLKGYIYAIIGLGILASIANFIRLGALVRLKASADPLFDAAPVFLWSAVEVSIGICVAGILEMGPLMRKWNVKGFEDYSVFASLGDDDTKPMNLQDIDFKRPVLVHASSIRRPTNDLWRF</t>
  </si>
  <si>
    <t>&gt;6312_g</t>
  </si>
  <si>
    <t>MPTFVSKLEEIARLVVQMDSKTTVFVVLLSLVVFTKLTTSIRSNLALRASGEGKTPPIVPYTLPVLGNMLPFGLDTESFLDHLFKTYGPNVPVRIRILNRKIYYISGIKSVLALFKSSRDLTTVPASILVLEGAFGSPPSERHAYEYDNTGINPKPLEGSNLLEPNNRIWHLQHAGFHSNLLGSELSVIATHFMTNTEKELEALEVDFDDWADIPDLYGLVKDIVFRASTTALCGPKLFELNPDFSSDFWEFDTHVPNLFKNLPRWLIPSAFRCRDRLHASIMKWQAYANENFDWEDDAIQKEAWDQNWGAKLMRDRYKIGQNADGLSERAIAASDLGLIWGANANIVPIIGYSLIDVLMRPDLLSRARLEVLSTLEPDTNNNKHHLSMSKLLTQPLLQSIYTEELRLRTGVIIQRVPIIDNFKIGPWRFPKNQMIVTSAWHEQRNKDIWNEGPVNGEFHSVDEFWGERFLVDPNNPESGPRKPGTATKPRATVQDRERDEKDSNKPVFTTDPVTGSFFPYGGGQKICPGRFYAKQEAMGAMGLFLSMFDIKLERDPKAFPQPNMGYFPFGVLPPLGAFPARLRRRRS</t>
  </si>
  <si>
    <t>&gt;2462_g</t>
  </si>
  <si>
    <t>MPRSPVPVINPDDVWMGDEDPSPLVSPSHLKECHDEQAQTSLKTFGEYLRASAKAVFPNNSAPRYSKVFVLVISHRQDEASRNLFNVFKDVYHFEVEWWEIPENGYDEEVDEKISEFVNLGGNSEDHLKILFYSGHSQVGYGKRVLWASSHDDQGDNPTMELSRLQSALENVESDMLVLLDCGHAGKIKTSHGNGTKELIAACTGPSNSLDENTHLFAHALEIELRSLSILPDFSIGNLYHNIFSRIQSHMHEESKEYSMPIYSALAQGNPQFPSSIRLSVHKGDNTAPPGHLDTEESFGATNGISFTPSFLHSTAIRHGEIPRMAFAVRLKEHFKVGQPSADLFLEWLRHLPTPAAEVRVEATFHGHSGLLIVSIPICMSIYLPKDPAITSLGSITSFNQVMSQVPQLSPHELPTPNPDTHDWDSLNHRPITPDTPPKSRDGVNGASGVHKPTEVRFYNKAQVYEPNGESGNRPLFSKEHSSDFSVASNISEEPETLKKLNGLYAGKTNTQDTPGLETSHPIPPFGLHTTSPGGPQSKSHAKIKSYSDDPDAKRFPRISRPVELIRNEYDCVVIGSGYGGGVAASRMSRAGQSVCLLERGQERWPGEYPSGFLDAMKQLHVSGDFAPGFLNGTIVEGGDPTGLYHLICGKGQNAFVGNGLGGTSLLNANIFLEADGQTMKLPAWPEELRQQGALKEYYKRATNVLEPVPYPSDWPDLPKLSMLEKQAQALTWGDKFRRPPQTTRFMGGPNSTGVEMYPSALTGMDSTGVNDGSKSSTLVNYLSDAWNWGAEMFCECEVRYIKKHPNPDIGGYLVFFAWHGSKRDAFHANLYKDLMWVHAKKCVFLGAGSIGTTEILLRSKELGLSMSDKVGTGMSGNGDILAFGYNCDTEVNAIGRQYPSPYQPVGPTITGIIDCRDGHPNPLDGFVIEEGAVPKSLAPLFQTMLELLPGKVPSEGQSLTKKVKHVLASQGSRFLGPYFSKGSIEKTQVYLIMSHDSNQAILSLKNDKPLLEFLGVGRSQHVDYLNDVLKRATEAVGGTFVNSPFYAALGQQEITVHPIGGACMSNTGTGDHGVTNHFGEVFTGQGEETHHGLIVTDGSVIPTALGVNPFATITALAERSVEHAARDRIGRSIDLHTKNDILDLFGRPHQFAEGTRVICRKDTARIAHAINLVESTRRAKRDGFGFSEVMSGYIHVGEGIQGEKLENYATAAKIAKGLCEEARFFLSVKSWDTHAIVNQDDHPAMLTGTFTCAGLKGSPFMVQRGNFQLFVVDKQAPGTRNLTYDFDMTSTDGKQYHFHGFKVVDSSVAMGPLRFWTAASTLYVTISEAGSGKRVLGRGMMHIQPSDFLSELVTLKPSGQNLASKIHSTLSFMGFFAKQSASLFLAPFTWQQYPAVTYTGYINDTSPDQTIKIWDPVDRVQTYLHIWEPRNKDIETKNLFMIPGASVDHQIFALPTIEVNAVNYFTRAGYRVFVTVHRICQLMVAENNWTTYDSRLDIKACLVYIREHYGKQPIYTICHCMGAVAFSSGLLDGTIPADWILGISCSQVFMNPIWSTLNMAKVLVGPIPFDKLYGMFGGSWFSCSSTREDSYFQQLLNQILRFYPAEREEMCNNVSCHRCSLVFGRLWNHRNLNEATHRQINRFFSGVNMTLLHLLMQSGRRGVVTGNAPSFTNLTTQANIRRLKGIPFLLFSGEDNKVLTPESTERSYEILRDCFGDGRGGRYTRRVVKGYGHLDCWMGRESFKDVYPVVREEVDRVCRGEGYRYHEPDWKASWQGWKKLAKSG</t>
  </si>
  <si>
    <t>&gt;5776_g</t>
  </si>
  <si>
    <t>MPSSVASHSHRSTTKVSHKAFKSRKTSKGALKEIQKGKISDLSHRKSPHQQMMSKFDRRNQARQKQQTKHKEHLRETNIFAGRDGAPRIVAVIPLCEDGDAAAAVRLLNGSLDIDVDITSEGLFRTEIERFKQKVQYVLVKRDLLACLDAGRTADFVIFILSPDQEVDALGELIIRSVESQGLSTLLTVVQGLEKIEPPKRRPQVLSSLKSYVTHFHPDQEKVHNLDSRQECANLMRSICTMSPKGVRWREERSWMLVDEVQWPEANDGNVVLTGVVRGKGLKADRLVQVGNWGDFQIEKITAAPLLSKKRKPEEMATDESEVEKVLDFPTLEKDDLDELAPEEIMMDDDIDIDIDMEMSVAPSEKRGVLLDDHHYFSDDETHLPAAPKRLPRGTSKSQAAWYLGDTFSDDGSDLEDVDERVAEAIDPALPQDGVEGFAPREETEYAATEYAKSEMFLDPKPEDEEEAEQLAAFRGRNHDEAEEDREFPDEIELHPQVLARERLSRYRGLKSLRSSPWEEAEDRAHEPEDWRRLLQVPDYKSARSAVLREALVGGVEAGTRVLVHLRNVPASLKASYNPSRPLNLFSLLRHEHKRAVLNFNITLSSDYVSPVKSKEELIMQCGPRRFVINPLFSQGGNTSNDVHKFDRYLHPGGSAVATFIGPLTWGSVPTLFFKRTISEAMDTEDGSQLPLVLLGTGTSLPPSSNRIIAKRIILTGHPYKIHRRLVTIRYMFFNREDVEWFKALQLWTKRGRSGFIKESLGTHGYFKATFDGKINPQDSVGVSLYKRMWPRNARAWNAIVDEAGEDQVPDLVMQF</t>
  </si>
  <si>
    <t>&gt;5464_g</t>
  </si>
  <si>
    <t>MSQYFQPPQQQAYGASAQNLQFYPSSYTPNPVSGHATPSQAAYYGAPGSSPGYGAQGFNSGFGAPQGVSGRMGEQGGLRTGWLAAFGTEGYDGEPPLLEELGVNFEHIRMKTLTVLNPLARIDQHIMDDSDLAGPIIFFLLFGTFLLFSGKVHFGYIYGLALLGSVSLHTILSLMSPPTDPSDPSPNPGMAPSHLSPTLTFPRSASVLGYCLLPLVLTSLVGVLVPMDGPLGWILTSLAIMWCTYSSSGMFCAVGRMRGMRFLVAYPLALFYVGFGIMGIFSSRGAKGLAIEKIPRL</t>
  </si>
  <si>
    <t>&gt;1317_g</t>
  </si>
  <si>
    <t>MPTRFIVPRSSLLRRSTQKLRNRYIFIAVAILVFLFNFPSGDIPSRRRPYRIQASFPHEPSSTRSVRLERRRQVKEAFKHAWKGYKEHAWMHDEVKPLSGGQADPFVGWAATLVDGLDSLYIMGMKDEFEAALRAVENINFTKPNGERVPVFETTIRYLGGLLGAWDISGHQYPILLEKATQLGDFLYGAFNTESGIPTPYYWWERDQTKKIEGENGVLVAQIGSLSLEFIRLSQITGNPKYASAIQTVTNNLERTQNETALPGMWPAQADCQGSRLSFSSGSFTLGAFADSVFEYLPKTSLLLPPSSLSRQYLNMYRFALSSFSKNLFFRPLLPGNPDILFPGSVDAHGDSLHLNTEVQHLACFVGGMVALGSRLSHSLEELEIGRKLTDGCVWAYNATPSGIMPEIFHVNQCPDPESCIYEGDGLGFERIDDSSYQLRPEAIESVFIMYRLTGDKSWQEKGWKMFKSIEKHTRTEIAHARLADVMDAHPRQQDSMESFWLAETLKYFYLLFSEPKLVSLDHYVLNTEAHPLRKG</t>
  </si>
  <si>
    <t>&gt;4501_g</t>
  </si>
  <si>
    <t>MAPGGPPGAGRGRGGKFKKFTRGGGKHFSRNLRPLDADGNEIIEKDPNASSSEEESSEEESSSEDEPASSKPELTREQRRAAAKAKKEAAIARKTGKVPQPGDLPSSSEEESEDDDEMPMPANPNHSKAARHQAHAAPATVDETAAAVKDMSLGGKGKGKAPAELSRREREALQAQQAKERYQKLHEAGKTDEAKADLARLKLIREKRAQEAARKQAEKEEREEADKSKRSEIEAKEAKARANALGPASGKSDRGKGKGRK</t>
  </si>
  <si>
    <t>&gt;7144_g</t>
  </si>
  <si>
    <t>MQSNNSIAAKATANLGRKSQAASTSITSPLPPQRKLLFACEWHFRPEGVKDVRNRFERALEAKKLEAQHYYNDKDATFRIKVLPGSVNIIWPIFQGIVTTIIQEETGEDDEDSDTSDDDLFDNGDGGYKEFSSNKIQELSKWRLEQKLGKDMIVEELKSLKDELYPDSVRFFKWRAVWLCLEESLDRVIPDETLQELQRLTNCQFEKHLNSRKLYIGAHKQEHKDLALKKLDVIRKYFKHRHAAFHIFYSEGHANVRYNIKAFVHIKPRYFETTLLDNLHVTFHQGLSDYTTLKDAYAIRCAPYVHLRSEYVTLPRATITPAVVQADVELSLTLPLKDWFDFKYSAKGNLLVVAIPASQISKRASEDIILDQASTSVRQPRQRDLMPSSAIRIWANTVPVVEPRARKIVKKQPWSTPVAVEPFTKAHILQRTAAAKGLPRPIALTLQLQKMGIRATTTEPVQPAIASVSSPLPQFPVLAPMVRGAQEVQQQNMPRIQVPAETELENPIPQHNPNIDLDRPRATNPEFSEDPHDFLNNRRQLTLLDDDSAIDTSVWPPLEPTRRINEQLQPSAELSTRKYHNTMNQRGGNKQKHKHNPYAGRLDQPDPVVPPRVPTLIKAAQSPDPLPEFLDNVKLQFSKAMVDVCGFRGRLDVQAKFGRIILRRFNRGQVAAKNVDHLHEGNYIIDELLMKPNSYSPTTFFTDVLTTVSPDIQYLINMKNPDGKDMWEHKPLTWSVKYLFTFRDSRAVNSIPFVVEIDAETFLVDIYTRRVLGSIYVHGTQRQWDFRIGVTGYQNSRALEEKHKYLANAIVLSLTIPPNTTTPNLTWELLSPMVGIYTLEDLSVRRVCRYKSTDDSSILNVAEVQSLDIYKKAGPGSDSWTYRAIPGSSKCTANEKLCAWFEAGIECAQATKVLEHNTKLELGEEASWTVDELANTGAIEALVLPAAEILKRMDGVGYNNHNGENCSGWVPSAEGIHNREPIQERPPVEFW</t>
  </si>
  <si>
    <t>&gt;6374_g</t>
  </si>
  <si>
    <t>MPLANIANPEWPPRSPHEVLLSTPSGRDRLRRLAERGSPSPSPTKRSASSASFRNRAKQLLLDDMDDDDDEEDEETLQLQLQEIQARLKLKKLQKKNKQNSDTESDHAHGKIAQPVRSDSVATSRAQSRLEGIREKRLERSKSQSNIDVPVSPLRRAKPAEIRRSPSKGLLGIGKGLHGSDISLKRAPSLRQREENAFKDRLAGPFLQRPVSQFGSRVSSNASSSHDGDRPKTFNERIEAVRQQEAVRQERDLRVTKNRSTGFDIDHEKMETFRKTAVEFPEAPRAAPSFSREEILNSYSNSNLPRSRTNPDLRSAMRSSGTTKITPLASDIPDSGPSSKISSKRAPEESQAIPSEVSESEASQFEPFSSIHLSKRIIPHQVLTRTLSGKKIYKIPGILRDVKGPDYSAPDIEEDLVVFGVIARKSEPRSHQSNPNFKNAKRGKYMIMGLTDLKWEIDLFLFDSAFDKFWKLTPGTVVAILNPIFMPPPKNKTDTGKFSLTLNSNADTILEVGNARDLGFCKTIKKDGKVCDSWVDKRHSEFCDFHVNATLEKTQKGRMEINTMNFGKGLNGAKKFNSRGFDPKYQQSKKKNELDQKTRYDQESHSQIYIGRATPANLLDNVDYDPDAFHRGSTKEERMRKQLVAQEREKDLMKKLGKAGGGLGAEYMRKREHDNSPQLDDPGPASSSQVSDATSLGRLGTNAKDIALSPIKRKRERENTVSGSAAMGWGSGLSKELGRMREGGKMAGNNVHVKKKTRFVTAKGIREAGRESIGGEAVKAGVIAASNALNDDDDSDDLEIVP</t>
  </si>
  <si>
    <t>&gt;3176_g</t>
  </si>
  <si>
    <t>MFAVPGWSVSTSELKRQTSEASNATPRATPTANNGTDGASKERVHNKRKRSGNSKPQAVNASNLADVWATVIEGQPMPKKERSEKRQKISGPDEQSAKEDHGGETQPASASRDKKNDKEEMQKKGKSLKEKKREKKAALKKTQDGSADITIPAAEDSIPKPHPPKQALQLTPLQSAMRQKLISARFRHLNQTLYTIPSAHSLSLFQENPEMFNEYHEGFRRQVEIWPENPVDGYILDIKSRGKPRAGQRGKPGKKENSSAVNSEIIAVPLPRTGGTCTLADLGCGDAALSTALQPLTKTLNLKIHSFDLQAPSRLITKADIANLPLADGSVDIAIFCLALMGTNWIDFIEEAFRILRWKGELWISEIKSRFGRVGGGKNKVVSHSVGNRKRAEGGSKKEAKNKEEQEDDEVAAVEVDGVEDRAQETDVSAFIEVLRKRGFVLRGEGRPGDEVKKAVDLENRMFVKMWFVKGTTPVKGKCVPVPKGMEKMGLETWKKKPQGKYVDAAEEDEKHVSSEAAVLKPCVYKLR</t>
  </si>
  <si>
    <t>&gt;1531_g</t>
  </si>
  <si>
    <t>MICRRCLLARGSLISRSSATKAPLLRQFSTSPIHLSSTATTTTAAPSQLSSKSSAPATTAPKLTTPIPPPVSKSPTSTPLPTSIAPAGFVLTGLNFIKGRNDPVALAEAEYPPWLWTCLDAKKKSEGEEEADKEGDEFSKSKKLRRAAAKRQRKMEAAALARGDTSSLIQKIPLTQQSIDLPSNKEGSIEGALEADQAREDVTAALRRERRKKIKEGNYLKGM</t>
  </si>
  <si>
    <t>&gt;10122_g</t>
  </si>
  <si>
    <t>MKATTLDDEGCAEKQGAAATTDALRGEFVRARTRSSARLASLRSSNPSAGDPKTQTLAEQSASKVNSVKIERSKRIAPKNIRKANEHKASSSKEKDTETRQGSSNLSFANEAVESSGTGIVSERSGAVQLPLSQSIFFEKLPFEVRNAIWNFAVIPCPRLITISHSPSPKVDEKSQLRIARGEIHDSFYWRARADAGPVPAMLHVNSEARAAAKKQYCLEFSDQTGGRPIYANLAIDFITFLDPDMAIYALYGHFCPEFAGGASEIERLEEIEWKIQHLAIDDWGSEGALEEMLDRLWALQSVAVCRIPPWCNCDGFDWDPKDHFPFEEWALRAQRRGVIFKEPTVNRIHWAEFKEKFKQDELQHCLC</t>
  </si>
  <si>
    <t>&gt;8512_g</t>
  </si>
  <si>
    <t>MSIAYSTLHSEFCTIHYYSLGSGPQLITFIPGGNGHGKQYFPLMAALGETYSCVTFDRRQMSHSIMDGGVAANQKLDMKQQARDAMGFSESIIFGNSLGGIIGFQLAADYPSIITQLVSHEAPTYALLPDHVEVEKYLRSCHAAYLEGGLDAAFKIFKFKALDDPSLPKTAGAELHNHLNFFDNEFMELFDWNAEGVIKSVKRNGVSVGLMEGKRSEGTWYARSVNEQRRVLGGEDGCLKWTVPGHHQGFESELEKFLPVLTECLKELEERKTLLSEKKEECE</t>
  </si>
  <si>
    <t>&gt;3553_g</t>
  </si>
  <si>
    <t>MEDERRVELDCIAAIFPEITFDADNSFCATIDLPVHPISPVKVVFPLSADGLLPTPPPSTSSGENGAPPGGNVNVESHNLSYLPSLRLQIALPEGYPEESSPQFELSTTPAWLSRSYLDELQETGRQMWEEAGRSAIVYGYIDSLQQLAENAFGFSEEGKILEIPQELKISLLDFDITAVQEAFGKETFDCGVCLDPKKGTVCHRMVDCGHVFCVECLQSFYNNAIKEGDLTSVRCLAPNCAKKREEAQRSNKHRPKIHLSPTELLQIPLEPEVVTRYVKLKHKIALESDKNTVYCPRQWCQGAARSSKHRKPAGLEDDESDDEAENGKDEDGQETKVKDYQSGIDLLCVCEDCCFAFCSRCFQGWHGEFISCIPRNKTGELSEEDKASLEYMKMYSTPCPTCASPAQKTHGCNHMICFKCNTHFCYLCSAWLDPGNPYKHYNEDKTQCFGRLWELEHGDGEEAGYAHAPEHFDDDGVQILLEDEEMEEEELRPGDIPGLARGHAAHVRFFQAPPIVPEIEEPGDEDEEEEQPQGEVLEREGPLVLRLNHIPRAPHAVPAAPDPPPAVGNPNRRRRPGPQPRNQNHGQDNRRPAPGPGRNVRAPQRGRGGGGRGAQANRRNGVDQAPVGPEVQRQQDAAHQAWVQMFVQMALNDEEDQLDWDSGDEEDDAAWEIPVR</t>
  </si>
  <si>
    <t>&gt;7786_g</t>
  </si>
  <si>
    <t>MASSDRERNIVIVGKYHSPNLQKAQSIASAASGSAGGLLALWAYPESIVPLSYKLHAELAAEHDGAKRWGYRTLHCGSLKARGLVQQKSNSSTVVESSGEWQKLPKTDQKGKKDVSFPKDLDWFDAEAIEEYSEMGTPSTTAQVHPYQFTTSMADLAKEAGAQIILGSVTAIDYYGDHGVKGVTYEDKETRHIHTLPATDVILAAGPWTSHVFPEAPIEAVLAHSVVIKADVTPYAVFSEITLPENFGRTDDGQAKKRRHGSIVSPEIYARPDGTVYACGEGDSSIPLPKSSNLVVCDEDRCQDVIDYCGSISTPMRQGEVLSKQSCYLPSVSNGGGPLIGKTGITGLFMAAGHTCWGIQNSCATGKLISEFIFDGEAKSANIDSLDPRMSL</t>
  </si>
  <si>
    <t>&gt;6091_g</t>
  </si>
  <si>
    <t>MGLVQSIQRQRKKPAAGSQENLPPSQEENVLEADQEHGKIDESRMVELMQNIKRIERLRREAATAQIEARQKRREAAIKRREVWMCDAKFMEEIQHLSAKGELSTDNDLTRLAAKCQDSRNVLGPVEQEGIDAEQRWEQHTWLLQQAEIQLLTEFDSEFAIAETYPSGPSSVASSQYKPPSGHESSVSTMEEQSGLGFGRVGSVASSTSNQHLIQGEEDFSFPVSGSGPQSSIISDLVASPSQAGFEQKNMYPTAIFSDFPENASNTGLQENNDKYATESSSGVGDIDRSLGPAESLPDRQYAALEIFPCSTTDFSSKRTMINQWLENNVLTSHFEAVYLFSALKATLDAEDKAMPSNWAELVIAFWKLDGAANPRFHESASNPDRPHKKEARDETENEKKDNSQPLRSDIINCSREGSITDHGYCSDDRASRGRQSFPNLTGGFQMASPRVATISSIKTESYPGLTPRRRWGGFASRFS</t>
  </si>
  <si>
    <t>&gt;9064_g</t>
  </si>
  <si>
    <t>MLKQMNEMQALRQVLESQSIKKGDLTRTRRGWIYVLKLSCGNGTTIQSALFNFQAALLVLLLVICTSAYVHQLFPAFMDRKKDSAFVGVFWKCARVGERLSPYVSVCCLIFAVRLFIGA</t>
  </si>
  <si>
    <t>&gt;2981_g</t>
  </si>
  <si>
    <t>MPAPALAPLLSFDEVTQQPFSNVSVSLDATILRIWRDGSQYGTADPEYPYYSMEIGIACWHSGENSLLARYSGGRLKKEALYQLRGRFFVDMSREGGKSYLHIDEAIRFQGPGTIRSFKMPQLLMVAEVTEAFDGKAVVHWTTKDPYRRNMVFQQSTTMSVERVFAHEKYAHRLCAIEGRMGGMNGKKDWALTEIKLC</t>
  </si>
  <si>
    <t>&gt;9489_g</t>
  </si>
  <si>
    <t>MANNPLSTESIIKLIADALPTHAKGDTNSDLSSSYEAIGLFAHACMVAVGFRLVGFGEDKKMEAECSSLAPRLPPQWNSSFGSHSFLYAHSQSSMQYVVKVDRLGGKAEIRGIGLGDERISRFEITAKDFVSSAALPLRITLTADGNEDRSDLEAKLKEVFISPSRIQGWLLRYDETDHADGTSDLASLFKVTIIQKLIPGLHKEGYEEAPNAASSAAQDAYDERVEAHARRNPPRDPPADPGLPEPARPYPFQDPLAVEPRRPYPQGDFPPPGFDDEYDMNRPLRGMAPPFPGAGGPLNIGHDDLNPPGLGPFDPLRGSFVGGGQGGMGGGGMHPTFDDPLFGGRGGQGRGQDPRAPPGARYDPLGPGDGPQRGGGGRPPNPYGGFGSNDFI</t>
  </si>
  <si>
    <t>&gt;15607_g</t>
  </si>
  <si>
    <t>MARASPIVSTAPIQKRDISSALLERLSLLSEYATAAYCYHNVHKKTLTLACTPGGGSCTSIEGNAFNALGFEVGQGNGDRGYVATDSINKLIVVAIQGTSMSNLASLMTDLNFRKKSSTLCGDKITDDDCRAVLDAIAANPDYRLAFTGHSLGGAIAALLGTMFRNEGYIADIYTFGQPHLGAADINNYIQSQAPSHGENYRITHTSDYVPQLPSHSLNWDHYYPEYWITKNHGYPDTGDIKKVEGSLFEKAGNEGSPASFWSKLRKSPEHSEYFRKITECKTQG</t>
  </si>
  <si>
    <t>&gt;6297_g</t>
  </si>
  <si>
    <t>MGATQCQIMPSQIPHLRKTETSQQLIVDGKPFLMLGGELQNSSMTFAAFMETVWAGLVDTNVNTVLGCVTWEQIEAVEGTFCFDELDKVIQGARRHGLHLVLLWFGSFKNEMADVLSIFDSEARISDSKAFAALMQHGKEVDEHHSTVIMVQVENEVGLLGDSRDRNQSANDHFTSAVPESLLKFLNENWDILHPKLHSHLHQFKAHKYRASDSWVEVFGDSDSTDELFMAYYYALYIDSIASVGKSIFPVPMFTNAWQNYSDEDSKNPFPALVSGGGKPGDYPSGGGGIGVLDIWQEFAKSLDFVSPDVYLNEYASLCTNYRHRNQPLFIPEQRRDDFGARRVWNAFGTHQALRTALFGIDTINVISNPFKKHYRLLAQTTQHILAAQRRPGSEGFQVKFQPLKETSAFTGILSFVEKEVLDINTGELKTLRMLNGDETRSGSAAVMPSENPDYGGFHISITIPAGTGIAECEVYSLEEA</t>
  </si>
  <si>
    <t>&gt;203_g</t>
  </si>
  <si>
    <t>METFGPFDPQALAPQVDPRGEYEPYQPVTAIFDLKPLALAHFMLDSPERSLDGLFPDEKNAFPGMYPARKAQVGTRQKEKPKLEQHGYQRRNKKLETKSGSCGTKPTPSLGKRQVAGHINTIKSMFKAPQVKIALRREKYERIYHDIWTKALDDPYHYTISFVQSNILEVYERIGQLDANGALCEEREWRFWKALWNFLFPDEKDLLPQTKHEARIIQAQEAADDELALAFDAKKPIDNAIMTKAIGKPCNYEEAHVMHALVANIDTIKILRYKGLSIEDKYCYTRIWLWMYSFLTERQE</t>
  </si>
  <si>
    <t>&gt;8996_g</t>
  </si>
  <si>
    <t>MASTYALPASAMTHSHNHGPTHLHSHSHSPSPNRQYPVNSPRSLMPERANGSMHSHSYSDFDIHSSRSRGHSHEREVSPLARLPTPPDSTVLPPIAMFEKRIQELPPSVSQPGLYQPPTDVTEVLPHKHFNKKDRNASYHIPKFQEKPKSRITKFILSHMPQWPLIREILDEKDSRRIFYFMSLNFAFMMVQAFYGYLTDSLGLLSDSIHMFFDCLALAVGLFAAVAGKWGSTKRFPFGFGKIESLSGFGNGVFLMLISVEIMVEAMDRLADGRETKRLTELFVVSALGLAVNLVGMACFGHHGHAGHDHGHSHSHSHDEKLCLDGGHDHGHDDHHDHHDHHDHDGLCEHNDVHPSLLPKSPAHTEHSHSHDNENMHGIFLHVLADTMGSAAVVVSTTLIHFFGWNGWDPLASCIIAVLIFMSSIPLVKSSAKKLLLTMPDAIEYSLRDILSGVSDVRGVATYTVPRFWLGSNSFGEEITLGVIHIVASRGSDTEDEMGTDV</t>
  </si>
  <si>
    <t>&gt;10631_g</t>
  </si>
  <si>
    <t>MDHLINALNVNGNQNIAKLRMSIDQEMAANGYHVPGRPETIVDARVPRNDGKMDISEPGKDEEPDILDMDFFPTETGEPVGLQNAHKKVHVFGQSGSHRSERETALLEQEDPDGYTRTRRRAAGLPIVQKTRTSLPFPLLDSFPKIFARSEESSSLGIRTSLSTDTAVALRIKDLRNIVGRAIGMDEREDLSNSLGVIAEAYEEGWDSGSDEDDD</t>
  </si>
  <si>
    <t>&gt;715_g</t>
  </si>
  <si>
    <t>MPQTIADIGHRMTKPEDTNAYLVGGGIGSLAAAVHLLQDAHVPGNQIHVIESAPVMGGSMDGSGDATHGYLARGGRMLNFSYRCTYHLFSKVPSLVDPKKTIKQDLDDFNAVPGNRTIAKARVVATTEKGPMALDVRSMGLTMKQRLDIIRVAEYSESRLGTKRLTDCFDEGFFKTKFWYMWATMFAFEPWHSAVEFKRYLRRFLHEFPRINTLAGIDRTRYNQYDSVILPIETYLKNNGVDFRYETVVKSVSFAPGKAITVSDLHFASTKTGDTGTIHLEPHDIVMITPGSMTAASELGTNTTPAALPPTVTDALQAPDGAWALWDSLASPEANPDHYKAFGNPKNFYSRIKESTWFSFTTTFNKNTEFFDRIEKWSGNKAGTGALVTFKDSSWFMSIVVAHQPHFIGQPEDCQVFWGYGLYPDKVGDFVKKPMQECTGQELLQELCGHLNFPYEKCAKDSITIPCTMPYITAQFLTRKHGDRPPVILAGSTNLALLGQFVEVPLDTVFTVEYSIRCAQIAVKELMGTKRLDKDIYKGEYNLKVLLQAAGMLMT</t>
  </si>
  <si>
    <t>&gt;653_g</t>
  </si>
  <si>
    <t>MPALKKRLGASICLTAFSLITIILLLPSSRVSTQLQKIGLPSSIDQYWNWGEEEEEDVGGVRLVVFGDSWVDHTVEDGQTGKGKSYAEVLCDEINCTSCLNYAASQPSAEYPERPPRGAMTSNLNHDAAMNISSRPSIATQVVPEVLLPDLVAQVDSFINLPAPKTMPPATIFLLSFGFWDIYDFADVDFQTAKSIIDSSVTLLFSELNILYDHFVDMYNTIVDEEALLGGSNSTVIQKQPSFKVIIPKLFDPTLLPGWSSERPLPVLPDTVAEQQKNAVYLTTRWNTQMEFQMTSWINNDLPKEDTENQSAANKSISRDVIYYDLPSLLLDLLVEHQLEDEGLHDASGLGKGESPFQSVYLPCMQEGESDDTKGFVEVNGLLVCQQPEEYLWWDGWNLGKLAKEMIGKEIAIMVKEGKTLKAAWEQAKHVHGH</t>
  </si>
  <si>
    <t>&gt;7624_g</t>
  </si>
  <si>
    <t>MSTWGRYFRVTTYGESHCRSVGCIVDGCPPGMRLTEADIQPQLTRRRPGQSALATPRDEKDSVQIQSGTEFDVTLGTPISLVVRNDNQRPQDYRNPGMDRYPRPSHADFTYLEKYGVKASSGGGRSSARETIGRVAAGAIAQKYLRLAHNVEIVAFVSSVGPEQIFPTENCSLGPDLQALLKTISQSEVDACGPIRCPNPQAAERMTRLIECVRDDHDSIGGTVTCVLRNVPAGLGEPCFDKLEAMLAHGMLSIPATKGFEIGSGFGGCKMRGSEHNDPFVAAEVRSQKGGAVIVKSGLTTKTNRSGGIQGGISNGNSIYFTTAFKPPATIGKAQSTATYELDDGTLEAKGRHDPCVVPRAVPIVEAMAALVIMDALMCQYARETTMRLLAK</t>
  </si>
  <si>
    <t>&gt;15615_g</t>
  </si>
  <si>
    <t>MSVALATTRTNVLYAVERVFQMHFTALNAPGWKRIEMDVQRS</t>
  </si>
  <si>
    <t>&gt;105_g</t>
  </si>
  <si>
    <t>MTDSDSPSYPKLRRNTVNRYGKPRGKYDYETIHSIVNTCPVVHVSFPTSDPEDPFPAMIPMLGFVGSFENPEASLSEPLDLYLHGYISSRLMKLGSSSTEVEEGLPLTIAATHFDGIVLALTPNHHSYNYRSSILHGYATAVTSAPEKLWALEKITNVVLPTRWENSRIPPTSAEMTSTQILKVKIIDASAKVRNGGPGDDRADLKDVELRERVWTGVIPTWTAYGEPIAAVGEKGGNLCKEVPGYIKQYVTSENTNRERTAKDATKESK</t>
  </si>
  <si>
    <t>&gt;6658_g</t>
  </si>
  <si>
    <t>MTKVRPQDPAKLTDFRLLSFDVYSTLIDEEGGMFKALKPLLSKLPDPTPYLNNQHSTIASFQKHEHALQVSQPSLPYNQILAQAYTSYAHSLSLPPPSKAETQTFASSIGVWPPFPDTVSALKTLQKYYKLVILSNIDNASIAATIAGPLQGVPFDAVYTAQDIGTYKPDRKNFEYLLKGVKAEFGVEKDQDLHTAQSLRADHVPAKDMGMTSVWISRDGLGEDGQYEGKVQFTWEYKTLGEMAADVEREFEALGR</t>
  </si>
  <si>
    <t>&gt;2117_g</t>
  </si>
  <si>
    <t>MSSQEPSGSSYLEQMTTAAGTAASYLRIPLLVTSGIAAVVSSLLYFKQKALIYPSHVPNDSRNQVPRPSQFGLTDFEELMIPTPDGEVISAFYIRAPNRRSRKNVTVMMFHGNAGNIGHRLPIARMFVQRMHCSVFMLEYRGYGMSTGSPDETGLMIDAQTGFDYLRHRAETRDNDIVIYGQSLGGAVSIQLAAKNQDNKGLVGLVLENTFLSMRKLIPSIIPPAKYLAILCHQVWSSETFLPSITEVPVLFLSGLQDEIVPPAHMRRLFELCQSATKIWKPFPGGDHNSSVVEDGYFEAIEDFVANLDTNDVSPDSKPE</t>
  </si>
  <si>
    <t>&gt;9321_g</t>
  </si>
  <si>
    <t>MADITPESLAAREAALVAREQAVEAREKAVAEKEAALATVAAAPVEEKKKEEEVVPGVEAGEVEVEGEKVAEPETAESEEKIEEEAPVVEEKVEAPVPAVEEEKIAEPAAPVELATVERVADEKVEELAPVEEAKVEESTPAEPEAKIEESASVAEEKVEELAPVEPDAPTPVSAEAEAPAPVEEKSVEESVLVVEEVVPVVEEFKAEELAPVEPEVVAPVEVTKVEEPVASVEPEVAPVEPEVVAPIEEKAVSEPALVVEENIEETALVEPEVTVPVAEEVKVEEPAPIIEEAQPEESRVEESKVEEPVPIVGEAAAVLVEEEKVEEPTPVEEPQVEAAKVEEPTTTAEEPKPEEGKPEEPNAEAEVAAPVVETKIEEPTPAVEESKVEEAAPAVEEVKPEEPKVEEEAKPEESAPAEEEKAEEPAPVVEEATAGPVEEAKVQELVPTVEEPTVEEAAPAVEEVKQEEPKVEEVKPEEPVPVEEAKVEETTPVIEEPIVEEAKIEEAKAKDPAPAEEAKAEEPAPVTEEPKAEEAKVEEPAPIVEEAAAVPVEEAKTEEPTPVIEQAPVAHVEEPKAEEPAPQEAQPEEPKVDETPAPAESEAPAPSVKEVAAPIEAPKVEEPVPVIPTPVIAAAPIVPPVAPQPISA</t>
  </si>
  <si>
    <t>&gt;9476_g</t>
  </si>
  <si>
    <t>MPSQIPTSTIQVSPSSEGVMYHNIDEPAMVQACKDKLIRYGGNFSPMIITGAKGVYIYTADGRKILDFTSGQMSCLVGHGHPEIVETITAHASGLDHLFSGMISPPVVRLAEKLTELLPAGLDRAMFLSTGAESNEAAIKMAKLYTGKYEIVALGMSWHGMTSAATAATFHSGRKGYGPFVPGSLILPCPNAYRSIFRKADGSYDWETELNYGWSLIDQASNGSLAAVILEPILSSGGMHVLPQGYLRAMKTHCEKRDMLLIVDEAQTGIGRCGTMTAIEYEGVTPNILTLSKTLGNGLPLAAVVTSKEIEKSCFEKGYLFYTTHVNDPLPAAVGLKVLEIVVRDNLVEHSRLAGARLKAGLEKLQSQYGCIGDVRGRGLMCGVEIVANRETKEPSVDIGDALAKRMIELGLSANLSTMKSFGGVFRIAPPITITDKELETGLSIFEEALRTTLGTMPL</t>
  </si>
  <si>
    <t>&gt;6163_g</t>
  </si>
  <si>
    <t>MATPLAPLRPTSLRNLNLLLRTAPRFVQNQFRCQSTASSVNPEEVSHFNALASTWWDSHGSSRLLHLMNPLRHDFIRGCHASQPKPPSTSNLRYLDIGCGGGIFAESAARLSSTGLVTAIDPSSEVLAVAKSHARRDPALLGKLTYLNTSIEELPIPQSAEEQYDVLSLFEVIEHIKEPSAFLDKCIPFVKPGGWVVMSTMARTWTSWLTTKVVAEDIARIVPRGTHDWAQYINEHELRSYFLKERGWNSPRVMGVIYVPGFGWRDVPKSENLGNYFFGIRKDE</t>
  </si>
  <si>
    <t>&gt;1892_g</t>
  </si>
  <si>
    <t>MTSTTARTFPTIKAIRTYVVDGVGSGGDYHNVKGGHWLIDTPISTPMSRWENYRASRTSWGINVLGSFCVEIEGSDGTIGFATGFGGPPACWLVHQHFERFLIGADPRDTNHLFEQMYRSSMFYGRKGLPVAVISVIDLAMWDLVGKIRNEPVYKLIGGATRDRLKFYCTGPEPVAAKEMGFWGAKVPLPYCPEEGHKGLKKNVEFLRKHRESVGPDFPLMVDCYMSLNVPYTIEIATACLDLNINWWEECLSPDDTDGFAQIKQAHPQLKFTTGEHEYSRYGFRKLIEGRNLDIIQPDVMWLGGLTELLKVAAMAAAYDIPVVPHASGPYSYHFVVSQTNCPFQEYLANSPDGKSVLPVFGDLFLDEPIPVKGYLDVSQLDKPGFGLTLNPAARLIPAQYLLTPNPERPLGQPASLHQNAEEKNGLQNGDTKCIKE</t>
  </si>
  <si>
    <t>&gt;8609_g</t>
  </si>
  <si>
    <t>MPSTKLKPSEIATEAKKTYIPYIGANLSAQWPPTSYLCYSDTMVAQPKQTGALSCRFAFYERDPVDLALDWAEPEAELKIPVIMPANDKRPGGDWEAGVMSPEECLCRRSNLFATLTTPAADNSTSTNYPIPEKAGIYSEKVVVFRNGPDKYESWQEYKALPIISVPPVRRPKLDSSSKKYSFKCERDQMHDQIRTALRIAIYYKYTQLCIGTFGLGSGFRNPVEEVAMMWRETLLKDPEFVGYFQDVVFAFDPMEGASSAGHSSSSKGGSSKGSSSRSAGGGVRAYLDIFRDIFKPSAVLNSS</t>
  </si>
  <si>
    <t>&gt;4635_g</t>
  </si>
  <si>
    <t>MVVPPRKLTATALIAKQRKHHHKTMFRSLILPRAAARSALKQQSPFPTLVAPSAIARHARRGYATEAEERDLVIIGGGVAGYVAAIRAGQEGLKVACVEKRGVLGGTCLNVGCIPSKALLNNSHLYHQIQHDTKNRGIDVGDVKLNLSNMMKAKDTAVTGLTKGVEFLFKKNGVEYIKGTGTFVGEHEIKVALNDGGETTLVGKNIFIATGSEATPFPGLEVDEKRIVTSTGALALEKVPESLVVIGGGIIGLEMGSVWSRLGSKVTVVEFLPQIGGPGMDNEISKATQKILKKQGINFKVNTKVLGGDASGDKVKLQVEAAKGGNPETLEADVVLVAIGRRPYTAGLGLESIGVEADDKGRVVIDSEYRTKFPHIRTIGDCTFGPMLAHKAEEEAVAAVEYITKGHGHVNYGAIPSVMYTHPEVAWVGQSEQEVKASGVKYKVGQFPFSANSRAKTNLDTEGFVKFISDAETDRVLGIHIIGANAGEMVAEGTLAIEYGASSEDIGRTCHAHPTLSEAFKEAALATYSKAIHV</t>
  </si>
  <si>
    <t>&gt;1656_g</t>
  </si>
  <si>
    <t>MTRPEIIRADSIDLQDQDAPSAQDHTRQPTHPAPLGTGPPAPHQAETLRENAAAVAEEHVRSPRVSKEWTNGDNVQEEIRQYGDDLANGVAAKLTGSNLQQQDELAVAQNGGLTGSTTEDAEMADAEGDDGFDDDDMMDKISSSPSIDDGGYPFPQLWPQRSDSLERTSNGPSLVSQACSQSSSPYVETPAHFPLFSSPAACTEEVVLQADANHNHLLGEYLDGIYDESNYDDDQPEAEETSIQMTDYDQHHFGAYDAEFYSEYYATEETEANAEDVDRELEGLLPGYKSGFDDEFVDESYDEPDDIENDELGITIPYQASEDEQDDDYDIPYSADSRFLDSGWGGECLQELEDIDFEFVYALHTFVATVDGQANATKGDTMVLLDDSNSYWWLVRVVKDSSIGYLPAEHIETPTERLARLNKHRNIDASDQAEKTKNPLKKAIRRRNAKTVTFTAPTYVEASDNDYSTDEEDMDSDFFGQNGQQEQNGDEKDQRREEEEADAVEPLRPKAESRELKTEPADADATRGEATKKADPDISRTSDEWPDGKVESRSKNGTVRNTDSFFKDDTVETRKITLTPNLLRDDSSTSTRTSNDSKELKQRPSLDKLEKDTPDKKDKKDKKEKKEKEKKPGMLSGLFKRKEKKSKAVDDEVDESKRSTDNPRSSPVPSKESEEAGPVVEEPAPAQTQEVQRQPSKLQKHPKENASPIKKAGQTRDLVSTGQQSPAPEGSTPVELVQSPSMRIVQPDPSEAPIEQAKSTSPEQTRGPTPVLAPLVTAPKEQKSGNAISKMLRSASHSEPKPVKAKKAKARVELDDFDSSPEDSPVEEPIRAPSKQSQRPIPGSFPDSYIGTPATERGNPTEERLSESPIQVSPVATGQSYPPALVVDTSSQEEAPSPDSSPSPELIDAEEAREKKTESTSTSTSTATFTATWNDSHLRTFFDDEGDIRDLLVVVYDKSGVVPAGPDHPITGNMFREENAKLADITNRLDGMLGDWLARKMRIQSPR</t>
  </si>
  <si>
    <t>&gt;5001_g</t>
  </si>
  <si>
    <t>MLSLVNLKQLLGYHATHKSITYRHPLRFALVGPQTSIKLHPARHSMLTIALRSVKEDGSVEDITEEDLYRCTRHRCVYNDAKNLSQRYLKFNLRGLVRVATEAASKAGARRCTEVLKCKEGMNNKAYLLTMDNGSVVFAKLPSPNAGPSFYTTTSKVATRTFTSTVMKKNTLRQWFGVRNHKYYLKITKKDNPRHWTALQLYDEIRVQPVEIVQHAWKRNMMFFVRRALMRIASKWGDLCPNAGPCPVSFSQQEFALWDGEVEKREAIGSILKMIEDNYGLNPDGNIEPDRYNEIQSGLTQLKAVFLGGADNEGEKLLYQKLWPYQDTVDRLTVAV</t>
  </si>
  <si>
    <t>&gt;1085_g</t>
  </si>
  <si>
    <t>MADNSSTVDSPRRDHSRNEGGRGRGRGGRGGRGGRGGGKGSGSKESGGRYRKKEMGRGEYERNVGRKGRDAEEQDRAAKRQKIEDAGGSANRFTKEEIEAEGRKPKRKVAVLLGYAGSGYKGMQINSQEKTIEGDLFNAFIAAGAIAKANADDPKKSSLARCARTDKGVHAAGNVISLKLIVEDPNIVQIINENLPPQIRVWGIERTNGAFSCYQSCDSRWYEYLIPTYCFLPPHPKSYLGKKLVEAAEKEGIYETYKSLQEDVATFWERVDEVYAKPIIDQLDPELQDSVMAEIHSYEEQNFVNKRRKQDVQKESTSQEIEAKEESTDEAKDIPADATSAKIKTGPVPDKSEPNKQPSINDDGTDTLMDTKDNDASVQPVAVENGDIEIKPTDAPLQPEDVSKSVLTPLEIAIKQVKAAYITAKKAYRISDFRRQRLEEALESYVGTRNFHNYTIEKTFSDPSAKRVIRSFKVGKDPVVINDTEWLSLKVHGQSFMMHQIRKMIAMATLVVRCGSSKDIIEASYGPANISIPKAPGLGLLLERPIFDNYNDRATKEYMREKIDFDKFKKEMDEFKQREIYDRIFREEERDHQFHSFFHHIDHVRTDYFLWATASGISAAKQSTSALRTEPDSDGEADANGQEG</t>
  </si>
  <si>
    <t>&gt;724_g</t>
  </si>
  <si>
    <t>MSGEAWLYLLAVLINAVNLFLQVFFTIMYSDLECDYINPIDLCNRLNTYIIPEAAVHGFLTFLFLINGYWVALILNLPLLAFNVKKILDNAHLLDATEIFRKLNVHKKESFFKLGFHLVMFFFYLYSMIVALIKDESH</t>
  </si>
  <si>
    <t>&gt;8769_g</t>
  </si>
  <si>
    <t>MLFSTSFSILVAFFFSLATLVFSAPTATARGKHTHTHGASTPTQAITTLLNGIGIPISNVNATNTIANRYIVVYHNNATDDDVTIHQASVAGALRKRELSGVAARSLDGRRLSSKLNTFSMGGWRGMALDADDAMILDIYNASAVKYIEADTVVSNQALVQQTTAPNGLNRISHAAIGGASYIFDNSAGAGIVAYVVDTGIRLSHSEFGGRAIWGANFVNTNDTDENGHGSHVAGTIGGATYGVAKGVSLVAVKVLDADGAGTNSGLIAGLDFVAANVTARGLAGKAVVNVSIGGSLSAALNSAVAGLTSAGIPVTCAAGNAGVDAGNTSPASAPTAITVGAIDATTDAIASFSNFGANVDIFAPGVSILSVGIDSDTASATLSGTSMSSPHVAGLSAYLMALEGITSPTSLIARIQQLAGITGAAVSGANSATTTLIAYNGDGY</t>
  </si>
  <si>
    <t>&gt;4235_g</t>
  </si>
  <si>
    <t>MEPLSGASSVIAVVSVVIQLAENVQKLVIFFKNVRDAPSEVKTLFKDLGLLSEILQKVRAVHGDEKTNRITDDAIANCEVHVRRLCCKVLSTAKNINSRNACKRKWSQLKIALEKGEIESLKLSVERALKIFELAQFSLLQESTDEILFAQQTMLVKIDKQTKCLESVSAGWKDLGSMQLHAVPKAPSPSLLVYPSQPSQKVEDIEATNGLSLAVTSKLTIDPLSPTQPTSQLLLKKRTYDGLAWRQNISTPLYSIRIQKVVQKVITTISNHSSVEQEIEIFVTPNPVLKAFGLSRSFAFSAIGTSSWRYSLSTFNTVRSDAPIFEFCRQGNLSAVQTLLQLGQASLRDRDPEGRTPLWVASQSLQLDVADFLLREGADIDVRTFRKDMSTFAAIQDSTEVEVDKKLAMMSIFQRYCPNDYDDSQIAVLIAHLLLFYRPTKDIPMSQQKRRAAALRVIQKLIPHFPTSGRDRSEIFHFSLVFGYDTEVLQWTLKHIEGMLDESWWCDSSNIHRALNAGLLPIDPLSVEMIARKTQDLHKLFDPRLSPIPRSTVTSFVMLQPGIFFSWMKILRKMELDFDDFIRKELDAPGNPLKEEGWTREALGRLFSLREEEWADGQQTVDTFRGFKRVCERCRADGTGGLGKRVMTDLKWRGYLQDLRHGGPDGGQRNEGGEVEEIQRWDSLPYRIVCTKVCEDKVCVSMAFDGDVGEIPSLPPYPYKDPEVLKMEELKKLAKQMPGAFYD</t>
  </si>
  <si>
    <t>&gt;15631_g</t>
  </si>
  <si>
    <t>MVMMNKVNFNGPMHSVSNWNTWYPTELKGRAPFRPMIHLLPQLSGQDWTNIENTKESIIHYFNEPERAGIDPQVAADHWNSQMLSLRKNKGKKLVSPSCSNDANGQKWIEEFMHLVAANPPDYLGLHYYGSNGNDAMNYLKSMHAKFPHQPVIVSEIASISRNYADVLGFTAQLCNWMDETDWIFEYGWFGCMEKLADDFVSPAAQLMNPDGSFKDLMFKLMYDQPIKA</t>
  </si>
  <si>
    <t>&gt;5865_g</t>
  </si>
  <si>
    <t>MQSINSKSLLLTLLTTLASPSRALPRPQLLDLIGSILGLVHILSTPPPAALWTQNPSPECANINGGALYCCGSTFNGDIPIIVELAPTIGYKLNRNSVNCIYRGFFHFPEWSEDYADDVIQQLQLELVTLATLAQSCAARLTLSRM</t>
  </si>
  <si>
    <t>&gt;1985_g</t>
  </si>
  <si>
    <t>MDVAYNQHSPFQRHHSHSHTNLNHLTLVPLTSRLPLSDSDDLPPQSPTYSYIEGRSAPTTPSILSRSSSRVSIRKTFDADLPRSKSSTHLPAPRKQPRSSAATPNRSRLRKAVIRDELSLRSLSARDRNDSDWLLRAGATLSTSARESKGQTWLVSRASSTSLTGERDDEDEELERELARAREQASWATSRRGSAVGDGDDELSPVTTRSRRSLSFGATTGIASRPGSRSTSRPISRYGSRRGSKASLFTPMNEREGYFDRRDFPHQEFPAEPDFVDVEEEPEVEDEAKQDEAMVRKLAGASSFGIAGWMERMLGWSLFAVDEEGEDNETETADERAEESGLSSRTSRRTLDGTNTPTGEIIPPLRDEEAGGWQDAAWLLSVAAKVLL</t>
  </si>
  <si>
    <t>&gt;4370_g</t>
  </si>
  <si>
    <t>MPVASQGATLLSSIVQRLPDSLQTYLDISLQRLQSAYKSLPPGTRTYLDTAARYAHLDHIDSASSTFAGFFVLLATVVAMSSWGRSFWGGAGARLSPFGSRAYPPNVTNDDFSYITSEDLQQPGRTYDPQSRPPPSLAAEDDVLLIKNKGVTYPLKFPAYSIGDGKLQVRDVKERAATMMNLPDGKRIKLLYKGQQLKEDYKPCRDYSLKNMSEVLCIVGDAPEEEEESDDGGEDVQAGGIFKKKRNRKSKKKGKKKDPNLSPDTGASSTNSRTDSPVPPKTAVEKLQTISSHFHTKILPLCVQFTAAPPTDPKKKEFEHKKLSETIMNEVLLKLDAVETEGDNEAREKRRALVRETQGVLSGLDAKMS</t>
  </si>
  <si>
    <t>&gt;7046_g</t>
  </si>
  <si>
    <t>MARRTSTAIDEPTATPIPIEHQDSRSEPVNGNVKKRKEEQGWRRIVRNFAPSWFTVVMGTGISSILLHNFPYPNVFFYYASLILFVLTIILFITFTLVSIVRFALYPQIWTAMIHHPAQSLFIGAFPMALSTIVNMIVFVCVPAWGNTWAKVAWVLWWIDVSLALACCLYMPFVIISMHTNTLPTMTAAWLLPIVPTIVASASGGIVAEVLPNPQHALITVITSYVLWGTGIPLSIVILVIYFQRLTLYALPPREVIVSVFLPLGPLGQGGFAIQQLGKVSMALFPFTHTLPLLSSSATTTSAVNSGEILYIIGWLTATIMWGFALVWFFLAISSITKMSKFPFNMGWWGFTFPLGVFTTSTTQMAKELPSDFFKVLGSIFSICVVVLWAVVGFGTLKRAVTGEMFVAPCLKDLKEKEELNRARESAA</t>
  </si>
  <si>
    <t>&gt;15636_g</t>
  </si>
  <si>
    <t>MSTKKDMRRADLIIPYQNPIVRESPSDLSGTLASTLPMAAMFTRNKFIGWGSVVFAVQNWLGESQEQKATSSQPALLPVGMSYPFAEADEDTGDTKQSQNYIHIRIQQRNGRKTLTTVQGLPKKFDQKKILKVIKKKFACNGTIVVDSEMGEVIQLQGDQRKDVQEFLTDKKEGLELDSKTIKVHGF</t>
  </si>
  <si>
    <t>&gt;10800_g</t>
  </si>
  <si>
    <t>MSATIEFSILGLRVFMEISTTAPIVAIHPQPPGKLSSTLSYLSWSVNDNTISWKSQALGSAGDERANTPPLNSNASPFTKSENLVTPEQSQYLNVAGSTKGSPPRFILGSISSSQAQKLNSGPSIRRRPIPVKLPPVKQSLGHRQYASNSSSGFDSCSPSPSNSTKKTHSKLQTEDLGKSPPDLTHKSTDSPTSLLAREHEQPSEKSYIYTFFWFLIEWPLKKVVSPLVNFIVKLFKFACIQIPVQAWKLVVTILKPRNKMICRVMSNSYYPIIRHVKTLREMKRKMQILPEKGTSILWQYKWGILGVSFFFLLVFRFIRNFPFYDLWLDYYAIRDIYLPSSSDDGPYFALKTLTGILTSILLFPAPRADLYHSIVVESLVSFSHLTNISTVLSSNTLPYSNLLTLSGEAIESVTWFHIKSAKRDCSDSVGNLQSLFEEVPLLVEEYLELKNNLIHVLQESIMSYRNHVGGAVVNTTRSSSKAKRNLLLFPKWKEGVRYAKVGNKILGETVEMVLPKIKALDSKLGQLQELLENIRLHLVFVRYSQRSKRWSMEHVKRLYSTLTNGVEDEKELERYVEIMQGYPVLGGELIIFDVWRRAKNMRGQLEGLSNKGERKSATKERWDGTDFWDAWVESETDRANRLGFELGEEAARLSQRRM</t>
  </si>
  <si>
    <t>&gt;15638_g</t>
  </si>
  <si>
    <t>MDGPYQSQEAAIIRRTTEEGISTKKLDECFDAKLLEVKRQCHGQTQNHILARTEFLVWQHFFPSQTFPGSKVSVKENVFQTSRQATQSASPAPKRGPVPPRNIHNEWVHDLYNPEKINSHKQPLWEGNDSNTYKSLNPLMYQKAKDMGISSGEYSNVRERYNKEVQLRYSDCCSNWREWCEDAKTWKHFFGSEPFNGREPERRYMDGDKQTQDERLKLASKDAKSTATTKQTSREATKILSTKTPTKRTSTVDLSYISQAAYIERRAQEAQVPVTKLRKCIEEKAKAAELRYGHESKDWQKYFVEASVWGCFFKNSPFPGIEPKRANPPSARSTTSAFNSNNIPLKSGGVVPSLRHASASSNVSGRCLGIQNPRALVKQPSMFLAITSESDYVPQEKIMEKKAMALNIRHDFFRFLQKTRDRVRGEHPDCSKQIRNYMADLCVWEHFFRREPFPGIQPHKGHANNCIAKSQAIRKPAGVSAVKNVDSENPEFGRAVPRYPLRDDTAITLRGRGEFKGIELISKKEGVHKVSNLNHCISSKGNNEQAAPAKNLLKLAEIRKQNPHVPAGCFIMVDLEHLISTTHIVADIIRYLRTEDPEEIKKIQDELEAKLWYSELFTGDLVLWTESITPAGLDTSQKGFVFLEGWIQRSVSFGVVPPSIYWKELRGTMRFLMDDVSNEKVTVSSDAGKEKVATADALPPSLPDVVLPSGCEGPGSQLERYKESHASEVGCLLIEGIAKVEGDLRMVLDKKSGQAITVEELIKRTQIRCILEMSNGEENFGPEMQKIWQELDTDIAELMDVSTIEGGAEPGLDKSQARKVIVGNEQVKGTKNMAVEMDELEGGGLKRKMVSPDERKGERAEKRICVEREGEEGSRDNAGNEALLA</t>
  </si>
  <si>
    <t>&gt;4266_g</t>
  </si>
  <si>
    <t>MAPAIQFELLPPPSDAVTSLKFAPGNSTRLLVSSWDKHVYLYDTQDQEAGGKLIQKYEHRAPVLDICFGADDNEAFSAGMDWQVKKINLETGEQTVLSAHEQPVNPALLISASWDSTLHIHDLTAPSKEPIRIPLPAKPQSLSVTATKLVVTMSSRLVYIYELDKPITADLKPWQQRESSLKFLTRAVSCMPHDDGYATSSIEGRVAVEWFDPSAASQSRKYAFKCHRQPDPAGTATDIVYPVNALAFHPSFDTFASGGGDGVVALWDAVAKRRIRQYQKFSHSIAALAWSADGRYLAVGVCPGFENGQEDYTGEGETHVYVRELGETEAKGKGAKGHGENA</t>
  </si>
  <si>
    <t>&gt;2327_g</t>
  </si>
  <si>
    <t>MDDSGPSSLPAIGDRSYGIIPLRPTPGLPETTTPLHKDTVQVLLIHQKTLDQRNPSFWCFPKGHPEVGDASLVHTALRELEEETGLRSETVDILADEEGEHSSKVSFTERYQNPIRKVGKEVRYWVGVLKGVQAKREIKVQAAEVIEAGWFGWKEGMERITFEEGREMLRKVGELLENGTKGKGETYAFWFPPWSMEAQNTSQRGLVINGELRHGYYYYQGANGRLVERPDPQAKFKPPDLSPATSGQYVLQLNLVASGAFRKDHCYSLAPDGTVIERMNSRTRRKAMRCLEMEAYIQKRRREETFRHDVSEIGISTYDPIVRKRKREGEKKQRKNERKCERQDDIEHHARSSISEKVTKDAASNALLGDMATQNRLLDELNETFLDTAPGVHEVATAVQNIQLNDADEPVSHHPAAPDPANTSFFIELAQVRSNLNTHFDSPKGDIPESATVIVADPSLLFKLAQAEQSLHARHADTFMSVQERLLWQTKFVEGRAILRFRQHLGSYEERGRKWSK</t>
  </si>
  <si>
    <t>&gt;4914_g</t>
  </si>
  <si>
    <t>MGNLTPEQINTLIAIERTTASISVAATLCLLTTFVFFKPFRTLSNTLIFYASFANLFANVAAMIGGSALGNLSGGLCQFQGFLLEMYVPPVSLFSYDGFILRLYTDELRNRFMQSDPFWSCAMAVNVFLVFFRRYDAMQLKKLHWMYALICYGLPFIPAMFCLFYSNKSKGKMYGNATLWCWIDDDWAVVRIYSYYAPVWLSILIAIAIYIRVGIEIFQTRSQLRALHQEHNNYGYRPDSKDSGIPPFSGTRTTDVEIHTTTSIWDTDTITKPESVCGYGVALSTPALRHSEEAITSATAPLPPREPYSITISSSANSPGKIKSTSDYAPSSSPAWPITSIPGSVKIVSRGIGRKVRKGPMTIDRIKWAYTKVALLFAMSILITWVPASVNRVYGLRFPNEPNFALNVCSSIVLPLQGFWNSVIYFTTSLAICKRVWARLQQQRREWKEKRGTRRKYRECERSELEVRGVSRGSDDASESEFKGRVSERSIVDMI</t>
  </si>
  <si>
    <t>&gt;697_g</t>
  </si>
  <si>
    <t>MLELHVWGPAFGLPSIDAHCLASIAYLQQAVPRGKWQLVASSDPSLSPTNELPALRNGDIWIGGFRNIFHYLAQYSAGEWVLDAGLPEQEGADCIAFSSFVESHGQPLIDLSLYVSSQNYATVTRPVFNTIQYFPLPYLTPPSIRSAAKARTAYLGLSSLDIDKGDGEPTGDRSIIPESLRRPKNTVSSLLAANPETSAQIRLDALATDFLKTLDKLRSRKQYFVSETQFSSLDCLALGYLCLMLIPELPQPWLAKTMRKKFPGLCTWTEENRKTVYSASVSLNDALLTKLGDSELDVRLQRLRARSHLPWKVPENRDRLSTSISFASNIVDSIPVVGQLRRNTRMRQHGGTTTEDAVQSSSWQYVGMIGGLIASVGLGVGYMLHEGLISVPWQEEEKKASSGLAAFGDAGEALGFFASQLDANALAEREIEKRNASHGEPVVEVDVEVKKGGIKSVDVIS</t>
  </si>
  <si>
    <t>&gt;7898_g</t>
  </si>
  <si>
    <t>MDEEARPRGSIEFVESSVLDTIIPLETKLNIEDALSGSVERLDDGRDSPLAAIPQRQALFFDETINVYVVLQTPYFDERSLRSYLGRLVINLEALVINSRNENPDSPPGQEIIYNGSIEDSEDPIIVVQGPDEDGQDPEAGHILVVWKMSAFLARPRLRLQNPSVVFSATANLKPGEQVQNSTLKEEYLPSQIPSGINLLEAFGDDPAMGSIKPRLSALRVSRVTPAIQAAKDLMRPFKNISRRSVKIYPAINARVRYSRPPTTTINPAIVASLDIDITPFANCEIILQKVDLKINGGDADDLNKRHGMILPMTCLPQDDITFLYRLVADDLDATNKSLVRLLDISITSTANLSELCQPEIQMKWTTSLDFTPPVNPGYGHPTPPIQRPHRPAQLSVSSPSDNAPSVSSLAVTRPDALPSVDITTRQQRTSIPDFGVTMTFTGPSSDHPIYPGIPFIWSIFIVNRSDRARKLALMAIPKRRRAEPRITRPPSTGYGSVKKDPKIADAFVDENIVYAMQRNSTVDSTEIICLSTDTRVGPLAPSACYEVEMIFMALKIGIVTIEAVRVVDVGTQEHVDIKDLPNIIVSSP</t>
  </si>
  <si>
    <t>&gt;9634_g</t>
  </si>
  <si>
    <t>MAGVEAKSISPFGVARSTVSGKPLSAEELRKYDAWFRASMYLCLGMLYLRENPLLAEPLDIKHLKARLLGHWGSDAGQSFTWMHMNRLIKKYDLDALFVSGPGHGAPAVLSSSYMEGVYSEVYPAISEDTEGMRRFFKQFSFPGGVGSHATPETPGSIHEGGELGYSISHAFGTVFDNPNLITVTMVGDGEAETGPLATSWHSTKWLNPITDGAVLPVLHLNGYKINNPTVLARISHEELTALFVGYGWKPYFVEGSDIESMNQAMAATLEQCVLEIKSYQKQARESGKAFRPRWPMVVLRSPKGWTGPRTISGKLSEGYWRAHQVPISDVATNPPHLKLLEDWMRSYKPEEVFDKNGRLIAELRALAPTGNRRMSANPVGNGGLLRRPLQMPDFRTYQLKNINPGVSSLPSMSNMSHFLRDIMSANRTNFRVFGPDETESNKLGAIYEAGKKVWMAEYFEEDKDGGNLVMDGRVMEILSEHTCEGWLEGYLLSGRHGLINSYEPFIHIIDSMVNQHCKWIEKCNEVEWRAKVASLNILLTATVWRQDHNGFTHQDPGFLDVVANKSPDVVRIYLPPDGNTLLSVMDHCFRSTNYVNVIVADKQDHLQFLSMDEAVAHCTKGLGIWDFASNDHGEEPDLVMACCGDVPTQESLAATALLREFLPELKIRFVNVVDLFKLINQGDHPHGMSDQQWAHVFTNDKPIIFNFHSYPWLIHRLTYKRPGQANIHVRGYKEKGNIDTPLELAIRNETDRYSLAMDAIDRLPMLKNKGSGIREKLHNMQISAEKEAFDNGVDPKFIREWAWPYPRA</t>
  </si>
  <si>
    <t>&gt;1711_g</t>
  </si>
  <si>
    <t>MMVLRGIHGRPFAAWNNVLQVEGCFSTGYCSHSSILFLTWHRPYLHIFEQVLLSYAQAIIAKYPRSQQPIYQVAAQQLRLPYWDWAAQNPSAIPDIVNQPYVEITTPTGPQLVANPCYTYKFQTFPLDPTYFPTSDPYDGALASDSQTIRDPNANLELSNATLMQQTYTCLTKSTIFNNFCTTAEPGPSIEDVHDTVHILVGGTAGHMTHLSYAAFDPIFWLHHVNMDRLFAIYLAMYPNSTLASVEEGYGTFVLPPYSLSNFTTPLEPFASNGAWYTSKSSWSTTPFNYTYPELLDWTQTPDALRKNVTSIVNTMYNPNGRVSRKGKRDLDTEWSVSIKAAKFDLGGERYVVRVFVGEEPNGDAKEWGCSTSCVGSFQVIPPHVKSNSTSGLPNLVAYSEIGLTGGLLANGLDGGDLEKAVQYLKQNLYWRIQKLDGTVVPTEQLSGLVLTVQSEIVTLPSDITELPVYGEKTLQGEVTQGKAGGWNGSAA</t>
  </si>
  <si>
    <t>&gt;6594_g</t>
  </si>
  <si>
    <t>MASDTDMDDPWDWPVDRVVQELCTSNRTWTPRTASMRGPDPTFLEQALRENDVDGSILLVNVDEEAIRRDLNVKSLGRRAFLEDCIIKLRECSTQYQAYLNAHAQPRPLINTSISYRSSDFQPDAHSEGIRSSAGYALAHDGQKRRKLDLAITHNDDHEPVFAPMVEPDIPQDDPASNDDGKKRKRIAPTLITSVIAVHRDRDMPTKADNLAQYNSSGTEGVDRDRMEVCDKLMEGFLNGQNSDAEDQAIGNQQSLVPYISSRKVPNDLAAIGYLGKKKMRVDNLFYQNTPVGKDLSDTDESPQFYLANQKISSGRRLYVHGIMRKFLRSEPHLLVRDHRLCHAVYPYTPKLAPKFQDPSFTLFYRASNGTVHAKRMEYNPDNPIQTSDEHTATFNPLGPGMVQGLGAPDEWNESFLEKYKQLEDGDRVLPLYGESDEENEYDLATWKEIEEEIGEKLDRPERKTGKPHITYQEINEAIDEGIAELVLKWKSKVLPKRQLEAWTLWKKSRHRKDKKAQISQAKKDRAEKLQRITKMRKEIASDVWTSKSQVRRQTQIMEIDVFAREDLSWKLSTLELKACPEKLLSQATPIPSPKVPSVKTDNIEEGELIETETEGFSFDDEELNDFIIPDEVADSVEVERHELNLADSERDMDQDDDAFFDASEVLAVTPHKTSFKAKKATKLDENSAIDEDADSSEVESSTNVVKYEEPSSLPKLQQTLPNSTQEIIDLTRTSSDDNSNTPRVINLVTPRKSRIKIINRQSPFSSPIVLSDVEELILDPNSLPSMREPALIAIYSFETWEKIDDRERLVIKVVYSMDTKSRLDVFDQFSSNEEGRLWNEGVKVVILALLNNKENVKGVDQGMFKALAHITSLWHIYNSCKHSPWRQVISHDQLTELLNTSEKKFPPFYRFCHKLEDYFARRSVSSEPSMPSPMLDKSMKAKNVQEVHANKNDTQDDDDEEPRPPPRRRSREVTASDEDIPNERVPNKKRKKRILENEQARSLREADRLRIIEQDQRRKELQADLARTGASQDDDDRERIIVNDAAAKDQDIIYVNPHIGACIKKHQIEGLRFMWNQIVAASRNEESMQGCLLAHTMGLGKTMQVITLLVSIAEASASPDPATHLQVPECLRASKTLILCPPGLINNWMDELYKWVPHPDDILGGLWKVDASLSPKTRLKYISNWSREGGVLVLGYEMLRRLITNKPSKGQEPPLSEEEHEEVERNLLEGPNIIVADEAHKMKSAKAQITLVASKFRAKSRIALTGSPLANNVEEYHAMIEWVAPNYLGPIVEFRSKYVEPIQTGLYSDSTSYERRKALKMLGVLKEDIGPKVHRADMSVLRNDLPPKKEFVITVPLTDIQRKLYSLYVDSVTSGAVVRTKTGDVAQTTIWHWLSVLSILCNHPDCFKSKLEQRNGGAKKNGALATPDSPRDTADLEEQIAAALNAPKVGVSQALVDEANKIFSEVGDLTSIELSNKAKILCQILDASAAAGDKVLVFSQSIPTLDFLERLCVKQTRKYSRLDGRTNIANRQKATKDFNQGNQEVYLISTTAGGLGLNLFGANRVVIFDFKWNPIHEEQAVGRAYRIGQEKTTFVYRFLAGGTFEDGVHNATIFKMQLASRVVDKKSPVAYASKKLGEFLFRPKDVAQESLEEFKGMDPEVLDKVLSFQVDGALTISKIVQTDTFERDDDDKLSPAEEKEVKQMINDEQLKRSNPQKYQEVIAKRAQQAIQQMNEIYRQSQTVPFHHPVTPNRAMPLNSQTNLGSGGSAIQAGRNAGNAVNATPVVEQSSPRFPPRPRSALSTGQPSASSTMGNARGSSPIPGVNTKDRPHTPPSPRTPKHHDVPRSPQNNSTINEVDKNSPGRKFRHRLQMAVKDLYPSNDMKHNADKIYLDTMKWISKQPASESTGAMDKILASLPAQNSELKPLLQLQIGIDDFIKSAIHAGAEPTSSSGSNVDDITQTSMFKAMNSKPQVQALRTPVAKHSRGPHRDQKEMQKVNKRRAARGEKPINKSTSLPNWGVNNIKRFNQKPKGSPDTPSPSI</t>
  </si>
  <si>
    <t>&gt;9168_g</t>
  </si>
  <si>
    <t>MRLKEIQRLELPPSADMHVHLRQAEMMELTAPQIRNGGVDTVFVMPNLQPPITTVSQALEYKNRLQAIDGRVQYLMSLFLHPSVTPKVIAVAAAAGITGVKMYPQGGTTNSDSGVASFEDFLPTFAEMEKYDLVLNLHGEVVSSLSKDGLSLEEAFLPTLKSIHDLFPKLRIVLEHCSTAAAIDAVRACGPTVAATITAHHLYLTDEMSLVDPLAFCKPIPKTPSDRDALIKAVCSGDPKFFFGSDSAPHPLSSKTQTHQQVPAGVFTQPFATQLVILALEEAIDRGVIREDDITQERLEQFLSRSGRRFYKLPDVGSSPRIVLERKGEKIPGSISSADGSLIVGLSKAEAPIFSLRWSS</t>
  </si>
  <si>
    <t>&gt;4398_g</t>
  </si>
  <si>
    <t>MTFTGGPAQYSLTIPTDGQLHYTNDSLAISTITATPIAYYKCNFYSTDLQAIIYGLTPTEDGNVETIAVGPPQGIGAVMCAPIPAAGTCLGVYDTCYWEGTHGAFYTGECCSGYCAADKCRPT</t>
  </si>
  <si>
    <t>&gt;10075_g</t>
  </si>
  <si>
    <t>MAIHLIFQREGIPHRSTVIQHCTEHDTAHENAPDYNAPEFQWYRRRLPHSVLPLAECKARAIWGSSETTLNSTLKVTKAINSRGPRNWKRQLVLEIRIEEEILIGPKRTGGYTSLSLHAENGRARATNLSYKGTPP</t>
  </si>
  <si>
    <t>&gt;8627_g</t>
  </si>
  <si>
    <t>MAQLDGPSAATETAAHEGYKLANAITLRHITSKPPRILNFVLALGSQRIKNGQLLWNLHTSFVLDIGSSVAVKICTHLNFDHVTNLQFVNTHAPELPIPECLGVLRSGQRTYFFVSRPDGVALESVWAHLSAAQKTSVQQQLNTLFLTIRSRTPSSAHANLSIESFTSGTCKDMRRSKRVSPQPAHGERAFNDFVCFEPGRTKTTWIKIIRSSMREDHTIVFTHGDLHPRNIMVMLDEVQKGAKTETQIHVTSLIDLELSGWYPEYWEFVKALNTISHRGPLADSLDYLSTTIGQWPVGYAVDSIIYRWLR</t>
  </si>
  <si>
    <t>&gt;7528_g</t>
  </si>
  <si>
    <t>MEVGCALGNFTCMCLQEDKIVGTRIEFSTDAGECLLNDCLIPLAVVAKKVFERVCDLLENRSSSTLTTSTQSTNTSSTTLMASISSKVQSSTSSMAAYTDQIGSVRESSASAIATPAAYQAKMTVSSADASSSTTQTPIILTKTETLSTGAKVGIAVAVVAWVFSVILSSFFILRRRRQKRARSKVARQLDLGRGEGSPGIYMIGEKDGGMGVQVRSPVFRRDGSGNQVLNMEGWGFDGNDDEVGLQRNVEVSSWHGSEAQMAGALLPDGSTTTSVSSSEPMLAYPGAAELWSPKQFNILPGLTRSLNAGEVGEVVEGIVWKNSFRRSIVSGSESRGGRSSTWSERSPKDLGSRFGREVGERDLTRESSGSSEVRSSGIFGPERGSLMTIMVRLDPELSAERREAGKS</t>
  </si>
  <si>
    <t>&gt;2270_g</t>
  </si>
  <si>
    <t>MSSAVQEPPKPPFPPFTLETAHQKVKAAQDLWNTRDPHLVKKGYTPDSIWRNRDTFLRGRDEIAEFLTKKWSVENGYRLRKELFAFTDNKIAVQFWYEWYDPSGQWWRTYGLEDWTFADDGRMKKRQMSGNDVKIADAERWFKEGVDVNEVDISEKHW</t>
  </si>
  <si>
    <t>&gt;1779_g</t>
  </si>
  <si>
    <t>MVNITEKIKEIEEEMRKTQKNKATEYHLGLLKGKLARYRAQLLEPGPGAGGGAGAGFDVSKSGDARIALVGFPSVGKSTFLSKITKTKSEVAAYSFTTLTAIPGVLEYGGAEIQILDLPGIIEGASEGKGRGRQVISAAKTSDLVLMILDATKKLEQRTLLEAELEAVGIRLNKEPPNIYLKLKAAGGMKITFQNPPKYLDQKMVYNILRDYKIMNCEVLVRDENVTVDEFIDVIMKDHRKYIKCLYVYNKIDSVSLDFLDKLAREPHTVVMSCELDLGIEDVVERCWEELKLIRIYTKRKGVDPDFSKALIVRSNSTIEDVCDQVHRTLKDTFKYALVWGASARHIPQRVGLGHLVADQDVVSIISNWRA</t>
  </si>
  <si>
    <t>&gt;5216_g</t>
  </si>
  <si>
    <t>MSAAQLLNPKAESRRRGEALRVNISAGEGLQDVLKSNLGPLGTIKMLVDGAGGIKLTKDGNVLLREMQIQNPTAVMIARAATAQDDICGDGTTSVVLLVGELLKQADRYISEGLHPRIITDGYELAKTEALKFLDTFKLEKEVDRELLLCVARTSLSTKLSHSLAEKLTPDIVDAVLAIYQPPNKPDLHMIEIMKMQHRTASETQLIRGLALDHGARHPDMPKRVENAFILSLNVSLEYEKSEINSGFYYSSAEQRDKLVESERRFVDEKLRKIVELKKEVCGNDPKKGFVIINQKGIDPLSLDVLVKNGIFALRRAKRRNMERLQLICGGTAQNSTDDLTPDVLGWAGLVYEHELGEEKYTFIEDVKDPKSVTILIKGPNAHTITQISDAVRDGLRSVYNMIVDKSVVPGAGAFQVALAEHLNSEAFRKTVKGKARYGVQAFSDAMLIIPKTLAANAGHDIQDALALLQDEQVEGNVVGLNLQTGYPMDPVLEGVYDSFRVLRNAIASSSGIASNLLLCDEMLKARQMGRAAGPGPAMDE</t>
  </si>
  <si>
    <t>&gt;7470_g</t>
  </si>
  <si>
    <t>MRFINSLIPSLLLAGASVASAASSWNFDEAIISVTGKGASGRAFKDKLSDHVALTNPVTLDSADTLKIVLTATEDGKAKRPHQAFLLLRDQDTGLETSFPFSVKESGKGKVDFTQKDLPIQLRKSTQPLRATLLLASFGPSQAFGNHVFNLDIKTDPNVPLPPYEKPLRYGQREEINHIFRTDPESGPVVISLFFVLAVLATLPVLFGVWAYLGANLAHLPKALGAAPISHIVFFGSTISMEFLFFLYYYNWTLFQMLPVAGVIGVVAFLSGSKALSEVQSRRLAGER</t>
  </si>
  <si>
    <t>&gt;6074_g</t>
  </si>
  <si>
    <t>MFSRLLQSARGLLTEKSESEARLEATRIRIAAEGMVKTLRIHNKEPVEEVPISNPLTQIEKLAATNKKLTKSTPTQNKVAAEELTDENTINVYVPTPSASTRQRKRGRKEALKMNGTDGSATPSAKKRRVLPVRAKEMKSNTYPVVEIPLRKISLKPEAHLKTPAKKIEVKDSEDEEEDASPTKFFTPMESIPKKHKRFGSEEVIEEPFSPAPEPSKDDNENEAEKEDSEESDDDAPEVVGMQEAAKSLRSREQETAKAVKQQLSATRKKRRQKDDALKKQAASGKKRRLEVVAEELKAPLPTEASKEEIDATNAEDEQTPVAIEETEATASKQISFSSQSGIPELLPTEYLQDDDSDYDMILGDEKPKKKGRKTNLLEIAEKQLKDRRIGTTTYRVTKTNSTRLAPKASTNARLLKETWLQGRASGKVNPNRRIASKGFFKK</t>
  </si>
  <si>
    <t>&gt;2187_g</t>
  </si>
  <si>
    <t>MRPPRIIIATAFSLTIVFLTFISLRASNTPQTIANSPPAKPKTAIQAFFSFQAPFSLFPPNAIITLTNDNTTAFLARPAAFGPLLPVHGLKGQLWIGSGFGDDDIRQGSVTAGAEGELGCSDVPGWVDTSAKSSVAEEEISANKKSTAVPAKAKPQSRGRDKDEDGPFNDQTADSRNSKKGTSKSTGPPVNDGTDDYLHHPLPESTVSKPTDKTPAESKGDHADIQSIQEGAEITGRVVLLSRGGCGFLEKVKWAQRRGAIALIVGDDTKGGPLIQMYARGDTSNVTIPAVFTSRTTAHILSTLMGPDSFIEDTIDENGKPVLNVKHSGKGRKSRKKQGSNPTFTPTATANTVVETGRAASKASNKKASTRTKETSAALTTERPSWLRSLFGIRGSDSKSSRPPSSGQLGWALVDDWKDDDDDFGFKKVTAKPTRKTNEKAVTDKKPPTEGKPKPETVSQQTSGDDFIIGVQDWRDPDLVGSSGGKDTDTTAEVAKSAGKADTTNKKATPAKAAPKKHLGGALQEIPEYIPPLRGGSTTPGSGEYDTKDSPSGEKSRKKSSQQDATAEGKSASLLAAFFGDDEENVEFLSTGSEADLEEDVYDEDEEYEGLWVTLTPTSGASPFLDTLLVLVVSPLVTLTVVYALLLIRSRIRRRRWRAPKSVVERLPVRTYQTIVPSGNRTPRLPSPTSSSATTPLLQQSPPMRSRPRSRTTTGVPEPGDLIRVNSNPLQLPSLPPRMPEHEKHEKHGNDTSEWKKHMGKQVECVVCLEDYIDGVSRVMSLPCGHEFHVECITPWLTTRRRTCPICKGDVVRSLARGSPSSPRYEPYQDDSDDDSQVAETSNNSSAVAFAPQEGNGEDVEQGIASPTPTRPRRPGLPGSWRNILANSLGGSGSGSRSPRPPDEDRNR</t>
  </si>
  <si>
    <t>&gt;8326_g</t>
  </si>
  <si>
    <t>MPIPAEIINGEKTVIVLENNPEVMNILSSKLGLSDRLEWVDVYSLTEPSLLEMIPRPVLALLVIIPLTPIWKSNRETEDADKGEYQGKGEAEPVVWFKQTIENACGSIGLLHCLINGPAKQFVKEGSIAARLREGAIPLGMKERAQMLYDSEEFEHAHQSVAELGDTVPGLNGGVPLGQHFVSFVVQNGELWELEGGRKGPISRGKVPAGEDILGETAVKLGLGGIIQREVDGGGSDLRFSCIALVEKE</t>
  </si>
  <si>
    <t>&gt;6267_g</t>
  </si>
  <si>
    <t>MSYSLLADETIVQILTFVHSTDIVNFARVNAQTYRIAFDRYKKQQALDRNAKVMTARFGPPKYDSGICTGLSVQRLLNANPKAVKEYDQDVDEDGVVPDLDYLELNEDLHWLRPLDSKTMSNHGWDRGQYTSKEDLDKLVASGERVGITFPPSFLTFMGSPELIESMFLGGDFFCLEPSLVKYTDNNGGGYLVRFLSDQQSCCFWTLYLAPGGYHCVLNTGDDPNCYQCAGPAPGGSPTSDPDHQPTFEAGTGIVNACESFYQYSISQAHPNFEYWLAMKYFNSYISVLIREGRELTGWQKEYLEHFWPKE</t>
  </si>
  <si>
    <t>&gt;2623_g</t>
  </si>
  <si>
    <t>MSTSTPEQSAPEQAKVKLYWLDRSRSQRILWLLEELHLPYELEIFHRDKVTRFAPPELKAIHPLGKSPVISITAPGSSTPIVIAESAFIVEYLLDHFANGSTLLPKRWREGEEGKVGGETEEWTRFRYFMNYAEGNLMQFMIAGMIGLQIKDAPVPFFIRPITKAISKNIFSSFITPNLMSHFAFLEQQLDTAPNGGGYLCGPNLTGADIMLSFPLIAGGEKMGMGKFTKLSAYVDRLQNEPGYKKAADKIVELDGKFEATF</t>
  </si>
  <si>
    <t>&gt;2379_g</t>
  </si>
  <si>
    <t>MSTSSARTSASMSDLTLTGPAKLEEVTRLMRRLSSDLEKITLLPHQRDAHLEQLKVFGRDPTNADPIFTPNGIETLTRHAFNSPSATTSRSALRCLANAMLLRPETRQIFVDLDYSMKMCLKLKSDNRDNEFLISRIIFLTTYNTNIDIESLIDHRDLATIICANIGRHAKPYITKQKKVRELDPMENMALVETLKLLFNIAHFCPQRMIAFSPALPHLLVLLAHKPIISSKPFDAPIGQLINALLNIDLSPKDNVTILFAKGSSKGSHGDHVFRLIDILEKGINAYQDEDLEQNVSPLLTLLRKIYPLAPREVQSQMHRMLLPSAEDRKGILGRGTSLPSRLLRLSTNPMTPQVRETASTLLFELSDMDAQKFVRNVGYGFASGFLFQHNLQVPQTAGEAWSLSDSASGSSGMRGSHDSGARGLLEGRVNPVTGQLLDMEAQVEDDEMTQEEKEMEAEKLFVLFERLKKTGVMSVKNPVETALQEGRFLELEDDAEEDRDK</t>
  </si>
  <si>
    <t>&gt;7827_g</t>
  </si>
  <si>
    <t>MAWLSATRTTLYYLSLPLTIVFSWLLAVLSPVIYLGRLIIAGFMLPLRLLARLETLYIYFGIAAVIGLAFGAILHASSSVLVSAFNLSSSPGDRGRTAASVRAAREKKKLQQAWQSSIESDHSSPRREAPVDRYAEWLANQRREEQGLLGLTILEEDYSDDGF</t>
  </si>
  <si>
    <t>&gt;4289_g</t>
  </si>
  <si>
    <t>MAPNPYQPKNLLFLSKPRLQHNGTPPPPYTKHALLPLHPSIQHYSVDIMSNRPQGSMSNYGGHGHQGGHPNIPHHLQTLAQLGGSQAQPQPMPPPQNNISLPPNIQHHNSLQRHSSQPGHLQGLGLGFNINTNIPGGPSANQHSQGHIPGFPPTHLNSSGFNVNVTTQDDSDSDDEGESDPPFSEIYIKINTPLSIIGSSNLVAVDPSNTANRVAMGVVSALKSISIAQGGIPMIDEEGRPRPIKIDVQCDTIIQGENNVVGERAFLQAITPQITDRLKERFESNAQGGEGKEDRENRKRGMGREGGGDAESGLKRSRLK</t>
  </si>
  <si>
    <t>&gt;4916_g</t>
  </si>
  <si>
    <t>MKFGILAASAALLSTTAHANVVQSKTPVYKNPSASVDARVKDLLSRMTIQDKVSQLVQGDISNWINTTDNSFNKTGLIWNMANRAGQFYVGYPVDQQWIADGVKIGQDYLLHNTTLGIPALVQSEGIHGFLVGNATIFNSPIAHSCSWNRDLVNKMGAAIAQEALALGVNQIFAPLGDLARELRYGRVEETLGEDPYLSGELGYEYVVGLQGGNVSATIKHFAAYATPEQGLNCGPVHGGERELRTTYLPSYKRQIIDAGAYSIMSSYASYDGVALIANHHILTDILRNEWGYEYWVTSDAGATDRLCANFKMCETSPLDKDAIVMFALPAGNDVEMGGGSYSYENIPALVKSGRLSQSIVDTAVSRILRAKFAMGLFENPYLAVPASQTTTKIHTPENIALARQLDAESIVLLENHDNILPLSKTANIAVIGPMGHGYMNYGDYVVKDSQWRGVTPYDGISAASSGKTTFTQGCQRWSTDQSGFPEAVAAAEAADVAVVVVGTWSRDQYELWAGFNATTGEHIDEASLNLVGAMPFLVDTIIKTGKPTIVVFSTGKPVTEAWISNNASALVQQFYPSEEGGNALADILFGDINPSGKLSVGIPYDVGTLPIYYDYLNSGRDLSPGHQYPNGTLVFGVDYTLTSSAPLYEFGFGKSYSTFVYEQVTLSTHKASATDIITATVKVTNNSTRDGTEVVQLYFSDVLASVSVPNIVLQGFEKVPIKAGATATVTIPVDVSKLGLWDINMKYVVEPGNFTIFVGASSADLRSNATLTVV</t>
  </si>
  <si>
    <t>&gt;5794_g</t>
  </si>
  <si>
    <t>MAPTHIQENLVTSNERYASSFTQGHLALPPAKKYAVVTCMDARIDPAAAYGISLGDAHVIRNAGGSARDALRSLVVSQQLLGTTEILLVKHTGCGMLTFKNEDATEIVKNNLGEEAHAELKAFGGGFLAFPKLEEAVQDDVEFLKKSKLIPDNIKISGWVYEVESGKVRSVV</t>
  </si>
  <si>
    <t>&gt;7015_g</t>
  </si>
  <si>
    <t>MAKSGLLSYSHTHAHTNSPITPPSSFGLATQSPISSPCSFTDEVVATYDIVWSSNGLPSLQSTAQSNVITLQRSAGKVYGGQELPIEDIVPGVSRSGYKAMIKFDGLNATFACHARNRTESVFSNFSRLATVVTIPRKKENKTKDVRRITPTTTLSQTPIAHTGSSKHGHNHRASATGADLRTRKPTKSTLPYNPAKIQKQKPQQTRAQKQKQQRMITTTTVVYKPVFIPFTEDIGFGFSTSEADDGWEFMMFNIKHADGSNAYGIAKRRDNSWEEGDEMTKLSVEEIGRLIDEKLISSREGEMIMKVYQRQEALESAKFLASQNLLLAEQKILRQRRTPSSDETLEGVGYTADNMKRDSKLDRMMETWLDGVYDTQPEKVVEDAVLWGLPPTDHYDADTEMTNSETCYEY</t>
  </si>
  <si>
    <t>&gt;8549_g</t>
  </si>
  <si>
    <t>MAPRRGAEVVEEPQPGGLQFNEPLSWRAGKPIATGELLRRLDTLSNELREMDQDATDKDSLTHVAKELAGQNLLNHKDKGVRAFTACCLVDVLKICAPDAPFTPTQLKAIFTLFITTILPALSDPSNAYNTQHKYVLASLAEVKSIVLLVDIPGHEPLFLHVFANFFDTISGASKASSGESIAKDVEFNMTQILVTLVDESPSLPAEVVDVIVAQFMRAWNPKGKHGEADETQSTLQPKEFPEAYQMAKTICNSCPEKMSRYISQYFNDVILDASGGAQRANGHRRISDAVGDSDDEEGPVGPTETDLKELNKAHELLKELWRASPPVLQNVIPQLEAELSAESVQLRLLATETLGDIISGIGSAGPPPPPSMDPAAYPQAKLEDYQQTPASESILTKPMSPQSFSQTHSNVYASFLGRRIDKSLVIRSAWTTAAGRILTTSAGGIGMTTDEESELVKYLGEKLNDADEKVRIAAVKAIKQFSFYDIMTKLAPYGSVSKSGSVLCSLADRSRDRRHAVRIQGMTTLGRIWGVASGEIAAGNESVANALGAIPTRIFDAFYANDRELNVLLDHVMFEQLIPLNYPPKKGKNSKAANGDSQSQPIADVPYDADKIRTERILLVVKSLDARSKKAFFAMQARQTTFSSVLESFLKRCEEFNGGVTEKDVKEVKSKLDAIIKWLGDLLPDPLRTNLDLHKYAKLHDRRSYQLLRFAIAPESDFSTVWNAIKEFRKRIENAPGAPAGILETLNPIIFRSACLVYNRSHQPVIMQYSRTDENGLGATANEVMKEISDKLPQIFQASVTELCKSLEEQAPSKIKSNDPSSVETLKALASFVKSVDHKIPNDRKFIQALTNFALYGSPPKAAKYAVSILVAATDRKEMHMKDLLEKSTQDWEYGGPHFLTKLATISQLTLLDPNLVDDVNDAIVDITTEKILLQTRTPVSETNKHDWQPDTELDEECQAKCWAIKTLVNRLRTTTDLETAKKLAVPVFKLLNSLIFKNGELSKNNDTPPAHKSRLRLLAAQQMLKICTSKMFDDLVSPVEFNRLAVVAQDSVANVRVGFIEKLQKYLIKGRLSNRFLTIIFITAFEPRIEFKKSIMTWIRSRVKIYREKKARFIEAAFPRLLHLLAHHPDYSTKPDELEDTARYILYYIQTVVSEDNLALIYRYAERVKGARDAVPGAQPDSLYVLSDLAQTLLKKWGEKKGWSMQSWPGKVGMPVGLYKAMESHEAAQEVAEKNYLPDEMEGLLDKLVRDSERKKMPKSKSKRKATSIDDDENESPRPAKKSKYDSKTRPPKKERSSKPPKEKKTPKPKKQKELSEESANRRKSSRAAVSAKGVKYTDRDDDEDDDEMMDGVASWEYLDENGEPLEVSDEEEEDEEEDGTGDEMEGVEIEGDKGKTASMLSPSSLSAASEEEELKETPAPAPKSARRSTASRASAKKARAKATPESESVVEGDQEESEATPAPAPKATRKSAGSRTSAKKGKAKTTPEPEPEVVEEEEDENEITPPPKANDRRGRGRPKMNSQSVALATSKSQPKAQATKPKAKGKGKQHRSEEAVVEDEEVEGAEEEPEKADPELKPTPSSVKSRGRKAGKKGKAVTTPESESEEEVEELEPEAQPTPPSAKSKGRKAKTTTRNGKSTAKPETESQTEENEREQTAEVESELSEPEAETEHTPPPPKANRRKGRKSAKKDKVPELEPEQAGEAEKDSELSEVASEEEDEEPEAESTPAMGRVRGRHGANVGTAKGKGKSKAKSPILNSRAKSPIFKTKTTPKGRVSRGKSAKRKAKNDISNE</t>
  </si>
  <si>
    <t>&gt;7167_g</t>
  </si>
  <si>
    <t>MATWKEKGVVPDSDDDEDDVLNSQNTTTGNNHIKGQQPIDEPDGIEASSKHGDKEDGEDGLEIESLTTLHGATPLNIEETTTLEYHSVQSTPRFREISAPREINLNLPPISPGPNPKVFKTYALDEEEELPFNDQVNLNSSNPQESTAEDEISKSYVRISSPSLGFASSSVNQPNFPSYLRLNSQTEPSPRRERLPSTADCILQVPRDPSPLRRSLRQRNAIQLHPYALESAKYRQELNECGIAPIRIANSSQEEPHQSQDTASPDPDFQEPESQDLDSQEVDAENRDSELMDIDWNDLPSSPPPIITDNSNDDHALDKDTAEMDIIDEEFPDIDELLGKRQSGPGRTNAKPRFKSYSKKSRGRLPSSTLISSTKKTLYDSATRDVFDALASPPPTSSPFSSTSLRNKSPISRALSNSSKGSIPMSLPHDEVLIASARNVLTPVTSAIKPVSQTILINSDSESDDPFASDRGETTSASSSSEDSVQIRRIGKRIRGVLPASHLRLEQKKMNGPGRPIRNSMSMSPMGGQPRRGVALPRTQSGVNNTPNLIGNGLSFLSGDSGEEEDDDPAGFGVVMNNDNDMELEGFLDESHRGIAEEYDTIDAMLPPRKRQSTSSSKRPHKRKRLESGLFQGEKGDHGRQPRITEQLEGPVSKPQRKTGVSSRKKKTETIRHNHRLSKSSISGSLPRLSILDVADLSIQDGQISPQFMRIAARAARSRKGRGKQSPSRKFIRLANRDDTQDANSVLEDWKDGKIKPKPQEEALLPHSERLRIPLSRIENSKQMRLPAPLSTSHTHGRTQSATLHSPRTLMVPPKQSSIHQFVTTGGQHIAIPLQQTSNLRAPKIRFTRPRYNAPVARPAQLESSEDPYSQMYSGSALKTRKRALDVLYRSARKQPVQQRNIPLGRFLADEDIALPSMKATHEYDDNSVAFPKRPSPDKIPWRKKKPPRRLDTGAATYRQPSNPLILDFLTPEQSSSTVNSNMLQGLGKFGTNYTISFDIFPLMPGTFFHQNTFIGSGRLAAAIKSARPFHEGTAGSCVSLNLDNREFSWGCWDETVSSEMGICFDWLADRLLAMSTTPYSPGGEDAVMIMTSISDYFQNHLRFVNPLAISEFLFRMVDILQDFSARLDGTSFTVSHSHLNQIMAVSAVCTSLLLQLLQVARDRPECSSIAYQLEDLLKIVASQCVGFSLRDGLEDIRKLYDDLQYLSFRENGIKGECYATEALVIVIKVLNAANIPRGSFWDITNPHLASVPIKDINDAPKFEKLWYHMYSLLPLSEFDESGIVVSGLHQVVVFDNWSLVQQILKKVFQMYELNPRQSPGFNDYCRSMVGRCHYLMVEWGWWKGSSLIGTLFDIFASHDLANLRNEEVYASPRFLGELNTQPSLSVEPEDRCFHIFLKMVALQLKHFKQINDIKSIRNLVPRLLPNHTREYPKEKEIHQRDLACLRNQHDLLSTLYWAAPPAQRPTISLLQTLVIADRSHQEACLINLRAWQNLSRFVVTNSESSATYSSFGIWHSTMLQMLIQSYQRTEQDTRQQAENIPSMFEGAIIANIEANKKATASQICAFLKAQTSILGLVQNSKMLKEFAGFDLIREVLGLCIHENMQKSTDYLLSECQDFYVLYMSQVKNLCPTKQLQVELIEPLLKQVLPSVRLLVRKCLEKDHDNSSKSFSVEGMVNSFARLVYHVTRSGKIPLPDFLLHGENAVFENRGRYQLANNYWPYFLESLLKLGDLNDFKLPNFDIGKEWLLTIIQPLDHQYQKEIFRLKGGLSNQLQIKGHYFLTGIDLSRSSFLSLVRSTIRRMKSFLLQNNTQAELGLPRIKAEKLFSDTLEEMMKLSQRYLEDMIPHSDMHTRYLEHIQAVIRDIRCYASDFRPLIEFFVRPSRHYWADQSDPGLVGSGLRSYAVRIHGNRNTTSFELFYYLFNDWKNAIVSGEMRAHQNAIRSAMRQEQFADYMFREFIPAVLFVSSDIKGGWLLCASYLPTISDTIIAIGDEIDRRSDRLFEQTTNLLKLVMRAITELTWQHQSGIGGVSPQHRGLLAVVFSFYFSIARFVNDYADNKYLRNDTSPPRIVRRTELRNVMSQIDGFIKQTRNSFADPDEFEFWPPDEEDRNIEMGEFGEEFVKIFKEDIKTLFSFRDGNGFDVVVLVKGQNSAVQTHDTLAQVLEKKFLPNPYIENRFIGFFPTAGCIL</t>
  </si>
  <si>
    <t>&gt;15669_g</t>
  </si>
  <si>
    <t>MSQTPAYPAPPGVTPNFINPPSIAWKVSAISIPFTIAATVFVMLRYYARVFINKAVGIDDVFIMIALLISWMFFALGVANIPYGYGVDLWNLYASDVAMFLKLDLGGQVTYFMGTLFLKLSIILFYLRINPDQTFRRIAYGIGIFDVVYILLSCGIAIFGCTPLRGGWDVTIKATCVNKKAYYYAQAIFNIVTDFATLFLPIKMCLELRVPRRQRWMLGILFAVGSFACIVSIIRLVTMVPSFHSINFTVFKVQVAGWAEVEINVGIICACLPCLKPILNRHMPSLMNSRGSSKDSSACTPRSMHNHFEAKSYRNYQMSNIDGEDIREAHRLSSSGNSERAAEEIKSKIRGWERGKGESGTKIVAKQDDEESESVRRMLKGKGVEERGLAGMEL</t>
  </si>
  <si>
    <t>&gt;1207_g</t>
  </si>
  <si>
    <t>MASENGGEYIPTTQADPTSPTPPIESKFRFKRSRHSRERDSQDREPKDRRPSHDRERPRRPQHRHKRRKHSYANDDDPSRYDDTHLPNTSSNQYVDPDVAFRESLFDAMADDEGAQFWEGVYGQPIHTYPDVKEGPDGELERMTDEEYTAFVRAKMYEKTHQHLLEEKARRDAARKEKERAAQETAKRDRDAEKFRRRVEESLRRGEERKTRKAWSERWDSYTEKWEKLGQGTIDKVTKAIIPWPVESGKFAHVSAKEIERFFLYAPTSGQPTEAQLGKTLKLERVRWHPDKIQQKLGGQSVSEDVIQNVTAVFQFIDQMWSNIRDGKK</t>
  </si>
  <si>
    <t>&gt;3593_g</t>
  </si>
  <si>
    <t>MEGKGKIHRKKRDMRVDINRPGNKNGHKGGRSISSSKSASLAGITREMDEGVSVEDGLSVERAVADKDIKVGETAVKKKEVKFGNQGRHFPSNIRRQTNSNSSERSNIDPPEEFIQHSKRVVESWIKKGSKATKWGSEIEKDGDTASPVSLDERVEERPGLGAWKAGWQERYKKNGRRIGAQELDARLAEMAAHKLKKSVFFEKIISPLRSKEGLTKNKTKNRASIGERPKAKEEPKGKETPNMHPADPEEEHRRLLEKGIWGQGDKSRGTARHKGPRSSSNSNYRGPFFNSDVDVCHHDNNKASSSLDSSRPSPINMGSIRERTSSPHRIVETKRNTATSNRHRHDMRPDSSNPIQARSREYHTSRLSPQPNLERRVPKYAQRTKVSPSTKESMDYPTIRKRRPSERKSSTEEDLRPNKQEENALPLRHYNRGSRVYETSKYKEKPRDTRTSYPAEEEVVSGAVRERRRRRAENQESGSRSERYRQEHRKKFWDFLRV</t>
  </si>
  <si>
    <t>&gt;2831_g</t>
  </si>
  <si>
    <t>MFATNLLLALASTAIAFPIAERATITGTNSGSLYSYDAAATARQVFYQYGACGLSTYFVGVVPDSMPLVAMPSTVFDNYGASQHNTLCGKIITMTDPSNGVSKQAAIADRNVSPTSSIDMTEDLWVAFGQPSNDASIIPTLNWSINTSSSSGGSGTCLKTYTVVSGDYCYLIWNEFGITEAQLYSWNPSLDSACDLAIGQVLCVSE</t>
  </si>
  <si>
    <t>&gt;347_g</t>
  </si>
  <si>
    <t>MGWTKSTRISVMLGIDTAFFLLELSVGLFVGSLALMADAFHMLNDIISLAVGLWAVQVARKSSTDKYSFGWLRAEILGAFFNAVFLIALCLSIVLEAITRLIDPPVITNPMLILIVGSLGLASNLAGFFVLGGHGHSHGPGEHEDQIRDAEEGHIHAHEDDTSGESVEVEAPYTEVIPEVVIAKVKSKAGPHIRFSSEGQPEDSTIRSPSRASQSSRKPRRRTNSSIRNGRFTNIDDFSIHPASFRQELIAATKPQLEGIDSGDSTASEEEAVVDDDEVPTENSPLLIGPKGTTNGTLKNDDHSRPKKPRHDSWHVGHNHMKAKKPAQGGHGHSHGDMGMNAMILHVIGDALGNVGVIVSALIIWFSTSPARFYADPAVSLFITLIILKSTIPLTSATSKILLQATPDHIDVTDIKEDIQELPGILSCHHVHIWQLSDTQIVASMHIQVEFPISEAGGEKYMELAKAIRRCLHGYGIHSATIQPEFCLDKDHDHVAATSVGLDGIVGQLRCGLDDDSCLLECVDDCMGKGCCSPKSVELQHDHSDHDGHTN</t>
  </si>
  <si>
    <t>&gt;10248_g</t>
  </si>
  <si>
    <t>MDMNVSDGRELKSISDNGIWNSIEPIETQIPQTQEQLKRVREHMDSSQNRIAVVEMDHTVSSIKFNREPGTTLERTQGRRSLAGVVYGPPIGAPPGHYKTPSLPGSPEPRITRSVGSAFKNPTNSVLEVLLEEPRFSIRSRLRKSSLAGNDSVDRHVHLRDAPIARQNPKRIRIRSSKLLKALESVAETAGHSFITSGTSCIVFLYPFKLFVTLELYIRERLLDLQLKDQECSKNGTDSGEKKVFCGNGASRTVTWADGRISSVPEYGEARGEASKCGADTRPSPDQQRSLASVTIDGEDDEETLQHLRLLVELFDTDLKPIFDMRRQIKEKTLTSISYTDLWNLFEYGQDVKTSDSKLRVYRVLRWTGGRETIAKHGVYAELQARATVDAQSLQKADIKNNAFIVECVSFEFDGNQYGPVQKTFLIRKYNGEKAITSLPIYPLAFAPDRDQIRERLIERGSFYLQLSRVDSAAHRHYSGLTLDEPHEEASSPMVDSQIIVDTRMAVLRAYTDLPPVGLSNLMEHNLRETYEETVNPTVPNGLCSEDGCCNNDWVHKDYGWDLQYEDQFFDEHKTILTPSTDAGDIEDEEKVLLPPYVYGFVLRSRKWAMFDIDLIRDVEYTSGFEDLVIPPGHKETVRALVANHSRLPTPEGRLPDAERSIDLVRGKGKGLIILLHGAPGVGKTSTAECVADSTKRPLLPITCGDIGDTAHEVETNLEKNFQLAHKWGCVLLLDEADIFLQKRDKADIKRNGIVSVFLRTLEYYSGILFLTTNRVGTFDPAIRSRIHITLYYPVLQKEATMQIWKMHLARTQSLKGEHFNIRTKEILKFAKSHYMELKKAKAGSWNGRQIRNAFQTAIALAEFEAAGEGITNASDRQKNDPELHERHFAKVAEASKEFDKYLRSTLGGQTDADIARHEQTRVDDFHDLERREQREKGQKTRYKAKPRGKIELDSEDSESLDSEESDETSERKSSGSESSEEEPVPAKPVKSKKEGKTKRSRNKV</t>
  </si>
  <si>
    <t>&gt;6829_g</t>
  </si>
  <si>
    <t>MVQTSTIVAATVGTVTTGILAYAVYFDYKRRNDPQFRKLLKKESKRQARVAKEEAAASSVRQRQAVHSAVDQAKEEGFPTDSDEKEAYFMQEVSRGESMSGEGVDNVEAALCFYKALKVYPSPSDLISIYDKTVPKPVLDILAEMIAFDSELNVSPFPSAPGLD</t>
  </si>
  <si>
    <t>&gt;4935_g</t>
  </si>
  <si>
    <t>MSKSVPLVCYLFTRLHQLGVEAVHGVPGDFNLVSLDYLEGAGLSWVGDANELNAGYAADGYARIKGIGAVMTTYGVGELSAINAIAGSYAESVPVVHIAGAPSTKSQEAKLILHHTLGDGNFNVFKEIYSKVTVAQATLDDPRTAPQLIDSTLRECLIQRRPVYFELPTNMVTKEVDASLLETPINLLLAPNDEEEEKAAVNTILDRLYSANSPMLLVDACVLSHRFTPAVDTLVRTSKLPTFVTPMGKSAVNETLPNFIGVYAGTGGKEDVRQYMESSDLVIHIGTLKSDLNTTGFSYKLLTSNTIELHNTFCRVGHACYNVHMQGLLAALIAGLDIKALHSGPPTPPHTTLDNYTQTTISQTCSEITHDYLWPKLSSWLQPNDILLTETGTAAFGVWNTKLPKGVAAITQGLWGSIGYTLPAAQGAAVAARELGQNQRIILFEGDGSFQLTAQALGTMAKLELDIVIFLINNDGYTTERWVHGMKEDYNDIARWKYSKIPEAMGAEGEVFVVETTEQLEALWEREDFKKPKGLKFVEMIMPKEDAPRSLKFLCDPAAKTNRS</t>
  </si>
  <si>
    <t>&gt;5406_g</t>
  </si>
  <si>
    <t>MDIEKAPNDSDIGSEKGNIDLYEEASIVDISDPDEHLSAEERAAIDRKLLWKLDLTLIPWLCILYLLAFLDRTNIGNAKIDGLQADLHHMSTGKYNATLSIFFVSYSVFEPLTNILLKRLRPSIFIPIIMIVWGICMTFMGFVTNWSGLMAARWFLGLAEAGLFPGINYYLSCWYRRSEFGIRAAIFFSAAAVSGSFGGLLAAAIVKMDGLGGRPGWAWIFILEGILTVLFGFASFWAVHDFPDEATFLSEQDRARVRRRLKLDKQASAGHEGFEIRWVWMALKDYKMWLGMVIYMGCDMPLYAFSLFLPTIISELGYSSTKAQLLSVPPYAAAAILTVLIGFIADRTKQRGLCNIFVSFLGIAGFAMLLGDQRPGVKYAGTFLGALGIYPCIANTISWVSNNIEGVYKRGVVIGFVIGWGNLNGVVSSNIYRKSPEFKLGHGMVLGYMIVCLLGGSIALRIMLARENKLRAAGKRDGWVEGLGAKEQERLGDERPDFMYTL</t>
  </si>
  <si>
    <t>&gt;15678_g</t>
  </si>
  <si>
    <t>MSSRKKVLLKVIILGDSGVGKTSLMNQYVNKKFSASYKATIGADFLTKEVLVDDRLVTMQLWDTAGQERFQSLGVAFYRGADCCVLVYDVNNSKSFDTLDSWRDEFLIQASPRDPDSFPFVVLGNKIDVEENKRVISSKRAMTFCQSKGGIPYFETSAKEAINVEQAFEVIARNALAQEESEEFSGDFSDPINIHIDNDNDGCAC</t>
  </si>
  <si>
    <t>&gt;2543_g</t>
  </si>
  <si>
    <t>MASSQSHDMKVRDDFPTLKNDLIIRTAWGKKVERPPMWVMRQAGRYLPEYHQAKGTHDFFECCRSPEIASTLTLQPIERYAGLVDAAIIFSDILVIPQALGMTVEMVDKKGPHFPSPLESPDDGQYAQILSKEVDVAKELDYVYKAITLTRQKLNGRVPLFGFCGAPWTLLCYMVEGGGTKMFTKIKTWVYKYPEASKKMLQKIAEVCVEYLALQIQAGAQLVQVFDSWAGELSPSSFKKFSQPYLAYISENLPKRLGEMGLPPVPMVVFAKGAWYALDSLCDMGYQIVGLDWLQDAAEAVKIRGTRPVVFQGNADPGILYGSRESITEAVEEMVKGFGGGKGGWIANLGHGITPGVKPDDLKFFFEEVHRLGGS</t>
  </si>
  <si>
    <t>&gt;15680_g</t>
  </si>
  <si>
    <t>MITEDSLANNLRRTSAGNSL</t>
  </si>
  <si>
    <t>&gt;3759_g</t>
  </si>
  <si>
    <t>MGYEDSVYLAKLAEQAERYEEMVENMKSVASEDQELSVEERNLLSVAYKNVIGARRASWRIVTSIEQKEESKGNSTQVTLIKEYRQKIEAELAKICEDILDVLDKHLIPSAKSGESKVFYHKMKGDYHRYLAEFAIGDKRKESADKSLEAYKNATEVAQTDLAPTHPIRLGLALNFSVFYYEILNSPDQACHLAKQAFDDAIAELDTLSEESYKDSTLIMQLLRDNLTLWTSSEAEPAAAETTAAAAEPKEPEAAAAPTEVKADAE</t>
  </si>
  <si>
    <t>&gt;3681_g</t>
  </si>
  <si>
    <t>MADDFASLSEHPQTQDSGKKAQSRANKRLEFDQDLLPESLDCHNPEDQPLDRAPDSTQQEYSEYDGKRSADALGTTSSSGGTEALYGKSSTIAFVSSINDTANHRRNSSDTSPGSISRTIAKRLPSPNLLRGLEISREEDQTAFVLPRRRTADDFLNSYWEFIHPLFPVVHKTSFERTYETLWSPGTPGNETHSHNDLEYITHYAQLNLMLALGCRFSTIINPADRIVRADEFYQRSRRLLRFEILDSMHLPLVQLLLLTGVYLQSTKYANRCWNVVGLAIRVAQGLGLHIDSGATGSETQLEIEMRRRIWHTCVMLDRLLAMTFGRPAMISRKATIKFPSLIDDEYLLQAGFGSQPPGVPSHMGLFIFSLELFDIMDDILSTFYLHGDRKLLSKQSSSAEGPLAISEILKFNSQLESFYESLPAHLNIGGQPPSPILAESGHISLQSNILYFIFAAAMVLVTAQLADLDEDTTSESSLQLSWERCNAILIHYQQEVTAASEALSVLRTLRERVKKVSNPDSPLPLHQDQNEMRRPTTAQQVSDASHSTTNPLPAKNLDFDTNHPGFSQEQHEGERLIIDHHQLLDHSIFPGQNISLDEDQAIDLDAYGLSDDAWFTQNFIDSDWLEIARDQGGFFF</t>
  </si>
  <si>
    <t>&gt;9606_g</t>
  </si>
  <si>
    <t>MADIGSGDEKPQTEHVPHLHESHTPEHHMSAAKYVATRFSTLKPPMHHAPNPFRLLSMMNGKQWLNFLVGFSAWTWDAFDFFTVSLTVSDLAKSFGKTNTDITWGITLVLMFRSVGSVTFGLAADRYGRKWPFVINNLLFIALELGTGFCQTYKQFLACRALFGVAMGGLYGNAAATALEDCPEEARGIVSGMLQQGYAFGYLLATAFARGLVNTTKHGWRPLFWFGACPPVLIIIFRLCLPETESYEERAIVRKTKGNIGKTFVEEGKVALKRHWLLLIYLVLLMAGFNFMSHGSQDLYPTMLTNQYSFSPNAVTVTQVVANLGAMTGGTVIGYTSQIFGRRFSIIFICIIGGALLYPYTYTSSKAVIAAAFFEQFCVQGAWGVIPIHLMELSPGSFRTFVVGTSYQLGNLVSSASSTIESTIGSQFPLPPKGDTPRYQYGKVMCIFMGCVYVYVIILTFIGPEYLRRSFEVREDEDVRAVAGMDAIERAMQLVHRREAMGMGMEESDREDIEAVEHPDRAHHGEREKGGAYP</t>
  </si>
  <si>
    <t>&gt;10008_g</t>
  </si>
  <si>
    <t>MHLPNINVEKRPIVLHEFIRENPLGILTTALESEFHPFLQSSHIPWVLDPDFEGNTRGLGRLRGHIARQNPQARAILENYPTSLKSQTPTILERDVLVLFNGPVHHYVTPQFYKQTKPSTGKVVPTWDYEAVEVYGKAKVYFDTKSAEFGAFLAKQLNDLSEHMEVSVMRYGKTPETHPWKVADAPVQYVELLTKNIIGIEIEITSMSGRFKWSQEKPEGDRAGVIEGFKSLNTPDGSLLSQKVTERAALFDASKAAKKLAIQAPAGSST</t>
  </si>
  <si>
    <t>&gt;3402_g</t>
  </si>
  <si>
    <t>MGVPKFFRWMSERYPAISQLIAENRIPEFDCLYLDMNGIIHNCTHKDSDDAMFRMTEEQMFIAIFNYIEHLFGKIKPKKLFFMAIDGVAPRAKMNQQRARRFRTALDAENARDKAIREGKEMPKEEAFDSNAITPGTAFMHKLTQQLKYFINKKVTEDVEWQGVEIVLSGHEVPGEGEHKIMEYIRLAKAQPDYDPNVRHCLYGLDADLIMLGLLSHDPHFCLLREEVTFGRQNKTKSKELEHQNFYLMHLCIVREYLELEFQELKEVGTLKFPFDMERVIDDFILMAFFVGNDFLPNLPNLHINEGALALMFKIYKTVLPKMEGYINESGVIKMDRLAILLEELSHVEYRFFESESADQSWFRGKQMAREDVMVKGKTKAKLTMTTPQRDVWKQVKKYVTRRSGEPLDLPATLPAADRKFVQELAESLHLEWKTVENEQGDRHLQLSFPPKLDGDDEDEEEDEESQLAILRVVKQYDNAKTVDVSKIEAQAAMDRQYEEKFQQWKDTYYKGKFEWDRQNDTELTKLCENYVQGLQWVLYYYYRGVISWPWFYQYHYSPMISDVIKGLKADVNFKLGQPFHPYEQLMGVLPDRSKRIVPTVYHDLMTNPASPIIDFYPRDFELDMNGKKMEWEAVVKIPFIDQDRLLAAMAPKNLLLSEDEKMRNEFGVTVKFSYDPALDFTFPSSLVGIFPDIAHCHCVENIFDLPTIEGLEYHVGLMDGVKLGDSALAGFPSLATLPYNATLGFHGVNVFQQDSRNESMVVTLENTDLRTNVKTATMKLGQRVFVGYPFLQEGKVVKVADELFDYLPSEDGTPQPLQVPHGPREIENFRKKADFIENNYSKRLGIVIGPVESIAHVEMLKGLRKTDEGATIKEYAVIPGHETEYASQVLVDEVVSEDQRFIEQEAVPIEEEFPPGSRAFFLGEFNYGRPLEVVGHHDNKAEIWLSVKKGKDTEFGKNIVTSHHTGAHYTPSYAVAKMLGLHPLVLSKITSSFSVSAMGLPRLNLGLNLKFESKKLKVLGYSRRSSNGWEFSNKAIELLSQYMTRFPEFIAGIQRKPQGNEYDETDFYPKEVAATKIKEIAAWLKSIESKNFEKVPLDAEQLDSDAVIAIEKAADDALANNLAPEFKKLKGVPRNALLKPMDAEHRLGNQKFALGDRVVYVQDSGRVPIASSGTVVGISRTPRTVLLDVVFDVTFMSGTTLGDRCTPFRGSTVPVVSVLNLTNKQVIAGSKAAAEKRPASVHAPLTVGGYGAPAGAGGRGQFRESTAPPPLRGSFRGAVAGHNQNGVSRGNGNGVPRGRGRGGYGGDNAASSAFHGSIPIRGGNGNMQSHMNGNGFRGNRGGYANGHGNAFRGGRGGAVSQPVPQNFNSVPPPPSLDARGRGGGRGRGGARGRGAARGRGVVPQAQVQES</t>
  </si>
  <si>
    <t>&gt;10420_g</t>
  </si>
  <si>
    <t>MKFAAHKFFLCFFSVFGVSHAADSKPVTKSPSADPDDCAISPKAIVSDACASYTTLEDLNQQLRPAIVELVEKTDFFSYYRMNLFGKECPFWDESYGMCANRACGVDTLDNEEDIPLVWRSEELGKIKGPKAVHPGKRLQAEREPEKPLQGMLGKDVGESCVVEYDDECDERDYCVPEDESAGSKGDYVSLVDNPERYTGYAGDGSAQIWNAIYRENCFSKASFPKSASLGSSPFSQRGPAANELQNVIAQHGRQQALEEQKRTPNAPLVAETGLEHEGECLEKRVFYRVVSGMHTSISAHLCWDFLNQTTGEWGPNLSCYKYRLHNFPDRVSNLYFNYALVLRAVAKLGPYLKDYTFCSADSLQDTMTKDKVQALTKAVGTTPMFDETLMFVNGEGPSLKEDFRNRFRNVSRIMDCTGCDKCRLWGKLQIAGYGAALKVLFEFDNNSDDIPMLKRTELVALFNTLNKISGSLEAITKFRAMIEEEAEQEAKLSEVEVEPPSIPDRVTKPHHVVPGQDFEESKLSTETSSSQEHEPSETAIDDGSDDPELDFRRRELPANATIGQIFDAEFELMWKATKYILKSWVQFPANAWQIFTLELSRAWNSFIGLPVGPRQWVIKRPKLDEL</t>
  </si>
  <si>
    <t>&gt;1175_g</t>
  </si>
  <si>
    <t>MDPSMSADTDSQGTSLATLRKPPQKPGRHRFKPQLSCTFCRNRKLKCDRNQPCENCSKRNQGSSCTYMNPPKDKSYQGSKPTGVSKDMQKQIRHLEGLVVTLMNKATTKPSLENGPDSSSSSSTPPEALAPHLDSTGPDIRPSRSTAFPMADPTESLGRITIEDAQNTYVGSSHWTAILDSIACLKDQIEKADPVKPPFSPICDGPGLLVGFVKAATKSEILMALPIRSVVDRLVDAYFSLGDMGANSNHIVIIHGPAFQREYQRFWEAPHNTSVRWIGQLFGIICLSIQLQIRADDPPSDILAGQALTDPNETVTILREKVIQCLVLGNYTDPGPYTVETLILYYISDHFRSSDTQFGAWMVFGLIVRAAMRLGLHRDPSHYPSISPWHGEMQRRVWAVLVHLDLLTSLQVGLPKMISESMYDTELPRNLLDEDFDENTKVLPPARADDEVTSVLYSNAKNAITKVLGTIVDRANETTSGTYDEIMKLDARLHNVYAEVPELLKVRTLEDFATGSSVLRVRKFSVDLTFQKARCVLHRKFFIPSKSGASWEYPYSVKACVDSAMRILHSQGLIYDNSTSPVLAGHRWKDSSLITYDFFLAAMLICVYLSHDLDENRSPEYNDGQSVIRITWTKEEMTKALYDMKKIWDRLTPISREAAKAAKALNKILKKVESRDIVSKSTTASSAGSADTEMSMLMNRGHDSSSVSSDASLLHQFPNDLASAWVTTPSFINQEPFGVPSAIQMPPQNDVQLTGPESFDWELWDRQFSSGTFVDTSPELLNFTSNFAPMAMYPNGSTAPVWNENSGSYSFRG</t>
  </si>
  <si>
    <t>&gt;7726_g</t>
  </si>
  <si>
    <t>MARLFLLLSSWVLFITIANAQFNGFFEQMFSGGQQQRAPPQNVASDSSWYQENYANAYCDKYLCPDTLACVHFPHHCPCPHPTYEEKFELGEGKAICISKGGFKAGEAARKVELARKGLL</t>
  </si>
  <si>
    <t>&gt;547_g</t>
  </si>
  <si>
    <t>MEMIAKRRFDIVWGMENVTADLLGCLVQGQTNGSNSTASATDKLTDDDTCGNLFSFVIAGHETISSSLHMTLVLLALYPSAQKDIQRELTEIFQERPPSERQYEKHFHFLSTVFCMLLSKKN</t>
  </si>
  <si>
    <t>&gt;8009_g</t>
  </si>
  <si>
    <t>MAGEIFSTQRDSILAGRNAILASGALSPFYVLWSKTTARSTPPPASPSPTMYGSSTTGPQTGVSTPRSSSSLRPLVLTHGSLEHSLLIPTNLHFQASQVKDRLLASLPEPTDELAQDDEPSSVAELVARYLGFLSRDVEEGEDDAQGSYDQVLKLVLNEFERAFLRGNEVHALAATLPGITAKKLEVVKSYYLARTAVGRPVKHHESALLRAASDESAKIYSVFGGQGNIEEYFDELRELYQTYPSFVEDLIGSSAELLQNLSRDARAEKLYSKGLDVMAWLHDPEATPDVDYMVSAPVSFPLIGLVQLAHYAVACKVLGLTPGQFRERISGTTGHSQGVVLAAATSAADSWESFDEIAVSAVTILFWIGARSQQTYPRTSLAPSILQDSIDNGEGIPTPMLSIRDLSQAQVQEHINVTNQYLPEDRHIAISLINSARNMVVTGPPISLYGLNLQLRKVKAPTGLDQTRIPFTERKVRFSNRFLPITCPFHSEYLAEATAHIDVDLKDIKIDAKQLGIPVYDTNTGKDLGAEIDGNIVPALVRLITHDPVNWEKATIFPNATHVLDFGPGGISGLGVLTSRNKDGTGVRVILAGAIDGTVPEVGYKPELFDRDEEHAVKYAVDWVKEHGPRLIKTSAGQTFVDTKMSRLLGVPPVMVAGMTPCTVPWDFVAATMNAGYQIELAGGGYYEAKQMTDALRQIEEAIPAGRGITVNLIYVNPRAMQWQIPLLGQLRAEGVPIEGLTIGAGVPSIEVAQEYIETLGLKHISFKPGSVEAIQACINIAKANPHFPVMMQWTGGRGGGHHSFEDFHQPILQMYGRIRRFENLILVAGSGFGGAEDTYPYLTGTWSAKFGYPPMPFDGCLFGSRMMTAKEAHTSKNAKKAIAEAEGLDDSQWEKTYKGPAGGVITVRSEMGEPIHKLATRGVRFWAEMDAKIFSLPKEKRVPELKKNREYIIKKLNDDFQKVWFGRNKAGESVDLEDMTYGEVVRRMVDLMYVNHEKRWIDKSFEKLTGDFIRRVEERFTPNQGQPSLLQSYSELDYPYPTVKKILEAYPEAEAQLINAQDVQHFLLLCQRRGQKPVTFVPALDENFEFYFKKDSLWQSEDLEAVIGQDVGRTCILQGPTAVKYSKVVDEPIKDILDGIHNSHIQGLTRDVYGGDESAIPVIEYFGGKLVEEEMDVDLEGLTISQDSHKTTYRLSSSPSASLPPLDTWMSLLAGHKRSWRHALFTSEVFVQGQKFNTNPMRRIFAPVRGLFVEITHPNEPSKTVITVKEQPRPNHYLQVIDAKLTGKNQILVNMIKETTALGKPVALPLLFTYHPETGYAPIREVMQGRNDRIKEFYWRAWFGDEPLNLNAPVTGSFNGGKAIITSEAINDFVHAVGNTGEAFVDRPGKEVFAPMDFAIVVGWKAITKPIFPRIIDGDLLKLVHLSNGFRMLPGAEPLKKGDEVETTAQINAVIIQDSGKMVEVCGTITRAGLPVMEVTSQFLYRGAYTDYETTFQRKTETPMQIHLNTSKDVAVLRSKEWFNVDDDHLERDLLGQSLTFRLQSLVRFKNKTVFSSVETRGQVLLELPTKEVIQIASVEYEAGVSHGNPVIDYLERHGSSIEQPVNFENAIPLNGKTPLLIRAPASNKPYARVSGDFNPIHVSRVFSSYANLPGTITHGMYSSAAVRSLVETWAAENNVGRVRSFHASLTGMVLPNDDIEVKLQHVGMVAGRKIIKVEASNKETEEKVLLGEAEVEQPVSAYVFTGQGSQEQGMGMELYASSPVAKEVWDRADKHFMDTYGFAITNIVKNNPKELTIYFGGPRGKAIRQNYMSMTFETVGADGSTKSEKIFKEIDENTTSYTYRSPTGLLSATQFTQPALTLMEKASFEDMRSKGLVQRDSSFAGHSLGEYSALAALADVMPIESLVSVVFYRGLTMQVAVERDAQGRSNYSMCAVNPSRISKTFNEQALQYVVENIAEETGWLLEIVNYNIANMQYVCAGDLRALDTLAGVTNFLKAQKIDIQQMLQDLSLGDVKEHLVEIIRGCAKQTEEKPKPLDLQRGFATIPLKGIDVPFHSTFLRSGVKPFRSFLLKKINKTTIDPSKLIGKYIPNVTARPFELTKEYFEDVYKLTNSPKIAAVLANWDKYEEPQTNGVNGATATHA</t>
  </si>
  <si>
    <t>&gt;3334_g</t>
  </si>
  <si>
    <t>MSVSTTSTFSSHPPETNSDIVTSWLPITSAWPAVPECQTGGIYSQIGDNGALQIAYDPFFGISVEPSLTCLPPFATLWWSESTTVPLFTKTSLGPLVCPEAYSTAYSSTLNAQSTFVACCPSSYKYITSKDAGTIGECTSTLTVGQVYTFVNLTSAPHTAIATIQANQLGAAVYAVQVNGYVFAPASTTSSSTTSTSTSSAEGLTSATPTSTGSVSPTHSSTSNGLSTGAKAGIGIAVALGVLGIASLVATFFIMKRRKYKHTGPSDGSSPWLGRDSYFAPLSPKKFWSGARNRYELGTQGKATRPPVPVYEVSGEGMPREMQ</t>
  </si>
  <si>
    <t>&gt;8254_g</t>
  </si>
  <si>
    <t>MVVATIKCVVVGDGAVGKTCLLISYTTNKFPSEYVPTVFDNYAVTVMIGDEPYTLGLFDTAGQEDYDRLRPLSYPQTDVFLVCFSVTSPASFENVREKWFPEVHHHCPGVPCLIVGTQVDLRDDQSVREKLGKQKMSPVKKEDGERMAKELGAVKYVECSALTQFKLKDVFDEAIVAALEPPAPKKAHKKCLIL</t>
  </si>
  <si>
    <t>&gt;2429_g</t>
  </si>
  <si>
    <t>MAFSKVVVFLALALGGSCTAITRDPASKIGARSSWTYLGCYTDNVGGRALTNSEAVTGGTDAMTNELCQATCLAAGFSIAGTEYAGECWCGNSIANGGALAPDGSVGCNMACKGNAAEACGGSDRLDVYQYGLPSTATGKRGLAYNNNNPAANAEYANLFAGYNSISWGYDWGFPSYGLSLTFEFVPMLWGVPSGTDSDWSAAATAPGTKNVLGYNEPDLTYSGSANTLPAVAAAGYATYMEPLASSVKIGMPNVLWNNLGSSSGGNYNSAVWTQYFLGNCTGCHFDFAAIHYYQNCGGENVAWFQANVTNAYNTLNLPIWITEFQCYGTDAEQVTFLQTVIPWLDAQSYVARYAYFGVFPDYLVNSAGTGLSDIGLAYATS</t>
  </si>
  <si>
    <t>&gt;9775_g</t>
  </si>
  <si>
    <t>MARGRREDEFPKLKALGLRIVDIPGDGMYRDVSIASAVCEYLATANRWLCAGNCLFSSLSDQIYGNIGGAKNIRARVVEYMRENPDSFKAFIHVPTGGGHRRNPKRKNVAAPPIQEGPTPAEIDVAWENYLSRMACNGEYGDNVEIQAFAQAYNTDVKIYKADHCYFTRASDGGGRPVAHIALHEWEHYSSIRNIAGPFDGHPNVQPLGLTPENLAEVDAQTVSIPAWKINAVERSLPWAIDEVSIRKALCENRGNVNAAVTSLLEDPSGSATSLPSPASPGSYSQSGASSIERDPDSDDEEIYHAPKKRQDRRKSRAIRQEEAHAKQDSDIPVLSLENPGINATKETPSSTSPITIPPQSASLPARTTLPPFSKILESTPITPPLSPHSEDYLGFEHIREPKADSPDSDASSLPADGNNSDSGSSSHMISLLSTAPPKHPKLIINHIIRKSPEPEKKPRRKLITAREKKDLAKKAQKEAKKDRQRNRNKQGGSSPAVSRKKTRRGSATVDVAPSKTEKRNSTPVDINGFTTMYI</t>
  </si>
  <si>
    <t>&gt;4863_g</t>
  </si>
  <si>
    <t>MNGRNGPMSPVSVVGSEWSGITKYQTLDTDSPYSPNPNTRGQLASPPISSASSSTMNGGFPPRGSSSGIPGAPSPPSSIARSSLGTGLYAQSESGRSKKDEAFEGTLSEHYIALKRYLAASLRDEKGNPRPNRARDKLLRLSPVQFQELSTDVFDELLRRQQSGRKNPNGPPPSGGTPPYLLPKDSFHPKRNQARQKLSTLPPPRFRDLATDVFYELERRFPRFAAGDISRVGSPAQSMRGGPSRSGNGTPINGMGGMPRMRRPSEASSVAYSMRSESRNGPRLPMNGMNGIPPSPGLPPHDYGRPTPKTFQSNTIVPNKSTMVEDDETGGEDNDEDDGDAFGLEGAARNRESKKSTVGSETDKKLIEDYQTQVAELREKLDTVEDSLKHKDDELNNALKGERSRANTIDNEKKEWANLRISLENKLAEAQSLNESLQSELDRVRASQGNTERDLREQIEELRASAAEPRGGRAGSGSQDAELERENEELKRELDEQQKVTEEVRTEAQEFLKEMRLLSERSGSSYEREEELSNTINKLEKEVKDWRNRYARTKTQLRSLRASSIGLTIQQDAAKYAKDSGFTQEDGMVKDVHVTKFQISIDELLQIARTDDPARVIEFMKSVIVNVRRITQDIEEAPSSNGDMVQQQIKLKSRVSATANNLITASKNFASASGLSPVSLLDAAASHLTAAVVELIRTVKIRPTPAGELDDDDDGNLSPVDTTGFFPVRSPARSSGQENHPQPFRGLGAGRMSGDSSMYSPINSPRESAIRPRSSGRPRPMSKGTQNGNGMTNSFNKGLPPAPMGVGFSIRTQSSDVEDLKIYLEDQTALLVQNIQSLVGSIRSEAGIGAISGEISAIADVVGTVVNSAQTAMSNTGNGSLRTQGEPIVQKLTAIRQRLIDAGETGKSIAAGDLDDEEGDRAWRAWNQSLPPIAFEIARETKELVLRVDVIDGETSRGDDDFS</t>
  </si>
  <si>
    <t>&gt;4165_g</t>
  </si>
  <si>
    <t>MVVEVVVEEEEEEEEEVEVEVQLGVWSGLSYSVADRVAIVWIYRRAILAKLARWVRPDSQFPAFGEWTCVRGPGAGSELELELELGWWVSRAGMVLDGEVESGQDERWRRVRAEHLSIGQLLERCNGNDDERGHRRSTGDVGSKVSLFCAHIPSSPPAANSLRSGLGDVVEKARVPADHRHPSSWGKTSFLAQLSSVKHPGIKRYRQ</t>
  </si>
  <si>
    <t>&gt;3842_g</t>
  </si>
  <si>
    <t>MGLQELVLAPLADQVALHGLPIVVVSCVAAFLTLSVVLNVLSQVLLKNPNEPPIVFHWFPIIGSTVTYGMAPYKFFFDCREKYGDVFTFILLGKKTTVYLGCAGNDFILNGKHRDVNAEDIYSILTTPVFGKDVVYDCPNSKLMEQKKFMKIGLSVDAFRSYVPIMENEVRSYIKNSPLFKGSKGTVDISAVISELTIYTASHSLQGKDVRDQFDSSFAHLYHDLDMGFSAINFALHWAPLPHNRARDRAQRKVAKIYMDVMKQRRMEDKGEVKYDIMSQLMESSYKNGTPVPDSEIAHMMIALLMAGQHSSSSGASWIMLRLAARPDIMEELYQEQIEVLGPDLPDLKYEDLAKLTLHQNVLKEVLRLHTPIHSIMRKATNPLPVPGTKYVIPASHVLLASPGCTSREAKYFPNPLLWDPHRWDAGSGGVVGNDVPEEHFDYGFGMISKGASSPYLPFGAGRHRCIGEQFANLQLLTITATMVREFKFRNSDGSSEVAETDFQSLFTRPVAPSNIEWERREKA</t>
  </si>
  <si>
    <t>&gt;7621_g</t>
  </si>
  <si>
    <t>MIIPVRCFSCGKVVGDLWERYLKLIDEGVPDGDAMDQLGCKRYCCRRMVMTHVDLIEKLLKYNPAERDAKRAALQN</t>
  </si>
  <si>
    <t>&gt;6558_g</t>
  </si>
  <si>
    <t>MASLILGVASLISGIAIPISRRHADSMEKRRQFTQATVEELSSQGYNAVIVAGRHKAEGYTLKTNKCFEGVDFTILAAERDRVMIVENCGDGGYENWALMGVNWVRWGKIVKFHPGWNEEGMGKAYEVRKRADFPGWRCA</t>
  </si>
  <si>
    <t>&gt;10363_g</t>
  </si>
  <si>
    <t>MEAKAQDSESSLSSASSSGASLGSSLSSTTTGVTEAATPTGPYLSYSTTITRDTTTTSSAISTSAIVSTVTSASTTITTTLGSTTIFGIGVIVGNATISSNSTTTTTPTQTYLSGRPRTTVSNNGTSNSTATSTSATPEATNTTPCNNYPEFCARRYGNITEVSAHNSPFVKSGNAGANQVLDVTTQLNDGIRQLQGQMHFVNSTPHFCHTSCDILDSGPITDYLTTVYNWVVGHPYDVVTLLLENGDYKPVQSYVPFIQQTGLDKFAYTPPKIPMGLDDWPTLAYMILTGKRVVIFMDYDANQTAVPWILDEFSQMWETPFDPTDRTFPCTVQRPPDLAAGDAQSRLYMTNHDLNFNINLLGNSLLVPNIPLLNQTNNVTGFGSLGLGAEQCTAMWGFPPKFLNVDYYNVGNGSVFEVAAKYNNVTYNRACCGLPVSAGTMNEIVGRSAMLMAICVVWVSWWLL</t>
  </si>
  <si>
    <t>&gt;5185_g</t>
  </si>
  <si>
    <t>MTRGKQDEKSAARIARSKPGSREANAALRAAERNRAKTGQNSNGGAGKGSSGSGSGSVNYCQNLNRSGARCSNWDPCDAHIGCRRTGT</t>
  </si>
  <si>
    <t>&gt;5883_g</t>
  </si>
  <si>
    <t>MFRQDLEVVDALREDAVHVREPHVSGIKKIAAYAGQLAWMGGKFPIDIGVEFGWYPALGYNVDRPISQNNLKFELANILYNLGALYSQLAISSNRGTMDGLKSASNYFCVAAGVISHVKTVVIPELRSTPPEDMDDSTLESLVQLLLAQAQECFWQRAVMGGYKDSIIAKLAAKVSDLYGAAGDWGVKSEAISSEWIHHMTAKHHHFAAAAQYRQASDCLERRKYGEEVARLRDSIACVNEALKEARYLNKVVLGDLNRLKNKVTEDLKRAEKDNDLIYLNPVPPKSELKTLERANMVSSKIPKEVSDPSSFIGDTKEFGPPLFSKLVPFAVHLAASIYEERRDRLLNTQIISELDLLTGKTHSTLRSLNLPGSLQALEKPLGLPPTLTSHAEEIRQADALTRLQRSFSDIAKLKATDKALFLEGRELLQSELAENERLLAKYGTDRWDRSDSRSTNPKLYRQVEEIDGYLKSSANSDQLAISKFRECEDMLRILSSTDRDIGNFVPSSRRVAIPPQLEGEVSRLRTCLDEVSRLESRRRRKIEALKAKAKNDDINSSILAEAARLEREYPSQSLAPAHFEDFFDKRLSQKYDADLLSLKSEAEEQEKLLSQLESCNAKFVAARRGDGSSKEREVALQKLENAYFKYKEVVSDLEMGRKFYNDLAKIVGGFRDGCREFARERREEAMRMEGDLALPPLASLSIRNSQQHQQQQQQTPPIPQTYNQNHNKPLPAVRSSPTQSPHQYQSPEIPAPVPQWASFVAPPLASPPLGGSGTWNPEMGIKFGGSGGVRQQSPAKNEGRANIPGGWQQPPPPGGGGTWDPNRGLRFG</t>
  </si>
  <si>
    <t>&gt;15703_g</t>
  </si>
  <si>
    <t>MATRRISLVSLSYPPRNRLSTRTRLHSHPKVPIARTLTTTPLPHSQKANTGLKLDPVPKVVRGASKVYRDADAAVADLRSGSTILSAGFGLCGTAETIIAALARRGKDNLNHLAAVSNNAGSAAGGGLSPLIASGQIERLTLSFLGANKVLEKMYLGDTLLQSGDIPVRLGPVDEATGRATVVERGKPRETRVFGGKVYGMEEAIKGDVAILRARRVDEAGNCQFRYTTRAFGQIMAKAATITIVEAEEIVPIGALHPDNVHLPGIYVDRIVPSTVEKVIEIRKLKEIEGGVGDGGKKSESLVRRERIARRTAKELKDGFYVNLGVGMPTLAPSFLEPGTKVWIQSENGVLGMGPYPTEEEIDADIINAGKETVTLIPGASTFDSAESFAMIRGGHIDVSVLGALQVSAAGDLANFMIPGKVFKGMGGAMDLVGNPDRTRIVVATEHVARDGTAKVVERCGLPLTGKGCVSLIITDLCVFEVDRVKGGLTLTELAPGVDIEEVRQKTDAKFAVAENVKSME</t>
  </si>
  <si>
    <t>&gt;9706_g</t>
  </si>
  <si>
    <t>MPTFSSSYLVPAIFLNPPFILHLINTFFSHLLPPPLPAISESPHRSVESLGPIPGSTPYLDMHADDQLCWKYTAIMVVAQLLVFGTVQDNRVRRKSAKAARLEREKFNREKREERVRAMVSKANTHVIGLDGTCSHPEEHDLTGCVIGKAYQNSSLGMVKIIMQSIDDSEDGEDMSTGEGSMAEGSTGEGSMTDTSEEELFSS</t>
  </si>
  <si>
    <t>&gt;6430_g</t>
  </si>
  <si>
    <t>MGLFSYIKSIFALDTIDTRFTNSSSTPYKPLAQDPGVDTPKRDDSLGGIGVKTDHNGRPIAQPSRWKTPEYYLYYLVFLIVIPYMFWVAFDVSRPSDKNYHKYEHLLSDGWVPGRKIDISDAQYSVFRGNLPYIAALLTFHPLLRRVYNAWRPIPSKNFQKPKGNSLYVSAAEGDARLEQRASFDFAFAFVLLPAFHGFSALKILLIIWINYCFATRLPRKYIPIATWVFNIGTLFANELSQGYKLLKIVRYLSPIAAEIEAGDPFHYWAWWIDSHGGLMSRWEVLFNITVLRLISFNLDYYWSLDRRGGSPIEKKQLDPSNLAERDRVKTPANPRDYSFRNYISYTIYAPLYLAGPILTFNDFISQIKYSPTTISRSRNIKYALRFIFCLLFMELLLHFNYCVAISKASPDWSDYTPAQLSLLSYFNLHVLWLKLLLPWRAFRLWSLLDGIDPPENMLRCLSNNPSTIAFWRGWHRSYNRWIVRYLYVPLGGSNTTSFATTLRSIFNYAIVFTFVALWHDISLNLLIWGWLIVFFMLPEAILKMVFPRRKWENNLTAYRVLCGIGSVGNLMMMMIANLVGFAVGVDGLKSIIRGIFRDYNGLLFLVTASSALFVGIQIMYEVRESEMRRGIFLRC</t>
  </si>
  <si>
    <t>&gt;10489_g</t>
  </si>
  <si>
    <t>MGRLEALTALALGRGHYEDEVILNAEAGSNQQRQQYNERGHPRNPETKRREREHVRAANEVMQVTGVVEDSLVAKMKARANNRMKTQETYVGLRLLEFGRAALVSGVWGVLGLRRRILLYKSYTDVGIYDIVRKEAKTYSISHIIFAGFPAVFAYHIMDRTEFWIRCWLEQEFNEEDHDLSPADKRLKAALIKTNESIFYYINIHLRLFAILQQLNLIPSSRLLPSLLSFIPFTAASHLIVPPNPALNLSSIASWGLALLRTVSPFLVVVAHGKVKLFASKLMYRPVYKLLPRPTGDSVFSGLPVEAPTIEYDAPDNEHHLPEEPSTFRSEDEQTLRALEGLPRVERARSGSQPQQELNQDSSDDEEDEVAHATLISFDVEATESVENSLGTWSAELRSANEPKASGDVKYRVTGLTMLPVFTMTEGLREVIAGVIVMPIEAIMVRVIARVYRVSIGLETADIYPAGPGVRGLSNILAVLTMQVAAAGIAWAGFTLGTQLWASKHRRELVEKATAEHLEIAATGEQWTRN</t>
  </si>
  <si>
    <t>&gt;996_g</t>
  </si>
  <si>
    <t>MSTLYWAGNGRWMLGCLVGRKTTTVSSCTGGYLAGDFFSNAQYGSRYEGKRRTSPSKARSRFSKALPVPPDSPPSPQSPLPLPPPPPSPPPHSYKQMSVSSTPLEADAAPSPPARARATATISIPRRPVGVAQPNHAKTATAASSSVYSESPGTSKRFSASSTSDTKDSLSGIDSEEAGPTTPSLPPKDSQAQHNPPQSADDDLAGPLLILKSSPPRPEIWKRRSVKSDKSFKFADLKLDWSNGSTASPPRKQVPSANPPLPRSLRGRKPVPSRPAPHPQPDLMGGKLAKLKSKLLRDRSSKSGNAAKLESPITPSHQYGAFRQLPTPEELESDKTNDKQPPLPRVLSPSSPDTPPVDDVPAVPQKSEFRDLAPEANIQESANELNPLASKHSRESSETLTVTSEPAIMQSPQPQKSFAAQILTPQPSPTAASPLSLPPSAVHGIHFPVLPQIASPGTVMPAPPLTELQLDCYQSHKYMRSTRNTLCPVACMICGRKDREQRWRCTWCCLSACGSCMKVLTSIPDMDLNSCLERIRR</t>
  </si>
  <si>
    <t>&gt;8986_g</t>
  </si>
  <si>
    <t>MFQVPVMSRFFGPTRFSMLVLLGLALVLRVNSQAYVLDTEYSGATFFNGWDFYTEGDPTNGFVSYVDSATAVNSGLIAQFTDGGIYMGVDSTTVLNSTGPGRESVRISSQKTWTHALVLLDLDHMPGSICGVWPAFWMLGPNWPTDGEIDIIEGVNANTYNLMSLHSSPNCSVTQQMQTGVLQTENCDSSVNFNSGCGTTSSSAQSYGSGLNDVDGGVYAMEWTSTSIKFWFFPRGTAPADISGTSPDPTGWGEPAAFYGNSLCDIDTHFGDLQLVFDTTFCGDWAGNVWTTGTCEASTGVDTCVDYVAGNPSVFADAYWNINSLRVFQLAVSSTTTSVVSPSITANSSIQLSQQISRTANIAAASTVPVVPLPIIPSIADPGSPTYTASALPNITPTGSAAPGLNFGQGRSTSDDPGAPTSTIPGAGSNGSVFLSVLVSVQERVYFTTAVLTTIVEPCGCAAKTFNTNVVTTTLTRCGCEDDEDYPAYATGSGNDYHQPQATATDFVPAMTTSDSDLYSQTPAASVIQTASLSGVRVGGLIRNATSASPTGSAAGALSTASLGLLQASAGNMERRADWVWLTLTFLGGLGGIFLGFI</t>
  </si>
  <si>
    <t>&gt;15709_g</t>
  </si>
  <si>
    <t>MAQPQPILTTFPLFPSLPVQIRKKIWREAASVPRVVGIHEEHFSRPGFGIGGMDTCLLSGTRPPAILSVSTEARGVGLGCYRRIDEGISKVVGGRPVWVHGEVDVLYRGRKAVGVSGAEWFKICLRGWEGGSIVLGGARVLGVDEGVLGGCWDGGDGGIPGGEEKKRVKRESMVREVRSCVERGVREIWLVVGNEDEGSEVEFLPLTDDDVAQLTIQEKQMLEKTERFKGELGRFWRENRVSVAIPSVRVMKPRRKPLAHFSRFGDLPVELQDLIWGFTVRGRERVVTLTHKEGNAGRRGMGSRDVMRKFIKWEDICGRKVPLVRGLDVVRLEVKGEVFSPIIFGAMRGQRLGVGVGKALTDIGLVWAKERALLSSRDLRVYFENAERVVVLVGKARRGCVIEMVVEGEADAKLSHKYRKDIVEAKEYAEGLRVGLGERWKRWNEGGRSGKQWTIPVVEVKFIRPVTEIWNPYSY</t>
  </si>
  <si>
    <t>&gt;8287_g</t>
  </si>
  <si>
    <t>MASPTSSAITKGWLDYLKPHQQSNQGDDPNYWASTPENLIASSRAVNFSIGTGSQVFSSILSKCTQAQHELIITTCFWAKSSSQDAIYTLLVRLSNKGMSQNRKIQVRICFSSQSFMQKLFQTSSLDGRVYLPSEWVSLGLPSPEYLRGIELVVKCIFVRPFSVMHSKFILVDRKLAFMPSCNVSWEDWFEGCIEMRGGVAEKLFEFWAAFWSRGGASLPPLPSVEIADSISPFTDPPLPDIEVPETISPFTDPLLNQVSFLPSSPTTETILLPSPHHINPHFIPFFPSTPPPTPLNTFLLHAFGQARNSIYIQTPNLTSVPALNALFSALTLGVSVTIVTSSKLMILEQLVTAGTITEFEMWKLHRRYQTLVNQYDRKHIPDNPDAEGQPTRPGTLKIGYYHARIGESEGEPVKSHLKLAIIDEEITVLGSGNMDRASWYTSQELGVALISKNIAGKIRNCVSEALERRVEYVY</t>
  </si>
  <si>
    <t>&gt;10240_g</t>
  </si>
  <si>
    <t>MSSTAVKTETDSSQPTPTKVDIASEAHEAQKASSGATTFKSPPKIKDEVLGLNVLYQPDDPGDIEVDVVAVHGIGVNPEHTWSYIDKGESINWLKAQNMLPAALPKARIMAFGYESYWFGDNAVRQSVSGIATKLLRGLRSERAQCRFRPIIFIGHCLGGVIIQQAYNTAATLKQDYPTIIDSITGVVFLGTPHSGVGNSSGLQTQGKIYEAILKGNLQIQDNILHSLAQDNDTLVDAVHLFTRAVKNEKCPPILFCFYELKATKVGEIARIHNMPLEFVVGVSSGTINGCEKDGLTLDHFNMNKFKSANDNNYKSVRTELVQMSEQAMRILEGRREKMTMASSAAPRHHLPSLPAPIAREDRFAPRRNILERLEATFKKTVNVVLCGDSGNGKTHVAVEFAHKFHRENPGSDVHWVNAGSAAQFELSYKRIAKILHLRRKEMTEGEIIEAVHDTLKQDMGSRWLMILDGLDDKTNLRATASSHSGKSLLDFVPRTPVARVLITTRSESLANQIVNQKDQYILKVPTLENADASLLLLGNKTSDEDKINSAISIANKLGFSAGTLTMAQLYYQTAKLSPSQFRDSMLLSAAPAKNRSGAMHTWQLLYKMMNEKHAHAATLLLVIGLLDVQSIPDIFFERNQLNEQIPRLVDYGMVEPTTDRRVFTVSAIVRQCVQELLDSENRRDTFEEKALFILCDRFNENDYHTNELLLPCVLAILKFRAASPESKGFLATLLYRVGQYYMYIREYGIALKYHQQCFSLCEKDPDREEEVIKQARKAMKEAKGKLVTPGEKSKTHLKTKTVRNRIFRAQKELQELQQIKGRDHFETIHKASDLATFQLQHGSSSSAEETIPLYQTALDWSKKKTGEKSIDTAYRQYNLALAHDQHGEYNKAASLYESALQTVQQHLGPGNPQFLRILGNKACMYSDQGRLDKAQKMFQVVLEGETKALGADHPQTLVTRQNAAMMLADLGHAEEASVELENVLTIQSQLLGRNNVSTLRTACSLAFSHRRRGLYEKAEGMLRSTLKIQVEILGETHRDIFMTKLMLNELLQETRKLKI</t>
  </si>
  <si>
    <t>&gt;15712_g</t>
  </si>
  <si>
    <t>MDCLKDQFNEGVILHGRFETVSPLNHGSFGMVFVARDLITNEFVAIKCLTKKSALGADTDSSFAVDEKSEELACHALLGSHPNIVSLIDSFETEAHIYIVLEFCTRGDLYEAIRTGTGPMETEHVRQFMLQLVDAVAYIHSKGMYHRDIKPENIFLTESGEMKLGDFGLATSETWTYETTVGSDRYMAPEQFDSAGAGYAPDKADIWAIGICMLNILFSRNPFTTPTESDPLFLDFSRDSQSLFDVFPTMSQDTYEVIAQCMSLDPRKRSLQGVRDALERAVSFTTFDESVDDFSNAEIRGIASANREPLRTPSLQSPQVETGSFPWAKALHASPPQQFRQLSAIRDDESYRSEDLFPSSAESSKDWFSIVPCRPTSGRPPKASLTPISGSLPIIMSKPKPLPSLASVFGNKKDAVSKSWSDLWDEDIEEEEEVEEHIKARQIQNARTWSQESKTEEQAVHRGGPLEEKSSSFVNIMGAKVDDSRAAINDIDGDLVADGFFFHDTPKEKDVSPHSPKYSPPSKRSNFDKWAVLGERRRAYTGSSDSEKSPELGKVRRGNVGLGFTGFGAGVWDNKANTVIKDIGSRDKGKGCPWIRERVREHHHGRDTRQTTLGDLECGWGWDQ</t>
  </si>
  <si>
    <t>&gt;10436_g</t>
  </si>
  <si>
    <t>MFWRLRIPHFEKRWKWPRILWILIALEFAGTVSGLALFGIASPNLFRTRLWQIGYENGFNSDPRQILYAYANYEPLPKIPLVWSQTLTDFNVAVSVLSMFILLVKVSMFLLHVWYPILSTVVNAALTAMWIVSMYGQMGPDHNDPAHKSNIAWYISKSCDYAEASGGQNKHYCLLAKGTFATTVFMAAIFFFNMLLGVWSLIPTAAQRANDKIPIDDMQSKDSPSSDKASDKEWELKPVPKFTAATPMQPYTPRTLAFNTLDRQLPLRDNEGRWA</t>
  </si>
  <si>
    <t>&gt;10462_g</t>
  </si>
  <si>
    <t>MSIQSIHVWVFKSSTWTPHTLTQFHQQLDQCQNRWEGSPGYYIIVGWAQTHPDILPQVIRLPTMHCRSVDLKEWASETTKSSSEPRVMTWLSGRRLIFVHLVESRVEPSDAVEDKVHVFSGRVCTKESLAIGLTKELMKDPFFGRCLICSHSLVIVMLLKGSLEMIEDAF</t>
  </si>
  <si>
    <t>&gt;8362_g</t>
  </si>
  <si>
    <t>MADYKRYLAAGILTENKVITYQLLSRALKVHVNAAKEMLYDFYRNQNAKKPGTIYATYLISGTKRTNETTPTPNRTKKDGDDEYMQSSSFMSSSMAQPDEDIGQSSVFSITLVKEENLEEIQAQYDQISSIHIYSLAPHPLKDLQQLTDVTRQIQELTASEQNPLDSLPTYGTVTNKLVRRRKVTRPPPPVAAPAPPKSQIAKPKAAPEPKPAPTKKTETASSANDFFGKSNKNKSKEKGTSAPSSKESTPAPESGVSKPANLKRDNSSIFKAFAKAKPPKAKLERENTDSSAAVDSPIGGMDDDDDEEETWVPEPPKKKRVAKDIAETASDMKGVKEREAELRRMMDIEDKDTEEDTEKEAEKETEKETEKEKSMSVEPKEEEVPEVSGGRRRGRRRVMKKKTVTDEEGYLVTREELGWESFSEDEPAPQPKPKAQHPTATGTKGKKGAAAKGQGSIMSFFGKKQR</t>
  </si>
  <si>
    <t>&gt;6296_g</t>
  </si>
  <si>
    <t>MGLNPRTYQFLVGIFASLGSFLFGYDLCVIGGVVASVSFNTTLNNPNPDETGAVVSVFTGGAFFGAALAGPTGDWLGRRLTIMIGAIIFCLGGALQTSAQNLAFLYSGRAIAGFGVGFLVMIIPLYQAELAHPTIRGRITSLQQFMVGIGAAVATWVAYGTNHLKNTDDNQWRIPLGLQIVPAGFLALLILLFPESPRWLINNDQAEKGLKTLAQLRANNNENDPRVQAEFDQIQATITLEREQEVKGYMELFTTRSSFRRLLLATALQASVQMTGVSAIQYFSPLIYKTINIGTTDALKYQGISNVLSILAQLCTILFIDRLGRRWPLIIGNLVNCFCFIVVTAAIASFPTASPSAQNSLGWAFIVMNWLYQISFSFTCGSLSWIIPVEIFDLSTRSKGVSIGVMASFAFNTMIGQVTSPAIHDVSWRYFIVFIVCNFTNAIFFWAFMPETAKRPLEEMNVLFSGSSWFVPTMDSRDFAIHELDHRVEEHLEKDSSTIIESVEHV</t>
  </si>
  <si>
    <t>&gt;5778_g</t>
  </si>
  <si>
    <t>MTSFPTYDQMMTRQSVYFEGKMQYLSKMSTIDLQAYRTGDPNHIYILIELLHRTSDPTFQIFPIWPQLEDALDRHGLVFDTKSGEIHGLREIRADGYDWDEDNKTIIAVGRGFASAERESGGLFERSLKLKEVGAEVSSPSSEEEEPRPGSPGVPRGFGGLWNILKSGSAETYAQFKHIIVQNDVSVAPDNDTARSITESGATKGITKGDAIQIATGSHSARTPRSQTVQTKDPKCSKLPIQHFPPQISEVDDMTLSDSARSSSLFQQLTTNGIRTALNESDSNSFEDEEERPRSFATALSTASSEIPYVYSPALDVLTSLRESGVDIEGGQVETEYMTEYASSFVFSQEGDRTSYSNSAPADGASNEGDDTTATSPDTSLEITSDYLVRRYTLKNATLTTAAENSARAIRESAKKVEERNGFDVEEGKQKEGIKEPKKIRMLKALKSISKKVLKKS</t>
  </si>
  <si>
    <t>&gt;6033_g</t>
  </si>
  <si>
    <t>MKGLKPLTIVIKLGTSSIVDEKTHEPLLMILASIVQTAVNLHKDGHKVILVSSGAIGVGLRRMDLEKRPKHLPRIQRTQYLNAQNTFAELLEMGVIPIVNENDTIAVTEIKFGDNDTLSAITAAMVHADYLFLMTDVDCLYDKNPRTHPDAQPIEVVDDIFTLHADVSSAGSSLGTGGMSTKIVAARLATAAGVTTIITRSSQPNNIPSIVHYAQSLKTSTSTPLVTTSTPPHGKSTEPISLLHWEGQALSTNASSLTLKSEPVEKPPLHTRFLPSNHPIRDRYFWLLHGLAPHGTIYIDSGARRALENKAGLLPVGVVDVEGTFAQQESVRLVVVTRLPKTSSSTISDLNDGKENPARLWEGPGVEVGRALVNYSAAEIARIKGVKSTEIHGLLGYAETEYVALRENISFFDRESRPHSPSSEHQTQL</t>
  </si>
  <si>
    <t>&gt;7900_g</t>
  </si>
  <si>
    <t>MAQAPPDLKIPSSSTTVKVRVIDSTSIVDGVPTTAFFAPEIKGYGVFRCPAYSILIEHPSNRSLLFDLGVRKDYLNLAPENVARIKSLGFKVTVKQGVREQLEVNGVDAKAIEGVIWSHYHWDHTGDPSTFEKNTALIVGPGFKKAFVPGYPANPESRILESDYEGRELREIAFDQMTKIGRFNAFDYFGDGSFYLLDSPGHAIGHLCALARVTTNPSSFIFMGGDACHHAGQLRPTQYLPLPSSILPNPFDTKSITPCPGSLFDSLYRDGDKNKPFYTVSRPEDGSAVSADPDEAEKTIGKVIEADAHDEILVILAHDHNLLPVLDFFPKYANDFMQKGWVQEGRWLFLKDFANAIEH</t>
  </si>
  <si>
    <t>&gt;3521_g</t>
  </si>
  <si>
    <t>MSSNSSITLATAAENVGRRQSDVVDFIRGLNGNTHPALNTRPGSGVVYDTEKKRWVRSPGAGGANIIPTNCNEIYKDCFTARDDFLQIINRYREKRGQETLSLNSGSDWISVEVSLTQACDVLDELASKDKEVKGFSQKIRESFRALCNNAGNAKCFISLIPSDFMCSSVLCAGLQTLFSAMENAGYHRNAVYKALESLPVILNDKAASLKILGEDEEMHRRMANLYVATLKTLQTILKWFLKNSLSKYKTMIESHR</t>
  </si>
  <si>
    <t>&gt;7499_g</t>
  </si>
  <si>
    <t>MTTRVASHAGSWYSSSASKLSNELDTWLAQVPASIEGRELPIPGARVIIAPHAGYAYSGPAAAWAYKSLDLSRAKRIFLLGPSHALYLPGCALSNHAKWATPLGDLKIDEATVKELKATGKFDILSTDADETEHSMEMHIPYIYKRLSQTFASPDQYPPLIPIMVGNAKPSSERSYGAILAPYLADPTSVFVVSSDFCHWGLRFQYTYYLPAEAEPHAGHELSRRDHDPTAPLICESIGRLDRAAMDSIETGKHEAFLDNLKATENTVCGRHPIGLVMAAIEILEKEGKISGEGKGKFKFVRYERSSEVEEIRDSSVSYASAYAVI</t>
  </si>
  <si>
    <t>&gt;7217_g</t>
  </si>
  <si>
    <t>MLGCGVGFGLKGQRLTRAVAIIAGLTFFLFGFDQGIIEGVLQNTFWAEQFPKINNNDDSNAYVATIQGATIGSYQLGSWLSALLAIFIGDTFGRKHLVFLGLTIMIVGVVLQCTAFDMPQLIIGRVIAGFGNGLNISTVPTWVSEISKSHNRGTMVILGGILFAGGLCLSSWVTFGCVFIGGPLSWRLPVAFPGIFALVLLAGINEIPESPRWLILKGPQEQERAKLIIAAIEEAEQSIGDAHVNAEYIDIKNTVMEVHSQGWRKLFTMGPERHLHRVVLGCVIQVLQQMSGINTSTYYAATIYASFGFSSKNATILAASVATIYFLVSWVALSMIEVPGRRTLMLTGSLGMSISMAVVAATNYLKQEHFEKGDYSEAAHFVATTFFIIFNAFFAGCWLGTTWLYAAEIVPLRVRAPANGLSTSANSLFNFLIMIITPNALKSISYKTYVIFAVINACIFPIVYFFYPETRYRSLNEIDRLFSRAQPGWRGWFDIVKRAKEEPNKYNGRGQLVREENELESVKSEEVRVAEEGPTQVPGDAPNVLHVEYETV</t>
  </si>
  <si>
    <t>&gt;3618_g</t>
  </si>
  <si>
    <t>MKLFIANFWLHVLALAFCVIALVDAKTSLGEQLLVGSELPNNVYRMMNGQIFDFRPKLAVPKPHVFIATTPLDPAISIKPPTLLLAGLNEDHLNLGYIKYFQGGQTQEANEFAKKLNVHLPMTLANPSSQNLCLFGHVANILNLSIEVQKPFLINDMEKALPLPGHTTVQIGNWIPNSGIVRYQGRMHAVLDCSEDCRDCPSEGSAVHTLVEWAYFDGVDGKDQEFWSNLSNVDGLSSNTNMTVYDSEGKAFSNRNCEVSLEELKSGCPPDHFWQDGAAAGCKSDCSFTSTSEHCCTDAFSGRGTCAPSSRFLDKFCPRAYSWPYGDDEMMEMCSRSSGATLVFSNFS</t>
  </si>
  <si>
    <t>&gt;6382_g</t>
  </si>
  <si>
    <t>MPCFKGIAVSVHAEGAPLPEYSIQRQSRVSRVNTYVPVPKPKIPKDASVDKPEPSKFAISITLLTPGLPVPYSTPKATAENPNPKPQIVAGPSGHGNSIGPYVPITKSENETIAAYIYFDGRAKEEVATLLRPGEETWVNSRWVQVPDSEGGGLAEREFLFREVGLERWLNGLDLDGQDAAAKIEKRRQKFEKRRRRRKHEAGSDSDQDKNVTPRLSRGVLRYGDNERSPVERVSDDDYDDEFSSDSDDDAPPEAAGQIKVSMFRVLASGEIKRGEYSPQFDAHDDDEEGSKEGEGEAEIDHTTSFAKPKTLDPKSISTQTVTGIDGPDKPFATFTFFYRGERQLQKMGMIASKQQKSTPSSNKRRSTQLDFGILKPLETVGTVGFSSFRDNQPASKKSKSRKPSNGNAIPGVTYEDSDDDEEETEVVGKMEDIEDKDVKSLLSPEDARFSGELADGVGRIKLKRQHSAEPLAANARRSPASIGTSSVGATPPADNDFHIPVSQTLPNNVFGAGFGDESIVGSPLKKHRASIFGDADSDALQKRLAAGFASGGNVLAAAEAAHKSEAQPEQKMEMEEEL</t>
  </si>
  <si>
    <t>&gt;15725_g</t>
  </si>
  <si>
    <t>MAHNLPTGTLLSGYESQRLREFCSKETYTSSDLDSYALETLADGNLTDVQTDFKERVALNGLASAQEELVSITYGPTKVPLFNYLLQLTILNPEKRPKYIKIIDFLALECKVPVDTPDLSGNTTLMYAISTKPYFDTDIADILIRAGGYQ</t>
  </si>
  <si>
    <t>&gt;1870_g</t>
  </si>
  <si>
    <t>MATDYKFQGWVGLDKDAEKGKMVWQEYKPKTWTEDDVDIEIVYCGVCGTDLNTLRSAWGPTLYPVCVGHEITGYVVKVGKNVTHVKVGDRVGVGAQSGSCLSCEECLKGLEPYCRDGQIGTYSSKYPDGSRAYGGYADYCRAPGHFVIKIPDGIPLQEAAPMLCGGVTTWNALIENGAGPGKKVGIVGIGGLGHFGLLWAKALGCDEVVAISRTGAKLEDARKLGVTKYVATNEEGWTKKNFRTLDLIISTVSSGNMPLTQYLQLLKVKGTFIQIGLPDEKLPAHHVLALDLNGCKFGGASIGSPGDIKKMLAFAEKHHIHPMIHEISMKDANKAVVDLKEGKARFRYVLVNEKHVGDLEDIVGL</t>
  </si>
  <si>
    <t>&gt;7833_g</t>
  </si>
  <si>
    <t>MRRAFIRNIYAATVRTPGSALGMKSSAQNSKTAARRLHATAQHLKPATALAFDAKKFPTTHEKIQNVQDTPYFIDNKFEKSETTQFIELHDPATNNLVTRVPQSTHAELKKVVESAKKAFPAWRATSVMARQQIMFKFTQLVRENWDRLAASITLEQGKTFADAKGDVLRGLQVAEGTCNIPQQMMGEVLEVAKDMETRSYREPLGVVAAICPFNFPAMIPLWSIPIATATGNCLILKPSERDPGAAMILAEIAKEAGFPDGVLNIVHGAAKTVDFIIDEPAIKAISFVGSNRAGEYIFARGSANGKRVQANLGAKNHAAVLPDANKQHALNSIVGAAFGAAGQRCMALSTLVMVGETKDWLPELAESAKSLKVNGGFEEGADLGPVISPQSKERIEHLIASAEKEGATILLDGRGFKPEKYPNGNWVGPTIITNVKPHMKCYKEEIFGPVLVCLNVDSLDAAVDLINANEYGNGVAIFTKSGATATAFQKNIEAGQVGINVPIPVPLPMFSFTGNKKSIAGGGASYFYGKPGLQFYTQLKTVTSLWRSEDAISKAADVSMPTQS</t>
  </si>
  <si>
    <t>&gt;5810_g</t>
  </si>
  <si>
    <t>MSSLGPVFHRKATGDAALTVAARTEPQDIILWAGWRVWAALEEKGIAYQYKEVNPYLKEASFLTANPKGLVPVLEVNSCSIGDSWVISQPNEPEKQAQALTELNAVLRNLSAQRKGPYYFGDDISLVDIFIAPWAVRDFIIRDHRGFKRDDVKGGWAEWAQFLEARPSVVKTTSEPQYYVEFNQTFLRNESHSAPGVAARTDQAIP</t>
  </si>
  <si>
    <t>&gt;9405_g</t>
  </si>
  <si>
    <t>MASTSEERRAGDPQLADASDSPPVTTEPEPLSRVASGPAWSTFTHRQKLGLVMLGSAAAFLSPVTANIYYPAMTTLEKELHVSYNLLNLTITVYLIFQGLAPTFIGALSDASGRRPAYLLCFVIYLAANIGLALQSSYPALMVLRCLQSAGSSGTIALGNAMVSDVVTSSERGLYIGYASIGTLLGPTLGPIIGGLLNQYLGWRSIFWFLAIFSLVVLLVFLIFLPETCRSVVGDGSIPPQIWNRPFLQYAKVLLNHRNAGRLDENSPSTANLAPLKRRKVNLLGTIEIIFTKESICILLYSGLLFAGFYTIVAAIPRDFALRFGFDSLQIGLCYLPFGFGGMISSILTGRAMDYNFVRHAKLLGIPVSADRQTNTRNFPVERARLQIVGPLIGCATILIMIYGWVLEETTSLAGPLVVLFPLGGCISGSFSAMITLMVDLYPLSPGTSTAAANLVRCGLGAGAVAAIGPILDAVGTGWVSVMVAGVWVLFSPLLWLVWTHGARWREEKRVRDEEKQNLKDEERGTSGETEKEDGEGEGGDHSGKGNLEVGGRGGGVADTNRTSGEKVGSDKMAPETRIQPREKEVC</t>
  </si>
  <si>
    <t>&gt;3864_g</t>
  </si>
  <si>
    <t>MLRGAEEYRAGGGSRFRMRVWVQEEGRTGFLIDRPHVFEAWDRRIGQYKSSYGMNFARALGGPFFLFPRPPLLSSLTEQQQVRESSTVSSNKNPTPPDPEEIPKVPTQRKGSRSQTSRCSTLNSRLSTLGSPT</t>
  </si>
  <si>
    <t>&gt;4613_g</t>
  </si>
  <si>
    <t>MSSKQIVLSLYRRSLKLALDWSVHRYLWRGQALYIRSLFEANKNIVDPRQQRAVFQEAEGLLEKWKHPDPYIPPTAPGGSKYERNLPAPILEPPPHRQM</t>
  </si>
  <si>
    <t>&gt;6333_g</t>
  </si>
  <si>
    <t>MSALISTSVFTVYLLVSLGVPRDHHSVFVETEEPGGYIYQVSGNIQNGMFFNHRPASDPTEEVGFIEPRKIGCVSAEIFENGKMREVVESVEAPEKQFEGGKRLLRERPVRRCQEWVEEVIRKLMECGMLRDEQSIQKY</t>
  </si>
  <si>
    <t>&gt;363_g</t>
  </si>
  <si>
    <t>MGPFSKSGVDIESAPVREKTTNENDSGEYVPDDGAIHAETFVIGDSWYAKTQRLAGKFGVEQRGIERVPSDERSSAHISQVGTMWLSANMVVSSFAIGALAYPVFYLGFVDTILIILFFNLLSIIPVCFFSTFGPRFGLRQMVLSRFFFGYYGVKIIAVFNILACVGWSSVNVIVGAQLFNAVNGKMPGWAGIIVIAAGTFFITLFGYKIVHAYERYSWIPCFIIFLIVLGEFAHSGMFYNIPMGVGKSEAGACLSFAASVFGFGTGWTSYAADYTVYQPVGRSRRSVFLWTFAGLIFPLLFTEMLGAAVATAMAANDGNNVYFDGYNSSGIGGLLAAVIVPPLGRFGQFCLVILALSIIANNCPNIYSVSLSLQLLARVSQRVPRFIWTFVGTLVYCAIAIPGYGHFESVLENFMLLIAYWLAIYEGISVSEHVFFKQGFSGYDPKIYMDASKLPPGIAAVAAFCFGVMGAVLGMAQVWFTGPIGKLCGTDYGGDVGFELAFGFASTSYCAMRYVEKRFFKR</t>
  </si>
  <si>
    <t>&gt;3892_g</t>
  </si>
  <si>
    <t>MSTLEDLDDLEREQKEDKKDDGDKDKKPSQNQNGDAEMKDAEPVEKEEDPIDEEIYSLSTQDILTRKRLLENDSRIMKSEFARLTHEKSTMKEKIKDNLDKIENNRQLPYLVGNVVELLDLDPTAESQEEGANIDLDATRVGKSAVIKTSTRQTIFLPLIGLVDPEQLKPGDLIGVNKDSYLVLDTLPAEYDSRVKAMEVDEKPTEKYTDVGGLDKQIEELVEAIVWPMKEAERFKKIGIKAPKGALMYGPPGTGKTLLARACAAQTDATFLKLAGPQLVQMFIGDGAKLVRDCFALAKEKAPAIIFIDELDAVGTKRFDSEKSGDREVQRTMLELLNQLDGFASDDRIKVLAATNRVDVLDPALLRSGRLDRKIEFPLPNEEARAQILKIHSRKMTVDDAVNWPELARSTDEFGGAQLKAVCVEAGMIALRMGKNKISHEHYVDAIAEVQAKKKQTISLYA</t>
  </si>
  <si>
    <t>&gt;15735_g</t>
  </si>
  <si>
    <t>MPGLVRKILIFATVDGLILQPLAPRGQRPAPPAKISYEDHCIAPVTKDGHDSSASESNFEAFGIIGLFSVSNSSFLITITRRQQVAQIRGTPIFVITEVALTPLSSRAEADASIAHTQDGLRRTSESHEMDESDTEADEGELLAGNRDDVEDDEAVAMMDGSSASPVHQRTSSVAEDVMAKKGGYGRFAQKWFSDKGWTAGQRRNLGMAGSETDLTLSVNGTTDQTDSIPSENSDLNPKNGKGSGTFQNQNAQNLLPKLLRTTQILFGSSQSLFFSYDLDISRSVSQWTLANPGLPLHTQFNPMFFWNRHIMQPFIAAGQTPFILPVLQGFIGQKSFEMDLDPPLGLEGDDKKSSMEMIDMSAANGVHDSSDILKEERKYRVHSLKPFLITLISRRSVNRAGLRYLRRGVDDEGNTANSVETEQILSDPFWNPKNKIYSFIQIRGSIPVFFSQSPYSFKPVPQLQHSEEANYQALVKHFKEISAVYGAVQVASLVEKHGPEAIVGAQFENLMRRLNDSGGTDGSSIGFEWFDFHTICRGMKFENVSLLMETIGNKLDSFGYTIEVNAQYLAKQHGVLRTNCMDCLDRTNVVQSACGRRALELQLKEEGIDMSLQIDQATPWYNHLWADNGDSISKQYASTAAMKGDFTRTRKRDIQGAFKDMGISISRFYSSIVNDYFSQAAIDFLLGNVTSAVFDDFEANLMSADPAISMQKLRQQAIETSQRLIIADEDEELISGWTLLAPQVPNTIKSTTLEELVLLLTDVALYACRFDWNTEKVSSFQRIDLQHIKLIKYGTYITSTLSIAQTDEQRNVGFVVRYKVGVDDFTRVNTRSLSTLRPRPDSNIFKGASMAQIPVVFETLLGKIGKPAAAEEDILAFKVLPSKSAVTNKQQESVSEMGQVKEICSAIERMVLHKQGLEAGAERPNSIIEIGTIVSLTEAQKSTGLLEQLSYSIKKLVWA</t>
  </si>
  <si>
    <t>&gt;96_g</t>
  </si>
  <si>
    <t>MVQADKLPSWATLQNHHDVVGKAFVLKEEFKKDPKRFEKFSFTFDNTADKSEILFDFSKNFLTEETLKILVQVAKEAKVEELRDAMFRGEKINVTENRAVLHTALRNVTNEEVLVDGKNVMPGVNRELKHMEEFSEQVRSGEWKGYTGKKLTTIINVGIGGSDLGPVMVTEALKFYGARDQTLHFVSNIDGTHMAEALRDSDPEVTLFLIASKTFTTAETITNANSAKEWFLKKTGGKGDIAKHFVALSTNEDAVTKFGIDAKNMFGFESWVGGRYSVWSTIGLSVAINIGYKNFHEFLSGAHAMDTHFRNTPLEKNIPVIAGLLGVWYSDFYGAQTHLVSPFDQYLHRFPAYLQQLSMESNGKAVARSTNSFIKYTTGAVIFGEPATNAQHSFYQLLHQGTKLIPSDFIMAVESHNPIDNNKHQKMLASNFFAQAEALMVGKDEAQLKAENTPEVLLKHKTFLGNRPTTSILAQKITPGTLGALIAYYEQATFVEGAVWDVNSFDQWGVELGKVLAKKIQAELDAPGVPEGHDSSTGGLIKAFKNKSVKL</t>
  </si>
  <si>
    <t>&gt;9249_g</t>
  </si>
  <si>
    <t>MATPAIADQYYTLEARLASFQTAQPLPKRRASKASAKAPKFIKWPHHFLSSEEMAKAGFFFHPLQANPDNVACFLCRKSIDAWEEGDRPLTEHLKHSPDCGWAILAAIEGQDDILSLEYPLSVDMTAARKATFADKWPHEGKKGWKCKTKHMVDAGWKYTPTSESDDMATCAYCSLALDGWEPSDKPLDEHFNRSADCAFFSLINDHKQTSKQTKSKKNRSSKASRASKASRASTQSTFTAASEVPSLSELAAEGDSILTTDTACTSETVVKHTKMGRPATKNKKTRAKKGDPIEVVHVEPDDHDVEMVDSAPKKTRGSKRKSEHMEDGIEQPPPKKRPTRTRGAGPRAEKTNSAPKKTRGSKRKSEDMEDNIELLPPKRRTTRTQEAELMNEEVDLAPAKAKRSKRSNSNVDEDIEQPPPEEITEQLQAAEPRVEIFSSPRSPPPARPEGPLMWSRPIRDQTPRSPTPRSPTPRSPTPRSPTPRSATPRSPTPAQSSDEENRPPPSATPIMSPSKRNVIAGLQTNYPWIAADLDTVFLKSAGDTNLVRSSTALFGIAVNIARKGELSSPEKEMSVEQWIIYTAGRADEKLRNDCERMVTAFEREGAKAMRSLECIMID</t>
  </si>
  <si>
    <t>&gt;239_g</t>
  </si>
  <si>
    <t>MSPTHHGEADISSDETPRLSQQDDDSSIHTVSTHHNQQLNTIFTADVPSCVPQTQDAPLQQYTSCVEIPDEVYDRFSPAKKVVMVAFLSYCGFLAPISSTAILSAVPEVASTYSSTGTIINLSNALYMVFMGLSPCFWGPLSQVYGRRMICLTTSVLFCGCSLGTALSPNLPAYFIFRILTAFEGTSFLTIGPCCVGDIYRPVERATAMGWFLSGTLIGPALGPFIGGIIVTFKSWRVIFFLQTALAAVAVVGAYFLLPETSHHRKCDDLVGMKRKQKATVLWEMLNPWRVLRLYRYPNLIMVSLASSSLVWNMYSLLTPIRYVLNPRFNLTSPIQSGLFYLAPGCGYILGTFFGGRWADHVTKKWIVKRGGKRVPEDRLRSALPFLGVVIPACMLVYGWSVEKRFGGIPLPVIMMFCQGVAQLFCFPSLNTYCLDVMQQSSGEVIAGNYCIRYLFAAVGTAVCLPAIESIGVGWFSTISAGFLVASSLASASAVKWGNSWRDSVDMKRRAKRGKLFEVERAERAAEKAAAEVANRKEKDIV</t>
  </si>
  <si>
    <t>&gt;6098_g</t>
  </si>
  <si>
    <t>MSDIWKRDPKTGDIYEDQRDSQGKTVRYVKKSDVSPVTSSSAGYDSRTPRSWRDSVYTQGSVESSSVRTGGTSKSTARNTAPERTKRGEEGRGQRRQGDVSAQKYVEQSGSKRRESKRYASGGGYDQPPPSTFYGSPSSLADTGGVGDTSAGLFPRDFNSLSISSEGNYTISPTTAPAPAPALYSANSNTPQWEQGYSQPSRSERLYQQPQQASVPTAKQGRQRYVAATKGGSEEIDSSYHVRTKDYRVFFKIGRVFSTLWTDALGSNANKVDPTFVSEVVYREKVFSKIRRFIVVREGDRAVTCLPVTSYDGAGYRKSGIILSDHGFIYSLKKPVVAPGMCQQSLRLLLAKGAAHLQDPSLVNYAKVYTVETNVKVKNVGELDADSKSLLSHYFWKVFKGGEESQGDITPKASGAVLAGVGAGLGDYNVPDQTSSMLPSLNPDLRLTSRRLPDNTQQYSYAQNQQSMTGTSSTYSYGPDISQLPVSTLKTNSSMYSSYANTNDPVTASPHQVAYSPARVGVNNSLRVQGGSTSSLYPQPSSTKDNYYRQGTETSHGVASGYYPNQPSSSFSASTGYYNNQAGRSYPRSSQYGSAQQQMSINTAYNDDEDGDIDLPTLDSARADGKRKRDRNRRGSRYHR</t>
  </si>
  <si>
    <t>&gt;8897_g</t>
  </si>
  <si>
    <t>MPNPNKTTETLFQSPSKYVQGPSAIQNAGKYLKQLGKKAVLVDDDFVHKIAGEDLLKALAKDFEITRVPFNGEASAQEIDRISNIGKENGIDFVIALGGGKTSDTAKAVATKLGLEVAVLPTTASTDAPCSALSVLYTPEGTFDRYSFFDKNPALVLVDTTIVAKAPARFLAAGMGDALATNIEARRVRNSPNFGGGLPTYVSEAICQKCEDLLLTYGKQAYEACKANAVTPALEAVVEANTLHSGLGFESGGLAAAHAIHDGMTAIHELHSLLHGEKVAFGIVAQLILDKSPLDELDKYISFMLSVDLPVTLELLGIPNVKEEQLREVARLACEPNETIWNLDIVISPEIVYNAILGADAAGRDYIRRSGWKKEKN</t>
  </si>
  <si>
    <t>&gt;15741_g</t>
  </si>
  <si>
    <t>MSPSTSLAKRLSCTDRCILWIASLPYEYDDDSSEPYVDSPTPVLVSSPVLPAPVVAPLVVDVDDSFSTVDNYSWADESLAELLRSTDYLKDMYPEVAAKQRAARRAARQLVAVKPVSHSIPPPPPPLGISCCCFTGPPSDYSFASTTLSMFAHVPVLEPCRVVPTRIVRIAIGPDGYSLAYTRRMRALAKQPPPPPSPPFASIPQFSVFDDVELPRSAVVPRPLVEDLSLIDFSFLSVSSRSSWPGPSKDSGSRTQEPAQETVVPESSSWMKKLILPAVAAVSLVAGWCLSKLF</t>
  </si>
  <si>
    <t>&gt;3767_g</t>
  </si>
  <si>
    <t>MSTESRELELVGKVEMKIALAKDDRLESILKVYLPPLLLKLASEHAAVRNKVISTCQHIKIRLNGNLGIVLPVAVLLKQYKENPDTPMLRHFDLMFIQQSVGKLSSTEQMNLLPTLLHGLAKDAGRPTCATIFNLFLRLLPQLRIPLRGSEEDKGLRKQLGLDDHADDAKFVASWFGKLMLLSIVRPQVPGVTCAGLTVEEYDFLTVNGKEEAWNPASEEGLNLTQTKITVLAFLSSGAFIDEERFLPALFASGDANSRISGVGDDLLKRSKISLEDSSMIGNLMEIYFTLKPALQTKLLVLLTKAAVSTTFPRQVVRIVQEGISPNDNTNVPAKGLETIKFRNALFNYMNWVARIGSTDDLVQVAPQLVGFLRSYIEDQGWPIPNERSSDAASLRALAYETLGSLAKTTPSIVLEKELSLVRWLFRSLTEEGSSDTIFVSIEGALASLLNAFATQLEPVIKTELRLLLLKYMTLEEGDTIVRSARFSAVRWANRCLEYNDIVGRWIDILGLAGRTDERSDVVEEGKKGLDPYWYRLLNSSPTSTSSSLPDWSWMVQVFFTSQSLIENSSIANSMKTGMEVDAVSVFGNFAGTKINAFPSAVNYCRQTLLMAALEKSETPLPIDADWERQLDVLFRSDGESRKSMKAHVASLDEEALSIYLTAAFEGMLRNDGNGLGECGKCFVDIASIAPSTAIGKLSSRANELLPAIRSNNVATRYLAAQAFGILAPHPIATCQSIQEMIQALLVDAKPWSTAVGAEANRVHGSILALGALLSRASFYGRNDVLQASAVQETITLILDALAGAKDNSTKEAVLNTLGQISVSQVLTAERLEQSSLKAAGIIELIAADAKKGNEKSITALGCLATIFDEGACGGDNTTTSLAAIHTAFYSLFEIKQTETHFTIGEALSAAAACWEADNLTLSFDVDATFSGRTKRPTTLQTLLKKLLEDCKTPKPSLKKASGIWLFSVIQNCGHLPEIQVHLRECQAAFMGLLSARDELVQETASRGLSLVYEQGDKELREKLVKDLVASFTGNSTQLKVDEETELFEPGALPTGEGNSVTSYKDIISLANEVGDQSLVYKFMSLASNAATWSTRAAFGRFGLSSILSESEVDPKLYPKLYRYRFDPNTNVQRSMNEIWTALVKDPSATINQYFDEILTDLLKSILGKEWRTRQACCAAIADLIQGREFEKYEKHLHEIWQAAFKVLDDIKGSVRKAALSLTTVLTNVIVRQLEGGTSSKNAQAMLKEVLPFLLSSQGMESPAKDVQVLSTLTVINLVKSGGKTIVPFIPGLVEQLLGLLSALEPEEVGYVYMRAAAYNLTEGQIDNARSQAVSQSPLMETIERCLDLLDEETMKALTPRLENVIKTSIGMPSKMGCAGVLVSLATRHSFLFRPHADAFLKVIEKAVIDRNDAVSAAYSRSAGYISRLASDDALLRLATYSKKLYFDAENENRRLVGAEIVYAVSKFATDHFNSVALEFLPFVFFAKHDLDEHVKDQFEKTWSENVGGSRAVMLYSKEINALSVTRMESPKWTIKHTAALTIADVIASHGSEISGVDAAAIWPALEKALALKTFDGKEKVLDAFVKFTKAGKSLWATEPSIASQMRKIALREAKRNNETYRPHAITSIGEFSEARSDIDMFEDVNNIIAPILEDLVSEDKMDIADDNKSSEKSHELATVTAGISSLFRAVNVKYIDPSPLTHLPQLLVLVRKVLASTKVTVATRLVLYERAKTMFDGLSKSTQSQGSSNYELALGFFSTLELPGGSGSETVRLKRSEAAEKIVQALAGGVFGTLSEGREVCRENMKGVAIEARMNERSPGVQNRLDRVIKALGDV</t>
  </si>
  <si>
    <t>&gt;3752_g</t>
  </si>
  <si>
    <t>MLPTPDYPLDDACSTLFNNTLYTYTSQAFQSLSITPGAEWANLSMGVPVQGGVCVKSTPLNATQDAALYIVGGTSNSSDYSGLQRYTFANRSWESVKPTVAVTQGRLYHGAVYLNSSDTILVFAGTQDGTKQPSTQTFTIQASEPYTVLAYEAMVPPAISPLLMQWTESKAMYIGGSSTNTRAMVFSPSDSWVDSNATLADPIYDTSNIKAVEINGDDGSKSVYTFDTAVSPNAVNRTILIDADGNPIQNAQPIVSENHKNRRSATSSEKLARDLTVSNWPSYNDTLAPTSTRTSYSLAQDQSGLVVISGGNTEDVLCMFKARDNCWANATAILEEKSVSQQAIATIPSSTPSTTATGATSATQTPSASATAAAAASDPSFPIKVLGGVLGSILGIAFLLIAILALLRCRAKRRQLPDAGHQRRTSGIPDEKDMDFFDRGLPEMNSTRKYPGHGQHTSNGSFSSMAILMGKVSHKRGSEKGSFGSNSSSQFDQKYKTTISNPIPQEQAFEASPVPARPARGISFHEEPIPVTTSRPPLARNAARGSTRRSSGWNRYWSGGSALNVFGFGSKRTTIEGPDRDSGSHYSEQRLPSQVTQNSAMIPPLKIGVFGEQLNRVPSGSPTVSYQSANFPLSREKSVTAQIERPGSTSTVSSYNDDRHDAFSSGIPASVNEQNSWDPVGGDRGVSEYSASVYTSAPGRDTMATNYQRDTRFQTPPPPRGGVNHNSDMSWLNLGAGSRI</t>
  </si>
  <si>
    <t>&gt;127_g</t>
  </si>
  <si>
    <t>MLSFAKVKINAYKGDIAGPFIFLDSTTKDMELVTLGI</t>
  </si>
  <si>
    <t>&gt;8636_g</t>
  </si>
  <si>
    <t>MSSKFDGDGDVYGARRRWWKVRLFRGMVGDVRRRAPFYGSDWGDAWDYRVVPATVYMYFANILPALAFSLDMFTKTNMSYGVNEVLLASVLGSVVFSVLAAQPLVIVSVTGPITVFNYTVYDIMTPTGTNYLAFMALIGLWSLVMHWILAITNACNALKYVTRFSCDILGFYTAFIYLQKGIQVLTRQGSGDAFYLSISIALLVLVVGYLCGVIGTSPLFQHYVRVFIKDYGTPLTVVFFTGFVHIGKMKDVSLATLPISKAFFPTTDRGWFIHFWDISVGDVFVAIPFAALLTILFYYDHNVSSLIAQGTEFPLRKPAGFHWDLFLLGLTTGVAALLGIPFPNGLIPQAPFHTASLCVTKVVPNPNEEGENKGHVTMTVDHVVEQRVSNLAQGLLTLGTMTGPLLIVLHLIPQAVLAGLFFVMGVQALEDNGITLKILFLLKDSSLTPNSDPLKAIKRRKAIWAFVAIQLAGFAATFAITQTIAAVGFPVVILAWVPVRTWVLPRWFEPEELRVLDQPTASPFTMVSVGGNFGEEVGGGESGEETVVPTPRGEGVLGGSGVGFGVEVEEGRGGMKRRESWRGQEGSGRWGGEGMGMGIGIGDSYEMRRGPDRKGMNPTTE</t>
  </si>
  <si>
    <t>&gt;4899_g</t>
  </si>
  <si>
    <t>MESTDRNAEGRTLQACDGCRRSKTKCSGTRPQCRRCMKRKTTCSWPRVHAIGTPESLGFSNLVPVSKIRQTKEPTPTPTTISSVCHEFPKADLLQRLLNIFFSRHHDVEFCSFLHKPTTNIVTLSSQAPFLVASIISLSALYVSDYDATSEFGFGSAAALSDHYTQLARTFAHSLSDMPSLYTIQAYLILAIRELIAWKDFKAWMYAGTAIRMVQALRLESGFGQSYSPRQKEIRRRTFWAAFVVDRLISYSCNHPFTIDLLSVRVKLPCPENAFAFEEADTGPSIGEVIVQTNQLSRLSIAPFYIAILSLWGDMALLHVSGGRRRTIHTPTDPTGKFYKFGKTIESFATNLPPPLFWSVQNYQLHQITGQAQAFINFNFLLHHSRCVMNQEYLPQLDSQHLIGQACNQTTGWDAAGLPLEYYNKDTVDICITAINTITDMASILNSGSDQDRELLQSTIAANAVMTAAAVHLWVIYTQTCDECPKPVARAKFLLLLQIIKSWEPRWSIATAWTETLLVLYKLYEYSYGTEPVSDFISWETETDGVSNSTGSVVEHTDKDEVNPKLSYEDGTPDSPRISQRLHDKVRDILVNPLIATDIKKQNLRVFCQTLWQHMWHPGMFDNTLNNTIVLDDVLETNHAGFSFAGIADSG</t>
  </si>
  <si>
    <t>&gt;2306_g</t>
  </si>
  <si>
    <t>MPPTPTSPFRQAWYRWKALKLPWRKRFLIGLDLEGNTFWEFRDTLSSHKNRMRRIVEYPPATHHSEVKISPQWHQWLRHTRPDPPSIAEQSQDVVRQQNLKVLAARADARWAAKPSFLDAPGQDRKRGHLLPALDIKKLGEYAQPPISEGMINREVSVAGGLEDKVRGTNQTLKQASEQEDHKPEMQVPDGIRHPFNERPAHPENRRTNEMEKQDPWKKARGGPSEEWQPKAWDGGFATRR</t>
  </si>
  <si>
    <t>&gt;5585_g</t>
  </si>
  <si>
    <t>MASNGATEEVNLYDLLGIEKNATKSEIKKAWHKEALQHHPDKVPEEKREESEKQFKLVQQAYEILQDDEKREMYDAHGMAAFDPSRGPGMGGGVDLDDFLAQMFSMGGGMPPGFGGEGGPKRARRGRDEEQQYQVTLEELYKGKTVKFASTKNIICSHCKGTGGRDKVKPQPCERCKGQGVTMGLRSVGPGLVTRETVICDACTGTGKIFKDKDKCKKCKGKRTTSEKKVLEVYIPRGAREGERITLEGEADQVPDQTPGDIVFTLVEQDHDVFERAGDDLSAELNITLSEALTGFSRVVLKHLDGRGLHLDHPQGKVLQPGQVLKIPGEGMPLKKSDLKGDLYLTVKIAFPENGWTEDPAAFASLQKILPSAAPAIEATEVDEVEFESDADFEEFGANSGNPRSGGEWEDDDDDEAGQPQYREAQLNQHRQPIDDQTDKMVSAQKHIPIVKKRTKRFHRHQSDTYKCVDASWRKPKGIDNRVRRRFKGQMVMPSIGFGSNKKTRHMMPSGHKAFLVSNVRDVELLLMHNKTFAAEISHSVSSRKRIEIVSRAKQLGVKVTNAKARVTTEV</t>
  </si>
  <si>
    <t>&gt;15749_g</t>
  </si>
  <si>
    <t>MPGKWRRESWIVFNRDFAVYHVSASIERGVEVEPWQEFDMICGKSTGGLTALMLGRMRMSVTEEDLEKFNPGRAYDFLQADGKFQSDALETHVRSMLERKKYDGESLLQDPDTDSCKVFVCAVRGENGSLAIICSYRLRASDNLYPVCKIWEVARATSAASTFFDSIIIGSWKQKFVDGGLKFNNPIELADTESASLWRDDDRLIINISTGSAPGHAVDGNILSLAQRLKDIVLDADERSDRFRAAHPELIRSNRLFRFTVTQGLGDVGLEESKAVNRMAAYTENYLNNSDVVRTVEDCVKAMQDGGQRLDVAVSGPCPGS</t>
  </si>
  <si>
    <t>&gt;1206_g</t>
  </si>
  <si>
    <t>MPTLGFLKKKRTRESPGQKDLASPASISSQTASPITPTSSRGFNNSIVSISTQSTTPRGQSISYPNSELNPPVNREIPTAVGQQQQMNQGITQQQQAYGSYTQPSVPIPQQNLPTINKLINPPQNDGAGQSTAKLETSNGHIRQHSQQLNQIPHPSTQIRQTKGKYSLSDFEMFRTLGTGSFGRVHLVQSKHNQRFYAVKVLKKAQVVKMKQVEHTNDERRMLQEVKHPFLVTLWGTFQDSKNLYMVMDFVEGGELFSLLRKSQRFPNPVAKFYAAEVTLALEYLHSKHIIYRDLKPENLLLDRHGHLKITDFGFAKRVPDITWTLCGTPDYLAPEVVSSKGYNKSVDWWSLGILIFEMLCGFTPFWDGGSPMKIYENILKGRVKYPPYIHPDAQDLLQRLITADLTKRLGNLHGGSQDVKNHQWFSEVTWERLAKKDIDAPYVPPVKAGVGDASQFDKYPEETEQYGQMGRDEHGHLFTDF</t>
  </si>
  <si>
    <t>&gt;8187_g</t>
  </si>
  <si>
    <t>MWDQHESDPEKGNAKPVGECVTEVNGDANESRMRKFVDSFKRDPNARVVEELAESGGRDYDHKAAAERTANSGLAHKLKARHMQMIAIGGTIGTGLFVTSGAALSTGGAASLIIAYAIIGVLIFCTTQALGELAVLFPVAGSFSAYSTRFIDPAWGFAMGWNYAIQWMVVLPLEIVAASVTLQFWPGATETNQAAWVTIFFVVIVCINLFGVRGYGEAEFALAVIKIVAVIGFIILGILLNCGVGQGGYIGGQYWKSNAVPANYEGYLSGQPAGSIASGAFHSGFKGLCSVLVTAAFSFGGTELVGLTAAEAANPRKSLPRAIKQVFWRILLFYMVSLTIISLLVPYGDDRLLGQSSDDAKASPFVIAINNAGISVLPSIMNVVILISVLSVGSSAIYGSSRTMAALAEQGQAPKILSYIDREGRPLLSIILAAVFGLLSYVVAGGQQTANTALNWLYSLCGLSAIFTWGSICLAHIRFRSGWKEQGHTLDELAFKSQVGVIGSWIGFSLNVLVLVVQFWTAIWPISYSKDTPNDIVQSFFLAYLAAPVVILFFLSYKIWFRTSFMRSINMDVATGRREIDTPALIEAERLEWAALPQWKRIYKIFC</t>
  </si>
  <si>
    <t>&gt;8752_g</t>
  </si>
  <si>
    <t>MASNQDFIRDTSSSSIPQFPVLEVSQLSSQQLPHLRKTKTSSQLVVHGKPFLMLASELHNSSLSSAAYMSTVFPAMKAMNINTLLGSVSWEMIEPVENQFSFSELDKVILEARKSDMHLVLLWFGSFKNAMSTYVPGWVKCDTKRFNRVHILEAGGKRKTLELISPFCEEGWKADAKAFAKLMEHLKEFDSVENTVLMIQVENETGLLGDSRDRSKIANQKFAEPVPKELLQHLQSTFNTSAHPRFRERFGNLMEKVPGVSTWEDTFGKGVDSEEAFMANAFSSYISHVAAAGKAMYDIPFYTNIWLNFDDPTLLDVADFPLTVGGGAAAGAYPSGGAVPHCFDIWRFNAKSLDFVSPDLYFHDYEGVCRDYVHGGQPLFIPEQRRDERGARRVWLAYGSYQAIGCSPFGIDSLGWEESPIRKHYGLLSQISELVLEVQAERPEDMMGFFFDELTGSPEKPWVKVFGEFEVTISRAFVFGKPGPGAGLIIHQGKGKFLLVGWGFHITFKSIDPKSTFTGILYSEEKVVGKDGKFETGRVMNGDETRSGEFMIMPNEDPDYGGFPIAVTIPCRTCIAECTAYSVVEDEEDC</t>
  </si>
  <si>
    <t>&gt;9152_g</t>
  </si>
  <si>
    <t>MAPKFPFARPSGVEPPLEYAQLRANDPVSQVELYDGSLAWLVVKYKDICSVLTDNRLSKQRTRLGFPELSAGGKEAAKNKPTFVDMDPPQHMQQRSMVEPVFTKEHINTLRPQIQETVNSLLETIISEGGSGPIDLVEKFALPTIYTILGVPLEDLPTLTNFAAIRSNGSATASEASSANAALLSYLSTLVDQRILSPTTDLISMLVRSQLTPGHLAHADVVQIAFLLLVAGNATMVSMIAFGVIEALKHPDQLALLVQEPDKWVPRFVDELCRYHTASAMATKRVAKEDVVLAGKEIKAGEGIIAATMSGNRDEEIWERPNEFDMRRKEWGEGKEALGFGWGQHRCVAEWLAKAEMEICFATLWKKLPNLRLAIPFEEVRYSNPRKDVGVIELPVVF</t>
  </si>
  <si>
    <t>&gt;9804_g</t>
  </si>
  <si>
    <t>MAPKESSIALSLLSRAHSPDSTSRIHEEKIRLRPLRITPTTATERPTNQQARRLARIHKEQSRKRKLKPAPLSSRKKRALCLYDIPKSAQKYDIYLPLHHMWVSYIQEVLWENGKFFPVEAQTAAKLCSADFHGAEVEVVRSRCVSRVGVRGIVVKDSKFVFDVVTKDNALKILPKEGTLFRFTVPIPVEQPKDAEFNGDDIEIDQEKKPGSTQASTEQKKEIIFELHGDQFQFRASERANRKFKPKFLKDL</t>
  </si>
  <si>
    <t>&gt;5489_g</t>
  </si>
  <si>
    <t>MTAPAPTSTKSKPLIQIPIGPQQQLQNLSRMSRRQLRSRIDICHLCESAIEHYALPIRPFFSPYYALGSARGFSSGRRLRAIKPQKSRFQKQLANKRPSQSTDSEPERFPGHHTLRKGAHATEAELKTALQEVRASCNKLLSQDKAPSEEDTNHVLASCKTVSDLLVFEPDSTTYTVPSMDGPASALLSLDNSKRTKIPFRALPEAIQQIGEELSQLSYSIIKAPSIFISRQALKLYVEIQAALQKPETLPEVLELYATKPVPQEGTFPIRYSNKNPNNARSAVPRPIADLALQTAINTKQLVLAMDIVETSYIKKAFHRDKFIRIALLPATGLAVAPVAAYAIASQLAGLQDTMDFTMATNVAFAGIMAYIGFTTTIGIVAITTANDQMDRVTWAPGVPLRERWIREEERAAIDKMAGAWGFRETWRRGEEEGEEWDSLREWIGKRAMILDRVSLMEGME</t>
  </si>
  <si>
    <t>&gt;15756_g</t>
  </si>
  <si>
    <t>MGVLVLKNNWSRAAAILRSSLSSRLSIQLQA</t>
  </si>
  <si>
    <t>&gt;1964_g</t>
  </si>
  <si>
    <t>MARTKKAAMNGAVGNAARAQPTQKKQTRQPSKRQRQEEEEPSRQPSPKKPRTVPESSTLISEIHIDEPALEPTTECILSDPPAPEKSKDAFESNSSTNSSTLPPGLEELKVAHEVITISIVSSSNIRQKVTRALDFLSPQPASTSPKPKIIILHSKAKTASKMITIAEIAKREFAQKGETWFQYNHIGRILQEQIEKKKVQQGAKVDEKSRDGSGADGKGGESEDEDGDFESMKTPFERAIEGRPKVRAMPTMSIYLSKERINTLRTAYGEQTNEALQS</t>
  </si>
  <si>
    <t>&gt;4371_g</t>
  </si>
  <si>
    <t>MSAAKTKVQKIIDENAVAVFSKSYCPYCKASKQLLNDLGAKYYSIELDQVDDGADIQAALKEINGQTTVPNIYISREHIGGNSDLQAKKSVLPQLLKTAGAV</t>
  </si>
  <si>
    <t>&gt;3206_g</t>
  </si>
  <si>
    <t>MERPTFTREDDTVNAVGDDKPAASPVQSVSSKEAEALGEKNTVDIGAVPLPAYTYDEERSGDEGRIQLETAEDIVTKVIDLEDDPTLNPWTFRMFFLGLGLACFGSVLSEIYYFKPQVIYVSVMFLTVISYALGEMMALLIPRWGPVGRFLNPGPFNMKEHAAIVIMSSAASVSATSTMAIAAQRLYYGGYPNQGAAIFVTISSQLVGYSMAGMMRGTLLWPTKMLYPANLPITTVLETLHRDKSGNRIRMKVFWIIFAAMFCWEVIPEYIFPLLIGFSIFCLAKQDSLVFTNLFGGANGNEGTGFLSICLDWNYIAGFGSPLWMPLQTLTNSLLGSLLCVALFMGLYYNNAWGAKNFPFLSQELFTNTSNFTSYKIYDQSLILNDDFTINDNLVDQNGIPWLTSSYVVSLITTNAGFTSCFGHQLLWNWHEMKLGWAFINKKTFTRMTTLSTYFFWRHNGRRTEEEKEEMLNNPDIDPHYKVMIRNNYDETPDSWYFAAFAASFIVAMVSLYVLKSTLPWWGIILAMVILWIWLLFFGAQYALTGFMFNLGTVAQTIAGYVLPGRPLANMYFNVYTFNATQQGQYLLRDLKLAQQVKLSPKCTYTTQILGCIFGALLNYVMMESIVKNQEPTLLSIEGSPIWSGVNIQSLNSAAITWSMASKMFSIGKRYQWVSIAYLLGFIVPIPFYVMNRFYPKQKIWSYLNLSIILWYGGYLVIGINSSVWIYYVIGAFGQFYLRKYKPLQFIKWNYLVSAALDGGTQVMVFLLSFAVAGASGVSHPFPYWWGNNNEGNVDKCMYNTASD</t>
  </si>
  <si>
    <t>&gt;6767_g</t>
  </si>
  <si>
    <t>MADDMDPLLSAPNFAPPSSPPCPNPTQSRNLSPPRQASAGTKERRNPSVTPRKFRRFFTPRSHGAISSARQALQEITQPNLKRNGVQSSPLPPFQGIGGLDSSGMFTRDIKRRKMLHTPEPTPEHARGGSNEQVHDSIQQGGAYIPSSPCERALYFIDEEDELLPTTPTWGPPERIVPFADRGLAGQLLNLSIQGSSGTGRQHHVYPVEDWRDHTSAFYSKPKDIHVNMSLVDPNRTIPFCTAACNTNTLIAAGDEQGRVRLLESGEDSRPSFKDVFLSFHVHNNAIIDMQFSKDDSLLVTGSADMSARVVDMTTQTTISILGEHLASLKQVRFQPGANNKNILATSSRDGSIEIWDLRCSGHKGPKYSVYNPIGHATRSSTKNMHYAEPFNSIIDAHKPLLEPKAKIKELHAAREGGVSVTALEFLPEGREHLLLSACEGNSSVRLWDIRSVQTYRKAPTPLSYTKQPDSHTKYRLFGISSLCVSGDGSRFYSVCKDNTVYAYSTAHLILGQAPELSPTSQPERLPQSTHEGIGPLYGFRHSKFHANTFYVKSAIRPAKDGKCELLAVGSTSGSPILFPTDEKFIPKLQAFQSSETPSTTWRRRKSKRKAGLGCFLLRDDDIPISTKGTALVRAHAREVGPLAWSSEGELITVSDDKTIRVWREGEMARNLRVGGETGGRRWGHGWAEVDAEYDEEEV</t>
  </si>
  <si>
    <t>&gt;3784_g</t>
  </si>
  <si>
    <t>MSTASSRSRISRRINSLQGSERLSRNPSRARSKTVSYNDAYTYALRVAYLHHLLQPRAKRKQYVAAPKPAKRSVTIGDLIQDFSITKDTKSTKFPHGFMSPLEKRLQGVLVGTERLPGYNDATVKRVFAEALNAFTEQGFRKRMDKERRVEDLVLIFYSNATKALQKGKAPDDDSWKPLVDRHVALFVRLISNTLKDHGNDRDRPELMSRLTTLENKLLTNDQDLYINSTGGSGGTTIEVIAPLSYDVKDMALVLVVARIFGLKNSQVQADIDANKKVWTEEAALLDLKAYQYCLNANTKRTLRSDDFDLEEAYLAWKKAEGPDLSQMMSAILQAKPELVKSSVNSNKPLPAIHPTTPKEEDQAYSDLARTISSPVDYNAPYGFDQPVDMSALSLEDDTAGTTFLEESTFTFIPPDPRSYYRSILSHAMTFDQIHTPPQADGSIVPAPLSRQSIELLTELCVRWRIPQFSRLILFLDVAAQKFLDQEIGLEELDTAFEYVKTPPPETKRNHSLSHSASLSSIDSKMWTVQDFALYRQILAALHDGLLRDLYDLLQHCYDSKPPSPGPVLLVLENHIHNDSAYSIGPDVLEAYQAQLIDGLRAKAAAVYRGYLEKEVPQDQEEWQFYHIVQLGKSVVKLCKRIEKRYTKNPDIMGVNPLTILVETMFPSFENDACDLIQRILHVAHTKNSEVDLQDGFDLYTELVAIRTIHLQVLPTQPFAFHIEGLLADFVWRWIHVSESKMVELVDQAIKQDEFQVRSEHPERPATDDERHSVSVIDIFRLFNQTFEQIYQLKWDDDVQYAKFMTALSKSFGVGLARYCEVLEQKFSKEMDRLSPSQVAAATQSKQEKWMQLAKDAWNNKDKIEPFQFYPESFVKLNNIEYAVQQLDVLERTMNVDACVQALAKVAAPREKQRRPSKYVFTIKIVEGEELKACDPNGTSDPYVVLGDEYQKRLAKTRVVMRNLNPRWDEAVDITVQGPLNIIATVWDWDTFGDHDYVGRTSLKLDPAHFSDYMPREYWLNLDTQGRLLLRVSMEGERDDIQFYFGKAFRLLKRTERDMIRKITDKLSQYINNSLSTDALKGLLSRGISSTVTNLWKNRQSVAPTLTEFDIENALKPLFAYFDENFAIMKQTLTDASMIMVMTRLWKEVLLALEGLLVPPLSDKPSAQRPLSQQELDIVFKWLQLLFDFFNARDEETGEVMGVPADVLKSPKYHELASLNFFYFETTDNLIRTSERMATASAQRANNQRNSPNRLSAPPSLGASFGGLMGSTSMRRTKSIMLSRNLGTMRKAKEEKRKEAQADPSDDMILRILRMRPEAAHYLRDRSRQRERLAAAAAAEMIVRQSLATGMGRFGANNLPRR</t>
  </si>
  <si>
    <t>&gt;15762_g</t>
  </si>
  <si>
    <t>MPSSYVEACMMGEEGLEYQLLIDVGHIFLQLIRRSALRAAASSPSASFFAKSSRSINTSSPFALRLKVQSRISPAAFRRFNSDDATHREEQEAAAVESEDAAPSSATHTEPAPDAFGYPNRERGTAFSRPSDNFQIPARILEPSPAIYIGNLLFDITQADVEREFSQFGTIKSCTIATDARGLSKGFGYIQFDTIPQATAAIEAKNQTVLEGRRLVVNYMSKTKRTFRESAPSKTLFIGNLAFEMSDADLNKLFRDIKNVTDVRVAIDRRTGQPRGFAHADFVDVQSAEKAREYLNEKEVYGRRLRVDYSAESRRAAGLDRDGSSGRGDGNGENASF</t>
  </si>
  <si>
    <t>&gt;3628_g</t>
  </si>
  <si>
    <t>MATEFDTSAKGKEREFETGPSQRPFSPRGKGSAPKSSRPEQPAIWLGRYVDGIWYCCCDNGTCPASCLTITKVSSRNHKKIFWSCGNNPKNCSCWMLDEKKAEAIEWMTANGNPPIETPHRKRKRHLYEDIDPSSTPWTIAKQKSASRDHSDQERNEGGPSSSCDDSIFEGFEDLYNDSPAQSQRPAKRARESTPCPSPRRRSGNVAADSLPTPDTSSQPMNNSTTSRSRARNSVTPTPAPLGSAIQLTSHLSPLPNSESSSSQPSPLTTQVLHLLASEHVFLKESTKIQLSHLIDLEIELSEVKIRRTGGTIERLCGRVDGLAAEVEMRERKIEELEGRIEEWMGPIVLSD</t>
  </si>
  <si>
    <t>&gt;3383_g</t>
  </si>
  <si>
    <t>MSARTSARRDYHIVVLGAGGVGKSCLTAQFVQNVWIESYDPTIEDSYRKLIEVDGRQCMLEILDTAGTEQFTAMRELYMKTGQGFLLVFSITSQSSLSELSELREQIIRIKDDENVPIVIVGNKSDLEEGRAVTRARAFQVSQSWGNAPYYETSARRRANVDEVFIDLCRQIIRKDTAMSSSLLEDSTYSANDGAKRHPSTRYGGRHRNGKKKKEGHSDQRPLPCFKRKQRGSRVTQQDEIFG</t>
  </si>
  <si>
    <t>&gt;7867_g</t>
  </si>
  <si>
    <t>MPESIEATSTTTNKADTTNSGNVGGNDPLPDMDDFGLPVKKHKTSIAVVLEEGNGASREESSLADSKELGGLDSDEEKEKLGQRRKVIGLSSKTTSVSADGGNASSDDEEFKDAQSSPPLPSTIPVPESQERILEKTKPIIDSKSDPRISPERTLDEAQPDNKERQDDLKSKHFQSEAGKAESTDGTKAVNEDAKGGLNSVETLPSRDELPKLDTQEGSKRNSQVNVTTHPRAKPSLGLGISEWSHQQMAPKDKEEEEPEEEDEWQTMPAFAPYDMYDDDNRLIAKEATEDAVEQDAYAGLGGAGRGYTRVQLDEDAQSATSLDENTQYLFKDVNGTGAGEEEDEEQRDAVSQMQATKDLLTEGQRIAYIGMTRLILSGMVRNAESMVISKGSKKETQLAAEGTKMWSQKMMVRLYSHMDINSAEQIMIEQLAEHGVQPADLTPTLMQNARVKNPMAENAPSTTGFSSPRPESIASQSIASSRPSVSSRASIRSPKLPHTPRISDEETVEAPPPYIEHDGDDLPEVRTPSQLPSTAKIDIDLRWTVLCDLFLTLVADSIYDARSRVLLERVGENMGVSWIDICRFEKRVTDALEMQQAAEKENWNEDEHKENRRKMALKKRYMMMGLATVGGSLVIGLSAGLLAPMIGAGLAAGFTTIGVAGTSGFLAGAGGAAIITSGAAASGGVIAIRAADRRTGAVKTFEYRPLHNNKRVNLIVTVSGWMTGKVDDVRLPYSTVDPVMGDIYSVLWEPEMLTSMGDTINILATEALTQGLQQVLGSTILIGLMAALQLPVVLTKLAYLIDNPWTVSLDRANAAGLILADSLIDRNLGTRPITFVGYSLGSRVIFSCLKELSRRGAYGLVQNVYLFGSPIVAKKDDYLKARSVVAGRFVNGYAKNDWILGYLFRLTSGGISRVAGLGPIEEVADLENVDVTELVPGHMAYRTAMPKLLRKVGWMVESDEFTEIEDPDPENHAQRQRELINEIEEARKEFEKKEKEAQSKGKFGWLSRKKKTVVERKEWETYEDAKSDPNSAYSATSTGSRIDNYQDSNQGVLFDIDAIRAELASEQMEVKELKSTLPPMKLDLGSPSSITSNPRTTSSPRDSLKETKLYDTNTTLKPNGVKSPAATFSPRQASSEYIPQFRPPPSYGEGEEEHLEMTFDTAYHSPPLSATPSFSSLPPLPPKSTTSTPYPPSYQSPIAEPRERAATLQGPNLNSSKTMPAPFPVIDQAHNAWADEDEDFGKEKEIEMTFA</t>
  </si>
  <si>
    <t>&gt;4513_g</t>
  </si>
  <si>
    <t>MFSPPPAVEKGARSASSMTLASTSDPRRLPAHLAVSLWHNPSTGVRSGHDVLELRRARSNMKGDRRLSGDDNSSGDSLQVDVQKWFDLSNENPSSACVQDNDPPYFLSRHSTDESVDDDLLEASSKPGARHSQLGTVAPRVLSQGFGTGSSSSDYRSVIDDLTVENKRLRRELRRMKRPDHACAHLEKFKLFEVKIHALSGKETAELFSTLRAFISGLETSPEASSTEEGSRRQQHSPTPPKSASRQPKLPPDNSLLQQVDSGYTSTGKSGPTSTDTHNNSNGDQKKRIPPSPTTEEQKVRSYLHDIPKGLLPRSSFNLNERQRKKLVVRRLEQLFTGKQGLIEQNSQPLQQQEVAQSAAQADRDTTGTVSQEGDREAHIQPSTAIGEISTQRYSGSYFNTDAQDLSDDGSIERDSPEQRPTRPLDLDPHRAQIPADNVEYIRHLGISTPQLGKEDPTDQMPDSHGWVYLNLLINMAQLHIINVTPDFVRSAVSEVSEKFQLSRDGKQLRWRGGSKGTRFSSESGASSAQTQSPHESDSLEGRAKKRQKMDEVKLATVLNHSDEMPAPNSNLGTSNPLYYKPLFHHKSSFSEYSASSDESACTSGNDDNNPRLNATMSLEASRLPDSSTCGETSRSGSRAKRNDNGPIVFFSGAPFCTDLFGDREGLQTPLHVTGVGKDGYSNHTQDALGCRIESPSLVWTTSGSTMPRRPLEDIQLTDEATYTPSETPSSEARNFFADEKPMSPGASSSLPELNACGLDNIRPMDHFVVKVKTRRTNAKRPRFRTLKSSPSEKIHKITDRILQSSLGPFACDDAFMSDDLTGSSAALSAASPEPSEFMGEAPVEAQILATKYVELPPSQLPAAGFYIGDTSSELELSSIASNDSSVNIDHLRFSEIEFPGFAASIDESPPPPPFLLETQVDSQQRSTEEDSLEEDVVMDDGSNSSIDMLAQARQLDPEFIKLMEEEFEMGVDEQKREAANAIIKISAATGRAHEYAE</t>
  </si>
  <si>
    <t>&gt;863_g</t>
  </si>
  <si>
    <t>MKTIKPAPSEPSTSRRAQPLRQTRNNPPRGLISGSRAFGARGSVSGGLEENPIDIFPAITHFADAITALPKEFVRHFTLLKEVDAKIFTPEEELGKLVEAALNAPLPQPLPPVDPQHSTGPTSAPMSTQGSVNGSVVNGKAASVNSNPDVALPFNSPPLTWDPVKLPRKDLFKLCAYTMQSMLVSLDEKNHVISTAAEALQKQLARIDDCFPYIELEVSEEAQFGSNTHWAYPENRVPKNAAGVSRREIASANNLSAAAQHLAEEAAARSDARKQALLERKKHKNQHAESDFDDHHDNRHKDKKAHGNSKGRKPADTPAVGLGITNGAATNGNASKRRKVEKGPTGGAVMERSLSAVFSTNGTKGKGASPRDTPVPEASKKRSRAAASTNVQSRKRNGTVSSAMSPSVASSPIRSTFPDLKVLGKPSPPPTNGGRPASIKARQNSAQSILEKRAPSESSNKPNGNKAATPDPAATATVAGRSVTEAKTITKETADDGQEQMFEENDQEESQVLGGGVANRKETMHLPKMEELEANGDPMQGVQITTTTKSGRASKPSTPAMSSFPEPVRSRSQRNVLDNSSKRSHKKGAGAAAQLIARKNSEVDETTSNGQDEEEDGDIGEDEPTYCYCNNVSYGEMVGCDSDDCEREWFHLECVGLKVAPKITTKWYCDDCKEKMRAKRFNGR</t>
  </si>
  <si>
    <t>&gt;15768_g</t>
  </si>
  <si>
    <t>MSNQGYYQQGGPQQGYPPQQYPQPTYGPPGGQQQQQYYPPQGQPAYQQQPPPQAKQSGGHGCLGACLAALCCCCVAEEGCEACADCADCAEGCC</t>
  </si>
  <si>
    <t>&gt;4735_g</t>
  </si>
  <si>
    <t>MKRISQLTWVGGCRAIRSSSSPRAVSFLRQRYIHSSPLDPATLARIVPGPPPAPPVPSAEHVDSRVARRRQQAELLKRGQDLRAVAGGKGGGTAKYKRFWKDVHVKSADEGYQIHLDTRPLRRPTKEILTIPHHKPHLASAIALEWDLLVSAQQALKHHLIPLTSLTSRALDIVDEDAAGKGDIRANIVTTMMRYLDTDSLLCWAPEAVPDPPGYETHAGRVEGLRTIQKRTAQPIIQFLTEKVWPGIEIIPALDSDSIFPKSQPQMTKEVIRRWISELPAFELAGLERAVLAGKGLLGAVRLLVEWSTEFEHLKDTATDAKFGVEEAAKTASLEVDWQIGMWGAVEDTHDVEREDIRRQLGSVVLLVSGVQV</t>
  </si>
  <si>
    <t>&gt;7907_g</t>
  </si>
  <si>
    <t>MPALKFVRAVLRSFQAESGLEPRLFGENLRVTSAEPGRVEFELDVKKEHTNRLSIMHGGTIASLGEIQIKNPKKIHEYVVDFFCEVDLGGSLAVASRGLYATGVSTDLNVTYLNSGGQVGDILKAIVKCDKFGKTLAYTTIEFTNSKGEIAARGSHTKYVALAWKHPQNVVEELSPHPRR</t>
  </si>
  <si>
    <t>&gt;4120_g</t>
  </si>
  <si>
    <t>MPANSQPPRANSSLRTTALTVLPILSLFGAFVTWGLGFSNGTFNSITDLITHPSSSFPGTESPLLRTYTGLKPIDYQLSVLVTFFAPVLDGSDMNLTVFAIMTAGQFGGVWLLMMIEGLRIGNRGKLISYVGTFGLIIQNISYAITAPIYIFLHLLTSPIIPTKQSIQVSSLDISILPHSWFLGYIVPSILMALPSPSIVSLDVHQKSIALWQLFPLLTVLIHTLLRTIISPFSKSESNLPASPRKIYNIVLWFTTLTHAPLVIYSAYNQIASAVVSPAFPDLGYRITSLAEGAHIFLKWDIAMGSIAFLIWSIVGWWNAMRQKGQGRWMLLPKMSAVGMSSGVVGVCALLLRERDAALEGKVGKKDE</t>
  </si>
  <si>
    <t>&gt;9365_g</t>
  </si>
  <si>
    <t>MPGSKILIYLLRRDLRVSDNPILHELGTRRDHGFTHLLPVYVFAAHQIEVSGFLSDESAKSPYKEARSQLAKFWRCGPHRAKFIAESVWDLKKSFQGLGSGLCIRVGMIHEVVKHLVDNMADDLQVGGVWMVGEEGVEEGREERAVKNVCRKHGVVFKLWSDEKYLIDDRDLPLSNIDELSDVFTTYRKTVEPLRDHSRPVLSTPDKDSLPAYPPEDSIPAQHGSFVIPDSLDELQNALLKPLESKALVANAPKYPPGTESAHPFKGGETRAKERLEHLIWTGNIVTYQDTRNGLLGLDYSTKLSAHLVLGAITARQIHASLLEYEDGKNAVWRGIEGYGQGENVGTRAIRFELLWRDYMRLCTRKFGPKLFRVSGFKGENEDNYWVSPSNPGNSQSKEDIDNLIERFLNGTTGMGLIDASMRELFHTGYTSNRARQNVASFFAKHLKIDWRIGAEWYECMLVDYDLSSNWGNWQYLAGVGNDPRGEARIFNPVKQAFDYDPNGEYVKAWVQELRGLSAPSQIFQAWTVKESEREAMGLKGMRWVEDPLLMIDFHIGRKGRNIGKRGGKTLKDGEFKAGEPSPRGRGGHTGYGGRGYGSSRGHIRGGHGGYGRSGAGGSGGRRAWHGSGVMGNRDSSYSSGEYNPSTPATSR</t>
  </si>
  <si>
    <t>&gt;698_g</t>
  </si>
  <si>
    <t>MLAIIAVLLSCITSTFQYTHYVEENATFVVQSVTPCHLYGDPDSYGLGVRISIYLQFLAALLVLISGLQNELKKIRLGFNIVATNTLISTFIGTHDGGFEYLEWYIIEQLVLFLPMFLVTPIPTCVYALILDAQEIFEERGQREREEVRSEEEERKKDEEDEDYRLMIEPYRDDPFGIGWSMLIASFAIVTPIWLYFVGIDRGHRRECVAKLFIYANINMYNHHWIVFLKVMAIFGLTGVIITLPMAIFGMGLGAWKATQGEENKREKANRVRQADRVPGNEAMNEGEGGDETPRIGEKQSILRTDEDWTTLWDDWNDNLVEDIARRHQSLREKRTVLWSQRVYILLYGAWGFGLTIVWVERTLIINHIDLSSSKIYSAGQLSPLLVGIFTAVPALWKGVCQVIRERKEFREQWEKEAAIARANHYQRQLRRQRQRELQRKREEEEEPRQRRQQEGRGELEGSGWLPQFGNITSYLPNLGRMRARNPQNDVV</t>
  </si>
  <si>
    <t>&gt;2945_g</t>
  </si>
  <si>
    <t>MLSWWKGKPEERVQGQDSELEAPETPAPVFAARALKSALFGTPALPEDDTLYNIDLEPEIGRGLARGNANSDLRSLSPTKPAGILVTPGTAATRRKTVSFGNEVLDRPDRRIGANALLNPKSKSGIPDDCPGKFPSPWPAKEDKATALRRTTSLTKMLESSRSPKSSVDGLSESTPLLADIQSDILAPKPIPIRDFKRLEIRRSTAVSEAGSGPAIIRREAAPRLFDTEVKADTKPSPTQIESASGPSVTHTASNSKPIVSQPNHKRSSATIEHVQQPLQQLRSKSKTHPDSDRTVDLNQPHSQSGKFWKSEYESYHAEAKAEMQRLMRYKQLANSYAKKKDDEAADLAEKLQSAQDKVQKMEAKMTQLSARIEVAGFEGELEAEEEMVKELERRKALAVQYRGQVEEFREAMEEMGAAGIQRLKKNNQQSNMPTANQETQSANDVSQWSPSKIQYPIEEMKRMREEIKTLRSALSTSGQNVMKLQNENEELKEQVNRSKLQEGKQSERWGKKKQHYENQLIRRDEAVERLQKEYDHMKNVAKKNRMEAEVLLKRRHDQVVKLREEISSLKKARKTQDSEHEEKIADLQRQPDFIKTEKPDKGLGLTNDHNRGSEKYIPTYEELLRQQEDVAPLRTQSQSTYPYMIPASTTQPQLPLETQIPLLSRPARTLQNTPRRREQAYSQTPNGSPKRPLSEIINGSAKNIDAIPTPRYGPVLHTPILANRFSATPLTSRFSNLEIETPAGRKERQRENESLLFSVDAKTPGYELPSLEPSLNVDFGQGARGGGWNAVNGNRENVNEGRGGERGWKESPRPKMVNISSSPPRATLVRSRSQVGGVGGKKDRAGSRGRRDAVLGNNGSDAEGRANKVMKRDSRSVGEREGVEEVKSLGHESERIKVVGKGNLSGAGRERGRGTTLPPERAEAARKRLAERRRNKALEAGAGGKENVSRTGV</t>
  </si>
  <si>
    <t>&gt;801_g</t>
  </si>
  <si>
    <t>MAPRKNSSPATSGNSQRKRGSSKSATPASNNQATASGRVAKASSTNAAAGQVRRGGTRKAQKEMSEALQASLQEAGSAGGAPLPPTRRITRSVSRGLEQAANKAKESHVLEQSTDKKSMSIATGMRAAAKKVGSAIKKTGNSLMGKMAAKSKKTSKGKEAEVLVVDDDADDDSSVPASAGTAALTIKEEVDEEEPVAEMAPLRKRKSASRNARLRKPTKVMETISEQPSSPVQSKADTFGLVVSSFEQWGEVEEVEEEVVEDTIAAYVAQTETEGLETVLETIEAEDIPAASGFQEASNNDADDDNSDAADEASDAADEESDSAEESDGEAQVGPGDLDTAVDLKTAKQVEESTETSASEPAAAQSVAGDEGEVEGASNLDIPKPYGNGDYYNIQDDVDEDLEDSPGFGRPLTSGEIEEVIVNSTTAFTREQVKDICGQIRGPKKAFTNIRGVEYEVVAFLDPEEMAQKKWRVFPIPFEEFGVGFLFLDQAGVKKIVSVEEFARVCKYVNVDEEKGETRESVLHQEEKKRKRDPVSDAAEEYDRTFKRMKADLSTWDDEVSFHRNPVEYGYDAFTIGDINKMNVHRARRQAEDESGWIEQSYRSFMAKNTSSSSSRQKADRLDAAHVAETESLYDEITYNRERAARRVNRATSRGYIPGPGLFRDWETIQRAFNHILSTEDDLISYPLWENASDMIAETCKLINNNHEYCKLWFQNDDEMFIAGLKKAIVAAQSERNRKFRAAMSNERFWDWSGRGVQKEEEEERPFVGGFQEGMEGFNYEDRNTGDEDIRGPLEELDPEGWGLGW</t>
  </si>
  <si>
    <t>&gt;9609_g</t>
  </si>
  <si>
    <t>MCIQVTIDFPCSKPRSKHQIVAGRRCDTADYSSDPDSEPKCMISNCTTNMELNNRKGGVIPKVEIKCNGCGGTGWEEFQKQNPSYQSMKLWKQGVNVGEGDAEDEEDDLGSKRARTD</t>
  </si>
  <si>
    <t>&gt;9309_g</t>
  </si>
  <si>
    <t>MDTGMMPLEKIDNTEPSVTDYDVVIIGAGPTGLMLSTCLARWGYKIKHIDNRPEPTKTGRADGIQPRSMDLLRNMGLKPAIMAHGPAKVYEVAFWDPSSTGEGIHRTGTWASCPSFIDARYPFTTLLHQGLIERAFIADLEKNGVEIQRPWTIKGFNTDESLHPKFPVEVSLEHIEGKRKETVRAKYLFSGEGARSFVRDQLKIGIKHKDPIAHVWGVMDGVVRTDFPDIKMKCTIHSKYGSIMVIPREDNMVRLYIQIASSTDDDWNPRKTATEKQVQNTAKRILMPYSIEWERVEWYSVYPIGQGIAEKYALDDRVFLGGDACHTHSPKAGQGMNTAFLDALNLAWKLHHVEAGFADRSLLESYESERKLIAENLLSFDAKYAALFSQRPLAAQDVAAATKRGAEPSSHHAEENQFVTTFKESCEFTSGYGVAYNPNALNWSRSHSAQSSVINPKGTTLRTGRIFINSNATRVVDANVVHLEQEIPLNGSFRIYIFAGEPSKTTQAIQDFTHKLNKAGSFFTSYLRKDIDSISHHEQHNPHSLFFTFCTIFASRRSDLEISRDIPEPLARYRDHVYADDIWDPRVPDAKAAAHAKMGLDQERGGVVVVRPDGYVGIVTALVEGCGTVDALNAYFSSFTTKKLGEARAQL</t>
  </si>
  <si>
    <t>&gt;3679_g</t>
  </si>
  <si>
    <t>MIFWRASPVAGTAACVLLSILFQQSRATTISSANVAVATPSPLVVPPSQAWDGNDGPWSSFILRVGTPAQALRVLISTTSYQPLIILPQGCSKSDPSNCGSSRGGIFATNASSTWMQTNITKQSIFSLTIDTNLGLAENGYYGFDDVSLGYVGSNTPTLDNQLVGGIASKNFFIGMFGLNPASSNLSSINNPIPSYMANLKSQNYIPSVTYGYTAGCQYRYTSTGGVLGSLILGGYDKSLFTHNNLTFPFNPLNKVDLTVNINSITYSLGHTNKSLSATPFPAFINSDVPYFYLPLAVCQQFESAFGIVYDNTTGLYLVNDTLHTQLLAQSANVTFELTNAAGESTINIVLPYQAFDLIAEWPLVKNTTRTSFSTRSRKWEADPVQEIITILPVQTIIEQVPVASNNTNTSSHGVPVGAIAGASAGGVVLITALGACILLLRNRNQKLKKALVSTTIPPITTSNTSPSSHPFTSLHVAGPLVNASKPELDATPSSHPTHKPHFFNKIASRMSRQLYELPVAPQPTHEAPTRPAIYFEMPASPVPKAHAANFWAPRQKLGLGMGERQRKRDTKNGLWNEEILRPVPVGGNRNGGFG</t>
  </si>
  <si>
    <t>&gt;8392_g</t>
  </si>
  <si>
    <t>MLMDFRIPLRRGLLFLVAASLAQAFYIPGWSVKSYKKGEALPLLVNKVFSDNTQLQYAYYDLPFVCPPTGSHHAGSSLLSGQTISLNLGEVLRGDRITQSDIELVMNKESECNFLCTKTVTRQDVKRAREMIKKGYVAEWIVDNLPGATSFVTVDKSKKYYAAGFKLGYRDIAPGSGKSRYYINNHLTIVIRYRKAPGKDGEKGGQVVVGFEVYTKSIGRDVDRLENGCPADINDIQTPLELYIAPNRTGNDFSMEYPESSYQPPHSDEDLDDGATLDIPYSYSVYWREDDKIEWAHRWDLYFVNQEEGSRIHWLAIINSLIISGVLSGIVAVILARTVRSDIKTYKDALIEEGKFKAKRKARPTSSGNRTPRVGEKLGGLLEQIGDTENDADVSSDEEPLEDVTGWKLLHGDVFRPPAYGHLLAPLVGSGMQLVFMLFGLLFLSSLGILNPSFRGGFLSVGVGLFVFAGLFSGYFSGRVYKTFGGVLWRKNTLITAILFPGLLFALVFVLNLFVWAQASSTALPFGTLIGIILLWLCIQLPLVYVGSWYGYMRTGAWDHPTKTTALPRQLPPHQVWYVRPPQSILLASLIPFAVIFIELLFVFQSLWQDKSGYYYVFGFLSIISIILLITIAEVTIVSVYIMLCNENYNWWWHSFMVGGGSSIWVFAYCIWYYFARLHIEGFVSGLLFFGYCGMACVVFGLGMGTVGFLTGYAFVRRIYGAIKAD</t>
  </si>
  <si>
    <t>&gt;5199_g</t>
  </si>
  <si>
    <t>MPLQTISDMYIDSQKLNELLLRLFGRGQYRIQFKANKWTIQAPRHLSEAELESVEQPGQY</t>
  </si>
  <si>
    <t>&gt;6856_g</t>
  </si>
  <si>
    <t>MCFGGRGDDAEAKRSREIDVLLHRDEKVMQKVVKLLLLGAGESGKSTILKQMRLIYTKDGFNQNEKEEWRVIIFNNILDGLQMLCDAMEEFEIPFEHEETKNHLTLIRQEKDLRPYEPIPIEYKEAFESLWGDAGIQNCVARGNEFALHDNLGYFFVDMDRLFQKQFVPTDQDVLRARLRTTGITETIFDLGPLQYRMFDVGGQRSERKKWIHCFEGVSALMFLVAISGYDQCLAEDKDGNQMQEALMLWESIVNSHWFRSSALILFLNKMDIFKAKIASCPITKFGFSDYHGDTANAKQTSQYFMNKFVALNRSPEREVYAHFTNATDTDLLKVTMASVQDMIIQRNLQKLIL</t>
  </si>
  <si>
    <t>&gt;6404_g</t>
  </si>
  <si>
    <t>MVSDYEPSASQNVSITPLLKRLWPSPGDANVTAEEIALAISYIFTDQLSPVQAGALLTCLHFTGWDRRADVIAKCAESMRAAASKIDRNDLAKVVKTRGRKEGEYGGGLCDIVGTGGDSHSTFNISTTSSILASSLLLLAKHGNKASTSKSGSADLLNSTKPNPPNLMAVTPETLAKIYEKTNYAFLYAPVFHPGMKHVAPIRKQLGWRTIFNLLGPLASPVEGSIEARVLGVARRDVGPVFAEALKMSGAKKAMVVCGAEDLDEISCAGKTYCWRLVAGSTNEDDQTDVNVEAFTISPTDFGLPPHELKDVSPGKEPEENAQILVKLLQNQLPRDDPIFHFVLMNTAALFVVAGVCEADTSDMGHGDDGKVIIERGPGGGRWKEGVRRARWAVESGEAWRQWRMFVEASNSF</t>
  </si>
  <si>
    <t>&gt;8624_g</t>
  </si>
  <si>
    <t>MKQKTMSSIETWEKFLHRSLATRLETEPFSDYVRLLNAKYPLPPWRISDLFLRPVEYNDAALDISIIHYIQVMIGLELVDVPSVLRALWRYSSCRLENEETQIPNGTADNNAAEGEKEEKGEKHMGNKEKRWKNSWSTEEILFYRLTKHISSGTVPRGAQEAVDLVLICIKWMQAVLAAGQAAHETLLGHTEEMNAQNMALGTLIVSVVESGMVQNVINKGFMAKALRKDFSKNLATFVPFLLQSSPQSAARLEVFRTQTMVAIEPVDKKEAAANKEIDEILDEGMGLGPDNMVIAEIPVVNSRAGLYIYLDSLLVARPLIDDNLIFAYLHNRYQGDIQSTIIDLILASFDILANASFRNERAQTNILLRSFLVNKIPVLLTTLCSSLFPPLTSEYCITEALSHVDTAAFPTLTNMFEENSSSNAMFSDSVRQDFCFACCLHGLIPESSIEELLGDIPMQSLPAGGRYAKEELVQQCLSDPERAEALIDELEHMDGNVGAVSQAITEVIGRLCKNKETMSLKSLCCRLARNPSSLDVMLLFDKPATILQPICELLDNWHYEEDQGEYQPVYEEFGSILLLVLSFTHRYGLTVVDLGIRSTDSFVAKLLKQGHLSRALDDLTEQEQNHLDGWIRGLFDNERGGLGDELMSSCPPQDFYLLVPTLFYHIVLACSTHNLSDEGLKGGLEYLVDTFLLPSLIPGITWLSSHLRESRGDANAVLQILAALVVSPQIQGGGVNSEAGQMLDVVRSVVARGLEHSLRWLQRAEPGRGDVEPLSKAVRGNLGWERRGSSEVAELEGWTAGGGGGKDGGRGEGEGGLEGTIRGMVRGLVGWGGRPVGTNPVGYTHRLVLVGVKMLGANRMLDIILQELNSQMGMESASVALDVACALVCAPDAASWGEVGGAGAGQMDVLGTAETETSMQQQLQRRLNLREALAFRAQEVGKVHKVDPFAAETVVRLWRKVDGMLVVPRLSREALGVLEEVEEGIQKGIVGGSGEMDVDVGMGLEGMMGDMGDMGMGMGTHGDLVGDIHFGIHTRMKLVIGGATGFVGKEVLRQALQCAEITEIVTIGRRPVVVDDEQRSRITDIVMEAQDAFPDSVGRLMANSDACIWTIGVTLTKSKGTPEEEFRRVTRDYALAAIEALARGNGTGRPLRFVYVSAASISRDLDRDWEELAALVSPVVLKLRCVLEVELVEYAAKSRGKVEVCCVRPGYIIGDRGVPGYTMPNYGIADIPTVRREDAVAVMLKQCVEGIEMDPISNDELNRIGKEAVMIYG</t>
  </si>
  <si>
    <t>&gt;1924_g</t>
  </si>
  <si>
    <t>MSSTSVKIGASGGKATQSNPSSINSSNPSILLDKLNGRRSTPDSEALASSDDEAERPDQHQTVAQPQKPARRASWLNDMPQAGVAPRKSSFASSSMSPTTSHPSTPSAESGTWGAHPQGASGVGRGHAGSSSFPWSAGIWNSESRKEPPSRLTEVLPSPTSMNSPGSMGNGYFSEFSNPQRDAASNTTIPFAIPLHPTPKTYRSQSYSVGQLDPDSPASAVSSAAAPVFTGRGRGLQHSGLQHRPSRPSMLSEMSNDGGLSKLKEVDDDDDESTNGSNHGVTLQSNEAKTIEMLARENAILRQQQYHNSRLRPRSSTSNTYGLGSTYGLQDSLPEVSDYAIDELDEINELQELSSKGLLSRRMSEYGAAGQPRLSAYASLENRKLENVKKAYWQSSLGFGGLGDLSQSRRHSFADVPTRQGSVSSVGEPLSAHESSFQDAISPKDYQNRYQDATGYEHGEQATSSKLRQFSLYGKSSEQEKLDILFEEGCNAAIKEACSRKQPTAASYFGGIPTLSRNVDPYSGPTYQPSTYPYNNPAQFSSGRAASPHRGMYGVPQPRHNQLLYIVLFKCSRADVFYVQEGTGLSVKPGDLVIVEADRGTDLGTVARDNVDWATAKELKEHYAEEHYKWLMMYSQGAAGNQDGTGAGLMAASNGLQGSAVGGMGPPNQHGMQEPNPGEIKPKIIKRLAQNHEIQALRDKEGNEAKAKRVCMQKVKEHGLHMEILDAEFQMDWKKLTFYYFADAYINFNSLVTDLFKVYKTRIWMSAINPASFASPSLGLQAPSGIGPGAVGVSRAAQNERRPQAPEQSSYGVAPAGRGYQGVFTQPFASPMDRAGVPPTAFPSSGYTYGYSPFGAASRSATVSPSGYVPMDPFAAFQSQNDYQGLPARFPSPQGIVPALDTTEFGRNSNGMSTPNEAWVSSFQGLSMNSR</t>
  </si>
  <si>
    <t>&gt;3577_g</t>
  </si>
  <si>
    <t>MDSTLHHDHGHLDENAIPGTIHLVDLEGTIHAKHAGSAALHDVVLVPAPSSDPDDPLNWSPARKRLATASQSMYTLMVGIASAAIYSVLEPISEDTGLTLGDLNAGTGYMFLFFGWGCVFWQALALQYGKRPVYLFSMLATLGIMIWVPHATSNGAWIGSKILQGFVGAPIESLCEISITDIYFTHERGTYMGLYAFMLAGSNFLAPVFAGFINDGQGWQWVMYWCAIFLAIGFVFCFFFMEETNYDRAPLEMVVTPSGTPGQSTPQEGVISSSLDPEKNAADAIASDESQQGVDRTPGEVINYKPKTYLQKLALLDKKRDFHLFRTMLRPLLFFSIPSVVYAGFSYGSNLVWFNVLNGTASLILSAPPYNFSSSMVGVSYFSPLIGVACGSLYSGLLGDRIVLWLARRKKGVLEPEYRLWLFSISLILIPGSLILWGVGAAHHVHWFGLIFAMGVIAASNSIGIQLSVSYCIDSYKDLSGEAMVTVILIRNTMSFAIGYGITPWVTDMGYQNAFILAAFAGLAQVLTFLAVVKWGKSWRRATKDRYFAFVRESEKIGMTH</t>
  </si>
  <si>
    <t>&gt;3239_g</t>
  </si>
  <si>
    <t>MFFKKLRSRTKSSKSAVSKPNILTRVLSGPSSTFNGTAASKTHEMTVSPPPLVQPAHSLVTTMAQSQSKEEESRDYQEFLEKARKEEETAERAKLRAIKKAREVNLSPWASKM</t>
  </si>
  <si>
    <t>&gt;5076_g</t>
  </si>
  <si>
    <t>MASFNPTQIFDDGTTEEKGENARLSAFVGAIAVGDLVKSTLGPKGMDKILQSASTGEIMVTNDGATILKSIALDNAAAKVLVNISKVQDDEVGDGTTSVAVLAAELLREAEKLVDKKIHPQTIIEGYRIASNAALKALEKSALDHSSDTEAFKKDLLAIARTTLSSKVLAQDRNHFAELACDAVLRLKGSADLSHIQIIKKAGGKLDDSYLDEGFILDKKIGVNQPKRLEKAKILVANTAMDTDKIKIFGARVKVGSTGKLAELEKAEKDKMKAKVDKIKAHGINCFINRQLIYNWPESLFADAGIMSIEHADFDGIERLALVTGGEITSTFDHPEQVKLGHCDLIEEVIIGEDTLIKFSGVAAGQACTIVLRGATEQLLDEAERSLHDALAVLSQTVKEPRTTLGGGCAEMLMAKAVEGAALKVDGKKQIAVSSFAIALRQLPTILADNAGYDSSDLVAKLRTAIYDGMTTYGLDLLTPGGGIADMRELGVIESYKLKKAVVSSASEAAELLLRVDNIIRSAPRKRERN</t>
  </si>
  <si>
    <t>&gt;10845_g</t>
  </si>
  <si>
    <t>MSSPDHHGSRRSQRSSRQTRESKGPSLPSEQPRSSRISESQTSTTNSRQALPSGTARSENSQNLADSFGPAFQFGYNSTNIPSDGNLSTPYSSTQEYAININSGANSLAIQVPPHLQQALVDQHGISVTRSYTYSTVEVQIQSDVGAQDLDVEEIDLALGHGPGAGTHGNKTINSNMDLAGIGAQFDN</t>
  </si>
  <si>
    <t>&gt;344_g</t>
  </si>
  <si>
    <t>MGFWQEFKSQTRGSKFLFNFLFHGFHLGMFAFGWHKQESDKRLSALNGLTFSVWISRGAGLVLSIDGALILLPMCRNILRYIRPKIRWLPLDESIWFHRQVAYSLLFYTAVHTCGHYVNFFNVEKTQVRKETAIQIHYTQAGGITGHIMLLCMLLMYTTAHAKIRQQSFETFWYTHHLFIPFMLGLYTHATGCFVRDTVDPFSPFAGANFWNHCLGYEGWRWELWGGGLYFIERVYREIRSRRETEIIRVVRHPYDVMEIQFKKPSMKYKAGQWLFLNVPSVSRQQWHPFTITSCPFDPYISVHIRQVGDFTRTLGDALGAGPAQAKLYDDMDPMGMYEVLQNGQQMPALRIDGPYGAPAEDVFDNEIAVLIGTGIGVTPWASILKNIWHMRNGPNPPTRLRRVEFIWVCKDTTSFEWFQALLSSLETQSQEAASQAGALGNEFLRIHTYLTQKLDIDTANNIVLNSVGSAVDPLTELKSRTNFGRPDFPKLFSGMRDGILDRSYLSGLEGDMKTNVGVYFCGPNVAAREIKKACKVATSREVNFSFWKEHF</t>
  </si>
  <si>
    <t>&gt;8655_g</t>
  </si>
  <si>
    <t>MPSYFYHLKFELYPYSSSHESGSATSQKRRQDRPREIWVPPSESDIFDPRWPRHRAVGTGEGGFSDRIEEGRSDRRRKQAKEQSTGGAVIDCGVRRATICAEDGETISVPVANVLKSKLEFPIPKQENTVRDLGIAERDWRFGRVRVEGLDMNVNMERDRRVKERRGLQQAQGGETSAGGINAGLAAVGKVTKARFESVQSKNTEVGWGIVHLYRDGEETLGLSAPPVEVYTAESKAQDPAGGEGQIDQGSEERGAEDCTTLCIPAVPSYLTPSDFLGFVGEETRAQVSHFRMVMTGRMNRYLVLMKFRDGNIAKNWKREFDGKVFNSMEPETCHVVFIKSITFQTPSSSHPNASYPELSHDPFTPASPASTFLKPFPPPTPNLVELPTCPVCLERMDDTTGLLTILCQHVFHCDCLQKWRGSGCPVCRHTNPSLAQSQNPNAYPYDPSDPPFGTGDGSLCRVCDCTEDLWICLICGNTGCGRYKGGHAKEHWKESAHNFALEIETQHVWDYAGDVWVHRLIQGKGDSKVIELPSSRQSGDHDMDMVPVEKLENIGREYTHLLTSQLESQRVYFEELVGKAAAKASAASAAAGSASQKAEEAIQRLKELESENRRLKGEIVPGLERDIERERKRAEKSMEVARGLGKSLTEEKKVGEGLMKRVEFVNKSLAELSTELTRVKEENIELVESNRDLLFSISGEAKLREMAEGEGIEKGELEGGSLSLPPEKERKGRKGKGKGKGLA</t>
  </si>
  <si>
    <t>&gt;2219_g</t>
  </si>
  <si>
    <t>MAAINYPVVGPPKPSPAPVNGSVPLRIEVRDLQKNADQWNLYLLGLDAFKNNTDETKDLSYYGIAGIHGRPYRPWGGVKGDNRQGWQGYCTHTDILFAPWHRPYLALFEQVLYGIIQDIASQFQAQDQIRYKKAAATFRIPYWDWAAQPGDGYYFPNSVGGSTTVNVITPTSKGQPVVIANPLYSTKFHPLNPVAGDFVSVAGAPFDKWINTLRYPSSPRSVNAVSQEDQVFEALSSQFASLQQNVNILLTDPNYTDFAAFSNHEWQSNDPGTYASLEDIHNSIHGMVGGNNGHMSELDYSAFDPVFWLHHANVDRLFAIWQALNPNSYTINKTSADGTFAIAENTKETTSTPLKPFVNSTGQSYWTAENVRVTETFNYAYPETQAWAFKSSSEYQNSVVDAVQALYGGAAFGGDNGSFNLMATSTSNDGSAQKVAAENTPAAELDSGVHPLRNLAAKVKGAIHHDTKEPGVTARGLDLESEIGKRRPLPFRALVLSQEKYIAEETKAVPKPSSYTEYVVNIKAPKHLLGQTYRVHIFLGPFDSALKTWHTQEALVGTFAVFGKITEPSTAGCGKCRADADRECLVTGTVPLTKQIYDEVKKGDCPSLEKQNVLPYLKDNLHWRVTLADGSEKSRDEVPGLVISVVTTEVTIVGGRERRSGVYEVHPEITIGRPAGLTPGHTEL</t>
  </si>
  <si>
    <t>&gt;3888_g</t>
  </si>
  <si>
    <t>MGASKPNGNDQIKVYTGTDNTACNMPIDQDKTCASHNTKEITGAAVYVVVPTGSGRSSRHSSHKRTLAITRTVEPDHYFHEDGKHEYTIPIKSSRGLEYAALTTREEQVGFLKAHGKRSEL</t>
  </si>
  <si>
    <t>&gt;9570_g</t>
  </si>
  <si>
    <t>MNPLRPTSLRSFLLSAKTTLKDAIKHSVPVTFVVGNESAGILNRKGAIPNALINPLLDLDSICSAVVLAYLKTYASSSKTFHVPLSNLARADLSLRPELLPVLKHSNLGVGDLVTLDELDKLGGVGGLAPEKTRWILVDHNALQGQFGRLYAERVVGCIDHHDEENKVPRGYEGEPRVVKPCGSCTSLVIKEGMGLWDELVIGLMDDKDYAWNHELAKFAMAPILIDTNNLKSKAKTKPTDQEAVEYLEQRIFADGNRTWNSEEYFNEISKAKEDIGGLSLKDILRKDYKQWTEGSMNLGISSVVKNISFLIEKAGNMENLFATIEAFAKERGLSICSIMSTSHQEGKFRRELLVWAMDKNGVTSAKKFEADSKERLGLESWKDGQLNIEGKEQWRKCWWQLKVEHSRKQVAPFLRATMIP</t>
  </si>
  <si>
    <t>&gt;2621_g</t>
  </si>
  <si>
    <t>MASPPEKTDRQSTTPFHLKLFYRTGGFNRLEEFSASTDLPPHLQIYTWPTCTLRELSHLLASALPTILPDPAIGTRLAFRLIFPDTRSSAASGPGRYMMKDLGSVVIGDGGPGILPDEEEAAIVGGGPMAGPLGGEPEKTLQDARFVIGDYVSCAIMPPMENGSVAPPPAGPARGGFGAGRGSDFGGRGGGMGPRENGFGGFRGRGSRGAGNFGPGFVPTGEWRRGERLPEGPGSGGRGRGFGAGRGRY</t>
  </si>
  <si>
    <t>&gt;15795_g</t>
  </si>
  <si>
    <t>SLRSL</t>
  </si>
  <si>
    <t>&gt;10674_g</t>
  </si>
  <si>
    <t>MMGLQDFFNWRSQTTQNMPATADEEIPAEVDEPPDHQILRDHPCATDFAKATIRPEDNRKVSLLTKAFQNTPAANSSKPGLQLATELVRRRSMMSNASLASTAELTSDGGLTSPARTNTPSPPFPATNLSNFAPYSFTSKTGIPPMMLDQNLESKDAPEILTVSPKMNAPPRKRCITFMCDGKKDMATHAKALKVPAVIEPAQAPISNTSAPKPRKCTIQFACPGPRATAKEEKKANSQTLKPAEASKRSSRSPSATRKPPRPVMPTSRSLRRASRSPVAVRAKPKYIIADENTIQSSEATRFHEFASEEPQEDDWIRKASDESREKLTINDTLKKENAIRLLGNQAEEEALEEDDDDEDDDEEDDEDLDSESDSDLDSNDDLDLEDGEEPMLLDGEELDEDEGEDVGVSDGNETDNEAGFADSDNESDATGDFAFWTPRGNPGRQTRQPPVARASAHHRAASASSIDSLDYMEPAMRGRRMPIRRPMKIRPGTPDLPDSTDFVCGTLDEDRPLEDAYVSCIKQKKNAKHKQTPQDIDPSFPTSDPEDEEDEEDLVDPINDSDDHIWIHGKFEESDDDRNGRRRSTAHRKSPVISPRRLHSPPPPKRLHSPPAKLRLRSPPPRKLFTQSPRRMRSPPPARTIRSPLASPTQHSTSQAIAFAPLGARPGLTHTKSLPRSPNAFCRQYRASRLVAANGNNDGNDAEGHVRGAMDIVKGLEHKRQRRKEKLLMKLCNRKNKSHTERRPQPGKGAERMRELGLLMAGKTGHNEPYMLSA</t>
  </si>
  <si>
    <t>&gt;6031_g</t>
  </si>
  <si>
    <t>MAIFGKSKKDKQTTLQPQFTSNIFIPQPTTPQYADTSQPNWTYIQQPASSNSYHSPQSQGWLIAPVPSQYQPASVPQHIPHLPPERQNSCTVSKLALASVSNLLASDIAEYPGAQYLNNGTAPLQIQGTQHLNQGAQLCDLISSKFNTIITLIDEERFSGDESELVVAPPATLSWQQQQQEPEYASRTLPKGKSKGIASNPPPPYETVSKLYASKNSPLTHGGYMTTFPLLCLAATYSERVYTKPIGQEREAHVEGEWRQGTKDMVIKSVPMDDASTIVFAIRGTQGFMDWSVNLNTTPASPEGFLDDPGNYCHSGFLSVAKKMIKPVAARLRTLLQEDPTRARYSLLITGHSAGGAIAALLYSHMLSTTVGAESELSILTGCFKRIHCVTFGAPPVSLLPLSKPDTPALRKSLFLSFVNEGDPVARAEKAYIRSLLELYSAPAPRQSFSDAVTTQELQPLIPGLGKFTSTFNLNKTRPPPPPKKLKTPPMYKSAPLWPVPEATLSNAGRIVILRSVEEYEPQSKKKRVHDRMNEGIVAQMISDHLLRGVIWGDPVCHMMRLYARRVEILATNAVMGRS</t>
  </si>
  <si>
    <t>&gt;5409_g</t>
  </si>
  <si>
    <t>MKFITACVALLTALPFISATPTTTPATNSSIIWLPVISTTPGLNLTTGTCAGGTPIWHGLCPFEKGPLQIPSDGVDKRQNQVRCPCLVYGLCMDMVNGYCPVSFESESEALEKRQGQAQCPCVLGNICVPMVNGNCPGIFARNANAHAIGTPDVEVAKKAVRDLIKEATSLASGYTGRAVEKRSWFNSRYSAKGKRAQESASSCWSDPLTGKIACSAASGTASGTKPPSIFKLPVMVLRMARGVMGL</t>
  </si>
  <si>
    <t>&gt;15799_g</t>
  </si>
  <si>
    <t>MIKPLKY</t>
  </si>
  <si>
    <t>&gt;1438_g</t>
  </si>
  <si>
    <t>MHKFLRAIGRVLGCRCTPVEDEKVAAPEEQWDIFTGPFSTRWAVERARNRWDDSSMNVRDRAAFQTTLARRKQIVLDKYGIKAPQPWSQKTAHTLRNANTNISTMTSTKALFGGQV</t>
  </si>
  <si>
    <t>&gt;5915_g</t>
  </si>
  <si>
    <t>MRFFVSFKYNSQELLSSTEIGPDFGIMLLFYSEAFLWRMIMSLKESISGPLLSFILPAILQTQTISFFSSFLCEHNLLFTTAMTESNPPTGPNLESVDFDNLIPNKREFNWEPFATALHINDALLNTIQNTINDTFARDELYKFQTLSSLQLSPDLLICTNNLVDEFREVILVGSATPRDFTAEWFRAALISRWHQIHAERPEEDKRTLTIEELVFRLRVIQGEEVIHNEEIVATRCVPEHYSIYDKRNYYMALLYQEFQSIIDEKRKRWNLNPIKLRDNGQLQYKVPTGQTKVIMNQREFEVAVAHLSSGRKPDDDTIDFTFYMESTAQKKSREEWEKLRNQPGISLPVGLRRRSNLPEFDPGPAPPVASSSQQGASSATFSDVPTARPPPLSSSDRHIGNPVLRHEPNQTNLFQNAGNPDAAASSLFQEASFVPLSKILASRIPPSLPGSTSQSPLRSSIPRLVRRTGVDPSMTGGSPLSKFLPQPAPLSTPLKRQQDHIVGNSKKSISPSVTPSNTTQSNTTTPQSLPTTQSSTSKSGQTRGTRSEGSPKLSRKLSRKKLPGTGTIKKTLATRTMSQRSGADKFEAYKEKFKGLYEEVQVNTYDRGGDHHDIAITAFEGIDSKIEEDEVEAVDEEDLEARNLDTEGDYIATKLQELLSLEDLTQLKDIDEPDETFHRWRECCRLFQIDSYAKVDIDQIVRLAGLRTNLYQYQAFGVYWKTKRSREVGGGFVADEMGLGKTLSFLAYIVAERQSCCLWEEVNRSRKESNGNHLKVEEHGELDVCPSRHSRPYWIDCPCASSSPTSTMEPKLGVRLACVPPAVVPIWMYQWKTHINEDEKTLAMRLIIAHPSSIEKVGPGFNKQNSQLSRNMGILKSQRNETRVASGIYAEDTPKLGQDRYLVITTKEYYPSWIKKFAYTANVRGYPSSHLDVWFKGEQPGIAFGIVMNDECHEDYQRGHGRSKILEKIPQANSPFIWGYSGTPFSQTPRGIEGVLWAIECHYPKADKTSPISGWG</t>
  </si>
  <si>
    <t>&gt;6757_g</t>
  </si>
  <si>
    <t>MQLARNLEMRMIGKESYNSAQIDALDREMKEMGGQTTTQVIFLYCSIVIIIAVVVAWSVYYTITCRKQRKKLEDIENGKTGVELQVQDSAYEIAGQEIVSSEDEDVQIDWDESNSESEGEERRFPLGWERSIKDMGVHGVGMFEYPRTSSPNPSCVEVTEDKRGKSIDLAFTFEEMAGVFGTERNMFVVP</t>
  </si>
  <si>
    <t>&gt;24_g</t>
  </si>
  <si>
    <t>MAANVHFPGRYLQRLLPKPQSFAAQEAREREKSEREKLKHKFFAPKDFDRLGNERCREWIERIALEDTTYTPKEKEAVAEKWVGNGEALCRMSTEEVIGVLGPAGSFVSLIRWECLGGNNTSPECVLCSWEMV</t>
  </si>
  <si>
    <t>&gt;3794_g</t>
  </si>
  <si>
    <t>MLRALVEFRIRGVKTNIPFLASLLTHPTFIEGNCWTTFIDDTPELFDLVGSQNRAQKLLAYLGDVAVNGSSIKGQIGEPKFKGDIIMPELFDESGKKIDTIEPCKKGWRNIIVQKGPEAFAKAVRANKGCLLMDTTWRDAHQSLLATRVRTVDLLNIARETSHAYSNLYSLECWGGATFDVAMRFLYEDPWDRLRKMRKLVPNIPFQMLLRGANGVAYSSLPDNAIYHFCEQAKKHGVDIFRVFDALNDIDQLEVGIKAVQKAGGVVEGTVCYSGDMLNPRKKYNLEYYLDVVDKLVGLGIHVLGIKDMAGVLKPRAATLLVGAIRKKYPDLPIHVHTHDSAGTGVASMIACADAGADVVDTATDSMSGMTSQPSVGAVISSLEGTDLDPGLNIRHVRAIDTYWAQLRLIYSPFEAGLTGPDPEVYEHEIPGGQLTNLIFQASQLGLGQQWAETKKAYEHANDLLGDIVKVTPTSKVVGDLAQFMVSNKLSSSDVQKRASELDFPGSVLEFFEGLMGQPYGGFPEPLRTDALRGRRKLDKRPGLFLEPLDLPKIKKDIHTKFGSVTECDVASYAMYPKVFEDYRKFIQKYGDLSVLPTRYFLSRPEIGEEFHVELEKGKVLILKLLAVGPLSDTTGQREVFYEMNGEVRQVTVDDNNAAVENTSRPKADPGDSSQVGAPMSGVVIEIRVHEGGEVKKGDPIAVLSAMKMEMVISAPHAGKVGNIQIKEGDSVGGSDLICKIVKPVN</t>
  </si>
  <si>
    <t>&gt;6088_g</t>
  </si>
  <si>
    <t>MSAVKRIVVCGGNGFLGSRICKVAVARGWDVTSISRSGEPTWSSVTSTNTPPPWAHKVTWERADILKPATYSPLLKSANYVVHSMGILLEADYKGVLSGRESLIPGVRRAFSSTKAGSRNPLEDEELKSGERDGQLTYELMNRDSAVALARQASGEGVEGFAFVSAAGGAPVLPRRYISTKREAEATIGKEFPEMRSVFIRAPFLYDNSRSITVPLAAMTGLGAAFNGITGGIFAGFMGSAGVKAMKADVVADAIVEALNDENVKGPVEAKQIVHLAGKAWRKSML</t>
  </si>
  <si>
    <t>&gt;1626_g</t>
  </si>
  <si>
    <t>MKRKAESQANGHNGKSALKKRAKTVLSDEDVKKCFRKGLFDNGILSRYTRENAASEPYKYSVIKELINDDLLRAVRKEVQENVEFTPKETDIYRIHQTGDLANLDGLDDAALEKLPSLLKLRNALYSAPFRKYVAKITNSGPVSGRKTDMAISVYTPGCHLLCHDDVIGSRRISYILYMTDPDLPWKPEWGGALRLYPTETHDDEGVETITPTPDPSKNAPPNWNQLSFFAVQPGLSFHDVEEVFYAENKEQLENNGGRLRLAINGWFHIPQIGEEGYHEGEEEQWGKNSSLKQLQGHPDRYDFPKAKPVPVKEAEKAKEPGFGEEDLDFLLKYMAPTYLTPDTLEEVAQQFMETSSVTLGGLLSNKFAARVREYVEKQEATPLPQTTTEIEKGEWKVAKPPHKHRFLYLQSNESGSKETKAKESNPIKELIDVFLPSIQFRTWLEIATQCEIENFDLLARRFRRGFDYSLATGHDGEARLEICLGLTPTPGWGDDAEPSENEEEKAESKGAKGKNGSSSKSGKKTKSNGKKKEEDPEEEKDVGGHEVYMAGEDDDETGDAAVYKTSSEAEEDNVLFTMPASWNKMSLVLRDSGVLKFVKYVSKSAKGDRWDVTGAFDVKPEEGEDEDSQETAGVSLEDSDEETFNGFPDSEDSDSE</t>
  </si>
  <si>
    <t>&gt;2404_g</t>
  </si>
  <si>
    <t>MTAQPTQAPVLSTPETNFFEDPTPLSTSANESKLNDEELWKVYEISRTAKEIREGGYKRVALQFPDGMLRDAPRIYEKLEEEIKRLSAVEIRNQPSGPDIDSNASQPSAGGDFTKETRVEDEKAQDHKDEKTSGRQEEKVRLYVLADTSYGSCCVDEIAAEHVDAGVVVHYGRSCLSPTSRLPVIYVFTSRDLDIADVVATFEDTFSGKEEKVVLMADIIYHSHIPAIHAALLEKGYTNIVAPEIIHNPESSIPNRKLPEVIGKEELKGYKLFHVSDPPQALLLALSSRVADFYIYPTTTTTGKGQGGKREALCANSARALRRRYGVIISLSATPIFGILINTLSVKSYLSTATALQSLIASAGKKSYTFVVGKVNSAKIANFSEIGGWVVVGCWESSLVEGADFYRPVITPFELGLCLAGDDKRIWDGSWWGGFGEMGEMGAASQSQSQNPTSEKELEGRQNGGGKQEDKEAGGGEDSEEESEPPEFDLRTGRYVSNSRPMRGTTISKPPESGSGKTGASKELTRRVKGDLAVINGTVSPGAEYLRSMRTWTGLGSDFENGEQEAGAIIEEGRTGIARGYRVGEEEAERK</t>
  </si>
  <si>
    <t>&gt;5923_g</t>
  </si>
  <si>
    <t>MIIDTAVHHLRGDEENSRDMRESQRALELRKFFAPNYKLDSRAPENGFNDTLTSDGALHAYAETVVWRLKGCHAMVSLIDRGTQYFLAGALRTADEEDPDSVVTLGEWFGCSTVPTPGGLCEHTLELDSTEDGYPCFIINDLTKDERFAHLPVVAGAPYYKFYVGVPITTKHGVNIGSFFLFDNKARNGLPYPLRKFIHQQAENVMKHLETKREAAERRRAALMSKGIARFLERTSHEAETSDVDSYNSDDEALIINPERESGGTQTLAIQEEKSLPEKPSVSILDKIRAALDDAAEILRVSLELTAGGVVFLDTAVGYIDNDHEPAPVNSNPFLHDEVHGLGVERAGEIDSHSSHLGSTPSNNARNTRRHLSQRSTRSSTDKNKVSKIMAISTAETATWDPSSISLDSKSLDLLIKSYPKGNVWYIDEEGYFSSLEQIHDLHEVAGTSPTSRRQSISPLGLTKQREEAKMLSRRWYSGCFVWSKSATPVFTVESEISYLSSFTSSVMVEISRLDAITSNKMKSDFISSISHEFRSPLHGILSCTEFLRDSNLDASQIEFISTIQNCSGTLLDTINHVLDYSKINSFENTRSKQGTISNELYQETNLALLCEDIVNGMIAANEFRGAGSGDVAIPAMNENSRKIPESLDPHSPIEIILDIESREWEYKIQPGALRRVVMNLFGNAQKYTKAGYIMVQLQIQNFAQPTVHDGKTPNEILILRVRDTGKGMSSEYMERKLYHPFAQEDSFATGVGLGLSIVWSIVNQLGGKISIGSEVGKGTDVEVTIPVDRASGLENMPSRTLNNFQGLTDAEACIPTLRERGMGKSVCLRQVNKSCHHKNASWKCIERYCKEWFGFTMQDISADVVITDDDEFNEYSNSQIVLFVHKNMSYSDSRNGWRRNHPFGSISEPVGPFKLARSILALLDQSVLDDERILYTRSADVSTQTPLGSPEERTIMNGIIMTDYGFLPLSTPSDIPITQRSSSFENKTPLLDSVFEAPHLEKGWNEDSFTNIRTFPALPLKLPAVRRNMPLMMSFPKPALGEPLLATEFCVRGLHILAVDDNALNLQLLLRYLLKRKTDKILTASNGIEAVATACNSDDPFDVIFMDISMPGMDGFEATRLIRNFEKNEVFQSEQDMRSAIVGDNKPVTKEDESTAVISEPRSGVKSNAYIVALTGLGSHRDREKAKDSGFDDFLTKPISFAKIGELLKKLSEEKEIISHV</t>
  </si>
  <si>
    <t>&gt;15809_g</t>
  </si>
  <si>
    <t>MLHKLK</t>
  </si>
  <si>
    <t>&gt;7201_g</t>
  </si>
  <si>
    <t>MAPRKPRTNIPRAGKMGQPAPSPPIMNVLPNEILHIICSFLPIPDLGNFRLSCKDGASIGARHLVQNIHVMFTAKSFQNLVNISLHPILSKHVSSILYEARYLEDVDQEDFKSEILDHEYEDLDSLAMGGEHVQAETQRAWVAYKEMLDQQRYMKKLNYDASIFAQTMTRFPALKKIEMSSEYCNYSDAFVRAFEATHAVSALMLDGDEIDHEEYTGTRALGCLLVAAGGMQGHLEHLKAHKLHSSFFNAVPMNVWLNSLTNLRHLDLELENHYMFGGDAELVTKAKHKELGRALHVAKHLETIRLCIDGIITDPVSLTIERVRHRPVDWARLVGDGYWPRLRTLELQVVGGNEKHFANFLERHSKTLQVLKWHQMWLDQGELGGWKRLFKHMEKHLCLKEIEFEGIWGQEAVYTLKPELTKMTLTLKRALTALLVEGRGKRPNNRKKQEKVGFASLEIDGAIN</t>
  </si>
  <si>
    <t>&gt;4817_g</t>
  </si>
  <si>
    <t>MLGALTICVFSELEELTQQLHECNHYSMDSPIISRLFRQLCTHKYCAALRSHSSLPFRIRNGRGRQLRCMSSKRGDGRSDVDRNEDKWQQRNDLLTGDKAEEYQKFPMVTANELRGRRDRPRRVKMLTRDFIEDSLYNPSYGYFSKQVVIFTPGEPFDFNSLENEPEFYRLLGQRYTEFEDKLDRKEPNETRQLWHTPTELFRPYYGEAIARYLVAQYKLSQYPYHDLIIYEMGAGNGTLMLNILDYIRDIEPHVYHRTKYKVIEISSNLAKLQANHLVRNAHSRGHAKQVEIINKSIFEWDQYVPSPCYFLAMEVFDNFAHDAIRYDLQSEEPMQGTVLIDGQGDFFEFYVPHIDPVASRFLRVRHAATGGNYPMPMHQSKLVRKLRSSIPFTRNLSDPEYIPTRLMQFFDILGKYFPGHKLVAADFHELTETVKGINAPVVQTRYKRRTVPVTTPYVHQGYFDILFPTDFTVMESIYRAITGKLTKVSSHEEFLRRWAYVEETETKNGENPLLGWYKNASVLTTV</t>
  </si>
  <si>
    <t>&gt;9434_g</t>
  </si>
  <si>
    <t>MPGNALVRIDTNILPKAKLVVVFCGLAFALCISFIDQNSIGIALPTIGADLHSATTIAWAGTSSLIANTVFQVLYGRLSDIVGRKVVFLSAVGLLALGDLLCSFAKTGPQLYAFRGISGVGNGGITALTMMVVSDVVTLEKRGFYQGILGSCVGLGNTIGPFLAAAFIQTSTWRSLFWFICPVAVLAGILVTFTLPPSKVHGDFGAKLKAIDYFGVLFSSSAILLLLIPISGGGTYFEWNSPMVVSLLSLGGICMVLFIIVEWRFAAMPMMPLHLFKLPGVCAIIIQCLLFGIVYYSHLYYLPIYYQNVRQFSPLLSAALTIPFVVGQAVFSILSGQYISRTKRYGEVIWAGFALWTLGAGLILLLDRTTPKWKIIVFLVIEGAGVGNVFQPTLVAAQAHSSKADRAVVISVRNFIRSLGGSLGLALSSAIFSSALKKSLYTAPTPLPSIVKSGILAAILRVPDLSELTFIEKEEVLDAYMSASKTVFTIWAPMIAACLILCIFIKDRGLQRPEEKPPAAAVRIGGSEIGVGTESDLEMQQRGKMKC</t>
  </si>
  <si>
    <t>&gt;3338_g</t>
  </si>
  <si>
    <t>MLLTSSQVSVAISSFIVFVFTLALFLSGYVLQQHTLRDLREAIKPQLVRPASGQPELYLPPQFRDDPAYTRRGVVDAIAVNLADSEAEKEKENMVGATRWQKEARRKKLLEEANAKQTPMSEENKDEVDKSQPSEGKPPTLSAAERRKRIKEQILAEGEGEGFKGYRRRMW</t>
  </si>
  <si>
    <t>&gt;15814_g</t>
  </si>
  <si>
    <t>MAFKAFTKLF</t>
  </si>
  <si>
    <t>&gt;15815_g</t>
  </si>
  <si>
    <t>MVGKRKRSEGSNVTVRETSTTTTMMMTRRRSSGRGTKTKTGAVPGAVATKAAKGKENTSPLRDEEPRTPERRGVAAREGGEDVIEVNPYPQPKRFRKGDGRFVRKGRGEGDIEKKVEGRRRSRRKMVKVEVEVPAGTFEASVFLAEGEWRVKVNEHPSYLNVDVPSLQEDSKRRSEGSPESKASTGPSKLNSNGSGTAQPKGRKDQNGKGKGKGKGKKPRDKGEDRVKELERNIDVVTFGNVQFKAWYPSWYPKEIIGEKALDGKGNGITVPELFVCKRCFAYSKEMVEWVRHCRCCEAEVPGKRIYVHGGVNGEPREEGAKGNWSIYEVDGAVETIFCQKLSLFAKLFLDNKSVFFDVAGFNYFLLVHTNPSHPTSPDIVPGEKQIVGFFSKEKMSWDNNNLACILVFPPWQKKGLGKLLMGISYAIAKREGIMGGPEKPISELGMKGYTKFWGGEIAMWILGQGVAKKGKGALVEASSEGEVTVESISRDTWIAKEDVLAVMREMGIVEKVLREEGEEVERVRIDKEAVRRWCESKRVPLRRAIDEEGFVEGYAIPVGKEAEGEEESDD</t>
  </si>
  <si>
    <t>&gt;8079_g</t>
  </si>
  <si>
    <t>MASSTSGSTAAFAPVLAAMKTMRDGQREQKKAAHQFLQDFQKSTEAWQITIGILQSPADAETKLFAATTLRGKITYDVNQIPADALPALRNQVLELLKVYAAGPRPIRIQLCVCLAILAIQMTGWKDVVPTIVQTLGSDAESHSCILDFLKVLPEEVTEGRKINLTEDELQQRTQELLGDNASLVVQLLITYAQSSATAATNPQLLEVITSWLREVPVADVVNSPLLDVVFNALDTDRSFEAGTDCLCAIFKETREVDEYMPSIQVLLPRVIALRPRITQAAEQEDTELFKGITRIFAEAGEAWVVLIAREPAVFRPLVEAVLECAARDMDRDSIALTFVFWYELKLYLILERYIQARVQYVDVYSKLVDVMLKQLEYPTPDSNQTDLFDGDREAEEKFREFRHHMGDVLKDCCEIMGVTECLSKVLVCIKAWMASYASLATTASVPHWQQLEAPLFSMRAMGRMVDKDEDIILPQIMPMIVQIPHHEKLRFATIMVLGRYTEWTSNHPELLESQFTYIVSSFETDSKEIVRAAAMAMKFFCTDCKHLLSSQVVQLQNFYNSTLDKLPGISQEELTEGVASVVAVQPPAQIYELLKLYCNPLMERLMTLARQADDNDGKLAVADHLNLITFFVQIVTPYVEPGQENPAVKYCQDIFPILAEILNTFITCTPICERVCRNWRYMVISYRTAMAPLLPQMANTLANGFALSKQGCFLWVTAAILREFSEDREHVDEGITNDIYTFFESQATAMLQIMNDLPPQDVPDVIEDFYRLLLDALLYYPHKLIRSSLFSHIFQAGVSALGLEQREPLNAVLHYIRDVIGYGGDNPPSSSSSPNPLEIQHIVQELILANGENLVKQIMAGMMITFPDDCFTDGSGALLGLFELMPQQTANWVDKTVRMLPAGTIREPEIDRLMTGIRERLALGQEGHRKVRSLLQDFTNSYRRRYIAPRDGLGRLEAERFHFNA</t>
  </si>
  <si>
    <t>&gt;6010_g</t>
  </si>
  <si>
    <t>MSKVSTTSINPSIVAAPYNWPHDNSLSPETTALVVIDMQNDFCSKKGYIAFQGYNIDDSLAIIPRIQKLIKVFRDRGFKIYWTREGHRPDLSTLSSRERLRSKNNESGKGIGDKGPLGRLLVRGEEGHEIVDQLKPNEIEAKCAVIDKPGRSAFQHTDFGLLLKVGGIKNLVLVGVTTDVCVHSTMREANDNAFDCLLVEDATAASERHLHDGAVESVKGEGGIFGAISTTEKILKALGEKGV</t>
  </si>
  <si>
    <t>&gt;6714_g</t>
  </si>
  <si>
    <t>MRRIARFERSIDLLRPRIVAKTYTPYLCSSCKRQAASFSTTVLRTAEPKKIPFSEKIRQKLWGTDKPPGLADPYSSAGESNREIEEEQQGPEGEQAIHVPAVQDPGYEPAVNWDGLDRVGGFGYWWRDNWDPEHRYNGFLPMEVMTDSDEITAALHRAVVEVSTLQKAEKPLNLLFQTEPAEDLTWRAQIRPVEGQPALQFPDGASLEGLVERLMSPILNEPTMEGTPTESEEDVVTDGPSTNSQYPDAIQGYKTPEHEVPIEEAPTESEEDVVADRSEQDPLKQEAMPFETYQELVASWDPAWLQVSLENRDVKFAVLKRMMQLTGIRISDSTIQPSRTVQALLKHLIKPPKPKKLADALREKEELLSLPNVTIYEKRVTPIDKEKQVGRWKLIEEELKERNLPVTGRP</t>
  </si>
  <si>
    <t>&gt;15819_g</t>
  </si>
  <si>
    <t>MASPRIVLITGANSGVGYATSKVLSTTPSTPPFHVIMAGRSLPRLTTALTTLQTQHPAASLSTLELDVTSSASVAAAVATITTQFGHIDVLINNAAVGSLSPDVGTRYRADLETNVTGPAVVAAAFRPLLLQGTNPYSLYIGSGAGSLDMTFDLTSPLHQFPPFPGEDAYKVSKTALNMVMLVEADEVRRNGLGIKVLAFCPGFVVSNLRGPSEEAITGGGMAGDPEVSGRGILAILEGKRDAEVGRLVHDKGVYAW</t>
  </si>
  <si>
    <t>&gt;6969_g</t>
  </si>
  <si>
    <t>MATPKFNSKSPTIKRILREAAEFAASPSPDYHASPASDADLFDWHFTLRGPPSPSPFAGGIYHGRIILPPTYPLRPPMFRFLTPSGRFEQNRDICLSISGHHEESWQPAWGIRTAIVALRAFMETDAKGQVGGLEASKGDREKMAKASPSWRCPMCRRSNEEILAQTAEEARLKGEEDKEIEVPHELNLGFKDELGKGKDGDEDGELAEGFVRTGVLDGSVDRQPSSSGYPAAKPGQGVTQPTSSVGQQSTDTNTRSNAAPPHVTAPARLPQPTLTARQIQLERNSRDGVPIWLDRAIAAVVVCLAAMVMKVVLGW</t>
  </si>
  <si>
    <t>&gt;1393_g</t>
  </si>
  <si>
    <t>MANLRVSEWRKLPVSLAELCLDTTLRCGQSFRWKKLRGNEWSCALHGRILSLKQDSTHLYYQSIWPKTSTPLNLPGETTSQSSSEDEDTKALVEHYLNLTPDLTALYEDWSSVDPNFKKRAPKFTGVRILKQDAWESLVGFICSSNNNIVRISQMVHNLCLHYGPLIGQIDEQPFHDFPPPEALTGPGVESHLRKLGFGYRAGYIAKTALIVAKDKPKGWLQGLSNQDPYHDSSDQKVLPLGGREGYRKAHGELLELQGVGPKVADCVCLMGLGWGEAVPVDTHVWQIAQRDYKFGKGKHKGLTKATYDAVGDYFRQLWGKEAGWAHSVLFAADLKTFSERLAPKVEVDLEKIKVEQEDGVVKLSTVLMKREYTFGEVKEEYSEDKENRIAADNSRERRAKRRRTTR</t>
  </si>
  <si>
    <t>&gt;8089_g</t>
  </si>
  <si>
    <t>MPICIECRYPVKTLYTEYSGADDKSSGHGVRLTVCKNCGRFCDKYVEHDFVVLFIDLVLIKPQVYRHLLHNSLMREHDQFDPSILRLGILLLLFDVYLTWARIEKSTSSGAESGNSDFLRLSQQPIVFQYVFFLILCALSTLAFHVSIRFLTSSPLSPLVLFGLMPRYSRPNSVSTALLVSSSTKLFPILMVIWEYDVPAAARSLGWAVVANNVEALKILLDCGYGTAAILATVGATSRWMVGRGILWVVGLDGVDAGGESGVAADGKALWALVELGKEWGGRLGLG</t>
  </si>
  <si>
    <t>&gt;8359_g</t>
  </si>
  <si>
    <t>MASGFQSRRAQELLVASYTAGETEGERGAATAEVEDSPGKDMAHPISSSRDPPQQNNNTQNNDIIPHNAIMNSWWSDKRWIAKTLISSEPEILLDQRLRHNFWVSREIVEKDWSQPPLPQETFTLSDVYWLASRPASDNEFNAENGSGDFELEQLAILEMTLSRLYTIDPKAIRKTTFQRQHNTDLVVIGNLSLWISKTILPKGSIFLRDEVPEDVEPSTRPPPNPLTGQKACLGLMCLFHLQEILDRRLSEQPELKPPKPDPKVLLTFLAFTSQDDPYTLSSVFDLSITLLDRHMKQLSSEAFIVYYLVQEVIRPLFPPPSSSTSARQSTLPSSTLNISPTSKPWKYEMPYALTVLTWAVVRIPKAYLKYHYRLLLPPILTILQDTTLYPRAQTRALNMLSTLLHKLPESEVILHQTGLGAVIEQAVFRNLYLPHLTPSAQPIPMLRSAYEAIFALYDARFPGVGSNDTQHQTSENEKHRTALLARVMREALIPSFHRNLGPKHLELLMLNMKLLILKLDIEAVRFIGPIIAMFNRLFSDPDSYTGESAVVEGCKALDVLLTRVWMRMDDPVYKMMIIDMLVRCWKRDKMDAKTRLALMSTGRRFMICVQSNQVHQEMRILGDLELLFQDENLRQLFGVTCG</t>
  </si>
  <si>
    <t>&gt;2591_g</t>
  </si>
  <si>
    <t>MDDDSVNLSSDAAGATPGSNSIPATAAQGDHPDTEQGAHSADVTMSEGAEAAIKGSGKAVSSNPLDAPNAPHREGDEPKDEEMADSQDVKPSHEGADGEVGADGQLEKTKASIESSAREHLISQTHSIILPSYTTWFDMNAINNIERKALPEFFNNRNRSKTPSTYKDYRDFMINTYRLNPIEYLTVTACRRNLAGDVCAIMRVHAFLEQWGLINYQVDADQRPSSVGPPFTGHFKVICDTPRGLQPWQPTADPLVIKGKEMASTDAKATAAPIAKSELNLEIGRNIYEPTARETKINKSPKQANGEGPSTNGTSGDASVKAIEEIVKPTVHKIHCFSCGIDCTRVHYHNSRAEPGANGQTKFDLCPNCFAEGRLPTNHEAAFYTKLENPSYSAIPDRDAPWSDGEILRLLEGMERYDEDWEHIAEYVGTRSKEECVVKFLQFEIEDKYLDAEPVKASSFNMLGSQDGPLPFSKADNPVLSVIGFLAGLTEPSVTAAAAGKTVEALRQSLREKLEHPEGAEKDKGKDNSDAMEVDIQHKTTTTTTTTTTHTMSGVATIPLAMVAARAGGLASHEEREMTRLVSAAVNTTLEKFELKLKQFNEMEEILQAERRELERGRQQLFLDRLALKKRVAQVQDSLRIAATTGGEQGLKMAQSALTPTQSLAFAPSDASGTTVQPLSADGQIKSYDI</t>
  </si>
  <si>
    <t>&gt;1981_g</t>
  </si>
  <si>
    <t>MAEISAKRLKTSPVSIGTHSGHFHADEALAVYMLRLLPTYHSSQLIRTRDPALLQTCHTVVDVGGEYDAATNRYDHHQRTFTTTFPNRPTKLSSAGLVYMHFGKAIIAQHLGVSEDAAEVAVIWVKIYESFIEALDAHDNGISAYDPKAIAAAGIEKKFSDGGFSLGAMVSRLNPNWNDHTPSDPVEAQKAEDEKFLAASTRMGEEFSRDLDYYTKCWLPARDIVYKAYAKRVEYDSKGRILVFDGQSVPWKDHLYTLEASEGGDSKVLYVLYPEKPAPDAKWRIQCVPVSKDSFESRKPLPEAWRGFRDEKLDEIAGVSGGVFVHAAGFIGGNKTFSGAIEMTKKALDI</t>
  </si>
  <si>
    <t>&gt;7636_g</t>
  </si>
  <si>
    <t>MTSLASSPEILAAYQAVRSDASPETYLLLSYSSPTSNTLALTATGTGPLSELAAQFDDAQAQYAYVRIEYANDTESKRVKFVLIIWIGEKTKVMRKARVSIESGEVKKVLGHHSIQVDARDRGDVDEADIVKRLRKAGGADYNGGRG</t>
  </si>
  <si>
    <t>&gt;9685_g</t>
  </si>
  <si>
    <t>MASNSPSERPSGASTPNPRFTSQTKTAEDLLSTQTVGLVNLSDFRKRRAEAIEQKERDTQELLLGIESARNTPIPDGTSPSPHPIKRKKRKLGGRCTPKLSFGGDEDEEDGDESTEASVSNSRSNSTSNSPRGGTPVEGLSGRMKISANKGVGFVPRTMTKTALLREAQTRESLRKEFLKIQEAVKGTEICIPFVFYDGTNIPGGMCKVKKGDFIWVFLDRSRKVGAELGVGEKANSRREWARVGVDDLMLVRGSIIIPHHYDFYYFIINHTLGPNNRILFDYSSEPPAPVEISETQNPEDYNPLSIPSKAPAENKKLEGMEDDPTFTKVVDRRWYERNKHIFPASVWQEFDPEKDYQREVKRDLGGNAFFFS</t>
  </si>
  <si>
    <t>&gt;1205_g</t>
  </si>
  <si>
    <t>MSVIQVEDLVSYQLRSNYLDAISDGVGERLITINDAFLNTSGFKAAGWRPNPSNIKRTHSPPIPTAIASEYFQAPPRSAGLGGNGLDDEAEEGGLVTGSGAGDTVGPGIATKRRRRREQMEEEDSSDLSDDSDEEGDQRAAQQIKFSKMPIRNRSGSSPIRGSNLRQSTLSSPTQTPGRQMRRGSQSALEAVKERARRDTVTSSEMSSENEFDASAFRRQREAAKNAAKASKALQKNTSEPNVSLKRPGSDLLEGEDDDSDESDIDSDFVASMDSASILDGVKGPVSSSPNHVVGTMPRGLQRSPTKKSRPAPPVLQPLPPPRPISMIQPKSLLSDAIKAKRKKAAMPFESFASLSGQGDPNPINLRIWAPFATSTTKPYEVLIRRGVHENEANDRQVTVADLIGLSLWRYQEEKLEPAIPPEKLNVNRWTLRLVEDEEVDYDFPALERTRPVVSFTTANNRAARSRSNSKPYDEFALVEATDEQFEQNQALTPQFKQEAVTTSASEDDLLMPKATPTPSVPLAVTQPRLNPLLTTMSALRQNSALADSPALGPQATQTPTRSSVKKLLRIHIYSADAAPGQMITLDVTSDTYLADVLDTVCKRRQLDKANHVLKLSGSGTVVLLDRTVESIGNRADLDLYRRRFATDGPLTMTGSPSNNSPKLQMIPERPEMRKIRKGPMLGSHPLAQESIKQDELGSANYRKYTVWRKQPMRFVGMNERVVAIDGEYLHIMPASTGKTMFEGQGKTTTVHFSNVVGCKVTRRHPTNFKLVIYRTSETKRYDFEAKSADEAAEIVFEIKKGISPYHNIV</t>
  </si>
  <si>
    <t>&gt;3459_g</t>
  </si>
  <si>
    <t>MAFLPRGNDALNINPAFGCLVPSFTADESKRVFNYTLSISLLVGAVTYFAQAADLGWSAVEQTDHLTRQIFYTRYINWVVSFPALALSLGLLSGISWTTIILNIFISWFWILSYLAAAYTTTSYKWGFFAFGTLAYIILAMSTINESRESAEVIGISRDYINLSGWVNLLWLLYPIAFGLSDGGNIIGVTGSAIFFGVLDVLLLLVASVGFLILSRKWDFGKLQLDFSEYRGVRHGGDLQAKENLPATGGIS</t>
  </si>
  <si>
    <t>&gt;15830_g</t>
  </si>
  <si>
    <t>MVPVRKPGRPLSSCPHSGGNCGCGSVTAAIPRKQACGCGNGTPVQAVSQVASPEVSSPTKPNFKIQKSSRPPPNRKQSFDVANFTRMNSEQINLISGTPTMTSRGYQVGVPQQIYNFPPQFAEIEHQHTTTPLLQTLYSTPITSNGTNGRSNGPYTGTLDQVIESASKSDIAAGVGGMEDFQNKITFNSPSKIMSSTNGNSQKVLIGGSCCAPKQNGRSNSASGSPNHKVPGPKLGGSCCAPKEEEIFKQEPMINEINTRNPDQSPQQNGIDFETAMWPQFRPTVFTYPPTYGSWQNPLHPSAWRQSRINEYAQLSQTGPLPLGAPSISETLDTVHTCGCGDSCECIGCAAHPYNNATQEYVRSAWESMSLVNEPDIYNTSQQAHHISNGSHMTAQQHTQTREMVSSPTTQSPSSTTSVMGEEQNQNLSEQDFLFAPSLGLPFNNSESSELDNPRRDGATSLGSAAMGVIRKKTATRGGEGGVKYVCDICSADITSTVRIRCAHSACNEYDLCVLCFSNGKSNNNHVPATHPYKVIEQNSVPIYDRNWGADEELLLLEGCEIYGLGSWADVADHIGGYRTKDEVRDHYQKIYLESPNFPLPKLANLKDNKLGDEIPREEFQARKKRRIEDRKEAAKNAPPPTPKKKPTASVPACHEVQGYMPGRLEFETEYANDAEEAVQHMQFDPGDGINPRTGEIEPEMELKLTVMNIYNDRLTQRAERKKIIFEHNLLEYRKHAAADKKRTKEERDLLNKAKPYARFMNHDDFQELCDGLIEEHNLRQAVAQLQDWRQNKIGDLRSGEKYEQDKIQRAQKQQPMGSMDRERFASSQRAKPAPIIETPSGAAAFVAPELVTRPKVEPTSESKPVLTNGHANGILPPPPPAKQKYQVQPLTGVNPISLERENVPDLHLLTKDEVELCERTRLHPKPYLMIKETVMKEALKQNGMLKKKDVRGLSHLEPQKGGRVFDFFVAHGWLGKG</t>
  </si>
  <si>
    <t>&gt;9585_g</t>
  </si>
  <si>
    <t>MTSVGNLSENGTEKQAPFDIVKTYHRLLHDDPELTMPVAAIEALIELLVHSRAVTVYETLDLVKAQSDYLKSRIPNSISLSAGTDLFQRYMMSSLKPGHAGNFESVRQHLLSNGRLFVGRAKAARDRIAAYGRHFVRDGSVVLTHGGSRVVGQLLGKAAEASKSGGNVRFKVIYVMNEARSSESSAVVSALRAKGVPVATISEGAVGYAMGKVNFVIIGAEGVVENGGIISRMGTYQIALLAMAAGKPFYVAAESHKFVRLYPLGQYDLGIDQEVLRFKTEGEEDVIDQNAPGVNTAIDEKKEASGGMILPKPTSPADAVDFTPPALISALITETGVSTPSAVSEELIKRSSNTFEAQVSAVAVVIVHEFMNWRDEFVKCDMQQNIEMELQSKELSSNLEEEIS</t>
  </si>
  <si>
    <t>&gt;7711_g</t>
  </si>
  <si>
    <t>MAKFKSKRKQASSLAESASKKAKIAAIVTPPPEKSSSELKTIQSLGLKPDDLDLAIDTLDTLAENPSVIKSKQCKDLRTAVYEFKKACTTGFNAAVDTNLTARISGALADGGYTEARILLAEMRIRGQKPKLGALCRWVRDIDAVSGVAEQLSGGPERSPQQDELLVVLDAILRVTGPVDYTLENVPATSPMIPREPWDLRDEGQKYMAYKAVLDGSIQRFAPKDIKSKFRIIDTTPGLQRRPPNLHPAILHASKDDAILLSPTPPKTSCHHHPVVQNLHLLKHVLSSVECNQIIASAEAIGFTPDAPIRLEGEESSVLAHNFYWIVDDAFLSHLWARVAPFVPPRVGGRKVRGINRRFRVYRYVPGAEYRAHIDGAWPPSGIEPTTDAYIYDSSPEGAKQSSLYTFLIYLNDEFEAGETTYFLPSTREGSLNAYSIKPIQGSVAMFPHGETEGSLLHEGTGVRREAQPSAKYVIRTDVLYDVDPSVET</t>
  </si>
  <si>
    <t>&gt;4_g</t>
  </si>
  <si>
    <t>MAWQSVSGMGPPSSNGGGNGGGENSQQANQPQGTEYTLQGVMRFLQTEWHRHERDRNAWEIERQEMKGRIARLEGSTRKSDSSNKSLKKYINMLEKALKERDAQVKALKAGTDSPSSMKTGKEKESLAVKKERPHLVKPNNSFLDTDGDGEGEKTDEDPDRNSLKAFMDKTQGELTYLMVSPSNPLPPREIPPPEDILMQPPSFGPAPGQQSLEEIYQQQGKQKMGMRESMLPRPSPSPNHHPPPVPVPNSNLAVRNPEPPVSRSLADQQPLPQPTQQEWTSFQLPAQPPEEVTKINHSYDSYGRPIEEETEKRAPTEADGWDFNDAASFPDPETKILPQRPDTDLFPVAQEPKSPSKGPASHRRKGSMSRKKSADHELSLNVSQKADGGNFKVRFGLRGHLDAVRSVIFTGGGSPGEPEICTAGDDGTVKRWIIPARYENQGGLHANVNDLDIQCFFTHRGHSGTVMCLTAWSPSQNFTSGGRAQGDGWVFSGGQDATVRVWERGRVDPKATFDGHTDAVWTVCVLPGTTGTIFGPTNSYGGPDRIILASGSADGTVKVWSCSTPPQLMSPQSGSTSRRGSRVRGNSMSSGSGFPSSPQPTVASSTPFHHTLIHSISRPNSTASPTCITPLSASGDTFVVSYSDAAVLVYDTRTGEQVAEMQSLETYDGKMETGVNAIVATTAGLDGSLSFDSSRGLEEGEGVVGGATGGSGGVEGIIISGHEDRYIRFYDANSGQCTYNMLAHPAAISALSLSPDGRELVSAGHDASLRFWSMEKRACTQEITSHRLMRGEGVCAVCWSWDGRWVVSAGGDGVVKVFAR</t>
  </si>
  <si>
    <t>&gt;10654_g</t>
  </si>
  <si>
    <t>MDGRERDGSQLYRSNIKRPWDEDATVSKTPNSRNDARLPSIESGRAQGTAIHSGPEQEDGSSIFSQMDSTKRRRFEGHSYDYISGETISSSTRRPGSRSSYSLHDWDRIPVDSPRQQPSQPKPNAWGRPELMESDRTADALYKSDYNTTFLCGSCRRLTTPSQNGDFVSCESCSKSPELASVTQKAAAVLTQLTETLAGLASEFRGSIHTPEHSDASSACPPIAQFGVKSTVDWILDRIYHANELADKIARQVPSNTLQSFRQGIPGRPSTKGGFPPQDGLSSIMKRRIGSEAEDAFRFGEDLEPTSDPQFSRKRRSLKTTVQDSALVRPGNEYPPFSTIDRGSQRASVMNPPLTPNRQLPSPPGLSIHSPTSGSFPSPSTGLHESTNPQINLPPLPTIRSSSTYLPPIASAHGPDALQAHTAALQHEVSIQKIALSSLQGEHDKLLAAFSRSQTRASALEKKHAVSDTEIINLSEEKLRLQSQVIELEGDIEEVSRSRDEYRQAAVQEGAQYVQIVKKASQLEEIAAEERKEWNRLKGEMEARIESLLTEKGLPRSHSPGDTEGKLENAPASLDQSTDRNPNDKPGNDSKSSSLPKDMDAERNRVLEDEIQNLRRRYTEMELVLRTVQKEGQNMQRTLETLGLAGKSILEEVDKLLVTDDAT</t>
  </si>
  <si>
    <t>&gt;5397_g</t>
  </si>
  <si>
    <t>MSSFSRLVRFLAKDGRTYYGDAILPAGETDISKSKQAKIIRGQIFGKYEVTDQVADIRLLLAPLALEDVKTVRCLGLNYAQHARESNLPIPQYPVLFYKPLTSLTGPTDPIPVPLIAQQGTGLDYECELIVIISKPCTNISESAAPSHILGYSIGNDVSHRDWQLKRGGGQWSLGKGFDGWAPFGPGIVSPDVIRDPQNLAIRTRVNGVVRQDSNTRDMVFGIAKMIAFLSQGTTLLPGDVIFTGTPQGVGMGRKPPVWLRDGDVVEVELEGVGVCRNRVEFEGTGAKL</t>
  </si>
  <si>
    <t>&gt;4673_g</t>
  </si>
  <si>
    <t>MEKKNSKMHEHVVEMVKKIARGTAKLEMAKVETPKLACKPTKGYRTKNVNNSGTGVKVQVPEAEIGTTKAKKEGVSSKGEPNKEKQSNEECQKQLRDGRKKISILQTQLATKDKQLKTYDGEIKKITEKATLDKSQAVGKVTDALKTEGEKHAVLRCAALRRENELRAEMNSALRAQKEAHNKETSRLEKEKSKLQRQLNGLKKERERENMKKDMENPQKSDDMSVRVVEQAENQTTKHSPTIFHPLLRLLQENPAMAGIIFLTFVVAIFTIAKVVQNKDSLI</t>
  </si>
  <si>
    <t>&gt;147_g</t>
  </si>
  <si>
    <t>MNTPHFIAGHHQDGESYGPCGFLNPTVRRCTFQRPEKEFSQKGVEVEENSAVKQDGASATPQKEEVSAEEVQRLYRTRDNRKGRHAIEVTPAANGKYLTPPPTSTLRETLRGISRMLTKYPYWDVSYLVAVIFTLGSVVWVINAFFVWLPLQSPSTEFNGEIADGGGITAFIGATIFEIGSFLLMIEAVNENRSDCFGWAVEEVLEERGMLRLKPDECTHHHGNKKNLVGKGKALQGKPPLDSTMEGKDQPTSSSARSWTWFPTWYELRTHYLKEVGFLACFSQLIGATIFWISGFTALPQIYDRLTTLPAQNGAYWAPQVIGGSGFIISGTLFMLETQKKWYLPAFGVLGWHIGIWNLIGGIGFTLCGVLGFAAANSGCVYQGSLATFWGSWCFLIGSVIQWFESLDKHPVGIQEVQEGGGKIGGSLEESQKAA</t>
  </si>
  <si>
    <t>&gt;9724_g</t>
  </si>
  <si>
    <t>MAKNLHSKLPSSDTLRIYDINSQAVERFISEAKAASIGAAPSAAVLATETLREAVEDSEVTITALPEPAHVNNVFWQILQPPLSGDVVPNEDRLFIDCSTIDPASSRRIADAVQTTQQGAFVDAPMSGGVIGAKAGTLTFMLGASDLLVSRVKPILLTMGKRVLHCGPQGAGLSGKLANNYLLAINNIATAEAMNLGIKWGLDPKVLGDLINTSTGRCWPSEANNPVKGVLENAPATRDYSGGFSIGLMKKDLGLAIQAAAEVGARLELGDRAKEVYEAAEKQENCEGRDFSVVYRYLGGEE</t>
  </si>
  <si>
    <t>&gt;3322_g</t>
  </si>
  <si>
    <t>MSPSRGPPPNQSSLEGSSEPSTEAHATILSSRALASARQNLNYTLSPNNPNAPRPARLRTRALLKALHYISIFVFWRVVRYAKFALVGGLVAAVGATAFGGAVSGVGFLLAPPTLLASVGIGLVWGMGRWGFRKMGVGRRVGVMGEMEMEGAREGVRRDGEWRGVQGPGAVPW</t>
  </si>
  <si>
    <t>&gt;4447_g</t>
  </si>
  <si>
    <t>MESAGSRSRRHRAQPRAAKTTSSRSLRTRSATISYAEDSDLDSERAPEEFEPDSSEDDDAILAAPRRSNRNQPQRQVASKRRRAHIARPEDSAEESDYRYHSTKKRRKSAKGTSIPTATKHKLIDSDIVHSNGVIPDWQGQVAYEIWAQIFRYSFTPLYDQTFQPLQSVQQLLGVAKLCKAFASPALKILYESPPLVPMLRAHLFTSLIMSDPESLKSASSWSKELQRNYRPWVKSLQIDVYQVAEYTLSGNGHLDLYGLIKDLPKLTELELYHPYDMAPYRELDRKIRWQHPETIFDALEYIDASATGARAKTTIRTLDSWRWSSRLAGTKYPLDSIQGIHLRPSFASLKKVAFVNYQVPVVKKDEVDPKHEVVLADAINALKQLKHLSFESSSLVNWKLLPLLPKTLRHLELINCWDVNADDLASFLLTHGCHLRSLTLNHNKSLSLAFLPVLTEGCPKLEALRMNLTYFNVHSTYHDSEPEYEHLLLPEQIPTWPSTLQTIELAQLRKWERPAAEVFFQSLVNSAGALPDLRRLVIQAILNIGWQERALLRKKWTAVVDRVFKRVSDPPKPVATVVKQSPQQSQGFKELQESDIIENNIAASALARKSLRSNSSIPLTVTAMGGNLINILAPTASKNLGESSKKYPKPKPQEPSPPANRTRSTRSSKPISYAESPEPSDHESEFEDEDEEPIRAPIRRSGSSKRRGRLSYEVEALTQNAKHFISSGPSGPSTPNTHTDTESDIEMDWGKARKGEVVQGMCDVVDLRIDNMRPAENLLTEADFLDDERSGDDSWDEDAETEDEGQAW</t>
  </si>
  <si>
    <t>&gt;2908_g</t>
  </si>
  <si>
    <t>MARILLPPGFQHLRRQLGTQVVIGSASLPFSALLGIAVGGAVLLFSILLAVIVIVLARRHRRAMGLIMEANEARRLRAETKTIVRSSPAPQAIQSNRLSFNPFLPAEDSIPSSRWPIPIQPEIDQGPPMAKAKRHSRDFFRKAKNRDSWPLVSGNIPLCLLPGSRDKINTSPVAPPGYVVDEPRPKRSGSRFLKRNSSISSISKEDRPRSPSHDPHGAAIPSRKLEMRRRAISENQLSTILRSTSQRLKASHRLSMTRTLSTFGSFPGLPPAERLPTPPIGKPSAAPAESREALVEKEYPESPESSVYDFFRRTPSPGKGVMKRSSLKESQVVKSPTPSNESRNSLYGVDTSDLVINSPLSSPSKRGTKGTRKHADVSMATKKTRIPSFTSRGSPTMKMLDGHGPSPIPNALFSTVKSAKPSPANSGIQVPAPQPSYVRKATFGNEITTSRPNSVTFPLNDVSSNIRTVSPLKSTSDEPSPTGSSPDQAPHNPFNWSPQEAMKAYSAPSNLKSEGQNLPRKSHKRSNTIHMSVLSLTGSRPTSTVEVVPEEPEEEAPLRLVIPRNNSIRFEEPVKPSTFASSRSKQRSVRPSTTAVFESRLPIPGLASASSDHSLRTSPIPGVEVGLRVGLFERYSPGYLKSCQTTDSSPSTAEPAPESDSEIRQLQVASQSPNLFPSRLPVKQPSPRIILPLQIPSALSTTVEKHPPSPSDLSTPTPARLIGPREPPRRFRSLNVVKPSPPRDSVQASIAILRRMNSAASSFSASPYTGFTDIAEAEIDSDSPTMSGGRKATVLTGDNLKRFRTDDQGEGEISDDVEDRAAKRLSMGSSLALSIDLQSNRPRARDSTVPEMRGRPRGYDRYLNLGVSGSGAVRETVKSHHRPRDSHKVYKERRTRDEVRGVGTKQASRNALAAVSEGDANTPSPSGKGAMASGAGFEVGDEEVTGGGKRARECFVIRSPPPFNIKPLSNLKGKLDEKASGNREYEQEEVLGRRFSQLTPTAEKEVMRRMSQMESPRPTGGMNVGLGILGLAGERLVGGGYVFKEEDSWGIADGTGYPFNVAERSGKWERSKGMRVEGAMGIENPRKEVRVGEQ</t>
  </si>
  <si>
    <t>&gt;3425_g</t>
  </si>
  <si>
    <t>MGNQPSKGSGSSTPRGGPSSTSLDKGGDNLQSYPSFSKADTKESTRSFRALRSKIPGSNRDSPRNSTTGLSNGDTDAGSNGRSAMAHETRADDADSPVTTPGAQSMDIPPANAPEPPPSPIQSASVVSGHHDVDAAQRSGEVDHVSDQPPSGQTNPHAHLQRPGQSILVKRANTINPIQQEALPNPEGNAGANASSLTMQMGELKDTDVDDYIKRLLDAGYAGKSTKGVCLRNAEITSICSRVREIFLDQPPLIELEAPVKIVGDIHGQYSDLIRMFEMCGFPPSSNFLFLGDYVDRGKHSLETILLLMCYKIKYPENFFLLRGNHECANVTRVYGFYDECKRRCNVKVWKTFVDTFNCLPIAAIVAGKIFCVHGGLSPALSHMDDIRHIARPTDVPDFGLLNDLLWSDPADQEKDWESSERGVSYSFGKKVISEFLARHDFDLVCRAHMVVEDGYEFFEDRILVTVFSAPNYCGEFDNYGAVMSVSTELLCSFELLKPLDSSALKSQMKKSRNKRNSMINSPPPSGFLPQSV</t>
  </si>
  <si>
    <t>&gt;1418_g</t>
  </si>
  <si>
    <t>MKALAPRPISNSTEFDTDFEDDESEIEDNSPRLSVNSSGKRSETTLSSFEEIHTPSPDQEFRGFNFDLGMKPPVEGPRGPHLFRASLDSSANEEEEEEEYVMGMSPITPRPSSTPKAPFVTSRVPEMPIQHQHRHLSSLTNAVESLNLNEVSQWTPQQVARWMYDAGFEPAIVEKFKENDISGAILITLKFEDLRELDIPSFGQRTKVWNEIHVLRGSAPSTPKPPTPIEEISSPCVDVRKSSRQECGSDEEPRHRKSSRRRHRKRMQDPITPLESVSIVGIEQLMPKPHKCAKGENCSKWRRQQRLIDSFKKEHPVSPEGGSIWIAGDPGNPLTASAVENVIRPVSDAVPSVVASSDVLGPGPVPAFRHLEEASLRNVQSRDPQENVKQFIRFQHMDPKQEQWSSEEPPTPPLDMFPPLPNPHSGLRSLPRLAIPPPRPAPPRSASAQQPFSPYRMERAEAMSPELRNTTNNNQTPTVYRFGTPFSEMDVPVTAINLGPVSRDASQSVPPNMSYNHVPPPPPGPPSSGPSPQRTASRTSRRPSYALPRVDENISTAPATRTSFQPQQTTPPRTQQRWSPLHSQPAAPQYYQLQEEEESPKTTDDITHAGLMRKRKTKMLRHEWHEHHFTLRGTRLAMHKDVRALSTLEYIDVDDYAIACSSLASGSKLNAAFKAMNISIGKEREKDLGAFAFQLVPQTDGRSTGGRLKKRESKMGKEDGVGKDVGGKGKTHYFAVKSRDERIDWMRELMLAKALKQKSEGYEVNVNGNMI</t>
  </si>
  <si>
    <t>&gt;766_g</t>
  </si>
  <si>
    <t>MRIEFFCQMVTALVVVAIPAKPISTTSKHIVHERRAELPFHWSRHSRLHSESVFPLRIGLTQNNLHRAEEFINQVAHPASKNYGKHWSAHKVAETFAPSAESVAAVKGWLATSGIDLKRVKMSKSRNWVTFNATAIEAERLLKTEYHLYKHISGHRHIACKEYSIPAHLSDHVDIITPTVHFDLKVPAPRKKFHEELPLPLRSLNRRLVEERALERRIIDNPHGIIGSPNDQSNPKQGDQVTNALMSLENCDTMIIPECLQALYDMPPNPSIMRNNTLGIVEYTPQAFLQSDLNMYFKQFSPAQVGQGPTEDLIDGAVVQTTNQSFGFNGESALDLEFAMALIYPQKVTLYQVGDIINGGSFNNFLDALDESYCTFEGGDDKSPSVDGQYPDPLPGGFNGHDCGTFTSTHVISTSYGSNEADLTAKYEERQCMEYMKLGLQGVSILYSSGDYGVAGNGGQCINPATGAYNNGSSGIFNPSFPGTCPYVTSVGATMVRNGSSVRSAESAAELVIFSGGGFSNVFAMPNYQQKAVSTFFSENEISFGADRFNNSQKVRGYPDISANGVNYVTAIDGQFSLTFGTSASCPVVASMINMINDQRLRAKKSPVGFLNPTLYANPQVLNDITDGGNQGCGTKGFNSTTGWDPVTGLGTPNFPAMMDLFMSLP</t>
  </si>
  <si>
    <t>&gt;3038_g</t>
  </si>
  <si>
    <t>MPSLLESLGSFVASIFHAIMAFLGSIVAAFQLILGMIYQAFEGLIKFLLSNILAIGILAAATFGYVVYRQLYGQTASGKKVN</t>
  </si>
  <si>
    <t>&gt;4297_g</t>
  </si>
  <si>
    <t>MSFTSSHIGSSRRYRAPSNDSHSSPRRIPGGGESLDGASITYSENNYGSFRGHPDGHLSALSPSTASGQREPTRSSIHLSYQGPLAPTDSALYARSVREDTAELASYALSDQGSSPTPRQTTAQPTIDSYFSQPAETQAAPSRNPEGIHHEVIEEVSEPVSPQSDPSSTNKSSGTSVLTHMLRHSPPSTSPPEGEHPARGRDSRKGSTSSTESEQSRRGRLIITSDGVTVDASERTPLLAGDHASELPHPDWIRGQQDLESAGIKKRHPWPKFRSLVTWPVEQGYDIAKVVVNPKAWDKKAIWQNAVVEPVGFLPPVVLGLLLNILDALSYGMILFPLGQPIFEKLGSAGISMFYVSCIVSQLVYSCGGSVFKGGIGSEMIEVVPFFHTMAFAIMARVGEDNPEAVIATTITSYAISSIITGIVFFLMGTFNFGYIVGFIPRQTLTGCIGGVGWFLVATGFEVTARLDGNLNYDLATLRKMFQGDTVALWLIPFVLAVTLYWSQHKISSKYYLPAYILTIPTVFYFFVLSVDKLEPTNLRKTGWIFEGPEAGEPWWYFYTLYQFKLVHWGAVIDTIPAMFALTFFGVLHVPINVPALAFSIGEDNCNLDRELIAHGVSNVLSGFAGSIQNYLVYTNSVLFIRTGGTGRLAGIMLALFTVGVMLIGPGIIGYIPVMMVGTLIFVLGFELLLEAVWKPRKMLKPLEYGTVVAIVLIMGMYDFVVGIFIGIGLSFITMVYQTSRVPAVRATYSGEIAGSTVRRNPTQHRYLRDAGRQIHVTKLAGYLFFGTIVSVEERIRALIEEEAFLEHPIRFLIFDLYHVTGIDYSAAEAFNRINRVFSRKGVTLLMSGVQAGGALEIGLRAVGLGQDGNEVNFFADLNSALESCENELLKTFYASKEARTSRNAPTAHLEVPGQRDKTATVPHSIDTQFSSPRRSQLHQMATKSLEEAPPESRYMNFKEPLRLILQTFQGLTDKNEDFWFRIAPYFVKRTYPQGTILFHRGEVAKGFYLVEEGILRADYELPQGRYFESIVAGTTCGELPFFSETERTATVQAERDSVAWLLDRESWERLQKEDQDVAQELLRISLKLTSERMSAITSYVLTTAG</t>
  </si>
  <si>
    <t>&gt;4261_g</t>
  </si>
  <si>
    <t>MPRQRPPKPPRGLHEKPIKHASAPADSGDIDGSGHSTGIDGLGDLRQSLRQSGSRGAKLATEETSASLSGRHSSSAPNTIPTPARDGEEDMENLSRKSQWIVLAIASGGCAAFNGVFAKLTTTELTTTWATSIAHFLRVGMKGEGVVEVVVRAMFFALNLIFNGIMWTLFTKALARGTSTTQVSILNTSSNFMLTAVLGFIIFSESLPPMWFVGAGLLVAGNVIIGRREEGEGKTPQGDDHNRAENGEGTYNRESEELLVGDEVELDEEFLESERKRKEDEDLAELDLDSGDEIGGRSPRLI</t>
  </si>
  <si>
    <t>&gt;1185_g</t>
  </si>
  <si>
    <t>MARQLYTLVILLGLLSAVLAAIPQKARRNTPSSRGIVKRDTDPSLLYPQYNLSVPIDHFFNDSMYKPHSNGFFNLSYWFDASFYKLGGPVIVLQGGETSGTDRLQYLQKGMIHELAAVTHGIAVVLEHRYYGTSIPTPDLSTESLRFLTTDQALADEVYFAKNNVFPGFEHLNLTSSNAAYIGYGGSYAGGFNAFLRKLYPDVFWGAISSSGVIEAIVDYWDYFEPIREFADPTCILYNNQITNMVDNILLNLNDPATTQELKSVFGLPNLTYGNDLAQTLAYSGIYGWQNRNWDPEVNDPTFDLWCGNLTSQSILYPRTANLTSAVQDLLQKGGYGSKISTLTHPILNWIGFLAIYIAEVCSPGRAQDDCFGNHDILSFQADDITQSWRPWSYQYCTQWGFLQPGTAPPGELPLISKTNDLAYEELVCEYAFNITTPPNVTAINKYGGFGLSYPRLAFIDGEQDPWRPAGAHANPFNTTSHDRTNSINEPYVLIKGAVHHWDQNGFFLNETTPTLPPLPIKVAQAYEVVFVLAWMAEWNLEHGRDEEGGW</t>
  </si>
  <si>
    <t>&gt;21_g</t>
  </si>
  <si>
    <t>MRVLTVLFASCATAIAALDNSAKIDSPGSATVYIQAVQATTTPATPLAEIKFNPSTLSAEIVSYDAPEIDPEAKLLRVGIYDAASATWISSTSVTSVDSFAKGYQPTIVLSLDAEGQVIGASCKSGTIDAGATRDFGPKVRVVKSVKGRVPDLNRPVVLSAEGKIAQPEVEKTLLQKYWWVLLGLLMLVLSSGGGE</t>
  </si>
  <si>
    <t>&gt;7079_g</t>
  </si>
  <si>
    <t>MFRFHKTLDVITLFHKASSPASLRVHALLKQASANASEYATEDQASDHTHQTQAKRPEFELEVTEEPPTSDQLKSILEYVGVQKAGTIIKGARDEADAMRKLAQSGDNVERPITVDWANGKAVVGDSKSEILKMIAAIPKN</t>
  </si>
  <si>
    <t>&gt;4490_g</t>
  </si>
  <si>
    <t>MNMFNLPRFLDFLRLSRGAIDDSITQNLNALLTPATAGFDPSSTSIRTPRTYNSRHISPASCKTFKDEVLFPSWQARTDVLNYCASVATSPDPNDPESVLREVESTKDKERVVDERLDPYSARFFPREPRTERLAALIRQERGVENIVRARSWGLVVERCGEDYYDWQDALNQWRREKSTKQ</t>
  </si>
  <si>
    <t>&gt;5565_g</t>
  </si>
  <si>
    <t>MSPFNNIHNTIPPRTIDASGYGKTAIVTGCASGVGLATAQAFLSHQFEVLGVDINEMDFAKIDERDEERFHFHRGDLMKEGECDEVVRLCIAQFGEKIDVLANAAEIVDSFEAADVISDQVWDRVIGVNLTAPTKLIRAVLPFMKAKKNGAIINVASKAGMSGTAAGVAYTASKHGLVGVTKSTAWRFKDEGIRCNAVLPGFVDTNIHQPSAQENFDLATYKILAPVISLHSGMPPAAHISAAEVANLIVFLASDQAKSINGALVPIDTAWSVI</t>
  </si>
  <si>
    <t>&gt;10491_g</t>
  </si>
  <si>
    <t>MSSFFTIPSAQRKRKRPTTSEPSKKRIASSTTSKTSKPQRKPQRDESISGSEDESDDGAREPFEDDAASTSSSSDVEGEEGETPAERRLKLAERYLENIREEVDEVGGFDAEQIDRDLIAERLQEDAAESKGRLYRNLALDLDFEQSSSCTWKWNGETVTSVATCYPFAYTVTKDIGLSKWKIQDLPSNQWLPLSGKKSKKPKPPPKKRPEQLAFVRGDKKKAKDNNYQGHTDSILTVAASSDGQFVVTGGADRRIIVWDTTDLKPLRIFSHHRDAVTGLAFRRGTNQMYSSSKDRTIKVWSLDELAYIETLFGHQDSVVDIASLSQERCLSVGARDRTARLWKVMEETQLVFRGGGSSKSKSSRSSKTQVHEGSIDRVAMIDEEMFVTGGDNGSLSLWVTHKKKPLFTIDKCHGVEEPIASDEASAEVDPAKRVVPVPQPRWITALTTIPYTDLILSGSWDGCVRIWKVSEDRKKIEVVGDIGGERGVRGVVNDISVFERGDRGKDGVCVIAAVGKEHRFGRWIKYVSGKNGGVIFEIPKRARSEVVNGEGLDVDIGASA</t>
  </si>
  <si>
    <t>&gt;2762_g</t>
  </si>
  <si>
    <t>MFHYAILFSLAISSGVASPSPLLPFRYPRTPVPYLEHGNKSSFKVQVGARPYFLVDSLDHSPLKQKLEGCANNYLEVSNFVIGHRGACLQFPEHTRESYMAAARQGAGTIECDVTFTKDKRLVCRHDQCDLHQTTNILATPLADKCTQNFISHDPETGNPASAKCCTTDITYDEFKSLCGKMDGFNPEATTVEEFIAGTPKFRTDLYSTCGTLMSHKDSIEIIDSYGRDFTPEAKEPQVPMPFDGYTQTQFTQAIIDDYKSMNIDPKRVWPQSFLQGDIFYWLEKEPEFGKQGVLLDERVDTKEGYANATESLAALKKRGVNIIAPPLFALTKLDGDRNIVPSEYTVAAKKVGLEIFGWSFDRSGFLKDGGDYYYQSVKEVINKDSDMYKVLEVLVRDVGIKRLFTDWPATVVYFANCLGLKG</t>
  </si>
  <si>
    <t>&gt;15855_g</t>
  </si>
  <si>
    <t>MSAPSSSAPASAQVPRRRAACDHCRLQKLRCVRNPSSPFSKCDRCIAAKAKCNFGVPKAAGRPPSTGTKDSPKHHDGPKSAQNTLRSAPRINNVSDNQDLSTSPLQSWSNSTGIRSTEGSWAVPSSDQNAFLSPPYEDICLPRVIDMNPVHLDSSSLIDFSTNHQKQQPSNPSAPVSGNTGSQSFSQSSGLYTSSDFFDCLATFDTQFMDTNIEPTEKGFALPESSYEKEQHPIHHLSELSMSLYNLFIESNDLRQEMGDNRSLSEFPCGFAGRLLENSKGFLELLLSFQKTSEGVKEEHLESPQQPLETFSAGSSPSADSSFDETFSITPRRDSFASYSTTPTEKKTHRRADMSIILQLLACYLRITQLHNILYTVIYNFITNPREGSPPQASISSSGTQTPEKLANQPPSIFPGLQIGGVHLESFGIFQIKLLLQISAHILGEIESALSLPDGYRVSRKKDDEASGVLGVAIPPIFFEMTVTDNESAGGQDGILGSKARLGKLRSLLKGSINI</t>
  </si>
  <si>
    <t>&gt;5483_g</t>
  </si>
  <si>
    <t>MKTANRLKMAFDGGKTPSMGCWQMLPGSNVSRCLAGTGVDWVLVDCEHGNIDGALDSGAHGILVPLLYTVDEARKLVQAAKFPPQGQRGFGSPFPQARFDASLGATEYLEQADDALLTMVQIETRESLEIVDEIAAVPGIDVLFVGPFDLGNNIGRPVIDGEMHEELHAAIARVREAAARAGKKAGIFCMSGGQGRRYAEEGFHMISVATDVYVLQGGVVRDLDAAKASRAASRLTGSYRK</t>
  </si>
  <si>
    <t>&gt;15857_g</t>
  </si>
  <si>
    <t>TLILLKL</t>
  </si>
  <si>
    <t>&gt;5859_g</t>
  </si>
  <si>
    <t>MFFKTALLTLFSAASILTLTSASPAPLSSEVMKAKRASNEGVYLSNCNEFEPGILFSEMDYYSNAKSGSQNQEHPDATAFVSNGDVIWEGQEVCGTFQSSGETFCSNIESGGQGLATGAFAGTGFNDETNFNCFKDNGRTLYTITGVICNSIYFCFDVSSLPTHEETRD</t>
  </si>
  <si>
    <t>&gt;4729_g</t>
  </si>
  <si>
    <t>MSQQKQIGFYGLGSMGLGMALNLQKHLKETNKSNLYFSNRSLSKGDPLAAAGGVPQPDYASLVKSCDIIFTMISNDTVLDSLVDIALSLDDIKGKVLVDTSTVHPETAKRCAEKLAAKEAVFIASPVFGASGMATAGKLIFAMAGKKEALEEVKPLVQGVMGRSIIDLGDDVGRSSLLKIAGNIIVLGLMEVVSETQVFAEKVGLGTDTMEKMIGDMFGPVAESYSKRLTTGQYAPEHGVHPGFAVSHSIKDAKHAISIANDHDMRLNVSEAALSHMLNARAYAGENLDSSSMYGTIRHESGLPFWNDKSRQGI</t>
  </si>
  <si>
    <t>&gt;9718_g</t>
  </si>
  <si>
    <t>MFIFLLPLLLASTAAARAPPRDNNDSRSVPDDVVSALNERGTFSPISTDSPAGIAGGEVVNGAPPVSSFFAGLKPPFPTNSWWAPYAAPPGTGTAAGPFPYETALDGYGVLFGISADRQWDGTSIKQPTQNEWRASFAEQSGVFGNHKATSFDTQTVTVQYFQGNASMNAYLVPGSPYMTFQYDAATPLLTSMHGGIQSFNGQKLSTGGSTNSTGTQFTVIDSSGATYLIYSLSSITLTATSVSAASGTITASSAFTGVLRLVKLAQSSHQALLDQYYQVYPVSVGLDYEFTTTTGTLYFNWDTVGDGSNLLMLTWPHHRLTMQNPNFPPTTALGYLTTKGWMYPSLGNQWSMLYQLTDISWNPTRALDSSCSSSVLQGLEYEVGQLDPSQAPVPGDFYYWGGTLAAQARLALIADDLGRPDLVTPVIKYLEASFEYWFQSSSSTVPAYETAWGGVIDKAGATDANVDFGNGYYNDHHFHYGYFLTVAAVIGKFDGTWLSAHRDYINLFARDIMNPSPEDPYFPIVRCRDWFAGHSWASGIANGAGSRDQESSGEAVNAYYGGLLWASTTLSQDYVNYAKLLLATEQQGAQVYWHLYPQQNETARDNPYPEPEVRSLVTMGNVMDYQSGAWLFWGAEKSEIAAIQILPVIPVNEVLYDSEWVQNVWSYTMTELLDPTIGDEWKCVIIAAYSNSDPQDAAIWSANLADWGTGNTYTNELFFIGTRPNPSGVPICQALPQNPYGAYLLQVASSGAYVTASSANTNLVASATTVSDAATFNSSYIPNAGTLQLISTSQYVTADSSGNYALGAARAAASTWERFVIREKVGAASGVYSIKAVSNGNYVTVGSDGSLFNNGLTEAASVGFLFVSA</t>
  </si>
  <si>
    <t>&gt;7561_g</t>
  </si>
  <si>
    <t>MDTPTTDKSETIAERDEGSQAAGEPVTQPVETKTRQTSTSEKSNPKTKNPKESGKGKGAKSKGKKAKEAEESESEDSDSSSSSSEDEDDEDVSSEEEDSETETEKGRKKRRAKRSKQKAKEKKRRSKKRAKKDDSSDSSTDSESEETDTDEEEEEDEDEEAEPEVSTADLQQQIVEIQQQLTHLQGLGIGRAARRQPPPPRKPKLTREQKKRLAGQGEARKKKGKEERRKRGSKLEFKRVDYLWDSTIHNYKLTDTAKDEESSEYDQYLFNVKRTFDWEGKYKRTVVDIKSKILKEALNEVMDGVKGVSFVEETPCVDPNLLFLYLEDLRQLCKDYKNKKATVKKGKRKARKRNELKRKHLKVLLKYLDQDYAATKKTLYPMLDSGLITFDLLWALYKPNTLAYTTTYGSHDEPRAFKIELADKEYSFMKGEWYNIEGRYLEYDGKTWGMGTMDCDVGAFKGARKITSLNCYPLKYHKNEPKIRAELIARGKKFVALQGVNYKSHEGLAFYKKRKQIIKVNINGRIMVDPAIHRRILPNYNVSTVKPKDPDMLDDSDEEYEEEECDDESSDGEQHALESCQEKESDEQRTKMKVVLDEKNKPRIVEVPVDLEGNEIAVEKLEEVPSKKGVKENQAASEEDKKSLPVFTDEEYLIASPVVLGFAFAEKMWLEFTVSGVKDIVWNEGAYDSLVLEDNTKAIVKALVESHKYHPAESIDDVIQGKGKGLVAVLHGPPGTGKTLTAEGISELLKCPLYMVSAGELGTDPRTLEAELQKILDIAHAWGAVLLLDEADVFLEKRTIQDIHRNALVSIFLRLLEYFQGILFLTTNRVETFDDAFQSRIHIALKYGELNTKAKKSIFKMFIERVRLLEGCDTMPFTEKDLDALSRNNLNGRQIKNTVRTAQALAVNKREPLSMEHIKRVLDVSNAFDRDLKGGPGFEDAMRGYF</t>
  </si>
  <si>
    <t>&gt;2112_g</t>
  </si>
  <si>
    <t>MASPNSQQSLIAPIRTASRLMIRELGFMSSTSAGTDYSPSAVHALIELGSSSTPLTASALSQMLNLDKSSVSRMVKKLVLADEIGEGWSEGDTRVKSLTLTPKGKETLAWIEKFGNDQVSGALERISDGTSPQVILEGINAYASALRARRLGAPEILAKKKEEEIKVMSGYRPGIVASCLDMQMRYYAPNHGFGAVFEALLATQMGELVPRLSNPKNEVFAAVDGRGEVAGVVWIDGELGMGKAHLRFFIVNMEMAGKGVGRMLMDAAMQFVDGNEIEECHLWTFKGLHAARKLYDKAGFVLVDEGLKTPWGSEVWVQHFVRKRDGKKDEELSESGLSTIKRESIAS</t>
  </si>
  <si>
    <t>&gt;6713_g</t>
  </si>
  <si>
    <t>MVKQSTSPTFENTHNPSQYHESLDIDRSILIATLGGSKRGGIYAATTLSDTQESGSLRDVGLDNCNQNGSKLIDISRTQSPPPKYPISEASASAPPSPRPPPFSSLYRSTAEAVEAYKTAVTEAGASSSVPAYAPVQFDPYQSSLSSPSGDVVAETKAALPPDTKGESAKNNEEEPPPAYAEGSCPLHSFIYLMAAAGGAASILTQVQQGGLPTINTLGDVGADENITMDLRGQRFTLSRDELLTLPEFVLLSLFPNGLLPDGHLSTFQDGDAFQVDVGATSSYDPVSLQYMLEFFRNVAQTIPDGPSTGEADAIPIEPMPGSAREMLQDRAGIIVLREDLDFYVIPPRAEIEQPEMIEVKRAAGRALLKQDGIFSGLRRSEEAGTTEQHLIEMLTAGGFNHNDQWGHRANEPNKAVICSLALARLRTDIRSDMGNNAVGMAQKLLLFWRKPARRCWWEGVELDNVDGIDGKLKVWIRRVWTLEMSKIALGRDYEDGHSLNSGPRNQENLEMDSTSGLNSKSRKEDTSKETIITANSQGLRTEARRTEYSILTPSQLWDNAAKRQSKAPIQGKGKGIAGNHGNGADQRRPEDTITILKRPLKGDLPKIEENYWALDVQEISRGRDFSTLDSILAWMDDVEAALRSKVIDPDSFDRSIGFSAPNGKRDFAESSNSRNKLNFLKS</t>
  </si>
  <si>
    <t>&gt;7283_g</t>
  </si>
  <si>
    <t>MALLLTRFTGIACRTSSSCGTLIKAKLIANAKSFHPKGRQLSTSSRQISPSHVRIQTRSFHVSLTAQSQPSSKFSYVVAASFSAKGRRYNPETNVFEFNPYNRILGGRKEKHARPDSGQDSFFVSKVGDSPDVALGVADGVGGWAESGVDSADFSHGICDYMAHAAYTHNTEDWDPPFSARSLMQRGYEDIYKDGTVKAGGSTACVAIAKGNGMLEVANLGDSGFVQLRSNAIRTASEPQTHAFNTPYQLSIIPERIIKQAKAFGGEQLCDYPKDANVSQHELRHGDVLVFASDGVWDNLSSQNILKIVSRIMLNTKAWEHTEKGINVGQGLNKFILGEEGEDAIRGSPTLQSSLAVGIAGEAKVASINMKKDGPFAREVQRYYPYENWRGGKVDDICVVVAIVSEEGK</t>
  </si>
  <si>
    <t>&gt;8073_g</t>
  </si>
  <si>
    <t>MTVPDEPSETTPLIASSSSTSSSTITVKNQVKPNKHPIDSGDADDDNDEDDSLAKPDYEGLPEVRKQLKYIIFALASGIFLASCDQTIIASSYGTIGSDFNSLKNSSWLATSYLLTQTSFQPLYGKLSDIFGRKPVILFSYVLFAVGSLGCGLAPSMNWLIMSRALTGIGGAGNTMSTIILSDIVPLRERGTWQAVINLIFATGASAGAPLGGIIADSIGWRWAFLGQIPMSILSFVSIYLVLDLPETDTSHWRSKLRRVDFYGATFLISSLFFLLLGLHNGSSVSWTSPITILETSLFQPLFAVFLLVERKYAAEPFAPPRIMFDRNLLPLFLCSFFSLAGWFGAVFYIPLFYQAIDDLSAFDAGVRLLPGILGSVLGAFFAGVVLRKTGKYYWLCVVSYAFVVAGGFFILASTGFLMKSSTGINFGLIIGGLGNGSALTTTLVALISNVGQEDQAVVTSVSYLFRSLGTTVGLALISTFLQQVLKSSLAVRLHGSAEIDEIMKRVRESLDYIKSLDPDMQVIVRLAYDDALQRAFMLMVGFMLAAFGFSWFIQEKRLSK</t>
  </si>
  <si>
    <t>&gt;8190_g</t>
  </si>
  <si>
    <t>MATTNSFPALLETLTQALSSASESAERIQSPIPPKDGISLLDVKNELFLSYLQNLVFLILLKIRNRKSGTEDEDEDLDNSAVKKLVEFQVYLEKGVRPLEGKLKYQIDKVLRAADDARRAEDAAKPKLNAKAKHVEEDEDDSEDDSDAESTNEVSLKPSEINDLQYRPNPASFVRPAAAVEAEANGKPEDGVYRPPRIQATAMPTTGPREKVEKKLHKSATLDEFINTELSSAPFAEPSIGSTIVSGGRRTKSEKEKKEELERKIYEESNYTRLPKESKKDRAKKGPRKDAGYGGEEWRGLGEGIDRIERLTKRKGGEGKSILDKGRKRAATEDGPKSGGGVEVGLGFEKRQKTINGGRRDRGHGRK</t>
  </si>
  <si>
    <t>&gt;8076_g</t>
  </si>
  <si>
    <t>MTTEPSPQVSTTFTTGYNKSSLDRYSLRTVATRCAYLLPHLQSLPPNFTFLDIGCGPGSITTDLASRFPHAQFTGIDPGKLFIDKAEALARERGVAENTVFKSGDLETLNQVLGNQIGSFDVVHCHQVLTHLPDPVGALRIMKAAAKRGGGIVAAREVTARNGDIFYPLLPGIKQWQELQAAIVGKGSTPGLGARLLELACTQGGQGIGFKPVLACGATASPLRRRCG</t>
  </si>
  <si>
    <t>&gt;8869_g</t>
  </si>
  <si>
    <t>MAVQLDPNPDRYPQDPAGSWKEIKLGYHRKHYRPLNLNDKKDISNQLWGDTNPTNPPRELEPPNDHYGLYFAALEYTCTILDPDTQEVKTFGQLIDLVFDICRPWRHNRTKLELVVKMRRKEYSTGPEGDEKDQNCKNSLELAMRIWMMIYLGGAGLTPDPGRVAEPEWGDNETIKYAVMKQFPKKIQNNVEEGVVDIRFPFCDKKIQHMEANFPSPFTLEKMSLFSGFKIQGTNNLADHLCFERFSHATGKPTIYLFHNVAFLEELKRNGGDLIYRNNPFNRVRTSIPDLARETLETLGLLIPKSELDKKDWFTNRCKELDPRAGKQECSTRNRYHYEYWGFRLLKLEEEFNDPKNASVSSWFRDPRNPRDTAIYRATYYGVMIALIGFILAMISTIVSLPLAGISLKESRIANSIASVASVSADRSASSSISSQLAMNGSTSSPVTIVACCSSATNTDNGSMLLSSTDFNLPTAPSATVFVTVIETATVLATVTATEFVTDTIVLTQGAKF</t>
  </si>
  <si>
    <t>&gt;1728_g</t>
  </si>
  <si>
    <t>MATALRPAQLTGSASSFGQFRLTQFVDSARSEPNATTTDGTQQKPPEAELMAQATRPSSGQNTDRTSSVAPARSTPHDQANSSPAGAGPLELVELTSNPPLEGILGPNKDGRVRNPVPSKLKGKTDQKQGEFSVLHMGMSPAKKTDAPGGREAAAERDAAARRTSENTASRAKAAQSDKYVPPKRRGLEAGLMDGHASTNRGSPFSITKDDHRNRARPLAPDETKSEQARLLTLLRSINPVTVVDQICKAVAYFGGIPGAPPPEDGIFPESANTRETGALFIGWIAEIFPDVQAQSPDVSKDSAHVGGKKKNRQSKGKAGPSNGETTAANEPPNSRNGYGFGPAVSAPVWGLPQSVALVNTSIPAAPIPLPDNRQITSSVPEQNKPSEQRSPDGPSKLQLEESHDSLSSASKRRRGRPKGSRNKDKIDGIGESNVGGQNHSQTSGQDQGQQIHQAPQAQMTASQTSQKIQNAQHIGPYSTAPGNNQASTRPSPALTYAERSWQGNPQQQQQSVETIAVPGPEGLSPEELRVLEAFRQHPQDGMPIVPSPIVPTKPTPEVGQKRKRAPPKPKATPASAPSYPPENPRPVQSSTSLSISNDNTMVLAKDALKWANMNVNMNTNMNMKSPAALAATLPSAPPPAKRPRQRKPKAPTTNEPPSRTQTASVVSSATPPTSSKALPDSTAVLSQQNMPMSRPPAEGLEAHYERFQNFSSQQNGRHTPTLPLQQVQQVRQQPKPPSVAPQQSTPQMQQQQMQTQKSQQSSNNQQSIQRDEQKMTQPTTARPPSTSYYNQRSQTSSGYNQQYPSHQTSQLSGQPQLYGASQQPSPQMSTNTYRSSSGTIAQASPQFSQAESSYRTASPHTTITQPSPSFSQANTNNFRTNSLSQSTSSYSQAENTYRTPSSHSMTQPSASYTTPRSQTQPQPPQQTHYNHFSADSSYIDLPTLESLSHSGSSATLNNGLTTQGYGQQSLGIGLGGTSSRTTASTNSLYGTSSATNNSMYGTSPGLNSAFDTTTNELLRGVDSRPSNTNSGGYGPASSGLARLGNVYHSSTSEQDLQNRLLRGLGRR</t>
  </si>
  <si>
    <t>&gt;3072_g</t>
  </si>
  <si>
    <t>MAETSARTPLMADNDHDHDDGQELHLGEESRLFKNAPASAYFKRIIRNMNIVIAVLLALIFGLAIATIIVHNSGPWNQTIIWRKEVSQSVLRSLAICLGVNFLLTLLTLLVPLPILIDIAINIALSVPILIYSSYCLSRGWPDSSFCRRYRYIPPTLPSPENPGGGRAIYEPLPESWDCLKARHTTRIMMSVVAGSGIVIGIMILCVLFLRVLALGKTLAKTKSWKRYVPKGWKPRGFTVQFSFSIAPYDVALERSRNAVARGENGEEGRLIET</t>
  </si>
  <si>
    <t>&gt;361_g</t>
  </si>
  <si>
    <t>MRLHSLLGLIGLGYLASASHLRTRDYDAHDYYVLQLDPSTPPSQVAIKLGLTHEGQLGELKDHHIFSCHQQEEDIVYTALRERKRRKRSRVGSDILDGVKFSQKQKVKARMEKRSPVPPPPEGYTSPISEREESQPVASAIAKQAEVMAALQIQDPIFNEQWHLFNPVQIGHDVNVTDVWMQGITGHNSTVAIVDDGLDMDSDDLKANFFAEGSYDFNDNTLLPKPRLNDDKHGTRCAGEVSAVKNNVCGVGVAWDSKIAGIRILSKAISDADEAVAMNYAFQSNQIYSCSWGPPDDGRSMDAPGILIKRAMLNAVQNGRGGLGNIYVFASGNGAASEDNCNFDGYTNSIYSITVGAIDRKGLHPYYSEKCSAQLVVTYSSGSGDAIHTTDVGTNACYTQHGGTSAAAPLAAGIFALILQVRPDLSWRDMQYLVMQTAVPVNLETDEWQTTTIGKQFSHTFGYGKIDSWAAVEAAKTFKSVKPQAWFYSPWIHVNQAIPQGNEGLIVSFEVTKDMLKEANVERLEHVTVTMNVDHTRRGDLSVDLISPDKVVSHLSATRKLDTSTEGYDDWTFMSVVHWGESGVGTWSIVVKDTIVNEHNGTFIDWHLKLWGESIDASQATRLPMPTEEDDDNHDQIISTTTIAGATTTVAPVSAATSLITNPTDHPDRPTKPKPGDTEDETTPPSGTTSGSPAASTSASSWLPSFLPTFGVSSKTQIWIYGAGALIVVFCSGIGIYLYMARRKRLLQNPRDEWEFDLLQNDEAEGLNGGGKMGGKKGGKRRAGELYDAFAAGSDDESDGEYLDGDEGGDEREKRLYESEDEAQHVIGDDDDEDVEEVQNEKGTPGGGLLHK</t>
  </si>
  <si>
    <t>&gt;15872_g</t>
  </si>
  <si>
    <t>MQIHWYEDSRD</t>
  </si>
  <si>
    <t>&gt;7266_g</t>
  </si>
  <si>
    <t>MEINRSEELYVVNPIVSLGLGQKGLISTKDIIQGTRILVEKPIFSVKYDYSTKKMEEDIKTKLNTLPKSERDAFAGLRNNYPEEPEYLVAIFKTNALRYNKEPLALAGVYLTVARSNHSCLPNAHCSFRNDPDMAVTLHATQDIKPGEEITISYGESPVDSKEDRSIFLKESKGFECKCQLCSSPAKIIEASDIRRKAIITLHNKGAQEKPEDILRDCGTMVENVKTEFPSWSGFLLGTILNRAFQICLANGDMARATVLLERYHKTVVVYEGGDSTGGVEGGSYSTSSFPGIVKLVAQYGGGYTGGVRFF</t>
  </si>
  <si>
    <t>&gt;234_g</t>
  </si>
  <si>
    <t>MSGGAGYDRHITIFSDQGRLYQVEYAFKAITAANIMSIGVRGKDCAVVLSQKKVPDKLIDPSSVSHIFQLSPSVGCVMTGAIADARASTQRAIGEAADFRYKYGYEMPCDALAKRIANISQVYTQRAFMRPYGVATTLISLDSEFGPQLYKCDPAGYYTGYKATASGPKQQEAFNHLEKKLKNKDCADGSWEDVVELAITTLSTVLSVDFKKGELEIGIVGGPRKDGKEGTDPSFRALTEDEIEERLQAIADKD</t>
  </si>
  <si>
    <t>&gt;9657_g</t>
  </si>
  <si>
    <t>MYDQFSDLKPLALRYMKYFLDLIEQCIVLVDRFQYLSDGKNYTVDKCLKDFLGLFEAPGGKYEYRDDGCRLLLSTFGKERIVHDAEKGCEIVVFKVDNHVDRGPDGLISVLRGEDW</t>
  </si>
  <si>
    <t>&gt;15876_g</t>
  </si>
  <si>
    <t>MNQNHLDQQLWTFLGHAPPQVHRAWNEYAMHELGQGRLPIIEEFMQQQVQAQLQIQQIHQVRNEYVLQQQGVHGFTQRGIGIPGPQMTPQQSQQQQTMYAAQQQGETPQNYEANVATTPIQLGNIPSQQQIMSTSQQSAEAPIQSEGDDENTVGPNGTIKYLEDLGVDVENAEFFVPLEIIQAQSFEMLKDGFIEGWKTIGADTITKQKGYVAGQLRLLSTDMALFKKVYRYGFIATKEKDQKAIPLSSALTFWGCLFNAPGKPWVTASTNWGQMWAEFLSENWKKTVNKDMWNQTFEFFQKTMQDETLSFWSEDGAWPGVIDEFVAYVKKKRGDIPETIETN</t>
  </si>
  <si>
    <t>&gt;5476_g</t>
  </si>
  <si>
    <t>MNNSDFDYDLNGSCHFDQLQIENLWGQYVSHFPLAYETQPIHDRTFCRPSYRSLQQYGKSAVEGNRQGGSANTHLLPLPVGQIAPEAVRREWGGPQISQSQRSGEYNSQETEALSTHRKAGVGRTADAPGAKYVASAAMSQSECCSSCSGGVLCVEPDCTPCNVEDCSLKDTKVVPCNRQSCEQPTCSDLCLNTSIQDQPLITDYGITQAGRPKNWLDSPWNPQMPRCTTESIQGSLHEVVDPALQLLALAEPPIPPPSSMGDNFPTPFSQQTGPSTVEDGELSQAINSEQPTNNLVGTGALFEPSADEPAHQFFESSHGGNSAPMVQCAWDGCGQQVYYQDWFPHLHYNHVDPQMTFGCPLAVETCPERLGQNPVDHLQNDHGINFNFDMNSGGFSCPAPDCLPSETYLDPAMLHKHFDHAHAIPAWGSLQCRLDTCDTTFQDPNEFFSHINEVHTFPRPSMPSLEEDIDLNAPLDLGKVAQPRQVSVERSLYVIPEVVKSPKEPTEEEVAHCCQWMIDGKMCGAKFDSEGYLQTHIKDHLKDMNKSTGYICHWDGCERENLGDKAGFSQRGKLERHMHSHTNYKDSRCDWPGCGQMFSAPQALKQHYRRHTGEKPWKCDEPGCGKSFTQQSSLTCHMRKHTKNKPLICQTCGKVFSESTNLSKHRSKVHGETGKHVCTWPHCEKTFHRISQLRTHVKEHRRKSLAPKECTGMSESGSAVTGSE</t>
  </si>
  <si>
    <t>&gt;2169_g</t>
  </si>
  <si>
    <t>MSQLIPRASLQQKTILAQHSNPTCGLSNIQDYLPASLVFEHGSMTSTTDSPQPSQAFLALQALTLRPPNMLLLHQTGSVKIGEVVRYTITYTPANDRILPAPAQLHLKIKNTTAIALRAAFIHGPYTLYTAAYPATFHPDRKFENPRVYGVPEFEPNLKAGGTFSTQLNVPEEIRSTAGIADSRGRSPGREEQLRSVSWVVEITSQVIFSTSAAVHYEMLLGRDENSVSLGFVSSLTGQGGGGSASVPGQVSDHQQSVGGREGGRHHGQQKGVFSRAIRVKVEDTASLWNTPRMPEWDDEGKERGVLGTARTVDSVVGEGEHAGHRQKRQKKVHLVVLTHGLHSNLGADMLYLKESIDAAAKQAKIDARARRMKKRQESKGKALETGQKDGSAQTREEGGTKREECVDEDEDEDEEQVIVRGFSGNAVRTERGIKYLGKRLAKYVLQMTYPDQPFKPTTKKSATEALSHALKPENVQNENDGEPAHQDSTILKEPYHDKMLAYKITSISFISHSLGGLIQTYAIAYIQKHSPQFFDIIKPINFIAMASPFLGLSNENPLYVKFALDFGLVGRTGQDLGLTWRAPTIARSGWGAIVGGIGESASKKALGETAPESKPLLRILPTGPAHIVLKKFRNRTVYSNVVNDGIVPLRTSCLLFLDWQGLGRVEKARRENGLIGTMVQWGWDEATGANSSSPARRAFTDGPLSDSEETGANTPTRQGHGGEVPQPPASATEEDNARSLRGDIDNNRPDSAISSTGESEASVTLQPEPSNNGTLASILKFFQPSPTSAPKPQNHTSKRNKIYKRSQTLKIVSNPSSTSISDQDTTSRNGGGKATTGDAENGDPLRLSAPPKTTFFESAGDLLKPPLPSVQFLVDPSSRPRTIFHDRVYHPEDIPPPPLKKRTTSSLLRRRGSSASSPRPTTSGSSATSSPVQGLPKTDSILSAKDYDDTAHTNPGKDPHDVVDGSAMKVEEKIARAYHRDLSWRKVLVRLEPDAHNNMVVRRMFANAYGWPVIKHLCDTHFGDGAAANTRDEDEGNQERAKDEGERPDEDGGETKEVKDEGGEEEIKMLGEEGRTNSEKREATDEVPALKDPMKLRSISSAFLEVPGSSSNSRKAGYDKGLESDSQWSERDWADSEADSDEEVVQSPGISSPRSASWSWTDAIVGKGGIGVLRSKSPPQGTDQAEVERFLGKGKKVSPGAGASSPGGAGTILGNERLRGSPEEVDRPLVAGRVRNSKGGAETS</t>
  </si>
  <si>
    <t>&gt;15879_g</t>
  </si>
  <si>
    <t>MSKIAFKLN</t>
  </si>
  <si>
    <t>&gt;5399_g</t>
  </si>
  <si>
    <t>MSRIQIPLDILTSRLNLSDRFAGVRSQSLAARFANLKPISEFFDFKRLSKPANFGEVQSRVNYNLGHFSSNYAVVFAMLSIYSLLTNFLLLFVIVLVVGGMWGIGKLDGRDLDIGVLRATSSQLYTGLLVISVPLGIIASPISTILWLIGFFRGGGLNGRPRSPKVVPQWGRPSGAKGSRRRKQWEYDQARWEAQARVEELDSDDSDIQGVDLGSGEKRFASDPLHFTGYDLATTTRARKGYAIEEPESESESSGESEEAEIEGAGMQVAIRDKDETLVQSALSRIRRAQEKGKGEVKLKKEELDALERRRKMMQSAATAKDKKGKRKGSGSSASSESERRRRRKENMVTIPLAPAEKPVSRKKGKSKRTEEEYNPPPANPPGMLIAGLDGLMYAPVGYQSQGTSSRDSPIRTRSYTGRSQSRGPPSAFTYQTVVPRHSSEGSRPPSSSNNSSRRPLPDDQEWRPSNGRRESLSRTGYIDPFAFQIPSESPPVPQQYMQQQYSNRHGSGPAEISYSSVHHNLPGGYPAAVRANSDPTFRRRDTGRDELANSSTEDESSDSGSGGTRVYVEEPVVVKTKSASRKPVASSRGKKKGKGK</t>
  </si>
  <si>
    <t>&gt;6187_g</t>
  </si>
  <si>
    <t>MGSNWPSTWPNVLPTDLHVFDPNGNILIQLEDTVAVEEPANGGSRPSVSPALEPVPDIGPEEASYPPESIPQEPQASISNEDIRTSDPWGLPLKAEAEIEPHSTRSVYLRVSSKHLILASAMFKTMLGSENFPEGRKLRSEGNLVIQLPDDLQALIILMYIIHGMTRKVPRNLNLQDLTTIANLVNYYQLHEVVELFSDRWIADLRQQKTFPTSSSPEVFSWLFISWVFQLADEFKEMTCILMRESDNEFLDNIDESIPIPPSIISRIQEVRIEAIEYTITLMHNKITEYLASDVLCRDGVDDTEPVCDAFVLGSLIKGSVAIGIWPKPKAPYDNITFKSLASRIREMQLHDRCHKGHGTRYFPPMYNLNSVEGVIEASISSLEDRFCGLGLDLFLPGKPRDKKPKKKGKKKKSVSLYQ</t>
  </si>
  <si>
    <t>&gt;4931_g</t>
  </si>
  <si>
    <t>MVPSQAPNHSADITDAPPPLTRSSTLPTYPQKPVATHRSLLTPEDAIYLGSPPRKQSPGVSTLHKSLRMTNSEDGTAQLSKRGRHKSRNRSGSRMRAGHLDNYTDQATFLEHLQRNPRLQPYDFWPLVADSTVIVQHVCSVIIFGVCFVGIYQERIAPEAVVGWASVFTILGWLLWDWWVGQEDEQASSTPPIYTTSPHEDSASSSTTNLLTYNGNGGGNGNGNINGNGSANAFGRHSHSASASSIHSSYSPTPSVRAANGHDTPPNLPCPGSSPPFSHRTSLRISTAKSALLIYFTLLGLSPILKSLTRSTSSDSIWAMSFCLFVINVFFFDYGSSGGGVGMAAMGKGSGGLVAGRSQNIPASLSTNAALMASTVLASRLPSTGQVFSLTLFSIEVFGLFPVFRRYCRQMTWRGHVTLTTLLVLGAGGGVGLILGRGGDGEGIWDFPYKSGLMGLVIGVVITGLAMGGCSWWLIGLQKYKNEIHGPWDPARPVIRMHWEDY</t>
  </si>
  <si>
    <t>&gt;9108_g</t>
  </si>
  <si>
    <t>MRGLNLKPSRVYQTASLLLESRSISNPPPWYKTIGSIPPGEIMTRTQPVQHQDTKRRSRLRKPSKMFKPQVIEYEEDQLRRDFYTDHPWELARPRIVLEQDGRDGQRCDWSKIEQPGRPLSGESVVQRQLWLMHNLPGMTRNQAYDTARKEFYQLRQQEEVERRVAKEEALWTGAYFGKGALEIGMELEDETYEKWKAWALKEIEAINLERSSAYTTAGAESEDTVVDPLDTANEEPTPL</t>
  </si>
  <si>
    <t>&gt;8144_g</t>
  </si>
  <si>
    <t>MTKPSRQLSKPLRTNSRRSRSNDAQDSERQEGSFSSFLSIHQLNHNGDRVTTGIQPGGESGRKGIHPWKFLRICWSSVSRASRVCNILWPVVPAAVAVRYFRTDLHLAIFTLNYLAMIPCANLIGFAGQELARKLHKVFGVLVETTLGSVVEIVLFMVLVRKNEFQVIQAAIFGSILATQLLCLGTCFFIGGIRHDELEFDEVVGEVGSDLLLVAGFGLIIPAAFHTAVTASGRVPAEIISDQVLHISRITSILLIIAYALYTWFQISSHESVYDAIFEADGNKDNDRHEDLHKDKLTFTECVLALAVAITLVTFIAVSLVAQISFVVTERGVSDSFVGLILVPLVEKFAEHLTAIDEAWDNQMNMALAHVLGATIQTSLFNAPLVVLVGWGMDKRMDLNFDLFNVIVLILAILVVGNFLRDQKSNYLEGALCVIVYINIAVAAFYYPNPPEDEGAPSNTKRLVTGLLTVAGGVL</t>
  </si>
  <si>
    <t>&gt;10577_g</t>
  </si>
  <si>
    <t>MDDKSDAMRAADALNYLSCFLAHEQIDSSSGVNSFIRSLPSLREGKPTDVIVFCASSVLSLADDVFSAISGVSGTTPSCQVDKISCSDLNLALVLCGGIGHSTPCLYEAIRKHPTYKALAPEIEAQPESRVLQMIAERWFGLEIVDINSRNSSIHHGTPGLPFITVEDQSTNCGANAFNSRKVLEAHGMAHPRSIIVVQDPTMSRRTVASFEKVYADLGDAAPQVISWPTFVPQVSVLESGHKGPTDSSLIDELEFSALGATRLRRDYLWSLRRFVDLIIGEIPRLRDNEAGYGPKGKGFIAHVDVPESVEKAWETAVRLLGSGERV</t>
  </si>
  <si>
    <t>&gt;908_g</t>
  </si>
  <si>
    <t>MASQLLPLELIDKCVGSKIWVVMKGDKEFSGTLLGFDDYVNMVLEDVTEFDYSGNHTKLSKILLNGNNICMLIPGGEGPTAVAS</t>
  </si>
  <si>
    <t>&gt;8555_g</t>
  </si>
  <si>
    <t>MGGGSMPRTGPYPQPARSGTYRSKGHHHHDNPSRGISLVPTATTVPPVLTLPNPPTLPAAPTLPNMPNFPTIPKSPFPPRPPGMSSTYIEFTLRPRELVNQQSPTAYRPSPPPPAKTSSRSRDLPPDHPDAEYRPPQPPRPAPAGPNRYPLRSTSSGSNAPISIEVQGPQKPSASASSPDAQSPRAFPLPQTPSPPLPRRHSSIAKPSPPRKPVSLQHPRRESRDEEIKFTKNDIIIAIMGVTGSGKSTFISLLSSQQPAIGHGLKSCTTTVGVYYFYLHGVRIFLIDTPGFDDTNKSDAEVLKDVAFWLAAAYTQETRLAGILYLHRISDPRMGGAALRNLRMFTQLCGEEGLGSVVLATTHWANHETGVSVSEKTGEARIKELTETEGFWGGMIERGSKVVKHDGTRGSALRIVESIVERKLKVILDIQRQMVDEDRDLDDTDAAQALQSELLAERKKFEERLGDLKQDMEFAIKEKDEKWQKQIREEQERYQEQVKKTHEETEALRTNLVTIAREKEEEFKKMREEMERQAKRYEEQIKEASRALEVAREEQRKKEDEFEEVRRKEVERAEQMAEDHRKNMVELEERIREEGNRALVERMEKEREESERRFQEARDEADTKAKMEMERWENQQREHKESQEALVKQRDEADRRFQEIAKEQKKSKGFFLSAVEAVLSISSAVLALYGGRLPMGY</t>
  </si>
  <si>
    <t>&gt;15888_g</t>
  </si>
  <si>
    <t>MSNYIQTFEQSQLSSNRSYWNMTRQSARPYGAPYPPPSPSSLNFLPTWPTSPVLPLSNPEIGPASLYGELSGRYYPTSPQPSPSPSLSSMKAWPTSPDFAPALPDFGLASPGYGSASPIFHPPSPYMAYNPQSRSIQTPPPSSPRTGGYMIAANLEHILDPSITPKHSERAADRWVERSIAYRKTIKALIQERRSLHKKVDKLSRKEQSSIRLQRRRRGLLLNNYQTIAALRNQISEDSRERESQYDRYEDEIEMLQDKSESWKDRYIKEMEKGVKQCMTIKRLRWDMDDSARDIDDWKEENMNLVELLEQQKRENEVSREETEKLRAELNLLRGQKKSIEDKE</t>
  </si>
  <si>
    <t>&gt;7099_g</t>
  </si>
  <si>
    <t>MDSSSASASTTAELGNHTPEVVDSNVSKTRVPISIFTGKPMLSMEEMNRQIKENDIKIEAWWAEHRRLEAIAANNTGPIANTADPNIASSSQTGTSNTRSPKATATASTNPTSNQSKVKKSKAVRVRPISAKQLANPSILVASMVDRAVAAGYQKADMDRWVEPQVVEDVFLHLPKKPTSKMPLIKNRFRRY</t>
  </si>
  <si>
    <t>&gt;5889_g</t>
  </si>
  <si>
    <t>MMFFKSALALSALLMAASAMNVPAHEEMSILIEEDPRASSVRGPVPSFLTSKSACEKEDEDDCKEFCGLSEQSATCTASGNKVTCSCKGGKSGGSNCEERCLLCMPDKSAFEEVKGLFKVEGPRVGEL</t>
  </si>
  <si>
    <t>&gt;7697_g</t>
  </si>
  <si>
    <t>MGEINDADINSTETQPAPVVSEDSQTDVGVDHAATNGVDPGVENEADQGETIFQVTVNLPHEPKSTQVMVSSQEAIHDVRQSIIETPGTFQYSCFHLEHKGQRINDFITVSEVDVLTQDSELTLVEDPYTEKEARLHVVRVRELIGAAGDRTDTLHGILSGISLHDSVMATAQQEYDGTHGSAAHPMIGYDIDSPATLSVLLPKSQDPAPKTVKSISVSPWNPPPYHLRQKGHLLYLLVTTNEGEQYQITSHVSGFYVNKSTNSKFDPFPRGPPKAFSAHSLLNVLNELSISFNESFKKLQDFNNSKEPLATFQITNATPSSPWVVPNATNPLVVHQADITRTQESYLISGIENSETLRDWNEEFQTTRELPKDTVQDRVFRERLTSKLFADYNEAASRGAVLVARGEVAPLNPTEARDAQIFVYNNVFFSFGADGVGTFASEGGDEAAKVATGKDVTGVRMVNQLDIEGLFTPGTVVVDYLGKRIVGQSIVPGIFKQREEGENQIDYGAVEGKDVVADNEKFVPVLHKLSEALKVKKHPVWDKDGKRYDLEGSLETKGLLGTDGRKYVLDLYRITPLDISWMEEYGTAITSSEQANSASKTPYPHRMTVLRPELVDAYWKSKMRDWVNNELENKRKAGSELADGVKKLEGEAAQELVTESEISASSESPKDGTNGVVDSAASQPPKDNSTTDVEKAPEQDNDRIDISNFKFALNPDAFSGQEPRTEEEKEQWAEDERDVRLASEFLRATVIPELINDLKEGDVGFPMDGQSLSRLLHRRGINVRYLGKIAALAEGKKLESLRILTIQEMVSRSFKHVAGKYLKYLPIPLTASCIAHLLNCLLGVSLNPKPKADIDEAMAALYPDTDLSFQEVTPESLSKDINDQIARRYQYKISENWPSEIKHLQLLREVSLKLGLQLELKDYRFTSQQPSNAIAEITTTTNGSVAKDPAGQSTSSKKKKKARDGSPASVSSSTKASVPHTFTPEDILNTVPIIKEASPRSTLAEEALEAGRISIMRNEKKLGQELLFESLSLHEQIYGILHPEVARVYNTLSMLYYQLEEKEAAVELARKSVIVSERTLGVDNPETLLSYLNLGLFAHGNGETQLALGYVRHALELWKVIYGPNHPDSITTINNAAVMLQGLKDYHESRLWFETSLKICEDIYGKQSISSATLLFQLAQALALDQDSKGAVNRMRESYNIFHNELGANDKNTKEAETWLEQLTQNAVSIAKHNKDVQARRVRAGLSPRFQQLTPQPQVGQTAAAAAGRDPRNAMGLDSRSIDELLKFIEGSDQKTKQKKRPGRSNPKRRGGASAVVA</t>
  </si>
  <si>
    <t>&gt;1628_g</t>
  </si>
  <si>
    <t>MTKSYMDLVAECDTFPYDDPFEPNQPHLSDMFHFKLEKEGATLGLMHKEVVDHMPWTGDFDINRNANTVTVRPTSPQESPTIALSRLIEIAIDKNLFKILHGAHSENYPILGSGGLVSIERFAANLFGIISRGAHLTVYTNTSEGMKIWVPRRSPMLFTYPNRLDTTVAGGVTSGEGPFECIVREAEEEASLPEELVRSRVKACGCLSYIGLNVTGDAGTKGLLAPDIIYLYDLEVAETVTCRQNDDEVKEFSLMDVEEVKERLSKGEFKTNSAVVMIEFFVRHGIITAESEKYYAEIVARMHRKLPFPQTP</t>
  </si>
  <si>
    <t>&gt;10134_g</t>
  </si>
  <si>
    <t>MADADFEYVSQVGEGPTDGPKPPKDFTHYMSRVTLARNQSSVKKFYKYFMIPGLGNLAGGLPNASLFPFDTLEAQIAKPERFQPTPNDPNDPSHDLVQKLTASILKKRNDATAASHITVPHSSAIPNPIQKIDLTTALQYGQATGYPPLFSFLRQFTRENLQPNVPYAGGPDIILTCGSTDGFSKALECFSDVWSEEKDWIRERPGMLCEEFAYMNAVQAAQPRGLQVVPVKIDLEGMLPTGPGGLEDVLANWDESKGRRPHLMYTVTIGQNPTSGTLSVQRRKDLYALCSKYDVMIIEDDPYWYLQFPSAAALEAEVRGLEVPAPPPVHNFAKSSGYPFLDSLVPSYLNVDTDGRVIRLDTFSKTVAPGCRLGWITAQPAIVERILRITETSTQQPSGFVQSMISELVMGSQPAMSEFNGKSRGEQAVFAGWQTDGWVRWLEGLRGSYERRMNTMCNHLEEGCFQVKQGTPIKPSESDWAVISKTKMYSFDWPRGGMFVWIQMHFDSHPLATKVPLPKLSQLLWIFLTTKPHLVLVAPGTMFSPTKEIAEEKGWAYFRLCFAAVEEEEIKKSSIRFAEGVRAFWLIKDQKRMEEIGKDLDDEVEMNEGMTNLGLGWAC</t>
  </si>
  <si>
    <t>&gt;7800_g</t>
  </si>
  <si>
    <t>MDQMMGQGDGGMIGQAGFPLETWFWEMPLCTRWWTTATVLTSALVQCQIVTPFQLFYSFRAVFVKAQYWRLLTTFLYFGPLSLDLVFHVFFLTRYSRLLEESSGRSPAHFSWLLLYATTCLICLSPLVSMPFLGHPLSSTLVYIWSRRNPDTRLSFLGLLVFTAPYLPWVLMGFSLVVHGMIPKDEIMGVVIGHVWYFFSDVYPPLHNGARPFDPPMWWRRIFEGRPRHESTDAINNEMAVTAAPEVR</t>
  </si>
  <si>
    <t>&gt;6484_g</t>
  </si>
  <si>
    <t>MAEGQEIQYGQTDDVRYRKTSTGKLEVDGPEGQRKVINLHELNDDDAQLAVEFGYKPVFKREFGYLSTFSFAVSISGLFATIMTTFSYPISAGGSAAAVWCWLISGAGCMCIACSVAELVSAYPTSGGLYFTISRLAPKDWVPAISWITGWINLLGQVAGVASSEYGAAQMLLAAVSMGRDFDYEITTNTTVGVMAALTVVTGVVNSLSTYWMEKLTKSYVLFHVLVLVSCGIALLVTTKDKHDATYVFTNVESESGWHPLGFSFLFGFLSVSWTMTDYDATAHITEEIDKPEVKAPWAISLAMLFTYIAGFLFNIVLCFCMGDPATILASPIIQPVAQIFYNSLGRSGGIFYTVCGFLIIKFQSLGRTVFAFSRDGLIPASHVWTKINSFTGTPLNAVWISVFFCIAINLIGLGSYAAIGGVFNICAIALDWSYCIPIFCKLAFGNFKPGPWHMGTLGKFVNSWACLWTLFVSIIFILPTVRPVEADTMNYASAFLALILGCAALFWYISGRRYYTGPVIEAQAEDTDSNHHNYSGLDSQKEKDKAMTTAMETFPTNPEEFDSDDRISFSKLDKKFLLVQEDGTEFEFDDAIKRWIPIVDEALLEEQQRAYKVQGVDEDAPVQGVQKKRKKEYVNGEDASTRMAKVPKKSKNPLPPRPNTAVYVTGLPDDATVDELHEIFSRKCGVIAEEVESGKPRIKLYTNPDGSFKGDALIVFFKAPSVDMAIMLLDDTEFRPGQRQRMRVQAAEASYKKVQHNDDEKIEELKKKTSARDKQKIIKKTQKLDARLADWSDDEPSAIVGPNSKFDKLVVLKHMFTLEELAEDPAAILDIKEDIKEECSKLGEVTDVVLFDLEKEGVASVRFSDPDAAKACVGVMNGRSFAGQEVVAYISDGEEQFKKSS</t>
  </si>
  <si>
    <t>&gt;1324_g</t>
  </si>
  <si>
    <t>MAPSRDEVDQARSAGHDAQDVEGEGNEWKFKDPYRIHDKEGTEGGFKALYEGHCHCGRVKFQLSRERPLERAPFQWAAIFHKSDINFSHGHHDLTWYDSGEKTIRHKLPCKVSCSYCGSKIMDEGRKMILLFPSLIKFQSKEEKERFDPSCHMFYSQRVVDIKDGLPKWSGMQGKSELIEDSPAEEVKKRKRDLEEEGEGEGEEDEKEGGDRERKRKCS</t>
  </si>
  <si>
    <t>&gt;3515_g</t>
  </si>
  <si>
    <t>MPTTQPGTTHSEADLSTQDASSTSNSEYIHSEYARRFLGINYHPGSMAGSPSFGGLGSREEQGRERRRMPSSLSGLRGRLGWKSRRETIRPLRDPSSYLSPLDLSEFPSLSRGIPFLLDPGVLVERVRRIMREYNTDYETALLFEAAVWVDQNRAILRRYSRYLIVHHWLSQYQMGR</t>
  </si>
  <si>
    <t>&gt;3840_g</t>
  </si>
  <si>
    <t>MKSFIGLGVVASFATLSLAADATFHHPIGELSVKRAYLTCNQTYGGGSITCGGTDSHYCYDPTLGESCCLLDDGYCKTGDFCAPVAGFCCHNSEDAAACAARLSFTLPSSFAASTANPALDSAGTTTIIISTTVVVSVARITSLPLRSTSSSHTGMTPDFTAPIGSVTGNATATSTGGVLHTSSGLPQFVLTSAGKTNGKVDVGLGVVVGVAVGALVVLIL</t>
  </si>
  <si>
    <t>&gt;1351_g</t>
  </si>
  <si>
    <t>MSNSILIVGATGNTGKPVVQTLSSILQNSSSVPYKIIGLTRSIDSAASKSLAALANVEMIEKDWTTINAEWLKAHHVVRAYVAPHNLPHQYPDESGLQIALLQAGVKYVVKLATADYFMSALSPVYYARAHLAIEDLLSRPEFKAMQWTSLRPNAFIPTVLQPVAAWIQEFKKTGKQEHLHFMLPADFATAIIDPTDIGIIAARLLALEDPSPHNQKRYVINGPDDVTGNQVIDAVEKYAGVRPTLVTFADESIFDQMAGYGYSKSAIASIREGARMFMNGKGSLTKVRGTSAELLALAPPKGTYIDYIKASSA</t>
  </si>
  <si>
    <t>&gt;1494_g</t>
  </si>
  <si>
    <t>MASTQVYPQQHKLPAGLAGVLNKPEDNRDSAYYSVKDISSKHNSVQSSNGHHGVEHTMSRESTSSTTDLTPSPISPSHNPPPLNSPASGAMSVASIVSPTSYGFSQGFHENAAYNCAPGDSRRESVDSRLGANFGDMRLANSPYASANPSTTSLQSSLAQQRNPGSAHPDRGSNPFRLSNGYQPMHQRQPENQSLSIAGLVNSRTAPTITGPALGAIARAPEPTKGQAWAFPEEVVERIPSGARPSEDASRQGTSFFDDSRRNSYADSIASSQYTTESRLPPGQRRLDDGTAEFQRGSSEFNPSTHHHTLQHRSVGQLQNGEGESPNSSQPYSRTPELRVSHKLAERKRRLEMKDLFDHLRTLQSNERGAKASKWEILSKAIAEHERQSKVIDDQKRQIQRIESRLARIDHDLDISRRESQGVRLENAQLRAELAALQNSPSNPAYHTAPPPAPSYPMPPAEQLPPLRNIPAGPDSMNGVQYSHDHRNGYRSTTERF</t>
  </si>
  <si>
    <t>&gt;8748_g</t>
  </si>
  <si>
    <t>MLFDALTVFGLVAVATAVPTIHSRFEKGYAKRDVTRAAERGLILAPRSLDARADSNGNSWNNFDSSFSEVQLIQEEQIIILTLQQQQLEQAILQQEIELQLAIQERIRANLQLQFALDNIRINTFNNINQNLNTVVVIVTQVIDNRVQNNQNSRYFYRQIQSNSQATEQVFVQIQEQSVLTIDTGISASVQSRQDNSTVAATPQIGSFTPNGTLSLQQQGIYLLPSGQGVPQFSNAQTFSDPALIVQQNQQAFVSFGANSNEFVTSTSTTIVQTTIVN</t>
  </si>
  <si>
    <t>&gt;15902_g</t>
  </si>
  <si>
    <t>MPLQSDPTHNFTKYTTGNASLEEAQLAMASSSVAPNNPIEPKIKHESPYNSPSPAHFAPHSPLSSSKRRRSIADADLGEKRQKINDNGSLMGGYNDEEFQAMLAAATMTATQEFAAISSGIKTDQSPIPEPSPDVSRHKQDAKVDYLTEFSTDPHIYMRIFSLPILESLSTQILSTIAQGPYATTIQIVQGPNSELGQAYQTLKSLFEQTKKIYTQKAPFLSTNELNIRDPGHRETIRITNLATFASGVFEGNVGFYELSDNFVPSFAANGCPLGQEPCELYLNLKTQMYLSAVSTDEQEQTKEELLDLFFQENLGDVLQLRHPDQPLSQAELWFVEANNSRREYLMNASSNVESIKMLSERFPWEDFLRDLSAYLKTSYEALLPPYLKRHSLSAPSLPDHTHSTNCNGIVASIEDDPFAIQTNIAVQEALRAFNAANAPTNYSGGLQQQDKSPAANNGRMPPSINDTPPADNGMIPTMVLYEKARQQAAQKSNPQQKRPGISQRRPWTEEEEKALMSGLDAVRGPHWSQILALYGENGTISNVLKDRNQVQLKDKARNLKLFFLKSDIGVPPHLQAVTGELKTRAPTQAARKEADLRQRAAEDGTAGPEEESPQPNSTGSSKRPLSRSESTRRTPELERPEMLHVVAPDSASPEMVQALPVQPQRQATPPRPMNEDEVLRDRLMGALASSKEAFLV</t>
  </si>
  <si>
    <t>&gt;3902_g</t>
  </si>
  <si>
    <t>MSSPSSRRQRSSATPKRSSRRTAIPSSPPDPAEAQLQQEAASSQGNGRSATPRRSGNVPSSSPMNYRSSPADIARANRERDVSSPLRQMSNTQTTEDGDRTPRATSSPLRYESSSPAPGFPPRSSHPQSEFRSESSGLFVGSSRSQGPRASAVNVSRRGDIDSDFANTTHPRRRVFMDENGHIVQETLNEASDALTHSNLDPTTSDAEAMGGDSNLIIWGTNVSIGGSMASFKDFLKNFKKKYRMFVDIEGLTDEEARQDPEAETLKYMEMMRNMLTLGIVSLNVDLHDVKAYPPTRKLWQQIQDYPQDLIPIIDQSIKDVMYEIAEAEMARERESQSSQGGSQRTRITSSEPPIPSSDRISPEVETPRDVEDGAPKLTLCDEVMSRTYRSRPFGLDSTVNMRELNPSDVDKIIAIKGLVIRTTPIIPDMKDAFFRCQVCNHTIKVELERGKIAEPTSCPRGVCKTQNSMQIVHNRCGFIDKQIIKLQETPDSVPPGQTPHSVTMCAYDELVDLCKAGDRVEVTGIFKASAVRVNPRQRTLKSIYKTYIDVLHIQKVDKKRMGIDVSTVEQDVSDQVTVNMDEFRKVSEGEEEKIKATAARSDIYDLLSRSLAPSIYEMDDVKKGILLQLFGGTNKSFEKGGSPKYRGDINILLCGDPSTSKSQLLQYVHKIAPRGVYTSGKGSSAVGLTAYVTRDPETRQLVLESGALVLSDGGVCCIDEFDKMSESTRSVLHEVMEQQTVSIAKAGIITTLNARTSILASANPIGSKYNPNLPVPQNIDLPPTLLSRFDLVYLILDRIDETSDRRLARHMLSMYLEDKPQSAAGNMEILPIEFLTSYISYARAKIQPRISAEASEELVNAYVEMRKLGEDIRAAERRITATTRQLESMIRLAEAHAKMRLSETVTADDVKEAVRLIKSALKQAATDARTGLIDMSLLTEGTSASERRRKQDLKHAVLELLDEMTKQGQAARWSEVVRRMGEQSSVQVDNAEFAEVVRSLEQDGGVMVLGEGARRSIRRVTGVA</t>
  </si>
  <si>
    <t>&gt;3048_g</t>
  </si>
  <si>
    <t>MDFLNKGKEMLSGNNSNNGQQQQGQQQGQQQGGVNTATGNAGNEDYGDKGLDFIEKRTGHTMGRDTNEKITDGARNLYEKATGSQVNSKYSN</t>
  </si>
  <si>
    <t>&gt;6055_g</t>
  </si>
  <si>
    <t>MASPASSTGGEESKKTEQITFRFCSECSNMLYPKEDPDTHSLQFACRTCQYSEKATSSCVFRNILNNAVGETAGVTQDVGSDPTVGLPLCLLCGSVIICEGRKEKKKEESA</t>
  </si>
  <si>
    <t>&gt;3086_g</t>
  </si>
  <si>
    <t>MSSPVPLAITTTPPDSFTSTPLTPPPTEGKGHRTSICHILDEVRNCQRGQSSFPPWHQFPLQEDEYTDLLVEVGKESDSFQGFWKHKLKYDYFPSISTLILRMPTATHERFITNVVQEITRQLQTIASADSIISDFARQIDACGSTSICFPDGYGRHDPDGSFGHKQAQYPGVVFEVSYSQKRRDLGRLADDYILGSDGNIRVVVGLDIEYQGKGKGMNISSKVATLSIWRPKITVDGDIEALSAHQEVVDMEFRDKDGIANSSPSAGISLGLDDFATTALHRSPMSEMIFIPATTLAEFLVDAENAEMMIKDNTGVRQVLGKVVRKRRRQSTPAEELNELKERKFKEEEERAEKRAMQADKAWRP</t>
  </si>
  <si>
    <t>&gt;2934_g</t>
  </si>
  <si>
    <t>MSASLGNGIFTINRTRIAIAASLIITWTIAGLLPHYKDHIQSYSKTVYNDAIEHLPAVKVDWHPKYDPKTQFNGSKVALLIEGRPIPHLVPQLLHMISVVPPDWRFVFVGSNKSVISVSRSFATQYQEANGKLDLVVLPKPWDIASKEGVYRLLTDMRFYDEFLPGVEWLLKFESDSILCARSDDSINDWLHFSWAGAPRSPDDRFAGNGGLSLRRVSAVRKILKFQQRYNDTEPEDEWFGRRLTVLPGAKVAHGGEEDHFSVEDVWHEKPMGFHVRDGGENLAEDVWRDPERRKGNFEYCPELAMIMPMKLERERCEGDNGEGEVVGGEEIEKQKAEVEEKQREMDYEREREEEKALKQLEGRGMGMGR</t>
  </si>
  <si>
    <t>&gt;6207_g</t>
  </si>
  <si>
    <t>MGKKQTTLDSIEAFDSKAQRRKSSLFKQRDGQVPLSVCRAFKSRISKERDGGGEKDATTTCFVSGQEVVDEKGVKGLSHNSDTTQIFTLSQHRSWTSLDISHSLITSFLDINNVFAPFWRVLLTFGPKNEENEFEFPGYRSRKSRPSPSIPKQMVESAYLLRRVELNGREPEEDGHLAWSIRQTGVYHQYTPKPQISFDNEEKAKSLFLLVAPSSNVSNEVGISLEGVLEDPSSISPWNVQRLLVADALRGWADYMASLEKELKTQSDRIVCANVGSEKENLSPLTDIHISFIDRQDLKIVEDAVLDLQIILPTLSNTISRINDSLRKWYGPDWTDTEEGDNLEDVIEEFVEYAREAEMHVERAKALKDRADSTSKLLSDLLSYEEAVALKDLATESHQESQSMYHLTERSTKDAAAVKILTVITLVYLPTTIVANFFSTQFIQTEDDGSMRLSSKSWLLAAISIPLTVFTIVLWWIWVYFTKLPALDAAHLSAPPNITRRQNSFKSFAGKLSLKKRRKGRKVTDDEESKLGLGLEVGGKGVFTGQPMVMSPVQTFGSRGTFPTVQKGSEESEKVRWNSRDATWKE</t>
  </si>
  <si>
    <t>&gt;6016_g</t>
  </si>
  <si>
    <t>MSTPTASLEEKTLPEVSQPKEVATSILDEKPPLSPNTEDSTGFEINTAAENKLVWKIDIHLMPILFVLYMFAFLDRVNIGNARIQGLLAELHMSGTDYNVASMILFVPYILLEVPSNLIIKRIRPSHWLGGLMFFWGLVSMCQGFVSSYGGLLACRVLLGAFEAGVFPGAAYLIGMYYKRFEYQKRLVLFFSSSLLSGAFGGLLAFALAKLDGKGGYSGWRWIFIIEGLATSVVAIVSFFMIADWPEQASFLNQEEKDLIAHRLANDGNSGIARMDTLDKPALKRIFGDWKIWCGTFIYMMVTTTGYATSFFIPTILNQFGWVASSAQLHTIPVYAVGAVLTLFCAWWSDRIQHRYAFTMGGLGLAVVGYIILLCQGPLKGPNKGIPVGARYMAIFFVTSGNYICQPLAIVWLANNMSGHYKRSFAAALQIGIGNVGGIIGSNIFLSQEAPYYKTGYGTGMGMLLFGMLLCTVFFFGMRYENKLRDQGKRDDRLLLPREEACNLGDDHPRFRFNG</t>
  </si>
  <si>
    <t>&gt;4778_g</t>
  </si>
  <si>
    <t>MADTEMDIDVPPSPEQARDTKTASMTTHSNATAVRSIEGWIIIITNVHEEASEEDLTDKFADFGEIKNLHLNLDRRTGYVKGYALIEYPTLDEARAAIDGAHNTKLLDQTIEVDFAFVRPPPKGRGDGHRLREELGVGAEARVVETESGQWAQLMLLMLLMLLMLLNEEM</t>
  </si>
  <si>
    <t>&gt;1579_g</t>
  </si>
  <si>
    <t>MARIEKVKMWKPILFGVRSTLKPSRTGPSDKTKEQQWELCTSTTKKSRRYCETHLQCAIDNCSWKRINMNRPQDRPLCINHKCAEPECPHKALSSSQKCQEHLDMCHLPRPECHNRVIQVDGHDGQYCAEHTCREKDCFRQCFERWCAVHRPCGVTNCYKERPLVQAVHSIRHKQEPYCHDHMPILCRECQTNNIINHAPVGEAFCNAHRCREQGCHTQKMQKGSDASFPKEYKEYCKDHNCRNDKCPLPIFQLSTRETLASEYCQVHECECIEPPCIRPREPEKLYCTEHFCNYADCREIRSPDRKINAQKRCFDHAEAMIEHGRKWKESEKRREDEENQKQKEKEEKKAAEEGEKKRKEKEQEEKRKTTNLARIKDLEENILILKEELKKEQEERNKEQEKKNKEQEERAREETQKQKTQEEVEKAETLKLIKELKDKIEKLEAKDEKENIQRRKDQEQRAWEETEKKKAQEEAERQSKKQLEEQVENLRKLLNQKRDEEGWAKSQEYKAKLEKLQQEVVYLRVNPQDMESKLSFDSNSNHKHMGAGMGSARPSESGYGSETPNKKRNKKETGSSWFASNA</t>
  </si>
  <si>
    <t>&gt;15912_g</t>
  </si>
  <si>
    <t>MLLYLNYLRSPFGPTLFE</t>
  </si>
  <si>
    <t>&gt;7769_g</t>
  </si>
  <si>
    <t>MVGPPGILSTSATPTQKSLYSQQSLPYSSKLAPERDGGLQPAGAGSGVRAGANSGVSFAPRGSSLAPSPAPGSFTSTLRSQLAPSRAESRQDVNASVGNMERLDEDDGRIPQEVLSTLRESLNREMKIKEGSENMLEALNSKKAKQTKEQRLRVEAELNTSNLKIKELKHQISELQKPRQPLTPTRTRMDVMFQSSNNLRSPTSASRSVTGSDFEEPTESPTYALAEILQALEIEGLTPDYYVGHANNLVELFKRYPTLKYDLVWSVFGLRMQVMLLSESREVVAAGYRMIRYAISDLNSLQKIRSLNTDYLVVLSLIKERKADVEREQALKFVRAFLDIKDGVHEISRAVVRTIASVAEHNEDRLKAICIETLAEIMVRNPGLVVASGGLRPLADALGEGTYEASESLTAAFLFLLDAPQRRKYLRSGYELEVMFGAFTDSLFAKESVLKQTSKSISYTLRSWPGLMTLSMYNFRAIRSLVHCLMLPNTTIRETVIDLLYSLLRIKSPFWATSFLAGRRLTTYGRVAVKATPQKTAQPVEEEPAEKSFVDHYTALLLAILISSDMLPGLLQVTRDADNSMLKRKTTLLIGEVLKLASALLPSSWSSELQLLPELFSAAAHFGSEERFDATGTVYQISSVSRTLYRSATATAGTLTSSINSSDNLANIEEQPKINPNLTLDETTFRQMLVETQVLSSTNPSKWKWDIILRIIEGPLLNGKRLDEAIKASKFVKRLMSFYRPFKYRFAECRNTRITQRYVKTGCALIHTLLQTTEGVKYLADHKLLRQIAECLAQCDPTSGLTAQSPMFSKERLQETLCSGYFAMIGTMSGEPKGLLMLDRWRMINMMYHIIDLKQRPDLIKLLLSNFDYSLQGHPRVLLSKALTAGSKEIRIYATNILRRYTSRRPNTATSQGVSDSKWAIQLLVTQLYDPEVEVCATAIKILEEACNRKNYLEYIVECRPALDHLGEIGAPLLLRFLSTSIGYHYLDGLDYISNEMDDWFLGRNDNYVSLIEASLARSFIEMQEEPSGRMSLEEDNFEMDGDNDVHVPPHFYKELTRTAEGCKLLRDKGHFEEFASTIREYGMLTDDPELVLKVKGCLWAVGNVGSMELGAPFLEESDVVENIVKIAESHEIMSLRGTAFFVLGLVSRSVHGLEILSEYGWDSNTTSMGVSMGLCIPQNLAKFFSYKPWKHEKVEDVLMTKAQQEAMAAARVDDDVVNQRILELIISIGSPVLQERSLKDLMHIKSRKAPGLKRVALFKKVMTLLESHHYRLGIRHFVAELFDRSVLRRIVFDDESSDEEIDSDDGGSGSEGRTERQRSISNATDPTPLFNP</t>
  </si>
  <si>
    <t>&gt;7788_g</t>
  </si>
  <si>
    <t>MAGGWAVNNGKLSIGVFNGYKYDVNRLQASPSTHLLRTQCPVKFSMQAHSRQYASDSIVQSKGPTPNDSDLAAPATSSPSAADLKKIPVDEPSRKDEIYPRIPRAVQAAYLKPLRRDAEYGVPSCNLQLRSHSVRNLEFFADFALRAAYYLGLPAYGPVALPRIVERWTVPRSSFIHKKSQENFERKTLRRLIQIKDGHPETVQIWLAFLQKHAYYGIAMKANVWEFSKLDVGAEMDFEMSRMKQQLDSTLDRFAFKKGSSVENKALEILGKDASRRVYPPTEVISGPLSDHPQDWYDEEDEEDENQAE</t>
  </si>
  <si>
    <t>&gt;612_g</t>
  </si>
  <si>
    <t>MPPANPRKRPAPGASPVMQTPQIPQSYPASTQMPNDGFPWSPENTGYPESSTYPSNMYNEAPLSQAPYQLPVQASSTQLARRPVSRQLVQTGQRQYDNSQNPWGQFGDDSILDPAENGGVMEENDNIELLEAKAVIARKEAQAKRKQIPPFVQKLSSFLDESKNTELIRWSDRGDSFVVLDEDEFAKTLIPELFKHNNYASFVRQLNMYGFHKRVGLSDNSMKASERKNKSPSEYYNPCFKRGHPNLLWLINKPKGQGKKGSDKKRVKDEQQQDGDSDDDGRDVEEVYGNNVQTTRAISAAPEAGPLQRQTLVSIQNQVAEMEARQGQMLNAIQRLRKDHNQLYQQSVAFQNLHDRHENSINAILTFLATVYNRSVDGQGGIPQNIAQMFANGMPHPEQQNQGSVVDIGDISDVASQPQPHPGSMSPHRRQQRLLMPPPNSARGSTSSPASVSASTPQDLYMNNVKAGNQPGSIEELFESSPSDSTHPNEHIQSQRATAQGTNMLSIINNSNAQNSSSSGHSPAMDFPELLNQYENANGNSPLTNEQRANMLNIMANSSSAAGGGSNSAVVSPAPPRAAMAQLNNEIQMTQEDMDKLLRLQQEQERAIHNVKSVLEPLSPSGSIPGLTENGDYFSNGNLGEDPSHANLDLDQFLDTGAFYNGSSPLGGEGYGGYDHLDASGGLGSMGMQGMGESHFDVGMDGVVENGSGNDIPENLKMEPMGNVGVVESGSTTADEDGGGNGLGGLNQMVGGRSPSKRRRKK</t>
  </si>
  <si>
    <t>&gt;6629_g</t>
  </si>
  <si>
    <t>MADDSMELSSEHGRNMDEDIDIDLNYGQPEEDYMVEDATSVHDFGDSFQPQQPEAAGYDDLMADDDYESYSMTDADALRDDEVLNIEPEPMSFTEAEATHSGEVNAVTHDASEVAASEANDALAKHSTPEQEILLKNIDLTVTAEMSPTELSKVSTRSNTPRPPEEVQKTSPDISRERSPQISSPQHGLLSPVRPQSPEPSLQAPGPVSPGSKSHEHEPSPDPKMFSTSAESGVVAGGAQEGEEAVNTSYLDGDSTASICDVTVRYRDVEYALFSSSELDDPDTFFLSDHTIVDKPLISFFEAIREVIHDDLADEDELCFTIDSLGLQTEEASSFLQDVTLNQILNIHEILLHNDGVDESTALYLSLETRTNFSKRLRNLSEAAAEGQSLSELITWNGGGDALEEAGEAEGDGTDPETASEEHAILAAVSDNVVEGEHGEGQDPSIPIVHTGNTVLPTDSSHTHKLPPTSIQSPPQHHHALDMVSKDGIPSNLAPSSKQEYSASGEYDEDGDLIDYSEDEFELVKEQKHVEPIHKKLDNAKEHGSFSDACRKPAACNCSKCPALILQDAEETNKRLDGGIGQGSPPHSVEETSHDQSQSAEPSQDDLAHADDNVDELDDFDEYAEDELEKVEGEIEPAQLIGEESHEVALSEDHGGKSGDEPPEHTDPQIDQSSYQDDTEQVEEEESEHTNTQRDYPSYDTEHDGEQFGEEELEHTVTQHDEATYADESEQGEEEYAEQELEHSAQNNGSAFQLVGEQTGQDFQSEELEHSIPENDDSTYNHDIEQYLDQELTHAYEKGSGLDVDEDYADHISQGQDQAQDHSLELGTNAVEFDSGAPIDMTAVDYHVDNLETGDGAESSATMSAEDLQYRTELDEEVFDGSTEYGTHALNEEPVTNGDSVQKDEIDYEDDEDEITAINAPASENDPPTLSDSPNIHGKRSRAELESEDGPSIVSSKDAKRPRS</t>
  </si>
  <si>
    <t>&gt;9435_g</t>
  </si>
  <si>
    <t>MANPYEVEHNIKEEVKPHSRRPDMSTFFSQLSQIETSPSDPSWPQNNPNATPTPPDVAAALRLLQEQFTVLAQNTTDDIVIDRLASLNQELELLVEHPPTKVAGVPQSYLDELERVPKKELKKTDDCPICGECFLDDPYPLVVQLPCHPKHRFDLDCVGPWLRMNGTCPLDRKDLMKKKEVPKPEKEEEEEDYDEMFA</t>
  </si>
  <si>
    <t>&gt;15918_g</t>
  </si>
  <si>
    <t>MRLYFAQIFPAIALIAFVVVLFTQFGNKGTTISSLKSSLGNVGGNRYTGPSKGNILEVMAKNEKLWVKTVIQRHEMRDQHPDMGMFPTVDTPDYSGPPVSIWDLIPASYNCPFESECIGRMGGGGKCVCGLSKYEKDERPCTIYSFGVEDESIFGTTIPHPAPLLSATPLVADYGGEEEMLERTQCQIWGYDSFVDQFGSAVQDKYKDRTVFTKAGIAGNSDPTSEPPRYNIQDIMDRNKHEYVDILKLGIDFEDFDPFSSLLDHIAVNRTQFPVGQVLIEIHLVKDRLNMDQFMGWWERMEKVGLRPAWTELNSLASTAQAEDGMPRFAKYSLVNTKDKMSKLWR</t>
  </si>
  <si>
    <t>&gt;2644_g</t>
  </si>
  <si>
    <t>MNFNGSSPFPEGVISFLDTDLYKLTMQCAVLKYFPNVPVTYAFNNRTPEKKLSRAAFEWLQSQINKLGNIALSNDELHFLQTTCTYLNKPYLNFLKEFRLNPREQVIASFQPENDAGSEDDIGEFHIIVKGLWVETILYEIPLLALTSEAYFRFIDTDWVYDGQEEQAYAKGMRLLEAGCVVSEFGTRRRRDYHTQALVFRGLVKAKKEGEKLGLIGQIAGTSNVHLAMRFNIPPIGTVAHEWFMGVAAIEGDYELATKKALDYWVRCFGEGVLGIALTDTFGTPAFLRSFKQPITSNGNAKDTQSNSKSKTFAEVFTGVRQDSGDPANFIKTMREFYDKEGITEKKTIVFSDSLNIDLCLEYQKLAEAAGFKCTFGVGTFFTNDFVYQKTGKKSTPLNIVIKISSAGGKPAVKISDSIGKNTGDKATVERVKKELGYVEKTWAMGDEAHRWGQEDQPSAK</t>
  </si>
  <si>
    <t>&gt;5308_g</t>
  </si>
  <si>
    <t>MAADALIGTSISAVDYPIGTAVVPAQDLEHIKPVISLSAVSRKGMAPERVFPGGRWPFCVEFFPGLLSKVKPHASRLSEFSGSTVYLIGSWHRRTAVAQELFKQIAGLTYGISLVSSSNRASASRK</t>
  </si>
  <si>
    <t>&gt;4142_g</t>
  </si>
  <si>
    <t>MEAAILAASNKHPKPVDKIFQYGTAGFRMKANLLDSVVFRVGLVAALRSRKLGGQTIGVMITASHNVPEDNGIKLVDPMGEMLEHSWEAYSTELANAKDEDLVKVYNGLQEKLKVNPATPARVIYARDTRQSGPKLVQALVDALEAAGAKFTDYKLLTTPQLHYLTRCTNTEGTPQSYGKVSEKGYYEKLGEAFRRAMKGKKTIGPVTIDCANGVGAPKLAELIKYIPTASEGGVDIKIINDDIIKPEVLNHDCGADFVKTKQRAPPSSKAGPNDRSCSLDGDADRLIYYFIDPKSGFRLLDGDKIATLCASFIGDLAREAGLSHDLKIGVVQTAYANGASTKYVEKSLGLPVVCTPTGVKWLHHAATKFDVGVYFEANGHGTVVFSQQALKAFKTRTPESPAQAAAQETLLALTDLINQTVGDALSDMLLVETILAHKAWTPKEWDLTYVDLPNRLVRVEVADRNMFKTTDAERKLTEPQGLQADIEALVKKYKDGRSFARASGTEDALRVYAEAATRGEADDLASKVSALCTTYGKR</t>
  </si>
  <si>
    <t>&gt;8552_g</t>
  </si>
  <si>
    <t>MQFSSVISFILVAVSFATAFQCSTPPNNIGTGHCRRMGKNGVEDKSCPKGSPCTKTGKLCTYDGDKVSSCS</t>
  </si>
  <si>
    <t>&gt;7375_g</t>
  </si>
  <si>
    <t>MVAKGLPEMITSVWRFSRYRYVIVAALLINVVLINHFFFNTSFTSSLSPFKSAKNGVEPEKAPTPAGASPSVSQAAPIVAEDSGTPIVPQQPSNVNLALATAEPYRAGLVNLHDYDFDGPYVGWPLGRVCNETKFQPGLVFVCDNNSGGIGNIRNFILTCIRYAIDAGASGIIMPGIQRRSEEDLANIFTTKIQPFDYFFDPEHFLSAMSTFCPQIEVYKEVKDIPGKVLAVNEFYPKDLNVDLDGCDGRGINRHLDQFRTKFDAWLEKEKRKPSMKEPITIRFKWATFFEWPIYRDGPEFATTFGDLLRIRKDIQELATITLREMATFVGAAPVETTKLNAPFLGVHLRTESDALGFWPNFDEQSGGYLEQAKEYRLKHAYLACGDAAEGHRFAQRALETVQLNVTSKLDLLKGNDLKRLTDLSWDQQALVDFLVLTKSAHFTGCSFSSFTMNIAFKRHLMTDGIHTRQWRSPGDIYSTLVGRFESWYGDWMFMYECMWP</t>
  </si>
  <si>
    <t>&gt;10517_g</t>
  </si>
  <si>
    <t>MPKEMKGFELIIWDCNFNNDYKPETIPEATGVQYVLIEKLRRLRTIHKVWIGGGGNTRKGKCFQLPIEFIYAIIRGRKVGNLLLCEQMEEYGWRELNFMRSTRNTKGVIPIKRKNREGDDSGYIEQEEKGKEEKRRGKGSGGKNEERKRWATSKLNKVTTRSSSYRSSK</t>
  </si>
  <si>
    <t>&gt;8830_g</t>
  </si>
  <si>
    <t>MNALKGYLVPAKKTSKKDGGPSSAANALPSAAPAAASASSTPGRSPLTSRPSSIYPNGDFRNGDRESIVDIKHDVMVNWLYQQQLEKLWGSCLPHEGVVLKRGRGDFICCPPSLKDHESMLFQQVSLLNVKCAMTVQTRVIRTFLSRQDSDFVPLADNLQLQCLPSLLYLPRCKKHHFAAFIKEQEMLIVWDDHPHSLIQRAARIESQLMDVIWNETEVVGSEGKGSAQSSDAELPDGAPPSDVEDGTGEKRPTLLLNPLMVGVTVTILVAALGLGWRALAQQIAIDGKYLRLAILLVTPCQIFVSLFFVQVIICNLVQIFGPIGQMNDNSKFYSGKPPRRLNRIHGPLPHVTIQMPVYKEGLNAVIQPTILSLKAAISTYEMQGGSATIFVNDDGMQLISEDDAQARREFYDEHNIGWVARPGHNPNPKEGELKFVRKGKFKKASNMNFALMISNKVEDRLVHVERHEKWTEEDERKAYDDALNAVIEEDGRAWAAGNIRVGDYILLIDSDTRVPQDCLLDAASEMEHSPEVGILQYSSGVMQVTDTFFENGITFFTNLIYTAIRFTVANGDVSPFVGHNAILRWSAIQEVSYTDEDCYEKFWSESHVSEDFDMSLRLQVEGYTIRLGGYTGEGFKEGVSLTVYDELARWEKYAYGCNELLFHPFRFWITRGPFTPLFKKFFFSNIRLTSKITICAYIGTYYAIGAAWVLTVLNYFLMGWFTGSLDHYYLDSFKVYFSLIIVFSALGNVALAIIRYRLSERSLFGALYENFKWLLLLSCFLGGISMHVSESLLSHFFEVDMSWGATAKEAENTTFFEEVPRLLKRFKWTFLFCFVMSAVMIVCATVVPWDWRINTFVAIYPVCTVVVGHFLLPIALNPALMMFKW</t>
  </si>
  <si>
    <t>&gt;9627_g</t>
  </si>
  <si>
    <t>MIKPNVKIFLNGEIIQRFEEKKIEWEAEDRIYCANLECGIFIHKQHVVADLASCPRCPSMTCTLCKGAAHDNDCLEDKALQQTLKLMEETGIRRCTSCRAGVELRFGCNHMTCDCKAEFCYVCGATWKTCKCALWYPERLFDRALEVARRNPQGPRVDEVARILRRQECIHVTFLKVNGDGNCEDCVSPRASVINKSSKSTVISYIANHQGLAPVGSKGFRKRGDLSRPTTCI</t>
  </si>
  <si>
    <t>&gt;202_g</t>
  </si>
  <si>
    <t>MISLTPSPNTATWEDIKQLIYELLNGRDDDDTRATRTTTPSLMPPSSSVFGSASENVESPTAPRAMRQVKVHGAPLGPRAWRDANTNIADMFPGVPAGPRSLCASNRPAFSNAPSATPSTPPTMKPTTCLQKLSMLKAGPLRTAASPKGITKNKKIEGKAKGFGKCREVGTEIVVGVGTRAKALSRQNEEWFARKGPKIVGKQNVWSEKEKELGPPGGKYVVRRTGNGMRTPDKHKDDVRASNLEDWKRRVYGEDGMPKDHVK</t>
  </si>
  <si>
    <t>&gt;2254_g</t>
  </si>
  <si>
    <t>MWRPFGTFNFYTNSGMDKISSELHLSRRHNQIPPGSVEAFIGVKIHPPEHVAGRSSHPTSESTSMMSEACSSARTGDKLDCHMGAIILFTAAHGISPFWKLITFCRGIPHTHIEVNSPIICFTG</t>
  </si>
  <si>
    <t>&gt;9904_g</t>
  </si>
  <si>
    <t>MSKAVLPKDFLWGFATASYQIEGAPTADGRGPSIWDTFCARPGKIADGSSGAVACDSYHRTAEDIELLKTTGAKAYRFSISWSRIIPLGGRNDPINPAGIAFYKKFIDDLLAENIVPFVTLFHWDLPDELDKRYGGLLNKEEFTKDFANYAKVLFENLPKVKHWITFNEPWCSSILGYNTGLFAPGHTSDRTKNPVGDSSRECWTVGHNLILAHGTAVKLYREQYKAKQGGEIGITLNGDATYPWDPADPRDVEAAERKLEFAISWFADPIYFGHYPASMVKQLGDRLPTFTPEEAALVKGSNDFYGMNHYTANYVRHIDAPPPDDDYLGNLECLFYSKAGENIGPETQSVWLRPNPQGYHDLLVWISKRYGYPKIVCTENGTSIKNENDLPIEKILDDEFRAEYFRGYIGALAKAVSEGVNVRGYLAWSLMDNFEWAEGYETRFGVTYVDYTGGQKRHLKKSAKVLGPLFDQLIKKE</t>
  </si>
  <si>
    <t>&gt;2118_g</t>
  </si>
  <si>
    <t>MAENDELATLFARNLSLYPYAPPVEEAKQDPEPYIYSITQHYHHSAHLVAQQPSRPASEPPQTDQLTAEIILSRHGVDINTLSGAQLELFRSSAPEQQMHLIQLWLISPPQYGGHALVQDLPATSYQQEEAMAKMRMERRTKEEETTRTGGDMLGMTTDGAEDTMSDSSNNAPLTPIQGGDGRWTAANNWTSYSTNAEPYIQSGYEALAQREYEISAATPKDSYSHFGTAVGGPQYTPATDPVYKSIEDLHMYPNSGNNWQAQQQQQVMENQYGAFQQQFQHNAGATVGYQGEDEEML</t>
  </si>
  <si>
    <t>&gt;2090_g</t>
  </si>
  <si>
    <t>MAFRQPTYHPPQQRIYSAEEESRTQAQIQIPECQAQHIADVQEWVLFSPSAASTTDRTYTTSTAKTQTAGHSRISDFGSLHTAAQSGEYDELNEEAIEEEEEDDGELDSLDSHLIDFGAEPSVYREERQGGEISGTVLPTHDGLGSFRLDHTNMGEEVQEQLYAFERYNPRRVKRRRESLELGMLELEDEKAANAERTRRIENWRLEQSRILIEEIQKESRRRKQSMSERRSTLEEREQEDTATLSNMEATTETEEVEVEEHETFWNRITRRVIRDLIGIDDEILSIIFGETLPAGDGVSKVQPARQPLDAVRMVVPLNQYEESSWEYRLLERISRELGILVSQLSEHPGAFSTYLRSQETPIPYAGLPVIPETARETIPLEDGAKQRQSTSTLTNAPTDPQFLPTLQTAIPPPIPTPSTLTHSPLSNPESALQPLNQHQLTREEWERDLDIKMVFKYLRSRFTTKFLPNSPEAEVPGLNFSTTTASAADNAARAARVTQHHPLVKRPNAERRRSVEMRTWRVSVPTGAVAHVRKGSSSCVSERLRKVGGKGNLGSGSARHYWDFGGSVGSGSLVASTGAMGSWGEV</t>
  </si>
  <si>
    <t>&gt;7326_g</t>
  </si>
  <si>
    <t>MSATDSDSSVQTTAGLVEAEVSGSGISILIIHGSPGGIDAARSMSRFLDKDRFKSICFSRPGYLNTPLSPVNRSIDAEADLVAALLDALQIPCAGVLAWSGGGPVAYSLASRHPHRVFALVAIAAVSLAWVAPKKHIIERIMFGTKLGDRVIKYLSSKSPEHVIEAALEGEGSLRGDELHDLAKQVMADPDQCQLVLEMASTINVGGRRKEGWQNDVENFASIKSLGLEKIQCPVLLIHGDADTDALLSYSESAHARLPHSSLVVMPRGTHLSFYAHPQAREVQDKTKKWFLDHAQGL</t>
  </si>
  <si>
    <t>&gt;10377_g</t>
  </si>
  <si>
    <t>MEESPAKRRKTSPTTSIAIDAPATPSRIPVPTRHGENTTPGRPSYVSPTKASLSRHNPQLLKRPPSSALGARGNGSPGKGKSVQNLFARSPGKIGPADDAPSMTIGGDRAEGTKSTPSTQENVPQAINSTAQRTTTPKSPRIRTAGGALSAKPRRLSQPPSKRPQKTPVAPADDPFSQDLPHDFNPFQKKGLRRSPISSQAGAGIPPQDDDNPFRKTGLRRSPISSQVDDQVYSQGTHDTGGKTEKRKSPSPSNSNFEIQLSSEGGNDVPLGAERNKSPTQAVHSGTHMLPKEGDNQFMGRDLRRSPIHHLSPININSPSRRNNSRKSPVLGQPINTIKQKTDRIEKTPEVSTTPTEPLPSHNALAEVVSNDRPQEKKQLDQQPIFTKVADLLHRRSSRQEREEPELPPTPTQRGIPDPVVTTPPSGIHDTPSKRSRKRAAKFKSSPLKPHYPAPARPAPSETKEKSGPEPFTRRKSARFLTPVDPHAAKKKERDDLLKELQQLQEDVTLANQENERLRLRAESQKKKPITTPNVEDLVAMLLRSTAPEPSSNPKPKADSIFKNIGSFLPFRPRRKPVTTVISQKPLPSHLPIHLDDPLPYLQAFSPLTYTSTITLLPQEPVPSPDSTDEPESENPIFQRHVINASHHSGLFASRFAMTVDTASLTISSLEILRLDMSAEKELGTFIRSRARASGPLGRDVTAICWAMGRWIEVSIERARFWCDVEEELGTAEARRKPLHKKRKRKRGGAAAAVGDEDGKEAGHNEGKVKWARRQLLPNIGRTALELSSKDVELRFEWKVGFDWTGEVESSISANARVPRNWQEKDDRKSLGKVPETFSKLVKERGPLGAARAIVGLFMPM</t>
  </si>
  <si>
    <t>&gt;4116_g</t>
  </si>
  <si>
    <t>MAYKRVAVIGAGPSGLSAVRALADENAFDTIRLFERREEVGGIWIYDPDPDVFPSPISKRPSALQPPSELPAFTAPAGQDVSARTGIYNTLDSNVGAKVMEFTHTPFPEINSAQSVARYGASNPTRPWQTIAGYIEDGFKNYKHLVSLNTTVEKVEKIGNEWVVTLRKSDGKYRGKQHDYWWQEKFDAVVVATGHYNVPFIPAIWGLDEAYKTLPHKFEHSKFFRSEDNYVGKKVVIVGGNISAGDLVTDLNPIVNGPLYLSQRGHNEALESVFGLDGVVVKPPIRRISADNGGTIEFEDGSTVENFDKLIFATGYRLSYPFLTPDPVTPQNRLAGFYQHIWNIEDPSLAVIGQVKAGLSFRVFEYQAIAVARFLAGRSQLPSKEARHDWEVKRLLYKGHSNNFHEIKPDFAEYFDFLREFAGKPAEGTKGYELPAWEDKWAELGFAVLALKDKYWKSLKKAKDLVPVRAKL</t>
  </si>
  <si>
    <t>&gt;8632_g</t>
  </si>
  <si>
    <t>MELADGTRAIVDPQVRAYVSSLVTALGGSSADEDGRYVLGDDALACLRDLKRWLKLYDEKANRLDVARCLAESNIVGGDLLQILGSWPENETENKVKSKIALACLELLVPLTWPLEKDKETMTVNHHRHIPYLQIAQLGYKRSIINYDGARILHTAIRCALPSMAENMRDRSLRDEGIIKLLLYFIRNIAMIAPPPGVKWEGEESDISRSATIDAFDYQDIFHLLLTISSTMKEDFNTQDVVVLDILFHLVKGIDIEKLFADESEHDKAKMNDLIMARKKEAAMLRSYQATAPSRHNRFGTMAWLRREDEKMSTISGQKAVQNATNSLAKMDSAKKFKPPQRTTKNENGPLDFDTPVSLSLPATKHLRSFVEDFLDSGFNPLFDHIRRAIDSEADRILEYHQRQFFYLVSWFLGAERASRKAKLSSKTKKPATEEFDSFSLVASVLNQEMFVTLNRAMDSAFENKSWSDLSATMKCFTQILLTVQDMSESPLEEDQEIAENILNRMFYEETTHDRVANITRTYKDQGFGYLDSCTELAHYYLRILEQYSKQNVDLQVRTRRRVRRKKKAARVAGEDGIDDAMDDLDDAENEVRAAEKTSSERKFDFKRFASRFVTQGCVDTFVTFTSYYNDLKPSQLKRSHRFFYRVAFKQEMSVMLFRVDIIALLQKMIKGSEGLDHVSSAFKEWDELVKQIFKRCIRKIQERPELVVEMLFSKINSTAHYLEYGYEKQTVSARPRGATELEVKGGKEWEEQIAIVVGAMLDRNEGEHLEWVKSQLYSAESERRSWEGANSALPSVEKDPISNDSTDAATDKGDAPAAENVAPIVEAEKPNPPTIVVKADNSTRKMAMFKNGHLRLLMTLVFFQRIGEQDDPEGSWIIPSSVSADQLKESLDLVKKSEFSPPTFDDGQEAGDFIRRKSAGTAATRRAVFDDDDDGIDDDEDEEMSFPAGGPTAIKTSEALKELKKKRRLRHRREQTEEEDADEAAQKAREKAEARRLKEQEKNRKIKSELYVRDSDEEDEEGDRAFFEAEGRLREKNKAAILRALLGGDKEKMKKNAVLTSGAKAQSEKEQRGIMSMDSDDDDDDDVPASRSKKRQSSAISVDNDEDDVPISRSKKRQSSAISVDSDDDVPTSRTKKRQSTAINLDSDDEEDGDGPQSSATLQKGSVAEEEEETDTPMSSPHLRTSQTKKRKVSSEKENSPPVVRKGTDGDAMAVDEDDDEDEVVVARPGRRRVQGGFIVDSSDEE</t>
  </si>
  <si>
    <t>&gt;7722_g</t>
  </si>
  <si>
    <t>MASTDPPDDDHSAGRPIRRGSTMRSSIKSLTMKARTLTIGKTQAEKGVPDEEELRQESYPTYHLRWDEKLKPFLVAKFPKLKERYQGRDVVKDCYWFAIPDSLTDGQVDELKKEILGLRDKERQAAKRATSPDRRRV</t>
  </si>
  <si>
    <t>&gt;10776_g</t>
  </si>
  <si>
    <t>MFGGPPPQLTDQEIKLAEAEAALSIQKIIVGAVLLYLCTSPRLGFLSLALLRILLEADLNDDVAPFAIDAVKKLV</t>
  </si>
  <si>
    <t>&gt;5379_g</t>
  </si>
  <si>
    <t>MHFTPTVIAAVLGFATLGSAHMLMATPVPMGKGVIDNSPLFADGTNFPCKIGPSGVYDVTTVNDMPLGSTQPLSFIGSAVHGGGSCQISITYDANPTKDSVFKVIHSIMGGCPMKDVAGNNVGTADTIDPSTYSFTIPDDLPTGNATLAWTWFNKVGNREMYMNCAAISLTGSTTKRHELVERDQAAFNALPDMFVANVDNGCATPDSMDVKFPDPGDSVEFLGQQTSSALQPAIGACGATATGASVVIPTGGASAATLAASTITSAASVATSAASPSTIPSATGGVFITVATTAAASTAAPVASSAPIASAAPSVATSAEASPVVSSATSVSTGTPSSGNAFTAGTACTTEGQWNCVGGTQFQQCASGQWSVLMAVAAGTTCTSGEGTNIDIVASPAKKRDIRFSGQHLRRHLLGN</t>
  </si>
  <si>
    <t>&gt;2548_g</t>
  </si>
  <si>
    <t>MQIKQKYEDSLFFERTKQKPRNTPNRGLNERKVNLTLKSHIIQGRSDIKGSESAFQVYTKLLGTNKTKRTQPGANLTPNKLEPSLDFEEGTESTPGGGEARTKSWEEQAGDVTTNGDEGIQVSDKEKQRFTAVNGIASTSNGSSLVANSRLQQKDRLVSWSQGETSTPIFGSSEATTPVQKKEELTSQPRREDSGQTTHSPEATTLLQQETVLDRGFGKDSASLKHPEPSTEQNQTISAALKETLKVSAEIEAPPPITNHIESMAVDMSNGDIEESLESQEGSLDGYEMNNDINATIYPLTDECKHYTQRNEVLWDIQKYWAQRYSIFSLYDEGIYMTDDAWFGVTPEPIANKVAEHLGNLTSPSKTVLIDMFAGAGGNVIAFALSKRWKHILAIEKDPSVIACAQNNAYIYGVSEEITWINDDSFNYISSNAANIDPSQTVVFASPPWGGPGYTTDEIFDLSKMMPYSLNDIYTVCKGMDSALYLPRTSDLRQIAKLVPDKKKIEVVQYCMQGASKALVAYLPAVPS</t>
  </si>
  <si>
    <t>&gt;2010_g</t>
  </si>
  <si>
    <t>MSPRRSVRLSAITPTVKQATSTPIAKVAKTSRKRKTATKEPINSPHVDDVAGPSTPKRKRVAKAIPPVTPTPSTVVLMTASSRAVNDNTPPPVNRLAVPNGTNATLVTPETHRLVASKPIDQGSPSKVASSKTTTLNLLGEAVAHLLKVEPKLKTVIEKHPCHVFSPEGLAEKIDPFNSLTSGIISQQVSGQAAKSIKAKFVALFNTDKTDAALHTFPTPSQVCSSTIEVLRTAGLSQRKAEYIYGLAQKFHTGEITTSMLFSAPYEQICEELIKVRGLGKWSIEMFACFGLKRMDVFSTGDLGVQRGLAVLMGRDVGKLKTKGGKWKYMSEKEMEEIAEPFKPYRSLFMWYTWRIEDVDISTLEG</t>
  </si>
  <si>
    <t>&gt;2279_g</t>
  </si>
  <si>
    <t>MSSLQSEAPATPQVREYDPEIKDIASYVHNTPIKSDLAFDTARFVFLDTLGCGLEGLRFKECTKLLGPIVEGTIVPNGTKVPGTPFQLDPVNGAFNIGSMIRWLDYNDCWLAAEWGHPSDNLGAILAVADWISRTNRAGGKLGNGKIITVKEVLEAMIKAHEIQGCLALLNSFNKVGLDHVVLVKVASAAVVSKMLGLSEKQTADAVSQAWVDGQSLRTYRHSPNTMSRKSWAAGDACQRAVNLVLKVMKGEPGVPTVLSAPVWGFYDVLFKGNKFEFQRPYGSYVMENVLFKVSYPAEFHSQTAIEAAKRIRQQLVDQGKSAADIKEITCRTHEACVRIIDKQFKPMDNFADRDHCIQYMCSVMLVYGRLEATDYTDGGEAATSPLVESLRQKIKCVEDPQFTADYHNENMRTIPNALTVTLNDGTVLDEVVVEAPLGHRLRRDEAKPEILAKYKRHLGPHFSESKVKELVDLGNDAARLENMAVDEYVDLYAVKDSKFI</t>
  </si>
  <si>
    <t>&gt;732_g</t>
  </si>
  <si>
    <t>MEKKRKLPARAAREVGSRKKRTSTPPEPRTKTPTPAPTIPASIAGDNLPKSIAPGKPLPTVGEPQPDDLPSVGFQSISESGVLAESLHRSKAKWLSEGIFEKYWTKPIKRKGILEQPENNPGKDTMTKLGTCTITVEPHIFDAVMYAIKDPTPRPAPVAPVQQPMYRPIIQYGPPGGMMPPPAPTPPPKQFPTPQSTPQASPRTQDVQMANTGPLANTSNTHSSTPTRTNNSGMNGYHNTTSNPTGTNPTPVSAPASKSTTDPVIQMLAERAATNPDLKALMRIVANGEATADELKKFQSHIDELTRIQKAREAQNQTPAQVQPPLTSNGPQINSQTTSQPASRKPTPTPTPTPPVKAAPTLPIKVESQYHVQPQALRSKGPVPSSKPDITGVVFEFPGGSGDRFQFPKFSILEYLPQGQVIASFLIVRKGSSSDSPIYDPDLDYYQPVTIRLYAHQGRQLEALQKIVAPPEEVRRYMDDIMDHATRAEYVLLAMRLPRDKEQSPASADKGQEEEAEKVAQVASTLQWPTTTSTPIQKIKPVKRLATEAEKYQNFIAGVAAEVA</t>
  </si>
  <si>
    <t>&gt;700_g</t>
  </si>
  <si>
    <t>MDDYICSGYIPHRLYRIHYEDSRTTYSPEDGFTAADTNTAFAPGEAGVKQAIENHVMWNRNTSPFISLFSDKRHAVNWACKESWHGTNNREGRDDWTLHTIDTSELRKTVRIIDLDDELELDLDSDIKEFIQGEFLCLHHIPQAAIIESEHAERAKQDMRGRRGVQREERLECYDYLAGYDSGDSGNYLAGYGSGDSGDYSAGYVSDSGESEMLQENWNSIHERQLEENMGK</t>
  </si>
  <si>
    <t>&gt;3052_g</t>
  </si>
  <si>
    <t>MAEVEATKKKPWADGPFKLVTTPRSKLNGKPETPLSKNVSEMCLIHNVILRGLNSIYHQCTSPLISSDPRLPTSQYYPSLLISFLHYCKAFSVTLHSHHDTEEEVYFPLLEKLSKRKGIEKANHDEHQTFTPMLVEFDKYISELLDEKILWDGGVTMRALIDRMGPKVEAHLQNEIVLMLSLEGDEGIDWVLMGKTMAARSQLVADKIYEVPFLITNGDLTYEGAIHGVRFPPFPWAVHQLFRWFYMPKLEGTWQFASCDSYSQPQELPYA</t>
  </si>
  <si>
    <t>&gt;8542_g</t>
  </si>
  <si>
    <t>MRYSTATVLALLSAITLALPLNINLGAYSPALVVGDGEISFGGTETAATTLASLSEGATTTAKESTGTPNGVTINPAISASPSLSPSPSPSLAAGVLGIGKSSIGPRADTTRVEERDEIEKRDIAGFNAALNFAAGGLANGPTVELGTGEGGSGVGITVKPAAAAAKAKAARGEDVEGGERRSLPTVTLMRVRSLGGEAGAARRRALREVSARDVAKIENESLDEVNLNIDGDVEFTIAEVKP</t>
  </si>
  <si>
    <t>&gt;1486_g</t>
  </si>
  <si>
    <t>MTPTPPSTTSSSAGGHSPEEQYRVVRKRNRVPLSCAPCRHRKLKCNRSNPCENCVRRGDASSCSYAAPGTRKKNQSQGSTSPDDMQNRIDRLEGLVLSLMTNGAQSAGPVAAQAAISRSQSDSAASGSASYPRDGDREDDDMIKEEGEGDESDVEGVTNSLGVLKVDADKGKSLYFGDSHWHMVLNDIAEVRNYFSNHKKEIEKNYEKIQHSKSSASRDGPAFLFGTHQELTDDELRAAIPSQSAVHKLVTRYFNSYDPAVNILHHPTFYKQLQKHWQDPSQSSIIWVGLLYSILCLAMHSYHKIGDEPLEWKGRTLDLAAEYRVHVVQCLVNSDYTKSSIYTIETLILYVHGEYNARWDAEVGIWVIVGMIVRLAMRMGYHREPSRFPDVTPFQGEMRRRIWTFIRQIDTTFSFQLSLPSMIRSTDCDSQLPRNIHEDEFGPDSKILPPARPFTEPTPISYIITKAMISQEFGGILEQITALTGKPISYDEILRRDNRLRDLKLNMPPHLRLRPLEECTHDPATLLMQRFNLDIFWQKTMCVLHRKYIARARQNGKYAHSRRACVDASLEILRHQTALYKESQPGGRMRTMKWFISSLTKHDFLLAAMIVSLDLNWDRETAQLSEQPAGYDQYFWSPAQRAEMLQALETSSIIWKESTEASIESYKAYQILNIIIQKIKAPKAPAPQPKDVPPSAEVFSTGFNEEDLMPEHSAAMSLGMLSGGLTPNSVAYLNSITQSPGGTRYAGMDTGMSMGDSSSGGGTGMGMTPNYSGTAMDGSAANPFPNLGVASPFSAFVGSGSNTGVLDIPANLDWEAWDSYVQSGQVIDPQFQFYPQIGGDGMPVSSTSQDNNDGEAGGNGGEDQNMFGNTGVFMGAGTPGR</t>
  </si>
  <si>
    <t>&gt;15947_g</t>
  </si>
  <si>
    <t>MPPKLRGSRSKALNVNFKRLCDYLSSQKKVAGTINAPDFFESINEVLREKGENLQKLDLRSVSQLVRELENDGLDICSRIDDDIFCTVVEALLQAPNSHEGERGLYLLAVSLNRDDANKDAEELQQRKDAIGKVGILCLQLIHNSERNIQRAGFEMIEDLRRGVGRQVIEEQDEILRTMSGQLISTIVRNGMQLERLFPEHYPSRIYTKFPIADPGETGWGRRFQAYIDDVYDENPDVVRDLYSNGDFHWANVLKLTPARNFGVSHHKIYIFIDGQQISLWTPSHEGFLDEILYIPLSVIKGLKIMRNEHSQGRTECYLLLEQGNCFLNAKLVPLTQITIFGSESDIDVLEVSTFCDPFSKFLDRVDLPLFVDFFLGSETLKRRCKTLGADEDSNLSILNSSKLQNQGSQRQLSQASNNSAQVVFDIDENSTEASEGKDCPEGIKDTSDNNNSIDEVSPIPQSTQGIQMSKGGTKVLKLIIPPRRLQMVKSKAKQPIVPSQPRPLPSVSKGTKYAAPQSPEEPDVYNIISTDDEVDTKTKRRSKAKGKSLPSSNRQKANGKNSVTKKLAAPGVKKMEDNSQATKRRSQRNVKSLLSLQQELGQLETPAGSRNHRGIDDNATNSTTVSTPPKELTSMRKQAVAKDQNAFQAKVQASRSSGFAYDYFSNFTEGPEDVTVPTPLASQSVKSDRSKLKSSSEERLQQKRQSAFDMADKLSDILSDLDNQSSGDEYVELKYNAAASVKLNMQKPVDVQRARDMTNPATCATEEISKESHIKVQSHQESPFLTPSQELPIAHKAQKGAIRVDIEKMQTEEPVSNHTEEAQKGLNNINKRKVILENPLSPKRRRPCENDEPRKASPPAKVMPKAKRRNKSNQNLSPTRRSPRLAARMAKQTPDSMRILDGSLPLSETPRSPPNAFLPPDISTQASNASLPPRVAPLRSAHADSAKRSLKELVSEKTPDTKSLDRKPQVISFSAQGPRNQGISSGVKPDKVSNALLSGVEVDNKKKRRQAEIAELESPPKKRQESSPIGGMSNSSPLVDMSNVRSSPPKACLPDRLRASTRQSSQSSRVDGNGSPLASKPARKTDHLSKLKTKLGLPESEDATEDVDFQDDDATNSRLESNSEIFGPKIELSLKPKRGANSDDTEERYVLHYKTTDGRYEHPLTEEVIAENKTLDDPFTEQPLSASQFTQRLHSVESLKKKSEDRFQSESLKPSRRLSERIIQRPQRGVTFGQAPNSPQLKQGRGRGKRSDFQPLLDAFSPVGMSDTSYGSQSSQPSKSPLKEKGASEEAYKLAIRPHYSNVRQALHQIADEFIIRLSDEEDRMELLVNQYQQNSCKIVQNVVRKREVGKSRIAKELQEKKSEMLSIYSEARDFIEGTASELKETPMSRVEKEWHTRQENIKKAMADVMKGIE</t>
  </si>
  <si>
    <t>&gt;1694_g</t>
  </si>
  <si>
    <t>MSVQAALNYLLDGYTPSIVLTVAGIFLLCWRRLSVQLDHREPPLLKPRVPYIGHIIGLLKYNISYFDKLDSQNQMTIATLPMINAKIYVVYSPALAQSAYRNKNLSFEPFIIDTVGSVFEISDEAMKPLLEPTDEKGHGFVPDLIKEIHGSMANEHLHKMNANALNDAATTLNDLGQSFQTDSFYLWIRDTMTMATTNALLGSHNPLKDDPTLLQSLWQVPLSLFPNTSNPS</t>
  </si>
  <si>
    <t>&gt;7427_g</t>
  </si>
  <si>
    <t>MGFLGVYKAIYDYVPQGESELAITEGDILYVLEKSGEDDWWKAKKKASGEDDDEPVGLIPNNYIEEAHPTSHARALYDYTRQTDEELSFSEDSQLEVFDTSDPDWILVGLDGEYGFAPANYIELKNEDSTAEPPAPSLPRRPVETDEDEDEPESPASPPVQSPAAALAGIINQRNPSIPAARAPPQFTPDASDEDEGPTPSLPARPVSQARAPAPEPIDLHDVRRPSSEGGPKMSPPYNRASFNRSIDDEVAAHIPGGFHMYNINEMVSVMGKRKKMPTTLGINNATGVILIAPEKSRDGPEQKWTADRMTHYSIEGKHVFLELVKPSKSVDFHAGAKDTALEIVHALGELAGAVRAEGLREVLLAGSGGNQKVGRILYNFMAQGDDEVTVANGDEVIIIDDAKSEEWWQVRRIRNGKEGVVPSSYVEVTGTIPTPSSDGINAGRSTVDQNRFEEQRLAKESLKAARMEDGQGSEVGPGMRLPERGSSLSARDISNSFGQQKSRHENNRHESGPSRSAKSKPDPSRVRTWTDRSKSFSVEAQFLALKDGKINLHKMNGVKIAVPVSKMSVEDLEYVERITGLSLDEDKPLSDIKRQQARAADNARGSPPNGAGATIQKPPEYDWFQFFLSCDVAVGLCERYAQAFNRDSMDESTMSGIDANVLRTLGLREGDIIKVMRFLDKKFGRAGAKRVGFGGEEGDGESPGGLFSGPDGILKNNTRKGRPAPTIQTNDVVDPKAFAQDKDKPQHEGVATPLASVPVPAEKDVVRSGFDDDAWSVKPSKQQPPATQSQSSQPTPAPAPAPAPGPTLTGSMQELSLLSSPLEPVKAQVTAPPQIQQPQVTQPAPQQPQTQTPQGVTPSFFAGIGAQQTGLPQQQAGGFTPQYTPQVNSNIARARPAPPQQFSTQSSGSLMIPAPPSRPLSAPQANQQSVFALPPLQPQTTGMQTSSGFQPQIAAPGQSLNDLRMQQQYNGFNGPLSPQQTMGMNQPQNFNQFQNTMPTGFQYPMQTGMSQQSFMNNGAGPFADPRPQQFSPIQQQPTGFQSSFPQQQFPQPTGVNSFLPPALQPTPTGAAQQNGFSSTFNPPPVPPIPQQTTIMPLLPQKTGPAPPVRFGVQGDTKKLMPQATGRRANLAQATPSNPFGF</t>
  </si>
  <si>
    <t>&gt;6436_g</t>
  </si>
  <si>
    <t>MESGAATSSSPIPQPNYPLWQENSSNVISLTGCNATLDAFTCLQVAPILSIVAAYSTLFYKSGLPQMDLLYAPVVDGQFLQDYPSILLEAGKLAAVPSLIGTTTNELINLIPIYDAIGTNAALLQLIQNAHPHVNSSTLEELLLYYPQEYYTNDGPPLSGAEWSRLVAITNDLGIFCPVYEQTLVVSPTLDHPVWKYRWNAVLQTLDVPKYEGAPENTVFWPTYNNKTQLRLVFQKPDDNVTGVHTEFDAIDKTVCAFLKNNIDEFLH</t>
  </si>
  <si>
    <t>&gt;2867_g</t>
  </si>
  <si>
    <t>MAVPSSYARHNYEEHIAHVIWAAHTLHYLSDGQSQTRLLPELDADEDFDADESDVETQNGIIQTAPVDSVRSKFLDCVAELLSPSKGWDFVVSAALRESVECIELDIARNDGFSQAVGFKAGQPLARDGNAWYINQLQRYLASDEVTCFFQVCDLSMQKIAYLNMYL</t>
  </si>
  <si>
    <t>&gt;7447_g</t>
  </si>
  <si>
    <t>MVYTLTVHLYANEQPESIERIKAKLIEAARVYRKDKETVDWLVMQDVHDPRAFTIVERFQSESSQKYHLENPYWKTFDPYVIPLLGKDMDLRRHEELDTSKDVEVPV</t>
  </si>
  <si>
    <t>&gt;6428_g</t>
  </si>
  <si>
    <t>MGGGNGAKAASRRARLDKDAKGTAKSQLKVNEQAKDIQCDICKSTFLKTTRAPALQEHAANKHSKEMKDCFPHFDAEPAKK</t>
  </si>
  <si>
    <t>&gt;4741_g</t>
  </si>
  <si>
    <t>MDALLGKITQHAMNYAIRSGIGITASYAIRQTSRLLKARNKLTVDDNGDRRELQMLQERLNSKIKIISPAIDMVELISARGNTTLESAVSLTKALRWDIQSLGVRLAKAATAEESSRRKSNKANSRASHEAEIRLIVQDIRNLLTRIEDAVPLINLAITTSGVNLSTSLPPTVSPSRLLQASTFLTAGDTQYSMAPGIPVQVGPAFILSLYMLFAGHSYRTHKDQDTARDMTWKEVIHKAKVKLMRIPIHHKSQGNLYSADAVLNSVEEHEGGIPSISGERQQNEYAYHLEIVEDLEDDRVHSFEDGEPQPGPYKDVRLAGIREFLPIHQISKIFYADTGKILDIGTQGETNSPVLLLKRDINARPPRRMMEESEASEWYEEIEEPILEEPAETEGEIDSEDEVEQQLRRESSFILPKENGDSHQSGDEKWRLPADLDPEWLAFEVYNETDDASEEEHDSNDDSAYASHRPSSSGQEQSNESLTDELSRLDLDQNPASSPYPADQVTSSRSFSRFMPPKPSPFGSIRTSLSLLEMLIRLTALQQFQQASHLSIADELLTFFLEESSTTGAGGDGEERRRTRREARQKVGFDPYDESPVKRHGEDYQYQNQDPEAYGGYSRGQTPYEEYGSPAGYIGPSPRLPKYQSGTPQRTPEPWLLRSNENMNSSGATPELPSSPVSPYHPQKKTARPLDQLQQERGVGKSSPLGRGRGISVETDSTLGTSPRTPALLNKD</t>
  </si>
  <si>
    <t>&gt;2264_g</t>
  </si>
  <si>
    <t>MENRPPPPMRRHKRNQSSVGQVQPSLRTFFPPRPHYTPPPLSPDSPIPDYKNPLSPASAKAALPLFQPTHSAHPIQILSPGQAVPFEEQEQEEEEEEDEQIQATPPQEDAASSTLPEQASIVRIEEDHIQPLRRINSLLLPIHYPDTFYHKILSPDPTAPSTIKLSRAILWTQPPPDSSQKVIGGLICRLDPALHPSSTPSNPLPIPDSYEIYIQSLALLSPYRGKGLVTQVLKNVIRDATKQRELRIESLYAHVWTENEEALHWYLARGFKKEDGILQGYYRRLNPDTAWILRRPLLPSDHLSDHPLQAQQSLPLQPKPLQTNPPPTPQKPVVAIPPPPTSATKEKSRPPAPASARSFQNAGPDREWNDLPEDVLLKLPGSGIQSRERSATTSRSSSTNGLTTEKEREKGGKKKRVYPAAAFGV</t>
  </si>
  <si>
    <t>&gt;8171_g</t>
  </si>
  <si>
    <t>MYYFSTLMILASTTSAAVAQQTAWGQCKYPKANVEVKVGQEQRRVFLDMCAHIPILVSTPSLYLYSISLNNSLTDYSQCIPGTASSTTGTTTSPITSTFITTTSPSSSITGTPTTTGSASTTLSGGSSTASGPGTTLQSGYYWIRAVESPNFHQYLQTDPEYTPGTAILDSYTTAGQFQIVSGQLVELIGGGSLLYANVQPNTTTAVKLSMTFNTTKNTFGTFSFSGDAVQWTVPSINRPNPSAWLVCENQSLWINLGNYDYLTPAGCVDETIHYYNGATAVD</t>
  </si>
  <si>
    <t>&gt;5643_g</t>
  </si>
  <si>
    <t>MLYELIAIVRPGNLAEVKEIARTAGSLILKSGGTIRGIRNWGVFSLPKKTRKHQAQYTDGHYFIMRYDASSKIQDDVRMTLGLDPRMIKFSSVKLGNGTLESLSKIGGTIPWETREEGI</t>
  </si>
  <si>
    <t>&gt;7258_g</t>
  </si>
  <si>
    <t>MSLYHLGLHRQFSTPIVKTFSEASNSPTQDVAQDSKDVLVERLNDLVSRLSNTNCLEDHVVANIHREVDKIEALIHGAEKHQRVLSLSDDILANVPAEGEGLWGPLTPAQNMKMGLPNSSRRTSNVYPNISSREHDISSSHAIEIATAAEHLVSKLSTTVAELELRKEEADHIHDLLLTRVEKATERILLLEYRVAEMEDDFQANQSELKYLKIQLQAIEAQCSQYIPREEDPELSESIMNWKIDWEDIDRRSKKRQNRYSITLNHVSGTSHVVDTS</t>
  </si>
  <si>
    <t>&gt;8143_g</t>
  </si>
  <si>
    <t>MESPIAFNPKIHMHLLRSLVSLHQACITSPPYSIATFLPPLNDEMMQTWWQDRIKEVESGTRQIFIHLAPNVETGAEEVAGVVMLDMQFTQTVPWGSDVQKLLVRPEHRKKGIMKKMMVMLEEVAKDKGRGLLVRYSKGGFRDETDSRVPD</t>
  </si>
  <si>
    <t>&gt;2437_g</t>
  </si>
  <si>
    <t>MLPIELDMKLAKTVCVNYSAFFENAFQEQRSKRTRNSRGQSIIVDRLEIDLNEFIDLDVVHLDCFDMFIHWISNQNIKRPKGSVDGGVVWNYLEIWLLAERLEIPRLQNRAIERLFRLIYNYDGLKDILDYSDDIDHDYLEAEEFFRIAWSSGKNGPLAKLVLDFLGYVTLGEFEMYAPSVPAAMILDVIRRLKRDNDKFLPERFEGLISDDYYIDEDRR</t>
  </si>
  <si>
    <t>&gt;15961_g</t>
  </si>
  <si>
    <t>MSNGTVEGAESNKS</t>
  </si>
  <si>
    <t>&gt;209_g</t>
  </si>
  <si>
    <t>MLSDVLAVALLAGSALAHGDHEHQIPIQGPHKALWYNTLPGDGGTQADSVFSGISTFGRLPYFPCLASDEVKYDIAFIGAPFDTGTSYRPGARFGPSGIRQGSRRLNLYGGYNVPLSTNPFNSWATVLDCGDIPVTSYDNTWALQQIEEGHNSLLSRAPATDANKKGPAKNGKTLPRVITLGGDHTITLPLLRSINRAYGPISVIHFDSHLDTWKPKVFGGSPSKVASINHGTYFYHAAQEGLLANDSNIHAGIRTTLSGPSDYVNDGYCGFEIVEAREIDTIGMDGIIKKIRERVGLTKPVYLSIDIDTLDPAFAPATGTPETGGWSTRELRTIIRGLEGINLIAADIVEVAPAYDTNAEHTTMAAADTLFEVMSLMVKKGPLSNMISEAERRDEM</t>
  </si>
  <si>
    <t>&gt;5614_g</t>
  </si>
  <si>
    <t>MSSRPGRIDSTEAPASSRSSLFGSVRNFTRRKSNASQKSSTSASDMRTPTTPTFGNQGNPFQEKARPDQLGLGVPPDEPPPPAYAPSSTSFAGPSFATPSIQVSELAASASPAGEDPYIFLRDFDTVLLIDDSASMHGSSWREVKQALKIIAPVVTAHDSDGMDIYFLNHKSQDRGDPSKGVAPGGYRGITRAESVDGLFNRVSPRGGTPTGTRIDNILEPYLAKLEIELKAKRKMKWLNLIVITDGVPTDCIDSILIDAAQKLDRYEARPSQVGVQFFQVGSQKGAAESLRELDDELSKLVKDKGEGRGGIRDIVDTVTWDGGAASNSLTGEGILKVVLGAVVKRLDRKPAAGRISG</t>
  </si>
  <si>
    <t>&gt;5605_g</t>
  </si>
  <si>
    <t>MLTPVSSPATARSIPQPAAILLIPVLLAVFASDPLDPLTNGLADNHLDIYHCTVGAYTTISSCGSGSRNNTCAYNFTFPGTGYAFKPGTDALLAELASYAAAANTSQANTTAPSSAATTASASTSSSSSSRQNSSSANLGLAIGVGVGVPLGILALGLLAFLVWKETKKATDTNRDRPVEYYDSASKSWKSGDGEWIQTPMDNRGRVAMRRPQYPAPGELGGTARMPPVEMGN</t>
  </si>
  <si>
    <t>&gt;6266_g</t>
  </si>
  <si>
    <t>MSSSRVPLWSLFPQEGKYEKSNSICYDVLSTLFKQGKYSDCIIRCQDSVWNVHRNIVCLQSEVLAAAFDGCFKEATTGEIDLEDDEPEIVQLMLQFLYTGAVAIKTDDRQNSVVLIHQSPKAKAPAHAPPKTPNTTPARELLGKETTSIKVKADNTSPSPFALLAAQAPRAPFNFGTAPQINTSSVSFRLNSGGNDIGGGFGQISPSSLFGQRSPSPLTPEPPGIRPSSLGTSFSTYTNGAAPTNAYKYAKELPRLAKLYVLGEKYNIQSLKDQVFVKYRDLLPHSCRTSSFVESLELIIEGTPETKNPDPLRVLAITTAGENAKVLIDRGEFVSLCRENGSFATEILRASLGKGA</t>
  </si>
  <si>
    <t>&gt;6961_g</t>
  </si>
  <si>
    <t>MAIPIPGPPSLPIIGNMKDLDPDNSVDSLARLADLLNLGGDEKLFISTVDLMDEVCDEKRFSKTVSGPLEQIRNGVKDGLFTAYPGEHNWEVAHRVLMPAFGPLNIRTMFDEMHDIATQLVVKWARFGPKGKIDVTADFTRLTLDSIALCAMDTRFNSFYHEDMHPFVNSMVGLLVESGARARRPALANYFMRSAQRKYDADITLLKEVAAEVVKERREAPSEKKDLLNTMINGRDPKTGEGLTDESIMNNMITFLIAGHETTSGLLSFLFCNLLKNPAAYATAQKQVDEVIGRGPITVDHMSKLPYIEACLRETLRLTPTAPAFTLQALPSEEPIILGGKYEIKAGQPIVCVLAQIHRDPAVYGTDASAFRPERMLDEPFSKLPKSAWKPFGNGVRGCIGRPFAWQEAILVTAMLLQNFNFRLDDPSYQLHIKQTLTIKPKDFYMHATLRDHIDPVHLEKMLHVDPVATAEASEKHRKIAAVTPGKARKPMTILYGSNAGTCEALAQNMARVASGYGYHAEVEPLDSGVDKIPKGQPVVLISSSYEGQPPDNAAHFVEWLHNLKDDKRLEGVKYAVYGCGNRDWATTFHRIPKLLFSDFKSHGATQITDIGLGDVAGGDIFNDFDRWQDEQFWPSLGGDAEIGEETGLDIEIDTDSRKSKLRQDVKEAIVVSNEILTAEGEPQKRHIVLKLPSATTYKAGDYLAVLPMNNQKNVRRVLKWAGLPWDATLTIKVGSNTTLPTGHPISLFDVLGSYVELSQPATKKNIAKIAACAPDEETRNKILDLAGKDFDSKILNERRSPIDILEEFPTAALPLAEYLAMLPPMRIRQYSISSSPLADPTVATLTWAVLDTPSAAANGKRFLGVASNYLSGLEEGDRIHVAVKPSPGTFHPPADVENTPVMMFCAGTGLAPFRGFVQERACQIKAGRKLAPAYLFIGCHAPGKDQLFAEELAGWEKEGVVKLYYAFSRDQEKSKGCRWVQHRLWEERAEMVEVFNKGAKIYVCGSAAVGEGVKECVLKVFGEHGKNAGKVYSEDEAEKWWASVRGERYASDIFT</t>
  </si>
  <si>
    <t>&gt;3475_g</t>
  </si>
  <si>
    <t>MGKVHGSLARAGKVKSQTPKVEPQEKKKTPKGRAKKRITYTRRFVNVTLTGGKRKMNPNPTA</t>
  </si>
  <si>
    <t>&gt;520_g</t>
  </si>
  <si>
    <t>MANYLVTGCSRGIGLYLVTELASIPTAQIGTIFASARSESPALQELIKGSAGMVVFVKLDVADENNVKGAAKEVESKLDGKGLDVLVNNAGIMGIQIGGVVKMDGDSLMNHFQTNVLGVHLVTRTFLPLLQKGKEKKIVNISSTVGSIGLQAKFAHQPTPEYKVSKAALNMLTVQYAFALDKDGFTVFALSPGYLKTELAGPTADLEVEVGVHAALEKIQKAGRGDNGKFLDIYVEGWELYNGANPPW</t>
  </si>
  <si>
    <t>&gt;4046_g</t>
  </si>
  <si>
    <t>MISNVALGVRQVGRGAIRRLDGGEKSTEHRAGTRQGHTIHPPPNSLSSHGTDFDLDGDLITSASSNILGVPGENPTSSTSISIGPKNLPEASSWRVAEHPGLFHELEAAREAQRFGATSGNTSSILDANGCIWMHCLSSQFVWRAWDAVLTVAPGNIIGMETKSGLCRRRGWRDPLYETYRSTSGFTCLVLVNGREYQTDLAYESDGLAQENAAMRAFMVCRNFSVNGGMLARNGVVQGLPANESSGRHRRRGGGRSHLSSSSSTSSSE</t>
  </si>
  <si>
    <t>&gt;8113_g</t>
  </si>
  <si>
    <t>MRGPLNINLAEFGISPRNGFLPDQLPLQLLTDQNWACWESVIRQLPSLLKSRTFKTTVDKLPIPSTSNFKSEQEWQRAYLILSFMTHAYIWEAGGPSEKLPPQISVPFLQVAGHLGLPPTATYAALNLWNFTSLSSSLPITSLSNLEVLHTFTGTRDEEWFYLISIAIEAHGALIIPEMLKAINATRSGKSHVVLSSLLKFAVCIKEIGLILERMSEECSPEVFYNEIRPFLAGSKNMAVAGLPRGVFYDEGNGLGEWKMFSGGSNAQSSLIQFFDIVLGVEHSLTGGMKGSKNGFLEEMRNYMPGSHRSFLNYISSITNIRAYISTTNIPEMTDAYNLAVEELGKFRNIHIQIITRYIINPSRKYHPAGNQGLNLAVATAEKGNMTGLKGTGGTDLLPFLRQSRDETKRTALK</t>
  </si>
  <si>
    <t>&gt;4189_g</t>
  </si>
  <si>
    <t>MYELEDVAATQIAANEIDARLKLRHLDLTSSSLGGKILLVSDQWFAPATNLLSPKAPIYSEKQIFTGQWMDGWETRRHNHLSFDYAIIRLGVSSGRISGVEIDTSFFQGNEAPAISVEACFCSSDEEVISWGNRRGKWRPVLGIKPCGPNQRHAWELKENSEPCTHVRLNMYPDGGIARFRLYGIAIPILPDVNMEFDLAAATNGGVTVSWSDQAFGTLASNLLLPKRGPDMADGWETSRSRIRDHVDWVIVKLCVPGMVNKLLVDTAHFRGNFPEKVLVSGLNFRGTGTPSVQDKRWTDLMAVSNCEADKEHVFKSLLPHVVFTHMMLKIFPDGGVKRLRVFGLRAPTYSTKL</t>
  </si>
  <si>
    <t>&gt;815_g</t>
  </si>
  <si>
    <t>MADGYRFTQHAAGNYYYNTQATHPSQRHQILRNGTPPNNIRAAFNTDTPSPSRSPVAHSPYAGMYNQGHQQGQHGRVNGGPAVRGMNNMMHNYQQQYQNTHPQQAQHQVGVQQDHTTHPSNGTVLSHHPNYSGVMPNATPFTPSGLQNGQLGTTRGGLPQVVTEHWAKQLEMHKESENANADMAAGSVSYYARKKALENKGLTPAQPPTEATDEEGEENKDLGRMLDSRMAARQDWCNLDMSGQSLRNLSPAVFNYNFLKELYIASNKLSELPSAIGELRHLQHLDASHNQIVELPKQLAMCVELTKLLVFNNNIRTLPGELGALYKLEMLGIEGNPLDTDLKQLLMEEGTEALITHLRETRPVPMPPKERPWLTFGDDVPTPSQERFKVFTFNILSDQACTKRLYGYSPEGVLAWSFRKQQILNEISTQDADFVCLQEVDYEAKEYLSMELAYHGYKGVYWPRTRSKTMSEKDAKRVDGCATFYKFKKYILLDKALVDFANIAINRPDMKNQHDIFNRVMPRDHIAVTTFFENRITGSRLLLANTHFFWDPKFADVKIIQSAVLLDALNKLCEKYTTFPPCKDKDKKGYAMPEQTNGEEEEEPREELAVQPSKEYMTKTQLPLIICADQNSTINSGVFELISKGVLAPDHFELEGKKYGNFTKHGIEHPFSLKSVYTNLDKTLEAVPFTNYVPGFRDVIDHIWYSTNALENTALLGKVDPEYMKTVPGFPNYHFPSDHLSLMAEFAVKNIKPKAKLTEPDFGPSTRGNERRR</t>
  </si>
  <si>
    <t>&gt;3409_g</t>
  </si>
  <si>
    <t>MSKQYQTGLSDCCSPADLCLKTTFCPCVTFGRNHYRQSHGSDEGYSTCNAWCVGWFCLLDMGHFGWILQLRDRQEMQEQNDLEGSFCSNCLKTWCCTCCELVQTSKELDYIQLGKGAQDGYQNPPEMVAQPQ</t>
  </si>
  <si>
    <t>&gt;5866_g</t>
  </si>
  <si>
    <t>MPFPFWTIGCLYGASSVALGAFGAHGLKKRIADPQKLANWGTAAHYQMIHSTALLLATSLTPKNNTAAGLFLAGMTMFSGSLYLLVLDPERFRKLGPVTPLGGLCLIAGWGALAFGSRGRLVR</t>
  </si>
  <si>
    <t>&gt;2095_g</t>
  </si>
  <si>
    <t>MSKIIAVHGATGMQGGAVVKGLHNSGWKVRALTRNSTSDSAKALAATGIEVVTADFDDEASLIKAYEGVEAIFLVTNFWEHIYGGKSAFESGKAEAAQALTVVKIADKIPTLKHFIWSTLPGNAEGQKPRQKVEHFDHKAQFDVTIKKEFPSLAAKTTFLYVGYYANNLASFPSSKLFIPPNGDGRYWWVQPFSRTSVIPSAGDTSINPGIFVKAILSQPEKTYGKYVACVTDTYTAEEVLGFWTKATGKPAIFLEVESGDWNKAFGPPGQELWANLKAFQDNPRWAFDNDPLSGKDLGIEAELVGTEACLKSLKEKLL</t>
  </si>
  <si>
    <t>&gt;15976_g</t>
  </si>
  <si>
    <t>MNDTFFTPRGLYCMVMKYDPNASELDTSSSLMDINALIAAEKLTPMTICEGTRKNFRNASGKLGELQLPEAAPLVFPDLDVMGEPLEAHVFKSITRFTADCFDRRAQADFSALKIEPRTFTSRYSDPTRPANNGTLRLLSGGNIDIPTAITGEDRRGKFPIGLKGAESAED</t>
  </si>
  <si>
    <t>&gt;9857_g</t>
  </si>
  <si>
    <t>MPLLPKLSILQSRLVATVIASIMILLLYFAFSFPQFAYAIDVDSTRGEDYNHDRLLDSPIFDYDFDRELDFGGVEYEAEFIGVDRGIIGERATNTPSALINNRMDLTNIEQGSLVSYMFTNASLWASKAPATPGLPSQATLQRSAENPEDVSVEEDGELERRQTSSGKYRTLYITVTACSQPTSNTSTAPAPQLMLYVSQSENNTTPGPSESSTLQDSVMLEEGYALYEVNATGNVYIGVYGYERSGYTGVWSAQIAASIDAPYHYFRNVSDPNLFLVDSDHAAALLFTNSLLANASNITLVEEWMDGTPPYVLFASDATDNAIMGLQYSYCGLQTNAQIAASRPGQTVSNIKTGMTAIGAGTLPKQQFYIDGLSAGTNYNVVLAMNGNSTDSGDGVVGGGGQVFPMTSFETLTSDNCQVMYDLAFCDQVAYSVPANNNNFPNISALASWYDNTTQGLYQFFDNALAQIPCETTASAKYSLARTCDDCSAAYKTWLCSVMIPRCTDFSSSADYLQMRALGQPFPNGTFIDSNTRSFYNNSAAYNGSRNLMIDQSIQPGPYKEILPCAELCYDIVQSCPAAMSFGCPQPGNIGFNQSYAMKPKTPIFNANGQQINLTCNYPGATHGYNAGSQVLPSRFPVLAVMLVGLLFI</t>
  </si>
  <si>
    <t>&gt;1831_g</t>
  </si>
  <si>
    <t>MNPSSDPVLSPGGYAAMYGSSSSSWRGPSFSSYPTSATSTINNQNTVSQQWGNTPLVNEPPSNQQAFAVPARPMSNTPSGQIPRREHPRDKKVDPSPGSGGIPNPTSEYLRLSNYPPVALPKPQHLLVVIDLNGTLLFRPSRKTPTKFTPRPYTRRFLEYCIETFTVVIWSSAQPENVKNMCNSILTPTSRQRVVAIWGRDKFDLTTQDYTLRVQCYKRLTKLWNDYQIQKSHPDFATGSRWNQTNTVLVDDSVEKGRSEPFNILEIPEFFGDVNEKGEILPQVHDYLNHLSMHSNVSACLRTKAFKTLVR</t>
  </si>
  <si>
    <t>&gt;7763_g</t>
  </si>
  <si>
    <t>MTTRFDIQPIGRFVGQSAAVKRPKEIAYFSYDDHHQFRLDDSGIRYYYPPTLGANLSKGFDTFEKHDDTTDDHLDSLLKAIISHEKEIGKRIEADVITWRGMMTKFLAAIFSDRDGFEMNATLFQGYTNFGKTLTKSNSFLEENHEYKLNSQSKQRQQVSQPGRPSQDMMSFWGYKFETLCLLPAPWADTPREYIENRENEIVNNYGQYCSIVKTGIGSTSMVLGGEVDAVWDAKPCDDSPINWIELKTSADIRNDRDMINFERKLMKFWIQSFLLGVPKIIVGFRTPDGILKRIEEIDTTSIPGTVKKRGGTWDGNMCINFASALLDFLKATIKDDGVWRVRRKERTSVIEVFEVEETGHGDIISDEFINWRIKLALNAKQPEGGPTAIEVV</t>
  </si>
  <si>
    <t>&gt;10083_g</t>
  </si>
  <si>
    <t>MEPNRRNRSRSLQVKPENPLLIPITTEEQNLSQLRASILKQQAEEEQDRVERQGAFLTESGGAVQLRYQQPNHGKHPLPPIPSPSRSSTPPARDRSARRERTSILYRNNPRTPVARFIDVTKMNIDYNQYLTSPVSSGSGSQPRSAPPSPSQGMAHTNGMNGGMGGNGMVGYPTPAGHQSDLNYVMSMVEELSSVLRANQALTESVVEKMGQVRERAQTMNLSNDEMITLVANELNEDSKNLEKENSELRKALEKSEYHRKENFKLACHGANILADVTEKLHHFKGQHESDTLAWHKNYRKQLADEREENLALRNHINDMKAAAGRANEYLRQVRRLVFDDPHYNELRIQNIALRQERRWWKRMAMPLVPDDDSEWSDDDDLIDPEEKKRLAAEAEEKQRKKAEEGEGGEIGSA</t>
  </si>
  <si>
    <t>&gt;911_g</t>
  </si>
  <si>
    <t>MLRSATKGPVPKAVTELALYPKPGEKLHGFTLVRLKHVPELELTALHLQHDKTGADYLHVAREDKNNVFSIGFKTNPPDDTGVPHILEHTTLCGSEKYPIRDPFFKMLPRTLSNFMNAFTSSDHTFYPFATTNSQDFKNLMSVYLDATLHPLLKQSDFTQEGWRIGPENPRAASQTGDSAGLVEGKLVFKGVVYNEMKGQMSDAGYLYYIRFQDHIFPAIHNSGGDPQKITDLTYGQLKKFHADHYHPSNAKIFTYGDMPLEDHLKEVNTQLSGFGSIQGDCEIRRPIDLSAGPQSVTVAGPMDPLVSKDMQYKTSTSWLMGDATNVLETFSIGLMSALLMDGYGSPLYRNLIEAGLGTDWSPNSGFDGSGRVGIFSIGLTGVKEDDVPKVKEAIQRTFQEAHKTGFEKSKVDGYLHQLEISLKHKTAKFGMGLLQRIKPQWFEGVDPFDSLAWNDTVTAFEKEFAKGDYLEGLLEKYLLNDNTLTFIMEPSATYGDDLAKEESTRLAKKVAEVVKQAGSRPKAFSQLEQRELELIEEQSTSNTQDLSCLPSVHVHDIPRQGEINEIRDSTIEKVNVQWREAPTNGLTYFRAVNLFRDLPDDLRALIPLFTDSIMRLGTKDMTMEQLEDLIKLKTGGISTAYFASSNPVDFRSYTEGITFAGTVLDRNVDDMFSLIRKLVIETDFDSTDAQSRIRQLLQGAADGAVNNIASSGHIYARSYAEAGLTNYFRTKEQVSGLSQVKLVTSLASRPEAEGLADIIDKLKTIQRLAFSGSGTLRTAITCGKESASNNEATLRKFLTSLPSKEQFPQSAQTPTFSRNSKTFFPLPYQVYYGALALPTVSYTAPAGAPLQILSQLLTHKYLHHEIREKGGAYGGGAYSRGLDGVFGFYSYRDPNPMNTISIMKNAGQWAVDKEWTERDLEEAKLSVFQSVDAPESVSDEGMTRFLSGVSDEMIQERRERLLDVTKDQVREVAQTYIVDALKQNEGSLAFLGEKKSWVDDTWETKDIGITIEEAEVQTEEDAKDASLGAPRGIWDDWEPGQSAFPVYIKKKVENGFMQFIDRPFKDQMTVVEIHSKFQFQYLDFIGDMSPSATSTIEKTQRLNNYDSLYFDHSKSAYLELNNGVNIPKHLIGNALKEKVESVDQDICEAGEEDTFFVADLGEVYRQHMRWKRQLPRVKPFYAVKCNPDPKVLRLLAELGTGFDCASKAEIEQVLAMDIAPERIIYAQPCKTNSYIRYAAQQGVKQMTFDNADELYKIKKLFPEAELFLRISTDDSSSLCRLSLKFGAAMDTTNDLLALAKQLELSVVGVSFHVGSGASDPLSYLKAVQDARIVFDQAASHGFFLRTLDVGGGFSSETFDAMAPVLAKALEEYMPSYINIISEPGRYYVSSAFTLACHIIARRTIEDPASGQKSYMLYLNDGLYGNFSSIIFDHQHPVARILQTNSRQYYDTVAGQDTADGIEYSIWGPTCDGIDRIAESIRFDHTLDVGDWLYFEDMGAYTKCSATRFNGFSDKHDVIYVASEHGARALLGTN</t>
  </si>
  <si>
    <t>&gt;15982_g</t>
  </si>
  <si>
    <t>MFREADEVRLVKQRLRKLYQLKSAIKTTII</t>
  </si>
  <si>
    <t>&gt;6574_g</t>
  </si>
  <si>
    <t>MQDLRVGNKYRIGRKIGSGSFGDIYLGTNIISGEEIAIKLESVKAKHPQLEYEARVYKSLAGGVGIPFVRWFGTECDYNAMVLDLLGPSLEDLFNFCNRKFSLKTVLLLADQLISRIEYIHAKSFIHRDIKPDNFLMGIGKRGNQVNVIDFGLAKKYRDPKTHFHIPYRENKNLTGTARYASINTHLGVEQSRRDDMESLGYVMLYFCRGSLPWQGLKAATKKQKYDRIMEKKMTTPTEVLCRGFPNEFAIYLNYTRSLRFDDKPDYSYLRKIFRDLFVREGFQYDYVFDWTVYKYQKNAQAIAQAAGNQPGDDDEKPGRTRTNAATAGGPTPQHASSASKPGAISGSRRKVIERGASGAGVDTPDTGRAVGGSDRMLRSASKGAATGNGYAPGYRPKREDSAGQQWY</t>
  </si>
  <si>
    <t>&gt;3236_g</t>
  </si>
  <si>
    <t>MTYNGRRGPNVSEYIANLNAIPSAQDIQTLDQQSFNFDDDLALFTNTNFFDFDQGQGRDVDLPAASYGGDGMGGPAAMTPGSGELKPLDYSTGEKTLARAPSSRGSIISPSVFLFSSGSLPRSLPSGVVIRTTSIVQPRLSLRLYAQVVRGAYWLFSTAPRRLVVPCCIDSAQLCLCRCPRSQWRNDQPERGIHCAMSHEASPSFCASPPLPTFEVSTAAGNPIIYSSALVPPA</t>
  </si>
  <si>
    <t>&gt;3282_g</t>
  </si>
  <si>
    <t>MGYGQLWEIKSRRRWLSVWPRLVADTRIIVDAADIDLTSDRIWDMDEVQSEYGGSDEGIRRLLEPPPPIVDEEKGIVFNGIQNELPEKDDRDTLDDGWEWAFSLIGLLWPEDEIPEESEGEYNSDIEETGLMELERPLVKNIETKGEKWLENGDANDTLQRSLLPLELPDSLVSTVLEWVHHCDNADSGHETCHSIPHQRQRHLPFMRLIDVEKECIVSSPSNPLYIALSYVWGNLNQSRLLSSNLSQLLEDGGMREHGCIISKTIAESMAMCQRLGYRYLWVDALCIMQDNYQDKILQLNTMRDIYSNAALTIAAANGKHANSGLDFADREISSNMAERSDIWEVFLQAISNTVWETRGWTYQEKILSRRLLLFSPAGPFFVCGAQIYSEYGFQKLGHNSIHCDRPGSFFNIKPGNQLESYLTAVQRYSKRKLTMEADFENALKGITKTFGSAMDGRPNSFFRGIPTSFFDEIFCWRVAEHDPEARRWQFPSWSWQGWKQTPMFSKMIMDKINWKHKENLWGSRILAYDRGNDFDSRTKLDSFGINTAGTENPLLLFWKGAPLEISMECSENIGSNNGLFRVFSPVNGQYAGMIQLHKKWRTTQPATLEFLPVFTEMSDGEPRIKVMMCLEHSDRPSRAMASPKWSFERVQLMDCDIREKDWMSMIEGSPATRRRETGWIY</t>
  </si>
  <si>
    <t>&gt;395_g</t>
  </si>
  <si>
    <t>MEKQSDVTKMDDAVQIASSNHRVPDEKIEATSKDEGFPSGFKLVTIIVSLCLAVFMAALDMTIVGTAIPQITDDFNSLRDIGWYGSAYFITVASFTPMWGKFYGLFSLKYTFLVTIGFFEIGSLICGVCKNSPTLIVGRAIAGLGAGGMASGAFILVGHAAAPHKRAMYLGVIGMTYGIAAVIGPLLGGAFTQHVTWRWCFYINLPIGGASAVLLVAFFAVPGAPPKDVTLKQKLLEVDIIGTALILGSVVCYVIALQKAGVTEPWSSSVSIGLLVGFGLLAIIFYIGEWKMKERAMVSFRLLKNRVILVNFLLTFFFAGNYFVTLYFLPTYFQVVDNASPTSSGLHNLPYIISFTILMIVSGGLLTFTGRATALAVMSSILLTIGSGLFIILDIGSSSGKWIGFQIIAGLGIGAGYNIPASAVQMILPMEDITIASSMIIFHQMLGGSLLVSAGQSLLENVLAHHLTISAPTLDPKEVLLIGATNIRSKFSPEVIPGIVEAYMKGLKATFIFNTVLAGIALGLALLGPWHSLIKKA</t>
  </si>
  <si>
    <t>&gt;4533_g</t>
  </si>
  <si>
    <t>MSATLAPFLYQTRTLVGLTWGRTCSLCPKPHTIPFRNFSSSIRRRGAIARNVIPTTSPSSSGSTITSQLSNGKAAFPPNTTHSILPSEPDKPSNINPRDVEDETAIEQPRRRFKIRTVGYIPNTPLAEEDEITIDFDEDIEELEEPWSPKKEIDNLTNKRSNRDSTITSQEKRAFHRIFLDMFQRSPRANSPDHLSSRAELQRNEENAHSTTHAEVKTTSLNQYPPSLRAAAAEAMGVVLKKTGEVTEADQAPIKSSEISEEEQEALREPERRRIESLMTEATTDFQLWEVMDKEVFSLIQKMGLSDVPQEAQEAGDEKRSRVKNKKKKGKSKQLVQPEEGKGKSEPTPAVITSKKKSKEKSKEEIAKLLSLYGPLYPSFLLFGLRLMDRSFTKSSALALAILPKIKSLGFISHVLGASTQFYNELLQIYRYQYDDFQGMLTLLNEMEAAALEFDEETYQIVVGVIRLQKAIYRGDKGTALQNLWRFPEFSQGKFRPWSQKIASSLREREAENIRVG</t>
  </si>
  <si>
    <t>&gt;9495_g</t>
  </si>
  <si>
    <t>MHFPSSIGSIASLFVLRAIAAPSALKPGDLDSFVAREKVVALQGALNNIGPHGSLVPGAGAGFVVASPSKANPNYFYTWGRDSALTMKMLVDEFIFGNTKLLSYIEDYIHAQAVLQTVSNPSGTFFPAGLGLGEPKFQVDGTRFNGAWGRPQRDGPALRAISLMTYSNWLIQHGQSSKAKTVIWPIIANDLSYVGEYWNQTGFDLWEETLGSSFFTIQNQYRALVEGAQLAQTLRVTCTGCIQAPELLCFLQSFWNGNFTVSNINIDNGRTGLDGNSILGSISIFDIDAECDSPSLQPCHSKSLANFKVLIDTFRETYTINNGIPKGQGIAVGRYAEDIYEGGNPWYLITTAAAEFLYDAVAQWKARHVLYVDKTSLAFFKDIYPAVTIRQYNSGSANSPFAQIMDAVTKYADSFVSLAEKYTPSNGTLSEQFNRDTGVPLSAIDLTWSYAAFVTMSQRRAGQYPASWGTRNAAALPATCAGTSTTGVYVPAFAAGAPNVTSTCQVNVVFNVNATTYYGENIYLAGSTDDLGAWDIDNSLPLGAGGYTSERPLWTVSAYLNAGETINYKYVRQEDCDQPYIYETVNRTLTIPACGGAVVMTNDMWTGSVGTSGGC</t>
  </si>
  <si>
    <t>&gt;6867_g</t>
  </si>
  <si>
    <t>MLKSAIPRPWVCSRCAIRQISKRLNHSQTSIHPSEPPPSIESISSIRPQQSIIQHGSPGAHQDDSVLRKIFDSPEFYREFSQSSRTSRNAGLFQNRYLTEPQGFDRFASATLEKAKKLVKKVLAASSPVEYHQVVKDLDRLSDLLCRVIDLSDFVRATHPSPSIQAAATRAYSVMFEYMNVLNTTTGLAEQLNIAIKITNGGTVWDEQEHTVAEILRRDFAKSAIDLPKAERERFVALSQEISEVGPEFVDQMEPEQDFLSFPSSKLKGMDPMLVRQFTQCGKVQLPSIGGVAHAALRSVGDEATRKQIFTASRKASKTSLGRLQSLLRKRAELAKLSKFESYAQLTLEDKMARSSQSVNGFLSAMSDHNRPLVTSEVAELLKAKGVHTGVSNPTLNPWDKDYYMSHILSSVRSRTRNPDFLSSYFSLGRVIQGLSRVFTRLYGIRFVPHGTNTGETWNTDVRRLDVVSETDGHVAVLYCDLFSRAGKSPNPAHFTLRCSRLIRHDEIQEASQRADPLFGSPESAANDGMAIGPKIPGGVMQLPTIALICDFVTDSRSTRPALLSFNDVTTLFHEMGHAIHSILGRTQFQNVSGTRCATDFAELPSVLMEHFAADPSVLALFASHYETDAPLPYEMISEKLSLDRKFEGCDTENQIILSMLDQAYHSSLPLDPSFNSTQVYHSLQREHGVLPPDPENTCWQGFFGHLYGYGGSYYSYLFDMVLAKRVWEQVFKGGKGEALERGNGERFKDEVLKWGGARDPWNCLSNVLKEEKLEEGGEVAMKLVGSWGFDGTRRK</t>
  </si>
  <si>
    <t>&gt;8508_g</t>
  </si>
  <si>
    <t>MPAPAAPATAAAQAQNEGGMSPAIKSALQGLAIFFAMQFVMSKFTGSKQPATTTTTDAAGAVVSVPAANTSPIPPFLARPSHLDEGAIWTPIPQRIAPMWPNNSPLDIIIVVSPTFVAEPIANTEKERVIANESRFVFGNYSENRVIDTTFAVPPSVQNNGTLWAHFYIGLEGSNLDPSTQGYDSTRAYHFAHPLTQYIAQKKVVKTHNLLESANTTETEEEVPTGPVINSHYHPNFTMSFIPDTEVMLFPTLHPAVRQFVRMESSGARDGSGQNAWYYPVLFVNTFWQLRAHMMPLNSTVTRLPIHINLNHLANWKFTIVASLDAGMKDTARTVAQGGVPPGGGDGSEMEMVKEVLLDTNPWLLGTTVVVSIFHMLFEMLAFKSDISHFRNKKSNVGISVRTILGNVFMQSVIFLYLMDNNENTSWMILFSQGLGIVLEFWKITTVVNVRVRPAPNSIIPYRIAFEDKHTLTVTEAATQEYDAIAFKYLYILSIPLLLAYAAYSLIYVPQKSWYSFVISTLVGSVYAYGFLMMVPSLYINYRLKSVAHIPGRAMMYKFLNTFIDDLFAFTVKMPTLHRLATLRDDFIFFVYLYQSWKYKIDYTRVNEFGQGGEEEPEEEEKDNVKKLEGQDMGAKVGLEKAGKTVGKASGTEKKSGAVKRK</t>
  </si>
  <si>
    <t>&gt;9091_g</t>
  </si>
  <si>
    <t>MAQDPETPPERCPVDPATRAAWLKSNSSPVEAFPGVTKDASLASNGNSCDSNSIDQTPSPPKGGFFSRFTTSKPPSDAPKILGVDREISTIPRASAVNKDAEAKPANSEKESGVSESGNWIYPSEKMFFEAMKRKGYSSDVKDMKTIVPIHNAVNERAWKEIKDWERPWGSEEKCGGPKLHSFLGLSTTMSPKARFNTILGYTAPFDRHDWVVDRCGKRIDYVIDFYAGRNDGNSSGKLNFFLDVRPKLNTWEGWKMRGAKLLGVV</t>
  </si>
  <si>
    <t>&gt;224_g</t>
  </si>
  <si>
    <t>MAPTVILITGANRGLGKGLLQRYLAQPNNIVIAGNRDPAHATSQSLADLPKGEGSRLIVVKIDASAEQDASKAVKELQDSYKIDHLDIVIANAGVSYAWPSVADVKIADLQAHIEPNVYGVIRLYQATRPLLRNSTKTPMFLPMGSTAGCIANQPLIPNAAYGTSKAAVNWLAVRIAAEDDWLSTWVLVPGWVKTDLGLTGAKGLGLDEAAIEKSLIGLDDSCDGMVKVIASSTKEKHGGKLVAYNGHILDCKGTFSQSAVADASGKEGLRHTRTSRSTSVARDVVVRCIESRALDFQGFDIPPSHLEPLQLVQYDHGETYDLHTDWFESASQMDSNVGGNRLSSFFVYVAAGNLTGGGTNFPILDAPYSQRWCEFIDCDEPWDHGTTFKAIPGNAVFWQNLQEDGSGDPATIHSGLPVLSGMKLGMNIWTRQGPLDEKFNGGMN</t>
  </si>
  <si>
    <t>&gt;8559_g</t>
  </si>
  <si>
    <t>MAPQTFLDLPEAAKLKIYDLCGLIRPCPVDLTPPRPSSIKLQLRRERGAVFGTLCYVPMAKSRSLITHTNYLDCACPGIPTQLFLVSKATYKDAYAIFYGRNKFVLRAHNAVHLTPLESLTPQAIATMTFLLIRLNCWPCPWGHDDVYLHDGCQVCSTPVADSDPSIRLDSQAGQEIATTWRRLCLKLSTHIIPGRLDFVFICDTELHEDAEQITAPLKTFPRLKRCTIRLGRPGLSLPKALSLRSIARDVSLKMTGEFIPQKTFSWEKLPRELRLQILNHTHLGAFGNHLPKFSPIRILDNKLHGDYFIAKCCKRCTFTFADCCCPTTNASYSASCECRLLPLELFTVSKQMYTDASEILYSKNSFEFRGDPLGPITFFESLPTGAAGFIRHVKFAFNEDDILEWEERGLPEKWSKFVEYIKSNMKVAQLSLTIDLTDAIEVIRLNEDEDNSGTEEEDLWAKFVYDIYWEVACTLSALEGLADVWFELAYWIGLKPLLEQKVVGERWGEMVVLRDRRKDHEQKKDGYFKPLWTVPRWHHCFYKEAARLE</t>
  </si>
  <si>
    <t>&gt;49_g</t>
  </si>
  <si>
    <t>MEKIDVHCHALTPKYRQYMIENGQGHPDGMPCVPDWSPEAHLQFMHDNHITKSILSITSPGTNLIPGNIKEVVKRTREFNTELAEICQQHPTELSFFASLPLPDIEGSIQEIDFALNILNAKGFAVLSNVNGIYPGDARLDAIWKKLDERRAVIFIHPTTTNIVSPDGKITHVDPLPGYPRPMMEFFFDETRAVTNLLLSGTVERYPGIRYIMSHAGTTLPAVIDRVGAFASVVLGGKEDRSASFRGLLRRRFWFDLAGVPFPTEMGGLLAMLGEEAGGRLMYGSDFPLTPKGVCEGLIGRLEGGLEGMFKSQGEGERKRVWSGNARELCFGF</t>
  </si>
  <si>
    <t>&gt;7579_g</t>
  </si>
  <si>
    <t>MDFDLFTRTLANCKVLYGPDLEIMTVPYDDSGARKCQAIVARFDPSTASWTKFLHSEDTASSLGPFEAIQSLFFKTEEELEKLFSKNGISLPFSGDHVMNMSLQGSHRPKSTSSKSVKSDDSSFEFIATPATSSSSGEVASDETIVDGKNIGEPPAETRPRGKSDGWDFEFLATPAASSSLGDVASIDASIDEPTLTEPTLAEPTIAGPQTEIPAPTSESQPQETIATSVASAQLEQLVIEARVIEAQAQALETPSAPDSEISFSDRKRCKKCIKSKKSQASTGLSKVKFKRICDQCKESMKVEQPTLDLDRKSEPEPEPSVRKKKDLKKNKKKKGQCVVEDPSSKEELPLALEPEPNFDPWKGKGWLGEPLEAEVDDLLVEPKPEPAVDPWSPPPHRKNKKKGKGGWGKGGWGKQPEAKLEAKVEALPAEPDPEPILGSLRGFSWPIIKDIKNREKSVVAEGSPEEAIEFPEIYVPESYIPEAEEVPEIIPEKEHEVLSIEEPIPSSEPASSRSQVQEVKPARINDSRGVSEAIMKSEEKEIISPQASRAPSPHHSAATSVGIIPTQHIQSHGQTAVLNIEYTNGKGSQTFFAMVNLAEDTKPAIFDAVNRYLDSTGIPVGLLISSRKIGIKYGAGKTGNIDVSSLEDSLWPQYLEYLSQYTKFPELTIEVQDREEFDKRDESSDELMDD</t>
  </si>
  <si>
    <t>&gt;6607_g</t>
  </si>
  <si>
    <t>MAANFQQQHMGGGQMMSQQQQLQQRQQQQQQRPQPSAGQSQIQQMIFNTLNQPSSQPLRDWQQTVMIQERMSLIFNLIGNLRLIYRSSAGDNMNKILEIGMRFEQEIFDKASSKEQYKQQIHQKLEQLQEKRRESQPAMQQHINQQAQLQAQQQQAQAQAQMMMNQNGMQGQVPRGMAQQAGQQSFQHLQHQMQASLLPGQTQQIPMGMANQGGPPNMMLNQQQQLQMSMQQQQSQQNAANRQSNGQAFSDDNPKLPELINQIMGSMSDDDKTRVRLQLRQRMGEQQYQGYASKGIDTVYLFCRQQAVQKLRSQQMLAQQQQSQNMPPGGTPMQQQRSINSALSGGQGQPPMSMGGSDFGFVGNMEALANQQRQDAMAAEQQGQPVVPMNGPRNATPQPGGMNVNEQRGVPNPNRQIQQQQQMFNAQQAQQQRLHAAQQQQQQSQLQARLNAQGKTQHIALNGQPGGMGLGPIPPQQAPIMPTLNTPLTRTPNQQMNQQESPQMNPGAPFDPRFMQGRQPAPGNPMNLGGLNPAMIAGMPPEQQMRLRQLGPERLNEVVNRWQQMNNGRAQMPMQGNGQLRPGQPGASGQFNPQNPGSQIMMPQMATQSMGSGMNPQQQQLLQQQMASLGRQPQLPPQLAGPGPNPPPQMDAMEIPMPLLHASNMPQNIPPEIKQWGQLKKWVSVNPSLGPNVSELVWGLQKRHYISLLTSKRQAHTAIQAGSNGGPGNSTASVVAPGMTAPVAHMGGQNPLPVQNRVPNFQPTQQEIDNLKRTGGPKFAAASDDILRAFLIRSKQNLMNQQRQMMINRAAQANGQQQPLQHGQPQPNPNSMGQPMPNQISQSKQAQPAPEQTPASSNPPSASRPRPQSTARNPVQNTSSPAQPPKNNLKRANSDDVVEVPNPNAPQPKSTPQLAQGPTHSLQQSRMPTAQQIAAMPPEQRRRFENMVRASQARPAKAMTSMSLPDAERLQRIAKEEQEKENRLPSADIPMDEATKSEMAKKLREQIQPLNNVTKVVPKWFQLTHDEVRAREFFRARFRVMKQFRNSDMANLKDNFSITSEEVDVTRRLLTNIVSDLKNKFPEMRKPNATKPQSASTAHPAASISQPLPNGGANGAVTPLSSANLRQQQQQLDKIHQRTNSRSSHPPAAPTSSQPPFAFGAASPHGTPAYIGKNTLTQDNLHIPARKKQKQNTGQSTPGSTSSPQVTKAISPDVKRQQLQQPEPKNHPKPSLCCPETLCERHTVGFENEEALRLHTLEDHVKPLDNPLKYVQENLAALAGLDNQGHAKQPVTRPSQEAGNAPTSAKMIPSGSRQGLTPNMKAENASAAGTPMMRQVSMNRQGSSAGHKPQAQVKSSASVQSETQSIQKGSLRQEEQPRPQDVAPVDPWASSTVDPQELAQFFHPFATGAEGAISNLDTYRSITPNDTPESSKDGVSEPNSDISEGVALDISVDFLDDKWMPFGPGDTDAMVDLNSFNFSDEEDLTMFGNEPQTDVNFQSWDDMVDISGLDKLDPFDTSLYSMQAS</t>
  </si>
  <si>
    <t>&gt;1884_g</t>
  </si>
  <si>
    <t>MPPLQPSYPFLTQIRSFSCTARTLAKSTKQRLKDEHALVPEYPYGPSQIYKQSNFGLYGKQKIRFGNMVSEKNEIKTRRYWRPNVQFKRLWSQSLQKFIKLRVTTRVLRTVDKVGGLDAYLLGDKAARIKELGMGGWKLRWRIMQTPMVKKIFDKERERFGLPPQEEYISSTGDKTNKEGVQAEVQKFDEDLWNGGSVDLAEDVPGVAVEAEEELEEKKFMQEEPGQKGKVLI</t>
  </si>
  <si>
    <t>&gt;1848_g</t>
  </si>
  <si>
    <t>METTLPLPFLPAIGSAISQEALSSDQLAYLGCVYYAAKPKETVDELLAFLQKHGALDCVIDVRTLQSTDDIVSILNAGARKVFVTSTQQSALTPYGDRVIPIFEFPTTPLASAYPNGVLVGGESLKSALAQLSAAKISPIYLLPSNDLRILSKEALQSFTGTAREFSAIPILPTTNLAIGAPSKDQVSIAELIAGAWTTDRQDQLVPTIVTDERGIALGLVYSSQESLAESLKTGNGVYQSRKRGLWYKGATSGDTQELVRISLDCDQDCLKFVVRQNGRGFCHLPQQTCFGDLHGLSKLEKTLVSRKASAPEGSYTARLFSDEKLLRAKIMEEAEELCDAKTKQEIAFEAADVLYFTLTRAVAAGVSLADIESNLDAKSNKVKRRQGDAKGKWAAKEGIKTSAPNQSAKEAPKPAPTDDRIKMKRYNAASTSSTDLLAILKRPSQTSAERIMGIVNPIIRSVHEGGDKALLSYTHKFEKATSLTSPVLNAPFPQELMMLSRETIEAIDVSFANIKKFHEAQRVDDSLAVETMPGVICNRFVRPIERVGLYIPGGTAVLPSTAMMLGVPAMVAGCKTIILASPPRADGSITPEIVYVAHKIGAKSIVLAGGAQAVAAMAYGTESVSKVDKILGPGNQFVTAAKMVVSNDTNAGVSIDMPAGPSEVLVIADKFANPAFVASDLLSQAEHGIDSQVILIAVDLTEEQLLAIENELHDQAMELPRVKIVMGAIGHSVTLVVGTMEEAMRLSNEYAPEHLILQVKDAEGLIPQVQNAGSVFVGQWTPESVGDYSAGVNHSLPTYGYAKQYSGVNLASFTKHITASHLTPQGLRNVGKSVMQLAKVEELDAHRRAVEVRLKWMDGRGWRL</t>
  </si>
  <si>
    <t>&gt;2357_g</t>
  </si>
  <si>
    <t>MMVDPIVGKSIIVTGGLSGIGLSLTKYFASSPLFPSPDITILDLSIALADPVLLELRAAYPDASFAYRKCDIADWEDQADIFLEVYRERGRVDVVCVSAELGAGTGFEELVGRMEEEEPEMPGLKGLEVGLIGSLYTIKLAVHYMRKSARERMAKKGSDNGIILCTASNAGLYPFPIAPTYSIAKHGLVGGVRSLAQPLAEDGIRINAICPNCIATTPEEESLWENMRLTPMSTLIDGVRELVSNRSLNGVVAEISGEKYTFRAPPAFVDAMTKENFEMFWKLGCV</t>
  </si>
  <si>
    <t>&gt;172_g</t>
  </si>
  <si>
    <t>MPPRLHLPREPFSPADLPILPFLCPRVFQPWPWPSRDRRTISSVHKGDQVFEKTPQLSWIHSAHENARGTSASSSVPVVNRRAPPDPALLGLASRFLGMSVNTLYKSLPRETKSASYRQTNGQDGVVPTLRPSHPSAFEKNGFNESFERSWGQAPGGLPVDSLDGSSFEPSNIGIDNGDPKNWWEEDTTKPSSSLAGSPTEDVFRGKEEALWRESPEHDSPEPDLDARLSKESLEGTRDYHLNPLPVTIEAKNTERKHASGNVVYDDQPSSPLETSLLEGRALEVEEDKTLGKSEAGDGLFKIQVTVEAETVEGGQKGGIEKNALSERDDESGSGLDIARYTAPVDLAELSQGGGRNAAAVASTSVTKSLPLEPPASTAGRIVDGDEFLEKHSGGHSTEQNSAQVDSIRYSESRESQIVTQRKTTPIESELVVEESSFGEFFASENKPIPTRYLTSNKLSLKARMKQLRHTFSRRKGLSYFRLELPLKISDIRARRKGFWTPALRTQRWKASSIYLTLQNHGLKTRESIPKILKNVFAHEEPLAMFHKIWLEISQVEKERSWPVFMFFTSRNYPKRLLDILEATYIYPYPPRYAVKGFLQTIIRRYGKDQNYYGEGAAFHDRVLGLLLSGPRYNKLSNLSTRWLLSTFSVDNPHDQDMVLRLYKALEIYYPFMTLRTLISFSSSLALSGHRDEAFLLLQEIASRKSTDFESTKISKLCSNIIRHTRQDKKASTPDSEMFQFMLDCGLRPNMVHYNILLQNALLAGDTLTGWRIYEMMTENDIKADAFTYSILLNDAKKRTDWDDVRRIIGIIGDKEIKSPQICLDMVHALFLFCRNSSSSSFRKSTFAEMVSVYRDIFDDEPLAHIIPRFLEQYPRIGSRTGLLSLRTILLDGFDPAPLLYVMLAGYIASLDSSLLVKEFYDKFRDLVFAKDPIVANLSKTTHIWVTFLRAFGTFPDRIADCPILVGDMIQIGEIACTEMPTATLRNGHTYPNLAFRPAMPDVYIWTILVEIFMKNGQARAAERALTMMRDRGVEPNLVTWTVLAYGYSRMHDADNTIDVLRRMMEAGVKPDEHCMAALTTLPQRKKVLNAVRMFGSVMQASDLSESLASDVIDEESFDSIERSHASRGVGRLAQSSVRQGAGQSQEQLLVEDLKHKLYAEAFKTGLAQAVTDKEPDFDVIQDITCRQEVRLLQTPISQRASQNRQLTEN</t>
  </si>
  <si>
    <t>&gt;10520_g</t>
  </si>
  <si>
    <t>MATAFEHLKVVNLTKEEEDAALDCEKQLNNLKFQQQDDYEVYDDNKGLESASRTFINKFAPWSKFGDKASKLRAFRFKRSVALPVSGLILLIPTTITGNPTISGRALRFGTYVQLTQDVRIEPEVVCLVFKAL</t>
  </si>
  <si>
    <t>&gt;9197_g</t>
  </si>
  <si>
    <t>MSHTEEPPRKSSEAAVVDIQTPNNDEEKTDDSGSLHSFFRVHWRYSEPLDHGLRLIGLVCAIASGTALPLMTLVFGSSVNQFNGFSTSSISSAELYKTLTKNALWLVYLFISRFVLVYIFSICFGISGIRATRAFRQDFIKSLIRQDVAFLDSCSPGTVSATVSNNADLVENGSTEKVGALVQAMSMFVAAFAVAFSRQWALTLVTATTLPALFAGFYITFSLDAKIEANILDIYNVAGGLAEEALSTVRIVTAFDASKKLRQKYDVYLAAAQKLGFKKGPILGVQYSVEFFTTYCGYSLAWFYGIKLLNRGSIGNGGEVITVLLAVLLATQAASDVAPGFGDFTRASAAAEGMFKMIDRKSKIDPLAETGESPVDNDGSVQLCDVTFAYPSRPTIKVLQNISLNFEAGKVTALVGASGSGKSTIVGLIERWFDPEAGTIRVGNYVVTQLNLRWLRSQIGFVQQEPVLFSDTIYNNVAHGLYSTPMNALHEVEKRELVRQACIQAYADDFIQQLPDKYDTRVGDRGSLLSGGQKQRIAIARSVISNPRILLLDEATSALDPASEKKVQAALDNVSKSRTTIMIAHKLSTVQKADKIIVLGRGEVVEEGTHQQLLGLKGAYHKLVNAQALNTKQTEGHDTHNASESIGDSSDDWEAVDELGTVDELVSGKSKPSKATPIGASEDEEEAVGEFSDKDIARKFSLVKCLSIIIVKEQKHIWPIFLAGFISSVAGGGLFPAQAVLFGKSISTLQIPPSPHLVSRGNFWALMYFVLGLGVLACYLGVGFFWTIASFHATRFYRREYFDSMLNQDISFFDLHGHGAAEMTSSLSLHPQRLQSLLSTNLALILVIIVNLLSCAILSLAVGWKLGLVAIVGGMPVLFGAGFLRMRIEMTNHDRVSQIYLECARFASEAVGAIRTVSSLTLEDKVLEGYRNRLAECAEHEVRTKFLSMILYALSESVSLAVSALAFWYGGKLLSEGEYDVTTFFIVFISVVMGSHAAGFLFGFTSDTSKAHSAANHIIDLRRSQPPINTSTGIKQGLTNEKATDAVIEFKDVSFAYASRPNNPVLHNINLRIKKGESVGIVGASGCGKSTMIALLERFYDINSGALLIEGTPISDLDVHTHRSHIGLVSQETMLYQGSIKENVLLGLPDDELTTDKENELDEQVYRVCKSANIHEFIMSLPDGYATQIGNRGVALSGGQRQRVAIARALIREPDILLFDEATSALDTESEVQVQAAIEAVARENSGRTTVAVAHRLSTIRRCDRIFVLNRGAVVEEGTHDELVRRHGQYYEMVLAQELDQEAEK</t>
  </si>
  <si>
    <t>&gt;2913_g</t>
  </si>
  <si>
    <t>MFQLVAENGRISFIVTILSLGVLGVGSYSILLAIYRLTLHPLASYPGPFLAKITDWHAVYHAWKGDRHLEFYRCHQKYGSIVRYGPNSISINTNTALKTIYGHKSNVEKSQFYSVFPPTKDTFNTHSSIDKPTHARKRRVLSHAFSDSAIKGMEKYILANIRIFCEKLGSGHPRMVKWKGEWSAPKNIADWCNYLTFDVMGDLCFGKAFEMLEREDNRHIIDLIGNAAHMHLILGTNPTIKQYGLNKILFRKIYNMRMKYMAYSKSQALERSNIGMDTDRKDFFSYLLNARDLETGRGFSMPELWGESNLLIIAGSDTTSTALAASFFYLVHNTQKLEKLQQEIRSAFGDVEEIASGKKLNGCAYLRAVIDEAMRLNPPVGGLLPRRVLSGGIEIDGVYFPEGTVVGTPHYGIHHNEDYFPRAFDYIPERWIPGSREEVTKQSVERAQSAFCPFSIGPRGCIGKSIAYAELMTALGRVVWELDFRLAPGTHAGERRAKKGMMGFGGWIEGEGYLDQPQYQLWDCFTSFKDGPMVEFRKRE</t>
  </si>
  <si>
    <t>&gt;7807_g</t>
  </si>
  <si>
    <t>MASDESLPTLKILMIGPSGAGKSALLIRYCDDQFDSESSTATIGVDFKMKKLSVHGKGYRLNLLDTAGQERFRTLSNSYYRGAHGVILVYDISNRESFHAMERWFEEAESNAMPGAVMFLVGSKLDKGTSGRMVSFEEGKGLAERHGAGFCEVSSKTRENVRKPFVEIVGEIVGKPELLKAGARRGTGTIAVGGSGAAGGGGCSC</t>
  </si>
  <si>
    <t>&gt;16005_g</t>
  </si>
  <si>
    <t>MRPCALTRLSDPWRLRSRLLANLLYYF</t>
  </si>
  <si>
    <t>&gt;10285_g</t>
  </si>
  <si>
    <t>MAGIFGSKLTPAVRNYLEGIDLQGLCRIDASRLASRAIPNIGSIEFVDSENFDNKYNALYMKEFPNCAERERSDLISSRLTAQSAGERSRLAPYRIIGIKDSRNEAIGAAHFTVLPLTGGKFAVPYLQYIYVRSENRRQDMSEVLHTLMLAATVADARQMDNRSVPFTLFEMEPPGYGNDEENRAFSTIRAQVHTKGGAVAIILERDGEEISPHVQPGLEMGDLPLSLMWALRPSPVEGGKWRIEDLGSDLLGAYYQSLRDEGFLEKNIKLAERMVEEKCRGNIPLEARLQLSKYSDDDCRAVMRGEAIPLNLDCDITQLCVICGIRYHPGFGTELLRCPRIPERTRAPNARSIMSNIIPDMTAPEEFPNCIWHPEVATEETYRTLSIEYPQMRYNIGRACAVGGYYNLYLEQQLLPVVSIAEEARENKTNGAAIFEDIMKQPVKYAVMNDYERSVNLNNSRTRACLNGDTAVLSLLEVNYTRLSRPTFIDQEAECVIRGIYHNSMFAKWWALETVGSDSDRIELAITARFIMNNDLSRIIEIVDEDEDKYEDCAEDRFGDQVP</t>
  </si>
  <si>
    <t>&gt;8315_g</t>
  </si>
  <si>
    <t>MTTSGDSNDTCSSYTNYAAYLNPEVSNQPRIGYLDLETSIIQPLSFLSGTPLVNLYEVIEIGESQIKPAGEPIKLSSVELLPPINGRDILAVGKNYYEHAIEFNTSGYDSSDKQDQPTHPVIFTKRSTSIIAHNEPIFPHPGFTETPDYEGEIGVIIGKSGFKIEEKDAWDYVWGYTIINDMTARERQRDHKQFFIGKSPDTFCPIGPIAVPATKLPKTLRVQTHVNGQKRQDSTTNDLIFSIPFLIKTLSEGQTLQAGDAIATGTPAGVGFGQKPPVWLKPGDVVEVTVTGLGTLSNPIANPAITKNQTVERVAKVTHVPISNLDKTCGGVGLTFINSKQLYYRNSGAISGPPIIFIHGLGGTSEFYSPLISSLSLDKTYSLHLFDLEGLGLSPTSATSVVSIDSYASDLIALAQLAKIQGAIIIAHSMGCLVALTLAKQCPDIVSKLILLGPPPYPLPEARRNGLIAQASIVRSGGMLAVIDDVITAGTSSHSKSENPIAISAVRLSLLGQDPEGYAKGCTALAGAAEAIDVKQIKASTLIVTGDEDKASPPQVCEKYAGEIKGTKGVQVLSQVGHWHVFEDLKGVSSAVGAFLR</t>
  </si>
  <si>
    <t>&gt;1305_g</t>
  </si>
  <si>
    <t>MQFTPVIAAAILAYCASTTDAAPAPPPFTLAPIVNAANAINASAWPKNGGHGPVVLTRPTPSSAIMTRPPHVPAGRPTPPASMEVILEAEEEDEYELLFREMTEMLEEEEVDAAAQEMAEDEDTDDEDEEDDSSDEEEFDASPAGLKKRFYVNTYPAPTRWDPAKLAAVKQHAMEKIAEKEREMAAQRAALEAAQKPTSGKAPKAPKASKEPKKPKAPKAPKAPKAPKAPKNPRSPRSPRHQRPPSPPSPPRLLRPLSNLRLSKLQRNRSSPRPPSSRHPPSQPDPPSRNVGSMAAACPRDTQICRLASRHGGTGLTIRCGLPSDAIIEHGIIHS</t>
  </si>
  <si>
    <t>&gt;1822_g</t>
  </si>
  <si>
    <t>MAGENGQYVTGSIWFYAPNKVLPIIWSFIFAFSFVMHTWQNFHFKAWKFMNMLPLASLIFVVGYVYREIGAFNYTHVTVYIVSLCLTYGAPPIYEFANYIILGRILYYVPYYSPIHPGRVITTFGFLSSVIEALNANGASRLANVNLTPAQQNIGHNLLRAGLAIQLFVILCFLAIAVYFQQKCKKNGVMPQNLRSVLTTLYISSALISTRTIYRTVEYFSTEQIHVNPGFDPMSIKPIIRYEWYFWVFEATIMAVNTLLLNFRHPAMYLPRSNKVYLAEDGVTEIEGPGFEDKRNFVLTIFDPCDLIGLVRGRDKKERYWENYERVFPSQEATDTAVSTAVEVEAKAQPGVAPWKLFKRAFLADRKRHVALMQPGGQSLENADIEKTGVRLKNPMKYLRPNRTELAANSTSTSEVAPTKTT</t>
  </si>
  <si>
    <t>&gt;7064_g</t>
  </si>
  <si>
    <t>MFDQVTFRPVPNGAGANGHQGDVTPPSRVPTPLRSTPRSLRPYVYALMAFKKGQKFQAVTSSHRARRASELAIREGPFAPALTTLYVGISAVFSDAHSAVVAVAIHDSTYLLDFSVKDIKTNGDLALGKDPIADYVIGELEKYEHDNLAKFIGAGLPFELKKKAPRLCSRLWLELDIVPITIKPDFEEAKDRSFWDAKCVDEQADSMARKCLMHFGPSLAPLCQVGYRGLVEVDSGGDANILAVEDFEKSCAPETWKAMMHFVTSLKKSGTKVAFFSSTPQGGGVALMRHALIRLGKLLGVNLTWYVPKPKPGVFRITKTVHNILQGVAPPDVRISDEEKKTLTAWITDNAKRYWLSAGGPLRPPEEGGANVIFIDDPQMPGLIPLIKAITPNRPVLYRSHIQIRADLAMTEGTSQSDIWQYLWSNIKQSDMFISHPIPAFVPSNVPASSVAYLPATTDWLDGLNKDINEWDQGYYGHMYNEQCHALRMTELEWPAKKYIIQVARFDPAKGIPDVIESYAEFRRRLAKYPHIEPPQLVICGNGSVDDPDGTIILDETLSTLEKRYPRLVKSISVMRLAPNDQLINTLLSASHIVLQLSTREGFEVKVSEAIHKGKPVIATNRGGIPLQVQHGKNGFIVHAGDWHAVADHLIELYTNEDLYDKMSDFAKVSVSDEVGTVGNALAWFYLADKWANQGGVVPNEAWVNDLAREEAGVPYAPGENKLPRHFTQRV</t>
  </si>
  <si>
    <t>&gt;7172_g</t>
  </si>
  <si>
    <t>MSLSGPPFRTPSPLPSDRPRTFITETTRFSSSTQPTETQFSSSTDLCTFDNKTSSSDSVEGTFLGVRSSHESPGLHSLPSEHSILSATSASSSTVISPSASSPTDLPTGPLSKYEFDIRQSITKYREFSNEAYHFAQAQLVSQKPSAHQSCSVLNNTHFLDITESSEPSASDSSEFIEDTDLSLTGPSQLLVDSYSGTDPADIYKFTIFCLRSPRDSSSLVEIEFTDIKVPTDFSPDLSHAQRQTEYFKEFVLGFRLQFANMFTIQEDGRGIQILNFSRGKVVFPEEHNLYSAFSCYVDEEDKEVVEPNYATKLEPNASGFDVSIFFKSVTLLKQPLIVKYNLRGNGRELHGFVTSMGKRRIEIGGTLHSIWGETAGCAPVAPEFESVAADFFNGKEVLEEYQDTKKKSTVIVKPNNYKITYDSDWSKVLLSQPWTDKTLITFLQDIHIANQLEKALIQKANIEKCRIFRHGTYETTIRVLKAIAISDRATARSVTSFVESFREKFRNSSLYASQFANASEVRVIDEAMAEENNCVATDSNQTSEQVETTSTNGFTPAMHATESSISALTKPNFEVATDDEDINSVPSKGNIVSAAPLPFAASKKSSARNRAQTLSLNKSDSGEKKKKRRAKKPKSVISSREGAHAPMNSESSAPTSEAKSEITSKPATVRLIDGITEGPGDNISYKLADILPNIKEEIQMSNVPYLAASGSKTDDTKEKAGATIPLKPSAYGQHDQQLRKMDTRKPTRRTKLDQKEPSHMLDASTTDFPIQANSALENLVEPPSTPVNAAGSAKPEPLPFSNDLESSPTSASQNDGWVEVKSKSSQKNRSISMGRIRPGSIAASKTAKIKRGGGGANLVQKLRVFDPKEYPAMPSTTLTGSANTQNLAQSYICKNQTPGINPNNLMAVSPQSQVEHRCTDNKSVSASKQSGLASPSSDSRLSYYQQNLEAEEENADLTNPNALRQSRVLRSDANKLSRVLESDNIRLESVTTSASVNMGPECNNYVQNIVHYNLVESVSDGAALISTNKNNVTTENTDVKEKKPVNIAGNSIDTRAMSETLSSPETRGTDINPVSMINGKLFDTRGNDIHAGLMLDEDKSYENIADVNKPGSNTVDANNFNTKDHEEPQEFSPGGIEWATDLTSPTKFRAGPRRSSLSFVASIATAVTTTAAADGIHHDDPPEPSLNRYRGLSLNSFPVKLLQFGDLPIRKFTSIAIQSMQAPTATQVPNVVTSNSGPQGTTSALSNNRAIELYESSGNTDSFRGSELIQDDVEDFPIGTMEKQEADGSVGHSSSGIQSVDCLRNAQALDLIHNMHLHAHPTTPLLSPSSSTSTSIAISGTDNPFLSAEPDESNVNIKQVRSYECYLCSVSLVPTIHNPLLFCVGCGPNSVVRYCSIACLLADSFSHAQHCVKHPDAERQGLSFSFPPEYQFEMSPLPRLGYFEMSPALFRQMAFSMYCYAGDFPQILSAWAKTQPSAISQMFDMNESSKRTGDYHIFRSTYDSSHPQAEVIFTVKLRKGNPLKAILNRALNAAFTSSEARVVDFLFRLLHHLILDTDLVQGVFASAPQTAVLQQFHRQFTEEFGQNVICRSSDPDTFVVEKEWPMVEVYLNQLESRFPQLRQWLRI</t>
  </si>
  <si>
    <t>&gt;6039_g</t>
  </si>
  <si>
    <t>MTNTTYSNSNTETETPSTSNQTEPDTTKKPLALPEAPHNPSTQLDMSSGSASVSLDHLGPMVVNVDGTMSRISNWAEMADIEKENTLRIISARNKVRLGALRAKEGEK</t>
  </si>
  <si>
    <t>&gt;6042_g</t>
  </si>
  <si>
    <t>MSTITSTALQTSYPPILPEPFNANQPKTIRLYPLSNYTFGTKETQPEEDPSVLARLRRLEEHYVEHGMRRTCEGILVCHEHNHPHILMLQIANAFFKLPGDYLKPEDDEIAGFKDRLNERLAPVGTQFSGEGVNEEWEIGDTLAQWWRPNFETFMYPFIPAHVTRPKECKKLYFIQLPRQKVLSVPKNMKLLAVPLFELYDNTARYGPQLSAIPHLLSRYNFEFVDEKGDVVAVTPGGGPDPGYVPKTKVLAGGTDEEMKEDGMKVENGTQ</t>
  </si>
  <si>
    <t>&gt;5419_g</t>
  </si>
  <si>
    <t>MVPPKKRPSIRARTAKTTPSSTSTTPSTHLPSSTLPILPSTKIQKRQIKSSTFLSRITKAHSRPLKQRRPAKKLVTTLESLADALPDIQTLVDEVSKGEGKIKVKSLKSKPGAQKRKGKLEKMERERFGRNLAVMMAGEADGGNGDVGLVVGEGHQLKQKSDASSGAAATATMGRFAALRAWAEQNMEKHPAFEKKS</t>
  </si>
  <si>
    <t>&gt;3899_g</t>
  </si>
  <si>
    <t>MALVIRSPCLTATTLSTQVVTLLLQTRVCFTLSSMADVPKDLLQQIKRLEELFTVDTKKLKEITEHFIKELEKGLSVEGGSIPMNPTWCMSFPTGDEQGTFLALDMGGTNLRVCGITLTEQKSEFNIVQSKYRMPEELKSGTSDELWEYIADCLQQFVETHHHDQMDKKFHLGFTFSFPATQDYIDHGVLQRWTKGFDIDGVEGHNVVPMFEAAIAKRGVPIKLTALINDTTGTLIASAYTDTKMKIGCIFGTGCNAAYMEDCGSIPKLAHLNLPPETPMAINCEWGAFDNEHKVLPRIQYDVIIDKDSPRPGQQAFEKMIAGLYLGELFRLVLVDLHDNKEVHIFENQNIDTLRKAYTLDSSFLSLVEEDPFENLSETSDLFQNKLNITTTLPELELIRRLAELIGTRAARLSACGVAAIARKKGYKTCHVGADGSVFNKYPHFKQRGAQALREILDWPAKKSAREEDPIEILAAEDGSGVGAALIAALTLKRVSEGNMAGILHPENFK</t>
  </si>
  <si>
    <t>&gt;7657_g</t>
  </si>
  <si>
    <t>MSGIPVYTSSPINAVKAAVATSQTSAASQEKATTAPNSAPATTTGTATSTSSYPPARPGVAAFPGPTPAVTPRYAPLQPTPTSQYSSEGPPAPQPGAIPIPPKATILPPPKAGESYHLPQQIASSTSTTNTGVTQLYPAQMSIPPPTTQPPRSSTSTTGAASMSYPVGIPTSEFEAPRRSFEHPPGYQQNVYASELTSDQRRTREAGNSSALASQNRSDLSSLDSQSAWGYVNTATKWAQQAVQQTGQKLSAAEQEIWNRINKE</t>
  </si>
  <si>
    <t>&gt;9722_g</t>
  </si>
  <si>
    <t>MFSFLGLPRELRDKVIGLVVTTPHSPPKSPSHANPRAREALRDLKYTGWFGDKNVNYVRRKNRTDHIPLLLVNRQLFKETLAVIRLLQHKLCYDLDVMVVDETELWPTWLCVPALSSRINTVNCTFRIFGCKRRRSGFSVGYGGPPMITWCLYNLLERFLRVGPVGVQQDPEKDKHISIQHLIINIETPAVPPRLLAPQTERRWENLSRLRQEHDINYIMHPDYLESFISSGIATLLYMNYYTASYGKILYERIGAIQVYLDGELRQSWDIAKLLSELTFNDSFGNHPRETRPSIFKEWKEYAYRIRVDLGLPVIPPR</t>
  </si>
  <si>
    <t>&gt;6690_g</t>
  </si>
  <si>
    <t>MELKRRDVILACIAIFIAWGYAVNWVPSLRWAGYALVTGLILPVLGLIALLLLTSRGSQYAERNSTHRPKGAAFLAAPLWENEIKALRARQTYDKKPLYPESFLVSSALDELLEFIVKDFVNAWYSHISKNPVFLNQVDKTIRIALGGLQDRMLELDITEVVTTRFVPILTAHFKDFYEAERAIRGKHLNRRVTESEELDLAIAAKYKEGKLHPAASLAYADTTLVQQGYLRNLVKDLLPQLLPQNVLASGAVGVLVKELVACAVLSPVMRLLSDPDTWNQLMEAYGRSMLQDRSTVRRLRAALDEHASPSPKSKRTASFPRLSPGDHERRFEKFIRATRKVNNLSDARRFRSEVSSQLKRDALQDGQDPVYLRRLEIGKRILDQRVNQLAATGNHSVSSRNLDIPQTNGAHAAASKLETASLIDLLHDPSGLSYFMEYMDRQHLMSMVQFWIVVDGFRTPLEDDGFNDNDIPTTLKPWTNSDRADLAQINEGYLSKPELKVSEASKEVVREFLKAGKDATPRQYYLARRGILRAQTAALEFMQYNHFQNFKKSDLFYKCLTSQEATKAQPRSLSPIPPSRLDTTSPKPPLPARPNTPQVQVIKPLPLSRVSAKLIPRKADLRRVATSSTDLVSAGNKPTDPMLLPRRSLDEGTSPLFDDDDVDSEMMGNSVHSLDQEPEIIVPDTNVVQAMEAALTNIMEDKAPTNVDDLRKSLFGDDDVTDSPPTASLISQTIDSPRSSIDHKRADLFGLPEKPDKSEKSEKPSIASLGLVNTSSRIGVFTDDDLFGDEEKFLSDEHDDPEEVKDQDVEDEIREAAPGDLGLAEAITALTNDIDKLVAQDAVVDSLTRKAELTNNNAELRILRKSKASLQREIRRKELQRQQYVIQESDNSLYGRSTIKIKSIMVGKEDDGREYAVYVIEVQRKAGEQMPAATWTITRRYSEFHELQQNLRAKYPSVRNLDFPRRRMVMKLQSDFLQKRRAALEKYLSEILLLPDVCRSRELRAFLSQSAIAPGVAPYHEDKKDIMTRFYNSVTDGMEDILGNIPVLDQLSVAGQNLLSAATSQLTMPATISEDPTTIAEAEAELNAFEDRELEPFVKPICDIFLEVFELNRGNNWLRGRAVVVVLHQLLGGTIERKVRENVKGLVSDEAIIKYITLLKDSMWPGGQLKRDVKPRTTIEKSKSRTEASLMLATLVPDLVANVVGRVNAQAASRRIFATFNNPRLK</t>
  </si>
  <si>
    <t>&gt;7165_g</t>
  </si>
  <si>
    <t>MAPSTEKEESKGHEQDLGSLLATEERVELTLLIANITELMRKQIADTFDASITSAKQPPQALRITDKNPNVDENMPHKETEEEEKALKLREKRQKELSAPKMLKLKKEALLFFDKWRESVISRVGAVVNNPKELVEEQKEQASVDNTLTQNAPSGPKVIRRNTNIEEADAALIELYPPTSTSLYALPREKRVLLLHAMLLLLLSLEHYIAHSRILLLHISSSLHLPLHILTEDEVDVAQGLLEAAKHMSGNEETQKRSDENKVARRWKVGLAGVAGAAVIGVTGGLAAPLVAGAIGTIMGGLGLGATTAAGLLGALAESGIIVGSLFGAYGGRMTGKMMDAYAKEVEDFAFLPLKGQKRHEQLPEDRRLRVTIGVSGWLTQKEDTITPWRALGRQSEVFALRWELEALTKLGSSLESVAKSAAWSVAKKEIIARTIFASLMDALWPIALLKVSKIIDNPFSVSRNRADKAGLVLADALINKAQGERPVTLIGYSLGARLIYSCLLSLAERRAFGLVESAVLMGTPAPSDAAVWRAMRSVVAGRLVNVYSENDYILAFLYRTSSIQYGVAGLQEAQDVKGIENVNVSEMVSGHLRYQYLVGAILEKIGFEDIDVEEVAREEETLALLEEEEKKEQERKAGEKVDPEEEAKEMEKDVKKKTDMTMMQKAAEKLHLG</t>
  </si>
  <si>
    <t>&gt;6799_g</t>
  </si>
  <si>
    <t>MPSSSLYLLLSVAFGVGNALPWSGAQQTDVYQPANWSPKPTSVPANPARLFKRKTAQVNICGWVGGISSEPAVCSSGSSCIHDTLHGYVGCCATSGPCTEGVYTTCLDQNSADWTASPGIINNGIYTCSASKFCYRNTYPGGYFQYGCGSSDWAGQVATTYSGQATDLLLQLVYTGVTFSPMPAPSSTSSSSSSSSSSSSTTTATTSTTTGGVGNTNNAAAVNAKTSTSASASPSSTAGSSSKANVGALAGGIGGGVAGLAIISAIVFFLCCRGRRNKRLPINYNREGKGNSSQVSNTPFQPVNSYGPDDHPQNPFRDNPNGSPPNLNSVFPQRYEYAGAAQPDHPYASSQPPNSAPHLPPLGTENSALIGSDNDDFSRDYHQAVNANLDSERDTHIHDGHLPDRNASTTGIIPIGAPVRGISLVSNMRTQDRELTSEGFRTVQSSTSGHQQDHNFSRIDDWNANEEDDIGSMHSHGRTSPEYEDETVPPSESNAPRSPLREVIRANLAAAAAGVMGRAERERDDTRPRYQLVDEIVGSDVPILHSPGQLRGQRAKRSQ</t>
  </si>
  <si>
    <t>&gt;5731_g</t>
  </si>
  <si>
    <t>MRFDSRLLGLPASILFFITSAASSAESAQENQSPTPNQWPWNLPKHVKYWPEDPPHRRRDLEAMEENLRQGRTPVGVMKMSTDEGEKFYMEYWQFEGEPKQTIIPSPDIYSRKQEEEAGLSANLSMEAEYRTPFALHAETGSSNWAQEMKIRSELGSRSAAAALAILEKRGYSCPSGTADCSAIGYPNSCCYTTETCFVIPDTGLGPVGCCPNGSSCGGSISTCNSPNTACADSLGGGCCIPNFVCEGVGCVANSTVVVTTVIITQTFSVSSSSSTQVTTVVSTVSPTTTSSTYTGLQTTLSCSATYTACPVLLGGGCCPTDRVCGTSSCEFPSSSTTITTTSASSTSESTSATGVAPVRPTSASDTITTTQTSASATGTSCPTGFYACEAFYAGGCCRTGRNCDTTSCPVVSSTTLISSGVTIVVPLGSAATVATPTGSCASGWSSCAASVGGNCCPSGYDCGTASCSLVSATSTAVVEKESPGAGNANQEVLGLSFFVAWAFMIGVMIR</t>
  </si>
  <si>
    <t>&gt;9862_g</t>
  </si>
  <si>
    <t>MFSATRRWFKRNRTPLAIGLGVVGVGYVATQYVLGKISDARERMSSDRIARENLRRRFEQNQEDCTFTVLALLPTATDNIKSELDTERITFELQQQKAARLARNNEPLPSEFGSGPPSVTDDDGRSMASMSIQSESGVHTSQIGGVPSASAAGDGPQDGGQGPQRAKKTKLQLWNDLKISAITRAFTLIYTLALLELLTRIQLNLLGRRSYLSSVVSLATGGMEQSTISLENHDDDNQDQAYGNDFETNRRYLTFSWWLLHKGWKEIMLQVQTAVQDVFGSLSPRDDISMHHFSELTLEVRKKVEGATEAERQSARWLQYLLPPRELEEMVLRESGVTEENNETETSGFISVSSSGLAPLRRLLDETSDLIDSPPFSHVLTLLLDSGYSTLVDQKIAQQAYKLPPPPASPQVEERVIEVVEPKPVKLPIVLAVLTRQAHSIGNGMPNEYLQGMEQVRDLEAFAAVVYSSNWEGEIAPSTGEAVEEGEIESSKEPLVVKDGEGVTILPQKETGDKWKGKEVEIEKPVGLGKSGTGAFESAWGKAVEEVGNNAATESS</t>
  </si>
  <si>
    <t>&gt;6891_g</t>
  </si>
  <si>
    <t>MYSSHYSTGDIFSPLDGDISLLDHLALFEPEAYRSPSPNGMVPPPTDAFQRPRGVSTTSSSKKSVFTYNKLRVGSTSSSNSSLKTDNKRDFDVGVVVEADVVKRGWRFFGTFACLAILNFICAIDATILSVALSTIATDLKGTTAIQAFWCGTSFLLCSTVFQPTWASFSHIIGRKSVLLFALFLFTVGTIVCSVAHNVTMLLVGRCIQGVGGGGLVGLTYVIISDMVSLRDRGKWMSVISLMWAVGSVIGPVIGGVFAEKTTWRWIFWLNFPFCAIAGIGIPICLKLHPREGSMWSRLGTFDWFGSFLFVSSTTGFLIPLTWGGVMYSWQSWRTLVPLILGLAGLVAFVLYSAYLSAEPLIRRSLFNSSTAITAYIGTLIHGIVVWSMLYYLPLYFEAAKEYSPISSGIALFPITFTTGPAAVVVGIVIAKSGRYRPSIWIGWFLTTLGMGLLICLKESTSMASWIGITLISGIGTGMLFSAQGFACQASASNADIPFAGAMYSFFRAFGQTLGVAISGVIFQNAFKSKIEKTVYANYAEEWSREASSMVQVVKGWQESGAEGVMKRQVVGAYVESLRTVWIVMCVLTGLMLVASLLGIKEIGLARELETEQGFRYEKKRAIGDSSNEEQV</t>
  </si>
  <si>
    <t>&gt;8526_g</t>
  </si>
  <si>
    <t>MSNLDAARLFSVNGLVAVVTGAGSGLGAVMAHALDVNGAAKVFILGRRESKLKEVASKAKNGSLIPVVCDVSSKESLQAAVSTIEKQTPFINLLVANSGYLGEVTNMAPRPAEQTVGELQKELWNKTTYEDASQVVSTNIAGSYFTFLAFLGLLGAGNTHPDSVGKSGLLQSQFISTTSFGGMCRAEAPSYVYNASKAALTHLTKTLSSEFAKHSIRANAIAPGMFVTEMTEAHTPEGDLSAVGSMPWQAIPATRAGTEEDMAGAVLYLASRAGSFVNGCILLPDGGMLSVRPGCY</t>
  </si>
  <si>
    <t>&gt;552_g</t>
  </si>
  <si>
    <t>MIDLVRLSAADLQDLQTTGRLTSTELAKLSLQQIEKYDKKGPQLRAMIAIVPENIILERAAFLDEERHAGRVLGPLHGIPILLKDIINTPPEWGILTTQGSWALEKSVHKAQAPLVQKLLDAGVIIIGETSLTEFGSAKGPEGVGGLSAINGQSQSAYVEGFVERSDEPFAHKNPGGSSTGSAVGVAAGYSPVSIGGEANGSIQTPASRSNLYALKITPQTLSTEGIFHIVPTIESLGGMAKTVADLEQVTKVILQTAKTPVNLKVDRSKKWKDYKLGFVDPEKWRLPSDLFTATDDYRQQVDRAYNATQEKIKGLGGTVVYPVDPPHPSTIDGGFLAIVNGEFRDTVDAYLQNLASSEMRSLADIIRFNKDHPELQAGISQPWFIGPQEFQQTPEEYAKVKKQVHEDAAEKGLYQIMDELSLDIICSPTDGPISEISAIAGAPTATVPLGILEPSGRPFGLTFVGRPGSEAILLELMYLYEAAAPKRKVPTLVE</t>
  </si>
  <si>
    <t>&gt;1140_g</t>
  </si>
  <si>
    <t>MAQLPFGHDALVAIASECNEIFQLNPRELSKKLGDNYTRKVANLMRERLHRTIESTIGREFFDNVKNLGSNKSQTWKDDPSPPNFFEWRFTDEYGGFPNVTGITQWSLRESRLCNEALENGWLYVFDLKRQVAGTRMTPIGVVDKGRKRDEEVAKKSGKEEDAATPTATPARTRSEKKSRSATERQSKSKAEISSVLAGSESRAEASQRAAPAHMTPTQEFYTFITPLFNNWSSLNRKAKAQEQELADLKNINQSHTGKLLSLGARSTENDTSVETGLRAALDVLTTEMGKYRSEIVRLKGRNIAQEKRIADLNDEIRMLRDNSIPGANGVQNYPAASSSNSKASVAPKLSPYNFAAKNHVNKLARPAQSIDGPVEEEDIYGVSDEETRRSKTPKPAAPRPISVGSDKLSIQESVVIGETASNFSSALKPGPDIARDAVSLSNGNGKVTEDNDGGSDSKKRPASRESHADTSSKSRKLDTGRDRMETRVSPPRGFASLDPE</t>
  </si>
  <si>
    <t>&gt;5389_g</t>
  </si>
  <si>
    <t>MGKNKRHQISSRSTKSTPHKLTRPASISKAHPSSKSTSKPNPGKPHHKQLQHTVPTIPFSPSDRILLIGEGDLSFALSLIKHHDCKDVIATVLESEQELREKYPHVIDNILAIEEGGGVLKYGVDASKVRDRGWKRMGGQDRIFFNFPHVGGKSRDVNRQVRYNQELLVSFFRTAIPSLSPKPGASIIVTLFEGEPYTLWNIRDLGRHAGLEVKESFKFQAAAYPGYKHARTIGVIREKGKGGNIEMGDGESERHGWRGEERKARSYVFVRKGEGEVQGLGKKRVESDDEDDDTDEAGIENQREPGGDEDGIDEESEKEGNIIQSGETEDSAVIEKGKSENSNGSEDTDEEG</t>
  </si>
  <si>
    <t>&gt;5318_g</t>
  </si>
  <si>
    <t>MSTDLLNFCYEFACFNLSQQQEVVRIETLSDNEVLTEVQNIMNGWNYPWNSLDEHLRGIEIHSSLLLKWTLLRKAKRNWDNASHLVQSLGGSSSDTLSIFAYVRSRNLWSSASYRYMLFALQIFLMSTNL</t>
  </si>
  <si>
    <t>&gt;3535_g</t>
  </si>
  <si>
    <t>MKSLAFLLGLSAALAAASLVNPEKGKSDWPPYTGPDRYYIINQATGTVLDLSNGDPQAGTPIIGNSQVIGNPDQIWQVVAAAPSNGTTSTVLLINANTGSIAMCPTTSQSAVGGQYPINQSTLVRLILTFLSLNDGRAKLRIASYTWSNPDNSVQYVFTPPGSSAPSLMSLVVDKIPI</t>
  </si>
  <si>
    <t>&gt;917_g</t>
  </si>
  <si>
    <t>MDILQRLGQLLDRPLFPWKKLIVGFSIGQYVFESFLSLRQYRVLQQTSPPKVLKNEVSQDVFDKSQAYGRAKAKYSLISGLYGQIQNTAFIYYDVLPKLWSLTSTWLSFLPSRFSGEITHSILFVLTFIVIQQVLSLPTSIYHTFVLEEKFGFNKQTPKLFVMDMLKSQMLAFILAPPILAGFLAIVQKTGNSFFYYLWLFGAALQVFMITVYPITILPLFNKLSPLEPGDLKSGVENLAKRLKFPLSELHVIDGSKRSAHSNAYFFGMPWKKHIVIYDTLIEKSETKEVVAVLAHELGHWSLGHTTKLFGISQAHFFYIFALFSVFINNKSLYQSFGFHNEFPIIIGFILFSDALAPMDTIIKLLMNILSRRYEFQADGFAKGLGYKTELARSLIKLQIQNLSTMDADWMYASYHFSHPILSERLGALGWYGDEKAGVSEAKDEKVAAASGREL</t>
  </si>
  <si>
    <t>&gt;8879_g</t>
  </si>
  <si>
    <t>MADLPTHYEGTVHIAVIGGTGLQQLEGYVPIATVNPLTPWGHPSAPIHILQHNGVPIAFLSRHGLYHQIAPHEVPSRANIAALRSIGVRTIIAFSAVGSLQEEIKPRDFVVPDQIIDRTKGIRPFTFFEKGVVGHVGFADPFDAKISKIVNDCGHALAGEGVRMHEKGTIVCMEGPQFSTRAESNMYRSWGGSVINMSALPEAKLAREAEIGYQMICMATDYDCWHSSEDVDVAMVMGHMKANSNNAKHLVGAVLDELSKKEHLDLVKGTHWVGQTSGMLQFMTKKEGRGEEGQKNVEYLFPGAFN</t>
  </si>
  <si>
    <t>&gt;8901_g</t>
  </si>
  <si>
    <t>MSAPASKFKVADLSLAAFGRKEIELAENEMPGLVATRAKYAADQPLAGARIAGCLHMTIQTAVLIETLTALGAEVTWSSCNIFSTQDHAAAAIAAGGVPVFAWKGETEEEYNWCLEQQLVAFKGGKSLNLILDDGGDLTALVHKKYPEMLKGCYGVSEETTTGVHHLYRMLKNKTLLVPAINVNDSVTKSKFDNLYGCRESLVDGIKRATDVMIAGKVAVVAGYGDVGKGCAMALHSMGARVIVTEIDPINALQAAVSGYQVMSMEKAASQGQIFVTTTGCRDILVGEHFEKMPNDAIVCNIGHFDIEIDVAWLKKNAASVQNIKPQVDRFLMKNGRHIILLAEGRLVNLGCATGHSSFVMSCSFTNQVLAQIMLFKSEDAAFGKKHIEFGKTQKLAVGVYVLPKILDETVARLHLNHVNAELSSLTPVQAEYLGLDLEGPYKSDMYRY</t>
  </si>
  <si>
    <t>&gt;6_g</t>
  </si>
  <si>
    <t>MPSLVRILLIAPAMLAVARGQGVLLSAQGTKGSPASLAFQVDIADSSDANIINAGEITANIVNECGRTLLAGNIDIGENTETQLTNKTVTSVTKGSTVSVVMQTGSGTDGAGPYTCDMDFTSNSIGAGQTAVTVKETEGNNGTINLSLTMPTDLKCVGASTGNVCTVRCFNSAAAGPFGGCFAVQQTDVTPNENSANQINTAQTLAGVLDQVAQNQIDLPVEVAANAASPLSEKEQGLAAAEALLKVQTTILAAANAVAATSTATTKAAKATSTATSKKGKGGKAAAAAAAAAAAKGNKGTAAAAAAAGTNAKGAKGARGLFAKAFFA</t>
  </si>
  <si>
    <t>&gt;1518_g</t>
  </si>
  <si>
    <t>MFNKIILPMVLATGALGAPVILGRSVETVSNQACFSGARGGCASSVNDNDGISGADAYTYYSGTASSFPARSQWVSFDQMFTANTVNMLVSCGNNGWGANDSQDEINDIRAGIEAVAAISGVDHRFILSIIMQESVGCVRAPTTSNGVTNPGLMQSHNGVTYDPSNAAASIKQMIIDGTQGTSSGDGLAHGLNTYGDVYDAARVYNSGSIASSGDLSDANGATACYVSDVANRLTGWVNGARVCPGTSSGGGGGGSGTCSYTVVSGDSCWAIWTEYGLTEATFRSYNPTLDSACDLQVGQVVSLCAGSSSGSCSQKYTVVSGDTCWAIWTKYGLTEATFLSMNPSLDSACDLYVGNVLCV</t>
  </si>
  <si>
    <t>&gt;4048_g</t>
  </si>
  <si>
    <t>MTSNLDFSSDGLLDLTFDQRDPRYPYTNMTARSTWPMPMDMASGAADERRETSPGQNNQQQYPQAGHHNSPTLLTDWPMQQQAQQLPQYLQDSSMMGGQYNAYGGGFQTSPLDYPMPSSQAAFEAGLQMESSFGMAQTVDAQAAMWANWQEIQNAIYTTGGNNGLPSSSVGHQSMGSNSPTGTYLEVISLSNSDNGWSTVDFPTTLDPFQQAQTAIFNPGQTLHIRNPSESSQSDGTGHTIESWTGSFEDISYPPYSPYSPGSDNFMDVTGQHRYCSHGDSPHQHSPETVSPAAAVAPVPIKMSPSSRTTPSSTSSPPARRNSAPRKSPSAKATKAVIRRTSNGKKDTEKRVGRRRGPLLPEQRKQASEIRKLRACLRCKFLKKTCDKGEPCAGCQPSHARLWQVPCTRIDIKDIGYFMKDWKADYERHVGRGVSVYNIKGFAQKEELIWVTHGYGFALPIMAREVYVTDDSCFTVDWMEGIEEPLEFDTRTERMSAGSEGVSNEALSEYLDKHLDGPFEEFIDDYFEGTPFITEILKTAHRYYVKEKVSVIRKALKLVLAYNLTLHVTMVEQRGDEHPMEGLIDDEDSKYNGKIIAPVMINFQIKCALADMWRELQKEILEELSSLYSSVYSGDRLKNWPTIFMLASILLAVWEEMQFDCHYRVPDPVAVNKFCTDMETTPVGVIVGLFHAISQKLPAFTEWDTRRHGQLLNNNVAVCEAMTEMREHVTKHESYLKTRPDAKFDRRDFDSLSNKFLSKLVIRAN</t>
  </si>
  <si>
    <t>&gt;2857_g</t>
  </si>
  <si>
    <t>MEGKKMESAKLSTTLPGSPTAFPRFPKLPADIRLYIYRIATPHERFVHLEAIFEDDTDSEYDDDDDDELEAWERPSGEYSSNTQALDRVLQEYLKYITDKSMRFFTNRGQTQLERYGFTSPHPRPELPDDKQLRVNVLRSYLQKRPVTMWSPNPTPMFLHVCRESRDYLRRLGYELAFPTYTSPAATWFNFNTDILFTTPLMPGRPAEWSQLAESGIYDGGCWYLGQCGESLERIKKLAVPVPEDYLYTKKIPLHIHEIVQQCGNLQELCFVNNAWHDWYVSNDPDWSTSMSTADRLYMGSSPEKWPVRVELALEEILGQHLPVNPWQDKWQEFPEGTFISELPGEIERQIRHHDPALHLTVDEKFRRESWTTPKVSFSVVISQEALELFLKKKHRFVRQYANAEWSMEPYARHYDRQFEDIAKTGQERCHLPTGKNMRAPSPFWGWKKDVSDYVYGPSKLPWPLGLMASREQ</t>
  </si>
  <si>
    <t>&gt;4411_g</t>
  </si>
  <si>
    <t>MSSQKSELPSSKVEVRKYVLISKPSRWGQRGQRVVVQSPMLRIPKDGVQVPVKRYHGEEQNSVCFVPKSDIEKDSHSIYARQHVSIESTWIDSHGVVLFDSADLDDFVYMRGDKLWIHSGPQANGKRAKVPVINLNTYKSGTIAIDHVCWFPKVQGPNQELWTLGGEIRKLKLCGPKNYSFWSWVISQKLDGTPSTTKDVSIPVNEVKMVDRRTLSNSEAKSLFEERRQLMLESPDGVASKAKGKTNAELQAKGSVSLTSFQAETPFPLTPPISPPVETNGKSKAVPVAERQASPPSSATSMATIFSPPSRSLPSGAIDALKRIRDTVTEPSHLYILQNGPIHPQKQPPLRSRPGSTSGTATTLLPFTIPSISAEPSNREFSSTNRTDVLCATPAADMSHDDYEPAINLQDLEVLNNPGNAILSKWAETIVDPMHENPLLAGLCDEGIRSCKYITLSRDKHFHPDPTKCLFSNSRLNSGIRGIDGGEVEHEHCISRLSALPGGAGDCLLANMPERGRGHICCFWKEEELGGVSVQFKREYEKGKWKEGRSKRMKVCDRSSLCEVKVGDLVGRMGFREEELGEAGRWLMEVESGNAVAGTDVNVDDVASPWVDVETSQLTGWVGEKFA</t>
  </si>
  <si>
    <t>&gt;5972_g</t>
  </si>
  <si>
    <t>MGLFDEVVGAFLKGDAGKYQAILSWVEEQGGIQVLLEKLQSGGLGAILSTWLSNQQGNQSVSGEQLESALGTNAVSDLGQKLGVDTSTASSLLAEQLPKIIDALSPQ</t>
  </si>
  <si>
    <t>&gt;4064_g</t>
  </si>
  <si>
    <t>MSRNLRQKTAPAAPKKARKLATPSTDSSSDDDYNGVNDISDDEDEEPDVLAAEERAIIDTISPEGGDEDDLLTTRPVLDDEQSWEGFPLEDELPNNIFYNPREGFDVASPIDVSSRRVSFDVQSDISDSENGDINDDMFPDLFVEQDSLDPTFRRRVEADEDDAGSETYWGLSEDETFQETGVAEETSGAEDYSDDSEDSEDDGDTTDDEDLPPTARRIVAARGIIEHDASSPSPSSVEEEMTIARRTPLRARKPQLGKWVHPASTPFATVAGDGKSLLMFRKVEESELPTNNGSPSHVQAGLPTMGDSGNVMISAMLNTVPLNNLFGGLAGEVVGPSEAFFPFTSVNSDGTYTQDSSSVNDDYDEDLEVQFVDFEAAIDFGALLDDPDETVETPDADADDSEGDSPSMAEPSSTPARPRTARPTTPGSEQEVHPLLTHFNSTKVSVGAFRQNQNRHHQLTSNMVSQESLAFHNSQSPAPIRGIRSGRIPYTNTPITPARKHKKEKRAMASSPMNGGEERGHKRNRSLY</t>
  </si>
  <si>
    <t>&gt;1829_g</t>
  </si>
  <si>
    <t>MSGKRLLDLAALFNASRGVAQKHVALRGRQLDVYNRTSTLAKVLRSQTDRVTETIRAATFLATRLNENPPTWASPPDPENSSPIQRTETAKESNSEQPQEGLEQDSFHERLGRNPADGFIPDDTLKIQQGKADRYPFPDGTISPADTHLRDRDATSNPSYNEPPNEPLKRTGLEPASSPAETLIADDTILNYTNPDLISSPRVTELLGGRVEDLNHLGQVLATMRDTQPNEAKRRPVKDQRVLASNLEEQLLPLIPKEQFFASRHATAEEPGSNSTEDLVSDITKDDLKDIFETAPAISIPPSKPYELRESKVPSSRLGRILNYSGLAAGMFGGAITESIRRIGGGGGQGSYMLSEANMDRLVTKLSRMRGAALKIGQILSFQDSKMLPPAVQQVLQRVQDRADYMPASQRNMVLAKNLGVNWRELFSCFEEKPLAAASIGQVHSAVLKSNGARVAVKVQYPGVADSIDSDLNNLAILLTASRLLPKGLFLDKTIENARIELAWECDYIREAECGRRFEELLADESDVFIVPKVYPEASGKQVLTMEFMDGVGVTRVHNISQEQKDWIGTQILRLCLREIFEFKFMQTDPNWTNFLYNAETSKLELLDFGASREYPEEFINKYTSLLAAAARGDKESVRAFSLDLGYLTGYDSNAMLEAHVSSVLTLAEPFSQSAPEIYDFQDQTITERVKGFIPVMIRERLAPPPEETYSLHRKLSGAFLLCARLGSRVPCRELFAASMQKAGVI</t>
  </si>
  <si>
    <t>&gt;6308_g</t>
  </si>
  <si>
    <t>MPAPGFQALILCGPGSSFPTFTANPDENPKALIPIANRPMIWYPIDFCYRMGVTNITLITPPSSESAITSALKTNPHLTSLPLPKPVLLSPKGLDQNTGTAQILRLPEVRAVVKGDFIVLPCDLVCELGGESLIESWMVKEAGLGGATGGGSIGPKMAIGGEKAGRRGGLGVWYETKGETVVKGEETDFIATSPLEPGPVPPSKLSLLNHVSQLVYSVPTDTLNDITESKKSLPVRHSLIRAHSRLRMLSTHRDAHIYIFPAWVMDMINLNEHMDSIGEDVVGWWAKAGWQEGLGKKLSLDEVFTTTIQTTSSDDNLLEDSTHHDNIDIGNLSTTWTSIPRTDASEEKLVVPPILAYVHPKSGKLIRRVDTAPLLLSVSLQLAKLDSIENLGRDASSPFAHQYKVAYPEGIASRTTVTRPDCLLAENVTVQEKCSIRESVIGANCQIREGAKLTRCVLMDGVVVGKGCKLSGCILGRRSEIGEDSVLQDCEVQENLFVEAKTEDKNNKLMSSEGMEATEQEMDTFAQEEMSESAVDDSDDGGDIGFA</t>
  </si>
  <si>
    <t>&gt;6641_g</t>
  </si>
  <si>
    <t>MDRLSRLQALTGDKDVVEAHEEPDFTGLKSRYIYEGTDSEDEYEILCSKATSLSTHPGAVDSHIGNSNAEANGDSSNKCTYQFGELTSAGESFVPFQAVKKYPYTYVSGGNRQRVAEKFFDQNKLFIHPWKFFYLYRLSLDGIQPAILLVPAQQLEEFLGIINQKLRLDLSIPSECEVVFDDDGTPRPRYLGLSTDYDMAERLKNNIPPSYYKLDDEPALPNAPSNKALADFRAKISQIIQAQKGKKAANKEKQKRERIEKQRNWRNSLKRVQRYLGIRESNQDHHQAIKSAFEASGIPGLDYDAAAKAATANLAPAAHYDPNKPVPFIPEARVVFVCVDVEAWERDSKCITEIGIATLDTDDLKLIAPGKQGQNWMKFIRARHFRIREYKNLNNTEFVMGCADKFEFGKSEFVNLKDATRVAASCFKHPFSKPGEVADEEAEKRNIILVGHDVVADINYLRALGYDVTNLSTLQETADTAVMWRYLKRETNPRNLGAILAELGIVGWNLHNAGNDAVYTLQAMIAITFKHLDEKEIGLDAKEKEKKARISEFIVEATETAIDKEEGWSSAAENSDGGSPVAFAHAPDKPKNYKSGNSRDQKNNANQNHPSNLWEGSPQAQTKGNYYKSKPRGELKPSSNSWGNPTPKDDWGTDSSDPVKDVESKMQGADISRPPGNKRGHGGGTIKNQWGTSGW</t>
  </si>
  <si>
    <t>&gt;28_g</t>
  </si>
  <si>
    <t>MYLAKQQSMANVVELDELGQRHAFLGRAALTPILTILNVFYALELVQTSTSRATSTSSTSASSTTASGLVSLKDFTNVVYNGQHLVYGSYVNFAGSYGSMNFGLFTDWSNMSSASHNTMNTGTVAPTLFYFAPKSIWSKPLYSGAISGSSPINEALIGDSTTMYLFFAGDNGMIYRASMPIGNFPGDFGTSAQVILTDSTNSLFEAVQVYIVKGQNQYLMIVEAIGANGRYFRSFTATGLGGSWTPQTTSEAAPFAGKDNSGITWTNDISSGDLVRSNPDQTMTVDPCNLQLLYQGRSTSSSGTYNLLPYQPGLLTLV</t>
  </si>
  <si>
    <t>&gt;5062_g</t>
  </si>
  <si>
    <t>MARHDTSSSTPIFELDFLKAEQIELQARQIEVQAKISKLEVSEEAKAAKATALIFQEQEETLQKFLDGPPPPYSEVNGQRCPDYNTHVHNEAKLRLLFCHHKRLNFLQVKQAEVSSWNKALAWAKENRIFNLRRETEKNREEMIKWKSESMRLFRIMDELVQDVEAACRGGGES</t>
  </si>
  <si>
    <t>&gt;3153_g</t>
  </si>
  <si>
    <t>MLNRSWVARRGGARDVVALTTGVTDNKAPTSMSFFRITLMRSGIGLPKRTQGVLKALGLRHRMRTVFYPVSPEVAGQIMKVKELVAVEEVDKALTREELRAERKPDPGFYIESAVPRAPR</t>
  </si>
  <si>
    <t>&gt;2494_g</t>
  </si>
  <si>
    <t>MAGKADLGVLQQRQNQYHNPTYLPNGAAGAHQGLPPGAAPLLPNNGRIIQTGGVRVLCVADVRGNLRSLNELAKQARADHIIHTGDFGFYDDSSLDRIAEKTLKHVAQYSPLISEATKKAIGAPGGPVKQRFQPSDLPLSELPQFLNGSLKLDVPVYTVWGACEDVRVLEKFRSGEYKVDKLHIIDEARSMLLEIGGVKLRLLGLGGAVVMHKLFDNGEGRTTIAGGQGTMWTTLLQMGELVDTANRVYDPTETRIFITHASPAREGILNQLSVTLKADFSISAGLHFRYGSSYNEFSVNPTLDHYRGKLAASKASFNDVWETVKGEVQPAISQNEAQQNLLQNALGIVDKMPSTALGGNPFGGPVGGANAAGVGQVDESAFKNMWNFNLADAAFGWLVLEVQDGRIGTEMRAQGFNFAHRGAKQHPSNINQQVAQAPATGSGTPGSSHALVASAPTGPSRSPAQPNQQPYGQGQQRQGPPSRGPPGQELKSESPAIKPATPQPQTNVVNLPGPSDKKENEKGAATNGTSGSGDAPSPITKNAEAVIGLFIMNVTTEEAVRDLFEDEHKAKILRIEKWGQSNKVAFFKTTEERDAALTSLPEDVKSRAGEDRSRPLVKIFQPRDNKTFTGSRGGAGNWGSSRGGNSGAPSGGYRSGGGGGASDSEGGRGNRGNRGAPRGGRGGERGRGNRGRGFKNESSPAPSNATPATADA</t>
  </si>
  <si>
    <t>&gt;1241_g</t>
  </si>
  <si>
    <t>MSSAALQAAPHQPTTVGSHSPIPATSSKPYSSSSQSRDGYYSQTAPNASPSSTRRSNQRPSGNGAASNNNSSGQYYSPSGSTPTQPSTAARGGSSSNQPPSPIIATAAASGYPVMAPGDHQRGVPPVVSPRTSSNRSNAHGTASAADRSRRQYTSEASSNSPRTGTSTDGSQDRAGRQRSNGNTQANSASRNEDPPVAARARRRAQQSNDGGSQKPASAREPRASQSASAVQRAAGETPSDLSREASEVLNRLVVSKPEVDIDREHERMAEAVPSSPIPDTPATVGSLSIVPSEGVGDAGRGGSRSRHDHANSSKKESSRSSKFGDYFLGNTLGEGEFGKVKMGWKQSGGVEVAIKLIRRDVVGTNNNRLQKIYREIAILREISHPNIVRLHEMVETEKQIGIILEYASGGELFDYILNHRYLKDNAARRLFAQLVSGVGYLHKKGIVHRDLKLENLLLDRNRNIIITDFGFANTFNPTDELGEEIEYNLSSREFVKRMELEKILPNGHRRGDLMQTSCGSPCYAAPELVVSDSLYTGRKVDVWSCGVILYAMLAGYLPFDDDPANPEGDNINLLYKYIVSTPLTFPEYVTPHARDLLRRILVPDPRKRADLFEVARHSWLSEYSHVVGFITSSTTTSKDIGQATVNDDDHEVSTLARSASVREPSKATKPPKEVGGLSTKHGNVDQEAAEAYPKVTTKDNKRRTVQVEYVAPRSQTQRGEPSTVTASAPSGSRTRARAGSQGPIEVPQASRRVVSTEKPLPQDPPVTRNAQYPPQTRRPSSSRQEGMAPPSRPLREPPRSASEANYLSAHAPPVSIARPNTGGSMTSTASRSGSLPLASRASYSTPAAPTVAGTNAQGRMAQPNHGKGSYHISGPMEQDSSFGQPSTQVPTKISKATTGVTEPDQKGHKRSNTIGGIFSRTNSIFGGKRHHETVMEKSKKSYPPVSMSGAVTRGEDTPRPSMESSRRSISFGFGRKRSGSVTGSQTTLQEKPRRFSLLPQSFSLKAIGIGKDSPGPHVDRHYDDQMDGNGQGRYLDPPQTRGVHDSGRGGQLYTDGSYERSRDSPVRQARRGTASTSSPVQHQRYASSQPQQISDPRSGVPPQFLPPLTFRNESAINTESESSLNDPRHQKTYQENTYTGYDDTMPDNRRQTKGRGVLQKNNRKFTDAYEGGGTAGDGWGGQPGGHSDHAGSSGAAKKVMDFFRRRGRERGQ</t>
  </si>
  <si>
    <t>&gt;6567_g</t>
  </si>
  <si>
    <t>MAALDAQSNWNVEMPQQFKVPLRPAEIKTPKRSPPSCPVRLNSHPSPEILLPPEIISNILDFIPRRRDTQSTFWACSLVSRTWYTSSISILYSQPFLHGGNFNEFVSTVCPSKNAGIRYSALAVLVRRLDMGNLVHNSSKSLTARLLGRLKGNIEEFIAPQASFAINSFAALSKCTHLQYLDLSLISASISNKLLFQTLQSLTYLETLFFPRTTSTSQDQDQTSPAYTWPPKLKALHLAGGIDHHFFAVHMQTLPPTLHRLSIQHCARVTFNSLFIALISLGPQLQHLTIRHPMPHLFRGSLDSLLLSCPSLLALRISADYITPLLFYQAPVNHPLRILDLECSPTADAEVEAEPESIYNAIEDNKLPDLRSVRVSARLAWTATEKSRQDASDLLEIMEENEMERLLGIEAEVLYNLPD</t>
  </si>
  <si>
    <t>&gt;7289_g</t>
  </si>
  <si>
    <t>MALPTSTSYFHHGALDHLDHLDLPSKSNLGRFGTSPSPFFPSQLLPGPSAELPAPGSPLSPRTLYAQCFDRPLSSRSLPSGRFRKNMKDITGFGTTEEEFEALPIAVRRKYFSTLERLRFAQSSRSHALDELPIQRNHKSSLADRRGVKLPVIESRRGPSSPRRLRKLVKQQSVSSDESSWFLTLPEKFKNKQFTREEQVILAARLRDSVILDAADEAIIKASRRASRITAPSYRPPTPSTLRSSIDSQEEMADNSVQKMESTIYETFRWMDEEEDLDLKLALDDYHANLDGAVIPTPFSNRRPSFRRQISVTKTPFGRNSLSSLQLQLQPRSPRFETPSSSHNHIRQRSRAISLMSPKHTVQDSPSSIDPNALHYQDPDARLKLRVYLASAQKFDEVIEFGFPSMDVMTDGAGKENRPSKRYSKNLAKSDKPLDSAPGRSFLEDETTSLFTDDVSMAESESPLTPPLRETEDQGSLQMPGSSASKGSKKSSDFSHLGHSKPMFVKQPDGYSQASAGSREMTLRMTLTRPDLRADESLLYGWQQTKSPLGEAPASRDNEQQYAVKGPMGGADGWEPEKENGNGVVKRLWKRVKSSQKKGL</t>
  </si>
  <si>
    <t>&gt;83_g</t>
  </si>
  <si>
    <t>MNGTIGEETKPGDQLAKPTTPITSSKSTTSCADEDDLTTRVLQFLSAASPGTLGAIAVGLAACTYLVLGRVGLVLIGILGGVVLHATWESQNTSAGWLEVARREKGLDIVKRVLDLRDAQLKDDEDEDEKGSGANSFEGFQPETAAALNELIDAVIRDYVNWWYQPILPKEHSFPAASRQTLTKFVLSVSSHLSRKRPADTFLDFLTNSSSIVIVFLNELSSAFASSPGANAPAAEAVYGYLSANPDSNLANILNEKQQSKKFKMIADDILQNFLEKSTYDCDPARKFLKEILGSLVLDMTLKAFSKPEWINGWIVYLLEQGEPNLSQAIDDGMDDEDDLFSNPFNDFDGNMGNIRLARPARKSQAQKDQESKKHQRRVSKAEEAMEEAMEEAKRLSRMIAEEDAVKEQSPQTENKENPLEDAPAALVEAVEQNAQALNLNINGLTKPEPKLQPEPKLQPEPKLPPAKESTLVNSQPLETVSEQHPTKGFSFPKALESSLESKAQEEPHEEGHNSPTSPLSSISLKTSDSKSSFTSFDQIVPQSVPVALQAHPSVARRKTASLTLVNANIIIYDDSTGTETGKIRSKPNTDYLVQIEPALSDHPGWMIVRRYPDFETLHEVLRRIAQVSGVAAFLEQHRSLPSWKGHTKASLRGELERYLREACWHQPLAESVGMKRFLEKDQEPSMSPAADKKGGFAGIGWPTPSAFETMGKGMLDVLVAAPKGVAEGGKAFGGGITGVFSNIGNIGQKKPPTTNGTTNNVGNHIAGRASTSVLPRMNSMNSIAPSRASRASEDSLRVSPIVHTQPSKISPMERRPSSISPADSEGDREDHLPPASARSSMSGRRSATYSRDHSRAPSRGPSKANTPLNSPSQTNLSDLKLPPPPNEMSDDYGSHTEDSSTVRSRAQSLAPTARTSTSTVPSQKSPSRTSLPASRRLSVPVIPAVRKPRKESTPLTEQETRQAVELMFAVINEMYTLSSAWNIRRTLLNAAKTFLLRPGNPSLSSIQTLIQDSIIESNTSDSGIAFHLKKIRENSLPTEEERKSWPAPMSMEDKERLRIKARKLLVERGVPAALTGVMGQAATGEAMGKIFDCLQIEEVAKGLMFGLILQSVRAVTH</t>
  </si>
  <si>
    <t>&gt;2559_g</t>
  </si>
  <si>
    <t>MFALNYITLLLAASINVLAAPFTNQDQLEALRIRASTTVNPDAVTGTTCLDTKANIVFHDLNVAQLAICGGIAGTIQKCGGAPTSTTGSSGTALFKLDAATSGATINVSKGRWEGCVRAARAVCPTGTFTSTCIGGASTGNVDFSLSAQ</t>
  </si>
  <si>
    <t>&gt;1996_g</t>
  </si>
  <si>
    <t>MPSVKAGHAPNLEAFLIFIKTASAESSIENLISLLKRRQIRNSRPCAIATAHLLMRVVAKFRWTDIGKLLQRIQEVGRRLIEAQPREMAVGNIVRRVLGMIRDEAKEDRTEDTSDTGSNSQIGSPRHDHSEAGHGISRLEAVPTFSPLRFSSTNSSQLSDSNSDDVFGGQSQTTSIASRPSLTSHTSYAALSGVPVQQSMFNLLSATPSPLSTPPITGSPRQRSTLNPAFLAQRISATTTDLKAEIISGIEEIIDELAQVDDQIAAYAQETIHSNEVILTHSSSRSVQKFLLKAAEKRKFTVIIAESYPNDHEATHAAVSGRTSRDASDDEIGVETFLKPLSTAGITVILMTDASIFAIMSRVNKVILATHAVIANGGLIAAAGARIIAKAARVHKVPVIVVSGVYKLSPEHPFEFESLIEYGDPGSIIGYDNGTLVENLEVDNPVYDYVPPNLVELYITNLGAHPPSYLYQIIADHYKVEDINFHKPELQF</t>
  </si>
  <si>
    <t>&gt;6071_g</t>
  </si>
  <si>
    <t>MASSNILLVLGAGPNVGIHTIKHFSSKGFKTCAVSRNPSDEVTAAADLVLKCDLSDPKGIGSVFSELKSKLGVPNVVVYNSYTTKLDPDPAHVPLKDFIKGFNVNLISAYAAVQESIRGFRELPSQALKTFIYTGNASAHVAIPIVMDLGMAKSAATHMVDCLIKAYGDEGIRFYFADERAENGQPISMKIGGQVHAETYYELAVGKEQVAWEYTFVKGLGYVNFQGKEQEILWKDRKYIQKG</t>
  </si>
  <si>
    <t>&gt;5447_g</t>
  </si>
  <si>
    <t>MRVMISHSTISVLSTFYGLVSCSFNLNTVGEDWSYTASDLANTTSQACKDAYSANIDCDYTLVGLVASMRPPFKPTSSDYYSTCTTTCSDSLASYMQGIEEACTLPGDKAQNSEEGGHDVYVGGTIDPADITLAPVSVIGEVFQYTFAQSCRKDIDGTYCAFEPLKYADELSCLDECSIGFFQTAHNYPGSAYRFIYYWLTSSGSWWAGAFEDGWTKVEECGKTVSIVAPVSSTSVSSSNPTSSKKSTSSSSSKSTPVITTSSAPESTTSQTSASATSQGSTTSDATTTTTSSSVSESTPTSPSTSAAISQSAPASSTNDGALLGLGNIFQLPLLKIGQDRENVRAIPEVTVEMDIDLVEQDLDMKDSGEDLREDIDEEMTDASDESIDLEMTDSCYDSGIVSENVQFTDFTEEQDEDLEMSDLDITHGDLDLDLVMTL</t>
  </si>
  <si>
    <t>&gt;2876_g</t>
  </si>
  <si>
    <t>MVLNRSLVLTRYLTEGMPVPGQDLAIKTTEIDLDAPPPEGGILLKTNYISYDPYQRGRMRPDRTSSYLSSYTLNEPISNSGFGTVLTSANPSFAPGDLVFSFDVPFSKYNFVTKEVLERPGVYAYRKLTNPAGLDAKNFLGALGMSGMTAYSSFYELAKAKKGEVLWVSAASGAVGQIVGQLGKREGMKVIGSVGSEEKLRFIKEELGFDAGFCYKSEGVEEGLKRCLKEVGAEKVDVYFDNVGGETLDIALLNMNIRGRILVCGFISQTNKNPNDVYRLKNIGVVDTQRLSIVGFLVTDPQMLKYLEEQQTNMYKWILDGSIKIKMSVTDGMENAAEGLVGILKGDNFGKAVLKVAEL</t>
  </si>
  <si>
    <t>&gt;2323_g</t>
  </si>
  <si>
    <t>MDPYAFDPWPSPMYTDALSRARLEARHRFSLEGIRLFQDIDQDYRIARDSRVLKPDPFSDRFQKDFIKKWKNPPLQSINQQKDELLGDYRIHEEAMFACTNELKALILVLNANSGDGLRKQKTEQFFSYINCAVSLKQLHRFASKWQSPLRQRPDPDGINLLDEEANVDRDKWMRYEWLLRKHFLRTLHLPSLIWRHPRAVMIPEGASHLKGVYGAGRVLHYLELARNPANEDDGFDVHEDNEYRDCLVPILETRKIFAKILEDIASIASAEPPGTALRERVFPKRRRLNDSRPAFAATPARSPLQILTSNIERDNFLDKLLERLEQLVAEAPPISRLLIDMLLKEEAFEMALTVEHIEDKLINKQAILHDELDLGPEYNKRRIYERHYRSEQGKKQIRDYYETLADIALTNRQRRNLRLFRDWEYQRPWRQIYQQFDSRQAGFEWYKDAITLYDTFTTNLEAHTASKLNLFRSSYGVIIPKLLGLRPRDRSSLPEDQYPKCCVCNKEFLPNAGFKSTVIRQHCGHEAHIHCIFGEWDFPGKQLHKCPLCGNYPALNYSSYGISGIDGYEHITPFVHNLDDYRHAARVAPYRDEEGEYQHHPLEGNLYDVPEYKPNVTDPNDPEYPRQAYWRRENELLNAIENSVLKWDFHHKGKDISLPPPPRESTIVPRHGRVEVQTDFHATAKSLRKRWMKRNMEAQVTGERDRVKVRIYDVEEAKWLGGARFTREQEARYMRERRRERDLERRRRVKREMRGLHGLKSEEEMLLDELMTGMDVSGQPGRRPSEVYYDPELGIWQKPRSPPGGAGLL</t>
  </si>
  <si>
    <t>&gt;2844_g</t>
  </si>
  <si>
    <t>MEDDFSVEKPRISKLTGLNYKIWAKQVKLGLDTPKAPRATGALEGGSSTKLDPERSLKKDAKAKSTIRAFRRREALGHTMLYETAKEMWKAIKDLYAPLGLQQLGTNIQAFSSYEPPAGTKIAEITNQLDLLQAEIGDISPEEKPICALFHVYLPH</t>
  </si>
  <si>
    <t>&gt;6261_g</t>
  </si>
  <si>
    <t>MANLNFAHSDAPLRTIQEIQFGLLSPEEIKNMSVCHIKYPETMDENKLKPRESGLNDPRLGSIDRQYKCGSCDQNMSECPGHFGHIELSIPVFHPGFIKKVKKLLEMVCHNCGKVLLDRNNEKFRAAVSIRDPKRRFDTIWRLCKPKMTCAPSAPPDEQKGQNPDEEKQEHGGCGNIQPEVRQTALQLWGTWKQPKDEENDGTSEKRQITAEMALNVFRMLTTADIYDLGLNTDYARPEWMIITVLPVPPPPVRPSISMDGTGTGGRGEDDLTYKLGDIIRANGNVRQAQEEGSPAHILQDFQQLLQYHVATYMDNDIAGQPQALQKSGRPVKSIRARLKGKEGRLRGNLMGKRVDFSARTVITGDPNLSLDEVGVPRSIARTLTYPETVTPYNIGKLHQLVQNGPNEHPGAKYVIRSDGTRIDLRHHKRAGAISLEYGWKVERHITDGDLIIFNRQPSLHKESMMGHRVRVMPYSTFRLNLSVTSPYNADFDGDEMNLHVPQTEETRAEVMNLCMVPLNIVSPQRNGPLMGIVQDTLAGAYKMCRRDVFITKELLMNILLWVPDWDGVIPQPAILKPRPRWTGKQVISLIIPKIVTLHTGNDTHEDSPLNDDGLFLDEGELMYGLLTKKNIGASSGGVIHVIFNEQGPDAAMAFFNGCQRVVNYWLLHNGFSIGIGDTIPDKDTIEKIEEAITEQKEIVKKFLEEATANKLESLPGMNVRETFESQVSKALNTARDRAGTRTEKSLKDANNAVQMARSGSKGSTINISQMTALVGQQSVEGKRIPFGFKYRTLPHFTKDDYSPESRGFVENSYLRGLTPTEFFFHAMAGREGLIDTAVKTAETGYIQRRLVKALEDVMAKYDGTVRNSLGDIVQFVYGEDGLDGVCIEKQKVDHINLSDKKFDDRYRLDVMDERNPLSSEILEHANELQGDLAVQQLLDEEYEQLKADRAMLRYVNYRKKDDEAMQLPLNIVRIIETAKKLFKVEDNERSDLHPAEVIPQVKALLDRLVIVRGDDPLSKEAQINATLLFKAQLRSRLAFKRVAQQNRLNKLAFAHVLGEVESRFTRALVNPGEMVGVLAAQSIGEPATQMTLNTFHFAGVSSKNVTLGVPRLKEILNIATNIKTPSMVIYQENDVSKDGAKILRSAVEHSNLRSVTHATEIYYDPDIQSTTIDADFDMVESYFIIPEDSHDAPENQSRWLLRLILDRQKMLDKGLRVEDVAMKIKENYAKDLAVIFSDNNAEEQVIRIRMIKQSDSKYDDEEIEEDIMLKRLEAHILDTLTLRGVPGIERAFLNTETKLITTPEGALLASKSDVRCEEWYLDTTGTSLAAVLNIPGVDTTRTYSNHFVQILEVFGIEATRSALMRELTQVLAFDGSYVNHRHLALLCDVMTSRGHLMAITRHGINRADTGALMRCSFEETVEILLEAAAVGELDDCRGISENVMLGQLAPMGTGELDVLLDPKMLETVMSDNGRMGLMPGLTMKGADGGAATPYDSASPLDAGFLGSPDYSANFSPIQVTGSQTPSGFETSYSTSGYGTSMSPYSVSKSPGYSPQSPYATGQSPSTPAFSPSSPRYSPTSPMLAAQSPGFARFSPTSPGYSPSSPSFMSPTSPTSPSYSPTSPNVHGVSPSSPSYSPTSPSYSPTSPNYSPSSPNFAGPKTSPGSGLSPTSPVYSPRQVFTPDFDVYSPHWSPTSPSQPGSAANYKYSPTSPSYSPTSPQYSPQSPPPRNN</t>
  </si>
  <si>
    <t>&gt;8107_g</t>
  </si>
  <si>
    <t>MEMEMELCPALRHTECERGGDSNLSFQVRNWLHLSSPSSRSSEGVDLCTILFSSSRCRCPVVAARTSGRNRCRRYRLATRLSEEWWYRSTTATTTITTTAAVSSSEQHQQEQEQEQQPTVLISAGSAVAIRPSALEIQSILEFGTGSQVQLAAAHGSTSATRSGTSCSRAHYFRKWIYEGLAHVNIDIDIDININITVHINIEINLSACPDVFSRSILPPSFASLTFARFQPFQNQSRRSFRLSRARGRTRQVSRSSPLHRITAWKFLSRRGVAHPPSCGVRDSSSSLRGAAWKISPCHERRQRASTSMPTLVCGSDAFDGGEFMLPSVVVTSTATTLQYDVHSGDGARTPDRHA</t>
  </si>
  <si>
    <t>&gt;5131_g</t>
  </si>
  <si>
    <t>MSLCQLLRMPPSLRTSLHDSPSLLRSSKIPSPLHPRQRSASTTSSPKSRIDRILSRLPKALRPYTDGLRNAPVSNVTAFLILHELTAIIPLFGLAGLFHYTQWLPRSLTGSEYISDGMEKFGKYFQRKEWFGFSNNPDRQTDTLEGGERIVMEQEEKWHVGNYGGRILVEVAAAYAVTKVLLPVRIVFSVWATPWFARIVLGRFGGMFNRGKRLGAVNVGNARSDLAGTGASARGVIGQGKKAKGDI</t>
  </si>
  <si>
    <t>&gt;4400_g</t>
  </si>
  <si>
    <t>MAFSLLPKKFNAPVAKPMIPFYVAGLVILYGVNSAANAMMNSEEFKNDPRNPKLKGKKPVAAH</t>
  </si>
  <si>
    <t>&gt;1166_g</t>
  </si>
  <si>
    <t>MLSLFRTPVYRRRIAQTAIADFSRKYSSMPEKAGRRLNRPALFICDLQEKFRQPIWEYEKVYCYSVPRFLSSSPLDLHTHCLLFTSNSILTAQKLLKAASILDIPVYATTQIRSKLGETCSELDLSTAVEHVDKTAFSMWVPSISRHFSSATPSEIVIVGIESHICITQTTLDALREGHKVYVLADGVSSCNKEEVPIALERLRKEGATVTSSESWLYECMGDASLPEFRAIAKVVKESSKDTKETVGVLMSKI</t>
  </si>
  <si>
    <t>&gt;6582_g</t>
  </si>
  <si>
    <t>MPITVSHAVTGLLRRFSTEPPSNTGQNNSKSPMQSPSFRQDGVFTPYRTGSPFQPPPLYPITLRGYKESTPESAKLLSKALAEEIRLLVPPRLQLCEEWNLVYSLEEHGVSLGTLYKRCDELRGLRNGFVLIVKDGDGGLFGAYLTDVPHTSPHYFGTGECFLWRASTLAASTIPTNLPPPPSTDTTNMVRSTTISSSPALHNVAHLSPTLPSHSSFTPPPLSPASSLRFKAFPYSGVNDYIMLCEPTFLSVGGGDGHYGLWLDDTFEHGISSHCLTFGNEPLSEEGEKFDILGVEVWSLGNRT</t>
  </si>
  <si>
    <t>&gt;16064_g</t>
  </si>
  <si>
    <t>MRTKSSRCEVRRTGKLAASEPPYFLAGKQADKASQTSRERMDKRAREAREQDLLADDEERTKRNLG</t>
  </si>
  <si>
    <t>&gt;8476_g</t>
  </si>
  <si>
    <t>MAGHVSDIHNQPSVQDHYKLRENLISQEKSQRSDYEFRLSLSPTAKRAHEIVSQIRTQEHRTLWTSTAENGDLFPGMMFNTAKIHMRHTKLWKIVSKMPKGALLHCHLGAMVDLEWVFGLAVEETGMGFAASESFSTVEAREKAAFRFEFSNGVKGSGKSVWDGSYQPNALVDLKEAAESFPEGGKKGFVQWAARRCVISPADSESHHLGVDDIWKKLVFGFTVISPVVFYEPILRPFLRRFWKTMLEDGVRWVEMRGMTRSLRLQGEDGICRDKTDMVRIMKEELEGFMASDEGKGFWGCRIIWDSLRSFDDEFIFNDMHDCIRAKKMYPNTISGYDFVGPEDEGRTLHELTPLIMYFRQQCIEQNLTIPFFFHAGECLGSGDSTDHNLYDALLFNTRRIGHGFSLFKHPLLIEMVREKQILVESCPISNEVLRYSASILSHPLPALLNRGVKTSLSNDDPALMGHGSGGVGCDFWQALQGWEDLGLAGLGSLAENSVRWSAFEDQSDEEWLEDVEAGTEGNGLRAQRIGEWKVEWEEFCEWIVREFREDVLN</t>
  </si>
  <si>
    <t>&gt;5364_g</t>
  </si>
  <si>
    <t>MASSSEPISVLFVCLGNICRSTMGEAVLKSIVKKPGSPYEAHFGEVDSCGTASYHIGDSPDSRAMRCLRGHGITDYVHEGRQIDISDFRKFDFIFAMDHNNLRDLQRKKPHGSKAKLMLFGEFGGGERAEEINDPYYGGKSDFEAAYEQCVRCSQNFLKETIPDVEA</t>
  </si>
  <si>
    <t>&gt;1759_g</t>
  </si>
  <si>
    <t>MAIPNGSSATTPDEETPLLIDEAPKPIIDSADEDVQNGETEVTIIPEEIPTQRLVITLASVYVGVFLGALDSTVIATLSAPISTSFNSLSLLSWLASAYLIANAACQPLSGRLTDIFSRKTGLVFSNVFFAAGNLWCGLATNEWGMIAGRVVAGVGGGGLMAISTFVASDLVPLRRRGLIQGIGNVCYGTGAGLGGLFGGWVNDVWGWRIAFLSQVPLVIISGILVWHYVDVPPKKSEKSKLSRVDFLGAFTLMVTLVLLLLGLNSGGNVVPWTHPLVLVSLPLSFVSLLVFIYVEAKIATEPIIPMHLLVTRTAAAVCLCNWLQTMVVFILLFYIPIFFQVSGLSTTRAGVQLIPQSIGASVGSLGAGLIMNRTGKYKILSLALLTSFCVGTGLLSTLTMHTPTWPSFIYLFLVGTGYGGTLTVTLLAVISSVSHSHQAVITSATYAFRSTGSTIGVTIASAVYQNLLLSNLHSLFDGWEGAEDEIKRIRDNFDELKRLPPGWQAGVIKSFEGALRGVFLTALGIAVLGMVAGCFMREHVLHSSLARRGSNASRQ</t>
  </si>
  <si>
    <t>&gt;3809_g</t>
  </si>
  <si>
    <t>MANSIPTKVGHGLAKFLGIKLNYRNELDEEIRRGESVFSSQTADTYVEEEPTSIEWVQDTLPSGTELVHYCRSLFPFLNWIGRYNVQWLVGDLVAGITIGAVVVPQGMAYAILANLPPQFGLYTSFMGVLIYWFFATSKDITIGPVAVMSTLVGKILAKAKITHPDIDGHVIASALAIIAGSIIVFIGLIRCGWIVDLIPLVSISAFMTGSAINIAVGQLPGLMGISGFDTKAATYKVFIHFLQGLPRTKLDAAIGLTSLFLLYAIRSACSFAAKKRPNQKKTIFFLSTLRTAFVILLYTLVSWLVNRHHRKKPLFKILSTVPRGFKAAAVPTINKEIIDCFSSDLPSTVIVLLIEHIAISKSFGRVNNYIINPSQEMVAIGVTNLLGPFLGAYPATGSFSRTAIKSKAGVRTPFAGVITAVVVLLAIYALPAVFFYIPSAALSAVIIHAVGDLITPPNIVYQFWRVSPLEVPIFFAGVLVTVFSSIENGIYTTIIASFVVLVFRIIKAKGRFLGKVKVHSLSGDAVIGSPESNPILDNGTFTKSHGSYEDAQTRNVFIPIDHGDGSNPDVEVLAPYPGIFIYRFSEGFNYPNANHYLDQLTNHIFAETRRTDPEHYPRPGDRPWNDPGPRRGKAAKDDSHLPTLKAIILDLSSVNNVDITSVQQLIDVRNQLDRYVSPSVVDWHFTSINNRWTKRALVAAGFGHPTVLPGDGAITRWKPIFSVAEIGGSDSAAEAAEINANEKELRESRLREKGRPSGTGVDDIKADSDSGLSGSDLKGAAVKTTARIAVVNGLNRPLFHIDLTSALQSAIANVKARGEYESQGGPGIGEIP</t>
  </si>
  <si>
    <t>&gt;7095_g</t>
  </si>
  <si>
    <t>MAPSATSIFDSLSFSYRPKILIPEKISPDGLALLSPHFEIHQPQTLSASDLLTTIPSYDALIIRSETKVTAPVLGAAKKLKVVARAGVGVDNVDVDAATQHGIIVVNSPSGNIVAAAEHTIALLMAVARNVSAGDRNLRSGGWERGKLVGTEVSGKTLGIVGLGKVGFKVARMGVGLGMKVLALDPYASAEIARTANVSMVGTLEELLPAVDFLTIHTPLIASTMDLIAEKELACMKKTARVLNVARGGVYNEEALLRALEEGTIAGAALDVFTSEPPAKGSAAEALCRHPNVVATPHLGASTIEAQENVSLDVCTQVLSILQGNLPTSAVNAPLILPEEYTKLQPFVKLVEKMGGLYTQHYGGKDMMGVGGRKFELLYEGELAGIGNTRPLFAALVKGLTSSISERGGRDVNIVNASLIAKEKGIAISETHTSGDTKDFVYASLVTLRASGQGGGEQVLSGYVSGKSVFVSRIGRFNTSFVPEGTLLVLHNYDEPGKIGGVGSILGRKGVNIRFMSVAALDENGGEEGEGKKGNEALMILSVDGVVGKDVEKELRQEEGILDVSIVRL</t>
  </si>
  <si>
    <t>&gt;3810_g</t>
  </si>
  <si>
    <t>MRQCLELSVYGTSTAFLLLQSHSISSASIISILTWFPKWKLLAQSTHFSEDEENFNPDLDIRDYEEVARSLPVFCVSSRAYQKLSGRAQREANVPGFKALEDTEIPLLQAHCKKLTEAGRAANCRRFLTELSQLLTSLSLWASNDGTGVRLTDEQLAADTRSLKTRLKNFEKNLERAVQETLNEMKTTLAEQIYENFEIVVQRAADQATSTAHR</t>
  </si>
  <si>
    <t>&gt;6368_g</t>
  </si>
  <si>
    <t>MEVNQLLNHPAPLKSEDFPVVNIIDSDAESDVTTETLAVMAAQRGKSEIICNVEVPPESGDDEEEEEEEDEEYGYDADRKRGIEDIMGALSDIDSLSGDIIEELGDDHLYDHPSPDTCTLSEAIAFRQQLRRIGPEEFCKRTVEAGTITAKKLLTAFSIRAPAFLEGHPDETYYQLLSVAISRELSKRIKLPQYNTIDDAVELIKKSSNIIVLTGAGISTSLGIPDFRSKDIGLYSKLGDLGLDDPQQVFDISVFRENPEIFYSVAKDILPENDRFTPTHAFIHLLQQKGKLLTNYSQNIDNIEAIAGILPEKLIQCHGSFATASCVDCKYQVPGESIFADIKANRIPKCEKCVQRLKQSRGSVKRKRSANGQDKKRKRFDPNADDSSEDDYDAAAGVMKPDITFFGEPLPDRFSDRLTGHDRDLVDLVIVIGTSLKVAPVSEVVPYLPANIPQMYISRTPVSHVNFDVDMLGDCDVVVAELCRRAGWDLNHEMVPKDQKIDIHLEEGYTSRHVFTVVK</t>
  </si>
  <si>
    <t>&gt;1747_g</t>
  </si>
  <si>
    <t>MDFAPYQSESPETSRALSPPARGSLEGRRSFSPPARRSFSPTLPGANTTIPSPWTAPAAGGFGSGGTPDEDAEEGRGGRLNEFETSLPIRMDYEACLAYLLLPPAGGVVLLVFEQKSDYVRFHAWQSSLLFSALFVLHLIFAWSRFLSWILFAVDLALIGWLVVRAYKDADTLDRCEVPFFGKLASSILDDE</t>
  </si>
  <si>
    <t>&gt;193_g</t>
  </si>
  <si>
    <t>MAIIEVPQPPSSYPQLPDKDPFREPPLVLVTPCDPWPRPYFLENGLRRVAPYHFTYNTYCKQRWRGRELLDIFSSEFRDRPLEYYKDAIERGAVTVNGKPVATPQHIVNNGDVISHTLHRHEPPVTAAPIAIIHEDEDMIVINKPSGVPVHPAGRYNYNSVVEIMRAERGHSFNPLPCNRLDRLTSGIMFIGKHAKAAEQLSLQISGRTVRKEYIARVKGEFPDGEVVCDMPILQISPKLGLNRVRANGKAARTVFKKLAYYPPTHGGDAEKDASHPETSDNISNSKKEGYSIVRCLPVTGRTHQLRVHLQFLGHPIGNDPIYCNQRVWGDRLGFNDADASQDTDEDIITRLSRMGKSEVADAVAYHDEMVDEYNKKKAEKMSGELCETCQTPLYTDPGEQELSLWLHSLRYEDAGGAWSYVSPLPAWALPPDGVEGPREVGGMEELVEAAKEENPEII</t>
  </si>
  <si>
    <t>&gt;4203_g</t>
  </si>
  <si>
    <t>MAPPPKAFQEDPTVCNKCDLTFATWDLYHKHKIHSSNHITCEVCSRDFATPAAAKLHHDQFHPAEQKLTCPRCNSTFKRLGGLVSHIENTGCRAMEKKDLDAIRNGQYMYPPGGGVSVKPIHTVSGPINIAAYPVNPQPVTALPFSARLASSSSHPSTARTVTAPAEDDDVISFDEPSAILNSPWGFTPVVSQEPIIRNREFPLLSKKPRPLNLLDDDPIPPPAPAPAPARINNAWGTKPKIVPDPRAAPVQQSRPMENMALKPKTSASQVDVNPFDPDSPGFRSEIHYNRFAKDKRHQSEKAFLNHLRSPAHRDERLQCPVCLDLFKTATALTQHCESQGVRCKVRNTARYDATVEGITSGTALVAGLHADNTVKYAVNTDIFTQGMTPAQALTFNIKAEEAARAERRNNWEHNPRW</t>
  </si>
  <si>
    <t>&gt;10217_g</t>
  </si>
  <si>
    <t>MGAFGSLSLATKFSIFLVCAIAATFLAGFTKLFINRRRLKKNAKLESLEAAKQGKDQEKLVQGRKLDEGDLFGIRALEHGYFGGVSQSRPSTPSTSSLSSFKLSPNVIVTEWSKAGRLGKHSASSSIIDFNTAKTPSVTSLPLRVGSTKHRPSPLRLQSSYIDNMDSIDADGNSEACFPSLAFPHPQTSIPPRREPESSSRPIGVHFSRPATPTTSTARPTSYLPRLNFPASEGSGKGGLLVTAPTGMTSSAILDTEVSTAATNNELKGDFHPGFTFHTLPTPPEPTLALTPRPVRRSNLPVPLTSLSPKPPVPRATHFPRDNRTWSHPSSSVAKDSPVGKKRISVYQPKAEGKGKATTVERTTSTAASSVYSIRTSILDERQASVKPHQQQQRARALSTGSEKTHRSSRSTSRTKDSLRKHQKTVRWEKDRENPFSDDTTDTNSDHESTESVKGSSLGWWEKLPSVPPPLPSPRKTKGAAKGKGPAVEREDPGMLSVNAAAEADGRRRRSASDTSQVSVSDFYDAYYRQSSQEEGGAATDRRGAGPAGGFPAGMEGRF</t>
  </si>
  <si>
    <t>&gt;5452_g</t>
  </si>
  <si>
    <t>MTARGPRSTSTPWNRLKPLNIDPLEVIGLPSKGDNRLLDHKTQERYYTKLVDRYMAFCSEAGRGDRLLERFARLELSDGDIKHQPRQSASKAVPNSSGVAVDLNLNPVGQKDLSILLMAMRKLREGIVASNRVDDFSIQAYIFCIRLSIQMKHMESYHPAILHLLKRMHPIQPLAVTELQEFAGYLVLDLACRQNDLAQAYLVRRKYGLHDSKIDSTLRALAHDNYFLFWRVKRVVDGYKAKIMEFAEDEIRKQTLKCLGRTYMTLDLPSLEQYTNTSWASLTKDHNVGWQLDGKQVIIRKAKTR</t>
  </si>
  <si>
    <t>&gt;1560_g</t>
  </si>
  <si>
    <t>MAPISLSDIIASLPSEDSWGPPIPSETTLHGVPYAPYSKGDKLGRMADWTTEGKDGRDGRGGRQQYNRNYRDQQVYGAGTSSLFTVSQLAEDESSFSVVSNTRDSTKTRFGRGGNFGRGRGQRGGRGDTRGGRGQFQRVGGRGGQQGYNNYNDRGGRGGARGGRRFGWKDYDKPQRNRDASVDIKSDWKMLEEIDFNRLAKLNLDTDDGEDIESYGFLYYYDRAFDKHLVKTTERKLNVIDRAAYNVTTSSDPVIQELAEKDEATIFATDTILSMLMCSPRSVYPWDIVIVRQGNKVFLDKRDNATLDMVTVNENAADAPMDASEGSKDSVNQPGALAEEATYINHNFSNQVVIENENQKVEMPQENPFYNPAEETEPAASKAYKYRRFDLSLNDEDPVHLIVRTELDAVQKNAISGEDQYITIKALNEFDHKAQGSGGALDWRTKLVGQRGAVVATEMKNNSCKLARWTVQSIMAKADVMKLGFVSRANPKTNDKHVILGVVGWKPRDFAQQMNLSLSNGWGIVRTIADMCLKREEGKYVLVKDPNKPMLRLYEVPANSFEDDGEGEVIEEAAEESE</t>
  </si>
  <si>
    <t>&gt;1392_g</t>
  </si>
  <si>
    <t>MRWPPWSSSSERKEGEKQPNGRWTDSPNATDWEHYKDPRTLIPTILLTTSILVTVRFYRSYLRRIPEATHIRPNFFRRRSLFGTVTRVGDADNFHLFHTPGGRLAGWGWLPGRKVPDKRTDLKGNTIHIRIAGVDAPEGAHFGKPAQPFSPEALEWLKKYILNRRVRAYIYKRDQYERVVATVWVRRFLIRKDVGKEMLKMGLATVYEAKMGAEFGDFEAEYRHAEEVARKKKLGMWAGKMEDYESPRDYKTRTAAMNEVK</t>
  </si>
  <si>
    <t>&gt;2573_g</t>
  </si>
  <si>
    <t>MAPYQPPQAELDRRKIVGVNRETVTDVGSTDFPGHYVGELHAWDKDEFARDFSVKFHHNQPLDSSFSLIGIDASVANAFRRIMIAEVPTVAIEYVFVNNNTSIIQDEVLAQRLGLVPFKGGKEGLLEYLTWFPKPEEGQERDDTKSFDYNTILLELKIECTRNPTASKGETDPRKAYNNAHVYAKDIAFIPFGEQSKYFSGENAITSTNPDILIAKLRPGQCIDVQMHAIKGIGCDHAKFSPVATASYRLLPTITITEPILGTDALTFQKCFPKGVIEIEKVTKEEAKRKGSGYEGHEGEDKAVVKNAMKDTVSRQCFEHEELKDKVKLGRIRDHFIFSVESLGQWDSDELFLESVKLLKGKCLAMKADLAIVSSSLR</t>
  </si>
  <si>
    <t>&gt;9717_g</t>
  </si>
  <si>
    <t>MRDNNEDLSKNTRSSESRLYTFSQESKDHLRKFRLGTSRSNDPQAVIYMIDKHTLEIKQDEDKTVYKTLEHIGEDLPDHSPRFVLLSYPLTLPSGRISVPYVLIYYLPVTCNAELRMLYAGAKELMRNTAEVGKVFEIDSADDLEELPQKLGAA</t>
  </si>
  <si>
    <t>&gt;6022_g</t>
  </si>
  <si>
    <t>MGFTISPLRQPLKVMTKKPPPTCFSKSQKSEKKGTSQTPRPPHPQPSSSLCQIWNASEFFEENLEDIDTSSTNLSVSIGKGHTFRIQPVKISSRKTICNPTRNEEISPAEYLAAISLRRSLDIPGLTENAERERLWVRNYHGMEEVAEINLEKSQACGIEKSVEKGYFEEVEEAEEEKLRAKPSNSSFVDRAPLSPLPGADIQDASQDLGSCGSSESAAKNRHGRYSPGLDDQAKEMSMNGKLVSTSPIHSPCLSYQIEEQIDKGPSMPLSPPLSDSSERKSALDYAFFANEAPLQDWELLEDPSWISGSNLTTSYVPVSPRPPTPPPKSSPTPPSYPCPSYSPSHNYPPGTPFQPPAVQSDSNPPLIVHCNTPTLVPSPKRQNRTQRTFVSQNSKQTKAQEEDPTSIMGHLKLPAPKASIQNDFGKLYNKCKADGVARKRINKLASTSNFPIVIPKPAVRATLFDDEATLNDADFKDPVLGVEECKELPEGSEAGEFAGSEKCFILEEDLEPVLDESISDITVYDAELISLLENLNEELTHSMYHIRNVDIETSPRKSSTPTENNCKHKRLASGDRKFVPLYSFSSTTTGGDIDQDYDLATSQQLYSDYEYSISDGFNKELKLYERMIVARALWESVEESFQAQEGLGEEPCEVHEGLGEGPSGPRRKNDRMGLCHKDYDYSLDCAEWADRRLTNEEWLELMAYDQTLWGEGMTAGEEVVMGRVAELMSRPDRGRRDKCDEEMFVWQEGGWKGKGKEERDVYMSGA</t>
  </si>
  <si>
    <t>&gt;10409_g</t>
  </si>
  <si>
    <t>MEVQCGRKARVADEGSGYLSDESDFYGDHDTKQELEARAASFDVREWLQNKQPTLVEIADAKIAAAEVVADVKLYNPYEGHLSGRQLGETVEEFIKRLPPASTPDSQHVQWIWIANPYWKSPTIDTQASSQGRIETEGPPGEKTEWARFIPLGGRLLEELTTAARDIEKEKAGQTKASITRAVNIKRDMIIKKILDKAVDLHCTSGKWMIFCTPAEVDDVWTVVAQNTATNELGIAAKVAPDDGGDNRKSRLICIYTKDFTNMKDVYRVVNKLKALGLLSGRDKAIYYKCDAYTYLGLDSGNPWNIRASLYNSKDVLQNGPEQKEGKKLDGYFYKKKKDEGNWRSAD</t>
  </si>
  <si>
    <t>&gt;8383_g</t>
  </si>
  <si>
    <t>MASTNYKFEGWMGLDKDSAGGKMVWQEFKPKTWEETDVDIKISHCGICGSDLHVLRSGWGPTPYPCCVGHEIIGTAVRVGSKVEDIKVGDRVGVGAQCGSCQGREGDCEECASGMENYCSKGFVGTYASPHLNGDISQGGYARYNRSPGHFVIKIPDALSSADAAPMMCAGVTTYSPLKRNGCGPGKRVGVIGLGGLGHFAILWAKALGADKVVAISRKASKKADALSLGADTYIATDDDSTWAKNNARSLDIIISTVSSSKMPIGDYLNLLRTDGVLTQVGNPEDGVLQVPAPSLIMGRIKLAGSLIGSPSEIREMLQLATDKKVHPRIELRSMKDANKAIVDMNDGKARYRYVLVNE</t>
  </si>
  <si>
    <t>&gt;9382_g</t>
  </si>
  <si>
    <t>MENYQKIEKIGEGTYGVVYKARDLLHPGRIVALKKIRLEAEDEGVPSTAIREISLLKEMNDPNIVRLLNIVHADGHKLYLVMEFLDLDLKKYMEALPVSDGGRGKALPEGSGPDLGRLGLGETMVKKFMSQLCEGVRFCHSHRVLHRDLKPQNLLIDRDGNLKLADFGLARAFGVPLRTYTHEVVTLWYRSPEILLGGRQYSTGVDMWSVGCIFAEMCTRKPLFPGDSEIDEIFKIFKLLGTPTEEQWPGVSDKTCFPDFKTSFPKWVRDESIPLCSNLDDNGLDLLEQMLVYDPAGRISAKSSCQHPYFEEGSAAYSGRGLGPTYKTQNGYH</t>
  </si>
  <si>
    <t>&gt;7436_g</t>
  </si>
  <si>
    <t>MREVISINVGQAGCQIANSCWELYCLEHGIQPDGYMTEERKAAEPDQGSSTFFSETGNGKYVPRTIYCDLEPNVVDEVRTGTYRNLFHPEHMITGKEDASNNYARGHYTVGKELIDQVLDKVRRIADNCSGLQGFLVFHSFGGGTGSGFGALLMERLSVDFGKKVKLEFCIYPAPQTATSVVEPYNSILTTHTTLEHSDCSFMVDNEATYDICRRNLGLERPNFENLNRLIAQVVSSITASLRFDGSLNVDLNEFQTNLVPYPRIHFPLVAYAPVISAAKASHEANSVQEISMSCFEPNNQMVKCDPRNGKYMATCLLYRGDVVPKDVNLAVATLKTKRTIQFVDWCPTGFKIGICFQPPHMVPNGDLAKVNRAVCMLSNTTAIAQAWSALSHKFDLMYSKRAFVHWYVGEGMEEGEFSEAREDLAALERDYEEVATDSLEDEEGAEAEY</t>
  </si>
  <si>
    <t>&gt;2948_g</t>
  </si>
  <si>
    <t>MFLAANPEKGRSEEERAEMAGKYKVGEEVLVRSKGGEKSLRERREDDEDRRLVDSVREVSLRDVGMSVVAEGRRERRLRASSRDVSRESRSGGEERERRHRRARDDSDRTLQAEGSSDERRRRRSNEERGSTRNEETRRTAARQIEHQSSLRSLISSSDVDSREMEEEILRQIREEGLLDGIDLENIDVSQEDQISERIAEAFRRRQAERARVETPRRPARREEAPRAAPGPRELSSDSRPRSSSRRRATTHSRTPSAVSTGEGARRPPQSISAIQAAHLEVQSSDESRHRRRRTTSNSRSSTTPVPIVEPEARPAARSSTDLSERPQSMHLPSTRPVSANSRSVTDPARQIVELPVPESRERPQSAQKFSSEARTRPLSELPASDPRNRQSVELPASELVPRQVQTTPKSSPRMRSTAQMEDVSSQRKLRAGPPADISVPTSSSLLSASQLPENRSLVPAPLSPRVPPAQANLAERASALSSGTRPTSSSSSTGSRNPPPKFYPEPSITCNRCQKTHLEYTLHYNCGICYDGNYNICLSCYRSGRGCLHWFGFGQAAWTKWEKLTHSSPSPSSPIETPHMLKASRYVPPKTVPGGADGRRTLTTDDPEKRLQSGTFCAGCLAWTNECYWRCNLCNDGDWGFCNPCVNQGKSCTHPLLPLTYKPSEAYIPPLSPTSDQRTPSEATILEGPNVVSFGNFKPLTFSTKCDVCRYPIAPSESRYHCFECTSKVPGTLKGDYDICNECYPKLESSRRISRDNGERGWRRCLQGHRMCVVGFEDGRMGRRRVVLKDLVGGRGLHERPYMIDGQTGASGSAQNGELMKWSWGDGIHIRGDDSHFKIVTKDAMKSPPLGLVEGQGKEDTAFPPDGGVGMIGVALWSWYPAEGAGDELMFPRGAVVLECKDVNGDWWHGVYMGKEGLFPSNYLRVVDRGG</t>
  </si>
  <si>
    <t>&gt;10623_g</t>
  </si>
  <si>
    <t>MTPDQAIDPNLMDGSPSSPKNESEDGNFVISSTQCPCADENVIQSIEEDEFATNKPATPPSHVGLVSPPPPGYAGAKDPGKANLAQKHELEAKIQGCESLVIEYLVKKGYNRTEQTLRMESSNLDAEGRPRHDRVEDLGNAKYAKAFELLTSWVDGGLDIHKFELKRLFWPIFVYSYLELIQNEDPENAEKFFSQYSPRFEALHADELRALASIKLSAHLFENPITKIYRSTKYKIPLNSNVYYSLTTFLQTKEKQGGSVITFLLQTYIQITETTQGPMDQFSFEAIVNRARGIEEEVNLEEGIPGAFTGVSNKDIMINNAVLKLGMLAMEPDLADDVRAGLVEEDLKNPPQPGQPSLVEEFDRNIKREDSADGPTRNEIPLPPSRARDVAIEIAKIKENRSRFKIEGRTGGIGPGISVMMFTFHNTYDTITCIEFSDDTNLVAVGTEESYIRVWNTSGLALPSTIPSGDSSTPPSSSRRLIGHSATVYSVSFSPSIDTDPAPDVPSTAPQLLLSSSSDKTIRLWSLETWSCLVVFKGHEGPVWNVKFGPFGHYFASSGWDKTVRVWSQDHISALRYMVGHDTSANQIAWHPNGSYVFSASDQHDKSVRMWSMVTGECVRIFMGHSDWISALECAPNGKILASADGSGCIILWDLAKGEMIKRCRGHGKGGVYSLSFSVESTVLVSGGHDNTVRVWDVELPANDGTGHKASERDGEIIGVGGQEGSSRISRDGVQTGGNKAGTGSAATGGAGGGKKKGKETMVTPDQISAFPTKKTPVYKVKFTRQNCVIAGGCYLP</t>
  </si>
  <si>
    <t>&gt;8574_g</t>
  </si>
  <si>
    <t>MEDTRSLASKSILSLVCPEQLFKIAFVLAKLSAEEKKGCQLQLEVAKKGKVQLQFLRLEIDDGDHEMNEGPEHYSMEVPMVLGAYVPNDVHAVSVCLPTWENTLGWARKDPMVTGKMQTGYPRFFIHALVDELAEKIIAMEKDLQGKDVKGLVFPLLRIARGCREWVCKKIKEDKELSGLASQMEIISVSGAGSGPEGATAAWGVHVVIAPPKLYMTLRSYWQHVGDGISSRQAQYFLAALDNGNLRICPSSDFESGGPFASNLLYSAESKEKEIIREMVADSFSRDGAAVVGKRDVFLFPSGMKAIYEVWRVLLDLKEASNAEAVVAYGFNYVDTYKIIDCFSPSHISAHMLGYGNATDMTLLESWLRAGKKILAVFCEFTSNPLLKSPDLARIRELSREYGFLVVCDDTVGTAINLEVLPFVDLVVTSLTKLFSGGCNVMGGTITISPFSPRHDELHSSLSDSFVDVYFPLDARVMESNGRDFRRRVEQTSSNALVIAELLESHPSVEKVYYPALSNTKALYDRCKRLEGGYGYLISLIFKQDADAIEFLDNLHTAKGPSLGTDFTLVCPYTLFAHFKELEWAAEYGVAMHLVRISVGRENIDELKKVFAFALAKTGGETEAPTLSSK</t>
  </si>
  <si>
    <t>&gt;6640_g</t>
  </si>
  <si>
    <t>MASKDATVYVIDIGESMGECRNGRIETDLEYGMRYVWEKIASTMSANKKTSKVGLVAFRSDSTDNPLSDGEGYENISVLKTMGEPIQMSHLPYLREKIAPSRTNGGDAISAIVVAIEMIKEATELKSGKPGKYDRKIALITSAEGSMDDTDVESICEQIKKSEIELVVVGIDFDAPDYGYKEEDKSPLKEMNEKILLKLSEGCDGHFGTAAEVMEDISVPAIKRVRDYATYTGRLALGDFVRYPETAMYIDVKRYTRTKVAKPVSATSFAVHTTSAESSNTISGDTEMPDAPAGDDLVAIRRSVTYTVNDPSAAGGKKHLDITDMAKGYSYGRTAVPFSELEEGVTKLHAKQDFSIIGFIPNEGYEKYFNMGESCVTVAQDVNDKARMALSSLIHALHELESYAVARIVPKDDKDPQIILLAPYIEPNFEALVDIRLPFAEDVRIYRFPPLDKVVTPSGSSLEKHRNIPSKDLESAMGEYVDSMDLSTLGKDDGGNASEYMPVADRYSPMVHRINQIIRQRAMYPDEPIGPPPEFLTKWSIPPADLVKESDPQLQKLIEVADVKKVPEKAKARRERQQETTKPLSGLDVNSLLNREKRHKISNENAIPEFKQMVNSAKEDNAIKDAIDQMSKIIKELITKSNVGDSGYAQAQEQTQVMRAESINYEMWKEYNDFIRDFKERMLNGELGGDRREFWFNLKNAKLGLIDQDTLDQSDVSGTEAREFWYLRPDLPTRSK</t>
  </si>
  <si>
    <t>&gt;1879_g</t>
  </si>
  <si>
    <t>MADREQPVTLRTRKFIRNPLLGRKQMVIDILHPNRANISKDELRGKLAEMYKANKDQVNVFGLQTQFGGGKTTGFALVYDSPEALKKFEPHYRLVRVGFANKIEKPSRQQRKQRKNRQKTLRGTEKVKGPSKKKEA</t>
  </si>
  <si>
    <t>&gt;8708_g</t>
  </si>
  <si>
    <t>MALARYPGSDHNRRSAPRRGYIAGPARPPPGLRYEELPGAIAPLRGRELARRPARYAVEMDVASATRESMLRGPQPQGPLVRRGYYSPGHGRAPNLVDAVGPVRPQRQYDTRAYPHPPPPDLNGCLHHCNSSPQCYHQKEPEPKHFEHCSCSQPSSSKNPNSNGRKEFDFKTKDVVVRGKGFAVRSSYLVENMKFEDGLCKYMEKKSEEEVPDKCVEMVISFINRETYKNSCLTNEVIVNVIASNAGAKSAQEYGLDRLKKWDLERVGQKEVGELIALVMCSGKVEDGLRQWLVGFLGKQGSMGLNRYERFVNTWEGQRLEYLHPNAMNAVEDMLGWRQKGVVEKYRIL</t>
  </si>
  <si>
    <t>&gt;8050_g</t>
  </si>
  <si>
    <t>MASTVVCHTPQDYFSLPTQRHQKSNTITTSSWDSSPYSDPALVSPDSCDSTLPSPTSPDTLVLPASSSYSLPKEELNPDVKSSHPFAFGTFEDWMRWDDPSDAALSPTSDSFYPDFKVEPHSPSSCCTTNMSGLELQGSGIGSANSTMSTTSHSAMADQEAAVFGEDPITEEPLFQTPNAMISPPMTDVNSHVSHNDGLYSTPLSWNRPAPGRRSTNSSQHGNGYNGGVLSPQQESKLRDIAMPSQQQQQAGQYPASPSSTSSPEADSMSRKRKSSMDEDEEEGDDVSPPASTNGRHPPVKKTAHNMIEKRYRTNLNDKIAALRDSVPSLRVMSKKNSRGEEIQEDLQGLTPAHKLNKATVLSKATEYIAHLEKRNKYLTKENSSLKSRVDAFEILVMSRQNPNQQQQGKMQQQQQQQQQQQQQMRMQGQMGGMRGSRGYAMDGMNWMIGLEVWATAVMGRGPRRG</t>
  </si>
  <si>
    <t>&gt;1171_g</t>
  </si>
  <si>
    <t>MSSSKIATLLEQNLKNAETYVAPPLLQEGIDKAKKAGKKGAIMVSCSDPRIPLDKFLGSGNHSTIRNPGGRAVQAVPSIVILDAVGNADTIVVIHHTDCGMSHYDEKGFHDLIAAAHPECVQSHPSFVYGALADPEKSVVEDVEFLKSFPSFAAKFQIVGLVLDTFTGILKQVV</t>
  </si>
  <si>
    <t>&gt;4177_g</t>
  </si>
  <si>
    <t>MAEKVDIAKEFALVEGGQEQEEDILLGREKSARISDRETDYQKRRHNRTLTPTRADPFAANRQSGAAEDGDTYRDIMQRRELEREEERVRKVIEEKVKNGDAVHNKATLIKDGSGSPSDKENKEAGSTEAVAAGRKRKQRWDVGSDSKDSVATTTETKVKRSRWDQTPSLGSTAVDETPRRRSRWDQAPAATPIGNQGLVTPMHPSQMGGPVMPTAFGTDISMRNAPLSDEELDIMLPSDGYKILDPPPGYAPIRAIASKMMATPLPAGGFTMQDPESSVTMGKQLPTDIPGVGDLQFFKAEDMAYFGKLTDGSDENTMSVEELKERKIMRLLLKVKNGTPPMRKTALRQLTDNARQFGAGPLFNQILPLLMEKTLEDQERHLLVKVIDRVLYKLDELVRPYVHKILVVIEPLLIDQDYYARVEGREIISNLSKAAGLAQMISTMRPDIDHVDEHSCIATFSTSSLPIQEVVASSTYRQVISLKFRIYNTNNLSGVKIVQQIPILMGCAVLPHLKGLVDCIGPNLNDDQTKVRTVTSLAIAALAEAANPYGIESFDDILNPLWTGARKQRGKGLAGFLKAVGYIIPLMDEEYANYYTSQIMEILLREFSSPDEEMKKVVLKVVSQCAGTDGVTAGYLKEHVLDEFFKSFWVRRMALDKRNYRQVVETTVDLGQKVGVGEIVERIVNNLKDESEAYRKMTVETVEKVVASLGAADIGERLEERLIDGILHSFQEQSVEDIVMLNGFGTVVNALGTRCKPYLPQIVSTILWRLNNKSATVRQQAADLISRIAMVMKQCGEDALMGKLGVVLYEYLGEEYPEVLGSILGALRSIVTVVGISQMQPPIKDLLPRLTPILRNRHEKVQENTIDLVGRIADRGPESVNAREWMRICFELLDMLKAHKKGIRRAANNTFGFIAKAIGPQDVLATLLNNLRVQERQSRVCTAVAIGIVAETCAPFTVLPALMNEYRVPELNVQNGVLKSLSFLFEYIGEMAKDYVYAVTPLLEDALIDRDQVHRQTAASVVKHVALGVVGLGCEDAMLHLLNLLWPNLFETSPHVIDRILEAIDAIRMAVGPGLVMNYVWAGLFHPARKVRVPYWRIYNSAYVQSADSMVPYYPNLDDEKMDRPELAIVI</t>
  </si>
  <si>
    <t>&gt;991_g</t>
  </si>
  <si>
    <t>MTAAIEKKLYNFPLIPSKILEYVYPTQKMDTDSEDEVLFLLEKRQSITENLLIHPYDVIAYLERAAVHAELGYPDLAAGDSYRALLLCDECANEGFEYHEQALETLRGRVKDEGSAVLRKMGSKGSEGGGLESRAGEEGESEDEETLGITRLASIRCYRSLAISLLLCGCLKSAYEFCTRGLATAPGDEELCQAREYIENMARMRLKVQEVDINDLPDQGLVRRELYPWNDHEPDRFSQETLDFLNDELARVAPKVEVKVTELPTLLEAVGADDYGIIPTNKQLGLFAKCDIQPGEMILDELSLLAANNRLKEALCDACSSNLPPLTVESSVVGCPDCDDIMFCNENCLSRAQETYHPAVCDTDIDTIAKDPDPTEKPFGLYLLLLSRALAMAATQEMHPLDLKEVKYIWGDFLPTAQNAVPISVNAAPPPIWTLPFSFQYNISQPLHVLEKMDIDIFASLQKYDLWVLNTLYAKFRGTASGRVNPTNGHPEVAAVHPLWCLANHDCDPNVKWEWGVEMKFWAREKMVGGSPGGIKKGEEILSHYCDIDLNVSDRREWAKGSLGGRCMCARCKREAGEE</t>
  </si>
  <si>
    <t>&gt;669_g</t>
  </si>
  <si>
    <t>MADRFPSLDDFDAGAPIEATGDDFLTREKALLGDDAEQFATGNDNAAFVTDGDDDLLGGGAEEVTEFESSYPAIDSQNEGVAPGGTITGTPSLLQSQSNYHAPSFGDDYEEESEPIKQWRAQRDAGLAERAERSEEKKQATIKAAQSAIDDFYENYNSKKEKAIAQTRREAEEFLESREDTSSGGTSWERISKLVDLSGKGTKGGASGSEKAKFRDLLISLKKDEKAPGATGY</t>
  </si>
  <si>
    <t>&gt;2836_g</t>
  </si>
  <si>
    <t>MAPASTLNAEHEALRARVLAQMEFSKGDLSSMTGAPIPAPHYLKPEGRARLRFEIEGNAIITGGAGTLGFEAARALLEHGLAGLMLFDVDSTAAEAKCLSLRTEFPDSKIHFQTVDITDEVAVAAVVTSTVSLLGSVDILLCFAGVVSCVHAIDMTAAQFRKTLDINTTGSFLCAQAAAKQMIKQNSGGSITFVASISGHRVNFPQPQVAYNVSKCALLMMKDCLAAEWARYGIRVNSISPGYMDTILNEGDGIAASRAIWAARNPMGRMGAPSELTGAVVLLSSRAGSYMNGTDLVVDGGQIVC</t>
  </si>
  <si>
    <t>&gt;368_g</t>
  </si>
  <si>
    <t>MDAIFEEFKRACEMGDGYALSRTLSPIAPMAQPDRLRDFFRSTNASFAQRDIRDKILYSGPLKLSADEANGWVEIYVAYWKAVGEILNAEAIGKTNGNVPWIKVYEAWKEMTRLLIRGYTNCNFEAWTVPCLYVAGKYVRIFAIKADESTKNNGNALHNFQEADPDAGQNEKLEDAARQLNSIFNLCLNDRAPLEDSRKWGIYNIANLLFKTYFKLNSISLSKNILNAIQAYRGDMPGLDAFPKAHRVTFKYYVGVIAFLEEAYEQAEKHLTEALLLCYKDATRNKELILTYLIPCHLLTTHTLPTHALLEPYPRLQKLFLPLSHCIKKGDLSGFDAALVAGEDEFVKRRIYLTLERGRDIALRNLLRKVFVSGGFEEPKDPAESLVRRSRIPVAEFGAAISIGSKGTMENDEVECLLANMIYKVGIVPF</t>
  </si>
  <si>
    <t>&gt;7394_g</t>
  </si>
  <si>
    <t>MATHPAIRFAASSGKSALSLIHLQCHVKPGASKQREGILSVSDAVIEVCVSAQPRNGESNKAVREVISNVLKCPKSDVDIVRGLKSRDKTVAVSGIEVKGDEAGCISRIRGLLEGAVE</t>
  </si>
  <si>
    <t>&gt;3235_g</t>
  </si>
  <si>
    <t>MARIGDFSFTDFGAYQPPDFSANISLPPPIQTGDAVYPSPSNAGSPLSATVPPLSASSITHKRKAESISQANSSPAAETFEDASRMAAEEDKRRRNTAASARFRVKKKQREQALEKSAKDMSDKVAALEGKINQLETENKWLKNLITEKNESQEDIAALWKKYSIENSEQKGGERKDGVGTESKA</t>
  </si>
  <si>
    <t>&gt;813_g</t>
  </si>
  <si>
    <t>MSSYTGTTTLEMQQQTQNWSPGLQSPMSPPPTYDVLLRSPTLQRQWNIQPREDEGREELPGYSSAISLENVFMKKMELEGAINRASDRGWYRVIVKLQGTALTLYKCKRKGGILSMFDVDTHPLDSTEAWKKGKFLRSYNLTHADVGIASDYTKKSYVLRLRAEEDQFLLSCHSIETFVLWLQSLFAAIDLAPPLDERSIPRDLSIPRRRRTRIASGFSSSTPTNPDLLREQQRILQQYPHLGDASPAPLPTTYLRSRSNNPASLLPTSVLARARSSFCLSSLNNPNLTTDGKWRPQHQWTHFYDMLYAKRCMAVLTHRSPRKSNLVIVKGKQWIIDWATGRLTSPPSERIEMSGAVGGAGWTGGSGVRPPSYAEFEGGIRVVRGTIVGGRSSMMGTVRESVNMGDGFLSRASGVAI</t>
  </si>
  <si>
    <t>&gt;5657_g</t>
  </si>
  <si>
    <t>MPAATSSTAPGTDGGMNGGENGVAANSKSASNFPPPKSEKPRPHICGTCQRSFARLEHLKRHERSHTKEKPFECPECARCFARRDLLLRHQQKLHMTTTPSSRPRNRRESVASNTTGTSGRVRKGSVANGHGTTTMRPRANTISHIDGAHMQLMAAAPNTNMARNPIAPIHSRHPSLAGLPMQNSYHFGGMSAAMGHRGVSHDGLPKLETNSFSNVDYGGGLRTAPVAGGFNTDFDFEGLLFGPGSTINPNALHYNDSPQAMALDAASPYPQAFPDMSASQVLDENFDWVNGFDHQMSFQDGNENAIDGSSPSAISTASQSGISEVMLDGSNNPATSSASMWQQSMMAPPLMTPNPFTLELGNNGFQDLMNGGPMSPQKNPNDPYFSTPPPSMSSLSPSMMSGLVTQNFHQSMNVGPETPMSMNGSMQSLTPLSTITDSTRSALLSALAQCTPFGGRKYSFPASSSPLSPHFPGRSSSVSDATRTLPGTHDLQRYIGAYIRYFHPHLPFLHIPTLSLDVPAYANDGRGSAGLVGGRGCLILSMAAIGALYEVELAQSRDLFDSAKKMIQLYLEERRKADVRKADHRRAAADQGPRYFENSVHTPVWLVQAMLLNVVYGHNCGDKVAGDIASTHCAALVSLARAAELLRANPLQAGGQQDVKMGEDPISNEDWSNASGRVEVPDDQQEWYNWKIVEERKRTLYAVFILSSLLVSAYNHAPALTNSEIMLDLPCDEEFWAAETAQTFHAKGGARMADHNQVTFHDALGELLRTSEKQQQQSVNGQGFGASLGHHDLPHSDLKPSTFGCLVLINALHNYIWETRQRHHNNVWTNEETEKMHRHIEPALKAWQAAWASNPQHSLERPNPYGHGPLSADSIPLLDLAYVRLFVNLSRSKEKFWQRDWEGMAEELSRGSEMIQHAEHTPESNGESIESSENSTTSSVFVDTPPTSTSSPDFQTSRLPQNPGPMCQPASTSKRERHLRKAAFYAADSLSMSDKLGVAFADFTSRELPLQSAMCTFDCAQVLAEWVATVQERVGQYLGILGKDDIDFSQVPGIMLLEEEDCKLLCKIQEVLNSAESKINFELAMGASAQLNPAQRIPGAENFGYGSKILQVTAYMLDKAAIWPVTHLMARSLETQASHMRARAEESVAHRQ</t>
  </si>
  <si>
    <t>&gt;2416_g</t>
  </si>
  <si>
    <t>MSHPADQDQLARVATITSDLPAPQITLQASLQRRKSSRGIQQDDPRLDPSSKDFDFLLWAKKFMSELEQGGLQTRKPGFCFKSLDVFGAGDAVKLQKTIMSDFAAPFRIREYLRQKPKKHILRGLHGNVRSGEMLIVLGRPGAGCSTFLRSISGELRNVSIPQFTSINYDGVCQATFLKEFKGEVVYNQETESHFPYLTVGQTLEFAAACRTPSRRLFDASRKDFAKHLTAVIMKIFGLSHTENTRVGNDYIRGVSGGERKRVSLAEMALAGPSIGMWDNSSRGLDSSTALEFVRFLRVASDVAGVTQAVGIYQASQGIYDLFDKALILYEGRQIYFSAADQARGYFERMGCRCPPRQTTADFLTAVTNPQERIVCKGFEARVPRTPDEFAKHWQSSDEYKLCLQDIQDNEKEFGSGDDNLESFRQYHQQIRAKHTRAKSPYIISVPMQIRLCVKRAYQRIWNDKASTIAAIGGQII</t>
  </si>
  <si>
    <t>&gt;7608_g</t>
  </si>
  <si>
    <t>MQFSTSAFLAVLVTLSLASPVPSRIGENEKRATKAATSVLKVQTYNDFQVSDGTAGNALAEVNAAFPVDQSNLAGVSASDLAIITAAAKVSEDAETGTGGFNDAIAAAGGTSTTAGTALQNGKIKNKVLKLQTDVLRIQIETAQGNTGSTSSLAAQQKKLATNVALDEKASGEASTAVSFGGSD</t>
  </si>
  <si>
    <t>&gt;9213_g</t>
  </si>
  <si>
    <t>MSELRYDGQVVVVTGAGGGLGAKYALFFGSRGASVVVNDLGGSFKGEGNSTKAADVVVDQIKAAGGKAVANYDSVENGEKIIETAIQNYGRIDILLNNAGILRDVSFKNMTDKDWDLIIAVHVKGSYKCAKAAWPYFKKQKYGRIINTASAAGLFGSFGQCNYSAAKLAMVGFTETLAKEGAKYNIHCNVIAPIAASRMTETVMPPDILENLKPDWVVPLVAVLVHKDCDETGAIYEVGGGHVAKLRWERASGLLLKADDTYTPGAILKKWDQISNFKNAEYPTGVADFMGLLEKSMKMGPNNKGETLDFKGKVALVTGGGAGIGRCYCLAFAKYGASVVVNDLMNPDDVVQEIQKLGGKAVGVKASAEDGDAVVKAAIDAYGRIDIIINNAGILRDKAFSNMDDKMWDQVIAVHLRGTYKVTKAAWPYMLKQKYGRIVNTTSTSGIYGNFGQANYAAAKCGILGFSRALAREGAKYNIYVNTIAPNAGTAMTRTIMPEEMVQAFKPDYIAPLVVALCSDKVPKPPTGNLYEVGSGWVGRTRWQRSGGHGFPVDVKLTPEEVLKHWKRITDFSDGRADNPEDAQDGVKSIMANMKNKRGGSKKSEIKGEVNEEILANIEKAKQTEGQGTEFKYEERDVILYNLGIGAKKTDLPYVFEGDDNFQALPTFGVIPFFSAQTPFSLDEIVPNFSPMMLLHGEQYLEILSYPIPTSATLVSYAKLLEVVDKGSAAIVKSGVTTVNKANNKPVFYNESTIFIRGSGGFGGQRKPEDRGASTAANKPPARAPDFVREEKTTEEQAVLYRLSGDYNPLHVDPGFAKMGGFKVPILHGLCFMGIAGKAVYEQYGRVKNVKVRFAGTVLPGQTLVTECWKEGGKVLFQTKVKETGKLAISGGACELVGGEGAKL</t>
  </si>
  <si>
    <t>&gt;1837_g</t>
  </si>
  <si>
    <t>MEVDDFEVTTAAFVSWLSENGVSMNPKMALADLRPEGRGRGVVALADFGEDEVVFSIPRTAVLNTQNLPVDPAAMLARGSLGQMPHWLALTAVMLAEGSRADSKWAPYLAILPSNLESLVFWTDDELLELQASAVLKKIGRASAEAMFTQHLATLGLDNYNVDMCHKVASTIMAYAFDIPERIPANGNEANPLQHTPQLNSETDEESDDLVSDDGRDEITTLTMVPLADMLNADADRNNARLCCDNEDLEMRTIKFIAKGEEIFNDYGPLPQSDLLRRYGYVTDNYASYDVVELWTDSILPLFCIQGAFSIHGHGTLSPLTNEEWKKRIQLAEREDVYEESYDIVHLGPDGRSILDEMLALFYIFLVDNDTFASIEASQTALPSRSKMTTELIGQVLVTVLQLREKEYATTLEEDETLLRQDNLSHRKRMAIKVRLGEKRVLREAILEAKSFLGSNKRMRIPETAANNHGEKKRKLDNMPRKNKRGRTN</t>
  </si>
  <si>
    <t>&gt;10381_g</t>
  </si>
  <si>
    <t>MNRFRTKKKVKDTSDSLGRASTDSDGPSGPALKSSKTFRLGSRKATPEPEPKVEINIANALPSSDDFRTSLLMSGLSARFSMLREQDDPKSKIGKASDDSVLFPKRQSRLNDLGFHSKGLADIAEVSSINGSIRPPFAYSRTDSFSGEGYGTDDEGSNAGSIMNRAKPGESNNLFGGRQKIYMGNRTLYDNDVSQSAFQKLRQQEREQKREESEAQASRPNSPPFSGYNRKRETSSTTSSGGPSLNRSSTAATSITSQRTPSSSGAHSVVHSPSNSAAPQNNNSLNQSVTKTRRLYETGLDNHLHEQQSSAMNRIDTLTRQRTIGGQTPPLAMSPTYATHPGDRWDRQPIAGKASMPNLRTVSPTPTTPAMGPFDYGLKQNAAPQTKPFGMASPPLSPPMSEYDDYTTLAVQPNDRGKATALGAFQKPVQAYDENKYTQRQLQMQQGRETPPMRKHSPPRAFAPRQQQQQQQQPLPNRPRAESNSTYASERSRSNSSAQRNFYQGRIPENVKSQVSVPEDKPMPTGTFLSSPNVSPLTSPRDTAGGPSKIRAPPKPLDLSNIYRQDQHVQLERPPESEHPAHRLNAGIDSSDSTITFNMPAKENTSAPPADSPTLGPTTGLSGMVLQHLRSDSNTSSNYGGETTEDFTSRFPPGPTDLDLMSQNEYSSRSNPWEADDWDQPYDPEGNLGQDDAANALNGTRVVLPPLAITSPLTAAPNNMRRPLWEEELENRHRRNGSSETQKERQDFQEDLATRRRRVKENLKSLVENESRSASPVSGPDFSKDSASLRNNALGLLKTKTSVGALAGKPGEGQTKAMKMLGIGNTTVSSSPSPRKERFDENSYKSEEEHPARVPVTASTPPQIRALRQARREAQRDRERQTAMRYPKSAIERPAGEWPGYPKNSQSRQEGQRNEPSAGDFRTGNRAPSRERKPPPVTHVQRNNRVSQESKDSSGSAQSGSRPPSNMSRDRSGSETSGGRSISRNGRPRNDSIKPEGVSSSSQGYYEDLQPPPARQVSRSPGTRNIGYQQSPISSPVVAQNGRARSNSKSPAYFENQSIPALRPSPETGIASPRPPPPSPFVVNPTPALTSPSAEGPGVSAATPQEAQGHVPAHRKRSIVKSEISEPRFISSTSRVTTVNLPSGASLYNGADTSAPPIPAVNPRRRQTRTLFGGFMGRKEEVEEMHSLPAATQSTEEMSTFSGDDNDSKPKVRAKLRKSSSEGGNLNARARQLANAAPSPAMPGTFQLGPSTPTQHGEGGMF</t>
  </si>
  <si>
    <t>&gt;16108_g</t>
  </si>
  <si>
    <t>MADPTECGEGGTRRRFQRAFDGTVPNLQTKTPSDSSHALVAADAGRRRGNWQHHSSVAPDQDGSICTHEDRRAKTCHLGAEAPRTRSHWRTRVPVGSWRERIVDIEARIERERCDSRLGMRVGEGEGEGEGEGEGDDGWGQMGMGAEMGCFAQLKDRPGDN</t>
  </si>
  <si>
    <t>&gt;2371_g</t>
  </si>
  <si>
    <t>MATTLPQHHIPHGQDGLSSFKPDIPNPQSSPPNFDSSMVSNDTSPKIVPRPMADPLDALRALPEIRPIPWHPRQEVGLEKSYNSPRSQTRGAFLLVTRGEVNNPPCTRCATGVGRFAKCVTLGSFFKGACATCQMASRGNCCSLRQEKEGGVGGNVPASQPPPKQQKTTTSQILSSTEADQPNFSLKRKRHSAESSPVPVARLSYSPPRAVSSPKENAQTPYDPPAPSYYVPQDLGRSDKTALLDYVYQKQHPANGKKRHQLQHKAQMVSQGAMIQGAIPVLGSYNGMENYNSAGGSIQLERNWESTKSPSVQEVQAPKTNIWNQPPSEEPLEHKSTLPKNGSEAPFFDSLPRKKQKQIFTIIGGLQSSIRSARQQADSMQTQLDLLQEILGIGVDDRDESM</t>
  </si>
  <si>
    <t>&gt;8718_g</t>
  </si>
  <si>
    <t>MSYSSYSSSAPTWQERLEEKCRESQIHPPVFQIMSDRRGGRTAWSSVVTVQGQNIQARFWYDGQHVNNAKEDAAEVALKHLSTNSSSSPSQSRSGW</t>
  </si>
  <si>
    <t>&gt;9450_g</t>
  </si>
  <si>
    <t>MATIKNVALIGAGGAVGEPVLDAILKSGKFNVTVLIRSASKSTFPSSVKCVAVDYNDVSSLKEAFLGQDAVVSTVGYPGIRGQKIAIDAAIAAGVKRFIPSGYGADLGNPKTKQLPVFGDKIVINDYIEEKAAENPDFSYTHVQNGVFLDWGLEHNFLLDLKSGKPRIFDGGDQLWSTTTLKSVAQAVVGVLEHPDETKNRAVNVQDMVTSQNKLLAIAKQVAPEQTKTWEPVPTSLTVIKKASDEALARGQFSEAILIEYLYVAVIGDGYGGLIDKTDNELLGVAGDKTNTDIEAMLRPLLQ</t>
  </si>
  <si>
    <t>&gt;10309_g</t>
  </si>
  <si>
    <t>MADVTLRPAGQLEKYFIVRNAVKFFNNVQCSATYTIPRSLLQTSDSHGLAAVIYSALEQLLKTQPFLGVTVENESGPEPKWKRLKTLDLQEVVTLRTLPDSDPSGALQNLEIHIKNVHREPVIVVDALPLWRVHILTTESEFGNIESSTLSFTLSYSSHHGIGDGLSVSAFHLIFLESLNCLIANSSALITSPIIKIPFLPLLSTLEESMPLPITFFYAIIQIFKTFIYNPIDPKEWRGSLISRTTFHPPLPNHRFFFLSSPLVTRLVEKCRSEKTTITALLTILVARHISDTHPTYTHFPAKVPGSLRKFTGNARTDMGNFVANLNLYFSSEPNPPCGYIPCRSPSSSLNHNEKPDANDETLWSSAREVKESLTKQIASPTDFDVGLLKFVGDFKGFFWGKYGKKKEGAFEVSNAGVLDGGLGGSESREEERATFDRPIFSAAMCLYGVPFLVTVATVKGGSMNVCVGWEMGVVSDEDGRELAAWLERALVGLVD</t>
  </si>
  <si>
    <t>&gt;7126_g</t>
  </si>
  <si>
    <t>MSFALLALPLLTRATSSAEPAPSPAETDLICSPTNSSDCYPRVLVPTKDFQPIREGQDIPSGLHVRLNVYTGEREARLNIPMEGEEGAELESIQTLPTEQAVIIVEQPEPSVQDKPQIPAKAPVYDSAGKISPPPPDSGDDMSTFQKAILITKMEARDFDGALDDLQDLSHDIYYGLEIAKDGPVVEKLVCLALGSGSEKIPAGENGRDRRAASILGNSIQNNPTALKELGAFWKSVMYPVCPLDKAPGTSNFVSILRTRLGAQKDPAALKAKITTISRLLREPQIRENFLANGGMELLLAVFLKKGEEFDTVRMKVGELITDNFLDEHMGASLGVFPKRPVTEKKICEGDKKRMLEDGCWEAHIEGFLEKKADASWATEFLALLREQRRKWGGSIKDREL</t>
  </si>
  <si>
    <t>&gt;513_g</t>
  </si>
  <si>
    <t>MAETRAETDAFGEVQVPADKYWGAQTERSFENFKINQPQDRMPPPIVKAFGILKGAAATVNMRFGLDPKIGKAIQQAAAEVADLKLLDHFPLVVWQTGSGTQSNMNANEVISNRAIEILGGKMGSKKPVHPNDHVNMSASSNDTFPTVMHIAAVLEIEHELLPAIKSLRAALQVKVDEFEAKKIIKIGRTHLQDATPLTLAQEFSGYVAQLDFGIKRVESSLPDLRLLAQGGTAVGTGINTFKGFAEGIAEEVSKMTGIEFKTAPNKFEALAAHDAIVQASGSLNTLASSLFKIAQDIRYLGSGPRCGLGELALPENEPGSSIMPGKVNPTQCEALTMVCAQVIGNHTATTIGGMNGQFELNVFKPLVIRNLLHSIRILSDGMRSFEAHLVVGLKANEGKIASIMKESLMLVTCLNPKIGYDMASKVAKNAHKKGLTLKESAMELKALSEEDFDSLVKPELMVGPEDYRAK</t>
  </si>
  <si>
    <t>&gt;9287_g</t>
  </si>
  <si>
    <t>MPNGLAWPEADENLSPRSAQFNGQPPLRTTSPAPLPLPNFVFPRPATVSQLSSSSAPSSFSRPAGRRPLSATSLTVGSAERNFPDGSNRNSLPAFSFGMQSPPLSPQAQTIPARVGAHKRVTSEFVGEDATVGSGSGSLSNSPTKSDGIFPPPPTFTGAPSGGRRGHAHRRSAAISTNDLTMILKPSSPPLRGNSAPNSPAADKSYQHTSFPGLDAEVVVAKTEKSPPKPVEPLPIKTLRGRVGFNDEIQIIPRPLSLVSDDSSSTVRPGHSVSNSMSSIVSAGMSSPLSKDQATLAPESKMVDSRPRTAEPILNRDGTKPHEAVPKRRGSLPLLSDTVTASGSVPSTPKSAKKWSFFGHEAVSGESSPKSRPASVSSLTKESQKAVNPLPPGIVAAGNQNPLPSLERTASRRSSISRKPTKKKKKVRSWAGSILSRKSRQHSQKQKLSRRSPTPPLRAYTPMDENFNDSQGTFPEIPEIQTDFASWKPRKMPPQEESMSPVIDLDAALGPFNTPSSFGEDWDNSQRGSTRKRVMHSAAGWGGFAGPGMHYHRRAESAPEFENPRFGLHRLGSSSTMGMEDVFEEDEDEEWEDAKASSDHDSTMKAEADDDENSLGIDIKVVDSDGTSNDNSMDFEEAEFQRSIKRKGSGLSEGDRWQMSSSRSGHSTTSLVDPIQEETSDAIEIVDDSFPSRPDSRAQSSDSTATPPFRPHLGKDLAPVDIQPLALQPPYLSPASLRSISQSSLPSPRSPFSYDTQRISTAPSSIADENAFQSLLLGEPGPEVRRSVDDVPSLTSSDSTTTRDSNIYPGAGNPQFRGGQRSTSLSAAAVGHKRSSIASLSRLISSSHGEKSKLSIELRAPGSSDGLKKEKTSKTKRISRLMQFWKPKESSS</t>
  </si>
  <si>
    <t>&gt;10833_g</t>
  </si>
  <si>
    <t>MGDPSPGPVEDLISLVVSTRSKPPAVGGGSNLYRPTGVHAIEERSYLLGKNKEILGSAAGNHAAFFTTALEWYIPINLDFATLLGESPLGQSLALWYLLALTPWIPRRPSANAQTPDPILRREDPCQRSAGPDLGKASSDCAEERGRWSTFDGQRGATGTGTHGIQI</t>
  </si>
  <si>
    <t>&gt;16117_g</t>
  </si>
  <si>
    <t>MRAKYGILDYNFYNFDETGFIIEVKQFS</t>
  </si>
  <si>
    <t>&gt;4704_g</t>
  </si>
  <si>
    <t>MPDDSQFQVPAQESNESPIQNGPCGVKVSSTPEPRWHKKEDCGCWVGNDHTPGHDAEGVFVHRKIEDLQSLIEFSEEKKGTFALVVGGGLLGLEAAKAMMDLEVFDKIKLVERNRWVLSRQLDKDAGGMVIEKVQDLGIEALLGKRVEKIGVTVDNSVKEVVFEDGEKIACSTICFAIGIKARDELVRKARIRCADRGGIIVGDDLRTSTENIYAIRECANVLSFNLTQAKVHSYRKFRTPDLSTRLKLVGVEVTSFGDFLADQADPRNLPVRVREKLQPSPDVLSTINGVSPLSLVKALTYKDPFQAVYKKYLFTPDGKYLLGGMMIGDTKDYVKLVSMVKNQKPLDVPPSQFILGANKESDESGDDMDDDTQICSCHNVTKAYVVAAVKDGTCESIGDVKSCTKAGTGCGGCMPLVTSIFNSTMKSMGQEIKNHICPHFNYSRVDLYNIISVKKLKTLQEVMKEAGNDTTSQGCEACKPSIGSIISSLYNQHVMEKPVHGLQETNDRFLANIQRNGTFSVIPRVSAGEITPDKLMVIGHITKKHNLHTKITGGQRIDMFGARKQDLIDIWTELVLGVFESGHGYAKSLRTIKSCVGSTWCRYGIGDSVGMAVRLEERYKSIRSPHKVKGGVSGCVRECAKAQSKDFGLISTDKGFNILVGGNGGASPRHSELLVKDVRPDDLVPILDRYIMFYIRTADKLQRTARWMENLPGRIKYLRQVILEDKLGICASLEAQMEELVGSFFDEWAETIKNPEIKKKFQQFDNTKESVLNMELEEDRGQTRPVYWAKESVKEDFKNRKWSSLSWQPIIEASHFEGANEAPNGISATVKRGDTQLTIFRVKGKFLATQQMYPHKRSFVLSDGLLGDLGDKLWVSCPNHKRNFELDGEQAGRCSNNEDLSIAMFEAEKRDDGMVYLKLPPTEELDEVLGTKKWMVRKRDNEVGPFEKLDKRLGATGLGRKGRNPVEVKNMLVAGGRGGDGGNENIEW</t>
  </si>
  <si>
    <t>&gt;8020_g</t>
  </si>
  <si>
    <t>MSWQAYVDSSMVGSGHVDKGAIYSIAGDSKWAFSEGFDVSQPEMKEILTGLSGNVDKLYSDGLHVGGVRYVLTKAEDRSLYARKGREGVVIVKTAKAVLIAHYNETMIAGNSATTVEQLADYLIKSGY</t>
  </si>
  <si>
    <t>&gt;7650_g</t>
  </si>
  <si>
    <t>MSIDKKESHREGSEDSVELNSPTPEPDAGAPPENAAAQQKRKGGRKPIYATSEERQAQAAFRERRTEYIKQLEETIRVHETNLHNLQTAHRSAADECLMLRYKNSLLERILLEKGIDVQAELRAKTGSPHLGPSHMQQNMAQAPTVQRAIMNRHHQARRSNSSIAPKLEPGATMQSPQSRPTPSSHVSSPASNSPGFTNQGVMTPPASDSQMQFQQHQRLQAAKSQSSHGLPTPGLMGNTGIGSSMGPKGQGNGGTGVTGGTPAATEQEYDAQADMVDDQDPAESALGPYPEPIPPPGQAQQQLPNPQHQLGHQPQPQPQNMQQMGDNPHGYPSMTQLLDPYDPMLDMDPFGLSAASYTPEYGIGSEKAGGVSWGLALGRSQFGMHNSAYCGSAPELSGQPSIEGLHGPKHIGGWACMYQKSAEPCIIAACQHILPGTFLFNEAPSYGQINVEHHRLQEVDMCNDHDEDSDKEPEPPVKVVDKAPARTIKRNAPGEAPASKASAPAGGRRAGPGGNEGAFRDRNAGSANNRGKPTEDGARQDRPPRGQGSFEGRGRGGRGGARNFDRHSRTVGGDSEKQASHGWGANEGHAELADEQAAEAIASAEKKVALTGDGEATPVDAAAAEPEEPEDHSISYSEYLAQQAEKKLDLGTLHVRKPNEGSKQDKKWANAKPIAKEEEEDFVAATAGKAKRERERKQKQVVEIDQRFVEAPERGGRGGFRGGRGRGDGPHRGGRGDGFRGGRGEGRGGGRARGDGPPRNHPQRPHAAGNRAAPINPTDESAFPSLGS</t>
  </si>
  <si>
    <t>&gt;317_g</t>
  </si>
  <si>
    <t>MESNIDSDTTSAGDLSEARKIEELPPNNYPTFTSQAALQRSPATVKEHISALSNRLSIRSNDSHDSSKPSAIGILRPIPQVEVNHCENTRSDSEDSITEATCNRSLSKSNSQRSTRSSKSVRSIAAVGHHPLGTLRVHSPSPTRRPNSEHHECLKSGDVIVVRDVPKGSLIGFDTVCLIVPDQFDGVKDIPAGAHFIWGGPNATSLRNGFWVMSSKKTSEDFGEIVVKRWDRYNELFEEEASTAEIRIQKRSLPEFIDKLRPYDQFIGSSGTEILVKYPNIWQDLTSSMKGAFLCKITGQEWNHWQVSSIHDCKTTSSPNNDNKDEVLSFVVPRDAHTFSQSSTGRARTEQAMDTSSHIRGVIASCTFEDSDEIIGELQFCFITGMFLGNLACMEQWSHIIKVVFRAFRLAVEIPEFFSKFIRAFHTQLIYNMGGLDSSIFEHDPEEENDLKMILTVFKSRLTEQLLAQGSDLSAQQGDVGKAFEKLEEWLWKLDWDLRGNYVRSGKFQLEDGEDIDVELPDFEAEDERGEYAPQVVDLDDDGREKGLISF</t>
  </si>
  <si>
    <t>&gt;1586_g</t>
  </si>
  <si>
    <t>MSSFNNNGNNYKGRNHMAAYDFEDLNDEDPGGRIEGNHAPIGYIDHMSNSDFDQESFQDEYEVHLGRRSPSRPHPPAPAVAPQDPRYASARGPAMSPAFSNANVAAGDVRRYIESREGRHAPGNFWSRPQSASNTVSVPPRATANSTMNFSGPRGNIRQADANPPTRAVRFSDEDPDSYPMYENPTSTCRQGAYSMRANEAMNSEYSARSSGRSSFRRMLSHQSRNQGPEQTVVPQSSVARLSSHTMNELAPLGSDYSSGEWRLDEDLLEQIQMGDWPEHLIRPLQAIPPNPSMTETNLGSDHPLQGNGNLVKVAVNTQMLKRCNSLPSSRVSPSQRMSYQMPSDSRKIAKPRLQRPASQSQANQGASRSNMTLGFDNGPQRQSQYLSSQGYPTQPYYSGPLSPSPQPSLNQPLGFDKGPQKQPQYLSSQGYPKQPYYSRPLSPSPQPSLSQPSFNQTSFNEHPQRLPPTIHSSQFQRQQAQSGPQFRPYIQSNLALEYEEEEEEEEEEEERPRKRFR</t>
  </si>
  <si>
    <t>&gt;3137_g</t>
  </si>
  <si>
    <t>MAQGFSCFCGSPNCKGYISGAKDMSAVQLEGMWLNAHIRELLEERDAIEITNGAKASTQQEYKLVDEEVVVVENKGSHKVDATLDALNSSLAQARMMVEAAQKAIDMYRSLHPQFEPQDVTTNGKGAVRENGVGSRELSGEMGGDTTKK</t>
  </si>
  <si>
    <t>&gt;126_g</t>
  </si>
  <si>
    <t>MRTTNLLWPALLAHTASSLTVDTTSLDSIKSTASTVAHGLMSFYTGNLTGNTPGILPGPYFWWEGGGMFMTMIDYWHYTNDSTYNDVIEQALLFQVGTNNDYMPVNQTKNEGNDDQGFWGMAAMLAAETNFQNPPSGQPQWLALAQAVFNEMASRWDETSCGGGLRWQIFTFNNGYTYKNSIANGCFFNLGARLARYTGNDTYAQWAERIWDWETSIGLIDEDFNIFDGASDVQNCTEVTKLQWTYNAGIYLHGAANLFNYTEGSDLWKGRVAGLLNTTASIFFQNGIMEEEACESINTCDTDQLSFKAYFSQWLASTSILAPFTSSTINPLLQSSAVGAAGQCSGPGNICGFKWTTAQYDGTTGIGQAMSALGAIQSSVVAVKGVEVVAPVTNSTGGTSVGNSAAGQATTGTGVLDMETPVTMNEKVAAGFLTVGVVGSVIGGAVFMILES</t>
  </si>
  <si>
    <t>&gt;1966_g</t>
  </si>
  <si>
    <t>MASSSQPLLRDTPSTIAAYNDDAPRYKTLYRSSKSQIRGFLSSRAQHYVVLGLVSFDLLGIFADIIINLYQCDEKTIEPIWNDVREGLGIAGLVFSCLFMLELILCVWAFGWGYFNTWFHCFDASVIVASFIVDVLLHGILEEVASLVVILRLWRFFKIIEEFSVGAEEQMDGLELRIEQLETENADLKMQLKKQKGGLDEEQNVGFQNGRGSGSGLG</t>
  </si>
  <si>
    <t>&gt;2953_g</t>
  </si>
  <si>
    <t>MATTTLKGQPLDRDSLDSMLRRRMFYTPSFEIYGGVAGLYDYGPPGCALQANIIELWRRHFVLEEDMLEVDCPALTPSEVFKTSGHVEKFADWMCKDPKNGDILRADHFVEAILEARLKGDKDARGIKHEEKEADPKKKKKKVKGVVEAVKLDDAVVQEYEEILAKIDNYNGEELGQLITKYDLKNPATGVQPAPPVAFNLMFATSIGPSSNAPGFLRPETAQGQFLNFAKLLDFNQQQMPFASASIGKSYRNEISPRAGLIRVREFLMAEIEHYVDPQGGKKHHRFNEVKDVELVLLNRDTQLSGHTHVQRKTIGAAVADGTIDNETLGYFIARIHLFLEKIGIDQTKIRFRQHMANEMAHYACDCWDAELLTSYGWIECVGCADRSAYDLTVHAKKTGAPLMVRERLETPISIEEWQIDLDKKKFGPHFKKDGKTVEAAVASLSQEKREALAQDLAADGKITIDVDGVGNGKVEISKDLITIERRTRTENTREFTPNVIEPSFGIGRIFYALIEHNYWTRGSEGGDEARGVLSFKPTVAPTKVLLVPLSGHESFKPLIKYMSLKLRSLGVSSRVDDSSASIGKRYSRNDELGTPLGITIDFQSVADKTYTLRDRDSTKQVRADEDKILKAIKELVDGTKVWADIEAELPKFESQEAEIPVRSKD</t>
  </si>
  <si>
    <t>&gt;6405_g</t>
  </si>
  <si>
    <t>MPPRIHPPSRALPLTFHCKTPLPRSRHHTTQAAVAAAGAKLHDSSPIVLHYPPTQPPSFKPPEFRKSQLLRQYTSLLRSTPLLLIFQHNNIKSAEWLSLRRELFNALQKVDESLTTGGHAPTHLASSIKLQIVQTGILAAALRVVEFYKPDPSHTISNGSGPPTQPPSQKRTITPSPPSSADLSFSSPSPPSPPPHLKSALSILSPTPGPFAAPTRRANPGWHDPTVQSGLQKLILLGARIEGRVLDMEGTKWVGGLQDIDGLRAQLVGLLQGVGGQVTSVLESAGRSLYYTVEGRRAMLEDEAKGVEGGEKKE</t>
  </si>
  <si>
    <t>&gt;5609_g</t>
  </si>
  <si>
    <t>MVLKPPPREPKGVTNIHIEGEEIPLVEIRTTGDLLLDVHFDNGAECQRSIPKDAIREIQAKRLPKLSPRVVYRVRLETLQKHSEYFRILLTPKFAEGIAVADTHARLVAAGDDPTNVEVERLPRVTIVDEATATKTLGRELVFRDMLRIIHGSDPITMPFTTQCLTTLVIMADMYNIMPFLVRHFQKTLLNHKYPVFVDKGGEDILRQRVLIQFHTDQGLRFTSATRDLIMKGSAKWNVAYEESLEHQTMWWDLPQGLEVELAYRRSCVLRTIASIQTQFLTLYSSKERQCKLGYDSSSSCDSFQLGEMIKFLTRKDLLTLVPFQSVSPYDAEYIWPDAYTKDIDQLIIMLRQCPSYQIDKNHSHCGLRSKLLPALDYIKSCIDTGLGIKLTRSKTGPAFESWIRAVEPAKNNHKRAWVGNGDPAMNADSKGRKRSFDFASVRPKMAWGSTSGDNLSKELFTAEEWNWVTEAEGSERLGKSFGSMLR</t>
  </si>
  <si>
    <t>&gt;2108_g</t>
  </si>
  <si>
    <t>MANTETESKGPSRLPVIVQKPTPYTFDLGLLLASDPNPLLLTTPSNLEDDLAATARDGAQALLNQLLSTCPIASTPGGVLLSLPGIDTKLPREKPLPPPKTETTWSKFAAKKGIKAKTAEQRKKMVYDDATGEWVPKWGYKGANKSGETQWIVEVDAKKERERKEGAQVQGDGRRERKEKVRRNERLQRANERKGRKNGQN</t>
  </si>
  <si>
    <t>&gt;1764_g</t>
  </si>
  <si>
    <t>MGFSKFATLALLALRAASVEQTDTPSRPPDIHVGIAATFPSFEGLSVKLINGHATQAMLAFTNEEEDSINVAMIGGSLSSLQPLAPGAPPNDAIVRNLTTTRYEVEIPAGTQQELPFVFTTDLHPQDLKLNIIAVLTSKAGVVYQVPVFNQTVSVVEAPTSFFDPQIIFLYLFLAASFAGTLYFVYKTWIEALFPQAKKGGKGGERTKRSTQGAKKVVAPEDQDSAIDGSAVTTGAQAQKGYDEQWIPEHHINRPKAKRLQSGATKKGKGGVTSGSE</t>
  </si>
  <si>
    <t>&gt;4962_g</t>
  </si>
  <si>
    <t>MRFSNALGVSVLVSTAIANNVTYCPSGGVCFGINVPAATASSGLGDIYFQITGPTTMSWIGLGQGSSMTNANIFMVYADSTGTNVTLSPRLGVGHKTPTPDTTAEVTLLSGSGISNNVMTANVRCSNCESWTGGSMSFTDASSDWIWGYKTGPAISSDDLSASVSMHSQYGTTTFNLQNAAGGSSSNPFATIVAISPSSSSGPTSGAGDAPPANYSRVRMAHAILASLAFVLFFPCGAIAIRIFSFKNLVLFHAGWMIFTYITVLGSVGMGIWMAITTDQIDTAHSIIGLVVVGSLVLQPGSGLVHHMIYRSKGGPNSATYPHIWWGRAIVTLGIINGGLGLKLSDNTVKGKIAYGVIAGFLWLLWMGVVIFAFFRNRNKAEGEAGRNNGEKRKDSSSIEDIRHAAPVQQGSLVQQSFSDEEFATVNHTGF</t>
  </si>
  <si>
    <t>&gt;8102_g</t>
  </si>
  <si>
    <t>MSMPPTSPRLPSPPPPTEIQIGPKSPSLGSMSNPEPTIEQSIIDANAKRRIHPGTKAADMAAGPPLVPLQELDSAFQLQEHLKALHYHYSKPANNEGTIAITREAAILIAKQPEGVDRALWLYELCRFLINKCNDLIIGFLFDDPPCSATTCPEMRASEWQFLCAVHESPKSCCAIDYCCHTLDWATNIVTSQKIFPSRLSLGAGDAVDDRGAGVKHLTNIFRRLHRIFAHAWFQHRGVFWQVEGQTGLYVLFKTVCDSYDLLPAENYKLPPEAEGLEPAEEPKAPTPSIMKNTANNSLSVEDEFLGVGRTSTRRHIRQSPSVGSAVTTVLETDEEDASNVTQKLSDLSIAEEEGEAEATEVPVIVETYEVDGEQEADGVKPAHEPKQAGNSQVQLGSPEVETPIAKPREEESDEDLKEEVPAQPKANLVEKEEERPIVATGSKETTTEEGQDEKPAEVKREAESDV</t>
  </si>
  <si>
    <t>&gt;10740_g</t>
  </si>
  <si>
    <t>MPFQSRRSVAVYTDGPDNFTEIGIASPSPTSRNSYLEYIYALFNTRNNWEESAFIDDGLAESHFGSDASSHPISSLVASSSGIFNSMFCSRQFRQIWSGLSFDMEYYWDICDADNKYIPQKPPSKYQYLLPEGPVHLQSFVPNWLLRQSLPGALTRGNFVLSVLDLLEQLKSTALGEHNITITSASVSIPDWAAYSEIGDMFDEACLLANIEVYEQPKSRIEAAANTVQTKGAILVIDHGQYHLDIYRNTKNMDPQESGGSIGSDEHGMMWILTALVNQIIGVYVSSNVTDIKPGWLTNEEYMPLVRGVDKARSEIKFGDSWPSALEFSNRTAGVNLTDATGMERVLNMTGQDVIDAEAKYVEEVRQRIQTTILRHRELDKYLKDHPSQEPHDRTSHIIDTVPPPSNVDSWLQSISAIVILTSQSYVELLYEAAHKALNWPLQDTYVSNTNTCVPLHEIAARGAALRAKDWIVYYDASHDDDESGWDDEEGEDDGEDDDKGGDNYIPF</t>
  </si>
  <si>
    <t>&gt;1945_g</t>
  </si>
  <si>
    <t>MASNLDLVDTESSVSENAPVEPSKADEDSHQIHSVIYQKAIEIGRSQDDIPAAPRSEQALQTVETSEEEYSVLTVGQKKLIVMASSIASIFSPMATSIYYPSLNTISKDLNVSNSKVNLTVTLFLVMQGIAPAFIADLADTQGRRPMYLLCYIIFTAANIGLALQNNYAALMVLRMLQAAGSSGTVALATGVVGDTITSAERGTYIAFASLGGMLGPMVAPILGGVIGQYAGWHWVFWFLFIFSTAVWIPLVLFMPETCRNVVDNGSIPPPFLSRNISDTVRHRHRAKQGLKINETKRAELMKTYKLRLPNPLSTLKVCLDLESAILLISTGLGIGCYYSISTGASIAFSRNYGYNQLKVGLMFLPVGGGSILTALTIGRLVDWNYRRWCKKLNVPIIKNRRTDLTNFPIERARLEVALPMLLISGGFIIAYGWILTLEVSVAAPAIFLFFIGYFLTGSFQVLNVLMVDIYPGKPSVAMAANNIVRCEIGAVFTAILLPLADAIGWGWAYTLLTLLFVGFSPILLIVIQKGPKWRRERKIHEDKARVNRQEKRDFKVAAKEERNKA</t>
  </si>
  <si>
    <t>&gt;5994_g</t>
  </si>
  <si>
    <t>MSHDPVGGLVLSTLNPDALYRSLGERALKEESVFFAVFYGSDNNGNDGASNNASSCPPGMFSWCGDCRNVSGLINNIFNKSWPVAVPVINVGSRPEWRDSNNVWRQYPFNIALLPTLIRIEAYVDPLDASKRGYCYRKLVEHDIEEAKNLQLFMDGSLLKTYADEKHAIVVDGKPDSQAIPTQTQA</t>
  </si>
  <si>
    <t>&gt;3525_g</t>
  </si>
  <si>
    <t>MSHGQSIPPNENQARNSISSERSINSYGLSTIVESELLEDEISISEVESEGSRPHSITAPSEDSVQTDSNSDRQNSVSENASNESINYSRPLPQSQARNSISSERSIIPESEKSQDETNIHNSSSHSIETASENSTQTDSNSDRQNSASENTSTPTINSSRPSTSSKRSVSFYTPTFPPRESRRPPSIDKTSAEEKHLRRISEVDPFDQINVPPFTSPVRPSSAYLRSKSLNSVPLHKSRHHLTRDGLPRRPSLMTRAMSAVVPENPIPKEYRSKSVSSLGFFTSSLASSTTTLPIFHDNIQSQKEIIQEYLAGVELLQASKNRKPWESNRFRLVYFFLILTLVYFILVGQPLWEGIALIVYRFIRSKGVGSWGCALFLGWGAFQGFVPMLGTRFEQEVDDVESRDSSQVALVIPAYKAAAVLPETIKAALKIFKPEQIFIIANGNSKEPTDNTADVCAEYGVNHAWVPVGSKLVAEFIGVALASKYKYTMLIDDDVHLPPNIPIVTDRLQGSTKCIGYTIKSTGADGIKGTFIQQCQDMEYKLSGLTRTFCGKYGSATFPHGAIILWETKILRDLFNIHPGYVISEDWYFGHAARSCGYRIQFCSQVFVETETPPALFKATSAARGGFGEMTVYKQRFGRWNYFFLMRIWEDTVYILLSWRLGRREIVTKMWVMVEVYDSVMALLRPWMIVIVALAAWRLLLIMTAGTMLMYIGAFCMFNCWHLRKKNEMISFKILPVYMGMKFLLLWVNSMSVYYGIWDYARYFSVKHPKVIENSKVLEIAYKIKLGTELAPLDITSHEEAREADFSPQVITATAAPLMSRALFKDDLHRMDLEMQ</t>
  </si>
  <si>
    <t>&gt;8592_g</t>
  </si>
  <si>
    <t>MASPKAKVTIASILLSILLFLCTFSTFILLALLAQDFLTIPYLTPFAHFLKAILSPFVPFLAPFFLGVFLKFCQHEPFPRKNTWLFISGAWLFQEVQRVAMDVVGLVGLVTKFAYDKGGDRGFDEIHAVEIQIEFAKEWLEVGLLVLVVVCQWRVWKWEGGIVDGWIEHVATYAFEEESKMVAQKEEDDMEKGVVGVEEADSTEYLLGEKKYIWTSVESERAVETEGIVQEPREIL</t>
  </si>
  <si>
    <t>&gt;3844_g</t>
  </si>
  <si>
    <t>MDPAQGGVSAAAPLSTNIPEPSTIPATGSQPGSDLSRAKSLKRARQDQSQNSSNLTSIASAGLGVAPSPKSPRFKGAFSAAFAPITLTGAQALEDERQKLQEKERSQPPAMSENPGHKALSSLMAGGGTGMSKPQDAPVDVTSMSEGLSAAANAISVPTSLHFEERPETSPASVTSLASLGSTAQTATANSTVVASPADMTSGIDTQSRSTRGGNISQMQAPAMNEQSGNHALSYPGNTLGHLDSSRAPARVLSLPMPGQNQQLAPRSPSQKKHKCPYCDTEFTRHHNLKSHLLTHSQEKPYVCQTCQMRFRRLHDLKRHMKLHTGERPHICPKCDRKFARGDALARHSKGQGGCAGRRASMGSFGGEDEFEGSNTGDGDEGAMDGVMYTNGTPHPNDNEMSEVDPRRFSLPSIKAQHVSGSSTGDSYSSHARTPSTYPPAGPRPVQSQGGLYPPNTTRGGGAPSSSTSPSMQNSTSGSHHTPNTSISSMPLSTGGSMFSQSGITESPKPLSPAAMHSHQLGHDPSINRQRSPSLTTQFQQQHFGRRPSGRSSPPGMSLPSPHGALVPKLPGLANLAPPDQRYTLSSQTPSQQSSGGNQQGQQVTSPSGIYQPQGGALQGRGSLNPQHQNSGSIDSSTNLFASGERGVWSYVQTLEDKVKQLSEQVQVMQNKEKGQEEKINHLSEEVFLLRSQLNTQNNNPQNQSAQGHS</t>
  </si>
  <si>
    <t>&gt;4638_g</t>
  </si>
  <si>
    <t>MSPLQLTIEAGHFRDSHGRQVTLRGINLAGDAKFPSNPNQPSHVPEDFFDGDHVNFHSRPFPIEQADTHFSRLRRWGYNTIRYIFTWEAIESAGPGIYDEEWIQHTIGILRLAKDYGFYVFMDPHQDVWSRFSGGSGAPMWTLYAAGLNPQSFAATEAAIVHNTYSEPENYPKMIWSTNYCRLACQTMFTLFFAGRDFVPKAIIDGKNIQDYLQGHFIDACAHLAQRIHEAGDLEDEVVIGWESMNEPHRGLVGLEDLTAIPKEQKLQKGTSPTAWQAMLTGSGRACEIDTYDFGGMGPYKSGRILVDPQGEIAWLPKNYDDSRYGWKRDPGWKLGECIWAQHGLWDPSTDTILLPHYFSKSPRTGETLDYEKFTNIYFMEYYRKHRDAIRSHHKESILFCQPPVLEIPPSIKGTEDDDPKMVYAPHYYDGITLLTKKWNRYWNVDVFGVLRGRYMTPAFAVKLGETAIRNCFRDQLAAIRKEGKDYMGDHPCVLTEFGIPYDMDDKYAYKTGDYSSQSGAMDANHFAIEGSAMEGYTLWVYMCENKHHLGDQWNGEDLSIFSLDDRPLPQSEIPPSPINDSSTSLVQKLPKVKKELSDKSTINPGNLQASLSTLSISSKPSEAAELRNAPGFRAAEAYVRPSPITTVGNILNYGFDLRTCVFTFRLNALIASTEEKPTEIFLPAFHFPKDKCEIEVSDGKWTISIDDEDGLKIQKLRWWHVEGEHSMTVTGVPRSQNTMLGREEEDGYYDQCQPSNCEVM</t>
  </si>
  <si>
    <t>&gt;5384_g</t>
  </si>
  <si>
    <t>MSERKVLQKYYPPDFDPSKITRSRAPKHAGPKVQTVRLMAPFPMKCTACGEYIYKGRKFNARKETTEEKYYSIPIYRFYIRCTRCSGEISFKTDPKNMDYECERGAKRNTEPWRMNGAGKQESDEERLDRLEREEEEKNAMDELEAKTLDAKQEMAVADALDEIRTRNARNERAGTDREVTVSIAEKDSEQRRQEQEDEHAARMAFMKRHDALEEVIEDEDGDIELITKEKAVEMPPPTFKRVVKKKKDHAALLGIKKKQSLV</t>
  </si>
  <si>
    <t>&gt;10482_g</t>
  </si>
  <si>
    <t>MRTTAQTSIEKLHLSFLYRHNGLSPPCQFPRNPGGEGKALETFYGIGTQQSTRILAKFSVFPQAKIGSLPTKTINAITAELSTMTIETDLRRQVQDNIRRLRDMGSYRGRRHAMGLPVRGQRTRSQITTARKLNRVNRVG</t>
  </si>
  <si>
    <t>&gt;9048_g</t>
  </si>
  <si>
    <t>MQSKQYLTTHTIDDAHITDIFSIAVTPTQILSASGASSIKVHSTASTDIPLAQTITGAHKLGCHHIVTSRNAKVAASAGFGGEVKIWSISESGEWVEEGKIEDGNKAGEIWAIALSEDGQFLASTTYDGRINVWDLVDGRKKIREYETKGLVKPVRTIAFSPAGTRLAAAGDARVIALYDVQHGEQVANLTGHSAWIFSVDWSDTGEYLLSGSFDGKVKVWSIDTRACVATHSETEKTLWCVKWLPKTGRSESFATAGANRSLSFYREATGG</t>
  </si>
  <si>
    <t>&gt;8028_g</t>
  </si>
  <si>
    <t>MSISHQPSSHPQTEDFAIFHHFHRLPVELRNAIWSIASNAEPRVLDIWTDFTRCEAENTVFYTQEYSIPLSCTTPPAILRSTSESRAEALKHYSLQFHTSFNLRGGLKISRQAKWYVNFQTDLLVPRGYWNIISFTDFVGRVMKAGCRRIGIDATGSFWEDNLRGYVKEGGKFLRGLEELVVYDTRGKDEWKGSAYLERFRRVVENKKKDLIFSELGEDLEAKESLRNCVSLLRTFWDVKGGEGDEELLEDYGPRPVISICELELREPEVRA</t>
  </si>
  <si>
    <t>&gt;7205_g</t>
  </si>
  <si>
    <t>MAPRVNIPPITRILLITLVTQSLLSFAIRYQQWSEESDIVVPYIALVPQLSLIYPWTFVTTTLVENNVFTLAISAVTLFYGGRYLERSWTSGEFAKFLLVSSLVPNVLCFGTLVALFAVTGDMSWSLTSVNGTIPLQIAFLIAFSQLVPAHTVTLFRGIVSLRVPRFPLLHILTVLLLSLTPLLSAASFLLATYGFLVSWTYLRFYKHAFPDLDASQSSSLRGDASETFAFAEFFPDPVKPFVATVSDTIFTILVAIRVCTPFSAAEVSASRGETFIQRGTPGGARAEAERRRALALKALDQRLHAATAASAKSHPQPPASAGPSVQHQPQPTQSTMLGETSYIPDGEEQKEGH</t>
  </si>
  <si>
    <t>&gt;7262_g</t>
  </si>
  <si>
    <t>MPSSTTTVRTFTLPKSLNETLALPIPSQMASDTNRSPDGVEKVADGYAKDQKEPLVDNQAPHKQGITFAAQDKLPKLPIPELESSMKKYLAALKPLQNPREHAETQQAVDEFIKGEGPELQERLKKYATGKTSYIEQFWYDSYLNFDNPVVLNLNPFFLLEDDPTPARNNQVTRAASLVISALSFVRAVRREELPPDTVRGTPLCMYQYSRLFGTARVPTENGCHIGQDPDSQHIVVLCHGQFYWFDVLDENSDLIMTEKDISINLQTIVDDAQQTPIQEAAKGALGVLSTENRKIWSGLRDLITRDEGSNNSDCLGIVDTALFILCLDYSEPSSASDLCQNMLCGTSEVEKGVQVGTCTNRWYDKLQIIVCKNGSAGINFEHTGVDGHTVLRFASDIYTDTILRFARTINGQAPSLWASTSPDPSKRDPASFGDVSTTPHKLEWDMIPELSIALRFAETRLADLIQQNEFQTLDFSAYGKNFMTSMGFSPDAFVQMAFQAAYYGLYGRVECTYEPAMTKVYLHGRTEAIRSVTQESADFVRTFWAENPPEQKVEALRRACKAHTANTKECAKAQGCDRHLYALYSVWQKALDEDGAEAASSSGLSSNGYSSPMNGGSERGTGSVVGSPGRDSVLSVEGDEVRSPSRAHGTHSRHNSSPSRGHNHNMPLLFADGGWDKLNNTIISTSNCGNPSLRQFGFGPTSGDGFGIGYIIKEEGISICASSKHRQTKRFVGALESYLMEIRRILRSTQKRGASPKSSRVREASMSRPKGAGTRLKSRGRVIRAVPAVGGTMTPQEEESSQVSEDEGLGGYGFFDAGMLLQALKERDEGLGEVEKVGADRATGSARRREIGKKLRLSEY</t>
  </si>
  <si>
    <t>&gt;31_g</t>
  </si>
  <si>
    <t>MTSPRNAIYKPQSSSSFKDDTSQTSTLCLPTAPEKLEAQEKFAFLKELTSSSKHLHKSFYEHLCNVYMYLHEQKLPENVCNAGLFHSVYGTEFYEFSSSRITREVVRGYIGEYAEELVHLFCGFKKNRFKAIVGNVLGLSRQQQLDLCYVEFANLWDQRQHGELQERLDILTQTIARLETADE</t>
  </si>
  <si>
    <t>&gt;10153_g</t>
  </si>
  <si>
    <t>MLDTLLEDTFRKRGCGIKGDFLLEYGASFSHLSKVELGKLLEETFLKNGTGTRVTFLLENGASFSKIPSNLDALLENTFRKWGSGPDVEVLLDHGASFSKAQLHELLEKAFRNWGEQCHEVKDLLDHGAISLRCRAGWIGFSKICSTSTGARATESDISLHNANPPSERLVD</t>
  </si>
  <si>
    <t>&gt;7468_g</t>
  </si>
  <si>
    <t>MTPHDQQRSGPLSSRSSQLLLKNKMQRNGTKSAFDSDPSDDICPVCKSNRYLNPTLQFLINPECYHKMCSTCVDRIFTSGPASCPVPYCGKTLRKRGFHKAFFADLKVEREVDIRKRVGAVFNRRQDEFETLLDWNNYLEKVESLVFDLVEGSKEERAMAEEELKRYKESNLNDIEENRKSGLEEAERERRREKMEREAAKQRRLAAIYQEQEEKMDIEKSKRDVLDRLATSSQGNAKEVVEQAHQVILKKSARRRLIADENNDSLGESLTLRGLKKKESPKEEKPYDPFGGVDLTPTRYVLQDDYESEWLSHAKADPRHKAGGYSLHEYYARTMFEAFSGLAVFVEDEVASRSQPIAASSAVGTAGAAQAAKPKIKIEHKMEVDDVF</t>
  </si>
  <si>
    <t>&gt;7778_g</t>
  </si>
  <si>
    <t>MRETTAGGGGWGKLGAGSWKPTEETFDLLQPSHPEPTSPRVPADVKSQQSRKSYHSQKGTSKRPRTEASSEHPRDQSIAHPSNEMQLAMLRSNPNPETPQVQSSPVQFSSVRF</t>
  </si>
  <si>
    <t>&gt;1793_g</t>
  </si>
  <si>
    <t>MVNIKDVRKSNMEFKLSGHASGLVAVFVGATSGIGLGTLKQFSRYAQAPKVYVLGRSKKAATPLLEEIKKINPEGTFEFIETEISLIKNVDLACDEIKAKEKKVDILFTSPGYLALGGRQDSVEGIDIPQALRYYTRLRFVYNLLPLLKESPNPRVVSILAGGQESEIDLNDLEVKNDFSLQKAAKNGTTQTTLAFEELAKSYPSISFIHKYPGLVNTGVLERFMDTGTGLLTVPLQFAKWFILPIVNLFAYTIEEAGDRGVFLVTSARFPPAKPKTEYIGQPLPAGVRVAKSSVVKDGEGNGVYRVRPEDEVGDESPVLANYRAVDAGKTVWEETQAVWDRALARSA</t>
  </si>
  <si>
    <t>&gt;3046_g</t>
  </si>
  <si>
    <t>MARTKQTARKSTGGKAPRKQLASKAARKSAPSTGGVKKPHRYKPGTVALREIRRYQKSTELLIRKLPFQRLVREIAQDFKSDLRFQSSAIGALQESVEAYLVSLFEDTNLCAIHAKRVTIQSKDIQLARRLRGERS</t>
  </si>
  <si>
    <t>&gt;9843_g</t>
  </si>
  <si>
    <t>MSYRHPLRQTQLADYSSSAKRQPSNASTASSAYSNYSGVFELSRTSTLSSTASSGYQHKRGMSEAAVMTYSSMDKRSAHNSIESSPDSAYKSVRQSLRPLPAPPSPTPPSHGSNGYHARGASVDVLKVGFVDQEPSPTPTARISSMRPNSMALSLSRNDSISRVRGHSLQHQHTSLIAPDLQELQKSSTSQLRTLSKFAENGSPEDFAITGPDQEVVGLHGRRKLQRHDTAMPGKNLSRNGYGWEGRMDQERRFLQAYEYLCHIGEAKEWIEDILQRPIPPIVQLEEALRDGVTLAEIVEALYPERRIRIFRHPKLQFRHSDNIATFFRFLAEVQLPDLFRFELIDLYEKKNIPKVIYCIHALSWLLFRKGMVDFRIGNLVGQLEFEHHELEEMQKGLDKAGVSMPSFGNMGADFGVEPEPVETEEERVDRELGEHEAAIVDLQAQIRGALVRIRLGDTMQRLWDSEAMIIELQSIVRGDFSRQIAEYRLNMRKFAVNLQSGARGFLVRQRQRHSESFWKSKEGDILKLQNLIRAKKARDQVSVLKSELHHENHEVKTLQAGIRGFLARKALDAQKKETKTSAGPVKELQAAIRGMLVRNRIADDHEDLWQAEASISSLQAFSRALLTRNRISQQEKALQAASPIYRAFQAVARGKLVRDEIRSIKKELSSHNPQIVVLQGFIRAAAVRNEVDATLTALQHEEPSILKAQNLIRGMLVRQKVAADYEALGTQTTKICQLQALIRGALQRQKVQALLDGLDTHTSKIIELQAWARGVLLRDDIGMVLSELEAEEESIIMIQSAAKAMLVRATFAEKQRFFKENMEKVVKIQSFVRGRLQGEAYKSLTTGKNPPVNTVKNFVHLLNDSDFDFNEEIEFERLRKTVVQQVRQNEMAEQYIDQLDIKIALLVKNKITLDEVVKHQKNFGGHSGNLLVNTTMVSGNHFDLKALNKNSRKKLESYQQLFFNLQTQSQYLARLFKRIREKGTAEKECKKIETLMMGLFGYAQKRREEYYLLKLIARSVKEEVDGVSSIQEYLRGNFFWSKLLANYTRSPRDRKYLRELLGPMIHTNIIEDPALDLESDPMQIYRSAINNEELRTGHPSQRPLDIPREVAIKDPETRDMFIDHLRDLREISDQFLLAMETVLHKMPYGMRFICRELFDSLCQRFPREPQHNLLQLAGNWLWKFYLSPALVSPESMGVVEKQLTPLQKRNLGEVAKVLSQVASGRLFGGENVYLQPLNAWVGDAIEQIRQIYGNIINVADAESTFDIDEFNDLYAKTKPTLYIKMPDIFAIHHLIAADLPHICPNRDDMLREIVQELGSVKNNEAEMLGVTSTEIQLTLNPKLHDIEDPEAEVKALFMETKRCVLYIIRVQSGPNLMEILVRPVTREDDMKWYNLLREEFAPSSRTRGAYSDANMAVDIRSMSYKELKRTALENIMRLEQMGRISRTNFYQDILNAIALDIRTKSRRRVQRQRELEGVRLTLGNLGEKADWLESQRKSYDDYIEQAMMTLQKKGKKRFLMPFSKQYNHEKELERSGRKPKFGSFKYSARTLSDKGVLVSWKGFSDREWDKVNLTISCDEVGVFFIEGTRGSMVLTGCSAQVPMDSLLAAQFANHQYMDLFEGGMRLNVNLFLHLLYKKFYRTDS</t>
  </si>
  <si>
    <t>&gt;2360_g</t>
  </si>
  <si>
    <t>MGGPEEKLLFNHGHRTPFGPKARRKLFRPAIPLIATLFMILAIQFIVLPGYVYQLSPSEVTLSKYHLNQLDVRLQKCAEQQTPPVQYPVTKAGSRTNPRWNGISGQQKTVLLRNVTLFDGDKIVSGFTDVVFKNGVITAVGDEGSFGSLSGEVDVWDLHGRYVTPGLIDMHSHHLSMSWPLLDSTDDTNEIHPDTGPLTPQVRIIDSLKAYDIATTIIASGGVTTSLILPGSANIMGGEAVLVKNALRSGENGEEVVEEILFEHGIPKHQRRRFMKMACGENPRRVYDHTRMGNAWAFRKHMERAKELKGKQDAFCLEAATIKEGGDDAAIKSFVSATLKDESATDYLEYDSSIAMLRGQVGINIHCYETEDFEDMIKHSKEFGFRIQAFHHALDAWEVPELIKASGENITIATFSEFGFYKKEAYEANLYAGKILAEHGVPVAYKSDHVQAETNAKYLLFQAATAHSFGLSEELALQSVTSVPARSLELDHRVGFVKPGFDADIVVWDSHPLSVGATALQVYIDGKPTLEREKVSQVMPESIDISPLLAKPIVRTTPEQEVKETLCKEVEKQGSKISISGITQSFLRDYDITSSAEKLTMVIDNGKIICFDSSELCITSSSNSIPITLKNGHVLPGLIAVSVSLGLVEISGEDSSSDGVSTSNLDAKDVPYAKYGIHLEGRGFSRARIAGVTRAITPPLTAGLVEGVSVGFKTSGKKTILNGGIFEEDVALHFTVGQDMRGEGGLSSVSAGIRKLRQIVFDNKEKDNVFGSAANGSIPLVVHVENEYDITQVIKIKQDYPALNVVILGGSGAPLVADELAAAKIPVILTANRGAPDTFEKRNSLPGPPLSRSPAAVLSDAGVKYGLAISGECWAAKFASISKKEAVDLVSRNIEEILGLAKAEDFVVYEGDPLEFGASVVLAIDGDDGGVSMCWPEST</t>
  </si>
  <si>
    <t>&gt;10047_g</t>
  </si>
  <si>
    <t>MPRKWARKCERYCCLGATYFPIAFVYSVTTWGVWVEATIGFLPTKTAWIGSGTSLLGIMLYVLLNWSYTTAVFTNPGTTLKTNGYSSLPTHITPQSTAFTVKSNGELRYCKKCQARKPDRAHHCSTCGTCVLKMDHHCPWLAACVGLRNYKAFLLFLIYLTLFCFVCFWVSGVWVWREILSEGEYSDSLMPVNYVMLAVISGIIGLVLAGFTGWHILLASRGQTTIECLEKTRYLSPARKAMREQRGTGIGGPEYGREYVGQSANTSEQTHESYDALERQRARVRYEEYLDEQDSEKLPSAFNLGWRKNLLHLFGPKKSLWAFPICNTTGDGWNWEPSPKWLQAREDIRREREEQAKREQAAGWGEPLDGGRGEVEVPVKMDGAGRHYVEYPKRVPSKADRILGRSPDDYTDETGVSMENLKPRGKNDPYADISDDEGENEEADEEEDKEGIWGEERKGHKHQASWPYRVHKVGVVTNTLLGNTLARQKDPGDAKKWDDRVDDAVD</t>
  </si>
  <si>
    <t>&gt;3492_g</t>
  </si>
  <si>
    <t>MGATVSWMSGLLWAKKEIRILILGLDNAGKTTLLYRLKIGEVVTTIPTIGFNVESVTYKNLNFNVWDLGGQTSIRPYWRCYYANTAAVIFVIDSTDIDRLGTASEELAAMLNEDELKDAALLVFANKQDQPGAKGAGEISEALKLGELRDRNWSIVACSAVDGSGVDEGMDWLVQTVQSES</t>
  </si>
  <si>
    <t>&gt;2588_g</t>
  </si>
  <si>
    <t>MGELSTLLNPENPQTELERSQALAREKLAQLQREQQIQRDAEMAAVSMMQPSMMGQSMDDRQDLPRPYKCPLCDKAFHRLEHQTRHIRTHTGEKPHACQFPGCTKRFSRSDELTRHSRIHNNPNSRRSNKQQQAVQQAVHSVMEHGSSMAQMMPPPNKMSRSAPASAMSSPNVSPPHSYSSYSMTNPSNLGYMRSAGGSPNNGINLNILSDAATQVEQQENTLAPHHPHHGTSRHHPYYSHSTHNSRTHLPSLSAYSMSRSHSHEDEDHYAHRHVKRSRPNSPNSTAPSSPTFSHDSLSPTPDHTPLATPAHSPRLRPYGGGYDLPTIRNLSLQHTPALAPMEPQNLDGQYHTPQSTTPARSGLTISDIMSRSDGTQRKLPVPQVPKVAVQDLLSGNESGFNSSGQSSTTGSVAGDLL</t>
  </si>
  <si>
    <t>&gt;2751_g</t>
  </si>
  <si>
    <t>MAINHVTLVLWAMTSILLPVCSQNLPYTPTTILLPQLGSEKKNIAYAFLADTDSKVQFVSFNISTNISSDITLKYLTPGLPFFNDGTKAFIPSIDSSGEILVYSGTCSQENSSALWSFLPTYTDSFGNGTWTQASTKVASDVTPASPTGVNFLSKALSFSTVVYTNASQSDFYVFGGMCPSNLSTASTWQSAASYSNHMLRLEPSVPPSTTNYTLDLTSSRSPPIAEAGFTITGLTPSYSNSSEEVTQQQNFVIIGGHTQTAFINMSQIAIWSLPEESWSFVTVDSPSSSTSGNTELTIKSTVISVDSRSGHTAVLSEDGESIIVYGGWVGDVGQAADPQLAILNIGTGFGGSGDWEWRIPDHQPTDGLYGHGAAMLPGNVMMVLGGYNISTSGTSKRDTGSNAKVTFFNATSGQWTSNYTNPAYAESIASGSSNHSSSKINGTKLGLGLGLGLGLLAVIAAICVGCLYSRCLRQKREVRREIDLRERNLGEPGLYNSPMEQVASRSGGFPWTNGRWNAANHQYDSPGEESTSTIGSYENINTGIHGLGEILPVSVPGKQIQRKPLISGKARGSYQPTPTFDFNGGRSNNVGTSGAIHPIYEADEEDSISENLDPVLVGVGIALGDPSNPPEVPVDKSQRHSDPFKDPPTAGFSANPGTIKHHSRSYSASDVESPAQSREREIQEWVTDWEAADELLHSQIRRQSPAGRLSPSRRARHIAQASANSMAGQEDNGRTESNLSEKSITASNLSVSRSGSSSQGTRTSSLRGLINGMIPFSTTMLSTTVASTTYSPVFDGPASKNLHPPGSSGSNSAKSFNTARTSFPMLQIEGEGLLPRPADEGSNAETPGSPSKSKELARGRSGWLGSLRRVFASGDFSKGETSNAQSHPYNDYVSTRDMSPVRHNQVSIDAEPRRAASASATLWRRKQGKSDWGDSAPGTRSNTFTGESSSADFQGDHSINNADLDDDEYDDDDEWDIERAVENRVVQVMFTVPKEKLRVVNHDFSRDESPPESLVGSLKSKKGSGKRSLKEVLGVQAAIDEREKGVSQPLLEKEDAPAVEEKIPVTTDMEREIERTVQPPREGSPVSRKSKVLEMVDRLEGKSRPSSPDRR</t>
  </si>
  <si>
    <t>&gt;1832_g</t>
  </si>
  <si>
    <t>MAAFGKLYTYPGCPRSTAIRAVAKANNVDLEIVETIPEKGVSAEYLKINKLGKVPTFVGADGYTLHEGIAIAIYITSQNEKTTLLGKTKQDYASILKWMSFFNSEVLVSLGGWYRPLIGRDQYNKKHLEDSQKAALKAVSVAEEHLLHNTYLAGERITLADLYAAGIISRGFQYFFDKKWRAENPNVTRWYETVYNQPIYLSVVDKLSFIDEAIKNTPPKKAEQSKKEHAPKAAPKPKAKEVEEEEEEAPAAPRPKHPLEALPKPTLVLDEWKRQYSNNETPEALKWFWENYKADEYSLWKVDYKYNDELTQVFMSSNLIGGFFNRLEGSRKYIFGCASVYGIKDDSVIQGAFVIRGQEALPAFDVAPDYESYQFTKLDHSKPEDREFVNEQWTWEKPIIVNGKEYAWADGKVFK</t>
  </si>
  <si>
    <t>&gt;11_g</t>
  </si>
  <si>
    <t>MISATPFKQQSKQYKDLSKQGVSNDINIKALNMTKPIVAKRTSWSANNSGQCGDRSSEFESWHQGMAEVNQAAGDAWQKAGEARAAMSRDFIGYDLYKSYKGHKICTEACLARAEKCHQAALSFNSLHSK</t>
  </si>
  <si>
    <t>&gt;5911_g</t>
  </si>
  <si>
    <t>MNSASDTTSTSGLAGLRSVKSTHKLNQIDRVRATGVGDRISLPQLVVCGDQSAGKSSVLEGITGIPFPRQDGVCTKFATEIILRHDPAASRVTATVIPHGSRSEQDKARFHSYHRDLVDFSDLPSVISDAASLMRIRGHDGVQDGPAFGADVLRIEVVGDTGLHLTVVDLPGLIAVTSDQQTDEDVELVANLVDGYLESSRTIILAVIQATNDIANQKIIQRARKFDKAGQRTVGIITKADLINKNTESRIALLAKNKDTTKLKLGYFLLKNPTPSQLDAGISLDDRKRDEHQFFCSSAWKDQQLDMGRVGIDALRTFLQELLEQHIERELPKVRVEIKKLLLQTEGEIADLGDERPTVGHMRMFLTRLSMGFHGLAQAALDGNYQVSGFSFFDDFDDFGSSTRLRAEVHRLNGEFANEMRDHGQKRELVDADVDQSDYTPQSDSNSGLDDVQILVSKSDFNAWVYIKTRGKELPGNSNHVLLSELFHEQSSRWGQIASDHVSQIFDMTKAFVGRVLYHVITDDRVRGEILQRTAGRLESCKENAEAELQRIIDDEKFQPITYNHYYTDNIQKARQGSLKTVINDAMKSVASEDRNGKFHVSNIQVDFDKLLSSLQNRVVVDMDDQACSEAQAGLTAYYKVARKTFVDNVCRQVIERHILCNIPDVFSPPAIMRFSDEELTRIASEPESRLRHRKALVALEQGLRDSLLHLQG</t>
  </si>
  <si>
    <t>&gt;9613_g</t>
  </si>
  <si>
    <t>MDRKLVPSGQPRDESPNSSSTTRLTPDSDSEDSDFNDSQHGESYKLKNMPKDLETHDGGRDDSDGESEEETIRRRPRRASASTTQSFQLYTPNEERAVVRKFDKKLVLFVALLYMLSFLDRSNIGNARIAGLERDLHLDDGKYEWVLTAFYIAYICFEWMSILWKIVPAHIYVTSIVLSWGIIASLQSIAPNFTVLIFLRFLLGVGEAGFTGIPFYLSFFFKREELALRTGYFISAAPLATSFASTLAWAIIKLGHYLPIASWRLLFLIEGFPSVLVAVVAWHQIPDSPSTASYLTTREKRVARLRLRKQKDAKLAPTNSGLNFGEMVKTILDPKSYITAFMFFCTNMAFSSMPVFLPTIIKDMGHSTLVSQLLSAPPYLLSFFVVVITALLSDKLQNRSYFIIFHALLSASGYGFLALAGKMGWGVWWRYAAIYPSCMGFFSVITIIITWTINNQESESGQGMGFAMLQLIGQCGPLVGTRLYPEKDAPLFVNGMGVCAGAMVMVACLALGLRFYLGRKNRGARNNYGELGAEAEGEGRTLVAGGEDKVVEAFQYML</t>
  </si>
  <si>
    <t>&gt;10808_g</t>
  </si>
  <si>
    <t>MASNPPVSQLFRQGEEIDASDSSIPPRKMPTGKLYSIGDIHVGFPDNKVAWSKLTPHPGDGLILCGDVGDFAEHLRSAFSKATECFDTVWWCPGNHELYTLPGKYGTGVRGEQKYQECVDIAREYNVLTPEDDFVVWEGEGGPAVIAPIFTLYDYSFRPDDVSLEGAVPWAREKETEATDEFVLYPDPHPSRQEWCKVLVQKFETKLEAARAQFPLLPLVIANHWPLREDLVTLKFIPRFSLWCGTKLTDDWHRRFNAKVVISGHLHIRRTDWKDGCRFEEVSLGYPRQWKKCAEMGMGVNELLREILPGPEIPKTGEVPTQWRVYG</t>
  </si>
  <si>
    <t>&gt;5192_g</t>
  </si>
  <si>
    <t>MASPQTSILILGLGELGYQIANSLSTFNTLPPSTTITVLLRPSTLSKPSPSKATQLSTLKSHSITFLAADIVSLSPAELSTVFRPFSLIICALGFSSPGARLQIKITEAVLAAGVKRYIPWQFGVDYDAVGRGSAQPVWDEQLDVRQLLRGHSKRGGETDWVIVSTGLFTSFLFEEVFGVVVGEGGIVKVRALGSWENKVSVTSPEDIGRCVAEIVGGEGNIWGVGNEVVYTAGDTITYGRLADVVEAEVTKWELGIKVERESWGLEQLNREMEESGGGNIERYRIVFGNGKGVSWEMEKCFNFERGMKMVNVKGWVEANLRAKLGV</t>
  </si>
  <si>
    <t>&gt;3788_g</t>
  </si>
  <si>
    <t>MANAGLSRGLPKFLLPKISWQPIHLQNTAIRASSTLPNHPNRTSRARTAKSKSITFIGHHEFLQPRKSSMLQDTSHLRSFHVTARQCRDHHFDTLKFVQRLRGEGFTEAQSVAMMKVLSDVIEESIQNLTRTMVLREDQAKATYAQKVDFAKLRSELLSAESTETSTTRASHERLTNDLAKLNSRLRDEINRTQASVRLDLNLEKGRIREEANTQELKIKETETKIEQEVAALREKLELVKFQTLQWLMGVCTGTAALILGAWRLLM</t>
  </si>
  <si>
    <t>&gt;1344_g</t>
  </si>
  <si>
    <t>MSSGFFPSREPDWCNLSVIHRNTLAPRSSFFNYTCSEDALSYDPTKAQALSLNGKWKFHHANSPFKAPARFFETDFDTSTWNEISVPSMWQLEGFGKPIYTNERYPFPVDPPHVPFHDNQTGSYVVKFSVPDSFDKEQLRLRFEGVDSSFHVWLNGDEIGYSQGARNPSEFDITDHVREGENILAVRVYQWCDGSYIEDQDQWWLSGIFRDVFLLAFPKSHIKDYQIQTLLDNQYTDAILSVVVDVEGSSEVCLTLLDADKSTVIVQDQLSVPNTDILSFSLSVPDPKKWTAEDPYLYHLLLKSGNQVLSQRVGFRKVELKDGLIVVNGKTIMFRGVNRHEHHPSRGRAVGRELLQHDLLLMKKSNINALRTSHQPNDYRLYDLADELGLWLIDEADLECHGFDSIHECSLPIEHQNKSFEEKKAITYGQAGKWLSNNPDWKDSYLDRATQLVHRDKNHPSVIIWSLGNEAFYGENFKAMSQWVRKLDPTRLIHYEGDVQAESTDCYSLMYPKISELASFADNWAGKKPLILCEFGHAMGNGPGSFKEYMDEFYKHPCLQGGFVWEWSNHGLATKTVDGEEYYGFGGDFDEVLHDYNFVLDGMVTSDHTPGPGLLEYKKAIEPVQLVQGSGTGVKIINRYDFISLEHLKCIYSIVGDGFVVDGGEIAIPPTAAGEKADLQIPKLSLPNTKVEAYLELDFALKEPTNWGEASLKIATFQVLIQHASLVELDFSSRPFSTLKIIELSESVFNIQSSSSNWTFDCVLGRLTSWTRGNIQVLHDGPQLDFDRAYTDNDCHIAAHWKSKYLHLMKPHTRSVTWSITDNIATIVCKQRIAPPVLEWSVDAELTYTFTNDGVKIAVKGIPQGLNLPTAFPRIGLTLSLTPEFEQVCWFGRGPGESYKDKKLSQPFGTYTLPVDALMTNYEFPQENGNRTDTRWVKFLRGSNGALKARMAGQKEGMDFSAGHYYSKDVEKAQHPYELKKYRVNEVVVRLDSDHHGLGSASCGPEVLPQYALKSNPFNFAVLLEYIPNEQVL</t>
  </si>
  <si>
    <t>&gt;232_g</t>
  </si>
  <si>
    <t>MTRRYVYSIALATFVLATALTLASISVPDWITWTVETPDGGHFTKRLGLHRSCSSTTNACTQFPQYTDCHGEDRYFCSMWKTVGFLMSLAAVVECATMIGFAVVVLGGKQMRVRGWKILVSLAMFVGVVQCCCMAIMAYLFDNDDRFFVGWKLDRSWGYCTASWCIAVGTAFGIWLSAIFLPEEDGYELIPSERYGG</t>
  </si>
  <si>
    <t>&gt;6165_g</t>
  </si>
  <si>
    <t>MVSALEVHPCRERFGSACNMEARGALWAEGGATFSFLVVEACIGGSESLRFSLIIEKGGRGVKDIVKRQRKQINADAMIANKVIEKDESSWVDGCVYEVLIWNEKGTQAH</t>
  </si>
  <si>
    <t>&gt;10168_g</t>
  </si>
  <si>
    <t>MTSYLSKLSPVPAFADYTGPHTVGTIDVELPVSELEAPSPAPDDSISTVQYRIFYPCDPESKGKGINWLPNPQRGYTSGYTKFLGAGNILADFISFIPNALHYISIPVRKNAPLLKPTTESKRWPVMIFSHGLGGSRNAYSALVGQIASHGVIVIAPEHRDGSCPRTYIREVASNNSRSEKHSAKHAKRIIEYIKLSHTPSPEVEAGRNAQLKIRLWELGLIHASLLQIDQGTEITNLNSSSIPLTLFQNSMDVFTPGKITFAGHSFGAATVTQFIKSTFYSSKTPEAPSTYETIFSPSSRSPIIQQITPQTPLVLLDVWCLPLRAATTRWLWDMPLPCYSSPASPGGAALLAVSSESFYKWTVHFKATKRLLSPDPSSHDYQFSNPEVSGKWPEPNFYYAAASAHLSQSDFGVLFPWANKKFLSVQEPQRIMTLNCRAILQLMRQNSISISPPSSKDLETPESSQSLSVRDEMILERGKVRDWIWLNTDLKDVASESESEDEIDQAKVNGRVESEPVIGNELKREESIAAGL</t>
  </si>
  <si>
    <t>&gt;3920_g</t>
  </si>
  <si>
    <t>MVRARESQSQPHRVQRAWSSNSTKRSHQSSGSHSSSFEADDERSSSDSDSMGPDHRDAPSQYEGEDTRLTSKKELAGWYAYGFAAEVFVICGMGSFIPITLEQLARENGVLLSDRITPCGSSSSHQPPGLSPGPGILKDVGQCVVYVLGMEINTASFAMYTFSLSVLVQALLVVSISCAADHGNYRKRLLLFFAFSGSLATMLFLPVGPKFYLVAALLAIISNTCFGASFVLLNSFLPLLVRHHPKTQDQTPHLSPDFEPTIVEEQPQEHHLEPNGDPSLNVSSSLLSRTHSATARSMPTEKVTSIELQLSTQISSTGIGIGYMAGLFLQCVSIVIIWLLKSTTFSLRLVLFFVGLWWCVFTIPPAIWLRPRPGPSLLSTDPNNPKATRTWFAYFLYSWMSLWRTIKLARRLKDIVLFLLAWFLLSDAIATVSGTAVLYAKTTLHMRPEALGLINVITTTAGVLGAFSWAFISRRFGLRPHQTILTCICIFELIPIYGLLSYLDIVKSWGVIGLQQPWEMYPVGAVYGLVLGGLSSYCRSLFGELIPPGSEAAFYALYAITDKGSSVFGPAIVGVIINKTGEIRPAFWFLAVLVGLPAPLIYFVNVDRGKEEGAKLAEIIEGFRSRETSADVSGAQTPRAGEEGPLLASEEEDYGTYESRAHMV</t>
  </si>
  <si>
    <t>&gt;9502_g</t>
  </si>
  <si>
    <t>MAQIPNFYSGIKWRWVFGAITVLLLIHFTINQEQGFHNIQKVVCQTPGSSKPPTTPATTPSNYEPSDPIPNIAHYVWVRRDSNAELQFAFKHWFSAYSAYLYFHTDAIYIHTDAPDEVILRAKQSGDLWTRKLLDIPGLIVRHVEVPTHAKNGVEIAGVEHRSDFVRPSVMLEFGGIYMDFDVVPIRDVKPLREANYNNVMGHELYEGINNGIWLSKPGTELMKIFNDEQHIVYDREWTTHSVILLTKISNSVVSAGNEVLILERKAFNPTSWLHEDFVVLFQPHPETPPAPLTDAEASALYPPQTNVHALWKANRDAKREEWELDFSSSYMVHAMSPTHHGGGVSGFSDISLEYILARESNFARVAFPAVWHALQTKVISKDEI</t>
  </si>
  <si>
    <t>&gt;9071_g</t>
  </si>
  <si>
    <t>MSVPAFSDIAKSSNDLLNKDFYHLSKTNFELKSNTPNNVAFKITGKSTHESATSGALEAKFTDKPTGNRKPPQSKLFRSLQIRSDFAGISPSDLYPIDFYVYLADESRCSSLLMMYRRAGLTLTQTWNTVNALDTKIELTDTIAKGLKAELLGSFYPATQAKGAKLNLHFKQTNFHGRAFFDLLKGPSANVDVVIGQDGFMAGASAGYDVQRAAITSYSAAIGYAAPQYTATVTAANNLSIFSAAYYHKVNKDVEAGAKATWDSKSSNQVGLEVASKYRLDSVSFAKAKINDRGVAAIAYNVLLRQGVTLGLGASFDTQKLDQATHKIGTSFTFEA</t>
  </si>
  <si>
    <t>&gt;229_g</t>
  </si>
  <si>
    <t>MSTAERSEYVLSLEEYSAKRARGDYGVGQTSLTEDFRSSSPFWRARTSESRQDSSPKNKSKDSGSGIVVGASYSHADMLKFDNLSSRPRTPPTSNSYSKSRSDTPPLHRPSGFTSPPRRSYTDFLSNTNNDWTVDDEGDEDEEYGYENDDGDDFGLPSISSMKRKTQKTPQLSQGMTDIKGNLLPFGAGLQGGLGGFGTRRLSNSADIAIERPTPSYPVAKKSEGKILRPQYKEILRDPANSLHLINHPPIPADASPKEIDAHQTRITRINKFKKILQATSINLTDLRAAAWSGIPEEVRAMTWQLLLGYLPTSSERRVGTLERKRKEYLDGVRQSFERGGSASTTGKARGLDETIWHQISIDVPRTNPHLELYSYEATQRSLERILYVWAVRHPASGYVQGINDLVTPFWQVFLASYITDSDIEKGMDPGQLPKAVLDAVEADSFWCLTKLLDGIQDNYIFAQPGIQRQVAALHDLTARIDEPLAKHLEQEGVEFIQFSFRWMNCLLMREISVQNTIRMWDTYMAEEQGFSEFHLYVCVAFLVKFSSKLRKMDFQEVMMFLQALPTRDWTEKDIELLLSEAFIWQSLFKGSSSHLKGGSSTTPSNYNG</t>
  </si>
  <si>
    <t>&gt;1456_g</t>
  </si>
  <si>
    <t>MSTLLSSTGLNLHHDCSDQVIAGLTYSNPQELQAQGRIHRIGQDRLVTTIKLTIKDSFIEARMLKRLEKVFPDLLSSINDEVWDSDSVKSLQLLPELHPAGFNDREALINHIWKILHGADKLPTYQACNLSIQSRYELPQSYDIGRDMANLDAQSGNRGARIFEFRIFAVAIDKAYNHPLYLWQSVESLGKIKGDLLDLTTMAISLNISGIENISDGSAIFTPRVVTVDPSINPRGIQRFATLESKIVEGSVQVAPWMLSMLGFGSNNGHAHVVCWVGSFGLPAAVDIIKAMITAESQLRGRFRSL</t>
  </si>
  <si>
    <t>&gt;1752_g</t>
  </si>
  <si>
    <t>MTKMKPVSGPARPPSPSNSFYALSDDEEGEYNTITHTASGRGVKLLYSKSKVYIHPTPSAKDNIPGYIALLQQKPAPDSRPTSSSSSTSAKTKTAASLLLAWLPEHSLGDALDTYVKVDLAEGDSPPKQSYLVPPPPTTTTHSASIGHYAFAIPVSAIYSLLVRPPSLGWWFGSVIINSRAGDSFPALFFHDSECQSTILQKKRRARESFDPFGADGQMFWGGDEVVRWLRRYVDVERSGAEPNIYLVEPSLEDKEAFGGKPVTAALVRPTSRGVDVRGAAGASPGGGEGSAGRGDAGMDPVTKFVKEAGWNLMEKLSKVTTFTRRTADSVIDNPRVPPQVRRLLRNPEVQTIQEEFDSARIYLARWAMGIAEQSERDRNQRIWTAKDVLEMEETDVGEFELLDTEMGKLSMKELRKPVTLKEWNGFFDERTGRLQITVDEAKERIFHGGLDPDDGVRKEAWLFLLGVYDWHSSADERKAEIASLRDEYVKLKGAWWDRLIDLGGDGEEGEWWREQKGRIEKDVHRTDRMIPLFAGEDTPHPDPSSPFADVGTNVHLEQMKDMLLTYNEYNRDLGYVQGMSDLLAPIYAVMQDDAIAFWGFQHFMDRMERNFLRDQSGMRLQLLTLDQLVQLMDPKLYLHLQKADSTNFFFFFRMLLVWFKREFGWGDVLRLWETLWTDWLSSGFSLFVALAILEKHRDVIMEHLEHFDEVLKYVNELSNTIDLESTLVRAEALFRRFQRMVEAIDKKSNFPAPRLRSHRMTSPMSQSLQSPVSPASHNSPASLAGDNASVIGSSSGVDSGPVGGQRNDDRPVNKGKGKDDGKKSEEFERPKVITKELRALLSRKVEVLPRKVVRKGGEGRNSLGK</t>
  </si>
  <si>
    <t>&gt;3278_g</t>
  </si>
  <si>
    <t>MASEKSFEEDAPVERVLTLPLAIEPNERPIFSGSSSLDFGSKDKPSDPVLIKEGEVQKSDDLTAYLQVVGAFFMMFNSWGISNTFGAFQTFYESNLLQDQTPSQISWIGSIYATLLLIVGGIGTGRIFDAGHMRGLVIFGTITSVFGMMMTSLCTKYWQILLAQGIVMGTGGGCFMLPSVAVMPQYFKERRAFATGIAAAGSSIGGVVYPVVFHQLQPRVGFGWATRIMGFIMLATLMIPVAVMRAKVYPASRRPLVDWKVLRNVPWDLFSLSSFFGYMGMFVPFYYLATYSIEKGIMSTNAAFYTLTVMNAGSIFGRLIPNFYADAIGPLNITLPFIIFCGIVAFTWISITSVAGVFLFAFFYGFFSGTFVSITGPTLAVLSPDLALVGTHMGMSFGIGGLGLLIGNPVAGVLLDGFGWKGSIYFCGACNMVAAGCVLWTRIAKTGWVVWIKT</t>
  </si>
  <si>
    <t>&gt;12_g</t>
  </si>
  <si>
    <t>MSASAPLKGMPTLVTLPLEALKIILAYSHDLDSLLSTIASCRAFYVAFHTSPRYLTQILVSRKIDVDVLPEAIQTLRAALFRRRHPPNLELPLVMSQLFGDDRDALLNYHWNLTNGIAALQLHSIVETFASEFAPWEREQLASIHESLWRQVTPAFNDLALHDVSWGEYHTEYVDQFDDLCSEWLLSRGLPFSHNVSRAETYIQRYQLLSCCAPASAYPFLHQGFESYNWLLLRQEGSTTTNECHKRPDVPFYNDQDPGPERVWKWSHKTESRIGLSKEVEYKSERACGYVFWDGERLDRTGWLDMDLDDIIIETEDEIESMAPPLEEQFQSYRARSAFFSPGVHRYWEKGKDAVEMHVMASSVSQY</t>
  </si>
  <si>
    <t>&gt;7256_g</t>
  </si>
  <si>
    <t>MPVKPDRQDGIQRDTVLDLSERPQQNRWIKRYRTEVAASVSSVFSTFAAFPLDSVKTRMQTYKYDSFADCVRHTYKTEKYRGFFRGVTAPMASVTLVRTISFSVYQRSKYTYATWCRRNLGTDPLVHVNTPGNYPNLSTLACFGAAGATAGSFITLLACPFELTKLSAQVSVLMAERASSSVSEPNNRKEVAASYQNKGTFKTAKNIVKNRGLAGLYSGFSLHLLRDTLGTGIYFMTYESSKQLLTTYRGDKSTTNPLAVVLAGGICGVTSWTLIYPIDSAKSIYQRNCLQYRKGEKVKDVPKIQFFNPKMYRGLGVSMGRSCLVNSIFFSVFEFIKKNINALED</t>
  </si>
  <si>
    <t>&gt;7087_g</t>
  </si>
  <si>
    <t>MSSVTMDNLETKERRASKASKLPASVYPEVMIELPRLEHHQTFIILHSRRSLAARFGPPLLAMATSSNETLQSAIPHVKIIFPTACRSRATSYKNKLTHQWMDSWTGGDRTERQDLMIDGLHKSCEYIHGILRIESKLIGEENVVLWGLSQGGATTLSSLLTWDRKWSSSNTSTGDLFDTEDPFAHSEDEDDGKAYPPLHKGMTQNLSI</t>
  </si>
  <si>
    <t>&gt;6727_g</t>
  </si>
  <si>
    <t>MGGPRRGIVHLYTSRLTAFEHTANPTNPSQPLPQNIILFVGGLFDGLCTVPYPTTIAKRLPPSWSLAEVQLSSSYTGWGHSSLSHDVNEIAKCISYFRSRKSGQIVLMGHSTGCQDAIHYLTFHDYQQRPKIEGAIIQAPASDREAILMAMDPDIYKQSCEIAQSMISKGLGEDMLPSAATDNFFPCPVSASRWLSLASPNHDGDDDYFSSGLPDAVLSNTFGKLPKETLLCVLFSGNDEYMPESIDKDALLKKWIRIAKKAEGKIDEINSGVVDGATHNLAGDKEEVVEGLVKRVLRFLERLEPQTSL</t>
  </si>
  <si>
    <t>&gt;793_g</t>
  </si>
  <si>
    <t>MFAARMLQVPARNALRNGMRCISSMPGRAEMGMFSSGRSAEPPKAWTPIPYITETTGGGWRQSDIFSKLLAERIICLNGEVNETLSAAIVAQLLYLESDAPEKAITLYINSPGGSVTAGLAIYDTMTYIRSPVSTVCVGQAASMGSLLLCGGEKGKRFCLPNSSIMVHQPSGGYSGQASDIAIHAQEILRVRRKLNEIYIKHLTKAHSLEDIERLMERDRFLSAEEAKEMGIIDEILERREVNEKEVKET</t>
  </si>
  <si>
    <t>&gt;6324_g</t>
  </si>
  <si>
    <t>MRKSAAPQDFEIHVDPSCLSDDLEKENDMAIDRVASSQTIVHHNLDDAGSIADESQKTKSAQAKANLNPTAESVADEADIQVNERKREARARRQSRIETEIKRAAEAVIASVEQDHFDHNEDSVLSMETDESFCREQSVESANPEQEQRSEPGGDSSSQHEGDIDDDVFSNSAHSSGRSSTNSSSRHSTNSRSSKQKILTSPKVGEEAASAHEPETMSRIPSASSYGQIRANLDLDESTPHTPSKVLDRPPFRTPSSVRALQMSSPPASLFSSPRSSKRGPTVSRLGTPTPHQSRTPTRLKPKKEQQLVLLHVTVLPLSWTYSHLMSSPALPESLDRVRHSWRLLQEKVGDTVLERGVLLPHPQDCYETMEERLLDALELPVHPRAKILKCGHYMPPSETPSSDEEAAGGDYFNSDEMRERKWCDICRRDVKLEEVGDVEKGEKRFRVKFYASNGLMRAGAWAASWKQMERVDVELEPLVEANLHAELEHFSITTQHEQKEKKHDDGFIDVESESAEPPRTETREQEEARLREERKKRARSAEKEEMMARLAAEENMRRQAEEEEMARRMAEEEEARKMAEEEDAMRRAEEEIRQKILEEEELRRRMFEEEKMRNMYGQTDNTGPSTRPGSANSRRTSTRTSINEDSLSDLLAAAFRVAVQDKKNLAIVLLTIFVMVLALRPEMLSGNGIEPVVLGSTAAPQVVMDTPFVPQVVVDAPPAPVVDDSAVKNLEIPGVVTTTTVVTEAVVTKTETVIAPLKTPIEVQPEPVEIVEVAKPMEPELVVEEELLVAAEKELDLNEEPAEVETSQLVVDETAIPTDAPVSAGAEMGIEKEDVPTSVEDVPEESMVPTSEEEEQKAVEAEGEDFQSETYAVPESLEDEPAVIGEAEGLASPIPDVAEEENSLPTEAAVSDAPVATPSQVAELEATDVGSEARVETEEEGPSEVMVEDDVAEVKESEKDEL</t>
  </si>
  <si>
    <t>&gt;5991_g</t>
  </si>
  <si>
    <t>MDPSASASSMMLQSSEMDAVMQGTEQTNESNRHAQNGFMDPRVLNQFDDTETQSGGDPPSRDESQPSSHGPRVVVPRRKALLPTGCCYDDRMKLHANADFSASPHHPEDPRRIESIMNEFKEAGLVFTGKKGEEIDTAELAEILRESPNKWMWRIAARKATPAEICLVHTATHFEWVRSLSMMSSAALRVLTTEFDQGRKSIYVGSLTFEAALLSAGGAIETCKNVVVGKVKNAIAVIRPPGHHAEHNESLGFCIFNNVPIAAKVCMADYPDLCRKIMILDWDVHHGNGVQNIFYEDPNVLYISLHVYANGVFYPGQPEEPGIPDGGLDKCGAGRGIGKNVNIGWADQGVGDGEYMAAFQRIVMPIAQEFNPDLVIVSAGFDAAAGDELGGCWVTPECYSHMIHMLMSLANGKVAVCLEGGYNLRAISRSALAVAKTLMGEPPERMTIPPLNTEASHTLDNVKRIQANYWNCMRPGVVPVEELQHRGTDRVSDMIRMAQKSILAEKHNMIPLYVQRNKLSKSFENQILATPEMHKAKRILIIIHDPPEILAQPDPYDNTVYSHNAFVTDGLMPYIDKAIENGFGIVDINIPQHISSASDSDPYTTRMTENTIQIQTKELLCYLWDNYFELNTGCSLTLMGVGDAYLGVKQILTSRDCRAKVPCIVSFVSGSLRPVKSETDPFLSSWYKTNSLIYVSPDHACWSDEASERKVKKNRFGRVVRADVEKGAGSGVGRMLKRYEEDSMKYILDKVVLWEGENGDADETEDEDELGIARPAGYER</t>
  </si>
  <si>
    <t>&gt;4152_g</t>
  </si>
  <si>
    <t>MSVKAPAGHFVTLYFASASSYTSKDSEYLPAPLPLSKLFETLEEKYSGIKAKVLDSCLVTVNLDYVDITDEAGNETKAIIQEGDEVAIIPPRYAHGTTSNSKYGVAYYAEVPRRDIPNPIEGTGDEKRYE</t>
  </si>
  <si>
    <t>&gt;7543_g</t>
  </si>
  <si>
    <t>MQSILLSVVGPEEEIHDVSGRVAVITGGAFGVGDFEIARAMAQQNARVIMINRKEDQGSDAISKIKQDVGEHAHIEWFPRDLGSLKNVRDVYTGLAKGEERL</t>
  </si>
  <si>
    <t>&gt;3286_g</t>
  </si>
  <si>
    <t>MFSSIILLLHLYQAAFSGYNLYLSGISVNNLMGYEETTKKAARYSSVAADQLHRTRTTQASAVISLSSSLITSILQLLFLKNKWTNAVLSIANAVMLEGVRRHVGAFWSGKTRIPGVGDYNEATGKTQEVKLNMNYLIASWGVAAFVGLFV</t>
  </si>
  <si>
    <t>&gt;7675_g</t>
  </si>
  <si>
    <t>MVPQLATNNFELPFEAPLSKNLRSLYVNSKFLLGNWRKQPFAGPEASIHGGGFPAIAEHGAHSSTLGGAEVYEVVKSHEQRRPKVPNSAGRFMRFASKRPKTDPQIVPPDLTYVVVAFGCIADMAVQAKLVFPPLMLAAVPLGRRHNISPARTQSSGKEGRVDNSRVLLRTAGVPFGTVSFRSQLRMAQEVETP</t>
  </si>
  <si>
    <t>&gt;6432_g</t>
  </si>
  <si>
    <t>MSTALHHLGYYRGVAITARYKVPQNVGNLSEIIEEAIASVVLRHAALCCGIVNEDNNDTSFVRLDSVNLSECIEYRQLDVETEEEYTQSLIEILEHQHGQLWPDLDKRPGWKVIIIQSKSQIFDEPSFDAIFAYHHALADGLSGLVFHYSMFAALNNLSDTTYLQNHILQVPDSITLTSSIEEAVDLKISWSYLFWAWWDENKPKWLFPKKFTPWAGNICTVERIEKYKSRVKLITLPGDLLSNVLKECRSQRATLTGLLHGLIVASLSSNVPSAKAFATSTPYSLRDFSGLHLTNEMGVHVSSIGEKVTPETVTAIRASSDPAHLLQEIWKIARGFRATFAAVLAHLPYDSETGLFPYVGDMIAFYQSKIGKPRPITYEISNLGAMKNERIKGNWEIDQVVFTESGLASGPTMCWNVASVVGGPLTISLTWLEGDLEEELTSRLVADVDYALKCIGEGRDISF</t>
  </si>
  <si>
    <t>&gt;4620_g</t>
  </si>
  <si>
    <t>MDEFMLATPRRSIEANIGARRSSSRLQSLPKTTYATSDRSLSKTPQIPSSKSTSTPQAPRSPQDDSSVPIRSLRKRKSSVNNISTDTIADALKPLTAEERFNWKGWVELESDPVLFDYILRQYGVKNVKIQEVFSLDDESLAALPQPVFGLVFLFKYRDDDADHDEHAAKCPKQVWFANQTTNNACATVSLMNIIMNVPEVNLGSTLCAFKASTQSLTPPYRGQSLSANSFIRNIHNSFARRMDTLNADLALDNDFDRWKRARRTPKRKKTQAPRKVKKQEEDDSGYHFIGYVPVAGEVWRLDGLQRQPVSLGNYTENWIDLARDNIMARIDQYADDGVEYSLLSLCKSPLSNIQIQLSTNMHTLLSLETSLSVLVPDYALFSPSLAIPFSELTSSFGLSTQCIGDPVNCETAERRIGQAIGGDSDPGKLLHLYRVLVEEQRRLRDDYLREVEMVGMEDEQAERKKEDHSPLVYNALKMLAEAGVLRDIVKEAGL</t>
  </si>
  <si>
    <t>&gt;7593_g</t>
  </si>
  <si>
    <t>MSNNALEVNAFDQDSIKIEALGQSKDAAESSEHNTSIPAPITRTPSLPVNDTPPRPIAENEQAPVANDGYVGSPPHEEHETSTTQHLSTSQDISTTTVATEKPSPAPKSFVKFEDLKDTNIEEIPLLEKARMLEGNLTFKAEDTPTNYDIDNRGIEVIHHQLINTVGLVQGLSRKSTSESSTGLGYREKEKMMQCAIRMLHKMGQFMDYIPQDDKATILWESILRSMDSMKQTVGENALKHSHRRPNPNPNGVDVLYRVRLQQTGQADKFWYQDAPFPGIDLEKKDPVEKENEVSILDVIIDVEGTIATKMVPTVPPSENRKEWHLHGRKEFIFGKDIKLTNQKLPAIKMYSTLLMNALNKLITYYPDVASGFTFISHPYKVLLLHLPMIAAFRATCENKTAPLSDVSAVPDDKLEALEVVRDSSANEVEGTYSMTNLKSNVIDWKRLSTVEKILKVLDLSTSEVDFQTKKLWKDSASDFQKMMGGNCSADLAHHIDVLLAQVIERYWEEIVPELEDHMRYRASFDRLWVLFKPGVDVFAMVKGQLAGFVVLSCETRPPKKNPQTPEDEVAQVVVTAWNLTYTGSKFNRDAKKFIIPKFEGTKDIRLLNVYPTWCHVEEPEEREKLRKRGEKYYELIQRNPPAHSYYDGDTLEEAETSFKPYKGEIIVDPKGYLQSYAGNGRETSRARSDSKSDRSIMYVFNGLVLGTQLNRHHPLITEPTTFPADRGGGVRWKDYIDLDPTESSKFTEHHYFLLPRHILGFALKTKEWRIFDIDKIEKLTPSPNSMDSLILPDEGHYEEMINMVLMDFKSNKADFVEEKGKAKVVLLHGAPGTGKTFTVECLSLKSGRPLLALTVADLGNQEDKMEERLSNWFRLAETWKAIMLIDEADVFLEARKPGDLNRNCLIAVFLRTMEYYSGVLFLTSNRVGHIDPAFSSRILLALHYKVMNSSSRLRLWKLFFKLRKEVKVLEFSVDAHKYIESADVSIRNLNGRDIRNTIQAAILFAEQERCDGGNQGDNSALVVTRAHLETVLNQQRSFLIYQKELYGMSPEQRAWQDLSRLDLFPGDANAATAEKA</t>
  </si>
  <si>
    <t>&gt;7929_g</t>
  </si>
  <si>
    <t>MINLRYAATRTPSSSQIGSVIKPAFSPSTAGSVRILLRIQSSQVHSLSSPSRTSSRLIYPAPLRSQFLPDEISTNFALSTIRSLHQSARLREEKPATSAAKEEPQTGKNRERQTSSETSEPESKAEGKEEAKEEGKEAKDEGKQEEQQEAKDREGKKEKKEDAPPPPPHGDKSPWQVFTDTLQSEFKASKEWNESTKALAAGAQQFTENESVRRAREAYERSTGAVSSTTAKVLKTTAGAVGKGAAWTWETPVVKGVRTTVNATATVIEKGTRPIRETEAYKNVKDVIDDGSSSRYGGWVEKEERRKAREKRELEEAQKAGLSGKRVEVLKEDPNAGTNVTLHKDAAWKESWRDFRDKNRVMQSIFSLKSAYNESENPLISTARSISDKFAGFFAENETAMVIKKFREMDPSFHMEPFVQELREYILPEVLDAYVKGDTETLRLWLSAAQFQVYDALSKQYTTAGLKSDGRILDIRNVEILQARILDPGDIPVFIVTCRTQEVHVYRNAKTNELAAGMEDKVQLVTYAIGITRVAEDVNNPETRGWRLIELQKSGRDYI</t>
  </si>
  <si>
    <t>&gt;8948_g</t>
  </si>
  <si>
    <t>MSNSDEATPPFSEQKSSGFDSSFPLLSNEENPPNPGQEVELVHAAEQDELQRTGFIELNTRDTSLVGEHIPSIEKFAEDLQIAIDAAWPTRHRSGYEEVHVLLLSWEEDNLGVEQEIRRLGKVLSNLYRFDVEEYKIPRKTPGKATISRVSTFLENDSNRNLLIVYYGGHARLSHQSSDPPIWTATDNLGSPALPSGGVQQLLEEAESDVLLLYDSCHSSHPAINTSGQGVTEVIAACGFEAQAPAVGPHSFTNALILELEEAFSGAPISVAELHSRIIGSLKNWKPGLLRDPDGNVWTDPSGIPRYECYKRRTPVHCFLTNETPYRTITLAPLPSKLSYAAVATIENDENTSLHASSSGKSGHSPSNSVLSPSTLTDSTTVSDSSRPAQSLDVLLAIRLEDDFFLDEEEDRGQEIKAWCEWLKKMPERAQNVRIQGLYKSCSALMLVSIPILLWDLLPDNAAYSFIGFVSSSNLAHALEYGQEAESIGSAVTPKLELEPSSKAPIILRDAVDRTFNLPFDMCKTWAGTEKLIKDAFLYIDVIGPRVEAGHYDLLDKDHNLILPATWESFVQPGWEVSMHMWPMPGIPSRYHPLSSPSPSSIPPLEIMHPQPHRPQSYKSVLEKSPKRRPHWQPVPSPSPPLHLDSFFLSSPHTEPVDYENVSRALIAEITEKVEKEVIERLRQHGIDESILEYDRIDSTENSQVIPDSVSCGRSSAGRSHTSMDSGFFDESYEDTLRKTRVSFQVARGSSPNTWILGQ</t>
  </si>
  <si>
    <t>&gt;5228_g</t>
  </si>
  <si>
    <t>MESQQPPSMLPTPEVKMEDAPVSASNATLPEATGTPTTTTPAPVDSAAATPAPIPVAPAGLTKKDFATMSSVLAYLTEYKDEEGNDIAVDFQRVVSKRAIPDYYDIIKEPTAFSTLRQRIMKKQYTSWKQYVRDFALICHNAQVYNRPSALVFKNAVTLRSLFKTEMQKLVDDGTITAETAEMPDLGPIPEFEPSPPPDPNEEIEEEEEEEEEDEDEDGEDDETDDDRPRRRRKGRRTSEGAKRSRDDGAKDDPDSQKKRGRPPKVHTPMEARINSLLKGLRKYKNPGGDLKILPFEKLPDKTVMPDYYQEIKNPIAMDLIKRKAKRKKYQSVDACLKDLELMFENAKLFNLDDSQVHKDAVDLQKEARIIAEQEKKKPDSDFADEDGRLPLPEILYNNEVWKVGDWIHLSNPNDVTKPIVAQIYRTWQDPEGQKWINACWYYRPEQTVHSFEKHFFENEVVKTGQYRDHKIEEVVDRCFVMFFTRYNKGRPRGFPTDKEVYVCEARYNEEKFKLNKIKTWASCVPDEVREKDYEMDLFDVPRKMKKVPSPIKHLLREDAKETDPLPKPTWGAPNAPPIVGAVHRRPREANESPPPEPTPSPPPPTPEPSRRPIMSDRSRYGSQGGDSSMSGTNMTMPSLPLPSPMAHQSTAQTPYGQQFTSGARPSVSPAPMAQQLSYGSQGSYGSQNSAHHHSALPQTPMYQPQTYNQYAPTATPPQQPSALANYNHYQNANVAPRPIAQTTNSHGSSHNAYNPPRPIEVFTLPPSANATIPVDIRNQFQHNESGNVLFFTVPPLDINLLPEEYEFGHSLRYLADKARSKEADEKKRKARETELETLASERYKRIKSTNESKQKWLVEQRLRALEQWCEGMEKGTDELYKEMHGENWLEARRYDTASLIIKQEEAYALKKRDEEREKKREEAKVVPLTGFHF</t>
  </si>
  <si>
    <t>&gt;5744_g</t>
  </si>
  <si>
    <t>MKFTFFTLVVASAFHSFVVAVPFSASSSTSLQTSPLTSSKRASCENTPTSRACWGDYSIDTDWYSVIPDTGVTREYWLSIENSTMAPDGYSRFVFSFNGTVPGPAIIADWGDNLIVHVTNNLLYNGTSVHWHGMRQLNNTEYDGVPGVTQCPIAPGLSMTYKFRAENYGSSWYHSHLTTQYADGLAGPLLINGPATADYDEDLGMLFLSDWGHTPACELWHSASLGVPPTLENGLINGTNTFDCSGSSDVNCLGNGTKFETTFVSGTKYRIRLVNSATDGHFEFSIDGHNFTVIGMDLVPIVPYAAESVVITMGQRYDLIVEANADVGDYWMRANWITACSTNDNPTEITGIVRYDSASTSDPTTTGITVGTNCGDEPLASLVPYLAMNVGNYTDSDITQEELSFAIGDAFTWTINSSSLKLDWTNPTTLQIFNGESPFPTDYNVVALDKLDSTDEWTLLIIQDSSGLGLYHPIHLHGHDFWVISQALGTFDLETSDLNLINPPRRDVATLPGNGYLAIAFKKDNPGSWLLHCHIAWHASQGLAMQFVESESEIAVSLTDTAAFEEVCAAWDTYSLTEVFSQDDSGI</t>
  </si>
  <si>
    <t>&gt;4632_g</t>
  </si>
  <si>
    <t>MVECWRCKADKKGLSKEEREESRPIIDGALVVDGLEEYDVDGRRQNVEKQGNCWCCGAKGGCTSCGTTKIRVSDHQEIHNDKRDNILPPSKRKWGAAHNGKGPVARIKQETGVRKRQTPLLKCSSPANNTHQKRSGYGQTSTHGRQHAQSFPFLDPGLTSQTPNNYPQGSGRVPPYSSYPNPSQVLYSEADHPASHDTQQPSPGLVCPSSDAASRFQNGYPQSSSLGYSPSAYVDPSKLSHYRFQDYNTVSPPVWGVPQGKPESTGDKLSHDGFPAAWHTNPDHILSGSLSNIESFMTQTQVSQYPDPEDLDTSPFKTGCPAPPGSSNDAAGGGLGDKNASFDIIYLALASYAD</t>
  </si>
  <si>
    <t>&gt;1144_g</t>
  </si>
  <si>
    <t>MATQIDTATITGADIPLKDTATKRSLHSHVNSNTNTNGFSTLQPLAPVQTRMKRKYRHVAAVHSVPKASCLSHDSESSPSFLGFRNLMVLVLIVGNLRLMIENIKKYGVLICLSCHDYRRQDLILGAALWFIIPCHLFLAHLVELVAAQQARTSVKAAKRRSGTATPGGSYVPSDDERQKFQSTWILIAWVHGVNITLCLLVTTTVVFYFIHHPMIGTLSMTHAVIVWLKTYSYAFTNRDLRHSYLHPSKREEDALPPIYSQCPYPQNITLHNLGYFWWAPTLVYQPVYPRSKEIRWWFVAKRLAEVFGLSVFIWVMSAQYASPVLQNSLDKIASLDIFSILERLMKLSTISVVIWLAGFFALFQSFLNALAEVTRFGDRDFYEDWWNAPSVGVYWRTWNKPVYQFMKRHIFSPLIGRGWSSGASSIAVFVFSGVLHELMVGIPTHNVLGVAFIGMVIQLPLIAITAPLEKMQGVNGKILGNCIFWVSFTLIGQPLAALLYFFAWQAKYGSVSRRLGKA</t>
  </si>
  <si>
    <t>&gt;1394_g</t>
  </si>
  <si>
    <t>MNGDSYSSRGMQPSSSSTKVKQESGATTDKQPSTDSGRHGSSREYPSSRDDRRGDRGDRDRRRSRSPGHRGSRPSRRDGEVDSYSTSRDYREREREDRYSGRDRRGGGEREWDRDRGAPRREPRRDDDDRGPRRDRDLFDNGDRRGRGGGGGGGRRGPDRGDRGDRGDRDEFRAQGQDRRKSVTPPPKKKEPTPDLTDVVSILERKRRLTQWDIKPPGYENVTAEQAKLSGMFPLPGAPRQQPMDPSKLQAFMSQPSGSVTNAALKPSNSRQAKRLLIHNLPASVTEETLVNFFNLQLNGLNVIEGSDPCISAQISKDKSFALLEFKQPSDATVTLALDGINMEDEHMTGSSANGDIKGLSIRRPKDYIVPAVSDETTNEPGVVSNVVADTKHKISISNIPLYLTDEQVTELLVSFGELKAFVLVKDGSTEESRGIAFCEYADPEVATDIAVEGLNDMELGDKHLRVQRASIGHTQASLEMGVSTMSMLAATTSEGLEEGRVLQLLNMVTPEELIDTEEYEEICEDVKEECEKYGKVLDIKVPRPTGGSRQSNGVGKIFVKFDTPTSASKALAKLAGRKFADRTVLATYFSEENFEVSAW</t>
  </si>
  <si>
    <t>&gt;3173_g</t>
  </si>
  <si>
    <t>MSSSTLPQYKADFLHAAINGGVLKFGSFKLKSKRISPYFFNAGDFYRADLLRAISTAYAKAIIEDSKTSTPLQFDIVFGPAYKGIPLCTSTVDKLADLEPEKYGQLCYSFDRKEAKDHGEGGNIVGAPLKGKRVLIVDDVVTAGTAKREAIDKIRKEGGIVAGILVALDRMEKLPAASGDDSAPMPSAIGELRKEFGIPILSILTLDDIIDGLKGTVSEDNVKQMEEYRQKYKASD</t>
  </si>
  <si>
    <t>&gt;4532_g</t>
  </si>
  <si>
    <t>MAPIKKEKTEMSAFERRRLENIAANQAILKDLSTTAQKIIPKAAPKPKSTTKRKRAAPIKKEEARPTRTSSRLAGLEADSETAKRKAEVEYEFEKEQAKNKRQRVSGALNASDILVDGKAYSKDGNFLSGIMRGAHPNVRTFTEEDIRETTDEGLKALREKMSGLDLYQGYEPNQIKLTPERIYALGFHPSEDKPLIFAGDKLGNMGIFDASQTDSQVKAEDNDDEDEQEASQPVITALKLHSRSITSFVFPPDGSHVYSSSYDSSVRKFDLQKAVAVEVFAPPSADEDLGISSIVIPSTDPNMLIFSTLEGSVGRHDMRTPSATEIWQLSQKKIGGCSIHPLHPHLLATASLDRTLKIWDLRNITGKGEERAPALMGEHESRLSVSHASWSAAGHVATTSYDDSIKIYSFLDAGSFKIGHDLDADAMKPTAVVKHNCQTGRWVTILKPQWQAQPQDGIQKFVVGNMNRFVDVYSSDGQILAQLEGEGITAVPAVAQFHPTKDWVAGGTASGKLCLWM</t>
  </si>
  <si>
    <t>&gt;7573_g</t>
  </si>
  <si>
    <t>MQFFSFSSVALALLHGTAIVYADVNSVLSAADAAPAGATLSPTVYTSSGTVQKVSNGWQITNGASGSSQITFDYLVAVGGMPFITTSSVTSTAAAVDIELFFSETIAGMNTTTGDGPFFLFSNAMDSYRAIPQTLVPSTKTQTLNLQFPQRSLRHLRVVLNTPNSSIIISKIGFTVIRATNPTVSSFSCSNAALNKIWLDGVRTVDKCVVEAGESPVAWQVMANGTRVRGQHWSPVRQGTYWADITSSFEVAVENKGASWGTHMVANGLVFVLNTATRTLAAFTGFADVSGVFPTTNVGNWTIPESVSLTGWISVNTTATGATASCSINDVLIGSITGLDISPTLGESADNTGSVTFGGPQGYSAVYRNLEVVDADLGTILYTNTMMSADSARTLADFGTGTNALASTVDGAKRDRAVFGGDLFILGRSIAYSTNTLNAVKGAITLLTSHQNSAGYLGNLSPVQTPAQLATETFEPPTSSFYSVSYALLLIVAIRDYWLYSGDSATIVSLFPKFVKMTAYMETYLNTETGLIEASISESLDFYPGGGPVFGASAKINLAYYDALNAMGNMSATAKVTDTFTSRATTLKTALVNNLYNSAAGIMPMSNYVESTGVDQCVNAYSVTLGVTPINSYTESLLSAPADGSLPLAWSGISSWDFDITSPLTSGFAVEGLFVRNFGPQAIELVERVWGVMSDEASPNYSGGHWEAISQSESTPLTYDTSLHHGWSTAPVSLLPKYLAGLAPLQPGWTRFLVKPVLAGLTYVNCTLSTVAGTIKVNLKITESVGTGQIILTAPAGSTAEVHSPVGWSFLSVGFPTVKNVTGTGASTTLTIYKVSTPDEPDEPDECES</t>
  </si>
  <si>
    <t>&gt;8220_g</t>
  </si>
  <si>
    <t>MKIHTLFHAFYIFFYLALYLALVILLVITPGDAIRQALSNHQLYNVFVIAGVYFITGALTIIIWASRLYTNRSVLQAIPKTWIPVEKGDVDKKVRKMIAASLTRSVVVAWDSRPRISQRPSTMSNEPETRNATAKPAETEAQKKEREREGLLQRVRSQTEKDEQTVTIRPDRPVWGEISHDGWSSPLSPNLPDLQYITVVLELPHLIEARAVSLAPPDPESPIRPPLPDIRAVDLLQRPASMGLREYFEHLASIGIITSSPTATRFLELYEYARFSTEPLSEAQFGDLMSQFAELLRNMATLSPAVLASLDIDSPEEESDIDGDASSSSTPITQRSRSLVSARSVSSRSGSEGTIRTTRSRRDDRNGSPSKRTEGYITAPGTPRMRQKRMASSSSSKNSFAQSRPPYNGGDKSDSSSSVSVRSAAQESVVRLSRVDDNGDLPYVLRPPGVR</t>
  </si>
  <si>
    <t>&gt;6413_g</t>
  </si>
  <si>
    <t>MAPSKPPRYIRMQSTETHGSVPDSHEERGEMSTPKWINASANISVAVNPIILAASLSQHPRPSQDGQAILTSSPLLDRLGDPGDGSRKVACQPLKDPGPVSTYETRGDNTRTVEAECRVAELPSWMTFVSVLLFSKHVRDPTA</t>
  </si>
  <si>
    <t>&gt;6184_g</t>
  </si>
  <si>
    <t>MLTFKLVLVALAASANAVPAPFKHRVHEERQAPSSDWVKGARIEGSAILPMRIGLAQNNLDKGQDLLLEISHPDSPKYGQYLSPEEVHDLFAPAEDSVTSVKKWLNMFGIENSRIAHTENKGWLAFDATVDEAERLLLAEFHEHEHKYSSSIRVGTDKYHVPAHLQPHIDYITPGIKLTPVKKRSVKSKRSTAVHPKPVNRISSNSKPCDGFPWDYKPPGYGSLPEELAGCGRNITPVCIKALYQIPNASKASKGNSLGLYEQGDYFAKSDIDAFYAEYAPWVPQGTYPIPALIDGANFSVPASSALNSGESDIDIDLSISLIYPQTVTLYQVDDQVYEPEEVATTNLFNTFLDALDGSYCTYTAYGETGNDPSIDPVYPDPQAGGYKGPLQCGTLHPTNVISASYGQAEADLPLNYNLRQCNEFMKLGLQGHSILVASGDYGVGSFPGDGSANGCLGPSGQIFNPQYPSGCPYITSVGATMMYADRTVFEPESVMHVNLSGTAQNFTSAGGFSNYFKQPSYQKAAVETYFDRAGLTYPYYEGIGLNVSEMAGLYNRIGRGFPDVSANGAQFRAYTGGEDFHWYGSSLASPIFASVLTLINEERFAIGKGPIGFINQILYSHPEVLNDVTNGTNVGCGSEGFHAETGWDPATGLGTPNYPKMLKLFLSLP</t>
  </si>
  <si>
    <t>&gt;9163_g</t>
  </si>
  <si>
    <t>MRNTILRSPRRCGLCFFHLKANTPFLETPTVSRRINPIWPQGSGWNVGLLDDAILPPKGITMIYLKTKLIAIHVSSQRGCIGCAAILQFLEHQVQGELSFDQNCLQTIKAGGDKSIKKDFDMSIGYTAGTKRQFFLPLLEIPTANPSVISPIGYPAAHQVSRAIAQGYTGSLASLHHLKTWLKECELSHKAYPNHNNTVRLIQNSKREEPYACLSHRWGVSTHRCQTTKNTISTHLKSVPWANLPKTFQETASVVLRLGLKYLWIDSLCIIQDDENDWRTQAGQMCNIYHGSYITIAATSSADSDEGLFRTMPRIPIQAYSSSYRELFIYKSPQHYYELGTTGNYSTDESDEFPLLSRGWVYQERLLSPRLVHFSRYKLRFKCMSTTAPCECGTDGLWYEKDNYNRILESSDLVEIRSRWHQIAHQFSGLKLTYPSDSLPALAGVARGFGMAHQDVLGRYAAGLWEHTLAHDLLWTGHTRRTTQPNASYVPTWSWASTTGWCGTIAYDRATCDLEVVSVNIDLAGPDEYGPVNSAELTLRGYLAVGTCKWAAWRGGASIHLCDDLNAIAVYTINLDYDISIPGCPAYVLEGSPIYCLKTGFRGGGRHVCLVLRAVDEKQRIFERIGLLYEVWYEDVDSWFNGGQARETFKLI</t>
  </si>
  <si>
    <t>&gt;6508_g</t>
  </si>
  <si>
    <t>MSLDVALQSVAFYVLSCSTCAKINHRRKARVQAKRERAEKQELERDQPGLYHHPSPFNTNPYWTEEIMMGPGPLKQKNGSKNASQRALNTAGQGSSYAGSTALSSDSPGSPTAGTESSQISGDGWNRKRYQREDEDLWGHDVPGPGQRIMDAIAKAGSSARTVLESRLNRGSGLYKEGDEPSRSYFQARNPPVNDLHPPVVSTAPSSRDETRWMLQPPPPAKVMEGKERVNRSRAVSTGSSRRGVEGTPLSRQVTERLVEAKLQRGETPSVFEARSLASRAETRARTPTSNWPRYQSQERSRSSSFDEDEPSTLKRRQSRRARISVTTSERSSFDSIDHIPIPSSVHLDSTHTEMSEQSTRPILAALLSSSSTAHRGSKDGLQALEELNQPLSTNNMKLRMESPSQNTSPSANAIPTHILSADLEFTSASNYQLPKTVSLNHSS</t>
  </si>
  <si>
    <t>&gt;10266_g</t>
  </si>
  <si>
    <t>MPPKKATATSSPTIYIVISHSSVDSVHATLDSANKAAEALGDEDIEVKPTQLVGGTISISPVAAAKPARAAAKPKVAAKPKPAAQPKAESEDEDEEEGDEEEEEKPVAAKPMKKTKPVAEQKAANATKPKKGSFDESKLPENVRRVLNGSGAQLAGKQICVTGVPPTIGRKNAEKIVVAYGGKLMKALSKKTDLVVIGNDAGPKKLDQIEGYGIDSTDEDGLIALIEGGSSGGAKRGAEDEDEDMDDADEEESEEEKPAPKGKKAKR</t>
  </si>
  <si>
    <t>&gt;1933_g</t>
  </si>
  <si>
    <t>MSLPKEMKALRYSKPEHYGIVTVPLPTLRPNDVLIKVRACGFPLIPGHETVGVVAAIGEQVKGFKVGERVVADNSELCNECFYCRRGQLLLCEHFEAHGVTMDGGFAEYCAYPAGKVFKIKNLSDVDATLLEPASCAAHGLDKIAPKLGSSVLMFGAGPTGLVLAQMLRQNGGCHVVIAAPEGLKMELAKKLDAGDEYIELSRSNPEAQFSKIKSENPYGFDIVVEATGSPKILEDAINYVRRGGKLVVYGVYSASAKVTWPPSKIFGDEITILGSFSETYMFPAAIEYLDSGKVKVEGIVNKTFKLEQWGECLESMRNKSAIKAAIVFD</t>
  </si>
  <si>
    <t>&gt;7274_g</t>
  </si>
  <si>
    <t>MHPSRQAYVEEVQSEDTGIDLADVPLDLDYDMPSTTAGIAPERASAILSQFQRKRKAAAIAVPTDDGRVRARLREIGEPITLFAEGPGDRRDRLRSLLAIQAEIDAEEEDGEGDAKMHDVSDEQNENEQEEEFYTKGIPELIDARKAIAKYSLPRAKRRLASQKAESAIPLRAHVKFRKSVKERLQGFELQGSQTAGERPVSITRFSPNGEIIAAGNWGGGIKLLHVPVMNEIRTLRGHTDRIGGISWFPGATLPGTTVSQDSVNLASGGAEGSVHLWSLNQDTPIATLSGHNQRVCRVEFHPSGKYVASASEDTTWRLWDVSTTTELLLQEGHSRGVFCLAFNPDGSLLASAGNDSIGRIWDLRTGRTVMILEGHIRPIYALDWGVDGHRVLSGSGDGWIKCWDVRKVQPAGGIGAHRSVVSDLRWYKGMDDPAQGIAPELDEHGAARPKKSGTFFVSSGFDKNVNIFSADDWSLVQSLSGHTGNVHTVDVSRDAKWIVSGGYDRTVKLWGRNDGQGL</t>
  </si>
  <si>
    <t>&gt;8689_g</t>
  </si>
  <si>
    <t>MPPPRTILRPSTRIPYICSHCRLSRSSFPRLYSTTTTTTAAVSATSPAEPQSSRNPAPPPENAFARLKSRRLISLKGPDSTKYLQGVVTNSVSAERRAGFYTAFLNAQGRLVNDVFLYPDGGEGWLIEVDAGEVGALAAWIKKYKLRAKMEIRVVEEEEWGVWSYWGGKEVGGSEGLEGGYRCLDGRAPGMGWRVLLQEGKKPEIEGEEVEEETYRVRRYLHGVAEGQDELVKGSALPQESNIDWMGGIDYKKGCYVGQELTIRTHHTGVVRKRILPVIVYADGEGVPERLEYDPEKQYGVEHTPRETRIKRVGKSGRSAGKWLAGVGNVGLGLCRLEIMTPMQSLGEGGSGGYKEGDEFKLEWVVEDEGNKMVKVKAFLPEWHLDKKL</t>
  </si>
  <si>
    <t>&gt;1125_g</t>
  </si>
  <si>
    <t>MDFWSRLIAGTSLAPGGGKKAAANNPEKRLARFKREYSQLLQIWRRTSNLSQDYEAAESIRQSLQELTTILSDESRRPLPHPCITFASSKQIYIPIGKIATTSYNEGIIREGVGLFATLIDSEEEDFVKNDVFSKSLMNLLVRITGANSIRLGLDTEVEVVELSFNITTKIRLNPEILPVWFTAQERDETDEQGQDAHQKFTGKTQKEDFPLFYLLIDYIHHEGRIGDFARTGLLYIIEAASNSVALEQWIVESDLATLMATGLGALYSQLSRKLVIDHPHDELPPILALSDYEHPVTTSEIISSSSLDFQGHMETFLSHLVFWQDVLNHCKSVEVKSTLLEHFQVIFLQQLLYPSLLESSDVDGGSSVAVLTYLRRILEALEHPDMIHLILHYLLALPDTAPPPSGSRKSVSAARKRKSLDLATMMAAQIETVSTPALFNLVDLIRGSLKSPNEQTVSVTLQLVSVILRRHHRYAVTTLLWTSQVNFDGPQKTIGAHEKEMNFILTLAGDIGGEDDFDEVYENHVKDCMTTLESHPCSIDLIASTPPGGTLKFSGSQASIPGAPRNIRPHTLRSNDPILETLLNILTTFFTNPIEINLSLTGTIIDLATCGYMRIDGWLLPDPSKYIYEDDDDGAPSLTNLSGGPIEIEERAQLAAFKKARRAPQLGEAQMSPLLSQLRKLVEQVLSCRREIPRFDELLQQRREAFQAASYSAMSTPVPIRHQAHASIDSTPSQSESPPHPSAFDALAQRIFPELKEFSTPSRSSSPRGRQTQEHSSSSFINHSFSTPSQTRNPAVPPPQFPLGLETPSRGSSRAFSHSPLRAAESSLKTRGIPDSQVAAFAAVDQSILARKISLPMKEKELPPIPFPDLKAESSSAGGGEESVKVEGEVGGLENDKDEEEVKVEKEKEEPKLVSVSHVLTNVMVLQEFLLELAALVQVRAGLFREVKYV</t>
  </si>
  <si>
    <t>&gt;5081_g</t>
  </si>
  <si>
    <t>MATPEIYKQSAAPDSLLPKIMNSPRLNPSPKETQESLKRSFAKYLASDHSSPAVGKLFVPSKHLVFEEPKQVHTMEDIGYSATNGVSPVAVSEPFRLFSEEAVDIMRAEILDPVVQAKFSYKSDIAPKQIRGYAPQYGKFIFEAWKHPQTLDIISKIAGVGLVPVMDYEIGHVNMSVPGDKQRYEENEEAIVGWHRDSYPFVCVLMMSDTTGMIGGETALRTGTGEIKKVRGPSKGCALVLQGRYIDHQALRAFGGQERITMVTSFRPRSPIVRDDTVLTTVRPISDLSALYGQTVEYQLENAEARIRQMLRNIRDSMKAGATDVGAIKSFLKFEIDSFAHLNKELVDESMVQKGHIGEDCGAAISKRKKTE</t>
  </si>
  <si>
    <t>&gt;5336_g</t>
  </si>
  <si>
    <t>MSRQSQYTTESSHGELEGQYTYDGQGTGDDPFVVGFRKNDDSNPMNWGNVRKWWITTIVTLSVFVVTFTSSAYAGSAGEIISDFQISTEVYIVGVSLFVLGFAVGPVVWAPLVRFIGGSAESKNITTLLVLRFFSGTFGGSPIVNSGGTIADLFPPAQRGLAMTIYCVAPFLGPILGPVVGGFVSENVGWRWVQRLCCITIGIIGILGVIFVPETYGPTLLSQKARYLSRTSGKAYVSVLENTQGKKRSFEVFQRALIRPWVLLFREPIVLVASLYMALIYGTVYMFMAAMSIVYNEDRGWSEGIGGLAFMGIAFGILVGVVYAVVDNNMRYVRLSTTKRANPECRLPPAIVGAIALPIGMFAFAWTNYPNIHWSVSIILSSPFGFGCVLVILPLVNYLIDSYTIHAASVLAAAAIFRSIVGAVFPLFTTQMYRNLGIHWASSLPAFLTLACMPFPFLMYRYGELLRMKCKYAFEAAEMMRKMQAQDSFVQAESEKETSSE</t>
  </si>
  <si>
    <t>&gt;7514_g</t>
  </si>
  <si>
    <t>MGLPAKIRLERYAIFALADNTAKKIYMKQLVLLLYFVLRLAVDKLKSSIKRPEAPAPLKWNTENPTLDNLEHFNRLYQATTGANAKQIAAQFALDITSVGITLASLQAATAIELLFAGTTPVDGTPAKIYTSYFAILLQPTIKVTLERILSAFIPLTDTSLSRIETFHKRLVNSSKHILQRLPRPVQEAVKIIDRDFLESIRMLKLNQTPTTGYTNIKSLLDLLMIRQCIWIGQPRICLNYYETCDLVLRAAMIERLPEKMRLPIRAITNQIIAASIRGVHNDRRCQYMILGPPGIGKSTLVKLIAIFLGADFIEFLFHLLDAKDLTGKARNNPPTELPGLPNDLDVQGAVRDDVRKVGVANPIVLMDEFTPFTGAYIPNLKQGWTLFLNPEVPPSSNGLNNLAHIVLFAASNADRREFEPSTLNRFMVLDASALDDDAFVKAFEERLRESDDLLQMSLGLKPAREQMQPQRRLAKLREINTNIALKAMKEAIKCVTLLKKELLSRNNDPGARGLQMVTQLLVDHLFVEKLIAEDPSYEVSGEELLSLLDLALSEFMPDDNSSDSLSEASEDCINHAGKLSG</t>
  </si>
  <si>
    <t>&gt;3524_g</t>
  </si>
  <si>
    <t>MATCECGYQNKAGVVYQYAIETDFSTLSTKQLQNSADWAITSIFYETQPYAINYTASNVGMASNALQLTCSAADQTELSIASGQIRTKRTDILHGSFRAKFKIEGGSGAIGAFFFYANDNQEIDIEHLTRETANIIHFTNQPSSTSAMTISNLSTSKKNNYRFDWDADQTSFYVNGNLKNQFTTNVPTVNGSIYFNSWANGGSFSGAAVPTASSVLSVTSAQLYFNTSDTSLSSTWAQTCLKSKKRRCNIGN</t>
  </si>
  <si>
    <t>&gt;8736_g</t>
  </si>
  <si>
    <t>MFKPTSLLVLLSLFLSSIEAAPATNTITLAKKDSGPSINVIFFSDNNCTITVPPTIYTRTVYGDEPCYFDPGENYQSLLIDEIDDQFIGTNFALQVGTTDGDTCDFTNSLKYSIATRDTVGECQFIGIPSGAGKPLRGGNEYRITNLE</t>
  </si>
  <si>
    <t>&gt;7252_g</t>
  </si>
  <si>
    <t>MRLESAVVDGSMGTCDAKKGANLFKTRCAQCHTLGEGEGNKIGPNLHGLFGRHTGSVEGYSYTDANKAKGIEWNNNTLFEYLENPKKYIPGTKMAFGGLKKEKDRNDLITYLAQETK</t>
  </si>
  <si>
    <t>&gt;5048_g</t>
  </si>
  <si>
    <t>MASATTPPPTTSILPLDRLFENPVFAGGLGIAGLGAAAAFARRFSIQAFTLLRRRLLVNLEISKQDTSYGPILAWLTLHRSPPGFVTSKLTRLHDLSMKSVVRGGEGGRGRHTRFMIQPGYGRHIIRHKNAFISVERQKQSTSNMNTGEPFETITLTTLYAHRMIFEDIFFEAHQLAQAEQEGKTVRYVCRGFEWVRFGDARTKRPLHSVILDKGVKERIVDDVKDFLGRQQWYMDRGVPYRRGYLLHGPPGTGKSSFIEALAGELDYGIAVVNLSENGMTDDRLALMLGKLPQKTLLLLEDADAAFSNRQAKSADGYSGSRVTFSGLLNALDGIIAGEERLAFMTTNHIQVLDEALIRPGRVDLIVRIGEATRFQAAEMWDRFYEHLDTNGVGREKFLNKLADMGLIAGADGRVKSLAELPEDILGQSKPRRLYTSAAELQGLFLKSKDDVDGAIRMASIDTLVPGERESGREIIH</t>
  </si>
  <si>
    <t>&gt;2116_g</t>
  </si>
  <si>
    <t>MVSFSCEGCGDVLTKKKLDAHRNQCYGASYTCLDCMVHFQGTEYRAHTSCISEAQKYQGALYRPEKGKKGKQNDQSAMSDSQALVPHTAYVEDVPDEYNDILQYEVADDEDEEDPMPAAPSPPSAAPNYGEASSPVDDGPINVFDFLVEGETPTASRLELGDTEPMHLIEDVPRDPGENPIRDLARVRSEGETHGGELVAFGSGPEPIEQYQTPAPKAKVERRKEKKDPSKATKEEKKDKKRKRLHVDTQDLSSRDRDETMTDAPPVLAHSGLTGGLNRLLSRPSVFPPSPDYSGGDGADASPGSPLKMSKHSKRERERGRGRVESFGTNLMALINPRVPTREPSDERPKRKHRKHHDASTRPRTKQKMLTNGENATSNQMIIYQPRAETLMSFVSKGPGSEKGVSMNKALKRYHRERHSMGSGLSKAEEEKELWRSLRMKRNDRGEIVLFM</t>
  </si>
  <si>
    <t>&gt;1707_g</t>
  </si>
  <si>
    <t>MNLSPIRSPGLWPRAYEEASCRDTELSFAADFISSRGNEYFCEIDEDYLTDRFNLTGLNTEVQYYQYALDLVTDVFDLDCDDEMRETIEKSARHLYGLLDKYKKADFGKCPRVMCKSHPLLPMGLSDNPNVKTVKLYCAKCEDIYNPKSSRHSAIDGAYFGTSFHNIIFQVYPALIPSKSYDRYMPRIYGFKVHAPATLIRWQNSERDEMRKRLRKLEIESGFKEDEEDVEAEESEEEEEEEEGVEMEVVENGEQDGGVNHV</t>
  </si>
  <si>
    <t>&gt;2691_g</t>
  </si>
  <si>
    <t>MDAISLAGFHWQIQNEDGSEPEHFDHTRRRRTKLHEYLLSNRFKAEGVFNTLSALADTLSNQEKLIKRYGIQLQPAQAIQDGSQSTNNVQLTIPNTTIEDVKPVISEIKKRLSVLNKFKWALKDRDSFKKLIADLRSHSESLYRLCPENAFESMNIYLTMECLARQESPAGLKSTSRLATQQAEVDRKSSVQEGYKLLASAATLKASVNENRGREQADDRTLTSVDEEQREMLYLGKGLALFEGQVVYVEMRDYRGPPLELTPEQKQQMKRHRNRAHFWESLSTDGMKTRYYDKARMDQIYEYSSSHEDEDVEPIEIVRPANPKFRAVIRNFFNTVQGANMRESVYGLDIAGMIDHIEGEHKGHCSILYKLPGTIGVQSRERPAGNLKLRAPVTLKSLLGTKQKQGIRSTLGARFELARKLVRAVCLLHSSGWLHKNIRAESMIFFPEHVTALQED</t>
  </si>
  <si>
    <t>&gt;6402_g</t>
  </si>
  <si>
    <t>MAQQSNNRNSPHLSNALNDASLPASPSMSSAPARRSSYPDPTSYPSPSLSSAAQHNYPPPGQPGPEQYRASPTGSNSSLSLPSLRSLDPLQQQQHNMSNIPPPVAQMGGPYYHNQGQTLPHPPNQYPNNVTSDPSGQMRFALPVTDNRIMSGGRHKKEIKRRTKTGCLTCRKRRIKCDEQHPACRNCQKSKRECLGYDPIFKQQPGPAAIQPAPSSAPQAGGLVATSNPYGNQPQMMPGGYGAPSNMNYDPALTGSVSSPGSAQPYDFASAIDPSLEMVTVPGVTVGVSYTAAPAKRTIGELLSQGGAPPPRITTEISNSLMEEMKHLYYSIYAPGLENFLESKWFAVKGISKLIEAKPILEQFASLMHQFSQTQSNDPKEIAYTSSVEARVVWSLAGMVRTSAAESNGMKKEYKTVPPNDDAFEAGNRLSIFEALLTGRILAANPLTAPIPNSTDHHRLRELEFWYNLAQFACLQYENASEAKDVDARLANLRNLLDGRENRDVLYSIAVVRGLRSRVTEYPEADQPLHLDETDNRSKLMVAKKFVADEAKGHGTTNVIRRLCDLAVRSMQSDAVPVAVPAAPSTST</t>
  </si>
  <si>
    <t>&gt;16221_g</t>
  </si>
  <si>
    <t>MASEDQDILAQISQLAGQINRVKNGQNPDLQSQQFRPPQRTNNTYEEGYPQIPTNWPPRGGYRTRGYARGGRKPQLHRNRTLILNSLTPNHTPPNGVADENESPSADSTTSAPSFIVKTDRHRQLINTSVYEKESQQRVKAMELTRQQKLRQKDEREKMKLSKNLYRLANSYDSLAPRTPGGTFEVDVGGIPFRVTKRGSKLVKVPGEDSRLGVDHATAFDESVMDLRCSGDVNAAKSTPKTAVVGGVRFIRSKHGNLYRQGVVKAYRYELQFPLAKSHNTNDSGARRNGAVKKINEPCKIFATTGTCPRGPRCPYDHDPSKVAVCKEFLQKGVCPSGDQCDLSHDLTPSRTPSCLHFARGNCSNPSCRYTHVHVSPTAPVCSSFGFYGFCAKGASCTERHVSECPDFSNTGICKTKGCKLPHRLKASIMRNLQSGENSSEDQNSDVSSDEEEIDTDDVDSDDLDGEFLGDEDGNLDEDIPMQQDYVQFA</t>
  </si>
  <si>
    <t>&gt;10086_g</t>
  </si>
  <si>
    <t>MSSANRGATGRNPGKRAREPDDDSNIASSPLGDFRSSPPAPPIRHGEDDDDDDIDEELELPGDIEDAEEILEEDAGVDLFGENFERDYRSREDDQYDERDIDDEGEYDELDVAQRRRLDAQLNKRDRELARQRRVPNAFLEDEAGGDMMDLVAQPRRQRHQYDEEPDQDMHDDPMDEELSLEALQDVKASSLVDWVSQPAVQRTIKEQFKAFLTEYTDEFGASVYGDRIRVLGAANLESLEVSYDHLSATKAILAYFLANAPGEILNLFDEVALEATLFHYPEYEKIHREIHVRITDLPVHYTLRQLRQTHLNCLVRVSGVVTRRSGVFPQLKYVMFDCTKCGARLGPFQQESNVEVKISYCQNCQSRGPFSLNSEKTLYRNYQKLTLQESPGTVPAGRLPRHREVILLWDLIDRAKPGEEIEVTGIYRNNYDAQLNNKNGFPVFATILEANNVVKSHDQLAGFMLTENDKQQIVRLARDPQIVDKIINSMAPSIYGHTDIKTAVALSLFGGVAKERPGKLHIRGDINVLLLGDPGTAKSQVLKYVEKTAHRAVFATGQGASAVGLTASVRKDPLTSEWTLEGGALVLADRGTCLIDEFDKMNDQDRTSIHEAMEQQTISISKAGIVTTLQARCGIIAAANPIGGRYNSTIPFSQNVELTEPILSRFDILCVVRDTVDPGEDERLARFVVGSHGRSHPTTQASETQNTMEVEQESEANREGEVPQELLRKYILYAREYCSPKLYNIDEEKVSKLFGDMRKESLATGAYPITIRHLEAIMRISEAFSRMRLSDFVSSQDVDRAIAVTIESFVGSQKVSCKKALARAFAKYTLARPSGGRRTGAGRNFERGARAATATAA</t>
  </si>
  <si>
    <t>&gt;4770_g</t>
  </si>
  <si>
    <t>MAKISRGAPGGKLKMTLGLPVGAVMNCCDNSGARNLYIISVKGIGARLNRLPAGGVGDMVMATVKKGKPELRKKVMPAVIVRQSKPWRRTDGVFLYFEDNAGVIVNPKGEMKGSAITGPVGKEAAELWPRIASNSGVVM</t>
  </si>
  <si>
    <t>&gt;3785_g</t>
  </si>
  <si>
    <t>MTTNIPNPDIAFSDTASQPEEPTVAIPKTSAASQASGDMKPSDFSDDSDACQMGTPGSSSSDATRKTSIDAKTKISSLLKEKEQEWAAVVKKKGPLRLLDLPMDVLKEIVKEVTHTNDLTALALTHSALHNLAIPHIYSRFDIVWPDAHATTDPRSGVDALTYGLATLCMGDVYTGCGQGQSFTCTKCGTQNIAKCNHSLTFEPRSGQRRLGNQYPQFTRKFSLGNGPSDWVQEYLITKESGKMLGTLVALAIARMVNLETFVWDMPTGVLRDVWLALSSLQHRHLDQECRLERVWVRWHDNSDPANLPPTQNPNPAPTTTPQALANSLITPIGWTIPPGSMPNPPGSSQTITYAQSHVEYPTLSVLPPLRSLSVLDIDELDYLDEMSVLIAKSKDRLRELRVGIAAKATNRDFALPWDAQELQQVDHKAQWPGASTIGERRLGGVLGVLLGRVFDIRKKPKPKPERKALASSLPSTPMPPGSQESETLPSVPVGTQNSDVLLNHVPEAMDADSPEEDWNGKETATLSEAVLSAPDVVFNIDGSTSISANNDINGLDLHPQSHELPMGAEFTETDVESLTTLISAHQIAASPGNTNLSPLETVTELPLRRSQGSSQKQSQFYEVHTVERERLDGKLRLQTLELERVPLSIVVLQKAFDWSVLSNLTILDCPQHESLWKMLRKHFQPTPLNGHHFSSKHGPEKSQPMQYHLNLKKLHTDAATPALITFLKDTLAPNTLETLFLQDRKRSNNQNVSIDTIYRGPLKRHRSSLRRLMLDSSERIPRGPTSSTDNSRWRLWMPNRDVLNFITSGRMSNLRELSIAIDYKDWHHFLQRLPQIPHLRSLNIPFIADHVTPAFDPKELAMQVVDVIVLRPEVELCYMGVSHKCFEILENRPHDEAHGNGDAHSSAANGGPGEAVTEDEEEDEDEDEEGSEEEEEEEEEEDDNGTAIGAPAGADPDETESEMSDHEDSDTDSFDGSEYGISKVRLRLREILFYDDKVAIFKARHGRL</t>
  </si>
  <si>
    <t>&gt;8333_g</t>
  </si>
  <si>
    <t>MDAFTPAQTTELVSRIGAKKARTRIDKLFANSFLGGALLSFGCALSLSTNSSPWFQANAPGLMRTISAMVFPVGLIMVVLTGADLFTSYCMYSVVAWLHRRCSFLDLLKTWVVSFFGNLAGSLFLMAVLTGYGGTFESGAYRDEAIKFATTKAVTPEWHQIFLRGIICNWLVCMAVFLALASREVISKIVAIWFPVMCFVGLGTDHVVANMYFIPLGIFLHAPKPLTVGYYIWKSMIPSLLGNIIGGGLFVGAAYWYIYLQGTEVEIHFDAMHDSDSSTSTIELPHSGNLARSGLANEFDKKEFANVDKKRNESIA</t>
  </si>
  <si>
    <t>&gt;6840_g</t>
  </si>
  <si>
    <t>MSAIIWGMYRHSKSCILQNEPAAPSTSTSSFTLFPLLPTELRIKIWEMVAELPRNVELSCTLTSFYLPEGRWFSHSKPPAIFHVCSESRSVATSAFSVFYFSPLNLGASCSNPIYINFEAETLWLCSDLHESWARDLLENNPQLKEKLKFIAVKESLWKDLNRIELTPSWSDGSDSGKEQFKPVYVGLKALENVRFHS</t>
  </si>
  <si>
    <t>&gt;5299_g</t>
  </si>
  <si>
    <t>MARPAKSGHAASPPKAARSSSSHTATRKHHDYTSEGVVDHDVFLLPASDYQIMGVLTLLGAIVRLFRIYQPSSVVFDEVHFGGFASKYIKGRFFMDVHPPLAKLLLTLAGWLAGFDGSFDFKDIGKDYVEPGVPYVAMRLLPAICGILLVPTIFLTLKAIGCRTSTAVMGASLIIFENGLLTQARLILLDSPLMIFTAFTALSFISFTNQHEQGPSKAFGPTWWFWLVMTGLGLGATASVKWVGLFTIAWVGSLTVLQLWILLGDVKTVTPRLFTKHFVARVFCLIIIPLSFYMAMFGIHFLCLVNPGDGDGFMSSEFQATLNSKAMQDVPVDVAFGSRVSIRHHNTQGGYLHSHNLMYPTGSKQQQITLYPHEDENNVWLLENTTQPLDVNGLPINGSLAWDAVNPPTYIKDGDTIKLYHFVTHRRLHSHDVRPPVTEADWQNEVSAYGYEGFEGDANDYFRVEIIGKMSDGAEAKKRLRTIQTKFRLVHVMTGCTLFSHKVKLPDWASEQQEVTCAKGGTLPNSIWYVEQNEHPQLGEDAEKVNYRNPGFFGKFWELQKVMWTTNAGLVESHAWDSRPSSWPILRRGINFWGKDNRQIYLIGNPIVWWSSSLAVLTFAIFKGLAVLRWQRGFKDYDNTTFKRFDYEIGTMVLGWAFHYFPFYLMQRQLFLHHYFPALYFAVLALCVTYDFITARIPGIGLREHPLIGKAGVTVFLALTVVAFTLLSPLAYGNPWTKSACNKVKLFETWDWDCNTFHDEYSQYSTPSINANADVHKTGSPLTPSDAPAPPAQPAAGQQKPIIEQKREGISEAPPLVSPAPLPQGHSVVAREEKVEYRDQDGNLLDPEQVKSLEGKVSFKTRYETRTRLVDHQGNEIKAPEEAQVAPPHPDVEGAGSSTSGKQEPDAQAKPADQQQVDADESKEDSLAKSEQSAAKPASDATEATAA</t>
  </si>
  <si>
    <t>&gt;2115_g</t>
  </si>
  <si>
    <t>MSAVEAPSAAAASNRRPRHRGPRGGASRGGRGAGNAGTGGAPQSADPLVATRPTPVASESADLRGSNPGRGNHGRRGRGGFGRGGRRGGSQLMVNGQRAFGGQLTSSIPSTTPSEASLAADAAEFVPGQPVISRHRRPPVRNPPRQRRMSKSQAPDIATRIHEDITNGQYECVICTNEVLPNSKIWTCKTCWSVLHLSCVKKWSKNEVSTLQQRAVENGELPPPRQWRCPGCNLPKTELPNHYTCWCEKEIDPKSIPGLPPHSCGQTCSKPRIGNCPHPRKAQDDVWRRNMTEDGAVAKFVGIFSPVESMNARNLVMRVYVAVVKFLLSPGAFVAGFRGPYHALSVRMNSKVSSTEIVGLGLSIAEHNVGDHMIVGNQIISAKTFAILRSLTPHIAHFLPMCHEVIAQCLFPTARNNARSPFHVVTSVRRFAIMETVDLVCKKSKLPAAVEERHPFQCATKALRSRLLAPGFADRPSTAVDTNAASVVQAVKCLASKSSPGNQGKTLDCNDECLKLQRNAKLAAALNIDPATHLDDHIPYSTITLNFFSEYQKFAQQQEREFRVFAADENEKRMRFKPMQAHQRAFLHALAEDFGLDSESQDPEPHRHVVVFKTPRFVSAPMKTLSQCAKIKATPTIIADAAAPASKLVVDAEPFNAFLLTNPRFGLTIDELAAELKPEFTAAGMEFDVEFLPSGDVVLKVTPVGSWHSNLAQMIKDMKGVVEKKIAGKGLAAGTGLCAVDGNGNVVRREEGGLGSGGWSQVAKGAAAGRRSVQESVGAKSSFTVLGRVRKREKVVEEEVAEDWEKEVEGWGMFRGLFKRDV</t>
  </si>
  <si>
    <t>&gt;5622_g</t>
  </si>
  <si>
    <t>MSLPAVSLHVTTNAPDGTTSFSKETPPPPSQSQGSGPKITYLYSTPPSISANNDVDLQHHLKAATSTPLPSFPAAGGSVAIMVDVPPNPEGNPGFMHRSKTLDYVFILEGEIEIGLDDGEKRILRKGDVVVQRAAMHSLRNVSKTEAARMACVAIGCEGAVAGGIEVGKQE</t>
  </si>
  <si>
    <t>&gt;9945_g</t>
  </si>
  <si>
    <t>MAAVTQNRTSQANGLLPVAGAQAYGNGNPRQAAARASSQKLKVLVRRLAPGLTEEEFMAVLGEEWKVGQGKVDWFQYMPGKLSRDPSKPSRPSRAYFHLTNESYILSLSDKVRQSTFEDAQNTFGNQCLISPPLVEFALYGRTPGTRVRQDVRAGTIDQDPEFMAFLEGLANPTTTKEGSGDLSGDGTLPKLEKATTTPLVQFLKEKKANKSKEAAAKAAKKQELAKAKSSKEILRGTDDGKKKGRDVKGDKVLERASREAVRILNREAAKVGGGSSTSGSEITTTSKHDPLKTPGRQRGAVAAAHIRMLQRDLGLTPAQAHRQVRRDTADAQKAERAAAAEKSATDSKQSTASQSQQTQPPPDRPQVNPERKENPRQDSGPSTPIVLLKKPENAPSSPARSPAPSPASSTARPSNNDNNRKPPPVAVPSAGATQAFVKHANPSQGVTEALLKEAMEKFGAVSHVEIDKRKGFAYVDFADTEGLKKAMAANPISVAQGTVQVMQRKGTALPPEKKPTHPHPHPHPAAMNRGGRGGRGGSVGRRGGRGASRGGNSTTASSTETPKMPTSAPTGPAAK</t>
  </si>
  <si>
    <t>&gt;6211_g</t>
  </si>
  <si>
    <t>MLRQLRPRGAALLKTPSRLIAPATRYTRAASSKADTAPVTQLPDIDPSKLTITKTTSPKELRPANELVFGRTFTDHMLTIEWTAKSGWLAPKITPYQNLSLDPASCVFHYGFECFEGMKAYKDHNNHIRLFRPSKNMARMNKSSTRIALPGFDSKAMIDLIGKFVALEKRFIPDQRGYSLYIRPAMIGTQHTLGVGAPGSALLYVIASPVGPYYPTGFKAVSLEATDYAVRAWPGGVGDKKLGANYAPCVVPQLEAAKRGFHQNLWLFGKEQYVTEVGTMNMFVAILNKQGKKELLTAPLDGTILEGVTRDSILSLAREKLVKEGWTITERKYTMPELAEAEKEGRLLEAFGAGTAAVVSPVRNISWKGQLVSCGLRPDQEAGELAQRFKDWMEARQYGDEESDWSVVVPE</t>
  </si>
  <si>
    <t>&gt;7768_g</t>
  </si>
  <si>
    <t>MPAQESQQPQSQQMEMQPQDSARVSSEQPRSTEQMTAEPVGMRGGEAGEICCGLCAGLACFECLNCCC</t>
  </si>
  <si>
    <t>&gt;16233_g</t>
  </si>
  <si>
    <t>MDGHSSTFIGVDAESAIVTGSSRGIGAHLAVALAERGANVAIAYISSSSTEAAENVAKQIRALGRKSCVIQCDLDDADSGNRIVKAAREGLEVETIEILVNNAALLEPHGPTRVEDFDPGSFDRITHVNIRAPILLVKAILPYFGPAANRIINISSIGGHINSPSYQLYSCSKAGIDSLTRSWAKELAKKYHCTVNGVLVGPTITDNTAPDSEARAAAKSATTAEHRLGTPDDVGEIVAWLAAEGSRWVNGDMTGTNGEIVIQT</t>
  </si>
  <si>
    <t>&gt;8522_g</t>
  </si>
  <si>
    <t>MEGHQPFSDLEKRFLLAELLKNSVVPVERLLSVLREGNIIPQWDLIQIPTGRNLKSCKDEFDILCRQAPYQPSYFQGPLAMGGSSTKRKSDPAIFESTLSAPPAKRRQSALDIGTTARDIRPKPANGAPSPLSMTTPAPPEPKKRGRPSKEVLAQRQAEAIAKGEVLATVAPQAREHMGPGGGSAGTYAMIAPSPPVQASALHSSGPGTPGERREGRIPLEPALGKPLAPSSGRRRRAPKPKTSKSPNPGESSFPVSQPIAPAPSEPREAPLSEPLQPVPLATVEGAAITLSMPSAASEAQSVPPEPQIQPSPEI</t>
  </si>
  <si>
    <t>&gt;1098_g</t>
  </si>
  <si>
    <t>MKFTSLVLAPLALLLPAVSAQKLAFAHVVVGDTADHTQATWANDIALAKAAGLDGFALNVAYGDSNTPTQVANAFAAAVAAGSAFKLFFSFDYLGGTGVWPATGSYSVVSLLQQYKGNSAYQLYNNAPMASTFEGTGNTADWAPSGAIRSAVGSVYFLPCWTSLGPSGVAALSANIQGAFQWNIWPDGPTNMTDSADLQWQSAIGSSKTYMMGVSPFFFHSASGGTEWIWRGDSLWADRWAEVLAVNPQFLEIVTWNDYAEATYIGPIGTANEIAAGSAVYVNNMPHDSLRDFLPYYISQWKGTSFTISRDQMQYWYRQAPAAAGSACGVIGNDPGDGQTTYPANSLVQDGVFFSALLMSPAQVRVQIGTNTYTEFNGVTGINHWSVPFNGQTGAPVFSVWRNGVEGAKTVYSTAQILSSTQLSNGCTNYNYWVGSF</t>
  </si>
  <si>
    <t>&gt;6488_g</t>
  </si>
  <si>
    <t>MGGHVFAKLSPPLQTPRMPAEVYTNVRDWSLLCLRRLYKYVESPVEAPGKESYGDVDVLVCEAITPSTNAYPFESLMTALGGVNFFRATNTLHVAIEWPKEFLALEPSKGPNNIQIDVNFVSDYEQFKWDLFQQAHGDIWSIFGGLIRPYGLTVNNHGLNLRIPEIEKLDKKKSMVRLSKKPDDVLRFLGYGEDAIAKYWRGFSTPDDMFNFVMECRFFYIKSNQETEVNGQGDESNELGAGKRDGMDANGQNNETASSSGVKGALNSRDRQRLATRRLYRKWIEEFLPEAINDGMRREQVHTREGVRQLAFESFGVEKEYVSSLEEWELAIVQLEEQRERKRTRREEAAKREIKSISPA</t>
  </si>
  <si>
    <t>&gt;2750_g</t>
  </si>
  <si>
    <t>MSFFVYRSLTPHQKRIRLVHVLPQIYRPPSSEQTLAQSSGPSHPIAANNLICCTISHVSLDGAPPYNALSYNWGDQTRRCKILLDGATISVTENLETALRHLRLQDTPLTMWIDALCIDQEDDAEKSEQIDQMRQIYARALSVITWLGPAADHSDIAMRWIQKYGRWASKLGIGSRPELQLRRLLERVDSSGGQSVDEEIQTFVEDLKTQLCQEGAEQLILITALDLLFKRPYWSRVWVVQELVNASQALFVCGTEKLTEEALHYSLRLLRNFRRYQILKFGKNKPPSEPQSASLISIDTHDPIALLKFRRANLLSLNDPSKRIVGLPSWSPDWSIKNRRKPLQERSLNRSTLPLTTVLEPTFSACGTKGILSLFGRGRVMRSMPLLLHGTVLGTVGQLGMVWEDGGVSVWLHDLDGLSYLAMNAFETERRQKTVWRTAVADQEIRQGKNKPRLSKEKLSSVHQALKDRDLSLTQVPTLIEAGLGDYCEQLQEVAAGRRPLLVSSGYYGIGPHETREGDVVVVFVGAQVPYIVRRHIKSSSFLLVGEAYIHGVMDGEAMEDFPATETISLI</t>
  </si>
  <si>
    <t>&gt;3510_g</t>
  </si>
  <si>
    <t>MAKGKGAEKGGAAKGKGKAKTDDKEEKATKVKGAQQINVRHILCEKHGKKEEALEKLKGGAKFDVAREFSEDKARVGGALGWKKRGDLDPTFEEKAFELEASTTANPKYAEVKTGFGYHIIMVEGRK</t>
  </si>
  <si>
    <t>&gt;16239_g</t>
  </si>
  <si>
    <t>MKSLYRPDGEKEENSRVLDESTLI</t>
  </si>
  <si>
    <t>&gt;9542_g</t>
  </si>
  <si>
    <t>MVVLWSGVAVLLAFFSYLSLPASNSPRSRKAQQANAMRQAYKSIRDDSEPPKKSKTILNSKSSHGSMQISQLWVYPIKSIRGCQVPKAILTQEGFYLDRRFMLLRDHQQTPRKLENMAIAHFPQMCLFHTGISSSSDTLIVSYRSPGTTSPQLSTLEISLEPDSYEGLERLEINMHGSPTTGYDMGDKCNTWFSERFGFKVILAHWGGNPRLVLGNLPGKPASQGPKSRNSITKIMTSIPIAGRFLGDDDGVIAFNDCAPYLVISESSVVDATSRLPDDVEMDLTKFRANIVLKSPEPAYAEDFWGELIVGDKGARIILTGNCGRCVSLTVDYTSGKAGAGRDGGILKLLQKDRRVDPGMKYSPIFGRYGFASKGSGGMVVSVGDEVVVSKRNEKRTRFYWPGIST</t>
  </si>
  <si>
    <t>&gt;16241_g</t>
  </si>
  <si>
    <t>MSFRQSVENEARSFFNWDSSTDEGYEGDRSDFVTPNSRGFIGGNALLTPEALRETFPEDPFTDASIDQSRITNPIRAPTFPTIVQMEQGMLNQARDAQLKGEYAHCRNICNKLLLYQSLPRHTRVETLHVAASVVSAKDAKEYLKDALVICQEMDKIEGPLFSLGWRVTTNIMLAELELVRDTGETEGEVDFEDDGAVSEETWEECEEKEQKQEENGAAGQKSETGENTAWLGLNDRPKSLHSTSGSVNNKTLPAGKSVIGGLHASKMAALKLSWVKKASHAHESNDEPGTLEKVNENEKCSDGSESSSLVPNPTSFRARMMGSMGRGKGKHPN</t>
  </si>
  <si>
    <t>&gt;5460_g</t>
  </si>
  <si>
    <t>MTFHPDSLPDLTGKVYIVTGGTSGIGYYTVARLAQHGAHVYLCARSSAKGATAIASIKSLYPQANVSLLEMDHLSLSTVVSAAERFLAQETVLHGLINNAGIMATPFKMSKDGHEEQWQTNYLAHWVFTSHLLPLMLNTSKKLPSGSVRIVNVSSYGHNLTPKGGINFTDTNLPNEAVLARYGQSKLANILHARTLNKLYGPGSPSAKAGNGEIWTASIHPGLVKSQLGVRAELPKWVRILVVVLPTALGGTIDGDRGSWTSVFCVASPQMSKEQSGIYFERIAVVGRPSSVAKDEQLAVRLEEWTKEEMKKEGWVK</t>
  </si>
  <si>
    <t>&gt;5213_g</t>
  </si>
  <si>
    <t>MHLMELIHSKLELFRLEQRYTRRRNKRCTFVSEAVYVDGEYIYSPASSYASKCNTGSSESDNEQADKEAREVKANKRRSMMVMGDWKKGKEERRQDKRLSRISVREIKWDASS</t>
  </si>
  <si>
    <t>&gt;3834_g</t>
  </si>
  <si>
    <t>MAMQPQQYIKLARSLPPRLTRFFARYPPPAILPSSNITNSAIPPSTSSSSPESTIQSELPYPNPFKPQRHPVTGKWHDPVFSLRRQADLVKLARNHGVEELLPYTVKGTQERLRRRMENGLRVKGTGVGQRVKGKESERTLKGRLEKRRKAMLEMPQMIQTWKERGHGRGWKKWPK</t>
  </si>
  <si>
    <t>&gt;9451_g</t>
  </si>
  <si>
    <t>MSVTEAGCMGVKPGLDIMDETTPEGQILLKAWKPITDLPGGPHRAYWGLEIENPLKIWAFFDWDSIEHHEKFAKSFGGEAVKDLPLILTHGEFTKHITFTPSPPLVLLSPVTDVMLAYFPSDISPAEKDKAAAQFQQYVEKSFDKSPDVKSVSYGWGVENNFPVNGGEEEQKGSLLTAFIGWPSIEAHMKFRETNAFNQNVDLIRAMERIVKFVVFHMSCRSQGEKTK</t>
  </si>
  <si>
    <t>&gt;9736_g</t>
  </si>
  <si>
    <t>MFRTCLAAAASSGLGYHVVAIFRLDWLMTGVRPSSILLPATTLSILDLEIQKYELVNIKAMNSRSSSFSLTAPRLQQRPSFSSRLSFALNSEAGEAANAPNVAEHQIDEEIEEIKRYEDFTTIDWVQDAAKEQLRKKVRRKETAGFFERGGRAGWRYKLWESYDAAQGWIVVTLIGATIGVNAAFLNIITEWLSDVKLGYCKTAFYLNESFCCWGEDNGCDDWHRWSSLAPINYVLYIMFAMIFALTSAALVRSFAPYAAGSGISEIKCIIAGFVMKGFLGTWTLVIKSIALPLAIASGLSIGKEGPSIHYAVCTGNVISRLFEKYKRNASKTREILSACAAAGVAVAFGSPIGGVLFSLEEMSSYFPLKTMWRSYFCALVATAVLAAMNPFRTGQLVMFQVRYDRSWHFFEVVFYIVLGIFGGLYGAFVIKWNLRAQAFRKKYLTNYAILEATLLATATAIVCYPNMFLRIDMTESMEILFLECEGAEDYNGLCDKENRWRMVFSLTIATFVRIFFVIISYGCKVPAGIFVPSMAIGASFGRTVGILVQALHDAYPTSPFFAGCQPDIPCITPGTYAFLGAAAALSGIMHITVSVVVIMFELTGALTYILPTMIVVGVTKAVSELFGKGGIADQMIWFSGFPFLDNKEDHIFGVAVSQVMTSEVVALPATGLSMKNLEQLLKEDKYQGFPIVEDRSSNTLVGYIGCTELRYAINRVKRDRSISPAARCFFSLPSSNHSMPMTPATPGFVFDGAATSSVDFSRFIDGTPVTVHPRLPLETVMEVFRKIGPRVILVEYHGRLTGLVTVKDCLKYQFKVEASENPRDDRHLVEGQERLWGLLRRGASWFGERIAHFSRGKIRIGSNENMGGERNRGSDAQEGSTSYMMDGTEDNIHDDGVELENR</t>
  </si>
  <si>
    <t>&gt;8114_g</t>
  </si>
  <si>
    <t>MASQNTDGSVKDEEFSYGDHELQKLTVFRSTQQPNHDKGYWIIYIHGGGWRDPTVTKESFLPAIQHLISTPSYNALVQKSVTAFASINYRLSAHPSHPQNPSTTLPSQYRNALHPDHLHDILTSLSFLQTKFEFGSKYILVGHSCGATLALQAIFRRSLLPAPITQLHNPEVIIGIAGIYDLRLLRDNNSHPAYQEFLSGAFGENEAKWDQVSPARCDGIEKIWQEGKYLVLVSSRGDELVDEAQIDVMSKKARSWQGGLKIEVWKGILSQRHDDIWQNGEGLGRVIGEGLIKCTEGKA</t>
  </si>
  <si>
    <t>&gt;2499_g</t>
  </si>
  <si>
    <t>MVYRVASPDEYLAITGAGIATLKIVKSAWIWPFQKCQRFSIQPQDYSMSLQAMTREKLQFLLPVVFTVGPDVNQRGALNAAPQNAENIHAQAPEDHGDALTKYAMLLAEEENPSTGRANHIENIVKGVIEGETRVLISSMTMEEIFTSRDQFKKRIVQNIQEELAQFGLKIYNANVKELRDAPNSNYFESLSRKAHEGAINQARIDVAEAQRNGNVGEAQRQGQQNREIAKIQAETAVAKTERDSEKAQAEATLAQRKAGFDRDVNIAKIQANRATEVRDEELKKEVENKRAQTELERLRALDVTKATIAREAKQQAADAKNYEQQAQSDATFYAESKAAEASLFAQTKRAEADFLAESKAADALAYKIKIEAEARLIAAKQQAEADLIIEQKKAAGLSAMAGAYAELSTAFGGPAGLMQYMMIEKGVYTELARANADAVRGLNPKMTIWNTGNQAGTEGSSSTQGGSMGGMESIRNMYQMLPPLMSTINEQTGIVLPEWQFGKLANQMSENEVSGKPVKGMNGK</t>
  </si>
  <si>
    <t>&gt;9529_g</t>
  </si>
  <si>
    <t>MDDLDSLELLSLVSKVTSELQNHLGISDKTLAEFIIAQHKGCADADAFQKKLEGMGMGDEFPRSLVESVDRLVRTMHPAYKGLVNGNGERASKARTEEKEKVFRGLALPDREVPWEDGVGEEANGKGDDGKDVIDDTLALLEGLESQARTEKPQRTSRKRTRSPDDDYDRRRSRKEKYRSRSRSAQGRQRRKNEYENEDEYGRSLNGHKSSRRRRDEDDHFKRPPIPEIDDEPILFKVYEGHVTGVKDFGAFVNLHGVKGKVDGLVHVSALVEGQRVNHPSDLVSRGQAVKVKITNIEGSRIGLSMKEVDQETGRDLAPQVRIQSGANAERVGGGKNEYGLIDDKVLVFEGDMSKNSRRTKKRMTSPERWEIRQLIASGVVKASDYPDLDEDYNATLNGEGEMELEEDVDIELREEEPPFLAGQTKQSLELSPIRVVKAPDGSMNRAAMAGTTLAKDRRELRTQEAQDKAAEEGSKVDLSAQWEDPMAAPDDRKFASDLKTLKPNPASEVVPEWKRTIQNKEQSFGRRTDMTIKQQRESLPVYRFRSELIKAVHANPLLIVVGDTGSGKTTQLTQYLAEAGFANNGIIGCTQPRRVAAMSVAKRVAEEVGCQLGQEVGYTIRFEDCTSPATKIKYMTDGMLEREVLMDPDLKRYSVIMLDEAHERTIATDVLFALLKKTLKRRPDLKVIVTSATLDADKFSSYFNECPIFSIPGRTFPVEVMYSREPESDYLDAALVTVMQIHLTEPPGDILLFLTGQEEIDTSCEILFERMKALGPSVPELIILPVYSALPSEMQSRIFDPAPPGSRKVVIATNIAETSITIDHIYYVIDPGFVKQNAYDPKLGMDSLVVTPISQAQAKQRSGRAGRTGPGKCFRLYTESAFQSEMLPTSIPEIQRQNLSHTILMLKAMGINDLLHFDFMDPPPTNTMLTALEELYALSALDDEGLLTRLGRKMADFPMEPSLAKVLIAAVDLGCSDEILTIVAMLSMPTVFYRPKEKQTQADQKKAKFHDPHGDHLTLLNVYNGWKQNKYANPWCFENFIQARSMRRAKDVRDQLVKIMERYKHQIVSCGRNTQKVRQALCSGFFRNSARKDPQEGYKTLIEGTPVYLHPSSALFGKQAEWVIYHTLVLTSKEYMHCTTSIEPKWLVEAAPSFFKVAPTDKLSKRKKAERIQPLYNKFAAEDDWRLSAQKRQGRGGGGGTWG</t>
  </si>
  <si>
    <t>&gt;8298_g</t>
  </si>
  <si>
    <t>MRYLHFLASFIALYGVPFTTARPLGKGLEKTIPSSVDASLRNKTTAAYSTPLLQAVNLHQISVAELEDFKDNGWETLLESQLVRRGEASKGKEKGWKKEASKEKERKKEATKREKEWKKEAAKREKHWKKEADRRKKDQKEAVRRKKAADNLRKKETKVAAKKWKVEQDKQNKEIKKAQREKKEANKKAGKKTKEIGKPRKNFEDDLPLSPVVVSNSAILHHPKPVRPSPPARQWTEDLEKNLPVFPVEVYNTAELQSPKSRLPLADRVRTDDLRNTTPLKVTENGPYQVENIRPKGKEIDKGQFGTRFGESIIYRPIPPSPPQTPPPIPPKIPLSPPPIPPKIPLSPPPIPPKNPLSPPPIPPKIPLSPPPRKVFIPIL</t>
  </si>
  <si>
    <t>&gt;3787_g</t>
  </si>
  <si>
    <t>MSRRDDMTSAVIDPETLYTKQNCIGGGSFGKVYKGVDKRTGQAVAIKVIDVENAEDEVEDIIQEISILSELHSPYVTQYHGSYLKGSDLWIVMEFCSGGSCGDLMKPGLVGEEYISIIIRELLLGLEYLHGDKKLHRDIKAANVLLGSNGQVKLADFGVSGQLSATMTKKNTFVGTPFWMAPEVIKQSGYDHKADIWSLGITALELANGEPPYSDIHPMKVLFLIPKNPPPELEGNFTKAFKEFVELCLQKDPRKRPTARELLKHPFVRRAKKTSYLTELIERYERWAVHHKGDNDDSDDEREEPQHPTQTNEDLWDFGTVRPIGGRVHGRAGLNAMGESATNARSSRSSEAGSDYAERPRSLSPTKLKDSGYVSSVDTVKAMNSPVTSTFRQPSPQRRPVPHMLPASPSKVPLPPSPEKQRTTTLETPRPKSPQFLPYQTTDSPDYDRSLQEQLQKDIGFLNIRGSTPSPQPPKSPLSQQLFQPAAPHTSLQQMPFQSSVLQPPKQPHTQQLLPKLGPIKLPEIPPFKGPAQPLQKVTNQQLPPPAKQQYNYAPQQAFDSQNLHPRHLGQQPLPALPSKLRDRSPSGESLDGSRTPTAMPSPAPASPNGELDALNDVIFPALEEALKRRQYRLQQAFRVSGATPKQQRAQAAHEKVRKLVYKLAHVCKEIDHWDKQEPVGMGKDVDVFLEGLLEEILVRVEPADDEEMIEDGR</t>
  </si>
  <si>
    <t>&gt;7718_g</t>
  </si>
  <si>
    <t>MRSCWISAFVALINFTSLPSCALAALDPDGVPYQNDTLVLNHQAQQAQLIGYEKKQRNDYSFRKTLSPTAILADKIVGQIRAVEKTTIWTRAGSFGNYSTESFEGEDFGLARPIIGTTDLFKVVKALPKGSLLHAHLTAMLPEDIVFQTVLNTPGMVLSAATDLSSDYNRNFTAITFAYSNATFPPDIPSIWTTAYVPNTQIPITQAADSFAGGRIAFLAFLKAKDTLSVADDIQEELGVDAIWRKFQSVFGTIGSAWGYEPIVRTFLQDLFGALVDDNIQWVEIRNGAGGGITPTGSNAPNPDPGYWYDLLVEEIEKFKASPKGKDFWGVRFIWTVSRGKARPAIIADMQKALTYKAKYPQLLAGYDLVSQEDLGRTLSDLAPELVWFNTQRQSLNLTMPYFFHAGETLGDGNSTDDNLFDALLFETRRIGHGFSMFKHPLLMDMYRDRDIALEVCLVSNEALRLNGDVLQHPLPALVAHGVPVALSNDDPAIEGQDDAGLSYDFFEAIQGFDNIGLAGLGALAQNSVRYSNFEDQSEEQWLAHITHGQHGGGVKGQHIREWNSKWEDFCAWIVEEFGAKYNVTS</t>
  </si>
  <si>
    <t>&gt;16253_g</t>
  </si>
  <si>
    <t>MENSSRSIRRKALQKIAALSATSSTGSFDNLDLDRLSKGCSRQARDIPKSNGYAKTNGASLDEAPMNIREFEVLLALCKAAPLLHEPHSAQKLVEQLSPYVLESHTQTFVPSPFFRDIEPSPVEALSYHLTTALLSLGMNHDVLREAVSDKLWKYLNHCFEASVRVSASQPNSTESRSLSEVEDAIRVATITISILGFLDAAARYANFWNASERDIMITRVKSILSEKFSIAVETAFSTIRNSHLEHGNMKEWKRYVRHYAAVGRPLGAMLLQRSLMWLIVSGSSLLLADIDILRGNDILDLHMSGVGLTKSKTAQIGEKHFATIELLADIAAGQMNLVEDGADYLRLGSAWQQRLAFSVKAGALTCYLNCTMLNKDAADPDLLMSWLEVTLADPIQMADETLASVVLRSMALVTKVSPDLAPNVSRALPRFIVQGGVRGQTISTASTCLAYVLQNLSQDAVITTLYTLGNVLSNGTPSTDRALTNGDMGMDGSNHSGYHMTKHSGGSSISLAISGEEETSMVFGNVVQAICGIAESCNDPKITALAQTMLFQKIDKVSRSIDARIITEAARLSLSGGPLEFRSLLKLYARICHDGVLQNNELLLIAVMKGRDFLSSSLRKETPLYEIYLEHLLEGIISMGDVHQGQNTREADVEVAAREISQLLQPLAILMSNNDLATDESASEETLSLIRDAWFNIAVHGFTTHTERGKKYLNELRRMAIHSKPLVAEQRGEQVESDIELNTVLRRGMNSEHEAIQKKRLLSLLPSRASEIRGLSYRKVIFLQAAYLVETLRADSGDCTKALTYFLEPSMRKGDMSSTMESITQVVMDTYLRKTMTGLNPNFSAPYVANQLAVIFSGCCYRIERVQQAAMLCADRIIRDVPSALCQKSSLFALLELLSLMWTSCLEAETDEYEWKSSFTSTRGKVTIDLSDDYDLRRRTLNNLYRRAKGWVTAVLNIAPLDVKGLLQTYLSEYDDNGAYGHVSLGRSFAMEMGSHIPSTDQRLGAIDRHGDCNINTASDFIAQYTTRQEYRYAEALPDHDAEWLNFMRLDNRRESFLSRNDKDFDDDATTVLAHLEARTLKHKYIPLGDLRDILRRAAALLCRSKEDECAIVHHLVAIPFGIFTKQSIQLGISLWLGIINENPRMEPRILMEIAQQWESTIHRGVGVFNSKFLHPDPFYVKEEFAPSDRAVLSKRQQAAHNLLQPHMRLLQFLGSHFNATRLGSPHTEKVFSRLLDATLVGLKHSTGHPLTRELRFQIVLFSLKVLKHSIALDFGARCLLKDRILSSALSWFNFAPRWSFGGNRLQLKAESRLLAEVSAALRNVQMVGDKLTPQLKTLQAKESLLLALIESESVRLNVWLNPLNDPYSGQSIKGPTEAALLSLVRTAWNESPSLAVQLTTRFPYPRLHNEVRWLLLNFPGKAISEPEAVHILLGESLPNDISFQLKYLLYWAPVNPISAVTYFLPAYRNNPFILQYAMRALESHSVDVTFFYVPQIVQTLRYDALGYAERYIVETAKFSQLFAHQIIWNMKANAYKDEDSQIPDSVKPTLDKVMNRMIAEFSPVDKDFYEREFAFFDEVTNISGKLKPYIKKPKPEKKQKIEEELRKIKVDVGVYLPSNPDGVVIGIDRKSGKPLQSHAKAPYMATFRIQKTLGDMESADEMLEETNKSESVPQENTVEIWQSAIFKVGDDCRQDVLALQMIAAFRGIFNNVGLDVYVFPYRVTATAPGCGVIDVLPNSISRDMLGREAVNGLYDYFISKYGNEDSLRFQEARSNFVKSMAAYSIISFLLQFKDRHNGNIMIDDAGHILHIDFGFCFDIAPGGVKFERAPFKLTTEMMAVMGGSTEHQAFKWFEELCVKAFLASRQYTEKLSQLVLLMMDSGLPCFKPETIQHFKERFVLDKSEREAADFMKGLIKKSYSSYSTGVYDQFQLLTNGIPY</t>
  </si>
  <si>
    <t>&gt;5368_g</t>
  </si>
  <si>
    <t>MSDEKSALILAVLRQVEITKIDYKSLGAELGCSPKAAAERWRRFYKKVKESTPNSGRQGDSAKPIGIKKQTHSPRKQKNVKFEESEESNLESGGEEPTTPSPPRKQPARRARVESFKEFLDDNEQESEDEVDQIELKVEGGAEEREQSWENEA</t>
  </si>
  <si>
    <t>&gt;3130_g</t>
  </si>
  <si>
    <t>MALSRPIFLDVWGDDRLRRYISSYLNTDDICSIRLASFICCELTTPSLFIRTRVTFTPSALTRPSRLEALSRIGRHIEHLTFYMPHTPATFLPPLLDPYTGQEVSFLYTPHTTTASVAQRPKYGTPELGDLLTQQYPPLFHAASNVPAFIKTMSQMHNLRHLTISCPDQDPAQRYRRDCVDYALISLRIAIERAPLLKLEKLSLSHIHPSALLYLRHMPGFGCTPSAGRRWKQIRKLNIAMDSWDFLGFCSGRDHLKILDDYIRSFSSNLEKVSFGWSGRRGPCPLTLFSDPLFSPPKRTAKLFAEVTSPMSPLPAHPPRAPMRFPKLRYMQIRNATMSTEQVADFITQHRHTVGEFDFENVFLINGGVWEDALAPLTRLSGADEWLSQQSCSETGSSDYLHSQENFDHLDDIEEVLDIGFDTPDEKTKTIQVKKKKVHRKRRRRRKEGYEKAKEKDKEKRKEKEKEKENQKGKEKEKPGKLKISNPIPINGPIEEVLMPTTFNPNIQGVQRNVQMEAAQQELADDPNKQTTTLKKAKEAVLKQLSKEFCRNQERKEHVKGFFKQSCSSQVGRKGKGLGMESTTALVPLMFSRY</t>
  </si>
  <si>
    <t>&gt;5072_g</t>
  </si>
  <si>
    <t>MPFKIFRRASVLRLHKEREKEEEKENSWLQPSVNKPSSPEENKHQESQQILQSANNITPPNEEPEPGGFSAQPPGYKPPPPPMATKHETPAHSLLPTPPPSPSPCPSTSTLNQLIPRPLSVGRRPSLKRSIPTPGFHPLSAPQQEQVPMWRCCECGDWTQEKPASERTHHRRVCIRCGHEMCVETSSNPGCHTVLISVKIYPVWATMLLEEAETPNGDTPSPSPSARTSKTQSPNEPGVQTESR</t>
  </si>
  <si>
    <t>&gt;7732_g</t>
  </si>
  <si>
    <t>MGSKFYFGANSGTSSDDEDNLPYPEALPRSDFLTPSFSAPTYLSTLSDRHQTLEDLRSDLRERSRALSKELLDLVNANYEQFLSLGSDLKGGEEKVEDVRVGLLGFKRGVEEVKGVVRERKREVGGLLDEKKETTRQIALGRGLLEVDARLEELEDRLMVASLGRAADDEEDRDFWDDSEEEDGEEEELAARGGVTGTTTSKLQGLVNDYRDVDRLSESIGKDHPFIVAQDSRMQRVRNTILLDLSTALKQTISVGESGKIRLVKILGIYRDLGANGEAVKVLRDLKSR</t>
  </si>
  <si>
    <t>&gt;10041_g</t>
  </si>
  <si>
    <t>MADSSSEEDGFMNDPDADEFADYNPRKRRRTGRDAKESAALGVFGSDSEDEGPGKRWKKKTLRAKGMSFVSTGQQNPDDDEDEDVDETENYGGEEEEEDTTAPRGLGFEATANNGSGLQSPAPSTKAKNYKENARTPLKFARPLNAGTPLGRGFVPSSAAIPILRNTEEDETSTPRISRPSAFSTPNGRNGQTQAGSKLNAGSFAARMMAKMGYKEGEGLGKEGQGRSSVIEVSLRPQGVGLGAVKEKSKQEIEEEKRQAKLRGEKYEDSDEERKKRRRKPKGSGLESGSGSGMSTPRRPPKPKFRTLEEVKRAAPGLQIPEAFAPILDMTGPGQRLLTSTSGLLTPSTATVEQIESKKLARRAQNDLSAYVEEWKNLEERKAYVEMTIIQQQQEIDVQRLEYDRMKVFADAVQSISQGVNDLQWDPVIEALTTAQDMSDLQTEIYDILSDTAVAAVHPFLRQAVEGWQPLEDPKLTGMTPQLFKIRNILGATTSKKGSIVSQDYLINDGSHRIDAKSTTPFESMIYKIVFPKIVSAINQGWDVHNPVPLQALFDAWEGLLPSFVRSQILDQAIVGKLDEAISSWNPKKRRTNALPHLWLFPWLQYLPAHHADPKASTGLVSDVKRKFRQLIDTWDFHKGVVPGLQQWREVLCPNPKNDQWTPLIMSHVLPSMARFLKNDKNFMVDPNDQAPYMSSLQGIFAWQEILSSRIVAQVIVETVFPMWHNVLHQWLTVVGPNEEIGQWFEWWRDEVFPEAIKNLSLIQDEFEKGHEMINHALDLGPKAAELLPAPSKKKHISPPPAPITPAKPTPAVEELTFRQKVEDWCIENELQLLPEKKVLHAAGPLYRITAAGNGKNGALVYFKGDSLVAISRKGGEQTDIRIDWENVDARDALLGMAWYNVKG</t>
  </si>
  <si>
    <t>&gt;4480_g</t>
  </si>
  <si>
    <t>MDMLDDNSRSPVLDYDPARVVQFMLASSVSQAVREQFLREVLRAGDNTVPGKPWWVGKRLAIKDQNCTIRFVGKVEGTGKEWIGVEWDNPTNGKHDGSYNGRRYFHCLSSSPTAASFVRSLKERDINTGVDFLHAMVAKYAPAPEQHDIVEISGKVVQEIGFDKISEMQSRLHELKYLVVDGERIRRADPSLQPFPEVLELDISRNLFESFLEVSKICQALQNLRRLAIDGNRFQDLSFKNFPTGFDGQKTAGFGNTFQKIKELSMDETLLPWESIVWVRNLCPFLEKLSVSSNSLNTLPCLIPDLHLRSLVMEYNNFPSLASLTPLRHIRSLENLSLKGNKISSIDTQNSPLIPFPTNLSYVDLSYNLIDSWSFVDSLSIVFPGLTKLRLSGNPIYPSSSEISKSDSDYLFMVTLARVSTLQNLNFSPISKAERTNAEMFYLSLIAKEISSAPEEEESQIIGGHKRYKELCELHGEPVVVRKQEGEINPNFLEARLISFEFVAKEGVIPDRRGEVVMKKEIPKSFDVYRVKGLVGRLFGVKPLSLKLVWETGEWDPVAGYEELEDSESENKGDEVERPEGQLEEKGKWMKREVELVDGTRQVGFCVDGLEARVRVELR</t>
  </si>
  <si>
    <t>&gt;676_g</t>
  </si>
  <si>
    <t>MSFRARSSHGCWTCRLRKKKCDEDHPTCSVCKSLSVACHGYGPRPDWLDGGSQEQEMATKIRGIVKKSNNQKRQARMQQHRLSSNKTTALNARDDLTAPDTLSSHAVESYGDIGDIFPQTMSLSPSSIPSSYSDDRLSLMIPQPRTPSDEQGPSWDTELEADNAKVSSKPIYPVRADLRESTSDSSPSEDEQNLLMHYLDHVFPLQFRFYDPSISDGGRGWLLSILMRTKPLYHAALTLAAYHQQASLCPTLAKTERCTLDELLGHHILAVRELRHYLNGFETGSRDKSVSELIETLASIALLVSLEVFRGSTEHWQMHLQAASTVIRNLKANGIELSSTTLSPVYKAAMHFFSSVIAWYDILSCATTGSKTFSNSDFLKARLGYIPLDKIMGCEDWVMLLIMDIALVDDWKKASQTSGKLSMPQLVSRGAEIEKRLEDGLNYNSRTLQRLTKNAGHLDSSSLGCTPQYIRCVITRIFACAALVYLHVIVSGAYPELPEIRNSVRRTIAAFQDLPDQRLVRSLAWPFCIAGCMAIPTEEDFFRGVVLTTSAAARQFENSDKALKIIEECWRLRASNEHETGTTYWMTAMKTLGLNILLV</t>
  </si>
  <si>
    <t>&gt;7442_g</t>
  </si>
  <si>
    <t>MAYSNSTSERMEELRFRSQQSPRNDSSLLGLVSPPRNGTRLPQPLHSQDGRGGLMRRFTTDSGRVPTIASITGQRNGGQDSQDYGQLEKKKKEYERLREQKRRFEVEMQLLDIQQRQEEQELAQMQADLGRANNTNAGHQSEPTTPPEYRESTSGFPSAFSRPNRYSTSNITSPPGLYNRPGRSGSQLTSPQSGIIQSRLIMDDKLPSKSVPGSRHNSDEDEKEEAVRQDPTSHRSTNALNRYSMPVTKSRNGMQDMFSLDQTNTARFLFGEEEGTAPDVNNYLEMNTTDNKFPVLIRRDGEYPGMMQLSASSAALDLATSQSPGPDSNGWGAFAPRHRPTQSQQSISMNSLGQSQANGHSNTQVNGPESPISVRPNHRLSLDIKYFDGPQEPSNNQVFSPSKSSQATPPKLQQSYSANDVPTMRSNTNGINTVNTTPNSHAQQHLHNHNASLGRIPPNAMNNRLSREMTSGENATLREAQNGGYQSIQSALHASAPPFGPSLTQGMSTAPVQNGITSPAQQQFPVAGYYNGYNPMQMMTMGMQNMQLGQPVYSPQHNPYANFGALYPPTQSGGPRDSQARVIQQRRQNDGEAMNKFANMSLEQLGGEIYTLCKDQHGCRYLQKKLEDRIPEQVHMIWLETNQHVIELMTDPFGNYLCQKLLEYCNDEERTVLIENAAPDLVRIALNQHGTRALQKMIEFISTPGQVQTIIQALRFRVVELIQDLNGNHVIQKCLNKLSPTDAQFIFDAVGHNCIDVGTHRHGCCVLQRCIDHASGDQKAWLIRQISNNAFVLVQDPFGNYVVQYILDLNEPGFTEPLVGMFQGRVSQLSKQKFSSNVIEKCLRCAQEPSKDMLIEEMLQPTELDRLLRDSFANYVIQTALDYANPAMKTRLIEAIRPYLPAIRTTPYGRRIQAKIQGNEGRSGPSSGQATPNEGEPVQAPMRHGRGTSNASGPGYTSPTGGYTNGFSPTNGAANGPQLAIPRGAPTNGFAAAERVSAAAQQAFSYNYARGAGQTGNGNWL</t>
  </si>
  <si>
    <t>&gt;2553_g</t>
  </si>
  <si>
    <t>MRTFKSLAVGAAITFAGIASASDVSQLTGDTFPEFIKENDLVLAEFFAPWCGHCKALAPEYEEAATTLKEKNIKLAKIDCTEEEALCKSYGVEGYPTLKVFRGEDNITPYSGARKAPAIVSYMTKQSLPAVSLLTKDTLEDFKTADKVVLVAYIDAEDKTSNTTFTAAAEALRDSYLFGASNDAALAKAEGVKFPAIVLYKSFDEGKTVFADAFETEAIEKFAKTAAIPLIGEVGPETYSGYMATGIPLAYIFAVTEEERSKIATELKPIAEKHRGKISFATIDAKAFGAHAGNLNLKADKFPAFAIQDTVNNKKFPYDQDAVISLATIEKFVQDFADGKITPSIKSDPIPEKQEGPVQIVVALNYDDIVLEDAKDVLIEFYAPWCGHCKALAPKYDILAQLYVDQGFGDKVTIAKVDATTNDIPDEIQGFPTLKLYKAGDKKNPVTYSGSRSIEDLIKFVKDNGKYAVEVTYEEEKAEAQKPVGEPLAKQAEAATESAKSVASDASEAVKSKVAEATDAAKADDHDEL</t>
  </si>
  <si>
    <t>&gt;4816_g</t>
  </si>
  <si>
    <t>MANSKYEYVKLFEQPDILLPNTWIVVRIDGRGFHKFSNKYLFEKPNDRRALDLMNAAAKAVMNELPDIVVGYGVSDEYSFVFHRTCTLFERRSSKLVTTIVSTFTAYYVHLWATLFPDTPLTPPLPSFDGRAVCYPTIANLRDYMSWRQVDCHINNLYNTTFWALIQIGGLDAKSAEKELAGSLSADKNEILFSRFKINYNNEPEIYKKGSVVFRDYELVEPGATPEILEEGLRGGFAQTEMSKTQEENEKKRRAKARITVQHVDIIKDEFWERRPWLLSNRPGKIPKEP</t>
  </si>
  <si>
    <t>&gt;4176_g</t>
  </si>
  <si>
    <t>MLLLDYQNVLIQSVLTERFSGAPPVNIDQTVSDFDGVTFHISTPESKTKIVVSIQVRCFNELVQYGAQQVLEREYGPYVVAPESGYNFSVQVDLESLPEDKEARDDLIRRVSLLKRNAMAAPFEHAFDEFHKLQEEASKFTSEEAPQGVREGGNVMAIHYRDEEAIYIKASHDRVTVIFSTIFREETDRVFGKVFIQEFVDARRRAIQNAPQVLFRTDPPLELQGVPGVKDTGNGEVGYVTFVLFPRHLSQQRRDEVISHIQTFRDYFHYHIKASKAYIHSRMRRRTADFLQVLRRARPENEEKERKTASGRTFKVQGS</t>
  </si>
  <si>
    <t>&gt;2891_g</t>
  </si>
  <si>
    <t>MSNKTPDSEPLALQILASANPATESENTDILKEEIVKSSAIQENIQNEYQTPIDNGLASATIDHEDYTHPERIYKGLIFSPQPDKTKLSKDKGLGATEVKRETGVKRETFYYSGDPREEELCWSCGWNVYHELTASYGSRIRILHTHGCVGIWEIGSRWLIRDQPNDNTMGNDFMTQEFLRNQPNLDIPIVKEMRILSAPTDKVVLTLMSRAQGVGLDTIWDSLSPKQKSNYQGQLGHAIKQWRQFTSPVIGKVDGDLLDDTLIGYCLHRVAPTCHKIGRTTEEWFKNLEADLRFGLSIFYKTHDRLVIDEKFQELKRNFPKSERYVLTHSDLNLTNIIVKDDKIQAIIDWEFAGYLPWWAERWSSLLKGNPQSDELFDPLWDDLHEGMDRDTFQKEVIEKVAPVVNAWNETRHLIEHPDYFTEWFRPPFCECKPYAGVFRWNKIGHSIQHVTREVVYEE</t>
  </si>
  <si>
    <t>&gt;7096_g</t>
  </si>
  <si>
    <t>MATDTKRYKFNHSMQASKIRVKDPKKSVQYYEFLGMKMVRKIEQPEAKFDLYFMGYDAPKAVSHGNHWSDREGLIELTHNYGTENDPEYKVTIGNSEPYRGFGHTCISVDNIQAACQRIEDAGYKFQKKLTDGRMRSIAFALDPDGYWVEIIGQSPVDETESIKTTDVETYRMNHTMIRIKDSEKSLRFYKDVLGMTLVRTSENKNAGFNLYFLGYPDGKATSTSSANGVNPTADREGLLELTWNYGTEKDVNFKYHNGNDEPQGFGHICVSVDDLDAACTRFEDLGVNWKKRLTDGRMRNVAFILDPDNYWIEVIQNEKLKGRASW</t>
  </si>
  <si>
    <t>&gt;10326_g</t>
  </si>
  <si>
    <t>MDAQSLFGVEGLIAVITGGGSGKSKIFSLQFSITHSPLGLGLTIALALAANGASRVYILGRREPTLIAAAASCPQGTLYPIVCDITSKTSLSTAAATIKSKSGYVNLLICNAGIGAPSASLAGMPRKENGATAKDAQEFLWKQDGNAFKALSETHVEASMWTAVAFLELLEKGNESGYGLKGVKQFKGMGTPENDFENGTREVNREAESTTNDPTNPTQPSESAWKLAVSSTTSQILSISSAQGLNKMPLGSLAYGTSKAAQIHLSRQLSALLEPFGIRSNVLAPGVFETALTEKYISMMMRAEGKLTRQLTPMQRPGTEEEIAGTAVWLAGRSGAYVNGTVIVLDGGRLIVNPGVI</t>
  </si>
  <si>
    <t>&gt;1306_g</t>
  </si>
  <si>
    <t>MILEEQRFLHEDLERLEQGISDRVAEEPRHIRERLNRDHQIAGFLDRIQDQSKRLLEIYKDADGARSKEIQSISTGEPLEEFYKQFAEIKSFHQRYPNEPVENLERAYKKRTPAEGEIPTYEIDNQFTGEEAFGKYLDLTTIHEQYLNLPGIKRLTYLQYLDAFDTFTPPQCSVKRPDKMTDQYFNYVGDLANYLEGFMHRTRPLENLEKLFTSFDEDFEKAWANDEISGWKLETTAPSSGVNGDVLYCADCEKEFKNENVYKAHLTGKKHIRAAEARAARQASTGDFADGPQVSNSSTLRLKERAIAEREYKVKRLAAAMSQERSDTRVNVERKQGMTERERQMELDALFAESSSNAPQAGDSDSESDGDDKIYNPLKLPLAWDGKPIPFWLYKLHGLGVEFKCEVCGNYVYMGRRAFDKHFNEARHIYGLKCLGITNTTLFREITDIADAVKLWDKIQRDKIKGKKDEGSVVQMEDAEGNVMPEKVYYDLQKQGLL</t>
  </si>
  <si>
    <t>&gt;8006_g</t>
  </si>
  <si>
    <t>MLEYFTVKKIKKHNAEKEKRKHSSSPQVAVQSPLLDEEDEHFLKRIVSAEGTPPPLPQRPMLGPEAGDHRGNTAQMVVHDGRKSSHSDRHKDKGKERETEKREDGKPSSTRFSFLKRSGTKKDKKLNPDPNVAPLDGITETSDLNRVLEELNISAVNNRAFSLSKESQVLVQKFTVVLKDLINGVPTAYDDLAHLLDEGNGTLAKSYDHLPSFLQKLIQQLPEKVKGHLGPELLAVAAEAQAMNGGGKGKGTKAGMAGVASQFLKSGPTSLKDLVAKPGAVISLLKTIMNALKLRWPAFMGTNVLLSLGLFVLLFVFWYCHKRGREVRLEREAKVDSEGRIVELPDDPLLQSSPSSPNSLRPKHGQRAKSHDQRAEGRERKNRDDERRTYSDDGRGGGRRHGDGRDSPRSPKERREREMTSLEIEREEARRKEERVHERAEERIKRHNRDSRPTSSRRGSGSGSGERRRRRRSDEEYVSSPGKERR</t>
  </si>
  <si>
    <t>&gt;2184_g</t>
  </si>
  <si>
    <t>MALVRMDDFAAIALTNEPDGIRQLALKTIVEPESQFFLDVQVPVEEQEVWRVVDGGGGGVRNEWRASCRGDDGVPGNGPEQRGEARWLTTEQGRAEEQRG</t>
  </si>
  <si>
    <t>&gt;1167_g</t>
  </si>
  <si>
    <t>MGRKTWESIPPRFRPLKLRTNIVVTRSAQSNLEEGKRVVVGSIQEALEKEGSGRAFVIGGAQVYEAVLKRKETKRILLTRVLSDFECDTFSLIILPENGKGEGWVRREKGELDSWVGEEVSVREQMENGTRWRSAVMLSQLYRDVARSTRA</t>
  </si>
  <si>
    <t>&gt;8427_g</t>
  </si>
  <si>
    <t>MSNFGYDNPEAGPSWNTRDNFEYDEYDEHDEYDEYYDDEDFDIDYGELKAQEDEAIGEIDYESTEYEISDDDMTEDEDDKIRDEIINQAEAEMKRLCERCRLMTSTIDGLKALASKGGYKHSKVQAVHISAESGCPFCVILRSNYKNRSDFQAEARIFSRNTLPASDEPAEKYTTQSQFTGHPFETIPLSELASALCDKANDNENNNGGGFLELSKLSKLRDISSYLPFTNADSHAAKFTNVKGIYIPVTGKEIRKEILRLLTQCSYIHKRCPGAPSRILPHRVLDVKTGDKNVVKLITNEGGEEAQYLALSYRWGGPQELTTTKATLEHHTRGISVPSLPATIRDAVKVTRNVGFRYLWVDSLCIIQDDTADKMVEIGRMGDIYKNATLTIAAANTASAQDSFLAPRPIPQTCTLPYLLPDGSLGMLWVKDGAEKLLQSPLDSRAWTFQESLLSPRMLWYGPGDLVWKCATNPWMILHHPRPHDIKYQDSISMRLPADIHGHPDPDALDPEHAKAVGIDLMKPKAFTWCSLVRDYSGRELTFAEDRLPALAGVASELQKVWKDEFVAGLWKGWLVRHLGWSKQTDTLFSHAGDNLTMSHQLQESHKSPTWSWISYQSQVKITEVIEEHAEVLDFQITLENAAMPYSQILHGTLVIEAACISEKERRRSLSDECSFKWDFPQDTINLSFCYALLGRTEKKQYLALVLARSLVSTGNFTRIGIMYEFSIEKWTPAMLKRRKITII</t>
  </si>
  <si>
    <t>&gt;2577_g</t>
  </si>
  <si>
    <t>MSSESEDDVPLARSNGHISKAHISKSVDAGMDKAGAKSALGRTAVGVSIRNGPVLDEKMDIDEPVTNGISKRKARSSTSKAVNYSMDTSDGDSDDAPLAKRQRTSKKTVESDSDDEPLAAKKPGKLPPKATAAAIGEDSSDDEPLTTKLTKEKVLIQKKAEKEAKSIRARETKAKKSTPKKAKKEESDSEEDVKPKKRKSNGTAKKTNGVKKEESDSDVPLAKTKKLPKKVNGKIKSEDAPSVNKGKGKKEESEDTEEVFRWWDAPKKEDDSIKWDTLQHNGVVFPPEYEPLPKNVKLLYDGVPLTLSLEAEEIAGFFGAMLNSTHNVDNPTFQKNFFADFAEEVKKTGGAKGPDGSKIAIKDFTKLDFKPIFNYYDGKNQEKKARSTAEKKADKAAKDAIEAPYTTCVWDGRKEQVGNFRVEPPGLFRGRGEHPKTGRVKRRVTPEQITINIGKEAMVPVPPEGHKWKAVQHDNKATWLAMWQENINGAYKYVMLAAKSSIKGQSDYKKFEKARELKKHIDRIRQDYTRDLKAELMADRQRATAVYLIDQFALRAGNEKDAENEAETVGCCSLKFEHVTLKPPDEVIFDFLGKDSIRFYNQVKVDPQVFKNLKIFKKAPKKEGDDIFDRLNTTQLNKHLTNYMPGLSAKVFRTYNASFTMSKLLKELKNTNISIQEKIKLYNDCNRKVAILCNHKRTVGAGHEAQMEKMTDRIKGLQYQQWRLKQMILEVDPKQKKKKGADWFQLDADLDEAWVIEHQAFLVQEQRTKIEKKFQKDNEKLVAEGEKEMKSKELAERLEVADELEKKFKKERKTKKIEPEGKGPSVDKYEANIKKLDERIATMRLQAEDREGNKEVALGTSKINYIDPRLTVVFAKKFEVPIEKFFSKTLREKFTWAIESIENEDDWEF</t>
  </si>
  <si>
    <t>&gt;1718_g</t>
  </si>
  <si>
    <t>MGCQDVLSRKTGVIVGDDVLKLFNYCQEHNFAIPAVNVTGSSTVVAALEAARDAKAPVIIQTSNGGAAYFAGKGVSNGKQEASIAGAIAAAHFVRAIAPSYGIPVIMHTDHCAKKLLPWLDGMLEADEEYFKEHGEPLFSSHMIDLSEESVEENIEITAQHLKRAAPMKQWLEMEIGITGGEEDGVNNEDVDNNSLYTQPEDILAIYKALSPISPYFSIAAGFGNVHGVYKPGNVKLHPELLAKHQKYVKEAIGAKEDKPVFLVFHGGSGSTKKEYADAISYGVVKVNLDTDLQYAYLTGIRDYVLNKKEYIMQQVGNPDGDHKPNKKYFDPRVWVREGEKTMSARLAEGLKDFNTAGQL</t>
  </si>
  <si>
    <t>&gt;3893_g</t>
  </si>
  <si>
    <t>MKAPFLTLVALLAIIRPTFAALNIHNWCSESIYFWVSTNGSANSDALAIAPSATFTHQYIILPATTSATGGTSIKLSFDPSSSSVLQFEYTPSLAQFLLYYDLSDLDGNGASQDGSPFYQYNVELTPMSQGANIESCLGVKCASGQLCEGAYNTPSQVATLVCLLGTGEEIELDLSICVPGAVSSGGVLTGRRAGVSRGYL</t>
  </si>
  <si>
    <t>&gt;10344_g</t>
  </si>
  <si>
    <t>MEFLKSAVASAISKGPPFPYSFGDRVDVETGIWTLFNGTKREDGSNCSIFSFDVTANKSRLPMARNALKKLRTLRHPGVIKVLDTVETETYIYIATERLVPLRWHIKRKSMSPETLKWGLFGIAQTIKFINEEASSVHGALRVGSIYTGESGEWKLGGFEVLSSMKDDDAIIYNYGSLVPDSGRYTAPELAKSGWDTIKRNPLTATDAYNFGTLIFEVFNGDFSGGDQAGQTKNIPPTMQASYRRLVNANPKARISVGSFLEQGRRNGGFFATPLIKLTESVDSLGMKSEDEREEFLNDLDNLSDDFPEDYFKMKILPELLKSVEFGGGGPKVFGVVMKISKKLTDEEFESKVTPAVVRLFGSPDRAIRVCLLDNLPLIIDRLPQKIVNDKIFPQMVTGFTDLAPLVREQTVKAVLTIITKLSDRTINGELLKYLAKTSNDEQPGIRTNTTICLGKIAKHLGVANRAKVLIAAFGRSLRDPFVHARNAALMALAVTCDSFTEEDCAFRILPAICPCLIDKEKLIRDQANKTMDIYHTRVRKHASTMPETVLSPPSSAEVSSSTPRMGTPHPNEAASWAGWAISSFTNKLSAAHGEITTAATNGTPSADVPRSSSAPLIAEPRRAPTTSASALHRQAVTSPPPASTRTSISSNTPDYFQDASLGEPEDLDVDDAWGNMEEDNFFDAPSDVSKKPAPSAAHPFEDDGEPDFAGWLAAQSGKKSGAKPLPKGLAKGGSSAVSGRPGAGARTSSTPVVGKKVVGAHRAKPVVAKKIDTAVKDTGDDDDGWGDGW</t>
  </si>
  <si>
    <t>&gt;16277_g</t>
  </si>
  <si>
    <t>MTLGIWLARKHRVFVDCHLLGKKSWNVYNTVNIERVRKDEAEAKKAEEAEEQRIQEQDAERRMQILRGETPTRLVIEDKPPSLLQSPETKKRDRTEFGNGGERKRRKRSGENDTDFEMRVTKEEMERDRERRVVVRRECESNVSLVDERGNISLFPQPKALKGTEKNKEVEREESRKKKEYEDQYTLRFSNAAGLKQGLDGPWYSKATTRKDGEGEALGDIIGKDVWGNEDPRRKEREIARVISNDPLAAMKAGARQVREVERERKRWREEKERELRELKEAERRKRRKSRREEADDGLEGFKLDEERPGRNDQRDRDKERERRHRHGPSSRSEHQEKDLGRRHRHRSRHHDE</t>
  </si>
  <si>
    <t>&gt;16278_g</t>
  </si>
  <si>
    <t>MLELMAQIWRLEAMLSCVTNGNYGIQDAITALQWVSRYIEAFGGDPSRITVFGESAGASNVRALLASPMTKGLIAGAIMESTPVGIGANAFAGYSNYSTIQHEMDTVSIPVLNMTGCLNSPDQLECLTSIDAYELSNLPVIANFPLLDGTYLTSSGLSFAKGSSQIPILLGTNRDEGGISAPYPANSNLVALETLSSLIGIDVTYVASSPYFLVPKLPNSNSSLDNFNLTSRIITDGGLACLAHATAYSASLHSTFSSVYLYTFNQHPNGDLSGEYYKCHSGEVNYIFGVLERLGLVDRDGFDTTFSRRIVDRWAAFARTGSPNPEESFLNARGFVDESKKWESVSSEGDKGLRMMLLQLDEDMVEIGEKEQCKVLGLPLDYFEHATYTSRF</t>
  </si>
  <si>
    <t>&gt;7461_g</t>
  </si>
  <si>
    <t>MSDKLTLRPADSPESKIHVLSSAADENSENSPEREDIFSGIRRGIKKLGSISGGQYKPANIKIGERATSTTIQELRLETAISNQTRRAKKHVGTVSNVNVEKPLPEIPTSPLIQQLSTNPFSPPETPKALQSAATMSRPGMSGSRTSTMDSSTSVGGTQMYAGGYKPSSSTYLADMSSGQSSNASSGRQDGEEGTRDLVTPRSAGPPSGGPSPAQPRSAGGASVTTPGGSSSVHLSGLMCNVHRTTGREPHPAVGATTTILGDKLYVFGGRTLSSRRPCLTSDLYELDLIRRHWTKVEATGDVPPPRYFHSVCPLGDTKLVCYGGMSPAPGQSPQAAATAPASQDAQPEVVVMSDIYIYDAPTKIWTFIPTQDTPQGRYAHCATILPSSATFSSTNAALSALHHNPPGSNPNQGTIGVNIDGTGGAEMIVVGGQDSANHYIEQISVFNLRSLKWTGTQQLGKSCGAYRSVVAPLSSSISAKIGKMSPNKTENSGMSQDAKEPGSAMLIYSNYNFLDVKLELQIRSADGVLSEKPMQGTFSPPGLRFPNGGVIDAHFVVSGTYLTSSKQEYALWALNLRTLTWSRIDAGGSVFSQGSWNRGILWNRRNTFVILGNRKRSLVEDYNHRRINFSNVCMVELEAFGLYDNPRKVTPMSGFTSASSPYPQALSLSTKAGWTAGGRTLSKAAEELGQTALGLKELSDMDILCVEGERIPVNSRIIARRWGPYFVQLLREGAATQDGNDAATLRPDNAFRHNPSRNSSVTITPSLGTQSSGTGMSTASTLNNPSAPFVLSNQSTASEFLAFSQPPDANSLSPTSRPRTLYLPHTHLTLQSLLHYLYTSSLPPSSSPLCTPQILCSLLQLARPYRIDGLLEAVVERLHGVLDSRNAAAVFNASAMAAGGGRSTSTIYGLGENWLSTDLGDIPAGAAGSNPPVLQLGSLGGDINPRPQQGLRINTSLPGLSTGAGGRRAEDEESLSVTSSAASDVSSSDVSGSRSASEVGGGPGERQIWRGDVSAVIGLQKRGLRGLMEGRRLRERGGSLGPQSQMQAQRVGLGIGGAG</t>
  </si>
  <si>
    <t>&gt;3354_g</t>
  </si>
  <si>
    <t>MDATGNKEATHVDHEVKRRAGAACIRCRTRKVRCDLTSHGSPCTNCSLDRVPCLTRPSRRQKYGPISNIELVSRNEFLSTEGQNLGSQMIHQIGLETRPSPLSTFNRKDQSPTNPGVETPEIPGSNPSQTVPHNGGSTASSLPRHFKPPPPSMIAKDVEHLSTIGVFSMPSNTFRGALLQSFLDYVHPLNAVLDLQDLLAMEGLAGDGTVSLLVFYTVMLGGSLFVDMKHLTDAGFATRRAARQFFYRKSKAIYEADYEQDNLCIAQALSLLSLWWETSGGHKSCWYWSGLAINLLHLVFLDIRRDEAKAGPKLAGKWKRLWWSCYIRDRIIGLGMKLPMRLSVADYGMEILELEDFDLDVATACYLSFKETTKLSWCRENFRGLYTLCIEEAKLCICIDRLICVGRIEPMKLDSKMRELQVCESRLQDWRSQLPDVAALNPNLNTTAESSLTLTLHHAALRMMSYCVSAFIQRAYLILDLPKSEPLSASICEMQNSARTNIDSTATTMTKIVEELQELGLIRYLPHSAVFGFVLVALMYLLDLTAINGIEGISQSMRMMDVFRDSYFDTSYMSHTVNLVFNRGSIKPISHSGQYTLSGPNTSSSLSTPEGHSISYNSSLHDSELEHSAETLNPLNPMSLDQQTNDLNVVPHSSQNNSQGAFDGSFNADSLNNFDTSLPRDGINIDSLLMQWPSSVDWNFDPLPGDTEMTP</t>
  </si>
  <si>
    <t>&gt;7568_g</t>
  </si>
  <si>
    <t>MSIVPVAEIPTVSLLYHLKKLFPADPMEPDVQPAIPVQTPSKSLNDRIGLIRGDITKLKVGAMVNAANNSLLGGGGVDGAIHAAAGPGLLEECRTLDGCDTGDAKITDAYELPCAKVIHAVGPIYSSKQQKRSAKLLASCYTTSLKLAVENDCKSIAFSALSTGVYGYPSRTAAPVAIRAVKQFLEGEDGDKLEKVIFCTFVQRDIDAYDYWLPRFFPPVEAEAEGESEWEEVEAGESAENGPGTSTAEETKAAEEVKAAEEVKAALPDVPTGEPAQKNQDEPAFKKQKSSD</t>
  </si>
  <si>
    <t>&gt;16282_g</t>
  </si>
  <si>
    <t>MRQRITLLQEPNDAIDPKSLKITPDSIERKGIRAATEERLTFAFEELPQELYRVLKASYEVHVRWVSDGAYAGMGPLLSRLSPGMHVFYTPQGGNNNSDLLCPILKNAFGDINCISPTESFTSLPIDRFSHSSALQYYTPLPSLSSLTTYLEHRLCTKARHSSCYSRISALKTASYVDIDYDTISHALILTSFHPSTIQHLNYSTPIPTSRLEIGLLTVEAPIETEELSLGGFLTVLGDPDTPSPKPKATLFSFPSRHHSSPQTFSSKFLSPTGLHPSLQLSISAPAPPLEDRTCSLHTHLTLPKQIFLDRHQFTDPLFLASKNLTALRYTTSPVDLEAPFYALSSWGSSILLELSPPLTKDETQNWTSEIPLHLRYLPPNSNHSGTAALEIPYPVLFWACTADEGSKFPINPFDRTNLGYDGLFGPRTLFYHLTPNPSLEINAGRLVNTLIVPVLDLDGSKWVEIGTGATVLLGFSWILWCLFGVWRGSGYGSGEEDAKGKEKKAN</t>
  </si>
  <si>
    <t>&gt;4264_g</t>
  </si>
  <si>
    <t>MSTPTLKASILIVSTTASKDPSTDSSGIVLQDVFEQEGGGKWEVTERKIVGDVVLDIQRSIIAWTDQIDSPNVVITTGGTGFAIHDNTPEAVTPLLHKQAPGLVHGMLASSLAVTPFALMSRPVAGVRNKTIIITLPGSPKGAKENLQAILKLLPHACLQAAGADSRTLHQGGVEKLEKEAGVVAVPGSHSHGGHSHHGHSGGGHGHGHGHAMPVRHTAPDEDPRSNDPTLGPSRRYRSSPYPMISVDDAMKLIKEHTPEPKAIKAKVDGSLVGFVLAEDVIAGEAVPAYRASIVDGYAVIAPTGNGSSSGTFPVVSVSHATPGEIPPLEAGQIARITTGAPLPPGANSVVMVEDTLLKTMTEDGNEEQDVEILAEGVKAGENIREIGSDIKKGEIILRKGEGISAIGGELGLLASVGKSEVTVYRRPVVGVLSTGDEIVEHSRPGELCLGEVRDCNRPTLLSAVHGCGFEAVDLGIAKDKPGALEETLRDALRKVDVIITSGGVSMGELDLLKPTIERSLGGTIHFGRVSMKPGKPTTFATVPFKDNSGDRIQKVIFSLPGNPVSAIVTFHLFVLPSLHHASGISLAGLPKALVVLDHEFKPDPQRADYHRAVVTMGRDGMLHASSTGGQRSSRVGSLKSANALLCLPVREGALAKGDEVEALLMGNIKSMLDGGM</t>
  </si>
  <si>
    <t>&gt;10058_g</t>
  </si>
  <si>
    <t>MAALNGWEIDQADVITVFLNSNINKEVYVELPPGLDISPEFLKDLNRCYLNGKFPTFICKLLKALYGLKQSPRLWQKKLSSELKKLGFEPFLSDACVYRHTVTGILIVTYVDDFLIVGPKGKDLNAIKAQLFSTFEMEDIGPTQYFVGVKITRDLVAGTVSLSQDAYIDKILGKYNILDYAPVTTSIDIGATESFVPNSGTATSKDTELYQSIVGSEMYLMTQTRPNLAYTLSVLCRYLHNPSQEHLKAAYHVLKYIKGTRTVGITYGETNLL</t>
  </si>
  <si>
    <t>&gt;1789_g</t>
  </si>
  <si>
    <t>MARGSALLTVRDGSTTTMSTTMIDLLITLMVLIFAALLLVGALYTARKIRRNRAIARQQLPTHETRSVSNHRRLTITATPYGRNSSIYIYDEKSTMLANPNSPPLSPENVPEIRITFPDEQDESGRLKSGRVVVVRVGETSIGLEPLQDEQLPAYEKEGGERFHSIDMDRIGGLKEKESWS</t>
  </si>
  <si>
    <t>&gt;8551_g</t>
  </si>
  <si>
    <t>MDAPPVHEEQRPTIEAPGTKAEEPLLSEMRREVAKLLGRKNISFPGAQPVSFARRHFQELKSKDYYVCEKSDGMRYLLYLTEDEKGRETHYLIDRRNDFWWIPHGGLHFPINKDVEAFHINTLVDGELVLDRVKGGGYQMKYLVFDCLVLDGNSLMNRTLDKRLAYFKEMMMAPYSDLLRTFPQEIQYMQFVMEMKQMQLPYGMEMMFKEILPKLPHGNDGLIFTCRMTEYKHGTDPNILKWKPEQENSIDFHLVLDFPLLQPDAIDIAEGVTAPYRDYDAMPIFNLHVYAGDNQEDPWYATMFVEDIEWEELKTRNEPLNDRIVECYMDEKKRWRFMRFRDDKVNANHTTTVNSVIESITDRVTENDLLQAAEGIRNAWKQREAEQRRLAVGAGVKRKAEEQGAGRPSPGSGRS</t>
  </si>
  <si>
    <t>&gt;9440_g</t>
  </si>
  <si>
    <t>MVLNAATVGGAVTPAVIQTFFSHYLNRKPLAKKPTAHLSYDEGLSLIRKFLIYASHHTVEDIQRFTSQWVPYPQWVKVDHIKIGEEYIKQAAQALQDQLGADGLSRVGGSTWWQWRRPDSELKAEWIEMKTDYQERKRANDSGKRVMLYVHGGAYFFGSVDEHRYQMQRHARKLKARVFARESRQFPIMKMVLMASSTLSTGTPDPTTIILAGDSAGGGMVLSMLVTMRDRGIPLPAGAILISPWVDLTHSFPSVGGDNPLDYIPPYGFLQKPSKSWPPPNSDDMLAVQEGIAKNLGEKDQAAIPKINEEDAIQGFHVDYHPNAETENDTAAIDAASNPVASPVKANTVPGPGQNLSIMIDGKLVEIKDQIQMYATNQLISHPLVSPILQPSLGGLPPLLILTGGGEMLRDEQIYLAHKASNPTKYPPGDAFLDDHNRSQLERWKPTDVQLQVWEDLCHVAPTLSFTRPAKYMYRSVAQFGAWALARAQKTEIEILDDDNVSIISQSESDQEELSASEKEKLANLHKEPSGQIGKAGDPLPAFKNHMIRQRVDRYGNIFQLEPPSELAACNIDPGDIGVIKEAPVKKWIAAKKDWDTKFASSKRKVQKQRAREMAKGYQEFGNGEVPPPSALAGRRRTGENLREETKKRSIGMSMWSGWGSKHDRRAIVLEQLADGRPEVTTASAADGAGARPLNDTKTPHGKGMDRNLSTNKPDYSRSRSRRRTVTDENQTDGEEDVDENTPATTLLAIKQERLGEDVNSHLTPDFAAKPRNDEIPESELKRPKAGGIAYPFTVAGHKQTASMTTLTSAEGVPPTRDMRTEGVLSSGVKENLKNFAAATSTGNNTGAAEDKEKLKAAEAVGNGVGAKVVENGEVVSAERPEMQTFVTASEGFLLISNSSHN</t>
  </si>
  <si>
    <t>&gt;7452_g</t>
  </si>
  <si>
    <t>MFKLARSRPFAAALKPSKIYSSSRLTGASQQKRALSIHEYLSADLLRKYGVGVPQGAVATTGVEAEAIAKKIGGDDMVIKAQVLAGGRGKGTFDNGLKGGVRVIYSPTEARMFADQMIGHKLITKQTGAAGRMCNSVYICERKFARREFYLAILMDRGTQGPVIVSSSQGGMDIETVAKETPSAIKTTFIDIHKGVTDDIARKIATDVGFSEQCIEEAKDTIQKLYKIFMEKDATQIEINPLSETSDHQVLAMDAKLGFDDNAEYRQKEIFSWRDTTQEDPEEVRAAESGLNFIKLGGDIGCLVNGAGLAMATMDIIKLNGGEPANFLDVGGGATPQAIQEAFTLITSDPKVTAIFVNIFGGIVRCDAIAQGLISVVETMNLRIPIIARLQGTNMEAAHKLINDAGLKIFSIDDLQSAAEKAVQFSKVVKMARDIDVGVEFSLGI</t>
  </si>
  <si>
    <t>&gt;935_g</t>
  </si>
  <si>
    <t>MEFLINPPNGEQGTTPMLDSTRIVSREFSIDVPSPSSAPQSHSSSSLHLLELPRELRNRIWFYTVLAQTCYITQPPLLPSHRRKLQRAVPFERPVIRILNDRGHMWTNIYGDDHADGYSWLPDTIICLLLANRLMHKEICAIMHTHFAFFLDRGAMRKCLIASLPPALQGIRHLQFKVKVLLARERMGEFFDFRCSFKLSDFDVLNSRFPRLTSVTLQVYPEPRDQPRINTAEGKSVNVERLMRIAEAFGKEHVRFFLQEVGPLQENTMEIMNEFQERLMRDN</t>
  </si>
  <si>
    <t>&gt;199_g</t>
  </si>
  <si>
    <t>MVQLSSAVLAVGAALITITTAISTSVSSGYISSDGGFSFALNIPQADDNNDLYFTMSGDSKASWIAVGMGSDKMDNSLIFMMYADSTGKNVTISPRLSYGNVEPSYTSNLSITALAGTGIRNGNMTFNGMYSNCRSWKGGSIDPTNTAAKFIWGQGPHGSLNTNSQSAGIERHASHGTFQMDLTKAYGYRGVPVAWAADTSGTKELSDKQDHDFSPAAHAVLMILAFVVMMPMGVVLLRILDKPGWHGYHQALSVVIAISGAGVGIYMGTVYNRTKKFQSAHQVFGIIVILAMIGQLFLGFFQHRIYKQTQAPTKLTPIHVWLGRIVIPAGIINGFLGFPLALNSKYNWALFALCLLIIIVIAPFAFWKWKRDNKKNNFGATPLNSDGPPGYQSEPWMAGESSSNINMDQMSYPHQGYPMQYDSPVQNRQFV</t>
  </si>
  <si>
    <t>&gt;23_g</t>
  </si>
  <si>
    <t>MSRQSWVAQLRNARTAGEQIGVLKALKNEILGHAIKKELAVVQGVLDPLARLSLNKAGARQDSKSHDHSFISRPLDEDETIRLQGLIILGSIAAGGPPFLSPLVSASALPALLSNLCPSNNPAQLVLASLRGLSNLAASAELASLDHDFTTNTIAEALFTRQHITSLCRIISQPYASTTVSNQISIAASLISCVCVDERYQQGLANSGVLDALAAKLACFVVAEGLVPPGAEIFAERDGLQEYFPQAAPPNANLSAIMGAIAAIIADSKLRASQLLYSPSILTIFPAALPEFTAWPNAHMAWNSFNLAGLGGGLESPLNATDFLLPFVPSQRISSSHTSAFPPLGAFGSRENLALNGRNKYTFASPASWTDSSFQEGGVASQENPVTNTEEPESQLIAYLFRSFRAWTGIRRLMAAFVLATLHRAGLTNKMRETHLGLLVVPPLVQMLDDPVIPPKSEDTFGDDATTTDWIIKERAPAILAMLITDSEYLQKAAFDANLLSKLSKLLKISYDPVPESANPQPWTPYNVEVGDHFDAVSPRLDHYGRAPLLVHRIKVRESALKAIAALISFKDDYRKAIVEQGIVPYIVESMSSAPGKPSPKTSDKPESSSDNSNGAEFNKEYGVNPVSVQIAACRTIQALSRSVGVLRTTLIDNGVATPVVRLLEHPDIEVQVAATAAMCNLVTEVSPMRDSIAKTGAIKILCKHARSTNAKLRLNAVWALKHFVQGISNDMKRKCLDELEVGWLVRLICTDTEDEALSSSKIKSERGQTPNEDVDEDIDMDQFDEQVESLFGGSSSRPNISRPSSGRNKAIQQAEIRLAALRDAETNPTRKAKKDDIAVQEQGLDFIRNLIGGVGQGGTEPENTEMIDFLFNALGQDNFFGILANKVRPKVLNPYSRRSPSAPETKIVPPQPEIITNVVYILVHMAASVPRHRQLVIAQTELLRLLVPHMNNPNIEVRLSLVWLITNLTWMDDSHDAQSRISRSLELKNLGFLDKLETLEMDPELDIRERAKTAIHQMRSVYT</t>
  </si>
  <si>
    <t>&gt;8262_g</t>
  </si>
  <si>
    <t>MSVLYYLGLSGAGYLALTLFLYALSIGVPAAGFFARLLAAYVALVLAAMYGVFVSIALRPFGYHRISQWTVARAFKWLMYFFTGTRFKIIDPGNYLNTIRPAVLISNHQTELDVDMLGWVSPKYCSVTAKKSLKKIPILGWFMTLSGSVFLDRANSANARHALDGAAKEITKERQNVYMFPEGTRSYSKEPMLLPFKKGAFHLAVQAGVPIIPVVVANYSNVLYAKDWKFDKGEILVKVLKPIETKHLDRSDVEALTRDTRDLMLKELVSLTAQQRREPIAIPATQNGGNGVVKASGVEATLS</t>
  </si>
  <si>
    <t>&gt;4805_g</t>
  </si>
  <si>
    <t>MDESAERASRRTSRSSDHNERPEPQLLRAAEADDINELRRVVEVARAKNLLNDNLLRIGLMRSAEKGKINATRYLLSEGAQPDGAPGNRLSPLLRAVEKNHIAIVHLLLQHNANPETADRKGRTALMTAAWQNRWHILNSLIGRGADVNAKDDRSRNVLHNLGADKQCNWGDSVIKLLLETNIHIDGEDAQDNLLRAPLHWACATGKLRLAQMLLERPRGPRADIHAVEIRGKTSLHLACAHEREDMVEMLLAHNANIHMKSDGGWQALHNACEVGAEKIVRILIAQKVDVNAKLLNGMTPLHLAAQGGHLEVVKCLLGCPEIKRAVRDTFGSTPFLRAAQKKMKDIVNLLAPFNHIETLSKDALGACNGFNATIVDFGNFHNENRVKRWTVFELLYGRDPVNYRKPKLTILPNDKAAKFRWIHLPANNMAWVEVLLTKLFIEEGASDVEGFKALERSFSNQHRGQQSHSHFMRPLCQTTQRAPTARNHGLGISDATEEQGPPTIIINGSHDSHGPRRTPARTSSSRTDSDFFKGSSAEKDHSKGSHKERGKKVYVKGNKSPKGSETPIKDQHRKSSPSLDGGRSHSPVAGSPGRKEPSHPRGNVFTFMPYLHFESTKSCREMQQAIKRAEIARSPLCGRLGKAATYDEMLIRAHLASSTASLHVRRTLDQSFYHNIDTESRDQDQVVYRYQLKGKNREDPDVDPKIVMVDQLWMWVLGKDLIVTAFPQRWQQPKNDPLNVLDSVIEDINSKTREPVQSVYELAMLITSRCSGVFDRHRMGDEDYQFLDMFESSIGNATDKETMLFKEFNAASAQASQWLQHHRKPSRFSRYLEYENMDEAAKAEAKLHACEEKEERLKFEDFMRGPLFIDKLLDIGQETDLLAETKDIQDELNMIKKVLEDQQQVLPDLQEAVCDIYQGEQISQQEIKKRSKGQLKTIEMHINDIDRMYLQADRIYKSIIHMLDLKQKHANAFEARFARDQAAGTARQSQTIMVFTIVTIIFLPLSFIAAFFAIDISEFPRGGEGGMSLPLGYVVKYMFGIGLAVSVPLIGVALSLDEIGGVWREGRRWVGKRRWRRGGRERDGDGGPSALEVLRIERALSVARSGGRRSGETQWTRERVSFAGEVVGGRPGTRGEERDKVTGFRMRVSGDGDVERGLEVGRRR</t>
  </si>
  <si>
    <t>&gt;4349_g</t>
  </si>
  <si>
    <t>MPAVIQDPENNHKIINEQGFTAWYRKHYGERRVELYEARESERDHLKDPLKFYDMFKEMNRISNEKEREHEREKKAAMGRAYEPNIFIRLNDTYSGSESGKLDQMLEDPWQRLEFARRHLRL</t>
  </si>
  <si>
    <t>&gt;3398_g</t>
  </si>
  <si>
    <t>MNNAETKLPERVIKTDLTQYAQRRGTEGPYADNLDVDCLVVGGGFGGIHMLYHLRKQGYTTVMYDAGTGYGGTWRWNCYPGARVDCEVPVYQLNIPEVYNTWTFTTNYPDWRELQAYFDHVDKVCNLNKDTAFETVVTSCEFDENTAKWTVKTADGRTAKARFLIIAAGFAAKRYIPNVKNMDRFKGEMHHSSFWPADDVDVKGKRVAIVGTGASGVQIAQEWGPKVEHLTLFQRTPNLALPMCKRPMTKEEQLNLLPYYPQMFDLRERCFAGLMYDFAEKDTFQDTPEERERFFEELWARGGFAIWLAGYKDCLFDVKSNREAYNFWAKKQRARITNPEKKDLLCPLEPPHAFGVKRPCLEQCYYDVLDKDNVTIVDVSEKNGNAIVEFTENSIITKDGKEYPVDVVALATGFDVVTGGITSMGLKSIHGTTLNDEWKSSANTYLGTTISGYPNMFHLYGPHGPTLLSNGPSSVEVQGRWIRDAICLIDKQGIKYVDPTPEATKIWKQRINDLSNATLLPTTKSTYMGGGIPGKAFEQVNYVGGVGTYRAEIRKALSNWTGFRVVASTV</t>
  </si>
  <si>
    <t>&gt;1889_g</t>
  </si>
  <si>
    <t>MGARRKSFSEKKRGSPSNARTRSAPEAKFAMNTQLSKTIRFTGGGDETSVYASRGLPCHIQNPSTRPDSRMVLAADNDLRVSRIRIPPAPSSLPPNALFGRMPHTYQCCAYSRRTGTPSIVRPRDPFYLFHVPFRLHLKICVSGPRRKSASHQILQDRGCLAPRRPVMTPESAPARHRVRKASNGFLVPQRDRELSLHVAPHLLTERVRVLLLHDSGSPLMEGSSIVNVGTITQSRHASRRDRLSSPRARSMSMSKIGMMICHPRASVGKTTRECGRRTWE</t>
  </si>
  <si>
    <t>&gt;9985_g</t>
  </si>
  <si>
    <t>MATPPLPPPDATPVAVRGWFTTILTDLHFLPAPEAIAIASKWRYGRGSELTYYDMETFRLIFGVEAGTILFGHARGELRTGRRGPSSGFGRSSRDIVASEVVKEDMFGLPPGCQCPSLGPSLCCLIRR</t>
  </si>
  <si>
    <t>&gt;1681_g</t>
  </si>
  <si>
    <t>MGSEAYESAYEDAMKRIEGQLKDEVEVAKQALSWIIYTKRPLTTFELEHALAVELGESQLDIDNLCRVEYMVSVCAGLVVLDEESKVIRLVHYTTQQYFDRTRERLFPVAETYLTKICMTYLSFDEFKSGICKNDKEFEERLQSNHLYSYATHHWGHHARAASISIPEVNSFLERQAHVQSSIQALLAKKQFARQFGYSRCTPKQMTALHLATYFGVESAVKLLLEEGADITAVDSSGSTPLHLASKNEHTEVVKLLLENGANIALVDNCRWTPLYLALENGSVGVSKLLLEKGADPAGVASMEGTPLHLASKRGYIDVVKLLLAKGADIGVADDEGFHVTPLSLIVRACRNSYVAA</t>
  </si>
  <si>
    <t>&gt;16299_g</t>
  </si>
  <si>
    <t>MASSDGLSNGAHAEASDMDSAQISEAWAHLSKGEKTAEALESNLTNLEKKIDDLLASFEEAERRKVEEGNAQRVKGNSTAAGGCGGDVVDGDAKKS</t>
  </si>
  <si>
    <t>&gt;2522_g</t>
  </si>
  <si>
    <t>MALSRFLGLAGAAAYLASQLSGVEGTTFLAPGQDIVLPSSDSASNPLEWLGANSPFFAGPNANGIGNEVPAGCEVEQVAYAVRHGSRYPDSGSYAQWTTLAAKIQAADFKATGVMAFLHDWEPVLTNPVAQISQESPTGYKEAFDLGYQLRTRYPRLYAYGTPFISWANLYPRVVQTAQNFVRGFLGSTASSIGLVITVNSTGLEGALFDSLAPSDLCPNFVDASGGTEIASWNAIYLPPITARLNAMITGDLTFTTSDVSLFPYLCGFESQITGTLSPWCSTFTDAELEQYEYAQDLRYYSGIGPGVDLASKMMLPFINRFVGILNQGPGVNGTFANGTKFTLPNILTAFMNDGQITELGAATGVWDNTTPLSGTEIPAGYTYLASRFVSMRGTVAFERLNCAVSSSNSKRGEEQGGNPKVTIRLTTTVCPTPEPTAWTTNTVLVTKTHTITSCAPTIESYSFGKVTETVFTSTTVCPVTEIESGFASSSSGLERGSSGFTTLTSRTVSTSSSESGFGAGSNPGATTTSPGTSQTGSSTTILPSSGYTNSSLSTTPTGYINATTTTTTTTSPALPTSTSSSGNATYIRILLNDAVYPVPSCHDGPGKSCLMSTYVAFLAKKLEDAGDLKSRCNVTHDGAPDVLQGASFFTDLGDSWLATVAP</t>
  </si>
  <si>
    <t>&gt;5266_g</t>
  </si>
  <si>
    <t>MNLLGATVYFNDVGHILKVFFPNDFPLVCITGLVPGITPEAIVSILRSFGFNITADCVRISTSMVLSDPMVTGKVEDPLFAGELSSRLKEQRSALSAIPISTNAQQTNCRKVYISGTRPIKCAHIQLCWS</t>
  </si>
  <si>
    <t>&gt;1700_g</t>
  </si>
  <si>
    <t>MYPMLLDSAQVSWLVVPPRTVGHHPQSSDSIISPIRRSLSIISICAGGNQTCSKDIRTAVPMISGSLAFSLHCPPPSTTTVTAQETSLPLSNGHISSVEKATLTNDDAPYDSESDLSEVVIPVTNDESSPATSTNHQSEFGARDTDASESSAAEGGMHLTMGISIWETVPLLHPRTESEETVLRPSSLAVLRSGNWNRPIQHRTIIESDDENDDSGSDVVQTHSRKRKRKQEPSRPSSKRATPLLRSASGTDSDDTDTYGGARARTQTRKNRRRQLESNDLAPIYQEKRWSSRRAAQVTVGAYQESDVDFEDDSEMLTPNTWPADVEDTTPYIDVVLKNRLKDGKNVMSEDLGRDDFEYYIKWQGKSHYHATWETTTSLTGVRGFRRLENYFRKVIQEDIYMMQGEDVPPEEKEKWMLDRERDSDALLDYTKVERVIGSREGEEETEYFVKWKGLYYDSCTWEVASLISEIAQDAIDRYLDRSSLSLSSNKEQSNPNTRSPHVTIREQPSYIKNGQLRDFQITGLNFLAYNWAKNKNVILADEMGLGKTVQTVAFINWLRHDRHQEGPFLVVVPLTTIPAWADTFDYWTPDVNYVIYNGKESSRTIIRDYELFVDGNVKRPKFNVLLTSYEYILADSSNLVQIKWQFLAVDEAHRLKNRDSQLYMRLMEFKAPSRLLITGTPVQNTLGELSALMDFLMPGELDIEDMDLTEEAAGEKINALNEQIKPYILRRTKQKVENDLPPKSEKIIRVELSDVQLDYYKNILTRNYAALNEGSKGQKQSLLNIMMELKKASNHPYMFPNAEEKILKGSTRREDQLKGLIASSGKMMLLDQLLTKLKRENHRVLIFSQMVKMLDILGDYLQLRSYQFQRLDGTIAAGPRRMAIDHFNADESNDFCFLLSTRAGGLGINLMTADTVVIFDSDWNPQADLQAMARAHRIGQKKPVSIYRLVSKETVEEEILERARNKLMLEFITIQRGVTDKERQELREKAVKAGKIDDPKSSEDISRILKRRGQKMFEQSGNQRKLEELDIDSILENAEEHKTEVPEGMIADGGEDFLKSFEYTDVKIDLEWDDIIPKDQLASIKAEEEKRAHEEYLAKVVSENAPRKATMKNTSEQEREQRLAKKRERDQAKQEELDEKREAQANLADPKRELNDKEARNLFRAFLRYGSIDERREELVKDARLIGRDIDVLRAAIQSITDESDRLLKEDAARIEAMERAANKPLTKKDKKAVLFDFLGVKRLNAETVIERPGEMRMLKEIIGSTSDFKNFRVTDASKAAHYSCDWGAREDGMLLVGIHRHGYGAWVQIRDDPDLGLSDKFFLEEHRVDKKEERIKGEEKTAKAPGAVHLVRRADYLLSVLKAKYSDNQAAKRAVENHHRNNKKHDRVNGHRPRGSVSASPAPQFKKNHRLPEAHHNRDRAQSHSHVYNGQDSESRGHGARDHSTPKPTSLKRKHSNADDDNQHDRHNKTRRPEDSHSRSHPKHSQKHDPMMRMVFRPIKDSLKRVQGATKENIKSQKDRANVMKEELVTIGNFIKSLSQEEEGKGFESAFWEHVYSYWPTTPLPGELERLYKKITGQLVEDKGGSTNGSAKPATNGIPGPSKVAIKN</t>
  </si>
  <si>
    <t>&gt;2102_g</t>
  </si>
  <si>
    <t>MNSPTIFGVRETCKWCRVNTATTVFEKASLCDECSLKATWAVENPQLCRACKSLFTDGDTTSALYSPLGLTLGYGDGLMASAEQGCGLCRILLLQDPNPDPGRLESGLVLFAGDSRVEPPYWETGFSSHEDIDSLYFSTEPDHFDLTLSVSASADDPAAKFVSQRPVEGTLGNEYIDEQIKTWFNECLETHRDCQVRKSKAFMPTRVIDVTGPRDYVKIIHPSTANEQYITMSYCWGTQPFLTTIQANFEQHKEKIQVSSLPQTFQDAITTTRNLGFMYLWIDALCIIQDSSDDKAKEISMMGDIYTNATMSIASVSGTRVADGFLTTKPRLTVQLPYHCPTGETGHIEVSPQITVDLLQEPLYTRGWCLQENLLSTRVLLYTGTEVVWQCQSIPMKRANTTHVDYGAGTDIIYRIGGPSDSPFKRLPAKIMNPVQDEKDYGIALETERYEIWAGLVANYTRRKLTVAGDRLPALGGIAQTFEKAWSDQYYCGIWKRQFIPSLGWQRDASVSHEKYHRLDTYRAPTWSWASIDGPIAFKDNFEARNSKVPGAVLIDVGQDMKAKLEASIIPLGDFLLLWKDKFILATHNLVLDDHDYLPGQRPWPGRGDTFDDLDEELAQKTWLMLLRESPFGSGKLRRTTALVLMESSSEDDGSFTRLGVMHSSVKNVWKGWANPKSRRMVTVI</t>
  </si>
  <si>
    <t>&gt;9024_g</t>
  </si>
  <si>
    <t>MSSKATSIAEPDPVVMAEDGEAASPGDPFAWLKQLDYNESFFVPYEWDNPARSVEFGLDGYTGSLTDWHELLQMTAPDADCGLVYVRGSFPDNAEAVIARVQQEDHTGGKGTWGFQMLLDSDVKLELGGADGQGLVNSRWPFLRQILVSNQKEEESKEKIVELLHGSYETLSYIQGDTLYQVIRLAPGLPKGEHDFSTAEATQEQQRLEGGKQEECLETNRQSLLQTQADTPKGPRQGRKLAFRVGGRVRFGCPCVNGTNDSYENSYITRSANGSVSCECAPYGWTLHMQVAVDGKPMHSSPPESALVESKAHANISTKYETLLEGTKATVIVVSFCLRKTTPNDIIPFFKSWPSSTEAANQLGINQESDEATNRIWFTALQQAQEHNATEQRAISTCVERIICVSSVPTALSSQIYALSPSHPQSPSGNIGSSLNTVGSSDAKLGLSSIAPVSGAVPNAIHAQHKDEAPNARTGEGRDDTHPLNSQSPGESETEPPDNSDGIQGNSSIPALALVCNIFTTQRMDMKSAFWQIRLLVKAYTFLGKVADGYHLHEAESSVDEENKRLPKNYQIYREKMKNHIRSLMTWLIVVKFDKRSILLPNIYGRSTRHATDTDRHAAAVDVFDACYRAMTIWYVLKHCTDILQVKNDGTILLLREQVTRFDTLDNLDGMENNREDSSLKALLLLWYRRSCILQIRIVLGLKTGDVFEVYDLAKKAVKLSGKARQLPADLYLADDELVDRLALLGEELIPESGEGRKESDICARDAQNRILQRTKTNTFNPGITKLKSSRVQTTAPWELSCLNHHSCLRVAVYRPEEVDIKAARDECFGFLSSDYTFLPTWDGSSKTMFGQWWDYDVSSIVCATLLDLKIDALEQEDLPDWPDFMPYQNQRRGIRPTLTMDARVARTLTEKEQFFYELLEKQIVLQNNIIEMLRKPTTNAMLSNFDWTKTKPARGLTYHPLAWVQSLDDTPEVFQEEQIKKVELRSEIKRYLHRKRQSEEFKCRSWTMESIGSQIPIEDLLFLSFVDIALDEDDKFSVIHVGGRCFWVPILYNHGNELKDVFLDAQELDKPELNKSNGSLGLWSLYLDGHPERYQYYEKLPAEAQKLLADPGVRVKTLNQLQTELFGFLNDSLVDQDVRHRILFVQRCCPNLVEALIYIWHSDALDTIDSYFNSSSQFLNTKADVWTTSITISHWELQDPLLDPRFDEERTNPLVIPLGEKVLHGKNRTSLGGGSGKIRFEETSSSLVITGDIQGLFWTCLVMSSQIDEGSMFPYSLVLARTLALFIHQQSSGRCLAFLILLGHLCVHIAKEYEHIIEVLMQKLSLGENVLLMGFDWEEQDKAVYKLQKMIMCLEALRVFDDRLSSSLSKIQEAKETMVREITKNKQELGRYHEELDQGYKNIIEEFDKRHSNVSTLHIKIQQKIEQISRLRDAISSVTNVENSRAAIKQNNNIRVLTYITIAYLPLGYVAALFSISSSDFIPAHAGRSAYAWITLLFVFLTFVAAFSIEPVQAKWSAYQKYRTEHDIKEQALMDASKDEENLGKEKAKAEEEIGNGMKERVKEKASWIMEGLRRRRKEGPKDEEAVGGSGKIVADRNLWARGSANGNGNSVADMEKVAGFAVQSKG</t>
  </si>
  <si>
    <t>&gt;3007_g</t>
  </si>
  <si>
    <t>MPQNLEPPRAKRLKIAIACQSCRSKKVKCDGVRPVCGHCQKRDVLKSSCLYFSPGANEAQPPMSPPSGQTPPSTTSGPPDGAELPSGYWDGIPGIFAGIDARLGLPPEGKPSLLPMTNAPLFGLLHRRQVPDNDVPRVDNVLPPRKYADYLMDIYWRYIQPLEPLLAQERFSNSYQALFAGTSLDTDERIFLSSLNTVFALSTQLQESLQPEQREEASSTYFHRAWALLRPETIIWEPGSIELVRCLLLMSRYLQCTNNPHQTWMAVGSAVRIAQSLGLHKLEPSSSSSPSRDINLKRQLWQCCVFIDRGISWTLGRTSTLSLTVAPVFIRPLHENGQQRHPCELSDEYFNKVLELYEISTHIMLSQAPASCNISDNLGLPRFYKNEKYLSTLLKLDVCLHKWEKSLPQSLRLDVSQSEVDDVSHKQAVILRLRLLHARIHLFRPVLARTCLSQSQATTISLDQSMGDRLIQDCPSLCVDSAQKMIALVNTLYTQDGIIGILPWWYRVFYLHVAGTILIASMLSADLFTPIVAQSWDTAMVALRAHEHLSPFIQQCAANFQTLSSKIAESHHLDSSSQLSPSEGPSNTYFQDIFHDVGFDPDNLLFSREDITWFSNFELN</t>
  </si>
  <si>
    <t>&gt;4199_g</t>
  </si>
  <si>
    <t>MSPPRESYYSERWREMNQGEADALCVELIDRVLATDIGLVFDRARLYDRNGFMDDRLYGWCLDFFYCFFMMVIHSSRLDPIIYRNNDILKYTEILDIFSGTSLRWCCSGPGPYTPHPWYSRPSSPPTRLHAGTAFRKIEGTVQEAESAMGGNMGGMSRR</t>
  </si>
  <si>
    <t>&gt;861_g</t>
  </si>
  <si>
    <t>MDIVPDHLGISPSREPLRPRTVSPALTMTSPLSAIIKQVRRKDSFVERVDSSESIPSSHDSIYEAYYFSGTTSEDSGSRVEMSNLSRTFPTASSRPSAGNDENFKKAIALSDPLPSANTLDIGEIQFLYGHGTILQTITEQHSCGTIGTLERRRSADNLDNCMLLGHRDSHRLAKSPRRKLSFSLDDLALIKKSYHEACTTIAYEARRQLQIPEVYARPKTPVVDPPNRPSTPPGMPSWTASQNLFSSTQTRRAPQRQQTRQLGKQNRFQRFFNLSNTSYLMITGGSTSTESSTLPVRGRMAPRFRPPRSVYGPIDQHPFTRAPMAKIGEGGPLSIRTIRNAICSPPGTPSTTQPSSRLPKPKRNRLGLRVRFTPSATARDSEMLCVQAAMEATSQSALHPLAPVPASSQHRNEGTNQACIKNPCPHQKPRPKAISKLTIRPFTDITNHSASSLTTDLITIPPFTAYLPLPLNFSPSQRSESVGGLRSQQDSPLKAPNCPSFAASSRGSNEALDLSLFEPIAVVQSYSSRAHIMSGALSIRSYSASPGLESQRERGGVNLDERGSEEVEVVGGERKEAWCWRCKAEGAKSKVGGWWRRGGECLYVACCGFGAEEEEMEDERYGGRRFVDSLGVRRGVLESTPSGMIRKKERKTPVSTGRSIDSWDSLIERCWTLDCYRLV</t>
  </si>
  <si>
    <t>&gt;3008_g</t>
  </si>
  <si>
    <t>MPKRKRNEQDDGEDDNGISEIREHLTQSKKHLHRALKTAKGFERQKLGKRIKAATTNHQDDASARINREIEALKGLNLDKIGEAHLYKCLLKIKAFAESEKLSEEVRGEVWKPAGEQEVVAALRNVVSGMLNMKAVKEVLDQAIHGMYIVMGISAPVVAKKNKEKEARGILKKPDIKISRREASDEPENANGEEKAEVDGSEESSFEGFDTEDKEDTQPDTDGTKEDEAEDEVLDEDTLAHYDALIGASSDEESFDEEEYKRKHPQQPQERLSLSLSPTPSGSQSPSPLASLSNSPEPESRPPSHTVKAVKAKPVPLKAGSTFLPTLMGGYWSGSEESASDLDDVKPVRKNRKGQMARRAIAEKKYGERANHIKSGQGPVAEMKGKNDGWDAKRGAKDAGGRGGREYRGASVNRGTNENALPVEPRKRGMGRKDDVGVLHPSWQAAKKAKEMKKTAKFEGKKVVFD</t>
  </si>
  <si>
    <t>&gt;16309_g</t>
  </si>
  <si>
    <t>MSTSEEEELRVAEGRKRLGNILFDQRKFDLALYSYHSTLRITITHLGSATLATAWRKLHFDALSNRLQTVLNLEIFTGKEHMDMLRMITTTGVEDDIEDSKLVKAFVRCAKFFISLNDPENASTCLRHRLTLDPPRQQAELVRELRYKILKMGLSMLQDCGALSLCTTAEKQIDPCSICFDDIVGGTQFVKFPCKHIYHDRCILDWMTHGHRSCPNCRRLLGG</t>
  </si>
  <si>
    <t>&gt;1265_g</t>
  </si>
  <si>
    <t>MAAKTEDDVENLFIVRRYSEIVREEMQDEPLSKGLAAKVDADAERERRGNYDNLATTKLEELETKSKELEVTWVKFKEKLKIPDDNVGVKNQKPDMNVARLAIQKAQAQIQKNQSSTFGKVKAFFSTSAQVLDNHNYLFDLLPSGDKYTSVFTGAFSSIVKATVTHDDIVSELSDGFDNISDQVRSFYFVIKAHPKSTYIRYHISLFYFELFGFFICIMREWYQSPLKRLSRSLGTSFLEKTVRGTLQALSQYTERVKAEDRRRQDEMNRRQLLNLGAMMQQSLARQAKDSKQHDQDVKALAASVNALHGMLGGGGTLGPHPFPAHTLIARIQDEENPPPYFKPTPTWSRETILADIEHLKPYLQTARDVNNLIDTSHCVEVNSEISIRVHKWVMNTSSEALWIEGPADVSYPGQATLTSAFMVGNLRRVAIPVMVDFIQYDPRHKWDPEEEFLKMIYSLLYQAAQTIPETLEPQLVDLDFSTSRFKKMKEDVTVLPEALKLLADILAVGPPLQFCIVDGLQLFDGQHLSDLVRKSIQDFVTLLCHAVEDTSGKEKVVKVLFTTEGLVEELAGAAGRNLVSRETYESEDEDEMMSMNDIDMIR</t>
  </si>
  <si>
    <t>&gt;16311_g</t>
  </si>
  <si>
    <t>MKRRRTDSLSDRKSARSARSARSARSAARKDRKAEIPKMPPGLIEQAFLASPGLNGDAMDQDSAVVEEERKNHVIVVGAVRYGIKTTIVDERPDKTSTGRADGLQPKTIETFKQLGLAGPLLQKGARIYDICFWSATESSPLRRIGREIHYPPNVVDVQDPFILLVHQGMVEEVFIDDLKVRGVEVIRSCQFVRHKTQPAPKDPKSLDYEVEVECDDLKIGGSRTLKGQFLVGCDGAHSRVRRSMLGAEMDGESSNSIWGVLDGVVETDFPDLWSKAVISSETSGSVLCIPREKNMTRMYIELHPGIAPISSEVATEEFMMKRAKEIMKPFKISWRTVEWFGIYRVGQLVANKFSDDNEKVFIAGDAAHSHSPKAAQGMNVSMHDAFNLSWKLNLTIRGLASPVLLTTYEEERRKVAQDLIDFDYGHANAFAAGDPKALAENFTKNIRFISGVGAEYAPSCLTLPEKHPRGTLRAGCILVPAKVSRYIDANPVNLQLDIPMLGQFRVIFFTHNVKAASGFLNHVCKEVSSNRTILGRASTAANVSYATENQPSTELDVYIQPQRYTSVSKLFTYSIVTTMAKPRVEIADLPQLLQDSRWTFYLDNMMRMPNCTEKWLGGLSGAEVAIVNVRPDGYVGSIGRWNVLQGGAAEESVRWLDAYYGGFLRA</t>
  </si>
  <si>
    <t>&gt;8553_g</t>
  </si>
  <si>
    <t>MSKLQSEGETQESRNFDNGNDKDDDLEARPRYTIESDHPIVADKLNRKLSARQVQMIAIGGTIGTGLFLGTGKSLATGGPASMLIAYLIVGAIVFMTMLALGEMAAFVPIAGSFCTFAGRYVDDSFGFALTWNYWFNDAVSTASDLVALQLVWAYWDTAMPGWGLSLIFWVVLIAANIITVRAYGELEYWLSLLKVVTITIFIILSIVVNCGGSESGQYLGAHAWYIGDAPFVGGIGGFASVFVTASFAYGGTESIAITAGETKNPTKNLPRVVKNVFWRILLFYILSVLLIGLNVPYNTPGLSTKESSTSPFTIVFQMAGAKAAGSFINAVIMTSVISAGNHALFAGTRLMYSLAVDRHAPQFFGKLNRNRVPWIAVIATSAISGLCFGASFIGAGQLWSWLQNIVGVSNQLAWIAIGITSIRFRGALELQGKTHLLPFKNWTYPWGPWICVVLNIVIVLVQGWSSFSPRFSGVDFVSYYIELPIMLVMYVGWKLLKKTKIVGYAEMDLETDVYVVGEEDLKATEQERTIKGRIETALRWIF</t>
  </si>
  <si>
    <t>&gt;6522_g</t>
  </si>
  <si>
    <t>MTAQILASELGNLIQESKRKHTDLRNAAEKSLEELKGLRSTSESQIAADLSQRPNFVTPFLIACGTKNVKFTGIAVVCLQRLVVSRGLPRSRLREVLEALREATSAGLDVQLKILQALPSLLQNYADDLKGDLLAAALNICTILQASKNAIVNNTAAATLQQLVVSVFDKVVAEDKIALEVPTIGEAPIEDGTIRLRAAALDAYRVFNDLCLLTESQRPQFLRSAGIPQTFGLELIESVLTNHAEIFLSHPEQANILRVRVMPFVISCISEKLSFAVTVRIIRILYTLLRRHLTILTSEGEMALGLVTQMLDHDTALWKRSLCMEVLRGIFSEASLIRKIFAMYDAQEGRRMILRDLVAAFVRISTEKPAVIGLGHQSSIPMANQNNGADQAMLEASGVAGIIGGSVGPSEPIAGISTQWSTMRVPCIDQLDKTEPPLIPESYIYSLTLACISGFSEGLAKFILPLTVPERPRKKARQEPETKDTDSISSITNSTSKTEKRSSMKKNPLPVNPLDLEDHPLYNEVKLCAGIVDECWPAILATCSTFLYAALDTEYYHGLVRTFQKFTHVAGLLRLSTPRDAFLTTLGKAAVPPNSLPANSLSNPPPPATPPMEKPSMFSNAKGLLNVEKLVSHTSLADRSRQSTDASVPSLNTRNLLCLRALLNLGIALGPTLDSAWIIILGTLQQADLVIFSSTKNSRVLASNPRPDNQAATDGSALLVNFGTEIKAVETAASRLLESTIDFPNEAFVDVITALSSLFGKEDLSKSSEGPITSNPPSPELRRTSLSHRRVHSINMAASTQNQEDLFALAKLGDVASFNIERLMVYEPTESGWTILSSELIAVACSTSTPSSVRLRAAEVLTQLILEAAAATISLPDEKRCSIQLRLLQTLRHSIQPLESENRDTSVAIHATDVDVHKIVLEGLKSILEQCGETFISGWEIAFEIIGSVFTLNDTPEEGSFKDHKATTTRSARLIRSSFNSLQLVCSDFLTSLPNSCFIILVDTLYNFCTQDDDLNISLTTVTFFWVLSDFISGRTSSFSLSPDLLQGSDEQTLVEMASRKDLAMSDAALWMLLLLRLAAVTTDERLELRNSAIQTLLRIFDAYGDQLSSEAWSMCLQSVIFKLLASIEKQLQKIAGPNSSASVKDKTGWTETTVVVLSGITKLLADYLDVVSNHGSFSSSWQILLNHFKTFLDLEVLEINTAVFKSLQQILSRGNLEETTKPNLDRPAVELAWALWSHSLPVIKSDPSEKRFDNQDYLLAYVSCLNEVYRLIQSNVDAERVQMMLTLLREAIQQANAASYSADIEYLTPLQTQVLECLKMIRTDIEGVPAALIGQVAEFIGLAFERKDTSSSGTQSPTYIALSKASMTLSESLIIAHSSDHHIYTSGSVAASLAALSEPIVLKYSFPLVTKSVSPWRQATSSAIAILKSIIQIITKELVTEEAMKPIWLSIVNIANGITNADFEDLPDAININDDQKFDISSFLGLRELITPALGAAAIPDKFRRMYTESLFRMSLIHAPLKKELPQPNQELLATLYRFREGRTVDPPPSARSKMAYICFDELVSLVKVSDSSDERIKLAQAAAPYLILRAGLTLRAYIADQPLRGQMPQPLSQRRELLYILRALVKLRCEPEAIPDAPGVESEGKKHLHRLYPLFAKAVRAAAKDQEVLEWLGKGLDEVGMEFGV</t>
  </si>
  <si>
    <t>&gt;5852_g</t>
  </si>
  <si>
    <t>METAPEDTPETTPETSPSTSPSPPPTPVPSPPPRPGDPIIPFKFRAIGVSIDQTVSIRDRPRRHHIKRSLTHKSLSTIDYLVVTIYDDLFRAPDHPLFAGMSTGAFGFKLPQLDNSEVKAHFARILKGGFPWEMLNKILTLKSQEGELTSNDMWDWDWVYGLYRRVKRGEQIVESLSEHVDLTIWVDKKIPGCSNEEEYQRDFLSSVLGWVVAVDHQWGLAMAKEILVAFDRSHLTLASTLLEEHSPLTLFICRTG</t>
  </si>
  <si>
    <t>&gt;10859_g</t>
  </si>
  <si>
    <t>MFRKPAVISSPLRNRIHSASTRSRKHSHSHSYGKRQPQPQIARGSSRGGEEGQSQAIDEINGIPIRIPDLTPANLKLWEADMKVYLEAKGLGNCLDDEGEEEEEESEWEVVGYGEGRGADMEKKAMVWFSVGEEERRRCLLDLAGREYGADDLWERLGVESWRRGAGVGL</t>
  </si>
  <si>
    <t>&gt;215_g</t>
  </si>
  <si>
    <t>MSSLSLIFTHQCVALEEGRTSQSTQTPTAPTAAQAVLIIPELIDEILCYLTPSTLLLSATRVCRTWHEVISSPSPDLQRTLFLRPASQAHYRIYREILFNDALLQLLPGHSNDSPNIKLHKGIDISTLPWRKHPEAWNHPNAIWRKMLLSQPSCTKLYAGKTLYSSRTMPRNSGLSRVLRCEEGVTAGFLYDIIEDWVESSMDLKIERDQLRLNFLREKGYGWDRKILTFRDDERKTAGFWISLKMLNGDAGVEVESEKSKEEECRELKRETFWERAWRMIGL</t>
  </si>
  <si>
    <t>&gt;3643_g</t>
  </si>
  <si>
    <t>MCSPIQINGSGSAVKCACLSDELLLKLTEQKCSLANSSSKSSSNYEKCERCAIGDGEGVLTHERCRNCKIRWGNDQSVGKSIIYPHDSDASPPQQEDRIFEINYGAIKETALKLRAEHLEKIAAQANALTGVFEDKYGYPLEQMPKSSVAVDGLSSSPAKKT</t>
  </si>
  <si>
    <t>&gt;10655_g</t>
  </si>
  <si>
    <t>MSFLVCKNAPALPQRHLEASDPSLVPNPTDMPSFPCFNEPRGLLEAPLVPDSSDNIRSFLQFDERQETSQITLVNHVHDTPPFSQATYQKIQKTSLVPNPTSIPTTFPRFNELAKELRLMIWAHAIKNRDPRIIEVVLRVPDPSVCRDPKLRYRRANLPLSGIFFANHESRTVAFESHVCEPLILEGHLTETFVDYERDMIFISLGPWEAFYLKRLNCPELTKKCRRLALTYDTKVLNILQSQVIPARIPRDSPFFSKFTRLDEVAMIEWGSYSVFSQSNGKLGLTDLEIAPVSEEEEMSQVGPSIARAKIFLNYQARCYGITKVLVGVAQSKAPGRFKSANTYIALRARYMASLYQEMEEWD</t>
  </si>
  <si>
    <t>&gt;6918_g</t>
  </si>
  <si>
    <t>MVSPTSLVLAATLLLLLCLLVFLGRLLLRARQLHAFGAIDLERLQNKYTILEEKLATYPKKWSSNQLDTGFSKNEVGSSWASFQVKLAHYCDRWICSDLSPKKESVSRIEGVLFAEPRRRFGDRDMRIFPNPHQYTPAEICTFLERRETREAIVLHIMSSILLHSISLEGNPFESLLPLGTHDMEGLAKLKAMVKGRNLAGNVHGHISKFGLYYAIEYDSKPPFIELFDSIFGPYITFKSPDDVYQHRLQLIEVLNATIDHGMKGIGLAHFQIDYRWGARHENNAIMTSPPLDLLEYQNDKLMWRLEVGKSIMY</t>
  </si>
  <si>
    <t>&gt;1447_g</t>
  </si>
  <si>
    <t>MGLEAVMIVVDNSESSRNGDYTPTRFEAQSDAVSLIFSAITQANPESSVGLMSMGGKGPEVLVTLTTDHGKILEGLHRTKSKIRGGSHLATGIQIAGLALKHRQNKSQRQRIIVFTCSPIPEDEKTLSKLAKKMKKNTVSVDFVAFGELDDDTTKKLSTFNDNVKTGDGSHLAIIPPGPGLLSDQLVTSPILSGDGSAGAVGEGAAEGGGGAGFEFGVDPSMDPELALALRMSMEDEKMRQEKANKEKADQEAKEKGSLPEIKEEDEAKEPLLNKDGEPSGSGDKKDDEDKMDTA</t>
  </si>
  <si>
    <t>&gt;7583_g</t>
  </si>
  <si>
    <t>MSSIVFVVAALEAISASKEAHKKPPLGDLVQKALKEIKEHEPQLPDPEVIFAPLQLATKSGSIPLTTAALDCIGKLISYSYFSVPSSPNADKEASRDPLIERAIDTICDCFQGETTPVEIQLQIVKSLLAAVLNDKIVVHGAGLLKAVRQVYNVFLLSKSSANQQVAQGTLTQMVGTVFERVKTRIHMKEARLNLSKLGKPTGNTSSYTVDASESVVETTGSNEGDEATTEEHAASEVPSNDDAPKLTLKDLEHRKSFDDSQMGEGPTMVTQVKPPQPSPLSASGQTPPGSSTDEGMYSDESEDEVYIRDAYLVFRSFCNLSTKILQADQLYDLKGMSMRSKLISLHLIHTLLNNNILVFTSPLCTITNSKSNEPTNFLQAIKYYLCLSITRNGASSVDRVFEVCCEIFWLMLKFMRAPFKKEIEVFLNEIYLALLERRNAPVSQKLYFMGILRRFCADPRALVETYLNYDCERNVDNMFQSLIEDLSKAASSAVLITPFHQQQYEEKAAKGGFGTSEWQSRGLLPPPLSTAHMNDRHVSVDDEIPKEYMVKRQALDCLVETLGSLVNWSQQGIAEVTGGLEPESRASEDFRESMDPTYNNDSTSRITNGDTPIPPSTPILDDDPEQLEKAKQRKTALGNAIKAFNFKPKRGIKALLTEGFIKNDTPEDIAHFLIGEERLDKAQIGEFLGEGDERNITIMHAFVDSMDFAKRRFVDALRQFLQSFRLPGEAQKIDRFMLKFANRYITGNPNAFANADTAYVLAYSVILLNTDLHSSKVAKRMTKEDFIKNNRGINDNANLPDEYLIAIYDEIAHEEIVLRSEREAAAAMGIAPQQQSVGIAASLGQALATVGRDLQREAYMQQSEEISHRSELLFKNLLRNQRKNPSKVDANKFIPATSFKHVGPMFEVTWMSFFSGLSGQMQNAHNIEIIKMCMEGMKLAVRIACLFDLETPREAFVSALKNATNLNNPTEMQAKHVEALKVLLEIAQTEGNLLKESWRDILMCVSQLDRLQLISDGVDAGAIPDVSKARIVAPSRPEAGSSRKSSQSTRTHRPRPRSATNSTSYSTEIALESRSDEFIKGVDFIFTNSAKLSGDAIVHFVRALTEVSWEEIKISGQNDSPRTYSLQKLVEISYYNMNRVRFEWTNIWVVLGEHFNRVGCYNNTAVVFFALDSLRQLSMRFMEIEELPGFKFQKDFLKPFEHIMSNSTNVTVKDMALRCLIQMIQARGENIRSGWRTMFGVFTVAAREPYESIVNLAFDNVNQVYKTRFGVVISQGAFADLIVCLTEFSKNMKFQKKGLQAMETLKSIIPKMLKTPECPLSQKSNANSDGSLKISDPASKAISRTSQEEAFWFPVLFAFHDVLMTGEDLEVRSNALNYLFESLIKYGGDFPQSFWDILWRQLLYPIFMVLKSKSEMSNVLSHEELSVWLSTTMIQALRNMITLFTHYFAALEYMLDRFLDLLALCICQENDTIARIGSNCLQQLILQNVTKFTPEHWSKIVKAFVDLFESTTAHQLFSAATSGTPNGNETQVLLDDGDEKSLKISSVNGNATSDSESVIDDEVKPPATTHNDLEDYKPQSGLQQQPVVVTAARRRFFNKIITRCVLQLLMIETVNELFSNDTVYDRIPSPELLRLMGLLKKSFLFAKKFNENKELRMRLWREGFMKQPPNLLKQESGSAATYVSILLRMYHDESEERKRNRADTESALVPLCADIIRGFTQLEEESQQRNIVAWRPVVVDVIEGYTNFPREGFEKYIEVFYPLGVDLLNREMGMEVRNALQGMLRRVGEVRLGVPERKRPVLSPPGSPGLGMQGLGGRRLSRRSSSRG</t>
  </si>
  <si>
    <t>&gt;9683_g</t>
  </si>
  <si>
    <t>MTSRTERFQRKPREEDETEEKSEETPIYFTAEEEAALVQESNAQKSEANELFSKAAYKDAIETYDRALSTCPNYLDYEIAVLKSNIAACHLKLQDWKEAIKSATAAIDGLDKMQDKGKKEGDKGKGPEKAEDDADEEIVSVGATKAEDTSDKGKREADIERIRTKALMRRAKARSEQGGWASLQGAEEDYKVLSQMKNLSIGDKNIVKVQLGRLPPRIKAAQQQEMADMMGKLKSLGNGILKPFGLSTDNFQMVKDEKTGGYSMNFNQGGS</t>
  </si>
  <si>
    <t>&gt;2606_g</t>
  </si>
  <si>
    <t>MPPKPAQQSDYNRGRSSPPEDPDANVNTRQQNTPAQIKPSATQTPPSSQSGTVSLPFLDRLRGLPELRSIPWRPGQELPPERSTDSPRVQQRGAIILSTRGKAADPPCEHCAAGYGRFSVCITLDNWFQGACSSCIYTSKGNKCSLRTATSGNADGRALRYHADNPEILQTYIRNAAENPKPQKKRKSRSEMQSSADVSYTSPYAQDSADEDSLIQAQIASEQEEGPSGESGNARKRQKWQHDPSQPNIARARGPVIPYTTPYPAPVPISSDGDGEKEFLVPTPAYQPPWPSYQSEPGPDSPPINTIIRRVPVPEVKPDPSSITNSVPKAKQRQLYTVVAGIQGGIDGLQKQLDSLRTLLGIKDGKHLDPR</t>
  </si>
  <si>
    <t>&gt;6851_g</t>
  </si>
  <si>
    <t>MAAVDTPTKPNRPSFGSSMRSRSYLQEHQQYRPPQQDGHQGIDSIVEGVTNLPSPTKLIHPYNGIPSKTSPPKVIDSGLVHTFSHTNCQPAPGTHSDRLIATIMYKSRSPRAAITESPPDRSPSPSKSASKSPSIRPSIAPARTQSNFPLEPPPPDPEPLDHLYGSYISPLCLTAFLHLIQSLPSRQGSETIASSHRCLDSPTHPCIVELTISPTPDPTYLTLNDLRKHELIYRFEQEWNVDVTLQADTIFRRYPRLVCFDMDSTLIEQEVIDLIAASIGVEAQVSAITARAMRGELDFSSSFRERVALLKGCNADIFTRLRTVIKPTNGARELVRALKRIGCKTAVFSGGFIPLTQWLADSLGMDYAFANTIASDPATNLLTGEVIGTIVNATRKRDLLLEIVAKENIDVTQAVAVGDGANDLLMMHAAGLGVAFNAKPVVQMEAQSKLNGESLLDLLYVFGFTSEEIDSLLK</t>
  </si>
  <si>
    <t>&gt;10251_g</t>
  </si>
  <si>
    <t>MRVPSAWQLLATAVVVSAVAHSQDKTRRAVDTSTLKGKWLYGYQGWFRKPASGVNNHWSPNGGTPGPGNVEVEFLPDVSQYPAACLFSSGFILPNGKAAQLYDNTCAGVVDLHFQWMQQAGVDGVVVQRFLSALNDATFTTVLNQVQTAAEKYGLGFLVEYDVSGANSVSGGAATEVLADYNNKIKAYTTSSAYIHQNGRPVVMAFGFASTALGFGPTPADGLNMVNGFKAAGAYIGVGPPTTWSNEISGNTAWAPVLKAANLISPWTVGSYSNGGYQAGYFTQIQKPDVALCASLGIDYAPVIWPGTSADHLNGGNVPANLDYFPRFNGTFYEKQAANMVALDPMFVFNAMFDEMNEGTQSLPCLKVNQLPTDEPFVGYDNDFPDTIFYLKTGGAYAAQLHAKQ</t>
  </si>
  <si>
    <t>&gt;196_g</t>
  </si>
  <si>
    <t>MASQNLPVVPGPDTPIEADSPSTSGSPSIISDSGASMAAESAVFRFEKENGRTYHGYRSGQYPFPNDVTEVDRLNVQYAMMKYTFSNRNYFAPLSNPKNILDVGTGTGQWAIEMGDEFPEANIEATDLSPIQPDSVPANVHFYVDDANEEDWCVPASHFDYIHTRVLIGCFSDFREIIRKGFHYTKPGGYMESQEMASIALCDDGTMPSNWPFLEWAHFTEQAAAEAGKPLEIAPLLKQWYVEAGFVDVREDIFKLPMNAWPRDPYLKQIGRMMEENWMLGLNAFSMAYFTRVLGWNKTEIEVYLVNVRKCISDKSVHVYHKVHVVWGRKPMPGEVPSTSAPQPQASQTAQAPQAS</t>
  </si>
  <si>
    <t>&gt;3093_g</t>
  </si>
  <si>
    <t>MVKSQDSALDDDDVTTSQTAAAQDGEMSRHSQEREDPSKPVDATFQGIATPKIIILLISSFLSMMLVALDRTIVTTAIPAITNEFNSLPDVGWYGSAYLMTCGAFQLLFGKLYTFYHAKTVLFTSILLFEIGSAICGAAPNSVAFIIGRAFAGVGAAGILAGSIMTVVYSVPLKKRPAVQGALGAFFGLAIILGPLIGGAFTTHVTWRWCFYINLPIGGVVMIIVALFLKIPKQESTKLPWMEKLWGLDPLGTLCLVPSVVCLVLALQWGGLTYAWNSARIIVLLTLMSALVVAFIAIQIFLPKTAMIPPRIFKIRSIWAGVWEMGFIGAGMYIFIYYLPIWFQAVKGDSAVSSGVKLLPLMLGMLLSSVIYGATVQKTGYYVHAGVLGAVIMILGAGLLTTLEVNSSSGKWIGYQILFGFGMGATVQTPNLAAQVVLSDKDVPIALALGFFAQLIGGSVSVPAGENVLDNQLLKRLAGLPGFDPSLVTSGGATALIESLPASLKPAVLQAYHEAIRDVFRIGLILTSLIIIGAVLLENKNTRRPPKKDEEKSLGNENGPYCEEKGVDVAMTRSQKE</t>
  </si>
  <si>
    <t>&gt;8295_g</t>
  </si>
  <si>
    <t>MLRQGSREGLTRSFTKIQFPRSFAYPLQEQVGARRSWQRPYSSKRSLPRVTLLPSRAQCRLILPYTSARFVSGKPLPQRRSWAINFVYRSAAWLGGSIAFLGIGVVGFFLYDASTYREDLSYRDIQVSELALNPRRGGPKNLPIAEVQIDDDDCEEMQRQKDKQKLVILGGGWGSVALLKTLNPEEYHVTVVSPTNYFLFTPMLPSATVGTLEFRSLVEPIRRIITRVRGHFIRASAEDINFSEKLVELSQKDNDGNEVHFYLPYDKLVIAVGSTTNPHGVKGLDNCHFLKDIDDAQKIRNRILTNLEYACLPSTSDQERKRLLSFVVSGGGPTGVEFAAELFDLLNEDLIPHFPKLLRNEISVHLIQSRGHILNTYDEAVSKYAEERFARDQVQILTNSRVKEVTPHKIFFTQKDENGNTITKELPMGFCLWSTGVSQTEFCQKVSDALGSSQTNRHALETDTHLRLNGTPLGDVYAIGDCATVQNNVADHLVTFLRTIAWEQGKDPQTMQITFGEWRGVAQKVKKRFPQAADHLKRLDKLFAAYDKDQSGTLDFGELRELLLQIDSKLTSLPATAQRAHQQGQYLGHKFNKLARAAPGLNINDVRDGDLDEAVYKAFEYRHLGSLAYIGNSAVFDLGNGWNVAGGLWAVYAWRSVYFAQSVSLRTRILLAMDWAKRAMFGRDLMNY</t>
  </si>
  <si>
    <t>&gt;4911_g</t>
  </si>
  <si>
    <t>MSLVGNFVSNDDKTSTRQGTAGSTGAPRTSDGKSSIDEVHDDEKHGLHSGTEGDHLYSSESATLSRVRTVDEIEEKRRDAEIHNLARRMTAQSQQSIYHSNPFESKEAHPELDPLSPEFKPRAFAKSMLNMTSRDPEKWKQRTSGFAFKDLNVYGFGSATDYQKTVGNIMLEGYSLARRLLGQDKKRKIDILQNLDGVVHSGEMLVVLGPPGSGCSTFLKTVAGETNGFFVDEKSDINYQGIHPKQMHADFRGECIYTAEVDVHFPMLTVGQTLEFAAMARAPRFIPGGISRVEYARYTRDVMMAIFGIGHTINTRVGNDFIRGVSGGERKRVTLAEASLGGAPLQCWDNSTRGLDSANAVEFCKTLRSSTDIVGTTAVVAIYQAPQTAYDIFDKVLVLYEGRQIYFGRGTDAQAYFENLGFVCPGRQTTADFLTSMTSPLERVVRSGFENKVPRTPDDFALIWKNSTERAALRREIDDYNQTYEVGGKYLTEFQESRRVQQAKHQRVTSPYTLSYWGQVRLCLRRGFWRLKGDPSLTLTQLFGNLIMALIISSIFFNLPQTTGSFFSRSGVLFFAILMNAFGSALEILTLYAQRPIVEKHSRYAFYHPSCEAVASMLTDLPYKILNAITFNLVLYFMVNLNRQPGNFFFFILISFMLTLVMSMLFRTIASVSRTLSQALAPAAVLILAIVIYTGFALPVPNMRGWAKWIHYLDPVAYGFESLMINEFVGQNYSCLASSFVPQGPSYANVSSLQKVCSSVGAVAGENYVVGAAYLESAYGYLPDHKWRNFGILWVFALGLCACYITATEFITSKKSKGEVLVFPRGQTPAALLQKQSEDPEAAITRQITSIEKSSSRIDAATIIKRQTAIFQWSDVCYDIKIKGEPRRILDHVDGWVKPGTLTALMGVSGAGKTTLLDVLATRTTMGVITGDMLVDGKERDDSFQRKTGYVQQQDLHLSTSTVREALNFSALLRQPKHIPRAEKIAYVGEVIKLLDMDEYADAVVGVPGEGLNVEQRKRLTIGVELAAKPELLLFLDEPTSGLDSQTSWAICDLMEKLTKNGQAVLCTIHQPSAMLFQRFDRLLFLARGGKTVYFGEVGENSSVLTKYFERNGAPPCGPDANPAEWMLDVIGAAPGSHTKIDWHQTWRTSPEYQEVHQELDRLREELPKLAKPAVDVQHDQVSFNEFAAPFWLQMLEVTKRVFQQYWRTPSYIYSKVTLCIASALFIGFSFFDAGTSQQELQNQMFSIFMLFTIFGQLVQQIMPHFVTQRSLYEVRERPSKTYSWKAFMISNIVVELPWNSLMAVLIFFCWYYPIGLYKNAEPTGEVTQRGGLMFLLIWAFLLFTSTFATMVIAAIETAETGGNIANLMFTLCLLFCGVLATPEVFPRFWIFMYRVSPFTYLVDAMLSVGVAHTNVHCARNEFLKFLPAAGQTCGEYMKDYLMMAQAGYLESPSATDTCSFCALNSTDQFLSLIGSNYAHRWRNFGIMWAFIVFNCVAALALYWLVRVPKKAKVEKAKVE</t>
  </si>
  <si>
    <t>&gt;3530_g</t>
  </si>
  <si>
    <t>MPRLSHSLLRRAHRISPLLPTLLQGTRTLESATNELRWLKEHVETSSNPTISPQKRKKHLLNLCKLRAIGKPLQYILGSQPFGDLDIKCNPRVLIPRPETEAYTICLANLIKTNQPQASSKKPLRLHSSPQTPPEEVKPTTKSLRILDICSGSGCISLLLYKLLQPHFPNLQMQGLDISQDAVALANENWSRNIDLGLLPLPVERGLKRKPYPQLAATFPLKFHVSNFMTESELMHSNPHVIILNPPYISPTKFNTETARSVRNWEPKLALVPPPINTRALDRAPDGTEWEKTLSQFCASWPDAQPDVFYFRMMFLIRRTKKLRPRLLLMEIGDKEQAIRVVEMVKRELVDTSNVGKRIEIWRDSPDQSRQMEEETSIKLGDKIVHVRGSGSMRSVFVVFDPDPSTPASLDFPT</t>
  </si>
  <si>
    <t>&gt;9431_g</t>
  </si>
  <si>
    <t>MGLVEAEVEKKAKKHFPKYSEDEMALLQEKYTPEQIAAIKAGEEAIDIKDLETDAVLRTDMGALPYFDDLSKLRTHIDRRQRYEGPKDPDARDMTEDELMESFYDTMQKHRSNKPIVPKDKIGDNEWSERFKYEDRADFHVAEAKTPTTIGRFGVIPKEHETNYFAPGLPRRFFDEGEKKPRKEKVEEEADPRDPDGQYDKLIKKSGLTLDQILDFKTKVLVRHRVVNQTRLGKVASIYCLAIAGNGNGRLGIGEAKGQETEDTHTNAKIAAILAMQPIPRYEERTIYGDVEGKVSAVEVKLMTRPPGFGLRCQHNIFEMARAAGIQDLAARVPRSRNKMNTVKATYQALMKQRLPDEIARGLGKKLVDVRKVYYGGRV</t>
  </si>
  <si>
    <t>&gt;7546_g</t>
  </si>
  <si>
    <t>MADYINPRAQACQNCVKAKAKCYGHHDGKCERCNRLNRDCVMQAPVVRRQKPGRKARQAQAGRIAELEEKVNCLVSLLGNQPPPMTGSIPSSVVTPESMGTPSNASFSLQDQLLASSTPGDARADNLDPIASIQAQAVPIANANGTSSAFDRPAEEMLPDELLDIFRENLARSTPFVLIPSEVNAQTLSTDKPFLYRAVLTVASYHDSVHQIALGQQFIKDVTEYLILQGQKSLDLLQGLLVYISWYNALFHGRSQVNTLLGLAFSLVVDLHLYLPMADVEDHEKFQLEMKGILTCHHCSMAWASSNFSRINPLQWTAYMQQCHDEILNSPENKDDIYLAYLSELQRISEDIRLSGIRGFQSQPRTWNSATRVHFKLLMSALERFKASLPEALREDPMMLLHYHTVELYLYEVCFSMPSSKLAQIPELQRADVLLKCATATESFLDIYFSANSKPHLIFFLTFMGQIYFVMTTMSRLSLFNAEDWNGNNLPASLNLSTMVDRLATRLEFISTQHDRMRDNKPWLIVSRKIRQMGVRFERLQASENPPLDSLPLITQGMFDLNQFPLLDDNFWQTLTDDTTFN</t>
  </si>
  <si>
    <t>&gt;8862_g</t>
  </si>
  <si>
    <t>MLRRALLTAPRTAGRALSASTRPVFRPASARISSSIAVAGKRHYHDKVLDHYSRPRNVGSMSKSDADVGTGLVGAPACGDVMKLQIRVDPTNNTIADVKFKTFGCGSAIASSSYMTELVRGMTLEEAGRIRNTEIAKELCLPPVKLHCSMLAEDAIKSAISDYYTKNPKAKPTNLARTGSSIPVEAVIETSPSQTATA</t>
  </si>
  <si>
    <t>&gt;8983_g</t>
  </si>
  <si>
    <t>MEHTTVVAGIPASRQKNCNACVQAKRRCNRRMPICSRCADKKIDCVYGKAQATISSQPRNESNEIAPYMESQQFGSPASLFSPAMSLDVDYLGDISMDSQPVAATIGSLRPSLIDAASNSDASLDPFTWLLDSSITTNKQQWLAPTDHESIIDLPSSPVNEKTQIAYQKMACFCEYLEPWQLYDPKTPLYYITNRVKGFVSDAATRNATPFMHRYLYKNGTPSCILECFSTNVLYTNRTPANTAMVMQVLYRNIAELIETEASRVISTPTEKLARTQALFLYQIIRLFDGDITLRAQGEKDIPVLQTWLGELYRVRENLGDLAGLEDSGARVPPPKEWERWIFAESVRRTIVMAHSVITLYEMMMKSAGPDDHDPWAYTHRWTLSRHLWEADSSFNFFRMWKEKRHYIINNYSLEIFLKYGRGDDIDEFAEILLSIYMGVDETKEFISTQETKR</t>
  </si>
  <si>
    <t>&gt;6179_g</t>
  </si>
  <si>
    <t>MLHNPNNWHWVNKDASGWAKRYLEENITAIKAEENGVTAHLDKLISMDGDVDVNQRKGKVITIFDVKLVIEYSGKTKDDEDVTGTITVPEVAHDTEENEYVFDIDIYSDASSKAPVKDLVRAKILPQLRAEFVKLGPALIAEHGKDIQHAPGSGPSSGVSTPRLPISSSTTTPSSNAAQVAKGSFVNTTTVTDTEEFRAPASELYQTFTDPQRITAFTRAAPKLFEGAKKGGKFELFGGNVSGEYLELVEPTKIVQSWRLDQWPKEHFSRLQINFDQNDVDNVTVMRVSWSGVPVGQEEVTKRNWNEYYVRSIKQTFGFGTIL</t>
  </si>
  <si>
    <t>&gt;2550_g</t>
  </si>
  <si>
    <t>MKSRHPNSPHDQALATTEDATVQAASDNGTGDSMTQASGNEALQLADERRGSISAADTGEENGNGNGNGPPQKEDKRPPLPPRPFLFPVVERPGTAKGKRSALQQAKPTIALSSIDIQTLSFPDGTRGTFSTPASRSVSNSVSGTQGGQSPPGRNASHNGSEADDSASVMSYDPTLKANGDLASLLDDGLNTQSPAWKLLNLQADAANIFERVEYEDASLTNFEHEFDEIEEVDSKEGGNEGEEVLQQWKSKLKHYLILSSAGKPIYSRHGDQNLINGYIGIIQTIISFFQEAKDPLMGFTAGNTRFVISIEGPLYFVAISKLGESDTQLRAQLEALYMQILSTLTLPNLTHLFANRPNTDLRRPLEGTETLLSSLADTFTRGSPSTLLSALECLKLRKYHRHVINNTILKARTENLLYGLIVAGGRLVSVVRPKRHSLHPSDLQLIFNMLFEAGSIRAGGGENWIPVCLPGFNNRGYLYMYVSFLSASRDSTQPDERPSTAESASRDDEIAILLISADKESFFELKQMRDDVVAQLEKNGSMGTIKKAVLQGRPSTTDIIPGTQLRHFLYKSRANVQFTMPSFTPHFNSLVSRRRLLTLYHNLHASTHAKHSHLKVIHCVSRDSISLAWTTPLFEFYCVAGPNASRAGLAHGANQIIQWVKREEERVFIIGGAVF</t>
  </si>
  <si>
    <t>&gt;228_g</t>
  </si>
  <si>
    <t>MAEPVEPPTILSESSNSAMQGFNSMKVSLADLCAKGTAQYAHKNYSEAANFYAMASEMQAELNGEMSPDNAEVLFLYGRTLFKVGVSKSDVLGGKASGEEKKKKSNKSNGAGSSKEKEGLPAVKEEESKEKIESEKTAEAGVAIAAEQKSGDQKEEEKALENKKPLFQFTGDENFEDSDDEEVEEVEGVEEEEEEDELASAFMVLDLARVLFTKKLEEPEAGDEKGKAVGDSPMARHIKERLADTHEILAEISLENEKFPEAVKDSRSALAYKIELYPEESEIIAEAHFKLSLALEFASITTTEDAPSSEAESHLDQSLRDEAVRELELAIESCKLKLQNAEVQLASTSSPDDNDLTRTTIIDIKEMIADLEARLVELRGPPVDIKQALYGSDAMNSAAANSRGILAAALGEAPAKAAARLEEAKRNAHDITSVVRKKEKVKPVEVKPIADKEIPSHNGANGKRKAENDSEESGSKKVKVDDDLVKKSVEEPAEKTKEEEKLEGVEVKDFAKV</t>
  </si>
  <si>
    <t>&gt;9757_g</t>
  </si>
  <si>
    <t>MFTKDDLYTFVYGTRIGNAKAPPLLKFRSSKTFIVSTVTLAIFTDIFLYSVVVPVLPFALTAKAGIKEDDVQRWTSIFLSVYGAALALGSPIFGWFADRSTSRRAPLLLGLVALGGSTGMLCAGSSIALLLAGRMVQGLSASVVWTVGLALLSDTVPKDSIGSAMGYVSAATSVGSLAGPLLGGVVYARVGYYGVFAMGFALIGLDVLLRLLLIEKRVADQWLSPENNSVTTAEQNGVTLVSTPSPSDDEINPARPISEPIAKLEKSNDEAAPKRWTQRLPPLITLLRIPRILVALFGCFVVSTCLTSLDSVLPLFVKNTFSWTSTGAGLIFICLIIPALCSPLVGGFSDKFGSRAITTTGLLGGVPFWVLLRLITHNSMGQKVLLCALLTLIGFFLSLVMTPLMAEIDHGVALEEKRKPGSLGKRGAAAQGFGLFNLAYAVGSLVGPLWAGFTVQSKGWATMGWSLGLLGGVCAIPTFFLDWR</t>
  </si>
  <si>
    <t>&gt;6481_g</t>
  </si>
  <si>
    <t>MGQSFRDIAKILDLVKSDEEMQDSVAAILKVKSWLQEARCSWLVIFDNADDLEVLRLAWPGNTHGSVLLTTRNLDPAHNPAPTGFHVQPFDEVTGSEMLLNLVGLDAKLSSNQEKAKAITNTLGGLPLALSQIGGFISQRKLPLQDFVPLYERNSAKIDSRKTGLGDYEHTLSTVWEMSLSKLSGNPLRLLNLLTFFEPDVIPELLLTEASKLLEDAEFEFLDDEMDLGDAEEVLLHAALIDKSLEDAVLSVHRLVQASVIRRLTESDRSNYFDITVQMLSWGFPDTWSHDIGHQFQAWTKCEKCLPHVNHLVKQAKRYKIRTENVQTYGELLLRCSWYLYERECYDVARTFVDVALDTFQDKASLAFASATDLSGLIDLDTNNSENALAPFNTALSIRETLLGPDDPLIASSLNNIALAYTESGELEKAYTTHQRAIDIRLRTHSDRIGNSYSNMSSLLLRMDKPDEAEEMLRRCPSLKDFTDETFLQTGNPRFSGDMVLLSRIRLRQGRFDDALRLASKALKFRQKMLGNRLKTCDSLYDVAGLLHQQGNDASAIELLLQIVAISETLSEGEGQLARANYKLAILYQERGVGPDSENYKSRAMSLRAKLRPAAKDAPFEESEFMKLCLWMLW</t>
  </si>
  <si>
    <t>&gt;10218_g</t>
  </si>
  <si>
    <t>MIDHVLGRPSVQFRKIQVLAVVSFWSFYLFRGHKHGPLTLRKISRKLSTVLTPWQTLVITLLYLYIARNIGKLFGLECPEPLANLYTRSYFRATWVMTALDAGFWTAMRIRRKWVRDFASIAFTMYYLIAAEQADEKVRKVRGLLTVEHLRVSWNKGTTPYLAFFTNLVRPKFMKYPPRAIRIPRPASSDYKEPVNGWLYFDGPLSALKRHTKMVLDIPGGGFVAMDPRSNDDKLFAWAGKTGLPVLSLDYRKAPEFPYPYAINECFDVYSTIIATRGRCIGLSGEVVPKIVITGDSAGGNLATCTVLMVIEARSTDIGKSQGENALPVPDGLVLIYPGLDMNIGNWMSDEQMSLIKDRRMRRTNQAILRRKTQQYTQAAGTPHHSDEEDTISPPKAKSPVLTTQKEEGTRPTSITLPSPQYSSAAPTVLSPTEIRPRGSRLNQTTGSHHPEPLKTRLAMSSMISYFNDRILSPEMMRAMIILYIGPHNRPDFSQDYLLSPILAPDYLLAQFPKTYFLTGERDPLVDDTVIFAGRLRRAKAAKHARDQAGDVRLTREFDDRDVVEVVLIPRISHGFLQFVGVFPEGWSYIFRCGRWFERIFAEAEEKERCTATTPGGVWEQKGKFLAQSSGDEDVGLEMSMTATGKERKKRIEEERRGKEKLLREQLRERSGGRGRRGRRGSAGGKGDNRGLGARKKSMVSLGSSDDLLGRRMLGLAGPLTGRGDAQDDI</t>
  </si>
  <si>
    <t>&gt;6322_g</t>
  </si>
  <si>
    <t>MIKPVAESAIYRLASLGSIGILAGQAISPHPESSWSARDKPQSHAWTLRSGIYTPRQVVEGLAPLLDTVVYRLGDDTPNTKPARASLLDNVLSNLATDTREATLPFQKDVPDLSRREMKEQADRIGKTLVKWANEASNGPFEPELNIRSPCENHLLTPANVELMFGRRSQPHLMQLFNEYMHQMVLLRDALLPFQNFDEVLIPIDGKAARGFRHMEPSRAQFLTSLVTKSVTQMSVLSYSKALLAPDLPQTDTGGYGFQYEYGSILPAVLSGGETHFHLLEYVATKFDPSQKNILFDYQFSDYYIAPRPEIPAGSQVQAKDLLEFPSEFASPIVQNASLGLVPSSESTPIRQLELRLEFSNGKCAGVDIGQIARGHRYAYQALPDKEADLPAEAAIVHSALDVLLHTDRGLITAKKGGVHVIPTVEPIVALATLGKLYPENVVLLPEDGGISQTEKAGKGFEPKFIIWGGVKRGGFKGNF</t>
  </si>
  <si>
    <t>&gt;8095_g</t>
  </si>
  <si>
    <t>MKGFVQNRNQPTVAILMPAQLGQNSVLEQYSQIRHQLSGTPPLAAQSGQKADFDRKALGRDAKVSTKKTTIIPQAPSRVPSTAPADFYNPNQYTEPNGIFGDELVSSSFDQTMNGEELEGDGEEQDGKYLRGQEYSHPRHAQSPPRNSSQHRHNQDYNYMSDFKLESQENLRKSQITGRFDQALPQQTHTNLQLRSHPEDLRERQPGNTKKRSRSHGRKYDPPAVETQKSHKTDGVGETELQGLPVNNFYGDMQLGHALLADSDEMDSMMSDQSEPQQGQEYQHLQEIQQEQEFRAPPVLPEWSEEDLKSIEYSKVQAMSWETGKKKKISKVLRGKPLEEKIRYHMNLLDQQFENVHKRDDVQFEFYRQMSTAEWEQAGKWFVEQFGETVNRVMAKKAEKRKLTEKYEAELDARVKAVRGKSRSIDKKMKDMRVSGEEVLKGRSKSKAI</t>
  </si>
  <si>
    <t>&gt;1580_g</t>
  </si>
  <si>
    <t>MKKQNLSPSITLTATVSAPTVARTRGHSDNFIITVKATLHHHAPITLCTSTAPLFPDQLIHYQPIQRCYINASHRLNFISQRTNAVVPNAALRGIKQKSVPIHWKHEEDFVMLTSEEPYELAMKLGPEWNWGAAHDTQVGEEYRIEVPDGRAMRWWAEGSKEEVVKESWLGWLSRGLGLGAARSDAGDLRPENKWIPLEIKEGPTFIVTK</t>
  </si>
  <si>
    <t>&gt;16344_g</t>
  </si>
  <si>
    <t>MDIFDDDMRFGMEGAPLHSGPQTLLEASSFYTTRIDSQILDSPPQRFPPLDERLDDSMSLRWVEPPVTFPLETSLLCHTIYDNDNVMIPDHTSPQNFSSFPQNHVSSQSHNARPVFDQLSNQQKQAQSLTRKRAPKAPTMTSKDWEPHKNRIRELYVSEGKSVEKLRETMNEELRITATLRQYKVQIQQMKLERNVKSKERKAVVKHTQHRAHAIGKKSSHVRVRGHNITQEKLSRWVKENLMDQISMSVTPPSPLPSCISIDTNSVCETLEQTSPNNLEHQRLVNGFTTMCDMKGTLIQRLLKYAKSSKHMIPSQGARAVFNDLQLILSNDYTAGKQGNEDHWNPNVTEDIIQVRNVMNITQELLVTPISMRLGPPLMEQCKLHFGQYQIPQISKLGEILLGQRIRLAIIPNGIGESSFRVVFDFTPHLDPSVTITYQAMVPNDSQVFKIASAGGVKDLVKLIEKGIASLSDRDEEGRSLLNKYAIASSNVDICRFLVDKKADVNAIELSHLGYLGPLYSVDCDEPIDLEETERHYRTQCTRIMLEAGADLSLEMDLGGGLWESAFMCNVHSSSLARFRHILDLGEPFINLNGIEKDDYREHSALDELAGLCGCFYWRSLDLVDKAILLLNRNADISCRGEDRDTVLHTLLKSRRYCECVSKAEARRRKEVQLWELSSNAPKDLLMVFITAGADVYATNNDGITPSMIALAYGRKDEWIEALELCGYEPEEWQPESYSERFQSGDIDNDLGSCDENAYGEDDCEGISIATGDTDCVCSDRGDMEMCSAEEYADNGINDIGLNDRGEKCTNSTEEIANHQSLGLGNMVDNDTRGMDVNFDDWLNNGMDFMQSFVDSDRFLDVNFE</t>
  </si>
  <si>
    <t>&gt;10665_g</t>
  </si>
  <si>
    <t>MRWTTCLVSAALAAITEGSALTPPVLPLIVRNPYLSTWLGNARDLPWEHWPIFWTGQEVGLSVLAAVPKSDTVYPLLGRPQDSLPRSGESFNVSYPTYLGATFDASTTNLTYTVPAPRLNQDPAHIVLSFLSPITPSSTLRQAIPASYLRVHVSGSFDIDVYIDLNGLWVSANRDNEIVWWLSQSGTTSNGHGALKTFKIRRRNEQFLTEDADRAEWGILHFTGPADVRHEAGTSALLRQQFSRTGTLQNVVDTNFRSIMDQEPVFAFSKSFKADNTTKVDAKYEDSVLFTLAHIQDPVIQFASARGMTLMRPLWASYYISADRLLQFHYHDFDEAVKLSSNYSSQLEEDALKSGSENYKDILALSARQVLGACSFSGTPDDPVIFFKEISSDGNMNTVDVIYPAFPFFLYTNPRWLAYLLEPLIEHQLSNQYPNDYSMHDLGSSFPNATGHPDGRDEYMPVEECGNMLIMGLALVNSLKYNTKPASIWSAVGDEKHIQTSRSSFPLYIDSDGVDDTFGGPYQAKGEKQARRWIEKSYKLWKQWTRYLVREALIPANQLSTDDFAGWLANQTNLALKGIIGIRAMSEISQLVGKEEDAKYYHDTSEDYVKKWQDFAISRDGTHAKLAYTWYGSWTTLYNLFADSLLCFHLPPVYSNKNIISDQQPIIALKSSRTAFVDEKVYRMQSDWYENVRQRYGLPLDSRHLYTKSDWEFFAVAVASKHVREQVVKSIALWVNETSTDLPLTDLYDTEGDGGFPGISFKARPVVGGHFAFLALERACDGKAVKQLSFLDYLADGRGDSEL</t>
  </si>
  <si>
    <t>&gt;1923_g</t>
  </si>
  <si>
    <t>MATRKIAKSAATLLNKSRPAKAALSIHYDSARCVHQSTRLPAMAASNARTRPTLHPLHQPATMLKLAANTGSRSIFIQTENTPNPDALKFLPNHPILPKGLSSPFLEYLNPRSTLAPPHPSPLAAQLMNIDGITSVFYGADFITVTKAADANWAYIKPEVFSLITEAVTSGAQIVNVMENKSGEGGQHGGEEDSLSYNENDSEVVGMIKELLETRIRPAIQEDGGDIEYRGFEDGQVLLKLRGACRTCDSSTVTLRNGIEGMLMHYIEEVKGVTQVLDEEEEVAIAEFAKFEEKLRRQKGVDSIPSTIGKGSLDTVPG</t>
  </si>
  <si>
    <t>&gt;3091_g</t>
  </si>
  <si>
    <t>MDGDFSSPNATYLALRDFVLQCFEDDPIGDLELGIASKTLLRMALGHFCDEDTVDPGIEKGAIANGIKRMADKGILERLEWDNATLYRLKSTGKYNGRDNGERKGPCEEWRADSGIGWWEGDKENLPLSDGERDIGERDYEVYGERYQEEGSTIQVYPIARGEHADTDENEIRSHSEAYADMTRGAAPMPIQLKRTPSIHDFPQRERVSPDRGIETPSRKRRRVREVAASDSTSLQSLSLSPCREQRGMNSTPRRRPLARMFTPNSEARRRSVPTGACQSPALRNELRDVKEHNVGIKLKQEKEADSSPAWLLAAVTSLRQKFPKDFFTAENGMISCLDCEKLYKPRPPTNFERHLKSAAHLSCRKIRLQMQKMEGVKSSQSIDQMCPGDTSNSHQNFGDLVTTKKHDYSGLEFGCTGASDSTKGVGMDFGIGQPPPITVMAAKAQQDVASLRNQYFAAIENQGHVDVMILSLVETRVRDMQKTLTDKFEKVDVEMEAQSKRATAQLDQIMDTAMISEESHREEAEKMKDIAEKLADSDKKNSKTIEVFTTRLNAANEESKTKLDNVWLQIRKLSTVIKENDSEEQIQSLTKSVEDLGARIEDDMSGLNTEIDKLKMETRVLGQIDLEGLAGLLEAERGKSIARFSKLDSRIEEIAKLNKEQAEYINDLESKNQLQAEELQKQKEGEQLFRKEVRDQMMAHAQIFENRFKGLEEQHATLVSCIKKEAETRVKKAERDMGEKLKLSEKENKEKIRALKRQIEAQEDVTDRLKVAFEPLCEEMTEMKRVIKGMGARVEMVKIESREGSRASSVASTAVGSRRSDKAASNTS</t>
  </si>
  <si>
    <t>&gt;16348_g</t>
  </si>
  <si>
    <t>MYKSNN</t>
  </si>
  <si>
    <t>&gt;184_g</t>
  </si>
  <si>
    <t>MGKLKSNKRNSASSTATPYAKAQATTNNVFKFNTNVGQHILKNPGVADAIVQKANLKPSDVVLEVGPGTGNLTVRILEKAKKVIAVELDPRMAAELTKRVQGKPEQKKLEVLLGDVIKSELPNFDVCISNTPYQISSPLVFKLLALPNPPRTSILMFQREFALRLTARPGDALYCRLSVNAQFWARITHIMNVGRNNFKPPPQVESSVVRIEPKIGTERPGVSWDEWDGMLRICFVRKNRTMRASWLGTKEVLGMIERNYRVWCAMNNIALDDTAIGEEEMDLDVPDVADEEEWGGITDNNDLEDDTPAFFKEEADRISKENGGKTKSKKKKTRVAELIKEKIRKVLEDVTELADKRAGKCDENDFLRLLYAFNGEGIHFA</t>
  </si>
  <si>
    <t>&gt;3016_g</t>
  </si>
  <si>
    <t>MAAEEDLIDYSDEELGSNEPAPAAGAANGAEKKGDLTVTGGNADKKGSYVGIHSTGFRDFLLKPELLRAITDCGFEHPSEVQQVCIPQAILGTDVLCQAKSGLGKTAVFVLTTLQQVEPVDGETSVLVMCHTRELAYQIKNEYARFSKYMPDVKTAVFYGGVPITQDAAILRSKETHPHIIVATPGRLNALVRDKHLRLGNCKVFVLDECDKMLDQIDMRRDVQEIFRATPTQKQVMMFSATLSQEVRPICKKFMQNPLEIYVDDETKLTLHGLQQYYIKLDEREKNRKLNELLDELQFNQAIIFVKSTLRATELDKLLKECNFPSVAVHSGVSQEERIRRYKAFKDFQERICVATDVFGRGIDIERINLAINYDLPSDADSYLHRVGRAGRFGTKGLSISFVSSDADQEVLKSIEKRFEVALPEFPEGGIEASTYMAG</t>
  </si>
  <si>
    <t>&gt;3675_g</t>
  </si>
  <si>
    <t>MNSYPPINCLYPDTQLVRMAKSYAIDLNFTSYPPDSAISSTSLYIGPKYLTLSSLKALNQLSFQPIIPLPSPQKIPRRKIDYLLQNIGLWPLHPSQIRNPYHPGINLNDGENRARYELKQHFKGFDPKHHSITGNTAETLRIREQFAQFSFTAMKEAMQFDDENVEKLFARIFKGVGGGGKVKVWSSGRKMSLFSGWERGDKFIGSVEARVEDIFDNVHIWQQCQLFSSPWSESVAKRASNHFYLPSLPRKAKRAKKKIIASPKLFTEKWRARRREQEKKAGRWLDGTMRMDRMWEEFHWVLDVGDPRKNIWSVEVDGKDIWHHKKY</t>
  </si>
  <si>
    <t>&gt;9411_g</t>
  </si>
  <si>
    <t>MSPGEADAGQDSQKSVAEETQYNIGEISSQAEELDTNCPKLITRPNLQLQENNFQFRPRPITKTRQLRPGPTNLSNSNYNQSKTATPSMKDAATLPQPLVPSTQPNRHATQNPENNSSRNTVLNPHVSITTTIVQDRGKFPILISRMKVKSDIEQEILFPAESDVSVTPSANARQGSFAEAHLAKPSNYTSEVVCSSEDIGMSRRNSNKGPRRALLKSKAFHNRKPFPEVLPEQVSPMGCSNTTRTRARVVGDALSQNTSRHHESPFTADNLREDTNRIYPQVLIKDRVVRSTEADTEINQTMVVAYRRSNTVPRLDDNDHSHLEDFDTKEQEERSALVITDDGRLEYNNIPDSVPSYSDDSDIQQHQRTESRVPVQQSLPIGASHDDVCHQSVENVQQHLHSVSSYVSTSSRPTSRAASETDLSPPPRYHSHGKLMARLLSASGALSSTEQLPQGAFQKVVLHPHTQGRIMKGLRGSKQSNPTKRMVAIQSTTPQRTQFDDKILALFEDYRESQRDDQQQRQNQKNAIDKLKSSNDSAVEHICSLEKREKDIRNEYQLKVESQQHEIDKLKNINISATERIGALEKRGKDLQSECDQKIKSRHNKIEELKNQKTDMKEQLRKFKDHGENFQDHANELTRALKQSKSEAAGLRFEIGKLEALGKENTKLLAINASLEAECKGLEVKCKELKEVEIKNIKSKATQAEVDNKTLHEQLSVVNGKFQHVKKEVERSDERILQLVFTGEKLQIALDDLKIEYGLAIQKNQFQEKVIQEFEKDIQQDKELTQLQTLSEGIATGLNGLGDMIKKINKAIDDGSKKESGCENFLKSKFDEVASSLDTLSTRELALSDTLTKLIEDTCFRHENSTSESEKHSAAMQNFVKQVLEDAQTEKQEAQQKAVEILFERRIAELKRKEESIVDDKRIQERQLQEITKQFEDQRRDLEECRKQLNEKDDEIAATLALLQEDGQQKAKLDNLESSIDDLNNQLEVANQQILQSKKDLVVSKCQFQEAQAKANKLEEDNKTFEDREKKAKKGVAIVLERANAAQKMKYDGAMKNLQKNLDYTNRQLDDTNQELIRCLNLKEDLTNYKSRQNGLSEKVQLLFGELAKARSDVKAASNEDVQNRARVSYDQKTFERSLEDLLHKSIAKNTPENTLGPLVNAQVKTPHLWRSSLAAEDAGGISSKYAMQTTKPESFIQPRRVALRNQSRGLSQQAHNLSQMSTPQPAAAKSPLPPLFPPSMTQVSTTNVTSSPLSEVDSAILELAIESRRDNTNNVVAPSRRTDEEMGSSSLYQYNQIPEIQYDKLQPKSTPSSQNSQPLKSALKKLAECHPVPTTSSNVEQVPSGMKSRYGVVANMRLQAPEQNISSIKGAVMGRQTRSNIRSTSTYFDPTEQHSREDARSYMLESGVKETPLSPTMQIHRNKRKGPNQESSKPKKAPRIPGSRKPPRLVIPESQATQ</t>
  </si>
  <si>
    <t>&gt;16353_g</t>
  </si>
  <si>
    <t>MAYKITLLSAEVAKKTRVC</t>
  </si>
  <si>
    <t>&gt;322_g</t>
  </si>
  <si>
    <t>MSTDRAPGVSAAALPPPKPQRVLACLLCQQRKVKCDRKFPCATCTMSRAQCVPATQVSRRRKRRFPEWELLERIRKYEDMLRQNNIRFEPLHKDSGGGEESPNMKSGYDSGYEQPKPLGPGCSSPSTIVNSEIVYEAKNIWHVVRPQEPDNDSDSSDDEVSEVVVHKAWNQSFENNDHLLFGSRKTTVDLSTLHPEPVQIFRLWQIYLDNINPLLKVTHTPSLQGRIIEASGNLKDISPALEALMFSIYCISILSLTVDDCQAMFGASKKDILARYQPICQQALSNCGFLRSNNYDCLTALYLYLVSLRSTTVPESLSSMLGVATRIAQRMGIHSELALARCDVLEAEMRRRLWWSLVLFDTRIGELAGYKSVTLAPTWDCRVPLNVNDSDLRLRMNESPAAQKTPTEAIFSVVHGELGEFVRHAMFHLDFTNPALKPIVKDFQNGLAPGGSELLALEEMIENKYLQFCDPENPLHFMTIWTARAYLAKCCLIEQYSKYTSLSVDQTEAYYEVVASAALRMLECDTKIMTSPHTKGFLWLVHINFPFPAYLQVIQGLRRQPVGEQADHAWEVMSNNYEARFDYEGRFFILVGEDNPVFKIFTKAIIQAWEARESVSRELEVPLIPPRIVSSIRQKMTKTAQSSRDADIEHPANVIDMGVDEFSMLMPVNFNSYNPSYRRQYSPLTAGSGIRSNMFGQLPLDFDINQLDWAVAQQNWMDTHDL</t>
  </si>
  <si>
    <t>&gt;6951_g</t>
  </si>
  <si>
    <t>MHSSRSAVLSWTIIALSGAALAWPYAATNLECVEVVTSYITVTLPGVTVTVQTTLSPSATTTATSLDCHYDSCLRNFLQDSAARPFCATYTTALNTATTNLPDVVSLCGYEPSLISSACSCISTSGGASATTPALTASQSTSPVSETTPPVSETTPPISKTTPPTSETTPATSETAPPASATTPVTSKTTPVTSKTTPVTSETTSVTSETTLVASETTLVTSETTPVTSETVPTSVEAETTTQGSEPTSPGQAAESTSTTTEIVTATPSTTTTTLSPSGPTSAGNGGGGAAATTTSTLVCLPTVIFETYTTTATVVVSITTTSYPTSSFGFSNSTSTLGSSNSTAVATSSFLSSNATSTLSSEDSTSVITLSLTTLLSAATSEASTIASSTVA</t>
  </si>
  <si>
    <t>&gt;3305_g</t>
  </si>
  <si>
    <t>MPKVVKGRRKRAYRPKTRTGCLTCRKRRVKCDEARPACLRCTSTSRICDGYYYVQPHTGTVVAGPSFDIHVHASPESRRSFAFFMQRTCPQQAGFFGSVFWERLVFQAAYHESAVRHAVIAIGSIHELLERGAVIKDVDKIFALDQYNLAIRKLLLPLSRGGERGVDNIQGYHLLAGSHIRSGVKLLRETLYDHGVLRHQVLGSKYDGDCYVPLEVIARIFAELDPEVNMIIGAYKFSLYERFFSDATSSNTSLSFSSIEEAKNIFEYGRGLFLSSQASQSPSDAVDSPAAVESRTNLFATLMSKYSLALQDFVKSKSAYFTPKEDIALAVLQLHVLGSYISLYIEQSPPDKKASWDRFMPQIKEMIVLGEKVISSTSSGNSRGQSTLFCLDMGIIIPLYTLASQCGDPMIRRKAIALLRSTSRQEGLWNSSLVAQAAERIMEIEESGLGDVRGCMDGPNRARPLSIRPFLELDGRGGRLQYIRRGEGVDAQIKVVEKVFGW</t>
  </si>
  <si>
    <t>&gt;9159_g</t>
  </si>
  <si>
    <t>MHYIELFLPALLASGSLVNALPVPDPDLLGKITSPTADALTKTGVACAQWAGVGCAAAVLPDHPASKVALAVGAASAAGNTQDAIGKWKKANDEAAKKKAAEAARLPTHNPPSNQAHAHPPPSHAARPAPAPVGPPPKGPPRYKYSDAGDAEAQKKEKYRHKDNRPAHP</t>
  </si>
  <si>
    <t>&gt;6773_g</t>
  </si>
  <si>
    <t>MGSSRKRPRTNPPIPDELPPTNQASSAVASSPTAATSSTSSSATNSGPSHVKATDQHASTVLNPKQSEVNLSKHMRKKSSWHGTWPRKATASTQVAREIILADNPANGDLTADLSRFEPKKSPVMTPSRPPSMFIGKSKETLDITMGGTMGDGERKVEPQQGQSASGDNTPAADTITSPKEPSTPLGSQPPLEAPKSVAAPNSSGWLGGWLGRPALQTPTIPDEPHHPELISIPNPEPQPESQPEPQEQSKETIQPARPASSSWFGLWSSSTPAAPEEAESKDQIPVKVGEDNQDITMEEAPAPDQPSKSASPPAAGSSWAFWSTDTSSKKGNGSVGKTEDSGQLAVTGEASQDHPEPAITTPLKDSKKTKSSKRSRPKSIELDEASRKIVEAEPTASQVDLHKTSTPAKQTPPNLLMPSVRSTYRLVENASILRQIARLVFRGNQQPVKHVYLVKERPKIKSALAIGIHGLFPAPLLRTVIGQPTGTSIRFANHAAASIRRWADKTGSTDCEIEKIALEGEGKIGERVDNLWKLLLNWVGKIKHADFILVACHSQGVPVALMLIAKLIEFGVVSGARIGVCAMAGVSLGPFSDYKSRLFSGSAGELFDFANPESVVSKRYEESLRAAMKYGVRVTYCGSIDDQLVSMESSIFSPAEHPYIYRAVFIDGRIHAPDFLSHLVGFALKLRNLGVSDHGLIRELSAPLAGSLYTGEGHSRLYDDGNVYDLAVEYALETTSVGDVPLNLKKYEIPTNANPYLLPWIMRGLLEEDFVKTELDRETTELLRKFDDWKPATKVLKDVKYRLEAVRSKL</t>
  </si>
  <si>
    <t>&gt;9165_g</t>
  </si>
  <si>
    <t>MGIDTGDAEPKELKEYIQTKVHEYKLDRRKDENLWCLYQDDFKNSTEETFKLDNQKELQNLRTCLRCGGVFVAPNKKQITIARTLVDVINEDEQHKWTDQDVKNVASDLENAPIISTNIR</t>
  </si>
  <si>
    <t>&gt;1029_g</t>
  </si>
  <si>
    <t>MFATRPADIALHSIHVRPDRPVVTQEAVNPVHKLVQQFFALQGRTVVVEKRKKKKRKSSRSSKNAMDRYRYGGRPRSPPVFNPARQSLPINLAYPEGHLHVVPTSRRELIPAPRSSTASSISNSGTVTTTYKIKAEPPRTSTAREGGHTRRTTLDSNIRPDLPTIVTATPRHRPTVIQHSARPASPMADPYRRSEEYVAVPASRHSQHHHKARYSLTMDNGDISRVDRLRPGTGREGAVYTSTRSRPRPASVVRHADTVADDYGEDGYGYTNPRDLVQYDLNRAVATPQYRPRRDSFDASRPVVRPNSISGYNEIAPRSYDPRERRPPPSTRGFDRIPAWEQPRARAPAPPAPVDTVSRLAPFEPVEPIRRSLSHAGEPIESQRQSNSRTGESLEAPRRSGSRSGHRPASVYHDREKRRGPREDYYEVRDEDLRRRERASSRSGYDDVEKRGFGVRTEAEHPIRHERSRSDRIETRVETQERPVESKTEHKSRDAIASGLSIAGAALGVNALKNASSSREDRDDKDEREERRRREREYDDEQRRRKEREERDPIDSKERRHREDDVPPVIPPRSIPSPPREERYDEGPKDRPPITIVEPKDRASREQPSTRQDRETEAERRDRQRSRAEAALAGSAIDSRSDSSASDEAAPRTQRLRRKESGVTHAFNPKDTMDLKALQNALNAKDATSKAPADEPSRSSRTFRESMTRDPRELADIRSELRRPRDPVQEGRQQPRLVSPPRDKPEEKPVKGILRQPREKFPEDPAPVREGVAPLKDAKKDGIPPDARWTKISRKLVNPEALELGKERYEAREDFVIVLRVLSRDEVQGYAEVTQKLRAAREEREDEEALERRRARRERHERHKRERAAAAARGGSGVEAQSERKHRHRSEKEKEKEKEAPIEQHHRRDSTSGSDTSDGAGEDTPVSDGDRVTDDTRMLEAGPKRGGAFADAVMSGGLGQGGGWGNLREKEGMPGVYEGYVRNPPMPGREREVVGGGEEVDLWVGGG</t>
  </si>
  <si>
    <t>&gt;16361_g</t>
  </si>
  <si>
    <t>MSPSIWSVLIGILPLVSTQGCPFAAVNQRDLLIQRGDEPSLTTLASSFGKCPIISDAAGGGTRSRDWWPCQLKLDVLRQFSPEQNPLGGNFDYAAAFSKLDYNALKSDIKTSLTQSQPWWPADFGNYGGFFVRMAWHSAGTYRAVDGRGGGGMGQQRFAPLNSWPDNVNLDKARRLLWPIKMKYGKSISWADLILLAGNTALEEMGVPVLGFGAGRPDTWQSDESVFWGAETTFVPKGNDIRYNGSTDFAGRANQLEEPLAASHMGLIYVNPEGPNANGDPLTSALDIRETFGRMGMNDSETVALIAGGHAFGKTHGASKATLGPAPEVAPLEQQDLGWANSNTWTLVKSPAGAVQFEALNGTIDYPDPFNKTFRHATMLVSDLALREDPIYSAIAQSWENDFQALTDAFAAAWFKLLHRDMGPISRYLGPDVPKQHFIWQDPLPTVTYSLITAADQTKLKAQILAAPGITISNLVSAAWGSASTFRGGDKRGGANGARIALQPQASWTVNNPKQLQTVLSTLTTIKNNFNKSNNGGKQVSLADLIVLGGNAAIENAAAAAGYNKVSVAFTVGRVDATQDNTDISTFEDLNPQGDGFRNYRNISGWSLARTEELLVDKAQQLTLTAPELTVLVGGMRALNANYDGSSQGVLTTRPGKLTNDFFTNLLDINTVWTSDSAGELFTGKDRSTGAQKWTATRADLVFSSHAELRAISEVYAQAGGQDQLVVDFIAAWAKVMDLDRFDVKK</t>
  </si>
  <si>
    <t>&gt;2202_g</t>
  </si>
  <si>
    <t>MADEEIFTDDYVAGLLAKDAKDSAIKYSTLGLEAFAPSKPANKPKPNTRFLRNIIKDTDSHNAALLAKETAESRARLRSLASSERMGRKPSRVGAGDIRKRQLGDIAAILGGGGRVAKRKRTDAEMDGKVLRHANTSSGIDEPQGKPKEELKVEVQKKGERRKRTEDAPLYSVRHKRGRSASPDRGRDGEDRKKRYRSRSRSPIENRDRESRHRHRSPRRKRSLSVDGDRSREKTHRSHRHRHSPSAKSTEYKSLKSTPSKDPEPKPKETLNYDSDPLDDIIGPPPPPVTEVRTRGRGTMSHTSGIDSRFSASYDPATDVQLDPEEENDWDQALEALKDRQKWKQQGAERLRAAGFTDDEIKKWEKGGEKREEDVTWAKKGESREWDRGKVVDKDGVVSIESQFGRLKDS</t>
  </si>
  <si>
    <t>&gt;16363_g</t>
  </si>
  <si>
    <t>MSSSPIMYWPDVNGPQNCMPQHNNTLLAPFTKQPQACQNEPNNKSQWEVYLRNITRQFRSRQDKLDNTERELHDRQDRLDNTERELRDRQDRLDNTERELQDRQDRLDNTERELQDCQDRLGNTERELQDRQRELQIRQDENREFREMLQGFHNKLIIVGNLLQDRNEEQMETARQLKARSFNITTNSNTGRSFSTDFDFDLPELTPTLAPTLAYTSFILAEIHSGLA</t>
  </si>
  <si>
    <t>&gt;1578_g</t>
  </si>
  <si>
    <t>MPLNRRLASFFRPCSLIWFSICLHWAASKEAFRRDGLAALVHLQQIRDAASAKMFIVTSSNFIAFEDTTIVPSLVRAASGVVLELGPGAGNQIHNYDTSVVNYVYGVEPNPHFKDDINAKLKKHSLQDKYKLIVSGIEDSDVLSEEGITDESVDTVLCIQVLCAVKDPKAVMKEVWKLLKPGGKFIFWEHGWSRNRLTTVEQAVLNPAWSTFVGCHMTRNVLADILNSGEWENPSDIEEPEDPFSCLPRIQGVLIKKT</t>
  </si>
  <si>
    <t>&gt;7117_g</t>
  </si>
  <si>
    <t>MYKHNTKVPRGYSSPLLSPLELPRGDFMYAEKAESSVFNKPRRVGSRQALGLEAAKRKKRSYASNIEEGRKFLKELEDQTEAASISWPLADETKRPRQWPSLEELEAEMARINADDTIYQQLEKERKPTTLCDSEGLEKKRRHKKSDALSDKDLDDEWIDIKGDEIEYFLKDGGGVVASTVPEEYVLVRKAVD</t>
  </si>
  <si>
    <t>&gt;3400_g</t>
  </si>
  <si>
    <t>MSSLAALRAQRQSIPLPTASFAGQTIIVTGSNTGLGLEAARHFTRLDAARVILAVRSVKKGEDAKASIEASTGRKAVVEVWQVDMSNYDFIKAFAKKCDLLDRLDVVVANAGVLRNTYEDSEGTEITIKVNVIGTFLLALNLFPILRSSGRKTGQTSRLVITSSVVHEDAKFLERHESSIFEAFNKDKKAYLADRYNTSKLLEVLLVRSVSAAMAKGPHAAEPVILNNVNPGLWHSELDKNVKGMFGYVLTIVKALIARTTEVGGGTLVHSAAAGGESHGQYMSECKVKEPSSFVRSKEGALAQERVHKELMAILKTIQTGVTDNI</t>
  </si>
  <si>
    <t>&gt;8246_g</t>
  </si>
  <si>
    <t>MSVVGVDFGTINTVIAVARNRGVDVIANEVSNRATPSLVGFGPKARYLGESAKTQEISNLKNTVGSLKRLAGRALNDPDVQIEQQYVSAQLVDVGGQVGAEVTYLGKKEKFTATQLVSMFLSKVKHMASAELKLPVSDLVMSVPAWFTDHQRRSIMDAAEIAGLKLLRLMNDTTAAALGYGITKLDLPTAEEKPRRVAFIDIGHSSYTCSIVEFRKGELTVKSTAYDRHFGGRDFDKAIVDHLAAEFKEKYKVDIKSNPKALVRVGAAAEKLKKVLSANQQAPVNIESLMNDVDVSTMMTREALEALVEPLLKRVHTPLEQALAEAKLKVEDIDIIELVGGCTRVPVLKERIQKFFGKTLSFTLNQDEAIARGCAFSCAILSPVFRVRDFAIHDIVNYPIEFTWEKSPDIPDEDTSLTVFNKGNVMPSTKILTFYRKEPFNLEAKYAKPELLPGKTNPWIGQFSVKNVKADSKDDFMICKLKARLNLHGILNVEQGYYVEDMEVEEPIPEEKDADKKDADVSSLNLPPDLLPVQITPDGERAVKRAKLEHTLLTPPLKAMDTDAPEKPKTRKVKKQVRKGDLPIVSGTSSLEEAAKQAAAEQEASMIMEDKLVADTEDKKNELETYIYEMRNKIDDQYADFASEDEKAKLKAKLEACEDWLYDEGEDTTKAVYIAKIDEIRAVAGPIVQRYFDKVEEERAAAQAIADAEAAKKREMAEAAKQAAMAQEAANSKDAEMTDAETAKPDEITEPEER</t>
  </si>
  <si>
    <t>&gt;6648_g</t>
  </si>
  <si>
    <t>MSNTAIRSPVKTTTAIRQGGSIVPISAVPSYLRFPLVVLLSGAISFSLSSISVDYIADLGSVSRRLDGWQDVAQLMGWRTVELGLGWFSEYDSWDLVALSILSQGPRLYLLKTFYEIKPVAVGLSLLIDILAVYIPFRLLRPLSPSHSTSTYNQASVPNTDIVKSHSIAAYTSILAASIYSLALYIAYNSFLPVYLVTYFSDIPTIEAAHSSTPITLFPLNLILGVFATVFIFKPVVIIEAQPVSFNPETATLAETFWYNIWGYNKRSKVAIKRTVALMLLTGGNTFIRSFMGIKGVEVIGAISYSAVWVAAAGVTGVALGVVGAV</t>
  </si>
  <si>
    <t>&gt;16369_g</t>
  </si>
  <si>
    <t>MAKSKPSKPLLPGHRKLPKLQSNQKISKRPLIHPPIANPLLSSTTPKTIYISTNTPFLAATKRVHSHISAIQSRATGPLNFKSSRQILAAVSKSMDTGGSKAREEEVVMKATGRAVEKLLRLAVHFQGEEGLRVQVRTGSVGAVDDVVDEAGDETGESRVRRTSCLEVGVRLA</t>
  </si>
  <si>
    <t>&gt;7192_g</t>
  </si>
  <si>
    <t>MEQRIDSFLRDRESWTPGANISRSPTSSREYRNAYQLSALDSSPPSSPSSTATVSSGYAESDIHSRLGSVSSASSAPVLTGIPPWYTQRPNDGFPEVQYRYTLPCGIPDCHIWFPPDQYGLWVEHTLSHFGTAGPPSKALCLFCDGPQGTFESHRDPVASWWKRLMHIGRHYQEFDYRHEVPNPRPDYHLTRHLAFHDLINTPDFKDAIDRTERPKCPDLNLVSSDVKTKEVIRREELDSREIYNNRKERAWRESKPKGKGGQASYRPRRSKEIPIIHKSER</t>
  </si>
  <si>
    <t>&gt;1034_g</t>
  </si>
  <si>
    <t>MAANPVILILGAGPRIGTSVAEKFASNGYKVAVASRKGGDTKTANGFLSLKADFTKPDSIPALFNAVKAEFHASPSVVVYNAAALTPPPDKDSVLSIPAESVASDLNVNTISPYVAAQQAVSGWETLPEEAKKTFIYTGNIANVSILPVPLMLNLGMGKSASHSGSASQIQRSRPGAIGKFFYADERHEDGKIKGMALDGAAHGEFYAQLANHKENVPWDATFVKDKGYVQF</t>
  </si>
  <si>
    <t>&gt;9682_g</t>
  </si>
  <si>
    <t>MANLPSLPSIRACLFDMDGLLIDSEDKYTICTNAILKKYNKPPLPWSIKAQMQGRPGPAAGAIFHKWAQLPIAWDSEEFKSQLTSLQREHFPQVQPLPGVEKLLADLTGARVKGTDQKVHMALATSSHTATFVLKTTHLEELFSVFVKERRVLGDDKRIAEGRGKPLPDIYLLALKMINESLEPGEEEIKPEECLVFEDSVPGVESGRRAGMQVIWCPHPELHTAYNGREEEVLAGRTGEAGDMDMHQVGEIDDGWAEYLKTLENFPYEKYGIAV</t>
  </si>
  <si>
    <t>&gt;8292_g</t>
  </si>
  <si>
    <t>MNILRLFAILFLGAQAAALAIGGRLMHIERESGGLQDVVTYDEHSLMVYGERVFVFSGEFHPFRLPVTDLWIDVFQKVKALGFNAVSFYVDWALVEGQEGDYRADGIFDFNPFFAAAKDAGIYLIARPGPYINAEVSGGGFPGWLQRLSGQLRTTAPDYLAATDNYMANIAAAIAKAQITNGGPVILVQPENEYSGSYGTVTGGFPNPTYFAYVKKQLRDGGIIVPFINNDAWTQGLFAPGDVVDGTTEGDVDIYGHDSYPLGFVCSAPDAWASDSLPTYFHTSHETDSPSTFYAIPEFQGGSYDSWGGTGCNLCADLLNMEFERVFYKNDFASGAALLNLYMIFGGSNWGNLGQPGSYSSYDYGASITENREITREKYSELKLEANFLKVTPAFLTASVGDVVTGNYTTSALISTTPLWGNGSATNLYVVRNVDVTTRTPVTYHLTVSTSKGNLSIPQLGGSLTLLGRDSKWHVTDYDLGGIRLLYSTAEIFTWKSYSSKTILVVYGGIGEQHELAVVSNAVTKVVEGTVTSKSTKGTTVLNWQTSATRNVVQVGSLFIYILDRNTAYNYWVPDFARNDHWGAFSANIGNTTSLIVEAGYLVRSAEIDGSVLRIYGDLNATVPINVIGAPSSIRSLYFNSVQLGFKANAVTGELSSILKYAPPKINLPDLSSLTWKYLDDFPEIRPSYDDSAWQNANHINTTNPTALTTPTSLYAGDYGFNAGTLVYRGHFIANGNESTFYLHTQGGTAFASSVWLNSTYIGSWPGNDVDADHNDTYTLPNLTTGKHYVFTILIDNQGLESNWVIGSLGDLMKTPRGILGYSLSNHLPSSITWKLTGNLGGESYIDKFRGPLNEGGLYAERQGYHQPSPPDSAWAKSSPETGITAAGVAFYSTMFELDLPYGYDIPLNFVFGNTTMAGKTADYRALLWVNGYQFGKFINNVGPEMKFPVPQGILNYHGRNWLAVEIWAQQAAGAHLTNLALETGVIAWTSLKEPSLSPMPAYSKRAKTY</t>
  </si>
  <si>
    <t>&gt;3973_g</t>
  </si>
  <si>
    <t>MVDHESTTSVVFPPEDEFTVERIFPIRSLLPEQGPQSIPIEERQIERGDAGAGEGEGEDGGEAGGGTLTLLSKEVKELVIGSPEPAQQEDKFQTSPYIEVPPKENIRRLSEAESKHLPITDDGDGGRIITNRFSLAPVGPTLSGPPGVLSSVWARANTGKKFYSCEDEPIHIPGAIQNHGVLLALRFNESEDLEVRIASENAPSLLVYGLEELFSLPSFLDILDPASREDMVPRIKYALRQANMAKPGDTHLDVFVVSIILPSQARKPLWCALHVSNGTKDLVICEFEQYSEVFRPEDQFAKALPSSPSHMIHMDVQPEELLKSTSRASLPLRFLDISRRKKTSGIPSMDVLNVMTDVQEQLASAANMQEVLDLVVGIISELTGMHRVMFYRFDTAKNGSVDAELVNTKASKDLFRGLHFPASDIPPQARALYKINRIRVLYDRDAETARLVCREKSDFEVPLDLTHAYLRAMSPVHLKYLANMDVRSSMSISIVINSDLWGLVACHTFGGVGISVTPQIRELCRNIGDCAALRIERLLLLQRLQARKPPISHANISNPSPASFIAASSADLLREVGADFGLLSIEDEARPIGRLNPYRESLIILAYLQRRRFRAIYFSQNINQDFPDIKYKPGIHSISGLLLIPLSMGGRDFLVFFRKGQLREISWAGNPYEKMKASGSDYLEPRTSFKRWSETVVGMSKEWSEHQLETASTLSLLYGRFIETWRQKESSGNRNPLNRMLLRNSAHEVRTPLNAIVNYLEMALENKLEESTRDILFKAHKASRSLVYVIDDLLNLTKAEERPLVGIQENFDLMALVSDVISVFRKEAERKSLDLTVSIHQGIPEMVRGDPNRLRQVLSNLISNAFQHSVEGGVKVSIRLLGKKENHPVIGITVQDLGAGMSETQLDDLFQSFEEVLDDDSRASPGVPTQPSGNQSGEAANILGIGLAVVARYIRNIKGQIRVKSDPQKGTIFGIELPFQNAQSKSDAMLPLPSYSIPNSQCKPQSGSQASMRESDLGGIMGQENELGYQAIPDSPATDSQPPSVTTSTPGITPSDYSGSSLLEGFPFPRVSSSTQRVVPREALSVLIAEDNPVNAKILIRRLSRLGHKVEHVQDGQECYDLFVSKPTEVHVILMDLQMPLVDGIVSTRMIRAFENEVDGALNSTRHHVPIIAVSASLVEEERFKYVQHGFDAWILKPISFARLDFVLKGIHNPEVKKETLYTPGNWAKGGWFLL</t>
  </si>
  <si>
    <t>&gt;989_g</t>
  </si>
  <si>
    <t>MEAAGIANNHPCLVIRGICDYCDTHKKYSWQRYAATVAAAFAKELLGFVPLSQVDDMPPAIELLNEEIKDVKHKTELTETSQINDSSTLGAFLNDAKRFILMFREVLNIAPLQIYCSTIVFAPKKSIVRETFEKFIPPWTQVKSKVQIHWNTLLQILEGHTGLVNSVAFSPAGKQVVSGSYDETVRFWDAAIRALLQTFKGHSQSVTSVAFSPDGKQVVSGSYDETIRLWDTAAGALLQMFKGHSNSVTSVAFSPDGKQVVSGSDNKKIRLWDTATGALLQTLEGHSSWVSSVTFSPDSKLLPVLQVFNH</t>
  </si>
  <si>
    <t>&gt;10195_g</t>
  </si>
  <si>
    <t>MAEPNQMPQSRKRKRRRQDKPSITARLVLDGHVKGDIGILSEDLFADLFPALAQAQEDDHGTSDYTEIHHVAICPWGPSNAIEDSTWTVVPVTPSSALAHSTVQFSPSSLALQSFAEVLQKIAPSKISSHSRSGIEIRILDVIPLPLETVFVTVEAELARRLENGEGTFHGEHTRTNGWINGKPLPKLPEDRLTAAIREALGALNVVHTGDIFSLPLPPHPITHVPLPPAKVTLCEPVGQGILSLKSKIIITKTNHHGKSVRKVTPLPANQTSNGFGDDDEDTSNDQFFSAAEDRYKTDATFEDEGSETETGTDISEGDNDNLSDDSMEDMISLQAPMLPSHNASGISTIQPGTPRTIGRGRTNDGIRTPGSVFSNFTTTTARGGGQKGRLFKVQGLVKPLPEETLHPKPNANDDEEARVFVDINSLTKVGCFSGDWVRLEAAAEPPTQGAGLWGLGSFGEAQEDEVWRAVKVFGLPESYSHRPVTKIPSHKHEGRRLSFFDSQIQKPSSPTVYLSPILLANMENTPYCRLSPLKRLVQPGKLSQPKITPASRPPFALELTLSKISTPFSTERALQNALFAGLKRHFTTRTRIVQKGDLVAVPIDGDLGRTLGQAAPGDDLEVDDLLSNATLDNPRPSKPGKVTGVAWFKVGHVGISKEIPENVDEEDFWGGVASVDASNTHLLASGSEIGRLPSTTDSSWEYYLGLKSRSRSDTDFTTMSELRHQFVSPLQRRLRELIAAATSPRAIHLKLQPLAILLFSTQRNIGKATLASRACSDIGLHIFPIDAYDVVGEGGTDLKTFGLETQAQRGLSCGPEFCALLIRHIEALTADKMLGTLKEIVANSRVLIATTTEVDKIPDGIRGLFTQELEMNAPDEEEREGILRNIVDNQSVSLAPDVDLGAVAVKTAALVAGDLVDVVDRALVARKSRLETLASSSISASFETGTVTVRDVLIAGGSAGRCLAKQDLDVAVEAARKNFADAIGAPKIPNVGWDDVGGLSHVKDTVMETIQLPLERPELFAKGMKKRSGILFYGPPGTGKTLLAKAIATEFSLNFFSVKGPELLNMYIGESEANVRRVFQRARDARPCVVFFDELDSVAPKRGNQGDSGGVMDRIVSQLLAELDGMSDDGHAGGGVFVIGATNRPDLLDEALLRPGRFDKMVYLGVSDTHEKQVRIMEALTRKFSLHPSLSLERIAARLPFTYTGADFYALCSDAMLKAVTRQAELVDGKIAKINRENVGQGKSTISTAYFFDHYAEEDDLRVLVEEDDFWAAEKELIPSVSAAELQHYQTVRAQFEKPEQKPNRPNAVFSAPTVPPEEKRPRSNGKGMGKERERVVSGKGKGKGKGKEKAGSVGGWDDGYEDEDEDEGGLVLDHGSNGWDVETGTSGVGKGKGKEMEGTVDMGFQEGGVEEEEGLY</t>
  </si>
  <si>
    <t>&gt;9950_g</t>
  </si>
  <si>
    <t>MASLLLFTALVGLVRAQAQVTWSAFTFVYHGEKVPSLMNAPYELTPLGAQQVYEAGQVLRNRYIVAPVNGSQITTHVPIEGLNVNGIDNAQMTLLSTDDEYVSGSALAFMQGFYPPRAVTVDESSMLGNGTLEQYPLDNYQYPNIGTLSPLDFNYIWLAGNLQCPNYAINQAISLTTESYSQQIVNTEDFYLSLNQTLFGDFDSNILNFGNAYQLYEYANYQYTHNTTVFNMPDIPDSIDQLYNLASEQVWDFNSGSAGSITTIAGRTLVSMILTQFSHTIDSQGVADKISILFGSYEPFLSFFSLSALSSGPSASRFTSLPLHGSLMTLELFSYINDSTTTTASGDYAFPTDPSALWVRFLFRNGTGDTDALVSYSLFGRGNSEVDVPWNEFVEGMAGLAVGSVGDWCTACGSETTTMFCEAILPTTGASAGTSGARGGGIDGKEGGGIGAAVAVGVFGMLAGWVSLWVSD</t>
  </si>
  <si>
    <t>&gt;5739_g</t>
  </si>
  <si>
    <t>MSMDAGGLAQMSYNNFPSSNGLGMPGSGFASRRANGTNIKRLSFEPKQTSPTDNGAPTPRTSRSHLLAGLRTAPKSATSSNFPSTAPPTQLQHNTGLGGSMFADNKENYGGPKTSVYSNQHNSYNQMNGHRQMYSVPEQILAPPEILVDDQTQQEMDPNLYAQLVATNMYLAEQQQRLQQQLRNVQAAAQQFQGMNLGMGNQMQQQFATPPITPQNMGMYQQQQVKNNMQPIITPVVGAQPGVYSYYNPMTGQQSYFMDQNAQQTQYSDNHGYQHQANYSPPQQNNTPRFQVSPPPQSDTPTFTRSISPPKKTSSPPQDHAPLPPPSAGAFRRGHRKANSMAIGVDNTTSIEGPRSALLPKSMGFPSTPAPSGFGPGQARAGEHPVRQPRGPPPLEELIAKPTTKFEGSKNFAARTRRSALHNLVRAGMERRRGPGSAGSGSMTPVSETGEISFSISSDNDSDSGHSGSGSLSGRPSLGSSRPSAHGAIGSDRPSSSQKEHSLERKSVASVDSGFTTVSVSSDEGSAVGGSFAAVFKNGGKKVETKDVERKAPMLVLTSAKEHKNSFN</t>
  </si>
  <si>
    <t>&gt;5486_g</t>
  </si>
  <si>
    <t>MAQKCVHSSCGKLYSDPDEECLYHPGPPIFHEGQKGWKCCKPRVLTFDEFLSIPPCTTGKHSTTDLPPQIEKKQGEDTGSASSSKPATTPEASRAPIATPRQAATPPPPPPESEDDDPELQIPKGKTCRRKACGKSYDGNNRENEKCVFHPGIPIFHEGSKGYSCCKRRVLEFDEFMKIEGCQTKDRHLFIGSGGKNKANHNGGEELLETVRHDFYQTPSTVIASFFLKKINKETAKVEFTETELSLNLPTTDALPKRYKAVVPLFGLIDPAASTFKILGTKLEVTFVKADGASWPVLRSDEHRTGEIFQVGKAGRAV</t>
  </si>
  <si>
    <t>&gt;5380_g</t>
  </si>
  <si>
    <t>MNEDLQNEIEAINSIYGEDSLVATSEVQIFVLRLPQQDASLRLQFPLDYPASPPVVLGTQSSGEHTRKGEAAHVVEVFREALDRLYQSGDVCLFDVIEEVNNTSQSGSYGTTQGPQETERDATEITGEAVVSMQAQIENEEPPWTLSDVVIELKSVFVARSAVVSSPDQAKRYLEHLLDCDKRVRSASHNITAWRIKGENNITFQDCDDDGETAAGGRVLHLMQLMDLWNVMVVVTRWYGGHQLGPKRFSIINTVARDAFVKGGFVVEDTAGKKKSKR</t>
  </si>
  <si>
    <t>&gt;1507_g</t>
  </si>
  <si>
    <t>MPSPVYRSPCSCAYSESELPGTSCSSNTSYKSPRSLSDKPSSPDSERRVIRIPAGRPYLTKINGRLVMAREKKDKTTGFAINLLSQTFRAKTRIIHNNKSAEKLKHSKSPLLIDGVPYVPMTAPQKAVHTDPVQQHAASAHFPYQQLQYQFPQPFYSPPPPPAQYFIAPYAQPFPSSHHGFPPASPPAPVPPPDPVSPPAPAAPNAPEPAVETTIVVAKHVCGNCGRLRSRKYHYENPIKPGETPTVAFCRKCQRDASVTGSDGSDEDFKKDNKRGKKKSHGKSKKHREKTIESSSEDEEDNEVAGEVKESAPAKEKCKKKHKKNHKHRHIHEESKVSLNISSSKTPSNRSEKSVMEQQGTRYKEKDYIIVEEEISNPEEHNLRGRTHIRHSKKHRARAEQPLSPVARKPSRHISPSRPKGRDAYEIPKEFTHSVKVSIDRSCTSRTSSPSIRYRYVEVQQKEAERSEQDGNSHYEKQKVSQANRGPASHQRSFVRQSMGRPSASRETSFESVTASSIRSHESGQRRRRERRAEQSPAPWKDSIHVHHPPPGDAKVVVTETFEYQPEEGGRSRQRSRDWEDPVSVRETYEYEPAKQEATGEERRRVKERHAYEAKYEEVSSVASPSQCEYGPRREVYPEQEYSRQEYLDQQNFDARNRGNSHFSPESAAQYYNFNWSQGGYEPEPSTVSGRIRNQGQRYEFERPVRIDFDSSESDAPYDGRDNYVPPDAPTPPEEHCQSTEKSNTWNQYRSPFPESDDDDRMSHSFNTTAERQARKAGLMNMSGSFDEPSSYDSDSDRASHLFDLPEDKERRRAEKQMGRKSGGLASYRSTYIDNGERALVRGSKGIGNDESEGDETAARKYPDRCHVTFRDTTSEFSAAAACVEDWIHPIDSSLSVVWLEGSEAPVSGSGW</t>
  </si>
  <si>
    <t>&gt;596_g</t>
  </si>
  <si>
    <t>MSLPSFLHWYKKPSYTDVQAYSKALVDKAGSASSPNSPRSSVDKDFASERRDVPKKLSLQRILDNRTCSPMSLYDFYMYLKYIEHSCENLEFYVWFKNYEKGKFTAQPADPSIKLSHSDSGLQASLKQPVHYHDAKVPDIARDTESGPLDSSVDDVELYARIAGFVGPNTTCRDKSCLTSTPKFTNSSIPSNSFSSASPPENFVPAQRAELEIIKKLFILPGSPKELNIPAPMRRRALEAMEESTDPKHLEKVAEHCYLLLKNCSHRNFIRLGVSNGTFETLCMATSLGILLVFAAMLYLFLLPFTDLRKADRWKGVGAWPLLALGTGLLLAGLRGTCFFLLLFLRRQPLPWERLDEDRMEKERGWLRRWVGRMMIFDRKMKVRDYGLRRLQRKIVVQSLLGGVGIATVIVVVFLCLPIWEPL</t>
  </si>
  <si>
    <t>&gt;3948_g</t>
  </si>
  <si>
    <t>MAATATQNPAVKTESKSAKKKRSKVSSSENEVAPSAAAGVTTSNAATDSNNGDGSYESPYIKELYKNIRNVNKKIANASKVDGIVASNPDKSLDELVAARKINADQKTQILKKPSLLASLAQWEEQIAQYKRFDQEYKAKSHAEKAEFEKTFTERAAKELEEAVAAAKAEAKSASEAEQTANLLLLSQFLKLAAIRRGEDETAELEESKALEGLLAQVYGGELSAVAAMVNLIQGSSSKVTSVTGETLNITFADLKAAAAAQTPTTVPIEEEAELSEEAAVETTNYPISTDPTIANAGLTEIDEPVTAALTNGHTQSAFENPGHPQNTGFGNGAANAAAEANWDNNELSASQEWIEVPRDATETETGLAATPAAPANVQSWADDQPDTPIEATSTPPTNPNDGFQEIQRNRGGRGNFRGSRGRGGDGHHRGRGAYRGDGYRGGRGRGGGNNPRGARRSDESS</t>
  </si>
  <si>
    <t>&gt;4812_g</t>
  </si>
  <si>
    <t>MSLPTALSTQDKPSSQAPTLQNDNASVIEKPPSIPALDNVQPEFKPTRSFILAFASIAVITLAAALDATSLSIALPIITEKLHGTAIEAFWSGTSFLVTSAVFQPVIAGLSHVFGRKQLVLASSLFFAVGSIVAAVATNFTMMLVGRSIQGIGGGGILTLGEILVTDLVPLSVRGAWFGYLGSMWAIGSVTGPMMGGAFAQNVSWRWIFWINVPIIGTGSIAVFFFLKLNETVGDLLAKIRRFDWLGSVIFVASTVSFMIPLTWGGIMYAWDSWRTLFPLLVGAAGVIGFGLYEWRLSSRAFDSDGNLLPGNNVEPIIRLSIFSNATLLLSYFETLIHGIVLWGLLYFLPLYYEAVQGYTPIISGVAILPESGFVAPMSVIVGIVCSITGRYRWAVWAGWFLTTLGAGLLVLLEPTTSIPGWVFLNICVSIGTGMLFPAMGLGIQAAARQEDAGHTAAFYAFIRTFGQSLGVAIGGVTFQNQIKKKLASYPDLAPLATQYSKDATALVSVIKGMAEGVQKRDLIKAYNDSLKTIWIVMCALSAVALVASLFMKGYTLDQEHKTQQGFIGDRRVVDAENGMESGLETGMETEKEGESRA</t>
  </si>
  <si>
    <t>&gt;3397_g</t>
  </si>
  <si>
    <t>MTFSHSLRRHAKVFILTILGISLLELGIFIYFGVITLPYLSPVVVVMGDHLSPFTTLIDPALVYVNLTQWCHPASNAYRATLKGRKYVAGLICQCMGSLMTVYCILLKFPWVLEKVYGLKVEEGMCVGPCWKLWTELVLLVVVGFAVLVGWELDGGLYRRFMDRQVEKLKQKDAEKAAKGMLAAGGDLETSYSKLSMAVK</t>
  </si>
  <si>
    <t>&gt;4075_g</t>
  </si>
  <si>
    <t>MSNYQPYNSLPQGGPNDDPNNQNRIGQQGPPQFQPPMAPSPYGPPGYQQEGINYGPPGQQYNNSQMGPPSPYGAPQPQEQGYFQGQPPPEQDGGLAAQMGGLRLGEVPTHKKKKKDRHAYHQVEPTGAPAPEAFNNSMPQGGTPAQFLNADPNNMGGPGGQFGNSPITPLMSQFPAQVNTPFTPAHAATPAEFATRDYNQDPGFSANMQTSAQGRVDPDQIPSVPRSRDAIAQYYLKNMYPTFENHLPPPASVSFCALDQGNSSPKYTRLTMNSIPSAQDALHSTGLPLGLLLQPLAPLQAGELEIPVLDFGDLGPPRCHRCRAYINPFMVFRSGGNKFVCNLCTYPNDVPPEYFCAISPQGARLDREQRPELMRGTVEFLVPKEYWNKEPVGLRTLFVIDVSQESFNKGFLEAFCEGILEALYAGTEEPGEDGKPVRKIPEGAEVGFVTFDQDIQFYNMHPALDQAQMLIMPDLEDPFVPLGDHGLFVDPYAAKTNITNMLKQLPSIFSQTKNPEPALLPTLNAAFAALEKTGGKIVASLAALPTFGPGRLFQRDDGKQHGGDAEKKLLTTEHPGWRKTAEKMVAAGVGVDFFLAAPGGGYLDVATIGHVSETTGGETFYYPNFVAPRDVEKLAHEITHTVTRETGYQALMKVRCSNGLQISGYYGNYLQHTFEADIEFGVIDADKAIGIMFNYDGKLDSKLDAHFQSALLYTSANGQRRVRCSNVIASVSDNAKDCMKFVDQDAVYTLMAKEAASRMTSHSLKDIRGALTEKNVDILAGYRKNFSGSHPPGQLVLPENLKEFSMYILGLIKSRAFKGGQEPTDRRVHDMRMIKAMGALELSLYLYPRMIPIHNLAPEDGFPNEEGHLQMPPSIRCSFSRVEEGGVYLIDNGQNCYLWMHAQTSPNLIEDLFGPGMDELKKLDPYCSGLPTLQTHLNAQVRNILEYLKTMRGSKALTIQLARQGLDGAEYEFARLLVEDRNNEAQSYVDWLVAVHRFVQLELTGQRKKDDSGDNSIASNFAGLRPPYW</t>
  </si>
  <si>
    <t>&gt;7790_g</t>
  </si>
  <si>
    <t>MDSQNPPSSSHGQGQQRPQPVYDPNHGGHYGASAALAAQGYAPVADFYTGAWANVNQGLHGTYKEILTTYWQHVINHLETETHDYKLHQLPLARIKKVMKADPEVKMISAEAPILFAKGCDIFITELTMRAWIHAEENKRRTLQRSDIASALAKSDMFDFLIDIVPREEAAHAKRAAGNAPPQGAPSAGAQIPPQNIPQQGPPQHMPPPDYTISHGLQPEDYRNQGNMYTTQVQPGPPAPYGAPGPQIQCTMYLNNVPKIHPVAKIQATTIRVMMVEKVMLMLRGREITKSANDGSGGWNIGVYFAIGLELGGSEYPGPNGLVCVGNLLVRNK</t>
  </si>
  <si>
    <t>&gt;3571_g</t>
  </si>
  <si>
    <t>MEQHLQVTAPAKTVAAKPEPIWLTATFWKRAAVVFSIALSIVSLVLSAVASLKTESKDVLRAITISSIVINALSVSLSAITSLDWQKEETHDRVFAEHLVKIAHVHEGNEQSVVVTGRIGKRGEKDEEE</t>
  </si>
  <si>
    <t>&gt;7939_g</t>
  </si>
  <si>
    <t>MRSTLLALLASAAIVSASECAHNPIEELAERTSCGNSQRITRCLRGGADLYQLEDIEQCFRDAGCDSVDAMVGATWFASECHQYEVDNVREELRRRADATTTTSEESTTEKNAKTTTKTATTATSSAESTEEETSTSSTEAKTTAAKTTASSTSITSSTSTTASTASSTTSSTSTSSLSTGSITSASASATGTCSVTSTKSTSACSISAGKTISCTATTTLIASCAPGMLCFSAVAGAEVCMKKDNSLTTSGLIVTIIFAVGIFLSFAGVLIVNLRANAKAKHDAQVQLMMKSSMNHNTDVETAQTFGAMRSEANLPLITPEAAKSEQYNYGQQHDYFGQEPAGSNSLTAEPSVAPNPPPKLHPGLGALGQDTHL</t>
  </si>
  <si>
    <t>&gt;4590_g</t>
  </si>
  <si>
    <t>MAHSSGYGHGLDSSSDAPWDTLGTSGTALLPSEPPYQSSSVLYNWRPSHNAQAVNSTCSSNQLPAFASDIQNADGLEVRHTPSSLGWTEPSILNHYMFKFSKEKEPYIELQTGYPPTPNMPLRVYLDSHRSIKKEPYHCRYPFGCLSKTRIFPRSADLERHYKNVHTPNADKESFPCDYMKCSRKDDPFTRKDHYRDHLRDFHKEDIFYRAKYTRYSGDGKETNIEYQDKARAAWLGERRFSGKWWRCDKCLLRVLMNEDGWECKKCKLQCNPDRREVRIKRLAKKSTTSQTSTSSMPTDDICNSGPLSTPNFPGECHSPVNYGYETPAYENKYRETTEYQNAGYPFPSSCITTQV</t>
  </si>
  <si>
    <t>&gt;1767_g</t>
  </si>
  <si>
    <t>MHWTDFLMTICARQGWHLLSSKTRLGSFFHRPALVNLLSVAVSLTALWDMYYSWRFLYLEIRNPRDLDTPIREMFEICMGLWRLGSLLEAGEFILLAEELLPLYLDDLTGSELLGLLSGPGAAWVPFRVEIVALSLYAVVWVIVHREWHLENIVVLRLAYVIVLLLKLMMICRETLAAVLLLGVRIRFLPLLAHIMLVVLGFAYHCSQEEGGMRREEEEAGRD</t>
  </si>
  <si>
    <t>&gt;5907_g</t>
  </si>
  <si>
    <t>MAALQAQKVEMELDEDPGAAVAEDNIREHGISIYDAVMLHKRICWWTFFFAMSGVGWGFDAQVNGAMLSVPQFRADFGYTFEGESVIPASWLSAFNVASGVTSFFGGFACSYISDRFGRRAGLAVGIVFAAGGVVGEIAAVSRPAFLISKLVLGVGLGFYLTVGPLYCSELSPVILRGITTAGVNLGIVIGQLLSNAVVKGFGEREDRWAYRAPFAFQLFFVVFLAIGLPFAPESPWYLIRQDCHEEAHKILSSLYGTEEEVIIKLAAIEQTVQEDRIAQQSNWVDCFKGTNLLRTLISVGAFACQHFSGIVFVLGYSTYFFELAGLNTSKSFDIGVCVTACGLLGNLISWSLVNGYGRRKVFVQGMFVLTILLFLIGIMDVVPTGPAKWVQAGCTVVYSFVYFMTIGAMAFVILGETSSPTLRGKTVGLATATQAIFGIIMNFAIPYMVNPDEGNLKGKVGFIFGGLSLVATIGAYFICPELKGRTFNEINHMFESKVPPRKMGSYVIDNALGHGGDQD</t>
  </si>
  <si>
    <t>&gt;9965_g</t>
  </si>
  <si>
    <t>MSTDGHTDTFGQPATHCSNYNAGDPSQIFFDAALEGLFEPPLLGSDEYSPLNVSRANLAFDSFNTTSFGNDVFGALPVPHGVAGNPLNGTPYASFNPSGSNAVFDSFNTASSGNDFSNFGTFYMMDTMESSDMNTDFNQFSQPSANSMYAPGNDTSIANYTQHPAIANYAQHPAWNDNDQVDMTTPVPAPVPAPMALHPCNFPACNKRFKRNSDLVRHQNSVHMNANHLCPIDGCPKARNGYRRSDKVTEHLWKKHSDMGYTKA</t>
  </si>
  <si>
    <t>&gt;495_g</t>
  </si>
  <si>
    <t>MAGPPDNKSIRDFFKPARSTAKAASPANPGLPQSSPNFGAPLPTRSSPSKPKPQPKHVARGDRSPSTSVSSRGVEVFSYGLAQPSSNDGLQRENVEVGSRSGARPPGDRVIQDSDEENEDSDSSLEDLRTILATKGSKLRSRQTASSISPSTPVASRCRKPSDFHTSPMPVLNKYKFNMESLVEQAKTDEEIEASSKRVKAMLDPHEDGDSDAAMPDHPLKLAEYGTLLESILPDTEDGNRSKFDRALQRTEALTTEKYWYFFDMQADSPLAKRTPFPASSVPRNWRRQLLEPGMRNQCFISGFAEDKVAYGQLLPDEIFNWILDEVCLESSDPLWASYVNVLIQSPEQIGRLVTPKRIEKLFRTLGGTPTATNINQKITSVEGLPRQRQHTNPNRTKVVSVMTFLGRSVPSLQQGSRIHLLCLLLRMSIDPIVVENVDIFELVQATIGRLCQYTSREGTCDTTASNSSLSLIPSQLTVVQYQEVCRKMFTTISQPSLRLRMVEAIPSTRPSSHDLRRRLAMCFHFEDLAYSKEHSHILLDLDKFTSRLDTPDFEAIDGTDYREIGARVILLDIAADDGLSVKLNLSDAAVERSYNGLVDELVAMLKDVMKNYGGPGNHASIYKLETKGLLDLVGRRIEGTLRTMPKPTGMHFETRRVDEDLEGEKDGMASFLTKLKKGTGKGVQ</t>
  </si>
  <si>
    <t>&gt;6466_g</t>
  </si>
  <si>
    <t>MSELVPSLEASTTDTCAPEDITIVDHTDQQSNDYILRIPRDGKNWDRSAEIKDQVAVVDHISEYFKVPAVVAYDSTTNNAISSAYVLYERVQGVCLATIYDALPIHEKINVAEQVAHFIIQMGSLRLGSPGLLGRTEKLPNVSYKRFAPFDGFEIHGFQSARFGTSHELPKFQVGCSLFGMLQTLFNIRIENYENTEPWMVPKMEKLHKIACQMQDAGFIWTSDIEYGIWHWDFAARNIMVDYFPPKQPASISTAVDKNDSSKLTEMTRSLVLPTSKGLKEKFTRESSSLEHLEITGVLDWDGALSVHTPLTRVPPSWLWSSDKERGSDWSRNPDVSQPLAPEGRLIKARFDHIMAKYDSRYLTDAYGRGPWLRRLARFALFGFSEIGCNERYERFVEEWREYYEKIGGEQENSDSQDIDLTDEGFWDEVTSGEDGEDREMSSERGEGEEHESEAGEEGDKTTKDEHLLIVYGVSIFLIGVLVGVLVQWLPQ</t>
  </si>
  <si>
    <t>&gt;8126_g</t>
  </si>
  <si>
    <t>MRGGIGRLNGSLKRRLYQHQNNKKAWFQVLEKMDMFPWSIMAVTRFLHLAAVFFATSSIASSPSNEATSVTLLYQNNLNVLDDINHVSFLLLDPLDQRDAGLACEAFNETLLSSDTIKAHSSDFLQSLSYVAYSGRAAPIQAYYISNRVLQVAEGAGELTFNFFPFGGLQLPVLCTQSSEQSQPGTAIATSGNKISVASGGNTYVGYRNQKSFRFLGIPYADPPERFVYSVPCSKTGQTIDATEYGSECAQSGAGSENCLFLNIQTPYLPKRGSNEDLRPVMFWIHGGGFTGGSGADPLSDGGNLASREDIVVVNVNYRLSTLGFLAIPGTDIKGNFGIGDQINALEWTIKNIASFGGDPNQITIIGESAGAGSVRVLLSSPPAIGKFQGAVAMSNLGGGVDLGLSGGYATTYSSYLTIAESYALAGQNIFAAAGCTQTSLADQVACLKAYPALKLVGLSNVARYVVQDGTFVTTEQLIVRNKNASTAHIPVIFGTVANDGASFSTYPPTPVTSLQSGIEASLGISASNAQAIISSGLFPYHDTGNITLDAFNVSQRVATDTQFLCIDQATVYAASRSGAFPSSYYYQMERTIDGYDPNHLGGAPVSPGYPNGNPNLPYFKLHGSDMPWAFGNLHLLRDANDLYSIQLVSGYFAAFVKSGQPNPKEAYLGVRGYTETLKAVRETGRWRAISGKDGPVRKLDYPSVESPFLERQQCEFLNYSINYYVDGGI</t>
  </si>
  <si>
    <t>&gt;6230_g</t>
  </si>
  <si>
    <t>MASSSTRKTVGAFFASRYRVKVPMTIAIQHGTGTITAGPDLKHHDSLRIAQSYLQLTSSCYSNKLQTLRGGRQEKSRSNVERYAKRLIAKGATGSVRRGVFAKVLSMFAANRPLIPMTSKERMLALRPGR</t>
  </si>
  <si>
    <t>&gt;8199_g</t>
  </si>
  <si>
    <t>MASKVEHDDGGILLHDSMVTVRLSEPPALTVDTSGLSNQTPIPIPIQEEFEGGDDKEENTKDDDLEDSPRITMIDPNGNEVASPTGSETDEERRGSVDSEASEEGSGVNWEELQQTEEKEPRSASSDDSTAMLLARLEQENNLLVSNPKSGIVKVQVMEKKPRPPSIQHLKRLVHGPTPPALRYSLMPPPPLTDLEFYAALVQDYNRTAQCLPTLLSKKIRSGVPPPLRGVVWQSMSGARDTLLEDQFDRLCGESSPYEGIIGKDLGRSFPGVEMFREPDGDGQRMLGRVLRCFSLYDHKIGYCQGLGFLVGPLLMHMGDKQAFCVLVRLMEHYDLRNCFLPDLSGLHVRIYQFRQLLKLHLPTLSNHLDVLQVEPAYVSQWFLSFFAVTCPLPMLFRIYDVIFAEGASATIMRVALSLMRKNEEKIMACSEFEDVMQLLLSRGLWDVYHYNADEFVNDFVSLTGVVTHESLQALETAYKEAQAADVVSPSENVGSAASRFLGRLWAGSNSSTKSMTLSPGLPNRPVSFLRRSPSKQSIASTLNSMEGGGSDSMLSTSTDATSISRDSSNTDNSSLRAQSTSFNNSTNGSSKMSKDDKNLHGQIEDLLMALSEMQRDHAILATQLQKEREDREEDRTAVRSLLDTLKRKTSSETVTSAESGESLETVKASATVPETDIEVDAEDETQNSESVSAEAASDEVLTSTDTDELSRLLLLMEERFQQSQDDRPSSILQSKSQLRDDLARAKESLAIEISKTQNFSRQIAEHQQEIQNLKDQVKDGHMHIRNAHQERQRLERQIHELRTSKKSGSTTPSDNRDHENDWPTRNSASTGGLRELKLGRTNSTRSQASSFNKRTSSLAASNTKENDIPRVPSIPNDLSKQDVDNDALVLELVQAKTAEAIAKQEADEAKAKLDSLRKLLGMNNLDVSPVPRSTASLGAYSNGTPTKVDIPTPVSAVGGFWTGWGKRSTSGEKVV</t>
  </si>
  <si>
    <t>&gt;8230_g</t>
  </si>
  <si>
    <t>MAWDSRSARRRQNSNAATKPITHSRATSGITIEPKSAHVGDPALQAFLDPSFDPADYFNTTLPSLQSSNTSRATAGSVPLAELSTQTQTLLSHLSAHTTRLTSTLTQLTDEILRSGSRLAYEVEVLRGETLGLSETLTEGLQSDISKFVPGGLEPQLAQKPIRPAVSEPTGHQRRASNAIPKATTPKTPKTPTAPKTPLPEDRPAVVDPPYIQQLRTLTLVRSRLETVIQTFGSAMSWTFPPSEVSVSSSFLSVSAPEPGSDMASTEEKGQETSQKLRDEIADLLAAEDPIDGIEAAVKRVEELKELAVVWKGTAEERARIKFVETLAKMVEDRHRELKREAEHDSKLRMRVETLQEEADDGFGHEDVKSAGSAGSAAYGFLSQLQKLRGAS</t>
  </si>
  <si>
    <t>&gt;10626_g</t>
  </si>
  <si>
    <t>MASASPFAWTVILSLLPAAVRASNVWTVNCAPLSVQLTDPIVNPGASSMHVHAISGGTAFSRDMSDPMAAVDALATTCDKYTDHSNYWCPQLYQMVGSMFKIVPFTGVNSYYENYTCDYHPSGQCDSPRNAQAFPSGFRMIAGDSERRTQNSSDETQQAILFTSGDQKNVYGIPTVLGDNFQGAVRFPSCWDGVNVDSADHKSHVAYPSPSLGGDTTGGMCPPSHPVALISIGSEFGFDITGITDPSSLVFSNGDTTGFGFHGDFLQGWVNSTALQESFSNCFDNDNCPWRAFDAPGGVPVNPTPRAPQGIVQGLLAVDLGLNGPISALPGNNPVYTPGGNVPASSANAVPTTLATLTPSPTTVVDQVASPSSDSVHYQTITVTVAASAAVVQGTCPAGCVQAPLG</t>
  </si>
  <si>
    <t>&gt;7957_g</t>
  </si>
  <si>
    <t>MSAHVSPPSVRFSNGEDSAFIDSKSPRIMEMERPHATASDSGGSGSSDDVQDGHLAVGIGDSINPGMVEPRPVLNNMTSSLRSHRNSVEANSIYSSPFSQSPPPQNGTTGRPQRPTAPARTPSNTYAPARRPPAPPYISIADRSRSGSTMRFRQDPNASYRAQERAYVQRLRQDQPTEYFEPHTPSVGYGTGSDSGDDESSGIYLDNDAYDQETLLFYGNDDTQPTEEDLQDPANRERLEWHSMLASVLTGDVVRQEKKRLIGATDKLGANLNTEIWMGLRATLCGRTLASQRRVIEDTRSNLDKSLDEIIKFEVKGERDAGKPPIEQVRDVVAKIEKCEGLYPHRKALEAAHTLAASPQYTATRDAVISWHNTTELINTELGILQNWVGNSELDFTKAKERSPSGTGLSDESSFIDRLLKEDGLKSLQGDKSMLVGVNDVIMKAKSSLIQNSDAFVKRHLPPYIEELLTLINFPSRLIEEIIKVRLEFARKMRDSAQQNAMMQEQMISQFRILLKLAISIKHEYLTISQSEPGWDLPPCIDEAFDQVVLAALKFYFKMLNWQLNGNKNTFKEAEVLEQEWDFSNEIGRSLQGGDVEVAEQFSSLTHKAFIRLSTTFERDLQRKPKETAFDMTKRYKQNLDSVRVRQRMLQRFSRVLSDQFENATDFSIALRRDGLRQLYDRLIETGHFLVYTASVEHDGIFLVASPSLYDRPHAIQSILSTCYHEEGSLKDPTNPYILVMRPETQIKWDGRQVDVNILEPSSDVKVGHLRLIADGSQDRLKHARASFLDTIEMHLDMVVEQRSNLRKVNLKLTEIKKVVYKLSNMIMDSIEIVRKQTKGMECQELIQTCFVFATEFGQRSLLHMDRNRKQMNNIKLTKLALDWVSFVCDDCVPTDRKTFRWAVLALEFAMLMTSGSHILALGDDEYARLRAKVSRCMSLLISHFDIMGARSTLAAQAEKQRIEAQAGQFKKKDMNRIMDDEESAQYVREERLRQLDDLDDIRKQKEAERQALGRVLEESSEADRSLTFLSSSASNVNMRWQQGNFVGGGTFGSVYAAMNLDSGHLMAVKEIRLQDPSLIPTIAGQIKDEMGVLEVLDHPNIVSYHGIEVHRDKVYIFMEFCSGGSLAGLLEHGRIEDEQVIMVYALQLLEGLAYLHESGIVHRDIKPENILLNHNGVIKYVDFGAAKVIARQSKTLITTNANVKPNKSMTGTPMYMSPEVIKGENPGRAGAVDVWSLGCVILEMATGRRPWASLDNEWAIMYNIAQGNPPQLPSPDQLSPQGIDFLERCFIRDPRKRASAAELLQHEWIMAIKSQVAIDPGTPSESGSSSHSNSVGRLG</t>
  </si>
  <si>
    <t>&gt;6070_g</t>
  </si>
  <si>
    <t>MDSTYAPQSPDLSGFLSSPPKTQQPYHANLQPSSYAPRSPQLVSFDGSSAQSFNQNIHARQSDSRSAFGWSGQGNDLEYNTSQYLPPIPPIPISHSFNHAPAHSPYHPPESQSQTQLLQEVQSIQSQQISSRKHAFDSTNISTDHSQPHKMSSRGPRIKGDSSSVNPNPNTPRKDPNPNNIEIKTKFPVARIKRIMQADEEVGKVAQVTPVAVNKALELFMIALVTGAAEKAKERGGKKVTAQHLKSVVLGSPEQFDFLGEIVERVSEAQEGAGGEGRKRKEKAKEESDSSAEEKKVKKTRGRKKKTEA</t>
  </si>
  <si>
    <t>&gt;3607_g</t>
  </si>
  <si>
    <t>MAAYETKNAVHRPESIDDQEPVIQEPVHKPLHRRPSHADRNLSDHEKKQLAAWEGHDADIPSNEGYILDEQGELKRVQSIAERHRRASLASRKDLHEAISNKDLEVANGPSVEESDENVVWWDGPGDPENPINFSRWLKIANIGVVSAICFVTPLGSSMFAPGVPQLMKEFHSDNTLLAGFVVSVYVLGFAIGPLFFAPLSEIYGRMPVYHVCNIGFIAFNIACALAEDLNMLIGFRFLAGVFGSAPLTNGGGTIADLIIPEQRARAMSGFVMGPILGPVIGPIAGGYLSQAKGWRWTFWVLSMLSGAFGVLGIFLFRETYAPVIIDRKTARLQKETGNMELRSKLDVGLSPKDFFLHSIVRPAKLLFMSPIVLFLSLFVGLVYGYLYLLFTTFTTVFEDTYGFSTGSVGLTFLGLGIGSLGGMAYFAYTSDRQFKKAQKAAEDAQATSGEDQNENASTSSMLVKPEGRISMLLPAYALIPIGLFIYGWTAHYKVHWIVPILSTVLIGIGNMSVFMCISLYLIDAFTVYAASALGANTVIRSIMGAALPLAGQKMYKTLGLGWGNSLLGFVALALLPVPWSIMRYGEWLRTRFVVKNL</t>
  </si>
  <si>
    <t>&gt;5331_g</t>
  </si>
  <si>
    <t>MADHAYLRYGGEGRTLRAKPKKSGRATECQKAEIAAQERRQPAEKKESRRITILRYRVPKSNIGVHSDDVKGPDPTSHSLQSGPLNDGDDNTAQLISSSRLSDPTPSPALQGQPNLLRFTPPPQFANHNALASPTLAPPAPHALRGHDEIQVDLEQLSILSNPGSPDIDVFGLQQFVGMVTQVKAGSAEAALLQSQRGEKFTKNVEVVIDDEIEETSDDSGDGGMTEVEYDLKNSAEHELQRVARQRKKVAARKADEVTGMGQGEGADTAGDGLDGDTYDMALHDDGDSDEDAQGFAEFDPIETYMGQIFIPTDQENPLDPGRVFRTPEEPRQIRALMNADLPEEFQYIEYHEEEESHSLSPWGTLPALDEIEIDESLFPTLDRMYATKPVPSKRLEDMSGAEFYAFELEWEEHRRKFMRPWQHEQAVAAGAGEMQFQVGNAWMSGALPVDYNQNEKVVGAVLDKTMLASLSGNSRAPGVIDDSNRNFFAGGLGIFASNKHAKPEEKYQDSQMDSIRYADRYEESEFMETVEDANDLVNGIEQDGMGQSGGAQSGASMGGTMSSGQAYSHVPLIAGGPIREKSFFSFLQQTGDYDDIMNADGELELFPGAGVGLHCPGPEECGEEDDEDDW</t>
  </si>
  <si>
    <t>&gt;941_g</t>
  </si>
  <si>
    <t>MSNFRRAPVQAGATHRNSILSSLRATTMVETKPVLPAEIISTILDYLPISDLMHFGRTSRRMLEMVYEDSRWVPRLQSMGVWNEGEARKRFEEAMKRKREMMRIRHEEDAKRLGIGVNGGVPRPRTMTTSTTLFDAGVEEERQRNSQEMAPKVTIPAISLEGFENLSLSHAATPPLPPGPRAPMLDPEQLLNVFSGVVSVRGAARLEYARIYAALAPFYFDLARSRSHMDPVIFRVYRDPEHQAQMLAHLQVFCRSDWAQGWRQREEKLVTMVGIFENAVLREFEHGYEAWDIDGRMRRYAHVLAVLNGGSAGIELFLQKHPLFADRDVLANSMDCLNQASSGGIALEPSRAFLERLLVKINEQAGIIDRVFPIGEDVYQLFLDKVAEDILMEYVTPLFDEAHERNIVSYLKAVSGIFEQCMRLIPALKPTKNSGPDFRENVKTWIASVFEPHVDLYLQEELEQFKKHADTQVEEWESKLSAQDATTESFLMSNVNRQADKKDFLSSFKKVVMMPVSVLPGMGGSTFGPTKTVPTRSSVHASSIYASSVHASSPVAMSPSISRPGTPNFGRAGDRSSTPLPLEAPTDELAAKAALMASRLEGIRSLFSIEVALDLTHTAKASIERAALFIRLGGQTGEEAKEQCQAIFVALLQILGHKHVKMGFDIAVDHLSTYNPREVSEHQEGVAPLVTFLELVNVGDLISQMIDVFYEQQLVATKLTDRNDFLDPAVKAKKQFEQMLDERVAAGLNKGIDVLMDEVEYLCATTQLPTDYNPIPAVNGQIQDFDVGPTKAATLIVTLVESHTKMLVGSTDKNMLDVFNQEVGLRLFTAVCKHIKRQRISVDGAMKLISDMNLYFVYIRTLKNQDLLQYFKALRELSQIYLIDPKHAKELAEVIADGDRFYGIFRAEEVYEFAERRADWYTVKKDVERAMYGIGCGVM</t>
  </si>
  <si>
    <t>&gt;16406_g</t>
  </si>
  <si>
    <t>MTTALNKAYHPVERTASPSIDPSALSPSSKRLASRTNNYHSSSLKMVAETVNKTALHPSGVLPIREHTELEEELYDNAHIDYERVAIVPNPSVAALYEDALVYETGSAITSSGALTAYSGSKTGRSPLDKRIVKEPSSENDIWWGPVNKPMTPDVWRINRERAIDYLNTRNRIYVVDGFAGWDEKYRIKVRVVCARAYHALFMRNMLIRPDRKDLEHFHPDYTIYNAGSFPANRYTEGMTSGTSVAINFADKEMVILGTEYAGEMKKGIFTVLFYEMPVKHNVLTLHSSANEGKNGDVTVFFGLSGTGKTTLSADSNRALIGDDEHCWSDRGVFNIEGGCYAKCIGLSAEKEPDIFGAIRFGSVLENVVFSPETRLVDYDDATLTENTRCTYKTPRSLACQQTTQATSSFLLVTPEVFFPPISKLNSSQTMFHFISGYTSKMAGTEDGVTEPQATFSSCFAQPFLALHPMRYAKMLADKIEQHKANAWLLNTGWVGAGATTGGKRCPLKYTRAILDAIHSGELAKVEYETYETFNLAVPKSCTGVPSELLNPRNAWSQGHDSFKAEVTKLGGLFVENFKKYQSEATEEVINAGPDVKV</t>
  </si>
  <si>
    <t>&gt;3976_g</t>
  </si>
  <si>
    <t>MSHVLKKPVKLALVQLASGADKDHNLSHARSKVLEAASAGAQIVVLPECFNSPYGCSFFPSYAETLLPSPPTKEQSPSFHALSAMAAEAKAYLVGGSIPELDTKTKKYYNTSLTFSPEGKLLATHRKVHLFDIDIPGKITFKESEVLSAGNKITIVDLPEYGRVAIAICYDIRFPELAMVAARNGCFALIYPGAFNTTTGPLHWKLQGQARAMDNQVYVALCSPARDMSASYHAWGHSLVCDPMAQVLVEAGESEETVFADLSNETIEETRKGIPITTQRRFDVYPDVSQGPVKFEENGLSY</t>
  </si>
  <si>
    <t>&gt;6204_g</t>
  </si>
  <si>
    <t>MLSQYHTPFLASFLYLIDRSIGAAVTTTTSTATATTPCAEQYSLCAGADWVGPPACCEDPYECIVYLDLVPTPVYTCGIYVPPPTSTPTPPPVWCAPEYAQCGGRGFTGPNCCQPGLTCFVNNDYFHNCYTADPGAATAVPGT</t>
  </si>
  <si>
    <t>&gt;5487_g</t>
  </si>
  <si>
    <t>MAQIRGTAGYSLQNNFGPSGGDNITDPSPLDAIREQTSKIEDALDTLSHPIKPYLPAIGRFLIVVTFLEDAIRIITQWRDQLSYLHDYRHIPSGLNHIFLIINVVAMISCSTMVITRKHSDYAVAGLMGVVVTQALGYGLIFDLNFFLRNLSVIGGLLMVLSDSWVRKSKAFAGLPSIDEKDRKMYFQLAGRVLLIFLFVGFIFSGKWSIWRVVVALLGFVACVMVVVGFKAKFSAIMLVVILSIFNVLVNNFWTLHEHHPHKDFAKYDFFQILSIVGGLLLLVNSGPGKYSIDEKKKVY</t>
  </si>
  <si>
    <t>&gt;7431_g</t>
  </si>
  <si>
    <t>MADDKEKGKGKGKSPATNYQIPDQNTVSPSILSRVTASASGLARSTFSPATNGLNEQAVAALSSGGKGRSSTSNVVGSSSWAESSRPPSNFPQASKANALKPGHTEAHLIRSENEFSDFLDGIDSFLPTSNSAMQAQASDSESNEFGDAWARAHIGPKPTLPFLTVDEQESQDGRGVLDLLSGPLAVDEEFEPPPDGDEDYDWGLSEEQLARLRAIAPEPKTVVSPDNQLNLVPVFENMSVEERIAWREQWEGVLTRYADEVWGGMLPLVKEARIEIEEMEREPEVREQPKALRRLGAILSHLQKR</t>
  </si>
  <si>
    <t>&gt;8496_g</t>
  </si>
  <si>
    <t>MACHPPKSVLLLLLFTWASGLLLWQFFPRVKSSIPWQATPAATLNTTPLTTQSNADNRALITYAYSETEEARKNLIFFIEHALHSKADFVFIFNGKSSAPALIPEAPNIRIVQRGNTCYDLGSHAEVLLADNLYMNYKRYILMNASVRGPFIPHWVDACWTDRMLSKVTNEVKLVGLTLNCWPTMHVQSMVWATDREGLELLLHPPASSPRHDAWIEELFSHEVDFPRPADYKANDPDWVETGINKCFADRAEAVQAEVAATGIILGAGKRVDVMLMKFQTDDDYVGHCARLGVWDPMGEGAYDGASIHPFETLFFKTNRGITPRLLEVMTEWIDKMKYSSYDYC</t>
  </si>
  <si>
    <t>&gt;6528_g</t>
  </si>
  <si>
    <t>MATSYQSQMRDIFSQLADIFWHLIDPIVFLVLAASYLPETVVGLLVEMDMRGLVSPWKFKQAWFARFWRVQGPLTRETAMPRVGPLVERAEGVVLEIGAGTGEWVRCYDKGKVKKIYGVEPNRDHHASLTKRIEEAGLEDVYEIVPVGVEDLTQYFEGKQGKVDCIVTVQCLCSVNNPERMIRELYGWLEEGGKWIVYEHVVIFGWQGWEMKWYQSLINIVWPHFLGGCEITRDSGKWLKEVGPWTKVDLRQPEDEIKYQVLPHIMGVLTK</t>
  </si>
  <si>
    <t>&gt;3311_g</t>
  </si>
  <si>
    <t>MSLSRSRTITLVVAIATLSTNTLSTILFHQLPDDPYRLAANFSWYLHFANILSVFGFIGAIRQHALSISIFSTYLLFDTLIFSIPRFVLLSLLQPLSSVLCAPSSASTTSPFSLPSASQPLTGLASGPSDSDNPHFFGIEQLNEAWSEDGCHRIVKLAQWTLTAGVVAATLLQFVGALCVREYGHALARRDDAKALLEDGEGGVVVMSEGGEELWVVKVEREADEKC</t>
  </si>
  <si>
    <t>&gt;10484_g</t>
  </si>
  <si>
    <t>MVDHKGAVLNIADADSCYFFALGNIMLLRQYGVADQFGGKLQGVLGFFEGTSGDLGNEYLEQAQQFYQLSSIFLCSIQRFHGEGFLEACLSVPELELPGLRRKTFSGSHASSTPLSIDDTQINLTIETPTAIQLFRNHASYKYLAIEQRNNVETSLKSLFSFISQHPEFVELFRNLLSSVSANYTSEGRGISKERVDPQHSPPIPELVILDVEENFAASAGTTYHKATQVANNSTNLLNPAAMNNIKRLVQESRRMPIQDADGSNRSITVLNIATPINALNTNLSTPRFFEEAVSEIYAKISVARTIENTSEPIYPSLHTARKGVGAAAQERTDIDHNCTENENNILGHTRQICFFWHKQQIGYYNKGLEESRRVSENSHTSRKRTGEAENEVTPAVKKAKNLVESWHTEDPKADGDGRLLITFGQERSDVPQADKTQPPMYELLLAKAKIQSSRVCATLKLKRDGRGRFDAGDKIVYLPFRSKTEKVTTRLSYS</t>
  </si>
  <si>
    <t>&gt;3382_g</t>
  </si>
  <si>
    <t>MAWGGFENPEDSSGWKLIETKIEVPIDNYYLQNNLLFLGAVSPCFLTKTFHAWHHTWVCKNLSALHAILEESTDCIVEVTQAQLESPWAQPSPWAEPVTIGVKGLVTLAAARALMRVQANVRFSQLHFSIPGQEGMPVWPEPGVEWKEFRDGVRNRDGGFSSSPTYLPGGFHWASGKQCCLVFIEERRKFTSRLTRIEGYFDFLRGRNH</t>
  </si>
  <si>
    <t>&gt;786_g</t>
  </si>
  <si>
    <t>MASFNANPSEYKVFRNVKDFGAVGNGVHDDTDAINSAISSGGRCAPGICNSTTTTPAVVYFPSGTYLVKNPIIDYYYTQMIGNPNCLPVIKVDESFNGRWVIDGNQYQAYGAWGWNPTNVFWRQVRNFIIDMTEAPVNFPLAGVHWPTGQATSLANIEVKMTYADQNQQEGIFIEGGSGGFISDLVFDGGMHGITVGNQQFTMRNLTITNAVTAIYQSYSWGWTYKDITISNCKLGLDISNGGSEGQAVGSVTFIDSTISNTDVFVSTAHSSSSSPATAGSLILENVYLNNVNVAVQDSTDSSTILDGSSSILYIAGWGQGHAYDSGARTPTSFQSEFVPNARPGTLAPLAAGGDYYARPKPQYEAYPVSSFVSVKSQGAVGDGKTDDSTILNTILQNAVEHNKIVYFDAGDYLVKDTIKIPAGSRIVGETYSVILSSGSAFNDMHNPKVVVQIGEEGDTGAIEWSDMIVSTQGPQAGAILIQYNLNHVSVPTGIWDVHARIGGFAGSDLQLKDCPVNTALGAPVNENCIAAFLTMHVTKASSGLYLEACWLWVADHDVEDQLVTQITIFAGRGLLVESTEGGLWAYGTAVEHHVLYEYQFSNTQNAVIGQIQTETAYYQPNPDATQPFSVNSDYNDPTLPAGSSGLALRIVGSKNIFLYSAGFYSFFANNDVVCSNQGNGETCQKEIFSVEDSTSISVYNLNTVGVTNMTTVDGVATSRYSDNLDGFVDTIALWRN</t>
  </si>
  <si>
    <t>&gt;4050_g</t>
  </si>
  <si>
    <t>MLSLTSRPLFRHLSTSRRLFPPLYQWIAFASHFNGTPTHIRGLPSRAFSSASKRRRDEKRVDTIARDDSELVEDAFDIPGREELVSESPDVSVSSKEPATARETAVKTEEHENWWDLPYLRIPTPSTTPTSENSDVPIPSRHSKAPKESTKAPTPGHLVAGAEDCPEPALPGMSTQSQRHIVAKEPDAKEVARAENLTTEFKSIFRQIPQNVSILTTTSITFPSTGFKAPPSIPNHLLENFDAAYEETWGTLQINTLPAEELESPKQAPKGNFGITLSSLTSLSLNPPMVTFNIRQPSHTLHALKRTRHFLLHVMAATKPGEEVARAFSNRWERSPFSPMGRAEMNLDHLKLQGVSVKGIAMNGEEGERDIFLPRLLRRKAVAACLHCKVLEESELGVEKGGLFEVGDHVVVVARVVRVLPGEEQAFREGLGYRLGNFMRAVYLETESEESVVRKFLSSTTLKSGPVLRRVYAEHGSSTD</t>
  </si>
  <si>
    <t>&gt;1328_g</t>
  </si>
  <si>
    <t>MDTQALIAHARSVRDVSVSAVQPALAALPSPLPKNVTRIPEEVLTPRELEITGLGPVRLVGEMREGGYTCEEVTRAFLRRAALAQGLVNCITELLPERAIERAKYLDTLPPSQRGPLHGLPISVKEHHGMRDCTTNGSYVAWIPTPINPCGDRYSVNDVLFENGCVFYARTTQPQAIMHLETSTAIYGTTTNPHNTDLTPGGSSGGESALVALRGSVLGVGGDIGGSIRGPAANCGVYGFKPTPLRLGKTGSRVWEALQDGIISTEGPLSVERGGLELFMKTYLDSEPWVQDNYLVPLPWRTVQLPPPTAMKIAVLWDDGVVLPHPPVTRALREVVGKLEGVGIQIVKWKPEGHDECWNLTQALYYEDGGRALERLVESGGEELLPLSKWLLKDNENVKYRTVEEVWGLKLKRNAYRMRYNEMWLSTGEQDGKVIDAILCPVGPGAAPPHGNSKYWSYTSQWNLLEYPAVAFPVTTVDPKADLPSQEWKAYEPRNKSDRFNYALYDVERYVDAPVGLQVVTRRFEDEKCLAVLGVIERAMGRE</t>
  </si>
  <si>
    <t>&gt;16419_g</t>
  </si>
  <si>
    <t>MAMIIIVQLIAFWTNQLPKFRAISKSIDYSTSSSRFVLQACHLNSSLRHGAIALGSLYEDFIGRKKPETQRRVHNGGNYALRQYIKAIQETRKSLEDNDQPVIVTLMSCILLFCYESLRGQLAPAVVHLRSGLNILRLSYLEKNGSSTASQTAIYGDIFNIYARLSFQANFFIDKTHDINDIQLMRHLPSFGTHQLNQISTLEEAQASLYNCLDGTMFSGHAEDPVVDINSFGTKYHMTRCAQLIAFGGRSVEFVKGREKAITALEEWHAFFKGFLQGQEGTMNSKDISEATLLQLHYLVAFVMLTTTCGFPKEKHDLESTMTNFKQIIEWSKFLLAEDQSINSATKPVLSPDVGIIAPLFFVATNCPDPTLKADAKEILACRPRREGIWDAEVAVKIIEDLDV</t>
  </si>
  <si>
    <t>&gt;6943_g</t>
  </si>
  <si>
    <t>MKQRGCFDFLPSEDEYLVRIRGDARSRASYGVMMYDRFAYGDKIGRYGIDEQMRREIAQSPALPREAEEELQRKRDTVRETVEKQYKANKKALEDQAADLRSESSLAEPKALSIGHKQNCVNHESGNSRNKKLYATSSKASLRVKTVAEALTPAMHAQTSTENRPHLVRGAISSPSTRTKSPTQVSRQAKSHARSSSFYTAATHANCGSSMTPSESISQISSRRPNPDRHRSSSQYHHSVSNVAPRTRLDNWNDQERQSKVSSSTQFRRRATTTASHSSYYSRTVSRRENIRHTTFASGPADLALLPRRGNGKLRGREISG</t>
  </si>
  <si>
    <t>&gt;6583_g</t>
  </si>
  <si>
    <t>MQWLTLFALPLVTISCWLYTVFVANSKFPKLRNKRICLLIAHPDDEAMFFAPTILALTEPALGNHVKILCLSSGNADGLGETRKKELVKSAKLLGLRQEDDVFVVENPEFQDSITTTWDKLKIASLLGAAFAPKLSNPMKNKSVEAPSATIDILITFDKFGISDHPNHKSLYYGARHFIESLLRDRPGWVSPVDLYTLTTVSVVRKYMSFFDSFPSLVMVAFGSSEAGGHPSPLFFLSGPQEVHVAHGAMTKAHKSQMVWFRWGYIWLSRYMMVNDLKLEKIAGH</t>
  </si>
  <si>
    <t>&gt;16422_g</t>
  </si>
  <si>
    <t>MSGVYTILTVSQLILQSHINDEEGLIAQDKAREASKGEKIGASGLATLDVHDIAALEKMDDVPKTDDAAKYERGAIKATVKALYYNKNFLKTTSGVPEDEGQESDVGRLGIDGSIELDVKNVQSLVSLEKLRFDFSHKASVTDDEIKRIEGCSYQYIKDDKEVFASDVPLSIAREIHGVRAVFGETYPDPVRVVSIGIPIGIPIGIPIGSLLSDVAEKDWWKYSIEFCGEGIRRIVAVTGQDAINSQRVANDFESQLLIKLEQMSSSPEKEKSIKKAQAEFSKLAIPLLTKKSFAKRLERIAKDILKQQKENQKAHLDAVMHLVETHFQQNKTSSSFVAKPPPDSCSKTVSEAVKHISRKNLDKSVYLIGIDDVAGTHGESLVAREWTLQVAGAVGGKVDESGGQTSTGSGTEVTTVEEGFEIAVKYLEFRI</t>
  </si>
  <si>
    <t>&gt;16423_g</t>
  </si>
  <si>
    <t>METTPHLKYEHSPVESLADSFVSTPGSQYPPLFNDQTMNPTEVITPRSFDEDSMFGGSVRSESIAGTPAPEKKPVKKRKSWGQQLPEPKTNLPPRKRAKTEDEKEQRRVERVLRNRRAAQSSRERKRQEVEALEAQKLEVERRNRDLEMRLADMEARNAMLQSELEKLGGRLGMTVFRSPPPSSPAAEQFHNSPAPNPITFSQELSISQELFSSRDGDNRSVGTQPIKQEPTPRTVNPASLSPEIRPVESFNAMSVRRTTALDAFDSNGLNISGLDNDAFDQFDFNSYLHNPEPTVSDTFIFENGVIPAINAFDPHFDHMDNYNTGELDDFILDDYLQNDDQPAPEIQSPDSFAETTASLQPPLGASTQGCDNGGNAVSV</t>
  </si>
  <si>
    <t>&gt;4225_g</t>
  </si>
  <si>
    <t>MSSPPKPALHGSSPEPDDLKTPYREDLDPDPDPESPLTNPLTSTALILDHAAERALCRKFDYRLMPVLALMYLFNALDKGNLGNAKTAGMDTDLGFKGDEYNIILSVFYVPYVLGAPPIAMLGKRFGPATVLPLLMASFGTFTILTVAAQNFAGMLVLRIFLGLSESAFFPLVIYYLTTFYRRGELARRLAIFYAASNIANAFSGLLAFGVFRIKNTSLYPWRYLFLIEGSLTFLFAIFAFFYLPANAAGAGFLNENEKSLAFHRIQVDSSSTVNEKFDLRDSLRIFRQPSTYAFLAIEICLGVPLQSVSLFLPQIVARLGYSTIKTNLYTVAPNVGGAVMLLILAFTSDFTRRRGPFIVLGFTFTFVGMLIYATIDVEQRTHTAYFATFLMCWGTSAPSVLLSTWYNNNVPHEGRRVVLTSVGVPLANVMGLVSSNIFYPRSAPKYIPALVTTAAFGATGAVLAAGLSFYMTWDNGRRDRKLGRKLDGREVTTEMLRDGPSVPEFRWWL</t>
  </si>
  <si>
    <t>&gt;727_g</t>
  </si>
  <si>
    <t>MSAPKQYLCMPRCRGIEIEECSISQLQDYLSKAAFTSNELVQCYLRRVELVNPYVNAVIETNPDALDIANKLDEERKKGYVRSLLHGIPFIVKDNIATKDKMQTTAGCAALVGNVVQGDARVVTLLREAGAVLLGKANLSEFASMRASYYAEGYSSRGGQNRNPYNLAHHPGGSSSGSASSLASNMCAFSIGTETDGSIMFPADRNAVVGLKPTVGLTSTMGVIPESPSMDTVGPFSRSVEDAAIVLDIIHERRATIDTDVDRLASPLIQNLCPELYTSWLSKKDALKGARFCVPWKRVWEIASKDSEKKIEYDSLMELIDKIEKAGALVMEVNFPSAEEIISPDGWDWEFGDGKTGSRLSEFEVVRTEFYRSLRTYLSELEENGARIHSLEDVVAYNIQHTTHEGGIPRTHLAWPTGQDNFDRCVESKDWPEDIYLKALEYIRRKSRDEGIDAALQLKGHGLDGLLVPLQADGGAACSVAAKAGYPMITVPVGINNIGVPFGIGIIQTAFKEHLLVKYGSAIEDLVGRRMVPRFLNLEANNYPYIGTQPEKEQRARHQHPSASLDAGSDPSLSRYTSFSVDRPTSDQNLSLNAAASSDTANQGPPNTVPSPDIHQEPSVTDPQSHLQVCREIAAGKGLLSSDRMLGVSSPGRDVIEYHNGRHYIAILGGLVGQDRARRLTRIVVNDEPLTDVYSEGNRGRELSGLDAADISFLFSKGAFNLPPKTLCDHLLKLFFQLVHPYVPVLDRIEFIQAYETGEYSSFVLLSMFAGTVPYIPLQELLDAGFTGRSNAQKTFISSAILLYDFGCEKSQLRRLQGSLLLGLSAISYTVDKDFRYWLYNAVRIATRMGLHRSDIADDMDSATHKLCRRIWWVLYSRDILLSTLGLDNVQLLHKNDSDTNFLRENDWEEKEIPDQYKHLLSPITQLHKLYFIEHCKLAAIGARFLSAFQGPRSSPTRESEKDLAEAFSSWRQSLPEELQIERVQSWSSANVFILLLFAMSYRLEVIFYRNLRKRYQGKNDSLFDWSGHQLWRAVFELYTVVGRAMTHDLVGLLPMSFMNCVSTVLALHIEIALDPKVSQMQRSMAVANIHPGMLVLRYAQDFWPNMSWTVRLFEWVVAQKGLLGRDDPEGSSSALPKQDHVSDLPDDSNPVGISDSDIRLTDNVELDAIEESTGWIQDFLGFGFMDGLDMPRWEG</t>
  </si>
  <si>
    <t>&gt;16426_g</t>
  </si>
  <si>
    <t>MAGGAGARNRGGGHEHNQGGSQPPARSTYGGPPQSDYGGPPPPSNFGGPSNYGGPSQYAPSQYGGPAPSNYAASRYSPSEYGGPSNNNQKCQPPKPGSGGFDGPGEHSRNPSQQVRSPQGVPQNSRNSSQQLRLQQSPQQGAQSQGDEGGLARRNPFGPSLGYDPAKPINPVGQKLLVDNKRLELCPGAFQALAREDPNVSSGYPVTLVPNISCVMLEETVGA</t>
  </si>
  <si>
    <t>&gt;5925_g</t>
  </si>
  <si>
    <t>MPPQMQRFGGAPNSLASHYQPGYTHSQAHTAGLPPPSLAANPSFMNANSMSNPFSVNGNALSLSGGFGGSGLGMPGGTGLASQAAQTSFAMANLHQTHSSMGDSASRSTGNKNRIRDVWVGNLEDEMALIRHLVDRFPYIAMDQDSPGLIARPMGNFGSKADYHYQCMRCNIDFLKVIQLGLSMFSEEGDTPPATMTVAELGIDTSRKEFKAYSGGIVQIPTTWQFNFKFSLKDDMYSDIAIDALRLTGLDFQRLEIEGIEPFHFAALLISSGLVCDEDVRWISFHGGYDLGYLTKLLHVLPLPNGEAEFMTVIEKFFPSIYDLKHLLKFALSRQAMGQLTPMGPGGAEILQKYEQKSSGLDPLADVLKLKRQGTVHQCGSDSLLTGRIFFKIRELVFNGEIGQEHVGKVNGFSQADAMLQPSNILSTPQHYNQQLQENVTPNQNGYQNGGPSTPNTGSVGLATTPGHNSNGGAVLPLTPGGAGGVFGSFQYSNK</t>
  </si>
  <si>
    <t>&gt;2615_g</t>
  </si>
  <si>
    <t>MEEIKLGTTVLAPPITSPTLGVEDGGSGREGGFVPLVTVVGFHHARGPEVESWYGVEEGVDPSVEYDWPLLPFMALSDGAHVSTEDFSYFTLLLPSPAGSSKPPTSLFGISCTQQMDASLLINRPPDVTRSTVQKAVVVIADSPQFFGMLRERLGVVTKAWFAQREFSDTEILRRFQESLKEEKERGVGEKEEDREEYLGMSLRELVREFKWQTLVLFKCCLLQPKMLFFGSRCEKLCMMQFSLISLIPGLIRNLQDCADPDLDSFERHLTKPTSLKTSDRSSLLSYMGLPLQIFGKGSLFGPYTPLQQLDILADYGTKSYIVGSTNSLLLQQKDRYSDILINLDNMTINITSSSLRSALALSAADRRWIDFITQSVNDTWDETNPSRPKTMGYVGSEEFIRLQFEEYLLSLISSVKCHNYFIRHAHNPRAQLPQVEGDPSHDFNSDWVEAWTRSENYRIWDQYTDSHLFDIVEPKHPCAGGLTIDDVQKRIAEQVKEFHLDERFAVGKEVLGRNLQAGKEKANTVFNKLYADMEAFRESQKRKHEEAQRNGMASPGLGGKDGNFDGTRQTFQSVGSKAGAYIGSWGTWMGEKRKAGWGRNAAVQQQQPAVRKEKENVEMKGVGGRSKDEEERRPRTGESYEESLFDAESSTRSGRSSVEVYKKVASSSPVVEARSLKVREEVGGGGDEGMVRQVPSEMLEGDGGDVKRKSGTGSVAVAVEEDVLVSVSAAVPGEEAAKRNNAVAEAVEGAIKTPISP</t>
  </si>
  <si>
    <t>&gt;7063_g</t>
  </si>
  <si>
    <t>MGKPRMIILIRHAQSEGNKNRDIHQTIPDHRVKLTPEGWKQARDAGTRLRSLLHSTDTLHFFTSPYRRTRETTEGILSTLTSDEPSPSPFPRNSIKVYEEPRLREQDFGNFQPCSNEMERMWQERADYGHFFYRIPNGESAADAYDRVAGFNESLWRQFGEEEFASVCVLVTHGLMSRVFLMKWYHFSVEYFEDLRNVNHCEFLIMRKKEDSGKYILENNLRTWSELKRERLALAAAKEKEKTSNGNSSSTLSLTSAAEKAVGGVNDKDKEKEKKMGLGGIGDGKEVVTRKKWGGCPNGCNHGKPFFKKENSMHAMVTNGRPVIMSSTSTTTSPILAASENGQFQQQSIQFRRPVARRWQYSSEDEADPRGMAPFAVDVDKSLEDAVSSPDGTPSFISVEDRLRSRLKSPASVEGGLLSVGGARRKSSLEGSDTDHDNDSEMFSAEEDLRKREAKGRSIRTSTKKRNGTGGGIGSAGMSPVTLENYRGALADALGDQSDVGSDAGTQGDMETEMRKLEMEEKVDRSIRGSVY</t>
  </si>
  <si>
    <t>&gt;16430_g</t>
  </si>
  <si>
    <t>MTMDSSTVKLAELLKHPDDLDKIAALKMEYVRKKAAVDSQLRSGLKEQLEVTQHGMNGITDGQRTVQLIKEEMMKIDKLCAEAQNMIRDFPNINLVSKAHRNFSAVETMRKNIETFNDRLGQVEVLLAEDDKDPENMSNLLAVHYELTQLRNIRDDAMEQIARADDPSLQSTLEEYFSRLDETVEWFDEHIGTVALNLINVIIEGNNGLVVRFAVVIESEEKSDKRVKALQEAIKDHKEMASRFQSITDGAKSVRGYKEKFLQAVQIHADQQLMESKPAFLEDPSKLEKSFKWFFNDLNAVKQGMVPLMPKKWKIFQTYGKIYHKIMHDFLVSMIDDPDTSSANMLSILNWPEKYYTKMAKLGFKKEELDPPVLDNRESELVRDFRQLIIKFLDEWLDRIFRTEQRDFNERNVDGSNLDADEYGYFRTKNLVDMWRMLREQIDAANNSQRMDVVEGVIDAMILRLKTRQGLWQKMLDDEAARYYGNTPELEGFQSLQDWLIATANDQIACVDDNEEEGRLAYLSSFRQKFEPLVSPQYMERADVEISTLRDGYLDLSTHCIAKFAQLIFAVDFRAVMPDFFTPKWYGATAMKQMVVTFEEYVGDYKTVIHHSLLDIFIEELGDELLIRYLSSVRNKGAKFKRQDPYKDKLFNDVATAFEFFSSNPYLSPDTSDAIKQKWRVTESFLGLIETDKAYVPDVFAQFKADYWDLQLSWVEAVLRARDDFDRGLLNSVKARAAQIDTMRGMETIMSKAPNSGLSKRTRLRPSDWWAAPASSSTPKQASAQAIEDEGRAKKARRASENEQHTKDRAQDGARVLKQGEKIASKESPARAYRKVREKKGKKEKEIVPRDDQDDDDDADADELLGGAQVERRGNEGESNALRNTRERQPTGKGMQKKPRSSNRAIAEPKGNNTVANTSISNKDSEQLRSTNETIVENDGKSRIATKQNAKTTLGQSEPADQESAIQAEPKRPRVSGANAKKTPGTPPILEQHSDGELPAEEPALEAISLRRGRSSNTEAELQAVYEAAIWGDIGAKKRGKELTKAIGPDELVLGDNRIGQDKGVKQRHDNPFGPEKEDAIEGSTTGGAKNEQQGKLLAAQHKPEEEPQTAQDNSTHKQAAKIKKRKRFSDAEVLQAELRFMERVSGQEQTTTRARYPNNTPSRIQGNSFSKTAQDNDSGNKRRRNMKLQDAALKAFNQSNSQKQNENRKLVRVSDKQGIGKSIAKPSTKAKARTIQGSHRLSKEIIGVEVATSNLNKSRSKPSSRVARRSSIAHNLGKSMKSKTAETSKRASHHNTSHEPLARKRKSKDSRENIESDGETAKRRRVAKSSQLDHEEILEEEVSPLYPRLAAVTRRISRQTIETKWESLQPTCVGHISYLLQDLQRPVVVRLTDEKKRNQASAALQILSGRLLRKISRGLPFPPGTRRHKEDDFDFENILDHNRNLEVQLTPALHANELLEAELRKEMTYLESEKDTLAWLEDMARKEASSRHPAARQMHALLQSEDSTVEVDILNDNIGVNTKPEALPIEFAIQNDDNLQSLVDDLGGHVDSIQGNLKQVQGISHAIAMSKAAVQADLFARLNTTLANAVEDNIATIPPRFSGLQCQLQSDGTPRIVRSDAMEQNGASNGEGAKQQTSPSASVATKSPKKRRKVNHACVYCRRSERPCARCIKRNIGHLCHDEPREPDASTKKPKGQPSNNSTAEDDGTPPDQIQGSVDTGVGNSFEQSQERAQSGNILDPAVATLSGAPLQLVQPSPVSGIQANALSSGSNQLFGYSSDWLGSQSQFQDMHNYHPSYMFNAPEVTNEYNLLNDFLNNSLLDDGALLPDDTSNFYTSSVGTMLPGATLGSQAGPSGLQASSGLGHGNVQASSISRPASVMPIDKAREYYLQAADPAGNDAPEERMQRLLEAKLAAGMLKPFNYVKGYARLSAYMDSHMHAISKQKILRQLDRFRPMFREKVQSLTDIKLIYVEMWFERSLMEYDRVFASMAIPACCWRRTGEIFRGNKEMAELIHVPIEKLRDGKIALHEILSEESLVNYWEKFGAIAFDQTRKALLTSCALKNPSDEAKEATIKCCFSFTIRRDDYKM</t>
  </si>
  <si>
    <t>&gt;4317_g</t>
  </si>
  <si>
    <t>MDYVENRMAQGMFPSFQTLERLTNSLPEAAKPPSPEVKTIATPINLILFSLLIFTVYYQLRPKKIAAALPPAPPPVVFKTFTPTTLLPHNGNNNMPVYLSVRGRVFDVTPGRNFYGPGGPYANFAGRDASRGLACGSFDEDMLTEDLQAPLDKLEDLGAEEMDALRGWEERFNEKYLVVGRLVAEGEEEKENDKS</t>
  </si>
  <si>
    <t>&gt;3117_g</t>
  </si>
  <si>
    <t>MKSDVSLMRNVDEVCKKIAEKEKEINILFMSQGIISFSKYQTEEKLEHSISLIYYSRMRFITNLLPLLKSASSLRRVVTVLAGTKEGPIWDNDFQCADVSILKIGLMRGHLVSMVDFGLEVIAEKSPTVSFVHTYPGFVDTGIMNKTPGVLAAVARGVFGIIRVLNPHSKDKYVPIEECGERHLYFATSARYRPVDGVASGISLGEEVAIVKGTDGIMGSGVYAVDEFGETAGPEVEKLLRGMRKDGIREKEDMYYQNNFR</t>
  </si>
  <si>
    <t>&gt;9211_g</t>
  </si>
  <si>
    <t>MPSPAISRKRNRAHLEQDELVTEPEESTRPLASIKKRKLNTHGLSTAIGFSSLPRRTIGTFETGKNEKENIDIDAGEEPDELVEKDVYGFPDEDDTITESRRTRTTYSAAATPKTTPITTQKGSGKPIYKKTSDRPKQSVFDVPEDEPPINRKRSVRKLGNNLKNARDVISPSRDNPPEIVIHRGPGRPRKDKILKEDKKLSNKARRESLRVPGGPYSDEDKEEEALISPKKRKVRAKKEVGSIPNIAPEATLITTVKKRGRPRKILDASLESTSSTPRSILTPSKHRVSGLRKSVAFEKGEDESGEVDLGFKDIPKNSHNKRVQVERESSVVEEPDSEDDDDTACTICSGLDSKKRNPILLCDGPGCEFAVHKDCYQVAKVPKGDWFCKACQPDTNDIVIFPRLNQDLVLDRNTDTLPEIEGFEVHLERMRQTLLPKLTGQKRIRIRGHEEEMQKVYQVVEQTVLAGEGNSMLVIGARGCGKTTLVESIISDLSIEHRENFHVVRLNGFIHTDDKLALKETWRQLGREMEVEDDLVSKTTNAADTLASLLALLSHPSEISESHPDQIAKSVIFILDEFDLFTTHPRQTLLYNLFDIAQARKAPIVVLGLTTRIDVAESLEKRVKSRFSHRYVYLSLPKSLPAFWDICKEALTVNTEELGAEGFDTGLAGQDEFLSYWHSMIEDLYNKDPIFKRHLQSYFYQNKSVTSFFTSCIQPILNLSPNHLPLTGKTFVYNPLLLSAPDSKLQVLQGLSELELALLIASARLDIILDTDTCNFAMAYDEYSSLTSRHKIQTSSTGVTALGSSAKVWGREVALGAWERLANYELLTPAGIGGGGRDTGTAGRMWKVDVGLEEVTGSVEGLSGVMAKWCREI</t>
  </si>
  <si>
    <t>&gt;9733_g</t>
  </si>
  <si>
    <t>MSTRRTTRASSRAASSRASSPAISTTDIPETPVRRSARRTGNTPLPAVGLRSSTAYGTNTVADPSRASGPVVGDQITNVLTGLLEPVYEETVSNVSARTHTRTPGRRGRKKVIQSPIDSNRTYNNESGVFREGGIESSIADPSDLGYFAEEPEYELPPVSKSRAERREEENFQVIEQLAHQRIIEEEEHGPAFSHPGEAAEDAFAKLKGFMKSAANPMNFFRRNIFMTALALLLLALLTTLLGPEGYHWYGWDVKHNVGQFIPFSVAHPLSAFSSSEVQSLNRRMTNLEYQVKALTKSSSSNEGAIDRLEKILPDSLILKKDNRGNLLIPNDFYTALLSKIRADITPPEPKSSDDTLSGERGFRKTALAIWEEYKKNDKVLQDVLSEADLKTQFPNLLKDHSVVTKAELLRIIQNEWDKNKHLIESDVSRLLTDRITKLVRRGITEKEVKYMIDQAKLEGFAKSNLKYAGYDRINHFSPGAGAVIIPSLTSKTFIFPSMDVWPWKRAVRWAMSNPVPHPKSARTALEKWDEHGDCWCGRGPSQKDPVVDLGVLMANNIYPDQIIVEHVSRTASLEPGSAPREMELLAYIPDTKIFNAVKSASDRIFSEAEQDDLPENYVRIATWIYDIELGENVGVFGPQLKLNDFRVGTNQLIVRTRDNWGTVDYTCLYRVKIFGDIASDTDIR</t>
  </si>
  <si>
    <t>&gt;5077_g</t>
  </si>
  <si>
    <t>MPPRRPHRDGLVVNNFIRLALTVYLLPWLVDAQQQQRPALRQRHESPHEALEATPLSTLQQNSIDNYRGLETAYKEERRKKTFNAVDQKFSKNDASAIVTLAPVESAVGAPPARQPSPSAGLYSPHRARSLADWEVEDFFLLATVDGSLYANDRKTGRERWNLKSVHPMVDTKYPEQNHSTIDDDMNSIDDYLWVVEPSQDGNIYVYRPNGPEPKLVSMDLTMKRLVEEMAPHATQDPPVMYNGQKETTMYTINAFTGDIIYDFGADGAAVKPKVCTPQDDDSQDSEKSSCPKTARITIGRTKYTVTIRDRRDRHHIATLSFQEWVPNNFDQDLQRQYTKTLDNKYIQPGSDGEITAFDLANHGANPEEPGKLFQQKLDSPVVRVFDVASPWGTDKSDSEFIILPQPVPPPPPASDHDDAFNVEDKIFLNHTVDGSWYAMSGKLYPGAIEGRPLAKCNRAEWQMAQPGWGLKNDRLQFSDELIGVHSIAPDRSSSPLLTISPPSISENQTNDAIDQAPALMEDPTVLERVQQWPSQVLSNMFALWKNPVFWLLFVALVVSNFSKVQDWLSRLNAQKSIKDIPMQESKIFSEVDQLPKISDNNAAEMVNVDRPAEVPPVKVDGVPALENEPIGEKTLDTAKLEVPEDENSIPSPEKEKKKGKAHRGRRGGVKHKKGRDRAASQDASISDGNKKEPPTIEDAVKVAQNMGQVTKLEPDIQTISSDPQTISSSIIRIGALEVDTDKLIGTGSNGTMVFQGKFDGREVAVKRMLIQFFDIASQETKLLRESDDHPNVIRYFAQQQAAGFLYIALELCPASLADVIDKPYLHKSLALAGEKDLPNVLYQIASGLSHLHKLRIVHRDLKPQNILVSMDKEGNPRLLVSDFGLCKKLEGEQSSFRATTAHAAGTSGWRAPELLLDDDAKDNQAHQAMVDAQSTDGNSGSIALNPGLLPNRRATRAIDIFSLGLVFYYVLTKGFHPFDCGDRFMREVNIRKGIYNLELLQSLGDWAFEADDLIGSMLNADPKKRPVAQQIMAHPFFWSAKKRLNFLVDVSDHFEKEKRDPPSEALLKLESYAPEVCHGDFLKPLGRDFVDSLGKQRKYTGSRFLDLLRALRNKKNHYEDMSEELKRKVGTLPEGYLAYWSTKFPNLLITCWGIVYSLGWEKEDRFKDYYLPAVPLLPAERAQFSALIDDILAKGDLQTISASQIRKQLQAAVGVDIAPKKQAIKELILERFDKAGNAAGATIEAPNGEAKKEQVVKREDTVKLEREENAKVKRQSYSPVVPKKERVIKSERDEEDGEEDREVVSPPPKKKRKQNQGGEIDDAKLAAMLQAQENRAARGTRGGAKPRKQKVARPRKSKSEKKVKGEDDSELEVGSDGEVKEKIRKGGFHKEYNLSAPLADLVGEATLSRPQTVKKIWEHIKANNLQDPADKRQIRCDEKMQLVFKQENVHMFTMNKLLGKHLYDIEE</t>
  </si>
  <si>
    <t>&gt;3986_g</t>
  </si>
  <si>
    <t>MAILSVFIAALLAATAIAEPIKRDTGEWVSIPALANWDSANLYDGTGGGVDRYTMYWGNGQTNNGWPDRSQWVSFYDMWNNNKPFIGQNCGEWGVPNNSGEETGEIWNAIQQVAQTTGVDHRFILAVVLQESGGCVRAPTSYWSVPNPGLMQDHDGQDWCNNGQGVVVNPCPQSAITGMISQGTAGTPSGDGLANCLCESAGWVQTNGDTADFYRAARIYNSGSIYNGNNLEQTQTGTACYSSDIANRLMGWINASHGCSVTNI</t>
  </si>
  <si>
    <t>&gt;190_g</t>
  </si>
  <si>
    <t>MPVSPRSPGPNYGTIENSDTRSESSEDTILPHGTDYNERAPLIIHNEPSYDRARRRSFIQEDDDSLQIESPTMKKKEKPVTWMSLPKKDQLAILTIARLSEPLVQTSLRSYLFYQLKSFDNTLPDSTIASQAGIMQGSFAAAQLCTAMLWGRISDRSGRKRVLLIGLSGTMISCVGFGFSKSFWQAMIFRMVGGALNGNVGVMRTMISEIVREKKFQSRAFLLLPMCANVGVIVGPMLGGLTSDPAANYPGLFGGNKFLEKFPYSPPNLISAFFLAAAACAVFFGLEETHEAYAQDKDLGVTCRRKICQIFHKMRGEKSSSSTDQSITESLQGLMTEYSAHPSKPPKRVAPRYKSKLPFRRIFTYNVLCTLVCHALMAGSMGTFNNVWYSFLSTPVYDPAKAPENYHPHLPFIFTGGIGLPPRSVGFAMAILGSIGITLQLFLYPLINARLGTIRAWRIFLYMFPLVYLLVPFLSLITSSTPPPSQKTGIKIWAALSALLFVQVTGRTFASPATTILINNCSPHPSILGTIHGLGQSASSAARTVGPALGGWLYGQGLKNGVVGAVFWGLACVAVLSIVASNWVREGDGHEIRLEGDDEAEEEAERENIALFGHS</t>
  </si>
  <si>
    <t>&gt;8488_g</t>
  </si>
  <si>
    <t>MSTAADKSRTSSGGKSFFSRSSKKDKEKRNANEDGKSVGGDDRSSAPGSRSSRHNRDSSLVSLDGVLSPYSPGADQGISTMAGVITSIPYDSVPADSRSPVPVDYLPRADQNAARMREPLPHHLNRLGGDFHQYPSLDPTQLANGSSHPSGPRPPPGGGTITMASTGNRTTPQLQQWGPNNRTSGASTLNGHNPRYDSYSTNQSSGYGRSSYDQSIDGSTERSSIFSSGSSSRTAMPVSNSNNSFTSTLSPHAPNRETHRLTKFPHYHGSGMSSTTSLSPDGLTMDKPTDDRVIEEQFLALMQKRGWHNLPDQARRQMMAYGPSKKWTLIHQDRLTEWQGEQKRKANSRQTGQYGREMEMLANAEEEGTPEWFVKKVMDNSISPKQLQSLAVSLRTQPIGWVKTFVECQGQVALTNVLMKINRRQAQGPAPAEGTHGDKDLDREYDIVKCLKALMNNKFGADDALMHQPVITALAMCLISPRLTTRKLVSEVLTFLCHWGEGQGHLKVIQAMDHVKNALGENGRFDAWMRVVEVTVDGRGKMGSLVGASEEVRSGGIGMENLLMEYAVTTLFLVNMIVDAPKQDLKLRIHIRAQFTTCGIKRILTKMEGFQYDTIDKQIQRFRDNEAIDYEDLQERENSSMKDGVEGEAKDLNDPSQIVETIMSKVSSSPRTQGYFVSALQHLLLMPEDDSEERLRMFQLVDSMLSYVAMDRRLPDMDLKQSLNFTVQNLLDKLHTDGEARQALDEAVEARQVADSAMAERDEMRAQIELGADGLVAKLQKQIEEQAQIIEVQRRQAEAFKAEMENLHTVRAKEAQRNELETRELYLMLRDAQDIAAANAAKGGNSGLGETDPSQMKGILDREKLMDRLEMQIERQKTQYKLEGRVWGDAAGPSDRLRALREEMDGGGSGSLGPASTLPKDYTNSMLGTVDRSRHTKIPRKPINSQEMVSEDGEDVDEEGVVYERPKIIELRRPPKQAPGYLDEMSSKVKKYDASDDEDGDGVTTGPSHPSLESNSPKTPSSEVSPQTAKVEGSEMEGVQIEGFNGPPPPPPPPMPTQGFNGPPPPPPPPLPGMSGMMPPPPPPPPPPMPGMGGPPPPPPPPMPGTPGLMPPPPPPLPGKMSGNFLASQPAYNTVTSLGLPVARPKKKLKALHWEKVDTPLTTHWAAHAPTPVEKEEKYAELSRKGVLEEVEKLFSAKEIRQIGKKTKKANEKKQIISADLMRNFEISLAKFSSYPVEKVVQLIIHCEVEVLDNTVVMEFLGKEDMCNLPENVAKLMAPYSKDWTGPDANKESREQDPEELTREDQIFLHTAFELHHYWKSRIRALSLTRTFEAEYDEISEKLKQVVFVSESLRDSVSLMNVLGLILDIGNYMNDSNKQASGFKLSSLARLGMVKDDKNESTFADLVERIVRTQYPEWEGFTDDIGGIIGAQKLNVDQLQQDAKRYIDNIKNIQMSLDSGNLSDPKKFHPQDRVSQVVQRSMKDARRKAEQMQIYLEEMVRTYDDIMVFYGEDNTDENSRREFFAKLATFVNEWKKSKEKNLLLEAQHKRNEAAMKRKHAQLKLGSSDDSSPSSPISTGAMDSLLEKLRAAAPQARDQRDRRRRARLANKHQVRVASGQHIPEPGELPEVEAGLTSPQSASTDGLISPILSLPEGSTEEDDVAKRAALLLQGMRTADGTDDAESEKRDNMRRARRRDNADEERKARRMRRREQTASTTESNADGGEGTPTSATEMKIPTVLEGVEETVTTPTTVVSPPSPEVAKSSPVQVDE</t>
  </si>
  <si>
    <t>&gt;4275_g</t>
  </si>
  <si>
    <t>MTISRPPNGFDIGKTKTSEKHPVETPKTLTSSSIDIIDIRHNAVEINLKEEILSSLKATPGSKTLPTLLLYDQRGLQIFEEITYLDEYYLTNAEINVLQNYAQSIAETIPSGSMVVELGSGNLRKVSILLQALEYARKDIDYYALDLSLKELERTLKQVPALNHVIFHGLYGTYDDGLAWLKLPENRIRPKCVMSLGSSIGNFNRHEAQVFLRQFSDVLQPSDLILIGLDATNDPGKVYHAYNDCQGTTHRFILNGLAQANEILGEQVFKIDDWKVIGEYVYDDQGGRHQAFYSPVRDIHFKDIVFKAGERVLVERSFKYSAAEATDLWKASGLDEVKYWSASSDAYSIHLLTKQPMPFNSDPAVYAASAVPTFEDWKGLWQVWDIVTRGMISDEELMEKPIELRNPCIFYLGHCPTFLDIQLTKVTNEPPCKPDYYPKIFERGIDPDVDNPDHCHSHSETPDEWPPLEEILEYQKQVRAKVKKLCENPNLDRAVGQALWVGFEHDIMHLETLLYMLLQSDKTLPPTKFAPNFEEAAKAAEKARVRNEWFSIPEQQINIGLDDPEDNTGGYGHFGWQFARYLQETESSDIPASWAYTPMDKPKNGYTNDHTNGHTNGHRNGVANGIVPLTKEYLENKAIRTVYGLVPLKYALDWPVFASYDELAGCAHWMGGRIPTLEEARSIYKYADILKMKEAEQHLGKTVPAVNGHLINDGVEETPPSRAFKHGGSSQELFTNLEGANVGFNHWHPIAVTANGNKLAGQSEMGGVWEWTSSVLREHEGFEPMKLYPAYTADFFDEKHNIVLGGSWATHPRIAGRKTFVNWYQRNYPFPWAGARIVRDL</t>
  </si>
  <si>
    <t>&gt;7794_g</t>
  </si>
  <si>
    <t>MALERVPADIRAQGGVARMSDPKMIKEIMATVTIPVMAKARIGHFVECQILEAIGVDYIDESEVLTPADHAHHVEKHPFSVPFVCGCRNLGEALRRISEGAAMIRTKGEAGTGDVIEAVRHMRTVSAEIKRAAGLSDPELRVLAKEIQAPYELLKETAQLGRLPVVNFAAGGIATPADAALMMQLGCDGVFVGSGIFKSGDAAKRAKAIVQAVTHYNDPKVLAAVSEDLGEAMVGLNCSTMDAKDKLQGRGW</t>
  </si>
  <si>
    <t>&gt;16441_g</t>
  </si>
  <si>
    <t>MRPFSAVARGCLRQAIPRIRLPSRCQGIQVRVTAKRAYGSGGGQEILPLPPKRNGLILAVAAGLTPAAFVQLSEEDNHGTEMTAEIRMLEASRDEIKKGVRHDVRGIRRWRDTVFLYVDLYVWEPLCTGLRFLHLLFIFVPVLVAVPALWVGRRNAERDNERSGTLWWYWFLVKSMERAGPAFIKLGQWAASRSDIFPDQMCNVMSQLHSHAPAHSLDQTIRIIRKAFGGRRFDDIFEEFEAKPLGTGAIAQVYKAKLKHDLAVPEDTDLDEPRNRLRNVRKNVDTFIKSSPQRVPSSYVAVKVLHPGVERLVRRDLRIMQFFAGILNAIPTMEWLSFPDEAVQFGEMMRLQLDLRIEAANLAIFRKNFKDRTTAWFPYPYTMFTTRQVLVEEFAQGIPLSDFMENGGGVFQQEIADEGLDAFLRMLLLDNFVHADLHPGNIMVRFYQSGKPRLPFSRREDELPQHRADVTENVLARLRPFRHRKDLKAWDEELSKIDQEGFRPQLIFIDTGLVTELNATNRKNFLDLFKAIAEFDGYRAGQLMCERCRQPDAVIDQEIFALKMQHLVLGVKSQTLALANMKIGDILNTVLGMVRGHHVRLEGDFVNVVISMLLLEGIGRKLNPDIDLLSSSLPILRQLGAQSGGGMLRQGDFSMLKVWAGLEARKFLQYSIEDVERCVKYDILSPNV</t>
  </si>
  <si>
    <t>&gt;90_g</t>
  </si>
  <si>
    <t>MAIDRRRDIRWRWLTTLLGVMMMGWGKGFGALALEEEEHTRIPLPSYHYGAKIPVECLNRSIDTGEHISNEKNELQYVPFPVCNETGKPLELAYGTEDELNCTIPFITDPFFHLLEFYIHNDAPLSCRIASRPPPHIHTPGSTPPPAEYVPLIFALAGTLQLSHLHISTHLNILLHSTPKHHLHPHDSGVIDSGAAYSTSPLSHTKGPAALTKKLVIGDPLPLQFSVRWFPSPSLPRANGKIEWAGMGGHFYASTFFYCLVSAMAGAVGSGIWFFGVVLPKRLKGRSLGGATPLGFGVGREGRVGNGWGMLPGSGSGKLD</t>
  </si>
  <si>
    <t>&gt;1319_g</t>
  </si>
  <si>
    <t>MHSTVVRAQNVFGFFTTVAFIVAGLIAFSDIISPRTPSAHVVLKDAQVVRGRPHYYSTKKEEYAVLRFSLDADLSSLFNWNTKQLFVYVSASWPNATSTELVNEAVIWDTIITSPAADHLQNIGPASMRKLVRSAKGKSIDPSRGKLHLKNQKAKYQITSPGGKLAETEGMILKLHYNVQPWVGVLTWTPQIELGVWKKIKGGVSKTFKLPALKVKKDAEKKSGRV</t>
  </si>
  <si>
    <t>&gt;859_g</t>
  </si>
  <si>
    <t>MLRSSLRTSSSQLLKAGCSARAFSTTSRSPLLLSNTASKAALSSKRPSPTRSTQRRYAAAVASAPDPNDNFLSGNTANYIDEMYMQWKEDPKSVHISWQVYFRNMESGNMPMSQAFTPPPTLVPTPTGGVPSFMPGPGMAKGQGSDITNHLKVQLLVRAYQARGHHKANIDPLGIRREAQEFGYSNPKELTLEHYDFTEKDLDTEYSLGPGILPRFKRQGRDKMSLRDIIAACERIYCGSYGIEYIHIPDREQCDWLRERVEIEQPFTYSIDEKRRILDRLIWSSSFESFLATKYPNDKRFGLEGCETLVPGMKALIDRSVDYGVKDIVIGMPHRGRLNVLSNVVRKQNESIFSEFGGSAAAEDEGSGDVKYHLGMNFERPTPSGKRVQLSLVANPSHLEAEDPVVLGKTRAIQHYNHDEKDHKTAMGVLLHGDAAFAAQGVVYECLGFHSLPAYSTGGTIHLVVNNQIGFTTDPRFARSTAYCTDIAKSIDAPVFHVNADDVEAVNYVCQLAADWRAEFQKDVVIDIVCYRKHGHNETDQPSFTQPLMYKRIQAHEPQIDIYVNQLLKDGSFTKDDIEEHRKWVWGMLEESFAKSKDYQPTSKEWTTSAWNGFKSPKELATEILPHNPTGVPAKILEHIGTTIGTAPENFNVHRNLKRILSNRVKTVTEGQNIDWSTAEALAFGSLVNEGHHVRVSGQDVERGTFSQRHAVFHDQETEQTYTPLQHISKDQGSFVISNSSLSEFGCLGFEYGYSLSSPNALVMWEAQFGDFANNAQCIIDQFVASGEVKWMQRSGLVMSLPHGYDGQGPEHSSGRMERYLQLCNEDPRIFPSPEKLDRQHQDCNMQIAYMTTPSNLFHILRRQMNRQFRKPLIIFFSKSLLRHPLARSPIEEFTGDSQFKWIIPDPEHGKTINEPEEIDRLVLCTGQVYAALYKHRADNEIKNTAITRIEQLNPFPWKLLKENLDMYPNAKTIVWCQEEPLNAGAWSFTQPRLETLLNETEHHNHKHVMYAGRNPSASVATGLKSSHTKEEKELLATAFSVTQDKLKGE</t>
  </si>
  <si>
    <t>&gt;605_g</t>
  </si>
  <si>
    <t>MHPLSALVVGSPLEQDRRCVVFPVVMGMVVVVFPGVMVMVVVVLRWSSSTHMRPGESVLKSHEIRARASIQINYTHLPSHHSHPLPRRRRRRIATDDSRFRHPLTKKIRLARITSGRPTTAATTQPQHRPAPAPAPAPTEEWQTQQTDPNTLPSRILPTPPATSYQHPSHPIPITTSESPPLENHHRPHSQT</t>
  </si>
  <si>
    <t>&gt;5493_g</t>
  </si>
  <si>
    <t>MSNLFSGISGRFRGGGKSNGSKSPGLPPNGTSPTSPTGNSQSSSPATSTAPRVPPLPNSPSLSSTLSMDDSNVGLPSNDPLSCYNLPRPKPLWLNEAHARHIVKGNFMTLSARPKTVEQGEWIAHQVVEHYRNLWNFVHVIHDKEDDGTTICNSQTCPRMSAGANHSFTWLNSRKEPVEVPAHEYISLMQRWISGKIDNTTIFPTDPAGVSFAFNRGVPEVASATFASGGLNTPGSNVPIPAGATALNTSLSQLAGPGDWVGKSSGFPVEFFEVCQTIFRQMFRVYSHLYWAHFIDPFYHLNLERQMNSCFSHFVLTATEIDMLKPHELEPMQPLIDIWAANGTFPKESKAYACANLRAGERLLALSANN</t>
  </si>
  <si>
    <t>&gt;10602_g</t>
  </si>
  <si>
    <t>MPTLGLPSPDIDSKDLDSQGPNTTSSTSSLESLSHVEQLDDALVAAGASSSGFRAPAEVISSEGPRLQTKDSFHDQLLSNPDNLSWIPLRYRLLLHHFCHKTTESISCHSVVQNNICSALIPIALNCSHVLASILYLSACHRTSLGIDQCPVEMAHLKSASLRQLSIALSAPKKVLVKEAAIASTLTLCMAGIVSGGKKRNSWRPHLEGAMALLSSSEEDVEPCETAEVRSPRVLLRQLYTSIQAIAVSCSQPQVQIPRRSLGEETNAQTAYIDDLTGFSTFLLPVFEEINLGRRRRIQPSRSSQQGDKQTSDELLAPEAVEETCKLLIFSVQSMLKTRKPCFRRGVKEMLEPSIQSDFFMLDEAYHHMALLQIYSRAPRFSSQLMVDEAVEKLLACISSMSFVHKPCPAVAALPPLFEAGLHARLESDRNVILGILDLMWSCYGMGNVRSSRSLLKRLWAIPIGNQCISQREGVIGILPEQFPHGGTKPN</t>
  </si>
  <si>
    <t>&gt;2328_g</t>
  </si>
  <si>
    <t>MPPQISDEEDSVSESGMSTPAPKQEKKINLDTSTVEDDDRLMVESNADEEDDEDEQLGEDEFVVEKISDHLIDEETGVLKFEVKWEGFEKKSERTWEPEENLLETASKVLNEYLAAHGGKDAIMAAYEEKKAANLDPAGKRGKKRVRQSSGTPNTNGTSKRAKKNSIHPRSTSPPASADRADFKVPTGSWEEHVINIDACEGKNGKVNVFLTWKEGEKSQHTLNQVYKRCPQKMLKFYESHLVFKKNEDTEPKIETEDDED</t>
  </si>
  <si>
    <t>&gt;8041_g</t>
  </si>
  <si>
    <t>MAHLVGLIISLERNREDSTSIMPELVLEIIHTGKICLIITAGTITGIVFCTFYIPFVCVKTLYSYIKKRFEWPSTKRKRLQRAEEDRLRAMEEQQKLVENARRVAERQWPRALRKRERALSIGREGVMGVWEAVDEREISQSLKVKKAKKAQITEVAKRKTDAQEESRLFDLPFETRQKIWKEMTGGYVIHIKYVDGYRRMQHQRCKSRCGGCQCRRQSKQKGVLDPWGQCDLLVPLRTCRRIYSEAVRALYSKNTFTFNGFEDVLKFSLVVVPGRMEWLRKLQWRKPISNSNSYVVWSHRSRDFAEERHPMVQVHSSSRMQLSHVSDSHALAGWDLGYFGKYSLGLAQREMIWRWEESQKQRLVERGVDIEERVLKLGESPDRESRSEVFFW</t>
  </si>
  <si>
    <t>&gt;6900_g</t>
  </si>
  <si>
    <t>MAPPARTTRDPSVSYTPEYSEFLEKLREYHEQRGTHFEPEPKVGAKHIDLLQLFKAVVDRGGYDAVSEEKLAWRKLGQEFNLGTSNLPALAFQMKTAYYKNLAAYEISTIHKKIPPPREILEDTTAKGGGLLTRTLENYRPSARRDTLGNEHSEASGDDGTPARDRIESEEIPGSGGRATRGLRQAPPQRILFQPDTQSSRPSRNLSSTSHAPSPQHHQNHNMQSQQQPRGASSSYTPSTNMDMSMAVANYEPRPKMPLTLQPVITSGNNPAEWARRQRAMREAAAIQAGVTSQAFRDNKSRPLLPGVGFDGPNIYVRCLCALRSGIPDEQDYALHHLVKISMERGDKYKFESFPGLAEALIDKVLEVGSLFYEVNWEVSYAIITDDAAKHNSSVINALGGTPDILQKIASLQKRDIDDNIQTEAFCDKMLQLNEAALTLRNMVMLEENARYLSELMPLQDFLTIALNLPEMQCLVELKHYALDIAEQLTKYLHMDETDPLYQSLLAQLTSSDRGVILTALRAISRISMNLEENNLLTGVPAAAIQNIIDWTLLNDEDLVHACLDFLYQYTAVVENVDFLISHVQVEPLVNQLVRLLGHGAKVIEKGYRRGRDYKKPAPEQVPAIPRELLRSLLRMEEPERSSQWLRSLFEEDKDESITQISLWQAYQQCFSTYAGSGATSPLLAAAEFIKNVSTTFADKAAAQVQQGVVQRFIIKGIRMRSVPVNIHGEEFTACLWRTRNGQEQGCRSFFMSPDEMYMHILKDHLNATETEPGKFNNISGQYRCYWRNCQRFHSEPATKLAQIAQHIKVHLPPRSSSTTKNSSEQLPNGNGTMSKSSIPSYIIMAPQQTFRWDLTATDEHQEAAGVPLSAVLVLRNLARNISKTEVEETALKVDGAVSWVDRLFKPVESKLFEVFAHNKALFVYMTDLLEAVKDS</t>
  </si>
  <si>
    <t>&gt;10226_g</t>
  </si>
  <si>
    <t>MEMASDPSVKHFHFHEKNDAEYAEEEKRCHYCQFRSWNSYRRYSISVVNETGDGARLPPNFVFIQKSIRRAGVEFSPDEFKSGCECTEDEQCTKRGCACMEDVDDEGQHFFERVNAYHSTEYLGPTKKYTLRSDMLESRKPIYECHEKCNCSLDCSNRVVQRGRKVNLNIFRTSDGRGWGVRSRDDLIQGQFVDEYVGEIITSEEANRRRAAASSVKQKDVYLFALDKFTDPKSPDPRLQAEPYEVDGEFFSGPTRFINHSCDPNLRIFAIVTDQSNKPFHQLAFFALKQIQREQELTFDYTDGITSYDGTSIEEALMDPTKKKELTKCLCGSSNCRGYIW</t>
  </si>
  <si>
    <t>&gt;7200_g</t>
  </si>
  <si>
    <t>MSWKKTDQLMDTIRHYSGFPATGVSLRQMVQFGERPSTGTLFRASQFLSEELPIRLAHRVQELGDLPDGLNEMPSIKKVQDWYAQSFEEITTLSRPHLSKDVRDKLMRPGKKNERQSKILAEITHNPSVERGQYSSSPWQHGGNGSGNGYPEKTAAKRRYFATVEDTADWPPKLHDYNTRFADTLNHIKRRHDSVVTTVAQGILEYKRKRQRMQIDNNIQAFLDRFYMSRIGIRMLIGQHIALTDQSQNKDPTYVGIICTKTNVRDLAQEAIDNARFVCEDHYGLFDAPKVQLVCPPNLHFMYVPGHLSHMLFETLKNSLRAVVETHGQDKEDFPVTKVVVAEGKEDITIKISDEGGGIPRSAIPLVWTYMYTTVDTTPSLDPDFDQSDFKAPMAGFGYGLPISRLYARYFGGDLKLISMEGSVLLPPYVMPNTNTD</t>
  </si>
  <si>
    <t>&gt;1907_g</t>
  </si>
  <si>
    <t>MATAFEPSLSTSTMRPPYASAVAPSMADSLPNINFGFDELRDRMAKFTFKFDTFIEQGRKRVLEERNQFRINVAELKEDQRMKKRDIEILSQKSSTHQQTLAKEAAETNEMKAAIASLSAQRDAHLTTKDSLKQQIAETQKQIDAKLAAQRSYAQHLDTQSRFNIPELDFWLSSLCVDLEGAGLNDRLKFIFTHVDDRDWTREAWFELDTSKRDYEIAYCKPKLEKDQIERVLERLNETRDLRFLLKGMRELFVESMKS</t>
  </si>
  <si>
    <t>&gt;5244_g</t>
  </si>
  <si>
    <t>MESKSAVKQRRRKKRNIRTEVSSDNESIASSSDAENKKASSKSKSGISIIKSKDQVGTEFTNFYLQRATVEFAEDLDKIRNADDFKDEALPVLVQALRQGTGLFSADEQRRVVSAAVENGKDKK</t>
  </si>
  <si>
    <t>&gt;9257_g</t>
  </si>
  <si>
    <t>MSFSMITALSGLIAFVSKVTAHGTVTGMVAEGIYYEGYHANFQYMQTQPIVVGWSTPEDLSNGFVAPDAYGTSDIICHLGATNAQTSATVAAGDTVELQWTAWPSSHHGPVIDYLANCGGDCKTVDKTTLEFFKIDGVGLIDDTTVPGTWASDQLIANNNSWTVTIPSDIAAGNYVLRHEIIALHASQAVDGAQNYPQCVNLQVTGGGSATPSGVLGTALYTETDPGIEVNIYQSLSTYVVPGPTLYSGAVSITQTSPTAPTGFASVGTQESSVSIATSIAQTTGSVALTSSAKASNAVSPISTLSTLSATSSVGGVVTSAVAQSTSTAALYSNTTLTTSKRTKSACKVKTSGASRKSSQTSTPVAQLTTSSSASIQSTTLTGIATIPTTSPVVVVATSKTTSNAAQATRTSAIAPQATSTAISTSSGSASTIPSGTTLSTLLSWVSSFYDTHSGTSYTGETVARRHARDIPQAETARLSRR</t>
  </si>
  <si>
    <t>&gt;2319_g</t>
  </si>
  <si>
    <t>MSYPLQKSDDEWQAVLSKEQFRILRKKGTEAPFAGKYDKHMPEEGVYACAACDAPLYKATHKFKSGCGWPAYFDSIPGAVTRHTDSSLGISRTEIVCSNCGGHLGHVFKGEGYATPTDERHCVNSVSLKFSPEDKVVEKAESKV</t>
  </si>
  <si>
    <t>&gt;7295_g</t>
  </si>
  <si>
    <t>MASPREGGPATEGRNYTPQQYADDQRRHQLDRDVGQNQQLPRPNGAFTADNRLAASPAGSLNGRDREGEPPKTSGESKRSRSRTRNGKTGSGQLRICKKCGEPLTGQFVRALGGTFHLECFRCADCGQIVASKFFPVDEESGEGQYPLCETDYFRRLDLICFKCNGALRGSYITALDRKYHIDHFTCSLCSTVFGAQDSYYEHDGQVYCHYHYSTQFAQRCNGCQTAILKQFVEIFRNGQNQHWHPECYMIHKFWNVRLASSTDHPEAVRQIEDTTSEAGRNAVRDAEEQMEEKVYKIWSVLSTFEESSAACISDMLLHVSNGAYVDGVLVAKKFIWHVDILFRSADKLDATMAKSGPKGLSYSREAKLLCKKIVAFFSLLSKTQETGVRKLGVTQELLALVTGLAHYLKLLIRICLQGALKVERELKNSDGLHEFLDDLSDLDSVKNDDRSLEATTGTTGLSAANSDYCRKCNHSVEDECVRCGERRWHRACLQCSKCLRELGQNLGDARWSEKDQRIVCNTCESIAPDAIGGFELVTKLQQYVFLLRVALARLLEILRSSGTLPHTSDDPNLNGYNSSEGYRLAQQEESPLLRSDTRSKSYGGNADDNNREKRVSSSYENTLNDVRRLRSTRMDKHLSSTIRKARTSRIIDGVEGQPPRPGSAGVDGSDTRNRDLSTVDERDNGGESRTELMFGHQDALTLDDIPRIVATQQAKEQRPNAYKHARHEMFRDSGGEPKLVNGHERNFSSGNELDMPPQGDPSPQRRETGKRYFSELSALEYFIVRHVAVIAMQPMLEGHFTMEELLNLIETRKPTFWNKMGKAFKNDGKKGGKKKGVFGVPLDLIIERDGADSTDGIGPGALRIPAIVDDAVTNMRKMDLSVEGVFRKNGNIKRLNETMAAIDKDGCESVDLSKENVVQVAALLKKYLRELPDPLLTFKLHRLWIASQKIADEDKRRRVLHLTCCLLPKAHRDCLEILCSFFNWVASFHQVDEESGSKMDTHNLATVIAPNILFTKANTPVDDNFLAIEVVHTLIEYNEQMCEVPEDLQSILSDPSLFNNPSDITTKEILKRYGDLGSNGGPRHQVETTESPGRQRDSNGRPLAPVVTRVDTDPSQAFAWQKESSVRHVQDPSQQSYGKSSSDQNTPPQPWEEPTQPIIPYVQRNGTPDSQRDRREYRNSGWGGRAQNGSVGVTGAG</t>
  </si>
  <si>
    <t>&gt;16458_g</t>
  </si>
  <si>
    <t>MELVIPATVSLLLLPTLFIVALLRPPPSHGDLPRQNIGGLEEWKVEIQPGAPFDNILNFRDVGETVNVFLRERRVVEGKLFRAARPDDATLADRKRLRDEYGIKTIMDLRTRTEHMNREEKRRKDTRNPALVALNPALTLPIQVPGINYVQVNINGRGFERSLLWQLSFMSFLKLVMLMILGHRMKAISILGREVMKPRGLLGLGHDSLDHCGPEIALALHTISNPRNAPILLHCTQGKDRTGLLILLILLLLQPPIPISAISHDYTLSEPELLPEKEERMKEISSIGLTEEFACCPDDWIANMELYLREKYGGVAEYCEAIGFEREAQERLVQAFGMWEK</t>
  </si>
  <si>
    <t>&gt;5231_g</t>
  </si>
  <si>
    <t>MEFQEAQKFAVRALDGISSTFQKAPGSAILIRYIQSSYQDDPIRSAIELVLVIFFIRYLLSPSYSTHNGTFVKLSEQEIDELVDEWTPEPLVAPQTAFEEAENEKLPIIVGPSGPKTKLSNGRTVTNLASYNFYNFVGNEQIKEKAIQTLRTYGVGPCGPPQFYGTQDVHLKTEADIASILGTEGCIMYAQAFSTISSVIPAFCKRGDIIVADRAVNYAIRKGLQICRGTIRFYEHNDMEDLERVLQKVVKEQAKKPLTRRFIVTEALSEAVGDCVDLPKLVELKLRYKFRLMLDETWSFGVLGRTGRGLTEAQNVDASQIDMLVGSLAGPLCAGGGFCAGSNDVVEHQRITAASYTFSAALPAMLATTASETLNMLQTNPEILLQCRENIKAMRAQLDPRSDWVYCSSAPENPIMLLVLKPDVVSSRRLSIEEQERVLQECVDETLANGVLITRLKSMPVMNGSNGKDDDWKLQPALKVCITTGLSKKEIEKAGITIRHAITKVLTRKSSSKLVMPAPA</t>
  </si>
  <si>
    <t>&gt;1538_g</t>
  </si>
  <si>
    <t>MNLNDTSTKSLIHPTFEESLKAIQDWLRDSGIPSSRLEYTPANDWVKLSLPVNAIENMLDTVFYVSQHEDGNFLVRAPTWSLPAHLIEHVSVIQPTTSFFRPKKMGSTLRPVDDVWKSSQHPRPPLDSPPSGSDVAAVCNTSLVTPLCLRTLYGTIDYVPQLFLETYRPEAASEAYQFDVVVIANGNDEQTQENALFSEN</t>
  </si>
  <si>
    <t>&gt;10610_g</t>
  </si>
  <si>
    <t>MVFPIQKADPVADEKEISKLVAESFLHQEPYASIFRDTDPIEYLQAMSVLVAPRLVGKGRETFKIVDPETNKIISFFTVIHPHKLTDEEKKGHFQLSNSHPDMPTGTNMALFNATFAMTGSIRSRCGFDVEEDYMGSMVITDPAYQGRGFAKRLVKSVLPFADQAGKKWYAACWPVSTIMYQHLGFDIVTTETLDMSLYGGDGKVIFNLLTRDPQPLLPN</t>
  </si>
  <si>
    <t>&gt;3750_g</t>
  </si>
  <si>
    <t>METKRGFKEICVGNFKAQPGVDRWPLDLDGMVSSDQPRPAPWRSNLVALSQMYNLYFVAYQDKIHVTIPRGLQQTIPSRADLILDLPISVNGFRIGGYIDPVCPHTVNNIRLGNLGEIEILLIACDDGDVIAYYTHMLSRESRLSRADGLSPNGITKPFFHENVGISAWGLAIHDKSRLIAVGSNNREVTVFAFGFSRETVDIQGPSQENLSPGLDELFPYMSSDLDNIRSRAQNFRVVLPLGLGGHNIPSIDFASNSGGFAEVVLATDINGNLWSLGIWNTEKKKLPPIHKNVDRITDTEMGWGVLSLPLSYFRTVPMPAKALGVQSHSGAIVLRGSKTLELPLHFDFKSSINQIQQTSPLHPIFERLAPNPIENVPKLILCLEDDDGLPENITTRGPDKNSLRFHKPLDQEFNELRHRLNNPTWSSIDDHISKLLAAGIIHARRPNTGEKYNTFLPNGAAIFQTYTHDIHLCSPCPFVLPSTVCENILKQHVPSELPTIRFDRLSMLTVIPELSLVIVASQIGRAALITLTKMEDDFCKHGPVVMCRLDLILPLSRHEAEFRPPLSQLLGMAVAPLQVHEGLEDKQKYPRRWRLMLHYFDHTILSYELSREDDQIKHLVVF</t>
  </si>
  <si>
    <t>&gt;16463_g</t>
  </si>
  <si>
    <t>MLRRSDSSRKSCERSNNPLRHLNRALSIRSNKGSSSGGSAPRHAFNLSSLRGTIQPELSKKLYKLIKYENNLVTSYETAGKERISIASQLSDWGEATNDEAISDVSDKVGVLLSELGEQEDAYAHNLDDSRSVLKQIRNTEKSVQPSRDHKAKITDEIAKLKAKEPESTKLITLEQELVRAEAENLVAEAQLTNITRQKLKEAYAAEFAATIERAEKQIILARHGRRLLNLLDDTPIIPGEVRVSYEHASQARQILNDAEDDLKDWQPELEDVTSATQNHLMGGGVPSGGPVGGHQAQSTVAGSELGEGSVVHHENDTLPGEQTGERNGQNRNSIGSSVSPGVVTGGYPRSEAESSQLA</t>
  </si>
  <si>
    <t>&gt;5111_g</t>
  </si>
  <si>
    <t>MATRGGKPEEELFLSRPSTGEDSPTVEPLRIKKPTSPQPRVGSAASGRVNYPPPAKPSFPLPPGASSSANFLPYPDDDEDTYHLPRPSEQRPHRAPYPEDRRESPPRVGSAGSGRSGQSGGSGVEQGRPIASGRKVSASNDTTPRLNTSPVDRRGPGLAERRGTAPKPLPESPGPDLPDKEGLFAKAPRRDPQLSAGARRPSQPSASSYPEIRQQYYPPPVPGIAELETPAGTGESANLMAPSAVNRFPSTTSVSTTRASRGSPPPPETPIIGPGEQPGGGIEARYAAAGISGTATLSSLQAQNAAAAQRQNQYGPPPVPQLPQSPAFMQTPQQPPPRPWTPTESPESQPHGPPTVYQGPNQITTTSSAPAQEHGRQGSGSQPSTLEQDFQRMQMSASPPPAYSSVTPASNGATTAHGYPSEKRTTAPPAQAVVPPAAINIVSKPNIASPLASPALQHPGHPAFANDPRQDMASPQQQPQQASSAQQFANASPFQGAGPASPPPLPEGWISHLDQNSGQYYYIHLPTQATQWEFPKGPTPLNHDIPPLSPTASTYGNPLASPGLGMFGKTPLNSPGFPPHTPGYAESIMSMTSQTPTAAGFSGPPPSAGVDMYKVAPTNGVYFGPYLRYVNMDLERGIWLGSIMLVTDAPQPPTIHIHQSVDLSPNPRQLKAGPIFTHQRWTFYRYDVDLQMGEGQGDKWTYAITSHLGCTRYEFLVAGRYETNWRFIAHSGNDFAMNTSMTERGKLGGIGFMWKDILQKNVECNGFHVQLGLGDQIYGDRLWKEIPLLKQWLAMSGKDNRKSAAWTARHEEDVSHAYFHYYTSHFDQPYLREAFAQIPHVLQIDDHDIFDGFGSYPEYMQSSNMFKNIGRIGIEMYLLFQHHTTLEILRNVSTDHDLFTITGQGWHFVKYLGPAVVVVGPDCRSERTQRQVLAGPTYQGIFPKVATLPPSVQHCIWMISVPVIYPRLETVESIAHTFSTAKKGVTGTYNLLGKVTSSVAGVVGGREVVASGFSQVKKAVGKSGLMGNVLNTFGDVDIADELRDMWTHESKDLERTYLIRTLQGIAHQKGLRMTFLSGDVTCCGAGLVHDPSHPSDHKTMYQIISSSIVAAPPPSYVLKMLHNNKPLYIPLNGQKSTNQVSDTKEDMMEIFQTDTSGGPREMKKLMGRRNYVAFVAFDPDVMQQPGGSVHSGNMGLKKLSLAVDFVVQGDSGFTAPTKYGPVIIPSLEFGR</t>
  </si>
  <si>
    <t>&gt;2863_g</t>
  </si>
  <si>
    <t>MAGKSPLLSPETAPISPKSVESLTPWSDVLLEELRTAIELNPPPGIIKRCGFVSQNTWRSRMRKSQSKALWLAVLVLGGMWWAMQGSLRAQETAFEKGNESILPNLAGLKFIDANNPNIRYVGRWVLASDGLHKDGSFPGVYFDFVLNDTSTVLVSLYNSGQQNLRETKRSASASLPFFLSANTSHAAPISLLARVDDNEYVVLPNASSIISIREGNLDPLKQHSIRIIAPMVGGDMVETLQLEGIWFDQKGRLLPFDSCESDKDAQRDGLQLSPDMLTSALQRKMLEIVTDMPGSLAGKDRRKSIGTTRSILSGVMGWEYLLGEMFGADHVMVGMEGMCLAEDCKGGRGSPAGLADVFFQSGPVGSEQYSRPWLFQQYIPDVMIMNIGNSDCESFQTYSHEYNKTIWELSLAFEETYMSMIKTIRALAYPKYTTSILGPSRLDYTSQRLITDVPIFVMRPFRGQLEQSTHSVVDRLRMEGDKSLFWLDTSGWLNTEIDFGARTEDQDFFLDDESPRKQWQLTERGNQRVSILLHMHVCRYLAHDVERCAFLPAEIYQGNAIDTEARLFEDFGQDE</t>
  </si>
  <si>
    <t>&gt;2784_g</t>
  </si>
  <si>
    <t>MAEGGVIVLQRNLFSLLANSLVQILHSTSPLSYYYEDFNEKESIRVLTLFPSKSLPAEIHIKLSIVRLIDNPGYEALSYTWGTINGDASLCSTIHSAGGQIKVTKNCEDALRRLRRENDERILWVDAICINQKNDEEKAHQVAFMGSIYQHATQAAIWLGDASETVDEETGQSLSDMFFEYLAPMAAEIQQLKLDGYQPSSSPLYKDLVSQAADYVTNKNLTPLVRGFLDVVLRPWWERVWVVQEAALAKSAVVICGGKTADYMELYDLWYTSFTDLEHDSVHDSGLTYSLLEGYKHHMFSILHVRIYSQWQSPAKVLQGVLDRCRRLRSTDKRDHIFAMFDMFGDFKSKLPAPDYGKTSLEVFTDMTRIFIDQLDSLYILPQVTNVESDSYFPSWVVDFSQRPKFHIPTADDVYHASTTSPVLYKISDDGRDLQLLGTCVDRLEEVPKAPVKGYYNPYIPKKAILGYQQSVRVGRSIAEYPTGEDPEEVLWRTMCWNVDGEGNSPAVDETRIPFEHFSRALLSGKDVEVIEKEILLKDSRGFNDICVHSMPLCITEDGYLASVPWTAEEGDRIVIFSGGQLPFVLRKDSTGQHYRFIGSCYIHGIMQGEAFPDDPDELECFSIR</t>
  </si>
  <si>
    <t>&gt;10678_g</t>
  </si>
  <si>
    <t>MTRPKVDPGPYPRGRRGDASGPPPSLYQRGTPHDADDALDKRQRTAQACDSCKRRKQKCNGLKPCQTCSKRNLHCTYGEVDTPSDHDLQSSPKRRMVESQSPLGMVDPLTGSEKETLSLNVAPPPPPPARWTPTKDSFQPPANGNSGAPISNVRASGFSMSLLLNDENVKKEHKSALNVPPSISRGLGLMSRGSTVSGQEEEAVVYSNTRMLQDPTGRLLYIGDSATLSFLQLTRMIIENVAGPSPFTMDPRRHKIVEASITLPQSFRRTHLLPDRQTANVLIESYFTNTSGMIEVFDRKEFLAVVDTCYTDPLTVDPNWLCLMYLTFAIGLVMAAPTAGSAESIIIQKLRAEEVDRAEVFYADAKSLGDPTSGFEDAGFWSIQALTLMSVYMLAVSKRNASYAYYGMAVRSAFALGLHREETMCIFGKEEQSTRRNLWRTLFVLDRFLAASLGRPTAIRESDCSGATLTTGEKPDTQSAFSSSGSSYVNTSALGLEASVRSCHVIGVILEKVYSQRKISTRLAQDIADHCKGWPKALDPSLHHRQATSASPPQGVAILHVNLLYCHSIILLTRPFFLYLMNRIHQASNEQLKKGEKQKTSRMEKFGEACVIASCHSIALVQNALECGYLPRRNPFNLYFLFAAALIVLSNEFSALYHNPSAAQSITSSINIMHYCAQHDPQAARLLFILTSFRDVVVQEQTKRAQHAGLFQPPISEPLDPMGALYQAATMNSPSMSTSSPPDISLTRSHSNPNISSILNPMPTLVRRTSGHQDSMYPSDPMDMSTTSAGRQNSLDAFFDLARISSQANSSGSDEGQDSLGDAEVDFEALWQWPSGNGGMTPAGGIFGSVSGVNMEGTETSVPLFGMDFGSG</t>
  </si>
  <si>
    <t>&gt;10783_g</t>
  </si>
  <si>
    <t>MNQQPAPAASINDLWIQHQRQHSSKPTWACPECPERKIIFSSEELWKHAENAHADKIPAEQSEKQAFRVKFEAEALKKTTKENPRKTPHNESSVAEPLVYIQSKRPLNIPAPPPTSRTLSGLKELDINKSRSEDVAMHDASEDDGPRKRAAIGDGISAGSGSPFREASASPPPARPRSKATPEPFETQRPHVEHKQLWTELDRPLARSSFQDTSNIASIQMQKNRSQALQQKNRKSFTSPQQSSSQRHSAQNSQAALGSSILRNTSSTKNVEPFPKDDAYDIILQPETRPISQEQLVAEVKGIYAGLVMVEAKCIEVDNKQATLAAADPGAQPRLNNEQWQALIALHRTLLHEHHDFFLASQHPSASPALRRLASKYAMPARMWRHGIHSFLELLRHRLPASLDHMLAFIYLAYSMMALLYETVPAFEDTWIECLGDLGRYRMAIEDDDIRDREVWTGVARHWYSKASDKAPTTGRLYHHLAILARPNALQQLFYYSKSLCVEIPFSSARESILTLFEPVLNHDNTQGQYRLPPLDTAFVKAHGLLFTNRDMEKFEPTVTEFLGLLDNQIGRVTRKFMEQGYYIAVANAVAILGFASKENPLMKAIEEATLTPTPESDVQMAGTTSDEASLAIKSFERAQRLSNSTLEIVLERIGDPNVLPFIHVTLVFIYYIARHPSAMRLLEAKFPWQALTVMLNTLLMPYGTPARIENSEFPLPVKDDVRPFTEDFAMRGLLWASKYYPENWFSNDKIDDEEKYLEVASMTDDRKERILWLACRLCGLGKWIYFNGNKFSTTPFESEPAVEPPVQTTCVSAQPANPETPLSRSYTYASATTVGRSATWASEDVGNASDEDNYAANQGAPDPGGSIVKP</t>
  </si>
  <si>
    <t>&gt;8992_g</t>
  </si>
  <si>
    <t>MVEPTPTAPIKTYHGQCHCAAFAFTIEIPELTSATECNCSFCFRRGYKWIFPMEGRFIVTKGEGALKVYEFGNKTMAHKFCPTCGTGVMGVRYNAPPGKAIGINARTLKGVDIWSLKVGKYDGAALKPLWNPPKYTGPEPAASIENSKIYTGSCHCGAVTLALKTAGLLPPGVHEEIVECDCSICIRNGGTLCYPRPDQVSITGIENLTTYSFSRGFQAHHFCSVCGVYIFIKRFDIDKETWERESTPGFNYKTWPLSRPVNLRCFEGVEWDEIKIVNYSLKDKGPKYEA</t>
  </si>
  <si>
    <t>&gt;120_g</t>
  </si>
  <si>
    <t>MPSAQLDHVIILIPHATLLSPPEALTKRFTLTPGGIHADGLTENKLICFADGAYIELISFLDEKNRQGHWWGGKKYGIIDYALTTRDTATANYERLDEAAKKVDGGMRYAKPQKGGRERPDGEKVQWEVTFPIIAAARRGEVPFWCHDVTDRGVRVPSGGNAIHPCGAEGISALSLRCNTSRLEGLKKDYKDVLGLEDVYGTGVAFEVGKVARENGLYGQIRISSWDDDVVISRLESLTIYGTKNEDALFDLKKLGLIS</t>
  </si>
  <si>
    <t>&gt;9374_g</t>
  </si>
  <si>
    <t>MPPQNINDNQQQNDDLETQSKPSIWRTIWQNNKGALLIVFSEMIGSSMDAIVRFLQQGEHKIHPFQVIFARMSMTCILSSLYMWWTSVPDFPLGPRAVRGWLTARAMFGFFGLFCLYYSVHYLPLAEATVFRFLVPIVTAWACSVFLGQLFTKKELFAGLIALVGVILIAHPSSIFGVTPNPEDELNKLGNEIDAVTPAQRLLAITISILGVFGASGAYTMIRVIGNRAHALISVNYFAILATFGSTIALLVVPGIGFTMPHGPREWILLLLLGFLGFALQFLLTAGLQMDRSSKATSMMYTQVLFALSFDWAIWGVLPGTWSLVGGAIVIASTLWSALQKPHDAKAKAERKEAIDEESALLGAQTEGSEEAARRGSVDI</t>
  </si>
  <si>
    <t>&gt;7222_g</t>
  </si>
  <si>
    <t>MAIAPITGMLRRGLVLDLSVALGTDIIFLQSIVETNSTPNWKIRGQRTRQPRWFKDTVGWGNGRQKRLIN</t>
  </si>
  <si>
    <t>&gt;3926_g</t>
  </si>
  <si>
    <t>MPLFPNQGILHDVFHPAVQFGHGPSTRSENPVSSQRTPLQARSELYSAWSVVDDAKNKASALSAEATKEFDKASAKVQSKSGQIELYSAKYYAACTFGGMVACGLTHTAVTPLDLVKCRRQVDPKLYTGNFQAWGKIGRAEGFRGIYTGWGPTFFGYSAQGAFKYGGYEFFKKWYGDLAGPEYAYKYKTGLYLAASASAEFIADIALCPFEAVKVRMQTTIPPFATGTFAGISTITAKEGYAGLYKGLYPLWGRQIPYTMMKFASFETIVEMIYKRLPGQKSDYSKAAQTGVSFTGGYLAGILCAIVSHPADVMVSKLNANRAPGEAFGAAMGRIYKDIGFGGLWNGLPVRIVMIGTLTGLQWMIYDYFKIFMGFPTTGGAPPPQKQ</t>
  </si>
  <si>
    <t>&gt;10593_g</t>
  </si>
  <si>
    <t>MPRNNRISLGSFSNADDQTLGLGNLQIGSPSFYTLVSHTSIEPNALQPSLNAKGKGKKDRKQKSSQAKVFKEWKAYFGAESNLANWQRLCGDLGLDDNLSSITKCKQALSPIWVNIHDFLDERRTANTANPYIAPRFKSEHALAAYTRENELYFPKRKAKEGGALRSLLARIL</t>
  </si>
  <si>
    <t>&gt;1555_g</t>
  </si>
  <si>
    <t>MASRIQSWFGKSTTEVATPEPEKNAAEKQDTEVAGVLGPDVDVNIDETVEAGELSFVEDTQGGMGRHLGLWSTTFLIIGRIIGTGIFSTPASITNSVGSVGAALFLWLLGGLLSFAGLCVWLEFGCLFPRSGGEKVYLEAVYKRPRFLATIVFSTQAIALGFSAAGCIVFASNILVAANHTVTDWNERGIAIAVIIVVTIVHTFTPKLGVTIMNLLSSIKIIILVFIVVTGWVVLSGRVHSIPDPHASFRNSFADSVHSSGPYATALFKVLNSYAGWNNAAYVLNEVKKPVRTLKIAGPLGLGICTVLYLLANVAYFSAATPTEIKKSGITVASYFVYKVFGHTAQRVISVFVALSALGNVMAITFSQARVNQELAKEGVIPFGRFWASSWPSGAPSAGLLLHFIPSLIVIVAIPAGDAYSFILDVEGYPSSIINLFVVIGLLILRYTQPSLYRPFKAWIVVPLFFLVAQCFLLVDPFIRPPGGIGDTSLPYWLYPIVGIAVLACGVGYWAVWRHVWPKLGGFKWVKEKRSLADGTVVTSFAKKRQ</t>
  </si>
  <si>
    <t>&gt;9142_g</t>
  </si>
  <si>
    <t>MSESTVQNGATALHKASHLPIAQLTPLLSTPSSRCIKAVVALTWPYSSVTDSVALLLAEPDFRLRRTRGQVRVQFTKSSAKAVKNSGIASGDEIILSLDGVEWVHDEVNVSTPGRGVEFELRFTERLLLQFQPEGQETISTIDIDHPAQDTEAAELSRIPTPEPEIPLSAPIENSSAQLNGNALNGDEWSSPAFIKRARTSYGSLFDEEFDPFTEDGTIPGKGRKRTRLSSSWRYASRSPSPAIEVVNQDTPIVEELAPSKAPVVMSDQGCQTVDIEVDAAEALANFARQSTNVRGAVYSAANGFSAEGINQVSAFTGGGQTLSPKISIQSAFVQEQHPDREETEELDHDQEAPNSPRLKPIPSDSLPLVSPFLAHKASLFSPHQDTHEAEQDGILSHPPIASSNHSLSPALIGEEEDLYSASPLGHQEQSSELHDTNDVHNLNGEELYPSEDQWGQWQSGQWQSVESHISHPEWPPRAQHLSANEDLQMHDHDLSPIEGHLPKNHYPELEESANNIMVSNLGHIHSSISYPELPDVNDDNENQPAMLNTRPLSSHASRSVSVVSQTIDLTESDDEDVEGPLEGSIGKHDHQDQRSHGGHDSRVSTEREVDQGDDEKDEEEFNDEEENTLPTHWHYSQNTPGTEEDVEILEGDTNGYEAEGYEDEEDFDDEKDEIGSFNGFDQDQNEGTDIVEEEESYDEENSEDDIESDEEQAQPVAQKEPVVIDLLSSDDEDEGQDIPKSTAPPVSRPQEGYEYDGYADIGSGDEIREGRITEERFMRAHLVHEENFHEEEASTFDSDGNEIPSDEDDVTVRRMQGQNPDDEMIGENDEEAVQKGDSNEPGPEPQLVDEEMNDISENEDTLQTSQHDEPISTTPLGTPSKPMKSSQFAELPNSTSPRSSYYSHSWGIDGANDDHEPKFASLRASQKSPPATSENHEEVIEETHIEPQEQLNLQLPTPDDTQKSGNVISAETPFTSVTSHLSLVEVIEEQKETLESEAGTPEHAASEVEVGELKVQPEEKVKRDIEYVNIDDTLESFEARKVTQSTGTIETEEGLEQKVSLELEEPRLEDMDTLLQMEIAEDNKSTASSPEDVADTLEHIETLAKVDEEMTDVVEPQINRDNDPVKDREGITISTEPIVSEGEDGEKNDLASNAIINPIEPATSEAASGDGLITKSIEPALSGGEEGDRDSVEINKLTTKSIEPSSRINKNLTIDDFSLADFPPDAVERAWSFFKTSSPLPLTLSRPSSRYGTEPLKETSEPSSGKSVELLRENKRVDHAGTPAKELAAVETGGEVKQSTEHENSYAEGTDAPKGRRRSSRTSKPTTILDKNTISSPTTPAKSLRSAGHTRSKSHSSVGPKSKEEWEPSSPMIAQNSKITAKGHDASIELALSSVDSPYKSPHNLRKQSHAPVSDPKVRLITALRTELSQFTSLKVLRYHLNKTLDVLGVVTTSPPEPQRAKGGPRHYMVSFNITDPSIAPAGVTEVQVFRPYKEALPTVKIGDGILLREFQVISVKYRGFALRSDEGSGWVVFKSGEDGGVEVEVRGPPVEYGEGETKHIEGLKQWFKGLDETARSKIERANGDKSKGKEKE</t>
  </si>
  <si>
    <t>&gt;4346_g</t>
  </si>
  <si>
    <t>MLEELFKATEVDEETIADELEMRVVLFAAKEDVEVTTGDELDEELLLELEEDDEVVAGAELKELLLELEDDEVSVDEELERVEELVNFEDDDEVDNCVVDVVDTAQTTCGSASTSFEYRVIFEPSAYKPPSLLASRSRFTVVEASMFPTNEVPASMVTYVPMAQKTFPASAPPVSVTEAPRNEVSEPVMMKYQASVQAPVPFRVKVPKRVVEPEIL</t>
  </si>
  <si>
    <t>&gt;2834_g</t>
  </si>
  <si>
    <t>MAKVLPSLLLLPPPPSPTTPDSLSVAYRPTIVDAISKLKELSTQTRLVVVLPVPSHLQPQGPRSHIYSSVQPLLAGLYGLICVVAAQLGADLESDTPESIDVSILLLDCNDAQSISKDRPSFDPWVAGPIIDLQTLALTRRRWSIIFSVDGEQGQKLIAKYTTLANRVSPPLVGHVHSVSGGLSMVQPSSRLIQQPMASPSIHHVVALGGTFDHLHAGHKLLLTAATLLLQPTSLATPTHRRLIVGITGDELLKNKKYAEYMKSWDQRQKDVVEFLLSILSFTVTHQENATQKLSFDEPGPNGRAIHTELTACSLTIECVEIQDPFGPTITDEEITALVVSGETRSGGQAVNDKRIEKGWNALEVFEVDVLDSEDAKGGHTKAEGFASKISSTAIRKRKAENDHLHSV</t>
  </si>
  <si>
    <t>&gt;7345_g</t>
  </si>
  <si>
    <t>MLTLPIRGAHICHRCQQSVALRNSSHQTRTIISYRAHRHIVPPLTVYRAHRPLPELKGKVILNRNSNGKLEVVDVPETKLFGYHEGNQLVEELKELKNAIALGDPAKVLVLRESVFRLYDIRPDRLSPLGAEHIDILEQLAEERGLVGSSEVAENINELRPEEGKVQSLEDLNQLVFKLQDAFTTPQLQKYINTFEGKLESKSPAEWKNDNHHSPIRRITPWRPGISTNEKEFDNDPLRGYVYVSHTSKQRVILHLLRECWRLELPELVDGIGQFEIQVRKDALEHFLSFPISTLDLINENYLAEGDKLEIFRSRGVIRFTTKAVNKEMIVQIIDNSLTGIERENLKLGLMLPTQEKGIQPHHNISLHFDGPTLEEAGVLTNTIITRVKDTQSIAIACKSEPDVLNSKFDLVRRILWASTNVSNRNQYQLISNPTSNSGAFTENTLVEGLPWRQRIRNWYRWTAPLPKPDPTAATRRPSQPTPLPAPSLTASDSLLAFKFSQRLQEPTQKENTLWSTTYHTETSALMGIVLHSPTNRFVTPDSTPPTSKRKDLYHEFSSRVPNLSRFVKRTNDSSVGSLKRDIIILRFRANPFASKDPEFDARPQTKGKPAKKVNKGKMKKAVGYGVATTYPDIEVRFEVDRRTEEPILKSVNAVVLQATVDAMIPDNSVDVRLQQRTVSLLRDPMGLDSLQQYIKRARLFMGHPARQLEALPKLTLPIESHLIWGPEQIANKDVEYLFLGLEIKHKMEFEWENWEMEYTSIQGGRIGGKRGELRLRPVKNGLVVSEDEFLKMAYKIADQLGSRFGEDKGVEGWRKVEDTSETESKIAGGDAGPEEAVTHMKQEAEPPRPKKNKSLFPYWGRIKWQEVRMKGPQQHKELDRKVVEDNVGWEEMELRMNETKGKGDEDEGGEEESLLGNKSGGEEMQDFRALRLDAEERRVDDDFCRVEGGVMEEEQGERKIGGAGRG</t>
  </si>
  <si>
    <t>&gt;2870_g</t>
  </si>
  <si>
    <t>MASFTAINPTRAQGKFIDPLEILQERPNSEDLYDIPTEPTVMTRRKRGASARKCRTVSLGVVWEYSDEDVEQGPIPKRRKTAPSKPADPAKKFVDNAAILPEHRPFDSRKKNVRSDTRLVVSQLMTQPDSRDKPKRGKALTNKQNKKKENAPFQNTTVTKYLPSGQDEESLQTKSIINHRGWTTTEDMVKANSNLVTQTTLDKLATFRYRSSIKTQADYLPTKLFENKDGGPANTMGQKQHDPSQDVKSSESYSATYVDQSSPPKLTYNDEHLVYTQDPHNPASSLYNGVKPKEDNMFLNDVIFVTQNPSPGTSVHEFLKENSSTLVITPILESESQQVISGARSCKDLKAVTSNENRVSKNLAESDERELPTRQACKDGPLRQLNAVQIEQSDVDSFESIPKNAINGYDLEEFDEGFDDSEFLQMVSGAVICQKNAGSSRHIDLTGLNDKRKLNTRANLPVSSTILETSSKTLQAGHISRPNSSPKFSICENNQLTSPQILDSITDDDFPIDEADEEEMWKLSEAPGGLIEKSQAPESVHLDFANNPTLGEVFESSLQFSPVNSRNSSGSPRKLVGDITNNHSFHEPLAHQRDFDQTLSGEVAWASAHSHKPTQNQEILMLPPPRPVRKNVASIMNQRQHPSSQTRQVETSQSHTRYSKSPNAMSLAYSVIDDSHEYQPLSPFARPDFPTLVRDRSPIIGISTHTFLRVCFRIGEMLKEGARCEALKQDATIELFARVLSSSREPGTTKQHFQFADLWHDRPPFPSGILANCKLSELANRESKAFVDAEEGKMARCLGRLKRESKSAAGWTLHLINIRETDWEEIRWTKRIVSADQVNVEKV</t>
  </si>
  <si>
    <t>&gt;5194_g</t>
  </si>
  <si>
    <t>MECFETETNETSPPSTLFPFHFPAWDADVFHSLIFHMADLRASTAAALRPIRDVVSTSSLYPFKGIWYFCVHPEFYPLFGRRLIPLTFVSAIVLGLLFAFTYLPQVAFLAIWHGPGAWFNAAFLVLGEGQLLIAVLFEALLVDETMVDVFDATLIREGRIDLVSPSRILHHDAPNAVKMLGKPTVKPAIYAPFSFRQIIEFILFLPLNFIPIIGTPFFLLLTGARAGPFHHWRYFKLRGLTKKQRNNEIRTRGWKYTWFGTVALMLQLIPIAQMFFLLTTAAGSALWAVKLEEQKRLVEAAPAVVEEDAPPAYTDNPI</t>
  </si>
  <si>
    <t>&gt;7580_g</t>
  </si>
  <si>
    <t>MSNGILKVVGEQVVDGEGNPVILRGAGLGGWMNMENFITGYPGHEHQHREAMLEVLGQEKYEFFFDKFLEYFFMEDDAKFFASLGLNCIRVPFNYRHFEDDMNPRVLKKSGFKHLDRVVNLCAKHGIYTILDMHAVPGGQNPDWHADSGNNHASFWDFKDHQDRTVWLWEELAKHYVGNPWIAGYNPLNEPCDPKHYRLPAFYDRLEPLIRAIDPDHILWLDGNTFAMEWRHFTHVLPNSAYSLHDYSPYGFPSGERFTGKPEQLTSIESRFVRKAKWMQDMHAPAWNGEFGPVYSDPRMDADAAEVNQARYNLLGAQLAVYDKYKIPWSIWLYKDIGVQGMVYTDPEGRWNKTVQPFLEKKRRLQLDAWGKYPSKEVSDVMQPLIKLIDDNCPEATQTYPTVWKTDRHLARAVLETFVASSTSMEFANLFRGMEKEELDECAKSFRFDRCKQRGGLNKIMSEHAALHK</t>
  </si>
  <si>
    <t>&gt;2828_g</t>
  </si>
  <si>
    <t>MASQSSGSASGFLHANAVMRWLLLLSFYTLPISLRLSVENSLKNLQTSYIDLLYLHWWDYATTIPELMHNLNDLIVSEKVIYLGVSDTPAWVVSKANQYARNHGLRQFVVYQGMWNAAVRDFEREIIPMCQDEGMELLPWGVLGQGRFQTEAGFAEQEKNNPGRRGRKPSPIDRAVSKVMEGLASAKNTALTSIAMAYIMQKAQYVFPLIGNRKLEHIRGNIDALSIDLSEEDVAKIDAAYNFDPGFPSTFLSGTVYEDEGTFDWVEGPKPIKVSNK</t>
  </si>
  <si>
    <t>&gt;749_g</t>
  </si>
  <si>
    <t>MGDGNETGGLHPGDQEFQFKGYPQPPVNERLEQSYNFLSDEDGHRCLNFDTKISQIEAFVAHVEKENLPHNPDLLKDVKVMLKTHRSWEKSSNDTPPDMCCNGPRMRPFSTRLMNRDVVTGFKQGLEDIGLITQMRDDHAPFTVDRQDGHVNFLRELQSDAGVDPDLLDPATNLYWKESQAYDWALEEPSLIPYWMYPNRGILKASMDDEGAPWYNDHPILPAMTKERPARGWVPSYLLDVERRINSLLEDAWGKDGSICQELIQMLRFVEPSNIGQLREKWEAFCLAETLSEGLKEAEEAAKTEYRNAEGLWLNSCAEFGVYFILEKRDQIKAPHLPGIFYVSDPIMSDEQHNTLAVANQILSAWFTRGREGMTEKENDELDGFLRYSLTPDIQILMNECFAVMEKAGVNDVAELADAEKETWNHLQTRLIVEQLAWEEDLKERFSANKDELEFRYIRPGEMKDGSGNILYLPWELSSLAHFSPAKDRKDLEVPPEAQNLRDHINERLLLDRLVGLDDETEVEQKHVRGLLQFIYPELAAMLGPYFQLLQKRRQESLTPGKGGLSDAEQSWLSILEPEVKRAWELWYGGLGNQIRIKVPQPAQEAENPSRIYHRPLPDNNETEEAGQNESRHAAEITRELASEEISNKFFCKIIDLLVNYQYPALRKLYIHFFKAAGEPVPLHPDDIQKAQLLQSEWGVKFQRWVNSKKGRMITIKKPIPYLDPDDDPSVVYFRGPKDNFLYTYLPLTLEVKEYLKTMLDLDLPQDGNIDDGIWANLPRVIQDSFTQYYNTGSPAHRTVLQWHLENWFAKSEDILESPSSQITNPKSSLIDISQWTTDMSPGILTPIRTELMTPSNPRTRTPGFRTGHIDTVLKVNLDLMGKEFAAVESEINRLLSQIKVGEAPHYPRNPEDFTRLVDLLEQFTPTDIQQSKDRAFSLVGQISPPPSPSKPALWDGRDFHAQASLYGDQFLDWIQSLLKVKGVVIKLSDTTCALTGHRLLVFNSEITGTGGDFTVTTPDTSHGRPADQAPLIKSKIPSPTPVSPITRDLYRQHKDSIKSSENTINILLDKYIQEGRRLNWHDSELLLSNLRRLMLPDLQRLDARVREIDNKARDTMQSLTADEKLRWSDSWFNFNNELHKWVESLPPLGITIARKEGLDEHEGILELQVSNWEENLPPRQEGHLPSPVSELLASLNRIISGKDALDGKAIVMIDTLLRSHRRPIETFIRQHLNTLLGNTICRPLQKNPEDVILVEASLTQEFFVWVRDLIETPSAKLEVEEVTPAAFSTFIAIDGVRESKDEKAVQKKADEAWGRISSSFLHLSRKDFHDTVIKMRQGTLMSDEEHYRIRELLQPISEDEYLAMIDKVYRLSRKDPEKLSEAEIAEWRNVDTAWLWYHLGRRYPKYRKFVDVYPEVEPFNFLGTKIAGDGVPLEPSKLPPPNRFQIQEVEVELNNLLYRDSISKLEEVQKKELEYLLTALLLDNVVDIQNKVEELEKRHLASLGASFADGMALTQARSALEGAFDGFRAGFDARAYPIFLDTYHYSKESIARAVQLAKTWKEEVRVPGGGESFPSTGIKFQNPELREVHELYGHLKKWVENGCEHNEGVEQMLSVQLWPRNLVRLKDKVFHHEAHKLDLSAAEVHKFPEREFQLSALQDELIHDYMNWYLKLPLKERECMKRQVNNTRLGKMNYTGMAERRGITRAAIELGLNMLATNQEQHRPHDRFRVIDLPAEEYELPQPDVPLTLPLDATKRPLEQEPFEYTNKMNAYRQWKDFDYEIVRMRKEESSDDLLSPPCNFNGPIVAADAVDVKVAANKKANRLLQVAGMLTKAEARYPRPLMQQLLLRFHEGFVENLAQPDSMYWDTVPLTRNDIETLLELTQVSWDELSKEYNEETLGRDLSEGDISRLEEFERQIQKTFRFGRFANGTREYGKLPFWTPPEDSLSDLRSEKFEQIRYDSSIASTQGLSLAEVQKAVGDSLVGSNSTPWNSDEVRQHLRDMHTTNRIHFNEREDRVSIIPYSGHPENKYVTTRDQNALGASAGVKRKRGEFSVQYNKDGKVGVPIFQPHKYYHLQALAFRIGRDAQRTMVEITDSDKSREECANPQLDAHQNITNEMSNITHDDRVGAGGTASRKDPKKITLKKIAQDLLKIAPELAIDAFPNNDPMDLTDAESAAVIQNQMLQELNNSWELKFPVHKRVWDFATPRIQATTKHLNNGKSIEVRPRRTQFFHMRRFPVECQTEATQTIIRESGPTVLEKEKVAKVKRKAMTKEEKRRMKDEAKRNRYFEGRAWFPFGETPYQAAYQSHRMEMELADVPEFQKKSRKPKPGLLSRITKPFWGRDRGQRGGGDDGDELPPLPSRSPSPELMTDLPLLPRGFKATNISLPRKHYQISRVVRKLPTFPDENILEYYHTPEEIRWLKEREKAMELNRRIEIEMGKRLGEASFEEVEEARERLGVGVEEWIGERVEGRYGRKSWAREEEEEETDEEGVNKAEREPWTDVLSREGRELPMMSYP</t>
  </si>
  <si>
    <t>&gt;2532_g</t>
  </si>
  <si>
    <t>MAGSRGSAAYSNGTGETSLDAAMREPSERTPDVVVLSSLPEDVKPKEIADPKKDLWLSTVDGRYSSPMIPVRVGPHAETFSVHKAILRKSEYFRKALDGEFREAGDQAVDLPEEDPDIFSFVVAYLYEEKFVPIKALATALVPDPDKGKGKEIIEDENMASEDSSDSGASITSNESARSRRRREQRRRRVERAWEQNQRKQPGRHRPECNCHSCITEITGAPCWSCGATRRPPPPRNPRYGPIYGPGPLPVVVARNHHPRVRERERRRTGPRNDLVVVEEPPLEERMSGEDMRTWAQTYSLSVGVYVCAARYLMEDFKKCISDYIVNSFEVAGLDAAVPTTLYSCKTLHDGVSPMDPLLKKVFARAGFLSARLSKNFPEETQTFFSENSELTYLIMKEMIERKEEDRPDDLPPMHRHMPPPLGPEEIVIQGPRHYHPRPIYEYD</t>
  </si>
  <si>
    <t>&gt;8411_g</t>
  </si>
  <si>
    <t>MSDDEFDKDFKPSGRPQSTMAISFSLALNDLFKIDNCVADLDAVVSEKKKAVNTQTSELEALEARLKATEERLKKAASGSPPKSTGHPNSSTSPKHETRVKNTSRPQTKDGNKEAGHSAPPVPGALPPTPGASEGTCSDSEYVLVKRVDK</t>
  </si>
  <si>
    <t>&gt;16487_g</t>
  </si>
  <si>
    <t>MKVTILLSVLATAATTTTANTTLCYCSGDFSTNVKACLYQNDCSSDVRTFYSNVDSYCDGEEEASSTAESSSSTIDDTNGTLGTCVLGCQAEAAISAGCSGTNYNETSCYCDNTAFPTDVKICLYQNCADYVSVYYNYRSSICGGANSAEWQSDIAGTSSVDSAATATASSGALSSSTASDSITTDAPVPSSDHNGLSVGAKAGIAVGTIVGGLAIIGALLFAIFRKRRSAKTDVETIYVKPEMRGTASMTSSETLSKN</t>
  </si>
  <si>
    <t>&gt;6842_g</t>
  </si>
  <si>
    <t>MSFPPQDQVRSAFAPNGSAHHVFRVQPPQPLPAPKPSQQQNTYPRATQGGIGIRPQSQQLQQIQHQSPYSTPYAPSNVQPGPARQNGSSGVSAEQQIAQGVLSNPSSGSGTNTPQRRPPPLGTTIHMPGQHGTPQNQPMNINHAMNPSTSSMNQAQRQSQNSSPSLQNLGAQRPIMNASPANSNMGRLHDGTPDSGHQDLSMIDPQLAINHQLSADGNNMMGEHGNNSMMVEHTNGEPPEVTQGEMLSPPPGGTFPTFEALFAFAQAHALAHGYAFVIGRSKRDNRGLKKVFLICDRGGTNKEKVPGEQRQRKTKSRKCGCEFGVFGLENKTAWLLRGRIDGEHLTHNHPPSESPTEHPGARKLDPKAIAAVKALEENGVSVKETLEILHRENPAVRYLPRDIYNARAAIKRDPTRVEATAMEQLPTFYKKPPMTFEEKLRAELRTEVANAQAEVERTKEAWKKEVEELKEQLRNKDKMIQKFEMFIDICNERVMVQRERLAEGEGSGTASG</t>
  </si>
  <si>
    <t>&gt;10042_g</t>
  </si>
  <si>
    <t>MSQILTSRQAEELHKSIIAYLSSTNLAKSAAALREELSIGDGFDEATSKKYAGLLEKKWTSVVRLQKKIMDLESRNAGLQAELDSATPTSLSRRNQDPTTWLPRSPARHTLQSHREPVTCVAFHPIFSSLASGSEDYTIKIWDWELGELERTVKGHTKAVLDVDFGGPRGGTLLASCSSDLTIKLWDPADEYKNIRTLPGHDHSVSSVRFVPSGAAGSPSSGNLLVSASRDKTLRIWDVSTGYCVKTIRGHADWVRNVCPSFDGRFLLSAGNDQTARIWDASSGEAKATMVGHEHVVECCVFAPPASYGYLATLAGLKKPPPASSSAEFVATGSRDKSIRLWDARGTLIKTLLGHDNWVRGLVFHPGGKYLLSVSDDKTLRCWDLSQEGKMVKTIQDAHGHFVSCIRWAPGVVKETLVPNGENGVTNGVKKKDDPTSNVSIRCVIATGSVDLKVRIFAS</t>
  </si>
  <si>
    <t>&gt;8244_g</t>
  </si>
  <si>
    <t>MASQGPPPGPPLHLQPGQQPTREQIIEMQRRLQAEAQAAGMTIQEYIGKLKQKAMAEAQAQAQAQGQAQPPQQQQQAQQNQPQPIQPGPPKPEALAVANFLKSQDLKPRTCILNGQLKRAVRALQSPEYTKARSKNPLLPEITDRASLENTFKLLPLSLLALRVSKIDPHEGHDHAPGAHKTKRVKGLWTVKIEQQQECREDLHFVWLYEGRQIKQKLYALGALFLVFGVVMFPLWPLKLRLGVWYLSMGMLGLIGLFFAMAIFRLILFAITMFAVPPGLWLYPNLFEDVGFFDSFRPVWGWQEEKKKKKKSKSVGGSANAGAAMAAMTGQPAPASATTTSAAPQMTTATPTPRNLAPRVEEVFDED</t>
  </si>
  <si>
    <t>&gt;7513_g</t>
  </si>
  <si>
    <t>MAAAPENYAPLRIGYRDVPWEGDFEQYKVPTEGQEIFDNNFQQLTPVIDPDAWKDAVHRSIRILQNRVRNDSRTKVLAEYAFQRPTQGPTNMLSMPTWCDVFEPWTNEETQTTLEIFLEDGVVWSAAFTRLDRANRYRPHLLIQDQMNMGWQSKEYAVPRNFLTLQQWNLWSHIRRTYPETEVTLWVNTHETYRHDMSFAAIDFIEICSSGVERVQAQQTGMLFVQGVDSQNQVSPNPENGYGCIPPPRWHLGRREELREGYEEYELAWARSVVGPENVYVGTEG</t>
  </si>
  <si>
    <t>&gt;3940_g</t>
  </si>
  <si>
    <t>MSAELARHGSANEALENMGYRSELPRSLSMISILGLSFAIMAVPFGLSTTLFISLTDGQSVTVLYGWIFVSLISLAIAASLAEICAVYPTAGGVYYWSAMLSTKEYAPIVSWITGWLTLVGNWTVTLSINFSGAQLILSAITLWDDTYVATQWQTVLCFWAVMLVAFATNVFGAKYLDLINQVCIYWTAASVIIIVVTVLVMSDDRRSAEFVFAHFDASASGWPSGWAWFVGLLQAAYTLTGYGMVAAMCEEVQMPQKEVPRAMILSVAAAGITGVIYLIPILFVLPDVSLLLSVANGQPIGLIFKIATGSAGGGFALLFLILGILFFAGVGALTAASRCTYAFARDRAIPGSRLWSRVDKRFNVPLWGLVLSTAIDCVLGCIYFGSTSAFNAFTGVATICLSVSYGIPILVSLVRGRKAVRHSGFSLGRFGFAINVATVCWIALCTVLFCMPTAIPVTPVSMNYASVVFMGFALISVVWYIVRGRKEFTGPPVPVDVEREDEGQAVVGGDLVNGKTKEMMRDVSTDGKSKDSNKNS</t>
  </si>
  <si>
    <t>&gt;5171_g</t>
  </si>
  <si>
    <t>MAPPAKKRKVNSDTKPSPNPTRSLDFFFGKQRQNTATQNASSVAPKAHGNGGSSELTDEELARKLQADWDQEDAADRERADAQNGDKQMVSKDAIEQSKLSKDSLVQDFADETAATGDQQVIADYKPGQHSLDPKSKNTLTLQSAGSAEDTLSSNVPFDESPLAFDSSKYVGDLQDHWAAEGGNASYALLTRCFVLVNGTQSRIKIVDTLVNFLRVIIEGDPSSLLPAVWLATNAISPPYISLELGLGGSAISKALKNVCGLDSKSLKTLYDKVGDSGDVAFEAKKRQSFTLRKPKPLTIKGVYQSLVKIASTQGTGSSEIKQKIVDRLLQDARGAEESRYVVRTLCQHLRIGAVKTTMLIALSRSFLLSKPPGAEFPLKSQKELASLKKEALAETWSKSEEIVKACFAKRPNYNDLIPVLLEIGVCDELLIRCGLALHIPLRPMLGSITRDLSEMLTKLQGRDFSCEFKYDGQRAQVHCDEQGKVSIFSRHLELMTDKYPDLVALIPSIRGGGVSSFIMEGEVVAVDPNSGELKTFQTLANRARKDVVIGSVKVQVCLFSFDLMYLNGESLLDRPFRERRELLRGLFTEVPNRFTWVKSIDATSRDSEIVLDFFKKAIETKCEGIMVKILDNLPSPPLRVETETPRETISPIKPPKGKKIAAEKELEKKARRKALLATYEPDKRLDSWLKVKKDYSSSFDTLDVIPIAAWHGQGRKSKWWSPILLAVRNEETGSLEAVCKCISGFTDIFYKANKEFYAEGSDHVLASKPNYVDYVGGNPDVWFEPQEVWELAFADITISPMYKAAIGLVSENKGLSLRFPRFLKKREDKGVDEASTGEFLAGLWRKQEERGSGPGAGAKEGKEEYEEGVEETNLR</t>
  </si>
  <si>
    <t>&gt;6029_g</t>
  </si>
  <si>
    <t>MDTIWQTKTLLHGVHAFVGGEGIPIILLPGWPQTAEAYAEIFPSLSKHHQVWAIDPLGLGDSAPSTPGSYDTKTISKVLEEAIRTVVSEPYHLVGHDIGAWIAYAWAAQFPDSIRSLTVLDSAIPGLAPPMSYPLPKEVNYKLWQFSFNSLPDLPEVLTQGRERELLNWLFEHKAVHPDRISQAKRDRYIECYSRPGGMSNGFEYYRSVSESATQNVAFANEKKLQMPVLALGGSGGIGGVLRVSIERLAEDLRGGEIADCGHYVMEEQPEIVASRLLEFFQTVG</t>
  </si>
  <si>
    <t>&gt;9812_g</t>
  </si>
  <si>
    <t>MSEKLPLPSKAALVQQFVGKSLRDIPLPAAVVDIAAVKRNCKRMSEAVEALDYDFLPLVNVHKTTEITRLQIGEDPDEVRLMVKTLSEAENLSPLLLEYQKKNKQVSILYGVPIPPSQVERIANLARILGIRGGNVRLLVEHVSQLELAERISQLSGQPVFIYINVDVGDHHSGVPVNSVQFKELFSQIEKFVLRQGPVSVAFPGFYCHMEYPSPSYDDLLALSIFLTQLLTLLNNVPVEIIRYSVNATPIIPHMKDVQVSEEEDLIRRVADAKDTNFRLSEAGNSVEVHSADYVLLDLDGIHRNMRLDSKSQPSLTWNDLPLTILAEVSCLYPGRGKYGWDEALVSAGYSALGSKSRYSGTGGLVANWNLFPALNFPVTAHKGWQVDRVDAESAILVWKGEGDEENGDELQPQHLEVGQRLRIYPDDAASASQGFGWYFVVDSARVGREDEIVDIFVRWRD</t>
  </si>
  <si>
    <t>&gt;7814_g</t>
  </si>
  <si>
    <t>MPPPPKQRKIAIVGSRSVGKSSLTVQFVDGHFVESYYPTIENTFSKVIKYKNQEYATEIIDTAGQDEYSILNSKHFIGIHGYMLVYSVASAQSFEMVQVIRDKILNHLGSEWVPIVIVGNKSDLRPDQRQVSSEELKALAERFNCAQTEASARYNENVSKAFELMIGQIEKSQNPNDPTGGKTCMLM</t>
  </si>
  <si>
    <t>&gt;6556_g</t>
  </si>
  <si>
    <t>MEAGLPPEMPPPQRPYEQARAPSSTALKPRPQAMTRNSPSPIGVAISRPTQVPQWPLAATVEGALDIRTNPEYKPPAGRGPAPQRPPRPSRVPSMLDASRLQDPTPSFQYRPKDIPEENQYRQQDAGAALSPEMNSPSSRASTISSVGSIPDFPVAQPVTGPPRKNSSLGPPPSSRRGAASSYYSQASFVSPIPEESPRALPSHGSYASSAAIPMGWELDSRGRESPRYRESQYEDDYLEEEDDDDFADRTFGSGDEEGENGRRNSRESNGDDNDGRGLIRSASIGKRAKPTMVTSSKNSIVEPRQYEPPMPTTRGLPETLDRGKTSTDPRGTIWPIGNSNSFATGTGLVSSSDSSPDEHPQPGRAMIPNNGATVMDSSKANAIAGAYHAASSLAPGDAGVDRNPSPGGTSRLSAIRRPPRLDLNAVRDAEARGSLTSLPELIRRATRLASMMDRGKRPGSRLNDLSDFPSEIDLSSRDKEMELSSTSDPHRSGLSGMIAAFPPPGVQTPRTGTPRDNRRNSVWPTGYDGKRDLDSEIKSGNPRKGGRRCCGLPCWGFLLVVLILLIIIAAAIVVPLELLVLQKPKANTATTLSQVQECAASSSTTCQNGGSSLIDNGECACICTNGFTGSTCTTPSSTGCATVTFSSSGLANVTLGESISRLISGSSSNYSIPLSASKIVARFNSANMSCATENALVTFDGQSERVGQASDVVMPTTTTSSASTATSSASSVVVAARANAGLDRRDSVTLSSTSAEAIATSNGIIFDSDPAPTGAAVTSAFSSSPLSSSLPSTTTSSAPSLSSGATFVITEEVLDFARVAVLYILQQENLDSAVVAQSALQKFFSLASFTNGAAANVSLGDGNAVDLLGFTVTGDNGSVGLSSSKVRRRSRDGRSVRLWA</t>
  </si>
  <si>
    <t>&gt;389_g</t>
  </si>
  <si>
    <t>MASDDLPIIKVQLKPIFHSGSPGIEPSIEITITIETLGFDAGTEIATLPSFVKAPVHPEHCLIVTDREGSFFIEPKWNPKSGTTWVTEKKIDGDLELKYIAHPEKSDGQRSPLDLYYCQEGFLGCGLSWLPLPKSDRVFRNVVEWNLECAPESTRAVWTFGEGPGPVERIGDISVLSDSVYMVGHIQSTPLTSISRSPPGSYGYYWFGDLPPNVETIREIHPDFALRAATFMDIPPPSAENPYRSFVRRNPRSKAFGGTCFRNSQIFDYGDQISQVWDYDLVRRMAYEMVHHWFGRSLLDGAPGILFQGVKNCLSIYLPFRNKFRTGHYFQATICVLCTRYYTSPLISLKVRDLLELAPTNAYAREQREYKAWALVVSIDLRARRMSKLIRPIEDLAINPLVKERAKGNPYGIKEFLELLQPLMDEEAEERYGKFCEGGTILLNPQLYGAKSHYLKQVDQEILDFGMDREGLEHGLVKDLKIESRAAKAGLKEGDKIVRSSHLWRCVDYFEEKMKVVVERDGKEVTYEY</t>
  </si>
  <si>
    <t>&gt;7848_g</t>
  </si>
  <si>
    <t>MSGWITAFRHWSKEGTLIGSRIKETWFLRVHCNRIPLILRDIEFPVILKKEVPAAVLTVPIAIEDCLIRGTYSTTIVVGLVGMAATRVSRIEKQDVINRPNTL</t>
  </si>
  <si>
    <t>&gt;5396_g</t>
  </si>
  <si>
    <t>MRNSIINWKGSPRRCLPQIRAASDSAISAHGSAQAAAEQVHGVSLGATLEKERRKYRFKVFLRGRQRGHRDLRGTSPALRPRRRINQRAIQRAKQNSEGPECHSGGASNLERALEDTSENTKQGPFQAPTKTESKVTSEPQYSTSAVQSIDGASNSVPARYSLMHVADLPVYWGQSTNKHSQYVYKQPSESQGLRRKQLEYEHVGPLQAVSNRRTSRKSRSIGGDPAHNPRIEHRKLAVGGQRTKNLSLAPNPSIVRPRIGSKRAIQPSMSWKTLQSLGHTQTPAGSFISSATKSLISEASRTTSHKRAIDRFARSLEAHLQAYQAHPKESLFRSPPSTTISAYTIEELKPYQADFQAAGLAVTSSEQRRKLVNIQKAPAPPPTPMKEVKFQTQNLDFKTSPKELPFNFVESSLEASTVSIRGGKKPEKSKIKVPSSASGSTGTTVLGFTPPHEKSYPRLYSHRRLSSASDHTIVGFAPPYERMPQWQSMALPPTPKTSTKTPTRRILPWLRKKESTPTPPPRSSMISAAPIKPEPTRPLSPLDCRVSNSPNVEVSHARAVTRQQRYVHEGEPFRETIEPRKQGIAPAKSSPSIAIPGRAARREKGTEISLTRRSQAVVDEYCGASLRRRQTVPSARTYRQATNLDYENPRRSALSSGLEKHQPERDLDCTNYEAPTSSNKNPPEPSRGGVDQSTQTEFPGRSRSPGLLPSAPTLTQGLMPAQACAMILKTDIFNEGEGKRGLVERKTVENKLPISPLRRRSSPDSCAQCAKNIEPNAPGTDCHSTLGPNLNPELRQSVVCQTCGTKFCFTCQQCFLSRQNTSEPPPPPLEQEEQPVYTSPQESPPVISAGIVLHTANPARRTSIKELLKDTLRGLSTEEKAKHGAAIEEMILEYTRRNPVPDPQKRDPIIILRPQPPPQKAATTPVAKLAYRNTSMSTSTLDSAEHIKVFKGLQVATAAACDLDVDKWLEEITGTSARRFLVGLNAFEGVGVNALAGVARRAARERRERLRAWEGVRGRRVEREGEGGEKR</t>
  </si>
  <si>
    <t>&gt;5854_g</t>
  </si>
  <si>
    <t>MVFCGKASLACGECRLRRTKCDNQRPSCSQCLRAGRKCIGYRDPTDLMFRDESSTLFAKRKRCKDKEVQLQERNTNSASVEPILEGLGQGSSMTLARQLPIQTFSNSLVLSAEDQATCFFFHNYVLPDDVVVQGNYRYLYNVYSNQEIENTLADSVTALGLSGLAHFWKSSSIMFTSNITYNRALRNLSNQLRDIKTAKADQTLIAVMMLGLYETNTCNDRESMETWTKHISGATALLKLRGKKPLATPLGYALFVQAKTQSIVNCVQRHAAVPSIFRDWSKEFDFEGPEQAAATAQGDINIKYCNLRASMSSFRDFSNPSFIISSCLDLESEYEQWAKTCPPSFLYETVTLERESKEVFSNHYHSYPNIWTATIWNYYRCVRILVNELLLEQLEYLARNSSTCTLPLSDTYLSEAQIRTQIQASKSTLLCLCHDICASVPFFLEFDPNLSCSLRILPKAVNGNLLLWPLYAVGVTAYVSDMMRSWAARRLQWIADCMGIRQAAPLALTLGRRMDILEWQMEGGDLGLRPRELFAAPTGEKREKPDGVSRVLVRNESSES</t>
  </si>
  <si>
    <t>&gt;814_g</t>
  </si>
  <si>
    <t>MANSSFDPQNIPAIVTSLRPGTVDSAFFYGTENAPIVGESCFIYAIKCSDETNWAVRVPIPLANLPIEELSGGVQTEVGILKRLELDGFRWSPKVLGFHTGFANPIAFPYIVYTWIEGTPLIWSDTLPPHRNFRDRILEQMAEIILELADCSSKPDPEYTATQYLHRMIDFRIARVGRGMASNMRLRDCFIMRALVRKAIHPSLEESPMVLAHKDLNAINIMVDADYNITGILDWGLARAVPLQFGVALPRFLQIEPSIRVVTAERDKAIDLAFSKTFLQPTPTQLIDRQKFFHHVLINRKFDTPFIGCDGLSLAQAVAEVVSAPNVDWRQILLKAVEIEKLHGWLPRVDWLLGYRMQGVSVDIGALNLEEEVEEFLDGSIGRSSRLKRELLMAGLDVDTELEKSN</t>
  </si>
  <si>
    <t>&gt;5246_g</t>
  </si>
  <si>
    <t>MATQLVKLQDVERLSERVIRILGGNPGKFTLQGTNTYIVGIGRQRILVDTGEGNPVWIASLKEVLKKENAVISQAIITHWHHDHQGGIRDLLDFSPTTIIYKSLPADGQRDIVDGDNFQVDGASLQAVSSPGHTQDHISLLLREEDAMFTGDNVLGHGTAVFENLSVYLGSLEKMGGKFGARAYPGHGQFIEDGPGKIREYIQHRQQREDQVLQVLKGSTSSLESETTSSGLSAWASMEIVKIIYKDVPESLHVPANGGVMQILRKLEQEEKVVEDSKTEKWRLGRRSIL</t>
  </si>
  <si>
    <t>&gt;272_g</t>
  </si>
  <si>
    <t>MAAPSEDVSNGLKPIWGVSVRSVIPLDNVPEPSQPPSQWLSSDFMAPLAPQQQQQQRLRRPLASQSLKELGIRACGTCVKAKVKCVPNLENPIAKCQRCQRLQKECLPSVVNQQKPVKRTRVAQLEKKLNSLVTLLASQGVPQSLSDISNEGQPVSSSTSSEPSMSMTPSTSDPVSPDIDDNVASPPDFNLDDSEAECLLWEFRTSLACQFPFVIIPPQKTSLELRQERPFLWKAIITAASHKDGMRQIELGKRLTEEFITQLLMHAKKSLDMLQGLLVHVAWYQYHFIVNPQVTNLLYLSKALVTNLGLQWMPAVKERRGAFLESIDGTANPAQTAIPETNSCFLEEWRALAGVFYSISIATSRCQKLEPFHHTPYIKECCESLAAIKEYESDVLLMHLVRLQKIALDIDQTFKDPVFLQLNKGSVQMHMKMLQEELQRFRSSLPPDLQQNGIYQIAEICLYESSLYMDQGFDKTQRLNLLYECLISTKNFFSTHFGPDRPLSSNLSFASWTQFGQALIVGFKLCFLLAEGWDLPHVREELQLCRVLDSQIKKVEEIISTQAQHIEQSQGLDGQIENYGDGLIFSRYVQQMRQVKAMYEHQVNGEIYGLAGVDYNTSLGTGVLQRDDLSTLFWPFVPDK</t>
  </si>
  <si>
    <t>&gt;1992_g</t>
  </si>
  <si>
    <t>MPLTNPIHESLPYIDTDPTPSERTAALSLITAELSPSASTTPHPLLPRSPEHHFSPAIEAELLRISAGEPLAAIDLSRYEAIDPPSPSSPEALLPWKEALQKAYTSQSYLSSRLTSLALLEKYGKNAWLVGNSQLEDILRAVERELAERKAEIDGVVIERKNAQEAVGGEIKGLEEGWKRGVGRVLETEVAAEGVRRSILERRREGAI</t>
  </si>
  <si>
    <t>&gt;2539_g</t>
  </si>
  <si>
    <t>MLRSFPRLRTISPGRVYAFQHSRQYAPYSRVNRVTIFPYAHLAPPLWQTQVRTRGKKTKASIQLDELPQGLIPLEPLPLEEPAPQYPTVVMQARSNMRKFENCVLLTRVGGFYELYFEHAEEFGPLMNLKVAQKKTNAGNVSMAGFPFFQLDRYLKILVQDFSRYVAIAEEFPNDASGKVKAGGLMHDRRVARIITPGTLIDENFMDPFTNNYVLAVHVDQQLRMEDIAPESTSPIPSSQLVGVAWLDLSTGHFFTQTTTLSSLPSLLARIGPREIVLDEDLQASKSHQIFTVLEEDHHLITYTGYSNIKDISEWNPMLESPISARAASEFTEEEIGAGSTLLQYVETRLQGSNMKLQPPVRQLEMMGIDKNTMRALEIKKTMKDGLVTGSLLHTIRRTVTKGGARLLDNWLSSPSTSLEVINSRLDLVTFMLNDELLRERITNLLRRSHDSHRLLQKFAFGRGDPDDLLALASTIYATQDIIATLQQETKDAPCIQSMISRISLDGPTALAKKIKAAIDEEGIVQQQRLQDGEAGEMQALAQSVVNSEAATREDANILPKSISKRKKPSSIREYYSDDAEAWIMKPAASPTLQRLHAELLSLHAEKQILGEELCARLGATSLTLRFSPGLGHICHVKGKDMKLTLPSTEMKTISSSRSTRSFHHPSWTTLGQTIDQCKMHIRSEETRVFNSLRETVILNIIKLRRNAAVLDELDIACSFATLAAEKSWTRPVLNNGTKHRIVGGRHPTVEGGLEEEGRGFVTNDCFVGDGKRSWLITGPNMAGKSTFLRQNALITILAQMGSYVPAEYAELGLVDQIFSRVGSADNLYRDQSTFMVEMLETATILKNATSRSFVIMDEIGRGTTPADGIAVAYACLHHLYYVNKCRTLFATHFHGLADMAAAEGMDRIGYYCTDVEEFKDGEVFRYVHKLREGVNRQSHALKVARMAGLPKEAIAVARGVLEKHLKSV</t>
  </si>
  <si>
    <t>&gt;9333_g</t>
  </si>
  <si>
    <t>MSSILRDWIRLAVLNALEHPPEALEDNLNIDGKSGVISFHLTKSRCVQLQEFQLGKKNLCIISDGFSKIRAEIDQATVDQFAKTQNRDLPGIKGGIIQISNYHLIFNPNTTPTDQLKIEIHRFNLKGSEGSSAFGRPSNITDSGHVQEAMASLTKSVMSDESRQNIQNTSVSNIHSRSREEPGEDIPAESQFAFATQAPPPAAAPSPKVRQQNLKSQHSNVLDKGNQFLSLLSTGVRKPAIPQSGGTTKGKVNELVRSTPKKVVLAKNSTEQVLKTTDKLRAKANSQLSQLSPSPPSSRPDSVLEKPPIIQGFLRREGMPLSVKEGIEKENSQLGGNDVDQPSLASLGSQAKRVLKGGEELLNQAIFIDRFQIDNPFTGMKRIPRRYVQISEHQRNILDGKGSWFEKGDNCSSLYANIPSGIQEELNRFVGQRLNTSTDQECTGSESEGDDRGDHEEEKAEEEDAAKDENESEMANSDQCPPKSDFHDLTLLEDSEEDLVSWAPSSPIRDESLNRNGSTLHEEVNWDNQSETGQSYTAIDSTRKQVETPFEPSEMTHSPISSQPIQSQELKFPPSAQEFGGEPEAKITKLAHQSFIFPPSSPGESEFEYEIPLAIGSQDIGNDNQPNEALESAQKLPSIPSTQSLLVQVKQTPQTKSSRITNRLHPSGSAPTVLDEIEPFLRHHSSSPRIPATFNDASTKEHPPSSKEPTSSNTNKSIDVSPLVGEQNSSYPGISTVTLQGLSDDASDLEKGHHVLSQQSPDHKDPPVKTAIWASQEDIIPTKKLNPTLTNEHDDHELVTSRLLPQVNSGRKQGIPGQSENSKSESSPEPADGPFKHRSEDRGHSTKRGVRSQTTSQAGSASIPKPDAEFDNNFDGTGNDVYEDFVAGKPSLKFPTDPKSISEALITRREESMIEKVKLSSMVVNSSPPPFLLPTSDGEHRQTILPSKDPLAREDSSKRRIVNVDEGYKGDSSKRRRRLAIAEMIEKEEHTPKDTKEMARGFRHSFKDSLIHHKEHRESTPPVKLSPRRPTSQLGMTPSSPSLHSVEVRSTQRIESSVTPPTRINALPPAVKRFEMSPDLPNSEGNSSAHSLSLTSASSPEPLNTLQASSRQTNKNAPSQNAVDDRSPEGDAQASTTAQLKRLPEDGHEDTVPLSIFDKFVSRYPDYQGTQKMFTWALVYIEWLDQQDKTVNDFLCDDFIRVLASDYEEYRAKTRDKPRTEVLTGWKYYNKKIHNPIYLRKVVYWEIFSEALSSLDLQEVQQYRSCFDTELRSIESNSKLSIKEATPSVAPVGTLVTLSRRSSPGPDQPSPAIQPIKDPIKQEVVEDISLDENIPSKPGIIYSSTPHGREKAASNWAMSESPELGSPTVFDRFNRIDPTNPDGRDQSLESNAPSPPSQLPAVDIGDRDEIPKELPEIRRPPPTKRRFFETASQLQAAVSSPLQSMSGQVPSPNPHRNIDRVKNRRSLPWKGTVLSLSSPSSIQPSARSASKSLPLGSRTLRTVITTSSPQLIPPTSNMTPRTSLNRHQAKLMSPAAIGHSSPLGQPMASSGLASSEKQRRRLLPSEFKEKDTPSSSSRSARSVTKSGRKLKRSFQDFIKDYAPTIIKKRNSLAGSVAPETGVGNTPKKAREETTTPSTPASGLSSHHVFGSSNHRISNPRSSARPV</t>
  </si>
  <si>
    <t>&gt;652_g</t>
  </si>
  <si>
    <t>MARVTRSRTIAFVEDNTALAIQTPSASIPIQHTQALAEIDTIMGRNSLPNEDGIIASELKSLKAAYRTAIGVAKRGRKSRSKKNNTSEVQEGSANVSGSTEAPRGNVDAMMAAYVAEEPSQLDQIEKENTKVIVTELAREPLYTGRTTRHQAAVAQAGQYNIPHSQDIQTPSAQVQEARDVNVQHFCGNLSRLTSLQSESIVCSVPGWSLTNAKSYLAEEALLKSNNGREFRLVPSTASEVSDNCVPIVEPDEAITYTEGRTPAKSLVKTFEEVEKECEAIEASPKHVDSGEDSFVEQIISRSPAKPVSRIEDSVEALDELEEALEALNEATLAEKMAEKMISPKKHHSKVRRGSSELIEKQRADTETKISTARTPGRGLSSKASSASMRTKSTPKHTSVIKKAASMNFGSEERGGSRYPVRTPIKRHTNLNPTKEPTKSTRPTTHSTFELPGDAVARRLKEQREARITQRESSEDSHHTSTSRPFMGPTVKSTKPLTKPSFELPGEALSRRKKEAHEARLRAQEEEERRRREFKATPLRKNVVPSFMPRETIASRARQHKPDIENIEEGKISIPKRGSSLNVGAHRPSLMQLNKANSSVPRVAVPPPIRKQSPTTHGPSMSGRAMLRTVSAADAQHQRQRAKEIYNRDAKMTEEMERERRERETAAKRAREEAAERGRQASREWAERQLAKRMHEGDKGMSAGYGPGGQLGLRS</t>
  </si>
  <si>
    <t>&gt;5490_g</t>
  </si>
  <si>
    <t>MAQPSTSVPDPALTEQTKLKHRACDECRTRKLACSKDPSGCVRCKKERIPCHYSEQKPMGRPRKRQIIETEETPIDVLGTGSTFFAPEGLDAANVEPYYTTGQSSKSIHEFQLNSGGSKLEDGRVVWHFGDSEIVAGPPIDFGSVQLDIGNPDIGTSYRPMPSLNTIPDLSTHLNHSNYSIPSTNSSSPQTTMPCSCLASMYLALASLQQLPCDIASVLKTVRDAALTARESIWCPQCGAVVLDDPNPPIEAFQNTMLLGTILPIIANGYQTILKMIDDETDAAIAAGQTKTFRFLDYGGLSHHLRDVQPGTACCQKELSLNAVEMQPQNWRNTVRALLRVDIYGHESGGFKHQGLRDIIIEMEGRQKKRHELVDASILAGTMATGAFGQKICPGEQSHGCLQILAMAKSAVSKTSIFPIPL</t>
  </si>
  <si>
    <t>&gt;5099_g</t>
  </si>
  <si>
    <t>MASVKSIGIIGLGPAGIISIDALAQEQSFDSIRVFERREKAGGCWIDDPKDHVQELPDFEKLAARIPDETLLIPEELPTTTPHNTQYRFSDTSIYPTLETNIDAFSMSFSQEPFPENRSALNIQRHGPNSPFRHWKDIESYLQKLVKRNGYEKLVEYNTTVELVQKDNKTGKWILTLRQPLENGKDDRWWTESFDAVVVAAGHYTVPFIPLIPGLAEMHHNFPGSIEHSKAWRDPEKYRNKRVVVVGASISGPDISYALADVAQTPLHCVVRGKYHPYFFDYAFQHPNILRRPPITNIVSDPTTNERTVFFSDGTSLEDVDHIIFGTGYTWTLPFLPNLASTIHNNRLPNLYQHIFWRYDPTLCFVGAIAAGFTFKVFEWQAVLAARFLAGKIELPPLSERIQWEEDRIAQKGDGAPFTALYPDFEEAFEEMRKLAREPADGKGRRLPKFEKWWRESFDRGHLMRIEMWKRGNEEARERLGIKQEGGIERTANM</t>
  </si>
  <si>
    <t>&gt;10269_g</t>
  </si>
  <si>
    <t>MATATVLLPAVQPDISYTPDFGKYQARTKRRLATEKLDLQSLPPGFPSKLKSDFVWDGESVIGNYDWVYTLSGNEIAEVEEALAYFKSLDKPLGYIAQDNFPLPTLHPILRDISRELHDGYGFKVLRGLPVEKHTREENYIIYAGVSSHIAPIRGRQDNQFEGKPADVMLNHIKDLSTTAEKHLIGAPAYTTDKQVFHTDAGDIISLLCLSPAAEGGQSKVASNWRVYNELAAKRPDLIKTLSEDWIADGFGRIDEPYRARPLLYHQPATDKNPERIIIQYARRSYTGFQALPRTPTIPPITEAQAEALDALHFTAERLSLALDFRAGDVQYINNLATFHARDGFRDTPDQQRHLVRLWLRDPEYAWEIPTQLQSRWDDLFLGVTPEKQVFPLEPRIRSASSGARNNCNQKPNTSG</t>
  </si>
  <si>
    <t>&gt;16512_g</t>
  </si>
  <si>
    <t>MAPKGAIDIPSFALTQLALLDTELQSELTETSTLISNASPTSLQRAGLAITNLVLASQRTGLGGKTVVELAPDAATSSGEGELPEHGIRTGDIVVVSEQPAGSAKKREVRELEARGSRGV</t>
  </si>
  <si>
    <t>&gt;2602_g</t>
  </si>
  <si>
    <t>MAANGESSSQPTCQNCTTSTTPLWRRDEIGSVLCNACGLFLKLHGRPRPISLKTDVIKSRNRVKSSGATPGAKKKTVFDPNGLDQSRSQAGTPPLGSMNQRRASQKSANGHSDGSNSPISRTATPSMYANHLPAFNGHALADPYNHQSPNLPPMHLRAPSPGRSTSPLNGSNGLEVPQTYEQLIAQNTSLKTRVSELDLINDLFRSRVTQLEQDEHNARRGEAMVRDSEQDLIRRLDESQRRENQLKRRLDDMERELSELRDAAHPAKKMRVADMVGDSESSTPQSMP</t>
  </si>
  <si>
    <t>&gt;1708_g</t>
  </si>
  <si>
    <t>MYWPVGAPRIYAASNSKSAKELVLESDDDAESRETIEGSGSSLEALSIAPDGRQDDGHEADSGATTPVIPSTPGIKPVEHDNHGRPHSQSVGSEAVKSGPVDKEPLLSLRISRIGHLFAVITSTSLTIWQTKPTAILAVVIRSRKSLSTYGPNVSLLVRPDSAIFVVQTTSGYLITYTLATDPDSRVYRPHFDSHISGQTRRQSNFSGTRNQGGDRILWGPGEGGGVREVSVRFRMVIKVDAGIGKALALDDELVVATQKPAAVQCIRWTPDNAGNQTSTELFSRMEWLPKKTSVTEMIHDRPMNLSTWITSDGRAYAVQRLPFSKESPQKLFRGYCFHIPYSPKSFALKAAINARFSLIAIGCVDGTIQVYTARDYVGNIPPSHKHKPSVSGQTSGRLTCLTYSPDGYCLFAGYENGWATWSVYGKPGATSFGMDRQISEENEEGWLRGVKEAVWLGGGTEILIIGQQDDRLWNLEMARSAITGCYASANISRTLLQTSSTIMVYRGYDLPDLTTISAESSLWHTAQIPSSYLVDQWPIRCSVISSDGRYVAVAGRRGLAHYSINSGRWKTFVNENMENEFQVRGGMCWYQHILVAAIEAGDSFEVRLFSREAALDSSLALHVEVLPAPVVLIAPSGEDSLLVYTYDNLLYHYIFTNSSGTVKLVQVGQIAFHGIVRSPARVRGLSWILPDDQLLEGDPSQDVAVAAVLFLVDGKLVLLQPSVNEERKLKYDMRVIAQNVEYYALTRDMPLFSSLRGLASTNGEDNDHVDQDDGHGLGDSLWLFDGNDMKLWTDVQDVIRSAPSELARELPSMVSIPIDFYPMSILLGKGIILGLESDLVQRRDVNFAFFRFAIRTHLFIPQILRFYLSRFDSAAALHLAQQYQHLEYFAHSLEILLHNVLDEEVDNPPVPENALLPGVLSFLSSFPQYLDIVVQCTRKTEVRSWRTLFAYLPPPQELFEESLRKGSLKTAGGYLLILHSFEELSSSTSDQLVRLLSRAKDEGDWELCKELARFLTALDESGEALMEALQLVDLKTPRDERGNGSFLFEGTKLKVPRLSGSASNNSNDDGYSDEDGRISSGSRSSANNGSDDYFSQGER</t>
  </si>
  <si>
    <t>&gt;320_g</t>
  </si>
  <si>
    <t>MASTTQSVQCFGKKKTATAVAHCKTGKGIVKVNGKPLNLVQPEILRFKVYEPLLIVGLDKFANVDIRVRVTGGGHTSQIYAIRQAIAKSIVAYYQKFVDEHSKNTLKQALVQYDRTLLVADNRRCEPKKFGGPGARARYQKSYR</t>
  </si>
  <si>
    <t>&gt;8414_g</t>
  </si>
  <si>
    <t>MSDFQQVRGRGRGGDRGGRSWNDHGRGGGRGRGDQFQVPFHDNRGGRDTRGGGGRGRGGRPDPVIMVFNDVSNEPPKYDVQVRDTENKLVKAAQVKKPILEPRFPSRPGYGTRGVEIALWANYFEMQVHKDLVLFRYSVEIIPIDGKIPVGKRAKRILELLIDLYFPTQSRSIATDYKANLICRSELPINEDGYPVQYRAEGQVVPSPNAKIYTLRLQSIGSLSVSALLDYLTSGHASNLFGSKEETIQALNIVMGHHPKSASHLFSMGANKHFELAPAASDAFRLGEGLQAVRGVFVSVRATTCRVLLNVQVKHIACYEDGDLTTLMKVFLDSNSGDVRKLAQFVKKLRVQVTHITNENANGTVEVRIKTITDLARPGDGRPSQHPPIVPIFGAGPREVKFYLSDMVEQPSSAEKKGKGKGTAGNELHRFRNKYMSVSDFFQHKHKMKTTDGLPVINVGTQQNPSYLPADVCVVLPGQPSGAKLSPQQTKQMIRFAVRKPAVSAKSIVDNGPRLLGLDPDENPTLAEFNISVDPKLIAVQGRVLQGPKVLFSDAKIAQTRGNASWDLRGIQFSAKAMLPSWTYLHLTLPNVLIPFSNRAHLDKTLESLTKVLRSHGITANDITPGQTVSLNPFNVNEGIDDALKKALGRLKQTPSKLILVILPNKDSSIYDRIKFMCDVKLGVLNVCTVAENIADGSGQFLSNLALKFNLKLFGRNQYLENSKLGIIAEDKTMVVGIDVTHPSPGSASNTPSVAGIVASVDRWLGQWPAELKIQTARQEMVSSLNDMLKSRLRLWAKKHNRLYPENILIYRDGVSEGQYDVVLDNELPLLRKACKELYPANDSKKGLPHMSIIIVGKRHNTRFYPTSQQTADSTSNPCSGTVVDRGVTEALNWDFFLQSHTALHGTARPAHYFVVLDEIFRRQRVQYPNQNAADTLEDLTHNLCYLYGRATKAVSICPPAYYADLVCERARCYLSSLFEGVPADTAEDSDARSENVEIHPLVRDAMFYI</t>
  </si>
  <si>
    <t>&gt;7486_g</t>
  </si>
  <si>
    <t>MASPIRYCNGIERAELDQMTEKADLMLEMFEQKDMDGFEKTKDKFAQILNNWKEEDLATKSMPEISRYQLPDEIIHAVRAAIYQCQLYLQNPDDEKAKQGIFDKTRAMLRLFDPHGEEYYVQQEVTWEEEKIEQAPGIQHYEHATWGEKTEDEFLKEEEEHNLALKLALEDRQWVIKCPKIVPEFRLLLAQFEDRDKVVDAEQDQTLNAARLYLIVLLVEVNPLGAEIYNR</t>
  </si>
  <si>
    <t>&gt;5309_g</t>
  </si>
  <si>
    <t>MATSRQITDQNAVLRQRTNLITSQLEGQDTWLEKKLRPKKITARYPFKGPLLLYTTCGLGSLGDALFGYNSGRTIQGVGVGFLSMTVPIIQTEIAAPHARGLMVGIEYTCLITVADLHANGDTEAENVQQVFLQIQEAVVYEMNLGKSSWREMFTRYRKRTIVGITVQMFAQLNGINILSFYLPGTLASAGFDDEKSLLFTAANVIPYVAVTVVTWWLADRWGRRPLLILGDGITGLGMAVLLSVVCVFTEAGLSITTRANGQYAFVMFYKIVYGFTWGPMPWLLPAEIFPLRGRSKGMALATASD</t>
  </si>
  <si>
    <t>&gt;3203_g</t>
  </si>
  <si>
    <t>MRVVEVIIDGFKSYAVRTVISGWDESFNSITGLNGSGKSNILDSICFVLGITNMSTVRAQNLQDLIYKRGQAGVTKASVTIVFDNRDKKKSPIGFEEYAQISVTRQIVLGGTSKYLINGHRAQQQTVQNLFQSVQLNINNPNFLIMQGRITKVLNMKAVEILAMIEEAAGTRMFEDRRDKAYKTMAKKEMKVQEITELLKDEIEPKLEKLRMEKRTFLDFQQTQNDLERLTRVVVAHDYVKNMEKVKSSAGDLEAKKQRAKDLEEHAVKLKNEIEFLAEDVKRVKAQREKELRKGGKAQALEGEVKKHSHELVRLSTVMDLKKSSMAEEKERKTTILKTVTELEASLKQKTKVYEKIQAQYDKAKEDLEKQSQDAETKEELLQTLQTGVASKEGQESGYQGQLQDARNRASAASTEQEQAKLKITHLEKRIKEEEPRAKKAKEQNAGNIKELEGLKAQAQKLEKELGKLGFEPGMEDEMYKQESTLQQTIRKLREQSDGMKRKVANIDFNYADPTPNFDRSKVKGLVAQLFTLDKDRTEAGTALEICAGGRLYNVVVDTEVTGTQLLQHGRLRKRVTIIPLNKIASFRASAEKISAAQKIAPGKVDLALSLIGYDDEVSTAMDYVFGNTLICADAATAKRVTFDPAVRMKSITLEGDSYDPSGTLSGGSSPNSSGVLVTLQKLNELTRELGVQQSALTELQATMAREKKKLDQAKRIKQELDLKSHEVKLTEEQINGNSSSSIIQEVENMKASIVQLKTDLAEAKERQAEANKDVKRIEKDMKDFNNNKDGKLVELQKDLDKLRKELAKNSASVKVLQKELQGARLDSEQVGGDLAAAQEQLQEVEQTLKAQEEEIAALVSEQAQVKDTHDIAQAHLDDERAKLTGFDDELGSLEEASRSKSASITEEALEMQKLGHQIEKFHKEQQAAVQSVSHMEKEHEWIADEKDNFGRTGTPYDFKGQNIAECKASLRNLTERSQGMKKKINPKVMNMIDSVEKKEVALKHMMKTVIRDKKKIEETIVTLDEYKKKALYETWSKVNADFGQIFAELLPGSFAKLDPPEGKTINEGLEVKVSLGKVWKQSLTELSGGQRSLIALSLIMALLQFKPAPMYILDEVDAALDLSHTQNIGRLIKTRFKGSQFIVVSLKDGMFQNANRIFRTRFSEGTSVVQALTAADFN</t>
  </si>
  <si>
    <t>&gt;10299_g</t>
  </si>
  <si>
    <t>MATGMSSPPPYPNNEKEFRSLLETNSTLAGQLELYHPWLNDDPVRAYCDIVWLTTYMKQKEEIFTRIFNEIRTSIEDNMKGLGWSGKLAQDKAEFDVWCRKSEEESELRRKKMKEWQPLEEQYFKRYQEHQKANNLFGIQPAYVIDPTESEIRLVFQRVYDVERDVRHFSTNKLRYHDIIVFRSQGVGRHFYLGSPLLDEETRATLDEEAYEVLSRYPWQYVDKDKSRDVWDSMYHDDNPLANNWVPKSISDFHSRSIALAKRIKEKKPDTVHLEYTGNGMRTDQKIWAQGQDALGLFPIEMRVLITDLKPKHSMLFHLDQPYEDSRLFKGDMKGSLEDFMQEYREKFHGADVLSQQSEGFISSIKPKKNIEFPGGPMIESYAGIFSREEPYHPTYQETRHSVFNSERGNPPIGLTKDGVEIVIKDKDWEVFYKAANAKIYRDYNGDSTETQEKEVREEINKVVKMGRTTGYTRDLAIWQLWLNDKIDDPCANSYEDKNP</t>
  </si>
  <si>
    <t>&gt;3604_g</t>
  </si>
  <si>
    <t>MASRTLRIGLIAGDGIGKEVIPAGRRILEALPASLKLKFEFVNLEAGFETFEKTGVALPDKTVEVLKKECDGALFGAVSSPSHPVKGYSSPIVALRKRLDLYANVRPVKSVGTAKNPVDMVIVRENTEDLYVKDERTFDAPDGSGKVAEAIKRISYKASFRIAAMAGEIALRRQKVRDSGVASIHKSPMITITHKSNVLSQTDGLFRATCREALANPKYSGLGVEEQIVDSMVYKLFRQPETYDVIVAPNLYGDILSDGAAALVGSLGLVPSANVGDGFAIGEPCHGSAPDIMGQNIANPIATIRSVAVMLEFMNEELAAAKIYAAVDANLEEGKLLTPDMGGTATTTAVLADILRRL</t>
  </si>
  <si>
    <t>&gt;965_g</t>
  </si>
  <si>
    <t>MSPSRDEPKATSNGTKFQVKGFNLATKNGKKSQSKPGSHLGKRSRTGFGREDSDGEDEERKVMDEVVTGFGAEGAIKIGQEKKAEPLIIPGIKNKNWKEEARMRRGGGKNLLPPEVQAQRAARNGGEGKAEGVDVVNSNDGAIQWGLSVRKRVKVEAGQLDNGSKEVEEEALEKEVVVQVKPQTADEEALAALLGEEKEKKKEDLVIPSTHDSEPQHYEHVSEQDAYKKAVAQAPESSTLEDYERVPVEEFGAALLRGMGWDGKERGKVRDVKRRGNLLGLGAKEEKGAEELGAWVGRSDIKGLRRGGKHGGGERRPKAGEYKRGEEEKRRGREERGGGSYRGEREREREYERDGRYRDSRDSGRDSGRERERDRRR</t>
  </si>
  <si>
    <t>&gt;4202_g</t>
  </si>
  <si>
    <t>MPSSSRFTLRKATAADISVLVDIYLTAFEIDAISLLCFPRGSAGVRQWWEDMLLDELSDTSAYTLVVIAPSLVEGGQAQEEGGKSATEEIVAFAKWNAPSDRLLDPTLPKWPQGCDTELADHFFGSLSKAQRGIMGDERKHWYLELIATRPNWQGKGAAGKLMRWGLEKADENGERAYLEASPDGKPVYEHYGFEEVERLVVDLGEKGSKVGLEGEKEFIECMMVRGPRVR</t>
  </si>
  <si>
    <t>&gt;2496_g</t>
  </si>
  <si>
    <t>MSAGKSFTWNPSVGSVLPQITIPPSIGTPENVTTTIVDTSALPQERNALRREIRKSNVILLVYSDHYSYERVALFWMPYFRSLGVNVPVVLCANKSDLTTSGNTSQVLEDEMLPVMAEFKEIDSCIRTSAREHHNVNEVFFLCQKAITHPIAPLFDSKEGNLKPAAVAALKRIFYLCDKDQDGYLNDQEMHDFQAKCFEKPLSAEDLDNIKSSISKSSKELETDKGIDQKGFILLNKIFAEKGRHETIWIILRQFHYTDSLSLKDSFLHPKFEIPEYSSAELSPAGYRFFVDLFLLFDKDNDGGLNNSELEALFAPTPGIPDFWQETSFPSSTVRNEAGHITLQGWLAQWSMTTFVSPPTTLSYLAYLGYEPLGGPRASTTSALKITKPRKRRRRPGRVERNVVLCYVLGAPSSGKSSLLDAFLNRPFDSLYHPTIKPRTAVNSVELQGGKQCYLILKELGELEPAVLENQAKLDACDLICYTYDSSNPDSFSHLVSLREKCPQLDELPAIYTALKADQDKTMQRSKMQPDEYTSSLNMNAPLHVSVTWNSISELFVTLAEAATNPSVAFPKSEEEAPDRTGVYIAVGATACAVIAAGMIWKRTTNAT</t>
  </si>
  <si>
    <t>&gt;6926_g</t>
  </si>
  <si>
    <t>MPLCNVCEALDIDDNSRLGEYTELVTKAAAGCAACKFYCEILQNSNRWSHQVEKLQDKVVFLYSRRLDARSKNIGRQTYSCDDLLLDYVFHEDYTGPMDEETDIRRIIPPSPKDEACFDQVKSWLTACSTHSSCPNISNVLLPPRIFEISPDSPNGGKLMESSGKISQYLVLSENYPAIEETITDIQQHNATTTLPKHIQDAILITQSLGYHYIWIPSLCTDPSNPPDLASIYGNATLMLTTTSPNRILNERRVFYSPALGKNKDRFMRQKLLRWEDGLKSSSSEPSGWKALHRILAPRIVHYTEKQMVWECAEGVKFEASGIPDKKTGAGQVRTRYRKGFMQPFITDYLQQDSTQTQQTQRHQKEIHTRLEAYHQTLNELSTHSFPSPTSKLHALSAVARILNTDKNKNNTNNTNNNDKILGPYTSGVFASHLATSLSWSRVYPILTPTSTYIAPTFSPLSIDGPISSLFLDWSPSLFTSHLENSSFIEKYEPRLVKQEFFLVNQNDPYSAAEPGSSITISTTATNLMTLLTKVQIDEDQVFHPTFVLDRDEVLDCQVCAGYGDEDGKEGEDDITAEEERGKRVQREMEGYLVCFLQGGFWGAKRDRMLVDGTRTGEEEEGENGVGREAAEGVVDCVVLSKRGLHEHKHGHDNGKLSVGDAVGGAHTGDAKTVDDGAAEANQGYERVGFFRLGLDLHYKPIYEREDGSFDREIVEERFGALGWERMDLKLF</t>
  </si>
  <si>
    <t>&gt;5317_g</t>
  </si>
  <si>
    <t>MDVKAHRVKNSENQRKLRAERKARQEKGTEGLWVKLKDYSRYRHTLNGLRVYNLTTGIPSAADLGWTAEAPQLFNVTECMEGPIPSFDTCWPLVVKKKKQVVCEGEEELQSFTRMQKAIFENDLTAPDMAIWNVPLPKHSMRLPPSIKRPILDISRMEQVYMNISTAGSLCHFHVDNGEMGLSGLTEGSKKTWIVAEGSTENLKLLAGYRDMNLRSFCEILSGLTKAFLVQHTSDGVMYVPPGMVHATMSVSASILFGINATVWTAITPISRSLLYHLGGKNSEAVEEGKELLETVTTKIIADGSFLTRVRAIDELKWLDGKVDDAEVLAKTKRKWCESALISGYRDLYDEQHVDFLFCN</t>
  </si>
  <si>
    <t>&gt;4283_g</t>
  </si>
  <si>
    <t>MRSMNEVRHLFLGDQDPLKRYPKFDEGPQIGRITNGEGIYSLAGPTSVRAQYLEDASARLIRASTSSSNLVLEAANKAKRQKNSKRCGCSCANQESKCLATGHVGIKDSDSRVIRTECNESFVNVIIDVEEHLSPSSIEALEIRPLTSLGEAHSRFFEPQNSNEHNSQFEAPSIPIATPKRKGPPLERSVSAPSMSPTDEDLLGAASWQAGLDSWSTGQFVDLEQGLFPGDEEEGIKRLLGEKYKELDSIRSAAKCLEIPLPFLSPSKPGVSGEGENSRTKRRLFQIKRDFDQGKDILDAHISYLEGCIVGYNPQDEAWRQFCHKAHRRISKGRQIVEEESKEFDPKTWQDFLKRMKARVSKRHSRAEIEIREMDEEYNSPESKDTSSRKISNLDTRRFSFDKHKANGQEMPIPIIELDGYSVFETDSNERSGADGVENVRTALTAFQEVKVEANEGKAAVVEFSGDEWVEIGRVEAGLFELGT</t>
  </si>
  <si>
    <t>&gt;7645_g</t>
  </si>
  <si>
    <t>MTAAQAAADSIRAALSTTSACTSATATLLNDLLLPKPETQTAAAVSKKTITALSAKSRAKSTRNPSRSRTKKEEAEGKIHEHEDQLSPKERSILATEVINAALKALSDGTKAPAPKAVRRQSSSKDLVKVSARKPLRRSNTAPQSLLQPRSLNRVASSPGISSRESRPSSSASVISNGNRPTAECARVAFACLRTLQTSKNSSVEFPPLQLENGMSVLVGKLVSLGLDDLAIKEIRILKRRLDTEENTKPSISKPSSAVLAPRTLAQLLDFGDGPFDEVKLGLIITTQLQILRLMTSSRKPQNIEDALPTLSLSHNSSPIKLLLLAAKKSKDSKQSDKIIRQFQTLSEILLSLGPSVSATDDAQALEPRLSVSPQAAMQLQSLALHSRFLWWGLADHKGDNSKDLHEPFLRCLSTFARRSQCEAKETYKIASSAFHDMGTLVFDCTSARPKGAKSIVASLYRVLGSLAKDADLIKDALSYAELNRKLLDPKTDSVAKQCATFARLISLRLRRPQREPEDEELLLKLLDGLDQPLKGDSSEIDDLMSEVSGARKSAINLLAESIGALPPTDVPDLSDGVREMCETLIFLCPRLTLRYLGNSPDSKSTTKDILRHEQRRQFILKMGLRAIDSSLFLLKLLMTKGSLAWDLIDSKLQDCLILLNRLEPTNEPVSNPAASPSCYVKISNLYYNQFLNMRVSSCNAKDGQQMRAVRRSVDCLRTRPQHEKDIAQFITKLERMAEMSKSISRYDELYKILTQIRDELVIKGVLASVAERAARGAMRDAWSISNEASLLARTTQSLLKLHLKGLAPSAQMTLFDLSWSNEERGTILEHQLEFLSYHAHDKVIASAVIAKSLDDLLCIYDNEEFPVRRLRVLIRILSCGINLDSEKMESIVSELDASASKAFSVESSRDQELGIYLNHYQTLAMIEVELRRDRPRLEILKQSLGTWSMIRSRCLDLVSFKAQVEDVAGFVARLHTIADYLDIRGHGDTRLATLRLIADIEELCIDESNPDDVVLSFTSLGDQWLKLGYSSKAGLAFDKAMTYLHRNGLTAYAMLHLHLSQSDYLLATGDLDAVGGNLECAQAIYKKENNHMPRPKSMSNLEYKTRGNLLVSKAYLTYSKLALERGQAPAALAHAKTSTRLIRRAWATTENELRKEEGQEAKSLTDELSQLSLSTNIVDATSEQLQCGSAFWALVTPLFQALVHLSNLYAHHGMFQETLYYAEQAYKLAQEVGSEAILATATTLLGSIWLKAGSLDKGGDYLRDARKFCLPSEKSLDTAILTAQLGNMYGLLGNRYAEMAAYEEAQQTLEYLTGSTYVDMLDKILGPTDSLEVKMSALTLSKRKAPTTRKAITTRSKALAKRKPTSQAKSRAKAKPAVQAVLSIVEQCPQFTTIKATILRDQARALMAMKKPTEAQGCLREAESAATTQMETIEHALAVARHLLLQSLEQMNADPVYSVLLDSTISFPSISAQLKTEKYGDRLSVSKISPVSKGRPAKRTRDRARSISPAPDSFFDKLRQAQERLSEVYTTTVTYGSVTAMHQLAALLNSIAILLSAAGQVKGRSLAYPGFSSYTIETARSLARVREYKALQADPQTSGKLSDFCWPLLTTSSPGKSNFAYPCDMARFQKDYIDIIPKSWRVISISLSDSRNELSITKFQADYSPFVLRLPLGRNNSIDADEEVFGFEQGQAELREILEAANESAHDAAGRTGREAKTAWWDERNALDARLKDLLENIEKVWLGGFTGIFSQHAKRPELLAHFQKSFQTILDKYLPSRRKGTGKRKTAARVTLDSRILDLFIGLGDASDEDCDFSEPLTDLLYFVVDVLQFHGELNAYAEIDFDSIVVETQDALHSYHAAARSSSTDTDSMHTILILDKALHSLPWESLPCMDGLAVSRLMSLDCLKERLTAHQHTVPENEVAGLYIDRDSGTYILNPSGDLKNTQSTFESQLEGLETWEGIVAREPSEEEIRNSLQEKNLFLYFGHGSGAQYIRTREIRKLEKCAVVSLMGCSSGALVNTGEFEPYGPPVSYLRAGCPALVATLWDVTDKDVDRFAKSAFEEWGLFEAGTKEKGKGKGKGRKGEEGERKLSLVECVAKSRKACRLRYLNAAAHDSDQGAWIEPTTSAICGAGLTLLLRHTTTFFPMNFFSKPPKKSKKTPESEEDTNSPRSRSPAKKSSASASASASSKSTKSRDENHSHKSGQGSSRNSRSFPKQSANSPRHPFDPNTHPLNLPPDQLRRLSALSSMSDPDRMEVDSEGPTITPASPPPPPAAANMPGAFETPKANGTNGTAAQSEGPVPPPHKSNPTSPAPTSPPTAEEAEAFKAAGNKFYKLKEYRKAIEEYTKAVDAQPSSATYLSNRAAAYISNGNYTNALDDCNRADELDPQNPKILLRLARIYTSLGRPEEALTTYSRIQPPASAKDIAPAKAMLQHIKVAEDALKNGTTGSMALHALDQAEKSLGIGAQKPRKWQLMRGEAYLKMGNVNALGDAQNIAMSLLRNNNADPEALVLRGRALYAQGENEKAIQHFRQALNCDPDYREAVKYLRMVQKLDRMKSDGNADYKAGRWSAAIDKYSSALEVDPLNKGTNSKLLQNRALCRVQLKDYKGAIQDCEQAILLDPSYTKAKKTKAKALGQSGDWESAVRELKELQEQDPSDGSIAKDLRNAELELKKSKRKDYYNILGVEKDADENQIKKAYRKAAIIHHPDKNPDDEQAAERFKDIGEAYETLSDPEKRARYDSGEDLMDPMDGFGGGGMGGGMNIDPEILMQMFGAQMGGGGQRGGGGFHSFGGMPGGMGGGRRGPPQGFPGGGFQFQ</t>
  </si>
  <si>
    <t>&gt;8993_g</t>
  </si>
  <si>
    <t>MNHLAALSVVFSIFVASVNAGGWRSTCAATQLEGSRYMWTSCANYYGQGTISVLDLNNCLMNRCGTLAAGATGYDSTCEACDFNGVSAIFHCTCTDCSGKQHYTEIDTNNFITNQNGVLVC</t>
  </si>
  <si>
    <t>&gt;4682_g</t>
  </si>
  <si>
    <t>MIVNNSSFDKPGRRVLNPLLTGEPVRSDDNRFSAIDGDEVAVGRGMAEEEVENENEKKDEPVTWRSLPHRRQLVILTLARLSEPVVQTSLQAYMFYQLKSFDESLPDSTIAAQAGMMASSFTGAQFLTAMMWGRISDSDKGGRKLVLLIGLLGTGISCLGFGFANTFYQAMFFRTLGGALNGNIGVMRTMVSEIVQEKKYQSRAFLLFPMCFNVGVIIGPIFGGLLADPAGSYPNVFGHYKFLRRYPYAPPNLLSAFFLFMAALCVFFGLNETLESIRHKDDLGTKITRKIRGVFGRKSLDSSHGYVAVSSDENHPEVDVEMSPATPITPMRKKAIPRWKHKLPFRRIFTHNVICTLAAHSLMATHLGTFNSLWFVFLSTPVADPAHPNPPNYHRKLPFKFTGGLGMPPRDVGFAMAILGIIGISMQLFIYPTVNTKLGVVKSWRIFLCCFPVAYILVPFLAIVPSKTPPPAEADGFLVWFVLCAVLFVQVTGRTFALPATTILVNNASPHPSVLGTMHGIGQSLSSAGRTIGPSLGGALYGAGLRHGIVGAVFWGMSGLACVTCIASNFVREGNGHEVVLEGDEEAEAEFQAELARTRNEMG</t>
  </si>
  <si>
    <t>&gt;8783_g</t>
  </si>
  <si>
    <t>MNINKKLGRVKQWAGEKMGQESKTGVSDEFKALEMEMTLRYEGMEKLHKSMTTYVKSLSKRNEVEDKEKILPVGLLGQVMIHHGEDFEPDSEFGNCLISMGRTNERIARTQEMYVANATSSWLESLERSLAMMKEYQHSRKKLEQRRLAYDTSLSKMQKAKKEDFRVEEELRSQKAKYEESSEDVLRRMQDIKEAEADSVADLGSFLEAELEYYDRCRDEILNLKRNWPARQSSPRSENRRPNARSRSNTAHSYAEKYSTYDDPPPMPEPEVRPSIRSSGRVASSSRLDVRMESPSQYGRDLSPSPSSARPSTLSHASTFQGPTSIYRETTPVSSIRGGSIQTSSDMNTLRVNLRPTTRISTGGSGGMDVFGDPSDDSTMNSASPDRSYGERSVSPATSHGSVASRTASYSNGGGGGGGGGKRIPPPPPNRNKKPPPPPPMKRADLSTTSVNRY</t>
  </si>
  <si>
    <t>&gt;6609_g</t>
  </si>
  <si>
    <t>MVTIRKKRGASESLEASTKKLCLERPTGSLKDSPSPRSNNDDEVDGLFHGSGESSGEEHAADTPATPLSPVRKKFPSEYKTHKCTHEGCDKAFNRPARLVAHLRSHNNERPFKCPYDNCDKSYIEDKHLQQHVKGSHTKERGFKCEWEGCDKSFLTATRLRRHEETHKGHDRFRCTAYPPCNQTFRKHQTLQRHVRSEHLQLAPFPCTYVNPITSEPCNAGFDGAVGLRKHQERMHGAAKFFCRECTIPGGFDTDGTPLNLGFTSEKQLNSHLRKEHPVCAFCDLKCSSQSVLTKHIETQHSGTTVEERKNIACTVLGCDKKFTTPYNLKTHVLTIHEGSRYICGTFDLTKFPDVAVFSNINGCGKDFVSKQVLRDHIRTVHLGLTSIANGNRKKADQEIDMVSEIDTDDGEDYVPPPKKRNNRRAKGVEPDALDVLTGKAYAEDPKRKLPCQVPGCQYRFIRQYDLENHMRIAHYDLAAEDDPDYITYDGEFQYPEPEPSMMMGMESELGLPTQVGYLDPGFDQGDLHWELQRRAMEGGPFWVGADQESEQMQDPWTQDSMEMRRLIDRGG</t>
  </si>
  <si>
    <t>&gt;412_g</t>
  </si>
  <si>
    <t>MSALEKTLPKPKIELYSGKYFLACGFGGIIACGPTHTAVTPLDLVKCRRQVDAKLYKSNLQAWSSIYRAEGVRGVFFGWSPTFVGYCFQGGGKYGFYEVFKYFYGDKMFPNMNKTAIFLGASASAEFLADLALCPFEAVKVRMQTTLPPFAHTLREGMGKIIREEGYAGLYKGLYPLWGRQIPYTMVKFATFETTVDAIYNYLGKPKSSYNGLQQTGVSFLGGYIAGIGCAVISHPADVMVSKLNSERKAGESAGQAMTRIYGNIGFKGLWNGLPVRILMIGTLTAFQWLTYDSFKVGLGLPTTGGH</t>
  </si>
  <si>
    <t>&gt;575_g</t>
  </si>
  <si>
    <t>MAPPSADSPTVTSLPTHNKIRSIPEIKKSVAGITQSASFPAPLASSGSLDSYESFDVTSIIGREFPALQLSSILNDDEKLRDLAITVSQRGVVFFRNQDIEIEQQKILGQKLGELTGKPESSKLHRHALSNSKRGIAVDENGKLDDEVSVISSEQNRKLYQGRFFGSKRLASEGWHADITFERIPSDYVILKIIKTPEDAGGDTLWASGYEAFDRLSPVWQRFAEGLTATHHQPSFNKVAAEHNLELIEGDRGAPENKGTDFTASHPVVRTNPVTGWKSLFGAGHQVHAGWIDNVTETESEVIKTYFNRLISENHDLQVRFKWGQNDLAIWDK</t>
  </si>
  <si>
    <t>&gt;3727_g</t>
  </si>
  <si>
    <t>MAPREKGQLKRGRGGAGEERETPKKPRRSSRLSQPRPTPEVKTPISNKQHLPSPVTHQESTSSSDAYKEATATPPEGRPSQLHHRQDPIPPNDAFSSPPQDTQAFSQFVHPTSALSEEVNDEVEEGVWGYLLPVDQKYGKSLVLKKRSACPLPDSLLKNGNDIEKSKDTKGNDYHKKEEDFEQTKLKGVASGGYLIGRHPECDLIIDDPIVSNRHCLIFTENKGGDTIAVIEDLSSNGTFVNEGIVGRNKRRELKDQDEITVLDKARFVFRYPKNRDTSAFLQQYTLLEKLGKGHFAEVFLCIEKSTGQRYAVKIFTKQPGVEERSKTEGLQQEIAVLMGVSHPNMLCLKDTFDEPNAVYLVLELAAEGELFNWIVMKQKLTEDETRKVFIQLFQGVKYLHERGIVHRDIKPENILLTDKDLHVKLADFGLAKIIGEESFTTTLCGTPSYVAPEILEDTKHRRYTRAVDVWSLGVVLYICLCGFPPFSDELYTPENPYTLTQQIKGGQFNYPSPYWDSVDDLALDLIDHMLEVNVDKRYTIDQCLEHPWTTMKSLNPNDSTGGLVGGIAGLDFSKRKIARERTLLSSINDVKVARVIETTPGKDSVKVYVKNPNAKATNHFVNKKIAKNANGTPVSHAGAPRQEETPAENRDPNEFMKIGGKGDQELFTNEDSIYANGDVPEKKQVKKAENK</t>
  </si>
  <si>
    <t>&gt;16536_g</t>
  </si>
  <si>
    <t>TTQ</t>
  </si>
  <si>
    <t>&gt;16537_g</t>
  </si>
  <si>
    <t>MATFGWSVGDIVASVKLIVKISDALKEAHGAKSDYQESIDFLFGLEITLQNLRCLAPILVTPLHESLLQLEVEKIAEPIATFFSEVQKFESSLSLQSKRSSWRTASRKIQWTLYASKQVKKLRDRISVPMSSLNILLHSETLHVLSKLHQRLPDEIADKLASRIDSSVSNCLKDRIAAFSTVSCSYEHMQDSPRTNRNEYIETHNLNNGQSLRAVPKGRPDKSTTPETNSKLEQLIRQQSTELKALNSSLLVITNFQRPFSMENSLEAILPLKQPISELKAAFVKGIYLLALSLQRLVKVVMECLGPPFLLFILACKQFGSVLPRLLLGNNILFEDVLGRRKYLPVEFFQYYDVFSAFLRKSFQGFPGEKYVVNYRYQLNDSNNNIINSSKWLQIVARRSKVTMSIILDNFGDEDVTCPRCWKYRSIAKCSTGIQCVSCNLIYKTSNQKELPVQGSGKPGKSTEAPINTNGESQSTAPKALAVDSSTRKKLEIKNEAALADTAPTASDGFDPLRTSLHGHYLNQESTIEDGDLVHFKRVQLSESKDHGLQQLRALNRLVLELAHLREDILTVHTAIPTTQLQPERGFLDPYLSKFELCSDLLTSILQHPVFPLLIRDADVDWKAPQWSQAWRDAIHLTRNGKILVSDVTSIIQSLKRSEALRYFRGTRTHHTVEVTDPFIVSLTSFRAELDQLLKLDAAWAHGGQVATSKHIGASLCCMKVTSKYIIVSYYDGEVSIFDHKNSYIHSLQSDSNGPPIWLLATHTEILVGSESSFTVLDAAVYIWSITTGKQIHKLRGHSDIIWAAKIIDRDTAISASRDTTIRLWDIKRGVCKRILAGHEGSVLCFDTHGDILVSGSEDSNARVFCMSGPRDNGPCLHILRGHEDQVTSVVFSGKRIVTTSLDRSVRIWDVDTWTCQAVLQKPEQFITRTQLHGEILVTGGSDGVIQVWDLKSMQNILQIIPGGDIRDFKFDHRRIISASGDGRVKVWDLRTGNLGRQTERESRTLAGRNGFSRKLYKYRHEPSSGYHMEAESGATNRDHGQGMNDTPIDSTASAVKHDPKQLDNDQVGMVFDLSERIVDRAVLEACILAEGFGTIAKDIIVIFFDWLTDIFETSGRLILVSIGDTMMMFAKAILVVIAGFWFIPVLARGLEKLLGHIFD</t>
  </si>
  <si>
    <t>&gt;6108_g</t>
  </si>
  <si>
    <t>MNIPTPRSNIQIQFPILSNESSDENKASLTSGAFRRFKDLPTEIRLPTWEYLLPEARVIELEWGGWFKYGPLNPYPGNPRSIDKSNRWWAPLESAPHLDAISQVNHESRSLYLKHYVPLAPRLPTLLEHRLVNVWNKDGTLHRVRIRHFSEFQSPVYFDPKIDTLYQGFFHEQLDDDIVPSDDPMGDLITQFLVLAENLRYLCIAKDLHSGWETYLPGLFSMAEKEREEHSSPKTARGILVEPLSKVFPQLRTLIIGVFDLHHGYRDEEPPATRPKTAVTLEDIPGEQWHNFEGGQPFHSLRENLRRYREEGKTPGVRLDAKIIHRGLLEDGTDTCACNHIRFPVRFTRELGNEVVDVENEDENVDDDDGSSTDDNGDDEGDDSTKRKKKADKQQRRTRENVGINQTLSGQGSLRFQTYLRGEKYTPMRRSLSVDDLE</t>
  </si>
  <si>
    <t>&gt;1434_g</t>
  </si>
  <si>
    <t>MASAQDTPPEKYEEEHVHQVYEQIASHFSSTRYKPWPIVESFLQSLTPGSIGLDVGCGNGKYLTVNRDVFIVGSDRSTNLVKIASQYQPHAAVVADNLALPHQAGRFDFAISIAVVHHLSTPERRRQAIKAILECLRDGGKALIYVWALEQKTSRRGWDEDHEQDVMVPWVMKSGKKNPNPDGSTEKTFQRYYHLYRSGELEEDVAASGGETAESGYEKDNWWAVCRRSLVS</t>
  </si>
  <si>
    <t>&gt;1934_g</t>
  </si>
  <si>
    <t>MSNKLVSRLRLPAAELPVFLCPSILRVITRPLTRVPHPQPQPLRQALQRREFTASIRNRTTEPTPGKSKHSLDQLPQQCAGCGALSQTVDQNGAGFYTLSRATIRHYLDTLPDEVQNKLSAEDELVKEALEKAGSAATGIRLEDFVARPSKILEPPMCDRCHKLKHHETGTSIIHPSVRSLQDTIFESPHKYNHVYHVIDAADFPMSLVPGLHKLLHLTPQRSLNRRSKTGRFYHGKKTEVSFIITRSDLLAPVKTQVDSMMPYLRETLRDVLRNTAKDVRLGNIRCVSAKMGWWTRELKEEIWKRGGGGWLVGKVNVGKSQLFHDVFPKGRREKGKPLVGNMPKILNASDESYRNPETWSEAIASLRDPNIAANQKKTNPVDFCEESQEGEFAATAAFDASLEEDSLEDNDKFTESSETESLIEIPQSELERTEVEEETTSSATDSLDVGSLLPPIPPEVDYPVMPLVSSLPGTTASPIRLSFGSGKGELIDLPGLSRGDLELHVQPEHRSELVMQSRIKPEQQVIKPGQSLLLGGFIRITPTTPEVMILAYAFTPIHPHLTATEKAVGIQAQTGESNVQNISLPGTGEKIKSAGTFHLKWDVTKQRAGPLTSPKAVGIKPERLPFKVLATDILIEGCGWVELVAQVRKSRPNNTTQIQKEEAEWEAQNTKSLEAEWEPENDVIDPEWPAIEVFSPEGRFIAARRPMNAWLFIANKPTNGKTRGRPRKSMKGAKKAEKLRMRVKSS</t>
  </si>
  <si>
    <t>&gt;3953_g</t>
  </si>
  <si>
    <t>MANKSSTPAEELRYLQSRPLCIICGRPAEAEAIAKQLGVFENRVSGREVEKVNDGHTFFTGSFDIKGKSLGYYVTSSLRQGIQSFTIHASILFHILRPRFAIHVGVCAAYYEAEYNSDGSIKKVARKLKDVILGEAAINYEEGKWEKKEGDTAAIFKPDYDIIRTPAGDLQAFAESKERPNYHYGEYISGSAVRHDSSTIFDKIRTTVARNAVALDMEASAFLKLCSYAGVSSLGVVKGISDFGDAEKGKEPDAYDGALKNTAIALKEWVIHTIPAVDWQVDEDNQPGASISVGYYDNFIRVVLDAYNQGLPARKKVTSFEAIPLDDICGLRIVMPSQNKPDFFAEAGQIARIIREYKIQEVNVGASTFTRNLYYKAGYLIDFPRTINSLVQDRDPTYQVDIFGRKLKQKQYFSNPVAEREPLALLCQWEEFIDWLDEVKKGEHKVQNHENSNDCSPSYGLGELAGQQEQTRESSSDSKQQIENATRKTFPGVVRNGGRNEVKTPAKKRSLSTLFHWKRGRKSMGN</t>
  </si>
  <si>
    <t>&gt;714_g</t>
  </si>
  <si>
    <t>MHRSAISSGMLALAITPILATPSSITWAPTFTTVPVIDQASVIIPRGHGKQSKDKVHVHDITTRLLPDKYYHDDDKHSVPPGDAIVYTVTAPHAGWGTPGFVPPGYTVDYKTNPNYEWTEGWNEDDKWYKGQKRSVDDASTTSDFNTEILDRNLETPEEFLSHIASAKDVAEEIRSVNENDTLPMILPTVVILPQVQGNPSANQANTMRRIKQLVEKQVGLNVTVAAPVLSQQKESGNQSIAEFLRLPLSKAKASKPKSSDAPKKDSPESLKTILEEIAGGMGILTIAVALPLLLEEEPQLVPLTSATSKIVARGKPKGKGPPPPSFVDGWKAGRKAGQNMGYALTGGPPKSSLEKIAGEITGVVAVIGLMIAIPCLLLEVEEPELEVPATIEARGWWDAIFGGRSSGTTTSSSLATLESSHYETSQTIEAASGPEETDSFWSKLPIPASAVAPVPTVTAVLTIATQTSNEYLDLLHSEATLTPKPKLTNGINEKGLGWGWGWGRKSTTSISRRPAPLDWPSNSNYVEEIHTTTLWEGKYPATIDYIYSELSPMKREVEAHETRKSKPKPKPWHSRYTYIDGVPTETDELRLKTEIFNHPWIESMSVYMSDPAHKKHTLPYNVAATPTSAAPYHGPAVADPGFYNVEREEDMETEEASVLHDVVPASKYIFHSNSVAAESGGNVARAMKASGYVSPLVVAVVAAALLA</t>
  </si>
  <si>
    <t>&gt;5247_g</t>
  </si>
  <si>
    <t>MDSPSVTSASPKGPKIKPAQYGVPVFGCYHLYQIFKARTDRVVERTINHYKDCLRAIYDNAPSIPQTSKTSDGQAITSLTPTFLCLQCAEISTAQSRNQHAAEKSHRLYVESKTGCLFCHMCNDFVYDPTLEELRLRKTGTGSFVVARKRKLDELFNDAVKEDPVFISTNTIEAPCRASGIRGIYNMGATCYMNVILQCFVHNPMLRNFYLGEGHQSANCVNKNCMSCAMDDMFQDFYAQDLTTGYSASNILASFWLSKRKAYEELASNKEQDAHEFFQFLTEELHEINSGQKESTLAENANPKRFKPGNEKGCKCVVHQTFYGKLQSTITCKNCGDVNSSVESFLDLSLGLDVITKKKNLKAKPLSLKRCLDEEYKNSERCEYTCHECGTNEAKKQLCIKSLPNVLCIQLKRFKQNNGSASKIDTKVSFPLKLEMYEYTDRVRDEDDKQSLELKRSCMYDLQSVVVHVGNLETGHYISYSRVGNQWFKFNDHNVTLATKSTVLNAEAFLLFYVIQSLA</t>
  </si>
  <si>
    <t>&gt;4294_g</t>
  </si>
  <si>
    <t>MVSSRKRGRQEMEEDRQDTVKEPPTTLQLIRNMWEFANLAQWIFIFGRAVKIDENMDIEELEMECLKTQSIVLPEIGLALLKFVSSHRGLTPDIFDEYTRRQYVAKAPHRNPFGTDEDPIQFNTFDVFTKIRVLQQLTQWAMGNPDRIREKMEEQKDTEQTFWRIEPFGWDSEDRTYFVLDDNRLYRRTDPPPPPPPAPKPKKNSKKAKASRRASKRRKISEAVESEAEHHEQEDPVEPQDDKKEYDGFGGMTWECVAITLDEFTAFLASIQKSRDPNEKMLRSRIMDDVLPLLEKQEEARKRKQTQKERELLNLEKLAHAKRSSRIADKLEHQKQEEEAREAERKKQAELAMAKKEQEKWKRLEKERESRMQTREQRLKEREARRILHEDELSNLSEDSKKLETGQARLSERHLKAEIERKKQALEELTKEEEDWIFDCICGAYGQIDDGTHSIACDKCNVWQHSKCVGVSQAQAERADFHFVCKTCEDRAKEAERARAHPTIKIKFNRPGSASSTATTTQNNPQANVAKTNGTPASHLSSPKRFSKISPTSQISSFPQSSYKSKMSLWQNGPASSTQNTHNPLQSYSFPQMHPPSASGPQSSPQRFDQMKSVVSGSTPNTGASGSHTLHQNNGSPAMSPFGGVSRPPSFHVFSSPHPHSPTSLPPPGQPPVYTFVNGNASQSRNNISSERASQSNKVMYTPTQGSSFPSSNGYSLSAETPPPPRPSSSESQHRHALTNFSSPLTAAPVLTPITKGDPMASFNGSSSPTLHPTPHLYPKSSPPQADSFGIVQTGDSALPSAVTGLSPTKHSPPRPSTSNGSFGSATPSILPPIMSLSPSPQLQNLTPPVKHSEPEVVRSNGQTVGP</t>
  </si>
  <si>
    <t>&gt;10181_g</t>
  </si>
  <si>
    <t>MSGYPGSGANYPLPHSSIHGPSASDNDGPPHHGLPNLNHGYQYDAPPPQQQQQQQLHSPYGNGHQNGHPDGQQLGQQQLVQQQQQQQQQQQQQQQQQQPQSAPVTPSNGNGTDGQKGNRLRKACDSCSIRKVRCDEAGPPCRACAALDIPCTFNRPSKRRGPPNKHAEAFKKRKFDEENGGTFSSATSPTNAAATLVTFSSHPVVGAESICPLPVLELLVDDFFTYIHPLCPFPHEPSFRDAFKNRQDMNNPSFLALLASMVGVLVASFPRKPRLHLKAQNREHLFPNSMTLVDQCHRVAVEARGPGYLDKELTIYDAATSYFLGLARAYTFQWRSTRLYFGETLTIARVLGAYKQKDQDFLQVGSLPATFGANNDDFKNLHPPPVDFIKQEISRRIFWVMFVGIRSMQQLGASFGELLIPPPTPSEPYPPLPLEIDDEYIFVDHIDSQPAGIISKIKGFNLGIQIYNTVTPLATMELAYGIDQVFDINRQKQVLETCMRDCKAVLEQAPPELMLTPGSKPGEFQGAQYPSPIPEYPGMRLSSHEAALAKRRLQFEIQKANIYASQLGTRSYIVEKYWNLQERNEMKQANPGTTIGSPGVMARGLDTIIQNQADGASHYDSIEANISSERESIVKDLLTCLRSISQENIEPNGGSFVRLSLHSFIPQDLSTTQVNKIRQIASTLVDTPQNRKGPLAVKAEDYLGKFLDMLMRLERISPGIRDGSVDGLEDEEEALRKWADIREYQMRFMQAGGFLNEI</t>
  </si>
  <si>
    <t>&gt;1484_g</t>
  </si>
  <si>
    <t>MRFSNLIVIASLASVAVAAPAPVAERAASPTATDAADVYAAQATALTLSPTSHVKGKVFDRYVSIWFENTDYDLAAADPNFAFFAKKGIILENNFALTHPSEPNYMASVGGDYFGLDGDPFTQVPQNVSTVVDLLEAKGISWGMYQEDMPYSGFQGISWVNRQTGANDYVRKHNPEIFYNSVTNSADRVAKIKNTTLFYEDLKNNKLPQWMFVTPNMTSDGHDTSVTVAGVWLKTFLAPLLEDKNFMQNTMVLITFDENETYTIQNRVFSILLGDAIPRDLVGTTDSNFYDHYSEIATVSANWGLHTLGRYDVGANVFENVARKTGDKVRTWHAEPPLSNRFFNQSYAGIFNSETWKPQPVPNSNLEVSGRTVLPVVKQQWEREAGQTVYHGQLEIPDGFNPPEYPFAC</t>
  </si>
  <si>
    <t>&gt;9622_g</t>
  </si>
  <si>
    <t>MDHQPGPSCPDTLKRPLEGEQLERGHHPQPVPREDPAAAKAEETTRNESSTPSAAASSGERAAKRVKLDVEKPESNGVHLPPKAGSFDAPAVPNAELEHSDNQFNGVSKTDTAKEGPFDSRDRVKGVAMVKPEYLLNSERREVGEAVDGDIAEGRVPDDRDKRGDGDRSGKNKRKQKQKGQNKNREFGSWYDDVRLCNTRANSDEFSPKECQFGEKCNCSHDLRKYLKEGKREDLTTFNGLCPVYEVNGSCFAGWKCRFVGSHSKEITREDGRKELVLLEKPDAKQDISDSNGDNRKGVYNVVSTKEKLDLSRKRTKAEKADKYTAWLDQDQKEMEKIYHQKRDASTEAREENRAQFVDQPLLPSEKRRIYFGAETPVLAPLTTQGNLPFRRMCVDFGAQITYSEMAMSTPLIQGQKSEWALMKAHESEITPPRYTPTSIVGGYDNSKDLKFGVQISANKPWQALKAAEVMSKLLPHLRVIDLNCGCPIDMVYKQGGGSGLLDAPSKLEKIIRGMNVVSGDIPITAKIRMGTQSDKPTAQKLIDRLAFGGVDVRERLGAPGCAAITLHGRSRQQRYTKNADWSYIAECAALVKSYNLKKDDITDTIREADERTQPNTPGGRMYFIGNGDCYSHVQYNDDIVKSGVDSVMIARGALVKPWIFEEIEKGQYIDKSASERLGYVERFCRYGLEAWGSDEVGVGQTRRFLLEWLSFAHRYVPIGLLTHLPPSLQERPPAYRGRSDLETLLASDNYLDWIKISEMYLGPAHKDFKFQPKHKSNSYDIEAEG</t>
  </si>
  <si>
    <t>&gt;3821_g</t>
  </si>
  <si>
    <t>MNTSYAPIYINDVPPAFEKAGHELIRAGAFLLIPAELLYFSIYFYVKRCYGIYETLTLLSLASFWLSPYVSPITCGPVRCLQHCAIGIATMKLLDMWARRKSMPTYTAAAKRPPEWLLALIILTELRYESFTPNHIRVPKNQENFNEWNQWIVHIGIFAVLQSLPQNLSTVLAFEVMLAVYIIWTGLQLVLRYKSSPALFGPLYLIHSLNGFWSESWHNAFASPCTSIAYSPLRYELPKYGVPITVARSLGVLGAFNLMAVFHIYALSPVLDREGIFRIGMFFFLNGMGTVVEVAIWGRRKHWLKTVLAWIFETLLSSWAASGLNIPHGLNNIQWREMCDAPY</t>
  </si>
  <si>
    <t>&gt;4924_g</t>
  </si>
  <si>
    <t>MYPKVYQFFVALFASFGSFLYGYDLGVIASVVASDSFVDKFLQSNGSTKSGTVVALFTGGAFFGAFAAGYCDPLGRRGTLVLGSALFIVGGTLQTAAEAISMLYVGRLFAGFGIGILVEIVPQFQAEISHASIRGIITSLQQAMLGIGALAANWIGYGCFTRWTNTGISAQWRIPLALQLVPAVGLAACIYLFPESPRWLIDHDRMDEGLKTLAQLHANGNQEDVYVQAEYTIIQAQIADEHENAAKTYAELFKNRSNLRRILLACAVQGSSQMTGVSAIQYFSPAIFAQIGISANKTLLYQGINSILGELAQFIFFFLIDRVGRRPLQIWGNLACAAAFIIGAALLAEYPPDNTNNAAHWAFIVASTWVFNFCFCASGTMSWIIPAEIFNTATRVKGISLATMVSFAFNTMIGQVTPVALAQIGWRYYILFIVCDITNALFFYVFLPETKGITLEAMNDLFENSPVIVPGSHWQPPHEVDIDKVAKKISALDGDKDNEKFATQAQTEDVATV</t>
  </si>
  <si>
    <t>&gt;10477_g</t>
  </si>
  <si>
    <t>MLLQNRPSVSLRAILIAALLSLFLVGSANYFIFPSYRYHPFSYHSSCPENGTNCVASDLNYVSINVRPAPPTVTVTVPLKTVTVMPPTLAATVVTVTSIATSTVVKEVKASGVPAVTAIPQKLWYKLGAMGLKDDAKEWIDSCLHKNPTYRHEFLTDASGDYYVQEYYSHRPDIVETYMALPIPILKADFLRYLILYAEGGIWSDLDVSCEDAVIPDWIPERYKEKTSLVVGLEFDMGWEGDDYIHSQFASWTIMCKPGSPHMKQVIEDILDGLHGAADKNKASISELTLDMTGDVVDITGPKRMTLGIIKSLRHELGVQIDDRNISKLHEPALVGDVLVLPGMAFAGSQNGFPDDQGKAFVTHHYSGSWKNHKGGELTDAEQKIKDAEDKKKEEEKKAKEEADKKKEQAEKKKKEEEESKRLKVEEKKKEEADKKKKEEEEKQGLV</t>
  </si>
  <si>
    <t>&gt;2485_g</t>
  </si>
  <si>
    <t>MGPLQNLIDGPDVIVIDDDYELEVPKNLPLLKPATTLARAIGRQENLTFSSSSRASSKTLSPGPEIVALTRNLEVQAQPLFRSLDWGPVAKDPTRKDYTTPTAQKRSRSQAFGSQSSTSRLAIPCSPDLPLAQYPKRGSSGTLLNPIALEDSMFSREPNIPHHLAAAPRLSNKQRSKHSLGAAIQDGTSLNPIALEENVSKNVSFHPSSIPDPLPPRSYSFVSRRGYSEDRSAILLDDEEDPDSALSRSLRHLPTEDDELIEIDDVESILEQDVDHQDDSERQGRRKSSKVNQYPRRNPSIVAPFIRVDSFRFGTSDLRPKKTIELHDGGFLRITDILSNTDTAEVKLRGNRLQRVRDLNGFLEKKANELALCLEIDLDDPRDPLDQAVHEVSLGEVLTLRLVRFTNQNFPLCRATNPAEFRDLDEMCHVGGLTVRWTYICTYETAAERYKNVQSQRSLEGLREDECPSAFVVPEVTRRYQWRGETILGGAYRPTIDLADQFVLPPIEQQESPFYRKRAPESEEVVRVPVRSPSLCMIDMGPSPRAVTTIANSQMSSEKRKYHNSHFERRASNSIHSSKRVQVVGSFFEQARSRFSQVNLSPTGERTSPNTPSTSHIANISSNPYLQFRAPSLPKKINITNSPFTQPPPTGSISSKPTTTNHPITRLPGQKLTYGDAFCGAGGTTRGAQMAGLSVKWGFDFSPKACSSWRTNFPTATCYEHPAHSFVTLAQSSPPSLFKVDILHLSCPCQYFSPAHTWEGKDDEMNVASLFAVQAVIAISKPRVVTLEQTFGILHARFRFYFNALIQMFTTHNFSVRWAVVPLQQWGLPQRRNRLIIIASCPGEILPQMPPPTHCDPSSPNTGKRLKPYTTINQTLRQIPRSYNALDHQPHTWPPEKYLTPYSGDGILPRAMTTKGGQNYHPSGTRDLTLREYACLQSFPIKHVFVGGVTEMRRQIGNGLAWLAWPSTLRFLKFSFLRQQRQSTNPLRHIAQYVQKYTCTSWESFTDARIPESITMGDADISASSWRLVEVGRIVLIHDGPSEGKLATIVEIIDHRRALIDGPSTDTKSAVPRQSIALSHLILTPLVLENLPRGSRTGVVKSQWAAAGIEAKWQESAWAKKRIQKERRRALTDFERFKVMRLRKQARFEVRKSLAKVKAAA</t>
  </si>
  <si>
    <t>&gt;7766_g</t>
  </si>
  <si>
    <t>MALESGTDLPSPIARLEYSTGQGLPLYIPIYPGAEIRVGREETTKQGLSQGIWNSHCHLIPDVRVSKKHFRIYTIVYGEEQKHEIYPMVYCEDLESTNGTFVNGHCIGSFGQERIGYLLSDGDVVEIRPRWRFQFRQSSIQRATEKNRNELEGMKHFQDQFHVSNRILGKGRYGVVYLGKEITRSRQVACKIVNLDLAAHCFLGSTQKPAWRWQSARNEAIEKVLREIRILEALDHPHVVNLRKAYLSNRTLYIFTELAPAGDLFSYLESHGGTLLDWHARIICRQIVLALEYLHHKKIVHRDVKPENILIMHKSFGARVVLTDFGLANYLDLTTGTLSSQLGTDGYIAPEINGLAAIEYASSSYTEAVDLYSLGIVTAMLLTGPSPLEADEMLQMIESKEPHQWLGMSPRALDFVRGLLNQNPKERMTATQALFHEWFTKPLHEAAEMEEGYKRMLWYWGKREEDEMIERIPDRPWHPSLNQDFRSSTTLREKDQGLPDASQYPYVSLDRYTNPQAPAMRGKLPEALNEKGISFVPPSELRLCRRSSVKIAMAEGTDLFGTALVQDGMLGIKVQPEFGEVDLLTTVAPPLEEVIGFRPSKDSHPPSSSQPYLSQFVHKNARRESKISDERELHDAARKDESQWRMAKR</t>
  </si>
  <si>
    <t>&gt;16553_g</t>
  </si>
  <si>
    <t>MTGRGKGGKGLGKGGAKRHRKILRDNIQGITKPAIRRLARRGGVKRISAMIYEETRGVLKTFLEGVIRDAVTYTEHAKRKTVTSLDVVYALKRQGRTLYGFGG</t>
  </si>
  <si>
    <t>&gt;9742_g</t>
  </si>
  <si>
    <t>MAPGVGARREGGVCYVQLSSTHRGGGIGNGDCEGGHDDDEGSSGKAKLCVYQPDVVGSLQYQKKAIVDMMMRTGTGESAGREQLERPAAAPIRDEAGKEDDDQADDGPNRRPRSGTVMFGGVPMVCVVVA</t>
  </si>
  <si>
    <t>&gt;8011_g</t>
  </si>
  <si>
    <t>MADDLVPQVKLIIKAIREGIDLAGIISQSADSATAEKALQISESVPNVHKSLVRSSQAILAAYKQCAQTSGQPFAKALIEDKSVQNRLKKLKNEVRDRIDDCEGFEDAAAYDPEIFTSLQNEVENCSIECIAIFQGLRDKYAPTSSQSSKAEQPPNNDRAQLPTMWQQAPSLRKPVPPSAAVPLQVPSPPEPAKPMNPWSINGPAQFEIGSMNATLRASPRRESARDVSPKSPADSQPRLIRREIVHDRLNVNDEFLARRQRSRIDFQNEFRKSSVSMEENRAGEISRERPLVSPILGSSGMTASPIDERRSRTSLNGYDVLVTRQRSLGQGSQGTRSSRTSSIVHDRQAAHRQDSEDSIFGLRASAPLSPPLSEHRSSGGNDRWGGPPLASTLKVPGFGSGIEPGIEVVTHIDYENEKIAVASEASGHTQTTPTSSIKSVDCLMRPDSSFFKFGGFCDGARAMMRGGIGFKVVKRPSGHYSATVSGRCIKCSYEVGWNDLEKDRMLERTGIYGNSGIRWRQKFISKCHLRTNSIEASVYACIFCIEEARTVEDHDATVFFSVAQLFRHLATHPRPLPNVPGIDVIYGQQRSDVVDFDLHFTTSEPVPHRYNIREIAPKVATRPMAVALTTHHPKNGHSNSRDPDGEAVLHFAAGAKIVGITFPERFGGHWCVGYHDGSRGSFLASAVALELPAKEDISMNSQSTLVAIAKRDFKPKEARDGGWLRFSKGDKISSIGYTFPDHWCFSGQTSKGRWGLFPACFVEGLRDEGKLASSAGSTRTSGFSLTSKIPSFPLGRKKSSRHDRSESITSNGSGGSAGSGRLGSVMVQAQPGLEVVPSPIHAHAPSASWRR</t>
  </si>
  <si>
    <t>&gt;3702_g</t>
  </si>
  <si>
    <t>MAALSPAAQNRLFSLGLGLATCAVVGIMRQMLIHYRDAAEVPPSENKPQYITQEVEDSLKLSTLNKLLDSPNYCIQETTSIIICERALHDESTINALLWHITRPDHDLREQGIRALTMMMNSSTIRTVNKPEGYAALVRSLEYSIGDYEHNPYDPEWDNWFFRDVVEQGCLIVLGQLVDKFGPEGLIRSRFIPRWLAKEPWGKNDGERQANFSDSLQKNCRLNEITIPLFQSSAGRKQLIQAGLVVPEADLNRVRDVRMINGEGTAGEDYDGMFVDNRRRRDQSLEDDHIRRRHREAMVLNDGTRPFERGDIIQRES</t>
  </si>
  <si>
    <t>&gt;5177_g</t>
  </si>
  <si>
    <t>MAPQKRPWHEDGHGIVLVERASSSLRQDAQRKKVRLSINASSSKGHARDRSPSTSSSDASEEEGDGEEEGAAPTLPQSTQYEEFRESNYKRTANPAYDDQIATQRLEKRIKDRQLNPRIGDNRAANNAVIEDITCVNFMCHEHMKVELGPLINFIVGMNGSGKSAILTAITLCLGGKATATNRATSLKSLIKQGQDQAILTIKLKNQGHDAYQQDIFGKSIIIERHFSTSGSSGYKLKNANGKIISTKKGDVDDIVEYFQLQVDNPMNVLSQDQAKTFITTSTPSQKYEFFHKGVQLEALDNDYKLIYDNCDAMQAKLEDSKGYVEGLKQKHEEAKEKARMVAQQEGVRAQAKTAQAKLAWVQVGDAEEDLRKYEQAIVAIQDDIEQGEERVAAADIAFQALEEKLEHAKQAYAVVREELIPLQNAEEAAASNVDTLRVEIESARNQKKDIATSMNRANDRILKYEKETEEEKRRRESANGGAHSRKLQEIQQAEQAVLLASTVLETNKRELPQLHEARGIAGDELKKAIRVVTEKKREVDDARDRLQDLNQARGDSMAGFDRRMPELLNTIRADRGFERTPIGPIGSHIKLLEPKWGMLLESILGSQLTGFVVISKADQLRLAGHLRRFNMAYCPIVIGNDRPLTHINEPGPEFKTILRILNIENEFVKRQLIISNGIEQAILVADRREGMRIMFDGPRPQNVNRCYTFADGRTDQGVHLGYLGRDGGRDMSPVHPSKSKKPRLQSDIGTQVEYQREIVRRLEDEMKNLEDERRRAQFKLDACEQALRQNKSECKKLVVDHQRAGEHVDDLRSELDQLQVEDGRIETLESLLADARKDLEIFQESYISHETEMKLLNNRSLAAKRDREAAKQHIADHELKIDKANRKVTNLEQARRNELATKNSAIENIQTARGMKERAERKRDQVFEQVKDWTSKATQISPRVSINPGETGAIIEAQYNKLKQQMKALRQRIGGTEKDINDAAVEAERVYQEARVGRRRLEELLEILKQTLQIRLKMYFKFRDAISAASRINFNYLLSERAFRGKLTIDHVAKKLDVHVEPDITKKGSKGRQTKTLSGGEKSFSSICLLLALWEAMGAPLRCLDEYDVFMDDINRDVSTKMIISAARRSVGRQFILITPKALGAGATEARDLDVTITKMFDPRQPRQLQIDEMLQ</t>
  </si>
  <si>
    <t>&gt;9876_g</t>
  </si>
  <si>
    <t>MSALSSSNAEDASKEAEAGILPSHGMFISPSRGISLDVPGVAEEDRPALIHQLSLPAYQSPLRHHRRGASVHREVKETLDARSEYTNNEEDGKAEHHINQYVIKDEIGRGSFGAVHLAVDQYGIEYAVKEFSKSRLRKRAQSNILRRPHSARRPGHLAAGGGFNSPMHRHSASDIHDAEEMGNPLYLIKEEIAIMKKLNHPNLVSLIEVLDDPEEDSLYMVLEMCKKGVVMKVGLNEKADPYDGESCRCWFRDLILGIEYLHAQGVVHRDIKPDNLLLDKDDVLKIVDFGVSEMFEKQSEMMTAKSAGSPAFLPPELCVTKHGDVSGKAADIWSMGVSLYCLRFGRIPFERSGVLELYEAIKNDEPVIDPDHEPEFADLMKKLLEKDPKKRITMSELREHPWVTKNGTDPLLSAEENTADLVEPPSDIEVKHAITAKMRNLVIMMTAVQKFKSLLDYKRPNALSAVLGKGIQSIQSSLGVPNPHLHKARSGNFDDRSNVETILATEGIHHQINDSKPGPLASTSNQADKKTPSNSDTWSLDGARTPSALNSSSPIPSAERQASTGEKGHAHDPMDEEPHFLGIGAGGDSLSPPLDEVVAESPTAAEFSIYDTAYQQEVERIRATQGEKATIYLTRRIDSKQDHKADENMFEAAGKEDDERKSRPHEELKGVLDKVRGDGEEVEDTKTEVENSRFGNIAQLVIQNAKVAGDQGKTMGTKVVERKDAILESMER</t>
  </si>
  <si>
    <t>&gt;9112_g</t>
  </si>
  <si>
    <t>MAQAFQGRPDIQGAIRNAAIAGPHYIELFNQISLHVCSALPTSSEPAAKKRRLDEDLTSRPASNGTNSRAAPNNSAAGIASSNNPILLEIKEISIVVPQRKKYSLCFTSTHIYAHLPASPEHVAGISYAWSDIEHVFCLPVPEKTQKQHNYVLFPKGSIFTPSKPAPGSPPTPEPLVFTVPDSAPKPGTIDGLEASAASAVSDDFKTLFNWAISTRLKAVGKKNIKIIQADAKLFASELRQPHRPGEKAVHVKAFRGSKDGYLFFLPNGILWGFKKPLLFLPHERMTSVSYTSVLQRTFNLSIEVDVSVPGEEDRSEEIEFSMLDQEDFAGIGEYVNRHGLKDKSMAEQRKAKKLNVNIVKDEEGNVVGNVEAGELEKAAIEAEQQAVDEEDEDEEDYDPGSEGESEGSGTSSEDDDDDDEDGGGDQDEEDDEEGGEGEEEL</t>
  </si>
  <si>
    <t>&gt;8034_g</t>
  </si>
  <si>
    <t>MDSLPELDTTRAASPSVRDSFASASDSTPNSARNSYFSISEASSASSRTSYSSIKDSLGQESNLSRTADAAHPSSVEDTATNSSELSRDTTWGGKEPTEMSGQRPSGTDISPQPEAKPVAKDGPTALKELENVKEVMCVAFGAFDRYYISWEDNDGKFHQVSHNLPKCLNNWLYPTDGTSRHLPSLQVAFGSNDEFFASDDNSKLSSRDQCCQDTETKPVSRLAEITRGIIRKKSYSVSSPKTTGDMAAQIDPTPSPRHERGKSLQVGQQNASDEPRQTIVPLGNRPQLTRWESKGDVSRAEKRRSLLGMPAWTPSSDPVPETARDEPVATIPASEPVPTQSAELKAQSPDEKSTSSFFQRLTQFQQPSLDAPKPENVQQARSTFMRKVLSTPSVDLKPIPFKEEPRVGLFAGMLKKTPPTEAKPQLPKEQAKSSLQGMLGTPEVKSELPLETRMESAVIDAPSTSKPLAPMRSPFNEQLQPTSLDVQLELQKASERRNILNSVPPARPSWPDRRTLQRLSAMQRTGPLRSNYVDAGVQTEIMEVETCSPSRTLDAPVYIPPPHSVSIGSMSDFFRGQYRLGDALHYV</t>
  </si>
  <si>
    <t>&gt;10324_g</t>
  </si>
  <si>
    <t>MNGTFSKTLEETNAEVAGDPEPDRVFMCNNSSCPSSVALAGIPTPSSNSGSGNNTAHIVGGTVAGAFALGIFSAMVYFCHKRSSKNKTREDGETLGIETGGGDGTGPKKGNRISRLFHPGRKAKMQWWDELPQPKENTMELSADLASYSVAELGGVEKKRDAIVVDGGVEMPEFGLMAGVNALSPVQEEAEEGNGHRFRGESGETVVTTGGLTQKNHSGDLVYLGKDGDGTKANAHHSNDVVSPISPMTESGKRLVSIDLPERVSPKPTSPTSFQELVAPTPISPMRVTLNDHRRDSSNFPSFSEVIVPTPIPKLLIPGMGTGSGGRLIVTPQFPYAASQSVSPVDPIVKNSGNGMLDVGMGLDFRTVSPVSMITPTLPIEVRMEGIERLGGSMSGGLSCLDVQRSDLELVSPMASPTSMSPVVEGQAEGHFMGSGELEDLAGLAGEGRRWLEMDASKSVQDVGNGEGSRSGNGRGQELKRKKSGFSGGVRRMREVGRELSGKNRRARRRDGGEGSDLKGRGKGREMGS</t>
  </si>
  <si>
    <t>&gt;6438_g</t>
  </si>
  <si>
    <t>MDSDTEEELLRMLAEGSPMDYEQWPELYSRLIPRLEKACLPYQQKNPLLTRSQIVHTGFASHTPSKIPSSQPYSTPPHPKHQTTSSSSQSSTQSTNKENAPPQSPSPTFTSPLPKEINAILISITSTLETYFTKYPPHTIQRLAELLLYPNKHYRKLPSYLHALDRVVHVTSGANIFPLPPAVPDPSALTVLSNGSSVDPSSVSWGRPANTIQVGLGSDESLGGALLTPISWLTDSNRGSLSPLAGEVKTESTDIIEGPNGPGGVETVSISMNGVSSATPGESDDPVVGLRAEGGITQGELLRQEQEAGVVPAAQLAGSKGDSNCLGEDDQVPYARGPDEIGVEDLGPQSAGSGTMKMSDRLQGIGIDASIGTKSSPTPKEKEEPEVKDADAMEEITKERDETPKREAEEEIGGTEKRVKSEELAGSKVDDEGMVLVGGDGSMTEEPKIEEAQDAADEMSIDTSTS</t>
  </si>
  <si>
    <t>&gt;4184_g</t>
  </si>
  <si>
    <t>MKYTLLGSLALWALFPQYCLAITITPTDDADAIASQVFNGPGVSVISAALQASTRSPAAGTFIEGPFGIGSGGILTSGYAANAALGGNTNIFNGAEGSVEYCGANTQDGTVLTVQFSVSTGYVGVEVQLILASEEQNPTPLPPIKARRDGTHLIREPDPGPHFQPDPIAVWLDGTQYAKASNGNQINATGSYLASPDAIFSPNSDTSYYSSSPPLLFSISAIPVTTHTMVIAICDAVDEQADSALMINIGGCDIDTCPSAIKINYVTTTTTLGAGVSGYTSTIQAIHTTSGTVIIGVEGTTSAAITATQGSTTTSAEETTPNSQASTTTSDATTISSSTISSSISRPPIASSSQTFSSAVGTKAIASNTSITESPATTSAAPVQNTVFLTVSISNAVNNKRQLSGNYIGPEGQLVGSCALAQPFGLNNGQLSSGGSFISTSPNYPATQEFAPQTPTGILTTFSVVNSLLQWNVDSVPARSALFCVLGNTLVVVFDGNLPNNCTGVIISTIVPTCRGEVTSTVPVTETVLPSVAAGQSPTVSATGIALPSVAPGQTIGVLITISISVNIINGGTAVTVTNGQSSCPLYATATSTQPCYVCQLAAQGQSCPASGVTVTQTICGNCAPETTFPALIQTCPTCVAQTLTASAISVASATSAAGAINVAGAGSNSTGSGVACNGDSCPLMSNVGGKSKIAASFVFVATIILAIMAV</t>
  </si>
  <si>
    <t>&gt;2551_g</t>
  </si>
  <si>
    <t>MSSFFTNKSSLRETIVTTTSNSDDPRALEAAEPLFSSASEDVARFHEYSPHVTHVSIEFVATEFGVVERVVESPATAGEGTGPFRRFERVRWMARRRVRRALGGFGEWRCREERGEEKGAAEEKVVEEAVAAEGKEKEKGESRNEFCSLLITGSEIPVSPKLVRRRAIMGLSSIYKRHSAISSCI</t>
  </si>
  <si>
    <t>&gt;1471_g</t>
  </si>
  <si>
    <t>MAPSAITPPFLTPTSLTFPTSQNTSAAVNEIPNFHGYDHITWYVGNAKQAASYYTTRLGFYTIAYKGLETGSRYIASHVVANGSIRFVLTSPIKSYTSLSDDEPISPEERSSLKEIHTHLEKHGDAVKDIAFEVDDVEGVYKQAVSQDAISIQAPRIIDDENGHVTTAIIRTYGDTTHTLLSRTSYHGIFLPGFRSIPSSKADPLQRLLPPITLEAIDHCVGNQDWGQMEAACEYYERCLSFHRFWSVDDSQISTEFSALNSIVMASPNNVVKMPINEPAPGKKKSQIEEYVTFYGGAGVQHIALRTPDIISAVTNLRARGVEFINVPGTYYEAMKKRLKAEKRGWELKEDFEKIRELNILVDFDEGGYLLQLFTKPLMDRPTVFIEIIQRESFDGFGAGNFKSLFEAIEREQAERGNL</t>
  </si>
  <si>
    <t>&gt;3070_g</t>
  </si>
  <si>
    <t>MPDVYRAPEVVLGMPWSYPVDIWGLGMVIWDLFEGNRLLTAKDQDIRYSEPLHLAKMIAILGPPPLDFLLRLENRTWKGPAPITDANLEALEPRLRGEEKELFLAFMRKMLQWRAEDRVDCKGAFFDEWLLADLIESGEIVRED</t>
  </si>
  <si>
    <t>&gt;8928_g</t>
  </si>
  <si>
    <t>MIIFKDIISGDELMSDSYDMKEIDGIAYEVDCQMIVLGAVEVNTGANASAEEVDEGTEDGAVQVNNVVNSFRLQSTTFDKKSYLTHLKSYMKRVKEELKKKGADEATITAFEKGASGFAKKIVGGFKDYDFYVGESMDPDGMVVLMNYREDGVTPYVTIWKHGLTEMKV</t>
  </si>
  <si>
    <t>&gt;5818_g</t>
  </si>
  <si>
    <t>MSVRDQTKGTRYVQQLDLARSDANWDAVPELVRKIKKHAPHRNCLILAAESEYAVIQATRLKPTPGRPMTARPSTATKTTTSSKHSILSRHIPLLLEAIDKEKAFEEDVFQARVGLGWIHWQLGEPALAVARLPANIEQEFAQLDGTNKESTEWTKVCALKASYLKGTSQRSIGAVAEALETFESTLPILSSLSTQRQSKELRSWTELFLTSFCMLSSYAIKSRISTTLETETLSAFRAWAKFWDAQGPSPVGGRAAGAESSRRAVWGEYYSTLSDLLQENLPFSTTALTTIYAETSARLQQWAEIKRVEARYESLLISEVEFPKAEETSEEVEAFVDVVIQNWRILCGSGWSEEDLGEGGFEAVSRGVLDILYRAATKTFHSTAILRHLFTVHLAVAEFELAFKAFDTYIDIVKKGKARIEKTGEPEPSIDSDEMVLKTASQYIRALCRYGSREGAEKAQNLGHYFEEWLNKHHPIPQPPNGNGTRIENGHSSSYGAVISPKILAMSWRCIGIGYAQWARLTFDAAERSEIQLHAIRCFRKALSPHFESTANVETLFALGTILAERRELSAAIEVVKSGLQVRAIGPGSNPHQAAFIRERSLIPLWHLLSLLMSARQEFLIAARSCEGAFEQFRDPKNLFGEPETKNAYQSALLNEKDSARHRGIVDDMDEFEKESVLEVKMTQLTLVEVLEGPEIAVNASDELLSLYTRLFGGIQKEIIPHPPPTAAVFSPPKSSSGTIKSFKGSIFGRRSVRKTHTSAGFSDSVPSLPRPKTTQTILSTAAPTIQVTDSQRPPTRDREKLKKRSNSVSKSTFGSIRNRSASIGRIRSLSGANDSRSSNSAAVNGETIFKPQNGTQPTDQNQMQVPKQNYPSRTNSTARRPSVPKSYPPISQQMIAQMETSARPVHHDQLPTENHPLPQIPADWSTANPVTRFPRDQERRRRTAILVKVWLLISGFYRRALMFDDAKGAVEEAHKLVQEAETEVLKDATGNVSIYEAGWGGGKSVAELWGDVFSERGYLAVAEEMPYVALAHFEQALTHFHDHSSATVGLSNILLDIYTEDLLPPQSIPNLVLPGLSIGPSVSTINTLNSASTLLATQPPLIITQSSAALPAPGPLGLPTSKPTIATVQPPQEVAVLPPGSPSSSLKPSYKESTTALLDRLAARDRAYGLLSALTKLGTGWSYSEAWFALARAYEEGDQREKAKEVLWWCVELEEGRGVRDWGVVGSGGYVL</t>
  </si>
  <si>
    <t>&gt;3781_g</t>
  </si>
  <si>
    <t>MGILPWLLPSFSLLFPSLVAQGPPTPENINITGTSFLDHDTPISGSEGQSFLQENIPFIDIPNLNIQTVFYYRFSSLQRHLRYTVAGTGYILTEFMQPVGYAQALNTIDAAAGHQIDETRWLRSKFYNDDYIQVYTRGPGNTTQYTHWILDAVYRRSQVDGDFQFMNEQLSDMTRLWDYWDPVYDQDVGMYYFTPNFDAQEYSLPGYVVAPDGGQLQLDGPDTYRPDHNAYMVANARAIAQVAAQAGNTNIASNFTQIADNLESVMYTYLWDPIQEFFVDVIRPNNPNLTRINGREEVGLYPYRFGIGLSPSYSNASVQQLFDPEGFLDTYGPTTLEIRNQYFAAAKPSSYCCFWNGQSWPFSTAHTLKSLAAIYRSGNTSLTAEQYVQYVDMYATTQHKDGSPYVAESHYPDVDSWSADSSNHSEHYDHSTNNDDVITGLLGIVPRSDDILEVSPIIPENWTYFAIENLSYHGHLVTVLYDKDGSRYKNGTGLSIFVDGTKIYNGNGPSAQVSIPPPVALSTEIPVNIAANPNGLGSFPQVEATYTYHTDDPYKTIDGYLFYDSIPDNRWTNYQSPNPNDTLTVTFARPRTISSVTLALYSDVARGGGVDVPLRLEFYGDQGLISNISGMGFLPNDKNVFAFAEVETGFVAVNIFNKPSVFVGVCELEVWVPPSASRTLYAVDALLTSASVVQDSASNATRNGAVVGGLGSGSVLAFSGIVGNEGKANLELRYRNEGTADVEIGVVVNQVAQKETFTLVGTAEGYASADTEVQLSGGRNFVSLIGGGAGVWLESLDVVDG</t>
  </si>
  <si>
    <t>&gt;16570_g</t>
  </si>
  <si>
    <t>MALVPILMDDELRPSGLGAKRAASFMARNALSTLDPNVADASFVTPGFECRETPGYLSLVEVAIPTGAAGCLLTKGKPMEEASSPISTFLLGNCFVQMLQRRRKRSLGKIRSRNTRRAMQDLVP</t>
  </si>
  <si>
    <t>&gt;2924_g</t>
  </si>
  <si>
    <t>MIIASPLKRTHPLLAQVPLTVSPFVSLPTATTLPYTYKTLPSTLPPSSTGAPASAGEGNNQYVVSSSGHTAHPDEIIASCKALQAYIQKVKDDADRELRSWEESIAARELMEKRRVAPGWLDSDARILEPERKNGSNVDGYSSSLMDIDVSSAEASGLRRTPVAVPNGQGEELDRAFGGLALNQQ</t>
  </si>
  <si>
    <t>&gt;4541_g</t>
  </si>
  <si>
    <t>MFDDVEDIVECRGDRRVIIPHPFIKGQDDYDQDGYDQDVPDEDVRDQGVQDQDAQDQDAQDQDVQGQDVGHVLFPWVMFPPEQLTGMAALLAKYSTPEEKKEAAETRAEYQLWVQNSQRLARERGDEKQPMRNNRRPAKFMVVKTQSAQGTPRAANTSIGPGTQLGALRVSSQPIVLWPYPLTFLGLFRLLPLELKIMVFDFALRGTWHGRVPPLIRALRTRGTKDLYDLATTSFINGNTYRIRQNNGWGFDDMQIKSIARIQEMSIDIGKGLLAHLLKLDQSFFRNGRYQKDICRKLNLKTLHLHDIKRAIQESELIAFVEHSFDFQTSLHNLIRKCGTLETVIMTTYYTGLYVDTQIDNMNRYHKIGRLERVSTGETLIWFWNFKPCDDLPRDFAEEVDEIQ</t>
  </si>
  <si>
    <t>&gt;7298_g</t>
  </si>
  <si>
    <t>MKSFTSIITAAALIAGIAAAPLKVRENCGSAPSASGTQTPLSQPSGISTASACQAQCEANTSCESFVFGMVNNVDECILYSVAASSVPTQSSTNLVAYDKACSSVPSVVPTTSNPTGASTSGSSTSNTGSSTSNAGSTTSNTGSDSTSNSNSPAQGGQQKRDICGAAPTGPSGNANPITTQQNVDSLTDCKALAESDASCKSYEFGSLTSGGADVCQLFSVAASAVPTPTSGQSLTVYDIGC</t>
  </si>
  <si>
    <t>&gt;4664_g</t>
  </si>
  <si>
    <t>MAGSRMPKNGFRRGGKQAYNGPRKAKTFTSSKANEATSADEKREAARLAHTIDEAMGFARYDSGKKKVGWLVNIKPTRIEDEKILEGRAGLDCYFIEDDGGTFKATLEYEPYFLVAVKKGHEVEAEEWLKRVPGDGVVKSLKKVEKEDLQMPNHLLGYRRTFFQLHFSNVSDLLAARRDIMPLAEKNKKNMNAMDTYAEVASANAGFDLFDDDRDDDRRLNISVVDASDFIVDIREWDVPYHVRVMIDMDLRTGKWYSVEAKHGVTTVKCLEERLERADPVVMAYDIETTKLPLKFPDAAIDQVMMISYMIDGQGFLITNREIVSEDIEDFEYTPKPEYEGPFMIFNEPDEKAVLERFFLHIKEARPTVIATYNGDFFDWPFVDARASVNGIDMYQEIGWRKGADDQYCCDYSVHMDCFHWVNRDSYLPQGSRGLKAVTTAKLGYDPDEIDPELMLRYASEQPQVLSEYSVSDAVATYYLYMKYVHPFIFSLCTIIPLGPDAVLRKGTGTLCEMLLMVQAYQKNIVLPNKHVSPKESFWEGHLLESETYVGGHVESIEAGVFRADIPVNFAVDPTAIDELLTDLDRALQFAITIEEKKKIDDVTNYDEVKQEIKERLLSLKKTANRSERPLIYHLDVASMYPNIMTTNRLQPDSMIQESDCAACDFNRPGKTCDRRMPWAWRGEYLPAKRDEYNMIRHSLENERFPGKWPSSPARSFQDLTYDEQADLIRKRLQVYSQKIYHKIHDSKIMEREAIICQRENPFYINTVRDFRDRRYDYKGKQKVWKGKTEELKSSGAPAAEIEAAKKMIVLFDSLQLAHKVILNSFYGYVMRKGSRWYSMEMAGVTCLTGAHIIQMARQLVERVGRPLELDTDGIWCMLPASFPENYAFKLKNGKKVTISYPCIMLNHLVHDKFTNDQYQTLRDPKTFKYTTHSDNTIFFEVDGPYRAMILPTSKEEDKNLKKRYAVFNDDGSLAELKGFELKRRGELKLIKIFQKQIFKFFLEGTTLPETYAAVAKVANQWLDVLHSKGETLADEELIDLICENRSMSKPLEEYGTQKSTSITTAKRLAEFLGEQMVKDKGLNCKYIICAKPKNAPVTERAIPVAIFSANNEIKRTYLKKWLKEEPTNMDPRALLDWDYYLERLGSVIQKLITIPAALQKVRNPVPRVQHPDWLQRRINIKDDKLKQKKMTDLFKTAPLEEITNLQDLSQDIEDFGVKMLKPKAIGPALSQLASQKSLKRKSPEPDKAVSINPYAALPAVMPSPTEDYEGFLEYQKQKWKIQKQARLRRRHLFGETRVISQNNIGATFRTQAEQTFRGTWQVLQLRESDSPGIVLAFVLIDSKIHTLKVNVPRQVFINLKGRELPDIEVDGCEAEKVTHTLPNGHPSVHLFKLTMPEDVYVNDAQKLSQLFNHPSVEGVYEKQVPLSVRAVLQLGSLCTFDETQPGVLGKGLESAFDLSGLRQASSKQPYLSSSPMAYLYLYHVVEGDRQVFALFSTAKEQAHVVVLQKNKDSAQDLPNIGKIYADMMTRRDQEADGQSWQTSFQYQEKLTFKTHQVTTRRKALLEVGDLAKKMKNDELKPLMLVIQSPQRRLLVHDIPILGEFPVMPLKFDTEDATLPPLGWQTFVAKRLVNNYLSLGSWILHLTELARYGDVPLCNLERDDPRYLIDIAYARRLQKNNVVLWWSGGPRPDHAGYEQDDVLGSLETVQMPSVNNPGTYPSVCIELDVRNLAINTILTSSLINELEGADSISFNPAAPQDDSPSDGTNVLYSDNAFATAGITVLREMVKAWWAEACKGSNMADLMVLHLVRWVENPDSFLYDRSLHYYVQMMSRKAFQQLMTDFRRVGSHVVFASATRLLLQTTKSEVGNAYAYSQYILKSIKAKPLFHFLDLEIKEYWDYLVWYDEFNYGGKACTEVVEAENQKLDTVMHWQLGEFLPKPLQAPFNDWIVEFIEKMHALKKPRILMIDGVEATPRATQLPVGALGDDKEDKIILGKEFEKPLKRHIAGLIRRHKDEMLHPELAGDYTFPELPGSHLKFENPALQLVKSLMQVLSLDKNITTEARLLRKDLLSLFEIREFAKEARFENPSESLKIQGVICDNCTMSRDFDFCRDDDLVAGAELGSAWRCGFCEGEFKRLGLEERLIGWVEGMVGEWNGMDLRCEKCTAVRVNDFMGHCGCGGSWVEGGPKGGRDEVRKRLRVAARVAKAYRLRMLGVVVEEVLAGL</t>
  </si>
  <si>
    <t>&gt;3603_g</t>
  </si>
  <si>
    <t>MSLVHLANVCSHLQNASKARLGLTSIPSTNMLLALTLSLQTAGFLSSVTRGGLTPPPIHDLSSYVPDPVTQENIATRRLWLGLKYWNNEPVLRKMELVSKPTNRLWMDAEGLGRIVRGRGAGYVKGLTSPGECLFVSTDKGVLESRECAERRIGGMLLCRVV</t>
  </si>
  <si>
    <t>&gt;3914_g</t>
  </si>
  <si>
    <t>MASPSSAPGETNLITLLATLKLVLDPEIFVFITLPGLQIPPPSLPVQMYFREAEGLTIITTQAAALSNGFEYTFPCKIITLNIHSSLEAVGFMAAISAKLTEHEIGVNPVSGYFHDHCFVPLGREDEAMKVLEELAEDAKSKI</t>
  </si>
  <si>
    <t>&gt;5895_g</t>
  </si>
  <si>
    <t>MEARHEHYKSSHRNTLASSIHSPHYTNETMSKYLLDLTNEFSGLRALVTGGSRGIGAATAQRLIDGGAKVVVTARKPHKETPAGAIFVAGDISTKEGAATVGYAALEALDGKIDIVVNSVGAARLHASLEAIPDDEWIDSLNINFLATLRVTAAVLPALKQSKHGAIVNLSSGGLTPFAGALAHYGVAKAALNNYSKSLAKELAPLGIRVNIVTPGPVYTPGADDLRKQIIAAIGITNEQFMSAVPLQGRGGKSEELAEVIAFLVSDRSSYVTGHNHFVTGGWGELV</t>
  </si>
  <si>
    <t>&gt;4139_g</t>
  </si>
  <si>
    <t>MDNDDENGGLFNIEFSSSDESTKTVKVPRDFQSEEDFQTVRREWKPKIEGGEIWKTLRLPMDNPSKPEAQAILHAIEELFFCQRYEEAIDVAVETLKGELIDEFRKTVDDYKRRCQAKISLKA</t>
  </si>
  <si>
    <t>&gt;4012_g</t>
  </si>
  <si>
    <t>MAWQPEQEPLRQLSGCLKDSLSGHNKSAQKQAEIMLAQAKSSPDINNYLTYLFSSSQVPPGLDYSAEEYHAVRSAAAVMLKNNIRTSYKSISPETMALVRQSVPLALQDKNGSIRSFAGNVITEIVSRGGILGWPQLLPELLALIGDGNGAVTPEAQEGAMAALAKVCEDNKKMLDKDYGGQRPLTFIIPKLILFTAHEKAKIRSLALGSINIFIPQKPQALLVSLDDLLNRLFQLANDPSSDVRRQVCRAFVQIVEIRPDKILPHIEGLVDYMLSQQQKIEDEELACDAAEFWLTVGEHRELWKSLAPYLHKIIPVLLQSMVYSEEDIAMLEGGGNDADEEDRAEDIKPQFAKSKSARTNANGEEIDEPGQDGTYAKLSSMEEDAELDEGEIEEYGDDDDDDGSPEDRWNLRKCSAAALDVFATDFRGPVFETILPYLMTNLKHDDWPYREAAVLALGAVAEGCLDVVTPHLPDLVPYLISLLSDPEPLVRQITCWTLGRYSAWGANLNTPTLRAQFFEPMMEGILTKMLDHNKRVQEAGASAFAHLEEKAGTSITPYCEPIIRQFVRCFEKYKDRNMFILYDCVQTLAEHVGHGLAQPQLIELLMPALITRWNKVSDQSRELFPLLECLSYVATALAESFAPFSQPVFTRCTKIIHQNLEEYVQAVNNPVFDAPDKDFLVTSLDLLSAIIQALDDEQSAALVSASQPSIFELLKYCMEDPENDVRQSSYALLGDCAKYVFLQLQPFLPTLLPILIKQLDLDSILDEQIQTGFSVVNNACWSVGEISIQYGKGMSPFVGELLRRYLEILGNPEVPKSVLENAAIALGRLGLENSAVMSPHLASFSEPFLKSISTVDYTLEKATAFKGFCLVVIGHPEAMEKDLGRLFTAISRYQMEEACKTPMTADLRQIFQHTLDLYKSLIPNFTTFISSQITPADVNNLRVNYQL</t>
  </si>
  <si>
    <t>&gt;4067_g</t>
  </si>
  <si>
    <t>MPVTKFSTPEKYKYQNGFGSYHESEAIVGALPIGANSPQKPPYGLYAEKLSGTAFTAPRHQNQQTWLYRILPSAAHSPFVAREASSYNTNPEGDKMHQIPNQLRWDPFDLDETVDWVHGLKLVGGAGDPTIKSGLGIFIFAAGKSMPTSEAFYSADGDFLIVLQHGILEIQTELGNILVRPLEICVIPRGIRYRVSLPQGPVRGYILELYSGHFQLPELGPIGSNCLANARDFQAPVACFEEDTTSTYTVISKFNGHLFTASQTHTPFDVVAWHGLYYPYKYDLTRFNTIGSISYDHPDPSIFTVLSAPSSTPGTSIADFVIFPPRWLVAEDTFRPPWYHRNTMSEFMGLITGEYDAKTGGGFQAAGASLHNIMSAHGPDAETHGKASEAELGPKKVGGGSMAFMFESCLMVGVTEWGLKKCKKVQGDYNQESWTPLKAHFRGEGLERVGYLVDG</t>
  </si>
  <si>
    <t>&gt;9464_g</t>
  </si>
  <si>
    <t>MNNILSSKTISPQIEKNLLLHVLPLEIRHEIYKYVLRSPTGSFELMKTSYRREFCKSPLRISSLDDDGICHIISLAFLRTCKQIYQEAKGLLWKYNVLDLEGLIIEVDEAGSFLEVLPGWLWWNPLHIRLDMNVFAQMIPIYDLEMAVPMDVASASLVWGLPFSNSLVDIEVWAKDRAQYGINLQSVTVHIRQRYDTEDYDKFVAFKNLLKSRETDMQPLPEPSPYASPDAFYPYMNCLQTLRATTKNGKSLADIKRTLVIEANRCYDPEEFNRENPGELLRKMVIGDPISLLAELAICWGGDIVLDDVLCCRQGRFIEVPFVKQVLPTGVEEYYFTADVDLWIVAGMAADVDETGWTFEQWYRTLSNSPRKRAATLKLFELSLQSAREALGFEKDDRVMQGIFKHDTIPPWSSF</t>
  </si>
  <si>
    <t>&gt;7574_g</t>
  </si>
  <si>
    <t>MAQPASEYIHQHTDDQSNDDAPASESISTSKVLTDAHKPSWTGKESFGCQHCSKFFNRRENLSRHLKTHDLSPSHSCQKCGKGFTRSDLLRRHEAGHARWDNPGGANAKVRARNSTSKRRKVGFQSEESPSSSSANLGWSPQQNDPTSLPLGNIPTQGLPAYDQNGNLLEPMHQGTLVDRTIRLGEFQSAPYQNYQPIMNTMGQDGAYLTSQTSEEYISNYQAMQAMEVPFDFSSFLLPSNAGPFASEWFSYDFYSAMRETGNDLGNLEDVVDPNTSTPNQDLGSLPDSNSVDEIGSEGHRLESHTVVEDEGTNRGRQDEKTVPAAVRDISPPNEASEEDKWPFQWNPLSVPILRAHAISIPDDHPLITDHDPRFDITEITLARLKGFLAPVLGRDIHSSQSSSFVLPPLNIINVFIRLFFLNFSPQMPVLHHATVNTNTDLPPPLLGSMIILGAIYSHVKHTRRFAIVLLDIVRWNLQIALECDNSLMRDPMIIYAEALVCHTGLWCGNKRAFELAEVVRGALVTYIRRVKFGEPLPQFSNVRRDDMQTKSNLQQEWRSWIAEESLRRLSWVIYGIDCQFPCLLNLTASISIGEVCNLGCPCDEEFWFATSARAWKNLLGPASVPPSRSFSAAVGPFILVNSMPTQAQAQGKEPFMPSYRLPTLQLNAWSAFLVLMAIQSQIHEYTQEHLIARTFMDDDDEGEQVDEDDLRSTTNSTTSSASKTVSVVRDLQRNQLAAALASWAKHYRTLPRGSNHPSSRHFHASSLVILHLSTILLDIPLSDLQAAIGKDGSSGMAQAFQSLSLWARTDKKRAENVAINAVKSIVRLAPSSGGGKGKGMGEGEDWTRNADTAPYSLISIFLCHIVLWVFAGVATTEQKKKVVRGAGEGKGEGAGLFLRVVGRGWGLEKEEGEGKEGPRVLFRSAAEMLTRVGTWGASLNLALLLRKRAEM</t>
  </si>
  <si>
    <t>&gt;5660_g</t>
  </si>
  <si>
    <t>MAPIEDPAVPVTPSPPIPRYEAALQDKLAEVQLGNDTARLAPDQSQSSSVAASLREKPVGPLKTPLVDPVPSTIPTTTPELTAEQQAKYESLLETVKSWKEIPARKDGPITEDEIMWLTRECLLRFLRATKWVLADAEKRLLGTLVWRRDYGVAELTGDYISPENETGKQMLLGFDNAARPCHYLNPGLQNTNASPRQVQHLVFMLERVIDLMVPRQETIALLIDFKSSKNRTNTAPGIGQGREVLNILQTHYPERLGRALIINIPWIVNGFFKLITPFIDPLTRQKLKFNGDMREHVPPEQLWNQFHGDLDFEYDHEIYWPALLKLTEEKQRELRERWVKGGKQYGENEIYLKGGNGPSVSQSMNKKAVEDAAGNEKRAEVEVEPTVEETPVQA</t>
  </si>
  <si>
    <t>&gt;16584_g</t>
  </si>
  <si>
    <t>MRLGFSNSYAVLDSKDGNESNSEGSYCVIGRETSEISERPYEAREWTGEPMPLRFIPDENSSGVDATRCKIFNYVDSNLRRNMARTIPANYACPIDSIKDWEQPAEHGTPFYGQKVCIAMVCDPTELPDDGITCPSAVTVEVSNNEGTKSSSHPTTRSHSTRKYWIPRWKYIVNALRSRLEDFNQNGMEKPESQKLQVPIMAAAMMLLTVIFPTTLATMTLGSRCPAEVDVVDLLGKMIVTRRHGSLKACTSFTETTGVKEICSRMYEEDSTPLPHEEIEVSLTGPKHCVDAARVMIRQISDDWRNKPRRPRRPENSYQADGGGVYDSGFKAATTNASGWNDNFSGNGG</t>
  </si>
  <si>
    <t>&gt;7209_g</t>
  </si>
  <si>
    <t>MGAIHSCFAIGEHFRKNSQGKKTTANTQGTSLSPRSDTQPTAVRDAQQVLRDAIPPSTTALSPEAQPAIPARQEVQRVVNLEAPVPGLTRPTRFKKGDKMASDEDYAAFLEKANRDPNEGMGEVQQSGSSGGKVELKAVDEGLEVPKVLERVAGEAFYVSDADEPFVAVCLEFKAKSLPDEVTFAKLVNHPSPEEAEVEIMDIAEWDRQGQYKDVVDATREASKGSDVRVYRIQGSGARVEYWVVGLDGGTLVGVKALAIES</t>
  </si>
  <si>
    <t>&gt;9056_g</t>
  </si>
  <si>
    <t>MSANNIRFSSEPQHLIPVRVSVVRKEGNSVINGAHEVFLIDSDISTRHLLEEHLQDKFCGVYHEQNRKNCVNILDRTIWSPDCHMEYIKVIWNMERYLEGMPWASNSPNTNETIVTDKNLQAVLKMLDKTHPGISGLSVLIVPRDHDDESVSSSKGY</t>
  </si>
  <si>
    <t>&gt;7953_g</t>
  </si>
  <si>
    <t>MPSSKNSKHYTANSTRTRRHSGDSHERAIVKRGSKHHKDKDTDSDSGSSSSTSTVSKVEEKKCPMRVLLLGLFDPEPGDEGKKRNGCPLRRVQLWHTIPLCLLAIINLMLVILALLGLAGYKIAIVIRDVVVNFIKPELGYGEDETLGSEQGVFVVAGAGSL</t>
  </si>
  <si>
    <t>&gt;4132_g</t>
  </si>
  <si>
    <t>MDSEDGQFFIKNLAHFVRTHEKALANALQLRRQQAPKHGPSNSISGAVGSSAVPGSPTTTNQPSSASSATTSSTLAAALSLPYLTFASHNIKPAKLALTPHHLFFLLSRFEDLGIAVGPMNIRLENLHADTSAANYVSFLSQSQRPKGRGGSDHDSIHSVSSVRSVMSGMSSLWYNFGLGSGGAAARTEKQKAALEADLKYLYSAFTKIPCLRLAPDRRARLIEGYEEFPFDSAVPLLAFKNLSALEISDIDIRQFFGWDKLAEQLRSLTVKRASVDDPADLLINIVLDDMDRRRRRSSKAQSSPTTTWPASSPKRSPTIPHAELVKSNSAPGSPDDRSRLAEDMDSRGASLVRSGSDGAKSPTKIRPRSNSPVRPNSSRTGSAHGHLRGSHKVKRSGSGSSYSSMSDGWHNPRSSASNLLSMGILPSSKWRFLKHLSLADNGLTSISASSLAPLSNTLHSLDLSANLFVQIPDCLASLTALRALNLSNCMIDSLHSLTRNPLPAITALNLRSNRLISLAGVERLYPLERLDLRDNKMTDPTELARLTGIPDIREIWILGNPFVKTHGNYRVTIFNLFRKTPGYTEDVIIDTYGPGYSERRQLVDRVAEKASVPVVKPPPPDYGLPPVDVNKPIIEYPIQQGPALLRKERPPMPAATTSEIHISSSGRRRRTPKRRIVDLSTSETSPTKPVAKFMANEPSIPAPGSDSGYGISPDPSPQTLPAYIPSDARQVINQTDIPRPRIDTSGVPRLPPVETTTYQPPLGKPPSNNDSQDWKVSGEMYRKKLEALRNEVGNGWLSVLSEEGWDPQKNPQPPFGGPDYNPANTIRPSPATPRAVSQPTITTIHSGRTLG</t>
  </si>
  <si>
    <t>&gt;6804_g</t>
  </si>
  <si>
    <t>MAQISKLPDLVASTKDTYCSSIAESHVRENKLKDVPPQEVESSIELANEQDLESNYFKSAQWSPDGTSLLTSSADNTIRTFILPPTLLDDHFEPITLTPYTTHLHPTSINCICPYPDFTLSAPSTTLYLSAPSALPIRLLNALSPTPTPLSSYPLVSPTTEAYHTPSSLLFTSPTHFLAGTDCLIALFDLSRNGQDPLTRLPTIPSKRHKMKGGGVGMRGIVSAMSLQPSPQNASVGMLAAGTWTRWLGLYDMAGAGSTVATWSIAQAADKDAKIGGTGVTQTLWSACGRYLFVVERKSRGVLVYDVRVTGKLVAWLEGREADTNQRLGVDAFQAGESTEIWAGGTDGIVRVWEGVGLKEGGMERSWEWKAHDDPVSSTVVHSSGTVVATCSGQWSRPAYNDSTYGSDSSDEDESSDEDETGTLSPRSSAPAPKVPDNSIKVWSL</t>
  </si>
  <si>
    <t>&gt;1943_g</t>
  </si>
  <si>
    <t>MDDEMDMDDLFGDGAGLALPSRPPSKELHQRLDELRTGGCCQRIAWSKWGSIASIAANGTSLELRNLRCHPRDGTWALSEPTVTSTLPSTGGGGPLKHLCWSPTGSELAVADASGRITILSVFSSLNKPSLMRNSQSDPLDALHAIVGCFWLNLAPYPLNRPAILHGPAFKDGANGYRYDVQQCPVFGPSHPNGTKSALVYLTTNGILKLLWPQNITGKWHESQNELESIASSEDLITHAAICPDKNGTLLIAYATTSKELHTVRALIEWNQPRVEKGTPVNTPISPTIKAKHIAVTSWTQGSPGSVSNISNLESSMTQLSHLEFMPLTLESQNRTSLPTIVAIRSHIPISTSLYNQETFTTVDRWEIREKAQSLNSAFEQLSSRRNSTGLPPGSVVYLKKLPSLTINKIIIHMEVMHLSKVVFFAYSDGSIEYRSRSTMLETYNESDLDRAMHLAQIGFTYADEEPCLQVALSPTFCSLVKLGNDSKLKWYCLDYHLGSIGSSMEDRRYAAFITTLTTTCATAVMSNCNYDDLLATAHKHASPQFAYDWLSEIARILKIHMDYSEEIHHDVLVRNTTIQLCLCIQNSLGFKGEFIPRTFSGKLAWIVLQLRNVVVLVTMAANLNISNVSDKVSPLEDPEVMNALALAGSVRWVLDLFAWIVDTLLTIPKEVPSTINLTDSNKLPLPDLLAHLHSSNNISLHMLLSSPSRGFLTAICRRLTHLDYIARKAVSISQASGNSSNPPTSRNSGHSPASLSPALRAAYVQIATLTSDSILKLSTIDRLLSSVTTLVKDAYSTHSPPLTGSQSAERARNGLETKMVFGSSIPDALKNVIVELYREGGLLQTVKKEIKQADLFLADFTMLEIDEDEGSVTKRKALNCTMDCFRKSWMKNPARSSSDDDAVTREVSVNAGSWNMVERASGATGVMGRQGARWRRCARCAAVMEDVLTHKQSLQWLIMQQRRCFCSGYFATVAPGKTFA</t>
  </si>
  <si>
    <t>&gt;740_g</t>
  </si>
  <si>
    <t>MGQGQSNDSGNHATPQELSHVLARRFAKKCFTPLELYSFQDVFKSLADHQDGVAYIKEDTMARFLEIPDILGASSIIFQMVSYLGAFPFGHEAPVVLGFEQMVMVVVIMTQRYQRVLKKGSQDRTKLLFRSLAVYDRGVPPNENERPNGQDGQMVDDISAPGSHAQGFAVDEAANDEEEEDDDDLALAALESLDAIEVYKQGDAPITQASIPSDNLKKLIMLLLFVAPLTTQESLARHAERLIGDQLESLRRTADHILAAFVNVEKSPGVKIYHFNTVIPISMPFLFNGFNPLFEHFLFSSNIDFTKRKDPSDAPLPPLDPIMDQPLLPQIGEILDLNVLSQLSFFLPGETLFRRLRLLYSGGDAGFSMGSFETKVFNWRAPTIFLVAGSRISDPPTGGQERAFSGTIPPKRFPDSSKSQRLVFGAYISQPWRQTHKECFGDPDTLFFQLEPVHEVFHASSINKDYIAFTKPPVSHSGILFGCPHPKLKSTSGKGVNVQLGAVSLLLDSSFEFGVFTHNYTSGGGAFHNSETRKSDWQDRFEVESMEVWGCGGDTEAEAQKERWAWEEREAEARRRVNLGTGDTEADRALLEMAGIIGGNRSGGSMN</t>
  </si>
  <si>
    <t>&gt;5955_g</t>
  </si>
  <si>
    <t>MHFNIFRRGTSRKESPGSSNPRNSNELKGKELKQFEKEERRRLKKLERHWDRASQPRDRKSSVFSTQFMPKPASIDWGH</t>
  </si>
  <si>
    <t>&gt;167_g</t>
  </si>
  <si>
    <t>MAGARFKYRHLGRSSAHRQALLRNLVTSLFTHESISTTYPKAKEAQRLAEKLITLGKKNTEASKRRALSIFFTPHALLPKLFGPLRERYADRPGGYTRVLRIEPTKPDQAPSAILELVDGPKDMRFAMTARTVAHFRGEGIELNEMTTKNIQKVTRYRKGGEKDFEEMVEKINKLKVGERSNATDDERRWGGDV</t>
  </si>
  <si>
    <t>&gt;9823_g</t>
  </si>
  <si>
    <t>MAIQGSTLAKAARLEHGGDTPVDREWDWGFKGLPGSGDLSD</t>
  </si>
  <si>
    <t>&gt;3309_g</t>
  </si>
  <si>
    <t>MSGLEKALFNLKFTAKQLNRQAAKAGKDEKTEKDKLKKAIQQGHQDIAKIYAQNAIRKQNERLNLLRLQSRIDAVASRVQTAVTMRQVTGSMMNVVKGMDQAMKAMDLERISAVMDRFETQFEDLDVATGYYENATTSATAVGTPQEDVDRLINQVADEAGVELNQEMEGAKAVSAAPVKSGPTEVEEDGLGERLRALRS</t>
  </si>
  <si>
    <t>&gt;10751_g</t>
  </si>
  <si>
    <t>MAMENTFDETAVETIDLLEARLRRIEYVVCGHDEKATITDNNNNNNKGTATQRLSDLEHKLHQLASKSRVVQDLLRLHSKFPDLFQSINPDELPTTLDTASILSIVIASASSYSSTASSLSSAFDVAIPPAELSTQLIDLQPRIAQAEAIQIAQDSEMAELRERSAAVIQKWYTLDVLGTGETWAEMEERIDQVDQRVRRTALARRLDNDMI</t>
  </si>
  <si>
    <t>&gt;4021_g</t>
  </si>
  <si>
    <t>MSTPTPEEDSEDVNDFLQRVKELGDRRDQEDEERNRKLEEEILQGRKERQARRAERARSISPTKSSPTNTPTASRLPVVPASAPSQSLSATITPRIDAEAQPEATHNAMENPTANPALPAKENSSPSDGERTTDDPGTKRNIAVRASPSSAIPSRNTPLSWQRRPTSQSFDQARSRPLSMVATENTVRSPRATPTPEPSIAAGEQNLSRDQITQSLASKDPAWFRQTADRGVNSPAYRRQQVEDEHRSEHGSNSRRVQMPGMVRAASEVGKMVGEEADHSTSPSRSSFSYGSGSRASYQANNKVSGVLGSPIPLVPAQRLDPPVETRSESRGLAMSPSQGRISPDRFDRAPSPTKGMGGFVQSAMMKRSDSVSKRWSVQSPPGLTRGSTIANNRNSHDIIGAIGSSRPDSMNGESSPRPSSRPTSSHSDATVTQDRPSTSSSITSGTTTSIANTGFIKPALPASRTQTPVGSKADHEDSAQPRSRSDLSPPTSPTKTMDPRRWSPTKSSWLETALNKPDSPKPKPVPAPQQPAWMAEINKAKKKGSVDLGRSPTPSHKHEISIGGLMRSPPPGGIAKPLSIGGLPSGFSSGAGTKNLPGGGGGGTKHEYRNASKSVGSNDLISSPFVLGVKSSTLDSQVKPETPPKKDFRASLKSRQLPANSDGIAQPEFKNVFGQLRRTKTQNYVAPDELKDNITRGKAALNLTGGPKKTERKDEFKDAILKKKEDFKKAQIEGKGVTRSPSVGNLDIPLPEALVKQKALRSDSIITDKESNNSEFPLTRSTMADSPKPIVSAKEKTPPSRFQGKEPTVGGKLAGRLNPGLAGLLARGPPSAASETSRSLSPMSNRSLSNSTTPNPAEPGPQLTHMTKGRARGPRRKAPSGVLTSAISSQISEGSTSMQKYTPQDQNTSREQSSHDPNLHLEATEASSRDGTKKPSPQPLSPRKISSKRVEEPTSQPSSPRKLNLKRRSQFLQEVPNINTKAEPQLDSPKPLSSAKKANPSEIPLKAQEPNPETEPASTPKSKPNTPIKSPSLASKFFEASAPSTFSPLSHSLETLKLRPVPSSPPKSTGLGPRDEPPLPSDLKIATPKSQNDSLKSELSTPLETSKPRLLPLSPSKFTAPNPIASSSAPNSLNTSAHQDSMHVANTADKADIREPVISVKTAAAKWDRPTLVKGTESSPPVKSPIKLPTHEDEKAALINSGLRSASPTKPRTTSGLGTQSSREPTTRRLPTTPPVKTNPFLTSSTPTPSASPTKSIHSPVSQASEATKMLAEFFTSQTSITEYTADTASILSARPDQDIAIKSLRASLYQLSNDGRKQPVPSHQERVLFEGNVYLCHHTFGTPAGKKVTEVYFWVGDRVPKNVVDDLSEVVRREAKSVGGRLVTIRQGKETPELFQALGGIIIIRRGSSNKYDSLAPHILCTRKHFGQIVFDEVDFSAGSLCTGFPYLISAQSGKSYLWKGKGSGIDELSCARLIGMDFGLGGEVEEIEDGNEPTSFLEIFGNGSQIPKSAEHWRMKPNYNKYCTRLFCADPATKQQIIEISPFCQSDFDLSKVYVLDAFFEIYIIVGSRAQSQYASFQHALVFAQEYGILAAGMEDRPFVPVTTVVLEGVPKDMKSVFRKWDDARSPTFHGAKSLQRGRSLRVVPLTVALEATKN</t>
  </si>
  <si>
    <t>&gt;2687_g</t>
  </si>
  <si>
    <t>MVICSSRRCRSRGLYPRHVFIKMQPSIHYPRSYHFIARKKDTKKEPTTETDDEKDESSLSEHESKDSGIQGYSALPSQGFVAVFMSFNTIVKCTLLGTLPAAGSCQQQRLQGRDQELS</t>
  </si>
  <si>
    <t>&gt;1276_g</t>
  </si>
  <si>
    <t>MGASDSKLVFKKGIFRLSEDKVIPADDPYWASFWELPESTEDIFSLFSPNDIRRTRDTALENLETLILAITSRLFILRHHPSFPDPEFAPERDALNCIRILTRILPYIYEAEQLQSWEDKFFWGVRRKRTRKAALARNVLFDESQEELAKLEAAGEEFEEVKPLAEELIDTLIDMLFFADFTLPRPQNTKNKVTYAIWQSGVGCNTSIGTSKEFESNRTEILRLLLTLTSQSMYMSANLLPVQGVKAITYMVTCPDKQVVLSVLCSLLNTVLKYNPVSWRVPYNVQVFKDPKQILVTYALQFLLAILLYPIPESDPAHVKKNYFRHFLGRLHRPQDFQFIVDGMTRILNQPLNASTSYIPGAQQSTKCTSEMIMLFWEITQCNKRFRSFIIDTGRSHDFLVLIIFYAIEYKLDASKQGVVRMCVFLLQTLSVEPNFGKNLNKRFEAQETLPPSIRLQNFQGSYADFLIHSIYNIITSSQGKLTAIYPALLAVINNIAAYLESLSTSASTKLLQLFASMSSPGFLLANDSNHDLLQSLLESMNAIIEHQFIGNPNFVYAILRNKKRFEGKWKWPPVCFPQYLLFSAALRSFTLESGQEEIERRNRHRKERGGDPNDLSESQRDSADSIRSPSLSHPRVPALSDVPEDGTFAIGDDEDEDTDDGHDPTPAASTPDRPSRASSVSSSVDDAVPIQLRGMSEKARGKMPAGMPTFSRQNSTTSLSSYATAGYSQNGSFDPTSQWIDSWLTQLPLHTILSLIDQLSPALPSLRSSTDTATASIVSTLQTAQITGIDPSPIRIQYFEWSPLSLGWYESLLWSFVFTAEMQVAKGTVGVWNGTAIKLFRVEAVAPSGPSLSSPRGAVDAVGSNIVSRIGNLNLRGVGGSGGGSGSASGTASPELQPLAGGGGRGRSERPVLARTGTGDGRGPGLIRTAII</t>
  </si>
  <si>
    <t>&gt;8157_g</t>
  </si>
  <si>
    <t>MSNLTRPLLIGATSVIFAGTFTYFLYQTDHLQPLPPTRLRSQVRAEREKRSAVEERKERVASENAQTLSALPFLDDKQVSPNDGDESAWGNFTTKFAVLSSATDLEWSSVPDKIVDFVMPDWAKLLPNYVRKLQRELSMAPGSLADEIWQDAHDPYINPEIEYSASVRVSPDLCDEEKDFLRRRKIFTTAALAKYLEVPEDEVHPEDVPTIAMVGSGGGLRALVAGTGSLLAAKEDGLFDCVTYTAGVSGSCWLQALFHSSLGGRRFDQVVDHLKARIGIHIAYPPIALAALNSAPTNKFLLSGFVEKLKGDPAADFGLVDVYGLLLAARLLVPKGEVGVDDRDLKLSNQRDYIRHGEQPMPIYTAVRHEIPIIDEAPSKEEIASNSASEKTKSKAKKEAWFQWFEISPYEMFCEEFGAGIPTWAIGRKFENGKDLPYNDEGLRVPELRLPLLLGVFGSAFCATLSHYYREIRPVVKNLAGFANVDDLIEGRNEDLSKVHPINPASIPNFAYKMEDKLLKTTPENITEHAHLQLMDAGMSNNLPIYPLLRPGRDVDILIAFDASADIKTDNWLAVADGYARQRGIKGWPVGVGWPKKRDTAEKTAGQLEEAQASTTAEADAKIENAKADQLKHLEEVEKKGAQASNSIDDSDSGDLGYCTVWVGTTVERSSSSDDVPSKALKEDFQLMEPDAGIAIVYFPFLSNPKVEGVDPITSEYMSTWNFVYTPEDIDKVTALARANFDEGRERTRRCVRAVYERKKKKREEKEDAEREARFRRMVRLGIVGKKGEGDHFHLT</t>
  </si>
  <si>
    <t>&gt;5465_g</t>
  </si>
  <si>
    <t>MVCDHHLGLLYEGISFLTGTRVVGRAFAEAYKQASASAKYAKAQAQNHPTQANTFASHGLGLEEACKILNVKPPQNGQANLEDVMERFKKLFDANDPKKGGSFYLQSKVLRARERIEAEVRMKQELAQQEAELKEGWKPKVFKDR</t>
  </si>
  <si>
    <t>&gt;7353_g</t>
  </si>
  <si>
    <t>MEPRTLTERNAGDIVAYQYHLSILKEKQEESAKWDEEIKFLKRLRMFLGQSLIRFGRKAMPIDLDAEDEISKTLLGQMYHQVSVTEMRDILLSGDKAAEFDLDLVELGDAKAPLSDNEIFRMLNPLRLEKYLRCVWIPRSRCVTTSGSDLQHIFHFLANEKKVRRIMRLEVNEDMDYPHSDDAIIQAIQGF</t>
  </si>
  <si>
    <t>&gt;7062_g</t>
  </si>
  <si>
    <t>MSEPIPESIPTSQDPRSKRPLKKRALSPRSQTAAEIDSLFKQPDRDIRIPTSSSLVQANPHQPPEIVQNVQGSSAGAGSGEFHVYKASRRREYERLRGMEEEVKREEEGEKWDREKREREERDREKTRKNREKRERLKNKKGKGGGKKNGNENEGGNFKARVDFGEGGEGLGGEGPRGDEQINRATPVAEEAGLIVVDDD</t>
  </si>
  <si>
    <t>&gt;5005_g</t>
  </si>
  <si>
    <t>MANFDQNRWYQIVLSSGDQSMDGTPLYKKGTGAVFFHTTNTSNPEEQWNFFPVGDGTYVLRTKASGPGGYLGAAVNLNETTAGNTIPIMTNITLADNSIHWRINPWGDGTFWLRNGVNGTSWRLNVKEDSLMSMSSNITGDQPGQKFEFNALGTIGDQRFSTIGTPSTTSTATATTSKTSSTSKTSSTPTSISPTTSPTSSATTTTTPLPSNSSSGLSTGAKAGIGAAVGGVALIALLAALFFFFRRGRNKQRPIYEAPAQDNEVKETNAPKEPAHEMGEERHLGELDSPGYYAAELPGIIHH</t>
  </si>
  <si>
    <t>&gt;4586_g</t>
  </si>
  <si>
    <t>MDSNFPNHYAILEVAFDATQAEIRTAYKRLVLSTHPDKTGDESTAAQFRAVQEAYETLNDVKKKANYDLGWRRNYAAPPPRAPPSTSQSSSSNTPQPPRPSHFYTPPFPQQSERPSTRLNHFRVLIWGQRMRAVQIGARNAFEQQSQMAVTLLSPLVAQYKRGARVQRNGETIINAMNRIYKDNEDVMNKQRATDIQTIIAVLGELRLLEQSPDPPGYFHALSVDMSTLSWYTVLHLDNVRPFTLSLGDFDINNLCLTLFEHMLDEVVEGQGWVEVIDCHRCGKAGVIRSATCEKCGQHLCARCVDEVELLQAVVAWLRGPDYTELRYLFKGKSNALWSD</t>
  </si>
  <si>
    <t>&gt;3852_g</t>
  </si>
  <si>
    <t>MTYQIPEKMLAAQVVELHKPYVIGEIATPGKDLDPHDLLVKVAAASLCHTDGMVSAGTFNASLPCTASHEGAGTVVKVGSAISEFKEGDRILCAIVYHRCGTCKDCTGPEIDSQYCANVQAHKGVTSDGCFAEYEVVDGRECWKLPDNVSFQSAAPLACAGVTVWGGLVRAGLKAGESLAIIGAGGGLGHLGVQFAKTMGLVVIAIDARDEGLDLAKQCGADVVIDAREGKKGVVEQVQRVTGGDGADASMNLSDHESAAETSAAATKMHGILVQIAQPTHVSVPFADIVFRDIRIHGSLISSREECRKMLEVVSKNNIRVRTNAFNGIKEIPKAIELAHSGKIQGKPVILIDNKAIENEAKRGFKMI</t>
  </si>
  <si>
    <t>&gt;8166_g</t>
  </si>
  <si>
    <t>MHRHALAQYLQRARAPNATPKPVDEVVQNGTYLDDSLNEQTQTSIQIFRSRNRPLPTLASDSGLHEWASSTTRYPPPTTTHSNEVNGDTVGRATSNNRTGFPTQTVGRAHDGATVSSHSGMVNESGTGMNITDFFSSEVFNLVLHNPTTAHRFLRFCQNRACGEHMEFLQKVEQYSRLLDEVSQTLGSVQSTYIIPQAPRQVNISPPLTKSLSASIRYSTYNLIPSLEDIFTPAKEDVQKLLAADMYPRFVKYQVTAQATMALADHREKFQGLGDCFCLTDPNVADNPIVFASDGFVSVTGYTRKDIIPRNCRFLQGDLTDHFATNRLRAAINGCEETVELLLNYKKNGDPFWNLLYCAPLFNSQGEISFFLGGQINCSTTIHSYTDVLRVLSFNEEAEEANDARAASIQSQFSAPRPGEVNTRSSFFKSWRKYQATHHPGMKKINVRDDPGMENELVNKLGKLNFTTQVEAFYTAYSKYLVMSWNWTTRELLVEHYSTGVIDMLGLNLPNGGTLPIFGKDIFKVLLEHYSPSSSVARAVRGMVIGALKESRAVSVELGLLTGREEEKKKKKKKTGFFSNGSSSKVDDGWKKREERFVTHWTPCKDEEGAVKLVVLTVAPKF</t>
  </si>
  <si>
    <t>&gt;894_g</t>
  </si>
  <si>
    <t>MSKKDIKIVHTTYEEARGRSPKRSDSDLSIKVGRYASRKLSNNGEEQVPFSGIGSGPKKETSRPKGFWAAGKPLPQLPTEAFLDMTPGTTFRLEKGKIHKSVGNLSAGTISPLKERNGHPSPPSAPASRRKGRFSLKRKSNKTRTSEPIEPLDLRRAMNEGKLERAIPPQDISKFHIAQRPLSPLAPPPRLTFLESRPSPQATNKASWPNTLSTSRKPSFSTHRQTRDTNSISNRLAEYLGASADILDETRRELQEKFLPPFDNLNYHSFSLTRRTSASSVSSEESFWCIGEQDKSEKSARAAQELKIKQEVNGKKLSGGDTYPRRQASAKRCRLCAKHVAGPRGLCRLCDADSLGWKKNSVILSSHADINEDIKPTPPLKDRKNVLKATEQLIPKSRFLIESTTANERPHRAVPRNVRERQVRLSDYFESCGFNRSGENEDSAPGPANRE</t>
  </si>
  <si>
    <t>&gt;2300_g</t>
  </si>
  <si>
    <t>MDVNQVLLNTFSPDAGIRGAAELQLTQAAETNFSGYLVTLVQELANEEAQGPVRQAAGIALKNAFTTREFARNNDLQQKWLSQDPETKKRVRELTLQALASSSPQAGQAAAQVVASIAAIELPRDQWPELMPTLVRNVGEGGDSLKQSSLTTIGFICESQDAELRASLIQHSNAILTAVVQGARKEEPNAEVRLAAIYALGDSLEFVDNNFKNEGERNYIMQVICEATQAEDTRIQQGAFGCLNRIMGLYYELMRFYMEKALFGLTIMGMKSKEEDVAKLAVEFWSTVCEEEIAIEDDNAQLENIDQMRDIFHFCAVATNEVVPVLLQLLTQQDEDASDDEYNISRAAYQCLQLYAQAVAGAVIQPVLAFVEANLRSEDWHHRDAAVSAFGAIMEGPDEKAIGPIIKQALPVVIKMMEDPSIHVRDSTAYALGRITEACSEAIDPVVNLPVLMKSLFEGLVSSPKMAGSCCWALMNLAERFSGDIGCQQNPITPHFNESIHQLLQVTERTDADSQLRTAAYEVLNTFVQNAANESLTAVASLSDVIIKRLEETVPLQAQVVSVEDKITLEEMQTSLCTVLLAIIQRLEKEILPQSTRIMTVLLQILQTTGAKSTVPDAIFATVSGLANALEGDFAPFMEAFAPFLYNALGNQEEPSLCSMAIGLVSDITRSMGPPCQPYCDTFMNYLLNNLRSTALANQFKPAILQCFGDIAGAIGGHFETYLSVVAQVLQQASTVQASPDGSYEMFDYVISLREGIMDAWGGIIGAMKADGKTNLLTPYVESIFGLLNAIYLDQNHSDALMRSSMGVIGDLSEAFPHGEFSTYYRADWLSQMIKSTRQNRDFQARTIDTARWAREQVKRQIGGSQGVQQT</t>
  </si>
  <si>
    <t>&gt;8875_g</t>
  </si>
  <si>
    <t>MADRRPEDQEMSRAKRPKNGDLNPETNPYLAHMYEQGNNSNGRASRNGYDSDSQNQTSLSKFTRHETTALQAHAAEDGPNNPLNNNPLSNRYFDILKTRRNLPVHKQRQEFLDMFHKTQILVFVGETGSGKTTQIPQFVLFDDLPHFNGKLVACTQPRRVAAMSVAQRVANEMDVKLGEEVGYSIRFEDVTGPKTILKYMTDGMLLREAMHDHNLTRYSCIILDEAHERTLATDILMGLLKEVALRRPDLKIVIMSATLDAQKFQRYFNDAPLLAVPGRTHPVEIFYTPEPERDYVEAALRTVLQIHATEPEGDILLFLTGEEEIEDACRKISLEADEMIREADAGPLKVYPLYGTLPPAQQQRIFEPAPPPSRKGGRPGRKVIVGTNIAETSLTIDGIVYVVDPGFSKQKVYNPRIRVESLLVSPISKASAQQRAGRAGRTRPGKCFRLYTEGAFKKELIEQTYPEILRSNLSNTVLELKKLGIDDLVHFDLMDPPAPETLMRALEELNYLACLNDDGDLTELGRMASEFPLDPALAVMLISSPEFYCSNEILSLTALLSVPQIFVRPASAKKRADEMKNLFAHPDGDHLTMLNVYHAFKGEAAQANPSGWCHEHFLSLRALQSADNVRQQLKRIMEKSELELVSTPFENKDYFTNIRRALVSGFFMQVAKKEPSGKQYTTVKDDQSVLLHPSTVLGVEAEWVVYNEFVLTTKNYVRTVTSVRPEWLLDIAPTYYDLSTFKKGEVRAALERTLGKIKRKQAMKGGR</t>
  </si>
  <si>
    <t>&gt;9528_g</t>
  </si>
  <si>
    <t>MGKSKPRDRNRNRTDPTAKHVKPPSDPELAALREKSILPVLKDLHSADLKTRSTAARAITNLIEDTKSRKLLLREHIVQILLEQTLTDSSLETRTDGWGILRNLTLEEEADFCIHLYRQDILTAIEGVIKTIIPTIESQEAPFSKLPTAQQDVVWSLTSSLLNILSSLGEAQDEILEAITKLPIIINFLFGLLAFEFTRVDIQNEALSCLTILTEDNKVIAQQTVDNEAWLRKLIEIKESEEANAVAACGVLHNVFVSMQWFDHNTPMEGISDAMLIPTLVQFMQQPPSQVTENGINGHAKYSSPDQVLQLALEITASIATSLQEALEHGSRHEKEFEGFGDDKHEHDDDEMDADVDEEDVGEDEGDGEMNDDEIDADMELVTGNDSDDEKTPIEEMTLDQLVRVATPKILSLANPTLDGNNPIQNSALSALNNIAWTMSNIDFSSAHLVNLHRFWEQLSQNIWDQIVTPVLASNTADIELASSITSLAWAVSRSVKGQIKLQPEEQRKFMALYQASKGLNNSDIQTNGPPKKAEDAPDVFQGLGVKCIGVLGSLAMSPAPIELNREIGVFLLTALTALPETPAAEMVEALNQLLDIYADKEFAYDEPVFWGDNFYKHLEDVQPKAKKIAKGVDKRFFAELRSRADEAVLNLGRFLVYKRKEKSGKV</t>
  </si>
  <si>
    <t>&gt;7236_g</t>
  </si>
  <si>
    <t>MAKVSFFKNYRVYLLTLVAYMGSLLFGYDTGVMGSVLALKSFKKDFGLPTATTGFANAKNAQVSSNVVSLLTAGCFFGAIAAAFLNDRFGRRYSLMGFSVIFLIGAAIQTAATHSIGQIYAGRVIAGLGIGGMSSITPVFVSENAPPAVRGRITGLFQEFLVIGSTFAYWLDYGVALHIPESTRQWRIPVGIQLIPGGFLFIGLFFLKESPRWLMKQGRYEEATNALAYMRREEATSHEIVQEIAEIRAAIDEELAATEGVTWKECIAPGNRFRFLIAFCIMFWQQFSGTNSIGYYAPQIFQTVGVSKTNSSLFATGVYGTVKVFTTGLFLIVGIDKLGRRKSLLFGAAWMMTMMFILGSVLVTHPPVNVNTVSPASIAMVVMIYLYVIGYSASWGPIPWVYVSEIFPTRLRSYGVGLAAATQWLFNFTITEVTPNAINHIKWRTFLMFGIFCMAMGVWVFFFIRETKGKTLEDMDILFGTVDAEQRAIDVDHMLHKNDLPGEESGSFTDKRPVSLRLEDTSSQPAAKS</t>
  </si>
  <si>
    <t>&gt;5347_g</t>
  </si>
  <si>
    <t>MPHSKAPKPENSKKKPPIPADLPSTIILLTSSSSSAKKAMDTTALITIARPHVQATDTPGTYGVKAE</t>
  </si>
  <si>
    <t>&gt;976_g</t>
  </si>
  <si>
    <t>MSRASGASFAQFFPSAPRAAKDKAKEREKSSKQTLDSPTIRAIADRKTFMFNSRIDNASSPSAGVELHPPPPPSAPSAHQAEDNESIQGDILNGVGSAGSDMSTVSSVFSAPPSLQSNIPTFGASRNMSSLTPLTSIDSSPTRITSPSQYKLAATVTTAISHEMVADNHDLQPPAANAEPFSQVPRILARDPSRGSLGYTSIFDLNDPDRARKTDSMLKRKERPYEDIGLEDDAPPDPRLAGRGGRLDYINVDYHHASKRLRQAPYQLRAYAYDPRTSIGPGPPTQIVVSGFDPLYNFIHVSSIFSSFGEIAESSNKLHPETGSCLGFATFRYRDTKHPRPGHTRMISAIAAAKMAVAKASTLRIGKNNVKVEFDPQGNKSRRMMEKALESLKPTPAPPAVQLAAPAKSAEPIKSSGPPPTAPKGPAAHRQREMRRDWERDILRPAIPANNPLTRERPPKAYSAADSIPLQLEHRPYIFVGRDSVPVMPTTPPHMLKRFKHFHVEEVKMDRDGYYITFAENEWGVNDCERCFRALDGTLMFNYTMVMQIFPYGSRGSQPSSSSRRQEYRPSDYRPRSSEALRRQSRSPARRYLDERDKRDAEIRRKEEEADLEEEKKERAKNFDPAKEAIEVIRRELKDQLLKNIREKIAGPILHKFLDPANHVTKRRKLNIPDPKNLNLPIITEDDYQDETPGSGTPNSRNDIIEGKGRLNVSALPRIRKIKNAKKMSVEFQSAYGRKRPEPRKFFRPLNHRFIHSDDEDSDDDTESRSRTRDTEEPESRPRSRMTSDDEASDVESDVFSRKDRTSDEVASIGTRDEDSLSDFNAVESLVPSRKRKLDLHVEAALKRQKKTDEELFGVAAEKIEQEFPLSASTVDEEIAMQDIDTAVKTESDAEAALAANKKRASKKKKKSKKQIFEEREALKRQQEGIYFDELLRQPSEAPEAEDEDDIIIESAPVQTTVEWGMSGQSPRPTVDDEFQNVLDLDGLLNMLKDDEDMPSAIEAFESLVDEIPGWTDPWAWKQEDIKALNRNGHRGLVTNETTVDGYYVPNDSGSARTEGTKKILNSEKSLYLPHRIRVQKAREQLAAQAKKAGRDPVAEAAEAAKIAAEKLLAKGNSRANRVNNRRYVADLNDQKRTLGGDAEVLRFNQLKKRKKPVKFARSAIHNWGLYAMENIPQNDMIIEYVGEKVRQQVADLRESRYLKSGIGSSYLFRIDENTVVDATKKGGIARFINHSCQPNCTAKIITVEKSKRIVIYALRDIAQNEELTYDYKFEREIGSTDRIPCLCGTAACKGFLN</t>
  </si>
  <si>
    <t>&gt;3897_g</t>
  </si>
  <si>
    <t>MSSTGAPTKAMPRETNGNGTTSPYPKTNGATKDSILDDLRRQLEDSDISSNAGSSVSSGRRRRRRRGKKNALATAGLGLGAGAGLGIGTMNLNGSKAAVLKRTDETKPVRLQLGLNLDIELELKARIQGDVSISLL</t>
  </si>
  <si>
    <t>&gt;6643_g</t>
  </si>
  <si>
    <t>MRYVQTRSDSNGIAGLALLSLAPLVRRRLKKSNICASRQFNLKIAHYEISNTSSGSKPAISAVSPATQAFKGITFVRNDARLFRFCRSKCHKNFKMKRNPRKLKWTKAFRKSAGKEMVVDSTLTFAARRNIPVRYNRDLKDKTLAAMKRVEEIRQRRERVFYKKRMAGNKERERELNRKLVAENEHLLPRMRASEKKRLEEEGLEVEEEVVREKSKAFGKMKIRRKALVGGDFEDEMEVD</t>
  </si>
  <si>
    <t>&gt;8001_g</t>
  </si>
  <si>
    <t>MQRVSAILPSWDKTKSTSKKGFDKTWAWADKLGAPINRFSNKIGSEAFWPTTLDKECDKAARILKSFCKDGFYAEEDRPATVGVPKGKQRVLKKIPEKVIQNAVGLAIFTTMRTGLWISGAGGSGVLIARKEDGSWSPPSGILLHTAGLGFLVGVDIYDCVVVINNRKALESFTKIRATLGGEISAVAGPVGVGGVLENDGKWKQANRPVFTYLKSRGFYAGVQVDGTVIIERTDENERFYGERIRVADILAGKARHPPYEIKMLMETVKAAEGRTDFDRGMMEELADQPAPGDVDVESPGDNSSSLFGIPEPDDPDPFGVLALEKEGLEIREAGTKVRPASTQFEFNPSPTSPVYDKFHRRSTSTTGYQSNRGSYISNRTTWTSTDRAIQTTEAGTQTDGNILPIPSNSISNSDYPTNQTTEDEKVAVTEPKDVDYTKIDLGEFSHFNHSEDFDGTTVNESPRGQDENEQGLTSHETSFAEDDDLDDEEPVIFEAASTQATVITPQAIKARGGLVNIPKRPAPPPLPPRNLARTSKVVMIDEASGQSPMLGGFEDVELHAGDRASAEAKRRSSMSQSQSEETAASMQPGFSKVEETLKEEHVLEKDSKDGHSLETETEEFHSLPVTPMERSVEVN</t>
  </si>
  <si>
    <t>&gt;7779_g</t>
  </si>
  <si>
    <t>MNGSTVETSYSPSYSQWKSAEGHDKPRSGRAKPPSPLHSSSQPWEPTVGSVKGRNATPTSLSEHLDTRDEQIRILYLKDGSPPPKDPVLPPLSPPRLSASIIASAPFFHRSKHTPSHSDFAHPHAHLTSSPPSWPVDASIIPKLYAWNQPSARPPGTSLNSGVILASSAAASRRRFLSSD</t>
  </si>
  <si>
    <t>&gt;16619_g</t>
  </si>
  <si>
    <t>MVCYSFKSLDELDKVEFNVSFAFDLSVLLDSL</t>
  </si>
  <si>
    <t>&gt;8291_g</t>
  </si>
  <si>
    <t>MAVPILRSLLAPSIRIPLAFSVPKRTSPLYLNRKRFARPQPSARAFSSSPTLKATINQVAKGCRKVQRARKSVSPALHVANAPELKGVCLKVGVTNPKKPNSGERKTARVRLSTGRVITAFIPGEGHNVQQHSVVLVKGGRLQDCPGVRYTLVRGALDLGGVGNRLTARSKYGTKKPKKAAAS</t>
  </si>
  <si>
    <t>&gt;430_g</t>
  </si>
  <si>
    <t>MPLSLPKSSTQYHIRSSHKGFIDKTTTVAMDWQEPADVKAVLQKLSAHCDLRTIQFLKSRLADPKAEAIKLDEKPQIQQLTEYVGDVGSKQNNLVGHFNELLGEKERLQQELRVIKEERGDILKTLNEAIEEKHFLKAYAQKTTEKADKLEELVGITAKVLEKRKEEAEANNIYIRKLENVRDSQEDMIKELEETKKKQQSIMTELRWYNKSLKAKLKIKRQQFKQLVKIDSSIGSSRGRLRKLRTQLSEHWATEAEVILADEGADQAMTLYNIVAEECRTNAMLKEQTKFFHQKEIEGLKQRHTHEVEFLQGKLQRQDERHAKDLKASAENLKQIFARKFNEQEDRHQVELECLKQNLMHRENFKSEKPRNWNIMNVARQLGRVASTPRLRSQRKHADEGEELNERLLLEEEDDVEAVDGSKISGRGIMGSGSC</t>
  </si>
  <si>
    <t>&gt;1741_g</t>
  </si>
  <si>
    <t>MPSQLQSSTTRSGRAASTSSVSSSRSSSSVSTGSWLELTTPYTTITPGPAVSSPFLQLTSSSVKSSPSRAKAISLEERRMLVLQSRD</t>
  </si>
  <si>
    <t>&gt;4907_g</t>
  </si>
  <si>
    <t>MGTDSPQTDTGLSTSGHNQTEDFLYTNGVLKWKTHAIADTEVIAVIPAKGHIHTIFSLSPTASSPPFKLLTTNVTLPPNAFLHKHAVAKLPPYLEKGRELYVLVSTLSGTGLASAFFDGVLDPILHGLGIKYTVIHTSSTESIKQFAKETLLPKANAGEKQTVLMLSGDGGTVDTLNGLLGSEQETSSGYVNPILALLPLGTGNALFHSLHKQSSISTSDSANSLYIQALHTLLQGSPCPLPIFRATFSPGARLLTNEGQTATPLTRNTLFGAIVASYGLHATLVADSDTPEYRKHGAARFGLVAKDLLSPGDGQGPHSYKAEIEIDGKKLERKEHGYVLLSLVSNLEKLFTISPHTQPLDGRLRIIHFGPLSGEETMKIMTAAYDNGKHVDMEEVGYEVVDKVKTTFLEEGESWKWRRCCIDGLIVGVEEGGWMEVQSMPHGEAGVDILCDIAMVPPP</t>
  </si>
  <si>
    <t>&gt;16624_g</t>
  </si>
  <si>
    <t>MTHNNAFSATGGPPPFFNDGVDWPTNLSDYFQQPLHLPSASWSIEADELCHPVLGDMTSYPIQRLDHHSHLGRVPLDRFMGESERPLFQIAPPQSPSQDQSMFGPVNTVPQPNSGVGREIYRRYSPSPSNGMASSGDSAMSPDGATYYEYSYSPQSQALDSGSPDTVYDHGTLQDLDGGYQAGFNGVSLIQIQEFEDMPGDELEYEIGVGIVQKSRGQLGSEGMFPYTDQDEGMIAKGGLQSGYGRAMEFSGFRDEGLGKSVHDEASPQPGSTHLQQGDGDASERDVDADAYGEDEDEADEADEAEIEVDSQLIEDGEAEESSDEEYTPRNTRSRKRTGTRQHASTTTKRYRPSLSTGNNKSKSKSSSRPKPKTQTTPPTNGAGNEPKRRFTCSFSFAGCPSTFTSKNEWKRHTSSQHLNLQVYICRSGGCAKSPTLPEFNRKDLFTQHLRRMHTPPQLSKKASAHGKKGTSAAADGLESQREEWEEKVKSLQESGLVQKRKAPTGLVCCAEDCREVFQGSEAWDARMEHVGRHLEKGDVVKDESDRGLVGWARETGIVEKVEGGGWRLVEDKVGRGGKGGAGGQRGIIGARDMDADADGEEE</t>
  </si>
  <si>
    <t>&gt;1293_g</t>
  </si>
  <si>
    <t>MATASTDNAVKISTTASSLLEEAPVRIVVQTKTHLVPSGDYFERIQFIQNRICQQHWNRAFQVLIKDDIPPRMRDQLKHESPFTRPPSGPRKPLDETIRCKIIRDSLRSDMGLSHSDFQFLEEHPEQAKWLEDNIEPRFWDKVRGDQRFKSPLLEK</t>
  </si>
  <si>
    <t>&gt;8995_g</t>
  </si>
  <si>
    <t>MLELLLTLAVIASTTLTTILIMLPSRYVKHSPPKATSSGSADEPKISVQVLVLGDIGRSPRMQYHAMSIAKHGGRVDVIGYYESTLHPGLVNNPLIQIIPLPPPPNILRSKALPFIISGPLKVLWQIWSLFHILGYATRPARWLLVQNPPSIPTLFVAIVTCFLRNTHLIIDWHNYGWTILAGTRGEKHPFVTISRYYEAMLGSWAPTASFTVTNVMAKQLRNKPYNVRSPIFTLHDRPATIFQPISSQEKRKAFLDRLPETSKQAAAIIEGTIRLVVSSTSWTPDEDFSILLEALCSYAASAKTLPPILAIITGKGPQKQMYLDRIASLTQGSKLENVKILTTWLSTEDYATLLACADLGVCLHMSSSGVDLPMKVVDMFGAGLPVVGYGGYESWGELVKEGVNGRGFKTSTELCAVLEELFSDSKGKQLSALREGAVKEGRRRWDEEWDSVAGRLLGLCD</t>
  </si>
  <si>
    <t>&gt;957_g</t>
  </si>
  <si>
    <t>MSSSSTPSSFLGSSSSQSDTLLQNEIIEERSKYTLPHLADALLHSADSPSSLLLHEDTRSTMPPYNRSKYRNVHIFNASDRNTTIGGLILTDGVTNANFYTMVEIIIIAKSEFTLRNESDIVIEKDSSPLQSGNYYIHAPQPFGLNNEPLLCRALSLQTGTRVEAFRDAVRSRDRRCIITGREYLDDDDWRGLEAAHIFPLAYEQHWIEYDYGRWISTPLNGEEIKGGKINSVQNGLLLRADIHQRFDFYDFSINPDDNYKVVCFTRDKDGITGKHLDQRLLDDPQRPADQLLRWHFRQAVLTNMKGAGEPQFEHDFPPGSNIMGEILEGPKAAKRMEFELFSRLATQFDLTYQK</t>
  </si>
  <si>
    <t>&gt;16628_g</t>
  </si>
  <si>
    <t>MATFQLLDSKDEDELHKSRLLNVEEKPFKRVSRRLLTPGSLLQPRSKLPTPPPDSTPQDAAAQESDGQKSPEDYRQFREDILLDFAAFDSSISRIQFVRNSNAREVERYKTDKQRILDTAQAVRENTALLRVQLEEAKAKLEQRKKFDELAKKIFDNRMLKTREEQAGHLRKLEEECRELERESEAYAETWKERKEQFERIVGEGMQLRRLIRDEKEEVERREHHSETATPRSDGEMLKPRPYSNSLSRPGSRGTSRAPSPAVSDRKRLVDLSDEMDQGIPAEAKADAVVDEDAMVVEPTPTITAADTPMAEAEVETPKVIVDEPAGDNAEQGEADAGEKMDTT</t>
  </si>
  <si>
    <t>&gt;5056_g</t>
  </si>
  <si>
    <t>MFSFLQNPRQAAAQLLNFALVLSTAFMMWKGLSVVADSPSPIVVVLSGSMEPAFQRGDLLFLWGRNILEETKVGEIVVYNVKGKDIPIVHRVVRKFGRGESAKLLTKGDNNPSDDTELYARGQDYLERKDIIGSVVAYIPFVGYVTILLSEHPWLKTVMLGIMGLVVVLQRE</t>
  </si>
  <si>
    <t>&gt;10350_g</t>
  </si>
  <si>
    <t>MAASTSTVTTSNKSNARLRVSPEAKDNGIAPRLEAKEHDFYWTHTDEPHRTRRMAIIKAHPEVTKLCGPEPLTKYIVFGVVSLQVLCGYLLQNTPFFSWPFFLTAYIIGATANQNLFLAIHEISHNLAFRSAKLNRAIAMFANLPIGIPYSASFRPYHLTHHKSLGVDGLDTDLPTSLEAIFLDSLLGKSFFCTFQILFYAVRPMFVYKVPFTSVHFINIAVQVLFDVILVKTCTLNSLYYLILSSFLAGSLHPLAGHFIAEHYIFTKPPASARDPLTNTPIPETFSYYGVLNFFTYNVGLHNEHHDFPAVPWSRLFALNKIAHEFYDDLPYHKSWVAVIWQFIWDKNVGITCRVKRKEGGRKVGGWTMQEMEA</t>
  </si>
  <si>
    <t>&gt;10033_g</t>
  </si>
  <si>
    <t>MAQVNGEKPASAFLHHLSLYPVVADSISTFKSNTYGAKSIDLTSQGYEKLAKPFLPYFEKPYAYVSPYVKKADSLGDSTLSTFDSKFPVVKKPTQELIDDGKAVVFFPLKVGNEGKDYVFGVYGSEKKKVGGEGVVTYSKAAIATGLIVTSDALHWFSEFLSKKKAEAKEAVNEKKQ</t>
  </si>
  <si>
    <t>&gt;3500_g</t>
  </si>
  <si>
    <t>MHCKASSFKATFLKHSIQDPTLAKVSMVYNEYGELVREEALYRHPSSSDLNKTQLLRVIKKAYHHAYRNRTGIISVPQVDGKSPVHLAEGLWRDRLSTWNLGPEALEVEAELLTDKSPVMPVYKGPPHVLEIGCSDGSWCFNFKKIRPNWIVDGVDDTAHWDCIQRDTVIGDFMSTPNDMQAHDYFSKVHSKQSTPEFTVRNINTLLAHSDPLPHNLYEFIRAREIFDRIESYKAFLEDVRSILKPDGVVEFLEIDPRPRDLYDGKRPETPIKHSSGPQTDYTDKIQDRFKDPRDGEFAKTVPGWTARVEERSKAGLRPQDGVPAANLKSWLEGAGFWDVKELVLPIPVGGPTGSGQLLKDFIKYQAELEDCIPKLLAELPKIEMEALESGSHCLNLHIVTGRKPKDPRPGDLLINGTRQDMIVAKYNTIERFDVIKSSQWQRVELELGEMIQGLILLPGAPKGLRHSPKKYDARKDRPLALVGSCPRKNALKIPAFVVLSKPLN</t>
  </si>
  <si>
    <t>&gt;16633_g</t>
  </si>
  <si>
    <t>DPGSD</t>
  </si>
  <si>
    <t>&gt;5153_g</t>
  </si>
  <si>
    <t>MAPKFRDGDVVVSFSAKWVPWIHTVMGYSAFLSALFVGIALHYHKIVQNEYYGYPNEWFPSVSATIGDRYPERSFFQIFIAITSGPRFALVALWYFLTARPNSSLPKFVAFAGIFRTLTCGGWTYVTSTDNHDWHDVFMISYLVATIPWTAGCLALSPPNAKAIKYRKYLAGAFFGTLVPLIYFYIQHKVHRVPGAYTTYAFFEWSLVLFDVAFDAVTALDFETFEIVIKDVRGMSKGHNKTVADAELEKEKNKQVNQVFNQAFSWSDAIDAAADVYNGYVFWSILTSLGLLIWFFPLWYMGISGYEILIITSLSPFLLAIPSLRRLVVKHLRISHLMSLVALVAYQIEDPTIRLLVVGVGVVMACLSWTATWYSEAGQPGRLEARILAWTIGLIASSVAKFAFKTSNPIWPTSHAANGGWNGLGFIFAVLAILRSTRKGPVAGSEFAQVRKEGSSTLLGLGLGGLFFGLHGLLSDSSTMTLWNWEGYPVRGPLPAPHGAYTIAVMGAGVVLGLFYEGLARSWAFYGIGCVGAAMLVQFTNWTGFYGGLLLAVYLMALSAPLISLSARKNPGATYGLGFLVYNILILAHTWTVAYAFVPGGSLLRERTDLVMGATMLCIGCGVFSAVSSTPAAQRKHVNAFLSGSKHRAYYIYIIGFLQMLSVGIAYMRFPTNDYVPYHKDDKILTTGIWTIHFSLDNDMWSSERRMRDIIKELEIDVIGLLESDTQRIIMGNRDTSQFIAEDLGMYVDYGPGPNKHTWGACLLSKFPIVNTTHHLTPSPVGELAPIIHSTLDVYGEYVDVFVFHSGQEEDVEDRRLQTKYLSELMGSTPRPAILLSYLVTKPLEGNYNVHVSETSGMHDIDPSDWDRWCEYILYKGIKRTGYARVSRSTITDTEIQVGKFQIGAKPGESDKERNRRVDEDQVPPGMRFPEMFKGEGRRGHHYHVFDEPRYFA</t>
  </si>
  <si>
    <t>&gt;9380_g</t>
  </si>
  <si>
    <t>MSPTSAITGGRTILNGYGSSRPAARGFSKLLLLGLAQISHVVAAPIIEHIQNAKESAPKDAEDPSLWLYLTVAAVLVLLGGTFAGLTIALMGQDGVYLQVIATSGEGTEQKYAQKVWNLLNRGKHWVLVTLLLSNVIVNESLPIVLDRSLGGGWPAVLGSTVLIVIFGEVIPQSVCVRYGLSIGAFMAPFVLGLMYVLGPIAWPTAKLLDKLLGEDHGTVYKKSGLKTLVTLHKTLGSSPMERLNQDEVTIISAVLDLKGKAVGDIMTPIEDVFTMSADTVLDEQTMNVILSAGYSRIPIYEPGDEQNYVGMLLVKILITYDPEDCKKVSEFALATLPETRPETSCLDIINFFQEGKSHMVLVSEYPGENYGAIGVVTLEDVIEELIGEEIIDESDVYIDVHKAIRRMAPAPKARVAKGHIVGTIEDTAQHGAEDPLIDLSDGTLIGRSSTGQSTNQATHFEINPKTTFLRRSSGGETGNTVLIRGNMDEMREHLKHLGPSNLASRPKTTRYNSVKIKSASSLPRSDSRTDSASYHDVVLETPVILEEPYLDDTTLHGGEGEGLLRSAGIDAKDGVQAVQQGYGSFSHDRPSSSASKKMTTVDHLKDDAATENSRLSQTSDGNGLLETPHSISRHDSHDSGRSTDTLGSLSSVNHGHGHRKRGAARSGSITENVIEAGGVRKVVLETNSSSGDDREEVHNASQFGSGSAMHLLPPTFDGEVSSQDDVDDRPISPKGKQVKKKRKRNQKKKNAKKGDASSAVDAPTSSN</t>
  </si>
  <si>
    <t>&gt;9086_g</t>
  </si>
  <si>
    <t>MDDTERRTAKRSRFDQKEPEPKRASRFDRRSRSPPARKQEPDSRRSRSPLPKASESPAPEPVKRPAADPAAAAAAAAAKINAQIQAKKGIQHVDVPPIRSTASPSGGTSASPKPHSSGNSASLVNGEMYIADGDYIRDIEVNDLRNRYTLTKGSTQKMIKEETGADVTTRGNYYPDKSMATAANPPLYLHVTSTSKKGLEQAVAKIEELMKQELPNLVDERRFRRREPEQVERDEFGRRKWPEEKIPIDFEPVPGFNLRAQVVGHGGAYVKHIQQETRCRVQIKGRGSGFMEHGTGRESDEDMYLHVAGPDPAERAIRRIQESSPPQRGYGGNTGYGGERGYGDRAPDRSNSYGGSGGGYGGYSNSPAPNTPGAIMSPATPSAPGAGTPTTGADYSAQYAQYYGGQDPYAAYGGYAAYAQYYQQYMAAAAAAQQPTPPPAGPPGGSGSAPPPPPSEAPPPPPGSAPGTGSYNAVPPPPGM</t>
  </si>
  <si>
    <t>&gt;10297_g</t>
  </si>
  <si>
    <t>MAEHFRRYPDPEAEGKPYVFMELATVTSSRIHPIITGADQVALLYADACWVEQFLEALISTYQHDIHPEIIKDMDRMISAGPHEILKKHLQEFRDWQKRQGREFKDWADKLAQATTDKNNLRWHYMVQQAKKKEASFDPVYAIDATEPEWRILIQRYFDVEREARHMACDLSLSDIEDFRDSPGRNFYLLSPLLARTRHGPEASIQAETREVLDQMRRELGKETLLPHLGPILNAVYFDDDKNSGNNQWLPEWIRAFHQTLTVHYEGDINSDSPDSLATELPVCLYKANGMPTNPGNWVQKKHSVGCLPVEVYFHHFLSGGDLSVELWFDVNSSNGIKLQPHVYETVKDWIDQCGWDNDSESSDGGLGYDRNLQVNHEEYDQEEDDEELEVEEKEEEDAEDEDDEEGGEEDVVLQTRFADNYENPGNPYNRSQPYNPTKQTTYVNRKVRGNPPPGIDDRSWNNVFNSQHSKVYAQNGGRTGNRALANAATQAAGASGYIRDRSIASLLKPILEPFIHNLKDCRVVGSKTNGMSLWKQIWQLFWQQNTENLVACACEISLQVRDDELYRNSCFHFRTLPLELLDINNGMLPNV</t>
  </si>
  <si>
    <t>&gt;8247_g</t>
  </si>
  <si>
    <t>MPPKSKLRRFLIKDIKRNQLQHPDGKSKEGIGFNSQPHCSISTHLKPSAFFDVTSGYKAADLDTEADSLFDGSDTSPPQLPMRSGSYNARDLDARSMWGVGIGLERNETTGKSALLRELKDELEKVLHRQLNATARGRAAIDRQRVALIRQIGLLEAEEEETKVRRKVLDNIQTELPDPISASDKKKLQHTFKKIESSRRNLDASRSFSLFHFRITDKGTN</t>
  </si>
  <si>
    <t>&gt;9895_g</t>
  </si>
  <si>
    <t>MSVVRLSPQVQRIQANSPYIDIYTNAPTNPLRSRPSEQHATLTLSHAHPEPKRWENAGGWGARHINDKAPFNLWDEKDRKYQSPKGSELEWLRDNFGDGEVGLSGWYLWIETANPPQPVPLTVGCMPVMFIGIGEEHWEPIPLSPYPNPRVPDPCPGLQWPIMTFPTKEQNAALLYCFTAYGICARDHIYAALDNR</t>
  </si>
  <si>
    <t>&gt;6547_g</t>
  </si>
  <si>
    <t>MTGIQKWEGPDIRYVIARRKEGAAWQKIAEEMIDSNPQVHRELTDQKVKYAWGKFKDYPEYNTSVPGSLQQLSKRKAPGDGVYGNAVDATRMAEASAAANMTLSKGPSALMNTFESGAHLSPTSEQQLYQFSLQQSTGIHRNPPTFHLDKSPRMDMQLPVRYSTSPGRDSDESTPSTVCPSLRSTNREQSTSSSPLQNAPTPFQSPTSSLRVPDSFYTDLESGIYRAAYVVNTGNRILIFWFIMPSTSVVTKHTYFDLDVSSQFDFRTVKGCRLVANGPHVTQFVVNAQRIPLFWDVDGQENAKNLALVLEQAEKDSQVGTDAFWLELKKQVDKRFKFNASITSIWGKPMNRASFIFLAYNFFDGTPHSAHLIYEELDSKRGRMSFVSHRGGGNVGPQKFSELEVPEFVNEAVSLRLFGLYEPALLDPLKSQVLALKKMANDLLQANNWRGAWWNTATMGSHYYHAFWLAYTEVSYKFRHPNREIRLAQLLFLLNWRLRVAQFNRIPGFQYCSHPGMYMCPMEEAPCISLAKRLESYETYMVLEIYFRVLKWALEMVGNGCLENLNNPNNRNERMMMWFGQVPTSILPHIFDVLFPGIQFTDLIRNPKWVHYLKTSMIRLADTIFLYQICQKPLAPSLDNPNPSNIREFSPAIVDCFFMILRGSDLARNSVIYPSCPPPVCKKTSDEIDLGLIKVTQTCLETIDLHDVSTWNNGELVSKVGWGLVPSGLLDDDFGRPDEGCNYVVEVKCEAGKVLPEQG</t>
  </si>
  <si>
    <t>&gt;8101_g</t>
  </si>
  <si>
    <t>MDFEDEEAPPLLVNVQDGEDDALIEPQPIKVPITIVTGYLGAGKTTLMNYILNEQHGKRIAVILNEFGNSLDIEKSLTISKGGEQVEAWLEVGNGCICCSVKDSGVNAIEQLMEKKGAFDYILLETTGLADPGNLAPLFWVDDGLGSTIFLDGIVTLVDAKNILRCLDEPIEETIQHDEHEDHHGPVLTTAHLQISHADVIVLNKSDLVTEAELAVVKERIQSINGLATIHITVQGQVPSLEGFLLDLHAYDNVEALEVSTRGHSHLDPTISTITITLPPLEAAQLVELDAWLRSILWDSKLPDLSLGAINPRERFNIHRLKARLPMANGEVKIVQGVREVFEIFDAPNATSSDSKPLQTSEGKIVLIGKHLVDVPFAESLLGAIKSS</t>
  </si>
  <si>
    <t>&gt;8800_g</t>
  </si>
  <si>
    <t>MADPVGEDGWLAFVDEASRTARDLEQRIGVVELYKRAIAAEPWSKKLWLAYCEWFWSLYTDCQNGDAGWPEEEQVLGQEVFSLDIALSIWQEGAKAIQYRLNDSHELWNRWISIELEQLTANPNPHTVERIRKLFIERMQIPHSTWNETSQMYSTFLTKYDKNAWESAMVDMTGLAKNAKDIYSLREPHELKLQEAVESGDPENIKHVMKEYLAWEVGQSEKRTKKGVLSTPMIYCVALHERALCSTPLALDPSAWEDYIVFLSSARIDQPQSGISSVLPVIQRATNHCPWAGSIWARYILCAEAEGQPFATMQHIKHAATQTRELDRDGMDGVVEFYVAWSGYLRRRTMVEGATDEDDDVAEMGLTTALEDVQEWGKRREGKSWTGDPLFRIERIFIQYRTQKGAISEAREVWKKLARTRGDGYEFWLQYYVWEMTVWDGHTPPTLATGVLHQGVNRRCLDWPEKMMEVYLRHCNNYEEVGILLKTMNNLYKLGKRVVKRRELEAEQAAIMYAQQQPEVAAAAADSPSTKRKREDEETDGNVKKKAKAIDHEALREQQLKRDRENTTVLVTNLPGDVTQTKVKQYFKEFGHINDIKMQSEDNKASSTALIEFQTPEDAQSALLRDGKYFTDRQIKVVPGTNLTLYVTNFPPNADDSYFRKLFKDCGEIFSIRWPSLKYNAHRRFCYVSFRTQEGAAAATRLDGKELGGVYKLVAKYSDPANKKNREGAMAEGREIHITGIDTTLSEGDLRDVFAKYGTLEKVRILKTKSGESKGAGFIAFEKAEEAKAAVEMDKTKLKSRVLTVELSTGKNFKPTATSIGKASAASPAPDGDGSSAMSPSPAPDGYVNTHALQAPPRTEVRDKIITLMNIPDTINDARIRIIVEPYGEISKLVLRPDHQGAIIEYADAASAGRAALALEGHEITPGRKLRTGGMKDLFGKKDEIKNDRVQTGQAKKVAATFMQPAAPVKRPGPGGRGGLGVKRGLGYSAAAKSTGAATGPSTTDGGVNGHQEGHKKPKSNADFKAMFVSGGK</t>
  </si>
  <si>
    <t>&gt;1489_g</t>
  </si>
  <si>
    <t>MFCLRSWLPLLFLPTNASPIFICLFFVCTYFLNRPCVYCSFLLVILFASSCNWSDHCFFDFKSNWFEPRAHTSALSPEAVNVTSLSNMTPDQMSIYAGALNSTAAALAGTVLEEAKRQLAMKTEWTGIGVEWLRSLLGRREWRIPHLDVYVRL</t>
  </si>
  <si>
    <t>&gt;3883_g</t>
  </si>
  <si>
    <t>MPRPKKVGGPEPKKRSRTGCWPCKARKVKCDELRPICANCQKQGEACDYSIRLQWEGRPKKKSIVGELLTGSGEIDFSTSSISLGLRTSSFVGAPGTPTTSSTLQNPSPVSPLPPDTPLFLQNGQTDQHVQGQPPRQDVSIAEAGPSRSLQSVSHTGHEVTTIDPVLVENAPIVSMVSDSYPFNPIMQSDTQYTESYIRYRPHTPATFTTPSDSSSHFFSTTSTASPFGNRKDDSNDSESETSHNQPAKRRRFYYGQDRETWPHARMPPPDMASSNGQPQTPFSQARSSSSANTPSTPTSAYSDDGMYPAKLSPQVLQEQPDLRRLSVNSLLSGPPGMPPHNCHIPRSSQEEQDWSIQVQDLYQDTKRWGFDCGSKDLDIPHNDDANAISKFPPLVSTDQNNFTFPYNVGTSPVEFGFGMETDSTAFGTGGYYDKPVPMYIPKMLEPLPAKLQENEMNLLYFHHFLNHTARCLIPHNCSSNPFRSILPQIAVQDDNLLNLLLAYSASHRARLLRQPEPANRIAFWVQDIFPNLRRALDDPSARISDANLATAIMLASLEIISPKAFGVAVPWQQHLGTARQMISARGGPHRMQTASRKDKVSSFLWSWFAYLDVLGSLSGGKANAASSSWILDYDIDANDDYQIDCILGFTSKCVRLLAKVAELARICDHERIGQNHEISTNWEPSKENVRRAAKLEADLSESRQHPAKACTHMQSTDEAAFHWDTIEMAATNEAFHWAGLVHLHRRILGKPSTHTDVQNAVREIFGALYKVRRGSSTEACLLFPMFTAGCDTEDEKQRTDILERIKGVERFGMTQVHKARTLMERVWETGKPWETLVAGEFFG</t>
  </si>
  <si>
    <t>&gt;1581_g</t>
  </si>
  <si>
    <t>MKFCRRPTQLPVLLFFAIFPLFLHTAVAVEGTGICKPSTWSAIDQRRPESTPTTWKRNKESVSVANLGKAQTGQINCRYPGGTYDDVDSNTCAQLANKYHITLAKFFMLNPELDPDCSNIEPRTDYCVKGFIEPLRAFDGLCGPPNRNATCLGTDKQCCNAETWTCGDSSEDCSLGTCYEGTCAGDNVYSTDGTCDIRGNGLRMCAGKWGDCCNMDGICGTGPDFCSMSMCSAGNCTRPNLVHPQSLFMAGNTTDGTSRTVFAGKIVEMDADVDSVSSQDRFSRFGTCTNQPSLLQQIQLEMQRRTQQREAELQQITEEQINTTNARSRTSTSTASTSTATV</t>
  </si>
  <si>
    <t>&gt;9448_g</t>
  </si>
  <si>
    <t>MSGHVYHLRIFADGPNGGNPLPLVVEAAGMTDGDMQFVAASSGHESGFVFLAPSDSDCDFEFRFWVPEHEMEMCGHATVGAVWMLKRLRRLPSNRVRIWTKSGIVEANVMKRKEETWVEISQGKGVVVPIPNDDGIHEHLLSTLGIRAEDLIHKHPIQNSRTSRVKTTIPVKSVEILDGLNLEPRFVEGLCERLESTGLYPYAVALGEGEHVFSARQFPKNSGYIEDAATGIAASALAFALLEKWIS</t>
  </si>
  <si>
    <t>&gt;16647_g</t>
  </si>
  <si>
    <t>MADSSLQDRLRDHAEAFDGLLSLIPAKFYYGKDNSDQWQKKKQTKEEAAVARRAKLDPDSAKSAKDVMDERARKRKLEELEEAEESDIEGVEKELPKQGLKLAHDKPNKKPKVAKKEDEPTASAVEAKKDSEEKELKRKIKQEKKQEKKDRKQQKKAVKQEKAAANTVQLPTDTQDAVPEEVVESHESKDEEDGENPLGDEMAPFEAEGLEEEKTDDKSSATSNSSPPSPPFDIATNPSSNTSTSSVITPATAPKHIKLPADPELLRARLNARIEALRAARKADGPDGKPARNRQELLEARRKKEEQRRAHKKELRMKAQDEEDRRREEALASARNSPASSMMSPRIHSPEHSFSFGRVSFADGQTLADDLSSLRDAPKKKGPQDPATALLASEKKRLRIAGLDDEKRADIEEKDLWLNAKRRAHGEKVRDDTSLLKKTLKRKEKMKKKSAKEWDDRKEGIAKSIAMKQKKREANLQKRRDETGSKGKGKGGKGKSVKSKKTKVKSRPGFEGSFGSGKRK</t>
  </si>
  <si>
    <t>&gt;5927_g</t>
  </si>
  <si>
    <t>MFGNNTIPLHKWKQIPLSPDEDDEFTKAFVTKDIIPGKHRSQRTSNILLTSFTLVNLVIFSGTLFAVLNPNIPLLWDKNHALKQCSYWSPVLDDIEITTSTTLMNGTFFPSDPLSIARLDPGPSTDAAWSAYDKSGTFIATREQILKLGKDPNTVAKFDDEYWDFGDDAYMVQLDVFHAKDLLNRGRKQQIHCLNLLRMAVFSNYPGNTGKSKYHHNQEEDIWWTHLGHCLDMLLQNLKCNANTDLITLTYIEARDTLFPDFSINHQCRDFEAVVRWQEDNKVDERKLAAMPVPKDVYRWPSPWLHPESELGHKLSQEHQQEGRIRPQSPSQKKPSGLEEESNGHDHGHDPL</t>
  </si>
  <si>
    <t>&gt;590_g</t>
  </si>
  <si>
    <t>MLATKDCLDHHYLTIVEVSETYCKACTFYDTSHAVSKEIKRSAKVKAAMAEKIATLQEDTANMKKMYEEKMEIDRVKQHAMVVKAMEDLRSEGMSGAHPATDEQPAPPLLTKSRKIIINERVNKLTKVAALGFTQPIVSGMAKLEAELKEQRWVSFSAQQLDDMEEATKSKDNDWKQRLRDVLWTKGKVMEWQVEMLVEEAQRGILEQSEASIQRLLKTLI</t>
  </si>
  <si>
    <t>&gt;4406_g</t>
  </si>
  <si>
    <t>MASTSNRASSSNSGFFQPIPTVPNQTHDDISLQRILNLFLPRNIAQKVLPDLSRLGEEVVSKQILDWVTDAEKNIPYLRGGGRDAFGRRTSELIVSEGWKRLQNYGIGQGIVATGYEGGFAEYTRVVQFLKVHIWTGSCSNVACPSAMSDGAAKLLSKHLSSENLDPASRRAFQNAYDRLTSRDSDFAWTSGQWMTERSGGSDVSGTETIATCAPTTTVKSEPQPGPWKIDGFKWFSSATDSSMAILLAQTQNGLSTLFAPMYRTISSNPENPAAAGIELNGVVISRLKNKFGTKSLPTAELELSGMRGYLVGKEGQGIREISTILDISRLYSTVSAVGYLGRGIGIAKAFAKVRRVGAGRGKKILLKDAPLHMSTLAKITTEYHSMMLFTFFIAWLTGMSEHNNHPGSPTELDFTVGSYLRPENISDVNLLLRLLTPVLKASVCKRSIHSLQECMEALGGVGYLDNAENEAINIARLYRDCCVLSIWEGTTDVLASDMLRVIKGHSGEKVMSALDRWISKSLSTIKRVTPNSDVKSGLISKTWITIRNELTINAVTALLPKARDLLFRISDVIMGILLLVDSKSDQDIVVINMCSSFLGQHIFSPANMERSQETTLEQNQKIVYDNEYINCSDASLSKL</t>
  </si>
  <si>
    <t>&gt;8633_g</t>
  </si>
  <si>
    <t>MSNFDPLPAQPEWREQYSTFPLPGESSLLPPSFGQPTSSNATDTAQEPSQTAARPQSEHGLETSKPASQLPPPIERREAAAGGQPNGSARDDSLVSTESTALSLRSNPVSSTTSLSTQQGTMVNKEGPATEGEVKDDDEDIEDDDEMLEVEPEEGAPPQTAAERRAERRKMKRFRLTHQQTRFLMSEFAKQAHPDAAHRERLSREIPGLSPRQVQVWFQNRRAKIKRLTADDRERMMKMRAVPDDFDNVGALHSPYGAVHGIGTPMQSPVDFAHMYTDHAMRPLMVDTMRRNEHENHMSSGLSPAFGQVNFAPSSSMSGSMGASDILSPLSMNSSDRYYAGNHLSSPLSAGPRSSNPFERQSGYQDLSQSRSNMRPLQPLQLRETISRSRSESLQSPLRSSMSWKGETLAYGAYQTGHPNSQVSGRQQSVYQPDQMSNTSVNAHSYEAQAYPTPNSNIQTSPTQMTYPTSQGGQSSSLQQSPAAMSRLRAASSAYPPSLDLRAQYRALGNQGNPNTSRSSSFSFAGGYASAPLAAPVEFSTPRTPIDGNQPNRDFTIPQLSAPMAPPQDFSSAYTSNLSPRSRPPQQQQNDNRDYANQVQVSAQQNNGDSGAQGQGQVRGQGQSARAGNEGTNYMRPGEYEPNHARKSSYTQPGSQFESPSP</t>
  </si>
  <si>
    <t>&gt;6375_g</t>
  </si>
  <si>
    <t>MKTRAKSSSKSSKTTAQADESTKSTEPKIQLAPESSDPPKLFILPKDLSQEARIVALQNPQYAVESRYVICPEKGFFEFTKAAAPKTAPRSLLLSGDPNPISVGEENTKDENIKFDVGNYTGYITREAALYIATAIDPLFIILPALHLRPSSKQSETPKKLFLSGYDYLERIKTTSPQFGSFSRCESIQKLLEKRMAVVCDSVEAGGESMYRLNEEKLLEELLKKAKKMVENGLPPSVEEKFVRKALEAPMLSVKREESSTQEPVKGEESATETDNSTPAVATPDTQTTVSSASTATGSFSEASTAATSFSGESIDTPIEEKAEILPTTAVPEGVTDLLRLRTALFFICSSYLAPHISESLKKHLSTKTTTIDFAPLDAYLAHLAKLRQEALALRSLGDYSKKRGMFEDEDEEGGRAAKKRKKEEEEKRKKAGESRGVKNLKKVNTSGMKKMSDFFKKT</t>
  </si>
  <si>
    <t>&gt;82_g</t>
  </si>
  <si>
    <t>MSGRMTDEEPSDFSVNRSNVGHHRAASSINPANRPRGVSQSQHALNPKPVTPSEAQGGNLNRWSKATASSSAHIRQRSNSNSRRTSFGGGAFLDTTSSPPRKLHKNRTSNAPSPSSQTKVSRTPLDSASITLPPINTLPPIQTSALHSSPLTGGITPSPSTAQILSAAARTADYFGRGWEDRNRDSSPFGPKPFSLQKAAPDVRPIQGDSLAFGPVSKNPSEPSKGQPEEGVSPRSRGHSRQRSATKGSTSSSRSSKQPSQKAMLSRALEKANTAVLLDNAQNFDGAMQAYSEACILLQHVMLRNNGNDRQKLEDIRSTYTSRIGELRRIIPHLRSGDDGKALPERPPSVESGSTSFQTIEYEEDPVIIETATATRIVNDPSYLPSQPSRSIQPSQVPKRRESLLPSALENVQYRSRSLADQYNGRSFSKSPMRERASELNLAPPMESMYMPPPLSPRRSSSPMTHGPPSGSGNHERKQSSDFLTPDFTAPPKTNSHSRAPSNESMSWLDTIDESGDSTASSVHSRSSSMGVRRKHIRAPSGATEAEFDTALDAAIEAAYDDGFEPVEELNEPDEPTSRYDYDKDEVEDEFATIRRKVELAKEKVRETEREAKILEARDKERSRILQQGSEQRNFSAGGRYEENESDEEERMLDEMTRGYVMEDFEFGLQSKSALPRESDSSGFSGRTWNSSIGSNPATAGTPLSSVAEGSSAPPTRVQSKTPPPQLPPPTQALPSAPVSSISTSQGVRSRRLSGQNAKQLKIETTAKVSLAQNGPVTQPPSMPPPELPNSNGNIDVHPKSAGLLQTRRAGPSDRPPVPQFARQASSPLPGPSPSEIIQPPTPLSQALTQTLTNESETNGQIPRSGSPGRAQSRAGLRKNFSSSSLRNLKARNPSISNIDDGSDMSPNTPLSSQFGREMNSKLPAIPALPTPIASAFKDKINGGLSGGMYLFNNDLHSPESPSSPRLLSGAGTLISLEPCPAEFLLRPFWLMRALYQTIAHPRGGYLSTKLFVPRDVWRVKGVKIKGLDDKIANCDFLTAALMKLAQVDTFDADAVLEEMQSLESVLEQVQTTLSKRLGNEVGVQGSGGMFKDAPIGGDAETSAVPSKSGSMSSKASSFSWRRLRSKNSGVGLSNTYTTKIVSDGPKEGLTMATLPMTSNAVAKVRFIKRDVGSVEFSGPNAHYMSALARLFDAAQAIDQIARQVEDPGLRHADKTQVGLELCTRHAAEFFGFYICRFVLNDISLLLDKFIKRGSEWVLV</t>
  </si>
  <si>
    <t>&gt;506_g</t>
  </si>
  <si>
    <t>MSRHTTAALSFLGRLNWRVILILTSALIFLHFLLNPERFQKVPVQISTAESKGANDLAQPEHTTPADSDPPAPYQFDDQKSHTEDVALEEVAHPGSFTGAVPDDGLPQDEYVAICMSVKNQPLDLPEFFIHHHHHIGINRIYIMDDGSEPPLSSMPDYGVPSTILTFDYQDPESFGGNHYRQLAIYGRCIEKYGSLHTWMAFIDGDEFLETPGKETLKEVLMSFEHNDTVGALGVNWRMHTSGGLLKRPESARKSFTTCHWDNMENNNEHSDNVHIKSIVKTSKFSGAINPHKMALLDEAQTVGENGDVIDTIAFRSPITRTRVGLHHYALKSREEYEAKIQRGNAMDDPKSDEFWNRMEYEFPHENCTEMAAYDP</t>
  </si>
  <si>
    <t>&gt;9702_g</t>
  </si>
  <si>
    <t>MSARRSTSPLSEGPSRSPSSFSTNPHAPTIPSGLREIHSVSSSPEDTRDRYIDHVVQNGAPSSSQSSPNTYPIRMAAEPDEQDGHVDGRIDESGDNLVTERTGLLDQSFEFLAPTPHGGPCNHGTFSPRLESRAESIRSGYGFGGSPPVVGGPNPADDSNGIFGSMLETVGLKKRSTAGKRKSTTTYLAERHGITNTTLMYFTYYIPFFAWIPQYRWAHFQGDLIAAITMASFYLPMALSFASNLAHVPPINGLYAFVFSPIVYAILGSCPQMVVGPEAAGSLLVGSVVKSSVDKGKAGEGDDEMHARVAGVVTGIAGAVIFLAGIARMGFLDSVLSRPFLRGFISAIGFVIVVDQLIPELGLTDLADQMGNVNHGSSVDKLVFLFENATKASSITFAVAGISFLVIMIFRELKRRLQPRFPSVAYIPDRFGVVVLSAILTWQLRWDEMGLEILGEVKSATGNPFPFYWPFQTKHMTHIREAMGTSFLIALLGFFESSIAAKGLGGGEDKDAIQGIALSPNRELVALGAANLVGACFCALPSFGGYGRSKVNKNTGGRSPMSSILLSVITIICIMYLLPTFYYLPKAVLSSMISVVAWSLIEEAPHDIMFFIRIRGYTELGLMFIIFFTTIFYSLTLGMAIGVGLSLLSVIKHSTRPRIQILGRIPGTNKFENAEDDPERLEFIEGCLIVKIPEPLTFANTGDLKNRLRRLELYGTQNAHPALPRVRAEEHNRNVIFDIHGVTSLDGSGTQVLEEIVRGYRSRGVRVFFSRGPLEGSPIYELFQRSGIFETCGGKSHFVTDVNEAIRLTEVDETVEPGYENLAGDGE</t>
  </si>
  <si>
    <t>&gt;737_g</t>
  </si>
  <si>
    <t>MAPNIAHIEIANKISLEEFTGEYLPEFSSPLSWTHPITKTPYQLTLTTASSLSKKDLDSCFNLILFTSGAAYKASKDGWKPKAKRKEMKLLDLKYILVKSEDGEVRGFTSLMPTYEDEKPVIYCYEIHLEEELQGTGLGTKLMGHLETTGRNIGGTEKVMLSCFTRNVRGIRFYERLGFEKDEYSPESRILRDGTKVEADYIILSKQIQR</t>
  </si>
  <si>
    <t>&gt;8185_g</t>
  </si>
  <si>
    <t>MTTRKPTEAPQADPPSILQNLSEASILAIGTTSDASPTLTPAIATTTSRKDADAEHDGISANSALIQLAQSVPSSSTIQIPAGLIVSLLGSLNSLQTQAITFQAELESQKKAQYEVNEQLLREIVILRGARFAWFPKLPIELRLKIWNFALEHPRVFTIHGESHSNVTPASALQQTCRESRILAEQVLVRIAPIISVDGPWNINPIFTNPAGTDTVWITFPPDEYFSGQEINRSLGRFPKYIHPICNMAIWWEHAFEAMSFHFESFITAISNNGTEEVILVVAGEHFQGARDTVFVKPRSKPYEILKVNNFRMSIDHPFRNVGLPLKKLT</t>
  </si>
  <si>
    <t>&gt;9884_g</t>
  </si>
  <si>
    <t>MFAQTFNVRGGRVAPKKKQPQAEVDAEEAEDAGEVQPDGSSSSSSSRSGEAKNVPMILVPAPQPAKKSKRQAPQDTIDEFWAKFNSKTPGQATSVLPKNAVAEKASESVPKGHKGENAILSYEQAAQACKDKVAQIVRECRRVNQKYRDPHFDIEFDLKRGPMDCLRGLEANGGDGDVGLWPKSVKRVTDIFEKPQFYVSGASAGDVRQGRDGDCWFLAALCTLSNQEGLIEKVCVARDEKVGVYGFVFHRDGEWRSEIIDDKLYLTQPDYDESYEERALIEDRIRVNSQEEYKKLYQTNSGALYFAQCEDPNETWLPLMEKAYAKAHGDFSAINGGFTGEALEDLTGGVTTEIFSSDILDKEYFWKEEILQVNKQFLFGCYAGIFLGRGDRKGVYECHAYSIMKAVEIDGKRLCLLRNPWGQGEWQGAWSDGSKEWTPEWMQKLNHKFGDDGAFWMSYEDLLKTYQVFDRTRVFTEEWKVTQQWASLNVPWSVDYHDTKFSFTLDQKAAVVLILSQLDARYFQGLEGRYRFELSFRVHKEGETDYITRSHGNYWMRRSVTAELELEPGEYSVLVRIVATKNDGPSVEQMVRDNARERPDKLMRIGLAYDLAHAKGQMKETSEEKKDRKAKEEDAKKKEKKEMKEKLMREKKARKHTDNREKKRARADRDKKRLKEKAKAAKRAEKEKARKEKAEKEKKEREQADKECKEAPKTEESKTAEVENNTTTSEESPAIAETKSEEPTSTEAKPTESATEQAAATPGSTEEAKTDASTTPAAEEKKPEVEQAKPAEPITEPTSEKRDDKAPAAVDAPSSEEKTTTFPDPSAAVPDIVEGGEEADSDSDSDLDSICSDISSVAISEYVAEAKAAAEAARVDPPEEELDEFEQDPWNAIAVVGLRVYSKDATVAVKVVRPRDRAKEEKNTPAEGKLDVDDSAADALKSGEGEAAKSESGNSQKTEDSSVIVV</t>
  </si>
  <si>
    <t>&gt;16659_g</t>
  </si>
  <si>
    <t>MDPQTVIADAFEKLKRSISEEDAHNFSSTELKDVWSAVREIDSKERKRQSAQNLRRIEPLLRGIEKYAKVIEVLCNGTPYLPYVWAPIKLMLEIASHHRDVFEALLSAYADIGAALPRFDRYKKAFDDNLEFKLALATVYTGILDFHQRAYKFFRRRAWHIIFFSLWKDFGSRFDCIIDSLKKQREFVDLEAASFDIVEAKASRMKMQDEIQQVQKQDLVILKEYENNARIFQLQHSSAWLSTDEKIKETEYERTSNRRHPRTCEWMVNEPQFKSWIKDDTRRPCLWLDGKPGSGKSVMCSYIIQTLTKIPDLTTCYYFCNSQNTGNVCHQILTIIVLQILRQHPDICTLIANEFVYRGVSCGMTQLRCLVPQLLEIVGYARVVVDGIDECSKENQKAILKELQNACTGLTIHCKVLFSSRREVHIREKLSKEPQISLDGRQEVDLDIRSFVKHKITELRTSDQDLLDRIESILVEKANGEQVPYHGWDSDANCRICMFLWVRLIVDELKYCYSDTALEETATSLPKGLNAAYGRILDRIMDPNNSRNARHMAIRILGWMACSYRKLKSYELLDGISLDASNTILTPGTKSRKEILDLCQPLIEEGPAKAQRAAVIVRGFHGLQIYADMFWYKHLLAYCSLLGQYQRQFSTELLAQLQLLLRIRKEDSRSHLPKSKARTEKGSTEDPSLDEALNHLPDVKRLVSDVLVFRAQMNPENALGKFPESKLPSLIQRTSVPSVIIIKTVESLLGERALVTFPEINVKDLKAFQGTYGPSAFVCRYLHCVFSTDGFESSSQRAKHESQHQRRFRCQYSSCVYFMTGFATVNLLNRHNEKYHPAIVEGVGLAESITPSVVPSAVEEPKGSAMDQWQDVRKFGNMDILNTFDFQGFLSSSREGED</t>
  </si>
  <si>
    <t>&gt;16660_g</t>
  </si>
  <si>
    <t>MSMLSVRSAGRSLLKACAQGSLSNVKTFAPQLYTTAGIDKTAVPPLKFAIATAAEHGHSNILRYFFTDIPQCRHSTHGPWNPKIDIQERDIPEEWRSAVLPDLVVLRAITGSKPTSVFQTLMDFGLSVNHPMDKIGSPLTVAIQRQDVEMVRFLLSKGADANDQYWIPNDTVLARAASLPSQEILALLLEQGAKIQGSKALKGAAEGGQIDAATVLLARGADINEVFRHGLWDDDTAKDTIGTALHVAVQHDQKEFVQFLLQQGAQTDLADGEGITPRQLAETQGKTEMLKVFDSVKE</t>
  </si>
  <si>
    <t>&gt;15_g</t>
  </si>
  <si>
    <t>MRFGKTLRSSINPAWKDKYMEYARMKSLLREDVEDDSTWTEDDESKFCDEILNNQLEKVAAFQASTFKSLEERTNKAAERLQKFAPEEGGSKEPVPAESFKKIEAELDEIINQTKELKKYSNINYTAFLKIVKKHDRKRGSNYKIRPMLLLSLSKRPFNSEQNYTPLLNKLSMMYYAVRQQLDESEPSSPAASTDAQSQTQNGEKYYAHKFWVHPDNLLEVKTFILRRLPVLVYSEQSSKDMEGQADPTLNSLYFDNPEFSLYNQKVERQPSASSIRIRWFGQLNANPELVIEQKIIYENGTSEQKKFPIKDKYVQPFITGQYKMEKSIQKMERQGQPPAKIEEYKNAVSSIQDLILHNNLQPVLRANYTRTAFQKPLDDKVRISIDTSLAFIREDALDPDRPCRNPDSWHRLDVDGSAMVYPFQNINQGEISRFPYSVLEVKIKDDGSKKYPQWVEDLMASHLMYRATRFSKFIHGVASLFEDNVNNLPFWLSELETDIRKDPQEAFDQEEVRKTQQAENENVVGSFLGTPRTTGTSFHPAISSPLGKSYMQERFSAEERVGKRSKFGKKSTGTMDGQHDDAGEGPSSRGGYGTISSVFPSFSLSRYAQARRERIREQSVELPPGVTKPEHLIKDSGPLHVEPKVWLANERTFLKWQHITILIGTLALTLYNAAGRDTIARLFGIIYVLIAFFAGVWGLSVYRIRRNMIMARSGKDFDNLIGPLVISVALMTALILNFYFQYHDAVKRIHAPQDSTSGLHAMANQWKGVGEEMNI</t>
  </si>
  <si>
    <t>&gt;2793_g</t>
  </si>
  <si>
    <t>MSDLEVCKEHLDVIGIVITKSLAGGGFIPGIVFNQGVKDVAYARADIGGLYKLNTADDTWTPLLDWVNNTNWHDWGVDALATDPVDSERVYIAVGMYTNSWDPNVGSILRSTDQGKTWAETKLPFKVGGNMPGRGLGERLVIDPNSNNILYFGARNGNGLWKSTDYGVTWANVTSFTHTGTYYLSNDSEYSNNIDGLAWVTFDKASGKSGTATPRIFVGVADVGESVFKSEDGGVTWAWVSGEPQYGFLPHKGVIDPTQRTLYISYSNGAGPYDGTNGTVHKYNITSGAWTDISPVSLSTTYYGYGGLTVDLQVPGTVMVAALNCWWPDEQIFRSLDGGSTWSPIWAWNSYPSEYLYYTYDVSNAPWLIDSTDTDSFVSRIGWMVESLVIDPFDSNHWLYGTGETIYGSHDLLKWDTIHNVTLKSLAVGIEETAVRGLISPPGGPALLSVHGDVGGFYHSSLTVAPSASFHNPTYGTTDDIDYAGNTPADIVRSGESDTAISVATSSDFGKTWSQYYGASTSTAPSQVAYSANGDTILLSSTANGTLVSRYSATFSAVTSLPAGAAIASDKRNNSYFYGGSGNAFYVSSDIGVTFTKTATLGTSTSVSKIRVHPSVAGDVWVTTDAGFFHSTDFGSTFTQISSGSVVAGYSFDLGAPSATGGYPVIYGFFNINSVVALYKTEDKGTNWYLISDATHGFGAGSANVVGADISNYGKVYVGTNGRGIFYGTPSGTLPVGTATATTAVVSSTTTSAVSSTLITSTKGSTTAVISPTSSSSTKVTTSNTSKSSATVTSATSSSTATGTASAYGQCGGSGWTGPTACPSGWTCTYSNAYYSQCLQ</t>
  </si>
  <si>
    <t>&gt;3647_g</t>
  </si>
  <si>
    <t>MSLPQDPEPEEMTVIEESTIAGIEIRDAIIQGCQLKNVTIVNCKVTKCIIHNGKILDGSLSFVTLTNSNITRSHILQDIIARETSFSHLCAWKSAFVDCTFDESRVIRSEIRDGKIDGCQIQTSRVIGVTGRNSTLTKSIITHQHEKNATSQPQKLWFEAIQLHCKMTPLFLNGNNQNKFGCFDNFPLFARENLVDVHISASRFTSLTPLPHLPKLRKLHLLDLPHASPPISAFKLVKPFLTYYSTLNFLSINFTEVQGDRRRGGEVANKIMNVIEVIGMVSQGLGCKGDLKPIEEHEGKMGFLFRAKEGRSLVWKERRRRGDVRFSKGVEILGGNDGFNTSWTLAIDHHHVGNPAHGSRQKDPTHKGFGPQEIARLLLPPDAIDRKMPRTIFTTITPLPAGVSREIVLETLHDSLEMIDLNPKHHERHRIPSPPEATPEEYHCIWYQITDLISYVPGYKGKVVFKACFHDLPLGLQTHCYAPMGIDIKEKWSVGGNAPGEPIQPAEIGIGAPISGLYLREDVELKCNFLVTKFVKKTLKDALATLVARLVVKAQLQEAAENNRRLTYSSSVSGAWSPPSSGGLESGFPKGNTWRHSSQTMVSEMDGSKSSPPLNYEEKSPRLPEMQEKSSRFNSWRGSHKVSVPARWDEEGPVELPS</t>
  </si>
  <si>
    <t>&gt;42_g</t>
  </si>
  <si>
    <t>MDSNYKFPGSPGTPLFTASPERVNQQRPPIYEGSPTATVRSHHARDSSVTDKVAVFNSLAFQGKQLERKANDAALKRAMLGREEAESEMRRYREETRSLRRQLEEGRERERRVGERLESVMENYGWAKETYAHTQTLWEKEIRRARKENFKSQSFVVKLQEELKSARNTTKIAEADLEQERERGMKREQEAFAARYQLVGVQEELAQTQEQVKLVEQERDALRTIAKNEEVSRIAAEGQLPLPKLPADDEFASPKKVRRSILPEIVSSAASEEELDEMKMRFEWEQQRANRAHDRIEFLELECRMNCCASRASRDTPTTAEATNASSSKKIKISSSTTVFIPEEGVFRTISAELPPPTEEPSWISPQKQPARAPTPEQQRPEESRSYARTPSCEPPAPAIPTDANLSLLSLLEAPHSPRRTESPIPESEDEDNEEDNDDTIRSPVLVHEIDHSNMIPTFHTISTTTRIPLANPPDLTPLATLPTGKGYTGNSERGPLSPTMSREEALAQIRERRGRARSLAQGTMTPKKQMVEGVERRDISAPNIRSGAIRGRS</t>
  </si>
  <si>
    <t>&gt;776_g</t>
  </si>
  <si>
    <t>MATGTILVIRATGTQGRTVTSHLLQHGYSVHALVRKQTESRAISLQSMGATLIEGELSDANVVAHALAGCTGLFLNMMPSFGQNSAVEQAKSILGAAKAAGVLHLIYSSSFAIGRPDEGQHWDPTNIAAPALQGKQETEELVRHAGFQTWTILRGGYFMTNFLAPFAGLMFPELGTKAEFVSSYHPDTVLPLVDPDDIGAFAVAAFLDPGKFGGQEIRICAELKRVEDIIPLLAKACGKSIKVIYQSPEEAEALVKTNPLVAGQLLSLHMDRFADMEKVLKWGIPLRTFEGFLEKERDLVQKTFEAVN</t>
  </si>
  <si>
    <t>&gt;359_g</t>
  </si>
  <si>
    <t>MSASRLVRSAAMRRTLPSSAYTAFLRRNAQNMPGTVSALAILIPLMRGRAISTETHSRGPPSGPPPGFNAEEAQKPLRETKDVKISKQAPSKEAHKQAVAHEVEPVPNNVATAVPKTDATEALTLSELAGAQERAEDKKDPKKEEKKLTFGQKIKKEAQHYWDGTKLLATEIKISTKLAAKMAAGYELSRRESRQLQRTVQDIGRLVPFSVFVLVPFAELLLPVTLKLFPNMLPSTYEGQSSKDKKATSLRATRKEVSSFLRNTLKETGLPLSPANAQKEEFTQFFRKVRATGESPTPDEVITVCKIFKDDLTLDNLSRPQLVGMCRYMNLNTFGTDMMLRYQIRHRMRQIKRDDRAISFEGIDSLSVPELQVACLSRGIRTHGVSPARLRDDLAAWLDLRLKHGVPSTLLVLSNAFMYAQGKDAEFSTQIDALTGVLSSIPEELFHEIELEVHTAEGAATNKQRLEVLKEQQELIKDENEQDEENKETGRATPRDDENIDEKEERKADAKADGVEKAQVGEVIDAENEGAGVRKVEAAASEEKKS</t>
  </si>
  <si>
    <t>&gt;5888_g</t>
  </si>
  <si>
    <t>MSLSESQIQDMDFEQSQAIERAERDEFHKYMNDRSGRPRCWDLIRSPIPLVDFDRKQETIAKALPPFPSWKYAVDGAFPAAYVSLIEGVSTLPNEIRAMIYQYVIYNSDSGIPDHCYWPPCFDEIALARRNRKAQLPMANDARLEFDAQWRATEFPKPYANTWENETVGSRTFKKLNYLQQNTFELKHGLFDYVKREESHNWAWFIALLERLEKIHPVYLGTKLSLREDVLTWYWDEVVLDLGATWTQTYSATNSFVKFFLRPDTHMQHIRNLSLSLIGCGELSQNRMPSYIYEDPPWWRHITKPRPKFIHKHLAQFKSICEYFGKYAKLKTLVLWIRSSPHDLADMAENPPRQRIFRAVRELQVSDRFDLFLGGEDRRDRRKSELSDESRDFLAQRFPAMATAAEETAELEKMTDTEIQNGIDTYQPILYQALLPFSLGTESGSESYNIDSLFGMEVDGN</t>
  </si>
  <si>
    <t>&gt;10100_g</t>
  </si>
  <si>
    <t>MPAMLGASLSKISLEYILNEASKEPATKNLQPTLPSNLSPASENSQLSLQNPPVENTQLVPTGTCSRCHKTIPLAQGFEQQAVGEFSRTCVNCLAYFRRRHKELSERRRAEETSRVHDPSFTEPSSNSQLLQFKVSEAAESPLHRPSIRSLDGNFPQMSSLGAITTATCTKCENVFPRTAQHFRQYLTGTFARMCKDCCLKKRDGARKYKASLNNIPSTPDTTDQECGSCKKVLPRTTEYFSIFKNGSTTKWCKKCRAISYGLRRKNRGRAESTTKLSERDSASEEDQEEPIEEKGLSMEDEYFVGNESFKIGEPFKM</t>
  </si>
  <si>
    <t>&gt;5579_g</t>
  </si>
  <si>
    <t>MPDPTIVTYSSRGTIFYTPSNNIVAGKLQPPRLPAPPCRPRLRRPLFIHITRLPAGFVPFDLRPLVPPREPTKPSRFQVKLGKLASRETAKRVFGSVFAPFSSNSSSASTPVSDSTRASSPRRRGRPLSTTALPTPPRPLSTSLSAASADPNTIFARRAVAAAAVPSSPMSSPANSSQRLSRPRAQVFRPTGMAPELEKPVCSGNGVSCFIHLAEPAIFLTGLDHDGTSRNSGSNSSAILRGRLRLVVTKSAKIKSVTVKFTGRGRTEWPEGLPPAKTEFYEEESFRTQVLPFFNALYEGSESGYGAMCNYTLKGSPSASSSVTNLADIGSDTSSAHGSVFSLPMLNNRSNKLSVISTKEQKRLSLQSYKSRSFQKSESPVGPTPQQKGYKIFHPGTYEYSFEIPIDNSSPETTKLPLASVTWMLEVLVERAGTFKANLQGLKEIPVIRSPSEDSLELVEPISISRTWEDQLHYEIIISGKSFPLGSKIPIAFKLTPLAKVQVHKLKVYVSEGIEYHSNSRQVARKDITRKLLLMEKSAGKPLAKDYLSSEIRVLRGGEPDPETREQNRNKAIQRRALEARVRGRDPEPIPDSSENILGDIDLGLDELLGQTEIEMNVQLPTCEIMEKDRARRMAHDCTWKNVDIVMRLSRLDADDPAGKKRRHFEISIDSPITILSCRATQANLALPEYSGPNLAAVGEQHVCGCPNAAVLNSSPASSSGSIPTLHSINGEALPELPRPPQAHLSTNSAVQRPIHMLRNPSYNPPAFDADQPPPPIATPPPLYDNVIGTPSHDGLADYFARLAEHEDDQTDDDDEDAIRASNRGRVYVANPRTPGGRIARRSRACYEEYTQPSPLTNPRRFLMRLWEGLSDAVPDVVDSPASGLPPPSSLWTFSFGQNPPDLSIDDQVSMQARRLLNVIISKRGPFNVFPELYFKNYQSSLPIINEDEFYWRLENLDEDAHFCALLLSIVLVTQLYPQSRNDMPIDPCEHLEELYPTLKSVYSMLQSTGKITLELIQTGILIASYEHTQALHQNAWMSIGSCVRMAHVLGLHTYLQTPLPVDLDDRVAVESRRRLWWGIVLMERIVNAGYEDNRLPLASLPPDPNDILPSKRLDDDVLYRVKDDILLPQDVDLSQPGMLMRGFTSFSPFAATVQAAYLHHLANMHILDKNKHPDQSALDGAKIDAALQSFVGALIPPPGQSHGAYVGALGFRASAAYSLYQYVLDKSTQLQNAQEISMATVSIQTLVRLMLIATKTSSMGSPINYDAIAFWAHRTVFITAMTYIKVSEPSTYWHADLEILKNYLRYFEPRYRLCGNHLREIESYEKSSSAGG</t>
  </si>
  <si>
    <t>&gt;1288_g</t>
  </si>
  <si>
    <t>MAVVSPQGGISDPSLITLVNKLQDVFTTVGVQNPIDLPQIVVVGSQSSGKSSVLENIVGRDFLPRGTGIVTRRPLVLQLINRQPPATGLKLNGVKEQEISVGSDKEANVDEWGEFLHIPGQKFHDFHKIREEIVKETEAKVGRNAGISPAPINLRIYSPNVLTLTLVDLPGLTKVPVGDQPRDIERQIKEMVLKQISKPNAIILAVTGANTDLANSDGLKLAREVDPEGQRTIGVLTKVDLMDDGTDVVDILAGRIIPLRLGYVPVVNRGQRDIDNKKVITAALENEKNFFENHKAYRNKSSYCGTPYLARKLNLILMMHIKQTLPDIKARISASLQKYSQELQGLGDSMLGNSANIVLNIITEFSNEWRTVLEGNNTELSSVELSGGARISFVFHELYANGIKAVDPFDQVKDVDIRTILYNSSGSSPALFVGTTAFELIVKQQIKRLEEPSLKCVSLVYDELVRILTQLLGKQLFRRYPQLKEKFHQVVINFFKKVMDPTNKLVRDLVAMESCYINTGHPDFLNGHRAMAIVNEKHFAAKPVQVDPKTGKPIPNSATPARSASPTIDSLGNDQNGGFFGSFFASKNKKKMAAMEAPPSTLKASGTLSEREGVEVEIIKLLINSYYNIVKRTMIDMVPKAIMLNLVQFTKDEMQRELLENMYRTDTLDELLKESDYTVRRRKECQQMVESLSRASEIVSQVQ</t>
  </si>
  <si>
    <t>&gt;3229_g</t>
  </si>
  <si>
    <t>MASSALHEEHQYLDLIREILDIGEKRPDRTGTGTLSIFAPRPLKFKLNDNGRPILPLLTTKRVFTRAIIAELLWFVQGSTSSLALSEAGVKIWDSNGSREFLDSRGLTHREVGDLGPVYGFQWRHFGAEYKDASTDYTSQGVDQLAEIIHKLRTDPYDRRIILSAWNPRDLPIMALPPCHMFAQFYVSFPGQGQDGSSESKTKGHLHCQLYQRSCDMGLGVPFNIASYALLCHMLAHVCDMVPGSLTHVMGDAHVYLDHIDALRIQLEREPRAFPELEIKRDKGGSIDGWKAEDFEIKGYNPHKSIPMKMSV</t>
  </si>
  <si>
    <t>&gt;4129_g</t>
  </si>
  <si>
    <t>MSSASPQNQPSVVETWHLPVHMQFSLWLVPEVKKSYTIFPPIAVKFLGLSSGELESYYAVATLHESSSQHPLEFFSPPLLGKARSSIYSLPDTPFGPGIVYCYFPDLSIQLNGNYYFLIRLWKKDKEPGDDICVAQLRTTEIVVKDESNDSRELNSIDVMFMRALKDAHEEVPSASFKRDDPVASVSDLYSGIPYP</t>
  </si>
  <si>
    <t>&gt;2218_g</t>
  </si>
  <si>
    <t>MSTLEATKREDGNDNNKGFKFDIVGKPNPVVDLGIIRMPLNYDDLKVLSPKDREAQIVRRANYFLHLHPFIGGPALEEARDKAVAKNFKEFLPDSQLLPLEKIPQIFPDDEQSSIFRGQVQKAREILNPAAGKVIAEFTQTLTNFRTTQLCKSLMALMKPLIETKKIDRILAFGGLCFGGPSPRVATRVQIQHAALVIIREMIATGNGGGQSVPIYLQDPQYNEQDVEVAQHFNMEILNCDIGHQMGWLAITDSSLIVDLTTMGFPLKELIFEISRPAALLHPFALDKTGKENWTPYELGLKEENPKFELPPFGTIRPFSWTSPEHGEIPDLPGVSQAETVDMILELYEEQKLDTTGFEMGSEGGEEQYNDGSRGYSYLASQPTLYTRHS</t>
  </si>
  <si>
    <t>&gt;10305_g</t>
  </si>
  <si>
    <t>MVEFAQDTYIPRKLAENNRLGNRGSMHSFNPLQPLPLENGYRSKGKMMKLHGQHQDQRGLFQQDGYRGQHEPQKSGPHGNSSSEYVLPHLLRQASHRGSNYPPVSNLSIAPPLVFYSHPPCPLQNIQNPPQDAFRQPFASMRGSVSVPQPPTRYPRQALPPAASRLQATGKIYSGNSVRGMSECYQRDECPKVPVQPPFLQQHERESFRPLRRIAPAQNLRQSLKLSSHRDIIEHLEDTPKALPSHLSISTMDNGFSSNLKGNSSRPTRIPKLDGLMAQLTPTTQARVEDPKRKASSAIRSPNLETRPVAIPKVSTPGKKKNTTSFRDTSTREAKKSKSSTSKSNSNQVKLPTASQHPTPAVQNIPPSTSHDAVSASGIPRKITTNGAQRLTANGKVRGKKIPKSSSASGSASLTKSSTAAQSNGTLEALGQEVEHEKSILQNNALISHGTSTSSAEASCLSVKPGQKYDSTPAPVEQDSQKLPNLGPISSTKKKPKRKKKKVKVVEDVDEIDRALKELDEEAKRRRGPILYQPPTVEDCPEEPDDVLGGIITDGDDIIEEIYELSTHIAWRAQLDILLKDGIQASLDDWELLEQQISTTQRNFKSSKVFYTASARSNWEMETAELLKTVFMQKRKYIRDTMTLKVSNEFRRLRAEEPQVYQSKADECLAWLDGLHSVMIGLQPLDADKFLLKPVSRDFPTRQQFLERQKEYLLGCCALSYSRQLRAMIRAQQRFKNHKDILTAKIIEDTQQLLLESQDLYISGKKDDVVSHLDDEAILNYGRVKEEPNGYQEERSEGDGESYSENVTAGAIPKAQVLALVEQQIKKLEGNKKLAPSKSNEAKVGNLEVGGKSKKVNPKANISIIEDAAKPIIKSQDEAAHTEFRDDHEEANFENLESLIEVQPPAPAPMAPETVPTQSVLSKVKRGHHTEHDLPSTPFTKRQRKLVDVFEQGQYENSFGDFLPTSPISVILPIPQRALDSALEPSGLINNIEMQKSEGSSTQEDAAQNVSKYIEQHPTTNLDEGFKQLEIRDGELSIIGNSVLKDLPNTAETIPTSIENNNEVEAEDVEGSFSDGSSSKDSAASTERTSTFNPEESSDQTGALEPSISSAPLPSNVLELLKVTPDSPPPPTDPLPLSEIPSSSLGINRSPLEGNSKSMTQAPNNPSVIIPKINTALPPKSSPPSSSQTKASPKEQSPSEASLPQQILRSAPSSRLNRNPAWFSPITTQTEVLKIERPAQKPPISPKPELPSILQPPSIAFGSDFIFPNPLYGLYIMRAKFLLGHPEYTLKHEHRLVSAYLDQLKREKQDEENRKEAEKSRRTYRHMTLTAVLVVSVGLTVTANKLGLWETWTGGKGREL</t>
  </si>
  <si>
    <t>&gt;282_g</t>
  </si>
  <si>
    <t>MRRTARGGSQQMRSETGFTHAIYRLRYEGWEAGKRTGFGHTAHASLGVTVVVYKAWARVQTCGRPLNLYFESPGTAQVGRNELRKESNTASEKTPRGAAGDGRRLPEVGSWQRYRWRSRRGGGIRIQFGVRSDVLDLAVKRMTRCKRPPAVAEGVTLVMIGGKKSQTKNLIWDGFGVKTKGWKSGSQWREEVQTERWSRRLKSDEDGDHVRGSGSMGRGL</t>
  </si>
  <si>
    <t>&gt;4265_g</t>
  </si>
  <si>
    <t>MPFAQLVLGSPGAGKSTFCNGMQQFMSAIGRKCSVVNLDPANDHTGYPCAIDVRDLVKLEDIMEEDDLGPNGGVLFALEELENNIEWLEEGLSKLGEDYVLFDCPGQVELYTHHSSLRNIFFRLQKLGYRMVVLHLSDSYCLTLPSLYISNLILSLRAMLQMDLPHLNVLTKIDKLSTYAPLPFNLDFYTEVQDLSYLLPHLDEESPNMSGSKFEGLNKAIVQLVEDFGLVGFETLAVEDKRSMMHLLQIIDRAGGYAFGGAEGANDTVWQVAMREGVTTMDVKDVQERWLDAKDAYDEYERKEWEEQSKKRDEAEKAKEAAGEEDDIDMDMSMPPVPPGGSGVKVVRRNK</t>
  </si>
  <si>
    <t>&gt;881_g</t>
  </si>
  <si>
    <t>MRVLLLGATGNLGRHCVQALVAHKHVVTLYVRNVPKLRTIISPALLALVDSIVEGDATDPEGIKRALVAHDIEGIIDVAGNQVLPWREHLLSKIATAVSSAAIAVGKERGKPLRAWVTSGIGIMRMPGTDFFKAGMIQHQETRDVIEQIPLTDLRWSLLASAPMLPWKAIVGLEPLEAPLTPHILVGAGTAPGWGDSTWLKMIPFIGETLNVLYLLLNCWTKYTGVADFLAEDLERGGEKWVGKKVATKEQDEKKGN</t>
  </si>
  <si>
    <t>&gt;2618_g</t>
  </si>
  <si>
    <t>MKQPASSSSSITLDGTFPRRDVEALKRPQQKASHWSLVWDQTHVTPEVIDWPYHGHGTEESPYIVEYIENDRRNPMLWPMWKKWAITLLVAWVGSTYFTPPLHSADALGWDPY</t>
  </si>
  <si>
    <t>&gt;1089_g</t>
  </si>
  <si>
    <t>MSHPDVSLEILVSHLLAAKRSLSSISTVWRANELVTSARSALEESAVLNARTSFLKSGISGQVKILRRVRNGIENVYNEGQRDFKTVIRTLDAANSRLESTMETLRSTMVEAAFRPPEEGPRNLMDFVDEHGVETMRDALKESIRDSKEAQTEFDTSILAFDDDLRALKAALKSPSASATDNEFTPSPIPEHLHSLEANAQEMASLLDSLVSHFDLCVNAIRHTEGGYAAVRKAASAQPPGVDLVSVSGVMNTENEPLTDEPISDEQRKELLDVLEKDASEVDDVVAELRERVDHMESSHEAIQEHVSTLKTAYNETTAAYQILEGIGSRLSGYIVASQDFKLRWEETKLNIQEELNDLENMRVFYENYHSSYDGLLLEVYRRKQCEEKIKTIMRRAMEQIDKVYEADMKEREGFRLDVGDYLPVDLWPSVNAAARKWEYTLIADNDSDGRSVPELDRTVVEAASRRDRERRRMDR</t>
  </si>
  <si>
    <t>&gt;5905_g</t>
  </si>
  <si>
    <t>MSRLTILSLDRGPSPASLSMIQTLILDPTDSIESYTFRIVSLPKSKVRTKVNTASSPAADSIKIATWISRPCSDLLSGCYQSVFAVALDPEALPSNQNKKVIAKMFGHYIDRELFGSMPRSKIRASGDDFLVASLRRNIQCTEIFDVEGIVKRELCQGGRNEGRGVWGQEMIEGAIFVVDWVFVSKEWRGRGLGDVIFTTLLHKAQAINGGKGYRFAIVEPGTIIQAPSSSKIPTVEEEAVVVKDLEVAKIFYRKHGFRRVGTSETFARATDRTHPSRNEHFGPEKYFEGDEMLLAEEISGETQTSKAFLCLDAIRRDSGLSIVERFGWEKDFARQNTSVPKETSQRMELSEGTLFLESMEPKAGLIRAKFGSANPFERNEQKYGTEC</t>
  </si>
  <si>
    <t>&gt;2971_g</t>
  </si>
  <si>
    <t>MRSSTFSSFPSSALRVRRAVFPNSLFFRNASNKPPTSSVPFAADPESHPSPSAVRPNAELASTGEAPIPTSTNDFATVLQESLDRELVQRPAVITFDHISPTPSHLLNITLAELPKQCQPPAFIWKDMKHLDSFTKDPDLSVSDKTKRGRNEDSSIHSPHLLPQGHHLAYFPPWVLPSDLLPDGTDNLHSPGPPYTRRLWAGGSLVWSTVPEYQLFSTSMRAMCSEAIRSVQVAGQEGKERVFVEIQRKMGGVYGRLKDGSKQEDLESLKPFDKSSPDPDGRLAVVENRRLVFMREKTEEEKKAAMPQKGFKIQLTPDYSFKFTPTRSLLFRYSALTFNAHRIHLDPAYCQEVEGYPDLLVHGPLTLQLMLAAVSSQLIAEKKEKMIRRFEYRNLLPLYVNKELTVSVKAAEKKVDVLTQKGGVIEERDSLFDVWIENKNREVAVKGRAFITDRVLGMPKGGEEELPPPTTEEENQKRPTAE</t>
  </si>
  <si>
    <t>&gt;285_g</t>
  </si>
  <si>
    <t>MPNHPTVISAGIIVVSVAVAAAIAVYESPQARQFAEDVRRRIAIALHSLGDEINPAARQPRFNRPEDAEGFMQSQGTADVGVDADEESRRRQREELMYWNAIHLEKIAREKKDLEKRPENQARGSSFDDFLKPDHTAERGTYVYNTGTDVNQEAEQGLRNRGLRGLNRASAYANPFSDEHGIELEEQQAIDASLMSPEQHERLETFSDLYSANEEPLRQESRQTSATLSEPLIDVSPDPIPDPPIFYPTMDEPMLAEGNNFTNMATSRAENAFASIHAWADDANNSFYAPLPVTPGNTTPREPQAPASPTFSDPDVSVPGSGVATPTYSGSIAGSAAEEVWMPRSGATSDADIMSMDGDGISTPGTWTEVGSVVSENDVVAGINH</t>
  </si>
  <si>
    <t>&gt;7630_g</t>
  </si>
  <si>
    <t>MLQPRVLLRQSQRTASKYLSIRQPLSHNYATAVEPVKAGKPPSPPSTETILAPTADDKNATFMMRTYKPRTPGVRHLRRAINDHLWKGRPFLPLTFAKTGHGKGGRNNSGRVTIRHRGGGHKRRIRTVDFMREAPGKHTVERIEHDPGRSAHIALLNEEATGRKSYIVAAEGMRAGDVVQSYRAGIPKDLLDSMGGVVDPGVLAAKTAWRGNCLPLHMIPIGTVIYNVGSTKGKGAVFCRSAGTHAVVISKDDESTRGGSRYVNVRLQSGEIRKVSRDACATIGVASNPHYQHQQLGKAGRKRWLNIRPTVRGLAMNAADHPHGGGRGKSKGNVDPVSPWGMPAKGGYKTRKVRKPNKWVVTPRVRNHGKRRVK</t>
  </si>
  <si>
    <t>&gt;625_g</t>
  </si>
  <si>
    <t>MSVPRARLLDLMKVQCRIFSHTFNPEGLRLGNKVLRQRLKGPAVAAYYPRRMVKFKDLGKVFPEIEFYNEEEEDRLEKIKILKARGKGAPKKKRTFEESKKFKGKKK</t>
  </si>
  <si>
    <t>&gt;5129_g</t>
  </si>
  <si>
    <t>MATVVLGAQWGDEGKGKLVDILCPQMKLVCRAQGGNNAGHTIVAGGQTYGFHILPSGLLNPDAHNLIGSGCVVHIPALFKELSDLEAKNLPNARDRLFISDRAHVVLDLHQRLDGLEERELKGDKIGTTGKGIGPCYSTKASRSGIRIADVFNEKLFEEKVRTLAAGFKKRFGDLLQYDPEEEIARFKTYRQQLAPLVIDQLPLLVSAQNANTPILIEGANAIMLDIDAGTYPYVTSSNTGLGGVFTGLGGLNPRNVKSVIGVVKAYTTRVGGGPFPTEALDQYGNKLQEIGREFGVTTGRRRRCGWLDLPVVRYSVAMNSYTEINLTKLDILDTFPEIKIAVNYKDPQSKEVIHGFPAELSAVEHLEVEYVTLKGWMTPIGACKSFDDLPKACQEYIEFIEKEVGVKITYIGVGPKREDMIIRPKASSNN</t>
  </si>
  <si>
    <t>&gt;3399_g</t>
  </si>
  <si>
    <t>MLKVGGLVIILRLGIVQPHGCGHPEELCYTAQEFNVWDNVSYIEYSRLARLFSVNIYRFNGMTPLLRPSAGRKVARGLVLALVVVCLWLLLQESEIGHSRSKFNYSPVTIYPERYPVPELLHLTTSYKKLPKIQHVARRETAKAKGLREGRLQEIKDAFLHAWNGYKTAAWAQDELMPLGGGYKTPFCGWAATMVDSLDTLWIMGLYDEFELSLVELNNVDFTNTVGCQINLFETTIRHLGGLLAAWDISGEKYPILVHKAVELAEILYTAFDTPNRMPSPHFVWSAIDPDGYDHKASSSIVLAVLGSLSLEFTRLAQITGNDKYFDGIQRVMNELDKWQNSTGLPGMWPAMVNANVINGSTLLGSPYVGADEIFTLGALADSTYEYLPKQYMLLGGQNPRYKSMYLKFVEVAKRELFFRPMTVGDEDILISGTVHKSDGNEPVLDPELQHLTCFTGGMLAIAGKIFNRPGDVEDGRRLTDGCVWAYKNTVTGIMPESFRVVPCKNATSCKWDMKKWYKAIDANADDEIIREKISQRNLSPGFASVHDSRYLLRPEAIESVFIMYRVSGDEYWRDSGWTMFKSIMAQTTTDLAHAAIDNVMSPAAKTVNEMESFWLAETLKYFYMLYSDPSVINLDEYVLNTEAHPLRRPT</t>
  </si>
  <si>
    <t>&gt;9083_g</t>
  </si>
  <si>
    <t>MNGEVIDMCAGCADAAGVIMGTKLAGESNMKRVRAGRELAVAGRWKTGVLIAYLSVVIDRASKAPIQEHGGLACLIFHDMQQQSISEFKTHLGEVSSPGLPSSNSTIPCLSLKHNCPQLSCLKMLTKAPLRPAKAALRHFSKSQLRTYASSSLPAYAPLPSPAPRHFLSISDLTPTELVSLIRNASRSKTAIKGFGSAPSNLRGALEGKAVAMMFSKRSTRTRVSTEAAIATLGGHPMFLGSNDIQLGVNESLYDTSRVISSMTSCMVARVGPHSDVADLAKYSSVPVINALSNDFHPLQIIADFLTIYETFPAGKSQTLQSSSLGLEGMKIAWIGDSNNVLFDLATAATKLGVNISVASPKGYEIPANMRDLIRSSAKGVSSPGVLTETHVPEEAIKDADILVTDTWISMGQEEETARRLKAFEGYQITNDLAKRGGAKKDWKFMHCLPRHPDEVADEVFYGPRSLVFPEAQNRLFAAISALESFVVNKGKIEANPVVNM</t>
  </si>
  <si>
    <t>&gt;8648_g</t>
  </si>
  <si>
    <t>MHLDTFPYFSSLPVELRHQIWVLATPPRLVVVKDTAHSLTPAEDLRRQRLLTPIGRPLAEPSLDRTYLFSRTPIPALLYTCQETRQALIGLGYELAFGTKDAAPLTWFNFQTDAWYLTEHPPSLRSGEASLETILPRDKMRIRRLAFAERVGPNRATFCDWWGSIAGSPKLYYIVSQFTHLTEFLLVETHVGRISEQRGDDLWGYVECEDIDVKRRVWERGVELSDAYGQLIKQHAAENGGDRLGYFRYHEKELEDWLVRISELASFSNQPPPYSSPSRPTLREPFHPLHPLESIPKIKSVAVMSRAEANKLLASREMYWYQKARLRLWEEEVGVIENQFDDEWDVMNELEDAHEDEFDY</t>
  </si>
  <si>
    <t>&gt;9092_g</t>
  </si>
  <si>
    <t>MTSNLRTVSFEIEEFDKADNLIATYVGSPPDMAGGRIDVVNTKTSSSYAKQALGVFLPSGYPHSVTYDYLEYQIYDSLQAFSSSIAGMLSARAILEGIGVGDSHASPTAAILLTVLQETMGRISTILFAHRLGTALEPECKMYRLAADIFNDAAMILDCLSPAFPKVARVGLLSLSSVLRSLCGVAAQSSKASLSAHFATQGNLGELNAKDSSQETIISLMGMLVGSLVVSRVSSKWATWATMIFLLAVHLGTNYMAVRAVCMRTLNRQRANLVFSVILEQINTRQEGISTNSKIALGRLRYPTPQQIYLHERVFERDGALRWEGAQVLGFCRLGVDLRTILKCFTLPHQRTGSYDDSRNDNFAKLLKIFQLDEYIVWYDQPRRVFLVVLKNGSDTKTIICAWVFALYFAKFGSQKQGEPLIDLLSETASFMRKIRKDMLLGLSEAGWDLETGALETRSGTRIAVKKKVKS</t>
  </si>
  <si>
    <t>&gt;6067_g</t>
  </si>
  <si>
    <t>MYIKQIIIQGFKSYKEQTVIEPFSPKTNVIVGRNGSGKSNFFAAIRFVLSDAYSQMGREERQALLHEGSGSAVMSAYVEIIFDNSDDRFPTGKDELILRRTIGLKKDEYSLDRKNATKTDVMNLLESAGFSRSNPYYIVPQGRVTALTNMKDGERLNLLKEVAGTQVYEARRTESLKIMTETNNKRAKIDELLDYIKERLSELEEEKEELRGYQEKDRERRCLEYAFYHGEQNALGIALDEIENRRQEGIDGTDDNRDAFLQGEKEIEALDKEIKQLTREMDLLKLERRQLDEDRRETSKAKAKAELTVKTLTDGLSTTEQAKDQHNRELEQVKQEIAAKEAELETIQPILKKRKAKEDEVKQNLDVAEATRTRLYNKQGRSSQFKTKAERDKWLRDEIQDLTTSLGEQKANRINAGEEVNAIQAEIKNLEEEIEELQKRFEGWGGTRQKLYDEVTNAKDGLEKLHDERKLLRREDDKLESIIANARQERDRAEKELSHTMDGATSRGLASVRRLKRELNLEGAYGTLAELFDVPEGYRTAAEQTAGNSLFHYVVDNSETATTLANALYKQKGGRVTFMPLAQLKPRPTKLPNASDAVPMMSKLKFEKKFEKAISQVFGKTIICPSLAIASQYARSHGCNAITPDGDTANKKGAMTGGYIDPRKSRLEAVHAVNKWRDEYEALLGLADQCQKDVEKKEHEITTAMGELHKLEQNLNRLDDSYDPLRTELRVKRAHRDKLIDQMEANIKRKENVEKLLKDYSDSISGFEAELGSDFKQALSESEERELEQLNLSVQDLQKQWNEISKSRRELDSRKKLLEMDLRDNLRMKLDQLNSQEIDAAAGGGSGNLKEAQRDLKRIAKAAAVVEAKLKENEAKIEESESKITSLRDEKTQKVQQQQEIAVAVEKHQKRMERSVAKKALLMNSAAECAKNIRDLGVLPDEAFEKYSNLDSKVITTRLKKVKDALKKYKHVNKKAFEQYNSFTNQRDSLTKRRKELDDSQASIQELVEVLDQRKDEAIERTFKQVSKEFAQIFERLVPAGRGRLVIQRKTDQRRDEEESEEENRESVENYTGVGISVSFNSKHDEQQRIQQLSGGQKSLCALALVFAIQQCDPAPFYLFDEIDANLDAQYRTAVAQMLKEISLQQSTQDGDGESQGGMSGQFICTTFRPEMLLVADKCYGVTFRNKTSGIDAVPREEALSFVDGEAPR</t>
  </si>
  <si>
    <t>&gt;735_g</t>
  </si>
  <si>
    <t>MLSQSSCIEADNINRAEVTVRPSVAEILANPTYPETIWNLTPTQSGKLLVAKDRGGPLSIDWEVHGNGPIKLVWIMGLGSVKVSWQRQTLKFGHEQGDKYSSLIFDNRGMGKSDKPLMRYSTSEMAKDAVELFDHLGWTKERELHISGVSMGGMICQELGALIPNRICSLNLISTAPYIENTSGFFENLVMRISMFIPKSLDRSVVDASKVLFSEAYLSAPDSSVLPTTSTPMCVMPPSGSYHLFSTNYERFAAQELHKRLNKEEFQRKGFMLQAVAAGWHHKSKEQLKEIGDSVGRERIMVIHGTGDQMINVKLGKKLIEWLKPETSVVKEGTGHVFMLEEAQFHNDMVEKMIVNGEELNKKLKK</t>
  </si>
  <si>
    <t>&gt;10470_g</t>
  </si>
  <si>
    <t>MLAAPADIQCFWALYGKQWNTCKFLFDAGADPNYRPISAHDNSPRNKAFDFILQGFLSKKEVETLGCLTAGSDWIEDQNFTVLQKIVTAGACPDPIIPGGLKIGGPLNCTARNSTDILVLKTLLDFNADVNASGVDGRTPLIHVSRTDNASFATLLLEYGADINTADITSHTPLTTAITYNSHNVLQLLLDRSVFTDLETLEILVATDHFRLKNDKVYILADCASRVHERYDADDQILTAFQDLVSITSDIPEMAERHVSMEEGLAVSIIGRD</t>
  </si>
  <si>
    <t>&gt;2138_g</t>
  </si>
  <si>
    <t>MSSVHSGKDDVHKSGQPGSSVNGGGYRPPKIPGDNQNPLVTVQPPRREDLQPSYAQTLVGESDQGNHGWYGSMINGLGSCIGTMGAFPCCIICPNPYKPVSQGNVGLVTKFGRFYRAVDPGLVKINPLSERLIQVDVKIQIVEVPKQVCMTKDNVTLHLTSVIYYHITSPHKAAFGISNVRQALIERTQTTLRHVVGARVLQDVIERREEVAQSIGEIIEDVAAGWGVRVESMLIKDIIFSNELQDSLSMAAQSKRIGESKVIAARAEVESAKLMRQAADILSSAPAMQIRYLEAMQAMAKSANSKVIFLPSAPTLGGSMDLANAFGEGSASHGVPQPAKYDSSDFGGQDPGFQRAINAHVVENI</t>
  </si>
  <si>
    <t>&gt;8754_g</t>
  </si>
  <si>
    <t>MLDNGETNDTAIAASEKNDMEMATDDVKVKKVGADLGSDVPWWKQQYLRQLYFMMPFLFLGSTTLGYDGSLLNGLQTMGSWQDYFDHPVGGRLGLIGAIPGFGGLAVLIFVPYLADGLGRKWGTAIGCLIVILGALIQSFPPANNPNPMYLAGRFLIGFGATISNGTCPLLITEVSHPRHRARVTTIYNTLWYVGSIIAAWCTFGTLVNLTGDAEWKIPTGIQCLMPGIQLLGLYFIPESPRWLISKGRDDEALAILTKYHANGNANDEWVNFEFAEIRETLHQEQAAASESGWHDLVKTPGNRKRCALIILTAIFSQCSGNGLVSYYLSSILKTIGITDSTKQAEINGGLTIWCFVVSLGAAFLVDKVGRRILFLTSAIGMLITFTVWTACSAVYAKTSSASAGSAVLAMIFLFYGVAGAAWPGLTVSYTVEILPYHIRAKGLTLCFVFTNAAGVFNQYVNPIGLEKAEWKFYFLYIGILVFEVVIMYFYYVETMGPTLEEIAILFDGDDAGVPDQERISEKMAVNSAKDAHKENA</t>
  </si>
  <si>
    <t>&gt;1310_g</t>
  </si>
  <si>
    <t>MAAHERLMANSSTTSPSLFQQLASVLPKGSNFKIHHLSTPPTRSSAIYSAPPGHQPDRTYCETHFLTASIPVPGGTNPADAQDVLVYAVEIMIYSTAHSTTFFVSKADSTGYLHLLGLPKGTPSPIRDITVTFLQHLINTHERKNIPSIVSLFARAQDQYLFPGSVEYSGKHVLDDRGLVRWWCRVLDPLLDESTSTTRLPSSPWATVKGYLIVPGLDSHETRSFIPRKLTPSKSWTVGHPLKEITRHSGEVPPRCLIPHFPDDPKARFLDELDEELSQGGDNDSGQWRSLKSIEEFWDMMAFRQECSAGRMVGFIWVVLTPKRYRQPMESSLTDSQSTDMTSHNKVTDIKPSQSLSTPGTSFDGSSQYQSTSLLRKQPTAHALPNPRLPNHISKGSKKKKLTGPIIPREPRIKTENNNHLLKRPESTAYYIWRPEGRGQIIIDETDYKRVHELLLRLDFANLELAISGSRLWINEVRSGASADMRESWGQTVTGTKVVEIRNTASAAGVNSLNTGLVRKKRKAGPEEVSVSSSSQLSETKVNTLSGGMIRKKVKV</t>
  </si>
  <si>
    <t>&gt;16696_g</t>
  </si>
  <si>
    <t>PQGY</t>
  </si>
  <si>
    <t>&gt;4457_g</t>
  </si>
  <si>
    <t>MKLLLALSTLAVAAPTDSSLWFTPLPSWGASKVSSLSPIISSIATGGAPLTPQILQTFLQPSEVNLARNSYITRSGTSLRLLGDHWIANGANVYWLGLDENVIPPVGQPYYAPFKASYPTKGRVSEIMNTLVTMGATLIRSQTLGVSTGNPLSIMPSLGTWNEEAFESIDWAVWQARQHGLRIIAPLTDNYDYFHGGKYNFLRWAGYNLTGGSSPLPEAVMQFYLDPAVIKIFKSYIHHLLTHLNPYTGLTYAEDPTIIAYETGNELNGPIWGDKNVPVEWTREICQYVKSFGKEKLCIDGTYGINTTHFAVKEVDIFSDHFYPLNVSLLESDIKQVEETGRVYLGGEIDWTGLNGGSANTGDSLADFYAAILARQNLTEPVVAGSAFWSLFGHDVPDCETYVDHSDGFTMQYGNPNNTDAANSQISLVREHYFAMQNITVDAYLPSVACPHYYIPGYEAEYSYY</t>
  </si>
  <si>
    <t>&gt;16698_g</t>
  </si>
  <si>
    <t>MPRISRPMCQKRRHMNRFLSNLKLYLTGKEIGFISSKPLVHRRDTNVAFRSASLLWHAYKSLSHPSSEVNWAGFYVLDPSTSSQLILGPFHGKVACQTIRFGRGVCGAAAKTRETQLVDDVETFPGHIACDGDSRSEIVVPILKEGRLVAIIDVDCKVEKGFDEVDRVWLERLAGELGGACDW</t>
  </si>
  <si>
    <t>&gt;1216_g</t>
  </si>
  <si>
    <t>MSLIRLLQRKPDGEIVFREPTGGEVPVYAILSHTWGEEEVIYQDLKKGKEKSKTKAGWRKIQFCAKQAAVDGLEYFWVDTCCIDKKNAVELSTAINSMFRWYQNAARCYVYLSDVSKPDNGVDDQRAWAEAFKESRWFTRGWTLQELIAPRLVDFFSSEGKRLGNKLLLEPTIHEITGIANNALRGDLLSNFSIKERRSWAERRNTTNEEDAAYCLIGIFDVSMVPNYGERKDQAFRRLEDEIHKLYKGVDFEQFAAGLDLVSFPTATKFVAREKELSKMNELLQDHSSRSCVVLHGLGGIGKTQLAITYAKRHKEKYAAIFWLNANDENSLKLSFRGVAQQVLRHHPSTSLLSRVEQDKDLDQVVSAVKAWLDFPQNTRWLIIYDNLDNPKTPNNPDGSAVDIRQFLPQSDHGSVIITTRLSQVRQGERIHIRKLPDVREGLELISNMSGRQGIEKDPDAIALVRELDGLPLALSTAGAYLEHVTTSFSDYLRLYKASWLKLQITSPPLDSYENRPLYTTWQITFDRIQQQNEASAKLLKLWAYFDRQDLWFDLLRHANPSDDEWIQKLTEDELNFNEAITLLCTFGLVDPDRPLQQQVGSGGYSIHSCVHSWTQSVLNKEWDESLAYLALTCVASEVPSTDEKHWWVLQGRLLQHATRQALFIVTSTLTKASWQRQRRCTFAR</t>
  </si>
  <si>
    <t>&gt;16700_g</t>
  </si>
  <si>
    <t>MPGKTATNGSGEDDVSMGDAPSVGEGGASIADPERVTPMTETNRIEILPGSSVDAASFQFKKEDHTLGNALRPNVEFCGYSIPHPSEALMNIRIQTYEGSAVEALEKGLNDLIDLCDIVAKKFIDARTEFGNEMEV</t>
  </si>
  <si>
    <t>&gt;7673_g</t>
  </si>
  <si>
    <t>MSDRVDQSIGVTSEFANSEYEIENEVQLLVEQDEEGNFEEESENESFFEGEFNDEFDELDEDAGSEYEEIVICRRATSGKTKWSGMKPEDSYQTIPHRKGDPYPADMVSRQYLPTNEFKPPTSPMPEEEDEGYVYDPNYDSGAGEEVVEDDGDSGYAEEDTEEHDESEAYEIIAANGKKTVSKIVPGKTVTVPVTNSPSTPPAGIVNNNRIAKKWLLGHRPFGGKGITIGGFCGDYAAPNAEEEVSCETLPICPPLSTNFPTKHLDMPKQSSARKRVMQRKPNQTCKRKRADVSHLDSEQMPKRKRKRASDEENETEPVKKVKKIKRGAWTDEEHDTLFSLLVQQRQLEKATGAPKLNDDNLWRVISKQMVEAGFNDNGGRTLNACRMYWQRQGRVRAGYDVGDGLFKDDLKSTSLQGKKAKKSNLKDKDQVWFCK</t>
  </si>
  <si>
    <t>&gt;1813_g</t>
  </si>
  <si>
    <t>MGLPLFVIPKNIDPSSTNTTRSNANENSGRVDQPTERPSEHAQPRQMALPPVNNPREVIEPSGFATLRNGNHFLVAPPHNSSRGPLPRMNAQQLPRLHYPQSMQWGQQESAYSAEHTDRVMRATTTNGFRDTILPPPRSEDNYRATRMQVSSGWVPANTFQLPSIIQAGRYQSSSQIPQTDISEYTSRALFPNHSRSGGDERSPAQPNTNRVSTTPSLANLAYRPDLSFAPLPQLSDNNQPMPSLDSNTSRSLLQPVNPTNRNLMSFSELDRRPDHSIDMDTFYERDEARRIINPRFQRYESEDPYLTEAQARSRIYDVAASIVLNMDDIHFIGFPPF</t>
  </si>
  <si>
    <t>&gt;3814_g</t>
  </si>
  <si>
    <t>MTMLPVALYGLEVPCGDIAIPAVPDFPATFRITMAAIDPNEPAELQETPNGTVALPRATLKILRQRPDVEDYDDQEEYMRALLDGDDSDDDESESDEEGDEVNGGPSDPSKSKKARKAAALKQLLDSIDQDSDAEMEDAPSANGKKADKKGKAKATGDDEEESEEESEEDDDEDEVEEFVLCTLDPEKNYQQPLDITIAEGESVFFKVSGSHTIYLTGNYVIPNDDGHNHHHEIYDSDEDDEDDEEYDLSPDEDELELDDDDESDALDGLENPRIAEVESDEEAPKLVAVEKKGKNKRSADAIEEVASLDDIMAKSLKSEVSEEPKLSKKQLKKLKKNNGEAVSVKVDESKNATSAKNEKADKADKKVQFAKNLEQGPTGSAEKPKSTDGKGKAALGVKTVDGVKIDDKKLGTGPACKKGNKVSMRYIGKLQDGKVFDSNKKGPPFTFKLGAGEVIKGWDIGVAGMSANGERRLTIPAHHAYGSKGVPGIPPNSTLIFDVKLLSVK</t>
  </si>
  <si>
    <t>&gt;7379_g</t>
  </si>
  <si>
    <t>MERKWLHDAIRFSLKASAYTTLNDKPEPPQGRDPRLRKLEEGLLYSRQFILTYHVVVLSFVFILSSINWAQKILRWRARRSCRLRVLNVKDAYDGEAEIAQAQSQGLIEGIGLDSSGSSTVEGTASPPRKVDEDEETPLLYHSHTSQPLYPRKTLFSTIKSVLMYQPPSVSFINKRLPSNGCSVIILAFITLNLFYIFFHINFNLFEFFVLADRFGLVFVANLPLLYILAAKNQPLRFLTGRSYESLNIFHRRLGELLCLEAFLHAAGMIIVWYHLIRPNGYGLVRFLLLPINLLGIGAFLSYEILYLTSLASFRQRWYELFLGLHVVLQVAALVFVFFHHLSSRPYVSIALAVFLVDRLIYRLWVNSKTVEATAKILEDEETVKLSTTIILRPGVSLFSFFRRSITAGWKAADHVFISVPSISNKHIIQAHPFTILSAAPTANLQTRKLELLVRAQDGFSRDLLNATHLHRQLQVRLDGPYGSSHARDMLEDSDVALVIAGGSGIAVSWPLIQHLLYLNRPSDTEMAPTLLLQRKIILIWIIHEESHMSWLGTQAITDSRNRGTEIYIPPATEDAGRPDLAMMIHELAMRYAGEKGNRMRIVASGPDSMGRLVRNTCSSLVREGYGVNVAIEKFGW</t>
  </si>
  <si>
    <t>&gt;2611_g</t>
  </si>
  <si>
    <t>MGACMSSNAEETEQKKRSQMIDKKLEEDSRRLRRECKILLLGSGESGKSTIVKQMKIIHQNGYTVDELALYRLTIYKNLIDCAKAVIGAMRQFGIDPTQSENVEFSDYLMEYQVNPDIHTPLNPKVGVAIVSLWKDESIDTLMERQSEFYLMDSAPYFFEEAIRISAPDYIPVEADVLRARTKTTGIYETRFTMGSLSIHMFDVGGQRSERKKWIHCFENVTSIIFCVALSEYDQVLLEESNQNRMMESLVLFDSVVNSRWFMRTSIILFLNKVDLFRQKLGRSPLSNYFPDYSGGNDINRASKYLLWRFNQVNRAHLNLYPHLTQATDTSNIRLVFAAVKETILQNALKDSGIL</t>
  </si>
  <si>
    <t>&gt;10643_g</t>
  </si>
  <si>
    <t>MLFKIFRVCLFLLAGHLCSNIPHVVSGSRFSEFAHRKGFGPKLKPRNWGSSDWGGGHDKFRFLTHATQPYKVDFLPDIPFDVGEMYAGLIPIDMRNTSRALYFVFQPTVGAPVDEIAIWLNGGPGCSSLEGFFQENGRFIWTWGQYAPTVNPYSWVNLTNVLWVEQPVGTGFSIGDVTATSEEDVAEDFVNFFLNFEKIFKIKKFKIFVTGESYAGRYVPYIAAEMINKKDPEYFNVSGALVYDPCIGSYTYAAQEAPIVPFIIKNNNVLGFNDSYLAQIESLHESCGYADYIEEYLTYPASGVQPPKYFNYTSDAGCDLWDSAYNAAYTQNPCFNVYLISGSCPLLSDPLGYPTDLQYSPPGLPVYFNRTDVKKAMHAPLDVEWIECKGPVFIGDGGPEDEGDLSPDPIQSVLPQVIEATNRVLVANGDLDMEILTDGTLLSIQNMTWNGKLGFESKPNTSIIITLPDLQYEAIFDENGAGGLDNPQGTMGVQHFERGLMFAQTFLSGHMQPQFQPRSSYRHLQWVLGHIDAL</t>
  </si>
  <si>
    <t>&gt;53_g</t>
  </si>
  <si>
    <t>MASSSSNVVGVHYRVGKKIGEGSFGVIFEGTNLLNNQQVAIKFEPRKSDAPQLRDEYRTYKILVGCPGIPNVYYFGQEGLHNILVIDLLGPSLEDLFDHCNRRFTIKTVVMVAKQMLSRVQTIHEKNLIYRDIKPDNFLIGRPGSKAANVIHVVDFGMAKQYRDPKTKQHIPYRERKSLSGTARYMSINTHLGREQSRRDDLEALGHVFMYFLRGGLPWQGLKAATNKQKYEKIGEKKQTTAIKDLCDGFPEEFNKYLSYVRNLGFEDTPDYDYLRDLFTQALKNTGEVEDGEYDWMKLNNGKGWEAIKQHPSQHMLHQPNAVPGASQRELHGTTRGGNNSTPGHLTAARLNAAQPPPPSPIKPGMGKTRDRPSAQGGLVPKRSSGAAGGLQDVATPTGSTQAQFQNSSNNLPQRMAAQPQMSTQAPNGGRGSEPQPSGFQKLMKAMCCG</t>
  </si>
  <si>
    <t>&gt;4066_g</t>
  </si>
  <si>
    <t>MSGPIRKGLSNILRKDPSDIVILSSLRTPISRSYKGRLKDAYPEELLATVLRATLATNPNLDPSLIEDVAIGVVLSELGGSKAGRMAMNHVGIPTTTSFYTINRACSSGLSAITSVAHQIATGTINVGIGGGMESMTRNYGSKAIPTVLWPELKNSGVKEAKDCIMPMGLTSENVAARYGVNRSDQDSFAVLSHQRALEAQQKGLFDKEIVPVSTRYQEIDKKGDKVGEEQQITVTKDDGIRANASLEGMLKLKPAFKEDGTSTAGNSSQISDGAAATLMMRRSTATKLGLSSSIIGKWAGTQVAGCRPDEMGIGPAIAIPKLLDFTGLKIEDVGLWEINEAFASQAIYCLRKLGLEEQMEKGRVNPKGGAIALGHPLGATGARMLAGLLPEMERQGLETGVVSMCIGTGMGMAGLFVRE</t>
  </si>
  <si>
    <t>&gt;5055_g</t>
  </si>
  <si>
    <t>MASAQKRISKELAEVTQAPPEGIKVSLVDDNNVHNWNIIMDGPTNSPYEGGKFKLLLVLPTDYPFKAPKINFKTRIYHPNVTFDEHGSMCIGILKADAWKPSSKILNVLIATQQLLAEPVPDDAVEMSAAEKFKNDKKTFDKEAREWTKKYAK</t>
  </si>
  <si>
    <t>&gt;8467_g</t>
  </si>
  <si>
    <t>MPDQSSANGSYEPRTTQPDVALTPELDVKKLQALPSEQQDLYLLTFVSTLTKHVESLDTDGCTSQQLYLKKELLQIISLVAPPPTRVIRNNLGRCFAHVLGKGDRKLLFETINDLVGIISSGKSKSEGDLRIKHAAVYCLGDVFAAAGDSAIGLHPLACSALLKLLKPAQNSAGLRAAIYNAQGKIAQMIQGSMDDSIAKDIWKHARSYASNDKSALVQIAACRCLRMFAKHTPYFDNASDFDNLKSTIFKTIDSSSPLVRQAAAECLAEVLVKNHSEEPLPDDIPRMRKLKRTNTKRQSIAPGMGGMDEEEIPRPESPGPKKNQILAFTLTEMLRHLSNFYVKLSTSNKARAGIAVCYIRIFKGLSERKVETLYMKIVDHLTIELLSHGNITNNRYRLLSTRKFVQIILEEVIGRSILGESGQQEAAKSLINGILKNYPQALKERPEPGKHVLIAVLSALASLIKILGSSSNVFAEPCREGLLQVLQHPSYTVQIYTSYVLRTFTLACPQQLLPCLTICMNSVNRELNLLTTGRNSPRKCVGYANGLSAMISTAPLQPLYGSVDVNSRVLSLATGLLKSSSKSELRISSTQIQVAWILIGGLMSLGPNFVKIHLSQLLLLWKNALPKPLAKDNTSQRSYLESSFLTHVRECSLGSILAFLQFNSRLLTVDVSKRIAAMLQNTTAFLRGLPSKKTTDDFTQRLSPAIQLLDLDLMVQRRVLQCYTKLVNLSPAGGSEALLQSNLLTLAISLFADPDNYTPSSLSTSIASSAGNFETVWDVGDNCGFGVTGLVRGFKVQSLAGQHENNTKDDFMKESGPDNEIARVLLSPICNSLEHDSLALYLGDLGDSDALPNPPATAVVDVAIQLFAIAFPLTPPKIQESILEQVATFLSAGSLQRDPGRRAAMNINIATALFSTLKVAVRETQSPSGDVTNSAVEKLMQEMVHTFVIHPDQYVRNIGYEALARMCNSSGNAYTNSEIKYLIDTIVGNREPSARAGCAMALGCIHSQVGGMAAGFHLKTILGILMSLCNDPHPTVHFWALEALARVADSAGLTFSGYVSSTLGMIGQLYVADTHNEEVSSTATSNLELELPTTAVIARCVDSLVNVLGPDLQDLTKTRELILTLVGLFQHEDSTIVLGESLRCLEHLSLYAPGHMVFADYVMLLQKELNSEYPQLRDVAIDGLYNLMKRNSEDVVKAADSRFEDQLWLALDADPNHDGLRNVIRNWLQQSCLSETSRWLQRCQTVLTMTRPKAVEAIAVSAKPTNMPDLQDEEVAGFAAASGMKEGDGVAAPGAGQEPLRWQVRTFAMSCLGDMFSLISKETQSGRESAAEMALQRKVADVIRMAFSASTSSVVELRVWGLKIIDAVLKMFGKTPDPDFAEASLLEQYQAQISSALTPAFAADSSPELASEAVNVCAAFIATGIVTDVDRMGRILKTLVTALENFSTEAEVHSIGDLKGLSSNAQVMVKMAVFSAWAELQVASIEQQYLVDVLKPYIGTLTPLWLASLREFARLRFEPDISMSLGPPSLSGSLDSIYSALNRETLLRFYQESWLKLVDAIASLIEQDSEFVFDALDGKETDGPTANGSSNGNDINYRDEPVAFFFVLFGIAFEALVARPGSDALASKGQTLEILQALKKILHPSVSGHAIYRDMIFSETMDLLDRLVLTEALDVQGVIVQIARGLCIAHPSATKPEQAEDGDLSDDIDQLFELTRIIVLVLAGLLPNLIEAKQPARHQLTDEAVALVRVALNALVDAAEVFPSIIKTDLHACIIHIFATALGTPSCQAVVVPQSLPILKRFIASMSVPQKRKSDDATNLIQLQGCLKRFLTIYLNAQKRESEASLPCVKNALLASTVLLTSGRNCMPASEPLVTRFLEEIIDCLSDRMTAKVAAGCIRTLLLQSPKTKADQSIARYLVPRLISFATDNSTEDPERARMLVTHALTLWVTTLPTTQKAAAMSVMVPALLSRANSEGEETYKETSARLLDLAGSDQDGFRGVVGNMTGAQKGFMESVILKGREEQGRKGVEDENEGREPTIALRMDFGG</t>
  </si>
  <si>
    <t>&gt;10733_g</t>
  </si>
  <si>
    <t>MAPDLNSVPASPRPQPDPTATPTTTATTSATSPRPPSILPTSSRRTSQAMPPPSLPMSPSSLNILPSNQAPVHHLSPPLMSPSLPTAATGPVVGDNTGVGAGPGPLRHPRPLTAADLHMQLEKEQEAVVNRLTRELSLLRAAQNASVASNTSSTSGAGLPDSADWNANHLLSGPSHPTPSLRRHERSGSSTSTRSFTTVGGVQGSSVGGITARGPLNRHDSSQSLSLSRQNSMTGSTNRRSGASSPAPLSSSYNQHMGDHFPYFYSQRPERPVPHRDLSGSVEGVTTVQTTGRYEEMAYHRSELESVKRENEQLKRRIRELERGLRDKERVRRESDVSARGGGIGARGRSESVSTTASGVGGVAVGIGAGGGVSIAVEGNSSRGGVGRGRERDKDEEVRVGESARSSGVGRRGDA</t>
  </si>
  <si>
    <t>&gt;3056_g</t>
  </si>
  <si>
    <t>MESVGIPLNSSNSRFFSLKHPLSDDDDDIEEVVRQESTPIRDPTLCGYRPRSFRPVRRRRRLFRGFEGEKYETFDMSTARSSMDGSDVSSSSALTVVTSATSSCTDPWSSSGGFVEEEDDDGDFNWDQEDETLLEPKLEPTDSIDMADLAEIKGSVGPESPTSVTKPAQTKRPRGRPRKHPRPNPETMAKIAKGRSKTGCLTCRKRKKKCDETKPGCMNCEKNSVRCEGYPEKTIWKSGKEKAEEARLRRAGSFPMPNIHLPFLINGLETEGDRMFLHHYITRLSIIFTLEGEQDSAFRNIMLPMAQQNIGLMHSILALSSKHIDYKSPYGLAFLKQHPNVDVETLEKRSQFHEEEAFKDLVSQQSDTVVRPATYGQILCLVLNTLSDPAPNGQHRFHLRHYQRLIQEYPPETSESMKFIHEFFQYHIHADDLIHLPQGDVQYEIHTDEVVHLDQPHLVSQSEDFNLPSSVLQSSAVRLLGVFDGLFLYMSKITNIRNVIRQNIERRIDPIVDYKAYYAAAEIDAGIREWTPVWPKGDPRDGAGMLYRQMMWIYLWRTIYPPQCTNWKLHSHITTAVNDGIKLLSLFGPRDPSQTLILAPAFVIGCAAFEKEQREPIRKAIAVVKAYMEYKNTDTALEVLEEVWRLMDAKDERSWDWQSIAHRMGMDFLAT</t>
  </si>
  <si>
    <t>&gt;7284_g</t>
  </si>
  <si>
    <t>MARTLPKPTVAAIETALQIAHNRGKPADMVTIAAIFDTTYESVSRIRRRMVRFQQTGIDDRKKPGPRPLKDQDESQVADAIRVLLNERPELDQKGISEVLFGQFGVHFGQSTISRLMKNKGIPHKRTNKFYKKTKLVSTHPEGQVMPLPSERLAAAVALTGMTMPNGGGPYSSPYSSIHPPEDVNLEGTYEDIFTPALSGMEYQTPYPSSIA</t>
  </si>
  <si>
    <t>&gt;4009_g</t>
  </si>
  <si>
    <t>MLQGKASRSPTSPCSSVIDEGLAKDNELDGRVDSDEDSSSHTNDLENKKMVALKIGISGDEGQQKGQQELVMQREILRSVKDKSRLLIFLDSFNLTSPKSTPQVIIFPIGGANQEYGMDKVPVKVKVRAAKELLLALKSLHDADIIHCDLHTGSVV</t>
  </si>
  <si>
    <t>&gt;7879_g</t>
  </si>
  <si>
    <t>MAFVLTLSHVRSFLDPASQGDWAPFLNALDPDVRWLIGDPTLDLTCSTGIFNVQSWKEKVNKPLLDRLQNRDLKMSVDSVEVIGRKAIVEAFGSATQLNGRPYCWIFLFSETGKVIAITEYLNTAMVKEVLATNDTFLK</t>
  </si>
  <si>
    <t>&gt;7343_g</t>
  </si>
  <si>
    <t>MDFMDERSVFSAADKLRASQQLEALQARYVGTGHADTTKFEWTSNIQRDSYASYIGHPPLLSYMAVGFGECREKVRGRFVESMVRPVGAPPESQD</t>
  </si>
  <si>
    <t>&gt;5769_g</t>
  </si>
  <si>
    <t>MSFKGFQKSVIRAPQAFKAKFNLGEQTKDAVYIDAERRFQELETETKKLHDESKKYFDAINGMMTHQIEFSQAIAEIYKPISGRVSDPDSTVQEGNPEGIRACEEYEEIVKDLLATLQPELEMIETRVIRPADELLEIIKVIRKTATKRQHKQLDYDRHRASLKKLQDKKEKSLKDEKAMYKAENDVEQATQDFNYYNDLLKDELPKLFQLERQFIQPLFQSFYYMQLNVFYTLHEKMQGCDIGYFDLQLDVVDGFEAKRGDIQDRAEQLSITKFKTTGGKRPARLGAPNSRLAIEAGRPSPKLLGASTRHSTDENDNPPPPYSSQLSPSSGETSIVRASSTGKAWGSAAKSKGPAPPPPKPKPSRFSGAPAPETATALYDYEAQAEGDLSFVTGDVIDIVTRTNNENEWWVGKIRGKQGQFPGNYVKVN</t>
  </si>
  <si>
    <t>&gt;113_g</t>
  </si>
  <si>
    <t>MRAVLPGKPRAKLQAVCSGYWDGRGLIAYITGNAFVVLTGPESILQTIYDDDEEDLEAIAIDESSGKIATCTTTSVRVYKPYGQGEDALKWSLQHSFPIENAKSDSSITLSWGVVEELLVGHEWLTLYSTSDRPTPIWQKQMANPVKFANFSYDSAYIASTGKYDRLVKIWTRLSFGSDDTRFDFSYLSHPASVTNMHWRRPFHVEQTIENVLYTICADNILRIWAATDPHDLHLLQLWAQIDMAESIQPRGLELASNVRFAFIIDSRDFMLATEHAVQAKAALNDKEDYAEDHLIEVANRNPEICIVLDDRGHMSAWGLENVGCKARQTTNIFNVAHVDGVSLQLPSNSQSDDSYVQFYNFCHHASGGLNVLVHHFDGKIECFESNVADLFDPSPRSDRFVSKTIWTGHSNSIKKIVRNVSGRAVVSRTDGSENIVWKHMDIDGGASVIRQSLIIEPDHIHRICVMRQGNFVIFLHQSKIALWDTRSFRGKLLATCEFEVVGKPLCILMLPEIAKGGPMAHVATITSNMKGIVWEIRLPQKFDSTNPPNGSHTPSIRQFCQFDLGDYDDLSYVLPVDPAGSPPVVQGFLDTFARDVAISYTHAGVVRSWTARLDLKNQKADWLQTCSVDTGISEPALASGSSIRKAALVNSNRSELTIWDVRGAQLEYSQSYESQDSIQDLDWTSSPDDQSVLAVGFRFRVILLAQMRYDYLNKGPAWASIREFNIRDLTPHPIGDSTWLDGGNLIVGAGNQLFIFDKEVDPSASVVTDLGLPRQKAGYDLFDVVTRLNGPLPVYHPQFLSQCTLAGKSVLVQHILLALHKTLKYFVEGDAIENHLGMDLEEFYTPNEAMPTSMAISRTQKSFGAFTSDDDEEVETVTENIASAINEKLTRIALPRLSGQEQIYLADIVECVAIVEKQRRSMDDNAARFMLFFRQHILHRGRANEVRVSWREINWAYHSNSQDILADMVSHQFHGKMLWEHARESGIFMWMTDSNALRTQFENIARNEYTKSDMKNPIDCSLFYLALKKKTVLQGLWRMAAWNKEQSATVRFLSNNFQDKKWRTAAMKNAYALLGKHRHEYAAAFFLLADCLRDAVNVILNQLKDVQLAIAVTRVYEGEQGPVLKELLQEKVLPLAAQEGNRWLASWAFWMLHRRDMAVRALVSPVYTLLETPHSPDLHAKLFLTDDPALVILYSQLRQKTLQTLRGASKITPRVEWAFVLHNARLYDRMGCDLLALDLVRNWEFMLQPQTKMFRNIGELGGPGHADVRGLLRRRSSLVVADLPVGVPSELRSGMGVGTHQPPPSVFEEPEGNSLLDSFGF</t>
  </si>
  <si>
    <t>&gt;16719_g</t>
  </si>
  <si>
    <t>RKLL</t>
  </si>
  <si>
    <t>&gt;6157_g</t>
  </si>
  <si>
    <t>MSSIPPPPPPGWSAGPPSMGAPPGAPPPPGYRPPSDPHVAKFAQKKKEWLRHQRNRFGEKRKGGFVETQKADMPPEHLRKIVKDIGDVSQKKFSSDKRSYLGALKYMPHAVMKLLENMPMPWESAREVKVLYHVNGCLTLVNETPRVIEPVFHAQWATMWVCMRREKSDRRHFKRMRFPPFDDEEPPLSWSENIEDVEPLEPIQMELDESEDGAVFEWFYENRPLLDTSHVNGPSYKEWNLSLPQMATLYRLSHQILSDLVDKNYFHMFELNSFLTAKALNVAIPGGPRFEPLYKDVDPNDEDFGEFNAIDRIIFRAPIRTEYRVAFPFLYNSLPRSVKLSWYSHPQIVYVRAEDPSLPAFYFDPVINPISSRSVAPKNITVSHEDEIFGPGNNEEEEDAFELPEDIEPFLADEELYTDETASAIALWWAPYPFDRRSGRMVRAQDVPLVKQWYLEHCPQGQPVKVRVSYQKLLKTYVLNELHKKKPKAQNKQSLMKTLKQTKFFQQTTIDWVEAGLQVCRQGFNMLNLLIHRKNLTYLHLDYNFNLKPVKTLTTKERKKSRFGNAFHLMREILKLTKLIVDAQVQYRLGNIDAFQLADGILYAFNHVGQLTGMYRYKYKLMHQIRSCKDLKHLIYYRFNSGPVGKGPGCGFWAPAWRVWLFFMRGIIPLLERWLGNLLSRQFEGRHSKGVAKTVTKQRVESHFDLELRASVMADLMDMMPEGIKQNKVNTVLQHLSEAWRCWKSNIPWKVPGLPAPIENIILRYVKSKADWWISVAHYNRERIRRGATVDKTVAKKNLGRLTRLWLKAEQERQHNYMKDGPYVSSEEAVAIYTTTVHWLESRKFSPIPFPSVSYKHDTKILILALERLREAYSVKGRLNQSQREELALIEQAYDSPGTTLERIKRFLLTQRAFKEVGIDMNDNYSTINPVYDIEPVEKISDAYLDQYLWYQADQRHLFPAWIKPSDSEVPPLLTYKWAQGINNLDKVWETADGECNVMIETQLSKVYEKIDLTLLNRLLRLIMDHNLADYISSKNNVQLTYKDMNHVNSYGMIRGLQFSAFVFQYYGLVLDLLLLGLQRASEIAGPPQSPNDFLQFRDRETETRHPIRLYTRYIDKIWVFFRFTAEESRDLIQRFLTEQPDPNFENVIGYKNKKCWPRDSRMRLMRHDVNLGRAVFWDLKNRLPRSVTTIEWDDTFSSVYSRDNPNLLFAMCGFEVRILPKIRNQNEEFPVKDSVWSLVDNTTKERTAHAFLQVEEEHIAKFNNRIRQILMSSGSTTFTKIANKWNTTLIALFTYYREAAVSTVNLLDTIVKCETKIQTRVKIGLNSKMPSRFPPAVFYTPKELGGLGMISGSHILIPASDKRWSKQTDVGVTHYRAGMTHDEETLIPNIFRYIIPWEAEFIDSQRVWTEYSQKRQEANQQNRRLTLEDLEDSWDRGLPRINTLFQKDRSTLSFDKGFRARTEFKIYQLMKSNPFWWTSQRHDGKLWNLNAYRTDVIQALGGVETILEHTLFKATAFPSWEGLFWEKASGFEESMKFKKLTNAQRSGLNQIPNRRFTLWWSPTINRANVYVGFQVQLDLTGIFLHGKIPTLKISLIQIFRAHLWQKIHESVVMDLCQVFDQELEQLGIETVQKETIHPRKSYKMNSSCADILLFASHKWNVTRPSILFDTKDVIEPTTTNKFWVDVQLRYGDYDSHDIERYVRAKYLDYTTDSMSIYPSATGLMIGIDLAYNLYSAYGQYFPGLKVLIQQAMAKIMKANPALYVLRERIRKGLQLYASESNQEFLNSQNYSELFSNQIQLFIDDTNVYRVTIHKTFEGNLTTKPINGAIFIFNPRTGQLFLKIIHTSVWAGQKRLGQLAKWKTAEEVAALIRSLPVEEQPKQLIVTRKGLLDPLEVHLLDFPNISIRASELQLPFQAAMKVEKLGDMILRATEPQMVLFNLYDEWLKTISSYTAFSRLILILRALHVNQDKTKLLLRPDKTVITQEHHIWPTLSDEDWIKVETQLRDLILNDYGKKNNVNTSSLTSSEVRDIILGMEISAPSMQRQQAAEIEKQQLEQQQLTAVTTKTQNVHGEDIIVTTTSQFEQQTFASKTEWRTRAIATSNLRTRANNIYISSDDIKEDDHFTYIMPKNVLKRFIMIADLRVQVAGYLYGSSPPDNDQVKEIRCIVMVPQIGSTRDIQLPHQLPQHEYLDQMEPLGIIHTVSGNEPPYMTATDVTQHARLMNAHKSWDKKTISMTVSFTPGSVSLASWALTPQGYKWGAENKDMSSDQPQGFSTSMGEKCQLLLSDKIRGYFLVPENKAWNYSFMGSAFGGIEKKPVHVKIDTPLRFYDDQHRPLHFQNFAELESTWFDLPDNFA</t>
  </si>
  <si>
    <t>&gt;9019_g</t>
  </si>
  <si>
    <t>MANQHTSNQLQPKVGPKIPLLLYGTAWKEGRTANLTQEALEYGFTGVDTANYPTAYEEPLTGDGLVSAIQAGAHRSKLFIQTKFTPLWAHTKDKIPFNPNQSLEGQIRKSIQQSFDHLKVDYLDALLLHISFEDQNDNLVA</t>
  </si>
  <si>
    <t>&gt;8848_g</t>
  </si>
  <si>
    <t>MGNKSRKNSKTDSPVQSTPEIPDATALESKPEDALNAEKLSNGIAPPPPRTTTTANEPTDYFSQHHSLAARSTEANPFELSFASSPPGMSANIQTPGGNIQTPGGTKLPSVAALTSPAGILGQDYWNSLRAGPLSPAMLAGPQRRDDADYFSDGHHLRGGFPTPNESSLRSGLTTSNQAGLTPGGGGSMFPEPSPNTLFNSLPSGGATPSTLEFHRTALNALNASASTQAHLRRESIQQSQQNITSQPQDFGNGADVKPPNPIPYDRHDPNDAANSLFMLAHAGGGSTANYAMGTSQVVQMPIHAHPQSMQSQTMQPQSMQMGVQQPANASPQMGHRNNRSMSTNSGRGVSVMSEDVQEQQPISRPSSPRGNSTRKRRSPQAAQTNGNGGRTKAKGAANKRAKGNNGKAMSQEPKSDVEEEVDLSKDQYNANGKKMTDEEKRKNFLERNRVAALKCRQRKKQWLANLQQKCEAFTAENDNLQMQVSSMRDEIVNLKTMLLAHKDCPVSQQHGINGANLQHAIQNGFIGQMNPYGMAQSMNSQQQHMNGQQQAMAGQDVNSRYS</t>
  </si>
  <si>
    <t>&gt;2894_g</t>
  </si>
  <si>
    <t>MSTDDIPLTIESERHEAHDTGVMLSDTGPSSPIALSSPEQMDCIPTPDSGSSIANAPYSTMSSPGEQADCTPALGSGESDANLSCPTSSSLLKLEDYTPAPASAAPDSNPPYSSASSPGGEQADCTPVLESGNSDTDLSCPASSSPLELEDCTPAPASDSSDTGLRPIASPPLEQVYCALTLDPSSPPCPATSSSSEQASCLLITDTSAPEHSYLNAASSAEQGDYTLTSASDASNSGRPHCPSMSSADSEHANYSSASISITSSLPGAEVSTTLDASSELESPIPADANSADVLHTDRQPCTCNETCPHCGSPNNYPNEKAACGMLECQSNLNLFIERVAAINNAYISAEETSAKHQKDSASKNVRIEKLTRTITRKNKEASSHVDKIAQLSALNAQLEAKLPNKEQSSLHSRNPSNEKLYFDNAMKTKEAEINQLRQKVKGFEGELKDTKKANKLLEKKVTDLNNSMIERPKAANRIQTLKADLEHISSQLEASQNETKDLKLSLAAEKVEVAKLTQQREKLRQQVTSSKCLGGIINNSALDELNSQAELTAERVENSNLKKIIQRHAALEEDMRNNGELTLLRREAKTLKVEISAVRASKEQLEKKLLAVDKASHRETIKQQRLHSVKKAVEEEKRKRADELDGLKKRVGVLEEKLSASRAIAEGALRGQQDDVHLDDMGSIRPSKLEWILRRNQGLEKDAKSHAVMYQYSLDVNTKFMREVTKLKRENKDLVERNTQLELGTWALDARLGTFKLLAGEHAATFNGL</t>
  </si>
  <si>
    <t>&gt;16724_g</t>
  </si>
  <si>
    <t>MSSIRVAFRSVRPSMVFTRPWSTTARRMAGPGNAKSHETGEHRRLQSEKPLNPHMTNTSSTIANEMPSVGADKAPPDLLSSVDPNFIPEDSVPENTERMMGGNRKEGTKKSPNSDLEVGEMVGGSFRVEPLRRTGEDSNTKRARLLYQCRKRGTLESDLLMSTFAEAHLRDMTDAQMTQFDLFLDENDWDIYYWATQGPEGAAANIQGTDKPSTVAKGTGPEKPDAWRQGQPRSGEWAQTIGTFKPQYRPVPTRWKNSEILAMLRRHVISRSATGGQEDANVSDDGSGQRIKRGGGRGTYKMLFHE</t>
  </si>
  <si>
    <t>&gt;4572_g</t>
  </si>
  <si>
    <t>MTPQGSWTYMAHLDLQDALMMKRVMLLIYQLLHPITVTGLEFEGLESLHHKYLPRPIRGEVKRMLDESTNNDLLFQMLIWFCGYWKEDDETALDAGAEMRQWATWPVRMPEMYKEEVKMIERKWDELRGDDMEVVRKPGERTWKECKHYWQQRQSKSKPRRWLENEGFRKTYAELGSFVKGRLPKYDWEFGDEYVETEDEAMKTVAYSEPEEDEAMKNDAVVNEELEDEKEEDGNGDDGDGESNDGDVDGDIEDESEGLKMQQNPRKMISPKETVILGRGKRAKTTVKAAVCEDSSEDESEPEPPKVNIFEETIIPGSRATRRGTRYSRVNVDADGWQEIPAELLAPSAPLLPKPKSKRST</t>
  </si>
  <si>
    <t>&gt;3068_g</t>
  </si>
  <si>
    <t>MADINLNIALIRDGKPREFVSYLDKLREKYSSISICHSLFEVVDQEYLPSTIFNIFIPWSKCLDSIALCIHQGKSYTIRKPAIKQFGKALADPEQWESGWKAIGGTKSLIELSARLSIKDVKLLMKAIGRCNSNRHKIGAREEVVEELLYTFFPSYYPGSRYKSLDKRPIQHHYTRLLPACSSKFLEQLLDARDLSNPLYISMAPKRLIKCHTAIIRERAINAISGHGPMDRGSEEYLRELVHNLPPQPTHDPRVSESMFFAKKILQLRLRKDIDHDKTSWPETVSEAEILTSLLRRSVKRKLPDGEIHEVIMIGLRLLETKPNLNGEIRRSGIWSKVAACWKKTPELYQDAFELALCLQLGGSEKTIGNDFYREALALKAGKELRWPLLRLYCLHVPQKGIDIDTTDNFAVLKEQTWFSEVFYYLSEDKAVRLLEGLRGVNPQYGFLKGPPSSILSTPSLASQPNFNVALLLTMLQRGSVEAQKTAENAVEELLKKAATAKEQPDRARFAKAASYYAIASGSLDLYGETITWQQRFVRDPLTVKVIFGRDAVMTNEGVALLSGIPQPLPKDITLAEVASSVNKANEIFMTFHETMRVAKREPSFHEPDWKHVALLFGDAIKRRVRRAKDLQKKVKNTEADLYTEIWAGTLAMLEKVNISFLRQAHGPILSLLQELPPTALAITTKSMLKAGNERRQKKDRQEADDTLERLSYAVLLKLAKSEKPELAQQLIIQTILDRPDASSWHRQWLTLGFMRRLSAKDAHDMFFAFATGIGEKLEEQSYVKVGETELPKSAPPQSLVKVTTVKYLAQLLDNADFVSAEAAVGVLVELFKAGTHRDIRLATLDSLLSMLDSLCSGTKDSWRSNPLVEKIMGALETAITIIGSVNEGRPLRKEDWEEAVETGILPEVSDTSTGLPPIMNAIFDAPKRYSRLSRMQAEFVSRIFLPILRHSQAQHRKWIALFLAKHKVNLRVDDLPPSPVSPKAWEALVKTYPGFIPQDVLNDFNRHIVMTIAPPTALGDFNKSLRKNTEFCNTHSVQHWLSVFDQSVNRYSNSGTFLLLHLIKYQPPASSVTNRFIFGEVLDMVLEHASLFLKYYEKNLDIWNDFAFDLRPPSNSVPTFSTQKSAQIIVSKWKRSGRIVVEKVIALVDAKKGRYTQESKRCILPSTARLRLYLLLFPCYGDAEEVDSQCKIFTQELEILIHSLLEGEANVLRWPKVVEDISTVSSLLNTHEERLYVAFYIGALERGDDQKSAAANFVRLQLAMRLIEDGQKRLEKKKVAVLSEQEIELMRSLRKRIREWQDDEDEGVREKVVEWRRASKNLWDCLMEEDASLVGNSI</t>
  </si>
  <si>
    <t>&gt;6356_g</t>
  </si>
  <si>
    <t>MGYDEKDKSAADIDAVPGSSSPVSIGDVDIEAGEGGLKRQLKGRHMQMIAIGGSIGAGLFVGSGSALSSGGPASLIIDFIIIGFMLLLTVNALGELAAIYPVAGSFYNYSIRFIDPAWGFAMGWNYAMNWLVVLPFELTVAGVTIAFWTDPNNTGTTSINVGVWITIFLVSVVIINIFGVRGYGEVEFVLGCIKVVAIIGFIILGVIIDCGGVPTDSRGYIGAHYWHDPGAFRNGFKGFCSVFVTASFSFGGTELVGLASAEASNPRKSIPKAAKQVFWRITLFYVISLFLLGLIVPSDSEGLSQASGGATRYSPFVLSFQLAGIKMLPSIFNAVITLSVLSVANSCTFAATRTIQALCARGMGPSIGARVDKKGRPYIVLIVVLLFGCLAYINEASTGGTIFTWLLALSGLSNFFTWGSVCYAHIRFRKAWAMDGRSVDDLPFAAAFGVWGSWVGLFLNILCLVAQFYVALFPIGGSPDAEAFFESYLAAPVVILFFVGYKVYYRQWSFGVNLAEIDLDEGRRETDLQALKVEMDAERAEKAAWPMWRKVYDFWF</t>
  </si>
  <si>
    <t>&gt;4039_g</t>
  </si>
  <si>
    <t>MGVLCSSESGIKEGDEVPVDMSKAQESSSFPHTNRRLRKMGQTTKPEVKSQPTWRSALSDGDFENLEDYEKALAGLQLEEKARAFDAESLAQASSIERKAAEVVKKIKAHDWENIYGQPFDAHGYPTGKRTQGEHFLGNVDLINSTKLMNVARRMPKGGHLHIHWNSCLPAKFLIQQAREIDAMYIRSTLPLTSMKNWTNSRISFMVLTLHEATHVKDPNGKEVYVPLGNVFDSSYVSNTWMSYKQFQKQFEYIDEKGHVWRKTEGAEAWLEMKMQVSEHEAHDTHQTGRGIWEKFNYRTQMMKGLFAYESAFRNYTQACIRDFVQDNIQYAEIRPNFMSTNSLRTDDGRGSIGNEGILAIIDEELQNTMEQLRKEGKYFGGMKVIYCSPRSFQRKQIEVSLDECIDLKLKYKHLICGFDLVGHEEMGNELRYFVPEFLDFKKKCKAQNLDIPFLFHCGETLEVGDKVDGNLFDAVLLKAKRIGHGYAIARHPLLMEVFKEKKIAIESCPISNEILGLTPVAAGHNLPILLANGVPCTINSDNATFYRSSLSHDFYQVMIGSEAMTLLGWKQLCKWSLEHSCMEEKELAAVTKEWTRKWAEFCQWIVDEYEPELQNWQPTPGRH</t>
  </si>
  <si>
    <t>&gt;8812_g</t>
  </si>
  <si>
    <t>MSLTNAHPEEAAKAAKEASHILATLPTSARNNALTAIHKALSQSKEEILAANARDLELAKKAAADGKLSLSLLSRLDLGKKGKYEDMLKGVLDVRDLDDPIGKVTLRTKLDDGMELERVSCPIGLLLIIFEARPEVIANIASLAIKSGNSAILKGGKESTESFIAISKVISAALGSTEVPNTAIQLVTTRDVIPQLLALDQYIDLVIPRGSNELVRYIKNNTKINVMGHADGLCAIYLEHTANPDIAVKVIVDSKTSYPAACNSTETLLVEQAALETILPPVAEALLEKGVSLRCDPASKKALASKLHPHNTAILQDAEDIDFDTEHLSLVLAIKTVSTISEAIVHINTHGSHHTDCILTSSSPLAEQFMSGVDSAGVYWNTSTRMADGMRYGFGTEVGISTNKIHARGPVGLEGLMIYKYKIRGNGHASAEYGEGEGQKQFKHEQLPL</t>
  </si>
  <si>
    <t>&gt;4356_g</t>
  </si>
  <si>
    <t>MARFSQYWVYRPSAVAGFTAAAVFGILTVFHLFRLIKTRTCFCVPLVIGGIFEIIGFASGGVAHDKYDILIPRVLDGLLILLAPILFAATIYMILSRLIRATAAESFSIIRVKWLTKVFVGGDILCFFVQAIGGGMKAGADTASANKKGDRIILVGLILQIIIFAFFLLAALVFHTRLRAQPTDKSRNASLNWERFMVELYAASFLITFRNLFRVIEYAMGNDGYLHSREWPTYVFDALPMAVVLLVCSRWYVGIIQCKKDEIDLEATNSSLVGSY</t>
  </si>
  <si>
    <t>&gt;9896_g</t>
  </si>
  <si>
    <t>MNLGSMPQDGQSYLRRSSHLSPGCRLECGFGIPGSHGEGMNAATSAGVKLRRFDGKEALTVSHHGFLISQGVYHPSLDEDKIGDVIDTRPELDIALVELTATASEKFTNACYFQAETPRVLLEGSEVKQGSWSEVDGMSSGLVSLLTYGKLFLKPKRPAGHPEIEFREWKAYSVDAMFGAVNNTICEGMCGAPIVQCETGGVGGFFHLSDGLSCFTAQLDDLAAEGWRLA</t>
  </si>
  <si>
    <t>&gt;6492_g</t>
  </si>
  <si>
    <t>MSFDYSFSFGSSTPPQFSFEEALNEASFTMGHSRSSSQVSMYSQASSPESIQTQVTTPARSPTRQLGPLLLPKIRPQDQEIESPPKRLKKSSVNNKSSTFRPSHQRSYTNPETVSFTPEQTPFPSHTRSMSTLCSPITFAPQPERRASSADLDGSTLGKYGFPTYRQMPSYIPSELDSQTEIFMPQPFYQMPQRTPSPLRNPILLDDMSMSPGDTLNTTTLLSYLTSPNPAPALVRQLTTHIRDTHTKHFWWDIRQLRPWTSFTPSITSIPGLHALLSISLPTQALPIPARTSLQPETESQLASIYNQFYATKLNSALSLSLGPRHLVMRQGKGPNEPHFISNYTDDNSQLIYGQKLGRVVGLVKSFDRWNTGMRVEGNHRKVEYLRGLAHLHHCMRENNTRYGFIITEIELVLVRNSVEPTPQFGFLELCTIKLSAHDTETSTFSEVENCFLVEGEEGEFGEVKKELKMTALLGLWYLHMLARDDVLPGQAGWKCEIGAPAEGTRRKCGVKETWIPEPQLVERREAKRVRGWVWPEEAVGRKELGRRGVRYGC</t>
  </si>
  <si>
    <t>&gt;1266_g</t>
  </si>
  <si>
    <t>MFSSSCSSCSVLSTLFKDGKYSDLTIKCWEREWKVHRNIVCTQSKPLAAAIDGDLQEAGLREVILEEDDPEMINLMLEFLYTGKINIDTAPPKSPFFYQQIQHIKSESGLASNDKAASFNPFARAATSSPSIFSPTPPTTSSVGNESGSNTRRTSIFGSASNTTPSQRFSSFGSPSISPDFRPHSTPAAFGATSRQPICVVPSTPAMHSSTHAKELPRLAKLYITAEKYNIQSLKDQVLTKFRDTLPETSLSNYFIESLKIIFDGIPETSPPDPFRTLVINAAGQNAKFLFSNQEFVCLCRDNAEFATQVLQASLGLGK</t>
  </si>
  <si>
    <t>&gt;2150_g</t>
  </si>
  <si>
    <t>MVRLSKEQILANKQRLKLAKARGPKIVRPTVREYDKVLRDWEEYHERIGDDPALPCDLDDLKSYFYTLASEHKGIIGGRLSLNSLHAYAGRLRTAGNRKYGWDMQKTTIDQLKAFMDGELKEELGLSKTRRAKPTAGFDDLESLLEYLWCDDEHEFQQPSTRIKLAFYILLVAFTANRPGAMVVSDMYRKSDRCLKYKDLEFQLSKDPKGGPPVKSLTLSFKFRKNEDEEEIPISITLWEDRAYPHLCPIILFLAIAEEHKAFDCDIEALFRPTIERDLLDIHFNKAVLDTPVFRSCDGISPWTYSGCHSTVTHLAQRAGYKLQLTSYALRRGCANALIETTSTAVVGQAMGHRDPKTTQISYLNRHIGIDLQSSLRGEPARIDSLQALRGLAASRFQGAPTSIIGTKLHQELTQHPEVLALHQEYLDHIAKGASEDVIRDAKLRKNNKIRWLRSKATKKYRSDWIEAEIQRLSRMEPTSVLDNSTDKARCLFTKARVAVADLLYHSVEQTQAHKIQLLRSLRLLFDPPKFFCPEIDCFHSKTPFKSHRGLREHHHSIHKGIHESSQSLYLCPEEDHSRHKTSFKTAGQQCSEKDYAQDIGSIQTEEALDNHHYLVDETFPYIGGNHPLVTDELIEPSESQAAVNEMSLEPPTLEWPNYNKIDTLAPIGEEYHTGASGEGEEIIFWDNSGLDIHDSDGCAQQNRGLLGPQLFGEYREPQDNMLFSDNLNQNFLSEDFDYGQLVHESFQPIYSSPEEDYCQQNPKPLTTTAALENHKSSQTIYLCPEKDCSRHTKPFKRYWSLNHHCQDENSPRKSSATGACTPALYMPE</t>
  </si>
  <si>
    <t>&gt;3386_g</t>
  </si>
  <si>
    <t>MPIFRASREAWMLSRRATRPCLRAASLSIRSTSRGIAAHCPPNQAKTISAIPSNIDPSSEEYKENARQMGEVMEKLEQLTKQIQLGGSEKAKEKHIARKKMLPRDRIQALIDPGTSFLELSTLAGHELYPEAEVPAGGIITGVGVIEGVTCMVVANDSTVKGGTYYPITVKKHLRAQAIAQENNLPCVYLVDSGGANLPHQADVFPDKEHFGRIFFNQARMSSLGIPQIAVVMGPCTAGGAYVPAMSDESIIVDGQGHIFLAGPPLVKTATGEVVSAEDLGGGKMHSSVSGVTDYLAVDDAHALVLARRSISNLNWPKKAFPPSTSYQEPLYDPEELLGIASTNLRKPLPIHEIIARIVDGSEFSEFKKDYGTTLVTGFASIYGHKVGIVANAGILFSTSSLKGAHFIELCSQRKIPLIFLQNISGFMVGTDAEREGIAKNGAKLVTAVACADVPKFTVVIGGSFGAGNYGMCGRAYGPRFLYMWPSARIGVMGSEQLGTVMETVSKGKGDPELKARIERESEAIFSSARLWDDGIIPPSHTRRILGLSLMAALGGKNEVASTKFGVFRM</t>
  </si>
  <si>
    <t>&gt;5340_g</t>
  </si>
  <si>
    <t>MEGLFFNVNNGYIEGIVRGYRNGLLTGQNYNNLTQCETIDDLKLQLGPAYGDFLASLPPNPSTSSLAAKTTDKLISEFRYVRANAVGSLAKFMDYLTYGYMIDNVALLITGTLHERDTRELLDRCHPLGWFETMPVLCVATNIEELYNSVLIETPLAPYFKGSLSHQDLDELNIEIVRNTLYKNYLEDFYNFVNTDSDMAGTPTSEVMTEILEFEADRRAINITLNSFGTELSKTDRKKLYPGFGRLYPEGSYMLSRADNIEDVKLAVDGISDYKGYFEATGLGQSSSGAGNMSGGMGGDGKSLEDMFYQKEMEISKGAFTRQFTYAIVYAWVKLREQEIRNITWIAECIAQNQKERINNYISVF</t>
  </si>
  <si>
    <t>&gt;5224_g</t>
  </si>
  <si>
    <t>MLSLRAIPRCASISQRAATRSPGSSISQMRYFQSTNRLRSNVNRKSGINTKTAALLLFTLAGGGGAYGTYAYYTQAPKAEAKLKQAEIKIETPRKKTSSSEENRDLLSSQHLQVKKSWENPGVYTWGSNTGRVVAPDSEETTFKTPRRLSFFDGKVIRDIKLDRNFGAAITENGDLVQWGAAFSTTNRNPTPTLQGKNLIKLAISKDRIIVLSSSGTVYSVPAAQADQVLDPKPLESTWFPFWSSRSNISYRTIQPKAMSWGEKISDISSGLEHCLMLTSNGRTFSAVSGTKDFPSKGQLGIPGLTSVTRPEGPFDQAHEISTLKGFEITKIATGDYHSLVVDKQGRVFSFGDNSLGQLGFDYSPEAPIIDAPSLLPIDKLYKGTNLLPKVTNIAAGGVNSFFMIDATRIAGQAEEDPRGLGRVTADTWACGQGIYGGLGNGKWTHVQGTPTKVKALSSLYEFDEKKSHVIPIRLAHLSVGNTHAAAILNNVTHIGVHDRSSENDTNWGADVLWWGGNEFYQLGTGKRNNVSNPVYIAPMDIEADKEKGRREEHRFQITPRTNIKHQGRNLSVEQRIECGRGVTAVYSGT</t>
  </si>
  <si>
    <t>&gt;2304_g</t>
  </si>
  <si>
    <t>MSKIMLIADDVIVQPLIGELANQRRSWSPPFMPKTLSWRKSHRCSSDASVIGAKSPMPHERRSILPQLRRSRPEYLQVVLSCHAHADDASSDPGVRAGIMMMEESDRLSFILRPRVGLFFLAGGDARVLGWVWGRCSW</t>
  </si>
  <si>
    <t>&gt;6037_g</t>
  </si>
  <si>
    <t>MAPNGSQSTGTRPGSHLRPGFRCFSFAVHGTLVLCTSLGTSTVFNLFTISSSSSRLLLLSSVSSVDPSLWPISCARSADRIGRFLPGACLQKPTNKYQIISSSFVLTLELSIQVYPRPSIQVRIAVRASFRRKSTAIARLYCTVAQLAPSSTKYLEGETRSSAIQPRTFASSPRPSFLSVALSDLDEPASSRVSLFTCDVAFDYSRSGQLRPANASSLSPFTTHPVVALVDSSLLPRRPPPHPPRHSTDIWKIEKTENTNVPSSRDTLPSAIAEA</t>
  </si>
  <si>
    <t>&gt;2899_g</t>
  </si>
  <si>
    <t>MDEKKVSLSDSPPYPQELGIPGQSAPSTYIKPQARKPHDPDVTFEEYHYYALRTREDQKDLEAPKTDWKGLLLLKKKPTEIEAVEPRLSSKDFSNPEHRLEISDEEWTNASRAFRTASWGACFYLITTDILGPYGVGFAMGTLGWGPGIAFYTIFGFFAGYSGYLIWHTFLGVDSYEFPARNYGDLGMRTWGTTARYVTNIMQAFGLLLILGQVTIQFGENISQVSKFKLCYVVCPVLFVCAGFFLTQIRTLKSYGWVANAAVWLNLLAIFITMGVMAHSPPNYAISVLGSAGSAVDPTTITPDENGVYPPIMHYNNLPPNGLVGSINGLLSGVLGYAGAQLFVEFLAEMRRPRDFIKAMWGAQFFIYTVYLVYGCFVYHYQGQYSFNPSYQGVSIYAWQTVGNMITLIGALIAAGLYGNIGIKVLYNNILLDIFDAPPLITTRGKIIYAAIVPIWWSIAFIIAAAIPDYFGFVGIISAAFLLNLCYTLPPFFALGFDIQKNSIRPGEGFDPTTGLVTRSGTRAQRLVRGFFSGGAFQVAINIWHIIYFLASLSMSGLGMYASIQGMIDAFKNPELNSFSCRSPLNLDA</t>
  </si>
  <si>
    <t>&gt;1404_g</t>
  </si>
  <si>
    <t>MATSQTAPQGDLSSEILKALSQQEPILSSETFPSQKSADVKSALDRLASRSMVTYTTIDKEETLLEPEAVEIEANGSHEARVFEALRKAMDGLTVSELEAAVGDKNVAKVGQGKAFRSKWIAKGKDGRLVASAESIHDVTREQLQIIQKTRTHPDPKVIAELRKRKLVKMQKVIAYKVNKGPKFALEIIKEETDLTADMLASGAWKTAAFKPYNFNSLGVDQNAGSLHPLNKVRHEFRQIFFEMGFEEMPTNRYVETGFWNFDALFVPQQHPARDLQDTFYISDPKVADKPHAESKEDKSDYEAYWKNVQEVHQQGKYGSIGYRYPWAEDESLRLVLRTHTTAISTAMLYKLASKKGPDGRPPPAKYFSIDRVFRNETVDATHLAEFHQVEGVVADYGLSLGGLMEFMEVFFNKMGIYDLRFKPAYNPYTEPSMEIFSFHKGLNKLVEIGNSGMFRPEMLESMGLPKDMRVFGWGLSLERPTMIKYGVNNIRELLGHRVDLRFIRNNPAVRLEKD</t>
  </si>
  <si>
    <t>&gt;4851_g</t>
  </si>
  <si>
    <t>MISPPRFGVFTIEFDRRLLTQKLSLIGEEVYTILTEDQSFLQPGSTITPDHAAARIHKLYWGGSHADTQRRGSIRRGYIALVTELWILILDIVQQLPQNYDGGLAHKGMVKMLEAMKELEYADADGVLRLAWDDLPMFRVIICDEIPTKHLFFDPTSEEGVRLTRMAHNYQTFVACITGQGISDFSLWGLWALRDALEYVPDHDLDSTVFRSQGWRQDLYVPIAAIWIKRAGRMLYRRVLCRGHEEWEGNLAKGGNLWEGKRGFCRERWALWKRRFGEIARFEQPAKVTRELARKAKEMMEVIEGGPPGLSLGSRGGSEERRRVGSRGSQM</t>
  </si>
  <si>
    <t>&gt;321_g</t>
  </si>
  <si>
    <t>MSRKGVGLAAFDRSRITSAQYASHGNTLRSSHSISLATQLSVFRSLLKQFAQTHAKDIRSNPSFRAEFARMCTAIGIDPLASSSGAAGKDGGGSFWAQLLGGSVNDFYFELAVRVVEVCGATREENGGLIGVKEVKDRIMNIRMEGGAEITDDDILRAVTTLRPLGTSYSTIKVGHKIYIRSVPKELNLDQSAVLEAAQLLGYVSVSMLMLNLRWPRARAKTAIDDLVSESMLWVDKQCDEWEYWNPGFMLEMEDDANTS</t>
  </si>
  <si>
    <t>&gt;7287_g</t>
  </si>
  <si>
    <t>MFRNALRQSARTVGAISTTGRIAARRNVAPAAFNAVRGYAADAKATPTEVSSILEQRIRGVQEEANLAETGRVLSVGDGIARVHGLANVQAEELVEFASGVKGMCMNLEAGQVGVVLFGSDRLVKEGETVKRTGEIVDVPVGIEMLGRVVDALGNPIDGKGPIKTTEKRRAQLKAPGILPRHSVNQPVQTGLKSVDAMVPIGRGQRELIIGDRQTGKTAVALDAILNQKRWNDGTDESKKLYCVYVAVGQKRSTVAQLVKTLEENDAMKYSIVVAATASEAAPLQYIAPFTGTSIGEWFRDSGKHALIIFDDLSKQAVAYRQMSLLLRRPPGREAYPGDVFYLHSRLLERAAKMSDKHGGGSLTALPIIETQGGDVSAYIPTNVISITDGQIFLEAELFYKGIRPAINVGLSVSRVGSAAQLKAMKQVAGSLKLFLAQYREVAAFAQFGSDLDAATKQTLNRGERLTELLKQKQYSPMAVNEMVPLIYAGVNGHLDSVPVNKILQWEADFIAHLKTNEQELLATIDKEGALSKELEAKLKDVVVTFTKSFN</t>
  </si>
  <si>
    <t>&gt;5320_g</t>
  </si>
  <si>
    <t>MPPQIVETSSIGSSADEDTNSISSFGEATDSDNAGVILSYSNEDGSVPNGESSGSDNAGIIIISSDEDGSVSNGESSSSDNAGILIISSDEDGSVSNDGESSGSDNAGIIIISSDEDGSTEPPKRTRESSTRSSPISSRPKQKRKRPEDSTPQHPPKTRKTFFQPGQEELLRAARGVQPLPKRMRESSTRSSPISSRFKQPAGSLKRKRSEDSTPQHPFKMRKTTGGLTVKKFLNASKERKHVSAVANQHEGRSDSGSDESMGVDWNHRPTLALSREQENWAKQRVLVDGTMKKLDQLLVEMTKKCYEAENEVRDFRRDLKAIIEN</t>
  </si>
  <si>
    <t>&gt;5829_g</t>
  </si>
  <si>
    <t>MRDFMKSTYRSHNAHNDIHLPVLSQNPALPFTTVLIGDSMIERLQTTGSNTRIARLPSSFNAGVGGDRIENVLYRLDLGLFTSLKNHGIKLWVLMIGTNHIGKKKGLKKKELDAYKVLVQALLCIAPESRILACGIFQRKDVDDGNMERANMMLKEVVGEMNNNLEGEKVCWLDAPEGVKKEEHLVDHVHLNEEGYRIWDEALYPRVIDLLT</t>
  </si>
  <si>
    <t>&gt;7582_g</t>
  </si>
  <si>
    <t>MTPDASFKPTLKIALIPGDGIGIEVIAAGKIVLQCLARESGSFNIEFEEFPWSSEYYKREGRYLPDGALDTIKKFDAVLFGAVGAQDVPDHISLWGLRLALCQPLQQYANVRPTRILRGTTSPLSSCREHPEKLDWVIVRENSEGEYAGHGGISHAGQPWSVATEVSIFTHHGVQRIMRFAFETARSRPRKHLTVVTKSNAQRNGMVFWDQVAKEVSKEYPDVKWDKELVDAMTVRMVARPESLDTIVATNLHADILSDLAAALAGSIGIGPTANLAEEGSVSMFEPIHGSAWDIAGKGIANPVGTLWSVSEMMRWLKCPNEADLLMEAVENVLERGCKTKDLGGTAGTKDVTEGVCKEIKRLVVWVFIQKWPGDHCVVLDSAQIADEALHRPPRQPLSLLTLYTKLGIPRKAKGLHYARNDENSLLRVLLLLAVRPLEDFSCEGKEAELITLLQIIGKEPFPPLVMTSKLNRHKTLQPLNAPNVPIDPSHFALLPNMAKATEACEKNPDSLTAKELKDYTHYTKYLKARFRASDVGLVKALQELPLEDIGSQGWFPSSGVRINISDQIVLTMGIPFTV</t>
  </si>
  <si>
    <t>&gt;5437_g</t>
  </si>
  <si>
    <t>MASFRMPSLRHVTFGTGPFLRASQKRWTQVHNVRFLATHQSDGMLEKYKEKLNKKAKEEGLRDVNELKEVYKDKIQQLKKKDVISISTPTPIVAPLVAQTPMPSSPFPPPPPAPRIPSENATSNQGVRTLSSYLDLEKTRALPQKELEAIWRLRHVKDPQSLCAVVPIDIYKTIEATAKKYPQFILPLPKEGQGAEIHFLQWTFPAENTVTVLFTHLAEYKLRGEYSEPHTTITHHLELAEEKGLVLLQGQVVEGRGVSVDEAKWLVLCLQKFYGVNGAKSERRQLLEMFARGDPEFKIEDLVGEAEKVI</t>
  </si>
  <si>
    <t>&gt;6332_g</t>
  </si>
  <si>
    <t>MEGAFTHLGNHLISDSAAAINAGADDLSNIDPDESLLYGQYGGRGGLGPSRRRNDDDDNETETFDDDDAESLASVPVEGMKTLGLRGVEDEKELPAHACAYCGIHSPSSVVKCLACSKWFCSARGNATSSHIVNHLVRARHKEVQLHPLSTLGDTVLECYNCGTKNVFLLGFIPAKSDTVVVLLCRQPCASTPSSKDMSWDISRWQPLIEDRSFLQWLVAVPSDAEQLRARHLTPPMIAKLEEMWKDNASATIADLEKANGIDDEPAPVLLKYDDAYQYQNVFGPLVKIEADYDRKLKEAQSEDGLVIRWDYGLNNKHLASFILPKIELGDVKLAVGDEMRLKYKGELRPVWEGVGYVVKIPNNQSDEVTIELRKVGNDKSVPTECTHNFSADYVWKATSYDRMQFAMKTFAVDEMSVSGYIFHKLLGHEVAAAPMKIQMPKKFSVPGLPELNSSQINAVKSVLQKPLSLIQGPPGTGKTVTSATVIYHLAKVNGGQVLVCAPSNVAVDQLCERIHRTGLKVVRLTAKSREDVESSVGFLSLHEQVRMNDSNVDLMKLSQLKSELGELSSQDEKKFKTLTRAAEREILSNADVICCTCVGAGDPRLAKMKFRTVLIDESTQSAEPECMIPLVLGCKQVVLVGDHQQLGPVIMNKKAAKAGLNQSLFERLVVLGLAPIRLNVQYRMHPCLSEFPSNMFYEGSLQNGVTMQQRLRRDVDFPWPVGDTPMMFWSNLGNEEISASGTSYLNRTEASNVEKIVTRFFKAGVQPQDIGVITPYEGQRSYVVSSMQNTGTFKKENYKEIEVASVDAFQGREKDFIVLSCVRSNDHQGIGFLSDPRRLNVALTRAKYGLVILGNPKVLSKHPLWHYLLLHFKERNCLVEGPLSNLQTSLLQFSRPKTTYRGPQRYQMSHSSYAGRPGTNGKGVQDFSDAGSMMGYIPDDVSSVHSSALGGVGIGSAYPQMFSNFTPDTWPGLDPRNRTNGLKPRGRPAESIAGESIAASEITDTTNSVINDKGIGQGGVSLGSGLAGLGDIQKQTSLSQSDRLKRYVESGGRIADYKTGGDAGSVFGGSSLLSGRRLDDDEKSISTAFASQIGGGYD</t>
  </si>
  <si>
    <t>&gt;9241_g</t>
  </si>
  <si>
    <t>MSDFSNLTSKFRVHKNGPQDSLGRNNKRPRESLVCNTCQRSKLRCDRGQPCSSCVKRDEACSYQRSTVSYNHEVAEGRLSHLEATVKQLIQQNQAQASSQTVSNIEPRGPVIPLELLPHDLSLPVNQQPRNERGEKDRYFGSTHWSAMLDDIQELKVILGSSVDTRGIGGIVPLEVLDSNTELIFGSSKDYDIKQIISQHLPPKVEVDRLISTFFRGETFIVPFVHRFYFQHQYQRFWTETDIVNPLWLSILFSICCLGTLVREATGLYDLSSKNNLVIGSSALHIASGQCLVLGEYHRPQQYVVEALAMYAQCKSFNSLDPSREAGAILSMAIRLAYEMGYHRDPDSFGSFTAFEAEMRRRSWAICRQFDLMISFQLGLPSNICLENCDTKSPRNLLDLDFDADTQALPASRSDIEPTRLLWFIVKDRLMTTFSKVWKDALSFKEKPEAEIHKLDEEIRQVYRTIPEALRARPLSESLVDEPFLVLTRIYVEFIYLKSICALHRRYMARGNAFSTQSCIGAGKRLVTQFIDMYKELAPGGQLYMERWMLTNFTMNDFLLGIMVLCLAVHTHWKGGSQNLFIDATAEGEALALLEQSYAICLEKSKVSRDALRVSHAIRLTLNGTKHWNTPNATRFTSMSLAPSPGTQYVVSEEEGANLTSTLLHPYGGSTLGDEATFGALDPFNFLGSEFDNIDWSAFDISNAT</t>
  </si>
  <si>
    <t>&gt;1318_g</t>
  </si>
  <si>
    <t>MPICWLLLLLLAGTGGSTKSRLCYFPNHELATDDIPCTSDTASVCCMAGAACLDNGLCYLPSASAVGGYLRGSCTDQTWASSDCPQYCNTDIPGGIYNSLSDAGVINCGNNGFCCESDPVTACDCQTGNGTFRLAGDMSQFTSLPVSTSTSTAAMSSSAAISSSSSSSPSSSISGSTSPTISGTTPISTSSNQQTAPTMTTTSTSNSESSLVSLTGSQALATSSSPPSSTSSAQLSGLSKDAKIGVGVGVFLGFALLVSIAILLYRDRINKKKLLKQQNVTDSECKAELPSYSRGSAYKPPAEMTSNAPIYEVP</t>
  </si>
  <si>
    <t>&gt;7821_g</t>
  </si>
  <si>
    <t>MTSKALDIPGSPNKAVSQSPGISTSPHLAIHSMSTSSSFGGSQLTRVVSAAPKQLKPFDTQDIKILLLENVNQSGIDMLASQGYQVEALKTSLPEAELIEKIRHVHVIGVRSKTKLTEKVLREAKNLIVIGCFCIGTNQVDLDYAANHGIAVFNSPFANSRSVAELVIGEIIALARQLGDRSNELHSGMWHKVSAKCWEIRGKTLGIIGYGHIGSQLSVLAEAMGMNVIYYDILNLMALGTAKQVPTLKALLNEADFVTCHVPDTPETRNMMTAAQLGDMKVGAYLINASRGSVVNIPDLINAMRSGKIGGAALDVYPSEPGGNGDYFNNSLNSWAEDLRSLKNIILTPHIGGSTEEAQRAIGAEVGESLVRYVNLGITLGAVNLPEVNLRSLTLEEPDHARVIYIHHNVPGVLKKVNEILAEHNVDKQITDNKGDVAYLMADISNVTPSQIKEISDNLEALASRIMTRILY</t>
  </si>
  <si>
    <t>&gt;5619_g</t>
  </si>
  <si>
    <t>MAPGNFSRLAPEDDIPANSKGPAIGIDLGTTYSCVGIFRDDRIEIIANDQGNRTTPSFVAFTDTERLIGDAAKNQVAMNPANTVFDAKRLIGRKFADPEVQADMKHFPFKVLDRAGKPVVEVEFKGEKKQFTPEEISSMILVKMRETAEAYLGGTVNNAVVTVPAYFTDSQRQATKDAGLIAGLNVLRIINEPTAAAIAYGLDKKVEGERNVLIFDLGGGTFDVSLLTIEEGIFEVKSTAGDTHLGGEDFDNRLVNHFVSEFKRKHRKDLSTNARALRRLRTACERAKRTLSSSAQTSIEIDSLFEGIDFYTSITRARFEELCQDLFRSTTTPVDRVLADAKIDKSKVDEIVLVGGSTRIPRIQKLMTDYFNGKEPNKSINPDEAVAYGAAVQAAILSGDTSSKSTNEILLLDVAPLSLGIETAGGQMTKLIPRNTTIPTKKSEVFSTFSDNQPGVLIQVFEGERQRTKDNNLLGKFELTGIPPAPRGVPQIEVTFDLDANGIMNVSALEKGTGKSNKIVITNDKGRLSKEDIERMLSEAEKYKEEDEAEASRISAKNGLESYAYSLKNTLSDAKVDEKLDASDKEKLKAEIDKTVAWLDESQQATKEEYEEHQKELEAVANPIMMKFYGQNEGAGGMPGGMPGGAGGFPGAGGAGATHDDGPTVEEVD</t>
  </si>
  <si>
    <t>&gt;6811_g</t>
  </si>
  <si>
    <t>MSPSQSGVVVRHATQQDVPTILQLIQELADYEKEPNAVQATHNSLLKTIAFAPSPDITAGKSTPSTGDPISPTRPARCYLLINPTGQCAGMALYFYNYSTWRSKAGIYLEDLFVRESERGKGYGTRLLGELAKEVVEMGGGRLDWSVLKWNEPSIKFYEGIGAKRMEEWVGMRVDGSGLGELAKRAEAL</t>
  </si>
  <si>
    <t>&gt;3772_g</t>
  </si>
  <si>
    <t>MAYSNAVEVFRDEEYPMMKGKVYLDHGGTTIYAKSLIDDFARAMIANLYGNPHSASDPAKLSGDMVDSIREKTLAFFGADPEHFDLIFTANATASIKLVADCFRDIASADTTSSNFWYGYHKDAHTSLVGVREICGGTHHCFATDEEVEDWLDGYSHQGPLMSNNSQGLLGLFAYPGQSNMTGRRLPRSWPGRIRHSARQSHQNTYSLLDAAALATTSELDFHDPDLAPDFTALSFYKIFGFPDLGGLIVRKSSGHILPYRKYFGGGTVKHLTVIHQATVQRKDATIHDSLEDGTLPFHSIIALGCAIDTHKKLYGSKCMQTISRHTSFLAYRLYMEMSTITYVDGKPLCIIYNDIGERCVYGDPATQGATIAFNVLRSDGSYAGHSLVESLANKKGIYLRSGGLCNAGGIASYLELAPWQMKRAWSAGHRCDKAGLEVLNGKPTGVVRASLGAMTTIADVDKFLDFLVTTFVNAPKSELIIDISEGESSNTVSESTSLASMVRIDSGYLSGQSNPAVSSPRRVESLPNLRLEPKEILRKASFYIPQPLGNIINSRPVRPSALSRRLETIHNRVEIESSRVDISAARGQSKHVTIVEAQEQEQAANKNPKRSFRFWDKYRKSKKKREGGDEDSY</t>
  </si>
  <si>
    <t>&gt;1157_g</t>
  </si>
  <si>
    <t>MSYYFAIIGTQDNPMFEYEFGTAKQGGDGMARFPDQARHMNQFIVHSSLDIVEEVQWGSGQMYLKCIDRFYNNYVSCFMTGGNVKFLLLHAPSQPAITTTTRASTSIAANPTSPQTEEAIKLFFTEVYENWVKTIMNPFYQVNMEVKSPIFRARVAAAGKKYL</t>
  </si>
  <si>
    <t>&gt;2122_g</t>
  </si>
  <si>
    <t>METNPNTRQYHDLGHIFPFLDSRFQGSKPCDVQIICIRHAQAEHNYQYQYIGDAAFDIHDPVLTKAGRKQASLLASTFNPVPGRRILLCSPLKRTLQTAFKALVHLANTKNVYTKIIAWPKLRECGTCQASQGSKKEELERWAESEFGERSGVFDFSLLEKGWETTWKSELKLSIERAREVRRYLARLAMVMYSGGGFWNGIVFPGLGEHGRLEIIVVTHGSFLRELTYHPQYNHDHFTGAEWRSYEFFRTRLEERIQFGADIYGRWLDNETLVETTASMAKRGISLE</t>
  </si>
  <si>
    <t>&gt;7373_g</t>
  </si>
  <si>
    <t>MSMSTSDDQLKSQLDYEEGSQTALESIGYVSSGTSNLMTEIASFGPDKKIPPAPMERDPSRTRHAVLKLVPNRTVVDYLIQHFLQEVNWIYEMIYPPTFLARYSSWWLQEDFFGEEDIQFGVLILRLCACALQHLQNDKCPKNDFLDTPREDLEKMCHGTANRLDAYRPRPQSLILIQQLYFHINYLKNASKINECHSVLEYTIKEAQKMGLHLENPHQATSEFEMEMRRRTFWNLYVWDRFMSSFLGRWPLIPEAHCTVELPHDKLLYRNEGVDTDAPDQFLDRILHIKLTQRMERLHVEWTKHPPSISTITNCSREFEEEFVERLPSVFRLVDPDLSWDERLPEVVLKREHLHIAIYGFISNMHRKCKLDDESERGNQSQISLMESCTAMLDGTRTLHRLLGGGAQQFFMLAMASLEAAAVLGMALMRMSQRQHRQSSLDLYKRGCTAFLDTQELLEVLSPRSLIAKKGILILSQLARKMQTVGSLEVGEQVSGIESTVGVPELEADAIIFDPIVPMFEGFDNAGWENMAMSTSMEWFFNDEIFQT</t>
  </si>
  <si>
    <t>&gt;16759_g</t>
  </si>
  <si>
    <t>MHISGGLKSEEANNAAWEGTKGAMIGATKWGAFAAVLGGVGYAISPVYRGLTIQYKVFLQMSGMILGGCLEADHRVREYEAKLRMHKRIMRDRAVWEKYEQEYASLQEENSK</t>
  </si>
  <si>
    <t>&gt;1916_g</t>
  </si>
  <si>
    <t>MMDAPLSSPSASAAQNQNGQTYLSQAVRSSSGPTSASQSYSQNQQYAQNQQMIRPPPPPKRSASADATSPFLQNFNLVAEAAKRAQMAVLMRDLEAVGISS</t>
  </si>
  <si>
    <t>&gt;16761_g</t>
  </si>
  <si>
    <t>MYSYITLAFYTVLAEVLRRCCLILLSAFTGPLSKVPGPFLGKITPIPWLLQVVRGNHGNVGPGLFRKYGDVVRVAPKDVIFADKASIQKILVDEDLRKASGYESAREDPHIASLFSETDKLKHKQKRRLFSHGFSIGYINNLEPLMQDCLNVFTKVLDSKCSQGNGYAVVDMNRMFGNLTSDVMAAVSFGGTFGLVESDDAKQKDIFNNYLMKTTIVSLLPYNITHLPFIPAPSVTIQPLIDKIVAKRRSEMEKGTNKKDLLQMLIDAQDEDPISFTDKHLRDEMIMFMIAGSDTSSLTLTFTILLLVNNLEKLKNLAAEIDTKFTSEKDITFVKTQELPYLNAVLNESMRVHPIITAGIGRQTTDTTVIGGYEIPGGILVAPWVSELQKDPKIWPDPEAFIPERWLGEYKGAAVDRKAFMPFSAGTRNCIGQQFALKEMRLILTTVVRNYELILVPGQSHELGAYIVPFFKQGFYKVGLKRRI</t>
  </si>
  <si>
    <t>&gt;6019_g</t>
  </si>
  <si>
    <t>MPPGVSSEWYNLFAGQASYEPATYSYKSLDGLDDIPSLRFLKDLFWLEVRSWIRKDTTIMSLITHKDLRLPGRIYLGGMSHALNDELLEEKDIRAVITIHPRDLLAWDERDASYGLRRYCTDGCPVQYHLMVPLEDSSNSNLIDHFNDTYDFIHQHLGKGHNILIHCKSGRSRSVAVLIAYLQRRHFETTVRPQDLTINNAQDEMREYREDVTSLIRLQRLPVITIMERFLPLLQLYELQLIGHPDYYIERKVLFPQNDEKNMNVKGGAAVLKICIAILFYENNQKPLKSIVQRLFDLNEAYFYELEGSEYNGRSYVESQHAHRGILKFYVRFAKEYEIAIPDAVSNILLAADDERLQDHIMA</t>
  </si>
  <si>
    <t>&gt;5122_g</t>
  </si>
  <si>
    <t>MLARASARSLFYIVPLLLFLLFFSFSRLLSSQTSPPLLDDAEQLITSAPPQNLQNPSSPSQDIPAPPSDNLPLSTAPDVSAAPFDISTQYNEIFSVSTPDKHFFSIDFGVATANPNILPHPTIKDTYIIVAQQHVPSNGSHWFIEYICLATFKTTPSDVTLSCDESPLILPIAASPKTDKCTGDLLFFGISIGPHDARVFYGPKMPYAIWGSQSRESCFGQWIQDFRRLMNWYVVIKEKDHEFRDATDIQRPPPVGVIQKNWFLFWDSDGEMYTHYDISPQRSFAKLSLDGTAGPDLAQVAREKGDEKCMAKYMPYVKPIYEESIHQATNSLAITLCMRSDPRCKPDDSNTFIFTIFQLKTYYFFHGVYEPYVMLFQQTAPFAVHAISKKPLWIGGRGGPGKGKKPDFLPEELRQTWNHTEMFYITSISWKDIGQKYHGYVDDVMFIGFGIEDERTAALDVRAGDLLKDLGLCGEGVGGEWAGGV</t>
  </si>
  <si>
    <t>&gt;1530_g</t>
  </si>
  <si>
    <t>MSGIKLKLHVNTGANKAPSITTPATPAATPGGTIRPKLKFTTTSNPSTPASSHNTAAKKLKPSRPNKPSAKRIKDESENEDGNNSTIHVERPTKKIKLNVPRHRNDFPSAARAQKPKIKVKLKGEKPHRASFPGQGYDSEASDIEDDPAIEEQFILRMEPGEDCDYLRKAIAEKKIGVPRANGGADVHMRFLNSEGRRACITIRDHNYAATLVDLPCIIEGMKSWDKRGWWKSADICQMLLVFARVRDEAEATTIPLPDTFNHETYQYPHGLTPPMYYARQRRFRKRLHKIQIEAVEAQVERLLQADQNAESTSFRIFDPEAEERRVSQAFSPASNGDYDEEEEEYSEDEDTDGEVDDSGYFAKDHHEGMNGQGYNHGMGVDQEGEGDGAILDLEAELEAAGMETPMENGMEDNSQMEAETPMSASVSTPAGQFMEESQGEDSGDESGDDGEGGEGGSEADEAAKAEEERVRMIKEDIDDMESSLKHALNQLPTTTNQLLRKRLEANIRKTREDIEEKKKTIGEGEGE</t>
  </si>
  <si>
    <t>&gt;10358_g</t>
  </si>
  <si>
    <t>MSNPELAVSYAALILADDGVDITSEKLQTLIHAAKIDHVEPIWCTLLAKALEGKDVKDLLVNVGSGGGAAAAPVAGGAAAGGAAAAAEEKEEEKEEAKEESDEDMGFGLFD</t>
  </si>
  <si>
    <t>&gt;1845_g</t>
  </si>
  <si>
    <t>MEDIKVPPFTPSELADDGNLSPSPDAVKSTANGVTLIPRPSNDPRDPLNWPMSKKVPIVIALCIATFAGFTASLGGQMVPVPQSKLYSKTTVQMAYQVPIANGGMIAGGLIWFPLSHKFGRCSVAFWSLLFVMVCQVWSACMTHPDHFNAFMASRFFTGFFGTVTGVIGPRMLVDLFFLHQRGRVFTIFHFFLDLGTVGGPTISAFVANGRSWTAIYWWTLGLAAFGFLLEFFFLQDTTWDRSEGADNSDTIAPEGWVANRVATFLPGTAVTPKASLKQCLKAAVRPLKVGVTPAMVLVGFFMLVSFGFYVAMNAITPVWLQKPVKIKGYGFTSYQNALFSFNHWIGLFLAVVYGQLVSDRLPLAICARRGGKWKPEYRLYALWFPALICAPIGLGVFGACLEKHWHWIVLAVAQALVTFGAESCIPITMNYACEIFTTSPAEVGIVLNTYRIAFGLSVTFYITPWVEELKFNWTYGLMAFLQVWAFTLVMILMWKGHEIRNYGFAGLLSSEEGEQVIEEKVAQ</t>
  </si>
  <si>
    <t>&gt;2991_g</t>
  </si>
  <si>
    <t>MAFSNLHVKASQDLPFPLALHPIYSLSNPAFTESSFVSCHSEAYYTTVRRLSTCPSTPDEDYGQSVTENWVSKTMDLDVAPSLQRTASHHSNASGRSARSQTVRVKSRKYTSYISSSASSTSDKSLTSFPSFSPESPNNGRTFLARMANGIDGTANTSRKVSEPASINSLTSSSPPRNRSALFEDAPFDYQNIPGALNNANNEHIERLISRRGAVALVRQMAQDLAQRNAQIVSLRRKADTRERALRKIILEYGLSNLDLENRLRAIEEEKRGSSDQANGESETTEAGLEDMMTDAMSEPVLLEDLDLVGNTATIRAGDAVKALDDKPVNIQKTWKDYIWGGTSRKGSRANSVNGDASSETPAPVTNRYSASPRKSVLKNDIFQPSDATSSESRASSRQSVAAMNRERKPSSGLATLALKLVAGTTATSRDDGVKSRGRASSASTAQVGRDQSIASTRTTASARTAPVKRGQPAPRPIPRARRPVPIIAVPSRAQERWDTMGASPQNTASVNRADNSGPVEMDTILPLDAQPPTVTQTYNKPYNQEYLTDRFGFIYDQRRKKRQKEAAERSKGKRSSRVEMLSSSRSAMSVETMDTEEGFDYERPDTPISLEEEVNDGRPAKRWQDYLKIATFPTELLSHTPLAGIPAFEVMEGGEVPGSPRITAEERGFLPSPSAVTPHPGVLVTSDNATISKPTISPTTPTPELTEIAKEEDVEPVKLLLKQLDDVHDSLQREKTVRWNDFLRKVRAERKRDGEAAAAVLAATADKGSQRPVAVMPEATLTDGEMVGVASLGNKGKVGRAKWNEFKTLVLGGIPVAYRAKIWAECSGAAALRIPGYYEDLANREGKDDPSIVAQIQMDINRTLTDNIFFRKGPGVMKLKEVLLAYSRRNTEVGYCQGMNLITACLLLIMPTAEDAFWLLASIIENILPRGYYDHSLLASRADQQVLRQYVSEILPKLSAHLDDLSIELEALTFQWFLSVFTDCLSAEALFRVWDVVFCTNNGSTFLFQVALALLKLNEAQLLGCESPAKVYTYINHQMTNHAISIDGLIHASEGLRKVVRRDEVEGRRERAMDAEREMGRVREERNEARRREREMANEVSTSANVSGITTPDSRADSPDQDVFMDAVSG</t>
  </si>
  <si>
    <t>&gt;4026_g</t>
  </si>
  <si>
    <t>MAIANGHINSQYHRQNRRRERPGSRARRTLARKANLHFDCSEDIYDALDTSLVLPSDKARPSPLLRQNFDQSWQRWKTRQAEEREKEKASMIQEQSRLFGGDHDEDVSAIPDETMLDVVYRLFGDIDYIDP</t>
  </si>
  <si>
    <t>&gt;16769_g</t>
  </si>
  <si>
    <t>MAIHEDLPGVKVTVCLDGEASEEYPAENDDFEHEDPSVVLHNQTWTITNYIEAVTGKSFTIKMKACDPFRLQSPTIGFDVYVDGNYIDGTLLGVDEYDLIDNDWEQDVKGPPSKAGQNYIVKPMRFTEIKSKEFHEKALVKGNQSHGVTYDLFLGGAPSEKESVDVFDTEILSPDYPLVVFHFKYRSKESLKQLQVVPRTPSPSPEIPPVTPGRPAQPNFLEGLNNQLKIQVEQYVKDILIQQGQAIVRPKSDTSAPKVKPESGASTPIIKREAPAALNLGRKSKRPRKSKIKVIIDLTQDDNSVDDRNVIVLDSD</t>
  </si>
  <si>
    <t>&gt;3846_g</t>
  </si>
  <si>
    <t>MSFKFSAAHSSRIKKSTKRSSFSRKALLGSPFSTLPRRKPNQQSATKPEAEDEDLFDDRLDDVGLVKALATDLILRDVSQAILYIQGRTWSNIPDQRAGMNSTRIAEVLNFRAALPPVVTVSHIQALLNSPTAVEREITELVEGGVMRKIVVASRGSMGEVLILVRDLDAMVQESRLEEGIKQRFLEVLHQSPTALKISRSQISENDAKELIHAGYLTSSTPTWTSTNVFSTPGDGSRGTMVSINSISRAASGSLEAVGGEGAVHAVGGSGGGIKASGKGEYSVAIPNMGPFLKVLTDGRAHLLSLLSKSRFREAPESLLRHRWEGGVSSEDAANVARRNRGEFAGVLPGRTRKWKHFYGMTFDWILGECVGAGLVEVFNTGSIGRGVRAL</t>
  </si>
  <si>
    <t>&gt;9841_g</t>
  </si>
  <si>
    <t>MSTSSFLRNIRYRMVLTKDDAIDTIDEQANHTEPDDHSARVKTNLKDLYYGSLFFNLAAFLLPALYGTLSKLWVANIDSSQVVTSDVYTYIGVVVEVLNDGLPRTAWSVIGDKSSRSTSSRISLTYTLITAQIILGTIMMIAFLASAKHLAAAFVPEAVRATSLKYVQISSVEALSSAMEVAVASATRALDHPDVPLLISSIKFVINIVLDLLIISKFHVGKLVPTINDQALIRMACDLTSAFSGLVYFLYIAKKLEKRLEDQEEKPRVSALALKTLARPGIWTFLESALRNAIYLWLIHYIVTMGVDYATAWGVFNTIRWGIFMVPVQALEASTLTFVGHQWGKWRAEVGPTLRKPKAIKEDLIKITRTAWVSCAIALAIEIPVCIFLSIWGIEPFAFYLSGSRAAAKITQHMWKTIDWCYIFYALDYQIAAILLATTTNWYLVQSLGSNLLWMLPWLIVVSQINMTPDNAWTYDSIIFGGALVFDFFNVTLVLWIWARLLLRGKLAVLPIRRG</t>
  </si>
  <si>
    <t>&gt;4515_g</t>
  </si>
  <si>
    <t>MTTDYSVRPKTDGLDSTISRPSSQGRNNPLSTKVTSVLSSSYADADIRDALALLDDRNVENNAETRRQLRLDVQREVIESNGSIIREFGHVAEQLKRIGLTIASLNQGCEEMKRHISAAHQETAPVLEEASELMKQKELVETREQLLQAFNAHFIMSEDDISALTSTAEPVNDQFFSVLARAKKIQSDCEILLGTENQRLGLEIMEQVSKNLNGAFQKLYRWIQREFKSLNLENPQISSPIRRALRVLAERPSLFQNCLDYFAEARENTLTDAFYTALTGTSVNGEADTTVKPIELVAHDPLRYAGDMLAWTHSATVSEREALEVLFISDGDEIAKGIQAGRDNEPWNRISEDDEEAEGSTFDGLKALNELVDRDVTGVARTLRQRIGQVIQSHEETIQAYKIANLLNFYRVTFSKLLGEGSVLLESLKTLEESALRQFRVLMRDHVAGVQTDAQVAPTDLVPPQFLQDGLKQLTAIMKTYEASFTSPDSRETDFQPILKEAFDPFMKATQSIAKTLESPTENAIFVINCLLAAKNVLAPFAFTTERVGELEESIEEYANKLVEHQYTFFRNNSGLQPLLQALAPLSETPEDLKTIRSMEAFQPMTLTQAGQTLDDFLPSALIDAMENLKQLQSSKVAREITEEAADRFCEDFEEVEDKLLAADEVWLEENGDRESEEPLRAFFPRTSGEIRVLLS</t>
  </si>
  <si>
    <t>&gt;3245_g</t>
  </si>
  <si>
    <t>MKFSTITSLAFCAALTSAAGTTSLDVAAALSSFYPSATLSLAPAQSTSLAAALVSVASSWENSPEYTSAYEAIISAAPSSLQASISSSGYNVEDFTTEAWYTKSVPKAIQTAVVSEINALDQAAFKIVGTPTSSSKGGAAKTAAPIFGAMVVGGLVGMF</t>
  </si>
  <si>
    <t>&gt;10339_g</t>
  </si>
  <si>
    <t>MPSCQTLPTRKLGKYGPQVPALGFGLMGLSAFYGSTEPDSERFKVLDRAYELGATNWDSADVYLDSEDLVGKWFARTGKRDEIFLATKFAYKTGVVDSSPEYCKKACEDSLKRLQTSWIDLYYCHRVDEVTPIEKTVEAMVELKNEGKIKYLGLSEISANTLRRACKVHHIDAVELEYSPFCLDIESPQWPILKAARELGVAVVAYSPLGRGLVTGAYTSRADFQPGDFRLTNPRFSEENFPKNLVLAEKIVSLATKKGCTASQLTLAWLLAQGDKIIPIPGTKKIKYLEENLGALKVVLSEEETKEIRQLAEKAEVFGERYAEQVLLYREAAPLQE</t>
  </si>
  <si>
    <t>&gt;9942_g</t>
  </si>
  <si>
    <t>MANRRAYFERDGRGRERLVVRQVNRGRSVSRGRQTTTELRDLLYESEARTEQLKAENEALQTRLNFAGNAEWELQRLKAEHHGCRSLQAQLEAQVRAARNLEETLFDERDDNKKLEHKIEKLEERLRLMKRGSGEGSYRARYEQAVADADAYRDALAQKIEIIETKDSIIRSRDDEIRIANARIAEKKSTINKLRDYLESRGYRVEFI</t>
  </si>
  <si>
    <t>&gt;16776_g</t>
  </si>
  <si>
    <t>MSSPEQQAVALKNEGNKAFAAHNWEGAIDFYTKAIELNPREPTYYSNRAQANIKSEAYGYAIADASKAIEIDPNFAYYRRAVAYAAILKSRDALKDFRTVVRKAPNDKDAKLKLAECEKIVKRAEFFRAIEVGDEPSAAEGLDVDSIVVGDDYDGARLGNEMTVEFIDDMLERFKNGKKLHKKYVFQIILACQKIFYNEPTMVELDIEKDVELTVCGDTHGQFFDLMNLFRLNGLPTEKHHYLFNGDFVDRGSWSTEIALLLYAYKWLRPSSFFINRGNHETDDMNRVYGFEGECKAKYNDRVFKLFSESFSALPLATLIGKKYLVLHGGLFSDDKISLDDIRKLNRHNQRQPGQAGLMMEMLWTDPQTMPGRGPSKRGVGTQFGPDVTKRFCENNGLDAIIRSHEVRMEGYEEEHGGKCITVFSAPRYCDSTENKGAYINIGPDYKLKYHKFEAVPHPNIKPMVSIRAQQSNVNDMRP</t>
  </si>
  <si>
    <t>&gt;3464_g</t>
  </si>
  <si>
    <t>MAPVILLDDGLPNNNIPNSMMKFPTLHAIPDPTNGNISGLMHRSLTELPYEVVSASGSYLRLSTGASILDGCGGAAVAVIGHGNEEVAAATLEQMQKVSYVHTASYTTSSAEDLANFILEVPPGGFQHGLQKAYFCGSGSEANDAALKLCRQYFFEKGEPQRKWYVSRKQAYHGNSIGSMSVSSNLARRVPYQHILLPNVSFVSPAYAYQYQHATETEEEYVERLIAELESEFQRLGPENVISFIAEPVVGATSGCVAAPKGYFTGVRRLCDKYGILLHLDEIMCGMGRTGTFFAFEQENIKPDIVTVGKGLGGGYAPVAGVLMSGKIIDVLKAGSAAFNHGHTYQAHPVTCATALAVQKIVRRDNLVQSCALMGMLLEKLLLDAFSNCRFVGDIRGRGLFWGIEFVEDKATKRTFAPSRRFGYNVQQRAFMLGLAVYPGAATVDGVRGDHVIIAPPFNVSILDLGKVVRILKEAYTQEESKISIV</t>
  </si>
  <si>
    <t>&gt;7010_g</t>
  </si>
  <si>
    <t>MADSPSALYHPPINKGHEALVYLTYITSHYDNLSDVTIFTHGDDYTWHVDSALKYSTLTAINMLSLEEVQKQGYVNLRTGWKNACPNWINTTITVESPLFNPGKSEEPLVADAFKATFPDDTVPEILAQPCCSQFAVSKEAVLRNGKEVYERGMQWLMDTSLPDELSGRIWEHFWQYLFGGKGVWCPEEWSTLCRNFHVCFESQGDYEAWVEVEKKKNELNDLKYLYESKQKEGGPEELLEVKRKMSKLEETVGPWRDMAVKRGRNEASRKKILGER</t>
  </si>
  <si>
    <t>&gt;3858_g</t>
  </si>
  <si>
    <t>MQMNFKFVASDETGSSQKRQQVQRACERCRKRKKRCFHAISGSNASPALAQNISYDSHGDSAHRPTSTSPAITTQVSGDDLLQRPSGRDLGIEVDSATEETQTESSEDGSSQKILATIPVPPEDALPNIVPLDEERNPRFIGDMCPEGVFLAATSPDTTRADDSIGIWLTSTLNKRASQPPSTSLQSTSNLFYGSGSLIQKVLAPMLEQECLSMLPPAPQREALSKIYFEKVHLILPAIDEKAYRSFADKDPGKLLLQQGICLAASKHLAARQYLILPESDRLLSSREFGARLLAAMRMSIEMGLVTNKFVVIQALTVMSQFVDNPVGDDISSQLCGKAFFLIQFLGLHLKGRQDGEIDRSNTTLLCCVWAIDRLNSAMYGRPFLMHERDIRQDISNCFEQQEPCFRVLLQILVLLERVIVLYRPIPGHLDVNFPSFEEVVISCGASHIAKSALATVEMLYHAVAILSYRTKTWQEPQRTSASCLRQNLSTLILSSTVASDLQDQITLFPFVPYSISLSLSVAYREMRHSKLPFHRARSRQQFQTLCDALAGLSGAFWSASTTSEMGKKLLKEMDRVFYTVSDKKPQPNSSSNGANKEHTFYQTPPGQEISESQFPQAMQPSTEYSQNDAMQDFDPSSFESLGDLDLFGMFDPSFDLDGFDATLEGNLNLALPTYFQ</t>
  </si>
  <si>
    <t>&gt;4196_g</t>
  </si>
  <si>
    <t>MEDIFSAATVETPVRSSEHAYSLTVWEWLVLLSKAIRITFRLLLKTAKGLSSRRKSGLTLYQYIAYEGMRDYQTGLNAISIQNLLPRTSKTCKRFSKKQGIARSEIRLPDGTIAHWLGPRKASKVIVFFHGGGYSCPALSQHMSFAFGFSKPSRNDRAVVVLPYDLAAENANPYPHQLQQAVSLMEYLLHSEKVLPSAITLLGDSAGAHLMLGLMLHLGHPNPLLSPLKIEGTFCDAVLVSPWVAIDADHTSAEPMQAEKRNDVLTAAALAYWAQNFLGGAALDFWNAPLTAPAEWWGDVPVDDILVTYGDDELMRNDTSKLCGRLKAYHAKTTALRFSNEIHCHMILNRFLRINAPCESEEVFVKWMNDHDPKKEENFVTIL</t>
  </si>
  <si>
    <t>&gt;3513_g</t>
  </si>
  <si>
    <t>MSSDEIVWQVINQQFCSFKLKTTKEKNFCRNEYNVTGLCNRQSCPLANSRYATVRASSNGTLYLYMKTIERAHMPSKLWERIKLSQNYQKALEQVDERLIYWPKFLIHKCKQRLTRLTQVAIRMRRLAREDERLGEKLVPRLAPKVRRREETRERKAEAAAKVERAIERELIERLRSGAYGDQPLNVSETIWKKVLKGLERDGEGTRDEDLDEGIEEEESEMEEEYEEEGVGEVEYVSDLGEDEEDLGDLEDWLGSEGEAETDEDDDSEGSSSEDDDDKKSAGAKRKKGPVSKSKPKKFPRMEIEYEEELGAPARELAKA</t>
  </si>
  <si>
    <t>&gt;2366_g</t>
  </si>
  <si>
    <t>MKLHYIGILKNAPKGTPAQELVAEKDLSAYSRFTRNNYGEFMTLFSKTVAERTQPGSRQDVEEQDYTFHAYGRTEGICGIIISDKDYPALVAHQLLSKVVDEFLSKHPRSAWANSSGPLPFPELKDYLVKYQDPQQADSIMKIQKELDETKIVLHKTIESVLQRGEKIDDLVAKSDGLSAQSKMFYQQAKKQNSCCVVM</t>
  </si>
  <si>
    <t>&gt;3384_g</t>
  </si>
  <si>
    <t>MQTLICGENRGFPFLIIGPPALLPGGLGLLSPFSMALAPGDPIVSAAGDEFPASALRLASAGISSCEQAGL</t>
  </si>
  <si>
    <t>&gt;9723_g</t>
  </si>
  <si>
    <t>MTSNAEDEVAPATNPLDGIPPLITTTLTSDDDHVAALKLVADSIAEQRQFASRAIIFHPLTIAAYTVLLAVISNYLYKTRSDSGIVATTCAGVTMACLIAVRGITGGYLIQAEEFNWKFATNEDGEKDTIIGSRYGEELIGALILRLERNGNGSPRKKSKNARTGGKGFVRAWTVKIKYRGTGVGTELLEEAVRVTREKLGNSAEIGFAAEHANSKMILPAIFNGGFRKREVKAAKALENVIENMDSKKKR</t>
  </si>
  <si>
    <t>&gt;8056_g</t>
  </si>
  <si>
    <t>MSHSIIFGAPCDWAFPLCRLVKNPRQTTLDQQESHNSSASPESDEPITDTDDELYKMNNFWDDYDTSVTTNDSIISTPESSNRFASLTGLADTDISPALEDMTAIELATMDEFDQVLENILSHLEQIRRNDRAQRILNLREKYELDQRQNPDFYALFTTPEAARRFHYHDKIGDLEVTAAKYFSSPANLLLYRHHRTIKTEVEEVATLGDAPEPEREISQPSRARITAPANWATMSNEFINSLRESFTYQIPPPSPPNPEPESLDEEAKPFFNELEIAQRRQASLGFSTEAQENSQYSFLRQRSRSELRRVRSRAYTV</t>
  </si>
  <si>
    <t>&gt;9689_g</t>
  </si>
  <si>
    <t>MDVDEDDDFYAPEPKDSIPDPTKEPQKLEETPTINAEQADGDLEEGEEEEEGSEGSDSDIDIITERKDGAKAGPPPAQPRYNDIRNIPQRTITSEQASKPAAKKEKAVKDKPQPSGAHLPGLSTSTIDINAKPVYEPAGKPITQVNIDEDLPENDKPWRRPGTDVSDYFNYGFDEFTWALYASKQETLRSEYNQDKIAQNNKKMFEDMNMMMAMGAMPGMIPGAAGGAAMPGMEGMTAEMQAMMQQMMTSGMDPSQMDPAAMFAGMQGQSGAGASAGSGNQGQGFGGQGFSQGQNQYGYDQGNDSRSRGGNFGRGRGGRRGGW</t>
  </si>
  <si>
    <t>&gt;5095_g</t>
  </si>
  <si>
    <t>MALPRSEYLSDVWKDGIFDNKVVFCTGGGGTICSAQVRALVHLGANACIIGRNVEKTESMAKNIATARRGARVIGIGAIDVRKIEDLEGAVERCTRELGGIDYVIAGAAGNFISPISTLSANAFKTVIDIDTIGSFNTLKATLPHLIKSAAKNPNTGHNPSTGGRIIFISATFHFTGMAFQAHAAAAKAAVDALSASTAIEYGPRGITSNVITPGPIAGTEGMKRLGSTDEEARQKGVRRVPLQRWGTVKEIADGAVYLFSSTGSYVNGGVLVIDGGDWRSPGAPGMAHGLEYPDYLDESLHKRGTKL</t>
  </si>
  <si>
    <t>&gt;1308_g</t>
  </si>
  <si>
    <t>MIPRIHVTHPGEHVFGTGNEFVNVHQDVFRHRNQDSPVVKRKISEDVFVGVEETGLWDGEEGIEKEDEGWLGRERWKWWKIYGMHFLFMWNSRGFEYVSIFLVALAFPESLTATSIRGITCTISGLLCSSAVGNWIDNTEVFGALTTTIILNHMAIVAAYIGWMLWPAIAGSPGQTSGPFSNLQTGALYGFLLFLDVVHDLSAIGNRLCLERNLVPSLIGPVTPDMKYDLTQVNSVIVRLELIVKLVAPALLPLLMSSFASRTGWLLVLTGMTVGLFVVELWLIIKVIAVTDQEQPMDASSDSDDYSNAQSPLDQLRFESLGQLRNPFTNFYEVPVARLAHYFSVPMWPASIAVATLHLTVLAYSATLITYLMEIGFSVSSVTEARAAGALTALAGTIITPSMVKYMRKRQSQSVTIGHDKNNEQYNEGRISRVVGFWGIFSQWVCLIPVALLLWNLSPPRPAQSTSSTRPTDKSHHLMIPLLLFAFLSLSRIGHFAVILMVQELGQVEIPASQRSTFAGTEQSFKSFAELCHWGATMILSRPDQFRWLAVGSVVVTGMGTALFGVWARRPVTTAVDNGDMYESVALRDMEREW</t>
  </si>
  <si>
    <t>&gt;6795_g</t>
  </si>
  <si>
    <t>MPKPFPLALSIGTDICSVARVFNILQTRFGPPFMRKILAPEEWPQAEARVEKHLIRWKNCLAQRKYLETKRISLGLDGDRDFAIELDRIVPGSHSFALKSLQSIVSPVELQEGVSLHRGMERVIFKVKEQSFGDSVNENPKTEETFKAMFLERLKQDRIKQLQSHRGAEVDVLAKLWLENVKEAYVTFRGAFRGAAFLAGRFSAKEAVIKAHPNRTVLFHEIVITPTPTTSTEAGRMTKPVAVVLPRSRNFDEGQEVLLSISHDGDYATAVCLAMAEPERQETKIPRKATQDGKGDKAISRNRKKPESPSRPRTDRPEIKEASKIPADEIDDEMDDESMDFSVNNEKGASQSGSNMASQKEDETGNDIINFLHKRLGGASQLDKNKPGKTEFEEELDEDMANYKPMNPNGSSQPDAEISNRAENGSGEEIIKFLQDKFKGSAGLGSRS</t>
  </si>
  <si>
    <t>&gt;3730_g</t>
  </si>
  <si>
    <t>MSKVENATAATAQTNGNANANNDEGEKQSNVQGKLGAAKDKLDKKKQKIHDKNNPPGGYDPTPIPPARDGYTVKITFHRAENLPISDLNSRSTDPYIHATLNSALPKRHKEDPDMILRTPTIHKQTNPEWNTQWIVAGIPSSGFRLKCRLYDEDASDHDDRLGNVTVYIDEIGPNFKGFREKSFEIEKRMASKRAMAIRAFAVMCSPGRVHMGGTLWLSIELVGESDKPYGRMYTVGETWWVKHYSPMIGRLVGTKAPGSSKGVEQNGKNPKTEQYDFQANQFQLQGPVPAELYHRFVEFRPFVKGMFSKAGLRGRVLNKALHHQHSRVYNYSNLTEYGIVKPRSEEASLQFLKMVHYDEGGRIFTYVLTLDGLLRFTETGKEFGIDLLSKHTMHSDVNIYIACSGEFFIRRLSHPKRAAQDPTQKTHPDEEIPGGPPNESPPEDPSHYELVIDNDSGTYRPKAELLPKLEEFLKANFPGLHIVTKPCTDEGLEKMKKQQLEYKKKEGRNVEMVQNSDDEISSSDEENLSRHGKGRKTTKQRAFDALEDPKKAAQELKDLIPGEKGREEREARETEGDRVEVDGKRSGI</t>
  </si>
  <si>
    <t>&gt;871_g</t>
  </si>
  <si>
    <t>MPLRNMLLRTPNDGTLITPRALRISENNVFDKAFNNEVDIESWQDWMRWDGSAEVDFAMPDCSLNREWPTNVGGIENHAIPTSPPEELRTIEDAPFELDETEGAKDPYSLTSGSELAPQTTQRGRREFLSLTEAEERKLQEIAMPYQTLAIVKTNSSPVPSLTSQSSPSPYPSPAPDGENNARSYRKRKASGDDDVPFALCQSRKRGHNAIEKRYRTNLNDKIVCLRRGIPSFSHQPSLDSKSGDEEDSDVETEGKTAQQKYGKAAILTRALEYIKHLENTTQRLGGEADALRTRVEAFEKLAMGGSLVLNGNRIDVSNRPQMAMSETLETIQNDFKQIRPNTRQATGAAASKKKGPKQM</t>
  </si>
  <si>
    <t>&gt;4762_g</t>
  </si>
  <si>
    <t>MSTSRIPLDQVFRANPRSTPSPELPKSILKPADSPPPPLPGPIPSTTGDDQLVSPTAANTTIITSRPRQTTLSTMAAPGPRGTRTPLMLEYERQAEERAKEAERMQEERDRMTAAEEAMQREVERISQEEYEMKQYYEAEQLRHAEDMRLHQEEVRRHQERAREHERRLLDHEASSEAFARVIAMPAKPARERQISFLGAAERSGASNRTNGAA</t>
  </si>
  <si>
    <t>&gt;1547_g</t>
  </si>
  <si>
    <t>MTQIPIQTIHRDPQLFYWILIPITIVMILTGILRHYATLLMAPAPKKQDLPSLREQRSLLRGMNLRTNFHAISSQSFATRKEYLVSNYEAGTFLKEPEKKGQAAPNPMTDPAAMEGMMGMMKGNMAMIVPQTLIMGWINAFFSGFVIIRLPFPLTIKFKSMLQAGVATRDMDPQWMSSISWYVLCIFGLQSVFNYLLGSDNAASQQMNQMGPTAGPQMFGPGVDPDKQFQSEAENLAVLAHYYVLEGVEQRLLDTVKV</t>
  </si>
  <si>
    <t>&gt;9169_g</t>
  </si>
  <si>
    <t>MSASPSAAPTQSAKRPLEEPSSPSAPSDQPEAKRPALDKIVKSEDEELKPVVIESPQPPVVSSNGETKIESTNGTQPVVKDGQGDTVVPDAHPIETSSSSAVPPNSALQHDESGWIHIRAVITSAEAATVIGKGGENVSLVRKLSNAKCTVSDYQKGAVERILTVSGVVDAVAKAFGLIIRTLNNEPLEAPSSAQSKTYPLRLLIPHILIGSIIGKGGVRIREIQEASGARLNASDSCLPLSTERSLVVLGVADAVHIATYYVGSTLFEQLSERFGGPAASAYASRSGGPAGVVPGGMQVVPYVPQPAGGNYGHPDHRRHMDRGGHPTPSQQYGQPYNTNAQGGPQQQPAVAMHYGGSPAVGGYGGVGPQQPQLPYAQGVNPAHAGPPLQPAQGVVPGQPLTQQIFIPNDMVGAIIGKGGAKINEIRQLSGSVIKINEPQDNSNERLVTITGTAECNQMALYMLYSRLESEKHRI</t>
  </si>
  <si>
    <t>&gt;5145_g</t>
  </si>
  <si>
    <t>MSGYPGASYHGGYAPPQQQYPPQPDYFPPQGYGAPPAPGGYGYQQSPPPPQQPYGYSQPPPQQYGGYNGVPQNQAVQYGRPGMPSVNSNAFVNGNHNAPPPPPSALQSFGGGAPQGYAFQYSNCTGRRKALLIGINYFGQRGQLRGCINDVKNMSSFLNENFGYQRDDMVILTDDQQNPMSQPTKQNILRAMHWLVKDARPNDSLFFHYSGHGGQTKDVDGDEEDGYDEVIYPVDFRQVGHIVDDEMHRIMVQPLQPGVRLTAIFDSCHSGTALDLPYIYSTQGVLKEPNLAKEAGQGLLGVISSYSQGDLGGVANNLMGFFKKATNGDDAYNRTIATKTSPADVIMWSGSKDDQTSADATIAAQATGAMSWAFITAMKKNPQQSYVQLLNSIRDELATKYSQKPQLSCSHPLNTNLLFVM</t>
  </si>
  <si>
    <t>&gt;10620_g</t>
  </si>
  <si>
    <t>MASQFSSNTLCRARIQVQTCCSSTTQQIRHASLLRRPHRSYQFTQLVILSDGSAYTHRTTSPAPTHTSTKDTRNHPLWQPSLSSLRNVEQDEAGRLRAFRTRFGRGWDLDSDISSDSTSTPTSKEAQGGKIAQGSKQGYGGDDGGEDSLMDLIGGGYAEIPKGVESAGAKAAREAAIWEAKSAKTKEEPDNKGKK</t>
  </si>
  <si>
    <t>&gt;2008_g</t>
  </si>
  <si>
    <t>MLILKGLVLVTAFINSASAFFPYFPPYRCNLDGDCSASENDADSQVESRGEGFTLKLFQRVPEIEIPHAVQARNAAQRSKRKYNRAGRPNGIERRTNTFSVVKAATPSQVNSTGIDQDGTDFSYFAAVTVGSNKTPLYMLLDTGAGTSWVMGNECSSNACLNHDTFGSANSTTIKLSTETFSIAYGSGTVAGTVCTDTLTIAGITLSMTLGLANETSSDFNHFPFDGILGLSQSVSNNPNFLQTLIASKSLTSNVFGVALDRESDGDTNSGEINFGAPDTSRYSGGLSYFPVSSEAGGDWAIPLTKVGNGTASSAISGTLGYVDTGTSFIFTSPADAATFHSMIPGANSSDGGAIYTVPCDTTADATFTFGSTTFSVSPKDWVSPKSNGGCTSNIYGQDIVSGNWLLGDTFIKNVYALFDADQDRLGLAQRIVTATSSSATSTGTSSFSSSLSTTTTPIGTTTSLEGTITTATVSNGKPTGTSSSGSSNTATATTTTSGSSSTDAPSTGMDGHESSSTPGTAAAETASPSASTTASKKSDGTRQGSHLFSLALATLVLVMIS</t>
  </si>
  <si>
    <t>&gt;4396_g</t>
  </si>
  <si>
    <t>MTMTAVAVQQNGTPRQQYNPRQSHNSSSNTTLQQQPRSQSSAGASIAQIRRQEAPLQNGTGSMNSRSAISNDPVQVGNGDRQVTDNGQQAFNSTDRTVQVPGNTATNYRLFAQERPNSAPNGIGDSSDSEADGNRRNRRASRPRALLHRAKSDFGPFGGEEQDSSDDSNQVWGARHGFEDHYASEEYVSQLANNWWMYYTDKRHETTGNPKPLEYELQDWRMKDRLKTVSAALAICLNIGVEPPDQLKTNPGSKLEAWQDPTNPPVQKALENIGKSLQAQYETLAIRTRYKQYLDPSVEETKKFCQSLRRNAKEERVLFHYNGHGVPKPTASGEIWVFNKNYTQYIPVSLYDLQAWLQAPTFYVWDCSEAGNILNNFHRFVEKHKMEEEETLAKDPNYAMVPYEPYIHLAACSVKENLPTNPLLPADVFTSCLTTPIEMALWFFVLQNPLPSPITPERAKKLPGRLQERRTPLGELNWIFTAITDTIAWTTLPRPLFRKFFRQDLMVAALFRNFLLAQRIMQVYNCHPQSYPELPDTHQHPLWASWDLAVEMALSQLPMLEEKEAGLRPNYEFINSTFFTEQLTAFEVYLTQGAVTHKPPEQLPVVLQVLLSQQHRVRALILLGKFLDMGPWAVNLALSIGIFPYVLKLLQSAAQELKPVMVFIWTRVLAVDITCQTDLLKSVLYVPFKWDPEPHVSSSLEPGEVEIIPPIWDSGYNYFAAILKPTEVVPVVDGQEHKAMCAFILARLCDGYKQGQTVCNQSEIMTSCLVHLGAVENALLRQWAALCISQLWKDLPDAKWRGIRENAPAKLAFLVRDACCEVRASILYALTTFLGIPDITDEVARIEENISWTVLEMANDGSPLVRKELLVYFSKFVPRYESKFLVAAYEQLLEEREYRQFPPPQDGNDHKMGLHYARLENRNIDGTIKSSVHGVAHNSIFAAVWKHVLIMAADPHPEVQRNATIIVDFVHAALLQSPIGSHAQAIIDDINCCAPKPAASSHGPSDTRPSTPVRQDSMGSAPSSQVGLLKRTASYLFTLPFGGVPSTESSPGDSPIRNPPKSPGLQRNSLPMRGRPVQDFNAPPIQDGFASTTGAYHTAKEPMSGRFQPRKLSVPPTLPLKSTFFEWSIEYFREPQMKSNEADEPGSTDYNERLWRRSRNEDILRMTQPQKEIAGTGEWTTSCGFFNNPSQPSKMTFHQFEDHLAVADDRDTICIWDWKKSDRLSRFSNGNPEGSTISDLQFINEDDQALLLTGASDGVIRIYRNYDSDKKIEVASAWRALTHLIPSNVPAGMVFDWQQVSGRLLVAGDVKVIRVWSASQEICIVDLPARSGAPVSSLTSDQMTGDYFVAGFGDGALRLFDTRIRPQEAMTKAWKDENDKDRAWITSVHMQRGGQRELLSAGTNGRVKLWDLRMDKPLRTIRATNTGLRTASTHEHLPVFAVGTGNHVVKVFNFAGNELSRIEPYSSFLHQGRQSPISATAFHPHRMMLSCAAKGDNHVNLYTCTERKSGGLGLDI</t>
  </si>
  <si>
    <t>&gt;9013_g</t>
  </si>
  <si>
    <t>MGFLPLLVVMGLTVFAINQYLALRRNIQIAKTINLPYIILPWYTGTITWFILSPIVTPLLLYCLPSFMTRKWIEFAPPFWTWYLGFEPFERFNSDTLVTIAPGGITFHCASPEIISAIGSRRRDFLKPLDLYTVMNTFGPNIVSTDGPMWRHERKIMAPSFNEDRNAMVWSETIFQMKSMLSSWQKQSQKLARGQYLNMQDGLRMMAFNVIARGAFGDRFSYPGCEGKDADEGKSGDVGGAGLKGAHELRFGEATLMVVNYLKFIFVLPMWVMKYAPSKFLNRVWLGIHEMGTYLHEYISERGNEDSCHIRKVYQESILSSLIESSLESPMGDGIIQGLTPRQIIGNTFNTVTAGYETTSATLFYSVINLALHPAWQRQMQDEIDRIYCGGDLTKWAYTGGVDQLYKSSIDAVVRETLRLYPPNNVIPKHSTPDTAQVLDYKGKTINVPPNARLLFLTASTHRNPKYWPHSDRYNINAFHPERWFVSDAEAEKYGGQALPLHPAHPSSHLAGYKFFRPQKGAFIPWSIGHRDCIGRKFAHVEAMAALVYMFQEWSVELAVEDGGDWNGARDNAVRHMKDGMKHFTTMQLKRGLIPLKLVKRARRSVYDY</t>
  </si>
  <si>
    <t>&gt;8761_g</t>
  </si>
  <si>
    <t>MDYAACNVVYVDRAAREDKLVKRDDAPSSAWSENGSNRALGSSGPVEENLRILLETFTEVHICTSGKACISKLSELNQASMVELIPTLVLVDIPPEDQYNERPSRDIRTPSPSSQPMDGFYGEEARGEAYGVSLLQWIASEIQYQSLSRLVVPVAVVASYDHNSLAVKMTRGRASSRGEGQLNYPTKKHAGLITPLDQARTMRYLDVGAVDVLTSPLLPDRLPSLAIHAYRAHKDASKEQRALLEMRRGRKRSWVGVDDQKPYAYLREAMVSGLMDNICRLGGDHEPSGPTRINIALERRDKIAAAVGSWLFSAHEFTDDELLHAALLMLQHALAMPELEKWRISTENLTSFLFASRSAYNAFVPYHNFRHVVDVLQATFYFLVRLGRLPRYPAASRRSAPSVSPVAELIRPFDALTLLITAIGHDVGHPGVNNAFLVTLNAPLAQLYNDRSVLESFHCAAYSQILRRHWPAAFAGVEMRQLMISSILATDMGLHFEYMKRLGWMQEKLHESRGTDGWNGRTLDEHRTLACSLLIKCADISNVARTYDVAAQWTMILTDEFARQASMERELGIPSALFAIPVREVVELGRSQIGFMNMFAIPLFAGVTDVMPAMAFCVDELNRNKIAWEDRIKEEQIRVRQDSDDSTIKDGMFSPRTMSVAAPTSDPSPSPQVKKGGMVSSDSNLRRTLLSKSPFSPTNGTIDDSEQNLISLPMIATDPSVSPNSEHPSPCEVTPVPDSDSNSRQNRPRKLQLSFSTTRPPPGMPDYSTSSGSQESSDTISSSQLTNGTSRGDGEPSPVTVGGGAEPDLPMGRMARPTDPTYDGMDKEVERRGNNHVAKIRGGNQRSSDGTEGSGSGNSASGGDWTSQATSATTEAGGKMPLSPSTQGTSIMSEDSNERMSGWGNGMAVTPTRGSPSVSRGSDRVRMREEANYKSFVENNERELLGGDWKKRAEGSVEERGGDDGGRGREGDTKVQAGTTVILEKMRGTLKKKPSRFRMNFWKSRSKSASPPVPRGGSEELVQQRRASPL</t>
  </si>
  <si>
    <t>&gt;4088_g</t>
  </si>
  <si>
    <t>MASVNIFRRVAFNASLSARSFHTSAPRLIKVGDKLPNLDVLVEASPGNKVTLSEVIKDKALIIGVPAAFSPSCSNSHIPGYIKHQKLKDAGEVFVIAVNDPFVSRQFNRSTKAWGESLDPTGSSGIRFLGDPTAKFTEALDLAFDGTAIFGGPRSKRYAMQIEGGKVKSLHVEPDNTGVNVSTAEKVLG</t>
  </si>
  <si>
    <t>&gt;5428_g</t>
  </si>
  <si>
    <t>MDVENIILTWQRNGRTGELLISHQQTGIPDNQLHARTHRAKLQLALLKEVDQARVHLQRRLVRVKKKASGKVLVGFEDGFKDEVDLLVGADGVRSVVRSFAFPDHQISYIGRTSYRTIVTSEEIATIPDVPNAVTF</t>
  </si>
  <si>
    <t>&gt;10805_g</t>
  </si>
  <si>
    <t>MFGNRRRRAASNPQFNGANVNPSATAAAAQAFLNNRGSSVSLSSAAAAAALRSRPTTPTSVADVQTKRTIRRSASIASVGSSASGSIRPGLERRGSGSSMTERTFRSPSPSRSQGVPSAHDAPPVPVIPQHMQQTQRMTSTSHRRASSLEVPQMRIASPPPNPGTGRGSSLGPTGTGTMQTTKRHAQRSSLSSVQELTGAERQTRRGSVNFSLPTSSRPTSPVGQKTLTYASFQRAYLPTITSPSNQNLVYDPNTRSFLPSAELRAIEMRIQAAATQSTTKKRRVPLTAGTHLADGTVGGRPKGTAVDTMEARAQTTRNVEQPSTAPRGVESTASQALEPTNTTPKKKKKRVMVYELDSDQGSQMSASDNDSIALQPTTSTTKAGVHLAKKPSIVREDREREEAEDDTPLRSKATEGLNLHINRASAARTEVSPSPLPGGAGRGHGSTRGRGQASASAAYAQGRQQTRAASQPPPESSIEAKAMCLGASDSNRGGRVQSVSPARTTHFATNTDSLTVRHQPPLRSVSPRKSALKHSNSSREQSPIELPRSAVNQPLDETSNTVNQEADDAAAHRKKANRVSFDETNVIVGQAAPQFSSDSPVVPSPQVKRSWFSIARGKRKDTAPSEDDEVMKPRPALPSFGSVREKKFRETEPERVLVKPAEFTDYKPPLTSPPILSSANGEAIENPLGQSSDHVVGAVLSQDAASKNTANMAKSREPLPPQVTSVEGSGYVSDSDSSSYSLENKDSDMGAVQGDSVKLGPNETDSETDKTLANASVQDDDLTPTEKRNPIEEGQVKYLGGKTDIPQIAIQAPTPKLEQENREWLEMPGGWESSDSGSQSTNHETPAAVVEHHVTDPSPADVGIAEPAPKASPSSGSPALGQISHSAIMEEPEESDASSIYSDAAEDLSDLEGDGFMSLDAAVESPISKMVVPVGPAIITTQPESPTTERLKEKANKRNGLSRTDSEPGLEAGWDKAQEYWSNLTAEKRRQMELDAQEEAEGSGSDTEVEVKPKPKVTRKKQIVAQSAQTNQAQQDPYRQERAYMISPGSKAAPNGHAPLKTSMRSEPTSIAGDTRIRKSMRNQSGGAMKASTRGSSEAIQPKGNLQKKYRPVSSPPTLNTESEHDKAVRQHVKALSIASAAAVSKKQTASTSRSPTLRRKGSGDSESSFKRARVGNDIPSFRRSMRGSEGSEAGGRGGSPTRGSSRFSLRSLSPTGSTFRRPFSSSSAPPVSMSQTTMRGSLRTQESPSRGIFGRSGGSKSVKKAPVKTRTSRFVDSSDEEDEPRTFRSRFVDSSDEDEPSPIAKPSGLRGKSMRTSAPIREIPKRTGVEDGDSTDLSDSDDEQPISPSLKVDKRGQNGSAAMTSNQGATLASGSVRRSGSGRSGKGVIIIPPTIVNGNGNIPAIKPNQNRRGLLSILRRKKPDPDHKVRKSDAESPARRDTPLERSKTDLAAIKHNGQATSPKLQKRNSHNASVVAWPLPAAVPPISLPPKVAEEDDRRPFTADEEDGMTGALVGVDQDGVNVINGDGGRPGAGVRRFTATGLGDVDLAAGLDGRRKKRFGKLRRLFKLDD</t>
  </si>
  <si>
    <t>&gt;4571_g</t>
  </si>
  <si>
    <t>MPSIYIRPASTALDDGLRLLRNFDSQLSWLSSIGSSAQWGSSSRSDQEDQQIKCRSKVESSERGWNDPWSRDWIRAYIAEVEMKREDLSPELLELVIESTNDTVRLPVAGMSLEAKSPEYVRGIIPENDDDDPFIYVSYLLSDRTTAPHGKGAGAALISHAKDEARKLGIGRLCLDCWRGNDDKLVHYYEHQGFKVIGTFEGEQKDKDNWPGAVLEMRL</t>
  </si>
  <si>
    <t>&gt;8316_g</t>
  </si>
  <si>
    <t>MAAFYPPVTAPPSPFSDDAAREEDTLISLELQDGVVYQGYSFGAKKSCAGELVFQTGMVGYPESITDPSYRGQVLVLTFPLVGNYGVPSRETMDELLKDLPAHFESSQIHIAGLVVASYSGEDYSHFLATSSLGTWLKQEGVPAMYGVDTRALTKRIREQGSMLGRMLLQKTPITNGITNGITNGITNGKPATKPPKNWRSDFEEIAWINPNEQNLVADVSIRNPKLYTPDPSNALKHPSGRPVRVLCLDVGLKYNQLRCLLKRGVEVMVCPWDYDFPSLAGKDYDGLFISNGPGDPAIMDLTVKHISEAMAENRTPIFGICLGHQLLARAAGAKTIKMKFGNRGHNIPCTNMLTGKCHITSQNHGYAVDTSSLPSEWMELFVNANDGSNEGIRCVSKPYFSVQFHPESTPGPRDTEFLFDVFIDAITRTLADSKLLTAPVAFPGGEAAENARQHPRVEVKKVLVLGSGGLSIGQAGEFDYSGSQAIKALKEEGIYTVLINPNIATIQTSKGLADKVYFLPVTADFVRKVIKHERPDAIYVTFGGQTALQVGIQLKEEFEELGVKVLGTPIETIITTEDRELFARSMESIGEKCAKSASASTVEEAMRVVKDIGFPVIVRAAYALGGLGSGFADNDQELMALCNKAFAASPQVLIERSMKGWKEIEYEVVRDARDNCITVCNMENFDPLGIHTGDSIVVAPSQTLSDEDYNMLRTTAVNVIRHLGVVGECNIQYALNPFSREYCIIEVNARLSRSSALASKATGYPLAFIAAKLGLGIPLNEISNSVTKVTCACFEPSLDYVVVKMPRWDLKKFTRVSTQLGSSMKSVGEVMSIGRTFEEAIQKAIRAIDFHNLGFNDTKALVSIDDELQTPSDQRLFAIANAMHSGYSVDKIWEMTKIDKWFLNKLKGLSDFGKYMSTFNNNTITTDLLRQAKQLGFCDRQIAKFWSSNELAVRRMRVEAGIVPVVKQIDTVAAEFPAFTNYLYLTYNGSENDVTFSDHGVMVLGSGVYRIGSSVEFDWCSVRAIRTLRESGFKTVMVNYNPETVSTDYDEADRLYFENINLETILDIYQLESSSGVLLAMGGQTPNNIALPLQRSNVKILGTSPEMIDNAENRYKFSRMLDRIGVDQPTWKELTSFEEAKVFCNKVSYPVLVRPSYVLSGAAMNTVYSEADLEGYLGQAAEVSRDHPVVITKYIENAKEIEMDAVAKDGKMVGHFISEHVENAGVHSGDATLILPPQDLELTTIKRIEEATRKIGEALNITGPYNIQFIAKNNDIKVIECNVRASRSFPFVSKVMGVDLIEMATKAIMGVPFVEYPPSELPPNCVGVKVPQFSFSRLSGADPVLGVEMASTGEVACFGADKYEAYIKALISTGFKLPNRNILLSIGSYKDKKEMLPSVVKLEKLGYKLFATAGTADFLQENGVQVQYLEILDDEDEQKSEYSLTQHLANNMIDLYINLPSSNRYRRPANYVSKGYQTRRMAVDYQTPLVTNVKNAKILIEAIARHFDMAISNIDAHTSHRTVVLPGLVNIEAFVPGVVTRGSRDFQTVTRASISAGFTMIRIMPLGLEASLADARSLKAAQANSKLGASCDFNFSVAATSGNGDQISQVIGEVGSLFIPFNHLNDNISKVAAVTAHFEAWPNFKPIVTDAKMTDLASILLLASLHSRKIHVTSVTTKDDIRLIALAKEKGLRVTCDVAVYSLFLSQTDFPGSSVLPTDEDQKALWSHMSIIDVFSVGSLPFQLAAETGQTPNAAIGIADTLPLLFSAVADGRLTIEDIKTRLHDNPKEIFELHDQMGASVEVEIDRPYTMATDPVWSPFSGRAMYGAVQRVTFQNKTACLDGKPCYESADGKDMSSHLLDLHTVAPMSPTVKPALGSPVLIARPDSSHGGKLSILGAPAMRPSNRSRFLDGAAGTPISPPRNSATGEGYGSPLYPQPTISPSLQALLAQSPFKNQHVLSVNQFSRQDLHILFTVAQEMRLGVQREGVLSILKGRVLCLMFMEPSTRTSSSFDAAMQRLGGRTVVVNAQHSSVQKGESLADSIRTLGCYGDAIVLRHPNENSAAIAGKFSPVPIINGGNGSKEHPTQAFLDLFTIREELGTVSGLTITFTGDLKFGRPVHSLIKLLQHYDVQVQLVSPKALAIPAEYRDLLKSKPGQLVVESTELTPEIVARSDVLYCTRVQKERFDDLDEFERLKDSFIVDNKTLKNAKSTMIIIHPLPRNNEISEEVDFDQRAAYFRQMRYGLYTRMALLALVMAP</t>
  </si>
  <si>
    <t>&gt;5849_g</t>
  </si>
  <si>
    <t>MGTGKKEANRKIREGKVGDGMANVKTKGENFYRNAKKVKQLNILRTPNAKHNAAGDIVQSAKFQSRQVPTARVEPNRKWFTNSRVIGQDALNSFREAMAERASDPYSVLLKSNKLPMTLIRDGQGKNGIKQHEAKIAVEAAPFGEVFGPKSQRKRVKLGVSSLEDLADHSIKSHDTYLDRLEQAQLLSGNSAPAEAIGEAGIIDDGQIKSAREAIFNKGQSKRIWNELYKVIDSSDVVIHVIDARDPLGTRCRSVEKYIKEEAPHKHLIFVLNKCDLVPTGVAASWVRALSKDYPTLAFHASITNSFGKGSLIQLLRQFSSLHSDRKQISVGFIGYPNTGKSSIINTLRKKKVCTVAPIPGETKIWQYITLMKRIYLIDCPGVVPPSNTDTPQDILLRGVVRVENVEHPEQYIPAVLAKTKPQHIERTYQIKGYGNHIEFLELLARKGGRLLHGGEPDVDGVAKMVLNDFLRGKIPWYTPPPLLAGKEEKGIEGREGRLGEMGRKRKRDDESTVAESTVADTTTVGDNASTIGDATEPTEVDDDDDEFVGFGSDDGGVALDDVDVAFGLEDDEDSESDVDEAKEGGEEADEEADEAAEEQLQEELQVDAMPRVVKERKPNKKNRQKT</t>
  </si>
  <si>
    <t>&gt;6513_g</t>
  </si>
  <si>
    <t>MESSTPIFSYKETKLDLNPVTSASIVSIFLPQPSASSRTTQKRSQIAEIPVAEDDVSFRRHHLASAASIYHRVSHSSPRSFLWRVLEDGKVLSIQAVDVSRSKNTTDANITLRLTFPYTIKPGSVAISDSNEHDVLNVFVLVDSKLVYTLSLRPEYFRKPTSTEDNVLDWCKIYASPSLHMKRFHRLVALNTNELLISLDDGSLLKLARNFGNDGPLWKEDHYSEGGWSSIRSMIPFQSSTNIRYDGSLFELSVATSIVSPGVSIGGMPYAFTVTLDHRLRIWNLKTRKLAYSGDLLHKDEVDTPESARKVIDPSQSKLVKVYPEGRDSVLCVTYSPINTGAFKFWNVISAGEEIVLTDMFPQKKLEPERPTWEEWTMADFSVVIDASGPNTYALWVLWKNNVTYRLRRLDFGRGSSWGQSWEAMAMETLHEAPLPKSFPGNSSGSTDSWLRFILNPARFTMPTIETGLTIYENGQGSRKGLVSKSGSLAERMCATIASTASLSRTSDGDMDFDQFRASVDTQWRRFYRLLLELDKQRGEAMSLVVDSEGKMPWVVLADGITAIRACSALEKLKHNTETSSTQLAADLLSAASTFRDSFSEQLMNNCRAMVLEEVFQEPSMTDSARMRLFYEKCDFSNQIGDDEFAQLQAGLGGNFTRVTFDVYNDLLERMVTSESKKQLSPLPLTEVGRKLIVKGVQEIVELHRNVCLDQLVLLVLIENEINHTEEGTQFDTAIVFNCIIEMLKRLELISWLASTQITLSLEDIGRSNSITDQVLTPKKSVSRTETITLLELVFRHLFSLDLQEEEALSIVITKVILQICTPGTNEYQTTPAAIQGHLLKHGRADLATEFSRFAGRDAFSVYIQGRACLAANDIPTAAMLFKKAAFGMSSPKSGKLEDGGLLEQTETNLLNAGLPKYYAHIVALFEKEKMYSFVIDFARLSLQFIRSSHSDSETQTRHLRTEMHSRIFNAAIQTTRYELAHSILVLFTDSVLQQSSLRTLVTKMCESSHASELIQLPFIGLQDAVDEILTQKCQSIVDVNAGIPYHKILYAWRIKRNDFRGAAAISLDRLHKLEQSGDGDKLIGDDGLETPVIRQYVTLINALSCVDSKQAWILSEELPPRGSHGASMGKNPAQPKRKLVTLDDVRRGYQEELDRVAAIQNNQFAFAGDEMDVL</t>
  </si>
  <si>
    <t>&gt;4967_g</t>
  </si>
  <si>
    <t>MENWVPKFLGLIDTVADELPMGRRRGVRVVYYYRCEGSEWAWRIQFREDGIRFSHPVNAGFVGNVIGDSERVGLVGMGFSGLGEVDEEEEDEGKDRERREQHF</t>
  </si>
  <si>
    <t>&gt;9527_g</t>
  </si>
  <si>
    <t>MSSSTTVTQTEPITSQNILRLFPDIDTSSAELDGHDEEQIRLMDEVCIVLDDNDKPIGNFSKKICHLMTNIDKGLLHRAFSVFLFNSKNELLLQQRATEKITFPDMWTNTCCSHPLGIPGEGGAELAEAVMGVKRAAQRKLDHELGIKAAQVPIEKFKFLTRIHYKAPSDGKWGEHEIDYILFIKADVDIEPNLNEVCDTRYVTADGLKAMFDDPSLKFTPWFKLICHSMLFEWWENLNGGLEKYMNEQEIRRM</t>
  </si>
  <si>
    <t>&gt;7208_g</t>
  </si>
  <si>
    <t>MSHRKFEAPRHGSLAYLPRKRAARHRGKVKSFPKDDSKKPVHLTATLGYKAGMTTIVRDLDRPGAKSHKKEVVEAVTVIETPPVIVVGLVGYIETPRGLRSLTTVWAEHLSDELRRRFYKNWYRSKKKAFTKYAKKHSENSGASITRELERIKKYCTVVRVLAHTQLRLTPLKQKKAHLMEIQVNGGSVADKIDFAHGLFEKAVTVDTIFEQDEMIDVIAVTKGKGFQGVTSRWGTKKLPRKTHKGLRKVACIGAWHPSHVQWTVARAGQDGYHHRTSVNHKVYRVGKGEDKSNASTEFDGTSKTITPMGGFVRYGEVKNDFIIVKGSIPGVKKRVVTLRKSMFIHTSRKALEKVELKWIDTSSKFGHGAYQTFEEKHNFLGTLKKDIQQAPAS</t>
  </si>
  <si>
    <t>&gt;509_g</t>
  </si>
  <si>
    <t>MRYSITALAALAATASAHFNLDYPAARGFDEELLSNFPCGSQDTVSSNRTIWPISGGEIALTMGHISTNIEVLIGFGNDVGDAFNTIIRPTFSEQGLGAFCMTGFTLPSDLNITDGTNATIQVITNGDSGTGGLFNCADITFSSTAPSPASGVCTNNTGVSVAAASSTLSPNLTSSSSSSSTSSSSSSSATTTKSAGQMVRAGFGGLAAVGAVAFAIAL</t>
  </si>
  <si>
    <t>&gt;7610_g</t>
  </si>
  <si>
    <t>MASRGDEIVASDIEKGAALKPIDDGLESSTERPSSERDAAFDVDEILPSDSKIIKLAKRIEHYLRLEARGIHRVQSKEQSPKTTLTFMQMVMMWFSINTAAQNITLASIGQSVYGLGFVDATLLSIFGAIIGAIPAAYAAGWGPWTGNRTMICARFSMGWWPVKLCVLLNLVIVIGYAMIDAVVAGQILSAVSPNGSLTVEVGIVISAVITWVITTFGIKIFHHYERYAWVPQFIVLLILAGCAGPKFDVHTPSTVTGSTLAGNRLTFFSICLSAGITYAPGAADFLVYCDPKIATRWKVGAATMVGLSLSFVLTFTLGAGLASGMVNDPVWEDAGAGTGALIVAGYDSLGNFGKFCAVMTTLGLISNMVAPTYSSGLDFQILGRYGAMIPRYVWNTVAVIIFAVCALAGRNDLSEIFTNFLALMGYWVVMWVAISLEEEYIFHRRMNPTFIFDNWDKQDKLPIGLAALFSFLVGWVGCVLCMAQVYFVGPLAKLVGEYGGDMGNYVGFGLAAIFYPPLRYWELKRFGR</t>
  </si>
  <si>
    <t>&gt;10151_g</t>
  </si>
  <si>
    <t>MAESVPLDKKFSPFTTYTTPYKTVNDQPIPLWVMIPKNCPSGPRPILVFFHGGGLTTGHALFGGWSSRWSLDYAIQQNAIMIRANHRLLPESTGLDVLSDISDFWTWIENDLGKYLESVHAAQTPDLGKVLAYGESAGGYLAIQSGLTRRDLVKAVIASYPMTLLEEDAYTKPGIKPFLGHPQLDPKVFDDHLADMVPGKIVTGVYPYARMDITLVVLQQGLFPQIMGLDESLYPSKVLAKIGEEDGKKGGPLLFLLHGEQDSGPPVEHSKRFVKQWKSVFGETRAREWYPEGKDHGFDVDLTLEDEGIKGGG</t>
  </si>
  <si>
    <t>&gt;5166_g</t>
  </si>
  <si>
    <t>MSAVDYLLHESAVGYAIFQCIHQPDTVGNRLKEVQDASQDLAKFGKMVKLVNFAPYRGAAEALENINLVSEGVLSDYLRSNLELNLPKPSKKKPVVLGVSDKNLAGSIKAAFPGVECETSETSEVVADMLRGIRFHADKLLKGLQDGDVGRAQLGLGHAYSRAKVKFSVQKNDNHIIQAIATLDQLDKAVNTFSMRVREWYGWHFPELIRIVSDNHTYAKLALAIGNKKTLTDDNLHGLAAIVNDDADIAQAIIDAARVSMGQDLSESDMENVSAFANRVVKLADYRRSLFQYLVDKMAIVAPNLATLIGEVVAARLISHAGSLTNLSKYPASTVQILGAEKALFRALKTKGNTPKYGLIYHSSFIGRAGAKNKGRISRFLANKCSIASRIDNFSEEPTKKFGLALRRQVEERLDFYATGAAPMKNEDAMKSAMDAVLGDINVTDPSDDVDMADIDVHKKSKDKKEKSKDKEAKKDKKRRHSEVNSGTEAVEKKKKKSKRQSLD</t>
  </si>
  <si>
    <t>&gt;2145_g</t>
  </si>
  <si>
    <t>MEQAESSKGGDDYVIILRDNQSNVAAIPVADLPAVDISTADKASTPSDIAEDKSKSKDLPDDHDSSEEPPAADSKGQLFVEARMTENFFESWRMEKEPEEFLRELLETQLNLPDLTFELHEDILYESGELTGTCRLGKFYEQLQRALVSLRVVEYVGVETGERCYSSNNVVVRVDVYLIDHLGAQKYDEELPGAEIFNLPNIRFDGLWENLIFDEEGRDVKADLLWATTNLIHLSQNSHSRGWRRKTARSILLHGPPGTGKTSLCQALSQKISIRLQNDFTYTLLIQIDTASLLSKYFSESAQQVNRIFGTIQKWCEEMPRRYICVLIDEAEGIATTRTIVSQGGDCQDALRATNALLTSMDRTKHLPNLVFLYTSNMLQILDAAFIDRCEALIPIEPPSIKAQYEILRTELQNMIDGNCIKSQEILCSFDIAEIKALISPECPASKLLGLVQSIGAIGISGRLLNSIPESAFLQCSRGGKRDLKSVLLSMEQFLVSAFSTRKRKAGTEAKREGREDLLVGEKKVKILMKGRDLEFS</t>
  </si>
  <si>
    <t>&gt;16816_g</t>
  </si>
  <si>
    <t>MSCTTTTTVCRDFAFSPKETIIHFQMITPPKQDSGRSLTDKAKFGQPSPLVTTLTMSPAPMTPRKTPKATRPLPRRSTLPGLSVRRPSFGMKRRQTDPGTRAGLGLGISGLDDWEAREEERERELKGGKNVNGFTRCGRHSDEWLFGGMSLGKVMKKVAGWE</t>
  </si>
  <si>
    <t>&gt;9763_g</t>
  </si>
  <si>
    <t>MATFKPPKSILKKPTYPATSSSKAERDRDVAFYHANIIQQRKEVELQILLNTETLIDYPLAKFPYSASNPSPEDTNTFKELLRHFQPSDYDAMILERNINEHCGFALCPNARVKDGSGGRFRLVGMNGKAKDFRILESWELEKWCSEACAKRAMYVRVQLSERPAWERGDETAAYIDLLDEPKSADDMVFEGLNNLSLAANEADRKGNANLALERGDTKGFAAKNGLVGVKIQENTVQRPAEPPSLGGDISERLETMHLSVEGYTSTFTAQKTRSQDSDMDLWGED</t>
  </si>
  <si>
    <t>&gt;1421_g</t>
  </si>
  <si>
    <t>MDASTGSSPPLPALRLLSLDGGGIRGISALVILEEIMHRVQQAERLSSAPLPADYFDLICGTSTGGLIALLLGRLRFSVPEAIDKYRILAEQVFSKNKGPGKDGTFKASKLEKAIKDVVQEKLGLSHEDERMFTTNKRCKTFVCAVPAKHVNKEPRLFRTWEADKYPGYNCTIWEAARVISAAPRFFKRICIGDPGLQEEFIDAGMGCNNPVRYLIVEAQREFGSAREVSCIVSIGTSKPRVAGFKAPSFFQRALPLDLVKVLVSIATDTEAQASVMKARYQNCPSLYHRLNVERELDEITLEEWEKLGEVKTHTMTYLGEDDINSDLDVIVKALAGKSSQTFCLGQLDGSVPSFNHAPYHFIYPSYKVNHFVERIHHQKKISDYFQVQQATVMPTIVVLLGMGGCGKSQLALDYCQQSESKKSYSAIFWIDAMSHTTIEQSFTTLAQVLSKPEFDVADAEGNVRFVLTTISTRLASWLLVFDNFDDLQSFRKKSIKEYFPRGNKESIIITSRDRETRGLGNHINVSAMSNEEAQELLFRRSEAIKSDANLLEAHKIIERLGFHALAIDQAGAYILGLTIDFGLFLEHYNKRREEVLDETPSLWDYKRKLSTDLEIETELTVFTTWELSFDLIRDTQVTRDDKEHFLTLSAFFDRNEISDTLFKPYSSQDSKWMTSCRNDNTWDEYKFRNILKELRNLSLVQSLTVQKSGASFSLHPLVQDWIKLRISPESRQDYTVEAILVLSEFANTQASHEMTLNTKQTTLCHLEEIVQNGEEYLSEQDHMVDQTTLNSVSRFSAFQESLGRNKPAEELCRRALEILVLSEKVLGEEHLDTLTFTNNLAWIFH</t>
  </si>
  <si>
    <t>&gt;6785_g</t>
  </si>
  <si>
    <t>MQLVVINSQLVEDNEDNYNSNFHTAEEAPHLTAPSEVPTQYSRWLPLICRSQSIPTETVQAITLTPRQGRLLLDASQASLHTREPNRLLAEELECDIYPIFKTLNFGPEGLFLRLDGCSPKDGVRPNTPLKIVEEIVLRIITSYRATNCIIRSIANNDVLINLFFMPYNPDMRTEKEYRVFCAPPTCPITAISQYRWHKPSLLASQHTMQNLAPIIAKIETEAKKIHKEILHEAATGRRREMDALLLNQGFAFDVMWEQENEKCCLIELNTFGTRSGCGACLFHWLRDEAVLYGNAPAEFRISAPV</t>
  </si>
  <si>
    <t>&gt;891_g</t>
  </si>
  <si>
    <t>MASDPLVALLNCMDEETAAMIIQVQLEDSLEFSERSEGKGKGREGELSDLQLAINLYQEDLERNASILADRKMTRSIAHACQTDGDLLTTALSQEQSAASDRETACKLGGVPASNPIPPWTITSEEMDEELLGKLSALYVQTPDVDFETGPQSTTGIEAESSEWAASRPASQAMYRRCIACQEKVRFFDTARVPCNHEYCRDCLEDLFRASMTDDSLFPPRCCRKLITVGTVRVFLPGDLLKQYEQKKLELDTPNRTYCSNPLCSAFIRVENITNEKATCPNCRTVTCTLCKAGSHGGDCPADTALQQVLHTADENGWQRCYSCRRLVELDIGCNHITCHCRAQFCYICAKKWKTCSCPQWNEERLFSRANQIVARQPVGNGAVQVRRVSEAVQNLRNQHNCDHERWQYIRGQHQCEECYHTLPSYIFECRQCQTRACNRCRQNRL</t>
  </si>
  <si>
    <t>&gt;16821_g</t>
  </si>
  <si>
    <t>MASQEAICRIFINLPTSHEEQVQSSLHRAVISAQHSHDDDDDDILTLEKEPLLPPDDSSNIPLKIRLKWVKFISDLVLNRQMLDDSFGIRDWDLILSLDGTVTNRADNVSPPSPSTRVYPALYRIPDQIIEGLSSNQEKVQRAELFALGSLLYQVLSGKEVSGDLGNGEKAEHIQFCFAKGEFPEDIWELPRAVRILGCWCPGFAKDLLAAHRKDESVLSKVASLIKKHPVLFGFQIAGITASLASIIALPIIGAVGFGAAGPLAGSAAAAWQSSMGIVEAGSIFAWCQSAAMGGAAVGGILATGLAGAGVAVGAAVTGALDDLRTPAPDLKEKFLIAWNRDIGRTLEIKPRL</t>
  </si>
  <si>
    <t>&gt;5306_g</t>
  </si>
  <si>
    <t>MTRRESQNRITFFLAPVARDVGLTSMVLGLLRALQRDGLNRMSFVKPIAQPGPGADLSTHFARTLYHIEAPPDSIPFAVAELRLRTGELSELMDDVVKLVEAARTGGCDVVVVQGLSLSVGGNNDLQLASDLNAQMAQALGAHVIPVISGSHYQPLSEIIEMITRQFTDDDGSSLAGFLINKIPPLADEITLLDPQDVVRLRGSKHIPLLGSVPFEPRLNAPRLVDIISSLGLQVLREGSEMANTRVFGTVVAARSPEHMLRKLKSRPGALVVTPGDRSDVVLATVMAFLLGVPVAGLLLTCGEPLSEEISSLIIQPQTRGLTILTIDDDTFATNARLATLDYHLYNTNDPERIRKVVDYVAKHINPEALMQKIREPNELRLTPPTFRNLLVQMAIEANKRIILPEADEPRTLHAVCICHRKNIARCVLLGNPASVQQAAAAQGLVLPPDVEIIDPDQVRERYVSPMVELRKSKGLTAEEARAQLQDTVVLGTIMLALGEVDGLVSGATHTTASTVRPALQLIKTAPQVKLVSSVFFMLMPNQMTVFGDCAINPNPSAEDLADIALQTADSAAMFGLEPRVAMISYASGASAKGNEVTKVIEALRLARERRPGLLIDGPMQYDAATIPSVGQQKMPNSAVAGQANVFVYPDLNTGNTAYKAVQRSAKVVSIGPVLTGLRKAVNDLSRGSSVDDIVYTIALTTIQAAQASGNFSPLERRRRLSLEQNASSSPMLSNGTIAAL</t>
  </si>
  <si>
    <t>&gt;1522_g</t>
  </si>
  <si>
    <t>MSKLFSIVPRASTGLSRFSQGSIASLPTSSKRTFRATPWVMSDIKTILTKNAMQRKLNPIPFHLLLTQAIAAGPYSQAIKTPHAIYCSGQIPADFQGNIIQGTIADKTQACLKALSAVLTEAGSSLDKVVKTQVFLTDVKDFAEMNAEYEKWVKHKPARSCVGVKELPKGVNIEIECIALP</t>
  </si>
  <si>
    <t>&gt;9348_g</t>
  </si>
  <si>
    <t>MTLSYIHFGTDYAFSSIIAVGSQKLSLESVKTEPEPIPPRKYKTVLPAKSLPIVDNFPLADLVQSSGDLPPIPSWNQPPSTHVPEKTPLFIGFTRNWRLLQQVVVSYITAGWPPSDIYVVENTGVMHSNAKGLLTLQNPFFLNHTRLHLLGVNILITPTLLTFAQLQNFYISHSLNQDWDHYFWSHMDVVALSFEDQYMEQHIIDAEKHTDILPPSDPNHNYSDFKSLYQNCVIELRKATAIHPQTGEAERWAMRFFSYDRLALVNVKSFVEVGAWDTMIPFYMTDCDMHARLEMAHMSMEETFPGMVFDVASALDDLIVLYRKKGTPEASFRDPNMIEEQLRVEAEVKKLKEEEARLELMHEVNGEGEKQGRSLRETADRLSVSESRSEKWEEDEIWSGSFQNMVRVLDDMSRSKISNERGRNTWQGRQVGGMGEPFYRDSAGFELGIQMWIEHGKKVFAEKWGHRDCDIVRMGLKAEDAWKVEKDW</t>
  </si>
  <si>
    <t>&gt;6146_g</t>
  </si>
  <si>
    <t>MSTAILFKPIDITQTSPKDLDALERIQSALVAPHFTSTDAWEIGCALRERLLHAPKPCVISITLPTSQPLFFCTTGTGTNLDNASWVSRKTKTVLRFSAPSYHIGVRFADRAKFLEDFGMGPVEAGTYSFHGGAVPIKVKGVEGVVAVVVVSGLTDAEDHGAIVEVLGEWLRGLKQ</t>
  </si>
  <si>
    <t>&gt;10282_g</t>
  </si>
  <si>
    <t>MPSPVILILGAGPNIGHHVAKTFAAAGYKVAIAARSVKEAESTDRQLNIPSDFTRSNDVVNAFAKVKKVFGIPSVVVYNVSASTRPPPDDPFSLPLADFSKDLSINVTSLYVAAQQAVAGFAQLPSGAAPTFIMTGNILNVEIIPGFISQGAGKSAGAHMMWAAADAYKSRGYKFYYADERKANGTAKYMVDGDAHAKLFKGLAEEKTQGPWHQTFVMGKGYQKFATSL</t>
  </si>
  <si>
    <t>&gt;3357_g</t>
  </si>
  <si>
    <t>MRSVSWSNGIMRGLGKSYARKRVRHVESRGLNLGDQWPRRGLLTQSWSRGPTSPPLLPHTIPHHFAEVVASHGDCVAIISRSQGERLSYRELDERSNVLACGLRERGVRKGDRVAVSLGNGWEFAVVTYGLFKLGAVLVPLNPAFTAPQVVAALNHLEAAHLVIGTETNLPFKGPRGNVSLLRNLVLDLEGASVESERIPSLRNIFLVDNSDGRIDPTAFSATIPFSSLLSDNDNSTQRARTIVPDEELHRDDIINIQFTSGTTSLPKAACLTHHSILNNGYFIGERMKLGPGDIICCPPPLFHCFGSILGYMATATHGSAILFPSEAFDPLATLLAVQEEDATGLYGVATMFAAELELISSGKVRVGEGGVGKLRTGIAAGSSVPRNLMEKLHRVLGLEGLTICYGMTETSPVSCMTMMDDPMEKRVDSVGRLLPHVEARVVDTGDRTRVLPIGERGELLVSGYHVMKHYYNDVDRTVEVRVVERMPNPDTEEHEEKVWMHTGDEAEMDGEGYVKITGRIKDLIIRGGENIHPLEVENCLFAMGEVSEVSVVGIPDERYGEVVGAFVIVHEDVRVGKDDRGVGDEDVDLGDGDGVDGVKVLKKADVKDWVRDRLSGHLVPKWVFWVKSEEGYPKTASGKIQKFKLREMGVRWLEEASERGKRVEHAVGAAG</t>
  </si>
  <si>
    <t>&gt;2969_g</t>
  </si>
  <si>
    <t>MSDPQTTSEAEKNIEIWKVKKLIKRLEAARGNGTSMISLIIPPKDQVSRAAKMLAEEYACSVLLVLGTASNIKSRVNRQSVLSAITSTQQRLKLYNKVPPNGLVVYCGEILTSEGKERKVNIDFEPFKPINTSLYLCDNKFHTEALAELLESDQKFGFIIMDGNGALFGTLSGNTRDVVHKFSVDLPKKHGRGGQSALRFARLREEKRHNYVRKVAELAVQNFITADKVNVAGLILAGSADFKNDLNQSDLFDGRLQTKVIKIVDVSYGGENGFNQAIELSAETLSNVKFIQEKKLIGKYFEEISQDTGRVCYGVEDTLKALELGAVETLIVFENLEINRWVLKDVNGAQIILNLSKQQENANRDQFMDKETGQEMEVVEQGAFLEWIAEKYKDFGANLEFVSDRSSEGNQFVKGFGGIGGILRYKVNFEQLADVDDDDEYYDGSFSLDLHQSIG</t>
  </si>
  <si>
    <t>&gt;4875_g</t>
  </si>
  <si>
    <t>MASMAVTVSLEDLKNGNISFDTLVKAFGPDSLGIIIVKDFPPEFAQLRQRLLSYSSYLGNLPEFKLNKIENPAAKYLTGWSRGKETLKDGQVDTLKGSFYANCAFYVDPSLSCANPTSEFSTDNFPEYLSPNLWPSESTFPGFKETFEDLCRLIIDTAVLVAKACDSYAEKEIPDYVPGYLEHVVRTSTTTKARLLHYFPGEPQPTTEGEGREREKEREEEKEKDNDDWCATHLDHGCLTGLTSAMFINETRQVPAIPVSYAYRPKYLPPLGELDSSPDPTAGLYIKSRSGETIQVQIPRDCIAFQTGEALERITKGRFKAVPHFVRGVRPGVAEGEDAAGRIARNTLAVFTQPNLGEVVDGEHGITFGEFARGIVEKNVVR</t>
  </si>
  <si>
    <t>&gt;8375_g</t>
  </si>
  <si>
    <t>MAMPFSILPSRPKLPLQPTTHAQNPMFQQQTRPATMYSSPWLRPSEEIVAPRTQVEACPPWKETLLRFDASVRHPVFFTEDFRKVPEGVERGADWGTPVARGYVFEERDRLGREKRRREGERL</t>
  </si>
  <si>
    <t>&gt;4218_g</t>
  </si>
  <si>
    <t>MDTLARRLDSLRLEDGQPDAQARKAELENLVHVLSTSEIRRLRDQLNNIRLSVDILTKIPVELLLHVADHLNLEDVIKARCVSRTWNRVFSSPDFCIGVIKKHFQLVWQNQLFSMNPTEHSDAKARLQNWFQNAALARIRRQHGQYSSMAVYRYHFEDLRNDPLRHPEDPLEERKYCNGRVAFRKSPYSFIVKSLRSNDTWTLMTENRTPMAHRWWISDRYLFAQSKHPNELHAWNLESLGNSPKPLTIRLPSEIRHLSASHDQAVLVIQSMEVLLWTITGSDGSQEPANLIGSLKILKCAHMPQPQQPNTKHIFERMILFRPNDPGHLFDLVLEYNSGRLKLSRKLTIYQYTMEDSDWKLTSTHTTEIYNVKIGTLYHDWKVQFIDEINIGLWSHNSSCFLNSYDDDELVNRPYVASVMAFNTCTNKFHLQHYALPVRELSPGFTTGLSSNIQFNIRDQNLPHLFIWRSQAHVPNPELRYPSERSHGAPHAIPGSKPLFLTINENAPSLISKGWREEELAYREGEIAYTYLPAKDDGLLRGFEADYPVIRGDDEFVVAFGVDAFAVWCFDGGVELSRAWAGLECKLEDGCPVCTRLG</t>
  </si>
  <si>
    <t>&gt;16832_g</t>
  </si>
  <si>
    <t>MRPSQILRSGGGGTPLGKYEKYIGDYGSFGTQKQKNIISYGLSPNRQRPLAGTMHAAVFNVWRRFSHQVLYFLPPFAAAYYAVQWTIERNHYLNSKAGRLEFGEGEQ</t>
  </si>
  <si>
    <t>&gt;8361_g</t>
  </si>
  <si>
    <t>MTSSNHVSTFEPPEPSAHSSLRLSKIRDSIGSESMVSSISSLSFRASSNASVSSLFASTSTPTASRSVSPSGTSTPRAMSGSVFGGTAGEQLPLSERPEDPRNLILQAFVPHIAVHTSLDTQELVKDKGFDGGLWELLRPFGERVQGKVTVRDSIGAGKAYDDFAVRFVELGDGVQVPEGVGLRKSMEGKPNGNGNKPIPDFITAQKARTGGDIAPIETLVDRHLTHAEDFPTMSGDDFFGLKQALKSPEIPSPFYTLYLRRLLSGIPLAPHETFSHPVACVIAISSRSTSPIEALRKLYDESSHGEKRLPQWVNNEYLRYYVLVHDEERDDITKSLNLFEQMKRHFGLHCHLLRLRSSHCVSSDDDSVQLPRPEWLAAPEEIADIQARENEEEVEDSYPCLYESDTTAIKTFIREMVTQSIVPSMERCVATWNDQVASRRRGLGGRFMSITKKWAFGGGSRNSVGNGIATTGSSNYNAVQGFYRPDAPEAIMRKLADYAFMLRDWKLAQSTYDLLRTDFSNDKAWKYHAAANEMAAISTLMNSQAISSKSRSETIDQMLETASYSYITRCGATYGACRCLALGMELLRLRGGSSTEDAARWGVRLLEYKVVGVIGDALIKERISACYASKKGSGSGNWGARTRKSALMSIQAADAWLTLGKPQQAKQRLDESNSKYETLMYSDALREYEHANAFLEGLKREVQLSLYPESAIEGPGGIEEVIDAVEEGGGFVGRSHRRSLMGATAPALAGLTTAPLRGTEIEGKGTGDQFE</t>
  </si>
  <si>
    <t>&gt;6847_g</t>
  </si>
  <si>
    <t>MSLAPQLSAVYDNFQTKAPTQVVQTINGANSEFETLFKSRNIIKVDDKLPSFTLSDALGKTVTSDELLSKGPILITFYRGSWCPFCNLVLHAMQQNLDKFQAKGVTFVAISPELPDTSLSTIEKLALKFPVLSDVGNKFARELGIVFSMPDSMRSTFKSFGHDLVQRNGDDSFEVPVPASLLVDEQGIIRNTFIDPRYWKRLETSTALEWIDAL</t>
  </si>
  <si>
    <t>&gt;8665_g</t>
  </si>
  <si>
    <t>MWPNNGYGNNGHFPQNNFNQDDFTQSQFGGGNPQQIFQTQPNMMPFDEMNGDSFMENNSFQPEVGIYNDSAFMQNQFVNQFSPGAFPLSQSAPTLTPHPPTQIKPSVRAAELKAKLLKQREGRTSSVPPSAGTPTKPAGRPELSIATQNSPTTPVTAEEKREQELNVNELISQYSNEPKPTANASVKQEKLPNNSSLPNTPQIPRQEPAAKPIAESPTRAVLALLENGKGPAHQTNGKTPGHRHTSNGSEASEGEILEDDDAPPEKARPSAKLRELQSNPKATQHDEQPPHKEQIAQPSQNHGSRDEPRQRSQPMNPKGSRIRDDYRHEDSEPRPYPTDHNERRFQNEPDRSAYSYREPHEGEYRRSEPQGERSRADAKRELREPKIPTLNELLPYDENLREWLEITGYHNAPYRDKILDRRRAIAALDARREELLREMHAEERGPPNVMQSSTMLPPPIPNKIGGIEPAILPPSTETTPERVVSNKRPYSDVQSPREDAVSGKIARTDDRSRGPRTKEEEDADRGHLRSGGFEDRRVPYSDRRDRSPRNDSRGRSRERELSPGQRAYENRPAARNRPYDERDTFRDRDEIPERNPGARQYVERGNYKGRGYDPNFRSRGGRGRGRGDPRDFRSDSRENEYGYKIANGRPYADPKGFDKGGKGDTRYFIVKSFNEENVLRCIEDSIGTTQVQNGSVFKEAFETCKNVILIFSINRSRAFQGYARMESLPGSVDVPDWQRAINWESTGAFRVRWLVICSTRFHAVGHLKNANNEGQAVLIGKDGQEVERECAEGLLGIIDGEVERCLEGGRDSRKGFGDRQDGHVDNRRRFEDEIEWEWERDGDEYYP</t>
  </si>
  <si>
    <t>&gt;1345_g</t>
  </si>
  <si>
    <t>MHSVSIFTGLVSVLTFASAMTTHAKTKLSTSAQDYFDTAMAIGDSRFDANYGYLWYLDNGPWSIRFTAWYIPGLLYRNQGNDLANAEKALRKILAVQMNYDYSSPWYGDYKLSPDEPNPTTGSDVLYPEEIYATYDPNWHEFIGSSLVQTVAEFEHLLDPKLVKDIETSIAYASEGSMRRNGTAPDNLILGYTNPQLMGVFMIGWIGERLCNQTFIDFANEKGTELHQLFTAGSNTFTEYNCPTYYGEDIFALAASIKYGAKQATLTQFAPFLLTELWKDIAEHYNPYLGNVVGPYDRAYARDMPTHSAISGQYWWGIFGYDTAPVPWKGNDDFRYDLAQGPSLALLMSTVSNVITPETKNKLLVPFSDERFLNKTIREDLNTEVLRIAQSWLSKELMIGGQTVAEDTNRGKQFVPAIVHWASDKTHKPFPYSGWFSLYPTASTITAEVGPKTLSITYPNTTQVGTDFFTYMIAGIPPQWSLDGNVVNGFTNLPCLDVKVSAPGLEIQPTNYWNNVIYNHYYYNVTYVVPANFSGVPTMNFELEYTC</t>
  </si>
  <si>
    <t>&gt;10112_g</t>
  </si>
  <si>
    <t>MAQTTKRSYKHTAPFDSGFLSVGLIHRIHYEQYGIKHGKPGNLPDIVHEAGLELIVTVVFLHGGPGGSTSQKNTIFFNPSIYRVILFDQRGCGQSLPLGEIRESSSQHLVSDIEVLRKHLGIQRWHVFGASWGSTVSLLYAQSHPEAVVSLTLRGIAPYQAQEEIDFNEAFGRTFSFHPEMYDELVGHLTEEERKDIAGSYVKRLSCGDHAAELAAMRVINKWGGVVSRLIPKEEDSDVMMTEAEEKHMIAAIRVECHYRAHHLWLKDMQYLEPEQLEKIKNIPCAIVNGRYDLICPPSAAWWLHKALPKSKLFIIPDAGHSGAEPGTQNKLVEICDEFATLSI</t>
  </si>
  <si>
    <t>&gt;1119_g</t>
  </si>
  <si>
    <t>MCAKACQLRSHDHELRTPLRGASNRATEQAFAYGTDLPLAKTSICSRAAAKNVVTFSRMQLIFPHRDHPDHAGTFRRTSSASSPHAVPLRPLDIWQQIFETASASLLERDAGKHSQHGGVFQGLRLFLIATLPPSCVPITGPKEAIGR</t>
  </si>
  <si>
    <t>&gt;8739_g</t>
  </si>
  <si>
    <t>MSGTKLVRLTILIQKLDSITYEEFHNYWKNEHPKAWLSVAIVQENVVNYSQFHVDENVSEGLKAAGLPVAGYDGGVNIWARNTDELMAIFHDEEYLRVVVPDEEHFLRRSEAKMMFGWDEDIWVGGKINDGVPL</t>
  </si>
  <si>
    <t>&gt;713_g</t>
  </si>
  <si>
    <t>MSALCAHGAARGKQAAHVSIEPPLFKRITSSRNQELRRDLTGLLDCALDTCLSADCLNDLQLILQYENFIVHSYVDGDQSRPNNPGNRGLNANNQAITTGEPLETSLPLFSLLVITKTLTRSSERYRIRLRILLQACDRYFPKEVCKWVPPQNGMFLWTSLDLRKHSTMLSGDQKLTKAMPTSNQAWDIQARILCRGLKNGVQVTMGSLFDTTKTLTTKLYFRMTFAAADELEIEVGVKRIANAIREEFAIETID</t>
  </si>
  <si>
    <t>&gt;16841_g</t>
  </si>
  <si>
    <t>MAPEEDLKKRVGRKLTKKRKEAHHVTMEIPERFRDGDDEEEDCTAPHDANYSMNQSVFGMIAAASGSQVDFNARFDGQSSDEEDSAEPSMQASQILQPKTRTPQPATPTRRSHGRKFSESRLARSMSALRSKSKSKISSKSASPTILTSPPVSPLAELELNRSNSRDAPVMSRMLEAKAELSLRPSFDLPRTDEDPTGVDDGEPGSSSLARRLKEIFNFEKAEDVIEEYPCWLLKSVLLQGFLYITTKHICFYAYMPKKDNEVVKSGYLSKSGRRNPKFNRYWFRLKGDVLSYYTDPSEKYFPHGNIDLRYGISASVWDKDKSRDATYFTVSTHQRTFYFKADSVPSAKEWVKALQKIIFRSHNEGDSVKISLPIENVIDIEDSQIVDFADTCKIRVIDNDETYAIDEYFFSFFNFGKEALNVLKILVEDTIAQKIPEDLLQSPLLIPDGGTSPKVIGLKRTSMHSPKEPRSPPLLANRTITPFLGESVRATLFPAGVALSPRASTEMSRTSSDAVRRSMDLKTFSRPTIDPNRFSLDGLGGRRSASTSRRSSSRNRPDEEKRPSEKHGSSDSYVHSMEEPESSGAFHSASDEVQASASQILRGSDVFLSPTIQRTSSASRRRDRDVLLNNESRSDSPSGLTGNNGHASPKPRHSATTGSVEESSNGQGEPSLSAPTLQTLVKAGAYPLQRAAGFAGYLNQTSKRMSNLLATESMGYVEKVSGMWKGGKKHYDEPHGGIDDENYDGEDEQTAGSGDRFREHFALPPTERLQAAYFGYLHRVLPLYGKIYISSRSFCFRSLLPGTRTKLILPMRDIENVQKEKGFRFGYSGLVVVIRGHEELFFEFGKPDLRDDCAVTIFQNLEKIRYLDESEILTMEEKEDAESASAEHKALQRARTQGHMQHNVPLPYTVNESRGEAPPIIFDDPLASMLNFKPAESLRITCLTIGSRGDVQPYIALCKGLMADGHKPRIATHLEFKEWVESYGIDFKPVDGDPAELMRICVENGMFTYSFLREASSKFRGWIDDLLTSSWKACQDTDILIESPSAMGGIHIAEALCIPYFRAFSMPWTRTRAYPHAFAVPDHKMGGAYNYITYVMFDNVFWKAIAGQVNRWRKAQLGLHATNLEKMQPNKVPFLYNFSPSVVVPPLDFSDWIRVTGYWFLDVEPNYTPPKEITDFIKKARDDGKKLVYVGFGSIVVPDSAALTNTVIKSVQKADVRCILSKGWSDRLDKKGASEPEMEFPPEILHIKSVPHDWLFRQIDAAAHHGGCGTTGASLRAGIPTVIKPFFGDQFFFGNRVEDLGVGIVLKKLNEDGVKVAIQCIYRDLDYAKSLIKGTIAKASDDQEESEESWTFVGEENDPELTRRMHDWETMAQTGVLRGNAEGSDTSGSKSIGLEVIAGSNDV</t>
  </si>
  <si>
    <t>&gt;4489_g</t>
  </si>
  <si>
    <t>MSNTHTDVLLAGAFAAVTVDLIVYPLDTLKTRFQSPDYKKIYYDDSKNAINRKVFFRGLYQGAGSIILITIPSCKRTLLPDQNYSNEDQAGAFFTCYEAMKSGLSKVNPTLGGTGSPLVPQPFIHSLASASAELVSCLVLTPAEVLKQNAQMIRRPAVSPVSKESTIFQPSATLQALKQFRKPSQLFRGYTALAARNLPFTAMQFPMFEHFKELIRQERKRKGRFTGGLIETALITAISAGSAGSIAAVITTPVDVVKTRIMLSAAGESSRGKAEEVIEKAKIQGQSLDKLASQKGVIKKSTLTVAREVVSESGVKGLFRGGVLRAIWTAVGSGLYLSVYESGRLWLGSQHHSVTEKDIS</t>
  </si>
  <si>
    <t>&gt;1256_g</t>
  </si>
  <si>
    <t>MDENEKLGSYLDSIYPASDEDHPTRTSRLLQPIIVLTTVVLLTVCTGTGIVSASLVFAGETSVVGGVGVAQAFSFAASILSFIYLVLHGCGAACNKPVGNVRPPVLKIHASAFIVARLGCLMWMVSMIAACVIVARPETCVMGTRACNLQIVDFVNSNFGFLAMGLILTALEARQNPFQMPHVRKMAETVNTRGDEHFHRSVSMRSARMEHMKVEEDDKFVMMHPQPPNCGTAENGDRLAVIRSQAAHGQERRLTPLLPMLPPLSPPQRADSRCRDWGEEWAHLFDEENLKKFKEALPKTDSGISLSRKLSSGYSASNKSSHVSASSNTSASSTSTIGSYNSRLSRLSERSRVVTPSSSIRNLTRRSPLLSMRSAEHPDIVVKPQVLFCPAKISSIPEAGELRRSASASQPLFVAKPYYIQRRASPRGTTLDSPYPYFRRPRSLPLHLKAKPSVGRKSVQTIPRKPVGGIVRRRTADIRIPGQFVVCKPRMNAEHERSMEKHMEMIEMEYVKRLPSTKNKRRSLSADSISTEGREKRAVERPRSRKGDKERRPGVVVGRANTTVPRTTLPREEGKVVMSGGLEANGRQNGVKVRPLSFRRLSLGDISPGLGDLFAWQREYKR</t>
  </si>
  <si>
    <t>&gt;1745_g</t>
  </si>
  <si>
    <t>MAASSEPFYIRYYSGHQGRHGHEFLGELPPARPVSNTQLTVRKEFDFRVQGDGRSAIARYANNSNYRNDSLIRKEMCISSLLIEEIKRIIKTSEIMKEDDGKWPQKNKDGRQELEIRLGSEHISFEASRQSWLGTKKSQDPEGLRVFYYLVQDLKALVFSLIALHFKIKPI</t>
  </si>
  <si>
    <t>&gt;4680_g</t>
  </si>
  <si>
    <t>MAARDRFSMTGDSGPSPLQRYIQQACSPEYFEPNLALNLEIADLINSKKGNAPREAAVAIVNYVNHRNPNVSLLALSLLDICVKNCGYPFHLQISTKEFLNELVRRFPERPPVRPTRVQMKILEAIEEWRGTICQTSRYKEDLGFIRDMHRLLSYKGYVFPEVRREDAAVLNPSDNLKSAEEMEEEERAAQSAKLQELIRRGGPEDLQEANRLMKIMAGYDTRQKTDYRAKAAEEVGKVQQKARLLEERLEAFKPGDAMTEGDVYEELASALQSAHPKIQKMCEEESDDHEAVAKLLEINDSIHRTVERYRLMKKGDVDAASKIAKGTLGTSTGVGKNAANELSLIDFDAEVETNGNGSSSTAAPSTSRLEDDLLGLSMGDTSYGQGGGISLGFGNNTNIPGPALISTTSEHSSARGPTPTRSPAPPPPPAKPDYSLFSTFGSSQQAPKPTTPQPSLFQQQQAASIAKPRAQAPPLDPFAALASPMQTSVPQQPQASMFDFANPKPPAPIPGEDDDEWAFSSALPEGLPAENTIVVSDTALKISLHAAREASTPEVITMSITFSSKTDQPISELTFAAAVTKGHSIRLQPQTGRRLQPHEQAGVKQIIYLNGVEQGKGDSVKLRWKASYKVGEQDVREQGEIGSLGIA</t>
  </si>
  <si>
    <t>&gt;7211_g</t>
  </si>
  <si>
    <t>MPADIRSFFGGKTDTPIREKDTKKKDDSKKRGRSRKVIEDSEDDEPTPAPKKLTPKAPPKKVGKKESPKEQETTTADYFASSSKPKATKSTPVKVKPTQAESNGRSSARKKTTTSYNEHKDDDDLAYLDDGEDAGDDIFAAAVPNGRKRKEDAYVEIDSDEEPLPVAKKAMTKAAAAKAKSTPKAKSTPKVKKDNVGMEDASENSSYVMVDDSDDMMILDKPAPKTISKKRKSVDSDDEDDEEDVKSAVKSGKAKSTKQPPAKKPRAPNSKKNEPESAAIKSILDNIPTVRAPSPPPKDPDQKFEWRKGGQGGGNSGPPPAAGSKDIPEGEDNCLAGMTFVFTGLMQSLSREEGVELVKRYGGKVTTAPSSKTSFVVLGTDAGPSKLKKIRDLHLRTVDEDGLFAIIKAMPVNGGDGKAAEKNMEKKKAEMEKIKQDVAEMEREEKKKALEAEKAQNEAQKLATLKGSSAPALAPKAILPSSQLWTTKYAPTSANQICGNKGAVEKIQSWLKGWPKAHKYDFLKKGPEGLGGFRAIMIHGPPGIGKTTAAHLAAKLAGYDVLETNASDARSKRLVEAGVNEVMNNTSLRGYFAGDGKDVDKTKKKLVLIMDEVDGMSAGDRGGVGALAKVCKKTDIPMILICNERRLPKMRPFDGVTLEIPFKRPTTEQVRSRIATICHREGLKLPLNVIDALIEGSNKDIRQIINMISTAKLDQTAMDFDQGKSMSKAWEKHVVLKPWDICFKLLGGGMFAPSSKSTLNDKIELYFNDHEFSYLMIQENYLKTKPSLLTNDMKVKEAKLKDLQLAEMAAQSISDGDLVDRMIHGSQQQWSLMPTHAVFSSVIPSSYRAGLVTGKTDFTSWLGNNSKLGKLSRFVKEIQSHMRLRSSGDRHEIRQQYLPTLWTQLIKRLENEGKECVEEVIDLMDSYFLTKEDFDSIQELGLGPQNMESVKIETQTKATFTRRYNQRTHPLPFMKATNVVAPAKVAKEAPDLEEAFEEEDEGEVIADPKDADDDENDLTKDKYIKKPKAKKAVAKKAPKKKSAKKNEEDEDEELDDFVVSDEEVKPKKAKAKAKSKGTTKKGKV</t>
  </si>
  <si>
    <t>&gt;708_g</t>
  </si>
  <si>
    <t>MATIPDAKTKNDENIPPTVDKKKWKKRLWSDAEFLRRLREGRERSHHQGRMQHLFCTPVSLKTDLPLPEYAIKKFSYPAYRVEQLQDICNKATMIYGTDPNTWGVPLYQYIFDIWSHGDIHTTDIEFGRMFAKFIETSRSDGEKPTTQDVLKLHKTLLDAVDAAKATGFAKQNPAEKIRLFVFDSSYKANHQIEYFNIKPLCRALIIIIENPTQQRKSNFEQQLVRLIRTGWTAGLSRPISFEGLEIQEVITENEVVILLPEAVRFIMDLDENEEALQEKRDPTVLETWLGDPEVQIGRLEKAAKCSEPMWTAGFWPKGPSTEWWELAKTLE</t>
  </si>
  <si>
    <t>&gt;6536_g</t>
  </si>
  <si>
    <t>MSKSFTPAQVAEHKDPRNGLYIIVDENVYDVTEFINEHPGGAKILKRVAGKDATKQFWKYHNEGVLKKYSPKLKVGTVAETAKL</t>
  </si>
  <si>
    <t>&gt;2277_g</t>
  </si>
  <si>
    <t>MASLNTLPPETLHHIVSYLSSDISDLLNCSVSSRALSEVANAALYRDIDLSPEVLYFEDSKPKRQQLRLLQSLSDNPKLGGFVRTVKNYPDGIIASDTHIDMLVRAAHNMNCLCEASLSSNPLAAHIIDNLPFYSQLTKLEVFGTNPHDHIWRKDFTSLTSLLW</t>
  </si>
  <si>
    <t>&gt;8263_g</t>
  </si>
  <si>
    <t>MSFPSSSPPPSSPSLPWRFTSSIVMGVVGTLSRSFLYALNDIEVVGLDGFLKILDSRSDPEKRERGLITVSNHVSVLDDPVIWGVLPFSYSFNPSNHRWGLGSYDICFQNRALTSFFNYGQVLPTHRSDYSPHGGLFQPTIKQAIRLLSSQPFSKPPRSLQTTPNSILLQTIESTDPFSSGTSTYSTNGLDTFPSPSFYPSRKHSWVHIFPEGRVHQHPHKSLRYFKWGVSRLILESEPLPEIIPMFIDGNQEVMHESREWPRFIPRAGKKIRIAFGERVDGEKVFGELRERWRALVRAQKEALERKGVAWESMMEMGELTEGLKFGKEAVALRKEVTMRVRLEVLKVRRSLGYPDEDPKQGLVETWIQEGGLGTGHKDDGSWVGKT</t>
  </si>
  <si>
    <t>&gt;8618_g</t>
  </si>
  <si>
    <t>MGSIFVGMFLISVYATTYLLTNCAFQLEFGKIYVYFSIKGTFLASILFFEVGSALCGAAPSSVSFIIERALAGLGSGGVQAGCLVIIVYAVPLAKRPKYQGFFGAVFGISSICGPLIGGAFTTNVTWRWCFYMNLLVGDVVIVLILFLLHIPDRPETRIPLKDKLRQLNVLGLLTLLPGVVCLCLALQWGGTTYPWNEGLDYLPIWFQAIDNVSAITSGIHLLSMLLSVVIGGISTGLIVGRLGYYTPLLLVGVCLSSIDAGLLTTFQVGTQEGKWIGFQILYGIGFGASAQAPNLAAQTVLPLKDVPIGASLMFFGLQLFGAIFTSVSLNVLNSQLVERLAEISGISAKMIQSMGVTNFLSVIPSQYHAAALVAYNSSLRVIFRIGLIMACLALLGALAMEWRTVKGDNPPKRPNGQRAAEEGKAASNSSVGEVPKAKVETCAERERTTRINQ</t>
  </si>
  <si>
    <t>&gt;9286_g</t>
  </si>
  <si>
    <t>MATLGLFSKASRARSVTGSVLQHIPLQPVISRSLRTRSSPTVPVTLSKPNNIQADENYDHYSGTVFERYQALINRALIQKERQDGPKKQATDTLLQFTIRSNSPDDFTQEDLISDLKKLKFEQTLLPASGNSEPPVLVILVTPKFVTWFEQEEEKPKLIPTILEITRPFYSKSCPNLSETNVICACVDGLSPQPSAIPHTRGNRQPVQGFTFITGFTPAKLWAENQVEYKVAKPSLTFEIREKGHRRRKHDTIAQRLYVTLPLANTLFKTGSPSMLSISKWIPSTNGDYFRRVNLDRERENVVIQLSSSSFGKGSPQFSIPAFPLTPARKIASGLGNIVRTVEFNRSDNKPASHELETAVTDFLKSEHTENSLVEVWALVVSKDAIANPLSRLKLMTAVKQWEKFDPEYLGYWIGRKAKLCRVLSGGGGWGEKEGLLSLDTEVIHIVPDEAGDDVFELQESMLSGIVRKGDFVQFFVRKHDEGKRPLPIERSPSEESNTQVFGSIPSTIDDIETSEPATQGTTISAKSELIQGHFGCVSESGMFCHFLPPTSTCTKIDMPYSYIVRDTPHSTEPVALKSHL</t>
  </si>
  <si>
    <t>&gt;8710_g</t>
  </si>
  <si>
    <t>MPLITEDKIIFCCSSAVPYTSMEGTKLYNDPNRELHEALFRSFIAFAVRRQQSHDTSSLIRGVVGSDEPESELDIPPTVPLVEYKPLFTKEVLEDLKRNPLDPKVPYVIHLTSRHDFGPVVSHRYFVCPMNLEEDWVEISLMQWFGQGEPFKMKAEKWDVKCQDHGRFFRMTLRPNLVMRGAWPIARSTPVKKEDNPVEDGAGGAGEEHVRDSPRESQVGESYPTPMGHGVLK</t>
  </si>
  <si>
    <t>&gt;8499_g</t>
  </si>
  <si>
    <t>MSIRDVAVNITPRVHDYSLVCEKEKPNDTLSQALGAVARDQDVVESKAKESIKEWRLWLRMQETSNNAAIDPLERQRKEVVEMWQSFSLLFQDGKSSMLPDSVPSVEVLLKEVVGAQAEWDPKNRKGFGKAKERFIEFADTINDYSYLFKFIPVGDKYVSLITGVVSSFASANHKKIADNFSLALVDISSHIKFAEKNIKISDTPNMRELVVKLYIQLFKFLCHSMSYFKKKRNRFRAALNKNFCDETVSKTVSEIQKIITEIRDEASGNLHIKFSEVKGLVQSIAENLQRVGSEGRADDENTMVNKLNRVEAELKTLGNFSVQYLASVEEHELHGKPRKPPEIQNKVEYFKPNLVKEEINVDEYDTFSSDVSNKICTRHELQEYSQTLVLYLEDSREDIVNTLRGISRPLVPNEALVDIQRWIQITESKMIWVEGVPSTCFGSDLSLAAMRICDISMRAGIPCISYFCKPRYNFASTNPEPLTNGEAAVVALLYSIVYQLTSLLPPQFEATDGLNERRFQLLDGTFQSIPVALHLIEVLLLHAPPSLIWVLDGLPLAERRVSESRDTAPYLMQLIAILRDQEKIRVSKVCFTTDGNSRVLNTAVSVYERVDASRVAPGGWRGF</t>
  </si>
  <si>
    <t>&gt;5463_g</t>
  </si>
  <si>
    <t>MSSSSPITSQKIYDGAAASDDPNPPTVAAFSPATLSHGTSVNKQRSTILVHQKSPLLIATPPQITRALAYSHPFLLPLNTFVGLLTWTSGDPWESFLLVASFWGVVLYGDAIMRYAGPVVVVMGLILGMYSRRYSPLSSQGWTGEKQKGHARLNSEATKIKHQKTLDEIVETLKIFTSRCNILLDPLLELTDFLSTQRTATSATTRPALTTLLIRILLITPLWILLTFRPIQIITTKRIALVSGTIFLTWHSRPNKIARTILWRSALVRKICTAVTGLQFTSPIPAPSPVEKDKPDLPPRRPEFPSTAALDASSAAKRRPDTPGVRFTFILYENQRRWVGLGWTTSLFVYERAPWTDEHLNPAPAKEEFELPDVEGGQARWRWVEGSRWLVEGAAETEEGGIRQKEGADGGQGWIYYDNKWQTGRRGVDGWGRYTRRRKWYRDAELVEVTGSTQTTPSPTPSVTPDLTPETIHTSSSTPTVPPSEAPPDYVETASFRRGARSGDRDGDSLVGGIGRTVRRRGITGAGGSKRSSRSSIGGDSLIVDEDEDAAIEALRARQADWGIGDDARMGLE</t>
  </si>
  <si>
    <t>&gt;4570_g</t>
  </si>
  <si>
    <t>MKKSNGKLPKWKLLANAFNKHMHGTFQPRGEKLIAKGIRNSDVLEENRDAPWRTSTGVSGFAKKLKELKDLQDKYTPQLEIEDILAGIKEPPTMEESSEDEIEIPDPHPEPSTEIPPRKRYATKRKSGTIPEGKQVQAKRQKRNEEQEAAAEDEAVASNVGSMSELNASPGYGTPREESNDELSDAHSDDEANARSRYQSEDESEDEFGEDAYDKGDDSRKNAGGEDLETEL</t>
  </si>
  <si>
    <t>&gt;8121_g</t>
  </si>
  <si>
    <t>MTSGIRKRRSTIPKRAEQVHVPQVNILGSKAMMFAPKAGVETLFGLFKDPLSEPHDPHPPFPTVLNGETITLVFPNDERILVHRKAFDNKSKTISEWIRMNTNATELLIDNVDICIMRVIVEWVYAGTINSLAKLAKLPIRFQVPDDEPRNQRMTREDQLQLYDIMNSVSKTREGKLFNTQIKFPTPDDAETYTGMVTNHVTISIIKGNLLELRNPVYETFADFEEDVDRIYENMKYVFGPGYRLTLFAGSLRHLILERLCDEVKKLQTTPPPKIDNEKYAILLMRLYQTAIDNEVPGLYNLCMSKLTQHHHLHQTFPPLSQYSFAFLKLGKLPRENKLHKYLAHCFVYGEVYRIERKGKTNAQLEHMCASVPGMAQSVFAAMRGTNGRVMADPRWCWPCEYHEHKEGEWCEVSKRSHVSTSSLGGNRWFA</t>
  </si>
  <si>
    <t>&gt;6196_g</t>
  </si>
  <si>
    <t>MIGFLMIILPSAWFLTMAGILSTLLFRLVSEILTNPSSTSSPYNAIPLVVGLTYLGFIGLIAQDCFFPNRTANMFKIHSAGPDQVTKWVDTRVPTKARI</t>
  </si>
  <si>
    <t>&gt;4540_g</t>
  </si>
  <si>
    <t>MSSHDGARSVRQSKRYSMTTLYLSMSANEKDLEIEDDLAKAQKVLRELKSKISSQSKKNFVLEKDVRYLDSRIALLIQNRMALEEQNEVASHLEDAADLQEGFFPNDEKTQKYGNLLFLLQSEPRHIAHLCRLVTMVEIDSLLQTVMFTIYGNQYESREEHLLLTMFQSVLTYQFDNTPEYSSLLRANTPVSRMMTTYTRRGPGQSYLKTVLADRINGLIELKDLDLEINPLKVYERMIQQIEEDTGSLPDSLPRGVTAEQAAENAQVQAIIEPRLTMLMEIANGFLTTIIDGLEETPYGIRWICKQIRSLTKRKYPDANDQVICTLIGGFFFLRFINPAIVTPKSYMLIEGTPAERPRRTLTLIAKMLQNLANKPSYAKEPYMAKLQPFIQYNKERINRFMLDLCEVQDFYESLEMDNYVALSKKDLELSITLNEVYATHALLEKHSADLNKDENSHLAVILNDLGPAPAQLPRKENRAINLPLFSKWETAIDDLTAALDITQEEVYFMEAKSTFVQIMRSIPNNSTVTRRPLRLERVADAAATSRNDAVMVRKGIRAMELLSQLQELQVIDKSDQFSLLRDEVEQELQHLGSLKDGVILETQKLDEVFKTIRDHNSYLVGQLETYKSYLHNVRGQSEGTKRKQQKHQVLGPYKFTHQALEKEGVIQKSNVPDNRRANIYFNFTSPLPGTFVISLHYKGRNRGLLELDLKLDDLLEMQKDNQEDLDLEYVQFNVPKVLALLNKRFARKKGW</t>
  </si>
  <si>
    <t>&gt;8590_g</t>
  </si>
  <si>
    <t>MEPENNKSQDRITVTAVFRDSNSAPKEKTKKRVDHMATVEDDDERLLAQIGYTQDLRRHFNKWSTLSYAVSVLGVLGSVPATFGSPLSLGGPAASVWAWFVGSLMASCISASVAELVSAYPTAGGMYFVTKNVVPPEYAAIWSWVIGWCNLLGQTAGVASVAYTVSQMILAAASMNSAFDGTSYAFTPTPLQLVLLSILILVLCGIICSLATRTLHEIVLWFAPINVLASVAICIALLVQTPNKQSAKWVFTNFTNGSGWGVPFSFLLSFLSVAWTMTDYDGTTHMSEETHDANIRGPNAIRHAVTISGVVGWMLTVTLCFCCSDLDAVLASPTGMPAAQIFLNGGGRTGGTVMWFFVVLVQFFTGCSAMLADTRMAFAFSRDGAIPFSKFFSKINTTTHTPVHAVWLIVFLSTCLNLIGIGSTQTMVAIFNITAPALDLSYAAVVLARNVYGKRIVFVPGPYTLGRWRLPINAVTCTWVAFISVVLLMPTIWPVTKENMNYAAVVGGGIGVFSLGWWWAGARKTYTGPKTKDLLTLSAAEEGSADEGAPGEEVIAPAYA</t>
  </si>
  <si>
    <t>&gt;8568_g</t>
  </si>
  <si>
    <t>MADQCIVCLEDLDAVPDSAIHGDPRDAGGVVAPATELLSTHPRNNDHDLQIALIKPCGHVLHDTCLREWSQKANSCPICRGQFNLVQVLDKVGGKFSLILLFSASYDRISSHLFRPILRAFLGRTIGLSASNQFVTAEAAGSESRTPGPLVFTQNGIELLLIVFAGTVISEYEVEDKKQVAEFDPRPFLFEDEDEEVRPCPICDRSDQEEVLLLCDQCDAPYHTHCIGLSRVPDGLWFCMECAENGAYARAGLEAERSQTLSRRLAPRTSASARLAREHERNDPWNSTWNLFSTRVQEVVGLDLDFSDDEQSMSSFRSHQQRLDEQRRRAHLEQWERRLEIAERQGAQRNIFRIPAPAQVIAPPQPRTPAETAIETSAWRALERAQRMDTSTPRSRKRKSRSTTASPGSPQEPAEPERKLKRPRTRRVLDRPEGSIPPPSSATPTQRPNGNQTPMSPTSRALGDSNAEPSFLTSLLRELGEGPTSDDDTTKSAVSASMSNPYRVNSPPLEFSSPAASPASSTSYHTPRASSMTPPPHLSKRPGSPYSLTSRVEPIFPPADYSPSSNRSLPESESELDQETHTPKCSRPIISHLEIRQPRPRRQGPSLSPTSDMPFEAKENVNKIVTKALAPHWQKQQITKDQYTNINRDVSRKLYEIFADLGEQTTTWEKITTTATAEVATAVKSLVV</t>
  </si>
  <si>
    <t>&gt;9506_g</t>
  </si>
  <si>
    <t>MGKWRWGVILDAGSSGTRVHVYKWLNAARAKHDAGIDDLQSLPKLETKAHYTKKIKPGVSTFGDRPGDVGPEHLKGLLDHALSIVPEDQVKDTPIFLMATAGVRLLEPLQQKALLNEICSYAQKTTEFSLPDCDLHIQVIPGETEGLYGWIAANYLLGGFDSPQKHNHGKGHHTYGFLDMGGASAQIAFAPNSTEAEKHADDLKLLRMRTLNGDAAEYKVFTTTWLGFGVNQARDRYVQALLDGTYTKSAHELPDPCLPSGLKTTLKGDVIETPTNNEPFLLGTGQFDECVKSTYPLLDKDAPCADQPCLLHGQHVPAIDFEVNHFVGVSEYWHTTHEVFEMAHKDKAYDFAAYQKLVKDFCSEEWEDIAANVEAEKWGRKVDARTAQEICFKASWLINVLHEGIGIPRIGLEEGSHAPGYNGTKEISVHTKDKGFLDPFQAVNKIDGMEVSWTLGKMVLYAAGQIPPSATEALPVGFGANLGGGSFQEAGSNSDPYPIGEEEDSWTEAAEDLAEKAHSTSTPGFLFFMLILIFIGYVFRKRERRMKLYRGVNATLRRSRRPGSPRKGGRGFFGSSKLFGRSSTSYERVMEDGEATGEFALGEVESDENDHSDSSGSQGSRVGRSSGLATPKMNVVNFDTGNYFDGGPVRDQGIGLGLNHSGLSAMDRSGLVVRTESRERLAPLQMLGSGRRSRNGSPTRLKSPLMVPLEED</t>
  </si>
  <si>
    <t>&gt;7771_g</t>
  </si>
  <si>
    <t>MQKEVLKDTPTESTERKETKEEPKLLKLTSAEFQVYNSMAEHMEYFHNHFRQSWTLLYSACQNNQRPKSLSLKAFLSTGLQFCSHLSAHHSIEEAHIFPVLVRKMPEFASGRNAAILLQQHKEIHEGMDAFQEYLERCKRGETELELRVLKEKMDSWGDVLWKHLEEEVKTLGAENMRRYWSLEEMRRLPM</t>
  </si>
  <si>
    <t>&gt;9557_g</t>
  </si>
  <si>
    <t>MLSNPLQRFSAYNALPSTAMMGNTLPPNHIHTGLHTLADGSQYALQQLQQQVDLSQNPQVHRSQNAKHRQHPYGSVSGNGRTANGASGPIRRRISRACDQCNQLRTKCDGQSPCAHCVEFGLSCEYIRERKKRGKASRKDLAQQAAAAAAANGQKSPTGQSSTDERTSPPESRTENGSSTATMGSSESGEFRRPQASRSLSINNAGLDIKPPTREATKGRLRAASLESLTDLPNGRQPHMASRAEADQIENAASLNVNGYPNMHGYRPTLNTHMMNGSGVNPNYNAGQGSLSAGYTDLPYAIQTSSPTNYPGNTPGAYRLGDSPMPGFPMGEEATSPAGWMSLPSPSNQYQQQSMNQNFTSTLRYPVLLPLLPHLGNIVPLPLACDLLDLYFASSSSALMHPASPYVLGYVFRKASLLHPTKPRLCTPALLASILWVGAQTSDAPFLTTPPSSRGRICQKLLELTVGLLKPLIHVSSDSGNSPNFSNTVINGVALGGLGVAMPGSVDTDGLSGETGAFGAAGCLDDVVTYIHLATVVSASEYKGASLRWWNAAWSLARELKLGRELPPNPAPQQPSETVNDVDADGEADDELPTHSGMITEEEREERRRIWWLVYTVDRHLALCYNRPLFLLDIECDGLLQPMDDTLWQAGEYYTGDSSIHITSPSGTPRIRRTGPNFECTGHSIFGYFLPLMTILGEIVDLHHAKNHKIFGSFRSAQEWDDHANAIAGQLEAYGRSLRDFETRNLSTSANEETQPENSAMEGVTSTSQANNELNDMPTPSVRSVQTNQSSSSSHNTEADIQTRIVVAYGTHVMHVLHILLTGKWDPISLLDDNDLWISSQSFINSTGHAVSAAEAINNILEYDPGLEFMPFFFGVYLLQGSFLLLLIADKLQVEASPSVVKACETIVRAHEACVVTLNTEYQRNFRKVMRSALAQVRGRMPEDYGEQQLKRRDVLSLYRWTGDGTGLAL</t>
  </si>
  <si>
    <t>&gt;5013_g</t>
  </si>
  <si>
    <t>MYFSLILPLLSLASAALPPSYTVTELGTTFDNNFPNVYRDNGGGGSVGGINYVVFSDTSVTNGGRNGELVYFVSNSIAVMDYNAPSNPLNLFDIGTAPYPEEFVPRQANESNNANYCIWPNSNIVGGLSTANTGIAVYPVLARDAAAGGGDFLYSTLVQITATGYGPVGKRLVPQLFYAGEIRYGEFGMILGVDGYIYMFAAIQQTTPGVKVARVPQSNVADRTKYTYWNGNSWASTPPAMYDAAANMFNYSGAYSYGPFSGDIYFNSYYNVWVAVFFDQFVDGIFRLMYSLTTDLTGAWSAEQDLYTTAAESGSYNYAGHAYPGLGSGQTLLLSWTYGTNLTKMATVTFK</t>
  </si>
  <si>
    <t>&gt;1300_g</t>
  </si>
  <si>
    <t>MTTNAELASVKRNIVMQDYALVHNISENHKSQLLKLPYDIFQLLLDNLNFVDSVLLGLSCRHLYHFLKTVYPEPIPLGKNPMNSPGQPFREPVGFRLQAWMGNKYILSRGINPWKFLNTEVYGGHPNWFASWAPNCAANLASRRYQDWEEAKDGDGKKILPSPYNHGQGWYVKVVEDIEQDLYRRGDLEEWRKFWKRKGAFENSGPYDKVIEEYKWDAFSEGLVWLGL</t>
  </si>
  <si>
    <t>&gt;8240_g</t>
  </si>
  <si>
    <t>MLASRLSRALSRAPSSATLSANLLRTPLCSSIARRGYADEKIRGPVIGIDLGTTNSAVAIMEGQQAKIIENSEGARTTPSVVAFTQDGERLVGVSAKRQAVVNPENTLFATKRLIGRKFTDVEVQRDIKEVPYKIVQHTNGDAWVSARGEKYSPSQIGGFVLQKMKETAEAYLTKPVQNAVVTVPAYFNDSQRQATKDAGQIAGLNVLRVVNEPTAAALAYGLEKDQDKIIAVYDLGGGTFDISVLEIQKGVFEVKSTNGDTHLGGEDFDIHLVRHIVQQFKKDSGIDLSDDRMAIQRIREAAEKAKIELSSSMQTDINLPFITADSSGPKHINSKLSRSQLEKLVDPLISRTIEPVRKALKDANLQAKDIQEVILVGGMTRMPKVAESVKSIFGRDPAKSVNPDEAVAMGAAIQGGVLAGNVTDVLLLDVTPLSLGIETLGGVFTRLINRNTTIPTKKSQVFSTAADFQTAVEIKVYQGERELVRDNKMLGNFQLTGIPPAHRGVPQVEVTFDIDADAIVHVHAKDKSTNKDQSITIASGSGLSDSEIEKMVQDSEQYAESDKERKAAIEAANRSDSVLNDTEKALNEFSEKLDKAEVDSLREKIATLREFVSKSQSGEGTATADELKEKTDELQMASLNLFDKMHKARAESGEAPAEGASEAKPTEGESKDGEKKP</t>
  </si>
  <si>
    <t>&gt;4893_g</t>
  </si>
  <si>
    <t>MAGQLTPASDKVAIGAQQLFEKNEIPFDTPNSDSAEETEIEAEYPEGGLRAWLVVFGSWCALCSALGLMNTLGTFQAYISVHQLADYDEGTIGWIFSIYTFLAFFCGIFIGPLFDKYGPRWLIFGGSICVVGMMMLLGSCTEYWHFIIVFGVLGGLGTSLVFTPSIAAVGHYFKTGRGNATGIACTGGSIGGIIFPFMIEKLIPRVGFAWCSRIIGFLCLFLCIIANLLISSRLPPLKNANAYPDFRIFKSMPFAITTAGVFLIEWGLFIPLTYISSYALAQGFSSAFAFQILPILNAGSFFGRWIPGFLADKIGRYNTVILSVLLNLLSVLCIWLPVGGSTAGLVVFALAFGFAAGSNISLTPVCIGQLCPTESYGRYYATCYTIVAFVGGIGV</t>
  </si>
  <si>
    <t>&gt;323_g</t>
  </si>
  <si>
    <t>MAPQDNDSAVGDTATTQTRGHDASKPIDTSQPLSGMRKFFLLFAVFMSMFLVGLDRTIISTAIPQITNDFNSLPDVGWYGSAYMLTMCSFQLLFGKLYTLYSIKFVLLTSVLIFEVSSAICGAAPNSTAFIVGRALAGVGAAGIFAGNIVCIVYTVPLAKRPKYQGLFGALFGLASIMGPLIGGAFTTNVTWRWCFYLNLPFGCVAMVVIALCFKVPNQDTTKQHWAEKLSQLDALGTSVLIPGVVCLLLALQWGGQIYAWSNVRIIVLLVLMGLLLVAYVAVQIFIPKTATLPPRIFKQRSVVSAFWASFWIGASQIIYVYFLPVWFQSINGVSAMESGIRLLPSMLSIVVGSMSGGFTNNKIGYYTPLAIVGSCVMCIGAGLLTTLQVDTGKGKWISYQVIYGLGLGWCFQAPNLAVQTVLPRKEVPIGLALMIFTQLLSGAIFVSVGESILDNQLVQRLSGLPGFSSSLITSGGATSLLSSVSADIRETVLTAYAEALRKVFQLGLILSCLTVLGTATLEWRSVLKKPAADVDAETSGEVTEKNSRTDDGVKLDSRKAITESGRARVAVEGVETKASFKNMLQK</t>
  </si>
  <si>
    <t>&gt;10568_g</t>
  </si>
  <si>
    <t>MACVAIVADIPSKCDNNTITKATDLTIVPTIAIQLQIPTLLKPKVSAAVIRCLFQILPSVVPATEFYSSNRINRLPPELQLHIFSYLDPVSSTCLGLVCKAFWNIHRNRYKKVALTDMSENCIQLHSFLDEWMEKYKLVYSYWVGEFISVQRYNEMGYI</t>
  </si>
  <si>
    <t>&gt;3419_g</t>
  </si>
  <si>
    <t>MVKNGAKGGALRGSRSSISLRAPPREDKLPDAPLVEWVEQDNARRIEELKTQIAALTVEANSMRGQLQSQKQLGQRGDEAHQEPIYVQGPISGIDKAQEGLWEKFQEVEGGRSDGIRGDQYEKRGWWYNEDAGRASGSIAQSPDNKESDLASTLFDKFQEVRLTENWQPPKQSLITKGLDGGNHSLKQPWMYAEPFCDFLSENPTVFHAVDYFERKLKAAGFVKLSERQSWTSTLKAGGKYFISRNGSSLNAFTVGAGYQPGNGVAIIAGHIDALTAKLKPVSTKKNVGGYVQLGVAPYAGGLNATWWDRDLGVGGRVVVKDPVSGKISTKVVKLDWPIARIPTLAPHFGEGMMGQNNKETQAVPIIGLADDSPYEGFDTSCIPNLTLGSEGSFAATQPPKLVRAISKELGIADYSSIINWELELFDTQKAGLIGLDKEFISGGRIDDKVCSWAAIEGLLASAGSTSAKEKTGGEKDGIVKLVALFDNEEIGSLTRQGARGNFLPDTIERIVEALGPKGSSANLLSQTYANSFMLSADVTHALNPNFASSYEGNHAPRLNVGVCICTDANGHMTTDAVSTTVLTRIAEKCGSKLQLFMIRNDSRSGGTVGPALAAKMGVRSIDAGIPQLSMHSVRAVVGREDPGLGVKLFKGFLDGFESVDEEFQ</t>
  </si>
  <si>
    <t>&gt;3015_g</t>
  </si>
  <si>
    <t>MDGSFGEGARSENEYDEYGDTILGGSRWDAAAATASATTTATATATAGREEGDIQDGMLLDVILGVIFCPQLLSSSWPIRASSIGRLERAACRGSSRKSTYEVLLRVPIPDSRPISLSRGLILHTQTQHALEGEIFFYS</t>
  </si>
  <si>
    <t>&gt;4960_g</t>
  </si>
  <si>
    <t>MSTTLPTLPTEIWMKILEKHKTEDNLPELWISLRYVCTGWRDAIEYIFRDSLLRKTHIFFNLGDIYDEELGSVLLDTAFDFSHLSEDKVIAYFKIEDAAEEYRDELRRRLEGTVDMAIERPSAPQHSIQVRHDATDGPIPKLSINYKNFPFVLSCDWREMYTMFWGEINLSQKLLSGWADNQRGWVEGLRAQMEGGRLNEMDLITKAMSAFSSTYDSNLKKARRARIKQQWKLRGEDWKFGDEDEDESKALERLTQLRQACDLEVFSDDEQEDDEDEDEDEEKSDGDEESDEHDEWEDTDEDGANEEENSEPLD</t>
  </si>
  <si>
    <t>&gt;2965_g</t>
  </si>
  <si>
    <t>MKCLSTFAIAATSLSPFIEAIQLNKRTDGPARVVRFPVARNPIRDPIRRDRLRKRSTTVQATLDNEETLYFANATLGTPAQSFRLHIDTGSSDLWVNAPTSTLCKSKGSPCASTGTYSANSSSTYEFVASDFNISYVDGSGAAGDYVTDTFTIGDTTLDKLQFGIGYTSSSAEGILGIGYQINEVQVGRAGKSAYNNLPAQMVADGLIQSNAYSLWLNDLDASTGSILFGGVDTDQYHGSLETVPVQQESGYYAEFLITLTEVTLGDTVIAKNQAQAVLLDSGSSLTYLPNAMTEAIYQEVSAQYDSSEGAAYVPCSLASNTTTLNFTFSSPTISVDMSELVIDVYTTNGRQLTFSDGTLACLFGIAPAGDSTPVLGDTFIRSAYLVYDLANNEISIAQTNFNATSTNVQEIGTGTTAVPDATLISNAVAASAGLDDSAMAGTVTIGTKTATNAAAQRTAPPMNIGAMAAVGAGLVYAAM</t>
  </si>
  <si>
    <t>&gt;9656_g</t>
  </si>
  <si>
    <t>MAKNITVPVLPVLPVAGERNILVTSALPYSNATPHLGNLIGSTLSADAFARFFRARGLRTLYICGTDQYGTASEAKALEEGVDPATLCSKYHKIHKDIYDWFRISFDIFGQTPTPQHTQIVQDVFKKLWANGFIEERETVQPYCQVHSSFLADRFVEGECSICGYPDARGDQCDRCGRLMDPFEPESTGPAKPHVEGEDSDTKGTGWLVNPRCKLDGAKPEKRNTKHLFLRLDSLADKTVSWFKGASEGWTANAISITQSWIDKGLQPRAITRDLKWGVPIPQVEGLDSEEYASKVFYVWFDACIGYPSITMNYTDGDNLDGHNWEQWWKNPKEVELYHFLGKDNVPFHSIVFPASEIGSGDDWTQVRHISATEYLNYEGGKFSKSRGIGVFGNSARDTGIDADVWRYYLLSRRPENGTDTEFKWEEFITVNNNDLLKNIGNLVNRVIKFCHAKMGGVVPHYTVSKEHQSNVDALLASYITHLESMRLRLGVSTILQLSSLANKFLQDNKFDNRLYTENPELCSDVVGTALNHIHLLANLLSPYMPKTAESIFEQLGIEAVPKIPDTWAANALAEGHKLGEPLPLFSMIPSSKLEEWREAYGGSAAREQKLAEAEKAAAKKAAKKAAKKEKGERKKEKEASTPKDASK</t>
  </si>
  <si>
    <t>&gt;6254_g</t>
  </si>
  <si>
    <t>MSTVLHLRSELGKALEHRSALTPTTAKALIEAGYTVRVERSPERIFDDSEFEAVGCTLIPENSWRDAPDNHIIIGLKELPEEDFPLRHVHIQFAHCYKQQGGWQKVLERFPRGGGTLLDIEFLTDERGRRVAAFGYHAGFAGAALALQTWAWQLTHPSSEPFPGVSSYPNEDALIADVKKAIALGKKQSGRNPRVMVIGALGRCGSGAVDMCLRAGVPTENVLKWDMAETAKGGPFSEIVESDVFVNCIYLTSKIPNFVDLESLDTPSRKLSVICDVSADTTNPNNPIPVYSITTDFDKPTVPVPVKGGLPLSVISIDHLPSLLPREASEAFSKDLLPSLLGLKDWRNHPVWSKAERLFQEKVNTLPIKAKL</t>
  </si>
  <si>
    <t>&gt;5764_g</t>
  </si>
  <si>
    <t>MSVLLETSAGDIVIDLLVDYSPKLCQNFLKLCKIKYYNFSPVHSIQKNFSFQTGDPLGPFSNESDGGSSIWGILEGPSKRTFEADFHPKLKHAERGTVSMATAVSPKDPDARVAASQFIITLGDDLDYLDGKAAIFGKVVEGFDALEKINDAFCDEKGRPLVDIRIKHTVILDDPYDDPPALAEPPESPIPTKAQLATVRISEDDNLEEEGDVEAVERQRREREARAQALTLEMMGDLPFAEVKPPENVLFVCKLNPVTSDEDLSLIFSRFGTILSCEVIRDKRTGDSLQYAFIEYSEQSSCELAYLKMQGVLIDDHRIRVDFSQSVSKLSDVWRSATNQKRRQGGGGFGGVSGLEKKRQYKAEGEARGRDRRDRYGMVYDEEELRRRGERERGREGFEGRERTSSRSRSPKREREREREYERRDDSRMDRGGGRDRGGGDRARYDDRDQDRNSRRGRGDDNYRPR</t>
  </si>
  <si>
    <t>&gt;3471_g</t>
  </si>
  <si>
    <t>MGSQPLYRPNAPTNSSSVPALAQLPASLLDKFIPGYGTISPLFLDQFGFDISIIVAICFVTFTLMKSFEFLSSRFMGLLIRYGSCSVQVDSDKDPYDWVRNWLSDRGIGNDGCGLEARPSDVIFREDAEIVQQARAAVNYEASMGQIRYFWYKKRLFM</t>
  </si>
  <si>
    <t>&gt;5640_g</t>
  </si>
  <si>
    <t>MSRFKLPPISGLVDLPTPERIAVLDALFEPCIALHTLSLDLLHTKKFESYFDLISSIGIQLLDLSESPSTSDTEWLDRILGAHPRLGEKKIESVQSQAEQAQLKTGGEEEAASLRALNVEYEDIFPGLRYVVFVNGRSRPVIMADMRLRIDRGDLKLERAEAIKAMCDIAADRAIKLQQT</t>
  </si>
  <si>
    <t>&gt;8188_g</t>
  </si>
  <si>
    <t>MGWPPAVVIVVRHGARLDAADKQWHLTSPTPYDPPLTYGGWKQSRELGARIASILRTRETDDDLLAGQEVDHPNGGDRRKRRHKVVIHTSPFLRCVQTSIAISAGLAQNPGHTHYRSTSTHGLRAPPMYSSPRLHPTVVTGSTRNSPRLLPVCEPSLNNGGGENSENLKKSTIRVDAFLGEWLTPDYFELITPPPSSVMMVAGAKADLLRREDYSFLTNSRDSHNSPSNQGFPGGWGSPVVAPKEDQEKDEGGLPDLSALSHALPRRDRTSSLSSAESSGNRQRCASPLPTPGEHGKYQPPIPNYAISSSEPIPIGYVAHARDACVDVDYQWDSMREPQDWGTGGEYGEEWSSMHIRFRTGLQKLIGWYRNSDDPGKVLPKLPSATSHASNVLDDHSEDEDTDLVIILVTHGAGCNALIGALTNHPVLMDVGMASLTMAIRKSTPPKTLSTPQSRPNSKILSISDQYDVPLIANTEHLRTPSISIPNGSRPQALASLSVFREKFTPSGSYDPSPFSRSRPITTNSSLGSIRRTASIANSAPRSFAPIRQNSIGLWTPRAQEEEATEDAEDDIILNFGDDSGVRPKGVTIDEIAIDDDLQDKEEDAVAPLGLWGSPRPPGQAETIREMGTKRRWTVHERG</t>
  </si>
  <si>
    <t>&gt;5528_g</t>
  </si>
  <si>
    <t>MVMKHWIQSALQALALDNKDKNSKNEKKTHKERRTANQEKVAKIEKPQLRIYEELGSDRSSASFDAVIQVWNNGVKQKSTSGLSSKLHKLQKGNYGRDRSPENKPLRIISGNSARRSSSTSIPNPAPTKEPHRALAKQPLLAPTRASQEAHRHSSINSENAATTHPEKTIKASNHKSASLSQLKEVPHSLPSTSTNPSFQHLGHFIPPRDAPIRRTSSKTSKRKSASFTSQQSSPPPHPHHTNPPPQHQNTSNSRKRSNTLPQPDASLAFDYNPAVLAYIDSGQLRQPLTLRRENHAIDARFVNDSNAPVKIILTTPEGERLDFMESISPTPSPETDQSENCVNDGGVVREVDGELEKRFSSPSVWDSVQMELQDRTRLMPPTEEEARIKHNARRVKAKEAQDTRELLVGLRSGNGEPLSPKLRNHLVDMVSGNEPPRSMSSKN</t>
  </si>
  <si>
    <t>&gt;7776_g</t>
  </si>
  <si>
    <t>MSYGGYGGGRGGNNGYDNYGRDSHSRSNYSNNYSNSYSGGGGGYGGGNGGGYGGGGGGGNVNGYSSGGYGGGGGGGGYGGGGQGGDRMSNLGAGLQKQNWDVSAMPKFEKSFYKEDPQVTNRSEADVIKFRQSLGIVVQGRDVPRPVETFDEASFPAYVMSEVKAQGFPAPTAIQSQGWPMALSGRDVVGIAETGSGKTLTYCLPAIVHINAQPLLAPGDGPIVLVLAPTRELAVQIQQEITKFGKSSRIRNTCVYGGVPKGGQIRDLAKGVEVCIATPGRLIDMLESGKTNLRRVTYLVLDEADRMLDMGFEPQIRKILGQIRPDRQTCMWSATWPKEVRALASDYLNDFIQVNIGSLELSANHRITQIVEVVSEFEKRDKMTKHLEKIMEDKDNKILIFTGTKRVADDITRFLRQDGWPALSIHGDKQQNERDWVLNEFKTGKSPIMVATDVASRGIDVRNITHVLNYDYPNNSEDYIHRIGRTGRAGAKGTAITFFTTDNQKQARDLVAVLTEAKQQIDPRLAEMTRYGGGGGGGRYGGGGYRGGRGGGRGGGGGADVGKRFVHSRECFNRSSLHKTTFDMDVILGDDDGAAALVQVV</t>
  </si>
  <si>
    <t>&gt;9425_g</t>
  </si>
  <si>
    <t>MPPTRRTRASAASTGKSPSQQRLTFNAKITKPTSPSAKSNKSKLSTSVSSHSQDVEREIEVDETKKYEIGKDVGHVSSEAVVAQQAAVEKERLGRAKTEEEERATRVTEAQIRRYWNQRERERISPRVHQKELSVHERVLRYWDMSPQYGPAIGIARMKRWVRANKLGLEPPIEVLAVLMKEEEIGNSKIERAYVDELMASRFVVEEA</t>
  </si>
  <si>
    <t>&gt;1949_g</t>
  </si>
  <si>
    <t>MFRSLKYHPDFPVQNSFLCIFSDPSAVEAAVDASPVRYRLIADSPITKPQTPQSSQEASSVPQHAEPQPEELLFQLYISQLRVAKYQSASQKGFDHYSYISRNPLYGTFNPIHPNTSFISSALAQEIPKSIWSAGLIDWETEDMVHRHTMLRVDKEDLGDGRPDLKDPNAYFQLRANRRLKNDIPEVMKGLNALRKQHEDEDENKYEKKPFPQIGLLNCDPRMQFHGSPTLQIAILVPSTPGNLSQPSTKCKSVMNLLAAPTPHLRHTAT</t>
  </si>
  <si>
    <t>&gt;7550_g</t>
  </si>
  <si>
    <t>MFCRRIISALALATFASASSSITTADGLVFSVILADQTSAGDLSVRLNEYNPAIGLPPFFDFYVGVDSVSPQLVGDFVSGAIYSQGIGPNNEPYNDTYTLYVNVEEELDTTTTYTTGFGNITADATFLDDGWELTPVGDDGTYELVHSQPDGILSGWRLCVATFDVEYGPWSNLQYVTYTGTPEQTQDECQDVTVQTTIAA</t>
  </si>
  <si>
    <t>&gt;1788_g</t>
  </si>
  <si>
    <t>MAASKTRSQMVSQGVAGKQKDHMAAVHLASVQSKHKRRKKRKITWISKASQAARARNRFNAFEVKQEIEVGGKKVSVKSIVSPETGIHSRDWALSIKQQASPFLKVPIEIRNRIYELALTYPDSSISPHKVLTKFRAPYWGGVAVRMYTSLTQVCRQLHVDVVGGALLYKYVKFEFASSGLMINYLSRINPAHVASLRSVDLHISIWPKMKSFPAAVIRTLNSLRGLRYLYLEIRLAWFDFSKPFDSKCRVRSRVSKEVANPKNWAGLRGLKGFNLSFLSQIGPIHDVALAEEVRKMVMQEK</t>
  </si>
  <si>
    <t>&gt;16887_g</t>
  </si>
  <si>
    <t>MELQQKREAYEKQYSYFSRAPPEIRSECEQLRRQIESLQKQRERAVKLEYRRDHFERIHDEELERQLKKVATAKYTKPVDTGVDLSDPWTYGVHKELS</t>
  </si>
  <si>
    <t>&gt;8696_g</t>
  </si>
  <si>
    <t>MATKSILSTVQENLKGGLYECTSLEKLSGGTANFVYRGILKTPLTDGSKTVVIKHTEGYVASNQQFLLTATRADFEQTILSALHEMPPTVYKNMTVRTPHMYDFLPESKVQIHSNLNSSVDLKTYALAHTLTRPQCVRVGRALGSWTVEFHRWANCEAQTNLRVKMKKNLEMATLKYSINYGQLLRTIDMFPKILGGSRNILEAVANNIKEELERDTGMLIHGDFWTGNVLLSNEPFSSDETSPLSLYVIDWELSHVSKGPEFDLGQMFAELYELTFFKNIDAGVWIIEAFMEEYGGLDEEAASKTMISIGTHLVVWGSRVPGWGTEEQVRGIVEAGRMLIVAGWERDRSVIEGSDESRWLKCLFKY</t>
  </si>
  <si>
    <t>&gt;393_g</t>
  </si>
  <si>
    <t>MCFGTTIVFTCCGQQRIQITNRCDDAEPDSSHVVYGRRVRSRECDNCRCSRVDEEERQAQEFSLHASRAKRLLEYTHGQARTPFLPEDEQTFRDKARRARDAYNKGSSLHPFHRENKLGLSRRWGEFIREAQLQRDHPNFLRNTERLKLWAECVQRQRDIWETHRGITDEDKIYSMQKLEDVPPISFREWTEAQHSQYTPEQWKYNPIEQLRADLLCYEDQYLLAQATTAQLNSFRYFANTIWKDSINWNPSEVFGSNIPSFYEWLDDCYRPPTPDETRYPFPESMLVYSEFLNSFSIEYGEEFRECYHQFYEEARLELYKLPRRSQPVCIMRLRALRRYCQMLFLQMSNIEDPAAKLLAGRQYCRLLFPVQRLITAGIATITEPNVTETHTPINTFRRMLNRIMHLNNENDSDSESDSGGNQQT</t>
  </si>
  <si>
    <t>&gt;7162_g</t>
  </si>
  <si>
    <t>MATLDFLPATTYRPPSPSQARRRQRSLNTIMEDEEDSTRGSVVEVHKDPDISYNKADWLSPLSDHFPTPRGHHFMSAPIPPSSTSASDTESISPTPSSAPWTRDSFSTDVTEFDDLYDVSSDDETRRRKSVVRKNSGRQSTKSRRSSLGSTANSRGSRDSLPALVIPTQGDPWPGVAAFKLLTSPVPPTPPPKVPMSPAIFSYLQSQEVPSCSAPPSLDGSLTSEQMAAMSAPPTPDVGDEHPQDNGHWGGGVQLQPAAMATLQALSGGDDYLEHQTEQLIEVTQSPHRGSPIREMQQILPPLVTNLHHNGSINLSPNQQQSLNNLTRLEIPSPSGFFSALSHNARHTWHLVACSPESAHPPSSTTAEHFYKTPWSSVPVERILEVSEASETMSDGLPTARPNLNQQDTGLMTIRPSLQHENSDDTITGPPQKEEIVADEIIENFEQGYAEKLKCIAVTNIDRTGMWLAAQSSYLAELINPTEDRDDEVALLKRAASTRSQAEGLAKPAVEPLPRKAVRFSEIVLLQGEEPCPLPKICHTESAYYRAFQHLIARSRYRDTFVHRIPRFEAIQAQRVSLPAIHRAQLLGKYQLRVLPSTTKKRMSANVARGDEIAPEDPEKLKRDKEYEAFTQMAPATWNVMALKLMNGGRLLAAPVAKRLARLSSMGPKPNGRDRARILDLGGQATCDWAWYCAFEYPNTKVYTVTTKSLRQLSNSNIRGPRNHRQVAVDRLVKLPFKDDQFDIISAREIYTILREKGENGEDEWQTCLSECLRVLKPGGYLEFSILDSDIVNAGPLGLAKSVEFGFNLKTLGYDPTPTKLWIQRLANAGFVNMKRAWVFLPMGSRREERIIERDSLGVERKLELEAIVQGSTKDVGTVTGVVGAWAWEKWLCRCEVLTLGEKAGIEGGWVNGVSEVVEEGRQVGAGWRVMSGWARKPARKL</t>
  </si>
  <si>
    <t>&gt;7416_g</t>
  </si>
  <si>
    <t>MSPIVAIAAPGSAAKDYKRESTLARLLGSGSAGIAELAVFHPVDTIAKRLMSNHGKITSTAQLNTVIFRDTAAATAGKKFFSLFPGLGYAAGYKVLQRVYKFGGQPFVRDYLSRHHGTTFDATFGPKTGKAMMHSCAGSLIGIGEIVLLPLDVLKIKRQTNPDAFRGRGVVRIVRDEGFGLYRGWGWTAARNAPGSFALFGGSAFTKGYLFHLNDYNKATWFQNFVASIAGASASLLVSAPLDVIKTRIQNRNFENPESGFKIVSSMMKNEGITSFFKGLVPKLLMTGPKLVFSFWLAQTLIPAFDIALSKK</t>
  </si>
  <si>
    <t>&gt;9536_g</t>
  </si>
  <si>
    <t>MSLSTRIALVKLARKHDALIITDDVYDFLQFPLSPGSTPSTLSTALEPRLIDVDRTLNPIPGPEDFGNAMSNGSFSKIAGPGVRTGWNDASPKFTYALSQCGSSRSGGAPSQLVATMMYEMLRSGSLEEHIEKVLKPAYKRRYEILVGAIERVLVPLGASIENVDVNSDGKGVFGGYFVWVEFPRSVDANIVADRAREEENLIVAPGPIFEVRGDKSIRFPSSLRLCFAWEEEADLEEGVARLGKVVERVLSGISFKSKGEKGLVLSKIAFQYYPLDLNPDSNPFIVSWWPLALTDPALFHVSLQTACLDNEFQAQKGFHHSEILMGDAVALIRQKIEDPSLAFQDATMDAVVTLAAIEHGKGNIGVSHMHIDAVKRMIHVRGGILNVKKTSPLTARMVPWVAMLVMGAPQFQTQDDFGSSHKIAPIPQWGSISRLGDQDSLLIKLNHLNLDPEIEDTLARLRIISCRYTFTKLQSTNTCLNTTDLHDLACFVLHKLLSFSSGGSILLNISDCIRYAISAYMFIIHGPTYYSHLGILNKLIIQLKYHLESMIPPPTSYFELSVWFFSIGMVASIETKEYEWFVARATEMSVLADLHCWEDVEPLLESVLWIENGCGIMFRQAWTEIFSLAAGHGESALRPLLLTSTSDLDILVADKAEAS</t>
  </si>
  <si>
    <t>&gt;7475_g</t>
  </si>
  <si>
    <t>MSTTKLFITGGTGYIGGSVLEAVVKKYPELQVTAILRKPSAQFRDRYPQVKIVVGDFDAFEVIQTAASDADIVIHTGDMDHPGCVAAILAGLKSKTTPSFLIHLTGTGCISDAPEQTWEGKLNPFVWDDVADIQKIYDLPDSVAHHTIDRQIMDASNDLLKTVSICPPDIYGQTTGVGKRESFMVPLFVKVVMEKKEAFYLGEGKNMRAVTHIDDVVSLFLLILAEALQGGGKAQWGKEGFYFGVADEVQWIDAATAISNLGVKQGWLPPNSRPVSWTKEQIGSITPPLPGLYIWGSNSRARSTRAKQLGWKPAGPSFFDALEEDVTLAINSKGADQAQLAFAAGLF</t>
  </si>
  <si>
    <t>&gt;9119_g</t>
  </si>
  <si>
    <t>MSAIELRSNLEDPRLAETTPSQSNCLTDRQGFVLPKPSEKNEVASVSEDNSTSALPVNTSSGTQLCDGGCQKTTRVYLCVQCDGAFCDDCWVRQFPHKPGKIGADGLPHEKTDLEVVERLRNTLDRQDRTPEEQQNLHKNDEDTTWFGIARDEANMPIFQDYGRYAAILAEPQEIKRRSRYPQLVSFIGQTGAGKSTLIKILIDKERNTRIRPGGLSFSSPVTSLANNNLPTSGDVHLYSDPATYSEQCPLMYADCEGLEGGEAVPQGAMFKLKDGVATPSSLIPNPSHNSNFRKKIRKKAGNLTRDLAWAKDPDTRRREFAVTQLYPRLLYTFSDTVVYVLKNSK</t>
  </si>
  <si>
    <t>&gt;5257_g</t>
  </si>
  <si>
    <t>MAVLKPYKGDYYLWKYLPSEPASIVFALLYLVISILHCWRIYKLRCWFCIWFAIGCICEVVGYVARATAYNYTDNIGIYIVQAAFLVIAPAFYAASIYMTLSRIIRCVRGEHLSLIRIDRLTWAFVLGDQLSLQIQSAASGLTSHAKLEKIGEGIVVAGLFVQLALLGFFFVVAAIFQIRLKKQPTRESYTSDAPWRQTLYMIYFVSAVIFLRSIFRVVEYIQGQEGYSLGHEWTLYVFDGVPMLIVAVVFWVWHPANVAPAATIDDAERVELADAGHKPCDESRPACVSCTTAKKQCSYTQNSRSRSSSDREFVLSTVPDGLPEYRSPHLSIESQTTDSSPRPLTPPPPQAGPYLNLLHLELFQNLSSNALSVFNEGSPKDEWVATTLRYGFLYPYLMYQGLALSALHLSIKYPLKSHIYLPESTRLQAQALSLFSSTNPTFNQDNLIPAFLFSAGVGLHFFCDTFTTPSPDLNTFLHRLVQSIRLLNGIRAVYGDSYDFIKNSDIKPLLQEDDEPFADRDDEITHAFEDLRNTFSQSRTLSAFESKVYCDAITSLIWVYNSQPTNGAPNDGPTNPRVVVTWPIKITAEYLELLTERKPEALIVMAYFSIVLYCRRTFWAVGNSGRSLLDAIGAYLGEPWAEWLVAPNRLVPRL</t>
  </si>
  <si>
    <t>&gt;5178_g</t>
  </si>
  <si>
    <t>MSIIELGESIPALTSHAASVSLPAWQDNIDYEEGRPRVIGKMTTGYPRFFIHKLIAAFAEDIVNKYGESGHQAMLFPSSRTARRCLNFIQAKETFGSSAQLRVVDLWLDKTRTNSETLKKVSPSISAVIFPKALFPIAKQYWQHSGDGVSSRRAEFCHGLFQEGLLVEATPLRPISNGFHKGPRRYQKDPIDIASSNHGSGEDSPHHPINGTAENHESSQFLEERFGRNLDVSFVDEAKSAIKRRIAGSLIEETDSSATPHPTTPSKMRGVAEEDVYLYPCGMNAIFHAHRMMLEVRGPMKSISYGFPYVDTLKILEKFGPGCIFYGNGEPEDLDDLEVRLKAGEKFLAFFCEFPGNPMLKCPDLKRVRKLADEYDFGVIVDETIGNFINVHVLPYADVVVSSLTKIFSGECNVMGGSTILNPQGRYYEALKRVAEADYEDNYWAEDVIFLERNSRHFVSRIERVNNNAEVICNILRSHPLVKKLYYPKYNSSRAFYDACRTHNGGYGGLLSFTFQSTAQAVAFYDRIETAKGPSLGTNFTLTSPYVILAHYMELEWAAQFGVPSDLIRISVGLEDEEDLKSRFAIALKAAEDIAP</t>
  </si>
  <si>
    <t>&gt;7255_g</t>
  </si>
  <si>
    <t>MAGKKKKVVAAKSKTMTSKNISSRGTKEECRVQKLERRKREKRLITADMWAAPAPSHLVAKLAAPLVKSKYQSYFEFAENPDKMEKKLETKVMKQSDPPPAGCAFVAIGNPELTNKCKEISRERDAMIFPVSSAGEEKNNKVSDHVHRVGYHFRQSIIKEATEWLEARGEAPISNPVHAPGEVEPIPESQEEINKQANAAIRDLFPRIPHTDRSQIVEHAFRKGTMFHGEPTVGLQANIPLARRVQLAVLAHIRHTHTRYDKLLRETSWINARKAVEPVCLDVLVKWRGDEETGRDQLDEILREVVIITDSEDEDDSSEEDESSEEEGEVTSINSSEAPSRPDSHTPHRLVEAGSLVHAQNDTSSGPRNENTPANAISSRTRSKVTGKSKNKKAQRGFQRYRAAWDNARIRQQEPLPSSHASRLLGNELQITSSGITPTMYSPQRRPIPSNYAPLDTRNDISYRYEDHASYATEPVHPTRPASFYTHPSEPSTPFLQRNEVIVRPSDERPVLYQDLPHRAGTSSYPLWDQGPPQVVRGSPTGHGLQDMLVPSIENGPSDFSSPRLAERNGSNSKFLSPQAPYHGRAMERRMHSPAEGEVIVINDDAPPMKRRRLIRGDEVRHLRPLPPRDQNVQIPVTHSDSRLITTSSAQQGDYFVQPQRASPPSAQGLYRDSQPIYTDPTTSERLPIYDEPEVRYFATHPVHQRPDDIRFVNRQQYPSENFPENKSHQPGPNHLQSWNDNMEIIERDHRAILEPAYGNGSSDIRRWSPHFPVPAHNISRSSDMGPGSVVQNQDPIHSFSQSRLDGHSSHTRNGFSQFPEGFHQNIAQRSAPYYEHFPATSYAPVPVARARSPVQYAEHPIRYRNEPQQDAYHEQRPPPVEYLIQHERPAPAVQQQQLPPPRGPIWSRPLDPRRQIIAVD</t>
  </si>
  <si>
    <t>&gt;778_g</t>
  </si>
  <si>
    <t>MAFEQVSIVLVGLAVVTVLGFTALAKVTETGEAPAGISWICVQDGFFSGLRTRIASLSGLLDSIESGYEKYSKFGHSFALPAFDHHMIMVPGTQVKWIVDQAENVLNTGAMQREVLQADWTLLDPSMARNPIQEAIIKRNLTRSLGSLISDIEDEINMSVDEYWGCDIDKWVDIGAFQTMNKIVSRTSNRVFVGAPLCRNDEYLNNAGKFAQDIAISSGLLKLIPDALKPFLAWVFLLPNRWHVYKCSQYLVPFIRQRMKDLDNAQKTGKSIKEYNDYTTWHINEVAHDPDPTERTPKKIALRLMIINFAAIHTSTFTATNIFFDLFSSPNVEAYVQEIRQEIEQALAVTGGKWDKTSLAKLVKTDSLIRESLRLSTFLSHGMHRLVVDPKGVTMSDGQHLPQGTRIGTPVYSIHHDNSVYEDAATFDAFRFSRAREMMSCGKSRAEIPIDEEDSSDGGLRKEKNLEAVLKSRNLATVTTSETFLAFGHGRHACPGRFFAAAEMKLIIAYVLLNYDIKPFDTRPPNTIIASTVLPPMKATIRIRRRKL</t>
  </si>
  <si>
    <t>&gt;6401_g</t>
  </si>
  <si>
    <t>MDGLDEFEKALADEKRAREKEENKSSKNGENRKHRHHHHKSTHRTREERDEDRERDEHKQKRSRHPREADEEDNSRPVKHAKTSDPHKDLPIPDDEEASSTPKVERDSWMQNPSAMDFDFTQKGAKKVISVSPPKPDYDLKIHKNELNSHLQDLADGKKLEDIEAERDVDYVFGDSGAQWRMTKLKAVYTQAEENERPVDEVAVERFGSLREFDDAREERIELDRRGLYGEGYVGKEKPSGELFQERKIDLGLRRSMETSHEGNGLPQGKVTEETPPVTTTVVMDLTTLNRMKAQLMKAKLKKSPDAAKLEKEYNQAMASFYANPIEPTVVVLGKMDNRMLAGTRGEVKSIDNKRGRERGLVEDNEDMSIEDMVREERRTKGQFGGEGMRAAERIAKDAKFETDLDYMDDNANKLAKRVQKSEINLRNAAVGEFQKMNKILDNCQLCHHEDTNQPPIAPIVSLATRVYLTLPTEPELSEGGAVIVPIQHRTNLLECDDDEWEEIRNFMKSLTRMYHDQGRDVVFYENAAAPQRKMHAAMQVVPLPYSLGETAPAFFKEAILSSDEEWTQHKKLIDTAARAREGLGKLAFRRSLAKEMPYFHAWFGIDGGLGHIVEDSNRWPKGDLFAREIIGGMLDLEPDVIKRQGRWNRGDKRVEGFRARWRKFDWTRVLTDS</t>
  </si>
  <si>
    <t>&gt;7177_g</t>
  </si>
  <si>
    <t>MSSSEASPPSSRPVSRESRMSMSIDLSNLPPLSTPTPPSNTLLITNLQDPQIFRADNIQTIKDLVNQSAPIHSWTPFKSMRRIIVSFYSTESAILIRQILDGESIMGSQVKIYFGRDTPIEPKDEHLPLPDAGKLFFISPPPSPPAGWSPHLEDAPNKLFLAEDLAEALAKLHHRPSYPSSPVSDGEDTEARGRSPSFATTIYDPNEQGCSPLLPAISVEDMTEMDISPIDAGAGVGKITFIHTARPPVELME</t>
  </si>
  <si>
    <t>&gt;1213_g</t>
  </si>
  <si>
    <t>MADEAILAGKYPAKQHAKRVAEWMRKSNPKLGGVLYLEGQKTRMIEDNDEAAPFRQRRYFYYLTGCPLPDSYLTYDIETEKSTLFIPPIDPESVIWAGLPVSEDEALAAYDVDFVRTTDQVAPYLAHPRADPSVWAIADQLSDHITFLEFVNKDLKLLKEAIEECRAVKDEYEIALTRKANAISTIAHTAVLKAVKKAKNERELEGLFLEKCVSNGCREQAYHGIFASGTAAATLHYVKNRESMEGKLNLLLDAGGEYQCYASDITRTFPINGKFSKESREVYDIVYKMQTVCINMLKEGVVWDEVHLTAHRIAIEGLLALGILQGDKEDILKSRTSVAFLPHGLGHYLGMDTHDTGGHANYEDPDPMFKYLRVRGKLPAGAIITVEPGIYFCRFIIEPYLRDPVHAAYINFEVLNKYWNVGGVRIEDNILITKDGFENLTTAVKDVDEMERLINGA</t>
  </si>
  <si>
    <t>&gt;8529_g</t>
  </si>
  <si>
    <t>MDSRYQSSTSSPLLQLGRESDQYVASVPQSDSSAHSIHLSLDKSQSRQDHTSVSQVSSNPTEDQTAQQSIPNTPPNRSLSGHRQSLKPVFRWLAKLYQRLSEWLDKKWRYFREDREKPKTILRRSLLRSLHHCSVHLAPVIVIGVLMWFNIRQTYIGHQLPGARSWPDEIKLDLLQVAAKIHEILMIASLATVVCDIVRYHLLFSAYGVPIGAVGAGITFSGGAYLFSDEFLGMFKVKEYKYGHKVVIGLIAILFCVIANSAGPSSAILMIPQNQTWPSAKYDFFLNGTKLKDLWPPTLTDRNIGGPGCKDSQRAIEDPSCAAGAYQSISHYFRSFIFYPQGDSFVFDAADALTIRTLQGNVRNRVTYGSETWTMAPHAATVAVQEPIRAIWSRRLQDLSNSHMGRSYSRTGRVDVTVPVVRTACVPMRNLTSSVISGSDSNGGGGGKFPMEFPVLSEYEFWYQPPDRKPGTFGSGPTQRLDLDESLLDIGAESNSNRSLIIRTYWVSLPNQFGSVSTGLLILMSAAGEHGKGHGPRFDLGIGCAIDARWAPGQNFLTSSQSDWALAGYSYPTRSSLFGRRAAIDSLGGQKLFLPARDGGWQRIGLSPEWLQALTPIVPSRGTNTSTLDAIFEDTIPALWAVVVRRSLSQAIYDYMAPDRYELLVLAEHAAANLVADGISRTGLHLQPKIWSLVNPLTHLPAGTFSLGNPHVVLPAPYNYSEGTRTTPLQIKLTVEGYAYRLGAGVNLFALAVMCTYLIIVVVHVVVIVSTRYVSSAWTTLTEILILALASYPLPDVDRDGATREMLSCGAAGVERYKTHAHRVFVGLSVEDDKGREEVKLQLDASPSIRVVEGRKYGIPET</t>
  </si>
  <si>
    <t>&gt;5938_g</t>
  </si>
  <si>
    <t>MPIPRIILLLVAKTFRTLANFFVRNFYQQFYHTPLYRPTLTLSIPSTLSSTPGLILLSFNYPSSYPSSTLLPCIVNFHGGGFTIGTPLEDSLWIQHCVETLNCIVCSVDYRLAPEFPYPTAIQDGVDALFYLREHREELGIDDGRMATSGFSAGGNLAVTVPILARDLLDKREKKGGERDGWGLKAVMAWYPGLDRTTTREEKLARMSKPEKALPNFLTRLFMESYLPLRLGVDKHASYISPAVATDELLRRALPEKIVIWTCEHDLLCPEGTVFAERLKGLGKDVKYGMVEGVAHGWDKYPSPTPRPEGVYEKACVSLREAFER</t>
  </si>
  <si>
    <t>&gt;3668_g</t>
  </si>
  <si>
    <t>MGKLVKNHWARLIVLSAAAYQFLAALEGFFWPKIFWDFLTKNLDVAVKPFPILQIINLVFSLVMLAWEWPLGLLAGTALHKSIEARLVILPLVALAAALMYQSTNPAIYYTIGMGVYFWAYSEGEMVCGVPWTLPSRPRPGKV</t>
  </si>
  <si>
    <t>&gt;7689_g</t>
  </si>
  <si>
    <t>MLLSDTKESANQPLLPKPSTYTRARDTTLLQTRKSRGSRFVIHIITLSALILCLLAWFNKSSSPAAGDVDLSSNLLERCAWRKLQDHASLLDVPQITRDEYLQRQAKLAAALDKAGVDAFVAEPSASSSYYANISESFELSERPFLMILDKAAQFSYLAPKFELGRIARLSMIYDTKKVVEWAEEQSPYEVFRAQTGYAKVMLDEHVRYMIAAGLEAAGVEVVPMSEEIQALRAVKTEAEIVILRAINTFTLELIRSLQKCLVAGMTQEMVFTAGSNLFGRAGVGEGYWAIILFGDQAAYPHGGSWGKRISGEEFVLIDIGSKLHNYGSDVTRTILTSGSKVSQDLMDIWNTVHASQSAAIEHMRENETCSAVDAASRAVIANSGYGSFFTHRLGHGLGLEMHEHPYLNGANSEKLKAGEVVTNEPGIYVTTEQAKELSKEVGFGVRLEDPILVTGGKAEVLTGSTAKSPYEP</t>
  </si>
  <si>
    <t>&gt;6167_g</t>
  </si>
  <si>
    <t>MGVSTLLRLIFLFLLSLAVNAQWSSSAITATPGPPYCTPPNVFTQFNSTCVLSYVFASDLESVKLFVFDDQCTELGFASTVEVGGSWFDFTSLLKWVIVFRVRDVDTPGFFWYAGKGYLAEGSGTRCYNSSGVQACEILFNCETRDRVLERNE</t>
  </si>
  <si>
    <t>&gt;8417_g</t>
  </si>
  <si>
    <t>MANIPLPAIQSTSSSIIGVANYEISNSHPALSPPPMDIDEDEDDNECASFNFNAPAAQSNYEALYFTEARMRMPEKIRQLGLELNRRRRAQQTARGIATAYIDQDKSGNYNPNSRGKRSIRTSTSDRKTKRPRVLGSPKTRARNQLQKRIGWGHMVTLSFDSARWMNLLRTLPHSPPNEDSDIEETSSDIGDSDSGYGGEAKPKKHRKVKKPIRFGVLSRSDGLTLDALTEGHPERRGCKSCFESGNHDCSLIEDRSLYPCEACDDADIQCQLIVAPEYKRVCDNCKHSRVLCSYKLDGGKGVDSCNHCAEQNVVCVAGPLPDSYIKKFENVTVANSGKKKKGPSRPSQQNALASTSASSRQRKCISCDQCRSSKKNCRLKDKTQNGPCPGCRKRGEECIFTGDDTDPNDRKDVHQDRIFVICNSCRINKTRCSIRSRNDPGPCAQCRKSGTECKFLIPPQVRNNDNLGEPTTPPDCQGKASGDWNDSPGMHTARLYGEMEHTYTRKAFRHAERHFSRAPSTVMMTDGHEHITITTSFSHPIRFNFVPDSLPNDTSVDCHFCTNPFFGLYGLVSDESGQKSVEGFYHDDGSGFQEVKGGWGQEGHEKTRMCVECTSLKLQIILCDAHEILPIPADQINSKIWDDWEWEKATLEYGNGEKEAREMFETAMYCSICPNVASWKCAREQGEEALGDGTGCGLLLCEECEVLRGKCANGMRGGGNLLGTMVREVKGNEWLWPGGVRADAEFLCEKGELGVRFAKGFGEKIDSGIEVLEDGDIAQRSGGDWGECGNDGIQVIDRKGKGKDWSWFEPQYRPGFIADNRNDKPVRKATTDDLYLSPGDIKAEDTIGVSWMRIFEDITQVKDKDKPRSSSPSLPFTNTDANTFTTKIIPKSSRDIRESNIDNDSGTGDRMEGNRMVGKGK</t>
  </si>
  <si>
    <t>&gt;3797_g</t>
  </si>
  <si>
    <t>MANKQGKMAGLINYRMRVTMNDGRQMVGQMLAFDKHMNLVLADTEEFRRVKRKAGKQSGAPGASSSAAPLVESEEKRTLGLTIVRGAHIISLSVESPPPADPSARLGASAPGGVASTLAAGAGIARPAGRGAPVGLAGPGAGIGAPPAFGGFPGAPPFGGRGGPPPGFGGFPPPGFPGGAPPPGFVPPRR</t>
  </si>
  <si>
    <t>&gt;16909_g</t>
  </si>
  <si>
    <t>MYFPTNPIIFIALSSSLPPLSAAPIINPQRHHLANQPSSSSAIPLCTTPNTSNAYSSTTCLQPLSHLLHASSPSNQMTKRSWVVNDSDWRTPIWKDSVAKTRKWCFSQGPKRDAESVKRLCEKIPDDFSLPRAKFDVKPGDPQDLPGICHKWTSLNAAFQICNFDICSALRITSGLQETCREIAENCEGQSSGYIQFDRYQARGLGLRDVVGGEGVVEGEGEGKKGKGKGKEKKDKGKGKGKGNQDKEVQYDEDSGVIDPLLGVEGFRDLVCDIAKEGEEDVWWQDYTGPLIQCEKSDPQNWWKEKVHGYDDDTKNPNDKNVNKDKTNTTKNKRPKHQSNTGKPYKEPKKTREQKKAERKERKEKEREERREREGRDYGRGVR</t>
  </si>
  <si>
    <t>&gt;7667_g</t>
  </si>
  <si>
    <t>MTFSVFVRYAATEVAPARSARSRGSFLRVSFKNTRETAQAINGYTLTRAVKFLENVQAHKEAVPMRRYAGGTGRAAQGKQFGVSRARWPVKSAEFLLGLLKNAEANADTKGLDTGNLIVKHIQVNQAPKQRRRTYRAHGRINPYMSNPCHIQMILTEGEEVVQKSEAVVGREEHLSSRQRGSRVRRAITAA</t>
  </si>
  <si>
    <t>&gt;1002_g</t>
  </si>
  <si>
    <t>MAEPIPIPRAISEPVIDTLSAEIPRVSTHSSSSGSTPPDKTPIASSPTGSPRMSRSPSHSASSSYQEDWEAFPPLDRLTVFDILDNFALPHQLEKLQRNLSAQKDKVKRQRDALKSRGSYAKERVVEEWRRRLPTADEQLERYRKKMRSSVDKLGKQWNDTRVVTAREKISFICGVMNIFISGFLIGGYPEYFHWWYTVQLLYLMPIRWYTYHKRGYHYFLADLCYFVNFLCMCTIWFFPHSKRLFISTYCLAFGNNAIAIAMWRNSMVFHSFDKVTSLFIHIMPCVTLHCLVHLITPEFQKERFHAIWAIKTSPPGSKTHYSLLAMAIWSTLPYVIWQLLYHFFITIRRREKIAAGRPTSFTWLRKSYSKAWLGKFVNALPDSLQEPAFMLIQYCYALMTMLPCPIWFWYRYASAIFLSAVFCWSIYNGATYYIDVFGKRFQNELEAMKLEVQKWQHSPDMMASPFLTPKTESASDRGTIADSDAEGGKDHGRYLSVDKIPLLNSEAGMSTSIDGGAKDVAKPRKIGDLPS</t>
  </si>
  <si>
    <t>&gt;7389_g</t>
  </si>
  <si>
    <t>MQIITPPDEPASPPTSTAVKKNLGTRILATPKNLERLKQPFRLMLSDDKENQNPSPSARLAPSQRLYGGTPKSVDRLIKPFRCPGSATVTRTSEKPARKRRKVDYGGADGNNEEEDKPWTNEDRMALANRDANKFPVFQVKDKETMFRKRFAVPLINKDGISYNPNRPPPTLGLRQGAVFIAKPLHDPSGEFAIVLYDPTVDEKPRSIEEAKKDDAPPPPKIDVPLVHKSLAEILGIKKEIEGERPKVPVVIDPKLAKVLRPHQIEGVKFMYKCVTGMVEEKANGCIMADEMGLGKTLQCIALMWTLLKQSPDAGKSTIQKAIIACPSSLVKNWANELVKWLGPDAIQPFAIDGKASKEELTQQLRQWAIASGRQVTRPVIIVSYETLRLNVEELKNTQIGLMLCDEGHRLKNGDSQTFMALDSLNVSRRVILSGTPIQNDLTEYFSLISFANPGLLGTRLDFRKKYELPILRGRDAAGSEKDRQRGDECVKELLHVVNKFIIRRTNDILSKYLPRKYEHVVFCNLAPFQLDLYHHFIRSPDIKALLRGKGSQPLKAIGMLKKLCNHPDLLRLPDDLPGCENFIPEDYVPKDSRGRDRDIRPWYSGKMQVLDRMLARIRQDTNDKIVLISNYTQTLDMFDKLCRHRGYGSFRLDGTMNVTKRQKLVDKFNDPEGTEFVFLLSSKAGGCGLNLIGANRLVLFDPDWNPAADQQALARVWRDGQRKDCFVYRFIATGTIEEKIFQRQSHKQSLSSCVVDSAEDVERHFTLDSLRELFMYQEGTTSDTHDRFGCKRCKPDGKQFIKSKAMLYGDTSTWNHFVNTDGEKGPMGQIEDLLLRQECSEKEVSAVFQFISH</t>
  </si>
  <si>
    <t>&gt;7235_g</t>
  </si>
  <si>
    <t>MSTTITCKAAVAWEAGKELSIEDIEVAPPKAHEVRIQIHYTGVCHTDAYTLSGKDPEGAFPIVLGHEGAGIVESIGEGVTSVKVGDYVVALYTPECKECKFCKSGKTNLCGKIRATQGKGLMPDGTSRFKCKGKDLLHFMGTSTFSQYTVVADISVVAITKEAPMDRTCLLGCGITTGYGAAVVTAKVEEGSTVAIFGAGCVGLSVVQGAVKQKAGKIIVVDVNPNKEEWAFKFGATDFVNPTKLGNQSITEKLIEMTDGGCDYTFDCTGNVGVMRAALEACHKGWGQSIVIGVAAAGQEISTRPFQLVTGRVWRGCAFGGIKGRTQLPDLVDDYMTGKLKVDEFITHRQPLAKINQAFDDMRAGDCIRCVVNMLDEKK</t>
  </si>
  <si>
    <t>&gt;7559_g</t>
  </si>
  <si>
    <t>MPAVTSASSSADMSAPKEQRNTTKVLDELMAKLSISKDQDDVNEATKNLVVFVNSLEENFSPVIAVDALKKQLANKKDANARERACNAIKAIASHADVSAAVEPYLVTLMPTVLGAVGDKMVPVKNAASAAAVAIIKALNANAVKAILPPIIKSIREAQKWQEKICALTCIEELVTSASTQLALRVPDLLPVVSEAMWDTKPEVKKMAYGTMEKICALIVNKDIDRFIPELIKCIAKPENVPETIHLLGATTFVTDVHEPTLAIMVPLLERGLTERETAIKRKSAVIVDNMCKLVEDPQIVAAFLPKLMPALTKNYENLADPEAREKTKQALDTLIRVGAVKDGKIPEISHAGDISTVNTILKSLLESKHKDAITKFGPVLEYVSAIGGQLIDEKDADAVVWAETMTPYLASIIGEADTPAIVDQLRKKASPGADAADAEEADDEEGEDLCNCTFNLAYGAKILLNQTHLRLKRGKRYGLCGPNGSGKSTLMRAINNEQVEGFPKKSEVKTVFVEHDLDSADTEMTTIDWTMKKLKEVGIATSREDVEKQLHEFGFTEDMTTGLITSLSGGWKMKLALARAVFEAPDILLLDEPTNHLDVKNVKWLEDYLMQSPCTSILVSHDTGFLNNVCQNIINYERYKLKRYTGNLREFVRKCPSAKSYFELGASEVEFKFPEPGYLEGVKTKAKAIIRVSKMSFQYPGTPKPQISDISFQCSLGSRIAVIGPNGAGKSTLINVLTGELIPTTGDVYTHENIRIAYIKQHAFAHIDHHLEKTPSEYIQWRFQTGEDRETMDRANKIITDDDEKAMDKIYKIEGSQRRVIGIHSRRKFKNTYEYECSFALGENVGLKNEKWIPMMTADNAWIPRTEILASHQKMVAEVDQKEALASGQFRPLVRKEIEQHASHFGLDAELVSHSRMVGLSGGQRVKVVLAACSWQRPHLIVLDEPTNYLDRDSLGALSKALKAFEGGVIIITHSAEFTKNLTEEVWAVVDGKMTPSGHNWTQGQGSGPRLKGDDDGEEEKFDAMGNKIVSTKKAKKLSSAELRKKKKDRMARRKRGEEVFSDEDD</t>
  </si>
  <si>
    <t>&gt;7682_g</t>
  </si>
  <si>
    <t>MPLPSAPTDDVFDPDDVGLSNSPPLEPMKVNLHPSPSPPAIPLPLPVSSSSESSPDPEEHKGSNRLQPPPSMGDRVLVSFLAGGRHPDIAQDAGNKPLALESEEVEEAPKNLKMERRPVSDPEPHGAATEEVCEEAKGYQGDQARTEKDDLMAVAAGAINTLRQTTNAITVSQDTNGAVAIKQEQLEPGVAASGGGEPMEGVEGAKPSIPPITTIYTDSLKPTDASPKLEMKIPATGELPPFRPRSPQSSLSNGNGAGPITLPSITDQLGDINHLAEAPTPAEPTFAQSPPGRPVPRFPAVPGHGSPPKSPGDTFRRELPSPGRGYYFGANGANGARRPSQTDGHQYPSPADYSSSNIETPSTDQSGTTPTTVGIDRMSIDGITNPQIGGFHCTYPGCTAQPFQTQYLLNSHANVHSSNRPHYCSVKGCPRSEGGKGFKRKNEMIRHGLVHDSPGYVCPFCPDREHKYPRPDNLQSPAATWGFMNGSNGPLYDRAAG</t>
  </si>
  <si>
    <t>&gt;2662_g</t>
  </si>
  <si>
    <t>MWCCSSWGVILVATFGVFSTATNAQIETLQDLGSVLSNQPNLTTFYNKIKEYPSILMKLPTFGGVTILAPNNAAFDKIPYTQLKVAFEDNDNETIQNVLEYHMLQGTRLAAQLIPGSPVFIPTFLTSSNWTTVTGGQRVENIKQAGDVVVFVSGEGNRCTLLKPADLMFTGGVIQIIDNLIIPPSNITATSYNYGLTSFEGALYASKKIDEVIATPNLTMFAPSNSGFQALGPAISSMTAQELATVMDYHTLTGLTYSDGLTNGTILATKQGENITIRQYGNNIYINSAQLLQTDILISNGVLHIIDNVLNPQGPDQPPHPHLNSQVPIYASASFVNDPPFTSDLPCTVSCPVTTTSSVTTTRSVTAKKTFSANRSKAQAAAMARETGFGAAGLLAAIGGVAILI</t>
  </si>
  <si>
    <t>&gt;7023_g</t>
  </si>
  <si>
    <t>MTRPLPAPTANTTQSQFLLQINTSGSRPSRLGQVSSYVFSQGTLTTCQFATAFTLVGSQLYADGQLVSTSIDTPSGPLVTSSSSDSINDGFSLVDGTLEWSNPAFSTNSATFCLTTSNTVVVVSDPSATPSGCISISLEQVPYTQCFPIISVIGSTPLVRPSDNQGSTSTGGVTKTTGVPSATRVNSATGGTGTQGATGIQSLNGADGQPGANGIPGASGINGANGINGEDGSTGATGMAGVDGTSGEDGATGGTGPAGRNGTNGADGATGGTGPAGEDGTNGAVGATGAPGVNGTNGANGADGATGPAGPTGPTGTQGAPGADGRNGTDGATGPTGATGPAGSGDGASAGYTVNYGYIGCFVSNPDGSFGLDPLSAQEILTTSVDDCASLCASQVGGSLYFTLGTTTAGDSICTCGSTLVARIYPSIGLNFQCNYPCVFPDGVNNGTQYCGGYYGEDPLVSVFGAI</t>
  </si>
  <si>
    <t>&gt;1347_g</t>
  </si>
  <si>
    <t>MSYQATPRNIYIVGAQCTGKTTLVEDLRKHFYKKDQPCTLNGHFIPRPNISTELARIVIQQYSFTPEDLSSSPDRCMELQTLIMQAQFEAERELSQQGGWFISDRSGVDPAIYAGAHVSLAAAASLLNSPECAELRERMSGAVVVICEAGADWLTDDGVRLVPKSRDEWVKFHRFFCECLDEIGLRYEVLPCSITSHRERVNFVVERWQHYSTWDSNKLGRP</t>
  </si>
  <si>
    <t>&gt;5723_g</t>
  </si>
  <si>
    <t>MSFSAVASYANSKACDPFGQDFDDFSNNELFDQFFDFSPHQEGKSSNYLLSDSNLSGVTSLDSFDDHSRQFIQGDFQGGSWASPASPQLGHSNFLYSSGRAAISDSELLSLGDITLDSPQISTQQPASMPSTPTLNISANLHRKNRMVEAFSKTFKKMNSSVNKSQVRSPIRKCNSPTTSRVKHNSMEAWTRKIELDASKFNFDLQDNALPLSPPPSAKNINAAKFQQTMNGQVIVDLPTAQNMARPTPYDTPLSTPTLNSQYPRTPSHGLTMTPQYQGVSGFWPQMPTTPGFDFQPQVMSPAGIEAPVSWNHESTTPIAQSPPTALRFNSQRASKALPIQLPNNISFNPNELAFDPLNMSSGLGIQMPSTNAQQQSFVVEASPIMSPGCFAPLAQPPHGRLPSRQHRDRAPSGQYPSNMRSHRKNRSISSEYISPPSPNTSSGRLHIRKRKTSKSKSSEAPKTPSTPSMVDFVNFTPHDSKKILTGVAPSGSSKTKARREKEALDKRRKLSRAAMRAVEAAGGDVEALVEQGLFV</t>
  </si>
  <si>
    <t>&gt;3755_g</t>
  </si>
  <si>
    <t>MTSQLDPEFPCSLTIDLPLPTARLASAALQAMSVDKELSHLVHRSFSTVSPASTNGNDPSLVDSLEESILRAEYKATTNRMLRVAVNGFMESLSVVLGVMEVLDVDVLGTDIAKPLERSEEK</t>
  </si>
  <si>
    <t>&gt;2035_g</t>
  </si>
  <si>
    <t>MERPSHIRTVSTNLGGARGYLPLDGRLALITGASRGIGVSIAYNLASKGANLILNYTSDSSAKPCHDLSATLTEQYGSTCLVVQADMGSPKGPEHLIATSKNHFSHPKTGKFQLDILINNAGVSKNNLIQDCTIDDWEWQYRINVLGPLLLMQAALPYLPHDRSGRIVNLSSVSSSEGFTAQSVYGGTKAALDAMTRTWARELAERATVNSVNPGPVKTEMWAETTPEFKHSLKPWFQKTPGSAIRPDIDDQDLVVDADNAGGRPAYPSEIAGVVGMLCTPDSLWCTGQVVCANGGMRMSI</t>
  </si>
  <si>
    <t>&gt;6138_g</t>
  </si>
  <si>
    <t>MITAIKASERLDSRGNPTVQVRLTTEKGVFRALVPSGASKGAYEALELRDGESSLYGGNGVLKAVNNVNKILAPAIIARKFDVGKDLANIDALMKGLDATADKSKLGANAILGISMACARAGAAEQNVPLYEFLRQQSKSCKPYILPVPFFNVLNGGVHSGNLMAFQEFMIAPVGATSVTHAVRMGSEVYQKLKTVIKAKFDGSAIGAGDEGGFAPPISKPHEALDLLVTAIEQCGYTGLVKIGIDPASGEFFSSGTYDLAFKNQSNTSSETKLSSTQLGELYRDLIEKYPIVLLEDPFAEDDWAAWSIFNETYKVELVGDDLLATNVDRIKIARDKKACNSLLLKINQIGTIMEAIEAAEMAFSFGWRVFVSHRSGETTDDFIADLTVALGTGHLKSGSPCRGERVAKYNRLMDIEEELNAQGQRYSYAGKHFGQTHVV</t>
  </si>
  <si>
    <t>&gt;6495_g</t>
  </si>
  <si>
    <t>MTEATVEAFKPIFKSDPERPTSTLRRSIIQSVGDSPAFRSITTATAPRGRRSIPTKLTSLFWTPSRASALPRRRSPRRRFCGQSRPLVSTVSILSELHTIHALVPPHPGLRSLAPSFVDHWDTHLAAGQTLALHGAIVTRNSLIEAPPESILQPCHDRCPATDGCGKDPSEIYQNWRREMFREWPVSDRW</t>
  </si>
  <si>
    <t>&gt;2684_g</t>
  </si>
  <si>
    <t>MVGTQTNAPEWHASIPGRATTRVFSENASLGTAGKAIPARLPNQPPHPAYSDTYILPKTKYGLPVIPEMFADNLINSPTAAPEPKGRWWEAVLATDRLNDQIQNLSTPNSLSEVPHSQRYFPRNEEELIAYEIWTRKARANEAAKAEELRRLFARGKEDKIKQTAYRLKDIDSRIWIEEGVLEELKAQNLVSPTGQEERVKMQCLVTALNREDNLKKELGARMKDRGERDRLSQEYMWKKKTVEYELNVLKEEKARILREQSACESAQTSITQKEAEKRLQIQMKWKKQHKGKRES</t>
  </si>
  <si>
    <t>&gt;9641_g</t>
  </si>
  <si>
    <t>MTLVRYHWAKRTMPYRSLGSMLDEHAENESEGKNIENTSLLEAAFCFAFPDSNFLLRHLTLQNVVESRDASNSEHIWSVLLGLYASFGQLNGKLAGDRRMQTRVYKIVGGRTWVNGMDGLARQDVVSKNLKETEEIITLSEFMAKYEKSVSETAEYNEMVERIRGVQEHLKVLGEKLKNSRRAMSDPPFYTADVSF</t>
  </si>
  <si>
    <t>&gt;3575_g</t>
  </si>
  <si>
    <t>MHLPNAAKNQNQNDPWPTPAPPAYTARAIIRRQENLSDLEKCCTDVVPPYSESWRFQNKDGQWCSNDGTANGGADIIHLPPAVIHGGNNSHAPMQNPQAEESVDSFRTARSRPFSEEGNTAGLAPSSSRAISHV</t>
  </si>
  <si>
    <t>&gt;10395_g</t>
  </si>
  <si>
    <t>MPKGYYAHCTTVTPECPVGGTLYGYYPDLGANAFFAALFALLLLAQLVIGTWTRTWTYMLAVGLGTFGEMCGYIGRLIMHQNPWSTQGFEMQICCLVLAPSFLAAGIYLTLKHMILYCGPEYSRLKAKWYPWIFIGSDLGSIIIQAIGGGVAASATNSAKATPALLTAGDALILAGIALQSVTMAVCGTVVLDFYLRRRKARTTHKAETEGATDTSLDVHPLPNDPYIKSPLQLKIFCGAIGFAFFTILIRCIYRIPEMAGGWGNPRMRDEPVFLGLDGAMCAMASIALTVAHPGIMFPPMRKGYNSRS</t>
  </si>
  <si>
    <t>&gt;6122_g</t>
  </si>
  <si>
    <t>MVQENTIIAIIIIFYIGIAILLGIFICWPRRTRGSSAGSSNSYLTSSDGLESETTSRSSSPSPSPPRPAASFNGPGGRNDAGFNVYNPLGRGRGDIRGSWSAIRGGRGRGGVLAGSRDGGFNVAGGLDGGYNAAHNYAVDGGFNAASGWGNRGSLGRHGEPGGNNVNAPGSGSDSPGGFNAA</t>
  </si>
  <si>
    <t>&gt;3615_g</t>
  </si>
  <si>
    <t>MSDEQPDLPTMQPLLPKKSAKDKLFDLHKSEIYEVYLDEDKSLEETISIIEEKHGFIAKPRKWKQKFEEWKLGKNVPASEMQFIVAKGEKRLRDDGKETVFFRNEVEITSKKIKRFKKRKLGKGMERASPVPDTPVGITYHTPRVDSHISVPPFSPSPQQYMPTSAVDQLLGAGSCHSDREEATFILQNPKESLEDQHNLNVSKSDSSGSFESFESGQHEAWYSSFDILLPGLGPSIILKTSSIHAYNEEMTHLKACVQSIFVSQKEPYPEWVYLAASATELQYSHSHEKSINTLWLALLSYLRHEKLYPPEMNLFHLLSALYIFPVEEVTTLLPLCCDPYLVLRSLIKDFKESQVSSVAYAKALLLLLNTRATLSVRTEIFQILEPEVENLESEEFESGFYKAFCLAQYFIFEVQRQSVRWATALKYISLASDVFGQLRSLNKERSMLILETNLEFDLYAVLLGILVSPKSADQGGSREKLEKINQKVKQVMKYVGFELHLSEPSPLLSATSFANIVSRDDISENYKSGDGKSEDSGLSSMKYGLTYTESTITGISYSGLFVP</t>
  </si>
  <si>
    <t>&gt;6999_g</t>
  </si>
  <si>
    <t>MGRLADRGLKTHSGFLPLARPESWDPIGACGAESKLLRRWIGRGEAAPKEDGGWPDDAMGPSAIPWSSNYPHPREISLADIQTFITGFRDAAKRAVKAGIDVIEIHGAHGYLLSSFLSPISNQRTDKYGGSFENRIRLLVETIEAIRSVIPKGMPLVLRVSATEWMERQAAHSWDVESTIKLAKLLPALGVDLLDISSGGNNEKQEVRLFGVGQIDIAGQVRNALFEAGVKGLLIGAVGLITGEETAKEILELKKGVKGDGQVTIENEQGGRAKADVVSVGRQFLREPEWVLRVAHNLGVKVGWPVQYDLWTRGFKGSKI</t>
  </si>
  <si>
    <t>&gt;4987_g</t>
  </si>
  <si>
    <t>MLLQSLVAAVLSSGLALEAIAGPVPHDYTKAQTKREVPSSHSLHERHLPHWGQQWTKRSKVPDTQVLPMRIGLKQGNLEAGHDKLMEISTPGSADYGKHMTAEEVIDFFAPQASTTDAVTEWLVASGISADRFAISVNKQWVQFDATAAEVGDLLFAKFYVWEHMTGTYDISTEEYHIPTHLKECIDYITPGTRLRQRNIKRGNVRPQRAGLIDDQVSVRPLITQLPGFPFPNSSVCDVYVTAECTRVQYNIPNGTTDHFGNQLGIFESLDVHYSRKDLDIYYSTLYPNIPNGTYPQERLIDGAIGAIEDTTEFVPIDLEAPLDFDSSQPLIYPQKLVLFQEDDEYYESTGNFNGFWNTFLDAIDGSYCTYSAYGETGDCTAAECLDPVYPDPNPGGYKGRLQCGVYKPTNVISISYGGGEEGWPDYYMKRQCNEWMKLALQGTTIVMSSGDSGVGGDTCNGASGKIFEVDFASSCPYVLSVGSTEWDRFDPAVPPTPGKKLNEIATRRFPSGGGFSNVFPEPSYQQKAVSTYFNEVGSSLGFSGYPEFVPNGDFSNVKNGVFHYGGRAYPDVGAVGDRQVVYSNGSWWLVGGTSLSSPVWGAVLTLVNEARIGAGKSTVGFIHPVLYAHPEAFNDVTVGSNPGCNSTGFIAAKGWDPVTGLGSPNFPVLLKVLLGL</t>
  </si>
  <si>
    <t>&gt;4555_g</t>
  </si>
  <si>
    <t>MEKDPIPPADVALDSSTIVLVPTIETAIIQTEDSNLTSDLNLILVIS</t>
  </si>
  <si>
    <t>&gt;5358_g</t>
  </si>
  <si>
    <t>MAKNIDSKKRKASAPEGDVEKMKKVKKTVVETVEALAKKRKATDDVTSLKAKKPKTPKVVTPANATEATEAAPNSVQERLEVKKTKTIRKTTTKSNGDLATSELAKKEKASKKKVNATQVEASTTNNKGKTEPVESAEKADNLLDQNAEEDDEESDIDDQTEALLKGFESDDEDEDMVEGEGFTEGKSIPKRKELTKKEEKKLKKIAESNAPEKPGVVYVGRIPHGFYEHEMRAYFKQFGNILKLRMSRNKKTGASRHYAWIQFESATVADIVARTMDNYLLFSHLLKVKIVPDDQIPEDLFKGANKRFKKVPWNKMAGRRLEQGASEEVWNARIKREEERRTKKAEILKEIGYDFEGPKLKPAESIVRKVDGAVAIDAA</t>
  </si>
  <si>
    <t>&gt;2775_g</t>
  </si>
  <si>
    <t>MASNPILSKFKQALSSRPFMGEFSWKLWTFATWIPAVIFFNDHVGELTTIEGPSMYPYFNTNPNESLEKDLCWNRKWKPTEDLQRGMIVSFWSPFVPEHLCVKRVIALEGDIVYTRAPCPVPTVRVPRNHVWVEGDFAEKSGDSNHYGPIPLNLISGRVTHILRPWKKAGPIQWKEFRGKRRVIKGRREDAPGWS</t>
  </si>
  <si>
    <t>&gt;351_g</t>
  </si>
  <si>
    <t>MPSSSSMTAANRSLLHSYLTLLVGIVFYASTAAAGPIVARDPMPEPMPMPEPNPSKAGEGAKKFFGGVAKACEVM</t>
  </si>
  <si>
    <t>&gt;16936_g</t>
  </si>
  <si>
    <t>MGGIIQLSWGGPAKGCTRRSTVGVAKRLFSSSRGGERERLSVTCGSSGVVTIDLFNSRALSTPSNPLVIYLPPAGTHLHRLRPQIPPYLFSPFAALARVNYRWNIPSSNPSSPKLLTSDPSYDRHGFPTPLHDILHAYTHLTATVLPSRSLDRSLSSSPKTPYSPIAFQKPVQRPIIVYGSNLGASLATSLALTESFTSNALPTRIAGVITKNAIFNWTEISTKESLPPGLDDIINSDELALNERWNPATLHLLKKRLFSHPSSTFDSFVSPVLFFRTARMPVPTTPPISPDPLSGEGGQGKDGGSVALSSTRQAHLKFPPRNSGLKIPRSLILHSPPSIVTLDPSVKLPKAEKAQKMRDEVEEICPKNQAIDMCHLMRRSMMLYEFADRAMWDSDLDPESAACERVQTAEVSEKAQEERVVREWIEDTLGSV</t>
  </si>
  <si>
    <t>&gt;1695_g</t>
  </si>
  <si>
    <t>MAILSPAFHENKWAIFFCAVSTLGALCYGYDSIYYSGCQGMQAFINAYGERNSSTGKFALGTTFLSLTQSIIYVGELFGALISAPINDHFGRKGVFLSGSILIIAGAIAQVADNGSMGVIVAGRILIGLGIGNFTVTCVLYIGEVAPTVIRGPALMMFQFMQSCSQLVGSGITQGTEGIASTAAYRIPMGLLALLPLMMLVALPFIPESPIWLMRASKPDKATVSLIAIHKGRLNYTPDEDLEVIRAMIAQELAIESQSSWISLVRDPIERRKVFYSCGAMFAQQINGIVFFYAYGVVFAQSIGIQQAFTISLITNILQVIAVGVSVVLGNRVPRRINLIITTIIMFFSFIIVGALGTKDPMPHGFAYAIVVFSYIVIVAFNFGHGPLAFTVASEAACGRNRSKIMACSIVAFFFTVWLVGFTAPYMYYDAGLGPMLGFVYAGTTCITLCYVWFCVGETTGRTNLEVELFFQRSVPVREWAGYVFSEEDMRSSGNDDKEMGERGVALEVENCSS</t>
  </si>
  <si>
    <t>&gt;3650_g</t>
  </si>
  <si>
    <t>MEESSHNFEGPDFASCGESPPPPLLYQDTQSSPPQFCRFTHLPPELRFKIYIISLPLPRLVPFWYQSSTSTISPHKHHYSSQPSRNSTRDGCTSTSPIPALLRVSHEARALALRYYAPSFQLTGSICPAVNGKILFDKNNDVLFLRGDGLGGRSALQGFLKASCVLERGQMEKVRWIAVAEEVFCSGAGDRVGGGTIVRLREFWECIMRRFGGVEGVWVVGKGKEGEVLRELEKWGEGDLDDNDDENEEVVEREGMEAGMLLKDPGWKWLSYKERRRGDSFQGVVAGVVDGLERECRWKAPRWKVLRSDGGSSATQPLGTRPDSRTGIEKADEEQVFPRSWKFGAVQGIRTRMRARA</t>
  </si>
  <si>
    <t>&gt;162_g</t>
  </si>
  <si>
    <t>MASTKISPFEATPIEAIPSIYNLCKASYKTQRTKPIAYRLAQLRQLYWGVVDNTDALLEACMKDLGKPAYETYLLEIDWVKNDIIFVIRNLEKWMKDEKAPDIPLANGPLSPKIRKEPLGTVLVIGTYNLPVQLALGPFIGVIAAGCTGILKPSEVSPATAMVLKNIVGGYLDTSAYDVVNGAIPETDALLDLKWDKIFYTGNTSVGTIIAKKAAETLTPVCLELGGRNPAILTKNADPRLAARRLLWGKVLNAGQICLSHNYVLVDKEKLPAFVEQLKIAIKEFYPKGQKASQDYARIVNKKHFHRIKKMVDESRGKILIGGETDETDNFIELTVVQVEDENDSMIVDESFGPLMPLLAVDSVEEAIRIANSVHSTPLALYAFGSKSETDKILNEVTSGGASINDAFFHGSIPTLPFGGVGNSGQGAYRGRASFDTFTHRRSITTTPGWVEKLLDVRYPPYDGKLPRYRLMSELKPNFDRNGKEIKGLGYWVGFLLRLGGESFKGLLFRWLLVALAVMGAKRWQQGNLYRNRLPAWLR</t>
  </si>
  <si>
    <t>&gt;2752_g</t>
  </si>
  <si>
    <t>MTPTSFILSDVRIFTGIDTIELGYIVVENGIISAVSAGLPPTDSSILVVSKPGHTIVPGFIDAHIHADKGQEIALYQSLKFGVTTVMDMHNETVNVHKLKKLAVDKKDEASDFKAAGMAATIDGGWPMPVVTAFDKSEETAAEIATWPRLTSPIDAQAYVTNNLSPSGGADYTKLMHESGAAIGQVFPKPSLDIQKAVINATQGAGRVAVAHCFGRADTLQVLSLGINGLTHTFIDEPVNQEVVDEYHKSGAWCSPTLALLGSLTKEGAAVAERFANDERIKGKLTEKGHANLCRCMGFSREGATVKNAYETVRRLKAEGVPIIVGSDSAGAGLGTAWGVTFHHELYLLVKECNFTPKEALYAGTALTAKLFGWKDRGQIAQGLRADLVLIEGNPLDDIDVTLNIRSVWRDGIQAKEFQK</t>
  </si>
  <si>
    <t>&gt;5518_g</t>
  </si>
  <si>
    <t>MSQNEKAVYEAIDNEKELLQKGEDGESLIFEPYRDDSKWSHEAAKALPPPPPYKEKGGNEVDSFLLRNFTTIRVCALLAVCTICSLVILGVFIQTGAISASDAWGRKVMDEIHGVETDPWTDWHIDLPSAYPKLESFGEDKGCRQAWEKLTDVSCHSGLWEEGLGEKSWVVRDICETGNGNDMCGKALVEAKRELAEKCEDVPLAWGMDGYKGRVRVEGLKFRGLVEEVEWLLRRRERLCHAYLQNGVLEEDWDDRHDLSYLLQYGHPGKKDFPIDGVDIVLGKLNQTVTYESTTPLLQWELDAQKLAAEYIGCLETFKDLVQDMPCYPFVTNFTALSEEIHGSQQEAKAACNQNCLDSIKDLKARVRSSCPELRRASVRYALNRWGGYDVKFTELVHDFSFRRIFKEEIFRNREGGVVEKYEAACRTAVADKGLTSKEPICAAVFAQWGVSDWVLLNGGNSPVKYVMQLIEVVRREVARIPESPRQLAAGIEDGIEVEKSEESNRMHEQWVTGIEEGICSDCVWRRFASPMTTSSNLGEERLVPIWTLGIQGAVEWIRTVHVLRDRCRDKGKVFNEDEVRRIDKTWLSYYQQEMWDAAFPPVAPTEKIDGIEE</t>
  </si>
  <si>
    <t>&gt;8016_g</t>
  </si>
  <si>
    <t>MTPSATNTSVLASETDNTVSPPHLYYSREAYFEKFVPIQADGYQKAKSRGTGGAAIVIDNGSSSTRAGWSFEDAPRLNISPIYSKYRDRKLGKTYSFVGADVLADTTAKGHMRNAFEAGSGIVSNWDAMESVLDYIFIKLGIDGSNGGVDVPIVMTEAVANLPYSRKSMTEIIFETYSAPSLAFGIDSLFSYDYNNGKTGLVVSSSHSSTHLIPVLNSKAIMTQATRLNWGGSQSAEYLLKLLRLKYPTFPGKLNSSQTEYMLQDHCYLSKNYDEELSKFLDWTGLEERDRVIQYPYTEEVIVQKSEEELARIAEKRKESGRRLQEQAAKMRLEKLIRKEQELDYFRDLQSRLVDQTKKETKRLLEAEDMKDEAALERIIKDLDKSIRKARTKDVGGPEVEEEVEQPDFGLLEVPDDQLDEAGIKQKRQQRLMKANHEARARAKAEKEREKARIAEEQRLDEEKRENHLEDWLQERRAARMELVQKMKEKERLKADLGNRKSLASQIRMKSIANLASDNPTKKRRRGGDDDNFGANDDDWGVYRQIAVGDGSDDEEEEDLGVTLKSLEADLLKYDPEFTDQHTLDAQTDWTKSLVHAFLRGPRPFDPKSQAEAYQIHLNVERIRVPEVIFQPSIAGLDQAGIIEIAADILSHRLNGIGGQDDFLKDIFLTGGSSLYQNFDERLRDGLRASLPARAPLAIRRANDAILDAWKGAAKWAGGDSWKSAAVTREEYLEKGAEYMKEHDLGNAYS</t>
  </si>
  <si>
    <t>&gt;16943_g</t>
  </si>
  <si>
    <t>MLSNILAQAMNIDQEAYGKPIAELGQSSAAAVRYSVNLAPEDLSVGTDGAGAFSTRRRSKVSGRLAFRQSLRVENLESSAQKTSAISENHENHEESKDGIRSLPSISFPEAAKPGPSSIIREVPSEFNTPYSTRSPSLATGAQSLLELHLEDPGVETYPDIGTLRSWVGALVLIVTCGAQLLDNVFMTGVNISLPAIQKDFDVTGSSLQWLISAYTLTFGGFLLLSGVLSDRYGRKNIFCAGMLWISIWTLANGFATSFIQLAIFRALQGIGAAMTVPSSVGIISSYFVAKERTTALSCFAASGAVGFCSGLIFGGFLTSSLGWRYVFRISVILTGSLGILGYILLPKDRLEGDSKPRLDLLGAGFSTGGLILLSFVLSSGGVYGWNKAFIIVLLIGSIALLCIFTWVEKKVGHPIMPLSLWKIQNFAPLWISGFVTYGSYQIVIYYTVLISQKVNQLSAGQTALRFLPMGATGFMFSMGMGKVLERYDTKLVLLVGMVMCMIAPVPSCLIKEGDINL</t>
  </si>
  <si>
    <t>&gt;4285_g</t>
  </si>
  <si>
    <t>MRYIHSNEVLNIPKDVKVTINSRLVTVEGPRGKLTKNLNHLAVNFSHPKPSVINIELHHGARKNVATLRTVRTLINNLIIGVTKGFKYKMRYVYAHFPINVNVDKNGETGLYEVEIRNFIGEKIVRRVIMQPGVEVITSTAQKDELQLSGTSLENVSQSAADIQQICRVRNKDIRKFLDGLYVSEKGNIEEEE</t>
  </si>
  <si>
    <t>&gt;16945_g</t>
  </si>
  <si>
    <t>MSRGYHPLRMIGRDGAKISLTAYIGPSCSWSPYGS</t>
  </si>
  <si>
    <t>&gt;7279_g</t>
  </si>
  <si>
    <t>MVRIQIMQVFFQPQDTIKDAIYSNDLVGKGAGGAFAEVSHEVISLHTVLKEIEDESQNPDSLYNRTGAGKKKELGILVQNCNGVLQQLNKLLIKYKSLGTKSKKAWDRLRWGTENLAEIREKIMSHTSSLNLFLTTLGTGSLGRIEKKLDQLIEDVKAGRREETILTMADDGEDEAEAQWNSWKNELADEGFTKLELESHKRWIKAKLKELIEGGGLYEDPLPEDGNAEKSRLPEKNLKPSKNVITSTKHAGLQPTVEEVEDEGEEDNGPRMNEVNVPQEGGAPISESLPSEEELTDDQEETDQESEASGSTGDTFLPSDSISNVGIHTAEVLPAWETYTSQPQMPTLHRPSKKAPQSGGKAGSSSKSPLHGSSTQGPLVPKAPSEDLQHENQKAKHKKRQPFNNSTSDLEEHTRARERFKEPPEPKDQTVTSGSRSSLRNESPPYYRRNRQNETEQFVPRKAQFSDKEYYYPDVPDRTPSNNYYGEDFPPIDHPFVSPPRDMPDGNRDFQSEYSRGRPAGPRDSRFDASKNMYFEDQYTDPRRFTSRDNPRPDYYHEPMPSNRYPSQSANFTFKNPESISESIIADFLRGQAGMGDGSRIDDVFANFEAGETTTHSPKPPLQASPPEVTIIERPLPLTLEELFSGTHKKMKIKVKSFHEFTGKEIHQDKILEMNIKPGLKPGSKIKFKGASFLEAGRAEALHFIVEEKKHPLFTRNGNNIHHIVNINLHESLCGWSRRLDTIDGKQIKVEKAGLTQPGSFDTYLD</t>
  </si>
  <si>
    <t>&gt;10427_g</t>
  </si>
  <si>
    <t>MPGVVPPDMEPEPAPPSLPLPVYGFTVSHQKLDLEVDFARQTLTGYTEITILPQDRNLRAINIDARQCVIPVDGVTINGKRARFSHEDYMQKLEIPAFLQSPEQYGMQLDRIMPLTNGRATEGGLAITLPDEIRIEGANLFLSNATPAATPRPLGFSGRSSSFALDGSGPPSSATFAFTPKMVVAEQSTQYQPLIVRISFTASNFREGLHFVGLDGVDERYPHVYTRHSIDTGIACCIFPCVDDPSMRCTWELNIKCARTLGDALKRSSLTHGNKGAHHVNGKRGLTNGHVNDTVEDFVVPLNDEDKSLELTVVCSGEFNTETIDLDDSSKKNVSFTCSTVVAPQHIGFAIGPFEQVDLAEFRDAEDDEKLRQEVVPISAYCLPLRVNQVRHTCSPLANALDWFQPTFGSYPFPDHKLVFVDDQLHDIEHTASLSLCSNRLLFSEDIIDPETEIARTLVHAIASQWFGVSIVPNQRVDSWVTIGISHFMTDLYMKTICGYNWYAFRQKTLSDKLVELDAERPPLHALGEVLYFGNFEMEFMALKAPLVLFILDRRIIKASGSAGLTRVISRITATASTGTSNDSMVSTEGFRKLVEKVTKYRQTEPFWNQWILNAGCPRFHIIQRFNKKRLCVEMTISQTQQLRETNPPKNLERGSFRREFKEHVKFVWAGPIQPVFTGPMTIRIHEADGTPYEHIVELRDGITKIDIPYNTKYKRLKRTRRQKEKMNAGPVDASAEAGEDALYYCLGDVLQSENDEKEWGLSDWGPESQQLMEQESYEWIRVDADFEWLCAKDFISMPSYMWVSQLQQDRDVVAQQESLILLKSHPESQDGNRLVSTFLIRTLMDTRYYHGIRTMAAAILKMHAVAKTQWVGMTQLEKAYQEFFCIPGTRTPRPNDFSDKKAYHVEMAIAKSLSTIRDSYGKCPKHARNILMDMLELNDNSSNQYSDDHKIANLLSCLTESLIVHKDKDNVLEKGGNQEAIGAMKAGEAMEDMENLESLENVEKEELEVFKKKVITNLDRYQRRDAWMDSYQNIFTVTALDCKQRLMKGNVIPTDPVEFAQFLNDGNSEPVRIKAFEALMNLGYLRQKNLAGLLLSSLSTDRSPHTRDQLFGVFCLGLADIAFGDLKAPVLASAISASALATAPHLDENGEMHLDGEADGGLIIETEASAAPRKVQNDRTTTMVGALAALKEELKDDRDFKAAVWKAIESPVIGIHEQSDLLDICFTLCERVCSLIVRLKLPRYWKVTHLGKGRLIFQKTSKLRTKPFKPVVPKPPVSTINVEPSRALPPPRALLPPKPLPLPRALPTAQPPRPSPQVRISFSGSHTHSTPTPTTPRESTGTMKAPRPPKRPLTQEKNMRSEERPRKIIKLKVDPRKVQAIERIPPHPALVRTKPSTKSSSPALRPSPAPKPSTAVIPARPSLPNATLSQASSTTVTPPSDGRPGNGAPQPKIRKPLPTSAPRPPESNTTPAAPRKFVLKLKTGGAVMK</t>
  </si>
  <si>
    <t>&gt;1435_g</t>
  </si>
  <si>
    <t>MFPCTALGDHEFEQVPGTLQASIKQPLDTVTVDISLLLKAPDSKESASSTPTNRHHTRSASIPPTGQIQQQQQLPSYALANSGTGGKRNMPPHPAESPAKKQSKWSPEEDALIIDLRGGGMKWEDISKRLPGRSAISCRLHYQNYLERRSEWDEERKNKLARLYERFKPEMWSKVAEEMAVPWRAAEAMHWQLGEADMARRAGVVPFSLSNVTVDTSSSSQSHRRASPQNRGHGHSQSMGNAGPIGPRYSRTLTAQGGGSTKGNPSGGGVARTLAARRESTPRSVPSTSPSDGIALAAIGGGTTTNMGRGGLLLPSVAEMTTGVSPYNTPAYSMSMTMAGGYSSPGPMLPALGTMGRPDHGKRRRSPDMGQRETSRRRQ</t>
  </si>
  <si>
    <t>&gt;5975_g</t>
  </si>
  <si>
    <t>MTKRGGSGSLFNGRFTGRTETNLLGESNIRMEIDDRDKNVMYRYPIGDDGEPIDTREVKSRDR</t>
  </si>
  <si>
    <t>&gt;3256_g</t>
  </si>
  <si>
    <t>MSKESAPYVTYDSGLEAKHLHLGNLVHDYGNPTSFEPYEEKSYTDIAEPPPAWAQVIHLDNYSLTLRRDAAEGSATSDRYHVVAAEKAVKIEIKNGKEFFDEITLKSNEARKWLASRISAAEKLKESHPQPEIWLLTGLVLMTHATWSNISSKEHALVVGKPAPFDQLGVSALRRLSVSEGVKPAFGFRAKEETKEVEGTVIHETGKYPGLRGWAARWQRVDVKILSEGTKEGSVVNHLSLKLPNKVAVVEVEDNYAESQEEENEERTDFNDEYWEVLLDNAEAFA</t>
  </si>
  <si>
    <t>&gt;5707_g</t>
  </si>
  <si>
    <t>MSDKSTSTLQSYVDSATGAVQSAYGALTGSTSNEAGEAKKDKAELENKASHAAAKVGPYSASSSGAITKDDANRSEGSWKQTVGSAKEAVGGLIGSEDLKKAGAQQNAEGKAQEAQGQLNDFGSGVANRVSGTVSGAVAGITGDRDAQLRAQEQHDSGKTQQRGAEIDIQKQNS</t>
  </si>
  <si>
    <t>&gt;1825_g</t>
  </si>
  <si>
    <t>MQPQNLTSAILLKPPTQLSTPTPRPVEPSKLSQFATTTFYAIPTFTYQISSIMSFEAPLPPFNASDPSATFLNSSCLDLLLIELVPMAYRVVNEVDAAGLDNRILDKKENAKEGSVKSSVVGGGGGAVQNGLSGRKMDEEEERDAVFFRLEMLGYRVGQGLVERFSRDRPRFTDTLDVIKFLCKDLWMLVFRKQIDNLKTNHRGVYVLTDNSFRPFARMSTEAGGQAVVRAQPFLWFPCGIIRGALASMGINATVQAETSELPGATFQIKSIPVKP</t>
  </si>
  <si>
    <t>&gt;1786_g</t>
  </si>
  <si>
    <t>MDQWQQQSYPDPAAPSRRYNGNSNPPPSQAQMARDYNGTSQAQPPARFTYEQYQGGMSAHPHAVASSPTATPQMRDGNGDVAMQDAGDPYSGLKYPMRPHHQQHLSGTRTAPHHASQENSATQRYSPMEALSPSSPYGAQGQSQYGARQSPTRPSNYTSPNSYYSSRQQAQQLPPITTYASNNEAYPTSATAQLNAVFGSDPKPPRRPGMPAAQGPPGRGPVPEFTKIRTMADLHPKVNAQPAFRRANPEGGFISPLQALTSHLPSTYRICNPSFKYESSRNPRRVLTKPSKGVKNDGFDNEDSDYILYVNDILGSEETGHKNRYLILDVLGQGTFGQVVKCQNLKTQEVVAVKVIKNRTAYFNQSMMEVSVLDLLNTKLDKNDDHHLLRLKDTFIHRQHLCLVFELLSVNLYELIKQNQFRGLSTTLVRVFAQQLLNGLSLLNKARLIHCDLKPENILLKNLESPIIKIIDFGSACDERQTVYTYIQSRFYRSPEVLLGLPYSSAIDMWSLGCIVVELFLGLPLFPGSSEYNQVSRIVEMLGNPPNWMLEMGKQSGEFFEKRHDVDDYGRKTYHLKSMEQYSREHGTKEQPSKKYFQATTLPEIIRSYPMPRKNMKQSEIDREMNNRVAFIDFVRGLLNINPLERWSPQQAKLHPFITQQKYTGPFVPPMNLKSSSINRSPAPGTQQQQQAEALSKQRAQAAQAQAQAQLHSVAQSQYSAGVPASQYPQAPPPQVPALYGSTNMYSPSTSHQGAPPPYPSQQAGPYNQMGMMGQPQTQMPPSQYGPGPPQPQQSLYQQATMRSGRQRASTMEVQQGGIPVAIQRVASHLDPSQPIRLQPSPAYYPPPPDGVPDGNPASARRRGSRATQGGQTGQRSNRDFIRNLEDRTLEEGFMGQSQWH</t>
  </si>
  <si>
    <t>&gt;16954_g</t>
  </si>
  <si>
    <t>MAHATASDRDTLPDNVKPINYDISLYDLELGGGFTYQGTVSILAKIVKSSKEITLNSHLLKIHSAQVSLDHVKTQHTFKSTGVSYDAPRQRATISFDEDLPVSDKALVIIKFEGIMNNDMCGFYRSKYKPAVTPAASVAKDGESYVMFSTQFESCDARRAFPCFDEPNLKATFDFEIEFPEDQVAISNMPEKEVKKTKNGRKVVSFERTPIMSTYLLAWAFGDFEYIEDFTQRKYGGKNLPVRVYTTRGLKSQGQYALEHAPKIVDYFSDIFGIEYPLPKCDLLAVHEFTQGAMENWGLVTYRTTAVLYDEKTSDAKFKNKVAYVVAHELAHQWFGNLVTMDWWNELWLNEGFATWVGWLATDHLHPDWHVWPQFVSEGMQTAFTLDSLRSSHPIEVPVKDALDVDQIFDSISYLKGSSTIRMLASHLGQDVFLKGVGAYLKAHAYGNAHTHDLWAALSEVSGQDIPALMDPWIQKIGFPVLTVTEEPGQIGVKQSRYLSTGDMRAEDDTTTWWIPLGLEGKVGTKGVTPIAFTKKNDIVRDIDDSFYKLNKDNSGLIGDAGALALSGESATPGLLSFVEGLQSEQSYLVWSQILGSLGTVKSVFADETAIADGLKKFNLKLISLAVEKIGWEASPNEDFLTTQLRALLLLSAGINGHEKVVAEAKSRFDKYMKGDKSVIHPNLRAAVWGTAIRHGGKAEYELLKKEWYATTSIDGKDIALRALGRIQDASLLPDYLSLLFKDVAIQDMHTGAMALSTNSKMRHGLWKYTQQNFDAIKQRVGRNMIVIDRFLKTSLNRFNDYETEKEIKKFFDGKDNRGYDRTLNVISDTIVGRAKYKERDTKVILEWLKAHGYA</t>
  </si>
  <si>
    <t>&gt;4794_g</t>
  </si>
  <si>
    <t>MAFLKTLAIAAACFSLVVAKPALRKRQLAFNYNDDIVRGVNLGGWLVLEPWITPSIFEPWANGGGVVDEYTFTQTLGAVEASNRLNIHWSTWITEADFQEIAAVGLNHVRIPIGYWALNPLAGDPYVQGQLPYLDQAIGWARTHGLKVILDLHGAPGSQNGFDNSGRKGAINWQTGDNVHQTVLAVKALSDRYASQTDVVTAIELINEPGNWGLDMSQVKQFYYDGWGNVRADNPYTAVMIHDAFLDIQSYWNGFMNEASGVNNVILDTHIYQIFSDGEVAMKPCDHIRTACAAGPHVAGTDKWLVVGEWTGAQTDCAKWLNGLGVGARYDGTMAGSTGYHGSCQTKYEGTVDGLLSVDKVNLAYFVEAQLDAYEQHSGWVFWAWKTESAPEWHFQNLTRAGLIPQPLTSRNHPGQCQTSVCLIPGN</t>
  </si>
  <si>
    <t>&gt;1409_g</t>
  </si>
  <si>
    <t>METANKRSTVPGRKARVPLSCGQCRYRKLKCNRQQPCQNCIMRKEPSSCVFVGSEKTKNASARSHAQAENMQDRIDRLETVISSLVSKNNDQQDKLGFQEIAPAHNGSSQLRAKNKNYSHEQLPVDSDHLISIETTLQRSLLEPDESEANELIQIYQNETANQSPFVILPPGITASDLRRKSPLLYNAVILATSSHHPARQTFYEKQIVEVVTDQLLIRNNKSLELLQSILLVITWYQRPAFIISHLNSLLQLAVALVMDLNLNRSPTWFIRSKMVLGTPCSRDLQYGPKTMDDRRALLGCFYLSSAASTCSFQRLDSMSLTSQIEESCQALVEKAENPTDLQLVYVVKAQYLTDRIVQTVHANGWDSTLILKTPVGMHIKAFQSEIATMKEFLPPLLQHNTSVLMHLDFASMRLYEVALSDDLQNMNTNTTAIDPARLENLYSLLISLKSFITAITTSTGPTHLSLCYITWAQFTYALMLLHRLTFFKSSACPSWDVPFVRSVLDFSVVLDAFASRFEQARIQNLALMAPGEAGLRAEQEQLFNRHIKKIQLVRAWAEHKIKFGDSASWDWTQEKRKLANQFEGKEKDGEQSDALASASMGINSGLGLQDGEMQLDQGPIDGLNDDSFWLEFAAEWGEGLGLYSNDFFVG</t>
  </si>
  <si>
    <t>&gt;7964_g</t>
  </si>
  <si>
    <t>MESSSTSRKGKEREMAPSETASSSLASDAPAPWIPLWTQEETEQLCRCLLSRVSPESPLTFNGLWHEPSLRDILRKFRPGLQNTVQAEMQEWQGQNPEGRHHNFNVYAMCQHIMRHDQEFRQALDKIHRAEYPHLKIDENATPLERPLKLRRNQYGSVERSILFQCLLRRDDTLTVDDLRSMIIIGNILSATHPDTNKTATQEMLQWQNDYARVGPYYKPHYYTADEVSEHFHRSSPARKEFEEYKESWQGGQEMDILNGEEQSGRALQQSRVAQQDPQSQQGSSLPEQLRALQLDLQHEAPHLKLPTFDRECQGSSLPEQLRGLQLDLQHEAPHLKLPALDRECPENPNIVPALESLQDDILRDQNSLAETRDAVRANNPEAPTKFVPSGPQVGR</t>
  </si>
  <si>
    <t>&gt;6635_g</t>
  </si>
  <si>
    <t>MPPQLLPASAAAFAPRATSVNVVLSSKVEPWLTQTLKRINRIKRPLNSVPQHQRCLTETLSSPTALWTLTSLMVPKKPESELVKDSNPLVEALFNYQLIHIEAYIVHVDMVLRNEVAFKLTPDSIEDLIGYHKDIYCVDISAKTYSWSEKEMQVKKLHEEFIQAINKFVYRTHVTALEGLEEDGAGELLCGKSEEVKSNILGLFHLLLPPPPRIVDVVRQPPLLPSSPAGANWWSQSNLSVSVPAPVESWRVIPSSPSATSSVDSNSLWASMNLNEIQLPSPAPSYSQPYSTGGFYFSSPQASAPIPSLPLPSMLAQQQCGVSVGYGAFGQSWDRYQDYATTM</t>
  </si>
  <si>
    <t>&gt;16959_g</t>
  </si>
  <si>
    <t>MKRLNLIKLVQTL</t>
  </si>
  <si>
    <t>&gt;7614_g</t>
  </si>
  <si>
    <t>MVGMNIFRILGDVSHTLSKCILIFAIHRNHSSEGVSLISQGLYCLVFITRYLDIFQFNTAWNIVLKTFYILSSLYILFLMLRVYARTREREKAWKFGAFCLVGSAVGAPLMMLLFKRKLSWGWMELFWTFSIILESTCILPQLLLLRQTQVPTVIDSYYLLTLGSYRAFYILNWIWRELDITDRRPDPISIIFGILQTAFYVDFFWVYYSRQRVKLRGGGIVDADDFRNGWILQKIFGHKAVMGHLDEDDEESAPALGGNTTTARVANGASKWGARGISVSADDHVLAHERERQNGFARQEEGIINVAMGEETDPDAKMRDPDELARILDDDDDDDDDDDGILPGEGTASAVVGNGSEWRDGVGK</t>
  </si>
  <si>
    <t>&gt;1523_g</t>
  </si>
  <si>
    <t>MSGQQGSVRKRKDKDVASPLKAKEPVAGGISLVHDSELDALVKANQANKKSGVEWDYRVAISVITLLAFLTRFWGISHPNEVVFDEVHFGKFASYYLERTYFFDVHPPFGKLLFALMGWFVGYDGHFHFENIGDSYIDNKVPYVAFRAMPALLGALTVPVVFDIMWESGYTLPACILSASLVLFDNAHIGQTRLILLDATLIFAMACSLLCYIKFYKLRHDPFGRKWWKWLLLTGFSLSCVISTKYVGTFAFVTIGSAVAIDLWDLLDINRRQGSLSLPDFGKHFAARAVALIIVPFFFYLFWFQVHFAILSRSGPGDDFMSPEFQETLSDNVMTANAVTIDFYDSIQIKHKETHAYLHSHPDRYPLRYDDGRVSSQGQQVTGYPHADANNHWQILPWDKDDTSFGHHVKNNDLVRLRHIVTDTMLLSHDVASPYYPTNQEFTTVTLDEALNDRFNDTIFEVRIEQGKPNQEFKSLSGQFKLIHHPSKVAMWTHTTPLPDWAYKQQEINGNKNLAQSSNIWFVDEIPSIPQDSPRLVKTVRKPKSMPFLKKWFELQRAMFYHNNALTSSHPYASEPFIWPFLLRGVSFWTQNETRQQIYFLGNPIGWWLASSLLAVYAGIIAADQLSLRRGVDALDNRTRSRLYNSTGFFFLAWAMHYLPFYLMGRQLFLHHYLPAHLASTLVTGALLEFVFNVEPILDENSIVKNKKGQKKYLPAREKLAGQSLLASWAALGVLLAVVIGGWYYFLPLTYGYPGLTVEQVQARKWLGYDLHFAK</t>
  </si>
  <si>
    <t>&gt;16962_g</t>
  </si>
  <si>
    <t>MKYLFSTTIIAALGNTAAVLGATITSFTSSSASPSFTAAASYFNGSSLSVCHDAIGLNAIYSGYSTDPALQCLCISRYVSWYETTDPATREYTTTIGVGAITSTVTTGGSTFVTSYANLTTYTATAVGNNPGADGFNWYGTAEPPCCSSCTIAAATVEVFYFPTRRSITDNANISPSIYVGFTSLSAYDFCGDVGNVYSSTTIAFNPTEISTLGSPTISTHTSTQTYPISDFTTTETDTWTRLDAGPGTQLDLRDLAQNCSTISGYSFLASEPFQDWFVTYDPCHPTIILPSRVKSLDPAWATCLNNPLGGFYDPPYALTQAGPLGAPTSATTTPATPSPTSTIPPSTTAQPASTSTVPALSDTQPSSTTLPTSVVETTTSPSSIGDPASSNEGGSTSTTSSEVSIVSSQASSELSQGSAPASQDPGTSVQDGLTSTSTTTSQAPIVSSQASVETSQGSSSIPQDPGSSNEGGSTASVTSRDPVVSSQASSDTSQGTQPGTQNPGTGTGTGSELSTSPVISVILGSSSTEAIVVGTQTIQPGSAITQSATTISLASSGGAVVVNGQSTIIPTVTQSSIEPVIIGSQTVQPGSAVTESGTTFSVAPTGGSVFVNGVPITLSSLSPSSTQEIFVIASQTVLPGSAVTVSGTTYSLSSTGGAVIVNGVATGSPSIGSIIMSLISPQPSKTGNATTTTKSGSATTSGLAQVTANFGNRLGDGLKESVVVAVGMIGIILVF</t>
  </si>
  <si>
    <t>&gt;10249_g</t>
  </si>
  <si>
    <t>MSKVWTTLLTNIDYLPGLLTLDYSLKRSKSAYPLAVLYTDGFPPEGHEALDRRGIAKRHVPYLLPTVENDYSRDPRFYDCWSKMAPYSLTEYERVVQLDSDMLVLKNMDELMDLELDPPELEGRGNKVFAASHACVCNPLKRAHYPANWIPSNCAFTSQHSTPDEAQITGAPCTAGLQCMNGGLQVINPSMTVYNLILSTLQSPTTASYSFADQSLLSDLFRGRWVALPYIYNALKTLRGKDVHAAIWRDENIKNVHYILTPKPWNTRDPQEEDAVTFGWFFKFNDERLAREKKAGIDDGF</t>
  </si>
  <si>
    <t>&gt;5348_g</t>
  </si>
  <si>
    <t>MPSISNIILSLGLATLLQIATATPVRAPPFGTRPTCTPSPISHPVGTTPTMPLSGDATELPTTDLSLAYVAIGRGTQNYTCTGAGAVSTSDGALATLFDATSLAYSNQNLLNTIPAIAVNAPVPAGSLTTAGSPPLPVLGKHFFDASLTPTFDLSTAGRILFAGKIGDIKAPSTASKGPTGTGAVDWLYLEAKTVVPYVNASIGLGAVYRIETAGGISPNCTAAGIITVQYAAQYWFFV</t>
  </si>
  <si>
    <t>&gt;9074_g</t>
  </si>
  <si>
    <t>MPSLLLTVFLLQLAIHLINTIGASTVNTLLWNLYNLFPSQSSKVTAEQKELKRQFLALRKEMHATSSQDEFAKWAKLRRQHDKVLEQLEKSKASSDVTKATFDSTVSTLRWISTNGFKMLLQFWFRNQPMFWIPKGWFPYYAEWLLSFPRAPVGSVSINAWSAACAAIILLVSDALIATVLLVASLGAGLAQKGPRAKGQPMKVPTEKAGERKAKKEFIKSLLLFFGPILLPKAIAYYRSARAAPSIHGIPIRPMPPPVLRAFLILSAAAVFFLAQSFRSYYASENIFSITQSRLQIPTEVLFTRLSNLRHTGLTPADEVLRGKFNSIDSRLLYLQFGPDAIRDCQFCNAEDPNSYLYYSLPVVLTPHLTNLFILAVVTSGLFTGKEGAIWRMTATLATGAVALLEVYSMASYRYQDNKTATRLEDLDFFYWKAGFYRYIALAALDGLLGLMLYLSSTNRAFLNPPSTAERIETSLKIFDSARNKISTVGVVRNTVNRDENLRNRTQEYWVHEGRVMNGVMEEGEVVKGINDALEHRIKMGEITRDAETWANRVIGPLQEIDRSI</t>
  </si>
  <si>
    <t>&gt;16966_g</t>
  </si>
  <si>
    <t>MRAGSHPVTGEPLVKDEKPLASQKNVPGPNGERLHGTTFQLLSQKESDEIELTKKLKQVAKEQKAAHPTLPDAGKTKLAANPGWNTLKPGQQRGHEAPARLNSDTHTWSQNPNHKAPELPAKKESKKAKSDKVYENKPIGEDVKAHPNYRDTTPPTGSHNPKNTGNHKSVLLSPPKENPKAHPPRPQNQAHADAKAHKAAHPPALPAPAKPKNKHEGEKPTNSAAAKAKYPIPTTTNPATALKHKRKCLSQPIPAYKNAAANAYAEQKKPAPATSVQKRRPTAPPSHPQSALKKQHSVAGLATAAKKGRK</t>
  </si>
  <si>
    <t>&gt;8899_g</t>
  </si>
  <si>
    <t>MTLYTASFAFFEALWEAGITHCFVNLGSDHPSIIEAIVKGQNEKDGQFPKIITCPNEMVALSMADGYARLTNKPQCVIVHVDVGTQGLGAAVHNASCGRAPVLIFAGLSPYTIEGEMRGSRTEFIHWIQDVPDQKQIVAQYCRYAGEIKTGKNVKQMVNRALQFATSDPQGPVYLCGAREVMEEDLKPYSLNQREWDPVGPSALPENAIKTISEALVGAKEPLIITGYLGRNHAAAEALVQLADTVKGLRVIDSGGSDMCFPANHRGWLGLRYGVHEAIKTADVILVIDADVPWINTQCHPAKSATIFHIDVDPLKQQIPVAYIAATARYRADSYTSITQLLNYISSGPFAKQLSSQAVLERWEGLGKAHDAHLAAIAKAAEPRADGSFGTGYLVSTIKKLVPADTIWAIEAVTNTPYVADNVQATIPGSWINCGGGGLGWSGGGALGIKLASEYENGAGKGKFVVQVVGDGSFLFSVPGSVYWICQRYKIPILTIVLNNKGWNAPKVSLLLVHPDGLGSKATNEELNISFAPVVPDYAGIAKAAAGGNLFAEKVSNTSNLEDVLKRAIESVKSGTTAVVDAVVVPKC</t>
  </si>
  <si>
    <t>&gt;2889_g</t>
  </si>
  <si>
    <t>MNSNTPLTFAVEIQFALACTGFRNNTPVPNPSETRTVPTWDVSDEGKLIENYEVHGHDIIEKKYQYLRDKAKTHIVQTLRDHGLSAIIDAVGTYESAKWVVADETTFEWLDKSHAEVDKMYNEDEGQRKYDYKWVRLQIKSPTYALTPHSLGEVERVCELLKRNYVVSTEHPAETGLHVHIGPGDQGFELEHMKKLVAFLWAFEPVFDTLHYEERNDSIFTYSMREMSRFATRFLELKGEGCGAVEGARSFLSVVSMPELVEQAGCLQQWVDRYRYDFSGLVSSSRSTNSGRQGKSTVEFRQHESTLDGEKVSTWVKTLARIIDWVRGQEQEQLINMIESTVPNTTKWLHDRKTRLNGTIISDYAVLFLLGGMELQEEMDNYEKWMKLNRDRAEKQEETDWQKRFGCDC</t>
  </si>
  <si>
    <t>&gt;2960_g</t>
  </si>
  <si>
    <t>MSSLADSSQLQAIRDEIVELERRLQEARGRLKAGLDKPDSISSPPAKIPRSDGPLDTSPAHFLLLLSDTALPLGSFAFSSGLESYLSHTRPHSSFPSFLALSLSSYASTTLPFVLAAYRNPIDLAELDDTYDAQIICTVGRRASIAQGRALLSIWEKSFRSAIPVGAAASAVEALKEFSARLRSASSNTRNDLSLVSAHLGPLFGVITCILGMTLQQTAYVFMLSHVKALLSAAVRASTFGPYHAQKILASVEVQEGIRKVIEQEWDTKIENAGQSVPVMDLWIGRHEILYSRIFNS</t>
  </si>
  <si>
    <t>&gt;6226_g</t>
  </si>
  <si>
    <t>MALKRINKELTDLGRDPPSSCSAGPIGDDLFHWQATIMGPSDSPYSGGVFFLAIHFPTDYPFKPPKLNFTTRIYHPNINSNGSICLDILRDQWSPALTISKVLLSICSMLTDPNPDDPLVPEIAHVYKTDRSRYEATAREWTRKYAI</t>
  </si>
  <si>
    <t>&gt;10629_g</t>
  </si>
  <si>
    <t>MSITRMIVDFATQPLPEHEPHIRATSDQEKIPGFWVAPFVAEVEDLEAWEDDPQGYDYLMVFFHGGAFGCGHALMYCDFMTDLVLNLDLKIRVLTVEYNLPGEDSFLYPFQEDLYYNICSYLLSRGVPASKLVLGGDSSGGFNALKGFEKMCDEGLCPRGLFLVSPLLDLWIPRTKDEEIERFGEGNSLEVNGKNDFVSVTFLKNGLRAYQPSLDSVPLKTIDKYIKRMPSTFLSYGTGEILMDLITMFQERLRENKVDTTVFAGKDESHIFNVLESKYSKSKETRKESLRCAREWFKTLA</t>
  </si>
  <si>
    <t>&gt;16972_g</t>
  </si>
  <si>
    <t>MSRRQPTQNPSNRSFGQRSQFDPNPSGLIRAITDAGPSSGNQAKVPAPSVPSPAPNRDYQAQLDKLQKMSLNQEQTTNATMTPHRVTAHHDRHISNMSTSTLNSVPESPAFSDRSGGVMTAFKFPKSHGGPKIEDSSQMIPEWLTKNTKIFRGRIDAMLSNIKTCNDLLPTLRDMILNDMYQIGQEYDEHQRRIRQEHEQVINDRSGLYSQLNETHNKLRDANLERDNYWNERDVLKRQLNELQFKSQKINEDFEILRRERDSLVKKVAFQEEQLRGKRALWMEAHPESSARRTAMSARDPFTSPSVSHTGSFDNSFGGLGALVSPIPGPSTGSFAAQSPGRPPFDAPRGPRRRGQLPTGRALPAREIPATSWHPSSTRINTEAGSPPPSMALVVRSENIGPEYQAEIGKIYALVEGWVKSYTHIPNLASDQVIARSNDILWDYMMNCTYPGQRQDSHSHVITLLNDKNSRSWFVMRMAVTYICRDIFVIDAFSMFDREAAATVAEVKHKLQERGLANDARQALVDQQAMLVQRIVTSPSYEGFRAEQVGAHSKRIRDMLSPLLNQGCDRNRAGNDLGIIIVQAWDTSVKMLTSHLSFQIYFPETAQKFNAATMTAKDQPKVDPIQLQLRQTRLKLVITPVVTMRDDRGTTIKAKNLHASSVLTMG</t>
  </si>
  <si>
    <t>&gt;456_g</t>
  </si>
  <si>
    <t>MDARAESQGTTTPPVSYTSGPPNSTPHNTNMSPYGSGSPTPKSVAFELLFPESPQYRARLPMRVQIFPHDTTDSIVTTVKNFYGLYNGPAGTKGVSFEDEQGNTLIARYENLRNNMVVYVRVIDEPVAPGTYGPPSYPSGSPGPQEAYYPGVGHHMPPPQPAQALSYGQPLSRPTSRTSCKRSTSPNHARGRRSASVLTNPPPAKKNRSRSGFKSRGSSTHGSYADHSDGMNGYSSGDGAPGSVSSRTKSEHLGNTEISLDNIVEGGRRKRAKFESSELPLFAPPQMPAATSNSSVSPARRIEHQRGAALFTHTQNPFSNPQPLQSPQSYSNGFGEPGLYSTPAAQGRRTRGGTSYPANRQSVGSTPNGNSSGVLPTPDPTVGSCMSEEDKDVALQLMRLGDMSNVSHGRTSTSTLDDTFSGRADAASSTGATSDGDSESENELPPNNLIKREPSPILPPGVVKKFRKSLDDILPSQDSTEPSGDEAEYEDGHDETFKPGPQDSMDLDSDKPKASKSKSVHTVMGKPRSTTSGSKGKSTKSKAHRSGPQTKSKKSTSAASSVKPISPLSMPPQSRKTSNASALNFQHQLGEDEEDLSSKPRCQRCRKSKKGCDRQRPCQRCRDAGLSADQCVSEDEGNGRKGRYGRHMGVSVKKDDHSLDANFLPPTAVAGGQGSPDKSKKRKR</t>
  </si>
  <si>
    <t>&gt;5856_g</t>
  </si>
  <si>
    <t>MSTTTARRSLSSYLVTPFELQEALKKNSPSKISTAPRTVAVCATWFLPNDGRNGLDSFREKRIPNSRFFDLDKVIDKHSPYPHMLPSASDFAKAMSALGIKRDDTVVVYDSHELGIFSAPRVGWTLKAFGHDSVHVLNNFKLWVEEGYPTESGEFYDVDTCAYPIPEFDESKVVDFEAVKEIAQDHNKEGAEGVQILDARPKGRWSGKEPEPRPGLESGHIPGSISVPVSDLLDPVKKTLLPGDVLRKVFESKGIDPAKPIINSCGTGVTAAIIDAALTEARFGEEKNRKLYDGSWTEWAQRVKPSDNLIIKEE</t>
  </si>
  <si>
    <t>&gt;10831_g</t>
  </si>
  <si>
    <t>MAPRTQRLITTFLIPTWFGLSDTPPDSGYGKQCVEKWKLSAPYDLSLTDDQWENYWIERNELEVANTRGTKEYSKTFWDGEQGTFQHVDELRVKANELLAEVFSKAAFLPDDFSWGTNNSGGKVKIAIETALRGSLYFMGFGGKEGVDATNFVERKEFSPSAIQAKTRVYSPLGIGSSVDFCYYFHDRLRDVSDKLEGGAAVMCPRDITLCNDGKTYGMKLFRDSPFPDAPEPNDGLIPRKCYADMHITKDLRYIGRPINHKPVRKRGQEAPHQDFRDSHQLFLFAIEKSRKTWDNSKGRGIEPWEQTYLEVGPTPAALQECQRAFFGTTSWLSSNLMFNIFVASASVSVYQEWPLVRLHSIQEKFSPFPQEGPSNFVVKDRATWDRTKKPLLDTKAPDAHDLNARYDWWPQERHVYESPHPESWIAKNFQTKVYEDSRPKDMFKAPQRALPTKKMPLWVAGRQEDTELTGMPPPPPTGPLKGLLKKLREGLPEDLAKFSLEEEDLYSASPPGKYASRKQAPSVPEDASPQRKSASRRPASAVQNEVDEVFDQESPRASLDNVSSTTGGMNAPILSLKPARSGPSRASTSVPPVESNDGKGASERGSNPTSRKRSAPGSKTTKTNNPSASAPQTSRPRAPQGNIYRPPLKQDSYPNNTSTIHSSPKTTSRSRAISISSNDDDTSPLNPPKRRNPGPQATRPSGKQNRKTNQQVPEYKSVKDRVPTPARPHQGIDLHANARETLARLEPALEPATPTAAAAAAAPQQGTRRPAPSPASSQCNNKRQKTTGPLDFFFHRLSLTPTPTPSPSPQATSFSNPAPDMTLQLALPPPPPLLTRDPRSITELYHPPSSFPSMTSSSSRAPVANMTSGLFNEPNRRSGLGQRSEGFDGDQGFAFIPRRIPGYRSESPILESSASDPTSALLALMARRGRGRGQGASAGVSVMSSGSAGVPTMSEGNSMSGDSTWTRTLHAGPTRTRTTSGSSATAGARQRIRVTYKGRKELGLGLGGEGEERGKKGEKKGEGEGEGRG</t>
  </si>
  <si>
    <t>&gt;10353_g</t>
  </si>
  <si>
    <t>MPAPGEQHLNSGGRVMPNPFLETKPHISEYTAAEIATLQSRLEKQLGPEYISARPGPGGSKVHYIAAEKCIQLANEVFGFNGWSSQIMDMSVDFVDELQGGRINVGLSVIVRVTLKDGSFHEDVGYGQIENAKNKASAFEKAKKEGTTDALKRALRNFGNVLGNCIYDKDYIKQVTKVKVQPTKWDVANLHRHSTFPIPPPPLPIKKEAPKAVEENSQKGGVSISTEDAFEDEFGEFDEADFNVGDPDSHPDEVIIHDPSPPLPPAAAHRFNNTCSGNAPTNGNGPPNGVLPNQNRPSYTRPQPGPSAGRPGNGAAPHVLNNTNVPPQQPQTPNTGFNRSSSGGGQNAAPGSARRPQPNQAPQPRPMQPPPVNPKTGQVLNQPSRSALASAPNSPAPVTLTSIPPLDDDDDDVSLPPQGAGFFSARSVSKVISDQPSDANAKSNGALAPIPSHVAAFNPHAESPSIPRTPGVDHRSSKPLTRGLKHVISSSQAQSPVSGGVNRPNLVNPQLDGARRIGVPGGGGFAVAGGGSPMGGRNGGMYKPPSKRPVDSHALGREPLVDLNANGAMSGDAKRQRVHE</t>
  </si>
  <si>
    <t>&gt;2342_g</t>
  </si>
  <si>
    <t>MDFIWPIEREWYSEYQTVGPCGTNATVGDRTDFPLDSAPLSLVLALDSYSVVLRVAYGNDPTTQQDFTTVILDTEQAKLAAGMRCYTAPDFPSNVTAGTNATVQMEYVSHWNGSVYQNYYACADITFVDNADFTASVNCMNETVSDTSSNGVQTSSASTTSTTSSTSSSSSSGLSKGAKAGIAVGCIAGGAALIGVLFFALMRRKRSSPVMGTRGRGIGKEGEDEEGDGVRLNVFKRLGSEAPSAMSRQTGR</t>
  </si>
  <si>
    <t>&gt;694_g</t>
  </si>
  <si>
    <t>MNALTKTRSINAFRTAPRFKQLLQRGLTTKELDSSKGDRERVVILGSGWAGFVLSRDLHPKKFQTIVVSPRSYFVFTPLLASTAVGTLEFRTTLESVRARSTGVEFFQGWADDVNFNEKRLAIEEATVRRPIEKSGASYHAASLTEADHTHRAKKKGQIFNLKYDKLVIAVGCYSQTFGTPGVRENAFFLKDVVDARKIRKRILECFETAALPTTSEKLRDQILNFAVVGGGPTGVEFAAELFDLCHEDLHKLYPTLVPHVKITIYDVASKILPMFDSSLANYALNLFKRDGISIKTEHHILGLRPGLPNSDDPNKDGGCFTLTTKQDGEVGVGMCVWSTGLMMNPFVQSALDEVHTYPTASASLSSDLSFGRSPNTEKWSLKRHPKTGGLMVDDHFRVKLIPRNSLSKGEGEGKQVSEATMQDVFGIGDVATIETERLPATAQVANQEAKWLGKALNKGVHEYPGFNFKNLGVMTYLGNMKAIMQAEGGTEVKGRAAWLIWRGAYLTKTVSWRNKLLIPIYWSINWIFGRDISRF</t>
  </si>
  <si>
    <t>&gt;2364_g</t>
  </si>
  <si>
    <t>MANLVQVEMIGIDPQTAECRPSPYPGEFWSAMSNDIKGTVDAYPHAGQCRPNIRTGYSVEPIDPMSSSNVVPSREHQSPAQDTENHTRSEAKRRKVRKGTRSCWECKRRKMKCIFDRPTSTSCSSCSRRGSKCISQEFPEKVSLSIDKTSHEIGDGVARVETRIDQLINNAGSNDTIFAEKTPFTPNEGGYRTDYGIPTPASTNSGTTLTPAAHKSLQEYTVDNSILPSGSVLYKFQSSTNTPASQVKSESLSWFLHESLPSREDIERICKAIRHPSVLAHQVLTMPYTTLCQHGLKTPESFLEIPRPNLHPVLIARYMLQLAIFLQHLHPTLHEEIIGMSESPRVIMERLADLAVSLVTTNDEFLGSIEGLECVMTESMYQVNVGNLRRGWIAGRRAMGIAQLMGLNRSNNRAQYEVLDPSVKYNPQFMWFRILFLDRHLCLMLGLSQGSLDCSIASDEMLTNDTPMGRLDRIHCVIASRILERNESRPSLGDLTLTQTLDTELQKVARSMPSKWWLVPTLDTSSTDSQALFWDMQRLFLQVLHYNLLNQLYLPYMLCSSSPEAQHVYSRITCVNASREVLSRFITLRSFNLIACSCRMIDFLALMAAMTLILAHLDSHRSEAENPLAHQFYSDRAMIEQAQDTMKEVNNLNSDALSAQSADLLRRLLAIQVEAADGYSGCAERVSVQESETESALPNQNDDVAVSVHIPYFGVIKIARDGMSKEAPKSQTLVTDTCSPSIAPQGVPDSYTKTLAQSWEPSISSTSTSDNTINSTPLLQNGVSNPLLQHGEYPGLAAGGEDWAFQGVDMAFFDSLMRTTGNEGKEDVDWITW</t>
  </si>
  <si>
    <t>&gt;8866_g</t>
  </si>
  <si>
    <t>MTSSLSSSLFKQPIVAFIWRLRRKGRNASQEGQSDEATDVKIEKNPTLLPAAPLRRSLTRVVIPRIHPHHQLAFPNQGWANIAYDPCSLLESTSDALLLASRNFFDLPTAKKQKFQTQAGTEEGWSRVDGEKEFITIRTLQDTPLELREAATDFWAEAGTLLNSIMGGIEESLELSAGSLTAFTGPCMTLGEERTATMVRLFRYEGCEDQVPRIVAEAHRDLGILSLVIGDGPGLEVWDRRGQQWFSIEKAYPSPAASLMVGRQLERLTNGCYCAGSHLVRSYPDRRNNSSSPPSKKYRHSIVFVLRAHSTVTVNTSLLETAITGNFEKPLCDITAGELFRDIRAAHYNINAKIEERDEQRRNLGYDKP</t>
  </si>
  <si>
    <t>&gt;2204_g</t>
  </si>
  <si>
    <t>MSATTATVTSTSSTSSATSTEVLGTAQGSEGISLVAFVTALAASLVIFGVQIFAFLLLKNKLARIYKPKTYLVPERERTEAPPRSPWGWLVAIFRFRDREIINKCGLDAYFFLRYLQTLLVIFIPLAAVILPILLPINYMGGRGPAYALEKTAGSASANVTGLDVIAWGNVRPTETTRYWAHLVLAVLVIFWVCGVFFAELRVYIKVRQDYLTSAEHRLRASATTVLVSAIPRKWLTEEALGGLYDVFPGGIRNIWINRNFDELLSKIRERDAVFHQLESAETELVRKAKKAQRSQLEKDEKTIAKQAKIKMKSQTKEEKAQKIQEENAKAERLARSGGVTTGDPDDVPHTIDDAIEEEEKRSKQQHDSTRPVSRPQESEQKGAFKMPVIGSRLNAVGQGLGKGFGAVGKAGGTVLGGARNVVGDLNTQIETTNGFMDSDSQWTPDDDSYDAFGRYRGDVVAADPVAPYGAGTEDTNAEKLAELEETPSPPGSRNGKPSTRLPGNATRRATFPSHGGDGANDDNTNTGWWKFWQGPAGGFASPIPTGYEEDDEFPLTHDQADEGVGGDAVSTKKKGFWGKVKEIIPFIHSEVENAMHYPPAFNAEYKEEDNGAMWERYLTVKDRPTHRLARFSWTPGWLPGIPGISKKVDTIYWCRGELARLNLEIEIDQKHPERFPLMNSAFIQFNHQVAAHMACQAVTHHVPKQMAPRTVEISPNDVLWDNMSIKWWESWFRTGVVTGLVTGMVILWSFPVAWSASLAQITSLANKYSFLHWLNNIPQKILQAIAGVAPALVLTLLLLLVPVILNQLALMQGAQTGTEKQRSVQNYYFAFLFVQVFLVVSISGGALAALGSATEITAIPETLATQLPKAANYFFTYMILQALSTSSGTLLQIATLVMWYVLPKLFDNTARQKWKRNTTLPTVTWGTFFPIYTNFACIALIYSVVAPIIIVFAIITFSLLWIANRYNMLYVSRFKLDTGGLLYPRAINQTFTGLYVMELCMVGLFFLVRDEKNNAACIPQAIIMLIALALTVLYQILLNWSFGPLFRHLPITFEDEAVLRDEAFESAQARRLGLDEEEEDDFQIQPQDAIKMSNLDLPKKTKFARFNPVNVAQGAGSWALKSGRQIRQKTFGNDAANDANTGHAHIRRKRKHRDLEAQKKISDALYGGYNDEIEDLTPDERDVLVKHAFQHYALRARRPTIWIPRDDIGVSDDEVKKTRDFAGNNIWISNVGAALDGKSRVVYGKNPPDFSEVDLINL</t>
  </si>
  <si>
    <t>&gt;3565_g</t>
  </si>
  <si>
    <t>MTHTTPRKLRVGILGAGEVAQVIHLPTLALLNHLYLVVSICDISQKTVDHVAAKFDIPHKTTNPHEVINSPKVDVVFILTADEFHEALCLSALEAGKLVFVEKPLTLSIPSVHRIAGAERRAGGNKVFVGYMRRYAPSFTEAFKREVDSIPKILYARVRDIVGPNSHFVRQSGTSPVKFSDFSPDSITEGRQKLERLMGEAFPTKSPTDRDVKYARFLGSLGSHDLSLMREALGNQCTVAGVSANEPYYTAILNFRNKTGEPFAVTYESGIDSVLRFDANLAVYGERKTVSIQYDTPYIKGLPIIVKVDELNANGEATSREILSSFEDAYTVELKELYDCFVNGKSIKTSVSDALFDLMLFDQMYKEPTHRNQANL</t>
  </si>
  <si>
    <t>&gt;684_g</t>
  </si>
  <si>
    <t>MVNPEQQNYQPQTRATTGGPNLHTYIPRAEGVGYPQVPLAVPLAMPVDPNGAAPGIATTASTAEGAVPVVAQAAKIPPPNPLFYNQFPMPFQWSPYYASPSRKHPMPAMPQPMIYAGYAAQPQPVYQPAGCEYSMPGAYPQGFQQPAFSTYGATSTEVLAQQLAQAQNSDMNQPQEMKPADDDPMRWYWVREEDGTFTQRNRLTIDSGDIGDIRWYAINGQFYAVVLPRG</t>
  </si>
  <si>
    <t>&gt;4122_g</t>
  </si>
  <si>
    <t>MPTFAMPTFKSTFHADVRDAEFSPPPSIQRSNRLPRIIESVRLAITLLILLCGLTILGTTADALSVYNKTHLGQEFNLPLWPPARAFDVGPTVAILVGSAVVVVASAGAIGFSRVPTLKSNPILTLLFPSLTLAASLIATAFYYTLNASSTKYTLKGWTCQWENITMDSNPHWGKLCQESKVGIYLSVLVLPLSVCVVGVTMCGVVVNRMRAVTVGGEHERKASPAMS</t>
  </si>
  <si>
    <t>&gt;7016_g</t>
  </si>
  <si>
    <t>MIFGPAQRRCGGLVGVFAVLVLVSLWLNVHRLQETSFGSKLLSPLHESATHDRLRELRGPVETYFEQAFSFPDEPPAYDFPALKEYCDVTYAETTGLEDVYLECRHFFAGITSVMSEVKTCLKMAVEAGTGLVLPKIPLRDSTDLKQFNFGVEDKYYPYEQWFDAEHLIKGLNRACPKMKVLYGSQVEEGGDVKVEKSWDIDVARAPGYREFQSHFWSGRPFKEFFDFEIARLREEEKGLLQTAEPAAISSKEKRNEGITVITMPAVFLLFRITDDPTGNDLRLWNDLGSLVRFLEKPRRAVERLLRLIERPYYGVHFRVESDTIWSPLETQLAIDLDALDAAWAMEKSTGGSSPSGQKPLVYLACGDEGQMQKFKDAGKERGWEVTHKWDVVRASGDKETLDLINELPFDFQGAVDMGMLLMGGFFIGISGSALSSTVANARDVTGRYRGSSLRKGWDDEGAGNYLSLDGGPSSYPCCL</t>
  </si>
  <si>
    <t>&gt;7362_g</t>
  </si>
  <si>
    <t>MSFIVSLSPSQSSKWVSHGTSHCAPLFQLDRARLCYMAPPLCLAHYCDTHGPTPLMVTEGLPVGCTTCFEDENRLSERRPSTSSRISLNPADGLAGIGMSSSLKADSISPSSEYGPQSALPSPSARASAAIIETPPESPRVAAESPRVAALQGLQRRDSSFRKTYDENDKKKAIPCENCALTLPKKTKEGSVQSRFENSGPILRTRKAYERISASEQPSPPKSSASSSDSETAIASDSKPKHARIRPRTLIRVHTASSNSSFTSTMSHSHYLDYTTTHEPLSPASFSAIRQSCLRTLSLETLPPSSAPSTSNQPTSPFINNPLSINTSTSSAGPIFFGDPLAGYTTAYIFRIPDPTARGRRRVYALMSLSTHRERVAMSTFSFLSSAFKELAAWVQSLAELELERTSTSSPVMGLGLGGIGEEGGSMVGGGSGGGSGFGYLSGRRQMGADGRYMANLRARGLAEIVGLPDFYIELHTRFVRLLVELGVMIDSR</t>
  </si>
  <si>
    <t>&gt;5877_g</t>
  </si>
  <si>
    <t>MGRLSTQTISYLRETTELACVDQTSGIPGIVVVVVGKDGKELFSHAAGKRGTGSKDPMTLESIFWIASCTKMIVGVACMQLVEKGILKLDDADQIEKLCPELKDTKVLQDDGKLVEKKRGITLRMLLSHTAGFGYTFFNEKLRDYSKPAGFDEFSGYEFDIKQPLVHQPGEGWQYGVSIDWAGKALERVTGLELDAYCHKYIYEPLGLKNISMEPSAERLRDLAWMNYRAPDGKLLTRDHLLRRPLIPDEENSPKHLHSGGAGCFAKPQEYCQILAVLLNDGTSPTTGAQILNPETVEQMFQNQIPKFPNFGRQGIPAAKPDLTNALPDLYPVPGNGPQGWGLTFMLAGKSATGRSASTGHWAGLPNLWWWCDREKGVAGIVCTQILPFADGKVLGLWGAVESAVYEALG</t>
  </si>
  <si>
    <t>&gt;3026_g</t>
  </si>
  <si>
    <t>MEHPVYNVCLLAVVVFLVQQVASYIKIWVFKREHGCKPVNKLPQFERLFGYDLYKSQINSFRDKKLLEVDQERYRQCGSTWSAGMMGQAKTFYNTIEPENIRTILATSFGDFGLGRRQDAFGVLLGQGIFTTDGTQWEHSRASTKNRALVRPNFTRAQVADLDLFEDHIQQLISKIPRDSSTIDLQPLFFKLTLDTATEFLFGESVNSLTSTEGSEQDRFGTSFDLAQRKLVNRSRMEKLRRFQPADKELEDACKRVHNFVDKIVYKALEKIQPQGTEKATDSFGRKERYMFLSEMVKSTQDPKQLRDELLNILLAGRDTTASLLSNTFHVLARRKDIWAKLKAEVDGLHGLRPDYEDLKNLKYIKCLLNESLRLYPVVPSNARFANKDTMLPRGGGLDGKSPFYVPKGSTITYSVWNMHRRKDIYGPDADDFRPERWGPDEGLRPGWGYLPFNGGPRICVGQQFSLTEASYTIVRLVQEFHDVIDRDRTKWVEQLTLTLASGNGVQVALVPRQ</t>
  </si>
  <si>
    <t>&gt;8329_g</t>
  </si>
  <si>
    <t>MLQDLRTDSHHLVSSHLLDRSPSTTADLDRPKRAPDRPSRVGPAQHSRVGGITAVGLRGPVNGYRGFVPWPQPSNLTSRTPETALEMASKYSRFCGMRKPGERNPQGDADSRLLSCFPVMREKRGASRRRRSPQSGAEWGLLTGEAECILENGAVRVEVLRGRGRA</t>
  </si>
  <si>
    <t>&gt;9973_g</t>
  </si>
  <si>
    <t>MSTPWPFRSQYNPANVKAGTVDYSMTSPLSPPTLPYPCRGYLSDLADPTGAGAPVATWPAGSTQTASIVGGASHGGGSCQVSLGYPGENATSVDEFKVIHSYIGGCPTTVTNLTFDVPSDAPTGTAVFAWTWFNEIGNREIYMNCAPVTIASGTGSTPAVAFSARPDIFEANIGDGCTTVEGLDVLFPNPGPEVTYTGRTSSGAVGYTGTCQAADSAGSSGGSSAAASAAPVATGSATLASSATLASLATSVASLASTSAAPATSAAAVSAGSSTSTDVAGSAVPSATAGAAPSTSTGTSGSGTGTMTLSSDGSCGGSTSCGAGYCCSAAGFCGSGDEWCGTGCQSAFGSCGSNTTTAKRFRRLGRFVRSTTD</t>
  </si>
  <si>
    <t>&gt;7932_g</t>
  </si>
  <si>
    <t>MAPKPPVQLWDAIKVVHYTYPALVVFYFVLAIALTVCTLQTKKLRVQDQRVRRNVILALTFGAGMSYLVEVITVAVRAVLDPSWYPGEDRVVYLIASSIVFGAQGLALTDSKFPVWYPYYGTWFIGIFFELALLILPNIFNSTESFFDYITVAIQILRIVNFLTLLLLFFKLRNDAKEYDNCDAERQSLLQKRVGPKVGSSEDSTLDGHGYGGVTDSTAQKADETDNESDTGSEDSWLADQRKTQKMIEKRLQQDGSWFTYSKGFTIFFPYLWPFHDKRLQFRAVLVGVCLLASNAFHVLVPNQMGIMIDSLTKYTQGDSEKSIWLPVAVYAVLLFISGGSCIGWLRAWLWMPLEQYSYDALSTAAHSHLMNLSSDFHDNKTSSDLSQAIQGGRSVSTLLETICFRVLPMFIDLAIAFAYLWALFGPYMGLMMISTVVSYLYITTKLYAQKASKRREYITVFRKEWTVGQQSLDGWNTASLFNMIPYESNRYSTAVKDHMKSKQIYEMSTQAINAVQALVLTLGLLGALSLGAYEVAYGGKSVGQFSTLLVYWAQLQAPLLFFSNMYRQISYCLMDAERLLELFQTKPTITDGPTAKPLKLSQGLVKFDRVSFSYDQRKPTLKNVSFIVPSGKTVALVGETGGGKSTILKLIDRFYDVKGGSISIDGQDIRDVTIDSLRSKIGVVPQEPMLFNDTIINNVRYAKISATDQEVYEACKAAAVHDKIMAFPDGYNSKVGDRGVKLSGGEKQRVAIARAILKQPEIILLDEATSAVDTETEHLIQEGFKTLCNGRTTFIVAHRLSTIMKADSILVVMNGEIIEEGSHDQLICSTGKYHDLWSKQIFAKPVEDSDGSGSKSPRKVNPNIVNDLPPSQHKTEMAKTLKRTENGKSARPDQGETTNDNDQEQVRGHEREGSKLKPDAPEFIPKQATLSSNSSQKINPKEVIKLQKQKEKEERKGASLAKKAGKKVAKRLDSSNDANLSAGMTFQPIENSAAKLPKEDSISPKQTPEKAASHCARFSKRNRTKSEFTKGNTDSKKTSRPLDFSGVDGANEPRPLLQSSTTQSHVSTPSDTPSATSEPKGRIRRPRRSRHWRLKNRTAEASASETAQGTLLPSTPPIPSPRA</t>
  </si>
  <si>
    <t>&gt;10506_g</t>
  </si>
  <si>
    <t>MKKTDFVSFTDRIRSWASTKAHGPSPLSDSSRPTLPISNSPSDNTADSNHDRSNIPPFPSTDLHGVARQSSKSARDNVADDTSTSQPPPAPPPQVDPEGAVIDPGTPEKKNIAVRFWLTGKAIIFSSYLNLLLVFVPVGIACQAADLSPGLIFGMNAIAIIPLAGLLSHATESVAKRMGDTVGALMNVTFGNAVELIIFMYVYLRRDQDKKEREALLKALSYQSRPISSDPFLFIALVKNEIRIVQASLLGSILANLLLILGMSFLIGGLRYREQIYNSTVTQMSACLLSLSVMSLLLPTAFHASFSTLQSVKATNEVLKVSRGTSVVLLIVYVLYLLFQLKSHAYMYESTPQHIIDEESAPGPVAAWMESSSDDSSSSSSSDSDDSSSSNTTAKRIRRVMRGGHRRRRKSSSGSKDTVEELSSIRTPSFGTGSMSPVDFPEDHHVDRHRNGTVEEGEEGGDEDNGRSRKSSVGGSHMTRKERKKLRKHQEQQEREERRERRRRKKAKRNGDDTIKEDPIAGTVIGTTNEKTATDEPRRVDFAVVEPEPGGPLPVISESQRRFNLGSIMRPAIPKTFSQNVFTQPAADASPAPAGPIPRVRYGIRRTNSLPDRLNQPANAAIPPNLGIAPMRISSLAMTGAAKSAAVASDENISRTTAVMLLLISTGLVAVCAEFMVDSINAVVASNSGISEAFIGLIILPIVGNAAEHVTAVTCIFRNKVDLAMGICLGSSLQVALLLVPAMVILGWILGHDCMTLSFDPFQVVVLLIAVLLVNYVIWDGRSNYLKGVLLQSLYVIIALCSWYAAPNGDAKCTP</t>
  </si>
  <si>
    <t>&gt;9359_g</t>
  </si>
  <si>
    <t>MGETENKCYDARLLFRAARNIRVICQDLQKDLNLHREGSWKTGLMNGKLEGRQQSQNPRKGAFSGSQSSKYETRRRRTSLESGCYLCKILHSNCAVVEELPPHHFQEEHSYTFKSPPRRVLAISKSRPPLPPPRRASLSFSHDLQRRKQFRADNRPFTSLSTFKLSQREGNVFQLLILKARNIINTLGGSVGDTFFQACHREPYIRHLILGIGSIHQIRACENDLNILELCQTSRSIFRHYYFALNQLKARVHNEKAIIDCSHWELFFMACYLFTVFNTLMGNTDRASKWLRSGFELLKRAMKRFGADAGGLGLPGSMGEVALAFGDLNFHSLGD</t>
  </si>
  <si>
    <t>&gt;16994_g</t>
  </si>
  <si>
    <t>MPTPQERSRPGGTIRQHSNFQSRAAVDVAGELSRRNSMPLDEQGYSIPAENPEYQNSSKPYEPTTSSSIPPPHEHSLTKKLLHIDDRQDGYGTCSGAQRRSTSGRRRIHNGTLGGDSANVHIAAEHKHTHGELSTPKPGLGPRPIGGNEKLGMFSGVYVPTCLNVLSILMFLRFGFILGQSGVLGIMGMLIASYAINLVTTFSLSAIASNGTVRGGGAYYLISRSLGPEFGGSIGIVFYLGFVFNTGMNAVGLIDCFNLNFGAISGNWAQILPESQWYSYLWATIVLVLCTTICLAGSSIFARASNGLLVVLLIATLSIPLSTLVVSPFESRKLGIEYTGLSWSTFVANLKPRFTRGAAGSQLPNEETFQDLFGILFPATGGIFAGASMSGDLKNPSKSIPKGTLYGLATTFILYTLVILAMAGTITRASFVRNANVIQDVNMSGLVILAGEFASSAFSTLMGVIGSAKLLQALARDNLLPGFWIFGQGTKKDDEPTYAIIVTYVIAQITMLCNLNQIASFITMTYLMTFLVMNLACFLLKIGSAPNFRPSFHFFNWQTALCGTIVSAVAMFFVDGVYATGCVGILIVIFLIIHYTSPPKSWGDVSQSLIYHQVRKYLLRLKQEHVKFWRPQILLFVNDPRRQYKLIQFCNSMKKGSLYVLGHVIVTDDFGGSVSEARRQQTAWTKYIDFSKIKAFINIAISPGFEWGARNIVLSAGLGGMRPNIAVLGFYNLDDLRRNQPLVDISEEPSPSRTVDPAGTSKIRPDKSMSRENSRDKKIETLPTDDCKTEGMMSVTSYITILEDLLLRLQINVAIAKGFQNLEIPRTDGQNAKKYIDLWPIQMSAEIATEGDNKQNVLTTNFDTYTLILQLGVILNTVPTWKKAYKLRVAVFVEYESDVEEERGRVQSLLENLRIEAEVLVFWLASGQLSTYEIIVNGANPGKEEEERVEECLKDQEWWDEIQKIRGNRGAPPVVHGISDIASIFAGNTNWPEASFQQGPRGERIERFLGLRKLLRKSKRRHTISGISRLGVSLGMRTHHLSEDVVNSGTALGSASEDSGSDSDDISDSDSGQESAVSEGDIDDFESESDSQAKNRRLIRRRRSHGDTIRGPPPSKKSTGEKEIQVPERIPRNADAPGPSSGDEFTLGALDAKQENRRLKNLKQATTGSSSRPSSLEVANAGNKPSSLATLTEPENFSSGSVRGNRPSSALSERPTLSRHTSKPHFSSRPVPITRVATEDGPGPSIMFTDTPSPPPRSNRLPSAYQPTPSQIPESPSPTLLRRGSAYSTQALPLSFNDLPCRAQHLILNELMRQQSKETAVMFTTLPSPLEGTSKSEEACVGYLGDLEVLCRGCPPCLMVHSNSMTVTMSL</t>
  </si>
  <si>
    <t>&gt;9661_g</t>
  </si>
  <si>
    <t>MSIQTTGIAIVVILALLKFFNRTDTPKIKNLPEVPGVPIFGNLLQFGSHHAKVASQLAKRYGPVFQVRLGNRRIVFANTFDSVRNIWITNQSSLISRPTLHTFHTVVSSSQGFTIGTSPWDESCKARRKAAATALNRPAVQTYMPIIDLECTSSIRELLEDSSNGTKDLDPIGYFQRFALNTSLTLNYGGRLDSKKDKELLQEICDVERAISNFRSTSNNWQDYIPLMRLFPKSSEEPNLWRSRRDKYLDFLLSRLKKSIAEGTDKPCITGNILKDPDAKLNEMEIKSICLTMVSAGLDTVPGNLIMGIAYLSSPHGQEIQARAYSEIMKVYPNGDAWSKCLVEEKVPYVTAFVREVLRFFTVIPICLPRVSVKDIKYEEAIIPAGTTFYMNAWAADYDATHFEEPNQFSVDRYLDNLEGTGGTPHYAYGAGSRMCAGSHLANRELYTAFLRLIVGFHIVEPRDGRDKPILEALECNSTPTSLTVDPKPFKCGFWVRDRERLERWLGEREERGRRYEGCKD</t>
  </si>
  <si>
    <t>&gt;10004_g</t>
  </si>
  <si>
    <t>MASASTADDSTRFTVVSDVDHSGLLWITTSLGLVYFLLMCTLRVFITWGNVKTDSIALLLSTMYFASQILLLLTTALAKCSLAIFIHRLTPSAKHSYLCWATVFLCAAWGIISSVLLGTSCDTKRPWSAISNQCEGLLHNWEVISALDIITEAALILLPVAIIWRLRMPWQKKCLVIIGFLFRMPLIALTASHLKLISYALASTNQTVASIAGSMILQISMSWSIISATIPCLKSFVENLGTGYMGGQLGRVIRTENGGYVLESQTDVFQLQTIGGTNARTRSKVTAGWEETGSNRSLTRRSQEESGQSSSGPEREEVIRKTTGYHVQYE</t>
  </si>
  <si>
    <t>&gt;3012_g</t>
  </si>
  <si>
    <t>MEETTFTLFSNLPAELRIKIWRLTFLPRFVDIRWDPSTNQCTSKTSKPVALEVCRESNQEALTYYETFFPNSAVYFNFDLDTAFIQWEGLAAGTFEHTAMVQSCSRVKYLAMLTRDYPIHYGRDFFRSNEFKSLRELHFMGCTQGLRNSVRGTRLADIQLSDKSVSNLEDWLRPKGIVDLHGERAELLPRIECVNMGEMCIQHWWLGYWNEHSDNCMVHSWRTTYARIWKFAMGAMWQIPTVKEFPTLTQMLPMWEGAAGLMYE</t>
  </si>
  <si>
    <t>&gt;2399_g</t>
  </si>
  <si>
    <t>MVAGTQAAGVYDAALNRRQKLMGASGPAALVKNFRVFSIALFACIGGLLYGYNQGVFSGVLTMPAFQSHMGNYDSNDPADQTRKGWLTSILELGAWFGALMSGFLAESLSRKYGILVATSVFIVGVVVQISSISGGHGSILGGRFITGVGVGSLSMIVPMYNAEVAPPEVRGSLVALQQLAIAFGIMVSFWIDYGTNYIGGTGSGQKDVAWLLPISLQLIPAVALFVGVIFMPFSPRWLVHHSREDEARKVLSLLRDLPIDNELVELEFLEIKAQSLFEKRTVAEHWPHLRELTPMNTFKLQFVAIGSIFKTKAMFRRACVAGITMFFQQWTGINAILYYAPSIFSNMGLSGNSTELLATGVVGILMFVATIPSVLYIDRFGRRPVLAIGAIGMAICHFIIAGIVGAYKDSWPEHKAAGWGAVAMVWLFVVHFGYSWGPCAWIIVAEIWPLSNRPYGIAFGSSSNWMNNFIVGQVTPDMISDITFGTYLIFGGLTLMGAGFIWFFVPETKRLTLEEMDVVFGSQGTAQADFERMAEINHEIGLDVLLQGGEGGEIAAEDEKPRTETETPPPRFTLLPSFPQEVQLKIWTHYLSFYPRVVNLSTTLTHGKIHSYDPLPPILSISSSLRSLAFNGLGFIAINGSCKNPDFLSLVYHPDIDVLYFRSTEDFGTEYLFADLGRDEEIRRRARCVAIEYQDVYRFPTMVRDASNFEALLEKLEFGEWQRLECVFIVLERMEVSEEWLKNAGKSCGLQAIGVGDWDAYKEKLQEMWRGRLGRCPQLVFVREYARCKRYS</t>
  </si>
  <si>
    <t>&gt;4037_g</t>
  </si>
  <si>
    <t>MSAEPGHEEHHKKKVNLNDASGAEHKAVDDTATAILKKKKKPNSLIVTDAINDDNSVIALSNNTMETLQLFRGDTVLVKGKKRKDTVLIVLADDELDDGSARINRVVRHNLRVKHGDIVTVHPCPDIKYAKRIAVLPIADTVEGLTGSLFDVFLAPYFREAYRPVRQGDLFTVRGGMRQVEFKVVEVDPPEYGIVAQDTVIHCEGDPIQREDEEGNLNEVGYDDIGGCRKQMAQIREMVELPLRHPQLFKSIGIKPPRGVLMFGPPGTGKTLMARAVANETGAFFFLINGPEIMSKMAGESESNLRKAFEEAEKNSPAIIFIDELDSIAPKRDKTNGEVERRVVSQLLTLMDGMKSRSNVVVMAATNRPNSIDPALRRFGRFDREVDIGIPDPTGRLEILQIHTKNMKLGEDVDLEQIASETHGYVGSDIASLCSEAAMQQIREKMDLIDLDEDTIDAEVLDSLGVTMDNFRFALGVSNPSALREVAVVEVPNTRWDDIGGLEDVKRELIESVQYPVDHPEKFLKFGLSPSRGVLFYGPPGTGKTLLAKAVANECSANFISIKGPELLSMWFGESESNIRDIFDKARAAAPCVVFLDELDSIAKSRGGSVGDAGGASDRVVNQLLTEMDGMTSKKNVFVIGATNRPEQLDNALCRPGRLDTLVYVPLPDEKSRAGILKAQLRKTPVADDVDLAYIASRTHGFSGADLGFITQRAVKLAIKEAISLDIERRKAREAAGEDVDMEDEDAEDPVPQLTKAHFEEAMASARRSVTDVEIRRYEAFAQSMKSAGPGAFFKFPEAGAAANNAEGGSGGFGDAGNDDSLYD</t>
  </si>
  <si>
    <t>&gt;10653_g</t>
  </si>
  <si>
    <t>MLISSDSYDSSIRAPAGSNGCCESRQGSSDFVSELVPYSSPNPQRTQGAEAPPSCRINSDRLKASSSDGPENGCGNHPRPSDSGKREIADVVVGGKEAAGKSPLSVTTG</t>
  </si>
  <si>
    <t>&gt;17001_g</t>
  </si>
  <si>
    <t>MAPIPKTMKGVQIEKTGGVDVLQYKTDLPVPIPKEGEVLVKNDFIGINYIDTYVRTGLYKADLPLILGKESEGHIVALGPPGGEYHDLKVGDRVVTMTSSGAYAEYTVAPVKLTHALPAELGPGIGAAATLQGLTALTLIREAYHVQKGDWILVHAAAGGVGLWLCQLLKAGGARAIGTASTAEKLALAKENGAEVVINYKEEKDLVGKVLEITSGEGVKAVFDSTGKDQFENDLQLTARCGTIVSYGNSVSPSFPYLFISFPAPSPPFSISRLAAKNLKITRPTLFNYITTREETTRYLGELFNLIIKDKMNARIHEVYPLEQVARAHADIEGRKTTGKLLLRP</t>
  </si>
  <si>
    <t>&gt;9288_g</t>
  </si>
  <si>
    <t>MMTMTMANEKDDDENRRGPRCFRYPPLAPWSLAAPIALGNPICSDLSYHIRQIYSWTGIPARGRGAQTGQLHTHALAPPPLALRVAARRDEPTGKRTTRGAD</t>
  </si>
  <si>
    <t>&gt;2586_g</t>
  </si>
  <si>
    <t>MASRRIISTEKSILEKDDTDFTPAEGKSDIAPAVPAHVIYKLLGFTLAMVVGPIGSYFLTLNTIFGGSSSSDFEKTLGHEINPESGNSTYAGATAAIMANVVLIGYILVAFNEDQTEAMEAAEKEKKKPKVL</t>
  </si>
  <si>
    <t>&gt;1569_g</t>
  </si>
  <si>
    <t>MASSAKSIDKGPSNSQVPSPTTFSKLPRELKAEILKSSLRRVIVMRAHDFGPCYGTHNILWSRPPSQAQVNNDYRSTTQELYQPASPIQNPLIHNLQTPTIPDVDVVLAWDDYQNHRDLANAIDTTIKRSQLRHLGLFYGSWVKMVYDPKFWTYVEELLGALETITVLWEEDQDWKDVTRVKIVEDGPHGEEQEDAFVSWTSRMDKVEKEIRKRGYRQWRRPNLIGAHLEVDEAYRGAEEGDLVGRFN</t>
  </si>
  <si>
    <t>&gt;9479_g</t>
  </si>
  <si>
    <t>MEEDGQAARPPPPKWAPIILGLQLILAIIILGLSGYIIHGHYFNTLGFTIFLSLLTWIVVVYSFATLYIASLKPYRIQYAVLSVDTVMVIFWLSAMGASAALRASFKYSVTIDGCYNDGGLVNSSTCIVERAMEKRAAVATSTGLSILSAIAGLSALELLLYIVCLVFDILAWNKSRSKASMTEYAPQNQNGGGYQMEAAPQQPAMQQYNQQAYALQDQQPSQFQTQPYTGYQPNPPVH</t>
  </si>
  <si>
    <t>&gt;5913_g</t>
  </si>
  <si>
    <t>MSFLDHLKAKIKRGREKGVDRGQGSSSPASSTTDQLSKLTSTLDGSPDLQPPKDLPIRPADPLPITPSTSESLDLWKLAFDKFREEEPNLLGAYDQHVIGPTAVDASLASREAIEKALSKLLEDREKKQWKISVLRHDIKIRAQVERLVGILKWSDPLVKSALSTQPYAALAWSGVSFLLPLLSSITTQNEAMLEGLGSIGELQKLWEAREKISLRSEHPKHYQGLIKPLVKLYSLFFAYQAHVICHLSKPQYSRVFKDLRLPEFWTDKLGEINKCSESCSGFINVSRECEIQERGDSLQREVEKLRKLHEDMQECEKEHIRDERETNLLQDLARVAGDYQRYKDLNPKRVRGTCEWFLSDERFCNWCNNASSSLLWVSAGPGRGKSVLSKCLIDEELLAITTITITPSSNEPAISTQSVVCYFFFKDGGEGGMNSAHALCALLHQLFTCPPTTGLIKYALEKHRQHGTSLTEKASELWQILLACATAPEAGQIICVIDALDECKDDSRLGLVNTLKEFFFQSARLSTKNSKLKFLITSRPYDDLEKSFKQFPEAIYLRFDGDEKSEEIRKEIDLVIDARVPGITADFTVEDQQKISNHLKTMEHRTYLWLHLTLNIIEQSPSEYSRRCDVEELLSGLPSEVSAAYEKILNRSKRQSWTKILLSILLAAARPLTLDEANVALALAIEEQEPKSHAQIESGLLWPKETFSTTVTNLCGLFVTVYNSRLSFIHQTAREFLVNSPEEGNWKGRFTMPQSHSIISRTCLWYLLLPDLNKPPGNSFYSFSNFGFKQYLYLNYAANYWPLHFISQEVTNANAFRSRARMLCHRAGLEVSIWALVYFKDVSRLSKMLEDLCLASSLGLNEVVQDILLEEGVDVDTADPYGRTPLYWASKKGHVEIVKLLLKKGAAIEAADQFGRTPLYRASEYGHVEVVKLLLEKGAAVDIVNKYEQTPLYKASLH</t>
  </si>
  <si>
    <t>&gt;487_g</t>
  </si>
  <si>
    <t>MEIDEKLTTLSASESGEDGSDDLSVSAPNSIRPLKITERAMQTLLTQHNVGPQFLDLLLSFSMGGHESETGPGSMTVKNGPDGSYEVQYRLSYVEEVVGTSSSSWAIRQTGVYHRHIPGSSQNIWIFLHPRPNSPVQKRLEQCALNWDKREGMMEDWEFTHLLTLSSYFADWRWYLKSLGVEIERIASIALSLDFEKEGQYGRGTDTLQDLHSLLEKVLPLSPRLKSTFETVTSLRTLYETLRRKGLYEELNSIQMLDQLRVYETQTEGYLASVALLEKRAQEILSLLEVSLNLKSQATTVEINRNIWSLTKDTVDDSATVKLVTIVTLLYLPASFVCSFLGMNLFEFQSWDGSGFQISKQFWIYLLITIPLTLLTVGSWMVMARKRRKQKLLDKEKQLLRDGGQEEV</t>
  </si>
  <si>
    <t>&gt;7054_g</t>
  </si>
  <si>
    <t>MMDYRRSSLVLNRQQQVTSNSYIYASFAGTGLPRHVNGILPENSIMWWDEERIEATVTRQFVMSKLRPDEQVRLDEPLGFGDGLTDDTYMDWIAQKAKRIFLVLVELGVPDQIFGVIDDSWDDDDLPVPLDQIWRLQLTYDKDEKLERRFFQRQFNYLLRNIQKGGHVVYEDEELVPLELAEKRPVGAVASLSHPNVDKVHLPGRPDDLLLRRRLPLGTGSGCMPQEEFLSGIEAMKNIEHDHLMSLWASYIHEDFGYLLLTPVNEETLKSFLAVTPQSIKILPKQDRRILLLNWIHCLADALSYLHKHGLAHRNIKPSNVMFNLDNHIFLGDSGIFPTTSSNGEKRGFDKEMYDYCAPEQAPQKPIAQPLRIDPLRPNSSRSGPPPASKSRRASSIGTHMSFNSLTQTISSSTESSTSVHTSSTSSNDSERNGETSLSSSAPQRSHRSSRSSANYDPQKADIFSLGTIFLEIITFLMKRTSRNFQSHRSSKNKTPGRGGGLPDASFQKNLGQVEGWMNTLVKDASKKEDKVFRGVKEIISLVASMLSVDPTERPSAQQVQDRMYTILSENCGLGQALGETKDSNAPSKIHCEAHEEDETDWNFGFDQLRLASQRAAAEACASVNPVTANGGTIGLTSGVIYGIERATSVGNSLVNSPLSSPISSSVIGGMGSVMTPTREKAFSGDGDRASVSTNKSKSSDGKSKAGPGGTANGKVKPKAKAKAWQAPVYAGGLNHFFKNQLRSTQDFIETDSQ</t>
  </si>
  <si>
    <t>&gt;6448_g</t>
  </si>
  <si>
    <t>MSVTNTIKTILIVGATSGIGEQFARRLHAIGKKVIITGRRADRLKSLKSELGSNVESYQWDITDLETVSSRASEIIATHPDINSIFIVSGIGSLFSFLDLSSSTDAKIIAECNTNVTAQMLLTRIFIPHLSSIAAKGQPASFLLMGSGMGFVPNGYFPVYVATKAATHALAVALRQGVSGGKNQSIKSNLNIIEVVAPYVATDFDKDFRNPALPPPMPLNEFMDSAMAQLATTREDGKPPKEVAVGTAQARVDLWRDSVGKYMKQVGLEG</t>
  </si>
  <si>
    <t>&gt;7819_g</t>
  </si>
  <si>
    <t>MEPSNGVPINRGRRSSSRTNGPPNGHYGVLYRRDSNLSSTTSFLDEVEMAQEEMFSGPMGESVPTSVTSFAHRRGRADSTASFTYYPDEEQEEPLPSEDDSAILDDESESYVQDQESLDLEAGELSPMRRISTSRSASVHDRLLRSDSARTDGSVLGPGHRTNQKIHIVTEDLTIVLAGFRTSTLGFALYATTCVFTLGLGFLVLRWLPRWQVRITGTPCPLRDCDWVVIENQWGEFVVQEVESKEYGRSLSTVFGASEKRYAILYDEDNDPVLDELRILDYRYMRFSFHPLKDKFVLNNSWKDPLWIDVKSIRAGIDGDEKDNRELVFGKNDIDIKQKTIPQLLMDEAFHPFYVFQVASLILWSVDEYYYYAACIFIISVVSITTTLIETRSTMKRLREISKFECDVRVLRNSFWRYIPSTELVPGDVYEVTDPALTQFPCDSILLAGDCIVNESMLTGESVPVSKVPAIDESLRMLNLATSSISPELARHFLFAGTKIIRARRPQDDKDDEAVALAMAVRTGFNTTKGALVRSMLFPKPSGFKFYRDSFRYISVMGGIAMLGFAASFVNFVRLNLAWHLIIVRALDLITIVVPPALPATLTIGTNFALSRLRKKQIFCISPQRVNVGGKLDIICFDKTGTLTEDGLDVLGIRVAQQPSNRFSDILPDSLSLLPGANYERDPTVEYDSHKAALYTMATCHSLRVVDKETVGDPLDVKMFEFTGWSFEEGEQRGGDADDEEQGGLAPSIARPPPGMEYDLDDNDEALSTSRTPIELGVLKSFEFVSQLRRASVIVRRFGSPGCDIYVKGAPECMKDICKAESFPSDYEELLAYYTHRGFRVIACATKHINKLNWVKVQKMKREEAEAGLGFIGFIIFENKLKPSTAGVLDELQQAGIRKVMCTGDFQDPNARISWESIDNNIFTLDENSLIPLPPPPEGDASLPYDISNLRNYSLAVSGDVFRWIIDFAPPEVLDRMLVCGQVFARMSPDEKNELVEKLQSIGYCCGFCGDGANDCGALKAADVGISLSEAEASVAAPFTSRVFDITCVPEVIREGRAALVTSFSCFKYMSLYSAIQFTSVSFLYASASNLGDFQFLFIDLALILPIAIFMGWTGPYPVLCRKRPTSDLVSRKVLTPLLGQISICILIQAISYLAVRRQPWYIPPHLDREKSNIMNSQNTTLFLVSCFEYILSGIVMSVGPPFRQSMSHNLPFVVTIVAALLFSCYMLFDPAKGFANFMQLTSMSWDFKSFILALGVGYIILAWTSENYVFPRLAKYLGVLKISITGKPKQHWLLDGGYLPKAVIRVGIRRQLRDRIDIIKSTSLEEEYKRRMSYVELLRTRPIAIETAVANKQHYEVGTGVLAACLGPRMKYSSCLYPKGNETLAQAEIAMLEMYVENAQLKDGMSILDLGCGWGSGALYFAEVLPNSKVTAFSNSRTQKIYIDGKAKEKGVKNLTTITGDVADYEFEPEKFDRVVSIELFEHMKNYELLMAKIARTLKPSGKLFVHIFAHKTTPYDFEEGWMSTHFFSGGTMPSADLLLYFQRDLKLEAQWWVSGKHYAKTCEDWLSKMTRSKKEIWPQLKETYGEKDLAMWYYRWQIFYMACAELFAYEGGDTWGVTHYLFEKRALTNA</t>
  </si>
  <si>
    <t>&gt;17011_g</t>
  </si>
  <si>
    <t>MSSPTLRIAIIGGGPGGLGAAISLSKLPNVEITIYEQARELREIGAGIQIGYNCWKVLELFGAASDVKGHVQESIIHRNGLTGEALKEQTFVAVAPQYRGQRVRRTRLQAALIAKVPDGVIKLRKRLISLINLQEGGARLLFEDGEEVVADLVVGGDGIRSWHGPAGHFYNCLVDDQVETPEDEQMFEIAVHNIVPAATVKEERFSWGIPATNARVEEHFTEYNPRVRDALSRVPEGSWKEFSSFTGPRLEKVIAWDKVVLIGDASHPLTGAFGSGAAFAMQDGWILAQAIAHTRSSRKPLAAALEIFDSIRSPYYHKMYEYLDQQAKRMQDAKANNPALSFEESLDLRIQGFSGADNLSWIYQKDIKEVWEQFLSSEKTV</t>
  </si>
  <si>
    <t>&gt;876_g</t>
  </si>
  <si>
    <t>MASATGIPDHVSNLRPEGLGEDEPLLGRIGDASQQEGRPLYHNLVIGTAVIAQAGLILFIASIWASIFIAPLSLFSAHPLLNSAGLLAIAEGIIILQPTHTADQKRKGTTAHFLFNNFGLDALIAGLVIIEVNKFAHNGIHFESPHAILGLITYILLAIQALVGFTQYYVPHLYGSVDKAKSIYKWHRISGYIILILLLATVAAATQTTYNKTTLDIKLWAILVAGGLVLIGILPRIKKQKLGLAPKPLASGAFGQ</t>
  </si>
  <si>
    <t>&gt;6819_g</t>
  </si>
  <si>
    <t>MEEPTRLKPQNDLDFPEVLRGKKILLATESFGPVNGVSRTTLNLVQYLRSQGVIIAVVAPEISSGADASTATTTNGNEIEVRLTGYPLPYNPELSVVYPVRISALYKRTFGALPDLIYLASPASLGFQILLQLRQQQNPVPVLLNFQTDLSGYCEILFPTPLDAWAVWVFRSVQGYLFRHSSVRTVFYPSLFVRKYLEKAKVQPEKMMNLRRGVDGEMFNPSKRSEDTRKRLAPNGELILVCISRLAPEKGFEFLAEVAKNLDERGYPFKLLIVGGNQNPQVEQDVQNMFGYLKDRGKVSFTGMLKGEELARAYACGDIFLHCSITETFGLVVLESMASRVPVIARDEGGPSEIVADGKSGYLVPPADLDGFVEKVLELGEDSQLREQMAAESRRMAEEATWERINNQVAWKLAEALANRQPEQNVMPNTSIPIYSWLLLVPEIRGFLTSRIVDARLAGGLGIIVGVWGGLVATWILVKCSLLVKTTTPWIVSTWKRWFG</t>
  </si>
  <si>
    <t>&gt;3336_g</t>
  </si>
  <si>
    <t>MNLFHSALEKLREYAPVSHTSTFRQTGEITPEEFVAAGDYLVYKFPTWSWADASPGKHAQYLPAGKQFLVTRGVPCHRRLDDNFAGDAGHDEAIVGDGEDFKTSGAGSPGDDEDGWLRTGGLAASQMARVRDVRTVDESGNMGEREEDEDDIPDMEDEEDDEEAIIRDPKADGTDASRRTYTLYIAYTPFYRTPRLYLSGYLANSQPLDPQLMMEDIVGDYKDKTVTLENFPYFNNNVKMASVHPCRHASVMKTLLDRADAALKIRREKLKQGKIAPGAQDAGMEGLVDDFGKVAVEDKKAVLEGAKAGGNGNDEWEVLQPDAMQDEEVAIRVDQYLFIASVTPGIEHDFTMGI</t>
  </si>
  <si>
    <t>&gt;9127_g</t>
  </si>
  <si>
    <t>MADNLHNAPIVLDNGSGTIRAGFAGDDLPKCYFPSFVGRPKHLRVLAGALEGDVFIGKRAEELRGLLKIKYPLEHGIVTDWDDMERIWEFVYGDGLKTLSEEHPVLLTEPPLNPRSNRDTAAQILFETFNVPALYTSIQAVLSLYASGRTTGIVLDAGDGVSHAVPVYEGFAMPSSIRRIDVAGRDVTEYMQLLLRKSGYVFHTSAEKEVVRMIKEKVSYVASDPKKEEKEWAAAKMGDGKVVEYALPDGNKIKIGAERFRAPEILFDPEIIGLEYPGIHQIVVDAINRTDLDLRKSLFGNIVLSGGSTLTKGFGDRLLHEVQRLAVKDMRIKIFAPPERKYSTWIGGSILAGLSTFRKMWVSIDDWHENPDIIHTKFT</t>
  </si>
  <si>
    <t>&gt;6858_g</t>
  </si>
  <si>
    <t>MSWFSILPEEYAYIETWIIRIFILLGVLSMGPWALLIVYDLVLYLFRTTTYDLPYIGGRARNRPRPRAPSLSERPGGKSRTFSLTVLGIPTATDPAEEKMDLRKRAEGTGHERIGTKNDMGE</t>
  </si>
  <si>
    <t>&gt;4588_g</t>
  </si>
  <si>
    <t>MPGNHDRDDDEVELHDLEVDAFLPRNHSSDSSIRKGHSRGVLSKWIPPQIRLFLEHASKSKIVITFSIIFLVLLGLTSYWNRKYVNAKIPSQSSHIFRELVESFEGTIIPQYVLTYAPLVYLDIDEKFFPSDLQTHILNTHPTNNHTSLKNIPDPLVLDNLDSLNPLGGKYKDIYLTSTDSVFKYPDYIHGQMPDSETLQTDHAKSAAVIVVDKGQEVVDAFYMYFYTFNEGPSVFRHRIGNHLGDWEHTMIRFRSGVPESVWYSEHEYGKAFTYPTVHKSGKRPLCFSARGSHANYAKPGAHDLSESDGSVPAHIVFDHTSQGRLWDPILSAYFYTYAPASPPSNSPIPAKFGTFTPIDDETPTNWLYFKGKWGDQEYADEVKEQEKFHGFRKWTDGPRGPIFKGLEREDVCLPRAEEGCFIRTHL</t>
  </si>
  <si>
    <t>&gt;4316_g</t>
  </si>
  <si>
    <t>MQPLNPFLSAFFKSSLPANCNPVHHHILLVPSTEVLLSSRDRETGALYTDLAGSEEFLGSHVLRIPVNHAPNAGGKDVPNMRENRGKAKQFTTINGRTVVVKDSYVYSNKGFKTLNQAQLLSDTLWYPDSLEPRQWLIYYISRPLVGIFEEINIQPALLPRFLSNGGPVLPSRTSSQGVSAVTNSTSLPKKKDIRSFNDLLNNFPMIARQMQPGLDKLFREFNHVFEKPLPPPPSASIIPDPVPDGPIATAMKKARSNSTNSAPAFRSNGYIERPSMTEDFFQEDDEDVMRGALETAVTAAIDLFQGVDKQQLSLLGATTDLTGPVVERLIERYVAEQVHDTILYPRICAMKRFEDLELESKIRQMEFVDISQVGIPIQGGRNGKHELTLRLGRAVEEFRKLGVVGSPQQMMDILLLTLKTVTQLADVPKETPNGEPPSSEKVSPVLTINADTLVSLLLIVVIRSQVRYLQARLMYMRHFIFIDDVESGEMGYALSTLEAVLSYLSRDSGGLRKASRRNYRLWQATKKGQIKEMMTIMEPDREPCSDDEEVNNEAIIEDVIDENIPWDSANGHSRRSSSRSSSRRLSQVSTLNHVFPFQIQHDEEPERLPPLRRPKTVTMDTRSMSSSSEISFRSRATTIDSTSSGFEGDTSIERLAQTEDSFGESVLMMAIQNERPESLKYLLSLSDYYPLRTVLDDTNNDDTTLLSAAVQLGHTELIDIILDFLYRVGTEPIIIEYLSKQDIRGRSVAHYLFNAPTLIPRVGRLLLWRQKDKNGQTPLFALCRSYDHGNYRQMVEAGLIAATKAQGDNQPLHLDDHVDSKGNTLLHIINDSQIAMWIMMHCDSDLNAVNDKRFTALMVASKYGRVDMVRTLYQDPRVDVFARELRGLTAVELAKDDDVRNRIDDLLLFSSQPAADGRITAVVRSFFVEDATIRLVLKSAAPTANQSYTVTTCRRSLADFEHLAKLLSLENPASWLPSISGMRSPFQLPSKPSRAVLRDVQVRLDGFLKILLAHSTFSTHEMLWEFFLVPDIQADMMEQRSKLKAKTRIEKIREEYEPIEDIRDVEQFVDHARDMVRSVNYSIKSVARRANVLRAATTDLHDASTIASKALSTLECLPSTHIAALQAYSHTLAPSTSSPYQVFHSSTLAIHSTIIAMLLSLSRPTSLISSINTSRKSIERSYNSLSRSTRWPLGLLDETRQRLNEEKEDKVRRTKEEVDEVGRELRYTQQVVASELAGWQDLHDKMGRKAIRDLATAMLVKERTALEGLRRAMRKLKIDPVLTPDTRSQASIESNDIGAEASASEA</t>
  </si>
  <si>
    <t>&gt;9002_g</t>
  </si>
  <si>
    <t>MTLAHILIKVAAGEHAAMVNFYTQALNPLGITKIRTFPSGMVAFGSQAPEWCVAIGDSNPDPKVHVAFVAPDRAAVDDFYKAALAAGGKDNGAPGARVEIHPNYYAAFVLDPVGNNIEATCMAPGEPEKS</t>
  </si>
  <si>
    <t>&gt;10765_g</t>
  </si>
  <si>
    <t>MDVAGIRSRIVATLDPDADARRRAELDLKTAEDHPGFIDALLEILQADQEASVRMSTVVYLKNRITRGWSPSDDAVQSKPISEEAKQRFRERLLPILASSPPHIRHQLVPILQKILHYDFPEKWPAFVNITLQLLNSNDAASAFAGLQCLLGICRVFRFKSGENRADFDKIVEATFPRLLVLGQGLVNEMSEDAGEMLHIVLKAYKHATFFELAASLREQPVVVGWCTLFLQTVAKEVPPTALPEDLTEREANHWWKAKKWSYFNLNRLFVRYGNPASLQKGNGDDYTEFAKNFTANFAPEILKGYLQQIEKWVAKTTWLSRPCLSYTLVFLDECVRPKQMWVHLKPHLDTLVTHFLFPVMCLSEDDVEKFDTDPEEYLHHKLNYYEEVSAPDVAATNFLVTLTKVRRKQTFAILTFVNRIVSEYEGTEDSQKSHIAKEGALRMIGTLSSVILGKKSPIAEQVEYFLVRFVFPDFRSPQGFLRARACDTVEKFEQLEFKDPNNLLIIYKNILECMADPDLPVRVEAALALQPLIRHDIIRNSMQLNIPQIMQQLLKLANEVDVDALSNVMEDFVEVFAKELTPFAVALSEQLRDTYLRIVRELLEKNDKRDDGDDSYGDYLDDKSITALGVLQTIGTLILTLESTPDVLLHMESILMPVIKVTLENKLYDLYNEVFEIIDSCTFAAKSISPTMWQAFELIHATFKAGAELYLEDMLPALDNFVQYGAQHLITTPQYLQAMFSMVQDMFADEKVGGVDRICACKLAEGIMLSLRGHADQYVVAFVEIAMRVLTNTEVKVKSYKIHLMEMVINAIYYNPVLTLQVLESKQWTNKFFSLWFSSIDSFTRVHDKKLSIAAIVALLTLNPEQVPGIVRLFQTLPAATKNREEALKDDYPLDGSAYGDDEEEDEWAGDDNTWNEEAEPEDENDAKDESNAYLEFLNEEAQKFQNLDDNDSDDELGEESLLETPLDKIEPYQLFRDALLKLQGEQPQLYGSLTGNLSPDEKTIVQGVVQQAEANAVAQAAAAAALQSGMPGQVVPGVVVNGAP</t>
  </si>
  <si>
    <t>&gt;10310_g</t>
  </si>
  <si>
    <t>MSRDSFLAIEKSFHLPPSTLESAFNYQGTYSRRFEYGSESEKLERIGFVLKATQKMPVGNYLLAMSHDLSTRITTALIYGYFLFDVLPTMRQSLLRYPLSITPQRRAQDYGSFQIPPEDDMTVFSQIYSQIRCSAQFWTNPILLPTLFLDTYQYRAKIFAFDLTDQVTALEQQTGVVFAARTVKRSEMDVNPEEMPREKVRKLTQEMHTLLAEIILFETVTSWLIDCTKFLEKCLGELNKENGKGMRENREVVEILEFMITDATSIAWCQKSMKERVNSQINVLYTFMSQINNSINARIAVSSARDSSAMKTLALITTVFLPGTYVATLFSMSFFSWSSSSSDTPTISRKFWIYWVVTIPLTLFVMILWRVWWVWQEREYMTELADAVGKSDVGVEVLGERIEDQRMPQAQYSERLPYLTRASTKAENGKENSTSVSYPLPDFTLP</t>
  </si>
  <si>
    <t>&gt;17022_g</t>
  </si>
  <si>
    <t>MSKSSLFDKLKKGSSGSTSPNVPSSSHKHSKKDAEPEPETTPLAKMLQNAGPIRNDGSDKFFGFENFGNTCYCNSVMQALYYSVPFREHVVRYPPHSPIDTPDGPLKVASPKIRVVEPTPPPPSNGKGHKGITAGEAMRRRTAINAGQPVPATPGQRPEDKPDSPEYKKKHAMLKGPVLDLTYENASSYGMEESTFTAMKDIFMALISNPSRTGVLSPQRFLEIFRRDNEMFRTSMHQDAHEFYGLVLNAVISNVEANAQRMEKLKLALPMNGTSSHHEIRSQVTSAAHAMGLYNGSGTQTPGTRWVHEIFEGVLTSETKCLTCENASQRDETFLDLSIDLEEHSSVTSCLRKFSAEEMLCERNKFHCDNCGGLQEAEKRMKIKRLPKILALHLKRFKYTEDMTRLQKLFHRVVYPYYLRMFNTTDDAQDPDRLYELYAVVVHIGGNAYHGHYVSVIKTQDRGWLLFDDEMVEPVDKSYVRNFFGDKPGQACAYVLFYQQTTEEAMRKDQDAEELAQAEAEAAAIAEDADMLQANGAVQSSDKHANSVPSTPIDETPELPSIDQTVSAPIPTGANIIPHRGIQPLRTPTFPSSPIHSGRSKNNHEKEKDKKGAKQAKEAKDREKKEAKEAEKVKKAAEKAAAKEKQKAEEQKQKDAEQAKKDFTRQQTEEAKKAIAAAKQAAADEEARGKEEELQKKKEAAFGSVENGNGTTTNGHAIANGHAIKENEKVKENGYHNDKGFNLGGLSRKHIGSKSMSRRSFAFLGKSYSEKESRSSIADESSSSNSNTAVDGESGPQTPEKHVKTAKDRFSFAGLGRKKSNLTNT</t>
  </si>
  <si>
    <t>&gt;5023_g</t>
  </si>
  <si>
    <t>MQLVMKIREKLERYHAALAAHQTLLNAPPPSPSTVSALRNWFLDNTSNAKPTTAQIPRLWGASGKTYDDIHDLVALRVPADQDHISSFVQNNLSIFFQTSAPDGRTTYISERSVTHFVAIFSTFLAAIVLFGAIISLYYVRNPQAALGMLSGWTIFFAACVGLLTNAKRDQIFGATAAYAAVLVVFVSGNLGGPAPTGGGNCVCTAG</t>
  </si>
  <si>
    <t>&gt;2746_g</t>
  </si>
  <si>
    <t>MALIISLRVRAPPPSTYGLFAPRTDHAALRSNNNLIWALHTVLSKSQKLAIALNILVMLVTVVTLLAFGVWVKRRYWERRRGVAEDMWDADAVEKVWSAGKARRGLRRKSRGGECVKWDDESVLGDKGERVSGKKLVVGAWGSSANDTCLRLDPDFEDLGDWLLDVGGRKGQTSEERERWMRIGESVRAGYDGFRRN</t>
  </si>
  <si>
    <t>&gt;8349_g</t>
  </si>
  <si>
    <t>MAANLSWSMVGDRLHYNHKMLNLCVDQVETTSTILGHSPTHLLETPVFLSHSRDDDAVPIANGKGLCTTLEQLGMVVSWKQYEVGGHWINEPQGVDDIIVSDSVLMDEHSLRCNAGGTKCRRVLKDHAVVTTCYHVFCVECAGNSQLSNQEDISSRVCPICSAHLNNQDDVVVTQLNPTENYKGSVLSGLSPELIMECAQQALNFWAYQSIHETLYQENLVRNLTDRCDKLTKEADFMFEEANRNLTDLQALLRSVRIDRDNTKRKNKELSQALRDKSKRLLSTQEVYDKLKRRAMLGQVQDAAMDVVDQTVEASITANRFIDKVGNQEMKPPIPLFSDYQSNSIQHLSRNGGGRQGDRFQFARNENGESNRAGFGDQQRTLQAPPIQTPSHRQRIPSGNGYGFREPQAQIGRVASMPMGQTRVLSRQPLSNLTTNGRSPSAGFTGYGMSAGLKVSNPVTTGLGRSGTNSRVAQRPSPSFPAAAFPNRESGFRPPDRNNFSNGDSYY</t>
  </si>
  <si>
    <t>&gt;1757_g</t>
  </si>
  <si>
    <t>MPHITTLLFDCDNTLVLSEELAFEACAELANEILASKNIPDRYTGPQLLREFVGQNFRGMMVSLKKKFGYEMSDPELETYVSREEDQVISKLKKELRPCINVDVELAKLEAHGRYHLAVVSSSALRRVQASIAKVNQDKYFAGEHVFSAATSLPKPTSKPDPAIYLHAMKVLEKKAEECVAVEDSRSGATAARRADIKTIGYVGSYEVEEKGRMREVLQSSGCCIIMEDWSEFEGCLDKIERGEV</t>
  </si>
  <si>
    <t>&gt;10503_g</t>
  </si>
  <si>
    <t>MDDPDSWVSTEPCTRVKREREERGREENGEQKTSAGNRVENGNEEVTTAKRLEAEGTFAKLLPQNRYAREAFRRLATTEDKEYQHHRQYVQLDEEDRDQESDREDCFIFSLGLLPEFPALGWRVGKGRFNRPNHAVDILISDGEGVAGVHCRFCWVKGGGGFFIVADNLRGMPVILNGETLRRTQRLIPYRNQISIGECNFSIQFKERSREQEDQFQVELSAFYSRVLQDKTPLLLPTPSGHEVTIGNWIVRNPIASGSFGRVSVVTHMYTGQAAAAKELWRTPRNYYGVDREVSIAKHLKNLTHKRLGIPFEIYHQTVYDKAERARIASLLDKTWSPGQTDAIDLYILYSPLSTSNFLALYRSNASLDTRARLFTQVLEGIAFLHANGITHRDIKPANLTVRSYDPPDAQIIDFGCATIEKKTLYDSPGTIPYLAPEQREGLYHDQSVDYWSCGLVGVELWGMKRGSGRVLKEGLEVMSTWIEKQKPHPVLKGCWGMLRMEAAERMTADEVLDKFLDVYRDGKRGVKRAIDAV</t>
  </si>
  <si>
    <t>&gt;2897_g</t>
  </si>
  <si>
    <t>MLRSQLGDSLSPDVEFAVEGGAGEPSAGNAGRQVTSRSPSKARSLSDGGPPTLSPSPKFREPEKRKSKDDSAIGETPTTPRRPAFPRGLSLQMPARDLLSPSTSTYSNRVPLSPKLDHSQTYGSPSSVLPRRSRGLDFSRAATNLHHSTLAEQSSPDSSPTITGRAMNIPNRKNGIHFSVGPELTNNNASSLWSTMTNADRMTVSGSLGSVNMMGSDSSASDSDDDLMDADDIDDSILTTPQVSRMSGPFGVAQSSPGAGWLSQSPAVSSLMNFQRARMHHGKGRKSFSSGSGNSMASPSSKSPPAVLGNGFLGGETMASRGGVHSRRESISWAANQLHISGNDSDDGSLKSTLENTDGLPITPGRQGVIRRAVTRRGNMLPKTKGFARIRAALAEESTPIETEVRREAEVVRLTRESDMDFETFRHPSVSLSTTTTTHSSPSIGPITQDTLEGIPEDDIMTDISTTLSSSFKAQAMRNSKGKEFWDGFKESESVHTPPPPPAFFPRGSSSGISEDISLDSSSLSTPTMPNSSPSRSATPQPSIGPTVAEITRKVNNKRRRDDDFDLTSFKRRAVSPGMSVQNSPIMQSPMQRDIAPWGSRPPSNGHETGKIGTTATGPKRVGFQGMVDTNDSLMKMSIE</t>
  </si>
  <si>
    <t>&gt;7828_g</t>
  </si>
  <si>
    <t>MIALGLEGSANKLGVGIISHPSHGKPAQILANIRHTFVTPPGEGFLPKDTAKHHRSWVVRLVKQAMDQAGVTINDIDCICYTKGPGMGAPLQSTAITARMLSLLWQKEIVGVNHCVGHIEMGREITGARNPVVLYVSGGNTQVIAYAEQRYRIFGEALDIAVGNCLDRFARTLEISNDPAPGYNIEQLAKKGKVLLDLPYAVKGMDCSFSGILASIDILAGELKANPDQRDPITGEVITTSDLCFSLQETVYAMLVEITERAMAHVGSNQVLIVGGVGCNLRLQEMMGLMVKDRGGNVFATDERFCIDNGIMIAHAGLLAYETGFRTSLEDSTCTQRFRTDQVFVKWRD</t>
  </si>
  <si>
    <t>&gt;3493_g</t>
  </si>
  <si>
    <t>MSAEIQKITLVSNDGAHISIDRLVAEKSMLIKNMAEDLPEDQLATPIPIPNVNEAVLRKVIEWCEHHKNDPATSPDDDSDSRKKTTDIEEWDQKFMQVDQEMLFEIILASNYLDIKPLLDVGCKTVANMIKGKSPEEIRKTFNIVNDFTPEEEEQIRRENEWAEDR</t>
  </si>
  <si>
    <t>&gt;5806_g</t>
  </si>
  <si>
    <t>MSNRDPRQVFYPVPLEALNHENHCCGHLTATFNSTLAVNDEFRPWLEKLKRLAKAGGAFSTGYENDLTTVYRAFTLSSGIKCDTSARNELYGGVFVVSELRPPNMSTVRQRCYTERKEFEKQLLIVATKNVSMALGSGLLRKSILNAFLVCSVHCGALFSVEWYEFADGPRHGFGNMGPTPRFSMKISFRSSNPKIMAVPQPCNGHKQRQKNNGDEDATSLQEAIRIVREYAAVMNEAGRVMQEEQSKRKCYCTQKAHLDGCEPTLEPQHSCSNSDVSILDLNDTLGQFSPQNVHDNVPSLLGNAPTICGSAAPKRHPSIANCIADALTEAWSILQPIKYEDSMEPRLVNQYDRNPIATVGGVVENQYNFDSGFSSGSQQGFQDTVGNGKGKELEGMDGSGKVIGQEFASIIRDSGAHHMDTPRMAALQTTTNQASIGQPAIHDRYAVAPAPTDWQGYQPQPQVFTGRGTSASNIQSNDGVSDANEYSYETDSEGHFSNEEEDKEGEMVALDLGSPVPVSSTQKSQFYVPSHLNAALGSKPVMRVLHQLFPELRPGILPKPSSFPGGAYDIPRH</t>
  </si>
  <si>
    <t>&gt;3557_g</t>
  </si>
  <si>
    <t>MSSPLSGERNIPASAENDIPPSRRKDSTAIDLSTYPLPHGFDPIDFDSTKDSHYSPPFSSPGPDVDISPAAELPVQGLGIANRRLLERKPVGGISPPTPSNPFRSPSVATFTSPRRAPSKPFASPQSRSTFPSPNLSTPTSSRPLLSPEDIYLKSNGAFSPPRPLHPSVEEEEEEEDGDISRGTKKFAKGLDLAFARINEPQISEPRILPQSVHGDIFPGSRRGSIAEDDTYNNRPQSFAPSMLSGDRRQFIDGCPAKHDIHRNRASWVSISILILSVYSSVFSGIWLLLALIQPRYGRIIHSGGSFTPSTASTVFAIFAKTIELSFVTVFVSFLGQVLSRRSLMKASRGVTIAELTMRTWVIQPGFMITHWDHLAHAGATFLGIVSLVAAIIAMFYTTASDALVSPHLRFGNWENKVMTGLVKASYADPVYIADTCQTPISTDLDPLYSGTTCLSVMHAGQAYHSSIAFLATWTEISNAGQGVSSDLAARPPPPSMLYDNTTVIGTWVATNTSNMTSAYTTYNRIVNNVTMSMPHSGIFQAARESKNGILQPELLEGVGEYAIKASVVSPSLNVLCVNMNKTELAPLVYTEWPNARLVNSTSSPGQLVPSGDYQNDIQLANSSSYLNSTVVDDIFEWGAGYARQPPIFPMYPIDFNSLTNISVPFSDSDYMLIKSAATTDYTLCQVRSFLSPSCSTYYNVTGVSEGHMTTTCEDPDDKLRYDKSVSPAPISRNVDWRNVGSEWLLALSLNTGISDANSSIARMLSQMVLTVPSYGAVKLNPLMPSLGETLAVMAGNTLLMSAQDAQFYHYWSYESHILDPGAEEKFNASISSQQYTSGLAQKWQGIFYVVLVLVFATNIFCLVYFVVRSGLVTDYTEPQNLFALAVNSPPSETLSGSCGAGPEGDQLNVDWHVTHEDESGHFFLREGNVDEKPERGDGFEMRRRNTRGYSHGRGHGHSHSHSHSGEGLMLPQSTGLSVGSPKARQSYMMLNTKRNTWL</t>
  </si>
  <si>
    <t>&gt;5841_g</t>
  </si>
  <si>
    <t>MPGIKLPLKSWNSTVRLPKTEFAPRLKTQDFEKYTARCGEGLYQWQERVRADQKPFVLHDGPPYANGPLHIGHALNKILKDMICRVKVQQGHRVTWVPGWDCHGLPIEQKALQIAAKENHINLTDMVRVRWRAKALARKAVVEQKRAFKEWGIMADWENAWTTMDEGFEIKQLGVFKEMVKRGLIFRRYKPVYWSPSSKTALAEAELEYVETHYSTAAYVKFPLERIPIGLRKRIPAGSQLSAVIWTTTPWTLPANRAIAVHSDLEYVVVKHQGDLLIFARTLLNDALKAINKNLEGPQPEIVVDSILGKDIQGAQYLNPLRGEDAPLQPVVHADFVSSESGSGLVHLAPGHGMDDYELCTSLNIPADSPVDNDGNFTAAAYPDHPELLEGKPVLSAGRDEVLKLLGDRILATHKYKHKYPYDWRTKLPVIVRATEQWFADVGQEKELALKYLDDVKFLPETGRSRLESFIKGRSEWCISRQRAWGVPIPALFDEDGNAVLTEETVSHIIKVIEERGIDAWWTDSPDNPVWFSSGLTGKYTRGKDTMDVWFDSGSSWTQTSGPADLYLEGTDQHRGWFQSSLLTHTAASPIPSAPFKTLITHGFTLDKRGKKMSKSIGNTIAPSEIIDGSLLKKPLSRGPDTLRLWVASSDYTTDLVIGEQVLLGNDRMLSKWRMILRMLLGSMKHETDPRDTRYTFTPSALDQIALYQMEKTIQQVKECYNRYEFYKGVMAINKWVANDVSALYLEGAKDGLYCGNGSGVMEELFVGMLRMLSPITPHLVEEAWEHRPKWMDSVEHGGPILHPFHSPLEVEFFQNGFANAWAEKRTSIGDVLPVLLAANLAVKAALEEARKDTKIGSSLEARVVLSIPEGITILPTTDHGIQAPTHSSFLASLFGVSETVKFLRPMSAEGALKGPGLEAHEWLQGPEWVYKREFAIPSKESKEGEDINKRRGTVFVIPARGGKCDRCWKRDVKKEDEAKGLCVRCSHAVQDGWGWEWIEGAWVKTGKGLVEKLGWENGLSKTFSMDR</t>
  </si>
  <si>
    <t>&gt;72_g</t>
  </si>
  <si>
    <t>MSYFYCRRDAEVAPASTLAKTTRPFRKRLSRSHKPSENQRHLEIFLDHDFSSNQHQRQQPPKWADDEVLILGIDLDAHHVRNSHRKAPKSDNVYLKLLVKLYRFLSRRTESSFNKVVLRRLFMSRINRPPVSISRIVANTSEKSNNKTVVVIGTVTDDNRLLTVPKLSVAALRFTATARARIVAAGGEALTLDQLALRAPTGSNTLLLRGPKNSREAVKHFGFGPHKHKKPYVESKGRKFEKARGRRASRGFKV</t>
  </si>
  <si>
    <t>&gt;10739_g</t>
  </si>
  <si>
    <t>MKLSSALFLSLAITSGALTPAQWRSQSIYQVLTDRFARTDDSTSATCSASAQIYCGGTWQGIINKLDYIQDMGFTAIWISPVVENLVGNSQDGEGYHGYWAQNIYEVNSNFGTAADLKNLSIQLHNRGMYLMVDVVTNHMGYLGCGTCVNYADFTPFNSESYYHSYCANNYDTNDMTNFQQCWEGDNIVSLPDLRTEDSDVLNEFNTWVKELVANYTIDGLRIDSVMEVDTAFWSTFQTAGKYWWITQAFESTSGSISNLVNGINTMKGECADTTLLGSFLENHDNPRFASVTSDISLAKNAISFAMLQDGIPIVYEGQEQHYSGGGVPLNREAIWLSGYDTSSPLYTFIATINQIRNQAIYKSSTYVTYKAYPVYSDTTTIVMRKESVISVFSNLGASGASYTLNLPSSDTGFSNSQVLVEVISCTSYTTSSSGNLAVSMASGLPRVFYPESLLADSGICSTITGPGTATTSTTSSVATATACSTPTSVAVTFTVLKSTTYGDTIKISGSISALGSWATSSAIALGASGYTTSNPIWSVTVSLLVGTSFTYKFIDVSSSGTVTWEADPNRSYTVPAVCGETAVTVAGTWQA</t>
  </si>
  <si>
    <t>&gt;5373_g</t>
  </si>
  <si>
    <t>MATQYPEARVLIVMTGGTICMKESVEGNGLVPARGFLEEGMAPIPSFNDSSHPEPLPVMIDASTKHYLPSLRTPPSAYSRHVRYTLYEFPTLLDSSSISSSGWTQIATTIQNNYSLFDGFVVLHGTDSLAYTSSALSFMLLHLGKPVILTGSQASIFALQSDAVDNLLGSLIIAGTFIIPEVCLFFHNKLYRGNRCTKISATSFDAFASPNCPPLAVVSAMGAEVNWNLVRRPKTLQKFDVQTNLDTAHVACLRIFPGIKPEMIDSVLRVPNLRGLILETFGAGNAPSGEDGKLTAVIREGVQRGVIIVNVSQCQSGFVSPLYAPGTALGLAGVVFGHDLTTEAALTKLSYLLAIPPSRPSTPKISPSPSHLHLASLRPPSAINPTGIYDIAYITKQMIRDLRGEMTSLHAPIFSHPDEDIPNVTVQQATFTALAWAISTGDADTVETMLEGQAGGRLLVFEDYSGNTALHLAAMGPSIEILRSLLERGASVHQRNKAGNTPLWLARSVGKEDHVVLLEETGALLHAEEREEFRKRVGSVDRGVGTMTEGMKVVGE</t>
  </si>
  <si>
    <t>&gt;5204_g</t>
  </si>
  <si>
    <t>MDFATGELPPEAIALASRMYDAARNGQMEIFQQALPAGLPANMTNEKGDSLLMLAAYHGHASLVKLLLQHGADPNRLNDRGQSPLAGAVFKSESDVVEALLEGGADPDHGVPSALEAVVLFKQDDQWKSKFENAPGRGKATPNQDVAVFIDPI</t>
  </si>
  <si>
    <t>&gt;790_g</t>
  </si>
  <si>
    <t>MALGPGPTWIQNIHLQCLESVKAKNIFLSKRDGTRAVPRKDAPQPGRRALARKTGIENLHISKSTGTRRKVDDDMDTDFIKPCKKIKHNQNANYQKESSNVDYGYNSIKDVKKSLTPKIASFSSSQVAGQKRSASIFAESNSHNPKKFKLDGEKQIVKPIDKNANFDRETAERKWKIEHRYIKTGLRMPKWRVGTTQEEYVTAVMKDMAAQRRTKREPTAEEKAIGKRIAERNRAGDDKMAAARAKKAAEKKAIDEEVAAAIAKKEKKVIDARSALEKKAVGKKTVAKSLRKVAVKKDAKKNTIAPEVLKRPIVDKERLNKTLVNMEALFPTNGPRKAIPESRQIKVKPAKNSNFLAMFKKGPVLKNPKTLSTTSTKTQVSTSNDSPSSGTPSVAAPSSI</t>
  </si>
  <si>
    <t>&gt;10699_g</t>
  </si>
  <si>
    <t>MRLAFLQNCAMMLPSSPRRRVEQLYKRGWLDTAEDHEEYRPGGFHPIHIGDHIGNNDGYRVVHKLGQGGGCDSVALPRARSRKYVALKIIEASLSKDDSAELKWLQQRKDLDSRKAGGETIALPLGHFWIDGQN</t>
  </si>
  <si>
    <t>&gt;9518_g</t>
  </si>
  <si>
    <t>MSDLDKAIAQLRACRPIPEAQVRELCHKARELLIEEGNVVTVTAPVTICGDIHGQFHDLMELFRVGGDVPDTNYLFMGDFVDRGFYSLESFLLLLCLKVRYPDRMTLIRGNHESRQITTVYGFYDECLRKYGSANVWRYCCEVFDYLALGAIVLGASSTLEPTRITAPPNMSNSITSAEGRDLEWDEIEEQVLNAEGVLEKNIARQHPATLNPKGSSPSKSGPPGTSASGWSRGTASNLSSGAILCVHGGLSPLIDTVDKIRLIDRKQEVPHEGAMCDLLWSDPDEIDGWGLSPRGAGFLFGADIVKEFNHRNDLSMVARAHQLVMEGYKEMFDSSIVTVWSAPNYCYRCGNVAAIMELGEEGGINSIQRSNGEVGRSDGGAPGIREREANTLLSRPARRFRVFQAAPQDSRGMPAKKPQAEYFL</t>
  </si>
  <si>
    <t>&gt;6313_g</t>
  </si>
  <si>
    <t>MFEQLRKHSEFYEYLSANVFELLLQLLPAAGLTIGIYSILASVKTTLTIKGSIPNFLAFVVSLLSWQPIVWEVYLVFGLQKPGPIRETWRSFKVLWFNNPYLFWFVILATFKFVKVITHTISYCFFTRPALPPPNPTLNSLDVTVIICTVGKDDEEIRECIRTILVNKPKQIIISTVGVANQDQMEKVCSSIDPRGVMPLHVISTTRANKREQFILAANKADTKILAYADDHVFWPKTFLRSALAPFEDPQVGLVGTVKRVIRERTGTYWDSFLNYIACVYLERHNFECTATYNIDGGVFVISGRTALARSSIIKDKEYQDAFLNEYWPLTFGKCGPLAVDDDNFTTRWMVNHGYKTVFHNHPDALVTTTLGTKEMGGWTKFSGQLIRWVRTTWRSNSVSLFVDRKCYKTYPWTTYAMFISSFVNYALVYDPLLIYLLKASGVGYLPALYAALAFGGVGFGYYHSWFKFRAMLTPATIAWTGRKLEN</t>
  </si>
  <si>
    <t>&gt;4322_g</t>
  </si>
  <si>
    <t>MVLGIITSIAACPAIIGTVQAVEQGQKQNARQSHRGKKSNLQVTCNDPSRKARDIHGGFIVLRNNKLYATNVNPKSKFNFEDEKDHPEYHSHLFAGYFFPYPGKNWGRRGDGYVSTIADDPPQLNWIYVDKDTYEVKYGLKKDTEGQNVGPWTCSPIDRRLTFDGWEGWTVVEEEEDIWALYFDLEDNGLEGKVGLDKRIMEVELTRKEMRMQKGDCILG</t>
  </si>
  <si>
    <t>&gt;7658_g</t>
  </si>
  <si>
    <t>MALRFSRRFPDEVILEIIRQVDDSKTLASISRASHRLHGFAESYLYSVFAQVDFWGEAISLFLRTLLRKPHLGRYVKTWIGMSCDATWIPMEKLDDEDLALLKLAARWVSCGTQDIDDWIGLAVNGHWDTLAAVLLCLLPNLEEIEFIEYGNNEGFPYVESVLQRAAQLQETSTCHYNSRRSPIRSGLHHYPEEKAMFMKPIESGSGRRELEWPPVEFALAKLQRVSLSYYEEDFPRASITPYQILPFLNLRSVARFQVHMLGNSFSPVENHFAPPIATLYTFPLPEFKFTTSELILTHSALSGVDLEKFMNYFTALKRFEYNFDYDFEAITELAENTDCVPPKLTSALAHLVETLEELSITQEKYREKVILPQADQPIEALTDFKQLRKLTASANMLLGRHPPHITLSDGTKTPEPHYQPSQISNFTQLFPSNLEHLIIRHCDSAIFPAIVEFLHSTLPPKLKMIELEFREYCDCGAHYEVERTMERVALHRGISIKRYDQAPHSCIVCFEKWARWPKEGNRNVGDWSLSQQNWFEEC</t>
  </si>
  <si>
    <t>&gt;2512_g</t>
  </si>
  <si>
    <t>MTPGEAQPLELAFNVCIRCKGRKKKCDKALPSCSRCTRLRARCQYGSAEPPGLSTPPESDTVGSDNYVATHQDYNRNFFPELTTPFSFITLQAGFSIRTGEHQVFNLDEQLTEQCCNIISRDGEDILVSCSRYFAFVHSWYPIIDKEELYDRLSSLRSLPKGDFSLLVLTLHLVSQLHQQVPRRRDDLEQLYHTTKGLYSIFMSTGRSSIEVIQAGLLLAIYEHWQALHGATYQTLGACAKMGYMLGLNKTLSQDVLLDDHANLIAARERQVWWGIIILERISMLEYIDKKLPFAIPTPLPTNLLPSDDGTRAPASQGISVHGVTPGNAPAELSIYARIAQGAYLLSYVIDRVSASDLNSSSCGAAFLDNALRSYAMTLLQPDGFGHFCLPYSICLSAILMLSRFELSVEPRPGEAHEKHTFQSRAALGVQSVLRMILDGTPQSSTVSDAELIAVPIWCLHRSYLGSLLSLELGIVDDDTEKWLIYTRTVKRTLQNLSTRSKLAGTILFHLSKAHVHAITDWL</t>
  </si>
  <si>
    <t>&gt;9642_g</t>
  </si>
  <si>
    <t>MKASCMDAHRSLRRKVGLMLCTGGDAEERSVQLWNWYINGSYPLLGKCLATRYHFAPLANMAENKTVDAQYIIGSDAEIAVGEPRGSLVHVPTHPGTEKEKEPIILAATGAEISGAVALAHDYEGKPTAEELVSLRRVADTLPTVAYVLCFAELCERASYYGTANVIGNFINRKLPIGGNGGGAPPNNGDPALFGQTAGALGLGLSKSSAISQSFKMLVYCLPVLFGWVSDVYTGRFPMIIYGVFVCGVAHIVLMAAAAPAVLTAHHAVAPFMIGLYVLAIGAAMFKPCVSPLYLDQMKSTQPIVRTEKSGERVIVDTDATTETAVLWFYGFINIGALMGIPAAYAEKYVGWTLTFGLPLAIWAFLPAVLFWVKPRLVIHPPGGSDLGRCCKVVGMCLRRGWKRIGRHGFWDAAKPSVIAASGSNVIVPWNDDFVEDVRRTFQACGMFCFFPIQAINDNGLGAAADGINTMLTSNGVPNDFLQNFNSIFIIIAAPLLNYGLYPLLRKWRIKYGPVARITTGILMAAMGGTAYTVLNYYAYKTSPCGDMGSSITCVDADGVSLFSPITVWWIAIPYGIGGLSELFINVPAYGIAYSRAPVNMRGLVSALNLLTQGITYAFGLAFSGLIHDPNLTWVLGGPAIIGYVAAALFWYLFSHIDNEEYMLSKNDDRNLDTSSAVSIEPAFPNEKPPVPTEKAV</t>
  </si>
  <si>
    <t>&gt;5315_g</t>
  </si>
  <si>
    <t>MENCGLKAQVIGIARVEISCLSFIEGRQIDRRIVDHLKDIFSATKCGRGSKGDSRNDPKHFVPVLLTVPELKSILKTSGKSREDLDSKSMPPCWLKVTPGERLLCIDGRHRIEAASEFLRPGNHKPLPPIKDQFLHQSCLSDGEFYLRIHQYKLDQHPSKSKIDYLMAGLSSCKKENLRQLVKYEDRRKTSYFSSLTKFPALFGRLELGNTHRHFALKCHTKIMRYTERIKSTFEKITLGLEEVRLALNIETVDTLQQRAPGLSSTDRGFIIGAMDCGLLFPTITRKSTRKSILKAILSIKHLIPSIKSMHENLKLIGQGAKVLEELVAGKNVGESLEEALKECWTYNGTVYIEVGDGRYQKVTELSERKAWTLVYQQLWIGAIRNFADLGGRNPRVEVNGNIKSNTNMKLQYEFISFARRQGLRPRSSKFPLENDPRRLTLRQSLGKLYQSLDPESLEKLVGQVLSQLPAELASVSGECFDSTSPRDDLSRRWGVPFYNDYSIGQSYLFFHKLIKELKELPKDMPTVQFVQQDFIEAFFGPLLDPRSYGGHVWPESDPDNDNNAMSGAYEASEVSSSSDSNATPPENSVSEDNNLDGELHSDMEIDSSVHRTPSISPRESAHANEGAIVDSVSRSRTGESPPQVIQTSLNVNENLSVNSPYNPVRVPASIFSDLASELGHEFIRAVHRSSSTTNSLHIPSEPARSLLDFPMSSSVYSQELEIQQTGMRTSKSPENELAEAPLQQLIATVASLSSVAEPEESRRTSLTPTATSMANQQEENHNISTSVVLYLPLQDDGGSPVTRVNGRSSADNLELPPTPNTNSGVFQRPQLNLTEQALNYQEISDSVSSASSFQLPRDSRQSVLTWSSQLVETADSTSMVETQVFKASIDPTSSWSTTSLPNEANYFPSLASHEATQSNQSPHMKAPSGKVSIAEVQEDVKKTLAEFTFWEYNGMRLTRIRLSRVKLKAHLKERRGWVMFVQESGESQMQMRIIQNAHILRIMVQSPKKDYFLVTADRKTWWISNGATILRQRNIGGTEQARNRDVEIVVSFKKEFGLFDCELGWRNRKGSFKDTRTYLLHYQASDDRTLEAFCDWRPQFSDRKSYAQSPDIKFLCITDRPRKLYTDLAWRQVRAWAREYPVWILAQDRLTEFLNQLEREYNSPSPARSPSPERSPSSPLPPEVGGPIEDSDFYEDSDFYEDSDLYEDSDFYDSDGYSMSSNEEHPNVFAAEQLVELSTHNDRESVPTRLEPRYQAVPQSRLNGFEFAIGTLDSRVASPSSESRLIEALYEASRQHAKKLCEASRQRYAENARRQELQKEATRRQHVREQGRREAEDILYGNKRRLIKVGEIFEKSEADDFEHRGKNKFSKSTKDRGKLEHNKHKRKARTEDEGEEIRTGTSSQPLTKRRRINQNKRLEIIAQNKKNSYVQEIRQRGLDERMLVDSI</t>
  </si>
  <si>
    <t>&gt;7_g</t>
  </si>
  <si>
    <t>MPSISSDDDDDDTFQSHYHSASSSSSSSPSPPPGPQQPHNVQQNFFAPPFYNRPPTPLPPSPSLTSLLRPSRPTTPDSTADELEPVPRASPKVPTYEYYGFVLYLFSSLTFLIYILWSYLPSPFLHALGIYYYPNRWWSLALPSWLVIAFVYIYVALAAYNVGYMTLPLESVETVIDEVADVRIITAGKGRGKRGAERERERGVADWRELWSQGTDAVMDVPLGGVCEVLYGEFREEGDEDEETA</t>
  </si>
  <si>
    <t>&gt;8060_g</t>
  </si>
  <si>
    <t>MVARNLYELLEHAALDPQDNKISVYNPGNVDQVGKSLTYADLLNTAKTNALLLPQVKGIRPDSVILLHFDNHFDAIVWFWSVIAAGYVPAISTPFTNDPEGRKKHLIHLKTLLKDPVIITQESLAKAFSIVDGLNTHTIESIQKFDAPHILNGVHATAKQHDDLAVLMLTSGSSGNAKAVCLRHGQLLQSIAGKSTHHGISKSDVFLNWIGLDHVANLTETHLQAMQHAAPQFHVQASDLLVDPLILLKLIDRHRITVTFAPNFFIASVRVALEHPEPFLHGKEPDLTCFRIMISGGEANVVEASQALTTLFQKYGVSSEFIRPGFGMTETCAGSIYSRECPSYDVSNKWEFASLGTCIPGLQMRISSDSGEILSMNQVGNLELFGPILFHEYYNNPVATAEAFTADHWFRTGDHASIDGNGRLSLAGRAKETIIVNGVKYFPHELETAIEDALIPGLTPSYTVVFPHRPKNSQTEAVCVVYLPSYEPEDVLARVGVADAISKISIMQTGVKPFQIIPLDKTLLPKSSLGKLSRAKTRAAFEAGKYEVFQKLNDDAIHAYRATQNQAPSNETEATILHVFADLFEIPEADIGVNTSLFEMGVSSIEIIKFKQRIQTELKLKVEIPVITMLTNPTIRGLAGTLETLMGPQVYSPKVTLQAEGKKTPLWLVHPGVGEVLVFLNLAKFIVDRPIHALRARGFDGEPFFEDIAEVVSTYHQAIKEEQPEGPYAIAGYSYGSMLAFEVSKVLEANGDKVEFLGVFNLPPHIKFRMRQLDWVEVLLNLSYFLDLMTEEEAHRISPEMHELSNSLGNDKVLDYILERAPRERMHEMALDRKKMSTWADLAYRMQAIAQDYDPSGRVRNMDIFYAIPLVAVAKSKKEWVDNHLVKWRGFVDEEPHWHEVDGAHYTMLGPDNIHTFQKTLRASLEERGL</t>
  </si>
  <si>
    <t>&gt;8847_g</t>
  </si>
  <si>
    <t>MVPRHRKDLAALRRRVEDEGDEEGSPDAADLDDDSLSEGSLLTDEDDAPEGDEVSTIDASPIVSAELPQTNGNGQKHQKDGKGRSANGVLEDSQKITNGTSDMDMMLNGLRISDQNGAVEEVRYEDLREDLEIEEPSPVVVKSTAQMDQPQEPPYERRRREHEEYKKRRDADPAFVPNRGAFFMHDHRHSGPAANGFRPFNRGRGRGRPGIGGPYAPSSQMSQPFEPTDAPWTHDMHEVIIEPTPRNIQASVSANGGPNGIHLRAHSISTSKTPPPNRALSVTKHIGNVQIRVFLCTMDKPTIFPGIPVKQYTKLPDHRPPLRRDKPVRISLPDHPPRYIFPAVDRSFIFIPRAMRPNQQGFGGRGRGRGSAFGSIGGYSRRTSVFGGSMYGSVYSPSVAMSRRSSLAREVNRDALASPTGSAMSRPQMAMDMSRPIVKLPPPSQSVQPQQLQKAEIDAQHRSPQPSASIDDLPRPQTYPLPQKPTFRENRPNPIPMHQPRPQKAVSVADIESPATLSFNPPQQQQLPFHQQVPIQVNGNGYSHEAVIHSRNASYPSQASTGTPLSQIPERAIHAQPFQPNPYQQQAPGFFPQPYQVMQPQQGFYYPQNFNSSMEPSGAAPPFVPAQPPQQSSFPPVTQQDNGGVVPNLVAQEVNGMVYYYDATQIPAVATFPAYQQPQSYPMQQAGGVMGMGGMMTPSPDGFYYPQPAQGVVYYPQ</t>
  </si>
  <si>
    <t>&gt;3743_g</t>
  </si>
  <si>
    <t>MLPTPSTSHVPFDRVYEPAEDSYLLLDTLSSPSCTSFHRQRFPPSSPTPLILEIGTGSGVVLSFLHANAETIFGREVLTMGVDVNSFACVATGQTVTLTGNEEGQRGGHGFYLGSVLGDLGTAVREGEVDVLVFNPPYVPTPDVPLQGDGAVKDASFEEDSRLLELSYAGGEDGMEVTNRLLECLPLLLNKERGCAYILLCAQNKPEKVKERVREWGDEWMAETVGSSGKQAGWEKLVVIRIWKSPVERDSNEEKHEII</t>
  </si>
  <si>
    <t>&gt;7448_g</t>
  </si>
  <si>
    <t>MEDRPEIPGYYFDREKNKYFKIQPYHTTPANLTYSVQDVKRRKTRDKREKALEVALRRQKGRLRRAAIFQEPLKGGILKREHGDPGLVDTGRVFAAGLVRQGCLADIIHFVSGSDLLFDIDHRPDLGHSLVDVRIVYDAQLVTLRVNADKHTRSNKNGSIEICHGGHQSDFMTRFGIDRLPNSGFSTSLSLNHASKCLAVTWMAGTWQAGIAISPMKGIPSDGEFDGPHILLGPGATRSQSVTMHSSTSAPPSSSLLFALGSSHGLLTIDKRNYDMNWLGPKPTQFQNYPKDIFALEFLSDTPSVLLSGGRPGLLHITDLRVPTFGYGNSDIISHPSSITHIKQLDAHRILVAGLDSHMCQYDLRYRKEEPLGPSSAHYSGSKNPRNRTSTRSILTYPEYYNPARIHLGFDVDLESGIIAAAQEQGLQSDTSGSPAVRLFSIHGGHVLPSPDASKTKTWDFDEDVKNVRCVKFARDIEGKMKSLYIGQAPLSQICRYTWADREEADEC</t>
  </si>
  <si>
    <t>&gt;10697_g</t>
  </si>
  <si>
    <t>MKFSTSIPSTIVGALLLTFALPITAGVVPQDSTLSQRDHNIYDRSLTSIDKGVSRNDVRSASIADKLISKRTFVDQVLEKKMARVASTKPSGATDIKSSARHGQLIMTYKASAGSMFVYWITKSNSPLAPKVVIANEYEFVTKGEPSAIKTFEYDEVTEPGSCKAAHNAFEKVKETGTTHTFTAGGPGWTELTTGNKLYDLAIKVVGKAATSATVKELSKDDSLHQHNLVLSF</t>
  </si>
  <si>
    <t>&gt;5227_g</t>
  </si>
  <si>
    <t>MEPDTVPLPDPEFLTISSKPSAPISHTFFAATTATSRNKLVIFVNGLGLPAASWRLAISTLKKASQSCPAILTYDRFGQGLTKSRDPVDDEKELGHDLLNVAIDLHEIIKVIATTKLDLSEQDLEAGKLQVLMIGASIGAPIARLYAQHYPGIVAGVVLLDSNIANANYSDIWPDPEAPGFDPKLVIDEDCTLEQYLEHRKKIVGLFDLGVKNPENLDRSNSSVLLPYADAPKLVGLRGKGPLLSVVGHDPEAFANISFAMMDTPKSCSQKFTNPAWAAYNQSLTNITDVERCGEVKIAPGCGHFIQKDSPEFVAKEVAALIQKLEW</t>
  </si>
  <si>
    <t>&gt;10032_g</t>
  </si>
  <si>
    <t>MNSVRFILKKFDLYTHGSPPNAPSPAPPPSISGRGPLDLTPSFNSSTSSEESFAHAMERRTFGRWDLVQGQWRKMADRPLTKYALDVYNYAYYMEPGPFWSLDRIEDWIGVVSDRKRV</t>
  </si>
  <si>
    <t>&gt;1307_g</t>
  </si>
  <si>
    <t>MAEGIDHKAEERMEFTTSKDVVVAPTFSDMHLKENLLRGIYAYGYESPSAVQSRAIVQICKGRDTIAQAQSGTGKTATFSISMLQVIDTAVRETQALVLSPTRELATQIQSVVMALGDYMNVQCHACIGGTNVGEDIRKLDYGQHIVSGTPGRVADMIRRRNLRTRHIKMLVLDEADELLNRGFREQIYDVYRYLPPATQVVVVSATLPYDVLDMTTKFMTDPVRILVKRDELTLEGLKQYFIAVEKEEWKFDTLCDLYDTLTITQAVIFCNTRRKVDWLTDKMREANFTVSSMHGEMPQKERDSIMQDFRQGNSRVLISTDVWARGIDVQQVSLVINYDLPSNRENYIHRIGRSGRFGRKGVAINFVTSEDVRILRDIELYYSTQIDEMPMNVADLLA</t>
  </si>
  <si>
    <t>&gt;17056_g</t>
  </si>
  <si>
    <t>MVHLAQIPHDKDINQPLVEGLGRLNISASAQPDMFTTSVYGSKFAAEDLPKHEMPENEMPKEVAYRMIKDDLSLDGNPMLNLASFVTTYMEKEVEDLMTESFSKNFIDYEEYPQSADIQNRCVSMIGRLFNAPTSEEGAAAVGTSTVGSSEAIMLAVLAMKKRWQNARKAAGKPWDKPNIVMSSAVQVCWEKAARYFEVEEKYVYCTQERYVIDPEQTVDLVDENTIGICIILGTTYTGEYEDAKAVNDLLVERNIDVSIHIDAASGGFVAPFVVPELEWDFRLEKVVSINTSGHKYGLVYPGVGWIIWRGAEFLPKELVFNINYLGADQASFTLNFSKGASQVIGQYYQLIRLGKHGYRSIMSNLTRTADYLSDSLAQLGFIIMSKSHGEGLPLVAFRIAPTSKKHYDEFALAHQLRQRSWVVPAYTMAPNTKNLKMLRVVVREDFSKSRCDQLLSDIKLCMQVLDGMDKDEIKSNQQYIHDHATHSGRATHNHPRYRDEKHSLQGKTGKTHAIC</t>
  </si>
  <si>
    <t>&gt;9607_g</t>
  </si>
  <si>
    <t>MHSKRLYALPIILLASIVYGHVILETPTPYIWPADGHFNPLDPSGDDWPCKMPAGTSLIINGSATVIPVGVPQTATFVGTAVHGGGSCQFSLIEGFEPSKTNSDFRVIKSIEGGCPAINQTGNLEDGQSPDSYEYTIPDTVAPGNYTFVWTWDNKISGSPEFYMNCAPITVTGSSSSGSGSLKDLPPMFMANIGEVSEGCATEAAVQVQQAISYPNPGLIVEYPEGTSKLIKQPCDGNPLASSVGSSSSVAPIASSASPVPSSVSIASSSYVPTTLSSTIASSTSSPSAEPSTFVLSSAPLTPSIILSSSSTRVLSTFLTTRVSSSTASSVPVPASTSVQAVTCTDGELLCLGTMFSTCTGGSWIAPQLLGAPGSGIGCVPVGSIGVGLNITNSAIPG</t>
  </si>
  <si>
    <t>&gt;17058_g</t>
  </si>
  <si>
    <t>MEYLEYVKSSLEKLRGESSEMEVSEVSKKTPNPLTYPKSLQPFSKALFKNPTSEYRGAPFHAWNTKLDKDQLLRQIDNFKDMGMGGLTMHVRTGLDTEYMGEEFMDIIAACVKHAESKDMLACLYDEDRWPSGTAGGKVIEQYPEHKAKHIRFTPRGNGTVPVGSNQESSVSRTLQTENGNLLAAYDIELDSNGCLKSSNVLQDGEAGKNVWYAYIETNGPDPWYNDQTYIDTLSPEAMSRFIESTYEVYKAKVGHKFGTVVPTIFTDEPQFTGKTQLANPRADNDVSFPWTPDFPETFKKQYSNDIIKGLPELIWDLPNGNPSATRYNYHDHACERFVSAFMDQISAWCKNNSIMLNGHMMEEPRLHSQTAAIGEAMRCYRNMEMPGMDLLCDWVEYNTAKQVSSVARQNGRRGAMTEIYGVTHWYFTFEGHKGCGDWQAALGMTMRVHHLCWVSMAGEGKRDYPACIGYQSPWYKEYGYVEDHFARVGVAMTRGRAVTRVGVIHPIESYWLAFGPNGTGDERGRREQAFGDLTNWLLHGLIDFDFISESLLPGQNKGKSQGKKLQVGQCEYDVVIVPNLGTIRATTVKILNDFTRAGGKVVIMGNAPTFVDAKIPPSKLILQNTEDVFWGQQTILNTLEKYRELQIFSNEGTTTNRLLYQMRQDGDERLVFICNTDRNSPIDTTVHLKGYWKVQMLDTLTGEGSSLQAKTQDGWTIVPYRFEGCASIILRLLPTKTSSSLFDMRSLYEHTKTTPDIILESVELSESNVLILDYAEYSFAGEAYQPATEVLRIDNIIRNRLSIPRKGSAWRQPWSVLKKDRASRGQLKLRFSFESSFTITEPARLALEDASSIAISMNGSDISSTSPPGWWVDEAIKTVDIPSGTIKKGTNILTLSFPFGILTNIERVYILGDFGVQLDEHKTLLAPFNPKTLTWGNIVPQDLPFYVGNVTYKCKFTIPKKPSPAAKSTTTLRVTNFSSPVLAVHESESGEKLGRIAFQPHTLSLGELAPGEHRIDITAFGNRYNSFGHIHLQDGVTDQCWPDMWRVDGDWWTDEYKVKPIGVLEPPTLEVETREAIEFEKRASQEWILVQREME</t>
  </si>
  <si>
    <t>&gt;7354_g</t>
  </si>
  <si>
    <t>MPTPLDNLATAQLVIYILLAPPSFYILFKHGRHGILGYFYLNAFCLVRLVGGVLLKAEGQNNFAANLISSIGLSPLLLATVGVLGEARHYRRGGTPKAEWICVISYHTLAIVGVALIATGASSIESSKTAPKSSDETLLKAGILVLLVAWVLLPVWAAFSLLPSQVQHRAAGLREGTILLYAVLFTLPFAGIRILEATVAILAPSKDLSLQYAVIGLKVGLSFVPELVAALALLAGGLITRNVRSTVLSEGIIIDETAEIDYGLDPYTIPHLLDRIDTELRRMATVMWNDVNQRNEAAAPEIVEVAAVAEPIASPASLASYKEDEKHDSNSKSLIPFHRLSSTKLTRLEKTKDSLIKMTDGNLVLRLYSAY</t>
  </si>
  <si>
    <t>&gt;5198_g</t>
  </si>
  <si>
    <t>MASVTSLGLHEPTGLQYAIAERLLPPNSPDTSYIWHSYADHDMIAKGYVEEDELLVTPHCVIWSRGGLFRKSYKFDNGSETVSQAVLTTFPSVGPLAAKSGKGPQRRDDGSQRERAIVVFLKTQAHVYFVSGASHIIHLPFEVESVSAAPSGLILQRKLRVDSSITASLKFPRVPPNSFVSSQPQPWSPASSQYSTFSIADLGTLKHMPMPQSTLKDMWDPPKLQNDTNWPRLFSLCDPLAEMGLVVTQSHKPGNHEHRRSSNKKSTLDPSEEILYVSQRDDFSPRQSKQPLILALTLNRETSMYTVWKFSYVGDESSTNSKRIASGTMSRRRSSFVPGAPSGATSPVMASQSTFRESFGGNPAAIGTKKARQDEPKDKVIDFVSSLDPDFENAAVPKRKSRRVSSMLARADLSATHERSAFSELATGQHISKRRGDSLGSQYTRTSIGTHVVAGGANFPQSSQFSHSLNGYLEAPVDELLEELRAGGDFEGFHSMGLDDEEFDALKQEVMLTKVASVPAEHSNVRYSSQHIPAATQCRIFTLTAPSSAADEKQGNTIVICVLDSDERKLLVLTLYTKTHKADIDLGRDAKVEKDVTVVSLGPVTRAKGVVDACRIDDGHVSRILVLSETPDGYGELSLQAPWSVLMKVSLPEIFRLSNTRNLSHNSISTSAPQEGNKNCLSQGPRALRGLRNPRPGGLVDLVDDESRLHQLRFLLQPRNPHVCRILEVCRTVLPGSRGGEGILVGWWNAMQWLRLESIDSVDAEWTALITTLFSLVLGLSSKPPSIPVHAHATRKPRNTLSKPRSGFLSEPDNLELMQIQETLNPNPLPLWSENSGWKWIYEEAERPSKSREDSSTAILSVGDHSQASGIVSYVKLAREFASTKLGNDTLMGCLPTSGNKGSEARKAALSSVFVGLHLLREEQKLNTMNADSFTSGMASLTPVLAQISRWLDWPSWMQYYEIEEASLIDAKYDTESPIASLIPEPFPCPSIFQWIQKCLIGRCLAPFTSLADLVAIQYSNLSTSDKDLDQWCKLTPRTLVFKHFFSAMSYQWSPVQFVEGLQSAGMDKFLLETLPEAVLAPLQEAIVYCQAQPPTVWSKDLLSIVGREDLGVLSMPGQARHQIQSTLIAPTHQSSIDVHSLCISLTEVETTGAFDGSAEVDRKAVTRALFKDDQRMDEAVNILNTSRPTIAYCKPQPLWSESDLLEAQKEHAQMLAFRTLAIPSGRGLLYFSARIPLLTQKWSIQSFNLSCIMKPENNTVAADKTAFSEEKVCWAFFHAGVAAGLSISRNAKGIDTSWILFNKPVPDLSNRHAGFLLALGLNGHLKSVAKWVAFKYLTPKHAMTSIGLLLGLAASYLGTMDSLITRLLSVHVTRMLPPGAAELNLSPLTQTTGIMGIGLLYCNTQHRRMSEIMLSEIEHIDTEAEEDPLRNEGYRLAAGFALGFINLGKGSDLKGLHDMRLTERLLALAAGNKKVDLVHVLDKATAGAVIALTLIFMKSENQLLARKIDVPDSTLQFDYIRPDVFLLRTLAKHLIMWSKIRPSFDWIKDNLPEDYRARSKLTTVNELTSEDLPFFDIIAGLCFSIALRFAGSGSVLVRDLLIHYLDQLLRICNIDANTFDKKLTRNTVRNCQDLLALAVSTVMAGTGDLVVFRRLRSMHGRDDCETPYGSHLAAHLAIGALFLGGGTFTFGTSNLAIAALLVAFYPIFPSTVQDNKSHLQAFRHFWVLAAEARCLVARDIDTNQPVPVPVTVTLRNGEEVMRNTPCLLPELHQIKSICTKSLEYWNLALDFESNSTHISAFKSSQTIYVRRRAAHDANTTTFQATLQALNDVGDTTSHPLEWLFELPAFSSLTKAERALVLPSDHGGSSDIHAGTQQTVVDARLMLEHATLDSGKKDRLLGLKLLFEWADQAINEGRDIQWIRNEVLERLKTKVWVMTAHGDE</t>
  </si>
  <si>
    <t>&gt;8728_g</t>
  </si>
  <si>
    <t>MRAHKVAVSLYREFNIPKESHPYGEEETENTDGEDVEMEVGDNDVPPSANASKGQPKERICKHCDGSLDANGDPYDPRGHYLKDCTQGVDRDGFMNMCPFCDSADHNPNTCPTLGMPRSARDAFHYLVETRGGKPPIRCDWNLRDLNPERWGKTFDGMYLRPQTPQFALQYVADNGAQRPSTKVLDPYWDTQGTSFSPSSFFGTSLAPLLVGLAEKNSKRQPQARSQAAKAGGSIQNFESSRAQSRGEGRQHRKNYRNDPRANNSRRSRPPQMQPQNYRQRDDRSYNDGYTQRSQSRRSQTSYHRYEQRPASRLPGLPAPPLAPAASSSYSVPSTRIFELQTSWTNRNNMQRNWRISRVKSPLQNKQATI</t>
  </si>
  <si>
    <t>&gt;10762_g</t>
  </si>
  <si>
    <t>MAASLAGDQPLLSASEQNDPFLSPSSGSHHRFSHFDSQLFALGPTASPDQAKRTLEAHLAETERRIEDTSKLGTTLVQQRKELADRLKEVEKQQAEGEITPELRQKLSEIEREYNEVGRETARAFLPKSRVSSAELGESPFNQKRSASPSKFESQATSSPSKLSVPNRKQRNQPSNRVHDIEFATEISTSLLTQVRNLQALLAEKDDALRTVTLEKSRLEIEAEGFNQRLRALDDSEHRYKDENWNLELKIHEFLAAQKESASREQKLNQSLNIAQAEKGAAQKELDEIKLSHAKLSEDHVAALKHHEAELGSAKRTMTKTESERGALQRKIEELTGQNQELARAVANQRGRLEDRDQQRRLSDEDFETAEDNATPEHSPPPSPIKGTPRHSMLESETLKSSLNHSLKMIQNLKGTLHREKTERLQLTRLLQEARDEIDARRSEIGSANGRRNRKAESIAFKKPLRPAQLGGPRRSRDELFIEDPNWEEDDGQGSPSRSSAIAIARAPGTPSAIGILPSSLTDASDHFETANEMETDVFETANERTGTETEDFQTGVEEMSGSDDLTETETNPGPAGRLRQKPPPLPLLQPGNRESFQSTASLSGDEYSYEEVKTPTASQPQRLRLKVNRGQNRRSRQVSEEPEFRSSPPSFASSSRGGTPQQQGQSLFAELGDFDGSDEEDSMMGTPSRQSAHTSQAATPSSRPGSARYAPFSPSPPPPVPKLPMVDSSMMTEPWEPKPLTESEPTTPRTAVPFLAGGLVGARFAEAAHILDDKRISVGAQGDSHMLDAGSSTGAQANAPTDSRVSTGAQAVVQMSDAGIQFIDNSGISTGSQASVDMSDAGSQFIDSRVSTSSQAGVQMSDAGVQFIDNRVSAGSQAGVEMSDAGSQYFGDNRVSTGSQAGVHMSDSASQWHDEQTDGFLKVESDRSRPISTSTYSDMSSQYDPHLIEDSLAKFPSPPTSQTEKPMANLDVAEAIATPLTFSSIVSENFEPSQPEPPVVPGVTVREQPIAPLVFSSIHSVDTEPIEPRSPEKDVVVVPKDASDEDAKPEPETPKNTFPGSIFGWGKGKRPATPIIAEDDTRQSVSDSPLVDTPNSQRPFGEISSNPHDHPPKKIKVEMNDGSSQTALTAEQIDDMLKSKQQKAAAQEGQKTTSLRGVITPSALKNSRSQENIDSTGPPRSMSPEFVLASDPSTVKRPGSATSARNNSITSRPPLPTDHKQVIAAAAQRSGSSSGTPMSGPGSMGPPLMSASAYRAANPTLSPSIRSGTIPRPMHSSGTAELHSPTRARASRASSVTSFASEVDVRFGLRPGMMPNGMQPTTDPRMINAITQTMIGEYLWKYTRKTGRGAMSENRHRRYFWVHPYTRTLYWSDNDPSSASRAEVKAKSVPIEAVRVVTDDNPMPPGLHRKSLVIVTPGRSIKFTAATGQRHETWFNALSYLLLRTGDEATGDTSELASGALTQEDVDEFNPGYSNNTTRRGPPSLSSYNSRTTRNESPSRSNARLAATPQLSSVSPRPSIGTFSRISSYLKPGKEGQGSTYGSKRSRHSLSNTNPDSIYEASEVHDSAEDLREMIEKQDRESDRLENVRACCDGKHDVGHLHASTKSRHAQTIGAASGASPSTRNSRGSLMRRTE</t>
  </si>
  <si>
    <t>&gt;10825_g</t>
  </si>
  <si>
    <t>MTSCPDSAMQGTRLDRSSTSCVLISSSLARPSDLEERCAMEPFSFASSEAVDIAVNVRIVSLEGEQTPIPFSTLITRPDLRHIGSNQHAHSDLYVTVQLWADSKPLTVPVQTAYKPFRNERKWNEWLTLPINYSTLPLSSQLAITVWDLSPAGGEGAQGHAIPFGGTTLPLFDKENQLQKGRQKCHVHRRKAADGLDSTSTPSTPPKQRNIENGKEITAVVDKDSEELERLEKLFKKHEMGEIPPVLWLDQMVFRGVEKRGIQASSASLKALQQRRSRRSSVKTLAGADGQQTNGEKNDEALRNEIEDEQFTLYVELPRFDFPVVFADHEYPPPPISSLQHMTTSQSNIILKPPPEVQYGPGINGLGDNDSHGFGGRLVRVYDPEVGARDNPAESKHRRLVRSHRTGVLDRDLKPNAKVRDELNGIMAYAPTHILSPEEKDLVWKFRHHLTRDKRALTKFVKSVNWHDHSESRQAVQILNKWTEVDVDDALEMLGPTFDNPAVRAYAVDRLRKSDDDELLLYLLQLVQALKFERISPDSTQDATQDSSLARFLIARATNNFMLGNYFHWYLMVECDDESEDQGAEYRKLFGKVEYDFMTELVKLPGGEETRKVLARQGELIAVLSRISMDIKVSREAVPRKTERVKHYLADPKNEVINIDPPLPLPLDPSVMITGVDPAETQVFKSSLFPIMLTFKTLTKQKYQIMFKTGDDLRQDQLVVQIITLMDQLLQKENLDLKLSPYKILATGATAGAVQFVPSMSLQSIVNKYKGVPVLAYLKYNNPDDKAPLGVRKEALETFIKSCAGYCVITYLLGVGDRHLDNLLLAPDGHFFHADFGFILGRDPKPFAPAMKLCKEMVDAMGGPSSPHYAQFKQYCFTAYTTLRKSSNLVLNLFGLMVDANIPDIRIEPDKVVLKVKERFHLEMSEEEAIRHFDGLIEDSSSAIFPVVIDRLHGFVQHWRA</t>
  </si>
  <si>
    <t>&gt;2852_g</t>
  </si>
  <si>
    <t>MLSSLSFLKLLSYLFGWIYTLCWSLSFYPQPFLNWRRRSTTGTTIDFPTINVLGFIAYFISNAAFLFSPEIRHEYALRNRGLTPTVQLNDLAFAAHAILLSAFTLTQFIPSIWGYDKRADGKLRVRPSRSILGVLVGSILGVATVAIIVFARHDQDPATGWAWIDVIYAVSYVKLVITLIKYMPQVLTNYRNHSTHGWSIAQILLDFVGGLLSILQLAIDSYLQRDWSGITGNPVKLALGNVSMFFDVIFIVQHYILYRGKIGKSLSEAEEASLLDDSSREEQIA</t>
  </si>
  <si>
    <t>&gt;5417_g</t>
  </si>
  <si>
    <t>MLCTAPSLRTAAIGCRLQPSFLTPCAFSTNSPPLRKPETSSPSTPQRRYHVGNRNVQFKTSNSNSISIRYASTASPTNPPSRTVDSSSQTPAMLDWNTFFKLRKTRRWYQLASSIGGSATGFVLGAQVLTRADMDAVVSQIPLDPFITLGLITFTCGGVGWLSGPVVGTSVFNWRNRKFRGQMDAKEKEFYRRIKKFRVDPSNSSMANPVPDYYGEKIASVAGYRQWLKDQRAFNRKRTTYVRH</t>
  </si>
  <si>
    <t>&gt;512_g</t>
  </si>
  <si>
    <t>MATTESILQGVNILGSVTDFNKKILSKDALAFLALLHRSFNATRKELLQRRVIRQAELDKGVLPDFLPETKHIRENDAWRGAKPAPGLIDRRVEITGPTDRKMVVNALNSNVWTYMADFEDSSAPTWDNMINGQVNLYDAIRRQVDFKQGPKEYKLRSDRVLPTLIVRPRGWHLEEKHFTVDGEPISGSLFDFGLYFFHNAKELIQRGTGPYFYLPKMESHLEARLWNDVFNLAQDFIAIPRGTIRGTVLIETILAAFEMDEIIYELRDHSSGLNCGRWDYIFSVIKKFRQNSNFILPDRSAVTMTVPFMDAYVKLLIQTCHRRQVHAMGGMAAQIPIKDDKAANDKAMEGVYADKLREAKAGHDGTWVAHPALASIASDVFNKYMPTPNQMFIRREDVHITQNDLLNMNIPGKVTEEGIRKNLNIGLGYMEGWLRGVGCVPINYLMEDAATAEVSRSQLWQWVRHGVPTAEGKKVDKAYALKLLKEQADELASKAAKGNKFHLAAQYFSGQVTGEDYADFLTSLLYNEITSLGSSSPAAKL</t>
  </si>
  <si>
    <t>&gt;2296_g</t>
  </si>
  <si>
    <t>MVSKDAVVALRGRVWPSVTKVLRTRTNASSPNPTIANYDTALNGVDQPMNDVFRTSLWWSLGVLAMLILTIRMCQRASSHFRHLNSMNLSAGQQRYWAKHQNSWLWRFKKHILYAPLISKRHNREFRLSSALNMGTLPSRLHFILLALFILSNLGYCLSLHYKQDNHYALLAELRGRSGVLGAINMIALVIFAGRNNPLIQLLQISFDTYNLFHRWIGRLVVAEVVIHTSCWAYVKHEATGFAGMWDAMKVDPFIGWGTVGTIAFVLIVIMSISPIRHAFYETFVNVHIILAIIAMAGTWLHCSTANLKGVGSLPQLPYIQACIGLWIADRVFRLFRLVWYNYSSQGWTKATIEAMPGEATKVTLSLPSHVFINPGSHAYLRFAGIKPWESHPFSVAWVKDRTWPAANLPFAEKAAETHTQSHWTTFQDPNATTDVSFIIQAQTGFTRDLYNKARSVRPRELTLRAAFEGPYGGHHSLDSYGHVVLFAGASGITHQIPYVEHLIMGFSEKSIATRKILLVWIIRDQECLKWVQDWMDVILRMPGRRDCLRIKVFVTRPKRPEEVASASRTVQMFPGRPNVNMLLKDEVEHQVGAMAVTVCGPGGLADNIRDVVREVQSMSVVDYFEESFTW</t>
  </si>
  <si>
    <t>&gt;10711_g</t>
  </si>
  <si>
    <t>MERAPCLSALDYLTKNEVQPFSECLPHGSPQVYIPMQRIKALFEDQLDELKLESIFLCPCSQCKRDGGFVEDRLTNFNSLREHELRNQHAAIFALLIYVHRPGLIRIFQKHELKLHGTSYLREEDFAVLRGENLLDFDVIKKQVLRHQYSFLVRTLKSSSDIIVIPSKELLPIKEDQEPKGVGSFAEITRFARKIFRQTLTKSAVKEWNNLQNLSKDANHQHLMAALGAFWHGSHFFILQEEADMSLHNYLKGQGDKYDSDELWNQMRGLADALDKLHRLYKGTKIAYHQDLKPANILIVRKILKIADFGLLEFKPISLDDTGTTGVISAHNTGYYAAPRQGRYTREDDIWSLACIFSEVATSDVQGRDEIAKYKDARIANGPSGKDTPKFYLGRKVKSQVLEQHKHLQHILEPWTCTDQVDKPRRFQERFYSTAFFTLLNSMFRHGGTSGAFSTALDQVIVDVPDAGQIAETIERLRKEAMPVPSPDTGIEEPAFRVSEDLIPALEAIVDETFNAERRQQGLKRLAPMIDALEQYGQLLDKFCNSAIFMAFIWGPIKFVLERASFHADAFNEVLNMYKQIGLAQSLHSQYEELIRSQLEMDMILATAYHDMISINKLTLTFFELRRWEDLFATTWMRHKSRCFTHITKMANFLDLVAHRGTALQSTTFQNSGAMEDIQIRTEMENEDLKRKQAIYTWLKSVDMQNEQYYFAKIRTQYPSTGRWLFGDMTFKEWFDPQFPTLPPLLWLHGDPGVGKTILASMVVEEAKKLLPTPTILFFYFQQDNGDRGNFMSMARTLLAQLLTQNAGILDYVYNKCCNSGEAFLSSRILIEELLRFALENCNSAYIVLDGLDECCSRAERKTIVEFFRNLIEGLDPDPDRLHCLFVSRKDSTRKDFNGLANIGVGPEFNEDDIDAFSQVQSHKLGEKLGVSDKRLQEIVNFVSAFAKGKHVLRCIFLIAELVWINLCGQTSIDGLEQEMDSLPTDLDRLDEAYSRIMRTIQNKPVRAEREEAIMLLSWLVCAKRPLRLHEVQTMKSINLEQRAIQFERRRFRVDPKDLCESLVNVRPDGSIELVHLTAKVYLGKSKVIDIAAEEIRLATLCIDYLNLPFFIRPFSKEAVIDGSYGFMEYAILNWVRHLEAGLSSRSGRIELMDEFFESIETLLETHWNNPTVEVKIPKRTRDILNVFQSSPKHKEIQQAIASTQEQAKRFGNMRPGECALDFTELVAGIRTQLESLVVDSADKSSDKDLELKYGKDLFKCPRFSCKYFTYGFATKGERDRHVERHERPARCTDIHCTGFIIGFATTSQLAKHLIETHSESTNQSQLFPTEEEIEQSLRSPESSPEPEEIPPVVAEYSPDAEREPESEPGSELVTREGNTAQIPQSSRPTKRTKRSREYECSHCSKKFTKKYNWESHLKTHGPSETFPCDMCSTVCARKGDLERHKRKHMGGNPFTCRGVSVNGQAWGCGQSFIRGDILRNHHKSKKGKKCIAALSEEEQAIIAYS</t>
  </si>
  <si>
    <t>&gt;5372_g</t>
  </si>
  <si>
    <t>MAAALEDTPVSYEDLADLERDFDDVETEIIRQQVSLTVPLYARREKLLSQIPNFWALVLEQAPSEIDQYIQPSDSAILLKDLTSLSVSHFEIDVPNGDPRSVSIKFQFGPNDYFEDTVLEKKFWYRRATDGWSGLVSEPVNIKWKKDRDLTGGLLDLVCKVWEAGSKAPRSDPKSKPPKELSPEQKTLQKKMESTGMGGLSFFAWFGFIGRPISAEESVEATRVENEKRKSRKEGKPSPPESVHEEKDEQDEEEDDEFGMDLEIFPDGDDLAIAFVEDLWPGAIRYFTQAQELDAISDDEFEDDSELEALANELGNESDLEDEGRPAKKHRSH</t>
  </si>
  <si>
    <t>&gt;2120_g</t>
  </si>
  <si>
    <t>MAWVPPSQVQAPKATDAPPIHTGFSGRDPMQDSGVGASDEEEMERIFNRFGVSSRTAITPALATRSPKVVLHFIRHAQALHNVLPNPPAKRVNTRDPCLTQHGIDQCCAVREGINAFPYMDKIKYILCSPMKRTLETTLHAFGPLLCGTAGLKAIAWDDLREHGRALNNTGTTLQGLKQWNEDHGLIINLDILEQGWEVNSHDTEDDRSARSLRVRQDLYLLSNMVIGGGVWKGIPFPPHKGPENVEILVVSHGGFLSSFLGHGRDQVFHNVQWRSYKFASVKKMLAVRIGPMILTEKKASIKHKHMKLKQKRSTNTSTHAIENEGLPRYSQFSRSQPSPLASVLANDAQTTIGSMITETDEEVDNIGPAEDGRHSREQRATLLQYLHRPDTGLTNKEKSYAVMGYTRLKKGSERDIPRSFTAPNMPEDDDMSGNLVSFPRFKC</t>
  </si>
  <si>
    <t>&gt;9909_g</t>
  </si>
  <si>
    <t>MSVSTAVAGVVTQLLKRESEDDSPDGPDSSQMEIFSSWALFIMIMLLIAALFTSYMLQQKKVEAVHETVISIFAGMTVGLILRLSSGTSIQDLVVFNYQIFFNLLLPPIILGSGYELHQANFFRNIGTILTFAFAGTFISAIVLGLLLWIYTRIPIDGFEMTFLDAISVGATLSATDPVTILAIFNTYKVDPKLYTIIFGESILNDAVAIVLFETAQRYKEGGAAGTLGFISLLEGTGIFLAVFFGSLLIGVCIGIGTALALKYTYVRRFPKIESCLIVLIAYASYFFSNGLHMSGIVTLLFCGITLKHYAYYNMSRRTQLTTKYLFQVLSQLSENFIFIYLGLSLFTESKLEFKPLFIIVTVIGICAARWVAVFPLSRTINWFIRYRAHRRGKDVADELPYSYQAMLFWAGLRGAVGVALAAGMTGANAWALKATVLVVVVLTVIIFGGTTARMLEILGIKTGVVEEIDSDDEFDIEAAPGGSYYKHGGNGIGNSYNRRNGAVQLNGLNGNAQGDRHDRGSYASGNQSPANRPSSISRKGSNAGRRGDTESEQDLLPPASTDSDMDSDTSDLPPPASRRSERKRSPNFQQQHEGGDMGGSSYPTSGSTERHDAPNISASGAINSLLHGTTEDHAAWFKQLDEGFIKPKLLLDGGKGPGNGYGNDGPA</t>
  </si>
  <si>
    <t>&gt;5916_g</t>
  </si>
  <si>
    <t>MFHSDDSLKASGFGLETDGICLREPKWRSRFTYAHIDRLINEKDPTPVKGVEDEEKLVLHLIMENDISPLGCALFDSGSVVEGSAVFAVPLYRRRFLIQNDEGEDETKSIF</t>
  </si>
  <si>
    <t>&gt;349_g</t>
  </si>
  <si>
    <t>MSEPKEVEVGGEPALEPEVMPMADPTPAVEQIPDLVPVPVGSVVTDSVPEPVASVVIDSIPEPVASQIAVSAPEPVASQISDSILEPTGHELQEPILESRDVVTDLPVPVSQEDETSEFVLIPPEAQTKEELQEPVPVASSSQTSDLVTPSPASQSTGSIVQSTDTHPTSDSPVSQMSEQVFDKDAEDSEGHSTNTTPNSEFTPPDSPASKSAGLLVQEPVDKRANARRLAATLTLEEQISLLTAADFWRSQSIPEKGIPAFKTSDGPNGARGAVFKAGTKAALFPCGISLAATWNTDILYEVGQQLAHEAKARSAQVMLAPTVCLHRGPLGGRNFESFSEDPFLTGKLASSYIKGLQGQGVAATIKHFVANEQETERFKINSTVEERALRELYLRPFEMAIREANPWAVMSSYNLINGVHADMNEHTLKDILRGEWKYEGTVMSDWGGTNSIAESIEAGCDIEMPVGYDHRHQHALNAIADGMLSREAVEKAAASVLYLVERTKKGDMSAELTEREDDREETRSLIRKAGAEGLTLLKNDGNILPIKPAETKIAVIGPNANRAIAGGGGSASLNPYYSTLPLDSIKAVPGKEITYALGCHTYKWLPLAASYCHNASGEQGVDMEFFVGDKFEGSPKVLQQRTNTDLFLWDSVPPEVAGVWSCRARTTLTAVTSGLHTLSFSTVGAGRLFVNGKLTVDAWNWTERGEAMFGDSEQVLFDLQLEAGQSIELMAEMTNEVRPLWRQKTDKKTHEYGGVRIGYKEEDKKDYLQEAVDAAKDADVAVVIVGLDGEWESEGYDRSTMDLPSNGSQDRLIEAVLKANPRTVVVNQSGSPVTMPWADRVPSIIQGWYQGQEAGNALADVLFGFKNPSGKLPTTFPKRLEDNPTFHNWPGENLKVVYGEGLYIGYRHYEKSKIQPLFPFGHGLSYTRFAYGKPTISRATLLENDQIQITIPITNKGGVDGAEIVQAYIHDVKSRLPRPEKELQAFDKVFLKPGETKDATLILDKYSVGYYDTDFPAWIAEEGVFEVLIGASSVDIRGKVSFEVEESFTWIV</t>
  </si>
  <si>
    <t>&gt;1365_g</t>
  </si>
  <si>
    <t>MPLPFAKLCDLFDGLEYPHLREVPYLPNVFQKKVQKTTIEWLRMHCNTINANNTNEEAVKLMLHPEDEKERVYGIEPRDLEHIIARILSLPTNQFTELQKWQHDGVKDDLAARVKLVVDNMKKYKRLARIEANPVTTDEVDQSLLCIASFNQASSLAVRSLASKWKPKFAQNGDRVEILSRLYLRLTGREAKWLTRLILKDLSPVKVPKLAGLATNLSGLPNFLPVTIQFTPPTSSAIIRDGSRVIVGDGAELPPNRHMPKTYAALPSSSTPVATGSSRSQPQNTPAEFVATSSTLTGVVITRYQLPPTPPKSSPIMTPPKPKSSQPQGSSKNPLYPSSSSNINSSKSSPRPNHSPPVLAASRPQSSSRAPLGSISSNLPNSQNSQPNSKSPLKYTSALITAGEGICRIAPKTCPLTNYIFLLSPCISKNPRILGTLLPYHGSRYTTSISAFLHLFLPRRCSQTGKRYQRIVLVDTYRTRETVEFLSRVRMWGLKRRNGEREDVEAFDWRLLEAIAKVDQGKQSNRDPWRLYRMVRI</t>
  </si>
  <si>
    <t>&gt;8864_g</t>
  </si>
  <si>
    <t>MPSKNPQPTPRILSSPAVGAALLIAQQFGSRALTFIVNQILLRYLSPSTLGISTQLEVYSITALFFARESLRIAIQRQADVADEDPSITQNGKQKANKGRVEEKTASGRTQAIVNLAYISIALGIVFASGLALLYLRTLSAGDSAVLATPYFREALTLYGISVFVESLSEPCYFVVQQKSRFEIRASAEWIATLLRCLVTCGSTIWASRSGKDIGVWSFALGQVMYSISLSLVYYFSVWSIASSNGFSLLAKPIQSIDSQSFALSYFSRPLLSLSGSFFSQTIIKHFLTQGDTILISTLTSPQAQGVYALANNYGGLVARLILQPIEESSRNYFGKHLSTADGQLPSQSRVLEARRNITKLLYFYIIISVVVIVAGPTIAPLLLRIVAGSVWMKSGAGDVLSIYCYYIPLLAINGITEAFVSSVATKSEIHHQTLWMSAFFAGFASAAFFFLRILDMGAKGLVWANVINMLFRIIWCTAFIKSYLERQGAPFEISTLVPKPMTIATGLGSYAAFAQIRSTLFDDSIMDLLRSGVMAVAIVIIL</t>
  </si>
  <si>
    <t>&gt;1641_g</t>
  </si>
  <si>
    <t>MASQPAYKAIAARKQSERQSRIPTEWLLANPPSPSTRNVLLIPETCGILTPTELTITSIHDATSLAQAIRSQTYTSLQVTIAFCKRAAIAQQLCNCLTEIFFDDAVARAKFLDEEFERTGRTRGPLHGVPISLKDMFKVKGYDAGIGIAALAETPSEENSILVDILLEQGAVLYCKTNVPQTLMALDSDNNVFGRVLNPRNSEVTAGGSSGGEGALIALRGSVLGVGTDIGGSIRIPAMCNGLYGFKPSAQRIAFAGLEAGRKNEAVVGLKASAGPIATSLRDCELFLKTISNARGWERDPSVAYGLWEEQGEVGIKPLIGVMRRDGVVEPLPPVAKVLDESVQSLRNAGIEVVEVSAPAFSKCQSLANKFFGIDGGNYIFDLLEYTGEPLINWLSPRLRRGKQLGLKRLEEILAAKTKLETEILKIWRDDKGRRLDAIICPIAPHPVSPIDAWNSVGYTSSFVLLDYPAGTLPVRDFKEVDLKGELPDSRPLNSWDNANRKLWDEKEIDRKIYLNTKLSVQVVAPKLQERRLYRAMSLIDKVLRKAQGGQAKL</t>
  </si>
  <si>
    <t>&gt;2376_g</t>
  </si>
  <si>
    <t>MASKIGAFIALVALASTTLAIAPNNAIELKVRRNTISARELSRRDTDPTLLYPEYTISVPIDHFHNDSLYEPHSDGTFSLRYWFDATYYKEGGPVIVLQSGETDATGRLVYLQKGLLHDMAIATHGIGVVLEHRYYGDSWPVPDLSTESLRFLTTDQALADEAYFAKNVVFAGLEHLNLTAPNVAYIGYGGSYAGGFNAFLRKLYPDIFWGTIASSGVVEAIYDYWEYFEPIRVYANQECVAYTQKITHMVDNILIGLHDPATTAELKGAFGLPNVTYDNDFAAVVGYGIDSWQGKNWDPAVNDPSFDEYCGNITSSAVIYSDTKKLTSTVQDLLKKGGYAPEVHSLTTPLLNWIGWLAQYVVDGCEGTQDSCFSTHNATYYAQDDITQDWRSWPYQYCTQWGYLQTGSGAPANQLPLYSRTNDLAYEGLVCELAFNITTTPNVTAINKYGGFGISYPRLAFIDGEWDPWRPATVHASPFNATAHNRTSTLNEPFILIADAVHHWDENGLFLNQTVNLPWDFLPPLPVREVQAQELVFLIEWMAEWTLEREKKELKN</t>
  </si>
  <si>
    <t>&gt;5208_g</t>
  </si>
  <si>
    <t>MVDGVAQIYEHVASGFRNRSWGGWVVEMKAEGGGGFAGSHHTTYDETLATTAATVCEGTEGTVPDSPDSPDYQTSSQKPGDEFIANFRQTFPEVTSTTSSAGTISGNTSGEAVVGLQTERHHSLGREDLDPTPRAQHDPWRFTPSLLDPNSFAFSNFANQPPGYYTPTPGGTNTLYHNQAGDLHTPGMGMGMSLGMGLGTPLSMATSADGLQANAMMDISGFAHHMPPQFQNYNPFSQPQQPDQQPQQQRSQQSYAPSSFLHQDTGYETMDHDGSPMDDDAGMDSMETTLQHHSPIMSFQPRQYDMGAGASMPTSAEKFRFHVTLNAPTAMIKRADEIPVTYLNKGQAYSVSIVDTAPTAPLPPDARYRTFVRISFEDEQQRQRPAACWQLWKEGRGTNEAHQRGGKLQAVEYVEASQPANTDDKRTKVDLDTASFDGFSVLWTPGIGGAPECNIAVRFNFLSTDFSHSKGVKGIPVRLCAKTETVTSGSPRSSWDCSEVAFCKVKLFRDHGAERKLSNDVAHVKKTIDKLKQQIAQAETGMKEFGKRKRTGSITGKAQALPSQRPGKVQKHKRTWSMSSASSAGGRLPVEEDLHYKLQTTQDMFTSTRPVSILYLRGSEQDDPDLHPVALVGEPLDLTKVDTRASSVWQQRTSDHGSTTGTSSLVSPSPSSISLHSQGRSGNAPTTVPGPWSEFSAMATADIQSSNPQQLASPPDQITKIPKTDEAGSLSGWIEALGVDPSYKPLLIERPIKPVACFYIVRRDPAHPEKHEYYRAVYLAQRTLKGFAGAIAAKWNLDLARIIRILHVSDRGLEIEVDDDVIQELAEGQDLVMEISEVHSSPKLKREWEMSVDDDHTSGTQLGAPEGYELRLIF</t>
  </si>
  <si>
    <t>&gt;8428_g</t>
  </si>
  <si>
    <t>MSTAIPSRSRYRPSSGQPPHTITRTKTSTLGLPAKKNKLHQVGAPRISLFSSLPIELRLMIWNYALPGPRVVKLSSDPELRVVKDYGKTPGMLHANHEAREIALKHYTPAFGALFNGRNVYFDFDVDDLMIDDRFMDEVDRQQGIRGCLSDIWEKVRWIIMPGYAHDTDADHFAELQFLQRVILTHQHVPSPLARIESCASHERGNAKMTWYIEDALECLGRDKDDIEVSLFGPWALEVTARGAKDGVSDELIPLDPESSCKFWPALGQPSEGVWQELTYDYYPRWRQRARYRMMADEEEFEESGRAEDSEEDDDFEWDNSEEEDNAYEENNEEEDDSEMWDY</t>
  </si>
  <si>
    <t>&gt;9604_g</t>
  </si>
  <si>
    <t>MPESDHSRYLHLQLPALLSRSRQDSALYLATQAISHAIWAKSRGNHPYAIQVSRKRYLQSISALKAAIRDPLEVRSDENLYAVLLLCGYETIALDLEVLSAWGYHVDGATALLRVRGKEQLSTPLQCNMFLFIRRNVVHSHVQLCRPVDPIFDELAEAVFLFENTEDRLLSRTIKIPQLQSLANDTLSQPSWSIAEGVILSLIQTAKALDQELVDWATNVPAGWSYSVATNLNSISNSELSMLCYIPIEIHEYTDFYIARVWNLYRVSRLIIQSILLRAASCHCSPPKCVEKYSEKIHAEKLNRELVNDICASVPFLLGYDLSQLKRRTENINSQDKSIWPQNSTSKVSNVTHTGRFSLIWPLYLSCSVSTIPETQQWWMRAQLQWIAENGERQAILVSRAQSQTLLGRSEDFRFDCV</t>
  </si>
  <si>
    <t>&gt;5703_g</t>
  </si>
  <si>
    <t>MPGASMTVLPAAASANTMRKSTLAPEKKYKCQFCNRAFSRSEHRSRHERSHTKERPFKCMKCRSTFVRRDLLLRHDRTVHAKDGGIPLHSDVKRRAGPKPNAISGPSKAAIAIDTAALEQIEASSDGMVDLETAAMLMTDLHHKATAAMRNAGVGPYERRLGMAFPHPGAAIMEPSVTYASGAVSLPQVQWDSFMPIGSEPKSHSITSTASGSQDSQASYTSASSSIPHPNQLPPINKVAVGDYNGLVPALRSMINSLPPSGTATPSHPSPSQPRSGEATQKAPAVMTDEERNMILDNIRHNDSERAIPETFRLPSLGSLNRYLSTYFGLFHHHLPFLHPASFQPTQVSPPLLLAVLSIGALYSFDQDQAYVLHIGSKVLVNQFLQNKENFSSRKCPLWTMQSSLLNMIFASWSGDPKGLEWACSIKSLLANMVAGNRYELKLRTEAREGAPPTQAQWVEDEGCRRTYYAVYIFFGLLTLTYNHTPAISFNEFEDLQLPSTEAMWNLTVVDGATWAKHLTDAQAPSFMEAHDNLFQGESLRYSAFATRVMINALFLEVWYHKRSPEALQDVVTEYKLRLALETWEKSLALCEPEVVAVPLSAPHSGHPLIFNAMAMFRNARCRLEVDLKSIQEALRYHDSYEVAAAMSTARDKVKRSSEMIKVIQECFNCIETAALQGIRWVARTSATNWSIEHPLCGLDLMVILSLWLYRLEHDEEPATEEEKKMYSKVGSLFDADTVEIYGSNLSSTVARIWGSMLDEVVVWGITKLMGDSFRLHAQALIGYEDDIENSDVSTPSMISQGAEEDSVY</t>
  </si>
  <si>
    <t>&gt;5997_g</t>
  </si>
  <si>
    <t>MSSQGITTNPPSFTRSKVTNTHQALSARSPTSTTRKPPMAVSERAKAYPRGDSRRTPLPEMPFHLYPKDHPIKPAVEKANSRKLDWPDVRLAFGAEFRDAAFFSV</t>
  </si>
  <si>
    <t>&gt;99_g</t>
  </si>
  <si>
    <t>MCPVACTEYVGGSQVAASLLLILISLSRTGSSRGSSHAFLSSSTLPSTFATAWRDPAAGDGTCFRPWAPAGKVSLVSPQPEMYREAVPSQAGRSRARMTWMAPMVDGSEWLQPKTGPGRLRASSEPDRGHGALIESRQEHANRAAPHTLTFFLSLLPLSHPSHTLTLPLFQPPNLPLPPPLAFLQPISHGPTPNQTSNRQRRFNPSTPLSRLQPRLASTAKLTLLLVPVRIEPITLKSTENRENPASSGGMASLHENLCASSPSIDR</t>
  </si>
  <si>
    <t>&gt;17084_g</t>
  </si>
  <si>
    <t>MKGEELTVRGFPIHSDFVGAGTAGLELAVLALEDVPVRAGVAHGADPLDERGLRLEEGKGVVAVARDGHGLEMSEASSGGDLNINVSNGSSPFPPTGGIRDGATSYIDRNLSWGRIRRGSGWDCKYDGKANISAVSTQIFYWASLGLSPRAEAGRTCYPPWSDLTLGSGKMLPGPHLTVRRGGRREEGSVHCVGMGGRLCCGVHRELDEMGELGNPTSGVVCNYLCLIAQRLATVMRALPRRANHVQTTRLREELTEKDYTMALQSVRRSLALGTRELRCMASVRC</t>
  </si>
  <si>
    <t>&gt;2506_g</t>
  </si>
  <si>
    <t>MGQRRRVNVKSESESEVGILKEKGVNDDDSINSSTLFDLSALENTTLFALLHYNFDIENPRKDRAAVKEAAAPATQIEDHAFNTFGWSMKLPDRFIDAAGKAVIINAYEPSSTHWEKAIATLEKSGGTNVFRESLLFTEREMATEEEAGLRKYIVVGFTFRELEAAHLKGATKKQQPVGINVDPELLVTSESLPLLIVAQLQETEQTRTDLFALLRPKLGLCTPYAIAQKWCFYLPLFRENTTNIHGRATAWNALVSKQAIRTSDTTPSAKQIAYRKARNTSKVVLEPAVALRHEILCMVECFASTKEMWHLKELASILEEADQDLVFQPLPENTGMHMFVDNQEESGEEESDLMEEELNQIWPDLIIGGSDLRLLKEQLVQENHVVEYKLLRPFLAEASFQIQAMREKDLEFNGIAGAALSTVRRVLGNESIVPIMTPDDQALLLPAILSSLKRMLNACNDFDKRLKENAGDQTATGTLHDIWEKYANALDTDAAKLAWFEAARYLTAAYKHKQRGLSDMVEDMVEMLEELILQNEDQTG</t>
  </si>
  <si>
    <t>&gt;9007_g</t>
  </si>
  <si>
    <t>MFRDDDQFPMSSRLSFPENEEVTEDPPLNETRQYANDDFDDVFGSEPPSPTFSHSDLVAEHRQHGGGNVEYSDIPRIKEKHETEGYRDGVTKGKAETVQAGFDEGYGLGAVLGLKAGNILGMLEGIYSALRCVEGDSLKEERVRIEGLYTAAQGELDTRGIFGREWFGEDGIWKFDVLGEAEGKEVVFDDIAAAHPLLQKWEKVLQEEIERWGLDLHVMDEDEHAEDVELDTKAEPEHVHHHTEEPSKSRPKPSIEKAPIPDVPRTPTPKVMGVSKADLNW</t>
  </si>
  <si>
    <t>&gt;6963_g</t>
  </si>
  <si>
    <t>MAEEPEPRRSVRSTKGQHTKGFDLLDQPPDPPKKKATKKAKQEPEEIIRCVCGATESDPSDEEPWIACDKCEAWQHNVCVGISTFYDEIPKNYLCEQCGPAAHKELLDGVKRGERIWEVRRADYEMRKQDAEEEPKKKSKRKGKRTSTPIPKEKDATQSHSANSKAKASPAPPPPPSQPHSEVKREKKDLARSGSTKRKARDDSHDKETPREPPAKSRKVSTAHISPRQESPLPTGPVKISDLDGVRQGPAKLIKKHLHLAVEAAIKQGVYSLSKGDTLNAKVERLTCQLEDAVYSTHPDQQAYAAQCRSLALNFKNNQELCNGLLSREPGSYTPSALAAMNSDDMQSMEKKEETAKMKALADKQAIMVSDDGPRIRRTHKGEEIIEDDNALPSDGTTSTSRRRRTIDPNGKMAARSRENSYTEAVELPENISTSRSGDDIRSKVTPKQPLNIDTEPQPTPVRKASTSDNFDINKVFSSVQSPTSASHIRRPSTFLPNAPPVNGPGVDADIDKMLQDDVVESPPYSPAEYDDDPEIIWRGSVTMDSIAKFPGTAKHVGGADVSKNIPWSDVLQKDLRIAGRIDQEKANEYLCSLRYSPPTDVVVVNVTPQGEAATMAFNELFDYFQSRGKYGVLANKGVGNIRDTYLVPVLPSPANLPDFITNLDGQRMPEVRGEKMIVIALVIKNDERSAEVQSPGLNRGTQSPGVLAAQNHAVQGHAQRQMSASGMSPNMSPIPPQGGNSNPFSAPAQQQQQNAPTQSVLQGPPLLQGPLAYPPQQQQVEMEAARRRAEEERIRLQREGEARAVHILGEFVNAPTVAFLMPQAFQMRDLEWGIIRGILEGDERARGDLQHLSQVLEVRMAGEGENSLGQQGAGQGQNQLPNPPANA</t>
  </si>
  <si>
    <t>&gt;9890_g</t>
  </si>
  <si>
    <t>MAGKALYLELGKPVASQDANVISENTSTVSDLVDAQITAIQTLQSDATARKANLSAFEEQCKADQIALNAQSTLILKKLSGENGEITTLDADITSKRKEISSDEDEYEEGVTIAVTAITYASVFPVGIIAAAVIIGVYADRAIKMKAKIDALNTLLSTEQGQVAADRSLVAGLSLLKDDLQSVIDKIGPAIAALEKMKGVWNVIANDLLAIQTAIKTRSAKGNLTV</t>
  </si>
  <si>
    <t>&gt;17089_g</t>
  </si>
  <si>
    <t>FFY</t>
  </si>
  <si>
    <t>&gt;10213_g</t>
  </si>
  <si>
    <t>MSSSSTSTGAKINHKIDALPHAISDKLPHIPESKEELKEELKEVVQEAEKKSLAGLRSLAAGGFGGVCAVIVGHPFDLVKVRLQTAERGVYSSALDVVRKGIAKDGLRRGLYAGVSAPLLGVTPMFAVSFWGYDVGKNLVREFSTVPESGLTVAQVSAAGFFSAIPMTAITAPFERVKVLLQIQGQQHLAPGEKPKYSGGFDVVKQLYKEGGVRSVFRGSAATLARDGPGSAAYFAAYEVIKRKLTPVDPITGKPSGNLSLGAITCAGAAAGVAMWIPVFPIDTVKSRLQTMEGKPTVGGVISGLYRNGGFKAFFPGFGPALARAVPANAATFLGVELAHQFMNKTFG</t>
  </si>
  <si>
    <t>&gt;2224_g</t>
  </si>
  <si>
    <t>MKMHPFPDVLSEQLFYQSLRNGELLVQNNQLRQTRASHNGQHGRTSSQGYQQIAAKGYPNGEGQLIEDRLNAHLESIRALSDEAILHNSSRSRTRLACERCREKKLKCDSEAPCHSCKTSKSECERRCSIPLNPAIYRQQALLIYQDKQTQLVEQLLARQDGQDKLAEQFLARVEESEKAVEILQSMKSEAAVPLAHTTTAPGILSWRCVTEIIGHTLPVASTTGKAQSDLNQPRCARMELEAGFFNAEPDLHPRTISRLISLYMNHFNIIHPILFPGRLKSLYNMFTKASSEENPSKGDKETEPKRKRKRSTKQAKAPDGVRSKVPTPSIKCALFLLVLALGKMYDTEGKIRHSSNKASEQPKYLTSAQSGYPSPGVVNESWISRPNTPGNILNIGPGAEYFTAATDMMEGLGRGDSLCYVQVQILTALYYKELGQFLKCHSAINEAAQALDAILWRNLIPFEPVEWDSALLLAFWTCLILESEINAELPFPQSSLSSTWERNVPWPNHKQAGEALQIKAHIHSYQIQLEVRKHLGAIRSELYQKEQEKEKAVDISSTLCNTIKNLDLCILKIPPLPPTKSDDPSSSTTLATRLTAKISVAKATLLRPALMKLLNREGAGAIISPEDKKNAGLWIDTLQRCATSISAFKDDHLLAYTQWGNLMILLAVFSDVSLSQFVHRDLLRDLVKQSLDSLAQMTEFEQKYLRALKVMAWNTDLDHPDLDIPGESDDEDSAMKGASRT</t>
  </si>
  <si>
    <t>&gt;9399_g</t>
  </si>
  <si>
    <t>MSARIFASAASTSSVPLLVLRRTIMKNGTTLIVESNRGPHVTKVPLESISDLAPFSALILSIIFIIYFVVRFYILEGFLLERVYGKTYTQMNETVRRGFVNHHIAGGTKLVILILAAYPFIDVAFVSGTLHSPFGGSKLVTLGDILIIAAQMLMAMYIFELFYRTKISPVSVGHHIGTIIIGQTAIAISFNLVREKDATIEFILCLVWGAFDIVSEFLPHISIILYRVYPTSHRFLRKIFKISCITTLIGTTAETILTMYLFGSLWDRWTIAFKVTTPMLHCMFAAAQLWGSWNFYKMYQKQCRLIHEKEGGADLEGCNLKLESCEGEVLGAAHELKGTTITTMSVRDLESREGSNTTLTDHMRELRLK</t>
  </si>
  <si>
    <t>&gt;3440_g</t>
  </si>
  <si>
    <t>MQTALTLAALAAVAYAAPQGAVTAAISPPGSTPSDAVTTFTGQFELTVVNASVAVTKRDVKPRQSTTCGQPGVLTLTLNDGILKDSKNRTGYIASNYQFQFDDPPQAGAIYTAGFSILTNSSLALGPSAIFYQCLSGNFYNLYNTKYASYCEAVYLDTIPCDATAAVTQGSDGQPAATTILPVTQISDGQPQASTAVAAPVSEISDGQPQVATAVPIPVSEISDGQPQAASAVAPIIVATTAAPVPVSQISDGQIQAKTTTTVAPVVSQISDGQIQAQTTTAAAPVPVVSQLSDGQILGTAPVANATVARASVASASATAVPSSPSSPPINSGSTLSVAGSLVGVAAGVIALMMM</t>
  </si>
  <si>
    <t>&gt;4442_g</t>
  </si>
  <si>
    <t>MADDEFDIDIYGDAEQDVDVKKDEEGDMKIDGVDTPANGQHPETNGEKHEEEVDEDYVDIKTSKDDQDHKVHEQQKIKSTDESTGAVLSIPKQAPQQQGVKRKEGSDDRPIDPGATTSLLISELHWWNTDDDIRGWVNQAQVEDELKDITFSEHKVNGKSKGQAYVEFTSQQAATAAKHKIDAFGEGQQYVKKHQVTYSNPNINPFRTLPKDAPARAGKEGQNNRQSSGGYSNDRGNSNGNFGGNFRGGRTPGYNARGNMNSNMNNFGRNFSGPSGGNMNGGFNNGMGGYQNNSMRGQFGGFGGPGGMMGNMRGGPNMRGRGGMGGMMGGMPMGGMPMGMPGGMGGMPMNMGPMGGMPGGAFQGMQPHFNPAFFQQNQAAGGDWQNPHGAKRPRPE</t>
  </si>
  <si>
    <t>&gt;5939_g</t>
  </si>
  <si>
    <t>MANSKENPWETEAVYTSDVPISSSDHFLHATISGPLRTTSANTSSPLVIIIPGIAANSSEWVVVHRLASLHARTLLYDRSGLGLSTETSDPITAVSIAAELSTLLETTNLKGPYIIICHSYGGIIAREFLHLHPDSICGMVFVDANQELNTTEDPWPEPFIRAMADGLDVLAVTGVKEHHAFSAKEWRDIQCLDEEANAKKARTFAAEFANYRQSGPVLAERKQLTVVPPVLGDAPVSVLKGNTLREFQKIYAAGIARHNGKAEERRKFEKMLEGYDELDEGWQMETMKLSRRSRFVRTSGEWTGHNVHFTEPDAIVKELVWVLLQIAKSQ</t>
  </si>
  <si>
    <t>&gt;185_g</t>
  </si>
  <si>
    <t>MRFHSSLLVSGLALIAGVSSAPQASTLGKRACANSATDRSCWGDYDLSTNYYDEVPDTGVTREYYLELVNTTASLDGVSRNVLLVNGTFPGPTIFADWGDNVIVHLYNGLANNGTGLHFHGIRQNYTNQMDGVPSITQCPVAPGESITYQWRATQYGSSWYHSHFALQAWEGVLGGIIINGPASFNYDNDMGLMFLNDWTHETADQIYSTAETSGPPTLDNGLINGTNVYGDLGSRFNMTVTEGETHRIRLVNGAIDTHWKFMIDSHSFTVMAIDLVPIVPYNTTVLSIGMGQRYDIVVNANQTAGNYWIRAIPQVACSDNDNADNIRGIMKYDSTNTTEPDSSAYTYTDSCDDEDMTDLVPYLALDATSYIVENTEAVTVGKSSNLFKWYMSATTFSVEWDDPTLLQVLEGSTNFTTSSHVIELDTADEMVYFVVTTTQAVPHPIHLHGHDFYVLAQGSGTYSDTTVSLTLTNPPRRDVAMLPSSGYLVIGFQTDNPGAWLMHCHIGWHTSEGFALQLLERQSEIAAITDYDTLNSTCAAWSTYSTTNSIVEEDSGV</t>
  </si>
  <si>
    <t>&gt;1371_g</t>
  </si>
  <si>
    <t>MKFSILSCSLLACLSPLVSATALTFKLTANEKACFYSNVETRGSKVAFYFAVQAGGSFDVDYEVTGPDERIVLDGNKERQGDFVFTANREGEYRFCFNNGMSTFADKFVDFEISVEHEERAALPAKQGTSPEQTSALEESIFKLSGQLSTITRNQKYFRTRENRNFSTVRSTERRIFNFSIIESLMMVTMAGLQVFIVQFFFKGARKGYV</t>
  </si>
  <si>
    <t>&gt;8780_g</t>
  </si>
  <si>
    <t>MMNYLRLPGTIALLSLLSVEIVAQDGQIPLQDIGLGGQFPDCDNACRAFREIFPASQIILDNAITDWRTRSYYSQQQSDVIPACVIIPKTQQEVSKAIQTVGDYSCAFAIRSGGHGISKGASNVEGGITISLEAFKEVEISEDQASVRLGAANRWIDVYEVLDQHGLTVTGGRAPDVGVGGFLLGGGISFFSRRYGWASDNVLLYEVILANGTITTASATHNPDLFWALRGGGNNFGIVTHFTMKAFRQDGLWGGNRIYVLNDIGARLTAAGISSPFSFSLSSLLQQAGPTVSKILSPLGYAIPTEPFLQAVEGVVEETEEKDEDLDSQLWVAVAYMPKYAALMGNVHLAHAKTDIEVAPRVFEKWLRPAMKEVKSWEGKKNISQMMRENDKIQVTPGSRLHWANHVFRVDLPFINDLVTLMLKHTFPLAHVEGFTASLVIQPISAISQRSKTPGPFGIEKGDGPLWIVETAPFWKHREDDEVAFKAIEAFWEEARRLGEERGLNHRWIYPNYAHASQDVYAGFGKENRERLRGIKRVYDPEGLFGGERMPGYFKI</t>
  </si>
  <si>
    <t>&gt;5139_g</t>
  </si>
  <si>
    <t>MADSEGNAKAEKLAAARKRVEQMKKKQKKAGAKKEEKLEHPPEASKVEDALETPPPASEDTKEDEASDSKHGEAIPAPDFNGSSHQRQPSASVQSKMRSSSFRQSSGGPPLVAPSFPEGDTAPEIYRKQAIRIEELERENKRLVKEATDVEKRWKRAEEELEELREAEDDTTTKSGNPSTIERSSDELAKLKSEIVALQRQNTQLQTQAARTTRHGSSPSMSTIPPADLQASLASKSSTIESMEIEISNLRAHIERLTSGSSEKEQVAALEEKLERSERSAATAQRELSDLKKNLEHTTASAVKEGSERISAETKLRTLAREAGEAKSQNEELRKKVDALEKKVAALTTLHKEHDTRSQAQKRDREKAEKESSDLRSRLAGFENENLRLREERERLRKRDAQGVDDEGVDELENEERQRLEKKVRDLEGEVHELRRGVWRERRGDIEGEESSGLGSPNARFMDVDLGSLSPSRRRSGGGPAKGLGDFITSGINAITGAATNVNAPDSALLEDDELMDFDEEAFRVAQEEEARKRIERIKEVKRGLKNWEGWRLDLVESRRGGGEGLGEIFEI</t>
  </si>
  <si>
    <t>&gt;8344_g</t>
  </si>
  <si>
    <t>MGVKTTTSTTAIAGSVMGPIGYSPNPRICPAQEDSSLMLARYLAEAQRNEMIATGYSTMTIGGSTTNNIERMKRKLAEVWPIGPTQKRNEGH</t>
  </si>
  <si>
    <t>&gt;10341_g</t>
  </si>
  <si>
    <t>MRHGHMQAPSSLLLSPPNIENAEKTGGSESPRIWEIGPGSVWLCNPVSGDGGGGGGGGWRLE</t>
  </si>
  <si>
    <t>&gt;5748_g</t>
  </si>
  <si>
    <t>MHLYARYFNNKSPTPRGRRSPIHQPSYTTSNRPPSSTQPPHKYQSPFLKASPSVSSLKLQSLVNRFEALDILGLPDKDSLGEQIHLCPHYNSPIHDFEHNSIRKRLPTIFSPVGDIGDGYPHALVEQGCFEEEDVFTSSYTKAIGTTALKTATRKAQGAAWSNNCNNQRQDISGGSSHALFRKERSIVPRVYLREGSPAKRTSSIRHIINFFDGAASKGHNTHTMQSPDEAYTPTSHTGDDKSSLSNVRGTTRIKYPTGQAAGPCTPLNPHLSSQRKRPCVLDPATPTRFLNRHSKTKSSSSNHISPYVSNSSPLLRARKIGSLFLRTPTSSRQLKNTEDVFGQGTQKATPLQRSRRRTNIAAKMEEDDSPAGLAKIQLSNKIAELYQAKSLERKRADKQETAADGHEPEISPTANPSNSALIGNKGTLRGNFQDRLETKTHPSKVADMAKLFEVRFKTSNSFVASKELGKDESTTPVKSISHNMSPSCNHGNVRLLALQGPSPPTPPPLPNFSSQRLMRVSPIAIREPDAQELEVVSLAPTLAPLTGDFEPCCKHEPTPEKQHPRLRSQIIQDRIKHFEPIKEGLKTSAELAKRKISYARKVRRSLYGIFEHAATLRRNGKEGALDAAAEKGVSTQDIEEIVNGVKGNTTGVTPTRRKTHQVTADKDSDEGVPRCKSDRVASTSMQEVVLSPDFVDSPISITCTTTRENRGSQRKQNIFDEEFGEAMKPYVSPLHEVEVEYGKRFGRRSKIPVGRRNTCAHANANGGDGTASMKGYSPTGTEDMSRLVIKEAECGLKHPKPLRVVEMKRMMLLCRERIGAVRDRERGKGGYSKSG</t>
  </si>
  <si>
    <t>&gt;10760_g</t>
  </si>
  <si>
    <t>MASRHLRIGVDVGGTNTDGVILDPLRSSEEDRGIIAWHKAPTTSNPSHGINTAIYTMFEEAKISPEDVASVTIGTTHFVNAVVEMDGSRLARVAVIRLCGPFSKHALPCVDWPVSLKEMICGHYALLKGGLQVDGDLIVDIDEAEIIEECKIIRAKGIKSIVVNAIFSPIDTVFKQEERAAEIIRKALPDADIVLSKEVANLGFLERENAAILNASILPFARKTIRSFQEPMKKLGLKCPLFIAQNDGTVLLAKSAAKLPIRTFSSGPTNSMRGAAFLVGNDVKESMMVVDIGGTTTDVGLLLANGFPRQAAAFSEMCGVRMNFSCPDVKSIGLGGGSIVRKSNGKIVVGPDSVGYRIQTKALVFGGDTATATDYTVAGDTNIEVGNRALVADALGQNDILEYKEVVKVMIEKVIDTMKTSPEDLPVLLVGGGAVIAPDVLKGASKVLKPQWSGVANAIGAAIARVSAVIDTVESTETKSTQGLLEEICKRVITKAIEGGAAADSVEIVEMETLPLQYIANKSRFVVRAAGDFDMSTVGTEDITGSSEEEYPVENGVEPHDNSSAKKHEAERVSEIDIAGYRPIIKNREWIISEVDLDWISIGCYILGTGGGGSPYSHMLKLRGILRAGGIVRVISPEDLKDDDEVGCGGGMGSPTVSLEKLQGDEMMEAQIELATIIKKKPSSVIALEIGGGNGLQGMILGASTQMNIPTVDGDWMGRAYPTKWQTTPVVFGGQKRAVFLPITMCDGAGNVVLMTKATSDLMAERVLRAGLSQLGSHCACADGPISGADTKKWVVEHTISLSWRIGRAVVQARQSNRIDTVAESIIDEVGGSGSAKVLFKGKIIGCDRTLRMGHVYGELIIDGADSNSIPSSETKQYRGKCKIPFKNENIAAYQINEDGSEKIIGIVPDLICVIDAQNGEAIGSPEYRYGLLVTVIGIVASEKWTSTQRGIDIGGPKGFGMNDVEYVPLGKFQKPKSVIDEYEVV</t>
  </si>
  <si>
    <t>&gt;2023_g</t>
  </si>
  <si>
    <t>MTVHEQNPQRLDFQGTGTPSPTATSGSRLSVTVVPDSPASQRVPEIPHGKHCDDCRGYTKTPYDDNNDPAKDLERPLHGWPEVAKLMAKYPGFEAFPTFKDLQLKSLLYYQAELVALKEKLHELEWEDHRNSDFKGAEVICRSVDQLLICGAREKEPDARKQMELVTKLRTVLKDYNGALLQYSQTMALPKADGFNVNSLRTWLEDSRFGNRNIGGSGSKSWGHLGFHERETHSIPSLIKQFFLILWALFWPGKPKESDLDLVVPRAGHKYDRLAKWVADDLVPFWEKVKAPRVKSEKSDEEAPNAQEEKQQPIQSKQRTSKASPSSYTKQKQKKEKKESFGEGPENTGKSRLTLNEYSESSILLFTSFVATLMACLLPIVGIAVLSKLHKQPEMIGLIAVFTFLFAIGVMFLTGGASKVEVFTATAAFSAVLVVFVQNQNQPGTT</t>
  </si>
  <si>
    <t>&gt;253_g</t>
  </si>
  <si>
    <t>MSEQKVGRRRRSSSLLYQEPPETIEHMSDQASTPNLNANWVNAKGAWTIHLVIIACLKLLFATVPGVSQETSWTLTNISYMFGSFLMFHWVRGVPFEFNAGAYDNLNMWEQIDNGAQYTPAKKFLLSVPIVLFLLSTHYTHYDLTYFTINFLAVLAVVIPKLPGSHRTRVGLFSVAPEDR</t>
  </si>
  <si>
    <t>&gt;6044_g</t>
  </si>
  <si>
    <t>MEKYSQFRDRGSGIAPFFPTSSKPAGVYLPVRIFLFLFKLPFFIFVAVAYFFFLQWFPLGSLLKKAILWMILGIPGIWWIDLRIDGVKKGSLAQKHEGRVPQPSNIIASSFTSPIDSLYLAAIFDPIFTISYPHTRQVQYVSLFGAILRALSKPQEHPPEGAKLTDLKTLVAEHPQRVIVVFPECTTTNGRGILPFSPSLLTVPSETKIFPISLRYTPPDVTTPMPGQYWLFLWNLLSQPTHCIHVRIAEVVYNTSKPTEAASGKDRKEHYIANFMDTLGEDSGTTSSSDTLTSLGDQAAEVNAEEKKILDKVGEALARLGRVKRVGLTVKDKIAFIHAWSRKRK</t>
  </si>
  <si>
    <t>&gt;7937_g</t>
  </si>
  <si>
    <t>MFKKESISPGSKSKVKSSVQRALRNQLVQTYPLLAPHIDEIVPKKEQLDAMKIPDRVTLYLIGPTPLFYQHMTDPLLPHLKLVHRFPSCFPSIRCDRGAIRFVLSGATLMAPGLTSAGGRLPNGNQDEQGEYGEAKAGEEGGWYGGRELEEGEPVVICAEGKSEACAVGLLSMGTKKCKETKKGPVVEEGHYLGDGLWRLITE</t>
  </si>
  <si>
    <t>&gt;7796_g</t>
  </si>
  <si>
    <t>MEKVDTTERLFRLRELMKKHKVDIYIVPSEDSHSSEYIAPCDGRREYLSGFTGSAGCAVVTHDKAALATDGRYFNQATKQLDANWLLLKQGLQDVPTWQEWSADQSEGGKVVGVDPAVISAPDARKLAEKIKKRGGQELVAIDDNLIDIVWGADRPPRPNEPVMVLAQPFAGRDVKSKLDELRKELEKRKSSGFIVSMLDEVAWLFNLRGNDIPYNPVFFSYAAITPTTATLYVDSAKLSTECASYLKENGVSICPYEQIFNDSRGLGQSLVTTNTEGQPEAKIRKFLMSTRTSWALKRALGGETKVDEIRSPIGDAKAVKNDTELEGMRACHIRDGAALIEYFSWLEDQLIVKKAIVDEITAADKLEEIRSKHKNFVGLSFDTISSTGPNAAVIHYKPERGNCSVINPASIYLCDSGAQYLDGTTDTTRTLHFGEPTEMEKKAYTLVLKGHIALDVAVFPKGTTGFALDALARQFLWEEGLDYRHGTGHGVGSFLNVHEGPIGIGTRIQYSEVPLAPGNVISNEPGYYEDGNFGIRIENIVMVREAETRHQFGDKPYLGFEHVTMVPYSRKLIDQSLLTKREVQWLNEFHADIHAKTKGFFKLNSLAMKWLERETEPL</t>
  </si>
  <si>
    <t>&gt;7696_g</t>
  </si>
  <si>
    <t>MNNRIASPIYTPVRRRQSTINTRQHKGEQEKEWTVARCQRLLRALTSRVAILKKELSLIPGASQPNHEGAQKRPTAAHDDADWTRAHKKIRKTYSSKGAKKDHGQPASRGSQNGLSGQRRKLPIPGEVSVPTPFLARARGGTPGLEESRDPSTAKPAGEEISGSKRAGVQLTSMDPQSRLQMSDTLRYIRKRVPASCYAVYEGLHHGLEALLRATSESEPDVKQIKPRSLMAMALRAVPQYIVQQESLLQAHIEETKSKSAIANRDMSTEIYDELESFGTGGSGWKHLRIVVRSHGIEVICDAIRTGLLDVEFCGILVTLCLNTGAIEEAKTIISTLLLSTSFSRPRTLYDAPNRSLSILWRFTEHTGQVSFQYRTLSNLVSQGLLHVEWLATKGFGPFWTGIIQSLAPGNINQDALMFLDISLPLLSTNSQANDSRSTAVSSIVILEATRNTFSSLLTTLASIVILSKGSAIATFLTETRRDPKGFEHISALLRGCLLEHWRLTETSNVEGALLLLTNLILHTEDEEFLRSGVEQLTDQLLQKRMDPSSRSDFHNEVVMFICRVACCCGRGASSLGFEDLQYLHSLLEGFPCSEESQYFLRGLIVDSAFAFSKMVPDTEHHDYAATLDANFCTKSFNIEVSLQLIDENNENEAQHGFRWEEGIGEWVAATPALNRHESKGFEARTPADDPEQDTPYRSPFNLRRKKQAEDIECQTTDRKAERNISRHAQLLEASPIASDSLIEQQDTPTTSSGEESPKSQFHSPASDDGLSGQSEDTTPASSQDRNPESELSFSEGGSLISSPLAMSTRYTGRENRHNISRAPRVSRKLFSQGQDWPIFDDSLISTSSISESGSESVADRRRYVDRAPRLGRRTLHSNQTWQLFDESDDELSLLSTSSQDDSVLNDITKSSTTNVARTRSRRTKPLVTRSKVMTKAVSVSNDSEDELCI</t>
  </si>
  <si>
    <t>&gt;2605_g</t>
  </si>
  <si>
    <t>MAVDTPNGNAKPPSPPNTNGSSSTKTEDTTLEDTNVVRKVGKFKLRGQTDDLPQNWWFASTAIPLLAATIGPLANVLSIAALVSTWRVSLPDNGQLPLGTDDLGVGIPDPHWEIVLNSISLACGCIGNFCLLLNFTKRIRYIIALPATIIAWYFATGILIGIITAMNKYDPPIRPGQTYSQGFWHAVIAAVLYLISSMMLMVNMLGYLLGHYPQHFDLDDNQRTLILQTMMFFFWLAGGAAVFAKVCDFSYANALYFCDVTVLTIGFGDIVANNSVSRGLIFPYSLFGIIFLGLMVNSIRKFASGMSNDNVIKKHQRNERERTFGRTVTNENELRDRLGLPPRRESQRPPTARKDPLPLVHRNSLEEYGHLDVKGRAITFRQHIFKGGDSHGDAGKKYKPMSASSRYAKMQQRETNRGIGRHIKRSMRREKLLLLREEKDRFDAMREIQAHTSRFKSYYSLTISVSVFGLVWCLGALAFEAAEKRIQDLTYFDALYFCFVSLLTIGYGDFSPRSNAGKPFFIVWSLIAIPTMTVLISDMSKTVVVAYNRGTFAFADWTVMPKEGVWRDFLEQHPRLKNWLEEKRKSSEAQQRIDAGFALQNPDEEVGAHENENENETKETNLERLAEEPTVLTDHDLARKLALAIKMTANDLRLSKPKKYSYEEWVEFTRLIRFSQVDSADLEAEEEEEGLIDWDWIGEDSPLLADATESEWVLDRLCESLNRYTRKMSRLTKENDKMKQKPAKDLVAEVKPETDGLKHRSSLKRQEAHDAQHIDIYPAHPGPRGEHSYTRRSPIHSGPTSKSEPLRASEDVVVEDNGESSGTGGNGDMSATTAVASPVSWTGNWDPRVDTSEVGLARRYEGLDWAVRPASQEDTLAGDTPVEDRNT</t>
  </si>
  <si>
    <t>&gt;6821_g</t>
  </si>
  <si>
    <t>MSFGFSAGDFISTLELVTTVVHALRESSGSSAEYQSLIKQLYALESALIRVKQLEVDDAQHAEVVALRQAAAQFQKTIDTFWERIKEYQPSLREGGSGSRVKDSWKKIKWVWCKKEDLVKFKADLMAHTESIDILLATIHMGATRIEGKKNEDNHRTLIRKVQDSYFGCMQRMTVVLEGVSSGIQQGKQLLEMTAKIIQTNVQIFQVVLNIQEIITRIPGQIECQQPVYLVDAIGRHQPFHLDYIMSAEALVSVLQANFKNFGSGASKIKRGEFEIQDSSTKRDIDLSSPWETCFYPGQRVDMSMVFNFAEALKSVCPKCNQDNNDDSDEGRDGKCRKCKMTYSRTILRTTPNMQRELHKLKTLIPLDDSCNPGQIGKRKHEDLDDVKDMLLCRRVKLKAASILLETNFASQTLPLKRFAAEYAVFEASIMSETRLHERIREKRMRWLVREARGDLNNIDTKI</t>
  </si>
  <si>
    <t>&gt;6212_g</t>
  </si>
  <si>
    <t>MFSSALKSLSSNINGNYTIASAPSSTSGPWKIYDAKKKSTGKAASVFVLDKKSLDHGGGSLGRSSAASLKRAHEEVLERLKKEASSLARLRHPNILELVEPVEETRSGGLQFATELVTASLSGLLQEKDEQERGGGVGGRSSRYVTEDPEGGRRRREIEIDELEIQKGLEQVSKALEFLHDNAGLVHGNLTPEAIFVNAKSDWKISGLSFSSPPDGSTKATSVTPINLSEALNMDPRLPRSVQINLDYCSPDFVLDSNLNISADMFSLGLLIIACYNSPHASPLHTNSSVTTYKRIFTSPSTIPSASNDFLCSRPLPKELKSLVLPRLITRRPAQRMTAKEFQQSAYFDNILISTIRFLDALPAKTPVEKSAFMRGLPRVLPSFPKSVMEKKVLPALLEEMKDKELLSVILKNVFTIIELLPSGHRPFTEKIMPRLREIFLPPNNAAKAPGERDPAKEAGLVVLLEHIREITNNCSGKEFKDDILPIIHLAIESPTHSIVDASLRSLPIILPILDFSTIKNELFPVIASVFSKTSSLGIKVRGLEAFVVLCGGSNDPSSSKNDDGLDGVVQTQANKKTSSSTALDKYTMQEKIVPLIRAIKTKEPAVAMASLNVLRRVCEVADAEFMALDILPVLWSMSLGPLLDLKQFQSFMELIRKVSERVEVEQTRKLQELSGLNSNGNARAGEDFMSFGATNAFGAPSGSDQEIDFEALVKGTTASPSTNPLDTGGWDAPHPVSAKPQSQQREQNIKPAAPAFAWSTPSPTGVSGGSTNGMGLGSTGMGGNRTNTPDLKKWDSLTPSTTQFSKVLQPNPLSQSQPQSPSAYGGFSSAPLQPLQPLQLQPQGGGLGQGSAWGASAVGANPWASGGMGGNQTLAQQSLTSSLSTLSMQNRSGSGMGMRPSVSASSAFSLPPPPLANAFGGFASAGSTAFTTSVPQSNSGPGAYGAFQGGGMGQQQQQSAFGGPGMGLGMGQQGNVQGEKKGLDKWESLL</t>
  </si>
  <si>
    <t>&gt;6578_g</t>
  </si>
  <si>
    <t>MRLSFAAVAYGLIFPLLIKAQGVNLGTAATFGVLGASAITNTGTSVIVGDVGLSPGTAISGFPPGTFTGTLHNNDAVAAQAQGDALSAYVVASGLAPTAIQTGIDLAGLTLTPGVYFFADAAQLSGALTLNAQGNTAGLFVFQIGSTLTTASASVVNLINGAQACNVIWQVGTSATLGLATTFQGIIIAQTSISVTTGASIAGSLIALTGAVTLQNNQVTVSNTCAAIVSSSSSASVSSVSSASSAASVSSVSSVASVASVASTAAGGSTARGTNTNIATLPTTGPLPPTSPNTLPIVTLPNSITPASGAQGGSATTAGPGFAFTSIPNGPGGFRASGNGNLVQGVTVEVSTTTTVFMSNSASSTGIISSTTLSSSLSNSTILAAAISVAIQVQEEVSLNLSLTNFTNAAGLVVFLTTITTTTCGTLTTTYYEASCGCYKSQLVTTTETITTAIPCSTLSTTPITAQPSRVAVASSSCASQGLSPTTPVVFTGAGEQVAVGAKFTAIGVISIIALCLYKSL</t>
  </si>
  <si>
    <t>&gt;5586_g</t>
  </si>
  <si>
    <t>MSMMRLMRLLPATAIARRAISSPAWIYSSYRGIRRLTSSTAHPAAYLSAENTLSPASQTLRSKGPRRTRFAPSPTGLLHLGSLRTALFNYLVAKATGGQFLLRIEDTDQKRTIKGAEESLYKDLEWAGLEWDEGPKVGGPYGPYHQSQRTAIYRAHAEKLLQSGHAYRCFCTPERLHTLAEHRSRLGLPPDYDRTCAYIPKGESDDRASHGESHVVRFKAPEQYPVYHDLVYGKVAQRKPKQDPGESYDDAILLKSDGFPTYHLANVVDDHLMKITTVIRGSEWMSSTHKHLAMYNAFGWQPPEFAHVGLLLDEHRQKLSKRAGAVHIKEYRDQGIFPETLMNFVALLGWSHAQKSDVMNMKELIDQASMKYTKGDTVVPFQKLPFLQKKHVARYAALPPNMPKEPSHDLKELAVKPLMKILEGLSSDSLLSTYQRVGLRAAPTFASRPPGDIMNRYTTINGFQSQLTQAIVSYEVTVRERDAVIHELQDQVEALRSAPAVVKAQRIELLKSLKGHVASLLGEHTELLAKIDTLVEEQHEVADAAGLNEHLTVETRSCEVRIIQRDAAISDIKSQVNKLETAIADDITMRHTKLQGLQRQLSTLSNEHSTLLGQLIALEEQHTQLEQDLSINAPSGISREDYIHSIVVADSNNYVYPDDFIDHSRYFFRPPSLEELRAAIPFRQFETNLPCSETDFQTPEPDFFQLLQKIVDTSDSDWTADVLKHKMKEMITAIVSIIFLNLEKALFVPVKGVLSETIPNSKTRKIEPDTGYSIQTLANLGTKGSNKKQLRTGPARQVHEYLRWAIMAAQPGPDMADVMAILGKEETMRRLELARPVAESEPEVELSAMTQRRGAAVGAMP</t>
  </si>
  <si>
    <t>&gt;1511_g</t>
  </si>
  <si>
    <t>MASILKQIKWIYREFGLKSLYDTGGDAWLIILSRCTRMLAYGTNSLVLALFFSALKFSDAYIGIFMTLTLFGDMLLSLGLTLVADRVGRRRILFAGSFLMVLSGVTFALSENFWMLLFAAVIGVISATGSDFGPFRAIEESTLSHLTTPATRADVLVWYITSASMGSAIGTEVAGRIVDYIHVRHEGALLDAYHVVFWIYSGMGVVNMIITLLLSSKCEAEANTVEDEAEGTEEAGVLLDEMHDHDQDSGEDGRLSSLPSSPTTTNEYQKPEKKSIFAQISKETRGIMYKLWFLLIVDSLADGMTGYSLTVYFMDQKFHVPKSALGDITSISYLLSSFSTIFAGPLSRRLGLVNTMVFTHIPSSTAVLLFPFPNSFVLTIVLFFIRTGLNNMDQAPRAAFIAAVVKPEERTAVMGITTMVRTLAATAGPSVTGVLAGNHQFWIAYVAAGSLRLAYDIGLFAMFVNVKLYKYEEKDGSQKGLEGDSVDGDGDDEVELNERQKQPGSAV</t>
  </si>
  <si>
    <t>&gt;3775_g</t>
  </si>
  <si>
    <t>MLLPSALACDSSNTQRYYHQPLYASPPLSPPPSTHSTITNIYSTCRALQSMLTPPPAPTQLPSPPIAHAEAPSSTSPFRLRLRTRPNRPEEPSTHVAPRKRITKRAPPRGVNKRRRPSEDEGDDSSSEEEDVPIATAEPSTPKRLRLAPEVLPLGLERGDFHELHLQNITQTQDQLHEPEQKIEGGEGETEWSTEEDRILVELILEKLKLTKGDWQDCARSLGKDRYSVGRRWKSLMERGDVGLKKRRTRGKICGTWR</t>
  </si>
  <si>
    <t>&gt;5338_g</t>
  </si>
  <si>
    <t>MDPTYQDEDEENAALASFLGFSSFGSQNHAAKKRKFNPKTDAFVEGQELASIDRGGKKGRGSGGNDVPLGKQRAIGLAKPANGNEDEINLDDEDDDEEGGAPVYIDTSRPPPAETEKEDTGPAYIDTSLPPPVTASTSTIPDAEATEMQERIDRILASISSAPPPPGMDSMPTSAHLPPPPPPGLDSLLTSLLPPTHLPNRPAFVPAQGHGRGRGPPSDTASTASGSRGNRGGGRGQRNERWYEGYYDPTFNENPWEALEKERGLEAVGTWVERVKR</t>
  </si>
  <si>
    <t>&gt;6855_g</t>
  </si>
  <si>
    <t>MSYYQLNLRLTTTDIMVSHAQDPRNQQLTALQPPRVLQTPRGEVILRNEYNFPRPQEKRSVRHQSCEMCRKKRSKCDGGAPCKACITRAGQTKAGDSECIYSTLDMRSAASIIKMIKCTRKEIIFGENLIAYIRATLQSYNTWAISNELPKILGNNSLLTLAPHRFDDEYISKGRNIKQLRDEKANFDIINLPYLSYTTTIEGILGETNDIDKIMVKIAEAQAAFDSNNDLTQGRESQQQNPAVSPSTSGHYQQQSTGSGPSNYNPQIYGDGFASMISEPQQQHSTGFASPDFNPQAYYGNGFSPFMSKPQQQHMTSFPSPNYNYPELSSNSFDPSMSKPQQQHTTGFPSTDYNYPELYSNSFNPSMSEPQQQHTTGFPSTDYNYQDQYDNSFDRSVSTPQQSNNISNVPSNSNAQEQHNVTFSPSGSIFQQSSHLPATPSMPEPQQPANIDSVPPTPAPEDHFLQYGFTDLEVDHNSSNNREFEFTFSSGQPTPSSQLTISPLEWEVITNNHRERQLEHNTDG</t>
  </si>
  <si>
    <t>&gt;5629_g</t>
  </si>
  <si>
    <t>MSPIFQELSIFPRSSHDSSKRFPIENPATGKILTIVQAGDSTTVEDAIQAAHEAYQSDWRWRTPAERGTLLLKCADELEKHSEELAELLCLENGKPMQDALMFDVRFVVQIFRYFGSLIDKLPTEFYDQGNVYCQVHRESLGVCAGILPFNWPPIHTGGKAAPAIACGNTIILKPGEQAPLTVMRIVEILQTVLPPNVIQAVPGLGPEVPQILASHPLVKKLSLTGSTASGAAAARTAASHVIPTTLELGGKNAFVIFEDADLERAISDSLEGAFFNKGEACTASSRLLVHSSIYDKFVERLGAMTSKLKTGDGMDKSTHVGPCVSKAQQERVLEYIRIGESEGAVIAAQASLPSDPTCKDGFFVPPILFKGVTRDMRIAREEIFGPVATVIRFEDEKEAISIANDTPYGLTCGIYTNDHGRALRVSRHINAGMIFVNQYFRSAIGTPFGGMKESGYGREHCIETLQEWTSAKMIRVPSGLGVVPSWRAIADIARL</t>
  </si>
  <si>
    <t>&gt;1620_g</t>
  </si>
  <si>
    <t>MSFPNPRRSTKTTFPALTPTSPSSASGRQTVNTAMSLRKGATFHSPSSPQPELEYQLPARPRRSQTTLEDVVDAHKRRVAITLGDIDRGLSAVEDRSPTSRRQAFRDEADPIPRGFLDHTLGSPALRSYGSIMDSAVDQPPAPAVGRRSARLRHNRRTSKFNDSALGSSIETTPATKTTEQVAPSAINMGAAAPSSTMKSLPRLSDRASNRIREHVLRPLLAKKSLRDFHDIVEACPKRIHRKEIICLRDLEKTLMFSAPVSDFQNGGEVVGGVVAYWFLRLKSKTKSVALYLDFCLTSIRCIQATVEFLSEREQTRPNDRPYTNGYFVDLVDQIKQYAQQIQAAKEKESKGEQLNEMDFDPYVSLTPLPSDLPFIPDPRGPRHGSCGVDTIVVFSTFANCYQYRTDEVKLHGGLTKNGRPAELVRVKKNGKAISMATGQPIDVDEESKEGLRFKRSLSEEAEEDESILRSMARRKRSASAAELAPKRCREPGCDKEFKRPCDLTKHEKTHSRPWKCPVESCKYHEHGWPTEKEMDRHHNDKHSAAPPLFKCIYEGCKYASKRESNCKQHMEKAHNWTYVRSKNNGKNRTKSSTGAPSVVQGSLPTPATENIHTPSSNGDLAGYEFDDMMKYDAPTGPMVFDSNDMNFPAYNYPDITDFPQTINIDYSPVSEQQNQFSSTEQSPFSDYQTHFEEQFPTAPNFSTNGTDFNLFEDEDLYTAPVHLPTPQPDQFKFSPFDAGCSEPLAKFSPSGMANTMLYTPISLHDDFDDVNTSCDMNGGDFQLYDNSTGGTVTSSAPSGLFGEMKKFDPQSINIPMDANAQQLLDFYARTTAAAVASHHNPLNNNSNAMDWSMDDQFMNI</t>
  </si>
  <si>
    <t>&gt;6656_g</t>
  </si>
  <si>
    <t>MSSPIPPINAPEGSDELVGDLPLGAVAGSYAMSGKEVQQNTLDTVGSLKPSELATLPGSSNQGEELDERLGRLNLDHMEIMDKDSPAEGKSAEVIHKGEDLSKLQEMEVSTATLKPDAIQSATSPQIPGSTIASTNSMMEALGATLSPENEVYLDPTPKTPAISQPPSRSPSSAASIPYYSEKVEAPERSPTRSDVEFDEKATLSEDEREASSRSEIQSIMDQFSEEGQGPGHEEVMSPRLEFAGPLLGSPGKYPPRRSSLEPLNNSFISSAAQSSQDLRITLPKREVHGESDIGPAVPPKPDSIGSFRQTRQTEDRYQSTESLMSPSLHRPPPPEPEPDLPFDFHRFLEQLRHKTADPVAKFLRSFLQEFGKKQWMVHEQVKIISDFLAFITNKMAHCEVWREVSDAEFDNAREGMEKLVMNRLYTQTFSPAIPPPQPIPGPRPKRRGAEHPMGPGRRGQHQEDVERDDILAQKVSIYGWIKEEHLDIPPVGDSGKRFLVLAQQELLKIKTYRAPRDKIICVLNCCKVIFGLLKHSKADSSADSFMPLLIYVVLQANPEHLVSNVQYILRFRNQEKLGGEAGYYLSSLLGAVQFIENLDRTTLTISDEDFERNVEAAVSAIAEKHQAEVTELPPLTQLSEKSTLSRPQVTPRHSMEAESSGQRRPTSSHENEGGDGLDEKVAIGSLLRTIQRPLSSIGRIFSDDPGSSQSGPARTPLPGNTPRMSPSPRVSSEGSQNSRVVSAYDASLRNRMSAEDAAARQASAEAAEAHRIQRAEHSNVVETLAGMFPDLDKDIISDVVRQKDGRVALAVDACLALSA</t>
  </si>
  <si>
    <t>&gt;9770_g</t>
  </si>
  <si>
    <t>MKAVKWEQKPFSVSVDEVDIPKIKDPLDALVRITSAAICGSDLHTYRGRLEMNKGITFGHENIGIVEEVGEDITTLKKGDRVVVDCFFDEPTDNTDVELISGIGLGDYPGLPQRNGGQANYILVPFANVNLLPVPAGEDHELDYLLLADIWPTAWWALDCAGQVIGDTVVVFGAGPVGLLAAYSALIRGATRVYSVDHVPLRLAKAKSIGAIPINFAEVDPVAEILKHEPDGVDRSCDCVGFECVDASGKNVEGLVISWAVNVTRSYGGIGLIGVYIPDDQKPAAPSEAAGVLPFPVGTFWVKGHSIKGGPVELHLYQNLLKNLIESGKGKPSFVFDAEYRIEQAAEAYRDFSEHKIIKAVFKFTELEKPAQKNGFVARPRGRHARGFRRGPY</t>
  </si>
  <si>
    <t>&gt;5564_g</t>
  </si>
  <si>
    <t>MSTSQSQNHPLDPITAEEILQISSLLKAHSPGKSLHFKVITISEPPKAQLRPCLIAERNGSTKKKLPRIASSLYYHRGTADLFLAEVNVDNNSVQDVKKLDSQFHGQNDIDEMTMLRDVCLKHPKVLEEIKKFQLPESLELVCDTWPYGRDSEKDFPRYFQCYLFARTQHPGSNHYDTPLPFSPVLDITTKELVEIIRLPTGPGSGLNYDAVYKYHPTKEYHQDLQCQPPRADLKPLIVHQPEGVSFTIEGYLIKWQKWRFRLGFTWREGMVLHDVTYDGRDLFHRLSLSEMFVPYGDPRYPYSRKSVFDYFSFVISNSQGKPVDKPNAICMHEIDDGIGWKHTNTKTGAVSIVRSRVLVLQTIITVGNYEYIFMWHFDQAAGLHYKIQATGILSTAAIDPGVTVPWGTNVNTGVMAPFHQHVFSLRIDPSIDGENNTVIEEDSIAMPMDGNNPFGVGYITTARPVLTASHLDSAPNRVHKIINPSKFNKSSGKPVAYAIHSPHKQMLLAHPESWHGKRAKYAFHPFWVTSHKDNELYAAGDYTYQSLPDGKSDLGAWAERGDCTENTDIVVWHSISLTHNPRTEDYPVMPCDTMTVSLKPSGFFDSNPALDVPQSRQEDNKSQLLKDKKLVQAVGECHGRDSKL</t>
  </si>
  <si>
    <t>&gt;10351_g</t>
  </si>
  <si>
    <t>MSVEIDPVELGFHRPFTMEVSQILKIRNPNHTPVAFKVKTTAPKQYCVRPNSGRIEPGKEVEVTVLLQAMKVDPPQDAKCRDKFLVQSVAVTADKEFTNIGSIWQHVDEAEKSSVMEKKIRVVYLPPEALSPVSAVGLTPTKGAEKGVNGLSNGAHDTPEAVSPPAYSNEQRTPSPEATFTPDTRRQTEKREVEEPIHEKAASAISNVATSVAAAAPLSYDELKTKLAEAQATIASYTQEGGLRMRKAAGARTNSVHNLATPVQSAPSGVSLQIVAALCLISFLLAYLFF</t>
  </si>
  <si>
    <t>&gt;6844_g</t>
  </si>
  <si>
    <t>MIYAIISECAVHRPYAWFLVLAIDIALSFIFFGLLIVWAIQSSSPHNTLACSSDTQVTNPFLWARLGYLYTHTRGSEIIVTVLCGIICIMSFFRSLSNLAQLLKNKSTPPSREFEPIQDPEKNRGEVATTQSKNTITPMDRAHYNVLHPYHPLRLNPVTSTPSIRSVTPPTNISDLLATRVREGPKVGG</t>
  </si>
  <si>
    <t>&gt;2639_g</t>
  </si>
  <si>
    <t>MPASLEDARIKSLPRSAYYVANFIGEEEEQILLNKIKTAPKPRWKQLSKRRLQTWPSDLANNTLLESPLPTWLTNPVIPRLTSLPLTTTTHNHIFSESPHGLPNHVLINEYIPGQGIMPHKDGSAYHPVVCTISLGAPICLDIYATNEDSTRECDPRWRILQEPRSLLITTGELYTDFLHGIADVTEDINLASSTVANWDLLSSPQQILNGQFKRHTRTSLTYRDVLKVSKLGGKFGIFGKR</t>
  </si>
  <si>
    <t>&gt;5648_g</t>
  </si>
  <si>
    <t>MYTIGNIYAIAAVAVVGGALFGFDISSMSAIISTPAYLCYFNQGPLYLATDGKCSGPTPDVQGGITASMPGGSWLGALLSGFLTDIYGRRRAIQIGSVLWCIGSILVCASQDIAMLIVGRIVNGFSVGICSASVPLYIAEIAPPSVRGRLIGCQQWAITWGILIMFYISYGCSYIDGTAAFRVPWGLQMLPAIFLLFAMFFLPESPRWLAKQDRWEDAIGVLALVHAHGDTTSPFVAKEMAEIREVVEFERANADVTYLELLKPKMLNRVHIGVFTQIWSQLTGMNVMMYYITYIFTMAGLSSNVLLPSSIQYIINVVMTIPALLFVDRWGRRPTLLVGAFLMMTWLYVNAALLAVYGKKPYPGQFNNAAESISITGRPAKAVIACTYLFVASYAPTWGPVSWIYPPELYPLRVRGKAVALATSANWAFNFALAYFVPPAFENIQWKVYILFGVFCTAMFIHVFFLFPETSQKPLEEVERIFDDTTPGSFKHLGTPAWKTHVDTRTRRMEKGEIDEEKVYHKEIQD</t>
  </si>
  <si>
    <t>&gt;17128_g</t>
  </si>
  <si>
    <t>MRDMSATTSVSTVFTILFSILLTLAIPITVGFFRASRKPDAKKPRAAPLTFRISNIPSKIYKGGSEENLTQKDFEVILNSIQSDLLKKVDPSADPPAQIQYSFAPSAHSARSFVATATIYNPPAPSQLESVIKGKMGGNSAQLRVELDFFGLTPLTAPEEPEVDIIAVTGLAGHAFGSWKARGSPYMWLRDFLPNEIPKVRILTYGYDTKLPGSQSTASIVELSRKFLESVKTIRKQEEDRPIVLIGHSLGGLVIKEALAQAAEGSPDDRKVFRSCYAVMFFGVPNRGLETSSLYSMVKGQPNEDLIRNLHPDSSFLSMLHQRFLDKFILEDSKIICIYETKYTATVEFSPKTLKWARTGEEVMIVPKVSATYAGINEKKYDQLPINADHSNIVKFSHSSDDNYVIIQSRISQCVKDAPRVIQERFAGHRKVLSAAQSKYVQALNAPGYASFRRAENPVPGTLQWLLHNKMVNAWLSEDKSSFLWVRGAPGQGKTFLSRFVLDYLDDRITETQQQDSILYFFFYDQDEQFQTIESLLRSLIKQLLTTSDVSKLPTIIFESNPSAESEEGLWEIFEEMIRAPISRTIYCVLDALDESEDEKTRQRLIRRMMRLLRGQSNKGKFSPTMKLLITSRPIVDINIELGDTYIELKARPEDLEIVIKGGVKELIHFNADLKKNVVEELIGKAGGTFLWISIVLKRLKEIPFPTPAKIKNTFEDSSTDLEELYSSIIEKIMSGDEDIQKLLAWVVYSRRPLTLKELAAALATQMNSISKASTGDYYCPELTPNAVTGNAGIILEIKDDKVHLIHQTAKDFLLKNQQLRAAKFCSGHDPNIYLAKVCMTYLSFEDFETGPCGDREALAARKRQYPLFHYAAHNWHTHIQSGGGIGGIDGMSNMICRLIEPGSKTLLSWGEAAEIQDLREATDTWGIATKANILWLAEFQSSDRKIDEEQVEEAAKDGVKGYSIMRVLVTRGNIQFTERAVHALARNFDQGIMQLLLYQNRDIKVSHALIKATAANRKSGNYVMGLLLELSDDIVLTDDLVEVAAENKESGQDIVELLLRKETIQIADGAVAVIAKWFDPKVMRLLADGHGDIKITEDIVKEAAQKSSGGKEMIVALLNKRADNFKITEGMVQIIVRSFDEEVIGLLLNRRGNDIPITKEVVKAAAENWGSGNE</t>
  </si>
  <si>
    <t>&gt;10794_g</t>
  </si>
  <si>
    <t>MVKAVATIRGDSKITGTVTFEQESESSPTTISWNITGNDPNAKRGMHIHQFGDNTNGCTSAGPHFNPHGRTHGAPEDEVRHVGDLGNFETDGQGNGKGTTTDKLIKLIGPESIIGRTVVVHSGTDDLGRGGNEESKKTGNAGTRPACGVIGISA</t>
  </si>
  <si>
    <t>&gt;4892_g</t>
  </si>
  <si>
    <t>MASDNLMTDSKSQHENESDDLEKHGARVNSNDEVPPSLQPLALGEGKTQPSWFKKLASLGVEIRGIRPVALEDRNDKHPVNIFSFWWSASLSVLPIITGLVGTYFDGLSLEAASLTILFFCMLGALPPALLGTLGPQTGLRQMVQTRYSFGLYFVGVVALLNLATTTGWAVVSAIVAGQTLSAVSGGGLSWDLGIVIITFCALLISFMGYRVVHTYERYAWIPALIAIVIMVGCGGHLLKLQAPTDPVDPKMVLTYGCTVVGFLMSWATMVSDFAVYIHPSVPRTRIFLYTYGGLLVPTIPLMVLGAAIGGAVASVPSWTEAFSRHSTGGVLTQMLSPAKGFGKFVAVVLAFSVLANMAGSMYSITVQFQILLPILAKIPRFIFAIVISGVIIAVSIPIAHTFEESLENFLGVISYWVAVFVGIVSTEHLYFKKGKAANYDHAIWNVASKLPLGFAAMAAGALPFALIIPCMSETWYTGPVAKKTGDIGFEVGFALAVLLYIPFRTIELKFTGR</t>
  </si>
  <si>
    <t>&gt;8061_g</t>
  </si>
  <si>
    <t>MSWFSQDFSLDQNKVTTMSKSSSPEMVPILDTDPCPVDSVEIHSAPSPPRVAPSNCAGCYRRKIKCDRQLDGCFNCAKANVKCTYPRQEQTVRQKRGPYHKDPSKKKNFGFEQKISALEEKLKDLTEKLQSGRDKTSVINNKVQAECSDSPRDQFSCASIFYSDSPTPDRNTISPGGKTKSPRISEEKPDLSLNCTFLPEFGSKTDDDVTQLDGTVDDDKRGPSSANSITANILLKSSPESASLRHLHPPPHMIYDYWHLYKERVDPVTKILHIPSFEKILFDAVNNLHSISPGLEALLFSIYYAAVYSMSVAECQDYECKDKSLEKFGHACKLALSNANLLCSQDIVALQALTIFLISNHQDDFQLVYTLTGVAVRMAQSLGLCQDGAALPLSPFEVEMRRRLWWNIYRLERRAVEDYDMHSFAIEHRFNTHLPSNIDDADICPEDTKFPQPKIGRTEMMYVLVDIEIALLTFGVRDEPISIGLEEYKSARTTKSLHDKQRMARKCHQRLTTTHLQYCNPSNDLDFLILSWANISLTRIWLSIHQPSPLHLQFALPHLYRPDKTSENLLLLTLDTIDHVQMLRKDSRVAKWEWNFSSAAKLHLVSFLLTELCQRPEGSLGERAWKTVEEAFRGDEAYDVMGGTNDLSSTFRAGLAKLFAQMMVNRQKEIGTTRSYSQLQSPAESHCNQDSWNFASPHPAMSIPAARPPPVSPQKPLSPPRGIHSSDSVDAFSPSSSNRASQLDLSSFAAGHQAMFGSSSMIFDHARDLSTWGFLTPNDSIDMVDEPLSFSENKVSKGASSDDFMGVEWDETWLKSIDL</t>
  </si>
  <si>
    <t>&gt;3931_g</t>
  </si>
  <si>
    <t>MAPKHGLTGIREEEEQIAKRPKSTQTSRSSTPAAELAKPPFQVEYPDLESKKARSKYARELADAAEFMESPFIANGREEDGELDQYYTVTPVEEWNSMKKYNNFIIQGEVYKSNQFVFVRGEFTPKDKDTEGQPKDFWVARILQVRAKNAQHVYALVTWMYWPEELPPSSPKQPDQKDSHSGKRTYHGAHELVASNYMEVLDVLSFAGKADIDHWDEQDDNLMSRLYWRQTFNRKTQQLSKLRQHCICNGHYNPDVPMWICDNPECKLWVHVKEPRSCLIDDILSKTYTKLVLNSQANGAPTSTKKKTKAKPWKGVFKAVVRESNGEIPKVCITDLRPDAEPATWEEDILCPKCDAIMSG</t>
  </si>
  <si>
    <t>&gt;9124_g</t>
  </si>
  <si>
    <t>MPTLIIKNTVSCCTSRDPPSPDGAAPRPTAATLQPQGKSVGASKETVPTWTTVEAREFQAIFKEGGGPMAGMKREKPVPTTAGARFRAMFEGGEILDSEDDDGSGVGGAVEMEEVKAKKSIISLKAVADKLKKHLSRESGGSTKRHSRSSVGTTEEEAERRAELRRWRQKRIQEELSSEEVYDEDAKSLKEAQMGELQVRKRGEGAALLEMIPESQARVMDNKYRTLSDSRLIAAKPASPIPTPNFMFPNPIQSIDHIVLSSGTLSRCHSLPNLGTARLKDISIFISRKRSSLPPLPTQPVLRPTRLPSISDPPISAWRLSFTSENRGQLLRKLSTSRPEPTNPATFFPGAPPPFEADGRPTRHWLHSQGLRSSSQALTISDPNDSLAPDALERDRTPTQEFGGVDGSGDDGTSVSVQHLHEMRISQRLASHGGGLQSSSESPDVEWENRYVRDGEGGSGGGVELAVREERNMHMRYTSESVALSEKIRELPLVWGKVVGEEGSGGSSFYPEGGDSIQASPEGSRFDLLAGLRGERKGLDEVLGPDGLDYFLEALPSLSIVSTGNISSASLPLPLTKFSRHTTNDDSSLLISETDSFRAREAELSLIQTRFVATEPRRVSTPVSSKFREEFDLEARSTSTSGSAGREKGKEKEAGSQGRKGSGVYGRLARLASRSYDGAESNIEEVLNVPMPNFDASKLKKEDDSGIWGGVRKKGKGKEREEGEVQNAFATLGFGGRKKKKANEGTGNAAEEYQKKFQERLAVKELVMDDWEAEMASTAAKAKVKSRNVVKKATTDGPDHRYPASWSRFPSHTRHARSESATAKAGEGIAMHDFAILGRDEQGEAIWCLAHDEDGHRTFLDYLQRRKKLQERVVARLEEGLYRLDTDHGSASEVQGRRSSLKPARELEFPELEVFAGGGEGERVELERRRKRLADAMGGDGNLDEGGLGGRIVGGEVGGEEVENIEGGDFQKDWVVSSVGSVEGDGDGDDDELLEEVSPKTSTLKMSKFRTWGGRDWSGVSGKSGKHGVRYSFGGLGLRESTYENCEEVARMKGVERERVLHMAGGAWGQ</t>
  </si>
  <si>
    <t>&gt;2186_g</t>
  </si>
  <si>
    <t>MSAWCTEDMAAALPTTEGAAIASQSSTLTPQQFGWAAKVGYDYATYSKTTKELSEEAQGASEPAEDEEHAGAVGGILPGQWANNAAVYMWDDDFGDVGPRFPQLEQQLFGSEFHVKSGIQFENIAKIEVTQEGTIRIDPVTSFENAGLHPVMLENVKLAGYDFPTPIQQYTLPAIFKGHDIVACAQTGSGKTAAFLIPILSKLMGKAKKLCAPRPNPALFRSGYDKGVRAEPLVLIVVPTRGCPLPEQLSQLEKGCDLLIGTPGRLVDFIDRPHLLTLKRLKYMVIDEADEMLNSDWDQELKAIMSGGDQEEGNINYLLFSATFPKAARDLAKEHLSHDHVRIRVGRAGSTHFNIKQDIIYVEASAKRKALFDLLMSMPPARTIVFVNSKRAADELDDYLYNLDIPCTSIHGDRTQREREDSLRAFRLGKCPVLIATGVSGRGLDIHNVLHVVNFDLPSRSFGGIEEYTHRIGRTGRIGNQGLATSFYNDRDEEMAETLVKTLLETRQAIPDFLEAHIPEGFTAQGEGNLDLLKFEADSDFGDDDNQGDADANDDGWS</t>
  </si>
  <si>
    <t>&gt;5714_g</t>
  </si>
  <si>
    <t>MRGAGCAVNDLWDRNLDPQVRRTRFRPIARGAITPFNALAFTGGLHLAGLAVLLQFPFQCLFYGIPSLLLVATYPLAKRVTHYPQFVLGLTFSWGAIMGFPALGIDLLHNEAALTAAACLYTSNVAWTILYDMIYAHMDIKDDAKAGIKSIALRHDKQTKKILTGLSIFQISLLAGAGMATGAGPAFFVGSCGGAAITLGVMILRVKLKDVKNCWWWFVNGGLLTGGVISAGLGVDYLAQYVKREREVDEVVQTV</t>
  </si>
  <si>
    <t>&gt;9488_g</t>
  </si>
  <si>
    <t>MSNQNLEDDSIDSLFDEDNLEDEDQQREELPSAWPTANLSERQHKYVDAALKHESGIHLNKQGLSPGTHSSAFLLRHEAIDENYNPPWLEAVLEELERRDYKDLKLTPRTVIVAINKIKNKNSNNPIAAGAAGTTTSEADFGPQRGDEGRTRVGYPPSGTVKEFQNQGDINYGNSAEYILMGTGEEISPTQFQRGGNNNYGMSAGNEISPSQFLDLPPDPMEDVAYEPPFSQQHSYAPLGDSDIRQGPADAPTLAVSQKRRNPVGVSAEAVQSRPSRAKKEKVPPEQRPLPLVDDNTGGLRPYTIAEISRYPYYDDGYKYEGETKQQWKRRVANAREAMKIHRKPTKPPAEKDKFNTNKQATDARRRQMAAENEKHEKAMEGYRYKSKFLEEKRQRHAHNSQARAEGLRLRRVHDQANAVLPRVPTPSPPPNSDDDEIWDMEFEERFYATQVGRQKERERNLQLAEDNGKSGLSPPNGAYKCIRCHAGRRGCGLNGSSGPNHRDPPCDLCIAQHCEDECTPEPSRRLIFTRKRKKGTGTRGDARSKGGTRKQVSFQDELSLSPRQSGQHARNPTRGGNERRRRVTRSVSPPPINSRRSQRAGRYNQNYREPRGYNNRYEEEEEEDMDADEREDRERAYEESRQMARTYFSGSSARPSTSNTGHQSMYNPPTVVPTYVLSPQPPTRGFGGPGTENLDPFTALQNSSPSWRYKASGQMDTRNDFQQQQYEPLHYSGYPSQSDSDLVDVASIDTMHPSYMTGISPLASQANINTNAPFNMESIDRRYTTGSSLSPLIKNTQPHEIIDLDPPTPPLPPPLMPPHLTYCYDGSQISQGPQNESWLHRDKPTLRKGDGRGCHERYRELDPRAPASEKVKACGLTVHEGGNEDEERDEDGNRIAPLLHTCELKESHARPKNFNVCGRCITAQATYLRPPNLNRLISQSWARLCFDCADRIWTQGVAKTDAQSVEECRCWTWLRDAWLCNKHRKEEWERAQEVILGTQEFEIRNGLENRCLGCGTNPPSSYLRAWACRLCRDWVIPHKPTWGQLGAA</t>
  </si>
  <si>
    <t>&gt;7445_g</t>
  </si>
  <si>
    <t>MFKIPREESPFYCIRRPGFSKFNCKTSTGQLEKGSESTGKRNQAQMSLLLTGEDAGLGLTRTQSHVAPVTAEVGREPEAFSLDVATEGSLSLKDLVAEIQQLEREFSEKGRGKEGEVGDVVIDVGYLGETMGYLDRLFGDGRKVGWEIRLPSIGIRNLKRITDPLLEDVKGLRSLLEEWPASPSVWSTVSFGVKHVGEVKTYRSKISEAQLKLTAFLSEATFLPEQSLDEPVSPTDPAPVLTINGPDGVVNNGVGVEHDEEKEASAVWVQLGERLKELPCTLRLSHVNEQLGEVIRLAGEGNEGMKAFGRDVAGILELCKKLDGRLRDHHEEFAKDVMRELHTCIDLEVKMLLHELRLIPPLMVQGLFRPSMPLTYTSLPIGQFLLDHQAILMMIQCLVAGCRMSGKDPRHNDETLKHEAFEEAGGAVLGRLAGHSGSVNSWSEVRRHFS</t>
  </si>
  <si>
    <t>&gt;7133_g</t>
  </si>
  <si>
    <t>MAAQQYNFPPPPPPPGPPPSNHPQYAYQPQQPQYQQPQRAGGGLRGRGNHQSGPYNPNQPGLYNGPPQGLPQGPPQHQPGPPNGYQGPNGQQSQPTYIGPQAPQGPPNHQGPPNGYPGPQPQWQNNQQNQQQGPQHRGPPQPQRPPQPPMQQLPMQQQQQPPLQVAPLSTNNYHPNYAPQLYQPQYGSQQPPQQYQSPQPPYGHSVPNQQPHGGPPPQWNGPPQPARPPFNNNRGRGGFQNVRGGHEAPLMGPPIRMGFDNDRGGHMAQAGNGYPPQYQTQTPVQFPQAPPYQTYPPANYSGQRSSLDPNPYNSGPNRGRGGNVNNFRGKGRGDFQQSRGRDNRHHSNGHRAPSENFHKQQSAGADANGGKKKKKRRTNTLGLTPNGADREESDEEIDDVDEEARLVTLLGPDTPQLPTDLDAWLAERRSRFPTKARREAALAELRQRREQNRNSRNNKEPSIKKEEGETKLEKQQRKADKLRRELEKTERKIQAEASGTSKRKRENGDEGDEERGQASEDDSNSSSSSESEDSPEVASSRHHIPMRVHQPPKAQLQRHCKYFSTGGTCGKKGKCRFVHDQEVRNQALREKEANGGKMTLAQRLILNDTAKDDLTILKSIKYLKEKGLMPDQLTSSVGSERFKSEEDGYAENLNYGDN</t>
  </si>
  <si>
    <t>&gt;417_g</t>
  </si>
  <si>
    <t>MFDSPPTLPPTPEPCIRINRSSQTSSRPIRAMDIEFISREVFAWSCGIDGDQDRSWEHFQNGGLNIGPWVRTALRLAGPAATKIQSSFTLHSCPRDIDFRLSASRIEDGERFQVFIPTSSVPILLDVAPVVFEGLEPETISPYQVARRANLVYWEERTKLLAEEILVPRGEFTVLFFTASIKVTGDIEGEWKVCIHGTRQTVNQHFHVARRCKCGEKWDSCPRCTSPRKFAFRKSQHSIGFMPHISTQRGKASVQQNAGFAVGNKKNEKADTKSISSNSLGEIDVAKEQTELVNTTSKDEIMHPPKATTIGVSNSKYIPAVRFGSANDGQLSIGVKIVTKKGDIITANGPTNSVNALADLVNAHIKQDKVTVVISSAKFGGELALYQALICVVVLLAGFLLVSRGFAFDISIES</t>
  </si>
  <si>
    <t>&gt;4564_g</t>
  </si>
  <si>
    <t>MNSGQDAHPSQGQSSGAPDQHHQQQQQQQQQQGRKITLFRPEQMRTLPSPFTDQEKAKYEHGLRQLYAQIEKNPRDSQSHMSAKQKLFDFSSTLQNKLQKNRMDQQRLAQQGGGGGSASGTRPPSQGQPSQTTEGSQSMLHQNSSSQQGQQAKPQISPKVMEHVNAFPYQLPASIIPNTSEAAKWLHDAKQRYLRGLIAMEQSTSRVSALDALRNKRNEEGKPLSPEEEKEYEEKKQAAQKSYREAKQFVDNFRHSQEQVRNAAQGQQSNSEGQGNGNGNGNGNGGVSNTNQPPLTRPQMNPQQVPNPALQNTQTVNAAIEAAKNRQMEGPRPSMQQNGQMSQPSQIPNQNAPSHPNMPQQQGGQNSNIKMEGGGPPQLNTAITQMQQNRSMQNSPGSAVPRSAGIPQSATSISQAQIPQALSHSDALHQAARSYSAPQVNVMGHSHPQAPREAQNTITNKMPIPKHLPERAIVPPMPVQMSQARPTYSGGPGGIGNGVLNQPVLAKTPGYNMEGEGDRVLSKKKLDELVRQVTGGGQQNGENGVSDLTPDVEDSILTVADNFVDQVLQAACKNAKERGSKVLEIRDIQLTLERGYNIRIPGYSSDEIRTVRKIQPSNAWITKMSAVQAAKVTGGKNAD</t>
  </si>
  <si>
    <t>&gt;4159_g</t>
  </si>
  <si>
    <t>MPRDDLSIDWNPRSLTPRRAFDPNMPLVENQDAAFVLDEWTNRAANMPNEIAFMQDEITEKDRQLQECLEIITKHDNAIQKFVKANGSHTKNPKEEAYTKIINANYDRAQTLQEEKIVLAQKASQIMDKHTLWLDSHLKAMQDRKEIPFDPELPSLLRPQAQERPRPEPSIPAMPLSQITNSAVPHVRHPNQHPQRPIPGHVQGHQPGALSTSSAPATPNASMLLNQRTRESSLGAAATNKRQRLTGGIGVLPPSGLARQSPMAPGTPRGGTPTVGRAGSVGPRTAQKSVAQKAPPKGSRQSGALRRPKKSGLSRIKRVGNKNSPSSTNDSELSDAESGSVDEEEEGTSPKKDSEGDAAMPDIDEDENGDNRKYCICQSVSYGDMVACDNETCKLEWFHWTCVGLKAEPKGKWYCPVCTAQEKEKQKQVAV</t>
  </si>
  <si>
    <t>&gt;9894_g</t>
  </si>
  <si>
    <t>MSAEKEEARNAASEAQRNDDNALPIYSATSPSQGPTIASPFDFPSNEPPPSSSASASASGSAPAQLKLPIAVPQVTPDKAGAFLNAYAQPLLRYGITPETWRAFLSTCSAFLAAKVSEQAIAHAADIGRHVTNVPKHFGQGTIGHAKSIGHNISDSAKRGNYLGAAMGVIGGAVALPVGTAVRAASAVIRLPGTAISAAARKPQTPKERAAAYASAANEKWLGARGLRAQLVDTSELARIVGLSTTGLLDLARTSGDRSAAGQINSLKEHISELEVFTGSTLELEVNTLWLVVFQEGSAGNQT</t>
  </si>
  <si>
    <t>&gt;107_g</t>
  </si>
  <si>
    <t>MAFLFGRRPRTNTVDLPKQAKEQISKIDGPGGAAKAEELAKTLAQMNPEQVYSLVTGMIQEDLLYLLAVNLWRLPFESRKDAQVIFSYVLRFRPPTASPKSEPLALSYVINNRPEVLVELCNGYDHKESATPAGTVLREVLKSDAAAALILYDDPADGSLGKGLSNIQPDLKQSGKGVFWKFFNWIDQGSFEVGADAFTTFREILTKHKSIVAQYLSTNFDLFFDKYNNILVKSESYVTKRQSIKLLGEILLDRANYSVMTAYVDRGEHLKICMNLLRDERKMVQYEGFHVFKVFVANPHKSVAVQKILLINRERLLTFLKHFLEDRTEDEQFIDEREFLIKQIKNMPPQPVEPTQKPALLGSRSNSGYDIWALQDILVLEFWASGMGDR</t>
  </si>
  <si>
    <t>&gt;4930_g</t>
  </si>
  <si>
    <t>MVALDQFPTSLDHSDEMWIAPAKPGEVDAGAYNKTLATVFDIALEALSEPSHRLLNIISFLNADMIPEEIVLAQHRNVSPRMPGQENSCYSLIKVLKLVVYTFLYIELYSPVLSTN</t>
  </si>
  <si>
    <t>&gt;10385_g</t>
  </si>
  <si>
    <t>MSYSPPPGLPSKSNSTLHPSLPARLPPSAPQFKPAYNDSRGAPPSTFTGFAPRSVAAPQPAYNNYTQPAYQPQQQYQAYGAPQNMEPVYGAAPQIRNPFAPPSATPSRAYEEDPELAAQIAQWQSAYASKDSQPTNGYTGAVRKYPNSGESSGAATSANAAPLGSRLDGPSMSSAAMNSAANNDTGVATVVNDAKTNTKTVVRSGGGTTWTDSSLLEWDPAHFRLFVGNLAGEVTDESLHKAFAKWPSVQKARVIRDKRTTKSKGYGFVSFSDGDEFFQAARDMQGKYIGSHPVLLRRSTTEIKAVTPKDNRNRNKNKGKGKDHKDKTRAGVQKAGSKTKGGLRVLG</t>
  </si>
  <si>
    <t>&gt;3627_g</t>
  </si>
  <si>
    <t>MAERSRRDAAQNGNGNGNGEFDDQWARQLTSQFEGLLRTKRLNGLDRSRTSSPSPRERKSSNNLRAPASSSSHNPPPPSPGYRPSTASASQNAGLPSYSSLRNMPKVPTAPADAASQKFRNLLISLSLTPTKYENPGLLDEALQVIPLDRIYGEAEEESQVLQAQAESMGDGRKPEWGYQDCVIRALLRWFKRSFYSWVNNPPCSVCLSPTIAQGMTPPTPEETAYGALRVELYRCSAGDCGAYERFPRYGDVWRLLQTRKGRCGEWVNVFSMLCRAVGGRVRWVWNAEDHVWTEVYSEMQKRWVHVDACEEAWDNPRLYTEGWGKKMSYCIAFSIDGATDVTRRYVRKAEHAADRTRCPEEVMLYIQNEIRNLRRSNMDKDERFRLEKEDAREDKELRNYVVQSIAHAVVHDIHPGNPATMAQPPVPPEDQKLPIEQPAGRQSGAQEWVNARGENGRRNQPPRSPRDPSQRGA</t>
  </si>
  <si>
    <t>&gt;5411_g</t>
  </si>
  <si>
    <t>MSSQVSSPKGMNLELSYTRLSPLPDPNDKSLSHTPIVFLHGLSTCHLEFSHATPFLSKDYDLILVDLPGHSGSRDILPFTLDNAIKALSHLISTKVVGGRAHVVGLSLGGVVALEFARRCPELVLSLFCTGCAPLSGYRKWFISRPRLMGAIDILSGKLTNEWMFWSYIGVEPFPELREEMRRNHSMELLRSGYGACAKMTIERVAEIRSVRIAIVAGGKKDSIEETRETGKALSYTNQECKAFVVRGAVHLWDLQLPELFAQAVRAWVEGSEMPKEFELLK</t>
  </si>
  <si>
    <t>&gt;4528_g</t>
  </si>
  <si>
    <t>MPLKNPPQAEPQVHILGLGNLGRLYAHALATLPAPPSVVLLFNRPTLTSEWETAGRQISITTNGSVSSSSNYQTQLIDAAPAAPIDILIIATKTLRTLEALSAIKTRLGANSTILFTQNGMDVVAEVNHTLFPRKETRPQYLAAITSHGVYSLGPFKSVHAGLADATIGPIILDLDTSTELKSQSRYLIDKIIAASSLAAREVTGEELLLLRLQKLAINTMLNPLTSIFNCKNGELFTREPILGLMRLLLTETSRVLQRISPGPEISSPFSFKNLEKLILDVAKRTGQNNSSMLQDVRAGRETEIDYINGYIVKKGKEFGIDVRWNEKLVEMVKERKVIGVDEIEKFFKP</t>
  </si>
  <si>
    <t>&gt;10203_g</t>
  </si>
  <si>
    <t>MAAPWYSWVREITWGRMAFVLLCLGMVLDQPFTTFISISPYATNNLFITIPYWIFSVANYQWANHVSKIMPNPYLDEVFHIPQAQAYCNGQYNVWDPKLTTPPGLYIIPAITKKLMGMGRYHQCGVQSLRVFNGVALWVGLGYIVECRARITTTWKASWAFWASRKRQSLSIADMHTAINICLFPPLFFFTGLYYTDVLSTVIVLRTYRQFLQRAGAYKNSAEGLFWIYILGMAALTLRQTNIFWVAVFLGGLELVRTLNFNKIPAAAEEPTPSTWKEAINIKYSQWSRGYIHDVRLNDAGVHDFVLCAVSIAIATIHQPLLVIRRLWPYISLLISFGAFVYWNGGVVLGDKSNHVATIHLPQMLYIWPFITFFSFPIILPPLLYSLKNTVSLLRLPSFPRLRQKFVLATGYISISLISTLVIIKYNTIIHPFTLADNRHYMFYVFRYTILCHPLIRYLLAPIYLICAWGVYITICAQSVHSTHPESNNEVPLSEAFNFDSAQQNPTSKTPTISTEKGLSQPIQKVQPEDKILTEVATRGPTTSFVLILLLTTSFSLITAPLVEPRYFILPWILWRLNLPSMSFPAPTLSEHQLLQQEQALQAKRKRDDDIGKEEEEDWVQFEDGEGLKKKWVRGWKEYDYRLFAETAWFAVVNGVTMWVFLNKGFSWPQEPGNVQRFMW</t>
  </si>
  <si>
    <t>&gt;5677_g</t>
  </si>
  <si>
    <t>MVATNKAPLSEDNVEEAILTGKHREENKRIANSSLVLGLLFLVWCLYFQCLRPVATYFGYGIKNIKTTSKENLLVNFDDIVPSKKLEWHSCYQSSYKCARLTVPMDYHRPLNASSSNPNVHIALVLIPGVHKGLKNFSSSPLLINPGGPGGSGVDFALSTGDSLHKVVGEDQDIIGFDPRGVGSSTPKADCFASFTENGEWDYVGGAFQRLMWSAAGKEIGLVNSSSDSLQKIDTRARAVAKLCQYTDLLLGRDSIFKYVNTPNVARDMLSIVDAWDEWTTSLESEHPNTSESATETQDRPESTGDWVNLDTYGKLVFWGFSYGSFLGATFASIFPDRVGRLVLDGVVDADYYVSPIWAESIIDADDNFNSFFKYCYQAGDKCQLHRTGDSIADIQERFQTVVTAIQKQPIVAINPLSNAPVILSYSDIKSLLFSTLYAPVQLFPIAAVILDFLYRGVPQTATHLSPQYDLQPLCGQPPPASSFPGEAQNAIMCLDKRYSLNETVANLQARFEEMSNMSSWADVWMTLMIGCDAWGIEGVDPPMRWDDHPAHKQKPINTSFPILFVSNTLDPVTPLKAGVKMAGKFVGSGFIEQKSEGHCSIAAVSRCTIRKIQAYLNEGKVPPHPIKGGKGRELVDGKWDTCEADEWPFHPFDIDAYISANGEESVVGVEAMLAFKEMQEEFKKLHFWGGNSLRLDPDIFQLL</t>
  </si>
  <si>
    <t>&gt;6477_g</t>
  </si>
  <si>
    <t>MKLQTPLFATQRAILLLALTSVIHAHTWVEELRLIASNGSYVGAPGYPRNYKSSGDDPSHTYLIPPNGRSTGNAILSTDLMCKIPQSGQISGFPALTAAPQDQIALRYLENGHVSLFTTQRGKPAGRGTVYIYGTDSAAATDTYLGIHKVWNAAGTGGDQRGKLLATRPFDDGRCFQANGKPPPITQQRIAKLSYPANTELPCQSDVQLPKDAGASGTYTLYWVWEWPTLYNNGAIQLNESYTSCMDINMVSKSSVPAAGSFNEKISGLGVNSMAIEAQLSTAIMINPLANEQTTSDNLNTASTPPGVTAPPEAAVNVPASTTSQPASSSLATSTVSVPTPTSSEPAKFFTVTVFATETVTAEPSPTASSAPTAPLSLTTTTTSVLAPSSSSPSSSIITTSSSVYLSQPTVGPSSSSLSSSSAVVYTASAPIPLPFLNSVGTVLTSSISAAPTLSGAVFHEPTASTTASLSAIESGVVDPTPSAMASGSACALAPSARRVRRRRVRNQVL</t>
  </si>
  <si>
    <t>&gt;17152_g</t>
  </si>
  <si>
    <t>MFIELF</t>
  </si>
  <si>
    <t>&gt;9137_g</t>
  </si>
  <si>
    <t>MNQSSGPNSVKLADELAAEKNPDLVDSKQTSVDIPVKEDFAISDQSQVDNAEENEHKPKSFIFKLCVFFLCVVTLVGAMDAVIVGSCLAAIAKDLKSTSSGSFWVGTAFLLGQTITIPIFGTTSEIFGRKWPILIALSIFAFGSILCATAKSTAWLIGARAVQGIGAGGMIQLVQVILSDISTMSERGLYMALAALAWSLGTNIGIPIGGAIGFYTTWRWIFWINLPICGICIPGLAFSLRLQQDTSSFMKKLRMIDWLGTAVFTCASTLFLVGITSGGVSHPWSSAAVLAPLIVGVALYLVFIYIEWRVAERPMMPLRIFNDRSAITGYSTSYLQGLVVWCYTYYMIDFFLGAMQHGILHSAAETMTTIAYSAPAGLVASILVKRIGKFKYLVVIGWALLVTMHPNSSKAVLYAPRCLASIGAGFLFPTPLFAVQARQRDEDIGVATSVQVFARSLGTAFGVALGGVIFQNEWSKLVSRAIAEQKIPQEYFIPSNIAEVAYELVRQFPESVQRQYQWVYSDSLRSVWYVMLGLSVAGFLISLTARDDLLRGGLQGKQNFQERRKERDLEEKPTSG</t>
  </si>
  <si>
    <t>&gt;9626_g</t>
  </si>
  <si>
    <t>MTNFFTDDDETIALIMQLQLQDLQELISTSHAKGKGREGTMTDLQLAYQTEKEELERGVMLITDRKMAQSVARAVVTDADLLASSAAREITASEDRAMSLRLGGVGAQLPAPAHLVGPKIEELLDPDFIDKLFALYVKPPSEDGCVDNDAAAEFGADFDSNSAAESSS</t>
  </si>
  <si>
    <t>&gt;704_g</t>
  </si>
  <si>
    <t>MPSNVRASGWCVTVLVFVVTALVVGAALVNVVCFEGAEKGKGSVIVSALEEEFMGNSGTGGFVRDGREVGEIKRRGGIGGVGEVAGLFVATAVTQGYSEGESSSLASTSKGGLGTMDSVTLEATADVAVVTGLVGSEEGVGGGSVSGSGNGSGNVVNEAFIVLASLSLVTNVQVESTTGGDGGGIAGLAGLLGGMMVTGVFSSSSSGISKMETSTALTQSTTTIFAAGVVVGVVSSSGVAMSSGYGLSPVSSGVEGESIASLTFGNLASSSSSVSSIGIALVTSSAVLADMTSSSDLKGFETSSVLVSSSSISRGSALLSSLTQNTAVAETESLVSSSSAFLFGLDSTAASLSSTVCDVESSTMDIPTSTFSSICDSGTASVTSISLSPVISLESSASDAGSASTTSEVSCSITSDTPYPSIPQSTPSSVSEVSEYRNSAPQSVSSTSSRSSSPIVSISSDSMSVSTPPAVATAYVPLTVAKTMSCALPSISISTITETETETETQTEIWQSVSISTVTEVRVEVITSFITFTSNFTVTQIQLQMETETEIVRSCSKTYHAGSGVRVGNFTHANCTLPLGVCHHAYHGNYVAPLVAGNGSLLSGLNGSTTGMANGTGTLSSLTATGNSGSLNVVASVAVMLQGVPPETTRPTLVGTRNIAEVAFETSGFGAKARKRRGRGRNRLEKRERGGT</t>
  </si>
  <si>
    <t>&gt;1826_g</t>
  </si>
  <si>
    <t>MAPTKAEEKGESSTAATKKLLKPNASGAVHYELPWVEKYRPVFLDDIVGNTETIERLKIIAKDGNMPHVIISGMPGIGKTTSVMCLARALLGDSYKEAVLELNASDERGIDVVRNRIKGFAQKKVTLPQGRHKLVILDEADSMTSGAQQALRRTMEIYSSTTRFAFACNQSNKIIEPLQSRCAILRYARLTDAQVVKRLLQIIEVEKVEYSEDGLAALVFSAEGDMRQAINNLQSTWAGFGFVSGDNVFKVVDSPHPIKVQAMLKACYEGKVDAALETLKELWDLGYSSHDIISTMFRVTKTIPTLSEHAKLEFIKEIGFTHMKILEGVQTLLQLSGCIARLTKINMNPSKFIATK</t>
  </si>
  <si>
    <t>&gt;7564_g</t>
  </si>
  <si>
    <t>MSNFTTPWLDTGDNAWQLTAGSLVALQSIPGLLVMYAGIVRSKWAVNSAFMAFYGFSATLITWVLWAYKVGFGVYMLPFAGRPGPVVTIAQELSQSQLPSAGLFQNFPLSTMIYFQFVFAGITIVIMAGAFLGRMNFTAWVIFVPLWITFSYAIGAYSLWGGGFLFQRGVIDYSGGYVIHLSSGTAGFVGAHWIGPRLAAEREDSRPNNVLAVMIGAGILWIGWNGFNGGDPYAASADAGVAVLNTNVCTAMSLLTWTLCDYFYFKKPSILGAVQGMITGLVAITPAAGVVAGWGAIAIGFASGTIPWLSMNIMGKKVAYFRKIDDVLGIFHTHMVAGFVGGICTGLFATVEGCAAFGITNLGGAIDGNGKQVYKQLYGALFVIAWNIVWTSLIMCFIKYVLRIPLRMTDEQLMAGDDAIHGEVAYVIASCEAHEHLLAGQYSKNDETQPGHGIMVGRDPADSPPMKVDEGKVEEKINRIGSGSGSGSGDKQD</t>
  </si>
  <si>
    <t>&gt;3272_g</t>
  </si>
  <si>
    <t>MTEATLEPRLTPPGDEEKAIVNTENSDTDTKVDEATGTGTDPDTNKPDKYLVDWDGPDDPECPINWTFRKKWFNLAIVSINTLVTPLASSMFAPGVPQLMVEFKSKSDLLASFVVSIYILGFAFGPMIVAPLCEIYGRRRIYQYFNVLFCVFTIACAYSTSMSMLMAMRFLAGFAGVTPLTIGAGSISDLIVTEERGAAMAIFSLGPLLGPIVGPIAGGFICQNLHWRWVFKILACASGAITIGSLFLDETYPATLLERKAAALRKEHNDPLYKSRYASNLSPLLVFQHAIIRPMKLLFMSPIVFLLSLHLSIVYGLLYLLFTTFTVLFEDVYHFSTGTVGLAFLGLGVGSIVGVAIVGGTVDKVYIHYEKKNGGVGKPEFRLPLMVWCSLFVPIGLFWYGWSAEEQVQWMVPIIGTAFIAVGMLSVMLPVNNYLVDAYTRYAASAMAAVTILRSLVGALLPLCGQVMFDKMGVGWGNSVLGFIALALVPIPWVFWRYGERIRTRNPIELD</t>
  </si>
  <si>
    <t>&gt;6411_g</t>
  </si>
  <si>
    <t>MAPAHQPQTLAGLKSGAYTGTKVLKLTSCNLASFPREILSLYNSLEILDLSGNPLSALPRDISRLHKLKVLFLSNCHFETFPQALHQCRSLEMVAFKANGMTTIREDAFPRKLKWLILTNNEIARLPESIGGYQSLQKCMLAGNRLSALPGSMARCRKLGLVRLSSNQLTRLPDWIFELPELSFLSYAGNPCSRLGEGVENPALDEIAWGDLEVGKLLGEGASGIISQGTWSKAARGKEGEKETVAVKIFKGEVTSDGSPMDEMDACILAGQHPHLISPLGKIYGHPEEKKGLVMELIPPVFTNLGGPPNFQTCTRDTFPAGTTLSLGQVLRILVGIARAAMHLHERGIAHGDLYAHNILVDGAGHALLGDFGAATVYDKSGDVKDRFEKMEVLAFGHLVEDLLGLVVRDVDVEGESVFDEKDGFIVEGLNAVHWMCSAPVIDDRPVFASLLDSLEAL</t>
  </si>
  <si>
    <t>&gt;2240_g</t>
  </si>
  <si>
    <t>MADPRNQHEQDEEHEGASSGELLIEAARRNNTELLEEVIQECGSVEKAALLLNSTKTSMGEYIYHIAALEGNYEIIDMLLDQEGFECDPISRVEGDTPLHSAVRYLNSLDFPPTPEILSFSADLISMMIEAGSDPRIRNKAHLTPYQLVDPRNTKLRQQLQDAVDISHDTRDFVVDDEEDVGDDYAGSGSDSDFDPEEFKREKARREQERKMLSNGVGAS</t>
  </si>
  <si>
    <t>&gt;3118_g</t>
  </si>
  <si>
    <t>MSEIKIDKTLFQERLSHFIAAWKADKRGGDAVFNGASSIVILMGKTEEAAQFQKNNAIHFWLLGYEFPATLFLFTLDGLYVVTTSKKAKHLEPLKGGKIPLHILVRGKDAEQNEKLFVEINNHIKAAGKKVGVLPKDSSTGPFIDEWKKVYGKISKDVEEVDISASISAAALAIKDENELRAMRNASKACIALMNPYFVEEMSNVLDEEKKVKHSQLVNKVDGKLDDTKFWTTVELPSKQKLPSDFDPSQLDWTHGPIIQSGGKFDLKMNAKADDELLHAGVIIASMGLRYKSYCSMIARTYLVDPNKSQESNYKLLLQVHNLVMKEIRDGATLKDIYSKALAAVRAKKPELEKHFLKNVGCGIGIETRDSSLLINAKNSRSLKDGMTLCITTGFTDIVNPNPQDKKSKIYSLVLTDTVRVTPSDPVIFTGDAPSDMDATSFFFKDEDEPEPTPKKAKRDSAVGAVAAKNITKTKLRAERSTNADDGAEAKRREHQKELAKKKHDEGLVRFAEATGDMNGTTVKKFKRFESYKRDNQFPNRVRDLAIFVDQKNSTVILPIMGRPVPFHIQTIKNASKSDEGDYSYLRINFLSPGQGVGRKDDQPFEDANAHFVRSLTFRSYDGERLQDIANQISNMKKDTVKREQEKKEMEDVVEQDKLVEIRNRRPAVMDNLFCRPAMDGKRVPGKVEIHQNGLRYQSPLNTQHRVDVLFSNVKHLFFQPCAHETISIIHVHLKDPIMIGKKKTKDVQFYREALDVQFDETGNRKRKYRYGDEEEFEAEQEERRRRADLDRQMKAFAEKIAEAGKNENVDVDVPFRELGFNGVPFRASVFCQPSTDCLVQIAEPPFMVITLEDIEIAHLERVQFGLKNFDMVLVFKDFHRPPTHINTIPVESLENVKEWLDSVNIPFSEGPLNLNWPTIMKTVTADPHRFFLDGGWSFLSTESDEEDEDEESEESAFEISESELAVSDESSDEDSDFDSNASAEASEEGSDDDASEGEDWDELEKKAKRKDRESGLNDEEEAPKKKRKH</t>
  </si>
  <si>
    <t>&gt;3497_g</t>
  </si>
  <si>
    <t>MTGHSRRRSSSNVQYHYQRYVPHSSPLLDEDGGETKLPTFNALLMRTRRRMRSKQFLAVVALVLFAGFSIFYLKTPSWPPGGVQTSIPANSNSKSDPDSHPSNHKPSSDTATGETRPPSEPPFIGTAHPIWQLVKNAEQEFEKTLSRQSKTLEEAVAEYRRRYGIPPPPNFDKWYAFAKEKGVQLIDEYDNIHESLTPFWGLRPSTIRGRAREAVGFDANNLIGALIRNGEITKIDGGGKWQLDATAGMMKNFIKYLPDMDLAFNIHDEPRVVVPYDDLARLVNKAKDIKMPAANAIATPRNSWSARPADLSDGLRFEDVKTTRFNVFAHQPTWTHSRMSCPPDSPSRALEDEGKKDNYASYAVTELGFVYNQTAFSDICQSPSFGETYGFFDRPNAFNIVHDLMPVFSQSKISSFSDILYPSPWYWYGKVPYNESTDMPWSEKADKMYWRGSTTGGFSRDGGWRRQHRQRFIQKINAVDQAKVFVNRAEGSKEDWQVKQVPRSDYKEIFDVYFSNVGQCDPGDCEAQKEFFDIKETAKQQDAWKYRYLLDIDGNAFSGRFYAFLKSKSLVYKMAIFREWHEQWLKPWVHYIPLSLRGDEWVEAVRWFAEEPEGKREAEKMALQGRDWADKVLRNEDLEVWFFRLLLEYGRLVDDDREIIGYIG</t>
  </si>
  <si>
    <t>&gt;3649_g</t>
  </si>
  <si>
    <t>MATSLSWTVDRCRNGTCINHAQPLNPNDNDTQQTVYQPPCPSWLYEWGDVAGCIDVAVVSASTVTNVGPRFEWYPLAVRDEAFFHALISSVSSHAAYMQKLHLPPAFFRHRGEAIRLLNKRIAKGAHDEGTINTVAVFAQQESFEGRPEKALAHINGLLQILQAAGGIHSEKLTPMARRHVYLTDLSACITLNSMPLMMPSLSLAYLQPHFGRPSTEMISYAKNFGARLYNFTNSPLSDTAANVLWGLRSISELLESIHLGTELVDTPSATDLQFTNRVEVLECLAHRLWYVEDANSPQHSVFRTFGLACLIYIYIKLRELPKELGMHAMLASRIKTELEGCSELNILLATFQNLMLWEVFLCGEVADFRERPFFARHLFARQATRILMNRKLETKSEIVCAAQEFI</t>
  </si>
  <si>
    <t>&gt;1662_g</t>
  </si>
  <si>
    <t>MASIKAMMRLPPSSIGLKSATYSRSFATSQRASWAGGLRPTSRILLQSKLQRPSCRGYADAPSIKVPKRRFRWFKFLWRVTYLSAIGGTAYLAYGVYELRHPDDQFETDPSKKNLVILGTGWGAVSLLKKLDTENYNVIVISPRNYFLFTPLLPSCTTGTIEHRSIMEPIRSILRHKKTAVKFYEAEATKIDHVKKTVSINDNSDIKGASSETEVPYDMLVVSVGAENATFGIPGVREHSCFLKEIGDAQQIRKKIMDCVETATFKDQSPEEVERLLHMVVVGGGPTGVEFAGELQDFFDQDIKKWIPEIADKFKVTLIEALPNVLPMFSKQLIEYTESTFKEEKITIKTKTAVKKVTDKTVEAEATGPDGKKTTEIMPYGLLVWATGNAVRPVIRDLMSQIPAQKDSRRGLAVNEYLVVQGTKDIWATGDCAVAGYAPTAQVASQEGAFLARLFNTMAKSEAIESQIHELSSSLNLQPGNTAEVAKEIEAHEKQLRRIKDIKPFHYTHQGSLAYIGSERAVADVSWLNGNFATGGGLTYLFWRSAYLSMCFSTRNRVLVVLDWLKSKAFGRDVSRE</t>
  </si>
  <si>
    <t>&gt;3372_g</t>
  </si>
  <si>
    <t>MTLVVPEMMVVKPERAREGLRGMVIDAAITYSDAPEVVTSEADSGTAPMIDAILDNTGDCDWVVKTPAAVEMDKMVVCGTVEDLGSEVIVAETWVVVAIRPASILVDEIDGSVSVGVTVIIVDDVKSKPAAY</t>
  </si>
  <si>
    <t>&gt;2807_g</t>
  </si>
  <si>
    <t>MGSFKFTQNKRHSLYQNIAIIILSSAFTFATLVLLVRSGHIEILTTITERVHHEFCSTTSEQCHCPAPLKCPQPEPFRETYPKKFKEIHALRPAHSTIEAARKINWDAVLLPPNGGFLMVEEHDHNIQGYGVSMFHNLHCLTMIRKMLIGLPMSGEHEANAEAWMKDPLHYLHCLDYMAQGIMCSADDTLEKPATTTNFLGEVVDGIDGMGHTHQCRNASKLWEIVVGSETKPIKEALIGRTAVFL</t>
  </si>
  <si>
    <t>&gt;7473_g</t>
  </si>
  <si>
    <t>MLFEYLQKTNGVCLDEKRPRKQLPSSAPVRGYLCNDDSAPSPRSGRWELLGPAARILKGGVEVLNRTWTGPRGGMTEEEKAAKRKMEERRQILSLRMKNAETMAQWRDAAKELDVLDDHENWKSDGTSAGFDALLILERLQQLDHARIECDVKEMLVLVRTALSRDLGGMGDIRLYKHSHIGTKDLIERYIDSAMDTIKSLVATSKHGLPDGMASKDILEQVVYARQAFGRSALLLSGGATFGMNHVGVLKALFEAQLLPRIISGSSAGSIVCAVLCTRTDEEIPQVLENFPYGDLAVFEEEGNEDGILERVRRFLTQGAWIDIKHLSRVMRSMLGDMTFQEAYNRTRRILNICVSSASVYELPRLLNYVTAPNVMIWSAVAASCSVPFVFSPGQLLVKNPLTGENIPWNPTPQLWIDGSVDSDLPMNRLAEMFNVNHFIVSQVNPHVIPFLMKDEVAVTKEVEEDSDPRPGWVYTLTNLAKDEALHRMQVLADLGIFPNLVTKARSVLSQKYSGDITILPAIEYKDFPRMLKNPTSDFMVEACLRGERATWPKLSRIRNHCAIELELDAAVQALRARVVFSPSQVDLRRMTTGSYAGAFPIPLKRSGRARRDSSGNLHALRTNIAEEPTRVRKSVSRPPRRTASTYWLQGSNRHLPAPTRPRPRSEHGTPLITSNPEENPFKFPTDKTTFEPNAQIPDISSAGETTHSPLSGSDADIDSLTEESSPESDLRDELPGLGLYYSPSSHNRYALANLIDFFSTSQPITPKTDHILATSPATSRVNIAITPSPVTGGKKPGENKSMATPSSPESRYKNPFHPPQDQSAAAN</t>
  </si>
  <si>
    <t>&gt;10779_g</t>
  </si>
  <si>
    <t>METQGHAAVMDSSLDVPYQNEPSSPLNTLGSSTPSAPETSNDLTIPSIDANETILNQTASPNPGAERNLALRFSPNSPADRCKITAAFQSLKHGARQGQTSIDSWLVPVHASTSSPARPVTTKELRTRSLRRCRSRNARLQKLFDFDIDYTDVETYNLKRGANDDDAEFTPGDDDSIAAGLQVPVEDKIFFRKKRKTNSLATVATQSYHVNAQDGKPEPYGKPLLWASIRQQLCETTDYYRAYQSSAYTHNKRVYGFMCDKEVTDRDVFTDQILISRIGGGRLKNATGQMVQSGDHMKSAVTESFQKSMEECISVAVIAAQGNYLSPSKLPHYYTVLGWFHVTDVWSEIIDGCKTWKARLEKIHLDEKSWWAPKDSEFHPPNFAFPKAQNHECNKCHHASKTIFNVGWVCLNPSCKSYYEDFNGQKIVEKGLAYSKAFLDERKPFLGTIPSPESIAPPLPTDADLISMGASGVEPICKRGIVCPRCQCCTRRIEWHQWSCENKDCDFKYSLTQKPISASNAIAQIPPEKRRNTPPHTKLDSVVSKQMIVGAYNCHQFSLPDEDGNIIGFVCVLKANKQINAQRDGPDDIFLEMQNGDFGLKRHAARAKNSTQETLTSHWASNWGAPYKFAVATESKPFDQAPLAIIKALKRMTWAGQAILTSNNEEFQAFNELLSVGYFEDTHMGYHDDGEKELGPTVASLSLGVGSTMHFRAKAKNKINIPAKITQKGLKSVSLSIKLEHGDIMVMHGAKIQQLYEHEVRPSGKLRFALTCRYVRPEMLPNNKERQYSIAAAVLPLGSEQYNYAGN</t>
  </si>
  <si>
    <t>&gt;9296_g</t>
  </si>
  <si>
    <t>MASNFSVALEADQNSTSNNSPWTASSSPVTHGHESFSLRLPPLNQNPEPEGQFELPSFDDFQELQFFDRLPSISSPPIAQSPRYGRRGQVGPSPSPSLFVESDGPPPSNQQARRAPASVSQYDFAAGSESPDPFGDFLDLMPEPPRSPTRRLMPSHDTTRSSSFVDLTYSSPQQHNSEMAPTTRKRKAPGEPGRANASGAKVASQQSLDNVDVVDLVDVEDESQYEALKVKNQAELIKKQNEEEANKPVRLAEFQCIICMDNPTDLTVTHCGHLFCSECLFQALHAGDKKVCPVCRTQINTNKPSGRIPKNGTFPLEMKLMTVSRKGKEPARP</t>
  </si>
  <si>
    <t>&gt;10200_g</t>
  </si>
  <si>
    <t>MDVDGAHFRRQLLPVLKHIANASFITFDLEMSGISTRSNSKSSTDRSQDVGKPSLQSMYDEMRNAAETFQVLQVGITCVEEDREREFYLARPFNFNLSPLAAEGVDLRQDRHFTFSSSACDFLQKNAFDFGKVFTSGVPYLSRSEEGELREEFKNRLAKISTIPDVVIPPSDSLTLEFYRSARRTISEWVNPPTKPEKQDDFVNIVRKNGLNGYQRRLIHQLVRSEFPTLKAFAKCEGEFMRVEKLDPKREADFQARKLNVFNNLIAKQKGLVWVFEALCNGDLTGIQAEWFASPEISEKDMIALKLELASIIEKLRSKRHIIVGHNLFMDLAYLYNTFVGPLPGEVKHFQEDIHELFPVVIDTKYLATYGDSAMGPRNSLKELLAPFLKVHIPLIVLCEGHTKYGAAFGKEHEAGFDSWMTAELFVKLTAKLYASSHISSPSTSSTITKPLRTPDSEDAITFSSDEDDDEDSSASGGGVRLTPSLGSHSTSPNVNVLDKHLPPSWHAMMLQNPFAVLADKGNGDRDGDGDGDGDGDGDGDKITRTGQWIPVIGNRFWGPYINKLRVNAIDGGVCDLAAEENSDE</t>
  </si>
  <si>
    <t>&gt;4776_g</t>
  </si>
  <si>
    <t>MAGKKKRNHPDIEELLQRPWCYYCERDFDDLKILISHQKAKHFKCERCGRRLNTAGGLSVHMNQVHKETLTSVDNSLPNRQGLEVEIFGMEGIPEDVSQAHNQRIIAGFYQAEAERRAATGNPGPGASQGGQLKKPKFESPSDLKKRLAEHKARKAEQAAGGGSSGGNTPLDIQNSPMGQSPGVYNASPFPPPQAQYGASQGAGYGSFSQEPYAQPAVAYQQPFTQQPPFSGPPGAQYQPQYSAPQQYAPPQSFPNGFQQPQQGFGTPPGSFNGYQAPPSHSPPQHGGLPNRPPSLPPPPGLPQRPTFGAPVVPPYQMQQLHQGPPQGGWNGNTWKGQDQNSAMSTGYPPHSQGYNGATNASSVEDLISGAAREADDIDEIIRMAEAGIKPPKKGEPIVPQHLAPATVSTPSPAPEAAKEPTEKKSKKDKPIKMIYSDNDLSPEEKMAMMPRYAFVPDGKTETSFEDAATLPVVAVAVDA</t>
  </si>
  <si>
    <t>&gt;1126_g</t>
  </si>
  <si>
    <t>MTSDELLFAVALGVLSLVLYTLMQQPQPSKIRRTFPQPLTPPRQPQSLITITTPYNEDEIVEIVKDIYQVLTKLCYISAGDIAWPSEEVTEAIVLERGVIPQRRIHQRPDETWDYEPRHPINEELCKKLHLAPSVISLMKKLPYPKDERTAGGLDLWPHSRPLCYLEDQDILQGRDPERLYDDRPQFKDGPLSFRDDYLLPQDICLTWQGDEEGWSIVLDTWENTVRMVDFDGPPEPDSPQEVEPERPDEPSHYRNYPTQHAPSILRRHLERIKSLDLIPSTSGISQGLLGEGTGDEWAQRQVKMILIERYGWPDNFKREEWQREGENLWDRLIRETNTLNVISLIFAPTAALIFAAIMYARCILSYRQQPAEIELQSASTV</t>
  </si>
  <si>
    <t>&gt;17173_g</t>
  </si>
  <si>
    <t>SRGLRLMN</t>
  </si>
  <si>
    <t>&gt;3801_g</t>
  </si>
  <si>
    <t>MQFNTFTIVLAALASIASATESGVAGVATSTIASTGVATAPTATGSPIVSATNGASLNGVSALGFIVAGGVAMLL</t>
  </si>
  <si>
    <t>&gt;7969_g</t>
  </si>
  <si>
    <t>MSLGPLWKGSAASRLAVKLDDERTSRLKRTNAASLRAPTLGSGILFSYPQLATITGVQGVVVYAITSAAPLMIFAYLGPIIRKKCPEGFVLTEWTRQRYGLVAALFLSFLTLVTMFLYMVAELSALQQIMGALTGMDGLPMVIVECAVTTIYTSLGGFKISFITDNIQGAMVIGLIIIATITVGVETKIDKSLIDPSGLTKASLLGWQLLYILPVAVLTNDFFLSNFWIRTFASKTDKDLWIGVSIAAFVTLIILTLVGTTGLIATWSGAFDPSNPDQDGSIAFFYLLQQLPAWTVGVVLVMVVSLSTAAFDSLQSAMVSSASNDLFRNKLNIWWIRCGVILIIFPVVVLALRAPSILQIYLISDLVSASTIPVLILGLNDSFYFWRGFEVVVGGLGGILTVFIFGTIYYGDALKGAQLILLEQGLYENDWSAFGAFVAAPVGGLLWGFGALALRLSFQWLVAKRTGTRFDALDRPVKDQGVGSAGDDRASQVNAETEASEALVNSDSKGKFF</t>
  </si>
  <si>
    <t>&gt;9850_g</t>
  </si>
  <si>
    <t>MSVYSSTLNLRPSERGHLPELRNYTCSKDIPEVIFNRKVLVTIQHIREAQTAGVITNMAENDTQWFIEFCLWRTFIRVQQEENNVPFPYLSELPSRQHGFSWAKSTLQGQLGTSQPQLDPGTEEIWGYQAQGEVKLQSQQNHKHTLEPKAEIPQGLVELEKYISETQLKAPVLQLEAKELFFQIGQIWNQSVGVTQSLVIKRNTQNLLLEEILEEKRLQEIAEEAEFMLRLLELYIHRESEDN</t>
  </si>
  <si>
    <t>&gt;1058_g</t>
  </si>
  <si>
    <t>MNPMFAPNDSAISVAAESSDPSATTSTMPPKPPSPPAQTPHQQPQSNSPREAPATAHYEELSPEERAVADAQSNEAALQAEHGIELDSAESDSDPGYETDSVQSTSTSISSSVYNFAFENGRRYHSFREGRYSFPNDPSEQDREDLKHAMMRHLCGQRLHFAPIGDNPQHILDMGTGTGIWAIEMGDLFPSADVLGVDLSPIQPLEVPPNVHFMVDDIESLWLKPQEYYDYVHARHMVMGIKNWPRLMGQVLTHLKPGGYLELQEMLHYPYTDDNSMSPDHPVAEFWRLIAEALSALGVNFHATLVLPDMMREAGFINVETRILNAPIGPWAKNEVLKLVGLFWRTILMDGLEPIALGPLTRGLGWSKEEVFVFLVRVRIAYNALKRDKVHAYMPCYIITGQKPFGPSTAVSTET</t>
  </si>
  <si>
    <t>&gt;5663_g</t>
  </si>
  <si>
    <t>MSENFVAPNQHRQLRACMVCSIVMTQSRFIREGCPNCDEFLHLEGSQEAVVDCTSQVFEGLITLADPAKSWVAKWQRLDKYVRGVYATKVSGVLPDEVVAVMEDDFRIRYIPRDGSATEAD</t>
  </si>
  <si>
    <t>&gt;4352_g</t>
  </si>
  <si>
    <t>MLLDEQARFNERVTPTSGSGIVPPNNEHLKVKWPVPPLRMMAGDTVLAYLQAQVAMNNSDSKFWKEKARKVWDLQLAQDLAFKSLLDEISNKLEDVPKYTQKFDNFKAAYKQRVNPHFERLRDMNEEIQKLKLNQNILQGGLVEVAPLIKPNLVNQRDFASIISVPAYKLEFAPIYMEAFAFQHFRNFWINDPSRYIQDGDKWFSNDFIRLNKEISKIKLLDEDGEGEPQPLGILPRVLRSAPLTLKFPLYKLLNSKEFEFADDDGSEMEEVKDEEPALELPEDFEANVKALLDRLRNFLLNVKPNDRDASFGKSVLDNELSRLGEQLKQTKYDPSDMKLSKVLEIFDQIRPQEWNRLKEEEVRTIFESGEQLLLNAGIPVGLAAAFCPERLVNPTPPVTLPKLPDPTLPATMPKLPTDPAPTAIKPTSATAGTPVSKSQSKIFRTPNYKPGVVYEMVDGEMLGHMIRR</t>
  </si>
  <si>
    <t>&gt;10091_g</t>
  </si>
  <si>
    <t>MASYFQSYLQNSSVPKKLLRHVLSRLEILDTDALDLENLDIAWGKKSTFEYRDVGLRLKKLEALLQLPPSFEIANARVLLLRLTIPLDIFNSPIIVEVDGVESQLSVKSRLEKGTNPATSRTSHNRKLKRTRPRSFPGSDADRSSAGWRSGLDLAEDGQEEPAIPTAVDLAESFLQTEPEEERAELEAAILNEAEDVSSSSVMSDDSEIPIGTGTSLSLPTFLAKFLQGVINRAQVRIHGITINLEVDIPNESTGSQITTSTDAVTFQLQVDNIDIEGVTYHLDPEVKENGDNLKPPTKEGKRLLYLSKIRGALISEANYFSSLARSSALSSPSATQSDVFGNRVTPSKANSSTRGSMIRPNSADPLPSSKSSISSSDHSLASLLPLKGDIPDLGNSTIASDSGRFEDASEDDESCNMSESMQASLSEVGDSMYGDSAYLDQMTDSECMEENDLAPKSFANPAFQAINTEDTSPMSTPRASAHLPSPPRAGFLSNTRPAENHVPPSMLQSTILPKRPLRRFSEDRVSRSQPALPTTSLNTTIRTGSPSMKEETRIDVHRIDEEDDIATPVGEHDLAQSKLFSHEDAESMYMSALSHDSSSSRILGGWSRSSVGSNRSFSPPGSPQFFPTEDHLDNLETARLSLPEDILPGCVLESPTSPSLSTSPKLPPYSSSFTPNETTPSIPPNASDISERSITSDEYSRLSKQIFNLDRVAIYIPALESAEAEPLEGVTTTSLMGSTFDGHTDTSQSTSMDVPGAFSTHLPQQRARQVPPVSVRSPPVSATRPLGVRDNAIEIALGHMLMQFDISIGRLVFKLITQLKEAFNQDSPKSTTTASKPETEPHDKKLSFGAEEISLKFLDQLEGTSYPPNVVPYRGISSGDVLLQTSLRGLKIETEILKSTTTTTLALKKFLFGYAQENIVSFDANLQMRASVKDLNASDGVDVMVKLTQTSEASRCKVITLPMHVSIDLQRLDETFSWFGGLSSVLNLGSSMASNATITAKYPSKPKPRGVRFEAPIRPDDKSVAAQNKADIRLGGFILDLVGTECSIGAETSAIKVVNRDEGIGVVIQKIRFSGPHLKRSNEEPAISVDISSTRIEYLTSPKDSDLDHLLSLITPSKAKYDQDDDILLDTLLRQRKQGAVIRVSVDDFQSHIGRTRELSYLPELGEEIARLSTVAKYLPDDDRPGLLSLISVRNFGANVDFDNDIGSVQVSSSDIEVAQITLPALIALSVGTLSARRNVSEELLGPATDAELREPRERAPAIMARMIGDEMEPIVKIKLWNLKVEYRVPTLMTLLGLGDNSTSEDVSAGLVASIATLRDYSHSDPPNDKEKIAVQSPIDSSSRPMTIDIVLKDCILGLNPLGLPSKVLVVLSEGHLVAVLPKDGKADASVEASKASLLVIDNVANLVTSRPNVNQRRQSFDGGSTQVADLCAIGYVSVSYISSAKAIAKMVTSEEGEASIDVELRDDLFVLESCADSTQTLIGVLSGLSPPTPPSTAIKYRTKVIPVHDLLASLSGDAFGTAEGDYNFEDDFGIEGELEGDEEPVDLDFDSHYYQEDDGVHRETVFEYGEASSASTQVTSRDTRDGVLLESFVREDEGPTNEALDFEEDHFGTGSILEGTAHRWNSAKNTYDRSNSSRIRKSPLKVCVRDVHVIWNLFDGYDWQQTRDTITKAVQDVESKAIERRTRSERRPTFDQDIEDEETVIGDFLFNSIYIGIPANRDPRELSAAINQELNDTATETESIATTSFSSSPSRTGSSRKKTKKLRLNRSKHHKITFELRGVSIDLVTFPPGSGETQSSIDIRVHDFEAFDHIPTSTWRKFATYMQDAGERETGSSMIHIEILNVKPVPDLAASEIVAKATILPLRLHVDQDALDFITRFFEFKDDSAPIHASPGDVPFLQRVEVNAVQVKLDFKPKRVDYAGLRSGHTTEFMNFLILDEADMVMRHCIIYGISGFDKLGKTLNDIWMPDIKRNQLPGILAGLAPVRSLVNVGGGFRHLVVVPMREYKKDGRIVRSISKGAAAFARTTGTELVKLGAKVAIGVQTALQSAEGVLSPPEYKSSADDDEEDSEEQNKQISLYANQPVGVLQGLRGGYSGLQRDLVLARDAIIAMPGEGMEQGTAAGVLKAVRKYAPTVILRPAIGVAKAGGQILMGATNSLDPSNLQRAEEKYKKH</t>
  </si>
  <si>
    <t>&gt;8047_g</t>
  </si>
  <si>
    <t>MAGEATPTTAPGQIEPDDDSANSTYSDDEGSALNYQSISSSIYNYRVENGHTYHAYSDGKYLVSNDEVDKTLLLMDLVYHALLRIFDGKPFFAPVKNPQRIVDMGTGTGIWALDVGDAYPEAHAIGIDLSPIQPQWVSPNVEFRIDDLEKPWVFETPLDLVHSRICSGSAIRNWPQYLSEAFRCLKPGGWVEAQEFDVIPKSDDNSFPPNSFILQYHMLEQEGMLKSGCNLSSNSQELKRQMEEAGFVNVQTIDFKLPLSPWCKEPKLKEAGAFAMVSMLEGMSGMSMAVFTRNLGWEPIEVEVLLANVRNEWKQKSIHAYYDLYVVYGQKPEKGA</t>
  </si>
  <si>
    <t>&gt;649_g</t>
  </si>
  <si>
    <t>MTSRLVLVIGDLHIPDRAIDIPAKFKKLLTPGKIGQTLCLGNLTDKPTYDYLRSIAPDLKIVKGKFDSEATSLPLSQVVTHGSLRIGFLEGFTMVAPVETDLMLAEANKLDVDVLCWGGTHRFDAYEYENKFFVNPGSATGAFTTGWVGEGEEMVPSFCLMDVQGLGLTLYVYQLRKDANGVESVNVEKITYTKVVGGS</t>
  </si>
  <si>
    <t>&gt;3134_g</t>
  </si>
  <si>
    <t>MFPIAEFIRSSTSRTTSSSTRSPSPQTLHPATQVISIPDKGVSTFPELKRYVLNLAAKGKDEAAAESKYEYNEDWEKKERAPAPAEAFGWGCKEIGLDRMWVEWSCGSDGVEDTSIFTGIDGNGDDEKCRMTLQCMAQRGFRDILHVNFEPKEDGADPMELGRGESQEKSQESTEASENMALRRKEEWKSWSFVYSLCTQGIGNNLLSLRPW</t>
  </si>
  <si>
    <t>&gt;2225_g</t>
  </si>
  <si>
    <t>MSRPVAQIFIIGGSHAGLGTALQILRNIPNTKVTVISTSPDYYWNVASPRFLARPEAIPLDKILMPIERLFGKYMQYQFEFVHATVIELDTKGKCISTDDGLSRKYDYLVIASGSHTLATIAEPGIPVKYPILDSLRESLPKAQELIARSQRIVIGGGGPVGIELAGEIADAYPSKSITMVFAGFRLLDNLKGSASIEAGKKLHKLGIVVRSGAKVKKVEFNEKSNDYTVTLTDDFSVNADLYIPAIGVIPNNKFIPSFLLSQKGWVKTDEFLAVKSVPCVYAVGDIVDGQVKMLTVVKSHINTVVKNLEVDISGVGVRRPLKLPMLDGMLVPIGKHGGTGQIGSFVTWSWIVSYLKGDFSMSKADAFVS</t>
  </si>
  <si>
    <t>&gt;5482_g</t>
  </si>
  <si>
    <t>MANSHIPPPRHIASKTNAGEGETAAEMPPSSGNLLGGQGREVGASHLCRGELAGVAVPTQDMMAARGPFRTTSASCHHQVSLAGGMKRDGRDERDWEPLTGRWQTVKLVVSWRDNLLGELYVPSMFTKAGWKSWDVWGRFQKRESRLVHENRTKPNQTKPNQTKPNQTKPNQTKRKLGRQKATHGTPLQPSATGATTCTAEPSDQSHQSHLPRSDHPTSESPTPNPPPNDGNARVLSYTMVPLVAPGPVSVTTLACRAAEEGRAIGLTTGIVRGHEGNVHVYVLPSMERPIFK</t>
  </si>
  <si>
    <t>&gt;6946_g</t>
  </si>
  <si>
    <t>MLIIFRCHRLQRDCEPSLVRERAQPRKRKIPATTYEPLFDVSWFWLIFASYTDLSRSRIARDRVEKLEEKLDGLVTLLEAANKGGAETATVSPSHLLPGVGCDDASVGLAQANQASVSTVSGFAGVAPVTFDESYQNVPAGPQPSVASIVDNGGNVQLPILQANPVVQKVSEPGEVARWEHRLFDGGRPRDRFDLPPVGPLEPDPLLLSHKPPPPPTFQLGDINLGNEDPDILLNIFRQEMNPNFPFISVPDTSTAEQLRRDSPTLFTAIMAVTSRVTPQQKALGKMVMKQLAERIFVNEERNMDILLGSLTYAGWCRFQFYNIPVLSSVMAAIQTIIVDLRLNRPEKHDGPSDIVLALREANGIPYLKPTTRTLEERRAFLGYFFLTSFSSSFFRRMETMKWTPYIDECCVVLNRPGGHCDDLAAVAMAKIQFVTETISLSPWHRRADGYDPPTEVPPTLYMNSLKGKIKSIQTEFGAVLQSNACVLLHYQNLEILLYKIGLSKASLLSTFDSQQFNRLEYLYACLHGVKLFQETFWAIPTTRYHCFSISMLAVFTQVHGILQLLSTFDHPDWDLTYVKNTVSFTGTLDKLTERFGQVKFVLNLDPHTAEPLDLFSKTSKKSAWVKAYFESKNHKATGEADISMDFSLGPADLAPSYDPMDFLDDTWYQTFLGAGDQQFIWQ</t>
  </si>
  <si>
    <t>&gt;6596_g</t>
  </si>
  <si>
    <t>MSFLLRRALLRNGSARAFSTTATRHSFAKMTIVGRLADTPEVQATSTGQEILRYAVGTNSGPRDNQKTSWFRVTSFLPEGPQRDFIASLDKGTLVYVEGEASMSQFQDAEGKNRTALNLVQQKLEVLSPKKPQQ</t>
  </si>
  <si>
    <t>&gt;9484_g</t>
  </si>
  <si>
    <t>MSSTQDQNLETQPSMLSGHAKYAKGYVEESIGNVTGSKEWQESGKSDSQAGVEEMKAARANSKSEPAASGLGGKVEELAGKAAGCEGMEKEGLERQSKV</t>
  </si>
  <si>
    <t>&gt;10182_g</t>
  </si>
  <si>
    <t>MKLSSFLQLPLILASFLAPAAVDAEHTSNWAVLVSTSRFWFNYRHLANVLSLYRTVKRLGIPDSQIILMLPDDMACNPRNAFPGTVYSNADRAVDLYGDNIEVDYRGYEVTVENFIRLLTDRVGEEMPRSKRLLTDDRSNILVYMTGHGGNEFLKFQDAEEISAFDLADAFEQMWEKKRYHELLFMIDTCQANTMYSKFYSPNIIATGSSEIDQSSYSHHADNDVGVAVIDRYTYYNLDFLETQVREPSSKMNLGDLFDSYDESKIHSHPGVRWDLFPGGEQAGRERLVMDFFGNVQNVEVDNAGNETEWKEDLLALGKKIAQLKESADAADAAEAAQKNVSSPPAPLPGSHTSKKIGAAKVEVDDTWWGKKVVGVGALVGFSAVWFLSTMLESS</t>
  </si>
  <si>
    <t>&gt;5050_g</t>
  </si>
  <si>
    <t>MESKTVAPYGTWKSPISSAIVSGSSLKFYGVLTHPQTQSIFLVEGRPAEKGRVAIVQLKDGQSIDVLPKDYNVKSKIHEYGGGAAGMSVDGKIVFTDAETDGVFRVGIESDEHSGIVDEIVHGSGDGKVRYADFDMHPIDTGVLLAIEEVHQGEEVVNRLVVIEGVKKEVRIVVEGADFYSHPKFSPDGRKVSWIQWMHPDMPWIGTEVYVAEWVDGKVEKIVKIAGEAGRESIVQPKWHTDGTLLYGSDKTGVWQLYRWDSKVGVSEHLEVGEFNDAELGAGEWTLGNCTYISLNEKQLVITFTRNATNGLILYDISTKQTIKLSLDIVEIGRTAVKPLSPTQFVVLGATFTEPSSLFLIDVSTPSAPTKTLLKSSTDVSQIPTEVFSKAVPITFPRTYGTNLDSLSHALFLPPSNPSFAGPAGEKPPCVLWIHGGPTSHAGPGLVMNAQYFTSRGYAYCNLNYRGSTGYGRKYREELDYNWGVGDCEDAASCVKYLASAGLINGSKVGITGQSSGGFTVLQSLCEFPKSFAAGCSLYGIGNLKALGEFTHKFESHYLFNLLWKEGTGKEEQEKVYKERSPCFHVGKIESPLLLLQGDKDKIVPLEQALGMKKVMEEGGKDAKLIVFEGEGHGFVMREHIKRAIEEEEGLWRKTLVGL</t>
  </si>
  <si>
    <t>&gt;6225_g</t>
  </si>
  <si>
    <t>MYRPLARVSARQLAYTARPIVVRGYAEHATPHKFSWEDPLNVQSLLTEEEIAISEAAEAYCQERVLPRVLQAYRDENYDKKILQEMGELGLLGATIKGYGCAGVSEVASGLITKAVERVDSGYRSAMSVQSSLIMGGIDEFGTQEQKDKFLPLLAKGSILGAFGLTEPNHGSDPGSMEMTAKPHPTKKGYLSISGAKTWITNSPIADVFLVWAKLHESGKIRGFLVERKECPPGTLETPAIKNKNGLRASLTGMIHLDECPVPEANMFPDVEGLRGPFTCLNSARYGIAWGTMGALEDCIARTRTYALDRKQFKGNPIAKYQLVQKKLADAVTDAAFGTLAAIQVGRLKEKGEATPEMISMIKRQNCDRALANARKLQEVFGGNAVSDEYGIGRHVANLFVTQTYEGQSDIHSLILGRAITGLQAFV</t>
  </si>
  <si>
    <t>&gt;2904_g</t>
  </si>
  <si>
    <t>MSSTAAVRSLSIDTINPHVVEAKYAVRGELAVKSEEYRAQLAKGAKSLPFEKIISANIGNPQQLDQKPITFFRQVLSLLEYPPLLDHEDVLLNQLGYKADVIERARRLLKTVGSVGAYSASAGATGIKESIAKFIERRDGFPSNPEDIYLSAGASSGVNTILHIICAKPTTGVLVPIPQYPLYTASLSVLNAKCVPYYLDESKNWGTDLNAIKDAHKKAIAEGIDVKAIAVINPGNPTGASLPEEDVKAVLDFAAHEKVVVIADEVYQTNVFKGKFHSFKGVLRKMQKEDPEKYKNIELVSLHSTSKGMVGECGHRGGYFELVGFDPEVVEQIYKFVSISLCAPVIGQCLVEMMVNPPKEGEPSYKLYKQEWDDIFAGLQQRALALYEAFKDMEGVECQDPQGSMYLFPTIKLPPKAIEAAEKEGRLPDEFYAFRLLDATGVCVVAGSGFGQKENTLHFRTTFLAPGTEWVGRISKFHQDFMDEFR</t>
  </si>
  <si>
    <t>&gt;17193_g</t>
  </si>
  <si>
    <t>MSIPMGASCWICRLRRKKCDRAVPTCNTCAMLDITCHYSDHRPGWMDGGKKQSDMAQHIHAAVRQGAEARRNRKYIQVITLHDQSPGDDKASSPSSRKKFEPALDFFTETSNQTHFTMMYLDHVFPFLFPFCQPSILEGGRAWLLAMLRHNEALYHSAMSLSSYFFTLILSKPPGMPMTAVSRSYGIH</t>
  </si>
  <si>
    <t>&gt;7458_g</t>
  </si>
  <si>
    <t>MSYPPVPVNNGVNFTKIHHNDTYPFIDPATKSDHTGHYVFITGASKGVGKATALAFAKAGTAGIAVAARSNLSNLEPEIQSAAKEAGKKPPKVVVIHLDVLDYDSVQNAAKQIEKEFGRLDILINNAGYLNAWKPLLEADPGDYWMNFEINLRGVYWVSKALLPLMLTGGEKTIVNVTSAGAHGIRKGGSGYQNSKFAVVRFTEYLMADYGDQGILAYAVHPCGARTEVALNMPEDMYFYLTDTVEIASDTMCFLTAKRLEWLAGRYISCTWDMAEFLSREKEIIEGDKLRFRMNF</t>
  </si>
  <si>
    <t>&gt;10096_g</t>
  </si>
  <si>
    <t>MSNPSKPAALTSTPKPSHPIDLLPNTLARITSQAHPAILLSTYCLLFPSLVSSPVSTLLNALFPLAVVQVAYAACCLPAVGSNVKVVKKVKLNAPRGKDSALSTKAFTIIFSLLLALVSTPVLAIIQILFGAPLTTHLPHTLLSSAHIALLAIFPLVYVHGADGVKWREVASLYSPLDEVFGGSVGALVGAWVGAVPIPLDWDREWQKWPVTIVTGVYGGYVVGKVIGGWLCRGKRIELD</t>
  </si>
  <si>
    <t>&gt;7852_g</t>
  </si>
  <si>
    <t>MIISRLSLAWCFAVATHGALLERRDAFSVTWLGAAQDFVIGLNNTISYMVHSQDPTTNLNVILCQTQATSGETVTSQNSWQVVTVLGDICFDGLRSTSCGADGRPVEVAIPVSVGLLGPTTGNLDNYFFCFTKNTATLPVCEGFSNVFDIASSSDAIVSLPTASASFPILPLGLTVAQSTSSLVLLQSASATISSSPEQTATTSSSSSPLTAETSGTVAPSSTAPGSMVTISLAPTGTTTITTEPTSTGLADSANSSSSKSTSSSHNSGLPVGAIVGIALGALVILILLLLLSLFCLRRAHKKKAKSQNIPPPEQVLLTRDIHADSFSQNVTPTEKTSTSTAASSTQLADMLTHNSLSLPIQHPPVYISPPSIPYSGVAAAIPTPANVPQRHPTSATLASNVSRGLSAASSNGSRSIPMSPQSDYEEYRDVPAIPIFGDARRSPQIFEGRVPTSFLSEEGMSAEEIARFEEEERRIDLAIAEAEERRNSRAR</t>
  </si>
  <si>
    <t>&gt;4617_g</t>
  </si>
  <si>
    <t>MEAVDFGRYRRIVQYFWDPEPANDASSKEVIWCLGKEYKPFKPTKTSKPTLIPQDSEGISVDPGRPARPATPPDSAASSRGSAIACDEFGSDDEGGWPTAFLEDFEAKIWVTYRSGFPAIPKSRDPKAPLSMSIAVRLRSQLVESAGFTSDTGWGCMIRSGQSLLANTLLILRMGRDWRRGSSGLEERKIISLFADDPKAPYSIHKFVEHGATACGKHPGEWFGPSATARCIQALTNSHQSPELQVYLTGDGLEVYEDSFMKIAKPDGTHFKPTLILVGTRLGLDKITPVYWEALKASLQMPQSIGIAGGQPSSSHYFIGVQGQYFFYLDPHQTRPALPLPANLEDYTSEDIDSCHTRRLRRIHVKEMDPSMLIAFLIRDENDWREWRRAVQEVQGKAVVHVAEKDPALYNISTEREGAIDEVETFDDEDEDDDDTILIDYNFSDNYKYCPQPSNVTTDITTMGAQPSSERGANSEPSKRDYYEVLGVERQATEEEIKKSYRKKALELHPDRNYGDVENATTKFAEVQTAYEVISDPQERAWYDSHRESILRGGTGSKEDHFEHNVCLTSAGDIINLIGKFNSSVSFTDSQDGFFGILQQTFANLAREEEQACDWEGLDVIDYPEFGVSADTYEGGVRDFYRVWVNFTTRKTFSWRDAYRSSDAPDRATRRIIDKENKKLRDDGIREFNDAVRALVAFVRKRDPRYTPNSQTEEDRQRMLRDAAAAQAARSRAANQAKLKAHVVPDWAKTQARRPEEGDFSESEEEVVQEIECVVCGKSFKSEKQYETHERSKKHIKAVQLLTREMREEDARLNLDSALENRPSALVSALEGLDLKSELESHDEPASPSSDTVLKTRLIIDVNNKTVEPPTEWKADGPSPVESDTSEINDEYAPRQEVENRLVNPLPETFTDEQLDGSTAAALVASDGGETPKLGKAKLKRAKKKAKQEGNATQGGQNFKCAACSEEFTSKTKLFDHIKKLDHAQPVPNSNTARGKRKKR</t>
  </si>
  <si>
    <t>&gt;4855_g</t>
  </si>
  <si>
    <t>MALIQTAFIWVAYAVAVGLVALIAAIFTYIFQTPRERSALVSTITILTLTSLLATVLLLPVDIALVSSTTSAKLGAKKDWATPETVHNILFTLKIVYYTLYSLDAVLCLLVVPFTYFFYEEYDEVDSEEGEQSLGQRIVSALKYTVLFLILVVILFLVGFFIPVARDRKSAHLDLDYFKRLLSEDHGTRALTFALGLLISLGTLLYLLYTAAGLALLPISLIKSAPSISAPQLSENTASALQQNRERQRQLEGRNAGRDGGMPAKDQRELEQLVREERTLVRRERLAAEAQGEGKSLIVKAWTKICAVFRPLKLLGGVALLLLAIIIWVSMLITGIDKAKNSICKQHCGYILGNINVFQPVNWIFVQASKVFPIDYVLMLLLVLFFFSSSVTGLATIGVRFLWVKLFEIRKGHSAPQAMLVATVMLTLIMLAINYSIAMMVAPQYAIYGAQTFCTNPTRFPDDQPDCSKHPELVISCSELSSDIGSKNVCTPSVVSTFLNRITFNFPFFGALTFWAQFAFLAVFLVVFVTSLFRSPKLDLSEIDADAEANEEEGLLASTGRRFGATWQDIRGKAKKHTGGSGGRGIRGDDNDEDDD</t>
  </si>
  <si>
    <t>&gt;2395_g</t>
  </si>
  <si>
    <t>MDYQVSEDEGIVDWQMADILAAEGRAEAGGAPDMDIRQQIEIRTSPWDLEQDTGLEMMTAINIDAQWDRRQHLEEEKRLQQRNGNFKPDITPYDLAWIEKYSYFRERLKSKTTGDVMDEDFDEAQSLLLQPPLRNNSILDLQTAHAEEYKRNLAGPFKGVNDNIITKMAMVWFGLPVEAITYNNVIRAHLDQEDPEDPPLELPRIQRIISTEKPLEFLDTYWERGYGFHRLHRPKPRATPGLILKSLPQGSTRVGHQSLFELPDGTPQPVPIIPSGSVVGLRGGAGPEVESIGEQGYFYSRYEGMMRAAEKETFKMGVLSLLKIDKDSDWEFVVDQYDSQDTDNRAKGVKALVASIHVTKDTFDEVYETLLDSLLDNPHGDWIIVVDYPTSDKSGAASFKLPSTFRSTLGKPPGPPDPQPTSPTKSARIVSTAKHNPEKVISPSLAKSHTKSPKKQVKFPANPISPIGARHTPLTNFAGKPRMHRIIYGPDGEIVSIPNKSERFIEAALGLLKLDEDSDWEFYVRIQDSPDDKSLEPMLFKIAKITSAQIYDDEIRDFLFDPDDRFQVHVFVPGDSDEEQSDENEGIEILGDKIKNLSQETFHSSNISGNNPSISAAEGEYKKQVEVLSAQKTAPDIFQRSPIISGNFGKSGGSISRAKVVSQQTPLPPRDSKGYIYGIAGKVWVEPNANFFRDAALKLLNLDNLGHDRWRFTVDVYSATDGRFTGLIKVNNSNFKSAFEQEISPLIKRTNNWTIFVRKSHIRSNRALEPDLQSKDFVAITSHRGTSWWNIPSGDKLDRNYGINQHQKYFFQAMKVHFPVSELRPRERVFLQEGLTSFDLGVGGMAATDELWRFVQTEVGKRDTRLELNIILHDELMGEIGIRMPGNIHSSSFSPSHFDILYEEITRMTSKWSDNGDTPDYFKFWKRAQDREELEESCTQFPYAADQKSVDDLRTYFSDSPYQTNCVWFSPQWKFSIHDLDYPKIKPVEWSPEKGRTVKGFRNSLKKLYSENSERDTGNFEVTQTKGEASLRFVLKPDTTEDEWKVNVVDWLRGSTIQVRPVDSAGIEYVLDTTTAFGFPEFQLAQTSYVRSPSISGKGLRPSAAQRSSTAPEPSAAPTSTRARSKPSPRVGAWQSLSPPIASLQLNRERILASQVEKPKVQQYDVWATESNRQDSLQRQSYFRDQSIIIPGQKPEAPVYGDPREFPLSIGPNMPTVFAQHLTPTDIAKLQTEVQELRNFALSRIKKCQNCTATFSEIQNEEFEAHITKHTDKLEEDPVCPICGDNGWIFMLKDEKQAHLLYHLNHDQNQTVEDFWADLVCPICGLDFRGLSQNEILFHVNDHPPGILRYCDRCGLDLSICTQKEINHHRKVCKNTNVLHRYCLKCGQNRGAATNSEFDRHVRTCKGNGGKVSHELFHEKCGIDLHGLDERSRQSHGYRCKTPGGEPKAFCTLCGTDLSSLTVLGRARHGNDCRRKIRNLDINRDRNKHQQERLQQALVLEKKNAQNIRLLEQARKENSDWAKELQEIEDILFGHEGEFNQLKQKFSEQQTQSDALHRENSRNLGECPVASCHERIGNFTRAAIFSHFKDNHSNESSSFSCPLRRDGALCNVKITADRVQEHYQHIGDTAVGPRRRGLGINIQDMYTELVETNSNVVQSGGIIKDLLFHAGEESPTSKRRRAENESGYRTNLRTTRGGVSLDESRFGHRSNGSDSDMTPTPGFGGDRYGGASSGYRGSGDGGSPYSSSSDPYDPRDYLERRSSEDLDEDEQGQSINIQPPLRSSRGDSQDPEATGFASSPMKLAVDPYKTLDERTAIERDDSAQEQGGPNSLRVTRSTTRRLASGSAVVQPRVTGKRGRSKKAIEEGEETEKTPVKRTRRK</t>
  </si>
  <si>
    <t>&gt;9468_g</t>
  </si>
  <si>
    <t>MLPRYIIVGVFSALISQGNIATALPQESQFNARFEHIADSKAAAVIDTRTADRPESGALTRRTAPEYMDPEVAALISRELEKRIPWYSVISTVSSCISLYKVGKDLVEWVPKANVGKMTDDQIKKLADYLFRSNCNKDKYKVEDIEMALTAREAEEHGTYVLKKSKLVNRSVP</t>
  </si>
  <si>
    <t>&gt;5759_g</t>
  </si>
  <si>
    <t>MSNLTHKFDNGTGSGNMTLLLNPELCTLETCDLTLASFLYIPTLAGNALFAAIFGVLILAQLFFGIKYKTWGFMVAMVLGLLLEVIGYIGRIMLHNSPFDNNSFLMYLVCLTIAPALLTASIYLCLARFIGVYGQHLSYFRARTYTIVFCTCDFICLVLQGAGGGIASTANDTSGVNLGKNLMLAGLIFQVVSLALFFCCAGEFAFRVWKGQGTWNPQYYHVVSSPLFKGFLFALPIATITIFVRCVYRCAELSGGFNSELFTSDEPLFMVLEGGMISIATISLTVLHPGICFQGAWDSAGFKFRSRDQKSKQMFSDEETAGESVIELSEPERRFR</t>
  </si>
  <si>
    <t>&gt;9271_g</t>
  </si>
  <si>
    <t>MKLSSLLSLTVVTCAYGSIIQLRASNWTVGQTVQTSSGPVTGHAATNDSEVSEYLGIPFAVAPVGALRFAAPVKFNGTAALNGSSYGFSCPVAPSNSSYTAAGLAAANVTVAGIETLQALSNTAGVYSEDCLNLNVWTKPQTGDAKKAVLVWIYGGGFNSGSSSVLGYNGANIVEQEDVIVVSFNYRLSILGFPGNPSGVNNVALLDQRMAVEWVRDNIESFGGDPSRITLFGQSAGAVSVDLYSYAWTEDPIAAGFIPESGTVYSWGLPNSKEFGAASWYNVTATLGCGNASSPDQSAVLSCMQSQNYSAILAAAPTGDSTASILGYFGPTVDDTVVFANYSQRTPAKRPMLLGNNNYEGGLFRTEFALDGVFFSDAFWTDFNLQEFTCPAGVRANASVAASNPTWRYRYFGVFPNLEVSSEAGTWHAAEVLILFDTPPNSTASTPEEVSIGNYMRGAWAAFAKDPVNGLSEYGWPTYDVTKDTLIRLAYDNITGPNLINPYKYDADCVFVDIRSTNSSAAPVLPDLGASVTPTATGTATANATGAASSTGSTATPTAAKVGSAGRVQVGVWVGLGAVFVTYLLGP</t>
  </si>
  <si>
    <t>&gt;6208_g</t>
  </si>
  <si>
    <t>MSSHTSVSSSSSSSYRLDSPQVIDGHYMDQRKLLSLLKNVYGISNDGKNNFRVELRLNRYKIYPSEHIRGPIALTEDQIQNCRAYRRW</t>
  </si>
  <si>
    <t>&gt;4131_g</t>
  </si>
  <si>
    <t>MSAFSRGCLLRHQGALNTFRASPSLLKSFHPQSFTTTTLLRAVQKSKPRAIQAHKNVSFTNTKASPTPMRQTTITPPSTTYQSYATTLSHKPHATLLYTAPSHRTFMLTSYGTALFCFTYAGFSYYSNTLKAPADLAKWVPIAFTGISMMMAGFGCWLVLGPAHIIHKISAIPRSVSIIGKPAGHDELLIEIVLKKMLPVPFMPPRTIYCKPSELIFPFSLGPAPGSVRKPEDLRAMRLEREMAKKQQAEYEQTHFLSRPLRRMSMVFFAVFKSMARTWSREGFMSVVVDGKKYKLDILGGWALDGGRSLDRLATLKPEIP</t>
  </si>
  <si>
    <t>&gt;2558_g</t>
  </si>
  <si>
    <t>MPLGWERINVKRSQPNKNIVFIKPLSGPTERTSKDFLERIAAQCLLIMNNHHLAVVSLEEYEPNLEFWGRNFNNGEVIQLVLKSPSTGRWLPFKFVQMVMMHELAHNKQMNHSKAFWAVRNEFSAQMKGLWDKGYTGEGLWGRGVLLENGAFARDELEAGEVLPEHMCGGTYRSRAGKKRKAPKPKITYKERKERRIKKRFGTNGMTLGADEETKVKLEKGKKPAGKPRVAGSARGRDLRAAAALARFEVKKEEPQIKDEDLVTDSETESDTDDDIAIKAEPDDAIDINGKRLLDIKGHGMVKVCEDEDKEDDDAKQELLELQSIPGPSQKPMTSGKAIKSTSSPAPFKPAEPRSSSSKPHLRLSESRSLKATVVKEKAISTASEGEDNDVAAASANSTVVQGTCVVCSVVNDSSSLTCMVCSNVLKPEFVSGSWRCKSKTCINTEYVNAGDVGLCGICGNKKLSSTNT</t>
  </si>
  <si>
    <t>&gt;2567_g</t>
  </si>
  <si>
    <t>MAASISMGGGGEANRRIFRGQYAARASWFNGRVCGRRTIALAGCVPSRGVLFLDLDADADGRESICAVAVIRQRGFRESGMLQWVRVGEGTNKLSGYEGQNTGTTVTRRKRFSKAQGGSVVELVAAVLIVYDGIKSVPERWALGQPSLSAVPYARRGNLQPRDRQDDGIWIEGEKMRMPSNANSRWRNNCSQAISLVGEGKFSVAGEPPTANEVWKGRSGTTTSVWIESALLGWGLGISNGWLLKTPLPGDKYSLISLLITSGAAIAITTTTALPLQMKHITRIISRLKVGNEGGLTGTITITIISSSLLLRSEGINGIVLV</t>
  </si>
  <si>
    <t>&gt;54_g</t>
  </si>
  <si>
    <t>MRSILPFLSLSALLVPVQSLYFYIDGTTPKCFFEELPKDTLVVGHYTAEEFDDNQRAWSKHDGINIYISVEEVFDNYHRVVSQRGSASGRFTFSAADSGDHKICFTPSSTSGHSGWLSALNPNGGIKLTLDLAIGETSQIESTDKGKIQDIVKRVKDLNGRLQDIRREQVWQREREAEFRDQSESTNARVVRWSLMQLAVLGITCAWQLSHLRSFFIKQKLT</t>
  </si>
  <si>
    <t>&gt;17208_g</t>
  </si>
  <si>
    <t>MSSLTYDPFLRKFYLLTRFKTGDENGGNTFPGVSLPFGMVKLGPDLFHGADSYSGFSPTGNFTGFSMMHESGTGGAPKYGVVSQMPVMGDISNPLANINDTRTVADNATIGYYRATLGSQIIVELGATSRAGFYQYSFPPGNQSNVVIDVSHVLPSYRGQGLSQQYLGGSIVTSDTHYEGFGDYNNGWNRAPTWRIYFCGYFDSPATVKTFVGRNANTSLLADYSSVSNAVSTARLGAVFSFNVATVTSRVGVSFISTNQACSNVKTQIPEGTSLKTLTTNAQQIWNDEVLSKVTTTESDLTNLQLLYSSMYHMHLLPSNRTGENPSWDSTEPYYDDTFTTWDLFRCTFALLHILHPSMYEEYIRSLIDIFRFEGYMPDARSSNFNGATQGGSNSDNVLADAYVKGVRGAINWTTGYEAMVKNAEVTPINNNDPRDLSSSTKEGRGALPDWHEYGYITPRYGRSVTRAVEYSVNDFGLYQVASGLGMANDAQKYLNRSRNWQNHWNPNAASLGFKGFLVPRSADGFIAQDPLSCGNCYWGDAFYEALPWEYSFNAHHDINTLVSLSGGTNTFVDRLETMFKPNINTSGRSAAFNNTIFNPGNEPSFTTPYLYNYVGRQDLSVKQSRNVAKGYYSPTPRGLPGNSDAGAMESWLLWNMLGLYPMVGQTTFLIGSPWFSNTTISLGDGKTLVVTTVGGSDSSYYVQSLRVNGNAWTRSWLTWNDIFANGGTMEFVLGPSPANWTTGNAPPSPASKSLRNSSSTTIVNPATGTILPNSVVEERKKRRKRLLRDIGLGVMVFCLILVSSALAIWWIWLRTPKQQAALTDEEEVLTKMLFPEEDAPLLKKWIVKRLENTSDADADVLADYVLALLRHDGDIETVRQLCETEIPDFLKEDSTVFVRDVFETIQYRSYLPGAIPPRRPSLPFSPPSGPSGVPYGIPVGPQNSSRKRQYNDRFEIDAQNRGFAQGSDPNGRLYKQPRRGGPTIGRGGFDNFPPRGGGGGYNTSRPPPLNLPSAVPGQLFPGMPSPPPGMPPFDPNNPMAALLAMQAMGFSIPGPGFQGGSPVAGSPPGPIMASYKPRCRDYDQKGFCARGNTCNFEHGDHPIWVPPGGGESKPDEYDPSTSLLPHANLSHGPPPVNGQFRGNGRGRGGGGFARGDGRQFNNNSRKNGRAEFSSDRPNYDKTNTTIVVENIPEEKFSEEEVRTFFSEFGDVIEVDMRPYKRLAIVKYDDWNNANAAYRSPKVIFDNRFVKVYWYVDQESLPKPPANSTPTGSAKNGTSVNATSVPARGTEEPQIDLEEFARKQEEVQKAHEVKMRKKEEVEATKRELEKRQEELLKRQAEEKRKLMEKIAAKGGKLEEPIIKTEHALAPSDSKPSGEPSQTEKLKAQLAALKDEAKSLGLDPGMSEELSWGGRGRGRGRGNYRGRGAFAPRGFRGGYRGRGGAPFAPNGRSFNLDNRPKKIALTGINFTIPEKDESLRQYLLGVGEYTDLEITSARTSIAFKDRFTAEKFYYGVRSANGEIPSVGKVELAWVSTPLPPVNVNATPKVKAENNGDGDVHMHLDEGDAMASTNSPAHGHGGQEQQENIDYDVADDNEWGIQ</t>
  </si>
  <si>
    <t>&gt;716_g</t>
  </si>
  <si>
    <t>MTIPTAMGIIGYTIPPGRVKNYSFAFFSAGAPTGQGGFIVEWAKWSVVFYVIAAAAFAVGLFGVLVIPKEESKNQSPEVDEARASAVDWLGAFFFTSGALLLLVSLSEGVSNGWNKPLVIVLLIVSVLLLIAFVSWEHRLERLEQEPLLPVSVFNNGRFSCAMAVILIYSATFTNLLLYTTYFWQDYQLLSPLQTTLRYIPLGVVGIVVTGYSGYLMARVRGDYVVNFGLICGALANLLFAVPIPSSTSYFAYGFIAMILAAFAADTIYPVIGLFTTQSLPRKDQAVGGALFQTVGGLARAISMPITSVIQTRVQANLVRSGAGESKAFLAGLRAVEWFCFASGVIAILIGVLGLRNIGKVGLLKKLGTVSSAAKETTTGDKV</t>
  </si>
  <si>
    <t>&gt;408_g</t>
  </si>
  <si>
    <t>MAPLHYTTNGSKPQLLAEVVFDSLSKTERGQGWEGFLKRATTEPLAGGRDVKKDCGFIVINNAESKRDQAHQGSSIDVSSQEYTLHVFDVKEKSDGNDQESDGCIRLERHERGKANLAWSKAAETSSAAFDPSDFKFPPTTISEGVEASEAPLEWGIQLTGISPRIWGLREHLDIDRFPIAVNKRSDTASRLLDHLTTEEILPGMTVAGFYASGILFTPRCGAYANNSHSPYFTDSFEEFIKNKCPSNLQDGDELCSQFIHHLALWLPQKALQKHKIPFIGVTLQPEQCIVLFKNAYYCARSTGYAVLEHWNSPVCPLGWDYTSYRFCQQDNELCANAEKELGIEIFEFPDQVAATNNLSPVEHTGKKKVMTNVMERDPNFVYQTRAERVRQTKNKAMTAAPEEEEPRYAGFQSSDLQDSAFLKAQPEQPRSLLERLLAQSAASDPTGGTAETENDDPYAVMMQLAQDYASPEDAVPSEDEALPEPQGRLRSQSPSRDQARLHSQSRAGHRARPDHQAQLEDDAFEAWLAKRKALHNKLDAFIQEFKGRFS</t>
  </si>
  <si>
    <t>&gt;2278_g</t>
  </si>
  <si>
    <t>MAVDQQQQQNQTQSQGKTPNALEKVYEGRVIPPRAEGYRPAAIRESRIKERPYKPMNDSLSIKIELDLEVEVDLYARVKGDVMIGLL</t>
  </si>
  <si>
    <t>&gt;17212_g</t>
  </si>
  <si>
    <t>MNSNKVFITQKALLVEISSEIYYRIQAADY</t>
  </si>
  <si>
    <t>&gt;6843_g</t>
  </si>
  <si>
    <t>MYSFALILREKKAPYPIWMHTFYFAHDSTWSFRLFLAAQQNNYHWFLLGTSIALLVWNGFEVFNIYMAITIERDEIWGPYVHKKAKVADAIYSIVGQIGGFYCIVNLLIEFMGEDCLFQWFCLTNVLMASGPGELWRRRTTRDGCSVGLAILIVIATANTFWPYSMFVLAMPELFDTTWYLVTGCVYTCISISNLLTVLRLPEKKAAVKGERGIW</t>
  </si>
  <si>
    <t>&gt;4912_g</t>
  </si>
  <si>
    <t>MTSQITFPRTIRTSIPLLAKSIDHSLLHPTMTDADLATGLAIAKKHNLASACIKPYWIPLAVAALAGTTVQVCAVIAFPAGNSTTEIKVLEATAAAEDGATEIDMVINIGKALGGDWAYVQREIALVNTAVITHGAVLKVIFENDFLNEDQIVKLCRICTEVGVAFVKTSTGYGFVKQASGDYNYKGATFEHLKLMRENSAPGVQIKAAGGVRTLDDLLRVLSLGVTRVGATATEAILAEARRRGIGEEVVEVEVLQLV</t>
  </si>
  <si>
    <t>&gt;7664_g</t>
  </si>
  <si>
    <t>MKLLASTVLLGAASAAISNQQQILSNPFKGQNPLKDAGKPVADAWSQSLGHLTESMKEMTSEAKAIWEEVALHFPEAMDKATFFSSPKPNNRKPDSTWDYVVKGADVQSVWVENADGEKEREIDGKLEAYNLRAKKVDPAKLGIDKVKQYSGYLDDEENDKHLFYWFFESRNDPKNDPVILWLNGGPGCSSLTGLFLELGPSSIDKNLKVHNNPYSWNANASVIFLDQPVNVGYSYSGSSVSNTIAAGKDVYALLTLFFKQFPEYAKQDFHIAGESYAGHYIPVFTSEILSHQKRNINLKSVLIGNGLTDGLTQYEYYKPMACGEGGYPAVLDDGECQAMENALPRCQSLIQNCYDSESVWSCVPASIYCNNALIGPYQKTGQNVYDIRGKCEDSSNLCYSALGYISEYLNLKEVQAELGAEVSSYDSCNFDINRNFLFQGDWMQPFHRLVPGILAQIPVLIYAGDADYICNWLGNQAWTEALEWPGQKAFNKANIEDIKLSGGEKYGKIKNSGNFTFLQVFGAGHMVPMNQPEASLDFLNRWVGGEWF</t>
  </si>
  <si>
    <t>&gt;2267_g</t>
  </si>
  <si>
    <t>MVFSLLVSKARKQPKFELHFRIIDLSNIPLTSGFCWIKWNVPSSTSVEHRGRTERSPVKDHKVLFDYHRTLSLKLVIDKSNSLVPCYINFEIVQDYSATVKAKKEVSTLGNVKLNLAEYVEESEGVEGEEGVVRRYLMMDSKINSTLKVAIRMIQVDGERNFVAPPLKSAAVFGGIAGIMAGEQAETDDPRHIPTISKSRDHGELQDMYRRTLAASWAAHPVELPADQCVEDIFNGGDGWKHEMSTPQITGQDGNISDGKGGHRRRHSHHHRTASGTSIASQNSQNTLAATGTRNSIPKFGHKREKSQETIGIAGSPVVGNGNESSSEGTSERGRAGVRRPEEVDEFSVREDLVAWKLPEKAPEMVTF</t>
  </si>
  <si>
    <t>&gt;10792_g</t>
  </si>
  <si>
    <t>MSEQDRQTHLSFMLEALKMAELALHTDETPVGCIFVHRNLIIGRGMNATNRSYNGTRHAEFIAIASILSGGRYAPEVLRECDLYVTVEPCIMCASLLRQFGVRRVFFGAGNEKFGGTGGVLGIQRGNGRGGAEGDEGREGDYEVSGGWLREEAIVMLRRFYVQENGRAPEPRNKKERVLKLEVEPMVEGKKLGNR</t>
  </si>
  <si>
    <t>&gt;3143_g</t>
  </si>
  <si>
    <t>MSVETIVADLPAKAVAEQYLQLFRSTSFRLVFPIVDTVLFQATINSAYDPGDSSIGSSACVFSFLSIMSHTQWTPNSSAAVDGDVCARQATLRMELVTSEVTIDGLQFCVMQCMYQLFSGNLQVSIMYHAIACRTLFILGGHVCTQPISQDSRTPGRIDRERRTKVQLRKLFWLCYTFDKVLALRTGQPSCIDDELCDLTLPPGYADMLYSEGDFDAAPSTTLCLFPGDLRLSIIKSRICKLLYSIQAHKLSNSELLRIVRELDGELEKWRVSIPLEYRPTLSCGDNSHGFDPAMDSTQKMHIIIIHLEYHHAMGTIHWTASQFFAWEGGNSTTLVNQGLGISSSLVLAVKASRASLEYLRAAAHALMGPTFWVVVFYPLNAVLTIFKNTLLNPLQPEAEYDINLLEFTAGLIKQIRSQRYIPIDNLDISRMDNFVSEVIRLAKCAIVTARKERDDINILCDTA</t>
  </si>
  <si>
    <t>&gt;6936_g</t>
  </si>
  <si>
    <t>MAPKRVQKEAGGGKKPSAAKLVEEKTFGMKNKKGAQTQKQIARLQQSAQAGGTPEEKKRQAEKAAKEREKIAAEQAKKEDMELFKPVQVQKVAFGVDPKTVLCQFYKKGHCEKGRKCKFSHDLNVERKSEKKDLYQDTREDEEAKKKQETSDDWDEEKLRSVVLSKKGNQKTTTDKVCKFFVEAIEEGKYGWFWTCPNGGDKCMYQHKLPPGFVLKTREQRAAEKALLDKSPLKTLTLEEFLESERHKLTGTLTPVTPETFAKWKSERLDKKAAEDQGRAAKEATGRAMFEKGDWELSEDEEEDDEVDDDDSLDLEKLRIETEALREQKERDRIAGYGGSGGPISGSGSGPGSGPGPTANGGDGASNVADAEGEVPIVGE</t>
  </si>
  <si>
    <t>&gt;7075_g</t>
  </si>
  <si>
    <t>MAITPSSFKIRPVTVLGGGVLGRRIACIWAAGGYEVRIRDPSAEQRNAALLYVETSISSYATELGTTPGKVSAHEDLAEAVKDAWTVIEAVPEKIGLKIAIFLELEKLAEKDALLVSNSSSYKSHEMVGGLKEETRRRILNTHYFMPPSQRLVELMTDGETDPEILPFYVERLKEVGMHPIVAKKESTGFVMNRIWAALKRETLMELSEGVCEPEELDRAFMEMFGTRVGPCALMDMVGLDTVALIEEHYVKERGLSPEPTVDFLKKNYISKGLLGAKCGKGGLYPAAHTTNVDHTTPRTPTLYILESGLNTLPDPLHSGRIVIGSPDGKELRTIVSGQSIPDGLDISLKTERIYWTSMGIPTSNDGMVQSCKLDGSDIQTVIKRGDVHTPKQLTIDQENDKLYFCDREGLRVMRCNFDGSEHEILVQNGEWNNKEDAENQLNWPVGITLNQKEGKFYWTQKGGSKSGKGRIFRASLVMPKGETPSNRSDIELLFTVVHGSS</t>
  </si>
  <si>
    <t>&gt;9205_g</t>
  </si>
  <si>
    <t>MEAQAAVNDEPKVDNLNYMSLEGIDVTAESVQTSPGISWHTPHPIFVIILVGPDEIPFGIQKDLLCAQSPYYREEFAKGEQNQVEHLVRLPDTDVDTFGCFQNFVYTGAVYDKANGREIPDYPLLMNIWKLATTLKMEPLRLAVLDVMADRRQQTSCIPGTPLLVQAWKETEEGSGLRVMLIQWAAEHMRTSPDIRNAFAKSLPQEILSELVIVMSELPPPPTPVLPPAPTHHTHVHAHVQEPTSIEVHHPRPSIKRSRKSDVGPTINGIIAVGDEPYEVKPPKKSRRSEPAIRKPPRKSTLGSNGEPITLSPDYEMAFCRDLINRMLSGPGFWTRLVGPFKNPVDPALDNVPNYLTVVKRPMDLRTIHGKMARGEYEHAKQFEADVRLIFQNCYEYWTENDAIFKQCGDFEKYFNEKWNARHKWQAPSIKSEVVE</t>
  </si>
  <si>
    <t>&gt;8507_g</t>
  </si>
  <si>
    <t>MCYELVLTYKTCHTNIQLNDTDDGSDHRPRDYTYMTCPRQYEVFKLDAALAKQKRADCAAKHAEHNTKIIRIVDAQQPFGCNCPQAIPTNNYEAYAFIVGMFFRADVIKMFEDDVFSDGPISLPILPYAFINPLFNVDYEQRRLEDEQFKQHPGKEMVKNWEILKVCAMVVNQCLIRSRKGLLYTSGISCTQIVSFFVIARLAADHFQSQQYCSIGDREIGASSHDYTPSAPYYRMTSNPGDSANLSLPGHRTLMSSTRHRCFWVSGIMLKAEKSGSELRRRSTSLNSCAHSTSNTSAYNIRIVQSLILNKPPEMKFEEQLIRDWPGNLAASFTALLSLVQSAMRRVRSSVANNPFPGIKPDDNIQAGFRHFVCLSMYFKQPMLLAFGVPPLGESTLLDQDSNSKNEDERNGDEENGNEENEDDGSWGVEQVLLTADPDATVDHEKLTNPVSFAIMKDIALLGLEMEVDGYNSSAFYEFFVLFRSFR</t>
  </si>
  <si>
    <t>&gt;3116_g</t>
  </si>
  <si>
    <t>MDNLTGDPNQYSPSSFPQGMKGSCLCGSIHVNINDSELFARRRGHICHCANCRKVSGSYASINLIIDEGKVEIEDRDGTLKEYVDKETMSGKSVGRWFCSRCGNPVKSVATTKPGVVILKMGMFPRIPAPEFETFVLHRHPWQGQHEGTIQYKIRLGDEKV</t>
  </si>
  <si>
    <t>&gt;8846_g</t>
  </si>
  <si>
    <t>MASSTTNLDTLVTLKVNVEGSNRRFKLPLRDLTAVALPDKLRFLLAIPSTSETIFERYSDSAAAFIVLDPENVSVYKQLYRAAKAKLKLRLKVTVINKEPITPKPATVEDDEPNPVSPVTETRPLIEPIVVSSTPTSQVNSTMEATTEKPTYSNSVADIQQKFEELLINNPRLSPRAASAVLPCCSSYKPHSPAIPQHPDAPKMGFDSNTEVPVTQGIAARERWFKELASLSNERQLCTRNSLTFPPTATESIFSVYCNNCSGPIPDVHYHCSTCDDGDFDLCTSCINRGVLCGGEGHWMIKRYVKSGTVINSTTERIAPKSAAKPKAAPVPPAVQEDLQVTVATRTCNSCIQELPEENFVTCTTCPDFDLCIPCHISMVHGHHPKHAFVPVIEDTNLDMLARALLAPGRNVGHNAICDGCDKYIYGVRHKCLDCPDWDFCSSCIANASFIHPRHRFVPIYEPLTDAAGLSKLYSGKARHHGIYCDGPLCNSGNGSQTYIKGDRYKCAVCHDTDFCASCEASPSNPHNRTHPLIKFKTPVRNVSVTTLGDHEDGERMPIMGDRHSTNNKRTTSTATETTPAQSTNAATQVQTIADLEPAEPVKVEDVPEVAAEVAAEEVSESKPEPKVEVEELPVPAVKEDLIAQFTRDAVKDGTTIAPNTVFEQTWYLRNGGTGAWPAGCSVKFVGGDNMCAVDPEHPASVHELVSAAESTTCYTEVAPGQEMGFTVLMRTPNRPGNFISYWRLTGPEGNKFGHRLWCDVNVKDSEPIVKEEPMEEPKPEVQSSQMIFPKLEKESPTASIHREAPVAVPAPESEIDEFEDFANEIEDDETEDGFMTDEEYDILDASDEEYLIEQGKASKK</t>
  </si>
  <si>
    <t>&gt;3619_g</t>
  </si>
  <si>
    <t>MQFLTLIGAMLLALVAINNLVFAAVHHPIIAPPSDRAAVFNTLNSMNSTISLPATLPVDTRLAARDYYWVPEFGSDVSRGAYVRGQRGDAPPNQRDDFRVVIMNDKSVTAWFRVELSYNNVIHPIQGYNIGHRDGSGPWERIRLDPGTSVEIGGFPDNPFGPGGGGEKASFAIRQYVDCTWEGFWCVGIENSKTKWEFTLDSQGQKGIIAINLSKVDGINSAGYITYGPDSGCPGIGCHSQPWELREKCPSRYLWEDRGELTCRSECNNNGDAATCYRGSPGEPVYDYCQPTSQYLHAICPDGYAWPRENQHMNTCFPDNEVKLTVY</t>
  </si>
  <si>
    <t>&gt;10451_g</t>
  </si>
  <si>
    <t>METLRKRNKNKLKIRILEPFNRSTRLKGFLIQLKAYHLFYSDTLGTNSNKVLSVGLFLDGTILDWFKPHLFNYLNNSPEDQKKEIDEIFDDYTVFEDRLRGMFREADKVQLVKQRLRKLY</t>
  </si>
  <si>
    <t>&gt;5426_g</t>
  </si>
  <si>
    <t>MPMPPAAKETAAGSTDEATRVGTSLTAKRFREDDLGMASSSSSQVGGKKKRRNCGDGIAIEPQSKLEQKVSSRDTISDEVEIVGDDIEENNEKSDSGEGKSDDFESSGLGAQPFLPYLFDLREILDQGWMKMEGGISLVGLFRNTIREGRFPTIIKEWFENKGSVFTIDEYEAYEKACETREGECNSRWITHCIKNGEDEKHEEQLIASLANVSQIDRLDEELLTGLKDMDVKYGAKLLKLLAKAFKENREQKISLHSPGSKASSVDPTMTVEAVAAPLE</t>
  </si>
  <si>
    <t>&gt;7920_g</t>
  </si>
  <si>
    <t>MASPRFITALLQRNLVLRGAVRIPRSCFQTNATLALPRAGFPRYLVRSRAFSTSFPRRFAAATETFDPSAIDRESDQVDVCIIGGGPAGLSAAIRLKQLANEAGNEDFRVMVLEKAGEIGAHILSGAVIQPTAINELIPNWLAEDNPNRFEHATPAVKDKMKFLIKSMSFPIPAPPQMHNKGNYIVSLNQFTKWLGERAEEIGVEIYPGFAASEVLYNSDGSVKGVATNDLGISREGKKKDTFERGMEFHARITLFAEGCHGSLTKQVIKKYDLRSDSQPQTYGLGVKEVWEIQPEKFQKGLVVHSMGYPLPADTYGGGWMYHFGENMVSIGLVVGLDYPNPWLSPYQEFQKMKHHPMYKSVLEGGKCISYGARALNEGGFQSIPKCAFPGGALIGDTAGFLNVPKIKGTHAAMKSGMLAAEATWTALASSDKGTIFLYDYEEALRKSYIWKELYEVRNLRPSFHGPLKLYGGMAYSGLETFILKGRVPYTLKHKGTDYGATKHADQCKKIEYEKPDGKISFDILTSVSRTGTNHEEDQPVHLQVKDWDQHAQSSWPKYKGVENRFCPAGVYEYIEDSSKDIGMRFQINAQNCIHCKTCDIKVPDQDINWQTPEGSGGPKYFMT</t>
  </si>
  <si>
    <t>&gt;10413_g</t>
  </si>
  <si>
    <t>MSNSPNLPAGFSLTAINGFGRCTAVPRAATTLTGSLLAEASSLLSAAALSSAQSTTPILQTTTSQATIGQETTSASTTSVVDPPAATSVSSTTGAAPLIAASTTSPIQTSSSASVSTAESTSIARASTTFDTSTSTRSGSGTTETSTTVPIPIAQSEVTSLPSPSTIETKSQSTKSTTSSAAAAINTTASGLQSATSGIVSNPQTQPGPIIGGVFGGLALVGLIGLIFWLIKRRRRNKRGSLLTPLTAKRESEFYEIDRGSVGPTTTASKWQQQLSIKSVSIKQSLTSLIGKVLPARSDTPSVNMDRGNSQFLDGPIPQHSRNNSVLSNPSIHTTFRERAQDWYERIKDALNAKRNRAFNDSADPFASALSNREEKANVPKAPDFSQLLGMDDRELLLEADRRRASISTSQIGSGSLGLNFSSSNEAETPLANPAAKNPFIELPAAAAARPTSNYVHQVRHSRGQSSISSIHAQLNPRIPSSRYPSTVMPLRDSYRSTMYSTTTRKVLGRSDPFDLERPELWRPSPLPQTNSLVPEALHPVRENRIVSQGGESYTSNYTSRVSNGSLDMWGDPGPDVEPGSVSRVSSVSSMGSRNLMRDPRETGDGNVSPVSALSSRAGVGKAV</t>
  </si>
  <si>
    <t>&gt;7073_g</t>
  </si>
  <si>
    <t>MAVENSEENGVPLLDVEAQKAMLEDERAYSEAPTITPTQDQIRAGARKKFLLWTAINMASTIGIVFTNKAIFNDPAFKLMQTSFASFHFVCTGLTLWVVSRPGIGAFIPKRAGIVEMLPLAFAMCLNVVLPNLSLAFSTVTVYQLCRVLLTPMTAIINFILYRATIPQNACLALIPVCVGVGLTSYYDIQPSSVPATGKSTPPAISTTSTIGVIFALCGVCASSVYTVLIGSYHKKLSMNSSQLLFNQAPISSIMLLFAVPLVDHIPVLSDVPQYRWLMILMSGGFASLINISQFFIINGSGPVSSTVVGHLKTVSIVAIGWAVSGKALTDKSALGVLMTIMGIITYSYIMLNRGRK</t>
  </si>
  <si>
    <t>&gt;4143_g</t>
  </si>
  <si>
    <t>MRLLHYNDDGDLSLAEFDESHSPEYAILSHTWEQDNSKEVTYAEVMSGTNHDKEGFKKIKFCGEQGRQDGLSYFWVDTCCINKQNKAELTHAINSMFRWYRNASRCYVYLSDVSTRKPKASDQSSEHTWDLSFRESRWFTRGWTLQELLAPASVEFFSFEGKRLGDKSSLQKQICKATNISPSALQAKSLSRFHIDERMRWIEHRETGQEEDKAYSLLGIFGISMVLAYGEGVAKAFERLWNSFREMQKCMQDLRPTDPRLDKERIEATKGGLQQEAYRWVIKTSEFQQWRTNPHNRLLWIKGDPGKGKTMLLCGIADELQKSLAKSTLLSYFFCQATDSRINRATAVLRGLIYLLVDQQPSLVSHVQASYDQAGKALFEDANAWFALTKVFSSILHDPNLVATYLIIDALDECVVNLPRLLDFIAQTSSISTRVKWVVSSRNWPEIEKTLDTVIQKQRLCLELNADSVSTAVATFIQTKVHDLREKNKYKSETRGNVIQQYLSLNAHGTFLWVALVCQELSNLSEWKAVQKLKALPPGLNALYQRMLDQIIASEDSELCMSVLAVISTVYRPITTDELATLVQMPNGVDGEYEALAEIIGYCRSFLAIRERTIFFVHQSAKDFLIEKAPQEPLLFRAQDVHNSIFSRSLQVMSKILRRDIYNLRAPGISMDQVEPPNPDPLAAVRYSCLYWVDHLLGSRITKDTVKTLKDSSSVYNFLHQCFFYWLEALSLLKGVSEGIVMIRKLEDLQVRFLGSLVVVGLF</t>
  </si>
  <si>
    <t>&gt;1110_g</t>
  </si>
  <si>
    <t>MSDLPAEAIKPDEPVVASIAAETAEKKEDVPGAAKTVDGAADVELKDDIKQENNGGAVKEESGDVKKEENQDAKERKFKKIDYPEGMLRITKRALVGESNVKFDPSSLPITDDPALIRAQVEFYFSDANLVDDKHMLAETKGQSNVPVALSHLCTFKRMTRFQPYSAVVAALKESKFLDVEGPEGEEKIKRKVPFDPTQEKFGNAELRSVYVKGFGDEVKGTQFDIEAFFAPYGPIDRVILRRTERPESFFKGSVFVEFDNEETAEKFLTLDPKPKWKGVHNLMIMPKSKYLEMKRQDIRDGKIAPAAHRARGGRGGRGGGRGGGRGRGSGNYRGDRNGGSRGDRDPNDWKKRREDDQAKGFKNNRGRGGRGGRKNDRNREREDKKSEANAEAKDIKSEDSSAKVTNENDKKRSIDHDGDAGSPTKKVKSEDSSAKTEPAPSNENSKKRSINHDGEAGSPTKKAKPENPATAS</t>
  </si>
  <si>
    <t>&gt;9535_g</t>
  </si>
  <si>
    <t>MHLKTPPPKKAINLLRGWPNPSLLPTSQILTAATSSLTNPEIAVPGLLYGPDPGFEPLRREVAKWLGRFFGRGGVVKMGEENICITGGASQNLACVLQVFADPVVSTVWMVAPGYFLAETIFEDSGLRIRCVGEGRGGIDVEGLEEMMESAERQEGEVKVSEIDGSFLWVLVLVWSSG</t>
  </si>
  <si>
    <t>&gt;9372_g</t>
  </si>
  <si>
    <t>MALRISNTRTLSAALQSTRSQFARRSGSNIRGFAATQHARKVVSSEPPNLRHAQRDPDPPEGIHRPIVNPADKYAVKAEDMHKYGSWLMGCLPKYIQQFSVWKDELVIYIPPAGVIPVFSFLKYNTAAEFTQVTDITVVDFPTKDQRFEVVYNLLSVRHNSRIRVKTYADETSPVPSITSLYDGANWYEREVYDLFGVFFVGHPDLRRIMTDYGFDGHPLRKDFPLTGYTEIRYDEEKKRIVVEPLELTQAFRNFEGGTATWEQVGPGVDRKPESFKLPVPKPEPKKEETKK</t>
  </si>
  <si>
    <t>&gt;7885_g</t>
  </si>
  <si>
    <t>MADNTEKNRAHWSTQAAIYNTKFEKIMQQLMDELREKREWIGVDWLDENKKIGEAKEVRLLDYACGTGLVSKALAPYVTQCVGIDLTDGMVTEYNNAAHAQNIPSKMHAIQGNLLDPNDPSPSHLAGKEFFHFDIAVVSGGFHHFDDPSLAASRLAERLKPGGVLLVLDFMANDFEEMKAALVKGGDSADSEAMKTVVHMGFTEGGIKEVFEGAGVGGEFKFRLMEKVTMFGGKHGHGGGGVEEKGVVGRKEEECKCGKDHSLEGRFVAVKKVIGYGHTHSHEHQHAQGHGHDGTGGVTLTRTPFLARGIKL</t>
  </si>
  <si>
    <t>&gt;593_g</t>
  </si>
  <si>
    <t>MCYFVANKYVNPACRHILVSRYGPCEKGDPSICINENRWKWSRINYPKHLCHICQTRIQYEKSSQTPPALQEQPVKVEKLERLSGHDGDNEEDEKEGSETLATKFDGSMDKKASEYSQEETQLPNRKIVVLKNQISTSKDRKSIEHVENSETKDMQRKRTSSPPKQMYLKSIRRATPLSITSIALKAVPVSQKRPWSRAGDTDTRDGPSEAESSKRVFALSFPALKVALPTRFSGLKTQPLRLLALWNPRTF</t>
  </si>
  <si>
    <t>&gt;5285_g</t>
  </si>
  <si>
    <t>MADRNIGDFQDNEAVAEHSENDLEDEFGSTENSDSDYQSASEHGSEELEERLESLLEVAENGVLPDEDGNDPGDDQITVRFLTPGPNGVPEEQRVSLSVSQLRRLVQLSAGGRARFLDELGEEGEDDNDLSVIARLVRGEGGAPPPDPNRFPKVPSEAGAALMDSGIFGSDEAQSISSGERNNMVRKKKLARRILDRELAISSPTRQKLNQRLMAQGMIPSSNPDMIINYDHPAYSGQFSDDGNFFFSANQDYRVRMYDTSNPYKWRYYKTVRYFHGEWTLTDATLSPDNKYLAYTSIRHTVCLAPTDPNDQGEPYVLDFTDTGAREPLGQHSRFQRAFGIWSIRYSGDGRQLVAGTNGGSIITYDIESRRATNRIFGHTEDVNAVCFADSSSPHILYSGSDDTTLKVWDTRSMGDNRAAGAFVGHIEGLTYIDSKGDGRYILSNGKDQSMKLWDLRMVMPNGEFERINPKRRVNRVSHFDYRWGNYDENDWYKDPYDNSVVTFRGHKVLRTLIRCHFSPPASTNSRYVYSGSEDGKVYIWNMDATPAGVIDVYGSTKNTRPRGDDSRGTMGDWEEGGQNNWKTCVRDAAWHPNAPMIVASAWNGYGMGAGTCTAHSWNDGAEDDEAEPKMGLRVDEKLNVDEDYYRVVEEPIREEIDWGDRLFRRRRRFS</t>
  </si>
  <si>
    <t>&gt;9363_g</t>
  </si>
  <si>
    <t>MKLMNTLLPLAVVSSARIIPDGEFTGQIILQSQKDFKGLFDRVQDNVEDIWSGVEESFKDAIASPQNALDRALNAADDTDVKNKNSFECYTSMAKFEIQEWLDSGSAIEDVDLVEELKD</t>
  </si>
  <si>
    <t>&gt;5530_g</t>
  </si>
  <si>
    <t>MTLYTTLMTAYGASAGITYKFGGTVANTLHAHRVIQHFQQEKGPEVADKLVNSLYRQYFEEERHPSSEETLVKACEEAGVEEGEARKVVGDQGEGLMETKMAIQEQIGNGVDSVPHVLVEGRKRDITIQGANEVEDYVKALEQIVKESG</t>
  </si>
  <si>
    <t>&gt;4594_g</t>
  </si>
  <si>
    <t>MAEESKHQGDTASLQNDEPAERDDGDIADDEEAGDSEADDTEDEEEEDEPKLKYARLTGNLGAVYRNGDATSAFMVAGDKMFIGTHSGNIHVVSLPSFQSIRVYHAHSASISSISISPFPPPLPTAIPAGVSRVASQVHTPRRSPSIISNSNSSTTSPRAPQGSAIANTASNAIYIATSSIDGNVCVASLVDLKDVQLRSFARPVQAVAISPDYKNDKAYISGGLAGNLILTVGGRAGTNSTSTTAGTASATASGWLGAIGLGSNSGRDSILHSGEGAISTIKWSLSGKYVAWINEKGAKIMRSNLQLDSADADSAWKRIGHVDRPDDDGWEEMAAVWKGRIEWIDDKNLETDEDGQAGETSVSSPATAKLKQQVSKNNMRIEKLLIGWGGTIWIINVHPGGVGVGKHVGERSVGRPEIIKILRMDCIVSGLSLYTPNLLLVLAYITPTEEEEEEEELESAKGHKSKLSSASSGSEPRGGIRHRQNALSPELRLIDLNTSQEVDTDTLTVSRFERLSATDYHLGILPATRAFPITQTSRGTLETLAGMGSGMWNATVNATVLLSSGASTRSNGSKGSDSLPKQSGSSGVRGKPALPKSHPNVTAQGMKIFIHSPYDCILATKRDLSDHLTWLLEHDKNQEAWELIDGHPEVISFSPEKLAEIGPGTPERTQGSSDDFYDDDESVVDSASKLINSAVEKEKRRIGELWIQQLIKVGDWVTAGKICGKVLGTPQQWEDYVYIFVGANKFDEITNFIPTTQMQPPLKSEIYEVILAHYIARNRPRVQELLEKWSPDLFDITSVTTVLENQLKHRDVREDSVEDGQVGRDWHIVMESLGKLHVAGGKPREALKYFIKLQDADAAMALIKDYHLVDAVADDIPGLVMLRVSEEQKRTASIEELREATSEAIALLVNEAQHGLVRPQVVEQQLQEKKMILYLFFYVSSLWKGDGIEEHQGESRDRLLAESKALVDEIADLAATQECEDLEYIPELVYLYSKTGQIKRALYLIIDRLADVSQAISFAKEQNDSDLWEDLLNYSMDKPRFIRGLLEEVGTAINPIKLVRRIPEGLEIDGLREGLSRMIREYEIQFSISFGVAKVLRGEVAMAQSTLRSGQRKGVKFDVVHKENKHLDVETTDVPTMVPETDGFKEFITKPKKKATKTEPGHCVRCGEPFSEFEAETLVGFACGHVFHLNHLLDGEGRGSMEDELNNDGAWGNVHSVGAKVTHARLLRDQIKEGCPVCVEKVVEL</t>
  </si>
  <si>
    <t>&gt;4862_g</t>
  </si>
  <si>
    <t>MTTASPPKPWERGGAAGASPAGQPSTGISSGVSLANAQSSATTSSSAPAIPERPSTLTSAVNRNASAYSPYGANRLGAASPYGGMGSAYTSPYSRMGGMGGMGYGGYGSGMYGGMGGYGSMLGGGYGGGMYGGMGGMQGDPNDPNSLTQGFTQSTQATFQIIESIVGAFGGFAQMLESTYMATHSSFFAMVSVAEQFGNLRNTLGSILGIFTLMRWLRTLFAKVTGRPPPADAMSLTPGAFASFQGKTHLPDGSLASPPKPSKKPFLFFIAAAFGLPYLMGKLIKSLAASQEAEQRRLAASGQLQMGADGQPMPQQIDPSKLDFCRVLYDFTPEAGAAVQGVDLAVKKGDLVAVLSKSDPMGNPSEWWRCRARDGRMGYLPGVYLEVARRPGQPVAEIKSASQSGSRTNSLTSQSEKAPVVPGKPGDMTVESFQKSQFYS</t>
  </si>
  <si>
    <t>&gt;8583_g</t>
  </si>
  <si>
    <t>MGLFGSSSTSTGLPPPKISSDGAPIAPDRSKRAKCWEARDLYFGCLDKNSIIDSIAEKGKADKACSSEGKGFESNCASSWVTYFKKRRVMEYQRAQTLEKLKAEGAQQMPGDFGPGSIPKK</t>
  </si>
  <si>
    <t>&gt;1482_g</t>
  </si>
  <si>
    <t>MWLMKETEFGDGKETMVVRSNPGVPDGAKQQPKVRVDRRLLYLSAILTRLITRLFPEMVGIHDPVQTKEPWRPIHGAMRPRHFQTGDSTAIPRSALKRMQPAALVPSATIASQQFQVPGLKDPPLGTSLDPQGLTSLLQSRITPENLGSGID</t>
  </si>
  <si>
    <t>&gt;6169_g</t>
  </si>
  <si>
    <t>MSSYLERQTAAFLKEAVSVAPKITTKQRNLATPAPESAPSPAPSNASNAENKRKRDEKKEEKRDEPVVFSQPATTGYGHEALTQITYVIDFLKKKDEAKNFKEILDYLSRNNADRKEKEFIARVLRMHDRVTWIPDPELRIQTEFSGTFKHRPILNIRNKHELIAYLQSKADAQGVSVKDLKDGWPNCEEAVDELEEEHKLLVIRTKKDNHARMIWSNDPTLHHDIDLDFRKMWKETKLPGDKDEVARKLLEAGQKPASEDPSKKIKAAPKPKEKKKRAQRKGGKTTNTHMQHLLRDFSYMKR</t>
  </si>
  <si>
    <t>&gt;9136_g</t>
  </si>
  <si>
    <t>MAKNCIQNVAIVGAGGHVGNFMVQELLKTGNHTVTAITRKDSASTFPSAVKIAEVNYDDPSTLVSALTGQDALIITMSVLAPPDTHTKLIEAAAKAGVPWILPNEFGGDPLNATLGNDTFLLPAQQKRREYIESLGVSSWIAVSCGFWYEFSLAGTKYRYGFDFKEKSVLLLGEGTVKICTSTWPLVGKAVAKLLSLPIKPEKEGQASLTTEFKNKPCYVASFTISQMDMLESVLRVTGDKKEDWKIEKKDVHEYYKEAVKEFQGGNRLGFAKALYGRGFYPEDSGDFGSKRGLHNELLGLEKDDLDEYTKVAIKMAENWVEGATTTGGSRK</t>
  </si>
  <si>
    <t>&gt;5772_g</t>
  </si>
  <si>
    <t>MSSLEDLFKKPALPSNKRKLEVTRDPNEIYKSAKLTANGHAKHNGKAAVVSDEADDDVEAGPSAPGDDDADYGPDIPDDDEGRFFGGGVTQEENEILDYMDGQEEPSIVPEKYDMPWVRKLALNFEKRITKNAELRAKFENDPAKFMGSEADLDTDIKALSILAEHSELYREFAKLGCAGQLVGLLAHENTDIAIDAIEIISELTDEDVEAETEEWNALVDAMLESDLLGLLISNFSRFDETNESDRSGVYHALTVLENLASRSELVEKIGKDTVILKWLLSRIPQKETLVSQNKQYSAEILAILLQSSPSNRQRVCDLDGVDLLLQLLSSYRKRDPEKGTEEEEFVENVFDALTCIVDEPLGKDKFIEAEGVELCLIMLKEGKMSKPRALRLLDHALSGVSPSSSSCCVQLINAAGLKTIFSIFMKKLDNSTTEHILGIFSSLLRLLPGDSDERIRTLAKFVEKDYEKIGKLVKLRRQFAERVRAVDEGIREEQKGLSLEKREEMTDEWDDRRLDAGLFSLQSVDVVLAWLVAEDPGAEARVRKLLGERDEGLEVLKGTIQEQLDTITGDSEEEIMTADMLNTLVQFLI</t>
  </si>
  <si>
    <t>&gt;854_g</t>
  </si>
  <si>
    <t>MSEKNLLYALCALTSTHMSGKSIIALGPPSWEAAGRFFLDECVLVRQSYDFVEDRSLSAVISSYFVSTTFFELNQNRKSWYYLREALTMGQDIGFQDENSYSGLTPTESLCRRRTFWILYVTERSYAILRHKPLTLQKTPAIPSTLHDYEAPEIHSGFMRLVNSYHLLDSSFIDCWNESATGQISTATYTSLQRQLNQPHPAHLSLTDIQKADILVTKQWLRLIVWQSSMRQGLLSSTAEDESMTFRYPLKIAHSLLDVISSLPITSIEVHGMGIFEKIFEIGNTMLDVIQACGNSIPRETYGVVQDPFEMFVKTLSQTPNSQRQYANLLLAKVIEKPEIQRFSQHLTTGLSKPELAAPVTMDLATSAVAEYGIGDLGLMPLVLAPQQWKGSILGEITDDETYKVDEDSVENQTWSECVDTNTI</t>
  </si>
  <si>
    <t>&gt;8607_g</t>
  </si>
  <si>
    <t>MTTFRPVNTTLMPEPQKSHGEESNPLTPRPNTAPTSVRPSPLRDDATTPTRANFGTLASQRPLPPSATFPTVPTVPSNDTRKTGLNRNSSQYSAKSRGSGEMDVDESDEGGEDGSDDESVDADGSRSSKKKGKSQRFYCTDYPPCNLSFTRSEHLARHIRKHTGERPFQCHCSRRFSRLDNLRQHAQTVHQNEEIPPESLAASGTRFQRQVRSDRVRPPGSRSRASTAGSATGAMRGHQRNSLSASSIGSVSSTYSQVADRRRPPPLVMAGERSRYSQEAYRPESPSSQYPYRPSSPGGFSTPTSATFSNAPNSPRWGSAMQSPISSHSRSNSYAGHRTPGRRLSVPSSGNPFQSPRGNSYGPPLMGQLNTSNSGAYSPAGSMISSPTSATSSAWSRRESITSAADEAWRRRTWHPETYSTFNTSFTSRLQNVMTPNYYSTGTTLPEPPVVPSNAPPPQQIFRLPGIASFDLHPRPTTPVRRQPSPMMIDTPSRTLPPPEPSQYERPGSQNWDMGIDRNLNRLELNQIVSNDTASSWASEANQAVQAQAAQADQGRAPQVVRFEEASYSARPQTSGGVYHSHHVSAPPVTPREAKRQAWYHGPVSQQVQRTSPAAESSGSEGGNPTTPSSAHVADYNPGIVHASGWVENRQGIPPPPERRTNGYPSYPAQRVPDGAYTYSSAAPQGQVQHQQQIPKSSNNDTLRLETLVAVATSEENTAAAY</t>
  </si>
  <si>
    <t>&gt;17249_g</t>
  </si>
  <si>
    <t>MAESEAINRIEFVEGIHPVKTTSSTTYRKELASTEKARGDYDLEERAARLADSDLNLKKKQVYTGWTLLWLAYQSTGVIYGDIGTSPLYVYSSTFTSQPSYDDLVGALSIIIWTLTLMVSVKYMFIVLSADDDGEGGTFALYSLLARYARIVRRDPNTQGTVKMDRYNTGELKPLNKGVRTFIENSVVARSTLKILGVLGVSMVMADGVLTPAQSVLGAIQGIEVAAPNITSSTIVGVTCAILVLLFLIQPFGTTKIATTFAPIVIIWLLFNFCSGVYNLAKFDHSVLKAFSPYFAGAYFMRNKEEGWRSLSGLLLAFTGVEALFADLGAFSKRAIQMSWLAFSFPCLLLAYIGQAAYISQDTTGTAYTNPFFNTVPPGTFYFSLVIAILAAIVASQAMITGSFQLLSQVMAMSYFPHIKQVHTSKLFHGQIYIPLANWLLMIGTVVVTAVYSNTTRLGAAYGVCIIFVTFITTCLVSLVAVIIWRIHILIVLFFFLVFGLLDTVYLSSALTKVPNGAWFTLMLAAILSTIFILWRYGKENQWSSESTDRFQPSQLLTTVPSGEVKLTSDFGGGNVSKVSGVGIFFDKVGDMVPIVFTQFVRKFKARPEIIIFFHLRPLSTPSIPEAERYVIQRTTIPNCYRITARHGYTDSIISPNLGRTIIEQLILFITRDPESSGSERASSKEHSPEVAKELEVVEKAAMEQTTYVVGKEQMKIRPGTNWVRWVVLGAFLWIRENSRTKMADLDIPFDHLVEVGFVKEI</t>
  </si>
  <si>
    <t>&gt;6559_g</t>
  </si>
  <si>
    <t>MRPSFATALMALTPLIPSAYGAIILDIAKTSIPEMPRQLSKRSNIRKPILNNISCYTAMTYVGTPPQKMSFVIDTGSTDVWMIASEAPFCTKPWYKQVYHDVCHTAFDYKKSSSYQLLGQSFYIGYADGSKASGDYISDTLNIAGTAPSFSIQNLTMGLAYEVRKGFGVMGLGYGKNLAGKKKFPTVMNQMVNQGIIEKEAYSIFLNSLHSRTGAIIFGGIDKAKFTGELVELPIVPSRIDSDGPHYTEIRVEMRGVSLADEVGSITNITEPGFKTNALLDTGSTVSYLPEGVTEPLYQKIGALDAVREYRNVFVNCNIRDDDMSLNFEFDGVEIKVPVGEMVSELLPGLGMARHTPGLARKLPFGYDTCNFGVYPSKMPKNKREHMTLGDNFLRSAYVVVDMADHKLGLAQANWSSRKSKVVDIKRRVSWAGTRGVKL</t>
  </si>
  <si>
    <t>&gt;8129_g</t>
  </si>
  <si>
    <t>MARTALIREAPLGQIIRWVTRNRVLQYPEELPGFELPETYNSILNSPDPEKHSIASRTASRQRTQERAKEQTRRSSKSSDTGTVDTADEAELEKKDTERQPGPYEQADIENLGLSRTRSRLETTPYTEDRLEVEAELALERTQTKPIVPIKTSDGKVLVDWYTTDDPANPQNWSNGKRALVSFVLCLYTFVVYSGSAIYTSSEPALSEKWHLRPVDASLPLSLYVLAYGIGPMLWAPLSEIPLIGRSPVYAATMGLFTILSLPTALAKNLGGLLVLRFLQGFFGSPCLAIGGATMQDMYSLLYLPYALVAWVSAAYCGPALGPLLSGFAVPVLGWRWSLWEILIASGPVLILMLLLLPETSTPNILLRRAKRLRKLTGDNRLMSQSEIDQKHMKVGSIILDAIIKPIEITIKDPAIAFVNVYTAIIYGIYYSFFEVFPLVFPPLYGFSLGLIGVVFTCILVACVIGIAVYCAYLHYILVPDILKNGLRAQESRLVPALYACFGPTIGLFLFAWTARASIHWIAPTIGITIYGASVFIVMQCIFVYVPLSYPMYAASLFAGNDFLRSAFASGSILFARPLFINLGIGKGVSVLGGLSVIGIIGMFVLYIYGAKLRARSKFAV</t>
  </si>
  <si>
    <t>&gt;2968_g</t>
  </si>
  <si>
    <t>MLRSSFITSRLHLSKFAQILLSVLVFSSLLIGIVQYAHPVTFGFGIGGKLPAIIDYGHHTEESPIPSTESTPEGNATLLALAPPYVYSVMNPQNNSFDMLECPAINEERYRPLQVSSTVSPAEPPKYFFAMDLYQNAAAIPRLLSSVVEVIKFLGPASCTLSMVVGISPDGTYEILKLLRPEVEALGATYHLVSSSLDSHAGNRIEILAKLRNLALEPLFPNADDPNTTVIFLNDVFICAEDILELLHQRKFQNADQVCAMDWAYVGVDPTFYDVWVARGMNGDTFFEIPPDGNWNSAWNLFWNNPVSQEKWRSNKPFQVFTCWNGATVFTSKILTKVRFRHAGEGECFQGEPSLFNKDMWNNGFGRIAVVPSVSLEYRDDYTKKLKKLKGYVSEIVPQVEGPENIEWEPEPPELVKCIPNYEGQYWVPWNEGL</t>
  </si>
  <si>
    <t>&gt;7036_g</t>
  </si>
  <si>
    <t>MKLPRAVLRVPCLRGYCAHRATEMDITMIGLQNAGKTSLLRVLAGGEFTLDSIPTVGFNMKRVQKGHVTLKCWDLGGQPRFRSMWERYCRGVNAIVFIVDSADTEALPVAKDELHLLLEKPVLEGIPLLVLGNKSDLEEKLSVDELIDALDLKAISHREVSCYGISAKEETNLDAVLQWLVARASK</t>
  </si>
  <si>
    <t>&gt;8724_g</t>
  </si>
  <si>
    <t>MATTTSTRTVALSILQPEPNTSATTSNGNFTFNSPQISDSESGIPLSFSPDLNTPQSQSTPASHFDPAFDAIIVESRLADSTCPDGGYGWVVIGACFVLTFWFVGASYSWGIIQAVLVKKNLSTPATLSFVGSLWTAFIGFGALINARVIRKIGARRTALVGAGLLGAGMLLSGFATENIGALFFTVGVLMGSGTSLQFMVISTITTQYFNKKRGLANGIVYAGGGIGGAALSFAMDALLQKFGAPWTFRILSLANLVTCLPASYLIKERAPIKSSGFVEWNLFKNFRFTTLFIATAIAVFPLFVPPFFLPLYSASLGLSPTVGAGLVAGFNFSSAIGRIGCGFLSDYAGPVNTLLLSLILSAVSMLVLWPVSNSIGPLILFVIVNGARNGGFFSTVPTVVGTVFGSRRVSIAMGMVVTGWAGGYLMGAPIAGYILEAYGGQNSTLKAYHPAIFYAGSLSLVAGGLVLSLKLMINKRVLARL</t>
  </si>
  <si>
    <t>&gt;5550_g</t>
  </si>
  <si>
    <t>MMRLSFFIAAIGALFTLAPVYAAPRPNQASLISCLNKNAVPYYNSTSPNWSSLIAPYNLRLPYTPALVTVPITEQDVSSSVTCAGAAGYKVQPKGGGHSYASYSSGGQDGSVIVDMEKFDHISVNNISYVIQIGAGQRLGNVAQGIYNYLPGHPRALPHGTCGGVGIAGHATHGGYGYASRKWGLTLDRIIALDVVMANGTIGHINGVNFSDVYYAMRGAGDSFGIVTRFYMTTEPAPSKVIYFSADLSAALKDLNEATQAFLNLQNFVLTSPYLTPNITFGIYTDNEGSLSISGWCLECDLNYFKKTVLPQMLNGYTYSNPTVKSQDYISALAALSAPASLTQPLGSAYKASDTFYAKSLVTKNQEPLTRAAVRSFFNYIIKNQGSPYPFFSIINLYGGPGSVVNVPASDFSSYSDRDALWVFQNYGYTANNLPPFNPKIFGIVDGLNHAVTSKQTDGNFSMYSNYVDPNLTARDAAEEYYGSETYDRLLEIKTTADPGFVFWNPQAVGNTFAL</t>
  </si>
  <si>
    <t>&gt;6763_g</t>
  </si>
  <si>
    <t>MATTIPTSDTTLASPLIANPPPNVDPNTPPPEYSTPALPNGQNPTPHQKTPTNSTFRSKVKSALAGTKETVVSYSKWLAEQEWKGQMPWTHWYCCNLVDGYECEKENHRIKKKCGKCGHVVCENCVKSTL</t>
  </si>
  <si>
    <t>&gt;2510_g</t>
  </si>
  <si>
    <t>MPSEYAPPAGPPPGHNDEYAPPPGPPPSHDQYMYAPPPGPPPSQQPYHDWQTAVPDTSLLPPPPSLGNQRSSTNNATEQEAEQGEAWCAQNPFTPPVTLPEAALEALNKGEIGVIKPRGMKGDLARPRPGIWAGKTKPSSPDTSITSTIPLYSVMAHSPIRTGKPKTIYYEVRLAKRNRREVSLALGYAAPPYPSFRLPGWHRGCLAVHGDDGSKFINDRWGGKDFTLPFKAGETIGLGMTFTSRDVNAPPSYGPAQTTVMKPINVEVFLTRNGAMAGSWNLHEEGDAQEDLPVDGLEGMNDLYAAVGTFEDVEFEIVFAPGEWMFSLQN</t>
  </si>
  <si>
    <t>&gt;5880_g</t>
  </si>
  <si>
    <t>MGDASTITLALRPAKPSPPPPPPPNETPNYIPRYIDIGINLADPVFRGVHKGKDGNDKTVHKDDHADVVARAITAGCKVMIVTGSSLSTSQDAVQQAKDYPRQIYATIGIHPCSCMEIENASNPADHLSKLESLAVEAKAKNQAVAFGEIGLDYDRLYHASKEIQIKYFEAQLKIASKLTLPLFLHSRAAHQDFIRLLKEHNPLHNGVVHSFTGTVEEMKELVELGYDIGINGCSLKTEENLELVRQLDLGHFHLETDGPWCEMRPTHESSKYLKGWTDSWVWKKKEKWVEGDLVKGRNEPCLIGKVAWAVAAIKGVSVERVCEAAWDNSVRLFGLEGDLDEKTTAGKGNIVSGAAKAREEDTAANGTVVTGGGEAV</t>
  </si>
  <si>
    <t>&gt;7820_g</t>
  </si>
  <si>
    <t>MSEIPKKQNTSTAPTPQNTPANNAPISSHAQQPGVGTIKEEDISAASLLAKNPQLVQMIQGRLGSLVGRSSGYIESLPASVRRRVAGLKGVQKEHSKLEAEFQEEVLELEKKYFAKFTPLYQKRATIINGLGEPTAEEIKAGEEDEEKDETETAAKTEEPEASDVKGIPEFWLSAMKNQISLAEMITDRDEAALKELTDIRMEYLDKPGFRLIFEFAENDFFTNKTITKTYFYQNESGYGGDFIYDHAEGDKIDWKAGKDLTVRIESKKQRNKNTKQTRVVKKTVPTESFFNFFSPPKAPTEDDDDDAATDIEERLELDYQLGEDIKEKLIPRAIDWFTGEALQFEEMDEELEGDFEDEDDDEDEESEDHDDEEESDDDDDAAKPKQEAAECKQS</t>
  </si>
  <si>
    <t>&gt;3204_g</t>
  </si>
  <si>
    <t>MAPQKTKITMPGVAEGKELVAIPTGDHVSGMERVKSLLSDSMSSEKNYQGWGASLFGSSLKLQSVSTNPSRVIFTYTVLPEHCNRLGNLHGGCTSTIFDICTTSSLAPIARPGFWSYAGVSRTLNVTYLRPVPVGCTVRIETEVVHAGKRLCTLHGKMVRESDGAVLATCDHGKVSIDPPAVGGSKL</t>
  </si>
  <si>
    <t>&gt;6496_g</t>
  </si>
  <si>
    <t>MTVTKTYTRHTKQYSLWCNMDSAGDKEERKREYNRLAQREFRRRRKEHIKNLEQAQREQSSEQSEEIERLRYQNEELRKENEALRTQIYGSSNSSNALLAAPMSVGSVSTEGRQYSVSPSISAASISGAGSPPASLRSEMIPMAALTLTSSSMPPTMQAYDHSVLQSQPFSMVHPSGLSHNAQSSPESSGYRSSRSAMGSSFQPMSSIIPSIEGQAPLVPAQRRASSMQTPMVMVPYDRNKAKSELLELFRPLCSDLAVISDPQRHLVVLRAMSETLPITLKPTKTQLETPHYYGIDMIASPAIRERLMTVNTEMARSFCAEVGLVGSDRDEVGQVVIWGSDPLNEMSWELSQPLLERWGWLLGSGWIQRANFWRQQRGAPLLPEW</t>
  </si>
  <si>
    <t>&gt;8850_g</t>
  </si>
  <si>
    <t>MPRPDLTSLSISYRRIPILSIGSDIYLDTRLILQTLDRLFPPSRAHPALTPDNPSCLFIERLLESWTVDGGVFSKAAMLIPSHLPLLKDEGFRRDRDDYAGRRMGKEEREKGREEALRDVERWAGWLEDFLVGDGRSWLLVENEGPTRADIEGEFLFEIVSFLICFLLLQALKCCPSGFHALAANSGGYLALVFNFLLFDSIWPFHWLTTLPGALPPDLISATQFPKLFAYISRFDSAVRAAALAVGKLKTLSGDEARNQILGSEFVEPEGEVAGNEPNGLRRGEVVEVFPTDSGVNHKDKGVLVGLGKGGVIVEKRIEDRAIRVHAPRHGFRVRRVEGEAKL</t>
  </si>
  <si>
    <t>&gt;9203_g</t>
  </si>
  <si>
    <t>MTTTLNLPPLKPATFRWHSSPTNLHTTQRLGVGTEQWVGIKHENSKGQYDNYLNTTLQVDVSGLSLARLSSHLAAALVHLRFIHPEVASTATWDEGVPTPPRIQYTPPANSDAALKWARSCISVRTTPLNGLAVRAELERERRAAVPKSGRSVILFIIADTVDEDTPLVQGTKVDILCRFNHIYWDAMSSRQFVGDLLRRIGEGWSRGTDPIAPEYKWGDEVANLSEPLLDALKIDVEGLGEDFDKIREEFISSLINCGTSWGLNIKNSIGNPRTEFYNFSNVESEAMIRGVKSRVGPQYTISHLGHAAMVLALLKLHPLSATDPANTQLITPLPVNGRRFLRDEFVDRQYGCCQAGAVVEFPNLNSWVVDEGDTDAVKAMLERGCRHVKEGYDYWLSKEFQVAVNVSKDNFLASHLSGAPHPFKDTNIPVFASDGLIDRYLPGEVIISSGEKLFTVESCRFMLDSYLPDILVRMDSFKGATALSITFNDGYLSGDNAMTFLSHIASFMLLFTL</t>
  </si>
  <si>
    <t>&gt;17264_g</t>
  </si>
  <si>
    <t>MKISRSITLIFRLLQSIVAGVVLALIGNMIATSGWNKIPRHGGNAAEVNFPIFIGLFSLLSMLYFIPVGWYYSTNKGLLPITAGLDVFNTIFYMCGGIALAAALQVHSCSNSLYTTTNRITNSSPNTAYRCREAQAATAFIFFNFVTFAVSTLFSILALLNGGEKNPNPARRGSAPDVELHGGPAMAEEVPAPMDQTRGVMGYGGPHMIGSDLKNSLDGTTVWGMFGGSREAPVGDHAQADYERSI</t>
  </si>
  <si>
    <t>&gt;6584_g</t>
  </si>
  <si>
    <t>MAEVTITGWRTADVRFPTSLDKTGSDAMNAAGDYSSAYCILETNSEFSGHGMTFTIGRGNDIVCKAIENVADRIKGRTLSSLVADWGKTWRYLVADSQLRWIGPEKGVIHLALGAVVNAIWDLWAKTLNKPVWRIVADMTPEEFVRCIDFRYITDAITPEEALAMLKSEESGKEKRIQDALNSKAVPAYTTSAGWLGYGEAKMLALLQETLAKGYRHFKLKVGSNIEEDRKRLRIAREVIGYDKGNILMIDANQVWSVPEAIEYMQHLKEFKPWFIEEPTSPDDILGHKAIRDALRPDGIEVATGEMCQNRVIFKQLLASGAIGICQIDACRMGGVNEVLAVLLMAKKFGVPIVPHSGGVGLPEYTQHLSTIDYVCVSGKLSVLEYVDHLHEHFEHPSVIKGGYYQTPMEPGYSVEMKAASMKHFSFPGTAGGFWKSEEARPILEGTRI</t>
  </si>
  <si>
    <t>&gt;435_g</t>
  </si>
  <si>
    <t>MLATDEDRDWAWKLMRQHARNNNKERISYKEATAVLTQVAEGVITSPTPGQVQALLDEGADVCFARRKSNNLIKAMRSRDQDDIRSNLLEKATRHCSVEILTLLAFEADDTALNQALPAAIAQNQVEKATVLLARGANAKLLCNEFLNAVDVGSDGMVNILMGNLKGSCQSCRDNGLIRAAASGQANKTNTLLQKDANVNFDNAAAFKAAIQAGWGDIAAAIVSHPKIRLAPNQLDWAVGVAYAKAQYQALRACLRAGAHGPRTDMILVSAVEHEQCELVESLVEFGASAECQSGKPVISAVKSGEPKLLRTVLCAKPSISAMASAISQIGSGKLDNIWTAHRMVELLVFAGLRGDAVSKILIRVLDRKLLKGDENARYGLARLLLDNGKAAVDVQGGRPLALATAAGWVKILNLLIQYRPSIESLIASFEPAMKIANPDLRKQVVTMVLEAGSKSCLALAAERLTTAAVAAAAKALRLDILESLARSQLSRSAIQAGFVAASLSDAQWTTPSGLEVVQFFLIHGAEGPSVDDAFCTAAIRCERDAIGLLSPFVGPGAVDRALRDVVYHSRDWCSLDDGNIWLLKLLLERGAHGEPVNLALLAVVSYLTVGKASETVLDALLFQDAVDVNFRGGEALKIAVRGGKVSVLRKLVGRGADKKSMTDAFYEAIGSSLGEDIVLSLIEVLAESRDQNRRADFKEVLPNQRPPIVNCLDKHPESAKLVRRLAELGCDVNAQFATHLDDCDELVNVLAWALAPPEGKSLVSSVAIQELIDAKADVNFVAPISKATPLILASKHRRGDIVKKLIEAKANTKIRDHLERSPLFFASREGDLSAVKALLKAKYKPNDGSLHEAARCLHSDIVDALINSSQHNANFPSSMPVHEGRTPLQEMASQCDGQTRADDIEATIMALERGGANILAEWRGFNPLFLALRNPQPYPVTKALLDTVMWQVINNDNNVYAFVDPKTKVKYFLSPTIYLRRGQRRSRNDCAQICLQLEKLLQTKNCLDKYYAELGADQPPNAVGVPENIAKEDKKRRDAADKRAISESEHRQKLHRVWEEANQKELIDASSLETWQLREFKKTATKVDTSNAVHQNQLLQQAQMSTQQREALAAKNSDTEQFKVRNAITDHEALRKHQQLKLGYQQQTGQQKIGQQMAQEMVKQKSEQARLMAEQRMQAANAKAERIKLQNAQAVNAQKAAADRKTLQNMKAMNEGKAKQQRTDLAYRRNMQAMKEEVYHHYTDTTSHSFQTPLINMKTSIFTASAALLWLNGLVQAAPQQGGGGGGFGGGTVATTTAVTSATLASSTTKSSTASTVSQAAASTGTTACNNSPLLCNRNYNNITHMGAHDVAFLRDSSTSFSTSGNQYYNATIALSAGIRLLQAQVHNSNGTLELCHTSCALLDGGSLLTFLTEIKYWMDNNPNEVVTLLLVNSDDEEASTFGPVFSSSGISEYGYTPASTTAAIETWPTLQTLITANTRLITFIASITYDSDYPYLLPEFIYIFETAYGITSASGFNCTLDRPSSVSSSATGISSGYMGLLNHFLDTQLAFSITIPDVTDLSTTNSAATNTTGALGTQGEQCASEWGVKPTFILVDFWNVGPSIDTADLLNGITGTGRTTVSTAELTASSSGAGGRRDLIGWGEMTALAMCALAVGNFILL</t>
  </si>
  <si>
    <t>&gt;655_g</t>
  </si>
  <si>
    <t>MSAKRKLPQKLGQPVVKQSVKVLGKGNLDESRTLVSGGGNATKISVNGMEDVVDISSDSEPDKDEISDAESVVEEASVAGEDVVMDGIETSVEPAVLEDAEEAGEPSFGDLVKANAAEMIDVAGALEDPSPQTVTYPKGAPKQPPSGASLGTVLTQALKTNDISLLESCLHTTDINTIRATIQRLDSSLAGKLLQKLAERIHKRPGRAGSLMVWVQWTLVTNGGYLATQPNLIRSLAELNKVIDERAKGLPSLLSLKGKLDMLEAQIELRRSMQTQRRLDEDEDDEGVIYVEGQESEEEGAVKAKLSNGDLRGISDVDSDVSEDMPLTNGAIADSEDEEGDSSDGEDMIDMEAEETDADSGDEEVDHDDEDSQDEDDDSDDGIKAAPPTKMPRTGLFSKKI</t>
  </si>
  <si>
    <t>&gt;671_g</t>
  </si>
  <si>
    <t>MSNVSSPSDSDNDRRKSPHPPSPPLFKREKTRKRKKAVPPQETIDKIWSRFSEKKFSKATVVLPSSVRKVIEPSIHGSEQNNLLVLEDYDRAVKECRARVTKLIRECKRVNMRYRDPDFDIDWDLKWEKGYCLNGLGESRFEINGHAFADPNSNVPKAVKRVHEIFDEPTFLGKKVAPADVKQGNLGNCWLMASLTALANMEDGINRICVEYDTKIGIYGFVFHQDGQWIISIIDDKLYLKSPDWDSPSVQRHLLEQTDREDVENEYRKTYQTGSQSLYFAQCRDQNETWLPLLEKSYAKAHGDYASLAGGWIGEGVEDLTGGVTTELLTSDILDTDEFWKNEILNVNTEFLFGCSTGLLGDGYGSRDGISEGHAYVVMEARELSTGQRLLKLRNPWGKGKKGNWEGPWSDGSKEFTPEVQKELNHKFGNDSVFWISYQDLLRKYQHFDRTRLFMDDPQWRITQKWISVEVPWKAEFEQKFRIVLKKESPVVLVLSQLDDRYFDGLQGQYSFRLQFRLHEVESPGEEDYIVRSHGNYLMERSVVTELKGLKAGIYSVFLMVIAKRNTSRPSVEDVIKSECRGRADNEKLARVGMSYGLAHSKGATYMESKSTAQKVRDMAKARKSRIAARKENWEKRHLDRNIMRKQDKKNQEKRMRKHNENETKAKNKEAKKPKEKAIQTDEHIHVMFSEDKGVQTEESRAPSNESKQPRIPQPPESLSQPPKDNDKAIHTIETHPSFSNSQGSPETPKSSLPESFPHSHPLTIPIYPRGRSPPPGEFWAHQGPPRNSPQVNTSGPQYVDSDGESSASPNSDLDDVLGAADQNSKPIPIDVPETTTPSVNKGKNEDSDDEDEPEPWNAVCIVGFRVYSQDPGLELQVFEADLEEEVGKGDGATLGGDEVGMNADVEDGVEDTVVKEDKVEVENEGAKSIEKGDVDLPIRTEEEEAGLVFVDGNAQAMMLGSKGSVSTSPETVWNDQEMMAESEVEVK</t>
  </si>
  <si>
    <t>&gt;4127_g</t>
  </si>
  <si>
    <t>MAALVQSYPQQSSTVTMLQTRPSSASGILQTSSQTPPGGQYPATTQGHRNSFHGLGSGIGGSSYRGAPIAPYAFTSTPNLTTSHQRTLSTPQLRTDQRTTSAPIIPSSARNESGNGSSRSRYPAPPSVSTTSSSSSSDLSSRSHKSGSKDDSVIMSTARVGSGVARPNSTIITSGFGPNFTLSLSSPAASSPAKTAPDRYRRPNNRRSDSSNTSQQPAPQPAAPPTAAQVSAMPNVMQFYGNRTPQQTPVAAQQSPSLQMPQLFRSGVSADDLQLNRNSSTEQAKRYRRRSIHTIDADFSTAQSVSASLLQEGSRQVSSANGRIDQQQHPLRSSPVLILPSGPSHGRNGSTESVNSARSSHNSRPSSASKRNPSASITPITTPTLSTTSQSTPPTAEQTAAKQDVPRLVNIPPRASSTDAAKRMTNPSPLSKPMTMSPESPVTKDSFASAVSAALQQPAKPTYAQAAQGSNVASPAAQHLAALNGKGPKKSKSSRLRRAFSFGSAAELRKASAENSAAHNAADRSKAGKDKYQDEQDPDQVRIAQQQEAGGIGSGIYNGQGRFFSGSTDNLSISSTASSASIMIRKMGKGMKKSTRSLVGLFRPKSIIGVPAADAALPKASQAQVSMVTVEAEREINANSSPHDQASGGVPYPRLELGLMEPGHTPLTMGERLGSSSTDNSAARKSIVGGEKDRAEVLSTIKKGILKRSGTDSGNNSPVIRPLDNKASSFQLPQIPGTNDSPNSSAPSTPNDDQQGHRHNGSVTIGGEDYFMSALRFRSDSRSVPGTPHPVTKRSATFSPRIQFHDTWPSGEYDRRGEIATCNRLTPMLAQQIKEELNTFKMEMEVHENSKIYTHFF</t>
  </si>
  <si>
    <t>&gt;857_g</t>
  </si>
  <si>
    <t>MAGLVAPLVMSQTKEDLLRHLNLPSETYSLMAKETDVVYKWLTSNTAHLKTNCKRKPPYDWSDIAEKAKDEAMDYISRGGDQYTSYYWNLAIPTSDCPNWIARWFLYHKFRYRDGRNRNPTNKDDFKHRHGSSSKSHHSNSSGSNGDTQGHDASGQEAYYSSKAPTISMSQTASYAYGSQSYSAGDLTQELPGTYWDPVRDV</t>
  </si>
  <si>
    <t>&gt;10284_g</t>
  </si>
  <si>
    <t>MRIKDGAIILQAIAGKDDLDLETAQIPFESIPDYLALCVPTVLRGVRVAAPLSALKVANAEPDVLAGWTNAISVIESLGAHVVQDIDFAEWCPGTGMRENLFDEIMLREGHVEFFENLDVNPYNITSTADLIEFLKNEPEEKYEDYSASTFEATRDAPGFLKSPEFVQSKERMDYLWKEVVRLLDKHSCDVIIAPTSLDIPLDLGGLPGISIPVGFYSKDKKVIINKEGLITKGPNIP</t>
  </si>
  <si>
    <t>&gt;8905_g</t>
  </si>
  <si>
    <t>MAQELIPLGILAPPANPLPHTAPAQPTKLDLEVQRRHWAEKIFDDQPLSVTGLRHRRESKCFGPPMVDVRLGNTPGSTVLFKLPFDKNHLSVTLYLQPEGPLMARLLCRWVDKYFNPLYSCYGVHELCIRRKGSCLQFRRWSQNRMAPTLWMCLFFKTWEKMVLFHAAFGALKSRCPLTLNLTPDDLCLAGEKRLFQGKIIDDDFEHILTVVQDEKCHGVRLHAAVRNGELRRCPIWTAFVTRQFQTPDWMERRSKHRIWLKDIYPYVFCQKYKKKHQFRKHGEFEICFVNEDAADAFEEIFREESEAGSVLDVNDFGDQDCEDEFGHGHH</t>
  </si>
  <si>
    <t>&gt;7476_g</t>
  </si>
  <si>
    <t>MRAHKFVRAVAPARSTLDSLGGCVPKSRFLCLKASSRGLSSRPLAGRALGGQRYFSESRCMQAGAAEAVLKQAAANPSSLTQEAIIKNLDEAERGRLTRIRNIGIAAHIDSGKTTATERVLFYTGRINAIHEVRGKDAVGAKMDSMELEREKGITIQSAATFCDWIKHENGKDEKYHINLIDTPGHIDFTIEVERALRVLDGAVMILCAVSGVQSQTITVDRQMRRYNVPRISFINKMDRMGANPFKAVQQINEKLRIPAAALQVPIGSEDTFEGVVDLIRMKAIYNDGPRGETIRETDEIPEDLKQLAEERRSMLIETLADVDDEIAEIFLDEKIPTPEQMKAAIRRATIALKFTPVLMGSALADKSVQPMLDAVCDYLPNPAEVENLALDKRREEKPVKLVSYNSLPFVGLAFKLEESNYGQLTYIRVYQGSLRKGMNVFNARTDKKVKIPRIVRMHSNEMEEVPEIGAGEICAVFGVDCASGDTFTDGDLPYSMSSMFVPDPVISLSIKPKTSKDGANFSKAMSRFQREDPTFRVHVDLESSETIISGMGELHLDIYVERMRREYGVEVVTGKPQVAYRETITNPVKFDHTLKKQTGGAGDFARVVGFMEPIQPGPNGYLPSQFRQEVVGGSISEKFLFACEKGFLGACEKGPLIGHPVLGTLMVINDGATHMTDSSEMAFKNATLQAFRKAFKEAKPQVLEPLMKTTITAPNEFQGNIVGLLNKRNAIINDTEIGPEDFTLLADCSLNAMFGFSSQLRAATQGKGEFGMEFSHYAPAPGQLQKELVGNYEKIQAARHKKAEEFQKRQLYLFTTQELVDLDAITDRDLKPGTLKPSDSLIWSPWKRENWLRSNEQVIALYRVNFHGDLRLPSDSGKWAAGDSDFPWNIVKPVLTIATKMTNTPKFTEFLDILISGHREPIGRKRKGKSTNLIYLENPQGARRRSQRISHLHIVQKLADSLRLGFKYRLEDPHTRAEEDTTGSDAFTTCEVDANDPKNLIIHILFDYEKWELLLRNDLNDLERMGLQYHLATVVLHETTHALWNVIYGEESFKRSKGKKEEVAQSDPYFLDENLLELGLAMEQYVLGGFSTPMLRRSNAPSFGYWVKTGWPSMGFVELCEPKTKIRKPAGLANLVNVYPLQATYFEDVHQEFWDMTVRKFGIPALKMRALRVGTRITHRLVKQGQEVVDMARSVDAHRRMELDTSLSLQEKLKRVLGMGTSEKQAYELSRTIQRNMLAIEDYAAKAGLITELTADFQDCNLQLWGLMRQLDDVDPDEADLDVDALRMEFSTLVEQQVTKLRLIIEAHMERVGALWKLMKSGDEYSGRREELAVWNADTRRFLRQLQDSIGQLTDAHDMIVETLEELDIKLEVTKLKLGSEGFITPEGIKLYDEDKYELEQVTEFSRLLDEHEYDDVRDELEGLEVRRWDMSECFYQVIDLISLRLEERYLVATKGIGLINEEDLESLEDYVKRQKGALETIEGLIEAVDDDDDNFAKFNWGGQLENWREYGLATFKEMEDKLGWVDPDESE</t>
  </si>
  <si>
    <t>&gt;7595_g</t>
  </si>
  <si>
    <t>MENDKGELVDLYVPRKCSATNRIIKAKDHASVQISVAKVDDNGRLTGESQVYALCGFVRAMGESDDSLNRLAQRDGLLKNVWSGSIQR</t>
  </si>
  <si>
    <t>&gt;8980_g</t>
  </si>
  <si>
    <t>MVIRNTLMTTSTASTLSSTETLSLTSLFLACCGILANTFHGDGEPLIASLAFSGIAFAGSYSMIRWLGPTFMKAGLKGKDMSKMHKKEIPETMGAVCAVVYLLVIISFIPFPFYKDIVAATSGGGNRDVIMEMETVQNGRFLHRFPHSKLASYLSGIISLQSVCILGIGDDLFDIRWRHKFFIPGIASIPILIVYFVDFGVTQIVIPIPLRPYLGPLFNLGFLYYIYMFAVAIFCPNSINILAGINGIEVSQSLVIAFLLVINDSIYLLVPYPHPATDSHLFSLYMLLPFIGVSLALLCHNWYPSKVFVGDTYCYFAGMVFAVVGILGHFSKTLLLLFIPQIFNFVYSSPQLFRLIPCPRHRLPRFNARTGLMEPSVTEWQYPPKPLISTALKLLGKLHLLQVTANKDGQILETSNFTILNLWLVWFGPKREDRLALEITLMQVGVGLFGLFVRHNFALWIFESDNKSLRL</t>
  </si>
  <si>
    <t>&gt;4368_g</t>
  </si>
  <si>
    <t>MSPPSSRLQRLTAHFLPSSSPSPADGKSEKETYEHNHHIHQLSPTFFLPRAAEIEPDAEAIYHVTANGKVLRRSYGVFADRARGLAYYLIKHNFKRVGILAPNTPAFLESIFGIAAAGAVNVAVNYRLKTEDISYIFTFAEVDSIIVDQEFVYLLDEFRKQKPDIPLIIDTDTDATEGQLSGPFDEAVLEGLTLDKQNGAKGWAGLKAQVEDEDDCLAIPFTSGTTARPKGVVYTHRGAYLAALGNVVESGLNYQKGRAGYLWTLPMFHAMGWTFPWAVTAVRGTHYCLRKIDYPLIWSLLKSEPITHFNAAPTVNTLLCASKYAARLPNTVRVTVAASPPTAYLFKTMTDLNLLPVHVYGLTETYGPITKGYHMPLWESLPEKEKYARMARQGHGFITGLPVRVVKTDLPEGVLVDVQKDGKEIGEIVFFGNICAKGYHDNLEETRKLFAGGGLHSGDLAVWHEDGSIQILDRAKDIIISGGENISSVALESMLIQHPDILEAGVVAVADSHWGERPKAFVTVKEGRRLSGQQVIEWAKSPESSISKFMVPREVEIVEELPKTSTGKVKKDVLRASYLCVRDVDVDVVLRDEEVEVRFVLEDGDGDVDLRDEEVEVRFVLEDEVLERLDAVLEYLDVMLDRLDEEELFKLEDVLLECLDVEVLRLDDELKRVDTVLVLVFPTQEIWAPFRTNTSPTPPHRTQLPANSVPHCPWPALTYPAGHSQQLHLHWYFCQLHPVEHVPPATTPLEPSRGPFITWMFWQRPVVVIKVLSKQVPSQQNSEAPRDWEEVQVVVSTAYSRAEYAWWTRIERATGRRRVDFMFREE</t>
  </si>
  <si>
    <t>&gt;6051_g</t>
  </si>
  <si>
    <t>MHPPHYTLSFLLCLPLFLGHATAFAVPGIHPRSQDLQPESSPPRNVFPQLTWIRDKVVDRFFGASSKCARSRSQKVLLHPASVSPLPSNLLAKYGGDVVLRFNLSTPAEEKALAEAADTLFLDVWEFTNNWADIRLGEDVVPSLLGLLPESLQKAHSNLMPDLAKTISDSYPSIAHTKPTSPSNRVDRTFTPDLRKSDGVENVFFQDYQPFSVIVPWMRLLASMFDTHVRMISIGTSYEGRDIPALRIGVSPNLSQKSDKLRQTIIISGGIHAREWISVSTATYIAWSLISSYGKSPAITKLLQEFDFIIIPAANPDGYVYTWENDRLWRKNRQQTSYRYCRGLDLDRGFGFEWDGESTLNNPCSESYPGQEPFQAVESHRLAQWAKNETENNNVKFVGFLDLHSYSQQVLYPYSYSCNADPPSLENLEELGMGLAKAIRMSSGEQYGVASACEGAVSSSTKSKIVASRMETGGGSAIDWFYHEMGVRYSYQVKLRDTGSYGFLLPRENIIPTGEEAFNAVKYFGDFLLGNKGIETSLADELHQSTVEVQNGNARQTQDPEVGWEHDESMEVFDEYDVEDLKYELKHRRRR</t>
  </si>
  <si>
    <t>&gt;6462_g</t>
  </si>
  <si>
    <t>MSSEKAVKEKLEAQIKSADMTEDMQQEAIDVAQEAMSKFSIEKDIAMHIKKTFDERKGPTWHCIVGRNFGSFVTHETKHFIYFYLGHCAILLFKTQ</t>
  </si>
  <si>
    <t>&gt;5332_g</t>
  </si>
  <si>
    <t>MSVHFRHRTPFHPPAGLLKTRTSFPLYRPHTTIRISTFEILLLTLATALGAVILIYLSFLLFLYLRAWWKNNHPSNSYQTLKSDANGFADAMKRVVKDGVRGVKNHAHEVEDGAMNVAGEAEEGSKKLGREIKEKKIKLSRKDKRIQEEREKLHQMRKRFEEVENGDDPEDVEEMPDSFETEIEDLKKKLEGGAKDEGTKPHQCQNSSYQQECMKREAEIKKREKVYRNKKDQERKSKLKEQVRKSHEGSKNIISFQPMVAPVRVVRRGGVDHGLKPRGDSGQRSFVIYSGKPMEIVVPSKFSREYMNKMGYGTVDGAGGEEGGVGDGDRDGEIGFGAEEGLEEGLRLEKGGLAWHEGFV</t>
  </si>
  <si>
    <t>&gt;1909_g</t>
  </si>
  <si>
    <t>MSGHCHDEHDHSGHGGHDHDGHDHSDDITPALQYSLYQHINFDDITAMNEASSGSAKSVVKKTWAERLNDEPEVESDADEQLLIHIPFTGQVKLHSIVLRTSNSDSAPQTLKVFINRDDLDFSTASDASPTQEFELSQTNEVQDIQVKRALFGKVQSLTLFVEDNYGDEVSRLGYLGFKGDWMQLGRAPTNILYEAAANPSDHKIKGTSLNQMGSGLGGRD</t>
  </si>
  <si>
    <t>&gt;2119_g</t>
  </si>
  <si>
    <t>MRVAATIELANQTREEDAVYLAANGLEASKSFFAKSQSEVCASGRQEQTVDTTSIGTGYDLSNSVFSPDGRNFQVEYAVKAVENGGTSIGIRCKDGVVLAVEKIITSKLLKSGANKRIATIDRHMGAVSSGLVPDGRQFVSRARDEAANWRKVYKTPITTADMASRMGGYLQAYTLYSSVRPFGITAIIGGWDSELEVPVDGVVGSGPSIGSGGKAEGKKYGGPGLYMIEPSGLYWGYYGAATGKGRQTAKAELEKLDLAAGKLSLQDGVKEAAKIIYIAHADNKDKEFELEMTWISNLDGPTKGRHEEVPKDILAEAERLAKKALEGDDDDEEEETKEDDKMEE</t>
  </si>
  <si>
    <t>&gt;2561_g</t>
  </si>
  <si>
    <t>MPGFDFSNHTRNAALHAQGVPLPKATSTGTTIVGCIFDGGVVIAADTRATSGPIVADKNCEKLHYIAPQIWCAGAGTAADTEFTTALISSQLELHSLSTGRKPRVVTCMTMLKQHLFKYQGHIGAYLVVAGVDPTGVALFTVHAHGSTDKLPYVTMGSGSLAAMSVFETQWKSKMTEQEAINLASNAIQAGIFNDLGSGSNVDVAVITKDKTTLKRGYIRPNERSKKQKSYVFPRGTTAVLNEKIITREDISKYVTVHELGTGETALGEKMDLDV</t>
  </si>
  <si>
    <t>&gt;3971_g</t>
  </si>
  <si>
    <t>MTLLDLTTYPKPPGQKRPYPKPTKTGRALFQIPHHDLQGETAYEIYGDLEHGKVPLIALHGGPGFPHNYLRPLSLLLTDYGIPVVLYDQIGCGESSHYPNRMGDTTFWTPELFMAELDNLRQVLGIKTFDLLGQSWGGMLAAQYTATLQPAGLRKLIICDSLAAMKTWMKVANELRAAMPADFQETITRCENEGKTDTPEYERAMKEFNKRHQCRLDPLPKELLEPMQAVEKDPTVMMTMFGLSDFDVTGSLRSWSIEDKLKNLTVGTVPGGMLLTNGYFDLAQDECMMPFFKESSAKVKWVRLGLSAHCPQLEETEMFILAVAEASEEGSSGKREDICEAALKPVFGCGLMPGRAYPTFERGHRSIIELCSLKAEAILIQNKFVPPVGITLHIDGSEI</t>
  </si>
  <si>
    <t>&gt;4348_g</t>
  </si>
  <si>
    <t>MSPKEVVDDSHLSPRVTRNSRALLVLLIFTAMLQCTAQGYDCSMMNGLNILSTYTDYFKLNSVTTALNTSIIWIGQFLSGPPGGFISDHYGRKNAMLFAAVINIIGSILQATAQNIPMFIVARLLIGIGSGVAFAQVPGYVAEVAAVWYRGLSNGLFNVSYLIGALIAAGITYRLASIDSTWSWRGPSLIQGFLSLVCLALLPFLPESPRWLVDAHRHTEALEVLAAVHTNGVVDSPIINFQMNEIVNTIAFEKSIAEGGGKWPFLRLLKRRGTRRRVVILVTLASVTMLSGNNIVLFYLGSMLKEAGVTDKDDQLIINIILNAFSLIVAVVGTLLIDRMGRKNLGLASMVSMTVFMFMLGALTEGYGRGGYKEGVYASVASIFLFLGAYCFGMTPLNTVYSPEVINYTLRAQGLGFFMSVSSGFGLLVTFGFPIALDRIGWKTYMINGAWDVLQIGMIWYWWVETKGLTMEEVDLLFDDGEYEGKGIELVEEEGELRRVG</t>
  </si>
  <si>
    <t>&gt;7738_g</t>
  </si>
  <si>
    <t>MEALVVKFNHLARPEKTPSGIPSHWHFSVRNVPIPPSSDLLQIVNPESRFMHNAGPKQILALSTLASQADAIVPLLLEAFVAGINRGPKGERIKEIPLFAPWSWATNNSDLAKAMEKKLKAVGVRSELCTISVGPKADDDVADDIWKGFLASLFESMGVRDDDSSAAAVPGSNDAVKCAGCKHGSSTFDHPLKKCAGCAMVQYCSKECQKRDWKYHKLTCKKMAESAARAAAPVQASTTDSTSSPAKTATAEGSKSMPPHLYWNTVVRTVPEAVELAKSLNIDLGAKGLSKPIRRLVLTGQDTPSNYEILLGSGWERESATIEETRIEVLLDAPKGSPNYVLYKNLDEGAPTRSPRPATRAENKRIQEVRNIQAMVKKLMGERKEPTTQDMMAVLGMFGNKWNEMMPVYTLAVNTMDQGVQA</t>
  </si>
  <si>
    <t>&gt;131_g</t>
  </si>
  <si>
    <t>MVRSTILLALAAASTTAWAQNCSLTQKCPTSAPCCSQYGACGTGAYCLGGCDPRMSNTLDACVPEPVCKSATYTFENLDSIAPNTKYLGDASKADWVSSGTPVSYQNNVLLTMAPDTVGTLLASTAYMWYGNVQAKFKTSRGTGVVTAFILLSDVKDEIDYEFVGVDLNTAQTNYYFQGIPDYDNSANITLQDTFDNYHTYEIDWTPDQITWSVDGQVGRTKKRADTWNATANQWAFPQTPSRVQLSLWPAGLASNGQGTINWAGGLVDWDATDIKNNGYFYAAFESVTVSCYNATSAPGTNSGVSYTYNDASGTNNTVIDGKDPTVLSSFQGTGTDMSAGASSGTASGSSASASSTVETVPGLTGGDPGVDAHQSSSASSASDSTPTDSSSSSGSSTDSSSGTASSGSSGFSQGDSGSSSSSSSSKSGADKVGLGQEKVLKGSVFAGVVAVVAMMAL</t>
  </si>
  <si>
    <t>&gt;4775_g</t>
  </si>
  <si>
    <t>MASVQPGQIEEIGAEGKVVGKENSNVEVRGDGKTLVGGEVVGEEVGDREKVKHEEGERNGILHHKNEVTEMKPGIELDLEAHDQNQDSNSYDFPQSSTVSLSESIYDYVEENGRTYHAFHAGKYNMPNDEPEQQRLDMQHYLFLATMDNKLHLAPLENPKRVLDIATGTGKWAIDFAQAYPSTQVLGMDLSPIQPEFVPANCSFEIDDAEEEWVYSHPFDFIHGRALVVCFKDPPSILTKILANLTPGGYFELQDPILPLKSIDGTLAGTYLEEYLNTTLPAAKAMGRPYTNARRYKHWMENAGFVDVTEKVYYWPTNKWVKGKKEKALSVLAGRDLETLLTSFGLRVLTKGLGWSQEKAELLIERAKEDVRNPKIHAYAEMYVIYGRRPLA</t>
  </si>
  <si>
    <t>&gt;10773_g</t>
  </si>
  <si>
    <t>MPSGLSKQDCSQASEGFTGELVTSSNITPPPGLQEDNSVKSDALYIAAKMQSSHQPNSSAAPSMDGQQEVTPIAEQDIQTGSATKRPMLSSKDSEGKFRRVLSGIFKKSSHQNADAAQHGETTPPFSKSPSDHEKERRKTPFRKTSPKTSPSSTRSNTPTSPGSQKDNAPMVPPIRFQEPSQESIPTRDRPRAFTLSFRDKLHWHKHTPVRPEVQLGHGLQRGRSTSADPTSRTQSVTLSKNSEALLLERQIIQMAADSGTGLKARSLSITLTEDLQVIPTELYTEYCEQSKLISRRGKSVGKGTTATVRLMNKKGGYSGEVFAVKIFRGKSRNENQEEYEQKVKSEYTIAKSVHHPNIVETFRLCTYNGRWNQVMEFCDQGDLFNLVKQGHLQKEDHLKDRVCLFKQLVQGIHYLHNHGIAHRDIKLENILITKDSKLKITDFGISEVFAGIHPGLREAHGQCGKDMGEARLCTPGMCGSPPYVAPEVIAKLGKYDPRPLDVWGAAVVMICLSAGAPFWNIAKPGNSPQYDQLVSGWNRWNLKHQDSDDTKPNERDYPHVSCLDLFINPPALRRIIVSMLNPDPCKRATMAGIVKNGWFKAQDCCQVDSYEDPANTIDASKIDSSRTKCRIIQHNHLAKHEKGGHHHLIRVPREG</t>
  </si>
  <si>
    <t>&gt;17289_g</t>
  </si>
  <si>
    <t>MALSSRVRWHEWGETRPLATEALTMLGGFGDDTRDPVRCKDQSLRARFQGSGTNPIQTATAQNRSSLGTRNPWRENDKRSSPSMHLQDGYRANEPVRSHDSGQRRTERGVRRKTKANIKVQCRQSMNADAFLHEDFTSPRGKKTT</t>
  </si>
  <si>
    <t>&gt;3058_g</t>
  </si>
  <si>
    <t>MVPHAPPANTFARSSIQSYFKPLSCPSRSADSPALQRASSPGILGAKDQCSRTPKPPLRACKNPSSHLKESPSALEVTLMSSSSDRLSRLDRPPDYVEPGSSLPSLPSSEIKAPLEFSKGWKKPRRRLTTRPRLAPPTMVCKSSSRFMDDDDEGSGGFPSDDCTTPDSDGPAADKDNHWTSRNRGPTRLFNPFAVPPPGRKLSKPKSYQQLQIDLGGAPKLIDCSTCRMEYNPTVKQDSANHDKFHREFLAGLKLPYRSWSQYQVYYEIKDGAEHRILAIDYRASILDKQHFEEILKRTYRDLSGTPISFPWEQIGNPHDLTDQNPVPRYRLYVYIIGLEAVSLILAERVGYAAPYYFETKISTEGVKLDYMEGIPGKVRERVDMNRVVEVYMSVDRVWTLPDQRRKGYATKLIDVARETFINGLELTKKQISFSPPTRMGHKFAAKYCEKVYANEDFELLVDPRDLLKATLEDKSLAKVQTSLGNMEFRMGG</t>
  </si>
  <si>
    <t>&gt;17291_g</t>
  </si>
  <si>
    <t>MSAPNSLLDGTYLPTESTGQYPLESVLSCVEDDDSDAPVSPLQMPPGRIDGLENLQQDNFMRSGRQTPVRRGSDSSSVLHLDTPRCTYSDLAMSALQYLPYPLMVLDSTKTLVMANESMTRMLGMEDKGGDFGSDDGITAADKLRGKNLSQLGIDILQDGSPVWVTWNTFLDSLVEEMGTRFEREKRKGEFEPVEGEETATPTARVGPLGRQSSPHNNDKSTIHDAVVEVVIVKASEDEAALGRVKPKSANHVFAKMIITVWEVEEQKFFTLTFTSTDSATSSLPNSSGQSRQVTRAVQHHPQASMRSGGSSSSSSIKSSNHGNSSGSSAATSPTGTSMSTSPYPPLGPPANSSLSSSPSSLQKILLMKDALLDTTEMPIIAMWKDSSLTIPNQAARRLFHPKADVTTIKDGYNIVNKWHIWDETFTTMLDPSEYPISVIVSTQTPFKSRRIGLYDPDDGRKLVFDCVGEAIRQPETGEFLAGVIICKDITSMTEEIHEIKEKESQRFELICDSMPQMVWTTTPEGMHDWFSQRWYDYTGLSEDESLGIEYQLSFHPDDMGTTVRRWQHSLKTGEPYNTEYRCLKKWLGTCTDINQAVESKFAAKRIRQQLLSVIGHAQVTLFSVDRHRKLTLLEGAFIWDLNSDIGSGNEKNRGKKVAKGEDYIGKNIYDVFFQTNATITRADIPPSLLPIEDILNGESLEDVHEHCIDQRWYRTRFVPILGKKDNGGSVDEAFIDGVIGVSMDITELKTREVELQMREKENARLLANEAAAKEASRLKSQFLANMSHEIRTPIAGVIGMAELLIDMDLDEEERDYAENIQRSANGLLTVINDILDFSKVESGRLDIEEVQFSLSVVVRDVSKMLGFAAERKNLIFDSDITVGLEKDLIVMGDPGRVRQIITNLLTNSIKFTSEGHVKFSVLKERETPDIFEVKFVIEDTGIGIEEDVRKRLFKPFSQADSSTARRFGGTGLGLTICKNLVDLMHGRITLESTLGTGTTATFSVPFNKPQYHNGAMELIDIGSLSDRLQSEMSVSRNSSEYEQMLGSLPHRNSTGFHHRDNKPKLLSMTPPVAPADLELSRDERAKVNILLVEDNAINQQIALKTIRKLGFTVEAVWNGKEALDYLQAVDEAQDEAPAVAKLKPDIILMDVQMPIIDGYKATHLIRHHSPYKISACSIPIVAMTASAIQGDREKCKKAGMDDYLAKPVKQKTLEKMLVRWALSRRGAGTLGDGEIDNSVCSEPGEHNCGSDVVPIFGMGSSHNEPEVVVILPGPELKRQDMKSLRPTMRERQKSRELTLPGLESEADRVARRQELEEIAIALRYEKLVAAAGQPGVKVIHGEMEKGAELTIENVERLEREVNGSLKRPVPKRQKSFVGSVEMVEERDESEESEGILENEPVGKSLRPKAERGWRDSERTITGY</t>
  </si>
  <si>
    <t>&gt;9141_g</t>
  </si>
  <si>
    <t>MDPAAGGRMNSRRRGRAYPRDTPSSSFSRPTSSRKKPQKKKAEVDSEEYFALRDGIVNEKTVKGKIFYLVDWEDHPVTGEPYAQSWVPFKDITPDVIATWQQRKTSGLSQPPPSQQSAYDDVEESQPIRPAKRQRTLQSPSSPSQLQQTPKRRRRQEEKVIKDSYEDEDEDEDEQEQEQEQESQQLPSKPGNFEIQITLPDSFDRDAYTIFPSSQLSTDSELHSSLEQPREIPNSSQVDTPAPRRKPPSFIWDEDIEISEIPDSQEERPSSSYISSETQASKGVLSQNISNTDTTSGQEISARGETEDLPTLDNPTQSDVIDSQLAEPKSGFASASYITETSAGQESSSAVTNLSQPHTQQIRSSNKVTSSIAEPRTSQPTHEHLSVSPEFEVSLEVSQATQTLPESPERPQSSDKTTQQSEQERLPPPSQKSASSLEATKHQEKSIPETSNSQVLPASCEVCQRLPSSIPQSSFLFQTSRASRAGSVPPRALTPNSQQPTKTPSEIQRYPQTSQRSQGSQSQSSSARSHLPTPPLEEPIPSIEQRSEPGSSPLRPPGPSPPFSSPVWSSNGNRSSLRPSSPARFTMEDKASDSPMGAKALLMQSIRVATERKKAEHALRDEAAKRESLAASSSSKPVITPNPILDTEISQCPYIPNQSIQIPETINPAVVHISTPSLPTQTPKPSLDVRSPTSLGLTGHSHNEFVVPLPLTAQVRDIYCTAIKNKKEQRYEFLTESIIDTEVIRQIDEMINELGEICDHPDLILDNSSTQRMDSNQYQAKYAENISTKCMFLGELLPLMKQCNQHIVIVARGGRMLEILESLLVFHEIYYNRADQPSSPGDPRDGLKITLVPSLSHNHIYDIDQASAVIAFDSTAWSTPYLRGLRSSPASLNDAPIISLIIAHSIEHLEQCFSTDMDATERRIRLVSCLTQIQDRVGKLDVGKPGPPEAAKAIAGYLSGTVVDASWPLGLMPSLDCLDFDTEPSQAESGSMPSISQSYDIPPSAQVVNSLKRESDTEILHTDSPKRPRLSPALIEQLDTESSLISDSVFQASSNPGFPSSGAEITIRPATRERNVELLEKVKELETQLHAKEVAEVGLKDINQHLQTRVADLESSLRHIQPKYQEALNDRGSFEHEINLSLSREEGMRKDRDAAIQKATKLQEQKDKVNKELTEAKNALANSSIPEVAQMEKFKSELDETKKESEKLKKRIENMDHDLEYAREMYQNASTSAAESATEITALKAQITTLREKASENRVQIHEIQRNDEISEYVSRIRALKAENGELERELERKVEELRAVLNGRRATRGTSVPRSPRMGTMSPRIGVAGRNPNVGVGGSRGNSPAPGDIFGGAALFVGGANGGGSGRWGNHLM</t>
  </si>
  <si>
    <t>&gt;262_g</t>
  </si>
  <si>
    <t>MRTSRISQETSKILNATSLSPATRRSTRSSLSRFAHNNSSIKDVISPQPKESSIDIEDAVPSSRKRKREGAQRIPVKQSPRKTVTVKTETEESIVFSPAKKPKVRKPARKIKNEDTGDVEIHPPNDWDEVYKTVKEMRTTGPARNAAVDTMGCDKLHAADVDPKTKRYHTLTALMLSSQTKDTTNAVAMNRLYNELPAYMEGAPIGLNLDNVLAVDPKLLNELIWVVGFHNNKTKYIKAAAEILRDQWNGDIPDTVEGLMSLPGVGPKMAYLCMSSAWGKTLGIGVDVHVHRITNLWGWHKTKGPEETRIALQSWLPQELWHEINWLLVGLGQTICLPVGRKCGECELGLNGLCKAAERSKVTLGKKTREEKIKKDEEGNVLAKTETVKVEEVSEDIPVNDGSDSEVDVKISGIPPKEELTKEDKGTSDEIASSAIELKGSKRETG</t>
  </si>
  <si>
    <t>&gt;3339_g</t>
  </si>
  <si>
    <t>MADYQQGRSNGQRPNQYGDSTNYARDAAFSNIFGAAPPPGRSQTMNSSVSPPSSPHQARTHTMSYQASGMQGGMYGGMQRQPLPRQQQGGYPNEGNISNGGGMQNGYYQGPRRPPPGPPGQVQSQPQPQYLPQQVRQDRRPYPSPNRIDPRGPPPQQMYNQRPPVPRYSVGASPGPGPALNSDSYRSQSMASITRPQMYAPPPGTYAQAPANAFRQAPYQGQHSSRTTAQGRIVPERHDERTMSMTSYPQDRDQHQTMSGRIIPNRRTSSGPQEAQPDGYVNPGPRSPATQTRTTSMASTTVGVDMSRSMSMASTIAPSERTETLDNRASVTKSISSGTEKRQKSPLVYPALLSRVGECFRDKITVGDRTKNDLTYKNAFSGAEAVDVISYIIKTTDRNLALLLGRALDAQKFFHDVTYDHRLRDSSTEMYQFRETMMDEPHETPEVNGVFVLLTECYSPTCTRDQLCYSIACPRRLEQQSRLNLKPQPGLRREKSQASLHDQDEPDEQKLWINTVSQEVADSVSDREKKRQEVISEIMYTERDFVKDLEYLRDFWIMPLRSTNPAAPSPIPESRKERIVRTIFSNIIDQPSIHAVSSRFAEALTERQKKQPVVQCVGDIFLQFVPQFEPFIVYGSNQLAGKYEFENERSLNPYFSKFVDETERRKESRKLELNGYLTKPTTRLARYPLLLDNVLKYTEPESKDKEDIPKAMKMIRDLLTRVNAESGKAENRFNLKRLHEQLRFRPNERVDLKLTDPGRELIYKGTLKKTPTDPSDIQAYLFDHAMLLVRIKMVGKKEEVKVYRRPIPLELLSIREMEEVIPKLGVVKRPSSSLIPGTKSTTNDSSKKEGFPITFRHLGKGGYELTLFANTQGSRKKWMEHIGDQQAILRKRGDFYNRSILSSSFFSATNRVNCVAPFDGGRKLIYGTDNGIYVSDRRAKDAAAKPMKVLDVTNVTQIDVLEEYQLLLVLSQKSLYSYPLSALNPNEPALAKRPKKIQSHCNFFKTGICLGRHLVCCVKSSALSTTIKVFEPNDAMSKGKKQKGFKMFNSGQDELKAFKEFYIPTESSSIHFLKSKLCVACARGFEVVSLETLETQSLLDQADTSLDFVARKENVRPIHIERLNGEFLLNYSEFSFFVNRNGWRARPDWRIDWEGLPQSFALSYPWILAFEPNFIEIRNIDTNAILYAYEDERGDDVVAAIDFWPPGRKPEVQPPPSEGNIRDSHPQTSARH</t>
  </si>
  <si>
    <t>&gt;8049_g</t>
  </si>
  <si>
    <t>MRTEIEQLRTQTRHSECILSELASSDSPHVILDRIRSGEKLGSIAETLRRPGSQSGESRRNSTTYSRPSDRQAIGSALQLPRSFASTSFPGPGDEGDKLSLGPLPDGSAWPVWGMGGHEAGIDQAATFQNDYLMSWDPDALPDANLGPPSPLVGIWNTTSPSTPESTTQRSRGEGQQIILGQSLGVVEVQSLPPPHSSQTWTKVTDDVALVDHLMSLYFCWEYPIFASFSKEHFLEDFRAGNERHCSSLLVNAILALGCRFSNQANTRTDPQDSDTAGNHFFAEALRLLQEQGDRHRLTTIQALGLMSIREASCGRSTQSLFLSSQSIKLAIEMGLHVDIEIEAANGEESDPAVRSATFWGAFSLDQAWSLSIGRLPHFSRDINLVGKPAIIEHVEASSWIPYTDGGAPLERSCVQPSNVRSVYKTFCELSEIVHRALYMLYTPGDSVTAAGLLASYTEFIHWYDDIPNALRLGHNFTPSVLFAHMYYHYAILLLFRPFIKVSIIGSGVSPRDVVAQAADAISALVNSYSQLYTLRRTPSFVPYFMLTSTVAHLVTLGNQKAAPAVVAQGIKDLTEMSGSHIFARRAVGILKYLAAHWGVEGEGPPWG</t>
  </si>
  <si>
    <t>&gt;1725_g</t>
  </si>
  <si>
    <t>MAEPKALEHSLSQLSIHPEPSKSSSAFKKKQKHQVSESWEDESLSSDIEPESEPVDQALSPQQSANYPSAPPPTPISPTTTYSQPSYTSPFGYSIDGVAEPRPERTTRPEKTDAVAKRMIAGALGIKAPKKTEEQRAYDRAMKDKVTKQRNQEKEAAAKAKEEAEKAKAAIWSD</t>
  </si>
  <si>
    <t>&gt;1950_g</t>
  </si>
  <si>
    <t>MADLRRPWLFPSLPRNNIPPRLSLFAERRIRSPEPAHLQQPIYSASPITKSLKGPVTSRANEQRQAFKNRFRMFRSKRSRVPDNRDSFLVKVNVDQHPRGYPSLAAYLNSDRGAALYRRFGDLHGRVLLYMQVELTQLEEKLAQLDRDDNSKEETDWRVAYSIYRDNGKRNEERKALVEEIAGRLEAYDELLLHDSQLRRLTRPSKRAHRNFMDYIWTENCLGEDEQNFIFHEHDFVALDEFEDSWFDQWIHRVIGHGRGSLMKKLFVSKEDQNKTQDPHVHYYSESRLGTAIKIIIALVSSILIFVPTYVFLSCHFSVNIMAAITLGFALIFASAISVFTSARRQDVFAATAAYCAVLVVFIGNIQSSQISNQG</t>
  </si>
  <si>
    <t>&gt;5694_g</t>
  </si>
  <si>
    <t>MAIEELALLRLKPTITITTPSLISALHTAKETMQSFSGRQFYYLHGPNDPHHVYILGEWDSLSHHLDEFIPSEGNQAVLRLVKDLVDVEWLVHFDIGESRVPVEAPVIEILRCSMVDEKASAFEGWWTEHKTDFDSHDKYGAAVSGWRVDVDEGKKEFVVFSKWDGKEEYSKLARLKGLDDESHKIRELVDSYSATNVRILDI</t>
  </si>
  <si>
    <t>&gt;10021_g</t>
  </si>
  <si>
    <t>MIAQDPLDDSIQLVPTVGTKCKILNQLWDLNIHSSQYYENDFQLQYDIYFAYYTEQCSIALYDGGRHVSVRTHRDVMDIAQRLKKSEDRATIKGFLSTKLHTPKPANENEILDGSIDLASRLLLMIEFGSLQYGFTGRRQLVWGSGPLRNFVHTYFNAPQALGQETVKLEKIFDARNLGRIAGVKIEWTSNLADHLRLVDDDEKTVAIFHQASFLECQLKNPLYPDGLIEETIKTLALLLPQTNTDTRIWYTNLVSTQLLDRKAAHCGRLRAEDRHIAKFHFWHDRLVILKQVFDEAEPGNLSQWWYDRRKRVQWYTFWVAAIVLGLTIFFGLMQSIEGALQVYKAFNP</t>
  </si>
  <si>
    <t>&gt;17300_g</t>
  </si>
  <si>
    <t>FNSLVEWEAAVCIPI</t>
  </si>
  <si>
    <t>&gt;4723_g</t>
  </si>
  <si>
    <t>MQFLNLFLIVFVGVAGAHPWAMDLNRIQALAGANHPIEARQARPTTYATNYFDQLIDHFPNSPKYKPHPKGTFRQRYFFDDTYYEEGGPVFLYISGETAGENRFSNLETGIIQILMQATNGLGVILENRYYGDSWPVNESTTDGLAFLTTEQTIADNAYFAQHATFPGVSSSSKLTAPGTPWILYGGSLAGGETAFSLVEYGDSILFGGIAASAPVEVVVGYPEWYNPIQKFGPQDCIARINGIIAKIDKLVDERNWAAIQELKQIFGLGALQDIRDFAMTIAFPLGGPMNYPTSTWQELNWYPAYSAPDFFNFCGNITMASPPANISAIDTQLSKYTNGEAWVGLGNYANYFIKQFVELLCPDGDVNSVHCFGTQNQTFYAITANGASRSYLYTTCTELGAYQVAPASGPALIMNVLQVDYTQQWCTWAFPPGKYNSIPPNGPILSTTNKYGGFNIAHPRLAFIDGANDVWLDLCYHSNFAPSPRTGDNQYLITGAGHHWDSSGILDVGAEPLFIQQAHLWEIRRVQTWLTEFEDWKKGKGGGW</t>
  </si>
  <si>
    <t>&gt;10490_g</t>
  </si>
  <si>
    <t>MAENSNVVDSTEHSAPGASVKNIVEEKDVGTTAPTQPQRVSEWEALQIAAAGDLDTIDREVGEIEADLQRMHIQSTWYKPQLRLSHPKYFTWLLVGFASMGGLLSGIDQSLISGANLFMPTTLSLDTHQVSLVSSGVPLGAVGGALILGPLNERVGRRMAIIVSLVLYTVGAALEAGAMNFGMMFAGRFILGMGVGLEGGTVPVYVAESVSRKYRGNLVSLYQFMIALGEVLGYVVAAIFVGVSPGGWRYMLGSSLVFSTVMFVGIIFMPESPRFLMHKGRTTEAWHVWKQIRGEDEDAKKEFFVMKYSVADESAATEMGVHKRFVWLDFFTVPRARRAIIYANMMVFLGQFTGINAIQYYMATLMKQVGFNDKNSVFMSLVGGVSLLLGTIPAILYMEKFGRRFWACAMLPGFFIGLVIIGISYEIPLTNKAGSQGAYIAGLIIYEGFFGSYSCLTWVIPSEVYPTYLRSYGMETSDVTLFLCSFLVTYFFAQMQSAMTQIGLSLGFYGGIAVLGWFYQILFMPETKNKTLEEIDVIFSQPTSQLVRENFRSAMVTANDFMCFRWGKVFSPVSESDVFRQWNGHKAQEGGREEKEHDEGILQEKLED</t>
  </si>
  <si>
    <t>&gt;5470_g</t>
  </si>
  <si>
    <t>MPPSLFDLATEIRLKIYKELLVHSGPIQFRGFDNKTQKSLFLSKSTYDGEPYHLYPQVLRVNKKAHDEASSLLYSNNRFTFWCMDPTTQDFAFTLFLSQVKSRNATQLRHIYVDFPLFGGREDEKRESLQTLDLIRDNCPSITTIEVSLRGVLPSVYDPIDAMVLQDLDTRLKEIKSLRKIYVEVYVFASLINSRVGDGPRDAPTCDESMKRLREYGWKLKVIKCEEYEGSVWSDA</t>
  </si>
  <si>
    <t>&gt;4837_g</t>
  </si>
  <si>
    <t>MDPGRRALISGRRSPPRDITSPRRDRNARISKPSRQTDSGSRTPDFRPRINQSLEDEQTRKWVAQEDVFVLRQAKKKADIRVREGRAKPIDWLAVILRVIDPDRDLLEDDEEEVQCDVVDPEGVFEGLDDAQLAELDKDISSYMALETNTKNQDYWKTMQIICNDRRQKLKPIGPEERAVSSVASDVDKLLGPKTYEQLETLEKQIRAKLRSNEPIDVDYWEQLLRSLLIWKAKAKLKKVYQSVLDSRLDTLRKEQQDDAEAVKLKMQEILASPLQVMNEASERPSEGADVSQVVRRLPSFAYSKQHDPEPLLKLHTEDRSSEVVDESVFLEKVVGERRKILKLGYIPMRQQSSEKGTASSSKIIASPAVGVAPPGTQRFSTAVNEDFSQATKALYEREAARGIDEDEEIFTAEEAVTTVPQWADKYRPRKPRYFNRVQMGYEWNKYNQTHYDHDNPPPKVVQGYKFNIFYPDLIDKTKAPTFKIIREHGRKRGESFAPAGEEDTCLIRFIAGPPYEDIAFRIVDKEWDYSAKRDRGFRSSFDKGILQLHFQYKKIYYRK</t>
  </si>
  <si>
    <t>&gt;8289_g</t>
  </si>
  <si>
    <t>MSFFGFDPTRQPRARDHNPSAPGFTQAPDPFERFPRDDNGEDALDFEDTYDGLGDRLDETDDVLNDDTFGGDSTARQPVGKDFDFFGRTAQVSDAISEEQARFSRQQPVSRVPPSASNFSQQLPPRPARTGYERYKEPDYVPEMQVDANLWGVAPKRSTPAATPTTAPEISASSGGRKIMSLEEVEAAMRAQAAKKAVPSQASPQPQVEAYTPAGIPQQYMQPPPQQYQYNPQVPQAQPFSQPGQQPREEQRAASGQPVQILQRSQAPPNQPTPPAGPSQPTQILQNPNRYSAEQRPAPAVQYPNHQSRPSGSRHSIITHPNQLAGLSEEERAAFLMEDAKRAKRNHKIFLLSRDNGLMTPQDKNFITRIQLQQLVTATGNPNDHVTDSGLSEDFYYQVHNQIRGGPRQHPGQPLSHFAQTYLFQTGGRHGGMRRQARGGDNHMQRMEQQVQRAVEAAKNKPKNKQLVIEGSLGKISFSNAKTPKPLLNMKRNDSGTDAHRPSTASRDRKAHLAAVSGSDRKTVLTDIENVYNTLMKMEDHDRHIPPPLDGDINPELVGLQMDWQETAQKLNQQLWRELKVHEPIGATTTHPFIAFLSFSKGKKAMPRVFRHISQEQRTTILTMIVVHLDQLDVVRQALLLPGETQLSSAVRENVELFSLSVMPPLFGYLNDVGLDIATGILGLILGLNIDIIARTRIGVSMLTMILSRAELIKQAGNVNELEWEQWVSTYNRFFDSLEPSLPNVFPGTVNTGEDVYVWQFLAAIGIGASPEQQQRLVMAVKDRVMETIALAKTLPADMSSQRKADVNLFMRSIGLDVELLA</t>
  </si>
  <si>
    <t>&gt;3320_g</t>
  </si>
  <si>
    <t>MFSKLGTKIALRKAGLPTNTLDFDGSMLGSGKEGGGGGSPFANPFAKMTVPKALVSWQTPALPPVELAGAPVLGGKAPEGDTMGKLRVEGGRACVVVFLRFCGCPFAEKAFLEARRLANKYPAIKFYAVSHCSAKATEKWVSQLGGAWSVNVVVDEEREVYAKWGLGVSNSWYLMNPWTVAAQRRLGNEEGIWAREVGESGNRWVMGGAWGCDGMGTVRWGGASKSADDVPNLVEACGALGAK</t>
  </si>
  <si>
    <t>&gt;5060_g</t>
  </si>
  <si>
    <t>MLLVPSSTPPSLILLLLLFLSCTSLALLAQRADPVIPRQTIPPLDQRDLEGRWRGLERRAYNGGWALALSGSSCPAEAPVACSTSSGSINPTCCPSGQTCFGGIYPYCCPSNSDCINVVSNLPVCANSSWDMYVLRESQQTYFCCEDNEFGVLPLKGYAGICEPSGQAVASSLVATSTVQAGGVGGGGATFTQTETTSTAVVTSTLKNGDVTTVTSLVEGTGAKSSITSAASSSSTAGGGSSGLPGTVSSISKETKLSTGAIVGIAVGGFVVVAVVLGACAWCLRGYCARRGGGSVMPNRDVGKGSGHVAGNEDGGDGMIAYTPVPDYKANNAQVDVSPYTSPPPVGGPYGPPPVEAPHGWEGRAEMGVGRDIGEARA</t>
  </si>
  <si>
    <t>&gt;9840_g</t>
  </si>
  <si>
    <t>MPYLSAAIPKFFFIARNAFEAQTARAQKAITSPTPSPLVDPKFQGIEPHNINLSIFDETLHKEEEPALPLQGLKMHDHFEYQHPEDKQVDEVLQAIGTAYPGASNLRPSKIAKEILKSDIKNHSISKVAKDLLKADIDKLEKSKLESGSGSVGEKD</t>
  </si>
  <si>
    <t>&gt;88_g</t>
  </si>
  <si>
    <t>MPNVFAPQVFFIVFRECLEAVIVISVLLSFLKKSLGQPEQDKKIYKRLVKQVWYGAIVGIVICLIIGGAFIGVFYGLGKDIWAESEDLWEGIFYLIATLIITAMGLALLRINKTQMKWRVKLAQALIEQRKKTGSRGWLGNWTRRYVMFILPLITTLREGVEAVVFVGGVSLGYPPTSFPIPVITGILAALIVGYLLYRGGNRLSIQIFLVFSTSVLYLIAAGMFSKSIWSLQYYVFQKKVGSDVAEAGNGPGSYNVRQTIWHVNCCNPETDNGWDVFNSILGWQNTATYGSIISYNMFWVFIIVCICCLLYEERTGSLPFKKQTVNVLLKVPGVNLYVRRKMAISQEDPDELVRQGEAHIREVQQEEENKGVKVQNSVLV</t>
  </si>
  <si>
    <t>&gt;3024_g</t>
  </si>
  <si>
    <t>MTSSQQRQHVCQGLCTGCRIMSSAQQLHYTHVCQGVCTGCRPRTYSATSNSESYSTNSGPNTPSSTTHTLSNGYFFKAEQPVEPRMRPKMRQFRRISLRRKSTPPMMTQTETQTHTLANILNKFLGGGKKVKDEEEEEEEYLWLQGAPGREKGESTKYGSLHLPPDVSRDTSEIEYLRRINLEGMREG</t>
  </si>
  <si>
    <t>&gt;5650_g</t>
  </si>
  <si>
    <t>MMNSATWDTAAMGYTTVEMLLEDVSKRIASSNLTRYCRGSSGQKPGGSMRVAKPNSANNSPRGSMALGRRRTVMNDGAYRRRVAMMEQNAVAAGGFVSNDGLQIPTQMTRPVSWHAASHLASQQQIYQSQFPTTTPEMNPQYQYLDVPQPSTTAYSAYTSPASAFSSISIPYNGYEEPIYQSQPAPYQSNTNYVDNQTPYFEQLTSTSSEQPASGTTDSSMYSHFDWNDFATNGFQSSSTTPPTPENFLSNQHSEPVVSVEESIPYNTLSDSEDDGEELIGMGLYDAPESTKSFLDPQLDNYRSMMMSQLLGSNYRQPEPTGKGLKLEETWNPPASDDDEDDDDEQDGEGEDDDEPAVESHVPEITSQPVVPLQGYYLTTSYQGNLVPQVYGQNSWL</t>
  </si>
  <si>
    <t>&gt;8814_g</t>
  </si>
  <si>
    <t>MAFPLNDTRATNLNSTSPVRTVSNSDYDVTYHTAQSSMASNIESPPSSPFVANVVDRKDNQENISPFRLARMSTSGPIDREPTSALKMLKSRPSPTGATPRRPDDFIRSPRKLSAPEKRFPVKPSSPQRSPVAETTLNIEEVLRENEGLTKAIEILEDEESDFNDHVSDHTSTTLGASQESEELNMDDTVVSTFSTFSAIPDMTSFAKLGHTPSKSIANVSTPRRSHMSTPPTARRSLAAGSDSSTPRTAHKYTTSREDTNLILDFTEQFNGLSGRTYQNPARLARQSPLKSGSDSTWGSQTPSASRNMSNLLDFDIPPAPTPRSMPSITPRELESLKSTFLSEISSLKASLSGKDAEVQSLKTAVVDAEKRVGESMEQVREERSFKEQLAAEKEEWDNRGREMEAVLRNVKEEIVHGEREIEELEGRLEESERRREMAEIMAQDAQRNMASMRAGKGMGMHSPITPTADHSSSDHKSDACSCGGKTVEAAVEKVSRELHTLYKEKHETKVAALKKSYERRWEKKVKELESQVEDLTKDNEELKLGRDTTITRVALPSKEELEKQAARDARAKQLEAELEGLSEVVKSVKQDNVDLRNLLDEERVEKGKLKQAVDDMIPLCAAFDEMLAGQIETANNTPTPPPSATSPKPPPTDKTEHVRRSLSRASGLRAPGSHLSYSGESRIGRGGFGAPAGMGIAHERTRSGSSHGSGPNPGASSIRPGSGMGYAAHASHRSGIMSSIEKMGSYKGREQQLQHQG</t>
  </si>
  <si>
    <t>&gt;10467_g</t>
  </si>
  <si>
    <t>MQSNIFTTLLLLLFLPIAILASPTDLRCKHVPYKNLMGHRSARDRKIQKGPNGFYVQGIFGRCYMLDPKSADHEMEYSELLKAYLKGVAVEEERMGRVEIREDGGQEVFDKCDGSTSASRPDWEC</t>
  </si>
  <si>
    <t>&gt;1980_g</t>
  </si>
  <si>
    <t>MKIIGMAQWVLLPGLLIWSMNRFAVDANNSGDWVARTFNGKRAQDSSVKEWIFGAGGLLEMLTIQTWDKILTYSTPLFQLAEGFCSLLMIQAAGQITRWLVNRGRGDTWMIGLLVLSASIISCSVYFLWRITNFPEVGNVDATLIGATITCAIFLSAWGIGSGRGNPVESSLLFAYVVLCIYQIFTDYMPTSASEPQASPEQPEFPPLPPIIMASYSTLMYVLSTLPSAVHSGFTFLYAAFQTITPSVIISLAYRIFVFYGATRIIPAVRESGARALSQEPSLDDSDGAGKILGLLSWFSPSILVAVYTSLLMQHFSTTSAEGNGTEWWALQGGDIGGNIWRWINVGATMALYALELSLGKEDMEGSLTGHWKTD</t>
  </si>
  <si>
    <t>&gt;10064_g</t>
  </si>
  <si>
    <t>MAGPISKKRKIGEGMKGRPHRLVKKFKKQTDYDNQSSSEDEGADGQDFKAVNLQDSDEEELGTTDFNAAEESAADDEPNIEGVDLEEVTDASNSDSDSNSEDDDGNGNPNLIRKRKRNDPEAFATSMSKILGSKLSTSKRSDPVLSRSANAIQASKEITDLALEKKAKSKLRAEKREAMDKGRVKDVLGASTAFDVANGKGEGPSVQETMELEKRLRKTAQRGVVKLFNAVRAAQIKGEEAARESRAKGVVGQGRREEKVNEMSKKGFLDLIAGGGGKLKAGAIEEA</t>
  </si>
  <si>
    <t>&gt;4076_g</t>
  </si>
  <si>
    <t>MFTFCSLLGAQSESTASQSLLELDGGVKVLIDVGWDETFDVAKLKELEKQVPTLSFILLTHATVAHLAAFAHCCKHFPLFTRIPIYATNPVSSLGRTLIQDLYASTPIASTIIPSSALSEASYSSTSDSQILLQPPTVDEIASYFQLIHPLKYSQPHQPIPSPFSPPLNGLTITAYNAGHTLGGTIWHIQHGLESIVYAVDWNQARENVVAGAAWLGGAGGGGAEVIEQLRKPTALICSSRGGKRSALPGGRVKRDELLLETIKSAASKGGTVLIPTDSSARVLELAYLLEHAWRTESQDEDSPLRTAKLYLASKNIGATIRYTKSMLEWMDEGIVREFEASAGVQKKQGEQDFKPGSGPFDFKHLRLLEKKKQIGKVLNETDSLGRSVGKVILASDTSLEWGFSRDVLRKIADDSRNLVILTERMGKPSEEGSKAGLARTLWSWFEERKAGMVTESTKSGVKLEMVNTAGLAVEIQDAKREALEGSDLNVYQQYLLTQRQLQNTMQQSGTSSLETSADVVDDASSDSSSSSDESETEQQGKALNISAAMGQANRKKIGLSDEDLGINVLIRKKGVYDFDVRGKKGREKMFPIVIRRKRQDEFGELIRPEEYLRAEEMNGQQGGDEEGQNGRGSQARQYDTKDTLGKKRKWDDVAAPAERGLSNGGSKRQQISRGSPDIMEMAPGIEDEASDDEPEDDVSIPSKVVFSKEMLTLNVRLAFVDFAGIHDQRSLQMLIPLIQPRKLILVSGMKDETLSLASDCRSLLARGRGEAGGEDVFTPLNGEKIDASVDTNAWAVKLTESLMKRLQWQKVKGLSIATITARLELTSNPSSNLLLGEGSHKKQKLLEGVAASSPSPSPSGEGVETEGELPTLDIVPSNMASATRSVAQPLQVGDLRLADLRKIMLGSGHTAEFRGEGTLLIDGSVTVRKTGTGRIEVESIAVGGGLGGTFFEVRSKIYEGLATVAGG</t>
  </si>
  <si>
    <t>&gt;17317_g</t>
  </si>
  <si>
    <t>MADPLPTTRRTRFVCISDTHNASPNGAFKLPKGDVLIHAGDLTNQGSFSELRKTVKWLEEADFEAKIVVAGNHDITLDTEFYARYGLHFHNQEPQDAAACQELLDESPSVLWLKHEAATIDLQDPNGPRTTFKIFGSPFSPKKGMWAFGYGLDEASLLWDRIPLDTDIVVTHTPPKFHCDEARERIAAGCESLRGALWRIRPRLAICGHVHEGRGADRVHWDLEASNIKYKEFGISRWDDPGRGNKKISLVDLTAGGGNPIDNDGATGNILTTIGDSTPSNVQSSIAQLSSEGEIATEPQTNPPKPRKSGNSKKNFTAKLGLSRMTANLLAIPPSCRLPPATRGQGGVPPSQRCDLEALSGRLGRKETCVVNAAIMATSWPRGSAGKTFNKPIVVDIDLPVWG</t>
  </si>
  <si>
    <t>&gt;6095_g</t>
  </si>
  <si>
    <t>MSTLRGSMKDLCSGINHAPVLEIYEKLSQPERPKLSTAPASIAKANFKSDNDNASFGTSPRAPNGSNMDSSKSNHQKCSEQYLETASLGDTPEPRVFAVKSSSEGRPSLPRESSVLSSHRPRQRDSVTSDGYPTKMMLPPPPPPPPGPRPKQNITSVDPSSNPAQHISFSTAQDNISTNREWEKLKRLRGVVWSLRSQIHESRRALQERKQVVAAADNAYFSHVRKVEAGLFSAFDAPSTEPQLRAQLFEACSQARDEYGPLEDDLTLLENTLGIHEFSLERLEEPFYSRHTPPPPPSSFRTSVPSYPSSRSSSKSSIGRPTHPLLSAYLSLLGDISILEERLDWMLEEKESLQAEALTRSRVNLSLAPSDLAWLINFPFAEEALLKELEAIENEKEVVRKQCFEAGLVNEQGDQTDFEEQERHIFQSEASIEAGSERSGYVKFPIIIPPPAAIREPSVPETTNQRIDGWLLHQLRSSPLEVNLLARTFESMYGKIKKDKWQTDVLNCWYIDSKKNEAQAEQRGSSSEVITHDPRIVEGVAKSESAAIRKYLYLHPSSFPHGNLESRDEEPQFIETIEGYQYLRSFPLNASIEKLPNLQKPPKLAKSL</t>
  </si>
  <si>
    <t>&gt;9865_g</t>
  </si>
  <si>
    <t>MATTIPQTAAQKWAYAQQIDAQMKSLLAGERPTHEELDHLLQQLRLACEGVIFTDIDYACTVRVGQRLWDAHISINKRYRKILDRYKKGELKKKVVERRKLEKHYVDFIKTSQFFYKGYIQRLASHFDGMKELRRIANRLSLDTLCVDQRVKVAPDVEHRIKMSCHAALLRLGDLSRYRNDLRTKERSWEPAIGYYLLANSLYPDAGSAHNQLAVIALAENNHLNTVYHMYRSATTKEPYQLAQNNLELEFKKVKSAWDKKTPQQKTDGLGTLVWWFVLLHAKFYDGVDFPGHDELENEVLSRLALLLKRQSFGDTLEKFVIINVAAENFAAQRLAQQGANTTGEVLKAWYFTMAFNIRTMFVLLQVLLPELEDNATGVEIPEVIDGSQTQKAREKISAIARRVLPALRQYSIWLTARAGLIIATKHCTAIAIHAQEMWKMYALVLTRLTHFFPVEDLPSVNYLLEEDESTVGFKPFRELELPEDCMACDLYTDSSDHLKPRFTDPGVERNHPNVEMQARIRDIMICGLGLQLREKVPVTLANNGTADAMFTFSEEVLPLSSPVQSQPETPVVASPPRRTSFQVRAPNDHDYEVAIEDSTAAADHESMDTDMHRMVDSLLEPTLSGSNSASDETSYGMHSLTANEVFAPLALGGFENRIQGTPKMLPSLPSLPSLPGLYNSAFTPKPNELQPTSPARPDTSSRHFSPLSLSTQDQRLAAANALDKMTGFSRSTGPWGRSPRPLSNPISQEVNELLQASLTRQVKPPQTQSSMFSNPSSFDSSTPRTENPRRANGLRGSAFPGTIGNNTTTYAGASVFDRESMLQSSLPPFEDYVHTPPGGQSLR</t>
  </si>
  <si>
    <t>&gt;10535_g</t>
  </si>
  <si>
    <t>MVADSLVYHPSVARYLKFVSTTVGRDKLLRTLQYFARFYAWYLLRTNSTPASIAPWNAVKKQFGLARKLMRIGKNVEHFKAAAIAADAKNLDPVVKYCAIGRQLGYAGYLSFDALTYLDAAGIRKSPSTQRLQREAYRCWTIGLLFSTMSGTYSLWKLRRQQKGTDKKDGEGVVAAKRIEKERATINLQLLSDLCDLTVPTTAIGLTNFDDGFVGLAGTLSSLIGVYNQWKKVA</t>
  </si>
  <si>
    <t>&gt;6698_g</t>
  </si>
  <si>
    <t>MPLLHTVRDTVRALRGLNSSNSNLTFSQSKLSKKGLNDSSENENGTETSFPTRQLAYLAICRIAEPIALTSVFPYSYDMMKHMGEPISSNAAFYSGIFIAVFPFAETLTSFMWGSLSDRIGRKPVLLIGCTGTLISLLLMGFSRNIWIAVIGRLIGGLLNGNVAVVQTIVNDLIVDPKHEARAYAIMPFFFTIGCTIGPAIGGSFSRPAETWPGTFGNIKLFIDFPYLLPNIVCAAFLLATIILSIFLLQESHPRIIYARKRARQQGYYKNTSDITEPLLHPDLEHTVYGATDCTTPQTSPVPSSNFLGWKIWNPIIASCLLAGHTLSYFQLLPIFLQTPLDPAVPPRYLLGIGGLSLTISTTGHIMGFAGVINLFIQSLLFPLISTLFPLSSIFLFVTIIHPVAYFLLPYIAFIPQTASVWRMVALYVWIASRTVCSVFAFPLLLVFVRRATPDGEVLGRVNGLVASSQAGFRTFAPAIAGWLQGVGEEKHFSAFAWWGAGCVALIGAIQGIFVVRGFGKDELR</t>
  </si>
  <si>
    <t>&gt;9632_g</t>
  </si>
  <si>
    <t>MSSSTKTADLINIAFAGQENFVPAAEEQRPHQFLSLAPVMSDGYPSKPALKVPAVARAPVETTTQTANHTQAESASVKVTKATETGIPAAPVEGEHELKTRRSSSVTSDGSSKSTRTRFLRLGPVHYGVGLGDWSEDALE</t>
  </si>
  <si>
    <t>&gt;3288_g</t>
  </si>
  <si>
    <t>MAKASEYILTLSCPDRPGIVHAVTGFLAQHNFNIIDSQQFGDPTTQRFFMRVNFEQPVEGSVMTVDELRVAFQETAQPMVMKYELVSAAQKPRVLIMVSKIGHCLNDLLFRQSMGQISMEVPLIISNHPDFAPLAASYKIPFHHLPITAETKAAQESKILDLVRENNIDLIVLARYMQVLSPALCSEMSGKIINIHHSFLPSFKGAKPYHQAYERGVKIVGATAHFVTSDLDEGPIIEQDIVRVDHTLSPKGLTSEGSNVESRVLATAVKWVTEKRVLLNGHKTIVFN</t>
  </si>
  <si>
    <t>&gt;1659_g</t>
  </si>
  <si>
    <t>MLDENLPTFYTKPSSDNPLSSTIFLSQNGSELQPEYTLRRPNPELAASKNCYAVALYDSYNPDVLYAEVLVRPEWTQPTLSAAEIRAQNGVPPPPVPIVPINFTVQLYNPDQQVVIRQIPGSWNSSAHWEFEMPQNSFRIPSASALDRSQSDPAASDITPKVAFAWRRDGKLSKDISCYLVGRNTDGKKNKEPDIPIAMLKAGKNLTIYEPNMHRVEVEDVKGLEVVLLLGALVVKDIYFNANREMFNINSPNTTSPNPKRKNSGPVIAGTTKVNVSPPLMSGAVLTGQSTRLHNIPSSQIPPPQPLRNTRHTHSTSLPPPPDPRIQWEIDAETERLKKIVEAEERAREKADREEQKRIKKMLEAEEKERKRRDAEVAKETERLRKQYGVPAIQQPPFPNRPQQQQWQSFPQQYSAPHSQPVPVQRPQSAGWFNTGPARPSPQQNYSPYLNAPGPSNTASSSGFFGLGGRNKMQKKKSVFF</t>
  </si>
  <si>
    <t>&gt;2817_g</t>
  </si>
  <si>
    <t>MSQDKKVVFITGANTGLGLEIVKALYKSTQSYDIIAGSRLVSNGEAVVAAVQQEIPSSSSSLSVVQLDLASDESIKKAVESIELKFGRLDVLVNNGGAGFDGALRDSQMSIREAWNKSWDTNVAGTQVLTSEAIPLLLKSRQARLIFITSGTSALAYTERFDHPALQRINASPAPGWPKPKEINPIESYRSAKTGLNMMMRQWHRVLLNDGVKVWAISPGFLATNLGNVGIEQLKKMGARDPSEGGNFVKGVIEGEKDLEVGKVVGATGIQPW</t>
  </si>
  <si>
    <t>&gt;9430_g</t>
  </si>
  <si>
    <t>MEPSEVPLPIDANEDLSPLEQDVLDEYERLAENMRKLASILDTMAKRPTAEVLEGLRQLERKTSLVYTLLKASVYSIVLEQEIVSGDRQEGGDGMDG</t>
  </si>
  <si>
    <t>&gt;985_g</t>
  </si>
  <si>
    <t>MAALHDALKTLGPIEYSDVPLDNLEALLKGVFARGQTLVDSIPIPAPSEEVVSPSRSRADSAASISSEISISSARSTPPPSDIQTLQKEWKVVKLNPRDNPLGINVYKLGGKDGKGTWFARRSVHEGLGFTKWKKGLEREFPEGIKVEGGPGEGAVRGIGGEKRVAYKYVEVYLLSAQFPGPTTPRDFVTMFLTSDKVVSDEDAPRHFMVISKPCNHPDAPPRSGYIRGQYESVEYIREIPIHNRFNRRKSASMTNLPAEGGTTRNRSVSTLSREAMLRNAAKNYSLPPNGVGSEEHGFVTASDTGLLQGETRARGKTISFDKSRGSDAKGEDMDIPREDDESEHNPVEWIMITRSDPGGSVPRFMVDRGTPGGIVADAAKFLNWTCGKEIEELQSDEDDDLAAESPNGNVQNDPDKHHLKNLENPQTNGHLAGIEEKSTPTGEVSDPINDGNRSYDIVANEAGAPEAYTTSQTPNKFSGQPHEQPQAMEIGTDTSNNIRRASVSSSSQSSVASFTSALEISEDAQLDDESSIKTAVSTTEISSSNKQDKELQKLEDKKRKIVERLAKAREVEQAKKNEDASKEEEAIRKAQEKHDREIKRQEEKYKKEIEKLEMKKEKEAKKAEDRKRKAAEKDEKVRLARELEESRAEVEVLRREKEMLRSQVGDLQAENTTLAARIGRLGVAGEDVLREVRRDIGSGGRQRASSLRGLNRRSSASASSLGDYRSSGSGEMGKENVSMGKS</t>
  </si>
  <si>
    <t>&gt;7293_g</t>
  </si>
  <si>
    <t>MDQADIPALLSRLSSDEDAMRKMAVFKLQSSINDPAFADVFISSGGLNILRRLIMSTSGNTLAYSLQSLSRLLEVDMGWDIFESTGAGELVERLVELIVTHPLVNILRGAMSILVAVVSHPQSSRNSIKIPQAFGFRALKPAIAVYPQFFEMVVSQLNSADHALCANALMLLNALIRDAISSENGQGKSGMAKVSGTGEEWPQFIKRIQNLGVIKAAFNLMQSSALQDLAYPLLDFQTLSKNLMKKWKLMKVDLERPDHRRALKGLHLASAPERKDHSGIGGTKAEELMGENGKKGSRRHNPEKWRRLGFESENPAWEFGPTGYLGMMDITEYVRKHEDAFQKILLEQSSHPLNERCPIARASLAVTTILYEHFEVDETEITDAKNYLVLDGMKNYDKIFRPHLLMWSKLHTAGLQAFFRLWKATEAEQEDFDKVAELVRILVEQVVGQAPRTKSMLEIEEELAEFEYSRLRELQMELLDLTFEDEWGQHLLQVRNELMSEATKFVKEQRIRCLLRGAWFPRMIYDQSNSDEGYASRNGMKKEPTTTWCFLKLSHNRRFLHYADFDSQTDREPSLDDLTCKIDVSIISSVFSNVSNLKSRNSILSTTSTVKEIPHTKKSETTEITIFSLRDGPERNPNFADSETQDHPILTVYPANRSVTAEWLDGLLMLLNQAPIAAETAKLVDLVSEYGLKIRLLNVRLDDGLEGPPEGAGIVPTREGLDENYWYEV</t>
  </si>
  <si>
    <t>&gt;9639_g</t>
  </si>
  <si>
    <t>MDPRSSKYFKQEVEEAQAAQEAQKPLHDSAEPEPILQLPPSFRGRLDLAGYTFSPKPKPGVKLENQAQDHPQSLDSVDEIWSVRRANHFTPSPSKKRKSNTLAPSPSPRKKSRCPSGYAPPATYAHLPELRDVLEPNLICVFIGLNPGIQTAASGHAYAHPSNLFWKLLHSSGCTTRRCSPSEDGDLPRLFSLGNTNIVARPTRNSSELSKAEMDASVQILEEKIGKYKPEAVCIVGKSIWESIWRVKQGKKMKKEEFRYGWQDIVYIMGIVADEDDWKGSKVFVACSTSGLAATLRPAEKERIWRDLGAWVEQRRAERTAS</t>
  </si>
  <si>
    <t>&gt;9337_g</t>
  </si>
  <si>
    <t>MLRWYQMKLASRPLLTQSVATAVLFATADAMAQQLVEKKGIRNHDMARCGRMALYGGAVFGPAATTWFKFLPNKIIHRNKKVELMARVAADQTIFAPISLFVFLSSMATMEGASPKDRLDKTYWSALTKNWMVWPFVQTLNFTLVPLQHRVLVVNVVSLGWTCYLSYLNSHHS</t>
  </si>
  <si>
    <t>&gt;144_g</t>
  </si>
  <si>
    <t>MAASYGSMPLDRLFRRCVEGCSTATPACPVCSDGQVCSLVPPTCDSCQKTVCVDKPATTTTISSSSSKSSSSGPNVGAIAGGVVGGVVIIAAITYCVWRFCIKAKRQQYEEEDWAEDSNESAAAEKDFTMRRDARASTHTVGSIASTVLTRASNIIQIAYIPGVTNRSAPSTPGLLVPPVPPIPIALSNASTPRYEQEHFFMPGDLRDSTYSGVSDRTSFARNSVASTIYGKNAIVSPVPATTVIRGKAAVVSVKSNGTSNSGETTPPVPSVDYGKFGKNLNAPPSPAFSVGSTFLSSANTATATQLRPQVVRVISTPKKESLPSATVEDDSKGSLLPRDSNAITIIDDTPAVEQGPFSDPPVRSPSSSSLSAVIEEATRKQLAKKNNTPFGDENEVKDP</t>
  </si>
  <si>
    <t>&gt;7098_g</t>
  </si>
  <si>
    <t>MSQAFSQSQDPAWTTLPVVKFSHNTSPYGTRNFTWTHVNHRSNIDITFREVRVVDEYGSYQTRTIMKITSGAEVLETHDLGDIVKVHQDFDPSTGIEHPVDVVVKTPFLAMRYPKNNNVRRIQVKFHNDLDFTRAWHFMRNIGLPITDRHLLATSIPQQLPSPAPTISSMTSTSSAISIADISSMSQPSSISHTAATTRGEVPGFSLSVSSRHEPGFRIPQRPVSANTDGQFPHLLSRNTSLANPSNTTLLPTPFNLSTFTGPALLSRVNSFRDSSNRSPFSYNAQIERETQSRHFSNPASIPTSQGETQYQSPSIAMSQAQSQQRMLPNEQNTPRILTSSPFFPPSQGSTKNISATLDYPMNEIQRINIQLQPQGSINEARDPNRQLMQLQNAAKIISTSHHSFDEARGIDMQRPFSTPLKHTELDSLWIPPKRELPFNKPRKMSKPLSTTPALSPLPKPTVKKTTGTVTSVQAGVGISTTPVPPPISKPATKITTETNSPGQVNVERLIMPAAKPAPKKRVAQRKARAGKQTNETSSTVGSQLGSTFKQCSVDNSPTLEDNISLSTANSATVVPPPKKRIASSRPTSRNKRSKMISTSTQTQTLSGRDHTSGQRLESQNNISDILANVPASSVQKAGLSDGIPPVAAVSPPPAAPPENFLSDLDEFVTKHKARPVQKELWEEAGYANGDEETRLAILNNFICENLGNADFLQLCEDTEKAWRRIGLGM</t>
  </si>
  <si>
    <t>&gt;7958_g</t>
  </si>
  <si>
    <t>MRSFSSAVTACLLGLPLVAHCDTPSHGVPVVSSEGISPREKAVDESDPGAASPTTLHSTSAPLESNSSTASSTRSSLSQSYTTTTSVDSASVSASTSTLSSRLTSPTTSSASPSLVSSSNSMAAESSSTMPSVSSTLTYNQNSNRHKTLVIVLSSVLGFFGLAVIASTALLCSHYKRGKWPFGHHRGASPIGDDEIASWRRHTQEKKFPPPTPDTIKPCESHPPIPLVYSPGWTWTASPTSIRTISVTMPDSPAFLAKAPNSRVGLTDETVPGAYPYIPPIKRQPSRLSKQPPGHSREKSRKSSTSAKSSWSLDGRLRGSIDTNVQDRISTWYDPYPEAKEGRIQPRTTTWYDPEDETVSQSLENIENGGSTPGTSIFNGLEVTGGLSPRPKSRVSSRRWGDGEKEEIGRAIG</t>
  </si>
  <si>
    <t>&gt;17334_g</t>
  </si>
  <si>
    <t>MSVKIQTQPFYAIPPAPRHSITTHLPGWQMMLRFVNGDPEIFNSFKSMYPRMMLHKDIKEAEECVAQATSPSRKEQALTPDEMTIRIFDIKNRFYAVIFPLPKTPNVMGFWMDAGVGISSRLAEENLKHIDLLHEVTATTPPPSFQDSPAHILLRERITSLLERPPAGLPRKSKVSQEDVFLYQSGMASIYYVHQYLLSLHKTKTVLFGFAFHSTPHVFGNFGPGMKNFDRGDAKDLSLLEDYLESETKKGTRVEVVWTEFPSNPNLISADLKRLRELGDKYGFLLVVDDTIGSFCNIDVMSVGADVVVTSLTKSFSGYADVMAGSALLNPSSNRYTELKELFGKSYRNDIFSGDAEALEKNSRDYLQRSKILNNNALTLVTYLNSLIEDPKSSIKAIYYPTTSPTRVNYEVCMRPATDDFTPGYGCLFTVEFDTVELTAHFYDNLEVHDGPHLGAHLTLALPYVQSVYAKELGEVAKLGLRETQLRISVGLEATEELMEAFKEALKATDKLKAEGEGTSIASA</t>
  </si>
  <si>
    <t>&gt;7770_g</t>
  </si>
  <si>
    <t>MASVAAARYGKDNVRVFKVERDEKAGTQTVTEMTITILLEGAIETSHVTPRLLRCPYTKADNSVVVATDSMKNTVYIKAKEHPVTPPELFASILGTHFINQYSHITTANVKIVTHRWTRMVIDGKPHPHSFFRDGEETRNVEARIIKGKGIEIRSGIVGLLVLKSTGSQFHGFVRDEYTTLGETWDRILSTSVDCGWSWGLFSGLPAVEEAIPKFDKAWEDARAITLKTFAEEESASVQATMFKMCEKILEAVPEVENVDYALPNKHYFEIDLSWHKGLKNTGKDAEVYAPQSGPNGLIKVTVARAPVDAKV</t>
  </si>
  <si>
    <t>&gt;3170_g</t>
  </si>
  <si>
    <t>MAGGGISGGTGQKLTQATIIIAGVSSLVASLLSIVSVWLQTKNYRKPLLQRYVVRILLMVPIYSVSSWSSLVSLKAAMFVDPVRDIYEAFTIYTFFQLLINFIGGERALIIMMHGREPVHHVWPLNHILPTVDISDPHTFLAIKRGILQYAWLKPILGLASIVMKATGVYQEGYLGLNSGYLWSGIAYNISVTLSLYSLGLFWVCMSKDLQPFRPVPKFLCVKLIIFASYWQGFFLSILVWLKAIPDDVEGYTPDNLAAAIQDALICVEMPLFAIAHWYAFSWHDYADVTISAARMPVKYAIRDAFGCRDLIEDTKETFSGNSYEYRLFDSGDNVLAHEGSSSRVARMMEGMRYERGGKGKYWIPKPGEATSRTPLLGGDGTISDRPMSASTPKQNNARFLRYGNGSVEEPSLDPDEESLYDRARALEYGDWNYPVITAHEASRERWLNSSPSLLTTSTNRNLLQPTKDNEIRRARNVKATVQEVTRKTKRKHASSSKNKSVDSSSKGKQKENANGEEGRAPALKGMLRHHSSTSSSAKSDRSQLVDLVVEDTSAKDTERVRARKEGGPAWNTKESKRFVRTYGEDTGEDVREGFEPPDNVAAANSHGEDELSAVADGRGDHSGADSEESRQWQQTAPVVLLKPKYGLDGEAFENVWGGEEPEQSPRENP</t>
  </si>
  <si>
    <t>&gt;9173_g</t>
  </si>
  <si>
    <t>MENILHIKIHQKGRSNCPSEKQKPPVKQVISQHRNVFVQKHCPVPTLATCWELVFAISCSLLCSTYALNQEGQINTLSTDDLQLPRTGSEYFDWILDPSASVMLGACILLGCAVSSFAYRRQEHDNYQTLIFILYIASGTAFGAWLGVTANVIMLGLIPWALCMAMISSVAVHWIVRRCTHEFGVQVYCCEVKGRKQIIPQC</t>
  </si>
  <si>
    <t>&gt;7731_g</t>
  </si>
  <si>
    <t>MASPIVSTPSSAGSPPGIPLHPVPLAIKAAKAVNHSDMASLASSPGAHNPTMMTSKEWIIPPRPKPGRKPATDTPPTKRKAQNRAAQRAFRERRAARVGELEEQLEETREEHTKKEQEWRRKVQRLEQDVERYSGEINSWRVRCETLDRISEYERTEKEAALQELAYLRNGAKTQGTEAVPLPPRNLRHRQRKVTELQPAPEQYASYPVEAEATTIGCGNCTSTTTGSCECRELANTIANIGCGKCTPDTHCQCLEETINNTPAEVPVPPDLKRSHSPSNVYSEKRQRHSDPGTPLEMDFTAEFSSKPPPSIPQYQPLQESQAAALPVRLSGEGCGFCDEGTYCVCAEAASNVNSGAMGQNQNQNPNQENRLAPLLSEVTPPPSDTDVEVLMKLPSLHPTQMHRPVSTAPPANPCVNGPGTCAQCLSDPKSGLFCRSLAALRTSDPNFTPDGCCGGSAAGGECCKSLPAVAPRNAAPSLSCSDAYKTLSSHKGFDQATDELSSWLGKLNSTKGRGKGMAPMEIEAASVMGVLKMFDRRFGRG</t>
  </si>
  <si>
    <t>&gt;223_g</t>
  </si>
  <si>
    <t>MSAFPTLVASTLTLPFHDRSKVHLQYKLKSIAGYHGSWVLAFAVDRGHVTRSDLCTVARANAKFHEKASRILWGHLHIDNHCPDSNRRSMNLLLSLAWRRTQTHLIRKLDTSHLICHLDIDWAENEPIKTLNLLFRSAMKLQTLKIRFSSGSASPDEMQKFSSSFLTKNPMDHLEQLHLSNISIRPADTVEFMLLPKIRRLSLTHIDDGAFVDDKDSFVRDSISAFMSRRRFPHNSPVTNLILGPWVQPESADAHMIWDLLEEVKSINYNLGEYAPEINPSRFQAKLGETPIHWIISNWSTTLTELRLSGYCAESLSAQFAIDFSLFKSLTVLDITNTLLFCAKIGGDAASGFYPIEVGSRNGLIHRLPKSLENLRIFFDAGSSFLDPEYNPSNHPFTRENLEWLEELTVHPKLKNVEIEEHYCCSSITIPQNINGTDPDGNVPYRLSRLFISRGMELHVRSRKLHGFVLPSELNVVIPDERYYKKYSSWQRDNTYISGTHDVDWKTERPIGLLLEIVTVDPFP</t>
  </si>
  <si>
    <t>&gt;3751_g</t>
  </si>
  <si>
    <t>MAVRATLLIKKLDSLTYEEFFSYWEGPHAEIFLNVPIVKEKLIKFSQFHIDKTLSSELTKQGLPIAEYDGEVNLWFASIEDMMAMWADPEYQRLVVPDGPKFSKSTESKFMIGVDKDFVIGGKESG</t>
  </si>
  <si>
    <t>&gt;7110_g</t>
  </si>
  <si>
    <t>MQIQRAVLQQVRRSIVSSLPRPRCARDLASASRIHQPRRTYASISVPAAELQFGQPLHETRPHLLRAGEITPGITAQEYADRRAKLAASLPDNAIAVLASSDTKWRSGSVFYEFHQEPNFFYLTGFNEPEAVAVIQKVDSSEYIFHLFLRPKDPKAEQWDGARSGEQAALDVFNADKSGDINYLHTLLPPLVEGASAVYTDIVKCSGFGRFFRDQDAPPNDFQRMLKGKSIEPLKPLMHELRIIKSEAEVMNMRLAGKYSGRAFTKAMRQRWTLEKNLGAFLDYDFKVAGCDTTAYVPVIAGGRNALSIHYVRNDDVLRDGEMVLVDAGGEYGGYIADITRSWPISGKFSDAQKDLYEAILKVQRSSVSLCRESANMTLDKIHQITEQGLKDNLKQLGFDVSGNAMQLLFPHHVGHYIGLDVHDCPGYSRNVPLEAGHCITVEPGIYVPDDDRWPAHFRGIGIRIEDSICVLDDSPLVLTTEAVKEIADIEALQE</t>
  </si>
  <si>
    <t>&gt;17342_g</t>
  </si>
  <si>
    <t>MAHDSKDPKPIQWLYRSRSYGFKIRMSQFRGMIHGLVKEAREELFEKLIVVKISAD</t>
  </si>
  <si>
    <t>&gt;2956_g</t>
  </si>
  <si>
    <t>MPPTNPWGKKPQQKPASSPSFPELKAIKSVDVIPQSPGASQYEEIQADELIALESIYGEDFKRIKKEPCFEIRIKSSDDEMAVTLCVTLTASYPKTIPLLSLKGDEKLREGTRYKIQQVVENIPKELVSEEQPMIMEIVTACLDILEDAAQAKAAGRELPSLEEERAIHEAASAKLAEYQKAEEEKKRRLETLEEQRMQEALVQDELKRQRAKVRETKKKNRTSILSSEEPMDINLSGQAAYEGLAFEQPISVLDVKNNPVTFQVVSSKVRIRRGPVSKCFTVRPVVAQGSGDVPTLVLKETDLSTAVKDTNKFKSQLQILENELKSLKDISHQNIIELLDFKVHKTVDEDGDEVDSSWTVSILVEYAEKGSLHEFLDIAGSLGVEKIRAWTIELLDGLRFLHEKGIVHEDIHAGNVLLLREANGEVRPKLADAGYQRKLQSLSGQKQHTDTVSLAKSAYWLSPETATTSHPQYTQKTDIWDFGVVFLQMIFGLTVVEKYTSPNALADSLALSSSLNEFVLKLFKADPKKRPRAVELGPSEFLATDAPILDEDTSTSVSRLGSISSLLPITPRRQRHDSMGTSGPFARSRYMEDFVEEGRLGKGGFGEVVKARKRLDGQIYAIKKITQKSSASLTEVLKEVRVLSQLSHPSVVRYYNTWTEEVFDGGDTHEGSTSGEAVITEDSVSGVSPGGGPHVEFGTSTGGLDFMSSSGYPQIVFGDDDDDDESDSDEDSDEENSTILSDNELIARGGRGNQSPLKQMRTRSNSRYQRPFRTVLYISMEYCEKRTLRDLIKRGLYKDIDETWRLFRQVLEGLAHIHGLNVVHRDLKPENIFIDAASNVKIGDFGLATSGQYTVPDRSTMAAWHVSGDMTRSIGTAFYVAPELRSSAGGSYTGKVDMYSLGIIFFEMCYRPLIPGMDRASVGDGLRQNPPALPSDFKATEHPMQADIILSLLNHSPKERPSSSELLKSGKLPVQMESETIRQALAGLTDSASPYYDKTMKTLFSLPNKQARDFAWDMGTINPNATVLLLQGLAKRQLISIFRHHGAVETSRAPLFPISSHYPPNSVRLLDPHGTLLQLPYDLTLPNARALAKRDPPVQRSFSFGSVFRDRESGSQPQTFGEVDFDIMSTDTLDLALKEAEVLKVLDEIVGGFPSLATTQMCFHLNHSDLLSLIFDFCRIEPSTRLAVSDTLTNLNIHNFSWQKIKVELRSPLVGVSATSVDDLQRFDFRDTPSKAFQKLKTLFEGTDKFERASSAIAHLRDVIEYSRRFGIKRKIYITPLGSLKEKFCKGGIVFSCIYDKKGRDVFAAGGRYDSLIREHKHKSGSHGDQRHAVGFNLAWEKLARLPKVTGKGSLKKTEEETNGLWSTKRCDVLVASHDAAILRSTGIEIVQALWQNDISAELARDSSSPEDLLSKYRDDLHSWIVIIKQDSIVKVKTMDRKDAQDVEIPSTQLLSWLSTEIRDRSQREGTHHRNRVQRNPTAAHSQDRGEGSNEHEQEVRVLIAGTKSKKSNRRNIIEQAQGSAATLVNSMLEGPIAAIETTDAVLEMIKETRLSDPESWRKVVQSVGTGERRYIGEVWDLVKGLEEGWRGRTRDAFVYNFRTGKCVYYDLEA</t>
  </si>
  <si>
    <t>&gt;834_g</t>
  </si>
  <si>
    <t>MPSAGPTSSPSLLPKPTLDTTKMSSHPPQPFATRQPKPSNVQTGSQSHGFYTLSNPPAAAISTSSVTTSSSRQASPIMSPETAQLTTNNSSIQGSPDGPRGREFDHALPPFELPDSIVSRKSSHSAMNSVMNEKSPGLMRRLSSRASNALSSRRRQSSNVATIPRDHSNGPVIMRRQRSDSTNTAPDGMRGVFPSDSEDEGDRDSSPDLMASGAYDHNRDYPSPTASIGSSTLLHSSNPSPGPVIPQALRQGTTMTKVTKKKKKLLNLVLEHEAAKVSWDKNRPSKSFYIDDIKDIRMGADARNYRQEFGVPSSDEPRFFSIVYAVPDKSNGRAQKIMHLIAGDEQTFDLWTSTLDAISKHRQDMMASLSSFNEKAVRAYWRNEMDRQYGDKPHSEDDEEIDLVGVERLCRSLHIHGSSNYLRSRFDQADISRAGRLNLNDFREFVRLMKKREDVRPIYREFASDSEKGLTMGDFLRFLADRQNEDVEANRAHWENVYNKFVRRSKAREQALQDLSDGEIPRMNEAALTSYLISTFNVPMAAPPAKYSLDHPMNEYYISSSHNTYLLGRQVAGESSVEAYISALNRGCRCVEVDCWNGNDGPVVMHGRTLTSQVSFQDVMSTISRYAFVKSPYPLWVSLEVHCNSEQQVMMAKIIRETCGSKLVTEPINDYTEQLPTPSQLMNRILIKVKKPRVFEDATITEQKTGRTRGYSLNSPYIRPTQLDNSTVSAGLLPASPYLVPNSSTSSHQIKKPEVHDTPSSSTSDSEGLTDDIARAKENRRKHKTSNIVKVLGELGVYSAGLKFHGFDDSESRTYNHIYSFMENTFDKNSRTQEDRRAIARHNVRYMMRVYPNGWRVASTNFDPLKYWRRGVQMVALNWQTYDLGMQMNDAMFASGKDQSGYALKPREMPEINMIPSIPEEAGEGYVKRERKNVVFSIDVISAQQLMRPKGLAAHRSVDPYVEVEVYHADDKNKDTKGVVGDGGVNTPNKDSSSGLGTPHKRRTNIVQENGFNPIFEKGKFTFALTTKYPELVFVRWTVKCSPDGTNYNDRGSPLATYTAKLSNLRQGYRTIPLFDGNGDQFLFSTLFCRIDVRPATSIYVSSPESSESVGMFKTIGRTVFSRNTQAPSSPRPSVDSAHP</t>
  </si>
  <si>
    <t>&gt;7198_g</t>
  </si>
  <si>
    <t>MPGTSRMPVSLRNTFSVKRGQTRGELLSLNIDLFRNIIFFLFVLRWTRKVLLKLKGRGLFGTFADTYIATRRILYGYFLRAPGVRSQVQKQVTEAITKLQTKLVPSGPGVVRYLTLPKEGWTEETVLKELETLATMDHTRWEDGFVSGAVYHGGDALIKIQTEAFGKFTVANPIHPDVFPGVRKMEAEIVSMVLSMFHAPAGAAGVTTSGGTESILMAVLSARQKARAERGVTEPEMILPDTAHTAFRKAGIYFGIKVHLVACPAPSYQVHIPSVSRLINSNTIMLVGSSPNFPHGIIDDITALSKLAFKRKIPLHVDCCLGSFLVPFLEKAGFETVLFDFRLKGVTSISCDTHKYGFAPKGSSTVMYRTAALRAYQYFISADWSGGVYGSPSIAGSRPGALIAGCWASLMSVGENGYIDACSTIVGATKKIIEAIQDNPLLKQDLEILGHPLVSVVAFKSNTLDIYDIADAMSEKGWHLNSLQNPPGLHVAVTLPISKVWEKFLTDLEAVIEGEKEKERVRIVEGKGAKGKSLGDSAALYGVAGSLPNKSVVEELASGFLDTLYKA</t>
  </si>
  <si>
    <t>&gt;5471_g</t>
  </si>
  <si>
    <t>MRSSIRSRAHSGRVSAALVVSYIFDWLIIIIAAGVGGALSIITPNKRPFSLTNPEISFPYVEKEKISSATLIICGLVAPAAIILLVCLLLVPGPTVSKSAPKSLIWQRKLWEWHQGWLGLALSLAAAWLITSGMKNLFGKPRPDLLSRCQPDLEHIANYVLSGFPKGDVSFNPANGSALVSATICQQTDKSLLNDGFRSYPSGHASFSAAGLIYLSLFLASKLGIVIPFLAPGASSTDGARFSAFPSRAEQNRAELQSLSQGTAFSSSEDPYPISRPEPIIGARNQAAAPPVYLLVFAIIPFFASIYISSTRYSDFRHHGFDILFGYFIGIVCATFAFRYYHLPIQTGAGWSWGPRSRDRSFWAGVGVGNYVSCDITPAVNGPPTENSGREPDLERGSADRQVSHEVGPVGAGSEHKILRINDDAGSNRAS</t>
  </si>
  <si>
    <t>&gt;6190_g</t>
  </si>
  <si>
    <t>MFEVISDYPSTRTRIRVASLLKHGSLNIHPTRRNELLKAKAAGAAPGEIETIVFPTASTITPDLKKLAQSLRIKLTPIAEASSSDPKASLEPSHETSSSDSLDQELKRKITTATQASLRNAMIQLCRQMPEAAKIINPMLEQETSPLLEDEGTCSEPVESSRPVKKRKRVCSMCGEDLDEGEYCCKARMMQRSKRWEAKQFLADGSDDDDY</t>
  </si>
  <si>
    <t>&gt;800_g</t>
  </si>
  <si>
    <t>MSSNPHSSPGSDHHEAPQGNEKDKVEDEGLSELPVHLQSVRDGLLDFNHFIGLQAALLIAERKDQDLIPLSAYKPDGIGKLERARETDFVESAQHLAAYAKGIDVQDEYEWHKLFQTVMTGRIESTSLGSSVHKSIAWLDNEIWRNTAIFGLLKPPATIPTSGLYFGFSVQKANQRVAMGFRNDPSFDNYTREQLAQLTTQGLHCTLPVPSLVDETMVHTSSKELCPQLVCFPWGIFEACDTFKPPEAGDVSFARAVSQVSAATSTALSMFERLAKFADEKHNGQHIPPVIAVTSVGASTTVWLAYCDIADNKLRDHKIIGIWEGTITKIWDAIQFCRIIDNLFFWAQNCLKPKVTQYLSQWRLRYCPDVPKIYSLLEMDTKTAEIVHQIQDRLSSLGLSPNEDLPALVRQAVILQEVISWSNKEIKVDPTPKEQSELSEATVSLPSRPRDSSLEAAMSSAAVSQKGTGRKACPKEKEILHQDGDIMGRKDEKGTAESSKSHNTYIFQPKSALQYQKATLAFPHKGEKPAGEKSTVLEDTKATSSNVLTNKQSLNSRSPVISDTFFNQVPIETSNTEEKESPLPRPSKEPDDAYLNFVQRTFRSMESRIENGHILSLGKQKRQILDRLLKEKKPPNIENPSILLRRKDSEKENTSNRLSFLTNLFVPETFEFGFEVTSGLDLDMDGPSLPTVHRHGPYPTLRIGIVKHIEYPRRKRFDLDPRKVHRGARDPTSLEPLPPPPISPLKVKIPWKGRYIIVKLPPVGPPSGSIKRKYRASTVNWVRI</t>
  </si>
  <si>
    <t>&gt;7091_g</t>
  </si>
  <si>
    <t>MTSPGTWETHLYANNDRRPIEPVSRERRPVSSSDNPATMPSLISLPNEIVHNILTFVDPSDLGRVPRTCRALRRFVEGDGQLWKDVYCGNLDVPLSASGVRFDIDFKEGIMGFVSARNVIRSRLTVVEKVEELPLVAEVVARLCRWASTSQSRNQEMLEEWFREDRDNKDNLEAFLCQSTTFTRSKIPNDSCTPPSLDLRQLSAKLHVLNGQHVRSPRRAGYSSSYPFAASMVYDLRNYRTETFWGPYLPDGKGSVDWEKMEAVMIVLGHNMSMFPDGRHGLYRPHWNEPWWGTKRNSFVSETPRLDPPPSSPDLLGEGEEDGEEKPVPDFEDPYNITGTWMRIVTFLDFHELFSYNFIRGVPPIDQPREPIHTSEAIRMIVMVLKATKREECEDWNSMPIVHFEGTASALNNIDPSSDSLIKGTVRMTHEGEVRWESYSLYGSMDAEPRWKSDGIQVGGPNSGRGVLGHWFDKDFSQHGPAGPTAYWKVSDKLDDVEQFSGQLSQPIWNMGFADDDDEDEGEDGDGDEGLGAEEEEGGVVGRLEEMYGPAFAAALLGAQITVVNDVGQMVFNGPGEMLQTFLDAVGVGVLTGIGPVGVEVDGDAEREGEGEQGESSAAGAGSNGGDGGGEEPE</t>
  </si>
  <si>
    <t>&gt;10039_g</t>
  </si>
  <si>
    <t>MAYDIVAQSEENTNHDDGHSTSPSPKPQHLASSGFTPLLPAFQPLPASRGLFLGSDNTSYENVRAGALSLDSLVRSIVSQSDTRPGYDEVDGDDFANDAPESPQISTLIAAEHHTSPGLSPRNRFGPVPISRSRRRRSPATAAESSVSSPPIVSRTIVRTASGRSVPLRHPTPDLHALQSAYAGNIERLEKTAESLSMTSSIEDAIKDLNDEQKRSDSRRSSLLSQSVPVVSRQVSNPSSIVEVNSAARSGGYSPSGFMMSPKGSFSAGRARSASKSSRFGSRPEPELEGRPLDSFVGMHSSIAPTSPIRSQTESIAEKAEGPPTLTGPVLEFMDSGPMDLELRVTNQDPRPTTATSNMEEAEDNVEKMFAGFDGIHVSPEQKKMAMEEEGEPPTERDAQRRESTAAANRLSTFSMARPQSYADPNTGQNMVYYPAPVPMMLNLPQKLSKNPSSMARNKRRSQVLSNIPAAARQSAIWLPDVLETEDEPNLPADDMAQEQEYVPQHQRAMMGGRRLTQDLSQMPAQLRASTYFELQSPTQVVELKEQSAVATLDSILDASADAPVGAFTDHEFAGHLGAEVYGKTHLRNSRSSSVLLETPHKKRLSSFNILLRGHKGSNDHDFGEEEGKGKKRASTALDMAEPSKTRTPLDDDDEEDEAAIGVTSPLRSSFGKQEGEEDEESDEGQRNEEVYHGPPTTLLAELQLRKQQQKQRIMPMTKAFPQGMHATLLEMDAVAQVEQKSRKQKRVALAWEDPAAFDQGNDSGEDDDIPLAMLFGKKTPQIRDLTRPMGLMERREMEDNEPLSQRRNRLQGRPLNMPRASTMMNLSGPDVPEEEEETLAQRVRRLKDEQGTLNGLPAARPVSGDFASEMMSQFGGDVLDVSKKDVKGKGREVSSPQPPEEEETLGQRRKRLQAEREARAKEVNGKPPGDAPTRPQLASRRSMADILAAHPTAGADRVVSYEKPVGGLLAMHQQNNVARASTMLNFDTSNLSGGQSRVPSGGFKGGLYNDAQGGIIPPQPQPQLQPLHQNNYMFSAQHAQFPQPSLGNFNNGMGLQQPNMFGNGVMPFANPYAMAVGGYNPNMQMPMPMSMGYMPGMNMNMNMGLQMGQPAQPLNQGQIDMVERWRQSVMQ</t>
  </si>
  <si>
    <t>&gt;5090_g</t>
  </si>
  <si>
    <t>MAAVEVIFPSSGHGFATAQPWTIGWDEEDTRIRLEFIARAWVQLRTPKTLKGGSRTELNTIPSTENTWPCRRTWEPLKTPEILDRCRGTIQPGDESPGLYETQTDALARKHTYECPAAQIPPPTTQRKKQDDQSLFRDPTMRPSVDFQSNDGFKQAAKKKKGGNKAPQPVKNTPPDDAKKDQAKKEGEGGDNGGDKAGGDKSGGDKAGGDKAGDSGAGGNGAGKGNDDQDKNDKKEEDAGKDNAPVGDVEAVPAPKTKKKGKKNKLEDLDPDPTLKLPVKDSADTFTDIKLDDGGTGLDLNLGAEVPSKPSTGGLTAALGSLWGGGWNSGGASTGGGWSFGSTSSTTPAAAPTTTPTVETKKEKVEENPWSLDRPKPKKKGGPLSFGTSDELESTLSELEPVPEKKEDNFDFGFSATTGKAKKKSKKGQLLAEIEESKVVEPKEEPLVVVEDPIATDHWGASLGTAAKTTKKNGKKNVEPEPPKIEPKVEEPSSADPWGLSAPTSKKDKKGKKAKQIVDEPKVKESLLVSPDPEPEPEPIVDSGWGSWGATDSLKKDKDKDKKKLSKVEEIPVHEPELEPEPEKYPHELGLGAHGTLKKDKKKKGKHAEETSKKEELAVVVPEPEPETEPVADGWGAFSLSSNKKDKKVKKGKTVEEPSKKEEPEPVIPEPEPESLLETWGSFTPATTKKDKKSKKGKAVAEEPPKEDIPETSVPDVESTVTDPWTATPTTISKKEKDKKKKSKHGVEESPAKVEDTPKHKDSEPESEIEVGLGWGFGSSKTKKKNKTVEDPPKELEPEPEPEPEPSVNEDIGWGLSTSKKDTKKKSKGALDSPKVAKKPDPEPEPLVEVSSKEKDKKKKGKSSKDGIKEDKDKEKDKKKKKGVIEEITKVEEPILEPELEPEPEVEEVGWFGALKKDKKKKGKAEEVPKVEEKAPEPEPEPEGWGIWGATSSTKKDKEKDKKKSSKGKDSSSSIAEPNPVVDAVENADEDDWMHWGQNTDKKNSKGSSSNALVEIKSEVSERQPTPPPAVPEVGDVGDDEFSGWGTSKKDKKKSKSSAFESSKNFYAEESIKPDAIEEPKTDDAWGAHVSKKDKKKGKGKNIPVEIVEEVVVPVPVPEPPLIEEPKVESGGGWGFFGLGSKKSKPKVEAPPPAPTPPVMDLIEPEIDGWELGSISNDKSKTKEDEVSPPPLEKKLTAKEQKAADRARKKAEKEEAAKEKEREEAEAREAEEKEREEAEAREAEERAKAEEEEERKREEEAKAKEKAEARAAKNMPKLSKSQQKKADAKKKREEAEAEDAAMIKAAEEELAAKEAKDAAEQALRELEEDEDRVAKELADGKKAKKEAKSGKGKKSSAKEAKDTDIDNLIDLDLSPVKEKVEIEDKTEVFSFWGASKKSRGTEASKQEASSMSRDEIAIADKSALPEVANSKDTTSSSKHTSTSMKATATTKKPVGKIAERLRAFESPKEIVAPPSPSPSPSPPPTPPPVHEDKKKSSSSKQDRAASKAHGKKDREVTDEGPAPSKKSAKAKDFPGAFPADVWGDGGIAGHEDITGEKKSSKSKNKSASKEKKISTPPTDTWGDDDIVDQEEMPVEKKSSKSKSKSSSKEKRSSAPPTNIWDDDDLVDREEMAAEKKPSKSKTKSSGKDKKPEASKEPEKEPISSPLAPLTPPPEPKSSDSKGSKKERARVVRDGSSWGAWGAAPRDEKEKEKERESEKKRPSKERNAEPSPAKEEKKTRDSASKHSRSVKKSSDKGEKDSSSDKADRPADRPPISRGLTNMFGASTPSRIKSERRHSTSGRTSSHRHSVVVEDAGILSPPPERNPPDMSSKAAKLLGVLPPKISRSKSERKSKSRGNDEDTVMAGGDEDTRSPEKSSRERRSKSKVYPDPPPPVPMPPGDHDLPYRKRRMPSTREPSANYYNKQAKYDEDVDMADARGSPEPPVLKRTESSAKKAAGLGGMLGGLLSKSRPDSKRRSNTLTDDEGLRLRREDRKVKRSTRERPPSEDAGVTMTGGATEEDQEARKAARRARRAEREASEKAATGRSKEEDRSKRRRKQQEDEAEARRQEEKESRRAARREQKAAEEGVRQATEAKEAERAERRRRRAEREAGHTDGEPLAEDRPKKTERRRTHIGTPDEEEARRRRHEERRAMRSAETPKPSRRKSAPVVDSYFDPRVGSKTRDVEPETVPAEALKRRNTGWPHSGTDSWVHDHASDAPPPPEETPAIDPVTADETVGDERERRHMRKTRRHSKYGDDGDEDQEERKKRRESRRERETLKSSEGSQGDGRRSVRRDSGFVDAARAPSAQGAQGGIFSRWKKMAGV</t>
  </si>
  <si>
    <t>&gt;17352_g</t>
  </si>
  <si>
    <t>MNSNKFLRTN</t>
  </si>
  <si>
    <t>&gt;17353_g</t>
  </si>
  <si>
    <t>MPFEPAPVTIEGGNPWYKCPTGAMVLGEAPLYRASDSTLHWVDVLNPSPALHILHLDPQTGDPVGAARVVGLEDSVSVFAFRPGRARGYICASYGGDRGDG</t>
  </si>
  <si>
    <t>&gt;7488_g</t>
  </si>
  <si>
    <t>MLHHLMVGTWTPPGAIFTFEFDDESLTLKLLKRNPIPEDEPISWMTFGPTKKTIYGAAMKKWSSFSVKSPTEISHLASHPMGHEALAASPETNTRAIFVLASKKPPYNVYGNPFYDHAGWGNVFSVDLVGGLEECVQNYEYMPKSGIHGMGFDASETYLYSADLRGNKIWTHRKDAFGLLTLVGCVDAPDARDHPRWVALNQNHLYVLMEAGNRLAVYIIDEQTHLPVFTNVTYPLIPPDISNPKTMYRSDVVFLSYSRNYLFATSRSNSPTLTGYISAFKLGSAGNIERQICLDPTPNSGGHSNAVSPCDWSDEWLALTDDQDGWIEIYRWKDEYLSRVAHLDVKEPGFGMNAIWYN</t>
  </si>
  <si>
    <t>&gt;8640_g</t>
  </si>
  <si>
    <t>MTSILRQSSNLARISRTSLQSAARSSFRPLNCSPAFRSRAALQQARLYSSNPKHKKENGAKKDSPEVTGKKVPPPPSKSAPGTENLYDGKTPLSKGPEEAESSEPPLAENMVRLSAEQEKQIEEMLDRLKLAMPKSQRETIDKAFEGIKKEGIPKELKELFDEIGDQPLTLARAAKLTRLTSQMARKQVEREMGTDSSKKTDFKSNNVAGGFGTPPPPPGDNQQGKSDQGGFKPGDIKMDMSSFLLSAFVSYLLYRMVMPGESRRDITYQEFRATFLDKGLVEKLTVINDGKVRVDLHREATQAIYPESPAVHPNFHYYFSIGSVEAFERRLDEAQNELGIPSSERIPVNYASDSDIWQIAMNFGPTLLFIGAIFWVSRRASAGAGGANSVFGMGKSRAKAFNHETAVKVKFADVAGMDEAKAEIMEFVSFLKSPEQFQRLGAKIPRGAILSGPPGTGKTLLAKATAGESGVPFYSVSGSEFVEMFVGVGASRVRDLFSMARKNTPCIIFIDEIDAIGKSRGKAGSFGGGNDEREATLNQILTEMDGFNTSDQVVVLAGTNRPDVLDKALMRPGRFDRHISIDRPTMEGRKQIFMVHLKKIVTHEDLEYLTGRLSALTPGFSGADIANCVNEAALIAARTQAKSVEMIHFEQAIERVIAGLEKKSLVLSPEEKKTVAYHEAGHAICGWFFKYADPLLKVSIIPRGQGALGYAQYLPASDTYLMSVNQLMDRMAMTLGGRVSEELHFESVTSGASDDFNKVTRMATAMVTKWGMSKKLGPLQYEVDENKLHKPFAESTAQTIDSEVRRIVDEAYKQCKDLLTEKKKEIGIVAEELLRKEMLDRNDMVRLLGHRPFDDNKDFEKYFGGSGSVGSGKSAPPPFPTESTDSPPEQPTPV</t>
  </si>
  <si>
    <t>&gt;4782_g</t>
  </si>
  <si>
    <t>MAEPAANKTKGPEPAIVFTTPGSQPDLCFYVFDKVFHVFSMTLMMHSAFFRKFVKPPGGKEPYSTSPAFQSEWFTKVEDDGSWCLTSDHEYRSQESKTPLDKLEQESAFHNLLCAIFTRPFQILNANQLNLMTTMADYYGALPILSYGLSGASYNSPGLLRTIKEDACMLLQLAWKLRHGILFREFLILSLNPWLDPLYKDIKEPALTKLADSYHGKIALDLIECYATLLDIISYRKDKDYNYEVKQLLACLQNSGLPSYYYAPQYFRKCLEKTREEDLSFSSTFANLRETVELLLQNKLFILRDAVAGEGDFEHYFLNVEIADEDLPWNQTQLEW</t>
  </si>
  <si>
    <t>&gt;9752_g</t>
  </si>
  <si>
    <t>MAGSGSRNASPFGAPADEDAAIISTKGLEAFGRKVTTTAGHLMGPIADPTSSTHYQNAMSDLHKQLRRPNLQRSVFSFAKTTPTDLVRSKLSTSEIQYRALSYLPDELLRNIPEDENTYSLFQGFQATLPDSSTESKRHKRKVSRGRKLLEDDKSESGSPTLGKLKKEQNSLNHRLEMMSIRKNMASSEIHEIDHKISNLSSMRRIVLDRLADLEQEEALLEQDILDIENRLDDAEEELDDVQALAQTSHADGDAPEDPAMDASFMSESIYEKLPNSTSTRPKRHKNVHRKSMPILHEHFEPGSMIREIQAHGDMITALDFDVPFGTMVTSALDDSVRVWDMNAGRCMGILEGHTASVRTLQVEDNIVATGSMDATIRLWDLSKAHYEPQDNRINKGGDEDEDPLAFGNPEDEVFDPPVGTMVDCPLFTLEAHVDEVTALHFRGETLISGSSDKTLRQWDLEKGRCVQTLDVMWAAAQASVSMGSIEGTWRQTGRSSNQVANFVGAVQVFEAALACGTADGMVRLWDLRSGQVHRSLVGHTGPVTCLQFDDVHLVTGSLDRSIRIWDLRTGAIYDAYAYDSPITSMMFDSRRIVSAAGEDVVKVYDKTDGRHWDCGAGVTAEEEGKTPATVERVRVKDGYLTEGRKDGIVGIWTC</t>
  </si>
  <si>
    <t>&gt;17358_g</t>
  </si>
  <si>
    <t>MNLHEPRLQNLYNGDPLLQEYHQDYQEGIYHPLTQGGTPYFLLFCLLPVLYQILVLLDYDLLPLPELLWGILVYLTPSRLLDAVEVFQNPLQIRNPALRGIPRTHAAKSEAMRRVLGLDKPGSIIGSVAKAGRRRISTLPGINMGAKNNGRPAGLGNWDNSCYQNSVLQGLASLDSLSGYLTHPKLNKETSDETETHELKMSEALRDLIAILNDPSSNGTRVWTPATLKNMSSWQQQDAQEYFSKVLDEIDKEIGKVARSRHLSQGFESNDCSNPTAAPSEPLPISTFRNPLEGLLAQRVGCTKCGHSEGLSMIPFNCLTVPLGRAWEYDVSECLDEYTKLEQIEGVECGKCTLLKNQRLLSTIVERTAKLDPQSKIHQQSLERLAAVTEALEDDDYEEKTLLQKCKITPKNRVSSTKTRQAVIARPPKSLVVHVNRSLFDELSGELKKNYSEVRFPKILDLGPWCLGSAGNAEDVSTEEWLLNPDQPMIASTRKESRLRGPIYELRAVLTHYGRHENGHYICYKKHPNPTAEDPGQKQQWWRLSDDDVIEVTEENVLGQGGVFMLFYDCIEPPIVISSDLPDLPDLNRTPEATSLPEASIAEHEPSSETLALAAGVPLPETNDGDDNLLEIENAESISTATEDSVATSVSECDEEETAQDDEEDYQPTKAILVPPYIQQTGIHNDEKNAGQQRAMSSGSLVMV</t>
  </si>
  <si>
    <t>&gt;4146_g</t>
  </si>
  <si>
    <t>MSDYRDSIEVLLLGITCDNIPDVCYFRGSGMLDFLDPEEREGGVILGYGETSYLGDVGAERSAVEEGSTRGSEDDDMPEMDISVIPTYDATSHFQSPDNGGTEDRSYRELIGFNGKPNIDLAAISPHTPGLTDEDGWECISGESTDTGSTDVQFGEERLIDRLKGLFRVWMTFLKIGSVRGVRRPG</t>
  </si>
  <si>
    <t>&gt;3427_g</t>
  </si>
  <si>
    <t>MSFTSSGSFEALRKSHLSMPETIWSGSISYEEIQLPNDEAQPSWRSLFNFTTRKHSTVITIALIATTASGIIKPTAAIFFGKIFSILTKFGSGEATGQETLQQVTPWCIALVALGAAAWAIEGLFLLTWLAFGELQALSVREKMFKGMLKKDMEWYDLRKDGIASLLVRLQTQIRELQLAVSQPLGLLVFEIVGTFAALGLAFYYSWQLTLVIISSFPIATVILYVISTPLNPAIERQKSELSEASKIANTAIHFINTVKACNGQVNEVWQYSDTIKKVASSYCIQARVNAMQFGIMKFVIIGLFVQGFWFGLHLVDLGMDPGHVLTTFYACLAGMQSIEIVLPQWLVMTKGMSAGHTLQYILREVRAGRTTNSVTGSRRPDFCDGDIEVNGVSFAYPSNPQQPALQRATFFFPQGETTFIVGKSGSGKSTVGNLLLKYYEAHSGEILINGYPIQTLDSEWLRQNISLVQQQSVLFNETVLQNIVFGNHKHSTRQDILDASLTADLDETLEALPHGLNTVVGSNGKSLSGGQTQRVAIARARLRDAPIVILDEATSALDQKSRQKVMAAIRQWRKGKTTIVITHDVTQIHDEEYIYVIERGKVIQEGYRKKLAEKKHGAFALFLANTDLEAAAVEKKGNLEDIFPNSDMSAFNPFDEDEQRHIESRWSYISRIFGMQDSSPGNRHSKYFGNNPFKRLTLGGTPAELESGDDFALNDEFSPPAPIQSHGVSTSFLSPTPGAFATFATISPRSRQNSSFPARQPSTRTNPSLSRRGSTNAVHLKPKLPPLDTELAALQMRPPPPPKPRSNSKDSGMVQPSYKKPASFTEIFKTIWPALVWNERFSLVFGFFSAFIVAASTPAFAFVFSNLLSVYYLPSGRGSAALKWALPLLGIAFIDGTAAFCTHFFLEYAGQAWINSLRVEGLRRILSQPRSWFDKEKHAPAKLSEYLDRNAEEMRNLVGRFAGLVFTAVWMLGITLVWCLLINWRLTMVAIACAPVSYAQSRGFGWISSKWEAKADKAAELTSSIFTETFSNIRVVRALTLERHFSNKYTKAAADTYKTGISRAAYSALVFGLGDTLSFWTTATVFYYGTTILTHGDPDGVASIIKVVNLLLFGIANVTALISLIPQISSSRTTATQVLYLAKLPLDNLHESSGTKRIETPFPIVFNNLNFTYPSHTTSRTLSNINLQINPSTITAIVGPSGSGKSTLSSLLLALYPPDAPRSLHHPSPLTFSGIPVSELHTQSLRSQVALIPQNPHLFPTTIYHNITYGLPPLSPYSSVIAVTTAAKEAGIHDFIMSLPSGYGTLIGEGGQGLSGGQGQRIVIARALVRHSKLLVMDEATSALDAVTAEGIRETVKRIVERGRGDGEGTSVVVVSHSKEMMRIADVVCVLEQGRIVEKGGFDELRGRGGAFARLIESGDGGEGEGGGEISPTKAKKGDVWSGQASGSGLGITMFP</t>
  </si>
  <si>
    <t>&gt;1210_g</t>
  </si>
  <si>
    <t>MSKAPRMGPPALAQSVTELIGNTPLVRLNKIPKSLGIEADVYAKVELFNAGGSVKDRIALRMIEEAEKSGRIKPGDTLIEPTSGNTGIGLALVAAIKGYKTIITLPEKMSPEKVAVLRALGATIIRTPTQAASDSPESHIGVARRLQKEIPNSHILDQYTNPDNPLAHELGTAEEIWAQSGGKVKAVVAGAGTGGTITGLSRGLKKHNPNIKVIAADPFGSILAVPDVLNQEHANEGYKVEGIGYDFIPDVLDQKAVDIWYKTDDRESFTYARRLIAEEGLLVGGSSGSAIAAMVKGVKELGLGKGDMVVVLLPDSIRSYLSKFADDDWLAANDLLPPTPESSSPSSPNLDSSKNNDPYHGATIASLRLKPVTTVLADSSCADAIETMRDKGFDQLPVLAPTGGKLVGLVTLGNLLSWIQHGRATGKSPVSEVMFDFSSIPEVVTDPRDISNLSAPPKTSGIEHGEHGKVQKTPKRKFVEITFNTPLSALSKFFEWNSAAIVTEKGGIDNGGLPKPVAVVTKVDLLGWLVKQTKV</t>
  </si>
  <si>
    <t>&gt;3995_g</t>
  </si>
  <si>
    <t>MRTPAAYTCQRCLNALKNSTHIRPHQAFPAGLAASSRYISTGRQTGAKLAGPQIRSQLQPQTLGQRKTSSLGQTVKNEPSEYRSPGGLADIPPPETEGRPLLMPNNLFHPFSKSPSPEIRRRAAFMKQNAYCPHPDHRQTRLPTNPDDPEARKVGNLPAAHVSFECPDCGIPVACSEEHWVGDYESHLEICDTLREINEDDHDLRSGRFFPEFEYPGDQIEEAMVNMTNWDTFLYSRDFRAINDERSLRQATRLLTYPVTIGSVLHELSPYSIKKDGRLTVEGLKSLSALRYSLHPPRSGSGLDIKGLKPTPPPMRIFILGARAESSLPREVWVQLTYLFPRVQFHLIFIGPESMANRDSEFPLPPRTPENPFGAIVEDRITNSMKISTFVEYYHTLHKAGHFYPYDPYFDCFMLFHPGLGHPASSHEWAETLPLLLETKVPILVTGYTPFDMQRDIDFVNKTVGGEMDLLMEPGENRFRSLRWDLNDFDPQDVSCGNWGVWAFRGKRYETTKKEEEVAQ</t>
  </si>
  <si>
    <t>&gt;3605_g</t>
  </si>
  <si>
    <t>MSGGVRNLRAMFENKDGDTPDRGRSPAAGSIGGGSQGTSPRPLSKIRTSFVAVEKTGGQLGLKRESSGEPSLAKRRTSFSAEGETTSKETAEMKEAIADEKEARMINPAIKDIVPETAVETPPIGADKQLGDKPAAPKEEMPKPASSKIEPKIEKVEKVEKTEKIEHKKPATVGPSNTHANGTAKPAPSKPAEKGPARTSSRPAPISTAKTATSSKLSPNKAKTPLPRTPVTPSYAKERATKTPDHKETEPKKEAVPKKETGPKKEAEHKRETEHKREIEHKKETERKRERAPRASSVAPRNSSRPASKPPTTMAHGSTPKTRIGESPPRSGFNKPRPKSPTRPVKLPASLTAHTASSGSKTATTVHPPPRQSLSRASGNIQTTHSLQAHNSIARSPSRASATAKTPTLTRKPSTLKAGSSRPSIGPPPLKKQSSRPSIASSVAAPDDSFLARMMRPTTASASKTAEKGPASPPRRSQSMKRPTTRDGPKHITPQVSPAHKVHKEVAHKEVAHKEALHAKVVPKDIKPVAKKTTHTVAPTKTKVATKPAEKAAASPVNNEKAAEKEPAHAVEEEKVVEEPAPVEVVPEVPVAKEEPLETPAATTAEVTKPQVEEAKPAEVEKAAEEVKEEEPKAEELVVPEVVKEEPVVTEEPVAIEETPVPVVEEVTVPASTEKVEPPKIDTPEPVEAEKVEEIVPVVEEKAEEGVPIVEAEKVEEAAPVVEEVAVVEKVEAPKDIPAVPETESEPVKVEAPIASEPVASLNDEELEDPEDVKAREEIARINAEFLKAEEEERAKAAKA</t>
  </si>
  <si>
    <t>&gt;6084_g</t>
  </si>
  <si>
    <t>MAFNFNWSPLTADANFYQMAQELLTKALNKSPKPPIIVDDILVSEFNLGSVPPELEILEVGDLAEDRFRGIFKMCYTGDAFLTLKTRVQANPLNTYLCSKPSFTSPQPLAAASGLTIPLAITLSEFKLSAFIILVFSRQKGLTLVFRNDPLESLRVSSTFDSIPFVRDYLQKEIEKQLRTLMMDELPAIIHRLSLRLWCPEYRAKEAEELVQAARLEQEEVAIDPLASPPQDAVDSRGNVLDASEISNLTLEGGSSEIHSLFSQKNLLRLAALTDSHRTLSLFTPSIRDAVFRAWAGPTERTDSIGSSSPGTPSLTRGHSVSGSSSTTYTFNRGSDDGHGHLPARPSLVNVQSATTGLALGSNRHGRAHLKKKKNRIVNLRKTKTTDDVASASESTEDETASILAASEPIMECAQEEPEDNIITPPLSPSQKVHFREKVDPVATSKPQLSRPELKRTDPEQVIAEGSVEREQPSASILNHEHKPSYDMSNFGPYPIEKTTNSAAAATANASVPLVYEPAPVLLETSSAGGILEQAWMLKMAGEIARRAQQEKSAREAFWSQSVDDREVDAPPAYEPRDKAT</t>
  </si>
  <si>
    <t>&gt;4722_g</t>
  </si>
  <si>
    <t>MPNPQSSTSQVSNFSKPLQAAHQTYTHRKTHSSVENSTRDLQGHKGWAEDCYAFELTNSKEQHSFEQGGIDIGIPTLPPPATLTSRAYPPSIFITAEEEAYSARQPRTHHRSLTSILPFGSSANRRDSHSPETDCSPGQERGFNEFRHIPTGITDETTKVAEKKGGIASWFTGSSAPITVGVPFADQDCASVTSGRSTMEVLQRPTAFTEFPSRQLKRRPTASSTESTSPVTTPPAKASAMVGSRFNFFSTIKAPAQTTPKYQIQPHLDDEFLNLNIPTALFPAGPPSDEDPFSPSAFKNLLMNADGLLRKIQAAYKIRTLSLHELTQEKEVMREELEEAETRAQCLKNQLQGLGEKVAVQETMIADLANELAIEKKARAQEKEARLKSIALVHSFQKQHREMDKRTSGASLAVDTAVEDHHVDPTTSDRHSWRSSGTSTRLSIETDSDVESASAESVFSRSLSPALTIDSGMSTIDSSPEIRQVTFAKVLPSPALGTVKLKPVQQKSTFQKMLSSVTGFSTEPEVMGARNPFEGVGMGEEGCSNCCGKDASVAWDTVGLLRAENKGLKERVGDLEGAVDEALRCCLATPGGD</t>
  </si>
  <si>
    <t>&gt;17366_g</t>
  </si>
  <si>
    <t>MSGLEVIAAISSIISLVDFSQKVLVRAAELRANGKDVGKAFLCINDLLPPINHAVKRTKDRIESGEIDEETCKTLIPIHLGVERTLKELERMLKRFTPEEGASKLEVFWKSGKSVFQEKKVKGIQQSLHEYVAVLTLSHAEAANAGNLSSDEKAKIQKLLENISQSTTVQAASLSRKCLNLLSLDGGGLRGLSILYILQDLMAKVNENQDPPLKPCEVFDLIGGSGTGGLIAIMLGRLGMTVDECLDEYLNLFERLSTEHAGTTEIEPASSPIIKTEILRATVSELVEARGLESTSMLKNDNNVSCYTFVCATSQSNNTIVHFQNYLLPGEPDRRPATIVDAACATLSSVKIFEAVEFGRPKSKYAAGNLGANNPIDRVWNEAQRIWSKTGGLEQLVSCVISVGAGSPRRRPINTDEPSFIDAMYDIATQTEETAKKFLLGKRELGGGDKRYHRFNVNNLPKLGWERYSDSGVIREETIDYLERCVDDVEQCTKHLQRDDVPSNAQNTQKYYDVPRRLVRNFIGRGEILSKLENYFSRTDIPCPKVVILHALGGQGKSQIALKYCEKLKENFQGIFWINASSEITTRKAFEKIATVLGEGFPGGKRDGDQNIQEVLKIFETLERWKARWILVFDNYDTPDVFDVRDFFPRSGPGEILITSRNQNLGRFGERLEVPAMTSDEGLKLLLPNPAKRERNKDEGIRIIDRLGGLPLAIDQAAAYIDDIEIAIEDFLPMYENERQKILAYTPEHGWEYRTMQLDGKVEEDKALSAFTTWNMSFQRLFPNDPEKQKKAFQFLTIQALLDYLNVEEELFRTFWEESPSPPEWLTIFIGPTEEDSDSDSSSGEDYSSSDDVSLARSHSSEEQPWSLSPSHDTIPKSSNPHSQDTRAKNEWRSNMFVDLRVKCRQLSLLRIQNDDDQPDVKHQIFSLHPLIRDWLQLHVKRKERQNCFQKAIDVVSVSIRSFEDRNTTAGQKKALLANIDACISNDKRFSKDGKTLRHIDDKAAALFGNIGV</t>
  </si>
  <si>
    <t>&gt;4806_g</t>
  </si>
  <si>
    <t>MEGFGNEQLPSHTTTSQASAMLSKSDGETGRSDRRHVRSRREGAVGKLSESELEKGDRVCGERGREGEREDGWDGMDRCQEKEREGSTKEKKKKKGMEWNGECEERPTLRQCILGRSVLGTVQWDQTVAVAIELDHDRYDAKKIKKEEGWVVVLCLAVLPPPVPGAENLCFYHLIPPKSFAILGFLQQPFSDSHPQRPKSLARSSSSQMARAKKSEEKVKEGATLSIDVDSFVRTRDSVVTGLATLQDAIQTLSSAYIKHTNAVLGEHGAGIDVDSALAKLGENPLLKFGDLNRAVSPARASAAVEQTPDKKERKKRQHDPNAPKRPLTPFFLYMQTARPIIAVDLGAEAAKGAVSTEGTRRWQDMKQEDKQLWTNVYKDNLRLYNGRMHSYKSGNLAAKDMTDSEAAEYIESHNIDEPAETADAQLVGETAAALNEEDEVEAEAEIEPEKEDTPPPPKTPRAKSSRKSKGKTTEAVTTPQATETIIPTPSSASIVPPKAAEKEEKVDKKRKRVSKKGAADEPVATTEKEELAVETPKAAPKPRKKKAKAEA</t>
  </si>
  <si>
    <t>&gt;8489_g</t>
  </si>
  <si>
    <t>MSNAWQPRELAIVGRALLGRLAAKGDDNYLPHPAPNAPGTHDDKPVSDSKMGFLSTIIIPAIISLLLYIFISYVVVPIWKRYRGRYSQYLPLDTLSTQTTSFRQRVQSAIASWMLPSSWRRDFGRRTVNAQDGSGSDFDDDEGEELYEVDEHRREALSLDVRRGGDDIDRRLSRDLEEGFKDDSDDEDEEEEDEEEDERQGRTLTR</t>
  </si>
  <si>
    <t>&gt;4681_g</t>
  </si>
  <si>
    <t>MVRHKKDGFSSRGKKYTNAPRSRGPADENDDRDHPASRPSFKAACWDLAQCDPKRCSGKKLMKLHLMRELHIGQKHAGVIISPNAKQTISPADQELMEQYGAAVVECSWARVKEVPWSKIGGNCERLLPYLVAANSVNYGKPWRLNCVEALGAAFFICGHPEWAEEVLSHFSYGTAFLEINSSILRKYAACKDEAEIKKTEEAWMARLEKEYADSRADREDGPEIDMWKGGNSNHRMPVSSDDEDDEDDEENGKEVRSSSENEMDGIYLGKRPQEALEEDEDEEKEDKDPFDISDDEDDEEEMAELRRKVLASKPFTNTSDAGQKKGPEKIPRPAPLKEDSDAEPDSDNGDDDEFDNIINAVPVTDRIGLQAKRRVGTAEPLASAVFSRTVVSAPNKW</t>
  </si>
  <si>
    <t>&gt;7524_g</t>
  </si>
  <si>
    <t>MGGLEGSADPNVEVPFVVRTARLDDLNTITSVVQLGFPDDPQFNYRFPYRLQCPEDHWKWTRREYEGYLNQAEKYAVVVAATPDTEDKPIAVSVWDMAVKTEATGGDNGIGERKDANPVHMEVWARVLHQGFERYFAVYGKQQVHLWLLTTHPDFRRRGAGTMLCNWGLEKATEKHWMLTVVGSQMGRSLYEHLGYGLVGTLKIQADGEEEILYEYCLEKKTTGSDALPLGMRVMARFFRFFQRA</t>
  </si>
  <si>
    <t>&gt;17371_g</t>
  </si>
  <si>
    <t>MRAKYGVLDYDFYNFDETGFIIVRVRVFLHF</t>
  </si>
  <si>
    <t>&gt;4463_g</t>
  </si>
  <si>
    <t>MATSFIYSRVLPRASRALARSNAYFSAFCQVRRRTFVDVATDDMSLPLKGYKVLDMTRVLAGPYCTQILGDLGAEVIKIEHPTRGDDTRQWGPPYAPYLPDSGKEGEGESAYFFSVNRNKKSLGLSFQHKSGVEILHKLAAESDILVENYLPGTLEKYHMDYPTIRKINPGIIYASITGYGQTGPYKQRAGYDVMVEAEMGLMHITGSRDGPPVKVGVAVTDLTTGLYTSNSIMAAIIARGKSGRGQHIDVALSDCQVATLANMASSCLISGKKDEGRWGTAHPSIVPYRAYKTKDGDILFGGGNDRLFGVLCDRLSHPEWKTDPKFQINPSRVANRELLDFSIEAITRTKTTAEWLDIFEGSGMPYSAVNDIQTTLNHKHVLARDMVVEKEHEWCGKIKMVNTPVKYSESKPGIRTVPPMLGQHTDEILREVVGLSEEDIIKLKEKGAVK</t>
  </si>
  <si>
    <t>&gt;4395_g</t>
  </si>
  <si>
    <t>MAEPPKDTAVPADPAPGPAGGASAGEEHAQSKKGAKKAEAKAKKEAEKARKAAEREAAAALSSASAQVDLAKENYGDVTPGGPKVTAAPVRLQELGEEHVGKVVRLRAWIQNARMQGAKMAFVELREEGSWTIQGVVSASAEGKPVSRQMVKWIGGLKLESFVVVEATVQKPLEPVKSCKVSGFELHLSKCYLVATAPEMLGLGLAAASRAVGKLDDEDISEATEGLNITEAGAPNASLATHLNNPAMHKRAPVSQAIADIRIAVEDFFCEYLRQHRFKKFHPPSLIGAASEGGANVFTLPYFDKQAYLAQSPQFYKQFEIAGGRKRVYCVGPVFRAENSNTPRHMTEFIGLDLEMEIEEHYHEVLHMLEGVLLYIFKGLSTQYREEIELIRSVYPSEEFLLPEDGKEVVLTFAEGQALLRKEGPPEFADVKDDEDMSTAQEKALGALIRKKYKTDFYILDKFPIGARPFYAMPDPENPQVTNAYDFMMRGQEILSGGQRLHLPHELEATIRAKGLDPNQPGLKEYVDVFRSVGVPPHGGGGIGLDRVVAWYLNLPSVHLACDYPRTPKRLSP</t>
  </si>
  <si>
    <t>&gt;10709_g</t>
  </si>
  <si>
    <t>MFVQMIESRYTVDYDILKSYLKDLFEEGRFEIISPDEGEKWKVQIPREMSRDELVELQRKFRQALSAS</t>
  </si>
  <si>
    <t>&gt;2282_g</t>
  </si>
  <si>
    <t>MEPPFYTLSSGSSSMYDIPLTPPLTTHDTSRSTYHLSDISLFGESLQDAADRAFPNRGRSRYHNVNVCLIRWEEDELQVKTEIDRLHDVFQQLYGFNTEIWLIPSSSPQIKLTTMTCNFLQKFDEEGNLFIAYYGGHGKINAARQNQWWCRSTADSPYVDWSAIQILFGSAVSDVLILLDCCAAASSAAGSGTGTMEAIAACGWEARAPPPGPYSFTHNLIEVLEDWVNKPSFSAAMLHTEVLFVLKQKRPERGRDGKRLEWCSTPIHWVYTNDPKAPGIEISSLRTSIAIGKTIEREPFPPPRLTSYIDAMALDEDTAVNPLTDCRPSGDYRVPHVLISLALEGDQGELDVSACRRWLADFPALVKYANIEGVYKGYSILLTLSVPVMVWDLLPDHPACSFIGYIVSPNKFVAEPNRGRSFSRTKSLKSYSMLDPQEHDSSYGSEFSWGPSSIRSCSSPILNENDNWESFISNDSVNGCVRSDTSSPRPIPGKSLIAWMIENKRDSVRSIDIEGEERHSSKALEIRTMQTEEHIQEARRADQQLDQKIDERVFQRRVLPVADRGNSSSNVDGDGDFELEKLASLPESPSF</t>
  </si>
  <si>
    <t>&gt;6062_g</t>
  </si>
  <si>
    <t>MLPTGTSTAGTGPEEKEHGCSTCVATFDSKEAQRIHMRAEWHVYNLKRRIASLPPISEEVFANQVLTLEAGNDEKETPPQFRQVCAACEQQYTNRKAWNAHLKSRNHTQKIIKLDLKDPILSDDGPSTSAPLSDTHDEDEPEDEAERFSSFQCLFCNAESTSLDSNLSHMSQAHSFFIPDAEYLLDVESFLGYLFVIISIFNECIFCGSIRSTKFGVQDHMRGKGHCKLDFEDNEHELEQFYEFSRGSEGDENENGGESGKNIIVVPDGDELRLPSGKTLGHRTRVRRVRQKHADPSSSESSTQQRLLTQLETEAVPLESKDRRITVRPGTSTSMIGVSELQQRALIAVEQKIMKIETRARNEYQARVDKGGNKQKFYKVSSIGKKAGGLEKRLG</t>
  </si>
  <si>
    <t>&gt;9596_g</t>
  </si>
  <si>
    <t>MASLLPSLARARLAPITRRSLLQSQFPKAFLATAATNTSTTPSIPSTFPKPYRGSRTAAGHWKVYHQKKAGGNQKITKIRDVVGDIQACRRDITELLKLPEDEVVINPVTKHIVVKGHHKVAIDRYFASLEVDSSSAAAGEAKPE</t>
  </si>
  <si>
    <t>&gt;8441_g</t>
  </si>
  <si>
    <t>MVSSRRVYWTLLLPTEPLKEFHFFPRMPIELRYMVYDLVTPMVGIVTMSKHTAAGAFRAVRANASALLLVWQESRQFVRRFGPRQTSAFASRLSVPMPISNNTDIVIFYSIKDANDFTLIERTYHSLRREGIKFLAIKVDYYNNTIEDCNLLFDILRKFGSVQLLLLVLTG</t>
  </si>
  <si>
    <t>&gt;5445_g</t>
  </si>
  <si>
    <t>MPRKQSLTFLTVVGVFAIFCLYFVSVFRSQPDGARNPDYVSGYQEHAGLNLDKAILFGEATAPKLENRTVKAELGRATWKLLHTMMAKFPDKPTEEDSEALRSYIHLFARLYPCGDCARHFQKVLTKFPPQVASRSTAAAWACHVHNEVNKKVHKELFDCSKIGDFYDCGCADDGTGDKKLEDGFQKLELKKEG</t>
  </si>
  <si>
    <t>&gt;17380_g</t>
  </si>
  <si>
    <t>MRAKYGILDYNFYNFDKTGFIIGKVV</t>
  </si>
  <si>
    <t>&gt;585_g</t>
  </si>
  <si>
    <t>MSKAPTQISLATDTDFKALASIVLRAQEQDPYHKLLFDRSQPSSAQDELDHTELLVWSSIKSDNCRVWKAITEGTRMLRKQQTAIGLSMIDFVNREPAPSTSNSTSSEVAPIYRHQPQSLNLRLLESTHTELERVQKTQMGEQKYVLWRHLYVLPEHQGEGIEDKMIQWGFEHFGLANHTVVVETTRPETFLPYGWKVLHVLNLDLGVWGGGKEAGANLYGVSVLVRNPGELGSESLAEKVDEKSS</t>
  </si>
  <si>
    <t>&gt;4799_g</t>
  </si>
  <si>
    <t>MILEEQRQDTLAMSDQYQNVPLDNVPLQKFGTPSTQDHSLSGYNPALAASTQIQNKLFVAIHSYQQKDELEQDIWPLAKSYASARKYLQDYSLIKNQTGSKILQNLLRISVYEGAAIPRTLHDGGFVVPVSSTHINFSGCLKTLKEILRSPEVGSLRLCVLFFGLPNNVWSKLFSFNARSFTTRERLQLKCDAAAKSVLYIIRKEWDPDRQWLQKPFGEPWGSKTRVLPSKGMMNPPLFILMHLDSKTHKPFSAINPKQLTLTWISTVPAYHSNFYEYIWQRQNTAPAFERATITSNFNSGSRNTVLVFSSTAPFDETKGQRARLPQKFQEIIETDLEGTAELEFPLSVETTFVLVILRLFIFVVGEIENFLKDATHIVHELNYHGRQRPSNSKLNYLSHLEDCRCITESSLVAALEILSEISGDVKGNPFVDQAILKISDNIASDLVFLHREIKALKEEMKELNGMLKSKIDLRQISRTYVLTFLATIYLPFSFMASLYGMNLDPVLWNQPKHSNSSSNSSSTQTAAPSVSAVSNLQARQVTTNLSLMSQNQTDALITAIKSSGTYQWTFKSYWYLTVPITVATILIPIFVGQIIRIITQFSYRRPEIWRFTERV</t>
  </si>
  <si>
    <t>&gt;2408_g</t>
  </si>
  <si>
    <t>MNDQSPPKRVTRARAAAKDTGVKTARSATASSKAKATRAAATTKRKTRSDDAAEDELALEPEQIIEPETHHTRGRPKKAAHVEPAVEEPAQEPEPHHTRGRPKKVTHKGPGVEGPAKNPETIEPEPHHTRGRSKKTAHPEPTLESAIEEEMPAPAKPHRGRAKKIVTEQEPAPPTRSLRGRTVKIELPHEDDVAGEEPEAPKKTQRGRTTTITKTSVSKTSTVRKPAAPKKTVKFEEPEKENIAPPAATVKAKAKAVEAVTGLRAKPIRKPAAAARATRATRGQEKTVADEQQKSSPLSPKKVTQIATAKESASDDELALNEKTPMKPLTRSPIKPPGSIFNSTRKIDCPTSLTVNRATISLQQNLGESVMASPARRPPQSPFKDAMKADPQKIPLGGSMLGSPFKFSLPAAKSTSADSPFKTSLLQSPARRPASPTKVAENGSPTRSGFCNADVEATPKVSTFKISRFNTPRIMPKSAVRTGQMLPPSAPVNLSTGSPNGHNNADELDELGSDLPTRYNLSFSGRLSSIVPRGADPIMSMENPIVEEGETVIPISKPIIKADSPVKAVPEEDLATDELDIVEVEAPARSLIATSIDSLPCDSTKEFQELRDNNEDPFQDSDSEDELASNSPKYSPIPIRGFGSATSSQNSSSAATPTPFASFFKTPRSVASQARATCRDKIGFTPLAGQLNDWCAASSSTNKPAAEGFDADPASPTPIASKQQAHIDNGVATEPSPMKNTFFDDEMSVRDEIAAVEDVEGADMSDTDILAENFEPVMLDEEDFALANEANELSLLEPDEIEAIIDENEDMFVSHEQEQALSEASQEYGDENAVPIDSQLIDPQLLASSESPVLATPKFATPKRVLAERIFHTVSKVPLKPAADHTPMRPSPKKRSASISRLPASRPTSNLARHNTVISYSPSKKNTPYSTPKRRVQEEPEHVRTTPKGDVEISSIIATPARTPRRDLNTALLKGAVVFVDVYTSEGADASALFTELLAQMGARCVKNWSWNGNLEDGSKIGITHVVFKDGGKRTLEKVRETGGVVSCVGVGWVLDCERENRWLEETPYTVDTAFVPRGGHRRRKSMEPRALANLNGMLVNTPAKAVNRSVSLGGNAARELLALPNTPFTGKKGRRESVQWVTTPASSLDDDEDEEETLLLSPVPKTPAPEMLSHYGEEGLYGVEGDETPGGQTPYYLHKEMLVQKTAPAGRKFVDTEVEEGEGEDEGGFGRGFLSEKKDESVMMRLMAARRKSLQWAPRVGSPLARGMKF</t>
  </si>
  <si>
    <t>&gt;2092_g</t>
  </si>
  <si>
    <t>MFVPAVSLNAAEPPFAYDNRPPKPTNRRLKRTILEMIAELVLSVFNVHGAESVFALRYDCVLSEPPCSRTVDDMQGINATLRIFRLPRTGLVFEESTGIVPVPKAKPMDLDLGQCAEYTKLLRVPCQKAHKFFGWSVPWRRTTLTSSAVENRDLD</t>
  </si>
  <si>
    <t>&gt;8577_g</t>
  </si>
  <si>
    <t>MAHPRFSIRPCSPSIWAQKCYFVCCFSSVYLATFMLYKPEYLILVQLYELPLWTSATTICGTIGLMIGGPAGAALTDHLGFRPTFGIEFCAMAITLVVLYLTLRLPQAKPSESERAAKKIEYLSAALLLFAVAVPLFALNLGGEIFAWSHPVIIIMFCITPILIASFYYADTRIAITPIVPKRFVQNQYVAIVFACTLPMKFAFDQLRFSFGTYLEARAFGHESTLTDWALTCVYFGRALGTVLSGVIIRRYRIFKPFLQVNIVADLLIYFAFAFGWMHIDQPVFAPLIALLSLVDTEDQPLLYAFFGLSQAISGDFGIAISLAAEGTLIRAELNAKLVDYTNAEEASYIIRKSLGDLNYIRQLSPKIQTILLDALQSSTEKAFVDKLQGERGIRVEIKWEPAHTGIWGNEAADRAAKRAAKQEVGAGQVNKNATQTKIYHLQVTLKTWVKRQTRAE</t>
  </si>
  <si>
    <t>&gt;9700_g</t>
  </si>
  <si>
    <t>MPPTSSPCGCFSSSTDQCGRPLSAKVASLFAAHRHAPVFGFGTVPVFLGPAGKTAKCRKRSRYSHTSIMRNPRTTRNRNAPERPAHRRRRIRRHPTEAAPARWLNPNRGGEGPGSARLSRTFNAGVVAFPRCSTLAPRRWGLHVSKPRNQTTYTPSETLKKIIIANSTLTPANLLSTTKPSQSPT</t>
  </si>
  <si>
    <t>&gt;9421_g</t>
  </si>
  <si>
    <t>MNSRPKRDAFNAQSLGVPLNTIVKEARILMVGAGGIGCELLKNLVLSGFGEIHIVDLDTIDLSNLNRQFLFRHEHIKKSKALVAKEAAHRFNPKVKIEAHHANIKDSEFDVGWFKGFTVVFNALDNLDARRHVNKMCLAADVPLIESGTTGFNGQVQVIKKGITACYDCTPKETPKSFPVCTIRSTPSQPIHCIVWGKSYLLSEIFGASEDDSPEMDHSEDSENAKEIEKLRQESQALKKIRETMGTKDFPQLLFDKVYKDDVIRLRSMEDMWKTRRPPEPLSYASVIQNVPSDDAAKWKILKAGQRAWTLEENVLVFRDSLERLSKRMVEMGSSANGDCAAPQITFDKDDEDTLDFVTASANLRSIVFGIETRSRFDIKQMAGNIIPAIATTNAIVAGLCVLQSFKVLKGDFSSTKEVFLSPFAPERLMASDRIRGPNPDCPVCSVAQTRVLVDMSRATLNDLVENFLQSELGYGEEITISDGANLLYDVDETDNLTKKLSDLGIKAESFLTVVDDDDSQEAPRVNLVLNIQESCEVGSKPIKSLDIVVPSNGDAPSSPIPRRKKSVPKVNGNDTSKVNGAVNGAVNGAVNKRTAAEAFEIDAPPAKKAKVLSKPLNETDDGVIVLDDGDGAILIDD</t>
  </si>
  <si>
    <t>&gt;1804_g</t>
  </si>
  <si>
    <t>MAPKDQKKGAATKGKGNKQAGAAAKAALKGVHSQKVRKVRTSTTFHRPKTLILSRTPKYPRKSIPHQPRLDEHKVIIHPLNTESAMKKIEENNTLVFIVDIKANKRQIKEALKKLYDIDTIKINTLIRPDGSKKAFARLTADVDALDIAATKLAIV</t>
  </si>
  <si>
    <t>&gt;2159_g</t>
  </si>
  <si>
    <t>MAQRTTKNTWMSLRAGLEDLVLQEHQQAYSQLSELSSPNTQLPQTIMFVGSQIKTLALRKLQFGSQAQEMPHNEVQLRVAPGSIHKDWPILIADCELHNSLHINQTYSENPFGLLSQRSAIWYHHALKALDPATLAHLLYSKVLAPFSNVVCFFADDFGGIAALSRLLAIWLASPTSHASSTPTMTYPRVLILQQWHEGSIFNEQVTTKHFMLELSREAKRKNGILTRDRKRQLKQGELDDLIAQQFGGIRVLAIPDVNAVSRAWKSVKCRIQQDSNDMQQARAEAQVAFSVRHFKAFVGLACEHFCRDITTPFNFIRASRISNPVSEELVTHLTAFLEIVDLEDFLTFAAPVIGSALVFDSYPPGMHGFKPASVFKELFYQTCLKIYPLKKQTQLYDSSLFPQLIHEIELSFCKYAFDVINSKDDGIAVHQSTLGRFGDQWQALHSNTICFSCFGRRPESSLQCHHSLCTFCIRAHGRTTATEPWTFAVKQCPFCQKSNNTRFPQKPDTAGVRALIIEGGGTRGIIPLTFLEELERAIGLQQMNIQEHFDIAFGNSAGALVLLRLYSHALTVGDCVKTFLTLVALAFRKRKCYKLPFISSWPVQLFLSLVTDSKYSSSGINSALKLAYGGASLFELPALGAKLAAIATTTKDSSTCLLTNYNGPLNRPKHCGYRVTRPENRKSELLVWEAARASSAAPPYFKSFHGYQDGGLGGHNNPILLALLEQDIIWSRSKKQPDVVVSLGTGFKRSADDTVHDGIEKLSFFQSRYVPRLLRSFLNFFDGEVRWQELQNTLLPQHRNRYHRLNIEFHGQEPELDNLEVIQGLRQQTRCQASSHKDVQQCADNILAALFYFELDGIPEFEISSFICKGTIRCRLGPLHSAMRTLITRLEGARFYLDFEQWIPCIDPITPNLGNPFSRPVSFRVASLDHSIDIKIDGIVKRARSISNCPYVIQTLIKDQGLDCCFGSRRLKRKLDDSSLDKPEPKRRRGKA</t>
  </si>
  <si>
    <t>&gt;8025_g</t>
  </si>
  <si>
    <t>MAELWPAGEEPALLELHSVLVVGGCGFLGHHIVKALLEHPEKPVVSVFDADISHNLHEGVAYFKGDITSPSDVKLFLDLAKPRVIIHTASIISDHESYIPDNLSKFIKVNIMGTVNLLEQAKACPSVAAFVYTSSAAVLEQEASFMADETAKVTTKIDKFEPYAGTKARAEYLVLEANNQNSHDNEGLRTCSLRLAGVHGPGDLHLLGPALEKIPLKQTGIQLGTGDALSDFTFVGNAAHAHVLASKALLAASEGSQDQEKVDGEAFFITDDEPMSFWEFSRRVWAVAGYHQKPEEVRIIPIWLIMGIAATVGWAFWIATFGRRRPKTLRRCLLAWCCFSRTFDISKAKERLGYEPKFTTAEALKIGVENVESGCEAAPGANSIGGVEQKRE</t>
  </si>
  <si>
    <t>&gt;8495_g</t>
  </si>
  <si>
    <t>MQVTTSMGGRLPKQIQRALPLCLAFTLFFLLYSKAGSLTSSIEPATTAANDVLKRLYTYQEPLQLDGEEFPKKIWQIWKIDSLDFEERELTRARTWTTMNPAYRYEALTDGNSLRYVEMHFGPNGLNRPDIVYIYRTLTAKIIQADLLRYLVMYVEGGTYADIDVSAIQPVDNFIPPQFNEKDVDMVISVEIDEPNFFDHKILGPKSESFCQWAFMAKPRAPVIMRLIDHILEWLQDVAQQQSKEIADIELNFDEVLTGTGPSAFTTAVLADMEAQLGHKISWDTFHALAEPVLVGNILVLTVEAFAAGQGHSNSGNHNSPKALVRHHYHASLWPDRHPRYSHPAYGMVEECNWDPECVSKWDSNTENYEWLSDENKQKLIDEKAAGDAARWDQEQAQKQANEKQEEEDKAAAFAKLCLEAGWTPPPTQEQVETDGQLVGLRLDIPSQETLSESKPESESPETTAPEAQKEGEGNESESSSEAESEIPPAQNKVRRDLEAVEMEGGFAWGAQRRRTIEMPGL</t>
  </si>
  <si>
    <t>&gt;9076_g</t>
  </si>
  <si>
    <t>MFAQTLIISSVAALGVSAASSTASICSQSTATINSQADATQFASCSTISGSVVIGSAASGIISLDGPEQITGDLSCDSAGGLTSLGSTTLGTIGGTFSLNNLTLLSTLSMSDLQSVGSINWVALQALDSLTFPSTVSQAKNVTISNTFLSTLDGINLDTVDTLSIDNNNRLKTFSTQVANITSSLDISANGNSLDVSFPNLIWAASMNFRNVSTISIPSLSKVNGSLGFYGNYMTNIAAPNLTTVGSYSDGTGSLAFVANANLKNISLPALSSVGGANQVANNTALTGISFNALSTVGGAIDFSGNFTTPSLPALTIVKGNFNIQSQQSIDCSGFQSEAGVSKVIQGTFTCKTTADATSLTSGTSSSSSGTSSSSSASATSSKGAAASYGVSDAIAGLSVVGGLLQFLL</t>
  </si>
  <si>
    <t>&gt;483_g</t>
  </si>
  <si>
    <t>MSPPNLTCSIRQLQGIALPSSAAMQAMLHHPVPSPALLRFLKLQSESVCFFSQNPGPGFKFERPAPRRSHLRAHSIRTSPKSDARWLSPSIPQRAVLEAGFLNLDFLAPRSLFSPLSARTAQPRGKWMEAGQPLVSQRLSSTGSKGWWRWRKRLWGTSAKKGGIPLEPDDLPFSLYGSEEGGDTSMFSLGRYISAKAAAQPKLRCTEFDEHGNVVLASGEFKKSELIAKYGLLPRDLRKIDSSLLPHILVRPSAILINLLHLRVLIKADRVLVFDAYGTTDSYNQSAFIYDLEDKLSQKQNSPSAGGLPYEFRALEAVLISVITSLEKEFEGVRKPVVRVLRELEEDIDRDKLRFLLVYSKKLGTFEQRAKLVRDSIDELLEADDDLAAMYLTEKSHDIIRGEDDHTEVEMLLESYHKLCDEIVQESGNLVSNIRNTEEIVKAILDANRNSLMLLDLKFSIGTLGIGSGAFIAALYGMNLKNFLEESSLGFWGISGWSATITALVFVYGLSKLRKVQRLSMWGEGGHRGRNWRDEDAIGHWDSDWVRRERQRRLSEDIFDPLEERRTDIPNLTAISAAAKAASRTASKAAKK</t>
  </si>
  <si>
    <t>&gt;1156_g</t>
  </si>
  <si>
    <t>MAPEPFQISVPQKKLDTLKTKLSLAEFPDELDASEWDLGVPLADMKRLIKAWENWDWRQAEEKLNKLPQFHTTITVDGFDPLDIHFVWKKSEIENAIPLLFVHGWPGSFIEVQHILPLLSAPAGPTFDIVAPSLPNYGFSEGPKKRGFAAAQYAETCHKLMLSLGYNEYVTQGGDWGFTVTRAIGHLYPEYCKASHINMLPAIKPAFSKNPLLALQHAISPYSEREHEGFKRTEWFAEEGRGYNLEQSTKPQTLAYALNDSPVALLAWIYEKLHDWTDGYPWTEDEILTWVSIYQFSRMGPGAAHRIYYEVTHTKPGPGKVTRDITRGYIPVKLGITSNPKELSVYPMTWCRTLGPVVYEAENVSGGHFYATERPELLARDLKTMFGKGGGAYGVVKGKSGYHDDRADL</t>
  </si>
  <si>
    <t>&gt;3583_g</t>
  </si>
  <si>
    <t>MSPDITFGPPRHKWHYSPTNKIYYLSGDSAKRVNIATTEGPEGTSITIAPGTTALVIVDMQNFFLDSKCMDHPNGLKAVEPTIKVIEKCREAGIQIIWLNWGLADEDMMTLPAGVQRGFLRDTLQEITKPIRSYTGLGSDLGDGKGRCLFAGSWNAEIYAPLKALVRPSDLHCAKNRMSGLWTPEQPLWKTLQGEGKDTILFAGVNTDQCVLGTLVDGYNAGWNCILVDDCCGTTTLRGKEVTLHNVGNSYGFVIDSASLLAAKAG</t>
  </si>
  <si>
    <t>&gt;2252_g</t>
  </si>
  <si>
    <t>MASPANSVPDTQLGLTNDEIALLRHHQQVAASTAGGSSSRAASLASSQGLLLLDGSSLAALGRHFDRLMQQIQARLDYLSEQSQMVAQQQYDRSGNLIAIADAEIARFREILRQIDELEVDFDRIRHIRDIVRGYRQRVEQMEAQMESGGSSSRHRHRHHEESSGSSSRRHRR</t>
  </si>
  <si>
    <t>&gt;8645_g</t>
  </si>
  <si>
    <t>MNTLRAIRPIASRFATSTPAMATIAARGHSRAWSVKAYEHIKTTEPRPGVGQITLDRPKALNALSTPLITELNDALHAMDAHPSISTIILTGSERAFAAGADIKEMATLTFSEAYTTSFIESWSQLALIKTPIIAAVSGHALGGGCEMALMCDILYCTETANFGQPEIKLGTIPGAGGSQRLTRAIGKARAMELILTGKNFSGKEAGEWGVAARTFGTYEELMEGALKTAETIAGYSKVAVQAAKEVVNKSQDLPLRDGIEYERRVFHSLFGSEDQKIGMKAFAEKKKPVWENK</t>
  </si>
  <si>
    <t>&gt;1204_g</t>
  </si>
  <si>
    <t>MALVDYSDSDSSEAEERPTVKVASSLSKPAFQKVVDRSNPGKIKVSLPQASLKDDTHSDEPPTKRTKTGGGAFSGFNSFLPAPKRAGQTNATLGGGAMVKKGGLASGVNLKTSAAPGFSREPEPERYNDDDYSELVPANEGLGQGRPPPNEQQVVEQKSAEEVKLVGKSLMFKPLSVSRKPQKKKTIPALVTTPNAAVANPSTPAPKTEKMQRPKVSLFSINTEKSRDFTPVTSGTYTPLMVEEVKENEKVEGLDPAGLEPTYEEYTPTVAHMNLPFAPTPPASQSLEDVAGDLNLSAAERRQLFGRQKGGRGGHSATKVINFNTDQEYLHNEELRAAGEQVVLNPVRSIAPGKHSLKQLVNAAQSQKEALEESFAQGKNNRAEASSRYGW</t>
  </si>
  <si>
    <t>&gt;17399_g</t>
  </si>
  <si>
    <t>MRILLL</t>
  </si>
  <si>
    <t>&gt;7183_g</t>
  </si>
  <si>
    <t>MSDSDANQKKLGMPSWQSEVKGDAPQADQDPTPETKSIDGDRSIVIEQAKKFLEENEVRDASTDRKVVFLESKGLRTEEIQELLGGEPSLEAPAQTQSSEPSQPQQILIPPQTYNPPIQHAPVPPTPQASLPQAQPPTNTTPPIITYPEYLIKPAAPRPLITRSRLLTTLYIFSGLSALLYGTDTLLVTPMVKSLTKSRLDLASTAKANLEKLITKLEGLVSEIPDTNGVQIQQEEEEDSDEDPTEMFHRDIGVQTSLPSSPHPSRRSSVSPVDSTLILNTQASHLQTLNSFLSGLVEDGTSEGKETSNVENTITVLREYLEGMAYVNTSYVFGGVGGYGANKETDDEISRVKAGIRGVKGVLLSARSFPGGVRTGVR</t>
  </si>
  <si>
    <t>&gt;3955_g</t>
  </si>
  <si>
    <t>MSGIAREDVEILVHVTAPSCGLDDTRYRALAEAYLNFEPIVRQRLGCESSRDIAETGWARNINSQCREEGQGTKEERESAASYRPEDEEDNTNTTSGSSVRLPLSSNHSGPTKFTYSPELSFNSVIDNADSPRFEWLAKPPMDHRLELPGESGVPDSLSSWQSQSSVVANSQPDNEPSLAVYSSPVRVLELYLKQMERGEGSSCVFTSSREEIQSRSSTVLKSSPQQKEQVLPNDTCIVNSSPLLNRGSRFQPRQDHCPRSPDAPSTEYLNIGLKRKRVDSEDIHIPSSAPSQIFSPVLMPSIPISSPECQRTAPNDPTTQNDLLSSGKSTEINIFRSSLRSTTAPSNWSGLLEIRSSPPATSICDLTAEMLITCHLHKLTERMPPEKYFRPKEQIREVRPMERGHWSVNCQTWGEKLTSRAWNCLGEFIGKDSAGWGVWCMRDSGHTNIRVYCWGIIIPNIYLLLYIASERKIIGTGAWKNLCQNNHNPTVAQLKGNATTQYNQNFEDTDHFSGSPVPAGVKLKNVMLKMAFIKSIQFDRLMSVI</t>
  </si>
  <si>
    <t>&gt;4781_g</t>
  </si>
  <si>
    <t>MLGTIRLAQTPLLLLWMLCGVQTSIAAPSFSPGIQHSFEYIYDNEQTPLPNKPNPNPPTDLLHALDVLQADYFAVWQGMWPKSIDWTSAVIGTYLSAALTTLSTSFPSFATDKSAENLINKYFSQLVASYFGQDAFALRQEAYDDMLWVVLGWLESIKFINAHSILHYGVGPAGSTGSWYGEQWVPAFAHRARIFWELASQGWDTSLCKGGMIWSPYLVPYKNAITNELYIAASISMYLYFPGDDNASPFGYSDPPSYATDGPTPAHDPKYLAAAVEGYKWLKDSNMTDDSGLYVDGFHISGWSRERPKNTTGNTRCDSRNEMVYTYNQGVLLSGQRGLYEATGARSYLEDGHKLVRDVIAATGWDLELEKVVKDENTTKGRLGKWHGIGRSGILEEACDAPGYCSQDSQTFKGILFHHLANFCAPLPKHPVLPAGWFMNKNFDKQSSQSEELLQEVRRWHDKHCKHYGSWIKHNAKGALTTRDNEGRFGMWWGAPPHSTSDPDAEVRLPLRAVDYRNLGVPKQWKERKYAREDNGDLGTRDQRFGIYDLNDRGRGRTVETQGGGVSVLRAQWEIVDTR</t>
  </si>
  <si>
    <t>&gt;2281_g</t>
  </si>
  <si>
    <t>MAAGAMEIDTGKYPIVLSDALLRKAAAKEVYSGIRYNHKAEPSSDSSLNAMQLKPSEDDPTSYDLSYSDNSDKYKYQGQRTKGDGQYVLVFDPVREGGCYVLHQIDSTFDMNLISTPWNQNASELRSQYPQLGPESKPTAPQRRASKATKKAPTAKAAPKAAPKAEPARRKQERAKKPKPAPVREPSPDPQDEEDKADGSGDELNIDWGDSVPPVYQSTPLFPTAPSDNGSDEDAEGEEYEDEQNQDVDHLKLPSPVNNNAGGASEEEMEFDLEAELEQELEQALSSAEAGNESSESEEE</t>
  </si>
  <si>
    <t>&gt;2101_g</t>
  </si>
  <si>
    <t>MLSKAFLALGTVSLAVLPLSTAYTVPVHNDLQLVDSQTLENPTSYDFPLIRNGSLTNSGQFPMPLCNGFKLEEATIDQLQQAMSTSKLTSVQIVLCYLKRIYQVDEYTNAILEINSDLFDIATSLDQERAQGHVRGPLHGIPFLVKDNIATKDKMETTAGSWMLLGSIVPRDAFVVSKLREAGAVLIGHATLSEWADMRTNYYSEGYSARGGQCRSPYNLTCNPGGSSSGSASAVAANIAMFALGTETDGSVISPAERNGVVGIKPTVGLTSRDGVIPESHNQDTVGCLARTVRDATYCLDAIYGPDPRDNYTLVQQAPTTGFSQFLANKESLKGAKFGLPWLSFWQYTPPSQLSQLLHLLTIIEAAGATIVNGTELPHWQTIISPNGWDWDYGSTRGYPNESEYTVVKIDFYNDITKYLAQLNNTNVRSLEEIVQYNIDNVGSEGGLPNVHPAFESGQDGFLASLNSSGVMDETYWQALEFCHRTTREEGIDAALYNNGDKLDGLLVPPDVAQTYQIAAQAGYPMVTVPAGVGLENGMPFGLAVMGTAWSEASLVKWGSAIEDLQAEGARRTSPLWLDYLSRNIPVI</t>
  </si>
  <si>
    <t>&gt;2996_g</t>
  </si>
  <si>
    <t>MMAGWFTSSSQFDEQIEKATSSSLEDIAANLEISDVIRSKTVASKEAMRSLKRRIGNKNPNTQLSALNLTDTCVKNGGSHFLVEIASREFMDNLVSLLKAYGGAAVNEEVKGKILELIQTWATATEGRYELSYIGETYKTLQREGFHFPPKVDVAKSMLDSSAPPEWTDSDVCMRCRTAFSFTNRKHHCRNCGNVFDQQCSSKVLPLPHLGIVQAVRVDDGCYVKLTDKSSKGPSFANERTSIHRHHQSQGSMQPRNARVDDGFDEDLKRALAMSLEEVKGHSGSGYVPQAKVQSSYSAAPSNGTSKPTTSKPSEEDDDLKAAIAASLADMEEQKKKHAAIMKEQSANFGPNSFAIHPKNDYELTPVEAENINLFSTLVDRLQTQPPGTILREPQIQELYESINKLRPKLARTYGETVSKHDALLDLHAKLSTVVRYYDRMLEERLSNTYNQHSIGGYNLPPQRLVSAGYPSMASNVPNASGNAESFYTNSQPEPYGHSQSTYSQTPVPQQQYSSFSQNYPQSQPQPQRTGSWPASNQPSTPYTSQLQTYSVEQPSQQQATLPMSPPQQPPQMSAPSQPPMNYGPSEPAATPSADPNAAFYYNTPDAPSQSQPAPEQTQPQYPQTHQSPLQYQSTLPAAPVSPLQSAQQPATPQEQYAFSPPPQQQPQQHQPVTAPPIPYWQQQQSQPTQPPPQPQTWQTQSQRPLSSTHNGYTPDSFPSAPHHAPQPKIVEESLIEL</t>
  </si>
  <si>
    <t>&gt;10758_g</t>
  </si>
  <si>
    <t>MAFPYKHVLLIGATAGIGRAMADRLVQDGVTVTAVGRRKERLDEFVSKHGESKAKAVQFDITKMDETPKFASDVMKASPDIDCVFLNAGVQGAYNFSNPDTCDMTKFNSEINTNFTAIVALAHAFLPFLQSKKEQTSFIFTGSYISVIPATTFPAYSASKAALNVFTLCLRDQLEASGSTIKVIELLAPPVQTEIHDHIGVEAGRKFGMPLNAFTEEAYAGLCSGKDEINLGRVGFQDAYEDIAKKRRATFDFLSGILRKNW</t>
  </si>
  <si>
    <t>&gt;4324_g</t>
  </si>
  <si>
    <t>MSLNAMEGSKQQEPKSQESTPLPSLDVPDDYSDLAPEDVQDPSTAKRKHQRGGRKAAALKTIKRKSTTRIPPLPPADINPDDSEPEESADKDENVGEEQAEVGDTSKLKQAEPTPPSKKSNPFETGIRAFNLKKAQASGGQPVKVRPQRRKSSKKSRKAKKQKDKKHTALDESDVDSEESSSDEEEGKQDEVSIRLDLNLVVEIFLKAKIKGDVTITFLQ</t>
  </si>
  <si>
    <t>&gt;17408_g</t>
  </si>
  <si>
    <t>MPTLDTTRKEGPFCNIITLFHNNVFNDNFSFLFLGFISPILTAPAPNPNKRASTPTVTIAYPEATIIGLGGTVEQFPGIPFAQPPVGPLRLKPPQPLTGPLGTIHATENGKACPQFVFSDTINDAIPTAEIGLLLNTPLFQTVLNAGEDCLVINVQRPAGTTADSKLPVIFWIFGGGFEIGWNSMYDGASWVSKSVAEGKPIIFVAVNYRVAGFGFLPGAEILADGSSNLGLLDQRLGLQWVANNIAAFGGDPDSVTIWGESAGAISVFDQMAMYDGDTSYKGNPLFRAAIMNSGSVVPADPVDCPKGQVVYDTVVAAAGCSSASDTLECLREVPYETLLNATNSVPALLSYSSVALSYVPRPDGTVLTESPEILVAEGKYAQVPFIIGDEEDEGTIFALFQSNITTTAELTTYLLDFFFHDATAAQIEALIATYPDPLINGSPFRTGILYNWYSQYKLLAAILGDLVFTLTRRSFLTLANSVNPSVPTWSYLSSFDYGTPFLGTFHGSDILQVFFGIEANYASSSFYSYYLSFVYTLDPNTGSSYMNWPQWSESNELLNTYATGAVLISDDFRSETYDFVVDNIAGLHI</t>
  </si>
  <si>
    <t>&gt;6453_g</t>
  </si>
  <si>
    <t>MALLQTIHLEHLPPSHTIHIALFRDVTNAAFLHRQLLARNTDFEYALIDASVIVSKIHALAAAYRAINDSLENRLRSRNVHSEIVFSLSPNNNIAESFRRFGITPSTTSLLVIKLSTPTKPFTAQEIQSHLSSQVEGEQIPFTDDNLTAITDIGRVKKIYKLNGNANAGSIGGKKNARKSEVNGSGGAHAAERIVDSKELEVLILGAMALRGATN</t>
  </si>
  <si>
    <t>&gt;1646_g</t>
  </si>
  <si>
    <t>MSGKGSILQARELRGRAVSSYTIQYECDSGNGYDGDLGVRISSIFVIALGSFLGALLPIAAARTKRMHVPPLAFFITKYFGSGVIIATAFIHLLAPATEALNSPCLTGAITTYSWAEGICLMTVFSMFLIELLAARFEVFGDDALDLEHTDPSHELMRQSEKSETQSTLQQPFQDTAQPSHQHGQTQSRNVNNLVAEQPESSSNSIKNGAGTRVDVDLEAGESASNASKIPGRQDDFTYPPGGEDHLGHQRDHTDDDDNFAAQMTAIFILEFGVIFHSIFIGLTLAVAGDNFIILYIVLVFHQTFEGLGLGSRLATTHWPRKKRWLPWVLGSAYGFTTPLAIAIGLGVRTTFTPGSSTTMIVNGVFDSISAGILIYTGLVELMAHEFMFNPEMRKSSINMMLFAFGCMCFGAGLMALLGKWA</t>
  </si>
  <si>
    <t>&gt;5555_g</t>
  </si>
  <si>
    <t>MKSYPQVQATPGRSPFFYNYEKDVLCINFKPVYPTPPLRHNTAETPSKNVGNNLRIRNQLVPGIQLLDLTRARSLALKPQLRRTYTLGPSDFSNIWANLHKRCPNVTKMILLHVSETGQIEWRKASARNRLIIATALLS</t>
  </si>
  <si>
    <t>&gt;2608_g</t>
  </si>
  <si>
    <t>MRLFLLPISTRRTLIYCQRSEVASKEQKGWLDKGTTKAAAIWAGWEKRESGWQKQVVDYGNKALKRIPYEEWGLKSIPPLSSRRKEDELSLKEKIEVEFPPTLIPESTVLAVLKRLGSERQSLHQSRFLWSFAGMVATIPVGILPIIPNLPCYYLIFRAWSHWRALMGSRHIKFLLEKQLITPKPSKILDELYSTGQQPFDGTSTLSKEAASTGVSLEKMVLHKSNGSRIAKALNIPELDTELDRAVWQVEKALKAEQELKEEKEELDAANSKPNEKK</t>
  </si>
  <si>
    <t>&gt;2918_g</t>
  </si>
  <si>
    <t>MAPSVQQIPEQITAPSAEKVLLLKKEEPRVKRQIEEEGGKTDAKYPQYLPTWNHGQKYPPLKPFEHVDHGKDADPTFKDLLPAGSNIKKLTPQIGSEVTGVQLSKLSPAGRDQLALLVAQRKVVAFRDQDLADLPLQEALDFGGYFGRHHIHPTSGSPEGFPELHIVHKVGSTGSEFDSFLANRNSSVSWHSDVSYEAQPPGTTFLYIFDTPETGGDTLFASQVEAYNRLSEPIKERLHGLKAVHSGFEQAQFSRDRDGVVRREPVKHEHPIVRTHPVTGEKALFVNPGFTRSVVGLKKEESEALLQFLFKHIERGIDYQARIRWAPKTVVVWDNRVTVHSATVDWTTGERRHLARITPQAEAPYETSYIKA</t>
  </si>
  <si>
    <t>&gt;8167_g</t>
  </si>
  <si>
    <t>MAIFILKGPSFSRIVLGRRQFLNQRPITNSAPKAESPAVETSIPVPATVANIPIWQRLGPLSRGFQAYGNSQRKRPYATQFVSSLVIYFAGDLCAQRINGDEYNPKSKITSIFADKALMRSRFMFLANNFNYASKALSLATKVVVNQVCFTPIFNTYFFGMQSLLAGDTLPEVWERIKRTVPTSVVNSCKLWPAITAFNFTFIDAQYRSIFAGVIAIGWQTYLSFLNRRAEVEGAAEKAPVILLKETNKANVKKDAKV</t>
  </si>
  <si>
    <t>&gt;558_g</t>
  </si>
  <si>
    <t>MAPIGLPQKRILTEKRQNIPSASPQEPKKRKLEPMSSPATRFKRPQNGPRGKPGSSQPSNFETEVLVKMTQDIQGLKKNNSERDQQWARPPLGDFHLEDSLCFQQIECEEGTLHYGEATTGHSVMLHVTGFKHYLYVPAPIGFSEHNCDAFKMYLDSQVGQSAPTIHSVNMVLRENIYGFQGNQQNPYIKVTVTDPKYINQVRKTIEEGRANWKGMWKAAEDKVLTFDSLQYILRFMVDCKIFGMSWIEVPTDKYALIPPDERQSNCQIEAQVQYRDLIAHKPEGEWQKMAPLRTLSFDIECAGRKGIFPEPDKDAVIQIANVVTRYGEKKPFVRNVFCLDKTSSIVNTQIFEFEREEQMLIKWRDFLEEVDPDIIIGYNISNFDFPYLLERARNLKVRGFDQWTRLKFKHSEAVASKFSSKQMGNRDTKATNTNGRLQLDLLQLIQRDHQLRSYTLNSVCAQFLNEQKEDVHHTMITELFNGTPETRRRLAVYCLKDAYLPQRLMDKLSCLENYTEMSRVTGVPFNYLLSRGQQVKFVSQLFRKALEQKLVIPNYISNHSEEQYEGATVIEPTRGYYDVPIATLDFASLYPSIMQAHNLCYTTLVNKNAIEKLNLVKDEDYIVTPNGDMFVTTKQRKGLLAQILEELLSARKQAKRELKLETDPFKKAVLNGRQLALKVSANSVYGLTGATNGKLPCLPIASSTTSYGRQMIEKTKNEVEAKYSIANGFSHDSKVIYGDTDSVMVKFGVKDLAEAMRLGQEAADYVSSKFIKPIKLEFEKVYYPYLLINKKRYAGLFWTNPNKYDKMDTKGIETVRRDNCRLVQNVIETVLRMILIDQDVDGAQDYVKDTISDLLQNKIDMSKLVITKALAKEEKDYTAVQAHVELAKRMKKRDAGSAPSLGDRVAYVIIKGSAGAKNFERSEDPIYVLENNIPIDTKYYLDNQLAKPLGRIFEPILGETKANSLLAGDHTRAVSIAAPSANLGGLMKYAKKTFTCMGCKKPLVSKLERDGAVCSDCAPRVGELYQKTLSKVSDLEVRFGRLWTQCQRCQGSMHCEVICSSKDCPIFYMRMKAKKDVEDAGKELVRFDRDAAAW</t>
  </si>
  <si>
    <t>&gt;2465_g</t>
  </si>
  <si>
    <t>MPDAAQINRSLSTIRTELKFLQASNVLTPPQLQSIMAQLPQNGTPSSYTDPRYNPNPTQQFNPTQISQQAQDPNHPAHPSNPKHHEWAKNLAQKFGNAAMFGAGATFGGDMVNDALRKF</t>
  </si>
  <si>
    <t>&gt;8051_g</t>
  </si>
  <si>
    <t>MSSARPLSAKSRRPSSSKPASLLSPINYDDDASSIHSERSDQDTDSEDDEVLMGARTSADIRAHDRSVLLEEEERDKLLEESRRRGRRSSALALLGKKLFSKSYGELPGVMAVGSEEAIAMEDQESGRKARRRRRRERRREKKERLLSQGEEGHLMYEMEEGGLKEGSGTGSSTETEESGEIDRRGLRGLHEDKATRRKRFKMWCFLHLLIVVGFSILVLVAWKLSMQTRRMVKGQQVLLSNGSALFAPTTILISLDGFRADFLKKGITPRLNAFIEEGVSPVYMTPSFPSVTFPNHYTLVTGLYPESHGVVGNTFWDEKLQEEFFYTHSNALQPKWWSGEPIWVTAENQGIRSAIHMWPGSEAHIMNVEPTFLDKYNGKEPLPNKVTRVLGLLDKPGLEDKTADVNDMRPQLIAAYVPNVDSDGHKYGPNSTEIRTTISDVDNMLNDVFMGIEARNLTHIVNVVVVSDHGMATTDVSRLIQLEDLVDTNLIEHTDGWPLFGLRPKDPAQLQPMYDALKLKEATNPNIEVYLRDKDMPERYHFSNNERIAPLWIIPKTGWAIVTKKDLDIEDAKAKGIVYHPRGLHGYDHENPLMRAIFIARGPAFPHVGNSRVEPFQNTEVYNIICDSLSLTPRPNNGTIRLPLKPVGLHDASSSPSEPADPPAPFYQTSTQVPKPVATPSAAGFLSPLPETSTEAAVADAIVSIDPIEATPAPGIDDPEDMSPEVTSIDPVTGGGDGEGDVSVERPVATDESGMTEEEKDFWEWFTDKLNGAKGWFGEIIGGEKGNETDSAEEGTK</t>
  </si>
  <si>
    <t>&gt;8626_g</t>
  </si>
  <si>
    <t>MAQKWDVIVIGSGIGGITAATLLAKISKMRVLVLEKHSERGGLTHVFRRDGASWDVGVHYVGNMQRGSTTRALFDLMSGNALDWNRMPDDFERFTYPGFDFSVPSDRNRYEARLIELFPDEAKAIRRYFVDAENAANWHIRGTLQSMLPWPLNVLLAQWRRLGSQNAMQTTGEYLDHHFKSMELKALLSSQWADYGSPPNESAFALHSLVINSYLRGGWFPKGGSSRIARTFEVGIEANGGAVKVCQEVTGILTEGTRVIGVKALDGRRAQPTEVVYLAPIVISDVGAEPTYTSLLPTDGAIGRQTAKIREYIDLLEDGLSAVTLYLRLDKPVSTIGVKGENFWINTTFDHDDVDAQTAAILAGKPQYAFMSFPSAKFGDNRFHTAEVLALLKPDAFSAWQGTGHSARGKDYIELKNRIAKGLLDLADINAPGLKTLVSYSELSTPLTVEDFTSHPAGAIYGLKMTPKTYARPILHAPSPIAGLHLSGSDASSLGVAGAMMGGVVAASRVLGPLGLWTIMRAAHQDIKPTTEIPLTAAIRSPEKLRAVLITKTKLTASIWRLEFELQEPIRYTPGQYVMLRVAPFEWRNYSIAKAEGKRLVLLVSTRTGGDGSIFTASVQPGAETEVELPFGSFQVQRNLHRRVFIATSTGLAPFLPMFTALTVSGELDSAELLFGCSHTEDDITNSFNPLPRKTICASQDPSAEGVFHGRVTGVLTNLKFDPETTDFYLCGAPAMIEDCRTILANSGATHVLTETF</t>
  </si>
  <si>
    <t>&gt;7489_g</t>
  </si>
  <si>
    <t>MAPTPGLLYVTMQPKPTLPESQFHDWYNNEHGPTRLRLPFITNGFRYRARDVPPSDENPEWMALYDITDMAELTRDTYLRLREPPAKSQREVDIMTQITIDRRLYDFVEERKSSQFKELEKVDNEGSGNVMAALCIRLKNEKGREELDKWYREEHIDLLSKMPGWLRTRRYMTSSIDSKAPMEYLALHEFAPNNGLGEEKFRASMLTKWRGEIMSKLVAEQQQRVYNLYYTFGPAPRYLSSQLSSWHSSDENVSLTMTIPSSPGGNGAIESFVTTPDGVELNYRLEGSADPDAPLILLSNCILVDYGVWDSFISSFFSAPSNQKYRILRYQTRGRHSSCGTRKINMDLLASDIIAILDALWVKKAAAIIGVSLGGATVLNAALKYPARVSSFISCDTSSASPANNAKTWSERIAISESENANLTDGTKIVGEQLAEMTTRRWFVKESYEDPKLKNALLEVKNMVRNNSLVGFKKSVQALWEYDMKEEMKSAEVQGLFVVGGGDGVLPATMKSMSEAYGKNGAGYEVIEGARHLPMVEKPVAFSNIVTKFLD</t>
  </si>
  <si>
    <t>&gt;2446_g</t>
  </si>
  <si>
    <t>MRVASGEQCGRGERKAVRKAHKKSRNGCVNCKIRRIKCDERRPRCSHCIHHEDTCGFETAASVSGGMHSRLSTPSQANSSISGDTPKHIPGLAQLSASSEGHLPPLNMSDLELLHNYDTLTAHTLSDIPALQAFFKFNIPQFAFSYPFLLHAVLALSALHLSHFRTGEARSLYSSQANHHYEIALRTASCLLSDINPETAPPLYLFATICCVFTLGTSPQPGDFLLFSEQGIAKWIVLFRGINPIFTSNHDVLYKSKISPLFNISARFLHQVGSKEEHLLELQRLILDTTLNHPNRPVYCAALETFIGLSPESPVPGMRVHLSSPHIAFACLYRFSEEFGLCLQQRDQIALVILAYFCVMLHDVSSFWWVKGWAEHLISEVYASLSEEYRLWIRWPLEEIGWVPE</t>
  </si>
  <si>
    <t>&gt;10104_g</t>
  </si>
  <si>
    <t>MKFSHSIQFNAVPDWSSNYLAYSNLKKLIYQLEKSVHRPGTEDAEQDPLIQSAEDPDQVFTRALDVELEKVCSFYQLKELEIYGEISEFLKDEETYEAENLEQLDGQEGRPDTSGRASDRRRSSVFRSVIPKQRRPSTLSQSIGGQGEDSDDDDDDDESTALAKPRPGHSRNKSTSTLYDINISRGGQVEDLRASTEFSKSIRRNSQNYDDFANEAFSLYSSGITLKKRAISLYVQLCELKSFSQLNKTGFSKVLKKYDKTLDRNLKVKYLSRNVETAYPFQHITVKHLDENIHRMEQAYADVVTQSDVDLARKELRLHLREHVVWERNTVWREMIGIERKAQAANMGLRRTLLGTDNDPAKARLQGDDFEAPEMKLVATPVGRFRLPVWLFSPTMFTLVGIIAAFFVLLYVPIFKRVEQQNCLAMLIFVSLLWATEVIPLFVTALMIPFLCVVLRVVRSDDKPHHRLDATAATKYIFAAMWTPVIMLLLGGFAVAAALSKYDIAKRIAVYILSKAGTRPRTVLVTNMFVAAFASMWISNVAAPVLCLSIIQPMLRNLPSDSQMSKALILGIALASNIGGMLSPIASPQNIVALDIMQPPPSWGTWFFVALPVGIISILLIWVVLLLSFQPGRGTTIVPIRPVKDKFSGVQWFISLVTLGTIVLWCVSHQLDWLFGDMGVIAIIPLVLFFGTGILTKEDFNNFLWTIIILAAGGLSLGKAVNSSGLLHTIAGAITEKVDGMSLYGVLIVFASLILVVATFISHTVAALIILPLVHSVGVGMAEPHPNLLVMGSALMCSAAMGLPTSGFPNMTAIMMEDSQTGQRYLQVKHFISRGIPSSIITLLVVVTLGYALMYIVGL</t>
  </si>
  <si>
    <t>&gt;2711_g</t>
  </si>
  <si>
    <t>MSNPRATRSRVSTPNASSESRSSAGEVVQTARTLLDRWVEPKMPTPRPSFADAGIMRQGVVQNMAPLGTLPTAKIMKAAHRQEGADVAGRLRRSGPSSVSTPVESAMTPEPVVSTPPPEAPRRLSTTTDKTEEPEAVPEPEPAARQETPQPNTPARTLPSRPSIGSQSAGQSVFSVKSPSDIPAPMSMGGYYYSPTPAAPSPVQYDPEGLAIINVGRTDRVVENAVDEAVSACRFPTAYALRTFYDDNRHDPNMVRLFEAVYNSRASPSQILEFQKHLSPVKHAGKKDRTAQYYFEGDGTDPAPPRPFSQVISRINPPAPGPYRTPYSPLPPYRPGSSEAQTQNSSVNNSSLSASASAPASASASASASLSPAKGENPDPEHEPPSKRHKGNNFQHSPAGEEANGTEVNGNVTSAVKENTPPKMPSPEPINAPAVPIPDKRVRSQSASSSSSLSSVDNPFQGEDARPSPPILTPAEQIPARKKHHISGSVSNYDREGHGPLLRFSSPYANASTFAAVASSAETLVRNQARPINAKPKTGPQLYTFATTSSIPTIAASSSHNNTTTPTPTSTPTPNSAPSTKEKSPMAPAALVNSSSNTTSTTTTQTVTVSRKKSKGSTAISLGPEAVALNDKNSQLKRKAREKNAATTSTRIKLSYERRPAPEPKEVVVESASPSDDEISIAVAPSKRPPKVRLLNRGRETRGHRNYDSEETSSPTVLSFQPDIAPGRSISTSRAGTPSHNTRPTRKAKTGSGLRVKQSPMKKKGGTLAGIPRASGERNSPANGVFGNQDESDDYCSACGGNGYLICCDNCPRSFHPQCVDPPLEPEYLPDTWSCNSCQSKRDPDMREDADGPFGQLLSSLEEKNPCAFRLPSDIREYFENVKTGASGEYEEGGTIKIKHRNGYEETPDYFRLKDTKGKTILCHQCHGQPRAPDRAVVPCGFCGLHWHIDCLPNPLAKEPNTSRPWQCPAHVDDLLASLPEVLGPAHRFRKIKGAPIIRPAIPRGLKNSGQIEIENTPSDDEEEPGFYDLREYGHVYKLPEQGIKLDFIARVKQMGGGGYIPPVVRRPRAPRPKPSPNPAWSERNVAEQQAALNLAALSAQQPGLEHTSLLINTLLAEAPANVVAMIGQGQADALAPGEEGKLKKRDKKSLQALKALIESKLAGMTGDEDESEEEASPETEHKVNGVNAAKIGDVPNKTEDEDTSMILS</t>
  </si>
  <si>
    <t>&gt;2242_g</t>
  </si>
  <si>
    <t>MSSMNSRFKSFGFGGSKRRTSAQVQPIVQNPTSSAPQLAGRPALPPTVSSTSSTTSLPMNHIGTGGRPPSYTNNYAPAPAAVGRTQSPMAGGNPRTPPTQVMGGPPPINTASSGYPPGHPSSGMAPPVTGGPPQYGPPQYGAPGNSVAAAQYANRNNAVEVEGAGRSKAQLIVGIDFGTTFSGVAFAFATNTEAKEDIITEWPGAGSYTKQKIPTVLYYDQYQKVVGWGPDIADALAPTGYPKPGVQKVEWFKLQLMLSGNTYIDPINLPPLPPGKSEIDVAADYLFKLRQAMRTQLQKTLGEVFNREERNIRYYLTVPAIWNDAGKAATRAAAIQAGFLRDENDNRLTLITEPEAAALFCSKAGLLNLKVHDAVLIVDCGGGTVDLIAYEVEEESPFTVSECTAGSGDSCGSTALNRNFSNILRTKIRKMKLPDGSKTAGRVYAKCIMDFENRIKADFRNNNQKWAVDVGIEAEFPDAGIEEGYMTFTNEEILQCFEPVVNRILELVRNQIIAIQAQNRTLQNVLVVGGFGASEYLFQQIKLHVPPQFQAKVVRPMDSVAAIVKGAVTAGITERVVTSRVARRHYLMATLQPFKEGHHPEAYRVPSLDGKDRCKFTRQIFVQKGQRVKIGEPVKVSFFRQVAPGATLMYEDILYACDDDVCPEYTKDPRVKEVVTLTSDLSRKNLEKDFERMDTPQGTFYRVYFDIYLTLDGSEFNAELVCQGEVMGRCTSRFK</t>
  </si>
  <si>
    <t>&gt;3361_g</t>
  </si>
  <si>
    <t>MKSREERNNITANIWTARIIPLVLAGIVGYTTYVVVALLSVNYLLSRNHDHNAAISILTIYFLLLLLMASSFLRLAYITTFDPPYVALGPTATRDSSIDRMKARAGSEEDGLGGEEYEMDNSLDAAERDLATKNDPDSPGLESFYTKDVFVCEMDGRPRWCSECKNWKPDRAHHCSSAGRCIRKMDHFCPWVGGPVGENNFKFFLQFVGYTSMYCLHILIVMAIYIHQQVSTKAEKLNVHFAVILGIATFFFMFTAGMTGTSIHLVLTNRTQVENLGARTKIYVLAIIKPSLDQLINIEPNLVSKGSYLEVTYPLEVHESPQIAFSTNRPLATSAIVSVEQTGATTVPATSTGSLPPTTATSGQRWSPTSTLINPFAVEPDLTTIKKREKSMTGFHPAAEIPTATPEISIPRRFLSERDQNATRTFAILKTPAPGLNPWDLKSRLLNWQTVMGNDVIDYLLPLRRSPCCNHDDPESQFAFGPVVDQLRVDYSLISPDDSHVRSRLRRLNRNHAGGS</t>
  </si>
  <si>
    <t>&gt;9015_g</t>
  </si>
  <si>
    <t>MAPAALEGECYPGLLDSTPATSSKAAGSCWASVLHGPMDLRLETRTVEEPQAGELQIQVKATGICGSDVSYYKKFANGDLCACAPLSLGHESSGVVRAIGPNVNGFSIGDRVALEVGIPCGQCGICRKGRYNLCKKMRFRSSAKSVPHFQGTLQEKINHPALWCHKLPKEVSFDAAALLEPLSVAIHSLNRAQVAPGSTALVIGAGTVGLLVAAMARQSGCTFVTIMDIDASRVDYALTHGFATHGYVVPKPYQIPSSSSSIFTSGASTPVSSLDGALTPLSSYSHIADRLDGAKTVAADALAVAQPDMPLLEEEEDAGVDVTFECTGKEACMQTSLYATKPGGKVIMVGMGTPIQTVPLSAAHLREVDILGIFRYANTYQTGIKLLAGKGHMKLPSLDEMVTHKFKGLEAAKKAFELAGRTSDDEGKLVLKVVIEA</t>
  </si>
  <si>
    <t>&gt;3611_g</t>
  </si>
  <si>
    <t>MEKAQAEDYLMSLLNKTFRVYTTDTRMFLGHFKCTDSDRNIILQHTFEYRRPPRSTDPALTTQPMTSRFLGLVVVPGEYITRIEVEEFASQMRDRDRGVKGKGKGKEVVGGEEGGLTVGEIGGGEGAEIV</t>
  </si>
  <si>
    <t>&gt;10585_g</t>
  </si>
  <si>
    <t>MDPIIFTPRLKLTRITKAERGSPELGWLHELFSNEKSTWWSLHGRAESVEDTERRIKSFLPTNNGDENTYKVSYAVHKILDSMSGSVEGEPHPAEKGGESTELIGLVNVISLGAGSLALPEALTLPATAAATTLTVEISYMLLPIAWGKGYATESVKAVLESCKRARSFWAPFSKLYVRAIVHGRNPASMRVMDKTGMVHRGIHVWTGNPIFIGGEWEAKSNLHIYGMHLLE</t>
  </si>
  <si>
    <t>&gt;1327_g</t>
  </si>
  <si>
    <t>MASHQLAIAKASFSAGLLRPDPTSLSRDEIANFHSLLNSAIIKCTPRNVQNCKRWILENIVQSTARCVALGKYLTALGTSFAEPGAKKGGATEREPSIKRKRLHILYLINDLLYHAKYRINDASICGKVQPMLVGLVGITASFKECPKHMRKVEDLLSIWEEKAYYSGDYINKLRETVKNAALGEDVVEGGAPSGEMEQGVANRNAKTAPYVMPAIHGDASTPWFDLPAGNLMPHIVPNSTRPINPDMIKPLQFVAGPADENLVSAVKALLDDVQGIFGGDIPNDEKAAMDIDELGQPIILDEITGEVLEGEGYYGWSRTFCEKMTRRKKGLDLPKPDDDRGGRSRSGSSSPGGRKRSYSDSRSPSREGRRSMRRRSSYSSSRSPDRGGRNEHSHLPSGSRSPPPPRGSQPSEPFTRAPNSTGIPPPPRQDLPGQSQIPMPPIPPPQFQPPFNPNYPPPPPPPQYQGMPFNNGSGAQYGAWQPPPPSMHNINFNPNQQYGAWPPPPPPPGNPPFNYQEQQPNQYPQQGQYAPAGPNQQQAGQYPPSGPGGWQQGNGGGGNYNNNHNGWNNTGYRGGRGNYRGRGGW</t>
  </si>
  <si>
    <t>&gt;9583_g</t>
  </si>
  <si>
    <t>MSRAPFTYIPLEPLPRSFGNLHTERCYLLSSLQHENEKATELLGKITKLEKLIDRDEPGSRVGRARKQLAWFKHRLYEATSQERAILGRLGEISQEIQCRERVGQIENEVLQPQILNYQMPTLPRRMRQTQLNPNSRVFVPLGNQIPFVPYRPVQLASQWETPGTYGTIGWGCPMSNTSDCFETASNSYESSQPYTQENTVPVPILQMPRRPSLVHRAACAKIPQLKVVQEAAPKDGILCHAKNTMAASAAHAAHAEVLIYAEALGRRGSTPSLNPFLRPPLAHRAASMDGAKLDILSTSSGLSTTSKLKRHSLPSLPSLGKILALTTKVRIGSDITRGTPEGRKPYMGYDTINGRP</t>
  </si>
  <si>
    <t>&gt;17430_g</t>
  </si>
  <si>
    <t>MVPKIWRNEVAVGCEGSIPAGMAASSTFIPHLTIFGTTYNSPLYPSSPKPGRATKESILQKPPGLHGVYIGKPSENEVEKVICAKDQELNRIVFRDNDIDIKAASDAKSPDERLETVYRATRVESYLLKKTKGFYDTVDGIFTILLKFDADMKKAVDEGKDRIATDMAKLNLDPSLEKLAKVLETPKKSIPGTSSRPMRNITKKPDPNSASEAQINEAAGPATAIKEIETPIKQQQKQPDRGRWGDQVKPHKAPSSKHSGP</t>
  </si>
  <si>
    <t>&gt;17431_g</t>
  </si>
  <si>
    <t>MSYQPSELDPLLPRDKPAPEIHGSRPTSFNGDIGDVEIQRQECMDEAEGGVERAPTRKLINNFMALILGLCILASFWFIVLPDDIWREKPKTLEGRVNRILTETPLIDGHNDLAILIRFLYNNHIYDEEFKKPFEEGGMEGQVDIPRLKEGKNGGAFWSAFVPCPANGTDFSDENYADAISFTLTQIDLLARLQATYPALISPPPNSTTALPYFRSSQLISPIAIEGLHQIGNRPSNLRHYHSLGVRYATLTHNCHNKYADAALTEVRGGGIEPAKPIHHGVSMEGKAIIREMNRLGMIVDLSHTSKETQLDVLAGKGEWEGSASPVIFSHSSAYALCPHPRNVQDDVLQFVKEKRGLVMVNFSPDFVSCHANASNPDGMPVFDDKNSTLEHVADHILHIGNKIGFEHVGFGSDFDGIPSTPRGLDDVSKFPDLVKEMLKRNISDADASKVVGGNLLRVWREVDDVALKMQGEGVRPVEDELAGLGVF</t>
  </si>
  <si>
    <t>&gt;10534_g</t>
  </si>
  <si>
    <t>MPEIAEVAQVVHHLKKTLVGKTLKIVKAQDDVSVFGKVGTSAAEFRKALIGKKVLDAGQQGKYFWLIMSSPPHPVLHLGMTGWIHYRPKNLDDEWPPKYWKFALETEGEQKVEVAFTDARRFSRVRLVDCAAKDIRKTTPLKENGPDPVIDKDILTEEWLEQKMRSKHVPVKALLLDQANISGIGNWVGDEVLYHAKLHPEQYSDTFNSAQYKKLHASIMYICGTAVDLLGDSSKFPEDWLFRHRWGKGKKNAPTTLPNGAKLIHVTVGGRTSCVVPSVQIKTGPMTADLKEEEVDGDDDDAGGKGAVINGAVIKRARRAKATLKKSQYFVEDEVAKSKGGKRKAAAKQKIESQVGDEGIIVDVESNSPKAKKRRHSSRQLVS</t>
  </si>
  <si>
    <t>&gt;7694_g</t>
  </si>
  <si>
    <t>MGLSYNTYLNSHKIYGCKNCKAHLSNHEDIISRNFRGQHGKAYLFNSVVNVVTGEASERNMTTGKHIVRDIMCRQCNETVGWKYDKAFEAAEKYKEGKYILEAELLCNVT</t>
  </si>
  <si>
    <t>&gt;9270_g</t>
  </si>
  <si>
    <t>MATSGGGESESSSTRSPSRGGVSYHTPPDIPGILRASHADQVNKWNRAADIPHELPHERVFPIQIGSELFRLSGASISSDGMSPSPPLLRSLLFSIPITIQGQQTSPVIEFQSDNPRAPSYFSQYFKCQLRTAAESGDESGNVRTLYIDRDPITFRDISLHLQGYHVEPRDAGHFVRLFADAQFYSLPHLISQLYTSPIHITIGSTSFRIPRDLFSTPGNSPNFFTLGFAVFFSTPSEVFPGLSREGLLRPPSIIPPEVPGRSAERFEELLEILKGYDVAVRGEEHRAALVRDARYYHFKGVEQRLVRCEISYNLARKRREICLALEDVRQSGISVVWDEGEGPRPEEKGEGVVGRGWVNYKRPYVDEVASELVLEVGGECMQVDVASMRATFTGEGKKKMEKLFEVVGGRLGVQGGVSLGSAKKEDGRADDGKVRCVVGKEASIVLDGKEYVHDIMESQEKRFFQWAGRREAETEEVEELKRKRRRTEESAGDSASAGMGETWTIRRGQWRLKVQNMIFGDNAVDCVLVAVKLDAVSGELGRNSQRGFLGP</t>
  </si>
  <si>
    <t>&gt;7914_g</t>
  </si>
  <si>
    <t>MTSFDNLSQNVLGLVALLVSAVALLTTVLQVLQQYFSSAEGYRRCHESVMGGWYTGTHRKLRMREFRFEVVFETPVIFTAPPENTRGPIPNKQIHYINGTNKSRSETRVPTPEAHEQAVREASQRVHTADDERASWLTLLTALEDNEATSREWEERERTKAPPRGKGIERPRYSLAVGIQAKTRSWDFIPSSITRPYATSAICHLVEVMAMLGVYWKSFDQSIWNLRAEGNGFILTSTTVHGLGVMVSFAVTGRSKFTDNRVIPTHEIKELAFGTVPNIFDEKEAYMARAETQSLELVFGTDDDVTNTLESIGCQAKTLYLYKKDHKHIFSVSFEIIGMLGQVFRLRGSNFRMLPNPTGDSWPKQKGKKAAWKIARLMEVFQQRVQELINNEDLGLSEKNPITKIAKRWEAISALGCTDEATLKIETREAIHDSIDCTTDYLLGLTQVKVLDVVRVHISKVLEVLANPVSELNTIIRANKEEPFIGYYFDTIRLCVIEDLDPPSAVKIEGTEPYIEKPAKKEKLSKETIKERNEIWISLIFRMLCWLLLHDFDKGDTNIIPSDLKGSRMPVFIG</t>
  </si>
  <si>
    <t>&gt;5667_g</t>
  </si>
  <si>
    <t>MADEPLIDRVHELSDLELATLICLVAQEHCIIDTEPEALDDLAQELELVASNVFGLSHAVVECTEQTTLDDFAHAICSVDTSPLPTSPITTRPRQEYFLHTPAFASLSRSTTVSDANGLDNKAIANVIIAKNLDEAPRQIQIQALELMKTRRIYTRTSVQNTPKRFLFIALLAGSGGPVLTKHLNDYMFISHFHDPEDGFPNLDEMFDDNNSISSVVKRSPRHSNAGLLGPRITTTDIEFLTQLSNNVTVSVEVKQYLMHIVTFLRVHRAVGSGISAIATKHFDKLAKCLPPLHNLAFATPSLIALAARKIYPHRIRIVEPEKERSMQWGSDLDAVAAMLEGITAEDIIEDVLGSSGAEAPL</t>
  </si>
  <si>
    <t>&gt;5133_g</t>
  </si>
  <si>
    <t>MRLDAPREEIVGPDSGPEPPFPLHMGGKVVSGFGRGSKELGIPTANIPVEGVSWISDIKSGVYFGWASIQLPTSHPDLSPSAVLENTPLVIATPSPPAAALEKGWRLYPMVMSIGYNPFYKNTVRSAEVHIIQKFNKDFYNAEMRISILGYIRPEYDYVDVESLIKDIRTDIEVAGKSLRREKWIEKGKDSWLWGEDKSEAKI</t>
  </si>
  <si>
    <t>&gt;7111_g</t>
  </si>
  <si>
    <t>MSGRRVPLSSNPNAINSPYKPAAATASKQKRSYANLQREEAYGQPPPSKKQMLETHVQASRTPPPKQSTLPLCEGRRHIIGSQSQQGASQTLRRQLPQSTVEGRMYIKRARDSAQERKNPVREKPHQGATKADKTEEENLEQVRQWQKHYRKLFPTFVFYFESIPEDARVTYTKQVTALGAREVKFFSNEVTHVVTTRPIPEQSSSIGEAHVNSTTNSNGNQPQTINPILLNRSSESTNTASDLGGRGKFTFEAPVKRLASNINDGETKRKPVRSADVLHRALDLGMKIWALEKLQRMMEVMFDKNTKYSTAHGHNTRSNSVQGSAAISRNNREADLSQLLRNERINGPSDRDPTVATKELNIFKGPYIYIHDIDEKQKPIMVREYAKVANKGDGDWPQFRSVANGKCPFIEEVDYNRREAEKEKEMQVLRLQQQQEKEKLMVPRTRSASAVESARMQPPRAVNGKRTLTDMDTGSSRVVTVSTKQANPFTTSKASFAQRMAAQEPSSRITQNAFVSRAGAGRLFGGEPVASGVQPSNITSAIRSQMISSTSAQPGAKTGTSKELHGLQRQVLEKNSGGPGSHGFTSSHRMTDFSTTAKDDYRPTKRRTEDKLGLIEEDIDPSEAEETARKVEVARMAKAVQKRKLEKRDPKPGYCENCQEKFEDFDEHVMSRKHRKFADKLENWKELDALLSKLARPLRDEAEEFGF</t>
  </si>
  <si>
    <t>&gt;2005_g</t>
  </si>
  <si>
    <t>MTGLFGTASSTSQANTLGDLTKDVALTTPPDDSISDISFSPQSEHLAVASWDKKVRIYEITGNLQSTGKAFFECEAPVFSCSWSPDGSKVVGAGADKAARMIDLAAGTNTATQVAAHDQPIRCVRFFEVPASNQPMIVTGSWDKTVKYWDLRQQTAVATVQCQERVYTLDVKKNLLVIGTADRYINVINLSEPSKFYKTLQSPLKWQTRVVSCFSDATGFAVGSIEGRLAIQYVEEKDASSNFSFKCHRDPPSNNMTNVYSVNAVSFHPVHGTFSTAGSDGTFHFWDGIAKHRLKGYPSVGGSITATAFDRTGQVFAYAVSYDWSKGYAANTPQYPNKIMIHPVGAEECKPRPSVKKR</t>
  </si>
  <si>
    <t>&gt;9944_g</t>
  </si>
  <si>
    <t>MAEQLQSLADKAGHGHQLLGLPDQSASQQQPCLDLTDLAEDLPTLASADAYDLIDLDQALPSLVSSGAESDELIDLDEAFYIPITTAPRPLPPLPVASSESSGFYHIEDISDSAPESSTSHVPPRPLPPLPIKKSAKKPVKMVNPNIPKPGPAKLSPNSDLDEWLSEAKQCHFLPEQAMKQLCERVKECLMEESNIQPVTTPVTICGDIHGQFYDLQELFRIAGGMPGETNPEKPTTVISSDDIEPPTQITNPKLRKRIRNSDSGLESGSGEDEEEERGRPRTAGQSSRGGSSAGDSAIGVNTVSGSGNQNFVFLGDFVDRGYFSLESFTLLMCLKAKYPDKITLVRGNHESRQITQVYGFYEECQQKYGNASVWKSCCQVFDFLVLAAIVDGEVLCVHGGLSPEIRTVDQIRVVARAQEIPHEGAFCDLVWSDPEDVDTWAVSPRGAGWLFGDKVATEFNHVNGLKLIARAHQLVNEGYKYHFSQKAVVTVWSAPNYCYRCGNVASIMNVGEDLVPRFSIFSAVPEDQRAVPAGRRGAGEYFL</t>
  </si>
  <si>
    <t>&gt;7830_g</t>
  </si>
  <si>
    <t>MPGLILSLISAILFLEVGVRADCPDYSGYSQERHEPFSTGQYNLSYMRPSPACRTFNSSAVENVITEMRSVIKDPDLYRLFENAFPNSLDTAVKWKGFSANNSAEELTFLITGDINAMWLRDSANQMQSYLSLLTANSSYNSLASLYRGVINLQARYIIEAPHCNSFQPPAESGIGPSQNQATPDDFSPPISTSVAFECKYELDSLAAFLEISADYYEATGDIAFFRNFQWVDAVNTILETTEALLVGTYASNGSVNAVPYTWERTTTSATETLDNSGRGNPVQDGIGLVRSAFRPSDDSTIFQLFIPANMMFSHYLDSTSQIMAAIGNQRSLANRMHTFSASIRAAIEAYGIFNDPKYGKVYAYEVDGFGSANRMDDANIPSLLSAPFFGYLNVTDPVYQNTRKFILSRDNPYYMRGPVLNAFVFLSYIQFLIPLLSPFSHPLNFPHSVGGPHAGLGQAWPMASIIQIFTSSSVVEITGALKELVGSTDGLGLIHESVNTFDGSKWTRQWFSWANGLFGQCLLDLKSRGLVGVLGASYQ</t>
  </si>
  <si>
    <t>&gt;4441_g</t>
  </si>
  <si>
    <t>MWPWPPQPPLTAIRDFGSGSGGSTVWIGTSRTWLVFQGPARLGMGFAAGLLLLVCSLMAGLILAVCGLDETLLKMKSVSSTGNARKQALSVLRLKKHYTWMLCSLIIISVACGEALPFVVQTVFDVKQIWIPILVSTLSIAIFAEILPQYLIPRDSLWWSYYCRTIIWSCMWFTAIISLPLSWILETIWHRKQPCSIFNARELAALVKYHEKSAKNGGMLGPAASGAVVGALRLESRSIGPEILEILPVTDAEKDIENADIVTAHGLIVGWPAVKTISIDEPVNEAFIAKIKNWNYSRIPVIGNPPQNEAGAEALGPRPWNGSQVYGFLHTKNLITIDVKAQNASENILLVKDLPLYPIPIVREDMPVYDLLNIFQLGISRIAIVVPTPSRETSFCAVQFTTNHSLHGFTNFNAMLWTTTQRTNARILSELNRGGATDEKDELNRDCLECIPTDSLLEGAQNRGCRVVGVRTPKPIGIVTFEDIIDTLLQKTSKDERDFYDRGTNPPTKSKKPGDAPCSQFGFPFIEMQTEAQNSKREKHNSRSPSRKTNHGTLRQRKVSSKVHALDGVDEHSIDDCLSIQGRKQREYQQSSYTVSSIGGFHNITPSFESESSSSTRTGLGGLSLEDVTELGNTSSSLWTGNPYSEVESASLHQGGFNTEVPRLPVVQRMSSLEGLVYEIEGRGMIERPDGEERYRAGGRGTSLNMRAVKGALSGEKSMMSVSEDGEAGDCEVENVGGGMEGRMPYAGFPVSLLENPKREHHWGREIASRTMPRLMSSLDLEPGVENGEEVGENEGGGDGLEIGARRTSYWF</t>
  </si>
  <si>
    <t>&gt;2047_g</t>
  </si>
  <si>
    <t>MPIEDFIKDIAIWREPLDVSLCTKLCLLFQQCKALARTIKSQRPRNTLAVPDYKSTIPAKEVCDELVANYFRSFESVYRIIHIPSFYASYVDYWVKPDDNNFWPMLILVLAIGTVFLPDSVKAASLRFTTRQWVYAAQQWLSAPLEKSRMNIRGVQIQCLLILARETIGIGTDLIWTSSTIMEMSVQAAFQSAMVPLISLDDFDTEPPLNINDDQIDRSTETPPVPHPPSAYTQTTLQLHLHRSFHSRLEAVRLTSTFRSDPPYEHVLKLSEEITSSCLFPSFTPQPPPFHLNHLDLLLRRPLFALHRPWVIKAKTDPQYYFSRKWQHLLIDTPDQGRTWLPILYITLELTWQLEQESPRGRSSTQAKLLRAPLIASLRRSVEFQRLRFQSDEMSAKGPFFVAAVLAQIEAMERGESEEGGKAEAAASNEERGNGEDNGLVAAGGEYGFLQDTLDTDDMGMGIGMGTDFEMNDMEEFGKWNEGSYF</t>
  </si>
  <si>
    <t>&gt;104_g</t>
  </si>
  <si>
    <t>MSDSIPVIMGIDPTSPTFQAAHLEHPHYQDMIPSPLNTGAPPNTPSSDFSLSPQVSRHSGRSRTINSFSSPPRLASLNIHHEVDFRGLAYIDSVDENLICAICRCPLIDPVTTPCDHVFCQSCMDETFNHMLMCPIDRLPLQRQATLQTRAPKIVLNQLDGLKVKCPQCDNVVARAILENHLEKYCLEAVMWCPGKNSEKHCDKQVKRKLASKGCLHFTTECPDCQTPVLQIDVDTHRETECEERLRECEHCGCDILRCKEIEHLKDCPDVITSCKWAEYGCKHKAKRIDLHLHTDECSYNSVGLLAEMMKEEINALRSDVRKLTETNNRQERRIKFLERGSREYERHTDDADFSDPTSYPSILDSTSEPYPTGFDDIHAALGDHASALGQLEAGMKELEAKQTTMLFNETIPIKYELNEIKNMQQTTAMHVRWLMNFRVKENQRRAGGGPGPGPSSDNGGPSSGDSTVPLRLNDTSSRGDIITKL</t>
  </si>
  <si>
    <t>&gt;1054_g</t>
  </si>
  <si>
    <t>MVAIQSLLVQFFCLSSIVIPSALASPRIQKDVEKRSISRDSDPGLMGSGTYPRAATQADGTIVSCFTTFSGSNTVLTVASSSNGGWDWTVIGSVATEATQTHDLDNCNVLVLPSGRILASFRNHDQTAEGNSSWYYYRLVVCYSDNGGSSWSYLSTPIVSGTPGLGLWEPFLQNSLSGGVRMYFSQETKTDGSNQNNYVMTSTDGGSTWGGSTLVSSSGSTGRDGMVGVARLGAGSSNLIAVFETMSPVAGIHAVTSSNDGASWGNRSLVYLSSVSGASEAAPQVAYINGQLVVSFQTNEDNTAAVTSQWNVKVVVSTDNGGSWGQKTTVLDACNWAGELTVDATHLLVMCGSGSYALAQTMLLS</t>
  </si>
  <si>
    <t>&gt;4951_g</t>
  </si>
  <si>
    <t>MRLSSTSTTLVSVASFIWSCTALEALTGSPCAVQCGNVLGGTSGADIACQDVDFTGTSAGTTFASCISCQLGSTYVDPTTKQTDLQWALYNLRYALSWCLFGLPDNPNISDTPCITSTACGPLENAFDFDSLSPNASAYSYCPMMDSISLPKCSACLQVQTSEFYLTNFVTALEAACQQQPNPGSTISLKGSLFSTTLTNITTPSASPSGSSISAGGLTLGAKVGIAVGAVLFLVSLAGFCIVFHGRRRRRKFLRERQRNDYDDWRLNHGFRDGHSSPEIVAAAAGGGPDQQMNQSKGYIAPSPSGFLDSPESQRPLHSWGGRMEEDSPISANGDKANFSPYTSQYTSPVSAVDAIAMKGREWPIDRKLSFGARQEWPVDRKGNIGSKFGSRSRSRDGKEPDDEGDRIEMQNVPPVLLHPGHGRGASMVLTEEDARSGNAL</t>
  </si>
  <si>
    <t>&gt;706_g</t>
  </si>
  <si>
    <t>MAILLTTHLRSMGIEVRPSPSPLVSLSTTPQLDFLWMWWQTRAAKSAKSFSISSTATISSPKRRLFQAKGKIEFWSRDESLRVNLKSSDRSSSTPEPMIVELTDKTTLVRRRDRFSQLRVFRRDNSKSTDESKVKTKGTAPVQ</t>
  </si>
  <si>
    <t>&gt;10159_g</t>
  </si>
  <si>
    <t>MARFRATKDNSLGQTKTGEKRSIDTVTDDGASVKRSKLSERTDYTRWRLLDEEGRQTWHYLEDDEEAKEWPQSTADKYFLGLPMNLPDLPPAKTPLDSVKNSLEFFQHLQLPPGNWGCEYGGPMFLIPGMVIAWYVTETDIPDHIATEMKNYIFARAHPEDGGWGLHIEGESTVFGTAMNYTTLRILGVDEEDPRMIKARGTLHKLGGAKCGPHWAKFWLSILGVCNWDIVNPVPPEFWLLPDWVPIHPWRWWIHMRMVYLPMSYVWSKRWTCKETPLVRQLRQELFVEPYESIDWAGSRNTISEIDNYHPKSWLLRAANWVLVNFHLPFTRTNSLAKAAEDWAWKLVQMEDKNTDYSDLAPVNSPMNFLVCYIQEGPKAYSVQRHRERIADYLWMNKEGMLVNGTNGVQCWDTAFTIQAVMDAGLAEDPKWKPMLTKALEFLEDQQMRENVDDQGLCYRQQRKGGWAFSNKIQGYAVSDCISEALKAVLLLQRTPGYPELLDDQRIYDAIDTLLTYQNSSGGCASYEPTRGSEHLELLNAAEVFGRIMIEYDYPECTTAVVTALSLFSKHYPKYRTADIKSFKERAVAYIRKAQYPDGSWYGSWGICFTYAGMFALESLASIGEYYENSEHSRRGCEFLLSKQREDGGWSESYRSCETATYVEHPTGSQVVMTSWAVIGLLEAKYPDRKPVEKALKLIMGRQQPNGEWLQEAIEGVFNKSCMISYPNYKFIFPMKALGMFAKRYGDVALT</t>
  </si>
  <si>
    <t>&gt;6906_g</t>
  </si>
  <si>
    <t>MSQPHASIVSPRPARKRERAEPGLDSPSHKRTKEHAEFSSSSEDNGEHLVAEDIEAGTEESKSCCNRCWKCRLLDLECNGDADTICDHCSPLISPDDKRRFKCRRDNLADSLKGKIPNTPGIGSDEWLLPVTGGVTLKIRLTFSNPDVKVQDLKHFDSWWEDVSCKSTEAIVEFLEQFHDINTRWAGNFEPVTEDIITVCAETQADILTMTRPGRKPLSKVQLLIGSALRVLALAYHVSDLDGNLIPSHPDTFRFQFLKPTALHGTHNPAINVSRAKGKAAIIPSADGELSLMIQDIIQTTQRLIFLRRPHDWPIIFCTLCLLKLISSALTPLTPWINTFDGGVRALEDTWDTLCRLFAYYTEPHHPLDPNFNLNAYARIVGRSHLLAAEVFENLHGIWTDGNFEGGSTGDNFQERLSNFAMGFIL</t>
  </si>
  <si>
    <t>&gt;4903_g</t>
  </si>
  <si>
    <t>MVKIAVAGGSGQVAQEVIDALVAAQKHEITILSRNASTENNPPGVTFCVVNYDNTSELVEALRGIHTVLSFIQLLSDPGNKSQKNLIDAAIGAGVRRFAPSEWGSAETKDMPWWVGKGEVREYLRKVNENGKVLEYSLFQPGLFLNYLAFPYKTANHVVPLNTMFDFQNRRAVVIDDHDFIMTFTTVQDLAAVVTKAVDYEGEWPVTGGISGNRVAVSQILKIGEKVRGRPFAVDTVKLDDLKAGNLKTSWTLEARHPSVSEDQAAELLKSVLIGTLLGGANGAWAVSDEFNRILPDYKFTQIEDFLAKIWEEKP</t>
  </si>
  <si>
    <t>&gt;6246_g</t>
  </si>
  <si>
    <t>MPEDDAEAMETILNVLHGCNNAIYDDLDASQIIRVAITTDKFHCKVALAFAIKVWLDCANVTDSNQLWQLLKAAYWFDNAKSFEKITLGLILHHRNSYLHLWAHDDIDSDISIRICLSLEEKRNSIRQSLLQIVIEDPTWICQDCCCGWFSKKYLPYIESLRSEELVEKVFTATVSEAMEVIHMLEHPYSEDAELDHDCSYHLVPPQNFEFITSVKKEVAGLANVGLCLDCVRSGSLHETHS</t>
  </si>
  <si>
    <t>&gt;10405_g</t>
  </si>
  <si>
    <t>MPFDYDDYKKKCDTLTTEQLHKEWENYTRQLAGGATSTATSVLFSPLTAGISLMGLGLSAPRIHNARKKRDIIQAGLEARGETHNTRKRDVIAPMAIAGTLSTVTLGLAGPVANAAAGAVVGHGVEYAVSHAALDGAGAIAEHKHDEHSKKKTDQKLKIQYQRFQQQYVQEQRVMQGLQPQQNGYQAPVQQPLPEFKPPLSLRPRPTTLTQYGPQQGLPYVQFQPQAQEQEKKYDYVPIPAPHTSGPGRPVSHLPSYSQSLVLDNGVYPLLQHPPIHHAIANPSNVPGATSTTWPTDQKPLLAEINTNSISRTESLQSMPSQVSGSPLQLNSPSPISPLLEAETQILQISEKMEHMHIPSLHISMHELPGDTEMVSTTSVIEAGISVSLTMEQEIALLKAKILQMEIEKREGENETEAPTMGVPKPENPLTATVSGPIQDMQYYPPPPCSPAPRPRSHIVSPRDDCLSYQPPQSPPTQTYQVPPPPPPYLAPYQPSHDYTQQPPPIHSNTYNPQHYPPMPQPPGSLSVAQQQYTPTPPLPSPSPNVYQQQCPPSTNYQNYPSTSNPPRPHQQSYDSGYYSNPPTRTSSTISSMTSPPCYTPHSALSPQSTGTILSSHRYNISSTCPPSPLSPQPQQPYFPPPPPSARPASAHMGKQDHFGQQYQGPGTQGWQWGVPANGPGEPNYGPPPAVPQPWRGS</t>
  </si>
  <si>
    <t>&gt;17453_g</t>
  </si>
  <si>
    <t>MSSVNLSNMGNIGSICGPGSIALQTPLVSQQEPASQLSFSSPQSHRGVSMSTSTIQHKSTRPQEPKEQRWEDLKLLIRQIYIEEGKPFPYLSKVLKEECDFKVTKKQFSSQIKKWGKSFRKNISRAERNDLLRKIPALEPGQDVAALDPRLKGNKPKNWQRYRKDATVWSMYLVHSGQHTYPSVGMDIPTGDLSNEKASAPNKRNTSEFVDPVESAKNAKSPDTTEVADNSVPQSNSFTFGEGKEGPSSLIIDPMDIDQWPFSWDSVDVVNSPELSRFFARLEIECSTQDIPPLSLEDDNDNDKSTDTQVVTYTEILDIFNEDNGSIVYEYDARSVSTWWVAKHSTQNKWANFPWRNPEHAFFGWNESPLNEIYVFPPHPEHKMRKVQTSRISIWDSLAAETVALEDKLQLLERASISDNYSWKLDLIEALAVNHRSQRNFEEAEKLYRRIYAHQSRTLGPIHLKTLVTQQNIAGTLWQMGKNKQSLEIIDNMLPSLLSLVDPDDDIYHKCLVTKASILKVMEDFHQADDLYRQILQIRLNIYGPKDEGTIRVIEYFGTLMNCRKQFNEAERLLYTAIQLYHEVPDDEDQSIRTITNIANSLWHQGRHEESYISCRNGIQRFQDSLGAKHPYVLRLKAEIAWALYSQDRFHESENLFREILAIRLEQFDRKDQETRIVKEGLANVLLKVGILDEATALYEDVYWFEIEKYGPEHSWAVNGCGNLGRAYQKQERYFDALRLYQDYISKLQDIDREHLKILDIQILVGRCYYRQGHYLDALRLFQDLLSKAQAVDIEPSKIPEIQDWIEDTQGMIEEGNSSSVEDGSSYDEEEDCDEEEDCDEEEDFDEEQSSNDEDGCNKETDALMEE</t>
  </si>
  <si>
    <t>&gt;8727_g</t>
  </si>
  <si>
    <t>MGILYQITSPFIKLSVFFWDFILFILNIFTPSLKSGHVVPPRSPGHDLVWPPYVPPRATDSRSACPMLNALANHSILPHSGRDITFRTLNTTVRNAFNFAPSFCFFVPYFASGYLDRSYWSGTFDLEELSLHAENAIEHDGSLTRHDLALVKDQGKPDLGLVEELLQEATGKMPDGGKRMTIPDLSRALSKRRFHSKKANKEYSESFFHNIFGSSNSATMLTIFGGSISDLTPILTEERFPDHWEPAIRARFGLTMAKFNGTVIPVERGIDTKKIEAEEMAHVDDRDEERLL</t>
  </si>
  <si>
    <t>&gt;7916_g</t>
  </si>
  <si>
    <t>MSTYDSYDTGDAPHRHRSHRERRDDREPRYVETKETYSRGPAPYAPEPPYATRTTELVRRPVREDTDLSVEEVRRDFPPPTAAYVQQRSVVQRDRYGPPTRSLSVERGARYDNYGYSPRRSYNDLDERRSRRTSKYEDEEIIKPRRRSLSRNQKIIAAVSGAALAVGGKELWDRKQAEGGPINRNPLQSAAVGAAGAFAAYEGAELYVKHAGKNEEKVKKYVARRGRNGEIDEYYSSEEEEVKPKKSRRKSFVESALGLAGIGAAAKEVEKKHHSRRGSADSYRSTKSRSRGKSPVGAAKFQQAAKAALLAGATEAFRVRNEPGGWSGAKGQRILTAAIGAGGIDAAADRNPENKSKRHILEAVVGGLAGNRLINGSRKDIEEGDDGKSVRGTSRSRSRVRSRSRARSSSKGGDGGGGGVAGPLAALATAGLGAFAGKKILDRSRSRSRARSRRGSRDSYDSRSPSPKRERKRSKSVTDFARKGLAALGIGAGAGAAASDRGEVIEETHTVHRSRRGSDDYADSRDPYDDRYAGSHRGGGGRSVRERDGQRNRRAAEGREGSDDDSSLGDSSEDERRVKKMKGKQLLTAGLATVATIHAAHNIYQSMEKREARHKAVEEGEMTPEEARKLKTKAMLQDVASVGIAALGIKGAISEIKEANSIRHECREFGEKKEERHKKRLERQQKAKGGSNGDRKAIGNGRRRGDDGYTSAPTPVRTRYADDDYGPRYADGNPYSSGGLPAPPVGYEGGYDGQ</t>
  </si>
  <si>
    <t>&gt;10391_g</t>
  </si>
  <si>
    <t>MDLTSITIPPSAPHTHTVIFLHGRGDTAKSFASSLRYSPNSSNLTFTELLPSFRWVFPQAAIGQCVAFPGDRISQWFDIWNVSNFAEHEELQAVGLRESVARVRRVLESEVAVLGGRWDRLVLAGISQGAATAVHTLLNLRIPPILEGGPQAPCRLGAFLGFSCRMPFPGRSLVETRKVLGLDGGPETDEVLRNTPVLLEHCVDDPLVLVGNGKGLRDTLRGFGLQVTWKEYPEGGHWFNSPAGVDDAVEFLNEHALEKQSAGGNLPS</t>
  </si>
  <si>
    <t>&gt;1585_g</t>
  </si>
  <si>
    <t>MASPSADEFNMEAYFIQTDEDERAEIQYESHVDVSEEDTEDDVGEITESDFEYGSDYEKIHVYRRTKSHPTGGKATWPAMQGKDHYDSIWHKKGEPYPNDMVAGIPPFCVPIAPAYVFQAATYTATAHELEKAVVVDALGEEAEEQEFDNLAVGFDMEMMDGEETDDSSYVMSDEEDTLETLRAESDDSKDESQSSPVSIQQHRVIDLTTSNDEDEDEIIDLTGSPTPGFPAYSISSSDSDVVFLGENRPAQRQATPAPRQSTPRSKNTVASRMEKMTMRNTNTSQRGAAKIQRLARQWNGGGSVP</t>
  </si>
  <si>
    <t>&gt;103_g</t>
  </si>
  <si>
    <t>MANLFLLADHIKLSLLERQRAISLNLEPTSQDGHISRSLDSLREGLEGVTKERVRLQEAGETSASLTLQETEFNLQKQYNDLSAQFQGTPTETTPSTISQPNNASLADDFTRASERPQGASASSLLKKSLRGSATGPAAASSKSVRFSDAHLVQDEDAARAALFPYRDDPTSGPPDQSHLDNQQIHTYHTRVIAEQDEALDRLGESIGRQRELSIQIGDELDEHVQMLDEIDENVDRHQSRLDKARKNLGTVARKAKDNVQMTTIIVLIIILVLLIIVLK</t>
  </si>
  <si>
    <t>&gt;2369_g</t>
  </si>
  <si>
    <t>MVYDANDSKDNNDNCNLPLIKQLLYTTLRKEGFTTDQRSKNTAFEARDATVERGSSLDDNGSILGDNSGGRLDDDSSATRADVDNNSSCAGGVGADADLSDSSETAFDLTTPAPSSNPNEWHDINDFLETPRLQLAEQELSTSNPTRLCISSSSYASSELLRDHISASDHCIVRARSKAIIIHPACPCSQSPAHLPTNRSAVDEHELARPAVNPSIFDNEDREQQEDDDNNNGDGKQLQHQVKEDVVAAALMTGKVGDTHLSSKKNERSGFANRDLSPEPSEDKLGSNSCSDDESNNNPKSDKDDGRPSPTNRKRPLLSNIGSTQKKRKYHLEQRSTRQHRLYSKLH</t>
  </si>
  <si>
    <t>&gt;5260_g</t>
  </si>
  <si>
    <t>MIENNSQEIWNRIETTDSRLPKASNEFEEQILRVENLWYRSETQLTLINKAEHLISNYHKQLLDRTLRVLNSKLDILVSKVRGLVKPVQDTGGISKKVQYEPRKLHYTFKKDSFKEAVDDLEHWQQQLDPSWFLILKISDQRLDTELAQADSGPEARLSSAWAIRAGQGTPPQGDGKSSGIFLPAEEVGKMTLIDIRLSVAKLAIRQDNSGRLVLSQIPCPPWGNPQLMKRDIRELAQRLRHNEPRTFGLLICKGVIPQVISSSSHKQQILYTMIFRVPAEVTKVQSLRTVLSGEPPESLSHRFSVARELAKSVCYVHTFGFVHKNIRPETVLSCWTSDSDSPSTFLVGFDDFRKEEGITLRRGDDNWEKNLYRHPSRRGIAPSDDYIMQHDIYSLGICLLEVGLWQSFVVYDEADSNPEPSQLLVKDLDHSNGNQKYKLDTTKQDFILLAKTKLPRVMGSRYANIVTTCLTCLDPNNADFGDTTQFEDQDGIRVGVRYIEKVLLYINSLCI</t>
  </si>
  <si>
    <t>&gt;1842_g</t>
  </si>
  <si>
    <t>MPLSALPKDTATNEPPNTLNGEPPPNYMENDRLYHGFRKGKYMFPCDEKEMDRMDIYHKFFLVARRRALHSAHTQFIPNYDKGPRILDLGTGTGIWAIDMAEHLKPGYGFLEQVEIDLQPRCDDNSLPEDSALRLWANYLEDATARAERPIAYNHDTGKVLQEAGFFEIREEVIRVPLNPWPSDAWQREVGRWYNLGFTEGLEALTLGPFTRVLGWRKWDVEKLVGEVKREAYLDGEETARLKLRGVSLFEPPGFFALEALITSRDEFYVQIPP</t>
  </si>
  <si>
    <t>&gt;9453_g</t>
  </si>
  <si>
    <t>MDMDSMSRSMSMSGSPTSTMSEMFMASSTTTSMAMSPSTSTTMMGMDSMAMTFFTSTSTPLYSSSWAPNSTGQYAGTCIFLIFFATTFRAFLAVRVNFFEVLARLNHRHSESLASSYVTDLKSTTRPWRANEAVILSFMDIIIAGIGYLLMIAVMTMNVGYFISILAGVFLGSMGFGRFIGHPGAH</t>
  </si>
  <si>
    <t>&gt;3162_g</t>
  </si>
  <si>
    <t>MHIKDMLAEAERSGQPTFSFEFFPPKTAQGVQNLYDRMDRMHALGPSFIDITWGAGGHLAQLTCEMVNVAQSQYGLETCMHLTCTDMGVDKVDEALREAYKAGCTNILALRGDPPRDQEKWEATDGGFVYAKDLVKYIRKKYHNHFDIGVAGYPEGSDDNPNIDLLLDHLKEKVDAGATFIVTQMVYNAENFIDWVGKVRAKGITIPIIPGIMPINTYASFIRRCNNMNCEAPAKWKEEMEEVKNDDAAVRAIGTRLVAEFCKKLLNAGLHHLHFYTMNLAQGTRMVLDELQMTPSVTRPLKQALPWRQSLGLGRREEDVRPIFWKNRNKSYVTRTQDWDEFPNGRWGDSRSPAFGELDRYNIGLTGSNEGNRKLWGEPTSIKDVADVFVKYLQGGVHSLPWSESPITSEVDVIKEELIGLNRRGLLTINSQPAIDGVKSSDPIYGWGPRNGYVYQKAYLELLVSPTLIDELIARIERNPELTYYAVNKASELKTNAPSEGPNAVTWGVFPGKEIVQPTIVEAISFMAWKDEAYRLGTDWAHCYSNLSPSRSLIENMMQTWYLVNIVNNDFHSTHGLFPLFEGLELKDLNKEFEVPYTNGPVEANGANGLTDASTVSTKVNGVNGFNGSTETKATNGVNGFTETNGTNGLNATDIENVPLVNGFSH</t>
  </si>
  <si>
    <t>&gt;6245_g</t>
  </si>
  <si>
    <t>MISSIDNSTLPEDPVEAELDVEIAALKAQIASLKSKRKLGAATILSSHTTQAVLLRLRESQKSPVSSSSSQPQQEEPIDPSPLILNSSEQQAHNQQNLYRVCAGVTTFRIRDPDPNAVDNGNVLTIRIDISSTGKFIRPYYVHLNKPFPKSELLRVHRYTLPPCILISALATRYLPSSKGSVAMNAKDGEMGKRQDLRRFVRGLRRELVGYHNRASVIKGLRREFKLDEKVSKKGKGRERVIQDISAADAEAKQVSITFVDGRTGRVEVDEKGEVKKCVITSAEDGRDRETERRIHGCRMEIIGERLREGIY</t>
  </si>
  <si>
    <t>&gt;8774_g</t>
  </si>
  <si>
    <t>MSTTTTPHVPVSPATTDSPATESSQQPQRSIKHPCVLCQKRKVRCDRNYPCANCTKARVECISPSTLPPRRRKKRFPEAELLARLKRYEEHLRRYGADIDAINAEGVGSSTQSGLPALEKANLHPFDAEKIIEPLRSLSIRKSLKHIRKYDPNSQLFFDVPAHDDSNMNNSEIWSVSDEFQDAEDALQGSSGDETYENAIIDTYDSIVEDPSASLIFSSSPSAIVSLAHLHPPPVQIFKLWQTFLDNVNPLTKIFHAPTIQLRILEASADLENIPKGLEALMFGIYATAVMSMGHSEWDTNFGEMGEARQTALTRYRKAAKLALSRAGLLRSSDMTILQAFVLYLISLLNFTMDPRSLFCLTGIAVRIAQRMGLNFDGTSYGLSPFETELRRRLWWQIMLLDFRVAEMSGAGPNILTHTWSTKVPLNINDSDLFPDMKEEPKPVATASEMIFVLQRIEIAQCLKGLRHTPATMPFKDDAILALGNRLEEVYLKHCDPSIPIHLLSIQMARYSVKKLHMGLRHPSSLSSKMTEEDKEQMIALCVEIVQRQITMLRTPSLERYFWHIMTNGPFPAYVYLLCVLRYRTKGPLVDRAWDTLEQSSLLENEAGKKKWDEGIQSKERYKRSNIYLALANLTMKAWGARQAACPELVMPGWVRDLKAVLPEKTTRGGDGQGGRAEGEKQAENSITGVEYARSPSNPPGYAPSSSAFGAPTGSGGGMSGINMGAMEMGGGAPTGGFGEQMGMGSNAGLDMGYDSMAGWEGTAGDQTSGNLTWDLWTDIMRETTVGEEVQNGAGRNVGFSCGDAYVAGMWGQNPGFQ</t>
  </si>
  <si>
    <t>&gt;1008_g</t>
  </si>
  <si>
    <t>MASLVNPPSRVSSLKTPCSVVDRAGSIHSKEISLYHGYTERPLGWKPKRTLRNPNFRPNPDKMGVKKWDGLTRQVMEWDSLRRDPELWDPEGNCLVYLYGRAQSRRGPAFRVPISTLLSANCIPLLQRFLVESSPAPPISTLDKGGESSFNEYEERSFELYIPAPPTVERDQVFMHHIATRNFFAWLFGKSLVGSHLGGALVGLLDCMNEFRSPGEANIQEIMDYMYEEGYDDMRNQPDYALAILFFAEHFHLNDLYIDAFVHCTGMSENLILCIGFEFISKASRALITQSRIEMEMRLDRCGTLLSSFLSEDLSHEYLGLSAGARAHLDSFRSFLRSYFITKFGDYPPISNPAGSAAFPKHIFLEMWEEFQKLYEFIADFQPTRIQSPQISQLEDICVLQSVQAFDNRHKYEPLQFLLPLIPETDDISTSRTSLGKRLFFSSKVDKMKPEPQLMAFSYLSKATNIHDQSLLECTLVRAYRGFEKDCVFSPLKVDKDKKISVANARKVRWILIYSILQTLLSATKVPAQVRDTQNVPYNLSVKTCSCPPWKGDQSYETMTPLQINEPKEFPTTVVPTTEPVPDISFQLKSDLGALIIGRKSKQYTQDYSNGSKHSTPSRKFTMRKAHSALDDIPEFQQPKPERAFHNEVIIHKSGNGTIMVDMASDPVTAEAIQRSEKEEDVEVPRPISMDSVSNMEHGSGNWSSEEPDSPTTSTCSSESHSRLEGDDTGADALKGFH</t>
  </si>
  <si>
    <t>&gt;3144_g</t>
  </si>
  <si>
    <t>MDFTSSGDVPDDLSACSLVTCPVSISKIGYIPNLAGNAFMVVWFGLMLLAQLALSIRYKTWSYLTGQFIGLVLEIVGYVARIKLHDCPFDDKQFITYIVTITIAPAFLCYTIYLCFGRIVIVYGTQLSLIPFRAYTIIFVTTDGICLILQAAGAAWTQVKDITPTDLDKAINVLRAGLGMQVASLGIFVVLSADLAIRLIRKRSLRSMQYVNVRDKKTFKLLLAGSYIAAVLILIRSAYRIQELDKGFLPPNSSTQALFMVFEGAMIGLASLILVIVHPGPVFGSAWKATGFFSNQTKEGGVVTGDVENGGEYNSGEEREASEPAL</t>
  </si>
  <si>
    <t>&gt;6841_g</t>
  </si>
  <si>
    <t>MGFNNWPLRSLLPLEIVDIVALWHIYRIPIILCTFTTLVVFRTILHFRVPRHNVSETPPISPGLPAEKDKIPLDEKRALEEKGPRRIVGGLKKRKPSQEDIKHEDRRIQVLVFYSSMTGTTEKTAKVFVEGIAQSTKSFADVPYSKFLEPELLDLSYVDYDDYFINPPKSDGTVQYFYLLLVPSYNIDTILDNFLEHLQETHNDFRIDTAPLSTLLGYSVFGFGDREGWPTEEEGFCSQAKDVDKWMAKLTGRKRAFPIGMGDSKKDVAERLQEWKEGIEEVLANLALTGNLGEGVEGSGDAVESDVEDLDDEDEVLFEEQKIAQRKSKTGKNDSLNDLEDLGATINKATEGVSESLEVDFTTYSKKPKPAQTTVAKEMVPKEMVPKNSPTYTSLTKQGYSIVGSHSGVKICRWTKSALRGRGSCYKYSFYGIASHQCMETTPSLSCSNKCVFCWRHGTNPVGTTWRWVVDPPEMIFEGVKAGHYQKIKMLRGVPGVRAERFAEAMRIRHCALSLVGEPIFYPHINEFTAMLHKEHISSFLVCNAQHPDQLAALKPVTQLYVSIDASNRESLRKIDRPLHRDFWERFNRCLEILREKRFQQRTVFRLTLVKGFNIEDEAEGYAALVEKGLPCFVEVKGVTYCGTSSSAGAGLTMQNVPFYEEVCAFVEALNTALEKRGLKYGIAAEHAHSCCILIASERFKREGKWHTRIDYKKFFECLESGEEFKPEDYMGPETPEWATWGNGGFDPRDERVYRKGKNKQPLPEKSVEEDRDQR</t>
  </si>
  <si>
    <t>&gt;8492_g</t>
  </si>
  <si>
    <t>MRFKTSVRNIHTLSKLTASLSSLGKVAWIRLDDDGVRFTIIPETGTQVWASLSIESIFEDYTIQSAAPNNTINLELPLPPLHRALKSALNATSASIRLTKKDGLPVLSLTIITHTAVDGNSANGFLNSGNADPFGDNVFREESLGANMQRDRETIVTQDIPIRVLTADSVEGIHEPRVRDPDAHIVLPSLLQLKAISDRYTKLAMATTGTTKAANSTVPKLELAANMHGSLKLSISTDALTISTEWKGLTNPDLDPANVEDGEEGVSEHPSTKLKAMGPDAWSTVRIDGRDWGRVLSVGRLGGRVIACFSNEHALILYVYLSSPDDIGDESVLTVG</t>
  </si>
  <si>
    <t>&gt;9608_g</t>
  </si>
  <si>
    <t>MERLLIVFCLATLVELYDRDVQGFEAAQQVIQDVRAVEDWDDEGFARSIPHNAESIFGANSTQKAFRLCRTLYHRPNVFFASFAQIYPWLSGILVQLHVWIWILIPIMLSMAVALQVFEYVYEAMKYLVNTVSSNIFGIHHRLTAFNWVTTWASSCWLWGAWTAQRVLKGPTDSTIMNVVAGFADWGSNLLGFSSPPPESAVGLPITPMDVGIIQAGIATISIANMAMNIAVLPRLSLVLLEGMIAAADVIQARNLERKAELRQHYWSLEGVLLNLTDTFRTHQGNIPTLIYTFQQYLSSALEELEEISLPRLTKSQGFCSMLYCRGISDPIRPESLVNSSLCSAYLTYGLSSVMVDMRIETMKRKFALNNLNRLLDSLERELGELWSLSSHGLELSNRAGSILRDIRVAQTKNMVSVEEKLKQLDHKRKSYLPRVRAKVQETKVTLTIDMDQLNTISNFHESASMSLATAKEILGEWGMEISKIRNGLTQYERYIPEDNWKSMEDTWGYWQELKGRVKSLEPLLYALSDAHEKVTSKYEHSALMTRGLLEECRKKALDKHGLAKGAAKSMTTRDCMLGVLKDHIPKHSN</t>
  </si>
  <si>
    <t>&gt;7166_g</t>
  </si>
  <si>
    <t>MSRARALIPPLIAAGVGISTGLYVFEPAFKGQREEEETQAKKVAEVAEKSKDGQLDTLINAEAAASRALATESALKPLGPANSWWPNFSLWAQGRSGTSQPRSDATLQKEAAEGTPGKKS</t>
  </si>
  <si>
    <t>&gt;807_g</t>
  </si>
  <si>
    <t>MPASLESSRPIIGPSNRESTRYSTYSMAPSVANTVQTSLSTASAHQEIKDIEEGLEKLENKKLASQRFVPTEQKSDQLSTLALGAKLERALGRRMGGQDAVMRPRKNPDNEKVMVA</t>
  </si>
  <si>
    <t>&gt;7754_g</t>
  </si>
  <si>
    <t>MADSSVVLGPWVRLEGLSISQLPIGSKGVEPSNTLPSNQKSGDGSGLATPPPGLEAFVKSVLSESIPFIDGVAPKSGGKSTWKEKGAPRKFASSEALVYLYEKIVPGEDLDKVDGMSQFCADRKNETWYCRKSVHKNKAETRTASWEEFTHSFKEHHAETEKAFTPTVIGAREAMRWDTSSLEIDVHGGHWTDITVVVEEMKHKIDPKPLKNRTFPVVQVSAKLAAKQEFIVVSIPINDFDKSPYAEYAKDRSLVTAAYASIERIRILPTSGEIEWIMATASNAGGVLPQWMQNLAVPGVVAKDVELFLSWIPSQRGKPTHISK</t>
  </si>
  <si>
    <t>&gt;10628_g</t>
  </si>
  <si>
    <t>MMICANVSFAVKLLNILGVMADGDYAPPLPPPAYTSPAPVVPPAPVSSSASSGDLLGGLGGTSGLLGGLTGGWEEVTVEILVLHPPLATPTVVPLASVYVSPPGEGAVDAVVGVLTTLPVLGACGVGVTPVSYSTTVFNGYETSYETANTVIPTIILSTMVTRLTVELTTSLIISSEDIYTLCANIVLEKHGRQPLPWSFKAKLMGIPGSSTSEVFHNWAKLPISHEQFKQEQKEQQRLHFPDCKLLPGVEKLLLNLKVARTRTGNKVHIALASSTDKRNFDLKMTRQENKTAFKVFDENRRVLGDDPRLQDGRGKPAPDIFLLALQTINESLFEGERPITPEECLVFEDSIPGVEAGRRAKMRVVWVPHPSLAAEYAGKEKEVLAGRTGLVPIGDEWQLGEIDDGWATNLTSLENFPYNNFGIHIIEV</t>
  </si>
  <si>
    <t>&gt;8629_g</t>
  </si>
  <si>
    <t>MAQQVNPDAFTDPFMATKTKHRDPYQAILPTNPANSQKGKIIIITGGSAGIGAAAAQVWARAGATGIVIVARGTETLNKAADELRAVNPETTVLAVKADITSEEDIKNVYTSIQKTFGRAADVLLNNAGYLEDGLIGELPVDVWWKSFEINVKGPYNMTRQFIRSQPNPKEPIGTIITVTSGAAGLTMAGGSSYTITKLAAQRLMEFIQTEYPTLRAFTTMPGIVRTAMVTPFFEPYAYDHVDLTGMLALYLVQPRADYLKGSMVGVNWDVEELEQYKEEIEKGKKLQTSWIPVLPVAGGKGLGA</t>
  </si>
  <si>
    <t>&gt;1952_g</t>
  </si>
  <si>
    <t>MPPKVSTNAALGVTITNPLILYRSLLLTRKIDPDPAQHRLALELQKLYFRLKDYTPQSDYGAQLETLRKANEGHGLAEDEKQVAAPGHPLRRNPILAHLFRRKEPRDTLALTRLLTNHEAAMNMDSPRGLLLHGEVGTGKSLLVDLLADCLPNPKKKRWHFNTFMLETLARLEQLRQTRPTNVEDSEHSLLWLAKDMIENSPILFLDEFQLPDRAASKILSNLFTTFFQLGGVLIATSNRMPDELSKASSMDFTAKPKGGSLVRNLLGLSEGAKLEICFPSNEYAGFVEVLKARCEVWNMEGSRDWRRREAEEADREASEITKSIGGGVSVANWSLTNSNEKYPDTQKGATPKKFTIIGTSDEEDWQSALSSALPPQVQTPIPWQPTALLVFGRKVDVPKQLEGVTYWSFSELCGGTFGPADYITLASAFHTLILDEVPIMTLLQKNEARRLITLLDALYETRCKLVIRAEAGPDELFFPEIKQTTTADSIVQHYEDDGADAVYPETLSEIYQDQTSPFRPNVSSYTEEPKSSYDLDKTPISGLKLGKENEVGRQVDFGMTSSFTGEDEKFAYKRARSRLWEMCGTRWHERSEPGWWRPLPVEVRRWERSSSPVTANDVSRCREKDVKMGACFELDKQAGLQGERGTKEENKDRFGPFEDMRKMPSKIGWMHAWGMMQWGKKAGPWSQGPQGLDQRTNRKRGPDK</t>
  </si>
  <si>
    <t>&gt;2396_g</t>
  </si>
  <si>
    <t>MGHTADITGGILDYVIANAAFHSEWSLYDPLGVLGNQPDELEKDLLDLFKANVIGQIHLFNLSVPLILRGRAKKVIALSSAMADPDLTAKFNISDSAPYSICRAALNMAVAKFSAQYADDGVLFMSITPGIVDNGLHANATDEQKNAIAVLVSKFMRYAPRFEGPSTNDIAAGQVISVMERSSVKHGDGGSFVSQFGNKQWL</t>
  </si>
  <si>
    <t>&gt;7007_g</t>
  </si>
  <si>
    <t>MPPASLHNGHTGGEESTGPSVFDASTLASIRASLSTLHARDAAVTSRLQSLISSQADLSRELGRLDLLRAHLGTQVNHTRDISNGMLYSAASTASHLSSKVKELDLEKKRVEETLSVVEQVAELKACVQGVVGSMGAPQDWEAAAGYIARSSRIPKDIVEGKFAARIVPSVEVPDAPSITIENAKASLCGLFLREFEKAAEEGDGAKVTRFFKLFPLIGREETGLDVYGKYVCQGVAARARSSLREGTKGNAGKDGFFYANAMTRLFEHIAQIVEGHGGLVERHYGAGRMVKVIEKLQVEADVQGGIVLDMWGDERSIDRRLTDVKSYPFSFLVSSFLPAQRVSGGLGRTSSPAVGGSTNGGGRMSEDEGVDMKEIDGLLKETAVMLGRWSLYSRFLGAKCRVSSTSILLQAISKLSKDSDIKSEESPLLMPDLLIKSALNKKISARLITPFNIMTTFFFRRSVEKAFQLDESPTGLTLNPSKQLEGDPPYIISAVDDVMYIVKTVLERSISTSQREVIASVVPTISRVLGSDFVGMIQRKMRDESYPKAAIQGGFPPEDKIISFVVLINSLDVANDYIARIVASWLSPPDSNGPNPLYEMFPFNHDATFVIHTLQTLNTGFASKTSELVADGLQVLFERVVKPRLRPVLSDALRDVDYSLTEEELEDLAQEADPDEDPDVDVVARTFERSWDVLMKPLQAIITTKTYTTLLDNTAKYLARVLEKRVWAFAGKMNALGAQRMERDFSGIIGVVARGGRYGVRDAFARVTQICMLVNMEEEEWEAINEAEEEGEEEMEWVLSEEERKKARALVRW</t>
  </si>
  <si>
    <t>&gt;3032_g</t>
  </si>
  <si>
    <t>MAASSIRFGKGVTREVGMDFKNLGVERVCVVTDGVVRKLNAMERAVGGLEREGVEFRVFDRCKVEPKDSSIKEAIEFAKRYQPDAFLAVGGGSVIDTAKLMNLYTCYPDAEFLDFVNAPLGKGLPIDKTLKPLIAVPTTAGTGSETTGTAIFDLVAKRAKTGIAHRNLKPTLGVCDPLNTRTMPSAVHASSGLDVLCHSLESWTAIPYYERLPRPTNPMLRPAYQGANPISDVFSLQALRSTIRYLPRAMKDPEDHEAQSQMLLAATLAGVGFGNAGVHLCHGMSYPISGQNPGYHHEGYQVDGPIIPHGVSVAVSAPAVFRFTGASNPERHLAAAEAFGIDISNVKKESAGEVLSEALSKFLADLGDQPKGLKDLGFKREHLDDLVEGTIPQQRVLMLAPGLASEVEEEREQLRRLFEEAMAH</t>
  </si>
  <si>
    <t>&gt;8273_g</t>
  </si>
  <si>
    <t>MNPQAFGAVISIQTSNDDGENHTAPAAPKRAFPRTYHSIAEPVELDSLDRNAPKVDGYAKSGATTPSASQTPRRPSISASDLEASRPSSPLGERDGVDIMQSFSNPPINRFRMLSVCLLNFGNGISDSAPGALIPYIEKHYAIGYALVSLIFVSSALGYIIAAFMVDAIRIKIGRAKTLMLAQALMCTTYIMVVCTPPFPVVVLAFLLLGVGEAMNLALSNVFAANLHNSTKMLGSLHGSYGIGGTVGPLIATAMVTKGNLVWSRYYFMPLGVAAFNAVFSSWSFWNYEAEARQELLTTPERVASNAEENVDVTEGAKARVRRQLAGMANAFKSKVVILGALFIFAYQGAEVSISGWVLSFLIAVRHGNPASVGYVTSGFWGGITIGRFLLSHPAQKIGEKVFVYWMVGGAVVFELLVWFVPNVVGDAVSIAIVGLLLGPVYPCSMVIFSRAIGRKEQISSLGVISAFGSSGGAVAPFTTGILAQAVGTFVLHPIAIGLFAVMVACWFGLPNTRKRTE</t>
  </si>
  <si>
    <t>&gt;6102_g</t>
  </si>
  <si>
    <t>MSVNMGPVAVALLATLIPSSCIIIGLGFLSLYLFSRLRASQAPAEQAEERPSPPPPPPHNPIVVFEDPAKRDTELSKASNPDWRCDMNVSYLLGSYGLTSAQVHPLSYTGSFDEPWAREILTDIGYKGRVLVAAMLPLLANRDSCTLMASHIIAHVIPQRMSLEGDPEESLLPFSPDTHRCLRSFYKALEGVELSPEVANLISKIPFQLADEYSKKHASSGEGKTEPFHLYKKEVYERLSNRLSELFGLICIPDWATQRLNVHGKISLMATNPLNKSRLDDSVEFHLRVMASRQRFEFKWNGTTTINGSVIETTPALYSHASEDGVPLDEPKVWSEGYKWPLEEMGIEVDEVRDGKLIPRKKGGIQKPAVEQIREKSEEGKEDGEGKGDGEGNREGKEDCT</t>
  </si>
  <si>
    <t>&gt;2461_g</t>
  </si>
  <si>
    <t>MGFSSLTMLVLGLLTPQLITALVIQPREVDCGFSTAANPGDTCASFSAQWHVTLADFEALNPEVTCPDLVWMTMYCLSAYPTNSSSSAITTAISTVSKATPSAASTTTTSSLLSSTSTTSSISSSITSTLPVTVISTTSTATTMTGNGVSTASPTQSGMATNFKPFRLVVGGDLVTSLLLMVLLL</t>
  </si>
  <si>
    <t>&gt;3420_g</t>
  </si>
  <si>
    <t>MGWFDNKENYDNLENGNVNEASFGHEALAGGAAFGAFKIFEDRQRKEGKPVSHQFAKELLVGLAGAEVDRFAETKGMDYIDREKAKHHAKQEAESMYDEHYVRGQGANNYDPNQYAPHDSLNNY</t>
  </si>
  <si>
    <t>&gt;3576_g</t>
  </si>
  <si>
    <t>MAGRFVRASKYRHVFGKPTRKESCYDNLRISRNAWDTNLVKANPEYLAVNWEASGGGAFAVIPVNERGRLPEQIPLFRGHTAPVLDTDWNPFNDRIIASGSDDGKVFVWQVPAGFSLYSDAEEPEDVAPISKLTGHSRKVGQVLFNPAAENILASASGDYTIKLWDIGTGKSQLTLKHGDIVQSLSWSANGAMLVTTSRDKKLRVWDVRQERAAHTVAGHTGAKNSRVVWMGEHNRVATTGFSKMSDRQMALWDVGNPAEPIGGFTVLDSISGVCMPFWDDGTQMLYLAGKGDGNIRYYEYENDKFEFLSEYKSGDPQRGLAFVPRRGINVHENEVMRAYKTVNDSYIEPISFTVPRRAEVFQSDIYPPAIGTKPAVSAAEWLSGKDGVPAKIDLESVYDGNAPVEVPSDYRPPAQAPAPAPTKVAAPRKEEPAPSPVAMRGPPPTITEQKGSISAMASKYQDNEESGGDDDDASSFEEIAKPIQKHVPAAARSPPVVSPTKTSPPQPVPQAAPHVQPPTTSRSAPVVTPTPSSGPSGASGSTESTSEMAVHIQQIKSLLEAQTKTIHAQSEKIGLLAQEVDTLKMKVGGSAQDQSERIRQLELELEAARS</t>
  </si>
  <si>
    <t>&gt;1672_g</t>
  </si>
  <si>
    <t>MAALRDQAARRRLELNPIRTTLNVGQQPYHLQTPSSALSSNSLSAPFGYNSANYTPVSGVQQYNPQQWTASPNTTPESGPRFLSNQLRDGEVVTPAPPPYSPPRSQRTSQVAAEEPSSSISPATRVSPSNLYRSSPEPSSNPVFPPPPSTRARAGSSDRPLSLFGISAFTKRTTAPDIPRAIQDVNREQHIAGPRRPVPISIEAPSSESDQSQLDSRPPASRRAASTSAISTPSTHSRASSTTRWEPGMPLPPPPPGPPPPPQPRSQSMNRSSDNRLASPPSRRPGPMSSLGPVPPTPAGWTDEDAIPSRRGRSPNPGLSIDTSSSSVSSSMLNPESNSGSSTAGLSRARAIRGEPKSIRERRNESKTRRVSEASNNPWAESITPADIVVPPVTIPGQRPVVSRTTPSSARSHHVETPDSVDGSQQHTPVQVQTAGSKGSTPRPQLSSSRPEAPTPPFSPGQIRQAFVESSPAVPPKGLPTPPPQRSNITSPVRPVSHILHIPHEDMTAIPPLLPSRPGSRQSNTREQISTADHFTRAAIERHQAFIQKEAAAATDSERVRIFADFIVTESRLRRDRYATAIDAIGSEILELTRDLFRPYNSSSRRPSESNMSRSSAWTPESSTGARSPVPLALRSHRGSLSTALHDIPPLNTGQPSSDSMPGSPIPNTRPETTWWTGYMPSLSPIPSMSVSEAPDGSDSRGRPSSRWWEVSQEGSTGTPSMRLERSKRESKYMGMPKELREALQNGEIASPTAPTGNGFGEPGPSNSQAYGSNEYPPEKVGWHEQNPSSPPMQSPHKPPVPFSPALLTPNPDHLDVSRLVTLPPPYPRHHPAVNNNHPDLTSIRTLVRSLSDFTEVEATKARFLANSKKISEDFAAETSKRRNSLRANIQRGISSGSMSYADAAKIEAETLLSGAEKTKEASKADFELFQSQVVIPLNDLLMDRVHRSTELFAQLRSKLFVDAQEQSPNLTQEEGDEQPELLEKLTLLKWIFETREQLHRELFDLLSDRNDRYKEMVITPYRLAGNVGKTEHAENFFADDAAKRQLQFSQEVLKRTEEFLDIIEENVIRGVEVQLSAFWDIAPSLSTILSKIPQRLSPSFQIQIPPREYEENESYFEHPLQYLYSLLGHCEKSSRQFIESQVNLLCLLHEVKGGVTAANCRVVEKQRIGQGEDKNEVEIEMKGVEADEEGRLTDDLKERVRCVEEQWGSALGKEIERARDRVRNYLSETGGWDEESSL</t>
  </si>
  <si>
    <t>&gt;2576_g</t>
  </si>
  <si>
    <t>MLSRAARPALRAGIAASVRTNAATFATLREIEDRLKSIRNIEKITNTMKIVASTKLTRAQRAMTESRQYGQTSNTVFENAETKKIEAEGKKNLIVVASSDKGLCGGIHSGLSKRVRKMLVEDPTADIVVLGEKCKAQLGRSSSKNIVLSFAGVGRDIPTFADAQAVADQIFQLPTDYSSIQIVYNKFINQTSYEATPLEAFSEEAIANSPNFSAFEIDDEVLSNLREYALSNSLFWALAEGHACEQSARRNAMDNASKNAGDMINKYQILFNRTRQAVITGELVEIITGAAASEE</t>
  </si>
  <si>
    <t>&gt;6876_g</t>
  </si>
  <si>
    <t>MPPKTQVPPSMNRHPFLLSVEEVARQLDTNIEHGLSARQVVELRNRYPSNELEGGEGVAWYTILIKQVLVFAMALSFGFTDYIEGGVLAAVIILNVAIGFYQEYQAEKKMDSLRALSSPSAAVLRDGKVDVIPSPEVVPGDIIILKTGDTVPADIRVFECMNLCCDEKSLTGEAEPVEKQTENNITVLGSETQLATLEGEVGIGDRSNMAYSTTTVTKGRGRGIATFTGMQTEVGKIAASTTKKTRKPGRSMNYRKYGKKQLVKGFTRRTYDVVGKFLGLTEGTPLQRKLSKVAYILFGVAIVLAIIVFAVNKFKITDEVAIYAISTGIAIIPESLIAVLTITMVVGMTVMRKANVVIRDLSALEALGGVTNICSDKTGTLTQGAMIVKKVWLPKIGIYTVRNSMNPNDPTQGEVTKGPLARPAPPTEETEKPDYDQQRSAAALTFDIPEHIGKPNRQSLDQEPAVTTPELAQFLLTAALCNIATVLQKRLEGETTTTWQTTGDPTEIALQVFAHRFNSGKRTLKIAGWTEVAEFPFDSNIKRMSVVYRDPSTKENHIFTKGAVERILDLCSSLGSGEGNEPITEIIKAEILSQTDAFANQGQRVLALASKKWDGNFPQQHGSDDLRAEVEKNLTLLGLVGIYDPPREETRSAVKECCEAGIKVHMLTGDHPSTAAAIAKEIGIIPHNLSILPSDEANTIVQVATQFDRMSEDEIDAMRELPLVVARCAPDTKTKMIHALRRRGCFMAMTGDGVNDAPSLSEADVGIAMGMAGSDVAKSAAKLVLVDDKFHSIVSAIREGRRMFDNIQKFVLHLLTSNVGEVILLIVGLGFQDKTGQSVFPLSPLQILWINMLTSSFPAFGLGREKAESGIMRRKPHDVGYGVFTPEIMIDMLVYGLVMGTLTLLTFVLVIYGVHGGNLGDMCNRAYSESCEPVFRARAAVFAELTWLILISAWEFKNIKRSMFSLEPASERQSKFPFFRDVYENKFLFWSVVIGALSVFPVVYIPGLNTKVFKHMGIGWEWGVCFGAVVLFVLSIECWKIIKRKVEMFDNGDGEKGDRLGFRQGFATLAKTGSLSRSFSRSAGKSLSGGSVVG</t>
  </si>
  <si>
    <t>&gt;6824_g</t>
  </si>
  <si>
    <t>MTRRCAFRVHGLVQGVGFRYFTRRKAHAYNLTGWCRNTPHGRVEGEAQGDDGQLEKFLSDIKKGPSHASVSRVDEKELEIVDGEESFEVRH</t>
  </si>
  <si>
    <t>&gt;7555_g</t>
  </si>
  <si>
    <t>MADESPMNASSGIEKCKNNSSSTLQYTTPATEWNQSIPIGNGRLGAMIYGRTTTELLQLNENSVWYGGILDRTPHDALRNLPELRKNIRAGQHQAAETLIRQAFFATPHSQRHYEPLGNLTIEFGHDLDDVSEYRRWLDLETATTHVEYQYHGTRYARTIFASNPDEAVIVQLEATAEVEFVLRLTRESEWEYETNEFVDSVVAAGDGTIIMHATPGGKNSSHLCCVIAVKCQEGGKVQAIGGCLVVKSKKATIAIAAQTTFRCDNVEEVALGEAWRALDQQDSIGRHVEDYRSLYSRMQLNLKSDENQKPTNERILGDLDPGLANLYHNYGRYLLISCSRPGFKALPATLQGLWNPSFQPAWGCKYTININTQMNYWPANVCNLAECEMPLFDLLERIAERGKKTALVMYGCRGWACHHNTDIWADTDPQDQWMPATVWPLAGAWLCYHIWESYHFSLNPEFLRRMFPVLKGSVQFLLDFLIPDSNGKYLVTNPSVSPENTYLDSKNHNVKGVLCEGSTIDMQIIHAIFTAFIESNSELGMTDELLNQVQESRDRLPPMKIGSFGQLQEWQDDHAEFEPGHRHTSHLWGLHPGNSISKSKTPILAEASAVVLRRRAEHGGGHTGWSRAWLINLHARLGDAEGCLEHIRLLLKNSTLPNLLDNHPPFQIDGNFGGCAGIVEMLVQSQNGAIELLPACPKAWSAGSLRGVRCRGGFEVAFEWEEGRIKGQVVVESVLGREGILVFPDGKKVGFTGKGPHHISEPDVEK</t>
  </si>
  <si>
    <t>&gt;1606_g</t>
  </si>
  <si>
    <t>MLPTRVLDVDKKQLYLSKPGEVAQYAALSYCWGGPQRFQTTAGTLPAMMKNIPDVSMPKTLRDAVSITRKLGLRYLWIDSLCILQDDDSDMATEIDKMHHIYKKATIVFAAEIPSCVDDGFLHPRTLDGCITVPFAFSKDDVENIFVYPEAGYRFPKEALTTRAWAFQETILPTRLLIFARGGIDWSCYSHYENSEKLDDVYDREGSLSRQTHKHRVTFRGRESSTLLGTATRRGFFWLKWQALLEEYVPLELTFVSDKLPALAGIAKEFQSMIDSRYVAGMWMKDLASQLGWYRPLNERSIQEREYHAPTWSWASINGRVNIPSTYQPYEARTEVLVIACIIEPLHKEAPYGRVKNGVLEVDAYVLPVGRVPWAWFTTTVMDHDASFFDGDDQDGNIQCMILGYHTRHRWEGLFVKSLGDGTFQRIGFWKLGAPTINTMETVSQPHQLQALRQRLTII</t>
  </si>
  <si>
    <t>&gt;9905_g</t>
  </si>
  <si>
    <t>MLKGRGKAAKPSFKPRARPPQSVHSAKPSVKPQTQTPTTSQPAEPSQIDSSISLLRSADIQTVYTPPPELTELSPQVPASENPKPRAREDEPHEAATKQVESVQEGTVVSVPQVEASSNQTPIGDHPKNTRITYNAVTTSTRKRKAADDEPFDSPSKRPSLGSEGQQQQQSRNVQETTESVTQASSADEITHKPTSQSIQEAQPHEPDNDTSVSIAAPIILQHNGRDKPHSPPPECDEETEAPSYRYPSPDNATGMENNATEHASSPASMGPAGGAPGISHSRDDIGRTAGGENVPMASLNPDGSSGALIEEVASGLEMRKGKRKSMATGRRRRMQDQEEGANGRTTVEMQLSRTRRPASSRKPRKKKDGSKKRGERAATPEGAEDEEVDPTALTMAELCKDLRIGKKLSKHDEIKRRILEKKVKALEAKMARRNAIVEGRPFVGDEAQETLTEGAEPAGAAIEAGSESPAEAAQVAVPAESPALEAVTASEEAQPAGLRGPQMRIVDGNIIVDENSLQLDRHALARANQVAMAEVHEDEFTKTFNYGTHMKREKAQSWDFESTQLFYEGLQNFGTSFEMIEELFKGTRTRRQIKLKFNKEERQNPAKITRYLVDKPIKMITAEEFEHQTGTKLLEPAAIIAEHEAEVALERAVVEARQAELLEIERKKKESILNGSAAARALLAEEASGDEGTSGRGKGRKKKAPKEKKKKTKEVVETVLPSIEDEHGFIRTF</t>
  </si>
  <si>
    <t>&gt;2667_g</t>
  </si>
  <si>
    <t>MPHSTRSSPQLRAPSFKFPPDTTVTQRISIDNSMEKFPEYSDTSSGSSPYPSSPVQTNGYSNGSPALDQWQPKRATGQLDSSWANGQTSVGSHGRQKSLGDAFRTIRTRRASVSANVVEIGGALKAPVSPKLIILCIIWYMSSALTNTSSKSILNAFPKPATLTLIQFAFVAFFCLLFSWIAAIYPPLVKAIPALRYGIRYPTRDVIMTTLPLAVFQIGGHLLSSTATSKIPVSLVHTIKGLSPLFTVVAYRVIFNIKYPVATYLSLIPLTLGVMLACSAVFKGNLIGIICAFFAALIFVTQNIFSKRLFNEAAAAEASGVHSRKLDKLNLLCYSSGLAFVATFPIWFFSDGLVLLQDFLHDGSIELAEGAPSLPAFDHGRLALEFVFNGTFHFGQNIIAFVLLSMVSPVTYSVASLIKRVFVVVVAIIWFQNPTTKVQGFGIALTFFGLYLYDRTKSNKADHKASMLHTKEELLLPLTNMPRSMQKAESPQMFVAAPKTNGYALNSTSAAEGKKSDDAGVGPGRGSRARTTSNVAWLPSRTRQEETWRPREINGGPAGGVGGPPLGISVSVT</t>
  </si>
  <si>
    <t>&gt;6340_g</t>
  </si>
  <si>
    <t>MAEPPIVLDGGTGFLKVGYAAQNFPEFQYPSIVGRPILRSEEKGTDGLVIKDIMCGDEAAAARTMLQVSYPMENGIVKKWDDMQHLWDYTFYEKMKIDPTGRKILLTEPPMNPLRNREQMCEVMFERYQFGGVYVAIQAVLALYAQGLSSGVVVDSGDGVTHIVPVYESVVLNHLTRRLDVAGRDVTRNLIALLLRRGYALNRTADFETVRQIKEKLCYVSYDLELDQRLSEDTTVLVESYTLPDGRVIRVGSERFEAPECLFQPHLVDVEQPGIAEFLFNTIQAADVDIRSSLFKAIVLSGGSSMYPGLPSRLEKELKQLWLTKVLGGNPERLNKFKVRIEDPPRRRHMVFLGGAVLANIMADKENMWITKAEWEEQGTRALEKLGPR</t>
  </si>
  <si>
    <t>&gt;9223_g</t>
  </si>
  <si>
    <t>MANSDLPHFTIFFPFTACLVSLFVVVDITSTYVTAYIAAPKEIITFIDTVDFSIQENESYDRDVTRVQRLEDKLHLGKLLREIQKCGDELREELNKLMIDDGGTKLKITSRILWAVKKKRLEERVRRMDMLRMRFLVVYMGLVADRETPERLPLGRDPEKRYSTPTPKIGLRPALPHALSESITSPTRTTPMRRLTTQAIGHNDHVGPPHRQGWMGVVAELQSSPLMHKRRESIDSRSSTSSWSPRTPRSAS</t>
  </si>
  <si>
    <t>&gt;6677_g</t>
  </si>
  <si>
    <t>MASKQVDLASLTTPQLSQVKKQLDDELEHLTNSFSQLRAAQAKFKECLRSIADGVNSKVDGKPILVPLTSSLYVPGKLADTNNVIVDVGTGFYVEKSTKDATKFYTGKVEELGVSLKDLEEIVKNKSNMLRLVEEVLSRRVLTGNAGPSAAAAS</t>
  </si>
  <si>
    <t>&gt;9022_g</t>
  </si>
  <si>
    <t>MKTFSSLAVALFAIGSLASPVAVEELSPAVVEERGEPDFILGEHNAVRRRQATDYTQDYTTGGGVTFSTSGNSFSVSYNTNNDFVVGRGWTTGTASPITFGGSFSATSGVGLLSIYGWTTNPLVEYYVIEDSLNPPAQGTIKGTFTSDGGTYTVWENQRVNEPSIVGTATFNQYISVRSSGRSSGTVTLQNHISEWASYGMSLGAWNYQCLAVESWSGAGSASQTVSKGTGSGTGTTTSAQTSPTSPSGGGSCSALWGQCGGIGWTGPTCCSSGTCKASNSYYSQCLS</t>
  </si>
  <si>
    <t>&gt;151_g</t>
  </si>
  <si>
    <t>MASRTFTRALRSPLLRQLSVPARRTFVSALNASARPSAARAVAASAQQVRGVKTIDFAGTKEKVFERADWPVAKLQEYFKNDTMAIIGYGSQGHAQSLNMRDQGLNVVVGVRKNGQSWKDAQQDGWVPGKNLFGVEEAISKGTIIMNLLSDAAQSETWPVIKPLITKGKTLYFSHGFSPVFKDLTKVEAPKDVDVILVAPKGSGRTVRTLFREGRGINSSIAVYQDVTGKAQEKAVALGVGIGSGYLYETTFEKEVYSDLYGERGCLMGGIHGMFLAQYEVLREQGHSPSEAFNETVEEATQSLYPLIGANGMDWMYEACSTTARRGAIDWSGKFKDALKPVFNDLYDSVKTGKETARSLSFNSQPDYREKYEAEMQEIRDLEIWRAGKAVRSLRPENQNKASMADPLKSPPLTRDSVVAAHALVKEYIHYTPVLTNTTLTQLASTPQSPSVLEGTSWEGRTPANPKIKLWFKCENLQKVGAFKVRGAFHALKRLMAEEGWEAGGGRERGVTTHSSGNHAQALALAARTMGIPAHIVMPTISTPSKIAATKGYGARVIFSGSTSTEREAVVAEVVKETGARLVPPYDHPDIMLGQGTLGIEMQEQVERMIASGNVDGDTQVNCSFATKVEGGEKRKGLDAIITPCGGGGMLSGTAISCEGTGIYVFGAEPEFEGADDCKRGLEAGKRVESVKTLTIADGLRTPVGAYPWSVIHDRKLVRKMFSVTEEQIKMALKLVMERMKMVVEPSAVVGLATALFNEDFRRIVEKEGGVEGWNVGIVFSGGNVERAKDKVGDDGEELAEDGTG</t>
  </si>
  <si>
    <t>&gt;3728_g</t>
  </si>
  <si>
    <t>MAGLVNYGSSDEEDSVEEAPSKLSVDKSLQDSSTQNGHKSDEAVNGEGSNQSSSSVLPPQPIAPLVGPAFRQPSDQLPVELLLPEDDGITVPQTPYSANRALLRDLTLPTIANYDIPPSPPGSSVGSTNSRFKQFLDLKKKGVHFNEKLAKSSALKNPSLMQKLMDFVDIDEAEQYATTLPKDLWDPKAFPENAYKEELAKSQQHILRRKEEDRTRGQRDTVEFVPASVIGDTLSRGGTPSVGRGGQRSTAERVMAGLERGRSGSPQVQGTKRKTRFDS</t>
  </si>
  <si>
    <t>&gt;4910_g</t>
  </si>
  <si>
    <t>MAHLSGLGAFFIIIIFLVVFGLCAWVIYTHLRARRLGLPRPTLSSYNPFSGASTSRGGGGGGAGGVGAWISEKVKALRNRNNRSSAGAYEEPLGGSARGRGNNHRGFGPLDPDDAWDARVGTEADAYGPGGYYEEQELGLHPGPPLAPTPGSRGRSLSREPEPYTGAAKPMPNPFGDEAEVSNVSLTGVSPRPIETGGASSGKKHESADSPSERRSMFRENMD</t>
  </si>
  <si>
    <t>&gt;6915_g</t>
  </si>
  <si>
    <t>MALTTLKSISSGAIFGAALTVAGVYSPSVIIGQMQLQDFHMLKSFLAASASSAIAIILGQKFNFTTCKPRTPASLGILGTYDGNIIGGLLLGCGMALTGACPGTVLPQLSTAIPSAPYVILGCTIGGIVYSASKPHLPSSPSTALTSDAFKKPAVYQKVGIEKRNAVVMYEGILTAVIVTASILFPEKGKVLVPPVVGGLFIGGAQAASLVLTGNTLGVSTAYEQIGDLFWWGQGRLFGGKKNPRPNIKGTAFALGGLVGSWGVSRLVAIPAPNEVVKVGITRAVAGGLLLVIGSRLAGGCTSGHGISGMSQLSTSSFVTVAALFGAGMGLTFLLGW</t>
  </si>
  <si>
    <t>&gt;4358_g</t>
  </si>
  <si>
    <t>MAEASTSHTLSASQEIAYMVIKRRNTTLKSPWEIKFNCGPRTVQSLWEAKFGDQLGMFSPPDNTTNPQEQAATGSQDKGVEPKIGEESDDEIPIAFGFSHQDSTIFQEMPGSKMPKETTPAEIVKVQISQDKPKQSKNKRRVKKNDPLQDYPVWQEYKVEFEVNSSPVEEMVNICRPRATHGTSECGCRQCIKSYTQESHEAGSESATASPQDSPADQNLPSRSSTVTLSDS</t>
  </si>
  <si>
    <t>&gt;7259_g</t>
  </si>
  <si>
    <t>MCWLEEVYHVPCSHWGTPQIQTPCARGDGHTSCPYPINNGGVKRLNVPCRSCQYRASMKAQNSITYRRLDGQERLEQDETRAGRHLVYIMW</t>
  </si>
  <si>
    <t>&gt;1631_g</t>
  </si>
  <si>
    <t>MGPQTGAALIARALHELGVKVIFGLVGIPVVQIAEEAIALGIRFIAFRNEQAAGYAATAYGYLTGKPGVCLVVGGPGVLHAMAGVGNATGNAFPLLLLAGSSETHLVTKGAFQELDAISLLSPHVKIAIRSTLDSIPQSLTNAYKTSWYGRGGAAFVDLPADVIQGEGDGEEISARVVPTPPRSGGDPENIRLVSRLITSAKAPLVIIGKGAAYSNSEDVIRALIDQTNIPFLPTPMGKGVVADSHPSNTASARSAALKGADVVLVLGARLNWILHYGEEPKWNSSAKIIQVDICSEELGKNAADPALGIAGDIKVVTTQLLTELQGWKYATSSPYIQSIKASAAKNKARAAKTAKVNTTPMTYARTFDVIKENIHKISPAKDGNVVYVSEGANTMDIARGVFPVEYPRLRLDAGTHATMGVGLGYAIAAHCAYNLPFPEAVASPNSSHKKIVCLEGDSAFGFSLAEVETMARYGMDILIFVINNGGVYHGDSSDSDAWLQKQQNTIEGRQGGLRSSSLGWEVGYQKVAEMCGGKGYLVRTPEELAIATEEGFHAKVPVVINVIIESGKAQKLEFAWQNTGKKTKKPKQQAKL</t>
  </si>
  <si>
    <t>&gt;17504_g</t>
  </si>
  <si>
    <t>MPDIREYSALRLCRDCKQFFASPDIVGNAPGDHLIFHSREGYKFRRLRRDFEASFLQGCTLCQMFAIEDASYRPSLDIQRTDLGLVQPRPASYPPLDEEVVFHVYYQRHTNLLTISARKGLQCYEGFSFSLYTTSASSLLDMKRGQAILTDVGSPSTLASMENTMKDCLTRHDKCPKQNHIKLPTRLVKVSLLGVPESAHISETKGQIGTYLALSYCWGDDQPFKSTGKRLSEYSKQLPYADLPKTITDAFRVTRSLGERYIWVDSLCIIQDNDADKEKELADMFNIYRNAQLVISGANASTCNDGFLVNCYSNVQDLLHVTVRVDKNSSGSILLSKRSSWRSANNSREPINERAWTLQECLLASRLLIFGSSEVYWRCRSIFRPSSNIEVVGQQNNDQEQAKQETWHQWSLRSGFASYTLKDFAPEQSNLEGQIRDSEKAMSAWRTILMNYTQRKLSDDGDKLPAISAIAEFFQSQFQTDYLAGLWRSHLIHELLWSTDPTGRGFSGKRTKEWPHVPTWSWASVNSALWTDLCSEVYGSPVTATILNCSIQLRRHDALYGAVVAGKLTVKGLMKEVLLERRLPGSTMANKVYDPDNNSKQIAAIRWDIADISPLMIAKSDETNLPESPNQLVRAWYLVLEYFMDRMEKRTVTKGLALVQHPTQLDHYQRVGVCYGGSESELEDKPWKQCQTLEVTII</t>
  </si>
  <si>
    <t>&gt;346_g</t>
  </si>
  <si>
    <t>MAYTYQSQLPHMFESIAPRSKVGGDIRVQKQKQHLWGIVLNCRDQVLCDPEFKGAPDAIKQFKLEQWSYEMFFGVGSVFPGVYPTVEYPEYSPGFNVTAAYSPVMHEDSPLSIANHNSNPAMGSRSSWSQQPEIAPPMPNSHRNAAFVYPSSTTPEFSAPSPNHTKDTTLASLHPHPIPQDLTTTNTTLSSPQPALPEHLANEIKSVLVHVKGNFYTPQHGWDPHTGLPRYTILCTARNGFHAFCGPHQQHFSVPPYRAHFSKIRVMFQKIRPGLMVIWPEARGWEQTVRLWRDSRAWGEFRGCWGLLKAWAVEGGDGGEAQSMVGFLAGGRAREKGARVETGHLELPPFPEKGMPQWGGV</t>
  </si>
  <si>
    <t>&gt;6342_g</t>
  </si>
  <si>
    <t>MRDQLTTAAIFCMSVTVGWFTNDWYKSKGKFASQKVQSKPGVDEIVLNLDKSKPSGPGLLKQSHFFRRKYDESRLDLTANEELDLDKCAYRSSQNLSTGLSGFAKEIRSLPPHPGSFSEDPSVKAPKIEWPPQVRLITLGTVMDMDYEEERLNVYFLADG</t>
  </si>
  <si>
    <t>&gt;502_g</t>
  </si>
  <si>
    <t>MASISRSGRRAIAVAAAVTVIATFALWHQRSNLPEHPLSYIKDTLPFKSSRLSFAQIARKHGTDKVTQHHYERMYEHTLASLRDKPVKMLEIGLGCDMSYGPGASYYTWLEYFTDVDLYYIEYDFECAKLWENKTSKATVFAGDQADTDFLTTFLNEAGGGFDVIVDDGGHTMLQQKTSLHFLWPSVKPGGIYFVEDLATSYMQNYGGQPGGSDDSFMAEVKGMLDDINKFGAQNTGRTPMGNQVARLEFTQEVVALYKGEGEEFL</t>
  </si>
  <si>
    <t>&gt;2262_g</t>
  </si>
  <si>
    <t>MASERHMSQLPSNQAKSNPLLATRLLVIIITLLTTNAITLILLIILAGHSASSLPSFSVLSLNATALKANSRQITAAGMSAGIPIHDVYSAFMTNSCVGYYEDVTSGSDNVVQWECGGVSAYSKFDPLTLMLEDIEMHTQQGANTTSVLNLPSTIRTLFTDKFNLRLHVAFIFYVISLVGSVLILPWAIIASPSSRNPKRLFPLWLDNVFACFIWTQFVSLLVATILFTTIANRQVYDFNKVGTPVGISAYFDKKLLGLGWGAVVTSLLSLGFWGVVFHRARRVDNEETKEQETKMVAEEDVEMGMQDAGGNVDGAKGKYEKEKSTKSRKVDWRDIKEENKVDMRPLSWQSGWWDRRWDAGEAK</t>
  </si>
  <si>
    <t>&gt;17509_g</t>
  </si>
  <si>
    <t>MRKGDTIDEDEEPLVDTTVPIPLRSKRTERRQKKLNLKQTAAKQHATIWDLPSEIFLDIFTRLRPSDVFRLARVNQSLRNFILEQETTIASEIIRRRYPVLAKCFPLPVLLNTVDMEAHSALLDDRRQAAHLYIHKKPYQHIKTPDIHEICTCLTCLLAWNNLSLVVDFAHWQKNLEHGEPIPIIARGKNPEWNQILISANGDIVEKALYSQLWYAVILSNHLRSTTGSIHRHSNNKGNKRRRFRMTVEDVAAETDQFLERSGPPTLNFPHHRDNYYMLEAYLPNRGWNSETGEWQYIPASQHARDVEFCKAWTYPPPLKPQEAAYSPAMAVSSPQRVTFEPDGLSATAENSTDQAPAVSSSSALARFEFESGRGNEGTKILMVEWSDEEEGPANTGDWEVSWEGKTTVLSAKDGAEGKLHRLYSLLAPGATVPPIVKLSQKGGKTMQTNPLPAIFPPELGISATTQGRKGVLHTVWAKKRLSTLQKEIEIEMQNGEGVGLEMALQEKQWIEENFGVGAKVVPDMQFKTSPPTSPKSPGGGRLAEKLKGLKLGTSPNALASPVDKSSAKEDDESHPLSPNMGDVAVSSFSSFSAFHGGSSRPPRAVAQSPPSHIIAKQNDSLFNSISSMDAIAAGELPKKDEVETEDGLFAVKLSPRSPEMTKSPFSFSTNDTAPWMKS</t>
  </si>
  <si>
    <t>&gt;3037_g</t>
  </si>
  <si>
    <t>MAPKSELVPKKWPPGVVYLSESTHCTSLTPNHIAALRTQTKDAQIKPPDLVKGPSPLVKITSITSSSHPACGQCGLFATKNLKPGSFILQYMGEIHTTPSSQESPSDIRVMDDHVASNYDLSLDRELRIGIDADKKGNEARFINDYRGVKDRSNAEFKEIWDGRKGERGMGVWVLSEGRSGKKKGIRKGEEILVSYGRGFWGARKGDEDQKSLT</t>
  </si>
  <si>
    <t>&gt;10757_g</t>
  </si>
  <si>
    <t>MDTARRSSRAARASQQPQSNSHHSSASSNSSGRAERATRSHNKAESPRKSTPSASLSSEPPDDTSATAGEDTLQPRRKRGRSNEKEKPSKTQAIPAETSNGLGEVGEDDEAVRCICGFDEYPGPPQLVDEDTKNGVKEGIEEPIVPPADAGEDLAGFFLQCDMCKVWQHGGCVGIMNEDTSPDEYFCEQCRKDLHKIFTAANGQRFSNYLPLYPNLSRPTSRADSFSKDGTKSPRGNKNGRPSSSLQSAKRRSTMNSRDAAYDEEEQLRRAIEASKGEKSGESIGSTDGGTRRGKRGRSDSEEKPEVPKRQRTASASPSPSQEPPQFASQADSDENANGRAGKKIRGAAARNHKEKELRERERSRQEAASKRKGRAERRRVEDSDPAEELPLAQIVTTETPIPVEVAEVAEVAVQPTDPPPPSSQPAVPDTPTLPPPPVSHRKGGRPPNARKGKLGKNQYTKDRDLADGEDPSPNRSQSRDVQKSDENGHSSNGKGSSHEGKTGRGRGHHSKISMLEMRKRVAGILDFIQRTQLELAGESLSPASGEAAEKMMRGLADSLPMIKTNGDGKGNSKVGEDKSESVASTPPEKDFKDLSCLEMMDVLTRQLVKWQKEFE</t>
  </si>
  <si>
    <t>&gt;9598_g</t>
  </si>
  <si>
    <t>MPKRKAGEALGDAARPELRRSSRRAPRTGIVDTGGGVEPEVSMDLKPSVSRKVGKTLAKAKAKGKENRNGHGDEGHRDDEVVETPVEKVGKLSPLANVVWNPTIPASGTKPPSQPTQPITKTPNDALPKDPKTTPPPGRQYWLMKAEPESRLEKGHDVKFSIDDLAAKTEPEPWDGIRSYAARNNLRAMKKGDLAFFYHSSCKVPAIVGVMEIVEENSPDFTAHDPSASYYDPSSTPANPKWSVVHVKFRQKLTQPVTLKELKMWQGEVGSPLQGMQMLKLARLSVSRVQGDEWRFLVGRMRERGDDVVEG</t>
  </si>
  <si>
    <t>&gt;1412_g</t>
  </si>
  <si>
    <t>MSAPAPEFLRFTSHKSLTQRLVLSTLTGRPIHVSQIRSSSPTNPGLAPHEISFLRLLDSITNGSEVQISYTGTTLTYIPGLITGSVSTGGGDVVKCALGEGCRRGVSWFLVPLCMLAPFSKAPINVRFEGEGVITSATETGDVSVDTVRTAILPLYEAFGVNASKLELRILQRSCAGPGGKGGGGIVELRFGSQVALPKTLHMNRSAGRVKRVRGVAYATGVSASNSARLIHAARGVLNPLVADIHVAAQYDQAPLISNGEGGKKRTGVGFGLSLIAEFTSAGVIYSADVPAPSEGGVTPEDIGKRCAYQLLEIISQGGCVTRVGVQTVLTLMAMGSEDVGRVRLGRDVVGTEDVIELGRTLKKFGAHSWGLRDAEDDDTGDIIVSVKGMGVGNVGRKIQ</t>
  </si>
  <si>
    <t>&gt;9067_g</t>
  </si>
  <si>
    <t>MESEGSKRERGNSIAATNGHPNPATSSDGNSRVNPQVGETRAQNINPQANESRSPGNLGIPLSDEYGTGSPKSKSSGGSSESRNDSNYESPAAEISTGKNERSQTAAIEPPVTKTTLSELDVHKIVNNPKLRHDINFDPDLHFRPNLDGEKGKKKTQRANEFWETMRIQLRNYLANCDQFEKELGDAEWCLPATLKAVRGILEILVPQRDRPSVEETFNVELLMQQFRKGVADLVKLSMWLSQLLKCHCAPMRDNWVDEMVTQLSNGDRNRDVTLLVAGIQNLMGVLEAMKLDVANHQIRCLRPLLIEDTVHFEQKFFMKKIALGRVDVVGAHTWFRRASNLPDPVLLESSIHCQGNTWDFIKALVNLTLPSRSSEMVPHTFLFDEERLIKLRTDMQDLVNLEICMYLYRSLEASNRAQDIRYSAPDDTPSTSSPPSPYDRPASPTDSDMLSSPTVPHAHHFETSKPRNIPSSQERGRFIREPSGRQVWQPRLEDGHTVSAGSSPRSSPSSMSSTPDAHTPTPLYLSMSFSDSSSHVRRNLLDILASSTSNDKWASLSNSLALQILRSTITPLTHLPQFESRLAFHLSNPHSTVYQDSETRVLAQLLPILQRLVETYTPLTSLQMFEAATASKPVPAGGISHVANSKEEITEIATRIAHIGILHWRVWAPLAYLVDPEELDIQNERPKSMP</t>
  </si>
  <si>
    <t>&gt;2613_g</t>
  </si>
  <si>
    <t>MAETTERAPRERRPSTSAPISDLTGPVGPGFSRPKHKRTFTGFASIPEPQRAAWKKFAAHGFQTKEDFEKEVVRHVETTLARSMFNCDETAAYAAASLAFRDRLVTEWNRTQQRQTYADGKRVYYLSLEFLMGRALDNAMLNVGLKNVAKEGLSELGFRIEDIISQEHDAALGNGGLGRLAACFLDSLASLNFPAWGYGLRYRYGIFKQEIVDGYQVEVPDYWLDFNPWEFPRHDVVVDIQFYGNVRKYQDEEGKSVCVWEGGEIVKAVAYDMPVPGYDTPATNNLRLWSSKAASGEFDFQKFNSGDYESSVGDQQRAETISAVLYPNDNLDRGKELRLKQQYFWVAASLYDIVRRFKKSKRAWKQFPDQVAIQLNDTHPTLAIVELQRILIDLEGLEWDEAWAIVSKTFGYTNHTVLPEALEKWSIPLFQNLLPRHLQIIYEINLYFLQSVERKFPNDRELLGRVSIIEESQPKMVRMAFLAIVGSHKVNGVAELHSDLIKTTIFRDFVKIFGPDKFTNVTNGITPRRWLHQANPRLSELIASKTGGYGFLKDLNILNEIEKFADDKEFKKEWAEIKYANKVRLAKHIKTTTGVTVNPSALFDIQVKRIHEYKRQQMNVFGVIHRYLAIKAMSTEERKKLTPRVSIFGGKAAPGYWMAKTIIHLINNVGAVVNKDKDIGDLLKVIFLEDYNVSKAEIIIPASDISEHISTAGTEASGTSNMKFVLNGGLIIGTCDGANIEITREIGENNIFLFGNLAEDVEDLRHAHTYGSHALDPDLLKVFEAIKGGMFGDAEAFGALVGAIEDHGDYYLVSDDFHSYNQTQALVDEAYKNQDEWVSKCITSVSRMGFFSSDRCIGEYADSIWNVEPLAPEKRETSGLQADEL</t>
  </si>
  <si>
    <t>&gt;68_g</t>
  </si>
  <si>
    <t>MAPTLTAIVVAAIISYWIYSNVTALFKNIACAKRSGLPYAITPIYIYNPLWLVTHKLWLPVLERLPSTWTENWLPYLAPDWVWDLRFAPFENKGDVFLTVSPGNINIWLANAEAISQVSARREAFPKPLEPYRILEIFGRNIITTEGNEWKQHRKITSPGFSEKNNVLVFRESCRQAQGMLRKWTKARSTTLKEVPMDTMRLTLHIISRIGFGVRLLWPEETPSEKESAQDGVYSSHEPPPGHSMSFEHALNTLLENLLWVLLTPKWILKRIPLNGARNAYESFLNWTQYMNELFILKVEEARDGNKVGGLDIMGSLVRSSYGDSATMKSLPEQAGKEKPSNPILSDSDILGNVFVMIVAGHETTANSIHFSLMELAINLRVQRLVQREVHSLLGDTPPETWDYEVNINALLGGMIGAVLNEQLRLMPPIIAIPKTVTKSGDQDITLEGKKVTLPAGAFIALCTIGVHRNPKYWPTQPSKITGEANDLNDFRPERWLTKVAVGETQQVDSATECDDEDFGGYTGQDSSAKLFRPVRGSYLPFSEGARSCLGRRLAQVKIMAVLAVIFQNHSIELAVDEWATDAEIEKMDNEERKELYRKAQDKARKTLRSATSLITLKLHEGPGFIPVRVVRKGEERFVNIAD</t>
  </si>
  <si>
    <t>&gt;1188_g</t>
  </si>
  <si>
    <t>MKRKLDANDVPAPAEEVELEPKAAAEVQSKKDTATFAALGLDSRLLQAITKQNFHAPTLVQRKAIPLALEGRDVLARAKTGSGKTAAYLLPIIHSILKRKQIPSTQNTAALILVPTRELAEQVYQAAESFSAFCAKDIRAVNLTQKVSDAVQRSLLADSPDIVIATPARALVNLNTLALSLENLAHLVIDEADLVLSYGYDDDLQSVAKLMPKGVQTILMSATLTNEVETLKGLFCRNPTILKLEEAEKEGEGVSQYVVKCAEDEKFLLAYVIFKLKLVKGKCIIFVGDIDRCYRLKLFLEQFGTKSCILNSELPVNSRIHVVEEFNKNVYDIIIASDEHDVIGDEEEKEKEEVVSDEMDLASGELVVDKAEQVKPEAQQPTKKKRKTIKKDKEYGISRGIDFKNVACVLNFDLPTSSKSYTHRIGRTARAGQTGMALSFVIPTDQYRKHKATSIESTKDDEKTLAKIVKHEAKKGKEVKPYNFDMKQVEAFRYRMGDALRAVTGIAIREARTRELRQELMKSEKLKRHFEENPGDLQHLRHDGELRPAKVQAHMKHVPDYLLPKEGKKAITPGDVGFVGIHKVSENRIRKARMANKNKGKGKKFGRKNDPLKTFKVKSRT</t>
  </si>
  <si>
    <t>&gt;5461_g</t>
  </si>
  <si>
    <t>MSSVKSMETREVMRPKEGIYVFKRDEEERARLNSQHQALVGMIDGRILHAPLDPKSIIRVADVGTGTGIWLEALAEYLKSFPTESGQKRQYDGFDLAETHFPLKHPEEFTYRVQNMLEPFPAEVRGTYDLVHVRLMVAALPVGAVEKAVKILAELLKPGGWIQWDELDGETWGGRIQTPCVREMYELIKEHMAKRGMERHIPASFVEAAEKKDSQLENAQAIAFNTTKWGSTIREDINRAFLWSYERAARMVLQASAKEGMEQDGNRLSQGGEKEIKQEGFYWDSDFYVLLAQKKGI</t>
  </si>
  <si>
    <t>&gt;1572_g</t>
  </si>
  <si>
    <t>MVKSALTNALVFDGHSLQKNLTVVINHENGLIESIGASSDIDINDVDIIDCQGSTLLPGFVDAHIHLSGDVEKSRSLLLQLAQAGVTTGLDMGYSPASVRESLRSYPGIADVRFAGTFATGTGSTHSRFPQAKKTSLVDDTKMAAEFVEARVAEGADYIKIISDVPGPSQEVVNALAAEAQKHGKLSIAHASSKISFAIAQEGKVDIITHVPTDQSLDEDAASLMRDRGAVCVPTLIMMQTVANLMLVRGLAFVGIVKRKSYAAAKGSVTLLHQAGVPILVGTDANQSGIASVKHGSGFHQELRLLVEAGLSNEEVLRAGTSLPAK</t>
  </si>
  <si>
    <t>&gt;1683_g</t>
  </si>
  <si>
    <t>MSEQGYRGGRGGSRGRGGGGEGFRGGGGGGRGRGGGDGYRGGGGGGGRGGGEGYRGGGGGGGGRGRGGGGGRGGGGAGPDIRVFRDPNAPLTSPDPQVDKIENSYMASTSGLGAIAKLNLSQTMPARPGYGTLGKQIVVYANYFKVIVPKELTLTRYNVEFSPEVKGKKLARMFQLLLELPEFAGVATEWKSMIISAAPLNIPPDFTKKITYMAEGQEEPLARAVTYSIRVITPLSFSISNFVNYLSATGSGGPDFPQKAEAVQVLNALFGHHPQANPNQISSIGQNRHFSLDRSTQNSHNIQTLAGGLESLRGYFQSIRPASSGLLLNVNVTHGVFLQPVRLDQMFLSLGTNNKATLKKKLKLVRVAVTHIPAKKHKKTGREIPRVKTIFDLAHPQDGRTGEHPPQVSTYGAGPKEVKFYLSDTHDPAPAKGKKTTGPPLPKNTYISVHDYFRIKYPQFKLNERLPVVNVGNRENPNYLPAEVCLLLPGQTIKRRLSPEQTQSMITFACRKPWENLESIIVDGKQVLGLNASSNPITAKFGLAVGSSLITVNARVLMPPAIKYRDAKQRETSLNPRFGSWNMANVRFHTGSNIGRWTYVLFRSTRLHDRFSEAQYAATVENFQAFLIQSGINASGFMQGPPTIMLQDGLEGANENTIRSIFRQIYDKGKDGPRFVLCILPYNDVAIYNTIKTIADTKAGVHTVCVVAQKFMKEQRQDQYFGNVSLKFNLKAGGINHTLDAPKLGLISEGETMAVGIDVTHPSPGSKDTAPSVASIVASVDKFLGQWPGTFTVQEGRKEMVSALEGMFISRLDLWVRRNQKLPKNIIIYRDGVSEGQYDLILNQELPLIRNACRQKYPATATKQGFPKISIIVCGKRHHTRFAPTTEAAADRSSNCEPGTIVDRGVTEVRNWDFFLQPHACLQGTARSAHYYVILDEIFRSRPVKAPHRNPADALEELTNNMCHLFGRATKAVSLCPPAYYADLLCTRTRCYLSEQFDPNESSATPSVASGATPTTANDVRIPDSLKDSMFYI</t>
  </si>
  <si>
    <t>&gt;10261_g</t>
  </si>
  <si>
    <t>MALKSILLTGATGNVGAQVLDQLLSSDHKVIAIIRSFEKSSPFLTQKYASLIKSGSLVLVEIADLTVPHAFDHLATQVDAIIHVATPLSEVDFQKTVIDPTAVIDERILSAAAASPSVKRVIITGSIVSTMNIPGDFFNDITVSAETYNTSTNEEGLASAAAAYVYAKTSAERKAWKFMKIEKPAFDLVVLLAPSILGRCIQDGFVLSKRALGGQAAIYRGLFDVEKVGFMFPFWMDVEDVATIHVRSLDLNKVPGNERYLFYTHPPLNANELANKLRETYPELRSRVPEGGKGDGLEGLKLKVDIEKFEKVFGNQWKGWWESARGTVEDILKFEGVKVDSSSSSTICAGSGDSGA</t>
  </si>
  <si>
    <t>&gt;3735_g</t>
  </si>
  <si>
    <t>MLTEREQQISPIVTESVVHNTKTLTTLHNLTASLYGIGAGILGLESYYGFIFYFLFSFITSFLVYALRIRGKGEEEGLSRYFRGGLEFWSGGLVEGLTGFVLTWTLFYGLVRA</t>
  </si>
  <si>
    <t>&gt;17523_g</t>
  </si>
  <si>
    <t>MSARVDYQRFRKGESCLEEGCRARKFYIEDGKKFCNRGHEQAGFTQTQQDEDDWNNQGKKFRKKREEKERVAAVLSGNEARELYLHCYQLTLWKQCHWLVSVKGFPPELETIVRDLWSLRLGLYRKLTTDATSGYGSGTETTSRMFSSASEFDDTDTDGTGIRSLTSRGSRRSVVAQEKLPKLIETLGFCYLAMLLMRLPISLGDVYNWATREEILYNQAIKEVPKDMRAKLPQYYHSALEIKAPLKQSRLHETVLELVEFFHLHFEIVFPSLNFPLLVFNYMRDLSLPVEIFPAVRRLADMLHINFCYPLSHKRGFVVSSYPEIQLICLVVIATKLGHPFDSIPRIPEKASDSATVRVNWSEWRRIMAESPPRGLKRGEEIYITDKDVMTMNAKKIDDYLDWYQRTWTDDRDPKIAAQILELFPLPELAPASPLKSGYEAKLARLKQVQSSLLLQDPNPMEGSHKIKRPGELYKRYRNIFELPEDAKMFYELAAKNAGVSLKMLVKGVYHLEVQIDKWSRADRKKRSETDEVHMANESDDD</t>
  </si>
  <si>
    <t>&gt;2755_g</t>
  </si>
  <si>
    <t>MKLRSGGECSQSSASNLNNDWRSGRDPEVWIGKMLMLPHQPLLALAAIFFGRAHHLQDVVVSALCLYGTAISETKQHLFSGESVVDFVTLAWMTTLCMFELANSRSEKGWIFHAQCLEHLLDLRGPIPNSDSPEHLLFVEQRVILVSQAIISQKRTILSHEKWKTIPWENNPSSRQPFDFLVDILCDIADYRSDLKAVRQTHEETKRVKLKERALTSLASLDNWWLRWARENQGAWWEVKTNPDATLLDDSSGPLYPTILEYSCVWVAYTVCTYDAARILLLDILTSGNANEFVLPSIVENDSGCLAGISSDSTSLAHEILRSIEFCSRQSSYFMGSFSVILILDIAYGALKKGSRESKWLLGNGMVDFEPINSPGKEDTGIKMLSSCQITGKARLRGI</t>
  </si>
  <si>
    <t>&gt;10772_g</t>
  </si>
  <si>
    <t>MAIGDSLKERLRAKFTRRYSTASTVSQSSADGESALPSPTLPRKTLGGLQPRDKHSTPSLLNRNSGIIDEKDDVEGDVDVGDSARVDTRPALDQIQGSSDLHDTLSKPQESPQETNNNPEGSKHDSSSTADFPTPKSDVAPLREDIQEDNVPPRREIQFTNSCASSPRAKAPELPRRQSLLPAGQTTLIKTLLETDLASQSRAPSLDYFAQHDPTTITPNMVSRKIWVKRPNASATMVTIAEDDLVDDVRDMILRKYANSLGRTFDSPDVTLRIVPREEQRQERTLGPEEHMSRTLDAYFPGGQTVEEALIIDVPVKRTPKPSPQPQQRGYYDESRPAEAGSDYFPPMPIPAVPSPHLPNSVPVNGDVARHPVLTQHSMSVLTTGHVPALPSPGSTRRHGAHRERPRMGRTHTASPTIAGSMSQHSIGGPPALNNGTQTYLRAPRSRTHSNASEQSNPPPIVPPLPTPPAQQATDIATSIQRVSTPPPGVTSPRPLNIRHKKSKKSNANHPSLPTGLLNGSVPPINVLIVEDNIINLKLLEAFMKRLKVRWQTAIDGREAVTKWRAGGFHLVLMDIQLPIMSGLEATKEIRRLERLNSIGVFSSSASATAPEQEVNNEPDVKDKLPSTVLFKSPVIIVALTASSLQSDRHEALAAGCNDFLTKPVNFVWLERKVMEWGCMQALIDFDGWRKWKDFSQQGALTEKEDAAKAKEKSKKKKANRMSLGSNSGSTSRLALAIKEEGSGPEGITVG</t>
  </si>
  <si>
    <t>&gt;3371_g</t>
  </si>
  <si>
    <t>MRSSTLLASCFASLAIASPVRHAHAHNKKAIVWDVVTDMVVVTVTADVDAASSTSIPPVHAVVVVSETVWVDAPEESTSSTPIAIPSTTSVSSTEVPAAPTTTSVVPVAIPSTTSEDPVVVIVTEAAAATTTSEAPAVVIVTEAAAAATTSEASVLIEAAVTEAAVEVTAAAVSTVVEAAASGTTSFVIPTTAAAKWAAADIDSVVDNHGTARSAHSVASLTWNATLAEYAAELASSCVWGHDFSAGGGNYGQNIAVQASSDTSAYTVSGALDSSITDEWYSEASLFASLYGQDSPSQSGGEWTHFTQMVWKSSESVGCAVAYCPQTMALYPTMNSWYTVCNYYPVGNVVGYFAENVLA</t>
  </si>
  <si>
    <t>&gt;4585_g</t>
  </si>
  <si>
    <t>MDELVARKPREYFWSKGDEDQSAINVTFAAAPAHSVKVFLISIVIPSPTYRRLTPHFPTSFISLNKYTTYNESAKVVWCNGST</t>
  </si>
  <si>
    <t>&gt;2579_g</t>
  </si>
  <si>
    <t>MARFPRVNSYSLFPTCSPLPPSGDSVNTSLRRVKSNRERERADRTVDKRHSTTTNFHDTDLIPKPLKRPRSMDLHVPLKLKLKLDTSSSTLSRSIPDSPALRSSLAKPSTPKFPKEPHPGPETDLIVLPYTDFGWRNDMEEVKRLFARGQYKHCSTRCKQILENAKEPSQHHPLYIIYLGFYCAISLEQTARSLHNHSSQKLPLLHEALTFYQQAASQLSYASFSTDPTILSYSNHSRRNSSSSALLTPASIRSSVDSTFSQTSASSSCSSISTSPSENDTPSHPHGRNLSLSSILSTSSAGTIAGSTERRKKKVSFQDLYPLDEQTIIAAFPSPPSQISPPPRSPPHSTTPTPTESQAAKAQRLLRFRTQLFSLTNQLSYHTTSIQALIADLSSARKPHRGSSSDVFGDLERAEELGLEMSIDPEAAARRREIEARIRKGRECGWERRRWDPSRYRALCERVEQEIAGVDMEEFF</t>
  </si>
  <si>
    <t>&gt;1133_g</t>
  </si>
  <si>
    <t>MDNIDEAENEARMLRGELYYAFLPALTVKRNRCHYACHRFNQAGESSRRELVKLWRDVVDDKTPMPPQGATEEEEALLFQDDPYIDGPIKVDYGTNLRLGKGVYINFNCTFLDTCLITIGARTLIGPNCSFYAATHPLDPFLRNGVKGPELGKPITIGEDCWFGGSVSICPGVTIGRGVTIGASSVVTKDVPAFHVIAGNPARIIRKIEPKEPDPLLSEPKEKEAPMAVPKLA</t>
  </si>
  <si>
    <t>&gt;8297_g</t>
  </si>
  <si>
    <t>MADLLSKRPHYSPPWQDVSIIGIAGSSGSGKSTLAQAIVSKLNLPWVVILSMDSFYKNLDAEGSRKAFNNEYDFDSPDAIDFDVLVERLRDLKAGKKAEIPIYSFSKHGREKETTSIYSPHVLILEGIFALYDSRVLELLDMKIFCEADADTCLSRRILRDVAERGRDINGCIKQWFAFVKPNFERFVEPQRKVADIIVPRGVENRVAIIMVIQYIQQKLIEKSQAHRAELKKLRLSSEDDPLSKNVLVLKQTPQLQGMSTIIQDVDTSKEDFIFYFDRLATLLVEHAMNNVYFREVTVQTPIGTNYDGLKSIGETSAVVILRAGSAFETGLKRVLPDCRTGRVLIQSNIRTGEPELHYLKLPNNIKTHDSVLILDPQISSGGAALMAVQILVDHGVPEDKVVFVTYSAGRMGLKRLTRVFPGVRIVLCAIVADMEERWIEGKYFGC</t>
  </si>
  <si>
    <t>&gt;1678_g</t>
  </si>
  <si>
    <t>MPYSDIRLFTEDWTISLPSHPHLKFVRSTSLNWEDKRKVLAIDNFQDDRKNWGEEEWLEAKKGAKKRYNDGLTKLNGLEVLAQIDGKFVGHGGCYQIDLPIPERLANVGLGLAPEARGKGVGKALMQVLLRLSNELDVDVVHAGTLKINTPMRALAKSLGLEETERVLEIPGKGIVADILYDNIHTERWLNVDIIIDFKGPAPQWI</t>
  </si>
  <si>
    <t>&gt;8158_g</t>
  </si>
  <si>
    <t>MMTQSFLKRRSKPVPNSLTPPMASRSRSSSESSFDEAYFSKTYVPLSNLPTPPPSSYSSNSSIRQSPNGFLSSEEYLDPQFFGPAIHLTNLIPSSTSLTPSSVSCVHAILTRANLPLEIIAFAVCILDSLNSRFALRWRKGCPLTTQHNEGEWEDEIQHVDEVHPEIIVVAALIVAEKFLDDAQQSTKEYRERWGRALWSCDQINFTQRAIMENLGYRLLGLWKEDIIIEALEDMEKAGRQHQMEVSESNDDSEYWGKDTRFGSWEGKEWGEMSSGKGVMGPAESWTPAETPLGDNVRGARDMSVEMKNTFQRSGEGEEFPPYVDSVHGVGFGLSAGEGMSE</t>
  </si>
  <si>
    <t>&gt;5653_g</t>
  </si>
  <si>
    <t>MIQAASLNNAGLKLEQAGQYPAAEAKYLRALELKTQSSEAMPVHRALTQNCLGELYLKMNRLDEAQAMLELALVGRAVNANFDQACTRDNLGRLYETRGDLVKAREYRLMGAPNEMVCSYFQCQKSARLQFAKRDELRKCARCASAFYCDRKCQKADWKRHKEHCEAVEA</t>
  </si>
  <si>
    <t>&gt;1020_g</t>
  </si>
  <si>
    <t>MVKGKQKHPNLHFLKSDAVEEIFISTRTLHLSVLHLNVVVCLAPRAIESPRNYIDFPQVWPAISILARFAHAPVDDTEPPDSTIPTQFSPDRTSHQPVRLQSRCCRLVGFDKASSGPRSTASSTRRRLSPSGAKHYVSHCAMSTPSTLPPHHPNYGYSLHQDYQPDPIYRANNSILNGASRLGVSYNYSTSSSNGTSLNNSGRTDSARESATYHSRPEHQTSAMPPSTSNSASRQNPKKRQRSSQREPDWNTFYKNGLPKEVIVIDDSPTPEPSASVMSNTQNGRPAAGTNSRPAAKKRKRDDAGAVYDPVYHLEPSGSNESLAYKNSSGSTISTDRTTSAIHTTAATSLGSHSSNGKNGYELAEIQPGQKRKRTATRLQIANEAKRKELEANGDAFTNYKPPPRPPIKAAEVVVKQVADTSHTKNSKVDDDDGHYIVVADSDLTERYSVLKLLGQGTFGKVVQARDRRRNKMVAIKIIRSVQKYRDASRIELRVLSTLKANDAENRNRCIHLRDCFDYRGHICIVMDLLGQSVFDFLKSNNFVPFPNSQIQSFARQLFTSVAFLHDLNLIHTDLKPENILLCDNNYQAFTYNRKIPSSSTTISRQAQPAQRRVLLDTEIRLIDFGSATFQEEYHSSVVSTRHYRAPEIILGLGWSFPCDIWSIGCILVEFFTGDALFQTHDNLEHLAMMEAVVGSRIDTSLVQQINAMAKRSGGNAAAKFFKRLKLDYPQQDTTRASKRFVKAMKRLEEIIPDNTKFCKNFLNLLKQIFVYDPNERITAKQALQHPWFKEAATPDDGTEATKIRLERKLKAESAAMSATSGPPRY</t>
  </si>
  <si>
    <t>&gt;17535_g</t>
  </si>
  <si>
    <t>MAKQKVCLAYSGGLDTSCILAWLIEKGYDVVCFMADVGQEEDFEAAKAKAMKIGAVACYVEDLKREFIEELCFPAIQCNAIYENIYLLGTSLARPVIARAQIKVAQKEGCFAVSHGATGKGNDQVRFELGFYALQPTIKVIAPWRMAEFYNRFAGRNDLLDYAAKAGIPVSSTKAKPWSMDENAAHCSYEAGILEDPDHTPPADLWKLTVDPLKAPDAPEDFTLFFEKGLPKKLVTSDGKTITDSVELFLEANHIARRHGVGRIDIVENRFIGLKSRGCYETPGLTCLRSAHIDLEGLVMDREVRALRDQFVTISYGRVLYNGLYFSPEREFLEEAIIASQKTVNGQVRCRVYKGSFTVLGRSSETEKLYDASESSMDEIGESFSPEDAGGFISIQSIRLKKFGQAKVAKGEKF</t>
  </si>
  <si>
    <t>&gt;3947_g</t>
  </si>
  <si>
    <t>MAAGQKLYPRATVKKIVKAHSKRNVSKNVDVLIFLDYALFLQTLMKEASIDAKKAGERGISAKSVKKVTELALSKFKG</t>
  </si>
  <si>
    <t>&gt;9452_g</t>
  </si>
  <si>
    <t>MSFKKHNRQYDLVVLGATGYTGLLTVEHIAASFPTDLKWAVAGRSADKLQRLVSECQAQKPDRIQPVIEVCNVNDEELGILARKTFCLITTLGPYCRYGEPAFKACAEAGTHYLDCTGEAPFTMAMIKKYEATAKASGAWMFPQSGLDSAPSDLLTWALVSTIRSKLSCQTSDVVVDLDRLDSTPSGGTFESILNMFEMYPVKVLLQALKPYALSPVPNTHPGPKKSFAASATGLTSVPALGLLLEGVTGDTNAALVFRTWGLTKTESSLQKEFYGPNFTYREFMKAPNVLLGILTHYTLSISTALLLLSPFRALMRKFIAKPGDGPDKEAAKKDRIEFKAIAKPDLDTKTTKHAFGTLSYTGSMYYLTATLLAQGAATILQDDEIKLTGGIYTPACLGQPLIDRLKNDGMELETEIRDI</t>
  </si>
  <si>
    <t>&gt;400_g</t>
  </si>
  <si>
    <t>MSLNALAPRPLLVTATLPIPKIIATLSVSITVTVLTVARTKVAAAEPSKRIPL</t>
  </si>
  <si>
    <t>&gt;683_g</t>
  </si>
  <si>
    <t>MSIQTGNTRHVSVDFLNPYHLRRKQFWTDISARDFLRTNYPFFLHTYDAYTYPIQRADAIRYFLLYHYGGIYLDLDLTPYRSLAPLLQFPAFACITTPTGISNDALGSVPHHPFYRLVIENLSVYDRSWVSGYITVMYTTGPLFLSATWIQYLHRGVGERVRLLVKSGIEGDSYGFFRNAQGGSWHGRDLAVILWMGRHWVLVTVAGFGVGFSVTGLLWVGFRVVVRLVRGRGEEGLGGKGWE</t>
  </si>
  <si>
    <t>&gt;6380_g</t>
  </si>
  <si>
    <t>MTIAEEFATRNFSIYGQWTGVVCIFLCFAVGISNLFHVSLLILFGALCLACSFLIIFIEIPLLLRICPTSSTFDTFMRRFATNYMRAGIYLAMGIVQWLSIIVGASSLIAAAVLLTLAASFYALAGVKGQGFVGSKTLGGQGVAQMII</t>
  </si>
  <si>
    <t>&gt;9089_g</t>
  </si>
  <si>
    <t>MSQKTTTSSLSLPSSPTDTKDFPPLYPSKSTSSTFLYTSINPQSQSTPTTTLSGPSPMTPLLPTTFTTTITIASLAAKVQTLEDLVEKVRKEHEIGKAEVKEVKQSICEIIDCLEDVKNIVRFVMSAEAKGEEGADDV</t>
  </si>
  <si>
    <t>&gt;1466_g</t>
  </si>
  <si>
    <t>MAPGGFVGTADASRVEAPVTWKAYVMCVSAAFGGIFFGFDSGYISGVLAMDFFIHLFTGLPIPGPNATAAETAAFVIPTPHKSLIVSILSAGTFIGAILAGDFADWFGRRLTVIAGCVIYSIGCILQTASSSLGLLVAGRLIAGLGVGFVSAIIILYMSEIAPKAIRGAVVSGYQFAITIGLLLASCVDYGTQNRTDSGSYRIPMGLQLAWAIILIGALIWLPESPRYFVMKGRLDEAAVVLERLRDQPAGSELIQAELTEIIANHEYEMSVIPQGGYFASWANCFTGSLWNGASNLRRTILGTSMQMMQQWTGINFIFYFGTTFFTQLGTINNPFLISLVTALINVLSTPVSFWIIEKYGRRTIMIWGAFGMVISQFIIAIIGTITDEAAAVKTMIAFICIFVFFFASTWGPGAWVVIGEIFPLPIRSRGVALSTASNWLWNCIITVITPYITSTAGGGVDMGPKVFWLWGGLCTCCLVYSYFLIPETKGLTLEQVDRMLEETSPRTSSKWVPHSTYAAEMGMTDKAMVSNVEHSEGEKQEV</t>
  </si>
  <si>
    <t>&gt;4697_g</t>
  </si>
  <si>
    <t>MKNRDSIEVQFDQIQIPDFNDSLPSSYFSSLAKYAKSLDKSDLRNPCIPYNGKLRFLSMQHISQEINAIGARILETDNATSEDLERLRFLLHDQATAMKDLEYINNHLVGVSEDQYFDTNKSLQSLSLTPSSLFGGWLYSAPLPQTLLSTLQIALQHYLPKRLTWSTSEKKSQPRYYTKGGTPTEISTPVLFLSSMILSLCSGASIVVPMIIMSVKPGETKSLITVSVAIVLFGFVLAAALRARTADVSLATATYAAVLVVFVGVSNGNRS</t>
  </si>
  <si>
    <t>&gt;6001_g</t>
  </si>
  <si>
    <t>MANDEYDFLFKVVLIGDSGVGKSNLLSRFTRNEFNLDSKSTIGVEFATRSIQVDSKTIKAQIWDTAGQERYRAITSAYYRGAVGALLVYDISKHQTYENVTRWLKELRDHADSNIVIMLVGNKSDLRHLRAVPTEEAKQFASENNLSFIETSALDASNVELAFQNILTEIYRIVSQKALDNGDSAQANLGAGTNISLSKPADEGAAKGGKCC</t>
  </si>
  <si>
    <t>&gt;6887_g</t>
  </si>
  <si>
    <t>MEPSNKKRRLAPKVAEKPLLDPNQQVQYNYKPHPPIQDAAPPPERTDFESFARHLQDAAMLIYAQANRSPYTSVSVLLLRWEDDSSVEQDLLQLQSVFRERFNYRTETWAIPSCLNPGLKLTMQMAQYLEYARADHLWIVYYAGYGFLGSDHNLYWACNSRDDSSRLKWDGVRCLLEDVQADILLLIDSCAVADAPTAGNHGVKQAIAAYSPDQAGREPGPRSFTFNLIEALNRLGGGRPFSIQRLHEEIIAMKHNRYLQHPMANGTATTSAGHERMPVCFSLTPGTLQSITISPIGQQPPSSLLGSPIGSPESEIPRNNFSETHGIKVNSNSDLTFEEMRALVCTTFLGEPSQDMASFKQWLHNTPMAASKIAVEGMFHGPPTVLLVSMPIAVWNVVAADRTCAFLGYVNSHNMTTEYQNLIGGISPIGKAATYKELEDGKILLEARQAAASTPIMVRHEPIRQDSMQQDTLRQDSMLQDALIMGTPSLSSQALFQDPPSMIMPEHKNEVEDSVEMHEAAEQLKALSHVRHVSHDHAANDRNHSHIASEDSPTIRSGREESASSQEVGDSGGDDQMYNSEYNSPARPKPRRSIQKQGPKQDTRCTLCSHAPFKDSSSLRKHIAAAHTRPFPCAFSFAGCTSTFGSKNEWKRHIASQHLCLTYYRCSSCPQSTIEGKGNEFNRKDLFTQHLRRMHAPFAIKKAIAKGDSKLQLEWETHVKEMQASCLVIRRQPPQRSACPKPDCSNIFEGAGSWDDWTEHVGRHMEKGEAGRLGVDRLLAQWALQQNIIERKEDGEYRLIGTEREGGIGQGYYSDGNGGLKPKNDLDDGKNEIDSMLMDV</t>
  </si>
  <si>
    <t>&gt;17546_g</t>
  </si>
  <si>
    <t>MSHQLTFADSEFS</t>
  </si>
  <si>
    <t>&gt;9648_g</t>
  </si>
  <si>
    <t>MGVTGLWPILAPSARPTPLPTLNRKRLAVDASIWIYQFLKAVRDKEGNALRNSHVVGFFRRICKLLFFGIKPVFVFDGGAPVLKRQTIQGRKRRREGRREDAVRTAGKLLAVQMKRRGEEEEEKRKKDKQREKAGLPIHRDDDEEPIPEDLVYVGEMGMSAQERNQNRKFRKTDAYHLPELTNGIEGMGQPNDPRVMSVEELEEYARQFNSGEDVNLYDFSKIDFDGEFFRSLPAGDRYNILNAARLRSRLRMGLSKEQLEEMFPDRMAFSRFQIERVRERNELTQRLMNLNGMNADMAGVGVGRIAGERGREYVLVKNDGVEGGWALGVVSMDKSTGERNKPIDVDALHPKPKEKEESEDDEEFEDVPVEGLNRLPKAKPDSKHNFTYADFQAKELVDQRKKFYASRQTEGTRYASTPPEELDSLFVEDSMEGSSNNNRVVYDEEQEDLDRAIALSLQKDVEGTESDEEEHLNKAIALSMQKNHPEEPESEKNFDSEDIPVPTYKQKAVEPTKPLTKTSGGMIAHIVNNRANAAVPKRKEPSMGSDSDSDMDLQSALAKARKQKAPEMRMQPAPVTSNLNNLFDGPLPFEKLGSIFGNKGKGIEKPIPTQGSANPLDDMAGGFDATVEDEEGPRPIPPWLMNSNDIRIQVEEQKKKDRALNAADREYVHEEERLLRKWDGPIQIDSSDDEDDVRIVDAPLLFQRTATKPDKIAEDVRAMSPVLDTLQDREPSVRPKANEKGELGNPINAEEEEVEWSESDYGDVATDSTKTADAGQNASKETAKTPSKLPSPNLKDTTVPNANGNLSALSGIDAPKSPDMDFEDIEMPDNTTTFPSESPFISEGPRLPVDDDFERQMDEEFGDLSDPEEEELLAQLAIEAEEHARFASTLNNKSAAQNQEEYEKELKTLRAQQKKDRRDADEVSHIMITECQALLRLFGIPYITAPMEAEAQCAELVRLGLVDGVVTDDCDIFLFGGTRVYKNMFNSNKYVECYLSGDIEKELSLSRDQLIAIAHLLGSDYTEGLPGVGPVTAVEILSDFPNANGLEEFREWWNSVQLNPQAMVAEKSTFRKKFRRSQATKLFLPPAFPSAAVTEAYLKPEVDSTPEHFQWGVPDLDQLREFLMVTIGWSHERTDEVLVPVIRDMNRREQEGTQSNITRFFEGAVGVGAMGVGNHHKEGGSKRMREAVGRLKARKHGGGDNPLGKTFADEAAEWARNNDLSWTEREQVKMYGKKGGKGKGKGKGRGKSKAAQILEQVDEDENGEASSVAGQGGENIPEAQSGKGKAKAKSKAKGKRKATAILEQTGEDEGVETSSAVTSGKDTPGPDDVEADDESGSADEYRDTASKTKGKGKARGKSTAKRKRVKI</t>
  </si>
  <si>
    <t>&gt;3481_g</t>
  </si>
  <si>
    <t>MPTFSFLKNRRGSQLLDQNVAVNVDSESSPDKAQRKSKRTYLRSLLQQKPILFLELRKQRRSDQLAAFEPQSPIPTEQPMSPMSLADKNKPLPQPPTPATEVAPTSRPTVKLERIISPIALPDLHKLFSGAPQFFDRSEGHHTGAPHPSVAFPWNLEVDIRDLCDHAQIHDEAWGPITAWPHITLQIRRNPEALEEHREKHRAHFLPRCRERPSMLSMQGIERGTVGYQAALELEVADALEIPDISTDNTQQSVSEHRRKFLNSKDGLRPITDASLIDRLLAVSETYHEDPMKHERPVVELYTQLFTQVLFPPSKIIDTDDPYSLQVQIEVLITILAAPLVWVDFSLVEWRIRLGQILWGSSVNLEPEDEIVVNGEAIHEPGTQKYWLLLQILLSSELLIRLDAISMNIDRGIQAANPVEIKRFDKLATTSVKWSLILARTWLENIRLQKPGPDVQTELKPPGWLASLTGSTSAPAPVKDELGQLQFHGRHQARQLAGLVHFARKLNWPGLEALSLKVSANNITIVDSLENTPTETPLSMPTQRSASYFSKRRPGFGRVLSSQSNITAITRPAGWLSNSYLSSLILPGEGLSHFLISTLLENDSAAIAKLGDQANLYGGFIYGGRSFWSTACIVGRVLAARKGASECIGWISSDVTPRGAGENWVDIDIEATEEPEIKPEKKSHKARIWQKTAIEHDGHVLGGADTSSVLPGDFIIPSDEPIQAPPTVTFESLDLFAAVDSDATTPADEKPPPQSSTSSATKISMYSAMIRFLIKFEGEERKEINIALNHDVLFVTAHPCVPSPYMDILKSPSFLEVDKDRVPKSTSGHPLHKAFTYTKIPISHLLAQPLSTPLAALLELSGTLDVDPALSSTHTTSSHIPKVLVIDCTDVREVSFPQQPGVQVVHRHVFGSDLEMLARALCAERGWNALWSRRGRGCLACAVREAGALGWGVVVRVA</t>
  </si>
  <si>
    <t>&gt;3656_g</t>
  </si>
  <si>
    <t>MSIRVLLREYPHRSIALVTTSHVLLFRHSPSTTEAIANGSLTSIQSIHTRASADGGSAPRCMVEFAETSSVDLSDYRTLSPLPVHGTLGLITINNDVFICVVTGTTKVASVRPWETVERIFGVEFYCLNNSDYDNTFTDNFDPYLSESQDYGANISRRDPLLEHPCVDLQKLLSDGSFYYSTDFDLTNRLQDRSTEPSTFDIDNLDESFLWNSYMISPLVKFRSRLVAHEKEALDCSRILTSAIRGFVLTITIPSSSAPLRSRKTGLPSALTLISRLSCRRAGTRFNSRGIDDDGNVANFVESETIYWSPTVVGHSSPSDEKPAGICFSYAQTRGSVPIFWEQAPGLIPGQQKISITRSAEGTQPAFDKHFGELEQNYGAVHVVNLLSETKPGEAELTSFYRYGIKHSPLYQTADNSEDHRLLTDTEFDFHAETKGPNGYEAASMIRRLIERFADGFAYYLSEEIVDPEEEGREKEHRRTVVVLQQEGVFRTNCLDCLDRTNLIQTIISQMAIESFLAHRGERAASDFWMRHSSLWADNGDALSKIYAGTGALKSSFTRHGKMSLGGTFSDLRKSTQRVFINNFADKGRQNTIDVLLGRLVGQTPVHLFDPINDYVTGELAKRSSAYQSSKMISIYAGTFNLNGRDLPEGTDEDLSSWLCPDLDSSQQNPEIVAVGFQEIVELSPQQIMNSDPTRKQKWENAVLRTLNRGLKASGKKDRYVLLRSGQLVGAALCIFVKISVLHEIKNVEGSVKKTGMSGMAGNKGAVAIRMDYANTQICFVTAHLAAGFANYEERNRDYNTIHHGLRFQRNRGIDHHDCIIWMGDFNYRIGLSVEKVKALVKMGDLETLYENDQLNLQMVAGLTFPYYSESRITFSPTYKYDLGSDEYDTSEKARIPAWTDRILRRGTNLRQINYNTAPLRFSDHRPVYANFLCEVTIIDEDKKEALSREIYERRRTDVGSTIANTQDDDTDDEDLIGYDPIEPGLPPASSDRRKWWLDNGQPARSTISPPQNGLVPNPHRPSNPYTPTDEPDWVTVPRIPLPQSQSSSSIQPRRPTPQASLSTNGTTRKLPPPYNPATSTLSTLNKNFSSSSLQDSPPKTSINIPQPPLATERRLSTSTASSTSKKAPPPVARKPVHLTSPAMIASPILSNSNVLMATATSARPNGIHKARATVIDPTGFAPPPRRIMSQTRVGSTYGRRDVEDRRDVLTPPAPPQPRRPGGKKAGVNGHAAEDNAQNDEGPRPTLPPRRHTDLLGDDDDDVLGGWEALKPT</t>
  </si>
  <si>
    <t>&gt;7802_g</t>
  </si>
  <si>
    <t>MRRGTIIFLVIILMFVALFFNTFGTLISLLVETGGDDVIRRAEIPAPGSEKIDNQTQLIPKIIHQTYINSSIPARWKAGQQSCLDLHEDYEYKLWTDASSREFIAAEYPWFLETFDGYPFPIQRADTIRYFVLAYYGGIYIDLDDGCNRRLDPLLAYPAWLRITTPSGISNDAMGSIPQHPFFLSVIEQLPYYNRNWFMPYITVMYSTGPLFLSVIWKKYLGTKRPPMEHVRIMMPDEYRGFKWSFFNIVKGNSWHGKDAQTIFWAGRHWFFLTILGFSIAGVLAGSFWWVWKKWCMSDKKQKTSLGRGVFCLWRRASSKDKYELVDHMA</t>
  </si>
  <si>
    <t>&gt;701_g</t>
  </si>
  <si>
    <t>MASAIPETTKQWALRGQGSFDNLKLETAPIPALGEFDVLVKVHAASLNYRDLMIVMGTYYWPIKDGIVPVSDFAGIVLSTGPKVTRFQPGQRVAGTVHQSHLAGTITGKDAANSLGALMDGALRQYGVFNENGLVEIPASLSYREGATLPCAALTAWNALYGGDRCLKPGETVVTLGTGGVSLFAVQFAKAGGAQVISTTSGHGKKESILRGMGVKDVINYQENKEWGKTAKELSLDGRGADFVLEIGGPNTMEQSCDAAAIDGVIAVIGTRGGRSSGQAMAHTALVTTRRIMIGSRLQFEDMNKAIEVNGIKPVVDERVFGFEEVVQAFQYLWEQKAVGKVVIDID</t>
  </si>
  <si>
    <t>&gt;10702_g</t>
  </si>
  <si>
    <t>MSFVKTNLATQVNSGLVGPSTFEGDLLSVFYETTPEALHAILPPGLKLRGEPIVELELNDFHKTNVDVPYKEAAMLVCVTEERTQIPGRFVVAMTLSSDVASFLGREARGFPKKVGHVGGKLDGKDHFPAYCARHGVCYASYSADCSQAPNDSARLAAALVQFTVPARPETDASASAVFNYIWPVGVRSLMKPLLQPMWLTCTPITDAKLALGSVTLTMSRHDPWACLPVVKVLGATVTTAAMSLIAGDKQYNTEVDPKAFLPYSFAAWDEPQN</t>
  </si>
  <si>
    <t>&gt;17553_g</t>
  </si>
  <si>
    <t>MQARFLLLPLLTFLALAVEASPSPDPLEGQAEATTQAATQMATTTIAGSLFTVDGTTSATWVLFTQTFAATALGTWDLGATPKVGTIGFGSIAGTVGGEVSRRAMPTPELGSG</t>
  </si>
  <si>
    <t>&gt;1377_g</t>
  </si>
  <si>
    <t>MTTRPLSITSREDASLPSSHLSSTARDLEKQNTAEDTYVPSSGNPKPGSARITRTQSLIQRKKTQFTHPLAHVHTTEAEIVDFDGPNDPYRPLNWPFRKKVVTTLLYGFTTMGATWASSVYAPGIDQISEEFGVGQEVGLLGLTFLLLGFGLGPLLWAPLSEIYGRKPAVLAPYFIAACFSFATATGKDIQTVLLTRFFAGIFGSAPITNTGGVLGDIWAPQDRGTAIVGYAFAVVGGPTLGPIAGGAIASSYLRWRWTEYVTGILMMAILILDVIILDETYPPALLVNKARRLRHETGNWALHARHEEWDVSLQEMAHKFLMTPFRLLATPICFLVALYASFVYGILYLCLSAIPLAFGEKRHWGPVTSELPFLAILLGTITGGAANIFNNKFYTRKYHANNNKAVPEARLPPMMVGSVFFAGGLFIFGWCSPEHIFWFAPILGLYFMGFGFFTIFQAALNYLIDTFQKYAASAIAANTFLRSVFAAVFPLFVNPMFHKLGVPWGSSVLGFFAVALIPIPFLFYVYGPKIRLRGQFTAQVM</t>
  </si>
  <si>
    <t>&gt;1444_g</t>
  </si>
  <si>
    <t>MSIPLSIYKTNSIETSPKSPERSNHLANRSITELSPDSIPQAHRQHHDHHPHLRHRSKEAHISNQGALSDHGSKSEGATPYDSQNASRRGSIFGWDDVGSGREKRTVKEGEVKEERDRGFLRASELRNALTSLNTLSNSTSRRLDNTYYSVLEKLSILQSTIASMRELANLTRGINQIFQNEAGEIFNDFNGQLDGFEGFEEQEMRIKQLQRRVDTGRERIKILAKRVNVVKERVEGWEKAEEEWQGKTRKRLRILWIMISICGAIILGVAAFQYTPTGTQTPASTGGHNATGLLGIIPDIEVPKNHTRSSKEPVHQLAGLKNKDINKPADDPRLQIFDEL</t>
  </si>
  <si>
    <t>&gt;2248_g</t>
  </si>
  <si>
    <t>MKNGRPVSNVLEPKTAGVANEGIAITREISCVDLELLHNYTLHTYKTLTASPALWEFWRVTVVHIGFDCEYIIRTVLAISALHLAFLLPEKREFYKAQGIMHHRYASRAAVKLLCEVREEEVTNLFLFSILTLFVVTALGSPNRSNGYFIGESGFPDWAFLLHGTRSLFSLVTSDITGPDFPLRIFMDYGIRHWNTRLSFSPASRPASPDSPSGIPPILNQLAARIRDAVHDPALLHTYLSAIDELEMSLLASEQQQPATYSDVLDSFIWLFQVSDDLVPLLRVPTQEAVAVFAHFCVLLKRNDAGQWWARGWAERLITGALEVLDEDHQAWIWWPVKEIREGGSGVEDVH</t>
  </si>
  <si>
    <t>&gt;4319_g</t>
  </si>
  <si>
    <t>MRSSTAYLSIFLIPISALQIPSIFSPFNEPYLEGNSSIIPTEHDLLKRDGNCPTHYNSCSTFAAADAGACCTSGSVCTTDHAKNVACCPIGATCTGTLALSTATGAVLGNGATTTDTDTTATATATGTGSINYVSNAFFPFPIIPTSYSNSAACNSAFLDCQSNYAACTAELEGGNAFAVTIIAPQGGVTVSPTAQSLGVASATSICSSLSSAGCYNIKSSDCTLFANSFVAATGTSEDAAQARITMAPIVTAGMFVGMGLGVLGQMV</t>
  </si>
  <si>
    <t>&gt;7092_g</t>
  </si>
  <si>
    <t>MDMEKLKRMQQSVRIGDGKGTPRRKVKKVHKSAGVDDKKLQTALKKLNVQPIQAIEEVNMFKQDGNVIHFAAPKVHASVPSNTFAIYGNGEDKELTELVPGILNQLGPDSLASLRKLAESYQSMQKAEGGEDKKDDEDDDDDDIPDLVAGENFEDKVE</t>
  </si>
  <si>
    <t>&gt;8945_g</t>
  </si>
  <si>
    <t>MSFQIARTAFSSLRNSPASKQRLSQVQRHFSATTSAKKEIQEAYILSASRTPTAKFNGSFTTVSAPQLGAVAIKSALEKSKVPVSKISDVYMGHVLQGNVGQSPARQAAIFAGLPSTVEAITINKVCASGLKAVVFAAQNIQLGLSEAQIAGGMENMSRVPYYVPRASGLPAFGNITMEDGLIKDGLWDVYNQFHMGICAETTAKNHEITREMQDEYTKQSYSRSQAAWKNGAFKDEIAPVTIKGKKGDTIIDTDEGFLDVKFDKLSSLKPAFLRDGTGTVTAASSSTLNDGASALVLGSAAIAKEYGAGSRVLARICGSADAAIDPVDFPVAPAKAVPLALERAGIKQEDVAIWEFNEAFAAVIKANEKILDLHGANVNPLGGAISLGHALGSSGSRILTTLLHQLKVGEYGVAAICNGGGAATAMVVQRIAVEDV</t>
  </si>
  <si>
    <t>&gt;620_g</t>
  </si>
  <si>
    <t>MNSATAAYQTSLAGGDSVVPPKQMAVLQNLKLNDGNEIPMLGYGLGSANYKGSLNGPLDQKLIKTVVMAIKAGYYHLDGAQVYGNEAELGAAIKEAGVPREKLYVTTKIIGTVNQNAKEAFNESLRKLGLDYVDQYLIHAPFFAKTPEDLQNKWADMEEIHASGKAKTIGVSNFLKPDLEAILKTAKIIPAINQIEYHPYLQHGDLLEFHKAKGIATAAYGPLTAAVKAKPGPLDETYEHLASKYGVTPGEVALRWTIDQGVVAVTTSGSEERLKGYQKVAQFKLTPKEVEEIAEIGKQKNFRGFWKNRYATDNWS</t>
  </si>
  <si>
    <t>&gt;10442_g</t>
  </si>
  <si>
    <t>MSVYFGPVPPPIPWGSRPQTTQLRRPSQPSLDASIEDLTRKNAVYYPNYRVYRGETPASLNYNCISHVFYAFAQVSLDGTVLLSDEYADAQMPVDGAIGCIGSFMRLKQEHDYLKLILSIGGGAASQHFATVAASAASRDAFGRSAKGLVEASGFDGIDIDWEHPSDPEQGRNFLALLAAIRLHLPDTRYILSAALPAGQWALQNIDLYKAQDYLDLLNLMAYDFTGPWSQVAGHHAQLFPSNPNEASGSAAVDYVLSTGFPAKKVLLGVPVYGRSFLGARGPGEGFRGEGGEEGTFEYKVLPREGAEEIVNRRLGAAFCEGGDGGWVSYDNTETVRMKGEYCMEKGLGGLFYWTGTADAPPGSRSLISAGFKALHGG</t>
  </si>
  <si>
    <t>&gt;1134_g</t>
  </si>
  <si>
    <t>MSTPSNGHATNSAQTTTATQLSESSSTSSTSTTTAHRRTALADAAAMINGGGLGHASRSAAQPPPSAPLEIAKALDIYESQFLPHHPRSLPGIALRSFALGLAAAASLLLSLLLIFAQNPLWRAPFFVLSLTLFHFLEFYTTSLTNTSSAQVSSFLLSSNWPAYAIAHTASLVETLLTHYLLGPILPPSIHYALLALGLFLILLGQSVRAVAMLTAGSNFSHIIRHTKSQTHVLVTTGIYALFRHPSYFGFFWWGIGTQLVCGNSICFLAYAAVLWMFFASRIAGEEELLVKFFGDEYVQYRQRTSVGIPFIR</t>
  </si>
  <si>
    <t>&gt;440_g</t>
  </si>
  <si>
    <t>MTTKGKQLPHERRKGESALSDFADYVEKQQKHRYPTAASSSSAALEDHAELDILNSLDLADTSPAVRLKELLLNPDEETLDKLVALLEGRIAEGHGETVFEIGFENNGDSMALTREEWDVAMKRLVEAAKNVRSDCHVLLTKHVGGEVEAESTATATVSEKDKECSGKILVRQNPATVEDVIETRIAVVGNVDAGKSTMLGVLVKGGLDDGRGKARVSLFRHKHEIESGRTSSVGMEIMGFDTIGQVVTAEVPGRKLSWEEIGKRSAKVITFTDLAGHERYLRTTVFGLLSSSPNYCLLMVAANNGLIGMSKEHLGIALALNVPVMVVITKIDICPPQILEQTIQQITRILKSPGARKIPIFIKNMEECINTATQFVSQRICPIFQVSNVTGESLDLVRAFLNILPHHGHYDADAPFEFHVNDTFSVPFVGTVVSGIVKSGVIHAGESILIGPDSLGQFTTTTIRSIERKRISVPAASAGQSASFALKRVRRKDVRKGMVVLPKLEQNAPKVYREFVAEVLILSHATTIKTKYQAMLHVGPVSQTCAIIDIDRSFIRTGDRATVAFRFVQRPEYLAPGDRLLFREGRTKGLGIVKSVGYDPSKPLNPDAAKEREKEEEGEASALKGEEGNVNVLSPVEGKGKGKGKEGNGSVVSPVEGKGKGKGKEVVTSHQTGGA</t>
  </si>
  <si>
    <t>&gt;8296_g</t>
  </si>
  <si>
    <t>MTNSWEESKLILPTIDSDINALILDYLTTEGYPSAAAKFSKEANLPPQKEEESIKARRKILHFIHSGKIQEAIESLNELEPQVLDKDPSLHFALLRLQLVELIRTSNATPGADITPAISFATTHLAPRAPMNKDFMEELERTMALLVFPNDDLEPHLAALLQPTLRRSVADRVNKAILGCQNQRRDAAIRNLVRLRAWAENSARDSKKDIPARLELGLDGENDTQENGHEPMIT</t>
  </si>
  <si>
    <t>&gt;7451_g</t>
  </si>
  <si>
    <t>MVFSQFRSRFQAKRQQEQESEKTSAPEDRLANNNDGITGLPVDLSSVTDNPPPVLAPKDGVNSTIFEKDVDEEKGIRAGSSPPSTLDLDGFDENDPVIRDIPLSVRRVVSLHDDPTLPTLTFRFFFLSILFIVPGAFASQLGHFRTTYVPYSVFFVQIASNYVGLWMSKALPDWFIRIPFTKRGFSINPGPWSVKEHVLVTISAASGATYNLAFSPISLSELYFNHRVPGAVAVFFMMAVVWTGYSFAAISRQFLLYEPHYPWFQALCQTGLFEVQKKQNEEPTKLSRRQIKIFWGVLLGITVWQFLPEYIFPFLSSLAFLCWVAPENATANFIGGGLGGMGFLNFSLDWSNLSNLNQMGSIFLTPFYTQMLCFLAFVVNCWILIPWAKWGNLTTYKPGLMSNHVLMENGTKYPLIALLTPENTLNQTAYEQYGPLYLGGQQLWGMFFDYASFTSALSWMLCFGWGPISKAISKIRSRDRGVKGQSINWQYPDQLNILQRSYKEVPLWWYIALFLCSFVTIIAIIATGELYIPVWSYIVSLAIGAILVTPLGWLYANTNYQLAIGTTNELLYGVMINAISGHKNPVGATVYSSIAGDAWYRAQYMLQDQKIGHYMHIPPRDTFFSQIWGCTLGVPINYAVIRWVLSTKSKMLTGEEPDPSGQWTAQSITTSLTTSVEYVLVGPTRLFQEETFKVLPYGFLLGIGAPLVLFALHKLFPNSKLKFRLWNTTIFFSAMTSFWGNLSTGYFSSIIGGYVIMRWAYRKRYALWARYNYVLAAAFDAGFNLNLLLIFLCFGSGATIVMPNWWGNNEKSVERCFAL</t>
  </si>
  <si>
    <t>&gt;2317_g</t>
  </si>
  <si>
    <t>MRLIKQNIERDGSGFITLFPEEPEDMWHAYNLIAQSDLLRASAIRRVTTETATGSTSSTRVHITLLIRVTSVDFDPQAGQLHVSGKVAEENKWVKVGAFHTLDLELHRNFTLEKSNGWDSVALDMVREAVKVDKDGTVPAVVMEEGLANICLITEYQTILKQRVETGIPRKRSGRAGDHDKGVTKFYATVLETLKRHVDISLPRPLLLASPGFTAAGFQKYILDEASRTGDKAVLKNKANFVVVHTSSGHLHSLNEVLKSPEVTSKLSNTKYATETRLMDDFMTLLRKDERRAWYGPNEVEKAVEQGAVGRGGGILLISNALFRSQEIGVRRRWVALVDKVKEEGGEARIFSSDHESGKRLEGLGGIAAILTYPLDDLDDDEEDEIPNREVEGLVI</t>
  </si>
  <si>
    <t>&gt;2706_g</t>
  </si>
  <si>
    <t>MEYELLGLGGSSIVSAESGGTTVLKGHQVWVGEKRCAVSENPDRYSFTAVRAGTVWQCSTVHQKYLVDATVRARQIDNIVEDNIVEEIRYELPLRGRAFEERPYVKRELFALGSAIYEIMSWKMPFEELDDGDVERMYDVTRLLAGDVIRDCWNEKFDTANEVEIALMALRG</t>
  </si>
  <si>
    <t>&gt;10756_g</t>
  </si>
  <si>
    <t>MSPDATSPYPERPIKPLPKRRLRERLSPEVAESIHYPPAPKTTTPLFYHPYGIRDDRATNSLVEPQHPSERERADEIERNYISRRNGDDLDSDEDETAYRSRIYSRHSADTTGRSYRYVQKADAKHPNPQPPGSTASSADGYDSFENTNNKKKRKIPTPGDSNLNGVHLSSDLAGMGISGPEDLAEDTANGIGAGSYHSPGGVSQGFSGPGRGRYGRVRNGRSPLRTLSDASSNWGNGRTTKQRQPQWPPSTEAPGIISRSIASANAEKSPITPARGQENISLLQQQASKKSSPASTQFTFTCDSQVPGTVPWPGPSSSSVNQSPLAARMSTHGTQTSPNMPANVHPADKAAQRPAGSPQMPNGQKQAQPQTAPPKKTRRRPASKEYQIQARQRRHQQEFRNYHHPPALEDIWICEFCEYERIFGTPPEALIRQYEIKDRRVRKQEAERRRLLEKAKMKGRKNKKSNKGSKAAAVANIQDKQPQHQQTQQAASMNQSQSQGTQSEEAYYEDEYEEDSAQDDPPPPSPVGHSAPGQHEVVQPEPDPRKAPSLHNGVGVDTRIAV</t>
  </si>
  <si>
    <t>&gt;7908_g</t>
  </si>
  <si>
    <t>MSVSTVQLMGYLEFLQGTTLQKYYQRPSTALAIFRRLLPHLAKTLVMALLYMTEPIPLIDLDVWVQTRSKKSREKALSILSRLNIVTITPLTKDKLQTVTLTKNFRSSLRLALTGGGGHQSFGVPSSNAVEGVDIDFLDHFATDKWEGILHYIVNSLGNGRRQGGDGPSPTVIAILEAGHLVQKGRHSGSSITKLGFGFLLQEVNAQVWTLLLLWVRNAEHMNLDSVEILSFLFMLGSLELGRAYSTSPLTEMQRAMLAYLVEFGLVYVHPSMLTQFFPTRLATTLTSDSSALRSVSAGFDSGMKGGSGAKGFIIIETNYRLYAYTDSPLQIAVLGLFTKLITRYPNMVSGRISRESIANAIAQGITSDQIITYLSTHAHPQLVKRSAAIGGPVLPPTVVDQIRLWQIENERMKATPGFLFKSFEDAKQYEDCVKYADEIGVLQWRSDAKKMFFVTRYEQLSEFLKSRKAK</t>
  </si>
  <si>
    <t>&gt;5392_g</t>
  </si>
  <si>
    <t>MLLIPTFLVLFAVLVFSVVADWTAQQWDIIVVGAGPAGIIAATRMAQAGLQTLLLEQGGPSYGVTGGDLNSRRPAWLNGTNLTRVDVPGLYSSIFSNGANLTCGGYINAYGGCTIGGNSAINAGLFFEPPASDYDLYFPQGWKSKDIKNATQRVYSMQPSTNLTSQDGVRYLQSGYVAAKKWIVDGLGFKDVDVNAEANNKTEVFGYPIFDYAQEQRGGPVVTYLPLALQKHNFQLQSGIHVLRVERNGSNATGVTALVSGIQRTISLTSRGRIIVSGGALQSPALLMFSGIGDPAVLSRLQNAGQLSSNLTSNHWINSTSIGAGLFDNPNTFIELQSPAIQAYAYSYDSPAPTDSQLYLQQRSGPYSFAGQTSVFWDTLKHADGSTTSFQGTIGVAGYAGYNNNETITLNVYGTSGLKSSGNVVLDSNFKPGPDGNVYYSNSQDAIDISSFIHKIFQGLPGAGLTPLNLPQNSTKAEIEKYITTYSEYARGQVNHWSSSCRIGKCVDTHTTVVGMRNLHVVDASIIEPLTVNPQFGVMVAAEKGSELILGLMGKEIVHS</t>
  </si>
  <si>
    <t>&gt;2353_g</t>
  </si>
  <si>
    <t>MSNTTFKLNTGASIPALGLGTWQSDPGAVEKAVAHALSVGYKHVDCAYCYGNEDEVGKGLKKAFDSGVKREDIFITTKLWCTYHSRVEENLDKSLKSLGLDYVDLYLMHWPVAMNPNGNHEKFPKLPDGSRDLVKDWSHTQTWKEMEKLLATGKVKAIGVANYSVRYLKELLEVATIVPAVDQIESHPNLPQQDIVDFCHSKGIHVTAYSPFGSAGSPLMTERVVLEVAEKRRITLGSVLLSYHIARGNSVLAKSVTLDRIESNMDIVHLDESDMKILNDYSEELKRNGKQVRYVYPAFGVDFGFPDVSSA</t>
  </si>
  <si>
    <t>&gt;9070_g</t>
  </si>
  <si>
    <t>MCGIVGCHHVPDAKAFKPTALKMVKQCRHRGPDWSGSYMANNTILAHERLSIVGVDSGAQPLTSADEGIALAVNGEIYNHRVVRKTLKAPYHFKTHSDCEVIIPLYLEFDIDAPKYLDGMFSFILYDKKQDRIIAARDPIGITSFYQGWSSKMPGAVFFASELKCLSKVCDKIISFPPGHIYDSKTDKTTQYFNPSWLTSPEIPTTPVDYKLLRETFEKSVRKRLMAEVPYGVLLSGGLDSSLVASIAQRETLRQKAVVLAQMNSTTSPEPEDEDKGEGLVGMDDDNKLSTVTYLPQLNSFSIGLPNSPDTKAAKVVAKFLGTKHHDMTFTIEEGLNALTDVIYHLETFDVTTIRASTPMFLLSRKIKAMGVKMVLSGEGSDEIFGGYLYFHAAPSKSAFHEECVRRVKNLHLSDCLRANKSTMAWGLEARVPFLDKEFLEVAMNIDPEDKLIKKDRIEKYILRKAFDVSDEPGAQPYLPHDILYRQKEQFSDGVGYGWIDALKDNAELQVTDEMFKHPKPEWGTDIPDTKEAYWYRMMFDEHFPPCCADTVMRWTPTWSKQTDPSGRAIAIHSHKYDEKK</t>
  </si>
  <si>
    <t>&gt;4201_g</t>
  </si>
  <si>
    <t>MSSKQVPLHKLGKNGPLVPAMGFGTMGLAYATYGTPPTVEEQFAILDRAYEQGNRFWDSADLYGDGEALIGKWFKRTGKRDDIFLATKFGFVKNSPTYALDSSAEYCKKACAESLRLLDIPYIDLYYMHHANHDTPIEETMRALVELKNEGKIKYIGLSAVSSNTLRRACKIAHVDAVQSDYSPFVLEIEGPAGTNLLAACRELGVALVAAMPLGRGLLTSTFAKGDAMGDEKDHRTKMQPRFMEGNREKNMALVNQFKALAEKKGCTIAQLALAWVLKQGDDIFPIPGTKRIKYLEENWNALDIHLSDEEEAEVRRFLEAADIAGTPLPPAFASYGYVDTVEEA</t>
  </si>
  <si>
    <t>&gt;6250_g</t>
  </si>
  <si>
    <t>MSSSSAEYDSGEEEGTINGDEANGNNRTPRAGSENGTLESGGRIAELLQEKREAPATPQPLGNGVNLYKITQHLESLSEDGSVLPSRTGSPIDSLLSIPDDSPSVQGSIRSSNGGSSILPSFASRPSVGSPTPSFRPFDRRFQSRLSSSPLTISRASSPAFLKSHSRNVSLGSQLLPDSGDTDTPSPPWEVVRWTKLKKLSGQAFSEIGKRNFGVPTCIAVSTSIVLGTSKGIILIFDYHQNLKSIIGPNTKAVESGAITCIAISADHLIVAGGHANGSIFTWETARAARPFLHIPSLEPSQMINRTADGHAPNVAIRHLGFLGTRHTALVSADDRGMAFSHLATRGMGAVSRNVKTTRILGRYPTDVSTTGKPRKPSTVLAFTPLPLGNVECRTDTLGLTAMLTPYLLVIVSTTPVAQTQHKAARPKEVAAHSALSGCLAWFPAVKLKVRDPKTGSDQSKVKLVYCWSNVLTVLDVDEVASTDKDKPPSLSFTPRSRWKAEEAIVAVQWLSRSVLTVLTITQRLIVLEDGSMRMTEAFDLVNKHIFHQDLFSKQLHNLVENLDEEDPSMHGVVADAFFMSFKAYKSRMFLLGFNDVSIGTLSNWADRLIALMEDGDYIGSIQLATSYYTGDADKLTIGLPEDTTLRHSMVQDKLVEIMTASLKFAFGQRKKQPEAASDTQLKNLAEACFEACLSIDDTDFLFEETYEWYEDGGVEGIFFETLEPHILEKRITIIPPTVVKSMVSHYVSQGLESRLEEMLCHMETSTLDIDQVTTLCKQHNLYDALIYIWNQALHDYITPLIDLLALLVPLVQNGDDFMDGNVMEDPIFGVNALKMFPYLSYTWTGRIYPVGESLSDQEALDAKAELYWFLFSGKTITWPKTSGKPFLTQPGKDQEPSFPYLRMILKFDAPSFLSALNEAFEDSFLNDTPERAVNGGSTRDMPEERIFGLSVNRQYIVTILLEVMNQNDFAVEDTIYLDMFIARNLPKFPQYLLLSGTALHKVLAGLCNYPGEDLADDAQLSAEYLLSVYHPPDLDSLIPLFEKAGFYRVLKSIYKSERQLSKLVQTYFEDPENREDVFDCIADCLKPHSGLTKRQIRDIHEVIQSHSSDLVYLDAARAAQTTELYAPSLHKWFLASLPEDSELQYTYLHTILEPQSSDNEEVKHPHHSEFTERYVQLMCKFDSSHVVLYVELVQASDLRLEKVLPYMEESGVVDAAVVLMARDGQLQGAMNRLVQHLKKLESALLGILSSSTGSLHPSQQREAVERILEALQKYTNVGIWLCKGQKTAPEWSITSPTRKKPVSKDELLPEEALWLDLIDVAVQITRSLSASLSDLEGKISAGIDHERLVNQLRTLVQRTFTALLTSTSTPSPSGTNLSFLRILRAFLTRASISSPNLSDLRAVLASIFSAYAYEENILSLANRLLEKDLFINVQSSTTLRQRGWRPRGSTCEGCGRRVWGPGVSGDVFSKWEEREEQDHKRRKERRAELAGGQVERGKGRAHTRNISKTSIMKGNSGKGVVHDGEEDENGQPVIGRGGRAQHDLGPLVVLACRHIYHQECLENMQVEDEGAAPDGREFKCPIDG</t>
  </si>
  <si>
    <t>&gt;6126_g</t>
  </si>
  <si>
    <t>MAVWIDEIDKLIDIELTDYEAAWKELKARINQPILENVKTLAPSSLKHTREALRLFGLTESSTNPFIEIKGIPIPQYLKDNIKRIFAVTNSFESSNEAFSRIVLNQILISSLYEEGEGSIRPLEQVHDPKEIPRGRPHTPATQIQEDPAEQEDPAEQEDPAKLELLHEMPLSKLVMHEGESKLLSGFADYKAKRWGGTDYAMSQLVAYMGIVHSTRKEELKENSEVYGMASDGRVFRFCRIDNGGIFTKGFLMEWEERPDQIFSIIRSIIRAAALSSPSTTPIKDPQQRRIVLASFGTPDHSQKFDHALKGLEFFYEGDEGTEDAEYVNLL</t>
  </si>
  <si>
    <t>&gt;3820_g</t>
  </si>
  <si>
    <t>MTQTASSGAQENQQTYGTPPANDDVSHTNGHNIENGEGQERPSKRRRVSEKTPASKTKPISPPWKTAAADGPSSFRTKDGLRKSGRVNPLPLELQAPSDKRQTRHAQKTYSAKGKNGTVNGQSSKLHTKDVPAMSTTGNKKAASSNTGSQHAQDTPTKSISPRRSHKKAIPTGPSSTPVRSHKKRGTPKNSQSASTQTRSMRGLRTGKVDDGADVVESTGLSARPALDESPRMKPSRIKFRVKPPTLPLIHPRSILPRPRQYSTLEEFFHHGTDIHVDKGGLFHPEEASEYTPEQIARDAQILLRAEEAVKPGGILSPDVSIAYQPEEPDEMPSQYAQRDHMNRAAIEFRKLMQLEQRKHRATAKRLAEACRDEWHLRQPKTDEQLEIEETKACQNRYRSLVKTLQATWDNVRAEVNRRRLLEWEAQEQARVRKALSEAVDISTQKLQARRANIDSEMPTEEEEEEEEGETDDSDSGPDSEDRESNMSSTESEAEDDLPHPNAMDDENLTVEQLREKYAALPALPVELTDEMASDADNDLESQRIGETDTEMADDTDESIDMDDDMGSSDEDRGTDEEDEEESGTESENLTSNILGFLAPSELKDLELGEVSSGTSVAVDDVSIEESPEDSLGTTAVQPQSKSDKIGVPVDIPETDMSASAELQELSTSVPRELAATSPDRSSQPTPRTTETRLSETDSVSSVEPHHNGLQVSQNGTPQPSTRLKTPIPFLLRGTLREYQHYGLDWLAGLYANNTNGILADEMGLGKTIQTIALLAHLACEHEVWGPHLVVVPTSVILNWEMEFKKWCPGFKILTYYGSQEERKRKRHGWKSEDAWNVCITSYQIVLADQAVFKRRRWHYMILDEAHNIKNFNSQRWQTMLTFNTRARLLITGTPLQNNLTELWSLLYFLMPSDGTGQGVGGFADLKEFQDWFKKPSEQILEHGRDQMDDESRGIISKLHKLLRPYLLRRLKADVEKQMPLKYEHVEFCRLSKRQRELYDGFLSRGDTRDTLASGNYLSIINCLMQLRKVCNHPDLFVDRPIMTSFPMEKSAIADFEIKELLVRQRLLKEDPMTKASLEFLNLVPTRHERLSGAVTSKSAMLSAQRILMDKREAQRIRAQNALTNLDPSTAKSNLVYLESAARWGRFEELQHCVYLNALRRQQKPIYGTQLINLLTLGIDQRPLKPRPQKRTRLMAWLENSSPVLSSMIPDITLRSQSLKTTIQKFACVTPPVVARDMTALILTPQGINTVQRAVDSSAIDPFHEARMRLSIQFPDKRLLQYDCGKLQTLAKLLRKLQAGGHRALIFTQMTKVLDILEQFLNIHGHKYLRLDGNTKIEQRQILTDRFNNDTRILAFILSSRSGGLGINLTGADTVIFYDLDWNPAMDAQCQDRCHRIGQTRDVHIYRLVSEHTIEANILRKANQKRMLDDVVIQEGEFNTDYFNKTAREVLGDESDILDADAAANAAMDRVLGGPDNDKQVQRVLAQAEDQEDVAAAAVAEQEIVQTDAADFDENAVAASATPVGVGTPKEGAPTPVTEGNETPAITEINEVDEDEANAWGEPTHSTDDYMLSLMTAQLKDTPIEIPKDRSKSKRGRDHRSHRAR</t>
  </si>
  <si>
    <t>&gt;4418_g</t>
  </si>
  <si>
    <t>MSDKSSELKHESKRAKFAIYLHESLSKGREKTVEELLKAELALQHSLGLGAKPNVIPTGEARVDGGLRKLEIGWHPVAGMGGKWFAEKCGLGKMITKEIGKYPDPTQHWAVLVGDFVHQLWMDEKLDVIYINERVVREEWTTFEVGETRFTDEALRQASEMVIHNMREERPAYNIISNNCQNFAVALLEAIQLGKHQEFATSFAVYQRATGAGTIKDLFVDHHPEEQEGKEENRPEFHRTETVQNAQQVMDENTTKLDNHRSLLGR</t>
  </si>
  <si>
    <t>&gt;7736_g</t>
  </si>
  <si>
    <t>MVQHQDTMFRSADMSMVQLYIANEIGREIVNALGELGQIQFRDLNSEVTAFQRTFTQEIRRLDNVERQLRFFYSQMEKAEIPLRKIDLDVDTLVAPTASEIDELSDRSQSLEQRVASLNDSYETLKKREVELIEWRHVLRETGGFFDRAHGNAEEIRASTDDDDAPLLRDIEQHQAGQNGDAERSFSVMNIGYVAGVIPRERVAAFERILWRTLRGNLYMNQTEITEPLIDPTNNESIRKNVFVIFAHGKELIAKIRKISESLGADLYSVDENSDLRRDQIHEVNTRLEDLGNVLRNTKTTLDAELTQIAHSLAAWMVIIKKEKAVYQTLNLFSYDHARKTLIAEAWCPTNSLPQIKATLHDVNNRAGLSVPSIINEIRTNKTPPTYQKTNRFTEGFQTIIDAYGTAKYQEINPGLPTIVTFPFLFAVMFGDFGHGFLMFCAASAMIYWEKPLKKVRDELFSMAYYGRYIMLMMGIYSMYTGLIYNDVFSKPLSIFPSAWEWVIPDDWKEGQVVVAQLKGSYRHPFGLDWMWHDSENDLLFSNSYKMKLSILMGWAHMTYSLCLSYINARHFKTPIDFWGVFLPGMIFFQSIFGYLVFTIVYKWSVDWIAIEKPAPGLLNMLIYMFLSPGNVAQDQQLYPHQSGVQIILVLLALIQVPVLLFLKPFYLRWENNRARAKGYRGIGETSRVSALDGDDGDSNTLGDGRASIASDGEGVAMITQDIAGDEEHEEFEFSEVMIHQVIHTIEFCLNCVSHTASYLRLWALSLAHQQLSVVLWTMTLANGLKMTGILGVFMLVATFFVWFFLTIAVLVVMEGTSAMLHSLRLHWVEAMSKHFMGDGIPFEPFSFKEMLENDDAAADIS</t>
  </si>
  <si>
    <t>&gt;3370_g</t>
  </si>
  <si>
    <t>MTAHLRGADGEAQGIAQALKDGGLSTNLGLEEEETKEKIVLVNKAGESRSPYVRAHASNPVAWQIWGPEAIELARKENRLLFLSIGYSSCHWCHVMERESFENEEIAAILNDSFIPIKIDREERPDLDRIYMNYVHATTGSGGWPLNVFVTPELEPVFGGTYWPGPISNTTPFEGQVDFLSILEHLKKTWTEQEQRCRQDSAKIAVELKDFAAEGTFGSRLGEGDDGLDIEILEEAYNHFCASFDKQNGGFDGTPKFPTPQKLAFLLRLSQYPPVVSDIVGAPECSKAQAMAITTLRKMARGGIHDHIGNGFARYSVTADWSLPHFEKMLYDNAQLLHIYLDGFLLGRDAELLGTVYDICTYLATTLSHPEGGFYSSEDADSFYRRGETETREGAFYVWTKRELENILGPVSEPILSAFFNVTGHGNVEPENDAHDEFLDQNVLAIVNTSATLAAQFGLEEKEIVRIIKEGKAALRVHREKERVRPGLDDKIIVSWNGLAIGALSRTAAVMKGFDPEKSSQYLEAATKAATFIRSQLYDENTQTLYRIYREGRGDTEGFADDYAFLIEGLIDLYEATFDESWLHWADDLQQSQIQRFYDSQGTGAFFSTKFDAQNVILRLKEGMDSAEPSTNGISASNLFRLSSLLNDLEYEKKARETVTGFESEILQYPWLFSSFMPSIVAMNLGIKGVVVAQSAGNTERAERIKEFEKSPRGGLGTFLRVDEETGWLRERNSLLRDFGTDGRTRVLVCEEGACREETVVDKAIKEDHAGDVEENLDGPSTKAEEREKETPEVHAAKDGL</t>
  </si>
  <si>
    <t>&gt;3219_g</t>
  </si>
  <si>
    <t>MHALFRIPEMVAAILVLGTFEPAFLQNCLKVNRMFSKEVIRIVWGRCGTGFPIRKSGNREPTVHALANIAARDMSRAQYYANYIRQLRFVRSQEDWPRITEGEQWHDYLQKLHFPILESFTSNGCTEDDSELDEFKTKEPFYDFTFSHRVGLFWHVLRSSPKLKTIDLALDEPDSFESVEEEAIAFIKSTPELSSLSLLFVYHDGKNVSNNTWPPGVLNSLATLPAFRKLRGQNLNAKFLQNLPEASFSALKQLVTGYAGSIAVLPSLVPHLSVLELELSVPINEGLGRLADLSCLTYLDLTFAEHSSFSGADLIALAHGCPHLTTVNLPSASVLRMEDPCPRGENIDDATIEAFARALPNLSTFCIALEDRSALTQLAIISLARHCPALGYFHITANVSMPRLIEGLMEIGDVPLRSMVYMRFYLPENVEHTYEDTGELAELLVRRLAPGLCELQINEGSESDIELQDLVEDLLAVPWSY</t>
  </si>
  <si>
    <t>&gt;9796_g</t>
  </si>
  <si>
    <t>MADSLNTTVVATPDQPALPIPSSTTPQVSIPIASSSSLSATSSSTVVVEDIGSSLFIEGHSVPQPSSPLSVAFATSFLAIEHSRSIQPGQVVIVDLIKGYLILPDDQGDLPDMSSLRFPGDEGFDGANASRYVPLVGTGGIAATYHNIDPSLPPIQLRQVFANVDELGYIFDGNQFLVGQLIAPSGSMMPISDQTQVQEPYGETQQIRFYLASDGCQLFSESRVLIGRLFPRVSLPIAVPHDRMNADGSITITLSPAQLTSSSLLQRRALARQQREESGNSIVQVSSGSLEAQADSVVAEATRAPPANTQSSITQVGTARVVDSQPGGMQAANAQGVGNEFQDFVSDDSGPWPDADVPWPNPPGFVPVNLVPAGVIPQNDVLFTGTGVYQSFSDGSVKINGVVFRPEAPAPAALRPAPRSRPFNTAHNLPRPANNPAPGPRPRTPPFGGNPYWPFNGPHQSSSFDTVDYPVYGANQITRTGPVTLQERMAFLNSTPPMRFAGLDHPESFTHNGNPMESYDEAYQRNLREMESDM</t>
  </si>
  <si>
    <t>&gt;7978_g</t>
  </si>
  <si>
    <t>MPATQSRADAAAALLLCVRQVDLIIPMLNEDASKVCICTIALHFIRLGNVLREMEDHIQDVIDQSEANGQHQAHIDCITNKVIFLAELASDLAERLTDIAQNGPSLDLARKLDDIALELGDLGGDGGEEEQDDGVEREDLVQGLLDAIESQGR</t>
  </si>
  <si>
    <t>&gt;3082_g</t>
  </si>
  <si>
    <t>MSNRSSPAEDLKPNPSIRKGTKPRDSQRVSKRSNKLVTPPVAAVKHKRTWKACERCRMKKTKCNGGSPCESYAEVLENTTVSLSAAVQKLYRMVLNKETWNLAEPSCNDKGEATVHEIAKMLGCIRVNGEDTADVFPASAEDLAALRNGLQEVQDANENASPPESSESISTPSPLRTDRASSTASSVANTPPPDSQMSYFTQQPLQGTPSSVKGEPCMQDDYSTSITQAQAQPQTHLSSASITNGFTSSATTMYPADTASFRSLSSNSDAAFLSQTQVLGIAPDYMSSRQPYQNIMTNMNMYMDLGEGYGDGTIRPDMLEGGIIPMYDEYSYFDQMAQS</t>
  </si>
  <si>
    <t>&gt;4766_g</t>
  </si>
  <si>
    <t>MLSRAVTRSLRTPGLRATPANLRIASSIIWTRSMAKNHRSNNQWQQKRQVDYNRSPENLQTPQTGAAGGAFKSSQPGQQGAVGKDNSTRPDPSKRQDEVGNGASPERNATSQGKDRGYAGPGASGKQNGSNTEASPSENTASQDSPPSAIDPSKAQEQTRPLPDLTQGIPSTLEYETTGRTKPIFNLTEVEEGSGRGRGQLPDSAYISSSERNRLRFANYSYAAFFLACAVGTVYLGRNWESEEEEKAHSDAPSGWSVSLWWKRAKARMDTQLNYYNEPAFPKLLPDPDPMFERPYTLVLSLEDLLVHSEWTREHGWRMAKRPGVDYFLRYLCQYYELVIFTTQPWAVAEPIIKKLDPYHIVTWPLFREATLYENGEYVKDLSYLNRDLSKVIMIDTKASHAKKQPENAIILKPWDGDAHDKELVALIPFLEYIHTMNSPDVRKAITSFEGKHIPSEFAKREAIARKKFHEQLALEQKKKPKHSAVGFLGSQLGIKNTGMMMTDPNEQTPSEAFAQGKMLQDMARERGQRNYELLEKEIRENGEKWLKEEAALEEQAREDATKAMKSGFTGWFGNGKPAPPSS</t>
  </si>
  <si>
    <t>&gt;4013_g</t>
  </si>
  <si>
    <t>MESSTEPIQVSFPLPKSPDTRIHIHLTIQATSILLFLTTASLGDTSNAAPLGSFVYALPDRLNPGQTISTPLQTYESSIEFTTRLAKLLARKTSKPVYVGNSISFASAGMGGTVEEEMEGFKKVVEVVMNAFQKLDEK</t>
  </si>
  <si>
    <t>&gt;5016_g</t>
  </si>
  <si>
    <t>MGASTSKVAKTASGISATKAARKYPTRPPPLTSNRANASPKQSSPEAISGSRVPPKARAAEAEEQGADPGLASRLRTLGAVQPNPTYSPSSTFNSRSHSLSSPNVSSQTKESHPPPSSSSSYHDPSLSHAQFQPSSSNPQQSIFPSTQRPNPAVSLLTARYRIAEEAEKEFAEIGKKGGQGRRFLDVVTLRQVLVLRDEKGVGEGQIERVMELRAGVVEKLGRRGVVGVAG</t>
  </si>
  <si>
    <t>&gt;6054_g</t>
  </si>
  <si>
    <t>MIQLKTMLNCIDNSGAAVVECVAVMKMKRAAKIGDRIIVVVQKQRNFSEAGPGASVSTIAANKVRRGDLRHAVVVRTAKKLQRPDGSVVKFDDNACVLINKAGEPIGTRLNGVVGTELRKMKWSKILSLAPMHL</t>
  </si>
  <si>
    <t>&gt;3963_g</t>
  </si>
  <si>
    <t>MPSAVSTSSEVITKFTNCRLVRGDELVEQDLWVSSLTGEIVHSQEAFYGENVIPDVTIDLNGRIISPGLIDVQLNGCFGFNFSQIPAENEPVSTYGKGLREVSKRLIKTGVTSFCPTLTSEKTEVYHTVLPFLGPSGFERNPFNGSESLGAHCEGPFINPTKNGIHKVANIIPAHSYSDLEASYLPSNLNPTDGRPPNIKIITAAPEVAAMTSIIPEIVSKGIIFSVGHTEATYEQASKAITAGATMITHLFNAMRPLHHRNPNVFGTLGQPPSPSPTHQRPNFGVISDGIHLHPTTVKIAYNAHPEGFILVTDAMHLLGFPDGTYNWTNNERIVKKGHLLTLEGSNGTIAGSSITLIECVTNFLNWSGETIPKAITAVTSTPAKMLGLQGKKGTLSGGSDADLCIISEVDSEKDGEPWKELRVDQVWKFGVKVWDRSEKV</t>
  </si>
  <si>
    <t>&gt;3369_g</t>
  </si>
  <si>
    <t>MPSRSPSRGRTRTRSPHSDDEPDSRSLSRPHRSPSPRSASRSPRRNGRYRSESLSHSRSASGGRSASPIRSTKVVIEKLTKNVTEEHLREIFGAYGPIRDMDMPINRQCKSNSQSFESIANLVVNTNRGTAYILYTAETDAEAAIAHMHEAQIDGAVINVSIVLPRRKFSPSPPIARRAPTIDPRGPQQFPAASGPRRHQCHVLDHQDVTELDQDHCPRARAHHQEDKAAVEGIVLVELVEDDEEVQAIAVIAVMMIGAEVGAVGEEGVGDVNVYRDLIYSEEFWGS</t>
  </si>
  <si>
    <t>&gt;5816_g</t>
  </si>
  <si>
    <t>MGRELQKKKKRSSIAKIRMKPKSKKVNPLGNAIIAANWNQKETLVQNYRRLGLASRLNSATGGVEKLRPGAESSTSTMSKLAIANAFPKMFEPGEAQVERDPETGKIVKVIHPETDNPLNDPLNLIGEEEGDEEMGEGERGMRLCGCWRSRRPWWRRRRRGRRVRGRGSGSSGWWGGMGRIM</t>
  </si>
  <si>
    <t>&gt;4965_g</t>
  </si>
  <si>
    <t>MDIPTAIASTSDLHPTRACTACRSAKVRCLPNPHPSSHSVSKICLRCSKTSRTCVFTAPRKRKARKRTDTRVAELEREVQAMRALFDKKLDEDGKKSLDIVREEDEDDNYDIEHTPEGTTRMTDENASEPGSSRTYLRDTCQLPDPQPYTPANFSPEYDVIDRSIVGEQESYRLFYLFVEDLCPKFPLVLFPTKTDPAEIRRTKPTLFLACIAAAAGTQDPHLFSMLTSETLTAYAYRTVMHSEKSLELVQAMLVTSIWYYPPGRFAQLKVYEYIHMASSMAIDLGISNEPNFGSGKRHLGLSEDNHTDKPKIEVLDEEELQKRRTILVCYMTTTAASIGMRRPNALRFNRWLGDCVDVIANNPAAPESDMRLVAWVKLLRITDEIGTAFLFDDPCNMPRIAEPRAQIMITGFEKKLEAWKVEFEESTMMQYFHAQLYLHEIGLHDDHPPGKFMPPWTLPKIISIDINPQPAPANVNCIAVSISSAHSLLDTLLGMSIETIRAIPLVNFVRSAYCMITLVSIYISAKSPRSKIGAVISPESVRLDYYFNAIVEKLVQAVGPKEFRAPATFLGMIMRWQNWFEGQQNDQYFVPPTDFPPVDVFWLPPVAQERAKNSGMESGKSSSDGSSNFGSNDLDTKHTLTTDNFENMDLNSQTNIEMNYELPNEFQYNENERSGSNLPADTYGISYQNFADWIPAVDTYEMQVPPLVYPWVMPDTINSPE</t>
  </si>
  <si>
    <t>&gt;4645_g</t>
  </si>
  <si>
    <t>MPHAVEMPSFMTDDSGPGLGPMLSPNRPPYDLPSHVRHSHEKLNGFNHTSSHTSIKGGLAEPDGYFEDGITNTYQMNGDTLHDGSVSLLPIGRTSASSWDYKSSTPRSGSALSLNGAMNGNTNGGGNGNGNGNGMIENGRKSPALQNGNGRTSYGDRSSTTSTNGYIQPSIIENKPIANGNFETPKKASIPSPIATNPQSTGPLTYSSSLLPATPLLNESPTRAPSSPHRFSSPPAYHAPLTPSPANQHPGSTQLKHRHTLQVPKPGTGRSSRDGDDAVFTSGRFSPTSLPTGSARRGSLSLNRRNTQSIHSNMPHEEIPLDEDAMRWAEAVRQKRASKRKRRDEEDDDRVLVGTKVDQNHQNYVTAYNMLTGIRFTVSRTNAKLDRPLTDADFDARHKFSFDVTGNELTPSAKYDFKFKDYAPWVFRHLRAKFKLDPADYLMSLTSKYILSELGSPGKSGSFFYFSRDYKYIIKTIHHSEHKFLRKILKDYYLHVEENPNTLLSQFYGLHRVKIGGYGKKVHFVVMNNLFPPHRDIHQTFDLKGSTIGRDFKEEDLEKNPRATLKDLNWLRRGLHLEFGAEKKRIFIEQMAKDVRFLQRLHIMDYSMLVGIHDLRKGNQENLRDKTLQVFQPGGDTPLDEPERGPDGRVLLMRTPSKLENARKARELRQIIKQEKPIPIGQSSSRMPDQLEENTAKKDFVFYSDDGGFRATHEDNSPGEEIFFLSIIDCLTHYGFLKKAEHFFKGLNYDKKLISPIRPEAYGERFIEFIEGITKSAEEAAREAENAPQPSIPHTNSNPISNRNTSSLDSGRKRSDSQHIHRGSNSNSVIQRNENDALRSEKGREGDRPEPRTLSAARSPSAERSGGMQGQILPIVEEMGEASSTGGRSGRSGRSALSVVDNGDGERRPRTPAKDRLIDGERYNERPMTPPKDYNPNNPPTTIRMLDRSSLDKELPPIPTVANPADMSERRP</t>
  </si>
  <si>
    <t>&gt;9615_g</t>
  </si>
  <si>
    <t>MSTPNGGSSAHQPQSNDTVVVDSSSPSFSSGQHKNDGPEKQMNVKAVPSKQDSDTVVSGASILAADESRTEIGVSKVEAFNRVLYQSGKSGKTLLWLVGISIGLTMFAYALDQGITSTIFTTMASSTFGNHSSLAAVSTASQIIRAISKPFIGKLADITSRPTTYVVVLVFYVVGFAVAASSSTFTAYTVGICFTSVGKSGLDLLSDIIVGDLTPLQWRGFFGAALSIPFVITVPLNGFIAEAFVDDWRWGLGNLLSSYLSCLYQPSSRCMRSSGEEKRWAWSPWPVRSS</t>
  </si>
  <si>
    <t>&gt;17594_g</t>
  </si>
  <si>
    <t>MPKTTNY</t>
  </si>
  <si>
    <t>&gt;17595_g</t>
  </si>
  <si>
    <t>MASFYHVFIAVMGMTGAGKSTLIKKLTGQDIKVGHGLHSCTERVEDYYFQENQYIIHLIDTPGFENQTLKRSPRWPLGSQRLIVRGYN</t>
  </si>
  <si>
    <t>&gt;5047_g</t>
  </si>
  <si>
    <t>MEPARVDVLILGAGWTSTFLIPYLKSQSITYAATTRDGRNGTYKFDFEPDDKSPKDKLAQYAALPWATTILITFPIRFKGGSTDLYNSYIETHDEDPATASQFIQLGSTGIFTIPDQDMWVTRHSKYDKTNARAGSEDELRELGGCVLNLAGLWGGERQPRNWIERVAGTKEQIEGRTSLHLVHGLDVSRAIVAVHRNFHLCVGERYMLTDMMVYDWWAIILSLGGELDEKNGNDNMEMAQIKWVGELMREKEIRALPRSMEQLGRCYDTREFWEKFGIMPVRSRI</t>
  </si>
  <si>
    <t>&gt;5143_g</t>
  </si>
  <si>
    <t>MATVQLSFSLRTSSGVKTVHLLGSWDNYAGQLPLSKDKTSSKSGAWKGTFRFQGSTLQPGQRYWYYYIIDGYHVSHDPGQSSTTEPTTGRTLNVLDVPSEKSSHKSSSKTSSSKHSSSSDKKEKSSKHHSSREKHSSSSSRRESRRDSLSLSVDIPKGRPLSISQIQSPKPITPHATKYILEADYSAPTVEELTSRFSAATIEEEYAYDLSNSPPSSVGSSLSSRSDSDSPSSASSLSDYSTPGSTSCTCERYGITRQGNRVKLDCGGSRCGYSDDSDSCCSSSPSDGEYGHQSSRRNGLVVRR</t>
  </si>
  <si>
    <t>&gt;6781_g</t>
  </si>
  <si>
    <t>MSNEKVDLAIIGAGWHGLTAAKTYLDLHPGTHIIIYDSASTIGGVWAQERLYPGLRTNNQLGAYEHSDFPMTPEKYGIKHGEHIPGGVVHRYLADFADHFEIYEKIQFNTEVETAEHQEHGGWLLTVRQDKIETSQVFAAKLIVATGLTSEPSLPELPGQGNFKSPIFHVRSFAKYAKTLETARKVCVIGATKSGFDAVYQYASRGISVDWVIRKSGHGPCWMTPVRVTPFKLLLESLPVTRFLTWFSPCVWGSSDGFPLIRKILHSTRIGRFVVDGFWYLLRSDVLSSNKYDSHPEMAKLKPQTNPFDTGASVSILNYESSFFDLVKNGTVKIHVSDIDTLTKGTVNLKNGIKIPADALVCCTGWERTPSVKFLPKGMEKEMGLPHTIGNGEPRELIERADVEILSRFPRLRKRPEVRALNGKGMGEKRLAPYRLYRFMVPPGSIGDGRDVAFAGCVMTIATSICAQLQALWIAAFLNGEVKVELDEEEVLYETILHSRFGYWRCAAGFGEIFPDLVFDGLPYFDLLLLDLGLKRYRKTGWMGELFGGYRPSDYRGLVREWLESRR</t>
  </si>
  <si>
    <t>&gt;1997_g</t>
  </si>
  <si>
    <t>MNSLNILSARVSPPGSPTPSRSNSYGNIFSSAAVTEARKTSRESVYNEKDISSDAPDTDHEEEQPADEETPLLSKELPEHKDTEVSAWLVIPRRVSLSLLDSLQWIWHAIAAPGVYLIACLYDERGQFAPFTQIRKLGGIFSKGKRASTSQALGISTGDGGILGDKNDGKNSFFRRTSTDRATKGLSTTSSSSAVSTESESDRERSMSDTDSLMSSPSQHTRSKSAQSSDEIAPAKRSIRIKLHNEDSLRQRKHRKSQSTSTQSNGAGGIAGEISPATLKSPTSPANSLSLTKYPRAPAPPRPLIPRRQPSYSIPEAPKNGRLSQKTLILDLDETLIHSMSKGGRMSTGHMVEVKINHLVGAPGNMIGPQHPILYYVHKRPHCDDFLRRICKWYNLVVFTASVQEYADPVIDFLEQERKFFSARYYRQHCTYRHGAFIKDLSSVEPDLSKVMILDNSPLSYMFHQDNAIPIEGWISDPTDNDLLHLVPLLEGLQYVTDVRAFLALRGGEDGKHIA</t>
  </si>
  <si>
    <t>&gt;340_g</t>
  </si>
  <si>
    <t>MFLEKTGWRIKQFISHRRQVPNLETPDPNLEDPNFPDLKTTPPRRRRLSWLSQNPSEVSTLQRSNSNATVRNHRIPAYKLRAHSSTSSLCSHEHIANSRPTIDDDSLFGARSTQSQPEILYLPVTPTPSNSSSDAETWRLIFSEQPLPKTSSPSILKLDTNLSATPTIATGSVPEADATEATLSEDDERTPTQSVGFHEDERDKETIVGEGTGIEIEFSNSSRTALSNYNTSIEVSQVRSDPRRRHDPISATASNRPRDRSVTVTTMAFPLPYLDLPTPRPRARAPASSTGFSLKPKSPMQRNSNKGGSSSKNLKRGKEGFKKRSNLLERVAKSSAKDVADVFSGKVFRNEAQKEFTRSRIKHLTQRIDTQTQNQNQSQIQHEHGGQHVRGSIESGRSEATDGSTPTEPFHLESLAGRQPIPIANKTDLVRPLQLQTLPNKNSMPSPPITPENGQGTNAGGVRDKGKVNIPRKLEFVDVSVERLGTMTIQDLTFPSPPRTPRQPSGSRGGGLLPTIHEISPFSSMTQPHNTFLMGRGEGLPYILLPASRETAICSLWTHGPIRIEKNIKVGGREEKRESVWLEGEGLDWTAFQMAVLGTGIGNEEVELGISEVQSSSLSSLPLQVDGEAGFEDILEWFSGLGFQGWGEMVPELSLTGVEKMDLGPGQRTQKQWSKMRRHPPPPLSMNKFSTHSRGGDIGIQRRPFSFEDEPSEPLGLIQHGQQVQRNVGAADQRELPMEIHVKVERERIEREGAKRKRSSFAESLPPSPMADFFGRVGVGGEEVVPMGFNLGHDLGDFLMWEARNVMGWGSEGDDGEERRSKI</t>
  </si>
  <si>
    <t>&gt;3835_g</t>
  </si>
  <si>
    <t>MSSTAVPQYNLLKRTITSTTNESSPSTAAASPRDTPRHSPSTTSLSSMSSLEDGKEQGHGQLLDTYGNKFELPDYTVNDIRNAIPKHCFNRSGARGLAYVARDVLSLATTFYLFNKFLTPEYVPYTPIRAVLWFVYSIVQGLFGTGLWVLAHECGHQSFSPSKILNDTTGLICHSALLVPYFSWKISHGKHHKATGNMERDMVFVPKTRSQYASRIGKLVEELDELTEETPITTLIHSIGQQLLGWPMYLLANVTGHNNHERQHEGRGKGKVNGYFTGVNHFNPSSPLYEAKDAKLILLSDLGITITAAILFTLCKRYGFSNMAVWYFAPYLWVNHWLVAITYLQHTDPTLPHYSGESWNYVRGAAATIDREFGFVGRTLLHGIIETHVLHHYVSTIPFYHADEASEAIKPIMGKHYRADVEGGSLGFLKSLWTSGRWCQWVEPSEGATGEGKGVLFFRNRNGLGVPPLNLKATKC</t>
  </si>
  <si>
    <t>&gt;17602_g</t>
  </si>
  <si>
    <t>MESDTCH</t>
  </si>
  <si>
    <t>&gt;811_g</t>
  </si>
  <si>
    <t>MPFQMIIPYLQRKADVDIVPIFEGYLGNLETRKQNLWGKIRSWISHCEAEHTHCRMQTNVAVEQEPFCPTRLIDIRSCPAQLVGKDEINVGTVKYAPLSYCWGKTMPESAKTKRTTASLKDLKEDKLPKTFRDAIEIGRNLNIPFLWIDSLCIIQDSTEDWEREAGLMGKVYCNGVLTIAAAVSDHCDGGCLQDPKPVASLAGMGGWTTSFLNDNPLQNRGWILQERELSPRILYLTQSQALWECRKSRACEWDSGHDNLYVSWGDRLCKRCFDETSLKFEAAVANTDMAYKAWNDTVDDFCMRSFTKIEDRLPALAGLAEQFQPWIQDTYLAGMWQLSLPRSLLWAVKGHLPIKRVQVLGYYHPTWSWISVLGDINHPCDDVSPNIPEGWMSSLNARVLEVVLIPKGSSPYGQLKSGFLRIRGRLKRFSRRERFFPLHLPKDDNLPPSESMLSCYDFQASRAWDKNIFVISIMLAKRGCKGLLLATTNEGELYERIGIVHNVPASWLQDVEEKDVIII</t>
  </si>
  <si>
    <t>&gt;6063_g</t>
  </si>
  <si>
    <t>MSSSNSDPRVARLSKYFNEVLSGKRVLGSSRDGKLFLEALCTQNDRASCIYRVQRSKAGLSSLQASMRFDTSSTFINQNALELLRYLQDPSLKTIDSGSVLGQILLSMVEPPFFLDAFTKALTESLLNVDALHAYAWLLLQLLSLPGNSSSPYVSFAKSGNILDLILNASDGHTRNLGQKIKHYLPLDPSELHIDAEAKPGGRHDNDFANHRQISIMPTSDELLSRERPFMRTTEYLENPDLASSRQVTHLDNQFRLLREDMLVEIREELQILTGAKSGRHKGVTLSDVRIADLNTGVERKRVPWGIVLAIPDGLPHLKNIRQDKRQDWLRNNKHILKHESMACLLVDNEPLAFPFLHRDDGELAKIPGKITVQFRNDPTMKSALLKMRTAENMKLVQLDSAIFAYEPFLQRLQEIRELPLAPELLHWEEDTLLSPPSFQPSKALLRLEHQTGKDLKDILKTNESIVLDKSQHASLCACLSQRVSLVQGPPGTGKSFIGALAAKTLHMYTNQVILVVCFTNHALDQFLEDLLKIGIPPSHMVRLGGKSTDLTKPLTMREQTSVKLDASQWADINKLEQKLRDDESRLGDAFSRFRTVNVSKRHLLEYLEFLSDELPFFDAFTVPSEDDEGTVTIGRGGRRIDEFYLLDRWSRGMLDTGTLTHLQPQGTAAVWSIPREARDSYITRWQNDILTDLVIEIQDAGQQYNRHEEDIRRIKGEREAAIIKTKRIIACTTNGASKYFAAIQAASPGVVLVEEAGEILEAQILTSLGPSTEQLLLIGDHKQLRPKCSYELSVTKSDGFDLNRSLFERLVLKGFPHTTLNHQHRMRPEISDMIRQFTYPDLTDAASTFRRPDLRGFRDNVIFVNHNQPEIELKRATELRDGKTSTKQNTFEAKMVLKCIRYLAQQGYGAAKMVVLTPYMGQLKLLRDELAEHNDPILNDLDKFDLIRAGLLTDLGSKEVKPSLHNYQGEESDIVVVSLTRCNDRHDIGFLVEPERLNVLLSRARDALILIGNATTFINSHKGGEVWKKFFKHLTEHNHIYNGFPVKCEKHPGRIELLSSPDDFENHCPDGGCREPCGVLLACGIHKCPFSCHQLVDHSKMKCAAVLKQQCPNGHSQFWKCHQTAPKTCHKCEQERKQAEKKANKALQDKLNQEEKTRQHRAKLAQIDQEIEQIAQSMRTAQIESQHQAILAQKLKDLERAKERAQQPVTPALPRPQPANNAIKSKTKDVSAHPKSSAPSKTKTESVDVLKQHIQDCADHNQSSSKTEWQRQKDQENANNPAIDDIMEMIGLEDVKSQVLKIKAKVETSTRQGTDLKKDRFGLVLLGNPGTGKTTVARHYARVLTSLKVLSGDGFIETTGSRLAHGGVAEVKDHFKNLQNSNGGIYFIDEAYQLAEGHNYGGKQVLDFLLAEIENLTGQVVFVFAGYRKQMEKFFEHNPGFASRVPYKLNFEDYTDPELLKMLQFQMVKFYQGMMKVEDSLDGLYMRISVRRLGRGRGRDGFGNARALENTFARIRERQSDRLTRERREGRSPSDYLITKEDLIGLDPSKAILTCNAWTQLQKLTGLKSVKDSVRFLIDLIKTNYERELQEKPLIEVSLNRVFLGAPGTGKTTVAKLYGQILADIGFLSSGEVVVKNPADFIGSALGQSETNTKGILATSIGKVLVIDEAYMLYSGSNSGSGGGGTDTYKTAVIDTIVAEIQSVPGEDRCVLLLGYEPQMIEMFQNVNPGLTRRFPLADAFRFEDFSDSELQEILNFKLSSQGLGATSKAVSVAIDVLARARNGLNFGNGGDVENLISKAKANYQARQSNLPVDKRSIDFTFAPEDFDPDYLRASSAATNLGDLFQDVIGSEEIVRKLQGFLKVASGMRAQGLDPRGQIPMNFIFKGPPGTGKTTTARKFGKVYYDLGFLSHVEVVECSASDLIGQYVGQTGPRTIKQLERGLGKVLFIDEAYRLGEGHFAQEAVNELVDIVTKPRFAGKLVIILAGYSNDMDNLLRVNEGLSSRFADQIIFAPLAPEDCLLLLDARLKESRVLIPELQDSTKNQELLSTMAKLSRLPSWGNARDVQTLAKEMVRLAYQTNQEKVDQLTISKQAALQCIQKMLSEREARNKAPLSSTPTSQVPVQQFCPSPPKPSVSLATSTTSTSEAKHAANSAPSPVSNVADEDAEARDAGVSDGIWHQLQKDKDMERARTARDEQEIKAKEETLRRLEEEEKQAKTALAAMLEAEAKKEETSRLLKEREQDQIRELEARAKEDELVARLMKEREQARIREAEAKAKRELARRELERMRELAEEKRKKEQQVQTKLRHMGVCVMGFQWIKQTSGYRCAGGSHFVSNGQLGM</t>
  </si>
  <si>
    <t>&gt;10173_g</t>
  </si>
  <si>
    <t>MDIDFLTAPESLRTRVSGLLSSSEGQNLDTNFFDNTSTVKTSIVPSVKRIVSDDSEVTANTIYFGFVNMKRPKSMLKTKGMESFKYCALVTTLFFLFGLLNSLNKKISKVAKHSTSQNLGLNSTYFAAFFFGALTVGQWTLRKAGFKATFIIGLCIYGTGTLIFWPCAVLVSFPGFIISNFVVGFGLSILQTAAYPFLALCGPPDRAEFSWNGTTHGEKRGPEELSSLRVCSREADGTGLSRIEPD</t>
  </si>
  <si>
    <t>&gt;6203_g</t>
  </si>
  <si>
    <t>MEEAVEKKAKVYRENIRNLAKDESPYQVLHDFVNVKFHQCQESAKITVLTITEASRNKSQVTTTHLNTSIQLALFLRNSFVPEGTCRLFIIENICPETIALIGSQFDINPQFFAAHVNNAPWYRSERGIDHTSILPSTLKAVDFLQVQYIVPIVVLAMEGFDARTTARGYRRPSLLEADLDVNDPLAQQPDQMSTRIPRKAGVVMHKPLAGLNHMHVLFTRQVASVWIQRLRIEASQGGWTGVLLVDPVFQLPPDAPFSKKKSESGAFSLFPRSTSPAPRHLSLGSPSRDLFAHYIQEMLHDNPNLLRLMLLEPYYVLKPIYALVSHNWLAVNEHFDRELGAMEYLLEYKESGFHGLEAHLKDLYICRRRCTKYHDLITQTRIQSQRHGQGSWRSRNGERLPLEQSFENGNMRDQEEDFMFLEKRFEDTAVRIEKSLRLITALVAIGEARQGLRENQGVARLTLLATVFLPFSTVATILSIQGDYGPGERRFWVFWGVAIPLTLFVVGFQLFRFQTKARYLLRWVWEGFVRSLKRASQGSSEKVEDV</t>
  </si>
  <si>
    <t>&gt;17607_g</t>
  </si>
  <si>
    <t>MSNGTVEGAESK</t>
  </si>
  <si>
    <t>&gt;685_g</t>
  </si>
  <si>
    <t>MDSFLTPHQLKDVLIEWYSLDPALVSGQDTRPLESMAMVNLECGDSSILTIPSLSESHRQFNKNIQREDWLSKIVREYSPTQIPRKFCDDCVKLLDKELREIFPELPEVTNLSDDIFRTKAIVIASWRMMQIIPPRIAAFISKEVTLFIPPNPLNPERKEFRVLLSILNNGHGENSRSMDLYSKFDEPFQHFLRTLEEITRYCVIPPIDFSEPPNTNEVQGTFSLGEETQERSFNKAPQNTSGFGSNSFAMEIDSPGTLMSSSRRSSSTLAGKLSRRGVLGYTLDDGPWIWRLRTPIAANTETRAIEDVSLRLESFAAYNRMINAIKKHPNERAFVSMIHSLDQRAIDQCKATDDDRKGGYRELMDDRMANEATESNQFYDEIFDLNGAPYTTWSPQTQEMGV</t>
  </si>
  <si>
    <t>&gt;17609_g</t>
  </si>
  <si>
    <t>MAPSHLTQALDLNSFFTFKFKY</t>
  </si>
  <si>
    <t>&gt;10259_g</t>
  </si>
  <si>
    <t>MNEWNNNRVSEEAPPKTPEKIHKKSPSKGKEEVIDVEAQKHMGRWARLKGSNRREHAELEPSCSCEVPLKWSPTTKNLLFGSLLLTTATISMLKTLFVTVNAVIATQLSVSYIGATALTGAPLIFGACSGVLSRILSKTIGKRGIYLVASVVMLLATMWNMHVYSNYAAFMASRVFQGIGWGAVEGLMAESMSDIFQFQERRLRTQIVTFTSLFFLFGTPILGGYISQNTEGFRNQIMIINIIQAFSVVFLILFAPETTFHHPHSLNTNRNSASTFGVTTTTTIVSINRPPPSQMKLFLKTLKLSNEYSTERFSVSEATKPMKALGAPSTILTTLLTAPMFATAIGIAQNLSMLLTPIPTFLFPSRLGYIFILPFVFTALFYPISVAISRRSPRSTPATIVGFVLSIIGLLAFGIYTSEGLTLAGSTIVFSQTNDNMSLKIVSALFGCLVAGAVVLSTAAEKLPLELAQGHRTLTEVFVGLWVIAMPAWVMMPASMPEGLKSTSIGLTVAGIIISSTVGAVLFTKREEIAKMDARAFGDDEKSAENQKWKLKESFMNV</t>
  </si>
  <si>
    <t>&gt;3333_g</t>
  </si>
  <si>
    <t>MPPRGFTNPAPKTDSAREAVKSFYCELCSKGYARMNEYESHLSSYDHSHKQRLKDMRVLTRDPLASTKARKAEAKANSQSGLISIKLGGEVGASSGSGGGFKKAGFKKAGFKSAFKPAEGEGEVKSDEAKQAGGRLKEDNLNGGVHKDPEYSPVESDTEDEGEEMYDPRKPTD</t>
  </si>
  <si>
    <t>&gt;17612_g</t>
  </si>
  <si>
    <t>MSFMDFVQRFQALQVQRDVGDVLIKDLLVYCQTVETGLRHENARLAKELADAQLDLDDARRSRRDLQQKLSLAQQSLGQFNLEMFNEALVRQGIDGGKQAASLLRNCVLENCSELTDEIEIMAKVCANVTGLSKAMRRDGSLDNMDDLKDFALGFTQGKASFDFIDVGHGKERADSKIKECMRWHLRNHNCKQILLGISHDAGYAPFLDEVVKPDDRCRITILEGPPTVRELSATGLQILNFKDIFRAQKLINRISSEASPPPTWAGVIAIPPLPSASPASVKSSGLAVKKPTALINPVWVPSPRGLDPPTRANAETIQKIRSREKKLCNNHYLRGMCAIGDECCFEHKFKPTEEDLKAVAYLTRLNPCSNGQDCEQEDCIYGHHCPSVSYGKGGKEPICNAFSCRFGVDAHPPGCQIKNPRKERVYSEYF</t>
  </si>
  <si>
    <t>&gt;178_g</t>
  </si>
  <si>
    <t>MSSSRSQRINTGIKFLVRKQLVQIPGEDQASAEERESNAIDFVQEILGSQKGPSVIADINQASDLIKKHLMQTSPDKALRFANLYSRLLSIPEIKQKWAVLYFLYQLGNGQQQQRTPSGLISPFKSPAKNKKRSRNTGNNGDESPKYGSRGEERAFSEAFAPEGLRSLPTREGGQRDRQEEEQAFVISAVEQREGVALKTALLAENYVEIDPPETTLLRDLPFTLQGLSSTHLPFSSNTTLKLPPTLPVPIISILHTLAEPSLLYRGLASFIESPGGGLLGQSLRAAIGGELRSYLGLVATLEGQIRRALSSLDEKEPRGGLGKAGVTLKRCVVWTREATMGLRLMSLISEESKSKKGGQLISLIHGFSSSHGDPMVGAFAERLLAHVTRPFYDMLRQWIYDGELSDPYHEFFVSEQDPNTVHETTDSKSRGGASSVWEDKYKLNDDMVPSIITQDFAQKVFLIGKSLNFIRYGCGDSQWVEEYSKAASKELRYGDTATLETWIDEAYKTTMARLIHLMSEKFHLFEHLKALKNYILLGQGDFIALLMESLSSNLDRPAGAQYRHTLTAQLEHAIRGSNAQYDSPEVLRRLDARMLQLSHGDIGWDCFTLEYKIDAPVDVVVTEWGNRQYLKVFNFLWRIKRVEFALASTWRKCMTGSRGVLQGSNETVLLAWKLTRGVLAEMIHFIGQLQYYILFEVIESSWDELQAAIHKEGCTLDDLIKAHTKYLNAITHKGLLGAKKKTNGEIDENTFMVQLGEILRLMLSYRDAVDGLYSWAVSDFTRRQGVDVRSISAQGKREDEEGHLVNTPATTRRGPRAHVDSTPAPILRDDSIADEFPVIQERLQALGSHFKTRVCLLLGDLAYQPDVDMRFLGVVMNFNDVYQPVRKKAARAPTGRETGKNSSRG</t>
  </si>
  <si>
    <t>&gt;4401_g</t>
  </si>
  <si>
    <t>MLARRLAKSSGSLNASANFVRAFSSSAVLCRTPSLADITPEGVKSFDAKQKEFRERLAAAAAARKKDISQLAENIPFPVTHPPTAPSVSNGSSSIDANNVDSQTSASTESVEENTPKKGALSSLIYGTKEGRELDKEIEHSFSQVLARGKYVHSIVFHEVKPDKVDEYIELVGNWYPRMASMPENKVHLVGSWRTEVGDCDTFVHIWEYQRYDGYHDSLHSISNHPEFPAFDKKLKTFINHKNTSLMQEFSFWPTTPPRQLGGVFELRSYTLHPGNLLEWETHWRRGLKARREVMEGVGAWFVQIGELNTVHHLWQFADLEERKVRREQSWSVEGWGDTVHKTVPLIQAMKSRILIPMPWSPVA</t>
  </si>
  <si>
    <t>&gt;4926_g</t>
  </si>
  <si>
    <t>MTPTLVGQPTDLVLVVVLATNMLLFSEPSTNSRTYNSQVPTITITMNPDVYSSAARLPYSSVGQHKLIPWAPSPDTFSTAVNGRPKVKVVCPAERDHLSTQEQLNVRISRLRWRTGPQNDAEVVRNIAHSEQTLLAATRYNINLGHIFATSGLGRSLPQFEGCSDWAIISITDPAISPVNKHVRSSGLFDSFDHPVVSQIDDDFQRTATQHFCEGPNFKPIRDDDLVAGELVFKPRSRTTNTWVGGTFNAIRSTHDNMAGGKITREWCLVALDPQGSMSTSGDSGSVIVDRDFRPVAVIWGGNMHGFAIGPGDVTYASPLTKVLRVIEICMEWAEGSVSLA</t>
  </si>
  <si>
    <t>&gt;4652_g</t>
  </si>
  <si>
    <t>MASHDAPGNFYPTPAYTPPHDPSTPLTVLVSSRAAIYNFDNVLVISPATIAVSSQTGAIISILPSVLPASSFPANTTYIDYTPHLILPGLVDAHVHLNEPGRTEWEGFNTGTRAAAFGGVTTVIDMPLNAIPPTTTVFGLQEKIKAAYGQCWVDVGFYGGIIPGNASELLPLVEAGVRGFKGFLIESGVDEFPAVSAEDIALAMTTLSKSPTTLMFHAEMIPPITDSVGDDVQQSLPTVAPKGPLTSYSTFLESRPPAFETCAIDQVLSLAHLAPELPLHIVHLSAVEAIPLLREARQRGIKITAETCFHYLTLESEAVADGDTRHKCCPPIRNAKNRNSLWDELSKSDSVIQTIVSDHSPCTPELKLLPENLGDVCGYAGPKAMKLVNGSPITKEEAAEKERGDFFASWGGISSVGLGLPILWTEATTRTAASKLEVTILDIVRLCAVNTAKQVGLSHQKGALRPGMDADICVFDDGAEWTVGREEMLFRNKVSPYQGKVLRGMVRETWVRGQKVFERNGMNKGFIGKGGLPIGKLLLEKRKA</t>
  </si>
  <si>
    <t>&gt;1112_g</t>
  </si>
  <si>
    <t>MLKVFAKGRIQSQLLRSSFTQTRLLPYAAMAPANVRSSSTALPAGYREDSSKGPMLRFEESLPRLPVPTLEETSARYLKSVHPLLTTSEFESTTKAVKEFVKPGGIGSKLQEKLVARREDPKHKNWLYEWWNDAAYLSYRDPVVPYVSYFYSHRDDRRRRDPSKRAAAISTAVLEFKKQVDQGTLEPEYMKRLPISMESYQWMFNCCRIPAKPADYPTKFSPEENKHILVIRKNQIFKVMHEVDGKQLNNSELEEQFKRVYQRAEKAPAIGALTSENRDVWTDAREVLIKAHSSNAAALKTIESASFVVCLDDAAPVTLEERAHQYWHGDGCNRWFDKPLQFIINDNGTSGFMGEHSMMDGTPTHCLNDYVNEVIFHNKLDFSDPSIRSNLPEPTVVKFHVTKEIQAEIERATKDFTEVIGAHELRVQAYQGYGKELIKKFKCSPDAYVQMIIQLAYFKMYGKNRPTYESAATRRFQQGRTETCRSVSDDSVAFCKAITDHSVHPSDAIAAFRKAIHSHVEYITAASDGKGVDRHLFGLKKLLGPNEELPSIYKDPAYGYSSKWFVSSSQLSSEYFNGYGWSQVVDDGWGIAYMINNNSIQFNVVSKGLGSDRMSFYLNEAAGDIRDLLVPTLEAPKAKL</t>
  </si>
  <si>
    <t>&gt;6679_g</t>
  </si>
  <si>
    <t>MSRFYQGNEDELEIRIRDNVRHGRVSPQPVIQPEHRYRSVRPLYEHGSSSYLVPAASPGLRRSLSTGARTPPPPPTPAPVIINNIQRDRSRDRSRDRRSSNSPLYDSDDYSEEEYYGRGSQRRRRSHSHSRHQSFSRSQIYAPQALVPAAPQRDPRDEYELQRTRQELEEYRRLHSQEEYELEKSRRELEKIRIRSSKEDYELERTRRELAAYKAAEEREEEEKRIKEELELQRLKAEKKAADEKAKLKKESDAAIEKYKIEEAEKAAKEKKEKEEREKEYQRRFEEDLRKNGMDERQISIMLKKDMGVDPNRPTYTRMSRRHLSIETLNRYRIDYEFDQDPDYLLIKRWVPEYEQDFLWAHTRQIREARRPALEDARRPLLVIEDKPRKTHHHETEFELVRTTKKEHKRRPSPSPLLTFLAGGKPR</t>
  </si>
  <si>
    <t>&gt;2744_g</t>
  </si>
  <si>
    <t>MELGSLPLKDGQSIPLVRIYLLSIDSEFFLRRFCTAWVWDWYRMDNPDDPFNPHLVEILKTAISKGFIHLDCADSYGTEREVGIAIKQSGLPRDRFSSPQRFKMDDPMSCRQWRKVSVTSNWITWTCIFYTIRISFQRLRTCRERGKREFAINQLEYHPYLQRANDYVPWMREQGIEVSSFKGLAPITVGKGGPLDGPLETIANSHGLTAATVLLRWAIDQNVVPITTTGKPERMDEYLAALDLRLMAEEQEEITQLGLTHHFRWWGRMFFDPDDRS</t>
  </si>
  <si>
    <t>&gt;7480_g</t>
  </si>
  <si>
    <t>MDLRAEFSCRNVERLGENALSLQSSLRPGKDMLPLFETNIWPVHLADDFDTWYSRRDLKWNEKPRREVMATPQTMIQQQVVGSTNQTKRLSISPSPPPSPISSSSSPRISRTEFITSLRSPPPNSPTPPAESDILFTTGSFEVRKSPKGGYGAFALKHIEMSEEVICERPLFRTRWVEIYTKYDELGSEQQAEYRKLHGYMTLSDSVIEAIYLTNRFKTIHGNTGIFLRCSRFNHACHPHAVCTYRYDEFRDKMVVSAIKSIKPGQEITISYTERASTLFDNYGFHCDCPRCSSTDRKRAID</t>
  </si>
  <si>
    <t>&gt;6684_g</t>
  </si>
  <si>
    <t>MAGPVKQTSRWGSFLQQAVAGVESRLDNILAEGADEAVTGRRPTPQPAPTPAKTETISRTASTSSRTNDRLQERLARAIAAKNSVQKDKVEKADSLALSSGLPSRVGSPVPTGSPRTSIDVRPKDGGEKEAEGENSTAAEPSVELDSTEKEETPLITVQPGTPEFMPSLDGSQVLNVSAAKPDVEVPPRRSTDSLSSSLPRNSIDSKSNELRSSTEMQPSETVESRNSPAKQEMLLKQLKLDFETSELQRQEEVHSYIERIDALQSKLQYLAQESADNARNAGNSAPAGSLDKKLAEKDEQIALLMDEGQKLSKKELAHLATIKKLRAKIQEDSKEVADAKRKQEKAEKDVAIITERWKRAQHSDKQVSEKQKLISQLQSDLQTLKMDNESKEFIISELREQLEDAVAEGKQAEAQKANEALELEKKRAQDLEDDIANLKIEKNLVNDRAQAQIKELREKMDKDAERARIAELEMRREQQTLESKLEVMRARAEEVSSGATGDAQAKLLRQIETLQSQYSVASENWQGIEASLIARATSLEKERDEAARREAEIRKKAREVTLKAKRHEEELEETRSQLPSFQQELEESKSKLDSLQHRAEEAEKGLLDAQASFEQEKQTWKAELQQRLDEERQKWHDEMSTTGSLGYNRAESPVPSSRRGLTSEFLGLQNLQMRRASARSINGEVRDAPLSGSILGRRPSALPLRGSNHGTPQRQDSNISLRENNETIKTPSIATDQEDFFENNASAYSPKTLNDMVSVSTAGAGPSVQLVERMSSAVRRLESEKVATKEDIARLSAQRDEARAEIVSLMREVESKRTTEKRVEALEKEIQEMNERYLTTLEMLGEKSELVEELKGDIADLKEIQKNFFNVAY</t>
  </si>
  <si>
    <t>&gt;10330_g</t>
  </si>
  <si>
    <t>MSLFLCRGLGSKLRFPPLRSSSTSSKNLTRLFLQLPPPYRSFHASPKPQFISAAISTAIYTSHAALVGVHSLTGLPWAYTIPLFAVALRTAIMLPLAIYTRRNNQKQVNLSPLLQSWQHVIQRQTMREFSHLPNVATKTVLTRMRAKRRELWKRWGCGTWKNYLTVLQIPVFLSVMEALREMCGATQGWLGMVSGWADPETTITGDGLVHQVALMVDPSFALEGALWFNNLLLPDPQLVLPFMLSGAILLNIFGNHNKDIVLGKWRLRFMRSMGVAALMVGPIMIHMPSALLVYWISSSLSAYLQALLLDMFIPIQQPTKPCKPKRPFKTGLGQVAKELL</t>
  </si>
  <si>
    <t>&gt;8891_g</t>
  </si>
  <si>
    <t>MEEPPSSPPTDLSTPEQSIAYYKSQYEQLEHELVEFQTSSQELEAELEKDVEAAERRERVLQEKVESLEFEVEEWKTKYKQSKTEANAAQNTLQKEITTLRETTRTLQLKLRDIEVQNDDFERQARNTTSSLEDLESKYNVGIERAVMMEEEIKIGEQEREHLRIETQRLRDELSDLKIEAEILQDKLRKRQLPVLATDITAPNSPQYEGSPRSTASSPMITTPPDTKSVSTVDTISETPTPPSPPISEASATKPMAKTPMNPPKSRLKLPSGSSSTTLKANSRHSSSSLQPGRTSRGSTGTASSLRLRNATPSVIRNTRNTKAPPTRGVPNSTSLTHIRSLTAQMQRLEQRVHSARSKLPGPVNTPPRASPRNSTSALGHNVMPPSVTIRSRKRAGGSTISTASSISMTTDDETPTATKHVPRLSTSGISRLSFGPLPSRESSESRPSSRASTSSFVRPDRPLSRTEIARPVSRTSMSGTRTPLGHYSQSQIADARRPRSSIGGGYASSHGHNFSQSVSYIDVDESRELEFTTPGRRSIHGKGDLDGMSAIPTPSGLPRRRSGGQAVTGIPRRTSGGSAVRDGENDAEAMKPPGRPRKMSVVGETY</t>
  </si>
  <si>
    <t>&gt;4221_g</t>
  </si>
  <si>
    <t>MAFDSYFHNKIESMKLEIIQGQAVLRRLEAQRNDYNSRVRLLREELGLLQQPGSYVGEVVKVMGTKKVLVKVHPEGKYVVDISDNVDITKLTVGKRVTLLSDSYKLEKMLPSSVDPLVSLMMVEKVPDSTYDMIGGLDQQIKEIKEVIELGLKHPELFESLGIAQPKGVLLYGPPGTGKTLLARAVAHHTDCKFIRVSGSELVQKYIGEGSRMVRELFVMAREHAPSIIFMDEIDSIGSSRVEGSSGGDSEVQRTMLELLNQLDGFEPTKNIKVIMATNRLDILDPALLRPGRIDRKIEFPPPTVEARADILRIHSRSMNLTRGINLTKIAEKMNGCSGAELKGVCTEAGMFALRERRVHVTQEDFDLATAKVLNKHDDKEVSLGKLWK</t>
  </si>
  <si>
    <t>&gt;9349_g</t>
  </si>
  <si>
    <t>MEDSDVVEDEVKAVEPESCELLEVWLMVWFRPALALLDEKIGAVLVRERGPWAEAIRGRAPANMNGWGLGKSCAFTQATQRLWAKIACDFEDNSSSATDMASYEDTPPDEGYSEDPLTVRNPETLPSWMMRMSVEERTEYVMGIIAQLPTSQISEIVRRLRPRLYIDFFQYLPPEVCLKILGFLDPVSLINTARTSRQWIALAMDRKLWEARYINEGFRVVESEVKQFEDSLNAEPVQPSEQIDDEHASKRRATPQRILPNLLTDDDSEMTDVDCPMTKNASIFGGKVSKEPISLKTEVDKDLPMLSPRDPSSLRGPQHTALSSNLANYRLSSGPSTASPTNVSSMSSLVVVDSRDHKKRLNWQHIYSQRRRLEANWEAEKYINFQLPHPNHPEESHEECIYTIQHAGRFLVSGSRDKTLRIWDLDTQRLVRPPLRAHTGSVLCLQFDADPEEDLIVSGSSDATVVLWKFSTGQIIQRLRKAHAESVLNVRFDKRVLVTCSKDKTIKVFNRRPLHPGELGYPLNFHGVNPVPTYLNNYGFNPNPTAGLPVKAPYSIIACLEGHGAAVNAVQIHGNEVVSASGDRTVKVWNWPEQTCIRTLIGHTKGIACVQYDGRRIVSGSSDNEVKVFDKESGLEVASLRGHTNLVRTVQAGFGDLPYSVEEDREDAKAIDNEYFEAVNSGAISQSVYSHHGRPRNAGSRKPEDITAYGAKLPPGGGGGRFGRIVSGSYDETIIIWRRDKEGVWRPQHTLRQEEAAAAAASRATQERTLSRSSTGIPHSPKDVDAPTVPFAPGSDAYYHHLIDITIPQGPIVLRHTIQLHPELLTYDYLSDSIANLPLSTQQVMSFVVAAELQNLNQPRGGRNPPAGNVAHTSQPASTLAQPAATATIAQTHAVQQPAAPAQGHAHLPVPAAQHAAPAGHHNPAGHHQNVNHVRGDMARVFKLQFDARRIICCSQTSVIVGWDFANNDEQIIEASRFFAPIE</t>
  </si>
  <si>
    <t>&gt;1280_g</t>
  </si>
  <si>
    <t>MATEKDPAALSTPPKYSRYRSQRQSTKVEPRIAPVVQKEEHHDLGRTKSMARYRRPRITPNSDLTGAPMPPVPSLPRSRTLSPTSKTIPHGTMDGPRRVAASPIPSPQEEAYNRLDGAQPTQGNRRETEQERARRKVKELQERERQERKVLQAKEEMERELRQRQAEAEARQAEEENARILATQKRKDLERLQAELDAAAPRLPSPTSPKDKFKFFSKKRSSTKITSPPPTASGAQKTSLTKSRSNDAPQRGIIGQGGGGIVPQTDAPISASNAGERRVLIRCKQSSINLPITADTTPVDIIFSAANVMTQNIIPASAILLESYTHLGLERRIRRHEHIRDVMNSWDRDTQNALILENSDSPKFDIDLEASSVPKEAPPNITVHMYHSQKPGKWNKRYITLLSSGQIHVSKKSGPKLSDKDTVNICHLSDFDIYTITPQHLRKTLRPPKKHCYAVKSQQKTTMFLSTENFVHFFCTDDEILAEKWYTAVQRWRSWYLVTKMGEGKKGKHGKKTTEIATKVPTRPGTRGGPTHTVKVSVDENPYTIGSFTPLLDLDRFEASASQGDSYDSEEENRPRQIPFHLRNASSADPFRREDRRHPPPVSYRVPQDTDEEFASSGLLGRTYSQRQRLVKEKETSQDNGPFMDGPSLLNNGLTHQRSGSMKSTLARRQEIPADNGGLSHGQPKPLLDFTPQFKEAPQWDKTGKGHGVAVPKGMGVPLVDIATTPDNPMGDIPKSSTVFRRDAGSVARARPVTAGAAISRGGGTLINRTRNGYD</t>
  </si>
  <si>
    <t>&gt;427_g</t>
  </si>
  <si>
    <t>MNHNPRFIQNVSGRAPVRSDSAPGSTATPTNAASTIAPSGPPTGPSRAQGRAPPTGPRRMQPQTNVDPTTVIVKRKDNNLLHQSVREYTTEKEHLRRVIKELEEEIRRRDAVIRQKNAEKDAIVRRKDNLIYELEGVVSRYEAWRLERIAAENMGDEFSTWIFPAVADIKAGLEPQSGQHRAAPNDNKDLEAVKAVSAGDLDVKMGSIETKIDKIQSTLTNLASESMAGKAEIGVLSEQLDKTQGIHEEHVKVLDGLQSVISTSHKRIYRLPGCLAASIIMSKSKADKCVATMEDIVSNGFANSSLEHKKVFEQLSTCLSVDMQAMGDNVVSKLSDVINVGELGAKHVATSSRESLESRIQSSTADILLKFNASAESFALKTRDELATTQKNIESKIEASTSDLITTLSNNMRSNELCVNSAIFAAEENITAKLDSSASDIITNLSALSKTHSADSDVCGGDSVEESSQEIQSNQSQILQMIDTKTIEFVQSLDDRSKAFSNLPRSIQSNSRCSVRAFSFLLSALLVLSFAGWRANRGTMSPSIPEISINLPVMEDLWNSTAFNNYYSPHIPLWHCATPELFVPTCSSDLFVAPGAFGPMTYRDYHQFMLDLITEERRLTKLNGTDFLNVFEDEEPGCFQRWLNTGIEWLYWPTLPPLAELLSRPS</t>
  </si>
  <si>
    <t>&gt;4968_g</t>
  </si>
  <si>
    <t>MAGHGVPVVQEFTTFLEETLQRAEQIKQTSTIEPPLVKSDLPGLLERAQSILSPASSLDSKRHIVETSARDTFNNLLATTTIDSPSFVKLWNLLDIVTILSDEGQTEPGLLFWLVEELLESQTIAACRKIFDFLESRRERITVKDFEPGKKLVILRSCNELLRRLSRAEDTAFCGRVFIFLFQSFPLGDKSSVNLRGEYHVENVTTFDSVTPENDTQEKMEIDTDSPAKPTPTNTKDAPNGTKRSSEDNFKGVTFSKQERPIPVEQLYPMFWSLQRNFNQPKTLFDPTQFAAFKSGLEATMVMFRSVQSEGNTRPIKATEETKRGTKRKRSQEEDDLANAFNPKYLTSKDLFELEISDLSFRRHILVQVLIILDFLLSLSTKAKEKLAKATLPDNANKSVMYADQTMSEEDSKWAHDIKKSIAEYLRVGMDGAFFYRMVETVLARDKNWVRWKIENCPSIAKPSILPKEYVDAKAVARKHSSKRVRVNNRSGTFDLGFLAEGNAHSKLDRLKEKLRYQLPSVEGFEGKIADDDFDIDRAIGIKDIEAKNATIEAKFSKSWRALRVASTNKLVSFDKIERSDKIDEIFKEQVKPEEPTMSGDDDSGENKETVFPKDRRPIVVSGPSGVGKGTLIKMLLEKHNGVIGRKASHTTRKPREGEIHGIHYYFIDKEEYDIMRDGDQYLEFNNFNGNGYGTSRKVVEGIIAQGKVPIMEMDYHGIQQLKDQNYPARFIFLAPPEMSELERRLRQRGLDDAEKVKARLEIAKEELEKAKVEGFHNVTFVNDDLESTYKDLESYIFGFDVDKVDSPEGTEIVAETSDNEVEMTDGSTPILKASTSNGEVPTPDVA</t>
  </si>
  <si>
    <t>&gt;1432_g</t>
  </si>
  <si>
    <t>MSSKPYTVRWGILATGGIATAFTRDVLTNPACRDVHDIQHVVIAAGSSSSISRAAQFLKDVKAPSTAKAYGSYHDLVQDPEIDIIYIATPHSHHFQNAMLCLNAGKHVLCEKAFTVNASQAKVLVETAKAKKLFLMEAVWTRYFPLSIKVREIVKSGVLGKIHRVYADLSLPKAKEDGSLTFPDDDRMVNMDLAGGALLDLGIYSLTWIFQILYHCQDCKAEEREKPSVLAAVQKYKTGVDEMTSMLLQFPEHESVGIATTGMRVATTPDGEGSSAAGPACRIQGTRGELQIIGPLYRPLEYRIIMVDGERGKVESHFFPIPKDKEREGWEWREEDKVGFGQGMFWEADEAGRCLRDGRLESEGLGWQESVVIMETMDEVRKQGGLKYPELIETAVFDAKSSLNGKA</t>
  </si>
  <si>
    <t>&gt;2077_g</t>
  </si>
  <si>
    <t>MLSKTTVFIIGANKPPNSFEGIGRGLVTKYLQRESHIVIADVRDPASSSSKSLSSLPAGSGSSLITVPFDAFDESSIFKAISSLKEQYNITSISVVIANAAIAEVYGTVLETPIQGTRDHYNTNTVGTLALFQAVYPLHLPSPSGVLPKFITISSCLTKNIHIENEGIIAFTIHPGWVQTDMGNLEARNSGLTEAPTTIQDSVNGLIDKIDKATREETSGKFLSFDGHKYPG</t>
  </si>
  <si>
    <t>&gt;5491_g</t>
  </si>
  <si>
    <t>MASTTTSRKRKAVTRDVPELPEIESEAEFGEGLLEGILSQSEDSADDDSGEEDETDEEENGVFDDEEALDSDEISSVNSEDETGIQNGGLRKTNGMKAMSEEEDQPNYTVTTDANGGERYVYEEIDPVYDSDDSDAPATTNTIGNIPLSFYESYPHIGYDINGKKIMRPAKGEALDALLDSIDIPKGWTGLTDPATGKPLNLSQDELEILRRIQTNELPEDGYDPYPATIEYFTGIEEVMPLSSAPEPKRRFLPSKHEAKRIMKIVRAIREGRILPYRPPEEKEAEEEEEMHYDIWADEQPRPDHIMNIPAPKAPPPGYDMSYNPPPEYLPTKSETKAWESADPEDREKEYLPTHYDSLRKVPAYEKLIKERFERSLDLYLAPRVRKNRLNIDPASLLPKLPKPEELKPFPTVCSTLFRGHEGRVRSLAIDPSGIWLASGGDDGTVRVWDLLTGRQLWSTKVGDDEAVNVVRWRPGSDGVILSAAAGEDVYLIVPPVDGLNPRSDAASRELLDAGFGYATNAAPALTANGARKEPVATWTRPGQRLQDEGVLIKITLRTTVKVISWHRRGDFFSTVSPTAQKSAVAIHTLSKHLTQIPFRRLPGIPQTVQFHPSRPLFFVATQRTIRSYDLQKQELVKIIQPGARWISSFDIHPGGDNLIVGSYDRRLLWHDLDLSTRPYKTMRFHSKAIRAVKYHKGGFPLFADASDDGSLQIFHGKVVSDMMENATIVPVKVLKGHKVKSALGVLDIDWHPREPWCVSAGADGTCRLWM</t>
  </si>
  <si>
    <t>&gt;1451_g</t>
  </si>
  <si>
    <t>MVAPPPHKPRRKDRKTSNGSELLSNTPAAGRANTTHPAYPLAAFLWPARSSVSQWETLPLILMVVGLFRWAAGLWGYSGLQKPPMYGDYEAQRHWMEITTKLPISQWYFHDLEWWGLDYPPLTAYHSWLLGKVGEIIDPTWFALYTSRGLEDPTLKVFMRATVIVSEYLIFIPAAVIFVRHLTKIQGVNSWNASIALVAILMQPGLILIDHVHFQYNTVMLGLVLASMSSVLAGRFMWSCVFFVFALGFKQMALYYAPAMFAYLLGACLFPRIKIPRLLGIAIVTLASFAFLLLPIFLGALYEARHGIVARPDLVGHAAPLPIFTQYSFRINYKAWHYPIIQQMAQIIYRVFPFARGLFEDKVANFWCALNAVVKLRQYPAELLRRGSLLLTLAAITPACFTIFVKPRRELLPLALATTAWAFFLFSFQVHEKSVLLPLMPMTTLLAGKRGLSKRTRAWVGFANLLGVWTMFPLLQRVDLRIPYFVLSLLWAYLLGLPPTSFAVYNHETRSSWTGFLTTSLHTIFYSAIIAWHIAEHFLSPPQSKPDLWVVVNVGIGAAGFGICYLWCLWTLVVESGIMNFSESEKKKVKSQ</t>
  </si>
  <si>
    <t>&gt;4194_g</t>
  </si>
  <si>
    <t>MSSDSIAAIKESLPPASDYLTYLTILESHLSPEILPTLNEILQDAELTKNIGWDLVQLLLPLPGAEQCLTTIARLGNPREVVLKVTEAFQSLELDDAEEAEENEAETPATATAEPTPIDKFCTLVGQLSILHPRIKTKFPSRFLSATLMAILRVYRPSNQATLAVISFVHTISGKKRPTLPERKSTLSLNTMVNDAGSGPSAPDPEAQEEDPNEKAIQTKLIQSFVTHILEEYINANPLEWSARLLEHFQPKKVIPVKKSMSEAFREDPPLVTRDTIAGKLVALSRDLGLSEYPILLETIHKSNSTSADEDSEDNYPSSPADIPLSRAGCLFLVAFSVFSSILFDSPLPLPDFTLFPQHAKLLTQFVGLNGAANIGSEETGVIDSILAIGLWLENSNKFVAGPLEDEDFLEYLQALSLLSANTPSPTLRYAAHVLTSAILHAHPVDRLRLTFITDTLENCPYETLKASAVSWLKEEIMTAQERESDNVFATTIALAAAQPYLFPDTSALLQANSEELIQELTQSWPFHMAVANFLYFISGEGFRLVVPEDMFVIVEEIYLGPLERALKPAKGVFEGSEGGGEEEEIARDRKFELELLDQRIVMCRERMAEWM</t>
  </si>
  <si>
    <t>&gt;3188_g</t>
  </si>
  <si>
    <t>MAFETNTLVNGSWTTRTLDVDTVLRHFDQQDKAAIANNVEVETAPKVGVLTQTVIQNPLVNWILRARLRTSSTQDLLAFIGDDFVQIKELRPDGLLWDLASKEDFGARIRNARVLGVPPEGPDNFDGLKAIQVKDENGDFQMSLGEDGKSSTLPPQSLLLQLDTGDSVFLTLIEGLDGKLSFLSSRYRVSKPMLKLQPGMHLSVDPSSRYMAIGCSEGIFTIYSLCERKDLEAQFSTLSSLRHVESERYIHIKGVIHKMEFLYPTEGDQQHIILLLLIIKKGRTRMIVYEWETGDDLSTIKPHSTKGHSLEQSSQMPLLLIPLKIRSAFVLVCEDSMSVCQNILERSPAFIDFNNMVPPPTAFHHGSGIPLWTAWDRPKRHLDYLGDDVYIVREDGLVMILETTPDEDDFIKSHNNIGELGTNCGPALASLDYPSRDKSGDLLVTGGDSCAGGTYLSQARKVPFFIQAIQNWSPAQDFVTTYAAQDRESLDLVSPIRANSKFLLKPDRVFASIGKGVKGAIIELRKGLEANVTLEMDYDTSITQSWVLYPSPGSIEELKGTLFLLSMGDRSAVLQLATDASDITELSEESTSFDLRYRTLAATMHKNQIIQVTENSIALISGSYVRICEKEDIMAITLAQVPPRSGTIIADATIGENLVLFTTRVDHTVYIQAVVVENGQTDMNGDGGGIHIPVIHVHTVTELRTEVSCLAIGNIHQVPCAVIASWDGDSIVLIFQPIAGGDHKSLRVPSIYGHTVVNLEAIVSIATVSGQNENSILLCGTRNGIVLTLEIEESSLEVVNSRYDRIGASTVMVSRDEYRASEDLFFASCDSKIFALIPNMSEAEGFTPRRWLRSLRIHPIWLTDAPNPGLQQPKINSLARLRPTITGTDGGILLASGSQLLLAGISMQPKVVPRYMSIGGTPTRLMYSSVLDVLVVAASVKGRSTILFIDPDTGTDLSQPVDQKSKTPIAFVNGLGHENERIYRLFEWAYTKDGKAWNFIILSTSTGRLLILSIHQEGLEKARSDSRDKIQFYTRHKFRCTEPVYSVTGFTDGLLWCSGKKLFCDTLDLTEKRFKRVAEYNLPSPVTTLFFEDGTIYALTTCHSLEILHLVYAGPNGPQIIRTHGDPIGRLTLHHIILDRISDRPIHLISDKESSLVGLWPTKDTKADTLQPIFEAQLPYSILKFRFGKCRPIWDPVWNQIYDKPTSTEISSTSLESIPSMMGNSETLGLSITGSLSHFTFLDFVAWKFLRFIMDMAIRSPKICEFTCKDDSVPLEEVMEPIIMMHIDGDILKRCLEERRLEELLGYTEVGLQNLQGSLLQSRFTELLRQLHRDKLEKRAPSHATTRFYIDQAYADLEFFLRPVM</t>
  </si>
  <si>
    <t>&gt;7430_g</t>
  </si>
  <si>
    <t>MVEGEPNSPTWKFTQCFGDKGDVEDITEADIISTVEFDHTGNYLATGDKGGRVVLFERNETKKTCEYKFHTEFQSHEPEFDYLKSLEIEEKINKIKWCKRQNASHYLLSTNDKTIKLWKVFEKSLKVVAENNLSHDLTPGNVGGGGGGVRPISNVHFTSSLDLKLPRLTHHDTVVAAVPRRTYANAHAYHINSISVNSDGETFISSDDLRINLWNLNIQDQSFNIVDIKPANMEELTEVITAAEFHPQSCNWFMYASSKGTIKLADMRESALCDQHAKQFEQEEDPSARSFFSEIISSISDVRFSHDGRYILSRDYLTVKIWDVNMERQPVKTIPIHEHLRPRLCDTYENDSIFDKFEVVFSGDAKNVMTGSYNNNFMIYPSDPDKEVEVVLQADKSAFKAKKVGIPTPINSATSPTANGGKKGGSRAGSPAAGAGGQGGRMRKETDADQIDFNKKILHMSWHPFEDSIAIAATNNLFVFSAL</t>
  </si>
  <si>
    <t>&gt;5822_g</t>
  </si>
  <si>
    <t>MDGLHVSNEARITAAIATDANQDGLGKSEKLGEYALPPSETGSDLDEMELQKLGYKPVLARGWGAFDNFACTFSALYCVGVVRVLFYIAISNGGPAALWSSYISGSIMAIITSCSLAEACSAYPAAGSIYYWAFRSWGGGKLGRFASFLVAAWTLVAWTAFLATDALGVANYLISEIVVFNPDTAFPYEVSDVKARAVAWALSLVFLAMATSMNFLPPRTYAWVFRTAVVVIIIDLLLNLIWLPIGVSQTYGFQTAEFVFTSTYNGGDTSPSLNWILSWWLVINCLVGEDASGHIAEETVSAKKGAAKGVFWAPVASALCGFPILLMFLFCMPPIETFYDTTVPQPFINMYAMALGPRAHVVATLVAMIGSILNTSISLVAVSRLVFAIARDSVFPFSDVLCRVSKSKQPHNAILFIAGIAAILLCTQLPSQVAFGSLTSTAAAGSLAAYCLVGFGRAFVTRKTFRPSFWDLGRYGAIMAFVTFIWNGFAFAVLCAPQYGNALLDKDAGLFNYAIVIMSGVTVIGIEEWWRKSQGVWFHNLKDQDTVGQESELEVRNVEKSSSGVLPAEAAV</t>
  </si>
  <si>
    <t>&gt;7035_g</t>
  </si>
  <si>
    <t>MAPSASRGTSTTWSHEFDTLRRENLFRNPPKDHTAYPALKAAIAPHVESFNALFGKDGLIAKGLLDIGTRTYLDGDDREGPAGKNSLKIRIKEVFVEKSMLPAENKFSTRNREVLPAECRERHVTYRGKMQARFEYQINNSDPKEFDRPLGQLPLMLMSSKCHLENNSPALLVDRKEESEELGGYFVVNGIEKLIRLLIVNRRNFPMAIERPSFEGRGPTYSKYGMLIRCVRPDQTSQTNVLHYLKDGNVTFRFSWRKNEFLVPVMMIMKALVETNDREIFEGLVGYAGSEGAENTFLTDRVELLLRTYKAYGLYTKSKTRAYLGEKFRIVLGVPDTMSNYDCGTEFLRKIVLVHLGNVDVTETQDTDKFKMLLFMTRKLYALVAGDCAVDNPDAVQNQELLLGGFLYGMIVKERLDDLISTQLRIAIRDWTRKSPDNTFTSPNFMREFPTKICGRTNENIGGALEYFMSTGNLVSPTGLDLQQVSGFTVVAEKINFLRFISHFRMVHRGSFFAQLKTTTVRKLLPESWGFLCPVHTPDGSPCGLLNHLAHKCKILTTTLDTSAIPKLVTDLGVVSSGSSSTQESVVVQLDGKILGWCTPKQSLAIADTLRYWKVEGTHNVPKELEIGYVPNSHGGQYPGVYMSATPSRMVRPVKYLPLDKEDFVGPQEQPFMSIAVTEPEIVSGESTHVEFDPTNILSIVANMTPFSDFNQSPRNMYQCQMGKQTMGTPGTAIRYRTDNKTYRLQTGQTPIVRAPLHNDYGFDNFPNGMNAVVAVISYTGYDMDDAMIINKSSHERGFGHGTIYKVKKIDLEEGGSKSRSSKNIRKLFGFAPGGEVKAEAKAQIDEDGLPFIGRLVQEGDYLCAWHTVTLDAQNKLVNRDGITHFEKYKEFETAFVEEVRLIGNENGAEPCQSISVKLRIPRSPVIGDKFSSRHGQKGVCSQKWPSIDMPFSESGIQPDVIINPHAFPSRMTIGMFIESLAGKAGALHGLAQDSTPFRFDEENTAGDYFGHQLMKAGYNYHGNEPMYSGITGEELHADIYIGVVYYQRLRHMVNDKFQVRTTGPVTQLTGQPIKGRKKGGGIRVGEMERDSLLAHGTAFLLQDRLLNCSDYTRSWICKECGTFLSTQPTVSQFAPRKKGTGVVRCRKCAHDAVGWRGKGEVWEDGGGGGGGLGASRRRWWRCRGC</t>
  </si>
  <si>
    <t>&gt;2006_g</t>
  </si>
  <si>
    <t>MTTTIIVTATVTKASSVPSASILKPRVFIVSFFTPEASVWQGTLTLNNNVTVSGFSPKFPDAYCNDNGSICQMTTGEGEINAASSVSALIQSNIFDLTTTYFLVAGIAGVNPSCGTLGSVCFAQYAVQVGLEYEIDPRELEANYTSGYIPLGSKSPTAYPVFVYGTEVFEVSASLRDRALSLARTATLADSPTAIEYRQKYPQAPANTAPDFFAGDVQTSDAFWHGALLGDAFETYVMALTNGSGRACMTAQEDNAVLESMTRGAVSRQVDFTRIILMRTAANFDRPPPGESASEQLLYVNQGGFGIGMDNLYLAGRPIVDDLLENWQEVYEIGIPATNYVGDIFGSIKGQNVKIDIGSPDSQEG</t>
  </si>
  <si>
    <t>&gt;7310_g</t>
  </si>
  <si>
    <t>MSSALQPEDLVVDNEAQGRNSETGSLNIDEAFLKAEKRMDKLAIDQDELDEEGIDVPLSETASISSSLYDHVEENGRTYHKYKEGKYMLPNDELEQNRLDFQHYLCKLTLHGRLHLAPLKKSRLEYVLDFGTGTGIWAIEFAQEYPDAEIIGSDLSPIQPEFVPPNLSFEVDDMDDEWIYPHKFSYIHSRLMVFCFLDPVGIFKKAFDSLEPGGFLEMQDTCGPLLSIDNTIEGTTLNKCWKLMTEVAGKMGVDLAGARKYKAIMESIGFVDVKEVALEWPFGTWTKSAHHKRIGTWLVKDMSLGLKGMLMRMFTTGLGMTKEEVEKMADDAIADMTNKNIHAYQQFYVVYGRKPRVGKITIAKEEAVTPASTGELAKAEK</t>
  </si>
  <si>
    <t>&gt;7361_g</t>
  </si>
  <si>
    <t>MQQQPNNPPEGQLPANQSSSQGFGRSSRPHSLGPGRNLDPSNPSGKTKFAYFHGTEFSNNLDINNHYHWIPTTGENWDIPITVTAPSEVELGAWPNNTTLESTFDKVQPTNDAVGLFPDTEEFNPSLSSIQVCNNGNNVHTFSIKPNLADDVNNYQLRDVDFVGGLSKPNVLFGHYAVPNFTQGQQHNLNLWMNSSSMTQIPDSEFDHLELPTTAVPATIPNPDYISNDYQQGLLDGLLLGAWSMSSPDQGGILGGQAMSQRTSIQAPQIGFTEPQQSRLTMVSPEVDGSMFTGGTFLQQTTFNPAQALNQPQLPPAQILQAQAQPTNNTTFPCSYASCVKTFGRIADRKRHLDSFHRNRANATLHLCPVPGCDKSSGQGYSRSDKLTEHLWKKHANWGYVKATRE</t>
  </si>
  <si>
    <t>&gt;2888_g</t>
  </si>
  <si>
    <t>MSSSDTRKIISDAIDEASEELRQINLGIWENPEVMFEEVRACKLLSDWLTSKGGWSVKRGVWGISTAFEARFTVKPGDALPEIGHGCGHNLIATSTLASAVGVSAAMKANDTPGTLVVMGTPAEETGGGKWIMASHGAWKDVDVCIMTHPMPEFSTPLCLMKASMKFRAKFHGRAAHAGAAPWEGANACDAIVMAYNGLALLRQHIKKSESIQSVILSAGKAPNVIPDFAEGSYSLRGKNTAALESMKQRIIPIFEGAAAATGCRVELIWGALYEDVVSNFALANRYRDYMLSELGAQPEEMIPLAESIYKHELNCSSDMGNCTYIAPGIQSLFAINAKGNVHTVPFREAAGLAFAHAEALRAGKANAFLGVDVLMGDEFYQQVKDEWITSMKDAGRL</t>
  </si>
  <si>
    <t>&gt;6826_g</t>
  </si>
  <si>
    <t>MSAQNRGIVKIAPGKAILTSVPIPKPQDDYILIKAIAVALNPTDWQTCDEAFKIGTKRSLLGCDAAGVVIEVGKKVTKNIKKGDWVAGMTHGGDNDNEEHGTFAEYITVKGDLTIRIPPHLSFDEASTLPCGISTVGLGLYRYLETPFLTWPLQETKNEGPLLIYGGSSATGTLAIQFAKLSGYTVITTASPRNFELLQGLGADHVLDYHDPNCGEKIRTLTDNKLRKVFDTIATPSSAKICAAAMSSSPGGLYVNLMGVADFPREDVRNIFFLGYTALNEEFEIEGEVWPVVPEDFELVKNFCNLTDRLLEQGKIKTHPASVRLGIEGILDGMQELKEGKVSGAKLVYRIGEVDTGQ</t>
  </si>
  <si>
    <t>&gt;4006_g</t>
  </si>
  <si>
    <t>MDDHLRGKQPTFTTSLLSATATSSIDQLATAPALPLPSADSIEAKIQALIYSQSDHSHSAKHELAIQRNESTINGVVIGLLSSFGSAILIALIFLIIYFFRYTSSGRILLDRIGRPGEYDDEQQYLREEAEALEEMDDLQRTEYLRAKAFIQANPPDSLPTDISLSQYLAIQEKGVAAWEFEPELEIANCFVEGRTEIEFFDSECSTLTNLPIPKQNEVYYWESKIYDKPETTLISIGVATKPYPLFRLPGWHKYSVAYTSTGHRRYNQPFSGPSYGPQFVQGDVIGVGYRPRTGTIFFTRNGKKLEDVAHGLKSQNLFPAVGANGPCTVHVNFGQSGFVFIEANVKKWGLAPMTGSLAPPPPYGSEQGSILLEAGREGAQSNISHHYPDARHGRTRSGNFRYGPPTSPGPVRSPTDISLAHLTHIPSNDEPGESSTSAAVVNPPPATSVTSPTGVVVDHTQPPPEYTSPQGSESGSARGSSESERTPMIRRKSTPPIPSYNDALADRARERSDTLGSQSQRERSDSYRARARNDEREPRS</t>
  </si>
  <si>
    <t>&gt;5745_g</t>
  </si>
  <si>
    <t>MSYTQYQQYGGNPYNNGPDAEAGGANSNHLNPPQPPLEHEMSNYSGTSQYSNAGAPAIPHASAVLSQQDFLARVDFAKSEIRTLSSNIQEIASLHQRALSSPDSNSTAQLENLVTQTQLKNTQIRDHIKTLEADAVKTQDGTKGVKARQAKQLKGEFEKSLKEYQQEEVAYRQRYRDQIARQYRIVNPDASDAEVNEAAELDWGSEGVFQTALKSNRSGQVTSVLGAVRARHNELQRIEATLTELAAMFADMAQIVEAQDPVVEHTEQNAIKTAEDVDKGNTEIEKANEHARRRNRLKWYCLLVVVLIVLAIALGVGLGIGLTRTTAKTASSATKI</t>
  </si>
  <si>
    <t>&gt;6468_g</t>
  </si>
  <si>
    <t>MVSSFINSAAVLAMASVVFALPSPQQATATLGAEVVQESGSPTVNGTNVFTPAVAPSVDTNDVALVVPATNITLFYSSNASAEATINVNNAMIYPTVVLEHIAAVSNVDCTETSVSVTFNDSTVFAATQTAWDAEGGQFVLITNHLGDCDVELERGFFLVSSLEYDTTNFIITAEAASTNLSATAEITDITFGQIPTGTISKRTTSTYKVSAAATLAAGTSIYENDPYIFITADEAWFDATVTFSGTLSYSWFSWAATQMYFDIDTEFKAELGISALVADSFNTSFTYNPSPVFYGCSIPGLIELGPKIQFGIDGVIGTGAASQIVAVSADVQIALADGNIHLDALNQRNSHTSGWTPTYVAAASLDAETAATVDTTATLNVEIAVLFFGGLIDLSTGLTAKPAFLNTFTPSKDLSATHMRGVTGKNPQGLCPQGLEEKSVFDLTIDAYATQWFTGELYSYSQTIVDQCYNYTTSA</t>
  </si>
  <si>
    <t>&gt;1021_g</t>
  </si>
  <si>
    <t>MTHSVILNPRPLLRSFSSPSRRKLASLDRVFPGPKFSYSLGTRPGRRRPDREYYIAFQEKQEGIINSAKVWKSYKEGRGGVDYRMLNWIQILSTPTADTTGTTLFLHFDHKRYIIGNVGEGTQRAAMQRKLALMKVGDIFLTGAVNWANTGGLMGMVLTLADVVTNSANAMKDMEEARRQRLEQRGLEYKPHDSVLDERQWLNIHGGKNLTHLIATTRRFVFRTGMPINTNEFRAKPEEKSKDISKPTWEDTMVKVWAMVIEPENHVKPENHRVRKRSHEEFAADALSVSMDGLPETPEEQEDRYDQMRKAVVSHMFDSDWKLDTLIKVRLSKVKMPSKIFYRNADGKIAPYEGPTMAEDPSTPDIDVLIRNPWPASTIDSLPPTTPSANSVCYIIKNHPQRGKFNPKVAESLGVPRGKLNSELARGRSITLEDGTVITPEQVLAPGKPGGGVAVIELPTEAYIGALLARKEWSSQEVMLGVEAVIWILGPGLTGDTRLLNFMREHAELKHIVSSKDCCSNYLALESSASAAIKLHLIDPERFPIPKYSNSIPPPKSEGPLPFEPARVFKKIHLEPKFFVQDDQIIPYLNTKAVCKLPENVDALAKGAREEISHADYLAELDENQKDIPNKDAEVITLGTGSALPSKYRNVSATLLRVPGVGSYLFDCGENTLGQLRRVFGSELPEVLRDLKTIWISHLHADHHLGTTSVVKAWADETAKDETTKANKLVVASDEAMHKWMKEYADIEDYGFDRVWPISLSKDTTLLCQFSPEMRLKYGLVSIEACPVVHCNAALAVAFNFPNRFKIAYSGDCRPSTEFARIGRGATLLIHEATFDDELIGDARAKRHSTTSEALQVGRNMGARRILLTHFSQRYQKFPVTESHKGKDQVAVLGFDYMRCKIGDFAKLESFKPALMKYYEKAAEEQ</t>
  </si>
  <si>
    <t>&gt;4062_g</t>
  </si>
  <si>
    <t>MAFRQRLAKPLLYTTGAVAVGGGLLYYTYRPRNLPGSDPAVAPPPGYANGQFRPPRFPKVKSRDEQISDLKRSSGKAGSPGGFFRSSTEEIPPDESDVYDLLIIGAGATGAGIALDAATRGLKVAVVERDDFSSGTSSKSTKLVHGGVRYLEKAVWELDINQYKLVKEALRERKYFLDTAPHLSMWLPIMLPLDKWWKAPYYWAGTKAYDFLAGSEGIESSYFLTRSKALDAFPMLKRENLVGALVYYDGAHNDSRMNVSIAMTAALYGATVVNHLEVTSLEKDADGQLCGARAKDLVQEKNGKKAQEFTIRARGIINATGPFTDSIRKMDDPDVKEIVAPSSGVHVVLPGYYSPQKMGLIDPKTSDGRVIFFLPWQGNTIAGTTDAPTKISYNPVAGDEEIDWILSEIRHYLSPDVQVRRGDVLAAWSGIRPLVKDPNAKNTESLVRNHLINVSPSGLLTCAGGKWTTYRQMAEEAVDEAVSQFGLLTRPVVNTPDVAGTELVNNAVNLDGTCQTHQVKLVGAHGFSKTLFINLIQHFGVETDVAKHLTESYGDRAWTVAALSSPTEKRYPVRGERISPLYPFIDGEVRYAVRHEYAQTAVDVLARRTRLAFLNAQAALEALPKVIDIMGAELKWDNKRKDAEWKDSVAFLESMGLPRSKLTATRKEVESGKLSFKDQIEYKMYSRHDQPDEILESDLRGENPGLKDGAAGER</t>
  </si>
  <si>
    <t>&gt;7605_g</t>
  </si>
  <si>
    <t>MNSEEGTMIERSAPKLTPLTQFAPGSLPPHQDDIYVTNQKLVIGKDYPSIPSKYAQACEEKRALNVFNIPDHWTPAVVVKLFSAWAECVASPTMISLPTRTIFRWVVMVDNGAACLVKERLHGMRAGTDQLLLSWPYLPGPTHSVVSRDIAEFYIKIKQEKEAATAKTQRHPTAKPETSASTSLAIQSPVQAAKRKSPPNPIIADSDRKSTSDNNVESVAHDTATINIIPPTPAVEEYPTDESPSSDDADMLVVGKRSVKASQQPIAAAASSSFIPAVDTWARIATAAVPKNSVIDIKPSLRSISGPRLNPVGRIPSLSGMKVGNEPMVEQMRLVFLLNLPTSVTLQDISDAIIEGPLMKIQFGHNQEDGSRYAGIIFQYARDAEKFCQVMSKERVDQQPSRFNFIVDCARGEDAFPADDVIRAMGAPIYASRRLTIVKGGFFDMFGERQIQKFSTQVAGGVKNIQKIHLYNIGNATVVFASVHAAIKVKMELDHRAAVAGKNGSGVTAMWKGLLTSFSKDPCVVPLELKSAMPGQQGFE</t>
  </si>
  <si>
    <t>&gt;17649_g</t>
  </si>
  <si>
    <t>MSWIKN</t>
  </si>
  <si>
    <t>&gt;3863_g</t>
  </si>
  <si>
    <t>MERNRPSRKHGRDERERHRHRRKDLEEHLGRTHRHRSKVGARDRDILGAEAHSGPRIIPGKFPEDLATPLNAEDDYIRRWLAQAVNYDIQDPVHGREPGKLSELTSCFGLPPSNQGLVSMADLTVEPDQVPQILSNFLPNHDRGSLEDPILPTKRKRRHDSTDSSLIEISILPKKQTSDGNDKRIEKQLHDSRHLHKKRQDEPSVQKSDSEPSDISEDSSKHIRGTFEKRARHRTREDRYEPRKKKKKDKKDDEKRRRTKRERERAIGKEL</t>
  </si>
  <si>
    <t>&gt;6410_g</t>
  </si>
  <si>
    <t>MAPSDPWTSYQNMSCDSEQAQKVRQLLLTANFPLLCTTAVQLCSSLAEAGQADGQTLTCSVESTKFASGQNNVGVELGSSDSEYWIARIRLPTEPIYDADVAASMRIYGFDVSTTNPFGFRYILMEALPGHIPEQSFSNQCHSYIQLLCLLGPYNTGSLSSGLDTTDELSIAPHNGMGPFSTSLEYFYSTRKSQPRIMKAAHGNDEQWSTAAWILEHALPSMVMEEHVRAPLKM</t>
  </si>
  <si>
    <t>&gt;9366_g</t>
  </si>
  <si>
    <t>MQNSDLGLKRDDQKKGDKKGKGEKTGSNGKRPSGVVKTRKRERNDDNESDYSLRYQQKKKVRAYPGFQKCCKGCQDTLISTAQKDKVRQVQAKRAADRAGPPPASTSTALAVGGGEPGGIRRG</t>
  </si>
  <si>
    <t>&gt;6717_g</t>
  </si>
  <si>
    <t>MDSGKDKPPRHHLRDARTANLDHMDWWEKDKGGCMYLAWFQPWNNGFRGRFGLPAQAIHGSQDALPDDLQQNSKELPGRARHVLLGLAILSSHKISRVIGGREEALQGFVHPRLSHDLTESPSLCLYGLTPPRPHRPSDTRVHLQFQLKKRGCVWHDSE</t>
  </si>
  <si>
    <t>&gt;2994_g</t>
  </si>
  <si>
    <t>MILSGACAAFVTVTIIILIFMHATHLSKPNEQIKIMKIATFIPFYSIISFLSICFPTAEVYISPWVNLVEAFALGSFFLLMCEFVSESPAQRNVFFAALVIPDKKRRGGSIVGGLAWYRRRWIMIFQYPVVALLVSLATDITQAAGVYCQYSSKSYFAKLWLTLAKTISLVICVLSVFRFYLALKVHLAHHQPLAKLLAFKLVVAFGFIETILFWVLTDANLLNPTSKLTYADLNVGIPNLMICIFIVPLSLFFCYAYSYQPYLRSRLVSNEQGTSTDWNKSYKGGFLGLKAWFLILDPREILTAILFAFKMATEKSGMGESEHSFTIPRAWSPPEVHKKSPWVDSICVFLDYLHQASSSALATSEITWVTK</t>
  </si>
  <si>
    <t>&gt;2078_g</t>
  </si>
  <si>
    <t>MSAPRIFVTGVSGFLGGHTVSRIVEKHPDWHLVVLVRNEATKSIVLARWPQLEAVIGDLDNKELLIAESAKADVVLQTASSDHIPGVLALIQGLSQKKPSPGHFIHVGGTGMLNEVPNGFGQPSSKIYSDVADVAEITSLPIEGHVHRDVDAAVLEAQEQFKVPTAILSPPLIHGVGKGPVKTRSIQIPFLTEAILKRGKAFQVLDGQNIWTGTHIDDISAGFITLVEEALKPNGGKAQWGSQGYYFADGAEFKWGDVAKAIAVELHKQGALKTAEVDKLSVEDACAQHPWAPLLWGGNCRSRSDRLPRLGWKPQGPSINDSLPAMLAVEIKTLGQQSSATTFSNVGVTYDSGAGKLGSTAGGGQDALPSSDSDLRERLTRLEEMMASMMMREGGTVAHTHPDHETRSSSRQSPAATPESTSQLFQLKQKATTTTFPVGQIVFQEGYSAYFDADFWPGLVNEVEDIRQILQPPAHESTSAASLVPGLLPQLPMANISALHPSIDESNLLLRLFFQSVNPFIHVIHEANFRKELDQYRREVFFLPREFEALLFSIYALTINSLNAEVVETHFLVRRHILIARFQQAAQVSLSNVAFFKTDKVLTIQALLHYLTLLFQQNVYQDAVSLLGVAARLAQTMGYHHDTSNFPYSPWVGELRRRIWNYISCLDALALSSYGAESSLPASDSLPPINANDGDWHASRFAKPSSLPPETFAFKDLTSVLVHRQLAELTRQISKLDATDLNGKKNLIAKLEAGLKETYLKNVDQSNPSQTVIVAFVEVKLSCLRLSIRYQQAKISKAGEDSCFVSAIELLEAFEYYSTTFAASNWEWVFSTLIPWLAIAILLTKTGSATRQEDIDRADRQIERVFNLYSGCDTPVSTTPMWQLLVQLRRRLQSDRGKLPGVSPRANYAPQNISTSMPPFSNNELMLEFDMASMQPDAMLYENQYTLQGSHDFSLYDSSKDY</t>
  </si>
  <si>
    <t>&gt;3265_g</t>
  </si>
  <si>
    <t>MRFSNKLARLVGAASALISLSISLNLESDGLQPELNLSILTNHQSPQYPIQFRLLPSFSSTIDTNWVSTPGYWYLGTWYFIYTNSATYNLWRNMQWTLSPTQNNSFDGTLNDLTSFQYKNESNPTVYEVYGVDNPLPVGNTLVRDAYDYRPTGPITPYNNTWEVIGWGYDVKGVPWAALYENAALGQTENFDIISRSDKGPEWETLDLIFSGTKQPFQCGPSSFE</t>
  </si>
  <si>
    <t>&gt;17657_g</t>
  </si>
  <si>
    <t>MHFHFTPPLPFLLTLTLTLLLRPALSAKKYHHPSPLDFAARNLKTISSIYNLTVYPANAPILAQGGAAVPPASSTPTQADGYHPSETSAGLVFSKAEVVEFTSGCPEVAASVVYLTASTYNTTTNTSTKAVSILKEVAFWRFDNEGAVLQYEAWIPNLQAWNTIVAGANFSDRFVQVAVIGQLCQGIQARCVGSNQQYASVNDCVTFLSGRNFGSYDEAWADNVVCRTIHVILTQVRPIVHCPHVGPTGGMKCVDEPYNNEYFDDVELYGGTSRFMCPRKVW</t>
  </si>
  <si>
    <t>&gt;9246_g</t>
  </si>
  <si>
    <t>MDNAASALVAANLLYARANSTSTSTADTATRPPVYKAIGISLAIASGLFIGVSFVLKKMGLLKANEKYEEVAGEGYGYLKNAFWWTGMTLMIIGEICNFVAYAFVDAILVTPLGALSVVITTILSAIFLKERLSMVGKVGCFLCIVGSVVIVMNAPSESSAANIQEMQHFVIAPGFLSYAGVVIVGCAFVAFWAGPRYGKKSMLVYLTICSLIGGLSVVATQGLGAAIVAQIGGTPQFNQWFLYVLLVFVITTLVTEIIYLNKALNLFNAALVTPTYYVYFTSSTIITSAILFRGFKGTVTSIVTVVMGFFVICAGVVLLQLSKSAKDVPDAAVFAGDLDQVRTIAEQEQPETEPKADAIRGAAAIVRRFSTARQKMELEEARRLHEEKQLDLIPIGENEHVEWDGIRRRRTTYGTAPSIRLGSQRGSTPFPAFENGPMPTPSQTPHPPLGMSRFPDPDSDEESRPATGGLQPSFFGTIGHRARSIMRPSSRGGPHIQSPMHPVPLTEISIPVDKGDEFGTVRRAYYGHDNNDSSLPYGKTEYEGAGYRERHITIADGAESQRTGSRGSSLHPTLGPTPPPHSAKRQFSFQNVFRKSQSTAPPIGESSAPQSRSPMIRMGQNARRTSVGANLKGATEEERLGLVKGDTNSGRNPGVPTTYEDDEESDESIHEYLTEEKVRLHTSPDSGSRQSPVDGRQRSLTSPINRENRETEETEEDVYHNHRKNWGDGKGGKAIGKALPPPPFDDTRGGGATGAFI</t>
  </si>
  <si>
    <t>&gt;5824_g</t>
  </si>
  <si>
    <t>MAVTESQLNIVLQEAFTCYLTFLYDTRKVQESNLPQAGRGANATTDISTHQYFNTRINTTELCLQYLGDISKHVRKLVDDSLESRRNQSIIKKPETSLFDRFRLRRQESYQGRGAGNSAHHLIASSAEPPRSSGESMAGRTHRRSSHSQTERPASVRPSARSQSRAPKSSLPRQSSTAAPASTPVPPSTAGTGASAFISLYPFARKKSSNAPPTTHHSTHGDTPELASRIARPPYQKDRRSAEDEKYARRVQTEERRKKEELERALANTRRLAVEWEREEKARIEAQERYARNLQKEEKKRLERAERDRESARKAQKGLTQWEHAPKAWEIEAAKTEDRRRRETQESGKSKHREPDSKSRPERTYRAISVDRTRLATEEKRSREAQQAAESLRRQKESTKRKPALRKVHAGPLWPEDDDTWERAGSGLVAAVGMVAVAAMVGIAGYQASAIQHEEEKEGRRNSGLALVPLIASAVLVALFHD</t>
  </si>
  <si>
    <t>&gt;4263_g</t>
  </si>
  <si>
    <t>MSLKYGLGGVTTTLAVIGAYMLFTGDGEAFNVGQFLEDVSPYAWADLGIGLCIGLSVVGAAWGIFITGSSIIGGGVRAPRIRTKNLISIIFCEVVAIYGVIMAIVFSSKINFVDGDGIYSGSNYYTGYALFWAGLTVGLCNLICGVSVGINGSGAALADAADPSLFVKILVIEIFSSVLGLFGLIIGLLVSSKAIDFKGVEA</t>
  </si>
  <si>
    <t>&gt;3659_g</t>
  </si>
  <si>
    <t>MAQTTIESTDMDLDIREFSSPSPMSPFNSSDEIPIISMEELESPSPSPPAPVTPVRPLFITNTGELGTPRSLLILPLPRRLSTSVSRRPIITCWNSDEEDEDDAVSRARRIGRLEQRASTLPGYRTARVIGRDIPGAKSSDAIIHGSVSNENQTPTASFVSNQEKATASASSDVRNKRRRIREPGSSQYTIDGATEALRWRPTQLQGGESRYAPYDTMGGNTYTTPLARPALTQFTGLGGNRNINPTTPGQRSSLLPGELSIEGDVTIGVRVSVTPTRLSPVQLGGSMGGNINTTPMRPSPMQLGGSLGGNVNTMPTRQRQSPIQLDESTRENVNITPTGSNITLNATARAITNNITPTKQTPRRKTHPFSRNALILKIFKEQDSAVGTIAVPSRYIHHGLPWWGPIDLDKNTLPLLMDFLKPGSWPMRAPSGVNSGTTVQNATPAAQPPQTQPVLRPQNSPTLETSRTFHVGQIPLQRPNMQTTSQPQQQQQQLSLTTHTLPLSHAALSSQAPRQTSQMLPPPLPNQPPNPQPHTEVHMPLYHNYRRYPISDPQPRPRLYPPYLGSAEHGTCLDYRKNWRKNPQPDPRISGSRYIGRVDWAKVPSMHELIPAEAYLDV</t>
  </si>
  <si>
    <t>&gt;1928_g</t>
  </si>
  <si>
    <t>MQPTSTLRMFAPTRRMMAMPKEEQRAHTISQRLRTLKKIPPELIPLGIVVSIAVSFACYSMGRKLIVDKQMRLTRQNRQE</t>
  </si>
  <si>
    <t>&gt;1440_g</t>
  </si>
  <si>
    <t>MTDLTAVLPGFPTQQYVRLIPSLEKHFVTTADLLTLDCSEIAKRAQLPLLDVKRLCRAVLETLQSDLGISQSENENKVVSSLRRSGKDLINSWNAISTLDDDLDLALGGGIPSGYITEITGESGVGKTQFLLTLLLSAQLPAPRGLSGAVLYISTESALPTTRLTQLLHTHPALISANPSPTLDKVLSIVTPDLESQDHILRFQVPVAVQQNGVRLIILDSVAANYRAEFERPGAGTGQTGVANMAQRSFELAKLGQLLRDLAREYDIAIVVANQVADRFFGGGSPLARRGDTMPSSSISGPMPSMLGTENSSNVRRTPFRGTIDTMSLDHQQRWFTGWGDDSRPSHLALKDLKTPSLGLIWTTQIACRIALIKRPVYGPGWVGDEGNERGEPVLIKWRRWMKVVFAAHVAPSSPGLQSATEFEIKGEGVRAVQQMGEKEEDSRVNAQGIKQTK</t>
  </si>
  <si>
    <t>&gt;8423_g</t>
  </si>
  <si>
    <t>MPWTPLPRIAFAVATYPFSAESPADLPLELGDELYIIEQGGKNQDWYRGYLVAPPSLLAGLTSVKGQTLEARVFSGIFPRSCVEVREVLGEEEEGSVVEIENGEVGDGNEEGDEAREDVVRQSSTTSRRRGSGKRNSMLNRSSEGRPGSGGQGKNKKRLTNGTVVSTSTAIRDPDAPKPPAPVPLLKIGDETPTSNSEPLVDEIASCLREWHSTNLHELMLSRQYSSLDKMAKLVQALDLGRRQFLHNVLTGSELEKLREKTIWDLVRGNKTFSGEVIVRDPEQRGRVLTAEDSAIEITNLQSMMSLLEERPAAPIPDNLTLHHLLVDVKAFVSSSSEATTLEFYLASKAPGLSPIALSESYIVDVHPSVDLNSISKTGHMRTLFTDLAASDIGDLPGTDNDLYVIVKVRSTHQVVSGRPKSRGELLSRDGLMSSNGGVPPKSSGAGKAGRRSMMWGQNTKRSAFSRNAPITSKLDSLSESGESHATTDENYPPNTAESRGPPAGERKASSSISRIVAKTVAIGAIKVNQVFKQVEDVEGVINIWQPATGFGFEDQDQDNWEEVIKDLMESKSGFFERSRKGEHVQLQLRGFDSPDAESLVKSTPTLLSGVTRTSKMGFSGAPTKPRSDIYITIDEAFLPRHALLSRSTGSATPMSSSIVGSHLQITLEVRKANGDRLEGNIFSSSNVDNSSSWESTATERGEGWRQTLKLCIPPAEVSTCHVVMTLADVPNQPFAICHMPLWDQQAFIRDGHHSLLLYRYDETTHTAKGKGEGKGGYLHVPWSARGKDDVGKDEAITGPIATLRLQTYLCSTIFSQDKNLLGLLKWKDQTRPELQELLKRLVFVPEIEIVKLLNDVFDAIFGVLVENSGVDEYEDLVFSALVTVLGIVHDRRFNLGPLVDQYAKHKFNYPFATPCLVRSFTRLLSNPSDANTSRKLNATFKVVRHILKFITHARGQQKVKEADIGITSTSPGFTRHLRSIFKALEGLMRNTSPSLVGTQTLAVQHFHTWLPELSGMLETEEIVHIAIDFLDACALVKGRMILYKLVLIINYSKLDLFSQPDQRSALSANTVRWIAPHWGNPMTELTDQWVEQVRLCCSILSTQISGLGPEIPDYIPKIIESYLALQNRPKKPKTKLSLLFPTTYPFPSKPITSETGFEEVLVELSAVLSAISTAPAGMQLELSECDDEMATLLQKILRVHLSILQCEAFPANWLSVHIYHHKSTLRTLEYLSRILLDSYLPEPDDAENYNTDLWKLFFTALLQLIGSDALALETFPEQKRRAVWKIAGDVRSQGADLLRRTWEAIGWDTSPKEKQRYGLVKMGGYQVQYVPVLVGPIVELCLSVHEGLRCVAVEVLRTMIVSEWTLSEDLSAVQTEMIDCLDRLFKSKPLTESILRKLFISELIYLFEPLSQFPDDPLDNAVRELVGTIDEFLDLLVAVHSKDVTGEASHMIHRLRLMEFLRDMQKEEIFIRYVHQLAQLQAESRNPTEAGLALRLHADLYEWDPTKSVPPLHDPEFPAQSQFDRKERIYFDIIKYFEEGEAWSSALSAYQELQQQYISNVYDFPKLARTQRAIATIYETIAKSDKSVPKYFRVAYRGMGFPPSLRDKEFVFEGSTNERTSAFTDHMQEMYPIAQIVTSGDVDIVEGQYLQISPLSPHRDLESHLFQRARVPLVVRDYLLSVQPQKFSVTSKRTTAGHVSEHTAEKTVYTTAEAFPTILKRSEIVAVDKMKLSALQTAVERVTRKTQEIAAVEKRVANGEDEMVPLLIDSLQISVNPTSDTSIAKYRALLPTTLQQQQQQQDSESGEGVEEEEPVLSPLENALWVALIDHAVMVKRCLSMLGKTEHSNMCADAERELLVQNFHVQYAPELQSYAFPQIVIQPDSPTPVPSWQIASPVLSDSSKSGVPASGRNGSMSSHTQGTDILDTPGARAGRNRLSFLMGKGHNKKRSESVAVLAPVTNYNGVNREPRGRGNNSVGGLESDEPISLQRSRSKSKENGGSGNSRHSFFGGGGSMARMRAGSKGTQEGIEEEDGNENDGSGADWVTGSDFSTPNGNPRTVGHAKHQNGSESGNGWDRTTFGGSRRSSSSVRRPVTGKSSKSNSRNNFSVKEMDSEMGGSVVSGVGSRVGSVRKRLSILGGLGLNRKKSRGLEGSVVEEE</t>
  </si>
  <si>
    <t>&gt;4121_g</t>
  </si>
  <si>
    <t>MAAKEAISVKEQAEPNSSETALTCTNSPFDTPHSSSPSLSTNKTLGQQRFSIIDICLGSILWLPHQSYVSKPIYCATNFHCSEEVMESGAYNHAMVVLALDLRWDFQEQELLSDKYMICTVALITTFGDEPLPSYLRNASRGTKRKYALSLPITDEDSYAEYFENPGYGPHNRKPLYLVAGEMRKQSYVRLDQIWDIPASELRLFNPSDTLPCQTRLSEESYNTLMYELRSVAESTNYRDCEASESQVDENQVPSASIAELGTESGAKFERGAEEARLGSKLGKFIAAMNVYRGRGGVTSTDVGESRYSTK</t>
  </si>
  <si>
    <t>&gt;5592_g</t>
  </si>
  <si>
    <t>MTLSQEAPDAEAIEDHELQYGHGPLTEEELNEKYPGRPRNKHKTPPFHDLFTTLFDPLNDIKKDKKPVGQVRRGPHRSNKLKPGEAKDDIIERFISNWRNNVGHDFYPALRLILPDKDRDRAMYGLKEKAIGKLIVKMLGITPASEDGESLLNWKLPGRSTAASIAGDFTARCYEVLSKRPMRQEVGDMRIAEVNHLLDKLSVVSKEEEQLPIFKIFYERMNPKELQWLLRIILRQMKIGTSEKTLLNFWHRDGEALFNVSSSLRRVCWELTDPTVLLEEDEKRINLMSCFQPQLAQFQAHSFEKMLDKMGIKVDSEGKYGEFWIEEKLDGERMQLHMIENEDVPGGKEFKFWSRRGTDYTYLYGAGFEDENSSLTRFIKDAFNPGVQNIILDGEMITWDPETDAMVGFGTLKSAALGQQRKPYEVTGQRPLFRVFDCLYLNGQDLTRYELRDRRRALDSSVNDVSRRLEVHKFQPETDPNKIDVALRKVIAEAGEGLVLKDPGSSYMVNERNNKWMKVKPEYMSEFGESLDCVVIGGYYGSGYKGGNLSSFLCGADPMKCYSFFRVGGGFRAEDYAEIRHRTDGKWVPWDSRHPPTDLIKLGGKERGLQHEKPDEWIKPCDSVVLNVRAASVGPSEQFGLGLTLRFPRFKKLRGDKTWEQALSIDEFMVLKSHVEAEAKGKVFNVEGKRGASKRIKVETKIAGNDSKINTRYAGPKTNIFEGLTFCIIGDMQHPVKKSKAELQEIIKSNGGSYVQSPTAAEDIICISDKMLVRTKSLVGRGNTNIVRPKWILDAVKQTEVDGEWKARYLIPFEENHMFFTRQSSIGEIEDNSDMYGDPYFRDTSPEELRELMEEMITPEHSSFSPKAFLSELEERGKGLGEITASVFRHSVAWFVPGHKMEEELELRVVRYQFLFGGGRIATSEDDEEVTHIVVVNEDRDLVRGIREKVARRRGKSPRIVGVGWVRESWEEKTMLDEEQFVV</t>
  </si>
  <si>
    <t>&gt;1937_g</t>
  </si>
  <si>
    <t>MQRRSENVAKACESCRRAKVKCSGQEPCQRCHNYNRPSSCIYRHQIRTRKKRHSSLTTGPAPKAPVSATGIAAPGASITVCNESTIDGSRSGIQSPSPSSRRDQQNVNREATDAESNVRSQTYHGITASNSDSMSSAGIGENTQLFYGPSSNFAFLQQIHRALFLNPHGQPADSDVQEAGRGLDMFMQKSIFFGTPSRVDTEVSYRQSNAPIETALPLAQALTFLGHFIETSGRLFPFLPDSELHEIIHRLYNNNNNNNNNNKDLRPSISPQVKALGLAILADGALCTPQTDLAEMLMLQAKQTAAPYDDAVTLSMIQYSLVVADYQLHMGRPNSSYIHLGAACRKAIAMGLHKEAANIMVHPEDLQKQRITIWCLYFHESWQALGLGRSSTLRKRDIASPFPNKQPVLVGLCRLAHIAENTADAIYCRRYGSLRQLYVAAEGILSDLHRFAEQMGIGGFHTSSPRVIDDDVALMQLHNFYYHGIILAFRPFLIAELALKTAGSLQACQEEQMWLRQACRQATDAAQDQIVYMSHKFQTDPRCKTIRFTAFFLESSSAVLMFDMLCIPSKRAYNLESIQLAIQCIKTMVNDEPVVNSSRSLQHILCVVEAAITKRPSVESSSGGPQISLADSPALELTDLTQINHHSSVQFPPLTHSSSAASEQMIYFSDLPNGEPQEQGSGSTAKPISALSRTTSGLPGADMQMMLNMHLDVLTTDLFSFFPMDMATPPSQGYNVPVNRDADDFDAQWLGV</t>
  </si>
  <si>
    <t>&gt;1517_g</t>
  </si>
  <si>
    <t>MGPMVCRLKVRKGEPIGLTIYLGPTFVSLPLEIRNKVYGLLLVTSEPVIVYSKPLGKQYGGPPESYLKVAALTFGLLRVNKMISVEAAAVFYHNNVFKFSGSHYSHLVDAWDPLYSFLLTIGDRNRAKLQYLEAEISRPRAVTRDTDGTISSLVEGSF</t>
  </si>
  <si>
    <t>&gt;3308_g</t>
  </si>
  <si>
    <t>MLSRAKLNVQNFPRPPLLERTSRHLQVKWQGQIIADTKEAYWVLETYHAPTYYLPVCFISIPLTPTKKSTFCEWKGWATYYSIALKSAGEEREEIVADRIWSYEDPTPRFKDLKSYVSLYAGPWDCYVDGELVKPQPGDFYGGWTTSELEGVIKGDAATRWM</t>
  </si>
  <si>
    <t>&gt;10693_g</t>
  </si>
  <si>
    <t>MTPDTLSLEGKVAIVTGSGRENVIGAAIAFALARNGASVTINYLSDSIAPRAAAVAKKVEELGGKAAVVQVDITTPEGAAKLANETLKAFQTDKIDILVNNAMSGSPTPLMEETREGIDRVMGTALYGPIFLLQKVVPKMPRGGRIINIGSIASKMGLPAAPLYAAAKAAMDTLSYAASMQLGRGSGVTINTVMPGPVETDSTSDPHFKKIVYDNIVPLTRLEQREGRAEDITNAVLLLTSEKYAAQRVPMGTR</t>
  </si>
  <si>
    <t>&gt;6923_g</t>
  </si>
  <si>
    <t>MSATPNGGGAVLEKSTDAPPSIAVTEVHDHHDHPDRPDAGLRSLDHYKRKLPPWRYYLRQKLLPFIRWETPYLAWMQDNVRSQTLDSYFAITANLGTHTFFMIVLPILFWCGHTSIARGLVHILSVGVFLTGFWKDMFSLPRPLSPPLVRITMSDSAVLEYGFPSTHSTNACSVATYALLLLHSPACPFQPSTKFVLEVASYIYASSIVLGRLYCGMHGYVDVIIGSIIGISLSFFEFVYGTEIDEYILTGSWIAPFSVAVAIILLIKIHPEPADDCPCFDDSVAVAGVMIGIEVGGWHYAATNWAWNIPTPGAAPFDLAYLGWLFVVVRIVVGVLVIFLWREVMKPTLLRFLPHLFRFIARYGIVLPRKFFMPATEYNIVPARLKVDNIMPSISDLPGLLKSIRYPTRGRSVSVGPQSAADAYETLAYREKRRRDSLTNSGGLEFRAKSPRPLSKHREEKIIPSIEPTRIDRDGPFSQTSGIQASLGGGATDGLPLPAQSRVGTYEEMMGQGRVVFTPATASPDPEVEHESGESDAEIFVGRQDELDEKEMFMRLEKPRVRYDVEVVTKLVVYAGIGWLAVEVIPIIFELTGMGMGQFHPLL</t>
  </si>
  <si>
    <t>&gt;5716_g</t>
  </si>
  <si>
    <t>MSASDSYILQDAPPESSNEQDEIDSLPSSIDSSDLDSEEQSDAQKEWEASLQQLELVLTMVLIPYAGKYFGRKFAYWSWAKVMQWKYPVEVRFTNETAFKAAGAVEAAATL</t>
  </si>
  <si>
    <t>&gt;995_g</t>
  </si>
  <si>
    <t>MDMPTTPPRTPNDRAIEKEALELSRDPFDRKFLLSFDGGGIRGYASLLILERLMQMCEILELSADKKATSSYHPLDPPPSTSHSGRARAQYLPAHYFDYIAGTSTGGLIAIMLGRLRMTVDECLERYKEMGDNIFGKPRFWSKRGPLPANRGKYSHRKLERAIKEVIRTQSQGQVEDRGPNEVMFAIADNSIRCRVIIPAIVVKDTLDPLYLFRTYEHPKSTLQEKQFGAVINPGQAANIPIWQVARATTAAPSYFRPMVINDYVYLDGGFGAEANNPTHHAFNEVAQMHGAEPKNIALTVSIGTGLPSKVRPLGKGFLGDYMAWIKYSVAATTQSENTHRTMKESSECHGYPYERFNPEERLGDIDLGEWRTKTLKDPPRKVNLTLATIKEITEAYLKDPDVQTRIRNVAAQLVETRRLRSQDSKKWSAAAAAVLTS</t>
  </si>
  <si>
    <t>&gt;5843_g</t>
  </si>
  <si>
    <t>MAYERTVFYDGSPAYLSHSPDQLDAAQPSTRACGDPSMIFITELNRVVWDQLQKPVIGLTALRQTLIPKIEEILKMGKGSSEVEESDQDIALGDRAGAKVDV</t>
  </si>
  <si>
    <t>&gt;9156_g</t>
  </si>
  <si>
    <t>MPDHEPKANPNRDIRNHYLFEIATEVANRVGGIYSVLKSKAPVTTAEYGDRYALIGPLNRQSAAVEVEALTPTNPILAATIESMEKRGIDIVYGRWLIEGAPRVILIDTKSAYRFLDEWKADLWNTAGIPSPPGDDETNEAVVFGYLVAWFLGEFVAHEKETAVIAHFHEWLSGVGLPLCKRRRIDVTTIFTTHATLLGRYLCAGSVDFYNNLQYFDVDAEAGKRGIYHRYCIERAAAHSCDVFTTVSHITAYESEHLLKRKPDGVLPNGLNVTKFSAMHEFQNLHQHSKEKITDFVRGHFYGHNDFEPENTLYFFTAGRYEYRNKGVDMFIESLARLNHRLKSSGSKMTIVAFIIMPAQTQSLTVEALKGQAVIKSLRDTVDVIEHSVGKRIFERALKWHDGEPMPDEKDLITSQDRILLRRRLFAMKRHGLPPIVTHNMANDAEDPILNQIRRVQLFNHPTDRVKIIFHPEFLNSANPVLPMDYEEFVRGTHLGVFPSYYEPWGYTPAECTVMGVPSITTNLSGFGCYMEELIENSTDYGIYIVDRRMKGVDDSVNQLTSYMFDFAAKSRRQRINQRNRTERLSDLLDWKRMGMEYVKARQLALRRAYPASFENEDEDDFIPGVEQKISRPFSVPGSPRDRSGMMTPGDFASLQEGREGLSTEDYVAWKLPEEEDPDEYPFPLTLRSKKSTGPTSPAEGIITNGNGNGFATV</t>
  </si>
  <si>
    <t>&gt;692_g</t>
  </si>
  <si>
    <t>MSSALGYSPLSIEAAVESPRPKTRVITRTRRMLSCAECRLRRMKCDKAKPRCSRCIADGVASCVYVERRKSPLDSESTQVASKEIGAVKRRRQSETLSHYNPLRKLLDRETDITLAPGRQSIGYLSTSVGGRSKYVGATFWACVGTVDDNVDEILRSQEPQVRIQYDSSSADTRDRADIIRDGSGLNGTNSEAAAHHRSLLEDTKFKAIAATLNHPPNHPASLKELLEALPPRESCDLLCKEYFDAVHGIIPIIHSPSFQEQYNRLWLSLEGMSAERIRTGILAENPSFLSLLFAVLFAASTTCSEAFLELHFSHARPQATSAVLYQLTELTLSLVSFPSSPTLDSLSAFLISKNMVMREEDAMTTCSFVGTALRAAQGMGLHRDGSHFGLDKVKAEVRRHIWWHIIHTDVMTAIWCGLPAIWVDDGCDDTRMISNYVQVSRDTSFSAVENSETQDDVRLIVAIGRYSVSSLLRKLLRRQATLSPFTMEDLSRWKQEIDSLKEQNELRIARLDRICSENESINVLAEGTREDQHSSSALGLSIPLYLDPVATSTFCSWGVLLLRLMVEKSYCMLYQPLVQGSSSVLPLESLAEFIRHCHSFVETFLKMCINDSFRHYHWLYPGMYQALHPIAIILADLWNRPLSSEASTSRLLMDRVFSLLGPDGGVVTEAADWSTKHHLSTGGKKAWSVLYRMKRNAWIKAGLDPDVIWTAEPQQRQCDGDISRPQTSQHKPDDQLFPPVEIGCSQGRPQNSVEPTSTLSMTVPYPENLMPYDFAQTRGFSIPGYQSAEQAQNGGADPAQGLDTIEMENSLNEFAALMNGNAFDWHEWDFTGLGDNACNINDSSF</t>
  </si>
  <si>
    <t>&gt;1838_g</t>
  </si>
  <si>
    <t>MSKPTLKNIGVYTNPNHDLWVADAEPSLEKLDDLKEGEVTVGIKSTGICGSDVHFWHAGCIGPMIVKDSHILGHESAGVILAVHPSVTSVKVGDRVAVEPNIICGECEACLTGRYNGCEKVLFLSTPPVPGLLRRYVNHPASWVHKIGDMSYEDGACLEPLSVSLAAVQRSGLRLGDATLICGAGPIGLISLLCARAAGACPIVITDIDDGRLAFAKSLVPSVTTFKVGRDSAEESAKKIVAAFGGIEPAVALECTGVESSVAAAIWAMKFGGKVYVIGCGKNEIEIPFMRLSVMEVDLQFQYRYCNTWPRAIRLVQAGIIDLKPLVTHRFKLEDAVKAFQTAADIKAGAIKIQIQNE</t>
  </si>
  <si>
    <t>&gt;7371_g</t>
  </si>
  <si>
    <t>MAPSLKNLAQRSKAKKPVVKPQKATKSKTVLPSLSSEFIQDSDSEEVESDEESSSNDEPDSSKSAPIKPTTNGKSVAPAATSSDSSESESGSGSDDSSSSEEEDEVEEAAKPAAKHVSIVPNKDSASAKASTKEAEPKSVVSKNFKPPHGFEIASLGANSNAAQLFKKSNLEEKQLWYITAPASVPLAKIEKMSLRDVKKGKSVLSYKHYDYGFSKDSIEDSSHTKVMVPNKDRDGLRIVEKQVDQMLHLKQLVKLPGVSSTSAVSSEKATVPFKRPPRQQPKGLKMRFRPLGFGEGKTGKIGSSSSEEGSSSDSEDHDAPREFRQPSPIEPIEPAKTIPADTSDDSSSDSKSDEEMTEAPPPPILPPKAPKVTSSTNQDTNGSRKRKHKDGEEKQSKSSSSKSTTTTDKSKLRPEKKKQTESRKSRAEQLLSAEARTSTSYIPPPILPPRLSPPSLRRESIAKPEEGGKLSQSSIEKKKKRKRGVEKDGATDDAEEPPKKVKKLKRNLGPAWHQS</t>
  </si>
  <si>
    <t>&gt;2015_g</t>
  </si>
  <si>
    <t>MKGFNVAAAFAFARSTRPISGGWTCKRCLLQSKRGTRQITNGGFVGKGKNYRNWRSEGQRRKGVVLLATTGAAGLGAAAVAFNDDVRHAYETIERTGRVVTALFVCINDYRVTLAKNEKTMDKEERDKRLEACHQRCANRTLKVLERNGSIFIKLGQHLSAMNYLLPLPWTVTFIPLQDKCPVSPLESIENLFEFDTGEKLHDYFSEFAPVPIGAASLAQVHLATIRETGQRVAVKVQHPSLGEWATLDLALTRFTFSTIKKWFPEYDLEWLSREMDYSLPQELDFVREGKNAIRAQEYFSHLPELPLLIPDVIWAKKRILVMENVFGHRPDDLEYLDAEGIDRDEVSAALARVFNEMIFGNNAPLHCDPHGGNIAIRKNTKRRGANFDIILYDHGLYRDIPVDIRRSYAKLWLAVIDADETRMRKYAKEIAGITDEQFPLFASAITGRDYSVLKQSVSIARSAEEKQSISDALGDGMLQQLVQLLGQVPPIILLILKTNDLTRSLDENLHTRQGPVRTFLILARYCSRTVFEEQVELIRRNGSLLWPRNLARLIGAWVGFFRVEAKLGVFETWLSIKRGWRGVVG</t>
  </si>
  <si>
    <t>&gt;6142_g</t>
  </si>
  <si>
    <t>MGRIKKKGVSGQAKNFITRTQAVRKLQISLPDFRKLCIWKGIYPREPRNKKKASKTSNQATTFYYTKDIQYLLHEPLLQKFREQKALEKKISKALGRGDAHDAQRLERNANRPEKTGRTKYTLDHVIRERYPTFVDALRDLDDCLSMLFLFANLPSTNTVPAKMIARCERLCTEFQHYLIVSNSLRKSFLSIKGIYYQATIQGEDILWLVPYRFNQRVTGDVDFRIMGTFVEFYQTLLSFVNFRLYTSIGLVYPPKFDKARDDEDAQLGAFSLEANGIGAVEQPKFITNGAHAKPDPKLQAEIDKLASQLNEPEKEPAPIEKTDAEDDEEEQPTDTIDKFEPAAPGGDILPQPAYSATDPSTLFSSFTFYLSRETPRQPLEFILKAFGCKRVGWDEVLGGGAFTHDESNPSITHQVVDRPPIQVEPTGEEQVEDNQTAQKVRPGQRIPGRIYVQPQWIWDSINDEELKRPDLYAPGAQLPPHLSPFVKKVRGQYDPSAPLNEQEREDEELEAASDDEEDASDGDDMAVQKPKHLTDEDVDATAEGMDVAGSEDDSDPDQEVDDNDSFGGFSEAEEEEEDDSTTAALQRQRELEAELSGVAIVDKEVDPVAKAKAKARKKASKRQKGEDEELERAKMMMSRKKRKIMEKMVYSNKKKDAEAEKLRAKRRKIEKSGKGVERV</t>
  </si>
  <si>
    <t>&gt;114_g</t>
  </si>
  <si>
    <t>MPPPGSVPQSNSGQNNAGFKEPYYSNEDIQILYDIVSKAQELLPKLPERERLPTNALFTAYYDTLPTIGLDADHDSRYARVLFKIGGQRGPAALHEKFQQVLSKMGIEIEFDIHGIDGDEYSQFEGSRNDQDTSESPEYHPQEEIQEPRGRERRNSESTVWDLPNEHLSRPRTRPSSLSSVSRLQPDPNLLQASPPEQRRVLSQPQRSQVEDNPGQNVATWLNSKSDEPRSRRDRSVSTHGSIQIRRRSPSRDHGHLAFRTRKPRAPSETTAVTTNYDYDTSEESDISHPGDIPIPFEDSEPPMYAYPYIEPNWLARFEARRLLWKWQQATQRLLDDNEGLDLIARHKDRRALLRSSFDLWRAHLIAKRQAEELARRQAAETERFFNDLEQRASRARDNYVMHIAFTHWTNFANEHIERTALARRHIIRSRIFNAWRDITAVNELKVRRHILKKFFWVLKDKYDTIVVNHTTAVLKFEENLVERICKQWVHRIWEVKARNWRAELDARQSLARWIEVSRHNKRMREIAEAARLYCLKFYGWRPWKEKFDLYIRQQAEADGKYRNNLRRSQLRKWRRETQVVPARKSVQTDVAIRRLRTSFDTWRFRTRQEREAASIDRTKILHEALIKWRHATRGQITIVRIDRRVLLKSIYMWTIAQRGVALRQDINRRCVSESLQVWAFRCRITRERRWQQENTAQSFVDHRTQNQVLRRWYSSMESRQRHEVIAIDYHTPRLLNKVLAQWSLETKQHSQLNKWASDAEFYTLTSKALKRWRASTEAAVREKKKAAFARVKRIVKVNLAIRALRTWRQKTQHVLDLEAQALDVRQNRDIIIGMNIFDRWRARAEEVAELDSIQREVVFRKHFPVWRNRSNAIQALGIEAVIAYQEHREGRTLKKWSLKVLQIRAQSNYAQDIFEKNAKRTFRKMFNYWYQKASQKRPAVGRRVAAHPLGETARAETWSDFGEEDVQIDELAKELNEAQASTPIPGYLSTPSKRSERVMAVAAKFSTTPKAPLSTPFERQLRAQWSGGVLLSSRRPPPSRSRLGLGEGFADIEEGSKEGSTP</t>
  </si>
  <si>
    <t>&gt;20_g</t>
  </si>
  <si>
    <t>MASANASTNTSENAGSAAEGKGKGKAPAEAPDTSMDVDDGDSSSDEEVDESEVAAEEPDEDNMEEIDTSNILPGGRRTRGKNIDFAKAAAALPEEEDEDEEDDDFEAPDEEMKD</t>
  </si>
  <si>
    <t>&gt;5588_g</t>
  </si>
  <si>
    <t>MDSSYLSQQVSTIIGQLHGLFEDIGVPNHEREARESDLFAALSETLHNQLRLVTQEKNDMAEEAQRIITTIRQMEASLGENESRHEYEENEFKITYPLTHCLQGLKEKHLQISKLHRDRFEQVKKLVLALESYSSHLEPSFIKIKLPPTSPNASIPPTFDLSPAYVTALDDEFTRVYEEYTRRVATVKALSENMIQLWAELGTPQAQTDGMVVKYYRDSPEQLGLHEEDVARLRQKRDKLADEKKAREKRLKDLKIVVEGLWDKLGVEERDRKQFLNGNRGCGVRQINEFEDELSRLNDLKRQNMHLFVEDARYKLQELWDGLYFSEEEMLEFTPAFSEVYSDALLEAHEQEIARLEALKEQRAPTLALIDKHRSLVKDRDDLKASSQDASRLLGRGQKGEKRDPTRLLREEKMRKRIAKDLPKVAVELRKVLEQWEDEYGRPFLVHGEPYLDQLEASEQKPVPGPRSKTPAGPHPNPTRPKSAPPSRSRTNSAKSQQAPPSRSGAKTPVGGSTLRRNPLTESTIRHTGKISPSKIPARAPLSNLNHGGNSPERRTQDYSSSTIRGKMGPPPSRAPPPKMRDLFVPPPAPTPTPSSSFRSESVMSNGSVRHVTPEDNFYDSYPQAQPLRHRAESYQELKSSMRQNEREVQNSYPVAPPVRQISNTSNTTTVSGSENWQTIEDDSEPEEDASDAYYAKLRAARGKRFNQEEYNQGAQVKKQKGIPPYGARAGLTNADGTRIISGSENNWTDEDAF</t>
  </si>
  <si>
    <t>&gt;666_g</t>
  </si>
  <si>
    <t>MASLLQRSRWSRIYLQTTTLVYKNLLIFYKSWISTGLRAFLFPVIVAIVFSELYHLGALPSYSYEVNSNWGISKISYPIRDLADAINTAPSKRIVFVRNGISNDTLGPIIEGVFALSGMEAFETYSVDNADDLFDLCKQSLAGYSDCFAAVIFQAFNETNADYVIALDNYLTYMANEGDYRNDDSYLSQRVLPLQWAIESQIGGFSTAPKPSVVPFAGYFGPNAPSFSSASSDDEATPSTTKTAKGLYWLTLVTSYVAPVFILILIGVVYHLATFVATERETGMAELMEAQSVTPAPRILSTLLSFFALYFPGLLASSIIITQVLFVETSDILFLWMTLLASASIISCSHFVASLFGKAQLAGLTASTLVFALALVTLAPTLTNSNTQATTYALGLIFPPCTWAYFVGDVAHREANVKAFSLAPEPLPPADPFSMHVVPLQLMNGYLYVVFFIVQIVCYTVAAYLIEKRIWGVTRNFNKIAADSDVALRCTSLTKTYYGRRPWYWPFMRKGDPVIAINNLDLEVKKGSVTFLLGPNGGGKTTTLKCVAGMTKMDDISVLEINEAGLVFGICPQMNVNWETLTVQEHVRIWRKLKTAAFQDLEADDDDIIVECDLLEKVHASAKTLSGGQARKLQLAMAFVGGSKVCCIDEASSGLDPLSRRNIWNIIQRGHDRRTILITTHFLDEADVLADHITIVYKGKLVCKGPGTALKARYGDDYVIRSDADGKGTMVWSTTSSTEATKKLLELESLGEDRTYNVVFPTLEQVFLKVTSDTAIDRAGGDGVVGDDDNISIAEEKTFELENDRGRDLNLESGHSIGLARQIEALFMKRYILLLQVSGWLSYGISLVIPIIIAAAVVKFLHRRAPMQTCADNARILRTPTVDGVDASGYPYLAPLTGYEPSASLYIPWSSIPTVYIGPESAFSGEVQDELYVASLAYLFQDQYDPVSNSTMNSTWQNAEALSSRAIVNNTADMITSISNSSGLGFYSFGLFSPAPDTNILYFSDSRSLYGMGDPVVGINLLTNRISNSTATSGTARIVTTSLRTLQVARNKVPEAALPLAILIVLGFIAATSIAIIYPAYEKNNRVRALHYCNGVEPFALWLGYLLFDIQIIVIQSIVVWAVLFASSLTKIWYEPSYLLGSFILFGIATYLGTYVLSLFTKKAAFAIAAGVHALLFVFYLAAYLIVNSVGNGNNKHEILSAVQYGLGLICPAANLSRALWVSGNVWEILCGKYGVADTTSPFAYVRYGSVYANLIIQIMFCSILLVTCEYGSLDWIRRHITQRRLPARLHYIIENSAAPAPAASVVPTETEKQANAISTSPDREILKVDKISKIFGRDIVVQNISFDIHSNRIMALLGGNGAGKTTIINMIRGELTPSFGTISLDGIDVQQNLRKARLGMGVCPQDDAVDNLTVSQTLKFYATVKGLRNAEANVGKVMEALNITIYKDIRVKELSGGTKRKLSVAIALLGNPRILLLDEPSTGQDAGAKRVLWKTLKGLERERAVLLTTHSMEEAEALATDVTIIGGRMLAKGTLGSLQEEYGAGFTVKAVRADGVSKEELEGRVLKVFVGAREYVDRAGLVQWELGLGRGEIGGGI</t>
  </si>
  <si>
    <t>&gt;5074_g</t>
  </si>
  <si>
    <t>MRLYSAFAIAAAGIAPLASSLATYSPVSSLSYTLAVPPSGDGIYLQLSAPTTFQWAGVGIGSQMAGATIFVMYQDGNGNVTVSVRDGGQGHVEPLVDSTLMAGLEVLSGSGVVGDTMVANIKCASSFLSLFSWFLSSCESRRESPFRWE</t>
  </si>
  <si>
    <t>&gt;8258_g</t>
  </si>
  <si>
    <t>MDSKENMVDLGDAQAHAQSGVSTQESIYNEKSSEFVPPIMPSSQSLAQKEEDSSVDSHNSSPRSVHGFKWFLAAVSLYVGVLIYALDGTIAADIQSSIIEQFNDIESLTWIGTGFPLGSLCFILASAGLYAIFNFKPMFISSILVLEAASALCGATNNMNALVIGRVIAGVGGTGIFMGILNYLSVLTTEKERGKYISLIGVTWGVGAVLGPVVGGAFSSSSAAWRWAFYINLVIAGVCAPVYIFYLPSVKVASGPTDTSVSSKLKTLDWVGFILFTAAMVSLVMVFTFAGSAWNWDDNRTITLFIITSVLVIITFLQQYFALFTTIEARMFPPKHILTNRTQALLMINTAMAATNIYVPIYYLPNYFVFTHGDSSLKAAIRLLPFICFLAGTNMTSGILLPKINYPWVLYLISGILMTIGGATMYTVDSNTAIANVYGYSIILGAGTGLGSNLGFTVSGVTIMKETGSTLEVQRVISMQILSQLGFQTVSLLMGGQIFQSLSVQNLNRVLSGLGFSQADIRSAISGTQSTLLKSLSPSLQKEAIAGILKAMSQVYILSFSTGAITVISALLMKKGKLFPEGRDKMVIAGGG</t>
  </si>
  <si>
    <t>&gt;2099_g</t>
  </si>
  <si>
    <t>MSSRKNRGKKGSKVERDLTKEQIDQLPIIAGAQGISKILPNSTSPPNTQSTKHSTKQPSVGSSQIGTSTISTANSKPGQHTAQQILEVTSSASTSGRKSSPPPLSIIPELVNDPSTTQTIVKPPPNTPHRLKFSDPDSFSNPVPIDLTPGSTLLAKLSPKQEVPPDTSSIVEKSSPRVVKVGSLETVREARPASEVALVKGEGEMEPGTSSSIDKQVSGAQKGQLSPPFNSQVTATTETLDPEQHLSSTAPPQLKSSATIFNYSSARRPQSLEISPQTVSKATLSKEHSLESPPQPPELISKPTAPFTTATEKASAMEQSKIVRMPRELMNKALSIPKVTPPSPILTKRQTKEHASSPYKLYTPIEPIDHAKERPSAHIPLPLDSPNETSKGWHETPEPFHSQPPEILAFEAYAASRTLHPTCEHLVKLARAAIEANSVEFLYQNNKLKASESRVLSLESRIAYLKRQNSALLHLSRQSSRFLKSDPESSMQDPALSLDTVEPYTPDEQTWDFESDRIRMESIKDNVRKLQQDKRDLERRLAAALSKRSMDTDMFRDEIKSLEIERESTAAECERLSTEVELLKDQTQGITNEDSPRNRVRDVEDEPRRKEREIRDLQADREELEIKMDAFKQQKEELGWGGKSWGLQAPRHPTGIMPASEDPWAMTDMLESTQELRFLVLRLRLEFSLNDLVRKRASSGQIPRDSEVAIDVALEGYSLAEELNRDEYTAIYSFWAGIAYWLSGGERRDGALVHLKAAAEARDLLERNAAGWVDQWLALAQAGDPPTDAEFYQHNYTKLIARSFGSTSSANSPGSRRVISSRYRRSREAIDKQI</t>
  </si>
  <si>
    <t>&gt;9524_g</t>
  </si>
  <si>
    <t>MYLKQTWTEYFPPKPTLTETGLPSLSGKVYLVTGGAAGIGKELSLMLFSAGATVYIAGRSLANIEKATKYIVENRVQRQDTESSPAIGKIVPILLDLADLPSIKPAVEKLKQQTTKIDVVFLNAGVMVPPLGSKTKQGYELQWGTNVVGHFVLQKLLLPLLIASAKENGEARIIWASSDGSNMSPSPDGIYWDNINGANLKPWRMYTQSKAGDIILAAETARRYGNDNIVTASLNPGHLKTELQRYSTGCISRIIQAALLYEPRYGALTELFAGFSEKASTENNGKYFIPWGREGKMAEHIEKGLANGSESRLWELLEKETELYI</t>
  </si>
  <si>
    <t>&gt;4212_g</t>
  </si>
  <si>
    <t>MAINILIIGSTGSIGKPITNQIISAKASFGRIAVLTSKNTVTNKAEHIGYLRENGVDVLVGDLGVEKDVKNAYKGIDVVVSCVGRGAIEMQIQLIKWASESNVNRFFPSEFGTDIEHDPSSASEKPHQLKLKVRAYAKTITNIHFTYLVTGPYSDWYISNITKEEIGFWDVKTKRAVILGDGKGPVAFTAMNDVGKLVVASLQHLAESEDKPLIVNSFTATPLEILAELEKQTGSKWEVSYTSLDKLKQLEKEGYEKGAPWATGATLRRIWTEGGTLYDRPRDNALIGDPLMQTLADQVREVIER</t>
  </si>
  <si>
    <t>&gt;4845_g</t>
  </si>
  <si>
    <t>MDDLYDEFGNFIGEAEEESEDDSQHGVDAGAYVYDEDYPEGHPPETTGQELMELDDEGPSNAVILHEDKQYYPTAQQVYGEDVETMVQEEDAQPLTQPIIAPVEQKKFTIQEADLPPVFYDRGFMTDLMNYPDQIRNVAFAGHLHHGKTALMDMLVLETHDITERLDKRTGKKMDEQLRYTDVHVLERDRGLSIKSAPMSLVLPSTHGKSHLLNILDTPGHVNFVDEVASALRLVDGVVLVVDVVEGVQVNTERIIKHAVLEGLPLVLVVNKMDRLILELKIPPNDAYFKLKHVIEEVNTVIEAALPGQGEKMRLSPEKGNVLFACSSMGWCFTLQSFAKMYADSFAPKTKGTSGINVPEFARRLWGDIFYNPRKRSFTRKPVEERAKRSFVNFILEPIYKIYSHTISESPIDLKDTLATLGIVLKPSQYRTDAKVLLKIVCERFFGPSTGFVDMVVEHIPSPVEAAESKIDRYYTGPSDTAVARAMKQCDQDGPLVIQISKLFNTSDAKGFHSFGRVMSGTAQPGTQVRVLGEGYSIDDEEDMALATISDVWIAETRYSIPTDGVPAGNWVLLGGVDNSIVKSATIVPVVLPDEEDAYIFKPITHFTESVFKVAVEPINPSELPKMLDGLRKINKSYPLITTKVEESGEHVILGTGELYMDCVLHDLRRLYSEMEIKVSDPVTRFCETVVETSAIKCYAQTPNKKNKITMVAEPLDQGIAEDIESGKVSIKSPNRVIGKFFEENYGWDLLASRSIWAFGPDDLGPNILQDDTLPSEVDKRLLLSVRDTIRQGFSWAAREGPLCEEPIRNTKFKIMDVTLAPEAIFRGGGQIIPTSRRACYSSFLMASPRLMEPVYSCSMTGPADSVTSLYTVIARRRGHVLSDGPIAGTPLYRVSGLIPVIDSFGFETDLRIHTQGQATVSLVFDRWSIVPGDPLDKDVILRPLEPASAQATARDFVLKTRRRKGLSEDVSVAKFLEPELFSSLKESGLLEG</t>
  </si>
  <si>
    <t>&gt;17691_g</t>
  </si>
  <si>
    <t>SRDTTFVTLG</t>
  </si>
  <si>
    <t>&gt;7641_g</t>
  </si>
  <si>
    <t>MAPKRKNEEVEQAVHESRQFQVYGKNPKPAKKPRRFEPPTYKKQANASSVNAIKKRIRDVTRRLEHSEDLPADVKLEDERALAAYQQELVSAEGEKIRQKMIKKYHMVRFFERQKATRALKKLRKQVLEAKSTEEVELLNKQMHVAEVDLNYALYHPLSEVYIGLYPRQDPKDEDNSSKEAEPKAKPPMWAEVEKCMEKGTLDRLRNRAPELPPSVSRPLQKRPAKAKPPPAEIDMTGMNRRERRSQRGVKDTKTKKNKSMAFAKNEAFGAEESARKEVIQAEAGDDSDGGFFE</t>
  </si>
  <si>
    <t>&gt;3793_g</t>
  </si>
  <si>
    <t>MSDSHAPHGPNGAYSEVFEEGKDLQQAQTIHRIRANSTIMQLKKILVANRGEIPIRIFRTAHELSLQTVAIFSYEDRLSMHRQKADEAYVIGKRGQYTPVGAYLAGDEIIKIALQHGVQMIHPGYGFLSENADFARSVEKAGLIFVGPSPEVIDSLGDKVSARNIAIKAGVPVVPGTEGAVEKFEDVKKFTDEYGFPIIIKAAYGGGGRGMRVVRQQSELADAFDRATSEAKSAFGNGTVFVERFLDKPKHIEVQLIGDNFGNIVHLYERDCSVQRRHQKVVELAPAKDLPPEVRNALLSDAVKLAKSVNYRNAGTAEFLVDQKNRYYFIEINPRIQVEHTITEEITGIDLIAAQIQIAAGATLAQLGLTQDRISTRGFAIQCRITTEDPSKQFQPDTGKIEVYRSAGGNGVRLDGGNGFAGAIITRK</t>
  </si>
  <si>
    <t>&gt;6745_g</t>
  </si>
  <si>
    <t>METEGELVPVYEQPKEADDAVVVVGSTEEAHTPTRRHTHSQSDGVPPLHQGYAASPGADTDPNTRYPTPPTTYPASTGAYPRSLSRPSSGLSGNGNYDNMKPTHTEQNARSAAGDDSRNKNSVVIKVGMVGDAQIGKTSLMVKYVEGSWDEDYIQTLGVNFMEKTISIRNTEITFSIWDLGGQREFVNMLPLVCNDAVAILFMFDLTRKSTLNSIKEWYRQGRGFNKTAIPFLVGTKYDHFVNFPREDQEEISNQARRFAKAMRASLIFSSTSHSINVQKIFKIVLSKAFDLKCTIPEIENVGEPLLLYQSVG</t>
  </si>
  <si>
    <t>&gt;4092_g</t>
  </si>
  <si>
    <t>MHRGNHTLTINAMNPSQQASECGVQVISAKDITQLEDNNSDASNIHFQGFEASPVDKSQVDNDGVEDNEIISLSNTATGDMQINSNESKVASDTIFQSLEALATNIVEVNNDAFFVDDEVVPHGTNYKDFVLFPESSDSLNLSPIDSNRFFADADATTTATDQRSIFSTETDSALFIQTDIAHKPKPVASTHVSDSLYDAVNYETFLVIDKAVQQTAAMGELQQQINYFTSSYDGTLPNPRHSSATYCDIVSSPIETWANTFEHHESFAYRFAQ</t>
  </si>
  <si>
    <t>&gt;2869_g</t>
  </si>
  <si>
    <t>MFSKKYPFTAVTVAIERVTDEEFEEDDLSDIPALVEAINLQATGPSEAARAIRKKLKYGNAHKQLRALTILDALIQNGGSRSQRIIADEMLLERLRICATSEASEQKVRNKCNVLFRSWAVGFKNTRGMEQAAALYKQLPRRKPAPQEQPKPKPGDENPFGNEDEEEQESPDTNIKSSSLPPWEASSSTQPSVNAESTKAKKDKKRGKEEKKKKGKKFDIAAERSNIQTCIAESSVASTNLLNALRLINRERERVSENPAAVTYFNNCEKLQRRIQRYVYLVDSSPEFLGALLHANDELGTAINSFKQLDSSIDADSDSEDEMAEQQHIYNVISSKGKEKDEDAAHELAGLHIGKSSSPEQRPAQPPRPKMASPPPPPPAPMEEEDDYEDEDENDPFADRNALNTPKVEKGQPIWREV</t>
  </si>
  <si>
    <t>&gt;6872_g</t>
  </si>
  <si>
    <t>MESSKNQAPAGAVNYNPPSAKDVCIHTLIQQHSSTQPEAPAVCAWDGKLTYAELDAYSSSFGIYLANKGVGPEVYVPLYFEKSKWVPVAMLGVLKAGGAFVLLDPSHPIQRMQEICCAVEATVIVTSKEQVADVAKLNLEVILVDDNNDSWPKVLGDSKALAKPANAAYSMFTSGTSGIPKGVVIEHRSFSSSALAHSSAIEMDSNSRVLQFSSFAFDVSLTEILATLIVGGCVCIPSEIDRRHDLAGTSHRLGVTFAIFTPSLARVLEVQDFPMLETLVLAGEAVLAEDVQKWAPYLKLFGAYGPTECAVLCMVRRHEVDNVHIDASNIGRGVGVTCWVVDQDDHNQLWPIGTVGELLLDGPSVSRGYINDPGRTSEVFIDPPMWHQQIRPQATRKLYKTGDLVSYNADDRSIRYVGRKDNQVKVNGQRLELGEVETHIRRLFEDTRNVVVELVTLADKMNSQILIAFILVQCQSENNHGILDGSKDLKDTDEQWFLPSNEQFQTKAHMVQTKLGDSIPQYMVPTVFLPLRSLPLMVSGKSDRRRLRYLAGNLTWNQLKAYMSASASPPKREPSTNTEYMIQRLWGAVLQISPSSIGMDDSFLDIGGDSLAAIKLAGAARRAGLELTVGHIYKHQSLSEMAIALAICTHTLDSNGARLAPFSLISEPDGRDTNVKLAMRKCQLSEADEVEDMYPCTPLQEGLMALTVKTPGAYTVAFEYELPVRVDIQRFQRAWDEVVKANPILRTRIIQARSGLMFQVVTRSALSWKSFHHRPDKKEWQDWKLGEQLVRLYISHDKSRTEPNRFILVLHHAVTDGWAIPLLWKQAEAAYSGVNLRPRPFNGFIEYILRTSHHHEAFWRHRFADLEVAIFPLVPSLDYIATPTVKRKCFIASDPNAGVFTISNKMKLAWAILLSFYTKSLDVVFGTIVTGRGAPVFGVEEMTGPTIATIPVRLVLDLDSTITEALGRIQDNFVATIPFEQVGLQHIRRMGAEAASACQFQSLIVVQPQEENLSSMFLNSEDLSDISAFTTYAITLDCQPTRTCVEVEATFDPQVLSEIQVDQMLYELQHLFEQMTLSRGDLPIQKLNTTSSHCWPSKSDRKSLGPKDRALPVHELSVATASVNQKRKPGTAVQGILHDLFAEVIKIPAAELSIDDNFFRLGGDSIMAMNLVTRGKDHGLIFSVADIFEKPTVISLAEKAQSHAGGPELQASPFALIKAGPGIEGAIQCVIDQCHIERDGIEDIYPCTPLQEGLVALAIKSPGMYTARFEYMLPREIDLKRFQKAWVAVCMANSILRTRIFQTTNRGAHQVVLKNPSQWEIYSSHEEERSHTDARVMSIGGPLMHMALVLSPKKSRCRFIWTVHHALYDGWSLPLLWVQAKEAYEGRRLQPQPFVRFIRYLTDVDGGDEFWTSQFSNLNAAIFPSLPHSDYSPDPSSSFAHTITNLPVYKKEYTLSSVIQFAWALVMAHYTDSEDVVFGLTVNGRSTPLAEITEVTGPTIATIPFRVSFSQEKTVHDSLCDLQRQGTRMIPFLQHGLQNIRKLSTDAAKACEFQSHLGIQPADIMAEETLGWLENVNQGGILHGYDGFVSYAFTMICHMQDDPSNLKITVNYDPSVLENTEARRLVQQFHAVVGEILANPHRTIREIQVISPEDLIQLAEWNGKLPPGIQETLHDLILRHTIENPNAEAVCAWDGELTYKELDDYSARFAQHLLNLGILLESRVAVCLEKSRWSIVALLAVLRAGAACVLLDPGYPCQKIHQLVQKTGPQLILAAEAHGHLVQDSGSEVVLISETLFRSLTPLNTALPNILPSHAAFILFTSGSTGKSKAIIMEHVNLSTSICAHSRSLNLNSISRSLHFAAYAFDASIYEIFDTLICGGCVCIPSKYNRLNDLAGAIRDLRVNWAVLTPATLNLFQPKDVPSLKTLVVAGDTVTRALVNKWASKLTLINAYGPAEGTCCTVGRITSTGWCGGTIGHMMGSVGWIVSPSDSSKLAAVGSVGELIVEGSVVTRGYLDDPEKTAAAYIKRPAWLQSFRESVGTQGPPSRLYKTGDLVQYNTDGTIRFVGRKDTQVKLRGQRIELGEVEYYVRSCFPPEAEIIAEIVGPRRDGGLPLLVACIWLRTAKTIASDADASDEVRKLFALPDDWFRITSQEVEASLLASVPTYMVPTLFLPLREVPLTRSGKVDRRRLREVCSILLEDRINEYTGAGETTKRAPSTSIERTLHSIWASVLNRKPQSFGIDDSFFRLGGDSISAMQAVAQGAAMGLKTSVAVMFEAKTIARVSLRTQQMDESVECRAEELNVPFDLSPFQQMYFEAAGEEYRHARYFNQRLFLRLEHQVSLSQIQSALKRVVTCHAMLRARFKRLPRGWTQMVSDDIEHSYGFQTHNLTSTEATTTLISSSQAALDIEKGPLLVCDLFHVQQQPDGPVQSYLSLVAHPLIIDPVSWHIILADVEALLTTGATAGAPSLSFQTWSQCRAEYAAANLASAKSLPDCNPPHDDYWGVDSQPNTWGDAVEEGFRLSEHATECLLGLANDTFQTEPVELLHAALLQSFVQIFTDRPTPIIFNAEHDRKSWDPRVHLTRTVGCFTTLWPAVVQVSPADDLLEIVRKTKDEWRRVARDMYCVHQEGAAAFQRTRPLEILFDYHPGLPQDSSSLLQPVSAPKGELFHMPQKMSRLALVDVLACISDSRISFTFIFNHFMRHKSAIREWIQACKVCLESATSSLKQQTTTFTLSDFPLLKYSYPELDNFLDLVVSPLNADALEVEDAYPCTPIQEGMLLSQAKDTSQYFNKWHWLVRSQNGSPVNLHRLMQAWYQVVQKHPLLRTVFYPSPSENGSHDQLVLRRASSEICTLLPTDSRPLERILKHHRLPIPQLRPQNRITICGTMSGDAVCLLEINHTVIDGISTQILLNDFRLAYNDQLEPTPTTAYREYVKFIQCQSLDDARVYWEHYLRGVEPCLLLRSSVHQPMNFPEQEQRAFHFTLSSGQELREFCSEFELTMASVFQLGWALVLRTYLNDPGACFGYITSGRDAAVLDIDNTVGPFINILICRILPQEGERVLDLLQRIQTEYVQSLAHQHLSFAEKMRSTGRLGTALFNTAMSVMKEKECPPDPSTLDFSDFGGNNLTEYDLTINIEILENKINIALEYFVGVLPDDQAKIIGDTFQQALLSIISGSQRTVSELNMFGTWSREGVSRYNAQTPIPVEECLHDLIQTRCLAQPSALAICAWDGDFTYAQLDKMSTIVAVDLIRRGVKPDVFVPLCFEKSRWTAIALLGVVKAGGAFVLLDPSFPLLRLQSICRDTDASLVLTSESMKNLAATLGPEVVVISNDSMCWTHESVPTISSTSDPSSALYAVFTSGSSGKPKGAVIEHRSFATSALAHSALHQLDSDSRVLQFTSYAWDVNIVEQLSTLLVGGCICVPSEAQRREDLAKTVAAYNVNCAFLTPSMSRIMDPSKFKTLRTLAIGGDVISAKELDLWRSHVNLFLLYGPSETAVIASSTQATNETGDARNLGHFLGCNSWVVSPEDHNILLPIGAVGELLIEGPIVGRGYLNAPAQSAQAFISTPTWRSSFSGSNTRFYKTGDLVRYTSGHNMLQFVGRKDSQVKLRGQRLELGEVEYHLRQTFPNTQDTVAEVVNPTSSNWPPTLIAFILLENNETSKVGSQIFGTPDDHFKKGIISSVSKLDKILPIFMVPTIFIPINHIPHTKTGKTDRRALSAAAAALTREQITTFTFTNSVKRAPTTVGEEMFQLLFANLFHLEPVHIGIDDHFFRLGGDSILAMKLIPMARSSGYTIDIADVFNHPTLCDLAASSRSNTVQNDSTIASFSLINHLARESMIQTAAERCKVSTSQIEDIYICTPLQEGLIALATKTPGHYITSFEYELAGNITFARFQKAWNATVMANPILRTRIVPFEAGVFQVVVGKTIPWNLYDNRAAYEEGVKLLTMDMGEELVHFGVIGSAEESSKGFRFHLTVHHALYDGSSLSLLWSQVQQAYDNKPLPPRPFNGFIEHILQSGDAESFWKSEFADLSAPVFPALQSSLYIPSPTSSLSYVITDLKCTATKYTTSTLIRMAWAMIMSCYTDSEDVVYGVTVNGRSAPIPGIEQLTGPTIATFPLRVYVRPGDSVDEALSSLQQKTTDMIPFQQSGLQNIRQFSEDTAAACNFQCHLGVQAPVGGREQMIFLNAQTKHEDYGAFANYALVIICHLPEKGKSHDISIAISFDERVVQPLEVTRMMQQFEGVLRQLSDSQFEDRRLDTLDLLCPQDREQITEWNSVMPPSQDTCLHDLVLQHSSQRPNAPAISSWDGDMTFQELEIECYTLAEHLKALGVQPGCSVPLCFERSRWSIIAMIAVLQLGAACVCLDPAHPKGRIQQILDRTEAKFILTSPLNRHIIAGVDATVITVPVTDEEAMVGKASIPQVSSHDIAFIVFTSGSTGTPKGVLLEHVNLATSICNYTSEMQINEQTRALHFASYAFDASIYEIFGALVNGGCICIPSEDDRMNHIDLFIDEYQVNWAFLTPSMITLMRPESIPELKTIVLGGEAVTQENVRIWAPKMTLVNGYGPAESTVCAVGRLPETNWKQGTIGRITGGVGWITMPNDPSRLAPIGAVGELLIEGAIVSRGYLHDSKSTAASFITDLPWLRTFKSGFRSRRLYRSGDLFQYNADGTIRFVGRRDTQVKLRGQRIELGEIEENLKQLFPDALDVVAEVVVSQTSPPSIMAFIADNLDSTSGNSPQDSKLVGNLFSAPTEGFLTRVNAATIKLRHRVPKYMVPAVFLQLPRIPRTSSGKADRKKLREQAAILSHDDIRKLSAFVPNKRKPATEKEKTIQNLWAEVFKIPLESIGADDDFFNLGGDSISAMRLAGLARQRGLRLHSSFIFSHPVLSDLATLIGDFSSNNLPVDYRPGSLLNITNLESFAMHILPGSSHLSNGSNVVDILPTTEFQSRLLKAKNVTYSCLHLPTQIDPEQVEAACNILLRKYTMLRTLFVPYQGEILQVVLDNLSFRIIRLHCDEDLKEFSKKTCSQDSTSPVALGTPHFQPFMISRSRSDHMLILRMTHAQYDGVSLPMIWEDFASACKGNKLQTPPLSFAHYLQFRTAQKSLEAYDFWRQYLLGSQILDARAMGVLPQTESHEETRVMLMKDIPIPSPPSGITLASLARAAWSLVLLKITKQRDIVFANIFNGRDTSLKDIENLPGPTVTISPFRATIEKGWTVRDLLDHVQTQFTLTIPFASVDSNDIAKHSTAWASEMEFGSILTHQNGVFDRTWQINGADSKWEILDFGGPADFHVATWSMGGRFHVHMGGPSRKIREDAMEEMMGCFCETICELVEDSEGMLRYPS</t>
  </si>
  <si>
    <t>&gt;2469_g</t>
  </si>
  <si>
    <t>MSNSPANGVHSPAPNSSMASAYDHDIRWANRHSEHIHEELLAASWVAHERVREQAELTLSNAAALEEAERLMKLRKQEEERIRIATIQAQEQIRIRELENAARQIPKPPPRLPTPPPPAPAPIQQPSPTPTPIPQPTPKQDFAQSRTATPQTPVSAAPPQQQAQPNHANPSVQRAPLQPIQPPQQVAHVPKPATKPSNPLEHLSPRYVEIHKSCKELRKFVLNYHPELKKQAGNMRRVIQRSVGQLTDVKGANAPIASAPRHLY</t>
  </si>
  <si>
    <t>&gt;6151_g</t>
  </si>
  <si>
    <t>MARPRLGYNQLHRSRYRTLEFASRSEQNSAQDKLSKSPISLGLETLGSTSKSAAPTLSSSASSGPLASPISTDAFTPTSTQADDVHPIQIEVMAAPSISPSTPPHTSNGYAKPAGMSYAIPAFEFVLFPSLPPELRKMVWSYHLVPRLVHWCPGGSPPPALMHVCSETRVICLKKYTLCLHPELRDGRYGMYIDLDNDLVHRKRRLLNLHASTEFMQRNLFSHNISPWLPNPKRLVINIGEAVSVRGEYLLFRKLSIMCPQLEELVIHMWPYMKKFCGLEDMRDARSPGIDEKARIRLVRERLEAAQEEGYHTDLKLRFTTMAGGCT</t>
  </si>
  <si>
    <t>&gt;8760_g</t>
  </si>
  <si>
    <t>MTSPTKAESLALHFLERRPSPLESSPSLVAQMQHRLALVAFWAIPPGSRVLEIGCGQGDCTIVLADAVGEEGHVDAVDPGLPDYGSPFTLSQSQAHILSTPLRPRITFHTTIPTPTTTPYTHIVLSHSIYYFASPSTLPTLLSSLPTTPSTSLLIAEWSLHSSSARSHPHVLTALLLSLLESYREVGSKNNIRTVLSPEQIKRVCEGEGWRVGRERVQVVGGGVLDAEWEVRMLREKRGGELDGLRERGVGERERYVVEAMFDAVEGEVRGLEERGERVRCMDVWMGVFLRG</t>
  </si>
  <si>
    <t>&gt;720_g</t>
  </si>
  <si>
    <t>MDSATRQTYANALKLLDTLQSNRTVTSAVSSTPIDMNATANPEMLEWTRKAGYEPSDFTKHGLKFIHVAGTKGKGSVCVMTENILLNFRNTQKNSRLGKIGLYTSPHLVHVRERIRIDGSPISEAMFTQYFYEIWDRIASANALEGVSKWTLPGYFRYLTLMAFHAFIQEGVGCAILECGIGGEYDSTNIIPPEAVSVCGIARLDIDHTGMLGNTLESIAWHKAGIMKRGVPAYTVEQAPDAQAVLNKRALEKGVQLAVVPENPSLKDVPLALEGSYQKQNASLAMALASRYLKSQKIATREKEGRSPGDLYALENVSWPGRCQLLQEGNVEWYLDGAHTHESIVSTATWFGRHLSTALEKGDKPQLLLIFNQEGDRDAVSLLRTLLLELKIRVPGFANFDYATFCTNEVWEKNLGGTMLNLKSQKKLGEVYRESMQGGVLCDPLACVEEAVGVAKVVSGDGGRVMALVTGSLHLVGGVLEIIDTRTNEVEREVEWEAKRKEEARQKKEKAKEKQKTWQKQYLERKRLKAEAAEAQGEENKDK</t>
  </si>
  <si>
    <t>&gt;17702_g</t>
  </si>
  <si>
    <t>PGY</t>
  </si>
  <si>
    <t>&gt;17703_g</t>
  </si>
  <si>
    <t>MFRSENRRQNPIAGSWSSTEPATPGIAGESDSRIDFEVLENIFISRPQNPAASPSLASPSPATPTNTIATNAQRTILYSAASNTTLKATSFSELNLRRRKLPDIFTNDRSKPWWLDVQNPSEEEVRTLCQAFKVHPLTVEDILNRESTEKFDEFNAYYFTCLGSYRLSETQTELSKDPDDLYQPYSVYIIVFPIGALSFSFGHNNHGNNIMHRLELMAGGYDMTSDWFLYAFADDVVDFFAPSITKLERIVNTIEDQVYTNRKSDMQQFVYKITLAEKAVSWLRKLLQGKPGVLSSFEKHRCKHERLYDNEGEGDGDGDGGDGDDDQTHDPNHNLRIYINDVQDHVISMMSSLQQFESLLARSEANYLAGAKIDYLAGRERVNQFLGVITIFTTIVTLDNVVAQLFSMNTSANVALFVKPSHAWKEAGMVLARNFMED</t>
  </si>
  <si>
    <t>&gt;3941_g</t>
  </si>
  <si>
    <t>MTDLKMDEDTTHETPVSGTFVPPSVNHQLLFSGASYTHYSPIPATLLPTPNPDSKDASNPLNPGLPCTLGIDEAGRGPVLGPMVYGLFFLPLPLSDPLLRNTHHFDDSKVLTPAFRSKLMEHLCTPDSDLYTQCGWAVEVMSARDIGANMMKPGAPYNLNAQAMDATIKLIEGVYSKGVNVKEIFIDALGNVETYQKKLERIFPTARIVVAKKADSLYPCVSAASVCAKVTRDAALEMLYESYASNTEKIGGTDEEKVEAEASWGSGYPSDARCTSWLKRNMHPVFGWGPECRFSWGTAKDMLEAKGAAAKVDWPAADDEETNRLTDYFSGETEQEVDELGTWFGKPVGTEVF</t>
  </si>
  <si>
    <t>&gt;5189_g</t>
  </si>
  <si>
    <t>MERYYRDEFELLQRRIYQMEADLQTYWQDESARNFITSMQERVYGRFALLPEKWKIYQEQKEEESKQSSSTRFWKGKLKLGNLNNHGFKTCEERMEEICRMIDGLKIDLHVLYERSFSRASDDTTERMVEEAEELALFKEPRQKIAPQGEEPLPTYSSLNGGARTRNRRLGHMLEYQARMGI</t>
  </si>
  <si>
    <t>&gt;9206_g</t>
  </si>
  <si>
    <t>MNALIRPSSLLRCPASLRPLLAARLYATQTGLGHSNVQPQRKRKAVTAFNDDGRVKWGDLTAREKLARTSQQTFNFSFIIIGAVLTAGVSYLMYTEVFAPGSKTAHFNRAVDQLKADKRCTDLLGDPKKILAFGEETWNKWRRARPIASTIRTDQYGTEHLIMHFNVEGPLNSGIVNMHMIKRPLDKDFVYKYLYVDVKGHERIWLENADATSDSPAKSKSKFFGIQWR</t>
  </si>
  <si>
    <t>&gt;3631_g</t>
  </si>
  <si>
    <t>MHGIKTRHSPANSDASTIDLQNSPSGSGSHTPEYTSAMILSGDRGGLSEQDMTAYFEGVSSDEYLPQLASTKARQIEGTALAETKSGIKWKFASQGLNLLSLSVDESSTMSQNPQFGNASFARQTYVHALTYLLRALPTDLTTEEQLSVRSALPPGVVEPLHIGINPEYTAHPPSQPTEPSLLHRTLATTIIQLVLLLQFILPYLKYLVGAAYQYDREHKISEKILSHSIETVEGLGKTGLGITAAVYGIGDGKVGEMISQAIVWFVEGVTGGIHEGLGEGMVIMGALPRKGGEKK</t>
  </si>
  <si>
    <t>&gt;9060_g</t>
  </si>
  <si>
    <t>MFFNYASDSDLPVSLGSKLHAIDPPLITNPTISFYAAMATGRNNGGTRSHLPLETATIAQALEVARDSEEGASDPTVINILEIALWATWAKIEAQPTSYIMTRDEFAVFNYFQSRFVGRQLAIAAIKRYWDHSRS</t>
  </si>
  <si>
    <t>&gt;853_g</t>
  </si>
  <si>
    <t>MLKPIPDPESPSSLTDATPKLADEKQLTPVVTEATEPEGIIRTGLDAANNLLSLRDDGDPALTVRSVVLGTLVATFQASVFQIYEFKPTQANISGSFIVLIIWFLGQGWAKALPRGDLLEERWRAKSGGLGPRPFYITVLKLLNPSAFGLKEHAVAAITASSASNGAAAIQVFTVQNLYYGIPLTGTTVVLSTLSIGLFGYGLTGILRPVTVNSPEAVYWTNIPIIKVLQALHWDTIRLSKPLRWFWYCFIGMAIYEFLPAYIFPWLNSVSIPCLAGMHATGGRANVITNLFGGALSNEGLGILSLTFDWQYITSFATSMPLKQQVNSGVGILLCYVIFLAIYYGNLWNAKSLPFLATTLRSADGTKYPITKVFTNGILDKSKLELYGLPHLTGTYAWAMMIGNAAIGALITHCFLFWGKDIWKSIKTAIAGGTEDPHHAATKKYKDASWTWYLAVLVLSFVLGLVVVIKEKITLPAYAYIIALILGIIISPFSAILYARYGNGIATNQLMKMLAGVIIPGRPLGNLYFSAWSHSVIAQNLNLASDLKMGQYLKIPPRVMFLTQVWGTVLGAFINYVVMISIVDSHRDLLTDTNGNYAWSGQIFQSLNTQASTWALAKYLYTTGGQYSIVPIGLVIGFGIVVVHKVFYKFVPRIGPINTAELNIAIILLYSGFLAFNQTQTCVILSPFIAGFYVQYYLRNYKPRLFKDYSYLITAAFDGGSLVVIFILSFAVFGAAGKTVPFPYWFGNYDGNPDHCPATS</t>
  </si>
  <si>
    <t>&gt;7301_g</t>
  </si>
  <si>
    <t>MSPSFLLGGIVASLCMLLATATPFAKRTPLLPTEDPFYEAPAGYEDASPGAILRYRSPPSSFAAFGEIPVNLHSAWQIQYRTTDSQGNPEAAITTILIPNNANVSRLVSFQDYEDSTYLNCATSYAMLKDTGNETLLSKLSILFIAGLLEEGYVINLPDYEGPKSSFAAGPQSGMATLDSIRAALASSSVTGISKSNVDVAMWGYSGGSIATEWAAEYAPSYAPELKILGAAIGGSIVNLNNVFTTINEGQFAGFIPAGVLGLISAYNTTEIWDVLTQQTYPENITELLQPLGLCAVGDLSTFNDQDVFAYFRLGEGLLSVPELKTIVDGAGIMGVHGTPNIPLFFYKAVNDDISPVADNDALVAQYCAAGAPSILYDRNSIGNHNTDAFQEAGNAVAYLKDRFHGVTPVEGCVTNNVSLANLDLESLAGFGTEILAAMLVLFGLPLGAFEYRENLKY</t>
  </si>
  <si>
    <t>&gt;6321_g</t>
  </si>
  <si>
    <t>MGDAGEKAPTPENMTMMQAFEWYVPDDHKHWSRLHDQVAQLKATGIDNLWVPPGCKASSQSGNGYDVYDLYDLGEFEQKGGKGTKWGTKEELLAMVNKANEVGVGIYWDAVLNHKAAADHKEKCQAQEVDSNDRTKTVSDPYEIDAWLGFDFPGRGEKFSSQKYHWYHFTGTDYNADNNKTAIYKILGDQTKGWAKSGDVDSENGNYDYLMYADLDYAHPEVEKDVLDWGAWLSKEVKLKGMRFDAVKHFSEEFLRKFIVQMDEQHEEGWFFVGEFWKDSLDDMSRYLARMGKKFSLFDAPLVYNFSQMSKTEKADLRKVFDGTLVQIEPVNAVTLVMNHDTQPYQALEAPIEPFFKPLAYALILLRSDGYPCIFYGDLYGIKGEHPFPPACGGALPNLALARKLYAYGEQREYFEEANCIGWVRCGTWDRRDGCAVVMSNAGPGTRRMEVGNVHAGEKWTDCLGWEKGEVVIGNDGWADFPCPGVSLAVWVNSQAEGRDRFGKFDDDIYQE</t>
  </si>
  <si>
    <t>&gt;639_g</t>
  </si>
  <si>
    <t>MSNPLDTDAGSELFSSYEAELRLVQADLSQKLDSIPDLSGEPRKAAISQAERAVEEANELLDQMRLEKQNIPSATRTKVNQRFRNYESDVDSATRKLKTLADDRSALFGDRYSDNPNDVQLEQRQQLLSGTDRLDRSSQRLKASQALANETEAIGASTLADLHRQRETIQHTGDILLESEGYVDRSVKTLRGMARRMATNRIITISIITVLVLLILAVIVSKFR</t>
  </si>
  <si>
    <t>&gt;9769_g</t>
  </si>
  <si>
    <t>MSSPFSVTGLSLSPTDRPPRPVPGFDRFSPEVRHQIFGYCIEWAGKTMPLIKALQPEKTFHAEAMYLLSKHERYTLPIRNKFLFGEMSPETIGTIRNLGYEAYRDEDDDRYIHALSGRASSILFPRIQFSPLFRTLRPALSVTNIHIKNLRASINNNDNGLHTPSVVSGPRVSKHLEACYDKYRVAKSLTYGESVLEGARGRVASKEVVRLTKEESDAQEAEDKENEGEEGDDLPPMASVSFAEWDRLYEERRERLEKVLERERAKKKEEIRVVIVCEAGKAEGATLSWRKEL</t>
  </si>
  <si>
    <t>&gt;3150_g</t>
  </si>
  <si>
    <t>MGNLTLMEECSPAQFIQIKGFKVLSPMPWKLKPTPKWEQNSQPLLKLPPKIHRQIMCQLNTIDRFSFSLSCSYLHALFPLKITGFPPDENIPLDLGAPSSYLPHPLPNGCRHCLPVLYSPAHCELHYHLRDFFPAKYTFCGGCKKYTTESVADMDDLRGSYEPLVIDKLLLVDSKGTEKMCGSCGIAYRRPYTRGRRFLDIRRRDYGRLLKWYNSRR</t>
  </si>
  <si>
    <t>&gt;9284_g</t>
  </si>
  <si>
    <t>MAMSMPPPVLTGYSLRVQLFSPIRNSNEDKPTKCFRVVTSPEVTVRDFCQEASRIHEISYGEPLAIKKVQDDHGFDITQIEILGTMFANASIIRIIQASSDPRVRDSVPPTSALRFDPSNSLKRIRDGPIRTNGLGANKRQRLSGLDRDHTLPSLEEGPDGGPTTNGALPRHESTIPNSQESFILDGGLENDTAVALPMNSNINGNAAPSPNAAITQPPSVGEISTQARSYEPILPPRYRSASYHMDRPKERGVSVSPVDASPFSEPLSNPVVSENSATSKWTPINTSKPNGHQGRVPSGQEKITSDEESSASQADKPNLKIKKTPKARLQGLDWAKNRVSTPPSGSRRSSRGHSTPGELPLTPKSKQREETGRQQKEVDSARRTATAAAIQRQLEADNARTAPKEQESFEAEELQRGTAARKASIEEATRLQNDRDPKRLGEKRTANTEPDVEEAVSQLLGDVGERPPKSSSPFLPRNIPDLQSQTQSLTSFFPSGRKSALRSSVSSSNDMSSPAQHSRSPELRMGSIDANMALPEKVIRKQVSFSVDLDELRNETPVNPPTKIPPPRIATPYRKGKEPITQPVVSSSPPAKASNASSTPHQSAIPTSSATPRPLTNSKLDSAASSVQKMASHPCIECRKARKRCTRDYPTCFKCQKEGKVCVYSTNSPQPSTPILPPASKRQSLEAATRRSLRSSGSGTPTVAAKVSGSQSEVKPKSNTPIVPSINQSGTPIIGTKVPRSQKEVKSSAPVVPPGSQSGSQKELTPKASASILPFLHPSKNVKRTSASKETLKPVILPKRSSPKQPISKDIEISSDNTEEDIPAEVTPKKDSPKQSMPQKAIPQPESSGEDDSEDQIMDDADEAVMQRHSSSPRESRSPVIFSRTAKIAAPTKDQPDQENVTSDDDEEDEEILPPAVYEESSGSEYEARDEDEDEMDVTPKAKKVNVATKSSSQAKSDSATPNHKTEASSQPSKSKRPITKDITIADDEDVTVPVSTATHTIKDEETPTSNSDSDSSSSPDDESIDQPVPNSTQAAEHRETSPTSDSGSDPSSSSNEEEELASPPRKPSLAGSQSSRTKPRVSSPPIFPSSSAAGLRGFPRPHLKFGTSLSELNNSKVRLGNSERQQRTKARGFVIGEVDDEGNMKAGSGERSARKGFSVGEGEAEEDSEEESESDSDSDSDSDSDSGSSSNHVNGTQAQKSSQRVFSSPPGRITELNDDEDDDSGSGSESHDQSEDETQKFRDELAAQIARVSGHGGTGGGAGISMTQGSVVGREKGGVKKKEKGGKGSAKKDKYLSGYSFSQPR</t>
  </si>
  <si>
    <t>&gt;7329_g</t>
  </si>
  <si>
    <t>MSEQTDQDLGRADYQPLEGEKKKKHPRRFENGAKVWMKGSKNLPNITAYVKNAEYDEERDGWVYLVQEKDENEKWCGAERWKREKALGRA</t>
  </si>
  <si>
    <t>&gt;5896_g</t>
  </si>
  <si>
    <t>MAKPLCNLSLILAKHRKTNIVPETFKLTTNPILTADDLKDGQALWRRYTSPLIQQCEDGLKKESSYRPSVEISVDVGDVMIGVVIANVLASKASTISVGQKVFTFNAGWTELAVLDAGNVTPINLPSGAKLTDSLGILGFSGLCAYFGLIKVADIKAVDFVVDSSAAGIIGTTAYQITLLKGAKVLGTVRTDAKVGYLKELSCDALNYKSKDFTQDFKQKTDGLIDVFFDNVGATSLYNSGNTANYLDNIFYSILLQGYFMNEYADQFAVTTEILAQWLAEGKLQRSETIIKGGLAVAEEVLAGIFVGIKTDKPSSLKYFRRVHDLLTVTYLEASCSFKSKKRIESTAGHYRRTF</t>
  </si>
  <si>
    <t>&gt;1775_g</t>
  </si>
  <si>
    <t>MVVAKSKKTVGLGNSLMNDRFGKGKGADRKKVTSAGIHRINHATGETYVTNDRKEASWVKMRSVTEQAALDEFLSTAELAGTDFTAEKMNNVKIIHTDQKNPYLLSAAEERAAVGKQKEHIDRLTVPRRPLWDASTTPEQLDRMERDSLLEWRRGLAELQENNDLLMTPFERNLEVWRQLWRVIERSDLIVQIVDARNPLLFRSEDLERYVKAVDPRKENLLLVNKADMLTLEQRKVWAEYFETAGVTYKFFSASLAKEMNENRDDSEDEDENEVEEQDRPQVSTSSLVEKTDALEIEDDASSEEEDEEVIENENTRILTVDELEALFLLHAPDVLDPKTGLPRKTEIGLVGYPNVGKSSTINALIGAKKVSVSSTPGKTKHFQTIHLSDRVLLCDCPGLVFPNFATTKAELVCCGILPIDQLREFTGPAGLVAKRIPQAFLEALYGMKIATRPLEEGGTGIPTAEEILSAYAKARGFTRTGQGQPDESRAARYILKDYVNGKLLFCQPPPVDIDPAEFNRELYDEGHLPEKRRLALASIESATDDSFSIADSDVIPLEQGAKSKNLDGQFFAQGQGNSAHLRMPFNHKYSQQGTASGKQLSGRKQKTLIALEKDLDPNDTKMLTSKKHFKNGTKGNGKRRADYFAD</t>
  </si>
  <si>
    <t>&gt;8777_g</t>
  </si>
  <si>
    <t>MSWAGFKKNVNRATTQVMMKTGHVEKTNDRDYEVEERRYRTMEAASMRLQKEAKGYLDSLRAMTASQMRIAETIDAFYGDAGAKDGVSRSYKQAVEDLDAETIKALDGPYRTTVLEPISRFCAYFPDINECIKKRNHKLLDYDAMRAKVKKLVEKPDKDVTKLPRAEKETEMAKAAYEQLNEQLFTELPQLIDLRVPYLDPSFEALVKIQLRFCAEAYSRMAQVQQYLDADTREQYAQGQLDSRVEQVLQEIRELSISGTV</t>
  </si>
  <si>
    <t>&gt;10204_g</t>
  </si>
  <si>
    <t>MDRLNILSLFASSVGFYFVYCLCLALYNVTLHPLTKYPGPKLYGAFYFPQSWDMLNGTAVLNMRKLHVKYGLVVRISPSALSFNTGQALQDIYGNQKGKPRFQKDPISYYQMPNNPSDIIIANDSEHKRFRRLIGHGFSDSALREQETMICSYCDLLITKLREQVHGPAEGKLDIVSWFIYTTFDIIGDLALGESFHALENGQYHEWIGVIISSLRTVVLLQVSRTYPVIKWLLETMVSTLPGVCKKIQEHSSYTREKTRKRIESKDDRKDFMTYILRNNDEKGMSVDEIIANAGVMIIAGSETTASVLSALTFYLLTNPKPLEKLTKEIRHAFTGPSYITFARESQLGYLDACIKEVLRLHPAVPMLLIRLVPPEGAMVDGHFIPGKTTVVAPHYATFTSPHSFKDPLDFVPERWLGDENYADDDLWAVEPFSLGTRNCVGKNLGLAELRAIMIRLLWNFDIEICEDSKDWNKGQKVFLLWEKPPLNVKLTERASGLVATDVEQKPNPSVERGLGAVGSVV</t>
  </si>
  <si>
    <t>&gt;17721_g</t>
  </si>
  <si>
    <t>MDWFWKSIGSSPAAKPTPDNSNPPSQSYPTPTTASSNPESKPLSRDDLADRELQSLLQELSADISPNKPVYTRSPRPDGDPSSPTISRKKTSSSSSESLAEELLPTTMSCREAFDSAFYCQSLGGQFNSLYRTGTLKDCGPHWSKFWFCMKTRTYGSPQKEETIKGWYRKKEWDQYKGKQGQSSEDVWKAREEKLAWGEAFSQEEGEAGVEGSI</t>
  </si>
  <si>
    <t>&gt;5057_g</t>
  </si>
  <si>
    <t>MSCSTALLPKQTKDHPIFLRVCHSPWAAIGQKALVGLRGIILTYLIVSFGIIIDFELRHLKHGWLTVFEFSNVAYFIQILYQLIAFIWTFMHLHYPRHSQQASVPSAIQRFFSPPRQRTGDSANRIWFSIFYTASQGFPHVSSFIFWAILIPYHKTIIPAEEIFTEGWLQAFYILSKYSFSSFLALVEIFVFSSIKRQNPIAAHVFGLIVLSGLYLGWACVGYIVTDQYGYFFLDHKQVGWEYTFTSDVGFAVLVNFFFAVEYFITWVRELLTKRNDGIKSGYQQLPQ</t>
  </si>
  <si>
    <t>&gt;5434_g</t>
  </si>
  <si>
    <t>MAPRQSHKARVVEPSESEDSQGSLQDVDEELIAARKIITTHASKRESKRKSIETDHEKLMKDARNRLDELFQTRKSRVSKAQKVSCGRLDALNKKRQNLERAILTSMKTIQIHTMNISSEISATFEGRMEEIESQSSPVGSEDRPEL</t>
  </si>
  <si>
    <t>&gt;17724_g</t>
  </si>
  <si>
    <t>MTLPLIVFYEGSGPDHKGRYLADILQWSAKKLEFSHDYIQTLFPLPEESEAQWHAPLINQQVFDAFRSRPELKDKLRQSFKRIMWFYGFEVMRGDNYQDYSRNWDIPFDHNHLRITRIIRSMRVLGLEDEGRAFRSALENESTHVSSRSREFWRRAAERPLNIKPALETEIDEDCGPKFLRDFEKGKIA</t>
  </si>
  <si>
    <t>&gt;7562_g</t>
  </si>
  <si>
    <t>MSTDNQYNNRGRASSSANMWGGKTPNPLLKDTIEGYPIVLSHQKRTANAGKNTMIQQGLQRDKDGLYPDPSAGIEEAIARINARRAPGGSQMNRPSSSAAFQPMASPEPWRPSREIVKMPIKPAYRLMGIAEELVGGDGQLLAEEMYPTKFYKETMRDLHFITEESLDEFLEQYGRVTRFNERLLKRLDELGEDIDDIVEDEDPSAGARKGR</t>
  </si>
  <si>
    <t>&gt;80_g</t>
  </si>
  <si>
    <t>MEDDVIIKLLSEDPDNYDDAPLEGIRRLVSKFLKKEIPRGEPLDTTKIESIRMGTTVATNALLERKGEKIAMVVTKGFKDCLEIGNQSRPKIFDLAIKKPDVLYETVVEIDERVTLEDYAEDPERHVTKIEARDSNASGDPALVRGLSSEAVRILQRPEEDTIRKQLQEVFDQGIKSIAVCLMHGYTFPIHEALVGRIARDIGFKHVSLSHELMPMIKLVPRATSACADAYLTPAIKKYIAGFQKGFEGGLGSENVKKERGAKGARCEFMQSDGGLVDVDKFSGLKAILSGPAGGVVGYALTSYDPKTRTPVIGFDMGGTSTDVSRYGSGRYEHVFETTTAGVTIQSPQLDINTVAAGGGSRLFFRNGLFVVGPESAGAHPGPGCYRKGGPATVTDANLFLGRLLPDFFPKIFGKNENEGLDVRASERLLQELTEQINTENGKNMSADEVAFGFLTIANETMTRPIRSLTEAKGHDTSKHRLATFGGAGGQHAVAIAESLGIRQILVHRYSSVLSAYGMALADVVDERQEPDSKVWDDKGEAKEYLKKKIQDLKQRSKAALNDQGFDDNSIVYEEYLNMRYRGTESALMVVKPEKQDVEKEFDGDEWAFGKAFVKQHEQEFGFTLPDRDIIVDDVRVRGIGKSFEGLGKTVDQQLKEIKPRDLKSGDKEYKRSKVYFEGGRQDTPIYKLEDLAVGDRIRGPAVLADGTQTIVVTPGAFALIIETHVVINIGDKGLTDAPNADTTKEVDPIMLSIFAHRFMAIAEQMGRALQKTSVSTNVKERLDYSCALFDATGDLVANAPHLPVHLGSMSTCVRRQAEIWKGKLVKGDVIVSNHPEYGGTHLPDITVVTPAFNEAGDKILFYVASRAHHADIGGILPGSMPPHSRELYQEGAAIKSEKLVSAGKFNEERMTQLLLHEPAKYQGCSGTRCLADNISDLKAQISSNKKGITLISTLIEEYGEEVVNFYMINIQKNAELSVRNLLRDVSKRFEGQDLSAVDYMDDGSPIKLKITIDAEKGEAVFNFDGTGPEVYGNTNAPEAVTYSAIIYCLRSLISQEIPLNQGCLVPITVIIPPKSFLSPSDKAAVVGGNVLTSQRVTDVILKAFHACAASQGDCNNLTFGFGGNIEGEEDVRGFGYYETIAGGSGAGEGWEGTSGVHTHMTNTRITDAEVFERRYPVLLREFSLRKGSGGNGKYRGGDGVIRDIEFRIPVQVSILSERRVYHPYGMNGGEDAKCGLNIWVRKVETSNPDRSDRLLNGDGEGEEADKAVYEERRINLGGKNTASMKAGERIIINTPGGGGWGRVEDREDGVIKKVKDPKHAWRGGSHASREEMALQA</t>
  </si>
  <si>
    <t>&gt;8602_g</t>
  </si>
  <si>
    <t>MESKPREFVPQDTVKAAVNGSLLLGGAGLAVSAIQNALVKRNIGPWGVFTRSGGIIVVFAAAGGTYEFARCASANLRERNDSLNPAIGGFLAGSILGLRYGTTAGVLGMGALCATVLGTADYTGGFRGFKKDHEIDDFERKQYLRKNRRRPIEETIAEVGEGRGIYAPGWEERRAQRIKEKYGIDVPGRA</t>
  </si>
  <si>
    <t>&gt;5996_g</t>
  </si>
  <si>
    <t>MPSHVISTETTLNFVCSGSGTGPVLIFLHYWGGSIHTFDSVVSNLLNFPCISIDFRGWGDSTGPRTADGYSIFDLALDVETLIKKLNIHDFVLVGHSMGGKVALLIGGRSQVTGLKAIVLIGPAPPTPLVLPAEMKSQQMTAYNSAQSAEFVVRNVLTSSPLSDDQVKMIVGDIMKGNKFAKLAWPTYAMAEDILADTKKVKVPVLVIAGELDKVEPFERLQKEVLGNIAGSEIVVVMGSGHLLPVEAPRQVAKHVEKFVRQIAAF</t>
  </si>
  <si>
    <t>&gt;10219_g</t>
  </si>
  <si>
    <t>MGTPKNTTPVSKKVGRKRKLKDVEDDEGQSGSEVPRGISAATTVLTKTYDGGTKPRRIPKAKTPPALSRSASISSDSVTSTVPWPPSIQALEKTHRALNLVFTFCSTRKHLATTFDTLKTAVETHIKKDLQVEEVAKIVALRPGAINFAYVDEATLQVDVRGAERDETFREGRAKNWLDAGPPPDASVGGITGDEGLGSGENAPGDGKEVLFFEFIDGDLKRQVAHKITGEAVKATRKLRDEKLKMPVFSQKQMMTLIEKRNGKFASAINAFLNRCEAENLDAEATLEKEGEAYIPIPSKSRSATPAPDSSTLPKSVPQERKSISEIIGEIKESGWYTGQIVPDGHRVFDPQEAIYGDLNFQLSQDLVNALYNTKNITQLYAHQAEAINNLHDGYHVIVSTSTSSGKSLIYQIPVLHELEKDHDTRAMYIFPTKALAQDQRRSLKEMMRFMTGLEETIVETFDGDTSMADRNIIREEGRIIFTNPDMLHITILPQEEKWRSFLKNLKYVVVDEIHVYNGLFGSHVAFIMRRLRRICAAVGNRHIKFISCSATVANPEEHFKTIFGIKNVRLTDFDGSPSGRKEFLCWNTPFKDPKDPGSGRGDTMAEAARLFCQLILRGVRVIAFCRIRKGCETLVAAVKHELNALERPECMARVMGYRGGYTPQDRRRIESEMFEGKLMGIVATTALELGVDIGSLDAVITVGFPYSISNLRQQSGRAGRRNKDSLSVLIGDCFPTDQYYMQNPDEIFTKPNCELQVDLQNIMVLEGHLQCAAYEMPIRPDEDEQYFGKNLREVAEERLIKDNLDYYHCHTRFRPVPSKFVAIRDTEEEHFAIVDISHGKNLVLEELEASRAFFTLYDGGIFLHQGNTYLVKEFNPDRKIAKVELVRVDWTTQQRDFTDIDPIETEAIRRIPNSLSRAFYGAIKIQATVFGFFKVDKKKRILDAVQVDNPPIIRHSKGMWLDVPKKALDILTERRLNVAGAIHAAEHAVLSLMPTFVVSMPGDVRTECKVGLKEFAQRETTRKRPARLTFYDAKGGAGGSGISTKAFEYIDLLLRQALSRVEACHCLDGCLECVASELCKHANEVMSKAGCEVILKSLLNIEIDIQALPMGPEELSPAGIETVVLAEPVLPKGRMVNILEKGEDGRSEVVIGRVDQDGIETEVKIKLEIENSSDEGEG</t>
  </si>
  <si>
    <t>&gt;598_g</t>
  </si>
  <si>
    <t>MSILGAILIGLFFVAVQGSHATPSIRRATSCTSNIGYNVEAVASQAQRLASHSWEYGTAAEALLELYNPNLSVFGKNPFPGGHVPVVNWGDIKSLSYVKPFIQTDGQTLIDGDGAVGDPASIGVSAILIGKTNTAYLDAAAREANYVLNVAPRYWNNAISQRNDTADLWADFVYMAPPFLAYYAVATQNATLLQETITQCGLYRQILQANMTKTNQPSFQGVWEHIIGEGDNQPQLWSTGNAWAAAGMARVLATAIKWPTSASWTAQQAKLKGWIREIIDGIKLSSATSIDPTNGLLRNDLNDTTWFGETSGTALLTSVIYRMAVLDPHTFGSTSKNGYIEWADGLRKAVAAHVNGSGILSPAINPLDWGNKVPWTTGSPEGESFGVILASAYRDWLCS</t>
  </si>
  <si>
    <t>&gt;2222_g</t>
  </si>
  <si>
    <t>MSAINTTPPDSRNENEKAFEAGEKYEPNQIEREEYVLAEPTTLGGKVKRHCVKYWWLHLIIFCICFLIIALCLVYVAMPRIAQHGISGSRITITDLEFRSPTANTLIMTQKAELTDPAIYTPTLDPFNASLWLLTDGQFGAAPMLQLPMPRIHAQRPYVNASVENAFVEIENLDQVTAFATAVLSLETVTTALTGRTKLHLGALPTTWVNYNTTITQKGLNGLKGFNVTDVRINATAPAGVPNLHGNAYIPNPSLITVEMGNVTLTLTTASQGQIGVATINDMTLVPGDNSLPLSAIVNQTQILASLNSTGFIDLTILGDSSVYNGVHLTYYEAALEANQLSLAMNVKQILTDSL</t>
  </si>
  <si>
    <t>&gt;4584_g</t>
  </si>
  <si>
    <t>MGVLGLPWGLTGALLATTYLHSLCASGSPSINVGLKASFSSAPYLLELLETAADENSTSYFPLLDTIANGRFSKASTDRELFEQFIQVLKEDGHMNNPETLSSYQYALSMRSSAPRIEAHYQFYHTAVEPSLAAKEDTSCPAWVLVNGKQYCSPTLDEAHGDINGDSQIQELQFDRILGNPAATPSILYADITSSTFGRFHKVLAKNAREGKTSYRVRHRKPLDAKSRPLIIPGYGVELALKRTDYIVIDDREDDESKSAQVIPEKEVKFEDEELADLKPLSTSELSSLGLNTASFIMQSENPLDTLVKLTQDFPKYSSAVASHNASKEFITEHQYNRHQLVPAGYNMWWLNGVQLIERQIESLEMLDLIRKERKLINGVRDLGLTAPEAIQLLSHPEVGMVKLGDEPQRFDWRDEIEEGKAIIWMNDIEKDKRYGDWPESLAAFMQRTYPGQLPQVRKDSFNLVLPVDLTNSVDAMLIADTLLSFVKRALNIRIGLVPLSKTQEGLQQATILYHLLDTYGLQAAMSYLQPPYATGEFSTPSKSRFDKAIEDRKIKTGKVSRTLDKLLASEDYQGNIAASKNWARRLAAYSKIPPMFVNGVALPRDESWLQTMSTRVSTDLQALQQAIYQEKVTQDSWLPSFFLAKASARRNSLIVPEDDKNLKVFDVNKILGDEDILGSMPRLEADSSSAKSDWAHVILISDLESEAGAKLLATAAGFKEANPSIELLIVHNAASDGVISGLSGNLFTHVKNNAKKVLPDVNDLMTVLTKEKAAPIDKLSTEANEFWHKFDTFVKSLGLRPGESGILINGRLIGPIPNTISFELEDFEQMLSYERTQRITPAYTAMEALEISDKIADPLAAAKVSSIVAISTISDTPDGIFESATTLRMSQFDVWNTSHTVIEIGDLSTASIQFTVLLDPASELGQKWVPLLKALSQLDGVHTKIFLNPKDRLSELPVKRFYRYVLDPKPTFDDAGALKSLSATFTGVPQEALLTVGMDIPPAWLVAPRVSIHDLDNIKLSSIKTDIDALYELENILIEGHSREIPGGAAPRGAQLVLGTARDHHAADTIIMANLGYFQFKANPGFYNIHLQKGRSSDIFNIDSIGSQGWSPVPGDESTEMVLMSFKGATLYPRLSRKPGMEDEDVLEAKTDSPLDFVNRGFNFAQGILGKHKLAPEKNEQAEINIFSVASGHLYERMLNIMMVTVMKNTQHSVKFWFIEQFLSPSFKDFIPYMAAEYGFQYEMVTYKWPHWLRAQTEKQREIWGYKILFLDVLFPLSLDKVIFVDADQIVRTDMIDLVNHDLKGAPYGFTPMCDSRTEMEGFRFWKQGYWHKFLRGLPYHISALYVVDLHRFRQIAAGDRLRQQYHQLSADPNSLSNLDQDLPNHMQSIIPIHSLPQEWLWCETWCSDESLAAAKTIDLCNNPLTKEPKLDRARRQVPEWTMFDEEIAGLDRRRRGIGLEEFKAEKAKKMGKGGEGKWMDGGAVMDIATEKNEKSRAFEEEVEAEAETKIELKTKTGTMKDEL</t>
  </si>
  <si>
    <t>&gt;5763_g</t>
  </si>
  <si>
    <t>MVQESRHYDYEEEESHLRRFSRGHGHDRELPPAGGHGVYPGARAHHPSSELSNGELSSENEANPRPRSRIPVACGRCRKRKIRCSGDNGGPCHNCKNAGNDQCQFLRVSSQDLPMKSDTGNFDFDVFGSASSRLNCRVIPYGSYGQQSNHPVEPYQYRTNPLGGYQYPVKSCYGLPSSYPEFPEENVDYGLQSGLQSNTSYQLMGAEHLAVPSNYSSSRSSWAPQPQLPKQSLFIEPESAYNHSQPLPYPGNSYPLRTPVVSEPKGLPLNGGPPSFPNPMTANDRVLPFPAANRPAQVGTGTPFLRTTTALQAGYQAYDNLPIMNTNMLNGVRSHNAGSASENGSIAGGYLPLSSNSPESLSSIASSQLSYTSQHLRVAHQQQDLYTPSSEHLYSGHSPAHLSDPASEPTYGPSSTLKRGSHSSQSSVQEGGGLPPLTNGNQLANGHRYVPYESGSNPLPATYVDQQSVSIPQQSLAVPNRGTNAISTA</t>
  </si>
  <si>
    <t>&gt;5475_g</t>
  </si>
  <si>
    <t>MGNLCGKESGPDPFSQPGRTLASVPASTNNKISSVPKKISGQKSTLNPSATPSNAQSSSGQEDAKRKAAEAAAARADAANKPKGKLASQLKEQQKQTRINTLEGASRDERRARDADAGAQARAYN</t>
  </si>
  <si>
    <t>&gt;2523_g</t>
  </si>
  <si>
    <t>MLGIYNFISTRVLGRDPSTSSSSQSPTFHLFSSLPAELRRTIWLLSLPERTIEASLDLQNGQWVCFYAKPKLPNSDHRCNPVLFAVNLESRQFCLEQYIFLANSYIHPQLDLLYITWYRPVNPPNTEEPPRFHPILGNPLSRFNSVAMTSDRNQNMHGRFAMLTTCLRNLGSPDELLLCMRGQTSDPQMHSKRSGFSLSTGGVVWLLELPAQFNVDDPKVLEDSSKQLRDAVREALQNEKASSTEFKIPKINKMLWYMATEASTL</t>
  </si>
  <si>
    <t>&gt;8737_g</t>
  </si>
  <si>
    <t>MADEKPLSTGNEPQLVGGGDLEKSSAPNSGNPAAEDAGNAHHTRFGANQVYDDPSGDLPEVEKVESEDKIEITEEMCYEELGFAFPEWKKWSILSVIFIVQVSMNFNTSLYSNAIPGISKEFDVSEQAARCGAMIFLVLYAFGCELWAPWSEELGRWPILQLSLFLVNIWQLPVALAPNFASIMVGRALGGLSSAGGSVTLGMIADMWEPDNQQYAVAFVVFSSVGGSILGPIVGGFSQAYLPWRWSIWIQLIFGGFVQLLHFFIVPETRTTIMMDRIAKKRRESGQEKNLWGPNELVPFSERFSPKEIVATWIRPFKMFLTEPIVLTLSLLSGFSDALIFMFIQSFSLVYKQWGFSTYALGLAFIPIGIGYFLAWMSFIPAIKRNIKEREAKPDDERAQYESRLWWLLYTVPCLPIGLIGFAWTSTGPPIHWIGSMIFAGIVGIANYSIYMATIDYMVCAYGPYSASATGGNGWSRDFLAGVLTIPATPFFSNIGGQPLAYPSTILACIAFLLVLAVYAIYWKGPMLRKRSPFAQQLSEARAEGTLERRLSRQRSPVLEKKVHAREKPTVPAMARPSMGSRAHSQARSLQEKSVRQATGSRQHTDTMKHMDEIKRVKSAGALAENPAGSARPGMGSRTHSQARSLQEKSVRQATGSRQHSQASTDRVKRTPVASRAHSPSGGTPVRTPGVRTPAALSRRGSLAEEDDSE</t>
  </si>
  <si>
    <t>&gt;8741_g</t>
  </si>
  <si>
    <t>MAVKAVTIFNLFNLHPEPRRARRLIQLFTVFLLLVAWHVYYSKSSNGGAQSMAENPPGMIDPVTNQQILDLSHLKWHVRTPVFTYAHRTIKTKKISSQRPELTTVKDTLYNNPLTLEKAGLGNITITADQPLTLEVPSSPRLDTSIISFGIATQTPRLADSLPNLAHWLPNSGAQLHVHSEKHDRDNEVQAAFSALDISLTVHPTTLGFALAYFSLIKTLYDARTPQTRWLALIDDDTFIPSLPYLVSHLTDNYNPMEEVMVAPMSDDIEQIGLFGMIPFGGGGIFISIPLAAHLTEDHIWQNCMQSTLSQGDQVVNACLNAHTRVRPVFDRGLNQMDIEGDASGYFESGRRMLTLHHWHSWFHVNVPAGAIVSHACGDEGVFQRWRFDQNTVLSNGYSIAEYPLGMSGENGEEEVNLSNVEKTWASDARNFEHFIGPLREPLGRDRKRQLKLVQSVVLDGLGVRQTYTDLKGMESAVDDIDRVVEVLWLF</t>
  </si>
  <si>
    <t>&gt;353_g</t>
  </si>
  <si>
    <t>MNNQPHGPQGFDRDRELLDDQHRQRALQQQEELAQREREHNERQERERQHREQYQPPPPHQNNASSIPLHQPVASRLPGAIHSPGGLLANHGGAPPPGPLGAPSGPANVFGGPLHSEANRSIQHNPQDALGQLQQQQGFGPNLIHHNAAGAAGPFGSALAQQQQEAVSRLQQLPFGGPIPQAHQIPGGPALGQGGQQPILNDALSYLDQVKVQFADQPDVYNRFLDIMKDFKSQAIDTPGVINRVSELFAGHPNLIQGFNTFLPPGYRIECGAGNDPNTIRVTTPMGTTVQSITGAGRALPDTVMGQGSAGGGYYGAQRPGNWQQQPQPQSSIESPEAMFSPPNQAVGPAYGQTPVSHTSYEAQQAAAAAAHQQQQRGVSQLTNAVATTLGHPPRNAQTPTPGGQGGMNGTSQQGLEKRGPVEFNHAISYVNKIKNRFQDRPEIYKQFLEILQTYQRESKPIQDVYGQVTTLFNTAPDLLEDFKQFLPESAAQAKAAAQKAAEEAQMNQTPQNLHNARVEAKMPPVGNFAVPASSSKENKKRPRNSTAAPSGPQANTMGESSQRVLSQAPTNKRTKLHHKPNAPDAPAISPTLTPIMPEPLPPTSTSNATSEELAFFDRVKKYIGNKSTMNEFLKLCNLFSQDLIDKNTLVHKVSIFIGGNPDLMSWFKQFVNYEAEEEVIENRPKAPTGRVALSNCRGLGPSYRLLPKRVRS</t>
  </si>
  <si>
    <t>&gt;3254_g</t>
  </si>
  <si>
    <t>MLSFKLIAFLLTLLAVVTALPAPTGSHDGWNIVPPRITRSAVNGDKSYYYGGSTEAANPPENKDLIAAAKLAYTQMQHAAKKNEALPATMSTLYVPSKHKIFFRSSIKGSAGGRPATPSRSTTRHTRTPPTAIAQR</t>
  </si>
  <si>
    <t>&gt;17740_g</t>
  </si>
  <si>
    <t>MQVLDLVDEFEIEHQGLIDGGGVPNGTTLVAIEMTSKVVDTGQVSHDSIVISKYVVAGLVGHARGEELLIHKRIILQAFPARFTVDMQDGGNKLLSGGWLEHDAKFDIGKMAHPAFEFDLAGDIGSKAPDFETDLAGKELEGMKVLLGGCAGY</t>
  </si>
  <si>
    <t>&gt;3466_g</t>
  </si>
  <si>
    <t>MASSIPGSKSPDLADIVSKLACGLQSAVHDDFYYFLNAPVDYDGLSLIQFKPLSSRPSSPGLLSRFPLEIQHEVLLVMDLATLASLRIANYYFKSTIEKFPPYARTRQHAPILYRLLRDSATISYHTLDTIYHTLISAACSFCGDFGPYLFVLTFQRCCANCLERNPALRLLLDAGDCYRFFGVGRDEAVKLPSISMGGFPFCSQAFGHYLSCRCRGWERRERPTDARYFLVSQVHEMGLSIHGTQEAMENYTMTLYRHHFNQRNNSRQNVSTGPLNNPLYLRDPSLKPHYDKNREQRFFLNSLDGLGRYGATRLPVLNLHSNEAENEVETGLLCIGCQNIYESWLEEEEDHQEEVDVNFVGSWDELKPLEMRAHRAWSEKGFLAHFKECEEAKKIWEP</t>
  </si>
  <si>
    <t>&gt;1427_g</t>
  </si>
  <si>
    <t>MASKRKRSRSGNGPRGGDQKRQRVSRSLSGKEPVIKQALLNQYYPRVLSLREYLLSRLPSTSKVRKKKICSLGKGIEAKEKDCNLAQFLDQTLVGVLKDAGHSEEERQQQWTTFSQQNLDDSHFANLSGIGVYSQVEIIDFAIWLLFSKSHALQGKTQHLLCQGYRKDVSFRAMNHGGAGSNIPGIVSTYPNDHVTSMKSWPWPQILAVMGKEGEQAMIALVLYCGIFVAVESGRGTYQQLSGQPLGELQLLPNPVFLTTPNTTSKTKLPIIFRSPSSINFVRSRMLYARAALNAQCCVRFGLRHIHVLNRYPFQGSDLRGTQTQKGLKVSDSQPEYSTIRVLMYIFPRQFSLHNVFTNQVDSRQTVQPFKDYTLREDEIKQKYQFTEKIKIPKRLRGMATNLVQMMQTRHRRCAYKKLLEYYCPVYDKASQCAFSEPSQSIELSAKFETQIACPTVSDISSTSTTVAKIPLRKPSMLDHATPAAMVSAFCRAVLSHIIPPGFWGNGSDQAHNERVFQRNVDRFVELRRFETMSLHEVSQGLKISNIEWLGLPKTAHQKLSKSDINKRWEMFNEFLYYVFDSLLIPLIRANFHATESNVYRYRLFYFRHDVWRSIAEPALTSLKITMFEEMKFENAMKVLDSRTLGFSQVRLLPKETGVRPIMNLRRRLLKKGSKNFLGSSINSALAPVYNVLNYEKAQSPSRLGATLFSVGDLYSKLKAFKSKLSFSAKSEPLYFAKLDVHAAFDTIPQHAILALISSFPSEPEYRISKHVEIKPGENHVSDPKSKPVKKWTAVAHSPDDFSDFQEVVKKELALGRKNTVFVENVVNTFKEKKEILGLLEEHILRNMVKIGKKFYRQKEGIPQGSVLSSFLCNFFYADLEAKHLGFLVEGESVLLRLIDDFLLITTNPAHAKRFLEVMHEGVPEYGVECNPDKTLVNFEVEIKGRKLARLVGKERGFPYCGSFIDTKSLDISRDRERRKDMAIIDTLTVEFSRVPGKTFHRKVLNTFKIQSHAMFLDTSFNSITTVLKNVHSAFVETATKMWMYAKCLPAGKRPGAKLVIQTITDLISLAFVLMKSKGKMRKNAEYECALNRAQVEWLAVSAFWKVLGKKQSGYGKVIEWLEMRVRVLRMREAEMVRRMRSVIERQTGGG</t>
  </si>
  <si>
    <t>&gt;8019_g</t>
  </si>
  <si>
    <t>MPPREISKSQLSFSLIGFQQAKPHQIFAAHDQLPNRTFHLQTRVKVVQDAYDVVIRYPEDWGSFLLRWWVRMLIPRLGAQLSADSLLGGFFLIGGVIMFFDRAMLAMGNILFLIGLTVIIGPTKTALFFARRQKAKGTIAFFMGLFLIFMKWSFVGFIVELYGIFILFGDFLGTFAGFARNVPLVGPWIGVLVDKLGVGGGATLPV</t>
  </si>
  <si>
    <t>&gt;3362_g</t>
  </si>
  <si>
    <t>MEAIVVTKRTRTRMMAPRTITNGFGTAANAATDHGLAVELCKCVLVDIIVAINVQQNKERFPIVVKHLEKETFSTFEPLLV</t>
  </si>
  <si>
    <t>&gt;1282_g</t>
  </si>
  <si>
    <t>MLMNTAKAGVQMETEEGPKGDDLNHDGDHDSESGTPETILLPEKDDDESTQYSSKDGLEYPQNAAGRTPKVRGWIWMALSCSATLNGRLVLKTGFPFPLYFTFLTQLGAYLTVAITVLIIQFANCLHTERKKEDVVEGRNSAFEQLVIVSRTLGTHFLEGIAILYAAEAVLHFPSLPLLVMLPILTYAFDSLLFRLAYCMRILPQDQEPSIRRIHVVFVVLWCISLAIYDDYRLNVQGLELALAGFFFSSLAKVVAKIGPRIERKGTQNWRTALHTYLWAAIPPLVLAGFAAVKFENHVGAYEVAKSWGFVSRFWIFGPGILLHVLFKSPMNAAYPFISRQHIVGALEEDSAAARDATATTLQAGFWIIVLGVFGKETTFVGWLQAISFTVIYIVSVDPKQIGYYPPRFFNLICRLFRHRPVSIHHNPWQEPLFLTYVTTVFAFLVICNVMFWVNTIAFDHSLRQWNNPIEINTDTVYRPPKIRGIEFVIAHSEDEPLDFITSLISKFAHKERFEGAEPIKVTIYTKSSNVTDTYAAGGQIKKDSGLDWKVDVKMIKLANVGGVSATYLHHILSQWDQLTVHTIFLDAATKTSLEALESRWDNFYIAPGHPIPDALPKTGFLNLGEVESCECDRCFGEDGWEDSFHLVTSMYGASHQQLGEGDQIAQELCKKVVLTKGNNFAVSAARIRGTNKDVWTMLYDALVNEDIGNAWAHDKKKLPQMTKGEEGRGRWAEGEVYGWGDSVERPWLGMTVERLWGTMMQCGSGSDEWICEVGNMPWASFGKETNCGCID</t>
  </si>
  <si>
    <t>&gt;3050_g</t>
  </si>
  <si>
    <t>MAQAVEYLSDAMKSEKYSDLKLICQGQEFKVHKFIVYSQSHTFATMLESSFREAQTSAVDIEEFDRETVRRMVDFFYEKDYKDTSEVLDGGDGSEGGEMALFVAGQETTPATTSSPTDALLRIHLKVNAIAEYYDVPHLKELANIKIKSILEQNWSCDRFLDLCEESV</t>
  </si>
  <si>
    <t>&gt;6611_g</t>
  </si>
  <si>
    <t>MSFKTTATIASFGGKLLKLTHDASTTGCEMALNLYLPPNAERSASKIPVLFYLSGLTCTGDNCAEKGFFQYGASQKGIAIVYPDTSPRGLKLAGEDDSWDFGTGASFYLDAVSAPYSQNYKMESYITSELPTALFASFPFLDSSRISITGHSMGGHGALTLFLKHPGMYKSVSAFAPIANPSNCPWGEKAFKGYLGEDREIWKKHDATELMKGWKGAFEALIDVGTADNFYKQKQLLPENFEKAAKESGNDKGLVIRFQEASSHSTLTYGRKRQVLTKVV</t>
  </si>
  <si>
    <t>&gt;2236_g</t>
  </si>
  <si>
    <t>MARFPSLSASWAAAFVSSLAVLSTIIPSAYADSSTEEATIEGTNADGVTQQLLVGRTPALYTGDFGDCMGGQSLINLTSFDAAYYADNMTVLFNLAGTTNLRNESLMLYISVDAYGEDRFDLVFNPCNANFMSLCPMNASVPIIGQADIPVSKSDVVGIIPIALVIPDFEGSATLRIFSNSSQTQIACFSAVMQNGASFSHPVAVGSALGVMTVVALLSSFATAIYGVSVPHMRTHYAHSLSMLVVFEVFQSIFFSGALSLNWPSVCAAFWSNFAWSAGMIHTPSIVNSINKFTGVSGNDSQVGGAGSSVLNTNGGLQQQIYGRAEELTNRIYQRAEETASDSRMFSWAGVPVGSGLPLPGNWTGFAGELSLMDIPAADAFTTGLVWLVILIVILVGATVLFKGLLEGFARIRWIKRDRLALFRSHWLGFTGLIVLRTCFIAFSMIMILALFQFSYGGKAGPIAIAVIVFLIFFVGALGVSFYACFYRVKFGKYETAPDRVYFQHKKVMKFIPWFTTIKESAAADDLDKSKTAGSIGLFQIRFVDNDQERQSVHENAEYTKRFGWLSARYRRTRWWFFAFWVVYQFVRACFIGGARAHPTAQVFGNFVWEVLAFIAIVWINPFEGARNTALAVYMLGISKVLTAGLSIAFLSQYNVARIPTTVIGVIIIVIQGFLVIGMLVLIVLSAISSYMSLTRNQEHFKPHNLENIRLKYFTHLEQKEKDVPPPPTVPVEPEEPKEPYFEVKDVRRAPKIEDEDILADIHEFNPATSQQSLAGPSRPRTNSVAGSMRSQYSKYGNLPFGARVHRESWSSRDFHNWQAEELSRADSPFNPSSRNGSANNTAHNSITTAPLIRPQNSHSNMRPSTPSREQQQQHENQRFGAAR</t>
  </si>
  <si>
    <t>&gt;155_g</t>
  </si>
  <si>
    <t>MSYDPIHDFLDRLFTGKLGKKRSEDNIKGGVRRQHRPDGMCCGREGAFKGPAYKNMKGEDNIRGGTRHPLSLGGMLYGREGTFKGPADQMRGYHLGNGDYSRSVSRESLNTPEPQQTPISNSLRAPGNGGSFNALMPQQILRSGPLGGSGRRRTHASQTQLASRRNSRPGEPKSISRNQHTPRNAGSSSTPSLPSIPTALNSRGQTHYPGTYNQGGNVMAYSRELSEAASHYPVGRRTEVDHRGFGDNQRTYVEGMVTDDPTRRRTGV</t>
  </si>
  <si>
    <t>&gt;842_g</t>
  </si>
  <si>
    <t>MASTILGSRCGPAYPAGTSSRKGLDKLNDLCRHECQLEVLVLVALIFATQLVACSRNGICTTKLDNIRSGPIMDPLWNVLFSSFCCGPSLRKSQELAIKSADLIRPSPAGDTRVALASIYAPDGFSLSNATNFVRGLSGFSLPQTEPIQGNNSGPFWNGTGEGQQYLQSDPTSPQGVSHNGFPNSFNSFHLANDIQGQGNDRSSFSSSSRSQWNNTDLSSTGMDSVNMSRYPSQDSVGAQSQRTTQSSTVNSYDQGRSTRMYPSASQMSFHMSSARSDVTGRSSSPESSGLYTATPQMDLQVYDNFSYQNGEDMSRSHSLFHRDSTSSMAAPSLSDSLVNVQPYGIYTTSAEETFLSLTSGPLAASDLVAQDAIIFPSSTGIDSPALWDNGTEFLDSRGSSPLLPEDTWSLPPPRAVTLKVNSPLESSPVIEALSPKYLQEFSDTVELPSYTTTGDRAMRKPIGPRPSKVASDLAAASRRTHNQGASEASDEFKLVGRSSLDQDNTAREHPLYHNVTPHADGLYHCPWEKEPKANCQHRPEKLKCNYDKFVDSHLKPYKCKVLACKELQFSSTACLLRHEREAHAMHGHGDKPFLCTYDGCERGVTGNGFPRHWNLRDHMKRVHNDPGQPKSNASGSPPPSSAGPAKSRKRKAGEQDPIFVEKSQKRVASPPVVIRQIQGPSLVDRYHEQMLKLQETVKRLQNPANTDNMDNLRTASDCLKVMAQTTLKIREAPIAGQIFDAQSG</t>
  </si>
  <si>
    <t>&gt;9096_g</t>
  </si>
  <si>
    <t>MDELFDVFDDKPQGAALEKPKKSKKEKKDRSKKRNANGDVKKAAHEEDGDAEMVDAELAPEVEDADAGLETDTKRRRKEEEAAPVVTDAFETEQSREVAASAGLQAHADGALVLQHNIQHQVSLPPDYDYVPISQHQPPAKPARVWPFELDPFQKVSIASIQRNESVLVSAHTSAGKTVVAEYAIAQCLQDNQRVIYTSPIKALSNQKYREFAAEFGDVGLMTGDVTINPTATCLVMTTEILRSMLYRGSEIMREVAWVVFDEIHYMRDKARGVVWEETIILLPDKVRYVFLSATIPNAMQFAEWITKNHRQPCHIVYTDFRPTPLQHYFFPAGAEGIHLIVDEKGNFREDNFQKAMTSIEDKKGADPADIDAKRKGRGKDKRTNKGKADQDNNDIYKIVRMIMVKHYNPVIVFSFSKRECEAYALKMSTMAFNNEEEKAMVTKVFENAIESLSDEDKTLPQIQHILPLLRRGIGVHHSGLLPILKETIEILFQENLIKVLFATETFSIGLNMPAKTVVFTSVEKFDGEKMRYLTPSEFVQMSGRAGRRGLDDRGIVIMMINEKMEPATAKEIVRGEQDKLNSAFYLGYNMILNLMRVENFSPEFMLERCFFNFQNNSSASGLEKERLVLEAERDSLEIPDEATIKEYYELRQQITRYTGDMRDVINHPNYCLQFMQPGRVVHVKFLDKDFGWGAVVKFTPRRPGKDRTENYSPQESFVLDVLLSVSENSLVGTQAHGDTPTNILPPAPGEKGKMEVVPVLLSCIEAIGHVRIFLPTDLHPADQRNTVRKSLEEVQRRFPDGIAVLDPIENMGITDESFKKLLRKIEGLESRLLSNPLHNSPRLPELYNQYVHKVELTQKIKDKKKAIAEAHSIIQLDELKSRKRVLRRLGFINDDEVVELKARVACEISSTGDGHELLLAELLFDGFFIKKTPEICAAVLSCFIFEEKSQQSQPLRPELAEHFAVVQKHARTIVKVSQDSKLKMDEKTYVDSFKSELMEVVMAWAEGKSFAEICKMTDVYEGSLIRLFRRLEELLRQMAEAGKVMGSEELSTKFEESLLKIRRDIVAAQSLALSYTWADLPESSGQLQLMAMEATSAPLADYFWICGIDSLSYSDPVYGPSLPRDTFLNGAPPSPQVDTTIEEGFEGSEQPSSPPSANPRATARHSRTNSWNRLKLTNSNDARNSVQTVEEVEPTGSNRSSITIKGLSVNTSGGGTVGELSTFDFDKALVKFANERETFLDDLSFSAGAPIQKPAPMTNPRASRLRIEDGEGVSPGQAKKSPLRSVGGSIRRRMSFRDMSSLKRQPSMVQRATSVRTSRRLSNYNSVIPPPEPLNLDPDMHPLKRRFEPVLLDRYPPKHAKEEIKRRGRFPDYVPMFAFPNDINIVSADERPRSTWHGFAMTSDDNSKIYGITVIVWIALNQEVAANVERRCEQWRQSHMTNEERELAASLGERLALERAHLSQLLAKLPSATSGSAAREALEEQISAVEEKIGLMTDMLRPVRHGAAAKIDGLTDGETGLWTPRAYGILGRDGSMTSFWKEWLRAVVIPMTGCTVLRVPPSSPKVGRWQPLERYVVNLCTEALSPISSKTQVELAVRELRLFARKEALNELPESRSTDLYAFFRALSIQNIVSLLEFALSESRIILLSSHTAMLHLASKALASLLYPLKWASIFIPVLPVRLLSALEAPCPYIVGIERRYEGIELPEDDYVLVDLDQDIIEATSAPISLPRQQRRKLVSLLQLAAPHHNKCGVPIGPPPYAIETFPYNAFSSENESIFTQHAPMNSFAKYVSQNSTTFGEPEPDSSKRALVFNAFLQTKNDHSRVDRPSTGRSNRTSPPNSISPLSVHFPPMPTTPVSRNDSGFALTATLREKRSGHFDSNSRRSASFGVERQPTLRRPSIPFGNGHSASLSTSALSIDGQSTYGYAPSTYAASTLAASTIMPNMLMQPVLNTDTTIWVEGHCFILRAYDTSSVCSICDEKPDDDGIYKCSGCNTAAHGRCLGHVSLVCPAAFHADRVRAAFVRCFASLFYTYRKHLNRPTKDQKKSGQLYSFDMDGFVRSLPHEQQEYTAMLKQTQAFNEFISERETTPSDSPSIQLFDSVILAKKSRGRSSFFSSKSSRATSFLEDRSDHLWRSAAVPTPTAKFPGDYRSVVSRTPAQLDAGLMKEPRTIQGVPRMDMPGKRVGRKAVPSLLGGSGRRAS</t>
  </si>
  <si>
    <t>&gt;1890_g</t>
  </si>
  <si>
    <t>MDLERASRNGSGIQAESDEENGYSEDESAAENGEKPRKRQRRPMSVSCELCKQRKVKCSRGQPSCDWCTRNGAVCEYKERKKPGLRAGYGRELEQRLDKLENILRSHSKILEASFTNHGNSALSDHETPQSVPSFGSNDAQRSHLQQPEARLFHSKSPALSGTQSMDFGSRISQPSPISSIHSDIYQHSMKQSNNSENQTSSKAATSPAEFYSTSHPSHPSLQSPHLSISSSKLDNFTDHALPPYDLLYALADLYFKHVNTWCPILHRRSTLNSLFGPSPLDEADKILLHAIVATTLRFSTDQRLTEDKRQHYHDVSKQKVLLYGLENSSVKALQALVILALDLVGSSNGPPGWNLLALITRSVVQLGLAVEATSSVISPAYPSIYTLRAMVLPEPDNFIEDESRRRLFWMVYLLDRYATIATAFEFALDEKEIDRVLPCRDDLWNKNQAVETRWFRTSERTEYDIDKPENLGAFSYYIEILGVLSRIHQFLKKPVDIGALSDVEQWQGEYRKLDNMLTSWKFDLPGDYGNMAKLFQPGGNKSINCGWVMLHATYHTTVIRLHSSAAYPTTRSPIFTPSYSASQRCHGAVENIAALGEFVVQNGMLPKLGPPFAFTLWVAARLLLVHGSTIEHKLSPQIQFFVDTLREMGRYWAVAERYTAVLQRVLDEHRDSERSAVHGERVTPSSVKILADMRRCAYDLDFLISRQPRHVTMASRMPSVTPARTPAPNELEYLDVFDFFNVPRLPVTHGENGHAASNGLGDGHMPDPGNGSNEFNITNFMFDANSDWLFKDQS</t>
  </si>
  <si>
    <t>&gt;6161_g</t>
  </si>
  <si>
    <t>MLQYDEQAKIQESSIQIEEGIKARNARAYQNLRQGTLDRKSATNSFLNPELEVDIKSSKAKVILTTVPPDQLGMAVMNPRTTKTSVDIIAVHGLGAIPEITWKEKHSGRNWLADSEMLPKAVPEARIMRFGYDSLWLGKEAIRTRLSPIANKLLLVLQREREVTQERPIIFIGYCFGGLALVIAKLLEASLPGILKSSVGVIFLGTPHRGTKSFLPKNALLASIAAQSDLHGGIELGVLDAIRSDSGATLDVAEDFAHLCRDLQLEITCFFEERKSRLGKVIGRTDIEEFMVLEESATFDGHPRYGLPLDHFNLNKFPNPDNGNFKDVCEEVVRLYGVAQENLSIRNSNIYHQMKTAPKFLQKGRQTLSLKRYFIEREEEATLIKKATEKLDQEDFEKKSQERKATEAEEKEKENKEAESQYKSRLVANMKKYDIPNLEDIVNLNSLPDDNRLKPQEVKDKMRWYKNRVKVAL</t>
  </si>
  <si>
    <t>&gt;1246_g</t>
  </si>
  <si>
    <t>MSVDPMTGQNPSYCFIDFAPKRLAEEVMATYNGRNLRRPFKIKPGVKSGCGRYVTRDSPHSSQKRLETNTVAYDRWQRVDEPEESNLAPKEGRRLYVGGLPRFVNQKFTTERMLELFKNYTVEVVSKEVSAQKYTVDLPGNYNYCFVDLATVEEAKTAIQELHGKDMFGGELKVYQASGTSGKLSQRRRLYVSVLPDFKDKDATDAGIKELFGTSKVDYISKLFLPNTTGKNEGNHGYCFVELADQEQADTAILELDRKERWGEQVRVKAANPTGRQAETTRSDPQRPRELRESDSKRWERKSRFREDDDGGVRLHQSQAQRVERQRTPELNY</t>
  </si>
  <si>
    <t>&gt;2756_g</t>
  </si>
  <si>
    <t>MSSQTSAAYQIHLNDTSRDHKSSHLLDNLVLFKVPKPIPGPGEVLVRIRAAGLNYRDLLVLANSPIYTVDTTPGLTPCADGSGEIESVGPNSKWADSVGQGVVLVVNSGWLDGPDASQYAVASTLGAGEIHGTLRQYAVVKDELLLRKPKNLSFEESAAMCVAGTAMHALESVEVEKGTTVLTQGTGGVSSFTIQLASALGAHVIATSSSDKKLQAAKALGATDLINYNYTQNWADEVLRLTHGKGVDLVADVVGAGTIQQSLKAVKEGGMVCMIGFLSASEPTDIVSGLIFGAKTLKGIRGNSKAMLQRALDLAEKNDLHPLIGSLFEWEDASKAFETLRRGDFVGKLIIKV</t>
  </si>
  <si>
    <t>&gt;14_g</t>
  </si>
  <si>
    <t>MSEAKRKLFDLFRSRSSRSSAEKTAKDPKSDKERKHRHRERPVTSHTPRTPDRYSTPSRLTRSEPRRVSGAHGSARASPTSQPSPPALTEWPPHGLSRDANLSQGKALELIASGVPVFKGHRRRIPHSLDEYYNLYATCQGNGKAGSDCAAPYHTFSARSFRLQGPGPARYPWETLEQPSMAFCYGTIPGTITLNHWVSLSGRPNPGIELRDPGVKPREVELSVILERLIFLETGFEEDVPDLMYKNLYSNLLKDPDRILSPHKAMEKQIADLIIVLSGPQWIDFSHQENQVVAKFFSNGTYTDNGRYKTFFHQLLLSMELDYRIHSKHHAEWAKEKLLAQLPSRIAWDLALARKWRECLSIEKFKTNTSGDADPVQIRFQLKAKKAQVKTLRKFAKTMKWPNLAKVDEVLTQDSAEKPLEDRSSDSMSYFTGVVLPGVTLPWLIMNTLIDCDSDAGVNALAALTHIHPNTGFQYRSTTYWSTSSIVGKVLAPTCRQLGGWIGPARPAPDLSRIQIARIRQRKPKQHLTISDVKTMTERSDALGPPSKTYPVSEYQLLVPEHDPYKMIDTVRIEKLALKPVVSSKGKEVDGGSGGPLTYDAAVQFAIDGQSWPLRLSYNVSFVTAYPCARGPHPLFFDYVYRAVRVDELLTIRDWGGVNSAASGSEGAGGSKEEGKAAGGEGDEDEDDDDDRERVLVVEAFGVADNEVLARAWCAHWGLSAIVADLDQTCMGCAVREAYAGCVNVVILIDGFGGEDE</t>
  </si>
  <si>
    <t>&gt;6833_g</t>
  </si>
  <si>
    <t>MTLRLATPSDLEGILGVVLSAAHGDESMDYRFPYRHEYPEEAPKYSRRWMQTLLSPGYEDWVITVIEAPSVEDPTLTTIAAFAVWDFSYLNKRVHGPAYKPPNAFQALDEVSGSPRKDASPARAKAWEEIANVARVKLFEEPWDPNRIHLLILRTIPAYQRRGYGAALCRWGMAKAKEAGVVVSLFGSKMGFRMYRAIGFRDLGAVVIRAPGEEESITVNAMLYNPNEEEAVGL</t>
  </si>
  <si>
    <t>&gt;6118_g</t>
  </si>
  <si>
    <t>MDPFEVRIRFTSQLQSLNASVTSATKAAQYALKYRDMDEDLHSCILEQLERNNMNVRANIMYFLEHLCDMASRENHLDYIRMMQRDILRIVDAVAPDDGSGAANVKVVRKVLQGLQAKNFLLEQTVGEIEEFLKERDTAPGDVGMSSPLEGDVSMSGMDSGAPTPRMGRSTTAPQRLDKKQIEQRIEEDRERHKRQRETSWAIHKPVITPGVTVGAAAQVISDAEFQDLWENTSDVNDDDFEQYAEEARDRKACAKEWREEFYKKHSGEN</t>
  </si>
  <si>
    <t>&gt;9586_g</t>
  </si>
  <si>
    <t>MATNINIEPEGSSFDYIVCGGGTSGPVLAARLAEDPNNSVLVIEAGQHNSLLENTHMVGGWSQNFDTDADWNIITTPNPGANGRQVKVSRGKLLGGSSGVNGTLCIRGTKQDYDDWNMLGWSGDEVWEYMKKAENFHNKPWFKADDEAHGYNGLLDIEPHDLAPISNLILDSMQSQGLPLQPDMFASGNTPNGCGHAPRTVFKGDRTTAANYLLNQGSNLSIKTETIVDNVLFEGHGDNLKAVAVKVIEKDGTSRILKANKEIIVSGGAYCSPAVLLRSGLGPKSELESHGIDCLVDLPGVGKNLMDHVIVFIYYHTTKQGLTIDHLLYKPNALGEAYRQWKEEKRGPLSTFPFGAVAYARLDERLKDDPVWKSAPRQKGRDPMGLTESQPNIELISTECYGGPKQFADFPDGDKFHPFCLIAELFSPRSRGSVTLKSSDPRENPVVDHNYLGEELDVVVLSEACRFANEIITQGKGTAGIVEGSWPASLTHHKYTKREDWVPFVKENATTCYHPGGTCKMGPEEDKMAVLDAELRVRGVKGLRVADTSVMPTLNQGHTQMPAYAIGEKAADLIKRSYLK</t>
  </si>
  <si>
    <t>&gt;6068_g</t>
  </si>
  <si>
    <t>MSESDVDFIGKVAREKLLFEATHFKSQNLRRLVAHANLYDKYLLEVQNEPHPPPTYTEFVSFPSTPVQPPHYTDFAAKHTETLPEYNSSAQVGQVSLVQEKMGETVIMRDEDVEVGDDEYCEDEDLQSDGSDSYVSIETVEIFGHD</t>
  </si>
  <si>
    <t>&gt;9171_g</t>
  </si>
  <si>
    <t>MWPLSTLVTLAALSFANAQLDDDVASSSAPPNLNNAASAPYYPSPWMHGDNDWAVAYARAQAFVSKLTLLEKVNLTTGVGWEGEACVGNTGSIPRLNFPGFCLQDSPLGVRDTDLNSAFPAGVNAAATWSARLMNSRGQAMGAEHRDKGVDVQLGPVAGPLGRAPEGGRNWEGFSPDPVLTGVAMAQTIQGIQDSGVIASAKHFIMNEQEHNRESTDTVAFAYSSNLADKTMHELYLWPFADAVRAGVGSVMCSYNQVNNSYASQNSHNLNYLLKNELDFQGFVVSDWWAQHTGVASAFAGLDMTMAGDQNLASGNTWWGSNLTFAILNGTIPQWRLDDMAVRIMSAYYKVGRDKYKVPVNFNSWTLETEGYLHPEANEDWQVVNKHVNVQANHAELIREIGGASTVLLKNTKNALPLNRPKKLAVIGEDAHDNPSGVDSCADRGCNIGTLAMGWGSGTANFPYLISPNTALKAEAQQRGIKYANASDNYDLAAVAAAVKGADAAIVFANANGGEDFITVDGNEGDRNNLTLWGNGDALISYVSSINTNTIVVLHTIGPVIVEALKQNPNVTAILWAGLPGQESGNSITDVLFGKVNPQAKSPFTWGKDRKDWGTDVVYTPLSDPPQLNFDEGVFIDYRHFDAASIEPSYEFGFGLSYTTFSYSNLQIHKQFAAPYQPTTGRTMSAPTFGKIDYNPDDAEFPKGFHAVFDYVYPYISGPVPTKQPQNWPKGATDGSPQLKVPAGGNSGGNSGLYDVLYVVTATVKNTGNVQGTEIPQLYISHGGPQDPKVVLRGFDDLTLNPRESQTVTYKITRRDISNWDTASQNWVISKYPKTVYVGSSSRTLPLSGKLN</t>
  </si>
  <si>
    <t>&gt;5989_g</t>
  </si>
  <si>
    <t>MLRTSLLRASPRAGLRIVRSVPVPLLQASQVKVEGRRNAHAISNPTLVDIEKRWEGMAPQEQADLWMSLRERMKTSWAELTLQEKKAAYYIAFGNHGPRAVPPPGEGWRVLGGVGIGLSVSFALFVTMRYFAKGSPATMTKEYQLATNEYLKAQNSEPITGISSEGYKGPGHVQSAPKH</t>
  </si>
  <si>
    <t>&gt;7248_g</t>
  </si>
  <si>
    <t>MVLSNCSCLSLPVFNQFDEVRLDHLLEGIDGVGATEILAAGIARTTLEPDLRASCCPQYTIRLDSELFHPSKDQRQVQNRFNKHILGDLYIRAAARLYPRSRDQAKRRKTEFDLLERVHESEKKQLKTPPEPASTLTVTLEPDDFTEEKYGVFENYQRLVHHEPRNKISRNGFRSFLCSSPLPRQKESVDGDERRIGSYHQCYRIDGKLVAVGVLDLLPSCVSGVYFMYHESVSEHNFGKLGALREIALAKEGGYRWWYAGYYIHNCVKMRYKADYSPQYILDPELYEWNLLDSDVRRKLDVNKYLSLSREQASHYTDGTSESKEMSQASDIEDDMEEDDPPVPGPDKTLFNRSMPGILTEEQAIGTVDLARIKIRIRDIDAEVCNFETWDANDIEGQLRRPGSATVVCAELAAAVGPELARKMIVYFGN</t>
  </si>
  <si>
    <t>&gt;7114_g</t>
  </si>
  <si>
    <t>MLMTSKVAQCREAPAGLTRPNLSENPTGSNAESREMCTGKVLATLSSATAESINYSKMELESSPVIVAAEVSASIVSPTEDLPDYANERVFERNRLPSRAYFIPEHSLLLNGRWRFDYAPCPALAPLESDEICTTSTIDVPGHWQLQGYGRPQYTNVQFPFPVNPPNVPSENPTGTYETDFQIPLRWETAGELCYRLRFEGVDSAFHLSVNGCKVGYSQGSRNAAEFDISHLVRVGGGECNRIRVQVYQWSDGSYIEDQDQWWLSGIFRDVHLLAFPKRGYIEDFTVRTELDSTYENAKLQVKVQYTLSAAATIKVELWSPAPERRSVLSEQAFELKLESCQKELFFDIENPQKWTAETPALYDLSISLVDESGTLQTIRQSVGFRKVEIKNGTLQVNGKAILLRGVNRHDHHPEHGRAVPIDFIRRDLLLMKQHNINALRCSHYPSNPALCSMADELGLYLIGEADLECHGFYDAIARPQAIPESMPYEERKLLTFPQAAQFTSDNPSWQDAYVERMRQLVHRDKNHPSIIIWSLGNEAFYGQNQKAMYDWVKSADPTRPVHYEGDAKAISADMFSYMYIPVSELISRALDEGEDFQKPIILCEYGHAMGNGPGGLKEYQEAFNKYRRLQGGFIWEWANHGLKTLHDGTPYFAYGGDFGDMPNDANFVMDGLCTSDHNPGPGLIELKKIFQPVDIWKDGDQLGITNRYDFLNLKHLRAEWKISSFASGSPEYIVASGVLDLHEVSAGGTISIGIPGLQYVTHDSTEWWISVSMRNILPSAWAKAGHEIAWAQFSINSTASYEVIDLFQPIDYPVIQEDRSSLFLSNSNFQFVFEKAAARISRWSVKGKELFDRSNGPKLTFWRAPTDNDVPCDAEVWKLFGVDTMQEQIRSVQHNSGNSGSLEITVKSWISCPILAWGFDTMTTYLVHGNGKIKIHVHAVPRGPMPKTLPRFGLEMDLNKSIESVRWLGRGPGESYNDKKEAARIGVWTSHVDEMMVNYEFPQENGNRTDTRWVQLTNSKGFGIHAVLKCEKPERDIGFDFNVQRFSAHELDKAKHPYELGTSDKVLFRLDGAHHGLGTASCGPGALEQYQLLCQTLDFTVDLVSIDQ</t>
  </si>
  <si>
    <t>&gt;490_g</t>
  </si>
  <si>
    <t>MAAPSVLNSKMHLDFRAFLDALRADGDLAEVDAEVDPDGEVGAVIRKVYETRDKAVLFNNVSGHHDGLLRVLGAPAGLRAKGQREYGRVAMHFGLPTTASAADIVQKLLSVDLNDPLPPVVVSTGPCKENILRGDEIDLTSIPVPLLHGHDGGRYIQTYGMHIVQTPDKSWTNWSIARAMVLDKNRLTGLVAATQHIGMIHGQWKANGKDTPWALALGVPPTAIAVSGMPIPENVDESGYVGALAGAPVEVVKCESNDLYVPATSEIVLEGTISQSETALEGPMGEMFGMLFPNTPRQCPVFNVNTITYRNDAILPVAIAGRAPEETHTIYGFLASAAITKLCKEAGLPINIVWVPYETHTIWAALQVNVAALRAQKWDRKAFCKRVGEVVFGSHAASAISRLLLIGDDIDPTDFDDVLWAFATRCRPGQDEYIFEDTPGFVLMPFMAHGPGNPVRGGKVVADCLFIEQWTQPDFEFTEASFRGGYPEQVRTLVNEGWKDKYGLGQED</t>
  </si>
  <si>
    <t>&gt;7342_g</t>
  </si>
  <si>
    <t>MFGDESMPLQQILSIFLDESLSRAPNNDAAHFLSELQSTTTKEQRAKVYAGYYCTALPGDSNAQKQFKQKYRERFEAGEDHDAVVRDMKIENEEVKKGRVKVHEGKLNDLQMAQKGHQKNQVRKEEKRKLIEEQKELEKCGFRGCDVVLDLVRDEGIECAVCEWILRRVRGHEGERGVVYCCVEHAKEDFVDHDHNEHACCMADHCLYYPSLGPESETVTGGICQNCADEEVVSFFCSQKCFARNLETHRDDFHVQRGIPSDIDLLEIFKPMDDMQLVK</t>
  </si>
  <si>
    <t>&gt;4171_g</t>
  </si>
  <si>
    <t>MKKFGFGKKKGSSSGTSSPAPSDNPYAQVAPAADPYAQDGNKYANMGPSGPSPYQQARQQIGAGGGLPGGPGPNRTPAANGGGYGAEKYGSGGGYGMNRYDGGDTGSRPGGYGGLGRTNSNDTTTTEDNRDALFGGAKERYVQKTSLPPSNGQPGGGYGAESGAGGGGYGAYGEGRELTAEEEEEEDVAATKGQIRQMKQEDVSSTRNALRIAAMAEETGRATLARLGAQGERLHNTEKNLDLAANHNRIASEKAKELKTLNKSMFAVHVSNPFTNNSRKAARDEEILERNRREREERAETRNAAFGTQQRMERAFKDLQPGDPGYRPQRTTASLAERSKFQFEADSEDEDMENEIDSNLDALGGAASRLNALARATGEEVDVQNRQIDKIIAKSDRVDDGIAMNRARLERIK</t>
  </si>
  <si>
    <t>&gt;8886_g</t>
  </si>
  <si>
    <t>MADLPRILGHSIEEAVEGLRFGSFISVDLVKAYLTRLEEASEFNAVLQANPDAVIATNRLNKERQRSGSRGYCLILTTKALSDANLLQVAYAFEQLCNIQANGPLPFKVSKRELKEAPT</t>
  </si>
  <si>
    <t>&gt;8735_g</t>
  </si>
  <si>
    <t>MASVKQLEQSSENERKVIKTLRANLSEAGSMISLQIDGAKQASEYLASRDHIISQLKQEIESLEGSQQSASIRVEVLKKELAEAGQKMGTMASQQREAAKKAEEDLISRNRTISQLEQKIESLKDSEQNKNTRIEVLNKELAKADQELDNIASQQREAVEKAAEYLDITSEFAQVIQWLEGNEQNANSRVEILNKELLAKRQMVAYYKRKCNRMKSFLISAQEHEIKAEKNNQTLYQRHHFTTMRGDLLDSLLAISNSRLAQTVDARIQLQIQCENLQKECGSLLGTIRQQQAEISGIRRGNQTIISGLSRSANHHKGANRKLKKLLASECSRADAAETAVDELRGQNKHAVERNKINAKLNATLQSRLQVAVSSLTTCLAAQCPDLSQEGKLWAELWPQMADLVLAVPSDLYLPMRGSDSSRWKFQLRIPPSAQDGLPKWYCSSRPFTLATRFYCMVSEGNYDTSFATWIVSAIIEFIPRSSGSMPLLLVAKACERFTADPACSRICSRWMAIAVFYLTTILEERCSSIWLLVGVSISGVRDTLATIIQGQDGQVDPLLELHCSLSNGRTGPLANDFAHHVLDDLDDRHRQRMGRL</t>
  </si>
  <si>
    <t>&gt;4259_g</t>
  </si>
  <si>
    <t>MKSIAGSLALENARPRNNTRLVDKLIDAGMIILGKANLSELSNFRRTSAKWLVGPGRTATVGVCSWRSLPDDSKDGHSSPSGSSSGSAVVVSAGYAPLSVGTETDGSLVCPAGRAAVYTIKPTIGLISQHGIIPVSHTMDSAGPMVKTPYGIAAFLGVLREENTPGYPSGGFTSVLPEFQRVYDTIKLKARKFSENVPLIQPSAATVNGTSCTEMVMLTDFRHEFQEYLDALEYKPIKDLQGLIDFNREHADVELPPGHDNQRVLESAVTLDPRKEDKYDVYLQELQEVCRTQGIDYILNKYDADVIIGPADSGLSTMASGSGYPIAAMPLSYLDFNGRAFGMVALARQHQEATLIKFLGAWDAEFQPRKPPPMLVDTSSELVMD</t>
  </si>
  <si>
    <t>&gt;279_g</t>
  </si>
  <si>
    <t>MPASKKPLRSRRTLHSTFWGHGAVDVNLPSLWSVFVRPAEETQTHPRGILLDFLYPAATLNFLRNYSNWGPEKHDDRWLKAGLGTFGQRQYTSSTRHSSTLNVPTSETNKIGMNQEDAERAPGFIVWNQGDTGVIQKDTDIITEIVPQNERLQLLYQKLGLERSHDYEEAWGQYGLLHCTDQDLLRRQLLDYMSTSDRPVDAGRVVELFEALEVPLSQDYRFRIRSCLRRGNLLDAMQLHNSALEKLDFPAGSQELLAYLLEKSSWLEACNFWTTRRKWREGHPLAHFNIYEVFDTLPQINAIAIDLGEFVKKTVGLTNAGVSDDTSKLKLFALAIGRRALTKSKTLSSEAVHVYLQNLEDWGTDTPRVYDEAIQVLLRFKETRLTLQCFRKARETKSAFFSRPTLHSILTICCHYHSYRGMQEVLDDFFRLYTKPDLAAYKLCMDEFARKGDADTVHNLFEQFSNQFRRGSYIPSQKDDGPIFRDADDFCPVLNVHARRGEIDKVISCFGQITDVYKLRPTIRCWHILLSAYGKVHDFDNAYECFERIMSDGSLQPDDYTFGIMMGICNLRGDLERTIELYTLAESLNIEKSSAMIDCLVMAHIQYGEVQQAEKICEEALGMKLKGTKTRMWNYLLVTHALSRNLSSVNRLLQRMSEVNIPYDQYTYSATMQALSIAKQPDRAYDMLKYLLPKAGIQVLSFHYAVVMGGYLANGEVHKVFWLRNRMRHRNIAMTAGTNLMVLQAQVTTDVQAWKKGDGEPPFKTAIAVFREMITSMDPQEISMTPRRLDGRLPLDIAYVTMFYRFIMTVLAQYRQFETVDKLFAEFKQFLPESERDKIPNQILVALMDNKLKQNDYKGVQECWNFALVQVEEEGRALPPLPSLSDNFEKIALKGNDEASALISKNTSLDLLLVHSVAKSRKEARNILPLHQLALARPLMIYLRSLFAENKINEMTATIDSLIGQGFYVDNKNWNLYIEFLTRSYTYELAFKLCEVRLMRNWTGWAWLRRWGPVKNQLPLEVRNMRKSLRYVRPFHTTLLYLARAYLDLQALSAESGPSQRVLEEIERYCPKTVHAIRTMPRSNEDLERSIMGADY</t>
  </si>
  <si>
    <t>&gt;521_g</t>
  </si>
  <si>
    <t>MDVPIAANVLGTLGAICWSIQLIPQIIINYNRHNTIGLQPSMMLLWACAGVPLGAYNISENFNIALRIQPQILTTLSLITWGQCQYYSSKWSLTKCLTILFSIAAVFGGVEVALILALKAGKNRNLSWPSILMGVASTVLLSAGVLRHYWDIYIHRTVRGISFIFVAIDAAGDVTSLISIFFQSKLDILGIVIYSTEFALWCGVFACGGYFNLLPYLKQKIRAKKERNAAVITLEPIEAGGPDALEIGQRLGRIGSSTSVFRTSGRMFEDVNVVEGNRDVVRLRERSGVSVGGGEEVEK</t>
  </si>
  <si>
    <t>&gt;5940_g</t>
  </si>
  <si>
    <t>MSFFEDTKNALKNFTAELKHEVTAIETKLDDEIHSHTHVGQECHNLHPFTKDQRYHSFAPQRNSGNEAKWFVDGCGYMWAVSVAIEEARESIWILDWWLSPELYLRRPPSQNETYRIDRMLLAAAERGVKVNIIIYKEVAAVLTLCSEHTKHALELHPNIAVFRHPDHTPSGQVIESEILSSVKNFSLKSLQLAQVPETAFKALYGANEDIILYWAHHEKLCLVDSKIAFMGGLDLCFGRWDTNSHPLADAHPTNVDQILLPGQDYNNARVFDFEDVEHWDKNKLDRTKNSRMGWSDLSICLRGLVVEDLRAHFVQRWNFIWSEKYDVRKDERYQPLTLKVTDIPDGYYHENGKNANSTLPGGEAAPEENEGFGFRDKLHGGVGHMWDRFHGAIGGHRGGDYNPEEREHEGVAVQLVRSCTKWSNGVSTEHSIANAYIDIITKSQHFIYIENQFFITATSDDQHPIKNKIGAAIAARIIRAYQNGEKYKVIVCMPAVPAFAGDLHADDSLGTRAIMEYQYNSICRGGNSIMETATKAGVPNVKDYIGFYNLRNYDRLNAGGEMKQVEKESGVSYEDARKEHDDVVGAGYDGQGEGTGASWGKENTEYESYQKAGARVGESQRDSVSACYMEGGPDIQSFPWNGSPEEEMDAFVSEELYIHSKILIADDRIAIIGSANLNDRSQLGDHDSEIAVVIEDSTPVQSMMNQQPYTASKFASSLRRQLFRKHLGLLPFQDPTKPDINFLPIGAGLNDYDWDSPSDILVRDPLSDEFQNLWTGTAKTNTEVFAKAFHVVPADNVRNWDDYERWFQDLYVPKGEGDKQVNAKYEYGHVAKEEFPGGVQELKQELSRVRGMLVEMPLLFMDGVDFAKEGLKLNALTDEVYT</t>
  </si>
  <si>
    <t>&gt;6674_g</t>
  </si>
  <si>
    <t>MSRQTYAYSATASRQMTGHGTSSAFSASANPDEDWTKISDLAERRRIQNRIAQRNYRKKLKKRLEDLERRAGSSSASPPQMHAQLAREDRKRTPEVIHRQPSPRVMVNQQYTPPMENDMFQNFDERDGSRTPPLTFSHHYPPPEEMGYQYQPSYSYPVVSTSSDHYGYLEPVPVTLPSMMHFQDIMVKREDEHTMSPYNMSYQPLPAIDIQASHRYDDSNPHTPPLSHSYEHSSTCSESGYQYPTTPLSMPPSPRLLPPA</t>
  </si>
  <si>
    <t>&gt;1927_g</t>
  </si>
  <si>
    <t>MSDQARWKATVYVGGLSPMVNAASLHNAFLPFGEIADVSLPKPDGPNSSDPHRGFAYVEFEDPEDVKDAIDNMDQSELFGKVIKVSAAKPPKNVNEGLGSKTALWEQEGWLAENAVSDEDRLAAERAKSGVEDRPDDPMQGLEGLDVAGPKLA</t>
  </si>
  <si>
    <t>&gt;3685_g</t>
  </si>
  <si>
    <t>MFELFTFGARAHTAIHQREDELSTSPTDCSFSSTLRSETSSSSYRNDPQQGGIGDMVNQFSHYSLAEFDESETPQQSIWHGRTDTLPTPDFETTMSEFSPGEMSYISTIRDSVLIPRPCETQSKLSPRRLHLKACKRLQRQINAQLQTSPAHLEDINALVEGLIETSPQFQLPDSCAPPPRQQSRSPVFEELQLDPSTQLGDNVDDHRAITPDRDEDEGFAEMDEMLAPVESLRRTSTPAGIRKSKALRMRAGLEGLENGGGGYRSVGEGDGSVSSAYAEEGSGASASDESEGGGGMMGGFFGIGFGVEGGGVEAEALSRVLCLYLWMVGWKDG</t>
  </si>
  <si>
    <t>&gt;10572_g</t>
  </si>
  <si>
    <t>MSSLLKTSLLFACLARCLQAQQIVNGQIYTPGIAIVDAPQPNTPLGGDYLQVALDVTSDGQISLPPYGSNPISEIYNITLFLSSYTTGYNFTISNGTATAGNASLGEIMLQEPSSTVKHVNWIWPDCLVGDGAPDSKSSARGAYNISIRQNFRLNGTNAYTIFDLPIEVTNSISASGNRPSCDFINNPLLSQAELNVSANNFTRIAGTGIQTKTSSEGGLGGAGTVDWRTAVHGIWVVAFIVMFTL</t>
  </si>
  <si>
    <t>&gt;6958_g</t>
  </si>
  <si>
    <t>MGEEEKIHKRPPDSDSESDFPSAGMTTYDEVADHMIAKDNTIQAILMGLRRKMQWRPEEQKDVQRNGLVSVFLRILEYYGGMLFLTTNRVGSIDDAFRSRLHLTLYYPKKKLTKSQASKIFERNFRRIAEINIDREEIGLPHFEYENSEKKVITWAKENWKTLRWNGRQIRNAFQTVLALAEFHAKRAGNESMASVVTRKHFKTMANASIQFNSYLKQTHGFDEDELAGRAFVRAQEFSPSGGQGRSLVDEEESDDSSSEEESDESSDKGKKTKEKKKNEKHKKDKKGKMEEDSDDSD</t>
  </si>
  <si>
    <t>&gt;8871_g</t>
  </si>
  <si>
    <t>MLEIMENARQDFDGVAWDKNDEEWEEAQKALSKKSLCRRLELLVAEKFGKTATWISPMIIGGFNNLYRIHVEDFSPDVLVRRPSISQSQFPEEKTLREAATAKYIQQNTKIPTPRVLYYSEFSDVGPFIIIERIENKSTLSHALTTPGVDRSVTHALDPNISQTTLEDLYLKMANIIFELSHHKFSRIGSLLEDDGSFSVVGRPITQNMSDMLQLANIPPALLSPEYKTFESSNEYYLNLARNHLIQLIFQHNDLVKSADDCRNKYVARQLFRQLAKQGRLSTFGFAEDDWSAQSKTKTSKLLPAPSNSDSFRLYGDDFRPGNILINAANDVVSVIDWEFTYTAPTQFILDPPWWLLLDTPEMWDAGIDDWVKNYEFRLETWLSAMKEAEESAGSEPRPTEFPLSAYMRESWEMGRFWLTYAARKSWAFDTIFWNYLDERFFGRREDHVEKSELWKTRIHLLSEGARNAMEPFVKWKVEEMKERRLVKWDLETAKNRLAGVLFD</t>
  </si>
  <si>
    <t>&gt;5031_g</t>
  </si>
  <si>
    <t>MGTPTFDPPPHEDPEETDSTLGSDASSSTASLSSSILAYRRENGRTYHAYKDGKYVVPNDEAENDRLDLEHHEWLLTLQNKLYIAPIPKEKTLNRVLDVGTGTGIWAIDFADEHPESEVIGTDLSPIQPYFVPPNLRFEIDDVEDEWIFKNKFDFIHCRMLTGSIADWPRLVKSMYDNLTPGGWVQLDDALNPIRSDDNSMPADSPLLKWSELVIDAGVKMGRSCNAAPQFKEWLEAAGFEEVKEIAYKWPINPWPKDKELKEIGMWQFENLYHGISGLSMTFFTRFLGWDRAELEVFLADVRDNMKDRTMHAYFPVYVVYGKKPDTAKE</t>
  </si>
  <si>
    <t>&gt;2220_g</t>
  </si>
  <si>
    <t>MAPVSFGVLMVPYQTLDVAGPLDILFSCSKELVSSQEAANVPGAAGLTEKAIDITFHHINETLDPVHLTAGMTVLPTTTCDTCPPLDYLIVGGTDLETYTLSPRFAKFIQDHAAAGKGLFATCTGAYVLAMAGVLHGKTSTIHHRALPLVTQQFPDVKWVKKQWVVDGAIWTSGAACAGMDMMATWVRERYDLELLKLGLVTLDFAPRDVEGALWAPFVNEN</t>
  </si>
  <si>
    <t>&gt;2288_g</t>
  </si>
  <si>
    <t>MDNEHNLTGQLRALQTQAKEESTEPVETQPSSSLWISPFDPLQAMELFNQIKELLETPQRTSEHTNGPLESLQFADLERRLKIVQSLHHKLEAKLRAFRRASQAHAEAEKRKLKAYQLERLKQDDYKRTTLARATICASLRSISIEKIKTKRRAYRRKVKNQTWTMKDLELIKVPKQHRAYTLVMLSMEKRCTEEYLVYRPEDLGDREELFWTDSIKQGEVANWVVGPKLIYDMGKLEYEWWRDMFSWVYLKDLEVTKDEYRAYLLQGKFSLMQLWWINPLYFSGESGDSTPTTS</t>
  </si>
  <si>
    <t>&gt;988_g</t>
  </si>
  <si>
    <t>MDLLRQIVRNILPALGMQDVVDEDELGDLTLRISHTVKIKGKECLKSCPLLFQREDDEEDDDDASSQKTPPHTPPSADTALRKSHRLELGTKRSYQGMQKGRNGEGRSHKRFKYTIREVNGSTDTINEFPSDAVSNVLAETVNNASSAGSAVDSCSVEKPLANSPTVETTAGEMTAMSVNDHTNAEFALQNNTTAGSLPPTEHAHWKRSVLDESGSTLENVQGALKTQNTERVAAAVPGMYPALANNEPILPRIITSVGMNCVHTISTIVASVIDIEKEKLQEHERNRLGQIKQDRNQMSLLSGARLKKLEQFQAEEERLPGEKMTAIACLNIRAIADRDLKDVLSEPTELTREFAGQDEFENLIRGIERENAHQARTQGRASVKETYYWPIIQRHANIIGPLPGLSGRKTGITPQEKYTAERLVKALGYGESRDSVLKARSYLKLLSDMREAGVTLLLLYRTKEFKTHFLRHPNELGMILSWNQLYHPCLSQLRLRVIARAEGDFSGRCDLEDRHVFHRLHIPQGVIWRDDLSEWGDATEKENYLASQSTDFLTLLLL</t>
  </si>
  <si>
    <t>&gt;4902_g</t>
  </si>
  <si>
    <t>MQQNITIPACETTDSRLISDLPNGEPGTQPTAATAPSGATESASFVSEINPEPNVNTPFVPLDGGCMRFNSSGMANYVGSSHWAAVLDSIAELKEHFEQEEDMRNMTMDLNSTRCVHSNWPQLLYGYQEVSKVEILSSIPPRRVVDRLVSRYFTLDIASGVFHSGQFLREYEHFWEDQSAAPIMWVGLLFTIMCLGALQHSLASKDNTSQIPTVDSDIPMSVNIFRERIVQCLMLGKYTKGGPYVLESLIQYYMIEHFLRRDAEFEIWILLGMLIPISLRMGLHRDSKHFSEIPAFVGEMRRRLWATIFQIDVGFSAMAGLPRMIKPQQCDTEEPRNLLDSDFDDKTIELPRSRPESEVTPVLFLLAKNRIISVGGLISDLAHDVRPYPYSELMRFEELLEDTRNSLPLSLRWQPLSQSIIQSPQVIMQTVYLDMFFHKMRIILYKKYLSVSMSQPQYNHVREISLDSATKILEYQHLLEEETKLDGRLSSVRWTYSSILNDDFMLAASVLCFYVKQYNGKGKDLFSQETFQNIQSLLRKSHEIWLCSSSTSKEAQKAVQSLSIVLGICNNNEDQDIANDLSSESASPFYRLNNPVSWPVYQDYFACSNLVPLRSEGTIYEDQVAPLENGILNITQSRNPYSFGF</t>
  </si>
  <si>
    <t>&gt;17785_g</t>
  </si>
  <si>
    <t>MKRDERQAKLAQMFYAVGGYLATKYGKQKRVVNGESESESEAESESEAESESEAESESEAESELEAESESEAESESEAESESEAESESELVSELESEPESEPESGSESDPGSDPEHQKKNQKTPSE</t>
  </si>
  <si>
    <t>&gt;10633_g</t>
  </si>
  <si>
    <t>MSSISKYLPFASSTTSAQAASYLLAVCLFSISFLVFLNSSVSFVVTDLIGVKHGVGDLVGTLGFADELVALVACPVWGILSDRLGVRIVCVAGYTIIGLALVIFVQARNVYPQLLLARMLFSVGGAATATMVTAILPSMTGNSREKKFAQGDDSNPTLRTGARDSIAASLDSQATITQANINSPSSPTQAKKNTGKPVSSTTSSPPRLAGLVGVFTGCGALVALSVFLPLPAQFSQLKGITQGQAVADSFYVVGSISLLVAVCCFFGLRGLNGEEGKGWHLLLDKPLKHQGYEPVATDEEEPLPPTPRFLPYWQLLLDATRLGFSDAQIGLGYIGGFVARASSVGISLFIPLYINAYFIGNGFCQGSPNDPSPELKKECRAAYVLAAELTGVSQLVALLFAPLFGYLSDRYRRFNLPLLVASVFGIVGYTAFANLQSPEPKNVDGRGGSPAVFLIVSLIGISQIGAIVCSLGLLGRGVLGDEGGYNLSGQLRDADSSSNLEVHDYYEDAPIDDSSLSAPETHSRSHLKGSIAGVYSLSGGAAILLLTKLGGYLFDSLSRGAPFYMMAIFNVVLLVVGIGAGVYREIQTRTHHR</t>
  </si>
  <si>
    <t>&gt;1170_g</t>
  </si>
  <si>
    <t>MAPLISIPALQHLDLPSALPSFKTKAFSKEVLRNAKGALLAAGLDIAKRSAQNSLSRRSLSVTSTQKVTLGIIAVYVVVIALLWNLPYVRWILWPFKMLVIAFHEFGHAITACCTGGRVKSISLDPREGGVTHMQGGISALTLPAGYLGSSLIGALLIFCGFDIVASKVASIVLGVCFLLTLWWARRDWLTISTVLLAVGLLVACWFIDHAEPLKYVVLFIGVMSALYSVWDICDDLILRKVNTSDASVFAQRYGGSSQCWGVIWSIISLLFMVCAIIAGIAAFPESASQQESDSEGFIPT</t>
  </si>
  <si>
    <t>&gt;10393_g</t>
  </si>
  <si>
    <t>MPSRRTHTKSHHGCRECKHKRVKCDEKQPSCSRCTNRSQACTYGYSGFILVNQESSPGSSRSSTPTSLSRVPATPTASGPLQIRQFTSNFPLDSDQKSSQLQYHYIHFTAKTLLDGSKHFLQIWEESIQRNVMSHDFLYHGALALASLHLAVLQPEQRLEHVRTALKQQNLALARFRPVLTNVSEENYEAVLAFSGILLASAFALPQAEPEWPATGHPEPIEKDQPRSFKEIFIMFHGMIYIYRMGWMKMLDQSLSHRLRETCYATRSEQIPAPEAEESLDLLDTFKVDILEDQDMKEMYRVTIEKLKNNLRRVAAHPGVASFVVPWPANVPKAFIASLDNLDPIALVILAHWAVAVDSISHHWWANSWGVTVVKSVAQHVGPEWKPFLAWQLKKVGAYDF</t>
  </si>
  <si>
    <t>&gt;4331_g</t>
  </si>
  <si>
    <t>MASADSLLNCGLLAIALVIRSRDGPRFVFHYPPHPSSEPSFQENLYGTELDQSDLDIANDQEDGSDDSDFEDVAFSALHNSFAKFDLDEREERKISHVDIKKDDHYDTPKGEHVVPWENLFEFTVADLESILTPSRSYAKRKFQLSLDPLIYVSYPIHIREDGLWKKKKEKKTRKPKSDASEAVNGASQGVSHNSEDDDDHGGMTMFNAVFIMDPSKKESDDSIAQMYEHVIKKFNKALKHAQASSTYVWKESEMILAMKEKAREERRPMSWLWNEILLKSTLACAIRDLFIAISSNKIATVRLATTPPLDMSLQIPIPSFLMRLPTYDERALPGLLVTTANPLIGEDNEDLIHLNKHFALLLLNDEAKVIADIQADNTELSAPLIECIRLCKPTMSFLQVAQTHSIEVTSLLILAQHLIYWRRAIAIQPLHGRQMYIVSPNCDTRKLPPTSVAWQKAFPLAPPLQTFLANLSAAPRPYKTFAPSKNHRPTYLDMLAWLMRGGWVTHLQTFAWILVWPEIVYGVQYHLQAEAIEHAKQGVKHHGGSSESTESTDESGPDRNIDPDAPLTTEQVAEKARLERLADKIAKQAAEEAAAFAKLPIPQATEHVSTNNAEHLKKIAPYIIKDPHKVSHEESLYIDAIGKRITDPKAKECWSRYTKYFNGEEALEMIALEENKKRKETWGILMAYSEHLLVVKHW</t>
  </si>
  <si>
    <t>&gt;610_g</t>
  </si>
  <si>
    <t>MASATSPERPLFIGYPNPYAPSLRSTYVSPELSPLASNPVGLPTTPLASSSPPAESQSPVVLPMTSSNLETFTGMQGEDTRSTSRSLPSLQVSSLMGGGDLLGSSQRSSPPSLVPLANTATSAKEGHLSQQEEEDTRGSIATLIVKIKFANRRALHALTMQHGGPKGKEREVPVVDSMDKNMQEARLEIEEAARILLSMSEVDKALSSSTVTLPSTGRRSPNGTRSTENPPEASGLRRSNRKRKQVQRVEEVVAPARKRPSTRKRVKFDIPKAVPAKAAAVIPSPTPLTKNEIKSFSDKTPVRSRGILLKNNTIKDENKSDDKTESETES</t>
  </si>
  <si>
    <t>&gt;8257_g</t>
  </si>
  <si>
    <t>MSLKISQPDSVDSPREGQSPPEGRFRRVVRGALKKLSPSRGAVPNIDIYDQSLVQDTKGPLGLNLLHNPQDPHTDFIFVHGLNGGSRKTWALPEDPQHSWPEMWLSEDSEFASVRIHSFGYNADWAEWRKSALNILDFARSLLGDISCNPGIRRSNTNIVLIGHSMGGLVIKKAYMLAREDPDLQNLASRIHTLYFLASPHKGSNFAKTFSNIINVSFGEKPFIAELSRSSQSIALINESFRKCAGNLQLWSFYETNPTRLVLTQALIVDKASATLDLPNERSYPLNADHRGICRFLGPKDPNYKTLRNAFITTIDKISSNNSTSSKLQHDQILQLTGGSEPPDDELWALEDIRVLDSCEWLAENEIYKSWHIASPATHPFFWLTGNAGFGKSVLSGYIIHKLQLESLRCSYFFFKYGNSDKSSVISCLRSLAYQMARAEPSVLPKVLEVLQSSSSWEKWNEKTIWQKLFLGCIFKDYEPKVQFWVIDAVDECQKCQSFLNLLASAPSCLRVLFTSRNSLDIEKHMAIIEKNTVRYQLKEEDTRDDFSKFIESRMDYVPASHGKGKEKLKQSILEKASGSFLWVSLVIKRLEEAYSEEEAEEVLNEVPTDMNELYARMLESVVRNPRAVILTRSVYMWTLLSLRPLGINSLQLALKLDTNQTVHNLGKFLPAISGQLVSVNHQQEAEIIHQTAREYLLAQEVYPDLAIHKQQCHTRIAQICLTLVTGNFTKGQNSQTPKILPRPSTSAPSANFIDYACEYFSDHLQKSSSGDDQNWDLLCKFLDCNLLGWIEYLSKNGRLRSLTRTAKNLRTYFRRRVKYLSPISPQKPSMENWISDLLRLSAKFGTSLNISPSSIHNLIPAMCPSESIFSKYLASQSSHSGLTIRGLTDRSWDDCLVRVDYPAHQTSAIACGDQYSAIALSSGTIHIYFQESAQAKSTLNHGARANILAFSSQDQFLASSGQRQVKVWDPAEGVQLWAFNTSHQVLTLLFLEEEIALAAATQGNYTVKWDLREGRETERWLWTDSIRTSTTEQRSLPQPSKALFSPNYNTLAVSYRGLPVYVFHVMTRKFLGHFSREASTMLTSTQNHYVVDALAFNPSPEINNLVVSYGDGELTVYDIGSTELRYRSPDVFAHSLECSPNGRTLVTGSSRGILQIFEFAGAKGEHLLPLYRINAYDDGIRGIAFSSDSLRFADIRGSQYRIWEPAVLVCNDLEEGSQSELSHVASVEMKSVSMLEGPPDPEITAMCYTSNGKYVFCGKTDGSVSYFETRTAAQKGVLYRHATGVGITCVLYIEKRSFLVTADESGRVLINNISVTQTSCKFFKTAAEIRSGGSLSQLLHNDSGTKLLLRGKDFVEVWTIEGEQVENTIPFGNEDGVRVFASHPLHPDHFISIGSRDMRIFSWVDTLEVNTYRGDSQSMEVTVTPPTPTNKHDFHTKYISNQFTEEWSPPFLACLFKRNPASPSLKCTILRIWPASSVVASKSLPASIPFPKFANQSQNVKQIIAVAGRLFLFLDTDLWICSLDIATASTISNGVRRHFFLLSEWQSINRDFIIEYVPATREFLIARKHQVLVVGRGLEVEEPWIS</t>
  </si>
  <si>
    <t>&gt;10113_g</t>
  </si>
  <si>
    <t>MAEEGGHATNGPASAADHEFTAHLEGPTPVAMPTNSRKSTWTKSEAYVSGTSTPMGFRRHASVDFGDYFVGPRDLDAHSKLPYFLRLHGSVLPRMIVPLTMIGLWATLITCISKFVHPLGVATILLTVLGFVVGLALSFRSSTAYERYSDGRKSWATLAVQSRNLARYIWVHIEERPEQLEEDLLAKVTAINLILAFAIALKHKLRFEPYAHYPDLSSLVGHLDTFAKAAHREENLAEKKKTPWKKTGEYLGLSMASSNPRKEIKRADRPLGNLPLEILTYLSSYFEEVFTKSKTLTSPIIYGQIMTSLAALTDTQASAERVLTTPLPVGYNILISQIVLLYVYMLPFQLYSSLEWITIPATLAAAYIILGLAAIGNELENPFGNDVNDLPLDNYCEELGRELDTLMSSKAAEFYQQVMKGKDNKPLWPLSEGDFGEWSDRSEKDIRSALKAKVMVGAGSRLSESSSRMQKPLPIIDP</t>
  </si>
  <si>
    <t>&gt;2637_g</t>
  </si>
  <si>
    <t>MSTTVDKIKDVEAEMAKTQKNKATSYHLGQLKAKLAKLKRELLTPSSSGGGAGAGFDVARTGVASVGFIGFPSVGKSTLMSKITGTHSEVAAYEFTTLTTVPGQVQYNGAKIQMLDLPGIIEGAKDGKGRGRQVIAVAKTCHLIFIVLDVNKPLTDKRVIEAELEGFGIRINKEPPNIVFRKKDKGGISITNTVPLTHIDHEEIKAVMGEYKISSADIAIRCDATIDDLIDILEAKSRSYIPVIYALNKIDAISIEELDLLYRIPNACPISSEHGWNIDELMEQMWEKLNLVRVYTKPKGKLPDYTQPVVLRSTKCTVEDFCNAIHKTIVEHFRVAIVYGKSVKHQPQRVGLNHVLADEDIRDLSELSGIILGQTKDAFTSMVKGQLISTCFEFAYSFQADILKK</t>
  </si>
  <si>
    <t>&gt;8703_g</t>
  </si>
  <si>
    <t>MPPQSPFCCASVFPPSFTPVSRLLSPSTTHHALTKPIPSSPLPASFLASINSPRLFLELTSTPSSIFYAIACVTKVIPCGFNTFAWKHVTRREEPRYYAPMEKYNESTVLDQRSRVFGKRWRELEAHEAQKCIRLPGWVITTGGEGRWVEMEEVETLWCEKHGVWFECKIWVREV</t>
  </si>
  <si>
    <t>&gt;6521_g</t>
  </si>
  <si>
    <t>MALEIASHTVLNGPVINRAISSVIPALSARALPLMRASSLSVLKAQQQSRQIHATPRARAQNNSLLGINNNLPSSYFQRPSLPANTIIRFVPQQTAWIVERMGKFNRILQPGLAILWPFLDRIAYVKSLKESALEIPSQSAITADNVTLELDGILYTRVFDAYKASYGVEDAEYAISQLAQTTMRSEIGQLTLDHVLKERAALNTNITAAINEAAQDWGVVCLRYEIRDIHAPEGVVAAMHRQVTAERSKRAEILDSEGQRQSAINIAEGRKQSVILASEALRSEQINMASGEAEAIMLKAQATAAGIEAVAKSIAQGKESAQGAVSLSVAEKYVEAFGKLAKEGTAVVVPGNVGDIGSMIASAMAVYGQVGSAQAKTMAAQAVQQQHDTEERLAHPDGETPNEEMKRSMLESFEHARHKK</t>
  </si>
  <si>
    <t>&gt;17796_g</t>
  </si>
  <si>
    <t>MGHHVDGLEFASGSFSLMPEKSLIELIDIAHANDVYVSTGGFMEHLLTQLEVITMVDEYLQKCKDVGYGLKAKPELGIQFGAGGDTEASALEETGTSDPSKIRMTIESEGITENVKAWRTDVIQSILKGLPMEKVMFEAADPTVFNWYIREFDIDVNLFVDHSQIVQLTCLTCGIWGTSGTFGKSAK</t>
  </si>
  <si>
    <t>&gt;3378_g</t>
  </si>
  <si>
    <t>MDDKTSSTRQPSTSFDELSATQSARLSTSAATYQSPPVSKFLPTINSIVNMERDIGTVQAVNANTHSGSSTNSMFGSRQENVAMHRSSLDKSNTGHSKMSQDNLRITMLSPPEQIPHDNFNRKTPGPVSMAFTPTVSMRQSAQAPLSPPISPQAKNDCGNSSPSPNSSTPIRDPILYPQSDIPSPRDAPLFSDTHRVVDEHVAARESRAFREVSPPRDSEYQLALEFKSQVAQVFNANRRLWAQREIAQLREDNAMKAGGRRYTTIAPAAAGSRSARQGPKPSRPSTGKVAKTPRPPKPAAPRGTTPDSGKRVAREDKDFSALPDYCPPLNSLPNKANSLKVDWKGAPIDLRFDPHAHLLHPDEISLAANLRLDCATYLTSKRRIFIKRIEAYRINKEFRKTDAQQACKIDVNKASKLWQAFDKVGWLNAKWIVKYV</t>
  </si>
  <si>
    <t>&gt;17798_g</t>
  </si>
  <si>
    <t>MDTSEKKQPLGKVLVIGGCGFLGSHIIDTLSSCDASISILDFRSAQQVNTRPDIVYYNADITSIDSILPVFEQGKFDVVIHTVSPLFLDGTDADFQRVNVGGTKNVIEASRKTGVKALVYTSSAIIVQNTFYMPIDNADESWPIFTGDDQEDDYARSKAQAEVLVLGANRQDSLLTCAIRPSGIFGERDSTVLPVMVETYERGQHHFQIGDNTALRDWIYAGDLAQAHVSAARALLSAHNSPDLIPDNKKVDGEAFFVTGADPVPFWDFAHAVFRGLGDTSDGSVIQISMAMGIILAKIFQAVCGFFGTKSSLTVKNVYACCQVSTFNNSKARERLGFKVAMPLEAAIERSTKVFSRES</t>
  </si>
  <si>
    <t>&gt;3746_g</t>
  </si>
  <si>
    <t>MARHIFTLSAFSLLLLGTLPGRAFADQILKTSGFSTCSEASAVTVQNLDIEYNADTMEVTFNVAGTSTKSMNVTATLNVTAYGLSVYQNSFNPCESSTYVEQLCPVPSGSFSATGTQAIPSSYASQIPAIAFSVPDIEAKATLELKAGDTGDDVACITSVVNNGKTVNIPAVSYAVAAIAGGAAIMTGVSALGAAAGGGSTPGSGTLSPSFVEVMGFFQGVAMNGMMSVNYPTVYRSFTKNFAFSTGIIPWTAMQTSIDNFRAKTGGNLTGDSVQFLQNATLVFSDSTTSKVRRDIWDAVLLTRDSLSTSVDNSTSSSSNSTGTIETTVAGIKAYVEELSVPQANTFMTVLLIVACVIAAIAVGVLFFKVVLETWALFGSFPKSLTGFRKHYWGTMARAIVQLILLLYGVWVLYCIFQFTHGDSWAAKTLAGVTLGLFTGVLGFFIFKIWKTARILKQMDGDAAALYENKDFWLKYSLFYDAYKKDFWWLFVPAICYMFAKGVVLGAADGDGLTQTVAQLIIECLMLILLLWSRPYVRKSGNIINIFIQVVRALSVICILIFVEEMGIAETTQTIFGVVLIAIQSVLTGALAILIMVNAVIMMCKQNPHRQRRKEAEKLNRDLDNLTPLDARNSLLMDPKQPLTTSAYEFDTKHKDSNESFMNEPANPYAGATPLRSYSPQGLQFNPQMHRPLRSTDSQETLIQGAAPLGGVNGSPPRGPTLPNVGTGYRGVAY</t>
  </si>
  <si>
    <t>&gt;6751_g</t>
  </si>
  <si>
    <t>MSQKNHKGKKISSTEAEAGSSSSNSRSNRPRYMTVGSGSTSESAARLQALLDNDSGYGGSTTGESLNGAPVWNPALTEDRPTPGHTPVSNLGGMADSDRRVQANAIHQLWYNQHRVALGRSINRVVETLESLQEMNTTWPATYPSIQRAEASQPQTSGSRPGLAHTMSTASGASEIMPPRPGSLRRSQTSVGESSSEAESSQAAEQRTAPEPRLITPQIAQEFSILKLDLKLGALHQTELVHSLEKNSIASLLDGKIRSSIKHLQSLRERIEDTSSKVLVTGDLNAGKSTFCNALLRRKILPEDQQPCTSIFCEVLDARENGGVEEVHAVHKDAQYNRHDESTYDVFKLEDLENLVTSNETYTQCKVYVRDIRTIDESLLNNGVVDISIIDAPGLNLDTTKTTAVFARQEEIDVVVFVVSAANHFTMTAKEFIWAAAAEKAYIFIVVNGYDNIKDKERCQKMILEQVQALSPRTHKESAELVHFVSSNAIPTGPPPPGGHGGSGSGSSSGGGGGPGGDSDPKGKGKDKEKIRDFEDLEQSLRRFVLEKRARSKLAPAKTYLLNVLGDVNTLATVNAEVAQAELDRVSTELKKLEPLLEASKKAKSEVSDDIDRTIEATCKDLYDHTRSTLQETIAQVAEEDLGVPYPGLFNAFQYAEDIKEAILTQISASVTSCEEHARRETVKGVNMIKQLGLLHLGDEYSDLSFRPDVMFRRKRDVLARQIEVETELWDFFDFSTIMQRQEKMAGTGMALTVATAVGGRMMGGFGWVDGALGAAKIVGNQNMRKLILPGVVVTVVAATYYILSQIPHSLPQRLSTKINTQLTNIDYVHQNSDRISSSVRKVLRFPADSVRVGIQRSVEQLGSKKEETVKVREESAVARKYFRNLVQETVRIRSTVEAVDLEGPAPGVAGAYDA</t>
  </si>
  <si>
    <t>&gt;5168_g</t>
  </si>
  <si>
    <t>MQSYLHPLRLGAVLLKSPLWSFAPIASFSRGLQSIATQSRIEVDDSLELRQADSNLPRWSRRQEHRKEFAKRRAERKALSGLLPAVNQASSILHDPHDSISKPFDKTLELRKARIIRRNFWQRKQRKLRPKWDFRRRVPTGLQIRKAWSRGRGIQKVCLERTVATAVQLPGSSFHHSKGSPTTSPATAQLPTLSPTPAIQADGSFGTRHGEEMTAHEVFLSCKSPLDQYLKERDPSRRNRIWNRVKSTISPDSLPEITLHYINTSRLPEDSWSSLDHTFRRAAIANLEAEGLTLDNVSDWAWILLGNGADEMAHRLCLSDAWNPLFVFAVISWFEIHRVRSLEMLITYAWRHLLPKVEQNKNSPRPRVLNDEMEKCSFMEIVCRLLYHARRLWPASMVSISNMLVLYIRSIPTDQDDSDSCNLEPRLHKRLSKLYNIGLRLLSLPASKNPMISIVYNWESQKQLLQLASQFKPALLMDQRGYQAVIGVLVASKKSSQESKSATLRARTWPPWRVEQDGMDAQRSPNDDLSRAVLAISQAREAGYVDPVLDDLFRIYGGQDVDGTPTVQRRTLIANRERISSLQHLTPHHLNHFMWRARIQTTRDAFEAWAAFEEFIRIGGVPSQMIYLAMFEKLHFKARRTRQHMPVDIIPGDGMEVLDEACDNFTEFYKSRLQPPDAHSLYKMMLRNGQQPRGRCLAYLVQDIASTVNEGIEFLSDSNIDKDAIRYLIEGASSGLPPQVLQKVPLHVFIAFIRLICRFKPRAEMQKHRKLASPLQHAALLLRTRSPIYAPAWYAYFNGLSLRDPLIQIHLPEYDLTTWRMLREGLSEFQRIGLELCPYGFQLVCFNFLRYARSAFEADAKDWNAENLEPGIDAAQLLRKEFRRLTGSQERQNQLPKLLHNISGTQLHVYIMCMGMIQDYEEILYTLRWMLDNHKELDFYAQQSANGRKWLRLSLVVTKRFLLQTDHEGVAKAWVDKVDCFGGWPDDGEVEKHAFIDALKMQTFDYKLRKISLPGLLGYSIWEKHQEEAEQVDDADNGDDVVL</t>
  </si>
  <si>
    <t>&gt;5983_g</t>
  </si>
  <si>
    <t>MSGNWRSATRVNGGTTANPQALEFGSLATVDLRLFADLGQRLDLVRAHPWLRGTRVSLSFDNLFNQRQRVTDATGTVPIGYQPGYLDPLGRTVRLSIRKLFF</t>
  </si>
  <si>
    <t>&gt;9564_g</t>
  </si>
  <si>
    <t>MPPRRSLGTAFNYRPVDDIPFESLGTMPPPPPPQQGDVSQYHGFGSISNLRPLDVSNAIYLGGTLATAPKRHHHRGSGVGGVLEEIQSVYDACLQVGRIERAGKILRRIEAIEEIRGEDMLNLHNRYLRASFDSIVMKPSERALQEMHKWYELHIRIKGLPQTPETIGIMIKASLRAAPSQRNRLVRRYMDLLEENPAGQLLEAEVLTAHEFNQVISIYPKGNLKPELWDIEETLENENENERTEAVSPTQPVPEVKETSQKGLGLKSLKKSLSLFSKLPLEGIDLHTASAQERREIQMRLENEAVDSAIQRWREEAEALTKKGVSTSIQTKSIGSRMWKWQLALVDYLKEELKQVQAAEEATQKKVKDIERCAYGPFLRILPVEKVAALTILACMSLMSRGGVDKGATLSNTIIAVGRAIEDESDFEVLQQNYKKGIWPKQRRGKPAISPELLKRALRYRKPGAAARYVADQLGQDQAAAALASREWPITTRAKVGAFLTAALIEVAKVPVQVQNPDTKELLTQMQPAFSHSYQLRKGKKYGVIVANQVLMEQLKREPVHSLLAKQLPMIVLPEPWTSFQKGGFIAHPDKVMRIKHGDKDQRHYVEAALGQGNMEQTFKGLDVLGKTSWKINQSVFDVMLKAWNSGEAIANFPPEQPNLKVPEEPSAAKDPLERREWIMAVKRVENIRAGLHSQRCFQNFQIEIARALRNETFYFPHNIDFRGRAYPIPPYLNHMGADHCRGLLQFGEGKELGKQGLRWLKIHLSNVFGYDKASLTEREEFSNEHAEQIQDSAMRPLDGNRWWLSAEDPWQCLAACFELTRALELPDPTKLVSYLPVHQDGTCNGLQHYAALGGDSWGAKQVNLEPGDRPADVYTAVANLVKASIKQDKEQGDELAAYMDGKITRKTVKQTVMTNVYGVTFSGARAQVTKQLMAASNVSEEKYKYAELGAYIAHKIFNALSSMFTGAHDIQYWFGECANRITAALTLEQLNRLEAEWPRLTSRIKPEVRPNYNPPTIDELVQFKSTVIWTNPLHMPIVQPYRIATMQSVQTTMQKFTLNEPHASNPVNRRKQLQGLPPNFIHSLDATHMLLSALKCDELGLSFAAVHDSFWTHASDIDTMSNVLRDSFIRIHSEDVIGRLAAEFATRYKGCIYAAKLQPSSPIYQKICAWRAERKANKDHAKPPSPKNQRLPPLDELMLEYQRYRLLNSSDPGEITQGKSMVTPGSIYEEMAREGDLAPAEELGQMGLGDIPSRGSSLNASQQLDNSGLNGIISDIAGEGLNEGEASEASSQSDNAQKGSI</t>
  </si>
  <si>
    <t>&gt;9176_g</t>
  </si>
  <si>
    <t>MFMKAHKNTRHAITSDNLGPDCRNHKPSVALGDHQQLINGVKIVIAEPTGTVLAGMALFPKAVLHAEAPPEGVDLSKKPIYDDLESLPAPSRNSPLPDIRRTSTKPKTPTPTDLLAEQIGKTRLFLYGHVAAAEGKVNDLMDSALHLEQSFTGTIASLAPSPQSGEKLMPGSVYVLVTAMTGSIISRNRNIFLRASVPLAVGIGAGWVVLPVTMRNVGDLLWKYEQRFPAVADGHLRTREGIEKAWRMARIHTQQAVNIVDDKVSSSRNALEDWVKKGK</t>
  </si>
  <si>
    <t>&gt;6627_g</t>
  </si>
  <si>
    <t>MASAIPGAAISKRRKFVADGVFYAELNEFFQRELAEEGYSGVEVRVTPTVTDIIIRATHTQEVLGEQGRRIRELTSLIQKRFKFPENSVSLYAAKVQNRGLSAVAQCESLRYKLLNGLAVRRACYGVLRFIMESGAKGCEVVVSGKLRAARAKSMKFTDGFMIHSGQPAKDFIDSATRHVLLRQGVLGIKVKIMRGSDPEGKSGPQKSLPDSVTIIEPKEEPSVVQPMSQDYGAKAAAAQAAAEAQRATEQEGQEAPVEEQ</t>
  </si>
  <si>
    <t>&gt;7998_g</t>
  </si>
  <si>
    <t>MESSPLILAHDHARAASVATQSSETTVAVNEHALAAGEFAKAASGTGSAEALRTLRLLEQHHHRLSELLRYPSENPPATSTLEPEVQAASEKPLSMSVAVAELRASKSDLGPRSSSPLRYTPGLQHPRRLPPRDLSSSIASNLASARGIRATYTRQPISPSISAQQAPGTLEALPRRDAKRPRVPSIPEYSQPSWLPPTQGNQRKAETQTSLSPTAETPPNNEEGFSRFYNNFEKLLSNFKLSAPLVFAALPLTSEEPIPSTSGPAIPSKGGVSKPKERTGSDPDVTKYISRAALKASARDGHSGNDSFYVVPTTGHTVSYAHILSFDQKEKRRLAASMHSENPDLFPDPNDEDDFVDARETPMPTSPSFSRRGSGRKMGSREMENKIEELDTENKSLKDCIDKLSKRLHAFEMAAQGSGMALQESMRMYRPASPARVDIGKSGEEALKRIRELEGHVALGQREMERLGKENEKLKNVVARYRDRWEKLKEGAKTRREGGKEAQGKKHEDAGAGNSVAG</t>
  </si>
  <si>
    <t>&gt;2738_g</t>
  </si>
  <si>
    <t>MLELVLARGFLSLSGPELQGHIQRLAPEAQVDYPHITVLTKNEIQEHSFDLRNVHISQVSLQILSVGNVKDVEFLTVSWAHAQLYRKKLGLNPKAFHITLSQVDNHQISKDLTTTKGGYTAFLKIFRELPEEAMDYIIADLLTTSWHQELCFEFLKKFPNSYRAMIRVADNTQDRPHISTNAYTRALTLNPTLHDYILKKLRKMAPQAPCGPFQIEGMEQLPASLLFPWPQGAKDAVRSLICEYPTETRLHISYLSEPTLPRFFSMPIPYRLAGMSTPRNEKDIDTLLRMGITKILTLTKEEPLEPFWFQFERISNIFIPVLNNKAPTIAEMDYIYKLFIEDIDGFWLVHCGGGKGRAGTIIACLLAMYGSEDGTPKMDKEQVIALVRQIRPGSIETTQQEDFIASWLSHRWKTAHLSAKIEEPYSTLSREINPKDFPTGITSENLKFIMLVGLPGSGKSYVAKSIAMRRPGQTIIISQDDTRSRPACETQMGGKYKDGTLIILDRCNPDAADRKYWLSLLMSTSHTVCLYFNYEIELCLQRIDSRLDHPTIKAGGGKNAVKQMHEKMQIPTTSEGFSSVLTVSSHNSAREAILLLGGTMNITKFPRTRHLINIGAATIDDIVEDDWKDDLKGQLIIEEKVDGANMGFSLDYDKNLLVQNRSHYVNHTTHAQFKPLKIWLERNAEIITKLLDLDPMFPERFILYGEWVAAKHSIPYSSLPDYFIAFDFFDRKTQIFTSREYLTRMLEGTAISQVPLIKSTESITRTELLEYMGKKSLFYDGRIEGVYVRFEDEERRVTKERGKVVRADFLAGDEHWTRQETKMNELRVEEGGGE</t>
  </si>
  <si>
    <t>&gt;8471_g</t>
  </si>
  <si>
    <t>MSSNVGLNTPRGSGTSGYVQRNLAFLKPRDYGKPYSTDLDSLKHRQRQPDREILEHDRKREVEVKVFELRDKLEDEGVDEEEIEKQTDELRKKLLKEMARGGGKGTNGKGLKMHQVHELAEAKIKQDDRFRSALGISKDYEEGSHWRKQEERVKAANEKAEKMEKEERK</t>
  </si>
  <si>
    <t>&gt;1727_g</t>
  </si>
  <si>
    <t>MAPMTRSHAVDSQQAEAPARTQNIGEASWHLVPSETRSERELSEEPPSSYGADTRSGDGEQSDDGRQLPLEGPEDAEEILHPLREAADRVGREVERFAEVLDGYNPQKIRGKDERHDLTIELIERYHGIAIDTVERLRERHASERREKHGIRWRKTIRGIRVTPDEDGMDIEEEYGENESPTLEQGTSLRDLERWEQEAQTWDLLRRLVLLRYPSPNAEPKLEPPLLHQYSSGNQIWENFLAADKLALERETVLRWLKDTAEETGEDIDILVHELQQKADRGEIIAHGWIHTKSEIKLQKEKQGVLNPSAPSVQGGLMKSSVGADLLVTQLDPDAPTRQKRKLKAQDEYFERAIWLGCYEMLRRGKKLSEVKDWCLERTEVWRAISMLGFPDEQEERPADDDSENEDYLSKQKSDDGSGSLESCVLWRQMCFALARRGGREDYERAVYGILSGDISTVEPVCRSWDDFLFAHYNALLRAQFDNYLRGIRPQFSMSYASSFGSFDAVQFHGDPQSAGKRLISNLKSDPRTSSETKSPMKMIQGVLIADQFAHFIYHQGLALSKFANKNGLSNLIPASKTQPEDEGTTKYIQLDDHDSLRVLAHILLVFMSLGVNLGGIFRETEVENVIVAYITFLRLAGKEELIPLYCSQLTGKRKYAILCRNLIDITDHEQRVTQVRLMRELGLDVQEFVNLQARFLLSDYRDASTGWPATGNLKLFIEGVPHDKPIANIRDNLLGNDSEELDRTDILLIRSLEWYLLVDGLWSETFTFGTVLYLRFFKHLHLSAARVLASRVSSSAISKRKTEAFIGESVDLLSLEQDDEDPTEADPDSAEETKLLKRHMFAEAKNFRELESLIECLDILEPIVEVGKAFIKSERNSAEQKLLRRELLRTLDPAQHAVQPLLKGWLLTSQKEGVAAQFKLLREAYLPETLLVWLTSLHFAGGALSRDYIMQCLEFGSVVAEEGSDILDVFMKAGRMQDLVEILAEASKRLVISSSEPKAGTSTGSSSKRKRYRGWNNELWNVKP</t>
  </si>
  <si>
    <t>&gt;358_g</t>
  </si>
  <si>
    <t>MDRDDFANVNWENAPAGREGVAPIGSLRGEAEDVLGNTNGRHEDVEHLERDENADAMDLAGVGEGVLECTVTSPIKENDGTKDAYISYLVTTNTTFPSFQKSTTTVRRRFTDFVFLFKTLCREYPACAVPPLPDKHKMEYVRGDRFGPDFTSRRANSLHRFLARLTLHPVLRRSALLILFLESTDWNAVMKTRPQRGGSSQDGATGVFDNLTDTFINAFTKVHKPDKRFIEVREKSDKLDEDLGHVEKIVARVARREGDLEIDHKDLAEQFQRLITLEPGVERSVHAFAASVEDTSMGTKVLKEHTDQDYLGSLRDMQAYSTALKNLLKAREQKQLDFEQLTEYLTKSTTERDILAATHGAGAHTGPSGFIQRKLEDVRGVDHEQSRRERLRRLEIRIEELTREVEEAKKTTEAFDEEVVREVQDFERIKRIEFKTQFGALADTHVEFYGATIANWEMYVKEMEAMGAPLA</t>
  </si>
  <si>
    <t>&gt;6650_g</t>
  </si>
  <si>
    <t>MAEPYKRIGRGGAGNFYGPKDVEDASKTAAAAAAAAAAAAAVPSPFLTCVKKWLFRGFFEDLEAQTSITTTNDLTRSDTSAAPPPEYQHIGRGGAGNWMKPSELESRGFSQEHDSNLSATSTADISGTLQTLDGSKPAYRGGRGGAGNYTDVGAEAREKKEREESLRREMESRAARDVEAGLARPPNAYNGIGGVWEMGDMK</t>
  </si>
  <si>
    <t>&gt;17812_g</t>
  </si>
  <si>
    <t>MGLFSRRDKSGSTITSSRKNSSSLADINSISSASSLKSPATPSFSKMSIPPTIPKIALPKSPDPHVDPAGYLRSINAVRERCSVVLKKAKKNELNHFDVDMSKFQDTTKFVVSIIKRDFAPDYASIPPHGRWQHFNVGGRDRVTELLSTWPAEVDTSERCRRLLDLFLVSVLLDAGSGTGWSYKSKGNGRIYRRSEGLAIASLEMFKDGTFSSNRTQPHQVDGEGLRNLTVDIMAKGLQVSEHNQLAGLEGRTGLLIRLADALNNQDLFGADARPGNMLDYLISHPTTQASSIPIVPLPTLWSVLMDGLAPIWPAGRTTIDNTSLGDAWPLSTMPTNNLSEPWETIVPFHKLTQWLCYSLMQPMSKLMHIHFAGAELMTGLPEYRNGGLFIDTGVLTLKEEDSKRGLARFVEEGEKSGKGAVEVVPMFTPDDDVIVEWRAVTVGFLDLLLEEVNTVLGLQNMERLSLVQMLEAGSWKGGREMAEISRPNTQCPPIATLSDGTVF</t>
  </si>
  <si>
    <t>&gt;1065_g</t>
  </si>
  <si>
    <t>MSPATLDSAEAEWQTQFAAMRAALAELKLPDKTINDQADSYGSDIDFDEEEEFSANSGDDVWDFIDEVDGEYSSDDNNYTPEEPVEPVEPDSGYGSQWLKGQCMLFAERKHGLSAEDLQEQIMALLASDSVEEELQSTLTDIIGFDDLELVIQLITHREELTAPSPFSTVKEEGLFGKLQTKRQREEALRRRDYEHKHAELGPALNRDGPHYPHVYKAHSAGNNLDHKGQKYGMPVGTERKEHEKYEEYTIPAAKVGTLGAGRKLVKISEMDGLCRRTFKGYKALNRMQSLVYPVAYQSSENMLICAPTGAGKTDAAMLAILHAIGQNTTPHPSEQPDATDFVVDLEDFKIVYVAPMKALAAEITQKLGSRLAWLGIQAREFTGDMHLTKKEIVQTQIIVTTPEKWDVVTRKGTGDTELVQKVRLLIIDEVHMLHDDRGSVLESLVARTERQVESTQSLIRIVGLSATLPNYIDVADFLKVNRLAGLFYFDASFRPVPLEQHFIGVKGKANTKTSRDNIDTVAFEKVREMLEQDHQIMVFVHSRKDTFNTAKMLYEKAIDQVCVDLLDPQGHPQYEAAVKEMKSSRGRELRELLPKGIGIHHAGMARSDRNLMEKLFGNGVLKVLCCTATLAWGVNLPAAAVIIKGTQVYSAQDGKFVDLGILDVLQIFGRAGRPQFEDTGIGMICTTHDKLQHYLTAVTSQVPIESRFSKHLVDNLNAEIALGTVTSVPEAVQWLGYSYLFVRMQRNPLTYGIDWAEIRDDPTLVQRRRQLIIQAARTLQHNQMIIFNEVTEELRSKDVGRIASQYYILHTSIEIFNEMMRPQATEADVLKMLALSGEFDNIQSRDNESKELSKLREESSPCAIELEPIKENDADDDPRMKGGSKPNVLSSQAKTNILLQSYISRASLEDFALANDSNYIAQQSARICRALFMIALNRRWGHQCLVLLSLCKSIDKRIWPFQHPLHQFELAKPILNQLDSKENLTIEALREMDSAEIGSMVHNHAAGKTISKILDNFPTLSIESEIAPLNRDVLRIKLYLTPDFRWNDRHNGTSESYWIWVENSETSEIYHHEYFILNRRKLYDDHELNFTIPLSDPLPTQIYVRAVSDRWLGAETVHPISFQHLIRPDTESVYTELLPLQPLPISALKNPALEEIYGQRFQFFNPMQTQLFHCLYHTSANVLLGSPTGSGKTIACELAMWWAFRENPGSKVVYIAPMKALVRERVKDWGSRLTKQMGLKLVELTGDNTPDTRTIRDADIIVTTPEKWDGISRSWQTRGYVRQVSLVIIDEIHLLGGDRGPILEIIVSRMNYIAAQSKNPVRLMGMSTACANAMDLGNWLGVKEGLFNFRHSVRPVPLEIFIDGFPEVRGFCPLMQSMNRPTFLAIKTHSPDKPVIVFVASRRQTRLTAKDLINFCGMEDNPRRFLKMPEEDLQQVLTRVKDDALKEALSFGIGLHHAGLIESDRSLAEELFANNKIQILVATSTLAWGVNLPAHLVVVKGTQFFDAKTEGYKDMDLTDVLQMLGRAGRPQFDTSGIARILTQDAKKAFYKHFLHTGFPVESTLHKVLDNHLGAEVSAETIATKQDALDYLTWTFFFRRLHKNPSYYGLEISAEEHNTIAAQQQANDYMISMVDKSLGELAESKCLELYPNGNVFSTPLGKIMSYYYLSHRTIRHLVKNAKRDATFADVLSWMSSATEYDELPVRHNEDLINAELAKNLPISAASFDGLPLWDPHVKAFLLLQAHISRIDLPITDYVGDQTSVLDQAIRIIQASIDVLTELGYLSSCMQMITLLQCIKCARWPADYPLSILPGVPTTPPADKNLPLRLQDFSNDSEAAYQRTVAALQLPPNTIPRFEKAANMIPNLGIDIHNLTAVSLTVVLNRQNQLTDRDGKMYAPRFPKSQTEGWFVLLCREDTDEIVAIKRVGWHAGDSGDRKGRGKGVSVGGRVSTRAVMKLPSEENGQYRDGRKVDVWVVSDGYLGVVYKIKGLEVPDAPRVVDDAKKDKGKGKEIEGSGKGKGEASSAA</t>
  </si>
  <si>
    <t>&gt;7521_g</t>
  </si>
  <si>
    <t>MAAEPYYSAFLGHLAYERSYSSISTTESKKATANINDLLPGFPSRYVGDRVWTGVDMASKEREFIMKLSDQDLVYVVDALRHFQNLNMGPGNISPKTFPLPADLHERLRKISHDCYNGRGFCVLRGLRPEDFTEEENVLVFAGLASHVAPIRGFQDLNRELVACHVISQDLEPDADEQNLRPAFTNGSVSFHTDVGDILTLFTMDVPKSGGETMVVSSSKVYNEMAIKRPDLLHELSKDWTFFHAQDYETDGTPLINNISGDKLVLQYSRLPVVGFRKEGPSATLPPPTSKRLEAMDMLEDLGWKHAFPLPRIRGDIAFINNLCMMHARNAFDTTTDGTALPSKRHLVKLLLRDPEEAWDLPKSLNWMTERVYGPNEANGKRTEKWHVTLDSDKSLPNGKIWVGSGSQGNG</t>
  </si>
  <si>
    <t>&gt;680_g</t>
  </si>
  <si>
    <t>MSTVLSRPAFNPQVLPDPRGLMRDERVADEFASRPRSQHASTANHPFRQPLPEMAAYGPSRTYGSEVPSSNYSPITPHMSSPYSKRQRSPYEEDRQYESRSRADPSTMFGMPRPSPHAPNPSITYSIRCDAPSTEDWPRSNRDNSSRPVLALRTSNEPRSDYKSELPPSSDLRPTLPNPESPASSSTLTGYGRIPSDSVSPTSTSPLRSDRPTLPSLPDVFPTLARKGVFSSSSGARPCMEVEYPLRSPRTESRSFSRFPAAPQQYEMQNPPYQTPPPSNYMYQQPRGHSYSGSSSFSFQPQQRHQHERAPLSDTRPYNWYAGGGNYHYGSGAEMGNGELGGKPRKRRGNLPKDTTDRLRGWFLSHLNHPYPTEDQKLAMMRDTGLQMNQISNWFINARRRQLPALQNSLVAERHARARKRYSGGVAKGGSVSDFGGSDADGSVEFEDGVGGYGGRRLRESI</t>
  </si>
  <si>
    <t>&gt;10834_g</t>
  </si>
  <si>
    <t>MLRDTVRYDSGMFFFCPVRDYAARVHASLLMGHSIAAGTGLLSLRIQVPSLSAYEKIRHHMSAGEPASAAVRAKAKQAPGGPVRRVERSVQRWCSFCSSRLRSMSPSLRDDGAHFPVTVAENLADKFSDQQGKVRKASRVEQPPVSCTYFLGQPSQPTSKPALREGREEREGIHDAGSAQPGRPGPSAGHGSTCQHVKERATGKYDFATSVRESFMPPRDGWVVSASSARAHLWRPRAPKSPSRASPRDKKPHSIPVKTDGRTGEVIGETSRVTRKMGGTYMDGGIPSNLFSLDPSWS</t>
  </si>
  <si>
    <t>&gt;1693_g</t>
  </si>
  <si>
    <t>MEDTTISDGTNTYLLRKGSDVQIPAGVAHLSSSAWGPDSREFKAERFMFLNGGAAKMTKEEREMSKAFYPFGGGKHLCPGRNFASAEILGVVAALVLGFEVQGKEGGKLEKVKMPRCVLGSAVSKPDEEGTKVGATVVRREGWENVKFGFEVGVAA</t>
  </si>
  <si>
    <t>&gt;6544_g</t>
  </si>
  <si>
    <t>MPLTYINAGTSGPFAQYTLSNLTSAILEPVDPSPGFSQAFTLTDLLILFNHSALAHELICALCKYSTSIPSNLYGNSPLYNSPTTEHFLQTHPSLARPPNIVERSLAKAQWGKYRESCRTGWMLEHCQLAEPTDQHIWRDTDDPRMLAMCCRLLAKTTTEGQYPPLLQMREALEAGKKLYAQPQIPITEYKFDRMLKPIVRRHSYLLYRRLVIELAIRVGELETAAEVLGLGLRLDGFNSSDGAALEHYLLIPGIHDVLPLLAKGGKDSNPFFIKEEDAEAMVKELISTLEIRATKGRQWSLAADKVGWKELLERLAKGAWKVNKKEYRANGIKCVEHILNPPATEEEILAAENEVGELPADLKEMVKVADGFDGGYHFLSGGIAGINGIELDMTLQDNAPDFSHRGFRQDIVSGYMLKLQPGAECDGFDHFIVPPKVWKENVTGRKVEDGEYQYFNWAPWQGGINCWDSIRDWVAYCVEEVEGMVERGEEVEYDGTEDGESDSSQESSKRNEIIEGDKEESQQ</t>
  </si>
  <si>
    <t>&gt;6859_g</t>
  </si>
  <si>
    <t>MAAKNVYVAVIGAGGVGQCFIEQLSGLTKSLASKPRLPKINLIFMSRSESVLYSPDYTALPGDNPFQALVDSTQDRLTLEQSFEYLEKAPAPLVLVDNTSAQQIADSYPRLLAKGISIVTPNKKAFSGSYKLWQDIFSAAATSGARIYHESSVGAGLPIISTLKEMVDTGDTITRIEGVFSGTMSFLFNNFAPTQGSGGKWSDEVKKAKQLGYTEPDPRDDLNGLDVARKLTILGRLVGLPIESPSSFPVQSLIPRELESCATGAEFLQKLPAFDAQMEGVKAAAEKNGKVVRFVGSIDVTKKELKVGLEEFDRSHPIASLKGSDNIISFYTKRYGALPLIVQGAGAGGPVTAMGVTGDLLKIIERL</t>
  </si>
  <si>
    <t>&gt;17820_g</t>
  </si>
  <si>
    <t>MLQRIFYPLPAEMLGASYTLYGMEKFSFTACDLEPAVLARNVLLLSLMLDNAGIYTSCISDAPDPRLATIWNLWYHFYLPKHDLEVLQEQATKLLSYSETAEKWASSPFSCIAFLSLQSLDELRKVWAKYALKRSPMAESPYELSTRSKI</t>
  </si>
  <si>
    <t>&gt;8328_g</t>
  </si>
  <si>
    <t>MGFFSKKESTDAVARGKRSNMTSTTQTAVGTPNNASKTSLEKAAQEAADAHANANAGAQISDVEDLPVTGIAICLGAIASCGGFIFGYESGQIGGFLQMTDFLDRFGENGAFSAARQGTIVGLLCIGTLIGCLASGYICDRLGRKYTISASAFSYIVGVIIEVTSERQWVQFAIGRLVAGLGIGALSTSVPMYQSESVPKNIRGITVSSYQLMITLGIWTADMVDWGTEGAYNNSAQWRIPNGLSSLWAIMLGVSILFMPESPRFAYRAGRIEEARNNMARLNGVDPYHPFIESELAEIEEKLQAELAGGEHSWTEIFTGPRMLYRTILGMVLQAGQQLTGANFFFYYGTVIFKSTGISNSYLTSIILGSVNVGATIVGLWMIKNWGRRNMLMGGAATMFVCFFIYAFVGSYVLDASDPMSTPAAGKVLIVFTCIFIAAFATTWGPLVWAVVAELYPVRYRAPAMALATSSNWLFNFLISFFTTFITDKIHYWYGMVFAVCCFAMFWIVFFFVIESKDRSLEEIDTMYILHVNPITSAKWKPESLGPEGVAGVGTDGLYLTNGGKEVKKMAGNGTGLMVHDEQRFPEASQEPKSEAAI</t>
  </si>
  <si>
    <t>&gt;5828_g</t>
  </si>
  <si>
    <t>MPVPHPPQSRYPSPRPSQDEMRPHDNDNAIIEDDEDNKQQEEKRCHSDEAEVRNDKPLFEGSDRNYTNDEDDEDDEGHEDPGPAKRRKIPSLPIDNALSHSMSTVQSVVSDGVTSLHHLQPRNLRWLRYGRKGITDIYQQPWIMRITIFRRSLVFPSIW</t>
  </si>
  <si>
    <t>&gt;2632_g</t>
  </si>
  <si>
    <t>MAPKASQNIHGYEFGGPLGAFAISFGLPLAVYLATFLCNDISGCPVPSALSPSTLTLESLKKDVGWPAAGVRGLASWDVSAKVLGWYLLSLVLFRVLPGEEVDGVVLSCGGRLKYKFNTWSSTMTTLAICAAGTAALGAGFPVWTFIYENYLQIVTANMLIAYFLATFVYVRSFSVKPGNADFRELAEGGHSGNMLYDWFIGRELNPRVNLPLLGVIDIKEFCELRPGLLGWALMNFSFMAHQYKSYGYLTDSMVLTTVFQVGYVLDSYWMESAILTTMDITTDGFGFMLAFGDLCWVPFIYSIQTRYLSVYPLSLGIYGSAGVLSVLSLGYYIFRSSNNEKNRFRTDPKDPRVSHLKYLETKSGSKLLISGWWGTARHINYFGDWIQAWAYCLPTGVAGYLVQHSQSAVGESFVYGGSPVHTEVLQGAARGYGMIFTYFYLIYFGILLIHREMRDEEKCLRKYGADWKRYTEIVRYRIIPGIY</t>
  </si>
  <si>
    <t>&gt;8515_g</t>
  </si>
  <si>
    <t>MEPAKEQNILQMGTMMLFNATRKTKEVQLTLNYFAFDLPDPNQELYIQALGRFDFLTNLPLEIQLMIWRFTFPRSRQVFLQYIRNPRLHYPKPPISSKVCHLSREETLKHYTILYGAGNRIQLTDADKDEPWGDQLVIVTRYKRDVLFNPDNDMLRFGFIPGSIAPFLSTDLASFLENHGQALKKCRTIELYMPHWNLSYFRWSVLPDVGFLLGRFGQLEQFRVASPSFPGVKFLTRFFQEAERYMQEVNSAPELERVPRVIVGSEGWWRRMDKQWINAGHTGFPNPGFLNMKG</t>
  </si>
  <si>
    <t>&gt;6003_g</t>
  </si>
  <si>
    <t>MGFTTSGRHVVVTSTAFVPSTFSAGIVKHPSVPAKRIDKEGTQQLNTSEPTSHSDAHVNESSQVQPTSCLLRLTSMDKALFA</t>
  </si>
  <si>
    <t>&gt;1359_g</t>
  </si>
  <si>
    <t>MSHVPDLPVPEHYELDSMITRRFGREVTNYFAGNPLNRFSFLRTDHAFISKALVHPSTSFVVFNDLAPLTKDATRLAYVSHKDIKPLIGENPFEKTDEEHIKAYNSSVTLPLVLFLGLDEKRQEGFEYGIYKGKPYFAVDVTPKGTIEKEAQGVIEAVKAMGLEFTPGRMNLAFSAPEAAVYAQARALLDWNARNPFCGGCGQPTLSINAGMKRVCPPTDLAPLPNAQGGPTINSEAQPRERAACPTRKGVSNLSFPRTDPTVIMAVVSHDGKRILLGRGKRFPPQWYSTLAGFCEPSESIEEAVRREVWEESGVKLGRVVIHSTQPWPYPANLMIGAIAQAIPDGEKINLEHDPELEDAKWVEMEEVREALRIGTSGIGEGPGEEYKEGGLRLPPKTAIANQLLQAVVNGFLGEHSKI</t>
  </si>
  <si>
    <t>&gt;5366_g</t>
  </si>
  <si>
    <t>MVTTRNKRQLATLRIQNIEERAEWQSKVAGLTAVIKDLEEEIGKMRGDRIFLMAMIEDVLGKVDPATVVWSHDGKPTLRITPDQAVVLFRNIGFEVNEDTTKESLVILRELGQIIAKPLLEPEPRVVAKPTRGNSKVVAKEKSTAAKKPALNNDKAMVEEEAAAVKKPIPDNTAAASKNEVTSSDQSTLNIVDIAKLVLEIVDEDQMDH</t>
  </si>
  <si>
    <t>&gt;8612_g</t>
  </si>
  <si>
    <t>METYHGHVRTPADAIKLFEACRLGSLPRVQRRLSEKERQSIKSGSVFVWDEREAGMRRWTDGKSWSASRVSGSFLTYREMEGKRGGGQFVPTPVRRAAGKTPDSGGGSDGDQDLDGEGPDGYRYKPDGLMKQSFSITTSNGQHLHLISYYSRPHPGGPTLPEPTTDPALRHIIPVKGMYPESTVHEQGPAVTRTPMQQQSPYMHQSHPMQQSPQQRGGPPYSYQIQQSYAWPPSPISTPPYPHHVASMYNSPLPPPPGSANTSPYQQQALYHPGAYPQPSIPPQPQQTAFDRPPPPLSDTSLPPPPLSQRGMSTATAMNMMPVYAPNPSPRVAQARMIAEQQAQMAQRALQSAPMLDPRLVQAPSAPPPSLPPVQLNEEPRNATPPPQNGVSSQQNTPTSNGNMKGSTQQPSPHDTLSTAAQSIPSISALVHATDSVSVMSDNKSNSSRSESKSPKMSNGNGSSERDTKDIPHNKLNSLDEDQRAIRVLDRKFCI</t>
  </si>
  <si>
    <t>&gt;3629_g</t>
  </si>
  <si>
    <t>MEALTRAIYTTPIIDNHAHPLLIPSAQNAHPLLSITTEANGPALKNTESTLPHIRAVNQLSEILNCPPTWEDVVKAIDIEKAKPHHVWAKRCLDGIETILIDDGLDLKNEVHGYTWHDKLTRTECKRILRIEKVAEDIIDSLLQQPKLSPEDIFDGMRQAFELVISDALEDPDIVGFKSVVCYRTGLDIPPRMSTKEVRGVFEEHIARLRRKGINQFTRIDGQPLNAYLVHKTAQIIEKGPLPRKPIQFHTGLGDNDITLVTSSPSHLQEFIREFPMIPIVLLHAGYPWTKEAGYLASVYENVYADIGEVFPFISKDGQVKVVREILELCPTEKILWSTDGHWFPETYLLAIIQVREALEVVLSEYVRDKVLSIQQAIRAVEDILFRTSNQLYDLRIPLKELPAPANLAIVASSTPKSDLDALNAFIKQYPVTKFLRLQFIDYTATPRLRVIPIRRVLSILQKEPSFSIGITKGALGLLQNDVLIPGVPATGEYRLTAIFSSLRPGPYDGYAFVQGEFREADGSEVELCPRTLLRRQLQVAKSHGLEFFFGFEIEVVFMSRESTESKAVTLSGSNGHAWSSARAMHGNSLLEMLNEINESLAFAGIYLEQVHPESASGQYEFVLPPLPPLEAVDTLLQAREVINTVAAGYSLRATLYPKPFSNMAGTAAHVHISICSPGGDTKEVYEPFYAGILKHLRSILAFTYSNPASYERMVDGCWAGGRWVAWGTQNRETALRKISGSHFEIKVLDGLANVYLAMAAIVAAGTKGVVDKDVLVWGDCAVDPGTLTDEEREQVGVREMLPKDLGEAIEALVADVDLGVVLGREVVGRYVEVKKAEGEMFAKMDEAQRKDWIIERY</t>
  </si>
  <si>
    <t>&gt;5361_g</t>
  </si>
  <si>
    <t>MDPHGNQGFLQDTMSLDDLIDNGGWPAADPQQHYPYAHTPQDPYAQYSATQPSFNQFALSQQPSYAGPAYSNSPYAAEYRQPAQNHVFDPTSYDVDPSLHAASTFHAPASTFSFAPQAIENNTIAPQSLQYGIGSIQSNRNVSNPAFQQYSNADGAGNSPAPRPQESNATYYSSGQNGAMQFAGNPTQYSTMQNKPVQEQPKPTQQRWVEEKSVQNPRPSQQTKLPTPPQNPLRITHPDLYAVKGTSSRPSFEYAPFLSWEDKPLQITLGLKSTLPKYHPRKSQSGKELVPGLDLSTSLKPAQIASDKKRSRPSKQLKLSSGYKGTSQAARTGSSRVGNLRDGESLAANKSSSTPTETSSEEESSSEEESEYEEDEMILKDVSEIRGETRPTNASQAARWDAIGIVWRDPDSSPSADHVKDAIEKFGDSVSSLRSQLKANQAKTEEAAARPAEVNRLRTERQELLESLYQTIDAANQHGYSAIVENLGGHHKLVNGLTTTLIECIKAADYLGKLPKAVFSLLAKFQTMTDELLKKLKFDSIQKRWNRKGDDETKKLIETIVANTKDAKERAARSQKDSAKAAEEKKVKEKFEQAKARNAEALNSTNPNSKRPHEGDGTNGKPNKKFASDVSGAPASSTKSTVLKRPTGNLLGIATKPAARPVVKKREVSPPTESKLGALLASIAKPPEPPKAPDAPTRAPETAEEKARRERKESRRHLRVRFKDGPDLEEIRLFKHEQAEDEGRQDEMLRDAHEQRAEGLMHKKRVYESIQDDEDEYQPPDVERPYQEPLKINFNSSVKSTALGPKFTTTGGDVDFKTAEQKTQERREAVELMVVYSDPSDIPPSPKELVQTDGAAEMPVPYLKEPTEPWLIDRVLKIHQYGPETAVRTFQAHSEVQKSNPYQITPSSQAQNASNPNLSSVISQLSRPQPEASSMGAKETGSLLFLTSIVDSLKGKPAPISSPPDWMTNPARRLEWQAGYDRDNATKLKREAEEKMAQMEATRFPPPPMVAPQYQQQFSLPQAPSYPLPAPPINMTPAPPDVTQQVQSFLTGYQNGDNNLSTPPQFDFNSWSAQQNPGSLAETHDYAQHEQQRVWEESNAWSNENSNPKSGRNQKKRSGGHEPKPVDNSPFDENGEYKGKKKPCRFYRDGKCAKGAKCTYLHDD</t>
  </si>
  <si>
    <t>&gt;10155_g</t>
  </si>
  <si>
    <t>MSVAESPRSPQSLKRDHDSYESPMVDLTMEMRGTPASAQRDPSPARSSTDSLTDAGSTTPSLPSHSPPASAAQSSAFAAMNGNVQPPAKKPKLTFAEKEDRRILKEVKDRERAEEKAKRDAEKAKKDAEKAKKDAEKAKKDAERRAAQEAERAAKEERRAAQEAERAAKEEKRKKREDEKRKAEEDKIKKERSQMRMDKFFSAPTSTNQPKREKSVDATSPIAVALPTTVTPSKPWISEYDKLFPEYPHEDKAKGGFTHAPVNRFERDEEGSRLLQHAIDSYIPNKGPEGQPFNVLELFHISRLVCRGRQLTPTSELIAEIEYGNSKRPVDLTSDSQSSNSQPKTTREIFRHTPLKFLHFKEDVRPPYYGTYTRRPKSSMKRLARNPLARDLPDTNYDYDSEAEWVEEDEEPGEDCDGEDEREDDGDEDDGMDGFLDDRDDVGVERLMIQGDLEPISTGLCWEDRKKRNTDVKMIKYRMENILDSTMKTIDPFSTTYWQPSATMGPPRAPLTTTKANSVSVNGVSSTSSPIKSFFSNAIPTSTLQVVIPSMSPHPSTPPASTSRKAPKDNGKPKKLIPADDMPAFMEAILKFDNLTKTGLIEVLKKEFPGRGAPSIKATLEGVAQRVGAKEADKRWVLNESGR</t>
  </si>
  <si>
    <t>&gt;10255_g</t>
  </si>
  <si>
    <t>MPRSSLDEKMGISTPNYDEEHKKFPPPLNTDFDLEANTHKSTLLPSPTFPPSELSTSTLLLYKFLSYPIPGSVEIKPTSYLDGVRGVAALTVYIFHALGLWGSIVPAWHADKNQTSLLQFPFLRTIFVGGGAAVAVFFALSGYVLTHRCLKFIRSQDANEKRKVAPSVYSSMFRRGFRLYLPVVITTFVEMLSTRFGYAPPLTFDFVAEGTFAAQFIDWVSETNRLINPRYNFIPSIRGLVMHPKYEPVVWTIPIEFYGSFLCYFLLLFLSHFPGNKFRMLFVATFALLMMGLGSWNSFCFAGGMLIADFNLGREERAGQVRGGRRWWVLFVVAFYVAGFPTLVYPEGWKNGMPGFETLRSLIPVFLTMEDHARWWWSISGVSLLLSISQIPKLKRLFETDFCQYLGKVSFSLYLVHEFCILLFGLPLQHWMIHIVLGYQGKDNKIMYWIICVLWFWIFTIGVCGVAAFVTRWVDGPSVRVARWVEGKVFAGRK</t>
  </si>
  <si>
    <t>&gt;2411_g</t>
  </si>
  <si>
    <t>MEMEMGEETEMGNDELCMTSRSRTPSLFDVKSNHNTVFAQLPDLIQEAIVSTEFSNPRLRISRVPDGQQENVDFMTQPMFYIRPRTDSGVDLPDLNVTDEKLLEKYGSDLTANFADIRVYGAKAFFQKRNLSNGSNYSLCTCATGYIWVHVTVLREAASGFEQFSSSEAPDGLDDQFSDIEIQIGTFALKARAITTIEIPCRYKYRGQEDPLDGQLALLCSTVLAKYLRLRMMGQQYEEATEAAIRETRRELHPLRVVNPDRFEKFGLFLREICTNAPMPPMSDVSLISRSMINRRWQLWREASVLRKRFSMLQRAIQCFRKSRHDSTDLLSGYFTALAPQEQKVSIFRT</t>
  </si>
  <si>
    <t>&gt;3021_g</t>
  </si>
  <si>
    <t>MAILHGVLNNPSTTTLPALLCLHGSGSNSTIFNVQTIRLQHALSSTFQFIFIDAPFASSPGPGVHPTFEGCDPYFRWMPTLSGLMPEETRRLIDETLSSLPKTNFVGVLGFSQGAKVAAGLLLEQQLQKGAEVENRRGFKFGAFCMGVNPPLVSEKFSAEQRKQKLAVPSVCVIGTEDPWRDEGRKLFEDCDKESSTLIELETGHRLPISEEGTERIAKEILRLHKLTSELAEPNNLEGVE</t>
  </si>
  <si>
    <t>&gt;3640_g</t>
  </si>
  <si>
    <t>MSDDEDFDIEATELAEDDPMRAFLPQAFGKKTKEANVEAQIGRSKRTSEKVPATATLETDAPQRLAQGTASKDDGADDDDDDDDDSSSDQSDDDEFPVSHELVLKAHERAVTTVALDPSGGRLVTGSTDCTLKLHDFASMTPTTLRAFKSVDPSFSKSSTNSETHPINHVEFNPLSGGTFLCVSAQPQAKIMSRDGEVLAEFVKGDMYLRDMNNTKGHVSEVTTGTWNPVDRNLCVTAGTDSTLRVWDVNHKRSQKEVIVHKSRAAGSAGRTRMTAVAWGSPLQGGNNILVAAALDGSLVMWGGNGPFARPAGEIRDAHKPNTWTGGIDISSDGRMVVTRGGDDLIKLWDTRKFKSPIVTVSHPSTSDFYAMTNIRYSPTSSSIITGSVTGHLHILNPGNLKPELVTPITPGSPLITVQWHPKINQIITGSANAEVHVLYNPNTSVRGAVDVMSRAPKKRHVDDDPNFTTDQSAGMSGDSIVTPGGVLTNTDASSFSARHPTVGLTASGRSRDPRRPQIPMVTPFMKSQPDEEHMKELIPLSSMRDEDPREALLKYAELAKKDPLFTNAWKDTQPVTQYAELSDEEEDEGPNKKKVKR</t>
  </si>
  <si>
    <t>&gt;4450_g</t>
  </si>
  <si>
    <t>MNHHRWEPTPYISFQTSPEAIENLAKFRRTRRGPQTLTVVDPNRRISDGLPILDAGAEMGYYRVGDPYGNQNLYYTDHYLCLWEVTEAEIIGRWDWDELVANEKWYDGIILPAFKVHTIPPPLDEGPSGLSAVMEKLSFNYMPDDLEHSSCGDSDTSSEETTCCFDDESKSDTDEEVEEANAADDIVKVAESNRGKV</t>
  </si>
  <si>
    <t>&gt;2619_g</t>
  </si>
  <si>
    <t>MSKISLAKTSPALSPGQIPASQSEHNFSNPKSGKLLQRHIDTRSSVAIDTMSLYYEAADLLTAPANSGGSLKSRIFSKKDLKSQPSQIYALAIESSKWSSVLKEVLTPVLSILLVHDLLLAKRGIALPATHGLRSAVERHKGRLQAEFTKARIRRKLSSVEALKAFVEEGLENAGDASGAPYPRWVRINTLKTTLEDQLKTTFAGLKRVSAVEHVRKRGSKSLFVDGHIPNLVALSPDVNLTKSEAYKSGAIIFQDKASCFPAYLLDPLPQDADIIDTCSAPGNKTTHIAAILLSHNHKSDKCSQTIHAFEKNKGRAETLEKMVNLAASNTWTKLHPGQDFLKTDPASPTFKNVGALLLDPSCSGSGIIGRDEMPELHLPIQKQAVASSKPQKKGGKPQELSRETKKRKRDDLEPTMDIMVDDDGEVTAVSSEIDLRTRLEALSKFQLELLIHAFKFPAAKKITYSTCSIHAEENESVVRKALEDPVARERGWRLLKREEQVSGLREWPVRGVLEAAGGDEELANSVIRARKDDEHGTMGFFLAGFVRDENLPVDIDMLAARDLTGTPVKAQHGEQTQSDTRGDGAAETTPLKETLVDQGDEDEWGGIEDDKITPDPLHDVTTPGVLPTSSSASKQTVNKHAYNAIKNRQQLAVKPQKKRRKGKSSS</t>
  </si>
  <si>
    <t>&gt;10163_g</t>
  </si>
  <si>
    <t>MHRLRVLSPRWTATIALICAFCCLFTPAVTVKHENFKTCDQSGFCKRNRLYADQAQDAGVQWQVPYQIDPASLAWKDAQLQGTILKTINKEGETVRLPVTISFLESGSARVVVDEEKRQKGDIVLRHESKARKERYNEAEGWAIVGGLDLSKTAKEERGADKSTVTYGPDGKFEAVITYAPFNVVFKRDGTTHVKLNDRGLLNMEHWRPKIDKPEPEKKEGEEENATTPEVPTGEDESTWWEESFGGSTDSKIRGPESVGLDITFPGYEHVFGIPEHASSLSLKETRGGEGNHEDPYRLYNADVFEYIMDSSMTLYGSIPFMQAHKKDSTVGVFWLNAAETWVDVIKEKEAHNPLSLGIGSNTDTKTHWISESGLIDVFVFLGPTPRDVTKAYGELTGYTALPQEFSIAYHQCRWNYITDEDVKDVDRKMSKNQIPYDVIWLDIEYTDDKQYFTWDPHTFPNPKGMLEQLDASDRKLVAIIDPHIKNKDGYQVSEELKKKDLAVHNKDDQIYEGWCWPGSSHWIDCFNPAAVKWWIGLFKYSSFKGSAPNLFIWNDMNEPSVFNGPETTMPKDNLHHGNWEHRDVHNINGMTYHNATYQALLERKKGEIRRPFVLTRSYYAGSQRLGAMWTGDNQASWDHLAASFPMIINNGIAGFPFAGADVGGFFGNPEKDLLTRWYQAGAFYPFFRGHAHIDTRRREPYLAGEPYTGLITQALRLRYSLLPAWYTAFHEASVDGTPILRPHYFEYPGDEAGFAIDDQFFVGGTGLLAKPVVKEGAESAEIYLPDDEVYYDYFTYERYGGKGRVTVPAPLEKIPLLMQGGHVIPRKERPRRSSGLMKWDPYTLVVVLSKSGEAKGELYVDDGETFDYQQGAYIHRIFEIKDGVLESKDIATRGKLTDKFIKSMKPVGIEKIVVVGAPKEWKAKESVKVGNGEARVEYHDEEGSKAAWAVVKKPGVAIGEEWKIEF</t>
  </si>
  <si>
    <t>&gt;6445_g</t>
  </si>
  <si>
    <t>MSQKEAVLTTNAPAPMPFFSQAIKCQGMVYCSGSIGVEPESSTLVKGSVADRTEQSLKNLAAILEAAGSSIDNVVKVNIFLADMQDFAAVNGVYAKVFNKEPKPVRTCVAVHQLPLGTDVEIELTAHQ</t>
  </si>
  <si>
    <t>&gt;2123_g</t>
  </si>
  <si>
    <t>MASEDPNHDSDTDPFQAPTLALKQALCYSCWDVSFNLNRCSACKRVSYCSKKCQRQDWNRNHKKICKNLVALNKQKGYIPSAGRHWNDYYDEQILEFLRSNSLNPSELGRLVGYVILLSQMKTVGLSTITCYIHVGETMNLTLSVSYEPYCYHCYRRESQLEDGVKLNACQSCLLTTFCPSCRQTHPSAECATLQDVAADDRIVVDLYRLTGKSSTISFIKFPRKQHFPLSSVTDWYDYYTRLSDWGGFKSKMNRNLKYLSNDSKERELVEYMRCGTNTTTIQLTLIAALETIIPNLSFVGLNVAENLKDDTKTPNLHTLKCCTMCTRMGRSICITTWRGPYHAYVDTEFYKTPDLAAAFHSGFSVDEQESWHPTIKHLAHAPHPTLFTAARHFEIQGEMMVWKSLRAEFVKNAEVNKWKGMSPSLAVCGDKPNEVTYQNHWWYIVKQR</t>
  </si>
  <si>
    <t>&gt;8294_g</t>
  </si>
  <si>
    <t>MDYSDLPAMKTNPKFIFFTDFDGTITQQDSNDYLTDNLGYGQTLRKLDNKLVLNNEKSFRDSFQGMMDSVTTPYDQCIAKLLQHIELDKHFKEFYTWTRQNNIPVVVLSSGMRPIIKALLKHLIGDEADDIQVVSNNAVPKPGKSMNEVDGWTLEFHDETHFGHDKSLEIRKYKKLPDNERPTMFYAGDGVSDLSAAKETDLLFAKRGQDLVMFCVRENIPFQLFDDWSSILSTVKEIVAGKTTVQEVSAKGVEEYLRESSKLPN</t>
  </si>
  <si>
    <t>&gt;9054_g</t>
  </si>
  <si>
    <t>MAPIPKECDYLVIGGGSGGLASARRASGYYGAKTIAVESKRLGGTCVNVGCVPKKITFNAAAIAESIHEAKAYGFSVEQTKPFNWPYFKNKRDAYIKRLNGIYERNLGNDKVEYIHGRAHLIGKNEAEVVLDDGSKQIIKAKKILLAVGGHPTIPQGIPGAEYGTNSDGFFEIEELPKKVALVGAGYIAVEFAGMFNALGIETHIFIRYDKFLRTFDPMVQDAMVAEYERLGVHVHKHSSQSKVEKDEKTGKLTLHYKDSNGEGKLEDLDHLIWAIGRSPEVEDLGLEKAGVKQDQKGRIIADEYQNTNVENIYSLGDVVGKIELTPVAIAAGRKLSDRLFGPEKFRSSKLDYNLVPSVVFAHPEIGSIGLTEPQAIEKYGKENLKIYNTSFPAMYYAMMEPEDKGPTKYKLICQGPNEKVVGLHILGLGSGEMLQGFGVAIKMGATKEDFDSCVAIHPTSAEELVTLK</t>
  </si>
  <si>
    <t>&gt;4111_g</t>
  </si>
  <si>
    <t>MESTKAKGLHAIGSLTTGVHFYTNGIDSNVEHASRIARALLGTPTSPVAHVAIILPGESRFWIDFLADAVPIMLKRHLIPFVYFIKGQFQPTGGSGSSLHYTSPSLSQPEGTFNNPVNAEGKCETKKSWEILFDRLRESFAKYRLADSGLPSLDLYETEKPYFLNIAGNDTTQTILQTNLEYSPHDGIKIENIREHGLEAFSLEGNGFKVIKHELILLEQLEDTEIKSYCDDIVRLVSKEYNATHTICYDYRVRMSSNEFMDYEIGQDTGRDSAAPPVFPVHVDHTVEGGPKRILRHLTEEEAATYLNPSVWRPLRHPSEDCPLAICDPRTLDPHDLVEADRVTPDFAVELYYVRHNPNQKWYWLQHQDTNELLVFVNYDSMCRVEGSQWTTCPHAAFKNPEAPVGMPLRTSIEVRLVVFSSVG</t>
  </si>
  <si>
    <t>&gt;6898_g</t>
  </si>
  <si>
    <t>MALHLVTTVFFLSNLHCESCVALISDTLNACDPRPFGVSASIPDSTVIVEHDRSLLVKDIRRALEDAGFNIREVAADSERHLSTGTSRSRAISRSGSYLDRIIDTFTSENESLVPQYTKQQSRHLENCELCRLEAAGKGSLNLESQTSNSNGSIHRSSHHEEPLVPLVVVDSDDKESLWRATLSIGGMTCASCVGAITEAVSKKDWVRKVVINLISNSGTIDFIGEENKNELVETIEDLGYEAVLDNAVDLTPVKKVPGPQRVTRTVDVLVDGMYCDHCPGKVLTAIGLLRGHQVEIKKALSLQDPVLKLQYTPNVPDFTIRNILAAISASDSLFRPSIFRPPSLEARSRQIQKREQLRLLLRVLLTFVAAIPTLIIGIIYMSLVPADNAGRETLMTPLAAGVSRIQWALFILATPVYFFCADVFHVRAIKEITSLWRPGSTVPFPRRFYKFGSMNMLVSLGTSIAYWSSVGQLIAAGLDNSITYSDNSFYFDSVVFLTLFLLIGRLIESYSKAKTGDAVALLRDLTPTEALLVEAKTSRSQSLETLFNDEIVTSTIEERLKPIDILLLEVGDIVKVLQGASPPCDGVIVDGETKFDESSLTGESRLVKKVIGDEVFSGTVNMGSPVKIKITGAYGQSMLDQIVRAVREGQTRRAPMERIADTLTSYFVPLIIALAILTWVVWLSLGSSGALPTEYLGDNTGGWVTWSLQFAIAVFVVACPCGLGLAAPTALFVGGGLAAKHGILAKGGGEAFEMASKLDCIVFDKTGTLTMGGEPVVTDHQLLPTILDERIEGEPGSQGAVLGMVGALEGNSSHTVAKALVSFCKEPSDITVENIEEIAGHGMKGKFSFNVTGEEVEMIIGNEALLLTNSVPVSKPTETTLENWKLEGRSVALAAIKITNLKTQEMTSSPQWQLAAIFAISDPIRPEAPGIIQALHARGTDVWMLSGDNQLTATAIGAKVGIPSTNIIAGVLPSQKAEKIQYLQKSLKSRSSSHKRALVAMVGDGINDSPALTTADVGIAIGSGSDIAISSAEFVLVGSNLNSIVALLELSKMVFRRIKFNFGWALVYNLIGVPVAAGVLYPIRSRGGEHVRLDPVWASLAMAMSSISVVVSSLALRSRVPGVGFRVRKEGRRVSE</t>
  </si>
  <si>
    <t>&gt;10596_g</t>
  </si>
  <si>
    <t>MDISDILQGINGQVLDLDDPRAVDGIHPGQADLQALTRAWVNERGAPELLPWPRDGLIERVSNRIKQQIELVEQMTGDMDPKTNFSLIIIQTEVERWKFLVRSYLRARIAKIDKHTLYYMSTPSLLERMSETETAYATRHQQLLHQHYLGSFLGSFPQNLQNLNDTAGGISMIGGPDEETGVFVRGLGSREIGGESSVYLIGHGRDMDSRIPVSRGEVVIARWSDVRDMVDKGEMELV</t>
  </si>
  <si>
    <t>&gt;968_g</t>
  </si>
  <si>
    <t>MFAVRDQENLVHGQQQAAAAKPANQGIRGLQPKTPGNKYPKTPLRVPLNDENAPAAFGKSAKGKGIENLVTGAKKNAAFDKNAFVTPIGPRTRAPLGNKTTNVKAKAFQTPAAPAPEKELEKTQPKQTTGRRPKRGVIHADAVKLEIHGDESPLKDDDVEFCPPKPKDLPYESEDFPDGCINYEVLKGKNLMRGIWKNYHVQVDENGVSKMEREYEEAYQKSAAKADEQIKKMMEEDWTVGDVPETFRHIRKKPSAHKPEVLKPKSINVQQAKQLSNIPKRGPATITSRRAVSALSNLSTAAPILTKTRNPIPKSTFLSRSKPAPQRFVPSHASTMRHTAAEATSRSTIGYNKGRSASGALHPPNVPATTLPAERKSRVLARSASNLSSASDSTITPARFAQKGNNREEWQNLKFLDAFLPEDEGAEESLGGALPECLRRMDEEDEGFVFKLGEGED</t>
  </si>
  <si>
    <t>&gt;8988_g</t>
  </si>
  <si>
    <t>MKLLDIQGAIGTAILLLSLPCDALHQHTSRNLELLGKRHGHWRLHERATSRTEEGNDTVEGDELKKRGSCSFPTNAGLVAVTPGSSNAGWAMSPDQSCVAGSYCPYACPPGKVMQQWSPDATSYTYPESMAGGLYCDKNGAISKPFPSKEYCVDGTNTVGAQNECSGTVAFCQTVLPGNEAMLIPTSVSAGGWAQLAVPDTSYWCSTAAHYYVNPPGFTTDEACIWGDGTSDIGNWSPYVAGANTDSSGNTFVKIAWNPIWTASGLATVQPTFGVKVVCSGSGCNGLPCSIDPSVDGIGGVTSSDSAAGAGGANFCVVTVPSGETANIVVFDAGGGSGSSSIAKSSSTAAAATTSTSTSQTPTTSTQAATTSSISSTSSAAPSTTSSSSSSSSSSTSKPHSTIATSTTSSKISSSTSESFLWKPTSTSNSPHVLFENQTSTADYGSSTGTAVTSLGASGTSPTAAATTTKSSASENFHSSSIFSLIVVLAVAGYLL</t>
  </si>
  <si>
    <t>&gt;380_g</t>
  </si>
  <si>
    <t>MSGQWGRYSQTENEPATTFKSNEGFEDRGHDRIHGDNSMPRVSSTIVMTGDIEDIEVDITAEQKMLSAVSGSLFTSLLVTPLDVVRVRLQSQPTQSSLIAIQKLAATSPGSFSTLPPNLGITACCREVFFANNNVEYCMAAPRIGTLSQSIGGAECAIEETERRTFNTTFDGLRKIARNEGITSLWRGLSPTLVMTVPSNIIYFTGYDWLRFNKKSPINRLLSDSYSPLVAGASARIIAATVVSPIEMFRTRMQASRSEGGHFAETIKGVQDMVSTHGYRSLWRGLTLTLWRDVPFSGIYWLGYETFRGLLTTARERGRSLDIHPGESRARARRRSQSRENHGATFADAFVAGGASGTFASILTMPFDVGKTRRQVYVNPGGQVACSEKVLAPEERSMPRFLWHIVKEEGMGGLWRGWIPRTLKVAPSCAIMISCYEVGKRAFRSLNERVERKRTSV</t>
  </si>
  <si>
    <t>&gt;2320_g</t>
  </si>
  <si>
    <t>MSRRAPNPAAERAAQNAITIKSLLKLEGNKTCADCKRNKHPRWASWNLGIFICIRCSGIHRGMGTHISRVKSVDLDAWTDEQLQSVLKWGNARANKYWEAKLAPGHVPSDAKIENFIRTKYESKRWVMEGPIPDPSTLDADGDDDVPLSLVKEKHNIERSTSQRASASQASSGPSQVRRAQQPQQHDLFGEASSPPPRASTAGPGSRIQAKAEPAPPKHTKPADSLLGLDFFGTDAPPPNRPSSAAPTPGVQSRPDLKQSILSLYASAPKPPVQQQPSHISHASHGSFGDMQSPPSQHSTFGGMNDAFSSLSFSSSVQSPPAQPKPSAFSNLGNIASHQRILSQPQTSPPANLGGGSFFDMKPAQQPAPPPQPSRGFSSSSGFGAFDSAPGISHDPISNTASSGLGDLFDFSAPTPPSTVPKQPIASPIPQTSSVFNLSQPAPKTQPPAPAMSGWNNADAWGSNDAWSSTSKAGPPTSKPAPLQASTGDFGGWGSSGTSLANQSIIPGGGGGFAPASHAPPKVTADEDFGGWSTAAPVTPAAGPTPAKPATGFTASEDLFSNVWE</t>
  </si>
  <si>
    <t>&gt;8266_g</t>
  </si>
  <si>
    <t>MKLSTVFTFAAAATTATIAQQFQVPTPWTMSGLSITNIRHGTGGFWNLNISDAPTAAPQGFNTSCAYKSNAYTFALDQPPYDAPCVDPSVTFGLFPDGHQFVLNVTHVYDCSNAEATKQCVDNGNWTFSWDDVRGQQNDVGNNFGQAGYFTHLIFQMYPTRAVPSSKCEFC</t>
  </si>
  <si>
    <t>&gt;2790_g</t>
  </si>
  <si>
    <t>MVSYGRLQDGNQPSGLGGAGQGGDNKDEKDKKKDKPKYEPPPRPTTRVGRKKRKAAGPNAMAKLPAVYPTSRCKLRYLRMQRIHDHLLLEEEYVENQERLRKAKDAKEGNAPVANADPGAEDRNADERGRVDDMRGSPMGVGTLEEMIDDDHAIVSSTTGPEYYVSIMSFVDKDLLEPGASVLLHHKSVSIVGVLTDDADPLVTVMKLDKAPTESYADIGGLEQQIQEVRESVELPLLHPELYEEMGIKPPKGVILYGAPGTGKTLLAKAVANQTSATFLRIVGSELIQKYLGDGPRLVRQLFQVAAENAPAIVFIDEIDAIGTKRYESTSGGEREVQRTMLELLNQLDGFDDRGDVKVIMATNKIETLDPALIRPGRIDRKILFENPDQVTKRKIFTLHTSKMSLNEDVDLEEFINQKDDLSGADIKAICSEAGLMALRERRMRVQMADFRAARERVLKTKSEGEPEGLYL</t>
  </si>
  <si>
    <t>&gt;17852_g</t>
  </si>
  <si>
    <t>MADLPWVYHSQIGTIHGYLQQDGRLDSDFWDITDFFQSYGEAWEGLNQPFRSAWLADDGVWRSYCKQIRVEAQQENSRSSGTQADRNREHIQNPVSQLQRTVASRPSMRENYFCKECVQGHFLNPRHWVAVSRSSMSNTKASGKLTPDGENRWPSQRQQDQVAEVRRRSRNSAPNTGRRRKSKGKSIGNKAPKSGEPRKFGKSKAQATATGANRIALKSRPDSSNAQSTLYSLITHDANHMSSISQLSFLSGSTSKQNAPAKQSLDGASLDKENTLLVPELQHKGNDEFGVHTALMTNLDRSKGMLEVASGSSNLHLDVTMTGDGSSILRSDSEEREPISGPRLQSITKGCRLHP</t>
  </si>
  <si>
    <t>&gt;6746_g</t>
  </si>
  <si>
    <t>MASIARTLRPVASRIATRSMRTAVPWRLSSFQVRPFSVTPAAQVKKYTKDHEWIELSADGKTAVIGISAYAAHALGDVVYVELPTIPQDAAAGDSIGAVESVKSASDINAPITCKITAVNDLLEEKPGTINKGPEDDSSSGGWVAKVEVGEAGVKDLEELMDAEKYKEFTEEE</t>
  </si>
  <si>
    <t>&gt;3725_g</t>
  </si>
  <si>
    <t>MPAPTALLRRSEDLAGSAAQVPLPVNDKDDELLLDAPELIASTLDAPQPTDGDVAMTIDEEGRPKFARAKILKQDHRVESRKILIPPHRFAPLKAAWPKMYPPLVEHLKLTVRMNIKAKAVELRSGNATTDDGALQKGEDFVKAFTLGFDVDDAIALLRLDDLYIETFEIKDVKTLQGEHLGRAIGRIAGKDGKTKFAIENASRTRVVLADSKIHILGGFKNIHIARTSIVSLILGAPPGKVYGNLKTVASRMKERF</t>
  </si>
  <si>
    <t>&gt;2800_g</t>
  </si>
  <si>
    <t>MEFSLSSLALALSILFSTYLTHLSATPPNPTPYDSKVPDSLSPGVTPRSIFIRRVVNVSLGIYHASLCLLYPTLFSSDSSTLVCPHPEHVSRYLFTWSPWTCFWLVVLFAGCWIRLHAFSSLGKEFTFRLRVPRKLVTTGVYSYIQHPSYTGKFMIVAANMALLQRVDAGLGCWFPGWVVGQRGMWVWRAAGVGLMVIVVRLGRKRVSEEENMLKESFGEEWEAWHGRTKRFLPGLY</t>
  </si>
  <si>
    <t>&gt;1039_g</t>
  </si>
  <si>
    <t>MLFYKAAIVAAIALEARCAHFNIPEVSNIVNDVLVQFSDVVHYDGNETYTTNPTDIQQRNVLSRDASSFWMESITHQGVSAFGSSGYQIFRNVKDFGDGVTDDTNAINLAMSSGGRCGQGCASSTTTPAVVYFPSGTYLISSSIIDQYYTQIIGNPNSLPILKASPGFSGFGLIDGNKYYTANLNWGSTNVFNRQVRNLVFDLTGLPTGSNVAGIHWPTAQATSLTNLVFQMSSASGTQHVGIFSESGSAGYMGDLTFNGGKFGMQIGNQQFSMRNLVFNNVVTAITHFWSWGWLYQGITINNCGTGIDISAGGSTAQAVGSIAIIDSVITNTPTFIITAFDSTSKPTTAGSLILENVVLNNVGTAVKQAGGGTLLAGTTGSTTIAGWGQGNKYTPTGPTRFQASFSESTRPASLLNGNVYYTRSKPQYNTLPVSSFVSARSSGATGNGQTDDTAKLQAAINAAASAGKVLYLDAGTYKVTSTLLIPAGSKIVGETYPVIMSSGSFFNQESSPQPVVKVGTAGQSGQVEWTDTIVGTQGQQAGAIAIEWNLASAGTPSGMWDVHVRIGGFAGSNLQVAQCPTTGATVNLQCVGAYMLMHVTPSASGLYMENVWLWTADHDIDSQSNTQITIYSGRGLYVESTVGNIWMVGTAVEHNTLYQYQLANTQNIFMGFVQTETPYYQPSPIAPTPWTIVPVLNDPDFATSCAGASGNCAMAWGLRILDSHSINIYGAGLYSFFNYYSTECCTTGGPENCQNNIFSLEGALSDVYVYTLATVGTQNMIVQHGTTLASYSDNLNVFTDLLTLFTSGVVAGDATAAGPGSGDSGGSGGSSGTGSSTGTGTSTAPATSTSSAASTASATPSSSSWEYLGCYTDSISTRSLGHRVGVPGGDSQMTVEACTAVCQASGYTLSGVEYSGECYCDNALQNGGAIAASSGCDMACNGAPIEICGGSNRLSLYEHNTTADSGGGTGSTNLQVWNFKGCYTDSVTARTLSQRLEGGSTIEGCQTACKAMGYVYSGVEYASECYCDSTLRNGGAPAADGNALCNMACSGNTTETCGGPNRLDLYTYGF</t>
  </si>
  <si>
    <t>&gt;9350_g</t>
  </si>
  <si>
    <t>MAQNGGPVVATNNIINQRADASRSLYQICVNLRQRLEQVPDFEHFLKESDNEDVGLTTDPVSSLWNLLQKGTPLLTIYNSLRPPEPLHIDEKAGAAHRPKNLAKVAAFKFVEACLKGELHIPPGECFSIKELFDDDTTGFVKVTQVINIVLDTAEHRGFLLVSERNDIDPSTAVAGAQMSYRDHVVRELVDTERKYVQDLENLHELKKTIEQKGVITGDVVHDIFLNINAILDFQRRFLIKIETTNSQPDDKQQWGFPFVDMEEHFGIYQPFIANQRKAATIAKREFDKIVLADHPVVVDFNTLDGFLLKPMQRLVKYPLLLKDLRDKTGADDETKADLNSGIEAANRVLMQANAAVDRELRNEAFQDLISRVDDWKSHRADQFGDLLLHGHFPVVTGKSDVQKEYTIYLFEKILLCCKESNPNKSKDKLMGTKKDTKDKKDRNKVPDKNAKLHLKGRIFMTNVTEVVSLAKKEQGSYTVQIYWKGDPGVENFIVKFSNEETMKKWSQGVDAQRREFASSAQSGISPDNPPTDFAWMHQREPIANPYAQEDDDDDDDYSPPSATPNSTYPGPPPGMPRNPSSTSLRSRSATGESAHSLAGIARGPPPRYPMNIMSGQTPPTPLSLQTQMSAHLPSPSQRLGDSYFSPVAESPASSRTSTTSGMFPFPRQGQGIPQSGWEPPDYNGRYTAPAMPRAPSRGSQTPVDPYAMNRQPQRPSLPAMPQSSQNGAASQRSRSYSTPDINAQNGVRRLPNGQTSSQVPAVPGIPAHLHPAYDSGIPRSQNNSPNGMPIIRSNTQSPGVQRERMMQQSSHPIPPQYARSNTSQIPMNQVDSRTLSPALNSAMAGVSGDSDMGLPTQLKVKVNCDGNYVTLVVAFNITYQSLIDRIDAKVGRFSNNAIARGTMRLRYRDEDGDFVTIESDDDIQIAFQEWREAQKQQYHNGQLGEIELFCLSVSMDN</t>
  </si>
  <si>
    <t>&gt;1864_g</t>
  </si>
  <si>
    <t>MATATKAARIGEEVWKSRVDKVNAELVTLTYGTIVAQLCKDYESDYVEVNKQLDKMGYNIGLRLIEDYLAKSNTMRRCSNFRETAEMIAKVGFKIFLNITPTITNWTSDSKQFSLIFEENPLADFVELPDDGRAQDELWYSNIFCGILRGALEMVQMQVEAHFITDVLRGNDSTEMRISLIRYIDDEMPADDE</t>
  </si>
  <si>
    <t>&gt;6081_g</t>
  </si>
  <si>
    <t>MEPSNTIERVRSLFKKTDAADQEYEPIEDDYDERTSDEDVRRPVLVIPEIDEGQPFSWMEYVVFLFMGVAMLWAWNMFLAAAPYFQSRFADNESILNSFQPAITSVGCITNLSSMLLLAQLQKTANYPKRILSSLFINIIVFVLLSISTSWFRGVSSPAYLVFTLIMVFSTSCATGLCQNGAFAFASSFGRPEYINAIMTGQAVAGVLPSVAQILSVLAVPTPDSWSDSSQEVATLKTENTTAAFIYFLTATAISVITLIAVIPLIRKHNRILAAVDDNESVLSIGENSKRHVVSMWTLYKKLHWLAASVFICFAITMFFPVFTQKVVSIVPEDTAPALLRPSAFIPLGFLVWNLGDLIGRLITLMPISMRHHPLVLFVFSLARTVFIPMYFLCNLENKGAVIKSDAFYLLIVQFGFGATNGWLSSSCMMGAGEYVDDGEREAAGGFMAVNLVAGLTAGSLLSFTASGAS</t>
  </si>
  <si>
    <t>&gt;5945_g</t>
  </si>
  <si>
    <t>MAFKIFCLILLLGARHISSAFVHPGLLHTNADLARMKDKVTAGNAPWITSWNILTANSHSAASYTPRPAAIVYRGSDGVHSQNYPQLYNDIAAAYALALRWKISGNTTYADTAVTILNAWSSTLTSIQGSSDAQLAAGIYGYEFVNAAELMRSYSGWTASDQTAFKTMLYDVFYPINIDFLVRHNNAATDHYWANWDLCNMASILAIGVFSDNSTMYEQAITYFKSGVGNGNIDRAIWKTYTVDGQVLGQGQEAGRDQGHATLDFALLGPFAQMAYNQGDDLFAYESNKILAGSEYCAKYNVGDDVPYTTYTNSDVTQTVISNNSRGDVRPMGELLYAHYSSLKGLNATYTGQYRDLINSGSGGAEGGGGNYGTTSGGYDQLGYGTLTYRLA</t>
  </si>
  <si>
    <t>&gt;9157_g</t>
  </si>
  <si>
    <t>MSSRALHSLQSRNGGLGCFATPDNDLTRSDVPLLFAAGVELISAGLLVDSEISPFERKHKRPEDQKTRRPADEQTGRTRKSADAKWCESVITSTGSERPMLTWSAPSQYLLLVYKFPEGELAVKLN</t>
  </si>
  <si>
    <t>&gt;7799_g</t>
  </si>
  <si>
    <t>MSQVNRKGMKTASASTPISRDKGGASSSGKKGRKPAAAKAGRTPPSAVSKRKGKRVGAASAIERDPLPSRKKFRYKPGSRALLEIRRYQRSTDLLMRKLPFARLVREIALTLRPAGEGMRWQSQAIMALQEASEAFLVHLFEDTNLCAIHAKRVTIMQKDIQLARRIRGVWGGLG</t>
  </si>
  <si>
    <t>&gt;6657_g</t>
  </si>
  <si>
    <t>MTKKKNKSQSNPESSEHSLPSTTKSTPPPSSTSKTKGNKHAQPSTSALIICRNKHWRYISSFHGPWLQLPPEVLENLANNNYNLPRPRPIDPAVFFDLFKIRQLVDDATNLAVRAASGVTSSSISNSLNAGNGLLGNGGTALGLGIGGGGGNAKLSRERKHRMREQATQKLSKAYHLDEIACSVATMQSASTLEDVAQLVLQRSPLDADAKYVHFFHEKIPSRQLAECTSLQPLDEIIVERPNEGEILRTRAVTKIFKEDYKGAAQDLTAALQVCRYIQGQHKAGRQQLQLASEAAAQAQKHSRWREEVKLDEADHPSSLETQLLFHRAGVYLTLACGSVNDALPPKSPRNGINGNTSEPTNGKMPAEKPELTPAEQEAHEKRLDARKIVKSNAKRALKDYVSYLSHFDYTPGLPAESTEDFIHKVNLAAGGFQIPKPQHYSRSLDLESNASLSNGQLSDALVPHSGMSSSSRSRPQSSTSRGADLPSLPSPVVYQMSALFSSTPPTDLPPYPETATALTVKQQLQESQKEAAKAILAQTDCHEALTYHPLLTDALHSLLLCHCLVQTSARELQRHAHMVARLARVCDGYPIFQAARSPSRADWIEVIRRADNWIQLSQSWEFLCAPAPLPGQIPVNQQKETAAEKKERLKQQAIMEALEDDRVHDEASFHAAVAARQRRQEEESRKAEGKEIPKRWAQDDGKEYPISTDRAQAIVRWIREAPVGGEAGNPRRKKKSSRSTAKSSKGKAPTVPEIISVLKIDEGETYSAVEEEVE</t>
  </si>
  <si>
    <t>&gt;9863_g</t>
  </si>
  <si>
    <t>MDQRRPPEFIIEVFADPSSVKDVVRGILHTIFFHRFFPSIRPKTRDILDLTLPFVDNVELETLIDQRTATLVRQLDTSSDMASRNSGVRGLMAVQFFEKKRRKAWFTKGEEEVCWEQWTLDVTLATPRTESERAKVRKAMEAMLLKAAMKIMATVNREKDHIPPITTSDSNPFPYQIIINPKDNGWGARMGLF</t>
  </si>
  <si>
    <t>&gt;2167_g</t>
  </si>
  <si>
    <t>MAPGKRKRTTGAPADPNDHRPPPNHRQQNPNMNQHDRGSEIREGRRSSRGGQGGAGGGRGRRNDDRNNPNNLKISGAGRGPPTPTQGPMSPPARPSSATQTPIQAATPAAEPLNPAEKRVAAPYYYEILTDEQLAAWNTTGRQEVIDTAVQSRQDEDEIQLASIFQELARAALDERLNAAEAGSIVKEVLGPESSPADGSPKSFDPHSLFVDNLSMICEAEDGPVTDALRTFVSTSGVSLNSLRLKLDAKQLENLGLTRFNSFNRVGIRYATNLLYRQANYNLLREETEGYSKLVAELFTTSGSEPPSSEVVQETFERVKGLIGTFDLDVGRVLDITLDVFAAVLIKHFRFFIKFLRVSSWWPRSAELNSDGVGGLPLWAFPNSSGWQTLEADEQILKSKRAERDILFWDRAREVGLDAFFELGGRRAVDEATKQQLLADRGDDDAELNNDLQWIEQTGTFPPSGNQVAAQLLGFKLRFYASEARDKHDALPANLIYLTALLIKIGFISLRDVYPHLWPLDKDMAAVKEKKLKELAEKERANRPGGGVNALMMAGALPDDTLPSGGRHRDTAAVKPDPVSKQATEADDPDKLDEPTDQKVQLLNCLLTIGAIPEALFILGRHPWIPEAYPDIGDLINRLLSYMIKDIYEPTRPTTKEGLSTGCPTKKVPDLDQTGLAKGTIRLSHIPVRKPLRWPFPDKFDTNEGLVYRFYWDEWADNVPICQNVDDLFTLCDTFLNLSGVGIGKDASLLSKLARIGVKSLTEDRSQKNLDRWQDLLLRLLVPALSLTKSNSEVANEIYDMLRFYPISIRYSIYAEWFQGAISRMPAIKTAFARAKIETDGTMKRISKNNLSAMARALAKIASSSPGIVFKIALSQIESYDNLIDVVVQCASYFTHLAVDVLVWSLLSSLGGKHRDRNNAEFVLQTSRWLLALSSFSGRVFSIYKTMDPTPILRYVNDQLYRDNATDLIILEKLISNMAGIVPSIDYNDEQLAAMTGGKVLREQALIHLQDRRHESGEAGHRLMKALTDSDLAGELLVSLAQYKQSAIYRIPDEEAHIKLLATMIDNTQSTLFQYLDLLRSNLSVEEFNKRVPGLSELMKDFGLEPALAFLIYRESLAYGIADLPLPPKQDKKKKAVLQKATTTGAAGDVEMQGSESGALSNKDANGVRLEEDMQMEDVKAETTPTSLHEFLQPIVSSVESMFPGTFKGLTAEFYVVFWTLAMGDLQVPSFAYQTEGRRLKDRLQACMKNRNDIPKAMAYREAKMKELNIAQDALIAECDGLINTIEQKRERLLQDSGLWFSSLMKGDEVSDAILEKCLMPRLLISPLDADYCFKIIRFLHDSGVPHFRTLSLYGRLFKTNRLRTIMFTCTMREAENLGRFLRLVLTDLARWHSDSKIYEREAWGPKTRNPRLPGFAKSVDSDHNVKAHLEYEGNLGFRNVLFGWHKFLNAALRDCLDSTEWMHIRNAITVLKSLTDIFPAIDFMGIGFMKQLEIITAREKDVREDLCLTGNAVLVQLKKRSKKWVMVQAFCTPSVMGTRTNGSPEARAGQSSLKPTAPEFKPQSRASSLGVSTQKLSGRHDVEDGEVDDSKFSKAASTEAAKPIDSTSEVTSNKSAAKPDTVATMESKRSDILEKREQIKRENAARTGGSPSTMPLRPTHAPSSILDRATPNLPSRPEVPIPGGRESREFSGDRHQPRHTDRRDLRDRIHDPRTMDRPGGRPVDRRDFPSNDRRALEPNTRDFGRPDRSSGIDRERSRLDPPPRWTPDPARENHPRDANSSRGTDNLRVPREMPPPRTSLSAEQISTDRLPSVNPARQDLINPINPINPERQALISGEKDVPRSNSPRRGREDTRDLGSSRPQSPRRSMPDKDYQEPRRDDRLNRSSAADTYNSSRGRMDEGPPAGPRSERPSERGNDRVPFTPSQPPLRPPHIDQEIRRNVPPRQQDPNFGRLNNPQNTVTPSDNIPSGPRDRNIRGNYMNNVATPPQQQRERPRPPTPDKQPPTGPSSRHPRHSNSTTINTGIPPGPSSSTAAPSPASAGIHPERIQLLTAQSPPNQPPAVFSQSRNQTATPGNQQDRHDRSRRFDNNYSPSMPPPMNNMNNMNSMNNNRLRPHMPPLVTNEPPSGPKGVQSSPANSGSNGFGVPTGPASASERANRGTRRSERPASSQVGAINHLLQNAAQKMTPDRSNFRRGGRMSSGYGPETPTSGPSTPIAPPPPPGPPPFTGRNEAVRDIAKELITPIRGPDLISQNSTPPEDREQRSSRHSGRHSRRSSRSPGRDRESKRAGAENERNSRSEYRDRREPERERHQIGTPTNKDLGSVRDVSGGRERGVDRDRGSSRHEGRDRDPAREPHDAGWNGERGERGSERGGGGRSKDTRRDTVGEDRRETRGSGSREDAGGSGRKRRGEEGGMQDSRGHEKRARTGR</t>
  </si>
  <si>
    <t>&gt;5928_g</t>
  </si>
  <si>
    <t>MQLTNFLALLAVTAGLALAVPVENHHAPGQLNNDEGADYAVPKPIFYNYRAPVKNGKESFYDYATPKGIFWGHKAPTMNDKATYYDYATPEDRSYWDYEAPAKNDKVIYYDYEEPRTE</t>
  </si>
  <si>
    <t>&gt;5250_g</t>
  </si>
  <si>
    <t>MGSKITSLPPMASFPEAAWRNRLVPDEWEACLDSWIKLAGAHITLSNADFLRISSNDGSLPRFLSSYAADSVLSHDASFPSNAPKAKQLRKLCFLLSHRLLELSSPPKVLLDWGFLADTCRLYGPKNGKKLGSLVLARHLSSLESSLASIKPSLTNELIAGLDGNLKFVETQLKRLNHLLYTLPETAAFFLAGSDFLDSLIICYTVINPAIRKVIISTTYLCFLGPIYGEKLNFSLLIDQLYSLEAATTAHKPGSMDNDSLVAELVTATPILTQIKHQVKESGLGSSRADSVLSSLEGFRKPGTTRRSAKRNIDKGKGIASHGYGQSQSGNMHIHRMSLITQVQDLFPDFGSGFVVRLLDEYSDDVEQVIAHLLEDSLPPYLQTADRSEKLDPNSQPTARSSYELAPGPSPSGLPSRRNIFDDDEFDNLAINAAKLHFGRRNPDQTADDVLEDKSTGPSKAAILSALAAFDSDDDERDDTYDVADVGGTVDSATPGNNPEEINLDAHSEQDEVLFKAYKSNPESFNRDAATRRDKARVKLRTETGMTDEAIEGWGLMLSRDPRQMRRLEAKLNNFTGAQQLIASTSWRVSPAGSGTEESDFVGNNRGKGGFLRGQLRGGRGRGRERGNVAGPAGEADTEMARRRKEANKGSRANHNRKDKRDRKMARGGFPS</t>
  </si>
  <si>
    <t>&gt;2976_g</t>
  </si>
  <si>
    <t>MRPESISDEEHHEQLVRPVASSARNITPLSNAITLLPSPPATDERAEPKVRVRAGSGVNNSLVLRFLEELGLEKPLETSSWIPRLLRRSTYEDTLARLQRDDPIFFGFITGKIRHDVGRNQIVLRMPAATHEFLAERVKTIIQSKLQELKQHAHCNDSTKELIDNIISGKSTRIKLEDGSFREPDEQFILRGLQYPGVVLEVANTQKARDLSVVADDFLVESGGDICTVIGLRIAVGEGRRSEVQVWKPKYVLDAVDANIEYLSSEIVVDKVFRNDDGTTSPGNLRLKIKDFGPESVLCGRYSKAQLDEEVSISFEELADALTGSEADSIAVEGCGDRQVRQTKIMKRKRDQTPEEILLTNDEDLFRLREAKVARQEDSRDGDYRSSSA</t>
  </si>
  <si>
    <t>&gt;10180_g</t>
  </si>
  <si>
    <t>MDPTSPTYVGTYYEYTVQSALQRMGMSLKRIGGKSDCGIDLLGTWPVPSAPLPLKVLIQCKAFARKVNPAQARELEGAFVGAPMGWRGPGVLALLVSQKYATKGVREALGRSRWPMGYVLCGPDGKVRQMVWNRRAEQEGLEGMTVGLRYAGGDSSDREVLLTWKGEAILPPD</t>
  </si>
  <si>
    <t>&gt;3376_g</t>
  </si>
  <si>
    <t>MDAIRNARRNVPNPQALLSKYSNFILKNSSSVTQIESALRSLTYIIPGRFRDAELASESLHSSIQLLSMYHDTLLTRSLSKLPGMPKQQSPHNRYTKFWIQKSSFYRRVATLLSVVQYTELLWEMMAKRKGEKIRWRVVVMLEFIKAICRLFLLRITNSRPLVTPPLPERDIIPEEKDEEEEILDDFSDEGFSEPRREAKEYKMKRTGMSLPTLPNPSDISSYLLSKVLTADDIKAPSSLLNTISGTAQVAEVLHILQPLIYAFAMSRSKSAKNWQPWLLGLSIEYAARQLRKEKSTGLRTTTLEREQWNKRGWAMGWWMMRGAFYENVTKGFLHSASEKLPGIVSGVLDDYLYLWDGYYFSTSSN</t>
  </si>
  <si>
    <t>&gt;5041_g</t>
  </si>
  <si>
    <t>MGCAISSLTRYRIVVVDSQKPSPTTPTSIDPSPSPNRSAHHKSKREARIEWEPRAPRQVSVSPIPTTRRTSTLDSGYSSSRSQHISHKKQPKDERETGRSVTTRIVTPPRYSVEHALETRDRYPSSSSTNTNLSPPLSLYLDKNVLEQDECIPESVRRLPGVLSELAEAMAAYGALVRQTRDEVLGDLTGIIEGLDPSRAKLKLQILKRGLEEVFAEKHGVVRGRFGAAVVGLSGLWGQFCGMEPAERREACERLEAGSVLMRMFDVLGDVRVGCAMQGDLDGKVMRRLEGEFEEILGLLKGMSNSGEAAMQWRVLEIIAQKRVKRVTAACAKIAERRLGVSGALLGVVEEVGEEGDSW</t>
  </si>
  <si>
    <t>&gt;17872_g</t>
  </si>
  <si>
    <t>MGLIKAAILLGAGSYAWNKYNKSREGGHGHGCGCKHNRNRDAVDTTQTGDANVNAVQRGPWTPGARMSSREHLPEYKDEKRLSYHEQDRGGMVEEEGWSEVRGGKEGWAKDKKEMGA</t>
  </si>
  <si>
    <t>&gt;8420_g</t>
  </si>
  <si>
    <t>MPQRSKYKPLFMISSVPQLEQPDTQPASISTSTPTSTPISNSISSTNKATASSRSTSNQFNAMITPGQKCISSAPNPRPAIPNIFTPKPRTRSKDKPSAFMSLSSPLTHLPTPSPSPAAPPIILKAFIAPPSISKTSSTSITTPYITGTPSRPTAGTSTTWISPAAHTRQQLLRLQTAALHLNLSTSPYFPHSLTDYVAHQTAWAECLMREQKEALERKIEAAEWEKRCRASELGEEYFRVRALEREMLVGQGFGDNCVEGTWILGLGTEVWTSMGHDSHAALPEGRCDGEGKGRAYWPDVVEFKFFGEVRYKDWGERKMPVPRLDCYETRRLRWLMGEAFTGGKKAWDEKMGELRRKTGEEIEWRERKLVRYRGPLDRLEVLSKERIEEMERRKEDVEGVEVNEMMEYAADLLGERESGLLDARPVRLGIEMRDFGQRRGPDGSMNMEGILSGLDFQTYDVNGGRLGQAEAGFGYGKEFQEQDAGVRLGLGHLGSSQGDDFDKGGEGYYHQGPHHLGGRQQHGFDVQGPGGDRSRFSNQESYGSPTESREADSRCSSLFQIDKSPTLGPKHGMGIERGVSEEEVDAIAETPLRRYGVRGKQKRRKGGPVGEYEALEKKRRNRDYMGPGSGIDASVRINKPTAWTDTIPVAADGLRKNEGPEEEGWEFDEEHLRESGWGVLLDEL</t>
  </si>
  <si>
    <t>&gt;10262_g</t>
  </si>
  <si>
    <t>MKVNGLELISLAAFIVSTTALPHQATQVSADVVDVKIAAVSLSSSPDGSETSPPPPGASIDPASSISAPPLSSSPGGSQGDSGLSNPNAVPSAAPSGHPTPPTTETTGAIAAAGDPTIAGSSSPPPNSSGSSLPPANNAALAPSPNSISIQFNGPNPSEGAQYTLSVPLDGSLVQTNNALSISTLISTFASLPQNCQFSYVNQHAALASIATNTWAVGPPQSINGVSCHA</t>
  </si>
  <si>
    <t>&gt;578_g</t>
  </si>
  <si>
    <t>MSFQDSPDGDYGLPDGFQTIQQIQNLSNEELKKVTLVNLIGFTKDYQTPVKTSRDWKCTMKLKDHSIKYETLGIEFSIFRSSQDEIPQAARSGDVVLIRNARVQFRGGYVALLTHHSTKFHILPASRIPKTIQEAKTVKWESYPPSAKPPAILETSYVIRANKLVDDLELPSPVEFEQKVNTSTIIRNKFSLLKDVQPSNYYDLIGEVVKIFDPGDDRLSVYFSDYTANSQFYDYTQNSNSSDTSRDGDAYGYTKAQKQTNDWPGPLGKLTIQLTLYDGNAEYARSHLQPKKWVKLSNVRIDYGKMGGKIEGFLHGDIARPVGGYRIQILETTEEPTEDDKRCIEGIQRRYTYWKKHIEKQRSAAKDKDQNGKHKLDDEPPPEGKKNSKTLRKEKRAAIEAGLLSKSNLNPLIKCAFPEQVPVSISSILKPKLLKDPATGTIYPSPFTNCNYRTSVRVIDFFPPRLENFAIGRRSSIYNRLPDFSGGEDTDRSGDLQAFRSGDGFGNKDWEWRFALQVEDAGEGKKDGNADKGKMWVLVDNQAAQGLLNIKEDATCLKKDRVLLERVREQLFKLWGDLEERKAESLSPLPTAQDDPSSSSASDFSDQGPKVGAQPDVDSDVEGEVLDAGSGKRQPSVEEMVASSGEGGKGEQGEGLKVKNKAFICCIKQYGVKVREEERGKMNAGEGWRWQRMFGLFGTTITD</t>
  </si>
  <si>
    <t>&gt;17876_g</t>
  </si>
  <si>
    <t>MFILRSLAAALLGAGLFTSANAHSNERNPLSYITTVENARFSTPSQRIHALSKFDLTFDLHDGEQRIKLILAPNHDVIQDGATVQYLASDGTVHSEQLIDRAEYRVFKGQAFLQHWAGAEWTNVGWARIMVHEDGEDPIFEGAFRVDGDHHHVQTRKNFMDTRHQLDPKLELKGKEYMVVWRDSDIMENVVEDFDGMLHGELRRRSYGQERSCSSDGLNFNNDPQHPIYTGMRKRDDNSYGSKYTRSIFGRQIDGQTGGNSAGVNLTSSISSTSGCPSTRRVALVGVATDCGYTGAFTSNSSARANIISVINSASVQYEDSFNITLGLQNIFMSDSQCPATAQSATPWNVGCSDSVTIQDRLNLFSAWRGEQNDTNAYWTLLSTCATGSAVGLAWLGQACVNTAQVDDSDSGNETVSGANVVVRTSTEWQVIAHETGHTFGAVHDCTSTTCTDGTTVQSQQCCPLSASTCDAGGAYIMNPATGSNIQKFSPCTVGNICSAIASVEMVLSNLEKTVTVEARVGVRIILVVTPRLASSRQTRSVILAMRIVAYPLVSSPRMARFAEPVRAFAILKRHVVGLPLRVPLTRLHQMVNPAAALSPALRASAPRVTFNVKP</t>
  </si>
  <si>
    <t>&gt;2266_g</t>
  </si>
  <si>
    <t>MATNVALETSMGMIVVELYNTHAPKTCTNFTTLASRGYYDTLLFHRIIPNFMLQTGDPTGTGRGGSSIYGEKFEDEISPELKHTGAGILSMANSGPNTNGSQFFITLAPTPWLDGKHTIFGRVTRGMGVVKRMGLVRTGAEDRPVEEVRIVKARVLEGEEAV</t>
  </si>
  <si>
    <t>&gt;8283_g</t>
  </si>
  <si>
    <t>MAPGLSSNWKILQATLKKESEASSERKRKAVPTERQLNTIAKRRRLEGNPVKAPISQSKPGVRRRMGGGASTESTENPEPSEATDIKPSASLALWAEDNDISAKDLAEAYGGGLTDTTIKGAVPDVVNGGLSKDVDIGKYVGVDCEMVAVGGEENRSVLARVSIVNFHGIQVYDSFVRPKEFVTDWRTHVSGVSPKEMATARGFEEVQAEVAAIFQDRVLVGHAIKHDLDVLMLGHPKRDIRDTARFAGFRKYSMGKTPKLSKLVKEILGVEIQGGEHSSVEDARATMLLFRRFKSAFDVEHANRFPTHTPGSGAKSNKSKKKKGKR</t>
  </si>
  <si>
    <t>&gt;4126_g</t>
  </si>
  <si>
    <t>MPPALIPDDESYDSEEDADFAPDDVPAQNEAESSEDEESDADTTDAVKTKSKGKKRKRGEEEAEDLGFENSGDEAIIDKGLKKRRKKGRVEDEDEGGEGGLVKTRSMRAAEKIERKPLATTDASTIDVNAIYQAMISGNPTPTPTPPPPSRSLSPTTQRSPQNARKSSSTPGTTLSDGPESLVMIKRTYTFAGKIHSEEKLVPRGSAEAQLYLSTLAKEKEKDKKKETATPEEGAAPTPFTKPKRQLKKARRSIFEPIPPEGLPQRTDLHFGERKEESGVQLVGKSADGGKKLNTVEKSAMDWAGFVDKEGIKDELVLAGKSKGAYKSRQEFLARVERKKVEDDRRARGLPALL</t>
  </si>
  <si>
    <t>&gt;4301_g</t>
  </si>
  <si>
    <t>MPPTFLSVLATATGILTAIRAVPVPDADYGTICRATSNWPGWAGIKHVFIFGDSYTTTGFNTSLQQPSVTNPLGNPKYPGWTASNGPNWVDYITVKYNASKILTYNLAYGGATIDSDLVAPYEPTVSSVAEQIENQFMPTYAAQPTSAPWSSSNTLFAIFDGINDIGNTYFEGVTATTSLNDVIFAVYHGLVDELYYTGARNFIFLNVPPVDRSPLSTANSAAEQAMEKADIVAWNAGVVALAKSLKAEKPDVNAFVINTNKYFTEVLDKPSSFPQTVLYKNTTDYCMAYENGTPEINTYNATCGIPVNEYFWLNSLHPTYPMHDVLAQQVSIQLKAGPNVC</t>
  </si>
  <si>
    <t>&gt;5670_g</t>
  </si>
  <si>
    <t>MAHQSPQRQPITVQLYIYDLTYGMARQLSFALLGKQLDAVYHTSIVMEGVEYVYDGGLTSMKAGTSHLGHPQEIKDLGKTHKSLHEILEHFEFLKNDYRADNYDLWSHNCNSFSNAFALFLVGHSIPENILNLPQEVLNSPWGIAAKPDLDRLVHKRQSKAGGLVGMARRISPKVRLQLQSVVREPKTLIELEKDLKEAQRSCAVVLFSADNCVPCKKLLPVYAELAKEVGNKAILVLVDITTSWDIGKKYDISSTPTFITFLHGVEASRWSGSEPATLRGNVSMLVQMAWPPHPHESLPLLTLRNSSAEPVLYTKSPPLEKLKAKMGRTAEDPAVIAMLNFVTARTKDCTAEATLPDLQAFGRFLDSAPLKIQPAIMFPIIDLLRLALVDSRCSDFYAEEEDHRTIAPLLSYVNSVQDCPYSLRLVALQMCCNLFSSHLYPEYLLTLPTLTDPIIQLITTSLLDDKHHNVRVAAASLAFNMTSANSIIRTQEHIDSLLEDSQVELAASLLESITVEEESSEALQGFLLALGFLVYCVPKDSELVDLLKAMDAQGTILGKKKMFPRGGLLKDIGEVLLGPGLD</t>
  </si>
  <si>
    <t>&gt;10837_g</t>
  </si>
  <si>
    <t>MGDALTRRGGSSANFAQQGSVDWVALSGSTMTFSVEVLARFAKAGVEMITIAMGQAMFSNFKLRPDAQLRFSDATAKLKAFSSYGQVLWFGFGVKHIVKILAETEQGIACAAMCACLSVSYDTLFSSKVLKALTDVQAVPDSLTPSISQWAALIKVCGGAISCSTFPKQVEGISRLLDLPGPGETSKLYLHGATTPEALARALLELGQVSRGDVRSVTFLGGVDCGWLVAVSQWLLSLSVDITDERGDLIYKHRSSYCPSYPQVVIVRMHHQDASQDTVTTTLRQRSILVPPGQLCFNHLHKPQHVFTIGRSEWASILHDTFGGSIDVLLSPENVIGFANFLYCEFSKMGPEGPLNVLNPWGGVFATAREKQFSFMSFASQRLPELIMVFRTGELKSLDAGFGIINNDGGLADDLRKICPCSRCKRKGHATTCLEIIGIAVFEYIWILSWLDIDEAIYPSSTGLLRLYHDHSFQGIPRDYEMTNLVFGCFAIEYVMRLFTGLHFISTIGDIVSSSSKCAFSAGGLCIYLSSLKNPTTAPMDQLRMAVVPGQIERRGSLVEAVVDKKLQEPTADKLYDILEFLEGFGCSPEMSLLVDETLDSNVLEACLLISRNSGEQEVEGHSRSLPYRTRTAFTENQRTIMPSRMRAAIVKAFPGPNCHSRIISLDAFSAKENQFVPWAGFCDSMIEDLWTDPVKKI</t>
  </si>
  <si>
    <t>&gt;9277_g</t>
  </si>
  <si>
    <t>MDQTVSAERKAGSTSPLKAPRKRKRIVISCTECHRRKQKCDRAAPCSNCVARNKHSLCHYENESARKQQLLEESRDQMEGGSYSVIKPGESDSEAQVSAFGYAKSNGNNNTTLGIFKKIENYGTGENPFLTQPPLNSVEFNGQREKYKNLIRQLPSKQYIEKLIATFFKDVNFQYYAIDEGIFRDLLTDWHNLSFATLNKGPAELPPDLQFFPALLFQTLALALQFQPPDYDPSLETLKYAAGMSFDDLASDYSESGCQILCLLGKRHTTLVTVQAGFLRTGYLKNCGLVPESWHFLSQTIRDAQEIGLHKDTPYRPARRQPGSPEDVLENLWIDQLRRRIWLILSLWDIHMALTLGRPTTIDSRDPRPAFPIDAPVPKNRREIAPSPRTDSDHPTPLTALLWTAELGAPLWDIFNLEREDPQQNNIQKVERMHLLIAKITLHCPSFFRAENPDTRFDSHPDCYWIQCSRKQFSSAVAFALMCLHRPYIFTNPSSRTCALKAGLDVLRAQREYFELLSVRHYKMFSLVLNTFDAVVLVSAIFILHPCENVLDLDDALQHFEWAMERFHTMADRNSMATAALNVLKAIHVRLKRVLSQAKCPLPQKAESTGSPLMSTPESTRSQQVQTASPLTQPSSSNTPTADASLNGSQSNNNNAAYILPTISNMTEGNMNGNECSNLPAASQSGPSEWDPSFGVPLPTLRNRYTNMAPLQPTHDLLYNDLGTVGNFDDGNGGIDPSLGGSGLEQWKWNGNGNGLGDAAQWQFEGDFGNDSFWGFMNNYNPV</t>
  </si>
  <si>
    <t>&gt;7311_g</t>
  </si>
  <si>
    <t>MPAYNSIFNADSSPPQTANIGNFPLLPLRTRVRGPAYVLPLDASLPAHLSPEPDSESYDALDEVLSLFRANTFFRNFEIQGPADRLMIYGILWVSECLVKIRPNMSSREAQKEVQNIALDTNFSIPGDPGFPLNQIFNPPANRQEAETLRQYLSQVRQELASRLLARIYEDGGDKPSKWWLSFSKRKFMGKSL</t>
  </si>
  <si>
    <t>&gt;2486_g</t>
  </si>
  <si>
    <t>MSNPRIEELPDDEPVTKNVTAEDEGSESSDSEVDAGESGIPAGGAIVHSRNEKKARKAITKLGLIRVPGITRVTLRRPKNILFVINQPEVYKSPSSNTYIVFGEAKIEDLNSQAQASAAQQLAAQEAHDHAGHDHSGHDHSHDKGKAIDTGDDKKDEDEEDDGEEVDATGLEDKDIELVMTQASVSRNKAVKALKENDNDIVNSIMALSI</t>
  </si>
  <si>
    <t>&gt;10717_g</t>
  </si>
  <si>
    <t>MFSPADKGRAISADPAPSAVLVELSPEPTIIPRRTEPQAIEVFRADSGDQDREEKGLVLIRSGEASSPASDEASTNDNKPPSKNNAEDLRIKGHHAYLSWKSPSWEE</t>
  </si>
  <si>
    <t>&gt;8302_g</t>
  </si>
  <si>
    <t>MPVKRAVPIVVGVGDIKNRSQKLEDANEPMILMLQAIQSAIRDTSLSSSGLKQLEASIDHVGVVNTWTWSYADLPGLISKKLGTKPKYKVLSHHGGDSPAKLFDEAARRISLGESKVAVITGGEALASLGACAAAGKMPPDGWTQADEKAESISVSDVSALGKNLGTFHSIGLPIHVYPLYENAFRARRGQSIEENNQESAELYADFAKIAQKNPLAWNYGQFAATKEIIGTVTKKNRMICFPYPLLMNAFNNVNLAAACILTSTEYAEELGIPKSQWIYPLGGAGTSDNTDFWKRPNYYSSPALSRSLDEALKASHLTASQIDLFDFYSCFPIVPKLACQHLNLPLTKQPKPITLLGGLTSFGGAGNNYSMHALTAMVRELRKSKNKTGLVLANGGMVTYQYVVCLSSQPNQSLYPDRNPLPDLLEDEEVPVVDEYAEGVAVIETYTVEFNRDGTPSIGYIVGRLKKNNYRFVANHGDEIVLQQLASNTNEQIGRIGWVRVGEDGRNLFAFDRLEKL</t>
  </si>
  <si>
    <t>&gt;943_g</t>
  </si>
  <si>
    <t>MWGISYWVFPVISGLTWLGMLLGLLIRWTTIGEPHYASMEPDQNIAYISDVGAQSLKPLFIAGSAVTTVFLDLSLVSERWLRHRGRLARNTTRTEKVLSILSMIFAAIGTAGLILLSIFDTLRHPRLHDIFLLLFIAGYVISAIFICWEYQRLGIHFRQHRVLRLSFWIKLVFILIEVALAIVFGVTNFKKDKDVAACFEWAIAFIFTFYVCSFFIDLHPAVHSKHSNPKFGKGTAETEMQMEENDAYAQQAEGDANGNGRYADGTNGRITEDSERTLTGGNEARMVNGVKYEVAPPVASNF</t>
  </si>
  <si>
    <t>&gt;9412_g</t>
  </si>
  <si>
    <t>MSASAVSSLFSVLATASPQQPGAPSAGDVGSTAGSSNGDSDAGASGSDSGSMTLSRGGIIALIVVASCICIFGVVSAVLFYLAKKRSWKVRERMRRSARRVVTALTPRRSAFPKDVHGRRSSRRSSRGLRKIDEIPNTPKVQTTDVEKGDAKVASFELTEPPEESKWARKWGR</t>
  </si>
  <si>
    <t>&gt;7647_g</t>
  </si>
  <si>
    <t>MKAPLMRIPYTGPLPPPTIVPRNANTTGGAIAALVSFLVAPPATSLTHHEGDPQSTVILSGAGISVASGLADYRGANGTYRQNRAYRPIYYHEFLASHEARKRYWARSFLGWTNLRKAKPNATHYAIKRLGEVRLIKSVITQNVDSFHPIAHPEIPTLELHGYLRSLTCTVCHNDLPREAFQESLARLNPAWAAFLAEAIASGALDTENPEERRAKGMKTNPDGDVDLPGAPYSTFRYPACPHCLARPPITSDGTQTRVEVDNDGALKSTSTAGILKPSVVMFGESIGSKVKEDAENAIDGSGRLLVLGTSLATYSAWRLVRRAMERGMPIGILNMGGVRGEEEFFQDLPIGQAGEAGVRIELSTEKVLPALVEQLERDGYTRHAEEGMPGMKSEQRVNSTVFKDMLS</t>
  </si>
  <si>
    <t>&gt;3389_g</t>
  </si>
  <si>
    <t>MLFRELAVVAALATVVPAFLIPPALSQADSDMITTLPFEDAIAMDGRVMGLPCPGCPVVADIEGKMHVAETDSILKLNFSVSHDGADQLLLNGVQIYPIDLLSQKSMEPLTAGQLVKTVDNKWQHAATPVLGYSVGIRHRASSEEDQLDLVTVHIEIVEVADTFLSGIPAVDLKLLQTPSGQLMIGDAQIAASPSPSPMPDQECTTILCKWRAIVADRLAQMKGGKGCSGKHQPAPVHVDAPPKHLGHHGARPHHHNPHHYHHGKHGGFARILRGIAIHIFIPVLIGILCGITASLAGMVVGHIAIFTWRLLFRRSEQYTRYHKCPHSQRSIKEEDEESKGFLEHQDPPPVYVDSIEAPVTVDEKTAE</t>
  </si>
  <si>
    <t>&gt;17892_g</t>
  </si>
  <si>
    <t>MEGGYNTRTC</t>
  </si>
  <si>
    <t>&gt;4865_g</t>
  </si>
  <si>
    <t>MAAVLSPTLDTATSPPISPSPVSSPSSNPNHPSLPPLITSPAGSAKRSNLQRPTSYASKNRLSQYSTYSAPSKSRPPSHIFSMFHSTLSYAIVRDFAYPPSHPMHYGPPPESSQPASGLSTPASESQKRFSDSGTSWDKGGWAPGPWGASEGLMKGEQLAPIHFGDGPPWSEDEDLQSPVVVSSRHRKHKSSGGGYENGNGEGRGRGRSRRGDGERTASMLSQENYDHDRGYYVGAVDDGGERYYVNHGDEPDGPGGEIVTYPADQARRSTLAPYNAPGQRDSHFAGVLPSRSYTDETGQDYRSESDASSTPSSPRGRLDESRYSRDYQFTIASPDEEMHGKAVALFDFERENENELPLVEGQVIWVSYRHGQGWLVAMDPRTQESGLVPEEYVRLLRDIQGGLNSLTGQANDQLFSPGPIDSGTPTQADHNQQFGHLTTPSEGSNGYQQPIVSTFSTSSQDLHPYPQHLLGTQVGQAPPQVIHYHGQRGGSQANTPTLSTSQEGAHDRTSSQDAKTRNTEENLNETPVAILPHLKLESSSMAVQRPDSDAPESDPTNDSIGVEESGSNP</t>
  </si>
  <si>
    <t>&gt;9027_g</t>
  </si>
  <si>
    <t>MAPASQTRKPPIIIPPPIPPRQAPATLIFIHGYNFFASDFKHDPPNNYSVAYHIHSSPALKHLKIVIPEGLPNRHEGMGKHVWYNIGTPIPDSGNPDEAWDVVEYGAGGRDEDDMNVSLDYFESLVKEEVLRGTPVNRIVFMGDSQGATILSLFILTRKMAANLAAVIAYAGFPPTPMKSIYRMQRENGLEGPWSKETVFFMLHGKDDVFVPLPIFHEWHSRLEDFQSAGRGIAKMEWKLVDGMRHTLITVLWPHIRRILETVVPRVELEDKGKL</t>
  </si>
  <si>
    <t>&gt;7677_g</t>
  </si>
  <si>
    <t>MIPQVAQRPRYSLEQFGGPAVATPPLEPLSYPRRRVNQPAPLPFRSSRNLESPSAIAPPQRAYPVEQYGSPRPSLTRGGSSATSSGGHYNDPAEHMLRRKTPNGTLASGYDGTPVQWASKAPAQKHIVLPLTGTLPTQAGTVDSRRNRPRSGSTNWNYQNGNQASIFNVVDGDMRLDIYSGMLSQLPSISNLSQSHLWNHIATQQPGSYYANGMQIPTVLQPTYQPSPGPTASNDGGSYGPYWPDGRYVPYRPAAVRDHGHHFTNMVDFNRGFDQHRPHQPDPFSPFGSSSTPMHDLNFFQYPESNPLSSQSNNMHMQANLIRSSSDSVPYQANSFYSTATDGSLTPTGPTASKSENPHFKEKTLAWAHSIYVDLLAFLHQSKKDKKQSRSSQGVRSYSKNNIYPKPPRQPATHLGNSQWADLNSEQHDTKRHSWDSLSASRLGVTGTGSNFTGWHGSAGSAGLGEYGQVRPAYQDVPHYIPPFESPNHMTSSAPSRAKEALEMLTNLCDQSGWCWIDGMLLGGCLAYGLEEYHKALDWYSKIIALDPKHVEAISNLAATLLCLNRREEAEQYWLQSVKLRPSYFEAVEHLIGLLCGDHRGNEAVNIIEFVERSLRLPKADESQDHFSETSSNTDRESCDSISEIIALDYDFDTDRAFKSPLSRDPDDASAQPGFGSSGFAVPASENGRILALVHAKGNMLYTLNDIEGASKAFEDAVLISAGRHLHGIQDLIRKIVSVLSLDGINPMRADYRLPPPPSGPLLLSPDRALQTARLVFARNGELPGLRYIPEGIAKKAAISTTSNSLLSLAKIFQDAMSNSSVRQRISRMPTGVGDILALYYLSLSLQPSPSTANNVGILLASVQLPPSQRPTVLRENASYPLIPGVVPGSGIALALAYYNYGLNLDARHAHIYTNLGSLLKDIGQLAAAISMYEKAVACDSSFDIALANLANAVKDQGRTSDAIGYYKRAVAASPDFAEAVCGLANALNSVCDWRGRGGVILDGGRQDRWHVDEAGMLIDAGTNGDGSGWMKRVVDIVGKQLRDGSTWGHGILREQALTQFVSQLELADSGGRWTTERRARISGAVTAWAGRHWEGQRIIRMIERAIKRAVRRWYQDKYINNRQFPSSHYPRPQLPSSLTIPSAPTVLPFHTFTCPLPAKDIRMISQRNAIRISCSTLRTPWMQGSVFPPPPPPAPHLNIGYVSSDFNNHPLAHLMQSVFGFHDASRAKAFCYATTASDHSVHRQQIEREAPVFHDASSWSADRLVQQIVEDEIHILVNLNGYTRGARNEVFAARPAPIQMSFMGFAGTLGAEWCDYLLADETAVPPETLRPSRRNLDLEDVIKDQESQEQGQWIYSENIIFCRDTFFCCDHAQSESREKQPSWEEEQSRRWAMRKELFPDLPDDAIILGNFNQLYKIEPTTFRTWLRILDQVPKAYLWLLRFPELGEKNLLRTAKEWATESIAKRIIFTDVAPKHLHISRARVCDLFLDTPECNAHTTAADILWSSTPLLTLPRYKYKMCSRMAASILKGALPRGEEGQCAAAELISESDDQYEEFAIRLARGLSYRIHPSGYGEGVGRLGELRKLLYDSRWTCALFDTKRWVRDLEDAYDESWRRWVENKGGDIYL</t>
  </si>
  <si>
    <t>&gt;7705_g</t>
  </si>
  <si>
    <t>MNIDNHFGDNGSGQSQSTARAPAKRNRIQLSCSNCRHSKLKCDRNSPCGPCLKKGRECIFPAPAPRKKAPVSMQNRMRHLESLVKDVMSGQTPAIFSAIGSQILSSNDNVERSPLKDSIEAMSLKPTNGSFGQTEQVPSGQILAGNNESTYVGATHWAAILGDIEEVKSYFQEENITADEDIKPYTSLVYNADSPLTQFDLLEALPERLVVDRLVSRYFNSNSPALHIIHKPTFEHTYRDFWIDPESHPISFLGLLYSTMLLATIGGAYIGRATPEPGENPMDMICTFRSCCVQCLVLSNYTRPGPHTMETLLIYLEAMFLLTRDDQMQCYLLVGNAVRLALRMGLHRDPTKVGGNITPYQAEMRRRIWHQLIQIDLLCSSHTGLPGMMQSIESDTHSPRNLSDEDFDENSTELPPSRPETQLTPMSYTIGKGRICCEASKITALANRLTLPPYEEVVGLDKLLNEAFEKIPSFFKLTSSEVSITDTSERIIKRFTIATLYQRSRCLLHRKFLMQVDTHPEYIYSKKVGLEASMELLHYQEMVHRSCFPGGPLAGDRWFLTSLSMHDFLLAAMIIYMSLTHLIQEDVAAGKIGGTLSPQGHDLLRSLKTSYSIWNEMSGDVAEATKAKVVIGGMLHKVYAALGHEFLLENNHVSSNGVESQLNGFQPMNTNTLSISGDSIPSMAPASTTPSWDLGTPMDFDFNSSQLQPLGSMIDMPNDFDWDSFDKHFFPNTKADTPQLWSDSPQDIDLSLELVNDNSYYQ</t>
  </si>
  <si>
    <t>&gt;8827_g</t>
  </si>
  <si>
    <t>MARAIVGDSEDEDLSSDASEVIPAARTKLEEKARPKQLRRAERQQRSTSNDSIAVVISGPSNPWEYAPFRGDTTVESVLEEWLGQDGKPWFKIEFEDGSQDEVSRDKLLKLRNGQNALDLFHGDSGTSDEDEMSSAVGKRTRTKTTRNGYVDSSTIPSFLEEESDDGSTIKKRRLSNNNVLRLSNASTRRSSRFSSRGASRNNIQDDEEDDKEGADELAGDIPESGQDESAEESEGSDITFEKPKRKRHLTSRGRGRPKRIVDYELSESEPERPTRRSGRERIAKSMKERDMDEEIYADEPLNVAGPKVISIREIYQPISKQSLFYQYHNITCDVCKGTGTNSNKGASQLIHCQGCSTSIHKICLGYRSGREHMVTKIGHENFVMQCRRCIGVAIKKDPLAARLDTCPACKRPGSACKAFSPKRTAKQEEKLREENNGDDPITDVNEKLITNEENLLFRCTGCERGYHFEHLPALKPSSPTPDNVKELRYERLKQYRRWKCKDCADVASKVQTIVAWRPSSRDNYIEGETVEDIKEDDKEYLIKWEDKSYFKCSWMPGNWVWGATVGAMRKAFIRRDEGINSLPKWTFEDAIPEEFLRMEIVFDVSYADDFQPKNEKADKAAIHMVEEVFVKFQGLPYEESVWEEPPEPEDKDRWSDFVAAYNEYVAGKYFSHQTTSTLKQRVENFQSLNFSKKVELKGKQPSALTGGQMMPYQMEGLNWLLYNFHQKKNVILADEMGLGKTIQIIAMLAFLVKDNPKCWPFLVVTPNSTCPNWRREIKKWAPSLRVVAYYGGKHAKQMAMDYELYPEKCSDLRAHVVITSYEAPVEDRFFRQIKWAGMIVDEGQRLKNDESLLYSALKALKAPFQMLLTGTPLQNNKKELFNLLQFLDPKINAAKLDEEYEELTTENLPRLHELIRPFFLRRTKLQVLKFLPPMAQVILPVTMSVVQKRLYRSILSKNPELVKSIFGQTKTALSMKDRGNLNNILMQLRKCLCHPYLYSSAIEETKNLGEVELHRNLVDASSKFQLLEIMLPKLRERGHRVLLFSQFLNQLDLVEDFLSGMDLPFQRLDGTIGSLEKQKRIDAFNAPDSPLFAFLLSTRAGGVGINLATADTVIIMDPDFNPHQDIQALSRAHRIDQKNKVLVFQLMTKDSAEEKIVQIGRKKMALDQALIESMADEDDAGVDVESILKHGAAALFNDDDSNDISYDLASVDKLLDRTQIENTNTDEEKTAESQFSFARVWANDKEDLSDSVGNVDSEPVAPNFSVWDKILKQREIDAAEEAARNMQTFGRGKRTRQTVDYKKQIIDLDDDIPDSSPMKPKKRHGKNDESADDDFPGADGSNEDEDYEVELDSMDVLDGRRDTIQKGRKTSHSKSKKALASIAKEQQGSARDAKQQGSITKVSITKVSLVKQSMTKKSMSKQSMPMQSFDDSSQSKHAVNTPKAKKNQQHPHITLSQQAAELELEQAPRSSKKNKSLQQNANRKSQPLPRIQTINSSSGSVVISPQPPDNLLNPPNSLQYQQTVQHSSHAQAERGRHGFQGQPSQHSVQSTQQFQSKPPFETTNHHPHQAETRQPLAVPATGPIPRPGLHGPAPNGSGRHSNERGTLQPVPSNWSNGEPSRQPNGAPDSKGHRRYFCRACNSEHVTGQCRLQAQGVELCGLCGIAHFGLRNVCPHLKSEVQIRLMLDALRHSKEPKARVDMAQIHLRMKLAERSARKHK</t>
  </si>
  <si>
    <t>&gt;2593_g</t>
  </si>
  <si>
    <t>MNAIVRPWVCTQCAAALPRSTRVSLRRNNLTRHLRNYTAHNYPRDGRPFRMAVIGSGPAGFYTSLKVMSKIENSVVDMYEHLPVPFGLVRFGVAPDHPEVKNCQDRFEELAGSPRFNFIGNVQIGNEASQLPLQSLFPHYDAILFAYGASKDKTLGIPGEDKLNGIYSARAFVGWYNGLPEYANLAPDLTLGEEAVVIGQGNVAMDVARILLQDPDVLRSTDITANAIETLEKSRVKRVRVVGRRGALQAAFTIKEVRELMKLPSVGFHPVESTLIPEDISKLPRAPRRIMDVLKKGTAALPSETPKSWSLDFMLSPKAFNASRKNSSNLGSITFEKTSLSPSLFDPAARANGTGEHVDVPAALAFRSIGYKSEPLPGFSKMGIPFDSGLGIIPNDVLGRVLAKKDNPSESGSTNHRLPGVYCAGWVKRGPTGVIASTMTDAFQTAESIAEDWYAHETFLNERQSTSLGWEVVKDEASKRGCRRVSWEDWKKIAAAEKAKGTKAGKEREKFTKVEDMLAVLD</t>
  </si>
  <si>
    <t>&gt;2484_g</t>
  </si>
  <si>
    <t>MITRAFARMGAGQSKPGLASTSPTRRPEDSLQDDQLTASQETLLAQQLPVQTSSTSTKSKRASEAKVNSVLVSGGGEFLPHNLGRRVNLPARATTQKQVEEVPSFEPPTKKVKQSATEVVEPELLDITDPVTKELLQEAQPKDHEQNQGGVKFEGANIGGNDQIGGYFEETKEETLDTSEDVLKKVDELVEASIKEEKESPRKKANPYNLTPGVSPFPQHVMPTPEACEEVHRLLTELHGDFSRPLVIPQASMEVTGCGEVPDMLDALMRTLLSAATNDKNSNSAMQGLEKQFGQRFSGSVNWDAVREADLDTVIKSIKSGGLANRKGDYIKRCLDFVYQHNTGRLNALLQEKQTSKLQENVDAKIFKLKENMLSMDYISEMSDHNDAIASLVEMPGIGPKTASCVILFNVQKPSFAVDTHVWRQCKWLGWVPPTASRTKAQSHCEVRVPDHLKYGLHQLFYNHGRTCGRCKSNTNWGTKKWRDTVCPIEHLVTRMEERKNPPVKRTAAMRDKRVAKKGGRGKKREDFVDETDGSGIEMEDVGSEDDEDGEGKKEGDGGDGE</t>
  </si>
  <si>
    <t>&gt;4168_g</t>
  </si>
  <si>
    <t>MANYLASIFGTEADKVNCSFYYKIGACRHGDRCSRKHVKPSYSQTILLPNLYQNPAYDPKNKMNASQLQNHFDAFYEDFWCEMCKFGEIEEVVVCDNNNDHLIGNVYARFKYEDSAQKACDALNSRWYAARPIYCELSPVTDFREACCRLNSGEGCVRGGFCNFIHRKNPSPELEKELELSTKKWLRLRGRDERSMSRSPSPEPTRKRY</t>
  </si>
  <si>
    <t>&gt;6774_g</t>
  </si>
  <si>
    <t>MDFMRPRKNGIQPNRPVVRIERVRDELEKKPTRLPPKLAASKRELERKSRDGSSANSNGYASPSTSSPASPARSGSQQRLLPPRRKAPRSKSPIQMRLESDSDDDESPFEREETPRKRLKTDRPIDMKRQLRSKEAFSAESGGTFEMIHAADIVSGVRKSKLAIHTLTTDNVTVELKYPSALCRERYDLVFGKDKIDPTQEIQDIAKIVTKVYLTPEQAQPFTCPDTGIHRKIEKAKNLLSRNILNKELLSGFKSAVDAYNSAIEALVKEGHLAENLDIIHELPLDMIRIILRQVYDRAVSPKVDLLRQYENGTDNVYGELLPPFVSKVLEETRLRSDQIFVDLGSGVGNVVLQAALEVGCESWGCEMMENACELADAQHKEFKARCRLWGIQPGKVHLERGDFLENQKIQQAMRKADVILVNNQAFTPKLNQRLTDLFLDLKNGCKIISLKSFVPHGHTITKRNLSNPVNLLEVVPGEYGSDNVSWTDAGGNYFIATKDDQRVRRMMNE</t>
  </si>
  <si>
    <t>&gt;8319_g</t>
  </si>
  <si>
    <t>MEKAKQAVSGFLAKDGKHNTTVHEIVNPSIQHENVVPTRHENITTAVDREVHQDHYHTSVQPIQHKEVLPESHTHQMGSVEHRNIKHGNDDHVSQRLKAEAAQFKDKQEVGETQHTSSAAPTMVGEHVHHHVHESIQPVIHKETVQPSVVHTIIPVHEVHQNETKHHTATQLPAVTMDEFRKQGGSLQGREERTDAFEGEPKSVGGTIGGQGARGTTSLTEKDSGVHRHGNATTDAVNSGTNAPRSGIDHGHGNGIEGNDYVGKKPSLILGGLSVPDTPLITQAIALAKSQVSTEVFNHVMRSWLLGHYIASQLPSLQDRDIELHAITAILHDLGWSENSPLVSSDKRFEVDGANATREFLAREGGGKWDKHRLQLAWDAVALHSSPSIAMFKEAEVAACSAGIIADLTGWERAYGGVLNEEVWAGIAREFPRDGLKDACIGAFCRLCIRKPETTYDNLAGDFGVKFVEGYSRVGKRVLDIVEALED</t>
  </si>
  <si>
    <t>&gt;5441_g</t>
  </si>
  <si>
    <t>MSRPQSGQTSQQDGTSPGTSATSGALIRSTESIAPLISDLMGSEVVEIRVGQKGKEVSYTIHKKLLSVTGGIFHEIARSRSETARIFALNDTDPAVFKLFVEILYSRRVPEVLPSATPVACAEMLKNLCRLYAMVDQYNLKQALRNRVMDKVQDGFLKLGRLPEPGLVKAIYQNTSPGSQLRKFCAASLVFFLRSLHYVNNGSLKKLIKADDDIMDDFLEAVRKFCDNQDPRIRNCHGEFGSCLVCIDGPSHGSTDGIFPCYFHIHDQNQVRIEGRDSSDLENTGLFPDRGCYFWPANAGENSE</t>
  </si>
  <si>
    <t>&gt;4858_g</t>
  </si>
  <si>
    <t>MQCDICFRTGGSRLPFLCPIDARNKLYEPRIQSAQVLLDKDALDRQVTALLLPNSRGQEPQDGPDAGSKQRLAISAATSQKDQALDRTRQIITQADDLREKVNSAREEIARRKATLARRRSDLASASNGIETRRMRQTEEVEKSIRMTKYKWNQGHSTTASSRAYLCGEAAKLYGLRRARTSDGREEYKIGGVAIMDLRALNSTFMPALDYENANWFAAANSAQISTVLSHIVHLLMLATHYLAIRLPAEITLPHRDYPMPTIFSIASSYKHAEVPFPGTSFSQSSNTSPSASRHTEQANQPRPRPLFINKPLPIVATEDPSGHALFLEGVALLAYDIAWVCKSQGIPVGENNGKEGPGFDDIYNIGRNLYNLLIGPRSRPAPSGRTPSIQMTPAKGGRDSDAEVDDKKYMPVLIVGRYSHGTAHSFLGSAEGTEFIRSWKLPGPVKLADNLKSKLLSEVAAAEWEVLSEDAWTREDEMGEDGVVVGPGKEAKRQAGLGNQSFMSMRSELEAAEAITGQMDRKPGVNGWTKLKPR</t>
  </si>
  <si>
    <t>&gt;5710_g</t>
  </si>
  <si>
    <t>MPHGAYDDGELEISLARSQDRRAQNKPPDASTRRAPNGHNHRSAEPAPQKKAEQRIGAYQIIRTLGEGSFGKVKLATHRVTNQQVALKIIARKKLISRDMAGRVEREIEYLQLLRHPHIIKLYTVIKTPTEIIMVLEYAGGELFDYIVQNGKMKEDEARRFFQQIICAVEYCHRHKIVHRDLKPENLLLDDNLNVKIADFGLSNIMTDGNFLKTSCGSPNYAAPEVINGKLYAGPEVDVWSCGVILYVLLVGRLPFDDEHIPSLFAKIAKGHYVVPNYMSAGAASLIKKMLAVNPVHRATIEEIRMDPWFMKNLPAYLQPPVEEFLDTGVDPTKAITPKLIAPHASLAVQEKLHDQVTEKISKTMGYGIRDVQEALAADEPSAIKDAYLIVRENKLMQANQSLSDDKGQLLFQVPSPPAWNDGIKLGSAVSPPASPLIKEPSGHAQPLPIRSSPFMDAMSPRSVGSLGTDRSPRPYVNKIGVLPSSLPQYHRDFMEARRSGRNTTSTLSVTHAEVDSPHPQTEAEKAETARRLNPHSRSQIKLDEASKRPAGMTPVPQKRMKPTKWQFGIRSRNQPLEAIGCIYRALQKLGAEWVLDEDWDSRLGDRQEDDRTNNNSFVTDGSGASLHHSDSMLRFGAVDADAHYKLPADPWVLRVRWKKDDLRRHSVASFASTQGSAPSQELASPPKSSNQTHPDPVDNVFMHLDIQLYEMEPGVYLVDFKCAGYETAEGCCLEEKDVTSPFPFLDLASKLIIQLAEAD</t>
  </si>
  <si>
    <t>&gt;2210_g</t>
  </si>
  <si>
    <t>MKSPAATLSGVMIPTSSAGPPDTMDNNEKTVPTSAGPTTPPSSASSPATIDHSKKAASIANDADMLPSDLLHTTLKDEKVVPTQPFPKPGADTTEIRIWIRNWFERHKIDINTYPEIKKAIEKVSWNGDEIHRVSCFDMEWGLRAYGLNLYALDITYDINEGRDAGNAAASKARAAADKARIAADKARAAGDKALKANDKARDVGDRALTASSKADTAARKAIAATSNSATRREASAAIVKSSDTTEKARITVRMFRIAALNALHATEKARVTAEKARVTAEKARTAGNKIGKADETDEDIETDEDIETDEDIETDEDEPGEQRTASEQSAASEQSTASEQSTASEQNKVSNSNCVSSLRLIAN</t>
  </si>
  <si>
    <t>&gt;7644_g</t>
  </si>
  <si>
    <t>MSDQSLKAQAFDFLNQLRSDPTGRQACVQLFTRTPKCSDVVRVVSLDIINNAIQTQQVDGASLGHLKDTLFEYIRRTYGPGSQDQLDPASLQNKLTQTLTFLFIASYKQGWESFLDDFLGLTSTQNGGTGSNMDGTVLYLRILGSIHDEIADVLVTRTAQETKRNTELKDIMRARDVAKVAASWQLILTHWRDQNDGVVEMCLKVVGKWVSWIDISLILNQDTLNILFQLVGRTNSINGEDKVRDAAINTFTEIVAKKMKASDKIGLIVFLNLGEVVAQLVSSPALHDLRTTSSYDTDLAEAVAKLVNNVVSDIVQVLEDNRAEAETRAQAEQLIQSFLPLLLRFFSDEYDEICSTVIPSLTDLLTFLRKAKPLPPTYNAMLTPILNAIIQKMRYDETCSWGNEDEQTDEAEFQELRKRLQVLQKTVAAVDESIYIDILSNVVGNTFQRLDQQGGQMDWRDLDLALHEMYLFGELTVTNGGLYTKSQPSGEAAKRLIIMMSKMVESNIASFAHPAIQLQYMEICVRYCSFFENQDKAFTAQVLEHFVRLVHHDHIRVRTRSWYLFHRFVKQLRAHLGNVAETVIQSISDLLPIKAEVPSEVSANDDMSSDESDHSAGATFNAQLYLFEAVGSISSTSTTPVEKQVLYARTIMEPLFSEIEKNLTAGKSGDAQAVLQIHHTIMALGTLAYGFSDWTPDKSSTAHNAPVKEVSEEFGRAAEAILIALEALKSSFDVRTAARASFTRLVGVLGSRMLPLLPRWIDGLLSQSSSKDEMAMFLRLLDHIVFGFKTEIYTVLDSLLTPLLQRVFAGLAEPITGTDDEIQLGELRREYLTFIQVILNNNLGAVLVSETNQGFFEPLIVSVTALAGNVTSGTGNLSASRLAFSVITKMADLWGGDNVATISAQPVSSGSTPTPSFPGFDRFLIERFHPICWEVLKEPQFRPASDAQVKQVLNEIASLEQMIYMKTGVMFLEHLQQSFFPAMGIDGTEFIKYMTTSVDRKVLAGYLQGFLKQKG</t>
  </si>
  <si>
    <t>&gt;5602_g</t>
  </si>
  <si>
    <t>MDSKVNETIVPSLDTPKYTEAKDGIKHPEQVNKPASGEIEHGEYLPAGVKWTAEDDHLSDWFIGSVDSGTTSSRFLIFNGKGTPIASHQIEFDNIYPQSGWHEHDPNELFSSVEECIEKATKQYLEKGYKKNQIKAIGVTNQRETIVVWDTITGEPLYNAIVWPDTRTTSLVRDLKKKEGADKLQDICGLPLSTYPSSVKLLWLLRNVEAVKRAYDEGHLAFGTVDTWLIYKLNGGKEGGIYVTDSTNASRTMFMNLHTLQYDDQLLDFFKIDRKKVLLPRIVPSSDKEAFGALRGGPLDGLKITGCLGDQSAALVGQQGFSPGQAKNTYGTGCFLLYNVGDKPVISKYGLLATVAFDFGAGRKPIYALEGSVAVAGSGVKFLMNNLGFIKHSNKITELAETVKDNGGVVFVTAFSGLFAPYWIDDAKGTLFGITAHTQRGHIARATLEATCYQTKAILDAMAKDSGHALESLAVDGGMSNSSLCMQTQADIIGIPVDRPLMRETTALGAAIAAGFAVGIWQHFGDVKKINTEDRTIFVPNPNRKKYQAMFRKWEQAVEMSKGWVLDSDEDSSSYSGTEENPNDDASSSYSDIEETSKEEEEDDEGTKLE</t>
  </si>
  <si>
    <t>&gt;4311_g</t>
  </si>
  <si>
    <t>MRFALMLFAALLPQKPWATPVASHSELQVPLEDLTASSHPRISSSRQLHGKFLHLTDLHPDPFYRTHSSTAEDDACHHGKGPAGTYGAETSDCDSPYALINATFDWIKENLQDIDFVVWTGDSARHDSDEKIPRKEDEVLSTNKWVAEKFTEAFRNPKGLSIPVVSTFGNNDILPHNILLSGPNKWLKRYTELWSDFIPEEQRHGFERGGWYYVEVVPNKLAVFSLNTLYFFGRNAAVDGCALRSEPGYEHLEWLRIQLQFMRERGMKAILIGHVPPARTESKQLWDETCWQKYTLWLQQYRDVVVGGLYGHMNIDHFMLQDTKQVDLLTLLQGGDVGVREEMDDELTIESATDYLEELREKWSNLPDPSPAMKEYAAGSPDQEGLEPDKKKKGKNGKGNGEAQKKTYKKIGGPWGERFQATLVSPSIVPNFFPTLRVVEYNISGLENAITWADTKSFRAPVPIDWLKPFSEDVENSDQPKDESLGYDQDSESNSKKKGKKHKKDPKKPQNPNLIIPSPPSKKSIPGPAYSPQTFTLLGYKQYFANLTRLNNDDPALPGEHPEDEVNSNKWREGKHKGKHPKTTRPNPRPFNFQIEYDTFTDKVYKLKDLTVRSYIKLAHRIGQYKPESGDEKLKSLDEGFDIDDSDAFSGEAQNDDSVEIDVGKKHKKKKHHRQHKKNKAWLRFVQRAFVSTLEAEKAQAFELSGPEARAEVEQHDGEL</t>
  </si>
  <si>
    <t>&gt;5917_g</t>
  </si>
  <si>
    <t>MDDLNGLDWSATSSATKSKAPTGTGNYCPALRPTPPPQLSGRNTPLSAQGSGAPKPSFAPPKSSTPDSFSNLVSFGSSKQTTLTLQEQQEKLQAEKRKQEAEKRKQYEAQFGHTQFWDQLGNKGQSQVSIPAVGSRTATPSVKPISATPPADPSRAVSSPTINGSSIVSNGPDHDLFAAFDSETKVDSSSYYPPPPLVPSNGKSTPAPVAKEVPDLRQPQAWEQQSSLGGEVLGDDDDPFGLGQMKQTSVPVSIPSIDDDTDFLGDLGKPVEEVRRLSPAPKAVASGPQSEEESEDPWDKAVAELVDMGFTAEQSRRALTESGSGLDIQAAVGWILNEAHRQAKAKQQGKAIADDSGPSNGDHRERPRDTSRRENTPAWMQEEARDRSHPRRENNKSPNSESDLSAAAAAVGSKFLKTANSFWKQSQKQVQKAVAEFQQQDSDPSQPKWMREAAEREQEERRAVAEGRFRKEKASIPEVTDEALMLEGDSRPRPRKQRAPDPPSSSSSRASRDTPPAMSKPQSERAMPRWQQSVPSGPRARITKQALEEESAQAYISPARRKKTPQPAPSQPEIDILFSSGPSRSAQPTRPAQRSTPIPSKPSTPIPTRPKAPTRNIPSLSPTALANSTQHRLAGTAQFKLGDYAAAHESYSASLSVLPPSHPITIILLCNRALTSIKTGVPKSAVSDADTALALIGVSRGDGETIDLGPGEGGGVKDMNEFYGKALTRKAEALEHMEKWKDAVDVWQLCVESGVGASTAIQGRQRCEKALAPKPAPSRPATSTPKRAPRPRPAPSALSDLNGSAGRDSAAVKRLRESNKEAEKADDEKFALADQVDAKIGRWRDGKRDNLRALIGSLDLVMWEGAGWKKVGMHELVQNNRVKIHYMKAIGRCHPDKLPQDASTEVRMIAALVFATLNESWDKFKAQNGM</t>
  </si>
  <si>
    <t>&gt;4323_g</t>
  </si>
  <si>
    <t>MSDTEKPQVMQEEEGHDFDYESGSDSEQQHQAVAHPQQQGQRTMQRARQQQQQPNFQGQQQQQMMPVQDDRVTGNMGGRTGAIRESRIKDRPVPKEERDSSLKIKIELDLEVEVDLYARVKGDVTIGLM</t>
  </si>
  <si>
    <t>&gt;3214_g</t>
  </si>
  <si>
    <t>MRFATLATFTGLAALSAATVPPFTNPENFNITNGGQHGNGAGPHRHNPLSVRRAAEIAKQLQARQGYGAVTGAGLNWYSSSVYKGGAGNTGYDDPNYYWCFSGPASSFPAFGSWMNFELAFNLAQSVNMNLEESGEIQGEIWNAILSVSAASQVDARLILAVIMQESTGNVYVGCTQNGWNCGLMQANIGSHSYDSSNSQGSINQMVTDGTQGTSGGPGLVQWFNDDNYEYGVPDNSNGNPYNVLRGYNSGNIPDYNQLNNAGSDLSTNAYVSDIANRLQGWTGNDPEGYRASCGW</t>
  </si>
  <si>
    <t>&gt;8950_g</t>
  </si>
  <si>
    <t>MIIGVMPIDDNSDIEKEKQDEEKQKEKGNEPDPPPPPTELPEIPAVSRAAISPSKSEVENPIVKLNPPEPAGLNAISNEVLALIAQFVGTFVFNLEDKVCILPEPLYLLNLAMSSHRLYDIVSPILYTHFHQRRSTTSDSALPSFLCAILRKPKLARSVQIYHGFCPPFGDARFVPELKLDSVKEGDWGLIRRVANRFALDLGVDIHETLFKLLGGDWDAFSALILYRLPNIQEVEFDGISHSPGTLDSSLIIKVMQNSAGLQPDSRNWKKLPLQKVRRVAFQGRRFEESIQIQNLFPFLQLPNLQSFACRAGQLELDSIQLLQLSEKLAFNITELRLHNGIMEPEALALFLRCCPKVNILYYHHDEESPLAFVPPEFLDAITHLKPCLEGLAVVSDTYGMAEEAMSPFGSFGGFESLRKLSV</t>
  </si>
  <si>
    <t>&gt;17914_g</t>
  </si>
  <si>
    <t>MFRLAGPDRDFGTGPDLPKNIWD</t>
  </si>
  <si>
    <t>&gt;9504_g</t>
  </si>
  <si>
    <t>MPSKIQLDENLWFLYVCLQKSDLKTINFAAVGAATSLKPPAARMRYTRLRRQIESGTLIGTHGTPYNGGSDKIKERNGKRKRKDSPGPDSKTEEFMGEERGQMVEVKAEPTSDSFEDSSEEGGSDADSEDEMPLAKLRKTHPIPPLLPSLPARVSVPSLASVEKQGMETFGNQVGITNVADKSGPSISRYILPAIELQKRSEDLGGMRKGKGTCLVGGGALNVAPFTSGNPFAGWGDVKFGGGGRGRVRESVKLGLEVMVEVRGS</t>
  </si>
  <si>
    <t>&gt;1108_g</t>
  </si>
  <si>
    <t>MEIAHTNNIQGGGDKIPYPKHVWSPAGGWYSQPSNWKANTAVFGVVIFGITAMMWKLSAEREIRYSFPKEGRFFPSRYWSKQIIEHEKAENKKNGSS</t>
  </si>
  <si>
    <t>&gt;9220_g</t>
  </si>
  <si>
    <t>MAINYLILLSRQGKVRLAKWFTTLSPKEKAKIIKDVSQLVLARRTRMCNFLEYKDSKIVYRRYASLFFIAGCASTDNELITLEVVHRYVEQMDKYYGNVCELDIAYFILDELLLAGEMQESSKKNVLRVISAQDSIEDTEFQGSSRTINMKFLPIREFDNVTSALNFDTPDCHVIGGCDLYTTKAAGSDKKLYRNIENSLESQYESLLRLSASVSPPLDESPLNLSRSSPFGPLSQVSSRRTFAYLIATLNASHPDYDFSHILRPADFRRERNLKTVINTIDSTLYNLRPSLGVTLQVPPQTSYSTAPSASPTSAAWGPQMWSTIDKEMALKECTVYCWAPPDEPFDGEEGGYDAGANKRARYWLGDQAANLSNNQDADMEDEEMWNEDDQVDVDYSDVMFDGDEYSDDYDDEADDEADAQVYKAAVRGVSEDIAASMEMDD</t>
  </si>
  <si>
    <t>&gt;2149_g</t>
  </si>
  <si>
    <t>MSGAAREIRGGLLQRSHASTDTMTWGGEVSPNSIIISNPTTTTEHDFRFPRRPASQLPRDALSTTPHIGLTHPASPDSRASALDTLDSSTAKSARQELLHESFFPTWKDDAAGDELDSPDEMQRKDPLATQIWKLYSKTKKQLPNQERMENLTWRMMAMSLRKHRQEEAARLSKQNTNSSAPSGIAQLRKTSDQTPTNAPDYNNADLMNLDDFIFSDNISTPSGLEMPASPEVVKKEVEKSSNAVASAIPIKMRKEPSQFSVPQSVPVPHHNPRTNEEFNYIQRHIRKTSIDERRPRKRPADFSPQVPAVNSIMIPNDPDNDIDLNEYSLDQLHPPGMMQQAHHNLPFGLDTFNMESDPIITSAGPFQQNFAFSPSQSPLVQHGPFSSIYNNASMTSSSMNSNDYYSPPGSAYPSAVSTPQPIPENEQMYFQRNMDMRHQRPQAFNHGPSGLSNSMGPQYIYNANGGSMFTAATSAGPSNSYTSPGGFGMAQHINPSQVFQSEQSVRSPGVPLNQDNMFSFGGDSDDNEDEEGAAFADRTLMMQHDFSQSPMDESNMEMGPGGLQWDATLPGQFNTQAARYPGGPPRKQVTIGGTADMGSSPLEWDGSGGSLGRAHASTQSVSDNRSRNGIDRRQKIPRTASTPNTALMGQRNSIFEQHMIQSGPNSPPDAGNMSGFSSVVPSRPSSPGGSKHGSTTNLIAAQGENGVPTTCTNCFTQTTPLWRRNPEGHPLCNACGLFLKLHGVVRPLSLKTDVIKKRNRGSGATLPLGGSGGAATRASKKMGSISTASGPITRKNSVVTSNTNTAPNTTPNTQATTPTSGRERSVNESQSPPSLTGSAGNGGSTASTPTSYHGSAGSSVINTGVSGGKGVVPIAAAPPKATPGPGAAASTIPRNVSTTQTKRQRRHSKSVSTIESMDIDSPENSTGSNEAAKSVGMGMIGNGGGGGSMSNIGLANGFGMTTRPMGPGGIGMMGMGVMGGSGSTGMGMAGPNGVAGGAGPQEWEWLTMSL</t>
  </si>
  <si>
    <t>&gt;7791_g</t>
  </si>
  <si>
    <t>MPPKAPRYDDYRVAVEHIILSSSDTDYLDQLIPALKDATNSNRTPGLMQSLSRYAEERETDIERIGMTKHEEFLNSVNQLQKVREGTVNLTSEILKLNQSIQESTEKLAKQKESLVDTKAIRQNIAEAAEALKESLKILHAVNQAHELIRKKKYYAALKALDDLQNEHLVPTIQNKYATQHKLADIIQKSIPSSQKVISEAVMTDLNTWLYRIRETSQFLGEVAFYHTELRRTRQKERMESNNYLRAFKLNSAIELVFDESEEFDVLDNEELRVDFTPLFECLHIHEALGQSDKFKAEYAATRRRQKELLLPTAVSLDQDDDDNSLSSLLEGIAGFAIIEKATIRRVPNLRSSVDVDELWDSMCQSAITLVSKALDRIDTAETLLKIKGVIALFIQTMDGWGYSVSMLDNFLLTLFEKYAELLKQRFSDDFQEIVSTDDYMPMPISNLDEYDKVVNVSWFTPEKSREELTFPCVLPFSQMYPLCCIDIRNFLNQFYFFSDDHFQHPNVIDETLKKSLDQLLSEKVCMSLVERLNSQYLGQIVQILINLEHFETACRELEQLLIAARSSTSAGGPIVLDATEEFRSNKKTAEKRIFELVNSKIDDLVETAEYDWMAPTLETEPSNYMQTLTRYLSNIMNSTLLGLPREIKELIYFDALSHAANMILASALPLSADVKKINPNGVAALAKDVNYLADFVETLENAEILRDNLGELQQTVLLMQTENPDEFYDVSIRNRKFGRVDAMNGPRILEKLTYSVTSPATKTSAGYSGFSSRFGMR</t>
  </si>
  <si>
    <t>&gt;4641_g</t>
  </si>
  <si>
    <t>MSKLIVVLGATGNQGGSVVDEFLRDPVYKVRGITRDPDSKAGKELAARGVDVRKGDLLDLQSLKNAFEGANVVYAMTPDFWTNIPLAGEASPDRTVLEKVYDIEVKQGQNIVEAALTILLTTLEKFIFSALSAVKKISKGKYSHVYHFDAKAEIVDSIRSDHPDLAKKTAALQLGFFANNWKGPSPIRPAKQADGTYEIAACGPGTALHPFVDPNRDPAIFVHALADLPPQSELKVYFGYSEKLSLDEWAAVLSKALGSKVNYKELTIDGYDERIPFLKGIGRELGEMFAYSAEYGYDGRQEGVIPMLDLKLRRPPILMEEYARNEDWSSLLSE</t>
  </si>
  <si>
    <t>&gt;7538_g</t>
  </si>
  <si>
    <t>MVAAGRVESWWPPLDDDLMAESTEEQPGKQAECVLVAKQCPASNISKCGVPTSERVPVWNDAGALSGQSGGLGPSQMPSHGQHDTGLFQLCVSWVQYESAVDAGESVEAIAVLILAADVADLADAHQPKPTVTGSMPHL</t>
  </si>
  <si>
    <t>&gt;3965_g</t>
  </si>
  <si>
    <t>MLQVRETLFAALVRSLLRTKSLLQTILDIWVSPAAIRGDDADKNGSSYGGGKMGAHTFMKVVERAFGESIGKARLLELSDGLKAQLLESTLDNPQCMLPSYNHQLPSGQERGTFLALDVGGSTFRVALVKLSGRENVGEESTILRRSTFKIGSPVKQLKGVLFFDWMAERIEETLSGEIEEHRPSNEPLSMGLAWSFPIEQTSLRSGLLQGMGKGFLAAHGILGQDLGDLIQDACSRRGLNVHLNAIVNDSSATLLSKAYVDPTTRFALILGTGMNAAIHLPVHLFSPSKFGSRPAEWFDSAKHVIVNTEFSMYGGGILPATKWDEMLRANHPKPDFQPFEYRVSGAYLGEIARLVLVDGIRMAGLLGGVVPPSLKEQYSLDTETISRIEGDRSFNLAAARELFISRHPSPHLPSMTDIAAIRLIASYVTQRAACFLAAGVHALWGLRNDAESILAQDSSHTLVAYNGSVLENYPHFRETCQKQLDSLVKASGGREGCVELMFAEESSLLGAAIAGAVAC</t>
  </si>
  <si>
    <t>&gt;7324_g</t>
  </si>
  <si>
    <t>MADPALSKDFDSACKFAWKVYKSCQDAGWAFDDVARAVISLHSRLLDFTHDTSRQDWNGRRCADDDRTTYGQLTVDCMQTLQSLDTLLITYKNNHKHRSRRRQWGDVSSSAPEINILKEKLGAHTSMAAEVASRLKPAEGREERVSARNELLDDKAGKKFDAPAQMAVGIDIDSNGGKESAQAIWANLLRQQSLVMAGVGGSGGSGGSIGGSSGVFRNNTKCEPKTGPGGLGFENRGGGIF</t>
  </si>
  <si>
    <t>&gt;17924_g</t>
  </si>
  <si>
    <t>MSCNKHKTSKEL</t>
  </si>
  <si>
    <t>&gt;4296_g</t>
  </si>
  <si>
    <t>MYGDQGNKLVQHAKRTQKLEHLPPYQTEIVRAVAREVRDLDKDVSNILETIGGSFDPSQDPATACTLLVDHLCMRRNKRCLLAYHRTRTDKLEEMVWNGTDISDWASHQRSPNDGQIKTGDLGHAEGNGSSLSPEEEEYARQYGDLLAAYKGQWTDIDLTGSLEPPRDLFIDVRVLKDAGEIQTEYGWVSDSGVLMNLPLTVSSTINLTKNSQFYVRQGDVERLIQQGYLQKLG</t>
  </si>
  <si>
    <t>&gt;7410_g</t>
  </si>
  <si>
    <t>MVPVGRDGAQEQQLAAREQRPAIYGAELRSSKVGLEIPQHHLYLARRRNQFLFPANFSTPPGRSLRICLQLGRVIAYSSFEMAPIGDNTVQGLQDLVNKLESRVKELEDKVTHAQGGAAPAPSGSIRMILMGPPGAGKGTQAPKIKEMFSCCHLATGDMLRSQVAKKTPLGKEAKKIMDQGGLVSDDIVIGMIKAELETNKECKGGFILDGFPRTVTQAQHLDAMLKEKNQTLQHAVELQIDDGLLVSRITGRLVHPASGRSYHKVFNPPKEDMKDDVTGEPLIQRSDDNAEALKKRLVTYHQQTAPVVGYYQKTGIWKGIDASQEPGQVWKSLLGAIKDQEPATRSRSSSLLSRITGH</t>
  </si>
  <si>
    <t>&gt;5808_g</t>
  </si>
  <si>
    <t>MATTTTTAGAAVASPDGEIVPFSTLPACASLCGPLFDVQGACAPPKLSTIEPSCFCSDSRLTSFDDSGTSGVSSVCGALSCTAAADLQALKTWYDGYCSSIDSDSTTTTTAGGAASTSTGSSSSSSSSSKHTSTAGTTWLDGHWKWVVMLVVMFVAIVGGWIIACMFRRRYLRKKEKEIEMRPPVAWGPHQMQQATGGYTYGDGVVDTNHTPIGPVDSPGGYQKELVAQPAPTKGKRLSKRGFFGIGKN</t>
  </si>
  <si>
    <t>&gt;7737_g</t>
  </si>
  <si>
    <t>MNGKALPTRSSQDLGYHGQGGYGGAQNGYGKENMSPTSYRSSKQYGRARGPELNGRTVLEGYRPDIMNGFEGEKPRYNPLNPSRPQSSALLNVNDAIQVHLLVETALGDAKEYELLSQEEVDELKKQCQVLTQRIDQTKQNLVIQSKYRDAAISMARLYSPTSESKKSIDGEENRPRSHTLFGHKRGESDQLREAELERLASEKKCEDLALTLWSLEKRLMEPQSRLLRHTAGILQMTHKGPKKAPRVQSGIQNGMPGSPESMYTYTNARSSMEPTNDELLFDERSLYRSADHLDGVGEFGGPVGQREDIPPVPPSKAPSREQMQMISKTEQKLEDLNKRLREVIVKINPERQATYGMPPVSRTTNDGRFPETGGAMQSHLEYLERGIITIDREQSQAPKGDPKSSQQLDETTQQLKEISLRLEESAQREEELSQKLANSEASMEETLGDLNHKVRDILLPYNPRPEPPQVTGNGLDDQLAYFQDSIKSIETELSRASNASTKNAGTSENLERMETVMMGLWDIIQSGEEESRQAKLERRQARAAQNLPEDDDMSPDEEGASNEPFSLQGFSAKVQLLYSQATKLKDQKQVLQRQIKQQRDLNSKTDAQKDAEFAQKAEELTRTTELLNRTEADGDAVREQLTVVMEKLDQMKQAEQEKDQQRSGDESSAVRAMQAELDERNKTIASLEGELAEKEQVMASVEEELQELKDDEALATAELKSKGSDYDAKIAALSAELETVTAALATFEASVKEKEKEIAAKEEEMDGMNMKLAELQTEVTIARAELDGAYGSKAQRAAEVAANPAIQKEINDLAKKNTSLAAELESLKKQPKVDPAVEENMVMLKKELEETIGEFEVMTKASIDWEKERERLEGLVDKLRDEREGLETQLSDEKVKWMGMRSPGIDASGDPMTVGGVGSTSTTVLKNEFKKMMRDTRAENAKALRAEQAERRRLEDELRALKKAQGPGKSGLSQSISG</t>
  </si>
  <si>
    <t>&gt;8151_g</t>
  </si>
  <si>
    <t>MSKQDRHEWELPHFREAHQLQGSTYGMSSSTRTPSPESLRSLPSSEASRQAVLEPNSGSANDQVVLIALQIFVCRVPQKEGTKMDVLQLIVDEDHEADHYACAWSKDLITGTPLLCVSGEDGKIKIFNVLTGKCERTFAGHGGDINDLETSPINPYILASASQDTTVRIWSLDPAHAEQPCAAILEGVAGHRESVLTIAWHGTGRYLLSGGSDHIINLWTLPKFPDKNTGTHKPTRIFYPHFSTSEIHTELVDCVAFYDDLIISKAAIENTISLWSITSFSTANPPPSPLTTPTTHDSTLLTRTAFLPPSSPIPAYTRLLQFSIPDSDPYWMRFSLSPTPTPSHHPILAFCNTASKVHFWDLDRFVGYYDSIDDFSGGKGEEGGREVVPRSKQHPFLVPFQRRNRAGALGRITGGVRNASPASSTNSSHADHNQPFASSNNVGQVDWARSRERWEKQYDIGDPLRKLDAHAVEMAKGVGFTGRQVAWSGDGEWCVVVGSIGTVVLLQRCGR</t>
  </si>
  <si>
    <t>&gt;4666_g</t>
  </si>
  <si>
    <t>MENYKPLPKRKRGFPPIATIPPTPPTSSPPHMRLDTSFTSTSTTITNEDRGSGSPRTKVAYNFQGLQLNDDRFVAEAENMVRFSGVNANEEAESQEDEEVARKRLKRHAHTHAHRKEPKLEVPETPDVRTIGKPREIEKEGAKEGRKFMVLVPALERDLTERMRRAVMGIEVDPDVLKSKYVANVKVNGMENEKRSKLEVPRAHQLVIRDSKAKGRKRFSTPPLSTNMDIEDSEPTIIDAERAALTWHDDEITGHDPDDPDDDGEGINGIGFRPTAAEAYARTQKRKQQMQEYKNREAKDARAKRSRRRKGSELDKEVEAAENARRVRFMEEMTSIIP</t>
  </si>
  <si>
    <t>&gt;5054_g</t>
  </si>
  <si>
    <t>MAMANGYIPDGVGVGPADLSRLGHAQVQRQRSMNKFNLHPARPRIASKESTTSYPSSPVSPAHPEYPPPALPVREDSLPHHQRAFPLLQNPRSNDPSRSFTSPAQIPQSLHRKPSEASRLRALNNGYRSHSSEGRHTPDRRQPDYQQQHPPDNFSRPRQPSDRRPRNASPNPSLLHGSATFPLQAHNEEPQQTAADLDPSRERGFSISSSQSTTKLPESAARPALRPSASIPDYQSPESIYSIRPRNLNNSSYRPARGYANTGTRPDSNSSGHRILEPPPRPPGYEDEEVRASFRSALTTSSSFLGTSGTERSSVMTKSSSATSIFGGRDEGMSVDDAIGMYEGGFQDSGMEDNYNKGTESDNRPESAASVEEDVKRRSRIEEATNDTLSLRETEKPLIHNSALTSNPISLPLDEMNNSKLEAKEEYVERPTTGKPGTRAEPTSFDDTRDRYGFKKKSQYVSLEEYEKWNGPYKEYTARRRRKWVAMMKDNSLPTDHPTRFPAKSMKARRFVRKGIPADWRGAAWFFYAGGYEMLARHKGLYAGLLKRAANGDMNETDDEIIERDLNRTFPDNARFKPDPAPGENRDSRRIEPETPILQSLRRVLQAFSIHNPKIGYCQSLNFLAGLLLLFMDEEKSFLMLNIITETYLPGTHEVNLEGANVDLGVLMTAIKDMMPSIWAKIGGELDGTKFDPHSMRLPPITLCTTAWFMSCFIGTLPIETTLRVWDSFFYEGSKTLFRIALTVFKVGEAEIKAVTDPMEIFQVVQTIPRRLVDANGLMEACFKRRNGFGHISQETIERGRVERRRGYAEERERAASGGGLVRRGTNKKKGGLFAIGGLMRRGANEI</t>
  </si>
  <si>
    <t>&gt;1918_g</t>
  </si>
  <si>
    <t>MASSNKAAAPSARRKSSKPTKIVKLKLSSKALQSFAAVLVKEDSPAKPSSTPSPSTLPVASTSSGDALPDSNINTPVPNGTPVPSSMPPPTEGVKKKGVKRSSGVALGPDGLPKVRGKPGPKKKARLEDGSIDHSASAPRAANGTAHKLGPKANQGAINAGLRALDRTGKPCRKWQKGGFRLKSFTGVIWEIPRWKAPPKATVESSTSESASGGSSKENKDNSQMESEKSEKSNGPADVEMASSVPASSPTPAVPATSATPVVAASAA</t>
  </si>
  <si>
    <t>&gt;17933_g</t>
  </si>
  <si>
    <t>MVRYSLKSLDELDEVERKELLSDSI</t>
  </si>
  <si>
    <t>&gt;17934_g</t>
  </si>
  <si>
    <t>MKPLTFSRLAIPISSPLSGEIVASSKTNPGASNVPSVSSLRNNDVSITESDLEPGSLAPTTSTMVHTKRALSPLAPLSISPAPSKALRSPLPLPRFLTLDTQTLLKKFISINAYERELQLLGNTDGEVLAQDRYSDIKPWDHNRVKLSEIPGLTWRYQYINASPVKLGREKDAFIATQGPPNNETAATQFWRMVWQENAEIVIMLTKTEEAGRAKCSVYWPENKGDVKVLKVGEDEYTASLTLGLEDDIKPKKEPWGRVECIDIQNQCGCELRILKLVQRVQEVINQEPGGETVADSTSSENMEATFKEESRIIHHYFFQAWPDHDVPKTADDQKALLELIHASRFRINQSTERGGNDGEHTQTLAPRIVHCSAGVGRTGTFIALDYFLQELEEGKLDKYVADPEADPIFDIVKQMRHQRTYMVQKSSQYALIYQILKDKWEERATRLANTTSNDDEMGTNNGKISKDDEDLESPLKKRKVW</t>
  </si>
  <si>
    <t>&gt;3701_g</t>
  </si>
  <si>
    <t>MPPSQLKRLKASLREQGIIGPQQSKKQKKQNAQNGVNKEKKVGRTVALNGIREQFNPFEYKAPSRKPKFEITTEHSAKPAIRRPGLAKSREEEMRRQAYIEEQQSRRKVGGIVDRRFGENDPSMAPEDKMLERFTREKQLRHKGAAFDLEDDDGPGDLTHMGQSLSLNNPALKDDFEEDDLELSDAEDHPSDDERQARKRRREDFDGEFSEEGDDENLPERKKSKQEVMKEVIAKSKFFKYERQAMKDADDDTREALDKELPHIHELLHGIVRKPPQASVIESAKMNPDRAALLNGIGGLQLNKDYDKNVRQLAQDKRAQPTEKSKPEEQIVEERARKLQELEAKRIRRMHGEQVSDDEPDEKDQPLEEGFDDEEEEDFGLGAGIKTRPTMAELGAEDEDDFLIDDDLIASGSEVDESEDEMSTHSEEPSEDDDEEFLKGLLTEEEAKRPEFLTGANAPLPEIKEPAFNGINGDLAYKFNCPQSHDELLEITKNIAVLDLPTVIQRIRALYHPKLKSENKAKLSNFTVSLIDHISYLANQDQQPPFAVLQTIIRHIHSLSKTYAVEAANAFRRHLRDIDSSRSLTLTPGDLVLLTAIGSIFPTSDHFHQVVTPAILSMGRYLGLKIPQSLSDYATGAYLCTLCIQYQKLSKRYVPEMVNFIENTLSVLAPSMLPKLPGNFPYHEPRVSVRIDSVPGETRTLTFYDCIPRDLSEQEEAQFKLALLETNINLLEQAANTWTGKAAFYEVFEPCLKLTEHLSSKKCRSKLPARTQKSLAKLSQKLSLVLTQARLARRPLELHHHRPLAIKTAIPKFEENFNPDRHYDPDKERTELAKLKKEHKREKKGAIRELRKDANIMATVSLREKKERDAAYEKKYKRLIAEIQGEEGKEAKAYEREKEWRKKGRK</t>
  </si>
  <si>
    <t>&gt;2745_g</t>
  </si>
  <si>
    <t>MRSPFNYSRVLQKHIKIDDEERMVVGEDFDPPRIYRRHCRAAQMIKFFFFSLFTLLLLLLLLAYTIYKPPKFIIGIFAWKNPDVLFEASLPSSQRVVALTLDDAPSSETPKILNLLKTYDARATFFIIGNQIQSRPGILEAMRDAGHEVGNHAWADEASFRLPPGELERQIKEVDALLPKNPDGVKYFRPGSGVFNRKMVEMLKGLGYRLVLGGIYPHDPQIHNPKVNAKHVLSMVRPGGIIIMHDRRDYSPEQIEMVLKGLQEGGWKVESVGGLLKIAEEAKGKISGWKKGE</t>
  </si>
  <si>
    <t>&gt;3796_g</t>
  </si>
  <si>
    <t>MAESAEKSGNPMKDLRIQKLVLNISVGESGDRLTRAAKVLEQLSGQTPVYSKARYTVRTFGIRRNEKIAVHVTVRGPKAEEILERGLKVKEYELRKRNFSKSGNFGFGISEHIDLGIKYDPAIGIYGMDFYACMTRPGERVAKRRRCRSKVGHSHMINRDETVKWFKNRFEGIVR</t>
  </si>
  <si>
    <t>&gt;1238_g</t>
  </si>
  <si>
    <t>MNLCFWHSLLWIQIYWLVIWIHRYTRTVVHTITHWIYRSKPLPANPSYTCKDVTVIIPTIHNNFEELRESLQSILVCQPCELLLVTTSSKYEKLVRFAKSLEASNIRIFQVPIANKRIQVCEAIPKVKTSIIIMADDDVTWPSTILPWLLAPFEDAKMGGVGPCQRVKRIKSGSPSEYIYNWLGAAYIERRNFEISATHRIDGGTSCMSGRTCAFRAEILQSPFFLEGFKTECWGWGKKFRQYQLNADDDNFVTRWLVSRQWKTWIQYEPECEIETTLENNPKFLRQCLRWARSNWRSNYTSLVRTRHVLWQQPWCTYALHLATFTSLTAIFDPLILVVTYYAAPTSYPAYGPWFYVCLQLVFMFFVKNVKLIGLYRRNPIDIMYFPISVLFGYFHCGIKLYALFTLKVTSWGSRADGDTNDSERMSPRAKRSESVTLPPGNHPCLIRYEDEKGLITSTPSEESDNINEDVSIHYHSERSERDETAPVSRVTKGVPVEDSSSDVDESDLGSDDGDSTGGSNYNSMASSVVLNDMEEGAESSVTTNDYVMVLETSRR</t>
  </si>
  <si>
    <t>&gt;8339_g</t>
  </si>
  <si>
    <t>MPIIMPAKVAPGAPAQHKQPSRKGKKSWRKNVDVTEIQEGLEDVRDELILGGIIKEKDSAELFTLDTAGDATIQKQVLKGKKQLKADEIIAQRSAVPAVSMRKRTGENTTNGVIAPKRQRTSYVSHKELMRLRAIADGRQGNSLVEATEASFDPWDVQKDIEEKTQDPRFSFLEKPKKKVAPQTLKQKPVSLAASGKEIPAVKKPDGGYSYNPMFTDYEERLITEGDKELAAEQKRVEAAEAERIKLEAAAKSAAEAEEAERKAEMSEWEEDSAWEGFESGAEDVKLNAKRPERKTQVQRNKIKRRKEEERKAKMAADIKKKNEQVAQAKKIAKELGSKEKAKQLALLIDDDSSSEGDDLELRRRKLGKIQLPEKDLELVLPDELQESLRLLKPEGNLLKDRYRSVLVRGKVETRRPISFHKRAKRKSTEKWTHKDFMLH</t>
  </si>
  <si>
    <t>&gt;6989_g</t>
  </si>
  <si>
    <t>MSSLPPLPDREASLELKEVFDRAKKSFLDSLAVEEKEKFSECSSVYALLDDLKKFHVVVKAKQRIFCGSNPEYANLVWGALRLVLQLASNFATFFEKLCETIRRLSLALPNFEDALRSLQSGSRALLSSRLRSSITLFYIDLSNSSKPSLECFPTKKAVSITSIDFDVFLTPFTELKRTPFVIGDLLWKPFDSRFQDILERMKFHRDLVKEEIQLGSIENLQRILHNQTKQAEDTRGKVLETSSLVLGLSGRFDREDRTKFCASVLKWLQPPQFVTLFEQAQDAREQGTTEWLFGDPKFKIWQNCPKGGILWVQGNPGWGKTILAASTVEELRDSQTLGLDSLPLVCYYFFFQSVDQKASRLGAYQALATQIFQQCHQLQEISDIFSIANDGVRTTASEHELLDLLKITLSRLSNVYFVIDSIDECKDNERFVRDLCNIASSSNLKLILFSRPSVACLRRSVVEGQKIMMSREFLDKDIAIFLDNELLTLQDSSLLPADLDLISTRNIILGRAEGMFLWARLMMCYLNSPALSRGERMEEISKSTPEGLENMYLKIFDHIKSMDSASRKLASRVFMWVGYGKSYMNLDQIKEVVWGTQPRAHNADQLEAIDHGIIVSCCGLIENRQNKFLHFIHLTARESILSPRLLSDVGSSFVLLDKEAAFEMLKKCISYMMLSVPARPLGGDIHESVTRDELNAKFPFLEYATPYWAEHAKDILPNISLESSLGLDRLAEAGKVVEEFTAAKLNLMVWIEATYIYGDFFSIRAIHDLAKSVLDFLGFSPSQMVPTIFQKLSKNLADLALDLEEMDSSWRSALLQRPNEIWNDVTIFSPSRFFMCTSAAGVAYMLSESSDDLGSSQIPLFSTSSNSANGQVIAKLSIWPSRAFADVWEKPAAWDNIKGLYLKDRLKDLCNLTKGWIARYELFTLDGVAVPQSTLNLSLDAAEISLALRQSLRAWLGHWRMSFPMLISRDISTIIILRTVFQVNSDVKERYQSAVVPLQSHNWLKSTPYLGYTYSYEWLIDSKSEFIVHHSIDRVPNSTPEPLSVFQIVKDATFNINPVNMIHLLKRDPSDYTFCALHPQKAKLIFTACTALWLADLESRTEVLKILELRPNGKEYSDSNASKLLRLPRASFEEGNINAVGFSACGNYFTITYQNIEWPQIYPLPTTALGINSKNAPNLVEACNSFLGTSNNLNENSLKRKTPDPSDNSNNQISKMRKIVHAESMALPHHQISLKTSHQLAPQSIELVTQTQDSSTQVLSLAHLPSYIDIKHTNSTVLWPANSKQPVQLIINVATKRSYDSYEVHGSLFLTAVVSKDLRSLGPLCEENRARREVKRDINGIGTGDAERLEGIADTLKLLNQEINEMQTTESKC</t>
  </si>
  <si>
    <t>&gt;6686_g</t>
  </si>
  <si>
    <t>MAEVATLQALVKENGKRSRALFAEGSQDDSVATEEADRLGIASRMREYNDVIELPPALAAKIASSVNARKKSKTAPTETLDATETRTTKLIEGVAARKESASGSSMALTVRGKVSGNSVPPNANGPTAQKNLPSSSLVRKQTVLQVKPEWHAPWKLMRVISGHLGWVRALAVEPENKWFASGAGDRTIKIWDLATGNLKLTLTGHISTVRGLAVSPRHPYLFSCGEDKMVKCWDLETNKVIRHYHGHLSGVYTLSLHPTLDILVTGGRDGVARVWDMRTRSNIHVLSGHKGTVSDVKCQEADPQVITSSLDSTVRLWDLAAGKTMGVLTHHKKGVRVLAIHPKEFTFASGSTGSIKQWKCPEGAFMQNFEGQNAIINTLSVNEDNVLFSGGDNGSMGFWDWKSGHRFQALDTTAQPGSLDAETGIMSSTYDKTGLRLICGEADKTIKVWKEDETATPETHPLEWKPTLGRQKF</t>
  </si>
  <si>
    <t>&gt;7504_g</t>
  </si>
  <si>
    <t>MAARGPAGTRGGNRFAQFKLVLLGESAVGKSSLVLRFVKDQFDDFRESTIGAAFLTQTISLDDNTTVKFEIWDTAGQERYKSLAPMYYRNANCAVVVYDITQASSLDKAKQWVKELQRQANENIIIALAGNKLDLVASQPDKRAITTVDAEAYAKEAGLLFFETSAKTSENVRELFTSIAKKLPLDQAGPRNPRAGTRGGVELRPETPGTQGAGACAC</t>
  </si>
  <si>
    <t>&gt;1637_g</t>
  </si>
  <si>
    <t>MGKDLDNPGAPARGDGDMQAGNPQPAAATMVRLDADVHYPGPKKLTVIMISLYLSMLLVAIDRTILGTAIPKITDDFHSINDVGWYASSYLLTSCAFQLVYGRVYTFYNPKWVLLSCVLLFEIGSALCGAAPNSKAFIVGRAIAGLGSAGIFNGVISIMILSMPLHRRPLYQGIFGAVFGLASVLGPLVGGAFTSRYAGSPRDTIAVGAVVVVVLLFILDIPSKQNTEPFKQKMIKLDPYGTTVFLPGIICLLLALQWGGTTYAWNSWRIIFLFVLSVVLLSIFIFIQFKTGDNATVPIRIIRQRSIASGTYFSAVSSGSMMLALYYIPIYFQAIKGTSAIKSGINTLPLVLALVTASISSGFLTSKSGYYTPQLIACSVIMSIGAGLLTMLRVDSSTATWAGFLFLYGFGLGLGMQQSGMAAQTCLKRPDVMTGVALMFFFQTLGGSIFISVGQVVFTNTLVKNLTALGTQIGLEGLSVSTIVHTGATQLRDIVPAENLEEVLVAYNAALMDVFKVGLACACATIIAALTMEWRSVKGMKHGGEPATPSKDVEKGNDTAVGETGTTDQSESRGPVVESNGNSNEKGDDREGLASAADSEKTFTEREAKEVKG</t>
  </si>
  <si>
    <t>&gt;2568_g</t>
  </si>
  <si>
    <t>MSDSPPKEASVEQGNSPDDPEAHMNDPQDPHGAGLAYEFEVKEQDRWLPIANVIELEGEPFKSGCVTVVTPLIMSHRSSSPSPEAPRVQKAGKHEAYPDSNIRNFAPVARIMKTALPENAKIAKEAKECMQECVSEFISFITSEASEKCHQEKRKTVNGEDILFAMTSLGFENYAEALKIYLSKYREVSRISGNAMPLRTIISFRAQVAKIFPQTQSTRGENRPGSQGFGSAAAGGAGGAANTATSTTFPGGAEVANNILGGQQGDGTDASSYGALYGGQVSTGHNGATGGDGY</t>
  </si>
  <si>
    <t>&gt;3626_g</t>
  </si>
  <si>
    <t>MASRILLLPITLAAAVCARSHTSTLKVVTASIATPSSPAPTSTATTGCAAIASVHAGFFSGNPNATIGDVPPIAASLAYSCLTSVPLVEKNATGLIDWYLPYLEFQTTTAWLKDPPPSYQQPAVDLVGSFNTLRAQSSNGTFSNQYDFEVALGSIIQQAHEGHMALPTGLLSSFLFQVPYELLSISSNGTELPALFIQDDLTAAANGNISWQPSSVTKMNGQDAQDWLTTYANTKVRSLIEPHADWNYMFKNSGRDWGLNGGASSSALRFSTNYPGTDFLNLTFANGSVASLNYKAYATQDLTGVTNGTDFYKLIGKPKDLTTPSSTTVTLPELGIPYPSPIIVQPGLGTAGHVSGYFLNDTSTAVLSITSFNMLGSNAQTFQSTITDFISQCREAEMSQLVIDLQGNGGGNILLAFDLFKQLFPTKEPFGGARFRASSALNIIGETLSQAPDQLESIISPQSSLTADGTAFTDWKSYFGPLSSHGDLYTETARWNFSSVPLDLQSSSIVVSGYANETDLQFQHWQPEDIVLLADGFCASTCAVFAEQMRTEMGVRSVVVGGRPQPGPMQAVSGTRGAFVYTTAAVAQLVQSTTSMNSSINASSLPSMSALPIYLANDGSAISFNFRDQVRKAAQDIPLQFAYEAADCRFFYTKEMMVNYTLLWQYAADAVLGNQTEMCVSGSTGQWSAGQNVTDVSGGDNVTSSDGRPKSGAPRPMRFSVGTGALAVFLMGLVVLI</t>
  </si>
  <si>
    <t>&gt;70_g</t>
  </si>
  <si>
    <t>MHFLKGLVLSLLPAIALAANKPAADKFQKYHSKALSSTPLKLDDSLYGQLTAGPRDYSVAVLLTALQSRFGCQLCREFQPEWDLLSKSWTKGDKKGESHLIYGTLDFDDGKGTFQSLGLQTAPVLLLFRPTIGPHAVTDSNPLRYDFTNGPQTAEQVHTWLARHLTDRPHPQVQRPINWIRIIAVTTTILGTVTFLSVAWPYILPVLQNRNVWAAISLIAILLFTSGHMFNHIRKVPYVSGDGRGGISYFAGGFSNQFGLETQIVAAMYGLLSFATISLALKVPRIADPKTQQVAVIVWSGVIFLMYSFLLSVFRFKNGGYPFWLPPFS</t>
  </si>
  <si>
    <t>&gt;1863_g</t>
  </si>
  <si>
    <t>MSQRLICEGSPNLELRKRMNQLVETRRIVVAQKRLFCNRGGGGEGVVGRLTFFALEKECDRRVAAVDCKVFLASREAREGRGDPDTSRQWVLRSRERERLRYRESSVFQSPNEVTNGSRSDGISENGDSGDSREAPQHLILTQPSKTPPKMEKFGIDRMLTNRGENGVTKTNALLSMERRSGKKW</t>
  </si>
  <si>
    <t>&gt;7176_g</t>
  </si>
  <si>
    <t>MASSHSNTPSKKPSLTSTSRGSDTPYMSLTPSEQDRQARGRNPYLGNDDDDADFSDGYSGEGRFDAYGEDTYENIQKRREAAVILDSPELLMMHAQARGDSIPGTRHYFTKLLCGYQSETDSYSEPSTKEFMAKESKNEFPDERVKARRVRAPPYRTYGRDERREGGPRRASSPSMQGEGEAGSESTGSYGV</t>
  </si>
  <si>
    <t>&gt;5904_g</t>
  </si>
  <si>
    <t>MDYLIEQRQRLGQLLAPRPHLEYGNRHQREYVHRVPQQQPFVRPEGSENHRCFLTDLPNPGYKVYHRLELSEALVMNARTPLRDKLLGTDLDAFQELAYNHRRPTKPKSSSELLQLIEKWFPILDKVFYFGQLEKHNLKFKLGKIIGCYGYFVWFEHGAEGSDYIEFSVYGHGIPGHPMPKTPDPDHHILATLTHEMLHAFLVYHSCNSSTCPNRCVKKGLNNKLKGHGKSGHGPAFILPIRAIEHAFQTQLNWDLPFYIHNDICFEIEMSGWIPTDCEIREWGLDPRSTEIVGFGAMEARRRLVRRPVTLTSRIVMKMGGLLFPALIGTTIGSILGLRS</t>
  </si>
  <si>
    <t>&gt;9566_g</t>
  </si>
  <si>
    <t>MKRYEAFSKLALLSFLPQAIAWGSLGHQTVAYIASNFVEPDTRDLLQSILHNTSDAYLANVATWADSFRYTAAGRFTAPFHFIDAEDDPPTSCSVKYTRDCGNNGCVVTAIQNYTNRVLDPDLSAGQINMAAKFVIHFVGDIHQPLHDESVDRGGNSINCTFDGKATNLHRVWDSNIPEKLIGGYALAFAQKWSATLTDSIKKGAYSYIAESWLDGVDLSDPITTALSWAEESNRLVCTTVLPIGVAGVENQELSGDYYEAAIPVVQLQIAKAGYRLARWLDLIAARLNAKGEL</t>
  </si>
  <si>
    <t>&gt;4079_g</t>
  </si>
  <si>
    <t>MEKGTGMGKGVGMEQEKKKEKPSALRSVLAGSTAGAVEIVAKTRTQLNRRLADSAKLPWPPFGKAWYAGCTTLIIGNSLKAGIRFVAFDQYKSMLADADGKISGPRTVIAGFGAGVTESLLAVTPFESIKTTLIDDRKSVKPRMKGFLDAVPIIARERGLRGFFQGFVPTTARQAANSAVRFGSYTTLRQLAQSYIAPGEKLGAVPTFGIGAVAGFITVYATQPLDTVKTRMQSIDARQLYKNSFACASLIWRKEGLLTFWSGAVPRLVRLMLSGGIVFTMYENSIDLMDRLDPEKKYI</t>
  </si>
  <si>
    <t>&gt;1987_g</t>
  </si>
  <si>
    <t>MQKVIQRTVQAEKQAARRFAKKKAINAHAWAKTNREQELHKHRDLSRTKREARVARREDWELGPLAPRRDVGLAKDTYGTVSTYRLRGKELAFEEKEEALAPFGGRWLNIVKGDRVVLLEGRDKGQIGEISAVDASRVECTVKGLNMMDVAIPPFMISAEDQDKRPFRSIEQPVPLASVRLVIPLTDEKTGQTRDVIVKKVVNTKIWHDRHTNTTRWSRIIPGLGVRIPWPKKEPKEHENHPCDTLRLDVEVKSFVPTLLSPPMPMSVIDELRNKYSKFRTRHDPEYIAAKMEEDRLKEESKKSIRQMSTPLKEINKRERKLRKAKGKGSLTRPMLERIGEIIAKKRAEALNAAGMSKVEAV</t>
  </si>
  <si>
    <t>&gt;5886_g</t>
  </si>
  <si>
    <t>MAPPLHTTYAGGISAGSCPMVLYYIVAVALLYISIYSIYHFFRHLSHENDHSDNLGFESAFRGHAVQRRTGPDGLQLPSKGSLSPKKRLAGYGTMDGDDSRRSEEEEQVKARYREEIARMQRVEREMLAMSQDGTVGAMTANWSSF</t>
  </si>
  <si>
    <t>&gt;8192_g</t>
  </si>
  <si>
    <t>MDAIIDSRFERVEKALATLISSIATYNPSPASANDLVTADAELSQSLEQLSTHQANYANILSLRATKAALDAQIRDSIVLLSETRKEVLDTASTPFSNNTNPISYSELLTYARRISKFTHPRTRYEGEIQQIVVEGESSATPKDIAQTNGSSVAATNGSHGEAHSTMEIDSATPAAGATQSQISQTTATALPTHLEDVFNSLAGIQFCPWPTDDFIRSGALASIQYLVNTGVDPATFDPEKTAELEAERKKAAEEEELQRELRLEEERKKEAERRMSAAGPSMSALAHRDEPKVFQLETFEDDEDEE</t>
  </si>
  <si>
    <t>&gt;9747_g</t>
  </si>
  <si>
    <t>MSGTSNVGQASVNEDEGKRDNRFHEGKENSHKALDSKDERTIANKLAREEKRENESDDDETLETKQLKEDPTLPARSHGNEPSRGAKIDARIQAEEQEELKRKGKA</t>
  </si>
  <si>
    <t>&gt;3982_g</t>
  </si>
  <si>
    <t>MALCWPSLILLTCAFVVHASSSTYNLTPELTNFIPVCAQDCFISFLQSNFPTELCSTTPTLDCLCSHNSTTGYTVGEGAVQCLISEVNIGFCQGEDSQDAVIIDAYSMCNGQTSALPNTHATITATLVIETSMPSIVLVASVAASTTELSSAAATQSSAATSTQTSTATSTPSVLPSTLITTTRSPSGLSSSTTSSRPTSSSTSATTTTPLSKPAVVGIAVGSVGAIGIALLVLICLRRRKQRQKRDSDMLPFQMDPNSRIMKTSRYSHNLHRSFKRGPGGTPSGVAAKVQRIPPPIPLRLDTSPPHMFSRRTIRPEEREPEPVGFAISPVTPAISQGERTPHRSSRLLPEKPNLKLAVPPPVVIKTEQQPRQNSMTSRQNSMASRQSTVTTFEEDEESATTPGYSGNWSPRMPITVPVPVPTKISNTQAPSSRSQPVKSQPKPPTFFIDDPEEEMEMPKPKPPKMTSEVQDSQAWRLNVGRGISFSQPRRPAALPAPKLGFDTSLQVPAPPKTISNTSSLYSIRGSSIASSTSSLNPDHNAMGRKSYQVIGPYDAQNQTSNASFTSLETDNDYEPIITHVRELSPVVESPASGTSPVQYPKIPMRLSGTAMFGERPRQPDYNRALDDVMEERHSQLQQYEKAKPTAPVAEPPQYQEKEKEPENRDTSKVADIDVRRDRRASRQLSKTQLQPLPSLGHMTTFRSQHARQPSEESSKILSPGPPPYSQGKGLPTSEKDYAVEIERAYTPTPTPAVPPRARTRVPFSFQLPPTPPSTVSPTPKKRSSRAMEGIHIITSHFQTEPTPVTMQRNPSVRAAASTQNPTPTTTPAPTSAAGSGSGLATRYQQQLALSSEPAKPASTKQKLHVYTGVGPSSPDYASPPPTTTSATKNYLSTLPSQKGSSSRVPLLYQSPHGFHPVTTVKTSQFQGESAGPRDEEGRPLTDATGGFSIFPSTSPYTQNPPLPFNLLTHSPLSPKQQVPQISPIEQAQRNLRLENETKYPIRSSSKISTASKISTSSKTSTSSSLLAKRRGETKASELVLKSSVRDGKRASDSKGKGRGSPSKWRVLKQEDIEVAKRGDWKPMATVDTSPRLLSPGMNTGRRAEMGSGSPRSYRNQDGTGPDMDPSSSSTVHLTPNAAGPSRGPALRRIGNLREGFKQNQSEGLTIGLRGHQDSERITHEVQIAGYTLEREELPATPGWEPHLTPTRRGEELILSVR</t>
  </si>
  <si>
    <t>&gt;10680_g</t>
  </si>
  <si>
    <t>MFERPDAWGVGIAGGNLAIRIAGTNEDATKMRGMAGGETAASGVPGWMDGGGECDGKRMEMPSPSIFATSHPRDAARNSNGRLKPDAREEGRGRIWTPFRYKYIDTDRET</t>
  </si>
  <si>
    <t>&gt;679_g</t>
  </si>
  <si>
    <t>MGYADLEVQDLMHLTVLVTMVWRAMRPGVSWIGIQVKSFPVHALSSLPKISARTGHITTNSSETKMPLAFTAFRYISQDGAVKKRSGKPDDFMTDRPCAGDVQD</t>
  </si>
  <si>
    <t>&gt;3301_g</t>
  </si>
  <si>
    <t>MTLSKLFQLSIGLLATVNASPYPTTLKSRGTIGSSEIVGFAEAVPSGTVGSVYEAYQPYLKVVNGCVPFPAVDAAGDTRKVSSTFSGGLAPTGSSNGGCSKSTGQIYVRGTTYGNYYAVMYSWYMPKDEPSTGIGHRHDWEGTVVWLTSSSATTADNIVAVCPSAHGNWDCSTDGFSLSGTGPLIKYESIWPLDHSCGLTTTVGGQQPLIAWENLPAAAVTALDNTDFGSANVPFNDNHFQSNLGECSF</t>
  </si>
  <si>
    <t>&gt;5103_g</t>
  </si>
  <si>
    <t>MATVNASGQVPGTRKIPSYAPNQTLYITNLPSSKIQKEDLRISLYTLFSTYGPVLDVVALRTMKMRGQAHITYRDIHTATQAMRALQGFDFFGREMEIQYAKSKSDTIAKLDGTFRMPSAAAGAVVATELQQSIFNAPPSAASTTITTQAPGTLKPPAAAVPAVDQTMEDAKSPAGSVAGQKRRREEEDEPEEDSEGDVAMDEDSDDE</t>
  </si>
  <si>
    <t>&gt;337_g</t>
  </si>
  <si>
    <t>MPSIPAQHLHPSPSAPSSLVHQTTTTTPNVLHTDDPSSHPPPEYHALPPRPIPPNPPHLPTPHPQSPHLLPSRPLLPPSSRSPSHNPHLHPTPVYTTGRREHTSLSQSQQDILLAPLPPRAGQTTPPQHAAILPTLRGGQTTFHGPGQLVIYPLLNLKSHFPRYPHGLTPRCYIHLLESVTIATLSAFQLEGVRTENPGVWRRGGDRKVAALGVHLRRNVSSYGVGLNVETDLRWFERIVACGLVGKGVTSMWEMLEERGVEGGWVDPVLVGGGGDGDVSGNEEGGKATRRKVVSGHRLDTETVGTIWVSEFAKSLYGEGGGDKLVRTSMEDVGFDRDMVDTSDRP</t>
  </si>
  <si>
    <t>&gt;4648_g</t>
  </si>
  <si>
    <t>MAQRNTKSTNPILGKMKRLLSVSSLSSKSNGGCETREGVNVWYGNGNVSSRNGASGNPWSANATMSGALNDYESPNTSPENTPPMMSTETFPSSQGVHSQFTSATSLNTESAAVAPTINLARPPRVYSQGRRQSTKHLEEIQYPSRIQYDNANRSTRSLQTHSLRSSPSTTINPNSSRTHSLRPTTSTTPNFAPSQTHSLRPFTSTATNLNTSKLASKPRKNATLPPSPPLSSQFELTPLSSLISQSYSDLRTLKRIHTRKVRSNAFGKEDLQKQIDFEKIEKTLKGFEELYNQYLRFGGWYGGEGDEVCLVAMVCKKSEVVQGVMEKGVGTGQGEKEVVPMRKVPDCYM</t>
  </si>
  <si>
    <t>&gt;8620_g</t>
  </si>
  <si>
    <t>MATDIPYWIIASVILGLLLVLPSIMGFFGKNKFDVSGKTVLLTGASQGMGKSVAIQLAAKGANVIIVARNVAKLEEVLAQVKASAVNATQQFQYISSDLTDPESASKVIAEAVAWNNGRAPDVVWCMAGRSTPGLFLETSRSARREEMAVNYWSCADMAHAILTEWLAPSSVGKGNTKHLIFTSSVAAFYPITGYSSYGPGKAAIKTLSDGLAQEVLLYGEEVKIHTVFPGGIQSPGFEIENKTKPQITHILEASDTVQMPDEVAKNAISGLENGDYLITVDFLGSVMRACAWGCSRRNNWVIDTLFTWVISIVWFFAQIDMDGKVRDYGKKNGHPSTYAKNA</t>
  </si>
  <si>
    <t>&gt;569_g</t>
  </si>
  <si>
    <t>MLERLPNEVRLLILEELPDRRDLKQLCAVSKKLYNATLPKLYETVVISSESEEHLEEIDITPFSKGNSTDRLKHTKHFRISSFFHENLDERCLHARDMEGRFGYSWDEEFQERAARRTKFQTLAGNAVALLPKLQYGSLKSFSWELGTCIPQQILGCMGFLPLMQTSLEDITLVTWGRCPTKENDSAIDLSEFHAIKRISWIGSNNYTQALRVALETNSKHLTDLQLEHVNYLNRVFIPYYDNNSEDEDQDAGDQGEYQRNFFAREALGLTPSTAISEVIFPALTSLCLGFISLKKAEKALVHALNISGLLHLTLRQCPGMEDFLRVITESVQTLKLLSLEYHPSSNEELDVCGTLKDIFDMTSDLTDLFLSIPGPTETLELWRKLADKRVPLTRFVYHQRCVNIDEDSSRFEEEEDLSDLSLLPADMDELERAGDQHPFAQMNLMCLGLGGDPFTVKKILTSPIATKSLKLLHIRKSGPDMAGSIKKRGRMFQSCHVGYGPEEDDDDDMATADEAVEQDTEAQMIEDTATADITGSSLSLTAPSTASRLHNAENEADIEAIYELENLPRDLLPFARWAFGADGIPSLQVIAYGDFSFKDRFRSKNHILCRQALKVPRRKKDNTTRADEEDRVLPFRPIRTNDIKMMELVRENMDFLEACPVDSIVIKSERYD</t>
  </si>
  <si>
    <t>&gt;10595_g</t>
  </si>
  <si>
    <t>MGLESIFHSIKTSRDRHRRRSSAIPSFQVDQPDSPATPCPPPKLGKPSPSFEFPRRIKSTRLASKSFDLSRTPLISDPTPIATPSSVASNTPLHDTRSPPADDTQNITFHKALNVLGHVQRSRSLREILIPPMPSIKPLTINNLTAAGNSSVQIGPTPMKQRYGHGREEHQRKSMGFADLQPKRRPVGYTGVAVTTIEEMKFDPHAPLADPNMHARARIALTARYQSKFSVNFEPAPGHAADEYAFLWSSATELERRVLGDIIWARERYAQAKIDEPTDMHLIEFFDAQDYDPEKIEEEIKAM</t>
  </si>
  <si>
    <t>&gt;1245_g</t>
  </si>
  <si>
    <t>MAILLTGGTGKTSLRLASLLGDANIEFLLASRHAPSSPPGSSYPHVKFDWSDASTFNAPFEHVFPGGEGIKAVYLIAPRVLDPNECMIDFVKVCRERGVGRFVVLTGSRTQMEGEDGVAGLGELWRVLEGLRREGKGVGYTVLRATWFMENLSEWQHKKSITEENKIYSACADAKIPYVSAKDIAAMAFTALTSTTPVPSSRVLGDELLTHDQVQFSFPLLFLSPFADYEQQVAEKLSKGLGREIKHVKLTQEESERRYHEDLGMPEHFAKFMAGLEARTADGAEEVIFEAGTVGKVTGKRAMRFEEWVEENREVLSSKRQ</t>
  </si>
  <si>
    <t>&gt;9260_g</t>
  </si>
  <si>
    <t>MPPTSTALTTKVESGSPYQLNQEQVLKASTALLKYVKTAEKEASKASGKQNLLADSEGGDDATSEPIWLTLTTKKHIVDKKRLKPTRIAVPNPLNTSTSSKICLITADPQRTYKDIVASPAFPAELSARITKVVGVDKLKKKWSQYEAQRKLVSEYDIFVADDRIITGLPKILGKTFYKSSTKRPIPVDIAEPAPKSEGKRIKRALDDKSIRGAKPAKAIAAEIEKAIHSALVNLSPSVSTAVRVGYAHWAPEKLAENIIAVSESMIEKLVTKKWRGVKALHIKSPTSAALPIWLADELWVDQEDVLDQDQVKVIEEKANIGKKRKSRVLEDVPVEEVKAGKTKAKKQKLVESNDDKLDQEIAARKETLRKQKAAAEQDGVDEAPKPSTKKAKKGKKAAAAAA</t>
  </si>
  <si>
    <t>&gt;9384_g</t>
  </si>
  <si>
    <t>MAEALEKYEEEAMSQANNEDVNSPSSEKEFAPISDNTQSRANTGPKLESLSLKHTRSNNGYGVDSGEESNDDRVSVDAEAVASREKDPFEVHWDGGDSDQMNVRSLNKARKWMIVLIISVSSICVTCASSMYTSTYDQITKEFHCSRIVATLGLSLFIMGLGLGPMFLGPLSEFYGRRPIYLVSFTMFLIWLIPSAVAQNIQTMLIARFFDGLAGSAFLSVAGGTVGDLFNREQLQLPMLIYTGSPFIGPAIGPLVAGFINQYANWRWTFYVLLIWSGLMLGLIVFGVPETYHPVLLRNKARKLRKETGEDRWIAPMEKLKRSIPKTIAYSLLRPAQLLLLEPMCTNLCIFSAILLGILYLFFGAFPIVFEGNHNFTLSQTGLSFLGILIGMLLGVATDPFWHKNYVRLIKQREEATGEVGGSEPEYRLPPAIAGALLVPVGLFMFAWTTYSSVHWIVPIIGSGIFGMGTLLVFSGTFTFLVDAYPVYAASSLAANSFARSTFGAVFPLFGVQMFHRLGDQWATSLLAFLTVAMMPFPYLFFKYGKKLRGKSRFAVA</t>
  </si>
  <si>
    <t>&gt;4130_g</t>
  </si>
  <si>
    <t>MPALSPTMTEGNISKWSVKEGDSFVAGDLLLEIETDKASMDVEAQEDGIMAKIIKGDGTKGIKVGARIGVLAEVGDDLSTLEIPPEESAPAPPAPKEEAPKPEAPKARAATPPSDTLAKTSSKPAKKQTYPLLPSVEHLLHQYGLDSSAIENMTPTGPNNRLLKGDVLAYLGSVSSSYPKDLSSKIAKFSRLDLSNIKVAPPPAASKPAPPPPPPPKMDKRTSDALFYQVLGIKTKARTPAAAIPSESITSEPPAPKVPARKPDIIELLTGKAKSPSKVLLRN</t>
  </si>
  <si>
    <t>&gt;5089_g</t>
  </si>
  <si>
    <t>MSKCQAIVVQKPGEAIVQEVNRPKLRDDYLLIKVNAVALNPTDWKHIDFIATKGLRIGCDYSGIVEEVGSKVTKPFKKGDRVCGFAHGGNLLWEEDGAFAEYITAKGDVQIKTPDNLSDEEASTLGVGITTVGQALYQSLKLPLPNKPAKGKTTLLIYGGSSATGALAIQYAKLSGLTVVVTCSPRNFDYVKSLGADAAFDYKSPTCSKDIREWSSDSIAHTLDCIATGKAPEIAAAAMSPSGGTYTSLLPVPAETIKKINPNVEVKSTLGYTMIGEPIQFRDLIPAIPENFEFGKMFWELSRELLEHRKIKVHRPSVNKYGKGFDGILKGLDAMRHDRVSGEKLVVTL</t>
  </si>
  <si>
    <t>&gt;1963_g</t>
  </si>
  <si>
    <t>MSSQPLLQATPGKRIALPTRVEPKVFFANERTYLSWLNFTVILGALAVGMLNFGADSTAFWSAISFTAISMATMVYATYTYHWRAKSIRKRGQAGFDDQIGPTLLAIALFVAVAVNFSLRAFSHENGTGKN</t>
  </si>
  <si>
    <t>&gt;6295_g</t>
  </si>
  <si>
    <t>MFMELIFEYPIAMIREAAFDMWEFRLHYLQLFIGKLSTVENLPSGGIEGLVNEVAALIAIDRRFIGLYRMMMETATVPRRYQESPLFFYPPTIKFLGQLEWKERVMNCVSKYVFGLSLMPSWAS</t>
  </si>
  <si>
    <t>&gt;1854_g</t>
  </si>
  <si>
    <t>MATVVSTPMKSHTGMFSTRTAGGRMPLTPSPRPRQQLSNQNISPFTPEGKTYENGSIKSSYGGNLTSQFKSVSRNLHRDSPKSNIAKGSQTPRRALELGVSDFTLTGTGAKTPGSSKSRKGPLRQKSNKTTLSYGDRFIPNRTASSAIVNVGSGKLDVGDKRPKTSRGDAENSSILASGIDDAIAALGSLSVNDEEPADYSRPSPNTVAYQDSLATACGVNLNQRILAFKPAPPESSKPVDLRSQYNRPLKNANAASAQFRRRVATAPERVLDAPGLVDDYYLNLLDWSVGNQVAIGLERNVYVWSAESGTVSSLLETSPDTYVSSVKWSGDGAYVSVGLGTGEVQIWDVEEGTKLRSMHGHDSRVGVMGWNKHTLSTGARSGLVFNHDVRIAQHKIAELVSHTSEVCGLEWRADGAQLATGGNDNLVSIWDARSLSAPKFTKTNHKAAVKAISWCPWAPNVLATGGGSYDRHIHFWNTTTGARVNSIDTGSQVTSLRWSPHYREIVSTSGFPDNSISIWSYPTLVRNVEIPAHETRVLHSCLSPDGQMLATAAADESLKFWKIFEKKSGSSSSNSGSASSSKADMVKQMTIR</t>
  </si>
  <si>
    <t>&gt;4630_g</t>
  </si>
  <si>
    <t>MEAFEYQLDNEQQFWDELDDIVSAKCPSHELIDNSLRSYLHFTSNFKDQYLDTEYDIARCTQKLLQCDLFEANRDYVRIQIVYSLMQEDDAATLHVIANFLLFDGRQNEATFELMNREGCFPRLLDLIKRGRQDDSRLHRLLLELLYEMSRMNRLSVEDLGGVDDDFCTCLFQIIEELSDDVDDPYHYPVIRVLLVLNEQWMVASTTAPNEPDSPPPLTNRVIKLLSVHGSSYMTFGENIILLLNRETETSLQLLILKLLYLLFTTPATYEYFYTNDLRVLLDVIIRNLLDLPNELVSLRHTYLRVLYPLLAHTQLKEPPHYKRDEIIKVLGILGGSANAHWEPADETTVRLVERVAKVPWLRDEDISDGEVARKLLGISLSPTHTSSSMSVVDVAAVMEKPGVQTPSRKSELVHSEMDRKEKEGAQPEAKAEPKKKPPPPKSRRAAHVPPPIPPLLQLNGGVAKKLPPKTPPRRRTRLKATVTTGSGDLDHGTTK</t>
  </si>
  <si>
    <t>&gt;6993_g</t>
  </si>
  <si>
    <t>MNNSQFRKLVLDTPARKPSSSGETEKRSGNGMGASATPALGSRMRSSIPMTPYVLLDPSASGFSTLLGSARIYANHDVWCRRSVAGYSSKNDFARQLAQKAAEQNPLPTKKFRGSKAPKGAKLPEGYVDRAKAREQSEADGDCGGDEDGDDKIERVKALEEMMKLGQLDERTFVKLREGVLGDEVAGRAEVVKGLDYALLERVRRGEIDVVDVLEERMGSKTKQNVEEVDELPEGDIDDEFEKLEEREVEAVVKEKEKKKGEMAPPALTGKKRTRDQILAEMKAQRVAAKAAQKPTLSSKFHKIEDRKPGSSRIERDGKGREVLITIDEDGNEKRKVRKVLVSKQEENEKEEKGKGLLMPDKDAKPMGMEVPELPKEEEEEEDMDIFEGAGDDYDPLAGLDDSSDSGDEGEVAEAGKVEDKSKTEAGNMPPPPPLKATPKNYFGDKDAKPLTPIDASKPAALSDPTLLAALKKASTLAPISSAGTSEEEAEEKARAEKRRKMLAQDDRDAEDMDMGFGSSRFEDEADLDEGGGKVKLSEWGSKDDGEKGKGAKKERKRGGKKRKGDGESVADVMRVIEGRKKESR</t>
  </si>
  <si>
    <t>&gt;880_g</t>
  </si>
  <si>
    <t>MLLTIKQSAHQNYKPFHDYTPPTPPSTARFSPVVVSTGAPLHSISTANKPLPVPARKFSAEQMSTPHRGLPPPVAMPLPQPQQQQQQQQQPPPPPQPISQPPLSQPMGQLPSPPQQWQGSEDSMRYWLHAKAEEDKRKQEEEKTRQESLRLEQRKVEQDMLRTSLNGGIPPYMIPLVFAGMGGGNLPNASLEWAQHYMAQTYQQQQQLLPPQPQTSPEQLQRRDSGVLGPPYGGQQHPGPLTVPSTPITGAGSGISQQTGGFIPSYPLSPTSRSRQIAQAQGIIARAPQSSNLPRLNTGEVYIQPPPAGTALHSQPTHPLQQSQSAPQQEPHSSPSIYFHHWQPPTTQPGGSDHASSPKKRKATGPQHAPPPPTSQPQYTSPPFSSSTGNTPNRRHSRQRSDVSARGLDSYGRPMSRHRHTDSGFTSQGMASPRTTQEHEQHGQSSTQTPEPRRRSGGAHPVSSLLEQSDARPQSQLQSQQTQRDPQYTTGPEMRHDSRRATPEEENSRRAGVAKRDEGRD</t>
  </si>
  <si>
    <t>&gt;758_g</t>
  </si>
  <si>
    <t>MHFSSVLASLGLLAAAASAAPNHHHHQHAKRTASGQNVVYWGQNGGGTIENNDLSSYCTSASGIDILVLAFLYEFGNGNDLPSGTIGQSCWISNSGTSQNCDALISSIQTCQANGIKIILSLGGASSSWSLSSQAEAETIGTNLWEMYGNSASGSTPRPFGSTFVNGFDFDLESNSGNQYFQYMISTLRSAFATDPAHTYYITGAPQCPIPEPNMGEIISAAQFDYLFVQFYNNNNYTYPCALGFNGDAAFNFNQWVSFIDGTPSAAAKVFIGVPAAPLAANGGPGGAVYYITPTQLATLVSEYKSNSAFGGIMMWSAGFSDSNIIDGCTYAQEAHAILATGSPATSCSGTGSLTTTVTATATTAATGTQSATSPTSTVGVPQWGQCGGEGYTGSTVCQSPYTCVATGAWWSQCE</t>
  </si>
  <si>
    <t>&gt;9146_g</t>
  </si>
  <si>
    <t>MNMLSEMKNYQVIAAEKKAQQWDKIPKDWRVLKETFHNATNVMDIPLTCGLLNETEAKITSDYDATALLEKLKAGVWSVEQVTVAFCKRAAIAQQLTNCLTEIFFDDAIERAKKLDLEYHPKSRGKSLPPLFGLPISLKDSFQVCGYDTSTGLGCYVGKPAEDNSALAAMLIDLGAVLYCKTNLPQSIMTGDSDNNIFGRTLNPRNKLLTAGGSTGGEGALLALRGSILGVGTDIAGSIRVPSVCNGLYGFRPSVGLVPHGGVRDLTPPGTDGIRSTAGPMSASLRDCSLFLKTILQADTWMYDSTSVSVPWTDLKPRHKLRIGVALNNGVYTPSPPVRRGLKQAVDLLRGNNDIQIVPITLPDVKSHYQDLIGYCTLSGSHHYYEQFARTSEPVIPSLKATGLLSIPGTTLQGFFDLNVRRAEAAKTYLELFRDSDLDAILMPPAPHTAVPLDCWTTAIYTGLWNYLDYPAIVIPVDQVRDIDSADDLSNAKFGPDDEQLYSLYTGPEQYKGAPVCVQVVGYRHKDEALIKVAAVLDSIINKT</t>
  </si>
  <si>
    <t>&gt;6518_g</t>
  </si>
  <si>
    <t>MGREEQAEEREVLDSIFPDEITDISETEYKLSILLDITNDDGDESEPPTILLDVKYPDGYPEEPPILDLLAPSDAPTHPYFNIESDKQKLLDDLAETIEENIGMAMIFTLVSTLKDNAEQLIAERQAAARHENELKLLAAEAEENKKFHGTPVNPETFKTWRAAFRKEMEELRTKNDDAEEAAEKKRNRGKDAVVLLTGRQLWERGLAGKIEEDEDYIEAADGVDELKIEN</t>
  </si>
  <si>
    <t>&gt;8305_g</t>
  </si>
  <si>
    <t>MLRPPSALKLLFFFLLSTIPALTHAGIPASRNVRSSRIFRRADSSDAAATATATPTATKKGGLSATAIFVIVVLFLLVLACIPLVLFIVRKRRMARELGTEDEIPTDLPPKTPKRLRPIINPRSAKFFSPGRDRETEEEGKFNETKWEEVELGRYGVKVKVKEKKVEKKEEVKEPERVRVRWGGRWGPFGA</t>
  </si>
  <si>
    <t>&gt;1841_g</t>
  </si>
  <si>
    <t>MPSNLRWSKFALLLCLIATTILIFHFRTAIPYPPADYFGAQTSSGPKLPPVDLLPINESSPLPTLTPESSSPNLISETKYSIKPIAHIFPQFYPIPENDRVYGYGWTEWDRVREVERNGRHLEIVKPHPSIGYYNGLTFETRQRQGRFLREAGFYGAAFHHYWYAGKPVMDQVLQAMLKDGEPKIPFMLNWANEPWMGRYPDSDNDEVVIGQDYGDIKEWRKHFDWLLVFFKHPLYIRSEGRVQMMIHRPNDMGVVAKHMFAAWRQWAIEEGLGGMDIIETLWTNDPAPLLPDALSEYQPYTTSIHHEVHPLTHRTSRIYHRGTLVCFDNTPHHPSSQEPISNPVCTPQTWMWHIVEMLRRIKADPNPIGAENFLFVNGLNGWGEGNVLEPSMQFGDGYKRAMMQALRASGREHVWPNQAFKTSMELKKQMEAETGKRPDVCVMVRAHEDQGDDKIFKLEMMLRSLQRQKNGNWRAVIYETNLPNFGELDDTVVKMLDSGRMKTLWLSVDHLSSDTPWKATDYVVNNLKDLADNGCGQARYVLLTDGSTTYAPEAFDKLPEMDSDLIALNTESKFTIWGNDNWEDMEREDFCERLLQTKKKLNVPSSPKPAQFDIRATLISLPKLLDLTTVSHTLPLSFKTNVSQPPNRTLSTLASYLLDVQHWTWKDVGGDETHVYSNPSFSACQKTGNFWFDSKSFKESGCYSTQEFEAKFGWEGVDLEEYRGKGFCLRRGEREEPVSENDK</t>
  </si>
  <si>
    <t>&gt;4431_g</t>
  </si>
  <si>
    <t>MGYNITEKETQPVVYSHFNGTTDEILARFCVSEICKGWPVYRDASEWANYRSMFTKDAYVWTSWSGGRSIEDFIKVSMEGRANGDQIMHRENGTLVDLNLEKGRAVGKMKATITQRFKLDGIAFDVECDCRFIFWCKKEGAAWKIQYNRLFYEKDKMIPVDGKTVPTFDKNALEKYPEGYQYLAVAQHVLGHPILENLPTMQGEGFFKMYEAMHDWMEGKDINLFWE</t>
  </si>
  <si>
    <t>&gt;17983_g</t>
  </si>
  <si>
    <t>MAGSADIQQPLEALYRLPMNRYGIPKPLAYPPVRSEAKKGSPDLSVLPYESENQVEVSDSQRYIPSDGNLSITTARQQKLPTRVNKFGLLPLFDPDELARLQHECSPEELFPVDIIAIHGIDGDAYNTWTHDNGYFWLRDTVPKRFPGARVYSYGYPVNIFMSLEEGGFDSYARGLLWDIAQERRTPELQRRPVIFVCHSMGGIVVKKAINITVVDSARYEKLRRAIFGIVFLATPHRGSDPAKMFTMVANILNLPTGGRTAKTRSDLIAGLRRGSPELLNIATDFRHHTDNLKFYTFIEKEKIPPLKTMVVDEWSAALNCDTEDQVPMEGCDHRTICKFESEDSQPCKRVIFGLDQLVQDATKKVYDDFQEEDVASTVHPKTCTWILTHPTYTQFLSLRAPTSFLFIKGHPGTGKSTLLSYLYNYHFLRTIHDRNSIILYFFFHGSGTTLDKTMLGMFRSLLHQLYIQSLSARRLILAAYVEKTKSIIGGWDWEVQELLSLFTKIVLEKVPEREIMIFVDALDEAEDEGSSKAAAELVGLLQELGERSKELGEVVRICVSCRHYPVVAIGGGAVINMEDVNWGDIQRFVAEYLEGRVEDWDERERREKAELVRALVMKAEGVFLWAKLRIKRVAKDLNDGVEMEDIQQLVEAESNELSTMYESILLSEVEYSRRKQSVIFMQWVCLAQRPLTLAELRYAMACDESVFQNGQRSCEESKGFVKSDKTMERLTKSLSGGLAEVRSSGGERTVQVFHQSVNDFLRERGLRIIFSASYGIPDSTTNTEFIGSGEDRLSKSCLRYLKLDNILEQLSISLEDIGTMFPLVRYATIYWIVHAERAERRGISQEAIVKWFSETPFAFEAWKLLYKAIDRHGKKRPSKESHLIHVASSSNLRSTIRLLLENGISVEDKDEYRRTPLHHAATWGHEQALSLLLEYGANIEAQDNSKDTPLKCATQNGQEEATKLLLAKGANIDVRTGLSGNALQAAAEKGSASVVALLIKCGADVNAEGGLFGTALQQAAKGDHEEVARILLAKGADINASGGYWGCALQAAALIRHPSLRTAKLLLDEGADVNAKGGQFAYALHAAANSRQKDLVGLLLDRGANINAVGGDHGTALQAATTHANDEVLQLLLDKGADVNAQGGEYGTALQKAASMGDKDFVQLFLDHGADVNIQGGDYGSALQAAAAGPGEGIVEILLEHGARIDVQGGRYGNILLTAASGGNQQVTKLFLDRGVDINVRGGECGDVLQAAMFVGTDIFITFLLDSGANVNAQGGEYNDPLGAAIFWQRERIVRLFLERGANVNAEYPGTYNGPLQKAAYGGNSKIVEMLLDKGANMNKRGGWYGDALQVAVVFDNKAVVELLLNRGADINAKGGLYGCALGAAKGNLILTKLLLDRGATPIDT</t>
  </si>
  <si>
    <t>&gt;4101_g</t>
  </si>
  <si>
    <t>MFVLRNAAKLIFGDTSQESLIELPQGQLYLVRPLSPKGYSELIFKDAAARIRRTNQDYQYQLVVQRAYEEGEEDLLDDEDGEDVDTAALAAERDEKTFLLDESLHFRSEIREGGEKVLAWRDLSGDAGDLYEFVCDNSIEDEDVDKFKLAAVNCQYERKHRKKWSTATREDLQKFDFKSEQPIPSASPVHSPTTMSPLDSMPRTSLTRSTANSALRRESTPSKSSRKSNAIDDKPTEAPPVSIHPEATEILAREDAELHLFDFQSGSFILQDAKVTATVSEVGKWKYWLMITSENRDWLGQEVVADLNPVFNFEFLSFIFNAYSPSGDAYSWLLRFKDQPTESRFQEGLMQALWEQLNEIKWVKSKEDDRDYVIEAFQDLAMEDVPEEEEEEYPEEDEDDGQKSEHYDSDEEDEDVVTRDDDGNVNSQLAVGYKHDRSFVVRGSKIGVFKHTPNNHLEFSTNISKVQTPKGELFSPKKVMLHAEDTNMILQNEANPNSLYRLDLEYGKVVDEWKIHDDIPVNTFTPENKFAQMTGEQTFLGLSRNALYRIDPRLAGNKLVDTELKQYVSKNDFSAAATTEKGYIAVASNKGDIRMFDRLGINAKTHIPALGEPIIGLDVSADGRWILATCRTYLLLIDALQKEGKNEGKLGFEKSFGKDSKPQPRRLGLTPAHVAQFQHETGVPLAFTPARFNTGEGLEETSIITATGPFIVTWSMKKIIRGSKDPYSIKRYAEEVKADNFRYGSDKNVVVALPNDVEMVQKLHLKKPTRESIMNADRPRGSLGGGARRSDASRIGTRESGRYKLGRDEVVNSPY</t>
  </si>
  <si>
    <t>&gt;8448_g</t>
  </si>
  <si>
    <t>MDMLRGFLTHDDQKAASKYPAPPSSPRCYAKATPLLSTSWTAALTKESVKEFIFGYKSIITPSHIGRYDGPASEDEHLALAACTLPRLGAGTQIYAPRRRPMLRKGGSGSTTKSTGSLRTPDRFVAARPTLQHAMESFRINKDPNAMTRDERLLRHKEASPDAFNPRRRVTSPIPLAIRSSPRRNFSGNRSGSGGGSVLTFQRDPPNANGERQVSVGTVWRVGGLAPMAGISDGRGGLIGSGTNAPLYTTSFSARPKTQEDSELHENRLAEALDLDRTARVLEFRDRDVSPHPKTPENGRGKGSRPIPRTIWRGTEWLMGGSDRKVPVVLETRNLPMAPFKVLDAPNLRDDFYCSVLAYSETCHTLAVGLGALLYSWSEAAGVQLLNGGGVNGSWLTSLAFSSSPGGKAILAFGKSDGSLTLMSIFDNHIPRFEVLQPSPIACVTWRPQFMMRSSRCPFQEGTMVKTEDLLVGDEIGNIYYYSVEWAEKRLLSRNGWSGSMTLLARISVHSQQICGLSFSRDGSLFATGGNDNLCCLFQTNILLSRAREAHEPEDVLLGADGLRRVHNVPGQGGFKEVMPGAEKHRWLHGAAVKAIAFCPWRDGLVATGGGSNDKCIHFFHTSTGTPLATISVAAQVTSLIWSTTRREIVATFGYAQPDHPYRIAVFSWPDCKQVAAIPWEGEHRALYAIPYPGGPNESQTSRDGGRSLTRTAKEGCIVVASSDESVKFHEVWTASQKATVGGEGLLGGSDILESFEGIDKEGEIIR</t>
  </si>
  <si>
    <t>&gt;2504_g</t>
  </si>
  <si>
    <t>MPPKMRQKKQKKQEDANYDPADNPSDGGSSEDEIFANEVEDDLGSGDWEIEDKYGNITIIRGKVLSEEEEKEKDTSVIASVAADKRLATLTAARKVRFYDIFEEATAASKLKDQNILDFSDDWDGLAKVGKQFSQMIECKVGGYVETGKNKLRQMTAKEKQEADLANGEPCECKICTARANKSASISRRTGSKATKEAVWDSKYGKGQTLAQ</t>
  </si>
  <si>
    <t>&gt;1425_g</t>
  </si>
  <si>
    <t>MSFLLLLVFVVTALSQQVYIPAQGPSSRLYCDAAYTATKARGSPSYYYSAFSYSQTETIRTATPATSTPAATYGASYNDVSSLFPNISTVSLGNWSPSGTTTPTDTSDPYGSAAYTSLWDNFNPVSFNRGLYSTTASPTPVPSSELVLPPPIYFGPHDCYEFPEDFILGVAGSAAQVEGAVADEGRVPAVSEALSFGAALIGTVDYNYVTLENYYLYKQDITRIAAMGIKYYSFSISWARILPFVVPGSPVNSQALEHYDTLINFALELGLAPIVTLLHADVPLSLFGNNYTEVLAERSFLSQFTFGYQTDGFQEAFVNYGKIVMSHFADRVPIWITVNEPQSGSVSGPSVDNIIKSHARLWHFYKEELKGTGKVSMKMGVTPGILQNPTNASHIEAVQHYNDLMLGAYLEPLALGIDYPEVFKATIQDYIPLYSKDLEFLNGTLDFIGLDAYSFAAMYPIVSDINACAANNATTNTNYPSCIGSTEITENGWNMGYRQAYYMWSTPTYLRTGINYLWNTYKVPVMITEFGFPAATVAAQYLGEYGNTPEDALLDIPRSEYYLSYMSEVLKCIWEDGVDVMGALAWSWADNWEFGTFALEFGLQANDRMTQTRRYKRSFFDLVDFVETRRIKK</t>
  </si>
  <si>
    <t>&gt;4982_g</t>
  </si>
  <si>
    <t>MDKLSIQILQQLSHTPYACSSLTQLTNGTTNFVFRGILTQPLPRQGGQDIATTIIIKHSTKFAAVNRDFPIDVSRCIFEESMLNALNTFSYTGSIVKAPHLHFFDRETNTQVLEDFPGAVDLKAVLVDTAATDTLSQTIATSIGRALGSWLRSFHRWVSVPSQEGLRRGIWENEPMRQLKYQISYDCLIEVVEGFPEILGDGKKVLEEVKEMAAKEFQERAGDGGTKGEEWGIIHGDFWSGNVLLPSTTSSLEEQQEEEAKLFIVDWEFAQFGHRAYDLGQMIGDLYERKHFLNANGAVWAIEGLIEGFDAVSEEMAFRTAIHTGVQLICWCKRGPPDRRPPWATPEKIAGVVKLGMEFLVKGWVKDRVWLEGSMLGGLFGRN</t>
  </si>
  <si>
    <t>&gt;1187_g</t>
  </si>
  <si>
    <t>MYSRQHRPSRSTWLRDHYNDEINGNEQYVPECASSTFGTLPPTWRSAERREERRNMSVQPEMEARGQNQTRMMIPQQESRNYHKTPITVSSKDSWEGHETLPQRLPSKRLGSPIMMERYPRKRHQSYDPGGNMHTPRNSGRASTQRLSGEEYDISYRRRFLSGFKRDPSASLQRTPINRSIVANLVPSHPDSPFDGWPQNEVPYESPCPPSKKYLDEREFHHGSPGYREIGQHYYDYPESPRRQSTPHRTRGKLHDSNARQQKNQIAEHGAYMRAQSRRPSPEQPKSHPDFEDGNFQFENDEVRGFSDQYEAPRGRFIRAQTIVPESRQQKRGRGNSPGRQVQDRFAVRDPYSREVIPSLASPFTGGGSATKRAWREGLLAKGFQTSRERGPSDLGSGKPIGFQGGDKSMLGASSLERGREQSFTPELDFQRGQSVAPPSQVYYDAAEEPSDEEISSGKGRKLQWDRVGDNDSNIQRTIPSSIAQNDDALFVTPAVTPSTQQRRFQPSIIGTGGEVPSYVVDLTDTTPTRPARQVAETTEPFKSVTMKYRVAPRPEAESHKMRSRSKSMPPGSIPLPHTPKAVRTKGQGKKEKISENKTAQEQAVKGHTSKELSTKQSIIKPTKVQEPRPPKSPNYASKTSKVKSSKSVNDPETFRQKRAAEVIINKEVQAEQEELEGALFGEIVVESEGVNLKRIEEERLEAQRIKEVKAAEKFEKEEAKKAAALAKQKLQAEEAQKSRIQREKEEIEKKIARDAERKKRDEEEERLRDARRRKAAEKIEADRKKLAEEAEAKKKEKQLVEEKAQADSNALAAAKAKIGESKKQAASLNAVKKKDEEKISKEDKRAEAITPPTSPILASTPNLLISNPFFEDEDGDEDSLFVPQEIPSEIKPLASVNTAMLFPAPTPKSMIAKLNIERDLTALKKKCEAAQAAQTRLKQRWNAKAKTSEGCQDPDPSRPVSEQPKKGTNTTTQKRRLRAPPKPKTTPKTLAPAQQKDKATVPRSRQEPRTAIENPQPLFTQQSTTQPVPKILPTQAIRKAPEPPKPIPAPPPKINTPSIVEDEDEDEIWLENALEEDTAPKPKIFFPAPKLLEEAAFGEANNISQAFQPSQCQPQSQLSELGNNDGSDSEPEVIASPKKESKKKASNPSLAKERIAIFSTPVPIFVHPVNQLEHNKNGILSDPAPKLVGPSGGAGPLKHQVEIYEPSKSLSRLISDEERQKLDDQNRAVRASVEKRARASRPSRPAKAEAEIEANKKKKETEKKRRDSNAREKKKQQLIIEANTRGVELTENVLEDKLEKFMNRRARESARERPGKSKGKKADSFSNPNDALVQSLQVTSFPLPPLPKPNIEVENEDEDDLPLEEQLRRAKQQEMQYKLNKHGERYGHTYSAAAQVNTVADLDESDESEEDPDPENSQPPIPSLVTSRTSSNVSSVIGDEPDENVVTYDAESEAYAPPPTVEARQVAKRQASRPFVRPLATSVEMSALAALHVASADNPNELINVFMVRQMRIIKGEEKQSKVVAIFLKPQEANHKVLELLEKMRTHSYRGYSQSTDDDGFSNGEIIYSNAEGAENSTTIWVEAQVQTPAEYPDLDRNQIVRRWPIKTYNVVKYVTRSEEVDKVQHHYYHEPEFIAQHTNVRTANKEAEEVLREAVKPGGARMDWVFQWKNAICPVFEEERKNADSENRGLRVEIEKDEEQLQWCGFDSVKVVVEEVPVRGPKN</t>
  </si>
  <si>
    <t>&gt;1196_g</t>
  </si>
  <si>
    <t>MASPAPPVHPLRIQKGTSSTSPVKGSAIPRPLSEIAPTERRRNSPSYIQPTKKMALNADSSPFQSSPFNVSEGTSSPRLFWQGRDPTTPSRFTNAENLFNIRDSSPSPNRRSSIERLQRASRVKNSNMFAREQKQEYDPASVPMVERPLAKQLQGNAYGGSGLEGLRSAERGGRAFTHQRGDSLNSVSLYSPSSRSPLKAGANGLRSPSKDQVSPTKSSMAMGRFNGKSSFDSENGTWPEEQSSGERQLPAGRFLHRHAKSVTFDAAPPQINEYEMTTPDISSIGTGSRENSYDSADEDEDEDSYNLGGSVEQDDSFDASLEDTDKTPVVGPEDWRHTSPGPHNTGIISGQYDDPFDGPEGSPMPDARPSSSLARRNGNRTDSMNSNGDHRPLPPFQA</t>
  </si>
  <si>
    <t>&gt;3207_g</t>
  </si>
  <si>
    <t>MSSSSALLETLTSYLPPHPGLLPKWLLFVSIVSVANSIQAYLTLSYTARVYSGPANTPGQTPSSSTSPVTPLSGRTFGTWTLIQSLVRLYAAYNISSGPFYQLGFLTYAVAFLHFASEWLVYRSTHWGAGLAGPVVVSTASLVWMWCQWGYYVAA</t>
  </si>
  <si>
    <t>&gt;1453_g</t>
  </si>
  <si>
    <t>MPTYASASDSEDSTPPPSALAQIGSPLPILQRAGQPSKDPRPGVSLVDRAREMDYVGTVLTLGAFVSGVMAISFGGITYPWNSGKVIGLFVCSGVLFIILGIQQVYTIFTTVSRRIFPVQFFKSRTILILFAMTASGGTATFIPIYMIPIFFQFIHFDSALSAGIKLLPFIFLMIFTVITNGAILSKYGLYMPWYTAGGTFVVIGGALMYTVSATTTTSAIYGYSILIGFGSGLFAQASFAVAQAIVEPEYVASAIGFITCAQVSGCTIALAIANSVFLNGSQEKISAILPGVPKEQIQAAISGAGSSLVKGLSDSVRSEVFNAIVDSMSKVYALVITAGALVVVLSFAMKRERLFLAAGHAG</t>
  </si>
  <si>
    <t>&gt;1652_g</t>
  </si>
  <si>
    <t>MFSPRSLVAASRLAARSPLTKRVVTTRSFAISSIRREAAPPATTGDRKIKKFEEIKEPEDLIGPGALPGTVPTDLEQATGLERLEILGKMQGVDIFDMKPLDASRKGTLDNPIIVKSFGDEQYAGCTGYPADSHNTIWLTMSRERPVERCPECGNVLKMEYIGPAEDPHAHDHHAHHGYEEAKTFADFVRPEYR</t>
  </si>
  <si>
    <t>&gt;17994_g</t>
  </si>
  <si>
    <t>MAINDGRELSSFIGMQRLDGIAKTEELFVGGRGMMETGGRNGLPEAKNLSTRLVLEVALDQREREDGQEALQNSGNLKDNSIITVAESSANCKVEAVLVQRRANHRPLEPRTSIVRIKKIKEDPDSIPAAVCTPSPKSASASASSLYPKERKLKPARLAFKNNARHGP</t>
  </si>
  <si>
    <t>&gt;4339_g</t>
  </si>
  <si>
    <t>MSGMKYTNLGQSGLKVSRICAGSIEEEESLEILKKCYDSGINFFDTANVYSAGASEIILGKAIKKFNWPRSNIVIATKLFAPVGHHLPDGSVENSMTILPEDRDTAGYVNEYGLSRKHVFESVDASLKRLDLEYIDLLQIHRFDPSTPIKETMKALHDVVESGKVRYIGASSMWAHQLLEMQYTARINGWTEFISMQNLHNATYREEELEMIPSLKKFGMGMIPWSPIAMGFLARPWAKFEESDRGKAMKGKFMGHDWSEADKKINERVEAIAKERGTSMAVVALAWSLSKEYMTSPIVGMSKIARVDEAVEAVNFKLSKAEVNGIDELYTPKKVIGF</t>
  </si>
  <si>
    <t>&gt;8525_g</t>
  </si>
  <si>
    <t>MALFQAQGALISNYVPNYEETNLETCSRIWDPRRARFEECALPYIAGLPILVAGCILLGFIFRLLPLGLRAPLWTRSFVEEPKPIPDDSGSPLKHPFGRLTLALLLISVAGFGFQVFSVFQPTLRIHMVYSAASWLFVCLLIAICRPTTTPKAPMVLYISILASQLIILVDRPSSWTADDIPAFLASLSALIALVVILAMPMRDPSIPNEEISPAFSPPTYALRSPEDNLTLWQFMTVSWMTPLIKLGNERQLSDEDVWGLGYEFRHRILHDSFRDLKGTVIGRLLRANGLDLLIMSALGILELVATFSSPVLLQKILQSLEDVGAPRRATLNYAFLSLVIRLVGCQSSVFSLWYGRRCYERSRGELIAMLYEKTLSRKVVSVSSKAVPNPDHGNLENGNGKDVTKHKEQSSARKLFMTILGPFRAMCGRRSKDKKKKNLASMGKIMNLMRFDAYEVAQRFWEFNNLVSQPLGLIIATILIWQLLGWACLLGIVTVILAQLVNYLFARALLHYERSRRISTDNKLHKISQLVDAIRHLRYYGWQDVWLGRIMEARQKELGLRIVTSIWNIMINFTNRLAAGLFPVVAFWAYTVLAGGSLTVDIAFPALQLFAMLENSLMELPNLITVLLNAKVSVDRLEEFMKEPNKDETELPPNAKIEMKHASFAWPGSTEPVLYDINLSFHPGLNVICGEVGTGKSALLQALLGELDQLEGEYYRTNEMVGYCGQTPWLQSMSIRENILFSAPYEEARYKQVLEVCALVPDMSNFKHGDLSLIGENGIGLSGGQKARVALARAMYSRASILLLDDPISALDHQTAEYVVRKGLAGPLMDGRTIILVTHRTELCNGISQQDIQIVNKTAIILDPETAPLEDLYRVPTSEKKKAQDEEPISEGVPDKFLEDEYRAHGGVQAKVYWEYIKAGKLRWWFVLIVVLVLFRVIDVAQTWFLKQWGEAYGQPSQEDELVSEWSDGYFGTLPSPVTNIRPWLVGFLLLALARAFTFLISKGVMLVIIYQAGKSLFAQVMVKVTHATFRFYDVTPAGRLMNRLTSDINTVDGNISNRFQTVAFLAIAWASSIIVIGSVTPFFLVFAIGLTIAFVVIFSHFLPTSQSLRRLEMVSLTPLISNFGALTDGLTTIRAFNAASRFMDGVIIVTDTFQKMDHFYWSLQAWLMFRFDALSALSTFLLTLLALYTNVSAGLTAFVLTAAGKFVVATHGMCREYGQLQMDFVSVERIVELLHLDTEKPGNVEPPASWPHFGADIVFEDVTIRYAPHLEPALENISLTIKGGVTTALIGRTGSGKTTLALSLLGTIMPEKGRILIDGLDVSTIALQTLRQRLTFLAQDPVLFPGSMLENLDPLGEYTSYECEQVLTKIMGGGNHGNGGEPWSLDSHIDTGGKNLSQGERQMVGLARAVLRRSAVVVMDEATASVDKETAGRVLETLRAELGGATVVVVAHRVEAVRGAEGCVVLAKGRVVRSGGLDEVGGMGGNGNGSGNVSGITTPKS</t>
  </si>
  <si>
    <t>&gt;10311_g</t>
  </si>
  <si>
    <t>MNFLRSLFVAALAVTAQAYSNPGSCTGHCWAHDPAVIKRSSDGLYFKFNTGAHIEIATSSAWGGTWTLQGSVLSADSIIDNSGSDDLWAPDVHEISGVYYLYYAVSTFGTQISSIGLATSSTMEPGSWTDHGSVGVSSTTGSAYNAIDPNLILVGSTYYLNFGSFWGDIYQVEMKSPPTKQAGTGSYNIEYYATGTRPCEGSFMFYNIGYYYLLWSQGICCGYDTSKPASGAEYKIQMCRSTSATSGFVDKNGVACTSSGGTTLLASHGTVYGPGGQGVLYDSAVGWVLYYHYANPDISYADADYLFGWNVLTWSSSWPVV</t>
  </si>
  <si>
    <t>&gt;226_g</t>
  </si>
  <si>
    <t>MGPIVIEGKALTRVGSARTSKSATNSGEITTSPTSTVNDADFQSTIFDFYNRILKWLVFAGLKEKHSSLWELTVKGRSLTVVNDPGLHLTWKDSILYIKPLPDCLGEEGATAQLGTNDNEELMHVRGFFHSYTYLVQSQCDYDIAAEHKLLPEKFLSKSRVDGFKSWRKLADAWLDANPPTSLPVRRGKDPAKKLHTLPGSCHPRYVYGELRLDRLNWIMWVLYLPHYFELRPFKSHFYVTKDPFGKFWEGYGKFIVLVFAYVTTILSAFQVALAAGSMPKWFKDGCLVISYGIILLILGHVVLVGVYGYFWVINQIWGWVRLQFWRYANGKGDGDGETNSVNSGFF</t>
  </si>
  <si>
    <t>&gt;6764_g</t>
  </si>
  <si>
    <t>MFKLSPSSLGLFAALSFSSLVHGDTRNWNPSGQGCVDPSGYLSCYKAQSDQAVSCVDFCTSSEPAGSEELTLCEAGCGGAWLAGNIGCWIQGCWNQVYSCEYQLTALSYFDGTDLVQNNNIPFYPPPDDASAGACSCNLGYAYGNQTYVNPSLACIDVASTGNVDLVDQCDCCMNSVEASNILNVCPNSDLSVIGFPAWLAQYQSLLSEYTTDNCAILDDSPDTCISTYSQPFHGTTVYNPLNLPTGVPGTEPLSNTAGNAFTDFGASVYTLSLFPGYSSVITPAAFDGKAAANTGSVDATGSNVVSVSPTVTPAGTGGSNTASTTGNSATTGSAATGSAASASATKKSDGGKALEMRISLPLLGIFAALFFL</t>
  </si>
  <si>
    <t>&gt;1441_g</t>
  </si>
  <si>
    <t>MASATNARYIMYLTGQHYVVPEQLLLSQLTHVDLAFMPSDAFNAAKPPSTWPLFTTVEKVRSQLPAGISVIISIGGWGDTAGFAKAATTEANRKLFARNVKAMLDSTGADGVDIDWEYPGGNGEDYKLIPNSEKAWEIEAYPKLLSEIRLAVGSRKTISAAVPGIPRDMLAFTEATIPQIKSSLDFLNIMTYDMVNRRDNTTMHHTSIELSSQAIDIYANHGLAYQDMNLGFAFYIRWYRTDTQGGCDKNPIGCKTTLMEDPVTGADLGQAGAFSWHDPVPKDFHASYQKAMKNGKYDSYYGGHYYWDAEDNIFWSWDTPDSIAKKFPLIVKKKGLGGVFAWGLGEDADTFVHLKALTTGVMRYKSDYQAKGFDRARDSVDLHPSKLLAESGGQHISPIVDVNAMTVKSTAY</t>
  </si>
  <si>
    <t>&gt;9798_g</t>
  </si>
  <si>
    <t>MATRKLNDFLDAEQSDDGGSEGYNSELEDVKKGGRSPKRRKTEIADSEDEEYESEEKSEVGTKIAKKVPRKMRQTSEESELPGISKPLTKKNLVATAAAIKRSGVVYLSRIPPFMKPQKLRSLLEPYGEINRIFLTPEDPASHTKRVRNGGNKKRSFTDGWVEFINKAEAKQACELLNARIIGGKKNTYYHDDVWNLLYLKAFKWNNLTEQIAAENAERASRMRAEISKTTKENKTFVQNVERAKMLEGMEAKKAAKKRKEVDDIIGKGGKVVAEKDKKGGERPRVFKQTAVATKRKPEDQPEQVKRVLSKIF</t>
  </si>
  <si>
    <t>&gt;6743_g</t>
  </si>
  <si>
    <t>MAESLATAHPAAAPFEQTQLSTTESSAQNGIPDIFSGRNDIDRHASSDDKSWMASFCVEPPGDADTCGWGFFIPCALYGKVVWRFSRVALHQDATNKSWKSRAGCNKSCIIWLVLPYPLSGILTALQRSQVRGTYHIDGTIEQDCAAGICCTMCTLMQNDREIRAREGALELRTSKKYRTCAEKKAIVNQQPQKEKPMKYVQHQETPDPQGQYCHSEAGDSSRLELPSGGSSLSSREPRTPLDASANTPVSCDRTGQDQVTGHGRDSGYNHQRVQSTKRSFPMRLKKANSVVRTKPAKGTKDSTSKQQGAKERKSSISMGSYRPKALFHRHQNIPDVVITHPSSEQSQNDSHTGNGPLAKGSSITRKPVGQSAKNRKKNTSGSQASGSNECAAFEPQLDVGRDTIDVLKPSAASQYNLIANENLPLPPKNRTTYATSDHVELSYVHDWTGCPIDKAVLEFYEREENRVLQNTLALQQLTYPNKDKQPTQAAQVNQAGQANQSNHAVQAVLARYEFIANSGISNSASCWNCRQSYNPGICCPGKDVRDTTSKVTEEHVQPHLCQRTPSGVRYIVVDAPSEFGKCQGPQPPISREHRLASCATLVDTPTEVREHHFPSCDSLVNAPTDVREHRLTSCASVVDTPTEIREHRFPSCASLVDIPTVPRQHRLASCPVLIETSRSAEPLREHRLASCDSLVGTPTALRQHRLASCGSLVDAPKALRQHRLASCPTLVDIPPAIAEGSQGSMPLKEHHLESCVSLVDTPTVLLQHPLTSCSILVDISPVNTHNPQALSNIDDKVTAPKDLESGSLPSTRRNSTQENDKAIIDVSQMETPEKHRSPKDISPQVRTQMVPQSEEKPIPGQDQSKELMSLTAEEKAITNKDHNKKPLVITHQKFKRYQKRHQKTIENLTNGSESTISRKAGRTAQEALEKVLASNKEIEKVLTSTIEEFNKGNETSPADGSDTSTVTPSQAGSRRETTQSTDSQRGLWAKMMGSTSKETSPR</t>
  </si>
  <si>
    <t>&gt;9443_g</t>
  </si>
  <si>
    <t>MDTQQSQDKAIDSHFTLSAKQEQLLFAALNSNSKPPTIDSTNPFTMEPGSLTESPLQAPGSGTLNSFDESPFIDYDYEFEADGSFDYDFSNSSQGQMIGKLPGTSSDGDADSHDKRSHPEDNDDEEAGGGKRREGDEKTSKKPGRKPLTSEPTSKRKAQNRAAQRAFRERKEKHLKDLETKVEDLQKASESANHENSILRAQVEKMSMELREYRKRLSLNGNAGRSPPVNNGASQHLAGKGLGGGAVSNPSDVNFQFEFPRFGHLPGPAATAAGANATRNSASPTTTTHQIPSPVEKGQVSPRDRSLQYTNAIAPTGGLNATPAQADMGDMSSLSGLFSPSLLDSVGKTPPFEYFANNNTSSNESRSSTDSAVGSGSTGPNTSYSSPSASSNSNQGTSSSCGTSPEPTLQSPNCGGRASDSTLTPIGEEHSGISGEGELTFCDKLNMACGNPQNPVPRTMSEPSVYSGNLDAHFDNPALDINGIDWFAQQNGNQFDPQLFGDYREPHDNILLGDTFNDSFFSDAYPVHEFNTPFNAEPSPIPPTKDLLTQLDKEQEEDEEVVPGEDRSTMLTCNTIWDRLQSCPKVKEGEFDLDLLCKDLQKKAKCSETGAVVNESDFNKIMKSYVGAKNEAATKV</t>
  </si>
  <si>
    <t>&gt;3969_g</t>
  </si>
  <si>
    <t>MTPDGLLTNLNQSQHAAVSSFADTLAILAGPGSGKTHTLTSRTAWLLAQGLEPWNIIVATFTVKAAREMKERIGKLLGNGLESKLILGTFHSIARRYLARYGHLIDVKKDFGIADGADSLAIIKRICKRNKFMIDPKVARSRISGLKARKSDVLRDSIEKPGPKSVELQEFEKCYHEYEEALKRSNLLDYDDLLLRCVDLLREHPSCVSNVEAVLIDEFQDTNIVQFDLMRLFAAQRKRITIVGDPDQSIYGFRAAEIKNYKRLLHQYPDTVTIALEENYRSSGAILLSALAVIEQDSSRVKKSLVPTHTVGTRPVLRRLQNAHKEAEWIVSEILRILGMTGDLLDLNDFAILLRSASLSRLIESALGRSGVAYRMVGGLRFYDRVEIKTILDYLRVINQPDNNDALGRIINVPSRRVGDATIKALLEEADRSKITLWTLILRHVQGKRNAQTKLNKSIEHSLASFVNIILTPRNKMSGPPDGRMTTVGLINYILLKTDYENWLLEHHGDLHKARWDNVQELITQATDFEDMISGGYEDEALPEVEGLDQQEGEDSLSRFLANVALASEVKIDDAEGVATAQVTISTIHAAKGLEWPVVFIPATYEGSIPHSRAEDANEERRLLYVAMTRAQALLYMSCPIKNSQSEATTLSQFLTTPALAPHLEQVGPSLGSSTVQTLAQILRRKLPSAASITRSAAELHSTEDNQFPRDGEADHDEKESRWVNANGNPTFIMGQHAPKRQRIELSRSTSNLEGYRSNWNVFNVTTMQRASTFTASSLATGSGFVSAGSHFQAVKEQSFDNDLMRAQEEEGNARKQPRKPTTKGMEGQGTLLGFVGKAELPPLKHIAPTSQRSHPPIPAWLQTSGKSSNISYIRVATQSDEQVGIDPALADHRLGVSKPLLRPGRRINNKEDRRQEYVFLSSSPPRAKSPVEEMPTSQTSSGGLSTHPPLLPLIRPPLSLHNTSMNMIRNPGGPQKTLGMRRSMNGWSARKGQGFVPPTMKRKL</t>
  </si>
  <si>
    <t>&gt;5064_g</t>
  </si>
  <si>
    <t>MRLLLSPAPASRSRHRQTIVAFIVPLLLFLLLARYHAVTHYWRDPTSVFFDPSRGYEPGYSKIRTHQADAFVQLSDNQTFRRNSDNVKDPLICVAMLTIARPSGDVYFRSSVGSLLAGLSQRERDQIVLVPFIAHTNASSHPAFEERWLANVADWVMTYNNSKAIQEGQWEHVRLLEREREITGLPDREKHLFDYGLALKECKGSGAKYVAIFEDDVVALDGWFHRTKKALNEIEGRTKARGENGWFYLRLFYTEGQLGWNQEEWPMYLGWVSFFLALAISVNFLIFYFFRRASFIRNNLLPLIYCSVMAVAIMAAFFFMAGRVSMLPLAEGVHEMAKYGCCAQAIVYPKERVPLLTKWYEESRIGFVDTLAERLGDERPDEVGLRWAITPSVVQHVGGRSSKGDAQWDGAVKYVDGKATAARLWNFAFETNDVKALRDEHLLEIGRLDNMHLDFSNKIST</t>
  </si>
  <si>
    <t>&gt;1055_g</t>
  </si>
  <si>
    <t>MSVPLEEIELDTARSIPPSIPRQSIPPPSRSNTAQPVPEEPVNNSSSSWWQSWNNRVSSKDRFETYFDGKSSNTKTTNLSHDYSQIKRFNLKRDARYSLFSCNIFTQAASQPPSNPLISVVDEEELPFGKYLDTLRSQLKDEEESRGLRTCVVCCQTPSSLLSTLYSFKVKIFISNTRLGQKNDAPWLCVLHVIAEQWKIPTSIFENCLRIGEPLEPKLIPFTKLCLSTSAKAFKVDDSKWISIELRWFANAPHYVRDYKSYPWLRDYKIYIWQPQIDVNACPSQTARIILSSLTEKIINMAILLRPTLENAEMLPKSYKEERQQATGMQRASWLSCKVEVANSILSIYNIILTDTRNFLKELLDQIAILRVEGRQHPTAGKINFVLHLDDIRQGSMIGIRDAKIMLLDLLAVADDGGELYETDPPAHHKWVESIKQQIETLELEFLEIGDQLTDLKEMIKEQIDLRQNGLMSILTVLAAIYVPFSFVSSVFGMNLSDPLWNKPHNNSSSSINTSTINSDPTTSIGKAFQTIVDIHQELATSAFSSLATNSTISSAAASPTANASFSQSQMESQTDRIIAAITSAGGGGHVWTFKSFWYIAITVTAITIILPLIAGGTFRAVLRFSYNHRHYWHIVVFVALLSILICLDIFLPPLDFTILFGALQVSLLLPQLIKMHLADKHKKQWIGYATLLAFCVGIDLTPSGAFDTKTFKHFGKNIGLTAFLPPFYLFIFWVWPSMFFMSKVHLLVWVERITPEAIKKWDWSLFYTKYPRLFRMMVFALLEALNATLATSLPAGVYLFAPTTLFTLWVLDRSWYQGVPWSIRLSSLLLLSIIGCSSILYSDTEVSFAGPTVLFPSLYLYFEKDHIIPFLDRRLAKWKSRRLLPP</t>
  </si>
  <si>
    <t>&gt;18007_g</t>
  </si>
  <si>
    <t>MSAPQEPAPAYGQQEKSEYVPQQQQQQAYPPQQPYLPQPTMAQPQQQIIIQQVTAVTPLTSLQQESRVVDCPVCHHQTMTVVEYVSGTTTATASINVVRVVLCSLSGIAAAGQWLSPNKRVFRSRYRSSLVVIENMVFELSVRIGLYKSLTLFEAGRKFGAALSKLLEP</t>
  </si>
  <si>
    <t>&gt;8745_g</t>
  </si>
  <si>
    <t>MSSQDVSEPPYAQPTTLKCCQDFKEGTPLVGKTMPKPGPDSDTHTHCLDSFRLFNDLPVELKLKIWDWYMVVSPQLLTIYCKHLSPDAEVICVSDHLSILGSAPPILHIDRTARKQALNQYTLISLNKQPRYFNFNSDVLHFQTPCAILLLYGELQCRATPSACHCRAPERRAERKAMQQALQASVQHVAFDEPLDGGHMPAIDTCLFFSQLKTVTIKLDQGLLPAGMAKIWWDVTGGTWKGMIRNFEKEIKESRALVPRIAVARLDKSHEFTEVAEDRKLSEWEKRVVEVMERTQKKYRVADLDFMIQY</t>
  </si>
  <si>
    <t>&gt;3756_g</t>
  </si>
  <si>
    <t>MPPAVKYGQIIEYIPDRLYLASYTTAPTADTLFPYPGSQSHRRSPSKRSTRVEGPSAILSDRDRTPPCYFSIDDSLLYNAFHHDFGPLHIGHLYRFAVQFHDILGAPENKVRPVVFWSKADARSRANAACLLASYMVLIQSWAPHLALAPIAQADPPLMPFRDAGYSQADYGITVQDVVYGVWRAKEQGFCALPQFDLEEYERYERVDQGDFNWLTPDFLAFASPQHTPVAPILPSSPLYASLPTTLAAVDAHPTLPSPFKNVLKHFSSRNIGLVVRLNSELYCPTFFTALGIEHLDMIFDDGTCPPLNIVRKFIILAHEMITVKKRGVAVHCKAGLGRTGCLIGAYLIYRYGFTANEIIAYMRFMRPGMVVGPQQHWLHLNQGTFREWWVEEQFEIKMKEKLAAIAPHTPTRLSQKSYLVNGQVATPPNGSHRSPLGEVDNEQRTIGVQEDCLPAPTPGQPRKTSRAVDRHHPYTGRSVSHYSTTEEEHIQRETEMISIHRSSLESAGEEEEIQFRVRSSRKTSRSPTGRSISQTTTTIYSSIDNDSSNDVENIGSGSRPKTPGTMKSGSGSSTLGKVRGSPKRPAESASKGREPSGIRKTSGRIGSVNSRKVSGL</t>
  </si>
  <si>
    <t>&gt;8464_g</t>
  </si>
  <si>
    <t>MDPLSLTALIISLIAFLATSAQLLQQYFATADGYRQCLPSVMGSHWGRKTRKRMRWRELRYETLYYVPSLSIDCITAPDISFLTTETDIYRADWENMDLSMKYVVGAEQKTDSEIWNEDRREVSTGSGEKVCWVALLDRLRSAQGNIRTVYDVPAIRKAQREGGIQANQKCAIPDVVCMRILKRSWDFMPPEVVRPLCMSTISDIAVLAIRLGMKWKEFKPVTGTLLAEGSGQLITSRSVPTLGMCISYTRTARAMKSSDNESVPPRRSIGDILLHSYLPVVGVSDLIFGVVAGNENLKCFDRDIGTLEQITGFLDFLDNTGAENLNMSQHLRASMKEQPGWIPGFNDIISLIAAKMSTVVSNLRNVPMPNGYSAGLLRSREGLQVFSQRLARYISQQPKHKVSDQLRQIQTWVSHFQNKHDNFWNANDSVWAFVPLNQVIFPVPAYEASKAYQTEIHDALDQAEAFLISINSDPLGSVRSDRKDQKLGFCYDTLLVEHLRMAILAYEKFKSAKGEGLAKSYPAHWILPVHGGREWLAASMHVYWDELANLSQKVAELTGCEVELAVDAWVTMIFRAFCWHHCHHLVMNKMVLPSEWRGSQMPVYIG</t>
  </si>
  <si>
    <t>&gt;9776_g</t>
  </si>
  <si>
    <t>MPNIVVVGAGVSGLTTALLLSRNPDYQITIVAKHMPGDYDIEYTSPWAGANYLPVSSESSNRWEKSTWPYLARLAKDVPEAGIHFQDAIVYNRDKDQQGPTGQWFNELLSPTPWFKDVVPNFRVIPKSDLPPAVDSGTIFTSVCINTAIYLPYLVSQCLAAGVHLSRHILTHISEASSLHHSGQKADIIVNCSGLLASKLGGVMDQSVVPARGQIVLVRNTPGAMFTISGTDDGEDECCYIMQRAAGGGTILGGTYQKGNWESQPDPNVAMRIMKRAVEICPRLTNGKGVEGLSVIRHGVGLRPLREGGARVEKEKIEGGWVVHNYGHGGWGYQGSWGCSEGVVELVDGIVGEGVKAEL</t>
  </si>
  <si>
    <t>&gt;10177_g</t>
  </si>
  <si>
    <t>MESNNDKKAGPKIVKWLLDTRPLWPVSKASPRDEVQELRIIASRALNLLTSDEQTLVLKYYHVKDAKMSLASHLLKHLVISKYCNTSWADSTISRDANGKPCFKPKDDSTHHVLIDFNVSHQAGIVSLIAAIGFLEKVEVGTDVVCANERLTQDNAYIEKDGFFDWVDMHRDVFAESELNHMKLSPVDIRLTDDEEPYGFDRDATSRIQRRTQRFAFQGSSNNLVGSKAIGASEVIDMKLRRFYAMWCLRETYVKMTGEALLAPWLRELEITGAEGPSAKEILSENDTSLEYGEVEKDFVVFFKGERVTDVRMELAALGGHYMVGGAIRASDGVDLSSVGNEKWQELDVVRDVIAFAESH</t>
  </si>
  <si>
    <t>&gt;6680_g</t>
  </si>
  <si>
    <t>MSNGNSAGKSSSSFHFLAGLTSGLLSAVLLQPADLLKTRVQQGNKTTLLQTISQIYNSPNSIRSFWRGTLPSALRTGFGSAIYFTSLNALRQKIARSNLLRSIATAPNGAPKYSSSLPKLSNLANLTTGAIARAGAGFILMPMTVIKVRYESSYYAYTSITNASRDIFATEGLKGFFSGFGATAIRDAPYAGLYVLFYEQSKKRLSALTQKVPLAGEKLHSMSGGTSAGINFGSGAMAAGLATAITNPFDAIKTRIQLQPGKYGNIIKAGRKMVAEDGLKSLFDGLGLRMGRKALSSALAWTLYEELIRRAETVWVHKEITV</t>
  </si>
  <si>
    <t>&gt;9507_g</t>
  </si>
  <si>
    <t>MAAPDQQQIPQLFGVVSPAPLLSPPLHLHLPKRSTSTPSNISNLKIPTGSPCLTIPTSALSPTSYVYVLPTSPRPFSHICVFLLPGITLPPDTAAAVYASLPTPQLQQQPQFKFLGGIGPGKESAVFKISGLMTEAAGEMLDSSSPPPSDQPLTLGISLEPSSSVSAQMAQLATQSPAPPSTSTALVPTSSPASKPPDTLLLAQRIIKNAFNFLASFSGNINGGVEVVPLKAFEEWWRKFEGRVRSDPTFLERAVED</t>
  </si>
  <si>
    <t>&gt;3517_g</t>
  </si>
  <si>
    <t>MVAENYEAAISLIDEAHAQDPKIAIVDGHDVPYELHYAQQMTRYLNLRSPNASPILKVAIRAQHFRRWEIPRDSYPMTKPGYLKWKTFLKRRQADLASVICIGCNLTTEEAEEVAKLIRKEDLKRNEETQILEDVACLVFLDDQFEAFEKEHDEEKIIDILRKS</t>
  </si>
  <si>
    <t>&gt;8270_g</t>
  </si>
  <si>
    <t>MPFFPEVYFSSPETNFLDLLAALDQPQQKSCAVRHVKPQPTFTPRFDVTETTQAYELFGELPGLEQKDLSIEFSDAQTLVIKGQTSRRTSEPSFAQTEPEAAVENEVEMSDTASQKSRNATVEDEYDEADTPLVQSTADSHAEEKKEEQPVEKKGEERKFWVKERKVGSFARSFAFSQRIEQDAVAASLKNGVLHVVVPKSGRGKKVVVSVQ</t>
  </si>
  <si>
    <t>&gt;9259_g</t>
  </si>
  <si>
    <t>MDSSPSNINSLPSLPSSTASKKRPAPSLLPAFEPFSSSPGFPRPSKRQARSSPSEREAAFQKYPTPIPTSTTGILSSSPPAVHVRPGQHCTNSSISERIPLSAVPSITLPENGEVLRMGRSSNSSQYQLSANRLISRVHVEARYIESVVPLEPHKVEIKCKGWNGLKLHCQGRTWELAKDDTFTSETEFADIMLDVQDARVLIAWPSREQKESVESDSSWDNENSPSRGRATAVSARGQIIQSSPLRRAQRIQSPVSPTPAARATQSSSNLADLFSDSVEPVVQVYEDAPEEEEIAAGNSFMSTIAATSFAAPPDTESSELSEPEEEEERDPDEENDPIVHSFGPFGANLTNQMASFTTAASPEVSRRRQLTPSPKPRSSSESTHEADAVPIVNHVVNQLAFSRLSSTPLSDILNHLPAELKCPDPSHPENKGLSKDDLHKMLSVTACLGEIHRQGKDAAGKPLESEFYYIPDEDTDEQRRAAVVDGLRKPSLRNCRKQHKQYYWKKPRTP</t>
  </si>
  <si>
    <t>&gt;3556_g</t>
  </si>
  <si>
    <t>MVRFILLFGLAVLGLVSFSSATESNQTSNAISNAFFIKLVSDGHLEAFHQRAATLMNYTVKHEFRNSSILSGVSVQVNGNTEDVLSQLKAIPGVISVSKVYTLSLPVGASVAEPLLSDPNPSAIPTITETGNVNGALEMGGVDKLHALGIKGKGVKIGVVDTGVDHRHPALGAGFGPGHKVAGGYSFVLDDGTLQDGPDPLATCYGGAHGTHVSGILGMDPVSGSFDISGVAPEASIYMYRVFDCNGNAGSDTIAAGMLKALDDGVDLISISIGIGAQSFNGAIDPLAAIVKEITSAGVAVIVANANDGGRSMYSQELYTEEWPSTEPSAIGVGAVANAKFPLVYTAEDSARSDLSYGSVYPLPLDFTSLDVYLLDNGCDSTEWTNAIASISNISETIIGFPVDSVCTATSVNIKELPVKPVYIMGYDSNTTDPYLSEYAAPSRGFFGNTTFLSLTADTGTTLINNYASAGGYGNYKIYPKTTGTLKSVPQTAGGMMDYYSSFGPTWHDYVLKPQISAPGGSILSTWPLGPYGAYTILSGTSMATPYLAACYALVLSKFPGSSISSILSRLQTSATPLPWVYDQTILSATAQQGAGLVNAYNAIFASSEISPGQIKISDVSTTVYGAANFTIKNTSPIIKTYTFSHEGAGYMDYYLSYQEVNQQANYGTATFSTPSITLLPGESRTVPFSISPPASVRASALPVFGGFVIIKDSEGEGFSIPYIGPPYSLFNTPYLLYQTASQGTPLPSVYAYTASGSIQYDTDLLEINATLGFQGSVPTLQWSTHVRVDLVPANTSILAQYYGFNQSFEYEYQPSVYAPNDTLFGYASFGNLVDHEGFVWPGSYPPGGKNTMVTGSDGVRWAVGPGDYRWYASVLRWGGVESEMESWDTWLGPVIRYI</t>
  </si>
  <si>
    <t>&gt;8796_g</t>
  </si>
  <si>
    <t>MASTRESSPARESSPDSPTHLSPNSKVKALLASFNDESDNESVSGSPRARVLKSLKKANTTTTTSIPDDANTKTPGEAVSTTSSKASTELEEDEDEDEEIVRPKGRLASRMKVDDINSGVDVQTAVEEVREKAKETIQNKSKSPETTVEAESENSSDENEGPVVVRRRRVRSSRNDIPSSPAAGRSPSPGLFVSPTKTKSGTPTGNASDSDSLPENPATNARFLALVAEKRKERLAKDAEAAKEKAKEIAERKKFASIMDNEFDDSDEEDGRRLTQKSCPSRKASKRALEEMHRETQRLSRNQQLAHNATTKKKVTKESLFAKFNFRPEKENNAEQSRPASSSSTAPHSDVEMKDTPPTSPVCRGTSEKLAVVSDIPPVETRIEVFNERVLSLNELAELPSISPPSTKIDKGKGKEIREPTPILEAQKKPLKHSIRVRPPKKDDRQISVGDESDSDLEIVAAKTPVRRKMNATLNRVPVRREKESNAILALRTFAHLKSPGQQNLGRNKKPSMTAGELQFSLQQRARQQAAREREERLQALRAKGVIVPTAEEREKEMAEFDDLLSKARREDEELTKQERAAAKKEQKANGEEDPLGDSSDDEDWEEEKENFAEELSGSGSDEEDPEESGKDGSEASDEEEQGDEMAMDDVEEDAQPLNPMFDDEAADSDDNDEAGPRPSMDEETAADGDIDEEDDRPTIQLPRRMRNVNVISDDEEEDHNKMQTQMSTLTQTPVTRRTISPMQTSMVSPMAPNSVLRSATKTFIPGLTVIGPAGLGLTQIFAGTMDDSQNDPFQDSTITPNMGSQEKNTQQDSLAFLRNGPAPTLPPFVPTMSEDTQEPETNNESQLSHIPNSQPIDIMTQGIHLNFSQSQVHEFDSIVENTATQMSQFPEPTQDLGFQHMTPIRGRFVEVPPSTVDTVMLDSTAVPEATEEIPVVKKKGRLHRRAQLATFSDEEDAAKAVVPDVEEEDFEITTNAFDAMRKASKKKVVDEFDKKNSKAKEMVQEQAEESEDEYAGLGGASDDESGGEEDAYVKEMIDDEDGKDVDESKLAAFFADRERASDEKQVEKLYKDITNGMLRRKRGADYDLSDSDDGGEARQRMKRKEFAKMRKALLADERIEKIAENPKKQAFLRAIEDHNSEDEIDFLEDFEEPEGTDSQSQSQGEEPQQVVPDSQPSMRSPKRKSSGDPIEPETRPPPHLRRTKPGKKPSNLSEIRQSLSSLIEEPNAMQAADSSSDSEDGLEIEGPEELGSGKGKEKENRDPFALRPHHAGVIDRISLKRQSSSTISNSTKLAFTTSSLVPGFKVPALLRRATTNNSIASSTSSSVSGGLSTTERMAGGPASDGVKRGGGKNSGINYFARESERRSAVVKTEKRREAKLIKGAQVRRKVVGGLFGGGKFE</t>
  </si>
  <si>
    <t>&gt;478_g</t>
  </si>
  <si>
    <t>MPAGKDESDYHVPGDATDTVMKNHSSKTDDNASTHPLHDQGPPKGEKVQFRHHEAHPGPAIPKDFNIQQEGTKEDRFAKAQELNK</t>
  </si>
  <si>
    <t>&gt;4236_g</t>
  </si>
  <si>
    <t>MVTMKRVTNNRSRSKYYCLVSIRSFSRFGALTRHPTPSAQKWSHPPSSTTIADDEIASLARQPLHTLSLADLVKHGRPPLSEEALLASANFTLSLLPIRLAHRIHSLRNLPFIVVSNPNISKIYNNYLHSLSTLLPYKHKTISNLEDEIQFTSVLSDLVDTHAQTIPTLARGFLECRKYINPLDVTSFLDEHLRARIGTRLIAEQHIALHASSQPYQKSTNPQSNDQPIDELPSSYIGVIDTALQPASIVNSCGHFVSEICELNYGVRPKWIIDGEPSTTFAYVPVHLEYIITELLKNAFRATVESGRSQEPIVITIAAEPPSPFVRQDPYEQEKSIDARPDENSTIKPFEDSAPGVTIRIRDHGGGINPEVLPNIWSYSFTTFSDEDELPGQISGGSMDALSALSGAGGEGSSIAGLGYGLPLGRAYAEYFGGGIAVQSLYGWGCDVYLRLKGLGRPQG</t>
  </si>
  <si>
    <t>&gt;18022_g</t>
  </si>
  <si>
    <t>MRDNSGIIFNIIFNIL</t>
  </si>
  <si>
    <t>&gt;2336_g</t>
  </si>
  <si>
    <t>MVPRTTWEACRGRIGIGQVGRDAKRCAEETQTTFQARDFTRLPSLRRVLPSSGNGNGDGNGNGNGNGNGNGNGNGNGNGHWSSFEMGRRGLRVIRRDSITRIRKNEAGNSRGEERERGELHLAPVGI</t>
  </si>
  <si>
    <t>&gt;7698_g</t>
  </si>
  <si>
    <t>MPPSTKKRRGRTVKSKKPAKPAEIPAELPDSSPSRPAKRRKKVETPTPEPEPQHESTPEPEPEPVQLPKNRAELQMNDEELMNAIVNTLTLPPREVQVTRDHANEKHEKQSSVSAFAKLAGNGWTYFIKKTKNYIGRPPDATLSHASTEGLPGGPPPDAGAAEQAGIDIDLGPNKMVSRNHACIFYDDDTENWSILVFGRNGVRINTTRVEPRYKMSLFSGTVIEIAGVEMMFSLPVESGSLGIHKKYLERANLIAKVEDGYEDNEGDEDDPEVATADNTLYRPSPSTAAMPSARTPNGGPLPIAPAPPGFQRPGTPSNSFTKTPFSTGKSPYAGSTMLMNSEDVDLSLDANGHIKPSYSYAQLISQAILKVPGEEMIALSHIYRYITSNYAYYRHQDPKGWQNSIRHNLSLNDAFEKKDRPTTEPGKGSKWTFRPHKRDEMVANAYKNGRGGHRGSPGSSGGSLRNAKEGSSRVTKRATTSKSISPTPTKKRSTSPTNQQTPTRESKHIERLQDEPLGDGSPLPRLDRPQKNVMGIFDNVPASPPPVSSSYLPEEGSAFVTPAPRKVHPQFGPASTAQRPSQVMQVTSSPAPFWRYLDANTPLTSNVFDSSPMKGPSASGVPPSSSPAPARGSSAASPSRNAGSGKAQKTIEEEVEDEDQGFDLTRGFQSIGSFHSAPTNAVSIASPLNARS</t>
  </si>
  <si>
    <t>&gt;3798_g</t>
  </si>
  <si>
    <t>MSALHVCPLLDLLEASPLFRGLPVPPIPRFARRRIQGMRALMEENADRNETDFWGPVSNFGIPIAAVMDTQKSPELISGKMTGALTIYSLTFMRYALAVSPKNYLLFACHFVNEGAQLTQGYRWMQYHQWGGKEKLLKEKAESGIKGVVGKAEAEAGKALEKAKEIVGK</t>
  </si>
  <si>
    <t>&gt;4937_g</t>
  </si>
  <si>
    <t>MFSSQRLFKLFIALFLLLELASCVAISPRTTLVAGNPGKRPAVDDGKGDDPNKKLVTKSPFDPTKKITPPEWEANHLHMDQRSNKWGSPVWSSFVKQSAPSTFFKKPNEAASSGPTYTVLELKAFATLSFHWVMRQNDAKKSAFWQFVTEENQKTKGWETKQDSKLWTLKNPMVAITFCPGTGLGSSTVVGEYLKRGSAPILGGALGYENSMHAEDGSWEMLEEKGNPGPGDKLNPTKYKPGTITVVVGYKRDDYMWSRGVGWKLNAGATPSLIPKCSENFGSRTKSCSTVATTLGVTGP</t>
  </si>
  <si>
    <t>&gt;3549_g</t>
  </si>
  <si>
    <t>MESSINELLTTGKFRTKRGKSPAPGSSTLDSPSYLRAGRYEDDYIPRDRSRSRNPDPRDDRSRSRVRYDYGEKLGTDSPSYSRSYEHELPNCLVPGPPDGGIRTRGRRRTPPPRPTVEDEAASLARESGSSTPDYDPPLRGIIEQNPIILEADVGKKEAARLQEIPCRTESKGSDSDENREMRFVLLPKSDSYSPKEEEGVIERSSKDRPRREEGERKRPEGPRRENSRRQRPESPRKERGESDRPRPGGPRREGSKESSRPQPERMKSRQDLPSLETKIPPQYRRSNSAFTGTPREETPKTHGSRTPSGDYFLSPDVLRQKDYFAAPVLTPRHHQSMKENVSTPLTPKEMHHRAASMSSRPGTGNSEKWANGGGWNVEPRSRRGSGEKLSRPQQLAEDTRKPSRQSSPHSARPSSRRSSKDSILSSRHYRNSSEEDSASDTERRRRGHRREHQNSGEYDRHGRSLSRSNRSSVDGNRSRLSTPLPSPGISPSRVPRGDEFERADTFPSTRRRGSRPVSPFSPFSPLDRMTPVEPLRPPSRQSNGSFAGKPPAPPPQTAPYPETLPVPIPARIDLHSPGDTRRSPKFEDVRSASSRPAAPSQWQPPPFEPPSPGRNLDRPMGSYRRFSEDVDSGSAAPLTSCPRATFTRGRNDWLTLPQCPNFDICPSCFNNTIGPTEFRDAFIPSPRRPAEAEVLCDFGANPWYRIAWLLTLKDRRRDLKLFYGLAGIASTAAPCKGPHAALRSWHGIVDPKSGNMVRGFDVCLSCVRSVECLLPALRGMFVRTDVKNGTEKRICDMRFDSKRFIQYFDAMETASDNSLSFSEKPDIRPLAALAKRLAMFPECARDAELPNVRWHIIKELPEFTVCEECFDEVVWPEVRKRSALALMFKEGTVRLARSSCQLYSERMREVFKAAVERNDFVGLAKRVRERKAIEAGYRKEIGELKRMPGGEREIGRCVEEWRRWE</t>
  </si>
  <si>
    <t>&gt;9385_g</t>
  </si>
  <si>
    <t>MDTLQTIALGILLISFFTFVAFFGRLPALRNTPIGALHKVIWIHIPAGLRAVDERLTQGRLSASTLRVAHILWNDRHPLVMIFFILLLSVSEIMFIPPAWALLSTQRKFSAGISVTLPYLFLYASAASDPGYITPANHSRQMALYPYDFMIFQPGQECHTCHLLKPARSKHCSICKRCIAKLDHHCIFINNCVGYGNQHYFLLLLLTTAILTSYATYVGTSVLSSQILLEVPSWTLRGKDFTWSQYFNIWAWVLQEQTRIGAVTLLCFLTSPLVWGLLGFHIYLIWAGTTTNESMKWSDWSADMAEGYAFKRSLPPNRQKDERTESVWTHWPVESEQVVLRTQDSLPPRGPGAAIGTGDWVRVWRLADVENLYDLGFWSNFKDIFWPQNGFYHHAGIGNEV</t>
  </si>
  <si>
    <t>&gt;7681_g</t>
  </si>
  <si>
    <t>MATGTEGTLMVQGEHASLQAINSIVPTICPLSFGWGAFYLFPCHKFLQVENSAFFLVVDFLTSYLRPRPRQSLAVKLAKLHSTPAPIPEGYKKPQFGFLVTTCCGDTPQGSSYKESWAEFYAENRLKFILGRGEAKYGQDPEQRKLVEAMISAVVPRLLEDGHLNKGKGITPAVVHGDLWFGNVGQNPRRGRDEEVVFDPSACYAHSEYELGIMKMFGGFSSGFLSEYHKLCPKTEPVEEYDDRIALYELYHHLNHYTLFGNGRRVAFVGGRYKSTAIGIMKRLLQKYGSS</t>
  </si>
  <si>
    <t>&gt;10578_g</t>
  </si>
  <si>
    <t>MATATPELTQPLIEVDEINDTDSAIDFKSLASSTTSIGSSILKSREENGRTYHAYKDGKYVYPDDENEKDRLDRKLCFFFLFLSFKLFPYALNQFSTFTARPILKSGTNKLRVQHHINLITFGGKLSVIPEEKLKKKQFHRVLDVGCGTGIWAIDYGDEHPESQVIGADLSPQQPSFAPPNVTFEIDDLEERWLYHQSFDYIHAGMMTSSFRDYPKFFRQAFEFTTPGGYIECSDVVYPIKCDDGSLTKDHALYKWSELLLEASIKFGRPLNSALQNKSRMEEAGYTDVVERWDVWANGRWPKDARLKELGVWTLENILIGLEGFSLALLTRVLNWSAEEVQVFLVDVRKDLRNQNLHCYFPLLTVYGRKPE</t>
  </si>
  <si>
    <t>&gt;5444_g</t>
  </si>
  <si>
    <t>MEFGTSGMLNEDGIHVDMDRLKKGEVNLGTSIMAINFKDGVILGADSRTTTGAYIANRVTDKLTQVHDTIWCCRSGSAADTQAVADIVHYQLGMYGIQNGRQPTTQTAAAMFQELCYENKDRLSAGLIIAGWDERHGGQVYSIPLGGSLHKQSYAIGGSGSTYIYGYCDSNWKEGMDEEEAVKFVKGALQEAIKWDGSSGGVIRMVVLTAKGANRHLYLPDTNYAVRHE</t>
  </si>
  <si>
    <t>&gt;4509_g</t>
  </si>
  <si>
    <t>MGLYKRKITVSDDTVTSAVHLTLKQSLVPCFLVTILFFLWGFAYGLLDVLNPHFQTSLHITASKSSGLSAAYFGAYFLCPLTISGWILRRWGFRVTFMTGLCVLAIGCLLMWPSGVKSSFGGFCGSMFVVGAGLSTLETAADPFLSICGPPRYSEIRLNLAQAVQAVGSFVAPLLASRVFFAKTVDTKQGLKNVQWVYLAVACFVALLIVLFFLAPMPEITDADMGTQELEISEFDPGPFKKQTNLFLATWSQFCYVGAQVAVANYFVNFCEEAGKDASTSSNIFASAQGLYAFNRFVAGGLMTISWVKPRYILATYLGLAFVFVLAASQTHGEASIAMLCLVLCAESACFATIFTLGLRGLGRHTKVGGSLIVAAISGAAVFPPMTGAVATHLKNSKSAHPFHTAMLIPMAGFVCAWVYPAYVNLYKKDSMDLHRSTNVGVVEGVSEKELELERGESRGGEKGG</t>
  </si>
  <si>
    <t>&gt;5924_g</t>
  </si>
  <si>
    <t>MANLVLEVSAGGMVVKHPKLDEIGTDIKLRNTGFGRATIFKMRFTSVRRAPRPNLTGFDPKAFVAASGTPANDPWARREAWRYNGPFTRWNRFKGTFPGFGIATVAFAAYCGYEYYFLNDDHGHGESHGEEHH</t>
  </si>
  <si>
    <t>&gt;6912_g</t>
  </si>
  <si>
    <t>MLAESALNILRNWPIALGIAITLYLVRNHFNRGLNKYPGPFIASLTDWWRFWVVYKRRPEIEHIRLHQKYGDISEFYPVQQAVASGHRLPSLFSTTSEPFHSQFRRCVNSAFSMSTLIQYEPFINSTTELFLTQTDKLYAKTGSSCNFSRWLQFYAFDVIGEMTYSKRHGFVEENRDIDGIVDYVSNIFNYAAPVGQIPILDLIFLKNPLYLLLSKCGLIDVTFPVARFAKSCMAERFPSLQNPTTSTISPSTKPLTAKTPDLLSKFIRAKQEHPDFMDDSLVTTMAVSMAFAGSDTTAISLSSVFYFLLKNMRCMEKLYAELDDKAKAGYFEDNDIGLVTWAESQGLPYLDACIKEAFRLHPAAGLPLERIVPPQGADIAGRFVEGGTIVGCSAWVIHRNKEVFGEDVEVFRPERWMVGEGGGEEKRVKEMSGVMLQFGMGSRTCIGKNISLLEIYKLVPSFLRRFEVRLVHPEREWTVHNAWFVRQLDFNTRFQRRELIKPELLQ</t>
  </si>
  <si>
    <t>&gt;1045_g</t>
  </si>
  <si>
    <t>MSLCKNCDTVVRLFSLPPRNDKCEGDQTIGTKNVERLLTELTPPFPEGIERWYCFSKSVGCELCSMIKAEIGPQMLEHDQASICISFNGSPSILRGWIQSELVFSFKVNVADYLPFTQVTQLSPQRVSLGSHTPLKISDGVSSFRGGKPRGFIATTGSSQDDDKRRVDQAQKWIQNCHMNHPLCKSPERSYFPTRLIDVKRCKLIDTIQHSGPFKYATLTHCWGPNMPESGMTKTWNLLSHMENINFYELPKSFRDALIIMRNLEIPYIWIDSLCIIQDSREDWENESAQMGLIYSHAWCTIAASGAKSCHDGIHLFREDRFRSCHIILDGDRGRVRVSISQLPPTWERFYKNNPLNNRGWTFQERELSPRILHFSTDQMWWECRSERDQEYPVSLKDNYIKEPRISFRREQEELKLLEKIGLAEECYANLSKVYKVHDYYATTFTGLMVNEVVQPRCLDNMFMTSNRIIISNRLRNPAMVQKTVATELRYNTWHKVVQDYSARRFTMITDRFPALSGLVSEIQAAYGGEYVAGVWRDDLLRSLLWRRDPKTMPSILTHTPDHRPSEYRAPSWSWAAIDHTVSYDLVSLNRPQIDKLLPTTARIESVSLTPAGSDPKGPLASGSLLIRGKLKLYIPASLTRSMVFHFDFRDEVGDNPVFLLSLFESSFKDTFTAWAFALVLVMVETEDPVPMFRRIGVVSDMMPEWFIDARHMKMTII</t>
  </si>
  <si>
    <t>&gt;201_g</t>
  </si>
  <si>
    <t>MTAVADKSYESWRKRIYTKSELHLGLGQKKVKKLLSDTSAMIAAHVMTEDDFDHQQQRWLRDKLVWEQLFTLHIHRDVFPGHRPTLPPRKFPANPGYLPSCRACLDKTGCGQSLSCPLIDNRTCQSNNDHPMYMVRYGYESFHELECPECSREQIRATNAENERVKIEADIQYTEKTKKVVAARLAANARRELNEKKAKEAREALKAKEEEEEEGEWEKVKMNIEVEEESWEFL</t>
  </si>
  <si>
    <t>&gt;2012_g</t>
  </si>
  <si>
    <t>MSQPSLANAIIKRPWLTKMIMPLANWYSNAAGYRKLGLKADDLIPEESETVLLALKRLPQKEAYDRVFRIRRAVQASLSHQLLPKAQQTKPEEDVAYLSPIIKEIEAEAKERLDLESIQVTKRKA</t>
  </si>
  <si>
    <t>&gt;3323_g</t>
  </si>
  <si>
    <t>MSVGGQRVVKTEPLKEEEARWTRLVKTTYLDPQGTERTWEHAERSTRPAGSDIDGVGIVAILQKPGGPELLLQKQWRAPIAKVSIEVPAGLVDAGESAEQTAVRELKEETGYVGVASRSSPMMFNGIVAPSTTLIKGEWLLTACELDPGFCNTNLKMVHVTVDMTKPENQNPKPELEENEFIEVFTVPLKTLYATCKKLEQEGYAIDARVATLSEGIEIALKWKLGLDLEAKN</t>
  </si>
  <si>
    <t>&gt;7336_g</t>
  </si>
  <si>
    <t>MPPSLHRHKTDGLIQVQGGDRDHRSAQAGGRGGGPRNDSSSARPKKENILDLGKYMDKKITVKFTGGREVVGTLKGYDALMNLVLDDVEEMTRDDEGNTSTRPLGLVVARGTLLVLVSPVDGSEEIANPFVAQEE</t>
  </si>
  <si>
    <t>&gt;7704_g</t>
  </si>
  <si>
    <t>MADQSDVDLDSIIDRLLEVRGSRPGKQVQLLEAEIRFLCTKAREIFISQPILLELEAPIKICGDIHGQYYDLLRLFEYGGFPPEANYLFLGDYVDRGKQSLETICLLLAYKIKYPENFFILRGNHECASINRIYGFYDECKRRYNIKLWKTFTDCFNCLPIAAIIDEKIFTMHGGLSPDLNSMEQIRRVMRPTDIPDCGLLCDLLWSDPDKDITGWSENDRGVSFTFGPDVVSRFLQKHDMDLICRAHQVVEDGYEFFSKRQLVTLFSAPNYCGEFDNAGAMMSVDESLLCSFQILKPAEKKQKYVYGGLGGSRPITPPRKQKK</t>
  </si>
  <si>
    <t>&gt;3450_g</t>
  </si>
  <si>
    <t>MGYTCTLSHLQSNFPPGADKHIRWYITLAKLSWLPVLHQAVPQRADKMVSLTLASSVLIFSSLTLAAPNTIAYKGDWKTKIKNVVVLVEENRSFDTFAGGLSYNPSIDGLLRHNYCNSMNSSDPAQHDDVCAGPRANDVAPDDPNHSISGVNMQIFSTWHPDETLSDQRKETENMRGFVTEQSFTFDTLNKTRAAEAINYYTSDQVRVFNSLAENFVLFDRWFAAVPGPTNPNRAYITSGTSHGHGQNDNAFNVYGLPQVSVFQQLSEAGIFWMNYQNSTTGAGLGFNPDAAFYNWTLQSGAYQTNIAPLDQFYADAAAGTLPQFTYINPECCSYQSFHPPSPITLGEQFIKGIYEAVRGSPQWEETLFILTFDEHGGFGDHVPPPVNVPAGDSLTYTELAPDGRNMTFDFKRLGVRVPTLLISPWVGKGIIENKGCNKGGEYTHTSILGLVNELWGLEALTERVAYSATFEHLITDDLRRDTPVTLPDPMPFN</t>
  </si>
  <si>
    <t>&gt;8826_g</t>
  </si>
  <si>
    <t>MACEDLISIASPSPPTAPPEQVQDTSSPLDTGMICPLTSYDNGSIISGSPDLEGEMPGFQEGRVGSGSNRARPQGRSATVSGGQYRPEIGFTANGYNENPVGGPNNFRQYDPLSPLMGNTYGSPSRLRGISMGVVGERPIPLSLVSPGPVWPTENQLSVAFAYGIRRNDGTYTRLVRADEIHDYLARGMPPNQGPEGLIILPQPHQMEPARRQGNEMISHEIIRTLPPNSFQRPPNGPSLLCDIMQAQIDSITAKSTQLTQRREKEYCDKWIHEGTCAFTQMGCKYKHQMPLDKATQLAVGLNHGLPNWYRRAYGNNINHSPELTSPQQMGSPPSRRTAIGRPWRGHPSLEISPSNLPPNLRTGGGNDRGKQNGNGGNVGGGNSSAVIAAQGNFGPIGSPTPRSFNNMYNNPQIEEQPEDDEENDMVTYRGRTY</t>
  </si>
  <si>
    <t>&gt;5511_g</t>
  </si>
  <si>
    <t>MDVNMDGIEDQDVPRGMTSVLNWYDSTRPMFIDLVGDYAGKELFLVEGDSLLRECFEDDRIDFHGNSPFWTNNSLLTLQVLRGVVADYDEEDNTYVAVSKFYTQSGLLKDFSKTLLKGIASFISRSSKENHARICIPSGDLPAKHAARYLLARSVIKRHLALHLPSESAPSLEVHTFPSVDSDEFAEYLNEAPIHFAMVHDGEERAASKFTTEPELIEQDENLLPKIKDKDVKTLLRGTIWWFNTHKFNVALINQVEFRDSKVFTMIVENVRNTRFRVSMVKFNQQIQAAKDSLEKVSSSGGLVLDNLLDAEDLENLEEAFSEEELSESYFLAVYGVSQILKQKECTKFMASAFIMHSILLKHLALSQRRFPLVTFDDDFEQLIDEFLAKVSNMFRHVVENEKWNDFMEEEQVETDAVDLIDGRLFRVVIQAMSEDSLHGAVPQIAKPDWEALSGLVALLSEEELSPKGSTETLISKTTSKEDDFEVSGDDLAVLPFSNSVFDKHLACIHVDTDTSLAARLGSMKIYRETTYWHNHRKPLNPKAAPVVKVSKWRNPLRTNQFYMKEMTSYAASLTGAKGKALEPETITVGPKILAKVVEEKPEKPEKHSPKPHKEDQKGGHHQKPNAKKGTKKGTGALSMKQQIIADNEKRKGSTESDKAFVAWTTIMKGLLVISDHQDRYLKTLAYLNGLDATKASFLEAEINTFILQSLLEWWVEYCKEKKKTEGYHVVALIWTTIRSICDSKAPITEEIVQHMTKICTRMEITDSMASFKPSPTDRKLSFTFKYPLPSLDISIGISQCEFQLNYCGPYMDRMLDAKPDPRVSSFVPDGWQRDVLDQIDANKSVFVVAPTSAGKTFISFYAMEQVLRAGNDGVLVYVAPTKALVNQIAAEIQGRFSKKFNVPGKGVWAIHTRDYRVNHPTGCQILVTVPHILQIMLLSPSNANSWAPRVRRIIFDEIHSIGQAEDGVVWEQLLLLAPCPIIALSATVGNPEEFNDWLMETQKALGSELKMIQHGTRYSDLRKYMYTPPKTFPFSGLGKSYGAGLGLDGLTGFEAFHPVASLVDKSRGMPDDLALEPRDCLSLWKCMCKLQTAEYTVPDSLDPEKALPPVIRKIDIFTWEKALKELLLNWMADSNSPFDKVVADLTGTTSQKLKAIEETPSSTNSSVTESETVDKYDLKATTLPLLYQLNQRRALPAILFNYDRAMCEEIGYSVLKQLVDAEAKWKEGPQWKKLMDGWEEYKKLKEKKSSRKPPKPSKKSKGGDEDGEGGSKLDRMREEASDGSSIYDLFDPEAPQTEFSFANPKQLQQAELDGYLKSLRWKHIREELIQLLQRGIGIHHAGMNRKYRQCVEMLFRKGFLRVVIATGTLSLGINMPCATVVFSGDSVYLTALNFRQASGRSGRRGFDLLGNVVFQNIPRERASRLLSSRLPELTGHFPITTTLVLRLFTLLNDSKNSTYAVKAINSLLSQPRLYLGGQSFKEQVLHHLRFSIEYLRRNELIGPAGEPVNFTSCVSHLYYTENSSFAFHALLKGGYFHKLCTDIDQSTDIVLRTMMVVLCHVFGRQICRVAEDPEEVELIKRSPSIVYLPPMPEDATKILRKHNKETLDIFTTYVKTFAAQNIKEEERYLPLTQVPVGLAPSSGNGKQTNGHATSNGNTEREDVPADIDFLPVLPAPDARSAFVALSGLGDKFTTIEDLCSSTREGVFLEAAVIPHLEIHPEESKAPLNAYLLDFFMHGSIAPLVVANGIRKSDVWFLLNDFSMVLATITTSLALHLGLAHEGDSEMLDVMGSGDAAENEADEEVAATTIAEPSTMKFHAPSIPPPPKKSKKVVDDWNAGEDALVAEEDYLKSEALKEMGVNEDEEYDKLLDVYKSFRKLKAEFDEKFRAIWA</t>
  </si>
  <si>
    <t>&gt;10615_g</t>
  </si>
  <si>
    <t>MGRIAVDFQRVPNEPLATNMPLSCFKNSPASTTSPGFYTPVDNEGWDFFDDRRAKNFAAAESPHNVSSASTSPTINRIPFVHQWHEGGDVQTSGNMASTTDTSRYSNCRTQPENLQAVAQTNPNTWVWKSSLGILPPSSCPPISDISTSPTKSESKSTYGGTRASAQETKSKRIASPPRINKKPIFKTKPSIQDARRRSSRSSQTSIAPRLRTAEPTRRSSSISTKSSEAPDAAAMDKSRSHNEVEKQYRQRLNGHFAALLDRIPRDVIDTAGNGEEGCSIRGRNVSKAETLILAERYIRRLQEGEKELGVHNVRLRSELNSFRDEWIEAGGVVLP</t>
  </si>
  <si>
    <t>&gt;4980_g</t>
  </si>
  <si>
    <t>MSMYAPHRGLGPAPSGPGGTARLNELLDGIRAEFDAQARAGNEYEHSMAQQINEMQMVREKVYAMEQAHLQLKAKYDEEIQRLHRELEARGGNPRPAGIGGAPQNAGPSQAPPSIGHGPSNLFGGIMAGQGGQGAPGLAPPQGPPGPPGPQGDQHGPPQHQMPQPGGPPPPPSLQGPPPPPPPPPFQGGYPGPAPNGYQQPPPPTASPGPGKGRPLNRGPGGPATPQLNQPIPYPDPRAAASPQVGHPALQHPQFRVGNALAELDLERLPNHQKKVSDDWFAIFNPEVQRVLDVDLVHTLQHESVVCCVRFSHDGRYVATGCNRSAQIFDVMTGQKVCILQDESVDAVGDLYIRSVCFSPDGKYLATGAEDKLIRVWDIQTRTIRNTFAGHEQDIYSLDFARDGRTIASGSGDRTVRLWDIEAGQNVLTLSIEDGVTTVAISPDCKYVAAGSLDKSVRVWDAVTGYLVERLEGPDGHKDSVYSVAFAPNGKDLVSGSLDKTIKMWELSTPRGQHPNNAPKGGRCIKTFEGHKDFVLSVALTPDGAWVLSGSKDRGVQFWDPRTGNTQLMLQGHKNSVISVAPSPSGGSFATGSGDMRARIWSYKPYP</t>
  </si>
  <si>
    <t>&gt;8132_g</t>
  </si>
  <si>
    <t>MPRPKHQSTLSGLVDSDTDDALTTMPTPDSAAENNMATKKVRARATKVRPTKVTKTKAPAHRASRRSTAKTQAQGGIEAPVRKGRRALADKTNRQIPSDTEEVDDFETADDEDVTMEEAPLAEKMAPKQTKPKKKAAVGRGRAKVTKEATKLKPEIEAATSDIPVVEARTTKRKGPAKKEVISEPFHEEVIAETQLSEAEVEDTLNEEVEETVFKSARNATRQRPQPLIQHRRAGSASDTERSDPALRRRLGDMTKKYENLHLKYQDMREIGLKEAERNFERLKKQSEEKTKVSNELIASLKAELATQTALAKESKSLKKRADSQTTEITALTAQITQLTTLLSDSQVENKTLSTKLAANRTVAASVASASSKIPNSAVKANGGIRMIGTAEAAQVAQAAQLKEDIYSDLTGLIIRNVKREPEEDIFDCIQTGRNGTLHFKLAAANEKSAESYEDAQCSYTPQLDPSRDEALMELLPDYLVDEITFPRPQAAKFYARVVKALTEKPTQI</t>
  </si>
  <si>
    <t>&gt;2474_g</t>
  </si>
  <si>
    <t>MIRSVVEEVLGTNLSTSVSSASWSRIEDAILAPGTAAVVLAGNAPRKPATMLWYLLYPFRGTTEPPVLDHKHPLRHVFTRYGHQVARHPVITLLISVAAATILIYPFPFLYTNNFTNGSSNLPHHVWTSAQPFKGDPTTQADVVMRSIWVHGSYMKALEPEVLQMALELQDELLGPTTNFNPRRGPSQAQLDNYPTTLTPDIRDAFHAINGVNNSSWFFHSPLLYWGCSSKAIDEDQDIMTTVNRGSQQATSLNITLRHSIVFSGKRFEDHRLVAADALVITLIHMLDSPVGRQWEKKVFEIAARDSRKWHLYSTDGRSLSSTLYEFRFQPLSFQDDLWLAVVYSATTLYFLFALTKLRALKSRTGLILAVTTQIAVSIMSSFTICAIFKIDLSKIPRAIYPLVVIVCGLENIFRLINAVITTPAESPTAVRMGEAMGQTGHTALAGVAQNLVILWTLSKFVSPQISAFCTFAAIALLFDFFYLYTFFASVLSVDVRRTELSDALTKVSRRTTRSLTPELEPRQTWFNALMSGDAPMHTRIAGTIVMVGCIIIAQWHFFDNECSFQTISRLLRLFRSESRLPRSSSASLLSVDINQARTPTSWLKMQDQETAHEVIQVIKPHASSYVARVYDPLVFVLNGADRTRTEFGVRPFLPAAYDFARHQFVTLIITVLIFVAGISLLMNYMLWNELPEGDGEERPEDDPLLSITTLKKGHTLDVMLLTASSEGVLVSVGLDRWIRVWDVRKGIMSYLVRDPELDVNPFPVLAIAIDNNSNWLAILSAKDRVFLWNIPERRWGPSMPVEVKNRTPVSFCFGIDQTEFINPIVLVRHNGLMSELRVEANEIKELQICRSPLVTVRQHFEKPTTISPDPPARIITSSKRGCVHVVSLLETGWESQGIDLPYADNDREVRSVLPLPALSSFLAVREHTVDLVDILTHKVTHTFKTTPMKQDSLRCFHSTRRRPQCGSVGLAHLALAYTSAETGECMLQSYLPEREGDTICFRDPYTPGSKTCCLWRETVEHRYVEENPGQWEALKVGYLVGIRKRQPLKRVLRENSSRPAANTGLRRRGARPTYRDSSSESEDDLWEVWSLSARGDRSVTPLCGYAERDNLLINSLGPLQRMGKRSVAVGLGNVVKVITIGREKFDGESSNEDAAFVGMAAVSGRKKKGVGKGRKGL</t>
  </si>
  <si>
    <t>&gt;3249_g</t>
  </si>
  <si>
    <t>MSCAERKYSIVEREIDGCNGSVKKRPDAGVDDLFFPALKSQSKFKSMHCSPVGQCTLTLSVPLSLVIGCLATNQIPSFTQTTPLQGHLPSDYARRYREEASPVQLRAAITRSPLVSPHRQCLDISFSALQDGNKPPVDSHPPPPRRKPSASKPDVSKSRNVGISKPKQSKSRNGCITCKAKRLKCDETKPSCQQCHKRNVACGGYKKDFKWRPFEETTLLSKAVPKPKRCMGFHQIEDYGLLSADSIDLRHPDPVPTASPKSTASPTSISPPGEPEHDISMQDSFFHSAAPTPPMFTPPSSFPDIQFEHNPMFDMSTPPYMRELPRPRFEADSVTRSLSSLFEESPRPVNSGQSPRLIDLLLPGSDLNARPSPMAELEMPMSSMELAPIDHFLPSMPLPSDDGIEEILREPETLEPDTWMLVPANSPAALRADPFFKLYRQPEVQAGSPEMLMLRFDRQTCGILSVKDGPTENPWRTLVWPLARDSPALYHAIASMTAFHTSKEIRSLRTDGIEHMKRSIRSLLNGMGTMRTETALATTLALAFSESWDQHISTGMQHLRGARILVNQALDAHRKKNLAGDDFSRLRFLCNTWVYMDVIARLTSFDEEESNDVDQVISLVNNSPNNTEIDPLMGCASALFPLVGRVANLCRKVGKLDSNSIAIISQAIELKEAIVQWSPPDIAHIDRPEDPTSEAQHALQTAEAYRYATLLYLHQAVPEIPSWTSAQLAKKVLVYLATVPLSSRLVIVQIYPLLAAGCEAVGEDRQWVEQRWQSMAKRMWIGNIDRCWEVIQEVWRRRDAADAARVAKKDKSRPAVAHLANSKRKFQEMGMDSFEEMVNPKRQRMSISGSPPAPERKRVHEPVEEDMERDLTVRGKLHWVGVMKEWEWESKFIRLQLRIKSIAATISAFCWYLCQTPKQA</t>
  </si>
  <si>
    <t>&gt;9305_g</t>
  </si>
  <si>
    <t>MIDKGISRVEGRDIANEDTALASIEGDSKQVSEKITYQSDISRPSPEREILQRWNEPRVNLYRYLAVLYSFVVLGMNDGVYGALLPYLEVYYNINYTVVSLVFLAPFVGYTLAALLNNKIHMTLGQRGITLIAPLCKIASYVVSSVHPPYPVLPIIFMLAGFGCGLEDGAFNAWIGNFAAANESLGILHGCYGIGATIAPLISTAMITKANLPWYTFYYLMASLAFVELIVLMITFREATGAVYREANSRTHSVGGRSNTKEALFNPITWICAFFLLSYVGVEVSLGGWIVTFMLRVRDGEPFASGMVATGFWLGITFGRVTLGFVTGAIGEKLAITTYVLIALGLELCFWLVPSFVASAIFVAFLGFFLGPLFPAAIVVATKLLPTRLHVSAIGFAAAFGGGGAAILPFAVGAIAQKKGVKVLQPIVLAFLAVLLGLWLSLPGGLKKIGLEEVQRQREEEGKNVELGVGVKKFMKRAKRSFKRESA</t>
  </si>
  <si>
    <t>&gt;6021_g</t>
  </si>
  <si>
    <t>MTADPSVPIVSLTKNRNLRLEALQGLKTRNEEKGNLLVFLTNLPPSNTELQSLRLSTTSTTSQPKKVKLSSDHPSSQNSGSNPDIPLASVEGRDSHSPPLDLPRFSTSANPEAAVPAIPSHLHSSASFGASDYISSVASSPSAAYANLSLEGERVAEQTSPEIRRTSLAPNEADTRGHSPVRSFSHRAIMGGAADLPQRSSSPLKRRASDLEAEATSSQKDDVDMIMVPPTPPEAGDEPIRPVSQSGDMTDAASKTEVPTLPADTPALSKTAETGTQNGLPLSDKTPTHCFALDIPSIDEQITTVTTLCQAAAEKQLEDGDVTYLVSKRWLGRVICRGSEALKSSKEKPQGEIGPIDNSDIIEQIITDCEGHEFAQLKKTATSGADFEFFPKDAWNLVVDWYDLMKGSVGILRVAHNTNPDKLSDKPNIVYELHPPVFTVHRVFGENNPISISQKLKVTNPPAPVFVFSRSTTYITFLKKLKAHAEVDPTKNVRIWRVPRLLPAAEPTRSVAGTTTPPSSRPGSPANDGFIGPVRPREVQDSWTHLLLDVAEFTQLERGTGRELIEYKDVSTNANYNGHLDLHTLGLGDDQTIVIDELVTGDSYVSNYVSNGKKTTPTALARTSGGRQSTSQPNSGRNSPAPSGPMTRGRAQKNNGRTKGISGFSNLGNTCYMNSALQCVRSVEELTKYFLTGAARKEVNYDNPLGHRGDIALTYGKLLEEIYGDNPATSVTPRHFKQIVSKVAPTFSGYGQQDSQEFIGFLLDGIQEDLSRVMKKPYIEKPDSTDEMVNNPEAIKEMAAKVWDITKKRDDSVIADLFTGMYKSTLVCPVCDKVSITFDPFNQLTLQLPVENFWSHEIVFLPLNDKPVQMTIDIDKHATMKVLKDFVSKRVGVPVSRLFAAEQFKNKFYKIYDDSATASEVVSGSDHCWVYELEAEPTNWPARKKAKKAKAKKTLGYESSEDDDIPSWDSPLAERMVVPVFHRFQPPEPTNRYTKAKRWEVGAAPHFIVLSPDEARSEEMIKRKVLEKIATFSTFPEFLEDDDANASVADSIDPDIVLTTGSDADSAGGSKVVANSIDGEDELVDVTMKDSNGVRDVTEKSQVSSNNSETSVIAKFNRTRPKFMIPGSLLNPGLQNMFEVGYVSSPKELIVTGWQTVDDDKEYPSIASRNPHLDQTLDDIDEPLDGYAVTNGRSASESSEEDAYPPAGLPSTTRMVDESSSEEDAPLGPRKALPVRLALQNSTRPGTFKKRRAGIKTYSKKGNRLPRKVQHTLPVDQDAPDEGPLVRLGEGLVIDWSPEAWDALFGARSFDDRMRGTMTFSETNIEHLDDPELKARQLARQKRRKHGISLDDCLDEFGKEEILSEMDTWYCPRCKKHQRASKKFELWKTPDILIMHLKRFSSSGHRRDKLDISVDFPLSGLDLSPRVAETEDGKLEIYDLFAVDDHWGGLGGGHYTAFAKNFVNNKWYNYNDNSASEVRDLNDIVTASAYLLFYRRRSDVPLGGPRFKQILDEYDNPREVTETDTESGEDQSLAGNSSLRGSSSALTGAGAVLRPNHGSDGEGTMTINPSALETLPSYETYQQGDDAIPLLVDDDTVMKDGLHQSIENENEDEGIDMDYQDFPSSNKAGIIGSWNFNNLSSLGQNARGQMVSGTGSNIDDAASDLVNHNSSASEGSMKGRLEDFENAVAEDDDGPYVDQSPVPDLDEDSPGFASAIALQQDMIENMHGPPDYGQAFEVRAEEVEEVEEPATEIHILEDDELKMD</t>
  </si>
  <si>
    <t>&gt;8274_g</t>
  </si>
  <si>
    <t>MRADKEEGKIFVDQRREKSRIFLSRQILKPYIFRVETTSAKLPLSISNLLFLKHPTTQFNYPPPTAQVEDKMGRPNSKRSAFAAAEEASNPPSALTATQFIARVVKTEGTNLYTCALPNQKTVLVELPSRFRNTIWIKRGGYVVIDTKEADARPKINGEIINVVRDERTWRKESYW</t>
  </si>
  <si>
    <t>&gt;500_g</t>
  </si>
  <si>
    <t>MSTDFDPGNVDLDTADPTQVVCYLQAGVNEYNGHLGARVSALFVILIVSSAATFFPVLAARVRWLRINIYVYLFARYFGAGVIIATAFIHLLDPAYSEIGPNTCVGMTGHWADYSWPPAIVLVSVCMIFLMDFLAEQYVDRQYGFAHAPNVEALITDHPGAPEDARRSLTHTQLHSGDQDPDMHDQIAAAKTARDRPLPSKKDGQDSDSEKGTPAPSVTQMEERSFRGQIAAFLILEFGVIFHSVIIGLNLGTAGSEFSTLYPVLVFHQSFEGLGIGARMSAIPFPKRYSLLPWLLCAGYGLTTPIAIAIGLGLRTTYNPASFTANVVSGVLDSISAGILIYTGLVELLARDFLFNPDLTKDSRRLTFMVVCVLVGAAVMALLGKWA</t>
  </si>
  <si>
    <t>&gt;2009_g</t>
  </si>
  <si>
    <t>MLVHSSSRHCCWADEIIFFWAEPIGFINVEAYNIAFSAQYFYIISTVILGSIIGVSQTESSIPQLLDSFCQQVQNTFPQWNSEPSSGYLTSDSLLQKRKGGLYSWQTRKAREEVQQNIN</t>
  </si>
  <si>
    <t>&gt;18054_g</t>
  </si>
  <si>
    <t>MYTWVVMLLGAIAGTLLFNLLTRFWNGMQGGNVRKKSEKEGLHEQQLDRKGASHDPFEIIPLTDFDWRTTPPLKFRAFKPKYHLTMGLTNSSLSDLIEMDSTYLSRLTLRKQIIQDHHDIVIQVLPPAKPAIDELYTWLTNTYLPTRFPKVFKLSQSTPTTLLNQATSLHIPLQPPSNPVRTFEILGENLDEDFLILLHSEDGDGYTMKAYITCFPSGFNPASKLDKKLRDIHGPVPAYKEKLEKSMDRFFDKLEVGKVVKRSNWSITTHDRLYAASGNHLYEGEEPEDEEVNLNNVILNFTPHLFQSTEQKQTYLRCERQLLHRLPITKALVFSFKTYMYPLIDIKEEGLGEELAQAIDGLKEGSVPEMHFYKRGVIWGEAVKKFLRS</t>
  </si>
  <si>
    <t>&gt;3581_g</t>
  </si>
  <si>
    <t>MSGAEAILVLGVISSIIAIVDGTKQVYDAATDARGLPEAFREAADRLPTVAEILGAAKGHIDNRNIDEEACKRVKKTVEACEAKAKKLDDLFRKVIPEDHASVGKIYLSAAKTLGKGSQVESLMKGILEDIQLLTSEHSMQIESKAEQEKFAKYLAEELKKLIPSNHTREGSAEDKCLAALFLTDPSDDRERLVSVKGSRVAGTCEWIKTNQLYNSWLQSNSQLLWMSGSPGKGKTMLSIFLAEELEQTANDSSNILFLQYFCDNKDEKRNTAVAILRGLIWQLLRKRRELFVHILPSLKDRDTNQLITSFEALWRIFATMIRDPILVNIYCVLDGLDECDEASLEALLNKFKFLFMSKHSSSHYLKLVVVSRDLPEFIPKLLSNAPRIRLDPDADNEVNNDIHRFIEARVEELSRHGHYWESLREHVKTVFQERAQGTFLWVALAAKALEKYKVTEIKEELDKLPPGLDQLYARMLLQIDVNRRTLAAKILLWVVIAVRPLTLSELDTAVGMCVKPSDSFNLAQATKDQVFYCGSFLTIKDDEVGLIHQSAKDYLLRKTPDLDSKLEFFRVKEEAGNLEVATKCLEYIQNGAFEEGTVYLERDTGHLEAFPLISYATLHWPDHARVQGQSASIFDLSLPFYHKKSQIRQFWWETYCAMQYWDDPPESFTLLHLASYFDILPLAKKIVGKKCLMDRLKRSHDINKRDGYGRAALMWAAKEGHYAVTKLLLNKGAKVDPQDYKGQTAFILAARETGNEAIITLLLKYGADINAKDDHGQTALSFAAWSDSTTTAKLLLDNGADIEARDNEGQTALMKAAKRPSWLGSSTTIVKLLLDNGADIEARDNEGKTALNWATENGCMGIVRLLTRYTGSL</t>
  </si>
  <si>
    <t>&gt;9313_g</t>
  </si>
  <si>
    <t>MGSSHLIAKAISAAEPALPITLTEFVSALLRTQIWGPNRWMGKSPKQKAAKPIALAVSGGVDSMALAVLCTQLKNHDPNHSPRDEQGELILPYYIVENLKHFRLRALVVDHGVREESSVEAEKVAGVLKSQLDLNTDILKIAWPPSSDPHEASDFESQAREHRFQLLGKRCEVLGIESLLLAHHQDDQAETILARMAAGHKGRGLFGIRAQSEIPECHGIHGVHESGSPRFFEEGFPNAKRLRKYQLPVEGGGVRVYRPLLEFSKARLIATCLDSKMPWFEDPTNSDPTLTTRNAVRHLYSHHQVPAALSKDRLLSLSRTISKIYENKQRLVNTWLDECDITLFSTMHGVLEIRFVDLSQYVTDQIEQFSRLETEKQELESMESKPFVQSDLLSGSATEVVDDPKEHPPQSTPNHNFEPMAAELLRRVIMLVSTKEKVVTSTLHDTVNRIFPELLPTAQRLNTSKPEAFTVAGVFFQPLETPDQENSASDKPPKCRYRISRQPLKHVEVKELTTLVSIAPFTTKWGPWHLYDNRFWIRFQLLDSETITKHNIYLTPFRPEYRPNFTPNPPYPNRVQRRKMRFDGIVRKQSYERFLKLLGPGRVRFTLPAIVMDLNETTKNPTDNKLLGLPSMKRGFEGVDRLIRWECRYKKLYLDGFRFNLRERSGAESPHRGRGGAGQSKGNWWGVK</t>
  </si>
  <si>
    <t>&gt;4707_g</t>
  </si>
  <si>
    <t>MASTVEENENEPTGRDIAYSAAMAGTISETSRMLEENPIRVEARRLQEKGRAAQRRDFSFQAGDDQSTVGSEEREARREEREKRRQSRSPSKKVPGGFYEGSAAGSAVGSSTVGSDLSGDIGTKSYHHPIPGLSSSSGVSDYTEERRKKRNGGGYRRGRGDDDVD</t>
  </si>
  <si>
    <t>&gt;823_g</t>
  </si>
  <si>
    <t>MSSQLSSGASSPLSSLGSLSPSLASPTFHRGFTGYLGDIEACADGSGIAVSKLSGAPGAPDRAVAASPLAAEASEAPGISLAGADGVVSGGETAAAGHAGPDSRTLLAGLGFAPVPASPPSTISAQVAKVPLGTLEVAHPSRKRKTSVPTTSFPPPADTPEDDDIAEPQAPPCKRTRRTPPLSFSSSAKVKAKTKAKAKIKSPAPRPRPTSKVAKTLASIPEEIDSPPRSVKARNFGKATTIKANSQSSEPAPLPAVKAKGRRAGDWELVPDTVRPIRSIMDRDELKSSLASAPILAAAPKKQKISGTRLASASPTPPSAALPASNPVPTGLKPAWVEPPLAVERGKNKKSVAFGTLPPSCGASDNKKTRPRTSILSGNGSGLGSGRDVAGGGPAGATGHGSSIYTRSRRVAMDAGVAFQSSMREDQEDVHDEPVNFFAFGVGMDIGYLAQHYPSSKRLDNQRLGHLPGFSFLVGPRSVAEQEQPYKIKIVESTAPDINPESPVDIGVYGILHQISQTDLDRIKEKVESDPTMQFVKMDIDVLEKEDEMGFWDRPVHKVGIEKAWVAVGIPEPGDENYRGLPLAKGDSNLADRLNNGLVCGYSLGMPETYREGVLRKYVPRPGGGGYLDLTRNNAIDPNWSYWGI</t>
  </si>
  <si>
    <t>&gt;9493_g</t>
  </si>
  <si>
    <t>MASKFLREYKLVVVGGGGVGKSCLTIQLIQSHFVDEYDPTIEDSYRKQCVIDDEVALLDVLDTAGQEEYSAMREQYMRTGEGFLLVYSITSRQSFEEILTFQQQILRVKDKDYFPIIVVGNKCDLEGERQVSKQEGEALARSFGCKFIETSAKSRINVDNAFYDIVREIRRYNKEMAGYTAGGNSGNGSGGPSGKMEIDGGEQNRGCCGSCMIM</t>
  </si>
  <si>
    <t>&gt;1230_g</t>
  </si>
  <si>
    <t>MSKESWRPAWDREDRDPPWASGAAAKNWHNTFGGNKHLWGNTPAVDILKLEQNEGLEYRGGLSLLFAASGDMRHVIKTIANFPDMIDQQISIVINDREFDVVARNTILLLLALTAQDITEMNETTISPDIVEGLIHLWYSALIHSSVQSQLQDRVKPLIEELCGRITNKPLNSVIGKTWEFSHGRTLRLVLLKRYWLQLLELLNLPKDITPEDAVRIRTRVTLAPERTDYRERWYFKDVSPFIRIAKQRFREDGLLLPFGHPREAFNIPNPTFFNRSRSWPMDDIADPSNGWSVLEVQQTSWPAPRDWYGKLYLHIHGIMKNFLCRLQKHRIRFDLYKVDARELTQHLEHNKFSRIEVANICDGGYVGIRDTLSLLSPFLQPPKQNPHATFITLFINAVKEAIKMGDSADEMPDIETLTKYLPAPRLFPPPSMNNADMTRIWDARSLALDVNKYTNLCDFEQISIDLRVEMKKRNTIVEMWPTRPKLQIGQGGAEEEFRFWLGSSVTNIERYVEWRRID</t>
  </si>
  <si>
    <t>&gt;8043_g</t>
  </si>
  <si>
    <t>MAGRSLKPASFWASAAQQAPKSPRSPRPGSIRTNSSSSVRSEDSLVATLKGLNMADLEKGKEASAADSVAIAPARETQDGTPSRKKSNPITIEAPDGWKRRPYTPLSARGDLIGGYFPEHYGPVAHHYRQPFSSANLNAGYQGHFRLNLDPESPLEGIMSSASSTWSTPASETTAQTTAASSSTCIPTVPELPLMIPMGKYHPTNYKSGLGTPATTSPSAHAVPLPPTNLALPHPSNKRQRPTHQRKNSEVKRKLQQYQQNMIAQARSAAASTSPSSATSSSLKFYIKEPNSPKLGPAGSPGPITPFELEESATAGYVLGGTRVASSGLTAGSLEREREKVMRNLLEEERRRGRTGAGSPRVAGL</t>
  </si>
  <si>
    <t>&gt;1413_g</t>
  </si>
  <si>
    <t>MPNDSTPTDLPRTDDNTTNEDPTEHPPTQQDEQTPAQKRAQTQTKKKFEFVSNLMINLDMLIYIELCVLYYMDCSLFRLLLRILPQIVFLTPKPSFIPPSPLHRPYIGAIFGPNILCMLLHIFTARSEAGEAMRGYLHGGVIIDLVGQKGPTSKVHLLLLDLLVLVLQCFMLAVHIEKEQLHSVITGFSSPATAGEPPQPAVVSTQDYDAEERGVIRDPVTTTGDIELQPLPSRSEDPSTVAPPHEIDHDRIEERERLLAEPAAPHEVEDDSSLDTFWSGTVILADFHILHNLRRQWDDYGNATESAIQTVGFSAEFAAVTANRRLNAASARFQRNMEALTN</t>
  </si>
  <si>
    <t>&gt;2177_g</t>
  </si>
  <si>
    <t>MAQKDRENEVEERSSEKSSEKHHRVKSEKDPNRPHKSKSSRSKMIDPETGEVIKSSRSKTIDPETGEVVKSSHRRRRDKDKEKGDRSSEPASSIADLVPELSRTASAPGASSRSSLPYPSFNKTYSKEAVSREDVSLPARTKSNPYTPESTDVGSDAKSKSKSTDNFARSTTAHKNSRPPSPPDTEFTQHRKATPSRVSQLQEEEEIESRSSSRNSWFGKSTKERDDRSKVSDKSKGSRASTIRRTKSEKDAHKGVLRDSGIGSGPSTVTSVTAKRESPKPVSIRPPALDSDSSPDSVQDSSPRTPTQTPQFPPPDLKPTPSSFVQFQASEAESNTYDSPQPPPPPPPPNVPLNIPRVDYLMQNGGLLRPVPKTLLPSQQTSLGASTSLPLEIEKIFGPYYSILDQYEAVINRNGSLAVATGYRSVARRLLDRLENVFNRDLSSEGCSCVMCQDPDLTTHEGSRGLGWGEVLEWASGRRDLPMWPAFDFATLGVKAGEELAGLGISGDPARPGSPVKIDPDIAEEYHNHFLQQTKKTKLAVNRWLSSCPQTAATPPQEVDDETLSFAILTHLDQNDRPIFNALISGSTVLQPGLRPPTPFRKPPTEFMAKTVQSLQRLYRLPNIPRIPEAAIYLLKNPQLHNLLATMGSINTSEWEILTSGRFDGFLWSGADSESVNPSPAPSRGPTPANGRGVMSPHMRQASNSRTTTPFSPMRSQTFSPSMGYPGFPPSRGPTPSQVRQPVSNDEETEIAVLAEVEREIYQGMELLEDAFEGLHRKAEFVRRALRERGAGLSVSLQSRRTCYPDIISSGTPSLPSGGLGPGYERPNWGESSEMMSESDWDPGEEMMSELAPDDSASNISSSRHRRPKRRTERRTPAPVEEEDEEE</t>
  </si>
  <si>
    <t>&gt;10390_g</t>
  </si>
  <si>
    <t>MFSTLVASATTAVLLGSSVVAAAIDLDIDDPASIRSAASTIAYDMMTYYKGNVSGGIIGVLPGPPPDPTWGYYWWESGAMWGALIDYWHYTGDTTYNDVAAAGIQWQTGEHDDMMPANWSQSMGNDDQAFWGMTALTAAETNFQNPSSDQPSWLSLAQAVFNTQAVRPDSYCGGGLRWQVYQYLTGYDYKNSIANGCFFNIGARLARYTNNDTYAQHAETTWNWIQTVGLMDADYNIYDGAHIETNCTDINKVQFSYNMGVWLLGAANMYNYTNGSSIWKERVDGLLNTTFNVFFPNDTAYEVACEPKLTCTTDMFSFKSYLTRWLASTTFVAPYTRDLIMPKLRTSALAAAQQCSGGTPFAGRTCGLSWSKGTDWDGTSGVGQEMAAMSAIFVNLLPLENVAAPLTNMTGGTSTGNPDAGSQSVADPEALKPATGGDKAGAGILTTLILVGATGMFGWMSL</t>
  </si>
  <si>
    <t>&gt;9486_g</t>
  </si>
  <si>
    <t>MAALRSTRGCWTCRLRRKKCDEIRPTCATCESLAITCHGYGPKPEWMDGGEQEKEMANSIKQIVKHTSRRKGRPSIFGKRSKDTDKEHEVGAPTSNLAPKSSHTSPESSTDSHPTTTDCRSPAPSSVTSADSAAIHSSSRSLTITSDEATLLMHFLDNVFPLQYPMYSPSIAEGGRGWLLSLLLTTKPLLHAALALSSYHRGTMVLEESRNQCRSVSLQSQERHLAICLAEFQEQIRTVGQFVAGNCSKNGIGMMASTVELIFFELFAGNGDAWQIHLRAATDMFTTAFQGQPELLDEFKFLEIDLHSPEYKGPPDQKVVIFRFLSGVVLWLDIISSVTNGKAPRLLPVYNSPILARTKTNLQQIMGCPNWAIFQIGQITALHEDKMHELYTHGFTTTEFIARADAISQDLARGVENIRQEANIKMDKDAISSQRLITLIFALSAFIYLHLVVHGFNAEQEGLSNRISEVMILLHTEPGRSYRHVLVCPLYIVGCAARNENEKDLFRRVFSTPPVLHPSLEHRAKILPLLEETWRRKSCDQSWTWADNLRLSNHPLLLF</t>
  </si>
  <si>
    <t>&gt;5510_g</t>
  </si>
  <si>
    <t>MTDPQSQPPNPPPEDEWKHSGVRVIPADSLDSNTAQTPGMARAAAINFARVGAQRLWAGTVTIGTDALLFCFLPTAHGYISGYLLPWHAPFKPSILQINTEPNAKTGPHHHGHLESVIYVLKGKARMRWGEKLEFVAEAGPGDFIYVPPWVPHQEINGSEEGEKLECVLMRSDGEAIAVNLPDLEAAEKPEGVKWVDPTHANLPDHGHSHEHEHATAN</t>
  </si>
  <si>
    <t>&gt;1739_g</t>
  </si>
  <si>
    <t>MGKQNNKALKAKKGGSKSSNQHPPSFDEQALSALTAKLEKDFDKGTPQKQDLPNEEQKDGGSSNSPKFGKGKSKTRVPELKKGTKRDAHGNAKAAGKEISKKQQTAGKSPNGDGQDDRSILLQEILALGGTEEDLDLIAGADSDDEDEEKSNTTSKDDALKKELAKFVADLGFEGQADEEEAGSNVEEEEGGEEEADKWEDASNSDKSEAPELAEVEPAKEAVALAPREIPPSNDPYRLIFEARPDWHAAQLPILPPPELDDDLEEYQTAIANLKTYAASLLEADSNLYNSKHLSASSSHRFLSTIMASGTLSDKVSALTLVVQESPVHTAKSFESLLGLAKKRSRGQAVTALGALKDLLAAGVVLPADRRLRTFATQPGLLGTLQKSAVTSWNPSERLPGTISKAHLISWAYEDWLKEQYFEMLKVLEGWCSDEIEYSRSRAVTYVYELLREKPEQEANLLRLLVNKLGDPEKKIASRTSYLLLQLQISHPLMKPIIIRSIETELLLRPGQSSHAKYYAINTLNQTILSGKEEEVAKKLLGIYFGLFVSLLKKPEAVKVVGPVVNKKGQIQGGGAPMGKKAREKLTKEEEAKMANEEMTEKMISAVLSGVNRAFPFSKTDDQTLEKHMDTLFKITHSSNFNTSIQALMLIEQLSTTKHIAVDRFYRTLYESLLDPRLVTSSKHALYLNLLFRSLKADLNIKRVKAFAKRLLQVITLHQPPFICGVLYLISELEATFPSLKTLFTESEAKDEEDEEVFRDVPEDGEAPVESTKPSTVSHQPVYDGRKRDPEHSNADKSCLWEALPFLVHFHPSVSLFADRLIKDEKMPPKPDLASHTLSSFLDKFVYRNAKSAASGPRGGSIMQPLSGGDSRGVIMSNKSKAHSTAPVNTEAFWRKKSEDVAVDEVFFHKYFNQIGKSRKATTEKKTKKGGVDPEADEEEEEDEIWQALVNSRPEVEGPSDDESDMEMLDLDDSDAEISAVGSDEEEGGATLEAVGSEDESMDDFDFDDEDDVVDIEGSEDGSDIGELFEKELQTADKATEEVQENGRQKKRRLKGLPTFASVDDYAAMLDNDDDEDL</t>
  </si>
  <si>
    <t>MSDSGEERETKPFKFVTGFDARFPNQNQTKHCWQNYVDYHKCIIAKGEDFAPCRQFFLAYRSLCPSSWTERWDDQRSNGTFPTRLDQ</t>
  </si>
  <si>
    <t>&gt;6692_g</t>
  </si>
  <si>
    <t>MANDPLTTLVPNSNSTSSEFKFPRHYSFPPFFTPQPTLTSKHAQLQKWSSLILSYCTHYHIFKLTLSAALNTPLFHNERINKRLSRDDAKEIFEFMREKGRVEYIGSGGDEIWIYWKTVEEWAATIEGWVEGTAQKGMVLTLYELVEGEGTMGQEFHDMDMELLEKALHVLVKRGKAQVFGEADQLGVKFF</t>
  </si>
  <si>
    <t>&gt;5662_g</t>
  </si>
  <si>
    <t>MFLQHHVQPNINYSTCHFSSSKDSSYTYVHFSRPLNADLFEDFCRDKLPDDEIYVPPHNQPLNPEDEDDVVPDQHAAFGIQRATQKVKESAWKDLGLAELMRKGPGDGEKGKRSLPR</t>
  </si>
  <si>
    <t>&gt;6808_g</t>
  </si>
  <si>
    <t>MEPEAKRIKVDTGSKYFPKLVDPLVQTQLTQGSVQRELMANPPHQIVLLPAEQLLRELLLECAQHFPGLEIWIVGGWVRDRLLGIPSSDVDLALSKVTGSDFGKFLESFSAEPEIESKYRQKVADLGIAGSRFTRFHIMERNAGMSKKLETAGGKIFGLDIDLVNLRKEVYDGQSRTPELEFGTPEEAAFRRDATVNSLFFHLEKQEIVDLTGRGLKDLDARIMKTPLDPRQTFMDDPLRVLRLIRIGSKLGFAIDPEAMRCIKDKEIRRALDTMITRDRIGIELFKMMTDPSPEVAFQHLFESNLYTPVFIRLDSYLPQTLQAEFSMLGLSTSSLWPITWPRAYRLLAYLLKDGSNLGMMVQSEENINCLWTMAAYAPIAGLRQTMLKQAIQEATTAIRAPTKISKLLESALKNFDSIHTTVEAIAAHPEKPPPRSVIGMAIRSWGAAWNAQVTYVMLAQAVYALQASSASGPSVSSSLIDESLAGPLLRRYSAFADFVWDKDLRDAHLQHPLLDGNQIQTLFGLQEGGIFLKSTLNELMAWQFDHINSGIGEAKAWLLNQQERLGVPRPAQLVPILVRPDDQNRIRQFYELWAAKSPGDLETKRYLEKALDSTATGLQRKVEKWKYELLVYWIRFKCDQAMRNGVASAEYLEEIWYKAEFPVHIMQDYAEGPGAD</t>
  </si>
  <si>
    <t>&gt;5413_g</t>
  </si>
  <si>
    <t>MKIEPFTINVPQSEIDALRTRLANTRWAPELDNEDWSYGVNGTYLRELMTYWQDGFDWRAQEARMNEFPQFRTEIDGVPIHFIHVRGKGPNPVPIILNHGWPWTFWDFKDIIMALADPAAHGGNPEDAFDVVVPSLPGFGFSGPLPRNGVGYVETASMWVKLMKGLGYEKFITHGGDAGAFVSARLGHAHAESIMGVHLSFPILPGVPHDAADPADFTPEERALVEGQERGPGAFVHVLINAFDPQTLAWALHDSPVGLASWILLRRRAWSDCHGDVETKFNKDTLLTHLSLYWFTNSFIGSQLFCRASGFPQPMALANDIKPEINVPTAVAILPKDLMYKPRSLVAAHSDLRQWTVFPSGGHFGAAEEPKLMTEDIRSFVRPLRRG</t>
  </si>
  <si>
    <t>&gt;9255_g</t>
  </si>
  <si>
    <t>MRRQFKSQASSSRAVLGTGFGGFGSAGTGSTLSYLTEPPNLTSIDDAQVIVSFKNLSKKDATTKSKALEDLRTYIQARPFEQGGVEEPVLEAWVRFYPRISIDNSRRVRELSHNLQYELLKSARKRMEKHIPKIVGTWLAGTYDRDRGVASSAKNGIASFLDTEEKLIAFWKRCQPKILDFATEALQETPQSLSDERTVSADDAQEKFFRVVGSSISLVTYLLAKLSQEDTLKYQDKYSGFLAGNKRLWAFANCEDAYVRKSVSHLLIICLEKQSAIIEDDLHIISDKFISEALRSSQSGSALQLLQALDGLTTKYPQVWTTSYKSKKSPLSRLRRFVEKGSQGGPPDYWRIFRLFFPRLPSQILPSDIETSLDFLKAFRDGIGHREEPRMNAKEGWSSYFWLANFFAVRLSDASDQGKLFQESLYPVFVQYLHPVPENSRWSIGNNTPELARAYLSCASLAPKNITESLRNELQRLGEILMLRISTSLPEQSKDYEKSQASVIAESRRWFEFVSEVFKLNKAIKTNDDSSNMALLPLIQPSNQIVSTALKIIVNRDGKPYSAAATVEFALRLTPSLLYLSEDAMVAVKSFIENELARLVVSPSWSHVISILYLFRSLPHQVAFFEAVWKATITSLLAVHESSEKTRAIIALLASHDVSYLAQENDALQEFLLGSTMQAVQGQTELWPLIDVVLTYTSMSEKGEASLMSQVLGYLQQENPYLDTALRVLELIAKKNRALLLSESVHVTLLTRLLALAEISDSQISSRVQSLKATIDTPSEQSNSQHKNFPILQVIKENLETASPQSLTIQTLVSQTLELLDSCNDPTIFSSIFPDCERWSRSLAPLLNQQINPSLAVMRPFAGAAFLVTTPTPERVPQFSRDVNGYSVPLRMAMFTCRLMSVNSVKVNIPKQMQVELLYLLGLSSEVANDQLDLLQNNMLFASQDPDTIQEVREMVVGDQMLLNNFSLSQGEDSDDDIISDLEASQVTRELVVRFLQATNATTSTAYFAAKALSRFIGSLFREGWQKDGGEKWLSELSILKRSSTNILGTAGVLAGLEDKLQGSKIVINFLNQLISDVAGAKIDQPEKTLATLVLLNSTLLIFDEDDLPVAQNRLVFAVKQILSWNESESLPITNREIASEACYALQKLLPGIAGVYGSYWRSSLALCAGIWLSAENGGILTDQQLPMIGMSLKLFSVLQKMKDRNDDLHDALADTELGELLNSGVVKLLKLQRGQEHQPLLFVDEILSRQISKLPLLGLEDLSEFYPLLASDFRIVQSATFDVLDKSLPAAQQQLSVDVVLEERDAQLPEELLSLLLDAPSFSSFPEDMVVEFPTSIRGYLLSWHLVFDAYATASFKVRADYSDNLKAENYISPFLNFLFDYLGLSEANAIHLEKAHFGHDMIRRYEMCKGVDNETNERDMQWLLINLYYLALKYTPGLVKQWKMECSSRQTSMAVEQWTEKFFSPLVIEDVLEEVAKWADDQEVVSEDEKPLIVKVSTRSREVSVGYEIDDMMMQIAIRLPTNYPLDNVKVEGVNRVAASEKKWTSWLRVTQGVITFSNGSIIDGLNTFRKNVLGHLAGRTECAICYSVISSDKRVPEKKCSTCKNLFHSSCLFKWFASSNQSTCPLCRVPFNYGVHGRS</t>
  </si>
  <si>
    <t>&gt;7101_g</t>
  </si>
  <si>
    <t>MEQQKFLELLQSVQVPDTDRVKAATTELRKNYYPNPESLIWLLHILISNDVPEIRHQAAVEAFRLVPKHWTALPAEQKPTIREQLVESTLKEQKPLVRHASARVIASIARLDLEDGEWLKLPDILVHEVCTSKEIPHREVGIYIVFSLLELAGDVFDSPTKLSDLFKLFENTIQDSESAEVRINTLLCLSRVAMLFEPEEDPQSLAKFVAIFPFMVAVLKSTIDENDEDRVLQAFEVFQTLLGCESAFLNTHFKDLLTFMLDISANTNIPDETRSQALSFLMQCVRYRKMKVQGTRDMGEALTLKSLQIATEIDDDEDEDEVTPHKSALGLLDLLATSLPPRQVLVPLMSALPQYVNSELPKYRQAGILALGMCVEGAPDFIATQLDSLMPVVLKLLNDPIIGVRLAALNGVARLADDLAEELCKHHKDLVPALLKNFDAACVQADNEADQEKNLAILKASCSALDSVTQGIDKETMLPYISELIPRLGNLLGHSDLSVKGSAAGAIGSIAGSAEDAFLPYFDTTMKALSEYVTIKSSNEELDLRGIVCDAMGSMAQAVGAVAFQPYVEPLMQASEEGLHLDHPRLRETSYILWSTLAKVYGEEFTPFLEGVVKGLLECLDQEEDEFEVELGQEAKELLGQEVVIAGKKVKVASATDSPEDLDIMEADDEDDDWDDLSAVTAVALEKEVAVEVLGDVLSHTRKNFVPYFEKTVEKSARLVEHSYEGVRKAAIGTLWRAYACLWALMEDHTGEKWTPGLPLKFQPSGELLKLGEVVTMATLSLWEDEVDRAVVTDINRNVAATLKLCGPAILTQQNFAERLTTVVSSMVTKTHPCQQDMGDDDDHEGLEDEEQAEYDWLVIDTALDVIIGMSAALGGQFSELLKIFLKPVMKFASSQTAYERSTAVGVIAECTSHMKSGVTPFTSQLLKLLLHRMSDEDPEAKSNAAYAVGLLVLHSTDSATYLPSYPTILTKLEPLLQTQHARTLDNACGCVSRMIMAHQDSVPIPDIMPVLVTLLPLKEDYEENTPIFQCIAGLFQSQNSTILQLTPQLIPVFAAVLGEPKEQLEDSVRDQVKETVKFIAEKDPALVQSNEALMTAMRA</t>
  </si>
  <si>
    <t>&gt;1178_g</t>
  </si>
  <si>
    <t>MKYLKPSRLRKAFLKTSNFSTDSSLNSVAALIVAGAALLGKRGEKATKNCKDYAENFRCSTTTDGQQEFPEKRPRKVPEKGESIETKKERTRKKSGEKRPVQITFHGGGRGLTRPRITSAAAPPRHGPPLRRREGADLNGSSSGISSIGAGRELGRDLDKRRARMSPYVGSRVVADRENHGIRRPPGSMSASAAS</t>
  </si>
  <si>
    <t>&gt;8356_g</t>
  </si>
  <si>
    <t>MANFSSDDPNPTASGRRIPGNPLETDATFKPVSILTSDRWADHIPHSDHVEFFKNVDWGATHLGPLSTWSTALRLQTFTVFADTRAAVIYWGPERVAVYNAAFVPLATKAHPTLMGKPFNEGFPELWGTIKGMFLRAEATGIAAEVDEMEMIVERGGFQEESHFTGNFIPVRGDTGAVEGYYNSVYEVTKTKINDRRRAMLNQLQVPTGQDTRRLANHVLPALKSNPKDIPMAMIYKTDEETNPGTCILLNRGSIGIPKGHPLDVTRADIKSDKGLMPLFRKARSGAITIPVDEKFDGVEWSGFGVPSKFVSLIPIKDNRRFYCFLAIGTNPRRPIDEDHHQFIRDLSSQITAMAVAIISNDEAKQRAEQLERELAASLKQRQYMAENASFGIASFSPEGKTIWANDQYYAITDQSRAGGADETMAFIDMILDEDQYMAVDIWNFLINGGSHIETELRLKRLFTPPTGPPEPARILAKSSSRVEDGKLVSIMTSVSDVSAFRWAEASEARKAAEASEAKRQQEEFIDSVSHELRNPLSAIFQLAETIITSYPLPERGSHEISKTQLSEVVKENVDNANTILICAKHQKRIVDDVLTLSKLEYSMISIAPRASQLQEVIGRSLKMFEAETVSNDINIKVIRDPSLELLHIDWILCDESRVQQILINLLTNAIKFTKAESHRAITVQYGAAASNPKEMFPEGIYWAPNSHDFCDLTLNPEWGAGQPLYLTFSVTDTGVGMTGQEIKKLFNRFEQASVKTSIKYGGSGLGLYLSQKLAEVQGGEIGVTSAHGTGSSFAFYIKSRLCLDENIPPSPLAIRHQQPMRSITSPASIHDPEPSVSAVVDLSKIHVLLVEDNVVNQRVVQRQLVKAGCVVHLANHGIEALDLIRTSSLWHSPLPLIPVSSSLLPPPKKIQVDIILMDWEMPIMDGLTCSREIRRLQAEGKIRGHVEIIATTANARGEQVEMALGSGVDWVVSKPFMVGELLEVMRERLGRKQSRDGGRSLGVERSATAPVP</t>
  </si>
  <si>
    <t>&gt;2650_g</t>
  </si>
  <si>
    <t>MDCAIPPKDYEAGVRGHLQNSSEDLSDGGTGDAAKLAEMGYVQNMKRNFSVWSVLGLGFSLTNSWFGISTALVTGINSGGPVLVVYGIIIIAMISVCVGISLSELASALPNAGGQYFWAYELAPKKYARFASYLTGWFAWAGSMFTSASVALGLGSAIMGCIQLFHPALEIRPWMVLVAYEAVNAFAFLFNCYGRFLPRIATITLWCSLVSFMVILIVVPAKAPSHESAKFVFATFVNNTGWSQNGIAFIVGLINTNWAFACLDCATHLAEEVERPERMIPIAIMGTVAIGFVTSWFYSVAMFFSMNDLDALFNTPTQVPILELFNQALQSHIGAVILESMIIVTGMGCLIASHTWQSRLCWSFARDGGVPGSKMLSKIHPVIDVPFNAHMLSCFIVSILGFLYLGSNTAFNSMASGCIVLIYISYSIPVTCLLIKGRDCIPHGPFWLGPVGLFANWVLLAWTAFTLIMYSFPPEKPVTAGNMNYVSVVYFVVSVIVVAYWFGRGKQTYRHRDDRLTECSGLVDHVLK</t>
  </si>
  <si>
    <t>&gt;7984_g</t>
  </si>
  <si>
    <t>MGQSFRIAAYTAHEVTNVWAGKLGEVLFDGTSGEFVMLLAVPVVPVDSIQDRVRERKHRIETAHEKDGVDRNNDLSSVCPQGMKRKREDSLSGCAAAQSGKIPELNAAGAFSKVEIKAQRPTLLSLPTEISDLIFGHLDIKGILHLSLISHHFLDIGKSIICIGDYTEPGDYPPGMLTEDEKKELEESVDENGQPMTLASCVHDYYNPEFPIGFPKDT</t>
  </si>
  <si>
    <t>&gt;18079_g</t>
  </si>
  <si>
    <t>MDINMHILANGPNNTELQQNITSNSGVPNQQQEEIPRANPEFCLIFKFPELKWTRDMVYNNELVVPLRDLEKGNPGYQFEIYRGENDRTMMVLFFDEQAMLHVFFTFPETRMCRVENLQIVGGPEGCTMNSALNPESVDWLEQKSCMYKAMIMRHKERTERIDRAIQLYWDSAAFW</t>
  </si>
  <si>
    <t>&gt;4981_g</t>
  </si>
  <si>
    <t>MDIALELADTFLFDALYAKILPAAPASYNLKDGLGNATSTRWVFKPASNILNFPPGEAAWMSQLPRDNVYRQIFTLFLITWFSGAAIYFFVSSLSYIFVFDKTTYQHPKFLKNQIRQEIAQAVGAMPWIAVLTTPFFFAEVRGYSKLYDSLSDEPYPYYNYLVFPLFLLFTDFTIYWIHRFLHHPLIYKNLHKPHHKWIMPSPYASVAFHPVDGWLQSVPYHVFPFIFPLQKLAYLGLFAFVQIWTVIIHDGEYVSHSPILNGAACHTMHHLYFNYNYGQYTTLWDRMGGSYRPPNAELFRRETKMSQKEWEKQSEEMEKIQRQVEGDDERVYNGGEKKKN</t>
  </si>
  <si>
    <t>&gt;4359_g</t>
  </si>
  <si>
    <t>MSQPSTATNDADLTTTVVALPKFSEFPKELREMVWELVANIPRTVVPQRHSTLHHPDEERPFRPTAKVYHAGKQLSYIPSLLHINKEARGVGLECYKLASDKCFRNPVYFNFEVDSLYLHDLEAPSEMKHSFTSRKEPSRDPRPTEFSFRNLILDVVILNDNSFFQYLFQFHELKSLVITGSSSQIQKHLERTGSSNTDQSKYFEKYFKDKKNQYPLLRDELYPEADFPDFKITFKEPCEEATGMPTSDFQWDS</t>
  </si>
  <si>
    <t>&gt;5164_g</t>
  </si>
  <si>
    <t>MADADQRLQDLQNNIDSRQKLESQQQENKGVQKEFAGLEDEANIYKLVGPVLLKQDKTEAVMAVDGRLEFIDKEIKRVEKIIKDAQDKSDALRTQIMKIQSDAQQQGAPVVA</t>
  </si>
  <si>
    <t>&gt;2805_g</t>
  </si>
  <si>
    <t>MESSQSAKRSKQYPIQSCPEPNSTSAMVQETEPPRLPTTIRAITDSQSPPSGRTLVVCLDGTGDKFDSDNSNIVQLVACLKKDDPSQVTYYQSGIGTYDGHGFLKSGFSAAIDMAVGSGLGIHIKDAYRFLMQNYSEGDRICLFGFSRGSYTVRCLAGMLHKVGLLPAHNIAQLSFAYQFYKDDTPAGFQMSAGFKEAFCINVSVYFVGVWDCVASVGFIPRKLPFSKSPTNTIGYFRHAMALDEHRAKFKVCQWQHEDPAATPPHSAGHQAKSQLKPRLSHRFRNPTLSSQASVVEQPRLAKDGNTSLMSEADAENDERKEARCEQAQPKTHDHSNNNRRRETPVPDVVEVWFAGAHADVGGGAEKNNERHMLSRIPLRWMIRQCFECDTGILFRAAALAALGIEVPSLWPRYRALEEPVVGPSPKVWERYEAGGLPGLGGRAGAMGVEDHFDALARINDQLVLAKGWWILEVWPVKVRVQRRRKETEEWEKVVRMNLGRYRAIRETEPKMHWTVRTRMDLKGYQIRNRVGEEAMWEIAT</t>
  </si>
  <si>
    <t>&gt;2383_g</t>
  </si>
  <si>
    <t>MSDYRNSEKQPEKQHPQHVGSLLKDPDERNEQQSNTSGSGGSPKRHKTKKPLVKPEPLPDITEEGSDRGSTMSDRGASKQPKAEQQPKEHVGYCAYDTKMSDRLAEYFNEKYGKYQSTGFQGLISEEREEKGQGKEEAE</t>
  </si>
  <si>
    <t>&gt;6047_g</t>
  </si>
  <si>
    <t>MSFELPSVRSLSGLLSQIPLLFQTQSQVASPQTAVSIPYGNAPSCPSDLVTAGRSMDYGSHLLILIAFISSPVCQRKLQDMEKYWLPNAGTLEHFWEHEWNKHGTCINTLSPSCYGDNYTVGTEVVDFFTRTVGIFKGLDTYAALASAGITPSTTETYTLSQIKDALKAVTGYDATIGCRGGQLNQAWYSFNVKGSLQTGDFVPIEPVGTKLSCPSTGIKYLPKHGY</t>
  </si>
  <si>
    <t>&gt;896_g</t>
  </si>
  <si>
    <t>MSHQPSQLAILKDNISSAVDTASTKKDYDANQDKKNFTRDDFGNVVKKGDLKHLLNEAARPDKEETPTRDEEGVVQKVLAYIPSINGKQESKQEGGGEEKGGGEESVKRDEPPRRPDHDVQVEEFLRAQYRSRSGDNMPDPDGN</t>
  </si>
  <si>
    <t>&gt;4669_g</t>
  </si>
  <si>
    <t>MASLFPPLLKSCSIIHHDEDSPELGFLGTVKRGNNYQLRTFTDIFLVSEPIGVLNCITFNNDNFRTLQAFIMLSNPTNNLHNRQRQHRRQQSTPHAFEPVKAESLPNIQRHGSHRRGMSLDQRRRQTPPQEINVSITNTGYQTTTQHILRETQQQRLARPGRQSTRYDNDENFLNSPLVTPQRQSFDAGCGNASGNQYANRGHQAHYSYSGPINTIIDVNLNNFSEDNDFNLFPSDGSFTPTAYMDFSASFGGSQCSSSGNHSRRTSIGRRISTGIVDRVAQFENMALQSPQLQRPVTPPNQNVANYFPPTPVDTPQDRMVKHEPMNQRFLDTYDTSMEETIKPRSNQRARGIFDDMRKESEKILTPSSSTTSLSTQDAFDSAPMPTANFMNMSNINMEFMKHEAQYDLQCSPTSSNISAHNSSPESSQSAVFADSFTNKLNMEASMSYPDPADQSQPIPSSPDQDSQYRRSESISSVNLDESITETGITIDDIASFIQGPDPVDGKWLCLYPECKKRFGRKENIKSHVQTHLGDRQFQCPHCRKCFVRQHDLKRHAKIHSGVKPYPCQCGNSFARHDALTRHRQRGMCIGAFEGVVKKTVKRGRPRKPRPDDEERLKKSSRTRSKNKSTSSASSTTGCSESNASNSPRSDFDLLDEKPFEDYNYSQASSVVDNQSFEYPSQPYSQESNDYVSPQETQTAHSPSAFSTYSQSSNGSCSESTHLPQHPSSPAKSALGYHSPPGLCESSSSPAPSNNYYDLENSSQNGDALNMNLSGLANISEHDDEMFLQAFAAASNGEMTQLERDPDLLMGKFEDAFNPSGGSDLFKNEEDVFFGSP</t>
  </si>
  <si>
    <t>&gt;18088_g</t>
  </si>
  <si>
    <t>MIATELMNSGLATSLEGGLIQEDVVEEEEDEEELVEEDEEEEDDDDDDDDDDDDDEDDDDDEEELVKEDEEELVEEDEELVEEGPVEEDEELVEDGPVEEVEDDEKEEEEEESIVEEDKEFVEVEEEENILEDEELVESWPEEEDDEESGEERSRLARDKLTVHVPANGLHPVPQ</t>
  </si>
  <si>
    <t>&gt;2413_g</t>
  </si>
  <si>
    <t>MSAAIPVASRANSLLPFILHVLSRVLSFGWLRPGILFAWDDTSTIRSSGTSWLDGLRGVASLQVFFFHYFCRYTPWGRSFGSSPEDRYVHQIPFFRPIWAAGSSAVCIFFVISGYAVSVKSLTLLRQKRYDELYKGLCSSLIRRGFRLYLPLILLAIPMLFLIRTFDMARDGYVYGAEVKSSWHEQFVHLFNAIDDHLNPFMDPAHNPASNRFAYIPPSWTIPIEYQASMVTYLLVMILSRTELFRTRCVVLGGMALYSLHRGVWWTSNFVVGMLLADCILEQQSRASKSTSRGNKTHGIIRNACFFMLFGFGLYLAGIPPEHSISDLEPKPKPGYDIFYKLYPSSYIFQGTEEARWWWYWSGTFTVISISQLSSIRTILNTKFCQWLGKLSFSLYLIHAAIIGALITPLDNFISPITTNKALLALSNFCILAPIIFALSGVVEKYIDRPSVRFAKKVETYLWFEQPLRPLGEEEIPLTPRDGGVY</t>
  </si>
  <si>
    <t>&gt;9990_g</t>
  </si>
  <si>
    <t>MAEIVGLVLGAIGISGLFLACIESFDIVVSGKNFSDDYEQLCALFSLQRARFGLWGESVGLIPNPDGWHFQYDRNLERPDIKQSVERILNNINSLLNEAGEVDGRYKSEMEGLPSSELSTSRGLAIFKSSFDRFKGRIRKHQKDNVDMESHSMGIT</t>
  </si>
  <si>
    <t>&gt;8631_g</t>
  </si>
  <si>
    <t>MITPILRRQLLQGIKQTRWYSSTPLVTATEVKRLGVIGAGQMGLGIALVAAQKAGVPVTLVDTNQASIDKGLKFADKLLAKDVSKERITQEQADKARSLLSTTTSMDPLSEVDFVIEAIPEIPSLKFSIFKSLAQICPPHAILATNTSSISITRIAASTTTDPTDTSASSRVVSTHFMNPVPIQKGVEIITGLQTSQETVDIAIAFCKAMGKIPSQSADSPGFLANRILMPYINEATICLETGVGTRDDIDAIMKNGTNVPMGPLQLADFIGIDTCLAIMKVLYEDTGDSKYRPSVLLKKMVDAGWLGKKSGKGFYDY</t>
  </si>
  <si>
    <t>&gt;3379_g</t>
  </si>
  <si>
    <t>MSETKSIILTGASRGIGLAIAQYLLKQSHRVFLVARTAAPLEKLKREYPEQVEFLAADLSDFSVGPRVFTSALKAFSRIDALIINHGTISPVKRIADSTPEEWRTAYDINFFSAIAFIKPAIPSLRQTHGRIILTSSGAATGVYSAWGAYGSSKAALNHLALTLSVEEPDIISIAIRPGTVDTEMQAEIRAQTTMDAKDLEKFSKKHEEGALLRPDQPGNVMARLAVGAKKEFSGKFLTWNDEQLGDYQDQE</t>
  </si>
  <si>
    <t>&gt;18093_g</t>
  </si>
  <si>
    <t>MRAKYKILDYNFYNFDKTGFIIGIIYTVIVVTRTDRRSRVRVRVFLYF</t>
  </si>
  <si>
    <t>&gt;8468_g</t>
  </si>
  <si>
    <t>MAAFSRGLRFLVPRGEYTCLRCLQFSTTATVQSGHNRWSKIKHEKGAADAKKNAQRSILSHEITLASKLFGPDPTTNPKLAAILAIAKKAGYPRTSMEAAVARGQGKSTTGAALENLTLEVIMPPTVGMIIESETDNKARTMTDIRFAVKQKGGSVTPTSYLFQKKGRVAFESDEKVGVDEVLDAAIEAGAEDVEQDEDGSIVVWTEPNMTTAAAQALSKSHGLKVERSDILWDPNEDTKAPLEPGDALTRLMELIDILQDNPNVTGVYANATQGSLPDDIWEELQGKLDS</t>
  </si>
  <si>
    <t>&gt;9080_g</t>
  </si>
  <si>
    <t>MQFIKSLIPFLLAGLAIASPVTKATATAATALADITVVEADVATLNADALSLTGTLTQCLSIYSALVALQNEEATAVKDTAAATWSATDSASAVTALTTLTNNLVTLLNNFDGKYTVLENAGYAGFVGVFFKTFATDTDAFFTQFITSISSGNSAVTALKATVDTAFAYTEAIYA</t>
  </si>
  <si>
    <t>&gt;9638_g</t>
  </si>
  <si>
    <t>MEAVKEIIHTLHPGGGDYAPPKQPDPNELQQLKERYLKASQEHVFAFYDSLDTREKAALYEQLSSFDPDHINKITDRALHPPKTRDASKERTLQPLPDSVRASILDSRPEDIERWYQTGLDLIAENKVAVILMAGGQGTRLGSSDPKGCFNIGLPSEKSLFQIQAERIRKLQRLAHRKAGHGSKKVVIPWYIMTSGPTRERTEDYLEGHNYFGLDKANIVIFEQGVLPCISNEGKILLESKGRVAVAPDGNGGIYAALVASKVMNDMRERGIQHIHAYCVDNCLVKVADPVFIGFAAEKDVDIATKVVRKRNATESVGLILLKNGKPDVVEYSEIDKETAEARDPNQPSVLKFRSANIVNHYYSFRFLESIPEWAHDLPHHVARKKIPYVDIKNGSTVKPEKPNGIKLEQFVFDVFPMLNLNKFACMEVRREDEFSPLKNARGTAEDNPDTSRRAILSQGERWVKAAGATVISNGYEEGIEVSPLISYGGEGLEYLKGRTITAPAVLEKGLA</t>
  </si>
  <si>
    <t>&gt;2840_g</t>
  </si>
  <si>
    <t>MTDPVIIVGIDFGTTFSGVAWTTDGCPDDLEVISVWPGSRNKTSEKVPTVMAYEIENDKSRFRWGFQVSPYTHGIRGLKLLLDDSQENRYGPCLHSKGLIKALRKVPVDVAADYLRHLFAVLKETLVRRLGDNYVNSAIIRTVLTVPAVWSDKAKDATLQAAERAGLSDQLILVSEPEAAALYTLRAIQPNTIANGDTFVVCDAGGGTVDLITYRVKCVEPLDLDEVVKGDGGICGAAMLDTRFEEFIRDRLGPQFAQLSEKGKQAMLSSWTTNIKFNFSGTGDDEDDLTEYLVVVPNVTDNPGKGIEEGMMLVDSVDIATIFDPVVRDVEQLVEMQIADARAMGHSVKAILLVGGFGSSMYLYRRLRIKFNEINIMQPPNAWTSVVRGAVLRGVCGNIVSSRKARRHYGVSASRVYEADKHPAACKTWGTELLDGGKICLPFYRLVPKNKPEFVFHESLLSCNDDVGPSDGKAPSIFTLCTLDSDLTKVPRKLFQVTKNQQGEQFYKINYEMQMSFTSASIFFELVFGGTSYGSVRAKF</t>
  </si>
  <si>
    <t>&gt;5649_g</t>
  </si>
  <si>
    <t>MVQYIITPWRNQAELLKIRDIFYPEYAIDQKGISQERKVAEEKEAVARVAVWVQRGNCPHLVESTAILTSAILNDRRENEVYCVRAAYAAAFCRFVTGLLDSHQNSSRKQSMYSLAKIIGLPATYVELRHQATHEELPSLSKLRAATQKALRWIYSYYWADLLTTETTSEDAMQFVQRFINEDIPEKREQMLEMVDEYEQDTILEALMSFQNVDQDVSKFMRVSELQARVYNKSKETDRASKIEAPSETKDVEEIRREMESIRQSKIDSLNEESSKTTADSPRKRKRLDSTSNGKAWAKWDGPKWVPKPIGVA</t>
  </si>
  <si>
    <t>&gt;18099_g</t>
  </si>
  <si>
    <t>MPKYTFNDWIVAAEAGGETAQLEEAIIENYAEAICSQGYTLAQLIVDLGPYVDPEANLISVARALALLAPVFNRVKKISPSRHDIHLLVEYFCARLRNEDSIPNYRSGIRETASCLQALANWSRFVPGDAAPIVEAIFVLDNGTQFSSLAPSSRVAIFELVGFLFRQHLAALKRDLGGYERLVTGLVSLVELEKNPSCLGVIFPLYTHIGQQWSLSSSELVKLWDSFIRYFPITLGGGGPRDPSVPSKEQLRDELLQCVTSNDGYANHSIPYFIDRLDVDSDISANIKMEVFNTIVACVNAYSLETVSKWSTKLWDSLKFEIWNGENDDFINASLRVIKAIGASLSAGPYDLTDHKDALGVYVLTAATECSSRLHDSKKKYALPSGKILNYISTSSPYAFFLVVKTVLPTLLVIWQDLKLDSEKKMILSVINGIIAARVEQEKQDGRTTENSEGSKEDLAFLKQTNPKMENAFQEFRSTLVELYSSVLLDMKQSTPPKDISYGMPAIQGLSLLFQIPHYLSEVDMAMVAQLLNSMASRTEPDIHTEILTALQQISAYEPQIFREITLPNFMENLFKNSPHEQVQDHEIEMSLLLLQDLVYIGGTIPCRQSGQSSDGVLSKNAGSYWHRNFNTLMEKLLEKFKQALQPPGHLDLARVIIGVICVSLESFDEAVDKARKSLPSPDLEPKPSDPKIGPYTYIVFALFRELNLPCTYSYASGQPEEKGWYSAISTSSLLKDSFDDISVQLAGRIAMIALRSQLTTAENNFLTCWDVSLDKDAPSGIWTLFTEDKNTKILGTKQMELERGPPEKCLANVLSTYLIAGLRPEAKNVISPRFPIGVVAATMIRNAVSPLDNRTKLAHMSMLWMLQLLVNKFSASSYKLSLSDNLPGAYFAAASLASFDKTMEPLINMMIEGIASPEHGRKVAQSFRILLAPSEIMNKENFCKIRVLRNARLLAMTSGFYHSWRSAQDKELKDNYLVAYAGVLKYIPSSLLVEDSRPVIEGFLPMVLEGTNVKDDNWTKEVYISLLLTLLPLTPSTIVEHLDSVIGRMTDRTHNTYDSPSDANVTCRALALEVLGALPEYVEHEVLVKRRSQLMNELDLATDDCSRVVRRKAEQAKGKWTYSMEATS</t>
  </si>
  <si>
    <t>&gt;3742_g</t>
  </si>
  <si>
    <t>MRISPRLLNASPTAAGTKLGFGPPPLALLPPIPLYRRVLRANRKCLPRQMRLLGDEYVKSEFRAHRNVENPVHIIGFLTEWQMYVQQLEGDSWIGGTMDRGKIDKMSDQQLGQMYELMQVIRKSQVEDANAEVKDKEGEHQ</t>
  </si>
  <si>
    <t>&gt;1888_g</t>
  </si>
  <si>
    <t>MTDAISIEETNRIRVSLGMKPLPVPGAAGPVFKEGPSQPAEEVGSTLESREAAGYDNYRQLQEAEAAKRHREAKAAAIKKVRDAAKRFAKLEGKGLGDADDGEDMSAKSWLMKQKKRQKEIEKARRREQELADAEAAVEYTAKDLAGVKVGHEIDTFEEGEDQVLTLKDTTIDENEEEGDELENLELRERERLNEKLERKKKKPVYNPHDIDENEDGEKNILAHYDEEIVGKKTKRFTLDGKGNTTEAALDGPAARKVKPKSFSLDILNDEPKSDYLDISEIKVRKHKKKKAKSTRQKAADEDDIFPSVETANTVADSNSMDIDRPAEATRKRTFQDMSFVDDEDLQASLAAQRRNALKKRQRLRPEAIVQQLLKEDSVSAADDEKVDEEGGLVIDETSEFVANLQKPSAPEPRRRSTSRQVEAVTSMENESDEEGDVNMDRSYANVEDEEDQLARMKREESLNDDMTNTGLEQEATLDRGIGSTLKLLKERHIIKTAESGDPSAIFRQKQLFLAEKQRREAEAERKARSQRERDRENGRLDRMSAREREDYARSQNTYRDQLESRQLAEHFNKDYKPNVELKYIDDFGRNMNQKEAFKHLSHQFHGKGSGKQKTEKMLKKIEDEKRKEAQSSLDGSQMGGMSNATAQQRKKQRQAGVRLA</t>
  </si>
  <si>
    <t>&gt;849_g</t>
  </si>
  <si>
    <t>MPALALIDHSPHQPDPKAPLANAYNVILIDNFDSFSWNIYQYLTLEGAKVTVYRNDAITVKELAALQPTQLVISPGPGHPKTDSGVSRDAIEQCMIDLWGGDVSYAGEILHGKTSLLRHDSKGVYAGLPQDLPVTRYHSLAGTYPTLPKCLEVSSWIASSSSEEKGIIMGVRHKEFVVEGVQYHPESILTEKGRVMLQNFLHMRGGTWVENERLQKEAASVNEEVPKSANSSRKENILEKIFTHRKAAVSVQKEIPSQRPSDLQAAYELDIAPPLVPFVKRLRQSPFPLSLMAEIKRASPSKGIISLSACAPAQARTYALAGASVISVLTEPEWFKGSIDDLRAVRQALEGMPNRPALLRKEFIFEKYQILEARLAGADTVLLIVKMLDEETLKRLYLYSQSLGMEPLVEVNTADEMSIAVKLGAKVIGVNNRNLTSFEVDLETTSRLLDQVPKDTIVCALSGISGPKDVEAYQKNGVGAVLVGEALMRAKDTAQFIRELLGGSQPLSKPVPGPLLVKICGTRKAEVAAEAIKAGADLIGMILVPTRRRHVPHKDAIAISKVVHEAQVTTGKVVSNRVGNQASDFFANAASNISSHRPLLVGVFQNQSLEEVLELQNAYDLDIVQLHGDEPLEWANILPVPVIRSFKPGQPGLARRGYHTVPLLDSGSGGTGQKIDMSKVKDVLIKDSNVKVMLAGGLNPENVAEAVHSTGDLSGQIIGVDVSSGIEEDGVQSVAKIKAFIKAVRAIR</t>
  </si>
  <si>
    <t>&gt;9114_g</t>
  </si>
  <si>
    <t>MATSTLAVLCYAEAIWVGPWDSFFWSWFPFGWAGIRAGLFFIPAFMIFILRVAQLHVGIRTSYSAWHTFRSYAFKFQVLQTIGWYCLSAYLFSEVYIWCAPKSADLNRIKLIPKTDRPTLNEKPIYLTHFFLVLAVAQAGCHLFYDYDRIDMPVAKWTNVGDSDQSVSVVTPPSVQLRTKALELARISITRALVVSLLSPFIYVLDWGFYPYSIRQFSWSFTRSFAKFFWSLPKSGALPAITPFHWTFLIETFLSGIQLLLLWEVGNAAFSIYVAQEPLKNGRPVTYESRDPNGSLLTGLRGKKLQTRAFAFWELAYIAQRFEGRRKHIFEDIDRKGGSTWSQIRDVSLAVITDIDKRIDEYKTPPAEPSINLVGSKKDDKSPLPRIAKPLIDTPESIFNRTPEPKTIGGHAVQYIDHYARSHGQSPVDGLSPRARKLLDKAETVVLTPKQKEVIATKGLGGLFGEWSQWLLASKIGWIFRHEYRRNITAVVLGSPYGDVGVIVDAITSISRLAVASLTQDKYGNVQRDVKLIIQTFTRTIIKLEAFKNEIGIHWTDVEKKQDCPEVDMILDALKRGLTDLLEGFGGYSQDLGLSQGDMRMAREAAVPSASSRPEMREMR</t>
  </si>
  <si>
    <t>&gt;6437_g</t>
  </si>
  <si>
    <t>MPRVFLVTGTSSGFGKHLVEEVLAHGDIAVATARKPEGLSFKGTNDKNYLPLKLDVTEKSEIEAAFKAAVDKFKRIDVVINNAGYGLSGVFEELTDKQIRRQMEVNYFGLIDVTRKALEVMREQNPPGGVIQQVTSIGGQRGVPTFSVYCSSKWAVEGFTESLSYELKPEWNIHLTCVEPGGFRTDWAGRSMSFPEKRHPAYDHIDAKTFMTGRHGTQAGDPPKGAKAMYELAVMENPPLRVVLGSDAYKGVMEKIDAYSKNCKKYEKLSNSTDVDGWQG</t>
  </si>
  <si>
    <t>&gt;4944_g</t>
  </si>
  <si>
    <t>MAANQSIDTTICLTASEAFKHPLPQIRQFHRSLTTELDEKNARLRSLVGGSYRQLLGTAEMILQMRADIARVEDKLGKVGVGCGRGWISGMASGLGKIQDSGNAGQHQAELEFSARAKVLDMCGIVVGRLLRKKAKNDHKSNNEGNDLVLAAKILVLGRLLSKSLIEPITPVSEDVKATLDGSRKKMGILRRRLLKTIERKLEKTDVGAGRQDLLQAISAYSLATSSGAKDLLRHFLKVRSEAIVLSLGTEEGLEQQSPDVVRALELHFHTLLDVQALVPRRLSETLAGLKAKVLLGDPAIRGLDGLRLDIFERWFGDEILFFTPYVRHDDLDGPQAVQMLTSWASKAEQVILQGLGAVLDQMTDIKKVVDLRTKLLQTCIREGEKVRGLDPSILSNSLRVAINNCMDRILQSRVKKLHLVSTEIEATLGSWQVDVLEKCGSPWDVTMLNTDSNNGGAVFKQSVLARTHGRDHAVSRVLGGYKTWRHLVDELTSTLEQLRKQRWDDGLEGMEDDDNFEVICNLLRVEDPRVLQDSLQASLESAFSDLNIRMASLLSLYKDGDHIGRMSVYLLRTIREIRMETPRDILLRDFGLPLVKVLQQTIAFTVSAPSICLLSKNFRKKQVPGRELWEGTPPYPVQPSPRVYRFLHSLASSMGVLGGDLWSPAAVLILKQHVREEIGRRWGLVLTSTGKQRSLEEVTVNDTAANGEETATVKETEDVEEIETTEETEAPFEGIATEISPDMLVQYLFDVFVLQASLELADGEVEDGLSKLEVILATRCELDSASQKRIRQSAKEYWGKTALLFGPL</t>
  </si>
  <si>
    <t>&gt;690_g</t>
  </si>
  <si>
    <t>MASTATVDTEAMSSTRSSSSPVSAEEEPRKKGAYRQTPACHSHPLLRTSLTALGARGGKRSVTHLSKAQLARKRANDREAQRNIRQRNKEHIENLERKVRELEDARSSESVERLLQRNRELEAEIEILKAQIAAQQIPSPMTASSEASGKLLGPQKLDWTSETPAWSKAVASGSQLAVDTELAGSSTTYPPPLESQIFTPTSGSIGYDESSQQMYTSSAPPFWDSPHAFGPGASQLVTRPRPAWSGSPFPLLSGPCHPSLPGQKPSSAHPDQQENYDAANCLQFQPSVYAWQMSTKLKAPTTYVDQLMLSVIQSQRHLAVTADLTGEDLIGPRFPSVHLLFNQAGPRHSTITSPPALTELMAQYSAILSNRGFARIPEKLASFMFMYRFVQWQISPTYSTYKNLHEWQAPRPSQLMIPHPVWMDLPPWGAFRDRLIENQDKYDNVEFQNDYARNLQVNFHGDPMKALAFGNGSIMVGRALEEHLWNIEVVSMGKEFADKYPELRDVCRFDEV</t>
  </si>
  <si>
    <t>&gt;2709_g</t>
  </si>
  <si>
    <t>MSSARSEHSLGYLPTPSNLPRSGSSTANTSPTEASSGGGGALRSPFGLSGGLNSAGKMAGNTRSGAGSPSHDLGSAGRLFSKRAREIQAQEGVPVNVWGPPTSGHSTPLRENIPESPTTDGFPDFSHLPTPDSLPQVRRARAGTVPSRFSPGGVGNGSGPLPSLAKSSRPTPTASPFKSPSPNLGDMGDHNTSSNAALLSRLRAGSMPQRSQYANVAGPFGPSVFSTNWAAGRERASTLASIASLGSNGPSSPAQSSFSREGTGDNDMQMRTLDYLGLADTPQPHQAQLANPFLANIADIKSANRFRSYSVNAKEKYAEDEEEEYGTGNMTPYEAQQAQLHIQLAVTNAAIQQHNLAVQAFANQASSSRPRARTAGVLESPTSRMLKHYYPTASRLDNSINAADLEHGEYEDLPAAVAAMTLGRSNSGNDGLLNAEDSLEGPTRALWLGSIPSSTTVTTLTEMFKSHGPIISARVLTHKNCGFVNFERLESAMSAKAMMNGKEIFPGAGPVRINFAKPPSPSGTPGHDGTFPSPSPDPFKENSTNGEANGATPGVISRPGTAPLTMRNLGDMKSDILRIVGDFGATLDDKVKITKSLGSAINYNGYQSEVPAIQEPAHNRVHDAPKLRDIRKRIDNQSWSAAEIESIAMDMLPEVAELSSDYLGNTVVQKLFEHCSDDMRDLMLTEIAPHMAEIGVHKNGTWAAQKIIDVCKTPKQMSMIVKNLQPYTVPLFLDQYGNYVLQCCLKFGSPYNDFIFESMLSQMWEIAQGRYGARAMRACLESHHATKDQQRMLAAAIALNSVQLATNANGALLLTWFLDTCTFPKRRSVLAPELAPKLVHLCTHKVAYLTVLKVINQKLESDARDSILQALFFSEHDNTLEKILSDHACGATLIFKVLTTPFFDEAIRSQVVENVRNVLLRLKAQPAQGYKRLMDEVGLSTRNGSAGPSREHNSNSHSTERTRPGSQHSQANGHMPPQFSGNQFYPQMAQAPFDMGMGMQRTDSMDSNLGQFPNFGLANPMFNPTGVIAPINMQQLQYQQSLLARAAPPMNNFYPTMQSSFGGYSSPSPSIENYRNQAPNANPIQPPQPLGQNNFGPPGFGSIGMGLGAYGYAGMGMQGMGYGMQQEQPVNGRRGRQR</t>
  </si>
  <si>
    <t>&gt;10844_g</t>
  </si>
  <si>
    <t>MAFPHQRKEMEEELQCGEDRYEKLVLEYYRHPELYPDQELTDFMENRDSTYEPEEFFRITEEVDDWLQRIQEETPQETRLKLPKCVRRAITKKKGTPKWGWDLYQDTLRLNEALKPERGFKMAIIPALPGIEVNICVNGIPLKEYEDDEEQNQQEDETGGFTKTIAKYIESVEGQEFSIQYNVGKPCKIDCPMLTFDCDVDASHYEGRLAYGKGNKRKETSTGVIKGVTVKIHNTGKGILLPFKFARIETSMNDDLSSNLEGDAKRLKNVGEIIMTVGRASKGSLVRGQYKLDTQIDKGSATAVHEKALKGEPKYHRAGFGDAKPEVLPKLRECKQLDKYPIAKYVFKYRSHEALQQLLVLERTPELEVSPQPVASPPALNALNTLNAEQKLKVEQYVQSLLGSGSGPSVKRERIDDEGPGPSRKKGKESQQKIIIDLTDY</t>
  </si>
  <si>
    <t>&gt;824_g</t>
  </si>
  <si>
    <t>MIRQDFARIDPKRRSTLGHRQKQFATPAYQNLEYKHRLNFYITPPTADITLEQFEQWAIDRLRVLAELEACSFRNRTIAETTEHMKPLLNKYLPLAPNMSGSTVLQAERQKDHYSHFILRLAFASTEDLRRRFSRAESMLFRIRFQGDNTQERQAFVEELNLDWESVGEDERRQYAEELRAAGGGYPKRIEEESYFKVDWERVPELLQDRRVFLKGGKAYVPGREQLSMVVAEFTAKLDKALELTSRALPRLDEDDRLTPILTHLSQNFTTPDASYSDSATSLPGANISARNIDTLSASFPLCMQNLHRTLRRDAHLKHYGRLQYTLFLKGIGLSLEECLIFWRSGFSKITDDQFNKEYRYNVRYSYGDVGGDSNRRGNGYGPFSCQKLLTEHMPGPGEAHGCPYRHFSVENLMGLLNAVGIKDHEVLRGVREDKEKMKFHLACNRVFDYVHKQEIKKVKDEGTWTSAQLETIVHPNEYFKRSYLLKNMGKNPVDEENQRPDTKMED</t>
  </si>
  <si>
    <t>&gt;142_g</t>
  </si>
  <si>
    <t>MSLLRGASRSMVRVAAFRAAPNPKYGTRRASSSTSAESQQKLLSANLEAADPAIYKILQNEKNRQKHFINLIPSENFTSQAVLDALGSVMQNKYSEGYPGARYYGGNQFIDEAERLCQSPLSGSPANLYAYSALLNTHDRLMGLDLPHGGHLSHGYQTPTKKISAVSKYFETLPYRLDENTGLIDYSKLEELATLYRPKLIVAGTSAYSRLIDYERFRQIADKVGAYLLADMAHISGLVAASVIPSPFQYADVVTTTTHKSLRGPRGAMIFFRKGVRRVNPKTKVEEMWDLEGPINASVFPGHQGGPHNHTITALAVALKQAQSPEFRAYQEAVLQNAKAFAKRLGDSKDKGGLGYTIVSGGTDNHLVLVDLKPQGVDGARVERVLELVGVASNKNTVPGDQSALKPGGLRMGTPAMTTRGFQPDDFVRVADVVNRAVTIAQRLNKTAREAAEAKGRKNPGSVKAFLEYLGDGQNEREIVQLRSEVEEWVGTFSLPWESSYSST</t>
  </si>
  <si>
    <t>&gt;4905_g</t>
  </si>
  <si>
    <t>MTRPSIASHASQQPTHHRPTPNTHTRPKRGSSKSSPRSSGTDRTVTATGLQPIPAKLSSYLGPPSHHLLLQMIPKTTAASARRDAETHDITAGIPLRTLPSPFFQHESTHDGDDDDLDPEPDTALLRRHRHDSHESEADHALHNDPAQIGFFRRAFELMSKTPLLLRSSPALGTGSYGALPVGASTDDEEENDDVRRRQRRKDASQWTSITTTTAGAKAGSSSSRIAGQASRRNSRRRSSAIRRTSAAERQEDIGLEGRFGIGGIPILTADGASSRAGSLRESPEEAILDDDSPTDGDEDPPDNSPYPQVRASVSAVDNTTLSINTPRMWTLSLFFAVLGSSANLFFSLRYPSVTITPVIALLLVHPLGLLWDQFLKRRDDPDEEFIDGTRCPSPSQNGDTEIDPRAKQSGRLRRVRLWLAQGRWNEKEHSCVYISSNVSFGFAFATDVIVEQTHFYNQKVGIVYQLLLILSTQILGYAFAGLTRRFLVRPGGMIWPGTLMSAAMFTTLHKEENTVANGWKITRWKFFFVVWICACLFYFLPGFFFPALSYFSVITWFAPKNVVIANLFGVSSGLGLFPVTFDWAQIAYIGSPLLTPFWAAMNVVGGLVLVMWIIAPILYYKNVFFSSYMPILSSAVFDNTGKIYDVSKILTPDFLLDRDAYESYSRVFLPITYVLSYGLQFAALASLLTHTSCWHGKDIWRQWHRSLKETNSDSKTAYEAIPTSTSGPGAVEMPHLRTPRSDSGMENIISQEDVHNRLMKRYRDAPLSWYLVTFVSMTIVGVFVCEYYPVHLPWYGLLLSLAICSILFIPIGIVMAITNQHSSIYLICQLVCGVLFPGRPVANMVFVTYGYISSAQGIKFSSDLKLGHYMKIPPRILFAVQMAATVAGSVTQIGVLNWMFANVEGICTPEAVSGFTCPIARVHFNGSILWGVVGPAEFFGKNATYRILMYCFPIGFIAPIILWLYSRHRKGNIVRKINLPVLFGSLSWIPPATGLNFSVWAVVCYIFNFVIKRRATKWWGKYTMTLSAALDSGLAFGLVVVFFGFVFPGWSWVRNFKWWGTEVYKQGCDWNACSYRTVPDGSRFGPPVGLGR</t>
  </si>
  <si>
    <t>&gt;6300_g</t>
  </si>
  <si>
    <t>MKFPEQEQMDKIPEVEDMEKISRTSTISEGNSEVTSDADSMDKLPLVPNEDPDKPKWWVPSFLKTLSAPRTGGSEQYARIPEDN</t>
  </si>
  <si>
    <t>&gt;3266_g</t>
  </si>
  <si>
    <t>MSDSEHEAALPISPALENGNEPADTEQVLSEEHDTPPAPAANPELDMDDDDNKADDSDNESELSEVDEAEFAEFDPTTVALEDRPQIGIDEDIARTLKASKRKRAGDDKKPKEARREKKKRPRHDDDDDDEDPDGEMIDGKRRPKRSKPSHGDGERREKARERRPATPENEDNLTPEERRRRALDKAMDAALKNPNKRRRKKDEVDLEEAFDEEIAALKIRMEKACEADNTAREKGQPALQKLKMLPEVVALLNRNTVQHSIVDPDTNFLQSVKFFLEPLNDGSLPAYNIQRDLFAALTKLPIEKEALLSSGIGKVVLYYTKSKKPEIGIKRTAERLLGEWSRPILKRSDDYKKRKVITKEYDHQSAQLALRQSGLQSSQMSSSQRPGMTAKELERERILAQPVKNNRARIETANASYTIAPRSTFDPTKGIDPNSRPIGAGGMEAFRKMTTKQGKKRS</t>
  </si>
  <si>
    <t>&gt;189_g</t>
  </si>
  <si>
    <t>MAPLKPYFHGRPDPSEPPQLQSVIDRLQLETHIEGGYFKETDRAPETVPSPFPPNPSSTLDIAPKRPGFDPNIRNTSTTIYYLLTPSGPQGGFHRNKGRTVHTLHRGRGRYVLIHPDGSIETYVVGPNVEKGEKLQWVVDGGKYKASFLLPDEEDGKESQGLLISETVVPGFEYCDHDFLSEEGLEKLVGKEKAEKLEWLLSPLGKST</t>
  </si>
  <si>
    <t>&gt;1989_g</t>
  </si>
  <si>
    <t>MCTETTLEYYCRCQTTKYRVCAHYIAHTYEQKDNAPCPNYAFFVKNTSKLCKPDLKPGFPDCIGQAKVVYSFETYGEELCQWMERTGREYQAEKERKEEGRIRREQAASAGVGVESDEVDKDTRAWDTEERQVKKIKSEKESKEGVKEAEINENVVSSFHFEGFREKDTVKVKEEPEEDILIKEEDGGEVAVKDTAGDAEMEDMAVDISGYHISEMEVEAEVEDAKK</t>
  </si>
  <si>
    <t>&gt;2422_g</t>
  </si>
  <si>
    <t>MADPSSFSQTRRETSPSTFPRPTLSRLPSVSDLSARSSDDIWAPDAVAALAAIHPPQIKMDPSPSGHRRRRSSLMNPLNTSVNGGSRKTSPRTPRTPRSPTKSSIKELPKLERTSDEELSTSEDVELEDMSDDGLQDDEETGLTGKIKSRRKGRKRRNTLLDQRIAGDANITAEEKREADQNVLKRGLVNALLIGLWYIFSLSISIYNKWMFDPKHLDFHFPLFTTCFHMLVQFTLASIVLYFLPQMRPRYDSITNPHNTQVADGDLDKHKAESEKPLMTRMFYFTRIGPCGMATGLDIGLGNMSLKFITLTFYTMCKSSSLAFVLLFAFVFRLEVPSWRLVAIIATMTAGVIMMVAGEVSFSTLGFILVISAAFFSGFRWGLTQILLLRNPATSNPFSSIFYLAPIMFTSLLIIAIPVEGFSALFEGIGILINDKGPFFGPALLLFPGALAFCMTASEFALLQRTSVVTLSIAGIFKEVVTISAAGLVFHDPLTPINISGLFVTIGAITAYNYIKICKMREEAMKEAHQMHLAGEGDGGSDADGEDSASEDYNTMEGAYVTSDGDILPNPDSFRFNRAESSSVNENATLGVSVPEASRNAVTLVAT</t>
  </si>
  <si>
    <t>&gt;4771_g</t>
  </si>
  <si>
    <t>MSSTHKQDKPRENHPRFGQLPLSTSGPQDCALTGAALLNTPYFNKGAAFPAEERKLFKLTGLLPANVQTLEQQGKRAYEQYVTRQDDLAKNTFMTSLAEQNQVLYFKLIQDHLKEMFSVIYTPTEGDAIQNFSRLFRRPDGCFLNVDDVDRVYDDLAQWGEPEDIDYIVVTDGEEILGIGDQGVGGILISIAKLVLTTVCAGVHPNRTLPVVLDCGTDNEELLNDELYLGLKKPRVRGDKYDEFVDTFVKSARRLYPNAYIHFEDFGLPNARRILDRYRPKMPCFNDDIQGTGCVTLAAIMAGLHVSNLKLSDMRMVVFGSGTAGTGIADQVRDAIATESGKSKEEAAKQIWCVDKPGLLLKSHGDKLTHAQIPYARDDSDWSGKERNDLLSVVKEVKPHVLIGTSTKPKTFTEEIVKEMASHVERPIIFPLSNPTRLHEADPKDINEWSKGKALIATGSPFPPVKYDGKEYEIAECNNSTCFPGIGLGCVLSRTKLLTDKMLVAAVKALAAQSPALQDPDKGLLPDVIHVRDISVHIAKAVIQQAVEEGVATEKGIPSEEGLLEEWIREQMWDPVYRPLRVVQARGASRRARGELRRAGSIAQDNILRPIGLMNEQWEGFSL</t>
  </si>
  <si>
    <t>&gt;1143_g</t>
  </si>
  <si>
    <t>MPREVEPSLNEHQFFTKALNENIRLDGRAFDQYRELELEFGDEYGVSDVRLGRTRIHTHISSTLVPPLPERPSDGLFTITTEFSPMTTPSLTSSSLPTTDEILLSRLLEKTIRRSGALDTESLCLISASLVFSIRADIHILSSDGNILDAACIGLIAALRHFRKPDVSIQGEKCTVYTRQEREPVPLSLLHFPLCITFSFYGAAAVAEGGEEEEKVLLDANLLEEQLREGWFTVGLNRHGEVCQIAKLGGVPVDAVALLNCVQIADVKVKEISKFISGKLEEDAKKRDKGGLMAELRADNDRVS</t>
  </si>
  <si>
    <t>&gt;4904_g</t>
  </si>
  <si>
    <t>MAANTKPWADQPFQLLATPEPQDGLSQSTLHVATEMSLAHNLLMRNLNAIYLQAPFVKTPADIADFLIFCKTWGDVLHEHHQYEEEYFFPALEKSYGIKGLMAVNVTQHDAFGPPIDKFIDYVTAASTLEQYDGMKIRALVDGFGEILRVHLNDEIPTLLALNKYGGEKLKEAWDMLEKRIQKDMMKSNLSRVVPFGLGGNDRTYEGGKHKNWPPFPWFVPYICKYIFMRKHKGTWRFSPCTVFGKPRELEFAQWEAKK</t>
  </si>
  <si>
    <t>&gt;6539_g</t>
  </si>
  <si>
    <t>MTSEAALTSSAARASAPHLFPDRAPITKAQIDEGIEATLEVQRRAVKFGKRPFAAVLLGPDNETVLLTHQSLDQVNHAESSLARLAYCHYSKEWLWRCTLVSTWEPCAMCSATIYWAHIGRVVYAATNEQLAALTGPGNKENFTMKWHAKDILGDQQKDIEVLGPVEGMDEVVVRESDLYWKETRQA</t>
  </si>
  <si>
    <t>&gt;1675_g</t>
  </si>
  <si>
    <t>MSKVIRTVKNVTKGYSSVQVKVRNATSNDPWGPTGTEMSEIAQMTFNSSNEFYEIMDMLDKRLNDKGKNWRHVLKALKVLDYCLHEGSELVVTWAHKNIYIIKTLREFQYIDEDGRDVGQNVRVSAKELTSLILDEERLRGERSDRKTWKSRVTGIEEFAQPHERTERRQQRPHRAQRADEEDAEYRLAIEASKYQEEEDRKKRQSRGGEPDDEDLAKAIKLSKEEEDLRKRELEEHNTTSLFDDDPIQTAQPTGFNQGYQQQTQVDWAGNPIDPNMQQQPTGYMGNMGNMYTGGFPNQATGYQNGYSNGFAQQPAGFDPYGQQQQQQLQSQQQQQQQQLQPQQTSFNPYQQTSSPFQAQQPELLVPAATNNPWATNNQQPQALKPTPTGSNNPFASSFGRPQTSTTPSKPTLATLSEQKTATFNNTPSYNPITSFTPPPPKEQDPHHARLNALLSSGDGMDTFGNTGELRIPAQHTAPGTFVNSAGSGLGRINTQQTGTNPFLPNQYTGMPATTYNNSPGAFGGRQVPAVTGPAGMSNGYGAGAFNSPQSANPFGQRPQQQNGQGDLIQF</t>
  </si>
  <si>
    <t>&gt;7120_g</t>
  </si>
  <si>
    <t>MMNQFMSKGSSHYKPFATRTPVLLFLLLFTLVLPELNPGAILPSTRSTPAPSSQISLISITPAASSTSILTLVPTIRLDNEHTVVTSIDSAPTSLALNSTYLTPASASLSSMSFFCANLPSPGIISRRGGYLSLGNGSPPTLPPDGPTTPTSSSSDSGLTSKPPIPGFVGSISISGSLTASPYPAGDGGYLTLAHGSIVPIPRDINTPTEASTSQPINTISAISTPTGIPTIVVGNGQTSTVTATATKLPNSPIDNIANATSLTTNYDSPGTPITVVRNGQISTLPQVVTETTTGIPIPIATTLNGQIIIEPSTPISTSLNSQLATASLVTVFSVSIVKLYTKLATNILSIVNGDTLAVIPVTITTNGHIFTELVTPIETIINSQTYIQLSIPNLALDGQTLTPNLVPITTILNGETYTNLATPFVTTINSQTYTEIAASIQTSAAPPDTSTAAMDTSASATGTSTTSIHPMATFANDTGTFFKWSNGGITLAPQITLSQYVSVSFLPLILAAIYEIPWRILDSTVREMEPFYQLSTPAGASSENSLLLSYSTSFIFFTPWTALAKGHFLVFWSSLISLAVLVLTPLSSEAFFISLHGTCGPNLPKSSPPCYVAWGYYPKLARTMQGLLSFVAVLLFFFFIFNYHRKSGVYSDPLSIAGLGVLAYRSPILKDFNKIDSQIENKELRKILAGKRFAVSEFYVENGRRCYGIIPVNIEYEIGFASIAKSAKRRPYSLINASDISADETPTQTQVQTRSPSPKSKRSKAWWLIKEKVPYIVAFMMFGGLLTLIVYYHWTSFNSGFERFIDNSSFGVRFMITTLGVAAKIFWSSIDSNFRKSEPINRLQTGACKPQDSILAPSYMSHFSCILPSLQKRHFLLATISIISLLAELLHICLANINLSPAMTETTYFVCNYICIVVLSLMLVALIILLFREGGTRRPLPRSMNNLAAILVYLASKGDEGEGAALLESFKNLSTMSTKERDERIKRMGHLYSMGIVNGNGLRIEDDRRVAKLWGD</t>
  </si>
  <si>
    <t>&gt;2111_g</t>
  </si>
  <si>
    <t>MGDVHRGPSNLAAPIIASLLKRYKPKPQLLDKTTLKGIAIACMDCVDVFDGSLVGHRLTQHHESRKHAYKVLLRCSGGLKPEHFHLDAVVESLIRKEIQKTYRKNRDAQDILNFLDIYNDERVTCLNCLKYFALCLSGEGKDVDLRKAEAHIRSHMALRNCLLECSKESRDSDLEVVGLLLTCKFCRTWFYPFVRVQHTPQSVEASQKAHYDKCPALSERRAPAAKRTRTAERAGAETEDNFEKENDEGNKKRLPPTNLQNGLGSVKRQRFEDQGTLPSSGFDLNSAPELRNQLLLMATPRPVAALPPIPVPPRLPTSPRQALAASQPAMHPQIPSNQILSPPSVPSSEDTRESQILTPTSQGQSSRISLNFDELQVLSSPAREPHSPSSAITEGTEILFPLNEELPSHALHLADVQALPPTDEESLSLASLHLEEAQTVAPSHPNRDNSSDLSTSYQLRYQHPVSPTSSPQARRSRACLNCAAKKKKCSRGSVCQSCKNIGAICEYPVASSSYPACPCCPGDGCKKCGMEELANQDPLEWHVIARKLEEEFPQDHFSINLLRDGPLSNGMTCFICNDCDEDFESPGPCVNRAKTHLESVQHIMQRQVANPVILKPLVEVAIFSTQAPSPPLSPLGKPIGSPRCDHPLPTMPKSPTLIIPPHDENTFIYIDDSGDETYDEEPLSSRVHRD</t>
  </si>
  <si>
    <t>&gt;3884_g</t>
  </si>
  <si>
    <t>MPSESRYPKIDIPNVDLWTFMFERKDRQFPDDKVIYLNPENKRSYTYAQVRNTALEFGKGLKSKWEWKKGNVLAIFSPNCIDTPAIMWGTHWAGGILSPANPAYTVEELAHQLKDCGARAVVTQKPLLGKVLEACKKVGIEEEMIILMGDERDTTAKFKHFTNICNISGTSRYRKTKVDANKDLAFLVYSSGTTGYPKGVMLSHKNIVSNTLQLRVAEGGNLSWKGGKNNQGDKILAFLPFFHIYGLTCLIHQALDTGLTLVVMSSFSLDKFCQNIQDHGITFSYVVPPVILLLGKSPIVSNYDLSSVRMLNSGAAPLTKDLVDAVYSRLRIPIKQGYGLSETSPTTHTQPWSDWNTTIGSVGKLLPNQTAKYMSPDEHELPIGETGELWIKGPNIFLGYLNNPEGTKNALTKDGYFKTGDIGHQDKDGNFYITDRVKELIKYKGFQVAPAELEGLLMAHPDVDDAAVIGVYHAHLASEVPRAYVVPRNEAIEKGQGDKKLAEKKLEEHIKTWVEGKVAGHKKLRGGVRFVDTIPKSASGKILRRVLKEGVKKEQELENGVRAKL</t>
  </si>
  <si>
    <t>&gt;9782_g</t>
  </si>
  <si>
    <t>MATAPGFLNGQTLDNLLFNLESLKNVSELSDVVKLYLNGDYRAILRSPISRKLFEILNKTREEQNATLREEGNGFEGEVGTALVLLSGMAALDGFLQAHVTGPAVDWGSLVEGDGVAFRERCLRSLDVDGVSVYQYIPHVELFCLAKMVFTAFFPRASSEGSRDCKWMRVRVNAYHQRLLSGLSAGRLDDSTMLQDVIERDLEELDKEVLGGSSAFGTEEKVQYLLEKAQIYIVQGLDIKARENVRMAKTVSGFSYALSGALGKRTKFQQNDISQLVVFAKSKESSTKGNSGALEKTAISNGEENKGPKALDLNDDTLLESIEFARSDKVENSALPPELKDLNPNEQPQLKPLDQIILLTEATVKDSFSPVDKLKSEEILPYAVRVLSDKPTNWQIYTQALLVRSRIESHRSRTQERSVLQLQVIVDQIIADTQEEPSPAADGSVPEVRVTQFLPRAKATESAPVVERLRYIYPLNSPTRWEVETELAYAWSGAGSFFSALEIFKRLKLWAEVALCYHSVGQEDKARQIVRRQLYHSSKGPSMDSYSIDSPETLTEKWEGEIRSPPPPHSPRLWCILGDLDNDPACWNHAWDISNHRYARAQRTLGEYYVQKGDLEKAREAYNQATIVNRQNADSWSRLGALDLKLGNWDGAIVAFQQSIMIDEESAHTYSNLGSALLSKHGELVHLRKAEADDDVVPEVEDEDAEVDFKTQRARKVDPRDVLVQALTAYKRAAGLAQSSWQIWDNVMTISLRLSPPSFADLLLGLKSVIRIRSPSLGEQAIDIDILRALVQEVVTRPKTENGNLEEQPQFNGGEYIPPRGTLARAVIGLVEDDVVGLITKRAEIWVLVEKLALYQKDYAQALSCAEKAYRIVTQAAGEEWLQDKEAWKEVVEVTDNLVSAYENYGAMEVEGEYGVIGLVEKGWKMKARSAVRGVMGKAKDSWEGSEEWQLLENRLEELKSS</t>
  </si>
  <si>
    <t>&gt;6087_g</t>
  </si>
  <si>
    <t>MAQRSNTSKRVKGVQIARPFMYGSTARLFNDTDNPRPDDAPKDHTHSWTVFVKGVDDTDITYWCKKVQFKLHESIPNPLRMVEGVPPGGAFEVHETGWGEFEVNIKLYYVSESNEKPQTLYHHLRLHPYGSEQDQERQKADNLIKSWNYEEECFNEPYESFYEILTSRGKAGEKGNATRVMKGGMVGSVGERTAGIPIAIKPDQPFAREAEKIELEKLNKATQEVRKMTADLAKELDEKKKELEELRKGG</t>
  </si>
  <si>
    <t>&gt;4512_g</t>
  </si>
  <si>
    <t>MRGGKGWVAAAVVFAPWRLVAGLDLDITSPSSIKNAAATVAYGLMSYYTGNNTGDNPGNMPSPYYWWEAGAAFGTMVEYWYYTNDTSYNPTVQAALLSQVGEDDAFMPENQTKTEGNDDQGFWGMAAMSAAEMKFDDPPATEPQWLALAQAVFNTMAARWDNTTCGGGLRWQIFTWNEGYTYKNSIANGCFFNIASRLARYTGNQTYADWAVQTWDWVNTVGLMSDTYSVYDGTSDTDNCSTIDHLQFTYNQGIYLFGAAMMYNFTNGSSLWQERVNGILNATDIFFKDGVMYEQACEDVNTSGTCDTDQMSFKAYLSRWMAATVKIAPFTYDSIMPLLKTSAAAAAAVCSGTTCGEHWTESTYDGNTGLGQQMSALSVIGAMLIDDAPELVTNTTGGTSVGNSAAGTTSSSSSDGTTITPATSGDKAGAGFITALAIAGVIGGVGFMIIGS</t>
  </si>
  <si>
    <t>&gt;6154_g</t>
  </si>
  <si>
    <t>MAGPSCYRIYEQLQRINDPGQHNGERVPFEMPEECLPNRENIRRRYMEGYCGVECMNNGVHAGRRYGEPEAMYGPGSERIGVGWRN</t>
  </si>
  <si>
    <t>&gt;6683_g</t>
  </si>
  <si>
    <t>MAFGLPHLKYPPARPSEGFWAPVTSTINWCEEDYYATIYSAEIVNTLTNLLFVWLGIKGIRNCLKYEHDSIFLVSFTGYLLVGCGSFAFHSTLKYPMQLVDELSMIYTACLMCYATFSFSRSRAARLLLGGGMASLAIFITLYYHYLQDPVFHQNAFAVITALVLFRSMYVMEVNIRPSLKQKYATAPHKIIVPGSLSQKEIDSNANRDRAILKEMWTMVVLGLAIFLSGFGIWALDNHYCSVARVWRHKVGLPWGILLEGHGWWHLMTGLGSYYYIVWAVWLRHCLNERQDEYVLNWPSIFSIPEVVPLQDAEKSVRYRKSANRHSNGQTKEGRKSI</t>
  </si>
  <si>
    <t>&gt;10221_g</t>
  </si>
  <si>
    <t>MTSTTSIATTLSPTRETLTSSQLLSSSVSSLGTSSRHTSSQISKIYRQASTLFLTRRLPESLSTILPVITPPLDTSSQPAPIVIASRTTRIKVWSLYLTILNAVVELDPDEGKQAFGGSEWRNLVGKVRDGGVWEEVVRDGYGGVEGDVDSDVVINLATLLLAHARTQKTNQQRLENYLAASTSPNLDLSQLNDTGDTTPRAHSRQRTLSPHKNGTDTPRDLNARVKILELYTLHVLLRNNEWDYAREFISVSSVLDEERREAFLQALQSLQDEQLENEKREREERIYQEEQTKRDVEEARRRRMEGEKSEREAGEKKAGKGKGKGGSEVDYGVEEAMPKKRSVPSDSPTKRPGKKIISPRSETILARAGIIISNLRQVVEGVAGSFKTRPLFLLQMLAFLVGFLVVVSRRDVKERVRRLVRDGWGRVRATAGMGVKVSYI</t>
  </si>
  <si>
    <t>&gt;9701_g</t>
  </si>
  <si>
    <t>MHYSTLILLLSAGLLDAAPVSRNETLSLLPFPTLTGFSTVPIPTVDIPKPTFTKHIESFVIPPHHEQTESLAFTFHIDTTESFLPFHEPTGVISLHARNEATPTHFPKPSGTPLPKPSEPEPSHPETPYPHPTVIPREETTHSSFLEPTHTPYVPTGTHLPPPPPESHSEIPKSSYTLLPKTTHVA</t>
  </si>
  <si>
    <t>&gt;3491_g</t>
  </si>
  <si>
    <t>MVANEKPASTFKYAEKPVYTASNGCPVEHPEKYQRIGQNGPLLLQDFHLIDLLAHFDRERIPERVVHAKGAGAYGEFEVTHDISDITQIDMLTGVGKKTPLITRFSTVGGEKGSADTARDPRGFAIKFYTEEGNWDWVFNNTPVFFIRDPTLFPTFIHTQKRNPQTNLKDATMFWDFLSTHQASVHQVMTLFSDRGTPFSYRTMHGYSGHTYKWTKRDGTFNYVQIHLKSDQGNKSFTNEEAGQMASDNPDHNTQDLFEAIQKGDFPSWTVSVQVLSPEQAEKFRWNIFDLTKVWPQKEVPLRPFGKMTLNKNPENYYAEIEQVAFSPSHMVPGVEPSADPVLQSRLFSYPDTHRHRLGVNYQQIPVNAPLRAFNPFQRDGAMSVNGNYGANPNYPSSYRELTYNPVKVTNDHEKWVGTAVNFLFEVTAEDYVQPKGLWDVLGRTPGQQDNFVKNVSVHLSGAREETRKRTYEMFGRVDNVLGKRIAEATEKLASPAGLADSRL</t>
  </si>
  <si>
    <t>&gt;4619_g</t>
  </si>
  <si>
    <t>MHSESAQSTIGSAGINPSLNVLPDEIVQHILYYLSPHHVAYNIQRISKRFESLGREPLLWKHHCRVDYKYWDPKHRIRQRFSGAVADVDWKALYKNRSIVDFATTKLLDSIINGQTNRINKFAAIAGLGYDVKDTLLRHCHTSEDAEDVLARRYYANSVLDYLHRSMALAEWAKILRGEAVPLERALGSFDLFVLHDQQGDLLETSDIFDELAAKLRSEIHGLEELSTRKRALRTVSFLRRYDIVGLASELAYRDLQNNYIGIALQDPDHPSLPLISVAIFCSLAQRLGLDARCCGIPNHVHAMVYPPAGETLDGRPFVEGAQGPEAMYLDPYRSDEEVPLASLRIMLSQWGIAQRQFPEFLTDSTPASVILRTSRNILATVHEFRAHGGDSENNGHPTIRLNGNPFADLDLAFYSALWANYIFGNPVRRSEPEGTTQMQFIPLILERFERMYPMDVSLIERYIVPCYSNASNAVHWELKEGLRVVKAADQTPKQIRRRDTRAARDGVRYKIGQVFRHRRYGYMAVITGWDIECGMTSDWMLHNQVDSLFQGRHQSFYHVLVEDTSIRYVAEENIEIVRPDVPVSLMSLAGRFFKRWDKDERVFVSNIRDEYPED</t>
  </si>
  <si>
    <t>&gt;6452_g</t>
  </si>
  <si>
    <t>MEQSPTIFVHRNLKPDVCLTVFTREFHVNSTILKLHSEFFNKFLDRSANTGFEAASNSTNLDNSNGSHHLFKYNWVTKVPVGDIKNFKGVQSLEEEAFEKLLLAIYNRPFQVTGLDELRTVTNLADYYCAIPILNTALYAVLLQCKNLSDQIFESPEPFLELAVKLRNRALFQDALILSLGPFPCPRFRTMSNKTLKVVAEDVYNSLCAQLMNVQNLLFNILLVDKVERQNFSHWIALCSAANNSSVFSFPRFMKKIGNEMLTSVNDYRFKEVREAAMPVSNSNLTFHGTRNPTEEQKYAQYFLGVTIEDRHIPWDLEALDW</t>
  </si>
  <si>
    <t>&gt;8330_g</t>
  </si>
  <si>
    <t>MYPRSYDDGENFTSQHKRGRSRPRKRRNTVITSSSEDSQFTEAPETLKPPPHPLFIFSNGDIELLVTFEGKEVVGSVNKVLMVAASPCWRDLLFRRWDQTIPVTQLDCRQDNAIALLVLLRLVHLQFWAVPDSVTHIYTARIDTINKLLDIIYRRYDELTSDNGLCIHNSEVCNEKFRPYFSYKLWNLYLIPKRQAEKIKKYSVMSLAEVIKGVNIMDEVTLAQTPAWSADGRDHRGCIKLEFEKQVDAALGGVEVVIQEDEEKERIYSLDVAAFIGTEDPLAKTI</t>
  </si>
  <si>
    <t>&gt;9383_g</t>
  </si>
  <si>
    <t>MSGDTEMDDPEVSEGPSENEYSDHEQEPEAVGREEDDNSDMAEQKFRPESEEDGKVVESTTTATKPKLDPKDPLRPRRKKARRACFACQRAHLTCGDERPCQRCIKRGLADACQDGVRKKAKYLHDAPPEALRPVLGPNYNQVNDARASNAPPTTSPLTSDTSPGIGNFFTQPDTAPSFPIFAAHQNPMAPPLQSRLSYSSQPSPISPTFQSQVNRQNSMQNIAMPQVTNDTQGSFNGALFDPSNPALFNFDLEGLNFGNHYGALEFGMLNHMSSGASETPPKDATASISSQGGMGDMSFNNGIYGNNMGQYNQMYHNEMISDFGQNQMYPLHQGLPQAYAIATGPAGYHSPSTDASPAASGMGFESSPTATNFTPSTTPHPPSATQRPGKWQDPKAGSGKFGPTSVLGKRNRDPSSIYDTVHEPYSYTTGFHSLTAFLQRRFSANKTLRIAKSLASIRPSFISCTKTLNRQDLIFMEKCFQRTLFEYEEFMVNCCTPTIVCRRTGEIAAVNEEFTLLTGWKKSILLGRKPNLNINNGKSDSAANSGGSSLNNTGRAGLTTPRMRPLSSQDAEAKNGKLQPVFLAELFDDDSVIEFYEDFARLAFGDSRGSVTTRCKLLKYEPKEDSEQSLEQKEEANKNKRKADAVSAAGGIGGMGNRVQEIDGEYGIGQLQKGGKLDCSYCWTVKRDVFDIPMLIVMNGCIGMARDGYDIDLNDLVRLHGYPDGIPRRLYYELWVAFWILSDGIATTRVFAW</t>
  </si>
  <si>
    <t>&gt;9540_g</t>
  </si>
  <si>
    <t>MSTPAKSGPATAAAPAEKEKRLSKFVRRMKTVLKGESSASSSKRTSVAPQKAVAKPVETKAAVPAKPTGPVPTKIKRSEIDAERVRKLGEKFKVSIEPLLTTNKDKEALRVEKPIRMRIHRTCHKCNTTFGSNKVCAKCEHVKCKQCPRYPPKKTDKGKSALKGTGIIEPDTYYGIREQIKLTKPSNKVGGQPLVRKKVTQRVRRTCCQCSTLYNGTSKDCASCHHVRCADCPRDPAKKKKYPDGYPGDAPSSNINLPVKYACHKCSKVFPPRPNPASAEGLALKASGVEPPNCVRCKHPLCPECPRAPPTKVEPAPDPEVLRSVQAKLAALDISHV</t>
  </si>
  <si>
    <t>&gt;4180_g</t>
  </si>
  <si>
    <t>MVPCVDSTGPVLIIGAGISGLILAQGLRLRSIPFRLFERHAQSHSSQGHRFRISPDSVRALNIILLPQCKDIMTRTAAEGGRFQPRYVDVKEFQFKRPTPFSNPHSMPIDRTWLRRLMILGIEDAIEYEKDFVSYEIRGNDAHVLFADGSSVQGRLLIGADGIKSRVRRQLQPDRRLLDLERWVMWGRTLLTESIRGQLSEDRLTWFMALDEKANVQVVVEPMIWTKSVKKESGNKLPDSQDYLYWALCTPSGQDLPKTAQERKVFLERAIETWHPALKLIFDEASHDLSVCVPVLSSKPDIGIQSSNQKVKVTLLGDAAHAMSPMGGSGGDTAILNAVDLAQTISQYGITLEGIQEFEERMRERAKEKIKHSFRGGQKFWKGKEWFEYQEIDA</t>
  </si>
  <si>
    <t>&gt;98_g</t>
  </si>
  <si>
    <t>MPRLAVPTCHRSLRTTRSPSHKLRITPTVGHRIFSTYTKPAKGWSRVHPKDEPSDEVYLDSRNITSARPVKKLDNKFYGPYQIEKVLDSHCYKLKLPNEFGRTHRTFHSSLLMPTNQPGLPGQVDPPAASISIDENGELLWAIEAILKTRRTKEKGFEYLTSWRGYNASDQSWEPLQYVVNARASIAEFQRRFPKALRTTKDEIDQAKREALA</t>
  </si>
  <si>
    <t>&gt;91_g</t>
  </si>
  <si>
    <t>MSFRKIRPSFGEQSTSASNPSQSTSESTGSDPRRPRGEREAPESTSSSSSKRRRVPESVTRNACLNCKKARAKCDGKKPCKRCATRVETSECIYEIHIKHAKEELVKQIKELRAKDHLTEKILQALSTEEKAPEILERLRNGETYESIVEWLGQSPIDDLEPFSPRDSQYSTFEAEDREMEGASSDGFRWTTVTSDMKVFNHLFQLYFAWIHPVHTLFHEGHFVDSYKRKSELYCSRILVNAICALACHLHTGTDADDEMDYIQLQRDFSDAVRVSIDADDKSITTIQAFAVMFLVDCAEAQTLRASSYLRVAANNLAEVAQQESEGFAEVWTATARGVRNLNIEWAQVTFQVSPKLDLDLYKETRESEDSLDQQPWYFYRFAGDQIPSWPGLVATTNREKSKLTDILQDVVTMMYTQHGPQISAHDALEQYGRFLSWREHLPSVIGNVEKNVSQALPHVLSLLILYSSSVVQLLRPLLDLKNFPSASVEEVIWNHAQRGLFLLDAHYRTQYTCRYQPVLQIFAVLHLTDLIARFFPGGIEGNSKDGPEAIQFGLEALMQSRAGFPIAEPLQELLRKTTNECGIRLPKNVMDSFAPPLNRMYLMDDFIDACTRPTYTQPISEIQSKYAPSFASDWASEGAAFGFAELTGASKIGGTSAEQSGAQSLMQIRNLLNTN</t>
  </si>
  <si>
    <t>&gt;10742_g</t>
  </si>
  <si>
    <t>MATSELERSPSLSPITPPKGGKLLSNPYLTGVALFASLGGFLFGYDQGVISGILTMESFGAAFPKIFSDPGFKGWWVSSILLTAWFGSLINGPVADRFGRKMDMVGAVVIFVVGSAIQAGGVNIAMLFLGRCIAGFAVGMLTMVIPLYISEVSTPDIRGSLVVLQQLSITIGILASFWIDYGTHYIGGTRCDPKIPYTGGTSSDRTFDPYTDVGPGGCTGQSDASWRIPLSLQIIPALILGIGMVFYPDSPRWLFMQERDEEGFEALSKLRRHPADHPDLVAEALDIKASIIVENTISRDSHPGISGFKLHVAQYVSLVSNKSKFRRLAIGCCIMFFQQFMGCNAMIYYAPTMFASLGLSGNTTSLLATGVYGIVNCLSTIPALLFIDKVGRRPLLMAGAAGTCISLVIVGAIIAACGDSLSSHKTAGWVGIAFIYIYDVNFSYSFAPIGWVLPSEIFTLAIRSKAISITTSATWMCNFIIGLVTPDMLSSIKWGTYIFFAAFCLLAFGFTYFFIPETRGKTLEDMDIAFGDTAAHEEKDRIREIEAQLRGVQVNGTDLEKGFVQHTE</t>
  </si>
  <si>
    <t>&gt;10793_g</t>
  </si>
  <si>
    <t>MPVRDIKIGFAAGKSGTAGRNRNGSANSIKSGISANSIEPFPAFRPSPILYPFPPAPTGLSPSPSSRDSIDLEQSLPSPSPKSNLNISSETYGSFLDQTLDLAPVPNPDSTEIPVGNNGLPNVPPARYDMASNPLSQARVKEARSGDTLCLTSINNPNAERILSLAYCTSPHLKKDGDEQWAFESRDALRKLVVGKNVMFKVLYTIPNTERQYGIVFLNDGRKLPEEMIKMGWLKLREDAGRKEDAEEALSQLDGLRALEAKARADELGLWQPSGGRIEVSHDMGDPQAFLETWKGKEVVGIVERVLSGDRMLVRLLLAPTKHIQVMTLVAGIRAPTTERVNPSTGATQPAEEHGNAAKQFVEERLLQRNVNVEILGLSPQGQLVATIKHTQKGSIAPFLLREGLARCTDFHSTLLGTKMKELRDAEKEAQHDKKGVYKDHVAKATASGGNLEAQVTKVFSADVIFVQNRAGVEKRINISSVRGPRPSDDKEAPFRDEAKEFLRKKLIGKRIRMSIDGTRPASGEYDAKEVATITLNDKNINLLLVQEGWCSVIRHRREDTDRAPNYDELLAAQEQAKEEKKGMWSEKPPRTKNFVDASESLQKAKLNLGTLQRQKKIPAIVDFVKGGSRFSVLIPREGIKVNFVLGGIRAPKSTRNPGDKSEPFGQEAHDLATKRLTQRDVEIDVHNIDKVGGFIGELFINKESFAKILVEEGYATVHAYSAEQSGNATELLAAEQRAKDAKKGIWVNWDPSVDVATEDYSAPTNGINGNAIIPRPTDYKDVLISHISPDGRLKIQMIGTGTSALETMMTQFKAFHMNPSNNAPLQGPPKTGDFVAAKFSEDGEWYRAKILRNDRTAKEADVLYIDYGNSEKVSWSKLRPLSQSQFTTQKLRGQAVDAVLSLLQFPTTDPNYLQDSISFIERYCAGRPLVANVDHTDPQGLMHITLMETDAKSKLENINAVIVAEGHAMVPRKLTAWERGFDDALKALKDKETEAYEGRLGLWEYGDMRDDD</t>
  </si>
  <si>
    <t>&gt;2463_g</t>
  </si>
  <si>
    <t>MSNLPSEPEFEQAYNELVSTLENSSLFEHKPEYKTALKVVSVPERIIQFRVVWENDKGELQLNRGYRIQFNSSLGPYKGGLRFHPSVNLSILKFLGFEQIFKNALTGLSIGGGKGGADFDPKGKSDNEIRRFCVAFMRELNKHIGAGTDVPAGDIGVGGREIGYLFGAYRAEKNKWEGVLTGKGGSWGGSLIRPEATGFGLVYYVNHMLQYAGQGTFKGKTVAISGSGNVAQYAALKAIELGATVVSLSDSKGALIAENNGSFTPEDVHQIAALKIKRQSLTDFKSSKYKYIDGARPWTHVKVDIALPCATQNEVSKEEAEALIKSGAKFIAEGSNMGCTQEAIDIFEADRRSKGNNAIWYAPGKAANAGGVAVSGLEMAQNSQRISWTSEEVDERLKAIMEGVFKNGLETSKKYVKAGEGEYPSLVAGSNIAGFVKVAAAMLDQGDWW</t>
  </si>
  <si>
    <t>&gt;501_g</t>
  </si>
  <si>
    <t>MYDLGFYEYNLASFVVVNILLGYLQHKRNGEAARTQALAAPTTKEAVIAADVVKWQFKKRFLPVYLLVFGSDWLQGPYIYTMYKDQKGLPEETVAHLFTTGFFAAAVSASFIGSMADRYGRKAACLFFCVSYSASCCTLLFDSIYILFVGRILGGLSTTLMYTVFESWMVTEYHRHHIDDIGGSLGDIFGIMTTLNGVVAILAGVFAEGVADFTGTQTAPFMAAVVCLFLAFGLISNHWSENYGDSAKEKEAGPLSVTGEKNGFLYIWKDKRLWALCLTSCCFEGSMYLWIFFKFPALKLSRSESPVTTKTTDLPFGIIFAVLMCAMMQGSLFFTYHNSLKANRFVPSATTLLTITLLVAAACFMAPILTHDEATTFWCFCVFEICCGIYFPIIAHLKEQIIEDGVRAKIYGIMRIPLNAFVVVGLMLTKDGLRHRENVFLVCSAALIAAATALALLVTEPKKRNTQMQTKD</t>
  </si>
  <si>
    <t>&gt;5034_g</t>
  </si>
  <si>
    <t>MSYPLFSATSIPLPLPSISARSNSSGPRSRSYSKLATFERNACHQAYAQAQPKASSGSEKGLLFTEQKRKLGELFKAVPPTSHKPKLGELLKANTLAKEKLKLGEITKPGAPIDPEPRIGELAQALMKKPELRSVISSSFTRFKINDDWYTCEYDNVLAGEEDCYQLILPPPTSVQVLKTPQLVYKTAYCPEASQRNENATQDRQSHPPLLQKKGYHPPGLYRSEAFYGALPFQNTLSSGGGLINNLVAATPKYSANDHNSDELEEYLTVSSASSFETMSTTDVNQGTEISASSSADSSHGQDSKRGTTDIEMSLNRALKLIGTTVARFRPGTELIQGREREINISRYELGNSLYPLLQH</t>
  </si>
  <si>
    <t>&gt;6271_g</t>
  </si>
  <si>
    <t>MPPTIPASRSLIIAPHLHPYQVPPASCLIVDGSNELPISHLVASAAVIHSNRVLLLQRAPHEFLPLLWELPGGQCESHDESVIASAARELWEESGLVANRVIDVVGKYEWLDRGEVWRKITFLMDVKYDDRGYGQPRVSIDPKEQASFIWATKEDVIADNCGGISLSWTSVEQKQMVLDAFRLL</t>
  </si>
  <si>
    <t>&gt;4273_g</t>
  </si>
  <si>
    <t>MTTPVALSPALPSEILTWILGHQSYPTTLIICQPRAGFLTTLQASISDAIARQPPLPAEDVAPDLPPAPESEATPVQHSLLVPTLHQIATSRSINVVFMPTLSHLRAYLSVFPPEAQEGKPPVPERNWDRPGTKKPLLVVYGFLGLHRDTSEWSAQGIGNSLAGVVEAGWRAGRKVVLVEERISSLYYGDNDRVERKEEARKMWEERVPILNGSVRREGLENGSGSWSGRTVEVGRVLARWFKFGRGEWDLEDDE</t>
  </si>
  <si>
    <t>&gt;8256_g</t>
  </si>
  <si>
    <t>MSRTQGLPEIFQVRGVSIPAVGFGTFQGDNGNSQVKDAVLLALRNGYRHIDTAAAYGNEKEVGEALKESGVPRSQIFVTSKLAQTWHNPPDVEKALSITLQDLQLDYVDLYLIHFPHAYVAGPDHSTLRHPNKKPIIDYELSREYTKTWAAMERLVEKGKAKLIGLSNFNILKTKRILEVAKIRPAVNQVELHPYLPQLELLKFCTQENIHLTAHQPLGGKPVAVVNPNVDCPGPILDPDIAEIASAYGKSPAQVLLSWAVQRGTSVIPKTVHQDRMIENRDLCKLSKVHMAEINSLVEKKGTVRYLDPRNHIGFDIFREDADEPIQEKI</t>
  </si>
  <si>
    <t>&gt;2928_g</t>
  </si>
  <si>
    <t>MASPTPNDFDFHMTLLQPGPKSQELQEARTAPIFTRSVLDHVEKELSDSSKPCFPQYGLLAGLSEYLDENSLSHGRDPRVFFNVAAPSSTFICGSQGSGKSHTLFCMLENCLLPSRAAKLPHPLTGLVFHYDTFISDDGGSPCEAAFLSDPAVKRAYQDLNVHIEPLRINQSDLNTKRMLDLMAVSQDDGPMPLYLHTVYRILRDMRIEEQEAGTKFDYQKFKLRLLSTAMTPGQSGPLNQRLDMLESFMPQTQVRPLSTLAKGKEEGKGKGVGGNDWTSVPGQLTIVDLSCPCVTVEGACSLFNICLSIFLDQSTAVGKGIALDEAHKYMNTSTEAGTLTNTLLATIRLQRHLGARVIISTQEPTISPALLDLSSITIVHRFTSPAWLGVLKTHLAGAAADLLEDDDDADSDGLASRTGGAKALFGQIVKLKIGEALLFGPSVMMGVEAGGGEEVVLRRLGERVLKMRVRARLTRDGGESVMAA</t>
  </si>
  <si>
    <t>&gt;18150_g</t>
  </si>
  <si>
    <t>MPCWAHVDDQFGPLVQCRSSFDFTLLFEDGFLSIAPSALLLLLAPIRISFLLKRPRIIDGHNFELVKLISIFALGAVELSLLVLWSIPSAASLRTKATIASAALSFVDTLIFLALSYLEHFKSLRPSDVLNAYLFFSVIFDAIRVRTLWLIHRDMAITALFTASFSLKFIILVLEATEKRRYLTTGARGLYSLEETSGILGQGLFVWLLRLIMNGSRKILLLPDLYPLDSAMKTSELQEKFQTNWSHTHGSAESKLYRTVFASIKWQILGPMPARLALVGFTICQPLLLNSFLIYLSEPKAPNSANHGYGFMAAYAVVYSGIAISTAFYWHGVNRSMAILRGMLVSAIYKKATEISITTLDNKAAMTLMSTDMERIVVGFRASHEIWANSIQIGIATWLLERQIGLACIAPVLVGVFVIIVSGGVGGLAETFQQEWMQVLQKRVGITSTMLSAMKGVKMTGLSPKLGELIQGLRLSELNTASKFRKCFTGFLVLAYTSTCISPFLALIIYTVRSSQALSTTQAFTALSLIQLVTGPLMQLVGENILPLAGALGCFERVRVFLMADSRIDPRIIRSLPLETRSISDKSESQDTDIKEPSKQSDEKFRNDEKVESIAIDIQNGSFGWSADKPVLKDLNIRIERSILTIIVGSVACGKSTLLKGLLGELPYSEGSINFNHCGADSAIALCDQTPWLLNLSVQDNITSFKEYDAVWYKLVTNACALEDDFKNFPLGDQSIVGSNGITLSGGQKQRVAIARAVYSRAKTVILDDVFSGQDSNTQEFLFNHLFRPGGLLRNSETTIIMSTHSVELLPSADLIIALDKTGNVVEHGTFKKLNANQGYVQSLAINNASATSGNGINGEGELDEPHALKTFEVEPASAIDPMSDSSRQNGDFSVYKYYFDTVGIWWCGLFFVTLAAFSFFYVFSTIWVKFWTSNNDNHPNQRLTYYLGIYGFIQVACLLLAAFSGWQMGSIFMVKSGAKLHWETLKTVMGAPMSFFAKTDVGETTNRFSQDIELIDGELPMMLIMTIFNVFLCIAQAGSIAAASAYIVISLPFICVVLYFLQKFYLRTSRQLRFMDLEAKSPLYTQFLETLSGLAHIRAFGRQRENRLKNDLLLDTSQRPFYQLFMIQQWLNLVLQLICAGIAFLVVILAVELRSTASPGFTGVALVNVISLALNMTDVINSWTRLETSLGAVSRVKNFPALTRSENVPEADHLAPESWPTSGNVEFRDVSAAYNTNDGNVLKNLNLTITAGEKLGICGRSGSGKSSLVLALFRMLDLNHGSIIIDGEDISKLPRQDTRFRLNVIPQDPYFLHGTVRLNVDPYETSTDELMIRALEKVELWTILESKGGLDALLDSDSLSHGQRQLFCLARSILRDGKVVVLDEITSSVDRKTDELMQRIIREEFANKTIIAIAHRLETIIDFDRIALLDKGALIECDTPAALLSRPSAFKQLYSTYKSEEEE</t>
  </si>
  <si>
    <t>&gt;7569_g</t>
  </si>
  <si>
    <t>MTDAITAQTAKLQLDEETGEMVSKGELKKRLAKRAKKAATAKAKAEAPAKAAPKVAHKKEEEVAEPMNMFAQGWLHEVYMERPVKPVITRFPPEPNGYLHIGHAKAITINFGFAKYHGGNCYLRFDDTNPEAEEEKYFTAIKDIIGWLGFKPYAITYSSDNFDKLYEKAEELIKLEKGYVCYCGDAEIKAQRGGETRGGPRFRCEHAKQSVEYNLTEFRAMRDGKYKPREAFLRMKQNIEDGNPQMWDLAAYRVLDSEHHRTGDKWKIYPTYDFTHCLCDSFEGITHSLCTTEFIQSRVSYEWLNKSLGVYEPMQREYGRLNIEGTVLSKRKIAKLVEEGHVRGWDDPRLFTLIGIKRRGVPPGAILEFVSELGVTTGATNIQLARFDQTIRRYLERTVPRLMLVLDPIPVVIEDAEELELELPFSPKNPKMGSHKVKLTKTVYIERSDFREVDSKEYFRLAPGKSVGLLQVPYPIKAVSFTKDGDKVTEIRAVYDKEGKKPKTYIHWVAQGSREVEVRIHNSLFKSEKPDNAEGGFLKDINPNSEEVWPNAMIESGFDEVKRRAPWPEAAGESELGKGGLESVRFQAMRVAYMAVDSDSTDDKVVLNRIVSLKEDSGK</t>
  </si>
  <si>
    <t>&gt;9140_g</t>
  </si>
  <si>
    <t>MAKHIDQNGDVFELPNFTMKEIHNAIPSHCFEPSIPRGVAYVIRDYFYLTSLAYLAYTYTPMLSSIYLRVICYAAYTVLAGIIMTGIWIIAHECGHGAFSKSKTLNNIIGFILHTSLLVPYYNWRISHAKHHKSTGDLQRDTVFVPHSREYWVKHNLGQETDPLTIAHLSEDAPIVHLWNTLLHQVFGWHAFMLVNMSGQKDKRGFPQHSLYWFGKDSSLFKEHELSSVLFSDMGLLFMCGVLYLGVKIWGWWTILVFYGIPYFWLNHWIVAVTFLQHTDGALPHFSHSQWTFARGAAATIDRDFGFIDTHFFHHIVGTHVVHHLISTIPFYHAQEATEAIKAVMGKHYHADRETPLMTALWKNYRDCQFVEETEGMDGSGVFMFRNLHGRRVKPRVLRSVEDLSSWEGSLPPYKGDSTKAGVDNSKC</t>
  </si>
  <si>
    <t>&gt;8898_g</t>
  </si>
  <si>
    <t>MCVTNVYVDRYPDGRELSCSQTEFCQYGRPGAPCAKLSTLENPVRKIGFNELTTEYMLSMARQAFPNTPPRSSGGSHHRTGSRASYVSVSSEEGRGHRHSSKRRSGLATLKPTREHRKERIVIVDSPPTPRTPPVHLPQTFTAPSSPATPPYIVDGMSSRERGRPIIVDERPLHRKRAPSTSAVIGERPRRTSPLRQAWDSPSTSHTSIDLRAVREKEEAQARINRDREERIANLEATARLKERIRQQDEEIRRRPAVPIPPRPILRPVVDQSDRLNDMMSGLRISEAELKIKEDAEIRRRLEVRDRELKRDLELRKREDERRREDDWKREDDAVFDRLRERQLPRRRFSVGPGGRRTRVVYDDGVYRWE</t>
  </si>
  <si>
    <t>&gt;1242_g</t>
  </si>
  <si>
    <t>MRLLESRNLKLREFPPKEVPPYVILSHTWGKEEVSFQEMQHLNKNTQNKAWGNDEISIQELQYINEQIRNKAGYSKIKRCCDVAADDGFDYVWIDTCCIDKTSSSELSEAINSMFKWYEQAEVCYAFLFDVPSTILPSVLLYVTAACVIFFDNDWKELGTKSKLRDLICAITLIQVDVLLGHNIEKFSIAQRMSWASSRTTTIDEDIAYCLMGIFQVKMPLLYGEGDNAFIRLQEEIIRRSDDHSIFAWQDHLSSGMLASSPKSFQSSTDIVRVVSIPAEPFALTNKGVKLNLPLRRIPEEVDPNKYFISALRNGSRLSKKERKPNERIPILYMAILNCHRLGEPESLICVYLESICTLSEAGFDEANMPSLEKETLRRLDENLGTVQLHDRSSFQARSFYVSSYNRQLLSPKPYPRNPFFVRIATLATKGLHLCESFPGILFNGIQELEEDTDCESEIGLLRFRDPDGDEFVILLQDKASEIYGYERQLSAYVYLPSQEEDPKQPLLAFLEKAEIKEPSVVTDLLEPEGIIWKQPSGRSMNLVLRRQVFSGRRRILVDFNCERPRLYAKEGRKATMMVNYC</t>
  </si>
  <si>
    <t>&gt;8179_g</t>
  </si>
  <si>
    <t>MLLDEDPATLIHHTIGNFNIQPDKLAVARINESLSTLQQARDLRAREAESALKKLSRTLTILSNHYQENLSSHSSTAHASEIATLDTQKFRVAKSANDLEIESERLSSQLADLQARLQELEAQGVEGGENLRRGMVDDEITLKLKVFRGLGIDVERDAEGEYSKAVVRKGTKGQMHVIELGGKFSRYFNAQYLWDMM</t>
  </si>
  <si>
    <t>&gt;2198_g</t>
  </si>
  <si>
    <t>MWAGTSSSSQPGSPSSPTSPIPAYRLKHQGKRVAQIVKLKPEFVEQYKACHAKVWPEVLKQIKACNIEDYSINYDPDTSILFASFKYVGYDYAGDMEKMRENPKVQEWWKMTDSYQESFVPGAKSSQDGEPAWWKGIEEVFYSP</t>
  </si>
  <si>
    <t>&gt;5631_g</t>
  </si>
  <si>
    <t>MLHTERTHSIKQIVLFKALDFLSGRSRPLDQRPTWPPRRRQNHTLGSKEAESSIQPRRIASNYQPPPTFEQLPPRAHCLTPSPSAPDSSYHQQAQSILFNLPPELLLQIYGEVLGDSLLHIVRRKAHLGHRLCKIRTPGRQGECIESECRGLKIPSGLHVKPSCVTDESVIGLLQTCRKVYMDALEILYASNVFDFDSMEGLIHFSTAIRPRRFDSIQSLQLDFRFNVSVYFSESAPATDFQRWLRTWQIISSMTDLRHLWARIHWHRRLISSEEERLLKVLLLVTGLEIFEVNVSPLRATEVGRDDWPFDLVRRRE</t>
  </si>
  <si>
    <t>&gt;2059_g</t>
  </si>
  <si>
    <t>MDVPLLPPVSNEDAGKSTSGIPIYSEHHVDSSSKGGFLEKGDNSIDWDREKGRGQISNAWYGRGLQSFNAFQLRYRDDFTFLSSTSQGRAKNLFLFLVSWLKYGLIFLRPSFVTNIWKKNHINPKRIPPTAYLNGLRGVAAFCVFCQHYLTCYYGGELLWGYHAKPEAVWMVQLPFIRLTYSGGFMVCLFFVLSGFVLSYKPLQYCRSHDDASSIALLKSLASSVFRRGARLFMPCIPPLIFAALCVHYGLYGVDQHPLEDIVVAGHPTIWGDLNDAFWYFERLVNFYDATQFFPPTIPPLYTLPVEFRGSITVFILALGLSQAKPVLRMITFACLCWYTMYHGVWEMFLFIAGMILAELRLIRNEATLDLETSTLKPELSTLKRYAINLFWIFNFFIALFLGSFPIFGSASSPGYQTLSLITPSNFQGDYSRMLFWSSLAAIQLLLCLENFPVLQLPFASTFILYLGDISFSLYILHIPMMMTVGRNITMSLVEWSGNKEVGFCLGWLALVPILFWVSDVQWGLFDENSVRFARWLAVKVFAVRRP</t>
  </si>
  <si>
    <t>&gt;5179_g</t>
  </si>
  <si>
    <t>MALSSSKRRKLDLDSKHLSPDENETDNSDAESLSSQNPSGEVREAAISKQARMQSKRAANNDSAIYDAGLHKSSLFKLQVDELLTEVQPNYEKKLSGVDDALRKLKGLIEGIEDRDALSIPEATKSLYKSHKVTIPFPNPKPDKNAAYKMAYARPSNINVVGSYVLKTMVKSDLVLSVDMVVVMPVTIFQEKDYLNYRYFYKRAYYLACIAAGLQETLKEEYTITFRFLHSNSLHPIVALRPVSGKLREFYVAGNC</t>
  </si>
  <si>
    <t>&gt;10354_g</t>
  </si>
  <si>
    <t>MSSRKRKADDDGDSMSISPQSSPAFTPRALVRPSKKFRANEVSGRPLALPRLLETLDAESLRSVLQTICERHPQIGVEVVSSAPKPSVPAVVEVLSKYQEKLREAFPYGGNTGSDYAYNRVKQQLTELIDALTDFTPHYLPPNENQTTVSLSFLDEATKFIHNLPEWDSQSHKHHKDNAYDEISRAWALVISEGSKRGGGFQLHSAGWDQRLSEHNKQSGGRMHAAVNSLGSNMGWMGGMGAGDPGSIRNQLLSGTYGSPNAGNVSVSVGW</t>
  </si>
  <si>
    <t>&gt;5681_g</t>
  </si>
  <si>
    <t>MSVNRPTNIKLKEEDVNRKLQLYGIVSAFQAGKVPSNEQIDIALNSFLASKALSNPSSKLSTEGQTLVKEVRDVVEQAKILLLSKNEGNLLQDFIWQSQQITGGDAALPDAPVDKDTAQQHGNEALEGLRTLGTLLISNGQFRKLLNDATILIRDIAGDAAAKAASKVNPSEEQLSQLDQAADDNTWHDVPDLSTTSIKQQLKETYNKNAPLDKQDLKGAAGDATQASHPNGSRDPKDAAQLAAQDQQKGTASGLDAQKGLQSGAANLQQRASENVPEETKERGRQAQQATRNYLSQKMPQERREQTIWRLKKMVVECQGHPDYQQAITTLLNLAETYGGHAATLGQGATDTTLIERFANGTSTDDLFDAINMVYKDADQDPELKSWFKKIDAYIRKCLKEQGYIMEDAATEEWNTLYDRGNFLLRDRYRNHTDRIVDEFNFLGNQFDADPLNKRFANSINKLFNDLGNDENGKLTFKPHLIKDLTEVILPSTFESIRYVPIPRIEYSDPMIDAVIENLVIESDNLMPNILEIANDNYFRWGRKNMGNKNQNSVTVSVSGIQMDLRDVSYYVKKKTGFPSITDMGVLDIFLGGTGFSFKIKLSTADKADRQNFFKVDKVDVDVKNFNIKVKQSKHKLLFTLVKSIMLKTMRPALQKILEKTIKDKVHELDTLAYEIKLEADRALQDVKENPDQASNIYSRYVTAAQKKLLQGKQKAESVASDKKVNMAVTKQDSLFPNLHLPGGISSKATEYKELANKGDSWESPVFKLGAAAPTKDVPSAPKVIRKDHKVTQGGVRNSQNREQSAGSYASTNSGTLSNGATGFGNHIDQAFGKDGTALPTNGNRQTAGLDTEKSRTFFGANNPVVLGSA</t>
  </si>
  <si>
    <t>&gt;4443_g</t>
  </si>
  <si>
    <t>MSDQVQEFLDIPKDFVREGSLFITRCTKPDKKEFLKISQAVGVGFLVMGTIGYLVKLSNTYSNQ</t>
  </si>
  <si>
    <t>&gt;18163_g</t>
  </si>
  <si>
    <t>MPLIKIVERTADLPIATYSLSPL</t>
  </si>
  <si>
    <t>&gt;1798_g</t>
  </si>
  <si>
    <t>MENLPVEVLNLICEELSNQQDFNGLFSCAVTSKTLVAPALPWLYRIHNLSPIITSEGNEADFLKWALLWKSIIQSSLGTTAYPYCLCIRSLDLQNLAYLLDDPKFSGTILNNFFADDMAKFLKPHGTPMKQKVRSAKGHYKRLDVALTLELVGESITTFVKDSADRNTKAVTVEDISGQINSTVLPIWISRLSRLKSMNLWDGSALNQTAAAAISEHCPNFNDLTFFTCLTLNVDQKLASFFTGLRPNTLRSFSALSADAVGPETLLALNNHSRSLKHLKLDGLRSEAIKKLSYLHGCDLLESLEIVDKDGWVSLEEFEHDIYLEVIAWLGSCEHLRALHFKNLVSGPSILTQVCLKNNIRLQKLQVVNYPMAGNQDFHKALSQQTSLEFLKLRADPEQAFRDDIDTLVDSISSLKKLKYLDILSSSDYFQNSEIFTLSSHLPYLEELSFGGYNITDDLWHGLAGLHHLRTLNIHAITHFSFEGILAFISVLQDTNSGLLLSIMSQGAEHALEGSEEDLIRRTLTAKVDGKFDFTLFRDPDSESESLSD</t>
  </si>
  <si>
    <t>&gt;392_g</t>
  </si>
  <si>
    <t>MSTPRYMGSPIDDMSNNVIAGGTLAAYTMMWSRPGPYNPTYQELPKKAKHKLWRGIAPPGVPDDIWDLLFNRAHSRFYDTLGGRTAGGRAMARAILHAGLRNGAIRDQALFIALNEGYISHNYVDSVY</t>
  </si>
  <si>
    <t>&gt;18166_g</t>
  </si>
  <si>
    <t>IPHLRPSRL</t>
  </si>
  <si>
    <t>&gt;4228_g</t>
  </si>
  <si>
    <t>MSYRSSFVIAQTPPHPPSTIGRASSIGLVQPPPTRRFKSARLLGDYEKPWLDDWKRGPKKMSFRTLDSLIFWGFVFLGLALGAMMCYLSYNGVKNFEYCLLMEDTFQNINSKYWSYEIQRGGFGTGTFEWTTDDPANSFVDVEGLHITPTLTVNSTNITLAELYDGYTLNLTTDGTCTSPDPFGSCSIYSNRTAGTIINPVRSARLTTKGKMTLKYGRVEVVARMPRGDWLWPAIWMMPEDSVYGEWPASGEIDLAESKGNNGDHYPTGRDSLTSALHWGPISEVDAFWKTNGKHNVRRTDYSDQFYTYGLEWSEKYLFTYINSRLLQVFFIKFGNENMWNRGDFGSDIVNNSALHDPWSQTGNSNTPFDQPFYLILNVAVGGTNGYFPDKVGNKPWGDASTTAPLEFWNASSTWGRTWGNETERSMTVKSVRMWTQGACGTTT</t>
  </si>
  <si>
    <t>&gt;9966_g</t>
  </si>
  <si>
    <t>MSSQQRDNRIKGLIRCELCPTSFAARGQYNRHRKTHTKPYRCSHCSVGFALRHDLDRHSAKHGGRVDTKFYCKWPDCLFKGASRRDNLLRHIHNAHEPKNVTEQQDMKAETRAVYEKCLDEQKASTGRLSFMKAVQSGNISMVILLLQNGADIAETNDTGQTSLHIATLNENLEMIQVLLNAGIDIEAKDNNNMTALHYATRTGNAAIFEILVRHSANASIIERNKDGNTLLHDISSSGNEGIVRILVDRLVELNADVDTLDNAKTTALYRAATNGHSAVVAILLAAGASSVGRSTSSSTFIESQRTALRAAAKRGYEAVVDLLLSVGNKPTTSELKEAAECGHIAIVEKLLAVGANVNTAAAYSRTVLQAAAKGGHIAIVEKLLAVGAD</t>
  </si>
  <si>
    <t>&gt;357_g</t>
  </si>
  <si>
    <t>MAIAMAWHKPDNVAGSSAPAIMVGLFVATGGLLFGYDTGTISGILAMRSFRDQFSTGYIDPSNDEPNVSPAQSSRIVSILSAGTFFGSLLAAPLGDRLGRRLSLIVAVGIFCFGVLLQTIAMSIPLLVVGRLFAGFGVGIISVLVPLYQSEMAPKWIRGTLVCAYQFAITCGLLLAAVVNIFTQTIKGTAAFRIPLGLQFLWAGILMLGLLLLPETPRYLIKRGNHAAAASSLSRLRRLDITHPALIEELAEIEANHEYELSLGPSTYRDVFLGSPHLGRRLLTGCGLQMLQQLSGCNFIFYYGTTFFGHIGIKSPFIVALVTNVVNVVSTVPGMFLVESLGRRRLLMIGAGGMAVSQLLVASVGSALADSYAANLVVIIFVCIFLFFFAASWGPVVWVVTSEIYPLKVRAKSMSISTASNWLLNFAIAYGTPYMVNSGPGYANLQAKIFFVWGTFCVLSLVFVWFMVFETSKISLEQIDEMYERIPHAWHSKSFQPSWSFQEMRDEGVSASGIQLEGQDEARLRTGSTASTAESTNSMSEEDKIVAQMGDVDLSY</t>
  </si>
  <si>
    <t>&gt;9593_g</t>
  </si>
  <si>
    <t>MTDARTAALKKPVDVAEYLFTRLHQIGVRSVHGLPGDYNLVALDYLPGAGLKWVGNVNELNAGYAADGYARVKGISAMITTFGVGELSAVNAIAGAYSEHVPIVHIVGLPSTSAQKGGIMLHHTLGNGDYDVFANMSTPISCAVAKLNDPIHIADQIDETLQQCYIQSRPVYITLPTDSVQKKIEGARLDTLIDLSTPVNDTVKEDYVVEVVLKYLHAAKNPIILVDACAIRHHALEEVHDLIAKTNLPVFVTPMGKGAVNENHPSYGGVYAGTGSHPDVQERVESSDLILTVGAIKSDFNTTGFSYKTSQLNTIDFHSTSTTVRYSQYPGVGMKGVLRKVIQQVDMSKLTVKAGPSMSNKVAENEDSTDVITQAWFWPSVGNFLKENDIVITETGTANFGIWETKFPKGVTALSQVLWGSIGYSVGATQGAVLATRDAGEDRRTILFVGDGSFQLTAQEVSTIIRHGLKPIIFVICNDGYTIERFIHGMDEVYNDINNWNYKDLCKVFNAKEGSYRTYQIKTKDELRGLMADEKFNSADVLQFVELYMPKKDAPKALVMTAEAAERRNAA</t>
  </si>
  <si>
    <t>&gt;1975_g</t>
  </si>
  <si>
    <t>MVDKDAGTPRVFLVRHGETEWTISGRYTGRSDIPLTRNGEQQVSSSARVIVGPGKLIDPSRIAHLFISPRTRAHRTFELLFDESSRRKLAEKSETTEDIREWEYGAYEGLLTAQIRDGRRERGLDKERPWNIWIDGCEDGESAAEVAARLDRIIEKIKNIQGPYLHGEKAVDIVLIAHGHILRAFTKRWIGFELSQRIPMMLEPGAIGVLSYEHHKVDEPAFLLGVNMGDGEVLN</t>
  </si>
  <si>
    <t>&gt;6314_g</t>
  </si>
  <si>
    <t>MSCHATRSFLFCSLAARVVQDDAGAMQLTQSITSHMSPPSERQVSTDLVQGEKEFDILGPLILEATQGHKIETILFSRGKPGAEDAEKGQVGFSVWGKDQDLTSRSWKASALNDKKKVVGMCTISYHEGEIPDYQPPDPAAYKYKPPTVRMDFLTYMNGEYNRLRQKHVNRVKHFVWESLYTLPGAQSKVIGEDLVRWGFQHFNLTRETIFTFTENPEPFTSLGWEQVDVLEVDAQPWVGSEESDLRTFQVFVLVRKPGELPSAVVKATSEK</t>
  </si>
  <si>
    <t>&gt;8216_g</t>
  </si>
  <si>
    <t>MFLNNTHVDERVASIDVKLAGITAELSGYQAKLSKMRDGPGKTAIKQKALKVLQRRKMYEGQRDQLQQQVWNMEQAGMMQDNLKNVMTTVDAMKQTNKSLKQQYGKINIDKIEQMQDEMADLMDIGNDIQESISRSYDIPEDVDEAELDAELEALGDEVEFENMGAESTPSFMVDEVPDFIDEPPQKTDQVKEAAG</t>
  </si>
  <si>
    <t>&gt;9980_g</t>
  </si>
  <si>
    <t>MDDDFATRYDALVDEFARVQETIIACPFARARRDAALLEIMGHQPPHSSTTDAKPDLVNISSSLSERVSAFPLIQELEISSTRLLIDSQIPSPSGTPNQEKTPVPRSRKGHKKSREGCFTCKRRKIKNSAIYSPTPVTSVNLQGTPTIFTLTDMRLFYHYLSYAYPHLPVGNESAWLSQVPLIAHHNEYLMHAILAISASHLALLQGTPIDELSTVALHHRILAIQGSNLALSSPTRTGSDADALLGASFLLLFQSSYMKDGASEFFQFVRGCHLLDAELRKEKLPMAFSLHGSGHHFEIMKSRLTNLPVVDGGVLEGCETGLNQLKACFERPVHGKYGVMLLECVKAAKRSSLEGYFSFINIYQITPRFDEAEFKDFIDPTNHVSRILIAFFCAIQMVLLPILHREWMGRLKLAPLRCTLEWVCNIYEECPDFLKGYMVWPMGIVEACRRELNGEEKQEGKEGEGGVSILRKMEGFNKMNGIEG</t>
  </si>
  <si>
    <t>&gt;1391_g</t>
  </si>
  <si>
    <t>MKLLSWVSSSATQLPAAIRASVLLATLAHVSNAITFNSIPSPDLDLSNLGRVGLVGDFNGISLYQFEGQNENGFLTNGSQSVLSRFPNGGFATLASADAGIQAMCTFTLESGEMSGVVVGGNFTSLGGIESQGIALFNPNTSVVTPLTGLSGQVSALLCDQDTNSVYVGGSFKGANSTNAIAWVGTTGWTNLPFAGLNGPVTSIVKASNGNIIFGGSFTGVGNDSAPVNPDEQIVNISGANITSESSTTTAGFSDPSNIVCKTTGADGAGNTWLLEDNTAGSWTATFGFGFQPTKLRLWNTHQDGRGTQTWRYTAMPLNGIMNFTYVDPSTGLNESCSAECPLSSDSSVEFQDFHFVNLVGMDAFRIDISAWYGSGGGLDGIELFENDIFAYAIDKFNEPTCAGISIASNATVTGPWAVTPSFNSFSEYLTVTDTESATVVFLPDIKQSGNYSVNLYTPGCLQDGTCETRGQVNITGIMSSTSTAFTTNLFQTNNFDKYDQIYFGYIEAGSSSFRPSVSLTPLSGQNIANLTAVAQRVGFTLISSTGGLNGLFEYDPKQATVSTSDFANSTVDQTGTSLTTGAGIRALQTSGSTIFVGGNFTSSNSSNILSITSSGSTPLDGDGLNGEVTTMYLNGTTLYVGGQFTDTVTGGKTGLSNIATYDTSKNAWTALGAGVNGLVSSIVPLELNVTSNQPEFVITLTGSFTEILAFDKNSSVIVTGFAVWVPSRGNWLQNLDIATITVNGELNASTDLTTGGTLLAGSLSSSDLNVNGAVELGSTLSAFPLTIQPSQSQNSTSLTKRAVNSQNVSGVVTGLFYENGGLNVTILGGHFSATAANGSTINNLAFINGSNSDTVSGVGSSISSDSTILALAVQDDTLYAGGDITGTVNGGSVTGLFSFDLITSSFGIQPPALSGGNVNAISVRSSSGDVYVGGAFSAAGSLGCPAVCVFSTASAQWNRPGTTLSGTVNSMVWASTNSLFVGGSLSVNGASSSVANYDVKSQTWTAVTGASSIPGPITTMVSANSETSQLWAAGTATDGTAFLVKFDGTNWNSAGTLGNGTTIRGLQILPLAKNHASSDLIATDETLMITGSINVPGFGNASAVLFNGTSFEPFILTSTSSNTGGSISQFFSQEQNFFTTPGHHLAKGFVVLIGLAISLALVFLLVVAGVVAERIRRKREGYIPAPTASFDRGNGMSRVPPEQLFGSLGQNRMGVERQGNMI</t>
  </si>
  <si>
    <t>&gt;518_g</t>
  </si>
  <si>
    <t>MRSEISPAILYWGSIVVLITTENEDGTPNIAPMSSAWWLGHRCMLGLISSSQTTINMRRTKQCVLNLASDSMGDQINALTRTTGSTIVPSLKIDLGYRYVKDKFNLAGLTPIPSDLVRPPCIEECPVQMEAELMGVHEMMKDMPGREGATVALEVKILRVHVEHSLRMPGYQNRIDADKWRPMIMSFQELYGLAPQRTVSSQLAKIKEEAYRVLTKPEFEVQDGGVDEKCDVART</t>
  </si>
  <si>
    <t>&gt;8394_g</t>
  </si>
  <si>
    <t>MSHSSGYLQDLSQLVEDCLLPIGQTEPALIDGSISGSSAHLASSTLSDLLLLDGLSAESPLSIRPSDLPTTCEYENGQVLNLNLKLSASQLADGPQLALGELEARPPYSLDISELIDVSPFVPERVEVNSNYNLASITDSRFTKDRNYSLDLSQLNDHSQLAPRSVSTRTTPSIHFFGIINNSQFLPGTVKNKPIFAIEDISPISSTVSKSWPLFLSKHPLVKQESNGNTESGCLQQEQLFQKAALTQTLSTNVSLSGPQFLSERYTSAVESPKIEPSNMQTSVPPQPPTPASLQPVAPISSQPMLSAPTPTLPSRTEADVIAELRSNHEIAKHILVKRHRPSIASSRSSSIALPEYDLTSTPWARGTQPAEGENGDELDEDSEDERQPDSKPRKTTERKRRQNAAAERFIQERNEKELKDGSKKVRPEDEEKQSARWLVNQSENRQIISSPREYQTELYERAKERNIIAVLDTGSGKTLIAVLLLRHIFGQELEDRAIGKTHKVSFFLVDSVQLVFQQHAVLKANLDQPMDMFCGEMNCDLWKKDIWEKHFANNMVIVCTAEVLRRCLHYNFIGMDRINLLIFDEAHHAKKDHSYARIVKDFYIPYKQSKDAVPPMIFGMTASPVDARTDVRKAAAELEGLLDSQIATANIKLDAEAMGLKEQKTSKEIIAKYGPLCARFETPLYRQMHERFKSSVVLNKPLLFAYDATRELGAWCADQVWLFCLTEDESKKLQARTERKYHARKVQEPLAVLEKRKTDIQEAQAIVKSHTFEPPDLDCNMLKGMSESKNLSSKVITLIAYLRDRYQRPTHDKCIVFVKQRYTARLLARLLSHPDVGTQHLIVGTLVGTKSGEAGDLNVSFREQVLTMMNFRKGTINCLVATSVAEEGLDVPDCNLIIRFDLYSTLIQYVQSRGRARHVNSRYVHMLEKGNQEHLTILQEVKKNEGILQKFCEALPKDRLLSGEEFDIDRCLAKEKNRKYKTSGGALLDYKMSLTILANFVDSLPRSHDEALKADYIVQIQNKQFVYEVVLPEASPIRGAIGRPATTKQVAKCSAAFDTCLLLIKGKHLDTSLLPTIRKQLPIMNNARLAVDEKKKEAYEMRTKPVLWAQGGIPEELFVTVLVLSSPNAMGRPSQPLALLTRSQIPKLPSFFLHFGNNQHSPVQCISLAQPLRLSSEIIAQVNRFTLCIFDDVFSKGYESDPAKMPYFIVPAIGCPASDAIDPASIISWDIVKSVFDYETRWGFNHWENKCWQTEPAEFFNDKFIVDPYDGSRKMWSKGVTNAYKPLDAVPPNTAPRKGTRKNNNNILEYSCSLWKSARERATFDENQRVFAAQVISLRRNLLDEFDTLVGKTATDCFIVLEPLKVSALPTTLVAMALVFPAIIHRVESYLIALEACDLVHLKIRPDLALEAVTKDSDNSNEHDTEQVNFQRGMGKNYERLEFLGDCFLKMATSISIYGIHANSSEGDFHVLRMCMICNKNLKNNAIKLKLYEYIRSSAFSRRAWYPEGLVLKKGKTATAPNTHKLGDKTIADVCEALIGAALLTCQETKDLDNAVRAVTELVANENHQVACYSDYYTKLYKKPKYQLAPATEMQRDLAAQLERKHPYHFKYPRLARSAFTHPSYPFSYEQVPSYQRLEFLGDSLLDMVCVNFLFHTFPDKDPQWLTEHKMAMVSNQFLAALCVALDFHTHLHTMHSEVVTQVATYAIEIKDARRDAKADAVRAGKSPDDYSRDYWLQARQPPKCLGDIIEAYIGAIFVDSEYNYSEVERFFDANIKWYFTDMTIYDTYANKHPTTFLTKFLQVNMGCANWTLLTKEIKSADGAKSVVVAMVVVHDQVITSWEAESSRYAKVGAAKKAVDLLEGMSPTEYQEQYKCDCVPEDVDDNDGVPGTAI</t>
  </si>
  <si>
    <t>&gt;5138_g</t>
  </si>
  <si>
    <t>MDIHKEFTEWAVARGLKLNGIAIHRFPGRGLGIIAKKDLKAGDTLLTIPTSALRTVQTVSKVISKPISTITVQGLLAAELAIDTSKVRAPWRAVLPTEEDFEMSMPLMWHQSLQALLPQGSLSLLENQKKKISADWTAVSAAFPTLSYDRYLYCWFVVSTRTFYYTSPKIKNKKPLSHDDCLALIPFADYFNHADVGSGVTYSPSGYNISTDRQIQKGEEVYISYGSHSNDFLLTEYGFILDENKWDKISLDEDILPLFSEDQRQELKEAGFLGNFVLDRETVCYRTQVALRLLFIPPKRWRYLVANGLEDKDKYQAAVDRILLKIFKARLEVVHETLKQVKVLDCGLPSQRDTLSRRWKQICLLLTAAVSRIEN</t>
  </si>
  <si>
    <t>&gt;504_g</t>
  </si>
  <si>
    <t>MAGWIAPIQSHKMFDRLSDVIIQYRRYHILIAVLVFLYFLNWVESMPRSFHVSPTFRFGSGIDDTPDTNTEISQHHQGNDRFGWMPWGKAKETLLVGLPKLCKETNWTQGLWLHCHSYCGENKQSSCGGTSNARNRYQTCLRLAIDAGASLILSSVTMRSEEDIQASGVGQSFCPENFLDVAYLQEELGQKCPQLRIRTCDDRSGIETVVQTAPRTFQDQPNSNGTFRKMIHAALAESKVDLASISDEDPVVVSYGDAYIGWDYKAAGELATIRKALFKVIQYNETLQSLGLQVLKSPQLRGGDFIGVHLRAEKDWPAAFGSPADQMRLYTEEILRIRDSISDSIRTVYISCGDLAAIQTFREMLEPLGFIVHDKWTLSTQNETMRAQFDHLGFDGNGIVEYQIHLGAKFWMGLLSSSMSMVIAYSREVESSHDFLEDFIFSGSSVEGAITVFPNSPAIKGNNVTKLMVVNGWDISSRYP</t>
  </si>
  <si>
    <t>&gt;1087_g</t>
  </si>
  <si>
    <t>MASKDDKRNMGKTSAFDNQCDIIRKAGHHEVLFHLFHKLGIQSNVLNSAEYSHATKTLTVNRVYRALAKVIDDHPALGVIGASLPAPGKSGRHQLWEVRLPSINLEKVVEFRELDLKDGVFSQFAEEMHNSWFDIEDKTRPWWRLIVTSGRHATFVYHHLIGDGLSGYAFHQSLLAALNMEDITPNDDQGALSIIPVPVRPLPPRLLDKTHRKLSWLYVTKGFLFWVRNGFFACRKHFFFSDANVSKMFPTLAKPFPPSERTVTKVKTLRIERKIVQECIVLCRNNKTSFTSLLETLIQITLALDIYPSAKLGFSRVAVNLRPLLPSYTPDEGIFTNAAFTHANVKSLKEYRLASQGVPPISDAPPHVSLYPPLNKPLLWRLAKDFKIGMNESIKSGHGLQNYLSAKLLGEYEEEIGKFLGVRLFPNNSFMISNILKFKPLEGMASDAWSATDVRFSAGQITAALSDFAMTFNVASVKEGDCFIAATYQDGVLQGDMVRRVLDGLLARLKLLL</t>
  </si>
  <si>
    <t>&gt;429_g</t>
  </si>
  <si>
    <t>MASPIKPEEIFNVFNNIKDKNKIAARYSLHRKTDERLIDDILRASRNETTVLNVITDLTRKIKKSQVKARKFQVKFQNQAKLKKTLSKHWATEGLLQASEAKRDNLRQELQFSEKQNELLRWDRERKLKKLAGMEKKYQEQNEILEATKEQLHSVSKALSHESQSRESCSQATHRNETELLAKAEPEDKVARVENSNGGSSVSDVGAKMSLLAVSGQDMKGVKKKLVEEDRELGVTKDHGEKFHQGFWASLTAKGAFRFDRRNYLPLLPRTIERRNEAKPFRVAATAN</t>
  </si>
  <si>
    <t>&gt;5521_g</t>
  </si>
  <si>
    <t>MTATPNAKERLYLALYLREGVDPHSQDEDRHHWAFLVLPGPNARPQAKAIRIHARNYFSGPDQTRWMYEELQVSPLGTPKLLCKTFIGYVGDEERFYEILRDAPIKQVEGWNCVSWIDEAWGLLWEEEGVVEGGPWELEVLKREVLGVADEERARREAKIRPTL</t>
  </si>
  <si>
    <t>&gt;4615_g</t>
  </si>
  <si>
    <t>MSPRLKKAARPSKKAPGRGNFQAAVPAGRRGQHTVSLRSGQESAGDFTLAQEARNTERGQKFWDQRLRDNGVAFIRAGTLEPTELQNTEDKLADMSLNSRSEEAGAQGPADKSPAELEVGGGDDVLEVEEEAGTSTAPYLSTGRGLTPSPGGDTTLDFILDTQGTGPVETGIPPPRIRSCSATPSNSSEEVILFGGRDALGRGISRDPKPRISRIVTDPIDLKIKAIGEKIHAQEELLEGVLQEQKTTALYFQPSAETSWAEASTSPRPPTRGSTRSRKKEESLKRGRKSLEDSLIADYIANIQDDDEEEEEGNIEARNTKSFLQCDLGGPEDEIWIEPEAPFTKPSGEEKQTFESGWAKSDICDLDDLSTSDGVMGEVIAILSKRERVSGIQYLVVWQHQTVDEARWVPIATLTGIIAWSLIEKFEAEEKLVAEFVDNHEADSSNSEDIQDLDDDIDDEADKRKIDKMSDERIARLLAKQEELGMGSEHLVLFDDDDDADEEVEGLTSLQERNPYTLMFSPKRGSDRGSKRPRGEFPSATKMADAYDGFDIMDFERPSLKKKPKGRKAMPVFDLSDSDLAESMQQAWDNDRSKKKERKKEREELRAQGLLGSKNGQVNMKQKYKEGMGIQEAKEEIKIFIIGNKQSLALPPMDKRQRKIIHELANAYRLKSKSVGNGNDRFPVLYKTSRTIAPGLAFDAAEARLSHRFLPRGDVRGNGERYVTASRRGKGGFNNSSVSYKDGDIVGGSAPELGAENKGRAMLEKMGWSNGTALGALNNKGILQPVSHVVKTGKAGLG</t>
  </si>
  <si>
    <t>&gt;10605_g</t>
  </si>
  <si>
    <t>MSPPGASFEAILADFKKNLTTEEVQDFPFVTLDDVRKTALRIQKDQENLKSMMNMTRLESFLEAINQFGKVIEVFGNANIFVAFVWGPFKFILQTASTWADSFETILDAYSQIGEHMPLLEQYQSLFGARPHMIRILTLMYADILKFHKKAVRMFRGKTEVWRQLFRSIWKDFGVRFKGLLESLRLHRQLIVEQAGLLHYQDWQSNSQVILANIQKYEQDRLERWERLKKQEQNETDRKYLAILNWFSAAQSTTADHESFREIRTPYAGSGNWILKHEKIQNWREMDTTVLSIVWMHGIPGAGKTILASVIVESCLQDLSRATGYFYCQEDDLEKNDCISIFRGLLSQLLNHSRELVPYCYEKYLSSGELNLTSPGLAKQLLKLCFEKIPKLFIIIDGLDECNPAQRKLVLSFFKSVVEKCDEREPGKLRVLFASQDFTDIRNALQKADIMELTPEDNKNDIKAYVYEWSKKIKEKYDLNDSQTEFIQESTFTRAQGMFLFAKLVMENLHAQETRADLLREIEVYPFPEGLGDAYERILRRLERSLLTKQWSIVRKLLGWMVCAKRSLKWREIQAAVSIDPNEQTVDYDNRSLQSSIVEYCGSLIRVISGDRVELVHTTAKMYIRESKHVRPSAVECSLAALCLRYLTFECFDDEIGSEDLCLFATNGFLSFQDYAAAKWLQHIRAILKIPTDQLSIDDESHAALQELKTGLNEFYSRYEHEIKPGSILKEVERDCEPFITYPFYKNLVYIWNHIYQYEIKGTEARKELSLKSLSKSLLRNRTVLESLSSSIPTKEMAIFYGDKHFKCPRPTCFYFHEGFKDARSRNQHINRHDRPFNCAVPDCSIAEFGFSSNNDLEKHRRMFHPETADDANTFHGNATPNAATPWECKLCGKTFTRGFSRRNHLRSHTGERPYKCTECGKAFTRSNDLDEEWSENGKKQDWFIEDKMPSFIALIDTFPGATALNIDLGQFSTQGIKTIMP</t>
  </si>
  <si>
    <t>&gt;914_g</t>
  </si>
  <si>
    <t>MAPLLEDPRFRQTWNQISQNAGEATESAAAGIWTFSHQYITPCFASIGESCEQCTAPCFPDREERARRARERGRTRGRAELSFDFYDDWDGEDGIGESTGLFGGWGNDELDRLLAGSGSHSGVDGVDQAPRRKRGMSYGTRGRRKSLDPDPTVIPSTSALGFLGRLPWKFGGTLRYKPSAADLQEHPGTMRAAEYTEEEGEPLMPDDNSGGEEDQGKGHNRSRSSTMSSGATSDSYRSRGDLFPSDGEDDAVPISDEFAMVLERRSTNAADDRSSGKSGKTRSSKGKRIAGSRNISSRTLSRTTISSQSRSTIGGHRTSSGASSTPVIVSPIEEPPSLSELQQEEERIRHEEESEVEMKRQAAVKLAVERGLHVGESHEEPILEPKLLEPAMENIPPPKSTENRDSENDTACSTGVEDAKVIVSSGHTNGTPESGERSRSRASENYYQKDFVPARLPNFD</t>
  </si>
  <si>
    <t>&gt;6542_g</t>
  </si>
  <si>
    <t>MSVYTSVASETGCHRPAGMRCVTKEHRKELQEWLVEAKNKDKSHLDYDTIRPPATQNMNEWLSPRGQEERHVPYSTLLQSYDIRIKPRTGSAAASMTQSGPKLNLTLSPSAQKRHKKELVRLVWLWHGEIPEKIAARYISRDLRQQKVAGNGYQFGLYLTDLERVGGVIRGAIVNDRILPLITHWITKDSAYVDLPSVETIAQRMAFWVTKLREDPSVVPWVLSVFKTTLNLRYYYQEGEPIDDDEMKARGEAKGFFTAKVLWFIDMVYCGLLDFVPDKLGKYKEFQNAVTQSFKLINEIEHVRDLVFDIENVASYTTLNATRRTRGPGRASSASASAEST</t>
  </si>
  <si>
    <t>&gt;4210_g</t>
  </si>
  <si>
    <t>MPILPAPQPGSTYDITWAPTSPGKVTILVNAFDPENPTLDIITTSATLATVPNSGSYTWNVPSTLCGRFSFSLEFQFEFPVAFSHIWTGTACGTSTPITVAPTTACISTSTAQPSANNQNAFIIPNANYYPFRAGQTSYISWKPITSGIVSLILSQKGNSKTTTIADEISNSGYFAWTPDSGLINFKTLNDEATTIPYTLSLDSTSSTITFSSLYVLSDSAPTVFVNESSWQYPTTGQSTTFQWSPSNASSISIQLVFGAGAVPGPTNTILIASKVPNTGSYTWSVPSSFTPGQYIVSGLNGDTGAAETTLVSIVVGTKPPTYCGSGASVSSPVTTQAIFSSQIPSSSSSPTPSKTLSSADLKTSLAVTEPLSSLAQILHLTSCGSAITPSYTSFITSGITTSFQALGCPLTISTGPVSSSPSTSAPGCYSGYATFSVASSSSVCCPRAWGTSSMGSMWCYTTTAPTTSNTIASATIAQKRDIGGTQSAIASATIYLDNLVFAKAGVVAKDSGKGTSDSSAMSLGKFGATFIFLWAGIMLLESRFIWL</t>
  </si>
  <si>
    <t>&gt;7121_g</t>
  </si>
  <si>
    <t>MTAVEVQAPPADAPALPDYLLDPNAVLKDELASWRYGKPPDYSNTRKVYDQTKTKSHAATTLPSLVENLVKNWEIEASFKTSIDDWRTIDLPNYTFSINGGAPQSAEHMLKVGTYNAIIAANDFYSPEKCDFASSHKTFKRMMPTFAWEVVEVYSGPPVVTFKWRHWGLMQNDYVGFNDKGEEIIVKAHRGKIDIQGVTIAKVNDQVQLQSVETWFDPMEMFRQMAPDGVMERRTQVTKGGEDLAAHLDDNERSKNATLRQEIPEDIAATQEELGNASAVECPFLIRKF</t>
  </si>
  <si>
    <t>&gt;7188_g</t>
  </si>
  <si>
    <t>MENHDSSRSSDSESPLLELPDVMDPLLQPTNETITDLTGDTSSDDADSTAALVRDEAIVLKPRPYQTEMVEKSLERNIIVAIIWFLAPTVSLCAQQFDTIKSQISSVQVKFLSGADGVDRWTEQSLWDAVLRNVRIVVSTYQILYDALSHAFVRMESLGLIVFDEAHNCVGKHSGAKLMQDFYRKRKAQGLSVPSILGLTASPVMRSNPKSLTNIEETLDAICRTPTKHREELRIQVKLPVLEQIYYEEDLLTAVPRSIISLNEVYANLKLEEDPCVISLVKQNSERSRRQLEKTFMNHKTYSRDQIKSFLGTTKTICKEVGCWAADYYVSEVIANVLKLSNMTDNDLGIWELNNAEKQYIAQELRKVEVAYNHDQSPADVSMVTHKIEKLIEVLLREHSEFRGIIFVQERAVVSVLARLLSVHPRTRDRFKIGTMVGTSAHAHRAHNVGELIDLKAQKDTLSLFRSGKLNLMIATSVLEEGIDVPACNVVICFHRPANLKSFVQRRGRARQRESKLILLLHEEKNKLSEYEQLEEAMKAIYGDEMRSLQELLLREAVEEPHMIPFLVQETGAQLDMDNAVAHLYHFCATLPQTEYVDLRPEFICTKVGGGLIRAKVLLPLSVIEAVRTAESKRLWMSERNAIKDAAFQAYIALYHHNLVNNNLLPLLRQNDVVDELTATAIETRASIVPVDEILNPWVEVAKAWKDTQFIYQSAITLEDLQMELYLPIPVPQLSPYPLYWDAKTVLMVKPGIESKRANSNSYLHSKASDDTWSLLHASFGHRWPIEDKRFVVEFSANHDEPLRQLLGSHPITAESQLTPGCGHIRDQLSAQVSYIFQELLGSKPSLDQVQYPYTDYLSTPDSPHVSVKKRPTRSDFLHPISVKNKEKITTKLYSAVVPLDRCTIDHLPPKFVQFGLMIPSIIRRLEIYLIAQSLSKTLLNVVNISDLNLVVTSITASSAGESTNYQRQEFLGDSILKTCTSVQLMAIYPEWHEGYLSKMKDRLVANSRLSRAAMQTGLTKFIITKIFTGHKWRPLYIDELLTVPTDKKREVSTKVLADVVEALIGASMIDGGFPKALACLQVFLPELQWQPLEQRRSSLYDRVPDTTLPPTLEPLQTLLGYKFTKPLLLLEAMTHASCNTGSGSFERLEFLGDSLLDNIVVTELWKQVPALPLLNMHLLRTALVNADFLAFVCMDWSVSQEITDLDPSLAPKTRSVEMAMYRFMRHSSPVLSSVEVATAVRFSQLRGEIRAVIEGGTHYPWYLLCRLQALKFYSDIVESVIAAVWIDSGSLEVCTQVVERMGILRYLRRIVRDGVHIWHPKEELGLLADSERVKYVVEKGSEAEHGDGDGDGDEDEQAGGERQGYACTVSVGEREIVKVSGERSKLLARTRAAEKAVEILTAEKEAGERSKERLGGEMGIDVPAANDAEMEDVF</t>
  </si>
  <si>
    <t>&gt;117_g</t>
  </si>
  <si>
    <t>MEELETRLQHAQEKARDFETRYNAAAEKVAKNESLVAAKEKEKQAVQGELDDLLMVFGDLEDKVTRYKDSLKALGGNVSDAEEDEEGDEEEEDDEDEVD</t>
  </si>
  <si>
    <t>&gt;9739_g</t>
  </si>
  <si>
    <t>MTDLTPILNELLKSHDAPPTTDPSLSFQKIDEFLKEAYRINSHIAALNTNLRGIRQSYLSTAPPSRRLKLASADKQWKYLTDHDRAQIDADTQSMVRELNASIRTLEDAEQVRQDTETVLRNKKYARLGLGALGAWAAGGAGQTKSHEQELDEVRANTISAHRDSVLLYLRRKLEACGNFHKEMAEKRFIRQMEKNKSMLATSQRPLPDFSGLDSMPLPVPKRSTSTVAHLEVQYSYPEEEPTPEQLQEFEKQNEDMLKHYESTLDQVKTTEKSLIEISELQTQLVSNLETQSAHIDQLVADSFLTTENVGGGNKQLKKATERKSTAKAGRESSDPGRPSNKMSKSTSTRSPTLSSATSTSPSLRLQSIAGHMSRSSPTLFTAEEVPQAPEDPLFGLMAAFRADTFDKKVDVGIGAYRDDNAKPWVLPVVKKADEILRNDPALNHEYLPIAGLASYTSAAAKLILGADSPALTEKRSCSLQTISGTGAVHLGALFLSKFCPGNPTVYLSNPTWANHNQIFSNVSLPIATYPYFSKSTKGLDFDGMKKAIAEAPDHSIILLHACAHNPTGVDPTREQWKELAVLLKQKSHFPFFDCAYQGFASGDLNKDAWAVRYFIDQGFELCVAQSFAKNFGLYGERAGCFHFVTGSGSDAQKTIARIASQLAILQRSEISNPPAYGARIAGLVLNDEALFKEWEENLRTMAGRIISMRKALRAKLEEMGTPGTWNHITDQIGMFSFTGLNEKQVQILRDEAHVYMTKNGRISMAGLNTGNIDYFAKAVDKAVRETQ</t>
  </si>
  <si>
    <t>&gt;10563_g</t>
  </si>
  <si>
    <t>MELRSYNLRKTKSKAAKVSEAEMNSSKSPRPRSKLSKVPDARSKPAQTPETALELRATPTPLPNPSKPETHLRTSRKRQFELEEDEEEIPRAEKRRKPSLGNIQVQSKTTPRSPQRPDQYTVGWISALATEYTAAQLLLDEEHELLNDRDDHDNNDYVLGKIGKHNVVMTVLPRNEYGTTAAATVARDMVHTFPNIRIGLMVGIGGGAPSSNNDIRLGDIVVSAPSNRHGGVLQYDYGKTIQNRAFQKTGHLDKPPTLLLAAVNGLISDYKKKNRSLEEPINNILKEYPHLRGDYERPAATSDRLYKSSVIHSLNEGATCICDCGNDPSNLEPREERENKGTSRIYHGTIASANQLMKNAIIRDKLAKEEGVLCFEMEAAGLMNHFPCLVVRGICDYSDTHKNKQWQGYAALAAATYTKDLLSRMAPSTIENLDRIRDILDDVKEGVNEIRRAQEDIEHHAILNWLTKINYAEQQAFNFRKRQEGTGKWFLLLEEFQNWLETPEQTLLCLGIPGAGKTTLMSIVIDELTRRFEKDPTVGIAYIYFDFQASNGQSEEALLASLLRQFIQRMSPSPANLREIYAQNKDRKLEIDEIYNALKEILVVFSRVFIVIDALDECRDPGVRQFFLSKVFELQKESKACLVATSRHNPDIENLFMKNMQLEIRASDADVQQYLQGRISKLSPSHPISRQIELQTKVTEAIRASTDGAFLLAQLHFDSLTSQATKGGVEQILQNLSRDMEKTYHQAMERIESQGGEIEELVKRALCWIVHAKRMLTPVEIQHALAVWPGKRVLERDFIPDLEVLGSGSAGLIIFDNNSSIVTLAHETTESYLRRTKDRWFPTPETDIAKCCITYLSFDVFEYGICHTPMEFEARFQEYVLYDYAARHWGHHAYKSYMSEGGLITYLPAFLESVNRVSACSQAMLAYKDESTESWHVRRTMTAVHLTAYFGLFNATITLLSKGYPPDSKDSEEKTPLLLAEQNGHAEVVKLLLETDAVDLGQKDSWGRTPLLWAAKYKFEMVAEMLGEKVGVCLDAKDNIGRTPLLWAARNNSEQLVSQLLEKGVDQNAKDNNGWTPLHWAALLGHKDIVGQLLKERADPNSKGNEGYTPMSCAATAGNEAVVKLLLKNGGANESIADVDDWCRTPLSHAAAAGNNAVVKLLLKNDSAKRTIASLDKWHRTPLSHAAQAGHEAVVSLLLEYDLLEGDAVNIKDIYDRTALFWAAENGHSNVISSLLKRGVVDIGARDKWGMTALFLAERSGHTAVVGLLRGR</t>
  </si>
  <si>
    <t>&gt;8140_g</t>
  </si>
  <si>
    <t>MAQKDWDIEELKAVGAIGIHSVKPNNLKNNVHKLFDRPRWKVTDEEYTLLLPSLRLATYLIHVSMGYICSFLPSDPLHDSISLAKEKGGPKAQWYVVPKRNGGRISARDLKRAREELDKIADGVSWEVNYEMFRQPKIGVIGITNLVPQTSHPWSVMEPDVTRAHDEELREKGRNRRELQVGIMGEYVEVLREKAGDTEESLRATFEAAITITHEVAHCVWHADFRSYRYGESGEEPYVFDDAWAELGFSLVGWIFSGWNPTLFRASDWGRREKNEGKRSEFEEPLVWQPQPTVKEQIGLYVKQFAIGTEWLEMVQSQGFWDGLGDVEAMAFFLKARKRLEPVTTGRVAMAVVPEWDVGSSGEPMLITRFGDRRGEPDGILGQITEEEKREAVDRSKGIAGLERKELQNEARVRYDPVPGFDLSGGLLASGKRAQDSDADEPGEDEPDEPDSDEYESDEEVSDEEDLWKRRWRRRISFGEEGREGSSLGQGTTEKREPLAAAAIANQPRLPQNQPFRREYQMIGNKLVPQLPRLPRQTPPMVTRDQGLQSQSTKFPAPGRQNPVSAYSSTDNPVLVSEPGPRLTPYSADGYFPFSGSPPYSKYSPRTGDTPNTFNPSGRLYIPALAAPQTLVFDSRSHGSSAYGPSPYKRPQDPPQHEKVALTTDSQKHIPHTWPGPQLYVPRARQQAEFVAQRQLKDSEAVERWDYQIHEGEGKKRYGISSTELEKCQVAEQKQREERSANQELVHGDLNAGVRKMWEGIQWRNRALVRLQPLDSGLLTEERLIGIRRSMIGANLESRRGSVNEVSGTSREPESHYEDDYDSHLDGGWVDLSPMDSEYDEDKYDDDDE</t>
  </si>
  <si>
    <t>&gt;7359_g</t>
  </si>
  <si>
    <t>MPWCLSINPTNYQRQHQSQSLRPYLQCVRSSLTSALCLSNFASQTSERHNVPEIEAQTSPEVLLNPLIVARNENERVLIEPSINSVRISIKIKQADEIEHILVHKFTRFLTQRAEAFFILRRKPVKGYDISFLITNFHTEEMLKHKLVDFIIQFMEEVDKEISEMKLFLNARARFVAESFLTPLNQAQAAAPQAFSITGGATLVFFVGGRNSISHP</t>
  </si>
  <si>
    <t>&gt;3562_g</t>
  </si>
  <si>
    <t>MSYKGLLLVAFASLSAAVSNPSTQKVTSSAAFTSGAGNTNNANIYDGTGNGGSDYYRCYYGGESAFPPMSEWIEFDLMWNYTKSAMSTSCSDLGVGSCSNNGAFGAGDSGEQIGQIWNAIQQVAEASLVDHRYILATIIQESSGCVNVCASTNPDPSQPENPGLMQSDGGVTFVGNSASTSSQQSSINQMIIDGTQGTALGDGLVQCINQYGNIYEAARCYNSGSVNAGNLNDGQGATASYVNDIANRMTGWVYSDSRWGDC</t>
  </si>
  <si>
    <t>&gt;156_g</t>
  </si>
  <si>
    <t>MRRLGSAIGIIAPKDKLLRFCKDPPEEHYGLSQQGQRNINTKAPAMGRRRKEEEKDAHEDDVTPHGLPSHRRRRKPLQRSSNTSVNQIDPPPVPDSPPIWTQQARSPPNVSNVPKPPPKASPRSRGYNLPALAVERGYRPQGSSGRQVDREVKEHEDEENEAKRKAREEAVKKARIEKERQDGAKKAKEEARLRVFNTPPKAHPRPLNIYKPPRLSLAELKLLNRPKTTPNAFLRARLPPKPQPLLLSEENLRVHEQNFVAKGLVSELGRMTGDNTRTYVEGMESDDEEDLIVIKAKKMAANTTLNRGFLDFQRTHVEGMATKTDFPNRRLPRSW</t>
  </si>
  <si>
    <t>&gt;7831_g</t>
  </si>
  <si>
    <t>MLTPSQQPQVILEMGFIDDDVEKISRVPQAVPSGGPPVTAVDSPHQLHNDVRSDSPLIEESKKPTVFSRAWSKLGINPTVAMIMVKPAVAAVISLAICQRLSVAKLFLNFGYLIIIVSITTVPILPRGKFLMNLAISLVLTGLAAGMTLLGQWAGIKAREHTTPAGASPAVALGYNSSASVVNAIFLMFNVFAINVLRSSRPPFSIAAIQYTLFIMVGFVYGPTQVTMEYSKRFVKELLYAFLTGQAISAGVCLFFIPISSRKVFFSDARDFLQTCRGQLKAQAGIVAVLEQSLYRPIVSVQPSILGDIANNRSSRVSMETAKPDTVYHERSAALKIVAGEMISLGAKLREDVVFAKREIAFGHFRATDIQEFYSLLKNILIPMSGLSTIAGITQRLQDKGSDYYARPELNLTTTSKGTLRSDESDWLEMLQSLSASFDSVVQILDETILHILITMNLIPTPKVRNSKNRKSTDPEIEVEKGKDVPRAGVSGYGEFLENQMNDYREKRSLELQAWAEERGLSKVFRMTQKASMPPPNVRPYGTGSTLSRELLMSERLHIVLYMEFLLYSVAKAMLATVQFTERKVEDGTLKRQRLVVPAIKTIKKVIQGLISGKESGAGMENLDQAAPNAETVYLGDSLQTPRDPEHMPPRNAFQRWNNHIRLIPMFFNSSPVRFGFRVAIGTMSIGILAYFEKTHVFFIKQRVVWSLIMISIGMSPTAGNAVFNLGGNLAFTLAGMIGAFFNWYVVDKNTVGVVVLFPFCLMFYFYFAARHFRYLIPIVAGALTHVLIIGYLLQVRVLGLAQATATGQPYYPIYELAPYRLMTVGGAAIVAYIWTIFPFPITEASVVRRNLGISLFLLANYLSATTAIVDQRLRAREGAQNVNISPGRRLEKLRRKVLGQEVALLDSIRKNISFISWEPRLGGDFPKNTYELIVDEVQNVMNYLTIIAYASESFASTALSPTSGTWLSQFARSRTSISHESHKLTTLLSLLSASVRNGQPLPPYLEVPVNFRLSDELVREGTHVLDLENINESGFRAVAVIEVAQRCLVESLERIVAGVKELVGEVDFTWRVVDVSTAGSTTSVNEGGGR</t>
  </si>
  <si>
    <t>&gt;2209_g</t>
  </si>
  <si>
    <t>MSSSEPLYTVFIRLPFPRGDFVDPPSVEWDSGKDKALWKILSKASKNSDIDWNELATRFEVTLSFLLQQAAWLYERQLSQVRAQMRKVGVSKGSTGPPLAPGSTAELGGGEAMRRIGSGGGGQPKAYEPGPRVQSALSTRRDSPVPRHDSSIPSITSRAIAPPFSRTSSANTTITARNPPQTSPRPAHATPYRRSLSPNPKARPVSLVDAPTPRSPRPDPLTSPEDSTSDDSSSSSGPPAQSRLLRRPASRFTSTLGGSGDADDDDEDPAFLPFATAPSETNPHHDPSATLRGDLRNISRRTGSYHKNASDLAQRSQTSDSSTSSAALISRRPDPLQGTQRQRAPGPLSPKRASGLSGRSPGLKGKGREGSDGTPSMGSSFSDLDDASVTQSALEEALASNMQAGGGMASRMSSISQALRSKYL</t>
  </si>
  <si>
    <t>&gt;10858_g</t>
  </si>
  <si>
    <t>MPTLEMSHKTKAKAAAYHSSAAKQFYLITNVSAAKASSSEIDLHAESWKLPYSIDDSELTFDGKPLNLLYEENRSMAEYHVRDEAREHKSRGRTRNRANEYPK</t>
  </si>
  <si>
    <t>&gt;18200_g</t>
  </si>
  <si>
    <t>MPSWSGRLLSPSSRNEPGQASANIVSPARMRVTESEILENAFSIPSLAPSGQSNHDASNYSKPIQNPSHGRSMSHPFPSLFSGKKLQGESAAVSGFDSTDDDLISPVAVRNAAYNTNTPKQKVPDKDLKTGRCMTCDSMPVTLDTRSGEGQRGITLLKSIKPSGAKCDLKAGPLSIEKTKKLIDQCITVYLLGRLKHDDQSSSSPTPSPPLSPTWKGKGIGPPLEPSDLSQTQGLQSGQSPSRQIPPRHLSPRKSRLADKLSDPLVTHNLRQTNPSPYSRSSPGNFYGAHMEQRGRQPVSDSANEAAAFSNNDYFEEWDSEERKQRNRENVAGDIFKPLQEYIVASFGSFECINTSFSTLRPTLGQKAASEGSRHIVPTPLADRIVRSETQISQMDAKTLLLGDFAENGFWWTGERSSVRSPERPRHRSNGGPRDLDMVNLKTPRIDWTEANEWYFMVTNAGNKWREKWDKLTISEQQKLSDQELGQIAEQILEAQSHTQRVLLKATESLLKRPGRPLTEPNDLRFLLLILINPLLYPSRVSPGPKSRESSKSRSRSRDPRAHFRSGSLNGPPRGAAGSPRLDDANRGSPGQHSGIIKRILGLLANVSNECHHHLVSWFARYPDEQFQRTTDLIGRFVTYRLTRQHGKKREIDQDPTSDLIPSIVGSGRNTSAALHAALGVVNPQTKKNGDSKPRPVLYNDDWQIKAAARVMALFFSANNSGLSRRGHSRPLTALEGSHSASPAARERAQNHGQILPTSDFYNTLLDYSDLIADFEHWESRKSKFAFCQYPFFLSIWAKIQIMEHDARRQMEVKAREAFFDSIMTRKQVNQYLVLKVRRECLVEDSLKGVSEVVGTGGEEIKKGLRIEFKGEEGIDAGGLRKEWFLLLVREVFNPEHGLFTYDEDSHFCYFNPNTFETTDQFFLVGVVLGLAIYNSTILDVALPPFAFRKLLAAGPPAAPGATSHAKPSMTYSLEDLAEYRPALANGLKQLLEFEGDVESTFCRDFVADVERYGQMIQIPLCPGGENRPVTNANRREFVDLYVRYLLDAAVTRQFEPFKRGFFTVCGGNALSLFRPEEIELLIRGSDEPLDIASLRAVSICENWGVPNAADTEPVVQWFWESFLNANPKDQRKLLSFITGSDRIPAMGATNLVIKLSCLGDDGMRFPVARTCFNMLSLWRYSSRQKLENMLWRAVNESEGFGLK</t>
  </si>
  <si>
    <t>&gt;438_g</t>
  </si>
  <si>
    <t>MSQAADPTEGGWMVSDFMCAHEILQGTSEVEQQWLHLLDLSALVKKHGEYLHGSPYKERKVVLDKDILDRIMKQPKAPLRRGKCVEKGLKRKFTHALKEACKNAQAEKNPEDKAVIILMFGHGEEGDGNFSLADGKEISSDELLSICDLKGKNKDVRVLVLLTSCYSGKWLANCNLNVSGMAAAGEDQKSTSWRAPGPFGQACGSMFMSAIIEVLIQGCDMSVQRSSDNQSGKTFASLVQAIYHKLIEHDRGAYEHGYQFRAQDGQWGDHWGLRTGISSEMTKVAKENWDKLKPYPPDPMLHPGDPANRDPNSTQEQREEYYNFHKSFVEDKSGHFQTSKENGSRQWLPIERKAFGSEDN</t>
  </si>
  <si>
    <t>&gt;1003_g</t>
  </si>
  <si>
    <t>MGKLIRLELFNFKSYKGHHILLFGDSYFTSIIGPNGSGKSNSMDAISFVLGIKSSHLRSSHLRDLVYRGRVLKTSKINDDGSAAAPAANGHTGGGAEDSEEETQSSQRAGRNDPKSAWVMAVYEDDAGDEQKWKRTITNQGASEYRINDRVVSAQQYNEALESENILIKARNFLVFQGDVEAIASQSPKDLTRLIEQISGSLEYKAEYERLQEEAEQAAENQNYNLQRRRGINSEIKQYQEQKREAEAFQAKADQRDHAIVTHILWKLYHFQRMMEESTASIQEHQENLKEYRRGVEKYTKTHNDALQAQAKVHKELGKLERSVKRMEKEVENKENDLVPIDEKIDITSQDIEKIRRRIETVVKERDAQYKELQDTKKDLTTVQKAQKQFEAQWQETLKKQGRQLSEADFKEYNTLRSQVVAKTSTDQAKLDNLVRQMKTDEVTVNSLKAKVESFQASVEKLEAEASDLNERRESTKVSVKDISKEIDSKKKEIHHMQSERVRINQNHTEKEEKLQEILKSLVEADAGRRQNDKEQRTKETIVALKRLFPGVRGRVGELCKPKQKKYDEAVITALGRDFDSVIVDTEKTGTECVQYLKDQRYAPMTFIPLDNIKVTAPDASLKGLAGARLTIDTIDFDSSLERAMAYACGSSIVCDDLSTAKRICYDKRIQVKAVTLEGFVIHKAGLMTGGRGPENKGNKRKFEDHDVERLRSQADKYRDEIASLPKLNRKSSDEEALQGELAGLDQRLAYAKSQLAAFEQNLASKKRELAHEKNQLGEMRPKYEEKLSSLERISDTVREFRDAIANVQDDIFSGFCKRLGYTNIRAYEAQQGSLEQEAAEKRNAFEVQKQRLENQLKWSTSQYNDTANRVKKLEERIATHEADIETYQAEKASLENAIDVDRAQITELEDQVHKLKEKLASRNERVNQARNELEKRRQEIDTRTKAISALETEVQRNSAGRYALLRRCKLEQIAIPLTAQSRKLDSLPVDENVAQEDPDAMDVDDEDEEAPQELMKDYGIEVDFSELPEDLEKPDDEDAEEMLLQKINDLNAELEKLNPNMRAIDRLDGVQARLELTEKEFENARKQAKKSKDAFNDVKTKRFDLFNKAFGHISDQIQHVYKDLTRSSNYPLGGQAYLDIEDSDAPYLSGIKYHAMPPLKRFRDMEHLSGGEKTMAALALLFAVHSYQPSPFFVLDEVDAALDNANVEKIKNYIREHAGPGMQFIVISLKTGLFQGSESLVGVFRDQEANSSKTLTLDLRKYI</t>
  </si>
  <si>
    <t>&gt;1794_g</t>
  </si>
  <si>
    <t>MATHCIARSCPQLTAYTSRSAARAFLRLAPGRYLYNSSVPVLDFLLPSLPSGTLHHIWATEPKSHHAQKHGKRQFTFSARRQETMAIFNPRKDEEGKDMNIEITPRASHRLKEIMAQDQNPNLALRISVESGGCHGFQYLMSLTTLSSLDTSVSTSIPEDSSQALDTSSMDPSEIPPRCTKQHDHKTPDGASSHHLNTVPSTTPGSSVSPNEEHKKDSDTKTIKLSEDDTVFATDSGAGAKVVIDLPSLELLKGSKVDYTMELIGSQFKIVDNPSSTSSCGCGTSFDIKT</t>
  </si>
  <si>
    <t>&gt;1919_g</t>
  </si>
  <si>
    <t>MRKRKSIQEEYSDIGQTREFGSQRDCYISRVSEGLQRIRDISDTTPRESESPKESLTSIGNLEIPAAPMFVPAVRSNAVIGPTRLLADDDLRSQADEGWIQ</t>
  </si>
  <si>
    <t>&gt;1920_g</t>
  </si>
  <si>
    <t>MDDFHVEAFPRRTQSKSIRSPAPSKDPYRGERHTKASPTTITTTITTPRSSAHPGLASRTASPPLVPALRDLKLDSLEGFFDVYNHHEVRDSVTSIKDDPFFRNYQSPHSVSLARELRSVTHSESSRDEQVPKDAPSRSTRRPSVDDTMNLPPQSRSGMSDINIAIIGSVGVGKSTLIQRALGLRSLPTSIASSVRMSVDNIVYTVSLIELDLECFDIVPDRRIQWPKQINGHIVPRMDGALILYDVMNRESIQDLPHTLNGLVNSSLPTILVSCKCDNPENTRQIDVDSMESACVMCVEAVKTAANVPESARMCLSSMLRAIMANRNAGLATVEVPSGHGMRRRATSSANLEAPPDPARPLSQNSKHSRASSEFSLLRGFPSPPPVSTRGQAPLSRPNGRTNLHQFTVPDPQEAPPLSSHPAFRPDGSQTSYDHASTTLTTGLAAPKSRSPLQSSSAARAVDNSFLDMEESDADSGYRYTDDVPILQRNDDSFFDKPAKVAGVTFDELVDRLLGQSMSRADNNFSDIFICLYRKFAAPAELFGAILTRLERVADNKNTHYLTRTATQLRIITVVAKWVTTYPGDFASPSTSAKLDAFITTLATEPVFAAAAQDMRIQLQSRVFEDDDTGWARTDADVEIEAGNAPQSTPPSPVRRRTEPKLDFETDVSNLHIDEDGPLYELVRKESAADSSTAPRSVSPTQSLSPSYHTVEDYEREAARMVPKSTLPLTKFRYHIFMDTADDDFADEMTRIDWVMFSSIRLRDLVRHVSLSLNQKEKCKSLANVNRMISHFNHIAKWVANMILMRDKPKHRALMMEKFMNIALKLRQLNNYNGLAAVLAGINGSAIHRLAQTKALVPPEVQKRFARLVILMGTQKSHFAYRLAWENSSLPRIPFIPLHRRDLVSAEEGSRTFVGANGDRINWKKFEILSEVILPIMKSQVVPYPNLARHDNARELILDCKMPTDDEDIYQRSLALESSSGAGGTDFGKKKFPWFQK</t>
  </si>
  <si>
    <t>&gt;3602_g</t>
  </si>
  <si>
    <t>MATRPGEDLVATLFADVHYFYGLPTVKPPHHRFDKGSYIYLFENGSQRKARIEVANNAGTPDQDAFDGYLDGTHVQYSYKQSNLVTITVEGPNGQRNTPIEIPEWHLPTFDPKNETKYMYRLHSLDVYFWTKEDALAFLNGIRRVIPQQQITVLDEPAAATTHVEDMSAVVQKLENVAITDPSYQQGRTRDSRTTSATFPGPPISATPNSQEASTYAPLAYNPAAPAAPEAIQYREKTPPPEDGAANPLMTAAASEQGQSFGATGAPFQQPSFPGPPSHPPPQQSYFSGPPSSAPPSQFSQPLPSAGLQSPYAQHFQNSFAPPPLAPTSASLTETPPSASAPPAYQQQPSHIPITQYANYPGSPGMSPPVSTPGLPSAGFSSPSYQPAIYSPAAPPGGFAQYNYNPQLSNTQPLMTDYSIHQQVYRPTEGEVAHRTKKMKPPTGRLERGAGTVEKGVGSFLKKLEKKIG</t>
  </si>
  <si>
    <t>&gt;1893_g</t>
  </si>
  <si>
    <t>MPPYLLPGKIAAITGGTTGIGRAIAIAFLKHGCSVAINHLNLPTDAHHKDSLVSLASELRSSDPKAGRLITIEGDVALPETGKGLVDECVREFGGLDIFVSNAGICQFAEFLELDHTLFSRTVRTNLDGAFYSCQAAARQMASQGRGGSIIGISSISALVGGGLQTHYTPTKAGVLSLMQSMAVALGKHKIRCNALLPGTIRTQLNDEDLKDEKKREYMEGRIPLGRVGETSDMGGPAVFLACEELSGYVNGASLLVDGGLFVNLQ</t>
  </si>
  <si>
    <t>&gt;4379_g</t>
  </si>
  <si>
    <t>MAEYNGLKVPELKKILGERGLPLSGNKADLITRLEEDDKKATGKATTTTAEDEIDWDEDEKPSAPAAAVAAAGGPGPVPTPIAVPNQKVAIDPSKTEDLKVTKAEEAPKAADEATTSKDSTTAETAPAAEAPKPDFSIGLEKSDAEKEAEKRAARAKRFGIKENEEAKKLTERAKKFGLDKADPVVAGLDAALPDRAPKRGREGRQGGDRPTKRRTPDRRTAPKQAPKAAPPVPAVKKQPGRIQDDPTEKAKAEARAKRFAKPAVA</t>
  </si>
  <si>
    <t>&gt;6268_g</t>
  </si>
  <si>
    <t>MVSCITSITAAQRLDSRGNPTVQIRLSTDRGTFVGLVPSGASTGSHEALELRDTKSAAFGGKGVQQAVVNVNSTIAPALIAKKFDVTHQLKEIDAFMIGLDGTKDKSKLGANAILGVSMACARAGAAAAKVPLYEFLRMEAGASKAPYVMPVPFFNVLNGGVHSGNTMAFQEIMLAPVGAGSLTEAVQMGSETYQQLKKVITKKFGASSTSIGDEGGFAPPISQPHEALDLLVEAVEAAGYTSKIKFAMDPASSEFFREGQYDLGIKDKTSAKLSPVGLSDLYRELLTKYPIVLLEDPFAEDDWGTWTQFMKDGKDLHLPEIVGDDLTVTNVERIKMAKERGACNGLLLKINQIGTISEAIQAANLAFGYGWGVFVSHRSGETIDDFIADLTVGLRSGHLKTGAPARGERVAKYNRLMDIEDEIRAKGEEIKYAGADFRSAHGKAADPPIPFNVYGY</t>
  </si>
  <si>
    <t>&gt;3059_g</t>
  </si>
  <si>
    <t>MLLSHPSALRTQLYTTSSRCQLAVQRKLQPSQTTTYQHPTRRRFSPWAQAVSVASNVITHAAVARAAARAHGNTGIDPLRMVAKEMKFLTGNLRQLLGSGHPSLNTVAKYYTQAEGKHVRPMIVLLMSRATALAPKSPRYSTQQRPLDIDHSISPISILSDANPLSQSTNPIQGPNAIYSVGDSDILPSQRRLAEITELIHTASLLHDDVIDHSVARRGAPSANLEFGNKMAVLAGDFLLSRASVALARLRDAEVTELLATVIANLVEGEFMQLKNTAKDEKNPVWTEDAITYYLQKTYLKSASLISKSCRAAALLGGSDATTVEAAYMYGKNIGLAFQLVDDMLDYTISEEELGKPAGADLELGLATAPLLFAWKDNKELGSLVGRKFSENGDVARARELVSQSDGLEQTRALAEEYVNQAIESIKGFPESEAKDGLVEMALKNLRRRN</t>
  </si>
  <si>
    <t>&gt;1955_g</t>
  </si>
  <si>
    <t>MSFSSLVQDLAFRDCPSPASEQRRQVGSRAESISTIDDRKSQVSRAMSYASTSATSVSISGDISSQLHGGYSHPLARSWQAERQLTKSMLILPIFITDNDDEETLIPSLPGQSRRGINKIVPFLEPLVRKGLRSVILFGVPLAPNAKDALGTAADDPEGPVIATIRLLRQRFPQLFIVADVCLCEYTSHGHCGILRDDGSLNNQLSVDRISDVAMAYALAGAHCVAPSDMNDGRIRAIKLKLIEAGIAHRVVLMSYAAKFSGCLYGPFRDAAGSVPSFGDRKCYQLPPGGRGLARRAIERDIHEGADIIMVKPASQYLDIISDAKDIGRNMPIAAYQVSGEYAMIHAAAKAGVFDLKTMAFETTEGILRAGATIVVSYFTPQFLDWLES</t>
  </si>
  <si>
    <t>&gt;8666_g</t>
  </si>
  <si>
    <t>MEYTRLGKSGLKISKVIFGCMSIGTSKWQDWVIDEAAALPLLKHAYDVGLNTWDTADAYSNGESERIVGKALKQYDIPRSKVVILSKCYFGVAEDGEQPSIASVSTNDGPEWSNRVGLSRKHILDAVDKSVERLGTYIDVLQIHRLDRDTDREEIMRALNDVVESGKVRYIGASSMAAWEFQALQNIADKHNWHKFVSMQNYYNLLYREEEREMIPYCHDAGVGLIPWSPIARGVLARPFADRTTLREKTDNFLKILIRSRESESDKSIIDRVEEIAKKHGVSMTTIATAWCLSKESVNPIIGLSSVERIDQAVEAVKFAGTGQLTKEEIEYLEDAYVPRARAGF</t>
  </si>
  <si>
    <t>&gt;10188_g</t>
  </si>
  <si>
    <t>MGTNGSARKGLPAATDDSTIKVLQMAKHGKNSGTIKLKKPAPKHNKPGNWRDGSVIDEERKKGTSTPTTNTSSPAPPVVNPLDDHARDTFPTGRPMEDALDHLQCKHCKKSFLKHIITQHLVECLSKKREKAQKKKEQKEAREKEKREAERGMESQGDDSGEENGAVKGTKKAGKKVEGEEKKGKKRKADGEGEKGPSKKKKKEELKIKAPKAKGPVDVERQCGVLKDGVACARSLTCKSHSMGAKRAVPGRSLPYDMLLAAYQKKNQAKQQKAAIDANAPLEDEDAGAGPVDSDEELTAVMHGLTNWNPQPVVPPLVHVPIETIYKRQRLFEQLHSATNGFSVNIFKVVGLGAQRLPGGADEIMENAGGREDMNGLANGVQGVAQRRASGFNMQLPLQRRQSGQDILWAEMVDTMVALNRMGHYKAKWDSGIGFDSATARVGRESVVV</t>
  </si>
  <si>
    <t>&gt;2942_g</t>
  </si>
  <si>
    <t>MSPSYTPVTKMKSFNGLREKPSYISFPFTTIPITKATVEGRISRFAEATIAYSKKVADKKKLSVDVTVKPILSPLPSLQRQQALDQKELSEEPLEGAKL</t>
  </si>
  <si>
    <t>&gt;6553_g</t>
  </si>
  <si>
    <t>MFRRLPSGLPKDPVFGTTLKDLGYFINDKDEIRSLEDEKAYFKFFLTRNERHNVLQREAMNGAIHEIVSQRLQDLGLEKIRLPLGASETEPNVPIFISANLATAKRVIILFYEHSQDIGIFAHRIIGGKGGINAGSAVNYVEAIQASQTSPGDVSPPGIILANLGQLRWWRKGKKAVTQMSWYALPQKSAVDPPLAFSRIKNTIPGNRSLAEHVNYIFNEVVEKLAHPEAKLDVIGVSDGAVRVSFFLNSTENFKKWGGRIEAFASIGTYFHAYEIQNEDFRAWLLDHGRAYLPSELPSGTLIANHEGHVRLPAHGCPCFSLGEPWCSELMLPNGYPVLLAWFSEVAATPNYSYKNPVFEKVVVDEPDVGPHCWPDDEEDKVELEEGVDGGESKEREMDEGFEKWKENCPIEYWDGGKTGVGEGPKADAGTGKVPDNGSSVDRDESEVEISVKA</t>
  </si>
  <si>
    <t>&gt;5782_g</t>
  </si>
  <si>
    <t>MAQDPRAILQKVGNAPLSPPSDKPINVLQAEKAVSGASGGFSLFGGRQEKWENAADLFTQAANAFRMQNLNKEAGQAFERAAGIQREKLNEPDDAANTYTEAFKVYRKTDPLDAARCLDIAINHYTSKGNFRRAATHKQNLGELYETVIFDNKKAIESYELAAGWFENDNAEALANKLLLKVAELAAMENDYYKAIENFEKVAAASVANNLMKWSVKDYFLKAGLCHLAVGDQVSTNRALEKYRDLDPTFPSTREHQLLADLYEAVEAGDQEIFADKLFQYDQMSKLDKWKTTICLKIKNAIEEKGEDFS</t>
  </si>
  <si>
    <t>&gt;2372_g</t>
  </si>
  <si>
    <t>MVIKKRCLLWDWTNTVAVPHAIEHINFDGPLSSVANWNAWAPPELKNRLPFRPTVRGMQQLTDPNEWQMFAREDRQIIHYFNEPERAGISPQLAAEKWEEKIVPLRRKRGKEIVGPACASDDAGEEWLADFMKRVEEMGEPPDYLGLHYYGEDGDAAIKYLKRMHQKYPGYPVVVSEIASTSRGKKEVFAFTAQLANWMDLCPWIFEYAFFGCMTKIADDFVSPEAQLMNSDGTLRYLMYKLMTEQPMGAI</t>
  </si>
  <si>
    <t>&gt;4567_g</t>
  </si>
  <si>
    <t>MIRSTLRSIGPQGLRVGHKAQRLIFLGKDAADSSDLVSKVRLCLLTCFIMFLAWSLVGRLLRDRKNGRVDEERDPGTKAREPPKESTISIGSSGAQGGEEVKPKEKRKTQMQLDEELRLKLEGISGEGGGAGVEYEGGKAVGLKRGVKENMFRLI</t>
  </si>
  <si>
    <t>&gt;9513_g</t>
  </si>
  <si>
    <t>MATATADFGIDVLARYKPVALDASNPKLTPQQKSDLLSNITLLRDTIIYFTASGAARGVGGHSGGPYDTVPEVCILEALFQGSADKYIPVVYDESGHRVATQYLLSALHGHIAFEHLLHYREVNSKLPGHPELGLTPGIAFSSGRLGHLWSFLNGVCIANPKKTVFMLGSDGAQQEGDDNEAARLAVAQDLNIKLVIDDNNVTIAGHPSDYLKGYSVGGTLKGHGMKVFEVNGEDVEELYTAIASSVTHNGPTAVICKRNMVPGIKGLEGACNAHDVISVKNAVQYLTDRGYTRAVEKLQAISPAPVSYTFTGSNKVKVANRTVFGEAVVTVLSKLSKAEAQNRVLVVDSDLEGSTGLSVIHKNRPEVFLPSGIMERGNFSAAAGFGSTKERVGIFSTFSAFAEMIISEITMARLNNANVICHFSHSGVDDMADNTCHFGINTFFTDNGLPEGDLTRLYFPADANQMRAVVSKVFWDQGIRLILSTRSKCPQILKENSEELFYGEGYEFTQGKDEFIRVGTAGYVVAYGELVYRALDAVDRLRAQGVDVGLINKTTLNVVDEDAIRKYGAAPFVLVVESLNQKTGLGSKMGSWLLERQLTPKFKYVGTAREGCGGLGEQIFHQHLDPESITKAIRSLQ</t>
  </si>
  <si>
    <t>&gt;6735_g</t>
  </si>
  <si>
    <t>MPGSLSSAIEEERKEIMAMLEQQTGHKGHPRSSTRASESKPVLPPPRSSPFSPVRSMVEIDDEDWEPKLPRARMARNSPPSMPIRSMLDLNGVPDPSDLSRSAQSSPTHERHGLKNGERTTSYIPYTKHAQHRSLSDSSSKPAPFGPRSESVGANAGHTFQFTPYHPHVGGSAAPKRNRSTGRRSSGMADTLMGRDLNFFGSGERGRNHSITGTGMSGQKLKSPHPPFDGRSLSPILKTRHATFELDNGTFIDMNTAYQRLSDANLARAGGHLGVLGRRSIQRRLESGEQLPPDDAKLVNGRDIGSDSSDDEERSSDADDDDKPRGREKKSRADENGDYPEDQKDENGKESEPHKLLAAAEVESNKAPSKYKVRSLIDPEITITTPSGDQIVRALKSSSGIHPNTSFDEGASGFSTPYNSDTEADFTDIKHAQKLSINMTPIVSTPTTSRCVRTIYRGDFGKMQKEAHESQRRVRKYLVATDLSEEAAHALEWTIGTVLRDGDTLLAIYCVDEKLGIVPNNSSGDDQTLAAQAAAIAAPARSSVSTPVLAATHVPSPSPLGHQFRLDSVSSTSASPTGRDRSQAEHERYRAVQDITERIARLLRKTKLQVKVVIEVIHCKSPEHLIIEVIDHLSPTLVILGSRGRSALKGVMLGSFSNYLVTKSSVPVMVARKRLRKHNKYRRPAIRLANNLANPIPKTLASAKID</t>
  </si>
  <si>
    <t>&gt;5743_g</t>
  </si>
  <si>
    <t>MPLIATNPKPRVILGLMTFGPDTASGARITSQTEYGTFLDHLQAAGYNEVDTARTYIGGKQEAFTREAKWKERGLTLATKLYPNTPGTHAASVLTEQFNISLKELGTDCIDIFYLHAADRSVPFTETLAAVDKLHKEGKFIQLGLSNFTAFEVAEVCMHCKYNNWVRPTIYEGMYNAITRSLDKELIPACKRYGLDVVVYNPLAGGLFNGKYKATDTPEEGRFSSTAGSMGANYRKRYFKNSTFEALQIVELVAKKHGLTMVETALRWVIHHSALNIKDGNDGVIIGVSNLDQLDQNLKDCEKGPLPEDVLQALDEAWKVSVPDTPNYWHLDLKYTYDTRKALYGI</t>
  </si>
  <si>
    <t>&gt;18222_g</t>
  </si>
  <si>
    <t>MPPPRLSTTLKAALCFSALLLFLTLHSRSQTSYRSVFQVVKFGKKGAFVRAFLAHEVDGAFDAAPLGEMCARRRWTEGLIFSCEPVGGGVANVRNQILNCVRFAIEAGATGLILPTILARRYSNSPTSKPVPLSHLFDRDHFVHSLSSSCPQIQLYNDTNELWDKPSVAKKNQLDLKPASLLPSEKGTTIMSGAGNWVDVFWDEWVNNTHPSPSSFSTTFPILVNVAPTLLVWPITRDPEDFTAHFGRILRFREDVRRLAATVLFALVEKHKFTIDPAAGVQAGKFYGAQLRTGEDAKVAGWTAFDIQATNYIDGARESGLHVMYVSQDTVLDLYEFGARAGNWSIVVDTKEVLLGGSWVYVQPATVERVGGGKEGKERLLRGQPGFEAEWKELQSLTWDQKMLIDYEVLLRSSVFGGLWESTTSWNLGIRRRGGSLGSVDGRKRGVEDGGEYQRWEPVVSQERSWNGSANANATAGVNVDDGGSMRTSLSLDPLTSTPTPIPTPNPNPLLNPPPNPTPTLTSNSNPTLTPDLDLNAPPTPNIEANPNSTPSPNPKAKTPDNNKPVWKSNSGYKHRVKAYEPVVGARCWSDRVSVLYGPEGRGRVFVEGMWG</t>
  </si>
  <si>
    <t>&gt;1235_g</t>
  </si>
  <si>
    <t>MAISATVPESQALNSRADKNPLKIGKSTSGKEAFANGVAPAPIASSPEPATIKERAASSDTESETDDVPVGVSLRLHLSLQKRIATG</t>
  </si>
  <si>
    <t>&gt;6365_g</t>
  </si>
  <si>
    <t>MAETSVLREQGVDLSEVYALASSNTSIRSFVTALSAAISERSVDSRPIILHRATRSDVSSIYYTASSSGTIEPDLEANLTEMDVADPFSDENEIASMVHRSHSFSGRVLSSSTITASSTTSTIHPPFRFAADSRESVVTILPISPARALDEPQGIADTTNMTDQSGVGGPDSMNAMASSNKDDLERQDPSTPKPTVSSFVRYSLATVTSIGKPLSEDEIRELKRISDARLDKARLEQVKSPKSGKSEARLAEQARDARKPGAWFRDRKYISCLVLPTAGSVSMIVWIIVLVQGCKSECHPGDGLIVWPICNAILMAGGIFATIRYCNARRQSRNRLALRILQHEDHKNGQPEEELSAEEQGEAHDAVEMSTLQPQTPGQLQTSSSVTDTVASGGSATTMGGSIRSELKSGEWELMYPDAYEATPTKGRKTVTHSPFPSLMLGRDDRSENVVPGSSTDTNLSDNTSATSSIETAPTESSFSKNEHVATILDQAGQPRINTPNPFGTDVNGTEVASRGSSTSEDSKAINTSVAAMNPTNGQTEGVSTVAPSKVKPARVYRYGRGAGGYIKERSTKVHKTNSGSSEVASAAPSDDNGKGKGVDGAQSNADTTGSVFANTLKKAADGVVNMTHGLGADGYDCTSGIDTDQAEEVMNRREQFLQQQNAALLQAHRYGDPDVESPRTGAEVANEMVMNGLKTMGTQLKDVYAGRGVGGVDWTKEIDRSHMEADQNRQRALRRDNEYRLACQIDLLRLTGDTVPKSNADIANEFVIEGLKKIGSAVFGIRRSPVAAAAAVAAANDGGDAGAGAADAVESVDQVITTMTTSESQAQLTQGLSTAGSVLKIRHGSAEPAHGVEESSSVIVNGLDNLTLEKESM</t>
  </si>
  <si>
    <t>&gt;8514_g</t>
  </si>
  <si>
    <t>MLPSTEASSEPIRTWKVHHHGTVGGCQIRISNAHPVAYTLHYPNGISHNYNYSLELHEGATEEGAMVGAARLSWIPPAIKLAIGDPEGADTEWADMHKTGFLAQNRYWMRVGLPNGEIRGFEWKGTHDVRAPLGISQISDLGFRTTPDHLKLVDKATGVVVARYIHNYLEDLANIKIRGTFEIKKDFGGVQWDLIVMLSALALQELLRKDTCVG</t>
  </si>
  <si>
    <t>&gt;5577_g</t>
  </si>
  <si>
    <t>MPDSKSTSNASRIGTKDAAPASISLSGSRPQTLSTSHHTLHPHTPQKLKRDAKATGELEKSIACDRRDNDEGTADARREKAREENEVREQYREAGLI</t>
  </si>
  <si>
    <t>&gt;10656_g</t>
  </si>
  <si>
    <t>MSPSETSPIAVILCSTRKPRVCPQIAAFVTQIIKTTRPTDEAPHNLQLVDLAEWNLPMFDEPTIPSQIKDYKNYVQPHTRAWSQEIQKYSGFIFILPQYNWGYPAAIKNAIDYLFNEWHDKPALIISYGGHGGTKSAGQFRQVLQGVDMRIAETMPALSFPSRKALVQAAKGEDMGLLERGSEEKIWGSEEKAISQGFEELLALISQKKD</t>
  </si>
  <si>
    <t>&gt;9116_g</t>
  </si>
  <si>
    <t>MLTFRNDTEGWEAWEGKIVPKTFLPGYVVLSFVICYIGSSATLEIIYKRTAGRGTYNLILLALSSIFMGGIALFSMHFIGNRAIILGNGEQEIQIVYNRGYTALSGVVPIVVLFVSFGAIGSNEVISIVRIALGGILASLGACSVYYLGQVGILNYDCTYSVASVVGSALVAIVASVGSLGVFFFFRSSWDAIWWKRASCAFLLAGAVSGMNWLACIGTNYRLKAVLPSTSQDISVTTPVIIIIILLIAACLTLGLITFLDRRRMMKSHKRAHQIVLATAVFDYQGRILVTNDGSLPNRKVTKEWIEQSADDIFSTSHHAFLWMFRASRNWGGVEYLIPEMKRHLYGAGLRRRIRSSRADASLMDETGTVINNYSLVFRELYCVAAADLAKDLNQPLERIGILYNDIINTGQDQPSLKVQRGIMGRAKSKDVSRIDTAADIGQGSSIGKGQLLFLVSSVGRLESGRYRSAGNRFAHTSLVLPILSRRLQIRTEVLSRRFDMMREYVSDPHMLNPGIHMACFAIRAALQVGRQGFDILARKDSKNALPTMQLPIDSFEDWQVEWLKKMDSMSVSACIKFLFKNTKPKNATPAEQKFAKILLTTLEALKEEIDDPFFNDTFFIAKPIEAPCRGKDEDSPPGTALLLVFRIVTPIHSRAPGKKLEFVSMNFFKMQQHVYQNSPSHIHFARKSYREFYTILGLWPQRDGNSSRSISLTKFPSSTLRICPAVHSSAKGSQREVFDPGEASDMFGNPLPKLTPKLPIYAPNKIKFWDKRSGSYRAKIDNSSEKGLVDHSSRDQDQSADIEIETRPEMQTTGGLLNPQIPNDLARKAKGVSGHEQLIEMRAVSKGHSGTNEMQPGQEDDSETFVDVLFKLTIQKRGF</t>
  </si>
  <si>
    <t>&gt;18229_g</t>
  </si>
  <si>
    <t>MSSPRRRIETDVMKLMSDYEVTLVNDNNGNRQEFYVRFKGPDETPFAGGLWKVHVELPDQYPYKSPSIGFVNRIFHPNIDELSGSVCLDVINQTWSPMFDMINIFEVFLPQLLRYPNPTDPLNGEAAALLMREPKSYDAKVKEYVAKYASKEAADDAGQESEEDDDMSSVASFNSDDDEPAGAMEEV</t>
  </si>
  <si>
    <t>&gt;18230_g</t>
  </si>
  <si>
    <t>MTSTIGIPIKLLNEAQGHVVTLEITSGQVYRGKLLEAEDNMNVQLKDITVTARDGRVSHLDQVYIRGSHVRFFIVPDMLRNAPMFRSRGVKGRGVGLARGRATVSRARASGRGAPRG</t>
  </si>
  <si>
    <t>&gt;3002_g</t>
  </si>
  <si>
    <t>MQFTKTLLVAFLSMASFAAALPSGDSQSSGIEQRDAAPEDLFRRMGGNGKCSKHGHEMKCKKNNGGRPPVMTICGACRADATAGEDCLCDA</t>
  </si>
  <si>
    <t>&gt;10024_g</t>
  </si>
  <si>
    <t>MDNFSYYAAAPQAQPQPFDFLPAGFPPTPTHTGSANSDEYGHSPPVGSNSPANLRPFLTYRQDAFEYQNFDRFNQPYSTGGPQPKPPTPQSQNGLPSLPHPSQTYENNNSDINDDATRRGGSNSDDDENMTPAQSRRKAQNRAAQRAFRERKERHVKDLESKLAALEATTNIMAEENARLKIQLQKTSTENEILKATSQSSSQNPQLPNAGPMRFSPTDFYTEVLYQHENKVPSHKIVVSENGERLFAAGAAWDYITRSEEFKRGIVDVMRVSEKLKEVAKCDGQGPVFEEGAIVRAIRESVIEGNDELL</t>
  </si>
  <si>
    <t>&gt;7740_g</t>
  </si>
  <si>
    <t>MYVSTSHTPASNCSGGNGGSCGPARSLSIEENDFDRKLREMLGACVEGTGNLQSEDVAQKAAERVAEWRRNIDNLLDDCEPAVADEQKEEVRMNSDKRTKSDRGCSDAPRERQDEDWDGDLDLDIDMEGGLVGRPGRTGPATWEESRQRGQNLRSR</t>
  </si>
  <si>
    <t>&gt;18234_g</t>
  </si>
  <si>
    <t>MSNEIAQPTEQHLNRPAPEGGKGSQPLALDTSTLTNTPHPPSSSTQATSTAQDTIDTERSETPVLAGPPNEKGSLKSADEVPEVLKKNRVLLHVPSRSSSHKIQPSPTSTGLSGATASDPRASIGGKSKDSKGSILGRRRNGSASSSKMSITHQGPSGSAGTNPTSSSAKASYQPKKKNLLSFLCCGVPDSDNSLDAHETTPPANKITKVPSVRPTTASPPEHSMAQQRETTAPGQTEKEALRQDDSDQEKQEAVNTEPSQSQSPGEASLPAANGEVPQPSADARDKLTSETSKEMGRSNIDPSEASNPSVIVEAPIRTASTSSPASEPLQETKDGEGDVAMDDPEPFVEEKAEESPAPIPRQEESIDKQTLPPPPPVPPVDAESSKEVAPPEPVEQKQQWLLPPIAPRFRGKKCLVLDLDETLVHSSFKILHQADFTIPVEIEGQYHNVYVIKRPGVDQFMKRVGELYEVVVFTASYGDPLLDQLDIHHVVHHRLFRESCYNHQGNYVKDLSQVGRDLRETIIIDNSPTSYIFHPQHAVPISSWFSDAHDNELLDLIPVLEDLAGSQSSPGPSSPVNSPAVGASTGRASSPTPPGGPKTAIRRRAAADQKDKVANARPSSTRAAGAGGSSSTMLKLYTDESPGLKVDPVVVLVLSLVFIFSVVALHIIAKVTRRFSS</t>
  </si>
  <si>
    <t>&gt;1948_g</t>
  </si>
  <si>
    <t>MPKDYIDVRPQILANCKCLYGPDTEVLTLSYGPRCQAIAMQFDPATKSGTKFLHAQHAASTNLALQKLLQETEIALAELFSASGVSFPFSGSPAQSIALRGKGQGHVGPGSSVGSDSSAFEVVTTPASTSLEGAEVALHDSELVELEAETKLKMCQDWQLETLGAEEAPYNLPDVVCEEQWGVDYGKAIACEELITSGEAAI</t>
  </si>
  <si>
    <t>&gt;4276_g</t>
  </si>
  <si>
    <t>MNWATIAPESRLYKGKNLFRWEVSPGLEHHCGTCATPLHNSRAKSTCIGKSHECFGCNSSDEMHHNRHKEILRIIRQISAHDQTNTTLTIRTPLCDGGKARRSSATTASSNSITDTSSECPSSSTDWTLMTKRERKKAKKTGNAGIKDKRNNIESFPQEELDFVSEAIHLSVHESKGGWEGMYIYGHRPAPVEVEESIVGDEEEAIYEEIDDVTNTFHHLAVKAPGDLTPRQRKVVKKFSTPVGHTNFHGGSRKFSPSAPFNKDTFYDGVDPNIFFRLNVEITNPARNSKSRKDLVTKLVAAIKEDIEILDREEIESAVREEGFWRWAGKTVYQTIQETRRNFDWATGQKKGTPRYDPLLDITDLEECEENLELQSEDNKVQSGANAESRVTVDEFLLDPEQFYYEEKQVIEEAWETVGSKNNKTKKHLPLAKKLKASRKSSPKITITEEDGAEDTHEMVKRHQQRLAGKSTITKSYTTPTRKPLGRLTLTIK</t>
  </si>
  <si>
    <t>&gt;7125_g</t>
  </si>
  <si>
    <t>MAAENPEDTETFTDLEYEETDAESLASVETDDGENHPPEKILGQWVHNFSGTVWFLVKWLDCPLIRSSWEKKDYIESDFPRLLDAWKIEQQRQAEGKSKPLDIDSFNQAVLEYEIAERQLRTLRRLRRITQRVLSIVTA</t>
  </si>
  <si>
    <t>&gt;18238_g</t>
  </si>
  <si>
    <t>MSNIDVLKEAEVTHNLEAREVFDGLDEDEAKDEILYKAGNFDFILELHKGCNGQWDKLLDNGVTQEHLNTWLEFASMFLPSLGNHYASTKFSPTASTPWPGSNEFTRTVVCRMMVIERSLPECLKMCSRKWQLDHPRQPQSSREFWTRCWQRSQAILDIPVQQAEADAEPRFLADLEVGGKRRAKVFLRRGDHSVEMTKICANLTEASKYAANDTQRLALSQLIQTFRTGDYQAFHATQKTWVQDKSPRVEHYMGFLFGYRDPYGMRAEWQASAGIADSKESKKISRLVEQSTEIIGTLLWAVPGESHGKGPFKPSELDVPDFAVIHGHTVWEATNITLDAEDGKRQGVKSMVDANRMNLNSRRGRPCYYIHPSESKDFMHAVHICRFISTATHELLGHGTGKLLAKTASGKDNFDHTNPPISPVTGEPVKTCVFGKLAPTVEECRAFLVADYLSDNERIVALFFGYDELSTPTADDIIYYAYLEIGVEGLRALSSFNAEDQAWGGDQDQAKFAILTHLLHDGGGFMKVEHDHIAKTLSARVDCSKILSHGKPSISQMLCKIHIWRSTADIEACRPYCQALRAVDGEYEVWRQVVVSNREPKPDGSVEIREYEASDAGIIKSFFERGL</t>
  </si>
  <si>
    <t>&gt;8533_g</t>
  </si>
  <si>
    <t>MSKMQSFITNDRINLKYLDTGAKDAVEGAKPWLILLHGFTGSSQVWQKNIPALSEEHRVIVPDLRGHGESDKPEYGFHVSRLAMDLKELITYLDTKQGEKRPWKGIGGSLGCSILWSYGELFTTAPFTHLVFVDQSPLQNSTLDGWDSRFCNRGMNGPSALAALQTALSLSPSTAHLGTISACLSYLSSPLFTDTQTPQRRKEDEEFFLGEAMKGDPTWYGKLMADHTSLDWRASIVGCFGRDSGSETKVLVLASSRSGCFPAEGPMKVVEFINGKGEGGRARGEVVSWGGHWMYWEDAEKFDTLCLDFLDERVPALVV</t>
  </si>
  <si>
    <t>&gt;8925_g</t>
  </si>
  <si>
    <t>MMQRGNRVRDRCIFDTGLLIGCNETLVDAGIQEIGSADFSTLMICLVLGGAHGGGKGRGSMSTASRIIQHQSRAPPLFVPIFDVVKIDERRLVAATTQLQSGVIMLGVEQAVDEGHDGGDGDDDDNAENGNKKGLGNNPGPGSGVAGETNRDRLDTRSRASRSTRFSSRRIRGRPRVRMRS</t>
  </si>
  <si>
    <t>&gt;7143_g</t>
  </si>
  <si>
    <t>MPNMKLKSFMRFPNCISRNKLTRSSSEESELNPKAQGNGSAYRENSIPDSVNAAVRTLSLSSENRMNRMGGSHTVPADTPTPIKSMNGTIRSVPAEDLLITSSSTSDHSDDAHRQGRVDINSMPHSTTLSYIPHSQPPLTHQNMNLGAGQRGLVRTISTEFGAVRSLSSNNLSDNSASSNGNGAASNANGDNGWSSAVGRANLGKSGRVIEKLMADNDTLRRELNVERLKAAESKEAVKNLQEQMQQAAEQNNGTLHDAAVNKTLLRRKERQVDDLTAEIEAVKKRCREAEEREQQWKDEAERVRLESLEKVEEAKMFNAMMEGRVNTMANHWKDQEKVANKSVSIARKEVDSIVQQRREDDRKIVMLQTVCDQQAVQLGGLIEQNQEIQAHFEAYKDEQEKGLAGIKEKASKQIDENEEILEQSRATLGELRWALNVKENVKGAC</t>
  </si>
  <si>
    <t>&gt;9968_g</t>
  </si>
  <si>
    <t>MSATETQVHFSGGKSSTMKAVVYQEPFKVTVEERPLPKLQHADDALVKVTTAAICGSDLHMYQGRTAAEGGLCFGHENMGVVVETGPGVSLLKKGDRVVMPFNVADGRCRNCEEGRTAFCTGVNPGFAGGAYGYVAMGPYEGGQAQYIRIPYADFNCLTLPAGKEHEADFILLADIFPTGWHGVVLSGFKSGESIAVFGAGPVGLMAAYSATLRGASKVYVVDSVPERLAAAKKIGCIPINFRDSDAVEQILKLNGGMVDRSVDAVGYQAAASDGKKEVPSIVLENCIKVTRPTGGIGVPGLYVPSDPGAPDANSGSGKLLISFGKLFEKGLTVGTGQCNVKMYNRYLRDMIISGKAKPSFVVSHEIGIEEAPGAYVKFDRREDGYTKVLIHPNGGF</t>
  </si>
  <si>
    <t>&gt;18243_g</t>
  </si>
  <si>
    <t>MTQKYYTERLLPVYITAIQEARLHSTQESINWLLQEDNNGSHGHGRASKKKPWNPSDLWDWLRPRLATDLKTANWIPLLRHLIQSPDLNPIEACWNILKQRIRNRE</t>
  </si>
  <si>
    <t>&gt;1867_g</t>
  </si>
  <si>
    <t>MPATTVEEWLQNDRADEPPHRCQKIIREWAAEDGAFVTCCANDGTLQTHRLVAMSSLSRRACYKCGNVGHYAEVCSSAERLCYNCKQPGHESNGCPLPRTTEAKQCYHCQGLGHVQADCPTLRLSGAGTSGRCYNCGQPGHLARACPNPAGPGPLPGVGRGVGGVRGGFAGGFAPRGGFAGGPRPATCYKCGGPNHFARDCQAQAMKCYACGKLGHISRDCTAPNGGPLNTAGKTCYQCGEAGHISRDCPQKITNGDLTGDAADIGVAAAVAPVAPVA</t>
  </si>
  <si>
    <t>&gt;2181_g</t>
  </si>
  <si>
    <t>MVSSSRPRTPSASQPSQSDKLAPGKEKEHPTRRSSLGLLLRRSKSTEFKPGSKKAHAAALEELERKRREAIPKSPPRLPDLYNGHKPDQLPFGGPDRPDSVAIVSNQTGRYANQGLPRSSTAPGMVPMPPMPSNNGGRNGDWVDPYARTESMTHRGRYSYASSAVSTINSPRRVRRRKDPTPFNILIIGARSSGKTSFLNFLKTSLALPQKKRARPSELSEDIFAPINPKSGTFESHYLETEIDGERIGLTLWDSEGLEKNVVDLQLREMSSFLESKFEETFTEEMKVVRAPGVQDTHIHCVFLLLDPLRLDRNLAAAKAATSNGSGSEKFGPAPRIVGGLDEDLDLQIFRTLQGKTTVVPVISKADTITTAHMTVLKKMVWDSLKKANLDPLEALGLDDVEGDMPSPKNSNRIDEQDEEDEDSDDSTNKADELPIQSPEPVPVPSPNSKRLSSGSVRRHKPKDDDESNELPYLPLSIISPDLYEPGVIGRQFPWGFADPMNVEHCDFTRLKEAVFSEWRGELREASRELWYEGWRTSRLKHREAKR</t>
  </si>
  <si>
    <t>&gt;4941_g</t>
  </si>
  <si>
    <t>MNRLLSRRDRNGAGHRRGNSRENGKEEKEKKPYIPKTVTSLCAAFSTPSSKSPPVLITTYSTTHGTIADVRTPLSIQARPLSGDGIDLFINIFKGDPQKKWDKELSKKVHTIRERLHQAGYTAIGDEHINNILTSLAEDDIERGYTITLLIQQSVDGEIKPWDPNVQLLGAVNRENVTCWLDSLMFSMFCRLPNFEPILHTSFDDEPRRRLSTLMRIWVNMVRSGFLVHTDITKHLQEALSLCGWDEAAKIEQQDAAEGFRFITEKLNLPLLTLKVDIFHTGREDDKDDHKYIHERLLEVAVPETSPGDRPITLEQCLESYFNNRVEVQRREVALKRSNTISSIQSGTSSMAEKASAQHVEVSELVWSTPNSPISKDSPAKPLSLARSRTMSIIRPLTSPDTSEQDGPSDITKTQQHSSTQNDSARNGKGREVIMPAWQFFNLIPWYTSAGLGSPTADSGVFASFQKTRPVLGVCLKRYGFADGKPTRNGTYIDIPLDLRLPHFVNDGKNPEDEALAGNFKLSLQSFICHRGKSTNEGHYISIVRGTSPIPDGDSLSSQRLSDFDLPPIYSEEQWIKFDDLAEPRVSYVNVEEALKSETPYLLFYQIVPLDNSSHDVSDKEHPPSYDSGIVIQATNSSSELGSSPGRPLYPGYFDGTRDESMPTIRLSSDNDRPPTPPRSNSTDNIEERRPSIAFTENSLTSNSPSIPTSVPSTPNEETTAQRISRAAANFTKSRNKSRPTSQSGENRISATFQRLNIMRSKEQLSSPQPEVPKDATVGAEGVAESRKSITIDDRGLKVDDGAIDRSKSKKEKKRDKSRGPSEKSDDEKHHHKHKTKVKLKESKGSGESEKSKGLPERECNIM</t>
  </si>
  <si>
    <t>&gt;4208_g</t>
  </si>
  <si>
    <t>MAHRFSLFGGPATATHKLIVGVDFGTTYTGVSYVSSTGAFRDIVVIQNWTGPSREAEVTWKTPSRIAYSSENEAVVGDQWGYLVSPRMKSYSWFKLLLDRGIATQFDDPALSATEGPNVLRLPRGKMAKQVCADYLTHVYKFTMTTLDTRLSPDILRITPIEFWFTCPAIWSDGAKNDTLDAARAAGFAQRPGDNICLISEPEAAAVATLKGLTPNGVQNQITASVVHSFKAATNRGFDLTSYLIRKINPTLEFDELLVGQGGKCGSTYIDRQFHQWMSNKFGRAFERVPFEKKAPGSKLMKEFECIKRDFGSSEVADFEVSFVMEDVEDSENYDSVECLVKLTSQDLESMFRPVVQKVLELIAEQVRTAQVEQGRRITKIILVGGFGDSRFLLDNVRSWAERNGGPRVICPDRPQAAIVLGAALRGLGGIAPKTRRCRHHYGFQLDLPYNSALDDERHSYIAQFDHSKRARGTMIWPIRMGAEINEDTFITQPVKKPWYNGESLVFTLSLYRSSAEHPPRREEHPRVQNVGSIKVDLTTVNMNRFKKRWKFSKDKKIWQLEYELQILFGKREGVLMVRAKVGDEVVGTTNIEYAHD</t>
  </si>
  <si>
    <t>&gt;3375_g</t>
  </si>
  <si>
    <t>MAAAVDPTTRKKVLKVVFISLLLDLISFTFILPLFPSLLAYYRDLESPTQFSSTESPTLLAHIITYLNAYKASFARPIDSRYDIVLLGGALGSMFSLLQAFASPIIGSLSDRYGRRTALLFSMTGNILSVLLWVCATDFRTFLISRIVGGLSEGNVQLAIAIATDISDEKQRGATMALVGICFSISFTFGPALGAWLSTISSVKANPFATAAGFSLFLIVTETIYLWACLPETLSSKVAAAKLKGEPATTTGVSGAIAAKEEVSSTPPRKVERTNSHFVLNLTHLTFILFFSGMEFSLPFMTYDLFGYTSARNGRLLGYMGLVASLLQGGVTRRLPPLLSVRIGVVSCLLALFLLARINTVAGLYAATTLLAVTSATVVTGLNALSSFEAHEHERGGKLGNLRSWGQLGRGVGPLAFTSIYWWAGREVAYTIGGMGVLAVSMIAFFGLKTPNGMKGKKMKDVKKAEAEL</t>
  </si>
  <si>
    <t>&gt;10050_g</t>
  </si>
  <si>
    <t>MQSQYQPNQTQTQSQSQSLSSLSASVTSLRSSLSLLDSSIAILDAGISDFPRLKTVLSSTRHFELTPSTTLSAAQASLASELTPAITTLLLRAENYISKLSRKADNLSARSELLDGRLEGNPPTTRGLRKERSLEKLAHRSKARSMSGGSSKGGSRQEEKILRLRALKQKKERLGYAVERLELQSQQRQRQLRMSVAATKDKD</t>
  </si>
  <si>
    <t>&gt;5860_g</t>
  </si>
  <si>
    <t>MSVAPPSEGLGSNFNYFLADGGNAITGLNVEITFAEPLLSASNGFGFQLNGYAQELSGAPSTTPNWQQYVVFTEPGDKILYGIIDNWKGTVPARTDAQIINDETEITTLTTANEIPAGATINIAPIFSSTNVITGITYSYTPPGGETVSTSVTLTNLDVYGTSKKITSAYESPISALTFNIVGDYNGNDGVFTSGSGTIVYKANQPLTVLTTEPSYTAFQDGTGETANTVYGELPVSDSTTINQTWGISAVGVPKFGPAVGHKLPIPPSSKQKRGHRLPIPRHIVRMNEAEYERVNKV</t>
  </si>
  <si>
    <t>&gt;3416_g</t>
  </si>
  <si>
    <t>MEKTNKDTEKAASLSNSNSDGGVIETGEVRETFWTRMGCTSTSFRRRPAGNEVRGSELQHNLKSRHLAMISIGGSIGAGFFVGSGNALSSGGPGSLLIDFFVMGLMIFNVVYALGELAVLFPVTGGFYTYASRFIDPSWGFAMGWNYVLQWAIALPLELIVAGVTMGYWEPLRGISVGVWITLFLAIIILVNVFGALGYAEEEFWASCIKLSAVVIFMVIGLVMVCGGGPAGGKYDHYWGARYWYDPGAFKNGFKGACSVFVTAAFAFSGAELVGLAAAESENPAKALPGAVKQIFWRITIFYVVGMLFVGLLVSSTDNRLLGGNKDFIDVTASPFVIFAKDAHLFGFDSFMNAVILVSVISIGNSGVYGGSRTLHALALEGYAPKFFTYVDRAGRPLPATCLILAFGLLGYINLAAAGTLIFEWLIALSGLAALFTWGSICVAHIRFRSAWKMQGYTVGEIPFKHPFGVWGSWFGLVLIILVMMAQFYTALYPLHSNGELGSAADFFKASLALPVVLTFWLGGFIWKGKGWLKIRDIDLDTGRREPDWASITKERSRIAGLPAYKRLFYMLF</t>
  </si>
  <si>
    <t>&gt;1817_g</t>
  </si>
  <si>
    <t>MDVVQAVSGYISKMVSAGDSASGTPSAKMKILLLDSDTVSIVSTAITQSALLNHEVYLIDRLDNQNREKMRHLRCLCFVRPSADSIQFLLDEFRDPKYGEYNIYFSNVVKKSSLERLAEADDHEIVRAVQEHFADYIVVNPDLFTLDLSFPRQRIWSTTPDMWNADALQRTTEGLIGVLLSLKKKPLIRYEKNSLLAKKLATEVRYHITQEDQLFDFRQVDTPPILLVLDRRDDPITPLLTQWTYQAMVHELLGIQNGRVDLSDVPDVRPELKEVVLSQDQDPFFKKNMFLNFGDLGGNIKDYVEQYQSKTKSSSNIESIADMKRFIEEYPEFRKLSGNVSKHVTLVGELSRKVGAENLLEVSEVEQSLACNDNHASDLKNVQRLIQSPTVTADSKLRLVALYSLRYEKHPQNALPILVDLLGAAGGVPQRRIDLVAKLLIYHSSLQQTQSAGGISDMFESAGIFSGARGRFKGLQGVENVYTQHSPRLELTLQNLIKGRLREQQYPFVEGGGSTKDKPQDIILFMVGGVTFEEAKTVAQINASSPGIRIVIGGTCIHNSTTFLEEMEDAVSSWPEPPPTTAAGRLRKETGRR</t>
  </si>
  <si>
    <t>&gt;10205_g</t>
  </si>
  <si>
    <t>MPPQAQPGVNRRYAAFAAVSLTAIWLWVAFDRPYHIPIRTPWNIYTNEPYIPSTLDPFDFPPVDSEAIRKICHNTKWDENLVFTCENSIGGVGNMRNSILHCVRYAISAGAGLLMPHIIFRNPSDIAHIFTNMRTTMDFMFDPQHFKDSLKLSCPSLRIYDSLVELKEGHLIASQPVPLSPKTLIQYWPVLGVPYPEEWRLAFTDWLERNRPADAKGMFIVDLGRSYMEYPVYSDGESFLVAFGDILKFRSDTRILAAKTLQHMAETYSFNNDLTQPFLKNSFFGAHLRTEIDAQKAWKGEGWEFGLFETQSNLYLQQAPRSNPVVIYVASGDLEEVKRLSLDAVTQDFNVTTKFEHLDEPERQELQNMAWDQQAIVDFMVLLKASDFAGIAHSSFAWNVALKRHIHSKKRDLFNRPLPLSDELSTIYGDTKELDYAACMWP</t>
  </si>
  <si>
    <t>&gt;7493_g</t>
  </si>
  <si>
    <t>MYSKNALFAAVLVQVLPTFGAIHDKLAVLPTGWAQVATPATELTMRLQIGLAQENIDQLESKLIAVSTPGNSEYGQHLDVDDVNALFAPSAATTTAVQSWLTGAGITQQELSSDGHWIYFSTTVGSANALLNTTFLTYENGGVSKLRTTQYSIPDSLAQRIDLIIPTTYFGKTVANLPVVPAPSKTKRDTDASQSTIDASCQTSITPSCLKQLYNIGDYKPDPKFGSRLGFGSFLNQSAIYSDLSGYETLFGIPAQNFSVVLINGATNDQDVSTAQYGEANLDVQNQIGVAHPLPITEFITGGSPPFNPNLDEPTAADNENEPYVPYYQYLLSQPNSAIPQVISNSYGDDEQTVPKSYAIRACNMIGMLGLRGVSVLESSGDTGVGAPCRANDGSNAVQFTPQFPGTCPYITSVGGTQAVTPEVAWVDGSGGFSNYFPRAWYQELAIQEYLNEHITAATKNYYQPYTNFNGRGFPDISAHSLTPYYQVIEAGVISGSGGTSAAAPVVASILALLNDARLRAGKSPLGFVNPLLYAIGFSALNDITGGSAVGCNGINGQTGQPILGGGVIPWATWNATVGWDPVTGLGTPDFQKLKALVLTF</t>
  </si>
  <si>
    <t>&gt;3968_g</t>
  </si>
  <si>
    <t>MEAQSLSTCSQCGKTFQRKAHLLRHQQQHSGDRPYSCKFCGKTFKRSDVLRDHFGRCDRRGSAAIPNSLERGRKRHACDECSRLKVKCDNSVPCRKCVEFGRKCVKTRPAAVSSASPEETPAQASTPETGSDRNSIGFLLNCPVDADFMPEFPKSTTLSPNSSTATFTPLQPVQNGYGTQNGNLDTAPMSVFQKYGHMIQENNLDIFLSNLEFQTFEQSTNSWQMPQEDIILWSGQDNVFLDKGVLEQRAFDVREKLKYTSVTQNAPNPPSKELMDAIELITANKMAAYISLYFRHWHRHAPMVHEPSFNLCTAALPLVLAMMSIGGMYSKEAEDVQKLKLLLDPIEAYVYSLPTLSDEYDAPGRVFVRQGEDASPDWQQYQVEEVQGAYLMIVLQLWAGNAIARIRVRQSRFERVVAIFHHLELQRVQHSPTFRISDQNSYRSWVRKESLIRTTTLALMLDSAFGIFNNLPPRFQWSEIDLPFPSDDEYFKIPNYEAMLAKHLFPQPKMKLKDAFMILFSNPESGKDNLEALRAGHLTALDMQMLIHLLYTHAWLATFSNPLASLPTSSIPVLLHPFKIALQNWKVIWNEIRSSLGETEWNKLGFQRTAETYSDAVQCLLTVFEKREGIFPPLMGDCEKGNHLKRLLSLG</t>
  </si>
  <si>
    <t>&gt;5427_g</t>
  </si>
  <si>
    <t>MTREPATEKLKVSWGEDAKVGDNARHFEEFAPIVRAIAALPREYKQYALFAGPRLDKVTAHSSVALIGDASHPLSGAFGAGAGFALEDVFVLTSSIAWAYEHNLGLQDALSLLDEVRGPHYKRLYGILDQYTEVDEYLARANLGFDNAVNVLVEKKWGQKYNWIQEYDAQQAFQDHVKIRDFSQPPAGPADTAFPGPWQSNIFAPAARSVSPKSILSPITGDTILSFPGPAKLSGNGSQLVFDFGIEVGGLVTLRYNVVEGGGAMGLAFTEGKNWIGEWSDSSNGAFKAGDGALYSLFSASGNHSYTMPDSKLRGGFRYLTLFLIANCTTTEVSIQDISLEIGFQPTWPNLRAYQGYFHSNDEELNKIWYSGAYTLQTNAVPVDTGRWIPALASGWANNGTLGPGDTIIVDGAKRDRAVWPGDMGIAVPSTFASIGDLESVKNALQVMYNYQNPTTGAFPEAGPPLLQQGSDTYHMWTMIGTYNYLLYTNDTAFLQKNWAGYLKAMDFIYAKVGQSGLLNVTGLRDWARWQTGGNGSEPNMILYRTLITGADLATWVGDSTNLTSTWLAYASSLKTAINAYCWDPRYGAFKDNATATTLYPQDANSMAVLFNVINSPSKAETISANLLKNWTPIGAVAPELPENISPFISSFEIQAHFSIGQTARALDLIRRCWGWYLNNPNGTQSTVIEGYLQNGTFGYRSSRGYSYDASYVSHSHGWSSGPTSALTEFVLGLSVTSPAGAAWKLAPQFGDLTRVEGGFVTNLGKYWAGWKVQRGGYVLSIETPVGTAGEIVLPCLEAGKFPSIFVDGRALGGGAKMTLVGDDVMLKVSGGSHSFVVR</t>
  </si>
  <si>
    <t>&gt;2818_g</t>
  </si>
  <si>
    <t>MPTYSSLWIPTNAGKLDIDFGMHDLRVGMIGIAQPSYQPQAYCLWENVLCLLAGHGTKAAITLDLTSTDSIKNAASTIAFDLMTYYTGNRTGDTPGNLPDPYYWWEAGAMFGSMINYWYLTGDTTYNDVTSQALLHQAGDDGDYMPLNQTKTEGNDDQGFWGMAAMSAAETKFQDPPSTSPGWLALAQGVFNTQVARYDTTTCNGGFRWQIFTWNSGYNYKNSISNGCVFNLGARLALYTGNSTYSDWAEKVFDWVYGVGLMSPTYQIYDGTQNTDNCTSKDHNLWTYNAGIYLLGSAAMYNYTNGSAKWEERVTGILNSTTAFFTDGVMYEPCESGKCNVDQRSFKAYLSRWLAATAQLAPFTHAQISTLLETSAVAAAKTCTGGTSGNACGMKWTTGAFDGSLGVGEEMSALEVIQANLVDYAAGWASDVKGTGTSTGDSNAGSSSSADSRVEPTSVTTGDRAGAGILTALILSGVVAASIAMIWEH</t>
  </si>
  <si>
    <t>&gt;5813_g</t>
  </si>
  <si>
    <t>MYLLTSLLFIVSLVPSALAQTDGTWSCTIPTGFTYDSVQNVANNCGSGQHPYYHLRIPQDELWACTQVNGFTYDKVESTSSCGASITIIYHLRIPQDGLWGCGPGTYNGFVYDDVVNGLNCAVSGMSPQYHLRLPQDGLWSCLFGTAPIANFVYDNVINSLACATSGEASSYHLKLPEDELWSCVIGTPALARYVYDDVIQSPSCATTGEAKSYRLRIPQDQMWSCAQISGFVYVEAENNPDCATSGEAIMYYLRIPQDGMWGCGPGTYNGFTFDEVIDGESTFCVAFKKLKSFGS</t>
  </si>
  <si>
    <t>&gt;8548_g</t>
  </si>
  <si>
    <t>MSSVLTYNDGPAGTLELRKALARYITLNFNSREEVKPEHVTIMNGVSSVIDGLCFSLAEVGEAVLIAMPLYMGFLGDLEDRAGVKPICVSMQGDEVTSIASVGHHESALIEAEKAGVKVKAIMLCNPQNPTGKCYSKTVIEAYLSLCSKYGIHLICDEVYAKSVFPSGDIPKPRPFTSVLSLEVEKFIDPSFVHVLYGMSKDFCSNGLRIGASISLHNPSFNMAMSAAAKFSWASILSQRAWTAILTDEEFLKSYFETMETRMTKAYNFCTGLLKGMMIPYEPANVGQFIWIDMSGFLHSKTIEEERVLALKMVESGVWLATGEAFKSEIPGYFRLTFTCEEEDMTLGIVRLKVALEKYLDWKAC</t>
  </si>
  <si>
    <t>&gt;4459_g</t>
  </si>
  <si>
    <t>MSLDFTVTTILEVSYPVVTTVLTIPADDTNVATAFPFTTTFWLPDLNVTTTLTVADAVATAAGSGDVFSQASSAATSSSASNYSSCTVYSGSYGYEDGQYGVDVGTAAGIGIGAAFAGALIALVASCLFFRRSKRKDRRENAYSSDKIPVQHSGNEEMLFDTNKTNMFITTDPSALDGFHLDRTDDSQIRKSMQDLNDLISQHVANHYNLRTFQGRHVDLEREILRCGYSDHSVPTAQTLVGLIVNPITRRPALRQLISRVILRSIELGSEDETRLLPVYVLAASQALLGVNKLPDGEQVFSKNYVKWRRLTAYLISISPSQENDPYLQSAVLANVTLIDGVVNSFIPPEAGGLRRQRANLASILYEAAAFGMVLFAQPGSWIFRWEAKQGARRTGSISRRREQEIVVFPGIAEERTGRQPPRVLMEPDIQEL</t>
  </si>
  <si>
    <t>&gt;7540_g</t>
  </si>
  <si>
    <t>MHLSALAVAQMQIRSAAARQETNTGTTCNRTDIVSSQWLHRHYPTPFHPHLRCPPPKDQLSLRKSTTSLVRSSDAKIPSQVSISGEVKSGKRKLSNADSPQPLKKEMSELKVADMETKMQVDEPVAGNNDIDESLYSRQLYVLGHEAMKRMSESNVLIVGLKGLGVEIAKNVALAGVKSLTLHDPAPAAIADLSSQFFLRVEDVGKPRDTVTVPRVAELNAYTPVSIHESKSLTTNLSQFDKYQVVVLTNTPLKDQIIIGDYLHQKGIFLVVADTFGLFGAIFCDFGEKFTVVDPTGETPISGIVAGIDEEGLVSALDEVRHGLSDGDFVTFTELQGIEALNSAEPRKVTVKGPYTFSIGDVSGLGTYKGGGIYTQVKMPVVIDFKPLSAALKSPGDFIITDYAKFDRPQQLHVGFQALHAFAEQHGRLPRPHNENDATIVYGSAKAFAAQEKLDLEIDETVMRELSFQAMGDLSPMAAFFGGLAAQEVLKAVSGKFHPIKQYLYFDSLESLPHNSPRSEELCKPLNSRYDGSIVVFGKDFQDKIANVNEFLVGAGAIGCEMLKNWAMIGLGIGPKGKISVTDMDSIEKSNLNRQFLFRPKDVGKLKSECAATAVQEMNPDLKGHIVTLRDRVGQDTEHIFDETFWRSLDGVTNALDNVDARTYIDRRCVFFQKPLLESGTLGTKGNTQVILPRLTESYSSSQDPPEQSFPMCTLRSFPNKIEHTIAWARELFEGYFVKPAETVNLYLTQPNYIESTLKQGGNEKATLEMIRDFLVEDKPLGLEDCIKWARLQFEKQYTNAIQQLLYNFPKDSVSSSGALFWSGPKRAPDPLKFDPKNEFHWDFIVAGANLHAFNYGINTKGLDAATIQKVLDDMIIPEFSPNAGVKIQADDSEPDPNANSSTFNDNAELQKIVEKLPEPKQLAGFKLQPVEFEKDDDTNHHIDFITAASNLRAENYKIEQSDRHKTKFIAGKIIPAIATTTALVTGLVILELYKVVDGKDKIEHYKNGFVNLALPFFTFSEPISSPKSSYKGRNGDVQIDKIWDRFEIGNVTLKELLDDFDKKGLTITMLSSGVSLLYANFFNKAKNAERLPMKLTELVAHISKKPVPSHQKSVIFEICVEDQTDEDVEVPFITVNL</t>
  </si>
  <si>
    <t>&gt;9897_g</t>
  </si>
  <si>
    <t>&gt;2801_g</t>
  </si>
  <si>
    <t>MPSTLTSAPAGLSVLLNTSIKEPLPEADVQRILASQPFIPIPYSLNLRTLSSPGLRPNLVFRSGSLSHIPPPSLALLRDKYNITTIFDLTSKAEREKSPGPKIDGVKTIWIPSTRDIESSNGENGGVETTEKSAFSALSPSNFAANYGVDGFSKMYGDVLETHKDAFRAVFEKLGENDGGTLFHCTAGKDRTGILAALILAILDTPREIIAMDYALTRVGVEPYRERLIGVLLWQLEQSPKNPDLNVPGLEAMSSSRGATILALLDWMGEKWKPVNSGDGQVGLYPGVYGYLTHKLGFKFEDIEKIKEKLS</t>
  </si>
  <si>
    <t>&gt;173_g</t>
  </si>
  <si>
    <t>MADQLSKAKSRLAQIGNFVSGNKTVMAIPWDPDFTRFPARKDLPRNQDEPEGAAWVWGKDDWIGRLNLLTPTRVAAASKEIKTGDIVPLNLPLNVPAIPAFNREQFKHEIKTLAEGFAYDDKYQLNTQSGTQWDGFRHIAHIPSQTFYNGTKAKDIKGPKRNKKCSIHYWAEHGIVGRGVLIDYWTYAIANGKQYDPYEYYVIPYSELYACGKAQGIDIRPASQGGDIQIGDILFVRSGFVSTYYSKTPDARAAAALRPHTIGKDDGQRWAGISQEEAIIDWLHDCYFSAVAGDAPSFEAWPSQEDYMLHEYILALWGMPLGEMFDLEKLSKELLLPLQTRWHELQGSAQSQDIRWALLYTKGLLSRFSYVYAIIKMLLSLVSSVLFLGTALSQTVCNGNAALCDRKWSNVTLIGTHDSAFVGYLPTDNQDESVTNQLNAGIRFLQGQTHLKNGVLHMCHTSCLELDAGLTSNYLSSIKTWLDAHPDDVVTLLLTNGDYVDVSYFGTAMAAAGLDSYAYTPSSQLSIDQWPTLRELINADTRLIMFLDYDANTNSVPYILPEFNYFFETAYDVTTENFPTCALDRPSGSNGNGLMMIVNHFLDLDIFGIDIPDDILDWRTNAATGEGSIGAQATLCYQTWGRLPNGILVDYFDNGNVFAAQNTLNHL</t>
  </si>
  <si>
    <t>&gt;18265_g</t>
  </si>
  <si>
    <t>MLGDYFLNVTVADGETAYLEQTVSSISYNTIYTISGYGQLAPPPESAGFGRKTPKCYLQLSDEVSNTWIDGVNLKPGIVESVSLSFTTLDTQATIRVTVHCPFFQEGNINVVYLDEFALV</t>
  </si>
  <si>
    <t>&gt;8063_g</t>
  </si>
  <si>
    <t>MFQTAHTYGPNCYQGPSVAFSSPKDNDDIPAIKAQFFYNSSFSIDEPITVVPDPKSANNTLRPFLPYDNHSLEETWLSLSKYHKKAQASAAKKKSTGDRESAAGTKAVNAIGEGSKRKESSKHSKEPPKSGDISTGKTLRQGNKDKQHQSLPPAREEDLSVKLHYHYTAKTMQGSLLVRDMVKDKILPPVSDTAVTVEQDDLDTRRGQAEAVGMKRSKSPSPTKSKSKSPSPKSIDDARSTPNKPRPPVKKDIAKKSIKSTMSPTEFKSSKKVGIAETVVPSTEVGAKQIGNPYNPSCADPHHAPLDADFPNCCQDLERDPQTAEHVQCLQAPISSEDQQSDPKKKQDKSKGKQDKSNDKELPTHSELADAQGDATRDTRSSRNKDHSLADKSEVFLESSAGEVHHGKEKSKRGKSPSPNSRDKSKSTRKPENLDPADKISSVGSGDAGTTGLPFLKLPSRNGETEENPSAKSQQLPTNGRESRKSHGLSKCSEDGPCQVTDNESALSVEIFNEYRCKKHKNNDDHLDVAVGVSRLHQVELPALQMKPIYWSPVHDVVSVTRGTWFYKDMMSPVEPAVANQLEMGYREVRGWSNTWHDQLVSAVEVGAHGEEKIVNELWPKEEPRNSKTRKAENLISSDPYCASKHFYGEASAEGTAVSVIPDEKLPPTKPARKKYLNSQVIYKDDRNAFILRPAVQPSAYHSRRPLNKIMKGFTIGIHVVRGFDWMEWEKLHPPKKGAKYTVVASASGEADAGKKGQCPGCKAQDKRSPCTDLIFVVHGIGQKLSERVESFHFTYAITQFRNSVNSDLQSPNVKSALRDNMGGIMVLPINWRSRLSFEEGGPQKEGDEAPDFSLKDITLDTIPAVRSLISDVMLDIPYYMSQHRPKMIRAVVDEANRVYRLWCQHNPDFIKEDCGYGRVHILAHSLGSAIALDVLSKQPTSIPFELGKKASTTHFDFNTTNLFFVGSPASFFLLLGKGKLVPRYNKAKPGADRHDYLDTSITSPPEFGSLAVDNIYNIMHPNDPVAYRLNAAVDAQYSESLKMAIVPSAATSLLGKIAAASRSIAPGVTPPINQNPGQSAKHPGVARLPSQLEMEVHDFSREEIAEKKFYLLNDNGQVDYILPSDIGPFGVVYINMLSAHSSYWGSPELVRLIVTEVGREPGKQFALPGYRAVKVGRKV</t>
  </si>
  <si>
    <t>&gt;3712_g</t>
  </si>
  <si>
    <t>MDSVWKPYLKSSEDDWTSITDPAERKRIQNRLSQRARRSKLVRRQKNGSIQDPAHSSKGGSREPNEADLISGDQSSCNTSTELSLRCNSISNSLERQEAPDPTTDSHFIVMHSMTAWGAFHCIAALLQLACQQDSGFNIVASPSTLPVTIAPTLQQQIVPHKPYVDMLPWPGLRDRILNSFMTMNEVEFVQDMGSMDLIVWGSIPWDPLAWEIGPIFARKWWFLIDDGILNPTNFWRGQRGEEALVMAQLKP</t>
  </si>
  <si>
    <t>&gt;10192_g</t>
  </si>
  <si>
    <t>MASPPYSQNYSSALSPPYSSHSQLPQPLKRRHTDMPSSAPLIKRRKASMLSTTSTASTHPLRQTSFPPELDARSPAYSRSPSMDTVSLAGSVAGTKRKRGRKSKGKDLDDGASTAGGRGQSAALGNGRGREGTREATEEAEADDDLTEDPQTVTSNTEESAREKERLAVLNAAFDPDQETRYSVWRQSKLSEPVTRRIVNQTLSQSVPPSVILAVRSAAKVYAGILIENARKVQDQWLASDADPAGNPPGLEPDLGSDGKEKRRGPLLPEHLREAHKRHMLSDPGLVGQLGLWQQQNRSGVERFGLRVKGKRLFK</t>
  </si>
  <si>
    <t>&gt;1627_g</t>
  </si>
  <si>
    <t>MSDQPLVTNIFTADPSAHVFNNRFYVYPSHDIETPQEDNDNGDQYAMRDYHVLSMDEVGAPVTDHGVVLSVENVPWADKQMWAPDAAYKDGKYYLYFPARDAEGVFRIGVAVGDKPEGPFKAEPEAIKGSYTIDPASFVDDDGEAYLYFGGLWGGQLQCWISGHWIAEAYSDMEPKTGPALNPRVAKLTKDMLQFDGPVLDAVILGEDGKPIPAEDHERRFFEASWMHKYQGKYYFSYSTGDTHLLAYAVGDSPLGPFTYRGKILDPVEGWTTHHSIVEKDGRWWLFYHDISLGKKNHLRCVKVREIFYDAKGNIKLEKQ</t>
  </si>
  <si>
    <t>&gt;10304_g</t>
  </si>
  <si>
    <t>MRLATIRALRTSRLLSSRSIALRSRSISPSSSYVLGLRYATTQVPNSKPPAIPLKKPSSPMYIRRFGVVVVSGLVGYGAWYAYKGDPKRSIVSQSQQAQAFSTNSAWKEGGEVVGERKAVVVGPDTLYTGAITGDGPISKDTDESGRKVLEMLTPEQATQKLRRNEESYLVGRGKGVVRYDVVQIPSNDPIEDDHSEEIIEVPTSTINPSDWMFWGVFDGHSGWTTSAKLRQVLISFVARELNSTYKSAGPTGPASEEVEQAIKTGFNRLDHEIVHESVEKVFKANSKLIAAELLAPALSGSCALLSFYDSNTKLLRVAVTGDSRAILGRRGGNGKWVAQPLSVDQTGSNPDEEARMRKMHPGEENVIRNGRVLGGLEPTRAFGDATYKWTREVSERLKRSFFGRTPSVMLKTPPYVTAEPVVTTTKIQPEKGDFVVMATDGLWEMLTNEEVVGLVGQWIEMQSSSTGSIGSSWVNMFSTQQKKGLPVEKNNVKGNMKEDGQKTPIRQQQWGVTGGELERFVVEDKNVATHLVRNALGGKDQDMVCALLTLPAPYSRRYRDDLTVEVIFFGEGSKSGDVVVNKEASAGKNSGNRGDGNGELKAKL</t>
  </si>
  <si>
    <t>&gt;2133_g</t>
  </si>
  <si>
    <t>MVRNIVLLGGNSHPELVEKISGLLGVPQCNRILSKFSVGESRLEIQDSVRGKDVYIIQSGGGKVNDHFVDLCIMISACKTGSAKRVTAVLPLFPYSRQPDLPYNKIGAPLSRAPNDFNRGEFTFESRPATPGPGLAQSPSLTNGHSNLDGLHKKLAKTSLDQQNGLNYTNGITPPRRPEPAEPSMNGGGRVRGGSSSSIGGYQTMTSVTSRDIENPNLNRDPKTFFHAKPGYKQWVAQAGTLVADLLTCAGADHIITMDLHDPQYQGFFDIPVDNLYGKGLLKNYIRTKIPDYKDAVIVSPDAGGAKRATAIADDLNMDFALIHKERRPTRITDRQNATMMLVGNVANRITILVDDLADTSNTITRAAKLLKKEGATKVYALLTHGIFSGDAISRINASALDKVIVTNSVPQDEHCRLCPKLEVLDAAGIFGEAIRRVHHGESISQLFLQ</t>
  </si>
  <si>
    <t>&gt;1596_g</t>
  </si>
  <si>
    <t>MAQAILSYGETLDFPYPHSPNMYSYPVPLSPYDSDIEVLIPRSSTASSRGTGHSIPYVHGQMYIPPNIIRPPPQDDDIIPAIVVDVIPREGSTKEKKGILNRFIGGKKKEDKGLLKVVYMPRGEYNKYFARGFRGEYTGSEPYRKWREEELEDQFSRYKPADTMWRKKGRMV</t>
  </si>
  <si>
    <t>&gt;18273_g</t>
  </si>
  <si>
    <t>MPKRLQATNPVIRIEEAGYTGPPSPKPSNSEQEPHTFETFNVDDLKPLVVSSRCAKKTYTCFGLNDTTAIISPYGEILNISKSITEIKQTAETKAEIESNSTDNRNQRILSLDCQSVVACSRTGMERRRRFQDIAEQEAPAGETGVGLCIESVNADMNPKLSWLNDRWPRITYSLEGIDVSVQFAIQGKENLLLQQYLITNSTNEDKDLPLWLNTRYSELSNNEPDDRDVYTKPLFSGSCPVEWDAVHRHIHIEGSETTAEAMIMSSIMVTLSTLKWTLVRFIGTTTGSFPPPELVSQANKEPSSLIGELLDRFKALGLLHHDVRKLILQRFICAIPCERADDAKVVEPQQNAPYAVAWGFFKNDSDIDILSAWRQTVKSQGTDQEAIWHTTLRYGLAIIMETPMMDCNATLDKSRTPEALAKLAGERLSTCTFPSGLIAERIDWNTKQPTLKTDYYNGRSTVEIPTLLLRKEYDETDFSLLPSEDATADMQHETPVASITDIQLEDEDQRRRRIASAKKNIAFEKRKRISNATIDEKLVFDSEDDFDELARQDRTVEEAKKRFFYLSPLSTEHALALYLAAPKRERYNMAEFLSHHRNFNAHLREDVHYVANVWITELHLAFIQLAPAQDKEYNSSHNQPLLDGFVSKFPFKIANQRMNTFKASLSYRVNGDMDDRYWTAYLLAYLPKQSPTWPKLAADEQVWFEPSSQQDQRKILEPYLVHRMASEAYNCTRELLEAVDRWVDWKYSMDGGFDGLYTRSKVCLNIDGVLNQASRMLEASIANLDTWLKREKSRSAQPRWSEKDELNHGNWRDHHNLRVKQQVDLLKDQTKKIDATIKQAASHRPLVELLSLVENRTAAHSAENVRIFTYATVIFLPLSFVSSLFSMQGAPAGSVLAAFGRVTAVALVITLVLISEGARKRMRESSSKWPLEWRKVVKVMTKLDDKSARDNSAPRWPGNKIVYLLYLVVYILVEFSATRVVLGSQSIISLWNLGKSPRSASNIVLLITRIGVGSVPDEGYGNNDEGKTDSKKTVPDVIKKGEEKVRKREHREKKRLQERISLLINPLELLDPNMIEAFKEGFKEAAESGEDELTEEHQVEDEDEEEDDDVEGDGKNSVEIAYSEYLEKLKSQKLAEGAAAVEKHKAEFWGRIKSGFRRRKTTGTTGEEA</t>
  </si>
  <si>
    <t>&gt;678_g</t>
  </si>
  <si>
    <t>MQTNPTEQLGTGPDESIDWNDMGMDLDVNINMSDTSFDVGAAGFLTTPAPQPAPAADFMSSELIALGLQEPLPPQEVTDELHKIYFDTYHHTLPMIHKLRYFASLDRAPHMRPPICLRYAMWTMAASFSDKYSYIEDVLYERARKYLEAAEMKGHGETIVSMYYAQAWGLMSSYEAKKTFFSRAWLSVGRMARLVQMLGFHRIDGEDVNAKEILPPVRDWIEMEERRRCFWASFYGDRWASSGTGWPMIIDEKEIESNLPSSEEAFENGIPESTLSLREALTAEGATKISPFAGVVISAALFGHNYEHLHSKGHNENPEDLARGDFWKRHRKMDNVLSNTFMFLPEHLRLPSNIRNMNVVFLHMNIHASTVCLHRAAVLTATRCNLDPNFIRQCRARSLMAAEEISNIMRLISHLDSTGMNSWIGFCLYIAAGVFIQDQKSNQPQPSSLSHLEFLMAAMQVLGVRHPVTKHFSAQLELDMEAAGIHTGHSPPLGNIPAQCKNQVPNIPINGILAERNGKPMTVADLWAFRHAKFSKSSSEINNFTRHHLVGWIGSESTSAGDSPGLTSPFSRLITGSDSTSSTASPGAAHTSVPGWGAGVEGPGQSCEWNSNEPASTSGVLKSNASFSAPGNIGTPSDAPPYLFEQSTLAPGNIPLSASSITNTLQYPFREASLNRFAFGILPHDSEPPPDSTDWSVPNIPTPLDGYKLHDQDYDGYDSYAWIHGQQPGR</t>
  </si>
  <si>
    <t>&gt;7854_g</t>
  </si>
  <si>
    <t>MQRIWTSPHAASFKAPKSRYSFRAFYATVLCISLLVVLSLVTERTARYHQGAYYGSAQRRALDQLDVTRLVKRDEECRLVRHAEDKCAFIKANCPDEEAGLFSYLSLYYCTLQKAQPVAFAILSIWLALLFTTIGIAASDFFCINLSTIASILGMSESMAGVTFLAFGNGSPDVFSTFAAMSSHSGSLAIGELIGAAGFITAVVAGSMALVREFKVGKKTFVRDVGFFVVAAGFSMVFLSDGALQFWECIVMIGFYIFYVVVVVCWHWFLGRRRRQREREAAARGNYLGGSTSEEAEVLQDDGDDDEDAPAGPRRYRDEEDFEALERSSSPGFALQIDDGSDEEEAEGRHLATEMANSMRINKPRGLRRSTITPIRPSLVGALEFRSVLSSLQKSRASHAPSIHLRRYSDDLRTMDQHDGTAYESGQYSDNINGDILALDHSPKGISGPSTRVRAVSMNDVDTAAVENLGPAAFRVANVPDIDIVSAPPTCPRDFEAPRPPPLSTPHLKNSPSSISPIFSISPPPSFDGANNSRRAGRKSSRKGRKRDTLAPPEKDQPGTRQLQVESTEDGISESRRQSSEDRHRIPEHLQLEIPGQSRDSSRSRSLSPAVAFPAYTDSPLPISSRSSRAPSLILPEAILTSESIYNNHPPDFHEKYIKWWPYLYLPSPYTLVSTLFPTLCTWQDKSPWDKFVSVISAPSIFLLTITLPVVETDSEDASQQVPTIDRGRNTTMESGRGNGTRPSLVPDSPSLEVEPEWIRYRRATDAQEYDLDTSTLQGLDIRNAAVSPVNNMPHSHLLQIRPKQGSADPVLNTSHGGPKATSDRDWNRWLVVVQIFTAPLFVVLIIWANMPDGTGRQLTQLILYSLLASLVVFAILVLTTSPWKLPRYRFLLCFLGFVVSIAWISTIANEVVGVLKALGVILDISDAILGLTIFAVGNSLGDLVADITVARLGYPVMALSACFGGPLLNILLGIGVSGLYMTITDANHKHLKHPGKTIKYKPYEIEVSGTLMVSAITLLVTLVGLLVVVPMNNWIMSRRIGWALITLWVVSTVINLAVEASGAWGSAALVS</t>
  </si>
  <si>
    <t>&gt;9216_g</t>
  </si>
  <si>
    <t>MADADSMSSFLPTIKCSMCAADVELSQMGEHVCKGPASREPSPPPDSSSIFDRMDFKQNPTNGTGFLKPGRSIPPKVDTSAANRPFLSTDEPTPVSASPSQSLAPMIQSVGGRSPVQQFQQPLRSATAPIFNSPPSPEHLSSNLDNVSPRSATRPSAPTRSQTQDSRSNNDERLGPQKYAEADPRYAPVSPRTATTGGLLQRMNTIAPGPFDINRRKRPDGLAASANSHRRQQTSGSLEALAKTNQVGDTQRPSTSAGPRRSHSSIRSSSGSRSGIIIPKVPRTNGYGGFGPPSGEDEGSREPLTPESRASTFPLQNENQAPIRRPSEPSNPRTRTPSGDPVLQLPMGDARSMRGSQRQKTPSMSGPDLTRPLPPRGTSVLRPRNGARLGDAPPIPANLNLDAEFGVGNPYHTPTESSSSNNSRYSDGSKASSRSSPPLSTASTRRSQQQPSETLKMDILRVDLETSMTSTQPKELFSTVTPPRQIEQYTRALRPPPRLDPSHLSPESPTDLPIQGARSNPIRSPNRPDRNNNQRSHERSPMRSPSPMRPQAPPLHSHSPLRPPEPVQNTTRRPSASKGDCRGCGEPITGKSISSADGRLTGRYHKQCFVCRTCSEPFQTATFYVLNDAPYCERHYHKLNGSICHACDRGIEGQYLESERKQKYHPGCLRCADCKRNLRNDYFEMKGSVYCERDAFRRAQQGRSLGIGGPSSRMERRTTRLMMT</t>
  </si>
  <si>
    <t>&gt;1044_g</t>
  </si>
  <si>
    <t>MNPSTMDHEKPQAVFPQVYDFSNEPRSIPSPVTPDIDFLRGTPSIEEAVNVEGRRERRGESLWRVLKERHINMIAFSGTIGNGLFLGSGTSLASAGPGGFAYCILAAQELVAVSNTIKFRYDDGTTNIGWTIGENVDNAVWISLFLILVIIINIFPVKVFGELEYVFGCIKIAFISMLIVMMLILDVMKPRSDAYYHHIIGTTFWDSPYKFFNSVYFVKDENGDLQRTISGSIGSFLGMWTTIIHVIFSYVGMDIIAATAAESRALADAESMKMGVRKINLRIITLYSLAMLMGSFVVPRDHPFINGQSTSLGASSIFTIAVVEAGLPAAAHFFNAIFVFSSFTCAVNSTYVASRVLYTLALQDQTGPEFITRRLRQCRSGVPIRAVLVTSAMLLIAYMGRSGAPGVRLNELGGNCVVSCLIVYIAICATYLAFFQTLEEVKIYGNASEVQAAMYDRDNARYPYKSHGQWLKACYGLVSCIILVVFNGIGPFLQRPFDTRQFIASYIGIPVFIALILGYKMKKHGFKFGAWGPERSNDLRNTIQTTSETRKGRLELPDDGLFTKVNARTFGEWVWVWLK</t>
  </si>
  <si>
    <t>&gt;10764_g</t>
  </si>
  <si>
    <t>MSAGQATDNELQLKGLRVPPHPLDPLSITEIESARQALLKVRGADVAVRFRAIYLEEPPKKELAQFLDLEHSGKLAADTPRPARLAKVQYDVVRGDKKHEFTESWVDINSRKETRHRVVDTMHISPIVLQVYLLVSIFTEACFESTVYREAIAEFDLPEGFVVVIDPWPYGGDAEDNARYMQGLCFARDARSGNEDSNHYAYPLPIIPVMDTSTWEIVRIDKLATGGKEDGLSYGTHKKKVLAHCNPAEYIPELLPQPLRTDVKPLNVVQPQGPSFQVDGNSIQWQKWRFRVGFNPREGATLHDIRYDDRRVLYRLSVSEMTVPYGDPRPPFHRKQAFDFGDAGAGCAANNLALGCDCLGAIKYFDAAMTQPDGKGSLSMNVVCLHEQDNGIGWKHTNFRTQRAVVTRLRELVVQFVITLANYEYIFAYKFDQAGGITLETRATGIVSVVNIDPGKTSPWGNVVSSGALAQNHQHLFCVRIDPAIDGYENTVVTEESLTMPISKENPYGSGYEVRQTPIKTSKFFDASPMTNLTIKITNPSKLNPVSGRPVAYKFIPHPSQLILAPPDSIMAKRAQFAQHHVWVTKYKDGELWAGGEFTNQSKKETDGVADAVARKENVENEDLVVWNVFGLTHNPRVEDWPVMPVEIHQIHLRPADFFAANPAIDVPGTKNTTSVLVNNRSKSCCESGDVQQNPTSHMQGTGPDLDPKAEVKG</t>
  </si>
  <si>
    <t>&gt;7534_g</t>
  </si>
  <si>
    <t>MAAIPPPPPPWVVQLTSPPQPKAKSNGIPDPPGFTSTAVGGKKQQASSKVAVRVPPTAKEMDTLKLKKAWEVALAPVKQLPMTAIMMYMSGNSLQIFSIMMVVMAFKNPLMGLMATNQAFEKFNSEGLRAQLVMVKAVYVAMQLVALALGIWKVNGMGLLPTTRSDWLAWEVARDPLEVAIPAF</t>
  </si>
  <si>
    <t>&gt;4716_g</t>
  </si>
  <si>
    <t>MPPSLGQQMVRTAGVFQGLLALPIMVIMAGFTMAALYYTYPKTYIYDFISASCNAIFSAGIIFLVLIQRSKIIISKPTNLYIEIGKSVLASVIWLWLLIDTIINPQNRYYHPPKEKNARVLRAALSVFLLL</t>
  </si>
  <si>
    <t>&gt;3664_g</t>
  </si>
  <si>
    <t>MDHLQFQAPANWFESNCMTASDIIRELKRRYTFKEWKEVFEPLLGLVHTMALSPRLWTEDIFYVQLIRQTTNPPAKSLDILGRILCQALRVPQDCRRGLEKGESHNLLFFTNFRAIQVYCYHSAPEKRLLDSLLEKDFGFRVCQGDDNATHITYHQCTELAFDKVRPYIVWECIYPEGIDMEALSPRDVNAHIRMKPPPVPKAKPAVGGKLSNKEKDHPPPPPEEVKEPPSSDRKNGAIYKTGRLLGRGGFAICYEAHLAGTKHKYALKIVKSHMPQKKMEQKFQTELQIHSKMKHINIVQFHRAFSYEKCTYIVLELCPNGSLMDMVKKRRYITEPEVRFWTVQIAGAIKYMHEKGIIHRDLKMGNIFLDKDMNVKVGDFGLAALLMSGKDWQSCRRTTLCGTPNYIAPEILSKDKGGHDHAVDIWSLGIIIFAMLTGKPPFQSATADEIYRRAKDRDYDWPKLDTSENFISQETKDLVSSLLQEAEKRPDPDTIVQHPFFTCGWMPQSEEITPSLRDHHPEPNQFLSVGVRGGRTNLYLRNLKKLCEECEVGPWLRHPRTHKSTYRECEQEEKAGLTPIVPLRDDVVYRPFHEWLREQAAMVQGSVSDITPIDSKLDGSLRPTPASRNTNLPLLSSSRPQAQSFAAQQRARPQLPSRVTTARKPPQESTRPSALMFNKDLKVIPSKVETRVPEDVADVENRLAADLVHHLNAAEAERRSQDSDARTISLEAPASLFSPREKVEALPDTKPDRILERLRRLHTELERALNSRTTAIEPKTLPPSPPIVVKWVDYTNKYGLGYILSNGSVGCIFRTTPADDQDPSQGYIPPCCVVVRNAEHHLQNKSNEAYVDRHQIVPISGANIEFYENRGDKGLYRGRVSPKNFKVAMNERGEYTKSLTPGADKWDNRKRSKIVLWKKFANYMTQYGRDLDFPYDEALARKSQRPDEVVAAGNVITFYQRFGDVGIWGFCDGHFQFNFPDHTKIILSADGTWCDFYHLPLEAARDLSVKGEIPSSALDDRQHLSYPLQTLLNFMSKPSRSRATARKRPEIDPMIQGIPQANDFRKKVDFIRLIVKEWIKNGGIGNSDTSPEGRLKWNGQREVVNVTIPVKHVWTTVGACAGDVRLVAWFDPRKPNAILKDIQG</t>
  </si>
  <si>
    <t>&gt;2054_g</t>
  </si>
  <si>
    <t>MSTRPQVGIERLPARRMSNEPRESMNCKSCRKRKIKCNRLRPTCEACQVFQCPCIYDAVPKKRGPKTDVLEALLKRVDGLEKRLKDEKKSSSPRGEGVAEKESPGEAESQRPQVDTINVTSESAVYSPTPTSGQSPPSVHTDVLLDTYFSRCHGKVYYILDETTTRQRIQLNQIPLYLLHAIYAGAARYAPHPNGYHAAVRLSEDYAVRSRQELDIDDPSLECLQALLLLTVAFTAAGKGKKAYMMLSNAIGMVMALELHREFDLKARVTAVEREMRRRLFWSCYLMDRLMACGSKRPSLISDQSIFLKLPSWSPSPSALPIEGEFFQNGSNLQYHAGTGKKCQGSSGMLIDIIRILGITNKYLAAGGVKGDSHFPWHSLSNLSKIRQDLDVWASGTKVAFSSADTLFGQSDSSTLVLSKLIYHLIHVLIYRPFIPIDLTELAGTGQHQSWQIEATNFCFLHANAITELVELGTHDSSHSQLQLRNAYDIMLTPEGKQSPSIEWPAFVGYCICTAGTVHVHGAHYKITHDNEVFSASANYLSQEMQQLSELRYVWSSVQHQRETLQTIYACHAEVVKNLSNNPMRYSPIFHLEDFFDRYAELGTYFDSAHISFADILLDPTSDNYTGHDIYAGRTVNQSLTINGVNHDPSPAFSKRKGSTTRKKHLDLKLQRQNSHPENALITPDTPHLIDQTLSSQSGHQLLDNAGGMEKNSFMPHLTQPSFSPPYVGFSSDGVAHGYDPMFGMNGTANGSMYDGLTPSGESEGEAEKDPFLSLLEQLAENEGVRGGPSELDFFLGGASICADDDDGDGDGDDYVTDYIKLENF</t>
  </si>
  <si>
    <t>&gt;4691_g</t>
  </si>
  <si>
    <t>MAEPPLPLKLKSEGIDAEISASDSETQPVTREYIKPKWYRSTVYNALILGICNFLAPGIWGAMNSLGAGGEEKPYLVNGANALTFCLMVVSCYFSPILVKAVGIKWSLILGTMGYAPFAAGLYTNNRFGNEWLVLFGAALCGISAGVFWMAEAAIALSYPEPYNQGKFLGLWLSFRVGGQVLGGAINLGLNAQNNQAGKVSYNVYLAFIALQALGPFAGLLLNNPKQVQRSDGVQVKLAITGSARTEMALNTKLFVSKKFLLVIPLIAQGVYTEAVMFTFESLWFSVRARALGSFLSGIVAIAAGNLLGAFLDRKGISLKRRARGAFVVILVLQGAWWIWATVLVTDYHKNKPTFDWVDKGFGKGFTLFLLWVAGFQLNYLFLYFVVGELATTDAEVIRIAGLLRGTESAVQAVSYGLNSIGIIADVGGVYINFGLWALALLPGWLVVKEIGVSFGDNKLQREGYLNRETEAVKEAEKAAEKAESKV</t>
  </si>
  <si>
    <t>&gt;18284_g</t>
  </si>
  <si>
    <t>MPEVFRPGDRTYEYGVFDGSAEWITLSRRSVKGKMWRYNAKFGRDTSEILTRLKRNQDTAAQTSFESEIGRFTTYIQECLINQTSFTKEDLSISSAPSHGFEPWVERTSTKKENTHGLMLPPPGLAPSLVSLLETATPTSIIASAVATASSLTLSAALATAVALADHIPPPPNDPHSHEHGGPHGGPHGRPEGECELLGPFAILVQGALGCCALLALVYKRWRERPQRPIKIWFFDVSKQVVGSVLVHIANLLMSMLSSGQFTIRVPPTVVEQGGAGGQLIRRMMMGSGVHILKRMVDENGHFRPNPCSFYLLNLAIDTTVGIPILIVLLRLLTILFSYTSFGQPLESITSGNYGSPPKAMWWFKQSIIYFIGLMGMKICVLIFFLLAPWIGRVGDWALKWTEGSEVIQVLFVMLVFPVIMNATQYYIIDSFIKNQTPGDIVPQRLEGEDVAEHHQPTGRYDDPEHNGEEEEFFSEDEDEEVKGKNSGEGDSRESLKGKDNSTRGKNIGSGSVRTKRATGLVTHGEYDPIFDGESSPTVVGSASGSSRGLGLANKEVASDDEESKRPGSSR</t>
  </si>
  <si>
    <t>&gt;9240_g</t>
  </si>
  <si>
    <t>MAQSPSGAAGLLARQLKAIQTAKDLPGISCGLLKDDVFKWEVMLMISDDCKYYGGGNFRCTLIFPPEYPHLPPTLTFLDPIPFHPNVYESGLLCISILHPPVEDLTGYESTNERWSPVQTPETILLSVISLLHDPNDESPANIEAAKLWREEKLNGSKEFKRKCRKVVRESLGED</t>
  </si>
  <si>
    <t>&gt;499_g</t>
  </si>
  <si>
    <t>MQDKILLTYILADLLFLVSGALLVIFALTTKASNTSTPTVKSVANELLLETCPLNAAIGNAVLIFVTFLLSIPAMVLPTTRGWLKLSGYLTAVCGLFTLIIGLTIWFETLKERSLLADVWVAIPASTQSLLQEKFECCGYANSTSPPFVVDDMCPNAQVAAAQVGCIGPFSKYAGLFLDVVFTGAFGIVGIDAVVIFATAILLKDRKEKERYRVIDEKSGAGAF</t>
  </si>
  <si>
    <t>&gt;2873_g</t>
  </si>
  <si>
    <t>MGFDTSLISHTGTQTFEGIRTTVHSQLPFAFVLRNLYEEIGFPGRLKWPGISKNICEKRKYNVDTHLDFRKAIKDAVGLLGFMMYQEFDHGAWLPLFCIGQKKRVSKDHVYEYLGMKRILLGNPFLESKLLALNLAAGLALPVEILVSEVPKEQGGGTDISYNEPTIPYLPSTEETFQETKDKLDEKLKLVAERGGYTDLVYNCKGWEEGRPDVIAKSITSEDLVRKPPNAEIPTTSRSGKKKGSHPKIVLRHNPRQTTLNAEKTVACEDQDLVDEQLKKRELTPPESSPEKEEPVTMVIRTKGDENLVGEQPTKRVLTPPDSDPEQERLMNVVIRTKQLAILDPEESEDSSSSVVAAKTWKMGNTKWISYGAPGWETESDSESESEYEPKSELEAHESKKTKRSAETTAYAIFDPRIKRRVIEVLTLSDAEKEVLKTAAKVEAAEELDVKLRALVNHIATKVTSMTQDVGGQDEAPGKIKVAEKWFKKKGILSSRKGLEGTAMTWHLRF</t>
  </si>
  <si>
    <t>&gt;6094_g</t>
  </si>
  <si>
    <t>MGQVCQKRGAGDLAVEPHYDAPYSVYYYGWLPFGWPKHPQDENMAPHDRKGKGKERTSSISSSSSYPTAWSDWKWNEAERRKYEYAFERTRTSSAAVEPTASSSSVPRSDFGDGSSTRAATKTYSDQVNYSTATGAYPDTVSGLTETFAGTSLQDPSEIVVPRDAPHVAMRDASRKEEKFDKHYKRHLKRDFQLGKVFKMLWSEPKGSGGATEYTVRHNTYGEEFVEKVRRFVIVKIMAGHCICIPIMSYGDRGTTKPGVHPEEHTVIYTTEYPVYLKGEPKLAKAPIKVKPNSPQHKLGSSSRLNYAKVYTVEYNVKVWFIGAVERDCEWKLIAAYNEVHSPLPGGTAPLSSSPSYPNSTFNYSLDSGIGPSYQPQYSQYNAGTFPTAMTGYSAAAPGSFSYSPSVPASQSMQSVPLPRVATISYGPIATSQYQNTYQQPGEYSTGTHQDSYSRNPQYQDPHYQQRDRSWDDHR</t>
  </si>
  <si>
    <t>&gt;10273_g</t>
  </si>
  <si>
    <t>MAPLVSSILALIAPNPTYTLLTKFNVPTQNGLKAAVAVSFQASKTITSLYTLLLKTIGFEIWYMVVLLLVALSAKKPRPHNVSVANVIIWNTQNSPLDIIKLMFSYITHTPKYAFMWIVLAAFAWASSNVLSLLTTRLLIVNLSAPVTGSSIYVPDLAPASQSSYALRINQISTPSNLRAIGAADNLTTNANVSVSPAIVTTDASGKVFKTVDYSYTISDAGFGLQNASGLLLSVTGSCFTDYTWYSRSYSSMGIYEDEYRLFGSNITLTVSTVDGGPPLAFFMSSLSTPSSSNASYAIIISSLGRKSFTQGIDPWYSTIALSGDLAGAEYQVAAQRPVLNCWQNDVWSYKGKSSSINSLESLGALPSSLVTLFQRFLGQPRIVNLGQNLGTTALKSATGTQGRYFDAGSSNLQTDLERLVLGAYQATKNTLQESTRFSRQYPDIRNIMLGNDSLLLPGADQFVIYTPDAAALSLAMVISVPITATLLFGINLLLTMNRFSWGYVNALKAGVIYSALDEKDPKSSGWDRRSIAPVYKGHGDGNRTVVLVEKSLVRPKLDPERRLLSWDKVHEDKPAPSPTEDASLSAKTPEVDEHQVQNPPP</t>
  </si>
  <si>
    <t>&gt;5210_g</t>
  </si>
  <si>
    <t>MGKTPSSRSSTIVDRNNPDPVDKTPYQNNIDSTNEKLKPNKVPNLERVGSQNKETGANIFSEPEIEAEADLERSNVIPKSVSHGGTNPADFPDGGLEAWLVVLGGWFALFCSFGWINCIGVFQEYYQDTLLPQYTSSTISWIPSMEVFMMFLGGPVFGKVFDNYGPRYLVLFGTFFHVFGLMMASLSTEYYQLLLSQGVCSALGASAVFYGAMSSVGTWFFKNRAAAFGIMVSGSSLGGVIFPIMVQKLITRIGFPWTMRAAAFTILGMLIIANLTVKSRLTPRPKRVEIMEFIRPLNEPAFALVCIACFLFFFGTFLPFNFVILQALADGMSLNLSIYLLPMLNATSIFGRILPGIVADRLGRFNVMIITAGFSAIIVLALWLPSSSNTPIIIFCLLYGFSSGAFVSMAPSLVAQISPIREIGVRNGTLFLCISIAGLTGSPIGGALVGQDDGNFLYLQVFCGLAMVAGTLFFVAARWVQCGWKLKII</t>
  </si>
  <si>
    <t>&gt;10098_g</t>
  </si>
  <si>
    <t>MKSLKTWFLRRLKMLKSLSEESSEDEGKLRNSITTDEGLFKDGSHTSLSQHYNPQMRKDYAQPKVVAQKSSVSVLSTIPIILISRTTGDIAKTTEAATKAPVAKRVAELTRPTAE</t>
  </si>
  <si>
    <t>&gt;1491_g</t>
  </si>
  <si>
    <t>MTSADTVVADVNMHSSNLSPSNRKKRKHIDDDEAADRPALPQQPSIPAFNLTGASSPTTKSDEDGEWQTVERHTKKKLKKIPKVSSSNYPAIEFSSKDCRLQSYVKLSDLQSLALYILADGTSPQFVSVRHRNEIRKVVLLMVPGLEMGMFRAGNTNSPREHDHRNHKSSSPDDFYPIQLHQDKLPASLQKFANMFQYIWPVKTPGDDKYSKMHSPLHAMLTAPTPKSKEEKKASKSRKGAKPIEEPVGWKNNRVPITSFLLSLEELQENDYTPHPALFEDVIEKASHAEHRKTSGVSEEHGWVDTLVKDLSEGSPPDNEIEAGSITAGREALAMDCEMCMTGEGEFSLTRVSVLRWDGEQVMDELVKPAKPITNYLTQYSGITEEMLAPVTTTLADIQKKLLAIFNPRTILIGHSLNSDLTALKMTHPFIIDTAILYPHPRGPPLKSSLKWLAQRYLNREIQKGHGTTGPGAGHDSREDARTCLDLVKQKCEKGKDWGTSDSQGENIFKRVARTGVRYKNQGGSAVAIGAMGGKSSAAIDWGDPKKGPGAAANFPIGCHSDEEVKNGVIRAVKGDPVGEEIPAGGVDFVWARFRELEALKGWWNNNKGTGAPEALEESDLVPERFPQVESEPIKDSTSEVSKEAKKSENPFSSSSTPFSSSSNPFAIGSNPSPLPSEIPNKEGAEVKDEAIPIPQPEPDAEMKTTDPNPPSKLALATSSLASRIYEIYDSLPPCTAFIVYSGNGDPREMSRLQNMQTTFKREYKVKKWDELSVKWTDVEEQALKKAARRARDGIAFVGCK</t>
  </si>
  <si>
    <t>&gt;9881_g</t>
  </si>
  <si>
    <t>MAPKRKAAAVAEKRVKTFVARGEIGSDHEDAGIAMLGSPPRSTNKRKNGRNEKHEVPVDSVTEVLRLDQKRMEIEKKNNEIFNPSTPKKQKQSESTIDVNDTDKPPTPPSQDDSPSKDSDTTVSEESSSAKAAQLMRVKATPIMTRRRVYLPEPSHLRLRNSRVCCPPEIFDDIKHLERVHQYDRPAIPQEFLVGSSAVNMWDYNTAILEREMNTHPELASDLNSGRNGLKKRSCGNMSMNMLKLEARKRSKLDSEDAELLPREYQGDELRLYSTAIGIVENLQDIFEVKKNNIQNIQIIRQSIQLKLPLPPPEMKNIALGQIQNAARKIREQPELFANWQNRVWISQMDNHGCSFCWFECDYGICDERCWLPEEASCGYCKDCYSGDESFTFLWNELMRDKFRYGDRRHAPSMEQRLRIQEISKKNIPALKELVIREKFVQNASPFIAGNRDIPKPSGFRAPRRVASDSVAAPLQVSKLRSMGNAGPHSGIVRSASAGSALQALRAFQGENERRGCSTTTADGKLEGVNTDPQGEGDNIPKANSENSIQIALAGAMQTEGVDSQNGAASENQRPFLAEETGSNLHKIPGQKSIKEHQQPSSTALDATSSSDSPQPLANDTLSSFNASGDLPRKDLQSSPPGDQVTSGLNLHSQPAQNAVSSSNASTVASLLLEARFDHCKLPLGSMPSPPRRPSGSQTQIGKNPLPLGDSIHQVNGASPNRTSTAPSTSSELPQSIKFYPGPTFCRANPYRQVDVKKLRICLECKREKFEIVKHRHINFTLLVDLKAEPGSDPNAEWGRRDRDRDCKGEINTLLMAYDRLHIRNDAFLLRNDNYGY</t>
  </si>
  <si>
    <t>&gt;9758_g</t>
  </si>
  <si>
    <t>MATPNPARKSKPSGRFKSDPRSLKRKREVEDYDKLQKSIEELDLKAELKEFSDLPLSQVTLRGLEASHFKSLTDIQSKAIPLALKGKDILGAAKTGSGKTLAFLVPVLENLYRQKWTELDGLGALILSPTRELAIQIFEVLRKIGRYHTFSAGLVIGGRSLQEERERLGRMNILVCTPGRMLQHLDQTAAFEIGNLQMLVLDEADRIMDMGFQTSVDAIIEHLPQERQTMLFSATQTKRVSDLARLSLRDAEYVAVHESATSATPSTLQQYYVVTPLPEKLNTLFSFIRSNLKAKIIVFLSSGKQVRFVYESFRHLQPGIPLLHLHGRQKQAARLDITSKFSATKNSCIFATDVVARGLDFPAVDWVIQLDCPEDADTYIHRVGRTARFEREGKAVLFLDPSEEEGMLKRLEHQKIPIQKTKPRAKKQQNIQTQLQNMCFQDPELKYLGQKAFVSYARSIYLQKDKDIFKINEYDLEGYAASLGLPGTPKIKFQKGDDTKKVKNAPRAAISSDEDSDAEDAGKKPKKEEVRTKYDRMFERRNQDVLSGHYSKLIAADGNEEGDDQLSDTDEDNDFLSVKRVVPVDEDSSDDEGGASAAPTAKVISGLGKEPLVIDSNRREKLLKSKKKLVKLKEKGTKLVFDEEGAPHQMYELEDEDDFRNRGPAEIQRAKFLEEEAGRIREADLDDKQLVKQKRREKKEKKKAKEAAERAGEIDVEPTLVDTNDEEDPLALLASLPLGSGEEEEEEEQERPAKRPKKWFENDSADEREVAKKKRHVIETEDEPETLEDLETLAAGLLK</t>
  </si>
  <si>
    <t>&gt;6894_g</t>
  </si>
  <si>
    <t>MSTTTTSIETTAEDYRAIELVPVSHPIPTYGQKAVQKKVEIQQPQQEEEDDSSESPTNGSILSISKWRASVIISTVACINLINAMLSGILVVSLPTMARELGLSQDLLLWPAGVNALACGCTLLLSGSIADVVGARKVYLIGAFLLTLTTIACGVCTTGLQLILFRAAQGVAVSFCIPSSVILITSNIPTGTYRNIAFACLGAGQPFGFSIGLVLGGIFVEEISWRYGYYAGAILTFIVFILSIYGIPAEKITESQSFNTLLQRTKTEIDWIGCFLISTSLGIFSYVLSVLSSGASHFLAPATITLFSIAVLLIPIFIWYTRRQERLGRKVIIPPSLWSNNVFTSLCITVFTIWGIFSAVELFLTLFYQSVQELSAIQTSVRFLPMVVTGAGTNFLTGWLVKRVRADVLVLSSATIAALSPLLMAIANPAASYWTYAFFATACSPICADVLFTVANLVITSIFPPQTHGLAGGVFNTVSNIGNSVGLAITAVVASSVTMAKQGRGESATELLMDGYRATFWLCFGANILILVVIGFGLRKIGKFADYLSPEVHTVTVDDDGLLRGVSTDPEKNDALFVGYLPFSTVESLADCRTIQYSKLQELDRLGPGVDLLSYEDESGNLQNVAFKFNPFEKPRSRKMAWNELHILKNLPPHPNLLPLDRVVLEDVESRVIGFTTKYNLGGTLANPKVPFRFEWLKQLTQLVDFLNLELGIMHQDMASRNLLVDPDAHKIILFDFNWAASGKKGLLDGRDDVTGAVFTLYELITNNTQFVPWDRNMDMVQSISEWPRHRELDADVSTFREFLNEWVATRKSDVNADRYLNVPSRITTPDLPDPPTTMYLLRQERHWMERQFGRQERG</t>
  </si>
  <si>
    <t>&gt;9357_g</t>
  </si>
  <si>
    <t>MPFNNSCPLAKLPLEVLGMILSYDIGAESALNFIAAVSNNPTSSVPNRTSHHAEEALHQLEQRYPLNQENEPIYRVAKLKTLLCLRDLTIALPIEKFRAHILTCNNNLETITIDVTAIFTKVTGPLFYDCPRFGRRLTTEGQVARYEMCLMPERLFWIFKASIVGIHTFTMRGPISFDFETDDKAKRAITIQEEARAAVEDWTRGGRAKINTDSETLPNEFSVLADRSSKFYLEFDKLDYYIRYFSAYFGSPTAKVNIAQNQIDWTWTVGENGREFCLEKVKDIREFSREEIVTSFQYPEF</t>
  </si>
  <si>
    <t>&gt;2879_g</t>
  </si>
  <si>
    <t>MVSSSEKDLERPEDLQEEETTSLRELNHGSQNPNHQNQAPLPNDTGYLAVKEPTQLPTPSHTPSPRSTSPSLLVAPVASADFTRMPSSIPNEQRSSNTFEKAEKPSGTRQNGDGALLSSPSATSIALQPRGLQDIPEKTKRIRKLSVAKNGDVLRLPAAEMEELVLSPESLPMTSPAKSPLPGPLAPSPFFDSLIVEPVTLPLNLDNRKERNQQSTTADSLGIMLNANGSNAGRRPSNDGSSNRRPGFASRATSSPPVTSIRRPSFNRGQTGQISPKRKLAATSLRPETRDSGPDLFKSQNGATKSSGLEPPSPMPQSIPLPPMSIPTYLQLELSSTRPSPLYIYRPASSEYPYESSKIKFERLLNFLLLPPQLEQVIDFGSLACLDAWLYTFTILPLRFLTAAAILIGWWGQALGREVKYISDFIYHGSGRMWLRQRDRQGSLDGASRSRSVSSVSRPSSSTAESLQPQTGRLPEAGASHAAFENVRLEPERRSRQGWGRRHRRTKSQPSSLSAYHKADLLQGAVIICSCAILMRLDASRMYHSIRGQAAIKLYVIYNALEVCDKLLSALGQDILECLFSNETLERNVNGRSKVLRPLGMFVLSLIYNVVHTTALFYQVITLNVAVNSYSNALLTLLISNQFVEIKSTVFKKIEKDNLFQLTCADIVERFQLWLMLVIIACRNFVEMGGLAMLGGGDAFRDASAPAVSQSIIPNSFTVFPSWIGEILSPFLLVLGSEMMVDWTKHAYISKFNNVKPSVYQRYLDVLAKDYYTNAFVNQNLVKRLGLPVISLSCLFIRSSVQTYHMFLATQLPPSIPSTATALSVESAVASPATTAALEHFDNLIRHALGRSTFGIANPEATTPWYLPSADNAIAALTMFIFFLGAFFVLLACKLVLGMLLLRYARNRYRSMKKREMQSYDTEGRRLGGWGMTEVDEDKKRWIYEDDLDGLRKKMEKERAAKEKSEKTAVGQDFSKISRYEMLKRIW</t>
  </si>
  <si>
    <t>&gt;6017_g</t>
  </si>
  <si>
    <t>MSVVTKTNSGRSWHLFLQYFSRSSIQFSALRQPWRALLVISIRGAFPSDRYVGEENTDALRNSESLRQRVWDLAASIHLDGSEVLLASPASVEEDMLEAIDLEGRGMGGSEGRI</t>
  </si>
  <si>
    <t>&gt;8033_g</t>
  </si>
  <si>
    <t>MKLIVAGATGFIGSEVIRLSLQRPDITKVIALSRTPLAPLQPEDGADTSKLRNVIVQDYGDYPDSVKREFAGAGACIWTVAITPTKARGVDFEEVKRVCQDCAVTGLKTMHKAGVTRPFRFIYISGSAAERDATKKPVILPEYLLMRGEAENRLLAVAAGSKGDLEVCVAKPGWVTAPTFTTRSIWAFATRLAISMPSVTVTEFSATMIDQVVNGFEKEPLMNEDLVRIGRRVLKTSL</t>
  </si>
  <si>
    <t>&gt;4183_g</t>
  </si>
  <si>
    <t>MFESGKHDLAPEALNNVMAMGSGNSLFVAECLLQDPLDQDRSGLEQFTGIQRILGSLDRPGMVMLIPPQAPKVREPDLNRWKLVQQTEFDGVPRDCFQKTSLHLKFTEYEVPLAISPGAVDAEIFMLEAIISVHEGREWISDLDVLGSLLNTSAKYLPPCLCEVENHTETFGPKLSEVLGSHARSITNWEEFLCCKDNLMSLEIGILRTSNNWLARLAALCLSGLKGYKILVLPKAAMCEKCGDREIKGNQWEGEFGILTDLIIT</t>
  </si>
  <si>
    <t>&gt;18301_g</t>
  </si>
  <si>
    <t>MGGKREHPRPSVSPPPPVRPTCSLPEPKSWFFTLRRKSSLEKLGITHIVSVLRYDFKDFEDWELYEQLGIGVDDVEDENLLGEFERTGAWIEEALKNGKDGKKGRSRSVAVIVAYLLRQYPQHTVSSALSLVRESRPMAEPNDGFMAQLELYKEMGCPRDIDAQPKYQRWLYQREVDLAIAVGMAPDKVRFEDEEVQDEEEESGKSIELRCRKCRRTLASSPYLITHLPPPPKGSIEPATEPISSLLPSPPHEACTHHFLHPLSWMRPELEQGLLNGRLECPNPKCGAQIGRYAWQGMKCSCGVWVCPAFSLQKGRVDGIVKRRDGTPARESKGSGVGDGSQATGGGGIRLPPGMRGVQNL</t>
  </si>
  <si>
    <t>&gt;2656_g</t>
  </si>
  <si>
    <t>MATAGDRPYDPYIPAEPATGGAGGQAAPGNQRTAALQAQIDDTVGVMRENINKVSQRGERLDSLQDKTDNLAVSAQGFRRGANRVRKQMWWKDMKMRMCLIAGIIILLIVIIVPSVVASRR</t>
  </si>
  <si>
    <t>&gt;6012_g</t>
  </si>
  <si>
    <t>MESLFNLPLPFQRRLTKMYTDTKNSYDFVKEPVQRAEDPELLLLHRKLRIQKDRLVSWGLEWSDPSQSPDIDESINKAGLSELVGSIMSTIKEILAEAEPLWQSSKRLTDEKGSSGSDRKVPLIMWDKTRFQDLVRDLTMSIDTLYDLSRTRQSARKLPPLKTSESYGSGQGKSPSTEERQFQSSRMQTPHQIDPKSLIWPQDLKTIPASMLASAKTSRQVVLMRRPVSPYDSRKYGSTLPVVPILLEYAPYDPIYTMTGITPSMTRFEKLFAALSQNYISSERTLSGLLNLIGYFEEPERSRFCLLYALPTNFGPVDIESPRIPSITILSDLLYSQTYEPSLEVKYRLAYNVANAVFDLHAKGVVHGNVVSSNILFIEPPPQSRLDLSQVNLRQSTLASFDIFSDNATDNSDTAAAASDPASLYKHPLDPRITRYTHLTSDSKSLDLYSLAMLLLEIGLWTPLHDIFPAISAIPENTTEAFKLLGARCGNLYVKAVQACWHAPEDELSLKARPDVMHQKVFWKVSKALYTCCAIDLNAEDSEENDELPPIPASPMLSKTPISQRSTFGDLKSPSVPSLPSISTPRPAYPERSPSYGKPLGSFTEKMGWGEVHTPVKASSPAPKLVKQSKLKPKLRTYPSIPIAEEHLDFWHTAMMPHINHILRNFYKKYPESVEISLESIGESSSTAKPTILVICTNVDKVRSILKKSLVYDKTVFGLKVCRGKVIRSRKNGPRRSMANQGYDAKPAHAGHQERPNNGASIGAYVGEQHLPPVSLGGLVIIDDKPYGMTVHHMLDEPLDGEDEEEDVQDTHILRSSAQFLDMPDLTRSESSVYSSGEEEYMYTISDYESDFSSSGETTDEDDIEDSDSQWDSEMEPGDVKGIPQGCGESYLITQPAIDDIPSDFYPDEATRDEDHLDSFQLGEVYASSGIRRRMENDLVHEIDWALFEFSEDRCPEKNIIENGSRYCFCKEGTYPLSVVKTKELGGLNVHCIARTSGLQTGRILPAMVIVKIYGRKTPSSSYQVAGKLGVPGDSGAWVVDNEEGRACGHVLAWSTRKKVAYICPMEVLLKDIGETLGARSICLPGGEDILEEIEGGKERYTMIPDVADEISVILRDLDLQGQQARAEQEAAGLEEQLTVVEGGPGVGVGEKSGLGVVKRKAVGTGVSSSRKGSEIEMLPLGTTPNDEVGGGMDKGTRGPRVQSRALWGDNSTKGRRAKLKA</t>
  </si>
  <si>
    <t>&gt;6389_g</t>
  </si>
  <si>
    <t>MSLEASSSPESILIVGHGVFGLSTALSLAQRPSFSHSRITLLDRSPFPSPDGSSIDTSRIIRLDYHDPAYARLASLAQTTWRQLPPSIYSESGLVLVANVGHQGEEYVRGSFSNVKILEGEHITELKDKTEIEAAVGTGGGSGTWGYLNPKAGWANAEAGMLYLHDLVASTNRVSFHHGEATSLLHSSQNNRTITGVRLKDDTTLTADLVILATGAWTGKFVDLRGRAQATGQALVYLDITDEEQERLSKMPVLLNMSSGMFIIPPRDNLLKVARHAYGYENPTQIPNPTSPTETISVSLPKTSFDDPNISVPEEAETACREALREMIPWLGDRPFCKSRICWYTDTPNADFLITYHPDYDGLFLATGGSGHGYKFLPVIGDKIVDCIEGHFPLEFTKRWAWPTQPVETVLTEDGSRGGRPGLILEDEIRKASTLHHIT</t>
  </si>
  <si>
    <t>&gt;369_g</t>
  </si>
  <si>
    <t>MFSRNPNKSQTESFSRRRSTKGKGSSFRDHAVSKNRSERTSRRPPSEETANPLGSTLTSSIITLVVGREQRLFAAHEDVLCISPFFAAACRGQFLEASTKRITLPDEEPEIFSSVLEYLYKGDYYPRLVHNKKRNSWELETGEGGAGSVESTIYHHGVEGELLKDTVIYCTAEKYGLDELKRVALRKQGLQSGIQCSTILTSARYAYANTPDTDSKLRAHYLALIIRSRGTFKRSGTMQMEMHAGGSQLFFDLFVALCNHVDDVASIASSPRSVRTHH</t>
  </si>
  <si>
    <t>&gt;10716_g</t>
  </si>
  <si>
    <t>MADSMTNTRVEGSDFALTELSINVIPPSHMEGEGLETPSSALVRSPPSSGNTGNSSQQLNPNELNKPRRLSSFKDKLRPTDYFNQGQRPTPSNTAPPETSSKLSQPPSQSAQSSSDKIRENVVTPGIKRRTFHISDTTPGSDLVDVIVVYMFGSDVNDSDVSIFVENEKSAPPSSSSRPVKNPEANLAIKKPSSPPTGAKAITKTAKAPKKAPREGPTNKASKDPVASQTATQGIQVEGGATTHHRDIQQNLATASAAGTIGMTQLQADPTTDMHNKPLPSEPAKGIAPIPPQASTQPASKGKVTQSPRHLTNSNWLAGKDMLPSFIPGSHIEGFGFDLGAITSKARIDFDGAASSLLDLLIKERAARDLNPVVFIGHGYGTVVVEKLLSRQYEKDSDGWKLVSSTAAVHLFAPPFEGSNELIRWTQKSFKVENKLQLLGLGSGDQQLQDAWANFIQTLGQPGGAAGTAVDMANIFVSVYREKRSSISATGRAEDKLRSPSMAEESKKKFEGSQKYFEAFQQTSKEFDQIAAFSEPKDPDFVSISERIKTAIQTRQLLGAAERGDEATLKTLRASSVNVNLSNRNGRTALLVAADKGQSEFIKALLSSPNLELDHQDNLGMTALHLAVKRNSTGSRDTVEELLRAGADMFIVDEAQGVSFPWRQVPSNKIDPGIIQLFRNPPLVEGPPVQTEKRLKKHFLQPDWEVSCRTSEIAVTELFFVPDTKDGNPEKHHTLYSRVEDLIYKDKSVDDIFKAARPELTTKPLPKPHCRWYHIPANNMVWVEDLFAKLDIQTTPWPRHYRNGLFPHSRRMNPEASVLPNLNDSKDKPNRQVTAILMPYISYEESSGQKKMSEVIHTTWKGSKSSTSPENHLGPILVDFELERDESGAEEVVPKGSLEVTVNSTREARNVAAMPGTDIRETTVLESRKAEQDFETTISPEEIPASIVPTTGEQDRQSVIEEDNIFDHEGLDGVRRNDGYGMNDGDGMNDELRHLITAYLKYDPPLHPRRTLDQSYYHMLADTSSRDSDQVVARRAEKDHREKRGPESGSTKQNAEDCKYNILMVDQLWLWFVRPVEGSEDLPIVITSFPSRQGVKGKNTRIIDDLRGNVLKSQLRHTREAIHNPFHLISRILTLCCKTLDRHQHIESMQFVQLFQSTIGDAEAEETSLFEDFRAITEKLYCLHEQHPDYQKTRSKLLKDLLNIRRESKLLKDITDVLDEIKMIQAVLQDGDVVLRSIVDGHSHIDLDLDDARRLLDGARNDFGVMETHAKDVEQGLNHLMGLKQMQANLWETRSSRENADETARQGNTLLVFTVVTIIFLPLSFMASFFALSIAQFPKDASGNTKWPLGRISGLLFGISFAVSLLFLFVAFKITLFTNPWKTMRGKFLRRLFLWLVRWVRYVPIVVVRRIGYTCYKRVSSNLYHFETERDDAFDCRGYTRRVWLEGLRWNLKGGSVFEVPDTPDESEGQDTEKPPKTQDGWLFSDVKSCILGGPEASDPDTKPKNIIFFDDLEEYGELLWRKWPSDPSFPEEKGRYKDLLWNVDNNDPHWRRRSANYRNFICSLWWADEMENRIDRTVSRLLGISATLRSWY</t>
  </si>
  <si>
    <t>&gt;292_g</t>
  </si>
  <si>
    <t>MAPQYSPVNNPFNGGSSNNLLAQQQETVQHNNPFQWSPYASNHGLPPSFPINYIQQRPPSHLMQQNHNEGRTMAYPQNSCQTYVEEHHTRSPPIKSEPLWSLPINSPSSYAAPKETKTISPITPTNSSNEVDFGTEVDTLMKAIQAKSQSVQPQTPGNQSTPVVGPLTPYRQPISPYGQRKANLKLTQKELQDENGNGGTKSSKKRYQCTIENCTMSFNQKTHLVIHGRSHTGDKPYPCKEPGCGRSFSQLGNLKTHERRHTGERPYACEICHKTFAQRGNVRAHKIVHNPARPYTCQLDECGKTFSQLGNLKSHQNKFHISALRTLTQKFTSIKNWDVITATDKALWEHFATLYKNSNKGIKGRGRDRKVGTRQGGGGVWGAAIVGGDSAGWNNGSRAGSNGWGSSSATSSNGSGNGSFDDAPSERYEEQGQRGVGVSSGGGLPFSDRIAGY</t>
  </si>
  <si>
    <t>&gt;6892_g</t>
  </si>
  <si>
    <t>MALEHGNPADLLPIHWKSQITAWYAEDTPSFDYGGFVVGDAERTATLYGKSKGILAGVPFFDEIFAQAGCTVKWHLEEGDLVDPSTASSGGRVVVATVTGPVRKLLLGERVALNTLSRCSGVATKSRTMLELVRKAGYKGILAGTRKTTPGFRLVEKYGMIVGGVDGHRHDLSSMIMLKDNHIWARGSITEAVKAAKAAGGFALKVEVEVDSEKDADEAITAGADIIMLDNFDGEGLKATAQSIKQRWLGKREFLLECSGGLTTENVSTYINNNIDIISTSSIHQGVQHVDFSLKIDH</t>
  </si>
  <si>
    <t>&gt;7100_g</t>
  </si>
  <si>
    <t>MPPRQRTFDLVPTTLVKSNGPKPPMTSKQAKKAYQKANRVSRVSRAEQRRLDAAELQKQKKEYERERAWAKAKAAREKKTNKEKAEREARRKMGIPEPSKYVRASQPTIAMFVKGAGDRKRSWKQMESAAEDSEATMDENEASDKDEAEPPAKRVAVVDDSEETCDDMESSPDVGVQQLANLDTIAEDSKAVLDGEELMERIAKVGTQPPAKAMSIFVDDSDDEFGDFPSLSQAEFLEKIGSPMICSEKPTDNIVGGVIEDVPDLPDLPTMKPPSEEEFPFDDDDDILAAMVTTQILSEAISAVSKSDAIEPSAPDISSSPPKQDTPEATFNPPHSLAKKSLRSCTSNRQRGAEHQIPTPMVRPVLQERSANMPPPRLPNKKIKTIPSAYMPGTSRSYRPGATLRTNAKASAYDPPPAIQDVVSEQIQEVLKDVDDFDLPSNTQIAKELSSPAKSEDSDDYDLPSNSQIARELTCSPVKSAGNPNYADMFCTQDLVLSSQDLIEIATPSRVPPRPQNIQRKSATVPARSTFDQKKKPQFKRRFFEEKEEDLVQAAIHESIISDTNFPPKNMLKPGLNKTSKNNKEGSEVHTCPSRAPFFQEKEEDLYHAAVRESKKVSGPMTIDPQFQKRNLQRRNYSQGYNNDSTTCNKATSNKEAVLLPKITTAPQEQKVPIKGFPEKKLRTLTRTQSIVTDYGDADFEASFEELAALC</t>
  </si>
  <si>
    <t>&gt;5720_g</t>
  </si>
  <si>
    <t>MATPGKHPAQVVATPPVSTPFSTSNHPSHLAFSPHGPSPQQLKKSPANSNTMFGYQSGGGHPSNSSAGLGYDSPTAAMALGIPTGLESLMDIPTPGQLNLGHLGHMNGLGGKVEEDERWRRLGVIKDILKTSKGRLSEAGMERLTRRAGLEFVWDGQVGSNSTTRTLIIAGKALALDIDFENNIVKKVSLQFPESAPVVTRHTDKAGDILLRDLQFEGTEGPLTKMLDRFAANLERLAMLDRLSVIPELNCHEAIAGVYVSLEKLHRWEVERLREQEGNAAKGEEWLVREAMCTRSGKPVMHTRGRLGLSLDYWQERRRMGGKDAKGNEAKTWSILLECAPIPSELLYLPPPAPSLSVRISQDWISTEIQKINPPVEEVLQAPENAPVLDWLEPEATMVPNADEPKTDSVEGVDSSASHRFPPQVMFMAKFDPPVILPYSTAAHIFNTATGTSDNLLSFGASVDSLMFPRDQHEKGDSESRLITRFRDVPIYSKDGNKSTVEHKSRLRIEKMDYGWTLTELPFSHPKHLVEILPILRQYAFLSTVLNKSFGPDTTSESKNQDKGEHKDGSNKSDFESFLDPIPVPDDRDVRIDVGLQTNPPHLLTYFSFGERTANIALRVGLNGVAVVVSQNVIAEGDETRDGKDEGKGKGRRLVGADVGRMLEMVEDLGVWSEFIKKRLA</t>
  </si>
  <si>
    <t>&gt;8106_g</t>
  </si>
  <si>
    <t>MAAEPSKQDPLILLRQSISSGSAFIPTTVADASSASSVDLSLAKATFLQFASPAQVSVPLTTPTRFISSSKPVNLRSIYFAWLKRESAIPEYNASALALNAELSEAGGAGGEVQNLAFVERLDLITWLEGASEESEYIKPLASETKSAIASAQVASGAKGGIAPVTSSGAGRPTKTIDPRLAEIYNGERKMGDRNSVLRGIKPTDFSHVRKLAAPFNARKAAQAAAANVNAPLSHNPKAPARRPDPIILLSPSASSLLRMSNIRSFLEGGVYVPAESSSATSSSSASILNISRLLPSIDTARPIRFIIVDTPEQFKPEYWSRVVAVFTTGQQWQFKSYKWQQPQDLFRHTLGVYVGWRGDLLPDTVRSWGRGVLSTQVDKYNVGAPAASRWRDREVVESIWKAVEENMRNRGWRRDSGPLNNA</t>
  </si>
  <si>
    <t>&gt;8856_g</t>
  </si>
  <si>
    <t>MSSRKPHRKSRTGCQTCKKRHVKCGEERPSCNNCLEYEMQCSYLLAPAPVTARCANRDNKISSIASSSSSLNGVQDGVKMVDPMLLKPSSAEQDLNTSDLELLHHFSTVTFKTMSNVPSEQHQWQTTIVKIGLSNLFLLRGLLALSALHLAYLIPVRSLHYLIKAATHQDIALSQFRQELSSINNVNFDALLAYSCLLPIQGIAIAASSSFQTHILSQEPDQLSAFIKSIHLLRSVNKILLPSVSEYPTSNILPLLQITNQPQLEASVFPGMEFFEGLEAKCTNYTNLISSFGSHPHANIYRSTISQLKTTFAKVSHQNNKEKFRVGIILIWTILVSDEYISLLDERDKSAMAILAYFAALLQDPDCENVWWLEGVGSSLIRAINRELGKEWEEVMGWPNMVAESV</t>
  </si>
  <si>
    <t>&gt;5205_g</t>
  </si>
  <si>
    <t>MQSYENTPISPIKRLGVSLNIDTGYNKGKGREMSPPGTPQENYRLGKSNSMVGNQALKARNGIRETFLDDITPTNPRSNRDNEQEMSRTNRDSHDLSLSPRQVTRDSLVDHMLLSLDQFSFGQEEFGRQPIVEEEQLYASLGDESYQPTSNFASRNGRGAGQHSFSYSSDYDNADDSSRYSSQQSRGRRSNSSSNFQATTGRVEGKRNGTGANSSFGSSTFGGSRGLPQSIPPRGTHSHSGKGSRGSSSVNSLDLGYAQVTGSQRWARGLVGRSSSFDYGSDHQMSNTQSAPMLHTNNSTVFNPYDYDAAPTPTVPVGPRRIRPPSPIMIAEPSPIEPAPHRVERKRSTRSSKSGYKGKLSGNSSGRFDYGHGPNLPPMPAFIKGTAPAPSVGYGKAKEAPLTSPSLFHAPKDRPGFFRRVFGSRSNAAHAPEPPPPSHGSTTSAETPDRPSSKAHHIGNQLRSQHGASPREPPPTPKEHSHVLSKKSSSFFRRRKKSVSEAGTTVPLPVVPPLHLQAENGPEKVPASPVSSLRLVMNPYLRTPARSPIDLYPREEDIDRQMNNSPELHRTVRGFSPDYEPDKSATIRTVRSNERDRAEPNQSSQQAYQDNLGADANRSDNAREEVETFLQDSSDTDRDTTLTNTEPTPAAVLEPASYNNDSAAASSSIARDIALVAEYERVYSKQFPMPPKLDPSLLSPAVADAPRSPTEPKSNLKNTVVSMPAKDEAWVMLTPTRAEEKDNRIWLEPSSSEEDILGPTNLTLLPKPEESSKRTSSSTDTVYKSATSLPIVQVDGEEPSGSPPRKLMTAAEALKSLDPEVAAATEADIPDASDRERAQKIYDGNEDFIQKERAATWLGEEGETRARTLVAYMGLYNFTNLNILAALRLMCGRLLLKAESQQVDRILVAFSRRWCKCNPDHGFKGNDIVHTICYSILLLNTDLHLADIEQKMTRSQFVKNTMPTIRKCVADSVPDAFDTRPTVLPGKGSAFSSDTNKDNLKAERSSIEVERPSWRTSFKPLPRTDQDGNIPTPLNYDTPSDDCGPLVKAPFHGTMRTWEVQVEIVLKDFYNSIRNERLPLFGAPVEKPHLQAPSTNTLSVFANGMLRRSPSVLSKAPSEAHSYARGRTAETVRVGNGKWANKNRSRPRLYPGSTMGSSRTSLDDQASMWSPSVSSSTWSKYSLGKTQTSMSVDSFASSMPQGDYQQSIGFANALSQAIIREETIGSIRSGGSDHDELRVTPLLEDESLELAGAPWAKEGIVKHKHHLEALDKKAKDRNWNEVFAVIEKGYMSLFSFSTKNTRNKSKARTAGGVVGGGNWQDNAESLGSFLLRQTIASALPSPGYSKARPHVWALSLPTGAVHLFQVGTPEIVKEFVSTANYWSARLSNHPLVGGISNIEYGWSDAIVNNALVTAINESTSRSSISGARTSIQSSLRSSSDHGISSGGSIRARLPGDKVNISDWTPPTQSMRASNLMEQDQLRTLTDYIAGIEEDLQKHNQLRSSMLLAFTPRHPNATKAMANWEKKSSYLLREIIKFRTYIDCLNAAEISKQNIYAQREAQIALEEEDDDEGNTTLKAE</t>
  </si>
  <si>
    <t>&gt;8937_g</t>
  </si>
  <si>
    <t>MDAFVSRKKRKLPVSPCPSHPSTNEISALIAPDDDDSTDLKLALLSSLHPFTEQSLLLDLLLAHDGSVENASASLSSPASPPRKPKAATGYQSSLSGFMAQTGTGDTPAKRIKSLVKRGKTLHLYDPVDIAEQTPCSIIHNFLPPEEANALLEELLKEAPTFEKQTFKLFDNVVQSPHTTCFYVESYEEIQTQKTEYVYNGASLTDIRQLTPQMRDVSPKVAAAVNIEITKRIKTHYPNGQKLKFQSSKAWKPNAAFVNCYNGPTESVGYHSDQLTYLGPRATIGSISLGVAREFRVRKIIPQDSDQTSRSSELADQEAQISIHLPHNSLLVMHAEMQEEWKHAIAPAQTITPHPVSGNKRINITYRHYKESLHPKYTPMCKCDVAAILRVVQRKKENWGRYFWMCYAGNVPGKEGCGFFEWASFDEDGEPIWKDGLPKGQCLE</t>
  </si>
  <si>
    <t>&gt;4488_g</t>
  </si>
  <si>
    <t>MSRSSLFTTQDRTSDPATLTTPNSTVRVLAPGYTSTQFPGRATPVVVRALELDVYPDVRLISSEIQRQPAPYPQTDQQSVISATQDDSFDATFHSCADGDDIVEEREDAHAPQRQFPMPGGSHYNTRTSNEWRIERENVRPSDNFQFEKLFLDDGPYADSPSSNEYVRRPVIGAFGSDQEFTNQSAAPLQYEIAHMYPYSEEDEDIHTYRSRSSTPDVNGPSHCSAMVLKHPKKLCFLINEEHGQANICMAVMYELILRRKYEVHVISWSKLEETVKSVGEFALTNATNEEKETFQPRFHALPGMGMVQSIISRSSGSLPCQGRGVKEYKRIFKEMCWIFGNAAYNQSYIESVAAATALLVMIRPKLVVLEPAMSQGFDACQRVKQPYIVLGPNSLKDCLMFKQGLWSVLTKYPAFCSGFSYPVPRSKVCQNMKIFFKLIASIRSSEELKSLNAARHAHGMSGPLALTEVYRKDRFYIYASCPDTDFPLKNIPMNIVPCGPIILPPLPVPTDRPIHFHEWLQNTPTIFINFGSHYKADEQFATEMAIAINKILSEFPDTQFIWKLAKKGIYDISHLLPDQTSHDQVHIFEDWMDEEPSSILESPQVVCLVHHGGANSYHEAVAAGVPQVICPLWLDCIDYAARVEYLGIGIDGNKKVGFPIEANEVANAVIRVLIEHIGGEEFDTPKYMKVRARALAEASKRYGGRHKAAGTIVDIVEILN</t>
  </si>
  <si>
    <t>&gt;3368_g</t>
  </si>
  <si>
    <t>MATGLPPGTVTQGKINYTRSRAWNPNPEEDDECTLCHSEEHACFPDEHSEEDENAEELREGERYRDNDMHVSGGHAVESLGNIPRPDHHGHWIDGKWVPDGFQFQERVDALGFPVTPPKKHKVCHNPGWMNMLLPEPDIPDFSIVPSNAPRE</t>
  </si>
  <si>
    <t>&gt;7491_g</t>
  </si>
  <si>
    <t>MTTALCFGNRRRARSLSSLERITRLDDDLVQLRKRYPPPSGPEIDRLQYHIGLQNFGIELQKAATAIFPAEQKSRYTKIDVILLSWEDEDFNLPVSGEIKDLDDIFTRLYGFDVEQWHIPTNDCHNKLQAKILQFLGSSDSRHLKIVYYAGHGKLTNHHQLAWTRQVGPKTI</t>
  </si>
  <si>
    <t>&gt;18318_g</t>
  </si>
  <si>
    <t>MGPPHHEGGAGPFEGGRNGPPSQGGHNDGGPGGHGHEGGGFGGPGGHQGENRREGGGHEGQGREGGEHRDGGDGPGGDRDRREGEHGNRGGPEGAHGGGGPGGFR</t>
  </si>
  <si>
    <t>&gt;4866_g</t>
  </si>
  <si>
    <t>MATTDFRPALIIVDLQEDFCRPNGSLGVFQGRETAVTANKLLDLPFVIKIATKDWHPQDHVSFASNHPGKRAGVDFTTVINPSNPAETYETRVWADHCVQNTKGAELIPELHAEKVDKVVEKGKRKEVEMYSAFYDPFNNPRVSDSGLAGLLREKGVTHVFVTGLTFDYCVKSTALDAVKEGFKTYIVAEGTRAADPGAWNAVENELRRKDVVLVSVEGAEVGRVGKV</t>
  </si>
  <si>
    <t>&gt;7818_g</t>
  </si>
  <si>
    <t>MAGKANTTAGKHPITIPPVRPLYRFAATGLGASMWFFLMYRAKKDGPALLGWKHPWEH</t>
  </si>
  <si>
    <t>&gt;5901_g</t>
  </si>
  <si>
    <t>MQSAEKAMRQVDSRMWTLLKTCRYESIRVSSSGPTPSPSPRPEIFPGSDVNEFEPKNLKDAIIQKLGPLTPEDILSAYCREIEPWFPVISISRLQSQLPSTWDEASLDVTLLCLSIILLTVPPEAANEFSEFKPLYRFAKNSIASTEGLGINSSLTLLARILVTLFEVAHGFYPAAYISIGATVRAADAFIIYPGLDAAPSHFDDAIKREETALTWCAIIILDRYIAIESGPQPPLTRSRTQYFHDVLKPTMCPAHRHAQDRTNPISRLARVLEASSLLDRIHTALHSPTAEYAFNMEELILTIQTINSLQTIQKEEIGDGVNLYAGGLSLLDTAVLLAYENGSKVPLMDEISENCHSLASTSLIAILSTITSKIETFALGTQPLDLNLLPPFVIFLVYKTAAVVTDRLLAGNDSIEGLRQLRILRNFLRIVGERWLACDRYLKLLNEDTTPRILKAVEQG</t>
  </si>
  <si>
    <t>&gt;7409_g</t>
  </si>
  <si>
    <t>MSYSKRSSQRRSFTPLAGEMPMSAFRKDLFDEIGKGGYIGGGEKALSLRSGGGSRRRSGQRRSTSLRVRLDRDSTGGRSRRSMGGGEPRRTKYIRPTGSELVSSKHPSCLGLPPTWNYIHDRFIAYLATHAPLDKNGRVPRHEEGRERWRTEDIVRELGERFEELEGTTIKVSMIEKRLALLDQAGDNDYFKIPYGAYRYEEWGRGI</t>
  </si>
  <si>
    <t>&gt;9935_g</t>
  </si>
  <si>
    <t>MTTREETKQWMLQAWEACWSPDLAGMSEFFKDDVELSAFTPPKQTTWKSLAEWKAHLKSIHPIISCKSFDIERVDIINNSDDFYAAWSAEFELKIPGQEGGMGGKGIIYCTREGGKAKIWTTYEDPTPFVRMALQGQMPSG</t>
  </si>
  <si>
    <t>&gt;9784_g</t>
  </si>
  <si>
    <t>MFAQRQNHCSGHPNCQSPAELNSPRRGHNAPHAPGSRCQSCSGHRPFVSPQHGFPGRNGERIGHGREGTVIIGWPGALRRERPTKYIRPPKSHADSASGTGRADAARRRPVMQRGAPWPHHGISDDGSSGLMDAQSILGGRELGIDAGYEYGYGRLIRGRVNQHQYPHSPLMTPAMSPGFRPRHPFLTPGIASPRSPLSESVRSDETSRLLRARLPEGLGRRANYHAPYVEDYESQLDAQERLGRPAGLRTIVPRGAGEEWYDDFDEEGRFDDGW</t>
  </si>
  <si>
    <t>&gt;2000_g</t>
  </si>
  <si>
    <t>MAPSFTIDNASDFSPVTSTTKSVSPQVRTLLLAPPSISSHEEKLREIVSAHDRAFTDLQMLDRLSAGFVTLPDATYDLILILTDADSTRTESTQLLDRNLLEKIVQAMKLGGKLQAQDGTFGQVGNEVQEAILVGLIAEGGVMVKPDYSASEAIPLRLRRKGKGGAVSNAGPAVGTAAVQLNGKRNNIDMAPSKPAGVGFVDFSDDFGVPIITGEDDDDDELIDEDSLLTEEDLKRAVTVPPECIARVGKRRRACKDCTCGLAQKIAAEDAAKREEADAKLKTLKLSADDLAEVDFTVQGKVGSCGNCSLGDAFRCDGCPYIGMPAFKPGEEVRLLNNVAQL</t>
  </si>
  <si>
    <t>&gt;4310_g</t>
  </si>
  <si>
    <t>MSGQHVGGMNLPGIASNITYMSQCNPGLCDLKKYGMIQYVPSGLGNLIFVFIFAVLAIYHMGCWPIWKTHAFTISMFIGLVLEVVGYLSRITLRKHLFESGPFLSQMTCLTIAPVFFTAALYVTLSRIIMHYGAHNSRLSPKAFTIVFMFSDFISLVLQAAGGAVASGTTTLAKARTGTNIMVVGLVFQVVSLVIFIALCVDFLLAVRRDQARIANTNWAAGGVVKPVAVSSLKVLIIAFSTATILILFRCSYRVAELVHGFKSKLANDQATFMLFEACTIALALILMSAFHPGIFLKSTGWKNSGWGDMRRPAPMLTTKEVESETSSVSGNGNANTGNGEFQEVPFNRPWPMGQQY</t>
  </si>
  <si>
    <t>&gt;5737_g</t>
  </si>
  <si>
    <t>MSQLRSSDEAGPQLQDGIEISPEGKNPEDISANSSVSCSRPDSEQNQHPRRSRVRFTSTSGANDATNTKSQAISRDGSLSPSPLAAPKSARLSPIHSRDSSMSNNFRRTSELERENTFPNPTLNPAHFKSRPSLLRNNSSFSQDSEDVFEVNEKTFSAIAAQERAQRVASLVGSHSAPASTRTSLEEDTEEGTSALMSSRNNGYPVRVDDIPLVNMNTKRPYDTGEDDNDENGPLEYKSSTSEARKLVRAHTRKHHGDPLKMPAPAHSGLISGQVTPEEERRQLEDYVPRPQHYRGGVLSSLLKLYNPPAGMQSRRGSFESTGSPSKSELLSTASSGMSTPRTKSSKWYNQRNQSQDTLVGLVEASAILAAPGGSRTPTRGAPRPSLGKRTHSAKLFDATMGKINSRPRLEDEIRITIHIAETLSRQKYILKLCRALMTFGAPTHRLEEYMRMSARVLEIDSQYLYIPGCMIISFDDLSTHTTEVKLVRSIQGIDLGKLKDIHEVYKEVVHDVIGVEEATQRLDEIIKRKQKHNPWLLVIVYGFASATVGPFAFQARWIDLPPAWLLGCILGYLQLILAPKSELYSNVFEISAAVFTSFLARAFGSIRGGNLFCFSALAQSSIAIILPGYIVLCGSLELQSRSIVAGSVRMVYAIMYSLFLGFGITIGTAFYGLMDSNATSSTTCQGPMNHYYRWPFVVAFTLCLCVINQAKWKQIPVMLFVSFCGYLTNYYSSLKFPSSAPISNTFGALASGVLANLHSRLFHGVAAAVLLPAIFVQVPSGLAASGSLLAGLSTADQITNSSTYANGTAKINGTSMVKVTSTTDLNSIVFNVGYSVIQIAIGITVGLFLSALIIYPLGKRRSGLFSF</t>
  </si>
  <si>
    <t>&gt;3634_g</t>
  </si>
  <si>
    <t>MSLAGHDDGVELPQISFRPTSTDPSASYHLIYFITGNPGLISYYTTFLTQLHKLLSSNPDSKEIYHVYGQSLAGFEDPVNISKSSSPNKQPYSLEEQITISHQALTSLRIPFGPRQGQPYTSTIIVGHSVGSYILLELLTRLRKSSYPINITGGILLFPTVTYIKKSKSGHRINRLFKLPGFPKQVSKWGKRVLKLAPRRLVRWIVEIVAGMPKEAAEVTTSFLTSKIGIWQALYMAEDEMKTITEDKWDAELWGVEHHEPDRKYNIPKLIFYFARNDSWVANHTRDALISVRARKDGEEQTGKPIMMIDQDGFEHGFCIHHSEKMAEKVAKWVADIVEI</t>
  </si>
  <si>
    <t>&gt;1408_g</t>
  </si>
  <si>
    <t>MDPPQLPEHFRKVQRSLQPYIKSRQDTSHIRRVLALHLSSQTNQTDNTAILRPLSLVDPERNVEASPHGFRGLQKEYLRCVKANLKAKNEFDQLSKQHHNQEKSPGATTEPPKIHDESSHHIESFVELVKQRQKHERLHIIQDYIDLLAQKPAAAPDHLNANLVLQDVEALPKIPPEILGNSSIARGSDGRSIEALVDELEKSVFRAKMLLKREQKLLAKVQSENGPPSPPQGHLQALGETRNELISWIETELATASESPENQDASPSQHGSESQGKDYVDAQLSSIKQQYAQYTKSRESLISSTTAHLDISIPKPDDDTTSSPPQEPYKSNGMQVTYPYLKDIVNVSVSQKAMIQQKSHITITLAKQLKEARQGLDRLADESHLLHLYPIPVTTPKRKGLGEPISFGDEISSYEKPDSSHRARAWVFAADSAGRATKDVILEKLEEGNKNITDAQQKLLALRLLLGENPEGGKMDREPAAGETKFYSGDIWAILDGNLGVIKGDETYAM</t>
  </si>
  <si>
    <t>&gt;10619_g</t>
  </si>
  <si>
    <t>MLFEFSPASEALRHKVIGKRNSYYCFFIATLASNQDKGLASAIIAHYQALAQKEDVPIWLEATTEHSRDIYAKLGFVFMETIILGKGKAGKDGLKKEGGEGVTAWGMVWWPKQGEES</t>
  </si>
  <si>
    <t>&gt;675_g</t>
  </si>
  <si>
    <t>MPSYVVVGASRGLGYEWLRQLSSDPSNTVIGLVRTVDPVKARLAGDKISNVHVLKGDMADNNSLNAAAAEVATITKGSVDYLIVNGVYNNLKLAGLPPSAFVGREEELRQDMTASLEVNVLGVIFTINAFLPLVRKSDIKKIIVMSTGLADTEWAPKTGNPCTVTYSSMKAALNMVVARYSVELRGDGITLLALSPGLVDTRETTPTPQELLEFDGMVAQFKVETPGWKGPLTPPESVTLMRKVVNDVTIKDSGSFLSHWGNKKWL</t>
  </si>
  <si>
    <t>&gt;9705_g</t>
  </si>
  <si>
    <t>MRSLSMPSLNGLIGPYQATPSKCTIPPQPHAPATNSLFNQALKQSTSLKRDLSSPPSGTALTPSFLGQISAGLNSFSRTLDSYSDLIKTELNPTKKTKAEERLKSFRAELQSFREEFKELKLQAEDAQASTNRAELLGRRPHNTATPDNPYSNAAIAQNAQVNSPWAPKDGGDGGLSMGSGDYTRETHALREQNFFANTHSALDEYLARGQAVLGDLGQQKEILKGTQKRLYTVANTLGISGDTIRMVERRAKQDKWIFWGGALVFFTFCFLVLYYLR</t>
  </si>
  <si>
    <t>&gt;18333_g</t>
  </si>
  <si>
    <t>MVESSLGITDTSKKLCQILLDTEQSVPQDTLNRNDPFKKTCESVRMSNKDRVLRDISPLICPSGQVLSLYGANHLTHLNESVDEAWDCARTIYGLHPQPNYSVGFDRTAFTNDQIEKLTPFVVRDIVELFRIVKREKELHREILAFSISHDHKAVRIYGHYPVVDGGKTTFYRHPICAFDFTELDEKEKWTSYRFTRNVYDLWMPDNLKRICSVIDMLSSGIVEQSESGESRLS</t>
  </si>
  <si>
    <t>&gt;9188_g</t>
  </si>
  <si>
    <t>MMLSPQLLVVAGLLVPLGAGQAGGWQAGQNSTTMCYWVTPRAAIVRDTVYIDGGDLFWYPTFSDGTIGTPEGDGNPSGLVYGLNFSTVFDTSQNISSVFFNISKAPNAGAANNVGPNYSDGAMFANDFEWLIYGGMVQKTDSFTAQAANSYAVYEVYPQGASSKSTVGGFILDDLPDGMTRYITDGAAVSVPSENLGFYFAGLKSNTSGPIYEISGNLSENADTLSPTLITANLTLQQHETWANTTLPDTVPGRASAEIVWVPVSEMGVLVAIGGVINPAYMTVFQSDNATQLAESESQSPAFLDTVSVYDIASATWFSQKTSNPPPGQLAQGCTVVASAPDLSSHNIYWYGGFDGTHLSQDFNDNVYVLSLPSFTWTQVYNGTSTHARAGHKCVKPYPDQMFVIGGYAASTAAVPQCVGGGIIQMYNLSSNTWIDSYSPTKWSNYTVPTAVVSVIGGSPTGGATLSSPSPSGFSNATLASIFQTSYNTSRITNWYPYPPSPTASPSGTTLPTAISKSGGGGTPKYLAPVLGVVLGLIALSLLVLAFVLWRRRRYLKSSRGAVSENGTMDNRRWVTSWLRATPVDVKAPETVTTSDDLAAMTPEEDEVPVPVVPEMGDGQVHEMMDTSRPSELHDTGTGFIPLKHSANGHTSRNGVAHSASGRSTSSGVSGVSQNSAERPGLSPVTGGGLGVEDRNAFASGVSNVSDSDRGHLRGISETSVSSDGEGGGVHEMGEGERGLAGLVSPVSPPSGVGGEGGDYIGGVVGGVGGGVSGVGTSGGTSGVAGVGGAPRRKSNFQEEGLGGDEKGEGDRKDGK</t>
  </si>
  <si>
    <t>&gt;2599_g</t>
  </si>
  <si>
    <t>MTVTASERSLHTGRIISSVAATCIALACGTNYVYSAWGPGFAEKLLLSSTQSNMIGLSGNLGMYLCGIPVGMMVDAKGPRPAVMIGAFLLGLGYFPLHQAYNRGSGSLPLLCFFTFLTGLGGCMAFSASIKTSALNWPHSRGTATGFPLAAFGLSAFFFSMFAQFVTPGDIGHFLMLLASGTFGITFVGFFFLRVIPHPHYSALSSDLTRTSSNRLHRTKSEDSRHRPQDEDLEPGTHGFVIEHLPSTHALNRCDLGGAPIEGIVPETDETSSLMSKSTSNSGDVLDEPVIKDHAHRVDIRGFKMLSMLEFWQLFALMGLLAGIGLMSINNIGNDAAALWHHYDDSASDEFISKRQAMHVSILSVGSFAGRLLSGVGSDFLVKVLHASRLWCLTIASLMFLAAQLFALNIENPHYLYSVSGLTGLAYGFLFGCFPSLVAEAFGVHGLSTNWGFMTLSPVLSGNIFNLFYGKIYDNHSIVKDDGERECTDGLACYRSAYLVTVVACLAGLAVALWSIWYTHRARQLEEKQRELEEREA</t>
  </si>
  <si>
    <t>&gt;1589_g</t>
  </si>
  <si>
    <t>MEPTGPKKGKEAELEAIHLESQIRQRELMRVGPVDHDISTPQEGFLNSTLSSRRPSPLPRRSAGEIWLVPTDKSLFHRDRLVNPAWLIQDQEVEDRLSKVEDRDAVQKIKGPLPRFTGQ</t>
  </si>
  <si>
    <t>&gt;10614_g</t>
  </si>
  <si>
    <t>MRSRTGCQTCRHRKLKCDEAKPICGQCRKGSRECEPSDGVVFRHQQNASMNGGSQADEGKGKLGGFYAYKNTFNEDNVWVEVPKNVTFLYVTDPYNIEATPEPEFHPASTPIVVPLEDRLSENFFNATYDQAPGLEALSAAATNDYQYIRPLSLPAHSPGDTNASSHTSNNLNFILNPVGSDRSLGMPLPTIDPSFMSSPISTSHNIEPLPVEDREAAFLLRHFSETAGQWMDLFDLGCYFAHHVPVQAVSNPLLRHSACAYAAKQLGRVRGKKAVVGGIVGKQADMELCPHPETVDWAYIGAKYYDKAISLLMEELSYSGTEAPMTPMASVEETLSPQSNAASSGPRTPAHKRRRVSRPGSASNPDETFAAAAILCVYEFLDNANSAWARHLSGTKSLFDLAEREGMMPVQSPTSPGAVSQRIKPTRARRATFWNFARQDFLAAFINESQTRLNTEDIGLWKAAGLHLDDKGFVMPSNTQDSQYPEQVVMQEDMISNALIWLMSKIINFLACGDSVDNFYPQDRSSATGMIGINQMLLLERWKELEKELEIWYQGLPATFKPCARLPPIMDRSVPYDSPRAIFSEVWYSVPMCSSTMQSYHMARSILLINRPHESTAHRSTVTDRLGSYRSIEKEVRYHAHEICSIALARPEGSVRIHQVQPLFVAGQCLTEVRERKVVLDLLRGVEDDLGWATDYRIKQLLKAWGWNQEPA</t>
  </si>
  <si>
    <t>&gt;7765_g</t>
  </si>
  <si>
    <t>MADISEKQLDAGVERVETNPDNKVNIAAVKIMTGNEAFNQAMIKEPPIPFNLIAIQLYILSFIAFFCSSANGFDSSLFGALLTIPSFLDFMSIGNVGIGAGIVTSMNQIGGVVAIPFIGPAIDTFGRRIGMFLGGLIITVGVIIQGTCVTSGSVPQFMGGRFIMGMGISIISSAGPCYVVEISHPAYRGIVTALYNTFWPVGALVASCTVRGSNHLGGNAQWVIPLWLQLMFPAAVAFASFFMPESPRWLYTNGKMDQAKAVLAKYHGNGNPDSEWVKLQMYEYETTLELEGADKRWWDYRALFKDGPSRYRLMANCLVSLFGQWAGNGVVSYFLSGVWDTAGVTSVTLQQDLQVVMNAVQIVFAFGGATLVDMVGRRPLLIGANLACAVCWIGVTATSGVQASKHDKASSTAMIAFVYIFQVVYSVGWTPLQALYPVEVLSFEMRAKGMAFSNLFVTIGTMVNQFGFPVALENIKWKTYIVFLVWCVVQAGIIYLLMPETKNRTLEELDEIFHSPHPVAASLAKKKLELDENKNVVGVVEVDKVSDEEKA</t>
  </si>
  <si>
    <t>&gt;3588_g</t>
  </si>
  <si>
    <t>MEWLRRSLFLLCLTLLRVIAYTTLSDETLSSIPLAGADFNIDSGSILSPILIPRVPGTPGALAVQQHFVNWFTTNLPNWKFEFQNSTSTTPATGSEQVPFTNIIVTRDPPWTQPGDVGRLALVAHYDSKITPDGFIGATDSAAPCAMIMHAARSVDEALTTKWEAMQAEGLSGLEEEKGVQILFLDGEEAFVSWTNTDSLYGARSLAETWESTPHAAMSTYHTVLSSINLFMLLDLLGATNPNVASYFKNTHWAYQKLASIESRLRSLGQLQSKPSHPFLPDAEKTNWGGSFGVQDDHIPFMARGVEILHIIPTPFPRVWHTMADDGKALDSATVEDWAKIVTAFIGEWMDLEGYLAKQEQKDRRNKDELFEGT</t>
  </si>
  <si>
    <t>&gt;7024_g</t>
  </si>
  <si>
    <t>MIFPQSIITVGALLALAPSIHAFTTPCIYLGYKCGYTMVTEFGYNNTELTTAVNATTVVPPLTTVQLLNVLYRCSDTNGEAEGNSFCIAGCISLGSDTENDMCAM</t>
  </si>
  <si>
    <t>&gt;1577_g</t>
  </si>
  <si>
    <t>MAQSRQSAATTTTFSPIMRFQPSDLIEQDWQVVAQYESIDEVIDSTMNSIEQDRHVEVQDNSSGESISSITYPIERDWHVDLTGNWVVDKSIEGSQTSPSLRDAPFFSTPPPLPATPTALTIPIAPTSSTERNIIIPLGVDLHYSTLAGQAAVDKIRAFFSLSPDIPTPEIPLYLSRHQKLEKAFNQQYLRIDRFSGGHFNLPDSHPIQLVRQEILDLYRRLIFWDDADTEWENDGSSDQAETSDDYQDWWRNENDSTEKSVNTEVKVIEPFDEESMDVTEEKHSDQENTNLVEAGWPSSPVPVALDTNMESELMSKGPYYMDRINDKSAQEVSRVSDNFLMGGVPNPHFLEAGNDDNESDTNLKPLNMIAPFRVFHDTDQDTVFPDTQDEEEKERLFPLGPRTPEALVNPETSKESAARHLREARLLLPTFGRRYEFSPPAERTYSLPRKRKLKGAHEKQLPPSGSPIVSRFPTTGTRLISVAAKVIKDEAMGKYNTKNEIVGRKRSSLSKEVLIVEGEGKAQERKTITATRRYDMAEVLDMRNGSWVLHNRLATHWEMLD</t>
  </si>
  <si>
    <t>&gt;8535_g</t>
  </si>
  <si>
    <t>MQYSYRAVAIVLLAATTIISSPLPLNINMGAYSPALVVGDGAIGFKGAESVAQLINTLEGAATSSATANGAAAPVAVESTPSSAAASVEPTAAAEEPQGMGKKVASRDLDVEIEERDMEVDYRT</t>
  </si>
  <si>
    <t>&gt;1551_g</t>
  </si>
  <si>
    <t>MTTPSKSYAEALAPRVRPGTNLSSIGQTSPTRVLGFDDDPDAHRAFVLQTQSMAPSALGGVSSIPPPPPPPHLPRAPPLSRSVSNYSPRSTSPSMAPRRPSIAQVLSKVTSRHSLLSPEEPSGAKISSDNVTSLQQVERVAAIKSKKSRSKNRRRKASRLPHYGDNNSSNGYGSDNKPRNLEDTTNLLAAIANEDVATVKSIIDRPTKSRLDESALPQAALNGNFEIVTLLLDCGKFNINARDPDERTALYAATSRGHETVVNLLRQRGAKQLSREESKIAIREKERWREFEAQIKLHGELPPNEQAAKYADLTAEPESQLDQNESQHPQLPTPPSRGESEDGDHISRLEIGSLESIRKMEEVINKRRREVQKKGEWVAGPIKNQELQTTPPEERKIQSQLFKYPGFGFEIPVVEIDFAVNGGHRVEKTVTVDQLLYGSGSPTRLGTSTSPATCRWYHIPANHLGWAEDLIMKIYENRPLNEKKKRDIILAREPFYKGEYDRANTTMLDPRPQARSLKPIFRNMTLDRAGNMKLSRALTMHMPYVHWETEANRAEMAHVMKEVRQARKYDIESGDRAQRLIPDLGTIAKKTNWSKNEKMLCAYLYNKPAVHPRRTLDQFYYHMLEDTEQRDQDQVITRYYHKIWKQNHSLPEDDEEADFAIENNPQRHQFSLKCRNEEAHTPQENPHLSRLYRHSSQDQLSVEANKQSENLSEAEDRRKDEEKHVIMVDQLWLWILDENTIISSFPQNWSHDKSDHQRKDESDPLDVFQSILEYLTRVNRSPLESIHDLSQLIVSKCLSTFCKRSTPYGPMQILDVYESAIASVTDKESKIFAKFATKSKNSRNDTPDSRESPEDLYNIDEEIEQLKEIKDIQDELHILSVLLDSQKQVLEQAAIAFKSTTDIKSIPESLEGKSPINTANLKFGQSDTGEVAPYSSENNFSKLQQMVIEQEKRRKALEVQAEAANKALNHLLDLKQKQANVSEARSARWTAESTKQQGNVMVLFTLVTIIFAPLSLMAALFSLRVVEFPANLHLNYVLKYMFVVSIAIIAPLIGLVIYTTRSTITHLVLRLETHLLKPKRKDGLSGKHWMAKQQDHDRDTSSSTTEATSRNVGGLRRRLVFWKKRNKGGGAEDTEKAVTADTSGDLR</t>
  </si>
  <si>
    <t>&gt;2898_g</t>
  </si>
  <si>
    <t>MTTEVKPKAEEKPLAKTFPFASADGRFHRQTSQFRASISSLPGSPFPPEPHRYVVYIVYGCPWAHRVNIILHLKSLTPIIRLVVLDSVLGPDGWFFSGKSGTDPIDPIYGFKYIKELYQKADPGFKARCTVPVLWDTKTETIVNNESSEIVRMLETEFDAFVPEERRESIRPLFPESLRDEIEVMNAWVYDSINNGVYKTGFASTQEAYDENLTKVFDGLDRIQKHLKEKGGKYLFGDHITEADIRLFTTVVRFDAAYFTLFRCNLRMVRYEYPKLHDWVRRLYWDEGAESNGGAFRETTKFDQIKLGYATISGGIVPGGPLPDIYPL</t>
  </si>
  <si>
    <t>&gt;8938_g</t>
  </si>
  <si>
    <t>MSLKCIKKRKANEIAPEFNAVTTSEKSLSLSFGLQISDFILRDIVILEAAPAKPNQCSPRQKLLAHSSIVKHQLTTFKLAENETRKALWALRKEKAQQTFPFAQLPSELRSMVFEYYFSSACARRAKPSLLWALDPDDLLYREAQVIYYKVWGFRCTIRESRMNRVVERMSEQTRKMVRMFRIVLLSTLSPATTLSPTLFLLPNLTYLTISLPFALPVPPALLKSLLQHLPMLLPRFTSLIQISLLLYVVSKKRKRRTWDDFYLGKDFSEVCEKMNEILRVKGVYRKDGRGKGPHIPLRKEWVWRVEQRGEMFKPVVKIKHVKIE</t>
  </si>
  <si>
    <t>&gt;2914_g</t>
  </si>
  <si>
    <t>MSDLPSYYGLTRPSSDADAKDIDFDEPLLTLDEIDDLFDAQDREQAEPGYQSYLENPSFAKPSNNSTSSTQGGPVSAATHMAPTKDKRCDLCFNSRRACKKTTGPYNTCAECKKRNIPCTINVLRVEKLGITKHVQQIMAMVANGTIEEDGQRRVPVVMGGTAQPAVSNDNISDVCTSDADHQLSSLRTSLRASHSFAPNSNPGFASTGKSGKSTSRRFQQVVTGYGFASVGEIHDGPMISGVEGSGGFGSGLGSGHDDGMTLGGSIGVGDAGSGNASPTLDSHPKNHEEVVAKSIFCCGQVVESPIDFGGIPPSKTTEVLKTFVQEACKAGPSYSTSAEDLDDDDYNIWMQFMFNVAVKNLHLPGNDAHFYGMTEKGIISPLVITANEKLEVLPKGQIADRKFAGDTADYLRRLTVGYDIKCEIHGTSYSTYCINWIDGRSNTLMDLELTGELYDWEYIDDNPLEH</t>
  </si>
  <si>
    <t>&gt;2920_g</t>
  </si>
  <si>
    <t>MTEPSPATSISSAVELDEETRPVEQIPAHRIASFDTLEKPSLDQRGPTIPSQCPTVAIQEGKSVPIHSSDGEGDNRLDDADKDAMAAQLPWQIRRIVSLHDDTTLPTITFRYFLLVFLFVSPGAFLNQLNRYRTTSAPYSIFFVQIAASYAGDLLAKTLPTFEVKIPFTTWSFNLNPGPFSVKEHVLVVIAAASGATDNLAWTPISLAELYLGERINPVVCVFFMWAIVWTGYSYAAIARQFLIYDPDQPWFQALCQTALFETQTKQREFPSPVSRRQMKVFFFTILGVTTWQFFPEYVFPMLSSLAFLCWVAPKNATANFIGAGLGGMGFLNLSFDWSNVGNLSQMGSLFVTPWYTQVIVFLAFVVNCWILLPLAKWGGLGSWHHQLMSNRAFLYNGTEYPVAKLITPDGGFNETAYDEYGQVYVGTQLLWGIFFDYASYSSVIMWMALFGFPLLKMTFGKFKERWKSGSKVNDQYTDQLNVLMRSYDEVPLWWFFLLFLTSFVIIITILAKGYLYIPIWTYFIALATGAIVVVPLGWLFAVSNFQLPTGTTNELLYGAMVNSISGHKHPVGASIYGSIAGDAWYRAQYLLQDQKLGHYMHIPPKAVFFSQIFGSLIGVPINYGVIRWVLDKKGDFLTGVEVDPTHQWTGQALASSLTMATQYILIGPKRLFTTPSSIYHPLPYGFLLGALFPVLLFILHRSFPHSPLRFPLWNTTIFFCTLSTFYGNISTGYTSGIIGGWVVMWWAYRKRYEMWARYNYILAAAFDMGYNLCVVILFFAVGLNGVRMANWWGNDVDGGSVERCFALEGG</t>
  </si>
  <si>
    <t>&gt;8683_g</t>
  </si>
  <si>
    <t>MGAASASATNAVGDELAAVLPTNEEPWWKRRHLLKLNSYLLSLLLLSSASGYDGSMMNGLLALSTWNSFMGEPSGAWLGFINAIFWLGMGLSLPLAAAMSNKFGRKAGGYVGYVFLILGTGLQSAATNKTTFVLGRFFIGVASAWYGSNVPLLVNEIAYPTHRGIASSLYNCGWYVGSIIAAWAIFATRDYATSWGWRIPSLLQALLPLVALPGFFLVPESPRWLISVNRQEEARKILIDCHAGSDPDSMRLINYEVIEIETTFANEKAAQNSSSYMDMIKTKGNRRRLFISITLGVFGQWVGNGVVSYYLALVLSTVGIKSVTNQLLISACLQIWNLGFAVLAASYVDRLGRRTLFLSSSVTMLVAFIVITGLSGSFAATSQSATGLAVIPFLFIFFAGYDIALTPLLVAYPCEIWPYGLRSRGLTVMWVSTILAIFFNTFINPIALAAIGWKYYFVFVAVCATYGVTSFFYYPETRGYSLEQMSVIFDGEEAQVPEPKITARKASIISDIAEKEAQASDTYYVEQE</t>
  </si>
  <si>
    <t>&gt;9264_g</t>
  </si>
  <si>
    <t>MYLPRSLISTLYLHLQRTHHPLSPPVLILVALEPDALCGCRILTNLLKRDYIPHKIQPVAGYGDLEKAGRTVIKPMMESQGGSGGVVICLGVGGLVDLGGLLGIDAESDDTSFGGVEVWVIDARRPWNLGNVFGGFPPLPQTEEGGDSVNQRIPGLDGGKILKNYKPGKGGVIVFDDGDIEEELGAERDSYLALVDMPEIDEEEGDGEGSETEDEDEDDDIPAEPKPGHKRKSWSDRDEDESSDDEDRPRQRRRSNSGSPIPDSPSRPKQGGLLSLSGPSALTSNVSRSVSPTPGQPPKAPSARTLRRRLLKLRRKHEDVLRAYYSLGASYSEPISSMMYSLASELGREDNDLLWMTIVGVTSMELYGRSSVGVAVATSTKSSPRGWMGTRGSRIRRLLRDEVRRLNPPELTDTSFNANRNYSPENSGVIPTTARSPTDTSIRLSPEPKFLLIRHWSLYDSMLHSPYLASRLHIWSDSGRKRLHKLLAKMGYSEMYGLDDLVPGADTDGKDRAGSKEGWGFVRSWGWRATLSAQDVGVVVGAILEVGKKTVSSFENGAYDRGRGTDIKQTTDEDGTLESEEWVGRFWDAYDALEKIEELKAALSIAQYLHRAILRTGTSLIEKRQIRHLRAFRMCVVKDGPDVTLFTHPAALTKLALWVGEAIAEQERESKGKIGHGGRGTPLVVASLNENRGVYVVVGTGGGGGGSTGFGDRQAAKEKKEKKEAKAKARELKRKNKEIIKEQKREARRLALGEDTEDEEDETESEASDSSSDEESEDEEEEAKSQARGFGRNKFGNAFQEVVEETNARVRIDSFEHCVVEVKKEDLSGFLESLSMKAVVG</t>
  </si>
  <si>
    <t>&gt;4467_g</t>
  </si>
  <si>
    <t>MSSGFVSGGTVDAPIERSDEWLEAQKQIEANRALKAEQARRQDGKSLFETLEANKAAKEEAFAEANRLKNQFRALDEDEIEFLDSVLESTRTEEERIKKETREGLEVFRRQQDEADKKAREGGGAGEDGEIEAVAEGEAWVVGGKKRKRKEGKEGIKGVKVRRGSTVGGEGTKGAKRERGDYLPPAGDAPVNKEDILVKTAKNAGNTSKLGAEVNQEQSQPKLKPSSPTTTKSTPAPVKAKGCLVDYGSDDDDW</t>
  </si>
  <si>
    <t>&gt;18351_g</t>
  </si>
  <si>
    <t>MASFHIKRVAIIGAGPSGLGAAKFLLAENAFEKVDIFEQQAEVGGVWNYTPSIVERVPVPQTTPHVPPENPVWLEGSDAPIFPNPMYDRLNTNIPKSLMQFSDLDFPADSLLFPTREDVQTYLVRYSRDIRHLIHFFTQVEDASLSSEDNRPSWKLTTKSTITGEKSQIQYDAVLVANGHYSVPFIPAVPGIEEFNKTYPAIISHAKGYRSPSGFANKKVIVVGNAPSGLDIGTQISRVCKKPLINSIREPTEVTLGGENKEEVPAIAEYLVDQRGVRFENGRVETDIDAIVYCTGYLYSYPFLERLDPPIVTTGRRTIGNYKHIFNISHPTLAFAALPQKIIPFPVIEVQSAAIAKVWSNKLFLPGREEMETWERKRVEEKGDSTSFHIFGYPMDATYINGLRDWVKTAKDGFAKEPVYWDEKKCNLREVFADIRKKFVETGGQAKTLEELGYGLSI</t>
  </si>
  <si>
    <t>&gt;5540_g</t>
  </si>
  <si>
    <t>MENVHGVDVSWMTKHGHGSSNSKVVADETSKPSTSPRPPSSPLPGKDDKPVPSPHGHGSPSPAPVSIPPKSSTHRQSVSKGAPLEKTISLPGGGAPKAASPSSGISRRNSWLSSISAKFSSSAGHVAQQTPPGSPPVAAHDDPTVPTGPNAPKNAILQHVVKVNGDLPYIPAPPKTGPSFLQNALRRLSSSGGQLQSPAKAVQSGLCERKVLNVDRNRERCHIPDLDQSKLRRVAFCVDVEIASGPRYLDEESEERKNTARDKRRMSEKNEGDAFKHHDEAKKDKEPETTPNPKADELPSPTIVAAPPNEKPGATIEVEDVACVEKDKTKKKEKKKRSEEERKARKEKKRRLAEANGTVPVEMVKNVSETSGETSPTGTGTPKTQASPTTDPVRIYRRCCQLRETPILKKVTEQLAASQIGTPTPGVVNRLDLTGYWLQLPDLVTLGDYLAVVPVKELLMENCGLTDEGIRVILCGLLAAKSPGWEANHKIGKSGVVPQGGFVQRVDFKNNPKIGTEGWRYISTFIAMCRTLKSLDLSKVPFPQPVPEPPSHAHGHLARTVTSSSVTELATVFSKAIGERLAGNEFELLNVSECGLTTDQIGSLVDGILKSGLRRLGIAGNNLTQEGMHHVAHYLHGGKCEGLDLGGNDLTDQMSIIADALDENNPIFALSLADCNLTPDSLWTLFPALAKLKTFRFIDLSQNHHLFDHRPSALALFRRYLPKMPALKRIHLSDVSMTPDQAIALAEILPESPTLAHVSMMENPRLMALASAKAEVNQEEACALYASLMAAVRVSKTIVCIDIEVPSPESSEIVKAIAKQVVAYCLRNMERGPVAEISEPTVASSDPSSLDSPIEGNEEDVAMPDVLLHLVGHQGRIEAVSDDDSDDEPAPDEDYVIGGTGLVKALGICLRNRGNHSRRPSGERTFSDAGSGTVTPRTPIKGGKAKEMSKNLLWSARKIRARLQPALVKERAIGNGGGSNYNRLLFLDQTLEGMIKRFEDEFPETKLPTQVSSLELQNLPLITPAPEHENHELGGGVDGNDSDSEKGMHEATAVSDDDMDGSFLGPSGGGEAGVQMRPMLSRHNSDVSLASRALSQEEGRMHRFGQQFRRDILKPETENHEHDLTGEDASEGPHLRMLRAMVDGLDGEQIKEKIMKHGNEVLIQDLKDEASELRRKLVEADPEGWERFRESQENMGKERVVVGTEKDFMAASKWGGGGKKGDELLVDGRDMFRKGLHQRKDVVRTDAVGKGEGTEDESAVD</t>
  </si>
  <si>
    <t>&gt;10736_g</t>
  </si>
  <si>
    <t>MTTLRKACHNCTSSKRKCVVQLPKCIRCAQKGLKCLYDLEPLNASTGQLSFNSPNCDSPGYCIMRTLEFRASGVDPSICRHGHEDALEVIRLGYQSVPNLVKAGKPAVFVHPRLQLHSNYNHLAEIASEGVNYENFKRLIQIDITKVPVKEALTALQALLVYLATFLFSSDQSERMNAEGFLDVLSEWTQTLLSSAQTRMPQNQPPWQDWLFGESVRRTIIMSYALSLTLSSFSYGYCSNWLFVESLPFDRRAGLWMAESPQAWIATAQAQNGEEVGERLSSFHEFAEHLDGSDFTFCGDTFLALLAFGHNGSKRKPQTRPSGN</t>
  </si>
  <si>
    <t>&gt;3964_g</t>
  </si>
  <si>
    <t>MAGYDAQSLIMTSTSNIPNEVLRLNTQSNRMDLLGVGMDAFDHELNFEGDGGLLEDPNQGLQMPFTPSYDLADGFSSTFEDPFSYQSATDFSTIVDASSTPAISHQHAGSLEGNVDNKLLSFSAPIHKVPVLDNGGQTWPQMSAELYGMFFVAEDVFGDNATPTTGRPMELTCYRRNLFQISGSITLSRSIKTMVHEQGQQIPLYDLMVTISALESIEGKPTEIISVPWKTSTGTSEDKAGASPPKWPLDLSMNPELDPSVVSIPIAWKRLQFKHATANNGRRKGLQQHYIIQINLIATLATGEIMKLAEIRSGAIIVRGRSPRNFDSRKDVPAGAMGDRKAENKPRTASDASSATAKEASVKIDPGIQPLDLPDWTNPSNKNPIPSPSFHTITPDSLPRKKPALSHQSSSGSGSIRPPIPKTKWNSEISPDKHFHMASPIDLSIADEDYGKAHPESRGSHPRSLGDSSPTIERRDVSTREGKKVASPPENADLLYEYFPLSLDDWMPPVDAIYRPHVVHHTVVPPELKAEQMKNKTKRYFSAED</t>
  </si>
  <si>
    <t>&gt;977_g</t>
  </si>
  <si>
    <t>MSESSTSTKSPPSNMVLMEVFRQRVTTWAKDVQDLGEAPRGARKLQAAIAAMEALIDDVSLIRAHKMMPDTKVSGSAINTRIQSQKVNVNIVQSAGQPRQDMIYLFMSAEASGARLKSTAQTPWVKVPQQVLVEHSSTFRKLFHLHSTSQLDPHEMIKTGAWAYSSWKEVVYDGKTATKRKVQIDDTKIVYIHTLILQNTLRPSGARDEAKYGLTESQTANDKFPTVWRALLIWLKCVKSIDGSLAQDGRRFIDVRIYPKTATQLIRFSKFFEVSQVFLDLVMKQSLVPGYVDLVDGKWSLNWEDENATPAVQASNTSRRGEELQNDEQENREGEGKCGGDAVGDKGLEDGKSRKRRRVEAGNDEETRKRGFEQKWKENTRWTVKEE</t>
  </si>
  <si>
    <t>&gt;7671_g</t>
  </si>
  <si>
    <t>MADWLRPVFYRTRSHNPQASDRASSFSIEENNEIEDTLPPRLKSSSRVSSYIGLAHPPTPPSIILPSADPLSLIREPEIVYHKPSADHMAETLKVVMMNQNKLISVPVEYNSCILHVLEAYQDLRDELKKRSDEIEGLKEGHEKDIKGFEELATQWEFKERDYKVEIKKLEVQLSKTENGMEKVTLARTKSSVHGSKISESVGRRVSTIKERNAARSSRDSDIMREIPEFPYSQKYTQRMRSFESSSILEQNSLRDPFAVPELFDRDIRIQSPSPIPRQQDSKGDLRSSISSVGPDNSPSRSTFANTPSLTKLQQQVLQWQKGEQDPDMSFDSATSTMDSETIEGDSTKGSVQISLDVNNVDNQDKSQLVIPHKAIPGPNKLTRHTMFDFPVTNYPQFVTGPEEVSLPGLPSPPSQMGFSFQPGDDTGLFSHLPQHNSSDTTQKILATYLRHRSSTISPSHSEMSSFNTDAVGRSNHATPSQLEPQVQLTTSSDNFDIEISLQDHGTFRRETSDSSIITAVRDNSGWSSVNVDGSKSQPRRQRLGRSSGSNEAVAAAQRALAGTAASKTKDRNKNLSKDKKSSDSSADGSRGIKAREGSSGSSSGGREEGKNDNHVSEKESNSIPMSKGGRKAEKNAGKF</t>
  </si>
  <si>
    <t>&gt;4074_g</t>
  </si>
  <si>
    <t>MAGRGYNLRHGFDNGPPPPGAGFPYAPQGQFPQFASWGGNQYQVPLAGPAPIPQQFPQWGVFPGMFPQGGYPGMNGAANPPPDGGYPGIHLKNHTGGVGLPPGYNYVFPQEHCKIHVFKTKDKPWQCQLWKEDISTHVKLFVPVTTTVKELMQNLGCTNPVAGKNVLYEICEKGNGRWASGIRITGNDKDKVKKEIKDFGWDKLRTGHPGERGVVWLWVTKDGA</t>
  </si>
  <si>
    <t>&gt;2073_g</t>
  </si>
  <si>
    <t>MHLLLTGATGLVGSGVLHSMLSNPAVTKVSILSRREVKQAEGHEKAHVLIHKDFTSYSPETMAQLKDLDGVVWALGISAIGVSKPDYEAITYTYPLAFARAISQATNPKPVNFVYVSGEGASMTPGFTTAAWGVTKGRAEKDLIALAHDPAFKNLHPYSLRPAMVDPSRHTEIHPFLPQPGLIIRGIFVTMGPLIRCFLPGYVAPTKDLGSVLVQLAMGNGAPQKEGDVGVIAGSEGRVLGNPGMRRLAGL</t>
  </si>
  <si>
    <t>&gt;5255_g</t>
  </si>
  <si>
    <t>MALRTVSTRVMVIFDTHEYSLNGAIMPEVDVLIHTGDLTNFGELGSLKESIKMIGTIQAKLKLVIAGNHDVTLDPILRVENISAEEYTEYYKNAIEILSNGAKFTVYASPFTPGDRTSNWAFQYQHFEDRYNNANQVLLKTTSIGMNPIPTTGIDIVMTHGPPYSILDNKRGCRNLLRAVSRARPLTHCFGHIHDGHGANLVTWNLDGSVKNPERATPLETEEINEYPYTCKWSIQPRQQTLMINAAIMMNTRTGLQPHYKPFVVALDLPCQ</t>
  </si>
  <si>
    <t>&gt;670_g</t>
  </si>
  <si>
    <t>MANLAAIIPAAKAPIEVQEVETYKPGPHELLIKNEIIAFNPIEAKNAKLAIFPLQYPAIIGSSFGGTVAAVGPQVTNFKTGDKVAAAFKKFEKDRNPYGAYQRYVLVGDETASKVPEGIDVAVPASLTGNLSTVVALFTGRAGLEKPSFDGPVQAKHKKVLVYGGSSSSGSLSVQYVAQAGYTVVTTTSPKNKDFISKLGAAKVIDHSQGHDAVVKALVAEGPYDVVVDVISLPQTTAITGDVIAAQGGGKLYALLPAFGPETLPKGVTREFESWGTVLDEEKNAGLRAWAFDTYLPKALETGKLIPLPIEKVSGGLNGVNDALERLLKGVSGVKLIVDTWE</t>
  </si>
  <si>
    <t>&gt;1348_g</t>
  </si>
  <si>
    <t>MTLRESDILGLVEDAALLDELPASVSTWSSDFDIVVDVVDPLPLPLAQSPFVSPGPLTVKHWADQPVGGAAPVPNKQSVNPNGCNEAMEYPQYARHEMPQDVGSDAAVEGDVMLWRGVVQQEVIFDATVRRYGLNPQTCVVAVPFWVMLKGPEGERLMAERLEKDGGVAALQLDIFLTVMDRAMFNDV</t>
  </si>
  <si>
    <t>&gt;5403_g</t>
  </si>
  <si>
    <t>MHFYTLASLLLTIASSVSATLNIHNWCEEPVYIWQSNNGDCDKGPNGLCFWQEGSAPWPVDAGTILQLDWIANNFGTAVKIAKTQADNDGILQFEYTMGNGGNYWDLSNLDGLGANLVGTPFSSDNVRIVPIGPGTGTGGGHCEPILCPGGQTCTDAYLNPEDTKTHYCPETVDEFWVDLCMPTAQFGKREISFRG</t>
  </si>
  <si>
    <t>&gt;2816_g</t>
  </si>
  <si>
    <t>MGGVAIKKFSTVSSITALYPSPKNGTPCIQLLHHFCTNWDAVFHMPGRDQLVSLSQSNSLIRNTLLAITACHLRHMSPRILQHRIAEHFYQSLAIQDFQIALGTPSKSLGQQGVNALLLAALLLNMIAFTLPHLDNGVEDDPKSSWVFSFREDRLGWLDLQAGLRPLSNSLSAYTEKTVAFLDPIMFGHGKAGWREIRKFQSLDIVPESWIRAFNLKNDSLSYESNNADQNDIFRPATIALAYLRSIHPPQSMILFNWVFLMKIHGDLKSLLYNRDERALWLLGYWLGLMCRYEGIWWCERRVRRDYEAVRMRLHELHLGERAGVDGLYWKDMMKELEHAPVFRRRES</t>
  </si>
  <si>
    <t>&gt;1925_g</t>
  </si>
  <si>
    <t>MPRTYGKRKSESELYFDTTSLTFFPFQNSQRLPGPGALPSGRGKQRKTNKDDDSDSLHASNESEPLFISDGLAASKLVKRSKPKARKSEPDPTRKTGEYEEDEGRMESQRFLEIVAAELKKKKTKTKAATQYMEKINKKIENDEQGLKDLRDRLIASSEKVDTDFFASFKTWYTLSRPAQPHTQTVKGKERATSPADCFALLYSQSKELISHANRTVEKFERANEKTIAIVTPDLLKNDWARDNETAETLLAVGHRIGLERFEAVLKGESAPVVEEDDVMFAEAIYGEEAENDEKRITWGKSVKKHERATRKTWKALLQPPVVVT</t>
  </si>
  <si>
    <t>&gt;5109_g</t>
  </si>
  <si>
    <t>MGEHAVESADRLTEAGVEAAKSVALEEPSIHGLDSSKLTFTYTTNPKSVPAPNSDEVWAMKTCTDHMVMVTWTDTAGWHSPEIKPYGPLTMMPIASCLHYATQCFEGMKVYRGYDGKLRLFRPDRNCNRLNMSSARVALPTFDPAELEKLIKALLKLDGPKWLPQSQPGTFLYLRPAIIGNGEQIGVVAPSEVLLFIIAVVWPDFSVPRPGKTPPPPGLKLLASKSDIRAWPGGFGYAKVGANYGPAFVSHMEGRKMGYDQILWLLGPEFNITEAGASNFFTIWETKDGKLELVTAPLESKIILDGVTRSSVVDLARERLVQGSKYLENGMKGLEVVERTYTMLELLDAKKEGRLVECFLSGTAYFITPISAINFRDEEIEIPMGDGEGGKYSTLLKKWLYNIMYGKEDHPWGVVIDEY</t>
  </si>
  <si>
    <t>&gt;8153_g</t>
  </si>
  <si>
    <t>MASSSNPYENYDSPRVEDEDDLIDPDDADLDDLDDPLQPTQTTSSRAPLTGNISSQSGSSSRPLGQNFLTSSIPGEDRRAPTNTIDESVWETLRRDLLASWSKMREVLYPKYLFGGSMLESATGIRGAYENIRGAGLGGARDELVGLAGRAIDADALLQGNMSEGLRDWDLWGPLVFCLLLSMFLSFRAESAQKSLVFSGVFAIVWIGEAVVTLQIKLLGGNISFAQSVCIIGYTLFPLVIASLLSVFNIPTVARIPVYLFLVLWSAAAGVSILGGSGVVKNRVGIAVFPLLLFYTSLGCLCFIS</t>
  </si>
  <si>
    <t>&gt;5581_g</t>
  </si>
  <si>
    <t>MRRSVFAAALAASCVASAASNQFLHLGRLIPPFEESDEFPVSYSTSTNSTVNVTGSSFFTQLLDHNNPSKGTFQQKFWWNSEFWAGPGSPVVLFTPGEISAANYGAYLTNATITGLFAQEIKGAVVMVEHRYWGSSSPYDDLTTENLQYLTLKQAIADFTYFAKTVDLPFDTKHSSNADNAPWVFSGGSYSGALSAWTESTAPGTFWAYHASSAPVEAISDYWQYFAPVQEGMPVNCSKDISLVIDYMDNILEHGSPSQIHNLKAQFGLEGLKHNDDFMAMLENGPWLWQSNSFYTYYSSFYKFCDAIENVEAGAAVTPGPEGVGLWKALTGYANWVNTTLIPTYCQGYGYTDEYELACMDTYNASNIIFSDRTVGNAADRQWNWMLCNEPFDYWQDGAPSNRPSLVSRLINAPYWQRQCSLFFPTVNGHTFASSNPAINVHTVNKYTKGWDLENTSRLIWTNGQFDPWRTSGVSSEFRPGGPLPSTPQHPLQIIPGGFHCSDLRLMNGVVNEGVQQVIDNEVEQIVKWVGEWPRK</t>
  </si>
  <si>
    <t>&gt;8841_g</t>
  </si>
  <si>
    <t>MSASESSTPVPAVQTQTNISKVPLLGEGFQETTNRSASRVSSRSADASDAGSDGDETAQEGGKHGKRRLFGFGRKKDHDKGKSKSKKSSERLPAVDAGTGTSSIEQPTARRVLLQNTSPQRANSNHPYQQPASPPQRNLYSSSPRVVSPAGSQIFERDVQESSLPVPNSPAIPSHIQTENHIPPVLDASSEAITNNKLDPDSVEIVMHSSHQPAAVTVTGMGPIEPISSTWADDLIAHPDKDDAASNYGALDSTDVRRLSFISFSDIVQSEHAEHAGNRDSIYIAGLSSLASRGQNRSPSPVRSPVSSQGFSTSPPTSKSASVKGFDVSPRAKPLGSPISTHGTLNGGELTIETMTQALRKTGSGDLSGVRSQPLSPTSPDGLSDRSFPMRAP</t>
  </si>
  <si>
    <t>&gt;3625_g</t>
  </si>
  <si>
    <t>MRDRGTIRSTLVSIELKEFTAFGLIFKTSRTFFLLELRKPKSIPTSTMDIHRCRFVPFHPSTINALAFSHSSLSRKQKQKAAPPRLAVGRANGDIEIWNPQKGSWLQETIIRGGKDRSIDGLVWTQDPSEEVNGRLIIGKSRLFSIGYTTTVTEWDLSTGRPLRQVSGNHGEIWCIAAQPSLVLSDKGANSAEWPGQNLVAGCTDGAIVLYSTKDEDLQLQRLMVRPSSKSAKIISVIFQTRNIVVAGCTDSKIRIYDIRNGALIRAMSLGSGPKGGPKEIIVWSVKVLKDGTIVSGDSTGEVRIWDGKTYTLKQRIQSHKQDVLSLATNTDGTAIFSGGMDRRTVVYKPVGKWKRWAEVAHRRFHSHDVKTMASFESGGMSVIVSGGPDASPTVIPLDQFGFEAHRTLPFLPQDSSIGSSPQKRLMMGWWDREVHIWRLGKASQPDPENIENVDEPSMRNRKLVAKILIKGEANITSAALDHDGNLLAVSTISEIKVFHLQSRKPTEGEGLKITKITVPSSTPSGARLVQFSPDGKWLTIIQADSRITLLRIAPSSTSSSITTIPQQAKLTRINRKVEKLILLGGLGSYDRTITQIAFSADSTILAVSDLAGYVDTFVLSGDEDSTQPTSNPDENAASASGSDEESDSEDEEKLKPRLIFGQCWTRNPSASLLPKLPSAPTVLSFRPASQKALDNGIVPTQTNSISKTLPPREDRLVVITATSDVFEFEVLKGGLSSWSRRNPTSCFPEEWMKAQERVKGIVWDLSAGRERMWLYSVNRLFMFDFRTDFKGPDSSTGGTSSKKRKRNVGSGAGGAISDEKSGMGISRKVQSIVDEDFVEENLLGDGEDAMDLDEESDEGNLEIERLKREDDEVEREKENAGEQTPRQESDFYTTLKYRPIMGVVVVGAGESKFGPEVALVERPSWDLELAPRYYGNQEWKEKDNAEQL</t>
  </si>
  <si>
    <t>&gt;6352_g</t>
  </si>
  <si>
    <t>MEQRFLHFFNTFTAPSLSADFSPEFWERRVLQASAAEPSIRHAVIALGAIHEDYCMRQQNQSNNQEFDSSTQAFAFRQYTKAISDLQQLMPIQNQTLDTTLIACILFISFDSLIGNHASAIIHLKAGLKLLEDIQAQSALGIASAIGWVNEFAPRLLSLGVQAVAFIDPADLMGRNTLLLALKKTGGCIQPLFFTSVDQARYALDTISVAIIEAKNNILTNKQYSYPTGQQFIENNSQIIAWTQKLDNFICDLSPVDPSLDVDQRAVRVLKIRSLAFSLFASTCSEIDKKYQDIIFHAEHLIQPLGDNINDLIPHFSTNTSLLGSLFLAAYNSPSLPMRQKAIALISLFPRREGFWDSKDIVRVVKAHAQQIVQTDSQMEAEAEARIWCDLIATTKNRVLWPFGDNLLVPPSIENGTRGQDARIIQPDFRDTFENRI</t>
  </si>
  <si>
    <t>&gt;9766_g</t>
  </si>
  <si>
    <t>MASGHNDPKLLYAINGINAYHIENGKEECLTPAGPQTLSLLMVPTSSPFADLSTAEPQSSAPEEDFYLHLHLPPELDLPLPATTQIYHQPPSSYLIPRWDLGPESGAFTRIEFPGVGKGKGSQEDVDTFETILAQCTAFLERASPPLPSRSRKKSSKIPAYDPSSFAPGEAYVTGSSASHTGGQIVLIDEENGSVVGELGEGFHVIEDSKMQAGSKGKIHIQIDPDVNLTKCTPPTDPVEITLPQDGSPNINVSPASQAYLEMSMHPAYKNSTLVSQAAMASRFIVTASSYVSKTLQTGADNIVQKTKPAAKPMTFTPTTHSRLRKVHTFTEGAAGLSSKTVGQVSKYAQSIGATLARRSATQREKGSKGIGPDGMPIDDYKPGLLNKSMMAFSTIADGIDQAGRNLLASTSTAATTVVTHKYGQEAGEISKSIGGGFKNVGLVYIDAAGVSRKAIVKSVAKGMVVGRIGHEHLVVGGGDGGVAPALVGNEGKGNNGSRGSKESSRRGSKDANEHVMSGGRETPEVVGYGRQAPPAFGTGPGENLEGQWAPDSKH</t>
  </si>
  <si>
    <t>&gt;10110_g</t>
  </si>
  <si>
    <t>MILLRPGLRPLYKSLTFKQLRRFAQAAGADPAASAQPIHHATNNLVKVVEVGPRDGLQNEKKTIPLTTKIELIEKLAKTGLIDIEAGSFVSPKWVPQMAESDEILEYILKYPPMSLNPIAYSFLAPNRRGLDDALATLKRQPNTYQTFTPQTSPYEPDESATSNDSVKDTTAVSPHIELSVFAAATESFTQKNLNCDIETSLLRFKEVITGAKAAGLRVRAYISVALGCPFEGYDVDPKKVAELACDLLEMGADEIDLADTTGMGTAPRTAELLKSMRAAGIRNEDLTMHFHDTYGQALVNTAVSLEAGVRRFDSSVGGLGGCPYSPGATGNVGTEDMVYFLESLGMETGVDLDAVAEIGDWITKEIGKENASSVGKAIMGKRHKV</t>
  </si>
  <si>
    <t>&gt;1648_g</t>
  </si>
  <si>
    <t>MPKSKRSKVVHLTQVDKKGKELTIKLFSNVRECLDQYQYCFVFSVNNMRNTYLKDVRNELSDSRLFFGKTKVMAKALGTSPEDEYQPSTHLLSKYLVGNVGLLFTNREVDAVKEYFSELSKTDYARAGTAATRTFVVPAGIVYSMGGEIAEENDIPMAHSLEPELRKLNMPTSLIKGKISLENPYTVCTEGKLLDSRQTRILKLFGVATADFTVKLSAYWSTATNDVTEIEEAMEE</t>
  </si>
  <si>
    <t>&gt;1760_g</t>
  </si>
  <si>
    <t>MSSAQKDEQELRAAHRATIHNHRPWLTQKCNLFKRLPDAVIVSTTRPVLDGSLPLPILSDRLIIRSYCLSDLDAYHALLSQPEAMEGNNMSPNLSYTKEILEEQLPPYDSQVYLGIFLKKLDGSEGDLIGDGGVHHLRTEGEWPEMCYRFKKEYWNNGYATEFTTAFIRFWCGLPREPASLQVRPCSVGFQNSLEVAERVYASVKLDNKASQRVLEKAGFELQDAIISSVENLENFSLNYPDERSEWVKVIG</t>
  </si>
  <si>
    <t>&gt;9050_g</t>
  </si>
  <si>
    <t>MATLDRHAPQPSVYPRSHVGFDSITSQIERKLLKRGFQFNIICVGQTGLGKSTLINTIFASHLIDSKGRLTPDEPVRTTTEIQTVSHIIEENGVRLRLNIVDTPGYGDQVNNDRCWDPIVKYIKDQHSAYLRKELTAQRERYIQDTRIHCCLFFIQPSGHALKPIDIVVLKKLSDVVNVVPVIAKSDSLTLEERSAFKERIKEEFAFHNLKMFPYDNDEFDEEERALNAQIKNIIPFAVVGSEKSIIVGGKQVRGRQNKWGVINVEDENHCEFIYLRNFLTRTHLQDLIETTSQIHYETFRAKQLLALKENSAAGHAGSRPISPAADRELSRNSQRMTMNGY</t>
  </si>
  <si>
    <t>&gt;9207_g</t>
  </si>
  <si>
    <t>MAALASKQESKKIFEKLKTKPANRICFDCGQKNPTWTSVPFGIYLCLDCSSNHRNLGVHISFVRSTNLDQWQWDQLRIMKVGGNESATKYFQSNGGTAALNSKDPTTKYTSNAATKYKEELKRRAERDSKEYPDGKVVITDVMSNGPSDGSSTPAGEPEDDFFSSWDKPSIKRPTPPISRTATPPVVGRTPSPFLNAGNGSGIVRTSSPLVNSEGSSAPPAHSRLTSSAALRKTTTTGSGPRKANVLGKKTKLGAKKITGDAIDFDAAERKAKEEAERIAKLGYDPEAEEASAKKTAVKTAEAAKIAAPSPVSPGRAGYGHTRERSSAELERLGMGMGRLGFGQVGGGKAAAPAKKMGGFGSVGPIKATEEDDDQKYARQKFGTQKGISSDEFFGKGSFDPNAQSEAKQRLQGFEGATSISSNAYFGRSEEEAEIEDYGDLENAAKDFVRKFGVTAGDDLDNLTQVLGEGASRLQGAIRNYLNS</t>
  </si>
  <si>
    <t>&gt;7804_g</t>
  </si>
  <si>
    <t>MANIDSHVASVLDAATSDDEDALIASLEDSPAMDAFREQRIQQLHSEFARAKTQKNQGFGTYTETKDEKALMELTTEVKYAVVHFAKDDFARCGVMDGHLESLAPKHFDTMFLKMNVDNSPFLVTKLKIQVLPCVLAFVNGVSVDRIVGFEGLGYTPDTFTTKDLEARLLSCGVLQRAKATGNANGIRFGVKKPKKDDSDDEDWD</t>
  </si>
  <si>
    <t>&gt;5571_g</t>
  </si>
  <si>
    <t>MTFSYRNGISVGEIAVYVPCLAVAVFLSIRHGFGRSSGWLFIIIFCLARIIGPCMELATISSPTNINLYTGSAILQNVGLSPLQLAAIGLLSRLLDNINKSTHTLINTRLLKLVEIIVMVGLILGIVGGVDASNSFQTTGKYQPGTLSKAGTALFIASYVAIVAATIIISFSVSHAEKGEKRIWIAVALSLPFLLVRLVYSILSTFSHNTKFNIMSGSPTILLCVALIEELIVVLIFEIVGLTLPRVDKIEHPEGARIISSGSTDYSREAYSQPPQKPDGTLLKIAKMTIIGRIVMSIMGTSSQSQNNATEMGEQRRRHHHGRRSGRR</t>
  </si>
  <si>
    <t>&gt;9915_g</t>
  </si>
  <si>
    <t>MAPARHETFDAAQSENGDPGTAGYGTRSSSKRKSIEDTPNGLSPSKKRLSGRKSKTSPEANEVKAPPPKKPRLSPTSPPETSKSTTPAGQSRSPTSTPLPSEIPAIAVDAASGPSEGELSPTPQNGGWVEPPVVDEPKLPSPTDIPYLPAPPASSTRGRGRGRGRGFRGGRWGKSKGVSERATPAVTAPNPAGVKKLGRGGRRGRARRLGDARIQALYRRRDEIKEQYNTVAQLQKAALIVLADKSLNLANSDPTYHEKLPEFDEVTAKLKEKEEDAFARHQKEFDVKAAYYERLKDIQRYYDAQKLNEYMDERGEVYVAGIKERAIYLYHQGLNGAEVDEFPYPEAGSNRIVETIGLPPKIVHPVASGHWPIQLAKSDAPSMLGDTDLEQHPANYWNSLTSDQKESWKEQAESEEKRKRKLVADMEAGRVPQKKGGALNARFLATTQDEVDDDEEAEEAEDEVEGETRAATPVQEQPQPQTPRNGKGKEKAKANEKVKASIPSDSDEDLAPEHPIDQYGVSVPARKGQQNKIIVPPSVVFEEHEIGVRKHLIKAKEDHGTERITSYKVALSPNPENFYLDQVKSSGVNNAKQTEADFDKELINRHKLHPKLGIALRKSCNPYLPTDTDSWDELYERNTKRWADLDPTESMSKVVIQVNRDGSRTLFRTSRSEWMLKTDKRFEQVHEQTQMRKLLGEAGDLEERPTPPPVIQPEEETREPIDATLLSAVNDAEADRFAEEMRRKEAPRAFKSPYAESSTSAAARNFPSLAPGGDMRPAMPAPTPQRSLGYDPVRDNYRTDPTPESSYRTPYAQPPPPPSGYDLGGSLAALSDAADIHKGVMPPPPPIPNPYRAQMSPYGPPPNPPPIMQSQIPYGQGFELRMFNPNPPAQGFPQQRGPPGGSLRAIRPAPPIQPRQYQQGRGWYQYGGPQ</t>
  </si>
  <si>
    <t>&gt;315_g</t>
  </si>
  <si>
    <t>MSRFFRGDSSSESSSSDEEELYSDDEEVTAKIASEVEDSDEEEDEDESSSEDEDGAKKSGANRFMRDAESESEDSSEDERSKTVKSAKDKRIEELETIIKAIENGQKINDWGSISTEFDKLNRQVVKLGNTPKQYVKALAELEDFMNETIAKQKVSTKKMNATNARGLNAVKQRIKKNNKDFQKDIDKYREDKDLFMESSEDEGPALVPEPRSTSTPRAELAIDDDEGFSTVGKGGRTLQFTPESILKHLRTIMESRGKKNTDRTEQIKIMEKLYEVATTPYQRVRVLLTLISTRFDLTTGVQTFMSQEQWKAAEKEYGNLLAVLESNRELIVIESAEDWEDDDKAPVIKEGEKLKIPGSIVSYVERLDDELTRSLQHIDPHTAEYIDRLSDEGALYNNIVRTMLYTENLKKDESLGIPQDSLNRVVMRRVEHIYFKPAAVVKILEENCWKAIPATLDSYITPRKDISDAEALINVLCQYLFINNDGIIRARAMLCQIYFLALHDNYYKSRDMMLMSHLQETINAFDVSSQILFNRTLVQVGLCAFRAGLVYEAQTTLQEICGSGRQKELLAQGVMIQRYNQVSPEQERLERQRQLPFHMHINLELLECVYLTCSMLLEIPLLAQTGSAPDIKKRVISKTYRRMLEYHERQIFTGPPENTRDHVMQASKALAAGEWKKATEFIHSIKIWELMAKPDSIKAMLSEQIQEEGLRTYLFTYAPFYDTLSVGTLSSMFELSERKVAAIVSKMISHEELAAAMDQVNSSIIFRKGVELSRLQSLALTLSDKASGLIESNERTLETRTQGTANAFERQGGRGGRGGNRGGQRGGRGGGRGGSSAPRQAGGTQFTGGALGVRA</t>
  </si>
  <si>
    <t>&gt;6143_g</t>
  </si>
  <si>
    <t>MNIDRRKAALFGAAAAVRMLLFASFPGLPDLLTARVEVSTPVTSFKRLQEGLFLYNHNVSPYDGGVYHQAPLLLPLFSLLPSSSSYPAFTYLLYIIMDLLSANALMKIAESGEAGSSKLYTSPRKNKRWSSFAIAAAYIPLLPPRYKNADITHVSSFLFNPFTIATCIGRPTSVFTTCAILHAISKAVVGASFTSMFALSLASYLSMYPILLFPPLALLCYDRRKSTKATGSLFSFILGNTAAVTASIYSLFQMSFMITGSWEFLSSTYGVQLLLPDLTPNVGLWWYFFIEMFDSFRNFFLGVFWIHLSSYVLGLTIRLRTQPLFVVTLLLGIFSIFKPYPSISDTSLFLALLPLYRHVWPLMRYSFLATSTVAYASLLGPAFYYLWIYAGSGNANFFYAITLVWSLGLSVIVADSLFAVLRDEWEVERPECRGKEIRQI</t>
  </si>
  <si>
    <t>&gt;8174_g</t>
  </si>
  <si>
    <t>MEKDTGVSTAESPIDRSPDASTDIKEPYGDDAVGQTVVLPSGWMYRTRKFGRWTIPHYASPSVQLTMVSFVCFLCPGMFNALSGLGGAGKINPKLGDDMNIALNSTFAVFAFFGGTFVNRLGVKITLSFGGIGYCIYALSLLASVKADVFGFNIFAGALLGVCAGLLWTAQGTIMMSYPHEDQKGRSFSTFWAIFNLGAVLGSLIPLGQNYGNQGNVDVGIGTYAALSALMFVGACLALLLCNASDVIRKDGTKVILMKNPSWQSEFIGLWETFRFEPTVILLFPMFWSSNWFYTYQQNAVNGFHFSTRTKGLNSLLYYLAQIVGALVIGHLLDWERFKRTTRAKANLFGIFVVTMAIWGGGYAYQKSYTRESKITPTDWTTPGYVGGMFLYFFYGLYDSLWQASVYWYMGALSNSGRRTANYVGFYKGIQSAGAAVMWALDSKKVSFMAEFASNWGLLLFSLLCAAPVIFLKIKDTVEIEQDLKNTGETIEDVVVPSKINAGTV</t>
  </si>
  <si>
    <t>&gt;5298_g</t>
  </si>
  <si>
    <t>MSAPIAKAAAQAGKSAAKNVENHVLNKGAKRDPELYVLLAVMSGAFGLAGFYFGRKPTSATSEVKVGVVPGSMPWQGEKSKGDEARADFKYSYYPQGDPTNPPKEAPSALHSVIVPNVNLPKELHDQYNKWGKD</t>
  </si>
  <si>
    <t>&gt;18384_g</t>
  </si>
  <si>
    <t>MALQPKTSVNVVFGAMTFGKKGAEQVRVHDLAEAGKILDIFQKHGHNEIDTAIVYGGGSSEQVLGQLLSSGPESRRQLVIDTKFSPGTVLFPNVQTTHRPEHLREALKRSLISLKTEKVDMWYLHAPDHSTPYEITLREVNNLYKEGYFNRFGISNYAAWEVAQIVEICDRNGWIKPTAYQGIYNALHRLVEPELFPCLRHYGISFYEYNPLAGGFLTDRYIRESQPGSDIEAGSRFDPNRNQGQNYRGRYWNDSYFDALEILRKAVKKAGISEAEAALRWIANHSLLKQEFHDAIIIGASSAQQLEDNLTSLEKGPLPEEVVKAFDEGWEHVKGIARPYFH</t>
  </si>
  <si>
    <t>&gt;7743_g</t>
  </si>
  <si>
    <t>MFSRTLPALGLLASFFTTIAASVPTISTSGSKFFYSNGTQYYIKGIAYQLTEADPLIDTAQCKLDAALMATLGANAIRVYHVTPGADHDGCMSAFADAGIYLLVDLDTFTTAIDPVVASWNQTQFNAYSKIMDDFQSYNNTLGFFIGNEVISLANQSLAAPYIKAAARDMKSYRNAKGYREIPVGYSAADIAELRPMLQEYLACGTNSSESIDMFGLNAYEWCGDQSMSTSGYNTLNTYAQGYNIPIFFSETGCNTIQPRTFEDQSAIFGDEMSDLWAGAIIYEWIEETNNYGLISYGPMVSATATAAGVVAGISRTGTPQPVTPDFTNLQQQWATLTPTGVASSAYSPTLTPPACPSSTAGGWLVDGDVKLPSVGQTLQVSGTSTASASGAASTTGTSTGSAASATASKKGDASGGKEITGMSLGLVGVMLGFMYWL</t>
  </si>
  <si>
    <t>&gt;5635_g</t>
  </si>
  <si>
    <t>MTTDLLLSSQVNDFDYVIVGGGTAGCVIASRLSEYLPHKRILMIEAGPSDFNDDRVLKLKEWLTLLGGDLDYDYGTTEQPNGNSHIRHSRAKVLGGCSSHNTLISFRPFEYDCKIWESMGCQGWNFKTMMRVIDNLRNQIQPVHPRHRNQVCKDWIESCSKAMDIPIIPDFNKEIRETGSLTQGVGFFSVAYNPDDGRRSSASVAYIHPILRGDENRPNLTILTGAWVSKINLQGKTVTGVNVTLESGTKLTVSPKTETILCGGAVDTPRLLLLSGIGPRQQLSSLSIPPLHDLPGVGENLLDHPETIIMWELNAPIPPQTTMDSDAGIFLRREPPNAAATNTDPALNPQALPDGDIADIMMHCYQIPFCLNTARLGYDVPINAFCMTPNIPRPRSRGRIYLTSSDPTVKPALDFKYFTDPSGYDAATLVAGLKAARQIAKQAPFSHWLKREVAPGPKVQTDAELSEYGRRVAHTVYHPAGTTKMGAANDEMAVVDPVLRIRGLKGVRIADAGVFPAMTTINPMLTVLAVGERAAEIIAWEAGWRGDVRARL</t>
  </si>
  <si>
    <t>&gt;6573_g</t>
  </si>
  <si>
    <t>MGRLPLPVIPTSVRQFPPFRQQQLQTFSLLFHSKFQPPYKYVPPTPIRTIMCGVSNTKSLPCIYTSPSASIQRHNPELLRHLRVFEQTPYLIAKTPPHPNRSPDENTIHLQEPLQQNTDFPSVFFVDSQISREYHVEIPKVTLPIAPCVRSIIGDTSHQHAIAKFFFETIYEWMPIIPKKRFYEHINPLCVLGADYALLILSMDLISWVPGCEAQDLRTATYRAAKAYYLDLEIAGAMSVQILQAGILIALFELGHAIYPSAFLSVASCARYASALGIGWRTASGGESPIDWVDLEERNRSWWAIVLLDRYERASLMIIITHPIIIETYFLCRIINVGRPEKPLLIPTPGLDVILPGNDTDWDQGYSRTLYSVATPAIEWGDMGPFALVAQATRLLGLVLSHISTPHTLDEEEAILLHRTLKSLSEVVVVEGQLQSLHMLNQQAICSIALILLHESHASLPPSSKTKTSTYFAANHHIKTCASGIKKSMSIPPTQMPIISCVRDSCPFLVTLMYRSACVEERIHREEPTAESAENLGIIRSGLELFETRWKSAGVCRKALEAREMFYKR</t>
  </si>
  <si>
    <t>&gt;1669_g</t>
  </si>
  <si>
    <t>MSERSASPNTANPQGQVQLNSVPLSTGAPRQRNKAQLSCTECRRRKARCDRNQPCRACSSRGLSCVYLPNRRPDHHQLRRAPPNGSVRDRISQLETLIVSLKSSLEAEKRPAVNQNTEIISSGDPGEVGDSLTSREMIESSDDQTHISPKFGHISLENSETSYVGSDHWMAILNEISDLKDIFEDNIAQNDTSHDADIQSSAEVPLLLFGHNLHATRDEIISGIPPRPVADRLISRYFDSMDFAPVMVHGPTFLKEYSQFWENPRGTPTMWLGLLFSMMCLATQFQQSSNEPSTNSIPVCLSQNSQYYVELYREKTVQCLVLGNYIKSAPYTIPTLILYFTSEQFRFRDTQLGTWVLLAMIIRIALRLGFHRDPSHSPNISLFDGEMQRRVWITIVQLDLATSAQAGLPRMLREELYDTAEPRNFRDADFGEDTVTLPPPRPESDFTQMSYWNAKTRILFAAGKIMDINSSMRSYPYAETMRLDRLLHEAYLTIPPTLRPRPISESIIDPPDILLGRIFLDQLFHKATCVLHRKYLALASYDEQYIYSRQCCITSSLKILQHQSFLDHETQPGGRLHQDRWKLSSLMNYDFLLAATILCVILDNDLKIPVQIHGLSRQEGQSRVDIIRSLSEAYRIFTQASKSSREAHKASRALQIVLQKINQVTMTQSFDMMVTSPETSYSNSQPEFLSSEPMSLWNSMTDTPNKFMVSTEATPAFNEEVPQSLLNNFDWAAWDSQFQIQDPAQFMFEHRNDINLEIFDSPSM</t>
  </si>
  <si>
    <t>&gt;3003_g</t>
  </si>
  <si>
    <t>MLDVLSPEILHCICRQLNSVLDVCQFRLACKSFAQVGLRSLLPRVTLVTLPKAFQHLSEVADHPVLRHYVQEIVVLTNVLPRYRNVHDFAQQLPPQAMLEWPVNPTEPHATAVDRVAYARHQWPEEKLDEVWKYYKELCAQQQEQERSDGFAGLWEVMVKLTRLRSVQIHPFAAQAGPTPFLWPGSEYSKFTFNLLADMPNNFTSASCLLESMLSAAVVAKTSLEELFVTDLEAKFFQCQGISLDDIKRSFEHLRKISLELKVEDESDPSSWDDCCQILKQDSLHQILDSAAQLERIKIIVPYLPMEEHVALFSLLFHDIVWPRLSLLHLEGFETTSEALVTFLEAHAHSLKILQLSSLKLSGQHVRDWYSFFVRCAASLCLEEARLKGRFTADLSDRADIDYVDMGDDIKHMPITLGDALRALLCSSDVEEEYEMRRDTLDDLLAHGKRRLALGYRMEISVRHPQFLRRYIPVQ</t>
  </si>
  <si>
    <t>&gt;8365_g</t>
  </si>
  <si>
    <t>MHYFWRSLWLELLAAWAVTASSPEDYESGLPSYTKACPDYKKYSQFMHQPISEGPLGLPFQRPSIHCRTFTSPLVEKVIQDVTGRMEDADLARLFENAFPNTLDTTVRWHVDGTIKHTELKRSLREEGKWEGPQSFVVTGDINAEWLRDSTNQLLQYQPLAKKDPKIFNLILGAINTQAEYVIESPYCNAFQPPPGSGLAATQNGQNDNVHPAYEPSFIFECKYELDSLAHFLALANTFYNHTQSLDFLTPRWYKALDTVLEVLDQQSQSTFDPISGRFERNAYTFQRRTDSATETLPLLGVGNPLNYGTNLIRSAFRPSDDSTILGFFIPANAQMAVELKKTADMLAAANKIGLAQILDKRAQAIVDGIWEHGVVDHKKYGRVFAYEVDGYGSQILMDDANVPSLLALPIMGFVERNDPVYVNTRKMLLQKAGNPYYLEGIAFRGIGGPHIGPQYAWPMSLLLQAMTSDDDKEITECLDLVLQASRHGLVHESINVNRIQDYTRSWFAWANSVFAQTILDLAKRKPHLIFGKGAAAYVVE</t>
  </si>
  <si>
    <t>&gt;7798_g</t>
  </si>
  <si>
    <t>MKNIPKQSPHSSFLILIAWSQNTKDRNDKHKSALHPKFNSSIEALADHTQIGVPCSSANIGPGFDVIGLALSIWLEIRVEITQSGTSQAPLNCVITYEGEGADDVPLSADSNLITRTALYVLRCHGQRAFPAETRVHIKNPIPLGRGLGSSGAAVVAGVLLGNEVGKIGLSKARMLDYCLMIERHPDNVAAALYGGFIGTYLNDLSPEDTERREIPLSEVLPEPAGGVDTGDKPPEPPVDIGHYMRFPWAKEIKAIAIIPHFEVATAKAREVLPATYSRADVVFNLQRIALLPSALGRSPPDANQIYLAMQDKVHQPYRKGLIPGLTEILQSVTPHSHPGLCGICLSGAGPTILALATDNFDTIANVILDMFAKTGITCEWKLLEPAEQGATVTYS</t>
  </si>
  <si>
    <t>&gt;886_g</t>
  </si>
  <si>
    <t>MPPPKSPLDKPSPSQSRRPGASRHSSSDKTTTKSAKHGVKPTSNSPAKGKDSMSGLSSGTKAPSKAQSKSEIVSENTRPAPETATPRSPTLSRSDANEPASVEPRREDVAYDKKGEYNGPPGSNRGNVPRHTAAEEVKRLRTAMDAQLQLTQHRERLEKQLGGRGVRGNNGPASANASERTWVSPIHEETTSLSSEEALTSPSSGGLNSASTDSAKTIRGGVTPGPKHVRTPSYPFPSMRTPGPSVLNSHRPFTALSPTVNPSNYAGGTFDNGAHDQVMSGSVTPASTLRFQPQGSSVPDDPIFETPDLYELSLLLSSEPGLDPWWTNVVEIMRTLYHAHRVTLSVPADSTDIENVPWGQKATFDVIDEHELSLTYLPRGSSMVPSSVDTNETSNSDDTNPLEGSQIIVSSAPTPQRPGLQNRHSFTAYEDTKRDTVSSLDVNRTSTGRPIPLTRAKSYLSGRPEMPPRTATLQNAQLSLQSLQDHMAFEDAKSDVGKSDGAWHQTDTNREVSGRVFSILQALDYETEPLIDNKGVSRVLERGHVIALTRDYPYLDSPSDEKSGGSKSPNSQRPTESEKSKKSKSPDVGSRISSFLGNRPRRPSRGYRSQTSDKGRSMPTSTRTYESEDERQSTPKYEEYEQPPPSPWAQSPAPSPAVRAETAENPFFANIRVDPETFNPRTTPLDYTEILQPETIGVDKSWTVLHIPLIHPLLSKPVQTFRLDAAAIESKSAGRWKKPEEPRESVNEARLKNEDVKRHTPIAILSILSPVIPYPSSLRHSLENLAPHLATSFSLCRHYSNLETEIAGLSRKRPQANGFGAVVPDANLAVEDMHLRSISFSSADECGPHHLTGGSITSPSDYSAVSRSTAGSPGGIPNWDPSNVGLSMDKGSAGASPSYTMGESYFSTSVRPGIGRVDTGSAASITGARHTPKELSPTDVKSARVSRPFDERPLDPEAASWEERDHIYKEKLAGDPHSSNANKQENRPQRPAADNSENREASPSRQAFETVLPPRRVAMRTALNQSLNKVEPAPHTHTQLHSYGADFGATFQSLSTTSAASTKASSSSTKPHYRSGSISMPVDYMPPPSDRVKGIMLDSLPMHIFIAVPPTGEIVWVNNRYLTYRGQSVKDLHEAPWASIHPEERDAYLKSWSHAIRTGQQFSMQVRLKRFDGAYRWFYTRAIGLQDSRGVIVQWYGTHMDIHDQHIAEVKAARQEEIEASEAKHKQLANLIPQIIFSATEDEGVTFANEQWLSYTGQDFNDALGLGFMDYVHPEDLAKCHIPFESRPTPSSRGSKKPPEPSRNPSQMSSSEKSTRSNISEAPAETTIKGIYQSLSRTNSSGSGSVYEFPTSDLSELARTGVVKVDMDSNGRTSYSTEVRLRSRTGEYRWHLVRCVEVDNIILGSEGRSGSWFGACADINDHKLLEMKLKEAMESKSKFLSNMSHEIRTPLIGISGMISFLQDTPLDDEQIDYCNTIASSAEGLLNIINDILDLAKADAGMMKLSYDWFHTRSLVEEVNEMVSTLAITKHLEVNYMVDSDVPEIIKGDRFRIRQVLLNVIGNAIKFTTVGEVFSRCKVVTCDTSVLQENEVMLEFSIVDTGRGFTQQEAEMIFKPFSQIDGSSTRSHGGTGLGLVISRQFVELHGGKMEGTAIPGKGSTFTFTAIFGLPTALDHPGPPATPSSSMLQSVPSLPEQPAVSRTSTETSKEPASIVGSIIESSESSTGPGHETELGTTESPAVASSSSSEPSLRSTLSQTTQRSSNSSFAQPLAQFGEAARDNAQDPSNMKLALPKPLSPPASGPSSTKDTVTTPPGIKQTMATSKIGSPLSRQSTPELKHVRPPIYSILIICPQTHSREATTQHIEMTLPKDVPHQITALASIDEARKMIVGANPIIFTHIVLNLGLAEEVVALIDQIVASILMPSTSIVILSDPVQRQEVIKMTTAYDYDQLAKDNRVNFIYKPVKPSRFAVIFDPDKERDLSTDRNRSSAQQQVANQRQSYLDIAKRLGNKGHNVLLVEDNATNQKVLLKFLSKVGIAVELALDGVECTEKVFSHDHSFYSLILCDLHMPNKDGYQACREIRAWERRESFPRIPIIALSANVMADVLDKCIEAGFSNYITKPVDFKALSTVMGDLLDPAVKPEAAAKLMLKIA</t>
  </si>
  <si>
    <t>&gt;6809_g</t>
  </si>
  <si>
    <t>MASATITSNPQPLATTSNSRQNHLSRPPSFSTSGAFDSQDSPARPNTQMSFNMSQGSQGSSLMMHPGTSFRPYEAGNGLNRRDSAPQIYSAIYSGVDVYEMEVNSIAVMRRRRDSWLNATQILKVAGVEKGKRTKVLEKEILIGQHEKVQGGYGKYQGTWITFDRGLEFCKQYGVEELLRPLLTYDMGQDGGIAGRGGIDTPTKEQALAAQRKRLYNAGIESRSSGQSGTFFKNISSTASHAVAAISKARFDSPVPRVRNGNMSRSQNPSFSRQSSQQHLGSQESAFPGGSQQSMKSFASADSFNANGPQDSAYATQYSHNGQNDVRNGDFDEPPRKRIRTSPGPGDPNASGVGEPYFDMSMHEASPTEPNDSFVYQSQYMQHDDTPLGPLQSSQDARGNQTKEILMSLFTRDAQTDFSKHKAFLTLSAEELDTPIDNSCNSALIWAATLARGPLLKALIDAGASIFRVNALGETALMRSCLVTNNLDAGSFPDLLELLGPTIELRDGRGRTVLHHIAVTSAVKGRSQASKYYLESLLEFVVRQGSTPNSFSNGSLPMKSIGIGRFMSEIVNIQDKSGDTALNIASRIGNRSIISQLIEVGADASIPNRSNLSPIDFGVGDPQDFEGRPGDQSRGPSGHDAKESSTDIISSISTLLTETEAEFRKEMDKKQAKIDEIHAQLRDASGECGEQRRRVEAYKAEVNNHESRKLKIDNLARAWEDEGAKLLRMQGKAGEPVTTLSREVDAILGDADKPLNIPEPGSSALVKANYDPQQPVALAASSDRQILTTSLPPAHVLRARANAYKTNNQDLEDQVMRLQSKSSEQAAKYRKLISLCTGEEEASIDTKLENLMRAVESERPDVELGRVQDFLQRAYGV</t>
  </si>
  <si>
    <t>&gt;733_g</t>
  </si>
  <si>
    <t>MPPIAPIFKKAYLYLFLGIAFYASILIALTNPWLQRQVLYMNNIGTIREVDINKPEKFGFAKNQVTPFNFTTPDHEILYAWHIMPLGLYAKHEAEILQQPSGCAEDITKMKAFQFLRDDPDSRLIISFHGNVGSVAQGWRTDSYRAFSDGSTSNIHILAIDYRGYGFSTGSPTEQGVIIDGVAAVNWAMQIAKIPSARIVILGHSLGTAVSSAVAEHFARLGTDFAGVVLVAPFASVDTLLTGYSFGGYLPLLWPLQHSPALHKLFSSVIVDTWPSIDRLANFVRLSTRVRLHLIHSKDDYEIPWSHSEVLFATTANATTKDGMDLALIEKMKARSTVDMGNGAFVSTWKAGGDKIITEEIVNCGHHSRIITYAPVALAALKTFESRT</t>
  </si>
  <si>
    <t>&gt;3060_g</t>
  </si>
  <si>
    <t>MTAAIVEALRKVQSRPDLEEESPQSTTDQALLEREEGRQEKEGEDKNTPGVGDATTAKGGMESLDKPHTFPSPKLLAESVEEALGTGKAAEPPLSIPEVGKPITHEQIIDLSKDMKRRGLEPYQLEALLKGARVFVPPPPPKAEPTSEYKALMSRLRREEEARSYERMTNPPPSMETFAQRFPYSSAAHAFSSNQQSMMSKETEDDGVTYADVNRQMALILNVLLSIVACSAAIWIAAKWWSTPARLALSMSGSLLVGIAEVVVYSGYIQRISQAKGEAARLKEVKEVVNTWVVGAGEEIRETINDETMTPIKPKEDKGTARARLATKHKAQ</t>
  </si>
  <si>
    <t>&gt;10137_g</t>
  </si>
  <si>
    <t>MAIARPIRILGLAAIGLWIFLLYQVFGPDKATKSPTDTLQNMERDPLLDLTNEPEGLLWRADQGYGLGAEGTNRINATLLSLVRNEEIEGMVQAMRDLERTWNSKFNYPWTFFNDVPFTEDFKKRTQAETRAECRYELIPKEHWEIPSWIDEEIFQESAKILKENDIQYGSMKSYHQMCRWNSGLFYKHPALANTQFYWRVEPKVHFFCDVDYDVFRYMSDHNKTYGFTINLYDAPPSIPTLWPETTKFVAQHPEYLHENNAMRWLTDAERRPEHNIIANGYSTCHFWSNFEIANMDFWRSQAYEDYFNHLDRAGGFFYERWGDAPVHSIALGLFEDSSKIHWFRDIGYQHIPYFNCPNSPKCKGCVAGRFTDGEAWLMKEDCRPNWFKYSGMS</t>
  </si>
  <si>
    <t>&gt;1374_g</t>
  </si>
  <si>
    <t>MAQSQPPSFRPLEYWKPPKPVRHHIRAKSSTILSLERAKDRHSFANIVEQGAWDTDKKNKSFTTIRGMAGRIPDYGSDHVQLTEDYGQRYGEPPSYQSAAGYGTPRSAFNPKTWSKKQWLFLGLGLVAIIIIVIVIAVVEVKKNRYPDYTALSYSLSETYSGSSFWDDNFDYFNTYDPSSGFVHYVDSEVAASYNLTYASSSSAILRVDTSVTNTTEPNASTGRFSVRVESKKQYGLNNLFIFDVKHTPLGCGTWPALWLSDPANWPTNGEIDVMEAVNVLNATNNQMTLHTTKNCKMDVKRKETGKSLTTNCLNSTDDNAGCGVNAGSKTTFGTDFNSNGGGVLALELRSAGIRMWQFARDSIPSNIFSAPDPSTWSEATADFPNTDCNIGNHFKNQSIIANIDLCGSWAGTQSIYGENCPGTCENYVANYPTGFTNAYWEFGNFTIWNAS</t>
  </si>
  <si>
    <t>&gt;9767_g</t>
  </si>
  <si>
    <t>MLITRLGVNNGVNSTCRACAQSSRDCTYPVAGSTPTPKRSEGAANIKQEDGSEGRKRAKKGDDAGRRNSAKAAEDALDSPILTKKVWDELYEIFKRHFSTEMPFLHPPTFRNRMRQAAYPRDPATSASDLEEGRVLLLGVLTLTARFHPGLVSHHSPQAEDPLVASEYYGNILAASFGPTVRNLTNPSLESIQALLMLGLYEWGQTRGLSAWIYVGIAVRLAQSMGLAYEDDLDTQTAYPPAQDSRKTGRQPISSREDATEKEVRRRTLWSCFIMDRMLAAGKYRPTMMSVDKLRVQLPCSDDQFLFVRNVRTGFLNSKWPEGHLAQNGNIPVDEDGVLSHYIRLVEIFGRFSEWSYAGGRRTEKLPPWDESTEFYKLRRQLREFHNSLPSNLTFTDANLSAHIEKRNATAYASMHTLYSLCLIMLHREYIPFIPLRCDKPVGPLDEPTFPEDRFNPPHGFWQDSADGIMKASRDIIDIVGTLQENDALPESPQIGFAVWQAAFVCVYAAFFPHMDPNNRLRSVNSQLGENMGNKGYAGLTKKILRDLVPRLKMVKGYLKSVGKMQAYFKHVIGEYMYKWNKKPADFPGGGLEQYKIYEKELKEFGDLKDNDHNGQSDGSDTVDQSRSRASTNDPGTSANGEMMQGVEGGAALPARPNGAWAPINGSSPVESDERAKYHGPYVYGMPYQQSPNQSSNAPSLVSPSNGDSTSDLNSPYGGQQYPNPNQQPKHAASYPSIAQHTMAPPNAQMNYADDRTYDREFQGWMKEQESITMNAGLDGFGQDMPMEVWGNYQVGVSQPPNYLQMIYGANQQPMAGQQAVWESYERQREEDVRVT</t>
  </si>
  <si>
    <t>&gt;5423_g</t>
  </si>
  <si>
    <t>MLTHLLPFVALLAPTLAITQAANTTILGPYGNSPPVLPSPNITGSGGWDAALVKAKAFLAQLTLEEKSWMVTGVPGPCTGNIIAIPRLNFTGLCLQDGPLAIRLADYASVFPAGVSTAASFDRDLMYQRGVMMGAEFKGKGAHIALGPVAGPLGRSAYAGRNWEGFSPDPYLTGVAMEETITGMQSSGVQSCAKHFVAYEQETQRNPSYDADGNLLQESVSSNLDDRTMHELYMWPFANAVKAGVSSVMCSYNRINGSYACENSKSLNGLLKEELGFQGYVQSDWGGTHSGLSSVEGGLDMDMPGGLGEYGMFYQPLSYFGGNLTLAVTNNTLEESRLDDMVLRIMTPYYLLGQDSKYFPGVDPASADLNTFSPISTWLPNNTFSEILTGTRDVDVRSNHKELIRKLGAASIVLLKNTNNALPLKSPKTIGVFGNDAGDDAEGYYNQNPFEFGNLVVGGGSGTGRLTYLVSPLEAIKTRAAQDGALVQYWLNNTLISTTDISTLANPTPPKVCLVFLKSWATEGADRDSLNVDYDGDAVVESVASYCNNTIVITHSAGINNLPWANHTNVTAILAAHYPGQESGNSVVDVLYGDINPSAKLPYTIALSDADYNAPPITAVNSTDPYAWQSYFDEKLEIDYRYFDAHNISVLYPFGFGLSYTTFELSNLVITKYNDTETSCEATSTIAPGGDPALWKTLYTVTVDVENTGTVAGAEVPQLYVEFPGSAPEGTPVRQLRGFDKVVLDAGAGQTVSFNLMRRDLSYWDIVSQTWIVPSGEFVVQVGSSSRDLKVSGSLTV</t>
  </si>
  <si>
    <t>&gt;403_g</t>
  </si>
  <si>
    <t>MGCVPRMPLAISKPFKKLKTAMEKKKPKRQWFEVSEMELNVDVDKGLRPGSGGGVEGASDKIMTDPQNVMDNWFLSSKILRAQRTSGNATERRKWEARRALDPGHSLIGSARWNYSEDMKSREWKSDPLAEIGVREERRGLEATLGYYFPSREDLEILELYWKLWVNGSDQYAFFTAVREKCAAHDRIPEVVLWRIFRVLVADLGEPGAVGEGAKVHEADLESESSKRRELDIKLPGYMVATPDTIWQVGKCLFYLLTSGQFWDRQGNAIKAPGKRGEAQPREFSGEQKKLLQKLYSKTLIKYILGTMSSNEEDRFTKADLMDQFKDVFAVYAGTYTPEPVDNTLEEPYQSSNPLIPKGLTKAEGQVYETLLSVLKDRKSGLSKLRITTPQVVTITDLAKDYDDLMAMIVLKELHRLGVIHLQGFVANLDDAKKRALFGRGALDLLDLKDVKIAVGSRGGPDIDHHEQNHEFDFTDPWMPTDANLPEGQQFLKEIFEEATKNNQKLTLLTISSLCDIATFAANNPELLKNNLANVVMQGGYGFVDGKLKADPAAQNNKFDMDSANKFHKYLDDNAIHSTVWTKVAANALFLYSSLFEFLEASGHHLGLYLRNVQLSQDLNFYERACKSNPKERFAPFMDQDWYVKYKSTWFAAGHEPDEPYPEGEAMVPYFTKVIAYDALAAVGTAGEDVLERFKIVKDLRVRTDARDEKHRIVGVPRGEVGGKILSEEANFDGKVMGLIITALMKGSILEVQQRKGEW</t>
  </si>
  <si>
    <t>&gt;3934_g</t>
  </si>
  <si>
    <t>MTEKPAVLILGGLGYIGRFLALYIQQNDLASEVRLVDKVLPQLAWLAPEFAEACSKDKFVQADASREHSLPRIFDRANGKQFDYVFNCGGETKYSQEDEVYKLRSLALSVAAGKEAAKRNIKVFVELSTGMVYKPDSQPSKEGDKLKPWSKIAVFKLLAEEELAKIEGLNLVIVRLAHVYGDYASQFVATALSMARVYQHLHEEMKWLWTKDLRVNTVHISDVTRGLWMLADWYAVNQKPGWDEKTMGKVPTFNMVDKGETSQGTMAEIIGELFGIKTGFQGQLVSTFARLNMDSVVDDVNDEVLGPWAELLEEAGIKRPGPLTPFMEKELLKDTDLSMDGSRIEKLVTGFKYEKPKITKELVQEMIDSYTRIGWWPASPK</t>
  </si>
  <si>
    <t>&gt;8673_g</t>
  </si>
  <si>
    <t>MSVDYDIESEEKFKKFIIPNARTGGDDSDNIFMRVDEIAKPEMSYEERDRVLELRRLRSIDEYISPSFRINIKNVWGRSNGQVLHLKRFIKFGIKQLNDPITQSYLRRVLEISVLSEQDQDKFAAITSQQEQDDREIKKGIVEAAKLFDKRKRNQNILSVGKVCTVLRDERSLNVSATKSIIGRMTNDGADITIIRRTHLEERHMVFPLKDGKEPDIIANLNRRDRERGIQLAREEIQGAWATVSKETGKDHPISKIQLERSGTGLLQDIREFAGCEDCRGGKHRNGDCQLQEPEKMSNGTRARERMGCVQS</t>
  </si>
  <si>
    <t>&gt;9620_g</t>
  </si>
  <si>
    <t>MAILPLLPGIAARILINGAPSTEYPDPSPLNITYPDPFIKQHQELRTVSVYIPSIDNHLFSVELSVGPPYGCARMEATKLGLHVSVDGNEVWKATCARPFFKTANGQGGPRGEGNVWTEEVTGVKTGKGAKCVQRDFNFDLFPPRKLRETRAVPEQALKGESKSHCTSLEAAKKAKRGEIWSAQKNDGVDRPHIIFRFMYRSEEPLANSRPRAEIMKEIQRLNDQLKALNSAAAAPPATRKRLLTQKEIKKERLDGQEDSIEGRGWTGRNTTQSFCGDPTPVDNAGLGHRLN</t>
  </si>
  <si>
    <t>&gt;6525_g</t>
  </si>
  <si>
    <t>MLPGAHVFSHQHQYNPQADQPWMHQQNHHQHAQQAAAAAASAAQQQHYNRIAATHNASSAVIASAHGQDTGLMDNVTEENRRTLAYIADLLNEDTREAALLELSKKREQVPELALILWHSFGVMTSLLQEIISVYNLLNPSQLTAAASNRVCNALALLQCVASHNETRALFLNAHIPLFLYPFLNTTSKSRPFEYLRLTSLGVIGALVKNDSSDVINFLLTTEIIPLCLRIMETGSELSKTVAIFIVQKILLDDHGLNYICATYERFYAVGTVLSNMVTQLVEQQTARLLKHVVRCFLRLSDNARAREALRQCLPEPLRDATFSSVLRDDAATKRCLAQLLINLSDNVVESSSHQGI</t>
  </si>
  <si>
    <t>&gt;3974_g</t>
  </si>
  <si>
    <t>MSDFHDIAMKIATPGHELYGRHLSQDIINKMIAPKDESSALVMQWLDTEGLSSHASVSSRGDSIVVKTSVSQVEKLLNAEYHVFVNSNSGETVLRTLEYSVPDVLKGHVDMVQPTTFFGLRAMRSNIKDHRPFDASILNSAEVSAVTGCSSYVTPTCLKNLYNFTSATAYTNGLMGIAGFLEQYPIKSDLATFMKSYSTEGNSAQTFTCTLINGGTCPQTASNAGVEANLDVQYARAITESIPNVFYSTGGSPPWLGTGTNTNEPYLEFLDYLLGLSASQLPNTVSISYGDDEDTVPLSYADEVCNLFSQLGARGVSVLVASGDSGVGDACESSTGTREFTTSFPAACPWVTTVGGTTGNTPESAWTDSGGGFSSVFGTPSYQSYAINKWLTTDTTHTSVESYFNSSGRAYPDVSAQATDFVIVVDGSAELVDGTSCATPTFASVIQLINSDRLLSGKSALGFLNPWLYSKVNGTAGLTDITKGSNSGCSGVISKAGFSAVSGWDPATGLGTPNWGALLAISKATS</t>
  </si>
  <si>
    <t>&gt;4448_g</t>
  </si>
  <si>
    <t>MGSALSGMPTSVPARPREEAMAFEDENEDDEDARPLKRRRMNPNNSGIIPIRPSIRPNATRMPLDQVTNVTNKMAKASLSRPQCVEPVDFYGKPRNSSSDLVDVVRQGAVRTGLRPPSKIFPLDPVRFKQCLRLDILGIVPSSDSENGLFGLTTRRKRPITIKCRCSVAIFYGDEEAVAPKDFSEICRIVKSCTLRITFTEDDKVQREFTFSEPYVFRPEDFFVNRKSKKSNGQWTSENEYERTFGFAEKYNIQIFIEGNGYHQDWPPINIPSLDEIGYLDSGTSLSPSNISFGLEENKFTKSDLLIYSETSGIFNPKLQTESLELQVCCRNPNQTQPVKYSLGVKMEWSVPNSLGTLYPKREKALKPLEASEKSVEAAASSSRRGQSSPSKVLQEHTLEPNSPGDSRAQRRRNIVGTYNLKALSSLAQGRSPRKTLSTSGPGSGNHGITVTYSFGRADATEASIKQKHTTNGLKCIFCTAHISSVAELRLHLHHEHSAHFRFHLRGDKPPRIKFFVELLRQRNNPSMFMEFSRTIQLGKSRTLFDLEKYLSGNDPWTKARQGPQHNLWPQHLRDESLDSSMSSSPYASRQSSPNTSNDAEDFEQYEFKHKQSRKVYHVPVTSKPLYDTITKRVLQPGEVIPDSDDETDNSWLHLVHRDIINDFSDLTDSEKDYYHRWNPFIVDEHLTSLKYLPEAIMRFVEENKFWFAETPTRKAEFHKQMDMFILRGDADLRCFNKCMRMLMRAEEEFAARMDVDKREEEGKPRGLFDCVCGKPARPPDRVACHGLPGVSIPPQPPPAFILN</t>
  </si>
  <si>
    <t>&gt;18407_g</t>
  </si>
  <si>
    <t>MALTISTVQVCTAVFYCLFAAGIVFGYAALKPILIRENVYRNLCTEDEIKKGVRTCFEQEIHLNLMFTVAAVGTNVAALPVGAILDSFGPRACGITGSALLAIGALLLSFAWELPFDGYIPGYLFLSLGGPFVFISSFQLSNAFPQNSGLILALLTGAFDTSSAVFLLYRMLYQWSEGGLSPSKFFLAYLIVPVFIFTVQIFVMPKVSYKTVGELVKQVEDADNAYDDQIDEQTALLREEHRQHRQSVVSEITGLLGSKSGGKHLKQEERKNKISGVWGAMHGKTIRQQLLSPWFILITLFTVIQMTRINYFVATIRPQYESLLGSYEKAVEINTFFDIALPLGGVASIPFVGAVLDNTSTLFVITSLVTIATTIGVLGCLPYYWAAYSNIILFVLYRPFYYTAVSDYAAKVFGFRTFGTVYGCIICLAGLFNFSQSGLDVLTHKIFGGNPVPVNLMLMSGVLVVGGGLVMYVGVRAYKMRREGLEVEAEHSREIAMPGAASPDRL</t>
  </si>
  <si>
    <t>&gt;10848_g</t>
  </si>
  <si>
    <t>MPKKRFTTQYSKPPSTVHSSLSSSTPSSSSTTNDAHPTVNDLISNLRKSTISSRPAPETVTTHTLPPQIRTLLAQPETPSPRPRGARSRLYDELGRRLPAGPGPPRSWLEGSRHAPAGSRSGRLEVYPHDVAHLPGLRVHEDGKGRRLQDICLRAMARNWEFVSEYERNNLADLPTGLRMLLLSNIAVYGPDDGVGFEGLRDILLLPPLEDESMPDFDAGERNSDFFRVDLSGAMGNSVTFNKLIELVQKPTPSADSETGDLSWEETLSLTSLSAPLPNLTHLSLSYPNSNVSWTRLLAFSKHVPTLTHLSLAFWPVPTLTPNSKTAVIQGRYGKEIQYGGTNYYSHTLDNDFREAAEVLRRLSGRLYALEYLDLTGNSDWLRALRWNENEVGDRGLDWGTQWVKLHALRLNSGLELQEKSAYCDVVIFVQAYKEAVAIEQMLAWWMKKAKDEGRARVWTDVGKDNWDVYEELWTRGGEEEKKKRELLSSLKKKAEQGSWQWRGPIVFDDVEGNAQMEVERRSVWEQ</t>
  </si>
  <si>
    <t>&gt;8957_g</t>
  </si>
  <si>
    <t>MPSFHPKISIRKGPTPRVKVPLENVWDRTLSHLGFTPLTFRNNSTSMAAADGMSSPTPYWTSSGKAKAEQLTIFDLPLETKRSIFSYVHSPDLISLSLVSKEFRNLAAEQLYRSFHIVFPDEEDSASDSPLDGLAGGLDTFVTSEYDYAKHLRGIILETLSGGDKGERAYRHYLYDVSCGKFLNTLLLLALRKAKSLETFKWDIRVELSREVFKALHQIRALQSLHLRMQAGSSIYQIPPAIPGTNTTFNPPNPFLASNSFPIVSKNASKSQRHSPINGTTTAKAPPPTLSGFKNLKSLSILDMDTLDYIDEIKTCIHNSSSTLNSLELSFSDFLANKSRKPTPDVDSDSDMEDELGNIVMPNQPPNPSAGASDPNGPIKVIKAQEERKRQEAVMGRIFGMESAGLKSKPAQPKTEVLSVFEKKAKPETDLGKRFVNNLKPVATALMQYAEEGEEKAAAKETLALIEKACKQYLASTEAGKEQASASGESSTVKMTPASSIVSAGDDTLVAEPSDGPGLFDEQPDNKKKKTAASDAAEASNPDDIDVEEPEGEELIIEEESPDDSPDLKDVEGEDNGEDESLPRKISEGPTEDVDSIARQVEDLAFNVTIIHDELDRISKRRTILRLQKNELGSDGAKILTDVDAQHMRLSQQLKEISNKLEAAQKIISQRPLRKGKEIEKTGNHVDMNSYVRNTRGLQLSHLAIHLVPLKSNVLSKAIDLSVLKSITLLNVGPQIPFWGLIARENQSNGPLPLSKIITDNVTLPFLTVLAHLERVEELILLERMPKSKVESTTTKTTTMMSHIRKLVLKKHAASLKVLMLKNDVGVDWDVDVKTVMLLCQKAKKLEELACSFGTKPLHTLLQFMPGLTSLRALHTLQFRTDDTCVWVMREFRKFTVDNVSHNPGMKLEYLALDQSVERLVRKIPKPQAKGKGREKKKRHLAELVMPAEKSMMQVVVDGYPGLGFESLMVDSDDEQGLTGNKGEAGEDDDGEWVRRMGLRIEVVEGVRFSDVVGVRIFEKGIRGGRL</t>
  </si>
  <si>
    <t>&gt;2081_g</t>
  </si>
  <si>
    <t>MAGFTQAKISLLVLTILAAYCIIGLQIRDGFFDLLATAGKEVPRNLPGSSENMITTITGLPALDEHLGGLLMFFWPIVSGDSPSLSLFGFYMIGQLVAVQTLVLVEGLRVGNLGRIVSYTTLWGLLYQTVPWGIVMPIYFAIYLSSSPIPQAVTSKPSKEAASNLSIDANQLIILPVSLVLGFIVPTILAGIPSPFLTTVPQQQSLLVLWQGYSMWIGICQYILSTIFSVARSSTANAKSPQSEKVMFKHLWRVHTFSLFLTALAHWITLLFIVSSSFQRILGVNLHPGYFDSASKFTVNLESVFVPISPLSTTKVELLTQGCLVLLQYDMYFACGTTLLWAAVMYHRVQAESTWRGTVVKALFLSLSIGPAGAALGLIRDRDEKVFLAEKGLGSKERKAL</t>
  </si>
  <si>
    <t>&gt;1621_g</t>
  </si>
  <si>
    <t>METQDAPASISITFGSIGDILAVGQIALSLAQALTSSRGSAKEYQGLVKGLRTFDQALLQVIALWQNYDVEKRLEIKIINTITKDAIKDWRETLLAFRAKIGKKYGLSLSRKTELPFCLRPGQKVDMSMTFFNRDDYSDLCPGCGTMPEDPTEARIQW</t>
  </si>
  <si>
    <t>&gt;3896_g</t>
  </si>
  <si>
    <t>MPRPEQPPTPASSTEIKSKDGSQFSALQLSFELPPPAVAGMEHNISSASSTMSSSASSFQLSSPKSPAIPASEVVKIRRRSSVAQAAGKGSAFALPPPPTRSRKIIQMKPRGQPAEDSKPPDGATKVSTAKATATPKKKPPSSTSVAGRKIARKTAHSLIERRRRSKMNEEFGVLKDMIPACTGEMHKLAILQASIDYVRYLEDCVAKLKEENNREKNSGTYKQPSLPPPIRRDSHDTSQQCQAERQEDVEMAGSEQPSLTYSTPIASSNRPSQSPVLIPQDSRHRQDSYSSVSTDNRHYSFSTSTTTSPALGPSAYEYARSIPSVGSTLTSPALGPQRDMDQEATAALLMLNADRRGSRTQGNMGGRGMSVKDLLST</t>
  </si>
  <si>
    <t>&gt;6059_g</t>
  </si>
  <si>
    <t>MGLSTLRLMEYVTGQQIPRAKSNYLPATHRPKVPPVNKRLKSIRENRVSIHLETSDTEYNYSSDEETAVEKSDSESKEPAQKPIEKKPAEEKPAEPKVVKETSISCKPCTCEDKMNEVDGKAEKGGVDALKCGYACCPSCLASAEKEKSKKKKKVHFEEEKLGSNRNNKKAAKNGGGRNTGSRANNQNLAKGVRTQNQQLASQCQHRQLGQRNSHPGQFSNNCFLPDWFNSQGQPSNWNQNQTPNWNHNVNCHQPNSLQQNPNWHPPPNRSNQHYQSQPENWNQNQNPNLSWDQKADNYNLANSIFQKLNNPPPHSTFNQQIHLCSSHQNQYQYETLFNWNQNSDHNPPQIPRTNSNVQLQTRPNQARSMIEALSDLRKMPSRVIQPTRAEVLLREDVIEDPSDPRPNAFFDAKVGILRVYHGDQYGNPFGSLIPLASSRMPIGSYPHMGEFGGPIGIYGSGANTHGETVYGGPPMNGGHSSHHKNNTPSPQNTLKPTNSVAQKPQPPLDNQSMPGAWDNENNNQSSDNNNSNAWGNNQESNQNNDSTNWGGDATVKNDSSNWNNNPSANQNNSNSWGNNEGGNGQLSNQNDSSSRENNGYQPGGNGNTNANSWNNNGSGGNNGSSDWNNNDNSSGPGNSSSWENNNQFSGNGWNNNNSGVDNTSSDWKNNQSGNNSNSPGNGNSTSWQSNNQISGNNNSNRGSNNYSGQNQSNYCGNSNQPSDQINFGGGGSQSANNNMNSWGTGQNQGGGSHNEVNNRFNQNSGNSQNWNNTNRGNNHGGNSKNRRNNQSPSNYSQKWGNSSNQNAQNTGDSQSWGGNSNNNQHPPSSGNSQSNQNSSFGHNNTTSDNDSWGPPANPAPWGDMSAVNHTYDGQSSSKPNGGGGDWNTGGSSNSRGGNIGGNQNNWNSGENGGSWNGNGSGPAQKQDNSGW</t>
  </si>
  <si>
    <t>&gt;6524_g</t>
  </si>
  <si>
    <t>MSVLAYASSRDTQHQYLADSYHDINPQISMSYSHDIGILSAETYDDGRLTMASRYARGPRSRKETSPVVPFGLTETQESTKKRRTRAGSNDGEKGTKRKKAQKESQNDDEEARKRARGRPRVDTAKDETAADRRRTQIRIAQRAYRHRKETTISSLEKQVQDLRNANEEMSNIFKTLHGFAVNKGLLEREPEFGGMLLSTSQKILALAKAAAATEDEGHSQDESQAGETPQHTSTTDLELSRHMSIRQSPLKSPTEALGSMHGIVQPWGYTFSKEETPVEQSQDTHQQHQYEHEPQMGENQALTRSLQNDQGFPFEMMDLQQYRVELPPSELFSQNFFPQSQPPLPKTGSSFEFSFARRIHRGALEKALEFITMPNPSPEKYRGVFGFSMMFESKEKIEARLRGLLASSSRETLQEWRAPFVHVGGSGTFYPLQESDISGELMPKLRTGYSMGPFSSAVSEAGETLQDNMHCTIPGFEGELFDPSDVEGYLRGHGLEIPPATDFVTADLDVSLWAEINASRSSSSSSDTTSFSPNTPVSTVEEVFVDNPYYPDFDKSDENLFAISNTVADWGNDMSTKVSDETDFAFSTMPDLAYSEKRAGVTNPPYDGKCRVTINVQVLVDDDRDEEMITFQEFIHSIRDEEATTKQDLKSTSREPFYSIRNKAQCSLYSLAPPMKIVAKYTEVSENVEDEDPFTDKFDLVNWSYISSERNELDYLRRMNGVALYRALLEQCPRIPLPPDIRIKGPINPIKHFIRKRFRENIQHTSPRLIVTALKAGYAAEQLLRSSGDGNASSTSQVHALLRAVHAEAEHSRSVCKQPPPRHRERVWPYPGAPKLVDVRPVPFEKLTGRRHVPHIAVTGSLAFLRIKTPQSPFLSRVLRDKIKQKQKRTDRLETLELQEEIGKREDDWERVVDERAERGLYWKGLVLENSWAKDIYSVRLQTQKSISRGLRDGIKNGERMALIWEKEQALAKEETRRRRYIKRQAKAARRLQRKRKGAETPSEDSVH</t>
  </si>
  <si>
    <t>&gt;10160_g</t>
  </si>
  <si>
    <t>MDLDLLPDYMGDDQHDSARQLLSTLPDRKLTPGWDENIPNVSDNILARGKNQQTSLPARNSANQAGAVISKIEKVFESITDCILDEKKELVIRLKTRSKAKAIAEDGMNEASSKTKKSEFRRITFPSKNPKEAWRFTALFRILELSHEALVTGIVTTKRDIYYRDPELFMKQGVVDRYVDDIAYTFGVNRDALNIVAAAKGLVAGSFSITRKDGSTIDFAAEADGLLIPNPNEIINTDLSDIRWMLVIEKEATFRTLATNKYWKDSSAGQGIIITAKGYPDIQTRHFLSLLSHSYPHIPIYALVDYDPDGIGILSTYKYSSVSLAHETDLSVPGIRWLGIRSGDFVPGTGNVSGAENKGDELLPMSARDRRIARKMLERETFGGKDGEGEMEWRREMQVMLMLGVKAEIQILGNGEALGEWLDGKLCFAGGEVEEDLDMMDI</t>
  </si>
  <si>
    <t>&gt;207_g</t>
  </si>
  <si>
    <t>MPARELRSSLDAPNGSQIGTMLLKRHKTLPHPREERVSESSPGSAIKVRDAAADGDLSSRPSSDSSSPHTLKHASRRIGAPGLPPTPPTHSRSSSGSHPTAISGPKYDISSIASADLSSVPSTPPNQKSPPTPEVTPPRSMPLAFRPPASDRYPSSRTDSFKTARENPDSSDEDENSTVRPNVPSERTSAVQIPHPSQKQQQYKDVGLGLNLELEDNEGSLTPKPRVDTPAEAFVVFDGEWGSATGSAEEVSEVERVWDDNLMRNVVVRKGPVRKMPRLPLFTDGASDEVREDNMVSPTLATKVVRNLPLQERIARHRMARDLSDRITRERAAERALFSSTESESPTASSSVKRISTMSGRSASSTVIEALVVDGPPTRRKTLRHTKKQLGLRLLGSDQTTISSTTQSTTSTAPNSVTSNGTQHRLHHSAARLPERNHQTLPSRHQSMASARTVSTTSSSGRSRREVLKSGAIPVVIIPDRRSSTISSKAPSLRSTNSRKTKRSNSLGSAPLSHSSKFNEPGYLDPTTKLKRTLSESAGSGHSVRTIDFPPTVPARRSSLSAPTSRNVSRAGSLTAESLKAHNKLEAKKQEADKPEPVKGQPSPELDRHPASYGAHSARPTFDHNGDPFFGNRLSAQATPFSQASYETVGTSAEVWEAMAVSLYPHQNKSVLVVQHNTSSEPSQPSHSSLPALDTSQSPSPERDDANESLTKAAVTPPQTHHPMDEVDSPLRNPRVPPQPPAIKFIPPTPAGNEEDRQLGYGPEMQAIVEEKPKRNVSLVRRALSKRRNSESTAQHPGFLKRTFSLSGHRKDLADQSTQTSKANANPSTLYPSVVDRPADGSKLHPFWRPAHFWDDLEDHSDSDDEDDAYDARSRPLLKRKLTERLKRTFAILPVEDYDYNHHSLDRRAVRKSPSGNMRVVKQRSNSSLRRGSHNKKEYNVEQRPVSGPSEGTFGYGFPDGNGGRIHTIPGLGLSVEYVGWSGIRRRMSEKRRERRSERLRASISGPTGVQSGVDDVLRRKA</t>
  </si>
  <si>
    <t>&gt;7632_g</t>
  </si>
  <si>
    <t>MAFRQSLGYLEAGFSSLVTVVLGLFCFVRLDSNSRGSPKYAENSNSESEIGSSLQEIAEQVAREFDFTGEDLRRGVTGFIQQMNDGLRAHGSTIEQLPSFITKVPTGLEKGTYLAVDMGGTNLRVCSITLHGDGTHSMIQSKMIIPNKLMVSKSSKDIFSFTAKAVDSFLKSNYPESFTIEVNNLKLDKVCKPFFNLGFTFSHAVSQLDIDRGTLIRWSKGFDIEGVVGQDVCALLQTALDELQLPVQVTALINDAVGTLMARAYASPLSAYTIMGAVFGTGSNGAYVEKMSNITKLLNPEDNGAQGIQPDALMIVNTEWGNFDRRLEFLPNTPYDMAVDSGSVNAGFEMYEKRISGMYLGEILRQTILSLVNQAKSPIFSAAKIPENSQLYLQWGINSEFMSILESDSSEQLAESRSQVQQQIGISGATLEDAKALKTISRAIGRRAARLSAIALGAVVLQTKSLERRDVEEGVFKVDIGVDGSLIEMYPGFMEEIKDALGEIHEIGIEGEKKIDIAIAKDGSGVGAALTALIVAAPG</t>
  </si>
  <si>
    <t>&gt;7202_g</t>
  </si>
  <si>
    <t>MVAPKVYQFLVGVFASMGSILYGYDLGVIAEVIAASNFVDYFHQPTSTQTGIVVSFFTGGAFCGAGMAGPAGDRFGRRWTIFAGAVIYLLGGALQTGAVNMNMLWAGRWIAGVGVGFLVMIIPLYQSEIAHPSIRGTVTALQQFMLGIGSFVAGWIGYGTFINLSSQAQWRLPLGLQMVPAVVLAGLIMQFPESPRWLIDHGHPDNGLATLARLHAHGDETDPWVRAEFEQIQENITEEHEGEAKSYLELFTNRSCFRRLFLGCAIQASIQMTGVSAIQYYSVKIYGQIGISSSNTLKYQAINNIIALIAQACCVALIDKFGRRKPLIIGNLCNCVCFLIACILIAKFPPGSTNNSAASWGFIIMTWLYNFSFSASCGPLSWIIPAEIFDTRTRSKGVSIATMVSFAFNTMIGQVTDTAMTNIGYRYYFLFIICNFTNALFFWLFLPETKNLPLEEMNYLFTNAPFLVAGHDEKAYQANLAADLERRAAEFQEKQAGLGEHEETAQVDKL</t>
  </si>
  <si>
    <t>&gt;4385_g</t>
  </si>
  <si>
    <t>MEGQALIVPEGEGVGITENISPSPCTSTTPNNRAPISARETYPPPLPIETRNEEPNESAIVLRLPRIYQKGVTGEDGGGGERWQPPSLEWLEGTWSVTHSTLGMWRKAKNVRISYKIIPKGNGKEALLDDLVASVPTEKTWMPQPSQIHGIDTPDGLGAWHWRGKGLLKIASSRWEILGWGERNGERWVVTWFAPSLFTPMGIDLYCDRKEGMSGTLEADIMKELGNLEAGECVELVREEMRKVMIEY</t>
  </si>
  <si>
    <t>&gt;5562_g</t>
  </si>
  <si>
    <t>MPLTILSDSNVKELLQDMTKEEVLDLQKSLRNALHEYSTGTTNSGASAEHQPSRTVIESNNGTTTLFMPSSSGAGLGIKVVTLATPGPYSSNETDVAPPQNANTTAQGALTVMGSDGIPLGFLNAEEVTAFRTALASSLLMNHRNKVKTLVVFGCGKQAYWHVRLALLLRGHTIRKVHFITRQINERAAGILKEFITYDPNIKATEGWSTTAFDMTSASYFEIDRILKERVRKADIIICTTPSTKPLFDHTILTNTEGRRRPRLIIAVGSYKPHMIEVPPEIISQALKVHGPGMHYHKRAEEGGAIVVDTLTCLKEAGELVQANVKSTQTVELGELVMLEHMEPDSPDPFDTPTDDSPRLSLDATSPDGVKSLAKAFRDSSLGDSIAMTSTNSSMSLSRKSSFSKSRRSSFNLHKSSSGVSLKANLPRSSSRISSRRRKQQTEREDQMSRWLSGGNVIYKSVGMGLMDLVVGTELVKLAQGKGIGTTIEHF</t>
  </si>
  <si>
    <t>&gt;7884_g</t>
  </si>
  <si>
    <t>MKTTTENPSSSRDLEMKMGVVLPNEPSGTVQEPDTALAILELVKATDKNHPMNWPAWKRWSIITSYCFLQTFVTLTSTTYVSAEYGIMDKWGGSIQVVTLGQSLFIVGTAVGPAFLGPLSDIGGRKWVYVVSIGAYAVLNFGTAYALNLPMLIIFMFLIGIAGSTALSNVAGTISDLFGDVDGAGQAMALFVMSANIGPSLGSPVGEWLCDKLDFRWIYIINIIIGAGFAVIMCFVPETLPRLVIAKAVANDGDADSEEVRILRTHVGVLRKMRFVTTMTFKIMFQEPIVLLLGLYNGFAYGILYLYLDGVYDVFTVNNHLSTIDADLTYLNFVVGVVVMFCFIPVQTWFYARDRKKHGHNRPEARFLTSLVTVWLFPITLLWFAFTSNGNTSYWSPIVAGGILGFADPLLWLSMLNYITDAYPNVAGAAIAAFLIPSFLIAAALAHLGVLMFQRMSTTWAFATIGFISLGLCVLIYVIYFFGAKIRSRSKLARTF</t>
  </si>
  <si>
    <t>&gt;803_g</t>
  </si>
  <si>
    <t>MFKQASLGHLERTAAEPRDERIHYAILSRIEKVNPTIRLFRLTPVERRPENMIKFSPGQWLDVYCPGILKPGGFTITSSPSLLCSPDPYLELAIQESPLNPPAAYLWRPEKEILGKELEIRVGGSFTWPSKWETGEIEKVVFVAGGVGVNPIVSMVYYLAEVRRKSPDGKLGFEVCLLYSVKEGRKLEEILFLKRLIEVFDELREEGSCELFLTGEAKGGSRGSANSVLLEFGRRMRIHRERIQMQGLIKHLGSPEERAKTVCYVCGPRDMMDSFTEELVKVPGMKSENVLYEKWW</t>
  </si>
  <si>
    <t>&gt;5407_g</t>
  </si>
  <si>
    <t>MSTTSQNPPANCTFTLFPTLPFELRCLIWKTTLTSRCVEVGCYEEGFTSNSELPIALSISKESRDFVLPHYPLSFGGLFSESTLRFNFAIDTLYVDYTFNDSIPYFFDTFTPLEIGSLRYLALDETYHGDNVGYVCRGLRRMVPKLTGLKELLFVYDLDIMTFGGIECGPTHNIELHDVLPPVLKRSTLQIDSLPMPEEFAKKEPVPWCGPDGPIIGKPVYGWRKCPGTPNDFTNDGDVNLRSLLGGFENDDGNNWDPNKYGYDMDYSDEDNPMDDFDETDSVDESDSDNDSMPELEDMDNKDDDGDDEMPDLIPI</t>
  </si>
  <si>
    <t>&gt;3855_g</t>
  </si>
  <si>
    <t>MGLKNRAQGLHSAFFTKNRATSEFLLLRAHNLPTAFNQALSFQMPLTSWVRRAARCHAARRNPNHPNSINTSLPERPKLQDFTLFPQLPIELQQVILSIACQQQQAEEHRFRIAPNPPDFQRSIAAAEHAHLRIVHETHDGGRAFVPSMLHACQYTRELSSKVYSLWPCSRSWTYETMDSQIYVNVEQDIFFFLSNDTEDFWFLSMIMEREFEYSEVDGIARDSFFTHTLSMKKICFSSELWFQLCELSNVWVPGYLSDAKELSIVFCNPHIDPLEAPPPLYKPRSVTGLTVRRCCAEQMLDWAIRENEWAKILFNEPSWKTPRVNFFDLTPKDDDDSDSIGDRAFLIKIMENAAVYDRDTRFIDFFARYI</t>
  </si>
  <si>
    <t>&gt;1254_g</t>
  </si>
  <si>
    <t>MARDSTAFTQAHHSSSRTTPIKKRSWSVKGNSSSPLSNYENPLLDQVEANLFPLLSQTRTLDRQLRDRDRNPKMAEGEISKDERKQIKRERRRREREEKRFVPAVVGSQDTTQDTTTLESVEVQQSQPTPTKKEKKGKLTRASQHSADDGLSKKQKFDIVPFSQLDPTHRHAPVPSPKITTASLLPSTHSISEDENMNADMVRSFPRPTRFISPTPAPSTQLYEELPRAMKQAKRAGRPTSTPRIGRVSSFEFDNRMVFPSERSDTPSPPSRKASMTNGSALLVGESAQSNESPLRNEFSSRLPSLNNPYPWIASSPPMSGSSSSLKSRPSLSAENISSSPQLPPPSIISNTRQSNTPILPPSGLSYLNRHISQVKPLNLNKDKKEKRKSHGREIDERVAKKARKNPIAIDETGMDEFEGYKALNPILSPETPAEKKNKKKRKSQVAFTDDENTSMEGTAQPAKVSKNELANKKSTPSAKARMEAREELIARAVETVRRASVNMRTLFDVVGSESGTPSSETIRRQTSRESDVGRESVSTVVQEPVGDGENMIGDEWQVDSGKIRGSIGGFGDDMESQENIAFSSSYLSTRPTGIKISNTTFRTETLKPESGWTIRRVEKSNGRVKEAALRTCFVHMGKHVRVQIGDKGWRIGKGGVWRVRGGEECYVRNEGEAEAVVVVFGVDE</t>
  </si>
  <si>
    <t>&gt;1956_g</t>
  </si>
  <si>
    <t>MVPPAICHAFFCSVYTISHEDLDMRELALSASGHDDSIEEMASMLLDDTTIDQLKPEAGKRLSQTAVVKALPILPRLGSQDGSQDEKNLPQLPRLVFNGDDAWAMRNTPVVTAAGSSNQIEFNDGHLEPPTPLINVASHARKSSAPPVPRRSSKRKSGRPKSHFSNSQTESTEVPKTTSTTRQSLKNRISHPQSLETPLAQPRVIPRATEINEKVEAMMAATRALKPGSDSTLLHGPLVPAKKKRLGDGNMLSRMKIAFNDRFQTRSSKKRDSTRDGRLLDKSLSELQDFEEDPISSISTLTAMELRMNEGDNFKNPKIFNLTGHGNVRRKPITDDGKSLRSHKSYDDLFSERPSSNGTTRVPTNFEHRLKDDSSIEQDNECISELPTLIQTPKKECLCIKKPKTSSNVADFDALISSSPLGQSTPRIRLEPSFEKDGRKTLKKVPSESRSLFDRTRSKGVDTDTDVELSEPSTSFLDGVKRKSPDNKDVGAELRHHSKKMKKHPSPSKSELEGLEKAMANFPSLAQSESFSAQDDRVPISLGKVDPRSNALAPKDVNKRLRDAKRRFGKADMATTSKKIPSSSEGSELSTKQTLVESVGAKSRKRGGRFYVNHNAMAGGNDSIMDMDELQWDDPAYHIGARKV</t>
  </si>
  <si>
    <t>&gt;6292_g</t>
  </si>
  <si>
    <t>MATSSTNNEFLSNGNGSIPVTTASPPVQEKINTDIVTLTRFLTEEQAKHQEATGDFTLLCHALQFSFKSIAYYIRRATLINLTGLAGSSNITGDDQKKLDVIGNDLFVAAMRSSGKCAVLVSEEEEEAIYFPEHEHARYAVACDPIDGSSNLDAGVSVGTIFGIHKLAEGSHGTKEDLLKPGSELIAAGFTMYGASAQLVITMKGGSVNGFTMDNSLGEFILTHPNMRIPRKRAIYSVNEGNSLYWDDSTKKYFESLKYPVEEGGKPYSARYIGSMVADAYRTLLYGGIFAYPADKKNPKGKLRILYECAPMAMVFENAGGQALDSHMNRMMEVIPQSIHDKAGIFMGSYDEIEKVKSFHKK</t>
  </si>
  <si>
    <t>&gt;4827_g</t>
  </si>
  <si>
    <t>MSNSLPSQSNLDLDRKPTAASTSSSQNTDSMSIGPLEEAGGASNAIHLSKTISRIPTATKPPSFSRAHEYIFVAVVISAQLFTQACLSISIAPLNYIGTSFHIDNAGKLSWLTAGFSLTVGTFILPAGRWGDLFGHKKVLIIGFAWLSIWSLVAGFSVWSGSVWFFALCRGFQGIGCAIMLPNGIAVLARTYPPGPRKDMVLSLFGATAPGGFVLGATFSGIFAELVWWPWVYWMLGMVVAAVGLAAVFVIPAMPVYGGRVAPLRDELDIIGTFIGVAGLVLFNFAWNQGPAEGWSTVYVYILLIVGMALLVLFIVSERRWAKFPLLPSHAFTFDTNLVFACLSTGWASFGIWVFYYWQFLQVLEGNSALLIVAKQCPCAISGALAAIATGFLISKIQPGFIMMISMLAFSTGTILMATNPDMSFPSSVIILSNHMPPEEQGVAASLVNTVINYSISIGLGMAGTVESHVNKGGKDMLAGYRGAWYLGIGLDGLGICLALCLILSWRATAKSKEKAELAASQPEKEEA</t>
  </si>
  <si>
    <t>&gt;205_g</t>
  </si>
  <si>
    <t>MVGLHDTNSWLPKFLRSRATTPTSTPPNERTSLLPKPAGEHGASPSTSEGETYEVEEHESPTRQWISEFILLLRGSLPVILAYTLQNSLQTCSVLIVGRLSPEALATAAFSYMFAMSTAWLIALGGSTALDTLASSTFTGSKNPHDLGILLQRAFIVLTLFYVPVAILWACSAPVFRLLGQEEYICVDSAKFLTALIPGGLGYIYFEAMKKYLQAQEIMRPGTYVLLITSPLNVALNYLFIYTFDFRLLGAPLATGLSYWLSFILLLLYSRFIAGSSHWGGWSITSIQNLGMFSRLAGLGVIHVGTEWWAFEIVALAAGRLGTIPLAAQSVIMTTDQVMNTIPFGIGVAASARVGNLLGARNARGAARAAHVAAWLSIIAGTVVLIFLMSVKNFYAKIFNDDVEVVRLTAQIMPYVALFQIADGLNGSCGGALRGMGRQHVGAAVNFVSYYLGALPGGIWLAFHGWGLEGLWVGQCVALYLVGALEWVIVWRSKWEEEVRKAFKRMDHGEVLEGGHGGVSVPEGWTNGGA</t>
  </si>
  <si>
    <t>&gt;2792_g</t>
  </si>
  <si>
    <t>MEAPVADEEKAIGQDSAIQHTAESLSLEEKSAGPALTTIPPPPSDTFFERLNDKILAIKFLEKRGIERVPESERHEITGGKYMQMTLLWFSTNITANNMAVGMLGPLAYDLGFVDSALCAAFGAVLGSAGAAYMSTFGPESGNRTMVIARYFMGYYPSKLCCLLNIIIMLGYGMIDCLVGGQVLSAVSGGKVSVVVGVIIVAIITWIVVIFGMSLFQVYERWAWAPQLVAIFVLVGSAGPKFDTSIQSVGDSRTISGNRLSFFSLCLSAAVAWAPAAADYYVYYPPSTQKWKTFAMTLAGIGLALAFANLLGVGLASGTFSNSDWQDAYDVSSGALVMAGYGGLGGFGKFLAVIVSFGMIANNIPGTYSATLGFQVMARWLARLPRWFLSCICVLIYTACALGGRNHLFSIFENFLALMGYWVTIYLTIAIQEHLLFRRNRGFDWAAWADVSKLPIGIAALTAFLVGWVGSIISMYQIWYVGPIAKMVGEFGTDLGIWVGVGFAMVVFPPLRYLELKKFNR</t>
  </si>
  <si>
    <t>&gt;1862_g</t>
  </si>
  <si>
    <t>MAGMGAMGGPVGGGMPMMNNGAPGGARPTMPDNVNQRSQLNTYIYEYFLRNGMYDCARSLLKSDQPMNVLKDSAGRRREENGVGDEGADGESKDDIDPQRPADLPDPNLPKECPESCFLYEWWCLFWDMFNAQRGKGDGRNILQYVSHTQAQSRVRQEQQQAMLQGLRNTMVPNPRYQQMIINQQNGMGLNQETLRQKAMQNRGNGSQMAMLAQQQKMQRDPSDGNNQRAQSPGSAENAPSPSKRPRLDGAPFNPQQMNGRGQGGGIPQQVGESGPNNAIQAAHMQLNNGIESNSLTAQQFQNMPGNANQQARISGYQANLVQQQQGQMASVKPMPNAGGPQNQGSPMITQGPDGGAIANYYNPGQIGANGLRNEPGGPAGGGGNHALQDYQMQLMLLEQQNKKRLMMARQEQDNLTPNRPGEGVPGQPGGVPSQAGFQSTSPQGPRSVNSPNPGDQMKRQTPHMNPVGIPSPNPEGQNRGSPNSAMNFNMQGAQMDPNMNPQYYMKNGMDQNMAMANGMRPPSSHPGGGFNNQMAQQQQQQQQQMAMVQRQQQQQQQQQQAAVANWQQGGQNGQMMQQPSQGGAPQQGMGTPQQRAMPPPPAVAPGPAVNGRTASPQQNPAPPTPQQANKAAPKKKNESKESKAKRAAKKGTAANLNAGATPSADAENAGATPTPATPVTPMHPKSFNNSQNGVVQPVTNGQPPAPAASAGVPTQQLDSLQGGVFGLGDSYDFQGGMDFANPTGGNTDVLQDFDFDSFLHQDGEGVSDFTFDGSAFMDGGEIGAE</t>
  </si>
  <si>
    <t>&gt;3013_g</t>
  </si>
  <si>
    <t>MPKERSINPAQAQRKADKAKAIKKGKAEVATRRNEKLARRNPQRLQKQLDELKALESSGGKLTSHEKTLLESLERDLKAVTKAREALGDAAPKFGRDGGNRERGEGGSNRGGRGGGVLGKRRRDGEEESSDDDIPEDVKRIPMPRDTPPPIPKSVLDEWYQKRRERLGITRDNNRERGAGTSANNMPLGANERKFGNGDENGVPERPRPKVEPKTVYEAKPIIRDLRKEAVSFVPSAVRAKLDKSKGIGGLVEPEEADMLEKAGYMGVKGGSAEETAKNEESSTEQQSGKVVEMEEVEDEEG</t>
  </si>
  <si>
    <t>&gt;6815_g</t>
  </si>
  <si>
    <t>MTDNLSILNDPPKLLDGPRLLHKLIKWDEHYDSCAIDFTGVSRRERYSYAEIQACVASLVSRIEEALPASASTHGQHIVPILLPQSPALYISQLAILESGGAFCPINLDAPRERIKFVVGDVSATIIITTSEFKEVALWEGGPKVVLIDEFPQMEKRAISKRYPSREPTPDELSYVMYTSGSSGTPKGVAVSHLAASQSLLVHETLIPPFRRFLQFAAPSFDVSVFEIFFPLTRGCTLVGCNRSQLLNDLTGMLNKLEVDAAELTPTVAGSLLQKRANAPCLKLLLTIGEMLTRPIVEEFGGSESRPSMLYGMYGPTEAAIHCTIYPAMAASAKPGNIGVPFATVSTFIAAESKTSEDAANLKFLPVGELGELVLGGPQLARGYLNREEQNKAAFVQFEGRQYYRTGDKARQLEDKTIEILGRMSAGQVKLRGQRVELGEVEDTIYKHPGVKTATAMVLGSVLVVFALAGDETLKSQDIMKTCTKWLPKFMVPSEIVILREFPYLPSGKVAKRVLESDYQKMRERVDVQSEDSMTKTEQTVKTVLEEVLGRIQRNSRLAAAGLDSLTAIRVASNLRLVGFNVNTIAVIQAETFKSLVDLCEQSSPEGSQKPTRVAEFATHNPAVALNGATNNVESTMLCTPLQSAMLSETAVDQKAYRNWIELNLPGIHDVEYVISTLNTLASHDAILRTGFAESDDSRGFIQIIWKSLAESRVELVEKFNYEFDVFKDISLHHPLRIQLLKQESGVRLLLHIHHALYDAWSLELLLDDFEALLDGAPLQARRPFQDVVNASFDGTLSIDDWASKEYWKDHLAHLEITRMPNFHAEQSISSGLAISRLKTTIATADVEAAARLLSTSPQALFQAAYALLLESYVESPDVCFGTVFSGRTVAVPGIESIVGPCLATLPIRIDVSTSITLQDLVQQLNATTRKHLEHSNIPLRDIKSCSGANPRQQLFDTLIIWQQTLHEYGHTRKNVALVDTVDNLEFGLTLEIIPGVGNIELKANYQRENFPVSQIQLLLQQVEQLAQIIIKEPRQKVEGVFDKLTRGVLSIENENPHMALRGYTLSSPVEQIASDDPDRPAIAFATSITSTNIKLQQLSYSELNARANQMAHYLLGLLPDDLVCIYMEKCPDLYTAILATAKIGVGFLPLAPDVPLDRLDHILQESHVKVVITQAAFRPTFESVSSSLQIVYVDEQDFSVLPSSNLNSTTSPEHLGYCVFTSGSTGIPKGVLVTQGNLLSNVDALQGLYPASKHTRLLQSTSQAFDVSIFEIFFTWRIGGCLCSAGKDVLFQDIENAIRMLEVTHLSLTPTVASLINPENVPKVDFLVAAGEAVTQKVFKAWAGRGLWNAYGPSEMTNICTVNPRVTPRHGINNIGAPLKNTSAFILSRGSSPSKFHIVPRGGVGELCFGGAQLFRGYMDDSLGQASIINHPIFGRLYRSGDFGRLLPDSSIYYTGRKDGQIKIRGQRVELDEINAIMLRSREVGDCFTMIICNRNYKTQQLICFWTPAPKDVKSLRCLAPDPTLITKLYQSLESILPSYMIPATLVPVNLLPATTQGKIDARLLQQLYNDLSHEYLNSASRTTELSSNHNWSDLERNVAEAVSKVTNLDISEVAPNTSFFTLGIDSISAISLSKVLTQSLGFKVQISDILKNPSVSRLAQKITTHSNEIEASANSHSGSADFAFDRGFVNSTVAQFSQLGEFIQMIVPCTPLQEAILSAAQSSSEQLYENKVTFNITGDVENLKTCWQEMVQRHEILRTCFVSTDMPRYPFVQVILKDYHMVFGSTASPENGKPPIQGAKPPYSFNIIKSPTFKKLVISMNHALYDGVALSVLYDEVEKLYHGRSLPPPVSFVPFLKGVVSINLGESDTFWGQHLNKFHASRLPNLTSQISNSDRPLQHTRVQRVNGENPLPWIEENLKKNSTSLLAVCQASWACILSELVQDTDVCFGNVVSGRTLALDGIERLVAPCFNTIPTRLQNVHNMSYLDAFRTLQHFNADSIPFHLTPLRRIQSKFSPDGLRLFDSLLILQQPAGDLDFSIWSILDDSGSMDFPLVCEVVPHRNDGNLEFILHSHTSVISDGDGLRLLKLFRKRFYDGLRSPRRPLLTASETEEILKSIETREVAEMRVSHENTSSGTLSVEEKQLQDVISKFTDVPLDKISRDTSIFRLGLDSISAVQVAARLRKIGHNVLASDILEHPTISQLSSFFTQASSISSPVLDYNFEAFDKEHRESICSKNGLASRAIESVRPCTYIQQGMLAQTLHSNGQEYVNSVWFECLPGTKLSNLMKAWKAVSDSHEMLRTGFISSDDPKHPFVMATYRKEDFNFPWFEDDGRSGGNTDKQFTKDDWGQTSILERLGSRPWDVAREYASGSHATPSSINLLLGPILQRGEENTEAQQQFWGKEENKITINRFPDLTPLHVTSVTSHVREISSKSTIIELEESCRKNGVTMQAATQASWAKILAAYIGEPSTTFGMTLSGRSVHENADSIAFPSIVTLPVQCNVTGTNQELLSKTMEANALLHKYQFTPLTSIQKWAGYPEGKIFDTLFAYQKVPNNATRLTMPWEVVKEEASVDYAISLEVQPEESGQVTLRITFREDLFPVEHAEILLKQYDAILHDTLFTPEGRCDELSTVSNYLTSITAAKESILPSPVRLLHEFVQTGAIEWPDRIALQFATNLDPKNLESRSWSYSQLDQEANKVADLLLKRGISPGQMIAICFDKCPEASFAIIGILKAGCIYVALDPNAPADRLKYIVADSGARLVLTSGKPALNLQSVLDVDLINLDTPNLLTNCASKQPTLSREIVQDDVAYCLYTSGTTGTPKGCLITHENTVQFMLAFSELFAGHWGKDSKYLQFASFHFDVSVMEQFWSWSVGICVASAPRDLIFEDLAGAINSLSITHIDLTPSLAKLLRPEDVPTLCKGAFITGGEQLQQEILDAWGEHAVIYNGYGPTEVTIGCTMYPRVPKNGKPANIGPAYVNAGTFVLKPGTEIPVLRGGVGELCVSGKLVGKGYLNRPDLTAAKFPTLKSFKNQRVYRTGDLVRILHDGSFLFLGRADDQVKLRGQRLELSEINTVIKKSLSGIQEVVTLVLKHSMQQKEQLVTFFVLSADYKDKDEGVLIATMRDTCKSKLSGYMVPTHFIPIKALPLNANNKADSKQLAAMYNQLSIEELQRLSYSSQEVREWNDSERKALEVIAKSMGVEMSLLARGSNIFELGLDSISIIGFSRSLQNGGFRNAKLSLVKGNPSIGSLVQALLDRSGSDESSQNAYVAASQRIAAFGQKHRVGVCKELGVDSELIESIVPCTPVQEGMIYRFLESEQPLYFNTFVLRFEEEVDREKLLGAWRRVVARLEVLRTKFVTTDDGFAQVVLRDGWEEESVDYASADKYLALKMPYSLQLRSVLRFSIFHGLYDGNSLNLLLRRMVDEYRSLEEIDYGPSFTSSLPYGPLVKLPGAQEFWTSHLKDWSHQPLPVISESPADIVATSSIADLEDLEKLRKQLGVTPQAVIQAVWLSILQTVVGSNITIGMVASGRAIDFEDADKVIGPLFNTIPFFTKVERGLSAVELITQCHGFNMKMQDYQHTPLKDIQKWSPARPGQQLFDILFVFQRPADFEKGLLSIVDGEQKADYPLALEANLSSDGKKLDLTIVAQGKFVTQDGASGLLDMFAQTLNGTLIESGKNLVLVDQDVGHTIEKENGLSNHVASDPTPLAPSDESFVGNENARIIRQEIGGLAGVDEEKVHANSSFFELGLDSIDVIKLSSRLRKRGLEIPVSAIIKSQTIDKMILRISAKVDGTKTKRSSSLVDMCQALTKCLQENEGLGSDVEAVLPATPLQQSMVNEMMQSGYERYFSVDCFKLSDEVDSESLMAGIKSVVRQSSILRTTFVEISEPSLPVSFAQVVHRDIALSPEGAEGSKLEGAQSFESFMKRFKAESKVAAAENKALLQARCFSVGKTNYLAMAISHALYDGTSLQALHEDIKRAYQGALLVRPDFMPFLEEVFDSTTAEAEHFWKTTLTDLPLGTFLRRQLSDGEDPNASLTIERQSKIPLSKIESFCRTSKITMQTLGQTCWALVLASLVGRLDVVFGTVLSCRDGAEGAGEVMFPLMNTVAVRAVVHGSLREMAGYVQGVGDAVRAFQHFPLGRAQVLGLGGRRKGGEGEGERRLFDTLFIYQGRREIGKEEGGALYVNVSGESDVEFPVCVEMEVVGNEFVTWTTKCKLSACSKEETEGIIDRLEAVLERIVGSPEEQTIVSDEEGVSVCGLSKFKIVERQLKENGVRVVESASDEWSDVEVTVRKTLHELSGVAEDSIRKDSTIFHLGLDSILVLKLPALLKKQGIKISVGDILREQTVVGIARCAMSSNQKESESSLDVDRILSKALSHLDLSSKLESLEKEVGSVEAVLPVTAGELYMIRKWQATRGAMFQQTFQFALHGPLDKAKLEAAWKELLVRHDIIRTGFIEVGGKIMQVVFKDPPNEVVYLKDNQDQGALIRKNKPDLRLPPVNLLVEEVESLDTVFLGFVVHHALYDGVSIPILLEELQMLYQGRTLAKTLRGGFKEFVARTIAAAAEEETKAKWLAYLGDVEDRERKVMGSSSPEKARCNRRTEAFQPQNVIGNRVGVLAREAGVTVDAMFLASIAKICAEKKLVEINTPSLSVSNIVLGVYLANRAPFGEDLSTLTAPTLNLLPLLVCDPLSRSVTELAKEVQRDLLRISEAEMVGASLEQIYEWTGVRVELFVNILKSSGEFGAGVVNRGKEKLQEGEWASMLDLEARAEIVEDCFVEGMVEVPRGGKWEAYLPSLDLELRYTQEKGEVDVGVFAPEDIMGVIDAGVFIENLLGKWRENVKVEGAE</t>
  </si>
  <si>
    <t>&gt;9628_g</t>
  </si>
  <si>
    <t>MGYTHYWSIPVEEKYAMIFPALVADTNLVIDRAGIADSLSGRDPSDTPPYSTVDKGIYIDGGARLYDFVVFTVLIRAKASMGDGFELSSDDYWDYDQGWMKPKELYLGLWPRDEGMLTSGHLGLESYKGFQAD</t>
  </si>
  <si>
    <t>&gt;1281_g</t>
  </si>
  <si>
    <t>MAKTAVITGATGLLGRQVVKAFERADWEVKGVGFTRAKPPTILKVDLGSEAQVAKLLEESKPKVVVHCAANRFPDKCNNDPEGTRALNVTASASLAKLCAANSIILIYISTDYVFPGTEGDSPYHVDSTPKPPNLYGETKLEGEKAVLSEFEKAGKAGWGVVLRVPVLYGEAETPSESAINVLMDAVRKSQNEDANITMDHWSIRYPTNTEDVGRVCHDVAAKYLETEDKSTLPKVLQFSSEDKYTKYEICELFADIMGTPLRGMKPNAEGNDPKAAVQRPYDCHLSTQALKDLGIDTNTMDFKGWWRREMRAFRH</t>
  </si>
  <si>
    <t>&gt;9138_g</t>
  </si>
  <si>
    <t>MSATLGSLEKTIATEGVPPLLKVSLPFPHRLNCFIRLWLFKFIVYIVIGIHRLLYPSSSAFNPTLLRRYPCRPSLRTRIFFPPSYKTGQALSLYFNIHGGGFTVCDPEWDDEFCASWAKRTGMLVVSLDYRKAPLHSFPTPVYDIAAVANAVLDDETLPIDKSKLVIGGFSAGANLALCASQLPGLSGNIKAALAFYPIVDWGAPPEAKLAARPYKGGPKDKLADWAAWIDWGYVSVGQDRRDPLLSPYYAKKEDLPPWIYVIAAQWDMLRLESQEWIHKLADLQDVKDQEAPFEKGTYKWTMAARLSHGFTHHFGESAEKKAKLEKRCEEYYTEAWSWLKKGPLA</t>
  </si>
  <si>
    <t>&gt;951_g</t>
  </si>
  <si>
    <t>MSRLPSPESTISADVDETMTPQASSPVRADPRTSLQHVLGDTDSRRNTPTASRQQNDMTEDEDMRTPGEHTSGAPVKSAGGRKRKEPGAGGAANSMYNGNKVKHLKKDDGEPLWRKDIQYDFLKAVFENDQEVFTNSYEPAGYPKQTFANLYIDTMARSSKTSKILRDKLLTEHEPAKNMAMVCLLVNLGRMNTTLNFFPEMRAQLRTYHAIPSLQAHQDPNSYKQLQDAPRLKSILKGASEDRLEPNTVEKIKAHDVPRTNPVNLIFVLAQFAPKITELHFPPKHDFYDLLMRTNLSSTSRARAFLWLLWFYLESDFTEEGADENPFGPGVDYGLNVANQGVPKFDSLDEDEEKLENVDTLEEEEYGYTKMRERKRIIEADQIAFQAEHGPPKRGPKPKLHLPPDDNGPGQAIFMGRIRPRYEEIGGSPAGMMGRIRPKYESDIDSTRSTPPPRALGGMRIQSVLNTGSKGRGSLKHQVVEGSSPVAHAGEAVMRRSRPLTAHQLAVEQNRNQRVDYILSRGIRKKHHQARKLRKQEGPFWRALQRTDNMINIFEDSEDEENTVKPPGPFRERGFGGLVQLDAEEDDFGEEMSAYAAAVRRMGRRLDRWDGQKGMNLGVIGTNRVAQNKPAEVNGHDAVRDNDETEDERPPENHKQRVNGRARHVSEDEEDIEKDNLAGSEAEEEADGDEDLDEVDKALLGLGGDETEEEASEGGMDID</t>
  </si>
  <si>
    <t>&gt;3251_g</t>
  </si>
  <si>
    <t>MEIGGSNDKSGQVTCHTCGAEISLVDEINTWGGHPTHAEIEPSVNLWLTSGGHVEEQGYARWESREERKGYATRERDYTGQDFPLAKITNNFNTPDLGLWNDAALEEVVASDISTQSSAFSPDTPFSLNDLSTPSLPSLGYEFSINLEDKIALSLNQAAENGLSLPYLQYGYNGEGTFFDPNLAYQSTSSISSSSPSSQMAFSFTNTPPIPPQIPFPSATSSLNPCPSKGTMTNPPIPPAR</t>
  </si>
  <si>
    <t>&gt;3822_g</t>
  </si>
  <si>
    <t>MERPSSSSKVTVEYFDPYGVYPLLSPGLLPRLPLHNLHWESHAGPLRSISSLHIDLVPATQTLVPSPTLDTASPSTLNLARVRSEDSVPDGDDGFRTQAVGQAAVDRRESTAGTSKPLAKKRRHQIPGLRQTPYLKVFFLRCDDNDTYKTQARRQVREWIKENTPPTHTTTKFNSQENHDAYEWLIVHVIVPNTAAATQPRTSGKNVEGSSGSTAEKSGVRWRGGGSSTILEKLRADFNGSSKTATDHIAQIRIGINDVPYDMLPRVIPAIPGSYTETPQENETAWADLISKFKSLILASFDMRVSQYEEDIREKDAQRTLPGWNFCTFFVLKEGLARGFESVGLVEDALVGYDELAVGLDAIVREQSATGTGAEHGGSFLPYTEELKRQAERARSAILKDISAEDISETDDPIDLQSTTDSSEHEATEIPLSATRKRYRELILANDISIFDFRCYLFARQLSLLLRSANASSSREELLAKLKEQRESSLQGFAARHPAQPTDDSENLAVLGEICRRSMEFVASIALIMRDDIWAFFRQNNQHDSDEDEEDVSSPESDPVLVHVVDNMVSSFTFAIAQQILAQTSTKSLPIPPTTLAPPSTKIDGQEPKAAIPEPKTMMHPARSSSLALRSTSREPPSPGIFPGGRRASVPDSGTNSSPFLKTGLEELAAYRAELYLLSRNVLEKVGQERGWSTGWHEIAHLPDGGVAAMEEVDLDQESSDMTDEKITTETIGPSSHGIDSKLLLAAIDNKDDFYRLYETLTDKALRHFTVASRIQSVQASMADLAVLKYHMKDYGGAASYFYQMTPFYGEGGWSQIELAMLITYARCLSELKRKEEYVRVVLKLLQKAAILEKERLRRKSVLKLSRVFGLNDEVVLLTESYIPELLQATKASKHEVQIPLQHFFGSAEIDDTVRYHPEQDSIALQVRLQYLLPEDLVVEKARVRMSQVTGDTAREIWLEMDDPTVLKRGIVTLSVVCNVVVPGMYVVDHISLQTSNITLRYDHSNATPILDKGAPFFQCPRLLIYHRSESFDVQLYASRIMHLDRHRSLEIELSSGWNSVKDGELHVRAATAGLRLQTSETQAIEDSLEISKKSEAGIIRFSQMKSQSKSKIRIPFTLEHEVNDITLKFELSFSTESGTFFFAISSTVSIMLPLGVNVQDLFKHTALLSKFTISTSTTSPLRLLSSRLDGSEVFKADSGLGLKRPALIFPKQPATMLYKISKLPSASLSPMSSRKAAKTSLSLVLHYICLEEEIENAVNASLKQFFSDGPLHSYIRLVIPAVITELRVRLSPYDLERAAILGELSTSVLCSVRWRDHFLGLGRTADQEIATQISEDIKTWQQQHTHILLRPMTVDEETLAKSRSIVIPVDIPPVTIVHTANLKLLEISGVVEDTTIATVNQPISALLSIKWTSIWDNDRQTESDRSLKPGFTEFSYEVSGASDTWLIGGRRKGHFRAPNNKRKIDGAHKLSFPVVLIPLREGFLPFPNVEIKSAPVAKMIRPGSLRAESLGAEEDPVQAAKQAVITCETDYKNAGETIRVISNAWKTTVSLDASGPQGGAWLLESEKRGHGSKVVTTV</t>
  </si>
  <si>
    <t>&gt;18440_g</t>
  </si>
  <si>
    <t>FSLSGPMPCSRRLMPGRLLPKISKLCLSCASLPVLLVPRRRMPEVLSLICFLPRSEGWPAFLRQRPFSVQLLVRLLGASVRPRAGDGSKVSWQSSPGPSVSLDPLRSPKHTHRLSSVAGPRNFADSPARYTNPNKSRREKSPPERFSRLRSLGLGYCCSESLSSCFSASTWLSFMAHSICLALSRSSTSKSAAGPLVLGGWHSLVSWWVSSSRFRIPSGTISAIRGSRLRTMVTLLPKLGFRPRCLALFSCRWVCSGSHGRIARVFIGVLVLLGPRHSVSVWCSSFLVSRTISIRMSFTRRACWQRTVYGVRLVLFSLYSQPTCIKISAYTGRRPSRHSWRCASRSHFCFTSMGNGSEVVNTRPRRPKNWRDTRMRMRRMGCLVRI</t>
  </si>
  <si>
    <t>&gt;8795_g</t>
  </si>
  <si>
    <t>MCVTNIYLDRYPDGREVESRKTSICRYGKPDFPCANVSILKNPARNIKYGEPRTVDLLNRRGIPDYTLSFATLLEPPFPPKFLGNATKGFSTTSEQAELECTLGYTLGSKTFAAISYTMSKDATNGEEACNASLLAEFGRKFQSKSQSKTSQAFKVTEEPLRSLKPPWGEEADEYEFVRVGRQGSNRFFEPPVELSGHSRIYNRPWKCQIKVCKYHEVGWPTEKELDQHRKDKHSAPISAIVRDFYQYAANIRNRSIVFERQSPQAFPFEPRRKTAQPLSLKDFQNEHISTRVSRDKVSKYVKNRSSFRPYTPGFNKTPLSVFPSQATSISIDTSHQLC</t>
  </si>
  <si>
    <t>&gt;9541_g</t>
  </si>
  <si>
    <t>MPSKYAEVHKPENLAGPGDARPTALQIIEDEGLVNKMTDKVFLVTGASAGIGIETGRALAATGGKVFLTVRDMKKGAEACKSFLEPGRVELLEMDNTSLESVRSAAKAFLGKSDRLNVLVNNAGIMATPYEITKDGFESQFETNHLAHFLLFGLLKDTLIKSSTPEFHSRVVNVSSSGHMFGEVQFSNYNFTPETYDPWAGYAQSKNANIYMANEIENRYSAQGLHGLSLNPGGIWTGLQKFVTPAKWEEWKAIPGVDNYIKSPAQGAATTVLAAVGKVFEGKGRYYLDDCDRVPEDKRGSNGVAPYAFDKEKEGKLWRDSLKMVGLPENL</t>
  </si>
  <si>
    <t>&gt;7214_g</t>
  </si>
  <si>
    <t>MEIRRRRGRSFSSTCRCSRSLPIFSSFVFLAAILPRSSFAQLTNSLSSSTTPPPTTLQTSTSSSLRPSSSNPSPTNAQAFTPAQSTSSSTTTDDDGVSKHAFNYYFLMVVVVVVLFCLCILYVGQRKKRKAAIMRGNSQRALARDVEGLRGRFGIRRPGFTSSNTGRGEERLEGLDDRGEAPPPYMPRSKTASLRDTDDISPPSIDSGVGFAAEPGEATELRRISRGVESPPGYNENVNETAGGDVGIARPYGAVTVGDEESNLPRPYTALMASDGYSGISRPDTALTIAGSTRRLLHSSSGSGRGTL</t>
  </si>
  <si>
    <t>&gt;10830_g</t>
  </si>
  <si>
    <t>MLPSNAITTRQWPFNLHDSHRFFALFYQWTTLNCLHSCTRGLHSFPPLLDIKILRVRGGKRSPSPRLVPPSILPTDGKAQGSVICRYVQTGGLHLPASSRPPLLVQHSQKSHETIPDILLNYHPRHAVAPKQHGLALEPESGPIEDSSRGRTSKSPTSRELFTPAPLIRKVETMPIKKAATTIPLPITRFKTPMVRKINTHLRIRPISPEGTRIVSPPTARKVEIKPKAKIRHVQSTKLPISKYLVGSWSSSIVRRFETGSPELSYQVQYSIPWSPVPITENERPAFRNDLHPISRLAQHSEFAQFEH</t>
  </si>
  <si>
    <t>&gt;76_g</t>
  </si>
  <si>
    <t>MSNHCMICKQALVIELDADSFDEETAGSVGQAQTAPDDLQLSCGCHFHWQCLLDESPQIALDLACPACQNSVVSTVSSGPSATNSAFPSTPIPQILTRYHNEGGITEPLDILPLVREEAYLDANPAARPARAFMTMCSEGDVGGIIELVKAIGEDPDEGDMSPSELLRFQDPLDEGKTGLHVAIEKGQQEAAWLLLWLASGLQSQFFPQEVLQAAQEMGAGRETAEGVDIRSLRDEQERAAEDVASGMGNTWASLLVAGVLRI</t>
  </si>
  <si>
    <t>&gt;9253_g</t>
  </si>
  <si>
    <t>MKLQITTTLLTLLTWTTALPTDITTGSSSTNAAKSTDSSHILQKRWWVFCHAGYSSDTCESQYGVSCDGNGGFYGSDWANDGRSCTSRQCWCKP</t>
  </si>
  <si>
    <t>&gt;1545_g</t>
  </si>
  <si>
    <t>MVYWMYEEKICILGDINILDGNSDSGAMNTLWGFFVKLYILGDKYQMPQLFNDAIDGLALSSVGWGTMDFGVVSYVYENTKAADSPLQRLWIVIFLENHHSYQKSQRPFPEWKDHLCKEFLSDIACFLLQDVEVAQVCINFCARFHVHECSHQECYEFKEYTEY</t>
  </si>
  <si>
    <t>&gt;4840_g</t>
  </si>
  <si>
    <t>MSWKPLQLSASAAAHLPPLLIANSFTAGAFSVHLTDLTHIWSESLSRNEIIKRSRKEATSIDPSDDDQFRIFLDKIQVGLAGGENTTLSLTIGTGGKQPALILNVSVELPGGLAALEWPIQLSTVSQELLTSQLTIPLVRAQHKHMQEITSLVNRLKEKDNVIQKLLDKLEGQGVDVGQVFPQAAGKAGRKRDRKKADERVKGLGAFDMDAWQNSLPNETAEDMAQLLQEAFPRDGEERIHPDDKILIPKEQETWWDSIQGITIGLDSGKISTSGMVKTNKAQLKPKPTVKDSSDVDSDFQVQATPPRLRNAANHVVPKAMADDSTEDDDDLDASSQRSKIPDSFPVSLPDVALPSKPKNIKTIGGKRATSKIDVAPRVEDESTADEDSLLPLRRKIRPPISTRVAASREDSTEDEDLLPQMPTSRRKTNPKALVSPEKDDESAEDENHVPQRSAPRRKANRKALSPKEKENESTEDGASSSEASMLQKKPVLPVTNKSVVKPKKVLGKIGGKKSAPPLEPEHGSEPEPEHVSPPRKASLAPEVVKPKKGKFTIGGKKKPTEPIAAPEQALILSDTPPPTVTPEKRKIGHIGHERTPAAADKTSEQAEEADQARGRVPIRQKEENIEIRETSMERANRRRQELKRELEQKAQAPVKKKRRF</t>
  </si>
  <si>
    <t>&gt;18449_g</t>
  </si>
  <si>
    <t>MPVLLQAYETFFWENVALEESLTNPSVRHAIVALGALVRSTLKSKSGRYIMSLPQGLHREFALQQYQTAISGLRESIQVNPNGEELSTRKSLISCLVLAFFDNFIGNVGFALHHTTHARNILPLTALLTRTPPLFPPSPENIFLKLDCHVLFSMGISPDRTYITINPHFPSIPLPPKFTSQKQARLAKDEVIWEACSFGYQIACYQFSPISRIPPVVFQIRNYFFERIGVVQGLLDKFVAEFPPDPKEHPRERVDLYKLFTVVLQVRLAAALGSSEMAMDKLLPQFRYLVESCRQILEFDVFEDPTVLANETFIFGAREISPLFLVGTKCRDPALRREAIAMLLQSHRREWVYDSLLCGKLASWIMELEEEGERGRENDDLLDLGWEQGTRKDNAMQAKGEEVTWEHEGVASRMRDTDYRACGEPERKTVVSEENRCWGEYVECGLEMRRARVRCRQGIKGIEGAWRWRETEICW</t>
  </si>
  <si>
    <t>&gt;7744_g</t>
  </si>
  <si>
    <t>MEGFHASKHEANARKPDVNTKTQASDVPDTNPDPFMGSQLDESALYAAADPSEVLHEDRPNSTSAVPDNSYNYGDRDNEDTHGGVDGDDASSITQYRNAFHDATYDTNSPSGLNVDSSYDYTEALQHADEDLLLLDPNDIHLNLVDPDEAIDDETVSDETNTSETKSYDFDKRFYVDPTPAVPLLSTRKLPQLPTTFPMAPPPSVPIRLPDQREVFARLDRERAESRKKRGYHVDEQGNVIGEDGGVIGDPALVVDRDNMVGKGRPGSGVYFLPFQGAKELNPLGEGDTIMGGECVGMGGFGPVGSGGVYTRGMKGGAGDWVAYEGEVGVGEEVYMGGGGKLEDEGGKLARELEQAKRLQEYMEERLPYVHASSSRLQAVLGTRNDMVFVLPQSLQQNDLPRLPDGGLDRSNLPPGVRGLYATPPGTSISTSDLNSIPSSPTDGAPDAMHNLLKQALTASARSAQGAQGAPFAAWKLPPTLRSLYEGPESLDVPGTSTSAKGPKTGGKAGRRGLRPPNIIIPPSSTYIHATQNSPSAFSSTEYIPPRGSFSKNNKKLESPLSPVFDVNVDPETGKGLREWLLAKGKELGFRKRECTSISFHDLAPDMRTNSFRNKVLGYYGSGGMGQRIDVYEIDLPATTIRPGTNNPISSTETWIWFLISRPVIAINPTTASAKITDPLLNPGYSRCTQSSSSSTEESYAPSSRFSTSSSVDEPAIVMPPPNFPSPVPTSWVVFACPLANVTVHKEIIENISNAKGPQMGTAVGVAEALKSKRGSRLGNFPLVREDRAGVETRPMGMISQGPGLRPHEMRPGVGGIGMSASSSSSSSAASSDQPMTGYSQGMGNVGSFGNDLGDICGGRRGRVISKRTDIDLSHQGIPIFEFSTLAAPYLNNRITSSARPFLSVDGIGPWHAYDKFEAYPDPEYMKIFLSWRQWLKGQSDTSEGDGLPVGGKGRERNMEVPSVFMGTWWGVFVQAMFDDVWKWEHIKGAMGRGKCRVVVRWKDWEEESAAQGMNDRDSEMEEPGLGLGLGLDDLQDLKKGLMGMGDGAKDVYSSSGSSASDARVTKGGKKGKGKGKGKGKGKGKGRKK</t>
  </si>
  <si>
    <t>&gt;4429_g</t>
  </si>
  <si>
    <t>MINKVDAVLDTAFAPKGSAMEQRTRRECNFSEVESQLPDLRPTLSSDNHPDLTTEILSHLGTFNPVRHEITENDMIWLLDNTAHRNKVGEWEAEFVAAVFDQNTGAEIAKVVAGVADRVGIARGAKAEDEIKKRLMPFVQNVLPGRVVRAEFAGQRELKLGPGGRNGISSDNEDVPKFRDGEVVGTVAQVPRGANGILKMKTVFAEAYGWGVISDIDDTIKITMTSDPIGILKSTFVNEATPIKGMPELYRYLQNSIGFESPFFYLSASPYNLYSFLNDFRQKYYPQGTMILRDASWMSLSGLLSNLTLGTQEYKVDRMAKINSWLPERKMICIGDSTQSDPEAYGEIYKKYPGFVRLILIRKVTDIAALGISEKNEPARFEQAFAGVPKNVWYVFEKPEECYRWILDIVARER</t>
  </si>
  <si>
    <t>&gt;5765_g</t>
  </si>
  <si>
    <t>MPVYHSLGTEIALHTWDPKDPASEGQTIPSLCPTLQPLTEEYFESQKGIDFIGEYSTPFFVINAGNDLFFRKRITKPTVSKAASKALEDYTRPLPVVGRFSKRGKDYDTAASSLSSLPSSSQGEVGENLGSSSSIEAEGTPTKTNKISLVWAKDKVSRAWSVVNSKIQLDQTRDILTKPIVKPIPIKIQLSMSMSTFMKSIIDNEPEDICVNIFFNGEFTHSNIYRANTLRRSTADEKRPSFSGRRVASTLEAPWVILPQSQVSKEQTSAEVWHTVNALLSNEANEWGMETNSTEIRTPMGAYLASLSELEIPNDIKGGGIGIIDVIVVLGRSVPKSEIKSLTLQRTRRNLPQAICGLAKKMVTVPVPIRNWKTLFTNTIREKDAVIVEEPKGVGLRDLETPENIPQKAYRGQPPITARKEDIISTKNEDLMEYTPISPSTRSKRSSCLVDLNDANDAPGTDNSTTEPPKKIRRISSISGTSINTLNLAKDVVSGAIDKLTPIATIEKKQRRPGRDISARELKGLLPPHTPSMGLHTSFGESFIKASTARQVRKMSSSSKEKDVRMEVSREDVSGGSSKEITGPKTNNSDGNIRKISGLGGNSSEFAVKEVSAKIVEGKILVIQGVSIKTLKVANTESEVATQSAPFPQDETSQKRGKVSARKPVATRRDENMELEKLRRLKVSSSLGTNLNGPFVTPILKRTTSARRPTPEEKLEEENANKAPVKATMVAIKSHVEENGRRKGSKDSPGMAALAILPKTLAARDSSKSKLKPKLTLVMQFPPILSPIENRYNSVLAYADEFNTEGWLGLKQDHSSGEALRTCRQEREGVFRGSSILMGVRYIFGADYNE</t>
  </si>
  <si>
    <t>&gt;8159_g</t>
  </si>
  <si>
    <t>MNFKTPIQTQNRVVFACSRTSWGTLADPNTASDSPPENDKSGLATVVDSQMARERPSPYWSLKLQEKMMPLPRDSRQAADEEARAELDLLNSRLEKTTALNKKIQASLQRLEATGKGLQEVVGPIYNNTQRLQVLGKNIDGVLAAIERIRQPSDIKSNEEDVIRKGPEKAGLAAFLSSVKRLSNALVELQQTNLRSNQEAVADLQRLQKSGNTQLESYFSKLLQEDSRPIEPLHYITKEKPFPMLSQDKMTRLGLINSYIMTNVRQVGGGESPMLQAYASVRGPYLTATLQNMASASLNTANKKATDVVYQHRDNGIDMYAKGMEGAFLAEYDNICALFSREEWGKAFNLTTQGAISELGRTLRELNTHIKANLTTDVYLAYEIIEVITNLSSNLERRTGELKPSFAAAMKPVRETGKSSLAELLEATRRKISNMQVFPADGASVPITTETMSRLVNMVDFLRPLSSIMVSIGDGGWKSSVANSGSLDQIPSLKSFDIGADGKQIFAHYCIDTIDTLLSTLQDRGKLMIKGKPALGVFVANNAVVVDRIIRNSDLQPLLAPRMGDVERWRKTGAQLYTMAWREPSTHLLDVQYTNRGARPPSGSAAAIDSVSIIKGLGSKDKDAIKEKFRLFNASFDELVSKNKGMTMEPEVKQIFGRQVQQMIEPLYGRFWDRYHEVDKGKGKYVKYDKASISAVFLGLS</t>
  </si>
  <si>
    <t>&gt;7097_g</t>
  </si>
  <si>
    <t>MSKTMLLTKRLTTFLAQNTTPQLPTLLLLSPSGKLLSSSSPLPASTLRTQATLACSLWTLYQPSVSGLVSSSVFSPSQPPAESDLRSSETTASSDTTTTEHDLSTVTIQLSQGIMVIRALSCRLLFVAIGPSSLSISSPGLSSRNLQSQPHQQTLSSNISPPASPLPPAEGLAYDGLGIKTEAPRERELSGSLMGVGSGTPSEVGSMRSTSTRSASIMGIRRQAVEIGRFLDTQLEGFVMPSGEGR</t>
  </si>
  <si>
    <t>&gt;5121_g</t>
  </si>
  <si>
    <t>MAERKNSEVGSSKVPTPAASFPTHNSPRIWFLTSALSPLAVRLVRQLLAHGDYVAAGLPPAEIEDDERSTEFRELINECKSGRKDREGWKDRIRGIRCDGRIMGQCGAAVAEAVEVFGRIDILLCCTSEAVVGTVEELSTSSATQTLVRDQFEIIFFSQVNFIKATLPLLRDKHNGHIMILTGITGHIGTPGMPMYCAATWALEGYCDSLAYEIAPFNIKLTIVQPNKEISVLTNKITFAPQLPQYESQNNPAPGLRDILTNVLNTNPETRIDESEGREEIVSRYPQLPSEVRDKLVLESVHALTAIGGHENPPARHIVGFEGVASVKEKLKTVSEELEDFVEVSCAVDIFGSDVSKAALSGSKTDVSSSASNSGRGPPSN</t>
  </si>
  <si>
    <t>&gt;10426_g</t>
  </si>
  <si>
    <t>MLRRKPTAITLTAEDIAIYEDARARETQLREEKARMQALQQSTPDQASRGQNRDPQGQDRTRAPQVKTREERLGLGNGGASRELDVIAIEIFREGFHFFTGIHLLTTQLSTSLLNAAFAVMGNLLPLPTP</t>
  </si>
  <si>
    <t>&gt;10093_g</t>
  </si>
  <si>
    <t>MARVRELVWPSRIPEEEWEAISQGIPAKDEPFIERYLGGREALILQEKKQRSDYGFRVGLSPLAKEACAIVDRIRDEEQRTIWVPEFEDHLAQKIKTNIYPGMMFGLAKERMETTKLWKIMRKMPKGALLHAHMDAMVDFDYLFDILLKTKGMHIHCMSPLSNPTELDYGPVKFRFYKEERGSDKSIWSSTYTPGTPVLLTKAADSFPNGGKPGFLLWLKSRCTITNDESIEHHHGVDAVWRKFSSVFTILNTIIFYEPIFRLFMRRMMSQLLADGVKWVDLRLAFTFFYYGEGSETPEPSYLRMFRIFGEEIEAFKASPEGKGFWGCRMIWTGIRILDTRKIIEDMDACITIKIKYPHLIAGYDLVGQEDPGRPLKDLLPELFWFKKSCAEEGVNIPFFFHAGETLGDGTETDQNLFDAILLGTRRIGHGFSLYKHPLLVDMVKSKRILVESCPISNEILRLCASVTSHPLPALLARGVPCSLCNDDPAILGQDTAGMTHDFWQAINGWDNLGLAGLGSLAENSVRWAAFEDLDDAEWVAGITEASLGDKHGVRAERMREWTVDFERFCLWVVGEFGEGAESVRHLMGDDASLTKEAEK</t>
  </si>
  <si>
    <t>&gt;3297_g</t>
  </si>
  <si>
    <t>MKPVSKSSERYPRIVKTSYTSLPVPIPSDFLAPLPNPRTIQVSKIDFENSVLPEYKDLLALVLDNVFSREECDELIRLAEMSAGAHGNGNGDGEERVEDEGWRPAMVNAGRDQEVFVPEYRNSDRIIWDEGEVARRMWERVLQGEGVKEVLTVMEGDGYYSVVGGGGLRKGERWVCTKQGLNERLRFLKYGAGQFFKGHIDGTFETDDGSQRSFFTIHLYLNDSAQALEAESGNQSETQGLSSTGEKPTLRGGATMFHSRNYQKEMPVDPKAGRVLIFQHRGLLHSGAEVTAGVKYTMRSDLMYQFEVGADATDDNYDDGYPVVFSN</t>
  </si>
  <si>
    <t>&gt;1221_g</t>
  </si>
  <si>
    <t>MNNTISVQPQLRTSSTASTRSQKEKDVLNTTTPSGVEVSFLATSMLSPVARKKNERKSTLGAATSSSVEASMSTTTSLAPATKDNNEYKGKGMADTINDYRDEHELLMPATAIFVPEAKIERKRKKRSTSVQEDAERPPHPSDRQPRVNGRFVSASTLFPVPTARPSTTNEQQTRLENLRGTGMQFHPHIQQHKIANIRPAKFQEGTASQSGSIDTSNTIADIHVSTPMQIVTSSSTEATRLRPNGADLRIDLPLISLLTTQPPLAASSLSSQMRLQADVPFEEVSLDMLSIISPSNRIGNINAAPSLSQHIVGTSFLESYGLVGNLLTKKQQQSRAAGGCAGAAGASLTEALDKPTRLPGEYDGLLQSSIANPQLHSRNPLILSNNHFNFEDQYSSNFEMGRLTRAEQQNINGYVQRALAAVKPTNIQSSPVDLRHLEDQIKDGIQRGRQVSHLRLMNPTETEEMMDYVAKQIEEQTQEHRQIALSEHASSGQGFIFGGSTTPAGGAGGVVASAYSSGYSTQSSSSAQPGLVNQPTSSFTAPLRSIISATSWLSEEYDEIANVIANIRHEFGAVGQAIPLAQIKTIQVKMVARLQEHRQKNRQPQLDIKGVKGLKNAIALSFLEKPFGKKSEPNVSQPVPNAAIAAQVLHAQFLASLPEPNAELAQQAKELLDFFGVKHKYDTEIGDMRDRTVTGDQLNASLTAFRSVIKTWQDTTGIYPFHFDFISPELLIPLPNGDYVEESPLNMASLETKAPDDPELTKCAFVGAAAGNAIFIQAWKTRRLFLLNPLAVYLDTFIDEDIKQLQGIDLQARFWTADEDTKDDFRAEVAALTMEFWILLWCMTEINRLNRLASAIINQPESEASKHILAMEDSAKQIRAIELANIQQRVANRDFDSNQAMWFGVIARSREWTDGAAMVNDNVIWDENYHTEGDLANEIGGGEGMFGDIEKPLSNHDKWKGRWEAFMSGEMRVDVELGDIGGMGGMGGGTGMQHGATQDPWDRSIEYGNKVLKRKMALAKAAAGMGEGQETATSGELSMGSTPYKRGFAETQQGRSNINFRSTDQQRCNEQLREYDAAQRQAERSRYDHDDDDDDDH</t>
  </si>
  <si>
    <t>&gt;10483_g</t>
  </si>
  <si>
    <t>MASDGEAMATRRALRGKKRSQADEGENPEVSRRQTRSHTASRADIDEESSQFQPSTSAVQLSHTDGATSRGLLTEPQVEHMETKPDSIEKKDKLVETHRSHSHQPHSEVPINNGLESGPAPRSRSTRSKSQAAVAPDAAAIKGNANTASASALQDRGGQVSNQVPQAGSSSFVRSKYRVRVPGQTTLSSSSNAGARGQQIAETLELDNQDGLNKAGDHDSNFPLTSFTEQRESAGSRYATPVGEADSLDSYGAEQPDADSANNGSFDSPSREIRAEIRKGKGKANDVEDDEDNSKSISVDQDTNMFHGGDEDIDEWDQEEIAAAKEQSLLYQAAKRKPGESSQSASNNASNLSPTAYTSSRARWDADQEALEKALADSQLELEELGDSKELKLYRQNLKNEIVAKALAKTVASIIHDGPNNDEGQGQDAGDNPDSETSALANVDPNTQIEMVLSLAEIEEQKAAMHFFEKRKRERIEEPSDYPDKARSQPNTAFTPSSQVMMFSDSERIFCANKECSKLLTEDEYLYKFKVYICMNTLSEGCGTQTCPKCKDIGHAGTPCLAPTPGLMAAAENDRGVADDDQVDEDLDLEAVGVLLGEDETSQQAMYSDIEENGHISSIPAEDEDNDEDGEEAGIEELSTSDHQVQSTIKPFRSTKTQDIYCFDNRNGQPLLGRNNKCIELKVRLGVNPPLPPPNLPHADFGTAGLRRTIPTGVTGPKSSSQMAPSLNPYSDLEELHGLPSYGPSEGVMRYLDSCGPEFKKLWEAKFDVIRSFHNFVEKRELAGGAKVRTSDEKAKIASRLKKKPWGQELTYTPEEETLYRAGVLLDQESELPPAILQAAGRRDETEDGEEPNELDMHPNVESEGDEFDAEKAERDKREMNAVKVMILGGLRKKARLPSSF</t>
  </si>
  <si>
    <t>&gt;6597_g</t>
  </si>
  <si>
    <t>MVHMMRPNIFLILSLCLCLHTAVANPKRVGYHRRDEPTTSSSTVSDASTTQSDNKASQTSSSTGGTTVTENNGSVSTTPSLTLSPTSISSSATSTLASASPTTFVSNLNGASPTSILNYTGFNSTLTPDDVPITPRITPGFAVAGAILMISGIVYTLVGIKNKWLHISISAAYLSSLAVTVLIVYVMNPPISNGVQGAYVVAAVLTGIVLGGASLIFTEMTEGLGCLFGGFCLSMWLLCLRPGGLLTATSSKAILIAVFTVAVFSTSFSHYTRPYGLIVSISFGGATALVMGIDCFSKAGLKEFWVYLWGLNDNLFPLGVTTYPLTRGIKVEISAISIIFLAGIVSQMKLWKIIKERREQRASERIEDERTMEQEEENVGRRIEHANAQERDQWEAVYGDKDPAKSSGPSNRDSGVGDMDSQKKGPTSTVTSVRRSGEDDIELAHMPSSPTLTTGAGLVMTNQGQDRSPVTVRVARDTEPTIELDESENRTEQKPKIPSRLSQRQEEGGQISVVSTNGKALLEKPQPQRNSERVSSSPEVIPLPFKAPLGRDDDNRSSIATLADEEQADHRRGSRHLAAGLDIVKRLSQRSNRSSQRVSMGEGRSTEDLVLPRGDVEDDRASSIVATLDDLSDDEDMRSARSSIVAAPDTTGSARIPDITTTAPESRASPRSMTITGKMESSANQVSADTIRSTTLDPEPSKEDKTEEVASASDKVVAQRSLTSSTDPKDEVEATAQENTSLENGEGEKAEPSIVPTVEPKPMIITKDRLPSQISKVVMTYRTNEWAKHLSQADTPEVEDLKLAECPPDVQHATTEKAAPVNVKDLQQTALVPASASSPRTVSQVSNYGVTLPTKSTSSELITPSVSSRPEFINGQDVSLTRSSSQQSQTRGMGFRASSSPNIPKAIVESPIEEHFPSTPPAFNQASNFVTSNVPYGTPTTLMERRDSMLRNKPTHYQTQASLPPTPEMQFTSQYNSPNSSKGRSDAGSIYNYSNISIPEMEDENMSLAARRNLIRQSSLHNTSPLIQPLQQTPVIFDAHLPQRQSSVPSATARDQQLASWRANVQNDLRSSVIPKKTIERQRSALRQERQAEEQRRMLEERMRLTRDVAFDEMMRRGDFQDAHREALRKMQASANKHA</t>
  </si>
  <si>
    <t>&gt;18462_g</t>
  </si>
  <si>
    <t>MLLNIYYFTFL</t>
  </si>
  <si>
    <t>&gt;2903_g</t>
  </si>
  <si>
    <t>MAGRKGKTGGGGRGKGKAPAIDVPDVYQEMLAEVLPSQAPIPERPFKKRRTALREVQTTPGKSIISVDADAQDEDEGSVEFEDIFEHGVDAVSSTKPQQTAYRDSDEDSVSVGSEYGDIEWEGIDFEPKPDSAGSSRDLELTLTKKEPPKLQLSTSRRRTVTKAERIARVEIHKMHILCLLSYLDRRNNWCNDSEVQKSLKPLLDKKMLIFLRPKSSLSQFEQTNSLKRGLEQVLVMWREKFKVTARGMRRSLWADNENDLVNYRLPDDADAVFDISDFREAAKTLKGSRDIGAQLYCALLRCAGVETRLVCSLQPLSFTVGGPPMPRALKPPVKSKSEIVTPPQTTSNSSPSKNGANPPMSGNFLNPRSRLGHPNAADYNIPEIKAPQPPRQPKPKSIITSPFPVFWVEVFDEAHQKWFPVDLVTESIARPRILEPPAIDKENNMSYVIAFEEDGSARDVTRRYTKAYNAKTRKGRVESTPGGEKWWKRTMRTYGRGYKSDADQIEDSEFAAISAKEPMPKNITDFKDHPYYALERHMRRNEVLVSTHEVGKVAAGRDPNTPGGKKMESVYRRRDVKVARSADAWYRQGREVKIGQQPIKTVAARRKPDEDGMGDEEELAEINLYTEDQTQLYEPPPIVNGRVPKNSFGNLDIFVPTMVPKGGVHIPDPEASRAAKVLGIDYADALMGFEFRGRHGTAVLKGIIVASEYQEAVEAVIEGFGNERAAMEEQMRSHRALRMWKRFLISLRIKERIDGYAVEGEDEPEQVAVPDDDDDDSGMDEEYVDEGGGGFFPDE</t>
  </si>
  <si>
    <t>&gt;4328_g</t>
  </si>
  <si>
    <t>MASSSFRDSMNSLGWSRRDPDVPVNTSQQTGLLSSIKSLNPFGDSGYVRLPTTEGAGAPLPARNRREEEEGWFASNITDHVPPAEPVAESISSVLL</t>
  </si>
  <si>
    <t>&gt;10108_g</t>
  </si>
  <si>
    <t>MWRMELLEALLAPKYNKYKVHFINSKVPDGSSTTVYRCGTLIDLCLGPHIPNTSLVKAFNSSTYWLGNPVNESLQRISGVSFPEKKQLDEHKKHLAELANRNYLKIEQDQRLFFFDDVSPGSCFFLPHGARIYKAMSDLLKSEYRKRGYEEVMAPTIYKAVLWKTSGHWDHYKDAMSTFEVEKDRFGLKPMNCPGHCKIFAHRDVSYRDLPLRLADFGVLHRNELSGALTGLTRVRRFQQDDAHIFCTEE</t>
  </si>
  <si>
    <t>&gt;4229_g</t>
  </si>
  <si>
    <t>MDPEHQDFGGEPSNHALVRPTMMDRPGSIVSSGSSGNIDKYNLIAKYLHRRCVAAKWMNPMTFEDGEKSILTSSWIGVAVRLPDGNYITEPPCVDQEWNTVLQSLHGKVAFTMSSDITQVLIDHFTPFQTEVQVHPRGLKVPIVPSLSELAAGNTQVTRKSYMCIVRQEKIAMIWSDSVEGILTHGGDVESILVGLIWGSHIGTMPNSPYNSMSPPLPQSPSAISSEADPELSEKWGIVHAAIDREENKDAYFDPDVEGAEPPHRPFLLLHAAVVGVAMTLVVFVEMLCIARLITEYQWDKGMIRFALVATVPVFTSFSLFFMVVIAGSLFQIFGPLTYVRGNSRFYSAKPPKKGRYPNIELPHITIQMPVYKEGLKGVIIPTVETLLKAIKYYEAQGGSASIYVNEDGLQAIPQDMAEARKAFYEVHNIGYCARPKHHEHKKAKWWQRKKKDEESPNEKPEFVRKGQFKKASNMNYCLDFSIRVEDELLRLIAALGAETGKSQDKITVQEETVLYEQALQTIINQDEGRTWAAGNVRIGEVILIIDSDTRVPEDCLLLGALEMHESPEVAILQHASGVMQVAHNVFENGITYFTNLIYVSIQFAVGNGDCAPFVGHNAFLRWKAIQSVAFERDGKTVFWSDDHVSEDFDMSLRLQMANFIVRLATYHEGGFKEGVSLTVYDELARWEKYAYGCNELVFNPFYKWIYRGPFTKLFWKFLFSNIKVTSKITILAYIGTYYAIAGAVPLTLVNYIMVGWFNDSIDQFYLTSWKIFVGTAVIFNVLSPLAFAMLRHRLGKKVFFWSLVETAKWTPMFVLFFGGISLHLGTAIVCHFLSINMEWTATAKELETTGFRVGLDKIFKDFKYMYLVIVPIIGVRAWTGVIHTPTITFSLNFQSFPQK</t>
  </si>
  <si>
    <t>&gt;1857_g</t>
  </si>
  <si>
    <t>MGFANPFGQASATAYQGVLVPLAQAKRHATVVAEYERRKSLEGREVSDVDAEVKGEKAEKGPVDSGESGVGSTASRAYSPYTVEGLRAEVYEGIDGVELSTYELKSKLINMAIQDIGMGRYNWELFGLCGFGWFADNLWIEGVALCLPSLQAEFDISEAHVRYTTCAFTAGLCLGASFWGVASDIIGRRLAFNLTLFIAGAFGIAAGAGPSWIGTSSIFAALGFGVGGNLPVDGALFLEFLPTANGGLLTLLSMWWPAGQLVAALVGWAFLGGKFPVEKGWRYFVYTMGAMTFAMFLSRFLLFHLFESPKFLLSQGKQADAVAVVHGMAHKNKTTTWLTEEILDQVGGNQEVTADLKLSPTQVIKQTMSSFSSEFISPLFSSKRLGWNTALLWFCWFTIGIGYPLFNSFLPQYLAHGKTSNASPVSTNTTYRNLAIASCLGVPGSLFGAYAVSLPYLGRKGTMAASTCLSGIFLFLFTISADANYQLAFSSIEAFFQNIMYGVLYAYTPEVFPAPNRGTGTGIGSFLNRIGGLCAPIIAANVGDGLNANVPVFVAGSLILAAFVAMCFLPIETRGRQML</t>
  </si>
  <si>
    <t>&gt;7230_g</t>
  </si>
  <si>
    <t>MGSLGPSLSFEVLRDTKPEDTTLPAFMVSTTRGFLPRQEPIIHLPADFDVLESILSRMPIKTLDGKPGLLATFTLGDTVLKELPDLTGAIDKYKDNLPLMNALYRDYSFLASAYLLEPCHERFLKGEPYGLGRQTLPSVISLPISRCAELAGFKPFMEYAGSYALFNYRLEDPTRGLEYDNLRLIRAFEHGLDPKSSEAGFVLVHVDMVQNSGPLVDGVVSALDACDIKDREAFNAGMEKVVTAMTKVNKVMDGMWKKSKPGDYTSFRTFIFGITSQSMFPNGVIYEGVSEEPMSFRGESGANDSMIPLCDNLLQIAMPSTPLTSILQDFRSYRPGNHREFLSYVQQRSNDLSLKSYALQEPSSTALYLLAMDQVRDFRWRHWCFTREYILKKTTHPTATGGSPIVTWLPNQLSAVLENMVGVWEKAGKGGLGPRVRDVMEKVVEQEETLRKEVEKYCAERKVDVNAA</t>
  </si>
  <si>
    <t>&gt;2136_g</t>
  </si>
  <si>
    <t>MATDALRLETSLADERLRLLLAKQAEAHARYEAEQAQLQAEIASLSSGVPTSSSSSSFQHHRSPIHKQQHTRPSHAIPRSLSSSGVPSMARHLSDLPPQRPRTLSQRSAPAMARNTSRGTSSQRTGTLPFTHNARSPPLSADSRRDNLTMMDWTPQDQPFGSYSYSNAPQLQRSMSQQQRRPELAQVPEVEYVLEDPADFITRNYGTPMVSLSPSISMPPSSALNNHRLSMGSYAQAPSTPTSETLTTATTLASNMSCQNSLCNEPILGGMQMMNFDSHHSFSTDLNDPSMYDDHVAHFTSSRRIRRSSTEEQSQLLVGAGGASHESSFSSHSFQIPSGQFGEKMEKSQSNESTSSSSSSKSSRNVQRLQDQINLAAKRTLMPKGGEDMAMSRENSLRSMARVDSKDGSQDKVAISSKHTYQRPKHDRVYCKQCDNHQEGFRGEHELRRHQDREHKRMVKKWVCTEPSALDGRDHPQPVVPLSRCKACNHQKKRYGAYYNAAAHLRRSHFKPKAKGRSKNNKVEDVEKRGGKGGGDWPPMNELKYWMKEVEEPAVPMTDAQQEAADAAEASEEDLDIDDESFSQPSLSAVSGGGDYDMQFLAAPPNLNNYPAAGNNDMFGLSNMPMDLSGSAQQSQCMDQSMYGAASQNSFPDFSQDALFPNDALAFMNGSSVIPQFEDQVLAGPNFVNFSSY</t>
  </si>
  <si>
    <t>&gt;7221_g</t>
  </si>
  <si>
    <t>MAPISPSSSLGKRSNPSHSDDDSFDEHPSKRQRMSQTVLPNTPPAEPEDDWEDLSVGVAPMFDDDPHQLLLRSVAVALEHVGFAGAQRQALEALCSEVNAYATHFLSKVTSSMLNSRRALPTPLDFQYALETFDLPISSVAPHLKPPMSPSKYAVQLEEVPVEEQTIPSANILLSAELSGEPDKSSKPYIPKHFPSFPSKHTYKWTEKEFTRETDPRKIREVASQTARQGEEALRRLTNVGKAGKEKDVKQAASKDAKSKERHAKWEQTMESFAAGRLKSVVEDSKEQDDRSSLINANRQFYRKGVSAKRKLPPPTIFDQVP</t>
  </si>
  <si>
    <t>&gt;4246_g</t>
  </si>
  <si>
    <t>MPKQKTPKGTASADASTSISDPRFSNFSTDPRFRLPSKKHTRTKIDKRFSRMLKDEDFSNSAKVDRYGRKLSSSGKKKALERLYVPDEEEAEEAEGREGDAEVQVEDDEVVEKELKKAEGYDPARGGGFSSSEEEDEEEEGEPEVEVVEEEFPDMMGEQAAVEMGEVSSRFAVVNLDWDNLRSTDLMAVFSSFVRPGGKILKVSIYPSEFGKERIEREELEGPPKDIFQKKVEEGDDAEDLEGLDSEESEDDDELDEKIKKDLQKGDNGEEFDSAALRQYQLERLRYYYAVVECSDKETAEAIYEAVDGTEYLSSANFFDLRFIPDDTEFDDKPRDECDAVLDGYRPTEFVTDALQHSKVKLTWDMDPEEASRKDAINRAFSGSRAEIGENDLRAYLGSDSEEESEAESEGVEEPNAPKLSKKELARQKMRAALGLAEQPEAKSKSKKDKAPVGDMEITFTAGLSASKGPIFENEPIIEETTAEKYVRKEKERKARRKEKAKAVREGRDPNAEDPTADADGDEKETQDLGFDDPFFAADEAVKEKASKSQRKEARLAKREAKKKEAAEKESNRAELELLMQDNSTETAAHLDHFDIKEIARAEKAARKGKKGKKMVEGGKRGGLQEKFEMDVGDERFGKLFESHEFAIDPSNPKFQGTEGMKKLLEEGRRKRGVGDSDEIAESGKSKKRKVEGEDGKKVKGELNGLVESVKKKVSK</t>
  </si>
  <si>
    <t>&gt;1015_g</t>
  </si>
  <si>
    <t>MAPPLELSIPSTILSSPPNEKPYTLYNITLRLPLRTFVIQKRYSDFVTLHDNLTSLVSSPPPAPLPSKTWFKSTASSPELTETRRQGLEAYLRAIAENPDRRWRDTAVWRSFLNLPSSAGGSASSARNELIAARQRGVGGSDAGLMASEPQVWLDLHREMKGQLHDARLFLGRRDAATSAQAQWEAGANAKRCLVKAGGLLGNLEEGLKIMGEAEKRREGSGLGAGELRRRGDLLGSARVEREGLEKLAVSLAVKAHSKSTTVNGNGAATQQDKNALFGGPAVARTSGRVLGAPVPETERTRELDNEGVLQLQKQMMADQDLDVEELGKIVRRQKEMGLAINGELELQNEMLRRVDEDAERVGNKIAVAKKRVGKIN</t>
  </si>
  <si>
    <t>&gt;10687_g</t>
  </si>
  <si>
    <t>MSDEINQQRQCQTCSVCFLTNDELHDHLDGYRVSTSQPSSASPNPFVQSQERLLSAKLEQCRAHSSPLDGEHDTPYDAHDYDNGHADGDVHDSTFSRRNDKPAGQLCCPHEECDRDTPFPKRQKLVRHFAKHVRCKEVCVYCFEVLTLASQYIAHADTHKDADMTKNSYTRQICDRLKQNITERLDNCQLKSVQTKKRTREEPAGTPGTRRVKAKLDVNDAITSSSPSQFPSFIGINSLPSDEASLQPVPASALHPNSIRAPVEDVIDTLDEGYSAPIFWALTSIFRSRSR</t>
  </si>
  <si>
    <t>&gt;3579_g</t>
  </si>
  <si>
    <t>MSSIDINFQQALANFSTRSTKQELDDFKFSSLSDVLVVVADIQVEQGQRKKLMNLTRIERFIEAMNQYGKVIEVFLNISPMLCFVWGPMKLCLQVASTWASAFDTLLDAYQQLAENIPLLEQYHALFKTTPRMASVLTIIYEDILEFHQTALRVFKRSTWKQLFRSAWKDFRAQFQHMLNDLATHRALIERQASIIQIEEGRAARAHTRSQFAMIEDNTQKRKCLDIVNWLSAADSILDQEASTTVRHEYPTTGRWILDDIKIKAWMDPNNTMAWIVWMKGIPGAGKTILTSLIIEECMQINLVTVIYFYCNYQDARRNTFLALARAMLAQLLKHYAILLSYLHENCMNSGQVSLVSTRLCAEILETCLKTMSKVYIIVDGIDECNLSERKSILSFFTSVIEQNERDGLPGKIRTFVASQDENDIRRLLRTATVLRLTDSHNKSDIDTYSAQWSSRIQSKFGLPEVTKNYIISAVCGGSDGMFLFAKLVLTNLFAQITLGQLYEELRPETFPKGFEQAYARIVTRVYQNPNPAERKTAQMLLGWIACSKRPLKWHEIQGAVSMNLQDQTVDFENRRLCTHIRDICGSLIDVLPGDRVQLVHGTAKSYLLFDCFDPDLSEASIEDYTIKGYYAFEDYAILHWVDHLEASIPSLLGNSAQDTDEIGSAINNFQDAYGVNDGSQGDISPELRDKWKYIKDADFYENLLLLVSCTRKCRAKQEKIVAHGELGQAVTKNRDVLEGLQARGNLEPTTKTKLEQYYGTHWYKCPRHACFYFHEGFPDGNRRDNHASHHEKPFFCTESSCSRSHYGFSTEKELKKHTSVNHPDPSALFPKITKPPVKHVCDICSKNFTRAHNLKAHKRTHDNVRPYICSFCGKDFVRKPDMSRHVKKLHLGKSVKVGESSQETLLSAGLEFKESDPRLETPSA</t>
  </si>
  <si>
    <t>&gt;3291_g</t>
  </si>
  <si>
    <t>MLRRNNSRGKGLGRRKNIGSTKGGGVVEYMDPEVARVHAQTAATLAFARARERRDNDAVSRDSQCKTTLARGDSTASKDGGVKRRHSVRFVGPHAVERRRSVGVRAGTGSSLEVEGEAEVGRRESANTGAVRDMGIPTTAIAASVSVPVPGMLHRPPSRSSSLGRAPSYGRSMEGESFAMMGPDAFGECYTREDDVASSPSSYRRVRKSKSFFSPLQAPSVFYNNGTPPRPGSLAVGRRDSLSGRSLRSQQSRVALRAPKSMSFLKGRAKAVVGRGQGNDAAVQMARDRFFQEARQQRLREQPSFLFRGRGQRQDREKESRERVFRKSVRSRNSSGTMGDGAGVGGDEIGAEGLQHGGGRPRDSSLRDVARKASESFKKKLKRVFRRSKDESVVEVPNQHVTAKETHVRNYNGGIMEVNRPLSEGFENIPMPDEASLLRVASRAPSLHLVASTQQLRSQAGSMKSVRSFRSEVSEDKSSSRVTSWNSTARGETAMSVGGRNQTAAEKEMARLSIINEHGTHFSTTAASFTRPKGGPLQNQRAQSQQHNRGSKSVGYLEVRGAGALVDSARVYSALMRRLDENGGPYSQGIAKPEIALSRKMSFEGFDGAYPSGRSNSVCSSSKGYESQTQDQQRLTPATIRQVPPTEYSFNGDDDGGSVCKSEHGHEHQWVRSDGIHAARAEDVFGVTGGHVHQWVQADPLREARMRSEDDVFGVHSPQDDDGQLRQYSKENSIPVRQPQRGRGESAGGTSKVTSYNPGSAKTSFHTVPESLESESPRRDNEQVPTQVQAITASPSRVVRESKSTFFGGGGTGYVTRTTSPFRRAMAGSESTATIVAAGALGAITPPVRNPLFIGAEAVPMSIWSLERGGGGEGDVAYTESTYSRSTSGRTPRFGRDASRVSLACSSYVEEEEVPEIPVAGRGLEDDIGEVVILDRTSYRAIVPVPVQGGHRATSSEGSADWKKWMASEVSKLERAKENRPSASYVNYAMPSMPKNSHVGISSGGFQGRQSSVTVVVPRGKEAGHVREGAQVWDEDVEVVQPLRISGVKQPLGVVAQQSPNILQTGGALRPILKNGAGVNSNSNTGMGIEIGVGMGRDTIKVVMEDEEEDGDGDREVKGRILSGEGPAPPPIPVRHVLRVMKSKEGGLRGRASRSSLRSVAEATERSGGWNNMLHKRNKSQATLGSERTDSFKSVALGSPARMGGKRGGRGKTPSPGEGLSRAVERQFGGTVRGGGGGGGFGDDEGDLYGVEGTGMLGGQRMVEDFLSERRRRMEGGTSEDVDVDDGSGVFL</t>
  </si>
  <si>
    <t>&gt;18476_g</t>
  </si>
  <si>
    <t>RCSLF</t>
  </si>
  <si>
    <t>&gt;4849_g</t>
  </si>
  <si>
    <t>MVFPIDYFQHRRDCAFKQAERAQRIQNLTNYHGAFTSSERAVLDKPIEELVQDVHKRILQPIDILHAYGKAALKAHSKTNCLTEIMIPSAESWTADGSINFKGPLAGIPISLKDTIVVGGYDTTVGYSSNVGNKGEKDGIMVRILKDAGAIPYVKTNLPITLLSFESTNDVWGRCTNPHNSKYSPGGSTGGESALLASGGGRIGIGSDVAGSVRVPAHFSGIYSLRCSTGRWPKGGMVTSMPGQEGIPSVFSPMTRTLGDLSYFTKSMISMNPWKYDHSVHPIPWREHISKEYQHKEKLRVGILRTDGVVDPSPACARALKEVAQALKKEGNEIIDVTPPSPYDGLVIASRLLNSDGCKTFKSFFRTGEWEDSGARQMSFLMSLPSPIKYVYYLWVRYVRRDEVWAGLVRDWKEKSAYEQWKLVAEREAYKAKWHEWWEQEAKLDVLITPPNATPALPHDAMHDAVSSCGYTFLFNLLDYTAGIMPITHVDKALDALPSDFSLKGLNGVAEGAYKHYDAEKMHGLPVAVQVVGQRLEEEKVLAVMERIKSALGDGAYKLLEID</t>
  </si>
  <si>
    <t>&gt;9856_g</t>
  </si>
  <si>
    <t>MSSTRYSQQQHQQQQPLQIYQDPIASFDHAPMPSAPPVNTRKISPLRPLKNNPSKRNIIFNPPQHGPSKRSPLKSDQEPSSSPSRAPFSNKLNMISIKPPGGDMFNTDSLEKKQPLMSKFKPQKALFNIFSNTTDKENYPQQYYQPPLAPSNDGGSRIPFSQDGLSRANFSLEGLYSQNPPQKRKLLDAAPIHDSRPFKKTKTEDEGEEPLDMKELPEPDSFPPLVDDGTKPPHSYAQLIGMSILRAPNRRLTLAQIYKWISDTYSFYGASDAGWQNSIRHNLSLNKAFVKQERPKDDPGKGNYWAIQGGMEHQFINQKASRKSTASNENIPVMSTSFAPSSSQPDMSQFKPLVPTPQELPPHSSQQTFALPDPQLPVIQELSSDATIPASDACTNEPEQEEDFKEPMPSSPLMQSSPPTAMMRSSPPVIREAAKHDTPPLVPRFHSSSKSRSHKRKYASMDDSGYFSSLDSSVLRPHRLVPSEADGPRIKRGRAEEEIARLRGSSYDSPTKGPRALFAPPSSSPVRRGFNESSSMMPPLTPAVKLRPPTPAPPSISPNTNLRMHRDKVREMVGSPLRGVTSLDENLPWSPAFNLDDTGYMFQDFSVEFDIFADSTAGGLTVPGTGSPEKRSAKRPRLEARSRSANILADISNTPKYNKSITSTPLFKFTPANGHSLGSSPSKYLMESPSKLLGIESPTKSKSSNFSLSNFDLPQEDFFSEEFLAEEVNEGWDIMAGFQKIGAGNGNGGGNGQSTKRSPKIGHSRPSMGRSFTSRF</t>
  </si>
  <si>
    <t>&gt;5932_g</t>
  </si>
  <si>
    <t>MFLFEFVFTIFASLEILLLPTPIMRWLVGSNSKTSQPVLRLNANDEFNIAIFSDLHYGEEEFGWGIIQDIKSTRVVNDILDYEKPDFVILNGDLITGENTYLANSTKYLDIVVNPLVEHNVSWASTYGNHDSQFNLSREALFQEENKYPLSYTQHSPLGIPGITNYYLPLFAQEKDHNDTPLAILWFFDSRGGAPFQILGPGPNWVDASAAAWFIA</t>
  </si>
  <si>
    <t>&gt;2646_g</t>
  </si>
  <si>
    <t>MASDLSVPRSPGSTFTADEEVVNGESKGLHLELAPIGLEHIYDYEPDGHHPVHLGDVYGNNGRCRVIHKLGSGGFATVWLCRDTEAKEATKYVALKILMAEISSDSCPELRVNQLKEALSQHANEGNSAEFICLPLDHFKIHGPNGDHISFVYPVLGPNVTLGLFRASADPDNDLRSIGLEVTKAVKFLHSQGICHGDITPNNILHRITGLDGLDEEEVLKILGSPVVNPVLTASQEQHHENTVPDYLVCPVNWCDVDTQFISKESCLIDFGESFEISQPPDDLGIPGPYPSPELILDKNASFGSDIWALGCSLFEIRTGRKLFSPFDDEDNEYLDAFAQVLGRLPEPWWSTTWEDRRRMYKDDVDEQGLVIAALAFEPGNDEQGKKERTVHPSVAVNARSLEDKIAPGLWYMSDRHPNRDRHRDISQIEQKVFADLLRRLLEYKPEARISAEDAIKHEWFRL</t>
  </si>
  <si>
    <t>&gt;3802_g</t>
  </si>
  <si>
    <t>MSKTVQIASPGQFNDLLKSSKIVVTDFYADWCGPCKQIAPIYEQLSASLSRPNLITFTKVNVDTQKEIASKYAVTAMPTFMIFKQGNVVEKVQGADPRKLQTVVQKLASEAEGGSSGFGGGSSSGSSWRIGDLPKGYHDVTDQLDVKGLELLNADGEFGSVRVLFDGSKPSGLLKGKAPAGKTKDWVETDTDEQLMMFLPFQSILKVHTLQFTSLPPTAEDDEEVPMRPKTIHIYTNRPHILGFDEADDTPSAQTITISAEDWDATGTATIPLRFVKFQNITSLVLFIVDGDGDGERVRLDRLRIIGETGEKRDGKIEKISDE</t>
  </si>
  <si>
    <t>&gt;4185_g</t>
  </si>
  <si>
    <t>MDRPSSGSREDSKKRNANPPHSRSLPQEMFTMPSRIDNASRPSGHREPSSRPIALSGYNRASGVHSHGTSHHYFRSGGESRSLPPNAPTLNFNSHYPSSNYPSPPSHNAPLSNAHASSSRPNPTSASFSTKTTLTTEYDKKMASRQSQFETLSVKDQAEQNSWAMSQLQQNSGNCVAGFAWLRIEDGYRCTAGGHKVSDELLAEGKGGYYGRNLFGVLTPDTLWVGPFYSRDDVLIYMNGIGPPLRGRMGSGSGSLGHGMGSASGSRLGGGSLSGGRSAMGGSTMGGSRFGPRGSGTGGRREYDHIPHSEIGMMSHPMMEWVLDELRRMGVDGIAIASLFENLGNVANGSHETKDAVWKSLAMREDVVTVELKHGKREEKPLKRFASMSLADFLHEGLGELNVVIKDHQHAMAMKPQPATHIHDGALLNSTKLDAGARQGTKRRSTTEESSSQPPRKRGRPRKTPLSQSPIPRRLDSGDRSMGDSAQSESGSQSSSRYSTPRQTRASASRSRDPSEDTGDISAREPGPYDTSIPSVMRAAGDTIPAIHRNEVLAALSSHLAENVDQLAASTVKGRPQAPPFTNTARDPTVDHIPAMSESTVPPIVGDPTAIVSSVQIITTVQNGVVSDVEVVKDDFVGPSLNSKLEGPSNDQSAPEEQVDAENIENFDALGVSSAPTATPKKSHGRRPRTTPRKKASHKSTTENVLEDTPETDGEVTYYSQYEVDRLEGAFGGVYIDPPEIKRPRLGRNKESSIVVFRLKILQDPEYLREKAGKQTYMERLTERMSWGIVEVEDSTAAPSRVPKAMKRNYVAGFDKPSKKRKVTGEFTSTAASEGVSEQGTSMEAYHNQENQTTMAADAQIPLIQAQSQFVNPALASVQYPETQDTPRRPSAEIRSSSLQPAQQSLSVQQLPSDLTGAPPRGSMLEQILTSNNRKSTYESPFSQHPSYQSPWQPVIQQPAQPYSSIYGSPFAQNRHDSQQSTGLVHDPISTPHFNQQPSHASYPSSPNVGQNSLYPSPTRLGQQTISPFTYPVIGHQIQSIPASFPMNGNFAAPVDPNMAVNPTGYNSRERSFSVVNDGHDKGAQSDPKQPALLHENQPPTYTIVDAEDASMPEGATRLPCFFKDTVGNLVVPKDMSVIEFLPLPQLSLESPMLTIPASYITTTPNVSHKGSNPMEVLVRAKDTEGEDTIYRFRFVYSEKAMSDVQAIRHKIVQAHLMTTIPQSMSYDGPDEIALQITKPFLCKECGKRWKNSNGLEYHKAKAKTSGCNPNAPPRPPKPPKEPKPAKTKATSRKIKASLEDVDVTSPEFDEGSLPADAGSVLAETSRGDLSKMASAVQAGLEQDSDFGAQPEKKKSKRKYTKKGANTDGRGGRDLGSQSDDDEILEWWKDKTIPSTGKESSRKPKIYKNLAREVLVLDKIVADIKNSQANDQDSAIPLEDEEPAYKSEQFSGKAENDQRKMTILSLVQDNHGLFPGDSSIWICYVAALLKGRPQSSNYLQSKLCNRAIDELIHSRKLKRIQFSMIDTKSRPCTRNILIKPDFDSHANSARLETMKGLIKASYPKSYVPPSFAPAENIHVMLQAVAGRTVPKVLPELVAGQVDTGPVLGEKEPSVDPIPKHDSDSEPDDVFTPDGEEEGAADDLDDEVDELEHDSSLYSTPRPYSGRGTRGPRPESFKSKASVQMKQRWDKAKRLGLNTLSATGFQVHQNGQSHAKVPLTQAEREQRAKQAALRQQAWGQAPAFMPNFDTGAWGEAQVRVKTRAAKSYKPRLPEVITFMQAESGAWSERPFGHGAFPIYARPLRRADGNPFLPNYLKKIENGHRPVLYPKKNMMYGPSAPSKTLLKQAAHDQGTPEADNRPISKLTGRPKRSYNRKYAPGTAPKPVNVPGKGLVKISRYTGAPVRSYVRKNTPARAFKMGKMTEEEMLHFLEPNKLSPTDPRNPGLESIPSSFGLDKSKYTGPPEETIDFSHRYEGIRFVEAQEWQMRCYQNQNYSGCGEEDEDLELPDCSWKPDPMRISGLMKGAPPIAYNAIKWHEDLAYDMETLPYSVIELPEPPASVKTSKKMTPPPQKKVRHGKIPVLLGTNDVDKAHRELKSRVLTTLADDFKLVLEDVNDAEMEFKVQVAPPNTNSKTRKRVMGDALRPKAEIRLICTVVVIRVLTGGLDQFIDWVLVSQYFQDLSINWLKKHWIEIEKKKKGIVQELTKDFQQAFPDAYRRGLVPPIDYDHLVNYDWESVIQWTLKNVMKRYEDTPIPIPNNRAEYEESFKFVDEDIDKPWRETYYNLFTPVYKRIQAATSEARCVPLSTSQGSKSQVEDAEFELAKNWVRATALTPRPHWDVEKANAKLALLDPKVNGIPQKGLMNKAIKALQDSKLKTLKNIRNRGAVPGRPFDVTHAFLKPLNQPIKMPQLIQASWFKRHLDAEFKKANGGPIIVSYFANDGAITVITSLIAAERVKLKAINVPMRKFGLTDGGYETRQIPRSRIQFDVVMYADESYIFDEDNEELQKTLTSKPPKLDGDLDKIPLWYDITGRVNDEIWSKVLLAVSQIVALRVGITTSQLVEVFQPTLEEFDLKCLMEWGAETGLFIRMDEQIEGWGVGEFWHVIVGRICEKWNEDKENKLAMEIKHEDVPREVPKGKGAESTFSGKNPRTVPRGKDLDYVVNDSGGMRGRAHTVNTPLYPPVMHPAVPEGLRLKRARDIEEEGEASPSASPKRVKVGVEESAIDPELMASSFAAASNFGHETTTPSSDPMATNITPTSPRSIALRSTDSTPDDSQPINSLGVETTPNADNPGTVDIRVTD</t>
  </si>
  <si>
    <t>&gt;10210_g</t>
  </si>
  <si>
    <t>MASGSKQIEGLEDLKSAVDTTLTLITRLQACVPAKESQHTEINALELAHDTAFLIRAHATKLSLLVINKPFTASAITKILHELGAGPLPGLASAVELCCAGRYTKAMGEEVLYRAKQVFSGLETLVKAVPLNGKILDKESLLPVTGNLWKGCDMVVELKKMGIAGLMVKKAEEYKALLLDALEELQDWEKGEGGNWDLSDGLGEDDDEDVRDLNKKFEPMFSGDGDDGIPKDDPDKIRPRLEESLRRLKLVVLMYTAVVKRRLKTLPKLPQSEFSVGREKEDGELGTIKRLDEAMRLLKRIPDQADELAGAFYDLDPEEIDNRMNLCFGTGFKTTQLLAKNWEGRDDEFSVWASKFQLGIKKSQ</t>
  </si>
  <si>
    <t>&gt;10841_g</t>
  </si>
  <si>
    <t>MNDGRKRPPDQLTERIPELFLRPVLYRTLRLAEIGISDFTPPHPTNSNILLTLYAMKQRFSSIDVKVIAHELSKTLVTLRVSNIYDLSSKIFLVKFAKPDHKQQIIIDSGFRCHLTEFSRATAAAPSVFVARLRKYLKTRRVTSVSQIGTDRIIELQFSDGQYRLFLEFYASGNIILTDKDLKILALLRVVPEGDGQEAQRVGLQYSLGNRQNYGGIPPMTKERLQSALQKAAERDLGSLVAGKKSKKAAQDALRKALAVSITEFPPILVDHAMRLTNFDSSLKPADVLQSEALLDGLLKSLQKAQDIVQEITSSDVTTGYIIAKKKDGYDPSNAETSRKLLIYDDFHPFRPMQFENDPSTVFLEYSGFNKTADEFFSSIEGQKLESRLQERELTAQRKIEAARQDQAKRLGGLKEVQTLNERKAGALQANVERAQEAMDAVNGLIAQGMDWVEIGKLIEVEQKRGNPVAMMIKLPLKLNENTITLLLDEEDLTQDDDSTYETDSDVSDSEDEDSKKEPKQKAVEKRLSIDINLALSPWANAREYFEQKRSAADKEQKTLQSSTKALKSQEAKIAQNLKKGLKQEKAVLRPVRRQMWFEKFIWFLSSDGYLVLGGKDAQQNETLYKDYLRKGDVYVHADVQGAGTFIIKNKPKTPDSPIPPSTLSQAGTLAVSCSTAWDSKAGMGAWWANADQVSKAAPTGDFLPMGSFHVKGTKNHLPPAILLLGFGVLWLVSEESKASHLKHRVRGESDHDGGAERLADTQLAVESDQRQEGVPELDRDEETTDEEEVDSDDEEDHEAGVANPLQLDATREPIIDDEPATEELSQLQLSDQLKSHEAAEDGASKPDDDEGSAPVASETAAKKTPPPQQQKRGKKGKAKKIATKYKYQDEEDRAAAQELIGSAAGLQKAEEEKIAKEAREKELAFQKERRRAQHMRTQKETAQHEEARKVMLEQGPNQDEEDDGKLGLLEQLVGRPMKGDEILEAVPVCAPWSAMGKYKYKVKMQPGAVKKGKAIREILGRWVIGSGLKGSVDERSEDAERMWPREVELIKGWKPEEITNTVPVGKVRVMIAGGGASTGKSGQGKGRGGSGRGSKKR</t>
  </si>
  <si>
    <t>&gt;3709_g</t>
  </si>
  <si>
    <t>MENAFAQSTAEVLKFFSVSESQGLTGAQVQASREKYGRNAIAEDPPTPLWELILEQFKDQLVIILLGSAAISFVLALFEEDGGWTAFVDPAVILTILILNAVVGVSQESSAEKAIAALQEYSANEAKAIRDGHVTRIRAEDLVPGDIISISVGDRIPADCRVLAIQSNSFAVDQAILTGESESVGKDTITVKDLKAVKQDQINTLFSGTTVVTGHATAIVVLTGSSTAIGDIHDSITAQISEPTPLKQKLNDFGDTLAKVISVICLVVWLINIPHFNDPTHGSWAKGAIYYLKIAVSLGVAAIPEGLAVVITTCLALGTRKMAAKNAVVRSLPSVETLGSCSVICSDKTGTLTTNQMSVSKVVYINESGVGLDELDVEGTTFSPQGNITSNGKIITDMARKSDTIFQMAEVAALCNDAQLAFDPKSGTYSNVGEPTEGALRVLVEKIGTQDSAHNERRTSVSSLDTLHLSSSWYEQRTPRLATYEFSRDRKSMSVLVGNNTEQKLLVKGAPESVIDRCTHALVGANGKRVPMSESLTELLLKEVVDYGNKGLRVIALASVEDVASNPLLKNAKSPKEYLQLEQNLTLLGLVGMLDPPRLEVASSIRKCREAGIRVIVITGDNRNTAETICRQIGVFGDYEDLRGKSYTGREFDNLSESEQLEAVKTASLFSRVEPSHKSKLVDLLQTAGEVVAMTGDGVNDAPALKKADIGVAMGSGTDVAKLAADMVLADDNFATIEVAIEEGRSIYNNTQQFIRYLISSNIGEVVSIFLTAAAGMPEALIPVQLLWVNLVTDGLPATALSFNPPDHDVMKRQPRKRDEPLIGGWLFFRYMVIGIYVGLATVGGYAWWFMYNSEGPQITFWQLTHFHRCSSQFSEIGCQMFTNDMAKSASTVSLSILVVIEMLNAMNALSSSESLVTLPLWDNMMLVYAISLSMALHFALLYTPVLQTLFSILPLNWNEWQAVMVISIPVILIDEVLKFVERQLFIQKTAEIVPRAKKE</t>
  </si>
  <si>
    <t>&gt;818_g</t>
  </si>
  <si>
    <t>MADVEIALLKELQAGLNAAFDSLFKAAQDGPNNAKAVATAKQQISTLSQVTFGAVVGPAFSILGLSIQPYGFAAVRVALDLKLFEIINSKSKPTSLDEIVQKTDADPVILQRILRAVSSMGYLKQTATTEWEPTPITQAMGVPALRDWMKIHFDQRVTVVGSFPEWLKKREYKTTGPANNSVFAEVMGLPLWEWYAKHPEDSAAFDSAMSIQESVPKDMMPPYTFLEDPGELRTDSDAITLVDVGGGFGQSIKKLRAQYPNLRGRFILQDLPKTINQIDAAEAKEEGFEPVAHDFFTPQTIKGAKYYHLRRVLHDWNDGPSIIILGAIRTAMEDTPNYSRLLIHDIVLPDVGCGFFEAMIDLMMMQTCDGMERTETQWHELLKKTGFKIVKIWRADAGTTAVIEAVLA</t>
  </si>
  <si>
    <t>&gt;6653_g</t>
  </si>
  <si>
    <t>MMRRAGRNTADTPLLRVSRPVSACSRCRGAKIKCDGKLPACTACEKSNRAGECSSANDQFAKGKERSYVASLESRIEKLEKRLAFARSRKASVAMHEGELPAQPADRKDSLATIRAAIHGKAARRREAADVNELVSDFGFLSVNATTRDFESSTTNMTFARLILAATNNDLVPTSSSSKLPSRPAAMALIQYYLDNIYALFPVFPETALFNALDAVYQENGRPITDFEYWLLYMVLAISTTSQSRSGKDALYADGVLWVSRALVHADRVLLPGYVSQIQALVLLVQYSMLDPAHFDSWQLIGFACRAVVDLGFHQDPPKEQQMDKILLESRRRIFYCVYSLDRSISMVHARSFSFTDNSTSVDLPSLNINKHRDQIMPDGSALKRPHFLQPALLLFQLRQAQSLWYQELFQSSRDPLQNSSTFIWQMCHDMREWSEPFPETLPLAFKDFFDLELLYSYIYCLAPSCRVSAVSPYGKTLIFEYSMAYMQKIFPISRDPINTAFYTYHDALRVYFVGSQFLAVLAGNKDQLLNGVLPYETVLAGSPPPPPLPSNAGIDSVRRSINCITHIKETLKTFGHRWDDSKALLSSFESQANPILASLQQQQHHNNEVSRNSHSPTGYLPAPAYEQMGNLAGDGWSTMESSYATRHIKQEHFGR</t>
  </si>
  <si>
    <t>&gt;18488_g</t>
  </si>
  <si>
    <t>MLHPFMNTSKSSVASRAAKFQEELEMGNMRSSQEVGIFLNTQEEDRKKGVGATETAGQKSQDLEETPRANDDAQAGVKNIEAVSKTWTKWGLIAAYSGIFLMAFAVSLESQVVQSVSIFAISSFEAHSLISTVYVVQGVVNAVIMPPMAKVADVFGRLEAFALSVTLYILGYIQMSLSHNVSTFASAQIFYSAGSTGLGILQQIFIADTSDMLNRALWSSLPEIPFLVTVWIGSFIGHAILKSIGWRWGYGIWCIILPVVFVPLALTLFLNNRKAKKLGLTVPSPFRGQKSVEALTTLWNEVDIGGIVLLSAAFSLILIPLTIVSKAADGWKSPSIIAMLLLGLASLIAFPVWESNKRFAPRPLIPLHLLKSRTFCCGCGVGFFYFMAFYLSVQPYFYSYLLVVQNSSVTAAGHITQGFSFSSTIAAVAISFVIKSHKHFKWWITGGASLYLLGIGLMIKFRTINTPIYAIVLVQVMMGLGGGMLNVPAQIGVQASTSHQNVAVATAVYLTCIEIGGAVGSAISGAIWTKNVPAKLIEYLPAAAKGDTEAIYNSIERVLEYAVGSPERDAISRAYQETMTVLLLVAVCAAIPIVVLSLFMEDLRLDKVDQGVKGRVIGGMVEEGGEVPKGELA</t>
  </si>
  <si>
    <t>&gt;8082_g</t>
  </si>
  <si>
    <t>MASPSLSSLLIVTSSLIFICSAQISTSLVGTWSTKSAKVLTGPGFYNPVKDSFIEPTHTGISYSFTLDGYYEEAYYRAVANPTKPQCPQAIMQFQHGSFTQNTDGSLTLSPFSIDGRQLQSDPCTSSASTYMRYNQSETFQKFDVYIDPYSKATRLDLYQFDGSPRNPMYLAFNPPQMLPTVTLSPTTTATSTGTKAKRAEGAYYQEVNAPLNKDTWQHSQDDDLSFIHRIDPNMLLYGGIGMCLFGGAAYLL</t>
  </si>
  <si>
    <t>&gt;4098_g</t>
  </si>
  <si>
    <t>MAPSSEAVEQKLKEITESIFYGEEPETLTVRVVREKTEAALKVKPGFLSEPAWKDKVKNIIKSHAGQLEPREENNDEVKSKKLTPKKLVPPIKRKAPGSAKPPPNKKQKKEALSEDELSIEGSEEEQETDSDAQKREKGSRGSRGSTTKPKMVPVKKRQSKGKAQAESEGEDDDINAGDSEGQHKKKTKLAKGTPKGKAKAPVKRQSRKKGVDSESDAPPSKKKSAKGKVPLSISTTPTKRLTILASKVPDAEGSDSDEEEVQDSSAEDSDAPKKKKSTPKITKKTSKAKLDGSEAESESEDPPTKTKAMSTPKKGVMQDQFKKAPSSSKKNEASPPTDESEMSDVIDEGPKPKRKRAPKSTKAKSKPVHKPQGDESEMSDVIDEAPKPKKKRSTKPPKAAPDLSPDEKQIKDLQSQLKQCGVTKIFQFILKEYGDDTQAKIRHLQQMLIDVGMTGRFSREKAQEIKERNELMADLDAVQEGNAKWGLKGRRTATTGGKNYGVEDGSGDEDEESEKETRSRAKSEEPLSMQAKARADLAFLDEESSSDE</t>
  </si>
  <si>
    <t>&gt;4596_g</t>
  </si>
  <si>
    <t>MAAPKVLFPMADYGHDPTETAIPYTAFKNAGFEVQFSTENGKAPQCDKKMLEGITQKLLGAKVSTVESYKEMASSPEFQNPLSWSAPGFSLESYNLIFLPGGHDKGVRQVIDSTIIHKLLSQYFPTTKKPSKKTVSAVCHGVMVLSETKGEDGKSVIHECVTTALPARFEQVAFWGTRAFLGDYYKTYGKGTPNVEDYVKECLENPSTQYRNSLGLAPFVVQDEKHNYISARFPADVPLLAEKTIALVQSTVS</t>
  </si>
  <si>
    <t>&gt;3933_g</t>
  </si>
  <si>
    <t>MENRQSQDNQAPQESQLPQLAQEAQETQQHQECQQYQQCYPQRESQQQHQAQEVDTAAQERLAQEVIALFCAMIRLHELLNNVQLRPAPCPHCDEDSFENRTCSSCGYEEIHPDNCPICGSDEFFTDGRCFYCMYYANCPDCGAGDFDGTCDRCGCDY</t>
  </si>
  <si>
    <t>&gt;5012_g</t>
  </si>
  <si>
    <t>MIGTSKEELIFIRTSIIGLTVIAPLSILICISSIVWYYLHGATFPIPLPIRVVAIAESLFYIFVYTPYKIYLQREAIHPPPPSREERKDLFFLCDENISDPEGYLRGWFLGAPLEEIKRENLKEFLLWAFFNRCGPPGDDDEELEEYVQAMERLLGKPIAEGRGSARCLRLTLDRVDFAHRSLFWYFCVAFVDFITYTSLLHHSFHHHRLPHSRFFSLFPLRPQTLLTPYISPSKHITYWHKPHTSKTKLPVLFIHGIGIGLYPYTDFLHELNSIKGVESEDEDDQVGIIALEIMPVSFRITSPALSRQAMCDEINAILLHHFSPTQKFVLMSHSYGSVLSTHLLKDPAVAPRIGKLVLIDPVSILLHLPDVAYNFTRRKPKMANEYLLYYFASMDMGVSHTLSRHFFWNENVVWKRDFGDRPVTVCLSGRDLIVDAESVGRYLSYGKDEIQEIARRGGVRREELANGKLVDGDGDEKLSLRGGDIAQEDEWKYREWTGKGVDVLWFADCDHAQVFESKETRRRVINAVRAYCQSDVDDGEEKLVDVN</t>
  </si>
  <si>
    <t>&gt;3250_g</t>
  </si>
  <si>
    <t>MPLRLFKRIKKKNPASSPSKRQSTGSTTSETSAPEGLVDALVVEQVATQHPNASTSNLSTTSTLFDPVEPEEAAAPRPAAVRQTTSRSSRRMADSRSWPQDPWRGGFGPPSHARSYYGTSEREWSAGSGGVGAWLGQNGWVRN</t>
  </si>
  <si>
    <t>&gt;6663_g</t>
  </si>
  <si>
    <t>MSAAPTTKATTTDKGAETKEVKPAAALEEDDEFEDFPVENWTQEETEVPGDNTHLWEESWDDDDTSEDFSAQLKEELKKVEASKKR</t>
  </si>
  <si>
    <t>&gt;2348_g</t>
  </si>
  <si>
    <t>MLFFLTLTQQCNLTCTYCGSDENVDIEDLGLLALHPKTLQYSVKELLKLKKLAALPMPGTGKPDPEGLVICFYGGEPLLKPRVIVQTINLLPDARFCLQTNGTLLNQRILTKDNFRVLNRIDSILVSLDGDSQVTNKSRGEGTFEKIVENVQMLRYEGDYKGDIIARMTCSKVSDIYKDVKDLIDMELFDHVHWQLDVQWTTPAYSGYDDFFKFRDEVYNPGVHKLAEWFREELKKGRVLGIVPFLGILDTMLDNRPTGLRCGSGINSFTVTEGGDITVCPIAPEYQCVAKIDDIDGSKCIRDAIHVEGLCKECDVLDICGGRCLYANQTMWWGEQGFKDVCVTVKFLIDEMRSLLPDVRDAIEKGLVDRETLRYPKYNNSVEVIP</t>
  </si>
  <si>
    <t>&gt;1406_g</t>
  </si>
  <si>
    <t>MSAAIRNIDWWGLAVPFAYIIVLVGSLAVFSSVYRKRKAAKSASLAPWFPPHMQRNIYLSLLHLEPEDGNEKASPIPASVIRTALLRRAVEDIHRIIQIRAAKQACSTLLQRGSVGDDLWQRFLRAEKEMEEELRDVVMEANALAPNWGQTIFQSANEIAANTMFRKRLEEIQSQTAAEKKWWEKRRASIQTEFMKELDETPSTTPAKLTPTSKTGSDEDAVFVESGRTTSASASEKGSMRKKKGKK</t>
  </si>
  <si>
    <t>&gt;2641_g</t>
  </si>
  <si>
    <t>MSNPSDYTVGWICAISTEYVAAQAFLDEKHEGPEHVSTQDNNDYTLGRVGRHNVVIAVLPDGEYGTSSAAMVARDMLHSFPNIRIGLVVGIGGGAPSQKHDIRLGDIVISAPRDGKGGVFQYDFGKTIQDQSFQTTGFLNQPPAILRAAMTGLQAQYEMEGHQPLEAAIDNILKIKPRLRKKYKRPDPSNDRLYQSGITHPVDDTTSCATVCGSDPSKIVLRPERSEDENNLEIHYGLIASANQLMKDATVRDRLAAEMDVLCFEMEAAGLMNHFPCLVIRGICDYSDSHKNKEWQGYAAMSAAAYTKDLLYRIPPNKIEDEEKIKEIKEIKETLSDIICTASKTEAHVKIMRSKLNNDEDITVLDWLTPVNYGSQQSDFINRRQPRTGQWLLVSEEFQTWLNSDQQTLFCPGIPGAGKTILTSIVVEELTLRFSTESGVGIAYLYCNFRQKHDQQAQDLLTSLLKQLSQGRSTLPGSVKSLYDKHKKQRTRPSLDEISRTLQSVVSTYTRVIIIVDALDECQVSNGCRKMFLSEIFSLQTKTRTSLFATSRPISSIEKEFEGNPKLEIRASEEDVRRFLDGHLDRLPGFVVRSRELQEEIKTYIVNAVDGMFLLAQLYLDSLIGKRSPKAVQTALKNLVTGSTAYDCAYENAMERINGQIKDQEELAKQVLLWITCAKRPLAIIELQHAIGVEIGEHQLDERNISEIEDIISVCAGLVTIDKESSIIRLVHYTTQEYFERTQKHWFPKAESEITTTCVIYLSFDTFKSGYCRSDEEYEQRLQLNKLYDYAANNWAYHAREASTSHQDSIEFLQKQAQVEASSQALLAPKPYSFNLGNSQRFPRDMTGLHLAAYFGLEAIFQPLLATAQFDINSKNTDGRTPLSWAAERGHNGVVKLLLATEK</t>
  </si>
  <si>
    <t>&gt;4458_g</t>
  </si>
  <si>
    <t>MGWFSDDSDQAQAYDQVNNAPHKAELSHELIAAAASYEAAKAYEKHVEENGQPESHEKAKEILAGFSGAFIDRIVETKGLDYIDTEKAKHHARQQAEEGLSNSGDF</t>
  </si>
  <si>
    <t>&gt;4833_g</t>
  </si>
  <si>
    <t>MPTFISRLMNSFTSSTRLSLTPAEAIASPAGAQKCTIAAGCFWGVEHMYRKEFTGKGLYDARVGFIGGDAKSPSYRSVCSGNTGHAEALLVTYDPAKITYRQLLEFFYRMHDPTTSNRQGPDAGSQYRSGIFYYNAEQEGIAREVTKLANEKWWKGKIVTEVLPAGEWWDAEDYHQKYLEVNPAGYECPSHFLRQFGPLE</t>
  </si>
  <si>
    <t>&gt;1078_g</t>
  </si>
  <si>
    <t>MSEFLSKSYINGVYIPSALLLAGCAFVKSEYLPFAALLVLALAGFKVFTNTSPKGAQIVLNPAVFKNFELTEKTLLSHNTAIYRFALPSPTAILGLPIGQHITIAATLPQPDGSSKEILRSYTPVSGDHQPGFFDLLIKSYPTGNISKHMASLKTGDTIKVRGPKGAMVYTPNMVRAFGMIAGGTGITPMLQIIRAVIRGRPAGDKTEIDLLFANVNEEDILLREDLDKLAAEDKGFRVYYVLNNPPTGWKGGVGFVTPEMIKEYLPAAAPDVKLLLCGPPPMISAMKKAAVGLEFQKARPVSKLEDQVFAF</t>
  </si>
  <si>
    <t>&gt;4351_g</t>
  </si>
  <si>
    <t>MSKIPAVVPMADISEAEVQDVSPYTKALAKRVIRKIDMRILAIMFITYNLNFMDKTILSSAAVFGLKDGNHLVGNQYSWVSSIFYFGYLGFEYPTSILIQRLPVGKYLSGVTLIWGAIVASTAACSSFGGLATCRFLLGVAEATISPAFVYVTSVWYTRDEIPARTGVWFAGNSCGGFIASLLAYGIGHIEHPLAPWQWMFIIFGVVTSIWSVLIFLFLPDTINGAGFLTEEEKQYAEDRVVLGGTGRVDPVNSRWKMAQVEECLKDPKTYFFAAISVLTQIPNGGTGSFGNLALTSFGFTSLQSTLVSLPASVISMVTIMTTGWLASRYHGITTFLIVAVVIFPVIGSAIIFSVEHRGPRLLAYYFLQTGPSAIPLTLGLISSNYKGVTKKMTVTAIVFVTYCAGNIAGPQTFKASEAKRGYPTAFKAILICYGLVIFVSLGLRFYLIAVNKSRDRKEGRAAASEAEVSPGKRELTSVDYEDITDFHTLGFRYRM</t>
  </si>
  <si>
    <t>&gt;10313_g</t>
  </si>
  <si>
    <t>MLYGFLSCAVPFKPETDIPDLAGKVIFITGGNIGLGKETILQVSKHNPEHIYLAARTASKAQAAIEELQVAVPKAPITYIHCDLSSLPSVYECAKEFTAKEERLDVLICNAGVMALPPGTTEQGYEIQFGTNHVGHALLTKLLLPTLLRTAEKPGSDVRVVALASVGHIAAPRKGVVFDQLKGKMESYASLTRYGQSKLSNILFAKELARRYGDKGITAVSVHPGIVNTELYNTIYSGWMGLGGVMNVGRKLLYTSVPDGAKNQMWGAFAKKGEKKGEVKNGEYYTPIGVSGQGSGLANDGELAKKLWDWTEKELEAYKPL</t>
  </si>
  <si>
    <t>&gt;3773_g</t>
  </si>
  <si>
    <t>MKAVVSAIQAWSCIVISAFAIVILSIIGALFKSNNHSVVGSVEDPPNGAAVGATVFGAVAVYAIFLIGCGFQAFLHIRDNRRGAISLS</t>
  </si>
  <si>
    <t>&gt;8521_g</t>
  </si>
  <si>
    <t>MATLRVFSTTSLRSLTTASLRAPSLTPRISTTAFQRRSYGAAVMASKPFFPNEPAGPILKVPIPGPEAKKAIAELDQVFDIRSLNMIANYNESVGNYLKDPDGNVLLDVYAQIASIPVGYNNPHLHATAVSEQMACALINRPALGNFPSTDWAQILKAGILKVAPKGLDQVFTASHGSDANETAYKAAFMYKRQQQRGGASVEFSVEDMESSMLNKAPGAPELSILSFKSAFHGRLFGSLSTTRSKPIHKLDIPAFNWPQAIFPLLKYPLEDHVEENHAAEVASLKDVERLILTHPLPPCAVVVEPIQSEGGDHHASPFFFQGLRTLTKKHDVLLIVDEVQTGCGATGKFWAHDHWNLDSPPDIVTFSKKAQTAGYYYGNPELRPNKAYRQFNTWMGDPAHALIFRAIIEEIERLDLVNNAAKVGAYLYTGLEALAKKYPKEILNLRGKDCGTFIAFDSPRRDEFLKKAKTVGVNVGGCGERAVRLRPMLVFQEHHAKILLEAFEKIISS</t>
  </si>
  <si>
    <t>&gt;9647_g</t>
  </si>
  <si>
    <t>MSSILCISVLLSLLDLAVNVSAHGFVDGIVVDGTYYTGYLVTEYPYQTDPPDSIGWTESATDLGYVAPDAFAGPDIICHKSATNAQATATVSAGGTVVMEWNTWPTSHHGPVIDYMASCNGKCSTVDKTTLEFFKIDEAGLISDTTSPGTWASDELIANNNSWSITIPTGIASGPYVLRHEIIALHGAGSSDGAQNYPFCINLEVTGGGSDVPSGTLGEALYTETDPGILVNIYTTGLTYTIPGPALYNGGTVATATSATTGSTSTRVVATSTSAGIVTSPTFTSIATTLATSIKPSTLSVVTTSTSSAAAEQSSPAAGDDDDDTCEL</t>
  </si>
  <si>
    <t>&gt;1561_g</t>
  </si>
  <si>
    <t>MLLYSSLSQTELKALCKTRKLRVGGAKEALESRLLESDWNAWISQNSTFNGFTKLPLEIQISIWQLSLPGPRVLSTTPLTQTRDGKPDTERWGFPKNDHTPNPAALSVCRTSRTLALKRYRLVFGSACCYADLPGGDIVYFGPWDHDIWPHLLWSRIQQIESEDPVTYRPVPALVADMEQIRHMAWDWSHLAKYTDSDQVFDRRNSGLMFVYELSGFKNLETLSICCGGSNTGIAFNTPGRVVIEEDEEKFSSQNRPNRTWSGTGRKVADSILKSFYEPLEKREENGDSVPGMPHLQLVEANRLKVPKRSS</t>
  </si>
  <si>
    <t>&gt;3927_g</t>
  </si>
  <si>
    <t>MTSTMKNTIPVGSSDVASKMAEIASQSKTPTSKWANRYRGATVEDLDPPSALSFNPHDPISHALLCAFERDYTHFTVVSAANRALLGYLSIPHLRILLDAGKVKETDEISKAMIKFRRKGRVYKVITMDTPLEELELFFNGGENGELGKQEFAVVTDEKRRFVLGVTTRADLEEFARRRPA</t>
  </si>
  <si>
    <t>&gt;7672_g</t>
  </si>
  <si>
    <t>MADMDIEMDLDLGFTEEDLAIPTSDITTVQEATLTVSQQEQNPVVSSPNDTTEPNASEPTPEKVHLRGLDNLTTADIKAFSSEYYASHEPKIEWINDASANLIFETAEIAQEALAAFAAAELVDQTPVLQMLQAKPFPLHPETNLGVRIAVVGDRKRRNARNESRFYLNNPQYDPAERRQRGGRGPRRYRDREDGGYRSQRYDDEEQHKREREADFDVSLYDDDEAAIAKRRNGNDQDSSSSGGLRARRGGGYGGAGRELFPEGEKRSGGRLRNRSASPTRDTDGDEDMRESILAQRRQDSAASANRLKAQAIKAKLRETNTPKELFPEKAYSNSRSTLALDLADETADLFAHKMAVPFVDGGSDYYVRNGGSLASRIGRLNSSDEPPNFAIRGAARISPVSSTPTFNIKGAAKVKELFPSTFDNSGKELFADKLEGRGRRRQKAEDLFY</t>
  </si>
  <si>
    <t>&gt;8781_g</t>
  </si>
  <si>
    <t>MDHQIKNVAVIGAGISGVAATAHLKAAGLEVTLFERTKLAGGVWVYDPRVSPEPTYPSLIPSVAETASYEDAAKNESVAVLHAPPGPCYELLSNNVPTGLMKMTLNSWPPGTEQIVRHNILAEYIQDTAAKTGVDEVAQYNTKVEHVSKEGDHWKVQTSTLDGDKAEKITRDWEFDAVIVASGHYHAPKVPDIPGLKDWKKAWPSRIQHSKSYRNAKGFKDKTVLLIGGSTSSFDIAKELAGIAKTIYQSTRNGKFDHPISLLTPEAKRISEIASFNLKQPSEFTLDDVATPGTVTLVNGQVLEDVDRVIICTGYHCSYPFLPQYHRDSVAPSQADESILVTDGTQMHNLHKDIFYIPDPTLTFIGVPYHIATFSLFEFQAITVAAAFSGKALLPKEAEMRAEYNQKVEAKGLGRTFHSLMGKDVDYVNGLLAWINPGIVAAGGKAVEGHTEGWKEQYAKLVEEYKALSTTVQIA</t>
  </si>
  <si>
    <t>&gt;10148_g</t>
  </si>
  <si>
    <t>MASVADNHRAGHQADEIPLQIQLGTTQRRCRTKDERNSPQDEQSATLTRQQAPREPQTRAMGWKDESHTPDATCHISISPQNTFAANMRQSTHSVSYAVPTTRMSHQRAL</t>
  </si>
  <si>
    <t>&gt;1202_g</t>
  </si>
  <si>
    <t>MSPNNGNMHIQTPNTGEQIFMFDAMNPQGVPPPYTQDMPSVNAYGNVMVGGNGALGMPPQAYGHQSYRPQNFDPTPGFSQPQSQQHNYFYPPSRAQPPPQQHSYSDPPPGPHFAPPFNDAVQIMGPPTMLNGVLGYWVKHPAAPNYTVMLTVNNGQMQAFGEASPTSAQTTTSRPMQHQVVVGLPYQEAVVPGTTDWHSQAPALLQQETVFGGQFESMNSQMDAYLNITPRDQAQRMNNGMFQKRRGRPPGSKTKRMGPVREAVERRSHTPKDFTPVKRVGKERMQAYYRGRTYKDIAAEEPDLNWNTYFPPIEGLRGSSGSSQGSKTEEQAQERRDRELRELWEDIKQNPLL</t>
  </si>
  <si>
    <t>&gt;2052_g</t>
  </si>
  <si>
    <t>MDDWDTVTKIGSKTRGGGAPKETVLRGKSALNAAQRSGAVIGTEKKFGAGNSASKPAVEGQRLTKVDRSDDIVKPNTIGKEVGIAISNTRQKMVPKMTQKDLATKCNTTASIVADFERGSATPDQKILSAMERVLGVKLRGAGIGEPRFASKKK</t>
  </si>
  <si>
    <t>&gt;242_g</t>
  </si>
  <si>
    <t>MIKRDPADEPPPPHFRAPQPGNGQEHNVNSQPPPPHEPPPRPYLPAFEPPHSRPPPYPQSSYPPTPSPMAATDPYHYGPGPIPSPREQQYPSVSYPQHRNDNNGPKKKATRAAQACDSCRALKAKCDEGRPSCTSCREKQMDCRYRDPPPKQQDKASADMLECLARIESMTSSTKSRLDEATREIQRMAAQQQRMESFIVTNFPNAETILKQEPRDSTQELPTLYPQPSISSEAHVVSEKETPQPVFQRPSVSSESQTETRLPDAPNTFNVEGEEEEEEEEEGGDAGPVKEPSIPVNHTTGASRLLLVPAILDLCGPENIGKRERNPLSTENARGLIHLYGRGEGNEHVVGYDRDSLMDTTTATTPNDTSSDVASPAGEEWGQIGGLTPPGNPLPEISGSVINREGMPNLTRERVLVLVESYKKHMNNMHPILIPATLDQLVEKFLETIPESQVKPKPSVAAHATWVGHKNPESPGNKRKRSPVSGDYVDSTYTFDVNAFQKPGHPFRTVSTAVLLAVLALGEICLFQGKLPDVWTKEREMEERRSESSYTSSPIIRNGHPPSPLQPSPVVSTPMMASPLGGDRSRSRRSSVEGPGPYPSRRERSAGVKNMQFIPGLQYIGPATDILGNQLGGNTLKHIHASILVGLYYAQLGRILESHAWIYAACRALQVMLRSRLERFKKIKEGDRNGLVEPKDNGLVFAFWTLLQLESDIVAELALPHSGILTLEDDMPMPNYQAASDVDGFEPRVMQSYAAQLFLRKHLNQLHNMFYKPDTDSQFPSVFVGTDPKHFITIEAAQDSLNGIEKAAPKEFQWNRERGDPAGDILEARLRAKYYGAQVITYRHFILELLNQGVPASAAQGEKGSTQFLYNIKDVPAINKKAKRIEDVDPKVLEYAEKGIKALIFSTRAFHGLGDPVRHRLSVTNIWGTAHAQWGNMLTLQAVYRSKLLKPLLMKFITEQELVELLEQTIGFLELNATPTSALAVDIRTLKKAGRRSGLLRSVASTSSFSSNSNFSS</t>
  </si>
  <si>
    <t>&gt;1553_g</t>
  </si>
  <si>
    <t>MSTINLHSLALQQKESTNSANTNGHIQPQMQSNTSLALTKFDLFPSLHADLRLYIWKMVAIDYAKNRLVVLLPQATPPVLHTCMESRSGGLIVFKALELTHRLPGHTGKYPQLYLSPKFDLIILTDMPYLDMWDIRSLNMEQHISEYCSKLVDLRLENIGLQDLELEGLMTTNLAWRNHMKLDELLNSYHLKTVMVFFGMNLGWMKCLECQKKGYVLKVELGSDMEKLIEFLVVETRKRV</t>
  </si>
  <si>
    <t>&gt;7069_g</t>
  </si>
  <si>
    <t>MSKLSPSLKALINAPFARPNTLPSTPKIRAVYAQLLQEARSKDVGVPAWLSVSTAATMTMNSPEALTELYNLATEESKDKEQSVRTAELMREVGLKCIGFNGVPRTINCLGAFRSSLPQEIISSLSTTPTRTPTPQNLPSIISRGAHLWTSIYHPFAQPLTTKLSLSHPDLPIHILNHEYGALFSDPPAHLLPPGAKVGRVLTSLVAVACLRAQTGVGPQVTSHVFGLRKAYGDGSAEGEGEVEVQGGRWLAGDEGSEWVLRGVDRIVGELGRGRGSSFAGGMEGEEKARL</t>
  </si>
  <si>
    <t>&gt;9549_g</t>
  </si>
  <si>
    <t>MALPDSKSESLVLAHPTPEERTATWTLNKVNWGSALSMADYLERESYLMTVPLAKDGGITHWILVDRNLPPNDRPILASCESLRKPVLVSQNGVVTQEITHGVGSVFSNPKYRGKGYASRLLRELGPVLKTWQTDANTPGMEKCSFSILYSDIGKKFYANIGWAPFPSTHMSFPPEASSNHSSARPLTYGEIPELCTLDEKSVLKELVNAKDGKHHVALLPNYDCMQWHHMREDFISSKILGKCPTIKGAIAGSPGSRIWALWTRAYYGPIKIDNSNTLHILRLVIEDDRATDQNAANLADILKIAKAEAEEWQLGHVEVWNPTETLKSLVQMTGLEHNEVEREEESIASLMWYGQGKADDIVWVRNEKYGWC</t>
  </si>
  <si>
    <t>&gt;5351_g</t>
  </si>
  <si>
    <t>MAPLHNLQKIAIHPNKNYKRSGTKSYVYLLQKWGFEPTLPGPYFQMNKVTTTGAHGQFHKFGGKAHTHRVLAKKTGPLDTDTGEVTAEDQQNDSEYLCPVQIGTPPQTLMLDFDTGSSDLWVWSTELPKSVQSQGTGHTIYNPSKSSTYKAQKGSSWKISYGDSSSASGTVGTDNVTIGGLTVKNQAIELANQMSDQFVQGAGDGLLGLAWGSINTVTPTPVKTPVENMITQEDIPKTAELFTANLGSWRDANEPDKGASFYTFGTIDQATVEASGQQIAYTDVDNSQGFWMFNSGSATVNGTTVDQSGNTAIADTGTTLALVSDDTCKAIYDAIPGSKYDSTQQGYVFPSNTTADQLPVVTFAVGDNQFAVQKEDLGFADAGNGMVYGGIQSRGTMTFDILGDTFLKGIYAIFDQGNTRFGAVQRAETEQNVSAPPA</t>
  </si>
  <si>
    <t>&gt;18519_g</t>
  </si>
  <si>
    <t>LSTTLDSTPSTVPF</t>
  </si>
  <si>
    <t>&gt;10723_g</t>
  </si>
  <si>
    <t>MQKTWLNLVWVSTSEVPSTYQYPEYAEMLPWKGRETADITYNDVYGALTRLLADNGYMSRLDPEIVSQARPYYFVEVKSTTGPCKMPFFMSNSQYQRMQNCSQSTPGHSQRISEVYVVFRVYNLGQDSVGLKILFDPQDMRQRGELAFTPKTWSVVPSASDA</t>
  </si>
  <si>
    <t>&gt;10636_g</t>
  </si>
  <si>
    <t>MEPTSRQAVFQLQHHYDLPDLQSLSIACKMSHLTEDDRYRTSTQFRHWSYTPAALLSLRETTNELAASRVRDAVRRIREARVANSAESSDANGDGDRSRATSAVPDAEGGVDCLTVEEELTLLRFYCRQTAQLSDHLGMPKDVKATAIQYITRFYTTNSLMTYHPTTILKTALFFATKTENHYTSLQKFSTSIGKTSPEDVLASEFLLTQGLRFQFDVRHPFRALEGAVMELIALAANPNLPLLPDNKKTGEETAGSTPHDMSNRVKIAHSKASAYLKTSALFTDAYFHFTPSQIMLSSLLLADHPLTTYYLGLKIPPSSPLYQKILSTLERCAEMLRTVDPTSEPGPDEKKVLKLLSKKLEKCRNPEKMDLVALQRVKREGEDATDEKVVKKRKMERERGAKEGDDLFGPEIRKT</t>
  </si>
  <si>
    <t>&gt;7181_g</t>
  </si>
  <si>
    <t>MSEGAVKPTNPVVAEAHEVDTYHPPHKFFAKHPTRPHLSGLDEYRKLYKESITEPDKFWGRLARELLTWQRDFQTVHSGTFENGDNSWFLEGQLNASYNCVDRHAIKNPDKPAIIYEADDSKDGRILTYGELLREVCKTAHVLKQMGVQKGDTVAIYLPMIPEAVVAFLACARIGAVHSVVFAGFSSDSLRDRVIDAKSKIVITTDEGKRGGKLIGTKKIVDDALKQCPDVTHCLVYKRTGADVPWTKGRDYWWHEEVEKWPAYIAPEPMNSEDPLFLLYTSGSTGKPKGVMHSTAGYLLGAAATGKYVFDIHDSDKFFCGGDVGWITGHTYVVYAPLLLGIATVVFEGTPAYPNFSRYWDVIEKHGVTQFYVAPTALRLLKRAGDHHVQAKMKDLRVLGSVGEPIAAEVWKWYFEVVGKEEAHVVDTYWQTETGCNVITPLAGVTPTKPGSASLPFFGIEPAIIDPVSGEEIHGNDVEGVLAFKQPWPSMARTVWGAHKRYMDTYLNVYKGYYFTGDGAGRDHEGYYWIRGRVDDVVNVSGHRLSTAEIEAALIEHHAVAEAAVVGISDELTGQAVNAFVAIKDGNEVNDLLKKDLILQVRKSIGPFAAPKAIFVVPDLPKTRSGKIMRRILRKILAGEEDQLGDTSTLSDPSVVDKIIKTVHESRKK</t>
  </si>
  <si>
    <t>&gt;6581_g</t>
  </si>
  <si>
    <t>MASSPRTPMHSRGPSNNGDLSFITPLSYNSSRRQSKVSIHTPTSPNRHSFTRSDSINDNVFSSGGPAIAANGLGNLADELADMEWGDEEGEDIDDEESELDIGFQEAIEREKDMGDLQKDSKVDVTTPVNLNSVERTTKNTNLTPPAMSNGRGHKRQPSEYDGSDYGDDSDLESSGIPLGLVARMDMVESLVRRGTEDNGTEMDGVVKRVVEQLKDLGGQAGVEGGATRLITANTALSTHLLHQARLIQSLTYPLFSPLSLPPDEEFIDDLMPFLLTISDTMPRPSPTALASISQLSTLTTDLVQTLNYLSDTLHMSRQTTTTATRRLRSARELVAEMKKEEAEREEGEIWLERYNWSERLENRECAALCRDVVGGFEEVCNGWRARLVAQAETVAV</t>
  </si>
  <si>
    <t>&gt;4438_g</t>
  </si>
  <si>
    <t>MGMERQGPSIPLGPLPFNILGTDEMIFRPSDDVYSIGRRMDILRPGRSSAMNSSWTIPSTVGSFDVEKEESRVESHIGDIEMRLSNIVKEIKALSGEVYSYSFIYSYKAKERTTPVAVCEDVEHEDEDFSVSEEQIHNVLDTSRESGPINPTINPPKEPDTAPNEVPINVHVRRVLDMKSLTTWTEANPDPTIHILGMGAIGKYMAHSLASVHHPRPITLLMHRPLEMQQWHDEGAAIRLVRDGKVDIQTGFHVESSAPFRRRSLDQRFPGFGENLEHTAEPPTSIIQTLIVTTDGEITIPALRAIRHRIRPTTTILFIQDGLGIIERVNAEFFPSPHPRPSYILGNISHRFLPTEWKFSLIEAHPGCLTCSIIPQGFSSPTKVYGTTRWLPATRHLMVALKSTPDFNTKAYGPQTFYKTHLEKLVVRCIIGPVATMFDCTNDLLLYNRAASAVWWPLLEELCQIIRAMPELGGRPRLEEDFWAPRIHRILVSILKKTGKNQDRMLQQIKNGSQTDIEYLNGYFSRRARELGIKCPTNDMLYQMVKGKQAAQSRKLNEYIPFSQP</t>
  </si>
  <si>
    <t>&gt;7150_g</t>
  </si>
  <si>
    <t>MSLAARETQIYRKDAKLNHNLLTAEEREKLIAPYLPPPPSHIQSRRSKESQIPSIRIEKPTTRSGLNIRTFLRTQLYALIYFIIHTIFSVYIRLRQAYHALRDRILAILFYHHRTPEFIQKDVKGLSRLPKHLSIILKLDDGGRGGAGLEALVDEVAEISAWCACVGIPTLSVYEKTGILKGYVPATHRAVSRKLSSYLGSDQPELSVGAPHIPSMESASSTPTAETHKAALQHLSVLLISAEDGRDSLVDLTKTLAEMSQRSKLSPEDISIDLIDAEVSESVMGCWVSSIFASTLQLRKSSDEIW</t>
  </si>
  <si>
    <t>&gt;3360_g</t>
  </si>
  <si>
    <t>MHSPGPFLVSSPLPASGTRRKKSRFTYRHLSQLGSSSTTCPLRVIAHVDLDAFYAQCEMVRLGISEDQPLAVQQWKGLIAVNYAARKFGITRHINVNEAKKLCPELICQHVATWKEGDESWKYHEAKDLDDATHKVSLDPYRRESRKILACMKEALPTGLQRVEKASVDEVFMDLCAQVHSILLERYPELQGPPPYDDPTENLPLPPTTVLDWQADALVDLDVGETENDDPDWDDIAILIGSEIVRDVRKAVFEKLRYTVSGGVSRNKMLAKLGSAHKKPNAQTVIRNRTVQATLTSDVGQHFLSEFNYNKIRGLGGKLGDAIKTAFDTEAVKDLLQVPIGRLKRELGDDTGTWVYEIIRGDDSSEVNSRTQIKSMLSAKAFRPYINTPEQAIRWLRIFAADIYSRLVEDGVLENKRRPKTMTLHHVQGSHSKSKLCQIPMGKLIDETLLFDLGKKLLDQILLSGLAWPCVNLSMSVGGFEDGVSRNMEIGAFLMKKEEVKAKSPDLPEAGISEEDRPEKRRRFEASGGAQNSFPRTDSIEEHNAKFGTDDISCLHGNMAEGQNVMELDQAEGTLPCDEATRIPEQNKTSLAGSPSRSLRQQSIVEYICARCNEDQGSAEALLNHADWHFAKDLQDEDRPRPRPVRASTPSTAKKSATNPNKKKNAKAKQPEKGQSKLTFG</t>
  </si>
  <si>
    <t>&gt;9568_g</t>
  </si>
  <si>
    <t>MPEDGGPDGLGSRGRPANADNGVDERTSLLAALNFTSYDGDTPSTCETAEDDEFDETDIDPNEFDRLLSRSESISTGIGIEPQSQETAMLRGPRRYSNLRKSCSRGTSQVRPRRKSFASTVGSSSEVIDEEEAVAEETEPKSPFLAGVSVSQFWLVFGGVLATNFVSCFDSTIMVSSHPVITSYFHSSNSASWLSTAFLLTSTSFQPLFGRLSDTIGRKGPYLFTMTIFLIATIWCALAQSMTSFIIARAVCGLGAGGMMTMGSIITSDLVPIEIRGAYQSYINIIFGLGSSAGAALGGAVADSLGWRWEFGIQVPALAFCILISAYTVPSTLGLSQGAQQKSVMEAMKVFDFKGSILLTTSITFLILGLNLGGNVLPWSHPFIIASLVIFTITFPLFLHTESKVPLPIMPLAIINSNPRAGLIFANAIGAVITNAVLFNIPLYFQAVLLTSATSSGLRLIIPTIAASAVGTLTGFLITWTRRLYWLLVLGVIFLTFGTTILCFMPRTYPSWAYLLFLIPSFIGQGFMFPATFMSVLAVSPQEEQAVVSSTLILWRSMGIVLGVAASSLVVQNALVLYLDQKVIGPEKERVIQEVRKSVRAIIDLAPQYQEQVIDAYAASLRAAFIMAALLSVITIILTLPLKLPKLGHRK</t>
  </si>
  <si>
    <t>&gt;8409_g</t>
  </si>
  <si>
    <t>MTYTSMTDWIAEFKGRSPNPPGQSLLEKLPNELLEAILIFVKGPSDLDKSPFMIDNLPGSLYRKMSDYSLYPCLLTSHRLSKITLPLFYRGFSLTTISNNNFTKSFAKNLELKEFVREMILPRGKEHHFISPTLPPIWTYLPYLRSLHIEIKNTDDVSAFIKALQTATSLEFVSLSLLCPEPSMLRLAFPLKLSQLTTEFNINKLQISSGEERGRARDLQPMLFELLSVLLPQLPRLQTLSIQDLVFPNNALSLVHPASRIKHLNLRNVWVEDSFPGPDFIKLVTKHPAFKDSLISLAPPHLNNCSEAEILEFCTTLPSTLKSLDTYGITLTSACVGALRRVVLGGLEELALSGSTLTLTEIEEIVLGSYYDFPPLPPSLSLFRQWENEYDDIENERMLELEKVAVAARVSSFYYRNSHMTKKEGMEEVKPKLRVLEYATNCESLLNSVLLAEESGLDVIIHAGETESKEMPKVGWGVKNLHSDCLMRARK</t>
  </si>
  <si>
    <t>&gt;2261_g</t>
  </si>
  <si>
    <t>MATTSPQSSLSFPRETFAKLSPHPYLLAHLKPASPSDPPSRANGRSPTQFRAPHTNNGSLTHAEGSAVVRIGDTTVVCGIRGEILLASKVPGYRIDTASSPTSSQNEAKDLDLLVPNIELATGCSPAYLPGQAPTTLAQSLSTRVYSVLHGSGLISSEDLRIWYQPPDFRNPDTKMEEGDEEEQEMEAEVKAFWTLYIDILFISLDGNPFDAAWFAVLSALRDVRLPKAYWDADREMILCEDTVEGSKRLNLRGMPIAVTALVFKAKEQGQGNARTHWILVDPDTFEEGLCDETVSLVADFSEKKSKILNISKYGGTVVRKEEMREILELAKQRWVELSRLLTG</t>
  </si>
  <si>
    <t>&gt;3915_g</t>
  </si>
  <si>
    <t>MAPPAAIGIGGLADSETIVLPNPLTVKGVSARRAKAGKLIAGIAASTSSDHFKGPPSGKPKAKRWDHRLSVESKARKASSLKGAAKYLKNPGLISLGGGLPVATNFPIEEISIKVPTPPHFSEKETIETGTILKAGKYDASQDKSVYDLSIALNYGLGIGSAQLLRFVTEHTEIVCNPPYEDWNCCLTAGSTNALDQLFRMFCERGDYVISEEYAFASAVETALPLGIKFLGVKMDDQGLLPEDLDTILSNWDVKSRGARKPFLLYIVPSGQNPTGATQGFARRKAIYKVAQKHDLYIIEDEPYYFLQMQPYTGQDAPDVPPPASNEDFLKALVPTYLSMDIDGRVVRMDSFSKVIAPGVRVGWITATEQIVEHYTRANECSVQNPSGVSQIVIFKLLDEHWGHDGYLKWLVALRLEYTGRRDCILAACEKYLPTEIVSWNPPAAGMFLWLKVDWHKHPASKTKTLLEIEDEVFLASVEQGVLVSKGSWFISDRAHFKPVEMFFRATFAAASEEKMTEAIERFGVAVRDCFGL</t>
  </si>
  <si>
    <t>&gt;615_g</t>
  </si>
  <si>
    <t>MSWKRKEPWEEEDFSSFTPVPETVPADSYEVREAPVNHIFAFPSTDGSRHRHECSALKSAILKNCNANPSSSALNLHTITSDKRVCPLLLPSKGEGAVKDDQPKNDFYPILSPKESEEEWQLVNEVNLVGVAALDLLQNGKVECQALHKTILP</t>
  </si>
  <si>
    <t>&gt;6519_g</t>
  </si>
  <si>
    <t>MPSATSTKSAMLGTKRKAAPVKNVHVKENKKARIDSGVKPASKSKSKPMPVKKTKESSESDSDSSDSDGGVPLNVEDEGEDDAEEALPKATDGLHPDRAKAVATNSQSSKEAHAKQKQLVSERKAAKPLADGLARTKKIWERLRRKSHVPVEERKTLVAELFEIITGRIKEFVLKHDSVRVVQTAIKYSNPEQKRMIANELAGTYRQLAESRYAKFLIGKLLVHGDEEIRDIIVPEFFGQVRQLIKHPEASWILDDVYRGVASKQQKAIILREWYGAEFAIFEKENTTEISGDLADILAKDAGKRAPIMRSLLELINQLIQKKMTGFTLLHDAMLQYFLNAKPGTEEITEYLEIIKGDEDGDLLKNLAFTRSGSRVVCLALAYGTAKDRKQILKTYKDTLQMMAADPNGHIVILTAYEVIDDTVLTSKSIFPELFSKDTEKQVENICFSANDLNARTTLLYLFQGRSSALFPPSHSLDLEILAEVDKVRITTSKKEPEIRRKELVKSISPFLLKAIEAAAGDLVATSFGCQFVTEVLFGAEGDKTGALNAIAKTAVGDPTLLPPAETEEGAETALPQPHPANTSYAGKMFKSLIAGGRFDRKTKTIVSVVPALNFGDVLYPHIKDYIVEWATGSSSFVVLALLETDSFSSQDKVLKALKANKKKLETAAKEETVDQKSRREQAIVEKEAKSVKGKSKKTKEVKEREVGNKGSALLLGKL</t>
  </si>
  <si>
    <t>&gt;4651_g</t>
  </si>
  <si>
    <t>MPLFNRNSTVETAPPAAAEPHRSSTLFSRYRNGSSTTNTTKSVSPKRHSVLHRQDEDPSIIQARERVVNAEAAEMEADRALVAARRAVKEAREEIRRLEKETAREAKLAKIKQEKAAGLSKRGHGLGRHDHV</t>
  </si>
  <si>
    <t>&gt;5922_g</t>
  </si>
  <si>
    <t>MVAGMAAMQLVEQGKLSLDDEEQAGKIALELVRVKMLKGFDENDEPILGEKERGITLRMLLSHTAGFGYTFSNPELAKIGLSASIDEFSGQIEGIEHPLLFQPGTQWAYGTSMDWVGVIVERVSGLCLHDYCVQNIFTPLGIIDMSFFPSHEMKERLAYMNQRYPDGHIAAREHLLRAALYPNAILRKNEIFNSAGAGLFGQPREYAKILSTLLNDGTSPLTGAQILKPSTIAEMFTNQIPSMPNFGRQTI</t>
  </si>
  <si>
    <t>&gt;2829_g</t>
  </si>
  <si>
    <t>MLPPPTLSFTIPSYDNLVLDCRIYHPACLAPKTIADFAEWGRKAAIVAHPYATLGGSYDDPIVGIVASTILKQGFVVGTFNFRGASKGRTSWTSHPEQNDYMAFIGFMIYYMHHLSPPPLPLDLPTHTRADPSTSDLKPIPSQIFVQHHTPGANAKRVNGSPQRPTLLLAGYSYGALITTLLPPIISSIITPFQAPATGSSYASIRLRALSLATQSNTLMNNIQSQILATYSIRRGRSLDTIHSPKVRHSTGSGVRTGGDEDLRRSSHDSYRSRSSFTMETHEKIKHSFDHVRSIASPRRSSPKRLDKHRSFSSFRSSRSRKSEKSSTENLPLPPDVPKIQEPSELEAIPDLMGDVQVAYLLVSPLQGLINSLATLWTSKPFSKTHGFMPENDRKMTIDPTLALWGTGDVFVSVKRLRNWAQKMKGVGMERGDGRILFRYKEVEGAGHFWQTREAIAVLKEEIGRFVIGL</t>
  </si>
  <si>
    <t>&gt;7735_g</t>
  </si>
  <si>
    <t>MSLSSRKFSMNYSTGSPRLSTKIARRFSTHEPTTNESRSKIHRQFRNAHEGHKSHAGLDPTRASTGVIWCTERAYEHGFLENPEEWANLGQGAPEVDDDIAGSFERPHTIDITMAGREYGPTAGIKPLRAAVANLYNVHHRQGKDSQYSWENVCIVPGGRAGLIRIAAVLNNAYLGFFIPDYTAYNEMLSLFKNFAAIPSPLSEEDGYHIHPDKIAEEISRGTSVILTSNPRNPTGRVVKNPQLAQIQDICRDRATLVMDEFYGGYNYTSNCDGTTISSAENIEDVDEDDVLIIDGLTKRFRLPGWRIAWIVGPKEFIKAIGSCGSYLDGGANVPFQEAAISMLEPTKVRNEMKALQTHFRDKRDYVVSRLKEMGFNIKTVPDSTFYLWLDLEGMPDAISDGLNFFQACLEEKVIVVPGIFFDLNPSKRRDLFDSPCHHFVRFSYGPKMETLKMGLDGIERVVEKFKDTPFSPTSPKFERAARGSFNGDAEEILKNFTDGFAKIWSFSPTTATYTLERGTQLHDHAIMQRCLIGPWLLTAGTDGGGADNASGLDCSVKAWNVDVRDSVAVQELGTPVVIVWEVVKLDGKGRVVVALEKGGRQVLEIWDVGLSRGDGDGVLDDG</t>
  </si>
  <si>
    <t>&gt;8474_g</t>
  </si>
  <si>
    <t>MTEPEGRADPWSDEVLREKVGQLFIVGFHGHVSSEDIKTLIKVHKVGAVILFSRNVSSASQLLSLTNSLQDLAKEAGYKQGLLIAIDQENGLVTRIKAPIAAQLPGSMALGATGKVQNAYKVAYATAATLKALGINMNYAPIADVNSEPKNPVIGVRSPADDPETVGRFVSAQVKGFQDGGIAPCVKHFPGHGDTAVDSHIGLPVISKSREELAACEFVPFRRAVVEGVAAVMTAHIEMPSIANYLSEKGVPASLSRTAINILRMEMRYDGMIVSDCLEMDGVRATFGTERGAVMALKAGTDCVMICHTMSAQVGAIEQVVQAVKSGELSQDAIEASVQRVERLKTHYAPSPSTIPISTLSSTEDRNSQQAKLAAEVYAKSTTLVRSEPDLLPISKDPTHKIVFVSPGKTPLGGGAVDSGEEQTREFYTQTSFFHILEEQNPKTTNIRFVDGGSLSTKDEESIAEADVLIFASRNASLSPFQKELGLELGRKHGKKLIVIATCDPYDFLEDKEVIRNYITIYEPTIPAFKAAIDVIFGIYKPQGHLPVGTPVTQHDIVPLSKSYQDISHLWMLWQEIFPKWPITRQRLEKILTVEHGRHYIHEKGFCMSFLMDAPEGYHGCLSAIGVLPEYREKGLGTAFLTRAEKELNQMSVAARGGNLTSCFIGSVFPRLWPQVPIDFPQVDKDFFLHRGKPTARDLYRDIRGAVAPQKALDRVAKVNCTFKPWSADMYEECIVKQRKNFKNIGWVEAYERLAAANQHHEVMVALDPKTNAQIGWTLMCSHSATICDDFAFLPLMPAGEKTGLIACVGVDESARGGGVGLALLVKAMEDMKQRGVEGVCIDWVVIRGFYENLGFEPCWEYEGYNW</t>
  </si>
  <si>
    <t>&gt;4524_g</t>
  </si>
  <si>
    <t>MANPFILTEEQALSVLGEAMGAISYNLHEAYITKYVQENTKDAEKQLLPKEEAFALARSCRHVALLSLGYASFVCPWERYCRLSAADARADVAVASSFGMASFSEATRDVFTQRFPRSVVEVWKNLDPAPQWFGSCLRNAFAHGQAKLVSHPTLGAVMDIKNYQPKSQYPNLHLKMPIADLEELVKWALTQFVTNAVQGGEFEPLSKLLALKWEFARAPIRPVE</t>
  </si>
  <si>
    <t>&gt;907_g</t>
  </si>
  <si>
    <t>MSAQLNSGGFPVYPTNSRPLHHGIANAQAAGMNAPDRFELFILGDGEKKVVEAADTRTPNSSIFTFNKEDHTLANMLRGQLLKDDRVLFAGYKIPHPLFATFEMRVQTTGEITPKKAIVESCKALVGDLQTLSREFTKEYELRKMASLDGNAGSNAQ</t>
  </si>
  <si>
    <t>&gt;10361_g</t>
  </si>
  <si>
    <t>MALDPTSYKLLAFDIYGTLIDWETGIFTRLLPLYTRLDPSSPHHPSHHVPTPIRKQILTQYHSLELSIQKEHPTLPYPEVLEKAYVSIANTFGLSLDDGEVKEFGRSIGSWPAFPDTVSAMQTLSKHYKLVVLSNVDQDSFSRTLSGPLSGVAFDAIYTAQDIGSYKPDLRNFEYLIEHVRQEFGVGKDEIWMVAQSLVHDHRQVKKMGMRSSVWISRGGEVAGEGPVMGGVIEEMKEEVDLGATFSTLGEFAAAVEEGFKEKGL</t>
  </si>
  <si>
    <t>&gt;5819_g</t>
  </si>
  <si>
    <t>MSLPPELRVLCFQLSSTPVSDLPRLTPTLLRHILQCQVPLSTPLANSSKADAPASSVLVHKLKTQLSTLLNGKSEEGRFTAVMLVKAVVEVGGWEILNGSESWVRGLLAVLANSESMILKELCIIVLTKIYVMTLPYQTLTREITTPTLPTYIASCFNLITKKPSSKGQTPASLEDAVFRSLAILLPRHSTTFRPFASQIRSVTRPYVAPTCSDSTFVPSSLKESARRLLIVSHQTTAKNAGGEEWAKAVRELIGETHVTADGVFRAVIEDWESAAGYIGTSVDVDHELQGGGKTKEDLPSWKGIYAGLERMTGLLELLEEYISCKTSTPVTIPLGVITDLISRMLSIPIPSSQGPKGYGGARLHPAVDREERDALWTGMPRIYVAALKLTSSIAEVLGAGFVSLAQGSFDQLCWVFPSGKHSPGFRIIVYQVATKILENMGFSLDKLQVGKLSMIIRTCCQDLSCGPNFDSNDIAGQGEKNQVKVHLPNYNADTFLPKRSNALSISEPAETDISIAARMLLPILLSRVPQQYLDISLRSLIERTAILASHKDAMLASILNPFIGKNGKALPTIMPHLTREFAHDDVVEILLRPRMPPLPSTSSRFLPNDASEEAAEDEVMDYDNELYSVQEGIINDVLSIEQDIATSVASLHSSTSPAVSQSGVTPATQNSLISGGRQDSRPTNTSAIATPLPTSTKEFLAHTAHLNVTKQPTPSARVEADVIMSQEEDDSDDESVHLNMELDTDSESGIEEEAL</t>
  </si>
  <si>
    <t>&gt;3199_g</t>
  </si>
  <si>
    <t>MLYGQNIPWRLALRTSTKITPRYNINTTGRLFTTSRRWQITPAALVSSRPFFPPRTIPGVSRFSTSPARRKDSSKPPKDTKDEVAEDKDKAKEKTERGKEDAVIEAKSKNAESTPQSGSAASGNADRGAGESGSGDGGKKGRRSEKALQKATVPEFYPQVMAIPVQTRPLFPGFYQPVNIRDKNLVAAVQEMMKRGQPYVGVFLVKDPSADIRTIENIEDVHDVGVFAQITSAYPAHGPDGTLTLVLYPHRRIKISSFINSQRPIPESKPDDSGEPVPNAIPQKKESVSDTKGDIVASFEESAVEQKSTDPASMYRPASFLQKYPVSLVEVDNLLAEPHDPKSPVIRAITNELVNVFKEISSLNPLFRDQVGSFSISQSAGNVMEEPAKLADFAAAVTPAESSELQDILETLNVEERLKKGLHVLKKELMNAQLQEKIKMDVEGQIKKKQHEYWLMEQMKGIRRELGIESDGKDKLVEKFKEKATKLTMPEVVKKVFDEELNKLAHLEPAASEFNVTRNYLDWLTQIPWGQRSAENFGINNAMKVLDEDHYGLQDVKDRILEFIAVGKLRGTVEGKILCFVGPPGVGKTSIGKSIARALNRQYYRFSVGGLTDVAEIKGHRRTYVGALPGRIIQALKKCQTENPLILIDEIDKIGRGHQGDPASALLELLDPEQNNSFLDHYLDVPVDLSKVLFVCTANMTDTIPRPLLDRMEMIELSGYVAEEKMAIAQRYLGPAAKELAGLKDVDVDLSTEALEELIKSYCRESGVRNLKKQIEKVYRKSALKIVQDLGETALPEEEALTEAGKAAMKESKKDTTDVKETSENIENETTEKPRVSLHVPDSVHVAINKENLKDYVGPPVFTSDRLYETTPPGVAMGLAWTQMGGAALYVETILESALNANSRPGLNTTGNLKAVMKESTVIAYSFAKSVMAKNFPPNHFFDKARLHLHCPEGAVQKDGPSAGITMATSMLSLALNQPLDPTIAMTGELTVTGKVLRIGGLREKTVAARRAGSKMIIFPDDNMSDWLELPDNIKEGIEGRPAKWYSDVFDLVFPNLDADVVNDLWKEQLTKKSKESSSDEDDD</t>
  </si>
  <si>
    <t>&gt;9081_g</t>
  </si>
  <si>
    <t>MSAVAPADPSQPSSSAPKKKHNKKKNKAKSNGDAIKGQTVSRVAPLENGDVEEAEDSEQSVNTPKEAHFPETPKVQTNGRVATNGGTTTLSSRLANERGDNSSTISSETTDPSARLETMSQEREALRAEVEELRKGLEVIQGQHAEEISTIKSQHAEALSSIQTKHTEEVSSMKDQHTTELSTIKTELEESESAREQAETQYQHLLGRINTIKSSLGERLKADKAELAEAKEQIEELESQNETLQTRIQGLEVQVKQFEQESNDSSKELSSLRNRHNLSQQNWLHEREDLVQQVKHLRDEAEAAKEAMGDWEVLAMEERSNREGLADKIKDLDEQFSNQKEAYEAAVSERDSQSQALEGLQRALQEVQDARKRELREMVETYEEQLQALKKLVQDSDSRAADAEASKGTMQAELDRLTPFEKEVKEKNLLIGKLRHEAIVLNDHLTKALRFLKKAKPEDNVDRQIVTNHFLHFLALDRSDPKKFQILQLIAALLCWTDEQKEQAGLARPGASNSSLRLPLSPFHRTPSTPSLSSEFYTEASASKESLAELWTSFLERNAEEGSVAGSRSGSISSAARPDTRGGESSGR</t>
  </si>
  <si>
    <t>&gt;9545_g</t>
  </si>
  <si>
    <t>MASNSGLASSPEASDQYLQNEFPPQTGARTNTPGHDGAPITPTTRPLSTLVFYFMAIHFLLAFCEIILVAPLIKLFENSLCLNHYGFPVAGVEDALCKIPEIQQPLATIRGWKSTFDTIPVLLVAIPIGKLGDHHGRRKILALALLGVAGSLVEVFTVCAFPKLFPLRLVWLSSVLLLFGGGLNSASAYMSHGFYYIFSAFYVAELIASFVASVTTDISPWIPCGLAMGSVILCLLLLILMPDPRKSKDNTYIAIPTEELPPENISDTLNTPSKPQDELSVDGLRSAFSNRNILFVVPVFLVGIFRYTTLNILIQYASVRFGMRISTGATFYTETAIVNIFLFLFLIPRITDYIRREYKTAPQAIDLFLVRTSVCLMSLGTLFIGLSPNSKLLPVGVFVFAVGFGSRVSALSLVSYWISDSAKATLYASITVLESLGHAVGDPSMQHIFAAALKLAPFWQAMPFFVASCFYGLATMSTMFIKMESKQEILITS</t>
  </si>
  <si>
    <t>&gt;9329_g</t>
  </si>
  <si>
    <t>MGSMDMSTSVDFEVIIVGAGLSGINAAYRVQSELPHYSYSILESRDTLGGTWDLFRYPGVRSDSDLYTFGFPWRNWDKAQAIADGESIRSYIKESAEQHGIDRKIKYRHKLLSANWSTADQHWSLSIDADGKKETLTSRFIMIGTGYYNYDKPLQTIIPGIENFKGKLVHPQFWPEDLDYTGKKIVIIGSGATAVTLLPNLTEKAKKVIMLQRSPSYIMALPSVDPLDELMKKRLPTRLAQTLIRWKFILLPSLWFKFCRACPSLARKILQKQTERLLPPNIPYDPNFKPSYGPWEQRLCISPDGDFFKALREGKGDVVTDTITNITATGIETASGKTMETDIIVTATGLKLFLAGGAHISVDGVKIEPRKKYMWKGQMLQDVPNTTFLIGYTNASWTLGCDATCQVACRLMKHMDKNGLTSAVPKVRDGEVIKRTKFLNLSSTYFEAAKGYLPMGGDRAPWQPRADYLKDYWVAKYGDLTASLEFRGGEKKTV</t>
  </si>
  <si>
    <t>&gt;8454_g</t>
  </si>
  <si>
    <t>MTSTIPLQINGEEIYTSKVFDVYSPSYSRIIHQASSAGIKEAFQAVSSCQSAFQSWSDTPANDRRDIFLRAADILSRRTDEASKYEEEEVGATNTYTSEFDVPIAVSQIRDVAGRISGIVGTIPSMSDPKREAMVLKEPYGVVFSIAPWNATYILGFRAVTYALAAGNTVVLKVSEVAPKSLGVIGTVFQEAGLPNGVLNVIQTHPEDAACVTEALIKHPSVKKINFTGSTKIGKAIAKVAAENLKPVLLELGGKAPVIVLADADLKLAAQACALGAFMHSGQICMSTERILVEKSISAEFEEELKLTIENMFPSDGDALAMATSVGVKNNHTLRADAKTKGAEIISGKEDVGEFSKNRMRPVVVKGVRKDMDLYYTESFGPTVSYFEFENEQEALRIANDTEYGLSSSVFTRNLSRGLRIAKKIESGAVHINSMSVHDEPALPHGGVKSSGWGRFGAPGIEEWVKTKTITYVK</t>
  </si>
  <si>
    <t>&gt;18547_g</t>
  </si>
  <si>
    <t>MEANNQADTVETTWWFHCRYLSDSLGKTQKYNDRDHAGLADGTAAAAEHLPRYFAKSGHVDTDPKKTKKNGAGKGGWGVDGEEVQDEGFNLANARRRSNSSSYTAGLKDFKTKFEQIDREPVFEEEIHGANGEEFTEASRVTSESSESSIDEDDKAKSV</t>
  </si>
  <si>
    <t>&gt;8279_g</t>
  </si>
  <si>
    <t>MQGGCNVVAEDSCFIKHHSKNENVNQIEPPVVDTTSYDVEKAEVTDAQSPAAEESGAAANNLQYEKEKGVVDENQDSGHSTDSTEDEKDDFPEGGFKAWSVVVGSFCGSFSVFGIINSTAILLDYFQTHQLQDKNASQIGWIFGLALFLTFFCGAPVGPLFDAYGPRYLIAGGSVLLVASMFLLGLCTQYWHFIIVYSVLNGLGGALIVTPCTASIGHFFLKKRGNATGVAMTAGSIGGVIFPLMLQKLFPEVGFAWGTRILGFLTAFLLILANILVDTRLPRKPMVNLGSISPEFSAFKDPPFALISLGIFMMEWGIFVPLTYITSYATAHGHSTAFGFQILAILNAGSIFGRFFAGLIADILGRVNTLIISITLCIISCFALWLPAGDSTAVLIVFAIVFGFVSGSNLSLSPVCVGQMCKTENYGKMFSTCWMFVSFGTLTGLPIAGQIVTAQKGQYTGLILFAGFSYTMAALCLITARILKVGWKLNKIY</t>
  </si>
  <si>
    <t>&gt;3554_g</t>
  </si>
  <si>
    <t>MAEITLASLSLTHVHYDPSDPISFLCAWLALVPQALCIIYATLIWSSREAEIILMFAGQLGCEALNFLLKRVLKQDRPPIMHGKGYGMPSSHAQFVAFFGLSMTFFLLFRHVPKTPSALYSPLSLWMRVGLSGLVLIGAGLVAWSRIYLNYHTLKQVLVGYSAGTMFAILWFLFTTIVRKSGLLEWGLDLEITRLFRVRDLVVEEDMCQAGWEKWEKRRESRQVQKMTNGNEKKER</t>
  </si>
  <si>
    <t>&gt;4677_g</t>
  </si>
  <si>
    <t>MDAVITKNATIGTRTPEFFTSAIPRCFHQFPSLPEDLRIANLFFILIGWFAMFMLHKHLTRKTNDQIAQQNRDTIKEARKNVFKELGSLKKKVGIIEDTDAISGPGSAADSSIKQQQDIEQKLGLILVSLAESLAAITDYTINLSNKVEATEDTQTQQVDASVTITNTLHELNNKVDRVEEAQHETSDEFIASLDRVLEAISESIDAGRALGQRMAQLKLEDMAQKREILNLIIELNLRIDKLEDR</t>
  </si>
  <si>
    <t>&gt;5442_g</t>
  </si>
  <si>
    <t>MAAVLSDFVSDSSRFHSSHTMIAGSGQQRASSDSSYRQRSRSRAEAPPSSPRPNPVTSTSASSTASNSSARTVVQIPAGGDGATEGTVQVNAELPSPPNSTDTDTPQSRQRSTSQEHFSQDVPYQQRSPESSPSDARPTLITSPSDSAYTPITRAARSLDDVKKYGGNTIKVRDLAHIQSFATDEFLSYRGQSGRRRTADDPTLKYEISGMPITDIIEMVAGLLTKITTTNDHQHESLHRPLLPTETMNMSGLSSSVLAFHGKNVPSITILSYLSRIHKYCPTTYEVFLSLLVYFDRMTERVNAAPLQALSRDHDQENSRPSSGYSLEGSDLADSPPASSRSVPEINSDLERAQYTHAPSDHSQNSPTIFPLSHFFVVDSFNIHRLVIAGVTCASKFFSDVFYTNSRYAKVGGLPLAELNHLELQFLLLNDFRLSVPVEELEAYGTMLVEFYAREVIAQRQNAIPADSTYVEDPAARVEPST</t>
  </si>
  <si>
    <t>&gt;4593_g</t>
  </si>
  <si>
    <t>MLLSIIFTALLGLVAPALGTVDGNSTVRINALGDSITGSPGCWRALLWEQLQAAGVKNTQFVGTLIAQGCGFNYDGMNDGHGGALATGIVSADELPGWLAISRPDIVMMFLGTNDVWSGTRNTSVILGAYTTLVEQMRAQNPAMTVLVAQITPMAPTGCDSCAQDVIDLNAAIPAWAAGISTDASAVSVVDCWDGYSDALDTADGVHPNDAGNAILANDWFAPLSSAIVSVGGQAPATTSAGSTTSTKLPTSTSSTLSTTVISTSSKPATSTSTSSSSKASSTTTGVSPIYGQCGGQGWSGPTACASGSTCTYNNAWYSQCLPN</t>
  </si>
  <si>
    <t>&gt;7518_g</t>
  </si>
  <si>
    <t>MAAANALPSAETKMANEKTEHIDEDLNDIANQEEHELGAFATIRKRPKLFAWCLWSVFTCLGVSFENQAAGIVLSIPEFRKDFGYLYKGEYELHTNWQSAFYGGPLAATIIGTLAGAVVADKLGRQIMLGSFLLVSFAAVALEYTATTNAWFFGGKLVNGVATGVLWSVAMSYIGEITPLALRGFFTCFNALMFTIGPLIAAIIVNYTGGGTTRWAYRAVFVSQFAFSALAVIFVPFMPESPVWLLSVGKRDRAIKSLRRLGYSEAEVPPKIAQLEFTLEQAKKESEGATYLECFRKSNVRRTIISFMPMVIQALCGVYWTASYTAYYIQLAGFSDSTSFKLQIVQNGLAMAGNICSWYLVDKVGRRSLTMWGTFALVIILALCGGLAAKGTTPALKGSIAFLLVYNFFYNITIGSTAFTLLVEVATSRLRVKTISIGIAAQYIIYTIWAFVLPLLFNPSEANLGAKTAFIFAGFGVLCWVYLYFYQVETAGRSYEELDEMFAKGVSTKEFKSYVTDAQLRIQGARTKEVVEEVN</t>
  </si>
  <si>
    <t>&gt;2565_g</t>
  </si>
  <si>
    <t>MHPHLHTKDNMACEEVMNALDECHARGFLWKCAGMCNDAKTKVNKCLRAQRLEKTKANREAAKAKSDKFRAEWAEIDASS</t>
  </si>
  <si>
    <t>&gt;1847_g</t>
  </si>
  <si>
    <t>MAQAQRPPPLPSLRKASLVVVTNSSLLDLRVVDIHAYIHYYDVSPIIPASSLLPHSVSLTGITSLVPSAPSTNGLTRIEMDQFWTPNPHAIYVNDGVLAEASFLPQPLPIDLPGSGQLPQHGSASLHSSTHLIRTNYGHRIIYFSLIPILPPPPRALPAPVGQSIPSPQNNFNPEVDVISLRDPPDAIIFPSSFEVLLRWLPPPVTANLAKLAVELSVWRRDFARRVLGPALKAFTGLSIIIVVATGAEIGNRGPGFWNAANTEVMNNLASLKTVGAWTRRPFLVFVADRGMLATELHKFGK</t>
  </si>
  <si>
    <t>&gt;2542_g</t>
  </si>
  <si>
    <t>MPPRPPYGRATQRQFLPLRDSIWISEDALQRAFQRFAAVSRTGKRYGSFVPGPMEARRRLGKRKMGCMSDYTPTQGFAPASLWGLFGQVDNTQWRWEAPTPRGAEIEAPAPKAPSLLGSLITRFTSSQKAFQEVAQEAIKEAAEGNSDVAEILEQSTHYNAKSTSIRKEMHILLKSIQEAGPKKKEIICQKYIQHFKRSLELGLVSEEDLEAALFSVTHGFRGRRPVSFQQREHDDSICFSFYTNIWEGITSCKVVKHTDFDGAVMNRLMLCLSELSLTKSVRSFATQVIRHLSAAQLLKMESGLKVLIIDVWLKDWLPGRVDLLNPYFSEAQNILQNIENSLEQVKQSTEEITRSSFGGSSDCAVANASMIIQDIRGDMAAAAEAIATIEENFRFIHLEISALVETLKPLPRVLVESISTIIVKASCTSGTFEEALHFYWLVVVSQLPNISLQTFLTAWQRTYSNRFFPQRVIGLILFNYWTSQRIIHDPIPIRSTYNATKGELGELLYAVGSHQENLCQATQWLFDFLDEISAERLVLPTIQKLRSRGIYPPMAIMGPLFRKMSSYDPKVALQVYRHYRSDIHGYYPDPAKCPELFISMIYDKRICNNMIWKALEIYIYANMPKGKKYRFSRRALSPGMIRLITNMATAFAESPAQTRSSAFRNVMNCLHHLRRHNAPITRPLSRAIVKAGIARNMADGQWVSPKRLEWILYMVEQVEGQQIRDEVEAITVAWDLRLQQGRVSRRREQNVLRVGPID</t>
  </si>
  <si>
    <t>&gt;9471_g</t>
  </si>
  <si>
    <t>MNNDDDALSSVYKKIERERALLNAANQMRQQTQNETVRARIDTQMREGRRNIQYLEERMQELQMRRMGQGMDNMNLGPGAAGPGRPQSTGLRNDRDGPPTPPPKDSRGGYMDAGTDRSGYGTEYSQIGGHGDMMPPRHPYAPPGPGQSIPRSRPNYTKLDLIKYDTPYLGPRIQLMLTQLEFKLNVEKQYLKGIEKMVQLYQMEGDRKSRADAAARRVESTQKIQLLKQGLKRYEDLHIDMESTADAPDDDSINTPNMRKPLTGQLTIRIQSVKDVDHATTSRFARGPETYVAVKVEDNVVARTKSSRTDKWEAEYHNLNVDKANEIELTVYDKPGDHALPIGLLWIRISDIVEEMRRKKIEAEINSSGWVSADRMANGAALGQPPAQFNMNPQQPQFGPPPGSAGAGAQTGGAPLGGAGIVPPQPIDAWFALEPTGAIHLTVSFTKQVKDRRPFDVGLNRKGAIRQRKEEVHEMYGHKFISQQFYNIMRCALCGEFLKYSAGMQCEDCKYTCHTKCYTSVVTKCISKSNAETDPDEEKINHRIPHRFEKFSNMSANWCCHCGYILPFGKKNCRKCTECGLTCHAGCVHLVPDFCGMSMAVANVILEGIKIGKKRQTAQSTTMTGRTLRPQSTQPSPASEQGQGSNSRASYGAEPVRPPRAQSYGAGTVSSTEATEAARLMYAQQGQSSPQRPPGPDRTSSASAAAAAAAAMGGTRPSSSQRDNYTRSSTDYAGRGQAPAPAASVPYGTRLDSHQEDSGYGTSTKQQPPSQPAYNPAAYAQVSGYPPQQMSPQQQIQPAQVSPTAALYGTPKPAPTAEPAVQSPAPVVRKAAPPANEPGTGRRIGLDHFNFLAVLGKGNFGKVMLAETKATKQLYAIKVLKKEFIIENDEVESTRSEKRVFLIANKERHPFLLNLHACFQTETRVYFVMEYISGGDLMLHIQRGQFGTKRAQFYAAEVCLALKYFHENGVIYRDLKLDNIMLTLDGHIKVGDYGLCKEDMWYGSTTSTFCGTPEFMAPEILLDKKYGRAVDWWAFGVLIYQMLLQQSPFRGEDEDEIYDAILADEPLYPIHMPRDSVSILQKLLTREPDQRLGSGPTDAQEIMSQPFFRATNWDDVYHKRIQPPFLPQITSATDTSNFDSEFTSVTPVLTPVQSVLSQAMQEEFRGFSYSADFV</t>
  </si>
  <si>
    <t>&gt;7328_g</t>
  </si>
  <si>
    <t>MAPPQPTNVSQRSQLPHLTQDPILDSAQPAAEIHYLEPEVQEDANYRVQWNDWMSDGQESIYKHVFVLLMSWHPACDDMAVEKEVENLENILKNTYNYSVERFLIDSRLVKLPQVQANFAVAKFVDINDKEDTLFIVYYAGHGSPGKDRGDLDMSGRRRQEKITMSKQFSHITWNLVESNIKTTRADVLLIFDCCHANDLGRDAVLSSRSFDYLAASVTNYTRSPGEASFTTALIWALQKLAVGSPFTTSKLAKMICEAPGFPEDQQPSLTTRDPDAWQRIILSPVSREGSSGQSYAKSTKDDKDQDDDEDNELDPNTLSLTFHFKSKQDETELKKLADHLKKFMKLENTNLQTIQWGGMSSSHRPPPRRHRFREIVDKVMIAKAQSPKSPSVRGIKRQKLT</t>
  </si>
  <si>
    <t>&gt;6329_g</t>
  </si>
  <si>
    <t>MSRTDRQILTPKPINVPNTAPIFAASNSWSPRPQLQRPVSRTNNSNRVSSRERNTNGRPLDSYPYAKRELQEGDSDDEMDGDRRPPLHRPTDGRSHQPLLHKDNEERGRMGYDASPSPDRPPLFSRRSTMRSRSPDTQARLVTKKKYTYAAFFLGLSLVSFVVQTETAVYIQHELGWNKAYCMLYLTHGSWSLLWPFQLLVLRLQKLSMPWETFWRRHVHLVRTTAQMVETRDLSISRHQHSPVPYMLRTTAIVTCALTVAGGSWYVAVNMTSPSDLTAIYNCSAFFAYAFSVPLLKEKLRLGKSVAVAVAIVGVLIVAYGDARPTKHGGKSGGSVGGGPNPEDQVASNRVLGNLIIGVGSVLYGFYEVLYKRLACPPEGTSPGRGMIFATTFGSLIGSFTLLVLWIPLPILHLTGLEKFELPTGQAAWLLLTSVLANAIFSGSFLVLISLTSPVLSSVAALLTIFLVAIVDWLWTGVAISPAALVGGVLIIAAFLLLSWSTYAEMAEERRKKDIDLSDEDDETDTGSDP</t>
  </si>
  <si>
    <t>&gt;10574_g</t>
  </si>
  <si>
    <t>MSTPPRVTAPTYNAPAQVPRRPDPTALQSPQEALNAPNVTLHPNFVGAEPAPKKKKSRNHRGGKKKRPRKQSFGLSNDGSEMPETSQSHRSRSPSADNAARASFYRLEGKNMSNTSIESEALLDHRGQQSMRPRRASTMGQGAFGMPSYDPSTSYRRSYQNSSRVAENPSRRNGSEDNVEINDDMDNERTPLISTSIKSKSPTNGSGYGIFDGAALSGRGQRSSSKSSSKSRKRNIFERQPIAFPLRSDEYNVNYPPSIPGSPRLNPSNQNFGFGDILVRDEFAPSRASPRRGRDDTSEHAIDDEHSPARSRREPEFEGRRHTISLEAEEDVCFPIEGLSEMADEDIPPPDNGILRRGHGPGRRRGKWPDLAVLDEWSRLEKEGRSDGRRAKKITEPQLVGGRLRPIHKGWHRAEDDAPYRFTYFNEDFQSTIHSQTISELAQPGGSFQELFIPDPPELTDSEDSEDDEGPLGRANLPIRHAGGVNGDSRAPTRQASLIEASRPASTKGSTRTPEVKASSSREASGSATPNGETKSPKDEEKPIRYGERPTWWLDVLSPTDAEMKVLSKTFGIHPLTAEDIMMQEAREKVELFRNYYFVNYRTFEQDMNNENFLDPVNMYVVVFREGVISFHFSMTPHPANVRRRIRQLKDYLILSSDWISYAIIDDITDVFAPLIQTIEDEVDEIDDEILKLHSPNLDKSEQGNNSNTKDGEKRSEAGDGTSGESGGDMLRRVGDCRKKVMGLYRLLGNKADVIKGFAKRCNEQWDVAPRSEIGLYLGDIQDHIVTMTGNLSHYEKILARSHGNYLAQINIRMNERQEQTADVLGKLTVLGTIVLPMNIITGLWGMNVWVPGQDSEGDLTWFFGLAAGLLAFGIGCFLLAKVLYRIV</t>
  </si>
  <si>
    <t>&gt;18561_g</t>
  </si>
  <si>
    <t>MIDEVKVLPDTILSAYAGIAEALQSHYTTLQVEENPYGINFIKKFLVRNVGAFIPCITSELRHVLPMHFENCPDWTPLEIHRRTVGITASLIACILVGDPLCRDPTYLAALTSYATEIFISASILKLFPSPLRPFVQHVIPYIKHIHADNTIFAEVVKKILTQEGVERATNAVMLINKMLPVELKKDYLFQGKGQLGLGAAGIHTTARLLTNCIYDLATHPEWISVLREEINSVGGMDPEWNIEKLGELWKLDSFIREVLRLEGNSLVGFRRKVLQPITLSDGTYLPKDTYILLPISAIATDPHLFPNPLHFDPLRFYNLRLQCTSEEQGSKHQLSAIDNKNLYFSVGRHACPGRFLASMEVKLVLVELVRGFDFKLKDGEERPRDGLYEGLRVPFQREVLVKGSMLFS</t>
  </si>
  <si>
    <t>&gt;8442_g</t>
  </si>
  <si>
    <t>MCSIFSGHSPPHQLASDQLWRFKDQLSEDREARKSLGSHQPPTRTPSRPTNVHTFTLFPKLPPEIRSMIFHLVHAPTNFPLWHVGSKPPVPALLHTCRESRAALFGVEKAHPTYTLIYSIPYYDSYRVFFSVEHDRFLDVGNEEMRMAIKKYPNGMKKVEMQYVEDGAPLYVHYSFPRLLPSDWSDEHPSN</t>
  </si>
  <si>
    <t>&gt;9580_g</t>
  </si>
  <si>
    <t>MSTPARPIHSVGASHASMTRSPFGSSFVSASPIAQESIERDLAECLDDEVPSPASPAGSEDDSSDASTVKPDTLQHSMVSSYRRPSFVAFGGTRPIITPQAVDAKHLTKKEREQSRNEERSLLRDNYLAPPKHLRPRQRGPLTHLYKWMFGTRRPKTEFDAGGTPDITVFGSEPTETTGLLADGVPESARSRHERLNAQWEIAVASGKITTTWQREAKTITGYAAPLMVTFVLQYSLTVASIFTIGHLGKIELGAVSLASMTANITGFAIYQGLATSLDTLCAQAYGSGRKHLVGLQLQRMIYFLWVLTIPIGLIWFFAEDFLAMIVPERESARFAGLYLRILLFGAPGYAAFESGKRYVQAQGLFSATTYVLLFAAPLNAFLNWFLVWHLGWGFIGAPIAVAVTDNLLPVCLFLYVRFVDGRQCWAGFTWKAFHNWGPMIRLSMAGLLMLEAEFLAFEILTLAASWFGTTHLAAQSVLSTITSMAFQFPFPLSIATSTRVANLVGASLAGAAKTSTKVGMYMSTIVGLFNVILLYSLRNTIPQLFTDDQGVIDLVAHVLPICAGFQLADAWSAMCNGLLRGLGRQNIGGWANLFAYYLIGLPISGATAWALGWELSGLWTGVAVALALVSFFEGWYILNADWDRAVEDARNRNNAG</t>
  </si>
  <si>
    <t>&gt;3693_g</t>
  </si>
  <si>
    <t>MATTTTQQPLQIAQILADLQTLSATDPTAATTLLTAHHHLPHPIPPRKLSLPNPSTFDPLGRRIITTSPSLTTTSKNSNPPTTSNGTHEHFHSSAEVSDEDITRARELVELMGMREKMREYGDSGVARAEEKVREVMRREMGEERGRKGGVVGRSESWRS</t>
  </si>
  <si>
    <t>&gt;479_g</t>
  </si>
  <si>
    <t>MSSANGDQQPVKLSLPLKYQQELFQELREKDELIILARGLGLLRLVTNLLHSYDAAGNNLILLVGADERENGWIGEALAEHAAISVSARARGLTVVNTDIMSVGAREKLYAQGGIFSVTSRILVVDLLTSLLNPETITGILVLHADRVVATSLEAFILRIYRQKNKLGFLKAFSDNPEPFTTGFAPLSTMMRNLFLRNVSLWPRFQVVVAHALEGKKKAEVIELEVPMSESMQDIQNAIMECVEVSIGDLKKSNSGLDMEDWNVDSALHKQFDMVVRRQLDPVWHRVSWKTKQIVHDLTVLRGMLHNLLTFDAVSFNQHLDTILAAHSPPPGSTRQNQSPWLFLDAAHTIFDTAKRRVYTGKAIPGATNNIEALRPVLEEQPKWAILAEVLDEIDRDMYFNPVIRDDSNGTLLIMCTDGAQCRQLREYLQTMRVHPEAEVISDDLQKEAENEPSGAFMMRRKLRQYLNWKRRFAKISASLFQETQNTLDGTANTKSSKSFKGKAPANKRRRIRGGGNTGSGPTRATNGSVLATEDKPLDVAALVAGIKQTEVESAEKEEVVADPLENMEDYYQLYDMQDLVVIHPYDGDMDEHVLEEIKPRYIIMYEPDTSFVRRVEVYRSSHNDRNVRVYFLYYGGSVEEQRYLSSVRREKDAFTKLIKEKSTMSVVMTLDAHGIEDPQEAFLRTINTRIAGGGRLAATAQPPRVVVDVREFRSSLPSLLHGRSMVVVPCTLTVGDYILSPNICVERKSIKDLIHSFKDGRLYHQAESMQQYYKSPMLLIEFDQNKSFTLEPFADLSGSLSSVSSANASSDLQSKLVLLTLAFPRLRIIWSSSPYQTAEIFESLKAQEQEPDPVAAVRIGLDGGQEVGDQIWNREAQDMLRAVPGVTGKNIGGLMVDWRSLRDVSNASIEELEPSVGKESARMIYRFFKKSVFE</t>
  </si>
  <si>
    <t>&gt;933_g</t>
  </si>
  <si>
    <t>MGSIIRGAQRSAGRGRIGIVRQLRGYSEKVGEKPVNPHVGFYKTNAGPIAKVLLMATFVYQLTYWGWVKLEKEEKKREMSAEVTALEKQLAGLTKGKEDAKKA</t>
  </si>
  <si>
    <t>&gt;9408_g</t>
  </si>
  <si>
    <t>MAHDEAIYGPQGLFLWSSFLSQSVGSSFRPSWPPIQALNLHLPELPSVGSRNPRGDPRSISRCGISLARLDLVATTRSRAARSLSSVSSVAQRRFSLPLASPSSAPSSSLSPLHFFIEFLLFTATQQANPPPTRYLHVSSRRWASGRKFHVTVETSWVETVISPELQALNRSWGDNQNETITAAMSAGQLSRHRSVSMSSGQSSKGQGRLVTLAEITQSMPTTEAARDFEPCAATASMFLYAQANSVVCVHHDTLDIERRFSSHKDEIQLLSVDTISEKGAGRLVVSYDAGQTAIVWDCMTGDELARFASYENLTVAAWMRNGNVAFGNSQGNVILFEPTTSEHISARTIDQIPVTALAPAADCRTYAIGFANGSLLIAALQPRFTILHNLTTSRAPSPIVTLAWHASSSRQKSDMLATQTKDGDLRVWSVAKSPVSTDTAKVVRVLKRTENFQPGPNWLGWSKNGRIVQFSEGETCSWDVRTKHVTYETVPTLPHVRGLAIYGPGATLFTLGQDNSLQQFDLNHPPMLVATATHATNLFPPSPPVSIEEQRKQNATAATESVEMSSVPINIDISESDEDHMSPLARIAREMDKLEQEREYPDRTDTQSSASSRSHTSTSSRSSAGSRPQYRKHSSVLSRGLSEGTTMSLGSSLHTSREPSVVSSRDSLSVSSLSTHSHTSHRSQTRGSRLRQEILQSPEDNKVVDLFKFTKSRLSDIPYRHPQVLDNTHLTNDDLRRQMLSTIFGWDGEAEDMIHDEMGRHPLGSPNRVLLAKWLGDIDTDIMATSSESMTSSDWMLLALSGIGGHASQTKVARAYVQRLLEKGDVHTAATIMIGMGDQNDAIEIYVSHKRYMEALILTCVVTPADWQRQAELVRKWGEWAVQHNQQQLAIRCFSCTGSESTEPWVSPTAQAATFSQLQSQSIPEILSPPLSPPGSRGPQRSIAKTSALKLITSFGDKAGKSKFFGHGEEERTPIGGGVTPIAESALSPGGDTAHTAFLRPSNRSAYNTPASARTATPGGFARQRLASIGETPSDVLPPKRLVPATLPTPADSGSDKERNERLTKAHERNISQPDIMQLNSAAYNPISRAATASPMMQKSRQKIVNSLPSPSPESFTMTQREARTRNGSRDRKPDGLQIQWPPMESIITGDYMTSPDPSVASSKARSTSRSVATSNASYSSAGGRSPLVSERSYRSLGTASPVITGRSLDQYISSLESAQHHAEKARRQASRERRDKTPRARSKATAREPSQDRNRGRSGARYIKPAKRSPTSPVPMSPEDLRGLGAVGYGDDLIDYPAADSKRTKEASQSRVKSSRTSSKVRRQSPQPRAAAPSKPSSRVTSRNNSRRPSPDARPITIDTGRGRSKGREGSILRSPSSPLPMSPQAKFYQADDDDDDLKQAHLEQKRFRSRQRSASKPGERRERRERGSSAIRDPSPDRRRRDRSSSRRPGERDTSTTRRERSPAPPTKIERLAHTRSVSEMKMGDLNQIKDERTLKKEQAARELEERRRSLVRRPSAPPIVHPEEISRLSPVSYRPSPSPEFLRASTFPSPKQPHYPTRSQTTSPANPQTSPGHLKESGSSSVQVGLPATPRAMRHPKYDPDGKDVPDVPQIPEKYDSIQPQAFGSLNAITYNDAFDNLGPLPKTTYQAAPRRAPPPRSASAPIPEEPLSPHALPAALPTHPAFQAALPPSSRRRTQDASSIRVTIQSPRKINPGESQPGTLLYETRNSPVYQSTTPGIMSGIDETIEASAQPINPSNDNLTPPPPPPPPAPPILKELQHLAMPPPPPPAPLYRPNNPNTNSIVSGVSQGSGVIEIVMDEDGDKVVNVPNTIIEVPAQVLPQPLPQPAMSRKSSISHNRGRSENDNSISGRFSRAAERLRSASRGKNGSPLLERNKSPQESSPYESVPMRQRGIHERLRPP</t>
  </si>
  <si>
    <t>&gt;2529_g</t>
  </si>
  <si>
    <t>MPATITTTSIEAGKTPLESETTPIAPKELNSCFIYTVDDLLYNRSQTIPEVPLVAYPASSKSPADYVHYTAQDLNRFADHGAEKYASMGLIPRKPWSSKAEVVAILAPSNLDYIACIFALSRLGFAILLLSNRLATEAYLSLLQKTECHQIISSEDLSKSVKAIQLVMRITQYPLLAQNEYDIRAPLTSPSYRQTGSPSSSSRISFIIHSSGSTGVPKPIFQTQAACLSNYSSSFGYRAFLTLPLYHNHGLSSFFRAVHSGKEISLFNAKLPLSGSNLIKAMDAVKPESFHGVPYSLKLLAETDAGIHVLQNCKLVLFGGSSCPDDLGDKLVDAGVYLVGHYGATETGQLMTSFRDHEDKAWNYVRPLPTTLKFIHMVFRSPNIFECVVLDGLPSKVMSNCDDPSNSFNTSDLFSPHPTISNAWKYLGRLDDRVTLVNGEKVLPIAFENQVRENPLVKEAVVFGIGQAFPGLLVIPSDKTKGMDKVQIFELLWPIVKAANAKVESFSDVSKEMVEILDKDTDYPHTDKGTVIRAAFYREFDTLIQSIYNRFEAPAATGPKGGYKFNRQELKDYLLSVFSKQLGFESIGLSSDFFEAGVNSLQAIRARGIIMRELDLSGNVLDQNVIFEHPNILELSGHLYSIRTGEDVAIKDEIEVMKELIQKYSHFSQHVPGLNIIDDETVVLTGATGSLGAHILAQLVAKDNIKVVYALNRASSPEKAKERMLSTLAAKRIDTGTGLDKVICLPSDFSRLDLGLSASVIAKLQRTLTTIIHCAWAVNFNMGVQSFEQQHIKGTFNLLNLCLSVTTPTPAKLFFCSSVSAAAGTPLPATIPETYLTNLSYAQNMGYARSKMVTETIVKAAAEQTGMNARVLRVGQIVGDTQNGLWNSNEAVPLMIRSAVTVGALPALEETPSWLPVDIVATAVLELAGLSNSTTSINEPDEPSVVYHIQNIRLFHWAHDLLPALRDAGLEFETVSQREWIQRLRESDKNPETNPTIKLLDFFEGKYDNDGPGRKELVFSSERTARKSEVIREGYNVIESTLMIILPSAWFLAMVAILSTFLFNHISILLTNPSNSTTSPYSAIPLVVGLGYLAFVALIAQDCFFPAGTANMFKIHSAGPDKEDRKWVGVDTRVVTRRVQI</t>
  </si>
  <si>
    <t>&gt;6664_g</t>
  </si>
  <si>
    <t>MSRWFRGAAAQAPMNAEEEDQYLRDVEHALLKLLNDDIEEADRILKQQDSSYHHLGRGISSFIASMLGVEKELLREAATVLQDAENKTWADMKKAQREPTAFQSAIYPPGTEYQLCYAISQLTSAICAILSGSIIEAIKGFRKLRQAYLTLDGIMQIEARYLKHRITPGKKSLDSTKISLASSHRKSGPTAPVPLGNGSLSKPNPEGPFDEKSSAELADHPRQSIGSVGSGMLHLEIDNDGELSPVVTRQDSKLLDVDPASVGITNHTDIFIHSGTRLCYGVLLVVFSMVENPIFNKILYIVGFKGNRERGTRYLWQATRFNNLNSAIAGIALLGYYNGLVGFCEILPTDADADNDLAGYPRAKCMTLLTEMRKRYPESRFWKMEEARMHSYNRNLSAAVKILAENSNSNMKQIATINMFEMALASMFLHDYELCARSWIQCSELSQWSPALYAYLTGVAYLELYRNTRKTDPKAAKKHREKAKSYIKKGPPLAGRQKVMARDLPFDLYIVRKVKKWEERSKAWNVDIIDAIGVSPLAEMIHFWGGPKKQNPEELRKSIELLDWARTENPDRFKVDLDETAIQAVLKASFLRNLGSLDEASEILKTQVLNHERHEFKGPLKDDWTLPSAHYEMACLAWAEKDLAGQDHHAKVLDCEQWLQKCRGWEAFVLDSRMSVRVSTSLLTVKRHRKIMGI</t>
  </si>
  <si>
    <t>&gt;5459_g</t>
  </si>
  <si>
    <t>MSLSRPTASIPITPMLQLAEAREKEDDWTGLTDAASRRRRQTRLNTRAYRRRKALKSKSSPVSVSTSETELSKVETEIPCWVEDQQSISTFPASVARTFHSTRKPLIPSHPVTPGPQAIGRIIFPLSSDHLITLVQFNALRAGIVNRLLVSDYLQLSPPTAECTSSAIRIFPPDPAPISIPPAFHPTLIQRTIPHEQWIDVIPHPGWRDNLILAAGTFDEDDLWSDTIGGLFEGFPASEIEHRGVIVWSPPWHCSGWELSEGFYRKWGWSIRGCDDLLEATNKWRRTRGENPFSPLLLKE</t>
  </si>
  <si>
    <t>&gt;5887_g</t>
  </si>
  <si>
    <t>MKERLLFLFIGLPILFTVLPALLCLFLMRKYGKNWWKWATEEEKQQPIQDIEKQIALVGGDQSERGSSEALMNKTGKEDLRAEGEEALGEDAPVKLTFLQQVHAAGYR</t>
  </si>
  <si>
    <t>&gt;1726_g</t>
  </si>
  <si>
    <t>MSGSDDNGSPGASEKPEVGGQSEHLNIKVTDNNNEVFFKIKRTTALKKLMDAFCERQGKAPTSVRFLFDGSRVQPTDSPETLDMADGDTLEVHQEQIGGAM</t>
  </si>
  <si>
    <t>&gt;10165_g</t>
  </si>
  <si>
    <t>MAFQQSDFYQLEEMGRSRSASAPPCVQLTPFKKRLAIRDLPKEIVLLVFEVFHVRKDMVSATCFGLSSRAFYPILKSYFKRPISLGIVNCAVILRSDSGVANCHLPRLGHLLDGFMGPKYRGRTKKGWLYLNREVYGDEMGSEEWALERRESDYGHMIWYERDDSRPKHDDDAWIMVCLLPNPFNMGESWYPEARKRIEAYDFESWDVRARQWDLEEAVKKSHIWWWIGEEKFWVAWMEWTAMAGF</t>
  </si>
  <si>
    <t>&gt;6194_g</t>
  </si>
  <si>
    <t>MRLLELQIWLWTSCVVVAQSTQGIIDLVARRMPNHVDAFEFELTENEKLPIGSSSKLVNDDYLVFSTTEGKIHVEGNSLSALASGLHQYLADVAHVDIWWFIGSQLNINLTFPVLATPLKGSSIVPWRYHLNTVTFSYTSAFWNWDDWELELDWMALHGINLALAWVGFEKTLLDVYREIKMTDSEILSYFSGPAFQAWNRFGNIQRSWGGELPMEWINDQFELQKKITKRMGDLGMTPVLPCFTGFVPSAIARVLPNATVVNGSNWDNAWPTKYSNVTFLEPNDPNFAILQKSFISKQAAAYGNITHIYTLDQFNENDPYSGDLGTLQNISANTWQSLKSSDPEAIWMMQGWLFYEQSSFWTDDRIEAYLGGVEKASDMIIIDLYSESAPQWQRTNSYFGKPWLWCQLHAFGGNMGLYGQIENITINPIEALATSSSLVGFGHTMEDQKGNEIIYDLLLDQAWSASPIDTKAYFSNWASRRYSGNGEIPQEIYSAWDILGSTVFNSTNSTFITAPKSILELSPDISGLLTNPFTILSYNPTDLVSACNLLFNASKTNPDLWNNLGYAYDITDVTRQVLANNFTDIYASLTSAYSSANVTNSTLSDIGDKLISILSTIDTLLESSLPAFSLSTWLDSAHAATTNATLQAFYDYDARNLITLWGPDGEIDDYASKQWGGLVGGYDKPRWEIFISYLMETPIAGYNVTELNASLRTFEEAWQVAGADGAVFMGTSARAGALKDIIAAVVGIL</t>
  </si>
  <si>
    <t>&gt;6076_g</t>
  </si>
  <si>
    <t>MVTSGVPHTGNDFTGIWMIKDPYRKPDIVLYYAHGGGFSTGSSYFYLEFLLTLQSLLSSHNAFSNPAVLALEYTLIPDSSYPTQPHEAISGYKYLLSFVGNDSSKIVLSGDSAGGTIMLTLLLFLGFQELKGSLARLGLPGMMVLISPWTTLISPDHRETPSDYLSASMLHHYATQYAGPDHSTDESLISPGNCNDITWWKQSAPKNGYYIAYGSEEVFTPEIRSLATLLGKTDAKVEIREEEGGIHAWAVASLFLSKPRAERLKGLQDIVKVISERMGNGETEKS</t>
  </si>
  <si>
    <t>&gt;771_g</t>
  </si>
  <si>
    <t>MASETKFVERNPPKNLASILVRTHADKIKGKVILTTGVSPGGLGAIFLQAIIKAEPRVLILAGRNTVKSDETARLLKAGYPAVEIRVLEINLASLAAVRTAAATVNGWDDIPNIDVLVNNAGVMALDYALTADGYETHFAANHLGHFLFTNLIMDKLLASPAPRVVSVSSDGHRLSPIRFEDYNFHNGDVYNRWKAYGQSKTANILMALSLAKKLGAKSKLTAFSLNPGIVFTNLGTHFDLVKEFSGCLAVDREYGYPCGWQTTYEYFGPDEGIAQHVMAAFDPDIAAHNGSYLTGCHVADPWTDTIHPWARDSIEAEKLWKLSEKLVGQEFNY</t>
  </si>
  <si>
    <t>&gt;5499_g</t>
  </si>
  <si>
    <t>MPLISKSITGLGLLLLAHACYSANEHSALNSTSSASLSTIASSGATLASLPIDISIETIVAVFSICLGLVLGTPELRPIQWRVWAGKIEREGEKGFMSASGQVDKDYVGNPFKLLESRPGFVDIRKQRKDFAAWAETGAREPSKS</t>
  </si>
  <si>
    <t>&gt;3623_g</t>
  </si>
  <si>
    <t>MQIRYILALLTLTSTVLSIPIADSPSEQSLSNLVVRDNEEVDPPAYSSDAAPDASPPAGVESDTTEPTGTKPGSSYILQTQKPSKGQIFFRFWLKKGEGSAVADQNLKPKLEKLKDAKGAKLVLKGTTAAMWSPKTKCYFVVGAVLTKDLPDLKHSLKKFHPVVEEGKFKVSKKLGGSGKEE</t>
  </si>
  <si>
    <t>&gt;10827_g</t>
  </si>
  <si>
    <t>MADATPPQFTLFPELPKELRLAIWEFTLPDPRIVNMIQRPLSKSIRKWEEETGLEWPPSDMLERFHPVAGAQAARALVGITEPAARGVDKKDSAEEVTKKRHIIQEDLLEAMEPTLFIPMKDIPIRGYPRIGSRNPAYALYRKEYRRGYMLGMYTDCHAPDIVNVNREARFVVEERFSKMFETLGGEGKGIWFDPERDWLYLRHDSFGHYFKNQGNRGVVEGVVGFFGVAEEDRKRVRKVAISFDTEDDDEGEEWVVALIRAFPGARELKMVPYHTVGEGDDQSELSFEKIFPVERFVGIYTEVRDGREAEGDMKLERFGALPTEENLKELDELGVEMLGELTERLEAEWGMKELPLENIEHVVSMTGGAKRDLDKAKEIYYRLKGEEQKGREGSKGNSSSMSPQVDPLDDIELMTFELDSDDDADNSGLLEHLEY</t>
  </si>
  <si>
    <t>&gt;1502_g</t>
  </si>
  <si>
    <t>MGEIAWPSLTEKFHTLPSDALEPTLPALSASGKNIVITGGGTGIGAATALRFAQAGASSISILGRRASPLASTKALIQAKVPGAKINTYVADVTQKDSVTTTFKAIHESVGEIHVLVNNAGYLSNLNPIKDADSEDWWLAFEINIRGAFFVTQSFLHFKAEDSVLINVSSAVSHVLFGPNASSYDASKEGAVRFFADVQLENPEVRVVSLHPGTVESDMSHKAGVSNTGDASLPGAMMVWLASPEAAFLKGKYIWANWDVEEMKARAKEIAGSDLLTMQLVGWPFAKKSSDEPK</t>
  </si>
  <si>
    <t>&gt;6355_g</t>
  </si>
  <si>
    <t>MVLKRNVRGGVPSPYPRLLFHGLRSAQLVSSIVVSGIMAYFMYYLRLEHFAIPWTFIVLLIVSLLTLTFLTLTIILYNFTYLSPKFNLLLNGPSSLLWLLGLALLSWSVGMTHVLAKQCTGKIWGGDAEAGVCRDYKALWSMTLLATISTLAALALDYHTYRKSTHRGIYIMPEDDKDARALNELKTARVRSEGYEAPREQSGVGSAAWEEQDIGYHNRYGADEGEGTRGPLESERVDMGYHNRFFRD</t>
  </si>
  <si>
    <t>&gt;9538_g</t>
  </si>
  <si>
    <t>MKFQTLIGAGIIAVACHASPAPQPTLPAVLARDHGHPSSPWINYTTLTGFFLQDDPSTNPSTFDYTSTNFGLINRTYPTDIECDKSWTQWQKFEHYIERLQDTCDCDVQYKLLYMGRHGEGYHNAAETYYGTPAWNCYWSLLDGNGTVTWADAHITPNGVAQAEVANKFWASRIKLQKIPLPQTYYSSPLTRCLQTANITFSGLPLPRNEPFIPTVKELFREGISGHTCDRRGTKTYIHQAFPEYQIEEGFSETDLLWRAGVGEVATDQDIRSRKILDDVFTNDDNTYLSITSHSGEIASILRVLGHQPFSLSTGAVIPVLVRAETIIDTPSPTTTSLPWTTISTCATPPTATA</t>
  </si>
  <si>
    <t>&gt;10512_g</t>
  </si>
  <si>
    <t>MDSTNENSENSVMSHGAASGLPNDGTGVVELDPWLSPFKESLKHRYSKAQDWIKTIDETEGGLEKFSRGTEKFGFNVDKQNNITYREWAPNCKEAFLIGDFNDWNRESYPMKKDPYGVFEVVIPAKDGKPAIAHNSKIKISLITPSGERIERIPAWIKYVTQDLAVSPVYDARFWNPPANEKYVFKHPRPKKPESARVYEAHVGISSPELRVATYKEFTKNMLPRIHHLGYNVIQLMAIMEHAYYASFGYQINSFFAASSRYGPPEDLMELIDTAHGLGIVVLLDVVHSHASKNVLDGLNQFDGSDACYFHAGPKGQHELWDSRLFNYGSHEVLRFLLSNLRFWMDEYMFDGFRFDGVTSMLYTHHGIGTGFSGGYHEYFGPGVDEDGVVYLMLANEMLHQLYPECITIAEDVSGMPALCLSLSLGGVGFDYRLAMAIPDMWIKILKEKQDDEWDMANICFTLTNRRHGEKTIAYCESHDQALVGDKSIMMHLCDAEMYTNMSTLTELTPIIERGMSLHKMIRLLTHSLGGEGYLNFEGNEFGHPEWLDFPRAGNENSFWYARRQFNLPDDHLLRYKFLNEFDAGMQHTEAKYGWLHCPQAYISLKNESDKVIVFERAGLVFVFNFHPTKSYPDYRIGIEQAGTYRVVLSTDSQAYGGFERIDSGTRFFTTPFVWNDRKNFTQVYIPTRTAMVLALESTM</t>
  </si>
  <si>
    <t>&gt;5302_g</t>
  </si>
  <si>
    <t>MESSTTDDDSSANTTKSAAIRASNGELAGWRKAFGWMLGFFQRAQRRPTAKRSPSRGLDNGNRDNKTKTTGPRVEGSRQFKMERISKRKIKRMMRATEQYRSERHALDWVPVPAQYMPEAKYYFMAMATPDDQKSDNQWQTIDQFEELIFKSDAIWKGEVVTVTELHLWVESAVRPSRSLEGRELRVEALGNLEAQKYCRRKSWGVVANQPPQAVGRQKGRWF</t>
  </si>
  <si>
    <t>&gt;2373_g</t>
  </si>
  <si>
    <t>MSGRKKSLLIGINYTGSQNQLNGCHQDVENVAEFLSYRGYSDDPRSQVIMRDDMSDPYYPSGHNMLAAIDWLVSEPGTTNFFHYSGHGGQVQDPTGNHPSGLLDTICPVDFRQNGQLDSDTLHTHLVSRLPPNSTLFVILDCCHSGSALELPFVYRSDDDGNVSLMDNLKTGVRLFAEGEELLSGGFSFDKLAEVKDLYAGATSFFRSFKHMGEEQEGLEEGDYAAYEREHKMVTMFSGCRDDQTSADANIGGVSEGAMSWAFLQTMKRMSNPTYLDALQDTRVNLVQSNYTQVPQLSIGINVDLNQPLIL</t>
  </si>
  <si>
    <t>&gt;4373_g</t>
  </si>
  <si>
    <t>MRGTSPNLSPIDTHLTYRAMTAEAEGDSQSSSSNSPARADDAEESDFYAGNNDSQSSIGVPTFQDMAVSEVVCQAPVDCLPAEVLIAVFAKLASPTDLLSCMLVSKRWSRNCVDLLWHRPAASKWDKYRLICNTLSTPNAYFAYHDFIKRINLASLSDEVSDGSVEPLMNCSRVERLTLTLCRNITDQGLQGLLRNSSHLLALDISGLHEITEVSMFTLADHCKRLQGLNVSQCKKISNESLIAVASNCKNIKRLKLNDCDQVEDNTVMAFAENCRSLLEIDLHHCIQIGDEPVRALFANEKSLRELRLASCELISDMAFLGLPPVHTYEHLRILDLTSCGRLTDRAVEKIIDVAPKLRNLVFAKCRSLTDAAVAAISRLGKNLHYLHLGHCSQITDAAVIKLVLACNRIRYIDLGCCVRLTDDSVKKLATLPKLRRIGLVKCSTITDESVLALATSHRSLERVHLSYCTNLTLNSIITLLNRCLKLTHLSLTGVQAFLRDDLQPYCRDAPPEFNEHQRSVFCVFSGTGVIGLRAHLNSENSLSTPASDDDDQTMTGMTPGGALDLGAGAFPFLPDDDDADGDEDLDDNDAGGISFDNRNS</t>
  </si>
  <si>
    <t>&gt;2377_g</t>
  </si>
  <si>
    <t>MSYPRYGPVENFPSLGATGAQEGVIYGSPESYSRPFPQSYNDHGDLGAGIEMGGGRPILPPRPNQQLQHEESSNTVYSTSSTLFSSTSPDAQPFLQDPMNKLDSVYGANAFVAYQDNTRKQLWHILAASTIRWLITAGLCAAYIISTRIWQFKGAQNENQKRLYNTITTGISIALGLNVASAFKDMALNMRWPILSRRRRNLVELDLILSADSLTKLFRLLFVTRRPLVILCCVIWLLLNLAAQTGIAVLSLTYSFDIDSNGVMLTPGNVSIPDLSHFYPLSATKQHNLTTPDEKYMAHLYGQLTGFFGINEITSTPKNLRPEPGAIYQESWAMLWGDRYTNNTQLWFIDSPSKSLGVSPYSVYTDRSINTTYSCSSTQLEDLTNTTGTHSIEVPGQGKVTFPDITPFASTFFTDASNQCGSRCSIVEALEINGNSTWYYTCNITMSTTQNDPNGYSHISDEMALIATSSIAQSGYTDSNGISVQIYPLDTPFGIPVYGDEYAQGGAIAEHGLAAIAGATLYNYPFKSYYGMAPSQGQVLTMGHPKYFYLIIGLICGIHLVFCVIVAVLSNRVMVGPDGHLSMSLLLRPIADALDGVSGGRENKAFRDAKRQTQVRYEKARNGKWILNMLP</t>
  </si>
  <si>
    <t>&gt;10768_g</t>
  </si>
  <si>
    <t>MASTAYRHLLRSAQIAFQGDLPVLTAARQEARNAFRKNASLREGDPKLALAIAHAEDVSRILKENIVQGIKTDDERYKLRMHEYTERGDNDTVKLPNGQNVVIDGKKCSDR</t>
  </si>
  <si>
    <t>&gt;10161_g</t>
  </si>
  <si>
    <t>MATSTAQRRLLKEYRGLLNNPPEGITAGPVSEDDLLYWEALIQGPEGTPFEGGVFPAELKFPKDYPLAPPSMRFLGEVWHPNVYPSGLVCISILHPPGDDPNHYEHASERWSPIQSVEKILISVMSMLAEPNDESPANVEAAKMWREHREEYEKRVRDGCRRMLGL</t>
  </si>
  <si>
    <t>&gt;3121_g</t>
  </si>
  <si>
    <t>MNPATPNTPISGGKSLGISSHSPLQQQQNQVASPNFESSSRRSSTNSSIPYATSRNNQSRKKQHKNSRRPGLGDLDDMAESNAVRNPNSRRGQTSITHLMNFTLPPRPQDPRNSFRRGSRRATTYGIGSGHHSIDKARYIHANYRFIVRPTGDYKPQAVNSDEHLDWGDVLQILASAASQDASCPICLSHPVAPRMAKCGHIFCLPCLIRYMHSEDGETAPPEKKARWKKCPICWDSVYISDTKPVRFYEGQEGTAPQEGDDVVLRLMMRQPGSTLALPRDGADALSKGEDIPWYFAAEVMDYARIMKGTEEYMMEQYDAESEDLRRQENEDELMFGENPEWTRKAIRSVTEAMDKIKGIGDAPASAKQPAEKKPTREPILFSPPAEEVPEMYLIQQAAKGGVEYPSYPPMSTVAGGQPAQSNGESSKELPAQPKAIPLNSKSKHIRPSHGEAHHPDAPYYFYQALLHYYLAPLDFRILKAAFGNYTSFPSTLLPRVERVSTGHIMDDEMRKRAKYLAHLPYGCEVGFLECNWTDVVVPEVLVPFKEEIEARRKRNREKETREERDRVRAERAEDKARWAAMGKIKPALPHEGLAAGEELHLLDTSLDAQDASPPWPTRRQGSSFASLASPSTSPNAPRTVWGTAMITPASAEPHAHQPQHDDDDGWLQWEPSEAELIAQVEAASLAEGSNATRPSGSSGQGKKKKAKKITLMSTTARRAA</t>
  </si>
  <si>
    <t>&gt;955_g</t>
  </si>
  <si>
    <t>MSGTKTPPESPRVVGLNSESETRSLQDHDIDDEKRAQWWSYIWDYDPGRKHGERKFIQKLDWSLLTILSLGYFIKNLDQTNISNAYISGMQEDLHMNGNQLNLIDVAWTTGYVVGQLPSQLILTKVRPSVWIPSCEVVWTILTFCLAATTSYNQVIVIRFFVGLVESIFYPAAHFLIGSWYKPEELGKRACIFHASSAAAGMFSGYLQAAVYKGLNGVGGKAGWQWLFVMDGAISMPICIAGFFLIPDLPENTRAFYLTEKDATLAKKRMDDVGRAPRKKIGWSILRRVFKRWHVYALTVLYIIFINTSPSSSVVPFSLWLKATGWSVSQRNIIPTGQNAIQLVTTVTFAMLSDYLRNRPFVMSISTFIGFFSNLMLAIWTVPSGLKWFSFFISRAAVPYGPLSMSWANEICGADAEERALVLGIMNAGGYAFNAWLPLLTYPAEEAPRFKKGFVFSTVAFVAQFGITGTVWWLQRREARIKREREERGSEAGSERQQREWLGV</t>
  </si>
  <si>
    <t>&gt;6920_g</t>
  </si>
  <si>
    <t>MSDTYKPTEHGGLKEDGTPDKRVGTGEFAQGKVDPVEAGKQGGQTSGSGGSGGNQTSSSVGSDKGQFAHGKVDPVEAGKKGGSAS</t>
  </si>
  <si>
    <t>&gt;5679_g</t>
  </si>
  <si>
    <t>MSESGSKASGSTYPDPPSYRDVPPSSLTTSLENLIRANHILHYHHVFDAHSHVSVRHPHNLETFIMSGSSVPALVSSLSELVTYNISDAKPVDISTKKGDDSRHERFIHSEIYKRFGDVHCIVHSHSEAVLPFTMNGIDMKPCFHNAAFLGTRVPVYDINPSYSSLDTQDLFVSHQSFGRSLASCFSSPPSKTLFKKNRPPTPQNPLPDYAVVLMANHGFTAVGPSIQDVVYRAVYTHINAKVQLNALMLRGAALESGELVGEFKYLSKEAVKSAKEDYHSHWKLWVKETEACPLYKRSF</t>
  </si>
  <si>
    <t>&gt;2877_g</t>
  </si>
  <si>
    <t>MEGHAWLGAGAVEHGDDGDAEEPQGRGPEEDAGRDGHQAEDIGDDFGVLDVADRAMVGIDLAHGLGDGDEGQPREGRRTDRDEHPGSGIGDREPAGHEATQVRSIHEDGDEHAQALERHARDEDRARELRRLAIPHEGREGAAQHDGEDGQDPRGGHGLDGERPAGEQEEVLAHGEAEGEDGINPEEHAHGDDQPVAAAGDAVRLDVAQDVAHRDPEGREEQRLGGMGEALGHGAREHGEAAEEAAAEGQEEDQVEEEDDVADGLEAAEAMGGFGQQHGDAARRHGAGEPGQREVVDAISKGEIADEGLFLCAKGPSLALQRVRREPPPARRGAGPGARPGGHVDLDSHQIDLGLLVRHVDRFFVVAARTEIEGRHEKVKSR</t>
  </si>
  <si>
    <t>&gt;2786_g</t>
  </si>
  <si>
    <t>MPNMAPRKSRQRHQNNISQSRPIAVLQAPSDYDSEAYYNAPAQTRTRDDINFSVLRRYVPSLEVILTCAPHAQVYTLLDTETGVSWTRADIEGSMFVCQLSHSPTTGARRYCLVILNRKGMENLIIEFAQIADVELQQGEEENKILMLAFDNPAREKKEIIGFFFHCDERPSSEEVCQLVKERWEGVRAAAEAAGVENYGEESLSTIEPNGEQTVPMGRRLSLTELFGQH</t>
  </si>
  <si>
    <t>&gt;2038_g</t>
  </si>
  <si>
    <t>MWGWFGGNAAQKGKDTPKNAILGLRSQLEMLQKRERHLQNQMDEQDAIARKNVSSNKNAARAALRRKKQHEHTLEQTTAQISTLEQQIYSIEAANINRETLAAMERAGKAMQTIHGKLNIDKVDETMEKLREQHALGEEIAQAITSAPIGEPIDETELDDELAELEQEQLDNKMLKTGTVPVSDEIHRLPAVGNSEIAPVHAEEDEEEELRKLQAEMAM</t>
  </si>
  <si>
    <t>&gt;9741_g</t>
  </si>
  <si>
    <t>MAPAKTVTLPIIPLAKDTVLLPGILLRIPVSGSRADIPALLSHVYSRAASKAPDQRLENINVACVPLSSPLLTRLGQKMIAKDEQTPSPQERLDINPSNATKEDLFGYGVAAKVSGVEGRGTGEFSLLVEGVARVQLVKVTKERPFFEADFIYKSDDAISPQDVALQGLFAHLKQLSRELLTLLRLSSILTRNPSASGLTPLLARRLELFIAKKGIQDAGVLADFMANVVEASFEEKLEVLAALDVRDRLEKSIALLQRQVGNIKNNVSITTFTSTIPTNIDLDQMNKMNTQRLRRAGMSGVSAGMGAPGEDDQEPSEVEELKKKFEDAKMSPEAAKVANRELSRLKKMSPAQAEYQVTRNYLETLIEIPWTVTTEDHLGVDTLSRARKQFDDDHYGLEKVKKRLLEYLAVLKLKQSMNEDVDAQVAKAEEEQALEKVEILKSQRMTDKSPILLLVGPPGVGKTSLAKSVATALGRKFHRISLGGVRDEAEIRGHRRTYVAAMPGLIVQGLKKVGVANPVFLLDEIDKVGTSNFQGDPSAAMLEVLDPEQNCTFTDHYVNIPIDLSKVLFIATANSLDTIPPPLLDRMETIYLSGYTTLEKRHIALQHLIPKQIRTNGLGDGQIEFNQDVVSKIIESYTREAGVRNLEREIGSVCRAKAVEYAEAKDSGDAKKYKPQLSVEDIENILGIEKYDEEIAEETSRPGIVTGLVAYSSGGNGSILFIEVADMPGTGSVQLTGKLGDVLKESVEVALSWVKAHAYELGLTHDPTENIMKNRSIHVHCPSGAIPKDGPSAGMAHTIALISLFSGKAVPPTMAMTGEISLRGRVTAVGGIKEKLIGALRAGVKTVLLPAQNRKDVKDLPQEVKDGLEIIHVRHIWEAIRHVWPEAHWPGEENFAGIESRL</t>
  </si>
  <si>
    <t>&gt;4032_g</t>
  </si>
  <si>
    <t>MGAKFWSESEKAYFREQILPLSKYASGEYNPDVGLDFSELAEKMQRDCDAQGISKRQYTEGGLFQHYYQKFSRRAYTRGEADPGMASQATPVAPSIMVSAPATTNRGRSGIMGRGYTLSNYQLDGGVNRTIEPNLAIFHSMRSAARRGRPHRADDYINRWTQTIHSGNIGTKSKDLRDYLFSDDDDEGEDDCKGDDMVLAGEVPMEQNQESKLKRARTFSPDSYHEENGLVPEERPIQAKPPPKKRAIGNSKHISYEDEGFEASQAAEDFANGDSLQNAANASNFSPIVAGVELHSSGHIGEHQPGLLKEDQETSHDNRSHDRRSKGQGQSLFVTPDLEQEDVSCFEDFGAPGPKLVGRSDFLTRGMTSGMVGQEPIQHEPIRGGKNRGGKNRGGIIRGGTGRGRPNQGGPIRGETTRGSMQDPAVFRPPFPPPNHQSSLVPRYSNSLSQPMSGGRGRAAPVRRLHAEDVYQSFYYQHPGMNRDHYQQDDMTTTYVDSVYQNFDDRVMTHGQHLQAVRDRQEQSTPQDLVQLYNMRPTNNNRYRKSVADGQHPQSTPRFLTRAPGGPVNTNSSMSRRDSLELLAGDLPGNASRQGAVRSTFEAAPTSLADNPTQSRSFGSPRFPPAGSAELYDRNFPKNLSAERLSQLLQNTPISQPKLAGSRRSLNTRIPVEDPSLTYTRRATSNLAGRRRQPALARPQVSTIGQPMGDDKSVIDLTASPTITGSTIPSEAIRVDAEKTPPSRPATTARLDKPSPANDTPRSTLMRDIVMGAGLIPSFKPWRPPVEHSETNDAIEPPNSQSREMESQGRLSVNQGDEEHAIKEVVTKETTMKEVVEEIPTKDVNAKEAVSEELAKGLQSSTLDN</t>
  </si>
  <si>
    <t>&gt;1698_g</t>
  </si>
  <si>
    <t>MSTEESGPDQHRNKRAKTDLACDTCRRRKSRCDGRRPACSHCESAGLSCSYRPTATNLETDASVLGRLRLAETRIDILENQLRSVIARPNNDEHPVEEIQENANIPDFHTAAAHKILQYWPRLRVKLTIPETEPLRFMREVDRDEVSLTSVNIQVQREYDILPMLDCVESLFQNTSELPVPLAVLLSVSPSLSNDSISKRLYDARDAGQYTFDLAEGTVEELLIQTLALKYLLPVQDGFRWPSPEACFKLAMETTWKVFAESDAQAISTSFLYVIILLYFFGRPFHALGILQAVGPRIKRFMKLASDDEHVSHQQEIFLNMYYLLESDILTELDGVPMFESIQLMNDQIVVQSADDEPTDRYFQSELLLRTCLNKVLSSLYTVEKAYVHPHDAGPITSRLTRELDNWYQSLPLDMQFIRNTSSFYLSSGVMSASQRDISLRYYECLFVMNRTILYFLIHEDMEKSATLQSTNHRFEPWVLDACRSCTENASLIILTQHAQSISTDPLRYHSWCELQLLIGAYAVLLQAKAAPPLTPLFRDPEEVDHLLDFAETVFERIPYTSLGLQKTLEVLRNIRHNFMLGAPI</t>
  </si>
  <si>
    <t>&gt;1284_g</t>
  </si>
  <si>
    <t>MSTEGAMASQYSVLEELGSGSFGTVYKAIERATGEVVAIKHIDLESSEDDIQEIQQEIAVLSTCASPFVTQYKASFLRGHKLWIVMEYLGGGSCLDLLKPGTFNEGHIAIICRELLLGLEYLHQEGKIHRDIKAANVLLSTTGKVKLADFGVAAQLTNIKSQRNTFVGTPYWMAPEVIQQAGYDYKADIWSLGITALELIHGEPPNAAIHPMKVLFHIPKAPAPRLEGSQYSQHFKDFIAQCLVKDCDRRPSAKELLKHKFIRSAGKVEALQELVERKQEYDGGRTRPSHPRFYEETLHTMIPKEDPDEWVFDTVKAPTIASRKSTTKRQKLSVVHANSQNAHAGSGPEEAMKRLDLKDAPLDYSPSPATVRYSTVRHQPSVLAMTSPTKQRPPRSRNSSRANSQKRQSSINVQKRPLQPDLNFGNSASTVRLFRRVSDNSTLAQVSPNGDSNESGSTGRDENRPPMTETVSKEAVLGRRMYNKVMDPTFQEMHAQTGNQAKREALSRLADAWSALDAVDPEGEYQLLKLVVERMQSDGKLSAMLSPVKGGFSHDGTPQASPTKPGATAKFSLAQNNPHLRSHRKRQSSLMPEEGDQREKLQNLPGVVIPGMEHTKQLADVLYGRWTHGLRARWPAV</t>
  </si>
  <si>
    <t>&gt;1136_g</t>
  </si>
  <si>
    <t>MASARKYPQFLLLGDSIVEFGYSLAAGLSKHCGRRLDVINHGLSGYTTAQELVVLEDLIPSPSCAKVDYLLVLFGANDATLPDCPSGQHVPIEKFRENLKKIITHPSIGAHSPTILLVTPPPLNEVALQVDDASKGYPNPTRRQIVTAQYAQAVRDIAEEFSDKNVVLIDFWDAMMKVGASLTPGFVEGGALLGTSGLEESEGLHQLLKDALHPTDAGYKVLLDIVTPHVGKGWAQEPSDDPSWIFPHWSIAPRINQ</t>
  </si>
  <si>
    <t>&gt;6113_g</t>
  </si>
  <si>
    <t>MVLHIFTFALFLVSTASSAAPSTTSSFWNSPELLCETFQIPVNTSTGTCTEANTQPQWDASTSTCYCESYGTTPACTNVVCIAEQHPVYNSTLGYCVCEYYNGLGRRGTYPGTLSIAKPASITPSAAPATTSITWPDDVLCETGQIPTNTTCGAHTEPWWDPSTSTCYCTEVGTTPACNHVVCIPEQHPVYNATLGYCTCVDY</t>
  </si>
  <si>
    <t>&gt;7773_g</t>
  </si>
  <si>
    <t>MAPEMCEVSHAMPKTSSGTTLTAPPQMVDDPPPPYTSSSLTTNPGFCEAAFRERLSNRVSGGGMPGAQYFEPCKTCSFICDDLIPRAYKTDWKEWVDPSVNFRWESHIPAQEVLGGIAGELLSCWICWEYDEVWVKPMVADDWYMHMKKHFKDDGYRICKGKTGAMQRRRNCGVKHCPKIHS</t>
  </si>
  <si>
    <t>&gt;3904_g</t>
  </si>
  <si>
    <t>MPFLSRRYLLPGSIAFVTLWLWLSLDREHLPNNVDIWNVYNNGPQSLENDVFDFPPVDNVDIKTMCDNSPWNSSLVFTCDNNHGGIGHVRNSILNCVRYAISAGGALVLPRIALRDEEEKEGLGHEQQHVDKRHGPGRKGMDFMFDQNHFVQSLRTSCPDLDLIRHIDETTSNRRRGLSPESLFENISTSGIYPPHEFPDRLASWIEKYIANEPQNEPIIIDLEQSFLQYPTHSDGHGVAHHFGNILKFRADVRYLATTTLKKIAEWYDTDWNISDPIIQPSFFGAHLMTETPLMDKRHASDILYTHFQSQASAYLEQAQFLKIPIMYVGSGNVPEVQRLGLQAEQYNVAVTHKEDLLKGKDLEQLERLTWDQRALVDYLVLLKGQHFAGVGHSTFSWNVAKKRHEAANHVKGSLEGEMWEDSQSTLYGVRESYVESSGCMWS</t>
  </si>
  <si>
    <t>&gt;18605_g</t>
  </si>
  <si>
    <t>MAALQQDVDRIEANEHDDSGIDVLGVDLSPIQPNFLPPNLVFEIDDLEEPWLYREKFDFIHCRMMTGSFRDWPKFFKQAFSFLTPDGYLELSDSIFELHCDDDTLKPDSALAKWCEMLLDASIKAGAPINSAHIYKEEMEKAGFVNTVERKDVWPGGTWPKDSRLKELGHWNRTNMLDGLEAFTLGLFTRQLGWSPEAVQVFIVDVRKQMKDPKIHYYINTIYGQKPE</t>
  </si>
  <si>
    <t>&gt;5011_g</t>
  </si>
  <si>
    <t>MSLKHEHTLNPISALEFYHVDSGALLVLAGEGSYLKVFEAETSKLLCQCKVFHSQTIHGIAVRENVDHEDGLQVAIWGGSCLTLLKKSQLQKVLNENVGSIIDSAVLASDWILDGAISPYGDSCVLVTAHNTVLQARLLEQEVILKTLDSPSRSILYSAHIIWESTSDVLVAAGTVFGEIIVWQCSLFEEINSQPLFIFKGHEGSIFGVNISPLITYLDGSVNRLLASCSDDRTIRVWDLKKDSTDALNVDGLDVPRETGFSEESSRDISTSTTRSLATVMGHASRIWRVKFLVKPLKGAPPLINIISFGEDSTTQQWELNLGHVRNQTETVLNRLSETTTTLINKHIFSFHTGKHIWSAACLQPDETQAIIATGGADGKISLYNIKTSGRNECAANSGSLEDRGPDNTQDVTLKSSSWFSSFDLDDILDQLPDLADYKEGFDDQQTESTIPPKQKTKKVRKDAFNRYSFVSENIFLATTNFGRVLLGEIKDNNIKWQELSLSPSSETRPLKSYSVLKGFPGSGVTILAGTSGTIYGFELGSTLFEIGCVESKVADILTIHDSEEGAFSFLATTLASQTAALFTIKKPFSHTRQHSHASYTLPDRFVVTSAGKSNQLLILGSRNGSIAVYDPQVPQAPLTVWEELAATRDAITTILPLPTHLPSADSKTSLFLTTSRDGQYSIFCLNLAAQTNINFISASLHPIHHGTPPFGPMIENGWFQENDLILSGFKSKNFVVWNETKGYEISSIECGGAHRSYSYSPFNAGQANGHFVYTKASKLYIHTQRKPSHAILKHGGHGREIKACAVSPDGDLMATGAEDTAIRIWRYKTSESTSALENGFVNQAVVMKHTTGIQHLQFHGSKYLFSSGGNEEFFIWALQSIPGFGIGAVCEASCPDQSPDQDLRVMRFDVSDEPGETGRLIISLAYSDSTIRVYTYSKRDGFGLVGTGRYTSSCLTQIRHLQVSAERLCLLTAGTDGRIVLWNLELAPSSSATEDESIAQKGGNKLEFLSRTTVHQNTIKALDIQILNDCIVVVTGGDDNAIGVTIYPSIDPLTRSTRASVFRFAKAHAAAITGLCLRGVYKDDDGDRIRVVSSGNDQRVKGWGIGVRRMGDRGGGGFGVEIETVGDAWSSVADVGDLAAFGGGKVVVVGNGMEVWRDGAVGM</t>
  </si>
  <si>
    <t>&gt;7660_g</t>
  </si>
  <si>
    <t>MNVVQRLNRLRALTRSITTRSLPIASLSSLEVNKGLATPVLNQNRSVPKQTARNLSSGLTSSTLHPALASIYKPGGVLKQGNRATRLHRLYDPQLPDWGPWGVSIALSTAKVGSKQFVMTLDNCRCEQCVNQDTMQRAFDSFSIPIDIIPQEVVTSTDGLQVKWPNEHVSIYKWNWLLKHAAYPASYLKPVSDIPKEKLQKQFLWTREIKSNPPTVEYADVMRNDQGVGEWLEKLRIYGFCYVDGCPVSPEATKELLERIAFIRETHYGGFYDFTADLTMKDTAYTNLALPAHTDTTYFTDPAGLQMFHLLSHTEGNGGASLLVDGFHAAKKLQRLFPKAYDVLATTAIPAHASGNAGITITPARKFPVLNCYPTPNELMQVRWNNDDRGVLPLKQTKTWNMEWYKAAAKWNSILKSDDLQYWAQLEPGRPLIFDNWRVLHGRSAFTGKRRICGGYTNHDDYISRWRNTNFSKEEVLGQIL</t>
  </si>
  <si>
    <t>&gt;8130_g</t>
  </si>
  <si>
    <t>MSTPPGPSGGKLNAVAKAFSHIDLDGHDLPPSPAPSSPRGGRKYALATELVFTESKDQYGASSMPIYQSATFKQHSAHGDGEYDYTRSGNPTRTHLERHLAKIMNAARALVVGSGMGALDVITRILRPGDEVITGDDLYGGTNRLLTYMALNHGIIVHHVDTTEPERVKQVISDKTAMVLIETPTNPLIKIVNIPEIAKIVHAMNEKALVVVDNTMLSPMLSNPLDLGADIVYESGTKYLSGHHDIMAGVLAFNDPAIGDKMYFTINSTGCGLAPNDAFLLMRGIKTLAIRMEKQQANAQRIAEFLEDHGFRVRYPGLKSHPQYDLHWSMARGAGAVLSFETGDVALSERIVEAARLWGISVSFGCVNSLISMPCQMSHASIDPKTRKERHLPEDIIRLCVGIEDVDDLIDDLSRALVQAGAVTVTLDGFHATSPAKVLADIAKQESDAASEST</t>
  </si>
  <si>
    <t>&gt;8989_g</t>
  </si>
  <si>
    <t>MSEIKIEAGRTEEMIADGGIEEVDVLIVGAGISGIFAARFWGEVHRSARLVVVEKEGCVGGTWNARRGYESFWTQWTVGTAEYSDQEMERPPEGDVYYEFFKAKHTTRYLEGYVDAHNLREKIRFGTEVKSAVKGEDGKWSVVVEERSSGRRYELKATKLLVASGLTSIPHMLELKGRELFQGKVLHQIDFGSSKVLTDPKVKNVAVMGGGKSSADMAYEAVKAGKSVSWILKATDTTGPAFFVDPKGVGPYKNAFEFGLTRIIGTFTPSFLNGSNWWTRFLHSSRVGVWLMGKFWGFIDGEARKGADYKRECLRGFELLEPHSPVFWENAPGGLLNHSDFFDTIAQNVRIYCGKIESLSQETIRLSNGEEIQSDAVLCGTGWVPSLQFFSEEQCAELGLPHLPNDSKEDLRWTELEAEANKKVLSTFPELASPPPHYLKHAVKTPYRLYRNLVPISESGSKNAGDRSIAFIGHIGVGNYFLTVEAQVMWAMVYLDGKLTLPEKAEQERDVATFVSWCRKRYLSSGLEGNNMTFELLGFVDTLLTDLRLASHKRKGWFKNWFGTVWARDLKGLKKELVEGWGYGESAE</t>
  </si>
  <si>
    <t>&gt;9293_g</t>
  </si>
  <si>
    <t>MGESSGTGEIRLHEVLELVERGNQKERSDGIKGVLHCSPRNVLSDKSYHKIYEIIFKAVLTEKAAFLKPTKATSSKTAVITRLANCADTVRVTIKAGAPKLKVKTVEAVVDHITQTLPTLDGGYCEPLTRHYLKALSALFEHPANVERLKTEVWLSVVDFCLQAIERYLADNETEHGGLSRSSSGLGGSPAPGLALRSTMSNSHSQKREGCLTRPNVDDLFQTLLLLVSNPASPLPERYLSLTSTTMRFLQLQGSNVGQVHQLAFSLLNTVLSYTRVDHCFFSQSVAQKIVPIISRFWQGKAVAKDEMLNSVRDEMLICLITIHPHLERSIRDDITSDTLDQLDKLLDVFRVDYAKRSGRNQLQLDDLDMVDFGSESLDSTPFSLYAFRLKAHNIRSEKNWGILQVIGILERLLSLGYQQINSIANTDNDDADQHPSKRQRTIEYTDRILEPLQSSDEKVRIAWLQALPFVLQEQQLPRDFLVDLLAQLHDYASNKRGNVGSWALLAIANCTYQTAIKEVDSTECMQLWHIGSRSLTFPATCRAAAVLLHAMLANKLVKYHDIGEDVNFMISSVDTSGPSVLCDSSIFLMSHLLSARMVEVPSASLLASQHVIRWLFTSWKPVEKTFSARDSIHVQPQHLTALVRTCLGLNRASIAAFPSLPCGPVALAWHYHLKTWDTIKYELLLDDSNTRKRGLCLSCPKSSKPSDLTDILNTTHFNSACKLSIELLEPKLDEILQEWKSSVIDSSSPPSPETFQSAVYSCLTILTLMPHFVKSSAAQVLKVQRTLTEFSREIVNFVGDTFIKYPNRAQLLYETFLQSIQLCLPQCGSSSLQLLSGEREALLGFFVMAADETNKRQNVSLEAASVLDEDQMDIDDDFAVTRSQARHEGHKTVLPRKTLGLEMWPSTFLHTILGRLIFISAIKNTPDLTDIVPSSFVDYVLSLTDEEILYSRQLLQEIYHSELVFDGNDAQRLVDRIAELLSSDALGRCEVTLGLCLDTLAGLQPLWSKAGDSALGETCSQVHEYFITKLLEQGVASPEIQKGIAALLLLLLRTDRDYGTGEGTSIPSARTSLLKILQTGNTSVKFYLGSQLSQIFDFFILQDHDTLFRDILEVLPASQECIEGISLRLFVLAKFASSWPNLLRRCIYHIFETAGPIPASTKHATRCLEYIASSLNINSARKLFALFAPQVLYTYLEKEEIANIPYRVFGFSSLREFAEEAREEATALMLMRGQEDGIDQTATILEIEPVDLLKSSFAKVMAYTIAYDLEKGSSKGATPQFSGEARVKRRIGAEVFFECINIHFTDVVSVLFNLIDSGLHVEKQFEKEGLKDAAIIMKEIKSYGWSDAKIPPNQQPLFRAKSLMGQIHHLCSRSQHDVNNLFTPALVTAVARKLFDTINPALGSLHACSVLRKLRILISLAGATATQGYPLEMLLQSLRPLITIAECTDDTIGMTQYLLKNGSVYLLQVPSYVAGFSLAVLGSLRTILNSGKANITQESQHKITLSKAHTFHAWLGQYFGNYNSPTLKSKSSKARFQEIIESALRASSTGNADTGTSESHLLMQLLKDEQLGGDLLSQSSRNLGLKMLCSNFRGPASFRCDILGEDDSSISSAAVVWKSCLGSPSKQYMSWAARVLGRAFAASGHIDKELLLESAMSQITKIPDSDKEIDSQKCVLHLLQDLTLDHDSHTAGLAEVALRAIQTSSDMDVVTACREALEDSLFQASDWAPYHVPPTETKDSTNKTVSLNEMLNADAISTDYWLRDFSIGLAQSAPSEPLLTAIVPILRQVQGFASQVFPFLIHLVLSMAGQGTRPHRKELSKSYMDWFADGKPVHKNNVKMLINSILYLRTQPLFKEKSSADRSYWLDIDYLKASTAAIRCGMFKTALLFVEESCSQPPKSSRRSSAIKGSLDPAEIPSEILLTVFENIDDPDLYYGVQQKATLGTILARFEHEKDGPKSLAFRGAQYDNNIRKRDPSSANDVQSLVKALDVLNQNGLSHSLLQGQQNIGMTPTSLESMFRTARNLEQWDIPVPSTCDNNAAAIYKAFQAVYTATEGATITKAVNEGFEYTMSRLMSEDLSASALHGSLQTLAALVELDEILSSRGSQQFEELLSRFRQRSGWMKTGSFEDINQILSCRGTALNTLNQQPRLQQIIGVKALDTRLVQIHSVLLASSINRAHSAQQESLSLATFMMDLIQPCNEIGLNPEVPIHVEAASSLWDQGEMASSIGMLQALDNPTLMKKQTFVGRSNLLSKIGHQVSVARLEKADKILEKYLEPALKELKGSTRGSEAGEVFHQFATFCDQQLQDPDGLEDLERLQKLSKNKADEVKQYEQLLKSAPSRELNAKYKSYLNKARNWLKLDDEELNRLNASRERFLRQCFENYLLALGASDEHDSNALRFTALWLEHSEKDLANEAVANRLGQVPSRKFAPLMNQLTSRLQENGTAFQQLLFDLVLRICTEHPYHGMYHIYAGANNKPNEKDETALSRRKATKKVSSKLSLSDTVKHIWAAIITTNKHYCLLAGEKDPNYKTGRKIAINKSAYANSLAGVLSRCRIPPNTMSVALSPTLDYSNLPHVIGLEPIMSIASGVSLPKIITLIGSNGIKYKQLVKGGNDDLRQDAIMEQVFEQVSELLKTNRSTRQRNLSIRTYRVLPLTNIAGVIEFVANTIPLHEYLVPAHERYYPKDLKGNQCRQEIGGVQSQSVEARVKKFKSVTDRFHPVMRYFFMEKFKDPDTWFSTRLAYTRSTAAISILGHVLGLGDRHGHNILLDTKSGEVVHIDLGVAFEMGRVLPVPELVPFRLTRDIVDGMGITKTEGVFRRCCEFTLEALRKEVYSIMTILDVLRYDPLYSWSITPVRLAKLQAGQTGQGDDQEVSEVGNGNEKTKVVVNEPGEADRALTVVNKKLSKTLSVTATVNDLINQASDERNLAVLYSGWAAYT</t>
  </si>
  <si>
    <t>&gt;4150_g</t>
  </si>
  <si>
    <t>MASADKKIVVVFGATGVQGGSVTRALLQDPVASQQFQVRAITRDPSKPAAVALVKDGAEVAMADLEDKESLRRALKNVYAVYAVTNWELTMDTVAETRQGNNVADIAKELGVKHLIWSAQPSPSKISNNKITLVRHFESKALVTDHICSLSIPHTFVYVGGYTSLVLSSLTPLSTSSYGLVFPEPANAETKLPLIDVTADLGKFIRGILLNPEKSLNRSFNLATKVYTLAEIVNVLKGAGLHATLQIIDKATFKGALASKGAPEWLQEDLLQVFQFTEEYGLYGGDDDIEEAQKLFLTEPLTSFEDSLKSSDEFAKLLQ</t>
  </si>
  <si>
    <t>&gt;6478_g</t>
  </si>
  <si>
    <t>MDLPSPKSVDLPSLLPFSNHCVGTRCENIQWYEWWIRHQVSEQPEQLFSTISSPDQDTEKHWTKYFGQLWQEIAQYMAGNVDSSIDDIIKHLVQEEMVHSTSVSESHLITKNLVFAIIGWQTMLYQPDIRSCPLVQLAITNQMGLHQGQAHMCLKQGHSSCQKHMHNFLLGFGMLLPPRNFNSLESSEDIKAFSESTTVAVATFNAHFLTSIGSVAVEWVDSLPCHLEFDANTNTLFLFRYPSFCLANYSSQKSTQTDSRTVIHACAAPYPDSKEWATEDEVTQMLQETVMSYRLLFGQNKASRRLFRRLKPFSAIPNEGRDLFLGTLCSRKHPEMTFEHFEREVYDLRRDFPILRSRLTILMSHLASRKPQTWKDLWLDKRDSAQWLTFWAVLIIGGLGILLSLLQAVLQIIQIAKS</t>
  </si>
  <si>
    <t>&gt;8204_g</t>
  </si>
  <si>
    <t>MSQASPQAAAKIGSSPAPTQGRNVKSVDTDFEKSFFDSLTKWNAQHAYPTQHAPNPEPEPVTKLPMSNIVTIREPSFAGCRFIFLSKGYGCMCPADMHLSIALNLPIFHGLAFIYNISNKVGPCEGLRKERGLCYREEAVGLFDECPPREKVKEHDWQDRPDRKMYARHFVVEKSYKCMGNEYRCTLYTRKIPAYWNSQYDNTRANYWKGRNKNVTDWEYDVIVVTRINGKEIPEAKISARIPKPWNENGWLEPKWNDIVRALQDRRIGLLRRHGLQEPLARMQAPHANNAAIQKLGYQPQPAASQDQQVTGTAQGPGKQPVPTGDNLLRRAVMNHSQVQGQQGQSQRSLSSVGPNIPRQALEMDNIQTHGQHSAASNQSLQVGRPAQPIMTDHALKRPLASSRQAQVPPSNTEGILAPVATTNFQQQMVPDSRIPTNSHYPLDQAVMSNVQTHAPGMTTNGQNKGPSNLVASQGNGVGDFCANVGNASWQLQNGHPIVTAGASAQQYADYVAQSSQAVSSGKRLRQSGNTDGDQYDPVKRRRYEQSQLQKHPRPPITPPKPNVISAENAGVVQQAQFTPPTSVSPDAIGCEIVGFEQNLRANSLMDQPQRALGNAAASHSHLSPIQPQATSFMQQSVSAQAPSPGDRGQVPPTNLAHQQMVFPEHQLLYGSVQAQVPNQYVHAQVPNRYSGVKSEIQYMNPYAYPPQAGTQGHIDHRDPRWENVQNGGMGPIGAPRIPDQGTPSNYTPKQLNFMYTIQHLPGYDRQEVLGDYRMQMLIQQQREGMARDREMAQRKTDETHHWIERNRGLQ</t>
  </si>
  <si>
    <t>&gt;1754_g</t>
  </si>
  <si>
    <t>MATSIPTWTVTTPYLDIHCGLGEAPFYSPSTNSLRFVDIKKKRLHTVSLTDGPSSLKTLQLDMPIGVTADIEGVDPEKKILIAGKSGIYVLDRETGKYVLLKRFYESEENDERLRSNDGAVDPHGRFWIGTMSDFWVRDGNPEAEGSLLRFNSDLSTHIIRHPVTIPNGLGWSRDHKTLYFTHSTERRIIAFDYCDETGDVTNERTFWQHDGAGDPDGFAMDEEGHLWQAIYGEGRVLRISPEGKIAGEIKYPTMCMTCPVFVGTELWITSGTSEDNDPVESKKYGGAVFKVDVGIRGLKDFKFKLEKGIPDL</t>
  </si>
  <si>
    <t>&gt;10067_g</t>
  </si>
  <si>
    <t>MSSNGSSTDGLANPSRVPQMYAGSIVPPIISTVFVLGRLYTRKFLTHSWGHDDTFITIAWFLSLGLCVTNAMFPSYGSGHHYQFQAFDGIVPTLKLAFVARLIYQIILTLTKIGICFFYLRVFPDRTSKIFVWSLMAFVVVTGLGTELLFIFGCNPVSSWWTLTRDGCMATNPDVIATAVVNVVADLALMAFAIPRVLPLKMHIRQKISLLIVINLGILVVAAAIVRAYLVVHYANNIDISWVGSNFTTWTAVETSTGLFCASAPTIRPLLRKIAPGFLSSLSKTYATQSGGQSGAKSKYGTGSQFAKRRPNEAFELHSQNGEDFGGTTPQASNTNSFWAGKNGDTSDDDESSERGVLSAQRVNGEKNITKTVRITVQKNGSEESIPGYGRV</t>
  </si>
  <si>
    <t>&gt;465_g</t>
  </si>
  <si>
    <t>MGKPRKDIRCLPVSGSDIESAPAVVETGVVKHLPTERSRASDQRHTGLDVAIHSCDGDTTGLRAKNDPGPVPKCAPPEFKMEIMIEEDLEGGAGTPTDNLLSGERRG</t>
  </si>
  <si>
    <t>&gt;10658_g</t>
  </si>
  <si>
    <t>MSSKSEVPPGLSNFIRLNPAVWFLEPSSPTVPSDPDLILLVGWMDATSRHISKYTAGYTALYPTSRILTITTTGYDFVFRTQASNEARIAPALEILYGLPKETKLLLHFFSNGGATTTAFVAKAYKEKTGRVLPVKGVVLDSNPGKAIYGATVKAFSVALPKNIVVRCIGVFVWSVLLFLYLGQCRVRGKPDIIERARREVNDKGLMEIKAPRVYVYSETDPMVDRRFVEEHGEDAQKLGYKIDREKFVGSGHCGHMLLDGERYWKIIQRLWSMVDLD</t>
  </si>
  <si>
    <t>&gt;8794_g</t>
  </si>
  <si>
    <t>MDGKRQGRAWYHWYAKDDSPEEKKLILKLDLLIIPYAVVAYWIKYIDQSNLNNAYVSGLQEELHFNKDQLVDVNAMYIAGAVIGQLPFTFLFPMFPMNYTIPALEAGWGIFTLLQYRAQGFSELMAYRFFVGIFEAAFFPGVHYVLGAWYRGDELGRRGGVFYVGQMLGTLTAGLIQSGASAHLDGVRGMSGWRWMFIISALMTIPVAIAGVFVWPGTPARPNKLFLTDADLELAVRRLKDVKADTEEKFKQTRIELLKHIVKDWKIYILSFWAILFWNSGSSGSGGYLLWLKSLHRYSTPEVNQLGTTAPALGILYVLFVNFSSDLLWGPSGAIAFAHVWNFVAMVILAVWNVPEAAKWFAFNSTYTTVAMSSVLYGWVNHISRHDAAERSVVLVFVNLVAQSTTAWTSVLVFKTSEGPRFLKGWTFCGICSFLLVVFTYAVVGPLARREEKKFESEGRSVEDTVGIEELGSERDSEMGTKVVSVSAQKAA</t>
  </si>
  <si>
    <t>&gt;10570_g</t>
  </si>
  <si>
    <t>MAFKRQSEDEISGSSSKRMCRRSLSDTTNDETLNSIEQYEAQFQNTTTLATNIETFSHTHDSNSLPSSDPSDNSTYSGDIDLLDDLDVDLDDLMPISPDDIESAIDEASFAPSWIENVYGHHDIAQTPSLNTQQAQPSEQLPEVANPPTHAIKIVLEEPITSQIQIGHAMAASILNDPGAAFISRFSTSIADLIPVLYLIAILDDLELIILNHVDNTSSISVIEETNETTAMATNDDDEDLSGLDVDMDDLEPIDDEEMELIQQDIYGSLLNPNSHELEEFQGDEL</t>
  </si>
  <si>
    <t>&gt;6299_g</t>
  </si>
  <si>
    <t>MRKIQACRQCRDTKRKCHFELGQQACASCSERGLLCSKTPPGPHILRSASPHRFPNDAYISASELVVDMPASTIINLVKNYLTCVHDKPHSLFHLPSLWESIHCRSISTKLLYSICALGCRISSDENMRLLEPRLSATAKRLFQLTLADVSLESIQTCILIANICGVESDSSSEALYFGIATRMAYMMFLNITDVSERMGLSRQILDLTDVPRLPIDEYVFQQMECMQQEAPELCQPGLWAYMILLADIFGPVQDLIVVLFRTIYQRTSLIPKSPLLRAVLRRGKISFLALSSSILKTLIGIEL</t>
  </si>
  <si>
    <t>&gt;2864_g</t>
  </si>
  <si>
    <t>MERRKSSTPHYQTFPTPPPKDRGRPPMSPTSSLGHDGSFSVSNRPGNISPPSSPLPKKQLAILAVIALAEQTAFNSISPYLPEMTSTFSEVDASHIGLYVGIIASSFALAQFATNFFWGWLSDHVGRKPVIMLGTILTAACFVAFGFCKTLWQAIVVQALMGLVNGNQGVVSTCLGEITDRSNQSRAFVYLPVIYGIGGITGPALGGLLVFPEIPFSKGKPNPYPYLAPNLFSAAVLLIDLILTGIFLEECLEQAKVLPPLKKRISALFSWMWQFASGATNPTYLRHHFKRSLRTEVVRSIDDSDDETQSDEDETQSLLSMPDVFASNNHHLTRKEVFNRNTIILLSTYLVFQLSNISFNSLYPIFASSPAPTGRGLSPEEIGLSLSFAGIVTIVFQVGIFGKLKEKMGNKRTYRVGLLLFFLSMMMMPWVGYSNSPAPFGWGSGTLWLWMEMGFVLLIKTVAAVGGLTSALLLITNSAPNHSVLGTLNGLAQTLSAAGRALGPFLSGGLFSIGTGIHPKGEALPWGIFGGIAFLGWIASFGIRGDELESAEWDEENGYLSSEDEDSED</t>
  </si>
  <si>
    <t>&gt;8093_g</t>
  </si>
  <si>
    <t>MASAAPSLDLLSASAEDPPKLGTLHDGNSHFQTPSIQEEQLVAPDQFDPKWQTDKIEIWAYYAYYIGNNGLTLFNFAPTAFQNLLYQAAGDGTTLSFAGRDRTINSIVLLSNGISFAVQIVVFLFLGSFAVIAYQTTLTFWTAAFPGLARNTPTLRRKAEEYQAGECTRVEYDYADTLKRSELCNMAFYIQSLGEIIILAIIVGILFSLHVDASTANNNWGLSVLIAFATGAWVLLAIPWFIKEKRRAGQEVPYNMNIITVGFWQLYRALRQIWHLRQSLIYLIGYFLLGDSLNTTVTVISTLQNSIVAYNTLELTYLLVVGIAAQALGIYSFWWAQQRWSLSTKTMFNIVAFSIIILDFWGMIGIWTQKFGFHHVWEVWMYQVFYGFFVCPWYSYSQIMISEVTPRGREFLFFSLFSIIGKTSSFIGPLVSSAIIDASPSGNNSTPFYFLTGLSAASFLMLALFVDLGKSRSEQETFLKAEEEMKRNLGKNSTLSEEIGGDGFDGRKDEV</t>
  </si>
  <si>
    <t>&gt;4065_g</t>
  </si>
  <si>
    <t>MDQTLEDLHSILDVPKDQHLPFRLHNPSFRDFILNSDRCKNPNLWVDEKRAHKTLADSYIQLMSNSLKQDICNLNTPSVLVYDVPSSQVELSLPPEVHYMQKVSGGINNVASLESITDGCDCPRLSEFIYDTKRFILYNRSIVEQAPLQTYLSALVFTPAMSIVMKQFKDCVPRWMTRLPEVESNWSALLQTLEGHRNRDTSLRATPQAPKNHSSRISNIAFSPDGKLLALASSDNTIKLWDISSRTVLQTLNGHLNTVKFIIFSSDGNRLVSSSLDDTVKLWDIGLGTTPRTFDVYSAGVREVAFSSDSKLLASILGTSTIKLWDVSLGAVLRTFQKCHRMVAAIALSPD</t>
  </si>
  <si>
    <t>&gt;7887_g</t>
  </si>
  <si>
    <t>MAQVITNSGHDDMIHDAVLDYYGRRLATCSSDKTVKIFEVEGETHRLTETLKGHEGAVWSVSWAHPKYGNILASAGYDGKVFIWREQNSTWTKVFDFALHTASVNIISWSPHESGCLLACASSDGNVSVLEFKDNSMDHKIFPAHGIGVNSVSWAPSTSPGSLVSAAGGQGGVRRFVTGGSDNLLKIWSFDAASQTYKQEGNPLTGHTDWVRDVAWSPTVLQKSYIASASQDKTVRIWTSDPSQPGVWNVKVLEFPVVLWRVSWSLSGNVLAVSAGDNKVSLWKENLRGEWECVKTIEE</t>
  </si>
  <si>
    <t>&gt;4839_g</t>
  </si>
  <si>
    <t>MRCQFLPLLAILPFSSSIAITKPVWNTLEQWDSKLKERNVPQHTSPRPSVSCFPKKPSKPQPPSPPREKVCYVRSHNDSITDDSEYILSALHSCNNGGHVVFKEGLKYTIGTALDLTFLNHIDIDVQSYIHFSNDTTYWQTNSFKFIFQNVTSFFKLGGNDVNIYGGGTIDGNGQIWYDLYAKDIYTLRPVLIGIDGLHNSVLSNLVLRYSPEYYHFIANSTNVIFDNINIAGASKSANIAKNTDGWDTYRSSDIVIQNSVIVNGDDCVSFKPNSTNILVQNLQCTGSHGISVGSLGQYVGEYDIVKDVYVYNVSLHNASDGARIKVWPNSPTALSGDLQGGGGSGMVNNITYDTIFVDNVDYAIEVDQCYGQSNLTLCLLYPSPLTITDILFKNFYGKTSTKYQPEIGTFACSSSTVCNNIVAENINVLSPNGTDTAYCQNVDETVLDVVCSTVWKGFN</t>
  </si>
  <si>
    <t>&gt;4896_g</t>
  </si>
  <si>
    <t>MATKKSKAAPTDDELNQLLEGIGEEDAHPQAPPKRSSKSTKVTASQSEQDLLAELDQLENLGAQQPPSRPHTPRIPAVKRTATATPPPTSSRTSEEKVSGARKSGDSTRSFHTSFTPSATSSEPQEADLKTPTARPAETPVQASGGWWGGIFATASAAVKTAEAAVKEIQQNEEAKRWAEQVKGNVGALRGLGGELRSRAIPTFTNIIHTLAPPISAHERLQIHITHDFIGYPSLDPLIYSTFSRVMAQVEGGDLMVIQRGHESTARRNSEAGYTGGSGGWSDGPWWRQSNETRDLGAVKGLVEGTKLVRVSAEAYANEFLGSHGGLELAAQRATENLSESNPVRSSDIFLAVQAISHEAPEELFQGSAKEKEETNAVEQEEEPDELISFAIYLHDPVHSITFYTVSQSVPAKWIRWLDAASTLTPASSTSPTFQKEKGGFFSRDEEEYVNPNMPEEIAEIIDSGGVDPREWVAEWVEEILGLGVGVVAQRYVARRMGVGEGGIGRGKARMEEVLGDGGGEAARAGLI</t>
  </si>
  <si>
    <t>&gt;2910_g</t>
  </si>
  <si>
    <t>MKFAKELEHDLVPEWRIKYLDYKAGKKHIKAVLRATNRLNATPRAPARPELFPQQSRSLYGATSPVKPRHNGRTDIRHPGVYDGPSESLRSSPAPLGADSRPDSQDSEVDPYEGRKKTPPMPIPMHKQAEAEDDGTKYGSFIPTPPSKRRSFPFELPGPALTTSDSIQNEGRGSITPMSNGISDETIRPSAVRSRSLAVPASAYEVGPNTAPPHRKSTFASLRERLPQNKDMRPFVRRMLSVGQPYVSNGTPRTDMDMVVVDQVRQKQADFFRWMDKELEKVESFYKYKEDEAGARLRILREQLHEMRNRRIDEIALAHHDKHVRKEEERKLFELGGRQNGLSKKDDDYRPDSRDRLEAWLDPLQRVIGHTKAKVLRPRVGTNSKALQNMTYSPEIIRQVQAPYPDNRRDYVRRARYADDVPYHTAKRKLKLALQEFYRGMELLKSYALLNRTAFRKINKKYDKVVSAHPPLRYMSEKVNKSWFVQSDVLDGHMHAVEDLYARYFERGNHKLATGKLRSLSGRPADQSASAFRNGILIGTGAVFSIQGIIYGEELLHDPDPTVALQTSYLLQIYAGYFLGLYLFSLFCLDCHIWTRNKINYQFVFEFDTRHNLDWRQLSEFPSVLILVWGIFVWINFSRYAPPDMFIYFPVLLIFVTALLIFFPARILFYRSRKWFAYSHWRLLLAGLYPVEFRDFFLGDMYCSLTYFTSNIELFFCLYAHYWSNPAQCNSTHSRLMGFFSTLPGIWRALQCLRRYHDTRNIFPHLVNCGKYTATIMYYSSLSIYRINQTHSMLALFITFAAINAVYTSIWDILMDWSLLQPNCSKRLLRDVRGYKNPLWYYLAMFLDPILRFNWIFYAIYTTDLGHSSIVSFLVAFSEVTRRGIWVIFRVENEHCANVARFKASRDVPLPYALTSESDEDATRRPSQEGGEESEPDSPTATSPALSRAHTRDNAQLEAQISHTDSNPLRRRRSERSGTFTGMGRAFTKVLADAHTQDFEKKRKSGDGEDRKGMLGGEVDESSDEGSDGEDVTDREEREGEERSRKDMDEVEGLRRGADRGEGSEGSSS</t>
  </si>
  <si>
    <t>&gt;2871_g</t>
  </si>
  <si>
    <t>MSRQRYDQVPQHDADSPIVLSPINHPAYTPYPPASILSSRASISSQHQTQFTPPSIPDSPPPSFHTHSSPGTPRPTPSTTAPSIAPPQSHRSFAAELWGVAPSTVTGDDTEVGGTSNDALATIAGLKQRVEWLEESIGRLLLERENEQKSGPTSDNDRPSRDNCCVSFTDASPDLESALTSGRGSNCCVSYNGRNLNPKAAARKQCMISVLLILFVMLVFFVICGSIVLVAATGGGGRGPPKGSFTASTVGGGEIRAGSR</t>
  </si>
  <si>
    <t>&gt;9129_g</t>
  </si>
  <si>
    <t>MKSPYQITEPHPTARNYIHSGRGGIGNTFKAPPTTDGANARGPASLFEAGLPQSSGKFSSGRGGAGNIREHSEKAIFSFDEELQRQSTRDQKMKDGAWHVGRGGAGNWSSPQASKRKNSTSSSGSDSSARSGFFSRLSSSLERR</t>
  </si>
  <si>
    <t>&gt;161_g</t>
  </si>
  <si>
    <t>MDHQTPQLPLLAIQNATLVWDLSNVQRIFTEVPVQVLDSLTANMFAQLERLYGLGELSPLVSLAFELDRPILMFFERNRALPFPPEQLLQLQPILSRLIDEVRMREGAVSLPLPLDGPLLEPFDAIVSQGFFIIRIINREDDVQRLPPSPGVVPRYVAEELVTLVPIEEVGEDPADRRCAICYVVYGEGDDHDVEAPERLPCGHVFGSRCVLDWLVEHSNCPVCRAKFNGHLEM</t>
  </si>
  <si>
    <t>&gt;8201_g</t>
  </si>
  <si>
    <t>MLTVKGDLHDAYIQPELYKTPPFTVEAPDYKPVPGETIPRRHPKSAKELADLPAEGIATLYDVLLRSGRDFGGRDAFGTRPLIKMHYEVKKIKKIVGGKEELVDKKWTYFEMGDYVYTTYNQYVDLAVQIGAGLRKLGLKKDDRIHIFAATSMYWLATSHAAATQSMPIVTSYAALGEDGLQVSLMQTNAKIIIVDPDLILRLIHPLYKAPDVKFVAYTTQDNIRQSDIDMLKTAHPGLTILSLEELRQMGEDNPVDAVPPKPEDLCCIMYTSGTTGPPKGVILSHRNVCASISGIQTVLEDYIGYKDNVLAYLPLAHSFEFAFEHAVFSWGLRIGYGNPRTLSDGSMKNCKGDIKTFKPTVLIGVPAVYEVIRKGIEEQVSKKSLVTRSLFWGAYYLKEILCQYQLPGPDLLDTIVFNRIKMETGGMIRACFNGAGPLTKETRRFISFVIAPVIIGYGLTETMAMGTIQDPFEWTDDTMGGPTGCIEIKLVDYEEAGYFASNNPPQGEVYIRGNSVTSGYYKNDAENALALAPGGWFRTGDIGEWAPNGHLRLIDRKKNLIKTLNGEYIALEKLESVYRSNNLVSNLCIFAAEDRVKPILIVIPGAKAYEEFAARNGVTGKGFNELIHDEKVKALLLANLQATGRKAGLASFEIVEGVVVSDAEWTTQNGALTPAQKLNRRKIVPMYKDEIDVAYGKRKAAKH</t>
  </si>
  <si>
    <t>&gt;3706_g</t>
  </si>
  <si>
    <t>MAAERKERSGIAVGINKGHKTEARVVKPRVSRTKGHLSKRTAFVREIVKEVSGLAPYERRVIELLRNSKDKRARKLAKKRLGTFGRAKAKVDELQGVIAESRRAGHQ</t>
  </si>
  <si>
    <t>&gt;2308_g</t>
  </si>
  <si>
    <t>MNSNKPAKASATRKPQDEEDAQKAQSGNMADGSVSMTSSYEAEAEADGEASTNTRARRVGEVMDYNDGAQLVESLKEHFRKLKDEEERGEGGGGEREDGGAGQCERGRESPSLDSEWSLACEDGSAYGYGRDGEIEYEEVIEEIEEIVEREYEADEEGIDLLRYVFTHHLVATILCHVLVGRHARLEPCPPPDLMPELAEGRPIPKSTTDSLLLLSTPLSSSHDNTERSQSIETIVKMNFTHHLNAEQEPDLEAGLPPYSRDAPIDPVAVHHHGEACADALKTQPTAGGLLGQLRLLGLNVELFVEGVPDPDRDQDQDLLHPELGIQPDGMSGEDQESVTTGYLRKRTLVMERLGLDMILMNHIAHPEKTENHRAFLPDFLVKYGKNERELASCNLRVVANGQSHDLHDLIAKFRVEKQATINSLRAKAKRAKAHIVVLCGLLSAITLALATFIVLWILARKSTSG</t>
  </si>
  <si>
    <t>&gt;8562_g</t>
  </si>
  <si>
    <t>MRAGQKSHIEILELLLGFPIDLTLTSGSNKSLLHHAASGGPEVFSYLLTKDCGPYAEDLCGSTPVGTALSKVMKFPQFLSLIFNLDLNFNKLEGILSNMPVCWTDESKPTMRFFLTRAPLNVIHDELADPTSKNGTLLNDSV</t>
  </si>
  <si>
    <t>&gt;7780_g</t>
  </si>
  <si>
    <t>MSSFSNQNAALPYRNHLSKDIATSTVDAVDKEPVMDRHDREPVDEEPFGSLEAPRDARQIIRLMQCPACSHPLQEPITLPCGNSICKKCIPETQARQLISYPASPDRLRGFSCPIESCGLDHAVVDSGMDVILNKIMVLFENVIDKYRTLPEAMNISLGLIGVAKGPKTKASWQTEREENGQVENKSHNTGLEEKELSDDKALGSNGLQHKQPQVFPGGRLIATYTMAEIGELAYDMDVKYASSSGTSEYHALNEMDIAVMEHFKEAVSSELECQVCYSSFLDPFTTPCGHTFCRVCLNQVLNHSTSAVNYCPLCRRSQAIPPGVRPRDAPSNKLLSELQRGFCPEALASRLELAEQELPKEEPDVPLFICTLSFPTMPTFLHVFEPRYRLMIRRVLESSKPEFGMLLHNPTKEPQGGLGRVHFYQYGTMLQIRNIQILIDGRSVIETYGTSRFRVLSYSNLDGYTIGKIERIDDLSLAGEEALEAQERSHLPQTHLLSPIPQSLMQERLEIALPVTDEKVEIDDKLPAVLDINTMSTMGLFLFCLAYVKQKDEQSETWLHRRVFQVYGECPDDPSKFPWWFASVLPTSEEQKYRLLATTTVRERLKITAEWVQSIEAQRW</t>
  </si>
  <si>
    <t>&gt;2468_g</t>
  </si>
  <si>
    <t>MAVLREAMNVREPSVDPSIFMLAKAKPNQEGAINNGDTMPALFIYLMIMLSKLCIGQFIGEGARNPKSVDPIGVIAVSIFARDEFRWRNMSFIDIMIAKFRVNCPVLFGTRGNEHTEEGRARLGWRKDGNGGWISEQDHNDRMVGLGAGFASISLRDFSRSTLMNPWPASNYWQAMARIVCTPSDETSTTQYVVLKAMIDNYERKIINFFGSMGKVALRTALIDFPSNALEHNAAVNSLGVLADKLERDNGLHLRY</t>
  </si>
  <si>
    <t>&gt;112_g</t>
  </si>
  <si>
    <t>MAPDRGISSPDYQSITSTSKHPPPSPSTSRSGSEDGTSVEELQRRRSETRRFIASSADEGQNFTQRGILVGLGVGLIICFSNMYFGLQTGWVSSMAMPSSLIGFAFFKTLSKHLDLPFTPVENVLVQTVAGSMGTMPLGCGFVGVMPALNYMLKKEEGGPIILGTGMMVLWALGLCFFGVVFAVPLRRQVIIREKLKFPSGTATALMIGVLHGKEPIADRPIVGTELREADTTEAYDEGGEADEEEVNKNQNGTWKAKVRLLVISFGISGFYTLATYFFPILRNLPVFGFTLAESWLWTLNPSLAYVGQGIIMGPATTAHMLLGAIAGWGILSPLAKNRGWAPGPVDDWESGSKGWIVWVSLAIMLADSVISLGYLGLSTLLRYGGEWITEARRMISKQDWKGLMKHGVGKTTEGYTAVRGHEEPLTSLQETGPSAHDIDMTEDEIKNLPEPDAPPEHLVNNTTVWVGLVLSIVFCIVSIRIVFGALVPLYATVTAVFMALILSIMGVRALGETDLNPVSGISKLAQLFFALIIPQSNKNSVLINLIAGAVSEAGALQAGDLMQDLKTGHLLGAAPNAQFWGQMIGSAVGAVVSALIYRLYTSVYEVPGELFQVPTGYVWIFTARLVTGKGLPYMAWQWAAGAAIIFTGTTIVRIIGTGKKWHAFVPGGIAVAVGMYNVPSFTLARAIGGSINWYWKSYKKKQETPIVVLASGLILGEGVVSIVNLALASAGVPHL</t>
  </si>
  <si>
    <t>&gt;4278_g</t>
  </si>
  <si>
    <t>MGGQNLLRSNGGHELAPEICLRISECMIESEANVVLSLLQTSKSFFVLLKTYERSICITLSKGSHKFDYVNSIQEEITSSRTHLELLTVKRLTYAWLNELQFRRTIMAVLLDHELTEMGDLSHSWPSLNVPLPELKKRTLLFKKQAFLLLYKVVDSMATLPSTDILFHRRQQAIFLEGITIVELATLGVMVEVMGQGFFTMTLNSLNVTKPSTAISMQYLGHPTDDHRVREFMCVFEDLVQQHGPFYAWAYIQGSGTSWATAVAAMEQGLANMDAFELGHTMSYASLQSVVWKLFCRKKGCDLGGSWREAKELVENEMKDKRDYEVFKPMFAQYLDIQKNKILADLDTIEAKGRWKSFIGKWNRGELSEGWYDAETLAKAVISEKERGMREKSEEKPQLRSAVKESDSDREQESDGSIGPALPGQEGRPRGRMGPTIPNTQDLRLKRETEVEDSLASRDDIRFARKVDRKEQKAALNELVPRAEAGTRERQLEKKKELNEKMKSFREKSPGAVEVPDTELMGGGDGAEEFKKTKQDFERKKNERELRKEEILRARQAEREERLQEYRAKEEGTMEMLKALAKQRFG</t>
  </si>
  <si>
    <t>&gt;2785_g</t>
  </si>
  <si>
    <t>MASSHKSTVFRVTGLPLDKPELEIQSALKETIRSHLTEFERQYDVAVIPTCDGSQTLSALVDFKDGNPEFLSQLKYDPSGDWQIETEDGDINFDRHFFGLTQLYATTPGQAITADIIAITGLDGHAYGSWRGKGNLGRMWLRDFLSKDLPNCRTMTYGYNSKLSSHGINRIMDYGREFLEAIKRVRNTQELRERPLLFIAHSFGGIILAHCLVKAVQTDEQDHATIAALYKATYGILFFGTPHRGLVIDDIQRMVVGEDQHPRKELLAQIELKSDLLIYQLADFKNLIRDRKIVSFYEMQQTRRLQYSLENHSWGRTGEYMNAVETGSALLELPDSIETKIPVNADHSQIVKFDSRNFDAYKTAVTYLKQFEKDARDVVLDRFTLMSGKKTPRSTVPFDRDSKFVGRQNVLKALELQFSQSICHNRAVLAGLGGVGKSQIAIEYSYRLRVKDPHSWVFWVYASTAKRFKQAYRSIATELDLPGAGDPKTDVLGLVSRWLSNVNNGRWLMILDNADDVDMFQRTQGEESQKGNDDSNFPLSSYIPQSITGSVLLTTRDRRAASWLSTGYTSVIPVNLMELEEAGQLLCINIPEGLSTSLDRVELVKELDYLPLAITQAAAYISAKAIHMSVSKYLKLYRQDEHSQSRLLDEDRGDLRRDPGVPNSPQAAELLSLMAMLDRQGIPEFLLCVQYPNLLDLEDALAPLDEFSLITIEKGGKTFEMHRLVQLATRKWVERNGNGKRWQRHAVEVVAKAFPDGSYNNWKTVKPVYA</t>
  </si>
  <si>
    <t>&gt;6868_g</t>
  </si>
  <si>
    <t>MDPAKISSIFKTYEKPPGQRGSNSFATFMIIGPVFFFLGMLFSSFPYDYPLLWTKDVTPDSYYDFLEAHLKFIHASPPIIPRILHIAVSVGFIGFFIKLFKPSEANLLFDGASLVLYVVGVVVYITNIVKGLRIVTAGAYGTPENGDPELAIGREDSLRVLAASNTILALVLVGVLVLQVGQWYAERKEADEATQFEVEQAERNAAKGGKNVTRSALKKKQ</t>
  </si>
  <si>
    <t>&gt;515_g</t>
  </si>
  <si>
    <t>MSVCLPVNCFVPWNYTTQFDADPDIDGIGVIVSFYVAAWITIIVLSVDYLIAPPGEFADFGRSQLDIRFVKKIQHVAKMKSKAKTLQNLAVAAAVAHSMTFSNVEQYIKQNRFFRTWKAIGMLLFGALLLVLWTVTGNNDWLEVYGMPALCGYQNLSQDFGPPATTSLAILYWFLLRGWAFSLTVLFPHHSKLPWILKALSTNFWLGKICDFLEKCCQQSASQFRQGQKRLQEATDTQNNYQDSDDETNSISSPGSQVTLRHSTSSDHTLSQNDNSSTASSRSATNIESSEPEEYMLRRRIDTEQRVGMDISDASVEHAVSPSSMSTHDQESVTNPESTTADEEQRPISFISRQVEFSANGKFNEKLWHLRLFRFYIFLNFVVFSYIMVSYGI</t>
  </si>
  <si>
    <t>&gt;258_g</t>
  </si>
  <si>
    <t>MFSTRGLFSEVTCPYRDTCILPRCIFKHPDSHDSIDQSLPTEHDKVSLNHGQEGQRKRLKTSEGDENSNILTSSLNAEKSESNGKGENALPLNPPKPKSGSDEKPSKKSLNLAATREISPPPLRRTSQSKSSASIKHPQSSTHATTHVKPVVTTPKSVPKKPVKAPIKQEDLNPRHLKTLAPASHDMRYRLLRALHDQFVRLNTELSKDANDDEENLVLSEQELITRALDIEHDAAFTPTIYSNFVKNKILFYKRMTVKQWVEERRKEAAKEKALEAAPLFPSTKSNEPPKVIETGLTLKEELTLLHRLSTPISGLSKYGYVTSIPTEKEIESARQGVTASGNWEVCDRCKSRFQVFPGRREEDGALASGGKCKYHFGKPYFPEQNPSEPKAKREKKYRCCGESLGDSTGCVHAENHVFKITEVKRLAAVLNFEKTPENLDRVSEKPVCIDGEMGYTVYGLELIRLTATSWPTGEELFDVLVRPLGLILDLNSRYSGVWPKNMVEAQPYSASIPEEKDSTKRKLRIVESPTAARALLFSYLSPVTPLIGHGLENDLNAIRMIHPTIIDTALLFPHKAGLPYRNGLKALMSIHLNRQIQVVVDGKMEGHDSKEDANAAGELVRFALANEWAKMKREGWVVKDGEFRPPTPKGVPGAPAGPKASMSVEYLEREQPIRILSKIGAGRKRTTAEFEADAEDGEVNG</t>
  </si>
  <si>
    <t>&gt;4976_g</t>
  </si>
  <si>
    <t>MVFFAPSLCRLARPAFVSAAARPIASSSPILSRGSIALRHKALGNFRTLTTAREKVKVLLVLYDGNKHAEEVPELLGTTENELGLRKWLEDQGHTLVTTSDKEGENSKFDQELVDAEVIITTPFHPGYLTAERLAKAKKLKIAITAGIGSDHVDLDSANKTNGGITVAEVTGSNVVSVAEHVVMTILILVRNFVPAHEQIQAGEWDVAAAAKNEYDLEGKVVGTVAVGRIGERVLRRLKPFDCKELLYFDYQPLKPEIEKEIGCRRVENLEEMLAQCDVVTINCPLHEKTRGLFNKELISKMKPGSWLVNTARGAIVVKEDVAAALKSGHLRGYGGDVWFPQPAPKDHVLRYAKNPFGGGNAMVPHMSGTSLDAQKRYADGTKSILQSYLSGKHDYRPQDLIVHQGDYATKAYGDRAKAAAANKA</t>
  </si>
  <si>
    <t>&gt;6666_g</t>
  </si>
  <si>
    <t>MKDPTAEVDRDPDEKMAPNPENVAGDDTEEFPTDHDSTEKKNLERLRKNVAVKRLWSIITWMPERCRWDPENPPKFNMRLNFLFGFASTFTVANLYYNHPILNILAVDFDVTNERSSTIPTVMQAGYAAGLLFICPLGDIFRRRPFILSLVFFTATMWVSLCITKSFSVFTAFSFITALTTVTPQLMLPLVGELAPPHRRATALSIVVSGLLLGMLIARLLSGILTQYTSWRSIYWFSFGVQYLIFVLLFLFMPDYPSTNPDGLNYFKMLFSIIRMMFEYPLLVQSCAIAFLVASTFTSYWTTLTFLLSSPPYSYNSLTIGLFALIGIGAMVFGPFYSKAIIDRFVPLFSVILGLFYCLTGVTIGTYVGTFCVAGPIIQAFAIDLGMQTSQIANRSALYAIAPKASNRVNTAYMVSMFCGQLMGTAVGNRLYARGGWIASGSMSVGSVVLALLICVARGPWEKGWIGWGGGWGIRRRDLGADGKVRREEEPAPEQVLDEHATEQEERGMIR</t>
  </si>
  <si>
    <t>&gt;9035_g</t>
  </si>
  <si>
    <t>MSGAQRRPPATSITTPHVTITDLEPQFSPSTAILWFETRAMGVRHLTTFLRPYAIPKSLTGQEVVVDGPAFAHHVYYKCLGARKGARNPFEAAPSYEEVAIAALAWLDRMRSGDVTIMMIYFDGYLPPSKLSTRFGRLTQQSNRLSQYHQLNPTPCRASFARQKTIPPALFDAGNARRQLTNLSPLPFLVPSVIEALTSSSRYCSMVEVVPGEADIYCAKYLKKHGGLVLTSDSDLLVHDVGLRGGIAFFEDIEESPVDGPDALKARIYRPTTIVQRLSLAKEYGISALAFEMVLDPSAGLPDVLLRAQSFKHSIEKNPAYEKFILEYTPLSDHITPDGEKTGPVLSILQGLDPRISEFVLQLPSLAQIAGQSQLIGATEVQIPHIFLPFLADNPVLTNAWEISTAVRQLAYGLVNLIVPKGQQKLTVFEHRKQYNNSSGRELVLPRIDDLPKSCMGLVKTLTRLHERFPNISGNDFWTAVAVYQDTEWSYSHSKVALSHQVTSQKANVNPLQDLTWDAVHFFAQLEGSYYSFRILKQILNVIIALGSTMEHITLLRTQLEHLPTLASLRDFSHASAIIEVVESTGMVAAAQEILGIESPEEPERQHKKGKNKRKRERDSGEAPAELKKKSNNPFELLALE</t>
  </si>
  <si>
    <t>&gt;9186_g</t>
  </si>
  <si>
    <t>MPLTRAAHLYVSNQSLVSRPKKRRDSGTQVLSAAPKKMPEKVLIHRKTRTGCTQCKRRRVKCDEGKPTCANCIRNKLSCSLEFLTPSIRPFRITTAAFPCFPNADSGLRATSMDSLHEELFLHYHQVAYAEQGFSVASMWQDAIPRMALAHEFLMHGTLSISALHLASLQPHRSDELVKFAISDQLLALPLYRKNVEENKPDTIHATFAFAGFVVSYIVAISKFTTADRGRIPSLDDPSPHWFHALRGALALLQRNWKILEGGPFRPALTRERFPVDRSLNPDDGPFCKIFDCLQSSGDGEDDFEIEVLRDTIEELRRVSALPYSPCHQMGIMEVMYIWPCAVSRAYVELVHRRRPEALVILAHYCVIVKKCHSHWNFRGIGAALLVSIEKELGAKWRPYIEWALQQPEL</t>
  </si>
  <si>
    <t>&gt;5080_g</t>
  </si>
  <si>
    <t>MAPSTSVKAGRKPIAGRINGQSASREATPTGPASNPTGKNDTELAAAFKLDLTNIRDLVTCSICDQLLYEPWTLGCGHTYCYSCLCSWFVPNQRKKTCPECRTRVKQIPAPNFLVKQMVDIFTKRIELMPADESIDQHTQKLAEEAAAVDKDKNSVEGIFKGLFPTRSHELWYDEGDGVLRCPSCGHEHEGGPNCQVCGAEVDDPGFADFSDDDIEDLDDVEIDVGGFGLDDEVEAEVAANEDPFFLGSYGIHRHHFALHHHPALHHHHFGPVDFNTDHSDFDGSGGDSEDDDDEAGSLQDFVAPDDDEEPIRRPIRNRQRPRAQPITISDSDDSDEGGAVSNHRGNRRTVIGSSSPATHSVVTVTDASVNGSEAGDMNEAEMLRHAGWSPLDQGNDSDVENPAPYSPYGGGYGANYGLTEDDHDSDDSDTNTETMVGNGGTDDDDVDDDLSRENSSDNPEINGYDLTNEDTDDDDSGHMDGDGDTEMSVSPRAYRRSLSETPAANAYNIDHRYYETTDDDDEYHDVDGSGGGVEPPNAYSGTQQDLGVANEVHNAEDDASDTSIQPPVRRVPRRYHQDARGQQYDPRISMIFAEHQQSLRGSQNNPIGLELDGLDVEVRRIVESASRNRRTAYRALPPRRADPLRSSRSPSANRVIASSDRTTRNPRQYNQRRRN</t>
  </si>
  <si>
    <t>&gt;484_g</t>
  </si>
  <si>
    <t>MPALEHFIIASLNFTQQTSFKDAAQTFLADRSLVWSWFSAHWDEFTQWLSQPHVLAVIMAWWIAFTVIMTLMMAAGFGPTGIIAGSLAAAFQSWMYGGFTPAGGVFATLTSVGMLGVAMPMYAVGAAGIATIVAVIVGVFFEG</t>
  </si>
  <si>
    <t>&gt;3507_g</t>
  </si>
  <si>
    <t>MPIKVGIIGLSTSSTAWTSAAHIVPLRTLPSLSSKFTVTALATSTPTSAAASAEKWGLPPNKAYSNAADIAADPDVDLVVVGVKVPFHKELALPALKAGKDVFVEWPMAKNEEEVQEMLKAAKEGGGRTIIGLQSRCAPTVLKAKEIIDSGALGRILSTDILGVDSRMISLPPAYDYGRDIKNGVNLTTIPAGHVLDAMCFLLGEFSFLNAIARVNFPKVTTPYHTSSVTQTSYDSFAIQGELESGTMATFKMFSTPSGVNSLTWIITGEKGSLKFEAPAVNFQTDPAKLFLYLDTKGENLGAGTDIYQSLDAGPEGMWKPVEVAQPIAYGQVGEVYEAIANGEKVKGCLVDFEGGALRHRMLEACFRSVRNGTRETYRK</t>
  </si>
  <si>
    <t>&gt;4361_g</t>
  </si>
  <si>
    <t>MEADSSFRVSHSRPSTQFSSHHHSTPSTQKASRPCHQISPKPHHTLFLLLFLSSCISIASAGKIYLADQMVEVPREEIAFQHSEDLGSAFHRLARTGTILVDQRPPPGPADWVPATFFDSDLQRLQRRDDPMGSGDQGENTSSSSSSSSSSPTSTVKASSTASSSTTSSTTAATTSALPTPFDVGFSGNITTECATFMNNMLSNSTFKTCLPFSLLLQNSNSFFQVERSLVRITQTLDYSCAANVTTCDGLMSSFASKLSSSCATDLSLQNPLIQQAKLGLDAYKPLYTASCLRNPSTSSYCFADAITNATNPADSYIYFLPLNQSLVGGSQPTCDACLKETMAVFEAGTSDRASSLASTYVAAAMQANVNCGPGFVNASLAAAVVVSAAETSIGGPVPGLEMLMMGLVLVAGWLL</t>
  </si>
  <si>
    <t>&gt;7892_g</t>
  </si>
  <si>
    <t>MTMTEIDNSQPLVWIDCEMTGLNVDNDVIIEIFCIITNGNLDVLDNEGWGAVIHQSPETLAKMDEWCTRTHGENGLTAAVLSSTTTAESAATNLMQYIQRYAPIPKQALLAGSSVHADKAFLRKEPYKKVHDYLSHRILDVSTLKEAAKRWSSSDVLEKVPQKKLLHQAKEDILESIEEARYYKEAIFQRR</t>
  </si>
  <si>
    <t>&gt;3900_g</t>
  </si>
  <si>
    <t>MKPLTIATAVLSFAATAFGADQSNLTKPLTSRISLPSTFKPPQNFKNANLVHIINLEKGYPRETVNVVIENIASTPQDEYFVPFTSRQIETIGGLEAKDKKSADGGLFEMGLVEFDRESETQFYRIRLSSPLAPKDKQTISITFQYLSALNPLPKSIAQADSQFVVYEFSAYWPSAYVSTKQKTEVKFPSTTVPEYTIIPGPEGEFPTKQGSKFTYGPFGEVEAGVLAPASARYEFTKPLIHVSRLERDIEVSHWGGNIAFEDRYTLHNRAANLTKQFSRVEWASQQYYNPPTTAIRELKFPLRVGSLTPYFTDVIGNVSTSRFRSNKREANLEIKPRYPIFGGWNYPFRVGWDADLKKFLRKLSSGDRYVLNVPFLEGPKQPEGIEYEYIELRVILPEGAENVKFSTTVPLVDVTQSLHKTFMDTIGRTTIKLTAVNIVDDLRDRELIVTYDYPLLAGLRKPIVIFTGFVSLFFAAWAIGSIDTSIRGKK</t>
  </si>
  <si>
    <t>&gt;4943_g</t>
  </si>
  <si>
    <t>MFKPLLLRRLAPARIYNSKSPQYKTFEVVQPQRKAFHHFSLTTSLRTKPTTNRDKKKDGYWKEFKIWPWKGITKFYIIGILMIPLIPFPFTWPKDTIFYPPAFTPFILVKKENISSTCAVLTLEPKLPSAQAVKSDPYKELWEQGTWSVEIKQPELQIARSYTPLPPMEKEPTESTTQHPLNSAGALNFLIRKEAKGEVSTYLHNLPVGAEVHLRGPHSEFELEPSKSNPESASRGTLQNIVFLAGGTGIAPALQLAHTIFERRGLAAAGSKMHIVWASRRREDCERGPVVRQLKALQAKYPDQLFVDCLVDEEGTYLDQMQISRAMEWDSSMEIEKEKCCQQRPESLVVISGPEGFVRYFAGPKVWRDGKETQGSIGGILGRMELKGWNVWKL</t>
  </si>
  <si>
    <t>&gt;8785_g</t>
  </si>
  <si>
    <t>MDDKHRHPTSSSSKAAQETAEHIDTPRVPIRERTNPNTSRPIRDSSTPSVSTKRFQPKRAASATNSPIPSRESSPIRPNLRTNSSARSAQGAGRSRKNSLHDVSPSRLAGSNTNPPSAAATQRALSVAAVPTLHPSISEPPIRAPVPQKPPTVSEVREALHWPVSPRLRSPPPLQRPSLISPRKSDPQVPSINVQRSSHSIESQEGKQGASNDEAEDSLLTTGMRTPARGVSGASSTLETVQEISNPNTPSSGVGIDGALEMAEHGLSASISEKDASDTASIRTLKAKPAVPANESGSDSGGKSEVKTKMASVVPPATSRQAPSSTKPFNSGNGRGKPPGEGSTKNMTVETETVSSIPQVAVGTGVGGNNGSIRTKPSSETIRPKKEKKKARKAPSVTSGTGEQANPSKPRYHHHHRFTREADGDAIASLPLEEAYGQGPYSTSMSSGATSPERSVFTPLGYRPGLNLQSVSTMLTRLRPASSKADIFEAKVASAVDEADSSDSEETFVYESNPPDVSERPRRFHSRTPSATSMASQIDQRNGVRAMMEANKSVAMKKSMKFANSYNTSGQDSTNPEDDGKGTIRGSMGTNRGTTHHHHIGGSRWGRNVGNGHPSLFDNESPFPNASKSKVPANISPRQSPQFEGSRMSNLRVGGKKTPMTAGYDCDDTADDERTPLINTVRSSRSGRSRRLANSIRQHQIYRENKSCLSRNAGCLILLIMFILVAAGGIGFYFATTVALTEVKILALKNVLASEQEVMLDMKVQARNANLVAVTIDTSDLVIFAKSKYAGTDEEWWKSPSGPDGLTRRRRRRFVKRDDDPLDPPLGDDPNTNPNLEIGRVYEFYSPLVFDASPFKHVHETSLGQIRVNHPGNRTVPSGSERWGRVLQHEFDLIVRGTLKYTLPLSQRTRSVSVEGRVTVKPNAADQDPDTVHIIEGSSVINMI</t>
  </si>
  <si>
    <t>&gt;553_g</t>
  </si>
  <si>
    <t>MVKVEPFEVEQWMDKYETTPGVLNIAETCAASISIDDLVALCEDPHIPNPLNTSTKLTYGAIRGSQVLRERLSSLYSVRTTSSLPVDNVLITPGAIAANFLLFYTLIGPGDHVVCVHPTYQQLYDVPKSLGAEVSLWKLRKAKNYIPDLEDLKALVKDNTKMIIINNPNNPTGATIPKSVLQGLVDFAQERDIIVLSDEVYRPLFHGISIGDPEFPPSLISMGYKKTIVTGSMSKAYSLAGIRIGWIASRDPEIIEAVAAARDYTTISVSQLDDQVATYALSASVLHALLGRNIKLAKTNVSILETFINEHRDTCSWVKPNGGTTALVKFEKKGVPVDDIQFCVDVIEQTKVMFLPASKCFGEEFKGAVRIGFVCETEVLQEALKQLGQYIREHLI</t>
  </si>
  <si>
    <t>&gt;2106_g</t>
  </si>
  <si>
    <t>MTRKSMPQPLTLPDGPDATTVIDEQERFIASPTSPLSPKSPRSPRSPFRFTSPKRTQDDLPPMQVAEPLQSRADIPSSQSLSSIQILPSGQESQIQERPARGGFFSNHKASKGSGRLQNQDAVRPAPKEEGMSRDTDRPAMASKVSAKESGRTDPSVNRTIARRPVGGPSRSNVSLDSQTDPSASTTSVGAKKHKPKPFSLLSRSRSLRDEKSPVGPSTNNLLNEPEEPYTQNQPVKTFGAMMNSSARQRSEDRQPPPSRDTSRGKESNRKENKETSRPKGSRENSRSQITREQKEPKEPKPNFSSFRTESTGHSGFLANFKNQAAKNASALGKGLFGKGSRSGSTSEKEPVVDDEHYVLKVINRPLVEQTRLTRISKRLEDSRDKTEFWMPAFPWRAIDYLNYKGSDVEGLYRVPGSGPQIKKWQRRFDEEYDIDLFEQDDLYDINIIGSMLKAWLRELPDELFPKASQDRIARECAGSETVPQLLVDELSNLSPFNYYLLFAITCHLSLLLAHSEKNKMDFRNLCICFQPCMKIDAFCFKFLVCDWRDCWKGCKTEAHYVEQEYMVFDMIAPSSAEGRSSTAVESQVESHEERNVSSSDSSKPSTVSIDNNHGNASKNKDRADGARADQGQREGQNRKLPPSQGKDMTAEQQTTPPRRNAVMRPLSPIKPLSPIGF</t>
  </si>
  <si>
    <t>&gt;7147_g</t>
  </si>
  <si>
    <t>MAVVLNSEESNYFSAIPLHRSHSQPKFVTQGSFSSKTLSRSRSSSGFHKVISQTPSPSSSGASSPRTLHADSAAPSFTSTPASSLSLDVNDDRAHDHDHEQDHDHDYEDQISFPSYDDVGYYGHVEDLEPPPSPRTGDSYTVSPISDSTSTDASPRPNSPDLVEHAEDDTAVRSQPSRHVDYLSHNWKEEDIWSSWKLIVSKRKAYGNAARLENASWRTWMKAKNKLKTVSPETLNWLKDCDVTWLYGPLQTGSERPLHMPTTSPAGSRLSKSNSFLNKKPILKKRSMSELMLQRSLSSSSLLKQAAAAVQAQQSQNGGIGRPILGRGASEQIYLHYPFSSRRLSQENMTSMLTSVSSSGITSRDGDQKHIHFNEQVEQCIALDIKGEDDDDHESYAVHDYDDSDSDDGGIMMKRSNSKRKLPPFQKKKTTPRQSFSAESKTIAMLPSTTLKYRADTPEPTETAMKHSHGFFMGNKLSPSASQATLRPSKPSSRMLLGDDEEDEEDDDVDLDWQPPSAFANRKDSVAVTQDRLLASNSSSSLNGEPSGMRRTPSGMFMPYEEDEDDVVSEGLFGKVVDTVNTAKDIAHVIWNVGWRR</t>
  </si>
  <si>
    <t>&gt;4738_g</t>
  </si>
  <si>
    <t>MEATPQSQEGRRGNPSQDGRKRQFQGGRGPKRQRTRKEKPIKEGSRDDVLLADVRALFAAQKLSETVAIPVTADEPPPEPAKISTTEISELASVGSTSQAEKSGGDVDEAPSELPEPFTEIEVKVIEISSTGDGLALHPGSKQIYVVPFTSPGDVVKAKVIRHYKDDRYSHADFVSVIQPGPLRDNSRVNCKYFTICSGCQFQMLDYQTQLNHKKTIVEKAYKNFSDLLPELVPVVEDTIGSPLQYGYRTKLTPHFDAPPGYVSKKDKMRGMRKYFEEVPSIGFMAKGQKRTLDIEDCPIGTDAVRMGMKNERARVVEELETYSKGATILLRESTLRVANDDERASGSIPDSIKTTTPKFTEFKSCISDNNGTSTEYIDDFVFTNTAGAFFQNNNSILPVFTQYIRDRIMPPNPDPSEPQIKHLIDAYSGSGLFTITLASLFTTSTGIDISGASIISARENAALNKLPPSQCTFIAADAPELFKSVTYPKDETVVVIDPPRKGCDESFLSQLLKFGPRRVVYVSCNVHTQARDVGVLVRGIEDGGVRYKIESLRGFDFFPQTGHVEGVAVLSRVDEGEQEITPLG</t>
  </si>
  <si>
    <t>&gt;545_g</t>
  </si>
  <si>
    <t>MDSREERLQQRLRGAQRRQVKDVDFDLVFPAAPPATEPVAASQPAQSPHVELPAQFQGQQLQIVQEKVSVGTTHSTNDANTSAKRRKLDIDDAPTPSLSRKSPQNIPRVDIYELDPEDQEQDNDAVEIAKQLLEQIPIPQSTPQATSGTPRSPEAILPDAGRTLDEVTESPTGAPGSGHRHHVVESRSIQIRSQLQDVMNSSLLEFEQSSPTSQRKRRRGEASPNLHPNLLIPQSSPTDQIDDEADDLNEVLAQTPNKSVEEASETEEPSIPEEPDNPDAEAIDDEEAAVILRKNQGRRKSRNLPGDSPDVTGTELSDSSIPRRKKRSRVDPDPVPQRHLKKLNPKLKLQPSKKKAARKSIVRSGSPIPITVHRLRGEVVYDNSEDNVDILNAEIPRAKRGGVNCIDVLSGLCQEIVSTELQALEDGGNECDEPAMRREYKTKWNAVATFGKELQTRLLEHTINLDNTYSLERRLRDEQKKKLGLREEILRIRAEREQVALRTDEFRMKHQTDKANTQNRNALNNAFHDIELAIDLGKTSQSDGKDDMIGTELLLKRVADEVSNKGDSGGILKQIKEFNAFLERAALALESRHV</t>
  </si>
  <si>
    <t>&gt;2862_g</t>
  </si>
  <si>
    <t>MAGPFLRRLLLPIAILYVLGILLLMTPPSYITPYSEGLFKPDEPLRVPIQHPFDNTSSQQPKYPTIETSSHKIDNNAPDAFRTSSSPITPIPSALFELTKCPLYPNRFTGHIRLPNLLYNISMTPIFSAPLDRVFWNPTILALPSWAKNQYIIVNMVASHGDLYRKNVLCEANICHPTSQRSSTPGQKFCAEQDLEILGPNGGLRCVTGPIEVKVPSTLAEKCEGVEQFLADIPGFHDPRLFYSGRGEPILMVASQSRYACIGLWAIDLRSVYPEIDETFSKSPKRLGPGPLMSYPTLTELTRNPPTTRRSYEKNWVMFSPSATTSYIQYELNSTHRTFAQLIGGGLTTTNLTDSSEEPCLHEPSLEEVQSGHYMAGEVWHQSTPALRLLLCSRTSLNCKPETSDTVFFSAIQRKHINKFGLPVRYERYFAVWSAVSPFNMLAISQYPILLANETNRGWSVEEIWDDVPDSEPGVRQEWGKFTYTTTIAWAWGREESDVREKGTGYLDDEVLLSVGIDDEGGLPRSNVLYVCGCCVFKPPEDTTDWVGEPMDDDDGNMEDDDNLTEGGIIVIEDGSSATEGDGNLVEDEIMVIEDDGSAAEDNNNLMVEEVIVIDDNTSSAEGLVSPTDKWPLPYWGRC</t>
  </si>
  <si>
    <t>&gt;4364_g</t>
  </si>
  <si>
    <t>MTFPKLSPTDILSQPLTLPCGLVLPNRQAPFPKRLEMKLMFCSLVKCPMQETLAEPPFYDPPIEKFKNLYGEWGQANYGLIITGQVQIDIRYLSIAGDVVCHSDSLSSPHIETWREWARIAQSAGSPTIVQLAHPGRMSPAGAGIRPHDLAPLCPSSVPVQLGDRWLDKMAVQSLLGTPKAMSLVEIDQVVEGWKHAARVVKAGGFSGIQLHGAHGFLLSQFLSPHTNRRTDEYGGSPEGRMKLLKRLVAEIREEIPAPFCLSVKLNSGDYMETGGLSQDEALEQARWLVTCGLVDFIEISGGNAEARHSGLQNSFGGQSMTKAPKMRESTRIRECYFTEFAERVAKIPGKCCPIQLSGGFRSRAGMADAILSGACDLIGLGRTTVLEPDIPKRLLLNPTLTDDEALARPHIIKGQWFSKMIPIKVVGSGLPVQFFYFNMRRLGNGLRVDPDISIPGILLSGILESIYGKLLGAMKRVRRMVGWEIEDQKID</t>
  </si>
  <si>
    <t>&gt;5032_g</t>
  </si>
  <si>
    <t>MDPITIIMTVGSLVGAALKGISTVNDYHDRYSRAAITIASMRAQCSCVDFALLQVQDIVLHNLSSASRLRSDMPLLNHFMTVFGACQVVFSILVQRLNKLVDETPGIYGQIAKTARIKQMWNDQEMKDLLQNIESQASAMSLLLSALQMRTNAEMYELLAKRESKKIFDKVSDDASSLRTAEDARMRDSKVEGVDLSLHSSFDEVEFDFDFEIINTTTYRNAFRKVSRHNLMQPQVGLIEDPRKPHLASQNMTPLSNVVEDWNDSGLGLEEIFGSYQNIKTDTEDLLDLFGPSFDNPPRVDIQVETNSKTDQIESLTGTSRRPPSRPVQSALIDITTDHSPSAHHFDFSISPGFYNDLIEMSPEFSSPSSTPVTVSNYSMESSLQKGIPVECDLTTFLRQRHFAASTLNLNKVKNANSISSFAIPDTKFGIADQSALAVPPKSIINTYTIQEIVHDGTSSKLAIMVVNRPNLPSSQSSDPLKRIHLEVAILHDLSHYNIIKLHELIELESQIVIIMAHVSSLTLLEHILRRKGNGSRTFPELSVWSIFRQLISGVKYLHENQTIHHNLTLDNLLFDQKTERIVIKGFNLAQVVSKNEINPEDQPKLGQTISPSTAKYENPYYTAPELLTYGTDELTHFLDAQSVYVKGKVDVYSCGVILFALFSGVLPYNANMIMTRFSQWHAIEHCITIRATPLDKMFKIGFRGDFFAEEFVRNLVEIRSEARYDISQVELHPWIQECPRESKWLPSITTREDNWAPELTAQLFRSVAHPTVRAGF</t>
  </si>
  <si>
    <t>&gt;8972_g</t>
  </si>
  <si>
    <t>MPYAIDLAAKTITAVLHYLTGYYFQQIPNLSLKPRTMKNIVILGASYAGISAAHQILKQAAKTGPFKLTLVSPNSHFYWSIASPRGLIAGEYSDEVLFRSIAPGFKQYPPSLFEFILGSAESLDVEHKKVIVSSPVGPRSLDYDFLVLATGSSTQGGTPFKGLGSTEETQATLHEWQLRVKESKTIVLAGGGPTGVETAGELGEKYGTKKEVILFTGSKHVLDGAPEKVWKYAETRLRNLHVDLRAGTRVVSTTPAPDGRQALTLSDGKTMTADMYIPSFGVKPNSSYIPAKFLDENGFVMVDEYFQVRGAEEAVWAIGDISSYEPPQLIYSSRQSTHLAKNVVRLLSGKPQVAYKPDPNRLLGFSIGKRAASGSYGNWKIPSMIICHFRKRYFLEKLEAMTDGTAF</t>
  </si>
  <si>
    <t>&gt;10566_g</t>
  </si>
  <si>
    <t>MFYSETLLSKTGPLARVWLSANLERKLSKNHILQASVKDSVEAIVTTNQAPMALRLSGQLLLGVVRIYSRKARYLLDDCNEALIKIKMAFRLSGNNDIPAGIHMPSRDALMLPDVLTEGDNLEMPPMPDASFLLSQMDDDSNGRKGRAGSRDINLQEDYTGSQFLQNSIENQDEIALEPMADPEDLGFDFNEFADLEDETLKAKDVSIEFGRDAPEERPVEEDVISELDVQLGFPSKDNLEPTERDTTLNLDFGGDDTVRMADDDGDVEMYNIDQPDVTDLPAAPVISRERISESPLSDIDEAVAAEIEAQQQHTLNSTLYEPEDETEESIFRNPAHRARRQKLLQPDKDTTISNTQIKAQQQNHDKILRPPTFLPRDPELLALMEMQKNGGFVSNVMGDGRSLGWAPELRGMLSLDTIRKTNDLKRKRDSAVADLESGDEQPQKSPRLDLDLGNEEEDMAAGLHGAGIDAGNTTVTFNETVMEIPADDGGIINMGDDEHDASAGLIPTSPEAGFDETRAPLVHPADSGPVSLGTQHAVHMLRDRFGPEAENSPDKRRKASVLFQDLLPEARTSRADATKMFFEVLVLATKDAVKVEQAEGELGGVIRVRGKRGLWGAWAEREAGGEIAEEEQLQHEGAAAGPSGLERSAVVAVAA</t>
  </si>
  <si>
    <t>&gt;5931_g</t>
  </si>
  <si>
    <t>MSIWAQLPISLNENSEVFGEFNQCLTFESGNQRGTTSTSNITSSLPTLGSSKTLYSEHDVYIYLDYLEKKQPDICLLAFTNRALGRNGKLPLPISNRLFEHIIQVFNLSTSFLTILHTGLATYTSTIQAKRKKDGTIWKTAQFIIQQNRAYSAFSIAVSFNLRTGKTSILIFGVEPSSLSELFAHLQSISPQAYGPMAVPAVAMELQAQGFSLTIQNCQDRIHSIETATGMRQFNYPHESKGTGTQDWRSLDLISITRDLSGFLSRFAFLKMQAETGAYLVQQMARTTELLSEKMDKHHILFDTDDQCEIISKLEHIQSWYLGIAARCRYLSERTNAQSQTVYCLIASQDNSTNIEIARTSRNIAEESHRESEAMRAIAELSRRDNELMIQVAKDSRAVAVATAQDSAAMQVIAAVTILFLPATFTATFFSMTFFNFGDSDKPRVSPWSWIYVLVTVILTGVI</t>
  </si>
  <si>
    <t>&gt;5067_g</t>
  </si>
  <si>
    <t>MKSQEKTMPMPAVTTVRGFNTPSFFASGDEDEDSGYNTPSNISSTSRRHKLDDVVSANSSPMLRGTSSPALGGISKLKLQLDTLNLGDQSRNNSLVRSHNLADESRNNSFVRSHSDRQSHPQSSTSGTNTSDSFSDDETSDTTSYEIPLQSDFVSPSLCERPTYGAIEGGLTQSTISRKMTASDFEPLRCLGKGTFGTVILVKQQTTGRLFAQKQFKKASLTVHKRLMEQTKTERSILESVNRHPFVVKLFYAFQDHEKLYLILEYASGGELFTHLAQERMFTEPVASFYLAELVLALEHLHSNLGVVYRDLKPENCLLDSEGHLLLTDFGLSKVAVDENDKCNSMLGTVEYMAPEVILGQKYGMAVDWWSFGALGFDLLTGAPPFQGQNHAKIQERIVKQKLVMPYYLGPDAKDLLTRLLRKDPTKRLGANMPKDMGTIKKHRFFRKIDWKKLARREVEPPIQPLITDPELAENFAEEFTDLPLSPVLTSKSPWSSSKEYENPFGGFSYVASNSLLEENGFASMMESMVGGVVA</t>
  </si>
  <si>
    <t>&gt;3906_g</t>
  </si>
  <si>
    <t>MTRTDAAAARNSSATSSSTDSWKSTDTVRAPGSLFRDPPRRAGGGGMTVETDGRNKTETDTDTDPQVSPTSAAPRPAISPSPISPNASPREQRMTEFGNYRRDLAVLETSGSRVPSISHNPPTALGSPNQTAPWMSTNGTATTPSSAFGTSFYNDSSDNVSQASQLSPGFRPGTGLTGTNASESPADAFFGDERRPSVASMTTTSSQGSKSSTSRTAGIHKKLQTFFGDDFPGREGSDTSLPSMGKEARSHSFARSHRERNLSSATDQTQRDGSPVPSRPRTPVPSSDVVPFLYQDSQDISLYGEAPVRQNLSGPDKDRYMTDNSTIPPKTSSSSKSANSHPHLPGNAHRHNRSNDDTRSLHPSLSREDSGAGRRTNQKERAPTSMGTAIGNAPNNASNSSLSKRPNSPSPSSWSSSATKAAMNDGSTSPTGPAKRSILDRFRKHKDKDGKDGPHSRLKDLPGSVRSFHLPSNGKTQVSPEFGQWSREGSIAGSDTNIVRGDNGPYSRPSYSKAGGAFNKLPFRKGRGKASEEVDPYSDLNERSEATTKSGFVLDTNLSNMEGILAKPPPLTPLDSTIFSHNVEDEAKHEAESAGGLGWDAPDSWAVKRLNDDNISRLQEIHDSGITPKPDEKVSPYCIRIFRIDGTFATLSTSLNSTVTEIMHQLGKKTYMTDNLENYQIVMKKHDLQRILGAGERPVVIQKRLLEQAGYEERDKIEDVGREDNSYLCRFSFVPARESGYASVTNDPGVSRVQKYSHVDLSGRNLITIPIALYSRASEIISLNLSRNLSLDLPKDFIQSCQNLRDIKYINNEAWKLPPSLSRASRLTILDVSNNRLEQLEHAELSRLQGLISLKLANNRLISLPPYFGDFKTMRTLNLSSNFLDSFPKFLCDLEALVDIDMSFNAIANLPDEIGKLKNLERFVITNNRLTGSLPDSFKELVNLKEVDIRYNTLSSIDVVARLPRVEQISADHNSVSVCETEFTKIRVLRLNSNPVTKFEILNYVPTLTTLILSNAKLAHIPDAAFEKMPNLVKLVLDVNHFVSLPAHIGKLRKLEHFSIARNALSSMPAEIGCLTELRFLDIRQNNLKKLPMEIWWANKLETLNISSNVLDNFPKPASRAPQAPGEIIQPTSHSQLNGTAQNSNASSAEDLGPLEAFGQRRPSQASSGLLSVGSSPVPGGGERKGSVVSVYGKGGRKTSVVSRSASQSTAGTMTPPLSTARKDSSLSARLINTFAGSLRNLYLADNQLDDDVFDEITMLGELRILNLSYNDINDMPQRSLKRWPQLVELYLSGNELTSLPYDDFEEFSLLQVLHINANKFQTLPAELGKAHRLAVLDCGSNLLKYNVSNWPYDWNWNWNTNLKYLNLSGNKRLEIKPTIPGGAGGRDGRDLTDFSALQHLRILGLMDVTLTIPTIPDETEDRRVRTSGSLAGQLAYGMADTLGKNDHLSIIDMVVPRFNSAEAETLLGMFDGQALSSGGSKIAKYLHENFGHIFSEELKRLNLVLNETPVDALRRAFLSLNKDLATAAVQHTEERSIMSHRGSAAPAVLSQADLHSGGVATVMFLQQSELYVANVGDAQAMLIHSEGGRRILTRKHDPAEPNERQRIRDAGGWVSRQGKLNDILEVSRAFGYVQLMPAVQAAPHITQVTIKEQDEMILIASRELWEYLSPELVVDVARYERGDLMRAAQRLRDLAIAFGATNKLMVMMIGIADIKKRSQLRPHRVQSMSLNPSSAADDGYAPTKRPRKKIEEVEDSTLRRLRAEVQAPTGDVSIVFTDIKSSTFLWETYPSAMRSAIKLHNEVMRRQLRNIGGYEVKTEGDAFMVSFPTATCALLWCFAVQQALLEVQWPSEVVSSLLGQEIYDNDHVLIFKGLSVRMGAHWGRPVYENDPVTRRMDYFGPMVNRASRISAVADGGQITVSADFISEIHRCLETYTDSDRNGSVGSEDTYENDMSQVIRRELRSLTSQGFEVKDIGERKLKGLENPEYIYLMYPHSLSGRIHYQQRLANDEKLLAVDEPATLSQQTQLSIDTEAVWSLWGISLRLEMLCSSLEVNKGQGVALQPPETAMLEKMKYRGGEVTDRFLINFLTHQVSRIETCINTLVTRHLAIGKCALHDLDQLRAPMHDVLAGLTADLQELQRFKAAYGEPPRPGTRPRAKTRRIKHAPNDQLH</t>
  </si>
  <si>
    <t>&gt;9078_g</t>
  </si>
  <si>
    <t>MSGSTNPPPRTGLSLYANLLDPSGANSSATVYKAPVIFKKEQAASSEDASIKKPTIDPAALRFQPTRRPQLAQKPKPKSNFPKPALDAAPRARASPQAAVASSVARPAKSKFTDWTGDDDEDVNGFYGGEKRQRGGRKRRKNKHSKEEHIAVQDWDDIYDPTRPNSYEEYKHSDEKIREVREWKDRLYAHRMARKSAESEKDSDEEDYRPQLGKQFAPPPNYSFAPPPINSPPQAKAEVTGGKDVPSSSDSPKPNLSPPPPPQIPAPQTPAESTPAASISRAPVRYSLPPPPSEIPTSEAELEKALAEEPDEDEGETGEAPRSLRPGQKGFAERLMSKYGWSKGKGLGADGSGIVNPLRVQIEKRKKKSDAEGGGFRDPGGRGKIIGGKKNVPEKDDDSSKFGPMSEVIVLKGMVDNMDLDEEVEGAGDGGLMQEIGDECGEKYGRVERVYIDRHGTAPKVFVKFTSPLSALRAVNALEGRNFGGNTISALFYDAETFEKGIYE</t>
  </si>
  <si>
    <t>&gt;7686_g</t>
  </si>
  <si>
    <t>MSTEAGNIMTVDESSYPYIFEQNVSVPLQNGGIIRCNVYLPRDTKEGKTYPVLATYGPYGKDIPYREFNPSSYALLNTHHQTEHTSWETPTPIYWTQHGYIVVRADEVGTGQSPGFMDVFTAGNTFDAFHDLIEWASEQPWSNGKVGLLGISYFAATQWHAAARHPKGLAAIVPWEGFLDVYRDSMRHGGILSTTFFHIWWDKQVAPNQYGQSTARRYGAEPVQGVLSEDDLKNNRVDMPTDNRKHRYRDDARFTSVNLDPKDITVPLLSVANWGGIGLHLRGNIFGFMHAASKFKYLRFIVGRHDLPFFVDEEVEVQRSFLDAFLKGEDRAGWSQKGKMPPVDLLVRKGQDVNSFPRRAEMEWPLARTQYIKFYASPSGGLLTSLPKVAMSQKLSYRALGTVQSPQSISFTTTPFESETEITGHITATLHVSASKDAWSSTPSDIDLFLTLRHLSSSNEEVFYAGSIGDPTPVTRGYLRVSLRKTNKNHPHHREWLPYRDYCSTDILPVIPNEVYQANVEFWPTNVVVAAGGRLVLEISSGDTAPTGVWEHNDPIDRLRRLTEMGTFRDSSKYEFEIRLRSSLTYRASYSIKKPRTQRYPSLKGTDPKFRRNHKHALHGTAKALKELKDGTRESA</t>
  </si>
  <si>
    <t>&gt;8234_g</t>
  </si>
  <si>
    <t>MSVSNALQPAVRRLLRPSRLHNTPPAFLLPAVLSPKQHAFPFSSTTSSLFPRDNNRERGVSTQRRSGLRQPVSVSKTPLPKPVLNPDKHAAIEVDEDHGLWEFFHNKDKPMNTPEEDYAHGRSWCVEELRARSWEDLHALWWVCCKERNRISTEAAERIRLKAGYGQYESSRRLVAVKLTQRNIKHVLTERFYSWRDAQDMAKNDPEVNLSGSGPAYMPAEFVEEDLPEDEMDPALDVGDHSSESLQIESGAKLENRPPASL</t>
  </si>
  <si>
    <t>&gt;1094_g</t>
  </si>
  <si>
    <t>MSETTGNRLRNSRACENCRASKSRCIYKIEPGICQRCELSGSKCIVRTKARPMRARAIQSSTAKSESGISNNPGFSIDLPSINSPETKEHLADLKGHHDAFFDEAGILATQPDQNPGGSGKTKSSSILEKRKISLAQAQSLLSSYFEKAPFFPFVRLPQDVTVHSLSKTSPFLLLAILTSASISDPKLYHQLDYQFKRILSSKVIIEGQKNLDFLQGLLVYIAWYPVHMNPKGNQSFMHMNLAISLAIDLGLDRETPNTSKFNSYDNTGLVINGMFTEAARRAYLGCYYISSAADSIFSSLSMTDHKPNNLPHRTLMDTHGEILISDRKLIDVYAMCRLQMLLERISEANDPRRSTFDPQLSVFDSEVKVTVFLNELHEWQMSTPDEIKSLPFVAIAERFVRVSIYSHELGFLRRPYRDYISNMPNPVNTSHLVACLEAAKIFFEYLLALPQTSYVHFTVVQWGALVESIIVLSRLTFLMADTLGWDSETARCNVPLLMYLDALCYRFQTLSSTPDTSASSADQPLQIPPDPDILYVFKMVLGSVKRSYERRVGKIQPPTIIINDNSGARGPWTGHCPMLDPNLNAFFFDTPDFSQGQGYDMSGATPCDPGTDGLSHPDLWATMTGCWAGDFGELS</t>
  </si>
  <si>
    <t>&gt;5742_g</t>
  </si>
  <si>
    <t>MASSRVTPRPISFENPSTLTAAESNDTSAGSTSNPDTADHAASPLIPTSLPTPVSINALPNELLSSIPLLFKYAQFAGIRSEWHRINLDEQIRPFFNFVRRNDLHAVIISFTLLILDKKVTKSWDSDSRPSGFSIFWNALFSVIDPIDLLLVAPAEVLGALTVVMYIHRMPPKFTLRTTKLPESSASHVDDVDGLTDITEPAWKSSMAKTSTLFSAHPWSSLLLNEGSFIRAYAMYEFLLTQVPSIMPYLVGADMYTFLITPTIREMSSHFRKLSENCPRLDRLYVQVVPRNDIMDNPSKMLQVEKQDLWMERHACDAAVMCQLFNKPLLGHYNFLQVFESGNAGNWGLGLLRSSTSKEIQMGEKSQETAFLREILRLWPLHLKMQRRKVVPCELARQYYGIVKSS</t>
  </si>
  <si>
    <t>&gt;140_g</t>
  </si>
  <si>
    <t>MDHDLEKAVSRTSSHLTHDAHCPISHPFVSTLQDGEKSEPPETDSDSIHSRSTIEPSPEPGANKETLELAKSRSRSSVRSRAVTIVSREKRRGLLAGLSLIPEVTRPYDYTGKTKWSITLVISLAGAAAPVGSSILMPALPQLATDLNATSTITNLSVAMYMLSMAIFPLWWSSFSETLGRRSIYMASFLLFTIFNIASALSTSITMLIVMRVLGGGAAASVQAVGAGTIADVWEVRERGKAMGIFYLGPLLGPLLAPIIGGALSERWNWRATQWFQVIYGGLLLITLTVFLPETLARKTPLCATLTPQPDEKSSSCIQPELTRISTRQSVKIKTRNAATILKRCLIDPLSVLGYLRFPAVILTVYLASVTFGSLYILNISIQRTFSLPPYSFSVLILGLLYIPNSIGYFLSSVLGGRWVDYIMHREARRANRYDPSGKLIFQPEDRMRENAWLSAIIYPGALIWYGWSADKGVHWIVPMIANFFFGVGSMLIFGLVTTMLTEFMPKKSSSGVAVNNFVRNTFACIGGIVSDPLIAKYGNGAVFSGLAVLCWVSSFVVIMSMRTFGPRWRVQMDKKLNSNS</t>
  </si>
  <si>
    <t>&gt;18674_g</t>
  </si>
  <si>
    <t>MARGGNAVIIFKDSKSPEPSSPEESYDTLMAKFDSLKNDVERYRGPETAEQYRFAEATFEKLEPRFRELREKWEMFKTQKAEVDEKGFWKGGKREVVNKIKDGTKTHWELGTILKELRKGLYKAVDKSDDDMYMMTRRCESERLDRCYGDRQEAYDEEAPPPYT</t>
  </si>
  <si>
    <t>&gt;8424_g</t>
  </si>
  <si>
    <t>MEKEDTPCEHVTTGEKSPPEQVPFKGLSEPNIPRWRFICIATSACVGLFLSMLDTTIVATALYTIGVDLESISSINWVALSYTLAYLSCAVVFSRIADIVGRRNAYVAAFLIFFAFSLGCGFAQNLNQLIAMRTLQGVGGAGLYSLTFLILIEICTANQIQSIGALAGATVAVVGVLGPVLGGIITHYTTWRWIFWINAPIGIIPLIVIIVCWPPPSEMNPSPRRPWKEFDLVSTFLLIAASVLVIYPFQGAGMNGSHPFQSALFIGPLTAGVLCWILLLLWELLVHVKNKNLETGKREGGWTWSLATMFPIRLLRKRVFLGHWLTTILVGFCYFVVVYALPLRMQVVNGKTPLTAGIALLPMLASVAVMSAVGGGMNSRHDRMFLSLLVGSVLMLAGVSGMSSLGIGGVPKRMYGFEVLIGLGFGLMVSTVAVGANLECEGQDRTVAQGIIAQARILGGSLGIAASSTILGSVERKQLVETGLISAEQLRTLQASSKFMTLEQLLGVQKGYSDAFVEDMKVCAGVAAVCVLATAIVYRRHPRDVRERIKEQMESDRKRFERAHGGGMDGGVTDGSVSVGEGSAV</t>
  </si>
  <si>
    <t>&gt;4000_g</t>
  </si>
  <si>
    <t>MAAQTDTPGAFALEVAELGKSLMSAYTRFIIYRKVGDRRLENLYATLSITSTMFMDLGTTLNKYQNNFNVKDVVTRSICQQGKVNFERFLVMINEGNSNKGIWMNDGTIGGQSFTVETDPWLLITMGLGGEEAAKAFWKSLDDTRDLLIELNDIVKYTILKYLKENSLLDLSDTLEFEALKRSLPHLVQSYQKGAELRKAETERDVLDAGRDGYRRRPSNASSDTTIFVDRQLTSRPESVILKDFEVRSISSRDSVDLLVQTPPIQTKNEVYEEWLLRWNPRIRNVQRSWGFFGLKIKSYYEDSGFWDTNSELRTEAEMKEQHDISRANLSASKHKEAMQKAIQAIPKEGGAHIDRLLEERLEACSINAKREWSVVAVRSKQKYPYSSNKAWGKDPRYTDWLVTIKGETVDTLQRGRTLRWEDPFERQDERYRSPIRIRSRSPVRRNPQRRMPRYPIPVRSRSPCRPRPNSQRPFFLRPPSVRRAPIILDTKDDFKAGSLVVGKIMNVEQAENKIKEIWAEITRENIPVTKSDNTTSFSESQE</t>
  </si>
  <si>
    <t>&gt;18677_g</t>
  </si>
  <si>
    <t>MPFLASPSIDVCIDTFTSIKANLNLQPLSAGTIARTKYKKMANRIQQRPPVTESFHQFSKLVDELRLMIWEFTWPTSRIIEAALFNNPEG</t>
  </si>
  <si>
    <t>&gt;1395_g</t>
  </si>
  <si>
    <t>MGRLHSNGKGISASAIPYSRTPPTWLKTTPEQVVDQICKLAKKGATPSQIGVVLRDSHGIAQVKVVTGNKILRILKSNGLAPEIPEDLYMLIKKAVAVRKHLERNRKDKDSKFRLILIESRIHRLSRYYKTVGVLPPTWRYESATASTMVA</t>
  </si>
  <si>
    <t>&gt;9361_g</t>
  </si>
  <si>
    <t>MAYLVETPRLYLERLSLDKHLQDFHELWTNPEAVIWSSKPAKKNVEESREWMVEHVLPTEENNEIDKLAMIVKEGKWRGKMIGFVGTNRWSEEGIGMEVGYCLNIEFWGEGYCTEGFKGFLEWFWGLEERKNISRLVAKISPGNVGSRKVVEKCGGREGQVLKDGYERWVDGGKKSDVTCWYFDRPGSGNKEH</t>
  </si>
  <si>
    <t>&gt;6373_g</t>
  </si>
  <si>
    <t>MSSDKPLPFIYQFAAGAVAGVSEILVMYPLDVVKTRIQLQPGTAKGADAFSRLYRGIEAPILMEAPKRATKFAANDAWGKFYRDIFGVAKMNQSLSILTGATAGATEAFVVVPFELVKIRLQDRASAGKYSGMVDVVVKTVKAEGPLAMYNGLESTLWRHILWNAGYFGCIFQVRALLPKADNKTTQMGYDLVSGAIGGTVGTIINTPMDVVKSRIQNSPKVAGSIPKYNWAWPALGTVMKEEGFGALYKGFLPKVLRLGPGGGILLVVFTGVMDFFRKGEMAREGTRSATGNSRPRVFPTISEPTPTATKKKATANTGAKRGPKTAATKAAKPTGVTKKAAPAKKEKAPVAAKVKTAIKKAESAVAKPEKKAAAPKKAKTEPKAKAAAPKKK</t>
  </si>
  <si>
    <t>&gt;18681_g</t>
  </si>
  <si>
    <t>MGDSSKRKERGGDDRDHRAPKRSKGGNGGKWQTPHQKTKTYRGSGSIEPGDVGIWATCARGQERRATEELRSMLEDCAHRFYGLSSDTEEGNNEEGSLEDIEASIRKEVASMGSAKQDTKLFSAVNIDIQCVLFFKTRPPIDPVDFVYKICREVVSNPKVRRMRYVNRLTPVSLIGKATEKGLEEVTKAVLPPHFEMEEGRTGEGATEVKANEQTAEKTTRDTYAIRPTTRNHNTLNRDIVIKQVASAVSKAHQVNLTAPDKVIIIEICQTVCGMSVVGSDWEGLKRFNLAELYNTHKKPTAKVDTSNGEAKPEVVKTGELAAPPSTVATITDSSEP</t>
  </si>
  <si>
    <t>&gt;7374_g</t>
  </si>
  <si>
    <t>MGATDHTYALSESHKEASFPASFKLMEKSLLDTDPEIAKIMALEIQRQRESIDLIASENVTSRAVFDALGSPMSNKYSEGYPGARYYGGNQFIDAIELTCQARALTAFHLDKEKWGVNVQCLSGSPANLQVYQAIMRPHERLMGLDLPHGGHLSHGYQTAQRKISAVSTYFETFPYRVNLETGIIDYDRLEENALMYRPKVLVAGTSAYCRLIDYGRMRKIADLVGAYLMVDMAHISGLIAAGVIPSPFEFADIVTTTTHKSLRGPRGAMIFFRKGVRKTDAKTGKETLYDLEGPINFSVFPGHQGGPHNHTITALAVALKQATTPEFRQYQEQVIKNAKALEVEFKKLGYKLVADGTDSHMVLLDLRAQALDGARVEAVLEQVNIACNKNSIPGDKSALTPCGIRIGTCAMTSRGFSEADFIKVAHYIDQSIKICKEVQGALPKSDNKLKDFKAKVAGHEVVKINELKTEIAKWAGSFPLPVEGWRAEEAKN</t>
  </si>
  <si>
    <t>&gt;1111_g</t>
  </si>
  <si>
    <t>MSPTSKLAQQLVVVDFTSIAIASPNPNTTITMGKKRFHSTGLKRIKFRATWSKYNLYNLSRLKLPQTSFLTYYQQKWASKSITRAYHGEFIREGQWERMFSPLLNAVIPMNHRYLAEHDGSELAAGRGSGRDEAPTVQDRINSRRNPVPYMNMTYAPMERRLDMAIWRALFASSARQARQFVVHGQVKVNGKKMEFPGYLLNPGDMFQVEPDRVLFATGARKEMAQIKSGRTRRRRARKTRRISMKAEVKDKDDVAEEEHTEVEPATTEKGGEEVAEKVLKSSASDSDKHLYKIFMPKLQSVLASLDDAQDSKKHPSAKLKIRLRDLTAQTRTLMSKARRMTVIDLNKELAYLTEQMSQIQSSTKEDPDKKDDRKDDRNEKKVDLEEPNKEDSEEYQAKLAEAIQRIRDNPVDETKPYATPWRPRPFMSAFTFIPRYLEVNHKICSAVYLRHPVARPGMAEVPTPFPQEIQQLAFNWYLRRR</t>
  </si>
  <si>
    <t>&gt;8481_g</t>
  </si>
  <si>
    <t>MDFTKLRAAALSHGDDEEAVTVNTRALIDKVLARYSGEWTTLRELIQNAADAQATCVTIKFETLPSASVPLSNTTNQSDVLKHVLLHHTLRRLLVTNDGQKFGVNDWSRLKRIAEGNPDETKIGAFGVGFYSVFADCEDPFVSSGDQAMAFYWKGNSLFTKRLQLPDAEANPNTSFVLDYRNTTTPMPNLLSIAQFLATSLTFVALQKIELFVDDYKIISLAKKTAPSIEVPIARDVETKTKEGLMKVTGMDRESVQMDATFMNVVGWKPSLSASISKPGFDSTYGSNSSDVPSLRSFFSRLTTSSSHAQLKTKQQKEEKALQEIVLEDVTALTTANVFLRVTTATIKTSISVTFATELERATKKPPPKTTKLAILTSSYNETAASNETAVAKGVDIFASVLPGKKGGRIFIGFPTHQTTGAGMHLSAPSVIPTVERESIDLNARWVRTWNQEMLRVAGIMSRLAFSNEMADLAEKVKRATQLNGHGTKVTKQEIDKFMPEALHTLKTFTFEESTPSYQVAQVIEEAFWTAYKKPSIEIYSTRGVLPTTQVRLATEDLSGFVEGIPVVPEDLVKCSLVMKLRDFGLITEITISDVKKELEAKALTKNQLTQFIKWAGTKAVTGDIDGGTIRSLMDVAVATTGDTEGTGEIIALGAITNYLVASKIPPDVPIPPTTIPFEFIRARASNELQALGWDALEIVPWLRFMIENNANRPIDQSLNQSALFAAMVLRILSGAWDGLQVDSRNTVVSLLKPIPIVPTKAGMKKPGEAFFQTVKLFDDLPTVTGCPGVKEKFFAAIGVRKTVDLETIFNRLLAPQSETRPGGKTINYRHMEVIKYLASVRDDIPAEDMRKLKGSRFVPAEAGPTGLEPTQGSAKLYKVSELFMPNDQLRQMRLPILQWPGPPGSYKPSSTEGRFLNILGLRAYPSVPELIGMMASKEVAMREKARDYFIANHHINGYANFEVGTSRELFLPLQGDKDRLVSPAECFVNEDCAVLGFSTLRKDLLMHANKFGVGTNPPMTECVNRLIAKPPQSKREATILFKYFADRLGELGQNYIAKLADARIVPVISSPQSNGFPDDKSGASQKLEVRLLAPRNCYLGTSEAYSSIFEFVDFGMFPNAFLQKCGSKTEPTTMELAALVASEPARLLGIMQSPEKYLKLLRTLADELPSLKRDKVLFKQLKASKCLLGSVEIPSYDEKPKPKSKMADPVGFDLDSDQEEDYEDAPIKTFQLALPSEIVVNNDYTGYRLFKRSLICAPEEEKLEDFYEALGAQRLASLIRETLRTGNPTRNQEAAQVLEERVLERTKLFLHEHNRDAIHHDSRWLSKNLSVVVVDSINLRRSLVGHNLQNTEKRQAACQHEGHKGWTLFVTPGTLNSYQISQSLCKILLHRPSQSSYLTFESFLSLSLLELRARGYNVDRILRAQAAQARIAEEERKKQLATEQQQIREREQQWQQQSQVVPVAARQEHDRTSEDRHMPGGFESDSPESSPEVKPKHKPTSLFSGGFSNLKTRLGLNNNGNDEVQGQLQKFLGGESSHSDQHGQQDGPPSYDESNQSVTKQPGKDIGKVSSPAAVQQNLLNAIQSSRAHDSSTLFSPPTTETIKEQSTYCDPTPSTNITFLATASNSMRIFVSKTLSSPTTAFLSENAKPLNTFANLLHELSDVYSLSRNALHIFYDESGGTIAFNSNGSLFCNFRFFKQLHEGKVRDGEGRVEAAAYWWIVMAHELAHNLVKAHNSDHSFYTEMLVANYFPKMMARAATYLQPQSQPRGHIEGSSGSSSAKSVSRSESKSREKSLLD</t>
  </si>
  <si>
    <t>&gt;3570_g</t>
  </si>
  <si>
    <t>MGATIEPPKFRAPPSQVQLIPWDSESPKHIQRMFEQRVICGWKSQMVQIWRDRQRKGDMNLQWIVFEDSDPRKDESIKKHIKAYPKESSPLVDTATGLGGKPRTPNLEKKFIPVGHISLDTFYESPGYVEQKEGVFYIATFFVSPVLQSCGIGRAAMDTVETIATSYPLCAKTLQLSTVANEYEGREERRKALGLSEPNVLPQTWYERRGYEIFKRQKDMWWEVDPTGKRWPCDGVFMRKDIK</t>
  </si>
  <si>
    <t>&gt;8694_g</t>
  </si>
  <si>
    <t>MRFSTSLIAAGLATSIFAAPVAERQEEEYDECDADYPTSVPAGLGQQTSTSIPTPFTATKTETTVHSSSAATILTSQSSVVVVVSTASVPDESASSTETASIDIATPNTTTTTATTAQETQASPSKASSVAATSVSSIPAVTSSSATSSAPTSASTGALQWIGADESGAEFGSALPGVLGTDYTWPNTSAIQILMDKGMNIFRIPILMERIAQGTMTATLDATYLASLTTVVEYITAAGGHAVIDPHNYGRYDGTIFTSTSDFKTFWTNLATPFKSNDNVVFDCNNEFHDEPSNALVAELNQACIDGVRAAGATTQYVFVEGTSYTGAWTWVSSGNGDAMLNLTDSSDKIVYEMHQYLDSDGSGTSSTCVSTTIGAERVAAATAWLKANNKKGIIGEYAGGVNADCETAVTGLLDALAAANDVWMGALWWGAGPWWGTYLYGLEPSTGVAYSSYIDLITKYV</t>
  </si>
  <si>
    <t>&gt;6688_g</t>
  </si>
  <si>
    <t>MADSGLYGVRKPKNTPYEISSSSSLAFSSTLSSLLATSSNTTSRGRPRPSKNKEDIFTSHNRNAKKRAARDVEDMDDAGGRILGKDLGGVDANILHRSRRKMEQKAKLYKKMKQGGHEDEEGDGLVDFDRKWAEREAKGKGDQSSSDIESDDGQGEMVDYEDEYGRARRGTRAEAEGMERKKRNKIIGAADLDRMSARPAMPEKLIYGDTVQTMAFNPEDEVVDKMEEIARKRDRSMTPPEMKHYEADKEIRTKGVGFYSFSKDEGVRMAEMEALEKERLETERVRKEREAKKEKRRQEIEERRRAIGEKRAKKQADSFLEQLSADMGGD</t>
  </si>
  <si>
    <t>&gt;532_g</t>
  </si>
  <si>
    <t>MDDLEFDRSSGENADVGILALLGKKQVLKRRFGFLSIFGFAMCELITWETVLALFSQGLSNGGPAGLVYGFLIAWLSTLSVYTVISELASMAPISGGQYYWVYMLAPERYKKFSSYIVGWLTSLAWIATVAIESIFAGTMIQGLIILDYPNYVPTEWQGTLLAWLVIVVAIFINCVIPGLLPKFETFILVFHLAGFITIMTLLWVYSPHKSASFVFTTSLNEGGWSTQGLSYCVGFLGNVATFVGADASVHMAEEISNAAINIPRAICGSMIFNGLLGFTMMLTLLFCIGDLDTVLGTDTAFPFIQIFSDSVPSIAGATAMTAVVLALTWACAIGITTTASRMTWAFARDRGTPFSHYLAKVDKRTKVPINAVGAVTVLAAALTCIYIGSPTAFNDVISLTITGFYGSYFLPCAFLLYHRTKGHVRSKRSSPPVAPSYFPEGAADRGSFPLELNIEPTKFSPEKQQPTPTLPGSDVAFEVAHIELAWGPWRIPGWLGIINNAYACLYMIFVIFWSVWPPVTPVTAKTMNYSVVVTGGVIIFSIIWYWVRGRKEYEGPLIDEEVRNVFRGSSIS</t>
  </si>
  <si>
    <t>&gt;9230_g</t>
  </si>
  <si>
    <t>MAGAQHAGSGSLRKTPPFPTRQMTILALCRICEPIAFMSIFPYVYFMIQDFGIAKHESEISVYAGMVTSAFAFAEFSSGVAWGRLSDRIGRKPVLLTGLAGTALSMLIFGFAPNLQTALLARALGGLLNGNMGVLQTTVAEMVTVKAHQPRAYTIMPFVWCLGSILGPTLGGGLARPALNYPNLFSQKSIWANFPYLLPNLVCTVIVSFGVVIGILFLEETHAEKKYRRDPGLEAGKWLLSKVTLCANWKSSRCEKADDSEVVSLLSNEDQPPGYCTTAPSPKLPSTPSQEPEEALDLDDVRDAPRPKPAVTKAFTRQVILNIIGYGVLAYHTMTFDALLPTLLSTRAPENAEPWKLPFKFVSGYGLDTKQIGVILSVQGLYSMLATLFLFPFVARRFGPLAIFRTITLSYPLLYLATPYLVLLPNSLRMIGVYAIVVWKCTFSTMAYPANAILLTNSAPSLLMLGTINGVAASTASLSRAFGPTVSGFLFSAGIRLGYSGLAWWCSAIIAVGGAFVGLLTTDNGGRMEVDEKADEDPEVAYEDHILDHNALESAMAAVEPRREED</t>
  </si>
  <si>
    <t>&gt;9483_g</t>
  </si>
  <si>
    <t>MASSNSAVYAQPESEPHQHAEKGFHSEHINLNSNAEARIQNPLAGIPHDTLLRDVAAFAEEKGLTEHTALLQKGALVAQDPANYEDITGQHALNSVEVDALRSEILHKWRHPWALYVTVFTCSIGAAVQGWDQTGSNGANLSFPKVFGIGGESNHDVLLVGLVNSAPYIGSAFVGCWVSDPLNFYFGRRGTIFIAAIFCFLPVLGSAFTQTWQQLFICRLLLGFGMGAKGSTVPIYAAENSPATIRGALVMSWQLWTAFGIFLGNCANLAMVHVGKNAWRLQLGSALLPAIPLILFIYFCPESPRWCMKKNKYPQAFRSLLRLRNDPIQAARDLYYIHSQLEVEKEIIGDNNYVSRFTQLFTIPRIRRATLASFTVMIAQQMCGINIIAFYSSTIFKNSGFTDFQALFASWGFGLINFLFAFPALWTIDTFGRRSLLLFTFPNMAWSLLAAGLCALIDIHTTAHLALVAMFIYIFAMFYSPGEGPVPFAYSAEVFPLSHREVGMGWAVATCLFWACVLTLFLPLMLTAMGATGVFCFYAGTNIIALVMIFLWVPETKQRTLEELDYVFAVPTHTHMHYQSTKALPYFVNKWILRHKDVVLEPLYKFDSARDTDESRIDDLYAADRARAERKKVNANGSESDVQIENASIMEGTIEEKTN</t>
  </si>
  <si>
    <t>&gt;2592_g</t>
  </si>
  <si>
    <t>MISRVGTSVLRQARTQLRSRNGPLPIASLSVLARLLSSLAVLEHRDGKLNNGSLGSVTAALKLGGSVTGFIAGGNIKAVAEEAAKVKGIEKVIMIDNAAYDKGLPENYAPLLVENIKKGGFTHIIAGHTAFGKSLMPRVAALLDVQQISDIIAIENENTFVRPIYAGNAIATVESSDNTKIITIRGTAFAAAETEGGSASIEDGVDPKAENTTEWVEENLSKSDRPDLATASKVVSGGRGLKSKEEFDRIMLPLADALGAAVGASRAAVDSGYADNSLQVGQTGKVVAPELYLCAGISGAIQHLAGMKDSKVIAAINKDADAPIFQVADVGLVGDLFDKVPELTEKLNKQ</t>
  </si>
  <si>
    <t>&gt;6857_g</t>
  </si>
  <si>
    <t>MDPLVAAELAKFDDGIPFRAARNHTQSTWARTFHSSPELYIQPQSIPEVEKLVNLARRCRRRITTVGCGHSPSDITCTSSWLVNLDHFNKILGVNKETNVVVMQAGIRLFQIGEQLDALGLAMPNLGSINHQSIAGAISTGTHGSTLRHGIISESILSLKITLANGRTETCSSTRNPDLFRASLISLGAVGIIVEITFQAVPAFTLAWKQVVDTDLKMFDAWNKELWRQTEFVRVWWFPYTRRAVVWTAEKTELPLSPPPKSYYDAWLGYHVYHNLLYLSQYIPSLLPYIEKFVFGMQYGFRNGSTTSAIQPSRQALLMNCLYSQFVNEWAIPLSKGPEALRRLSSWLNHLTPEDSDYVPHNIPFSAEGLYVHAPIEVRVSDTSNSKAPRPQLDPTCEDEATLYLNATLYRPYNSDPPCRERYYQGFEYLMRELGGRPHWAKNFESSWQEIDEMYGDRIAEWRALRNRADPEGMFIGEWHRRFVMGGGRKLALEEAEVERKQLWRGGVEVVGAVGGSLASEYKARGLRKESSEESFDHLTESEVTMKK</t>
  </si>
  <si>
    <t>&gt;3388_g</t>
  </si>
  <si>
    <t>MFRSQLLKHTSRAVRASPRLNALRVRPSIASQRAIHYTAIVRQDEKKDDHEGSFARTDPTVEVEHLSESEMPPSAPVQGRGGLHFKRTLASFSLDGRVGVVTGGARGLGLVMSQALVISGADVAIVDLNKEEAEKRAEGLVATFVRENPGSGKIPKVTAHYADVSSAESVEAAIVEIIEQHGKIDHLVTSAGFTENLQAIKYPIERVRKLWGVNVDGTYLFAIAVAKHLMERKSSGSMVFVGSMSGAIVNVPQPQAPYNASKAAVRHLASSLAVEWAHADIRVNCISPGYMLTALTKKILDENAELKTQWTSLIPQGKMGQPEDLMGAVTFLLSDASSYVTGADLRVDGGYTIT</t>
  </si>
  <si>
    <t>&gt;186_g</t>
  </si>
  <si>
    <t>MLFKPAAASCLALLSFSSAASLKHKRTTESGLTLYGYGGEANGAQIIYADGLAYLAKSGYPTGSSVATNITFTVDPDDTSTQWTIQSNTTSFNETMAMYIVPTDGEFTQVGFTSNSSSTPTGAVTTGFSFFGTSVAYVTSDSQYELLFYAMNTTTTGVYALYWNAGSTDTPSGSFPIVIKSTAPVSRTL</t>
  </si>
  <si>
    <t>&gt;981_g</t>
  </si>
  <si>
    <t>MSSSTRKTHFRTIQSFATDYAPVTISQHVSERTGMHVVVVDQKGPKVQGYFVLATEIFDDSGSPHTLEHLVFMGSKNYQYKGLLDKLASRAYSNTNAWTATDHTAYTLDTAGWEGFAQILPVYLEHLILPTLTDEGCYTEVHHIDGEGNDAGVVYSEMQGVQNNADERMDLQARRLLYPDGIGFRYETGGLMENLRVLTADRIRAFHKEMYQPKNLCLVIIGESDHEQLFRILDEFETGILDDIPPPEAPFRRPFLESPQPPPIKESIIETVLFPDEDESTGEVAISMFGPNCNDPVAVSALNVLLLYLAGSSVSILENVMVEQEALASSIGYSWDSRPNSVIWLRPSGVATEKLAHVEKRLFELLKEVASNPLDMDYISDCVKRERRQEKYYAETSGEMLSNAIINDFVFGKRDGSNLRVLETLKEYDVLESWSDQEWRDFLKKWISDAPHISLFVTPSKALSDEIKSTEEARLAARREELGPEGLAKLAEKLKAASAKNDVEIPASLLQKWPVPGVESIHFIETITARSGLARKLGTSSNKVQKLIDSSNSDLPLFVQFQNVPSNFVLVTLLISTSQLTTELRPLLPLFQDNFFNTPIVKDGKKVDFEAVVTRLEQDTVSYTFAGAGYLEDPEGLAINFLVEPDKYATAIEWIRTMMFDSIFDETRLNAGLSKLLADLPETKRDGSNMMWAVNNMIHIDKESNYKARSPLVKGTYLKRLKKLLAKDSKAVISSLETMRKSLFRFENMRALVVANVEELRNPTEAWKPLLAALDPTPELNPLVKLYNHLSPDGQNPGSYGVVVVPMPPIDSSFLVSTIRGPTSPLDPLIPALLVTISFLEAVEGPLWSAVRGKGLAYGARISRDMDCGFIQFSLYRAPDSYRAFVAAKEEIEKYVDGRNKFEVAALEGAVSGIVVKFAGEQATMADAGQFEFVNGVVRGVGEGYNEGLLKAVRGVGVEEIRGVMRDLLLKVFEPGSANVIVTAAPIMEEGLVKGFSELGFKMQVQPLSSFQESYGLEADGDEEQDEEDEDEDMEDGSEGSESEED</t>
  </si>
  <si>
    <t>&gt;8932_g</t>
  </si>
  <si>
    <t>MAYPQNTFTNTTFTSPSFISQRREVVYSNTLLYQLNVLKTTGRYDAFKLKWHECYSDKPDVWPVPNHLFWDSDVAKWIEGACYFLRWKENEEIDAAVKELVEMIRSAQQPDGYLNIHFTVVEPDKRFTNLRDLHELYNAGHLIEGALAHKEHYGNDLMLEPILKYTELLYNTFGPKKGQKHGYPGHPEIELALLRLHAKTGDPKHLELARYFLEERGNPKGVDGRHYYEVEAEIRGDRENERPCYWPVNKSWSYQQAHKPIIEQETIEGHSVRAMYLLTAVADLIRNGNSIGDSLKRAAVERLWTDMVDKKMYLTGGIGAIKQWEGFGIDYFLPSSTDEGGCYAETCAAIGVMMLAERMLQLDLDGKYGDIMELCFYNAAMTGMSANGKKFTYVNQMASSDTDLSKRAEWFTCACCPPNVTRLLGYIGGYLWSSQADLEKKTVQVNVHMYSSAVLEVAVGKDVVKLEQKSNWPWDGKIEFSVENSANIPTTIKLRLPAWADECWQISPLLPNAHVEKNYLTIPSGWLQANPKFELNIPMKPRFISPHPYTNQDIIALARGPIVYCVEDFDNSWVQDHFKSLVLDPKGTIEEEEVGAEELGEPYVGLKMHNAGSFLSVDTRLSPAASVSLKGYQEGGVLNFVPYALRDNRGGRGHMRVGIRRKTERC</t>
  </si>
  <si>
    <t>&gt;8933_g</t>
  </si>
  <si>
    <t>MVALLPLLLVVSTAASPLVRRVQGTSVVNLGNNTGPTSHYASGFIYGIPDAPNQIPDHFYTDMGFNYARAGGAQVAAPGLGWIWGLSEYELRFASALSNYRTARKYNAQFIFLIHDLWGADGTQNSSAPYPGDNGDWSDWDNYLTHFISDIKANHATDALLIDIWNEPDLIYFWTRSQSQYIQMWGRTYHRLRKELPTVLLSGPAYAGKPDLTNDWWTNFLSFIKTNDSIPDQYAWHMEGFDGDIPTSFGVLETMLSTYGLPQRQININEYAVYNEECPAGSAWWISQLERINAHGLRGNWLSGNQLHDFMGSLVSKPNATTSSYSYTEGGYFPNGDYQVYKYYNQQMQGHRVGTSPTEDMLLDTFAVVGSDTVRVLTGARITTGTWQITIEDLSAVGLPKSGSLKIHTFGFSFTGGHFGEVDAPNDLGWYAHSYSGNKVTFPVYQTDNSTAYAFEFKLH</t>
  </si>
  <si>
    <t>&gt;3349_g</t>
  </si>
  <si>
    <t>MPHIEDAPFTQQVDPNTEAERRERIRIKNRRKLYLDRNPSYFTSPDLELTDPLLYDRCIRRFQSAAEREAEGKKKGYSGVLEADLYRSEAKLAALAQQSDPSSASIAPEIEASVPFVTYARGTSGEILPEEDDEVPKSKEEGVDRWKFEMTLKFLRGEDEDFDYRAVDENEEWDEVERRENEEKWFDEEEPEWVDDEEKAAEGTGGDTGIQDF</t>
  </si>
  <si>
    <t>&gt;4072_g</t>
  </si>
  <si>
    <t>MTDQNIKNLFNSAESQRQEIESSWDSNTATYQQNLTSAIASYEDCLKLADRLSLFSHNETLEDIASGDLQYLLINYRLAELVLRVSNKDRKAVLQKARDIYERYLSLLHHYEILSDADKKLYDTYLESPTSFSTISTTDPNVRRGAKIANFKQEKELKKKLELLAQNPAYLQNDDDVIRELQLTNIALCTHGTFQSLESINRELEVLATAPPLQPEGPEALERDYRERMGMRQKEDGMDRLENRRDISAANTGPILSSGGKPLRPFTLLDSRQSLKAGVFRPGHNLPTMTIDEYLEEERARGGIIEGGGEASGIIAEPDEDNYEKGDEETMKARHWDEFVEANPKGSGNTLNRG</t>
  </si>
  <si>
    <t>&gt;10080_g</t>
  </si>
  <si>
    <t>MASAVFFLDLKGKTLLARNYRGDIPMSAVEKFPILLSEAEEESSAVPPCFSDEGINYLYIRHNNLYVLALTKRNTNAAEILLFLHKIVEVFTEYFKELEEESIRDNFVIIYELLDEMMDFGYPQTTESKILQEYITQESHKLEIQARPPIAVTNAVSWRSEGIRYRKNEVFLDVVESLNLLVASNGNVMSSEILGAIKMKCYLSGMPELRLGLNDKVMFESTGRATRGKAIEMEDVKFHQCVRLSRFENDRTISFIPPDGEFELMSYRLNTSVKPLIWVECIMESHSGSRIEYMLKAKAQFKRRSTANNVEITVPVPEDADSPRFRTNIGSVHYAPEKSAIVWKIKQFGGGKEFLMKAELGLPSVKGDDEVGGGMTGGFGGSMGGVGGKGAKRPINVKFEIPYFTTSGIQVRYLKIIEPKLQYPSLPWVRYITQSGDIAVRLPDVS</t>
  </si>
  <si>
    <t>&gt;5304_g</t>
  </si>
  <si>
    <t>MDTANPRERRKLAEVDGVDVGAKAGLHGHPGGAIKHNVWTQILRLVLLIMYFFSSITSIVTTQFMGLPLYFISKSFYYRYMALTKQSFGIFVTTMTHWWAPTLIRISGDASIMGQLHQNADGGVEFRFPERMVMIANHQIYSDWLYLWWTAYANSPRMHGHIYIILKESLKHIPIIGWGMQFYSFIFLSRKWETDKPRLAYRLGKLKEHNLTPLSGSKILDPMWLLIFPEGTNASSNTKNKSTQWAQKQGIKDMEHVLLPRSTGSFFCLNELKGTLDYVYDCTIAYEGVPRGKFGQDLFTLRSMYLQGRPPPSVNMYWRRLAIADMPLDDPHEFDLWLTARWYEKDALMEHFLTTGRFPATQAATNGGAKDFPEETSFIDTEVKLTHWWEVGNIFVVLAVAALLINLVARVWNAVLYGKQ</t>
  </si>
  <si>
    <t>&gt;7994_g</t>
  </si>
  <si>
    <t>MAAVANAPGLPSSRHFRSFSEEDGSMSTLPDPRSRTMSPADDNGPSSPPQHPDLSNEVATLSNKLINSINHQTSLDDALSATRQELEAARQLIRVLERENREHTDMIKHGILVQSSIAEAEKARLRSSLMEEQRQRGEIEKEKKSIELELESLTTALFEEANKMVITARESAQKEHELLQHRNDQLKAQLDDTESLLKSHQEQLAELKQVIEQMTQEREDQADPTAPSTPGTSKFGNKDESVSESGTTNSGSIPEPLAPSYPTSFTHLLQTVLRTDLASFDEFTSLLRMSKNVPVGSRASSGSYGSLALGLGLGGYASSLQQGPSNGSTVSLSTGSTRGSSPATPTTPASTSSAGSSNGPNSLTPLKDTKFYKRTLAEDIEPVLRLDNAPGLSWLSKRAVLTAICDGTLVVEPMPVNYRHYAFPCSLCGESRKGAAHERNHRFRTNENENSQRYPLCKYCLGRIRSTCDFMGFLRILRDGHWRADDEESEKAAWEESVRLRENMFWCRIGGGVVPIHHLHPEATHPRTSEDERKEQEEKLSEEIHRTGEIQPKDITPVPESARHSEVTPSHSLLEASNNVENTPKEIVTLQTPAKEAEPTDIVTLETPVKEAEPTEKEQEPTDHQETLAEKLDSPRDSVHSTSPLEVSPLEVLPVEVSPVAEPEKGEINRLSITIPSIPDAF</t>
  </si>
  <si>
    <t>&gt;2748_g</t>
  </si>
  <si>
    <t>MSSHRWSYRLALAVFYLLGLFDYASALPQEYCSDINTSSNSKNTSIYQSNGLCSGFCIINYAFAIVQSNGCWCSDYAPATNTTGCTESCPGFPSDLCGSDSLYGYIALEVAPSGTKGADTAASSTTTAAQTSTTSSDTTTTSHTTSSTSTSSTWTPTPIVSLQTVTGQVQTVTVTPTIPPDSLSSSNNTISASSSSGGLGTGGAVGLTIGLVALVAIICSIIYFCLRKRRKEIAKAYADVNTPERRISSAGLNGQIPSRTMSENSRYVLGTDGTNVVEGFDDNQPGTRTSRLMPVDPRLNPFSPVYQRGENKSRESVNTIRDDHDYSRRVVNTGPILRATNPDE</t>
  </si>
  <si>
    <t>&gt;4857_g</t>
  </si>
  <si>
    <t>MSSPPHTPIKSPVKKALAVEAQNATAKAQATQQPKKQPEEQSMPAATVPPQVQLVTASTQEVQVPSSMPPLKEAPVISNDLDLRSQAQIQDLQLNEDEDEAKEDDEDEDEEDDEREGVEEAEEEEGDGDEIDDYPSDSDLPPFDLKEIEERYEKDLSKISEDEDNIIKEFDKLSESFSFWAQASALNDSERARKRLKTRETYIQVHEGMLQEQKNHYVKVVDAFKNALELLRG</t>
  </si>
  <si>
    <t>&gt;4676_g</t>
  </si>
  <si>
    <t>MESKEESQFGSPSSGESVNGTPQDAPAIPPPLDEKQSSEFTLQSFGTLLGSFAVMFCSVGFVNAFGVFQAYYEEGFLADKSPSTISWLGSFNIFIMFGMTLPVGYLSDKYGPRMLLPIGSVITLFALFMMSLSKQYYQLFLTQALLLGFGISLLLLPAFAVVPRWFVRNRGLALGITVSGSSLGGVIWPIILRNVLYKVGFGWGVRISAFIMLPFLLLACLTIRLPHVAASANKPKRKADFSVVKTPVLLILACGLFFTYLGLFSPFFYITTWTTSLGLDSGMAFYFVSVINASSLFGRILPGLVADRIGHYNVMIVSVGTSALICMCWTKATSIAGIAVLSLAYGLTSGAVISLQGACASQLVKPQSYGIAMGTVMGFLSIAGLIGTPVNGQLVQKFGYLGVSLFSGLAMFIGMLILVVSRLKLNQKFISKV</t>
  </si>
  <si>
    <t>&gt;6889_g</t>
  </si>
  <si>
    <t>MSNHRGGSTTSDLGYQDGYAPSVQPAATKTSDRGRRTEHDGRKPRERPPSTSPTRPRKPAPRRPPRTPSPKPPSPDPPSPTPQPQGYYIDALYLTPPASISSSIGTSLYNTRQESSVAGGNIESRPKILEITVQKRKARTKEATTKFSYISAAFTDKILASQQKSTRHIPKLNQHRSEKLEYDNTKVTTVGSINLVVEYKERRIKDERFYVITTRNTHVLGGNEDVVLSTRLMELLAPMAPMSMATRPFSSLANISTTSSQQATYNQQEPISTIPSSISITSSRNPYQVISSISSPLPQYGTSPSFGSAAVTNTSPYESGALFGPQQSTSLSSQAPTDQMASMRVTGTLRSNFATYQSPSYQYQPLSYQSTSQSNLPTTNWPTAGDQISSYQDASATSSLDYFSQVSISQQGNYSTPPPQTYRYQQEDCNVGPESVATGAGRRRDPRIDKRKK</t>
  </si>
  <si>
    <t>&gt;3138_g</t>
  </si>
  <si>
    <t>MEIEKVAMIGAGAMGGGMTLLLAENGIAVSIQDPSEETVDKLIQSAKDQGIKVDLLTKHTDYANLCSSLASPKVIFFSLPHGTVGDTVIEGLYKYLDKGDMIIDCSNEEWENTQRRQGKLVAQGVYYIGCGVSGGYQAARRGPSMCPGGEDIALGNVMPLLEKIAAKAEDGSVCVGRIGEGGAGHYVKMIHNGIEHAMMSTISEAWTIMTKHMEMKYDNVGKVFEKWSSEGELKNTFLVKIGADICEKKDKEGRHHVLGDVQDKVVQDIDGSEGTGIWSNTQATSLHVPAPTLSTAHYLRISSAYRGSRKHIKETFHGSFLPSKLEFRTFAERDDFLEDLRKAVYTTCLASYVQGISIIDVADKENKWAISFTTIIQIWRAGCIIQADHISSLLSAIFHPSSKSPHKNHNLLYEPTIAEELKAGFEALKRICIKGIETNAIIPSMTATLEYLKYSGNLELPTQFYEAEMDYFGKHMYDSKHFDKGPEKPETGTHHFEWKPA</t>
  </si>
  <si>
    <t>&gt;7646_g</t>
  </si>
  <si>
    <t>MSKSILLRRVLLAPPTIRGSFLPHAQRAIAPILARQYGTVQSVTQTSFWLGLIPKPFRKSSPTVGLKENTKSKEWNPATFYIVIFLLIGSMSIQMIALKNEFAAFSRRADAKIGLLREIIGKIQNGEHVDVEGLLGTGDKAREAEWEEVLQEIEKEDQAWEQSRKSKPKHGRNLEDVASSAATATKAEIKSHEATQTKAPPGFY</t>
  </si>
  <si>
    <t>&gt;9949_g</t>
  </si>
  <si>
    <t>MTSITLSTPSTGKYTQPTGLFINNEWVPGVDGKTFETINPSTEEVICSVHEATEKDVDIAVAAARKAFEGSWRHETPENRGRLLVKLADLVEENLDLLAAVESLDNGKAISMAKGDIAAVAACLRYYGGWADKIEGKVIDTNSDTFSYTRQEPIGVCGQIIPWNFPMLMWAWKIGPAVCTGNTVVLKTAEQTPLSALVTANLIKEAGFPPGVINIISGYGKIAGAAMSSHMDIDKIAFTGSTVVGRQVMKAAAGSNLKKVTLELGGKSPNIIFDDADIENAISWVNFGIFFNHGQCCCAGSRVYVQSGIYDKFVQRFKERAAANKVGDPFNPETFQGPQVSQLQYDRIMSYIEHGKKEGATIVTGGERHGDKGYFIQPTIFSNVTEDMKIMQEEIFGPVCSIAKFDTEQEIIKVANNSVYGLASAVHTSNINTAIRVANSLHAGTVWVNQYNMLHHQLPFGGYKESGIGRELGEAALANYTQTKTVSIRLADALFG</t>
  </si>
  <si>
    <t>&gt;5125_g</t>
  </si>
  <si>
    <t>MILRQLLSWPLWLLLTVSAVNVTASEGDRLPEFQTCVEVCYQRNCIRGHGETEIPLLYRLLFWTCPQECDYTCQHIITTERVASSAPIVQFHGKWPFYRFLGMQEPFSTFFSLLNFLAHQNGLSKIKANIPATYTLRKYYIWLAYFGMASWVFSMIFHTRDFRATEQLDYFAAGASVLYGLYYTPIRIYRMDLGGKKTKSVLKAWTYLCVALYIAHVSYLKLYSWDYTYNMAANVVVGVISNSMWSWFSFKQYQKGGRWWQMWPGFTVAWLILAMSLELLDFPPIWGCLDAHSLWHLGTVGPTMIWYNFLLKDAEDDIAAHRLKA</t>
  </si>
  <si>
    <t>&gt;10352_g</t>
  </si>
  <si>
    <t>MVSSDLNVLLDMGFDPVRAEMAVKKTGGLQDALQWLEDNQDKSLEEISGPAPTPASKETDPSTEAPALKEGEVAKSMVCNECGRKFRSMAQVQFHAEKTEHVDFGESTEEIAPLTAEEKKQRLDELRANLAEKRARQAVLDKEEHKKNEKIRLKSTKEVQDIKEKLAQQEQIKIAAKKRQEKKDDIAAKKAIQEKIAADKEARRLKHEAELAARQGRAPPLDPSLAAAASASASHHPAGGPRKEATEARLRLQTANGVVIKTFPVDTTLFEVGQAIEADSGVPVVSFTMTYPKKTFEGSVDFGKTLKEAGLSPSAVLIVK</t>
  </si>
  <si>
    <t>&gt;2269_g</t>
  </si>
  <si>
    <t>MRCDLESQENIEITLDQLLDGTPYSPVTLRHLLCYVSNVRRSAEHLQFLLFVNHYEIRFEKLKNQKDKGLSDCWTPNDDKTVKDFVDSLSLQASPSTTASPQLPINEHFSQSFPSDPAWRLNRILSTHGAAAEWTQPFDEKINISDESLVQRSAHRLEIAPWEADDSSDSKQTNESQSDSTGELDLDLFDGHPILKGYIRRAIATYLIPGIGSQRQLNLSDSQRRQILYALRHINHPNAFRIAREYARKTVCCLDIPAFNKYINDNPTFVKYIRENAKPLRPRLALSLGIVLTIIGLVEPIVLTCSHYHRRWRALGTLALIPGVAIWHCAERHMCLVSRVLKMEKLTPWEVELHQLQHHDGHDDDVYLELFNKVKGSRSEYFEGNIREYLREKFDIDMPKSRYGRMAVPRQGIFVGVLVGLFFLAFILALPCGKWF</t>
  </si>
  <si>
    <t>&gt;6523_g</t>
  </si>
  <si>
    <t>MGAKVPRNFRLLEELEKGEKGLGAEACSYGLAEGDDLLMSNWNGTILGPPHSVHENRIYSLKMHCGDQYPDKPPTIQFINAVNLPCVNPRDGKVDPTKLLCLANWSRDNTMETVLIELRRYMAHPSNKKLPQPPEGSTYGL</t>
  </si>
  <si>
    <t>&gt;9232_g</t>
  </si>
  <si>
    <t>MAGGRGGAGKEREQRPPAQWSPWEWNTDGYWVCHRKKWNGGLEYSYEKPERTSELMSNDSQHSCIAAASAGSTDASLPSDTPTFTTNNRSVNELQYASPGPMPTISFTGPDTSPGIILGNTLTGSWSPGVSESSITHQPSGQQDSSDVNGIDPDNVHAYRSRRPLSSTDYSIPNSYNYNASPLPATFSGMSFSNPPLAKHLYYPLDPHIDESRISQRVEHELGSQFEVIHDGRRFFKAGRVFKVVWSEPAGVSTSNDDILSSETRLGEAVISKIRRFVVVKENRRHCICHPLLTYGGQATMKPGVSPAEHAAVFANRGAAKYLAGEEAQLVIKPFGIILEAKDESLDPLTRINFAKLYTVEHNVKVCKIGRIDDGQVERLEIEIEVMFKVDMDGVLTVIAVGKEGDEGEKEREKREKREKRKKVVIMLDLERFDSDEAVSIVKEMQGSTEEDEAMPRDILKRTGRGR</t>
  </si>
  <si>
    <t>&gt;6232_g</t>
  </si>
  <si>
    <t>MAEKQPPTVVEGATTADVDDEVPVAAKSAEDRKAAAALSSLDTPRDDHHLEKDVDVEAVRKAMERLGGVKAVNGTAVKHDEKKVVKKNLKVDPADVALLIEELELTKIKATDLLKAHDGDATKALRAFIKAA</t>
  </si>
  <si>
    <t>&gt;9120_g</t>
  </si>
  <si>
    <t>MRRVSHDLSDPARNLEESTGSPAEKVVEEEGDADLDLIAEESDSRKNTPPPRIAARFYRPTTNRRKSSAASSRRNSISSVHSHQSHCSGRNGGVQSNYIAQHLRRASIIEDRKQRLADRAAHAEKVRLRAALAKATPRSTTNSEERALAAQQAREKNLAEIVAACAEEVKRAKGIAESMKEKREAEGKKLRKHMEERLAEAERRREELLNRGAMKRGRSTSHLRKSSSPMPAIQETISEATAALKIQRRWKVHQRWKALKEFSSLGLTVDSVRENSFETVSNLLAQTKVLVGTAQILRICGLREGDAGSVNEMIAVRTFLSAFLILGHPTQVLSGRGDAAEQEQVGAVPLIGRDDLANPQLQDLVAKARDLLISFEDVLSRQNAANKYIPPPVQLSTLSEVYATFYNAFIAWKARDSSTIIEMMVLQFVELDSIWQSVKDSTEEAVTESYRNGIRENQLNLMVRIKRLAGAERGKKLISAAIREARKTAQVPKKSAGDSRPRGAEALPPDQPMLGDLAASEKVVSAHLQTLTPPATPQRNHQTSHADELRIARPILPQNRVITHEVAINREYRIEEDALQERAGIMQVVFDKMRDEIATRNGDLWVLAMAENIRTRLQQLLKEGNSMYNLIDEALDNDVVARELQSGAFSYEKFFSFMATLLPRLCAPFRDDEIKDIVENKMQNGDVVDRLQALMHGIDLLQLDYANFMLQQAAPALIKNATEYETSSFMQLLEEANGELPVTENTWRLARTRVMDEVARRDPENVRLARSLPTPEKIYAHMLVDVFTSLDTSAPIPETLQLDEKRIMRTRGDVLRIVTTGAILMQCKNLLKRDIRGQWRTEATRIMSVLESVKTPEQASQGIQAALESSRSMPAATKNHIKQFVTHVVDTSSSISSGATTEIGDPLMRVLISRLRIHILGRLTASTEKEKLRNASTASESIAKLGLPEFVHQIGGMVEEMGKVGQLDRASHGAWYEEIAKKVEEEGPGV</t>
  </si>
  <si>
    <t>&gt;6293_g</t>
  </si>
  <si>
    <t>MEKFVLGASLWLALLLPCAQADLPGAAIYVVPSAFPTSVFSSYYVKAAPTSEPQPALFDPVLNITYPLNLTDPKSVPTSSGDPVFYPPAIANLTNVTSDALVQLALAELNSIIFDSNGGLSTNCSKCIAALSVGKILAQVVPSHVPTAMISLCQSTRFASNSSCTTTYSASVFGAIWTQVLAYADVTGLDGQYICNSLSSTFCSAPTTSPLNKTGLFPKPKPANARAPKASGERVKVLHLSDFHLDARYQVGSEANCSSGLCCRYSSTATTPAVFPAPLYGTYSCDTPYYLGLAALQSIGSLTGTGSECSAPGWSIYTGDLASHDPVNEMSRDYMTYTEASIYGMLKSYIKGPVFPVLGNHDSSPENIDGPHSLPGPLGQQFSWNYNHVADLWQNNGWLDKTTAEDAALHYAAYSVKNHYGLRIITLNTDFWYRSNFFNFINTTNPDNSGMLTLIIQELQAAEDAGERVWILGHVLSGWDGTNPLLNPTDLFYQIVDRYSPHVIANVFWAHTHEDQVIIYYANNGTVQNSNTALTSGWIGPSVTPLTNLNSGYRMYEVDTGSFDVYEAYTFYSDVNSYSTLSSTGPTYKFEYSTRDAYGAAADWPEDAPLNATFWHRVTEAMESNRTLVELFNTYQGKMSIRSPNCTSDACAEAKVCYIRSGSAPLGRQCPQGFASVQSPYTGKNF</t>
  </si>
  <si>
    <t>&gt;717_g</t>
  </si>
  <si>
    <t>MSIQGHPEDTTSTDLSHGESKSSADNVPTRAEAVKQLTPLEFHVSHMSFSPEVTLRSVAPLITVLTGATFLNTIAAQAVTIVLPSMT</t>
  </si>
  <si>
    <t>&gt;6974_g</t>
  </si>
  <si>
    <t>MSSSMPKLHRKPKSRRVPKPSSRDLDKSWSMYPALHDSVDWLLSEDGLSFTFFEIDEDKGFTKDYDTNIMGHFTCWNKACLKSGWGSRKIAITIRMYPDQQYNARVYHQRCKGCDSLSQPVPDDSYAERIAYRLKKWSDIDMARPFYKAGSKGPHESALCEGCKYGHCTSGYDG</t>
  </si>
  <si>
    <t>&gt;4107_g</t>
  </si>
  <si>
    <t>MPSSVPSEGAGTLNQDIMEVETETKDDSHTAPDPILAEADGDHGDSDAMDEDLPMVNTEGKEEDAGGNKEDAKEKKEDAEQKNAAIVKPGMAPDSQEVKLEDLFAGDDSDYEFPSGTGPDVKISSSPPEAPASPMHIGPTSRASDPAVMRSFYQRLFPWRYLFQWLNHSPTPTTDFGHREFAFTLQNDAYLRYQSFPTSDLLRKDVIRLNPSRFEIGPVYSTNPRDRKTLIKSSSFKPIAKEMCFDIDLTDYDDIRTCCDKVNICNKCWQFITMAIKVIDVALRDDFGFKHIMWVYSGRRGAHAWVCDKKARQMDDQKRRAIAGYLEVIKGGAQSGKRVNVKRPLHPHVARSLDLLKDHFQTDILHDQDPWETDEKFERLLELLPDITLNEALRKKWSSSPGRTSTAKWTDIDALAKTGASKGLDPKALLDAKQDIVLEYTYPRLDIEVSKHLNHLLKSPFVVHPGTGRVCVPINPKEAEDFDPLGVPTVTDLLREIDEWAPAEEEGKTLQDWEKTSLKPYVEFFRSFVLSLMRDEKDVKVKREREENSNSMEF</t>
  </si>
  <si>
    <t>&gt;1687_g</t>
  </si>
  <si>
    <t>MLTSLILFNAISRVLAGTILWDGRFNDMTSSTALESWSWSDETGPYQYYIHGDGNVTDYVNLDSTYKNPADSGSDQGVKITLDSTSYWEGQTMRRTELIPQTSAAIGTGTVYYHFSMKRSDTNAPSEFREHQIAFFESHFTEMKAGWISGESATSDAALRWDVSSTTYWNTTWEADVWHNIAYGIDFSNGTVEFYHSTGADDLVLAHAAVSVSASSNGADWHLGVLELPRDSYADTTEDVYFSGVYIESGDLTTSVSGPGGSSSGSFSSLASSTAVASSTVAASSVAPSSSAAVAPTTPSSVPTSTASISSSLASIAPTEAISTTSVARTQPTTFSTLTRFSTITSASPSTQLATVTSSTTAIPTDTSGDDDECE</t>
  </si>
  <si>
    <t>&gt;1179_g</t>
  </si>
  <si>
    <t>MDPESMLRLLGMRGCRGKEAKGWTSRKACYCTKIRDVRERKEVMGQGGAAVSRTEDRSGGSALSIQPMEGRTLGNWRFTLAASAVVETQLTSTPSKPLGMGKTGTVTEYYRLDLMAGQWLEGRPHPCLMSGRTTETALTTTRSTGEASDIFVRLLTFKLLWKLGDGRMGKEM</t>
  </si>
  <si>
    <t>&gt;536_g</t>
  </si>
  <si>
    <t>MSAYDRHFISACYYFSNKDSTPQWRWQKEYLPLVSTDVHTAILSTTSRTVLKQSFTNMSKTELIEECVYTFPLYDGVSVVAFTCKIGNKVIRGIVKEKKKAKEIFDGVVAKGETAGLLVQAPEASDVFSTKLGNIPAGETIVAEIVYIGELKQHETEGIRFTIPTKVAPRYGSGPSESTSSQAQADGAIRITVDINMPDSSFIKGVQSPSHPISVSLGTVSTASATVPTMSKASATLALGSAALVKDFVLIVQSKDSGVPKALLETHPNISRHRALMVTLVPKFSLPLSRPEIVFIADRSGSMDAQIPMLISAMKVFLKSMPAGVKFNICSLGSTHNFLWPKSQSYTAETLQQAIREVEGFTANMGGTETFAAIKASIDRRLTDLPLDLILITDGDIWSQSELIRYVGQQVEETNGQIRIFPLGIGTGVSHALIEGIARAGNGFTQTVQNGERLDNCVVRMLRGALTPHITDYTLEVKYDKEDDFECIEKVTEGIQDLLSEDDKKPKTSPKKPIISLFDPKFSDQKELKGLKESKFFLPEISTPKLLQSPHKIPSLFSFSRTTVYLLMSPDTIQRNPIAVTLRATSEYGPLELEIPVEVLTKPGKTIHQLAAKKAVQDLEEGRGWIYYTKDQEGVLIKEHYASYFENLVEKEAVRLGEKFQVVGKWCSFIAVAAKQEDAPSRVDGSSPTVAFGMGDDGGKVKEAEGGNNLVDFDFDAFDSEQDFDIVDYSDEELSSCAFGSSNIPNGPLPTSSALFGNPAVRRQLQYRTGGGTPGTKKKTREPSRRAAPSPSGGLFGTGPLATAERSAFATVGVTPQAFQARGSYNSAVANVAAGGSLFGSSQPQRMGQAGVFHNNSVSNIAAGGSLFGELAPPPKVPDTVAEKVHLLISLQSFDGYWTTTGCNEVISKIIGVEGIHKVNLGLEEKVWTTLLVLKWLECIAAEEEEVWSLVGEKGMAWTNQEIGDTKLAIEREMEAEAVVKGLVPEGSAFTILPGQV</t>
  </si>
  <si>
    <t>&gt;3606_g</t>
  </si>
  <si>
    <t>MPSRIIHSSTPAFVLRENVIQSSDDPTPNAYFDTEFRILWIYHGEIYGNPVSHFSSIGPLSPNDELDNSNTKRIMRYARSVPVFRKDVIESPDDPLPNAYFDFHTKLLRFYHGGSDRRSPPDYAASESDSDVGESLNPNLLKYACADDLPLQSKHDMQLPIPLRGGQQCRFANGNHSLDMRTGEIYYYIYSQHLLHSIPLFDVKTPYDNEDGEEFKLDERFWVQLSEKCTEKREWEIFLEIWGNWMIPATGKYIDEVITDEEEDEEEGVMVMRAIPAQ</t>
  </si>
  <si>
    <t>&gt;4627_g</t>
  </si>
  <si>
    <t>MSFRGAPRGRGTGANFGGGGGRGGGGFGGRGGRGGYQQRDNGPPSEVLEMGTFVHACEGEIVCESNNVKIPYFNAPIYLENKTSIGKVDEILGPITQVYFTVKCTEGIQATSFKTGDKFYIGGDKLLPLEKFLPKPKAAPGAPKPKRAGGARGGRGGPMRGGRGGGRGAPRGRGGFTPRGRGGSGGFSRGGGGFTPRGRGGSRGGFTPRGRA</t>
  </si>
  <si>
    <t>&gt;2549_g</t>
  </si>
  <si>
    <t>MALDLARQSASPTSSGRASPVSKKWRSQLGSDEPPSKDKAYRRYASGVERSLSLFDTNLQEWADYISFLGRLLKSLQAHPSTVAAVPSKAIVAKRLAQCLDPTLPSGVHQKALEVYSYIFSVIGKDSLSRDLPLYLPGLSSTLSFASLSVRTPFLDLLERHFLKLDPRALRPALKAIILALLPGLEEETSEDFERTLKLLDGFKQAVRPSMTENLGDNNNSGDEYFWQCFFLAAITSNGRRLGALAYLVRNLPKLGQPLAVEPKAILGEDSQKEGVDTGSKRLAEMVTSPEPGLLLRCFAAGLGDEQLLTQRGFLDLLVTHLPLHSHVLQKKVKTEDLELLITAAAGVVSRRDMSLNRRLWTWLLGPEPVGNDGEAGRESPTSLGGDLLGPSSSRTHYFERFGLQHLSRALLKMIARGSKNPVERAKPFRICLSLMDRWEIGGLVVPDIFLPVVDSVREYKEQALTKADFSEVLRSASVFFDGVESGLIWGEIVSLIAQAIAAEKLSTAERIDKLTLVSFIIAHFNVREEEMLLVHAPLTTLTILAMLEDMKEKAHRSPSDLGTSEHVSKQALSIAMELVDLIPERAFQTRPSTAQSVATTFVGDSIRSIANFEILQRIRTFYVQEQGNLDAFPPPYSFYEVGELLLREAGNITCKSLSNSVSSADAGIKTKLLVMMLSKMPKASALDSSKLLSSIQRILATTSQLPFLVLSSTTSLSTSLFSASYISSDDISALVSPLVRQAWSYLSASQPKYHVESVRCLWQLQNTLSMDNQEIEAAICSLMVENDQNGTFAVRNADPGRSFSILWSHTLQDNSSPLDRRTSKTTGHDSKGRIRAGGIGNYEVMLTRPLFLLLDSLLDERTQLFMTVRMWLQSLVGVDKLFHVFVSKFSTFTFLQTLPDRGSNSSDSNLQIFGDDDDLDGCLYYLRTLSNILRWSSDSMWAALAESSISTDATHPSLYRITGRDGEITLLEFFLHVCLRNLASSYSDANPDMKPHISQLHRTALTTLHQILLSPYSLPLADFQLEHVLVDRLTQSLEGPEPFIQVLLLDVVFDALKLRNAARPLAAPPSSTVEVKRPVTQDTPNSSRLSLATDRRDSFASAKQLPPPASLVKCLQAGFASASSRTVLDSWVSFLTGCLPFYSEAIFQILIPLVGTFCKQIGITFMELQKTFAESGAPTNCSIAPESTLISLLNGLEHVLARAHDRLLQDEARTPIVKSPDQPQGFFGNMVSGVFTSETPQARSATANNRLTVLLSFQDAVRICFIIWSWGGKDGNFQDAESAASFNYTSLRMRNRARRLLEHLFAAEALECLEIVVEVWQKAPNTRKDPGSSIVFNLLHVLDGSRPKHTIPAIFNAIYSRTNPSALDPSRKSNLISSLSDTDLVVFLVQYARSLEDDAMDEIWTDCMTFLKDLLANPFPHRQTLPSLLEFAAILGEKVDNTNFGEQRKMRRELGDLFLRLLTAIFTAKPLAFSDSSSDNEDRSISRSDDVVGILASIAPNFPKILVEPDRILSAATTISTNVIGPTFKAKTFPESVSKSTLVLLYQLARLPNTQKSWKKDLGDAFNDAKFFSNTLSLVESDWLPLLKQWSLSDKERMPELLSRLPAPTTAGIVFGVGATSARLEADRRTQLNLRRIATLILATMSDNFVAELPLIQEKIVDLLSATATSSPSSTTRADIYLLLRALTLKTSAVHLATLWPTINAELHAVISSVVAPDHSAASETYNNYSVLQACKLLDTLLCLAPDDFQLQEWLFITDTIDAVYRPAQFHPIALIDELSEELGSAALASTFQTESAAIQAANQTSRKPLIGPGGINDEGTWERKDELVGKVLRPFFSQLSIFAFESTYSMSVPDWEACRMSLLKDIFDERSIVKAL</t>
  </si>
  <si>
    <t>&gt;3216_g</t>
  </si>
  <si>
    <t>MSANGEVKLANNGDENRKNTISTGSNLSKWNVEEVAAKIPGGTPPTDSESPVPFFHVLHLLKTTKREGWRRFTILNGESISDHMYRMALITMLAPPELAAKLNIPHCTKMALIHDMAEALVGDITPVDGVPKSEKNRRESTTMDWMTKALLGKVNGGVTGPEIRAVWQEYEDAVTLESKFVHDVDKVELVLQMFEYEKMYKKKIDLGEFSWVTTRIELPEVKAWSNTILKEREEYWGDVEHTTYTDDGTLKKQKLDQQKEYYDVKTSPGTAI</t>
  </si>
  <si>
    <t>&gt;7784_g</t>
  </si>
  <si>
    <t>MAHQNGANGHTGTRRPLLPGIYAPTMTFFDPVTEDLDIPSIKRHAIRLAESGLVGLVTMGSNGEAVHLSAEEKFAVTKATREALDSAGFTQVPIVVGASEGSVRGTVKSIKEGEKAGGEYVLLLPPSYFRGLMDEETIYNYFIEVADKSPLPLILYNYPGAVAGIDMDSDFLIRLAKHPNIVGTKFTCGSTGKLTRVALATNARTPFSEGSGYMAFGGICDFTAQTLVSGGSGIIAGGANVMPKVCVKVWNLYTEGKRDEAFALQKILSKGDWVLTKAAIAGTKSAIQSYFGYGGYPRSPLKRLDEVKVNFIKDGVEEVMKLEKSL</t>
  </si>
  <si>
    <t>&gt;9801_g</t>
  </si>
  <si>
    <t>MGAEPIPASQMEGLRERPVAASLVEESTSVPVSGQETPVEDYDQDKDKQKKTFGRTPDGTIFIVPHTYDMVSQLLDPRQPKNISDCIVLTVLALHILLLFLLPQHLRPWVLGAIFLFWRACYNIGLGILLRIQSNHRRLVTWAKKWSLFENPSTGKQPRPWLYKLIKSELETKIPEDYVFEKAPIEYNTWLVFRRVVDLILMCDFTAYCLFAVACGGSPEGESTLMAVARWAGGIALIGFNLWVKLDAHRVVKDYAWYWGDFFYLIDQELTFDGVFEMAPHPMYSVGYAGYYGISMMASSYAVLFISIIAHAAQFAFLVLVENPHIDKIYNPPPPRAKELQPSPSDIEHANAAAARSEGIDYLGPAPTLINSKPLAIHNVIGNIDLFRNSDVSILLLQVFMIALTIVTPSTHLYQALFVFHALVWRFWYTVGLGVILNKQSNKKMWTRHFVKYGDSTDEAWRQWKAMYHLSMTMCYASFIAAAWKMYTIPSDWVYGGVALKHVLGGGMIALQIWTAVSIYDSLGEFGWFFGDFFFDHRPKLTYSGIYRYLNNPERIIGTAGIWGAVLITWSPAILFLALTSHILTLVFIQKVEKPHMQKLYGRNLRSEAGLTKSLKRSIPPPLKEFSGKVDKVLGETSHFVEEFLEAARPKLSAGVSTIFRDTSALFSQYPARITVTRLAPDLAGFDPRDYTLEIDGTPSSATHSTGTEGISGRRPQQRTDSYKPLMFEYGAPITVKWTAPLNHSKADWVGLYMVADNASRDSTRVSSAGRWVATVPNEYEAVPADSGILVSNQKASGTREDGTVREYMWGEMRFEGDKLFWTHGVFEFRYHHGGKHKVMAISLPFEIRIGRFDEEDLHLDHNSSLIRSAVEQALLPVVKNCFDRDEDIAPRTVEERFGSLVERDPKYAKRVVFAVKEMFGIELSNGVVLADGNVRNLAWRVCNAKMVLAPYSMNHSKGTSTPTEAEVEKV</t>
  </si>
  <si>
    <t>&gt;630_g</t>
  </si>
  <si>
    <t>MADHITSKLNPDTHLILDQPLLRLPFELLRKNFKVAHWHVEKESNTVKSTLKDTANAALNSNASPAEVLKNVDTMLNHMRGLKRKLSNCHEEEKRIQQQTQSRIRHLGELYTMQSLDDVRYEEWSRKRLDRLLVDYLLRCGYKESATALAKEKGIEELVDVETFVQMSSIRESLQNGEVKEALAWCSENKKELRKMDSNLEFMLRFQQYIELVRTQHQSKLLESIAHAKRYLLPFKDSYPKEVQQACGLLAFPPGTRAGVYSDLYSQTRWADLSNLFMQTHNQLLSLPSTPLLHVALSAGLSALKTPSCHSTHPSALSSISPTSSASLTTSVCPICSTELNALAKNVPYAHHTKSHVESDLVLLPNGCVYGRERLEEYSRKAGLDEGKVKDLRNGEVFDFDKVKKVYIS</t>
  </si>
  <si>
    <t>&gt;5369_g</t>
  </si>
  <si>
    <t>MPSAYPRSALTIRPRPVTHDPSAGSSNRLKHRPCNSYPEHDAFPLGSAAVQHPSRSSAETYHDQNRPTKRPMPAPSKTIAVINASGRQAASFIRVAVAVGYKVRAQLRNLDGIVATEIRSLPNVTVLVGDLYTKLPGPSTSPPLGGNGRTGVNHDLITELYTGAQLAFINTTFYGDEVEIGKALADEAIKAGIEHYIYSSMPNHSLHDPSWPSLPLWSSKAAVENYIRSLPALFPKATFLYTGIYNNNFTSLPYPLFCMELERDGSFTWTAPFHPDVPLPWLDAEHDIGPAVLQLIKDGISRWGHGERIALAYEVLTPREACRIFSRGVGRPVRYKHSSKIDVFVKIPNGYREQLLALERLYAIGEWDGTKQPYYFGTKRLEDSCPHEALELWEGYRGLEEYAREVFPLEEAANGLTWMNEGSLGKEEDFVGEIQGGEEDADGEEEDDDDEGLVMGGGVGPGAGTGGESTPARREEGWLA</t>
  </si>
  <si>
    <t>&gt;6924_g</t>
  </si>
  <si>
    <t>MSVTLHTSLGDVKIEVFCESVPKTAENFLALCASGYYDGSLFHRLIPSFMIQTGAPPSHPKAGSSIWDEPFDDEIRPALRHNARGIVSMANKGPGTNASQFFICFDKAPHLDGKNTVFGHVLGDDSLATLAKMEAVEVDKKNRPRREIKIESVEMHANPLAG</t>
  </si>
  <si>
    <t>&gt;5360_g</t>
  </si>
  <si>
    <t>MPLNLNSVYPAIDPEYQSFPSRRSVVHSTEGIIACTQPLAARCGLKILDAGGNAADAAVAIAAGLNLTEPTSTGIGGDMFCLFYDAKTKRISAMNGSGRSSQKSTLEAIRKDLGLKEGEKGIIPLDSVHTVTVPGAAAGWVDTVEKFGSGKLTMDQILAPAIELAERGFPVSELSSTMWRAGEKTLRRASPNFAELLKSEEGGYRGPRPGELFKNPNLAATFRALAKDGKKGFYSGRIAESIIKVTKDRGGFLELDDLTKHMELGSEPVDPISYIFKGQGYSKNRHYVDTLEDQNGNEDNHGVEIWEHPPNGQGIVALMALGIIEALEESGKIPQFTKEQHNSAPYLHALIESLRIAFADASWWVSDPRHSTVPSKELISKAYLAERAKLFRADKASDKIYDHGSPAHNQSDTVYFAVTDKDGNGISFINSNFHGFGSGIIPAGTGFVLQNRGGGFRLEEGHPNAIAPSKRPYHTIIPAMVTNAHDGSLHSVYGVMGGFMQPQGHVQVLLNTLVFKYNPQAALDAPRFCIGAEFIPGDGNGRKVFLEEGISKEVCEELKKMGHDAQIVTGYKRGVFGRGQLIRAHVEDGKTVYSAGSDPRGDGAAYPV</t>
  </si>
  <si>
    <t>&gt;5096_g</t>
  </si>
  <si>
    <t>MATRTVSTLKFVGSISLGLLTGLSYTLSTLTLPSLLTLPSATSASRAFTNLTTVSLTHFRVLAGVSSSSFLLAYLLSPRSQKHPYLLWTTLFVASSGLTDYLLPAPAPLPPKKTQQKKDRKGKSVRPMDASYEVLTTSDRDSEGTSGEELEEEVNGEEVRTQMEGFRFNQIVRTAVAGVGFAMSVVGIWGDGASDLVIIEM</t>
  </si>
  <si>
    <t>&gt;8260_g</t>
  </si>
  <si>
    <t>MAQVPIREGTLTFTPKSLDQDCKTWYKIYGDPTASSQVPLIVLHGGPAASHTYLLPLADLASRFSIPVIFYDQIGIGRSTHLPEKAGDEAFWTEDLFCAELDNLIDGLGLQTYDILGHSWGGMFGSVYAGLKPRPGLRKLVLSSAPASMETFKEALTALRGRLPDEVQAVLDRCEREGRTDSEEYGEAMNVFYKRHLCRSEPWPAKELQEAFDSFAADAGESQVYGTMYGPSELCITGSLGEWSAVPYLKDIKVPTFLINGSFDEVQDVSMAPFFEHIPKVKWLTLDGTSHFAHVEARDRWMVAVGDFLKS</t>
  </si>
  <si>
    <t>&gt;920_g</t>
  </si>
  <si>
    <t>MAEPTTETVVQVVTSAAQSFVEAYFPTRNNLKNKESFLGFYLKPTAESPTKPDISFNGKVIADPEELHAILLKQSAEATYETETYNCHAINTNYNIGSDEASKGPDKDGKKISMVVMIDGEVIYSKGTENEEVRNFSESIILVPNWKAQRPNAPKGLRRWLIASQNFRMVV</t>
  </si>
  <si>
    <t>&gt;6600_g</t>
  </si>
  <si>
    <t>MDQDQRPTSSSSNWSVDFEDLGDVVSVSIKEKPKEKYSARLHAQKVAKNLRVNPLYSGLIYLPGFPDLSYEDSDQPVSFRQRRYFYYLSGLNIPDCTITYDIRHSILTAWIPPPNAGRDVIYNGLHPTREEIKGNYDFDRVEYNPLLNNYLSKFAHRSRNARIYLLHEYQAPKKLEQTMFLQNGVKSVLSPSLFDSSSLQPAMDAARAIKSPFEIKMTRKANEITAEAHTNVLRSIKDLKNEAEIEAIFVATCIANQAKQQAYSVIAGSGENASTLHYIANNEALKGRQLVCLDAGCEWQCYSSDVTRTFPISGTFTPEAKDIYNIVAKMQEECIEMVKPGANFRDIHMHAHKVALRGLMDLGILHNGTFGELYMAGAQYAFFPHGLGHYLGLECHDVGDGGNLLFAFQSQPKDWEEAYFEMLTTPLQPRIAAASVLAPNHIITVEPGIYFSRYALEEVYSKDPRISDYINVDLLKKYYPVGGVRIEDDILVTEDGYENLTTAPKSDEALKIINEKEENCGDDEEKKEKKGWF</t>
  </si>
  <si>
    <t>&gt;7043_g</t>
  </si>
  <si>
    <t>MLMQTPESTSTIYRLTRRHLDHHILHPVVVPQPVQKLVPIKSLYPSTSASTDVSNIIVPISPLFDNAIWSRDHTKTDSETVAKEAARVRTDSALLERHSQIRNQLLEILPAPKLLTEILEATCFWWTTWRAIAPWVSEGIPDRYSKTLPEFVAFALRSNDPTLVGLGLLCTAASIQHIDSSHQHILHQLPSPPGELFHKYFSCVDVLILNDSNYACTMIGLGVAVLASKLLMNLGLIKKTWLLLHRTISHGQLLGLQLPQRSQNESEDAESQRQRSWLYLCQLDLYASLLIGLPYAMNGNLVLSNTNGRRGTRLWFQSQLLKLSAQVIDRNQAGLGISTEMTEELQKNAALVAYAMDQDFWDAPADSRIDREEYRERITSHLWYHQIRVLIHMPLMIHSIENPGLEDHKSACLTGCREVLKIYQIMRSDPLASFSLVKLIDYQVFICATLLLLGRLASGPPCPVRSQSFHHDRDWELVESTLEILRQASKTLNNSIAAQALEGLETLASLVQGRHSCPSSDSKCLTPYVKIVVPFSGTITISPGSFYKGLRASPPSKLPSNLPPVLSSPNDSHQNSHQNSQNLSTEQSYDMTVDHLENGFGRDNREEEFPYIDFGWENMIGVNAQDDWAWLSDIDLHAT</t>
  </si>
  <si>
    <t>&gt;6696_g</t>
  </si>
  <si>
    <t>MATQAAIFAETIAGMKKAVKRRAYDSDSDSSIENITNRGNKLRKKARFVHEGQLSAPNGPLVYKRRIEHAGYQREIISRNPPLVDEDGYEVDSDDDDERAQAAAAAASELDPYADVKIENLLVPLTAASDLADHPTLSKPFTSKTLTELTINARLMVQKENAALWRIKHLLTRLSGDNTWMPCSTVENPNDFDFFIDHGEQGEANSPGATIPGDSDQVSTSTLAAEGTGQPAISEDPVVAAVQKLVNNPTPGPDVVMTSEDDVAQTQDVATGDGEDAASSKKDIQLDDAEAMGGDQAIGTDGSQNKLPIGIPENERAGSFDLQVPADSQEESAAPHRMRTRAQAQAASDNNTASSHTRSASPESEQLHVHPYFLAPRSSFADRDFGLPKDNAEEIRRLLQLYIQKQEEVCRGAQKVYDGLMKADQLRKLVLKWCKAEGHVGINRDMSDGEDWYDKEEWGLDADLKKGQDEEEEDAATTAKKTRTRRQ</t>
  </si>
  <si>
    <t>&gt;5547_g</t>
  </si>
  <si>
    <t>MEKDTAESVAREFRPQAEASDTEEDGVEKANSGESKRVTSHQYDYQCLFENTIAEERVARYRRRDDQDFLSRQLSQPNDYNASVQQLIFRHLEGEISVKVIEGAFPAQVVDFPSLNIRHVGEYGRLRVLLSPPRVEATDEDGRPLQYNPEAPMPFDNQTFRKLVETLDFHKECLTSSEIGKVSRLRGESGITSIYLETYSYRTGWYKLSLSFKPHALTTDVFIHNLEPTPHHYLAQKLQYPSVLPLAIHPMLLPTFLFEILSNHCFRELNRLFSSSINVEHSLGLSNYSMFAHFKDNQMDDELAAERAFGDGQALCALEERMEFNIMMGKKMTPWFLEFKSIVPDGQHKDEFLISGSIIQSRLEYLVEALELQLPRLKRTKGHTLLNRTGLEGRQAAQANKISYQIALESKADSSAMKAIAVLTMFFLPATFVAAFFAMPLFDWDADTESAVVKKRFWIYWAVTLPGTLLVLAVWRVWWKFTYWNQDREVKGESIAGAVREWLKTWGPGRERDESFEDRRREKQRSWSWRSWKNRNDEEPSGVYIVDPPRVLSGAMSGR</t>
  </si>
  <si>
    <t>&gt;6114_g</t>
  </si>
  <si>
    <t>MSNLLLKDAADLKAEIVESRTRDMPGAWIDTALGADVDASTDSTSQDTSRSSNLSSTQGGTGKEYEVTSKERRKSDYSAASFYSCHSGDGSRDRNTDGEGTARASIERVGLNDINGEGGALTIPDEENEEDTPADRAPDGLRTSMLSSVTLRPTPLSQRAAPVKEPADPADERSEISMVSSRTFTVHAYQPTRGRQTSVPNARSVFKNGLPVHLRQRHSEPNLFHEHLNGSQVEAEESPVVVKMKVSKMKFERDLKIGHLPHSALDCLFESLDPCTATCLALSNKTFYTHYRTLYPRGSKISLWLPAPLPMQLPPSISASTPTIPKTLGDLLVDWHKPKYRRRVFSGALVPGVVATANQDIPQFLNKKVYGEKVGKKDLQLAQRWQDYFKSEISASDGVSGRKKYLLPSPFGKGEKKWRKQARRAIMRDALRMRWRRDWREWMGFWGGFDCFQGVGNMDKLKVLQLFETRGERSGGKVADTLRRYMRWTAWWFDGREGKWKEWA</t>
  </si>
  <si>
    <t>&gt;10222_g</t>
  </si>
  <si>
    <t>MIELGLQRIGRLLRNTPQPWKAIHVAGTNGKGSICAYLSAMLHASDVRCGRFNSPHLIDRWDCITIDEQTVRESVFTDAEKLMLKKNKENGIGASEFELLAATAFEVFAREKVEMGVVEVGLGGRLDATNAIENKAVTIISKIGLDHQGFLGDTIEKIAREKAGIMRTGVPCVLDRSNPPAVCKVVEDYAKEIGTDIILSSTESSILDELSQDDFEPHQWENLACASTAFQLVHPQHGSPLRRLVPTIQGVKWPGRLQMIDIGGVVSGRREPVLLDGAHNRQSAEVLGRCVDNRLRKAAGKVTWVFAASRGKEIEGILQPVLHQGDCVAAVKFGPVDGMPWVGAMEPSDILNTVSACGIEAGQLFNAGTDLSGALQWASTVAAGGPVVVAGSLYLVSDVLRLLRNSELSPKS</t>
  </si>
  <si>
    <t>&gt;5830_g</t>
  </si>
  <si>
    <t>MSSKITVAGVRGHVQEILKYSLETKKRNFLETVELQIGLKNYDPQRDKRFSGTVRLPVVPRPGMSICILGDQHDIDRAKHGGVDAMSSDDLKKLNKNKKLIKKLARKYDAFIASDTLIKQIPRLLGPGLSKAGKFPTPVSHNEDLSAKINEVKSTIKFQLKKVLCMGVAVGNVGMTQDQLISNIMLAINYLVSLLKKGWQNVGSLIVKASMSPPMRIY</t>
  </si>
  <si>
    <t>&gt;1012_g</t>
  </si>
  <si>
    <t>MNLCLCIDFDIIRLLDDTVTELIIECQQDHTSNVSQSQILDFKKRLDIESEYSPIIDQLCVRVREDPTRVRYPTYDASVGFVPTKEVSEITKTAELSMGVHKAHIIGDEITYVYKEVDRPLYEPRDSETLEQELRNLILLRGVDGVVQLVAAVISRNPYQTMGINSSDGQTVLRGILLVYHSNGTLQSFLQSPKKDLPWLQWAIQITSALSRLHEFGITHMDLKPTNIVLSTIAMEAVLIDVNGVEGTSRDWLSPEMRTLSEPLSEDLKSRIQNDIWALGKIVSVMANATSDQTEQRLLTQLSQLATTELLPRISLQDALSLLSQT</t>
  </si>
  <si>
    <t>&gt;10076_g</t>
  </si>
  <si>
    <t>MPPRVRTVEGSCWACKERRVICDLGAPACDKCTKIGRRCDYGKVRLRWTQCVASRGRLAGQKIPVYQPPVLHKNTDYHMLYFEKELLPRFNLSNTALPLDLKSLSRDPILVQSVVACANAHATHRSANEQALSLSNIQDRNNALRLFRKHLMGSHTDEANNSLFIANVLLCILDGIIEPVTESSATHHHIVGGKAILKQWKGMKEIFQLRNELPVLMLSIFATMDLTHALLIGDDPYFDASSWAEFGDCEPWWGNVKSNDDFLEIMAILSQLATLGHEVRNFRSTAPIGVLLSIQMALEQQASRQSDENLTLEQASWAAFCAAYRYTASVYLYRALSVLDVDHLLVQQAISAFIEVVSGPHLTPKLHHCILFPLLVVGSHCLQSEQRAEIRKSLARTASYLSFESLRSLESFLEKRWAELDMGSDCRGLSWWMYFDEIANVTCLF</t>
  </si>
  <si>
    <t>&gt;9517_g</t>
  </si>
  <si>
    <t>MKIEHPVPFHYQEFQSQNRYGEAGIVNAHLDPALKSNGPVMPENPQFQRSTEQSPYDDEINIDRQHEDDQLPDYEREYDASAEEPVNEEPAEKGPSDPITGALSAAFGAAGTIVQRAGDYPILISKVLEAKESDQARNEIAGFAKDPLTGVSGIVGAAVKAPMDITHNVARGFHNLPEMYGDETVRPLDKVTGVQSGLEAAGKGFAFGLWDGISGLVTQPYEGAKKGGFMGGLVGFGKGIGGAVLKPASGAVGLPGYAFKGIYEEIRRSQEPDKQNEKAKSREERMIQGFEEWDKASEELRNDIYLMITREIEDIETMNF</t>
  </si>
  <si>
    <t>&gt;6786_g</t>
  </si>
  <si>
    <t>MDKIKNIFSGNQVHDDEQLYGTSDAAAPGRTGNTGIISGEGSHLGKSRESEASAPVGGSSTLPGSFPQSGTTESQELSSHPVGGSLAGNKGTGHGAGELTGRSTQADPSIPSSTTTSGIDTRSGNTTGSHVSNLGRGAGLEQPIQTSGDQRLPLGGETGAAQTGGVAGKTSQLHQPNQGSASLTPGQDNRQQGGEYVGTSHGLVTTSGNQGSGASAINTNDREDIGGPAYSGSDTLPDSNHHLGRDAAAVGTAGAVGVHRHRENEREDTHGSSLHHTGPSISRGVGDISGPHSTATANLLDPNINTKGQGPLESGLTHDPRHGGGAEAADKDHKGAGSVMVAGVGSSGAQIADQERQKQQVTRDAVRGTSDYEKSGTSTQQALGKNATTGDTGLGNTEYEKTPNQTLDNRLRHPERDVAAGGTGAIVAEHEHKKHSKEQGPGSTAGQGVASGTVGNAPNTAGPHNKDWANKLDPRYDSNPGSAVTGYAPKTSGTPIADSFTHRDAATNPTSAGAIGGAGGPVRDAERDQYRSTNLGDPVAARNNDAVTTRHQSTDQAGSGSHLGRDATIAGGVGGAALGAAKHHQQSDLGRGGASAMTGQPETVSQTTSGAPSSALLTREGNTSTRNTDVTSRPGHNDSSQQHYGRDAAVAGGVGAAAYEADKHHDKIEDSKQAEKQIKKEQKAEAKEEKRGQKQELKDQKSHEKEQKKEHKSGGGLLSKLLHRDKDKKYTKEEDEEFDRQGREHNKLHKDPPHDLGKEATLGAVGGAAIGASAYDAKEHRGTGAETSGQPSNVGTSSKYASEASRDQDGNVLPSVDTDHNGRPFQNTGVGLTGGQSYQTGPPKQTQSGNTATEPSGTHQGTEAALGAGAVGAGAAATSHANQGETETSATHGPTAGTSSSADKGVVMSESGFGIAHQGHAQFDQHDEAGSGASREAAEKTNTSAGHKSPSESREGRDEGVQDGKTAVRSDTTQDARSGSGLGSGLNKGSKVPDNSATATTTAAARAGTGLGQGPDHSKHDSGYGDFSSKMEGGQGKTSLTGAPTTYEQTGHKITPIGSNSATTQHVPTHGPGLSGNTKFSSTGQSLTGEQLDGKPEWEEREFGLTEGRHSGLEGGEVGK</t>
  </si>
  <si>
    <t>&gt;10669_g</t>
  </si>
  <si>
    <t>MDAIRNLPVLVRKQFKAAQERGDLTFYSTRVAILHCGLVPFQVRFSPALANKPKSAKSPNAKPVDPFEKPPLGLFVSDISPSHFLVLNKFPVIPDHFILATKGFKRQTDLLEEEDLSAAYECLKAYEINGEELFGFFNSGEHSGASQPHRHIQFLPVNSMRSGIQEGMKWDLLVDKLASNPQPEIKTLSGKLIGPIALNGTLLGGTLLVKTKAEWEAFHNGDSKLDDVLLAIGIPTTTFNQDQHL</t>
  </si>
  <si>
    <t>&gt;3141_g</t>
  </si>
  <si>
    <t>MVNTRKAVVVGISGASSSGKTTLSRLLRDIFPNTFILHEDDFYRPEIELPRKHDLVDWDCAEALSIPDIVKVLDHIRQSGTYPPDLDSKEDKNSVGECPVSDANIKALKTRVKTWTEPGNPGYGVLNSTSDPLRLCIFDGFLLYSSSIAPVQPYIDIKLFLRVSYAKAKARREARSGYVTMEGFWQDPPEYVDKIVWPNYVADHKWMFEDEDIEGKLREDVLRGTN</t>
  </si>
  <si>
    <t>&gt;9883_g</t>
  </si>
  <si>
    <t>MSRHYRSTTATQWIPGPPCTPRTHKDARKRLSLNEYRTRLFYEASPALRESHTQQLESTSLLFLNPSSGSALPYTPYKKDKRECLVRGTIRRVFSKPRRSERPSSEIKSSTLATQAFFAPGFGPRPRHESELVAAQSNSSTPVGSETSSEKSSFKSSSPAPKRSGKSKRRSIGPREFLSPRPRSVYLETNRVEVFPTSQPPTISSRRFGSLQPTDNRMEVQEVGPLPGDSVGSGFTPKPKQSISNMYRNQDSESRPIIERTDSGIKNLNARASFPPLEPSSSFNDEEDHRLVTFPVYGSTIDDDTSVENRFAHPAIPALSQRISPVEQNLSSEAELHPLDIQAPSILRTTESSYSLSAPRVVPRIARARTPISGRNGGSPIRRKGGQMADQGQAHHKAGDEMGPETGPEISPGMGPRMGPDENVNDRMDSEASRFAAEHTAEHIRSDSLSVEHMEEPTVDGINENRLYWEADTDQPPGDMRVLHLRSSNLKRTDRFRFGPTLRIAHDAHDIIMGEPPSASSVIPSARTVDMNMINDATVRAANGISLARPSASSTAERLSRPTTASAAREMQSRLSIQARNNAHRPSPSFFRAPPVPPKGPLAPPRSRLAATSNSIATGRRAPNAPAVNRSRPATVGPAANPRRSSNIPSATHTRRVSGNIPTHSAPPAAQLPIRTSKTTTTIKKGFRNFASTLLPSRRRVVDAPVQVDSVGPVSYNELQDGENITIVHEEKIYVDPARQGAGNVSAEATGNIEDRVVSGDGNDGVAAPREENQRQATEYHAVVANVNARAATASAPPLVNQAPRIHGQQNGGRSRQPNPPPPAPAPRHVGSAQQQNPLPQAPQQPQFMVMDLTRLTNDLNIAQSVIASAVRSLNKIANHQDRARLVALIQELGTTIEVIRNVHVGAMAMADYHQRLVTHLFQAGATLTLGTANVNTMAQNMVAQQQQPAGPPAQ</t>
  </si>
  <si>
    <t>&gt;5805_g</t>
  </si>
  <si>
    <t>MAKLMQWRKPVKYDDQEAAFGEFLTTFKTSPKTELSLALHDMNIDEDDLSDEYDMMDEDDEEETRRNERRQARKEAKVPKLKYADLLQKIADREEDEITIELDDLAKYDDMLEANGTPLHLVSSIETNAKHYIDAFSKAVDAVLPRPNRDITFKDDVKDILMSQRSKRNERLQSQSDQSDPTETLDLFPPELMRRYSLNFKPRTEGDEPIKALAVREVRGEHLGHLITVRGIATRVSDVKPTIEVNAYTCEICGAEIFQPVTSRSFAPLMECPSKDCVTNNVKGSLQLSSRASKFQPFQEVKIQEMAEQVPVGHIPRMLTILCHGTLVRKINPGDTVDVAGIFLPTPYTGFKAIRAGLLTDTYLEAQHITQHKKAYEDLAVDARVFKRIEQYRQSGHVYEYLAKSIAPEIYGHLDVKKALLLLLVGGVTKKMGDGMRIRGDLNICLMGDPGVAKSQLLKYITKVAPRGVYTTGRGSSGVGLTAAVMRDPVTDEMILEGGALVLADNGICCIDEFDKMDDNDRTAIHEVMEQQTISISKAGISTTLNARTSILAAANPLYGRYNPRISPVENINLPAALLSRFDVLFLILDTPTRDTDALLARHVTYVHMHNKHPDTDGVVFTPTEVRQYVAQARTSSPTVPTAVSEYMVKAYVKMREQQSKDEKNKKQFAHTSPRTLLGIVRLAQALARLRFSEEVVQDDVDEALRLIEASKASLYQGNEGFGRDMSPSSRIYNLVRALAEAGQCRPDDYDEDDEESAMELSMKKVEDRVIAKGFTKDQWQTAVLEYTNLDIWQTTGNGTRLIFITGDVEQMADEAEYEMEE</t>
  </si>
  <si>
    <t>&gt;5746_g</t>
  </si>
  <si>
    <t>MNGFADHGLDEDAFGEKKGNFVQAFDAFPKAKPQYVTRTSGGGKWTVAILIVSVLLILSECQRWWRGYETHTFAVEKGVGRDLQINLDIVVMMQCADIHINVQDAAGDRILAAQMLKKDPTNWRQWVDNRGMHRLGKDKNGKVDTGAGYEDEGFGEEHVHDIIASTRKQKFRKTPRLRMGPPGGDSCRIFGSLGVNKVQGDFHITARGHGYQEFGAHLDHTAFNFSHIISELSFGAFYPSLLNPLDETYAESPSHFQKFQYFLSIVPTVYHVESSTPLSLSSPTIFTNQYAVTSQNLIVGERNVPGIFFKYDIEPLLLTVEESRESFLRFCVKIINVFSGVLVAGGWGLRLTEWAIEVLGKRRRRISEGLLTNEKPYEED</t>
  </si>
  <si>
    <t>&gt;8968_g</t>
  </si>
  <si>
    <t>MPVPTPLGALTAAHRVCCVRCVRQKKASPGHVCDFSKARLQKCIYCLKQNASCVPIPWFCGPEFDALEGAADDAAVRAAAAALDEVLFVAAAEAPKNQGEVLFALLEETRAIRAGLVERREKVARQREDIAGLRHGIEAMATTWSNGKRGRAGAGEAASRKKQKKKPSPVVEEKRVPGFSIKLEDIKIEDRDVLRV</t>
  </si>
  <si>
    <t>&gt;10094_g</t>
  </si>
  <si>
    <t>MSLKNDSFPASEAFELINQALTSSDAERKDAIKQGNAVFAFTLKNKAGETETWHIDLKQKGEVGKGPGEKANGTFLSTKVWGIGFNSLGCSVSQKRVEVNAASATVTLSLSDEDFGKLVSGKANAQRLFMAGKLKVKGDVMKATKMEPILKKAQAVKAKL</t>
  </si>
  <si>
    <t>&gt;4238_g</t>
  </si>
  <si>
    <t>MEDQSNRPHRPSKEKKKHTGDHNPKAFGFANPGRLAKTAARSHDIKEKRLHVPQIDRIPDEPPPRLVTIVGPPGVGKTTLLKSLVKRYAKETLSEPLGPITVVTSKRQRLTFVECPNELEAMVDMSKVADIVLLMIDGNFGFEMETMEFLNILAASGMPGNVFGILTHLDLFRKPQTLKDAKKRLKNRFWSELYQGAHLFYLSGVINGRYPDREIHNLSRFISVMKNPRPLIWRNSHPYSVIDSFRDITHPTKIEEDPKCDRTVVLSGYLRGTNFSAEGQRVHIPGLGDCSISAMEALPDPCPTPYMDQQVAKATGKTGRKRLDEKEKKLHAPMSDKSGLKIDGDTIWITREKGFNFNKDEEDEERGQGEELIVSLQNERKLLGETEQGLQLFSNGGAVTKVPEAEDTGRKQPRSARFVDREGDESDEEIANGGLVSEDELESGDDEVELTEDKLGKAFRKSSDKNDDDVAFADSDSDLGSLSGEEGDEDDDNDSGEEMEDDDEEEEDEEAEGVSAQWKENMLETARKLHGKKRAYRTSDLAKMMYNEALTPGTVLQKWSGQGTKEEEADIEDSEDETFFKKSGRESADERVEDRAIPILDYDELEVRWSEEDNIESLRRRFATADLLREKQNGSDDGEEDGDEDEDDEGDGEFEDLEAEGEGEGENKPDDIEVEREKNARRKEELKLRFEEEDREGFKNDKANARREGGEDEEFGEDDWYDAQKAQIQKQLDINKAEFELLDDSQRVNVEGFRAGQYAKIVIEGVASEFVTRFEPRMPIIVGGLSATEDRFGFVQVRIKRHRWHKKILKTNDPLIFSMGWRRFQTLPVYSISDSRVRNRMLKYTPEHMHCFGTFYGPLIAPNTGFSCYQSFSSKNPGFRIAASGTVLNVDEATEIVKKLKLTGTPYKIFKNTAFIKDMFTTAVEIAKFEGASIKTVSGIRGQIKRALSKPEGHFRATFEDKILMSDIVFLRAWYPIKPHRFYNPVTNLIGWESMRLTGQVRADQKLPTPQQKNSQYKPIERATRHFNPLRVPRALAAELPFKSQIVQMKKQTKQTYMQKRAVVVGGEEKKARDLMQKVMTVRNEKVAKRREAKEEKRKVYRKKVAENEEKRGEREKKEKQEYWRKEGKKRRADTEEGGGGGKRRR</t>
  </si>
  <si>
    <t>&gt;1521_g</t>
  </si>
  <si>
    <t>MSSSQSNPAATQEPGGRRPSDPDSVSATEGDDTNASSAPSSLIEPDESISDEGYAESTSTSYCSSIASDIRRGVEEGGRVYAAYGQYKPWVPVDDAEMDRNDFQHCKFTLLMGNQLYLAPIAENPHRILDLGTGSGIWAIDIAEKFPSAIVTGVDTAPVQPTMVPPNVIFEMDDVENDWLYDRDRFDFIHARELVLSIRSWPKLMQQSYTHLKPGGYLQLAGSVPEFRSDDNTIPPNSAYVEIGETYFEMGDRIGVSGKDPYKWAQQMVEAGFEDVVERVIKIPTNPWPKEKKWKQIGAFELCHFRDSISNIFARGYTQILGGDPTYFQVLMARAREEVMDRRMHSYLSFYVVYGKKPE</t>
  </si>
  <si>
    <t>&gt;1619_g</t>
  </si>
  <si>
    <t>MGPSNSNRRWLQHSNVLKAGTVAFALFATVAKSAPIDEHHKTHISTLLDLTPQPNALPTTDSSPSTTAVVPPSAIKKRWQWPEWMSYIQHDSLRNPATWGDPMSNPNMDFDPLHGDEETAIKKYPWAVLGFGKAKRGSRPARVGLIPHPPHYNSPPANDNVLDVVMGSVDEVEVVEVASPSGAVQVPSDLGKDSEEAETSQVL</t>
  </si>
  <si>
    <t>&gt;5700_g</t>
  </si>
  <si>
    <t>MAQGLPIAVPGQLLGLVSEYQPGPGTHIHDSNLYASILGPISKTTPPKPAGPQKRLTKITPAPPTALPTLSVARSISSVDAKEGGRSKAEILPEVNSTVLCRVTRIAPRQATVAILVVGETVLDGEWQGLIRVQDVRATEKDKVKIFESFRPGDIVRAVVISLGDQSNYYLSTASNNLGVIMATSEAGNAMYPVSWKEYKDPETGASESRKVAKPF</t>
  </si>
  <si>
    <t>&gt;5420_g</t>
  </si>
  <si>
    <t>MQEEKRREEEDEVDMDLVTKEDVDTLKNDWLTDNTIAFWEEYLEREELRKFPSSHIVLLRPSMAFMLMQTPDPLTLKEALPNFSRTTHIFLPINDARNVSVAEGGSHWSLLLVSVIDGVAFHYDSLSPSNYQEARLATDKLARLLGRNLRFMNLDDSPQQENSSDCGVYVCIQMRHLLLKRLLSANAREKVSMSMGGKLVDANGGRKEMLKTIEGFRREGERRRSADESRSSSPFKSKDSKSPPRIDAP</t>
  </si>
  <si>
    <t>&gt;667_g</t>
  </si>
  <si>
    <t>MRRAVVLSGLGWQASIWESASAKVSNTTSLTRPSQLNTSGYSIVTRRFNSSFPPPPKPSIPSLKSAPRSLTSKLLSHPRPGLTSLWRPAIAQLRPFNSTSHLRDAPRDVRDARNNTERQDVIETERRRQEEEEEDQLDETAGFGRSEKASKAAQVNLSARLQSSKQPKNSAGFGEIWRLIKIAKPEAKWLGLAFCFLLISSTITMSIPFSIGRILDLATKDPGEGETLFGLNMNQFYMALGAVLTVGAAANYGRIIILRIVGERIVSRLRSQLYRRTYVQNAEFFDANRVGDLISRLSSDTVIVGKSITQNLSDGLRAIVSGGAGFTAMLWVSVKLSSILLLMFPPVAIGAFFYGRAIRNLSRKIQRNLGTLTKIAEERLGNVRTSQAFAGEIQEVGRYNHQIKKIFALGKREAIISATFFSSTGFLGNMTILALLYSGGGMVKSGVISIGDLTSFLMYTAYAGSSLFGVSSFYSELMKGVGAASRLFELQDRKPTIPATVGKKVKSAQGPIKFSNVSFAYPTRPAVTIFDGLDFEIPSGTNVAIVGPSGGGKSTIGSLLLRFYNPTEGTIYINGVDISTMNGKSLRRRIGMVGQEPVLMSGSIAENIAYGKPNATRAEIIAAARKANCQFIGDFPDGLDTSVGARGAQLSGGQKQRIAIARALLKNPDILILDEATSALDAESETLVNSALAALLKGQNTTISIAHRLSTIKRSDHIIVLGNNGKVAETGTYWALSTNPESAFSKLMEWQMSGGDAADKRAVEPEGHLTEEEEIEDDLSKLGENSDGNKDGNKANDNGVKVAPQDEESKAKPTLEKAAEQTK</t>
  </si>
  <si>
    <t>&gt;496_g</t>
  </si>
  <si>
    <t>MSQSHALSDDQVGQELKKMTAFIKQEAMEKGREIEIKADEEFAIEKSKLVRQETQAIDTTYEKKFKQAQMSQQITRSTVANKTRLKVLSARQELLDAIFERAGQKLGEATRDKKRYQGILKNMMLEGFYALNEPKLQVRGRKQDFEVIKKAIVEAKEEYKGNLGKEVQVTVDEENPLPEGGAGGLSIVGGGGKIDINNTLEERLKLLEDTAMPSVRQTLFGSNPNRKFYD</t>
  </si>
  <si>
    <t>&gt;5144_g</t>
  </si>
  <si>
    <t>MVRVENHEYLTEEEKRLKEDREREKYWKKWGPYVAERQWATVREDYSADGDAWSHQELSGGGRMVLLEFQTHMGCRTLHLPFGMSKSGDFLKERLFGLSNPQGNHGESIKEVHFHLDNTPTHSYMKLLYKYPQSKFPYEDLIKENARRGKEDREYQILDTGIFDDDRYWDIIIEIAKEADDPEELLFRVTAWNRGPEPAPIHIIPHVWFRNTWAWGHESADKKPALRQVSESVVHTQHYKLGDRYFQLSPSPGVGPSGVDVQPELIFTENDTNFKALYGGKNGQPYVKDAFHRYIVNKEKKAVNPENVGTKSAAWFTFNEGGGVAPGECAVVRFRLSRKYEEYMDEEIFDNVIERRREEADEFYHRISPLPMSEDLRNIQRQAFAGMMWTKQFYHFIWDQWANGDPSQPPPPPERKALRNTNWKHMYLDDILSMPDSWEYPFFAAWDSAFHCIPLAMIDPDFAKKQLDLFTREWYMHPNGQIPAYEWNFGDVNPPVHAWATFRTFKIERKIYGTQDLDFLEMSFQKLLINFTWWINRKDFDGKNVFEGGFLGLDNIGLFNRSEPLPTGGVLEQADSTGWMAFYCLCMLNISLELAKHRRIYEDIASKFFEHFMLISDAMTFKAGGKEESLWNEEDGFYYDAISWGDPWSKQLPIRSLVGLIPLYATLTLEPELINKLPSFKKRVEWFIENRHDIAERNMASIRKRGKDNRILLSLVSKDRLEKILKRMLDEKEFFSDHGIRSMSKYHEKHPYSMDVNGQEFKVSYVSGDSDSGLFGGNSNWRGPIWLCVNFLLVESLQRFYMFYGPTYEVECPTGSGDMMHLGRVSEEIQHRLTHLMARGDDGRRAINDGNDMLDFDPYWKDNLWFYEFFDGDSGRGLGATHQCGWTGLIARIIHDTGLNCRLPQTPRTPGTGMNHYFDDIFTRHPSQKERSNGKSPARHGMRRSSTSRSIGARSDFESEFNGEEYYDHEHEDVRSIGNSAVPLSPGREQERREYEQHEAHYVSEQLERVRSNTSANYENNGDEFEAQLDGQ</t>
  </si>
  <si>
    <t>&gt;288_g</t>
  </si>
  <si>
    <t>MSGARHWEQDKEATVYIGNIDERVTDSLVWELMLQAGRIVNVHLPKDRVTQTHQGYGFVEFISEEDAEYAARIMNQVRLYGKPIRVNKASADKQKSVEVGAELFIGNLDPMVDEKTLYDTFSRFGTLQTPPKIARDESGLSKGYGFVSYATFEASDDAIANMNGQYLMNKDISVQYAYKKDGKGERHGDEAERMLAAQAKKHNIVPDVQQMPAQLLLNGNVPAAPAAMLDPSSGYSTPNPQMGMGGMPPNMPPGFGGGGRQGGYNAVPPPQQRLNAPLPPPPSGLPQRPPPSQAGYGGPQDFHPPSFAPPPGFQQQMPQGFGGPGQMPPGFGGMGPPGFPSQQQQQQQAPPGYNRR</t>
  </si>
  <si>
    <t>&gt;18764_g</t>
  </si>
  <si>
    <t>MPILPPTTLFYSPKFNLFKAAGDNIAV</t>
  </si>
  <si>
    <t>&gt;1559_g</t>
  </si>
  <si>
    <t>MATEFAVDNKLVGSNSGSGQSDNGKSPLSMSLGFLKTLTEKKTTRVDGQPPKKRGPKPDSKPALTRRQELNRQAQRTHRERKELYIKALEEEVLRLKETFSTVTRSKDVLAEENRQLKQLLSLHGITWNGAGGVEELAFNTSPGYTSSGSISGSYAPGSSYSPPPQTYSSTPNTQYQSSASPFGSNDRSVAQQQVQPGIDYDQAGIDFVLTLERPCMNHMQFLVNRANGPEGDPCGHALMASCPPDPFVDDNPEIPFGHGPVHGNGIVPKTWDLQKGDLANLLDLSKRLNLDGEITPVMAWGIILAHPKFSELSREDFEKLSHDLEPKVRCYGFGAVLEEFEIRDALESVFFMKSDLKMTS</t>
  </si>
  <si>
    <t>&gt;18766_g</t>
  </si>
  <si>
    <t>LD</t>
  </si>
  <si>
    <t>&gt;1212_g</t>
  </si>
  <si>
    <t>MSLEGMVSSPLTTSAPAPAENATGSQSSPGSGSIEWRFVSWPTDDDDSEEDESEEDEDEDDEDIEVEEEGEEEDEEQDNLHMSHDEIQNSPVVGEKGYKITREGFDVFCAMMDEMMVRDQDHYGLHVFSDWTGYGYTEVLENFLIAFNKALRKKDESPRKIWAFAEGLATWVTMGDLFPLMMCDNSQGIEEIFNLFSPLLLACLSLLSSLSLINHPSSNAQIITLLILEFITHTSGDYEVSGGPEIVKGCDELGGLREEAGDEDGQNLDKRTWKEVFTMEWKRNHPGGKHYVIEKRRKQLKKRRIH</t>
  </si>
  <si>
    <t>&gt;705_g</t>
  </si>
  <si>
    <t>MASFENSAICFSYVLSVDVDTVEYRFWGVEVGTSSGLFEYYHRHYLNAQAVLMAELLLVNCQAHDKILDPIEIASTGAARMSFVEVSLDDEKRLLSAGLHIKS</t>
  </si>
  <si>
    <t>&gt;10364_g</t>
  </si>
  <si>
    <t>MAVHLAPATRLSVVIAISATFFVGEISVGFYTHSLALVADAFHYISQREKSPDALSFGWQRAKLLGAFFNGVFLVALGVSVFLQSIERFITLQRVENPMLVLIMGCVGLTLNTVSVLFLHEHDHSPEQLSEEQSQNSELTELGDDTHYDHRHKTSPTQKHKGHSHSHDLGMMGVIIHLIGDAINNIGVIIAAAVIWKATYGGRFYADPAVSMGISFMILLSALPLVKNSGSILLESVPLGVKLQDIRHDLEKVPGVLSIHELHVWRLSQHKSLASAHVLTTSDSLTRFMRQAKLIGECLHAYGIHSVTLQPELVVGGDARDSLDGMGVSTAVEGEEGVGEVGRRHGENDCRIVCGEVCEVLTCCG</t>
  </si>
  <si>
    <t>&gt;794_g</t>
  </si>
  <si>
    <t>MPTEIEGAHQIGNISLYTKTWKPDGPPLAKLVFVHGFSDHVNRYYELFPTLAARGIEVHGFDQRGWGRSVKTPSEMGLTGPTSLVISDIVSIIKSLLPSPVPLFLMGHSMGGGEVLTLASDPAYADLIKHIRGWLLESPLVAFPPGYEPSSVTVFFGKLVGKLLPYKQRYSALPPENLSRDPAVVQSLNDDPLLHGMGTLEGLSGLLERSSNLNDGKIHLNPGIKSIWIGHGTDDKGTSYPASKRWFEKEAKDVPDKEFKSYDGWYHQLHADEATDRALFAKDVGDWILARVDKQAPESKL</t>
  </si>
  <si>
    <t>&gt;8401_g</t>
  </si>
  <si>
    <t>MINAVLVFNNAGQPRLTKFYTQLETSVQQRLISEIFTLVSHRPSGSCNFLPLPPLLASSGTSKTPSTAHNDIPSLVTYRHYATLYFIIISTSTESPLALIDLIQVYVEALDRLFENVCELDLIFNFETLHATLSELIVGGVVVETQLERVVEGVRAQGRVAKRPVNEGGAGRLGVMGGGFGWTGR</t>
  </si>
  <si>
    <t>&gt;3874_g</t>
  </si>
  <si>
    <t>MALVSGPGRAGSSLPDELQLAIEPHVKYIQSLDSRRDELEYWLTEHLRLNGLYWGLTALHLLGRPDALPRSETIDFVLSCQTESGGFGAAPGHDAHLLYTSSAVQILAEVDALDELEKRGVKGGKMAVGKYLADLQNRETGTFAGDEWGEEDTRFIAAGLIALSLLRLLDLVNVPLAVAYISSCANFDGGYGVAPGAESHSGQIFACLAALSIAGRLDTVDKDRLGQWLSERQVEAGGLNGRPEKLEDVCYSWWVASSLTMIGRLHWIDGGKLTEFILKCQDSKNGGFADRPGDMVDVFHTNFGLAGLSLLDFPGLEEVDAVYCMPKKVIERMLGPQTGYVTPATPAIPVVKQGI</t>
  </si>
  <si>
    <t>&gt;7547_g</t>
  </si>
  <si>
    <t>MPSVRDVLYYLFHVQELRAIIQWKTLHHPVYQRNKSKESPDLKECYRFLHLSSRSFVAVVQEVHPELLVPICVFYLILRGIDTIEDDMTISIEEKEPLLREFYTHVHDENWTYNGNGPEEKDREVLVKFDCITREFNQIKDEYKAIIKGIAKGMGNGMADYAKNADDNVNGVATIKDYELYCHYVAGLVGEGLTQLFVEAKLASPVLLQRPELSEAMGQFLQQTNIIRDVREDHEDKRYFWPKEVWSKYVDKFGDLFLPQNREKALQCSSEMVLMALNRANECLTYIAGIEDQGTFNFVTIPQSMAIATLELCFQNPAIFDRNIKITKGSACQILIESTQNLQVVSKVFRRYARKIQRKNNPSDPHFLEINTACSNIERYIESIIPKSRTDEAKAKKRVMHLALAIFATLGFITIIMIGSAWFFGIRFDLAFIDLERGNNFLPRSSSAVEGVVGIYEGHGEL</t>
  </si>
  <si>
    <t>&gt;9713_g</t>
  </si>
  <si>
    <t>MSSPNVENITTKSSDSTIGECIMADKEHESYLYDVNRTGHVQELERNFSLFSICSVGIVTGSTWPALGGSIVVAIYNGGPSGVIYEFIAVSVFYWLIAASLAELASAMPTSAGVYYWASNTPASKYGRLCGWFAGWWNTFAWIMATATMSSIGSQIAVAMYTVYHPEYSAQRWHIFIGYLITTWTCCSVVLFANRALPMVNKIGLIFILGGVLVTIVVCAVMPHVNGDHYATSSFVWSEWFNSTGYSSRGFVFLAGMLNGAYAVGTPDCVSHLAEEIPNPKRNIPLAIAAQMTIGFVTALCYMIAIFYSITDLDAIISLPFFPLAGIYAGATQSAAGTIGLLVIIFIPILCCCIGTYITVGRTLWTIARDQAVPYSSVLGVISPRFDSPFNATLFCACFSTILGIIYIGSATAFNAFIGSFIILSTLSYLAAILPFIFTRRFSRLGSPPGPYNNNIRPGPFQMGHKLGYAVNIISCLYIMVFVVIYCFPAGLPLSPGTMNYNVVITGGISLAAAGWWFKNGKDYVGPKTLLQDDDTRFLDGVELGVSCHGLSTVNFSADSNLTTPSKLT</t>
  </si>
  <si>
    <t>&gt;3436_g</t>
  </si>
  <si>
    <t>MAMAAWRYRRYTRRAIHGLACLGATFFLLYYFGLLDFSARRYDTWTWATACPSSSPFEPSCTALRATIAQDVQIVVKTGGSEPQSRLRLQLATILSKIPRQNVLIYSDLEEQVGSYHIHDVYADISKQERAGYPEFALYDIQQEYKQQGKDTRELKGGWDLAKYMNLAMKRKIWTMQQEIGGGHTTGKKWFVFIDTDTYVEWDNLLGLLEHLDAAEQLYIGSPVWLPTLQFAHGGSAYILSYSALKALNEPSSHAQKEEPLYSQFGLNVTALCCGDEALAMVLKSKGVNLKGYWPMFNGEVLSTISFGRGIWCEPVISLHHVSGEEIQSLWQWIEDWKVRTMSMRPLMFKDLFHYLAPQIPSIREDWDNIDYSKKIYPTNKISHATLEYCKVACEADKLCFQFVYDGATCALSHHIRLGKQRLPEENAARRYISGWNTERIRDWTMKTNCPSAHWVRSNP</t>
  </si>
  <si>
    <t>&gt;9794_g</t>
  </si>
  <si>
    <t>MADDGMLMNFDIGDAPILPKTVFSGGRWQDRLAAKKANKQRVQKPKNPTSRAIFQERRHDVAVEDYIGPGNTNRPPKRQRIEDDSGGNANRIKIGERVRSATIPADTRPARVAPVQEETRPAFVSGKLPPGSINLGQKKSITFQEETESINTGSKRSIAVQEETRPAFVSGKLPPGSINTGGKRSTRFEDDTSSNFGPGRYSSGGGSTGHKHDGGTGGKPGQVISSLFSFNPTSKTKFEEPEEEAEPAKPSNAPLTEEMETFTALGLSARLAAHLSTKLEMKAPTAIQKATIPIMIKGDDDAFIQAETGSGKTLAYLLPIVERIIAISNKDTQVHRDSGLFAVVLSPTRELCRQIAGVLEKILRCAPWIVSTTVTGGESKQSEKARLRKGVNILIATPGRLADHLDNTEVLKVSTVRWLVLDEGDRLMELGFEEEIKGIVEKIGKRNITMERRNGLDYKALPSRRVTILCSATMKMNVQRLGEISLKDAVHIQADPSDEEVAKNKADGVEADDSAFSAPAQLKQAYAVVPAKLRLVTLTSILKRAFARRGSVMKVIVFISCADSVDFHFSVFSRIIAQGEDGESPPEAPPITKTLLTNETIAHGTAISSKTNQVVLHKLHGSLAQNIRTATLKAFIESIEPCVLICTDVASRGLDLPNVDYVIEYDPPFSADDHLHRVGRTARAGNQGRALIFLLPGEEEEYVSILASGYREGKRALTHNTAEDLLRKGFGGTGNEWEERATEWQLDVERWAQDSPKYLEMARRGFQSHIRAYATHVASERHIFNMQTLHLGHLAKAFALRDRPGSIKVPGLRPQKMTKADRSVAARKAKRGEVPDRAPEGERVRKQKKMELDLPKVDGNDAARRMKMKMKEHMAAASEFNIG</t>
  </si>
  <si>
    <t>&gt;3635_g</t>
  </si>
  <si>
    <t>MASVQTAPAVQQPGTVIPQNTAEIRDAFQKFKQMKEAGVSEKDPEYQRLHQQLSSVQRYNMYNQQRVAHQKQQHMLNQQQNANTAMPNGVNGVRPPSSGPAPTSQAPSTTSLGPSAIPATASKQSAQNKGMPRTAQGGSGGYFTPQQLSILKQQIFAFKCLSKNQGIPQELQAGLFSSHHKKSPQVPAQEFPEQAAGVPGAADSERAVAVEKRHEYTGFKSPRAGLNSQLSYSAHKKRDQRPMIPSFMPPGVDVEKLRQERETIIYNRMQARLQELRSLPATMAHIDARSEQLTPEDTLKRKALIEMKMLSLYQKQRNMRERIGRQMIQYDNLAMTANRSHYRRMKKQSLREARITEKLEKQQRDARETREKKKHTDYLATVLNHAREISNAALAQRQKIQKLGRAMLQQHANIEKEEQRRIERTAKQRLQALKSNDEEAYLKLLDQAKDTRITHLLRQTDGFLSQLAASVKEQQRKAAERYGSGADDFLDDDSDDDEEEEQDTRKIDYYAVAHRIKEEINEQPSILVGGTLKEYQLKGLQWMISLYNNNLNGILADEMGLGKTIQTISLLTYLIEHKKQNGPFLVIVPLSTLTNWNLEFEKWAPSITRVVYKGPPAQRKQQQQQIRYGNFQVLLTTYEYIIKDRPVLSKIKWVHMIIDEGHRMKNASSKLSATLTQYYATRYRLILTGTPLQNNLPELWALLNFVLPTIFKSVKSFDEWFNTPFANTGGQDKMELTEEEQILVIRRLHKVLRPFLLRRLKKDVEKDLPDKTEKVIKCKFSALQARLYKQMVTHNKLFMTDVKGGKTNARGLSNMIMQLRKLCNHPFVFDEVENQMNPLNTSNDLLWRVAGKFELLDRVLPKYQATGHRVLMFFQMTAIMDIMEDFLRYRGMHYMRLDGTTKSDDRSELLRQFNAPNSPFFIFLLSTRAGGLGLNLQTADTVIIYDSDWNPHQDLQAQDRAHRIGQKNEVRILRLISSNSVEEKILERAKFKLDMDGKVIQAGRFDNKSSETDRDAMLRVMLETAEAAESLEQEEMDDEDLNMILARSDAELTVFRGMDQERAKDMTYGNKPGSKHTPRLMQDDELPELYLTDGNPIQEEPVEITGRGARERTRVKYDDGLTEEQWLNAVDDDEDSPEAAAARKQARKDRREKNRLKRLGELPGSIENSPAGSRESTEEPEPTPKKVRGGRKHAKGKRQAEETEDEPPAKRNKRAGGPGRPKASGSHNDNLSAKNRQTLQSSLNRVMEALKKMPADSDSASTSGSGSDTESPKPKLLDPFLELVPKKLFPDYFQIIKEPISIKEISQKIKRQQYFSLGDLKRDIQLMVANCKQYNEDTSTLFNDAITIDNACESKIRDELNDHPELGDLDEASRNGGSSAPTTSAGTPIPSVPPGTKLKLTFNNSSYANGGSSGAQSDDDD</t>
  </si>
  <si>
    <t>&gt;9602_g</t>
  </si>
  <si>
    <t>MDAPNSSPSIFFALSSILSNHLALNRVHPCSNCIARGITCNFLVPPPGQTDTSSALYDNAEILRRIERLESIVLNQAGPTQTRSNYASYEGPIITQQPLYRSSDSVVVSNVHQKQDQDLRLLENIGTREDSLLPRLSNGLAFRISSIHEITGAQTRTRLPTSFSDIGRSTDTIVTFPDYRVATLLFQSYQSNVDNFCRILHIPTLRPLIKTFYLRIGQGEPVPPGQAALFLSIFAVAAYFHQTVDNSEVATTKQDAIRLSKSLSRGALDLLDYSRRTTSGTLEDIQASILMSFVAYHLDGFSARGRILSTTAASIARELRLHRLDADNEYPVAEKEMSVRSLIDREVKRRVFWHIVSTDWLLSTISGPQEGTYFIHPNHINVRLPKDCSDDNLALGEQNQPSTDPQPTGMSFFLERLRLAHLCREMADIVPLETSKLMQLPYENIIALDKRLQNFSSSLPFFFKLDDESRERSKPLEVIYPEILVSRHSITAEAHSRRCKLHQRFLLRQSVDPRYAYSRRACLESARIVIHDYEELGERENSSTRPELMGRAVHFTHLALVVMVMDLCFNKDETNEAETKAEVKAALKMFEDCRSASPLLGRLLGSLRDALQKHKVYLNEPSTLTTKNIPGFPPETVLDAFNNPSNDGHMQSTRLELDMREPVVALDTSFDDFWQNAMQDETNPDLLTWDNLFSTLDSQPL</t>
  </si>
  <si>
    <t>&gt;18779_g</t>
  </si>
  <si>
    <t>MGDNNCMAYAAAKDVKKLKTEGDMVENIAKEDEKVAVKNDNPSKRRPSLGEQLESVNGHTALQELCSIEDESISRISKAESGNESKLNLNEKNLEVLESNPVFTRKDDEVKFSHTKIILEIHPIPRARIYPVLRTPAPNPLPPDVFLKRPNLIYYADSKCLTEISVLFMHEAQMCEMIKRSPYPNVVNQMVKDGGTFDRKACLNGTRAGIEHIHSLGIIHCDINPHNVFADVNGFVIGDFDSCALEGDELGAKAGTYGWTSDDFALEQRENDWFGFAKIQQFLFPPKEH</t>
  </si>
  <si>
    <t>&gt;8395_g</t>
  </si>
  <si>
    <t>MRRRTRTSVIKVSLFACALFLVLYLTREQTPKKRFNWTKIKYQSISTPPPILGVCPGLSSSNKSALVVARVSSDGDMSWLDSLQDKYHMCIYTADAPPDTKSTTLQVPANRGHEAMAYLTFIIDNYESLPDSMVFVHGGRWAWHNDAKAYDNVITLRQLRIEKALEGRGYANLRCDWSLSTCEREVKSQAGWETKLQAKLVPYDTRAVSDAALPGALVVLFGGKVRSDDGVILGGSDGTVRSQCCAQFAVSRGSVLKHTRKEYVAIRQWLLDGMGKNRNPKAAPRDDKVAGRILSYVWHILWLDVEISQGLSLEELNSKACPSAAECYCRLYGRCNLGGCTSGKCSGEYTLPGHLRLPDNWARVHS</t>
  </si>
  <si>
    <t>&gt;2923_g</t>
  </si>
  <si>
    <t>MPPRLQRVAIGPLRTLSRSIASQNQQICPICSFSRCFGRPGANIQTSNPQLQPRRIQVRRHTDDASTTGSNSSAKAPVKIPARPPRTELHDALSDLQKHAASYVNISRLQLALRGLDQPVGEETIRIAILGLADGGASLGKAKELARLLVADPLKVEEEWERILVSGQGSKPILLKVGQDDIEDNSHASRLVQQLQVSSPMLNGHNLEILVLEMDPPRTSSTDQFTEAVLVPTMEILTSSTGRYTPVTTPIHKAVIVADGIMGAATVLNYPPDVDQSIIRTAVDLQIGEKHIKSPLPFQTIDSARGTAALNSFREDIANALVYEQNWFASNVPKILDWVRSGTSPIEGAMKPPLRKLVESLLQNATLSIEAERSRQLKAALAEKVPLSQISSLKDGLSTWANRAHTELRDELDIAFNGHRWRKLSWWKLFWRVDDVSMIASDILSQRFLTNAEKDLVFLAGRILESGILNDSENEFPKDWAYKRVYTRPPQPRLGHEPPAARLKDLKGTPGDETPLRETEGRGPLHISAARKYLSKETVLALQALAQKLVLQTLTTSGFTSIFAGLMYAGSVTTGLYEAGAFAALGIVWSMKRMQGRWEGARQYWEGEVREEGRKAVRSVEVDLGEIFVGRDQEVPVDEELEKAGNAVERAEEALRDCK</t>
  </si>
  <si>
    <t>&gt;4060_g</t>
  </si>
  <si>
    <t>MSISEAQFSKEASTAVDDPDVPKTRKAFVPLENNPEVMTSLVHKLGLSSALSFHDVFSIEDPELLAFVPRPATALLLVFPVSKSYELFRFTEDKNFEEYEGKGAEEPVVWYKQTIRNACGLIGILHAVSNGDSRKFIKSGSDLEKLVSDAIPLPPLERADLLYNSQALESAHQNAASQGQSHAPGAEDDVDLHYVCFVKDAKNNLWEMDGRRKGPLNRGTLQEDEDVLSEKALDLGVRRFLKREADVGEGELRFSLITLAPSLD</t>
  </si>
  <si>
    <t>&gt;2280_g</t>
  </si>
  <si>
    <t>MALFSHKRSKSSALAYLRDQRRGVNDEGVSEDGSLGSLPISAVSPSTSSLVHHPSLPSRGHGPRPSTGTAGLMRSTSNLQSARAIPSPTYPVHSAPSHAALADKSISIESSVRKFRIFEALRNGDTASISKAIRESDPTRTSISTTASTSGGQLEDTTILHLAIQCAELPVVEYVLSDGAGTIDINARDKEGNTALHLAALQGRGQIVRLLLEQPGINDSIANYQGRLPLDLARTPDIFQQLQLSRSIFVDGKIRQVQALVSQGDYKRLGEVLEEPRVKTVLDINGGEFASDINTIQSGGTLLHEAARKKNTALIQVLLLHGADPFRRDRKGKLPQDVTKDDTTRAMLKRSPAAVAAQRGIQEKAVLGNASQQGALSAAPGDALAGKEGREMKGYLKKWTNYRKGYQLRWFVLEDGVMSYYKHQDDAGSACRGAINMRIARLNMDPTEKTKFEIIGKSSVKYHLKANHEVEAKRWFWALNNSIQWTKDQAKEETKQRQRSAELLRQAKAEHMGSASKESSSPEAGGEAGSINELHRQSSQQNRLSTHNTPNKISAKVAFASASIGDEDERSAYGSYEPSFMGDLARVPSNVGNGQIDGEDDEDYGDDSSDREAPATKDAFDITAQSAKMQLDMMGQVNAALQIEQTKNPTLYIADPVAVQAVQTYDSSIRNLKGLVGDLLKISKDRDAYWQYRLDREADMRRLWEDSMAQVAREQEILEARVGESEEKRKLTKRALREVLDGNIAVESAPLSRGDPVKALEFQDALEQISLNTDGTALRRKSTARGSLRRKSILAEVGPLSDTESEDDEEFFDAVDAGEVELATLPPSSPRQTEPAELEGEAVKKQGIDISSSYKGYEDGIRLKLKMDADDRPKISLWGILKSMIGKDMTKMTLPVSFNEPTSLLQRCAEDMEYADLLDIASERADSTERMVYVAAFAASEYASTIGRVAKPFNPLLGETYEYARPDKEYRFFIEQVSHHPPVGAAWAESPRWTYWGESAVKSKFYGKSFDVNPLGTWFLRLRPKGGKEELYTWKKVTTSVIGIITGSPTVDNYGPMEVKNWSTGEVCLLDFKARGWKASSAYQISGRVTDVDGQTRFSLGGRWNNKLYARLTPGYEAPVDEPKPGQLSHRGSVTDPGQAFLVWEANPRPSGIPFNLTSFGVTLNDPNEKLLPWLPPTDTRLRPDQRAMEDGEYDFAASEKSRVEEKQRAKRREREANGEEFVPQWFERAQCDVTGETYWKFTGQYWMQREKALSGEGWKDIEEIF</t>
  </si>
  <si>
    <t>&gt;6678_g</t>
  </si>
  <si>
    <t>MQLTTFTLLALFSLGVYAAVTSSHSTTNNIEAAAPKDPYNAQLNPRGPPGGKQTYTTADLKGDELKVYNYIIKGKTCDLNEIAAQTGLSRGKVERIVSRLKTMFAQSKAMC</t>
  </si>
  <si>
    <t>&gt;4416_g</t>
  </si>
  <si>
    <t>MANELKEDDCYVALTCDHLDAKPMMDRVRSPKAGAIVLFAGTTRDNFNGKPVQELEYTSYKPRALQTMLQICKEIRGKHSLTSIAMIHRLGVVPIGEESILITVSSPHRQAAWRAGEEALEKCKEKVEVWKKEEFGGEEGGVWRANRDGAVGEPDGKKIYPMGGGAIPGRGRSGERGYEPVIYLKDM</t>
  </si>
  <si>
    <t>&gt;1593_g</t>
  </si>
  <si>
    <t>MASNQNDHGSADQITITKTYPKRTAIVTGSARGIGKSIALRLAEDGFDICVNDVEANKAGIEETVKEIQASGRKSYGHSADISKLAEVTSLIQSSVQHLGPLNVMVANAGIAQVKALLDLEEEDLKRMFEVNVFGVFNCYREAAKQMISQGTGGKILGAASIVAFKPFALLSHYSASKFAVRGFTQAFAMELASHKITVNAYAPGIVGTAMWDLIDEEIGKKAGAKKGDTIKKYTRDLIALGRTSVPEDVSKCVSFLAGGDSDYMTGQTIIVDGGIVFN</t>
  </si>
  <si>
    <t>&gt;8653_g</t>
  </si>
  <si>
    <t>MASPILTGAVEPPRKRQRLSPPLQSQSQPQLQSSTINPSEKTTTTATTTAVMEARVPVTDTGFQPGREAAVGIREFVNASNPGFSGTLKQRYTDFIVNEILPDGTVAHLTNDRAPRVTAEQAGLGSAPANASTSQDATLDSQKGDAKPSRIPQIKYSDVRLEEAEHVSSKDVKSEALPLAQSSEFPIKAQEDTKPNRIPPMKYSDVRLEEAANALASDAQSAPIKSEDTETHVKSENGPTAGFVLVPEDEEILIKLFGAAVKDQIIEFHQKIMAKRNAKSGTFGSIESDPVADKSTRGNMHKEIRRIFSSRLDTAFIEESGKIKFTAGPLRARQSQGGKSQANSNPNPRQQNDQSRGKLSWDMLGGEHLHFSLYKVNKDTMEVISFLAKELHVQPRQFSFAGTKDRRAATVQRVSIYRKRAYELAGVNHRLISARIGNFKHEKHRLELGELGGNEFHITLRDCHFGADSSLDDAARLQHANSVVGAAIEHLQHHGFINYFGMQRFGSFAIGTNVIGKLILQGKFEEAVEAILSFDESLVSADQQSAPKVARDDIARAQAINLFNTGHGGDAALYKLPRKFAAEQAIIRHLSRKNTSSDFIGAIQQINRNLKTMYVHAYQSLVWNLAASKRWSKYGSKVIEGDLVLVDTHAAKALAKDDVDENGEVVVHPADDDAAITHDDIYERAHALSAEEADSGKYTIFDVVLPTPGFDIEYPSNDIGDFYKEFMSSEEGGYLDPADMRRKQKDFSLSGSYRKLLGQVGKDLSFDIKAYYDENEQLVKTDLEKLEESRPKSAYITGMQNGRFQSDARSNRGGLGGRGGRGGLGGRFDNDRGGNQPQAGPSQTNRGGSPKIPVTPQLSPEERASRINAWKNLPEKLAAEDKAAAVAYDLEKANRKPLDSSDIHTPAIHDTWIQTSAENEGRRTGFRSKVTHGKESPETVSKTVIGSDTKDVSLVVEEVEVDSKISTPKLEDTTTAMEAVVNSTVPLNPIAKQTSSVPEVYNSELSVSMSTDSDGGVSLAVHPQLPADKTVDIEMTNAEPELKRSADQMSAGTSEDNGPARIAVVVKFALGSSQYATMALRELMKAGGVKDYKPAFSR</t>
  </si>
  <si>
    <t>&gt;18788_g</t>
  </si>
  <si>
    <t>MKASPIIVNWHAENAPIYAADFQPHGKGRLATAGGDNNVRLWKLDSDGEDRKVEYLCTMARHTQAVNVVRWAPKGDVLASAGDDGNILTWVLDSKIAKTAFGEDGMDDKESWRTKSMCRSMGAEIYDLAWSPDGIYFITGSMDNVARIYNAQTGQLIRQIAEHQHYVQGVAWDPLNEYIATQSSDRSVHIYTLKTKEGTYTLDGRDEDPRRIGTNMKMDLPGRRISSSSPAPPDLGFRAQMPQTPQDSSSIAVGSPAPSCPGTPTSLALPMNPPSTISHSRRSSFGGASPAMSMRRSASPAPSMPLPAVMPMEASPKPYIVGLGVKNANIYANDTLKSFFRRLTFTPDGSLLFTPAGQYQTQFKGSSENAKALYEVINTVYIYTRGGINKPPIAHLPGHKKPSVVVKCSPIYYTPRKSPPVTKNITIDTSSADDTMAALPDPIVPKSPAHSIMEPPPLLPQSDSGSNSSPKPKPLDDEVNANSQGPAMAFSLPYRMVYAVATEDSVLLYDTQQWTPLCIVSNLHCATFTDLTWSTDGLTLLMTSSDGFCSTLTFSPGELGQVYSGEVPTAKHPTVPATAPPSSQNTPMQTPTSVFAPPSPFPASGASNHHRTSSYPIAPSPPALNSQSMRPSSPTRSNSTSSVATAASFMNPVISNPTLIPGSMPSISASSNAWAGVAGMTSMPISTPPETPRSTASSVSGVKRKDDGEKEIKMGHLITVATCSLNQWALDFIGNQQRILRSISEAQKAGAKLRVGPELEIPGYGCLDHFLEDDTILHSWESLAEIIQHPDSQNIVLDLGMGIKHKGVRYNCRVIVYNQKILLIRPKMSLANDGNYYEMRYFTPWKGRRIVENHYLPRSISKIMGQRNCLIGDALISTLDTCVGAETCEELFTPNAPHIAMGLDGCEVYTNSSGSHHELRKLHTRVELIVSATLKSGGIYMYANQQGCDGDRLYYDGCALILVNGKIVAQGSQFSLNDVEVITATIDLEEVRSYREQKSRAMQARDQPKYERIEVDMSLSSESEDIDLLLKPTPARDPVYQIPEEEIAYGPACYLWDYLRRSKQAGFFLPLSGGIDSCATAVIVHSMTKLVYTAIKSGKNPQVLTDLHRIVGEEEESTWIPKDPFEIANKLFCTAYMGMEKNSSSQTRKRAADLAKAIGSHHLDFEKFKMYGGSKTDNLALQNIQARLRMVNAYALAQLLPQTRGRRPGAPGSLLVLGSANVDESLRGYLTKYDCSSADINPIGGISKTDLKRFILWSSKAFGLDVLHEFLDAPPTAELEPLTETYIQSDEADMGMTYAELSVYGRLRKIEKLGVWGMWTKLLHLWGDKLSPQQIYEKVRFFFWNYSINRHKATTLTPSYHMEAYGTDDNRFDMRPFLYPSFDWQYRKIERAIKQMGAAGTAIAGAAEEDEGVD</t>
  </si>
  <si>
    <t>&gt;5069_g</t>
  </si>
  <si>
    <t>MAGYNYLLGPPSSSFTGPLSIAYLLFWSSLFFLGYTCYQIFWQQKKMTPRVILAVGAFLCAITAVYCQTPTSSAAGATTSSSPISTVPSDVDDSEPQVPNIYDSQAINAQDVCPGYTASNIVKTPYGFTADLILAGTACNVYGNDVEALNLTIEYQSDDRLHIEIIPSYVDSTNSSWYILPEELVSKPSVDANSVTPEYDLDFSWSNDPTFSFQIIRQSTKDILFDTTGTKLVFENQFIEFVSALPENYNLYGLGEVIHGLRMGNNFTRTIYAADIADPIDYNLYGSHSFYLDTRYFEVDQTNGDLTYSANANNPTADYVSYSHGVYLRNSHGQEVLMRPSNITWRTIGGSIDLYFYAGPTQEKVTKSYETSTVGLPAMQQYWTLGFHQCRWGYSSWAELQDVVDNFTKFSIPLETIWTDIDYMNQHRDFENDQENFGYAEGAIFLSQIHANGQHYVPIVDSAIYVPNPDDSSDVYPTFTRGYDADAFMLNPDGSLYIGQVWPGYTSFPDFIGGSLNGTSTFEWWTGELSLWYENIKFDGIWIDMNEVSSFCEGSCGNYNISLNPVRPPFSLPGEPGNEVFGYPEGFNLTNATEYLSVLSVSLAVQPSTGTSSVLPAATSTKSNSRTHSTPGTRDILDPPYMINNVQGALDVHAVSPNATHHGGTVEYDVHNLFGHQILNATYHSLLSLFPTKRPFVIGRSTFAGSGKWAGHWGGDNTSLWAFMFFSIPQALSFSLFGIPMFGVDTCGFQGNTDEELCNRWMQLSAFFPFYRNHNINGAISQEPYVWESVAEASRTAMAIRYSMLPYMYTSLYLAHSTGSTVMRALAWEFPNDPSLADADHQFLLGPSILVTPVLAQGAATVNGVFPGVGKGEVWYDWYNQSQVIAGPGQNVTIDAPLGHIPVHIRGGSVLPIQEPGMTIKECRGNPWAIIAASGGDGKGSGELYLDDGESLNPIETLWVDFSLQSNSLSATPKGAYKDTNPLANITILGVSSSPSNVQFNAVTMGASGWTWNKTSKALAVTGLANSTSSGAWSQDWVLKWS</t>
  </si>
  <si>
    <t>&gt;3803_g</t>
  </si>
  <si>
    <t>MSSNNKQSPKRFLARPRPSTGNRINTASSPNLAGSFNTLQISGLHLQAKALPRKTSLSALTSSHLATIPDASKGYGLSTVFDEDSPASRTMPPFTPTRGNDGDELEVGDMVDVPGDMHGTVKFIGSVQGKKGVFAGVELSHEFAMRGKNSGDVDGISYFSTTVAGAGIFLPVGRATRRGSPSSHEDSIPLTPTTPSISHNFKVVSQGSSTYTPPTPAVPKFSQSVGPARAQSPYFKKTRPSLPRPESPVRRPQLTRPSIGTPSGKTPARYGSPAPGKFGQSVRGTQDSRDPAKRGGLGAKPGMRGNVGPRSVSALGQIPMGYSDDDATPVGASRIMTNGSMGSVSSFQMKMRPASRSASRSASRATSRANEEEVDRLRTQLDDRDKMLKEQASNLAEMESSINELQTFIGDADGGGRRNNRAPPEDRDAATLRSMLREKNEKIAMLTAEFDAHRADFRSTIDTLEMASTETERVYEKRVEELLAEVRELQERSEDVDSVARQLKQLEELVQELEEGLEDARRGEAEARGEVEFLRGEVERTRSELRREREKAAASLNGDAISSNPGSSSKELEQRDDEIRGLKAIIHSLSRDAVPDMDGQISDSQKTPTPRQGSFSRRKPSNDESVENRIAREKLEGEVAELRALVESKTSREDELERELEKVRRMSANAPSQRASGVTVGSSSTLTQTQEQPSRRDSKGTVASWRDRERTSTDSHRRTDTLETMPESDTYSSANESFCELCETSGHDILTCTNMFAPTGAAPNGGHSREASGPQLRIGKDVVKAGLSPKPSQDEYHPAPLSPIKRPLPPTPPSTIKIIPNPMESGPVAGKESGVVNMDKWCGVCEREGHDSIDCPFEDAF</t>
  </si>
  <si>
    <t>&gt;7225_g</t>
  </si>
  <si>
    <t>MKVSRISSVVVMLAGGASATVVGGGNGYTGETECVSGWTCVAQSEWYSQCLQATTGSTTTTTLVTSSSISKTSTSLITVTTSSTSSSASSSASGAVKLAGINIAGFDFGVGTDGSDAVYDVAPPLSSLGGSDGAGQMSHFVKDDGMNIFRLPVGWQYLVASNLGGTLDSTAIAHYDSLVQACLSTGAYCIIDIHNYARWNGAIIGQGGPTNAQFTSLWSQLASKYASQSKIVFGIMNEPHDVTISTWAVTVQAAVTAIRGAGATSQMILLPGNDWTHASSLISDGSAAALLAVVNPDGTTDNLIFDVHEYLDSDDSGTHADCVTNNIASAFSPLATWLRANKRIAFLSETGGGNVASCTTYMCQQIAYLNENSDVFLGYTGWAAGSFSASTYTLTETPTLSGSTWTDQSLVKACLAR</t>
  </si>
  <si>
    <t>&gt;4626_g</t>
  </si>
  <si>
    <t>MEKAQKAVDSVVDGVRKVAIGEKKQKVKKAKGGDSGEDTGPLELSPSAPFLDERLILYEKLKAKYSADIAAKPRVPITITLADGSIKQGTSWETTPGEIAKSISNSLYKRTVVAKLNGDSEQLWDLERPLEASCKLELLSFEDELGKKVFWHSSAHILGEASERRFGCSLCIGPPIESGFYYEMSLPDGAPVQQSDWKPLETLVSKIVKEKQPFERLVLSKDDLLEMFSYNKYKQHIIKDKIKDGEFTTVYRNGPLIDLCRGPHVPDTGRIETFAIMKNSASYFLGDKDNDSLQRIYGISFPDKKRMAEHKKFLEEAAKRDHRKIGRDQELFFFHELSPGSAMWLPHGARIYNTIMAFLREQFWQRGYNEVITPNMYNADLWKTSGHWDFYKDDMFTFPVDKDTFALKPMNCPGHCLMFDLRERSHRELPWRVADFGVLHRNEASGALSGLTRVRRFQQDDAHIFCREDQIKDEITDIFDFVNTVYGLLGFTFKMKLSTRPDKFMGKRETWDMAEAKLRIALDEFVPGAWDLNEGDGAFYGPKIDITISDCLGREWQCATIQLDFQLPQNFGLEYMTSEMVSKPKEDKGVAQIPKPEESKKAEPADPNAKKERVIKPLTPGCARPVIIHRAIAGSIERFTAILTEHFAGKWPFWLSPRQILVIPVGVGYNDYAKEVHQIFKNQHMYVDVDLSGNTLQKKIRTGQLSQYNFIFVVGDQEMKGREVNVRNRDDTSSQDRGKPVPLAEAIEKLVALRDSRRSDNPFPGDVKAEKKELQS</t>
  </si>
  <si>
    <t>&gt;8711_g</t>
  </si>
  <si>
    <t>MSSETKLQAVPKQYIHVQKKRLPSSHTNSPPPQKPSSGSNIHRIQPLFCCDEAHQPVKESAAFVDFLAASSSSQCIALLEPGTRNSFDHIILVQIYDPKLEVSSATRFFVCANPAQDYREATSESFDNFVQKKHVEFTSDAYASCSEHLQAFKFSRFDNKEVMTEGIGERKPEPSPLEIARDKRRAWARKISYGRREEIDAAIRRISYSGPENIRHKDFQLAKLSLYLAQSKYEK</t>
  </si>
  <si>
    <t>&gt;875_g</t>
  </si>
  <si>
    <t>MAPKRFTKFAKLPIELRLIIWVGAMEPRIIRAKWENDITVECINNIYRLSGGHVPRILHINTESRAEAKHHYTLIKSRLQWNGQSPKAYRPDSVWVNYDIDTLYFVNWPCELGFLRWNLRLANQVNISGAISKIKHIALSSVVIYYTHKLDALYQVLIQHPTITDITIVLDNSRFTRDAEPGRFEFSVPRMLKKNYQRWGTDAAMQTMMGNKFSGFFVETKSEKKVAAKWRKFRQENPEWVEPSFPVMSILKSRTKARF</t>
  </si>
  <si>
    <t>&gt;10688_g</t>
  </si>
  <si>
    <t>MASTTFALVDARKSILGDGFFSIYDSVAGEHVSEMEQKDFPWASEYGLDFCKLNFLDDTRIRSIIESFFPWSILGLCLKITNDPGHIFSFRMGGAKAGLRVLMVQLWSVGSRAGYWGGSHLLSLPAVKAANGLWEVPSTALKHTGCKETEIKFEQGGLAILDARLAFEIKDGFIIASAFTTEDELKTWVKMLLPRSPELAAKVTELQSINTKIRVNFAFKDENQG</t>
  </si>
  <si>
    <t>&gt;756_g</t>
  </si>
  <si>
    <t>MSSGPFISSILAPLIRRSLLPIYDSGTTPPPKRQRTQISSPEDPDIGHNKMQKLGTFSAPLPPPQYQAVVKTEPEECELAVIQPSVSAPASPLVPAVSTPPEIPARPTNLRLSSTNYASDLGNEIIKLRVGPSKTLFAVHKNRLLLNAPNLEAVLQNAELYTDVLELPGADEDSVSLLITYCYTGKLPRAGVLSQPEECYATIKLYCLAAEFDQPQLINKAMDFMIYYLRKHNDSLLPEWCVHAYAHTPESSPLRVLLAKYLIFMFFNHEDSGGWTTSKLSTYSSQHPDLQRQMWEFMRMYPKGDIPDPARGISRSNYHVPKS</t>
  </si>
  <si>
    <t>&gt;6515_g</t>
  </si>
  <si>
    <t>MFFQSWALWEKMTFVLAGSIVVVFFVGWVKLVWVNRLVKRQEVVDEEKRLRIQELRKSGQLIETAKSYDIPFGVRAIQSGIQVDGIWQSHPATPTGKETNYLDLEAGSFDKESVGDVKRSSKSSVKAAVPLTTKPTSRQDIPYSDFKDSSNMDRPASSVNRTSYKPQRSSHLRYGSHGEYDVETLDHLEGRPGPQPKKKPHAQRPRGSRLDREPDSSSAADNERSSGTSDDSDATLSQVRDEVQWSREVMVKEPLIRHTDYLSPAKSASKNVTRGSYVDQNFRPEYLPIPTEYPRYESTDPFATPSSNSYEIARGPADIGTSDITEANRLVDEPIDNQSSPFVSGELHMNKSVRKVNSGFEVLPAGTFGSPSTLKGKEINYDNDDSGERRQSAKLQKRPRNSTSSRP</t>
  </si>
  <si>
    <t>&gt;6761_g</t>
  </si>
  <si>
    <t>MASTADGSTAPGYQPDLEKTASKISPSNAPPIELLANEADAELLAKLGYKQELRRNFTMIEVFGIAFSIMGLLPSIASTLSFSIPAGPVGMVWGWFLASGFLFIVGVAMADLGSAMPTSGGLYWWTHHFASPKTRNALSFLVGYSNTLGLVGGLCSIDYGFALMFCSVIVISRDGNWTPSNGVVYSVFLACVLCHGVLASTLSKVMGKLQTVFVVMNLILILATIIALPVGHYMGNPHNSGHYIFAQTENLTTWPTGWAFMLAWLSPIWTIGSFDSCVHISEEASNAAKAVPYGIMMSIASCWILGFVIMIVIAACINPDLSSILSSPFGQPMAQIYYDAIGKKGTLGLMSLLFIVQFLMGLSILVAASRQTWAFSRDGALPFSSFFRKISQRMGYIPFRCVWGCVLLAAVLGLLCLIAPAAAAALFSLAVAGNNLAWGLPIFCRVVWGQHKFVPGPFYTGDKASPIIAWTAITFLTFGIILAMFPSSGPDPTPQSMNYTVVINMAVWGGALAYYFIDARHWFTGPKITIEIEAAVGTEKPDIEGITGGIETGPTPGNENEIGEKKIDST</t>
  </si>
  <si>
    <t>&gt;6420_g</t>
  </si>
  <si>
    <t>MPSFFSRLKGKDGPSKVKKMGDEPPPKPKWEDAWTRSMVEPEEVQELLRGCTVELKSRALDMPFLLLPFRPTSDPSAARTFIRNYFDRAQSLYGEVLAQELRLTEPMVLCSVTKWCWSRLQGGIVGWDAYDLFKLGESDSRMARDAFATFIPIMVENDARTKIVFDFFDLLSAIAAHSKLNGLGGRKLSRYAGWWAFECADGSNGFEGGYKTWSKAADAASHLFFAYLRSLSPESVKGINGISTLPMSLQKLVQETEYPPERPSLLQSTTTKVVMIVDSVSPTPFALLRRANHFQYRDDDSALQEFAEYEDPVKALTDECRRVLKSISTANQSQVSNAKESTGLTDASWSRFEDIGFSAGFDENEEDEDDESSFAQKRRPQGLRTAPHSKNMGGNRPTTPSWADFLSSGFVDEATNGPAPLLLPPDKILPPIDTRGRSSQSHRPRLESNRHLEPGELASITKFDLDDSFWWVWISSLAGEEPSQRKAAFGRCALVETIIPGGKWLVMEEMVKGAAPAPEEGAYIAEKKSFWGRSKKNKGVQRRKSTGKQSRDQLQPFSTIHSVATSKTSIGPDQQARIQAAAIQLQRRQRELEVQQQGTRRGRNDMDMMSQKTSSVFTLQPVIMNEASPAMKWANKYDKDAIRDAYLANANHGRGLADATMQTNGHQKSQDTLKPAPNLPRENSSERDLPPVPSSSELTVPAKSPSTPEMPSSHNHSFVSQQNDHPVAAEKATEASLQADIHPLERKAVASPAPPPVEKPSAEVPRPSVEQGGLSPASKAKHNKLKKKEPSTGGFRKMFGRNKKESTPHVEPKAISNSNLQPGGATLGRRFSGFRKKSPVNSPVTQAAPVSARISEDETTPVASPNQNNERSYNPSERSLSRIDTDDAHEARAAFSSFDQGPLEDVPAFVPEDSPRESVDDAIPPPISRVRSDEVPVEAASEAGSPVQDRWAQIRKNAADRAAQRQSEEQSRGGYSQKTDGEDGETSGEETIESRVARIKARVAELTGNMEVNATPTPSSGRSTRRP</t>
  </si>
  <si>
    <t>&gt;2939_g</t>
  </si>
  <si>
    <t>MTAGRPPRNPLLMVIGATGTGKSQLAIELARRFDGEVINSDAMQLYEGLEVVTNKVTGAEMRGVRHHLLGEIGIGEESWRVGVFGRRVREVVEGVRARGKVPVVCGGTGYYWQSLLGGGRGCVAEEGEEMGRDEGGGSVNDADANIGQEGEVEEFPILDGETETMLEKLREVDPVMAGRWHPRDRRKIRRSLEIFLKSGRKASEVYKEQRERRGHAKGDEEEDSGFEADEEADEPLLFWVHADGEVLKERLNKRVEKMVQNGMLAEVESMDKFLKKQEKAGVTVDRGYGIWVSIGFKEFEPYLKAREDDIGEKELKKVYEESVEATKGATRRYAKTQVRWIRLKLIPALQEERKLDRLFLLDGSNVEKFKENVEDPAIEIAQKFLEGKVLPKNFEMSDAARKFLDPDSGIGAKPDVWFRQECTLCGVVAVTDEQWKVHLRSRRHRGRVSREAKSKIHGFSGSGKEIGQVDG</t>
  </si>
  <si>
    <t>&gt;3937_g</t>
  </si>
  <si>
    <t>MGSEAGHRLYVKGRHLSYKRGKRNTSPNTSLIQIEGVSDSKAATFYSGKKVAFVYRASKEIRGSKIRVIWGKITRPHGNSGIVRAKFRNNLPPKSFGASVRVMLYPSSI</t>
  </si>
  <si>
    <t>&gt;6036_g</t>
  </si>
  <si>
    <t>MAFNGPIDESFPTPALPEEATVSRVQKGFKISARKLPISKSGPIDQMSKRLGIPVPEMIFGDNMVAIEHIASGWRIEFNAYDALDRVDKTDKNMLKVAYSKEWSSSREKTHEGIKEIVKPFDWSYTTDYRGTITNGKQFEPTSEPIPIELLKRPDPILFFEEVLLYESELDDNGISILSCKLRVMPDRMLLLCRLFMRLDNVVIRIRDTRVYVDFTTGQVIRDYTEKEDDFEKVKRSLLFSGRLPSDLTVALRDPNQLAHLVPEVKHTLEAVQLP</t>
  </si>
  <si>
    <t>&gt;9709_g</t>
  </si>
  <si>
    <t>MSYAAAAAKGPQQTEDEKRAPAPPQVEHSEATSTSSLIDVDTDSVHTVPSNFSSQPVQTSTQSNRIDQEFEAAEARAKEDYAKSKGKAEKKAKKAAGRLEANSDNPVFIGNAIAVVGLSAGLGFGAYRKYAAGDLTWKVVGVWTGVVGLFAVGDYYLSTYLFRTKYPPKN</t>
  </si>
  <si>
    <t>&gt;5312_g</t>
  </si>
  <si>
    <t>MRSSRSFLGLGLISALSTANALTTPGFTPRSEMGTYSQYATAAYSLVTTYNSANWVSSFSFWNSANAADPTSGYVNYLPYSTAVSTGLFNTNNNQVYLGVDHTTVNPASPGRNSLRVTSNTAYTHGLFIADIAHMPGDACGIWPAMWLFGPNWPNSGEVDVIEGVNLAGTDQITLHSGSGCVVNTAGSQSGTTLLNSNCNADSGYTGCSVTTTTSNSYGTNFNNNGGGVYAMQWESSGVYVWFWPHSSVPADITAGNPVTGNWGLPVVAFNGGSGCTFDSSFANENIVFNTDFCGSWAGTAASWSSSGCSAKASTCNAYVAANPSAFSEAYWLINSFKVYQL</t>
  </si>
  <si>
    <t>&gt;2500_g</t>
  </si>
  <si>
    <t>MDSKAEPPTAYDTTESMEAPPPSYTETAPSYSASSAPTSKYFSTQIQLQLSTLTSQISSNRTQKHLLSDAHDENILTLLTYHIQDFLTSFANSGLYNGTLILVPSSAFGDEQVTPTDYDFRDPEMFDRVVRVSEKEGTGDRWFWDDEEMARRLARYLNPKRDPETLRLPPRKEEVKQVEEARASPSKGFWGRKKSVGKRVEKPVSVESVQPSKYAVDAKGAVVESGDKVIMNVKAEEVDFRTENQFGIYGTERGWGIIVQIKVR</t>
  </si>
  <si>
    <t>&gt;3418_g</t>
  </si>
  <si>
    <t>MDMDDPWGSPWADDIHINHQPRAKEDEVRPTTLATETILASEGKTTSPWGSADDDAFGDWTGFSADDGNGLEFDGASEDHERDIEGYGKLENNLSASLAGWDDEEVLSGEPVPNSERSISSKSAVLARQPSPDPWGTKGHLDGQESIHKDHTNDEGANATVADTLHQQKHSPAPIKHITTDDAVLGVEDSQHELSIAKDERDDTPDPITPKEESEATLPISQKPGDVQQADFVSSRPSSSPSERSHPDEVPTDSPRTSFDEEPKRADALKEPPSKVQELVEHFDGLAKKETGEPTESTEDATQGTEEIEVAGEEDGMDDDDFGDFEEGLSDVEESTFGDEPEDVKTEGVDDKAPTAATQRRESLPKHALPKDFGPVEFKVNTSLLDDLFSDAGEPPSSEKAYIPDTIPHDPFSSVEQRKIWYRISRYGPMRKHNTGDDENYVRVSWRESRVREETLKIVARWMEEDRISGRVVLGGSSKGSTIFGWNDGKATPVPLADAFSSRREGKAKGPTAAESLPEVPREWPKGLVRKPSTSKSRSSSKVRRRSSTRAPVASEELKPVTTIPEANFGWNTIPASTTLPSMQAIAPLSAPKPKAVARVTESFKGSGSSLHRSSSSSVQSRPKAFVHKRSESENTNGMVTNHPSLISLKPITHTPTPLQTVHKPIPILPSLATSEEFAGDDDWGEMVSSPVTSTAPVFSIASFLQPTKPVTHIEPTPVRQQTSPIKTVASPPTQSPWTPQGALGSPLSLQAPIAPAIKPAVLPTTQSPWNPQVATFEAPALQAPIVPAIKSVASFDVKAVVSPPTQSPWDTQEAATFNLGPTLQSPVTASNSIMDAFKADPVLTAPARSMTDPFPNGSAVAIPPLSAAIDPWASADFSFFDTVSPPKKPAPQPVAKTSPLKSVMFNTPAVPPPSRKDYRTRDEIEQDRIVDSVIKGLPDLSYMLRR</t>
  </si>
  <si>
    <t>&gt;6935_g</t>
  </si>
  <si>
    <t>MSAVLIPEVLWAQRSNKTDAAKNFIYLSIIVPDVEQKNLKLDIKPTTVTYSGHSESLKRDYHVELELWGEIDVAESKVNHTGKSTQLVLRKKELKEEFWPRLLKGEKKVHFLKTDFDKWVDEDEQDEAPEDDLAANMGGMGGMPGMGDMSSMMGGAGGDFGGIDFSKLGGGAGPDGGDGAEGDEDDDEDDDEMPGLEGEEEGEKKEAAASSSEPAAPKIEEIA</t>
  </si>
  <si>
    <t>&gt;450_g</t>
  </si>
  <si>
    <t>MLFHVSYLLAALPLHAQALKYQGPDYEAPPPLDTIFPGPWESYIRAPLNKSHITPVSIFHYEGATSGAESVLQDASAESGVSWVISHGGLITVCFDIRGLKNDPYLVLSYSESPLLAGREPDTTGDRQERDLPLKLSITHAGINCVGPGYIRGAFKYLTVYIPETNPPIQEGFWHDKDLEPKTQVVFQEQTDQQQVLGSSALKDDDSKEPIVEISSIWVNCTAFPSNPIGRAYTGYFDSSSSLLNRIWYAGAWTLQLCTIDPREGSSDIDYNRNFDHNDAPQGAWYSNYTIANGTSVIVDGAKRDRMVWPGDMTIAVPGIAVSTYDMLAVRNALDTIYEHQYGDGSMPYAGPPMGALGEFSDTYHLHTLIGTYLYVLYSGDIQWLTKRWSAYVKALEVSVAKVDDFNLLHVSSANDWIRPGMTGHNVEASALLYAALGNSIKLSSWVSEEDNEAEAPKSKPVSSTMSTVKNFDKQPTQRSLQSEENPESEPLVINPSPQVEHWANIQARLMKGISTLYCKQDGLYSDNKGLRSCTGPEKVLPQDGNSWVLISHAFTSPLLASTVSQNLRARWLKHGAPAVEFPNVISPFASSFELLAHLEAGNVDAATELIELMWGYMLDGKGMTNSTLLEGYRVDGDVGYPAYWSKARNSHAHGWATGPTSVLMQGVLGIKLLSPLGREWRIEPCLTKWLSWARGGFATKLGRFEVVVELMRNSAGRKVESLEISYPEGSRGLVEWGGKVQVRDESMAAFFKVYRFLDTILGPEEEAWQTWTSESDREFVSDDTWVKPDIQERPEGIVDWERLEEGYAFARERYASSSPE</t>
  </si>
  <si>
    <t>&gt;2773_g</t>
  </si>
  <si>
    <t>MPTTLPVPSKSALRTLRNLALGTSCTVAFGAGLLTEDRRRRLNTARKIHTNAKILKGSKQYHGAGNAALQILDERSAQYPEDVYWLPSNVLRQELAELIGSNKENEEEVEPPRRESASQSKILDIPRESQSRHKIPKTFIAKICLPLLPQVKSKLSIGLQLGPNDKVQVLVEDVKRLLAASDVEAASAQFFQALEEGFPESEVGLHRAVLDVAIQLAKSRDTSEGLTKEEHDDLYTFWTRILDVIRSCGPIDQQDFVSLNGRRILDHLMLRPPGLDSCIYEQRIRKAAEIYLTPFKDKPIRRLLLRRKQWVKLFREFYHAGKYSLAVDIYKCILESSESKIPTAVDLLILATHELGKSEDIFQQFQLLYARTRPEQSQFSTITSKAIESLLELGEYDKAEKILVTATKMADKGRLKTATMWFTSILEAAWNSQKSISYTLAQLERFKPLLHASEHPFVVYVNVIRYFCEANEESLVFSIFNKLRASHEDIDKIEILTSRVYGYFVIAKAKRQDWEGAVQTFHKWKHLQSSQHMHDLFEHAFFQVLSLFGKSHGFQETEQFVLACIEEFDLPLSDKLVKHVLLLYAENQKFGSLAQWLEFAIVDKGYALKPDFLNFLLKNCFEDYNNRLTFSSIINLCKSIWVIPGCSEFINKDTLSSLQRIATAEFLTPQEVVWRLGQLEFFVNHANKRLNLYEALKTTYALGDYATTLKMYRKAQEEGLKIMPSHLRFAVKASLKIDQPGLPETTKMVQDAKIKGMSVGPAVTAIYIYRLNEMRERGKGAAEAIADLAQQALIMFAETNFDVPLPFITHTMACLYYKTPQLAIDFWITSSARLGLKPDLVTLTVLLEAFIRQRDADGVIWVMKMVVADMRICPDVEFVLRLKNARRMCIDLLTKFPAKMDAERFLVVVLEALRVCKVLRHEDDLDESGARRVSRTRLIGGVFERQAEREGVPI</t>
  </si>
  <si>
    <t>&gt;2518_g</t>
  </si>
  <si>
    <t>MASEPGSKPAKKTRATKSSTLQKPPTDILISIYPTHVSNILARVKTHEFRRYLIPTSVQRFWIYETAPISAIRYCAVIEPGKKLGEIVGDDLEGLNNREFNDGKLTGGQGKNCYAYKISKLYRLGRPFTLGELKEEGWVRGAPQKYNFAPEDMVVKLKPNLVEDF</t>
  </si>
  <si>
    <t>&gt;1419_g</t>
  </si>
  <si>
    <t>MLRPRLPKIGNSLKSFRRSLHRVPELSHDFRYGIARKDTPDYQFLSAPAFDIAWTRYQSLMVEKLNKLVVGGEWENQTPKNIAIKYARDPNWAPVFNYASMAHNNHFFFKNLHPNPPPMPEVLEKELVDSFGSIETLKREFVITASSMFGPGFVWLVKEQPKKYSILCTYLAGSPYPGAHYRKQPVDMNTEDTTLPEHVRRMVREAPVNTVGAHGPRSQRAKPLAPGGIDLLPVLCLNMWEHVYLPDYGVGAFGEGGKMGYAERWWDFIDWDAVAKGAQAGQSVQYES</t>
  </si>
  <si>
    <t>&gt;4015_g</t>
  </si>
  <si>
    <t>MSKADAEKQIQRNPHPDFKKVEASRPPWDPSIEFKWKQTANPDWKYGDGANDGGASLNTPHVEIDPYEEGRPAVFNYKLLISGIIPRPIGFLSTRSKDGSSTNLAPFSYFQVINHDPPLFTVGFGGGLDNAKDSLRNLMETGECVINLISEHFVEAANATSINAPFGVSEWGLSGLTPAPCKTVKVSRIKESIFSIEGKLDMTKEYESRATPGKKTGVLAVIEGTRFWVREDAINDDKNLIDPAILKPIGRLGGISYGRTTEGFEIPRPDYEQTVANNEEAKKLIRPKVDGQ</t>
  </si>
  <si>
    <t>&gt;8873_g</t>
  </si>
  <si>
    <t>MDSTITMLGKPEACRYPADELLNMRKSLPFVCLLLNKVNKQLADLGSIFRIPEEAFRTPEYFSCQTKLIANIASKQKSQQLSKRRVVESSEESEQSSLAESRTNLESHQTQWNLRRRESSDRSSQPHSAPSGIAAQQSENFQRFYRAVISPTHVRVTAGGRIVPNTRSLAPPDFDWNGEKYHFELPKQAGDFDASNSQQSAWVRSQPITAGYSPVFPSGFMPPYNFVPHGNNFHVSAIPSTIQGSTGSIDSNNVDSSQMPKFNGNMVHSLAGAMPQHVKLSPPNQFNQNRPFVFHGQTVYPVPHGYQVPPNAVPVPLGMLGNTSFLPQGSIPSTPGFPPPGFPFPLAGLPGPLIFPNGQGSMLMPNAAQQLERDSAPGPCPPVPGMVLMKEFLTSQMNALRSHEKHLENQIVNNKHQIDENSMEQQRDGVQAQIRNLEAMLELHLGQVDRAKDCSHEKSTSGGSGASVDGLKVPSMADSQTFNPKASRQQLAPSGSSLFKQGTKSENPQVVQNFQGTTGTTRQSEGISKSRLTLAAAMAPPFQPRAQTSISQAQSQLPSMKNNIQLASVETTQFDNLAAIEARLLSKASSDWGQPAYMPSVGMGPGPLGLPSSYSVYEQPVQGHYSTQVPGLQRSNTFHDQSTLRPTSVSYISPQAVPYLVGTLPYGLHANLANPEDFMYSRPLTNDEVRARYLYWGKAPRSFHAGLPKFDGKDFYPPSPIKESAHLSMRKIGSRSNAHPVKMPSVRQSFENLFTEPRAPEYKVSASENTTSVLPTATSTSKHPIERASDRSCNALPSNTSARIGLGAISSGSTKDAGDDGTAHVTFTPPRDNGHLNAVAESDFSSLFLESEVPGYKLPLPARLSLREDRASLVIGKETPTTPANPEFPNLNSSGGNSSILPIINGSGLGTPESIMGDSQSSSSTVEIHLSPQTKKRSPKVAHETSFAERVENFRNVEQQTLFLQNMLRNTPQATMVGSALSGTISSATAQGYLPQYRGSAAASLAPAMLNLPTVDRDGERLIFKDAKDAVGSISPMVVSSYLPENLPLNRDRTQRPSPTTVDGFGAESYMRYLSQKDDMDKRTVNAGLAGTTSAAGPVVSAGW</t>
  </si>
  <si>
    <t>&gt;7419_g</t>
  </si>
  <si>
    <t>MISRSAIGRNAQLALRRQRYAGPANRRGLAAAVSGSTSFSYDTSEAGGVKVASRDVAGPTTRLAVVAKAGTRYQSLPGLTVGLEQFAFKNTQKRSALRITRESELLGGQLLAYHTREALVIEAKFLREDLPYFTELLGEVISLTKYTDHEYHEEVEEQIHLAQKKLLGDVAELALNSAHGIAFHKGLGTALFPTSSTPLSKYLSAASVAEFASNAYAKSNIAVVANGASQAELAKWVGDFFTEVPSSPAKPLSSEATKYYGGEERISHGSGNSLVVAFPGSSSFTSGAAYKPEIAVLAALLGGQSSIKWSPGFSLLSKAASSFPGANAATKHFSYSDAGLLTVQFSGSAAAIRNASIEAVKALKAISNGSITKEDFTKAVALAKYRALEEGQNIDAGLVATGAGLVHGGQPFQIDQVGKAVESVSTEKLKAAAKTLLEGKATVSAVGDLYVLPYAEEIGLQV</t>
  </si>
  <si>
    <t>&gt;3448_g</t>
  </si>
  <si>
    <t>MATSFRELVGVRPSTASTKDSTLIIIDAQNEYATGHLKTVNVSSTRKAISSLLGRYRAASSPIVHIVHRTPDGAPVFTPNTHLAEEFAELEPEEGEKVVTKQYPGSFTGTDLDDFLKRSGRNKVVITGYMAHVCVSTTARQAAEKGYDVILAEGAIGDRDIPGAEGEEVVAMVLKELGDAFGTVITAEDID</t>
  </si>
  <si>
    <t>&gt;1478_g</t>
  </si>
  <si>
    <t>MSGGPNAGIDFSEFLQEHPYSGDAVLTDDLNAQYFPFGSPNSANHKSPLPDEGSLLDTSVQQPFSAPSSASPAGSSPDSSSNSSGYKRKSSSESSRSGLTADAVAMRDTDMGDWQLEEEGINGHGITRRSSYGTIDPSSLTKIFDFNDKSMENDFDFESATSSPSPFGSKNLDTDALEIPTVKRDLPRKRSPMVNTRFKNHRPAHSQHSVTQSVNGFKSSGSRETSPQSAIAMSQESSPTSYFDNSPAPTTTMDFNRGAMLVGQVQNSNWGGLGDFSNHGPPQHTMHGIHQQNISQHPPQSVPQSIHQSMPEHLSTMDTYHGFPNMGMSAPYKPHFTVHPTPLKSRVETQIPIKLTLFPLPPGIKKLHLPTHTISKPKLLCKPPHEKSPDTLELYTSLVCTSAMQRHGRMQAALKRAANPEAVVADAAGSEDDESDEEKNSALNGGEVKICNGCVLRERKRASRKKVKKVEEEEGWLKHEAKRIIVFNTSEIRDWQPPTSQPSTEATGERGEPFVPEGAMQIDAPMRIACYCRHQQEKVGFQVIFTIKDYQGRLIAQTTSSSIMITDDHKTHNMLPFSTQNPIGAEGQMYPGTAFSPEPSFDLSGGGPNGNMAPFRVSRSSSDLQSLQQGYNMQYASTNSNSPGISTQPSQTTSATMTPRNLSRQASPTASIGPTSKKRKASGSMSKVPPALAMTKLETEFTAGQSPPSAISATTSAAVSPFSTPNISSFPLPNQQFAPQQPNISNMAYTTASPPTPNRNNTNDQLFFNNNNNNNCRAQSIEDVGMQPLFSAPASARPSRAPSPNGMRHSIQAYQQQQMTLALQNGLHGVGLSINPQQPPTIHKIIPAEGPKGGGIEVTCLGSGFIQGLEVMFGDSRATTTTYWGETSLVCLLPPAIFAGTVPVTFKHQHQQGMPFYTPPTLKAQALFKYVDDDQAQLIKTALLVLGAKMSGGTEDVGDLARRIIGEGASSWAASGRSHMHPPTGSNQHHNLPGFSAATFGVDVEGTLLKCLDLIDLDDSPRVARLNLRNASRQTMLHMACSLGFDHFVAGLLARGANPEPRDRGGFTPLHFAALHNHPRIVRRLMLVVSDSSIRSVSGYTPSQMASSREVLEALHTLDHHRRTRSSPSLRGRSFSVSSLRSAPRSVSILPLRPRASFSLDSDTDRSDDEDDDTDEAQEDAFVRRSRSELSSAQRLVNESRHSSAHRFAKQEMPDEKEPVLDLPNVGDKERPVSPAAAMVAFRDQLTAQITHFQQTMHLNLPNLPQMPRFDMTMPDYQNYIQTAPMVRRITNLVGNNRPEGANREDYKWWDLFSTPPAYEEIFPQSNAEAKRASAVQAAADTVADNKCAELFDQEESSTMAQTKTEKIKLGTVRIGQSHTITREQQDQLRLAHAEKVKRLSRDRNLFFVWIPLLLVIILAMLYNRIPKVWTVATNIMHTLQARNEARHMAEIQ</t>
  </si>
  <si>
    <t>&gt;2848_g</t>
  </si>
  <si>
    <t>MPPKAARGGLTARGRGRGRGRGKAAASSAPETPQNESESPSSTVGGSSQPADSQLPAPQSAASQPAAIPPAWQYNLPDDDDCDGRSPNSSPGTVPTETPAPTPMRASTAADNTGLLPVVDSTEGSSTRGASSARAARGGRSTRGTRGVMHGGGEADAAPKPSRFKPKAIRRDAGEREEIARHEQLRLDQISAAAARAEARAARSRGRGGRGRGDAMGRGGMSRGGGSASGIFGIVPEGLGKAPGGFVMRRDGGGGGGGGGGGGGSSADGPRIIRSDGTNRWPGSGEGGQGAGGRDKNWFPEPRYPDDDGRTPRINIENINMMSDDEDEPVITGSRRVRPKSSEPKPLKPIRLEREEHKPRVTIVNTDPTIKADIDGDSDVDLTVDEFKSSQPQPHSDAAETLGIKAEPGLAEPLFHTTSREGSIIMPDSPNSKRIKKLEPGQSTAIILDSTSEDEVHERVKREKKARRKSEKKDKKPIIQTEEDREEYERHVQDVAILAEELGGLQGRFKGKVDAEGDLAMDEDKDDAPDPLEGRLYLFQFPPVLPLLYNPETQEKPEPNGGVKSEENKVKGEKDDVVMKDIPVKTPKIRSGMKLPIDLTNSEDSPAAVKFEPNPNISTADAKKLEDEKKKKRKEVVHESGWIGKLVVRESGKVELCWGGTSLVVSRGATSNFLTQGVIVDSVEKGPPGGGAPEGRAWGMGEIKGKFVVTPDWEKLT</t>
  </si>
  <si>
    <t>&gt;3107_g</t>
  </si>
  <si>
    <t>MSNFNEESTGIEVAAAFAAHITDKVVLITGCSPKSLAATAAMDIALHNPALIILAGRNRSSIETTEKAILQKTPDLKTRLLIFDFANFNSVREAAKETNNYSENIDVLINSAAVMAIPSLEKTIEGFEVQFGVNHLGPFLFTMLVIGKLPRGGRVVYVSSFSFAFGGVRFDDPNFETGPYDKWQAYAQSKTANVLFSKALAQKYGPKGIFSYSLHVGGGIYTNLGTYLTPDDYVKLANVKILTREQGVSSYIAAAFDPELEASNGAYLLFCKPFATKETFPWTDGKENVDRLWALSEKLVGEKFSE</t>
  </si>
  <si>
    <t>&gt;8722_g</t>
  </si>
  <si>
    <t>MTGTYHTYSQVLPKSHPSKRTGSPPHHASPPSAFTFRQPQSQPQHTNTFGQPFDNKSNMPSAVLDNMSFTTSEHSQPRRAKARESNRRRYESPVISSTSYSEPEDDEEEGEVENEGQNDYSSSSSSGRSLESREAATNRASYTLPQSRGNPPSNAKKVSEFPTKATYMAPSLNQQQMNQSAKFQYHLGLLTQGTASQESHEIKTAPIFTAPVEKYFRETDLFSQYGFIAGRSDVLTNNATSIVTGNSITDPRLFFNISAPSSAFICGSQGSGKSHTLSCLLENCLMKSRVSELENPLAGLLFHYDSFTSDERGTPCEAAYLSSNPNIKVRVLCSPTNLRTIQRTYAELKNVIIEPLRINQKNLNTRRMLDLMAVSTENGPMPLYLHSINRILRELRMIQQETNETFNYAEFKRRVDEEDLTPMQRGPLNQRLDTLESFMPQSQVPISGQSEGQGKGAGRAEPRNHRDNESGTDWTIKEGTLTILDLSCPCVTSESACALFNMSLSLFLEQKTTIGRVIALDEAHKYMEATSEAATLTNTLLSSIRLQRHLGTRVFISTQEPTISPKLLDLCSITIVHRFTSPDWLQCLRLHLAALDADQDGIEQTSNSTAKENAKGTFNEIVKLRVGEALLFAPSAIIGVNPTTGKTERLGTKYLKIKIRGRVTEDGGQSVMAQGFKSKESATTNPREFFGVETSTVPAFGSSNIDTVSFTNLPDRRKWIPLKGASIASPLPSLNTLAFAPTPPVPTTNTDVFRNRVTAMTRHDAEAAATHRALMQIEKPKKDERVAMERAVAKKDKKGWRERRKQRASDQEASSEGAGIDQVPVKNGKLGWRQSGLAAELRGLDEDTEEVEDSGNATKKKARLTWRERAVATEGEDESEVLLSGSLAKNPLPRTKAQKAADKRARKLAAPAARDGGVESSTILEVERNEQAEAGWKAAKAAEKQAAKAAKRQRKATRRRELREANERDGTTGSGN</t>
  </si>
  <si>
    <t>&gt;10767_g</t>
  </si>
  <si>
    <t>MPQIKQDLNRSGWETTDFPSVCENCLPENPYVQMIKQDYGEECKICTRPFTVFRWKTDRTARQKRTNICLTCARLKNCCQCCMLDLSFGLPIVVRDAALKMVAPGPQSAVNREFYAQEHEKEIEDGRGGVEAYEKTDEKARELLRRLANSQPYFKKGRRVEAAAEGEEGSSSNPNSTALATNGPGPIRTRDSRGGSGTRGARGAVGRGGRGGARGGRAFPSAAQLPPSQQDILPPADTSIMSLFITGVEDDLPEFKIRDHFSQFGKLRSLVCSHMSHCAFVNYATRESAEAAAEACQGKAVIAGCPLRVQWGRPKPIGMMDYDERTAMVKSGRTAFTGAGGKATGGHLQGQIAAAPRDDFASMSTVAAPPGADDVQYASLAGN</t>
  </si>
  <si>
    <t>&gt;6123_g</t>
  </si>
  <si>
    <t>MFSRALRASRTAPRLSRLAVSRAAVVKRSVTTDAASAHADKDAVPEEDDKVFQIHLSDESFETYELDPPPYTLDTTKKELKQMYTDMVSIRRMEMAADRLYKEKKIRGFCHLSTGQEAVAVGIEHSLTKTDDLITAYRCHGFALMRGASVKSIVGELLGRRGGVSFGKGGSMHMFTHGFYGGNGIVGAQVPVGAGLAFAHQYEGRIDNATVALYGDGASNQGQVFEAFNMAKLWNLPILFGCENNKYGMGTAANRSSGTTDYYKRGQYIPGLKVNGMDVLAVKAAVQHGKAYTTSGNGPLVLEYVTYRYGGHSMSDPGTTYRTREEIQRMRSTQDPIAGLKTKLLDWNVCSEAELKELDKVARDAVDKEVKEAEEMPPPEANEKILFEDVYVRGSEPQFLRGRVIDENHYY</t>
  </si>
  <si>
    <t>&gt;8936_g</t>
  </si>
  <si>
    <t>MIDAFLEVSVCKAIVSDFASPHRPGILKPRLRKNLMFDLGAPTRHVLSTTAKMMEFKTQGFNGYAVKYSPFFDSRIACAASANFGLVGNGRLFVLGLSAQGIVAEKWFDTNDSLYDTAWSEANENQIIAACGDGSVKLFDISLTNFPVQSWQEHKREVYSVSWNLVTKDTFASSSWDGTIKVWSPARPASILTLPTHSCTYSTAFSPHSPSIISSVTSDSHLRIFDLRTPASASNHLVHLIPVHGSAPVVGSTFSNPNRPSHLPNEILTHDWNKYRNSVIATAGVDQLIRTFDIRNPRAGPVAILEGHQYAVRKLAWSPHLSDVLLSGSYDMTARVWTDGTAIGARQVPGINAGIGSARQLGQLDQHTEFVTGVDWCLFGDEGWAATCAWDERVLVFDVRDIMRR</t>
  </si>
  <si>
    <t>&gt;6013_g</t>
  </si>
  <si>
    <t>MAEAGHLLREKLASLSLDKPLPQYLNCYPDINPIDVYRAHLTSILTEVTGVDAAVIYPALQWTQSLDKGDLVLPIPALRIKGKKPQELGDEWVSKFPESPLVQKPTVFGTFLQFFFKVDKLAQILIPNIITQGKSFGLNPYLGLKNPKDASNGKKRMIVEFSSPNIAKPFHAGHLRSTIIGGFLSNLYEGAGWDVVRINYLGDWGKQYGLLALGFEKYGDEEALLVDPINHLYEIYVKINKDLTAEKEQIKEFETAGKTAEAQHIKDEGLDEQARRYFRAMTDNDEKAIALWARFRGLSITRYKETYARLNIHFDDYSGESQVKKEKMDFAGKKMEDAGITEESDGAVIVDFSKHVPGKAGKSLEKPIIKKKDGTALYLTRDISEMLQREEKYHFDHMIYVVASAQDLHLRQLFKIIELMGYKELATKVQHINFGLVLGMSTRRGTVKFLDDILRDVGEKMHEVMKKNETKYEQIDDPLATADILGISSVMVQDMSGKRINNYEFNMDAMTSFEGDTGPYLQYAHARLCSITRKAALSPAEIASADLSLLTEPHALNLIRVISQYPDVVQNTLKTLEPTTVLTYLFKMSHVLSSSYDHLRIVGSERELMKARMALYDAARIVLNNGMRLLGLSPVERLVYSQFPPYSLKR</t>
  </si>
  <si>
    <t>&gt;534_g</t>
  </si>
  <si>
    <t>MKSSLACLSVALATLAIAAPTTDDVEKRSVPHLYLCGDSTMAVNGGGTGTEGWGVFLPYSLKDFSIVNYAKAGTSARSFTDLGRFTTIINEVVSGDTVIIEFGHNDGGSLTPTDNGRSDCVGAGSETCTTAAGVVVQTYVTYLTNAAKAIVAKGAKVIIASPTPDNVCESGTCSYTAPRFTAYCKDVVANVGTNASFLDHGLYVADEWISLGASVVDSYFPNDHTHPSPIGSTGVAAQFVKAALCANNAIVPHIKNTTASITGSCH</t>
  </si>
  <si>
    <t>&gt;8615_g</t>
  </si>
  <si>
    <t>MTTVLTGTSGGLGSVVIKTILAENLIPVKSMRISAYSEKYLLPEIKEAGIEVRFGDLTKPESLVSSYEGAETLFLVSFPSVGEERFQLHKNAIDAAKKVGIKHVIYTSLSFGGRDGKTSSAGVMKAHLMTTEYLKASGLTWTIVRMGTYAHLWNNFAGFLINDESKEPFEVVISGDGPNHWASRQDQGEATAKIVANSAEYANQTISLVGPELLTITNIVNLYSEFSGRDVTVKILPVAEVVAYQTARGFLPTGQLPFLENWVTWHHELSLGRAAWLDPAMEQLLGRKPKTVKEQSQLLFSSSNELDTKDFADVD</t>
  </si>
  <si>
    <t>&gt;4498_g</t>
  </si>
  <si>
    <t>MAGIQKALDLGAVPGHVSNVAPAGTKAYLLGVGWLECDEGFVTRGGNSSFKSTEGEKFVNKRRELPMYCILIDHPIEGCILWETGCGVDYPTVWGPAVSDVFARVRYEKKHELKNAIEATGHKLEDIKKIILGHMHLDHAGGLDQFLDRKDIEIWVHDKELRCAFWSVATGADVGVYLKHYMDLSLNWKTFDDRTIDFCQGITLHHLPGHTEGLIGMQLNLVDDGTFFFISDHCHVMENYRDGIPQGWLARDHPAWFQSTQRLKRLEATTKGRVIPGHDKEVFLELEKEIENNGKGYLS</t>
  </si>
  <si>
    <t>&gt;6756_g</t>
  </si>
  <si>
    <t>MTFFTKLSFFLLALFTIYTNAIGTDDQVYAPIDYGTFGNPSANVRPRFRYWVPDASVDLSTMANDISNIRRVGAGGIELLGYYFYGEIPGDVRTSPVPVDWTKYGWGTSAWKTLTKSALEAVKANSLVMDFAMGPNQGAGIPAPVDSEGLQWNLLPFNVSVSIGGFFNDIVPGWGSGSLVSASIGLVTASVNTSASEPSLPNDSTPTRIQTTLSNTSLLAVTDLLDSDGRLSLEFPSNVTGIEYILFTFYQAHTEYREQEAPGEVISGVTQSLVTSYRENGSWVVDHFSAAGAQAVTGFWSQYLLDDSTRELLAQVGNYGWEDSQEFGTAVYITWTPQLLQKFQTNRGYNLPKYLPILFHNNNGFTGSQFPTWYVTDEVDGGESHVADYRQTLLELNQIYLQSLTEFSNSLGVQFSAQVGYNLPLDMPAAIPFVNAPECETLDFNSNIDAYRQFSGAANLAGKRIVSSECGANRGLAYQLTIPHLLWDIKRSIAGSINNFVFHGYPYTGVYPNTTWPGFTTFSYSYSDMHGPRQPAWEFYSDFMDWTARNQFVAQSGVPKVDLAFWLKVTNWEAHEIVTKYTPQDLENAGYTYQYLSPNDLSMVESYVENSTLAPKGQAFQAMIVRANESLTVDGVAKLSQYAYDGLPILFSGGLPSYLASYNESGSQYVNITLAGMTSLSNVHVVPYENLASILGALSIEPRAKVDANSTWYTSWREDKLSAVDYVIIYNDAAEASARQGNSVGNVTFASTGQPFIFDAWTGEITPILQYHRDSRSITIPIQLAGNQSIIIGFRQNVATHPIYFNNLPADVWTSVLAGSSTVVVKSRCNSRITDVELSNGTSLSFPPTSLDLASFSLLNWSLTIESWSAPSDIFSQKTVITNSSYTIPSLISWNNVSPELRNVSGRGYYTTTFTWPPSSLSSSTPYGATIVLPPIQHTARLFLNNHQLPPLDITHPVGDIGPYLKTGVNSVDIVVSTPLGNALRPVWDSLMTSGNTAASAITLPDEMEYGLVGEVTVAPYWGIEIW</t>
  </si>
  <si>
    <t>&gt;4966_g</t>
  </si>
  <si>
    <t>MEDHHRMNQVMMDAGQLQTVVRGEGEGGASTQLLTSNQSATTANGQPRIQDDGKGRTLLKLPVEMKMKIWALAITIDEPITPLQLRPKSNKFVWSSKQGKEWDKKCVSAVEPLVAVQLSLVCRLTYQEVATTHLFYQVNRFRFESPEAAATYLVAITEPRKNTISSIICTLQGFSLINYNSKAHEKLWTMIASCGGLQKLEIIVDEAFFIANSHAFANMATTIATKQALGAVQGVEDVVFTVEPLARVGSHPHMISVHREKVVKSCEAIKELMADAMKLPRRGNYSLRTLRQVELTATLDVHGGGRLSDDKKPGVIASRTRLQTRSVLQLREDGTLPKRETPRYDLNGDLVWWIVEVVNCRSAPTDEGSSGVEFLVKCQQTQPNSYVGHSLVQVEVEELEESWEDASVLHSGHARREIVAYYSEHSEAYGMSEVLDLWQQRSRDEYKAMESESYDSQGNYSERHYNKQLQICEGQLASLIVAKAEREANEATQAAKTTKQSKKPSKKSRKSKKNI</t>
  </si>
  <si>
    <t>&gt;41_g</t>
  </si>
  <si>
    <t>MSNEAPKKESVMGVPPFVIDFLMGGVSAAVSKTAAAPIERVKLLIQNQDEMLKTGRLDRKYDGIAECFRRTTATEGVASLWRGNTANVIRYFPTQALNFAFRDTYKSMFNFKKDRDGYAKWMAGNLASGGAAGATSLAFVYSLDYARTRLANDNKNAKTGGARQFNGLVDVYKKTLASDGLAGLYRGFMPSVLGIIVYRGLYFGMYDSIKPVVLVGPLEGNFLASFLLGWGVTTGAGIASYPLDTIRRRMMMTSGEAVKYKSSMDAGRQIIAKEGVKSLFKGAGANILRGVAGAGVLSIYDQMQVLMFGKAFK</t>
  </si>
  <si>
    <t>&gt;7158_g</t>
  </si>
  <si>
    <t>MADYTTTAEAISATLFNMAIVALSFPIHIGSAILGYGIAIAFQICDITTEDFSISLVQFLLGSKPLSKCFFTLHIILSAIYAAAIFTSCFSRFIDGLGAILYGSSFFAVWKLNLFFLSHLSLFGDMGFGSLFTILFNYFLVQEECECYYYFLELLQTKYLPNRHNLLQDWAWLGPRRQPKLLTAVSFLFVQTSRLVKFFGQAPGALARVITLLRDEFRELRVEQIEPDTRHESTPESAISPEVPLQPADEQALEPEPVIKPEPLLQLADQPEPEPKPEPVAKPKLPPRSAVIYGLASQPVTREQRQIQPDTGRGQQVHRRPGRGPNRDPLATWIDSDDDEWEEFNKEVAKYASGYYD</t>
  </si>
  <si>
    <t>&gt;773_g</t>
  </si>
  <si>
    <t>MLSLYLLTALVAGVHCSLTYKGVDWSSLLIEEAAGYTYKTNAGKTEALETILAENGVNTVRQRLWVNPSNGDYNLAYNIKLAKRAEAAGLGLYLDMHFSDTWTDPSAQATPSGWPSNIGDLTWELYNYTKDVCNSLAADNISPTIISIGNEITAGLLWPLGSTSSYYNIANLLHSASAGIKDSNLSTKPKIMIHLDNGWNWSTQKYFYTTVLSEGPLLETDFDIMGVSYYPFYSSSATLASLKSSLSSMASTWGKQIVVAETDWPVSCASPKYAFPSDTTSIPKSVAGQTTWVKDVAAAVSSVSGGAGLFYWEPAWIQNAGLGSSCGDNLMVDSSGTARSSLASFLAI</t>
  </si>
  <si>
    <t>&gt;10778_g</t>
  </si>
  <si>
    <t>MGLQSTGLPTYLLALLTLLATYLSFRAWTPPNPHPTITGPDAPRDRGFGPKAAIFMPLRRSLHLFLGLSQALLILTRLSPPHPLLCPHPESLNPPCSPGPSFTFKLAPPKKLVTTGLYRYVQHPSYITNAIVFIANVMMVDRPDAVAGCFMPEAVVWNRAWYVVGTAFACFVAMMGRMRVQDEEEMLKKSFGREWEVWRARTKRFARTKRFVPGVI</t>
  </si>
  <si>
    <t>&gt;1463_g</t>
  </si>
  <si>
    <t>MHIPRIAISAFPAARQSSTDLLPLNYCLPQCPSCKTEILAFDNNTSCVANSPFITNCGSCQQCIITYTLTNGEQNTSSALEEFMVDAINMCADSPISSQVAGLQAQASRLGGYIATAALITTTTAATPTGGSTITSAPTAAVTNTSTWECLTATPGDLFCSSLLATASWASYYYARQSAESALSVASASAAYASKTATVTSYTPKATPTTSSSPAPSLNHSWITGPIVGSILGIATVVAVVYLTKRKQAKATAAQQPAKDINDNDSLHSSQAKAQLHSECIPVIELDNCEVVPPVELPAMEPVGSELSAPRHAKNPSEEEWAAPPMSPLREIFASVELRDERLGHQTPKQHDTFYHS</t>
  </si>
  <si>
    <t>&gt;9265_g</t>
  </si>
  <si>
    <t>MDQEDRQKKQQEVANREVARLWRAWRTVHEMVQDRGYELAEEELTVSFEDFKRQFMSADGSINRAQMKFSAQPTTAMIEKHSDPPTAANPHPSPAEVGTIWVEFLPDPSVGIKQIRNFGHYLSEHHHATGILVTNVTITPTAMRMIPAAASQGQKIECFLEQDLLVNITHHELVPKHVLLSKEERAALLQRYRLKDTQLPRIQVGDPVARYLGLKRGQVVKIIRKSETAGRYASYRLCV</t>
  </si>
  <si>
    <t>&gt;5687_g</t>
  </si>
  <si>
    <t>MDNSIDDELKERFAVAAKDMEADVLAELKSIIRLHSLDVQELWYKWESYSMKMGSDDMKLDIVTAKALKEDVQSGFERENRSKAHLHEVKRRTVATPRTGNTTEDVLGILGVPNTPRTGSTSKTPRRKFETPLISRVKAEPASSPPEFHTPYKPGENGQTPLHNFNDRANAGQAVEVLNDHLAAAEPPIAPYSESRIKITAYSDIKKLSYKPMAMKSSEASEILDDKIDDFMRLIQEHHKLEESDFGSAASQSTNEIVAVGRIACDSLEGKLNASSLVLETSRRMGAGLRVPLKVDSLSGFQFFPGQIVALKGVNASGKDFTASEVLEAPLLPSAASTPAGLDLHVQRLRGGPDAMDSDTAPAPLNIMIGAGPYTADANLDFEPLHALCSQAADSYADALILTGPFLDIDHPLIASGDFDLPEQAMAEPDTATMTTVFKYLISPALISLVAANPHITILLIPSVKDAISKHVSWPQEPFPRKDLSLPKAVRIVGNPMTLSLNEIAVGISSQDILTELRMAEVTGGKHKDASLLARLPKYIIEQRSFFPLFPPMDRENLPRTGTISGNPAGAMLDTSYLKLGEMINIRPDVLIVPSALPPFAKVVESVLVINPGYLSKRRAAGTYTKMTVYPASIKEEERGSTVVAHKVFERTRVEILRI</t>
  </si>
  <si>
    <t>&gt;8822_g</t>
  </si>
  <si>
    <t>MSEGIGAPRTLKRKNVKGLALAAPAPRSMAPSENDLQMPGDDSNDSSRQTAQLEIGIEYKLDLKREDLEVLKELGHGNGGSVSKVRHMATGTIMARKIIHVEAKKEMRRRIVRELQIMHDTNSEFIVNFYGAFLSDNNDVIMCMEYMDVGALDRISQQFGPVRVDVLGKIAEATLGGLTYLYIKHHIMHRDIKPSNILVNSKGQIKLCDFGVSGELVNSVADTFVGTSTYMAPERIQGHKYTVKSDVWSFGLAIMELAIGKFPFDASEHLSDGDGAPAGILDLLQQIVYEPAPKLPKSEAFPQILDDMIQKCMSKTPEERPTPQELYEREPFVQAAKRTPVDLREWAVSLIEKDNRKSHLAPQLSPSTQQLLRSADSPTSVPYTNSPDFSSQPTPTSGDIFISGDDVRASAVSPQYVDTRSPSKNGSSSLGRAGGAALHPALSARGQSANSVPKTTSINNSDPSNGPSSTSAATLNTMTIPLRSGPPTGPPPPVPKKEGVESDIKESRRGAQHFGNTSLYGTGYPANGTTQY</t>
  </si>
  <si>
    <t>&gt;18837_g</t>
  </si>
  <si>
    <t>MALVPANKEVDYTIKPEAVTPAVDTSSWPLLLKNYNNLLVRTGHFTPIPNGCTPLKRDLKSVEKTGHSGTLDPKVTGCLIVCIDRATRLVKSQQGAGKEYVCVIRMHDKLPGGEAQFARALETLTGALFQRPPLISAVKRQLRIRTIHESKLYEFDNERHLGVFWVSCEAGTYIRTLCVHLGLLLGVGAHMQELRRVRSGAMDERQNMVTLHDVLDAQWMQDNTRDESYLRRVIAPLETLLTTYKRIVVKDSAVNAVCYGAKLMIPGLLRYEAGIEVHEEVVLMTTKGEAIALGIAQMSTVELSTCDHGVVAKVKRCIMERDLYPRRWGLGPVALEKKKMKSDGKLDKYGRPNEATPAKWNAEYKDFNAPLEGVAAAPIAHPVSTEEVAATPAALAIEAPPTPTTAEDSGKKRKRHEGETAEEKTERKRKKKEKKEKKAKKEGKKVEESDDSE</t>
  </si>
  <si>
    <t>&gt;18838_g</t>
  </si>
  <si>
    <t>MTASKLPIGLPRHNPTKSYWQTPPLPIADHRSTPNLPPSSKYVIVGSGITGASIAWKLLSEEPDASITIIDARQACSGATGRNGGHCRAGLYAEFKDHVLNFGTEDALRIEVLEEQNVQNLGTFIKEHGIECDLQDVETLDIFTDLTKWENVLAALEEREKVFEGRVEAKVLTKHRIWSAKETKEQLLIPDGVGAVSFPAYSLSPYKFVCTLLEICMEKGLNLQTNTAVLEVEPCRTHGSKKGFVVHTKRGQIVADVVILATNAYTSALYPPLAEIIIPTRAQVAAIRPGSNIAGDPVLKRTQILEGSISGEYVQSRAEGLSGAGDIILGGGRHLGTDDEQPVLDDTTIHPRISHYLTHKAAPYYYGKENWGENGKVLQEWTGIMGYTLDRQPIVGEAPGQKGMALTFQSAEALVQMLTGREKEANEWFPSCYKLSRISKRP</t>
  </si>
  <si>
    <t>&gt;1715_g</t>
  </si>
  <si>
    <t>MISIRAFLPRSTGADELLSLLSDPFSSQLGQRSVIASFGTSIGFTLLLAVGFSLLRPYNSVVYAPKLKIADDKHAPPPMGKGIFAWFGPVLRTSEQDLVGLIGLDATVFLRVLRMCRNIFLVLMVLGCAILIPINLIKGVQFKDSTTLARVTPLNTYGSANWGIAICAWLFSATVAGFLWYNYRAVLKLRRQYFNSAEFQASLHARTLMINDIPKDFRSDEGIGRLIDEVEPTSSFSRTAIARNVKELPELIEQHSQTVRSLEEHLSKYLKDPSNLPARRPECYPVKEDPSYGSYPKHQKLDAIEYLTGRIKELELEIREVRLHVDMRNPLPYGFASYEDIEEAHSIAFAAKRKHPRGTTIVLAPRPNDIIWKNMPLSRSQRRTRRIINNVWVSLLTLAWIAPNAMISIFLVNLSNLGHVWPAFQSSLAAHTTWWAIVQGVASPAITSLVYLVLPILFRRLAIKAGDRTKTARERHVAGKLYTFFVFNFLVVFSVFSTLWAFFYKIAKGKNVITEGSTLGLTLFISLCDISPFWITWLLQRNLGAAVDLAQLWTLVWSFCARKFSHPTPREMIELTAPPAFDYASYYNYFLFYSTVTLCFAALQPLALPACALYFTLDVFLKKYLLLYIFVTKTESGGMFWRMFFNRMVFATMLSHCVVFLAVWVQGDTSTHYEAYCVVPLPFLMLGFKWYCKSTFDDKMHYYVSRNMLKDPEASRAKAYDGKRDRLASRFGHPALYRTLITPMVHAKAQNILASIYGGRLTDSNTPASGDSGSISGYSDTYALNPMQEGIPGRGKKVVVPGFEVVPENKLDFAYYKGRHEFADEHGGMGGIYGRAEDIIRSDTPGSSSLFTDSRPGTPTGGIQTPRLPGAYNAVSYDAQGDLGVGGSNRFYNQKNESEAGLVDEAAQMSIAQPGQGSRFYSQSGRGETSLERRPPGFLGGGPRGYGGLPQQEEEEADPMSYDYFRTRRTQGFQ</t>
  </si>
  <si>
    <t>&gt;6753_g</t>
  </si>
  <si>
    <t>MFGSSGSPPKEKEGGLSTAALPAVDGAAETPNAAKPIEGSPSGEKRSGNSSPQGRAAADNGEKKRRSSGVSGKASSLLASAKQSLHFSQSPNSSGFMRATESASQTPLQKLGKQDPALSVPQGQHNNSAGESHPGPRSTFSVGVWEDKNKKCRRTMEDTHAFLYNFLHTPAPALGAESSNQNSKSNEEVAPSESSPSLAPTTSSAEMMETDNGYFAIFDGHAGTFAADWCGKKLHIILEETIRKNPNTPIPELLDQTFTTVDAQLEKLPLKNSGCTAVTAVLRWEDRIPNAQSATGSTAIAPATAAAVKAAEDSVKSEEKSSDSGVDMSKAPNTAPSNSEATHAKLKTTASRQRVLYTANVGDARIVLCRNGKALRLSYDHKGSDENEGKRVANAGGLILNNRVNGVLAVTRALGDSYMKDLVTGHPYTTETVIQPDLDEFIILACDGLWDVCSDQEAVDLVRNLQDPVSAAKHLVEHALARFSTDNLSCMIVRFNKPALLTTAKESHAAIGVEGDPNSHPGKVSEVDKIVGDARRKVNEEGVPGVGVSGSNSGRGHDPKLPDAAEAETKKVMEKVVEEDPGLVEGDPAEPEVSLPDPQGPEAVGEDVRENLKLPEIAPK</t>
  </si>
  <si>
    <t>&gt;2849_g</t>
  </si>
  <si>
    <t>MSIYVITGVSKGIGFEFVKQISEDPGNLVVGLVRDKASTEKKVEAELGHRSNVHILYADLTKYATLKQAAADTAKIVGERGIDYLVANGAFMPLFDAYGPIGTLRDKVEELEDVSSKLFQTNVVGNIHLFNLFLPLVMKGKVKKVIAISSGHADLDLINNLEIENSALYAAAKAATNVIVAKFNAQYKKDGVLFVSISPGVVEVGHFADATPEQIQGFSGFIGKMAAYAPHFKGPTPVDEAIRTIRSTWEKISIDTGYGGAFISHLGNKQWV</t>
  </si>
  <si>
    <t>&gt;7323_g</t>
  </si>
  <si>
    <t>MRLSTLLSLGTTLALSRTILAQVATDTGLPDLVTGANPTPYTPDTGRYIVQFSKTGVTKLKRRDGSTDHESFISTVQSTDKTAKLAVTFDSTVFQGVSFDLTNTSEASLAEIQALPEVEKIWPARLITLPTISELEAGETDDVKTPWSPHKSTGVDILHENGWTGSDVIVSIVDTGIDYTHPALGGGFGSGFRVEKGYGFVGDDYVLGDAYSPDADPMDCNGHGTHVAGIIGGNGTNFVGVGPAVRLRSYKVFGCTASSYEDIILTGALQAFEDGADVINLSLGSAQGFPDNALAVALSAIVEAGVFVAAAAGNSGTTGPYYTASLSNGNYVTSVGSVRSNAIISWEAVARSSDGSSRTIICVSSDGAQWDINSTLSSVLPKSLTTAEICGLNVDLTKVSDAVVVEELGLQLTTNGLRFLAKSRLGALLQFRKLVLRVPIKSVALISYEDGMWLQQHSLNSTITFEFDYSNAAIAINDTAAVESESAAGGQMSYFSSWGPTLLNRMAPQISAPGGVILSTYLVSSGSWKVLSGTSMASPYIAGIAALYFQSRGGRQALGINAGIIAHHQIVSSGTPLSWYNTAVTNTSLRAPVAQQGAGLVNALKVVDYVSSVSPGKIELNDTAHYMPTHTLTISNSGAVAVTYQISHVPGLTFDTFSTVNWVAGNPPPIETGDDSTAIAQFPTSTVTVPAGSSETFSVTFAAPSSANITLMPVYGGTVEIVGSNAESFHIPYMGVIGDLHECLIWEIDRGTPLYLSGYGGLVEEGHVYSMENDSDVPTPYYNVLWSTEELSFDFVLRNWSESDWVYPPEKTKTTGKFPRYTGAQTLFLSSQFSDNTEIKNGEYKILGRALRTFGESEDIQDWQVKLTPWFSVVRANTTSTTSSSAISTSSSATSSVATASSSITSSVAPTATCDPSSNTVSLRAFFASSTETYPLYLYSDFLAYDSAGTQSHLNWTLTGDGHLQSINPSSGADIFASVYANSNSLVYMYTAGRITGSWSYLNCAVVGSELQCTSNNKTALYHCGGSEILRHGPVVGDGCEAVTLVVESYAPSCTVTSSSIAGSSTSVPISTTSASLSSSLLTSTVAVSTASSSSPVRSLTGSSSVSTTFVSTSTASSGTRSLSSILYTTRSSIDVVSQTASTGTLSTIRSFSTSTQASESVTTLSVSTALSNTGSSSLPSASSAIVRTTSKTSAASTPQSFHSSTVSTTSSLGQLSSSLPTSQASTTGYTSASIPTSYTISTVYSTTVYTISSCAPTVTSCPYGSVTTSLVSIYTTICPVTALLPPSTLPVRSTTSTVYSTTIYTVSACPSTVANCPYGAVTTELISLYTTVCPVTMATDVFYRNAPAASQSFAIFSSGKVDSNPIVAQVFSTTDGIAQPQSTLVSFGAGVSSGNATGASYSTRISAVNSLPTGEVSVGVTTATIAPVVVATPQISTGEAVSASPHATSTTILSTGAGVRTGMSLWMSVTTVLSTVLVTLV</t>
  </si>
  <si>
    <t>&gt;6561_g</t>
  </si>
  <si>
    <t>MSETRKMDHPKFSRFNVYSTPYKSVNGQEIPLHILIPKNCREGKHPLLVRIHGGYLVTGAALLADWMSPWTFDLAVATSSILVMPDYRLLPESNGLDILSDLSDLWIWILNSLPTHLRQLSPGIEVDLGRILCTGESAGGYLAIQSGILQPDAIKACIVAYPMVELDSPFYSKPRPRDQLPGDGIPVPVSVVSDHLAAMVPNKIVVTGFPPDRADLDASSQQNGSLTKFLGDADEVYPLRLMKAGKVKKLPFMFFFHGTDDTTVPIEDTEQFVDAYEKRFGKKDVLFRTAPGGHGFDNCDEVSHADWLLSGIEEVKKIWLA</t>
  </si>
  <si>
    <t>&gt;10472_g</t>
  </si>
  <si>
    <t>MFFSVQNTLGAVAVASLATEAVAIPVVGEAGVILSRDPTQLLSHSHHIRYNHKTAIVLGKTLLKQAASLKDKSTWLEEKTVDDWTKHYGPAAEFNFQSGLLRHHDQRYLKDVLNQFNVDVTTTEFQKFVVFSKKGGNATHAYGNLREGGKGKEGSPTSEHKGEGNGKDDVKSTSTGSSPAITSSPSSKKKLTEHADPDPASDSGFDSGSNAGSETPKGKLAQLKDKLTGKYRKTHKHHLNKHPHLPVLVADYSDDVIIIKSIHHSHDHNKKKNMLHMYELLYQGAVQTNSTATTFVREAPRGTLIRKFIHMALKATTTGSLKANSTKRHELRAFEMLLGTPTGKAVEELCIHHTKYYGGKSIKEIQIKGPKGHESIIFIVS</t>
  </si>
  <si>
    <t>&gt;10594_g</t>
  </si>
  <si>
    <t>MDSHQHNKSFTEERSGCRQSLSARNSTTETQPPETQAIPHLKENGETGTRTQGQAEVRGRPNSRNTIWMFPIQPQVLIDPATGAHYYSAEPQSQGQYSMEFTLGPPTAATPAQAPPIVPVVPAAPAGFPIPTNSTALPAGHSNFPAAFFDPGNPNFSFIALRARAIEVIVYRYLLEFKDASPLGKMIIRRIVEENVEQDKERFEALVKGGTNDEQWLAYAEEMIWGGKTRMV</t>
  </si>
  <si>
    <t>&gt;5498_g</t>
  </si>
  <si>
    <t>MGFVDFLTDAGLTVLNSWLETRSYIVGYAPSQADVVSFKALSASPDASKYPYAARWYKHIASYSDEFATLPGDASKAYTTYGPEVTAATLNPAKAPAEEDDDDVDLFGSSDEEEDAEAEKIRNERLAEYRKKKEGKVKPAAKSVVTLDVKPWDDETDMKELEKAVRSIIKDGLVWGASKLVAVGFGIKKLQINMIIEDDKVGVDDLQEEIQEFEDFVQSTDVAAMQKL</t>
  </si>
  <si>
    <t>&gt;10533_g</t>
  </si>
  <si>
    <t>MTETEDIPAPTEPEEQKASSSEDGSESESEREEEQIQWLATTREKRSTAGNRLASLIQQEEPDDELELLFQEAEDDVGFEDVEEDQSDVQMDSSDDDEDQGPTAGDELEGEKELQKQAKAEKAKKRKMNDGMAKLFKKRVKIDPSASQEPPPRPKKKSERASWIPTLEDMPTRASSRRTTKQQKKELHQQMVEREIKRLKQLANMEKAAAAKEAAKKPAMTQADHLAEAARVEKMNWKSLSKWEEAEAQREADQLAKLVALKNRKMVGPYITWWSGVGQWVGGKLKQVGKNLKIEEKEKHIPKKRKAAEMEADSGVVASTKPDVSDEKNISASPSVLIPAPNEALKPAETSPNVPSLPPSLPPSTQVSPFPPTQAPNRESSPPRSNEPETPTPPPIQQPSLQHEILPPPLPVPLELPRPPKSSVLAPPAGLPLTAPPLPQFLNGTASHYPSFILAPPALDGSSPLPGFGYHLPQHPQFMTPQTHPFSFPPPAPHLQPPKPPSPPPPPAIEHATKNHLILENFDEMALKDKNIQMQIIFGRKFIKCPKPKHHQELCVITGQQARYRDPDTGLQYANSYAYKEIKRLQKSTYFWSELAGVYVGPGNYVASGVPERFRTALPGFKKAPPPVASSSVVDQV</t>
  </si>
  <si>
    <t>&gt;2629_g</t>
  </si>
  <si>
    <t>MPKRKADTMSQALSNNDSKKAKRGDGVSLKKAALLDDSDSASSSEDESDGGAQLEQPGFKINEAFARRFEHNKRREELQKLEEKYEKKDKPKNGLYGDKYDEDSEGSSDEDEDDDGFLATEALDAEISATLQAIRNKDPRVYDEKVTFYAPIEEDSEPDADSTAPKKEKPMYLSDYHRENLLNGTFADDADEAVPKTFVQEQEDLKKSIVKEMHKAAEESAEEENDEDDDFLIPKSKPQPTNQGIHPSRASKVKVQLDVATADKDPETFLSNFMAARAWVPGDGTRFQPLLSDDEDDDEEAEKFEAAYNLRFEDPKGSNEVLRSYARDVIAAKSVRREEKNGRKKQRDALREKREAEKEEIENDKARLRRLRIDEMEEKLQKIKDAAGIRGETLKNDEWMKFLNEGWEDDQWEAEMNKRFGDKYYAEQEAGSNSDSDTNGAVKKRKMKKPKWDDDIDIKDIIPEFEEEEEARKKPTFSLSDSENDDDTENVGTPKKGKTSKDRQQERQAKKKAARLERKKIEELVDNQMDLDLPSKSKEPARFRYRETSPTSFGLTARDILMATDADLNQFAGLKKMATFRDDDKKRKDKKKLGKKARLRQWRKETFGNEDGPEIILGESIGGTEEVADDGANVVDGTRKKKKRSRKNKTQAEVPAA</t>
  </si>
  <si>
    <t>&gt;2303_g</t>
  </si>
  <si>
    <t>MASTTSHSPTRIAVMGKEDIVVDFDIWRTFIVEDLLTNIFGSTYVLITDSNVAPLYVPAFEDAFNTAASKLPAPPRLLTYVIPPGESSKGRETKAEIEDWMLSEGCTRDTVVIALGGGVIGDMIGYVAATFMRGVRVVQVPTSLLAMVDSSIGGKTAIDTPLGKNFVGAFWQPKRIYIDLRFLETLPVREFINGMGEVVKTAAIWDEVEFAALEDNASLLMATVKAKATNTSARLDPVRDILKRIVLGSARIKAGVVSADEREGGLRNLLNFGHSIGHAYEAILTPQLLHGEAVAIGMVKEAELARHLGILKPGAVARLVKCISSYGLPTSVLDKRVQKLTAGKACPVDVLLAKMGIDKKNDGRRKKIVLLSAIGKTYEAKASVVEDRYIRVVLSDSIEVTPGVPKDLKVEITPPGSKSVSNRALVLAALGTGPCRIKNLLHSDDTEFMLTAIAKLGGASYTWEDAGETLIVTGKGGDLRASPEPLYIGNAGTASRFLTTVLSLCKPSSVSSTVLTGNARMKQRPIGPLVDSLRINGVDIKYLEKAHSLPLDVPASGGFAGGDIELAATVSSQYVSSLLMCAPYAKKPVTLRLVGGKPISQLYIDMTTAMMASFGIHVTKSTTEEYTYHIPQGVYHNPTDYVVESDASSATYPLAVAAISGTTCTVPNIGSKSLQGDARFAMEVLKPMGCTVIQTDYSTTVTGPTPGQLKALEVDMEPMTDAFLTASVLAAVAQGTTKIRGIANQRVKECNRILAMKDQLAKFGVVCRELEDGIEIDGKPIATLTSPADGVDCYDDHRVAMSFSVLSVAVPAPVLITERECVGKTWPGWWDVLSQSFQIRLAGKETAHSKPKSELGLTDKSMFIIGMRGAGKTTAGGWAGKLLNRPNIDLDIELERTVGMTIPKLIEAQGWEGFRDAELALLKRMLTEKGKGYVFACGGGIVEMPEARKLLSDYHKAGGIVLLVHRDTEQVMEYLQIDKSRPAYVEDIMGVYLRRKPWFHECSNFQYHSQAGDAGALSVAQNDFARFLSLISGQNTHFEEIKKKPLSFFVSLTMPNIYAAADMLPIVAVGSDAVEIRVDLLEDPNSTNGIPTLDFLSVQIAHLRTKVSLPFIFTVRTVSQGGRFPDNAPEEALKLYKAAVRMGMEYIDLEISMPDEILQTVTEAKGFSKIIASHHDPQGLLSWKNGAWVQYYNKALEYGDVVKLVGYAKSIEDNFELAKFKTTMAKQHDTPLIAINMGPLGKLSRVLNGFMTPVSHPTLPFKAAPGQLSATEIRQALSLLGEISPKQFYLFGTPISLSRSPALHNTLFRQNGLPHTYSRIETDNADDMKEVIRSPDFGGASVTVPLKLDIIPLLDEVTESARLIGAVNTIIPTVSTPGQPPRLVGDNTDWLGMTHSLDAVHYAPLSSGTPGSALVIGAGGTSRAAIVALQSLGHSPIYIVSRTPSKLSSMIASFPKEEFNIIPLASLSDVDSVEEIPRVAIATIPADKPIEQNMREILATLLRHPRADKEKQRTLLEMAYKPSQTALMQMAKDAGWVTIPGLEVLSAQGWYQFQKWTGIRPLYEDARAAVIGDDYA</t>
  </si>
  <si>
    <t>&gt;2314_g</t>
  </si>
  <si>
    <t>MLSTIRSKGIERAIASAPSVSIPAFLLPAFPIGTLRGFSTTSTRPSQIGRAPLSIPPEVNFSVLPPVLKKGQWAALQPGNTIEIEGPLGKLSMTIPPFVNVVHDTDARKAYVTVEDREVKKQREMWGTTRAYLHNHILGVSEGHTAILRLVGVGYRATVEDTATTVQPEFDGQQFVVLKVGYSHPIELPVPKNVKATVPQPTRILLEGVEKEVLLQFAAQIRRWRVPEPYKGKGIFVNGETIKLKAKKIK</t>
  </si>
  <si>
    <t>&gt;3547_g</t>
  </si>
  <si>
    <t>MSSSQPPVPSQDDQTQALKASLWFAIGKIVDEETLRLDTGSTPQFIGALTEMVWAQIENISQDLTSFSHHANRTTVTTDDVLLIARRNDALHGIMQEFIDAQKAGKASNKKGVVGKRMGRAGAGKR</t>
  </si>
  <si>
    <t>&gt;9242_g</t>
  </si>
  <si>
    <t>MSSNAVVLLTGANTGLGFETVKSICQSSKSYTILLGGRTLVKASAAVEKIRTEVPKSLSVVIAVQIDIEDDEQIAELFEHISNQYGCLDVLINNAGVSLDQQFNQGKMSMREMWNKSWAVNTTSTQVLTNTFVPLLLKSPDPRLLFITSGVSTLAESEHSTLRIDTSPPKGWPKQVNFVPAYRASKTGMNMMMREWVRILKEDGVKIWCISPGFLATGLGTDAETNRKMGALEPSIGANFIRDVVEGARDQDVGKVIRKNDIQPW</t>
  </si>
  <si>
    <t>&gt;4808_g</t>
  </si>
  <si>
    <t>MPPKKATEEVKSNVVAFGRVRKNLKMGCVGLPNVGKSSLFNLLTEKTNPAENYPFCTIDPDEARCSVPDARYDFLCDLWKPPSMYPAYLQVTDIAGLIKGASTGAGLGNAFLSHIQAVDGLFHIVRAFDNDEVLHVDDSIDPVRDLSNGVDTIQSELCLKDLDILAKTVIAEEATVRKAGGKFKMNPLFPSTVEKIKTNLEKGLPVRDGVWSSAEIELINEKMQLITTKPTIYLVNLTMKDYLRQKSKYLPPIAKWVTEHGGVPRDIIPFSIEFEEKLHEMKDDKEALDAFMKEIKPARKKSAAGQSKKGCLAPQAAGCIHNDFERGFIKAEVVAYQDFHDLCAGGKSMGPIKAAGKYRQEGKTYVVQDGDIMHFQFSEFFYFNFG</t>
  </si>
  <si>
    <t>&gt;4042_g</t>
  </si>
  <si>
    <t>MASLARTSPPPLLPGLELGSQLVVLCEDGPASTITLVQPGQDGSLGRVVTLIISVSTVKKHCSVFDSLNLKSPLPCNKVRGHEIFLRILHDCTDKEEHWDQGLWTVGFEDIQGVLEACTDWGAEPKVLRHFVSFWLAAKNPAKLNPGEMSDSLKLCDIVGGLDVQKQCFAFALGELPSSILASKTWHFPPVLAPTDKQSGTLVFAGELARWDYGTMGFSLRFTALYGRPTKYYSDFHRFMTTKFSDGMAPRYGKFSFKQLIEGQNFLRFMKSVQNTAKQLGQPVLNKAEVEAGWVKCLMSQFDRQYLSNGVKSESVPTEIFENAKEALSVGVSQRFHPEIDLRRYWQKMAADNNLSEIDIMVKQDGCDERPEDLELPDEWQSSEEGNNEDMMEGVIDGSQMYGGGDGLQGLQQDLGHVEMEDDLADMGLTSAQALEVLREEYRQNQVNKEY</t>
  </si>
  <si>
    <t>&gt;8197_g</t>
  </si>
  <si>
    <t>MSKDGAVFAKGKVKGEVNFPPFERLDHETIREVQKYQVYPLGRITEYSRHIPYNSEKKSFLEKTGRESFEVFQYIFKIPGDEKEYTVMWDYNIGLVRITPFFKCCKYSKTTPAKMLNMNVGLKEITHSITGGALAAQGYWMPYLCARAVCATFCSHIAPALIPIFGPHFPSMCTPPDDPAHGSNGRWAIPQELVVACTAEANNFRTRYGSEKGGGSTSRSPIERDFSPTISAARASNTPPSLGRRLRLKRAFEGSGYETDAASESSCGTGDGSMTGCGGAYFHTPSPITPASATSSWRGSNNADAEANSQMSVGAGIRRQDFGSINPLLSAIPRSTGLELGWRGAVEIAASSLRMGKREREPEEIGNGGEEGYDGEESANVSVVDGDEKRNGSDKGSGSEKGDARFNSSITTFGSSVAEKNAAWMLMKLSVGDGESGSEIYETGEREESNEPRVKRRRATSL</t>
  </si>
  <si>
    <t>&gt;7141_g</t>
  </si>
  <si>
    <t>MALLPRSSYYDVHYKQSAALIRARRPYLIRNTVTGLGLFVFCIGVYSWTINAVSQDDFDDVKVPDGPVQAALAEAGMTKSVSK</t>
  </si>
  <si>
    <t>&gt;280_g</t>
  </si>
  <si>
    <t>MEVTKFVVSGRDKAKLDGDYGTYRTSLSNRIHNLRRKLGVATKPRAKYTTKASITAEEVGKNQEFVHLLLLTSERAWAHAMGMREVHSADKKGITGGTRSHIISRLHKATAHANELFNLLTDQEGTGASDEDVLEARAYVASLTGAMEFEKQSWEKCVKSYAEARIIYGALATATKNDIFKDLISDPVDPSIRYGAYQMRLPRTIAIPTIARKFFPRSDEKLVAQVENLDPDVLNDQPTKPRAETADIGAVPKTINWRSRTVDLEDAAIATALAAVNSASEKLSEDLASEKAATPREKASAYDDILIASQDAVDATKHAIDELVGEGVGQGDRRMQSLQITRTAVSYETVSWRIGRNRVLVGEHDGAIPDSSVVPQTKKKHQKPAKKEGTGHKLARFREKAVLYDSILQSLDTIKELPGVAADSTFLEELEAKYNYFSALKCLTISRAHSLLSNPKNALALLSRASQKCNVAHAYLSSQMDTSESSTPPNITISPFEIDFLKSLLDAEVQRHRALVELSVLNIPNQTATQNNPPLIENLNEYPHNLTLENLVTYPPKLEPIPVKPLFFDAAWNYIEYPGREIPEVVEKPAGGAQETGKAATEQAPPQKKGWFGFGR</t>
  </si>
  <si>
    <t>&gt;3445_g</t>
  </si>
  <si>
    <t>MAEFKLSASLSGHDDDVRGVCFPSPQAVLSASRDGTVRIWKLLSDNPPVYDPDISSHTGAWMNTVAYLPPNERFKEGLIASSGKDVVIDVREPSKKPEDDAEALLLGHQRDVCALDIDLAGKYIVSGSWDHDARIWPIGKWECEVVLKGHEGTVWAVLAYDADTIITACADQKIRIYNRAGKLLRSFQASSGPLRALCRLPKTHPSGADFALGDNEGVITLWKVSGQKVGELHGHESFIYSVAALPSGELVSAGEDRTLRIWKGNQCIQTITHPAVSVWAVAVCAETGDIVSGASDKTVRVFTRNPERVADAETLKSFEDAVKGSSIPQQTVGNGTINKEKLPGPEFLTQKAGTKDGQVAMIKENDGSVTAHTWSTAQQQWINVGTVVDAAGSNGKKVEYQGKEYDYVWDVDMEDGKPALKLPYNLSQNPYEAATKFIKDNEAPLTYLDQVANFIIQNTQGATIGQSAAQPAGHDPWGSDNRYIPGTTSTPSLPSSIPKVLPQKEYLSILVARIPAMQKKITELNQALISGGHKDLSLNPSELKVLSSLCAHLDASGATSTSQSVAGGLDLAVKLATLWPYADRLPGLDLLRLLVVAPDTATYIHPRHGSIVDILASGATETETPADNHIMMAVRAFANLLTTSQGRELAVKEFEKIQAIVESAVTKISGNRNLMVAVGTLYINYAVYFRESGSANAKTFDEAASILEALRRILEKEKDSEAVFRSLVAVGTLVLVGEEVKSVAKEVVGILGSVEGAVKRASDPRIRNIGAEIKGLLG</t>
  </si>
  <si>
    <t>&gt;6947_g</t>
  </si>
  <si>
    <t>MEQTSSADNLSPLHMTTEPYAYISTLPSKQSLARLVDSLNTWYSVPETSTDTIRQVVTTLHNVSLMLDDIQDNSPMRRGVPSTHVVFGIGQTINASTFMQTKAIKIGMELGSKARDVLFEELERIHMGQAKDLHSMFHREPMSIEEYMMQAEQKTGGFFRMTGKMMQAEATRNNNVNIDALMSILGRYYQVRDDYLDIMGMSKGKSTNYNDLDQGCFTLAVIYTLQVQEEKGSTELRDIFQNRSVGQTMKAEDKERVMSLVEEAGGLGYVRGVLKDLWCVIGQELGRVEMEMGKANEGLRRMVDKLKV</t>
  </si>
  <si>
    <t>&gt;60_g</t>
  </si>
  <si>
    <t>MLQMIHPERDVPIQSISGAPPPFTASDHDNDGKHHLLLAASGSVASIKIPNILNALSRHPNLSIRVIFTQAASRFLEGQAHEQPRLETLRRIPNVDGIYLDEEEWVHPWKRGNEILHIELRRWAHVLVIAPLSANTLAKITGGFSDNLLTSVVRAWDTSKNPDIAGGRKIIIAAPAMNTAMWRHPITAQQIRTLEEEWGVKEDGFESQNGETDKWFQVLRPAEKTLACGDVGDGAMREWTEIVKVIEKRLGL</t>
  </si>
  <si>
    <t>&gt;6028_g</t>
  </si>
  <si>
    <t>MRGYFGIMRSSDSSAVELHGNGEKVLLENKHCLWTPRLTGESKEPLWHLRVQVLKDHEGRGDAPGRIFAFKSLDHLNHAASQLEAAFSDIYDIRMRKCGVETPNAMGDRVNDGRCENVTIEFDSEASTQGWEQFLAKLKNLEDEWTNEKHHDGQCVL</t>
  </si>
  <si>
    <t>&gt;4958_g</t>
  </si>
  <si>
    <t>MSTFTNGGAPSRAIEDDSDVEEEALAADYREQVQYEGMDEAEVSSMSMAQQTDDIQSRLAAAAQPLEFSASLEVKFSSYDNYCSLFHFILNSDGPVDLEPPSYYWAWDVIDEFIYQFNNFCNYRNRVARQGNNAEEIAILREAPNTWGCYSVLNVLYSLIQRSQINEQLAAMKRNEEPMAVAGDYGSKPLYRMLGYFSIIGLLRVHCLLGDFSLALKTLDDIELNKKAMFARVMAAHFTTYYYVGFSYMMMRRYADAIRMFSHILIYVSRTKNFQKNAQYDSISKKNDQMYALIAICVAFYPTRLDDTIHTALREKYGDQLLKLQRGGPESLPIFEELFRSACPKFISPTPPDFDNPELNVDPLEHHLAIFMDEVKTNMWSPTVKSYLRLYTTMDLKKLAGFLEVEPEKLRGWLLVNKQRSRQIRWQENGLLDGEVVSAADLDYAVQGDLIHISEAKVGRKLVDWYLRNLARTY</t>
  </si>
  <si>
    <t>&gt;447_g</t>
  </si>
  <si>
    <t>MEPQRKQTVEQEFNDFRQSLMKELIEKGLLSSIDPRVVPDLASPSIASAASIVSKASTSSQAPKATKTPLATKKLPAAEIPTASNSKKHNIISRPMKAQCLSKSTPVPKKETSFSTPALSPKAKAPAQHPSRIEKPNDKCAESRSAILRKKMAETLSSNTAQNSIVGTESPRITRFTSPYAYPDDSGTNLDAIKTGTGKRYFVVGIDYGTTFTSVSYYVSTNKKNHPQVFPNEVGVIKNWPHDPMLGHNMQVPTETWYSRVPRIREFVAGRFDIWNPDDESEDEFQSGNFTNAGSDIAGNDSNSQPSTLSASTHDQSAEFYWGYQVPYNRYRAHTTRPESLRINRSKLMLLDSEFTKNDRASLRDRIDKLIKHDIIRKYGKRDMSDVRDAQDVIADFLTPVLEHTRKELVINESYTDQCSVRFVITVPTIWSARSSRVLQAAMETAIRTTGFGTLAYGTVENLFIVSEPEASATYLLGKSHSMLAGDTFVVMDCGGGTVDGSTYTVTNSYPLRLGAEVLTPGGDNCGAAYLNENFEDLLLEKLEDETYLEVNGNTLESIVQDLVPDFEDFDKRHKDCMKRPNHRLKIPGLLGDRRQGREDPDIKGFDDNFLYLNPDDYQKIFVPLLKRVAKVLRGQLGGAIQKGKNPKRVFLIGGFGGAPSLRSYLKWWLARFVADSKLPYSIELILSDTHECVTAVSSGAVIRALNLEKGPAREAESSYGFLRREPYQPELLGHCNAELTIDKFDGLPYVTAIDYFIKKGDTIPSVHKFKAFRCSHTFAVNSPHLICEEILFVSDRRAASDFPISHKINRDVQITGRIETDFTFLRDEGKIKPVSPPEDEDGNDRDVTIHVVEYDLVAIVEGRNLRYEARYPAAGGTGEVQKASQISIASAFKPGTG</t>
  </si>
  <si>
    <t>&gt;7996_g</t>
  </si>
  <si>
    <t>MATSQSGQSDEPPYRSYKELRSDNVHVLFSPATKRLFWPLDGVFPTLISVMKTPRSPDDLEPYFKPDTRGSGSGTWHEISQLPLTEPKVSSIEASVYDLGQWEFDWIAWHRYHAEGEFEPEYVTYGDLSDEDRPYAKEQKEDGSWEEDSDTEFLVKCCGEDRPLRKRGVKLVVTPSVGNHFVTVHDYVSAVHPWLMSLREDILKAKTVARPQPYSALVPIEWMVNEGPEHKIEEKQSWIRQHGGGPPRTMSPSTAAILNRIRASRNR</t>
  </si>
  <si>
    <t>&gt;3876_g</t>
  </si>
  <si>
    <t>MTIDPKLFKISFLVGDIVSRRLDGRPLPELTREDNEQLRRQLFKEITKLGQVHISLRGAAYKNLTDRIAESMEREEKYPRDACTQSDIDEPSSPWSPCGEFNGGFFEARQGMPESAYENTVPDLTNDILLDLLSQACDIVRSRSSSSARSEWSDSSSITTVTTLSSDSTIVPESMKSTTEEETGKTTSITADYGLQISTTLIWLMIVLYALASWVSGSSVAGQAGYLWRGIEAARNAGDSLVGNGFNVLDPVAEKYLAWRKQF</t>
  </si>
  <si>
    <t>&gt;366_g</t>
  </si>
  <si>
    <t>MASQMLDDDIPKKIVFSSLTFRKRKRADDADDSNDTSTTRSGSKFAPRHRATNSGGGGGGYVSKTKIDVGQKESSWFSRNILSGGARGRSNKQSLSLVNDLIKECILAFNNDTKDMDGYFMQVRNRVHEMEFFPFLTPYLIETCKTLREDGLPRIFDSKDSRIFPFDIQADAKALVNRWSNKDYVSSTFDIHCSLLRGIEINSGKLANGQKRTSYQIDPKYPFKKAANVFGHNGIVNGQWWPLRVCAIRDGAHGALEAGIYGESGKEKGAYSIVVGAGGYADEDDGEVIKYCGTQSETAELTRNTKLLVQANTVGQDVRVLRAVNKKSKFAPKKGLRYDGLYKVTGKETLDVATGMMRFTLTRNPGQDQIRYKGSEIRPHAKELDELEAILELKAGRT</t>
  </si>
  <si>
    <t>&gt;741_g</t>
  </si>
  <si>
    <t>MSLFQILVTSLLLAIDLASASVIVKRESSHAIQQRSVKVGWSLQASTCPAGTTSCGNGGCCPSSLYCNSAANDEVSACCSTTSDCRGTVEGAPSCADSSWSLWSGYQGNDFCCVVGMVGIYDYHNPVAGSCVSSAAAVSATTAALRSTGSGAVATSASTTASHVTTTSTTSKDTTTSTAPTTIKTTTSKSVTTTSTVSTGATGKPVFFHYMIGYITDAHCKQDIIDAMALGADAFALNLNTDDPVNDSWATNTVISLFNWANTLGFKLFFSFDMTGFNNPDQFTSFLQSYVTNDAYYKYDGLPFVSTFNGGASSYTFGQDSVNDGWKVELQEVMSAAGHPIYFVPAFQDVAASTNFFTTEYPTLNGAMNWNSWPFNTQGDIIVPTTDDVTYLNGAHAAGKTFLMGVSPLQFKHMDSGDNWYRRGEDNLEYRFGQVLNLQPDFIELQTWNDAGESHYMGNSWPEPISGTTIGAYTTAYDHTGYWQILKSFINVFKSGATTTSTMYPTNGATAQGTFWHHTLTLNGDCGSDSLGKPTGYTTVEDKVTAVILVAAGTTGYKVSITSGSSTLGSSTLVPGFNTYSVSNITAGTISVKVTSSTGATVVSGTGPIAVATSASLCNYNFQVVGLA</t>
  </si>
  <si>
    <t>&gt;4706_g</t>
  </si>
  <si>
    <t>MSTSSGTPESWISSFCSLLGHEYFAEVSEDFIEDDFNLTGLQTQVAMYKEALEMILDVEPEEEDDEDEDEEEDEGDDSAEGEERASHRSATDRRHHRMASDLSIIESSAEMLYGLIHQRFICSRAGIQQMSEKYELTHFGICPRTNCDGTRTLPVGLSDVPGEDTVKLFCPSCLDVYVPPNSRFQTVDGAFFGRTFGALFLLTFPDYDISKKGSEALGGSAHNSSRSLPTQSGDADDKDKINGMNASNLAPGLGKGKMYEPRIYGFKVSERARSGPRMAWLRNRPDDIRELDEEARYHEEHPDEMSEDDAASVNGASTAMAPQPVRRSTRRTNGGSPMSLEDANGTAYT</t>
  </si>
  <si>
    <t>&gt;10476_g</t>
  </si>
  <si>
    <t>MGKPYTQEAAMESIIVDEKYARVYTNDKRGSKRWSNSFFHPKYNQRISIIPQAEDVIWSPFTAADAPPQPGLPEPKSDFIQLMQIVEQMFSEQFELAKIEPPNRDTRLKRDLETQRKLIKWQEPGTTTPPYPPHLKTIPIDEKTGLLQIFNLERLLNTSAALLPEIPVGVSTVFYGEPIAYTMSQLEARMRQLTRAKKNIGAEPSIANRDDWYSDAVFAQQSFTGPNPTSITLATRGWIERFLRAAIHQGKYDMVALLKLAKPESMYMQDNSYFRNAANAAPNSTLQSDDMTRFSCASVTLFQLSPEGNLHPLAIVLDYRVSMKNSVCIFNQRLTYLDSTETEATDWPWRYAKMCHQVSDWTRHQLQVHLNDCHFVEEATIVAAQRSFPSDHIVYKLLEPHWMKTLSLNAAARSTFVPEVITRINGFSKAQTYNFLLDAYKNFNWTSSYIPINLESRGFPTPDLDKPYFRNYTWARNMMPMWRTLYKFIRSCLYTVYKCDMDVAKDRSVECWYREMQSHSGGQMPSFPTLTTIDELTNAVVMCIHIASPLHNSVNYLQCYYMSFVPAKPSCLMAPLPRTISDLMNYTEIEVIHALPVTNPQVWLLSSQLPYLLSYGVSDDQTLFSYAKMLEEEARAKDGHQWRGIEVAAANFHHDLLTLSELFLGNGTEIDDRAGPRYNVMDPTEMAVSILI</t>
  </si>
  <si>
    <t>&gt;3967_g</t>
  </si>
  <si>
    <t>MVGSKDLQPSTISFGKVFYNNQFRSQTQWPAPNVNLSGQTAIVTGGNTGLGYEAALQLLGIKLSHLILAVRSQEKGEAAAAKLRKLHPKATIQVWLLDMCSYASIQAFARRVESELTRIDIALLNAGVITLEFNIVKSTGHEEALQVNYLSTMLLALLLLPILKAKGPPRGQPARLTIVSAALTLAAKFANRNANPLLPSFDHRKDFVPDQNYNTTKLLAHMFLWKLVDYVSADDVIVNLADPAWCKGTELGRDAKGVMKLGMKAFGLLGRTPQVGASCFVDAIVNHGKESHGCFLMSWKIHPFAALLYTPEGKVVIERVWDETLAELDFAGVSSILNSMKA</t>
  </si>
  <si>
    <t>&gt;2531_g</t>
  </si>
  <si>
    <t>MSKHPAPPPEGVFVPVPTFFKASTPSHTTRQAPVDVAAQCKHSIHLAENGVRGLVLLGSTGEAIHLSRAERFELISGVRKGMSEAGFPDYPIIAGILTNSVDEALEWLDDAKKAGAQWGLVLAPGYFGPAVNQENLKLWYKLVADASPLPILIYHYPGVTNNVTISLETYTELASHPNIIGCKMSHGNVSHHLQVCLNPEIDHSNFRVYSGFGQQLGPIVMFGAAGVIDGLAAIYPRTVSHLFELAARRPIEPEILKKIQEYQFVVSRAEEMIIKWGIVGIKEGIYRVLDIGNLEGGRLPLKGSMPKGEWESWSTAMNAMKKLEEETTSAK</t>
  </si>
  <si>
    <t>&gt;1338_g</t>
  </si>
  <si>
    <t>MQFFKLLLLGVSALSAPIFAQTWTPCNPLNDTICPVDPALAMSHAFVFNSSSTLTDVFNITAGSLGYDSTNGTAFTVAKKGDSPTIQSQFYIFFGSVSVVMKAATGQGIISSIVLESDDLDEVDWEFMGGNGTHAETNYFGKGNTTSFDRALYYPVSSDPRENFHNYTVHWTSAQIEWYIDSALVRTLPYAAANEGNNFPQTPMTVRFGIWAGGDPDNSNGTIEWAGGLTDYSKGPYTMYLQSAVINDYGTGKAYNYTDHTGSWQSIKSISGNSTIAEAIVKSETPTLSVSQKFNNLPATTKLAVYCGSAGAGALLLFAAIFSCIRARRRGKRERTAYNALIEKQQQDAYRDQMELREKGLGGWNKREFEHQGDDALGGWGGSHIGSGNGVSDLESPTSPAVPANAHVASGQAAFPAQNLSRMNTPAPTMPRINGPVARAQTPTLVSPQPQSASREWNEGSFANQNASTYTNAYSGATRSPSIPQQSRGPSRNTSYGRNQESQAPQQAREFPGGGFSSNNGGRF</t>
  </si>
  <si>
    <t>&gt;6676_g</t>
  </si>
  <si>
    <t>MDPLNNYETSNAQRWDTDSVIVTSPETQDESNYNIGPSRNQPQHIQSHSAYGLRSQNRSQSTVPVGVPIRPAVHSITGLANGNGRSINSPIQIYPIYSVPATRQHQNPAPDPTRPHGHRTGRRQHQSGYLSAEGHSTVIYSSNRRTVSGPGGHASQNANGRGTSTHRPRPTVPARTLWAEPTGLVTTRRAIDREERAAVEAENKRFLKAPDPEEVISATGIYPWTEKYVKPTELLDWQLTTLNTIRIHYKVHIEWLGRPKHFKISCPSRHNAEENVAGAIKGIREAIDDARAQAKMANPVYLIIPPTATAMRTLVIPREASRNNPRIARIFVLAGEKLSEQEKSLWKAKRLQSIEQSFVHFEQHLTDSLMTLASLKTWMRMRVHLGNLTLNQFTTEFINGEQSVEEFVKMMRNPRMQGTFDKKIGDARTAMRLREKIISWPERFCPADSRAQHLEEIRFKDTAVMTLETGTKNQEPKRYRMEAEIDCTFETIPSEYQIGSVRLFFDNRTDKRIEVTTVNIERALDWQLEVVSDNSIETIPDDFYSTIAESITTRSRTRVDELGLKFPNIRPNSKLSSNSKITQTILRSTIQYMLVDSGHIIEIAIYRQWEGVATQGAPKMAAGVSLFHPLWDSEMASIEGSLRGRDWTPDLLNFFDNDTGLRGLINEVETIQGYLVDARKEVRDVTGVENSLL</t>
  </si>
  <si>
    <t>&gt;18874_g</t>
  </si>
  <si>
    <t>MTALYL</t>
  </si>
  <si>
    <t>&gt;1632_g</t>
  </si>
  <si>
    <t>MCVPLFLVKPRKEKGKGHRTLCTTSSTATGVQAQPKTKSKKRVLMTAQKDIQNPKKTSKVPKNMGESFMISTPSYIEQEQAFEEWQLLRERQVAGAMKRHFSVVRGAGDETERLKGVLGGLGEVNADEYATIAKEKSGLEKRLSELERAMGLQEERDRERELVERLKKDIWAEEKKARAEKEKEQAYVEQVKREIEMAAAEKKTKEDYEQRIAQLEKKTQAKSEEKEKPNLRSVLADIEIEREILSRFKSQRQDAERLRVSIEKEERENRLKALIQRAEIQRRNQIKFEMLKRERLEIEEKERVRAEEETKHIKLLRAAIDRTRNEDYAGLREKDWIRDAERERDRERERHRTAELLGLGVGWGAGISGNEFGNSLLGLPLPPSRLLPRDGLQSRFMDKEFDGLSLGEEGRLDGEVSMPAKGLTKRSGARVSGLEGRHRDVEELLERGRKNGHEYGSTSGW</t>
  </si>
  <si>
    <t>&gt;4249_g</t>
  </si>
  <si>
    <t>MDAKKQRRKAKFLANQAALPEHERLDGSRDWEIFVFRQLSKRQEKMIVAMKHTFLEFLTAEDLPIRLSPDATTLYFCEGGPVITTRIIRMFLEYMAQSLTGFNVKANRVLKHNTVHNYVHLLGTALKRCQNPLEKEIINATHS</t>
  </si>
  <si>
    <t>&gt;8299_g</t>
  </si>
  <si>
    <t>MSSGSLKDLSKAIVTSVPSLALPLPEDLLQVINAYLEKHAEHDDSESQRLHDELFLIYQSSILEHPSRFAPFLEILRLFKPILRGSKRLLQWWSALSSPVTIHLGVEKGLAVEATSVLLEILVYEEDEEGLDKDDAQATSDAVAESLITTWLAKCKIANEEFNEHAKFVEKQLKLVLFLFGRKRPKDFLTAINKFFIKKDTRILTLSLLCEFFRQQPPHLHQMLQTPLFENILKCLQTDTSTRSISLAMTALIMFLPHIPSTTSQHLPALFNIYGRMLFWDRERRAIENQPGEEESKEEKQRVAPQQEEGSWDKLSYILESEDETVPELLHYYTFLYGLYPLNFMSYIRKPQRYLRHANFPGADDLDIEPTEIRQRSEPFRQVHLLHPNFFMLTIESELTDNNRWMKSGPADVVAECMALYVPSDDGQGSLTQSGRSVKKSEVLNSDIPDQPLLDQDATTPFQSRHNSWRNTTSTMVASPDLRRTTSQRSQSIRSIADSPSLHPIDRNDSPTLPPILPPINNQLTDVISSQKSVRSSLRQSLTNESVASLALSNKQAESVHVDSYLASLTRDTIPRSPSLRPTTYDRSLKVAYLQREIQLLRNDLNFERYLKQQHLSHIGQLRRKQIREARAEAETQNLINSNRQLKSKLEEAKRLNQQMKKETEKSKAHSRKWETELSAKLRVLRDEKKKWETEREKLQADLETVTDNATNLRQLVVTSERNELSAKQMVKSVEGSLDELERLRIEVVNFTKRVRVYEAAEFQRRQAKESEEQALARVKLLEMELDARDAELEKAQHALDERINESIANKNEEEKQANRNQSLTQKILDDVVSASRLRVIEVQKSHNHLSKRYTALQSAYLDLKEHVEQLNERKDEALLSGGGLSNNYRGHSPSSQPQLRSRKSQPELSKDMGTAHPVIPVSSTSYFRSSSSNMRLDTSRSDGNGEKSGGHHFNYLHPFTSNPGPGPAMQGGTVSGMDGHGVGKKVTPGSEVRVYGRGGVQNIGKKPADVKGKGKEKEVALEDRKKEKKSTGMRGIRGFV</t>
  </si>
  <si>
    <t>&gt;50_g</t>
  </si>
  <si>
    <t>MRVLNGAMDGSATARSGRVLLGYVGDERCCGECCRMVTVTVMVMVMDRLNGREEQSMMLKGKREGVGRREDKRTGSRALDVASIQIDLFPGPAGVFILSTKQRAVQRDVHAQTIDALPHNDQGGDSPASQRAPFHLVEWDSDLGAGRASCFVLRACPFHIAPFLPFFPSPPCPATATATATAAANYRDFRDGGQTSATVHSRLLRPSCPLSAARSRSLSKTPVEFHLVGRQS</t>
  </si>
  <si>
    <t>&gt;10245_g</t>
  </si>
  <si>
    <t>MLRHEIQYGTKRGVAYYILAEAYRWRGRTPIHILTSGLDDYPRPQPPHPGELNVDLMPWMGKITKLLKNIATLLNYHDDVKELTTIETAILRNIDDLHWGEKDKCYCDATIDGYEENSLVCHKGYISLFPFLTGLIDPKCCG</t>
  </si>
  <si>
    <t>&gt;1138_g</t>
  </si>
  <si>
    <t>MATKATGTTFLRIRELSDNSHNSPNTPQEQAQTVYRIQLSSGSLSSEISLEIPLNEDDENEIRWLLEEYPQSPFSLIRASAATKALKWYARSLASQLESVGMFKELCVDKSASGMLQIQVEALVDNSVEAPSRFQAIHWELLEELQLWRIPEFKFIAISVVRVAKLGKNISDNAAVPIVPEQDAFRMLFVCARHSMDDSKDISTRFLMDPIFEIVEEAKSKHRVTSAEILRPGTWEAFVESLQRHGPNFFTIVHFDCHGWVSNGQAHLDFVKGSGENRSIPASEVAKRLIEAGIQLVNLNACSSAAASNGIESNLALLFAASGIPMTIAMSYNILDVASSLFESAFYRSWILETTESAKKKSMFNSLSESRGTPMQLPLVDLSVSQAVQRARGILKDRDNRIGAGGWEVNLCDHIVPVVYISSSFAYPQKGEQPSPQSSNQIPKDEAAGTRKKWSHNIRTSISSMPLRLGFPPGAIAGNHSSPSERVKVASKIKKTNTMFSSLHPNGFRFKEIDPSIIGRDSTMAELEAAIDRPRRNVIFIEGNGGGGKSILARHMCDWWKSTSYVEDFFYFDCRKYAVLQEAHADLECKAEKRPMMTTFQDYIFSILFPKEGLQGLLRSKSRTLEQTRRLRQELRSRRYLLVFDNAGFPLQEKDGMLSPMVSLTTASGVICRNSLMASGSAVAELQNFIRDIHTGQCIILLTGRYKKWFLDYLPDVNALVYQLPKLTLSAALSIGENKLRSISAFEQVCNYPEATEDLASLVEFLHFNPLAVELVYSSMARERIQPNTAYLKLCTEFLIIDPEDASMAFAGGGRFAAELKQMANSDWHDGADESRIPFAMLWMAENMGYLPTDDNGRFWFFVIGSLFKSWGTIAHLGLDLQGSREEVEKRIQLPVPIEEGYDELIHLLGIGPRAIELCRQMEQLGIVEQEETLGHQSNGEAKALEHSALRFRVHPLFPIIARQSSFGSTIQKDIESFRQCRRELFIRYTLVRYNFKSYEQYLGGPQALVELAAGRSDEVSIDRAASSRLLETASQEIPSLIATLAWISQISLENLDAWQIWGTLPNLLNHIISPLSNLWYRRGDIIYSFSEVLNGLFQRFLHIIEVKPSLLCQGYASFTAQLALKLARMTSYRSGLPDCKAYLSQARNLISRLEQQQKTEEKLHWRLRLLLLELEALEATNIFDSGNREDASIRLKKLLTLNPPLGVPAQFLPLYLNPAFCGWLTTLKARKHDFPSQHMLLQMKKPILEVIQEHEVCDQEELESFSSPVQSLLRRTFYDLLNSGAVNPLPPRTKRFDTRFLELGGAMAGETFAVGIDTGVSTVTPGATSEHAERVLLQGFVSQSTVAGSSGLAAMHMRISQYFIGCGQWREALRHLRAYSKLPLPYEDRVNPGLRAQNSLMACLCFSKLHCYEQAREHAFKAIEEAIQAKDDGRSLTSSLGAFAGIEAGRVRGHRAMPKLLVLKLLDVIYSTSSPKKTDGRPSEFQLRNRKGDHLMLLVALAPQLYLSSVFQGLSERERQELTGRPFPAIGPYEERIDLLISMVDSDIRAKMEVARAGRQFWMDRNLEVALYTEAEHILFAKEIPVVKHFRDSPWVQPLMEQRTLYPSIAPSSTVTELDLPSLRITLEISSDPPSFELPPRAPPTFRDVDTDSDSDSDSDSSSDPTTEDEISQGYRKAGMFGDRFMEFLIDRKLRKGAIPESAWLATQASLEEMEREHGLGGA</t>
  </si>
  <si>
    <t>&gt;10639_g</t>
  </si>
  <si>
    <t>MTSNMNFTDRASKALSDAMTLAEQYAHPQLLPLHLALSLLDPPIDESKDQQQTVNASHGAASQSLFRQVVERAHGDTQALNRALNKALVRLPSQSPPPEQISMAPSFTKVLRAAHELQKTQKDSFIAIDHLIIALSNDPAVQALLKEANIPQIKVLIDAVQQIRGTKRVDSKTADTEEELENLKKFTIDMTALAREGKIDPVIGREEEIRRVVRILSRRTKNNPVLIGEPGVGKTTVVEGLAQRIVNNDVPDNLAACKLLSLDVGSLVAGSKYRGEFEERMKGLLKEIADSKEFIVLFVDEMHLLMGAGSSGEGGMDAANLLKPMLARGQLHCIGATTLSEYRKYIEKDAAFERRFQQVLVKEPTIPETISILRGLKDKYEVYHGITISDGAIVAAATLAARYLTQRRLPDSAVDLIDEAAAAVKTERESLPEALDNLNRRLQQLKIEIHALTREKDDASKARLAQAKEDASNVEEELRPLREKYESERARGKAIQEAKVKLDQLKVKKDEATRMGDDAKAADLQYYAIPDQLAFIKRLEDEKKAADAALSLNNPDSGGSLITDIVGPDQINEIVARATGIPVTRLKTTEKDKLLHMEKVLSKIVVGQKEAVKAVSDKIRLQRSGLSNPNQPPSFLFCGPSGTGKTLLTKALAEFLFDDPKAMIRLDMSEYQERHTVSRMIGAPPGYVGHDAGGQLTEALRRKPFSILLFDEVEKAAKEVLTILLQLMDDGRITDGQGRVIDARNCIVIMTSNIGAEYLQRATTASGKIDDTTKALVKKALEDYFLPEFLNRISSTIIFNRLSKTEIRKIVEVRLKEIQQRLESNGKNIRIDCSPAVRDWLGAAGYNPQYGARPLARLIETQVLNRLAVLILRGSIKDGEVARVVLENGIVKVLPNHEESEPSSDDEMEVDVDLEEALGGGDDNDGMDLALYD</t>
  </si>
  <si>
    <t>&gt;18882_g</t>
  </si>
  <si>
    <t>MPNQMGKGDASRIQSSQAKGGNDMSSGGFAARAQGAADRAANSSTSSNTNSGHSGSAGGQAGSGSGNQGARNQK</t>
  </si>
  <si>
    <t>&gt;18883_g</t>
  </si>
  <si>
    <t>MSKRPDRTEIGPPAGISPSHPRSTAADTSGISGNLESPSPKEPRSRKRALGQASTSLTMSGPASTAAGPSAPLDEPSMTDSPMAPPAKKSRTNTPWTPAEEQRLKTMRDAGNSWADIAKTFPSRTEGSVKKHWYKDMHYAEFAEDESQALLNAIKEYEMNKWKEIGKKVGKPAKACEQYAKEHFQGRT</t>
  </si>
  <si>
    <t>&gt;7523_g</t>
  </si>
  <si>
    <t>MSRLPEPPSSSTTWFLEDADLDEVDSSRDTFEGPLFLAPVTPEVDHLTASRSLKGYRETRDELHRGFYDTQLSVQERTSSETAVPTSQDTRLQLVPYSPLDPNPRKRPANSSARRSPKKKVSRGLTSRPDALNTDVAPKILVRKDSKGRVAGTECVFGLAQVVRAKVTSELLRATSITRRLGACPRCRRHRFRCDMPESLYQPCGRCSKLAAHFPHQPCVRISILDINLHRKGSTLNNNLQTWLQGKWELQKTKPQHDNTSHILFLTQDKGEDFENALSVTVSRFEPGPGDKIAYEWEDQMGQSHSMEMPPYFISDIEAARLSLREFSINARSSYIQTILAGANPIVCDTFQAALAYTAFEHGDIVSDSLQCWMLTRLTEGSWRIFCGGAMIGLEPTNELGHPFCGIVPVTPVMDTQLDDIVIRDLLVPLTQRLLKKMKDKMEEHKMQNWLEMYLAMFVMMSNMEWIMKDLVAWTNRHGLKVGSRGGTLTQGYIHACKTLLAHFHFVCKGSIPLTIAWSEIGGEDKRTQDMTPDQIKYVSSIQGEMARQGKSYMMPQSSYNA</t>
  </si>
  <si>
    <t>&gt;4245_g</t>
  </si>
  <si>
    <t>MLDDYTYVFVIGTFFAMLDAYNNGANDVANSWATSVSSRSITYRQAMVFGTVFEMLGAITVGARTADTIKNGIIPNSAFRGDAGVQMLAFTCALAAASSWVMWCTRHSAHVSSTYSLISAVAGVGIATVGASKVQWGWNNGKGMGAIFAGLGMAPVISGGFAATIFLLIKLVVHMRKNPVPWAVYTSPFFFLIAGTICTLSIVYKGSPNLGLGKKPAWYIASFTLGTGFGLCLLSALLFVPYLHAKIIKKDSTVKWWMFIQGPLLLKRPVVLEADHANVPNYAVVQDEDPEQSSTHGPKSVAESDFDAKANDLDITATTAPDANENKLTEMEVMQPTYKELVAAAEAKFNAKLMEKTGPLGWAMRALRDNPMGAGQLYELHNIRILSKRIIPTVTVGLLYGLHYDIHAAQSGITGTPEGNRMAAVYAHAEKYPNEVEHTYSFVQILTACTASFAHGANDIGNSVGPWAVIYSAWKTGDAAGSKAPVPVWQLAVLSLMISIGLITYGYNIMKVMGNKITYHSPSRGSSMEMGAAITVLVFSQFSLPVSTSMCITGATVGVGLCNGTLKAVNFQRVGLLLLAWILTIPIAGTLGGVLMGLVLNAPHFSS</t>
  </si>
  <si>
    <t>&gt;888_g</t>
  </si>
  <si>
    <t>MLVNTLPLLAMLPAVLGQLNTLAKAKGLKYFGTATDNGELTDTQYTAILNDTTQFGQITPGNTQKWEYVEPQNGTFTFTQGDVITNWAEENDQLLRCHNLVWYSQLPSWVTSGTWTNETLIAALKLHIQTEVTHYKGQCYCWDVVNEALNSDGTFMTDVFYNTIGEEYIAIAFETAALYDPDVKLYYNDYNLEYSGAKTTAALGIVSMLKSRGIKIDGVGFESHFIVGTVPNAASLESIFKQYTALGVEIAITELDIRFSSLPPTDAGLVQQGTDYASVVGACVGTTNCVGVTIWDFTDKYSWIPSTFSGQGDACLWYANFTLHPAYYSVVSVLGGAVSTTSATTVTSTSVPVTTTASGSTLTTSTSVATTAATSTAPGGDLPEWSQCAGLTWTGSGTCAAGFTCTYFNPYYSQCL</t>
  </si>
  <si>
    <t>&gt;4422_g</t>
  </si>
  <si>
    <t>MPQDIIHWLSYGLDNEHFDPSVTYESANLGDVGRVAASPFPTSQDQVGWSVQSASNSLERNFLRLGTSDIMTLSSSIRDESACKVVTPMKIIQPTESESTSLTDTTSLDNGFEELGFFDFDTVSLNSSMWAISPQVSQIYGNSHGTVPFLDNYESSMPALLTSKTSPWNPYNYMLNSARLNPDSPLRQGILCWTCSYIACQEQNAAYSGSMYYVAASTSVSALISELSTSQKSLAVTRKDLQASERLYMLLSTTFFLSHCDLMLCDYKSLHDRLESIKSLFENRWQELRPKLGCLERRLLIWLAYLDLRSSLFGGRRAKPAAEGKQRNLLNVLVKLDAFRSLRSLKPGRSYLSDCFGDNYPKKEVEEDLMQEPCHRKCDDILAILSNINDFEDWNDEIYEHVHGDIMVQELRDTKIQALRGNISRVRAECMIIFRSSSSKTKDTIERTTFHALTVTALHLSATIMLNRIVNPNVRTDSESQSASRELVQISYRLRKTKYLRAPRSLIWPLPIFIAGIETIDEIYQEWIISYMKELEQWGPHIKKTRELLERIIRRQERERRRVRVRDAMEDFGAASIV</t>
  </si>
  <si>
    <t>&gt;4220_g</t>
  </si>
  <si>
    <t>MDPSGAKVDSSQSAAEMSTPTSPTDSRHPLSRVESISQRLDEPDGTHGPSESYLSTDTVRRRNEPQSSYGTILQQTPTAVSEHRPSEASQTSERPQPHSLESSQSLRPVKSPMLGPERGRGGQRPKKPGMPRRASSNVQAPHRGQEFSVDDDVTEIEGDLGKNVTTSGFGSVRQQASTMRRRPNPTLPRVNSAHEEEDEAEAAIERVVTRSEAGAEEPAPDSGEEGTIRGGDGSPSNEDEDDNDLSDTESFTLKDRQQAINETHPFGIRIWKPALYKKDRSVQKTAEGDIHSSPGGRASKWLFLFNILWTLLFGWWLALIAFVGAVVCFIFAAAPSAIEYGRVLWGLAGYLLYPFGKFVRLEQDEAYAHEDEGEGRSITEYEQWQSGDIEDGRLFFGPQTSRSIVGRSRRSMDSFASETDSLLGRTRRGIHRENSEQPVKRRLFGRGQWNTGRVIFFCFFYGLITPLLCLVSAICWLLVFSIPMGKVTMLLWSHLRRHPLALSFQSDSDYSRGSIPNSSILVCTYRAVGIKYWKYTIDGTNVFLINLMAVVLFVILDYWVLLETLHLENLVITGPAFLFTMALFSIIPLAYFIGQAVASISAQSSMGLGAAINAFFSTLVEVFLYCIALNQGKGQLVEGSIIGSIFAGILFLPGLSMCFGAIKRKTQRFNAKSAGVTSTMLLFAVIAAFGPTLFYQIYGTHELNCLTCVDTDDASPSRDCRRCYFSQVPALDDRFYLEAVRPYCWFAATLLFLSYVIGLWFTLRTHAAVIWNSEVDEKKLQEVQQIIGASQPLNGVPQSRLQRHGSALNSSSDTHGAEIRDSQLYKRILGQSLKQVGLGPREDGSRRNSISESALNGAPHTPHIPPPKSSGGESPRSEMAIPGFTEAQNINLVREVAEMAATAATIAARDATRAPRKTSAAAMTAAPSSYKATTLRAGVVHDLEEVVTGEAHAGGGHDAPNWSRTKSSVILCGATILYAMIAEILVNTVDVVLKNVSIDEKFLGITLFALVPNTTEFLNAISFAMNGNIALSMEIGSAYALQVCLLQIPALVLFSAINGQWLEGADLVNSTFSLIFPQWDMVTVILCVFLLSYMYGEGKSNYFKGSILLLSYLVVIVGFWFSGMTDMENMGVSRFDIMTAGGSYKTIGRRSSGHAFQQ</t>
  </si>
  <si>
    <t>&gt;7344_g</t>
  </si>
  <si>
    <t>MPSRRRHQQEDEEDESEDERTKSMQRGRRHASPSEDDDEEDAEEDEDAMEVDGGHGIDQLVKKLVRYALTCEYQRTTIKRQDINMKVIGGQRGAFKHVFEGAQKQLRMKFGMEMAELPVKEKVTVKEKRAAQKTKGTSKPPPQYILTTILPPEYRTPEIMPPSIVGSQEDEATYIGLVSMIVSIVALSPDGAVPDHKLMSYLRRLNIDENNPLDKTSNTLRKMQAQGYLVKTVDKTPDDETTDWRVGPRGKVEIVSRGTQGLIREVYGDDAPEDLVKRIHRSLGIEPASANHDPSTGEEQDVDNSMVNGHNDENGDPGPSRRRRRDAEE</t>
  </si>
  <si>
    <t>&gt;6499_g</t>
  </si>
  <si>
    <t>MDSFPGLPTLRKYKDALGHIAGNEVKYEQLEQIEEDQAHSELHICSRCQNAARQAVSRRKIAACFLIPLIVTMVWLALITLYVGRNTHHHDERKLLIDQFPMVPTDFQEDMRFVNDDPSGRPFWRATDFYNTEIDFLYHNKSDSISANAWNYYGNTYIRLHKDSPFSIPGGLELVPLFPEKDAWLKDYTGFITAYQHSLHCLGVVKTVLNSLIEGRPPAFHAASHARDHCIEVIRHSLMCNPDLLISVDFYDDKGAEHRGPFWGGRKHQCRDQKLVHEFLASRNMGFKLIDGELQENGRPMTKVWDWPLQTDSAAGPKETSARASY</t>
  </si>
  <si>
    <t>&gt;10265_g</t>
  </si>
  <si>
    <t>MDGVTDDSAEHASPQTAEAPRDPSRRPKHAVCTACRQSKVRCSGFQDGAACQRCVKLGRECHNDPGFKRMSKSRKIAELEKQVQTLMATMKPTGQSFQTSQARPALPLAREKETGSGESSTSVLLEGPIWQQQPGPPRSLLQNTDRLPANNGSLDKSVQNTLSGSSITRPPAVMSQILGTVHCSAVEIDLLFNIFFEHYHYFLPFLDASKSPDAYYKSSISLFWVIIGVAARRYQEDVTLLHVLSDLVMKLVWTEISKPPYKLSTVQAVILLCIWPFPTTSTWNDVSVTMSSIAISIAMQVGLHKPFNTQDFSRMRPNANIVNEMDLGVITRTWAVANIVSQLSGAAAGHLPIAPFDWTIDRACENGNIYTLPDELRFKLIIERFSNRVTKAMQNINHDPVDGDVHVPSSDESPSFQASWGNEIAMLEKELDALGSENEQVFTMIDRLYLATARLYLHSFYFLDSSTTEARKQGILKAYKSAVTLISFFTTEDATGEALLYLSYCLFRMLLTAACVVLKVLKSSYAPELGDAEYGRITLNQSMLALSRSSVLNNDTGGKAVKLISQIWHSSGGSKEQSPPLLYITSRYGASVIYDFIYCWKKEFGVLPKTNPGFLTDTPNSQSSTGQPNPLEEDSMFNLDFLDDSGWSLAESLVF</t>
  </si>
  <si>
    <t>&gt;946_g</t>
  </si>
  <si>
    <t>MAQPIDAAIPGRQPQPTSTKLEDGAATAALYASDNRENSVKDGREFLDSDNRLSSAGAAASLKYAQPRDLPSYPSSGLNKSASAAGAAASLGWANQKPFEHWKPDHSASASAAAVMAKDYKMAPSWQPEQSSNGARGAAVLAHRGSVSKAEIWTPEPSVASWGNSAAVQAMKKDRAGGLSPQLNYGHTTLGRRGSLLAATGAMSTGRKRAGSSPIVRKLETYPDEANAVANALSAATISASRSQKRNSNIPSAGGSVPLTNMSREMYTSHPPVGPEVEEQNREAVLHASAVAMAKKMYNHQQLQIDAATAAAQKGAMAAHRRTSSGASSPDEAQPMRFNSLQEAAQKLAQERLGKLHDEHAKNREYRDYYGSNPMQSRLSIRGRTRKRASSDGNLDEDREQSNKIRAQMSLFSSNISQVDAKKRQQDREALIAAAQRNVTKSLHGMDEKVFADTGKVTPSLLSEWEMKAHAAAQANSNLRMENHGKVHIGGGKFIDQKDIDAVAARNVQPVLDEINEKAEAERERQAILKLDQETQQRKVVEEKTREKERKEIEKKLKQQEKEERKAREDEEKNTRKEEKRLEKEKRKSVKLESSAVPATEAAPEPVVETAASVNAAENEPTIAERRDHAAPPDIRTSMEDQASLRMQENADAANKNEVTPMSPSSNGSSKVKDWLKHKFNRRSSRAQKPSPEAKETSFVGGAALTGASVNDTPDQVVEAPVTPIEGESAGAQEVVLASENQEPSQERDSVVSALSSVEDTVGNSAETTTEATAKNTAENTAESTSKNSTENTTGHTAGREEEDDNFQEARDNFDEDLAPPPTFAVQKSISPVRAGKFTEDI</t>
  </si>
  <si>
    <t>&gt;2322_g</t>
  </si>
  <si>
    <t>MGLHNPLPSSMASECKKCGKILASFVDPRQAFGPDKIIPPQILANAKGLAILTVIKAGFLGSARYGNGVVIARLADGTWSAPSAIGTGGAGFGGQIGFEITDFVFILNDASAVRTFSQAGSLTLGGNVSIAAGPVGRNAEAAGAASLKSVSGIFSYSKTKGLFAGVSLEGSAIIERRDANEKLYGQRFTAAELLGGAVRPPPAAQPLMNILNSRVFMGVGHSDDAVYNDIPVYDDTHDDVVWEGRRGSAYGEGVRRDRTGSVNGNDSDFARPQRASTWADDIYDRPTGGAARGGRSRGFDDDYVYSDSVKSPTGSGKVGPGRPAAPKPMFQSKTGSLRANEAVALFTFDAAQPGDLGFKKGDVIQVTKKTDSTNDWWTGIIGSKTGIFPANYVEMKK</t>
  </si>
  <si>
    <t>&gt;276_g</t>
  </si>
  <si>
    <t>MTILDVGDPTDLSDSPQQPALLAVGAAQQNPDSQELTSASSYANLNYLFGVQNTTMDAPKPNRNRRKPAQGGDHVKHRRTRSGCYTCRSRRVKCDEVHPICERCKKGGRECVYPDPPKSSRSAGSGASRTRKAKAPEGTDSSSDENDEEVKSEHLEAILDEDENAKGAVNTQEKAGIHTSSLSQPSAGNIDILRQESETPSLVQDKGASPTPSTEGSTGFAAYQVTKKGRISPVSEPVALKSDWSHLPPDLQFYLAYFVDNITQYHYSLKCMSGAFLGTYFLDAALRNDAFLYALVGFSAFQRTLHNPEGKLQDFLQYYNKAVSLLLLSLKKGERHSNSTILAILQLATIEEFLGDWINLIGHQKAAYEILTQLYTPQTVMETELTRVILGWYSRFDVFAGLLGGFETVLSREWFQYASEFYQHQIKMEPEKLSWKVDGAIANHRLVAMDMSLLFAKQGKGEISQAHFVQENELISQRIAEWITKMDPALQDPRHRVTEFTSARPRDPADIVVPYKPGTLFSGPLFVMNVAIIDWHSFDLMHRYQTALTMGKSLPEELTLRAFQTCELFEAVEFWSGSPPGAIIACQASLGMAAIFLPRDERHAMWLRRKLAGIECHGYIYPYIFRTKMSDIFRDRSCMHWWLPHDEGYPPIIRTIRKFVEDRTAPATNVVTKDLQDMKTIFASLRLDDDDDADIVPKGKSKEPKADLPLGANQELLFPDMSGAIREGEGDGFGLYSNAGNGLWVQNQEGEAFRIPEKDSFP</t>
  </si>
  <si>
    <t>&gt;1882_g</t>
  </si>
  <si>
    <t>MDTSKTIGDKPSKAPKLPPGQFPEPFVVSSKLEHRQTFIILHGRGRIGSNFGPQLLETATSNETIQSAFPHAKFIFPTASRGRVKVTDKYTHQWMVSIHGNNFTEQQDLMAKGLKKSCEYIQGILRKESGIVGEKNVVLWGMSQGAAMSLSSLLVWDGKPFAAVVSMCGYLPFWNHIRDIASDSQIGSTIPRVQGPFNGESQFVHSGDEEGSNDIHPKNNTDESPSTKAVAFFRDKLGLEKTGAIFKAIPVFIGHGTEDLVVPITQGRNAELGMRLIGADVRLVEYQGLGHWYSADMLENILDFLREKLA</t>
  </si>
  <si>
    <t>&gt;1582_g</t>
  </si>
  <si>
    <t>MPLTTVELNQKAQNAARVGFRAKSTGVPVALLAALEESKPTRSIPQEIFLSLLKSSQTVYKSLSKPFNPPSSSLAWEGHEHGVPTGLFRLPLEIRERIYRLVTGYKTVLMIPENYHKHRPSPGKFNQGSNSLLQTCRQIYAEASMSIYTKNTFHFENHNDFLVFAHAVNPILLSHIMSLTFDLNSILYVSSTPYDHQCPRFTVDCVDGVISQWSYVWSIIAAMENLTELRVFLQDPGFPEWDGMQCLCLLEKEILAPLWKVKRKLKVFEMDVPWVDTSSWASLKFSQPITQGSPFNLTKRGIII</t>
  </si>
  <si>
    <t>&gt;3690_g</t>
  </si>
  <si>
    <t>MASQRPRAYWSGLIFLVATFPALILAQTRVQGNYTALTDVFWQLANLTTAPEVMGKFNNPNSGGQNFTHCCLLAVNDSLQVVDGYIRNTTNFILSSVDVLIQATENGQFPCTATWSGNDNGVPIISVPYSWYSQNCPGWELSDSRNGDESQWIQPFVGFLLPAIVFCVTIPRRRKLAVWEKLFIRDMSQVISWLIAPLAMMIAGLIVTCDTVIWLSMCFAFAGPMLLSGLYEAFLDNSVIGFLREKTRNGRLTTDMRARLLFVILVGNLDLDSDADGLDGQKFNQGSAWTHVENLVYPLRTYGDMVIGKPRQQPLHDSQCLVSNEDNDCHDLSHLETRFPVNATLKMEIGRTKTRLRTMLACQYSFGSTVGAPVVFFLGGFVSTLLATTGNLGDEDTSLALAFGIWYMIIPHISIVSGLLLAGNNPNTLEGVVALEFGDVTKKQETSWVLRIFELAYDSRYKPKWLWERGKSKRDWIQQVCGTYGEQPDPLRKLETILDEDMDALRTISSLKFLNWVVVVGLTLLLMSVPFLLAFLTAFFTPEVGLSCRSLTFLVYAITQLCQIVLWLWAYAGIPRFKEGSYFRFIRQQGWLDKNHFYNPTNYKSLWSRKTFFSLPSLWALVWYILAALFVAGGVVSSIVGTMLQLMGVYNSSQCEITAWWWTRPHGTVMVIVSSDYALEISEARKYWVPSGITAMLFLGAVSFCGWWYQRRLRHLFREQVRMVGVERARNGGSI</t>
  </si>
  <si>
    <t>&gt;4699_g</t>
  </si>
  <si>
    <t>MPKENKHSRGRREEKKEKKRKRETGEDETTSKRQKSQEPADAPEVSFIGLDNADIPMEEGEGGATERPFYGMLEDEEQEYFRRADEMLELNNFPSEEERSLFLANVYREAEGKELKIACSQSCSRLMERLILLSTPDQKKKLFGTFSGNFAHLVQHRFASHCCETLFIQSAQIVTEELIADSKGKAVETDEDGVYVTMENLFLYTLNELEGQMTFLLTDRFASHTLRVLLVVLSGRPLEKTSTKTLLQSKRKENISITGLDSSPTELTLNKRAVPSSFKFAVEKIISDTIATMDTSFIRILATHPTGNPSLQLLLELELSNPNTKKGQNAEQKTIISALLPDDIATEGSEAQTFINGILYDPIGSRLLETICTYAPGKLFKQIYKIIFKDRIAAISRNEISSYVAIKVLNRLSKEGLAEAVEAILPQIPGLVERNRTVILKTLLERCHVRGIDTSALTASIDAAYGSNPSTLILKMACIDDIAALVSATSTLKTDDESTESAKPPPKSTPFQLHGSLLAQTMLNIPGPPAELVQKSLLTLPHSTLLALALYTTTSHILQSSFLPSATNVSFRRKIIHTLLFPSPSPEVDPIFILALSSTGSHVLDALLSSTASVTPPSTSAPLFSVAERIATSLANHEASLRESWIGRIVWRNWSMDMFDRKRGDWVKKVKAIPAPVSAFTQAPIPEATEDAKEDDEQVKEVVNAPKEGKKSKKNDKKWKGNKGKGDPADEGKSAIQLAREKFAKQKIAKERMKGHKATGANAAEVSV</t>
  </si>
  <si>
    <t>&gt;18899_g</t>
  </si>
  <si>
    <t>MLTFRRALIASAFVITMLFLLTRSSHSSSTTGVQIPSTANSRQDTLKTDPSASSTNKLVLGGTKKKANGGQQLLQDMSKAPLRDKLAYQFPYDVETKFPAYIWQTWKYTPASGDFGESFRPAEASWSEKHPGFIHEVITDQVAVHLLRHLYASVPEVLEAYQSLPLPVLKADFFRYLVLLARGGIYSDIDTYALKSAAEWLPESVPREAVGLVVGIEADPDREDWHDWYSRRIQFCQWTIQAKPGHPVLRNIVANITLQTLAMKADGRLKRFKDKNVIEFTGPALWTDIIFDYINDEKYFDMSTSKGNLTWRDFTGMTSSKKVGDVVVLPITSFSPGVQQMGAKDYDDPMAFVKHDFEGTWKPESERHIGEETSS</t>
  </si>
  <si>
    <t>&gt;3231_g</t>
  </si>
  <si>
    <t>MADIYPSITQCAVVAAAFKLLLITAYKSTDFEVHRNWLALTNSLPINKWYYEKTSEWTLDYPPFFAYFEWAMSQFAKLVDPEMLRISNLGYDSWQTIYFQRATVIITELVLVFALSLFVQSAPITSKRPSQAAALSILLSPGLLIIDHIHFQYNGFMYGILILSLILVRRKSTTLLGGLLFAILLCFKHIYVYLAPAYFVLLLRSYCLSPKSIFQIRFWNCVKLGTGIIAILGAAFGPFLYWGQLLQLKDRLFPFQRGLCHAYWAANIWAMYSFTDRVLIYLAPYFNFPVNQEAVSSLTRGLVGDTAFAVLPEVTSQMTFTLTILSQLPALLKLFRNPTWETFIGTVTLCGYSSFLFGYHVHEKAILLVIIPFSLITLCDRRYLGAFRPLAVAGHVALFPLLFTAAEFPIKSASVGESETEGVFTR</t>
  </si>
  <si>
    <t>&gt;4663_g</t>
  </si>
  <si>
    <t>MLPKSQDSKAISHSMSNSEQPSTELVVVDRTLPNPGIGKPRRTKAKSGCFTCRVRRVKCDENKPDCKRCIKFGVACDGYPSSTKLYSGAILSSERIPPKYRRFIPQVFEHFPAYTLYPRQPFEDEQEARCFRIYCENVAPRIRTPLEASLFRDMIPQISEEEPFIRHALIAIGAVCKFSDQTGVETFQPIDENNIGTLDFTFALKEYGKALAGMRQAISNNLSDMRKAFIACLLVFCFETLAGKPTAALPNAMSGLMLLYQSCLCRLKSGVIFNYPEHVQTIEGPLMVALGNIDLHVLFYKDTRSLQIHQNIFEGADKAIQIMPREFRELPTARHCWCLLMRRNFHFLRIVLTEGRPEELAGPWSYSSSKGPWDDAENFTPGEAIYVTPSKPPIEMYPACHRYREQTSVFIKACEQLFTDIRETGTEEEKVVISMIRAHELMTQVMLAGACNEPIS</t>
  </si>
  <si>
    <t>&gt;5752_g</t>
  </si>
  <si>
    <t>MTTSFAALSPPSESSQSPPGNNPLAKSKSTTTGHRFRPQLSCTLCRTRKSVLKCDRNFPCENCVKREQSASCTFVHKGIRSVGLHAQKSASGSKDVQERVNHLEKLILSLINNGSAKSSAVPDPAQGLESRIPDTPSSRVYTQVTDRSDVKETVESLGHISLEDNHPSYAGSAHWASVLDSIADLKDSIETSERSETFDESFTRPGPDLLVGGVRKATRAQILASLPSRPVTDQLLDQYFESMDMTSVIVHVPTFRREYERFWAYPNSTPIIWIGLLYAILSLSVHFEQVTEKKTSIVNIMSSQALRDPEDVIKMLHEKTVQCLILGNYTEPVPFTVECLILYFSLEHFRSTDAQFGIWLVFGIIIRTAMKLGYHRDASQFSNVSVFCGEMQRRLWASIMHLDIQTSCQVGLPRMIKEDMSDTQLPRHLWDEDFDEDTTVLPPSRPLNEISWIGYTLFKHQITSVFGMIVDQAHSTLPISYDEVLRLDKILQGVNHETPEWLAVRSAEDLTAGDPALIFQRFPINLCYHKARCILHRRFINPKSSKSYSIDSCVDASMKILQSQAVMYRETMPGGCLYDQRWKAAALMTNDFFLAAMLLCLILGQDSNSSKGLHFDTRRVGWSNQDILQALEKSYQIWKEASQKSKDAFKAAKALRAVLFKIKAAVISPTAGENELTRIPIPRNTGFGATDSSSSQTPGSISRPPLQADPPPLGNTPFPSTNTPANFSTSPEAMETTIDPLNFNWDNWDGYFQSNGVDNTAPNLWMFDNSFALPRANYSDLQ</t>
  </si>
  <si>
    <t>&gt;10085_g</t>
  </si>
  <si>
    <t>MEPPQPLMATPNEGSSSEANGPSRNQSFSGTSDDSQTAAEFLNSQLQLEADAREALPYKFEKCTKEVGKLRQALYSCLTCNPPPANPSDPYSPAGVCYSCSIQCHGEHTLVELFNKRDFVCDCGTTRLPSSSPCTIRLNPETNTKGVHSEDPASTNKYNQNFKNRFCGCECDYDAYKEKGTMFQCLGLGTAETGGCGEDWWHPGCIVGLGPNWYDPAIHKKAMGPPKNEGVLDSIAEVSEVVGESNEDGTVSVATDHSNPIAGTALEQMLEDQDEELPLPPGFPEEDDFEGFICYKCVDAHPWIKRYAGARGFLAPVFRRSTAPSPETEILRKTEGLITSHSSNGKKRKANDDDELASGSSKRVKDEPVAANENDTSNSSATADKVESEAKSNADGKGCKIKALPPAPTGQLSLFFKSDFRDHLCHCDDCFPALKVHEQLVEEEDIYEPSVSEEEETGGSTVGSGSIYDRGESALKNVDRVRAIEGVMAYNHLKDKLKPFFQQFAESGKAISAEDIKEHFAKMRGDEQAIKEAGEGAKKSGDGNRREQSGY</t>
  </si>
  <si>
    <t>&gt;2912_g</t>
  </si>
  <si>
    <t>MPTFGTLCVPFAFLLLPFDAVANKRGLPYNSVSNIQNFNAAGSQVAWAYNWASIMNPGFPIYLEFIPMLFNNAPGTFATWDTNVNAAIAKGSKHLLCFNEPDMCGSGQSCVDAQTAAALYKQYMMPYAGQMSLGAPAVTNGPTGIPWLKAFIAACSGCKIDFVPLHWYDSATNEGYLQWYLQQVYTAGGNRSVWVTEFAGSGTVDQQIAFLDQVLPWMDEQTWVERYAWEMAGPGSLVDGNGIPTELGHAYAYAYGS</t>
  </si>
  <si>
    <t>&gt;5762_g</t>
  </si>
  <si>
    <t>MAAIRLMTDLPCANLVRRDHGGGSFQCPNIGVEACPDCLLVMYCSKGCQTAHFKKHKALCHDSPLMKTTWRPGWEEAGRKPALLTSNLPQMPRQAECDTQQESNPLALLSQQPADDIESDNDNKIRVSLPALDVVKYLENEANCFPDGLYILFASSGDLRHVVDTVANLPNMNEECIIVINDTNCHIVARNIILLLIALLFPPNEAAPIMLHVWYSTFLPGTVLSTLQKKLVPYFEAKCMDIQDDQSGDLLVETWDFDKRSISLAMEKEFWFNLLSYLQVPANLSKSEAMSIMHSVTNSPARKDDFDNILLNLPPPRRLCSAKFRLDGILLPFGDSQQNFDTPNPTLFRKKGNWATPEFEDPLQAWADEEVKRQTSAAKDDIYGALYMHVQGTLVKFCEKLEGLDIRFQIFQLQEEELPSVMKDFGIEEGYFDRIDLSNFADRNYPGLEESLRLYGPLLKQKDENPHASMLTLFGNATEKSYHSELAKEQDKVSDAQAEHIPKLRPDDSSVTMEDNLKQFRDLLLSEWQTRGRYLDDRHRPYNAELTQLESAYSAILDRDGLFNDFMKGNLFDVNGKAAGLQMKKIHTITKCWPFCIESKDLSQEQFGGLVVSGLKGLERCVEWEVWDGTRTVEEAIESSLQKLKSREPRKKAKKDNFEASDIEATLEADSATNTIDAAVKDNPETGEGKSEKKNTATTKNKKKKQQKKRRAHFEEAVHETVSATSTIGPIEDVKNDLVVTAEHEPRAVEPKGDPSADKNKKNKKKKKNSQAATGEEMVGANSVINPVTQTPPAFNATSASAKEENLSETLVNTPNTLQEGVLVKSEVKPSSRIKPDQASVLLKWAQETLLALTLLEKFPTPEVEAASKVLLALIAATKTQTSPALETIITEAETALAAVIKLECTSALELAMKELQEKKLRLVLENLEEKNEFVEQVEEKPAHGLEEQDFKSFAQINFLADAAKTGDISENSSPDVKLDGPSTAEKVVSYQSHSEEFNQDWPSIPESIVRQILKQPGQTGEPSKNGNEDDSGGWSVDE</t>
  </si>
  <si>
    <t>&gt;10070_g</t>
  </si>
  <si>
    <t>MAPEMAPANLPPNLRHSTNNSRPHLASSFSTREAQTLLQQELSCIPHLAKTTRATFYSALSSLKETLNPAIIDNDPQQNIISNRPLENYRTPSIELIQWMLRSEDSGRSVCSSNDFMPFTSRKTIARMARDYFLQEIVLPGSNEITCLEESLRTQALKYFATARDLTWHIARSALASIANLQALTYGLMLAQEAGDFATAWVIVGAASNMCIAMELNKRFPTVNLFTPDEAIEVHYCLSICYMNDKGLAMNLSQPPFLQDSTIEIDILNPQNSIEPILGNFSLTILYYPFTPFFVIFCHVIQTRHKPDYDMMQQFVAYLAEIKDMSSSIAKLHKLCIPFCSLASTVLDLKDEEPGKLQHLNESECRLQSPLYRKTLEGLSHSDIFQTRESEAQIPQPASTSQAIYGTQPSLIPDMNNAPESLPLEPFGTDFYGDPLLWDFMNTQPMLQ</t>
  </si>
  <si>
    <t>&gt;1758_g</t>
  </si>
  <si>
    <t>METAEHPRVSEPLFFTQQVDHTIIFAVDPLLTSSPEKLHFFDSSAKPSTFTNRERERLNRFTNKTGRGPKSTMVEFDVHNLQKIKLGVHIAQGSLVLIAWCLEIAVFHDAKSIDGRAGWYFGLCFLTVVPIIYLTMTPRFPRTRRFANPYAMLVVDLLFAVFWISAFASQASYNSSGKCNGACGASKAVVGLGVFIWLLWCLTTAISAYSLIYYRREGYLPGASRAPFNADAIDPDKEAFSTAPHEEDEYVPVHNGEDHELPDYESGSAYSGGAGLSMSSRHDTSYGGYTAPSVHDENTGYTGYSPAAQPAGSVGGRVQFPSARYDNV</t>
  </si>
  <si>
    <t>&gt;3479_g</t>
  </si>
  <si>
    <t>MALVMFFMLGFVLASVALLVYARVSYLSVLQEIELLGIDLLEAVLLEIELLDVDELDATALGEWRRNKRGPVSNAR</t>
  </si>
  <si>
    <t>&gt;7415_g</t>
  </si>
  <si>
    <t>MAEILSSWFPVDDGMNALSRANAVRRTSPRLVSQNLDTASVTPLRHSHSFCAPMGRTASKYASATFPYSPLIAPGTLDKALETKNTVECSKFISLPPLNPPCRSKDSPFAISPSWFPKSQSAETEYSGTDDFWLPLTISEPAFQPLDMDSCYDYDPMDYSDSDAEPSDWMKHRFAVGQQYCDCKGDLWDKATEILECYYLHPADLSESEFISLVCIEDDKRTAWLEKNLNGVKLQVIQKYRTSYRLLIDAGINPSWISIEMFEFMTNEEQVLFVDQCKSVVNRMEARGFRVPRLYHDQKSGYPSKKSPALDQESGDEGFPLWKAALTKNEFEKFSHMSLVEKNEFIREHKRAEENHFRQHQEFLIAEGLSEDSYHHFVHLSSVGRQFIIENCQGAIAASNTEESEHWDKLIKAVSCHLFELGLKTSTSVRAFTPSCSEDSRGEQNSKLDFLEAHKIVQIAARITNLPLVSSVALHLEHDGPQRRWSSDSEFEAQSSVSGSSSLKGIFSRSRSGSLVDSLVSLPKWLYSPLDPLNHVMQGSCFPIISPTLTSKESTDAHDDTRTVTPDSTMPNISRFEVKTPMNSTRSVKSISSVVDEKGLVVVDGLGSLAEEVKKFMAPPYTHSPTCSKSPRISLVVDSPRAIKSKSSRLSFSSVLGLDGVERWGTMKKTLGRIFDTLGKRNGSKGSRNKVSLSKILRGSDSTSKAPKRGSLKGLF</t>
  </si>
  <si>
    <t>&gt;689_g</t>
  </si>
  <si>
    <t>MSSPPLTTSYGGTSTITFTTTITATPSELSATIFYPEYTSSTTLYTVLTEPSNSASQYFSTSLPILVLTDVVGIIVSTNGVPIVTRTLVQPLPSGQPTGSSASSMNPATTSNSASNAGCAGGWDCLSSTQQAGIIIGIVVSVLLILGLMLCCYRRRHKKGRDGDEETHMTLPRRSRSVRSVRGAGSVSGGEGEAGLKESSFVATPSRPYMGVGARDFAVAPAVVRGEASAPKSERKRSLRNREESRNAEGKEHDGAGEGHSRRDTQWDDFYTLPAQLPRPKTREQRYSDGENAARPGEERQESVSMRGGLSTGTRESYRDSPAMVLPNGRREPGSFGRSLSERRKNQGRGYKRGKETVPGRRSTKRGPDNRRPRSLSPPRRHPPVPRPKRRNSEHHDHSKWLALLPLALQTIRILAEPSGGWEKYSSKKNNHRGPIKKLAKEFTENYIDRDITPPPIPPRNPARLAKNHRERRRSRSVDQAYESTRSPRHSRAAAPASKRYPPNSSRAPEGEVENARFRKGFEREISDASMIPHVGSDQTYDGLAPRRRVSRSDARRNWEGQSERRI</t>
  </si>
  <si>
    <t>&gt;6910_g</t>
  </si>
  <si>
    <t>MADAAGPSVPTESVANLHLDPVTGDKVSKSELKKRQKQRQKEEEKAKKAAAAPPKPVHVKKSNAEADEKELNPNQYFEIRSRNINKLRSSKNPIPYPHKFHVNYDLRNFVKEYSDLKSGETKKDVEIRLGARIYNKRASGNKLVFYDVRTEGVKVQVMCQLDLAKTDGVPFADQHENLRRGDIIGIVGYPGRTAPKNKIEKGEEGELSIFATEIILLTPCLHQLPDEYYGFKDQEQRYRKRYLDLIMNDPTRNVFITRSKMVTYIRRYFDGKDFTEVETPMMNPIAGGATAKPFVTHHNDLDMDMFMRVAPELYLKMLVVGGLNRVYEIGRQFRNEGIDLTHNPEFTTCEFYMAYADVYDLMDMTEELVSGLVKYIHGSTVTKFHTQQGEEYEVNWTAPWKRIEMIPALEEACGEKFPPGDQLHTVETNEFFKRILKKMKVDCSPPLTNARMLDKLVGEFIEEKCVNPTFITGHPQMMSPLAKYHRSKVGLCERFEAFVCKKEIVNAYTELNDPFDQRLRFEEQARQKDQGDDEAQMIDENFCQSLEFGLPPTGGWGMGIDRLVMFLTDNYSIKEVLAFPFMKEDVSMKQGTKLAAEVTDVTPAPVEGIAHK</t>
  </si>
  <si>
    <t>&gt;1146_g</t>
  </si>
  <si>
    <t>MSKTTLAIIAAVSAATGAGVTAAMYSTRSEKNTQAVQSSTAASAASTTSIAAPIPGSLPIPVASSSKEVLSPVDPAGLFQYGFPGPISDLATRNALVSSFDRRTRNPTWVAEHITPNSLSLSSGDRKYSSFVEDTSIPEKFRGKLKDYFRSGYDRGHQVPAADAKWSQEAMNDTFFLSNMCPQVGEGFNRDYWAHFEDFCRRLTSKYPSVRVVTGPLYLPKRDKADGKWRVSYEVIGNPPNIAVPTHFYKVIFCEDGTTSGPVALGAFVLPNAPIPNEKPITDFEVPVEAVERASGLEFATKLPVGRRKRLCADTVCTLVIKEYADRQKAFAKGGDVKGVTAPTRTSPRNANL</t>
  </si>
  <si>
    <t>&gt;4108_g</t>
  </si>
  <si>
    <t>MAEDLAQKLESTKLNDETETTEDWKKGLKAPAKDTRQQTEDVTATKGLEFEEFGLKRELLMGIFEAGYEKPSPIQEESIPVALAGRDILARAKNGTGKTAAFLIPALQKINTKNNKIQALILVPTRELAMQTSQVCKTLGKNLGVNVMVTTGGTLLRDDIVRLQEPVHVIVGTPGRILDLAGKGVADLSECPTFIMDEADKLLSPEFTTVVEQLLRHHPKDRQVMLFSATFPITVKSFSDKNMVDPYEINLMDELTLRGITQYYAFVEEKEKVHCLNTLFSKLQINQSIIFCNSTNRVELLAKKITELGYSCFYSHARMLQANRNRVFHDFRNGVCRNLVCSDLLTRGIDIQAVNVVINFDFPKNAETYLHRIGRSGRFGHLGLAINLINWEDRFNLYNIERDLGTEIQPIPASIDKNLYVYDSPESIPRPISNFQTNRTTSNRDPSLQQQSGNQRGGYNNNRQNGNGSGAIQGQGQRPPQTQRQGQTFSRGNGRFDQNQNNRRGGGNLGQRQNGYEGQRGGRGEPTPS</t>
  </si>
  <si>
    <t>&gt;7844_g</t>
  </si>
  <si>
    <t>MASNPVDSKPPGGNNDHLIRSTDSLHPANLIPSLCKVFWGLGWVTGTGGGASIRDDDLVYLAPSGVQKELMKPEDIYVLALSQQVDRKKRIYIRSPPTFKPSQCTPLFIAAFTKRNASCCIHTHSQWAVLITLLLESESSTLFEINNIEQIKGFGKGYQKQGNLGYHDTLRIPVIENTPHEEDLTESLEEAMDKYPDTYAVLVRRHGLYVWGETVHKAKTQAESLDYIFQLAVEMKKLGLPWLSKLPNQPDTIS</t>
  </si>
  <si>
    <t>&gt;8974_g</t>
  </si>
  <si>
    <t>MSPTSKPHHPSSLQQHPPSPSAKLTPKPNPQRHKAPLAYDNKTSDGKRHGRASSFSGFVSRILPSRREERGYTLRREFKDDGSQDAVGLVFGMVGGSEKEDGVEKGKGFIEAVKGRPQGDGDISRGGERGGFGSDGHVYDKLHIIPPRPISPLHFHGPTPLAGTVQIPSPSPSPNRSYKHQPASFQQPLDVAAPQLPEIKIGSFNVPQLDLVNTTAGGDPRSGKALRTLDDGDENDDEERKAARRAQKETRKSLRASGDFLGVQGANPRTGCWDLSEATTSTSNPSFMSGEAKRRADERVKEMRRLGNGDEGVREKAEEGETERRERKERKERKRREFKLRQRGKWRVGQNGWNSVVEPNLSPVLSGEGEKVPLDTLPIRGTTNATPAVASKQNGHLGMLPGEKGLDDSISFSRTAVDRTPSVTLKQNDSLRHKPGPLYLSREHELRPVDSNPHTPPRPRPTTIPRKPVGSPSRHCSEQSTDTIIHNNQTTKSDQFQPAAPVLLPKIRDSGDTITERGNKQPASALPIPTSVLPNSTSPLPNSRRHYSFLGPRALWGKKDSPERKATPISYHSVSPSPVQIHQQSALGRKESHHATIMSLNELPPVHIKDPIEAGIPIRVSSRCKETKCYLQRSKISPNHRAMKNSLRALSRRSLSNLPKLSTNTSTTTTTGSAPPPPLPSPFDGQSDRAALKRQPRRTSLPHTPTRVPLQPSSSQGKSTRIGSPKGESRLEQADIVISSEHHLKHTKQRVARLCQTASPGGEGGGKSIHISTSTSPSQTKENEVGRRAARVAFRNASASPQVSPRKGGGDSRGGGGVIDTNTSTSTSIGESKGGGSGKPRTERNAGAGAGKTGTSDRDAKPGGTGTLLSPARKLPRPARPQRSLSQAVVGAVRWSWCFVEPVFDSESGVRRRLEQQRLTGQDAVVLCAATVYLAVGFLGMVVGAKIMGMGVVVIRVFGEVCRVVIRM</t>
  </si>
  <si>
    <t>&gt;8908_g</t>
  </si>
  <si>
    <t>MGSNSFTFDGPPQRAIFKGILFDMDGTIIDSTEAVEKHWHAVAKELGLDPEVILRTSHGRRSIDTLKELCPEKANWEYVRHVEGLLPKLYGSSAVEIPGGRALVLAVKETPIPWTIVTSGTKPLVTGWLNLLSLPTPPNLIVAEDVAHGKPDPECYALGKAKLGLEDSSDDDVIVIEDAPAGIISGKRAGCKVLSVVTSHTAEQVLAAKPDWIVKNLSSVKVVGYSEKGIELEFSGLMRVTA</t>
  </si>
  <si>
    <t>&gt;7928_g</t>
  </si>
  <si>
    <t>MSRTIPRRLLAQSPLMNFPLLGPACNAPSQCLRSISHTSRRAAESNSSRQPPPPSSPSLNPKPSSEIADMLKNMILPSSQSQPTTRRSRLIDTNFASDGSDGEDPTLLRNASNGPHQMHVYATRHNCHITVVRPPGWKNPAKNNEISKDRTVAISLAAGNLGFRKSARKHYDSAFQLASYVMGRMQDSGLNAEIKQLELFLRGFGAGREAVTKALLGLEGRHLRHKVIRVSDATRLKFGGTRSKKPRRLG</t>
  </si>
  <si>
    <t>&gt;3552_g</t>
  </si>
  <si>
    <t>MAFGGLALKSLSFFLRIIQFCCACIVLGVFAYYLSALHNHNLWIPNWERAVTGISGIAIIYTFLALTFLCFLGGVPFFSLLGIVLDTVFIGAFIYVAYENRGGAGSCSGNVNTPLGSGNTNAANTVPTGSGGFVRLPSLRTACQLETAVFAVAIVACVFFLLSILTEIGLIKHHRHEKRFGPSPNNGYTAGSPRRRFWQRKPKRDAEYLAAEKNPNALPVHVTPADMRTSYATDTTAVGNEAPIHKYGNGAGTGGYGDGYVGGQSAGVTGHGANGYTTTTPYNANTTGTF</t>
  </si>
  <si>
    <t>&gt;1121_g</t>
  </si>
  <si>
    <t>MPYTPPSQRSPAASAPHSPNVSRRSSYQTPFGPAVSNRPELPRSTSYLTRHRRTTSVKNTLYDSNQPTPPRTADKDKDFDEKHGLNASGSLRQSPPPVTDECHIPAGAVISPPDSTQNSSDEDDSKDDSRERQLENLAELQAAIRVIEQHRSSSPTRIEGDLSKASQALSLVVPRENGDKPTVDHVEEGTVQALRRIAHSSSRSEPAAFLIQPYSPETPTTGSDEECITDEDEPERSRRKPPMVRKKSGELVRPALRPSSAKRRPSSMPGTPTFSKAVHFDSHLEHVRHFLQVDRPLAVSAGSSPVDAYESDTEFPFGADISVGRTPPFEWEIVVSNFPPETPIRLSLPVRVERVFLSSDNKNLVGSVAVANLAFNKHVTARFTLDYWKTTSEVVAEYNHDLRQPKRDGYDRFNFNIKLADQANLEAKTMFFCVKYCVNGQEYWDNNNSTNFQVDFRKKAKPVNGKKGLQGAASRPANALPRSHKKSPVPRPKSMPVSFDDFADGFDSKYRFDDFKQPVTDYLGESGTSVRLKGVKSAVSLGSDNLTRRAPQPHGQAFGNRYDFGASLSAAIQAANSAMGDKSSITMKPKAKKQNRPPMFTIDPDEVTTPLAVSNNQSRASTQGSKPIASPPKSAAAENPRPTGAEKPVLASQSYNELLDKYCFFGSVKSSPQLKDGTLRSDQYDGNNDEGYSVDSSDSTADSSPLMMEKQSPPRSPKASIQSSRSASPAPMTRFPAVHQSQSKLNARLNEYLQEAKPSEQRAVEESRTTVMKIMLDTTTAHDKRYPKSQPGSAKVLADSVKDGFRAASETAYQYAQILDVMVGQAPEYVALAYGAVKILLVTQLNYEEMKQNVEGYMDKIKIKFQMIDHLTEYLPTERLVNTIAKMYDLFNRFLAKALKFYTRSRIRLTFNSLAKPWKQLEPLVMSIEQSYLEVKDIIMFHGHIVGQMNLAISRSVLAGVEHLAHLFEQPPIKFSKLQDVSEMADDCRQRVEVRLAQPTKNTGEILGGDEEHVEVPEDFDTLLEGVFIELQEYDESRSQQQRVVEQLPEMRPYRSKQRNILKVDGIMAWVESIKSELLWIDGNNLLRRLDFNASFTIFKQHPKIWKSKATLFTRQFVSDIDQLWGLFVDCLRDVKAECIFIVIDSIDFLGTNKSEGGKTDDREFVLKQLNDLVNDSTILIKILLTTALAQETQTSAAGRSALIAYQSKSQLGPRRALSLDIMQNDSALVPSKLVEIQEKRCKIIRFAELPMLYPANSTIYTYEEGQLQAYVVAEIAGMDPRPFGQYGQLQIKAWSINHNGKYHTKRYNNLLVSQFPGDKEIVRLQYIPVGYLPDEAIQRRNLIERGRKYWGYGIGIHYMQYMSGTRPIRIVIDQGSMPVEVPPSAQELEEQFQIIDSNHLKPLFAIVCPPLIATYVLQELKWTMVKVNEIQPIKFETRIMEKLVLPEEEKNMLLSALKPVNSSGQNSLGRPGHTSQDATGVLLHGASGLGKTISTIYVAEHLHRPLLSISAGDLGATADVIGPNLNSYLKLSQRWNAILVLEDADVVSTRRPHSQLERDIILMVCLKALENYRGIFILIAAHVINLDEALQSRIQLVIKYEELTTEGRRRVWQNILQEASKGIQIDMDELRNNLPDLGSKSMNGKEIQNAFNIATQMVFRGGTLQGHHIATSLVIATRTRWWHR</t>
  </si>
  <si>
    <t>&gt;10323_g</t>
  </si>
  <si>
    <t>MNSRIASVFVFALYYIYGVVAATYCHDETFVPDAVLRITAENKTQSCLGSKEIVLVNGTSPGPELRIQEGKVYWIRVYNDMVDKNLTMHWHGLSMALSPLSDGTPLASQWPIPAAHFFDYEIRVPIGMAGTYFYHSHVGFQAVSCAGPFIVDEEQPPPYSYDEEKIVFIQDAFNKTNAAVEQGLVATPLNWSGEAAAILVNGEGGGSSNGTACNASIPTIDVEPGKTYRLRFVGATALTFASLAIEGHNLTIIEADGSYTTPVETSFLQIAAGQRYSALLFTLSNPDKKQYFIQLESRERPTVTRGFAILNYGTQPKTPIYPPAGPVMTLPNITRDFLDFDLHPLSYDNQASDEEGCDQGFPTKEEVTRTVTIDVHQAVRGPTIWLQNLYPWTEQFPTEPYLISLYKNDSIEFPSMERALENNGIDPITRAFPAQIGEVIEIVIQNTGADSGGLDAHPFHAHGSHFWDLGSGNGTYNQTANEEKWASINGGPVKRDTAVLYRYGASTGNGTVQGWRAWRLRVTQPGAWMIHCHILQHMIMGMQTLWVMGNETEILGKVPRPEVEGYLTYGGDVVGNETHYPNVVHWNDDWVEST</t>
  </si>
  <si>
    <t>&gt;1515_g</t>
  </si>
  <si>
    <t>MQFTSLFVSLLLSSSALAKGNSTKAVTDKSLCKEMAALTSLVSLASNTTKLETKTKNNATKIAEIQAKASTAATDLATMQANTTLVSTCAVIASAQKTEDTCDKMDTLSKLVSLAANTTKLNAKTNGNATKAAELQAKASTAATQLADLQSNTTLTDACATIKTAKADAKAEQKAEKASASASASAATASSSAKASSTAASSAASMLTAQNGLISTILLVVGAVMVL</t>
  </si>
  <si>
    <t>&gt;9426_g</t>
  </si>
  <si>
    <t>MPAATNGTGVNGTTAPTAGLSANDNIRRFAAPSRPLSPRAEHTLFHNKTRCFVYGLQPRAVQGMLDFDFICKRKTPSVAGIIYTFGGQFVSKMYWGTSETLLPVYQDVNKAMAKHADVDTVVNFASSRSVYSSTMELMEYPQIKSIAIIAEGVPERRAREILHVAKKKGITIIGPATVGGIKPGCFKIGNTGGMMDNIVASKLYRKGSVGYVSKSGGMSNELNNIICNTTDGVYEGVAIGGDRYPSTTFIDHLLRYEADPECKILLLLGEVGGVEEYRVIEAVKNGTITKPIVAWAIGTCASMFKTEVQFGHAGSFANSQLETAAVKNKSMKDAGFYVPDTFEDMPALLASVYQKLVTAGTIVPQPEPVVPKIPIDYSWAQELGLIRKPAAFISTISDDRGQELLYAGMPISDVFKEDIGIGGVMSLLWFRRRLPDYASKFLEMVLMLTADHGPAVSGAMNTIITTRAGKDLISALVSGLLTIGSRFGGALDGAAEEFTKAFDKGLSPRDFVDSMRKQNKLIPGIGHKVKSRNNPDLRVELVKEFVKKRFPSCKMLDYALAVETVTTSKKDNLILNVDGAVAVCFVDLMRNCGAFSAEEAEDYLQMGVLNGLFVLGRSIGLIAHYLDQKRLRTGLYRHPWDDITYLLPSLTTGAPGAGRVEVQI</t>
  </si>
  <si>
    <t>&gt;1030_g</t>
  </si>
  <si>
    <t>MAKCKNCGVANLTPQLPLHQNQVPGGSMDKFPRCKGQNCGRLLPYSVKFADPAVKRRRLPIGNNKSKESTSAENGKVKESAATRNEEAKDSAIIRDNEPEKN</t>
  </si>
  <si>
    <t>&gt;6387_g</t>
  </si>
  <si>
    <t>MPAAISEGPSVSLSFANNFWGKDDAGVEPLLQRMHNAKQTCDEVKSFYTARAALEDEYARKLISLSRKALGSQESGTLRSSLDVLRGEIEQMGKSHQNIAGQMKTELEEPLAAFAGAMKERRKIVQNGIEKLLKVKVQQTQQVNKTRDKYEQECLKIKGYLAQGHMVMGQEERKNKAKLEKTQINLATSNTEYENAVKVLEETTGRWNRDWKAAADKFQDLEEERLDFMKSSLWTYANIASTVCVSDDASCEKVRLSLENCEVEKDIVGFIKERGTGQEIPDPPKYINFCRGDISDTQSESSEDDKYSVAQFQRTINPAYRSSSPAPSTFESHNDPHAAIAKGLAREPSPPPSRETTITPQKAGTERPRLLQSQSQDQPRIASQSKPQPQLDYQPQQVENLRQSQTRSQPQIQPQPRSNSQFDYQNQSVESLRYSQTRSQPQFQYQARSQQQQQLDYQDPIENLRQSQTKSQPQIQPQARSQPQLDYQNPVEGLHQSQTKFQPQVQPQVRSQPQLDYRPQPTERARQQQQPPPQPQSQPQIQPRQKTQAQPDYRSQSGRIQYDQSQHGPLAAVPHDPYPMDGMTMLCRTGPPSERSSAHSIARPSSRDSQSECSNPTSLSSQETPSGKTSPTKQAVPVLEKQVAPPEKMVLKKKSGFFQSHSPFRRKSSKEKDIPTPMTPSNRNTWSARSTVNSNPSPTRQPQSYAHTPKNMITDRPSASPEPVDPRASFQLNIGNNVFDVATPDKSNKIIQNTPTQPQEEELDPIAQALAELKGVTKASSTRVSADNYHGVRTPAPDATPKSRPPPASMRGSPPPSYDQPAVQRLGLPQPAFTSKAMQQTRQKYVDQTQSMFSQPPARPDSQSGYGGSQPQSRPGTRGSDMPRAVSPAPPRSVSPAPPRQTDSRQAYRSASPNPYAGSQRSRTQSVSTQKRGSEQSYYRHDSPHDAARTASPAPFREQERPTSSSTHISNEMAMQLAPSSEDGYGGSQSGRGSRMGGSASSRSMSYYNPPANQQVAARQRSKSVADVRQYNREGGPILHFARALYMYQAAIPEELSFAKGDVLAVLREQDDGWWEAEIAGKNGRPGLDLILKPVRRATSKPALSAYLNTILFATVSSVLLGFAVVSYLIFYYNYVPQIGIERVIHLQYGDGPHPYGIASLGSSLISQQAYDIAFSLHVPRSPTNLAQGNFMLSLSLLSPTYKPPPPPITTPVDTSSAGATASLSPSDVLFSSRRPAILTYTSRLVSLSERLFSLPFYISGLRHESETLSIPMAESASFPRGWKNVPGYALLEIQAGQGVQVYDVKIHFTARFGGLRWLMYHYWITSFFAFTSAFWGFEMLFAGLGWMVVRNMFSADGEREEIKEEGTEGTGTVKNEDDELEDPDLSDTPRTFPTYGRQPPLRYVPKVKEEDNEELVLDETADQPPAAEADDEGEEEEEGDDFPQRGGKTDSGIGTSFSEAGERSGLARRRSKGKGPS</t>
  </si>
  <si>
    <t>&gt;9158_g</t>
  </si>
  <si>
    <t>MSNQIAAPKSFSFLDRPLLLRTQVISSNTSTSNFARVDKQNGLTVTNRSPEIPIVENKILVKVCRGAAQPTNAALSPKWLGCPFESSILARRAELAGVRNQYKVAKASTARAAPSILPRALVSLVQTRLAPLEAAMARAAGCELASLQFHYAAIQFFDGFNVEALVEDFASPGFSLVNNDIFRDLKPKVRSKIPHSLIKEMVKDEPCGRVSDVLFTLLEPDLRLVEVKSLEKLLLLPAPGTVKDAIMQVIRKMLRDGLFTEDHSYGSSDGLPSTEDGPFYMTRYGYLTTTQDDADVFAFDDTALVTFPGKKRSQKMGVFSITIQTTTTAPFTCISIPLTPKITTSFSSYESDDGEILLFENPNFENPDEQAVFMASRKEGEKGFDGAQVFAVTRYEDLDWAKWVLVDLVLDRVEEEVGGELRG</t>
  </si>
  <si>
    <t>&gt;7587_g</t>
  </si>
  <si>
    <t>MTTKIQEQLTLEGAKIAIAASEKKAREIGVDMNIAVVDASTNLIHFSRMPNAKITSITISMDKAFTAAGHRVGTHTYKDAVWPGGPAYGIGNSNGGRFTTFGGGLPIRNGKGEVVGGIGASTGTPAQDQEVVQAGVDALEEVLKGKFRAKL</t>
  </si>
  <si>
    <t>&gt;10600_g</t>
  </si>
  <si>
    <t>MQLFCKTVLDAEPWLQEPSLVELPWKSAPKISQPLKIGVVYHDDVVHPHPPITRCLHDTVRKLEAAGHTVVPWDPKLHRELTDCVDKMYLLNGGQEYEDIMNQGGELATPLLQWLLDRPAGGPCTVAETWKINQRRNALQIAYAAQWNKSGIDVLLCPANASVASAHGESTYWGYSSVFNILDYSAAVFPVGIVEETDTWELNPRSIAVMSEDDARFERYFGKDGAEKYKGAPVSLQLVSRRYREEILLEVLERILRDLKE</t>
  </si>
  <si>
    <t>&gt;486_g</t>
  </si>
  <si>
    <t>MPDVENVIQPTLARYIDPKKLETFLEKMFKRKIVEKNGVFSFNAPKLLTEDELE</t>
  </si>
  <si>
    <t>&gt;7116_g</t>
  </si>
  <si>
    <t>MDPMQPRYEEGTEMANYQGMEIHPYGGMDVNHYQGEPSDEGSEKDAIHSRINVYDEDPHSRLRRDLKARQITMIALGGALGTGLLINTGPYLAAAGPGSMIIGYALGEMAVWLPLPSGFTGFAHRFVDPALGFALGWNYWFKYIITTPNNLIASVLVIKYWFNNINYDGPGADPAIYVTIILIAIIAINYFGVGLFGEFEFWLSSAKVLIMLGLILFTLVLATTSQPSQPAPGFKYWVHPGAFAPYMIGGNAGKFLGFWNVLKSAVFSFLGAELVGITAGEAAQPRKAIPRAVRLTFFRIVFFYLVLILLLGMNVPYNSPKLLSANSKSGSTVSADASPFVVAALLAGVGGVANVINACLLIFTFSAANSDLYIATRTLYALAVEGNAPRIFSRTNDRGVPIYALGLSSACCLIAFMSHKVGTFETFSYFVSLVTIFGILTWISILLSHVYFVRARAAQNIPDTALAYVSPFGARGSMIAIGFACVITFFNGFPTFIHNTATGSKFDWRNFIVDYIGVVIYLGMIAGYKLVMKTKMVESEEADLFGGKAKIDEEEAEAIAGDVRRNGVGEKRYQRLYRITLGNFF</t>
  </si>
  <si>
    <t>&gt;1082_g</t>
  </si>
  <si>
    <t>MRRVVVTGLGAITPLGVGIRRTWTRLLASECGIVSVADFEPAARWRELPSKVAGIVPEGSRDEGKWQASDWLEKGDQRRMAKFTQYAIAATEMAFTDAGWRPHTQEDKEMTGICLGSGIGNLEELYDTSIVYEKSGYKKVSPLFVPQLLINLGAGHVSMKYGLLGPNHAVTTACTTGVHAIGDASRFIAFGDANVMIAGGSESCIHPLALAGFSRSRSLATQYNDNPESASRPFDRDRCGFVIAEGAGVVVLEELEHARARGADIYAEVRGYGCSGDAHHMTAPAEDGAGALLAMKKALKNASIRPGQVDYINAHATSTPLGDAAENAAISALMLGEDGVQKESSINVSSTKGAIGHLLGAAGAVEAIFSILAIKENVMPPTLNLQNVDTGFGCNYIPLSAQQNNVNVSMSNSFGFGGTNASLVFSKYHL</t>
  </si>
  <si>
    <t>&gt;3125_g</t>
  </si>
  <si>
    <t>MTLDIELPLDPIDPSTLDMATTPSTEGLSWRRSDCTSYTAGSPRDSVALFTIHLRRIPASRPRILESSRHRDPTIQDPRRYENGIEALEVNKIRAECRQRAQAGPDSSDLYSHPSAASPFSPPDVMTAGRYGGSVDNHLYLAPPDIGVYDGTSSESSASSPLNGNVNWNGGRETMPGLGTNPSNNLYGTNGFLNYQNFPVQYPLNPDGLAPVAMIPVELDIDSLYEDHDRRRRKNASGSEKPVSSHVHSRRRAQNRASQRAFRDRKEKHTRELEQRLSELEGQHNDLSSSYESLQLEYTSVKQELDRLRKEREEPAHSAQTREWDGKEGGALDPVLFDVSAFCFDHGEETCPKEC</t>
  </si>
  <si>
    <t>&gt;2109_g</t>
  </si>
  <si>
    <t>MSVKQLPQEIIDIIITCLIPTASIPPLAFNPSGTVTRTLLSLTQTSKAAYKTANYLLYAHCLYIDSCHRLDCLLRTLATPCDASKTLPDVPRLQAITSLFLAPFPDNTIKNLRIARSIHKFFTLVAPNLRHLVVDIPLRSLYPANDILNVRPKLREAFTQLTALETFCSVRDELYLDCYEQSRMNEKEIPVWSLWPELRILAFYNVDVDWDDIWNNLADLTHLHTLVLTRADGLDHVDLVREWGKRCPDRKLDILVVNIEADHFSHGLSRTVPRRQEDKAKVLVCNVPTSYYGDEDEIDLCQEWVKRAMLKRVLPDGDDLDDVFANFL</t>
  </si>
  <si>
    <t>&gt;10664_g</t>
  </si>
  <si>
    <t>MASMDYENENGARDYEEPPRYERDRSASPRPTRRESPRGGARRSASPNGISATESRSETSRPQDAPDDLTPSSGPAKNDRGPPQDDGAINPGSNLFVTGIHPRLSEQEVTRLFEKYGDVEKCQIMLDPHTKESRGFGFVKMVTADQADAAKEGLQGEVIEGRTLSIEKARRSRPRTPTPGNEQKKTPDTLPQVVTETATTTAAAEVEAMEAAMIIEATAEMIVIAAMAVTTAMAMLPESTDMEVAMTAIAAAVEMIDVEVEEDTLIVTTEATEAPLAMGRQQPPMVTQHLVQKLGSHTEVVSALLVKSYELD</t>
  </si>
  <si>
    <t>&gt;5556_g</t>
  </si>
  <si>
    <t>MFKTQQPFLSRGPHRLRRSKPTRDQDLRSLYQKQSLDPFNSEKLFLRPYSTVNPSQASKTTLFNTGPTACQLARNARLNDTPLQEFWLFPLLPTEIRDQIWDVNLQESRFVSPKVNVPGSSVPALLHVCRESRERAKLLYARLESPATRRYGQSSPFYYNYENDWLYLNHGFRLRAPFLRGWDNPALSPVGPFLVDMTLGIAGLDTAKVRRLAMYIRMGSGEVPLSFALQGTGHTNIWSLLHRLFPNIEDLCFVLSDGDKKSKAERENLITLIKFDYRQVWEEIGRRFTTLHNYRMERHDPGNAYHTSTNLKMDYLSALNKNLVQPMNLEFMQF</t>
  </si>
  <si>
    <t>&gt;2980_g</t>
  </si>
  <si>
    <t>MDPLLSSLCQICHIDPPIYTCPRCASQTCSLKCSKRHKIWSSCDGVRDPTVYKPLSQLATPAGIDHDYNFLHSIEHKIERSEKVLIEDLEIVTRKELQSAREGEDPEEFKRRTKGREQPGAACITRVLKEKNIRLIKAPKGMRRNTENTTHWMRTPKSINWQVEWMRDGDAKRDLYLAQGHKPIGDSYEAMLEDEKKLNMTDEERRMEKLKRSRGKKAHERQTKRARLEGRQFHDSTSIPILQDPETTEWSLKPGAIESEEEETASKPKIRNYHLYLQKPLTPASFPKVLQPIDPEQHLTEILSNKDIIEFPTIHVLDTPPSALPKKFMLEKDYLVAIGQGVPSSSDSKMSGTSDADSSSSSSSSSSSSSEDSDESMDEGEIDE</t>
  </si>
  <si>
    <t>&gt;9238_g</t>
  </si>
  <si>
    <t>MRKGNSNSNGYDINGRAVQPSTILPSGACRACRLRKVKCDRLQPCSQCAHLQLVCDFSHVAAKRKPPIRGRLVAKARENDSLPPPPLRSSSLDDENTHGGGSQPRWRGIPEADGNNYTDEFFVVLIPDFERLVYPVNPIISPDEIRAAIANRHANCEDAALVYAFAAATKFLTSTPQAMHDGVVAQMNDLIQRSLESHRRADLGEGEGGGLMLEELPVTVKRVITCILLEVSMMAFKRFDRSFALLREAITLLETLKIRQSTSGKLHLEGHETPRCQRLYWEAYIHERFLTIAAGYPSILPSLRSGVPLPDFSIPPHINLGFNRLIHLFLIIDGSFLKHWVAQQDSMEAPSEMNTEWIETKLAQLDQDEDNAADAEAALVASGQSGLTELQQADLFVTRLWMRTLVWQLALSHGLLSSELPKNTHEGLSLGFPAQRLSDQLRILIARLTSVVSIGAQGTGILQKLFEITSTIADVMALYATHGDIQEDSKMRTEEFAVVVQVLFTFDRIREEQRDYLREKLDTLRQLYSNIGTANRLNDY</t>
  </si>
  <si>
    <t>&gt;10641_g</t>
  </si>
  <si>
    <t>MTEPKTDSVPKFASFRPKPALPPTSEVEDSKTSNRKSGDDRTHKRHHHSRQRSRSKERLHAHLAKSRLSHGLQLDTPQQAIFVVDRKGDEKNLVYGSIHRYSVPSFHRFGAGHVLGAPSYLKIDRVYGDEKGLVLFDWKHSKSTSREKYIFSKVERDRPHLLKVLPEVKAPSIETVASDFIPLKASRGKKRKRRQIGDEENSSSELDDKDYRSIHGKVKINDDPPDDGLEWATESESSGSDSGRTMKMDAGARQRNIALSQRVEQSPHDVEAWLALIDHQDVMILGGDDRHRITNAELKSTADIKISMYEKALSHTASLSDKERLLLGMMTEGAKFWDTKTQSDKWEQISKDNINSIKLWTSYLNFKQTTFSTFLYEDIKEIFVARIQLLSQVIDLDHDSVNVDELYNQLIYVLLRLTNFVRESGYSELAEAIWQSLLEVNFSSPRQQLSKIDTTKLFSDFWESEVPRIGEDGSLGWRHFIENQEAIDIPDALVDIPVEGLTISNIFQSWASAERLASKSSSPARTMDEVVEDDPFRVILFSDIERFLLQLPSNSVNLRKSLINAFLAFCRLPPLATFDLPESEDLDTDAFVRDELLESDAEWINHEYLSVPNTTEEAGTSPTLETIIKRYPISSETMFGLGTWLRLGDWKELYRENGGPLSYYFVRNSVKQLAQTYFDEDLAEYYLAFEAKNEPDSIKKVAKNLLKQHPASFRLYNAYAMIEWSRGNKNIAQGVFSAALSISEGNDLKPKKPAASDSIFLWRSWIWLCLEDGDNTSALRHLLSIVDNVPDSSITPSATLLLKAQQYLSSNRDFHITSGSIRYAAIYAECLALLEYLTSTAGKEPSSNHQGDISSALLVYTSFSQALKIRGHELSSIHELFLQSAAHILYHHARLGAYRPALLREHLTTFLHIFPRNTIFLSLYDWNEYRVRIDNRVRNILNSTILTTNNDCITSRLFAIRYEIKHGTIHSTKAAFEHAVSSPACKSSAGLWKLYILYCAQTKQFQVQAKDVWYRAIRACPWAKELHVVGFEELRDLVEFKELRRTWRVMGEKDLRVHVDLEDKFEDIEELGKEVGKRRG</t>
  </si>
  <si>
    <t>&gt;4044_g</t>
  </si>
  <si>
    <t>MGLPPWETSDSQLFALITGANSGLGFAIASRMIDEFFTAPSTPSNKHLILVLCTRTPLKTRFTISRLRAHLRVQVDYSAFAKKQREKAKTEGNEYKWEDMASRVHFLGVEVDLCDLQSVYALADRLVNGTVGSPDATTMDGQKLPHGSPGTASYSANIEQDRWALSEKRGSIGAQRSWGWGLSGIRLPRLDVVILSAGIGGWKGVDYFKGTRDVLFNTIQAVTWPEFNIGTLGDIVKPQLSSKRNNASDEAGQLLHGNQEKDEAFLGKVFCSNVFGHYILAHELMPLLSRPANPSTSTGGKIIWVSSITTLPGDFSFDDFQCLKEPRAYESSKCLIDILALTSALPSTRRATAPFFDPSNTTTAAKNTEKEDSKEILVKPSIYLTHPGVFASEIMPMNFIFVAIYKFIFLVARWLGSPWHPIESYKAAVAPVWLSLIGNDELEEMEDHGAKKYKYGSATDTKGVERVMKTEVPGWGWNGQVETVDDELRKGRRVDAVDVTKESREDFEVLGVKCWTQMEELREEWEEILGVRSGKDE</t>
  </si>
  <si>
    <t>&gt;5000_g</t>
  </si>
  <si>
    <t>MYMRYFLTAILSTFFSIVVFAATTVIEITIKNEATVQNPLTQHRRPAPVLDPSPVREHKVYYKDPNGVTCFRPTFPFPLPCEDDQFPANIGNGVDPQWTCCVFTENGDVDEGRVFAQYEGDDGNDGW</t>
  </si>
  <si>
    <t>&gt;6874_g</t>
  </si>
  <si>
    <t>MDHTGTYRGYAPSLGTDYSYPVYATVTSGDGNSIQAAINSDSSTGNSRHGGWLSAQPRVVYIPPGTYEVSSPIVLNTDTILVGDATNPPTIKASANWASSTLQLINGRDPTVSGGELSFAVGLKNLILDTTAISATESFSALYWGVAQACQLSNIVINMPTSSGGNGHTGIYVGQGSTTVVADVRVSRGQNGVWAGGNQQALFKSIYFYQNTVGILISNGDTFTVMAPTFETCGTGVSITGDTPWVAVIDATSINSGVTLNVANNVYPSFLIENLNKDTSSPVAVVGGTTVLAGQSHTNTFTYANTVGGNPIYGPVTSSNTRPAALAPNGKYPVVRVPNFASNVITDFINIKDPSQNGGYTVKGDNTLDESGVLNNILKYAAANNKIAYFPFGLYRVDSTLLIPVNSRIVGEGWPTITGNGANFKNSAAPIPVVKVGNAGDVGVAQIQDMRFTVSDVLPGAIIVQVNMAGNNPGDVGIWNSLITVGGTAGADALSNACNNAGSECQAAFIGLHLAKTSSAYIENVWAWVADHFADGSGNTIIAAKGGVLVESTKATWLHGLGTEHWWLYQLNLRNANNVLVSFMQSETNYDQGDNAQNVVPAPWTSDVTNWGDPNFAWCSGGDKRCRMGMANWINGGSNIYTYASASWVFFSGYPYLGCADNGNSCQNFIHWIESTPSNFQGFGFCSKSTYYGLRLADGTNIQTSNGFTGSWGGDVGRYTA</t>
  </si>
  <si>
    <t>&gt;6711_g</t>
  </si>
  <si>
    <t>MREIVHLQTGQCGNQIGAAFWQTISGEHGLDGSGVYNGTSDLQLERMNVYFNEASGNKYVPRAVLVDLEPGTMDAVRAGPFGQLFRPDNFVFGQSGAGNNWAKGHYTEGAELVDQVLDVVRREAEGCDCLQGFQITHSLGGGTGAGMGTLLISKIREEFPDRMMATFSVVPSPKVSDTVVEPYNATLSIHQLVENSDETFCIDNEALYDICMRTLKLTNPSYGDLNHLVSAVMSGVTTCLRFPGQLNSDLRKLAVNMVPFPRLHFFMVGFAPLTSRGAHSFRAVTVPELTQQMFDPKNMMAASDFRNGRYLTCSAIFRGKVSMKEVEDQMRNVQNKNNSYFVEWIPNNVQTALCSIPPRGLKMSSTFVGNSTSIQELFKRIGDQFTAMFRRKAFLHWYTGEGMDEMEFTEAESNMNDLVSEYQQYQEASVSEGEEEYEEEAPLEPEE</t>
  </si>
  <si>
    <t>&gt;6457_g</t>
  </si>
  <si>
    <t>MSGLSLSATPCFWSRLSSPPSPETIEPIIHYEGGTLTYKNPNAPGPDTRPFPFLRLPLEIRNMIYKLLLRRPIGICPDYNPYPYIEKDKAFVLYEYRYKWARIEGVIFGPYSSRDGTEIFYLCGWKTSAIKE</t>
  </si>
  <si>
    <t>&gt;9478_g</t>
  </si>
  <si>
    <t>MASNTGGAHSQSSLPALPAHLQSDTHLTAHLASRFHVSLPTAQLSSHALICLNTYTSSTKGPDGGKEGSAMAGAEDLAERAWTRLGARSENQAVVFLGESGSGKTTVRSHLLSALLAKSSTPLSTKLSLAAYVFDTLTTTKTATTPTASKAGLFYELQYDTSSTVNPTLIGGKLLDHRLERSRVASVPTGERSFHVLYYLLAGTSAAEKAHLGLESPNGVSAAAHNPAQNIRHSTGAQQKRWRYLGHPTQLKVGINDAEGFQLFKTALRKLEFPRSEIAEICQVLASILHIGQLEFEATDDTTPNGDDSGGYSHEGSQQITAVKNKEVLNIIAAFLGVGAQDLQTTLGYKTKLLQRERVTVMLDPKGAKSNADELARTLYSLLVAYVIESINQRVCAVEDTVANTISIIDFPGFAQQPATDSVLDQLLNNAAAESLYNFTLQSFFEGKAEMLESEEVSVPATSYFDNSDAVKGLLKHGNGLLSILDDQTKRNRSDVQLLESLRKRFDGKNPAIAVGSATAKLPGSNFATHNAAAGFTVKHFAGEVEYQIAGLVEENSEVISGDLMNLIASTKSNFVGQLFGQEALQTVVHPQEKTTIMQAQVSSKPLRQPSVMRKKGERPNPFGTKQSSDSVEDVTDSGEDHKHRRGRNLDQGAAAQFLSSLDNITKSLTAPNTNPYFVFCLKPNDRRIANQFDSKCVRTQIQTLGIAEISQRLRNADFSLFLPFGEFLGLADAETILVGSEREKAQMVVDEKRWPQNEARIGSTGIFLSERCWSEIARLTERGFTQGRYPTQSDDGEMPAYGEGPFSTPQEGLLGSPAGGLSPGAYVYGADKKTGYFGAHDIDSRSEAGASALGQGDMFRNLDTREQMAEKGNEKTMVEVEEVTTSGSRKRWIFLVYMMTWLIPDFLIRWVGRMPRKDVRMAWREKLAINMMIWFSCCGVAFFMIGFPMLICPTQHVFSASELSSYDGKSSDAYVAIRGQVFNLGAFAPSHYPSIIPQTSILKYAGVDATALFPIQVSALCQGVNGTIDDSVQLDYSSTNTTGEASVISSTDTNFKYHDFRAFQNDSRPDWFFEQMMFLRANYKVGNIGYTAKYVSTLAKKENSIAILNQRIYDFTKYISGGRRIEVAAGQDTPTDVNVNFMDPLVVDLFQQKAGQDVTKYWNALDIDEGMRGRMQICLDNLFYVGNVDTRNSVKCQFADYFLLAISMLLCSVIGFKFLAALQFGGKNIPENLDKFVICQVPAYTEDEESLRRAIDSAARMKYDDKRKLLVVICDGMIIGQGNDRPTPRIVLDILGVAETVDPEPLSFESLGEGMKQHNMGKVYSGLYEVQGHIVPFLVIVKIGKPSEVSRPGNRGKRDSQMVMMRFLNRVHYNTAMSPLELEMYHQIRNIIGVNPTFYEFMLQIDADTVVGPDSASRFVSAFLDDTRLIGCCGETALSNAKSSYVTMIQVYEYYISHNLSKAFESLFGSVTCLPGCFTMYRIRAAETGKPLFVSREVVEQYSNIRVDTLHMKNLLHLGEDRYLTTLLLKHHPKYKTKYIRNAHAWTVAPDSWTVFMSQRRRWINSTVHNLIELIPMTQLCGFCCFSMRFVVFVDLLSTLVQPVIVAYLVYLIVILALHTTVIPLTAFLLIAAIYGLQAIIFIAHRRWEMIGWMILYILAIPVFSFGLPLYSFWHMDDFSWGNTRVVTGEKGKKIVITDEGKFDPASIPHKKWEEYQAELWEAQSVVKDDRSEVSGFSYGTKYPAQASEYNFPPSRPMSQMAQNYPYEVKNPNVFNSRMSLAASDAMGLGADYRQSQYGGSQYGQQELEMANLAGLPSDDAILAEIREILKTADLMNVTKKSIKVELEKRFGVPLDVRRAYINSATEALLSGQL</t>
  </si>
  <si>
    <t>&gt;10429_g</t>
  </si>
  <si>
    <t>MPTEEEIKRIAQVQEGKETESIRKILNLDHADMSSEEREKAAKLIQRNYRGHRERRMLVGLSLDPSTRWVEAVKEARYRHYTQPRARQDGSGNTPRQSIESAGTLSSEGGRSISAARQNWKKIGIIARRAGWDEDSGDSDDSHEEADDIPPEEREARRRRRREEKLKRQKAAKVMDLQYFLEMVDLKHRYGSNLRTYHEQWKKADTNENFFYWLDYGEGRYIECAGCPRERLEREQVRYLSKEERLNYLVKINKDGRLCWAKNDVLIDTTEKFKDSIHGIVPDTDDTPAYAPPGAEAAPGLQNDQSSSDSSSEEGDHHSGSESARANKYATPEFDKAKGTKKIKQVSAATIFNKLLRGSVKKNTWIFVADTSFRLYVGIKQSGAFQHSSFLHGSRISAAGLIKIKNGRLSKLSPLSGHYRPPVSNFRAFVHSLKDVGVDMSHVSISRSYAVLVGLEAYVKARKRGKKLVRKLVHHRDQILAPEEFAKRKEEMRDKTESAAKEKQFLESEEKAEKEERDAVNMGLLEKLNIRSRGAEREKVEDLDIQAPGSGPENAIAPEGTRDL</t>
  </si>
  <si>
    <t>&gt;18945_g</t>
  </si>
  <si>
    <t>MLIAPQAPRALDP</t>
  </si>
  <si>
    <t>&gt;6619_g</t>
  </si>
  <si>
    <t>MAPRLAVYAGVSTALATGVVISAFNQRANFYSACVYLAQSNLCLMILINLILFIYGSFMYGLQRLCYGPLRPIETEQIYEKAWFAITETCLAMTIFRDEVGAWFLVMFVALLTGKVWGWIGDGRVEVLEQQPPTNPRLFHIRLSISLAMSVLYDLWLLHHTINAVIQQARPNMMVMFLFEFAILTTSCLATWFRYCISLIEVSVVKKQTQERLIERRREVRSQREEMIRQREAAAAILTAEERERQPAPTPLPSEDDVDEMDIEVPGWESKGLWVLTLDLVTDLVRFAIYVAFFLILLMFYGLPIHIIHNLFLTARSFLKRLQAFIKYRRATHDMNSRYVDATVEDIQREDTCIICREEMRPWSVTNPQAPPIAPGAVPPARPAPSVSERTRPKKLPCGHILHLGCLKSWLERQQVCPTCRRPVVDSLQTQAPAAANNDNAAGQAARPPRPGQQDGAGAPPPAAAQAGNQRRLRVFNMGPLRVGFGQANLQDLAQGLGAAEAGQENGAGRGPRVYGMELRFPNRGRNQPPPQAPETQGTANATTTTTTAPTAPTVNSLQDQLQQIEQQIVADIRNLQITQQELQLVQLLQAELVRLRLIRYGGADPLAANLQMPQAPQMPPMPQLASYPSRHASPFSAQPSYQRHGTRSNASAIPSGSPDLPHGVTIPEGWSLLPLERLDGVVPTPNNLPVPGPSTNTIGLAPTATTTTLSSVSPTLPNSNNIPTPTPTINPENHSQASSVDSSDANAIPTPPSMTDSQSVPMIPNLTMQSTSAAGSTEGTTATLPSWGVSQPLPANGSSSRADTNSVREGTIASPPLSVERRNTETVSGPSRADDEEQESSEEDEDEGESERRRLAAKGKAKSVSVEDVDDDEAEGS</t>
  </si>
  <si>
    <t>&gt;174_g</t>
  </si>
  <si>
    <t>MSASDAEAEPDNEVEDGNTSPPAKRKRGRPQTTPLEPYKDLIVELFAQNTPIIDIARRLNLEHGLDISERTISRRLTSWDIPRKKTRISVTQDLQERIEFHYNKNLNDEQITAALVEEGFQIKVRNLARMRQKLGMRRRSKYPEFREYSDEEAEPGPSATENGGVRPLLTPKPKKKKKKVKKNYNAALIPKVTAFVEKYMSNYDGSHDFNHIRRVVGLAHLIYTEINKQREESPLFDEDETDLDLHVITLAALLHDVGDRKYLQEGQNPETVVLAELLKMGAPEELAIKVQRIVLGVSYSSEIKDPEKVRKAIETYPELAVVQDADRLDAIGAIGIGRTFTFGGAHGSNGMADTIKHFDEKLEKLESIMKTNPGRRMAQERTQRLKTFKGWWEEEQKDAEGLLRRK</t>
  </si>
  <si>
    <t>&gt;296_g</t>
  </si>
  <si>
    <t>MEPQIKELTSIASILHLTHHRNSNQHRLSRWYKAFSQLRRQIPKLVIEIQSLNTALKYSDGEDRRKENKYVRTSREKMELRIVFLEERLMRRCYLAFSNLVADNQYAALGLMLVGTLARLSTVLRKLIGEEDVIEDEKIKPNVASNEIVVKAGNFEINADLGEVVSREEVAVGKVRRENIEDNNKDKDVRIAFQEPSGKEKRDHKTKEDTRMLQKQRSTQKPKKRRKRGDAFDALFDSLL</t>
  </si>
  <si>
    <t>&gt;6242_g</t>
  </si>
  <si>
    <t>MPRIAPRISIPSTDLWTAIFERGDRAFPDDQVLYQDTITTRNYTYDSLKDTTERFGCGLRENWGWRKRDVLAIFAENSIDTPAAIWGCHWAGGVVCLVNPGYGVGELAWQLRDSEARGVVTLRKFLGVVTKACEEVGIKKERIVLIGDEKEEGFESFSSMLGKKGGERERIKKSDLAFLAYSSGTTGLPKGVMLSHSNVVANMYMVENCEGAILHWKRDTVLSILPFYHIYGLQCLIAVPAYTGTTTFVMPSFDLRTFCEMIQRHKITYTYVAPPVLLHLAKSALVSEYDLSSLRMITSGAAPLRKELIFAVKKRLGVEVKQAYGLSETSPGTHIQRKWNSGVGSNGPPLPNQIIKLMSPEGQEVPQGKEGEVYIKGPNIFIGYHNNDAATKACMTDDGFFKTGDIGFEDEDGNMYITDRVKELIKYKGFQVAPAELEGVLSACEVVDDVCVIGIYDAERESEVPMACVVPKEEGTEEAKRVIMRWVDERVAGHKRLRGGVVWVEEVPKSASGKILRRVLKERFKSHSVGKAKL</t>
  </si>
  <si>
    <t>&gt;1155_g</t>
  </si>
  <si>
    <t>MAARIFAPKMASLMGSASTKVARPVLRSSLKVQLPANGSKRAFSGVSSSVRNSAFQTLKRQQANTILKAATQNIARQSVRPFSSEIATAMVQVSQNLGMGSAAIGLGGAGIGIGMVFAALLMAVARNPSMRGQLFAYAILGFAFVEAIGLFDLMVAMMCKYV</t>
  </si>
  <si>
    <t>&gt;7207_g</t>
  </si>
  <si>
    <t>MATHHPSSPAGMQLLHGAPGGPPPPGMPPQQQQWPPAQQMAMMNEAVWLQIGSLAELLNNLDEATSAYENALRANPRSIPAMNAISCILRTQEQFHKAVEYLQNILKLDANNGDVWGSLGHCYLMMDDLQQAYSAYQQALYHLRDPKEPKLWYGIGILYDRYGSLEHAEEAFSQVMHMQPEFEKANEIYFRLGIIYKQQQKYQQSLECFRYIVSVPPTPLTEEDIWFQIGHVHEQQKDYDNAKIAYRRVLERDPNHAKVLQQLGWLHHQQSNSFSSQEQAIEYLEKSVSSDQSDAQSWYLLGRCYMSQQKYPKAYEAYQQAVYRDGRNPTFWCSIGVLYYQINQYRDALDAYSRAIRLNPYISEVWYDLGTLYESCNNQINDALDAYQRAAELDPANVHIKARLQLLRSGQTNGVAVQTSAPLPQDVHPQAYQATGAVGPPGPQWGNSGPQQPPPGPPPGPPTNNWGSRLAEINPPPHPPNPYDQRDQTRGPGPLAGPIPPRAPSPRQAEQMRPYLGSDRALNGAPQPPLRRSPPRDHHAAMGPYPGAGLPQPPPPPPPQAPTQPQRVSNPNYAAPEPSSSVLPPAPNIMNRPGPGSLPPFGRGGSPRPEVRPIMDNRMTSPKSGYPHQQLFSHHPDISNPGGIEGGAPPPAAALAAAEAAAAERNNERPPSVGPKRMREWDDEAPSMKKPASDENRARLEDAHHRRPSTPPREAFHRSSSEARRAEEQRRLEEQRREDQRREDQRRMEDQRRANDNYHPSEAAHHPPASAAPPPPNQLPPMAPMQQGPPPVHTPIHELPPPPPPPPSAVGPPAPKEFTLEERDRERERIDHPPPPPPPPPAGEPERAARKMEVDEDYDDEAEEEKKAGVLSATGSGPASASGGDTKMTTEVNGHSVNSISNGLKSETPV</t>
  </si>
  <si>
    <t>&gt;7220_g</t>
  </si>
  <si>
    <t>MDMFQFVVGEAREEMGGRETAVEVYDGDCGVEGGDHVDDEVVEEGEAAAGDGEFGAVVGAEAVEVCEASSGGFGGEEKRAPNTSVEFTVVAAAISLRIQVNLEALHEERYIYIFNKVKTMAPFVTAFPAEELPYRSQVNAGGKKRKGFDGELETCELLEMMQYTCDVERPEKRESRVICFQIERLFRRCKDRNGMFMVETTALEGRKAG</t>
  </si>
  <si>
    <t>&gt;3087_g</t>
  </si>
  <si>
    <t>MAEKEVGQATRGLAAYSFRRLHPTYTTTYLAFQYDANLHTHRTIIKAIHLVESLHEDNRSLFKSSTPTDYVVVTASTIFHPQGGGQPSDTGSICNTGGVKFEVLSVRMDAVTDGQVLHFGHFVPANLDPSIPPSTPPPGFLVGEDVDQAIDVDARALYSRLHTAGHVLGAAVRHLLQDKIPGFDELKASHFPQQAACEFQGLIEGKWKSGIQEKVDSYIEKGMPVEIEWWDEEDFAKEGLQRLLPEKRPVDGGKWRIVRIVGAECYPCGGTHVQTTNLCGKTTVKKISRSKGTSRVSYSVV</t>
  </si>
  <si>
    <t>&gt;152_g</t>
  </si>
  <si>
    <t>MQYSTVAVLALAATASAWSNDTVVYTTEVHTAYTTVCPYATTLTFNSVTYTATESETVTITNCPCTIVKPVTTSSVVYCNTCAVATSAPVYANTTVAATTPAGVATTAAGVSTAVGTGAASVSATPVPSSLTANGANSLVALSGASLAGLLGLAAYLL</t>
  </si>
  <si>
    <t>&gt;6124_g</t>
  </si>
  <si>
    <t>MSANSLAALVAAVREALATPLSLKASTSEEQEARLELIDLIPELNAALIGDVEHLRELSWSAVHVLPIAAINRWSLAKLDPVDGDISYQDLAKESGVSESVLQRVLRYAMTSRLFRERDGKVSHTPTLRLLVENQNLAAFVDLHTEVTFKSLAHTMDALQKWPNSSNPRELGYSIAISKPGETSVYEDVAEDPTRSVNFGRAMQFFSSGEGYEVESLVRGYPWANIGEGTVVDMLACMSGRERQETDWKTLFEKADHRYKLLGAAPVPRSRLWLIEAEWTG</t>
  </si>
  <si>
    <t>&gt;2562_g</t>
  </si>
  <si>
    <t>MAFSFGGSPAGAPAAMGGGNAQTGPDLEDIQTEGLGFLTLSGDSKIQLLPTPWPSDQLPPPTASLMSIASHKGLVAAAGPDAIIVATTESVRSAFEGTVAGDGNVKSYQPQLKIPMQTRISQLTFSADESYLVLSAQNGGGLAVYDVQALLQGSTQTAFEISTNGQSLRALVPNPTAEKGEFLALVTDDGNLMMANLKDRNFVSGQNGQVLKNNVSCISWSTKGKQLVAGLGDGTAYQMTPEGEGKANIPRPPSVNPGDHISSIIWLENHVFLMAHTPSSFNSGSAPSSTFHIVTRQHPANNFIYQKIAEPAGPFGLNRSPPHQFLLRLKDFPPNLQDVIIVASTASTDIGILTRSKVPLTNDKPAEKISGVFTMTEMADDSHRAQLPMTTGLGDTSPIGLALDLSSKVKVRKPIPGDDEIDESPTPLPALMVLNNEGILATWWIIYNDSIRQKTAYPGLIAAAGTLQPTQAPSQTALPAFGAPSKPAFGASGFGASTFGTPASGSAFGAARPATAFGAPSLPGPSTGAFGGPSALGQKASPWGTTATNAPQTGGAVFGSSAFGSATSTPPATFGSVAASTPTSVFGSTAPAPAPASSFGAPKFGATSTPALGMGNRASPWATGGSTAPNAAFGQAGGLGKPTSVFGSSGTGATAPASGGFASFASTPSAFATASPAGNTTGNIFGSKPNSNSFLSPSPATGTLFGGQKVETKPTNPFSPGGFVLGSTFKADPSAKNDTPQQSNEPKSSFFGGAFNSALGETTSAPHAQTPISAEADMDSDDVSKVEEPPKPVTSTPASTLAPLKTEDKTTATPAVPSPFGTLPPASTETARPVSSAELNLGHPPKSPGFSSSNVGANTTPGPATPKASERPASASSPAKTPPSPKIKAEPVLETPKLDQVPEAPLPPDTTSKAAYTPGSSSSVSSQADRLLPADFTADSLLISQSSPIPKHNADKPIPSYLIPPVDVPGGPEDDGENDSDFATESEGELSGEASEEGSGEDLGKDLSPTSETHQTAGFTPQSSFALPKQGIFTHASKQSHILPQKPSLFGEIGHSAPVLPPPRLQGSPRSPSPIRAAMPKHMQNRPDASRSVSSPAYASKLLGSQRFSGGTTLPGKSMYQMSLEEKQEEEKRRADKEKRKEAEERQALFDEEDEDMQKQLSEELTATLTLDEFIAHTHYENNNQKDTISAQVEAVYRDINSMIDTLGVNARALKCFVLGQTTLYKEEGRGRDDLESDEEWCLVEVENLSALIERDFGRELETSRVKDVDEKLEVCNNLQKDIIRLQAKRDDIKKIIQSRQEPSQVAVAQAQPLSAEQAAQRHDLMKEFQKFQELLCEAEEGLTLLKVKIVSQATSNGRPNGSAGPTVEAVMRTITKMTSMAEKRSGDIDVLEGQMRRLRFGSVASNGSREGSPFATPQANRASMRSGTYGLFYTPESAKDSNIRFQSSLMSSVGSFRESPRHKKMSGYTVEEKTKLKTKLAKKKQVTDRLKEALQKVGTSVRPMDNDD</t>
  </si>
  <si>
    <t>&gt;8175_g</t>
  </si>
  <si>
    <t>MSSVSSDRGSTPSSRLPTSAPSSPPEVAMDTELKEFNTPEERAMYDEEKKAQTQNDRAEERRRKLALKKRKQVQESEADRKAKAKQLDELLTKSAAFSDILTKKTEVLGRVGSGFDGKALGEHNLEMAKQPKCMVGGTMRDYQLEGLTWMYEICSQGMSGILADEMGLGKTIQTISVVGKLREENCFGPHLIVAPLSTLSNWQEEFNKWVPSIPVAFYHGTPTHRKEVFQTSLMKHYKQNQANDKFPVVLTTPEIVMRDAADLSKIKWDFVYIDEGHRLKNFDSKLFRTLRSHFDSTTRFLITGTPLQNNLKELWSLLNFLLPNIFTFWEQFESWFDFSELQDEEGTEEFLEDKAKQDLIKKMHLILQPLLLRRIKADVEHLLPKKREYILYAPMTKDQTDLYNAINDRTIDTRQFLENKVVERLTSATNTPFTSRKGSPTSTTKAEESDDEDDIPLSKLAINRGRGRPQKQASAQNAPKNVFQQMMERKKPTPTLKGAAGKKRKSEAALPTTTPKSIKSSRASTPSGSIRGRKRKPITYQEADASDEDALSDDEFEERLVAELDQKDDETESSDSSSEELRRAKTLELAKKEIAHKKLGNPLMQLRLACNSPHNFFNPWPPESGLPIDSTLITSSGKMLLLDRLLPHLFSQNHKVLIFSQFTTQLNLLEDYARELRHWPVCRIDGSVAQSDRQAQIREFNTNPEFKLFLLSTRAGGQGINLAAADTVILFDSDFNPQQDLQAQDRAHRIGQKNPVIIFRLATKGTVEEDLLLSADAKRRLEKLVIKKGGFKNLHQKIGEQEEGMSKDALKALLLKDGEVWRWKSGEGILSEADLATLCDRSEEAYGRAETGVGGGEGWKVVETKVGGLMIGIDRKGKGKN</t>
  </si>
  <si>
    <t>&gt;386_g</t>
  </si>
  <si>
    <t>MFKPVLDFQAGYTGVPSVTTLKKLASTLIILVDHCSNQNLAFLRLRNNHPFNEPEMAEVTPRRLDELNSLCELPCNSACATELEVPEALFNSWPYRSELATVEERGELAVDVNFMSYSTTNLQNGPFEFPTNEEIPNGFGAHSFSNDASLAELGAGIHPTISERSPKIQRERDGPSCTAAQQCEGKSTYIPTSNVASPILEPSYSNLQSHMDSDLPSLDIPPPESHHSRDDTTMVSPLEGQASPLSMTRYSTVSSLSSSPTLDTTMSSFDFGDTQSPHQFESTGSLFFDNGPQVIYTVPESKDFDSSIEELEAEFGICKDAKDLHTEAELDFEILELSDNATPNDDNSPSQSTEISTYQDTFTTPEIGSPFPPLPAWMPSPEISLKAGPRYQCKCGYEPQGKKVNKASNLKRHQKTCRYLIPTPYAGIYRKKPHRCSVCGNRFTRSDNLLEHRRRQKHLGNMELALKYASPELISGYNLISKFREREDSLGSLDAEKNAIEEGGANENF</t>
  </si>
  <si>
    <t>&gt;5900_g</t>
  </si>
  <si>
    <t>MSNPNPHNHNIMLPPIGNVGNVSSMPSMMAMANPSIQQQPAMQQQQTPIPTTFPQPRPPPPPLDTMRAYRACLNCRNRKSKCDLDVNQGRPPCRRCQRENKECILGESHRGGRRVRKKPKEEGEATKPAAPSTPSTSSSKEQPQYSPVSAQQPLPSAPIYHNEYGDRQDRYGWQQSTTAGSDSTNRSRDTQHNLLNSPLSNPQYRPRAQSTIGITSIDLQNPSDALEILAQVADRAEDGSYDERIHQVCYDHMQTLISAILSGSEAGVEAVEAFLILSQWVSHRPQSSIPVGRGEEDRVAWMYIGTALRLGYYLGIDRTSFRDGHSTEDPALFNRRRLCWAMCYMCDRQVSVRAGKGFWARGPGPLSGLRASDFPTLQPTNKDEDDFSQVFQANLELTQIFSNVHDILYSSKGHGWEEMLQGRYAKYLDDFRTSIRSWYEAWSPLRCSRYLKASLMLTYDYLRLYVNAFAYQATISRALTQARGSQHRPGAVPLLNATTPDARFIYEALDAAQSLLSNVVNYVEAETLRYMPSSYYLYIIYSAVFLYKARVTTTMTDEERMKVRNLVEGAVKRLQESGGEGGSGMGVRYARLLLLLWRKTPRKGGHGNGGGNGGYQPHGTHGDVLQRQSLDGLISDNPNQQNQDGSNNPNNGFDPYNSMNFQNQNQTQNQNQNRINTSSSQGTGTGAQQGFSWLDLPSAWNYATDSGHHESGSAGGSVGFESGGELGSPFEVGGHAGDGLLGDIGGFGLLSGMDGNGEIIF</t>
  </si>
  <si>
    <t>&gt;6233_g</t>
  </si>
  <si>
    <t>MLSPSRVIAILMVFLPLVATACAYPLGQITASGVDTLVRRGIVSPSSSELLHNTIGFGSVAILTFILRLVNRGWVLGKFHLEDYLMCISMCFYITLLVLINVSANYATNLYPPEQADAILSNPEDVQNRIFGSKLVIPLEQSMIFSTCRNLPQYEFALWCLFWYIWLGFVVIEVVYYGVFCRPFAQYWAMPVTNMQCATYHNYSIVQMVFNISSDAGLIVIPSCMVLGSMLPTGRKAILSGIFALAGFTILAAVLNKYYNFKSPLTTVYQLWYIRESSVAIIVGNLICTWQLLQKLFKLRSFDNKHATIKDEAEIPNFLANREDDNGINIGNGRNQAQKAYDHARRLMMGSLGSLSTMTTFGRSTATGKADGDKMRAKVLDKSSRGSSSVAGASGSGSGGVFTEQENISLTTFAQTRDGDDAGPALEYREANRIY</t>
  </si>
  <si>
    <t>&gt;326_g</t>
  </si>
  <si>
    <t>MSSLDVSTLFGVKGMVVVITGGGTGVGLMMAKALEENGAKVYIIGRRQEALDKAAQQAKYGNIIPIQGDVTKKEDLLRIVDMIIKLDGYINVLIANAGINGPALLDKPKNPTLAEYREFCLKPDTNDFTHTFEVNVTAVYFCVMTFLELLDAGNKKGNVQQKSQVIATSSAGGYSRDPIGGYAYSATKSGVIHMMKQFATVFVPFGIRSNVIVPGVYPSEMAEDFIGTGFQKGSFNPVERLGDIEDMAGATLFLLSRAGGYLSGSVLLTDGGRLSIIPSTY</t>
  </si>
  <si>
    <t>&gt;5593_g</t>
  </si>
  <si>
    <t>MLQPGSFRFTRQNSSSAREVKHERPTKERTAPRTPETSKQMPSRASEDASRPITPSSPVVIPLRNPHVAIYYEKPRAQGRKTRHDGRKQSPQADWRSRPGGSQDDIPPAVAALLALTAIPRQKTRSPRYRSGAGQRLTEDAMLRHMDVSEKDYPLNLARSPLDLLLSPPEDEDDMIGSENGHESLFSRRTMSSDSIPSLDDDSINDTSPSPHSILTPESGRSCRSKTAMRRPRIRSVSSTRESTLEDHPLLVPDINIEELDFRVFEVAQHKDGPKLDIEIDPPRRKSAFKSNLTASLKALRAAAKSFSTLTTPMITPDDFLTRSIISIDPRVPFTDERMPPRLEDTPTPALRRYLNPTTNAPIEAHVRSSLAQTTPTQCTASIQMQTYKISRSAKSTSPSVISRRTQPTSEESLADVAAGPVARQRDMRENSDFIRVAVMEMLMRKKGKLDDQKPGRARWALPPRKPPTKPYEISDNGVPVRWIAVTD</t>
  </si>
  <si>
    <t>&gt;7405_g</t>
  </si>
  <si>
    <t>MAGNEMDLLKQATQKMMARYEYRTAPFSWVESGTKSGEAKASQIIVYFDFQRHAIQDDDPNDKFDSFDTDTPRSGIATPQPDPSDKRLPGIMHSYFGQVGSGFSTNINPVAQKNPVLGSSFTFLPLVAEPMGAKLSSVTPDSKSETEDGSHGEQAETVPFLSNAQVEPAPVSESSRAGGLHPYPTPPVSQTPSLHKLKLSDPSSEEEEVSARSETTSSSAHHKSISESIPSSARRASLMNPLSSVVTASNVLAAHFSNPSGATALITPAHSRMNSEFHESPSYDRLKKLTDDTSRSKSIPATPTRALSNQTAKSDGSNTSDHANGQNGKSHVADASHAPKTSNSNSDGPPAPSLKGKLTVKIIAARGLRKSWDPYVVAVFQRNELVSKGPLPEESNESEDPAGIPIGGIPIMRSGSDSGRPMAIPMKSRQSSNTSLSDYRDFKMRGKKPTTNPKWDTEAVFDVVGSDSRVNITVYDRSSASEEFVGHVDLEARLSESDNSPLKGWFSLRGRNDSESGFPGEINVEVTFQRTEKKHYGPEDFQLLKLIGKGTFGQVFQVRKKDTKRIYAMKVLQKKVIVQKKEVAHTVGERNILVRTAMTDSPFIVGLKFSFQTPTDLYLVTDYMSGGELFWHLQKEGRFDEKRAKFYIAELILALQHLHMHDIVYRDLKPENILLDANGHIALCDFGLSKANLTKNATTNTFCGTTEYLAPEVLLDEAGYTKMVDFWSLGVLVFEMCCGWSPFYAEDTQQMYKNIAFGKVRFPRDTLTTEGRNFVKGLLNRNPKHRLGATDDAEELKRHPFFADIDWEALTKKLITPPFKPKLKSELDTSNFDPEFTNALNGAGSLNARAAALASGVATSTPLSPGMQANFKGFTFVDESTIEEHMQARGVKNDYDDMDEDEKREQDWEDPFDIPGKRRDDRMSGIVKTNTNEDSSMFNGGHFDM</t>
  </si>
  <si>
    <t>&gt;18964_g</t>
  </si>
  <si>
    <t>MAQSLRRPLCQVVGLTFAPVPRRCFSQIHPLRAPAPGGAPGRAHVSYGGARSKERSMKAMSKEVMTVPNDMGILEETFIPPTGSNAPSLFRKPLHYLRLKYNQYFFAFRNEFSLQVMKFSSPSEKGIFSRRTLKIHRSAIKPTALALHKQMYTSFAEGNVPALRKVCNDGIFESFLGRLGQRPKNEIVKWELVDYNKRPRVITHRGARFPVEGAGVIQAVVRICSKQRLTRWRKERGGREVLVEGTGNEKDVVEYVVIQRTIERWKGEEWRIWGTTDENTLDDIDAWERKKLE</t>
  </si>
  <si>
    <t>&gt;665_g</t>
  </si>
  <si>
    <t>MATKERATESKKVWTTLITNTAYLSGLLTLDYSLKKNGSKYPLVALYTDAFPAKGHAALEARGIPKQRIEYLLPKAGKDYSADPRFYDCWSKLAPFSLVEYDRVVQLDSDMLVRRNMDELMELELDGPELAGKGKRVFAAGHACVCNPLKKLHYPKDWVPKNCAFTSQHSTPDIAQHTGPDPSVGPLGFMNGGLQVVNPSKGVYDLILAHLESDAVIDMDFADQSLLSELFVGRWVPLPYVYNALKTLRWEGVHNEIWKDDEVKNIHYILAPKPWDQMDKDGNNIGTDPTHAWWVQANQERLALEKEQGIPIDGF</t>
  </si>
  <si>
    <t>&gt;295_g</t>
  </si>
  <si>
    <t>MGSQQPPQFPAPNITVNNLSYTFANHALGLHNVTLALPPHSRTLLIGANGAGKTTLLRLLSGKRLAPSNTISISGLDPFKDGLEGVTYLGLEWVLNPIVRTDIGVRELLSSVGGDFYKDREEELVKVLDVDLDWRMHAVSDGERRRVQLCMGLIRPWRVLLLDEITVDLDLLSRSNFLRFLKKETQERECTIVYATHILDNLAMWPTHLVHMSLGRVKEWGPVEQFHFEGNGKTGNSKLGELVLEWLGDDLKERGPRNKGTTSEGTAYLHAGVGGYGAEKKV</t>
  </si>
  <si>
    <t>&gt;1850_g</t>
  </si>
  <si>
    <t>MSKLFFSMALPHELPEGKLPKPQFSFFCNNTTCVSLKGLDVKGARIVNGNMKGGFKNRWEYSATTQKGVTRLALVMNTSAILPPLSWGLPSSISAKPEPKEKSRSRSSRGSRNHSRDDSRESRENKRRDLYRRAPSYTIEEEPSDYYDQRERPRRRLEDDRHYRDNSPPRILPGEYRARESSPQIIFPGEYLAREEGGKVKYIDDREWVDDEDLIDYREEKAKGMYADEEDRGGRRERGGREGEGGRERDRDKERDRDREYEPTRRGKTRKEKKKRSDNTAFGDFAE</t>
  </si>
  <si>
    <t>&gt;4248_g</t>
  </si>
  <si>
    <t>MFAYRTDKIKSQARKEAWYGESTGFNPFRKNLRGPAKVGSMRGSQSWAPGGPPDLEGGILEEESTMGPKRHTNLTEPVIGSSSFNPNEAPRSSKEGEVEMTSGKGVAQRSEDSQVTAVPTRSSKPPSLEVRARRNFVNKFFKHEKDDGDDNVGEGAAQEKKAPWYKGKPLKHEPFTLRNQLQATIFNSWVNLLLIAAPVGIALNYAKVNGTVIFVVNFIAIIPLAGMLSFATEEISLHVGESLGGLLNASFGNAVEMIVAIIALAKGEVVVVQTSLIGSILSNLLLVMGMCFFFGGLRRTEQFFNVTVAQTAASLLALAVGSVIIPTCFDKFSDTPQADVAALSRGTAIILLVVYLGYLFFQLKTHSAMFAEESQKVAMRPRKHALPEGAISKGLAKAGGIGISTGRPQYEQSQQPSQDQILKTTAFEDEDDEPEMPQLHIAVAWATLAGATAIIGLCAEFMVDGISAITASGAVSIEFVGLILLPIVGNAAEHATAVTVACKDKMDLAIGVAVGSSMQVSLFLIPLLVVIGWIMGNDDMTLSFDGFQVAVLFVAVLLVNYLIADGKSHWLEGMLLQCLYIIIAVCAWYYPAATTEV</t>
  </si>
  <si>
    <t>&gt;5597_g</t>
  </si>
  <si>
    <t>MSKITTKNLHYDDTLPPFLQRLRANNASDGRHEYTVARPKKARTAEDEAEDEPVYFNEESGETLTKSEWEAQEADEEKEKAEAVEGHDGTAAAAEGAAKDGIDKEKIAAIGGSRKRKVGKVVGGEEEDEKDARDSQKKMPKLQGKKLEKGKAAKKGKKIKLSFGDDE</t>
  </si>
  <si>
    <t>&gt;9352_g</t>
  </si>
  <si>
    <t>MDGEDLAAVPFDGSNWSVYKDSFAPPKTRRGLKAWDRAPVAAHAPRLQGHKIWKKVPRSDRSQDNKENDEVAQAELEKEGKGARKRMRALGEKQNISDAPWLSYDQDDEAGLKGGKPSPRKKARFSLAAGDADALLVPRKRTNTNHLITPRKPLRNKRLSSPTKVEESALIADEKGPLKLVALDVPAREGNATTEPGSPAKKLPRKRKSLRKSIRRLTQEFSSQGVAPSPLPNLIPGGPLSPKHTSPLKIAFMEEDSLDDFKFEPGTPTRSNSGQYAAQESLPGVTLDDEATKKISVKALDSILPSTPRRKSPRKNNKSPMKSNKKVTFGLIIETIKPVDDLTKASRPTRDVVTGIDDEAEAAEKQLENELLASSPVKPSLGTPETTETASTFALSLSATASCDGISVPSDDSLSVTPNEVSVGNNSPQVDIFREASENILGGTGHDHVGATLERDPTTSENADLSRPTNPLSIPIDFTPRSISKVHSPKMIEIGWGARLDPSSPTKTSRTPKRTRQTPKRTESRRSSRTTRSSMTGNENHEAPHFKASHIPVPEKSNQATLSPGSGDHDDNSIQISGIRSHASPESVETTRLRSVQEMTDNSPTGGSRTVVSPGIFNKSAVAHYKQLLLPVEQRRVSDSLIPIVSESVEFEESTDEFDSRDEDLPESKPEDLHEPTMEPVDIFNSQESAISPEASVTHPAIFSSIAGQPGGWIIESSLPSHDVQPEAESDVEQQDDPATSGSDIEELEALEPISIPITTSQTEASENTPDNSSDEIVTVNQKEPSTTSTSIVTEEVSTTVYNHEDDTDMLRNFLDRVKANKAAKIGSSIPKRKRSLPHSPIRLPLGAVDSNSSPPTSPKTKEEDADVEEKLLVESPPKRRKHHHPSSDDDTTEEPKSVRRSGRTRLPVKSAIPAPSFIPIRRQGQDGDNTITIRRSEEKELAAITKVNTRKNKGTSLFPLDYLAMQAEVKADPAARQKALKEVFDEKVHSKKKGGKKGKSVVWAEKLVEFQTEEGKKEGGVVEKETVVPKGKGRGKAKHKAVEEKEGSGMVVKLKFNGSAGEDKDAAAPATGKVKHKALPVAGEQKKTSVRVNTRSHKVALGMAGNGTPAPKKKGRSHAHA</t>
  </si>
  <si>
    <t>&gt;18971_g</t>
  </si>
  <si>
    <t>MDASSNPHSRPPSRQLSVNRGQLAAFEDIKNTPKHTLNRFATIPRPITPRRRPSSVGPPSTHRSTQRTPTGQERTPGAIRGGSARRTITVTPHGRAAQRELDLRRAGLTPGKDRRRSGRQQRETPRDILRLLSRRLAPKSQPVVPTPERPNGPTVKRIVPDEEDDMDDTVPERPRLSLPFSEEDEEEDDSLLLPPQSTGLEDDNFTLQSVELGRRAVSERPPGRYSRGSFGSIRMSDAFADLNDQSGAFDSSYLTGDAFGNIQDAMDSPGDGLQEENTGTLGRISLTPGRNNDIRPDTIGGDDTETTFVLTVPPRAESEDPRDTPENHRLSDVSRISEVPDMQSDGEADPQENEEIADLDSEPENVNDMSLGAVDEGQASNSADRKLSDASLLDITLRDADFPIEKSKQGKNKKIKVSKHGIQYPSLPAGVVKKLATTFARTSGNSKAKLNKETLYAIMQASDWFFEQVSDDLGAYAQHAGRKTIDESDIVTLMARQRQINATTTPFSLAQRYLPRELLQDLRMVPPSKLKRGRQLDRVEEDDAEDG</t>
  </si>
  <si>
    <t>&gt;1128_g</t>
  </si>
  <si>
    <t>MQSGISASQELQAAFQTLVSTESQRGLLCTITKESLTPLTTLSPATSSFQNDLSLLQPHLQDKVALYVILRRYPLSETAPFVAITYVPDAAPVRQKMLFASTRLTLVRELGIERFRETIFVTTKEELTKEGFEKHDQHQKLDAPLTEEEISLGDVKRAEAEEGRGMSERKSHVSSGINMPITPEAVTALKGLADEGGNNLVQLKMNLVNETLELATSSRTPISSVSTTISQNEPRFSFYRYTHTHGGSTESPILFIYTCPSSSKIKERMVYAASSRSAVQMAETEAGLKIDKKIEASDPNDVTEESVQDDLHPKVQVKKAFERPKRPGRK</t>
  </si>
  <si>
    <t>&gt;836_g</t>
  </si>
  <si>
    <t>MESNNPIRKAAFDGASLEGKVALVTGSGRGIGKGIALELAARGASIVINYANSAKGALNTVAEIEALGSKAIAIKADVTKVAEIQRLFKEAIAHFGHLDIVMSNSGTEIFKPEEEITEEDFDKIFNLNTKAQFFVAQQAMIHLQPGGRIILMSSIAARITGIPNHALYAGSKCAIEGFTRSFSKDCGSKGITVNSIAPGGVKTDMYEQNGWHYVPGGKPPLLTETLDQRLANMCPLKRVAIPQDIARVVAFLASRDSEWINGQVLPLTGGSAT</t>
  </si>
  <si>
    <t>&gt;1954_g</t>
  </si>
  <si>
    <t>MKRLVSGLPNAKPTTPGILATKEPVNGRTPCYRRLSSKSRSQQQIRYMSTKGTRPRTAIFFPGQGVQKVGMLTPWLEAFPSTAHPILEEIDHLLGFKISKIIEQGPNSTLTATENAQPAIMASSILILRVLEKEFGFKPPERVDVTLGHSLGEFAALVAGGFVSFEDSLYLVRKRAEVMAECSRKACAEHGGEYGMVALVTAPGSLQPLIEEIHEFLGHNSAGSKSESSQDVPPIQQVMIANINSKNQIVLSGNIERIKTLLTHVRQFGGHDPMSVRLKSDSPFHSPMMKPAATAMRKLLEGKSRVKGKEDQDIVTFPGVMECVSNLSARPFESKEQLKDHWARQCVETVQWWESIKYLDQQQKVRRWIGIGPGNVGRNLVGKEVGMRGRDLVKGGGVWGISDPKEIEEVLKALDDTESSRDEE</t>
  </si>
  <si>
    <t>&gt;7951_g</t>
  </si>
  <si>
    <t>MAASIVAVPVHILRTLVRLGLALNDPKITAPLLFALLYCPDKLRANLPSNLSPILQSSALVNTLKVLLGLEAAKKVSHWLSQKGANNWMKDAKFVPEQELVLITGGSSGIGESMSKMFANEGCKVVVLDLKESSQKLPANIFFYQCDVTDSGKLAAVASQIRKEHGEPSVLINNAGTGTSRTILNGSENGIRKTFEVNILAHYWTVREFLPDMIKKDHGHIVAIASTASYIAQAQNVDYCCTKAGVVAFHEGLASELKSRYNAPNVRTTIVNPSWVRTPLIAPLLAQPGFKGQVLEIEAVSEVVVKQVLSGRGAQIVLPENLNYITTIRGWPIWMQVRVRNAIAQTFSFYKGPSNSFLKEQLE</t>
  </si>
  <si>
    <t>&gt;2363_g</t>
  </si>
  <si>
    <t>MEAGNSTSSTSNGEHPAANGIPEKQDDAVALPASDGPEYVTGLRLFLVMFTIFMSTLLAALELGIISTAIPGITDEFHKLDDVGWYGSATFLVAGSAAPIWGKLYKYLNVKYTYLVSVALYLVGSLVGATAPNSVAVIIGRALQGLGASGTLGGSVLVINYVAEPKRRPILIGTWMGVFMIATILGPLIGGALTSGLSWRWCFWINLPLGCPIVILLLLFLRVPKHIKPVSATWKEIILQLDLPGFTMLLVSLICLTLALQWGGQTKAWSAGSIITTLILFVFFTISFFIIEWLQGMRAMVPLQLLKPRIVWANALYCYICNAADFQSIFYLPVYFQSIHGQSAITSGVNTLPFLALFALGAMASGALIGKTRLLQPYQLTGALFMTAGMALLYTLGVNSSRARYIGPQVLVGFGLGLGSQIPMTAVQGFSKPEDVAPSTGIMIMFQAISGSYFLTVAQSLFANRMLQTLRTTAPNIDATMVLNTGASEILNVFKGSDLAAVLNAYMVGLKAAFASALACSALAVFLSLIIPFMKLPDHSSKKTENVATI</t>
  </si>
  <si>
    <t>&gt;7332_g</t>
  </si>
  <si>
    <t>MSKKAETSQVSQISNSAQESSAHNCQWSHTTYTGCAKRNPAHEDVIWEDRKPCFIHGTVNTLCCPSTPRLLRSTEKCPQCQECDKCKAVYLSSYKRKICLCTRLEGETASIALLKCRNHKGGDAMCEDEVLEANKAYVLRDGWYMECDRMDADNEGEEAGGAEFKEKSNATKDAQVPAPHGGRCQWVLTYYFGCVFESMGHQYVRWESKRRCYKHLIGDDNCFPATATHKIDREGRCFRCRRGGPPICLTIVTVGCIHSKETEKVNCNNADNHKAGDECYKPIKGYKDDCKACTEKEMRINEWRCGIEDSGE</t>
  </si>
  <si>
    <t>&gt;1145_g</t>
  </si>
  <si>
    <t>MAYDQRGERDYVVQDAGRGRDGVPEGVFIRGRGKRPVTDYGSTMVHWMRNRQPRFKGGYQGEMERPSASYIVDMLPPLARVNNPADSIPAKHLHTSLNKNKHPVNVVRWTPEGRRLLTGSSSGEFTLWNGTGFNFETIMQAHDVAIRALSYSHSDDWLLSADHDGLIKYWQPNFNNVKVIQGHTDAIRDLAFSPTDSKFVTASDDQSLKIFDFAEGREENILTGHSWDVKTVDWHPTKGLLVSGSKDHQVKLWDPRTGRCLTTLRTHKNTITHTLFERVKGLCLATSARDQTARVFDLRWMRDVCLLKGHEKEISTLTWHPIHSSLLSTGGGDGTIYHYLLDEPNTPPGTVNHPAPFDTPNPSSANDHSIYPAHKVGHAHEFPVWSLDWHPLGHILASGSNDRSTKFWTRARPGDTDILNDRYHIGEAEAEARGTWDRRGGRRQRQEEEEQEMEDEMDGLVDQKLPPKSAAFPGIPGLPLPQNGNLTLIPGMGNAPPPVQFGNNPPLPGMDPSNPPDFAKLAEMMQKAGLPPPPPLGVGGIPPPLPGMLPPGLLPPGFATGYPPPPPGMGGPPPPFGIPGMGQNEREGSEHASNTSAGGGSIRRRGPLPSQEESLQMEQRKGKYTRAR</t>
  </si>
  <si>
    <t>&gt;3062_g</t>
  </si>
  <si>
    <t>MTAPLRKLLITGGTGKQGGAVITALLSSSSPFEILALTRNPTSSSAQRLAQKPHVTIVEGDSTNPLPVFEAHKPIYGVFCMTMMGKEGDEEKQGKALIDASIKNGVEHFVFTSVDRGGPGSSEQNPTVIPHFASKHRIEEYLKEKSEDGKKMSYTILRPTAFMDNVTNDFMGKGFASMWKGVGDKPLQLVSVRDIGLVAAKAFSDPSYKGRAISLAGDELNFEQGKRVFKETVGYDMPETYGFVGAGIKLMSKEMSMMFNWFKTDGFRIDIPALRKEVPELQDFGTWLKESSQFAKE</t>
  </si>
  <si>
    <t>&gt;2344_g</t>
  </si>
  <si>
    <t>MASHQALLQSRRFIITLLCGIVLVLFYYMWLPFNPHSKSLSSGTLGQPNNIIKDKVAAIIENRDLDQILPLILHFSTVLGRDWPIFLFTSKTIIPDSAPFKRLIDEHQLNVRFLPPDLDFTNRLDVSGFLTRAWLWEQLAPAKHVLIFQADSILCSNSPLRVDDFLKYDFIGAPIHENYGEGYNGGLSLRNRSMMLDIIQRDNWRDQYDNAEDKHQQSTEFEDQWFYAKIKELPSRGEPAASLPSKEVAMTFSVETIWYDTPLGYHQVARWQADKMKEVEKWCPENRLATSQLF</t>
  </si>
  <si>
    <t>&gt;2259_g</t>
  </si>
  <si>
    <t>MTPSPETSLSAKPEDNKPSQTPSQQQDVESNELIQNNENVYPADTLSTPRQILFVGTLCTAMFTSQVGLGNTLTTVGVIRESFGIANSGQLSWLIAGYSLTIGTFILLGGRLGDEFGNKRIFVIGMCWYSLWSLVAGISVYSSHVLFIFARVFQGMGPALTLPNGLAILGQSYSPGPRKNMSFAWFGGSAPFGAIAGFLFGGLFALAWWPWIYWSQAIALAGVAAFAAWTIPPLTVQQKQSRSMHEKLEDLDIPGGFTGVTALVLFNFAWNQAVVVGWQQPYVYVCLILGVVFGAAFFCIEVYWAKSPILPLAAFNLDIAFVFACTATGWACFGIWVFYIGQVALNIGGNTPLQMAAWFVPIIPSGLISALAVGKLLGKVPAAWIMVVGQVAYLVGSILAATRPPMSNYWTYYFFSVLIITVGMDTSFPAATIIFSNAVPQQYQGMGASIVMTVVNYSISLGLGFAGTIETNINNGGLTRSDKLLGYRGALWFSVGLAGLGLVLSLVFVAKGHWKRKL</t>
  </si>
  <si>
    <t>&gt;10012_g</t>
  </si>
  <si>
    <t>MVRNSSSPLRTFQLRHGDEGKLAHDLNIRISQMDGGVRAVICRHMMEVLAVDLLNPTPAAEARKHKLKNLVPAPRSFFMDVKCPGCFTITTVFSHAQTVVICAGCSTVLCQPTGGKARLTEGCSFRRK</t>
  </si>
  <si>
    <t>&gt;10271_g</t>
  </si>
  <si>
    <t>MASGTLSSLGWIGTAKDDIETACITPQFEKQISLSNLNATQNCTATARFLSNLGWITGPHIYTSTSSNNTLWLEFLNASLPLESQNLTDLELLVYRNYFLASENSGSITEFLEAADLVCQFYICEVQGYTGNPDIAGIGVIVSYTVEAALVTIYFAAICLENSGGSKLPKRFTNALHKASDELSDGALFFSLSISTAGWVSFVSGTSYYENLVFTSANVLALSALFAFLGMYTKEGGEKRGQWIPSLVILAILVESAIQYIVYLSQSNTKYADYVCLHPKLRADSYNPTLFEALFFVLLGLSVIAAVVGVLWLIHKETHDDALQKGNRHKINSIITYTRFFVQTVAITVMWIELVYLWKIRHIMSGIAGSTWSEGAWGFGQILALFIWFPPVIDILGNLILPPCMLSNEEVKCKCGAPGHTCGCVPTIIKGSERESEKGKEDEKNAPINKSAVPSAMST</t>
  </si>
  <si>
    <t>&gt;461_g</t>
  </si>
  <si>
    <t>MRKFSCAPRNEEAIVCTSKRTGSSTGFRAQNLETCFWQYQNHDVSSQQNFAKTTVVIASSRSSSKKHFSKPIEYKEEASNVTNPEKLDAAENWHRAIEQYSSLSLTKQTDRLPALSGLTIRSSPVLGEYLAGLWKHSLVSDLLWRINKLEHSIVRSTEYIAPSWSWASVAGPVSFWPESDTRLVGGTPGQSPWDVVRSQLIKRANDSRFVGTVEASRLNPYGKVSSGTLYVPGYIHPARLRYVSTRVGAWGDTTSLIEPVPLKYELEIIFDETYPAIPLVEIPFFADYVLQAKGCFCIPDNDQLHMLLIHPYMCLVLKCLDNRLNAFRRIGIIRQPEAFVSQYGFNWIKNSVESDIQIL</t>
  </si>
  <si>
    <t>&gt;18985_g</t>
  </si>
  <si>
    <t>MSLNIDIVWQRLNSPDADVKSKIEAAIQLRDSLEHYVNPQFYPAFLKRFVPLFLNCLRGPPVFRLRNCILEILHRLPTNPPEHFEPFAEEVVVLLMNLVRTDNEENASLCVKIIMDTMRHQTKSLADQVQPFLSLIQELFDQMESVVRDQLDSPNVPSTPGGSQTFQNSPRPGSPVASVSDLGADPQQQTRPLLKGMQSFKVLAECPIIVVSIFQVYRNTVTPNVKLFVPLIKNVLMLQAKPQEQAHAEAAAKGTIFTGVSPNIRNKAAFGEFITAQVKTMSFLAYLLRAYSQQLTDFLPTLPTIVVRLLKDCPREKSGARKELLVAIRHIINFNFRKIFLTKIDELLDERTLIGDGLTVYDTMRPLAYSMLADLIHHVRDALGPQQIRKTVEVYTKNLQDNYPGTSFQTMSAKLLLNMAECIAKMENKHDARHYLMMILNAIGDKFAAMNRQYPNAVKLSKQYALQSIDASADNYLYDKENPPDWDEIDIFTAMPIKTSNPRDRGADPVADNKFLFKNLMNGLKNTFYQLKACNVQTPMDLSNAPAHWQEVSYGFTAEEVQVIIKLFREGAYAFRYYEIEKPATETQYTSPVEFMANHYMVSSSREEKELLETFATVFHCIDPATFHEVFHEEIPRLYDMIFEHTALLHVPQFFLASEATSPSFAGMLLRFLMDRIDQVGTADVKKASILLRLFKLAFMAVTLFSNQNEQVLLPHVLDIVTKSIELSTTAEEPMNYFLLLRSLFRSIGGGKFEHLYKQILPLLEMLLDVLNNLLSAARKPADRDLYVELCLTVPARLSNLLPHLSYLMRPLVVALRAGSDLVGQDPIMAPVIDELMTALFDHLRPTPYSHFHAHTTMRILGKLGGRNRKFMTGAPPLTFQQFSDDVTSFDLKLIGSKKDRPFPAEIGIDLAIGKLMEIPKGAVAKQSDLYYKKQALHLIKTQLKLRLGADTLPDDFGRLVRLQAQDLLAKKTDFDLSSMDTVDERRSVAKKDSQDKMLKKLLKAVMFSVSLPEFTAEATALLMSVCKHLTFIEVGRALAEMKHKTQPFDVAAGEGTLFIDSRVLGDAIVECLSSDTLAVREGAQAAIQEVYDTTVTIFGSEGEVHKLGFFTYLSSLFCHSCYEEEWFTKAGGSLGINFMITKINLGDAWIFDRQIEYMRSLMYVIKDMPQDLPAKTRRGAQDTLELLLHQCTKNASKDDLKLPPLPPQTPGHPQQQIRPSKLYQLCNLLNTELCHMNRHVREASKRALEIISKALGLEIWELLEPSKDRCLQPIFNKPLRALPFSVQIGFIDAVTYYMGLKSDFVTFDEHLNRLLMESLALADAQDENLAGKPTEYRTHESIINLRVSCIKMLTIAMGFDEFQKGAVNPTRTKIVSVFFKCLYSDSKQTIEAANDALKVVLMQQTKLPKDLLQNGLRPVLANLQDPRRLSTHGLDGLARLLQLLTTYFKVEIGARLLDHIKVLAEPTIIQRISFTLIEQNEQVKIIAAVFNIFHLLPPAAEHFKERLIETILDLEEKLRRTRYSPFRAPLYKYLNKYPQEVWLLLLGKIEEQKYGRFLAQVLEDPGSQHLRNVVVSNVESLIKSCGDMGGENKETRYAAIINAINIMHSICKFDNTEKAKDWMEKKENFTWFKLVGRNLESHLRSNTLHPTLRLAAEQAGEQLMFIFTKFLEHHPRDLDTLFSIIESVTAEEFKPTQALFDHIYHNIICSDSIDHWKTVVTRCLDIYAGKSATQKTKTFLLHNIVNPIIAMDVMRAHNHPSPARSPRLMDKSIIESIHSKVWKVGTGDLNDDLTQPGIDHTRMEVLQLTAMLVKYHHSILQDARKDIIKFGWTYIRLEDIINKHAAYVVIGYFIAHYETPAKIVQQVYFSLLKTNQNEGKALVTQALELVAPVLPRRFNATPGDRNPIWAAGPRKFLSEEGGNVQQMTSIFHFLVKHPDLFYESRDKFIVLIITSLRKIAMPPNPSSESKKLVLNLITLIWQWEQKRVEGKDASPVRAISESPNAKKRKLEALNETSSPSPSKPGPARPDYEIPEPSKQKMIKYLVEFIASLGERYPLPSVKMPEPAGGHAPLPPPPSAETCKKAVTLLYGLLQPNYWGESMVDLFPNVMETVLASERTVAALASEHSEKEKPEEKYKFLTNMVNTLQILRIIVNVKPDAWILQNMTQLQHILEKSLRSDNPEIQDCLHAADEKVDDGRKLKSLLQRILDAVPDDVPMEDADAEGEAEASTSEIITFLSTTANETLSANNYVSGINILWTLGQRKPSEMDQHITLVMKALQTKLAREHVGHYNAVASNQAGMILNLRPEDAAAQGIMKPYELEIQTDLMLKTIDIISMRMDVLGDNRRPFLSVLATLVEKSMSNPLCLKILDMVETWVFKSEGSWPTLKEKTAVLHKMLTFESRTDQTLLMKFLELVIRIYEDPKITRTELTVRMEHAFLIGTRCQDVDMRNRFMTIFDRSQTKTASARLSYVIISQNWDTLADSYWLAQASQLLLGSVDMNNSIQVNSEDFRVTPISALFETYSNDRRVPTQMVDNKYESLLLAQRRFLVELSDVKVRDVVEPLTQLQHTDPEVSHELWVRLFPLFWAATPKDERSDLERGMVALLTKDYHSRQVDKRPNVVQSLLEGAARAWPSCKIPPHVMKFEAKTYDAWYIALVQLEKAAIKPEIDSALVRESNLDALVELYSSLNEEDLFYGTWRRRCLYVETNAALSYEQNGMWDKAQGMYEQAQIKARTGALPFSQGEYMLWEDHWVICASKLQQWEILQEFAKHENYSDLLLEGAWKSIELWSNPDTFAQLDSLIKGVMDAPTPRRMFFQAFVSLLKLHNKTETTGDFSKVCDEAIQLSIRKWHQLPKRITNAHIPLLQNFQQLVELHDASVICQSLAQTTQANLDTKSSELKLLLGTWRDRLPNVWDDITAWQDLVTWRQHIFGLINTTYLNLLPGQGQNANGASFAYRGYHETAWIINRFAHVARKHQLPEVCISQLSRIYTLPNIEIQEAFLKLREQAKCHYQNPNELNSGLDVINNTNLNYFGPNQKAEFYTLKGMFLEKLGHKDEAAEAYGMALFFDIKLPKAWAEWGYYNDRLFKENPTTYTFAKNALSCYLEAAGLFKNAKSRKLLTRILWLLSLDDAEGTLGAQFDDYKGDTPVWYWITFIPQLLTGLNHKEAPKAHAILAKIAKMYPQALYFQLRTNREDMLSMKKTAEEKKRREIARLQQSTPKTNGSPSLPRQETPSSARPGSGPTANSEGPKIKTEAETNGNNDHAANGANGQSQVPKTVPSWEHTEQIMATLKTAFPLLALSMESMVDQIQKHFKCPPDEDAYRLITALLNDALAYVGRAPGSYAQDVKLPAATEANITRFAETILPSHIRTSFEEDFVRKKPTMFEYIQKLRKWRDKFEAKLDRRKAFANLENYSSHLSEFRFQKFDEVEVPGQYLQHKDKNQDFVRIERFLPTVDLVRGIGVCHRRLKIRGHDGSVHPFAIQHPAARHCRREERILQLFRHFNGTLSKRKESRRRNLNFHLPLMIPLAPHIRMVQDDPTYISLQGIYEDHCRKSGMSKDEPLLFTMDKMRALHETKRSVEQTLSAKLETFTAITQKWVQKDIAYNYFQAVYPAFADFWLFRRQFSYQFAALTFMTYVLHMHARTPNKLNIARGTGNIWGSELMSCMAAGKAFFHNPEPVPFRLTPNLQTLMGPLATEGIYACAIMAIARCLIEPEYELEQQLSLFVRDEMIHWFTQSHRSQTVTEQQLRETVQANSEIIVKRTLSLAKSPEGNAALPAGQTVIDLIAKAVAPANLAGCEPLFMPYL</t>
  </si>
  <si>
    <t>&gt;4160_g</t>
  </si>
  <si>
    <t>MAPLLSSWALHHQYGEPHTLIRVTNLQTVLPLGSDAWGRTSKPQPVLISCSLSLTHPFSSASSTDTVTESTVHYGTLSKAILEACEEFKEICVGCEGELIQVPMYGKALVSFVCWWLTGEDIMPKLSIDRGCGSSEREKRPVLKGVGVKTLEVQIRLPKASLLGDGVCFKGTFGFEEGLKGVERVEGVSVYSMTLRLCDLRVPTIIGVNTNERLAKQVVVCNLEIDKWDKMVDCYCELEEIVVKTIEESSFQTLEALASHIGERIITYFLIPDYIRRQVEQIDPQLNYQRIRICLEKPTAVIFADAPAVEMLLNSNPRKSEIAARLWGETEKAKAKKPPFPLQGRLDEWIEKNEAFVKK</t>
  </si>
  <si>
    <t>&gt;5503_g</t>
  </si>
  <si>
    <t>MPPKSSTKSPKAKKSKLPGEPLLTKENFEKELKALAAKAQEETWGKWATEQASVLVGAAVLLGIAAVYSNVSELTLSPVYGGIPSSRWHPKGVMTACFLGWSSNLSIRRHLPVNPKKLLPLIAAYIPMMQFFLFKLSGFFGAKYGPIITESLTFLPLLLLSVSCTATVLDNLDISPGRFQWLTDAMPGISSFSFFKAAEYMSQGAISRTIGNSFFQTRLGLQIWLSALYMVIAPSKLLIYAIPAILHTAVFNTHVSSQYSISSLNSSLVETGWSLLERHESLTGYISIIESAENGFRVMRCDHSLLGGQWLAEKSRNHLAEPIYGVFVMLEAVRLVEVEQSVKDSEAKALVVGLGIGTTPAALMAHGIETTIVEIDPIVYKYALKYFALPPSHKVVIKDAVSYAAELAQTEEKYDYVVHDVFTGGAEPVDLFTLEFLQDLNSILKPGGVIAINYAGDLLLPSARIIIQTIRSVFPTCRIFREGAPPSASTIAEEKRDFTNMVIFCTNAAAEVRFRDPSEVDFLGSGARRMYLLPKYEVDYEAFREVEGDGGVLSRNNTQRFRGWQEQSALGHWEIMRTVLPKEIWEDW</t>
  </si>
  <si>
    <t>&gt;1387_g</t>
  </si>
  <si>
    <t>MSQNRPAAFSSLRMGEVIREKVQDGVTGETRDMQYTQCKIVGNGSFGVVFQTKLSPSGEDAAIKRVLQDKRFKNRELQIMRIVRHPNIVELKAFYYSNGERKDEVYLNLVQEYVPETVYRASRYFNKMKTTMPILEVKLYIYQLFRALAYIHSQGICHRDIKPQNLLLDPGTGVLKLCDFGSAKILVENEPNVSYICSRYYRAPELIFGATNYTTKIDVWSTGCVMAELMLGQPLFPGESGIDQLVEIIKVLGTPTRDQIRTMNPNYMEHKFPQIKPHPFSKVFRKADGNAIDLISRLLEYTPTERLSAVDAMVHPFFDELRDPGTRFPDSRHANGTVKDLPTLFDFSRHELSICPQLNHRLVPPHVRASLAARGLDIDKFTPMSKEDMMARLD</t>
  </si>
  <si>
    <t>&gt;6049_g</t>
  </si>
  <si>
    <t>MFSSISKVAAVALGLLTVGQAAPAASTEVSLLSKRSFSCSSLVTGLNLADCQHMSNIGMHSQGINPTSNNGIMWIGSGGANLFSFYNNAGVDVALVMWYCPPSTYTCSFVNAYQAEITISIAAGATEVISVANGISGAFAGLYNDITILSSYGQVYNTWGEFTTGGDYATFDVSREVNMGGNSLTMSSSTCTSNMSKCVWECNTGNSCETGYSLINCAAGSQTSANPGGGCMGISNGGNVAITFAN</t>
  </si>
  <si>
    <t>&gt;4551_g</t>
  </si>
  <si>
    <t>MSESPVRHSRRAAASRRKVVVDSDDEEDGEVHTKVEEESEEDFTPAPPKRSPRKAPASRRKTANPIPNTPRTGTRSKKSMTKENIEPSEIFNPEESRLPSPESPSKKSSPRKRKTAPVRASRASATPAPELPPLLPTPQPSQSPEPSELQTTVLADITETINERPGTSGSQSSVVKPINAMDTILERPMDIVLKSRSMAAPVVEDTGPKPRIVITYLILTNFKSYAGRQEVGPFHASFSSVVGPNGSGKSNVIDSLLFVFGFRASKMRQGKISALIHNSAAHPDLDFCEVAVHFQEVMDQPNGPPAVIPDSDLVISRRAFKNNSSKYYLNGKESNFTVVTTLLRDRGVDLDHKRFLILQGEVESIAQMKPKAANEHDDGLLEYLEDIIGTSKYKTPIEESAAEVETLNEVCVEKSGRVQHVEKEKNGLEDKKNLALAYIRDENELTMKECALYQLYVEECGDNLAVTEEAIGQMQAQLDTELEKHQGNEDGIKQLDKQYKKGQKEYEALDKETQAILKEVAKFDQEHVKFEEKRKFLSGKQKKLEKTILNSESAAVQAQETIESCAEEIEKSASEIAAMEKRMKAEERELANIRENLKGKTQAFSDQIAAKQKSLEPWNEKINQKQSAIAVAESELAILHEKANAGAVALEEMQAKLTSIEEGRETKLAELEHCKKERARLEKEAAKVESELNQLSKKEPELRSKLSGARQKADEARASLSNTQTQGNVLTGLMRLKESGRIDGFHGRLGNLGTIDKKYDVAISTACGALDNFVTDTVEGGQQCIEYLRKTNLGRGNFMCLDKLGNRDLSPIDTPENVPRLFDLIKSKEDKFRPAFYHSLQNTLVANDLAQANRIAYGARRWRVVTLDGQLIDKSGTMSGGGNTVKKGLMSSKLVADTTKEQVSSLEVDRDSLEQEFQKFQERQRDLEFSLRDLSEQIPRLDTKMQKIGLEVESSAKNLADTQRRIKELSKEHQPSHTDDNRVVSLGKEIAKLNKEIEKLHGETASVEDEIKALQDKIMEVGGEKLRAQKSKVDALKEEITNVSEAVSTAEVTKAKAEKQKAKHLKDHAKATKELETAVSDLEALELDIQNQSSNAEGYQAKIEEAQEAFKAKKKDLNALKAELDEKTAALNETRAVEIEMRNKLEENQKVLGENQKRLRYWHEKLSKLSLQNISDLGEEMDAQAELPSYTKDELKDMSKETLKSEIAALEEKTQNVSVELGVLAEYRRRVEEYTTRNADLQNAVGQRDGVKKRCDDLRRLRLEGFMEGFSTISLRLKEMYQMITMGGNAELELVDSLDPFSEGILFSVMPPKKSWKNISNLSGGEKTLSSLALVFALHHYKPTPLYVMDEIDAALDFRNVSIVASYIKERTKNAQFIVISLRNNMFELASRLVGVYKVNHMTKSVTIENKDYINGTA</t>
  </si>
  <si>
    <t>&gt;9826_g</t>
  </si>
  <si>
    <t>MQTSFLITLLSVSLALAVAVPPFDPAGAKNVGNGVGTQFIGGQCLSDADCASTCCASPTGICSGLGTATASGKTGCGFTSTSA</t>
  </si>
  <si>
    <t>&gt;9573_g</t>
  </si>
  <si>
    <t>MAQLDTLDIIVLAVLLAGTVAYFTKGTYWGVAKDPYATSYANVNGNRAGRTRNIIEKMDESNKNCVVFYGSQTGTAEDYASRLAKEGKSRFGLETMVADLEDYDFENLDTFPEDKIAMFVLATYGEGEPTDNAVEFYDFIMGEDVAFSNGEEPALKNLNFVAFGLGNNTYEHYNSMVRNVTKALEKLGAYRIGAAGEGDDGAGTMEEDFLAWKEPMWTALAEKMGLEEREAVYEPTFAITEREGLTKDSPEVYLGEPNKMHLEGRARGPFNAHNPYIAPIAESREVFTVHDRHCLHMEIDISGSNLSYQTGDHIAIWPTNAGKEVDRFLRVTGLLSKRDAVVSVKATDPTAKVPFPTPTTYDAIVRYHMEICAPVSRQFVATLAPFAPTEEAKAEMSKLGSDKDYFSQKISGSYLNIAQVLDDVSKEPWADIPFSAFIEGLTKVQPRYYSISSSSLVQKQKISVTAVVESTKILGRVDALNGVTTNYLLALKQKQNNDPNPDPQSLTYNLTGPRNKYDGAHVPVHVRHSNFKLPSDPSRPIIMVGPGTGVAPFRGFVQERAAQAKAGENVGRTILFFGCRKPNEDFLYSEEWEQYKKDLGDKFTLITAFSREGPKKVYVQHRLQEHAKEVNELLLQKAHFYVCGDAANMAREVNTVLGKIMAEQRGIPESKAEEIVKSMRSANEYQEDVWS</t>
  </si>
  <si>
    <t>&gt;6580_g</t>
  </si>
  <si>
    <t>MAQTHLAPEDIKAIDSMRHRIAQLRSSVATLRATIVPGNVPGAPLPPWESLETTLRIISKQIQTISIQLADKSSLLNRAVAYPATNFPGRTQEGLLGTLLRKKLEPFVETAVDEGRSIQSGRTAANDKEEEELWEWAQQGVADRCIKYINKEFGQSYTIEEQESGIENVNTGLKRNLSEDESDEDEDEDDDEDEDEDEDEAEGGAGTKKQSIPKPEVRKDPNAKTLEAIARFANTGLSQLVV</t>
  </si>
  <si>
    <t>&gt;18994_g</t>
  </si>
  <si>
    <t>MRPHLRPAPTDSTDSALHPASAAEKGMLRAEKQCHCRRNPMQPAHAFIANPESVIRWEPGLVGPGLGDATSPEIFPMACTRRFTGSATKESSETIIPDGIGLQYISYRMERLTHRPPSSGNPRETDDSLLPYQQVLSDWRYPMSVIATDHHHTPCLSIQDATTATTAPTAPTAPTATTYYSLRYQSPSYPSLLTRQREVPSNNIPPDRRRCLAHDWLRESRRTRSASERGCSGGAWYWTPTLQSLLLWEILASTTLHVFPPPRPFSRTQTPFIVLEREDIALPQ</t>
  </si>
  <si>
    <t>&gt;308_g</t>
  </si>
  <si>
    <t>MCSSSQAALAILAATAVEASTLADACTVTNIQAALPANGTTQGINLILSSVTANAIYNATSQTSSTALTYCNVTVQYEHTGHNIVIVWYNFPSPDDFKNRFYIGGGGGFTISTTPTGGLMYGAVSGSSDAGYDGYTHSYDEVVLYGNGSINCDATYMVITPVFYGLSNDTKIYTYFKGCSDGGREAMSQVQRYGSHHDGVVAGAPAFRFAQQQTNHLFPVVAEAKQTMDYYPCPCETSQIVSSVIDACDSLDGRTDGVVARTDLCMLNFNLTSIIGTSYSCAAENNTSLGFGFSSKNKRAQTSGSTSSYQPAQNGTISADAVALAQRLYSGLFNTAGERVYLPWQTASAFEDATTSYDSTTGE</t>
  </si>
  <si>
    <t>&gt;5515_g</t>
  </si>
  <si>
    <t>MSQVGIVKSPYRVEPYGQWTSGAASQRECALADTSLQLVTSGGIIQTSNTADFRSLCSPSSASMTNSPFSYVPGAQVENLATTSILETNKNISGGQRASQGAIPAGIVCGNCAGKRGREGRLEVTYSGRGHTVKDCTRSVDNDGFINACPFCNKGDHNPNTCKSGHTRSNAYYLLVQCRHGKPPIRCNWDLKALDPAKWDVEKFRPQNPRFAKGQKEKYGDQALFTVSMAPLWTNGGKWVYNGFYGSILDNKATKQWRGLPSYENAHMASKQQPQPAKEPSNQDTNPPASTKKLGARIPGSLAEASAQVKNAGENQLPTSLGRQPSLPASNWGQGLTRKARKRSLRREQGDSTLVINQTSSQQVDEPNVRNSAILITAYPTQQRSSVESNQTSNQQAEHSRLTNLKFLEYPQMDETPSINHKLASPSISSGVTLIQPRSSVGNSRTSTQQIDYRPPTAEKPANGIRQILLNPQPSSISNISTQASRKEQGNEKSALNTQDAEQQQIRSPKSNDRNSQGKQGASSDYSLPTLHSPSPNLRERMELEQEVEELEKMIKLREKRNELRRRLRALDEEEAKVLSISDPMPVPISERGKRLRDLEYQEFQELSRFTVQAVGERDNIRGLSIGHETSPKRESVLSPTAGLARVKGQVGVENIRELGIVPTCSLPLVKPIPFAKPTDGLLQRAGREPGYRAPLAPINLLNTMSRRNIHDDRSRDDSRGLGNSSDCSFKPLARPLPQDRLEKWNGYHDRRKDSFEPRLEPQRDRSRSPRRYKDQPRSPPHHRDRSYSPRPYRERSWSRSRDNQRDYHSPPPRVPSGRNAVTVRAASQYNPNSLAEKYKLDSIKNREAQARAYKAAQSEARERQGDSWKRPEGSLHPGSPRASHVKKSLVAGDSAVKGADGEVRNVIALKGIAARVEDRVVAGQGAGLHIRGSAAAVTQPVGGREGQGGGCGSSVTMELASSGRRI</t>
  </si>
  <si>
    <t>&gt;10536_g</t>
  </si>
  <si>
    <t>MASTTASTPQPPYPIHDSVKAKLDPVYAEFYNTHLINSIPVHYQPVSASRTSGILIQGGGPKLPVGSTQDFRIQRQETSGPDVSVRVFTPASQKPEKGWPVMMYYHGGGWVLGNIETENTVSTNLCARADCVVVSVDYRLGPEDPYPAAVHDAWEALIWLHTTCPFISTINLSKLAIGGSSAGGNLAAIMCHKALSSSSPKMNFLAQLLIVPVTDNTASPEINKSWKENEFTPALPAEKMMWFRRHYLPDPKTWGEPEASPLSYQDGWEKQPKALVVVGELDVLRSEGEAYAEKLRGAGVEVDLKIMKGMPHPFLAMDAALQQGRDAITFMVETLKKAFA</t>
  </si>
  <si>
    <t>&gt;2156_g</t>
  </si>
  <si>
    <t>MKCSIVLFCLSAATTVYAHSPPSICMLLSPTITLTAGQSISAIVENDQGRPCQATLAFASDEFLPMIFNLQPAACLGYQLAEISIPTNVPNGNVSVLWECAGSNTPTCMIAAIEGGSEDSDVLIDQYNGTMKCLAPSAASSTLSTFTKTTGSTSGATPHSTPESTPETTPDSTPENTPGLAPETATGGTTISMPGSAAMNISISSAIISPTATLTLLSAQSVVDIQFTTLKVAAATTSKCPCA</t>
  </si>
  <si>
    <t>&gt;6967_g</t>
  </si>
  <si>
    <t>MEEQQPTSQQFPAPPPFWQSFTPDNIERISSMRETLYPTNNLDPATALPPRLLDLPAELRCLQPPEQPADGKYRCFGALYDIQDPLPSLQEMGVQQLYTPPASPSGKHADHSFTLKRIMKSLLLNYLELIGIMAINPFEGLEKIQDLRILFVNFHHLLNEYRPHQARESLIVMMQDQLEKIRAETKASRDITTKVKGVLGALAQAKLADEEVVTEKTEVEAVEEGKYMWDALDKEFLA</t>
  </si>
  <si>
    <t>&gt;6649_g</t>
  </si>
  <si>
    <t>MASSKEIQHSSRPISQNRLSMSTHSGSLPKSHSRNHSHSVSSGSLIPNHRVTRRKSVSSNTASNVAAMVAAVREAGEGSLGIPISHRRNTMSKSSSARSAALGSLPSPPASLPGGHRIRLTSTGKLERNESAIEDEANEDIDEEDETEFKQSRMRRASEGQQLMKDGKKANGSDLKCDKCGKGYKHSSCLSKHLWEHTPEWSLTSKLLISKHQQVQLLEAASVLLAMNQDSTTPPDSAKDFQSDQDSASPAASASPEQNDGASSTDTTPPPQVDMLNAYSAGSYTGRHKRYSGQGFSRSYQSAPSANHVHGSSIPNGSLFGHYRHQSHERRPLSSGISCNQEDEGLAAAVELLSCSFGSTGTPKTVPRAAPVTLPADAPPVPHIPAQYLSQTIFPSSTLTHPLQTESYTRHQVHLDEDIKMEESEESVADDEDYDQRSRGRSDEDDDGVFGRMEE</t>
  </si>
  <si>
    <t>&gt;1001_g</t>
  </si>
  <si>
    <t>MRDGEERFSSILTHAQIAKAAKALNTPPVSTPPRSTTPPPAGEKRKSDRKATADGGRSARVTGSLGPDAVDPNALSKALLKEFDDGRQRDITPGGSPSRKRQRVYGDRFIPNREGQDLQASYSLLHDDGSPATPSKQKKRTPHGELHFQKTEEANRTFSTLLRSELFDNTIPQRTPPTLSPDLPSSSHSTTINDPTRSHTPPNHSNNTSIPTSMTPSTPHKNLFTYMSPRHHTNIPGHPTPSRTPQSRHGPNLNARAEIYSLSPVRLNSQNMLLTPRKQPRAVSKVPYKVLDAPDLADDFYLNLVDWGSSNVLGVGLGSCVYMWNSQTGRVNKLCELQDDTVTSVSWIQRGSHIAIGTGKGLVQIWDADRVRRLRTMTGHTARVGSLAWNDHILTSGSRDRLIYHRDVRAPDQWLRKLVGHKQEVCGLRWNCEDGQLASGGNDNKLMVWDKLNETPLWKFSDHTAAVKAIAWSPHQRGLLASGGGTADRRIIFHDTLRGTTINEIDTGSQVCNLAWSKNSNEIVSTHGYSQNQIVVWKYPSMTQVVSLTGHTYRVLYLAMSPDGRVVVTGAGDETLRFWNIFGRKPGQREEGDAGGGGKLGDWGVIR</t>
  </si>
  <si>
    <t>&gt;1251_g</t>
  </si>
  <si>
    <t>MPTTDAPKPIIALVLDTGPIIKNETSVSTLISQAQTLYTIPAVIDEIRDAVTRARVETTLLPFLKLRAPRPASVKVITDFARRTGDLEVLSRPDIHLMALAYELECEVNGGDWRLRSVPGQKGLNGKRPANGGDGKAQEQEGGESIQETKPPAIVEAPLPKKNAWGISTPAVPAVSIPVSDEGADVGKIENVLKDTHISVQPQPEVSHIKEPQSEELKPASDSANQISPQAANTNPDTASQSPPIEHVEESDSDDENLDGGGWITPKNLKKYQEKDNGTSATQEELRNMAVAIMTSDFAMQNVLLRMNLNLLTPSFQRVKKVKAWVLRCHACFHVTKDMTKQFCGRCGKPTLLRTSCSTNSDGSFKIFLKKNMQWNKRGDVFSIPKPVAGTSNGKLVAGGGKGGWGQSLILAEDQKEYIQAVAGNKRNKTKDLMDEDYLPSLISGDRGHAGGKPKVGGGRNVNSKKRR</t>
  </si>
  <si>
    <t>&gt;931_g</t>
  </si>
  <si>
    <t>MDSANYIPLGVRGNAPSDAPPEGQGKMIGGVFIEGKVVGDKIIGETREDRKRIAREIRQAATKEHKKFKQDAKKAAEAQAQKDAEEAAKKSTEELKDANKEKPSKKKRKRRDDEDPDVALEEKVRDDEEKKARRLKKTKVEVEDLVVSTVEEPRKEKKDKSKKRKADTEEEVNDTTKEPKKEKKHKSKKSKVEREEAEATPKAVIKEKSHKKKDKSNKPLGSSAEAPALTESNDDKLDRDIAPREATLKVENSNKAHGEKPNGFRQSADQWNPDALQGGDARKDKFLRLLGAGKNVSKDGENKDGRDKKHEKKGARKAEEIAKVENELERQFESGLKMKEAGGKRRGLGA</t>
  </si>
  <si>
    <t>&gt;6383_g</t>
  </si>
  <si>
    <t>MVSCSPYLNPLLLALSTSQAEQKVLRDEDGRGRGGPFDEGFRRLACETLGLWRVPGVAVGVVDGGGGFLWRYGFGISSFPDTLVTPSTLFYTGSTTKAFVASALSLLIDNSSSYSNIAWDTPISTLIPGDFVLPDAYATAHVTVEDALAHRTGMPRHDASYGGEGQTVRDLVRGLRWLDLTAEVRTKWQYCNMMYVVLSYVVETLTRVWLGDFLKERIWEPLEMHSTYFSTPAAIAGPEPLAQGYVYNETSSTYYPVPYMNLTTVSGAGSVISNVIDYTKWLRCLLTSSAPLSPSGHVSLKKPRILHDPMPEMPFTGTLAYSLGWNNGVYKGYEFWEHTGGMEAFAAEVIFFPSLGKGGYGVVGFGNTAVTGNYVEKALVFKLIDDKIGLAEKERYDWNKVNKIQYSSLRDKYENAKSTYYPQTPSPPLPHSLPLQNYTGTYFHPAYHNMTLVLQDGILHADRDATWKVVLDFEHVSGEYWIVRVDSSVAPGNWDTKTAFAAEFRVGSDGVAGELGLAIEPAMGSGGRVWFRRL</t>
  </si>
  <si>
    <t>&gt;5182_g</t>
  </si>
  <si>
    <t>MSHLSPAAIFSPSIARQQLAAAKDWNYIDSWLSSKFSGKTPPFERNPETLKALLALASLNESADEERELLSRVEAKTLSDLQAREEADHNAELLHSIEENLTREGQTALDAMAELSVQLNQPLPSASKLGSRILDLQTASFNLSQASDRISILERHLNTELSTINTLILDLQSEAYAPHPEAAKQTTDYQRRAKALAAKLPELKDRVASLSLDTRRGKEKEKITIQDVKEEENKFSAAMKVVRDLEQQVKSYHHLPQDTDLARLELEGLRVELQDLTRQRDAMFEGLVERESPKKTRG</t>
  </si>
  <si>
    <t>&gt;2134_g</t>
  </si>
  <si>
    <t>MKVIEAQSAVLTNYEVYTHLLEQRVRYRSFKERSKRPGNLETVVKELLLYFKEAPSPLGQKPFPYNEKTIRTLLERLRKYDFTKSEILMIMNLRPTKPENLNTIVEQMEDRFPGDELQTEIVEIITEVLGKADGEGERQAMTDNANEARNKHAGKVAESMEVDG</t>
  </si>
  <si>
    <t>&gt;33_g</t>
  </si>
  <si>
    <t>MFKRTGIWGAACLMLAQVTAAFNVDWSSQDSIKSAASTAAYGMMTYYHGNKTGGTPGLLDWPDYYWWEAGAMFGALIDYWHYTGDTSYNQVVTDGIMWQVGPHDDFMPPNQTFSMGNDDQAFWAITALMAAEYKFPDPPSGQPSWLGLAQAVFNEQVGRWSNETCNGGLYWQVYQSNAGYPLKNSISNGCFFQIAARLARYTGDDMYAQWATKTWDWMWRIGLVDANYNVYDNSEALVLNCTQIQHDQWTYNAATMLMGASTMYNYTNGDPVWETRVTGLLQTMIFDFFPNGTMKDICEENNACNYDQKSFKAYLSRWMTATTQMAPYTYANISAVLLSSAKAAAAQCTGSCGADPKCAIPDGEVCGLKWYLNGQWDGTNGVGQQMAVLETLIGTLIQPNDTTQVPLTNSTGGTSVSDPTAGVNTTNYGSVLLSPVSEKDKGGAWFITVFMALMAVFAVAFMLSEAWETGESTVNGKRKRASRHLEKSGPGVISGLVQWNSPRKGKEVEEVIAPLPTAEVITGDRSHRLSKRTSVGLKPQKSRLSNVIVAGEENVEGSGDASQGSSAATAHGAIDEEANKRKSIPIYRGGDLST</t>
  </si>
  <si>
    <t>&gt;19008_g</t>
  </si>
  <si>
    <t>MGFFSREWKATKQSSPPPLSSPATASKLNVRPRKNQIGTTVTQPIASSSTETGLPSAIQTTQTLWEKAYDDLKIKDYTLVDAYERILSRELKGGLSGADALYSGNQGELPDQAVDMSNNINQTSPQGRKDQMNLIIAQGIKLMDDRKIKYQIAGNEFVLQDQVDQAVRFVLSAKDFVGQAVQNCPQASLAWAGACLLLPIFTNPSTAEKANIDGIAYVTSKMRWYCTLEELLLPQNVKPSTYNLSFKKLREGFGSNLLALYGLLLEFQMKSACRYCRSRVGNLGRDMANFDDWKQMVLTIQDQETTIENEAQQINTERSLSELKGIYEKSEAVLGYFKSLLSLMQEQLTIAKEHRDVSVQHLEVSKRIEPREISHDEQKCLQVFSGTDYKWYKDRIESRIEGTCQWSATICYFFFKDQDQNNAKQALCALLHRLLSRKHALIQHARQAVSSCGENLPKLFSELWSILITAAADPEAGEIICVLDALDECEQSEMETLTGALAQYYSSISSRSSKLKFLLTSRPYDDIVTAFQGLVHDHPYIRIPGEDSSEIISTEVNAVIRKKVETLAKEKSLSPLLAECLEQLLLEVTHRTYLWVYLVFDFLKTHRFKKTRTGIQNAIKTLPHSVETAYEEILQRPSAVDKSKSRKILSMIIAANRPFTLMEMNIALEVSPSCKSAGNLDLEAESDFREAIRQFCGLFVSIHQNRVYLIHQMAREFLLDNLNSPEARPKEVNGIVARLQTAKEFSLQDEKITPTFPKAKRPWKHSISLKEGHRVLAESCVIYLSFDDFNTGFCLTDEDLETKLQTHSFYLYASRNWGYHVHLASTEVEPSTLSFLKSEAKVSASIQVMIATSEYQRGEKSKRNVMTLQRTTDHDAELDSTDDDFGWTPLIWAIRNRHDVVVKLLLESGAKPNFKDSRGWTPLLWAAQFGYCLALNLLLEKGAEIDTQDIYGWTALRWATWSSEREAIRLLLEKGANTINATAEPTLSKQKLKFIDAVGRKFAFPFKLVARWPGMQQLIFECFINVQVIGAHVSRGHYDLLGPSGQVIIPQAWEALIEEGWTITMHMWPFPNG</t>
  </si>
  <si>
    <t>&gt;7350_g</t>
  </si>
  <si>
    <t>MPSITTARVWRRSDGPLPLTLELGTEPIKSTLGPDEVLIRIHAVSLNYRDGGMLDGRYPVEMKERGIPTSDCAAEVVEKGSRVERYAIGDHVSVISDLANLKGTERDLQAIGANLDGVLRDYAIYDQVHLFPLPNHLSWEEGATISCAGATAWNALNLPDSANRKKVALLLGTGGVSMFSLLLCLGAGIRPIITSSSDDKLRAVQKLGPEGAIGVINYKTSPEWGAEAQKLTDGLGVDIVVENGGLATVEQSLAAIGRRGLVSLVGFLGGLTSSTKPDIMMPILFKSATMRGVAMGSKLDYEELSAFLDEKKISLKPLIDRTFEFEDSLAAFDYLLSGKFVGKIVIKV</t>
  </si>
  <si>
    <t>&gt;10308_g</t>
  </si>
  <si>
    <t>MHYSTPKLFAAFATLSISSAIPLAGNSHSHQIGERISRRETQAQYVAYAQAGIDQLQTWYTASTGLWSNYWWNSANAITMLADFQDFFPALAIPTTSLVFPTTLAQAPNTNAGFLNGFYDDELWWVLAWIKVYDVTGDITYLNTAAEIFEDPKSAWGDEAACGGLWWDKAHTGVGAVENELYFTAAAKLANRLPAAHGGGYYFAEAMKAYNWFVNSGLINSDNTINNGLVLSTCKNDGNIVFSYNQGIILSGLAELTWSTGDNSYNELANTIALAAISALTDSNGILHEACEATGCDGDEEQFKGVFGRNIQFLVNRANVLPESTAATYRNFLQVNANAIWASDQGNNQLGLVWSGPEGTATVQTQSSALDAIVGAACVS</t>
  </si>
  <si>
    <t>&gt;5488_g</t>
  </si>
  <si>
    <t>MPPPPPPPPMPSFGGPPPPPPPPPGGNLPSRPAAGNRGALLSDITKGKQLKKAVTNDRSAPIVGKPSGGGDGPSPLAGAPPVPGMLKSPGGLAPPVPSGGNRVRSNSDQNGRETGGISGMEQPPQLGGLFAGGMPKLKKRGGANRDSSYASDPESSRSSAPKPPTIAAPRPPTSAPPKPGQQNGRPSTFAPSIAHLRNAVGNAGQRPASSVSMRGPPPPIGKKPPAPPGSRKPSMQSFHAPQPPTSSAPPIPSAPPPPPMAAAPRPPLNGSRSAPPPPTLPPPSSTNQSLAMQAAIRAAGQASPAAAPPPPPPNGPSFRAPSPPTSAPPPPSSRPPPIQQPSRTMLDPSAYTLSANGGLPKSPSPHRSPEPTRRIFINDTRWKFQDESILPKPREFIGGQKKYRAGRGSSVPLDLSAFH</t>
  </si>
  <si>
    <t>&gt;3829_g</t>
  </si>
  <si>
    <t>MSKLRGSGKWRSQGPARSSTGATVRGKSISHPIPFPDDDEFPIRTPGAGLAIPLGPRGTDMSAPTRASTATDGEVEVSNHQTGIALSDYTEPSITTQPTTIPSQPSPETPIRRTIQPAAVRSSMASVPSGSSIGKPQRKKSSSLKTVFGRLFGKKSKQSPPSSSPKQGSGSARADLHRSDPTAFNRSPQNSTNSQKRSASLPINEFNRALRSHSVVADDLVGLNSEGVRNGESTEIEDTLPSRRATTPSRLWTPTKAPGYHNWTGLSPRPASSHVRGSKAISQAEADAIGTAVTSGSHPNRRSRSLGELREVADARLMGRRRSDEIRYWRASYDPGPLSPTSSNANKTEDPALEPEPKDLEIQEPPQPFNFGPLGEMAGMKITQAANLETRVQRLEERMLRIESMLSRYNHGSESLLLRDLTKRHSARLSRYRSASSNRPTTHNSDMSLPTNQRSRDRQPRRQSQDTTSQSSQKRKSSYGSTRNPHDLSLNPLNPEAFLASEVQVISHNSARPLSTSTTIRGIPSSPPAPAKDGFLTSEHYTVLANMIVTEQEARENLESIVNNLQQQLRVICSSTAGAYPTAASSLVDPLNEDTPTTGGFSSFENDSSEDEDGKYDQEEIFETPNEEREQFGDEIFGAAPGKSSQAKIEPRTLSLSQITKGGAVQHNLDF</t>
  </si>
  <si>
    <t>&gt;3699_g</t>
  </si>
  <si>
    <t>MTVRANHFTPEVMLSAPRRSAAIPNGDGSLALFTVSTYSFQTHKKSSEIRVLDIKNGQAKTLTDDLNASEPAWLGEKNVVLFLKGGEKGTTSLVLADADNVEKKEQVLASFPGPVSNLKVSRIDSNTTALAFTGLATPAGELYNPETTEKPLSSGKVYSKLFVRQWDAYKTENLSTIWYTTLKKSQEVDGMTVTPLRNALSGHQVNLESPVPPFGGAGDFDISKNGIVFVAKDPKIDPANYTKTDLYYIPLKTFTESQAPSPQIVKTGSLKGYSNSPVFSPDAKSVAFTRMKDIQYESDKPRLLLVPDITDLTNVQEFYETSDGEGGWDLKPGSIIWSTDGEELYVTAEENGRGKLFKLPASPRHARDLPIAIVNDGTVTDVKILPGNRLLVSSNSLVDNSVYSILDPSKPAEHSTISSSSKGGKTFGLSQSQVDEFYYQGAEDHPIHAFVVKPSNFDKSKRYPLAYLIHGGPQGMWNEGWSTRWNPAIFAEAGYIVVTPNPTGSSSYGMDLQNRIQNNWGGRPYVDLVKGFEYISANLPYVDTSRAVALGASYGGFMVNWIQGHPLGRKFKALVTHDGVFSTLNQYSSDELFFPHHDFGGTLWDNRENYEKWDPARFTQYWETPHLIIHNELDYRLPIGEGLAPFNVLQTKGVPSKFLTFPDENHWVLKPENSLVWHKEVLGWINKYSGIDKEKDDERDDLAKAVDEVKIAPEPEFRY</t>
  </si>
  <si>
    <t>&gt;8951_g</t>
  </si>
  <si>
    <t>MDHPKREISRVIHLLAEGSPTEQKDALNAYFLPDASFIHPLCRVPSFSHVSLPLIGEINSRWGIWMVYRWYKILSPRILLEVDCGEFNQEYSILWVEIHQIFSLFFVPFYKSNVHLTTKLYLKRSEDDEKYYIKAQEDLYQSNEVVKFFWIGGAQVIWLGQIFATLICILGALLLAPLTWMEQRYAERVNGVKKTSQSVSGKGN</t>
  </si>
  <si>
    <t>&gt;1705_g</t>
  </si>
  <si>
    <t>MDSQSSSQDVSTPRDIPSTPQPLDIAIPSMVDLSPNPSPTTSMIVAGSPSLVQSSSMTPPPSSQAHDRIANSQTPEPPLLSSPPLTARNTGKQNGVVQKSITRPTSEQLADATNDELRAMLGAAFKQTARLSASLGEARMSAAHYKLQHNLLTIESEEALKRMEVEHDMTKREVQVLQVNGQGREAMEYVQKLKSYCRSLEEDNVSLLRRLERAKKLIVDKDDEISDLKEENHRLMERIRQNREHINVLRSPGGPLHASTPRVSPATPQQHRYTPKRTPTTGRSIRYHHGAQQENQDRFDALLQASSVLSQENNSAPSTPATGRRHDPRTPSRHHRGVFSLSSLPTTPKSVKPQAANSTLLPSAVISPRLEPRTVNSHGRVPLPAERRRKSRDSTISAEDHEETTRAVEDSYREESEIPESQASQSATSMLRSDPRESFEVVKSRTSTPNPGQKILHQAKIFGAVTKRKLDGNGLEPSKKKVRTGEGIGLGIGF</t>
  </si>
  <si>
    <t>&gt;5971_g</t>
  </si>
  <si>
    <t>MNINPAASSIHYKGRKLPHFDAVIPRIGTAITFYGTAALRQFEMLGSYPLNESVAIARARDKLRSMQLLARQGIDLPVTGIAHSPDDTSDLIDMVGGAPLVVKLVEGTQGIGVVLAETRQAAESVIDAFRGLNAHILVQEYIKEAQ</t>
  </si>
  <si>
    <t>&gt;2885_g</t>
  </si>
  <si>
    <t>MSLQIPLRDKVNGLHAATKAVILVGGPSKGTRFRPLSLNLPKPLFEVAGHPIVWHCLTAIAKVPSIQEVCMIGYYDESVFRDFILHSATEFPQIRIHYLREYQALGTAGGLYHFRDAILKGRPERFFVLNADVCCSFPLNDMLQLFEDRDAEAVILGTRVSNDAASNFGCIVSDSHTRRVLHYVEKPESHISNLINCGVYLFSTECIFPSIRSAIKKRTDRPRLVSYPSSENLESSFFQDDEEEEKKNQVLRLEQDILSDLADSKQFYVYETKDFWRQIKTAGSAVPANALYLQQAMQSGSPDLAKASSHILPPVYIHPSAHVDPTAKLGPNVSIGPRVQVGAGVRIKEAIVLEDSEIKHDACILYAIVGWNSRIGAWSRVEGTPTPVTSHSTSIIKNGIKVQSITILGKECSVGDEVRVQNCLCLPFKELKRDVANEVIM</t>
  </si>
  <si>
    <t>&gt;5951_g</t>
  </si>
  <si>
    <t>MSAQGTMSSQAANYQDLAASKESKLKAIWDQKMGPKKLEALYKRAFVLLLSWEQDGDDLHTDQEVTDLAEVFENYFQYKTTRGELKQEDKNGGSSRSPQSQINKYLGDFVYDHDGDDTLLIVYYAGHGTPGEKTGGLKLAGKRSWEGGSEFHEIIWDSTEHIIKRTRADVLVIFDCCHAGELEKGIRGSFTHRAFEYLAATSANSTTRKPGPESFTAALIWSLKDLVSATRGFSTQDLVTKILAAPNFPEEQAPRLCERGPGCLRKIVLVPLSKGPGDEQLSSEVSQKEDEPTTDLTLRFLFNKELNQDIITGLAKELRSVVGAGQDYNATAILWGGINTAGAFSPLENLKAQYFAHKWLKVLSRKDGHPPAEEHPRPATPLASPKHKFNQVNSVKPRAGNENAEPSENSSLLTESYSGDSGQQEDKKEMDACFSSLLYPFVACFSCLTGRSE</t>
  </si>
  <si>
    <t>&gt;19019_g</t>
  </si>
  <si>
    <t>MASKTYIVEHLDEELGPWSELEYITIAQESHKAGAKFCLSSVPPSLELPEVLKAAPGFTAEQSSVETIYAKDKTRVCLLDPSATKELSPGDGETFDVFLFGGILGDDPPRDRTSELRKKGFEGRRLGPKQMTTDTAYLWSAYLMWTAQSFVSTRTKGMVELIKKDSEKGFGDLF</t>
  </si>
  <si>
    <t>&gt;2716_g</t>
  </si>
  <si>
    <t>MSDIQMTDSQLSSALPIPNLSTPSTPTKTPPSFPQFPNLDIDIRLQIWSLLLPRARKIDLGDELNLGPTPRFIPRAFRTNNNFFTAQAYRDDFQPLLPVTLHINYESRAQTLKHYCLFFYPNKRNKTWLLSEAGTQPHLRPLCFDPKLDSLMLDPRDLAALAETRWLRHLAVKQPRALSQISTLTLHGWCDPWLPSWMNANCEVDPSTDTFSTPGRSLFRLDAVLGFGGLETLRLVMEWETAPFVSAGERLGLFWAWIGVVKGRVERYLEGNWVGESVPVVEVVASLGGRV</t>
  </si>
  <si>
    <t>&gt;8887_g</t>
  </si>
  <si>
    <t>MAPSFEIPTEQWAQVVEKIGGPCVYKKIAVPQVGPDEVLINVKFSGVCHTDLHAMNGDWPLAVKLPLVGGHEGAGVVVKRGSLVTDVELGDHVGIKWLNGSCLACSFCQSSDEPLCAKALLSGYTVDGSFQQYAIGKAAHVARIPKECDLEEIAPILCAGITVYKGLKESGARPGQTVAVVGAGGGLGALACQYAKAMGLQVIGIDGGDAKRELTKSLGADAFVDFLTSKNLVADVKAATADGLGPHAVLLVAVNEKPFQQAAEYVRPRGTVIAIGMPAGAYLRAPVFESVVKMITIKGSYVGNRLDSAEAIEFYRRGLIKSPFKSIGLSEINKVYDMMKAGTIAGRYVVDTSK</t>
  </si>
  <si>
    <t>&gt;7170_g</t>
  </si>
  <si>
    <t>MVQISEVKGNARDSRTAPHTHIKGLGLRVDGTAEKQAGGFVGQVAAREACGVVVDLIRAQKMAGRAILLAGGPGTGKTALALAISQELGTKVPFCPITGSEIYSTEVKKTEALMENFRRAIGLKVRETKEVYEGEVTELTPEEAENPLGSYGKTISTLLIGLKSAKGQKKLRLDPSIYEAIQKERVTVGDVIYIEANTGACKRVGRSDAYATEFDLEAEEYVPIPKGEVHKKKEIVQDVTLHDLDIANSRPQGGQDIMSMMGQLMKPKMTEITEKLRAEINKVVNKYIDQGVAELVPGVLFIDECHMLDLECFTYLNKALESSISPIVILASNRGMCTIRGTEDLVSAHGIPPDLLARLLIIPTNAYEPEEIKRIVRIRVTVEGLAITEAALDKIAEHGSRISLRYALQLLTPSSILARVSGRNQIDVMDVGECEDLFIDARRSAAIVNGETGNGFIS</t>
  </si>
  <si>
    <t>&gt;5014_g</t>
  </si>
  <si>
    <t>MSMMVLSRESLSLTRHLQRFWWLLHNIPSSTWVYHCFPPLFSVDATEVVNRFIDSPPNTGKMKIPGVSTIVRCILLASPTAASLQSVLELDTALDTWNLNFSSEAPHYFASAYGLLQEWPNTFFPNGHSIVPCEIPAFTKLYHGRRDADVPPSPEWVSGMAYGIMGSSRNSHMLTYQTTRAARCIYFDGESATLFGSGQLDTQMLHIWGNLTGPERPDTGFGGLWEEYARATGLCDWIREKGLGGSGWGVEGIVRMNAGFEMIWCDFNSPSMRLVSHLNVTSPLLPPTKDAESLANVKQLGGETSLFPLPPSPTRSDRATDPSDPPRPPTMGRDNRDKEPFFPSAAWNWFTSAAAHYGSSRDGPGLGETRVKLTTCGFLSYYSPEFESQAVPRSKMEQESLNLTSKGIWLGEGKNGIREIALQDLTRRRRYHTLDSITSSDAAIMKANSERVLKDLLSGSPTNCSGIDWAALTNDIVQTHASTLSTLLGSLRRFELLERNNQTIFRNWMSDVRQLTHTFLLPFFEFPESGRGIDIWGRKSSTYQITYSRCRFQHTRLLVPDEGIFLGREEAQLKWAVEEVSGGICYILANVGLSMERLWELNFNTPTTDLPAIQQFNKNEKEIKRWTKGIEELMAWLGWAGEWVGCNRKCDSGEKCYIPMWPMILMGGRGPGRRPPGGPGEHHPGEGSPGQNPPDEGHPPNHDRPRIGPGRRFNPWGDNEDLWEPKCINSSFFMSVAKS</t>
  </si>
  <si>
    <t>&gt;3666_g</t>
  </si>
  <si>
    <t>MFCSSLRKRQEWATVPDTLLSIQQARWCERDLKIWDLAIEIPQLHQGDTQESFLLMLLSPMDLRPGGNAMARIERLYHHSGGRNVGILFLIREKTPQGNGTIALMDLQASLLSTFEIPVMPLSALSSLEQTLANFQRQLVNTRTKAARPRVNPLVNLLPYCTSNPPIPEHQRNLLSEICHNIPSLAEAATTPDGQKAIRNLLSETPKVAEDILGFWREEFIVD</t>
  </si>
  <si>
    <t>&gt;1400_g</t>
  </si>
  <si>
    <t>MSLECKPKILSRGWTSIVYLYDASTVLKGYQVWHNGQCYRSLEPDDLSRKSLDQEDIVYQRLGVHPNILQYYGHVALAPSVYSLRFELAERGSLRDLVVSTNAPPIGIRPWLAWQTSFALAYIHSKSVVHGDISCCNIFICQERIVKVGDFGGSTIDDGELLGIGEEIRYDLPLRSRTWEARPSIKKELFALSSALYEIIAWKMPFDGLQDEEVEKNYAEVKFPSVETLVLGDIIRHCWDEQVDLATDVLKSIVLYMLSKMVA</t>
  </si>
  <si>
    <t>&gt;6933_g</t>
  </si>
  <si>
    <t>MVYPTNIGALGVAITLASPVFAASAITTITTASSAGDFNVQSILVITTTAASSDHLPTSLIHRPNCGRGRLCRRPANIHQESSVRDYGDEAEENQDWRFQPPWPFPPSPKDEPEETAKLAPEGSHLVDAAPKPPAPTPPPDEKPKEKKPFWPFPPFPDWPFGDPSPEDLEVDHEHAAHLAQSAASNPPPPPDEKPKEKKPFWPFPPFPDWPFGDPSPEDLEVDHEHLARLAQSAASKPPPPPDDDDDEPKKPFWPFPPFPDWPFDKHPDPKAKSDGSKSKFDEKMRMPRPGFVRPKHHPLSILTNGVSPTTLTTAIKPSTTTNSSSAATTTETTHANDRRQLIALPYDEIEYILKGLGPVIDSLTIGQPTTTSATTVAPGAATPTPSTWQSSSSQAIERRYAPATIPLFAPNSPSELKIIVIASHTPSASTPTPTPTASVAPVDTEPEEEVEEEVEEEENHEQAHLWPAREGLYEGLQFSMGDDVCTITDGMAIRDTDSAVLSIDGEVLGHYGLKPDEEVPATEEEEFEGEEDDEDEEYST</t>
  </si>
  <si>
    <t>&gt;1105_g</t>
  </si>
  <si>
    <t>MQQSPGMANAAITEGEDDRQEYLAAMNNIDALLSSTPPIEQVTIHSPGPSEVVDDEEQSEEGGEAEN</t>
  </si>
  <si>
    <t>&gt;66_g</t>
  </si>
  <si>
    <t>MQVAATSSLESVDSRNQVDDLSGTNSTAYANPYDALIEACGNDPEAQLQARYAAHRMTRNTQQRAKLLSPEFSGLILDPILQRLVDPTIEPGFKDPRYCLVFWARPPTHIRSLIDKIQQRLLPLAPNMWPMPLPRLHLTALEIAFSLTEPQTESIISNFGEETIATMTDYTYTHRPRLVKPILSYDCAAMALSFLPAAGEGLSDCQPSPPGERTKADDAYTYHHLRRDLFAIASKAGMSVDSRYVVPSSHITIGRFISQQDHDTPEKMQAWIRKIDEVNVWLQQEYWPKDGKERNKEGEWIVGQDKGLVLKKGTLWYGDGTTVRLGRGF</t>
  </si>
  <si>
    <t>&gt;5504_g</t>
  </si>
  <si>
    <t>MQVGIEKTINASLVLLLLGACISFANILTDVPKHNPLGIDWDPAPSPEDGPPLSAGASRDKSLLPAQIGGIVGAYLLSVIIVGIAIIFLGRRLRIAVQNSHKILDIEMVKPHFNNPYGIDPSPISPGQAEARNFSWPSPEKDIRNPYIFPAATSSRSPISPTGLPDTFVDNRVVKADREMLQRDLEDLYAHVMQQEEAKAAGMSVAEMPPPAQLQNAGPVPTATPQRQNSPSKKIEKSRPSTLNIDEAKSPKSNKSHSRASSIISSLKSPRRKGIRAMQISSPIPTPLSATFPGNASDEEPLSPRYYTPPPPPPVPRDQVPYTHSRNNSNITPTSPTRSIAEQLSSQNLNSQRHRPNRSQISVQSSTNGDPVSAISSTSQTPLHIAVPKPQSANSSSRALPFRQFEPALTSPSFTSVKTTVLERTVTASGGPQTAGLKTPWSAGAVPYSPYQPFTPMMPITPRLVTKEERKAKQKAQGRTPVTELVQSPEDVWDSGY</t>
  </si>
  <si>
    <t>&gt;8070_g</t>
  </si>
  <si>
    <t>MLCLKFLCLLASATLSAAQSFIFHGTTVGIVPNPDSSYVADSTFLTSNFFTYGTPTGYLSFGWWLPANASADHHRCRSDSHSYHWIETAKGKCAFDGSCRFRIKNIATNDPDDVAAPNFPEEGADYVVQALDIGNGPYGRMALSYVDGDRGAYGVGTRKPLSFDPELYEECTTAFDTFSNLVAKHRPAIDFDLVNPCTKAQKGRLTRLGEYALGMLIKQGPLY</t>
  </si>
  <si>
    <t>&gt;3306_g</t>
  </si>
  <si>
    <t>MKTTLATIVALASGVSATGWSDASSFKCPANTDNTCTSQQSTGFDWSSLDIGSFQSYGGFDFSGFTCSNSFSSKRTSSKCITGVASSDISSCPSFGCGSSSEVSAFSVDTFQVSVEFDCDLDFHYGMPDGSTCKQTSSCKSGGSSVKNTQCGGAKNVTVVYPTQPAGSGGGKSSCSIGIHTIGFDCGSASSTVHQSTSTAHQATTVRLTQPATTSAVQTHATHPATTYGFSTSTVYTTYVSTVISCAATVPNCPARSTVLTTITDVISTTICPITETETQTSATAPATSPAAPSSSQGVVTSSTVAPTSPMATSSAETKTSSAVSVGVSSSTSAGVETTLSTSPIAVASSTSAGVETTSTSSAGVASSSTTAGVVTSASSAVVESSTSAGVETTSSTAETSSLINVPSSSAPATSPSPASSAATSSSPAAVSSTATSAGVETTSSPAQSEAITTVIIEESTTICPVTLTQTSAGTTAVVTSQSTSTVLVTKTSTIPCTKCQASATAVSSATEVSSAPAVSSAVGETSAPVVSATSTSAGVLTSTTPSGPVSTAPCPSILPSCLNTWLFTEGCTSNTDTACFCPSSTYTSYIYECLSAHGASNDEISQAQTYFQGICAPYIAGNPAIVTLAPSLSTSAAAITSAGPVTTVSVYATYTVPCTESTGVNSGSVIPSSSIIVVVSTAVTVPQVAFTTAIAAGATTAAAVLVTGTPATVGATAFATATAPATSVQTTLAVAPSGTKPSTSASASATLLLSSSSASKTTLTFGSLIAAAFLAVFAL</t>
  </si>
  <si>
    <t>&gt;1190_g</t>
  </si>
  <si>
    <t>MSKAEMQKGYGGNDGPTNGYPYGDERAESSRAAQSKPMLPPMSSLLRPEEERPLVRQQQYPNNPYVASQFQPSYNVAKLAAWPTSPTEVETSPQPYYSPPRPMSPDNTAEDQYSLPIQPSFFPRTTSLMNSEQPLAQRRQIKKITQRKTDYTKERQHQDPRNQVGYQPNLRNSTPSSQPLYESRTQPCAAPLKQESSPYRRRESIPQNIRRESVTDDRSATLQRQMSNGKSPRGQQPYGQPSRSVPISGLLSSGPSPTIHNPPSPQYSIHMRQQPLAARACGFGERDRRVIDPPPILQMTVACPNATPAELSSLLRQPFAVVHCTLWDPQSDTDDTAMPSSTSTRQQRRLMGTLVASPFVGNDEFNVEGCFFCFPDLSVRTPGTYSLKFSLVKLDPSRMGPGMSEPVRSTVMSSVFHVYNAKDFGGMRASTELTKSLKHQGCLISVKKGNAKSNKNREDDDDGDDGSADDDARDGGKGKRVKR</t>
  </si>
  <si>
    <t>&gt;3034_g</t>
  </si>
  <si>
    <t>MSHLLWRFYHNEDVESFRQLLSNGSHTRQQAKSYSGLGGNAHSVGGIAGSLGGYATSPRPSTKNRKVSGPAGNQSGVKGYTSGLSRAEVNSRDYAGLTVLMRVVSSNSEKAIYFATALLEHPAIDLYIQDTENGWTALHRALYFGNVTLARAIIERDSKDPTGLSGNVVQRAVNSVIKVKDYEGNSPFDVYNATIAGRTLQFGNSTAGSDDGSLESAESTIEDLEADERLGRFSIDGDEVFAWGSSRNHGLGFKDQDDRHHPEKINLKRPDHLLFRFYREYEEEFQNNTKPSPKQILRSASVADIPTLISSRPIIIQDVVLSKLHSAILTTDPESNLYMCGFGPGGRLGTGDEVTRFSYVPIEDGALSGKKVLKVALGLNHSLAVVSDGTLLSWGTNTYGQLGYTLPRPTLKDEEPVSATPRQIFGSLKRETVIGVAASAIHSVAYTSTSLFTWGKNEGQLGLMDSDSRSLEVQPVPRKVAASLFKAPISMVSAINGATIVLLTNHVTCVFTNYGYNIIKLPSSDGLNNYRLKPIALATRFDALPNPVSYITTGGSTIAAMTKQGDLFTMEVKPIDTNSTTSTTNPSKIRDSLTPPQRVWSLRKGHWDGMKSVGVTENGSVIICTQAGAVWQRIRRPNIKDAFSKTSYKRKDFKFQRVPGLTKVAAVRSTTFGVYSAIRKDCDVTRTQIIVDDQSLWDDIAPLLALRDLKASEPLEGEDTETPITLAQSTQFNVFDPLRKAIFSSPDLEADVSRHFFAQNPDKTYDFELGTTTSEVLIPVHGFLLSRSPVLRDALSDFRRLAIATVPDVLVIEHDPNCKDPKFSESETRPKIIFQGLDFITLINLVVYLYQDIVIDVWHFTRYAPRMAFRYRQIRAELMKTAAHLKLLQLESAVRLMTTVGKRMDADMRIAIEDPRFFNDGDVIIDLEGANMRVHSALMCKRCPFFEGLFNGRAGGQWLAGRRQDNSELIHIDFKHVRPAAFKLVLQFIYADVGIELFDEVVSADIDEFSELVMDVMSISNELMLDRLSQICQQVIGRFVNTRNVCHLLNDIAPCSVTSFKETALEYLCLQLECMLENHLLDDLEDDLLLDLDNVVRSNQLNCLPFAKSNRAELELHQRHPSLAEDISEEHQRRLRDMIFRARLEDDDVKISSSFRARVGSLDDLVSVSPSYEKSRRKQQSIRNAPFSPSIKPQDSTIDLMFDMDEDEASLVNNPALAKPLTMSTSNITKRSPNQRASWENIESKSIPMDEGFESPVERSSMGIQNIKGSPVSMKSWSTPALPSSKLNMREIMAQASTSRNSALSMNISLQKAKEELEVKRNEAVTKAALPKLSQRERKKQQQQQALNQATSQPHTSIDKGDDKPSSPWQKASIGPRTSLKDVLNEPGSLAVMPTRTLGPSIPPMTLATRRTASPDTRFAGQNRNNTNGKNAKASSSSTSSSQPVTQSLESKSSSIVPHPKTYTIATAKAEPSLQLSMQDIIGQQRREQEVIKEAVAKRSLQEIQDEQAFQEWWDQESRRTQEEEAARAQNLAAVSRRGGKSSSGRSKGGRGRGGRGRGRGDEWQGRGRGRGEKAEKGSGVAQ</t>
  </si>
  <si>
    <t>&gt;4829_g</t>
  </si>
  <si>
    <t>MDSSVYYSEIMGALDSLHGGLSASQAPLDGNDTSMTGTVEETSLDDYDNMPITLDGSSLEGGGSQKPYTPATSAMPRSDTGLTENRDNASNLSDMAMSGAGAGPLPTGFGVQSSLSGGSTLTEFTKRRNWSQKVVEELKDLLHILTPDGRIVYLSPSGESLTGYPREELVGKFIVDFIHPDDSGIFVREFNESIASGNPLRFFYRFKKKEGTYAIFESHGHPHLTADASSFGLNNTAGSCSGFFMMARPYPTKNAALLDSFLEHKIENERLRKRIEDLKREEAEEAEEARKSWQKKLEGGSVSVSEETDTMGSTTTTLPLNMANPDVLAMPPPAKPSSINPALTQQNLEDANAGWRPDSIKDKMARYEGASHIETIEMLTGLRYQDGERSHGISTGDISPALIRGDAGIAIPIDKEMRANEKKKKIKLPDEFVCTDCGTLDSPEWRKGPSGPKTLCNACGLRWAKKEKKDKKDKQQAGQDLSNV</t>
  </si>
  <si>
    <t>&gt;4737_g</t>
  </si>
  <si>
    <t>MAFIHSSESQSTPAMSSTQLPHDILDRIQNYPIENEVVKVIQILDKEWVEETLLDDEEAAEMTEEEVEEFWANHPPPPSDYKLRDVRLVFSDNLRSLLEVEETRETLMKLVYKHATVDLSEIKMYGREDYQVMLKEKLHRFRNVRVGLAMPTKALGAFFDNVDHLSLLAGGYQWPMKEDTSATIWARAKKSLFPLTSEGVVDVVRADAYATGEQAFRLVPDTERDVKAVTWAESVNGLW</t>
  </si>
  <si>
    <t>&gt;9587_g</t>
  </si>
  <si>
    <t>MAHIQTHAYKTLPSGQQILLDIYTLSELSERSVPDTDPILLFFHAGGLTSFNRKTLSPHLVQSVLRRGWTLVSADYRLLPQASGPDLWDDVKDAYEFVLMKLPNILHNSSASRGPQMARKGRRIILGGASAGAYLAFLATSRFEELSPPPVAILGYYPVPSFKRPFFSSSHVFGAQPLKREELAGMLDDERVLTGTDYGVSPFDVECLNEDLSHNATFTAREPEVHEGLDRPDIYDWLVQENGYPKVFGDLEGTFDAEKEKFPKVVILHSEGDVDVPFQLSKDFVEGMGKDKARLVVVEGNDHFFDEGLFLEDGGEKAKKVEEAWRLLDMVVKRGEFEH</t>
  </si>
  <si>
    <t>&gt;1575_g</t>
  </si>
  <si>
    <t>MERLCDTCRGAFTGTAARIYSPLASAKENEPEKDQVTKQNYEGSAHALELAKERLGDNTGSPQSLSIASSWIAECTSKHKRCTRETTTKHPLPTRLLYIGEPEAQFVTLCATKTLPPDTVYVTLSHYWGQVKFVTLTRKNVKAFEAGFEISELPKSFRDAIHVTRTMSIQYIWIDCLCIMQDSEDDWKRESALMMDVYGGGVFNIAATGASEAETGLFFNRRGSIPRSMIFEIPTIPTTSQLSVTNYFQSLKFLFGMEWSSWKAVRGRLIARQFVEPGKYICEDDFTWERDIYRSPLLMRAWVLQERLLAKRTLHFTSSQLYFECSETMVSEIFALNSHSVLEQHRPGDTFFRNGGDNALVAIAGLARLLKPYFKCNYTAGLWDYRLEAQLLWHHPPWVTRPGMSSSDAPSWSWASSSSPYGVKHPWCYSKLSYPPQTLNPFKSVAIEAETPNADEMSPVTNGRLRIVGKLIPATLEEKPTEIFQFTSNSYGRDLIGKYYCTTLLYTIGRDKVISDIAGLVLEPTGKDGEFRRVGCYFGDYFVRVRKESVEGFQACLCGRGDRAEKAQMRSELYEEYDEEGDMYTFSVV</t>
  </si>
  <si>
    <t>&gt;2440_g</t>
  </si>
  <si>
    <t>MNARRPLLVVLFLTVFAAVVFVARYGHDSGHLKKVDNWIHSGLGGKEKEPETTPCSEHLGWLEPYQFSYPIQYVSRDIVTTQSQNAERPSLTVMDTPLFSDFTTVDLAKSTIVRMEHCLPPLTLEVPNPYLPPADASNIIFGLQTTMKRLKDTVKHLARWLPNSNARLYAIVIESDDQPADDAEMAKLNKEFHDKGMNVSVIHPVRAIDSFAQRYFSLVGVMYAARNEKTEWIVTIDDDTFFPSMHDLLAMLSHYDSTKPQYLGSLSEDWWAVNHYGLMGFGGAGVFLSVPTAKVIDDHMDDCKEHLRTTAGDISVMDCIYQFSSTKLTHIPSLHQVDMHGDLSGFYESGREMLSLHHWKEGSAAGYKLEMEKMHLVADVCDSCFLQRWQFPKDLVLTNGFSIASYPQGYLGGKGDTAKINLEEMEHTWEDNLNVLHSLAPVRDRLGEDVKVGYMLLDSFMVDSDAEAGKKGDVVRQVYFKEGMERDGGGRDQDFVLVLNWRAGAVEEVKPQEAVV</t>
  </si>
  <si>
    <t>&gt;6739_g</t>
  </si>
  <si>
    <t>MANKGFYKGTGTGSMGNHTPHGGYVIDWDKVRTYVVPKNLKDFKLTPFVTRQMKPIKGRFEGDPKGAISGEAYLARWKAENGED</t>
  </si>
  <si>
    <t>&gt;10073_g</t>
  </si>
  <si>
    <t>MRCSIFKAAVVAILGLGSLLSGANGSPRYLSTREVSSSELFKRATAVVDPTKDPHGYKIEQGDITGDMGRKYTVRDAAEKMVDIFGVNPEGSMMAVADARNVDDTTAKANKLPLRLGTWHKITGKSVKDIKVFAWKTIVNNEIRASMDKAFAHLKTTAKSATVRPTDTEAFKEFTTGNVAGIGLGKMLAQYEGMTGRHVTSITINKHWSYEMFFYLS</t>
  </si>
  <si>
    <t>&gt;4204_g</t>
  </si>
  <si>
    <t>MSSKSSSKSLSPRGSTSIDEEKQTDNYEIHKPNTAVESIKPSLEISSDPEKHAGAQVTAAGAPEDDHEYITGVKLFLVMAGVTLVCFLMLLDTSIITTAIPRITSDFNSLPDVGWYGSAYLLANCAIQPLTGKVYSNFSSKVTFLVFIATFELGSVICGAAKSSIMLILGRTIAGMGASGLVNGALTIISAVVPMHKRPAMMGIMMGCGQMGLVAGPLIGGAFTEYASWRWCFYINLPVGGLAAIFVIIINIPDRVNRSASRPPLKKILGQLDLLGFVLFAPFAVMLLLALQWGGIKYAWGSATIIGLFCGSAGMLVIFGAWEYRVGDGAMIPFYMIRQRIIWSSCITMGCFFGSLLSITFYLPIYFQAVKGATPGMSGVYLLPSILSMMIMAISSGILVGKLGYYLPWIISSGAIQIIGVGLMTTFQVDTPSSKWIGYQVIAGFGRGLGMQMPIVAIQNCLKPSAIPVGMSILVFSQTFGGAIFLAIAQLIFSHGLISGLQEYAPSLDPDIVINAGATAVRSVVNAANLPDVLKAYMVGIDRVFYLGTGAAGAVFLFSWGMGWKSVKKVKDAPAPADAPAAVVDPKPATTEEAV</t>
  </si>
  <si>
    <t>&gt;2658_g</t>
  </si>
  <si>
    <t>MKSSISIVALAALASASPVLKRDITDIGILNFALTLEHLEDKFYREGLANYTQAEFIAAGFVDPFYDNLREVSYDETTHVSFLATALGTSAVSECTYNFPSTDPASFVALASVLEGVGVSAYLGAAAFIANKDYLTDAGSILTIESRHSAYLRATNKESPFPQPFDDPLTFNMVYTLASSFIVSCPAANAQQPQLPLAPFPALELGTTGTIKSGDTIELLTPGYNLEAKDQVTQIFAAFITVTGPIYSDVVVINGGFETVVPAGVNGQSYVVLTACKDKVTDETVAAGPAIVEITNPYPSVASS</t>
  </si>
  <si>
    <t>&gt;8238_g</t>
  </si>
  <si>
    <t>MDESQTPTHLDDLPIELRRGILEYLDAESLGFMRLVSRSWASEGQEYLIRPVFHMLPHRDDMLRLSSISENSKFRFKIQKLHMNHGEVNEYHARHNTYFLNYMRDPEDRLESQNAMVASHAEIKALTQRFLPVSCNLVALAGIFNSLPNLQAIDITLQTCPFQGPKYPEQLQQIWRIPTTRHLPRMDTQYRFNNILTAIAMNSSNIHITSLSHDRLPFEFFGNKKQHIITTYATSFKFLTSLTLALDYSEILFNQDNKEAFVNLAFILNSTAHLQKLELAFLSRKKIKILPLFAAFQAHNYTMERLENLTLQGIVSTESQLGDFLICQKGHLKRLKLGGQGVKPPHAPPNGGVHLSEGRFTGLFERVGREMGLESFVLQGDLVGWEAGEHWLVMEDEGEVDMDRIGEYMVKSPTA</t>
  </si>
  <si>
    <t>&gt;627_g</t>
  </si>
  <si>
    <t>MATDSEKTTPMDTDTQDLEITFTLHGTPQTLSFHPDATILDLSDEIADTLSIPASNQKLMISKLGLLKPPFKDPNLPLASIADKKITLLGSTATEALSIDEAQAHAARRATRRSRPMQRVVHAYKTHDWKKEQEESQYTFTTLRPLPYLPNPSRALQFLQRLKDDAGIKAAMRKHKFTVPLLTEMNPVEHTESTHEGTTRTLGLNRNRGEVIELRLRTDAYDGYRDYKTIRKTLCHEMAHNVHGPHDRNFWDLCKQIEREVEGADWRGGGQTVGGSEGFYEGGGEQADDEGGWEGGEYVLGASGSGGAGSTGTVETQGLSRREILAKAAEERMKRVREQQSGEQSGDGGSASR</t>
  </si>
  <si>
    <t>&gt;7864_g</t>
  </si>
  <si>
    <t>MSNFGSNRDSHTPSPTSAAKIKQEILRQDISGHDGTRDSPVPAGPPSQHPYNISGNGSPHPSTQRERIPSRPMSMVQTYQPSLMDVTQDTLPELQPIFTFLNSHANKLYQEGYFLKLDDQNTQGKPNVDRTWTECFAQLVGTVLSLWDAAELDAAGQDGEVLPKFINLTDASIKMIESLPTRSDAEAPLQNVLSVSTAGKNRYLLHFNSHHSLIQWTAGIRLAMFEHSTLQEAYTGALIAGKGKGLNNINTIMERAKIPTADWARVRFGAGTPWRRCWCVISPPDEKETAKLQKQLKKKSAYDRSRPPILKGDIKFYDTRKTKKIQPIATITDAYSAYAIYPQSKPLIDASTLVKVEGSITIHSNPPSTTEGFVFVMPEVHPAVTGFEIMLRWLFPVFDTFGLYGRPGRLVADILDVRSLMFAMPKHRRYGYLEILDVSGLILEPGSTSWKESEWRKRMKELTGKRMAAIESGSRTNSRYSSRRSTRNSFGPSRSRVQFEDTVSIKSSPSATWGQANQTFESTPSGFPRTDSAPAGSGISQSKPPLLTHHRSVSESQGLDLFQPPNPSGFDGAYEEAPLPPPHAVGMASGGSGLRYRQDISTTPDRVSSEDEHAATSTPVRELEQLQSSRSPDPVSTPPAFSHAPGSMPTSRPYHSPELRKANSRMSNATLSQLAGAGGVTAAAMQASEEEYRRSEDQRAQNMGQYSEDSRQGVLSAVNTNEYPANRYGVNEGLVTTTNPRFSFDYASQSHPADIAEEPTFPEPPPHQFPFTGPRQPSRDSLTDDDDDDELFRKAEPKTRTYQPQQMASPSQLTTTVQGHIQHPSTDSTSSAISQPSRIQTRDSIVRKPLPARAVSIQDPTSAQTDSSTGSFGRNVIDQAAFDLVNPAHRQLSLSERQLQRQDSEIGSVYDEAASTDSPDYASTVRPSIDSKRSAEKPRAGVMRTVGGMESEESNHDPSSSIDIDFGPTYNYASNRPLRSQSPGLLQGFSRTASPGPAMSSHPPDRALRQPSPNNRPGSSGHSKSPSRPVITPDNTHYRMGSGDSRTLPWQPAMSVNAGSPSLNQQSITPEQFVQQRAAVANPMYMHQRQSSSNTLRANTPTPPLGVAGNRSSEYLGQMGHSRNSSADLLQRPSSRGATIALGPSGTGDIASTLSAQEQEHVARITGQPLINMAHNNKQAPAAGLVGAIDKREREKQQMKQGINSTAVQNAIAQRQQQALYQQYPPEVAANYRQSQYGNMGQYPQQFPVPGQSQQAWIPPAANGYAQGGGFSAPPPGYAVSSPGYAVPMTEQRRQTPPSQYQQQQQQYFPPRRQGRGNAGFHGHGI</t>
  </si>
  <si>
    <t>&gt;9756_g</t>
  </si>
  <si>
    <t>MILSSTGNSDVNEFDSIFPGLKNDKLPGVSPNTVLRAQEKLKAKRNSKELKNYNQAQQISIRRRRTFSMISAHSTLDTFLEIKHHSNQAWENTADSTNEPAFPPRLCRISSGSYMQVKALQDLERREEEAALRRRAISIFTAFVVNESSRTEEFTIIPQATFIEQSITFQDIKKEFMQQQHRLKDDIAKAQEITKRLLSNRVNNDTKTLKEIQAVMKLIATVNAYSFSTLSVSNLESIHETITIDTSIENFSKKPFNWGIKLAEKQNHAKLFTSQFSIGVCSLFLFEPWKLPFYVTLKTGLLEFLMTSRINYHGNVRFSLLVLSRTIIALIPFVPAHFESYRFGLFQDEAHRMKGGYTFIIFSLAINSIGSFGVDFGVFKFKLGFLLDLYWTLWGISVFICWWIIASDFRIGFGEYDISNWNMWFLLAAIFFLGESSA</t>
  </si>
  <si>
    <t>&gt;798_g</t>
  </si>
  <si>
    <t>MHSSSPLLLAFAGLSLAQTSTLTMYIPGADVQPLEASVITSDATATTYLLKCIDGTDSNDCGLAGAMTLTEGPATAAYTFAPELDANGSVAFTGYMDCSLAGTISAVCIESFNGDEANFPGLSTETYTGTDMPFMPVLVTGLAAGGSATTPSSAPATTTSSGASVTSASTSGGSTSTSSGSRSSAVQTSTTSTSVSTGGMPAMTGDRVWAFGGAVVALVILA</t>
  </si>
  <si>
    <t>&gt;6531_g</t>
  </si>
  <si>
    <t>MLCDDLLSLCLRIGELAFSAVVAGLTGEYLHQQRGTSAWNKKRFIYTEVIAAIGILFSLIFLLPFLASFIHWPMDFVLFAGFMVAFGLLANYIGSDCGSIWNWNGISNGGSCDKFKADIAFAFLASIFFLASAILGVYVMHKRRRSTRTVVTDGAAGRRRRWYRRSYV</t>
  </si>
  <si>
    <t>&gt;7020_g</t>
  </si>
  <si>
    <t>MSALFLPILLLATCCLGQTFPQTVELDLIFPRNETYAPIAYFPIVFAIQNTALAWPLGFSFTWRIGPVLPPDEGVLDADSGSWVPQYNAVPDPFLFINSTTAFNNTKHQQGAWYLAWEFGFHYNCSTNDTQISPNTWEDSLVKLGSITFTMDSSTGKVPNILEAGSCPLFLEMAEVEDVLNLTSSLGPYSGFQGTQCAVLGDQEQQGNCSSLKRHYFVDCNSRNANPCAIEVDESVASSVSTAMMSAANCTTGSWPNITARCEASTKKSLGVKIGTRVESGSMTVLLLVLGLAFLI</t>
  </si>
  <si>
    <t>&gt;5639_g</t>
  </si>
  <si>
    <t>MLCAISGEAPQQPVVSSKSGTVYEKRLIEAYIAENHKDPVNGEELETTDLIEVKSARIVAPRPPTLTSIPSLLSAFQNEWDSVALESFNLRQQLQQTRQELATSLYQQDAAVRVIARLTRERDEARDALSKVTIGAGGSGDAMQIDSQGLPEELAAKVDSAQEKLSKSRRKRPIPKGWADSETIEKFGVASASEALYPGSTSLAVDEAGQLALIGGGSSGLAAVYSIADKKVQETLKAGAAITDGIWYGNYPVMSTASGVVKVFGDKEITFKSHAGSVNALAIHPCGEILASVGVDKSFVFYDLPGGKAATQVYTDSELTTAAFHPDGHIFAAGAADGQIKMFHVKTGESAANFDLGGPVQNISFSENGIWFAAVAKGSSSVVIFDIRKEGGAAKVKELEIGGQVDSLKWDYTGQYLAASGPRGLTISQYTKSTKSWSDVISTAVPAVAVAWGPEAKTLVTLSVEGVLTVLG</t>
  </si>
  <si>
    <t>&gt;5169_g</t>
  </si>
  <si>
    <t>MASMNSVLSPPLHSDMMNSPAILSAKRKRDDGSENQHFPHGIPESKAPGSIGISHEDSQTLIRDLIDVLRIRDTTPSILTRSLPERPLSSGPQAKRQKSEEDSESQTSIITRLSGHAYKTADEVLEDVDTAVSDIMEKLQLPNGAAQNQHPPVLQSEVSLKLSAFKQYAHELVRRERLTADKNTMGPRINSKPLGYSTNGLGTSLVTEVDASKTDNKTVLTLYGNAPVPKQLFSSLQIPTKVPGEEKDIMQTLRESGLPTGIFTTQVVPLKATGLMDEKRRPPTLGELFPTPPNVPALRVPTQSKIANTKSSTVGWYHPTDGDVLPRNGSYFKQPISTGQWLDYSNASFATPGSKKKQRDRALSPSIAKVPQFETEPAESDVGMLDALFRGAYSSFAPSKDDSAAVAPSGVVERLWWQKYGEKSWARYADHTELFEHAVNRDSVVDEIIEEVDELQLFEDAIIALEQDSVDPSLVSLDTEVEKSAEEKDVDEVLQGISELLETLHSYQRIRHLTLNSSSRPSGLLSAPDTTSMGTPTKPSEPEQATYDILHSQLTLMIGGLPPYAVAKLDSSRLAELSISTKIEVQTTNYHGAMEEDETATRVKVAALGTQSSTPRPVPPTTVHRSSSSSLYGNQYSASRPIPTPAQQYYGSSQTPIRPPSSMQRSIPTASNSYQSGPRPAAAPLYRPTTYGTPTYAHQNPRPVQQQYQTPSQQQYHTPTAQPYLRPPSQNYQQMPQSVPPVALNGRYSSQPYTHQGQPPQTGMNYGYSNGINNARQASPQKMYSPQPSHAQPRPYSTPTPALPQDRRQYFQTPMGQGPMMNGTSSQTSQSQYAPSQAPQQQYAHQQPGLTSYSTFMTQEQQSSLLERQRAQLAAQQSGIQHAARSTAQAAMGSGSPQINGGNALQAGL</t>
  </si>
  <si>
    <t>&gt;838_g</t>
  </si>
  <si>
    <t>MDGFEDSEFSNSSLNKMVSQSRIVQGQLTQLEKQLAPFEDQIIEAAKFVGVELDTIDGLLKDGPKRRKLSGSTRYHGKEEWLLKWLLKRLQAKNDDVPRRTLSTWKLLQHLLETILRTKSAQILVERQFISILQQSLEDIQKNHAAMATNSELTSGTDKDDKKSSKKRKRSGEVNTSGPLQSAELPTLLNTIYTTMDLIIQATKALSTGSEAGRNASFTAEYMRTVTRTTSEEAAKILGSWLSLCHRGIQVDIKEAQFKIENWLLPFIELWESHIAEETHLMQFSLNCTRSVLLLLKAVKLGQFPEASIWEVQLEKLVARNIIIPARAMQETDPGLLGTLTRTSIIQDISNSSVLFDIAIRSIQPHGKRRRPNEEAWLQTAFKTFQDAIPAKKNKQDVEYINSMLQSAIDHKLNLDLSNLRTITAEYGVYEDGENWHLLATMINLDANVFLILNENENLLERLLKRITVVSLQTSWSQISDQVVLEVLIPLMREFANARDLSGFIHHWFLQLVDFEDLRKQALEGTFEFSPSPFSAWEDEALQIEFKKLLEPSLTLQQIEQILDWILPQSAENFNAACVILEAIAGSISHEDVVDAIGVRLAHMLSESLGKLDSRYEFRAWRILYQPLQELLPEGLHQISELWQQRKQPFNRISSFHAVVENGEKRTQATDVRESIEILQFLCAVWTTAEAGSELKTLAKPILLGLFARLAREIIRLPEDLHEIMGVGESMRNSRQDPLRLTNARIKWAFLRCILEQYPKVLELGLELEENTFRDMLQSTFWVASAIYPGTPNKIDSSWLGLPHEESVGFCSTLWLAALRQDVILNNEALTELMTEVMLTSQTNIANPLMNAKGNNSFAARALLELPLEVITKPMKEQILKGWLPVTEESESKTRNELSYTSTALDPTVLSLKIKIMRRPLIYEGLEFEEFIRLANSLAEADIDRPWVNLALLKELVDLTLGCAHSNIDQSRNKIYVKKAFRIIQKRTNKAREKRKHRLNYALISIFEAALFCFLEKSTDTKFQEIISRADLEEAIIGFKECLLAQLKDTLTLSFAEVPDAQDVEQQQQRQHLAILSIIDAFNDLGADASKLAKLEGDARNFVDSVVESEMEIKRRLETFMMLHNLNPTEDLEAYVTTAYGRKSILQTTRTAAADKSNEEKLNMLNSIFESWPVTSTRLDDMLAAKEVIISIEDLQSSDEPPSEQFDLSFVYNLLCGQLWKMSQPQHFFLVSEILDIMLRTKSHSMTQFNIDMTLGAVSIVCSKNGPLLPPDRAGDIYLRLCQLMQAVLNNHRLKLQGHFHLVVQVLVTLVRCLFTPLSHSASDTNDRFGAPSVWLSSPKNQLDATHAEAFTRLITLICNPTVSAVRTAKQNALDSATDKAKRMAGQHMKFLLQAYIKLQLEMRMSPEIREKMKPGLYSIFDTTTPESRRGLTDSLDASGRAVYGELYRDYMRFGKWKGN</t>
  </si>
  <si>
    <t>&gt;19053_g</t>
  </si>
  <si>
    <t>MDDRLLPKIRLNDAYTDGMESPFTATDVGRSPKPRSTTSSDGNNTQQAPSKKSAIKLMRNNTSSRDTNGASPTSPTGRPPSIADPLSHLMAEQAILTRQSTTGTLPQKLRSSNTPEIASPDLGAPTTPDIPTPERRLTFNKQDIIHPDNNPAKEKKKGVSFLSRFSIIGGKKKDLATDPDSDEEELGDPRTEGMNAHVFSSSVGANGFIPQHKEPPRYIKVRSHNKKNREFNRMFLAQELSGTRHPLDEGGSEKVVGINTSEVDGNGNTYRSTKPQKDSGAVWSIEFSNDGKYLAAAGRDQIVRIWAVISTPEEREAHEHEEDISSDTIGGERLSAPVFRSKPEREFAGHTGDVLDLSWSKNDFLLSSSMDKTVKLWHVSRAECLCTFKHKDFVTSIAFHPTDDRFFLAGSLDSILRLWSIPDKSVAFWNQLPDLITAVAFSPDGKTAIAGLLSGMACFYETEGLKFHTQIHVRSSRGKNAKGSKITGIRTITFPPDDPEGEVKVLITSNDSRVRLYNLRDKNLEMKFRGHENTCSQINASFSDDARYVICGSEDRKAYVWNIGNADAENKDKRSVEFFEAHSDMVTAAVILPAKSRHLLSTSGDPIYDLCNPPPVTLLSREESHTGSEKRRSMIPTGTEPFPQIEKSPAYLARASHNDGLIIVTGDYLGVIKVFRSDCAQKRRQESLETASSFSKKMLGRSNSMMTRNSSSSISRRNSIAHGPPAHTDHILNWRRNIDNSSIKSATKTTRSDRSVSPVGKFQRTSFQSQSSLASVARQQPYTRTTSVSTASPPGSIRKGVQKAPTKVVNNTYQIPTPGFSLYSSSKGTNQFWNVGSWRSQDKSTSESGQISPVSLMPPSDRGNSVVSTVSMLSSDDAGEGERRSIKGLSDEESDDVDDLICRKCSGKEFRARRVVGKEIVMVCRACGTMVE</t>
  </si>
  <si>
    <t>&gt;19054_g</t>
  </si>
  <si>
    <t>_YLRAITLYHPQWV</t>
  </si>
  <si>
    <t>&gt;19055_g</t>
  </si>
  <si>
    <t>MPPRLLNLTAHCAAAPFASSPLAAFLLPLMQTRNASILGALSDNPGAYNKRIRRGRGPSSGKGKTSGRGQKGQKAHGKVPARFQGGQTPQEVVHGARGFENLFSLEMSTINLDRIQSWIDQGRLDPAQPITLKELVKSRCLHGIKDGVKLLARGKEELKTPINILVSRASATAIEQIEAVGGRVTTRYYTKASIKRILKGESESSSTPLAMAPPPNPGESPTLAAIADSASPFSYRLPDPTSRKDLEYYRDSAHRGYLSHLVEEGHGPSLFFKTPGTSTRRKTKKPGKSVVAVENKMW</t>
  </si>
  <si>
    <t>&gt;6104_g</t>
  </si>
  <si>
    <t>MFFPPLVDPAQVIGAVDFIIKSTSRWIHADTDRAALCDDLERAKILIRSMDRSTTQKYHLDNFQQKNWDKFLGDFQKEAQMLEKDLKYRKNQTVQSKMGALNGFRFALKGKGSPEERAQRLKDLVNAMDRLRTLIQEDAVKEQDLRNLGFFPTDK</t>
  </si>
  <si>
    <t>&gt;623_g</t>
  </si>
  <si>
    <t>MTEFIGYVGVLHEINSEASTVSLENVTSFGTEGRMADPTKEIPPSDTIYEYIVFRGTDVKDLRIEEKPVAKENQQPPPNDPAILNSGYESRPNPQPQPAQRQQGAPPQLPQGPQGPQGGPPFAQQPYPPPFYQPPPTGWGRAGPQGPGGYPPMPYGAPPPGWYPPPQGFPPGPFPPYGYPPGPQGQFPPQQQQAPPPKPAPIGPGSNKQSTPPTGQPFEKPAEPKPIAKPATGAASPAPKKTPSPPVASNAALPFNATSILKATTNAQTKPVSVESKEAVATAQQNVTTSTSIFKATPTGPRNNGRIQPVIPLQTPPVTKAQAATNSAPKTVDTTASLRDATQAATAAVAAAMAKLPPAGHVNGNAMETLTKQVNEMRASDHVRTSRQPGTAGSGPGFAGRGNRGGRGGRNPQHKIEVPSTDYDFESANAKFNKDDLVKEAIAGSPSEAEAPVDPPADPTLPVGGYNKASSFFDNISSESKDRLESSNGRPGGREWRGEEVKKNLETFGQGSVDNGYRGGYRGRGRGRGGYRGRGYGGNGQPTRGRGSYRGRGDSQGVVQ</t>
  </si>
  <si>
    <t>&gt;19058_g</t>
  </si>
  <si>
    <t>MYQHKRIRAPKGAYKSLYTEKNKV</t>
  </si>
  <si>
    <t>&gt;5825_g</t>
  </si>
  <si>
    <t>MLVEVYPGISGCITPPPDNGSDGGSVDGCPTDSSLSSINNSTPNSSPFPPSPASSIRRRNRSTGQREANRSKQFTNRLQRSATITNTDELGRKKPRAFRRNTNSLPVDHGLKALEPLHDPSLVKMAYAEQQQWITVQQKTFTKWLNTKIEPRKLVVVDLVKDLADGIILIHLLECLSDVSLGRYAAKPKLRVQKFENANLSLDFIKSRGIQMTNIGAEDVVDGNRKIILGLIWTLILRFTISDISQEGMTAKEGLLLWCQRKTACYDEVDVHNFTDSWNDGLAFCALLDIHRPDLIDYDQLDKDDHRGNMQLAFDLASKEIGIPALLDVEDVCDVPKPDERSLMTYIAYWFHAFSQMEKVENAGRRVEKFVNNMQGAWEMQSNFERRMRELLQRIREQCILWQESNFDGTYVDAKRQATEFSSYKRGKKREWVAEKSDLAALLGNIKTKMSTYRLRPYSPPPELKLSVLDAEWTKLIQSEMAKGQLINETIRDIKNALRKSFADKANDFALALNTMQLAISGLEGDVEDQLVHVRRLSENLSPLNQYLEKIAEVDQMCEEANIEENDFTTYTYDELSYELGLVKSSVSKKLAFLDNQVVARNMTNLTPIQLEEFESVFRHFDRDVRNSLQELEFSAALASLGLVFSEDEMHEYFLETSNGKDYVTFEQFIRFMVEVTEDQNTAEQVFQSFREVADGKPYVTEMDLRHSLVPDDVIDKLTQFVPPHKGPDLQEDRGMPQYDYISFMDKLLGNPDEEEGSESDGGVGLEHQNGASPKRGSSSGSEKVNGYH</t>
  </si>
  <si>
    <t>&gt;4494_g</t>
  </si>
  <si>
    <t>MAEEEDHLALAATSESESRPATAHKDSKTAPGGFRTDDTDDSSPGKEDFSQDSIFENAAANEEMPTLDPTMLPSLPPPGDNSEVYGSEHAGSEAADLDEREMHKHLNDVESSFMPMFSPIGLEGPKGADDTYLFDTSKRGQPHNPSKELSPKQLPTIQLNGSGDSQTPSSPATPDGAYKTPAPERAHSIQADDSSMEGHNTTSELETMSSSPTAAAAARTVSRAISMAGAGGQRTADDYLEGHMGDSSENEHTGDSSENEYHIDAEATPRKRIPKPHDDSSDVDERLTVRHHLSSNNLKADAGSTPGAALSSRRSSPGGRPKFLRSRHTSSHSSVSSFITNPESHDGTDADYALQSGGAVPTATLSRSGSIPLLSRSISLGSMASGIDEIDSSLPVADTPLATLEEEQNRGRHAEDLSPPETPRASTRTMSAPTDTVIARHVRNVHVPESVVEEFRNKAGTASPAKKSAFGGSTIGRHGKNMTLKEQSSTIERLSKENFDLKLKVMFLSDRLDKLSEEGVKEMISENVELKTGLAVMQRDNKALKRKIKELEKRLQDDEDRPSTALSNTSAGDPSPKWFDQEGAQEREEELIYLRERVEEYVTEIEKLRNDSIQRESEKRNLAEVVRQMGERRGQNVEVREEMDVWKDLLEQETARREQADEENKKLREEVFRMRTETTSNSGVPGLNHTTNIYNITKKRQSSPSRPRSQLSNEIDERNGASSAASTLVEELRREGEQLRHENAELRREVGAQTSMLTSRNREKERLYQEIEDLKLGARRNGGSIAGDSILERSASRAHNHERSQSRTSVGTRMTMMTEVEREDFENKQSEMRDKLNALKISNQDLQRELNSCMEDFETSVEERKAAELLAHELQEALEVAENDLVTMQNERDEALQGQEEAEIMFESLRKEAQEELDGFAVEVEETNAEIERLQTELTDTTENFNALQNEMREMSEALVRLEDDHETKTKKIADLERELEEVNKELETMENNLVEANGKVERLGVQQESNQSEIAFLREEQDGDKIRVSDLETALRNTEQALHDERDRVTELEQRLANERHQREVVASKEKQEVQQFINELNREASTSKDEARRLRKSLTSREVEAAEWKQRLMELESNLREALGDLNGTRSSLLNSIAKLQRELENTIRDLDNTKAALTEKERIIKQRDQLLESHALESRKLADILDKERQAHRNTKHSFETFQKTQQHTTRTITQQESRVLELEVGRQTDRRKISNLEALVKDQVGERNQLLLTLWTRLSVVCGSDWAHNNSLINGRALPSPESISTMLPGFSKNLLAAVKTIETLISDFRVRIRSVEKDLWKEYQTLEANLETRSKRLDRLETIARSAIPGLSGSAGAELTKLRDANRVLKQEVSTLRAANLVRSGIYDGSPAPAVPTGPREKDGGANVNRHTQIREKSKSRTSTMTRRQSSTHGVERDQTFTSSIPLPTNAPGSPGSHTDGEYRPDLRWQIRLQELEYKLKAEREARLTDRSSARQRLEEKSRENEELAKEVERGRVRGDRQVR</t>
  </si>
  <si>
    <t>&gt;2883_g</t>
  </si>
  <si>
    <t>MATITQSFTLTQSIPVAAQDVPSYNRVEPGSVNIQIPDLSDIKPQKPENIEAATEQWVSSFNKAIQSPDFSALSELFLPQAYWRDHLCLSWDAHTLQGPENMKEFLKKECRLKNVAIDKSSECRKPVVTAFDGQGKIEGIQTFLTTESDVGRGVGVARLVQIDGSLKAFTFFTSMRELKGHEEPIFGRRTEGVAHGGRPGRKNWQERRTADENFVETEPVVLIVGAGQGGLTSAARLKMLGVSTLMIDQNERVGDNWRKRYHQLVLHDPDKLAEFFECYVKLLELNVWTTTTIKEAKYDESKGMWTVVVERKKGSGETELRTLHPKHIVQATGHSGEKNFPSHIPGISDFKGDRLCHSSEFLGAKLNGNGKKAIVVGCCNSGHDIAQDFYEKGYDVTMVQRSSTCVISSGAILKIGLAGLYDEAGPPVEDADLMFWSIPTPVLKSIHRDVTVRQHKNDAALLEGLTKAGFKLDSGPDGAGLFMKYFQRGGGYYIDVGASQLIADGKIKIKQGQEIAEILPYGIKFADGEEKEADEIIFATGYKNMRTQARRLFGDELADRVKDVWGFNEEGEMRTIWKKSGHPGFWFFGGNLAMARYWSRMLALQIKGLEEGVCKYDDR</t>
  </si>
  <si>
    <t>&gt;5174_g</t>
  </si>
  <si>
    <t>MVLLGGLELVAAGYLISKHQQNKKEKQRILDEEAQLEEQRYHIFPPDDRHSRPEHRRRRSHSRRRHSSDGKNSYDGRHSYDGKYRRESPRPKPRPSQAPQTVRPPTSRPAQTAPLSTMRPPAFMPPPPQRPTQDMKYGWTDNGPVQRPPQEAEPPTGWPAHWSQSHTPDPVASNLAPPQSQRDDSSRGRSPRRPSSTPPRVRFADNERSPSRSPPPSYRP</t>
  </si>
  <si>
    <t>&gt;8808_g</t>
  </si>
  <si>
    <t>MTATKIDGTAIAKTIREKIHEEILTTQKINPRFKPCLRIIQVGDRKDSSTYVRMKLKAAQEAQIDCELLQYPESVTEAELLQAIEELNNDPAVHGILVQLPVPKHISEYAVTSAVADEKDVDGFGTNNIGELAKRGGTPYFIPCTPKGVMVLLKESGVELKGKNAVVLGRSDIVGSPVSYLLKNADATVTVCHSRTADLPSHLKQADIVVAAIGQTNFVKGEWLKPGCVVIDVGTNYIEDATKKSGQRLVGDVDFASASEVASLITPVPGGVGPMTIAMLLQNVVESATMYAEKQKARAIKPLPLRLLQPVPSDIAISRAQRPKNITRIAEEVGISPHELEPYGAYKGKVDLSLLKRLEHRRNGRYVVVTGITPTPLGEGKSTTTMGLAQAIGGHLNRIAFANVRQPSQGPTFGIKGGAAGGGYSQVIPMDEFNLHLTGDIHAITAANNLLAAAIETRIFHENTQKDAALYKRLVPAKKGKRDFQPIMFRRLKKLGITKTDPNELTEDEIHRFARLDIDPETITWRRVLDVNDRHLRGVTVGTAATEKGQTRETGFDISVASECMAILALSSDLNDMRERLGRMVIGSSRGGDPVTCDDLGAGGALTALMKDAIKPNLMQTLEGTPVFVHAGPFANISIGASSVLADKLALKLAGTEPDEDHNEKAGFVITEAGFDFTMGGERFFNIKCRSSRLVPDCVVIVATVRALKVHGGGPPISPGAPLDKVYTEENVDILRKGCINLAKHISNAKSYGVPVVVAINKFETDTDAEIQVIREEALAAGAEDAIAANHWAEGGKGAIDLAKGVIAASEKEKNFKLLYTLDGDVQKRIEAIGIDMYGAAKVEFSEIAQKKVDTYTKQGFGNLPICVAKTQYSLSHDPNLKGAPTGFTIPIRDVRLAAGAGYLYALAADIQTIPGLPTAPGYLNVDVDTETGEIDGLF</t>
  </si>
  <si>
    <t>&gt;19064_g</t>
  </si>
  <si>
    <t>MDPQNLRTASLYINNQLLSRGLLRNGEGIDFASPGGGVKEEGGGGEVLGRTMGKIMGVVNDLILRRDRDATQRESLTSTLRTLRADSLLYSTDMERVQNKLEDAKRKLGIAESSERAAKLALKSAENRERALRDEVMKLKIVVERTRKECAIEVRKRERVGEGLKKHVGEGDGRRGRGRGVGVREIVVHGGVGAGGDNGGDGGVGVQDEGYDLRSETNEFLTELARGLSEENESLATLARTTVENLRNLSGCEVEPPLESVNGAVRAESGYETLAGEMEAVVEHVRHILTNPSFVPLEEVEVRDEEITRLKEGWEKMEGRWREAMQMMDGWRKRMARSGQTVNLEELQMGLLLSPLKTKREEERDEGRQVFQLSALMEEGEGDSQADIDITDRSHVAEDEIVEPDFDELDGDSDSSLFDDDPAGEGYEEQGEEQEEFEEQEEVDEGTTFNTASSLSLGPPPQLSPLKEISGNSASPEHRSRYQEEAEEEEEQERQGFSTIVEENTYDLLQLEVRSSSPKRPARSQRSTPAPTPRSPKREPRAKVEIESDDDLSTCLLNTSEQKEEEKAPPPVPEHKIHLSPQKSLPKSTLTSASTPSPRSSSPTKRTARAKGTPKPAATPRLQTGSSSRLPRRRDPMPQQSPLTMASIAAKLAASEREADAARVRAKIKAARAKRIAEKTAAVSNANVGAGGSSHLQVGSVGSNSTPSRSRSRERERERSRGREERGGNRNGNGNVNGKGGMEMVGERTRKRKAAGAGGGKANRRRSTLSPWELESLILGGVGGAESPRKG</t>
  </si>
  <si>
    <t>&gt;2581_g</t>
  </si>
  <si>
    <t>MFATKRLTKELQKLQGPLPPGITLITAEGLEEWHLDVKVLDSNPLYNNKTFRLKFKFSQNYPIEPPEVTFVKTADRPIPMHPHIYSNGIICLDLLGTQGWSPVQNVESIAVSLQSMLTSNSLNERPEGDAQFVASNRRRPRDINFLYHDNNV</t>
  </si>
  <si>
    <t>&gt;7832_g</t>
  </si>
  <si>
    <t>MTDYFQGEVGKQLLILLSMYGVPKHKIRQEAQSCIVNGGISREAIARVKDRYGLGGSDYVPSRDLFPAVSSPAEIEPEWVELVIEALVDCGCPPEDISRAIVEAHNGPRIDLVQEIEDIAAH</t>
  </si>
  <si>
    <t>&gt;7617_g</t>
  </si>
  <si>
    <t>MTPDSSFMVGNSSVQNTGIPPGPANTLAQGGGNAPAPNGLHSRSCVTCRRRKVKCDKKFPCSNCNKAGGECVFPAPGRAPRRPRLGAPGGRVVSEREAELLKRLRRLEGVVEELSGQVDIAEARHSPLSDSSSPAGLGAAKENDNVGGMGEKGGSVRVVGMDEGTGKGKGRGRGEWITKTFRIGGGPPKTAYSVDDLQVGVGRLRLEEGKSQYLASPFWSRITDEMDEIKEMLEDQEFDSGSDTPVGPTESMTVPNHQSFIMGYSSSDVELKSLHPLPSQIPFYWQTFLENVQPLVKIIHTPTMNKTIKEVANNLSNLKKSTEALMFSIYFAAITSMNGVEVQTNFGVDKEVLLRQYRFATEQALAKASILNTDEIVTVQAFVMFLVCVRRHDDTRFVWSLTGLALRIAQSLGLHRDGTKFDLTPFDTEMRRRLWWQVCILDTRAAEDYGSDPSILDFSYDTQFPTSLNDEDLDPDSTEPPVPREGVSEMTFPLIRYEICQLTRKVTYIPPGSNSKGALSAATLEEKERMVRECAEHLEHTYLRHCEDAGPLYWVAATVGRLIIAKMSLIVYHPLTQPGRPNSLSQDIKDRLFMASIEIIEYSRVLESEASTKQWGWLFHTYIQWHAIAYILGELCTRPNSVIVERAWRAVDLVFAEWKGAVSSSKSGMLWQPMRKLLANANRKREENTRLYGANPTESAGWGLGMPKEYVKPPPTAYGKSSDNAIARDRLLPLVTDTINNPDSPTNSNIPSPENMQMETPEMRNQALPERSGPGINSMFQMPDSNFPTSHAEQSHVHQEPVHGYDMGPHIVGVGSVLSPGQGQAQMMQQQPQNQESWPMDDNAMSNLDMAALEGEVNWEGWDALVRDYQMQADNSQEGGTTSRGPTLGGMGQWW</t>
  </si>
  <si>
    <t>&gt;1010_g</t>
  </si>
  <si>
    <t>MVYPDTFQGFQIEDSKHWSDFKLNDFQPKPFEDYDVDVKIEACGVCASDLHTITGGWGEQHFPLCVGHEIIGTALRVGPKVTLIKVGQRVGVGAQCYSCLQCRQCKADNETYCRHQIDTYGAVWPKTGIVSQGGYSSHIRAHEHWVFPIPDKLPTNNAAPMLCAGLTAYSPLVRNGCGPGKKVGIVGLGGIGHFGLLFAKALGAETWVISRTHRKEADALKLGADGFIATADPDWNEEHFMTFDLIINTANSTENFDLAKYLSLLDVHGRWVSVGLPEGEGTLMKNQTLLMNGCLVGGSHLGSRKEVLSMLALAADKGIQSWVEEIPISVEGLKTAVTRLKNNDIRYRFTLTEFDKAFGA</t>
  </si>
  <si>
    <t>&gt;7847_g</t>
  </si>
  <si>
    <t>MSKRFPTHPIPKSTFEQPHLVSKEQQHVSRSAKPKPKPNPVLRKPELNFFPEDKAVSPVVPVDKSVRPPPIPEPPSKEQDSALVSSSISSLPSADNYNLGSVAPPAPTVPSPSPTLEFLIELLYSPGYLDTLTSDPQLLPLFTNFLVRYQPSIAPLVPQYLQLQKVAKAIAYANAVAAAIPNKGDENGREEAVILSAAFKARSKDIYHTLLTIALPAWISYSVIKTSTICLTAEITGHHSSPFTRDLIRGLSEVFCLTDPNKPDNPIIYASSYFYTLFGYSKSNVIGRNCRFLQGAKTQRESVMRLRDAVNKGNEACETMLNYTHDGRPFLNTLLLAPLHDDKGNVKYYLGAQVDASRLVESRQGIDGFERFLSQREVEANKVERGDHRELILDRLQSLSMCFDLQEIAVVQGNSRPNLFTANVDASFTSRRRIQEEEPSDDEDESDVQDVKNDVAWKLSAKASTGQLPGIYKSYILVRPFPSLRMVFLSPGARKFGKLRQHPFLSHVAAPVSTLSCLKDSFQTSTPVNAKIALLQEPGKNKDGCITGKWGRKGESPAEKGETCWISATPLLDGDDKVGVWMIVIVDEKTALPNLNRTSNLLCKEGMDSESLNRAGEPNLTKTPEAIFNHHDDVKIASAALPAPPVEDLESYEVHNEEVPDDSRGQTQKSHNSREGFLLNVDMTLTKSPNGSITSNPPTYEEQNLHREQIVPAAPPDISTGLSSEITSWQTSQGTSYHPRDVGLRAMDYLTSQSAVNNLRKSDGQLWSKDEEGEEDQEWSVASPYSVD</t>
  </si>
  <si>
    <t>&gt;8643_g</t>
  </si>
  <si>
    <t>MAQRQLKITKAQEILSYVFPEEDQGLLWDALQGPGDSHTDNRTMAMGGDVVLKLVLIEDMENLRRAIQDIISRVGSNPNLDRVGRLVGLDQCINNHLSRQGQVATKTMTATVEAVLWAVYISSGKTTAAVRQVMRCIGLWPEDDW</t>
  </si>
  <si>
    <t>&gt;8527_g</t>
  </si>
  <si>
    <t>MKTFILAGLLGGIVVSALAVSAEKAVRSISDVVLSNLTWTGEVIVGEPKLTLVGNAESIYQQILTINPNYDDEFGINTKGANKMIKRENPSPVSTDYTCAYGVLVDVTPIDVGIKSLYNIGTGICSAPAGSAGATTGGCTRLTCSSNASIWLCNDNDFEIDIACELIADNAVQLLIDCQTTTYSGGAWSSTVRGQIFASDHSWNVIINQSTC</t>
  </si>
  <si>
    <t>&gt;6304_g</t>
  </si>
  <si>
    <t>MRIPRNPSDAAIISAVLFPFLAAATGNLNCDHLRSKGAYWDLSPLGGPKSVLNSEDQGPSFKNTTYTIDLCRPLKRASDVAKGDQCPNGTRVCGIEHIITKDDTATDIIDRVIPIAGELRDHGGYDLDAKWERLKGSKSNIDFKKEGLILELNGGFVVNSGKNRKQKAIVEFLCDKTRVGDENLWNGEDKYDEGKEKREDGAPEDDASTPSLEFVAYDTSDADVDVLRLRWRTKYACEDAKPEQDAERSRHWGFFTWFIIILFLSTAAYLIFGSWLNYNKYGARGWDLLPHGDAIRDVPYLIKDWIRSALNTAQGSGTRGGYAAV</t>
  </si>
  <si>
    <t>&gt;6928_g</t>
  </si>
  <si>
    <t>MADLDEDAALSSSHAQPPDENDIGDEVPDFRLLASLAKSGGQIPKRGEKDFESHGTKHQSDILEASREAMHDALSYTRIHTPKHHNRAFYYGVEGLWRDDVVPEEWRQGLEDAHIVVVESRKGSHWQSIGKMTTGKKNGCTWLLPEEALYLVERGSLDLWWPSEASYKGVHEDESDDKEEEVEEKDEGYPMSLQAAYSLLIGNDGERGKVSLQRFTVYANLKRIGYSVMRAPDWDSSLPSQRQVHSDVGPIVIPTESQSIFSWLFGKFFAEQKREHSAYGPLVRPGMFRSYNSIYRQIAIIPRHKPCALPAESGPLPEEPFRVAFWVWKPSKSKDFRKTDPGSPDYRVAVLDARSSFVPTLTQVSSLIESTPWSPPGENLQGAEQMNQRLKNGYRNVVVAVIDEGVTSYLQAQSEVEARGGAEGVAEKEEAEAEAEAEAEAEEMGHE</t>
  </si>
  <si>
    <t>&gt;8593_g</t>
  </si>
  <si>
    <t>MRLSFIALAFATSAFAQTPNFDILTSPAEQTTYTVGDTLPIVWTPGTSTGTVTLTLIGGLATNALNPVVVIAAGVESQTGSYSWPIPATVGSLATYGVNLTSDADPSNTFQYSFAFHIINSNPSSSAASTVSSAASSSIIASATETAASSLFSSLTSTPVASSTAIPTTIASATALTTLATASATAIPSGIFPSNSTTSSNTTATSKPIEPTTAGAGNLKVTGALALISGLVFALAL</t>
  </si>
  <si>
    <t>&gt;8652_g</t>
  </si>
  <si>
    <t>MSSEMSPLSIDLQIPAAAASTVVSSNAAYFPFELGGDSAAADEASAGLSSNSTAPDEVRLNTSKQLNEVDQWRAKVYGKPELEDTAFEGSGELQTAAGMQIDENVNSRVSQDEVSYTTQSQVSSSESKWIEVFIPDIDASAYRRSSGASSNDLRAGLDGIGDTQSPVARAGVRNLLMPFMALEVSSKSFKSGHGNEGREWNNDALLKMSNGVREVIRNIHMVISDEELISLNIILVAMLEDEHGGLEPIPFSTIDNCRLDKLFQEMRKFADGFSKDRRFDEVIGRVNFLEARWQRRFKQKWFDIDKERLKEMKQYGSLRGMTLNPGERTNQDTWLINDRSLDGYREGELRFKPGDWWLNLYCAYRDGVVGTVEKLLTMGSYRATICVACVLQNGKEVDEAEQPDTTKFTQQGTYAQMHRGLMLTRGRTIRLLRGANLKSNYAPEVGIRYDGLYVVKTWSMKMSTIGIVDTYKCDIRFERVKNQMPLNLSVPQPSQRDEWKLYEEMVGSDFRARKGDLEYSRWREFEDKQRAEKEAWLQARQVAPKYLFEGSLCSREELLSEGKVLHTK</t>
  </si>
  <si>
    <t>&gt;4583_g</t>
  </si>
  <si>
    <t>MASSSSSNMLTKFESKSSRAKGIAFHPKRPWILVSLHSSTIQLWDYRMGTLIDRFEEHDGPVRGIDFHNTQPLFVSGGDDYKIKVWSYQTRRCLFTLNGHLDYVRTVFFHHELPWIISSSDDQTIRIWNWQNRSLLQTMTGHNHYTMCAQFHPRDDLVVSASLDQSVRVWDISGLRKKHSAPTSMTFEDQMSRGNQNQADMFGNTDAVVKFVLEGHDRGVNWVAFHPTLPLIVSAGDDRLVKLWRMSETKAWEVDTCRGHFQNASGCLFHPHQDLILSVGEDKTIRVWDLNKRTAVQTFKRENDRFWVIAAHPEINLFAAGHDNGVMVFKLERERPASAFYQNNLFFITKDKQVRSYDFQKSLESPTLLTLKKLGAPWVPPRSLSFNPAEKAILVTSPADGGSYELIHLPKDGSGAIDGTDTRRGPGNSAVFVARNRFAVFTAASQQIDIKDLSNSTTKTIKPPAGTTDIYFGGTGNLLLITPTAVHLYDIQQKKSIAELAVAGVKYVVWSNNGLYAALLSKHNVTIVTKALEQVSTLHETIRIKSATWDDADVLLYSTLNHIKYTLLNGDNGIVRTLDQTVYLVRVKARTVYCLDRTAKPKTLTIDPTEYRFKLALVKRNYQEMLQIIKNSSLVGQSIISYLQKKGYPEIALQFVQDPTTRFELAIECGNLEVAVEMAKQLDRPKLWARLTTEALAHGNHQIAELTYQKLRQFDKLSFLYLATGDEGKLTRMAKIAEQRGDYTARFQNALYLGDVEDRIQMFKEIDQYPLAYMTAKSHGLTEECESILEATGLTEDQIKLPELGSPLSPPKPIVSTFEANWPTKATSQSFFEKALLGQVEGLSLEDEPAAASGGFGFDEAGEEDAKRNGNLVDVEEDEEAAGWDMGDDIVPEVESDFVNIESADSGAGGSEADWWARNSPIAADHVAAGSYETAMQLLNRQLGAVQFAPLKPRFEEIYSASRTFLPASAGLPPLVNYVRRTIDETEPQKVLPIIPRDIESLATNDLQKGYTAMRTNQLQDGAAIFRGILHALLVNAVSSPAEVEEAKKLITTAREYYIAMSIELQRRALGSDGDVSKSPETLKRSLELAAYFTIPKLEVPHRQIALVSAMKFAYQNKNFNSALGFANRMLSNNSGAAKMLEQAKKIKSQCERNPNDAHEIEFDSFAEFDICAASHTPIYSGSATEVCAFDGSKYHAKYKGTVCTVCGVCEVGKHGSGLKLVA</t>
  </si>
  <si>
    <t>&gt;7047_g</t>
  </si>
  <si>
    <t>MPLAGKNPPISTFSQFIPPWPPKFTDKDLPSLAGKVYIITGAASGVGYELTKILYLKGGTVYIAARSQASDGAVEQLLSETKSIRSEDTHGRLGTMVVDLSDFKTIRPGVESFLKEESRLDVLVHNAAVMSAPSGSKDKQGNDLEIGTNCLGPYLLTLLLEPIIASTLTQPNTPVGSVRIVWEVSILQSQLPQGGMKFESDGTPKILTGFMENYRQSKVGVAWLTGLFADRLGKKSVLSVCVHPGLMPTGLQRHQPWFLRSIVRPLVTPVYKPSINGAYTVLYAAFSPEITMEDNSGYCMAWGRKCDLPNEILLAKKSEVEGGSGSEKKFLDYCNEKLKGFL</t>
  </si>
  <si>
    <t>&gt;1233_g</t>
  </si>
  <si>
    <t>MASNLSFVLNKIHDVSFEERPKPTLTSPYDVIVAINVTGICGSDVHYWEHGRIGDFVVTKPMVLGHESAGTIVEIGSAVKNVKVGDRVALEPGTPCRRCTPCLAGKYNLCPDMRFAATPPFDGTLAGYYTSAEDFVYKLPKNVSLAEGALMEPLAVGVHITKQADIKPGQSVVVIGAGPVGLLCMAVARAYGATKIIAVDIQQSRLDFAKGYAATGTYIPQKVSAEENAANIIKEFDLGEGADAVIDASGAEPSIQTSIHLTRRGGVYIQGGMGKENITFPIVALCCKEMTMKGSFRYGSGDYALAVELVATGKIDVKALITGTVKFTEAEEAFKAVKSGKGIKTLILGPNEK</t>
  </si>
  <si>
    <t>&gt;8280_g</t>
  </si>
  <si>
    <t>MSSFAPPPPPKTVLGHYRMLSPSASVRVSPLCLGGMNFGEGWKDFMGECNHETTDQILDYFYESGGNFIDTSNAYQGEDSEKWIGEWMKKRGNRDQMVIATKFTTAFRAGHGKTENLVNTMGNGTKSLHLSLEASLKKLQTSYVDILYVHWWDWTCSIPELMQSLNTMVQQGKILYLGISDTPAWIVSKANEYARQNGFRQFSVYQGLWSAEHRDFERDIIPMCRDEGMGLAPWGALGSGHFKTEEQRKNTEGRKMGQASEAAIKISKVLEKIGKAKDAQITSVALAYVMHKTPYVFPIVGCRKLEHLKGNIEGLSLELSEEDIKEIEGAIPFDYGFPMAFLGGPEGIRNPNDVRLMSMGGLNRHVEWPKPIPAHPKKDEFAVMHF</t>
  </si>
  <si>
    <t>&gt;9910_g</t>
  </si>
  <si>
    <t>MAVDGESPRVEGIDEPKGSPSRSSETLRHTSIDRATKPVHEESPLLSPNEDQHEGDGLMEDDDQVLDDDYDDFEETKSVWYMILLTIGIGGLQLAWSVELSNGTPYLLSLGLSKSLMALVWIAGPLSGALVQPYVGILSDNCRSSWGKRTPFIVAGSLATIVALLCLAWVRETVGGFLSVFGADRESQGVKVTIIVVAVFFVYLLDFSINTVQAGIRAFILDCAPSHQQEAANAMASRLVGFGNIIGYLAGYINLPKYIGFLGNTQFKVLCVIACSALASTIAISTFSIRERDPRLEPPQPKGKGGLIAFFKMIFQSIKNLPPQTRKVCEVQFFAWIGYFPQLFYSSSYIADIYVQPYLIDNPNMTPLEIDALYEKATRMGTFALLVYAIASLATNVLLPFFIAPSYDAASTANSISSQKGYTTRLTRFLDAIVIPGLTLRRAWLLAHLIFATCMFSTLIVRSITAATALIGIVGISWALTLWAPFAIISAEVSKRDALRRSRELAFRDGDDELAEKGDQAGVILGIHNMAIASPQILATIGSSIIFKFLQKPRGTPGDRSFAVALAAGGVSTLVAAYLTSKIRDEVPLPDEGVVEEARPRSRREIAEERRSQSTERGLVRSASYTGLAY</t>
  </si>
  <si>
    <t>&gt;1905_g</t>
  </si>
  <si>
    <t>MSYLVSDYLINPVLRQARRFSRPNQGADRVPISVQTRQSGSHHEGAIEDITENLEGWDSSRCPGPISISGEVLTSSPIAEDGGLEAELEAVEPGSFPSAPIAVRAHHSLPTLPVIPLRSESGHIDIPGRFRTSSTNSAPFNIQSNNELTATMSPAEGPSRLPTLDLTNSATNIHHGNSSLPEDDGMGALRQQIITIQSMDAPAQQKARLVHQLLTRGHREAQKMFHPKQQPIQASLIDMISQERPEEPGSLSSFLWQMNGTDEPAPTNEHYIYHLSPNDLQPTYMPPSLLDNDEDGDVEIKDVEPVLGCRHYRRNVKLQCSDCARWYTCRLCHDEVEDHILNRNATKNMLCMICGCAQRAGEFCVNCGERSAWYYCSVCKLWDNDSNKSIYHCNDCGICRKGRGLGKDFFHCKTCGTCMSMAVEKSHKCIERVSDCDCPICGEYMFTSPSPVVFMLCGHGIHKACYDQHMKSSYKCPICSKSMINMETQFRNLDRAIDSQPMPPQFQDTKAMVSCNDCYAKSAVKYHWLGLKCAICDSYNTAQLSILSDPAVEVPVLENRESESNTSADQPMRENTAPAFLVPGAFRSRRHSSHVYPPSGITGSNRFAPYPVPQRIGRSLSPAPGRGYFDEPPTLQSNETDGESVEEDDLDFWGRDPPRSVTSAENPDPVEEMRDQDDSGSDSDMNDCEEDDADEVDQFELLGHR</t>
  </si>
  <si>
    <t>&gt;3447_g</t>
  </si>
  <si>
    <t>MARGTTRYGPSPSRPPCRMAAGDWLPGRKGGQREHKCIILFCPPHPLKIAPHSAQFSRAGFPEILHPAFRCGCSLIPPASVASDLLAPDYHCPPIPLFMESAKGSQTGKEARRKRAENRAAVDKEKKGKGAEKEKEKKTPVLVHTKRKEVVDGEGWTHVVDAPQKGPKAVGKGKGKPPPRLDKLLHPGDFEVDGVSYVTKTLTDIKSDYAYWKKQWEEDEACTSLKERLQEKETEWKRITNVVFFGMGSLQSARREGRRASATQLAALQTILGVLGKEVTVVVQDPQFTGLDKEFFKSLGYTVVEDPKAFGCITDGSLVYAIHCYSDIYKSVSDGPRPAALIGTDAGNFGKFNSSVIADEVGKALGDMVKSYEDIEFPQIRHDFSDTRIYLRKDAEVAIPIGPTRLWGILSDIESRGAPKHDVLINTTEAQRTAEVEAGVETEAKVEVEAEIEVGVEARAEAKIASEDVLVIANEASTSHGASNTEKLTEENNSNTTTSAEQGTTPIDTPSTLGQEGLRNTIPPIGPTRLWGILSESESTEIPAPKDVTGAVRMEAVTEIAKQEAPEAENDVSITDIASSEELAVAQDEPSAELDLSKEVVQEYPPETPSDVPEQVSQPTVPTPPKQVTVPVETIFSEIHIEALPASIEETRIESPPQESAYIKISEKKDTVPETLEAKAELPGPLPTEPEIQSATVEVQEHLLAVEVPASPVSLPEIGTKENAEEAREVESLPSEAETENAPETPVLAEALKMDETVKKVDLPVLVEVETKEILVEEISPIVKPEEPLNEVKPVDVIEHTTTYEPPIEASLPTITPELSNEAQPVPALEHVDIIEPPIEIVASNITPEILNEPKLVLESSPPIQFEPAKEASRGKISDAKISPQVFQNIDTTWSFYESRSPWEPGLRSRSPTKPSF</t>
  </si>
  <si>
    <t>&gt;503_g</t>
  </si>
  <si>
    <t>MSLCGVVLVHAQGASGKKWIYPVLWVILVLWFLRTTYVSRQPGAGSVDNAPTKPKMTKEHNTSPPVHYEANPFATADVNTSIKAAVIIETRQTAAFIPLILHFSAVLGPDWPIIIYSSEENFGSFTTSDALRRYRKSGRIIVRPLADGLYFPDWAAVSEFVTEPWLWGDLAPAEHILMFQTDSILCANAARSVEDFFEWDFIGAPIVMQNGEGFNGGLSLRKRSTVLRVLEEFSWLDEPGHGPEDQWYYARMKELQERDEGAGVVENTIKLPSMEIARTFAVESIDYPHPLGLHQPTRFIQPDTRTLPLDEWCPEYKLASNGEN</t>
  </si>
  <si>
    <t>&gt;6446_g</t>
  </si>
  <si>
    <t>MTSITPELTGTVPFHVPSINKTCSTWYKIIGSPYKDPNIRPLIAIHGGPGGTHESLLTLSELYKRYDIPVILYDQIGNGRSTHLPETKGDEGFWTEKLFHAELSNLIEKLGFVEKGYDVLGHSWGGMMSSTWAAGRPKGLRRLVLSNSPASTELWEKAANRYREALPDDLKEKLKKGTEEGGGGEEYEEAMGVYFKRHGCSTEEMPTQFVETLKWMRSDDTVEATMNGPNEFECTGSLKGWSAVEAAKNIEVPTLVLNGTNEAADDEAVKPLVEGIKDIKWVKFGASTHSPMFEEPDKYFETVGEWLRK</t>
  </si>
  <si>
    <t>&gt;1699_g</t>
  </si>
  <si>
    <t>MAGGAVVSGTADTGRIEAPVTMKAYLMCAFAAFGGIFFGYDTGWMGGIMGMKYYIRQYTKLPYPAADASDAITAAFVLPGWQQSLLTSILSCGTFFGALISSDIADRIGRRPTIIVGCITFSVGCVLETASTTYEVMVVGRLIAGAGVGFISAIIILYMSEIAPKKVRGALVSGYQFCITLGILLANCVVYATQDRDDTGSYRIPVGIQFLWAIILGTGLFFLPESPRFFVKEGKLEQAAQALASVRGQPIESEFIQDELAEIIANHEYELSVVPQLSYIASWTNCFKGGLGKASSNLRRTLLGIGLQMMQQLTGINFIFYYGVVFFKSLNTIHNSFLISLITTLVNVCSTPISFWLVERAGRRNMLIFGGTGMVIAQYIVGIVGVTAGQDKGSDTNTAAVSAMIAFICLNISMFAMTWGPVAWVVIGEVFPLPIRSRGVGLSTASNWFWNCIIAVITPYLVDKQYANLSSKIFFMWGSLCIVSVTFAYFLVPETKGLSLEQVDKMLEEVIPRHSRKWVPHTTFASDMGLVDKEAAIATEHEVSEVEVRKEVV</t>
  </si>
  <si>
    <t>&gt;2736_g</t>
  </si>
  <si>
    <t>MQFSKTIIAALLSATCISAAAAPDYARFTRDLEAEVMARHLQDLGLTTREEHPNPAMVKREVDAIMSRETVAMFKRMPHVDCSTLLTHCTYNTECSMKSVECAGCSNATTRFTFSMGFWEHKSFWEVLRDMDRVGTMYFENIAFSGRMDRKDGV</t>
  </si>
  <si>
    <t>&gt;10727_g</t>
  </si>
  <si>
    <t>MMEGNRVKAAAEDEETEEDDHSTDDSPDIDNSLKSVKLAEEIKKQKQKIHNPQAVSVYRRGFAKSNE</t>
  </si>
  <si>
    <t>&gt;4550_g</t>
  </si>
  <si>
    <t>MLNFNDFEEVFYFNPDYSYDEEMVVEIENNRKEIQGLFIDRVMKLMGIKRPVKYYPPKSNSDLRNLHKTIIESTVADHHKISVLYYILIDIDFPTEAREFSTALEKRTLLPQKYVIYMKGLWHLDRQQFTKALEYLTYPSLIPTFADEVMEVLVRLSKNDLTLALAYYQTVSPTLTEKQGIECLFSALARTSVTEAFYFCRGQPEHAQRHMFEMLISLVLYNSSKDSVADRSIELVNMPFTAEEEMWFEEYLLKGEGVALKKAKDTVMMRRIGTGNFTDALSLKGERGFQKRAIGGLDWGTLSEAVEGGLGSRLGL</t>
  </si>
  <si>
    <t>&gt;8576_g</t>
  </si>
  <si>
    <t>MVSQHVLDLCQATETVSSLLSKNPTQAPGDIVKELYGRYKKDPHYRPDENRPAPSAQAQEMALRCGRWGPTQPSPLFLQAFADALDCLDADPMSGVVSPPLMGSHGTVPLTVIAPLADIIRHCSNMIVRAEREVFFITCSWSPSVAQRLIRDALIELSKRAGKRGQRVVVKMMYDKAAISNAIDAHQVVKPAAYTSKSIQLPKPEEIPNLDFEVISFHKLVLGTLHAKFCIVDRKTAALMSNNMEDNDNVEMMTHLEGPIVDSIYDTALITWNNHLNPPLPSLNAPATEGGLHTSDQEPTYLDRQPIQEGQAQIAAEGQAVSLPEHMPDDPHYDNDLSGEIRRMQSCYSMKPNESRLQAANRQLNLACKNPITPSGPDIPDDQEMTPYISTLLPSPVPMALVSRPPYGPVTSHNVYVPQNEAWLSCIRNAQRSIFIQTPDLNAAPLIPAIAAALKRGVEVTYYVCFGYNDAGEIIPGQGGTNDQNAQGLVEEISSAERQLLHIYYYVGKDQDHPIHQSFQQRSCHIKLLIGDGHVAIQGSGNQDTQSWFHSQEINIMLDSEKICRKWREGIERNQNTKRFGGGSEDGIWRDKDGNPGKGYMGNPGKVEGLFKGVGGMLKKMKDKGGF</t>
  </si>
  <si>
    <t>&gt;6459_g</t>
  </si>
  <si>
    <t>MALFITNAEDAPCAFLKDPSVSEKHTTQPHIQLSSLPNPNTPISITLFPIKIRSETSIFSPTNVASLWTQLLSIHIQNGNFWKYKDVMALHNEKSPVPILSHDEKEKNAQEVRHKEVLFLCHRLQKNLLSKDVPPAEDKLAETSMFLSKLEGFGDLDATSIHVTKIHKVCKAISKLDNVPGDSTYRFKERSAALLHRYKKALELEQQNPQLPSIPLLPAPSSAEIEPESKTNIETDEFNELPALCLTQLTPDQCKHIEDAAAACYPPLCRGVIELMCMLPQLTLNYRDPRVSDLQIAPLAKLVESFNDFPKIDRADYLRQKSLLQEYGWPITFPLSSSDYGSLVQRQAELYKERLDRWDTNLTLHRSWNDALCNFILPSKFENEAEKTKILDQRIREWISKKLEELWRGIRLVKSEYEVKGRGC</t>
  </si>
  <si>
    <t>&gt;2161_g</t>
  </si>
  <si>
    <t>MGIFSKLLVVGMTTLGVANAVVGGSLQRRQILGPIPVTVTLPALTVLRTVTLPAVTLPAVTLPAVTIALGTVTLPGAALSTVTLPAATATIARTVTLPVVTATIALSTVTLP</t>
  </si>
  <si>
    <t>&gt;4628_g</t>
  </si>
  <si>
    <t>MSKRANSNASNGYTPVPGAGENGMDKQKKLLQENVGHFSMIKMLHLADLITELNGFCGVMSIFSSMRYCLGPSSAYGTLLAALALIPLGLFFDFMDGKVARWRKKSSLMGQELDSLADLVSFGVAPAAAAFAIGMRTPVDHILLSFFVLCGLTRLARFNITVANLPKDSSGKSKYFEGTPIPTSLAIVALMAYWISKGWVLSDIPGGVWGEGSSWEFHPVSGLFVVWGFMMTSKTIHIPKP</t>
  </si>
  <si>
    <t>&gt;8952_g</t>
  </si>
  <si>
    <t>MSSIGATLARRGFEVVQAHVSNGEDKKIEYNLPTWGVVMLGATVLLFFGILFMIEYTFARVIPTLLVIESPQENIDFEPLPQSDPDSTIKTPELETLKPQPITSSFRKTIKHLQAIGGFRARFRGLSVFLVNAVVVQWIAGIISILPIIRLLPRGLLNLGAAVACAQLTLAWTHIVISEPSPKPWFRRMPSMKLWRKVAVPTALFSVAEQVSVFVPFYIAAASGMKKTHEEMKQLTSHEQTILALKGFGLGALGLLLTILLWIPASVVLTRVQASLLPDTEETIVPFDRSFGGKIVPEIVGGSGAIGIVDAWTTFDRSSWIRLIKAYVKVFAMQFAVSLFFSIVIILELCIVVGKDFSKLHGSPDDSN</t>
  </si>
  <si>
    <t>&gt;4242_g</t>
  </si>
  <si>
    <t>MRLREIFDKDPFHFHRFDNSEGASRNEGVMKNILKSDTSLKTSQFWSQAATPSFSALLQKCKYSPKLQAYYLALFQHVISHFPDPNSSHKTKLNGDGTPYDISWNDDSSTSNSTVRFSYDLFGSPRKLIKELEALGFLKGGGADLTLLDDTMKWFLDEAYDVEHPPYLFSAIDCGKNGDSLYKVYFRPAINNARALCHQRGAELVQHWDESFFDGGLKEAFGVVGKFNEDYPLERQQTIHMLAWDCMKPGMGSRIKLYMYYSYTSLQAVRDMWTQRGQLKGKGIEFGLKCIEELWSLLYEDGKKLVEDEDLKNKDGRRQTICLNLEMRPGDKQPAPKMYFQPWLFGKKSDVDIAIALQGWFRKWGLGGLGENYVDDLKEILKHRDLTKDARSQSYLTLAVKKDEHIAVTMYFRPLVYDTLQGGAKVPARNKLLKWKVGLKSFSLRALGSCALGSCAGGTTSEGTSISDTFSGKNDLSSGVFKRV</t>
  </si>
  <si>
    <t>&gt;460_g</t>
  </si>
  <si>
    <t>MDPKSQARVNNQQNVCNLCNNLKKKSEDDVRLAFDFVPSELDRSAEAKCPACNVILAGILHSEDGWTLAEDATHICVFGLAKKEDSLSLELYFRDDRPKVVLEFYRRERNRLLISREVNWEAIKPRSPVSGHPLSPKGMKWLKARLDICKKTHLSCQYHENINLPKRTLCFRVSRNGEADVRLVENGSQLGRYTTLSHCWGSSQLCVLNGKTISQFEKSVPWSRLPKTFQDAIIFSAKLGISHIWIDALCIVQDDPDDWERESARMADIYQNSFLTLAATASGNGMGGCFSAAKTVASSEHELTRSQALVGLDGIVVRTKLQHWAWPPSKASMKLHPLLSRGWAF</t>
  </si>
  <si>
    <t>&gt;3496_g</t>
  </si>
  <si>
    <t>MDDIYSPPPIPPFRPPSSTSKPQTEPPLLNIPSSLAEHLHSYLPPPRTVFLNEGPLPSPHTPIPAPRLPHLTLTYAQSLDSSISLSPGVRTTLSGPSTKAMTHFLRAHHDAILIGVGTAEVDDPGLNCRYSIEGEEGLGRQPRPVVLDPRGRWSKVGEGRLWELCGRGEGRAPWWVVSEDVVGKDDGRVERIRESGGDVVFAGNYNGSAAGVDWEAVLKGLWSTGVRSVMVEGGATVINDLLRGRNQRFVSSVVVTIAPTYLGRGGVVVMPKRTVEDRNEARLGKVRWIQCEEDVVMAGFLEGTDAMK</t>
  </si>
  <si>
    <t>&gt;6506_g</t>
  </si>
  <si>
    <t>MNVLWPVASRTPCLNPRTILQTYREFDSLAARLAQRSIRPYHISSVPVRRRKNALWNSIAPKKIPWDLKIPGVQVHMRYFASEKRLRVVTKFEDLPKSYNDNRGLAYRATPLTKEETIAIFGNIVTPDTANRVLRVLHGRRVAGTLDDPALSNVNQYEQKMWAQGLAWLRKNIPVDEIQSAGMRAELELAEMNAEVIADAERIGLYTPNSGYKRDEVYGRSGLAEIKKQKEAEWKRKQEIKESLEKTQADEVRENTGGALETLSAQGKVELRRPGENPKLKYYLERAKVLPDEPPKMSSFARLWRPALVTLGVILGSCVFAQVYTPPKNSARLWPDIPPSAATIIGIICVNALVLLAWRMPPMFRMLNMYFMVVPGYPRAMSLVGNIFSHQTVGHFGMNMLVLWFLGVRLHEEVGRGNFMAIYLSTGVFGSFVSLCSWVLRNNFISSSMGASGAVTGVLAAYLLLNGSEKVTFFGVFPPEGWPSVSAMSLLAFLIGLEIFTLNRRVPIITVDHWAHLGGYGSGIAAGLALKNRADQRRRAELERRKNLGIIDRIREGRV</t>
  </si>
  <si>
    <t>&gt;9737_g</t>
  </si>
  <si>
    <t>MLQFPILASFYRLPCLLRFLISPDLHPDFCISNETCHNMRLNSLGQVALATNIYVSSYSGFISTLQLDQQPRSGYSLTSISSNNGSEPSPSWLELAQHEDIIFCVDEGLSVPNGSIASYKNTASGKLKLIDRHTTISGPVSTISYNRGKALVAAHYSGSSITTWEITSTGSLNSLQNITFTMDGPGPDPDRQDAPHPHEAIVDPTDSYIIVPDLGADFLRIFTIDPSTSLLIENTPFSVTPGSGPRHGTFLKIDDATTYFFLVTEIGNTVTSYKVSYTAAGIDFEQVFRSGTYGSMATPEGAATAECILSPDNQYLLTSSRNDSLFFIPNFDTANKTQLPSDTLQSWKIDPATGNLSFVQLAPAGGSFPRQFSTNTNGTLVGVGLQNDGRVVVIERDVETGLFGPIVAHFEGLGEVTSVVFDEWRMGCATGFLNGIRFKQG</t>
  </si>
  <si>
    <t>&gt;6195_g</t>
  </si>
  <si>
    <t>MANSSLKESNIGTKPTWHNNFDAYLYLHTAQQHFEDAPRKQEHDLEDYNFVPYEKDNLEGYQYQRSKALFLNNNYGRTEDGTMLKCEPPHPNFQYQTAYSEIGSLPSEEPPYVKQEPDYSRRSSASDEIPSSVTRGANFIPYSLSVPEENSQPLGNSNNTRRAFPPPNFVPSSIVTQWSHMDQEIPFPANGEFDLDSNSPFPSNPLSASSTYSNSTSISTSTSTDTLTPIPTSTSTPTPTPSSLPSPALSPSPTTTRGWDESRLQQTPVCTNCHTSSTPLWRRDVDGAPVCNACGLFRKLHGIARPQSLKSEGWKKRRRGRGVGGETGGGCGEGGRRGRG</t>
  </si>
  <si>
    <t>&gt;5070_g</t>
  </si>
  <si>
    <t>MASPHTLTLTSLTQREAITDALYRAIIAFDHNEIPALNSAAVEDVIVQRYDRETKTVLQSSNSLTEIRDGVLAHVGPMDTTHTITNIRIDVKDGADTASLTANALAQHCPPGRGKEPNGPKLLVGGEYRIDLVKVEDGLWKIKKWVWDIIWMQGDTSVMERTA</t>
  </si>
  <si>
    <t>&gt;4561_g</t>
  </si>
  <si>
    <t>MPDMRFRLTRLLFVCSVLTCTVLFYLFAAPRFPSFIDVTHLPTPTLTLTPTSHKLNGTAGHKEPFVFQARRFWQLWTKALLVAKPQVGPVVVKSRAGNVELGTILGFREKPVSRITLSADALASLKLSHSLLRGQLDAYDGKEDFYTGAGVVTVAGGEYFGPAIVGIKMLRRTGSTLPVEVFLAHAGEYEAEICEHVLRKLGARCVILTDFTDSYDGDKETRFNVTHFQLKSLALLFSTFNDVLYLDSDSIPLLDPSELFDAEPYTSTGLVGWPDVWVGSEAPEFYKIAGMVEFPTNLPRASSEAGQLLVDKGRHLKTLLLAVYYNIWGPDWFYPLLSQGALGQGDKNTFETAAVVLGVPYYRVKMPVKSIGRYSGGMFRGSGMVQFHPGMDFQVFTRNKGAVDEKKRETLVKPAFIHANTPKMNAGHLVDEGDLKEPDSGESLRLWGSLEEQKSLFGTDVEKKAFKFVVETGCELDNVLKEWKSRSNVCERLESHFKEIFK</t>
  </si>
  <si>
    <t>&gt;19102_g</t>
  </si>
  <si>
    <t>MVCQAAQNSAGIQTLLDAEREAQKIVQRAREYRTKRVKEARDEAKKEIEDYRKAKDEEFKKFEAEHSSGNKKAEEDASKDAEIKIKEIQEAGKKGQDQVVKDLLKAVFEIKPIVPDRIEVPQ</t>
  </si>
  <si>
    <t>&gt;9106_g</t>
  </si>
  <si>
    <t>MQATRISATKAKGTRSSRIVLRPPISTSTSNPNSKFNLAIEHRLLLPSNPQNHGHMAPSLRRKYLVCFYCNKKSDIKYDGKITRWDCAQCESTNFLDENGDITDPPVATEYAAPSNLKYTIPRPEPSSQAFEPNLFCPTCLKNQHLYTSSLAQYQVETDTNHPRYKELERAYFAYRKELEKRYPQVCEDCLPQALERLRESGRTAKADHLRRLMDRSRARRLTAANGFYFSGSLDNAGGILWHLGLTGQLLWNIMALIVISQNAVPDFFKWPWVNTAMTSLAPIISISNSDAWARWSLFFSMAALWWNPMFKQMNSGFVNHIKGFRDWYKLQFLIIVTRSLFYHSMGTGIFANPLSSATTGAHIFVGAFVLLLSLKSRHSLKLDASPLWGNPSGELLQAGPKSNGAASGLASMTDALEQIVATPSKPPQQAPPQSRPTYDLYPTSGNVRDSKLPPVPSISPNAVVMGRKTSPSLLDMSESESVRYMATGELPARLQNEYSQSDDLEEMEWTPSQAPVSQHRAFNTPRILQQKPQLFGETPAGDQPSPFWFKVPPAPVTPAQKLRNPPNQPRLRVSSTGTKENFFNKVTQRNSGIDARQQATGTVQNVEFAQQKFFPPLPPSEEGNTLADLLTSFSLNNSDTDSPKIAENHSSTLRHAFQAIVLVTGLMLWHYSHRILSEHSKNASLTVMICCACISAQTVYDYAIHIGENKQGQVWLYLGASLGGLGCAAAGYGILEIMSGRGGCEMFSSTGTVLVGGMLIQEIWLVFFGR</t>
  </si>
  <si>
    <t>&gt;7539_g</t>
  </si>
  <si>
    <t>MGVTKTIISEGAGPIPKKGDSVTIEYTGWLKDTSKPDNKGAQFDSSVGRGAFVTDIGVGRVIKGWDEGVTTMKLGERATLDITRQVSTLRASSHSCKY</t>
  </si>
  <si>
    <t>&gt;7811_g</t>
  </si>
  <si>
    <t>MVTSAPIEHQSAPLTFANEPLPVAFPCLFCNHEKSVTCKLDKKAGVGQLSCKVCNQQFQCAVNYLSAAVDVYSDWVDACDAVAKDTNEETRGDNASSRALASGRPSAGRNRDDEDDMIDDDDDDDGMGSYGGEGVVADDEY</t>
  </si>
  <si>
    <t>&gt;7140_g</t>
  </si>
  <si>
    <t>MAFTDHPIETPPRAPSPVHRFGTLAVHAGATHDPVTGAVIEPISLSTTFAQTAVGKPVGAYEYSRSSNPNRDNFEIAVAAVEHAKYALAFSSGSATTAIVLQSLAAGSHVISVSDVYGGTHRYFTQVAKAHGVKVTFTPEIEVDIREHITPETKLVWIETPSNPTLRLVDIRAVATQAHQHGIMVVVDNTFLSPYIQNPLDHGADIVVHSVTKYINGHSDVVMGVAAFNSDVIREKLGFLQNAIGAVPSAFDSWLAHRGLKTLHLRAREATTNATAVAQALEASSHVIAVNYPGLDSHPHRAIAKKQHRNGMGGGMLSFRIKGGHAAAERFCQTTTIFTLAESLGGIESLVEVPSSMTHAGIPREQREAVGVFDDLVRLSCGIEDAEDLKTDVLQALERAVVWPKISNGLNGHVSGNGVSNGHA</t>
  </si>
  <si>
    <t>&gt;4415_g</t>
  </si>
  <si>
    <t>MLFPVSRPILFALFTWALCVPAASSFWFRSSHNHPVRANRRIRNPSLDVTTQTQTYTSIESVSSSLSGISSHNFSLPTVSVIVPSPTSQSMIVTSIIPLYEVCPSPGSNSSSCSTVFSTKITSSCSAVLTYAFSAVTVSDCNQKITFSTQNSYSLATAFATTVTVAPSATGLVNRDIASTTLIPTPSTYIQSVVTYYIAPWQSLIADTPSNITVQICKTDRGQQTCLTITEVWVVVTERVPVTETRDVSISTSFTQPVVLLLGPTQTLTENAGVFILETLAESSYISTKNVTSTSTLNQNSTTQAPPTTTLTSTLTVTGGTTTVTKMLSQVQG</t>
  </si>
  <si>
    <t>&gt;2595_g</t>
  </si>
  <si>
    <t>MATIKPIEGRTVHQIQSGQVIVDLCSVVKELVENSLDAGATSIDVRFKNQGLESIEVQDNGDGISPHNYESLALKHYTSKLSTYSDLTALQTFGFRGEALSSLCALSNLSVITCMAQDAPKGTRLEFATSGKLAGTSVVAAQKGTTVLVENLFNNLPVRRRELERKIKTEWTRVVGVLGQYACIQTGIKFSVTQQAGKGKKTTLFSTKGNQTTRENIINVFGAKTLTALVPLDLNLELEPTSAPSQRWSTQEDKGKNDIRIMGHISRPASGEGRQTPDKQMFFVNSRPCGLPQVAKAFNEVYKQYNGHQSPFIFANIELDTHLYDVNVSPDKRTILLHDQNRMLENLKTALIELFESQDYTVPISQLPAQKTPSYKQLTINREAATPSRTPETPGKSMEEDGSEDGVGSLRREQSTDSEVSRKPSNSRSELGAVSRDSISKDHEPVSLISNWLSRKGQDRSDAENGRRAPKVTPKIPVGLSKEKLRLIGKLSKESEEAQKDTDSSEAPESSVGTTKSSRVSALTRPPMSVTSLGEHNTESQDPESAGEEENLEVVPLIPALQSPPKPASSIADKFSATPRSYRPPAEITTITIGDQTVTSTIGSPPPKRARIGNSTGTTRLKDQPHSSTKKHPSFGKSLSQRFAAPGTQVEVEEEEEELDEDQDEIQISPDMDGPSEESLEIEDGEEVQEATRNSQSPEAPLQEDENVDSSIPPADIEEDDEPMDENQKKAHEEAKVQELIEKAETAAIMPSQENMKRAQSLVKGGSRKKDSTVSLVRSVNITTEKIGQQFHALEKTLAKYQISETGNAEENDSLDTDKAEEKLSLKITKSDFAKMKIIGQFNLGFILASRASDATAEDGVMVADDIFIIDQHASDEKYNFERLQATTIVQSQRLVSPRTLDLTAMEEEIVIENLSAVETNGFIVKVDESGESLVGKRCQLISLPLSRETAFSLTDLEELIALLAEHQPGTLPRPSKVRKMFAMRACRSSIMIGKTLTQMQMGKVVRHLGELDKPWNCPHGRPTMRHLCGLGVWDEHRWKGDFESEGGVTNWAEYVEQSHGDASSSVAGEETADESTNDEIMEDDD</t>
  </si>
  <si>
    <t>&gt;5933_g</t>
  </si>
  <si>
    <t>MPPIPPPPTPRIVIYYQTLHNPDDTPCSILPIITQPNIEVTHVNLAAIHLNDPPGNITLNNHTPDHPRYLTLWAELRILQASGIKVLGMLGGAAKGSFTRLDLDEATFEEYYIPLRNLIRERSLDGLDLDVEEPMTLAGIIRLIDRLKSDFGKDFIVTLAPVAAALMSDRPEHNLSGFSYEALEVMRGNQIGWYNTQFYCGWGDMSKTDGFDFMVARGYPAHKIVVGMVTNPGNGSGWVPFEMLQEVLITLRNRYPGFGGVMGWEYFNSLPGDRARPWEWAAFMTKNVRFGPAAPVPAPIMPAPLVPSNALQQKQTPFMIVDDGPEDEDAPLPREFDYFTDESVGD</t>
  </si>
  <si>
    <t>&gt;19110_g</t>
  </si>
  <si>
    <t>MPPRKSDASRVATGDEETPSKDQVSPPVREGISIEDFNLPKSIVTRLAKGVLPPNTQVQGNAMLAMTKSATVFVNYLAAHANEQAQGAGRKTISDKDVLNALDELEFPEFRTRLEAELARFREIQDEKKNRGKASKAAGPVGGSDEVEGEDKGGESQGEDVRPVAKKARLNSNRVSDVVVGRSKGAHREKVVEDAGGEEEEEEEQGEDGESEDDEDEGEERLEGEEKDEEESEEKEAEDEALDNGEDTD</t>
  </si>
  <si>
    <t>&gt;765_g</t>
  </si>
  <si>
    <t>MASPLEPKFFGGSIFQDKNITTRLRSSTSTNCTIGWIISSPVTTTFSKMNLDTLQVSYAQEQTSTRNFDRMADIYRQPPRELPRRLSVGSDASTPGLSDDNMSSSFNSSSSHTSLEGPQKINIRSPDLTSDQIWDLFFQDESQVTIPATPIPHLESPHLGYPEPSLKPVPLLPYAPYRAPNPSTITITSRPRIPRKPVRRPATTRKPYKTRRRSVLTTSLRAPTPPPKTQTPQRSPISPTSPAIYRPFPPQRSQTSPRSPRSPTSPLLCHPFPTPQKSPRSPPPSTLYHSFPTPPRTPLSAYHSNKSLPKCPQYTPETPPKQQSSRIANPNSDLQTAFRLRPAPHPHTLLRSRAYTLPIHPIPNRSTSTPIRAPKYPTSLCSAPNSPRPEPEAQKSFFYFDDDDEEGEGEKKWGLGALSSKLGGNARAQGHGRGVSEGGSSGGGSLGRKFKGFFKKRQSKDASIGL</t>
  </si>
  <si>
    <t>&gt;10001_g</t>
  </si>
  <si>
    <t>MKDEELLDSPAKAGIFARLNPFKGQKQPAIPLERQECPEHSASFFSLLTFSWMSSIIAVGYRRPLERNDIWLINPSRNTHIIAANLKSSFQRHRADGNSNPLLRSLFQTFKFELILGGVAAFVSNMVQVMVPFVVKYIIYFANDLWYARQLGVPGPPIGRGIGLVLCIAFMQIIGSIGVNHFFYRGMLVGGQARSALISIIFDKAMTISGRAKAGGNTLQPLPTGILPGSEEEKKYFEVEVNKETGKKGNKKHGEGNNFDCAGWRNSRIVNLMSVDTSRIDQAFGWLHMVWGSPISIIVTIILLLINLTSSALPGIGLFIVTLPIIGFAMKLMFKRRGVINKLTDQRVSITQEVLQSIRFVKYYAWETDFMKRLADLRKREIGGIRLLLGTRQLVNAIGIAIPVFASMLAFITYSLTGHFLNPASVFSSLALFNQMRMPLIILPFVLSTLLDAVQSIRRIEQFLLSEDSTDTTIQLEHGDFAVDLQDASFTWEQSERPDLDEPLLINDIDPMRPTGEKKKAKQAESPAKTTAKGKKKATKSGIETPPEPGNERLDRPPFTINHINLQVGSSELIAIIGEVGSGKSSLLSAIAGEMRRLAGTSAVVGKRAFCPQVAWIQNATVQDNITFGKPFDQVKYDAVIQACSLSHDLQTLPQGSSTEIGERGINLSGGQKHRVSLARAIYFDSDVILLDDPLAAVDAHVGAHIMEQAICGVLKNKCRILATHQLQFLPRCDRVLIMEKGKIIACDSFANLEAHNKTFQAMIATVDIEERKRPQDIVSSEVGNPLQQKQSTKLSNEALMQEEDRQTAGGVPWAVYMDYFRSTGSLLLPVLVLVSVILAQGTNILTNLWLAWWSDNHFGMSTGQYVGIYVSLGVAQALFLFSSGLAFSVFGTEASKRMLYRATVRMLKAPVSFFDTIPLGRIMNRFSKDIDVMDNSLTESMRQASITISMVVAVVILTITYYYYFAVALIPLCLIYISSALYYSASARELKRHEAVLRSSVFARFSEAISGTSTLRAYGVEKEFLRKLTDAVNDMDSAYYLISANQRWLCVRLDAIGVIFVFVTGMLVVTNKFSVSPSISGLLLSYLIAISQALQFSVRQAADVQNSMNSTERLHSYSYEIPQEAAANTQEFELPNEWPQQGEITFTDVQMRYRPKLPLVLHGLNLQIKPGERLGIVGRTGAGKSSIMAALFRMVELSSGSIKIDGIDISTVGLHDLRSRMSIIPQDPTLFQGTVRSNLDPFNEQTDLTLWTALRQAQLVDEEEVIQQSKNRITLQTPVEAEGTNFSLGQRQLLAIARALIRNSRIIVCDEATSSIDFESDSKIQQVMVRGFKGKSLLCIAHRLKTIIGYDTVCVVEDGRVAELGAPAALYEKGGKFRQMCDESQIGEEEIEKAQTAVQQGY</t>
  </si>
  <si>
    <t>&gt;2597_g</t>
  </si>
  <si>
    <t>MDPTIDVTDDELYKVFAVNVKSIFHSARHFIPNLINQGEGGSIINIASIGATRPRPGFVWYNASKAAVTNVGFTLLTPRQIASNETMRRQQKASQLNTATSKSESIQSVHYLAAPAYTPPPSQPPLTTPNHRFETFVGVPPIEENFKKFLGNVPLGRLSHPADVANYCLYLASDEAKFVTGTCLEVDGRRGI</t>
  </si>
  <si>
    <t>&gt;7934_g</t>
  </si>
  <si>
    <t>MDPRRFSQFILPLGGGQPQVPQRHPPRRPLPRMIYAEAFAARVQQVREQEQASTASQHALLPSSQAQAGARTQATQRQQQHQSQMLQASQFSRSSGTTTPTPTQPSLSPKKQDRAPVYKSSTSAITQHLEVTEPKLPSLLSPSELGASLFTITEAITYLNNHNASQKTLASTLAKAPPRYIDVFLYDHIGAFIVPVRELQLRHTTSLSTLILETQALLDQNLNHNHKNPKAALLVCGFMIRSFTGVSVMDGFPRMDGKVLNSKADDDGKVTAGTGVAWECEGGELQEYWESFRRAVLIDDPNSGEQTYTDADGSRKKPMLKILTVQREFASVNLSHSGSGHEFSASADDLSMPKPKSKVGKGKKEIISTNCQEDAGSSTTSETAPKAKTETESIGDKVDKESATQLAMLVANKIQEYKNPMHANSTEIMLIANILEGMKINKPLYDDPSGEDLNSLRLAPENKDAFKKYESMLRDGDKPARKLFMKPGEKDDSLPKDPKNNWGYYQRLGGNPEIHARYPLDHLPFEVTGGHDWTDSNENPSSSERNTTKGEKAKVTMIPYQDIHSSVFDTRPVVSSSQEEIDRYLERKDATMSFALEDDDIYFPDPIRNPPKKSEANDPEGTSPFPPFIKTYNPSVAQGNGSLSYSNLHQSPYLNSLASSNTLTSGFYGSTNTNSLLATTQRRNLGLHNTSSPAGSSSFNVFNSMSNANTHHYNSDFSTMGNQNETRRAAMMNMANAQISLANSNRSGQNANPFGSSVGASGNSTSFNAFTPIPRTSAFSSIFSSTTGAPSQLRADSPAFTFKKPVSPARQSSPVQANTATGLRYQGNQFAPNNVGAASNFDAGGGLTGGGFGQNASPLRVGSAVGFPYQTPQFNPGNLGPFASAGFGPNMGGMGEQNFDPNFNGFIDGSGMYNFGGNMH</t>
  </si>
  <si>
    <t>&gt;1331_g</t>
  </si>
  <si>
    <t>MASFLLKGILMILLSCGAEVSASSLRGRTSYAVKDSHHVPRQWTRVGPGPARHLIRLQIGLKQGQFTELEKHLYEVSDPSHTRYGQYLSQEEVHELVKPSDETLNQVHEWLRDNDVDEDRLEYSSAKDWVRVTLSLDAVERLLDTKYSVFRHEDGSHLVRTPEWSLPRHLHEHIETIQPTNSFFKPRPKDTALKTVPMEGSYDYPIVDPTSKPTLADACNITAVTPLCLRTLYGTIDYAIQSASKNKIAIANYLGEVNNRSDVNLFLSKYRPDAAEAAYNFTIQIVDNGDNTQTQENSTNLAKGKDLEGNLDAETILGIAYPTALTAYNTGGQPPFIPDALTTTDTNEPYLTWLQYILAQSDIPQVISTSYGDDEQTVPLSFATSICNGLAQLGARGITVLFASGDNGVGSNKYCFTNDGKNTSSFLPSFPAGCPYVTTVGGTKNTSPEIVAFDAANNFSSGGGFSNYFARPSYQDDVVPAYISGLGDMFQGLYNTSGRGYPDIAAQAFHFVTIWNGTVVPLDGTSAATPTAASIISLVNDALIAANKSVLGFMNPWLYQGGWKAFTDVYNGSARGCNTDGFPAVSGWDAVTGFGTPYFPKLQAAALNNGIW</t>
  </si>
  <si>
    <t>&gt;5241_g</t>
  </si>
  <si>
    <t>MFMNVLALTPLLERFEAEYGTLVTVALFLGPLSTIPALLYTFIERGILRMNTTVLGASIWVFTLIAVEAVKTYKTNPHFLLGTTQIPTWITPFVMVLFVSFLIPNTSFLGHICGLAFGYGWGLGYLKFLAPPEKALRWIEGKLNLLGRLPHYVSVDQKTYGRYGVLPTTNPTLSGTGDAASGFLLRQDPRIRKIPPYLSFLCVLVGVAWLLVLPLDDYSRRTYISENALLPAQVHTYFAGSDQNVFRGYKHEVDALEEKSNAEVNDKLEEFFRASGLKVARQTYEYTSAGETYAGENIYAILHAPRGDATEAIVLVGAWRNSEGILNRSGVALVLTLARYFKRWSLWSKDIIFLVTADSKAGPQAWVDAYHDTHQSPGIQSLPLKSGALQGAVVIDYPFDHRFESIHIVYDGINGQLPNLDLLNTVATITTHMGIGVSLQKMWHHSDDYKDRLKTMLRGMMNQGLGHASGPHSSFIPYHVDAITLQPYGDGWQDEMAMGRVIESTFRSLNNLLEHLHQSFFFYLLMQSGRFVSIGTYLPCAMLVAVNFTIMAIFLWIQSGSPQKPESQVDSVIENIEKPTPLRLVQGGNIKPIAMEVAPNVQERQLFLPLVVVASCHLMGVLPLYIFNHTPQNMLTAIFSIFVVITNILPIVISNTITHYFAPTIQQYKLIKAFSLLLLGMFLSSLATLNFSLALLIGLVSAPLTFIQPSRLFIAIVLSFLLSTLNPTTIVLAATWYWGLGIGEVLKEAAFGWNVWGMTTQVVVWCVWWPAWVIGLVLLFGNPRDDEDSKEEIREVKNAETKGHIDEKSEGKAERWKGKVSAYQEL</t>
  </si>
  <si>
    <t>&gt;1811_g</t>
  </si>
  <si>
    <t>MSAGPSKGHRHTRSAAVPLTAASSQNPQNPHHLNLQAHAQNCQYNKSMDTDAPIVPAQPTTPPRTPKRNSRSTSQTTLNSTARENGSKQKSRNKNRPKNATTSPAMVRNDRNTPPFTGAQSMGISSSSNPINTPSSAAYAGPTFHASPAPSALPIPSFYSKSVPDSPGIKGIKLAKESALSGLIFTPPALSTTVNQSLREESPLDLFFNADREEKARARSATAPKAVPTGPFRPPINSRISQTPPASSGHSRQGQSNRISPSSMFDMELDGEGDAGTPLGPAFSTPYTDRINAARSSTSSGRSLQQASPTRDNSQALKAYLFSDRPLPSPANTISSRTQKFGGPISPFSATPSSSQSADLPQRPPLRGYTYSQDSRSSNNITRQVVRSSYLRQEIASATPSPPALNHMNSNTNSSTPPRPLGEFSSHGESFNNKRIASASSEATPNDRLPPHDNRPTDVGGMEDRLRRMLNITGAPGVFAAAPIPEYGSAIGASTNGVH</t>
  </si>
  <si>
    <t>&gt;3990_g</t>
  </si>
  <si>
    <t>MDAQAVVEAEAARLSAPPDAQGPKPDGIKSAISGTPNGIRSSPPVMLQDVTMEIDLRKTTVQQNGGDNSDSEAETILLPGKDGFSPSKVRKTIKHEDKSDDEEMKDAPDPDSSNADEKARRKARRRGKRRESKDNANANADGNDDEANETIATSLLGKRKRPKHGNRNGNGTGNSVDDLAHPPSSGLSSAPTSPVATTQSSLSKPAASDSEISRSPSPRSRSRSSIRDKAKSVDRVLLLRKRRASGSGDDEDIESRRFGRQRSSGAERKPNRVERDKPNNRENSPRKRTRSNSPHPKPHRRSLSSQFPAKTSHGLSHKKRRVPAPLQSTEVHSDDSSASGSSHPRSSRLRHLAAQTTGDSTISSAKMAPHKKHVNSSGQTLLAIACSRGKLDNVKQRYDERPDDLNLPDNAENTPLHIASLLGFTEIVKFLIDTGKCKLDEVNLERDTPLHDAVDNQNVDVVKLLLDAGANPNKPNKAGNEPLDLLNGVDDPDDEVERKEVAEMTAAIMAAKARFTADTHQKSEEFSELDDSESRLSRPTQGSHHHDSETFTATKKSGTARSMVKTKDRALYQHLDIPTMRNAARDGDIQTISRILEVFSKQKLDDEQTLYNAARGGHDSIVNLLFALGDFNPDPPVLEGVPADHATPILAAIGKDNHFAIVELILGQSKFDPTRRIKGETYYEIAKRRAGPRWQEEVKVLKKAFDDYQASHKPSPKKSRSPVLRRDGREGEHEGKKQRRRDEQQGPQAHKQNTASPNSRETEPTKSHYKLNSSTNKPKEGHIISKRGPGRPRKDESTTSAVLSDQEHPAKQKSNRKAEPDLANASESEPAVKPRRKLVSGKEFRGERELEKQRRTSVASNASSMSVKDKRDRGSSDVKPDKLDGRASPNIPRIPRGSSSSHNDRDMASERHPAEKDRARSLKRDDSKDRLSAIRGDSSPVKRPRKSETPPRSNMQEMTAAYSTSGAPQKRRKVEIDKTESTPSSSPDHRSSTAKSLQPREKNAAKLDSDIKDKVSHRIGHKHGETAELTKDSVDGDKISPKRAAKATTSDPLTKKNKKSAERPQSKERGEGNSSSSKTEEAEAIRTAQLRRERKAAEAARQKEIGEEKEKKLSEAARQKELEEEKEREKENARIEQAQQERIAREEAARAEELKHQQEEAERKERQLKEDKDAHDRAEREKRALYEEQEKQKLQEKQRRLALKAEAERAEKARMEKEKREEKLAKLPLLLRWFELVNEPQRPEVVDRFRQIEGFRYDTIRQEASGEAIGREQWMLNTQAAILLGEKDLQLSRYTAWERIPLSRPQKDAVYLILNGQILLRDGKLHSLNNFPPSGKAPRESFDLNKSLFLDMDIFFLKISEFMFVVPSFPHLRGVEMQVNYQELRVPHTFPQLGQDFYQAKWKQDPDTSPDQLFAPLPKYFVNGAFIRQGGQPMTRMTKEPLPEDRVPRRDGITRVFEGEADYEEICRKQGLHHLIPGFQPSPVSSLANPQLSDLSHPSELTNGITPPRSEKSRSINGGSPLRGLVSELQVSPGLPNGVLDHDTSPKQS</t>
  </si>
  <si>
    <t>&gt;1894_g</t>
  </si>
  <si>
    <t>MVRIQAGEEGMSPYERGRRRYKQADYAGAIEAFNEAVESSDDHLLLNALDSRAATFEKLGKLQLAYEDAKTMIKTLPKLSKGYLRMGKILQLQGRPKIALDIYERGLTKVKTTGDKERVFLEKMANKLRLAQGQGVSHDLLDLLPPELVLQIFNYLNINSRNYCLGVNKHWNAYLLSRPLQGLWTTLDTTSTRKEIKHKWLRKYLKRSQWTIDRAIITLKAGFDTKRMSYIMEKCLQLKELQVHGAGLIGHTLEESLPLSRSLQTLYISRAIEIPLRSAQKIITGCARSLVSVTMLKIMGNPGGYVADRWPKAESITYLNLRSGNKAALDIQSLIKSCPNATSAILHDWTIMPILVDYTPWTNIEHLDITNGSVSRLPRLPSSLKHLILNDNGSLGIRQDSEIPSLPLLETLGCAGTEMDSHALETLTAASIQAKSLKKLDIGNLSYFSSVAAFNASRILPVGEQYPASETLEELSLASNLLINDDRIVQIVELYPKLKRLDVSATKVTGVAVRHVVDSGIQYLNLDECNEVGSDAVVWARSKGVEVRFNFPSRNVRVATFRDAARGAF</t>
  </si>
  <si>
    <t>&gt;4315_g</t>
  </si>
  <si>
    <t>MAAQTQTALLLTELGKPLIKTSIPIPEPKEDELLIKITSTGIAPLDSKLWFKNIFNIPLPCIITYDLVGVVVAHGPGVDTSILPVGSNIMTVANFTPMSGGLQEYVCVPSKYSCRVPPNISATDAAAFPINAGTSFIALFSKNGLDIPFPGTEKSKGYDYSAQKLVIVGGGSNCGQLAIELAHIVGIGEIIAVAGIKGEAELKALGATHVIDRQAPDVVAQVRAIVGDECIYVYDTVTQPDLSVPVSLLSNSKKGTLAHLVTGVPSEEVLKQKKEGYEDKRIFGLAQSNLDVGALYWEALPKWLEDGKLKVSKYRIIEGLDVEKISAVLKEGLTLGGGRWHVKL</t>
  </si>
  <si>
    <t>&gt;9753_g</t>
  </si>
  <si>
    <t>MEEENYSTKAEQGTPSASFASNSDVNDNRQQPDSPIPEEGSSSAENQTPKGEQQDRAREPLLDADLRSTPTPSSYQLRTPGTLTQPGLSHESASSSRIPIPRLQVPAALQTSPHTEAIERFRSGPRPWSPTAPTDAEDRRRKLSDDIPGIHKYPRDRNYPDKLQTDLNKLEKGEDDDRESEEEKRRTKRPRREKTMAEAPSKGRGKDRKDRDRRGSGKNSGRRVTGV</t>
  </si>
  <si>
    <t>&gt;3441_g</t>
  </si>
  <si>
    <t>MSAVKVLTRSGTVTGLLRPVQATVRSRGLVCRTTPIATRSFTTSPRSLCSAHHPPSSSAKPLGSQLGRRAASQTAAAPNVPTEQWAQVVEKLGGQVRYMKVPVPTPGPDEVLINIKYSGVCHTDLHAMNGDWPLPTKSMPLIGGHEGAGVVVAKGSLVHDIEIGDHAGIKWLAGSCMSCVYCRQADESLCHSAELSGYTVDGSFQQYAIGKASQVARIPKDCDLAAVAPILCAGLTVYKALKSSGAKPGQSVAIVGAGGGLGCYALQYAKAMGLRPIAIDGGADKKKACLDLGADAYVDFLTSKDIVQDVKKASGDGLGPQAVVLLAVSEKPFQQASQYVRSKGTIVCVGLPADAFIKAPVFDTVVREINIKGSYVGNRQDTAEAIEFFRRGLIKAPYKVTGLSNLQEVYDLMKAGKVLGRYVVDTSK</t>
  </si>
  <si>
    <t>&gt;4464_g</t>
  </si>
  <si>
    <t>MPDPSIHRVLTQFFPPKADFTERDLPDLSGKVYIVTGSNSGVGKELVRLLFSRNAKVYVAARSAAKAERAIQDIKNATPDSSGQLVFLHLDLSDLTTIKTSAESFLSQEKALHVLFNNAGVMHPPEGSKTAQGYELQLGVNNVAPFLFTKLLTPVLLSTAKTEPINTVRVIWTSSSGAELSSPRPGGVDLNNLDYHLDKSSLYRYGVSKAGNYLHAVEFARRYREAGVISVALNPGNLRSELARTSALGLRAFAYLISYPPVCGAYTELFAGLSPEVTLEKSGEWVAPFGRFMPIRADLLEATKSEAEGGTGIGAKFWKWTEEQVQPFL</t>
  </si>
  <si>
    <t>&gt;81_g</t>
  </si>
  <si>
    <t>MSSGVSINKVFINKNREPLSDLPLADPQVRGFHRSFPHFKPTTLVSLPEVAHELGIGYVLLKDESSRLELPAFKILGASWAVAKAVTKRLGLPAVPEEPLKSLASASKAAGFTLYAATDGNHGRAVARMAKYLGIEAAIYVPNILGQDAQDHIKSEGATVVVIDGAYDQTVLETKLAAERHPHGKGVLISDTALVLGDETAQWIVDGYQTMFDEIEEQIVDSTGSRRITHVLAPVGVGSLAQAVVTHFERVLRDERPFVLSVEPEAAACLKCSLEAEEMRSVRTDFTICTGMCCGTLSANGWPLLKKGVKAAVVVNDLEVDQAVRELERYKIHAGPCGAATLAGLRRLVKEEALFPLDKNNVVVLLCTEGKREY</t>
  </si>
  <si>
    <t>&gt;1633_g</t>
  </si>
  <si>
    <t>MALPLQPGLTPMEVAFLCEMELITVVPRQRLESLNLIAGPTQALRPPQRALLPLWLALLLKRQRRANILPPPWLLSQSLESILKYETENSPVAFSPPPPHPYPTTVLPSATDYLSPPFLPSTTSASPSDYLPYHWLELGEILLEACPDDVPDANRVRSLLRDLREVRMAKMRRSISKLEGGGVASLKGIGALEVAEGRSFIVGVMDGLRKLGASREQARREREEREGARGDSDEEEMERVDMDFE</t>
  </si>
  <si>
    <t>&gt;8436_g</t>
  </si>
  <si>
    <t>MADQSPKDAAMKERIIKHMNGDHSESISLYLRHYSHLSAGASRNAVLTDITLSSMTFSTADNKTHSIPLDPPMASFADARQRTVDMDRAARSALNISPIKITEYYPPRSPVHIFVFGACIFTMVIFVTRNRIVEGTWFYDTVLPWFPGGPEFFLLTAKTIALPVVGLHALEATIFEKTRLQKYGVERWSGLWFKWVASCACEGFGCFQRIDAAVKRKEKEAEKESH</t>
  </si>
  <si>
    <t>&gt;4461_g</t>
  </si>
  <si>
    <t>MSSSKRRKIDTPSAATISAPALSPEPSASDGTLEQVEKEVEKSFKDLGVIDSLCDACTALGYKAPTPIQVESIPPALEGRDLIGLAETGSGKTAAFALPVLQALLETPQSFFGLVLAPTRELAYQTSQAFESLGALISVRCAVIVGGMDMVPQAIALGKKPHIIVATPGRLLDHLENTKGFSLRSLKYLIMDEADRLLDLDFGPILDKILKVLPRERRTFLFSATMSSKIESLQRASLKDPLRVSISSSKYQTVSTLIQNYLFIPLIHKDTYLVYLMNEFAGRSAIVFTRTVNETQRLAILLRSLGFGAIPLHGQLSQSSRLGALNKFRAGTREILIATDVAARGLDIPSVDVVLNFDLPQDSKTYIHRVGRTARAGKSGHAISFVTQYDVEIFKRTEEALGTTLEEYKTEKEEVMVFKPRVEEAQRNARNEMKNLHEDRGKRGSVLKGRRPKDKKRGRDEMDREEG</t>
  </si>
  <si>
    <t>&gt;6662_g</t>
  </si>
  <si>
    <t>MSLSNKLSITDVDLKGKRVLIRVDFNVPLDADKKVTNNQRIAGAVPTIKYAIENGAKAVVLMSHLGRPDGKVNAKFSLKPVVPELEKLLGKSVQIAPDCVGKEVEEIVNKASGGQVVLLENLRFHAEEEGSSKDADGKKVKADKAKVEEFRKGLTALGDIYINDAFGTAHRAHSSMVGVDLPQKAAGFLMKKELEYFAKALETPKRPFLAILGGAKVSDKIQLIDNLLGKVDSLVIGGGMAYTFKKVLYGVKIGESLFDEAGSKLVAGLVEKAKKNGVTITLPVDYVTADKFAPDAKTGSATDESGIPDGWQGLDCGPKSIELYKAAISKAQTILWNGPAGVFEFDAFAKGTKAVLDSCVDAAQSGKIVIIGGGDTATVAAKYHQEDKISHVSTGGGASLELLEGKALPGVVALSSK</t>
  </si>
  <si>
    <t>&gt;7130_g</t>
  </si>
  <si>
    <t>MFRNPRENAHPSTKTPLKPSAGRPPTPPDGVRTPQSQSTMAKSEPTKPLTPRPNSKSNVPILGRQGTKKPFSAKTPAKTNSSILNFFKKVNSPLKDDSIFMSQRPEANVPARPRSQSPDLLNTVFEEIYDNNEIVDSGRFNESVASVKRRKTSHGGTPDETGEENGDISSHKLVATLHVEKAGSPPPRDRTTKIKPCKPRRRGPFLSDSDTDDESDSELIQRTAVTAEKQRHAIVSNQAELDQLADANLTHQEESHESKSTVHSTESIEDMQEKSSRRVPVAKAQAQWEALQPKQNTIQDEKDGGSSYSDEEEVSKHFLKKPALKKEDTSVDEWENFEGIDELVHDDDLADGEEFIERKFMEEQARIEEAEQEEDGESFNGFDGKPLAGPDDAVTAACPICEASLVGINPDDASRHVNGCLDGKSIPLSSTVKDEPKAKIMAPEGKNRFIRKAAIARPGQANPFELESTTTAPLSAFSKLMSGKVEDAAWASAAASEHSSRGKPAYQRTCPFYKIMPGFSICVDAFRYGAVQGCNAYFLSHFHSDHYIGLTASWCHGPIYCSKVTANLVKQQLRVDPKYVIPLDFESRFEIPETQGVAITMIPANHCPGSSLFLFEKAVRRGANPKVQRVLHCGDFRACPAHISHPLLMPDIVDSITGKTKQQKIDVCYLDTTYLNPRYSFPSQEEVIKACADMCVSLKKERAEENDAWETMKRERAGAGMKRFVDSSIRLHDDSIAMSISSRTDKPRGRLLVVCGTYSIGKERICMGIARALDCKIWCPPGKMRICNALEDPELMSRLTDDPKEAQIHMQMLMEIRAETLQEYLNSYKPHFTRIVGFRPSGWNYKPPNSRFTESPSVDTVLHSTNWKSSFSMSELVPQRGSTREASCFGVPYSEHSSFRELTMFVCTLRIEKVVPTVNVGTATARAKMKTWIERWMAERRKNGVVKIGDEEGHAESTMYS</t>
  </si>
  <si>
    <t>&gt;2607_g</t>
  </si>
  <si>
    <t>MPPTVEEEDEFHGDTIIVKGEYPWSRPSSPDSMSPDIQPLVENLLAQMHTPQQLESPEPLEGEGPEESSAPTSRASRPNVNPSQVAIPRTSRIKPKREPTTMEERLISMPEKRPLPWREGVDPGAEHETGGDSRRKQIRFGCLLATRGEIQEVPCNSCANGRGKFNVCVALDGFFKGACASCQLSGRPNRCSIKKSDDVADTSMVDTPSAGEMTSRNIYQQPPSSDPPQTKRRRTDTGPDWEGARPQWEEQGDSHARQQQQMKDIVQRPWATVNSPAPPPATTTTPQGNMNGANGTQSAPPNTAWATVNQPAPPPAPPAFSGGGDGKSGGYRSSYDQGRREVSVTEEGSAALIDNLPKNKQRQVYGLISGLQGGIEHLQRELDSLKRALGIDDED</t>
  </si>
  <si>
    <t>&gt;7578_g</t>
  </si>
  <si>
    <t>MNVERTYQWESIYQSLLDDYGASVAHSQLLWDAKLLLWERLDLPNVLEWRYGRSMGYPSAPAARIARVHRLLPYELPIPPAPPTPLTSLAFSRVHQYVMELHEQDNGDGNPASAGETRRTMHPVVDGAGTAITQPHHGGDLPQNARKFSHRPSGQNPAIGPIDGNQFSGRRQEGFMREAGARGAPAAALSGQRGVTQQSKVLAPSLPLQSASKTTKLQQPASQMDSMKAPSKSLDALPHPPASNSLGLPRLSGLLARGSDSLARPGMSTDDMNLSRGRRPVIEPTPISDASDFDQVALRKLLYLNKRAPVDLNKATASTSSLPMPAGRAMNAGKAPSPPPAPKGYSLSELESPSPDCSAYASSPSPYLTRPEQSEIKNNKRGYDMSNEDAGEDKNPAKRQRS</t>
  </si>
  <si>
    <t>&gt;8608_g</t>
  </si>
  <si>
    <t>MPSLKTTMRGFLTSISLLSTLPTTLAAKNPLVQITEDFGPNPTNVSFYLYVPSTLQANPPVLVNPHWCHGTAQAAFTGTQLATLADTYGYIMIFPSSPNTADYCWDVSSNETLTHNGGGDSLGIVSMVKWTLAKYNGDASRVFSMGTSSGAMMTNVLLGSYPDVFAAGSAWAGVAFGCFAGDGYDVWSNDCATGTVIKTGAQWKAIVDAAYPGYSGFRPKLQVFHGTVDTTLYPQNLWEEIKEWTAVLDQSTSPIQTLNNYPDSSWITYIYGPKFQATNATGVTHNIQTNETVVLSWFDLTCSGTGCYSRDCPTCTTSVGSTSTTSVTTSSSTSSIQITSTTSTITTIPTTISTASTPGTVAKWGQCGGIGWVGATACVSGTTCTQLSAYYSQCL</t>
  </si>
  <si>
    <t>&gt;4173_g</t>
  </si>
  <si>
    <t>MPPNTVKMSQEQWNEFEQRFSCGTETPHLGEVETARFEESPVIKQLPSRQANINESVVDAKGQSASIVKQEQITCSPRSKFDNEDDGQSRVSKVLRLAQQIENRVAVQVDTTPPMPRKFSSAAAEKFRVVLRSVSTGTIVSHGGVDHEGKNKDDAIVHFKNGHSEQQSINAETPSSPLTEAPSTGPSEKAKSVSQKSTLVEKHPFSRGNTVNNSAQQVDTLVCPSNKSIPVLDGVSQGSENLERLARKDSAATHSPPNHESVSDKEHVISYAIGSHQASSTYQGSDESYIDGPTHSDLFLGGTDNNQGGNSVHRETIFNVRNGAISRASRHIPDDQVSGVTDESSEVSEVKIPSVLETINRLRRETLAELEAENDAVFATLSHQSSYTSAVSHPSSAEKFSVLRMPGSLRENSDDEYYDEEVDSEEESGPSTLTSHHLSPYNQRVARVAHGYDSENSVTGSQLSSGLHGGAVLQYGSQYSAEAPAGIPQVTRTRERTLIDEDEDYFYPAANCSLGSRGAAASQYASGEDCSEEHLENNMPPRAQGETSLERSKNRADIPAILRIGSAGQHSQQRRPSAAQIVRAAQVARMPSHQRLSREASGSMTDRRASFNSNWSFPEVDGVGPCSSILSARRQPALKVVSAATPKYPQSLDDLLKSPEELGHSPSTASLTANNTTSVVPRTRKSSFGSLASSIQSSNPYEGSNIAIDHSLTRPLLLVRDSSFVADVLPDTVPDSPSSSYSENNQDEDRNSSMTSSTMNTITPSESASNYREPSRDPAAQRAQRAQLREYHATHLEINGMPLSLIPRSPNPNTPPPSSPPGRKSTNPTSPKAEAPPIPAPVPASLVPPPTLTVASALYELKETHTTVRLTPEEVKRLPFGTLAGPIKAPPGLNSEEINHAVGTPGFNKIDAKTKQQHRNLAKYMLTECPENFVVPENYAQELAGMKEKGRQEMEAEAAEREAEAKAEARAEAKAKAEAKKADARDEAETKPKKSFSAAFFYSR</t>
  </si>
  <si>
    <t>&gt;4985_g</t>
  </si>
  <si>
    <t>MRIQTLLLTASAASASLISPLALRQTDNNTEEAYLSEVCFPPTTSPVVPPCQSILNIESACLPNGTSSLDLLAHAECMCGGSYFPDWLGCLNCDFVHGARSQQIVDAFNEILTSASQELCTGTPTASFAAIFSSLSYGITPSGTQTGTTDLYPSETAISLYYTLSGSQGPGAITGSATEATKTPSTSSTEGSSAGGSSTGKSTTGSVTGASTTGPSSSSSSSSTGGAAPTGVWMAGLGAVAGGMVMAAL</t>
  </si>
  <si>
    <t>&gt;10156_g</t>
  </si>
  <si>
    <t>MPHIRLDDSAEMMEHVGEEVGKGAKRMWNGFQDFALQDNVLEVAVGLIIAAAFTTVVTSFVSDIILPPLSLLPFMNRNLDEKFAVLRKGPYFNETEGGYNTMKQALDDGAVVMAYG</t>
  </si>
  <si>
    <t>&gt;9378_g</t>
  </si>
  <si>
    <t>MYATVLLLIGSFVVSIVYLLFATPKIRRNGQPLRWPPNTLPIVGNGILFLQARHNLFSWFAKCERQFGFETYQISVPSLPPGVVINDPKNLEYVLKNEDIFTKGDFFKRRSWDLFGNGIINADGELWRVQRKAGLNFLSSANLKVLTNEALPKYLAKTVHTLSEAQDGVSIDLEGIFHEMTTQLMGQMAYNMDIHNSDPFSTSFDFASGATGKRFQNPLWQITEIFFGGQFRDAVQGVKAFGSMLVANAVQTRKNKATAQNLSFGRDTTAQALTWTFYLLMRTPSKVEPIRVEAAKLLGSTASSRFPNFDTSSFRPSSLPYTMAVFYEALRLHPPIPFELKQCDKATTLPDGTSLPKSAIIVWCTWAMNHSKLIWGSDALLFKPERWLDGEGNLITKTAFEFPVFNGGPRMCLGKKMAEMVAVQVIATMVLKFGFESVDGKERISKNSLTLPMEGGLPCYVKPRQ</t>
  </si>
  <si>
    <t>&gt;8335_g</t>
  </si>
  <si>
    <t>MVPKVPLIVPPRLGRKQIFLPNFVITLIRPPPGAPPTFAAFQVPLKLNKLDMRDYLWNVYGVSCRSVRSFIQQRKLVEGKPREVRRSKRKYRPRAIKKMLVDMDRPFLFPKEPEDLEAWDKKTYDAAQEDSEQTEKEKGPDKNYYAPERHRKSIAEQAKELMEGDQPWKSGAGHDDAWEDLGDFNEADEVEQDVDIKKLS</t>
  </si>
  <si>
    <t>&gt;1968_g</t>
  </si>
  <si>
    <t>MASNSLPAQPNLRLTIIAADGLYKRDVFRFPDPFAVATLGGEQTKTTAVIKRTLNPYWNESFDLRANEESILAVQIFDQKKFKKKDQGFLGVINVRVGDVVDFSSPQDQMLTRDLKKSTDNLVVHGKLIINLSTNLDAPPRNNLAAPNQAGASRPSLNNTPHGSVSGFPGAASPIPHPAQPSGVVMANGAMVTGPTPGHAPAAGSGGSSAGTAQANGIPSNRQGAGTFSSFEDAQGRLPAGWERREDNLGRTYYVDHNTRSTSWNRPSANGTAETQRNERDANTQVERQRHQNRTLPEDRTGANSPNLPQPQQPAGAAGNAATMMATGATTAGTGELPPLWEQRHTPEGRPYFVDHNTRTTTWVDPRRQQYIRMYGGQNANNTIQQQPVSQLGPLPSGWEMRLTNTARVYFVDHNTKTTTWDDPRLPSSLDQNVPQYKRDFRRKLIYFRSQPALRILSGQCHVKVRRSHIFEDSYAEIMRQSATDLKKRLMIKFDGEDGLDYGGLSREFFFLLSHEMFNPFYCLFEYSAHDNYTLQINPHSGINPEHLNYFKFIGRVVGLAIFHRRFLDAFFIGALYKMMLNKAVSLSDMEGVDADFHRSLQWMLDNPIEGVLDQTFSTEDERFGVTNVEDLKPGGRDIEVTDSNKKEYVDLMVKWRIQKRIDEQFQAFITGFHELIPAELVNVFDERELELLIGGIAEIDVEDWKKHTDYRGYTESDEVIKFFWQTIRSWDGEQKSRLLQFATGTSRIPVNGFKDLQGSDGPRRFTIEKAGELNNLPKSHTCFNRLDLPPYKSLEALQMKLTMAVEETMGFGQE</t>
  </si>
  <si>
    <t>&gt;9261_g</t>
  </si>
  <si>
    <t>MARLSFLLSVLSTTFVTSSILPTPKTISHNEDDTPLPLVIWHGLGDNYAAEGIASVAQLARDTNEGTFTYIIRIDDDASADRSATFFGNLTLQIEKVCADLAAHPILSTAPAIDAVGFSQGGQFLRGYIERCNNPPVRSLVTFGSQHNGISQFQACSSTDWVCRGAQGLLRSNTWSSFVQSRLVPAQYFRDPTQYNPYLEYSNFLADINNERLLKNKTYKENLEKLERFVMYLFEDDETVIPKETGWFAEVNGTEVTELRERDIYKQDWLGLKTLDKKGALKFETTPGGHMSLSDKLLIKVFKDNFGPVGKNFQNAEETEYLQEEL</t>
  </si>
  <si>
    <t>&gt;8981_g</t>
  </si>
  <si>
    <t>MSHLLFIPSHYSLLVSTLPSLGGSIQDLENYYKHPQGKKPAGSAYENSLICTCFELGLVEGGRIPNKHLIPKLLRKLPSYVKVKLLRRLENLRGGQSVERNKVLAKRVENGEARRVLEGLLDGEPDFEGFEEQGGKVGNGEPDNSILGELRDSGMGRAFSSPSVEMSDSITPLVDSRTSISADTSIQGSMYGNNGQVGGAIANGDAMGLRRTERTKEELIREIEWLRGSNEEKDKRMKEMKDIIDEYEQRERILEPMMTFWLGKRARSREGAMK</t>
  </si>
  <si>
    <t>&gt;19141_g</t>
  </si>
  <si>
    <t>MKKALQAQGVSNMERTYQNALALLDTRRRACSQRWRDEHPESAEKQVDLGNNLGVKGMPALDRMGDWVEQLGYSDIGLDIVHVAGTKGKGSTCAFVSSFLQQRGRRLGFPKKIGLYTSPPLITTRERIQINAKPISKQLFTTYTFEVWEKLWAHASHTSDALENMPRYRQFLMLLSLHVFAREMVDIAVYETHSGGEYDCTNILKPAVTGITTIGMDHLRALGPKIENIAWHKSGIFKTGVPAFSMKQNPEVSSVLKDRATEKGVQLNFVDIDGRLPPEAQILRFEVQKMNASLAISLAETVLKKKPLEPDYRLSETDIRNGLENFSWPGRFHSVRDGKYQWFLDTAHNELSLKVAAEWFAQSAATLQQSSITTANHPTRVLIFSHNSDRDKTTLLRSIVDTLKRSSIQVQHVIFTTFEERGDGTTSIGKFTTPFAILADRGGRFLQHNSGEDFKG</t>
  </si>
  <si>
    <t>&gt;4754_g</t>
  </si>
  <si>
    <t>MSRPRQNAWCIGPVGRQPRNVGHECDGSGTVGGLTAAPSHQLVGGITFGQAHSLTGRPWLLRPCEAACRKGSVYGGSVCESSESRRDAMRWPTPDQLKRVESDSA</t>
  </si>
  <si>
    <t>&gt;10036_g</t>
  </si>
  <si>
    <t>MTGSPSKRGPVRRCSAAPSAYGLARTGKAPKHHGDKIVVIGRLRGPSYMSKNVENRVQPTCNMQWSEALGLSVAFDLASMPLARTKRPPLAPHRPSLRNTPRFFRRMEDWSAQDADHPIARLPFRADLTNESLGSTRRGDSQHTISEIESTIRPRNDLTLPSRLDLWPGS</t>
  </si>
  <si>
    <t>&gt;129_g</t>
  </si>
  <si>
    <t>MSAPMNQMNTSSHPSPSSYSPVDDALARHEYGVQKNKKQASTGGGRAWSEDEEVYLLQTRLQKMPYKHIATHLKKTELACRLHYHQLSHGSNRRKRTGSITSSSPGSVMHSPVMSNSMPSPVNETTNLRPFSPPNYTYCPQSPVQLPSAATLLRSGSNSPPRNLSQPVAILPKPSQPRRAQSDSAATPPLRLDCDVPSTHIQSSNIDRERLRQIYESHRASFWGVIAAEYGGGVSPYLLEEAWKQGLSTNGPPTPCVSPDTHTTSTGYPAYIPKPMCQLPTPVQENKASATSISALLGIDASPRSPKERELIKAMEERRDSVIA</t>
  </si>
  <si>
    <t>&gt;1161_g</t>
  </si>
  <si>
    <t>MFREKPKKGGSSTGGRTKSDRLKKSGREKENPSPGSSAVLTGSGSFAGCMSGTIGSTSPILEHPNQSESSSSGGANKERQFTSLSTEVDSSGSDSFDDSTPLSTPPSTTHDTSRASFHIKDLEHFTQNLQSAADRAFPNEGRAQDRYSNVSVLLLRWEDDEMNVEWELEDLEKVFQGYGFMTEQWLIPTKSSHLRLMSKAVDVVEQHQRDDEQTDLVIIYYAGHAFINNSRQSSWSCKADPSYATLEWSAIQTLFEIANFDVLFLLDCCAAASAAPTIGAAVTETIAACGFESIAPQPGRFSFTNSLIEVLEDWIDGPPFSAAMLHNKVLSVLKHERPERAQNGKRRKLECRATPIHIVASADPKLPSIELSRRGMMTMICESHRSLKHLGHLSHIEPVPPEVGPSILKRKGYSSDSLNDMAEGGDEFEAPRVIISLALEEHQTLNSETCQKWLASCPALIKYAKVEGVYKSFSTLVLLSLPVFIWDCLPEQPGCSFVAYVTSSNMMNPKDLSLGKRSSPRAPQPADITSLIDKVDGASRAYIRNFPDPHNSVKALACRLHDLGLLLKNIKTSQTPLNLMSFDYAALDRILSRCIKLFEVDMSEVVSHNKGENTAITLFHTKQAAYQEEEMMQLKDHILLHHEKLAREVNLKVPRIPISTTPQSCQDQGWNSLNSVTTCEAEESLERNYTKTQGQEINLETFPIDNIPTKMETGWACTENLFELDSDIFKSETNFALPSTSTSLVEHTDLCSRILSTQKKEIKDERFGDEEAEEFQVQPRTRVCDYCWLCGIDCDGSVSVCSECLGKHLTCSRRYKRQSKRRAKNWT</t>
  </si>
  <si>
    <t>&gt;4279_g</t>
  </si>
  <si>
    <t>MPSPRRVKLFSLLVFLLVVVMLFYTSSIRQQGSEVGDFYEKTMAGLKEKSASAGATIPEDGGKDDEEVAKQMAAGLKEAATVAKNKANAKAPKPDPPSALVGVGSAAEGAEKGAAGRKKIAVDEEKQEPIVEETEEERELEAELNNILKKAPVIIFSKSYCPYSRRAKGILLEKYTIDPAPFVVELDQHPLGAKLQAKLGELTGRRTVPNVLVNGVSIGGGDDVAELDTNKKLADKIKELAGKKIVEMALRPIETSDDEHGL</t>
  </si>
  <si>
    <t>&gt;9149_g</t>
  </si>
  <si>
    <t>MQFYLIVVSLFATLAFAAFDGADGLEARGFQRCSKKEPCPSGEYCAHSGFCAAEKKTS</t>
  </si>
  <si>
    <t>&gt;7581_g</t>
  </si>
  <si>
    <t>MDTKENVDAEMDNAWREAASIKHALWVIELQEAAIKELPENTEGERQEKCHRTNVERNRRGDLRKRESQLADRWERLKRREADLLDQEARDIQETYVVLRREQAAINKLPSTAPQQDQSMAETIQADKAHRTEALQALRKELSGRSKALKHTRKMLRGSTTSIIAQTGRTSLVVSPIVKVESNRPLASDNMKQPVDLLQAEQLAVFVERSALNREKKSITRASFAVNKDYREIAIRERLLASWQKSHHRRVDVLAALKKEFPLEQNIADQGNSSIGGSREMTEKKVPENPQGNILSIVNVSVETEDSIPIKVEDDTTENPTILPPGSDDDMVVSFPIPNVDSRSSSKRQFPSPTVSPSQPPTKRHRGFVAELEAEAESSSEKLQSPFILSAEAKLQEYPYLWSKMNEQTPSSYIPDIPFPAAQLAERSARLWASLSSTADRDGSSRSYEDAVIGDEIEDCRSGTGHQVKNINIVADALVLCICDYGDYEESAIQCERCGTWQHIECYYPDQFHDATRLGFEHFCVTCSPRKLDLDHNTATDRQWKLRLERAAEAARLHILERSH</t>
  </si>
  <si>
    <t>&gt;10718_g</t>
  </si>
  <si>
    <t>MLYDPIRDAIREPLATADSNALPSRPSQASSSSEKYIGAAKRKAKVEEEVEEIDSDDDRLSYITDNPDQVRRKIRLFLNAGEMKAGEFQRALGVSSNAYARFMGQNGPTKGMGCDTYMEAFKFFMRRELMGIKIPRKKVKALKGESATANTAAVDTITLDGEENLSVPVYDSCDEIRKKIRAYLMQPNVTQAGFLREIAKTYGDGRKIQSKVLNDFLGKRGEMAGNTSAVYYSSYVFFEKMRIRDGKPESKHRMDMKARYRGGIDTKHRRDNAWITTKIR</t>
  </si>
  <si>
    <t>&gt;183_g</t>
  </si>
  <si>
    <t>MSILIDKIFAASPNTERGRPTQLSSDAKGERLAYASGKSIFLREIDRPELSKQYTAHTTQTTVARFSPSGFYVASGDVSGAVKVWDAVEGVNTKGDYHIISGRINDIAWDGDSQRIIAVGDGRERFGHCITADSGNSVGEISGHSKVINAVSIRQQRPLRAATGADDSNLVFLHGAPFKFNTKLGGLHKGFIYGVGFSPDGNHLVSVGADKRIQLYDGKTGEATVQIGEDEHKGSIFGVSWAKDSKRFVTASADQTVKLWDVEAGKAVQTWRFGDEGVVSIPNHQVGVVWPAGRTDGMVISLNLAGDLNYLVEGSQRPTKVVQGHNKSITAMGAACDGSSETFWTGSFDGRVCAWDIASGSGTAIEGQPHTNQVSAFQTVADRAYSVGWDDTLRIADSSTKTFLGETFKLSAQPKGLATAGGRTFVATNSGIDIFNKDVMVHTMDIKDFTPTAIAASKSLVTVGDDRNVVHIYTVDGTANTLSPKEKLTRSTAAITALAFSPSGDLLAVGNQSGKIVVYQTSDWEVKTDRWSAHTARVTSIAWNAEGTLAVSGGLDTNVFVWSLEKPGKRVKAPNAHKDGVNGVAWVDGGKVASTGGDATLKIWNLKDLE</t>
  </si>
  <si>
    <t>&gt;6673_g</t>
  </si>
  <si>
    <t>MATITSSAVLTKAVTAASTAASASSTVRATPQGGVLEGGNPSVYDPKNPIILFIIQAGIIIIFCRILHYPLSKLRQPRVIAEVLGGIILGPSVMMRIPGFEDAIFPAASMPNLNLVANLGLILFLFLVGLEVNMRMFASNWRVALSVGLAGMALPFGLGAAISWGLYNEFRHDPGTVTIKFPVYMLFIGTALSITAFPVLCRILTELKLLSTPVGVTVLAAGVGNDVTGWILLALCVALVNNGSGITALYVLLTCVGWILFLVFGIRPVFMWLLRRSGSIQNGPTQGMMALTILLALTSAWFTGIIGIHPIFGAFLVGLICPHEGGFAIKVTEKVEDLVSVLLLPLYFALSGLGTNLGLLNNGITWAYVIGVIAIAFAGKIIGGTLAARACKLVWRESFTIGVLMSCKGLVELIVLNIGLQAKILSTRTFTIFVVMALVTTVSTTPLTISLYPPAYRKKLDAWKRGEIDWDGNRLAPEGDEDTLAKVEQTQVKRLLVYLRLDSLSGLFMFISLLGGNKSTVKTKFHAARPELAKVAEDGGADSSATSISKRPLEVHGLRILELTERTSSVMKSSDIDEYVSRDPVVNAFRTFAQLNNVAVSGDVSIVPETSYAETLTGQASDYQSDLILIPWTDSTMTAEMDLTRDALSSSSQDTFILETLKNASSNVAIFVNRGFGGTPRDPKEHKPLHRTISGLSLRSRAEAVIMPIIDLSHHIYLPFFGGADDLAALRFVLQLAQNNNVTATITHFSTTIQSHNGKVPDVATYDGTTSHALERVDTQAQHAAAAQDTALLHTLRDSLPTALMSRVVFVDVATSTPIADCLDHARQEIGLSPKNAGDLVIVGRGRHGRMVDAEAHTNSGYGSDVRKTLGVVADAIISSGVRGSVLVLQAGGRDHGQFANP</t>
  </si>
  <si>
    <t>&gt;2723_g</t>
  </si>
  <si>
    <t>MNVENLLVSQETTQLPVQRAMSINLILNSTEATPIDQQDGAPTEAVHQQYFQPSPLEIDRSTTCSVIDSRRPSLLSETDSGYDSSSPSTSTICTLPPIRWNPETPAIPRITLAPNYECTTLAQPYSPQRQLLPSPTQQPHHDLTLILHPCPPHDSTYRTTSPFYAPSTQYHHHRTTRRPRRSRSGPHSNKPYTPEQVSWIRYFFCDLHITYKSIIPLFKSQFGINLAPSPSNFRSQNQCFSARKYRDDWAPVIDKDGKVAREVAGKVRVVKVGVRSKGKEEWRDLPWGFVERFPDLAVTYKWVREEDKARARRLLSGVENGTRAEQYRRAYRLVRAEKGDRSAIEAMEILGEHH</t>
  </si>
  <si>
    <t>&gt;4255_g</t>
  </si>
  <si>
    <t>MAQKLVLFDLPSKGRNASWSLNPWKTRLVLNFKGVDYTTEWVEYPDIEPRLKDHVPPNSSKDGPFYTIPTVQFPDGTYMADSKPIAAKLEELHPTPSLHLESPLAEEVQQMIAPIRIPLTAHWMPRLVPTLLNEKSAEYFERTRAKRVGMPVAEYGKTFDAEKAWKEATPGVHKLAAKLKENGGPYFLGKTPSYADFIIVGFLQFFKRIDEEGLFKKLVDIEPVLGELYEACGEWLKRDDH</t>
  </si>
  <si>
    <t>&gt;774_g</t>
  </si>
  <si>
    <t>MDFGYLPVEGGHRDRPHAHEYEQQNRTLGRTITPLPIRLATDRTPSYSSSESSEPETVVRWHTPPQAAPTPPGRSTEAILPSQENRQSLGANESAHTSSTPLVVRFDEAQIQATEAEAARREAERPSREGKMDINEVDSSPPSPGTDDTPYIRFAIDQLTRDQELQPLQRPSTTASSDSYPVERVVSDHGLGYMSAEKERETLRLIRKHRSSPPHERLFNFNATRPLSFHSDPLEANPLRQKRAESSDPQAFIAVDPPPASRYPNLMFVPMILRPVSIVLLSCLCIFMIAALMLCAIYSTTHHGLVDWYGGIYGGRYFVFSFLPQILAAVIFIYVQCVMVAVTRIMPYTLMAMDDVDMRANALFLNLFPRNMLWPHWEGPILIKISSVGLWFSVWTIPLQSCLFSATQIDGTWKWTTVQGIAWTLVVVYVLVLGGALSTGVFFLRRTTGLMWDPRSLADVITLLPRSNVLSDFLGTETMRNKEDIRHKLHDRTDRLGYWRTQVASERFYCIGEEGMPSTQQSTLQAGKLREKPSQGSGYIDLENGNSGYDLEKRCRFLPWLLRDTFVIFWSVSGFVFLLALLIISFLPSTAIRNGFPPLVDVLPNPAGFSSANFVYSFIPSVIGMLLYLLFQPLDMAVRQLQPWAALRNPDGGATAERSLLLDYVALVPGLCTIKALRLGHWRVAMTSLVSLVALLLPVLAGGLFFPLTTPESEVRMIPNLGSYYVVLVVLVIYLVGLFSLIPARNYMYMPHGTGCLAEVYSFVYQSQMVDDAAFRAPRGKEDLKQRLCVERIGGTGEVNTWEFGSVRARDGSVFLGVEKVGRRPGPGAGGVLDGERVSLVV</t>
  </si>
  <si>
    <t>&gt;7703_g</t>
  </si>
  <si>
    <t>METSLAPPKLPRVVIAFCVQCKWNLRAAYFAQELLSTFSTALGEVALQPAEGGIFTITLETVASVANSSTHLIWDRKVEGGFPETKDLKRLVRDIIDPSRNLGHIDGKKSTSTTTPLSPSAPPSNLDSTKSQPPPPRALTKPQSPSSERKFTPMDVDPSSRPPSSLDTPSTESQQTNSEKEPEPEKEVVNSRGKIVIGGSGEGFGFCRPGEDCEDCG</t>
  </si>
  <si>
    <t>&gt;845_g</t>
  </si>
  <si>
    <t>MNPANVRSLEDPEKNLLHTGLLPTADSTQNRHPSQTDDEHRRESKKMAILKRLLFSFLLLTLLTITLVSAASNEVPRSPAPVPAPAPAPTLTDEELRFQELLNSIEPASLHEVLHEHMKDKYQHGVYQEDRTAIEVVHQEDAEVARSLVELAKRQAVSSSNGTATTLVTSTTSLVQDTTTTVIQTTIPSTQTVASPTSTSTTSVPASTSSRATTATTTSSTRQTTTSVESTTSSTSSTSGITSMTDGTLCDEQAADSLPPSMPSMQSSFVVAIVTMSTYTSSLGYYPAGNVSSAYLSSTRTGSPGLSTSTSTPPEQDSASDVSNDKTSEAAPVQNSTTAGNSSSPVVYPVQNSISEAGGKSNSSSVVSPIQNSTSAAGGDSNSTSPSPAYNSSLVAPAQESTSVPAPRNSTISSAPENTPVQSLGSSTKTTCQCHATGNPAAPSPPYQNSSSISVSPSSFSVPSGSNGPSSPINPSSLSSSTSSPSSPSYTPFLNPAGSPNNSSSSSPEYFPSNSSSIANSTASIGPLFNNSTSGASPTPSSSASGSPSSTSFSTSISITPSNPTHVATSTSGGHSSSPAPSIQTTTVTSETTSNGPTESTTSKSTSTSTTPKSITQQMVTTSTAANGAVATITSITIVPAPDQTSGDSSKTSGATPGLQTNAASNKDLRFTGVLGAVGLAFVVAGL</t>
  </si>
  <si>
    <t>&gt;6960_g</t>
  </si>
  <si>
    <t>MDEFAQSREDDDLFADEFEPVAEPVVTVETSALSDEQHISDQSAVTANESTTNASSNASSHIPGSQPQPYGRREQPERKPRNGRGRGGGGAASVNVSRWARPDDNFGSVGGLEPQESKAPTAPTTQSTSPPPTTTTTTANAPPPPTEPSNATPQPQRVPAVRGDRSATGGPAHKKLTEEELTAKLAQMAIINAQKAERHRLTVEDQAAFQHREKELAKERREKEVQERKNERVMEMEREKNRVRKLKAQQGREWDMEKTEESGNGRSSQFVRGDFGGVIKGRGVGLASSKYSTEEDTITSDSGGARGRGGGGFEIRGRGGRGGRGGRGGKASAQTQKEEVIPTPEDFPALPVIAPVTAPKKPSQTTEQEPKTVDDSVKSPAAEKPAEDWAEEMATPV</t>
  </si>
  <si>
    <t>&gt;3499_g</t>
  </si>
  <si>
    <t>MSQINVVAIITPAEGKTAQVQRSPSPHYFSPPYHSALLANHKAKQVIEAFAELSKYVEKNEPGTLKYEITRGVDNNSGVEDVVVSESYKDKAASDTHTNSEALKAFVKKAQDEGLLGKAPVVKVLKKECGFSRL</t>
  </si>
  <si>
    <t>&gt;3172_g</t>
  </si>
  <si>
    <t>MKTTWKDIQPVPTSQEFLDIVLSRTQRRLPTQIRAGFQISRIRNFYTRKVKFTQETFTEKLSLILDGFPRLQDIHPFHKDLLNTLYDADHFRIALGQLSTAKHLIEIVSRDYVRLLKYAQSLFQCKQLKRAALGRMATICRRLKDPLLYLDQVRQHLGRLPSIDPNTRTLLICGYPNVGKSSFLKSVTRADVDIQPYAFTTKSLFVGHFDYKYLRFQAIDTPGILDHPLEEMNTIEMQSITAIAHLRSAILYFMDLSEQCGYTVQAQIQLFQSIKPLFANKLVFIVINKIDVTRPEDLDVETQALLQSLLKSGDVELLQLSCTTSEGVQEVKNAACERLIADRVAQKLKAGTNSSGSVGGRLGDVLTRIHVARPLDGIVREAFIPEAVKNMKKYDKEDPERRKLARDIEGEEGGAGVYNVDLKDKYLLEDDEWKHDKMPEILDGKNVYDFVDPDIEAKLNALEEEEEKLEAEGYYDSDEELEDAEDADIRMKADLIREKRMLIRNEAKMKKSLKNRAVIPRTLIRKKLVDMEEHLDSLGLDPTSIGVRARSQSRGRSALRSRTATEDVMDIDDPAYEAKMRAKSRARSQSNRRDDGVQNETARTKAERAQKLSQRHMNRMARQGEADRHVPAAMPKHLFSGKRGIGKTQSR</t>
  </si>
  <si>
    <t>&gt;1049_g</t>
  </si>
  <si>
    <t>MQNTETPDGWHSLAADLITTICERSPEVGDMIKQELNIIPLSDGRWVTGSTEDLHFPAREGPAMPPDLVTTIHHQADRNLSRRNLFVHLGVTCLSPEMIIDRLWTSYLQHNGASNLIASKAHFNCAVSNRSPLVRAGPLLLYNRLLASTVLESDGLITKYTIEHENGDIIGPITQNTGLAHNQEQDSGWEIFVPRDRGAREVCYMRELPHALTKLFKIAESTCENISHVLNSSIAVINELLEQGGIGMVPDIEPPPPRRIVEELDEHNFNLDEGVAPSEESRATLNLFGRLDTPSSSIFEEGQVEISPRQATVLPRSPSPASPNRNELFTHNAYIELLSNVIRIARQAILPHRDALPEPINGQLHPGFDHDATFGIRLDGQMRHDVKIGAAGELFVYRYLINLGLSGFGPPNWTSTIRKEVQVHPEYHRMGPWPGRREISDISYNDQSGMLTAHLVNVGYLDRHVWTGATPRYLIEVKTTTGNYDDRFFMSSNQFRLNQHWYKGGFPQ</t>
  </si>
  <si>
    <t>&gt;9592_g</t>
  </si>
  <si>
    <t>MTSSRPRSSSVRSNSADASRLPPSVSPRISSHADLQVPEDLILSDVPQYNLSSSSGLLIPLYGLGNSAYPTLASSSSSSRPRARSAATDQGTATLYSANNTYRPSTRSGPTAQMYQPGQPSRQYAIPPPPPMSPPTQQQHMISLPPPPPRTVAQHPNVMIPPPPGPPPSTWQSGWGRSYDARGFPLPPPNPPASQHQAYNPSQSYVNHQPPPLSIPPPPASEHQMSATYIPHGDSFGPGVGIPGFGRQEPSFTRGDSAEFSAVSDSSRSTSRNTPDTTLTTPMDDVGSYYRDRNGQYQTQTPITRFDISLPEYNSPGPPTATLFNPQLSSRGLNSNSNANTPTSPNDGSLWSMDQVLLWLANNQFSSDWQETFKALNIKGSVFLELGSGHGGRGNFGMMHQQVYPRLAQECSNSGTGWDQAREREEGKRMRRLIRGIVIGRAPDLAKSSHTRRESATGNIPSAGTEGTIESSPNLGRDFYISTPSTANGDEESSEKLAFKSPGPGFATRRFSGRSTTMPILGSNGSGDSDTLRTGTYRSAFRNIDGDASRRHSPNASIEMGEGTFTRGPAVRVDGSPKPTNSSPSATFNNLYPSSDGKLSASPHTRTFGHRATGSTDSISSNAAIYGSGVPPGASQILRGGMGGAVGETNLVRAQDSRRHGVDGTRPSPLDSGERSASSENPGSAKESKGFLKYLRGGKKKKDDGLDPGAEDMSPTSPTLTFKSGALLGNGKISNSSETSLDRPSSTFSASEYDRFAHTTGFRGRRNVPGRCFVLATLDGWNYRMVEVTDVDSASDLRSVIYSGLGIRDSEYAQIFLTDLGRVDHDEALDDQKLLVQRRTRADPSGALKFYVRAPANSISPQIHTTGLGMHFSNKLGLSPGLPPTAPLDEEAYATLNGTRRRSSSSPPSSRQNTIKAPGSATTTHFIDSPTVPKAETDALRDRLMQFRSSKDGGESTLPESERQAIMDLAVREHNAEMERRQKAYLAKKKASRENSHTPSADGSLGIVGRNVDFDQPRDSPFEDKKIDNLLPQRKPPPPPAESATLIKANSLSKKTGHQARLSLTGLEGDLRRISGGESSPYPVQEMSEPSKRKPVAVSPHASDGIAAALIGMGRGLGGVGLPSPNKQSPSSPSKKSPPGSSDQNDRGGSAMATVGFGTSGSGGRSSSRSQSGTPGSTTWGKGDTPFIVPDYEGGPITRDRSLSLKIPENTALAKLREEEVRRVPSPVDLSPSSAHQVSSMDIPGNRKSYGPNLDFTESNIDFKAPAQSTPQSDSDDDSDDGLFAVPIASRRVAKKSSMRRSRDPSVSSNSGETDGISKRPSLTVRTADRSKKTLSVSFQSPEHETNSKMPEYEDESSRSSTRRPQRRNPGSAGTEGWSAESSEDMSAKLLRRESFAREDVWASRPPAESLLNHLDDFFPNLDLDQPVLEETAGGSPPVSPIAENESLSDLAAAHSGMSIGGSSTTAGTVRSNLSYHDNDTLGSDESTLKALERPSSMQSIAQRNVRRSGGLGRMKSIREVARGAHDANKRFTAPTQQGAASSTLLRRKSTKMFGANIVQIKPQRGSMMIPQIPQDNIPKRQATFRWFKGQLIGKGTYGRVYLGMNATTGEFLAVKQVEVSAKAAGNDKDKMKEMVAALDQEIDTMQHLDHVNIVQYLGCERKETSISIFLEYISGGSVGSCLRKHGKFEERVVSSLTRQTLSGLAYLHREGILHRDLKADNILLDVDGTCKISDFGISKKTDNIYGNDASNNMQGSVFWMAPEVVRSQGQGYSAKVDIWSLGCVVLEMFAGRRPWSKEETVGAIYKLGSLNEAPPVPDDVALSISPGAVGFMADCFTIIPSERPTAETLLSQHPFCQFDPNYNFLDTDLYAKIRTAFKT</t>
  </si>
  <si>
    <t>&gt;1496_g</t>
  </si>
  <si>
    <t>MVTGLDLCNIAFDAVVSYLSIDAGGPRDWLHTLFSAEASKALDGASCLFQQPWQIAPRGANVANEPTSMIRLLVKREKRALARVCFGGIRSPPPLSSRRSGRASQSSPVSNNKTHSSAKIIVRPTREKRCVGERADAHRGPRNSRFDSEIYDTTHDPTPDRTTTILLHLSPWECRKIPTLLAALRLLLSPLHFPFSFWAAIHSKVWHRAPIPSPEPRQGRPLVSAQISVGPFAFQVHRGTTSDLSQREFLLVTDSLGPNNLALEA</t>
  </si>
  <si>
    <t>&gt;10803_g</t>
  </si>
  <si>
    <t>MLNYLVTQYLLLYFIITASCLTSRQEASSRALIHEDVIPSTVATGDVNALFISSANCLDGPKLSGINASSYDWWYFDVVAPDLNTSIAVVFYTASQPAFPFLPVSDNITTVGIYITSADGSIYEHYLNATEATITSYGQGSSGIFNDAGAKWEGAPDLSYYTVRINSKDVSGTLVLKSVAPGHYPCAPIGPNQQMNLGDNVGWANAVPDANGIVDFTVDGQNVAFEGVGYHDKNWSPQPFQNSALSWYWGHARVGPYSLVWFDYLDVTSNEHVSLYLSKDNTIISSSCSDGSVAVRPWGGDDTYPPKVESGRPDGFGIDADLGDGRKASFNVTIAALVADGGSFYSRWTGSVKATFGEECYEGGSAVFEQFKLAE</t>
  </si>
  <si>
    <t>&gt;19164_g</t>
  </si>
  <si>
    <t>MAEIMGLAASIIAIGQAAQRRHIDLRCQSHELRHRHRRRAPLAKTSRQRQRFRISGLKVHRATRYIGEKREIKALDPEMESVKSSLQLVVTVAVLEVLLAGSLKEGVKGKETEEVEKEKEKRYKEDIKSLRRQLNTHMQTIEFLQDLLESQESVTGQFLGEMSRTQSTLMELGESMMSHGTVAQSGEALLREHLLVPGSVQESKEVLLEQAYYN</t>
  </si>
  <si>
    <t>&gt;9028_g</t>
  </si>
  <si>
    <t>MSGVNSGQVSDPITIRSSPGQEPVAAPVPAPSNTSNRVVSGRVSKNQVADSVYRPPRNTSHQALQSATLDQILDHPSANVVQRAPSGPSGGQGRPRARTPGPGRRQGRSRGRGRVPSPQLLGRVLPMQIEHAALCRVQQLLEESLFYFAQKWVPQVLEREGWKAPEAGELSHWKNALQKAQVIIPRGALQDSMSQYDLYPLITRMHVVRNTAVHRGKDGTHQLHVGLPNAIELAQCLQDDSCVLSLEAIHAALKLELDASVVELGKILKIKNRGRSRSFILDENSRDVHPQNGDPADNLGSLRVRSRSWAGEGRQPRRRPRNSRRSSIEPAPAEPNAPAFMNAAPVPSQKPAAVKQNATIEVIDLTRDEDEKRDQVVDLTGDNENEPAKQHMKEKLRMGDKLSVENIKDEPQMGVVDKDSTTGTRGDKTASIFSPMADFLNWRVKDEIDWDDE</t>
  </si>
  <si>
    <t>&gt;9691_g</t>
  </si>
  <si>
    <t>MPSVNRKDAPTGSNNNTLQSSFRRVLSTFNQSTLTLVVSTIPLAPVESSTSAHGQFIHQGTSNVCADAIRELARGTSGKTSPATSTISTPATPAEHQALVDLCGPTFPIDHNKLASSGGGLFSLDINKPRANAIRKMARELFEVSKSPVGVQAKRGRVGTSAKGDESSMVLDEMAEEMEQLGFDDDSFCWSTMTEAETVPAVLGSIGGIMAEEAWRMLELRSSEQIRKEINGMWVMQRELEKSLAIVRGARAAYEACLATKRPSE</t>
  </si>
  <si>
    <t>&gt;7876_g</t>
  </si>
  <si>
    <t>MGAVTNGHDVVISQIWIPGAQEDQMAPRLVHAFRATVEPQTTRTGVGIASFDSSDLDLRRGLYTESAHGDNPCSSAVGRGLGFEPLSTSGVLCVGVVWTVVGGNITGKSGRVKGHIGDHPSSETNQHVRVGERAQWKVGGGRWEEAEAEAERGGEGRRRRLTAETGDGETGRRGNWAQEEPYERGRRDEPTSFFPFGDRADPWATFDGRRTRGVFLGTALGALERGPAKESQ</t>
  </si>
  <si>
    <t>&gt;8194_g</t>
  </si>
  <si>
    <t>MGNQIEKWNVAHAFEKRKLLVAINFVAALSIFFFGYDQGMMGGVNNAKDYIELMGFGYTATVDGSPNTPVITDSLLQGGIVSVYYLGTLFGALAGGWVGDKIGRIKTIALGAAWGVLGASLQCSAQNHTWMIFARLINGFGTGILNAIVPVWATESVPHTSRGQFIAIEFTLNIFGVVVAYWLEFGLSFIDNGASAIRWRFPIAFQIIPLLLLFAVVWWFPESPRWLVKVGREDEARFILGRLRGNEGQDKVLADAEFEDIKSVSQLERKAGNRTSYWSMFTGRGSGELHTGRRVQLVIWLQIIQEWVGIAGVTVYAPTIFRISGFNTEKSQWISGLNNIFYMFATLICVFTLDRIGRRWTLYWGSVAQGIAMFLAGGMSRLGINATAAGETAKAAQYGAAGASMVFIFTSVFGATWLTVPWLYPAEIFPLEVRAKGNAWGVVGWSIGNGWLTLLCPVMFDKIGEKTLYIFGISNVISIPMVWALYPESNQRTLEEMDLLFAADTPWVWDAEKNFKRLKAEHPEIAHAAHLGVISHDLEGGGKVESERDGSRSSVAKDEVGQGKQLE</t>
  </si>
  <si>
    <t>&gt;4900_g</t>
  </si>
  <si>
    <t>MVTHNAVATVAIRAPLAIIQVPTILPVEREVLVHVEWTASTPLDLHQSDGGLLVEYPGILGDGLAGTVTSVGPEVRNLAVGDKVFGFVYKDTKSKAHQEFATVAETSLGKVPKGFPLQAAVTVPNNTVSVFHAVTADLSLPLPWPRPSVPEHAHTNTPIFIWGGASSCGQYALQVLSAWGYKNLLTTASTQHHAYLRELGARHIFDYRDAGVAKQILETAKVYASHPTIPYILDCIASQSGSLSQLAQIAQEGTRVAVLLPVILNHATEEVIPRYSSDVQAAANWANGVETRGVRTHFYENNEFFQEHLQSTIIPTLLAEGVMKPNRQKIVEGETLLKRAQNALDMLRRREVNVVYFVVKLVVEYFYDIKQLRQYPNQNFLSGFTNLGQVYERHASFRTANLYEAHKNHPIIQTGPTALSFRDVGVIKDIYGHSSHCVKDDMYTALQGSHAHLFNVVDKNHHARKHKLLSNAFATKNLITWEYKVADKVKRLLRQLDRFDDSAKQAGEGWANVEFQRWSNLFTIDAVADIALSCRLGLLDSGNDMVTVKLENGKAAEYPYVESLHAQNRPASILVWPTRWFPTLQRIMGLTSGWYRSQYRVGAQFGKIVHNLVKDRISRHRDSGKLDDFFHSLMEDRHGSPVELDIGEVEAGLSLLLDAGSETTSIALTNSVHHLLRNPQKLAKLHEEIDAFLGPDETIASFTKVRNLQYLKACIDENLRLTPSIPYGLPRRTPPEGTIIMGRWIAGSVTVSLPAYVAHRDPEVFPALEEFRPERWLDDKAKDVLPYYIPFSTGSRGCIGRNIAYLELHALLAALIKRYDLQLEDTNFELEREDGHVLWTGPLPIMLRRRA</t>
  </si>
  <si>
    <t>&gt;10069_g</t>
  </si>
  <si>
    <t>MASGVGEKGRVIKRQRQTVSCLNCRARKRIPCETCSKRGEAFSCKYSKAVASEKEGPNDESGVSEIQFRLQKLESMVTNLIETGGKGGLTHEVSPSDGTEHNQLKSNGAHSPSEAAKATPNGHLEVNGRETTYLGATHWATILENIKEIQSAIGPVEEEEVLPQSYDPCPDLILGTSQPLTSANLIDSLPPRSVCDRLVRLYFTAQQHTMPIPHGGKFMREYEEFWANPASTSLLWISLLFSVLHTGARLEKSPFYTPRASDNSPNYSFLIKAGQALVTGKYQEARPYSTEAILMYAICIFIKKEDLDTIGWTVMGVAVRQAVKMGYHRDPRHLPNISPFEGEMRRRTFALAADFDALLSFQTGLPAVLQEEDCDTEFPRHLLDTDFDEDSLVIPPSRPLTDPTPMLYFCYKTRLVMVYRRITRQALSLKKVSHQEIMELDREFHAIHNLTPPSLRQRPLCSSVIDGVSVIIQRACIDMLYQEGLCVLHRRFLSHEKSNPEFDYSQKTCINAALEILKQQAEMYYAYQPGGVFHGESWMLSSLSLHGFLLAAMIISLSLYESHHKLTETSEEGLVSWTKRYEALSLSHKIWISRVGFSKDARRGAKVLGVMLSKLPRPPVSSNPVTIPHEAPQKETHSVGISRVKIPANSEDCPLWQNYTRDVANREIPNNDFPLFDLDLDPLFDEVAEIDWGLLDQNIFSQNDFGGDFMYGGSC</t>
  </si>
  <si>
    <t>&gt;1623_g</t>
  </si>
  <si>
    <t>MPPSNTFIIAISLSLTPPGIQVPPVPIQSWQISRSSRLRTLDYVRLNYLSPQSQALPLPLPISRFNPHSIPTPNSDPNPLLPPTPSLYFPRRLSSFLATLIKYLLDLSELQQPTPTVWVIPDCTPFDFAQLVARGGREEVVPDLMWYYPEVEGNVRVFR</t>
  </si>
  <si>
    <t>&gt;5029_g</t>
  </si>
  <si>
    <t>MPPKASSKASKPNNPLRNRQPIRAPVPPIHRVQAEAKAAKAFVAQAAKTRVKKPTCLNPACSDPNVVDGVCHSCGTIADDTNIVSEITFGESSNGAAVVQGTYMASDQGTTRSLGRAFRIANGPAEKVPNRDGEEFIRNTGTQLGINTTAVEAGIQIFKLASMSNFTQGRRIEEVAAVCLYTACRKEKPCRIMLIDFADKLSINVFKLGHSFKCLHKEITISADGIMPVLPEDLIFRFASKLEFGTKTAKVAEDAVRMVRRMTQDWMLVGRRPSGVCGAALILAARMNNFRRTITEVVFVVKVTTHTIQKRLEEFKLTPSSALTIQEFLDNEFLESAHDPPSFYEASEEFQKNKKKRKRRKTTHTGFGREEEDDSDNEREDSANKHQKTNSPSTEQPIEPLRRDADGFAIPPQPNPAPTKENLIDPRLTQIQGSIDPQLTQPQGSSLASTQGIPPLQTPPQTQEVQTTNTNDSHSSPDETEEGGDELIEKAIADKSGTSFQKLVQQFGEPGDLPEDAEEEEDTGEDETPRILSAENTATDSTNGDAAPATETGTALSRRRKRAAAKPQKPKKNINVPIEWQQDEEVLESTISEIVNDPNTLEHAVAFARAKKRAAANMVMAMSERAQKEVNMDQHIGEDEFADDPEVRNCMLSAEDALMKEKIWMNKHKGWLRQQQMKEWQKKQAELGPPKARRNRKRKPRIGEGQTEPAATPGQAAADTMKRISLSTKVNYDAFDKLFDGIEGLASGMGSASTSRMTSRAGSAYPESETESEMSSTPGPDVFNPTDRKRTYARRRSREVSTPAPGLGTPLRLLAPSPGPREGSVASVMSGAGSDYYANPQPASRQGSVALSEVAESEAEVEEAPKQPDDGWKATVDVEAQYAALEEEDYGEDDYENGDLDATAFDDDAFKGADDEGFGEDD</t>
  </si>
  <si>
    <t>&gt;6614_g</t>
  </si>
  <si>
    <t>MDDYMFDATVDRCRSVVEATTYLEVFSYSDSSLDTCEEHPLTPDEFENFLHQRGAFVKPNPPPGVVQMAAMRLILQQNAQHPDTFAPHVISLKSSVYKSMVVAFNLPYRSIESTTAVGPIFYAAWDQDERTPHLQIVYRKSDVRKKGFTRGWELTLSHDVNNGITTGFCKGTPSSDIAECIKHLRACVKQVGHPMLLPVIIFSHEVSFKTDIKQRDARDWLRRLEHAVSMRSEIQEKEGYVKEGFVDLDAVNRDLVECHSQVLWKRPKAYLEILVAFELAMKKFYEKLPEERKDEAMRKLHSSMLSRLEFYRVKLQGIANYAHTTLQRLDIQRSALYNIIAQKESKLNFQMAGEQRRLAHSANRDSTAMKTISLLGAIFLPGATIASIFSMTFFNFQNQGSQVSSSFWIYWAVTLPITVFIVGWWYIWEKRRTARYRQEDLDIEKGSEDMERSIMATMRKRTMSKASTWDTKKEE</t>
  </si>
  <si>
    <t>&gt;6575_g</t>
  </si>
  <si>
    <t>MGFYHPFVYQNNAGKRQDVFAGYGGREELREIQQKYVALDRLCPTALPFINSDPFFDVEHEVYTGITSDAFSSHFSRIQEPFGQTNLSKESDEPFSSLSADDRLTSLDFINPSNLTGIAGYEKDPIPPSPRSSSPSIFGTGSRSFFFQSISSSSPDPSPPQASTPTNPEDSLVTTAEITPAPFSVPPVYHASQPKDNLTGMSTKGIQTRKGASVPFPTASTRSLEMEKVPFGGRKIV</t>
  </si>
  <si>
    <t>&gt;10790_g</t>
  </si>
  <si>
    <t>MPPTDVTSKPPARDSNEDFGDELDDIFDYDVDAPISNFAAEPAKETTSSSDKRKSGAGLGIDEEVEVAKKARRPRVKLDEDRLLSADGIPKLRQRAKHLKFKGKGHEYSDVTRLLSFYQLWLDDLFPRARFLDAAAMVEKLGHKKRIQIMRMEWINEGKPHNVHEDSLFDEPELPIRENAEREKTASRVAPIFENRASERPTTPVPNADVEMEDLYNATPRAAGPKPAAATAEGDSQDSIFGGGTQTMFGPSKTTSGEVPDDDELDALFAEESELQRQDPEEDDLDMLLAEDAAISKPKPAKAVPKPVEENDSDDDDALLQLLAEQANSSKEKGGLARREAVSEKAMEDGIDEDEEEALRAMEGN</t>
  </si>
  <si>
    <t>&gt;3292_g</t>
  </si>
  <si>
    <t>MRGLIGLSLLTLASAAPTFSTETIHEGAAPVISSVNSESVPDSYIVVFKKHVTEAAASDHHSWVQDIHLQSENQRTELRKRSQFPMTTDIFEGIKHTYNIAGNFLGYSGHFDDSVIEKVRRHPDVEYIEKDSIVHALGETEGETEKNAPWGLARLSHRDSLSFSSFNKYLYATDGGEGVDVYVIDTGTYTDNIDFEDRAHWGKTIPADDADEDGNGHGTHCSGTIGGKKYGVAKKANIYAVKVLRSNGSGTMADVVKGVEWAANAHAEKAKKGKKGFKGSAANMSLGGGKSPALDRAVNGAVEAGLHFAVAAGNDNADSCNYSPAAAAQAITVGASAFDDSRAYFSNFGKCNDIFAPGLSIESTWIGGRTAINTISGTSMASPHIAGLLAYYLSLQPDSDSDYAVAAITPKKLKENIISIATSGALTDVPSDTANLLAWNGGGSSNYSSIIKAGGYSVKKAETVKLPTTIELLEEAIENDFDMLSGKVVEGTESVATKAEKVSKKIQKLVDQELSEFLEEFTA</t>
  </si>
  <si>
    <t>&gt;6464_g</t>
  </si>
  <si>
    <t>MSSMRIPETGLTLGSSRGSSSKAGPAVPAVIGLTLSNSMIEEMIKCVQHDKPIQFSMGDFPSIRYGAKTQHLISSHETFPLDIFQSSPDIDTENSSDTMASYTSGKMVGSAGAFLIPAKKAPPKSASSAVPTSSTAGADAALAQLQSSIASETAKKVDNQVKFVKQGLLPIPGKRGGAAKGINRGKVFTPSRSISASPALSAIASPALGPTPILPSQQTRENQKAARKPIVHLLALGPTSKEALRARVPKESFSQILEKVGDCDPSNQTWTLAKNYWKELDVWAFDEYTSAERQKAIDSAIRAYDKMRMNISEPEWDRLLVKSERGTGKCLSKLQAQIAQGGAINRTPKLGPTRPEGSGRSTPGEDEDGANPQASTVKPKKVVTEKEAQAKRLFSKNPAKAAAKAASKATPKATPKAASKSTPRSAPAKKAPAKAAANGKVLSSEFVDESDEEDDYTAVSKPAPRVAAKPASKPVAKQAVKPAVKRSREDDVETSDSSVPLAKKVKKDNGPSHRASNGSQLSRTTSSSHYSSTSHKSKNNNSPQKSSPLASSPPTNASDIDESVGRSSSSASPARISTKNTRSPIHKRHGKSSSVSSSSSGDSQRYIKSEVMDTARRYRSFYPAYTKLYHELTTSNRRDSEKEKKLLDMHARLAEMKRVVMEGVVVVGSP</t>
  </si>
  <si>
    <t>&gt;3426_g</t>
  </si>
  <si>
    <t>MPVSKKMKIQRDHRKAEAAGTRAPVKANGLPVKAPKPTSICANCRKEIVTSNQTQLKVHAETHDQKVWNKEKCWPDVKWELKA</t>
  </si>
  <si>
    <t>&gt;3696_g</t>
  </si>
  <si>
    <t>MAENQPPATAAVAAAADIPGQPFYEKTRAHLHALLRRRKELERSLAAQEEAIYKKETEYLDETPGGNIIVGFDGYTKGGSGGGGGRRRVGTGGEMRVFSRSSLSWNANAESPMDTGTAQSTPVAGMAGTPLSMSFLKGEGGASNHATPTSASSGHHRATPSGTAGKRNKKSNGNGNGDDSDTDAPSNKKARTNFSVVRK</t>
  </si>
  <si>
    <t>&gt;8656_g</t>
  </si>
  <si>
    <t>MDQDAEVPVYDNFWALAYKVGYLSFCNNVDYRNRDAKDEHGRQLIVDRENMEQMWADEIKRYHRQWAKQMEGKMSEKKIKQHLQEALLQIYGAYNAKGTKAVENYWAKKSRRTGNRDLTTTGGFGDMNEFISENLNDKSYPDYGWKLDKADQKVYDSLTTPDERRQFWEYGYPLPKKQDNEDMDEDDEGDDDVESSSGSDSKSDSDDNHEAPTATRNDQDSTEQDLRDQLALFKLSPAEVEEEVAQWKAEKEAAEHAKMANEMHKMSVGGSRYHTQDYDSDEESGSNADEGEDMMNICEY</t>
  </si>
  <si>
    <t>&gt;5539_g</t>
  </si>
  <si>
    <t>MPKRTGESLQNPFTKLVKNSAYYSRYQTKYKRRRAGKTDYYARKRLITQAKNKYNAPKYRLVVRFTNRDVIMQIVTSEITGDKVFAAAYSHELKAYGIEHGLTNWAAAYCTGLLIARRVLKKLGMDEDFAGVEEADGEYKLTEAAEDDEDARRPFKCFLDVGLARTSTGARVFGAMKGASDGGILIPHSENRFPGYDIETKELDSDTLRKYIFGGHIAEYMETLADDDEERYKSQFQGYIDDEIEAEGLEELYQEAHKQIREDPFKKVDEAGEKKTKEEYKKESLKFRGRKLTKEEKIDRVKAKIAELKE</t>
  </si>
  <si>
    <t>&gt;3198_g</t>
  </si>
  <si>
    <t>MAQTQTESAHARTASTDQRTSWSWRKIFGKEMNSQTPPASTKETSPRPSLARRLSRKVVPGLPRSGTFKRQQSELRDRLMPVQPDADERRTVSVDRRRNISKSLRDSTTAIAAPRLSAPELLPTADPIDPVQPESKLSRAPSRASKTPTHHEEAQKQVEASGEDEPSAVDTRSISTEAFDELIQEELEKRWILNLSMHFRDKSKREKFFVTFAETPTHWRRVTISLDYRDAPEGSLEEELQRTRFQRDKSSRIYEAIRESLPDIQFYDTVTNLKLQTENERLHVHVVEDLSEIIQYPPVRSINHLNCRRVREEDLVFDSHLSGFVYKVTVRGQVFIKKEIPGPDTVDEFLYEINALHQLSGSRSVIQFGGVVLDNKGETVKGLLISFAEQGALIDVIYDGEGRIPWGRRERWARQIVQGLSEIHEAGFVQGDFTLSNIVIDADDNAKIIDINRRGCPVGWEPPEVAALIDSNQRISMYIGVKSDLFQLGMVLFALAIQQDEPENHRPFDLASLPTEIPDYFVDICLRCLSDDPRRRSQAATLLTLFPHIEENYSTNGGSATGGLIPIVVDACYPDEDPRSPYENRNPFERQNSNPHFTQNPGLETPINVYDYAVTDTSEEPESEYFPRRGRSPPASFRHEAVPSEIPLPRSSSGSSYQDINFLETPSANNTLNFSALASLEDYQQGPEDTKDPFILAIDASQETAVPTKLPDATSFVEPRQWAMPELPSTPESMKPQNVPLPDSPGETELGNPQESATPEAPPPATKREPLQDQSIPPVLRSDGPLEEGQTSSCPDPKTEAEKSQIIAILSDLPDAKIPRDLPKEAELTSHCATQIGQPAHASPSPNNLQAQALLQAARAPSLHAASVPEKPANPADLTENVMTTGALADTSHPVTGPEETTTAIPPALEKTTPEEPQSGLIHETFASLPLTELQKKPGYAAISSDLSNTVNKGTRAEDSCDTAPPSRISVGSHSAPTPKPQPLPTRRPPTPPTQARSNGSIVTSGEMEGERGQQQTVAFPPCSRIGQNWGELAGIGMGMGMGQVNGGQFGCLPASLDDEFITGIAAMGYDGDDNNHDRKGLRAEAGETGTGSA</t>
  </si>
  <si>
    <t>&gt;2636_g</t>
  </si>
  <si>
    <t>MTQIGMDHEHHNGPDNGFGGNEGWVNINNQYAPQNQSPMYEQGGFSGYMQLPSQQIQHNGLPMEQSYNPQPQRMSQPPHTSLQQLGPLIMPSNAAWPSLLTNPTTTSYSTPPVAIPPAAPPVVKGNGAKLPSVHTTPTPRKTLTDSDRRRMCQYHEENPSVKQTEIGAMFGVERSTVSKVLRQREKYLFPEDRSLSPVKRAKGKFPDIDRALANWVRHTKSKGIPISDDAIEEKARFFAISVGNNESHLKLNSTTWLEKFKQKNGLGGHKITRRASETNISDNSSLHPDSGSQSASQTPNGISPTSPNPNGLSSPSPLSTTKSSEDLKSESLNGYLEFGQENGYRHSNSQSTTSLSSAFTDTAPSSFSGGPTSPTTPFTFSPDGNSGSWIPQQGRLPPPPSNMQRPRSQTFPTLGIDPSYISAHISNQEPLTPKYTLSSTASSSALDSPIHEISQSFTMDSAISSPPLHHSSSNSSMGPPCSTTPINGLQSPPNSSTPGSPTQDDARRALDTVLAFFRQAPSGLVDNNEYMTVLNLTERLRLQQNSQLPGGLHRIAEQECEAPSNSGSRPLKMEQETADC</t>
  </si>
  <si>
    <t>&gt;10209_g</t>
  </si>
  <si>
    <t>MKALLIVSSLMLSLTTARGLEFGHGAQPSYGVSRSAVAPISQPVPTLPNGSTNPNGIFRAVGNVELRDISTTVIPHTIVVPVTIASASTAAINGQGGVYPLESDAIQAEGIAVRADTSVSLSTEVVFQTATLTIASSTSIEVVTATIGPSNSIPAPITSVVLQTITVAPPDDSLTSSAQSQVNQDTDLYTSVVLQTTVITVPSSTSIEIVTAIVGSDSIGTSSSTLTSTVLVPQSELARPNSNEDIPTQAVPQTTAVNAPSTASVASVTATSTTLLSASVEEASSPTPSSASSASTTESAASWSDTNSIVATAIASTTLATSVEETTSTLPYLPSKLTSSNVPFGTTTIEQSSATSASEYAAEPDTLPSSISPPSTNTVIKSNLISALESVSEIEPSAPTQVIESGSTPESATPTNTNADTVLILQTTLVTVISSTTLTPNTLQTSTKDGAAAASTFQIITYWASASTTTVVLSEIASLANGALLHTIVATSQGSAASSSPLLSSLPASSFVPGSPVVSIASILTSTYTTILHPSTFTASSQTIILSAITTAVLPPWSTITLAVASQPLGISGSAGGTKTASSSVGVGSLACDSSSTQCACNPGPTVTVTLILLQTPSLTSSWVSVWTESLIPSMPWMETAFLSSSSTKSTTLSSKSVSTATTQTLVYQSATTTYGPTATLPVPLFTGSATQLSTTLGASLSLVTAVVAGSIVAILVLL</t>
  </si>
  <si>
    <t>&gt;2182_g</t>
  </si>
  <si>
    <t>MAPSEEYSMADHPDDEYDPAMNYSLPIVLWIIQKLTILFHISVSTFIVAVFAEKGHIGCLEPAYLTILTLFICTFIILITELVLVIRQTLDPLLYFRLQFVKLFLFASALGAMSFFHLFWVDHHPSAPLMKDLVMIILILTLLAMVPFLISVIFSWDLWKAEFSQLQALEEEERAFGNQTRRPLLYHYFDDV</t>
  </si>
  <si>
    <t>&gt;4304_g</t>
  </si>
  <si>
    <t>MCIVLATTAHPAYALIVLDNRDEFILRPTSRPHWWSSHHQEILSARDLQRAEQGTWLGITKHGNIAVLTNYRETDTNDAEHPIQGARSRGGMVTAWLTSPDDETTEHFVHRLLEGDGVKGVGGFSLFCGKLRARKDRPHEIEPFAIISNRSGSPDEVPWIAGKRGEVYGLSNTSYSDPELWPKIRMGKEKVLEAVHRVVEGGMGEQELVDELFAVLDTDTLPPQDGQEFEDFIYQLRKSILIPPIGSPTVPEKAPKADQIAAARRGSLAKGNLEAELREEERPDPAIMSGVYGTQRQTIILVDWEGNVTFRERSLWDEKGNAIERGQGDMKFGFMIEGWQGESKGNEVYPHAVL</t>
  </si>
  <si>
    <t>&gt;10232_g</t>
  </si>
  <si>
    <t>MSTQTPGTNRFSKFLGGTYRNSRWYCSCNKETKYVRPGRGGNIGQNFYKCGQDPVCGFWLWEEHETEARRHLAASMSPEPQTPSRPRQSGIDSRSQLGPSTGLGSAALGNPSSATFDRVLGSARQATQTSSQADRVLRSARQAIPTSSQADRSLPRPQTPDFDDGLATSVIILLEGYNIQLSSKEKRKLRVVIDDYVDNMETELSLCKEKLDAMQEADEDGYVVD</t>
  </si>
  <si>
    <t>&gt;5319_g</t>
  </si>
  <si>
    <t>MRFFKPRLICHNTLTLDEADDLKSSIPVMPPRRLSRLRSVVFAPTFIYHNTINRISPLDAHAELSLGSTFYCENNTGQLFAIQLVRNSTHATQTPASYSKDVLEEMEEKTQPKPLEQAEIDKKWETTRQRLAQAKASFQTSYKKLEEELILAKAQA</t>
  </si>
  <si>
    <t>&gt;3120_g</t>
  </si>
  <si>
    <t>MMNGRHLPAGQGMSPDTSRRRPYNQQPHHLQQPQYPPQMYNAYMQPYNANYYPQPMPPQYHNAHMAQQYGPYPPYMRSPPPPPMQQFAPASIPPQQPQPYPRQNLSPAIASSYQAPSPQAPSSTQSSYTVPAAMTPVASTPPTVHSSTAIHIPSPPPLLVPVALRVPFRAPLPWFSNPDETWPTRRARRKRKIVAQLPEKSLELPPNSTGPNTGHRNEGEEAAAARGDETEEIADTEILRPETPSTSHPASEETDSTNPTTPSSSQLPPAQAVGDSTPVALKPMHKSLTLALPIIPALPKSITRPVVKATPEKPAGEAPSAPPVSEEVGAAAPVDTSEQGIIDQVEETTTAPKAWTTPKLWTGLFNAGTALSTTTVAAIESGQVAVPSLGSTSPDTLAGILRSFSPTSNDAKVTFLEPRGLVNTGNMCYMNSVLQVLVFCAPFYNFLDRVSKRTAYSFKSETPLIDAMIMYMREYRIIDSATSVEQLRLRLKEGELEQYGEAFTPDFVYNVINRLPRFSSMRRGHQQDAEEFLGFLLEGLHDECVQVMQKSSSTAASAIATPTNRPSSPTSEASSVQGSISSKENGWLEVGPKQKAAITRSSGTIHTGSPVTKIFGGNLRSELRVPGLKDSVTLEPYQPLQLDIGAPNVNNIIDALKGLTRSEVLHGDFKSPKGPNVTATKQVFIETMPAVLILHLKRFQYDNAGGTQKIWKKVGYPLELEIPKEVFPRQQRSVYVHKGLPKYRLIAVVYHHGNNASGGHYTVDVRRQDGREWVRLDDTVIRRVKSEDVAEGGSEEDPKVLAAALEADKKDTVNGNGFAAISNADEDVEGDGWKRASGSGKKWSGVANGAATPKAKNDKFSVMDNKVAYLLFYQKI</t>
  </si>
  <si>
    <t>&gt;5798_g</t>
  </si>
  <si>
    <t>MSSRRDKKKESKGSKNHERSYHSDQKSRRDVEGESSETAPKSSTSKGKDIAYDEGSEVVTALSSLAMGSQQTPATTYSHNSNAKCELPCYLGIVVPYPPPRPRPVEPKSNSSREHKNYRENLESWESEYLTWKNFSCVCKNGYFCKAHGQWVSGEAVRNEEASPQSSETPGTCHKYGYFCERHNEWVSEEEVKRDLAPTRKKQTPQTCHKNGYFCKAHKQWVSGVLIQDGWVPRESKQDEIPESCHPKDRPNPQASRLAPNNDCHSGNGKRGNEGHSITAPSMLYTSNQTSTPYSRMGGYSFQNSSPGSQTEWESASQPTSTYYSTATSSSQSTVIPSQSNYFPASSMSQAAGSYTTTSNYPSQSSYTASSSNYVNAPSYDAREMEDFPTVPSTSRAAPVYSSGASSVQQWQYSTSTSEGRTSLANLSPYAHPSTYANSSSYQTSGQYYPQNTNTISTNYTQPSALGFTEPARLEEVYDEDAPTAPDSPRESHRHSRSSAKGKGKGKGRH</t>
  </si>
  <si>
    <t>&gt;1742_g</t>
  </si>
  <si>
    <t>MATEIQETPFVKQLAANDRPTRDAAVASLRTFLSGRRDLPPLELLKLHKGLFYCLWHSDRSATQAALCTSLASLLSILPSPTIVPYTRAFWQTMSREWTNIDVLRMEKFLLLVRRFLYSSLEVMKREKWEGEVVEGMLGVWEEYPLNTKEIRIPNGMRFHVIDIFVDEIERIGLLEHVAGEEERNANALDLLLEPLKKMAKESPTKPVRIKATEALVDERLPGHEKKDKNIVAKEDDGWGGFDE</t>
  </si>
  <si>
    <t>&gt;6965_g</t>
  </si>
  <si>
    <t>MTTTRPPEVNNGVTTIWIPFTTAGVSIPALCSYIMYDVPDSNPASIIAFDPWQGANIPDGLTCLPAEVTESWSQSTSGSTRLSLGPFHCPSAYSTAASESLNDISTSVICCPSQYDYTSSQCISTFTSGTLVARALSDSTWVDDILTSTSTTITGSPVSGYIFAAQTVSTTTALSTSASTTASSSISSVTSNTLTQTSPSDYILATVSGEVETIPILSTLSSSPSPSSSSSITPQFTSSHTLSTGAKAGVGIACCLGAIIIGILIFILNVARRRRALKRPFPLSQFPHLPSPFRSRASTPRGPTLDPDVEIQPPPVPHLSEHGEAEPVLQLGTSWNQGTEKIFLRSDSTNKSLLSGTTTSPSTSVRKKHIGEMAEDGQGSRSTVVEVPPLPLPEELVDYQSALPPFFQDNTEEHEGLGLEGEGDGVENGAVELDAGHGAGEEGLVRGDVGRGKVFEMEGGVGIIDEEGSEDVEEMEVEMPVEAELDGGCEIGSSEGKSDVAEEEKQLVEEGEAAREGEVEKEAAAEDQPEHDLPNETEISGSPGIGARSGPIEQEQEQELHELPAATPETKEELQPGSQVELEPELQPESQPESQSEPQPDSKSDSKSEPQPGLLPEQLPDPQTKPEEPKPINTKPVPKLHSIRRKPIEPKVVPPIEREE</t>
  </si>
  <si>
    <t>&gt;1407_g</t>
  </si>
  <si>
    <t>MLVRFRGPDGMYRIQTEPSDTFGRIGQKLAEVLPKTVDFNTLTLSNGRDGDVQLLKDIARHRLSDVGISHGEIVYINYKQSDSLSNGAPPATTLTSSMNRLDGKAALGINTTNQPMLPLPVISPSQKIAKPWEVVKQYPVDDRLDKQDGKIPRKRDPKMCRHGEKGMCDYCMPLEPFNAEYLEEKKIKNMSFHGYLRKINSATNKPNQGSSFMPPLTELYYRVRKDCPSGHPQWPEGICTKCQPSSITLQPQPFRMVDHVEFATSGLVENLLNFWRYTGSQRLGYLYGHYSEYPSVPLGIKAVVEAIYEPPQVDEVDGVTLNTWENEKEVDDLAQLCGLQRVGVIFTDLLDSGAGDGSVICKRHIDSYYLSSLEIVFAARLQAQHPKPTKWSDTGKFGSNFVTCVVTGDETGQIAISAYQVSNSAVEMVQADIVEPSADPTVMLVRSEEEEEEANRTRYIPDVFYQKINEYGAKVRENAKPSFPVEYLLVTLTHGFPDEPKPMFMAKPPGFPIENRAVLGTDQELKNVAERLGIDKNGNLRKTDEGILAVSDFHLLAFLRGLGILSKDEESLLCRVAIHHDPADGYQLLSTPGWATLLAILETTGERPPKRPSPEEFENEHLAKRVGGVRLD</t>
  </si>
  <si>
    <t>&gt;574_g</t>
  </si>
  <si>
    <t>MDPFCADEDESLCLQQSKTQLSDPFRDPTPEEALEIEKLFPTHDPPNDRPSKDLLAPPKSLQDDICCPHRANTPKRPSKLTQIKKRICHSIAYRSHFSPVYTMHVKFERPNGQRGSEIIIFVQFPSELPPPHRLARPHYLRVFELVTAKVPHFDSDSITQEWFDRRIIRVRGFTQSAEIILRSDLPMDQTLEAIPEGPKGASVNGNFITRRLRGLHKRQPKSTNDTENLESKLAKLMREKEMKAFRSHH</t>
  </si>
  <si>
    <t>&gt;6030_g</t>
  </si>
  <si>
    <t>MPEIMAAPQQIHGPIEADDDEDNDSGLDVRSLVSSTTSITSSIFRSREENGRTYHAYRDGKYLMPDDESEKDRLDFQHNIFLLMFDGKLSLIPATKPIHRVLDVGTGTGLWALDYGDEHPEVQVLGVDLSPMQPGFTSPNVVFEIDDLEEPWLYRQKFDLIHVRMMTGSFKNWPRLFQQAFESAAPGGYLEVSDMILELKCDDGTLKPDSALAKYGALVLEATIKMGRPGNSALFYKAQMEEAGWTEIVERRDVWPGGRWPKDARLKELGLWTRENMLSGLEALCLALFTRVLGWSAEEVQLFLVDVRNDVKNPKIHYYWPIYSIYGKKPE</t>
  </si>
  <si>
    <t>&gt;8278_g</t>
  </si>
  <si>
    <t>MDTTSDAPHGPPMKAAPTGVEEDGVIRAETGSDPSQPGNIIWLKADPQFGPNLNQASSGETIADPLSYEVAGRSYTAYRDNKYFLPNDAAEQDRLDLQHELFELVTDRELGLAPIARGIPSYPANVLDIASGTGLWALEFAERHPESSVIGTDLSLIQPKRELANFEFIREDSEEPWTFDRTFDYVHLRAVCSCFNDHRTVLKNAFDNMNEGGWIEYQDIAPTCRSFDGTVEGTALETLNRQMLVAFGRIGRPLVERVMGYKGLLQEAGFINVVEEVFPVPTNPWPQNAKFKKLGNFCHADVSEGFWSTTGKVLPLLGLTKDEIQKLAEDFLRDLGDPAIHAWMPFYFVYGQKPHGLKNASVDSVGQQGRSNSEVDQGMKDVV</t>
  </si>
  <si>
    <t>&gt;5002_g</t>
  </si>
  <si>
    <t>MAAFPPSSANSTPRPFGTSSPYAEPLWYSRNMAQQYSDSHRVLRAALRKYVDEDIMPYAFEWESSGEIPERHVELGYVGLNAGIKSGKLPGGIPAEMWDEWHTLICTDELSRVGYTGVLWGLGGGNSIGVPPIVNFGTREQKERFLPGVRMEASASAWGSPSQMTTAIRKGGHYVVNGSKKWTTNGIWADYCTAAVRTGGTGASGVSLLIIPLKSLGVSRRQMFNSGVGASGSTFITFEDVRVPIKNLIHKENRGSEVIMYNFNAERKTIATQCIRLSRVCAEDAWKHACTRETFGKKLIDNPIIRAKFVKMGRMIEPAWAFLEQLTLLIEMNRKSRGEGQVRIGGMTAMLKIISTRCLEKCVREAQQILGGLGYAKGGKGGRFGIPPIEAISRDVRVMAVGGGSEEIMSELAIREEAKDLVKYHGASSKL</t>
  </si>
  <si>
    <t>&gt;5760_g</t>
  </si>
  <si>
    <t>MADTTPQPSPASEPSAPPSSASEQARIRKERREAKIRAGGSARLNKISGLGGGLQRDPPPPPPAPSAHADPEEVDISQHFYEPQSARRTPQNPSGPSLNDDQLRQMMLGFDPSNTPNTNPFAGFPGMQTQGAPDGEDPMLKIMQQMMGSMGEGPGGVPSFPGMPPMPGQAPQQTEEPYAYIWRILHAIFALGLGFYIAFTTTFTGTKLEREKSGLAFSAEEQNSLSPTSIRFFYIFATAEMILQSSRFFMEKGRAQQTGIMGTIMGFLPEPYKGYLGLGSRYLRIWSTVSGDALVCVFVLGVCAWLRGA</t>
  </si>
  <si>
    <t>&gt;10463_g</t>
  </si>
  <si>
    <t>MTASNTQSMYKVAEEDDQLIVTFHKEKWGEEKRMNYAMQWPEELKLSRPLTTDELASIGWNEMKDKPVVMQGKVGKEKVPFPFVRYLSPQVVEQAGGSLLPNLVRIRRIVCDPFFLQFMQNAHPDPEFAKKRGTTYDLLFTVEPGHRADGIHLSKISKYQDEGKEMLRELNQLCAEAYMETIEVSGMKRDNTDRWIFQASITAGHHDNHDFTSSQLNIAPITATIGGALKKKGIEHVDKNDDPTRSTVLFFLSNLPDNYFQGRVNIYSIRMTCPAETFGILVFTGRHPHSATGVGTYPEDFPVAQYTCNTSKLSRPPPPLPADWPKLRASMPCYPKMDLCHPGDNKVNRELWGDHAIKAFGTQRNHQEWKLRIEVKQNRENIHFDVDKLIERFSWINDYGEKEYPRKWIAEKAVTGWKDFDDSEYKKLHAAALSVDCGVWMPWQKEEQRQKTAKKAAEKKREETVDENGKGV</t>
  </si>
  <si>
    <t>&gt;8762_g</t>
  </si>
  <si>
    <t>MKFLSWTVWLLTAAFSHAANINSTGSVLTTENATVTAKNGTPVANPSSFATTVSIDLQQYWDLFVGPVQHASINTTIAATPVPTSELVPPPPLYYSPFPTGHQSPLVAKNESWKFPTGFWWGVASAAYQIEGAAADEGRGPSIWDVYTHRATSITVSNDTGDVGDNEYYMYKQDIARIAALGVPYYSFSISWSRIFPYGKGPVNELALAHYEDVIETCLQYNVKPLVTLYHWDLPLYLQHSYGGWLSEEIVDDFVAYARVVFERYGNKVFAWFTVNEPIVFCDDYPQPLHYFKAVDIPPNDQKYFCGHHVLLAHAQAYRLGKSLGLNGTISFKTNGGYKIPLTNSTSDALAVQRAWDFNEGWFANPVFKNGDYPPYLKDYVSTLGLEFTAEQKALINGTADLFAHDGYTSSFYWAPDDGIEDCVANASNPLYPGCFNTSNVNPDGWLIGPAADPYASWLHSATDWVPAFLRYIQDEWKPVGGIAVSEFGWAEPFEALKKLKVDVLTDPGRVMYYRTYMEAILMAISEGVDVVGCLAWSIMDNLEWASGYNVRFGMQYVNFTTLERSYKASFFEYVNAFKLYAEDPVVPVFVQ</t>
  </si>
  <si>
    <t>&gt;4671_g</t>
  </si>
  <si>
    <t>MPIKHICHRDYEQPIETTNHPIRVFDPTWSKLYNGHHQDIFGDCEDCGENKMILPSPSCSNMQPVDPGSIVVSIGSATRTSNDGITQASFGLFYGAKAMNNDGDKVYDKHPVAKSVEGGAVIAAIICLLRIVKKMDNPQEEDGQDCCIMPRGLNICKILILTDSVYLVKAMNEYIWKWKKNGFKTAKKQPVANAQGLEELDDLLEIFEDRDIPVWFWLVKKEDNQEANFLAKQALDSDLKTGVSFEYDFLKAMGIDCSSSEFDSDSGWDSDSQTDNIGIYQDEPSPNATRNRLRSALRLMKMLQDRGIIPKERDSELDPKNMQPCDLIPLLEQLLSDPKRQHLLAKPLEDLEKRLLIRGLITST</t>
  </si>
  <si>
    <t>&gt;5310_g</t>
  </si>
  <si>
    <t>MAHDPKTASNLSFILNKPLDFTFAEKPVPTLTDPHDVLVAVNYTGICGSDVHYWLDGAIGDFVVKNPMVVGHESAGTVVQVGPAVKSLVVGDRVALEPGYPCRRCDQCLRGCYNLCPDMVFPATPPYDGTLTGFWKAPDDFCYKLPATMTLQEGALCEPLAVGVHIARQVGIKPDDSVVVMGAGPIGLLCAAVAKAFGASVVCSVDVVESKLEFARDFCATHTYLSQKVSARENADNILKLIGLPGGAGIVIEASGFESSIQASVHVVRNGGTYLQGGMGKADVNFPIMALCCKEVTMHGSFRYGAGDWKIAVELVADKKVEVGKLISEIVEFKDAEKAFEKVKEGQVIKIIIAGPNEKNVAKHL</t>
  </si>
  <si>
    <t>&gt;2669_g</t>
  </si>
  <si>
    <t>MGGGESYRPVARSPPREDLFRDRGRVRSPRRERARTPPPATDSWHPNIRDRSPRRRSRTPPRRDRSPMRDNWRARARSPPRARTPPRRYSPRRDDERRARSPPRRDDRRRSRSPYDRNRPALRARSPLRRSPPPIQRGSYRPRSRSPNRRDAREPNSLGSASWRRQSPSPPARDSEKSSGRESGSTSRRSSPPVHPDRLPVTQTTNREPIRDPSPPTQLAYRERESARSTPREPSPARPVVVRSPPRGPAGFRAPTGPSSNRNFAAPLSAARPALGSSYGRLENSGPVVPPSGPRGYVPPTRGGPFGMRGGRTSFSSDRVLRPDANTWKAAPSSRPTPEISTRGSTPVSRPAQVPSPSIPSGPSTPSIPTGPSGGIPTGPRASIPSRTPNLMHSSNVYGTRNNSVSGTNGGLRPHPAMANMPAIIPGGRIDITATGINAEMAAKLARKQEEEELLRRELHVKQEKLRTNLKDWEKLRRDSEAMALKTELSESHVRLLAGEGVGGAAF</t>
  </si>
  <si>
    <t>&gt;29_g</t>
  </si>
  <si>
    <t>MTSEASPYTTSFADQVETYQAALMSLFSGNPEDTEADLSKLFTPTFTQRDNKASRDFPAFVKHIRGLREILPPGSVNLTVTYFLRDGNQIAERHSSSTKMPNGVTSWAETFMWVEIADDGRIAWIVETVKPRVEV</t>
  </si>
  <si>
    <t>&gt;9772_g</t>
  </si>
  <si>
    <t>MGGTLRELSLMDTAPDGVRDTCYDESRAGSGKAEFDAVLKANKIVVLDAFATWCGPCKVISPQVEKFSDEFTGAHFVKLDVDEVPDVAQELGIRAMPTFLIFKDGEKVQEIVGANPKALLAAIQSAVVV</t>
  </si>
  <si>
    <t>&gt;2533_g</t>
  </si>
  <si>
    <t>MEKRATHGIARNQLVLLFLQSLEYYQGTLFLTTNRVETFDQAFESRVHISVHYDELSLDSRREAWKNFSKVRALKAEELFKKDRILDEDVEEVVRMELNGRQIKNVVKSASLLALSEKSLLRANHARTVLRIKKAEKLGN</t>
  </si>
  <si>
    <t>&gt;9780_g</t>
  </si>
  <si>
    <t>MAPSATETVTLPVRTQESTVKLTGTTGPYKELAPVGYEKDAEEEGKGGFAPAAYKNYLPHWGNEHYPPLELFEHRDHGLDADTKYPELLAPGVITNELTPTIGTEVTGVQLSKLSAAGKDQLARFVAERKVVAFRDQDFADLPISEALEYGRYFGRLHIHPTSGAPEGYPEVHLVHRGAGDKTAEEFFQTRTSSVAWHSDVSYENQPPGTTFLYILDIPEVGGDTLFANQVEAYNRLSEGFKERLHGLRATHSGIEQVYGSRVKGGAVRREPVISEHPIVRTHPVTGEKALYVNPQFTRNIIGYKQEESDYLLKFLYDHIGFGADFQVRVKWAPKTVVVWDNRVTSHSALVDWKSGQRRHLARIAAQAEVPYETPYKA</t>
  </si>
  <si>
    <t>&gt;1625_g</t>
  </si>
  <si>
    <t>MASFDISTVRAAFPALKEGQVYLDNAGGSQTLGTVIDAICNYLSKTNVQMGSTYAVGLKSSKCYSEGYAAAAKYINASPNNIVLGSSTTQLFRNLSNSLEFPAGSEIIVSGIDHEANIAPWVDLAARRKLVLKWWIPKTKENPKLLASDLKDLVSKKTVLVTCTQASNILGTIHDIKAIAEEVHKIPGALLCVDAVSYAPHRQLDVKSLGIDFYSFSWYKVYGPHISMLYASPDGLKAIKSLGHYFNPQSTLSEKLGLAGSCYELTAAIPAVVGYFGPNPTESWAAFEKHEAELQGTLLSYLNARSDVIVFGETDSDTTKRVATISFVVKGRNSQELVETVDKVSNGEVGIRWGAFYSNRLCENVLGLGKDGVVRVSMAHYNTLDEVKRLIGIFDEVLGKLA</t>
  </si>
  <si>
    <t>&gt;3467_g</t>
  </si>
  <si>
    <t>MALGPQPGDYLLFGNQGIAEWLALFRGMRSILECNYETLRHGSLSPLFEISIEMMQQERADNEHLNELRQTILDNAKGDPDLQTYLKCVDSLARVSPPPATLLPGARLTHSSPHLVFACLYFFGDDDFTQCLQQRKPIALMVLAHFCVMLNDLSSFWWVKGWPAHLMSEIYGSLNEHYWL</t>
  </si>
  <si>
    <t>&gt;6188_g</t>
  </si>
  <si>
    <t>MVTIYDEPSGCNCANISTYNQSAIDAACTQALSLASQGQTIGKDKYPHAYNDYEHFSFPTAKKPYLEFPIMANGKAYTGDESPGADRIVIGSIATDYQSAIFCAVITHDGSTNNGFTECKNDTTAAGNKAGDRGKEDRELLDRIEL</t>
  </si>
  <si>
    <t>&gt;10241_g</t>
  </si>
  <si>
    <t>MQSGAVETGITIPFPEEHELEPVCKLGDAIPGQPLIFHRNVAEVADFLELEVSTARLEAIYWMLFLVSSPHNISPLHHQLVKGRQIVLTERPDLHLVWHYDRIFIKPAPKCLLNYTFWKAHLLPDHRNFTAGNGVVCASSMATPSPTSAPRRDKLRLEAQGFLRTYARLIVHESDFELMKKSHLIPDHIDWAAWCHFIQGFVHLSDSEVSPRYHYGELRLTRLNFWCCVSLRGKNYFEVYHNYVTYFARFGTPCLFIFGAVTVVLSALQCALQVHPQGIYAVLAATFIPFSITLAVAVFLLFPLLYTFFQLKELFLFMFRFQKLS</t>
  </si>
  <si>
    <t>&gt;7137_g</t>
  </si>
  <si>
    <t>MATSNPSLPLPPKQAVDAGSHNPGSAFPIAGQPLLAPQKHDLRTMLEALPDRISYGTLKVAMDGSTRGQVSIPRRELWDVRVQLMAEGDDEGVGALAGSDVKTGVYEGGFKSWESSVDVVKVLGVRRGALPRAEGGSTILELGCGTALPSLAVFQWFLHASDQKGGLNLGLADYNPTVLQLVTLPNLLLSWAQTQRQREWEEEGELEINPELIETFLASLKSHDIVLSFFSGAWSPDLVKLVGETMKFDPGVHDSTIIGAETIYSPAALKSFAETLMALLKLLPEGEKTALVAAKKVYFGVGGSMEDFCDMVREKGAVVEQIREESDGVRRAVVEVKLGSKPVALTTT</t>
  </si>
  <si>
    <t>&gt;19213_g</t>
  </si>
  <si>
    <t>MSPNNTQLFNTPHYKMISPRTYSTLTPTHLSRQYATQPPSLPSSFRPDDMEASSLPFSARAYAPYFQAQPLTDSSMRSKRKGPRDQDEDEDEDEEEHDYRPRKRQATPPPRSQSRSPPQSRSFRGRSPPHSSSRPRSHLRPRSRSRSPPRARSPRESRFLPQSPTAAGPSNYYYSAPRPSVEQQEEGGEEKEEEMDQQGSQKLEEGETAEDASNSNQPNQDSTPPSSPPYSPQYDPPSDPPPPSSPSPNGEGDWPWDPMDWCLSSWYMWSWFVDWMDWEQTLMRKVKLIMDAEIWVCD</t>
  </si>
  <si>
    <t>&gt;19214_g</t>
  </si>
  <si>
    <t>MAISDQPQVAISIDPINAGIHQKCLDEPPPAGSTLTKEYLAARRLRSAKTVTALLEL</t>
  </si>
  <si>
    <t>&gt;3299_g</t>
  </si>
  <si>
    <t>MFGSAFGQSKPAGGLFGSSTNTNTQQTSGGLFGGLGQNTQQNQPQQTGGLFGGLGQSTQQQPQQGGGLFGSAQNQQQPQQGGGLFGGLGQNTQQQQAGGLGQSTQQSQPQQGGLFGGGLGQSQQNQQQGGLFGALGQSQQAQPQQGGLFGGLGQSQQPQQQSGGLFGQSTQQQNPSQLGSSLWQPNSLLNPREKSVEDQMTVIAKKWITESPECAFRHYFYNKKENENEALYAKPEPREDPKAWEDALLKKPGPGYYPSLCVGFKEIGDRIKIQQWNLTMFNAHLHKINEILSGIMQDHETKTSIRALDARRKHVVLKQRCLALATKVQVLRNRGYAMAGDEENLRSKLMSLDKVVSDPGLGARGEEIWARMLIVQERANILKREIERSGTDTPAVLNEEMSRRAKKILEDYYTQLQHLRAEIEQINQEFVDWQKEQALGSSRA</t>
  </si>
  <si>
    <t>&gt;19216_g</t>
  </si>
  <si>
    <t>MNNSQFAYPSQVSNVETSYSQKNTGQPAVHPHDFSIFPPQGVSQAPVMPQYPPPCNNSNSNGGSSNSQIFLEESNGPPVKRPKINGYEPVPRTTESTNNVVKKRRGRPPKYAVNASSSLMLAPKQAAQGMMEPSMMGYGPSTTSSSQQNFGGPPFSGYYYPNESMADPSSNDTWHPEPPFSGSYYPNESVVNPPLDATGQQQPIVPDQRIQAQDIPHFQAATEHAQATVAMPQIPSIPAQPAIETLAPSQHLDDHNQRIHTERPKSTIFLDLVPEPDFRILDDECSFGSKEFCQSMELVFVDSDLCRVTERCLKNIAVSEAWGHGVSFTYIIKRDTSEMEWYTPRHIQCPKFRNECVKVLGEDRWFCA</t>
  </si>
  <si>
    <t>&gt;7613_g</t>
  </si>
  <si>
    <t>MFSIQPFLLLVLAILTGISYSIVLVVRRLYFSPISHIPGPKLAAATFWYQFYYDVVLGGQYVWKVRELHEKFGPIIRVNPYEVHVNDPAFADELYLGPGPRKRDKWEWAMSGLGVPGATLMTSNHDHHRLRRSALNPFFSKASVRNLQPLLDSKMDQFVERFKDFQQTGDVMVLNHAFAALTNDIAAEFSFGVSSDRIHHPKFDPSFHDNCVAGLDVNHLMIQFPILMRTLEALPDSVASRLDPAYAMFLAEKRDVAAQAAKVILSPKPTGNAYRTIFHEILSSKLPPQEKTVTRLGYEAMTTVAAGTLTTAWTLSIAMYYLLTMPSILQKLKLELESAISDPSINPSLAIIENLSYLEAVTQEAIRLSYGATGRVAAIAQDETMVFRSGGKEWHIPPGTPTSMSFMLLHHNEDIYPDSRKFRPERWLENPRLDKYLYSFGKGTRQCVGINLARAELTLTLSKIFRIYGSMGYRRPTDLGVLELFETDYRDVDCIADMYVPKMWKGTRGVRIRISPNTINE</t>
  </si>
  <si>
    <t>&gt;3051_g</t>
  </si>
  <si>
    <t>MAEHIEEIIKHDRSDAKVLAHLDEENKALENLSSLHLRELSGLAYENPAPKFLEECSWEITVQMTARIEKLKAALVARDNSSQALQDEYDQYKFSSECAFDTEKCFKEAAEHAIKRLKSVYNCRHCGKDFECYFESGGDSRMPKYTLRCSKCRCRH</t>
  </si>
  <si>
    <t>&gt;7042_g</t>
  </si>
  <si>
    <t>MSSPPRIILLGATGVSGLQFIPIALAHRSHPYLVLYVRSRSKLSADIESNPRITIIEGSLDNLPTMQTAMKDVTAVISFLGAYPSLNAFIWRTKSTPISDSFPTIFTAMKTAGVKRILALSTPNLATKGDRLDWGWWAYNMLPPMFVPQGSAEMKGIGMQVVGQDSLDWTVFRVPMLNNGEEDLKVAAGDLGPEFAGTRELSRASMARWLLEELEERRFIHQMPALGNY</t>
  </si>
  <si>
    <t>&gt;7151_g</t>
  </si>
  <si>
    <t>MASLTSTGGSTRSIFPQGPSFTLENFSNKDFIVRDFVEDLADSAVPANRRSGPANQAFDPKPLIRTFENALSQLATLSEDLGARETDLLTSVRRAEIQHDQTLETLGRKLDQSIDSFEALDSTLSNANSTNGTDRNGRPEGGGNIAVQIGERLEDLDKQRRRALDATFLIQCWLEVSENGQLTSLEDMIRRQGTGENKVRCAVIARQLMKMSQRLDTNSWAQNGNKKLNGVTNGTTGYRGHNTRELIEKFSETLEKDLLKQFDDSYRRQNFDDMLECAKVLHDFNGGASVVALFVNQHQFFIDRSQLVTDEVTTDNDTWERLADPDSDPPGVEPSLQSLIDEIRVVMQDESFIIKRAFPYYDVVLTKFIQRVFQQSIQQRLEMVLEKADTISSLAFLRSLHASRSYISNLVEDLKAHGLTEHPEPCSAQTALSLDHQIDELFVPYLVGNSYIDRERKSLEELNSSLLFKFTIYHSRKKKVPTGFMASLAQQGTQLLATAKDAYIDRLDSSELTVTQKAMMLRVAGLRDTEDSKTQNEIEVTEEDGVLSIANAKRMLKWLAESVRRALELGTGQETPKDVSALLSLLLTSMGQVYIETALDAALDQAASQETSKTEPDLYYLPSLQPAITITNVMSRFINTVLIKLAESNTTVRRGMEVQTRSAVERIESKTNSIMRSTVTVVINWVTKSLSSQKKLDFRPKDSDLDGYLETLQTQACLSICTFLSRFATLAAQAIDGQNLEVFSCEIALAVQKLLIEHFKKFSVNAMGGLMVTKDMSKYVSTLKEWPLTKEVEASIEILSEIGNFFIIGPEALRERSRTFGPSGVGKKLQKADFRAFVLKRDDSSSVGVQSVLAGL</t>
  </si>
  <si>
    <t>&gt;18_g</t>
  </si>
  <si>
    <t>MYSLPSLAPRDSYSLWYTPSTAAIASPTEINHNAHDYLIHGQNVAAHQSRRNALHRTPLARLRLDEEYMERRKENIRNYGSSWIKPPGIPKSLYQLREEKREMLEHQEALRREALATELAQAEAEAADAGAEMGQGVDEMEEVRDLDDDIPDAETTGLDAEEEEESDEEDTNHDMEEIPRAILGARVPDDAYREALARGQQTRSGGFDDEGGTEDEEDNSQMLQEQDLVHEGGQQQQRGMGFDLDLDLDQEQEQDLDDEIPEAEEDEYEHTDTSAELSSSEESGDETDLPRGAFAPSTSMVRSDGTQNSMDLSSLISNSSPRRRSGQPARR</t>
  </si>
  <si>
    <t>&gt;2442_g</t>
  </si>
  <si>
    <t>MDLNSTDHRAAVAPLTQTETTAIPAPAPYGRACLACAKAKCKCLTRSDSNICERCFRLRKECHPSEATRKRNKKSNKLEEKLDDILSLLTANGIDTSVLAPGTPRNAVDGHQTTPAHGMVGRSMIVSETENVADSVYGSATSVPASSPHSMHFSGSNIVRHGLSEFAFNAGESFGLASEPVLGPSPEEAENLLAEFRSQILVDFAFIYIPASTTAHKLRQERPILSLAIMAVCSKSSPQRLALGHEIKQKVSREILVENEGNFDLLLGLLVFLTWGHDQFVRKTQLMSRFMHLAMSMTFELRLNKPPMKDAHTIFTFGLKEEENLATRAMEERRAVLGCYALSTIISWYFAKIESMRWTPYMDECLRIISLEQESPTDEMFAHQVRLLSIAEKVAQTLSSSTKFGQLDAPKAHLPFYLNAFRSQLVDVKRKLSPTAEHNQILLAYIHHTELCINSLALSKDALDFNIAGFERLDSLSSCLNSIKSWFDIFLAIPTTRYLDMSFPFFTQLAHSIFILFGLSTFEDPAWDRALVRSTIDIRLVLDQLINNFRLLCGIGGDDTGIEIFEKMAFVFGLVKSSVESRMATEEPLDADMRDIPQVDPIDDTWLSEVLGSWSYDFISK</t>
  </si>
  <si>
    <t>&gt;19223_g</t>
  </si>
  <si>
    <t>MNYHQPLKLRLGFGCFLEWNNYL</t>
  </si>
  <si>
    <t>&gt;5835_g</t>
  </si>
  <si>
    <t>MVQINPHTVGRKRSGPEGKIFTIQKPQTCREAGIPYVSPPQGVAGHKIVVLSRPDHENMVAIATITTKVREGLTYFPIVPTPRGGAPFQLRLAHYYNQYLGAPGALPARSYLRVERHHVRFEMLEEVWADFECLGQLRLDIESTRKLMRAMRDAPVVGRG</t>
  </si>
  <si>
    <t>&gt;8977_g</t>
  </si>
  <si>
    <t>MKLSLSILALLCTSFVSADLSFFGNQKVLDDKVPVKGDNPLVYCQASHDDDILILEHVDLFPNPPVPGSTLSIKGVGTLLETIEAGAKVSIQVKYGLIRLVNTEADLCEQISNVDLECPVEKGNISIVKAVEIPKEIPPGTYTVLADAKTKDGKPIICLEATVTFP</t>
  </si>
  <si>
    <t>&gt;7497_g</t>
  </si>
  <si>
    <t>MWFSLLLLFVFISELNAIEQVPIQDGKKDSRPNIVVILTDDQDLHMDSVDYMPLLKKHIIDKGTFYKRHYCSTAICCPSRVTLWTGRNAHNTNVTDVFPPYGGYPKFVSQGFNENWLPVWLQAAGYSTFYTGKLFNSHTIDNWNSPHPAGWTSSDFLLDPNTYQYLNATFQRNDQPPVSHTGEYSTDVLAEKAYGLLDEGVKSGKPFFLTVAPTAPHSDVGPFSGSPRDGEKFKNHRMVAPIPAERHKDLFPHARVPRKANFNPEKPSGASWISHLDLLTEEKIIYNDAFYRARLQALQAVDEIIDGIVARLTDYGILDNTYLVFTTDNGYHISQHRLNPGKECGFEEDINIPLVIRGPGVPVGEESEVVTAHTDLAPTFLGIVGAKEGWEGLDGTPIPLRGQEFEEAKKERQEHVNVEFWGKGIPEGIYRFSLDDGKIVEYGPNNTYKALRVIGPNYNIYYSVWCTNEHELYDLTTDPSQINNLYPSDILSGAPEHSILNVPLSKVISRLDALLMVTKSCKGKTCVDPWSVIHPAEHVKTLSDALNKKFDGFYASVRRKVGFEKCELGYVLESEGPQQIEAFKEGFEYREEL</t>
  </si>
  <si>
    <t>&gt;3201_g</t>
  </si>
  <si>
    <t>MQFSTATAIFLLSSILGASALPTSGNVDISARSESTSQLDSRDQISDYIAKREPTDHIDDALKSAAFNLKKKQDQEAEAKRKEAEEKKKAEEKKKANRQFAEMKLSGNHRPAGKRDPKYMPSKL</t>
  </si>
  <si>
    <t>&gt;19228_g</t>
  </si>
  <si>
    <t>MDSSGNQNRFYLNLNNDRPAFTDRAYPTTPSTFPNPIFPASVPPAQAPQQQSYSTGFAPSGYFMNNPYPPHRPAPTADATNGLVHQFSHQNLGGRASPYGARGPQSQRPRTAGAPVQSHSYLNASMPSAPLPRLPDYQTCPERNPDKYGPTAQTNQKKCAQMAESFFKDSVKRARDRNVRQSEMEARLADPNQSQARREQTWSNAGKQEGKYLRFLRTKDSPENYQTLKIIGKGAFGEVKLVQKKQDGKVYAMKSLIKSEMFKKDQLAHVRAERDILAESDSPWVVKLYTTFQDYDFLYMLMEFLPGGDLMTMLIKYEIFSEDITRFYIAEIVLAIEAVHKYGFIHRDIKPDNILLDRGGHVKLTDFGLSTGFHKLHDNSYYQNLLQGKSSKPANRNSVNLDQINLTVSNRSVINDWRKSRRVMAYSTVGTPDYIAPEIFSGHGYSQDCDWWSLGTIMFECQVGWPPFCAEDAHDTYRKIVNWRQSLYFPEDVQLGPEAENLIRRHSGLLRRIRAPFEPKLTSNVDTAYFPTDEIDQTDNATHLKAAAAASGSQPRHDQPELSLPFIGYTFKRFDDFSGGRK</t>
  </si>
  <si>
    <t>&gt;2020_g</t>
  </si>
  <si>
    <t>MPPELRKRKAPAVEPAAAPPTKKKGPVAKVAKAVAKVKEAVTPKAAKAAKVNGASSASKVAVGDSITLEGFGGEIETNDGKKTTLKQLVDESKAGVVLFTYPKASTPGCTNQVCMFRDQYAPLTATGFSIYGLSKDSPQRNTTFRVNQKLQYPLLCDQSGTLIGAIGLRKPPNGTTRGVFVVDKSGKVLALQPGSPAGTVEVVKKLVEKGGAADIAPAAEHKAEAANGVNGTNGATREDIAHAEVAAQVADTAEKLDSNEIKPVTA</t>
  </si>
  <si>
    <t>&gt;4688_g</t>
  </si>
  <si>
    <t>MRGRSILKETSSPSLCAFCTFRLGQARAPSHAQRRFLQSTRPIARPPAEGVAERDDYESQSTQPAWGRLDNSSDPVPANDLGSSPSWGRPASGNRPTPGASAASWGRPGVPGTTIIPPRPAEADRSSSAPADKYLLPHEKRAREMMVENQRILAEKEILAQSPPRPITTPIGPGPSTTRAGRGEPWSIHTRREMESHYQKRDRERREELRRKYTLRHEQPQANAKPYQLQRSGGHIMGDTEVKPRFYDSAGKDIDERSQWSQLQRRNQTLQQKSESPEDEFEAARAQRENASRLGKYTPLANKANPSSRTLNFGRQNSQLSRFTASDTGVQEPSANSTHGEFSARNIRSFDDQDSNMDKSSKQRFAPVSTSGRFEIRRIERRTTYRSSDEGSLLSASSQTERFNSRGSMFQSSGPQKTAPSWDSLSQSSIPEKVATSNQSASEEIVSFRPLGAGRTPTPQMNSTSHADIGSRLNESLSAFTLRSGAKEKGGVEALEKRSQSSYPQAAFAPQSTTLAANTASKDFVGFNSQSIIERKKEKVETFEERLQREEREQLTRREAGEEHEKRQKKARTKRGGQQWADIKDLPKGKDRDKAKRRQQFASGEEEEAEQEAARARAEAKRLRKLEKAAKKAAAPKPMLLPEYISVSNLAVALKVRYETFAEKMKELGFTETGPDFVLNAEDAGLIAMEYNFEPIIDRGESEDLKARKPTKDPSTLPSRPPVVTIMGHVDHGKTTLLDWLRKSSVAATEHGGITQHIGAFSVPMPSGKVITFLDTPGHAAFLSMRQRGADVTDIVILVVAADDSVKPQTIEAIKHAQTAKVPIIVAINKIDKDEANVDRVKQDLARYGLEIEDYGGDTQVVCVSGKTGQGMNELEEAAVTLSEILDMRAERDGPAEGWVLEASIKPMGKVATVLVRRGTMRPGDYVVAGKTWARIRCLRNEAGVEIEEAGPGTPVEIDGWREQPLAGDEVLQAPTEDKAKSVVDYRLEKEERDVLAKDMEAINEQRKIEQEKRDREKEEVEMVAATEKDRDSDGPAEQAEEPKVEKIGGPKEVFFIIKGDVSGSVEAVIDSISALGNAEVRPHILRSGVGQLSEFDIEHASVAKGHLINFNTVIEPHIIRKAEEMKVHIINHDIIYRLVDDVKAELSKQLPPLITQRVLGEAEVAQVFEITVKGRLHKSVAGCKVRNGTVSKTAKVRVLREGTKIWEGSLASLKNVKKDVMEMKKGSECGMQFEDWFEFQVGDQVQSYEEKEEKRYL</t>
  </si>
  <si>
    <t>&gt;8670_g</t>
  </si>
  <si>
    <t>MYQFHQEQHVYALQLAQEAVLSSARRPSWVMTAANEKGFVKLPNENILFTSPPRTSLEITTPNQFPGTSPLSIKSDGGVVYITNQRLVYLPASPTPEFESFSVPILNLQDSYVRAPFFGANYWVASAKPVPGGGIPATHTLIDLRLTFKDGGAFDFHTVFEQIKERLYHAYTIARESGHGSTAEDLANVNLEQLPAYEAAREEERDESPPILSPRPLHPGVDSDVHGTASSLETPPPPQATQFTAPDEPPPGYEEAQAQAVGIDLDQRLRAEAERRNNDPTPCSNP</t>
  </si>
  <si>
    <t>&gt;1032_g</t>
  </si>
  <si>
    <t>MAITYVEVDGGKLAVEVEGEGPLIVCSPGMGDTRDAYAPLAAKLVSAGYRVARIDLRGHGDSTATFKRYGDEPTAEDYLTVVKELGGGPAVLAGASMSAGAAVIAAGREPDQVAGLVLLGPFLRTVTNKLLVWILRIALWRPWGPPFWRFYAATLWPGLGDKAKERAASSTKLLTRPGRWGAFRSTVVGCNHNEAVTPWLGRARAPALVVIGDSDPDWKDPLAEAKWVASNFTDAETLTVPGAGHAPMFEKPDVVASGLLRFLERIKFNKRRNLTAATADV</t>
  </si>
  <si>
    <t>&gt;731_g</t>
  </si>
  <si>
    <t>MSTLPIEPGRKASRRYQRDARSRPDTKVELQFVQANPGGKENATTQAIIRANAAHFHWRQNRPPRENSVCSKQQPAPSQTISRVAHATSRIDQQRISSSNHVEHAHTHVNSCNLLPLENRAQLHLEVLDPLSSYICELPRDFVNRCITLNAKFILPTLFPDAANDSSIVSSMLQLPVAHPPVLHLFIIGALLYSQGTHEIIPGSPIALTLFRFRSQIVQQMSVAIRDPVEACKDVNLFAILALANKGKSKEVSLGLRSPRQGPLGNLQSLNTHALTEPLQVHSDGLAKVIKLKGGLEKVKMPGLASLISLSGLRIATQDLAIPQYPVVTLSCHSEDFKFLDQGVGFSTDGIDNDINRVLSMLKSYTVMIDDFCEGRKIVSANVLIDHRNTTQHALLSLLPRWGSSECYRLAALIYSLLVTFPLPRVTRTFQRLGKLLEMALAQWDNNDQLLVWVLVMGGIGTVGFDQRKWFLERFRQVTTRLGIKSWDEARSFIKRGLWFEATNERDGIDLWLESQST</t>
  </si>
  <si>
    <t>&gt;6827_g</t>
  </si>
  <si>
    <t>MVESGSESATQLSGDEVGIHGAEQHASAQLQFGGGALTEVNLFSIPSDLEPGTGSSNQSIRDNDIDSALGSSLPVSTMSIMTSVYDYIHENGRTYHAFNSGSMAAHPSTCYQTMNENRRGSVNLVPNLSPTHFLISVSLADLQHYTFRVMLEGKLHLAPLNHPQRVLDLATGTGIWAIDFAEEFPEAIVIGTDLSPIQPEYVPPNCRFEVDDAEHHWTFGNQFDFIHARAVLTCFEDNRAILQKIYDNLAPGGYFELQDPCLPMACDDGTLASTRLGEWNDLLVYAMSLIGRNIRDSQNWGSYMRELGFEDVTEKLVYVTVNAWAKGKKNKLLGAMALQNMLEGIESLSSAAFTRILEWDQMRLETSLDGVREDLMSKDIHAYGIIYFVYGRKPL</t>
  </si>
  <si>
    <t>&gt;8031_g</t>
  </si>
  <si>
    <t>MQLTALLLAAAPAMVAARGSLGFALGDKKADGTCKFQADYEADFATLSDTSKLVRGYAASDCNTAQEILPAAKSAGFQVILGIWADTDESYQADTAAVVKYASDYADQIYAVTVGSETMYRGNFTGEELLVKIKDVRSQVGNGIKIGTADSWNKYMDGTADPLIGDGGADILLCNAFSYWQGQVLTNSSASFFDDIMQAFGHIQSVAGSASSGPELWVGETGWPTAGDKYQNAVPGITNAAAFWAQGICGILDWGVNVFSFEAFDEPWKPVSVGQDGSVADETHWGVWNADRTSKYSVTC</t>
  </si>
  <si>
    <t>&gt;7018_g</t>
  </si>
  <si>
    <t>MAYNYQQPNGASFWDFIRSFDQNQNGAGVDHTAPAGHPFFAPPGPPPPVGAHQPPPPPPPYFGVGGQPSAGAWGPGLFGPGQWGAHPGFGWPNGGHGGHGPHGCRRGRRDREDDAPREGSRSRTVSPSGPEGEGPESGPEGRREGRRGRGGHGRGGHGRGGWGGRGGRGAWGRRGPPPFGGPGGFDLRGMFDNQPWGHQPWAEMLRRYAEQLGLATSGEQQRETGEEEEDSTFVPPVDVFSTETAYVLHVALPGAKKEDVGVNWDAEKGVLNIAGVVYRHGDEEFLKTLSTSERKVGMFERSIKLPPGEEEKEEVNSDAITARLEDGVLVVTVPKVEREWTEVKRVDIE</t>
  </si>
  <si>
    <t>&gt;2722_g</t>
  </si>
  <si>
    <t>MESQWMATFEKMQDLLKAKDDTSRFVGLALLKTVLDNGQLVQEPERVRTLWESFSPKFLDRLLRAVQNEKVNKDDAKDMLSLAVAVLHTFSILLPEESRKEKRLTGRTAPLINALIQSSPETTVLILQTLLTISSQPEGALEILSVQDVSPLIEIASQHTLVLEIFQYTWLNASSISVHVPHVRESIDKVIPALVVTFKGTDAVTFLNFLGTLLQKIEPEAIPRAPKWLPPVVSLLRKLVSSKPTAAGRAAYTQLAAALLQTYPATCPILLFRDDPSVNSDSKPFSYLFVNLLLIDLRASFPSLLAKLNSAEYPAISQRLAAAFDVLSSFIGFLIRSLDEEVNTTGFSMPPDLLLRLRKDIAETMSLTIEYLRDRWDASIAGASGLHPDARVGTAATSEGTRLTLTWESMEDNVNSDPLVLAGIRALAIWVREDENENLRKESAGLMDMWIELYKSGPQGNLDFRYPILLALEGVMVTEHGIECFLGQDGWNVVFEDLQSIVRKTSDSKAIASSATLSDVARGLQIIRILLAVLDHESTSIPQESWMSAINTTAAMGISSEPLPPLVLEFEIAMLQLSMALLSKSSGGMLKRYLTSHAALAGIAKQLYVALGKMDNEVEAAELKGLLDDVSLELGNLRN</t>
  </si>
  <si>
    <t>&gt;3262_g</t>
  </si>
  <si>
    <t>MSTMLSPQNTTHLRPLIQAGGGEAASEVPVHQLYLSQSIQDHLRRVFDTIREPQPTLTRRKFELWLSNVQYQSISSLDKEEYKFEEFLEAVYYAWGFEAASAIKEEKDLTKPLSNYFISSSHNTYLSGNQLSSKSSTESYKNASSKYRLVLIRGCRCIEIDVHNGELPSEDKSLEHVLSPPPSTHSRSNSRDSRSPPKNPHKRHISGTTFSSFTAAALEKTEEKIGQAKQMIAEKKSKFGLGKDKANGLEAERGRSLSTSSLEVNNSVEKTVSVKSLMNGEPLVLHGWTLTSPVGFRAVCKTIRETAFLTSSLPIIISLEVHCSKEQQELMVTIMKEEWDGYLVEKPEQGCNPDERMPRLEELLKKILVKVKKASVEKEKLENISMTGALSPQLSGVDVDSLSITSNGSEDERGGGSKKKVKICENLSNLGVYTHSEHFVSFEAKAAKQFPHIFSIAEKQITELHESKKAELFAHNRDFFMRAYPAGFRIDSSNLDPSQYWRKGVQMVAMNWQKLDEGMMLNHGMFSGENGWVLKPLGYRSDPTEPVDYKTLDLKITVYSGQHIPTPEHKTVASFHPYIKCELHYEKNQDSGKEPPKEDDFKFKTDYKSGDHPNFGPEGWEMKFSSIEKVVEELSFVRFKIEDAGYVSDNLAAWQCIRLDRLQRGWRFVHLLNAKGEMTAGLLLVKIEKRVGTWRMPASPVPASAKEGTPSPKGSPLLK</t>
  </si>
  <si>
    <t>&gt;6470_g</t>
  </si>
  <si>
    <t>MEQTKALNALAPFLALTKSATSPRAAADLIIRATSAPNTFIFAELLESPQFQTLSASHDTPPEFFTHLTLLKIFSYGTYTDYNATPDLPTLNEAQTLKLRQLSFLTLAKNPANLSYTNLLGSLGLETARELEDLVISTIYAGLITATLDPYHQHVLVSSVSPLRDLQPNSIPAMIDTLNEWSLRCTSTLEDLEKQIASIKAQALRRHKEEIEWAAQVEELCNKSKDGKEREKSIDDPTKSGEGGRFSGMGKRLGFAAKRGSGNLDGDEGDDMDVDEEDDDEKRAASRSSKKRGFGNMLGGFGKK</t>
  </si>
  <si>
    <t>&gt;2737_g</t>
  </si>
  <si>
    <t>MKLLSTTPLPSSWDSSQTEGLPFFYRSIANDSYIVISIDDGSVHILSTRDGALIPNQPPKGLTGDAQVTQVLLDGENLVLGQGAPPVLTVYNIPSGRTADHITLPSIKGVFILTLLHRDENSCIVAAFDLEGDICVFDIRTSKHLHKTKLHDEIAHLNVVHESYIATSSPDGTFAVSSWSTGEIVWKKQIGQREGWIAGKRTGNAVFAQMMYEGKVVLGTKDGTVRVFDLESGEQLAEWKAADGMTQHLILYNECFLQVSWGEMKIWSKDTYHLLKTVRMFDRAATDLVVVGDVVIACGRDASMVEDGCGLDEGLKGWKVNFKDEGDGPKTAIEGKDKNKKLDSTVFAIGPPLRAARGLHALEGNRVAICVLRGETWFVQIWQV</t>
  </si>
  <si>
    <t>&gt;2490_g</t>
  </si>
  <si>
    <t>MPAQLVTATITASGLTRIVTTTPTSSPASTSSDKSSPTAGDSQKSTNSTSAVCTSHSRTGLEIGLGVGLGVFALLSLISGFVFYRMYRRQQQQLAILTSGQMYKQAPDGTTCSIYPPNLGTEMDGRSRLAEMGPGYKFGTPGNPAPVELGAGR</t>
  </si>
  <si>
    <t>&gt;4767_g</t>
  </si>
  <si>
    <t>MEFENLELTVEDMLQLHREWITKLYVEERKTEMEIVELLQERHLFVGPLQVRNCIRDWDLDQAPTTSSRLSTSMSIDWDALAPASSNIPVTPTSHAPSDPDLIIIYTKRPLPSLPQSHAAARNQRSLPASFHSSTSHQKKRRSNGLVIPRTTHLYQQLDPVLRLLPGERGPLAIGGQPEHDGLTVGVERVRRLTHRRSHEVRVDEELRVRIFRGRRRGAEMPTALRRRKGAKGERESSGRDGWKRD</t>
  </si>
  <si>
    <t>&gt;554_g</t>
  </si>
  <si>
    <t>MRQTFGTAVVAALSLPWAASAYSNYSVDMMRAQLALMDDRPADCPPCFNCLLPAFDCGQYAECNQFNGKCTCPPGYGGDDCLSPVCGSLADGDNRPIRQGDYCGCEEGWTGINCNVCTNNNACNALMPESEGGVCYQNGEVVHENYQMCDVTNVKIVDILDGRRPQVTFTCNAEDETCDFQFWVEHKESFFCSLDTCTSSADNDYDHNSTNYKCDSISCKCIPDRMLCGENGSVDITDFLDQEIKGPATFSCDQENHGTNHCKFKEPAMDNLIQMMFGDDSILLNCQAGECLYQTDVPGYERPVKRINTPLIAGVIAASGIFVVAVILLIWYLSRRQFKYGPISLDDSDDESIKLMMDHKPASLYFQNVSYNLNGKQILQGVQGVAHPGEIMAIMGASGAGKTTFLDILARKNKRGAVDGNFYVNGEKVNDADYKNVVGFVDQEDTMLPTLTVHETILNSALLRLPRDMGRAAKEQRVYEVERQLGITVIKDSLIGSEEGNGRGISGGEKRRVGIACELVTSPSILFLDEPTSGLDAYNAFNVIECLVNLAKTYKRTVIFTIHQPRSNIVALFDRLLLLAKGKTVYSGEFALCQDYFDRVGYSCPPGFNIADYLVDLTMHVGAPHTPPDEESFPDLDNGTASSIGPSSTRAVKSIASVSGGSIEEGTVENASEPLLKPKTKHRDSIRAKQERELYTRRKSGVITPRSQTDELPLDPRATSQQQWLRLHRPSSRRLPHEIPDDPDDLPPFASETGTDLDILVSAYANSHISGDIRDDIQSAIEGAQAANGSANGLAQENNTANGGTMGKGYARIGYLRQFIILSQRTWRNLYRNPMLMLTHYAIAILLAVLSGFLFYGLTDDIPGFQNRLGLFFFVLALFGFSTLSSLTVFAAERLLFVRERANGYYSPITYFLAKVIFDIIPLRIIPPIIMGSIIYPMTGLVPDMEHYAKFVLVLVLFNLAAAGICLFIGIVCKDNGVANLIGSLVMLFSLLFAGLLLNHDAIPKSALWLQALSIFHYGFESLIVNEVTYLTLVDRKYGLDITVPGATILSSFGFNTQSFWPDVTRLGIFAGGFVVLAYIALHVLLIERR</t>
  </si>
  <si>
    <t>&gt;4783_g</t>
  </si>
  <si>
    <t>MATPIDRTLGIVGVAAALPGLVQTSLQFSAEIAKCYANYRDATNQLSLHKTLIEIHVSEIEADLYFLQNNFAKFTEGIQDRLVDILRELIKNYREVSETFSYARGPDGKIRRGVWVLKLKDALDALVKSMEEWQGRFLKYIQCLHFTGFGFKETVILPVETIRKAPSKAQRLGISLNKAREEINAKSNRLCLKSLPIPDTSLVDIPLSLLRTPDHDAPRRDFVVEYRRYTRTDDLEYLESIVRYTALVLAATEPREMYVLCCEGYVHQPELRQFQTILKFPKDMGSPRTLRDYLLDPDPEGEPSLTARVQLSKQIATAALYTHTASLVHKAIRPEAILLLQELDVKHRNKTSRLGTPFLTGFGSARQETPDTYSSLRTNLDWEQDLYSHPSRQGQPTARYTMAHDIYSIGVILLEIGLWRSFIKWNDIKEEFTIDEYVLQGGKAILRRMKERRPRVGEELKKLYQSIAEQELPCVMGESFCKVVLRCLNIVEEGFGEGEAWDNRTSGVDEGNKEEIVGLKYIRAVLDGLEGIHI</t>
  </si>
  <si>
    <t>&gt;858_g</t>
  </si>
  <si>
    <t>MRAVVKFRLLQPSGPHVPRFQIDTLSTFRSRPQLLAAPSSLFWPKSHARRVFSSSVRGSKEVASRTDRARRLKKDEQEEQEDQFDRQIDGSVGEARELQARRPWHREGSDEKPVKRMDAGSMTKGKLLTTPSRLLKLILPLTMMGKNNDGKSIEPLALLVHPQQPLSYLERLIQSELPMIKRKDGKEKVPDVWFRAEDSTRGELEDDSRNEGEGEEGSEEMRIDGKIVKVGKVETGDKNKEKGESLEAGLRGGPGEGGVESYSGKGREASTPSSSRHQKFVRWSSSTEIGDFIRDAARGKEFTVEIEGASKEIRVGVPSFNDRTYYLRVKLRRASRKLSDLAKVKEECDELAHRSAQRLAMGGFAVLVTWWGAIYYLTFRTSYGWDTMEPITYLAGLSTIMLGYLWFLYHNREVSYRAALNLTVSRRQNTLYQDRGFDIQKWESLIEEANALRKEIKGVAEEYDVEWDEKSDEGSEKVHAALKKDRDRKGRRRSTEEEEDEEDEREKEGKNGD</t>
  </si>
  <si>
    <t>&gt;19246_g</t>
  </si>
  <si>
    <t>MQPKKRAAKATQEAPFTGFNPVSQGTSSKPRLEKAEKAAPKQTRSSPRTTSKGVAEEIEAPLDNTFEMKRKCLDKPPPFIMETQYAYNKEHKKIGRQLWATFPWEGAYGYMRFCADHESRTSHLEFYKNCVLGKGAWTGRSSYGIPILNLTCRGKYGIELFDNLGSSIDE</t>
  </si>
  <si>
    <t>&gt;4432_g</t>
  </si>
  <si>
    <t>MLASGFRHSNRYGPPSDPADIRRPRPSRYAQNGQSAGSSAIARPAYVWRNWDEVTLRFRGLKDSENTYTLWSNFQRYGNVSFIEIYENSTNGIGQRDGNGKVKFSPPPSEAFWERSRGAFMLLNDKGQSTYPIHLSILEKQRGTQVQSPIKKTVFYPPRMRFCPSTLQFGLMVSPESMMSHHEIISTQKDDLKFVVDLLKKQIVAEFNVEFKDPRSQADTGYVSESEINQYERINRYMFQVPFSALKTISHMKLTDDAFALVFSLDSPPSYFRKKDGAAGHSGDSNMWYQSDSWYRQTDVVYDPFRLQTAKVTLHKETPVIDIGRWTTYFFEFRKADNPVLLFNTMKQALQDFNIELVDVKPFQKAPRHLPIVWPLIDGQTPTFSDMRDFASERQVFSLPFEVRYQLEVCISRNILNEYNITPPFVQKLSEIANTDPVKARDILEYVAGQEHRIYDPMTIFENKEALSFSAKTDIPHYCAYSRKATITPSTIYFSSPTVETTNRVLRHYSRENLDGRFLRVQFTDELAEGRINPSAEKQRNDELFTRVYRTLYNGIQIGVRHYEFLAFGNSQFRENGAYFFCPTEHLSCNDIRNWMGNFSHIKVVAKYAARLGQCFSTTRAINGLSKPDIIKIPDIEQNVDGANYCFTDGVGKISPFLAQMIAAELGIRSNNPPSAFQFRLGGCKGILAVWTDAKDREVHIRRSQQKFTAIYNGLEIIRCSHFSSATLNRQTITILSSLGVPDEVFLGMMTEQLANYQKAMSEDELAVSLLLRYIDDNQMTINIATMIRNGFMAERDPFVMSLLYLWRAWSIKLLKEKAKIIVENGAFLLGCIDETETLRGYTSPKVARGQQFTKDELPQIFLQVPNKDEPNRYQVIEGICLVGRNPSLHPGDLRVVQAVDVPALHHLRDVVVFPARGERDIPSMCSGGDLDGDDFFVLWDKALQPPEWNCDPMNYTPPKPRELHRAVEITDLIKFFVRYMKNDSLPTIAHAHLAQSDFLSQGVKNARCLELAALHSKAVDYVKSGDAAQMPKRLRASKWPHFMEKRFKSKEQQYHSKKVLGLLFDKVESVDFVPQYEEPFDKRILKSYILDGALLKTARQIKTKYDTAMRRLMAQQEIKTEFEIWSTFVLSRPRVGSDYKLQEEVGRLSDALKEQFRNVCIQTVGSKEFSVLGPFVAAMYKVTKEEMAIALAECHAFKTVNGQQVPKRKMVPQHMPLMSFPWLFEKELGRIATGVDSSDEVEALNLAELTLNSLNPGRKRAHGGNAELEDYIQQENGVIVHRGEELDLFRHVSDDSYGSAHESDLEDREEHDIMKGRSGEAILATEFDFQTPILDHLRTGTGVEDVVPQLPMDGLINQPNISSQTLGDTTARGLRDSAASASFSSKNQAVDMKEIKEENITPADSRFVLPSEHKEQEDEFITLDIADDTPHEQLKRLMETEPSPPAPAQEQDAMPSDNSTPLAGTPSTLASEPEEEEDEFVDLEVTEVTAFDKLNQIMKS</t>
  </si>
  <si>
    <t>&gt;10832_g</t>
  </si>
  <si>
    <t>MASMQPYPPHAQQGPPPPDRYQQPRPSSIVQQHQQAPPPQQNSPYPPPQYAQQGGSGPGGPELPYYSHPSPYSTPASGPYSSAENPDIMAATQMTRPYPPPISYHTPQSNSPASVASPSGHDQHRMYGGPQPQLQQNPQMYYGAPQQQYPPMPPQGPPSYAPQPQQQHHQSMTSQPNLLMSHNQSQHQMQQHPSQQQGMTGSPRTKMEAQIPQIQRPSAPLGPPQHQPNGPPMQQNGPGGNNGVNPNAAPGPIPATTPLVVRQDNNGVQWIAFEYSRDRVKMEYTIRCDVESVNVDTLSPEFKHENCVYPRACCPKDQYRGNRLVYETECNTVGWALAELNPCLRGKRGLIQRAVDSWRNSNQDPRLRSRRVRRMAKINNRKAVQAATHPPHMAGPSGPTGMPPTQNMGPGGAGNMGKPSLGGMGGPQLHHHHNHPDGSSQGGDDDEEYIDEQHHHHHQAPPPGPPGAPEDVRQAQEFPGYPGSYPPNPSVGGASIAPDMRSSHSVPPHPIAARSHSHSHSKGTEDMDEAERTSLFGDIPEGKKRKFILVDDPGKGGRVRVRVTLDTVDIKEIPDSFRKSNSVYPRSWFPLQMQSPPPSAHGSRFFENDDDDDDAVEVAGGGKRGRKGKMMVQVPLADGGEAEVGVPRLTKSIRSKEVKLNDLGYRMTWHQSRVFADKTVFLQKALDSYRNKIRETMEKTDMVVAATAPHFELRVGKRRWNERGKRERKSIGVDV</t>
  </si>
  <si>
    <t>&gt;2718_g</t>
  </si>
  <si>
    <t>MNPSPLPAHPGQDRCSSCRCWKPSNSFYKNPNHPSNLGLKLQTCTLCRNRRNKKRCNQPALPTPTPAKQPIEAPPETPLEAAKFLPILPGTIFPANNHAFENHEQGYYLPIEAAPYSNYTPVFGQPLKSFDLDVAPFFSEMWKSWDVAGEQLRERLSRNRDRSHEARAQETNPEQSQGQGEDVNQEDMAQAAVPSPNLELANNTDSSTSSAAINGDFEKLLELASRPLIATFIPYRFPTRDLHQSNIDNSAPQNPNLQFTGPNTPIASAPVTTGYETSIPTPPSHIPMTMEQYLNMPYDAQDPDQNSITHPTSSNIDPSLIDNMNLPIPYSPVQSQTGQYTPMPMDATSPPPLSSFAPPPAHQTTIQDPLDYPVNTDTDINLNTAPNTDPFNIPTHPQPQFSIPASPNKIPTEYPSTDSLLHHSTTI</t>
  </si>
  <si>
    <t>&gt;19250_g</t>
  </si>
  <si>
    <t>MTIVTCRLGHSFSVQPSVAEPQGYDLTRDSDHVLHEFNR</t>
  </si>
  <si>
    <t>&gt;1673_g</t>
  </si>
  <si>
    <t>MATPTKLRSIYRSFLRELPARPLSSKSRSPLQARIRNTIASDVHTPIEQAEQFLQYVKAQRMYATLLERYNPGMNMDEEERVRLTARRVGMDLPDEFSYAAAAEEGASSEEEKH</t>
  </si>
  <si>
    <t>&gt;4486_g</t>
  </si>
  <si>
    <t>MAKKTPIPDAWDDDWEAQADAAEIAAETTKVVEEVKITKAERLARHAETNKKIWESAEEPELPFFLAAREEPPFQSEFKPALKVLSRKPTPKIIQRVDPVTGLAKMTIEDDDDEEEEKEDQPTPEQLRIKAQREREEKRRKYDEARARILGTPGGAPSTTIPPVDEGRGGRGKRGGRGGGRNENQKPSTSHSGSKELFDPNYTPKPGVMIQKRNGDSQRSSPKLEDQLIRTPRGPEANSKGFGFNRGGKSG</t>
  </si>
  <si>
    <t>&gt;2661_g</t>
  </si>
  <si>
    <t>MGLGSYFKAKKPAEEPTAKIAEKAPSPTSGRGSFNMELQPPASRFGSSRNSISNRSTQSSQFLDDIKHEVMVNYLYQQQCSHLWVSDGSGEIEGVLLRKAKNTYMACPPQLGSSPFAAACAALNVQCAMTVNSRVIKTFLQWSPDAVDVPLLNGLRIQILPTIEDIPRARKHQFAAFVASEALLVVWDDEALHLVQRAKAIESELMELVWKTGEPSGEEEGKREANAGAYEIDEESGEIIPETRKLKLQNTVLVSITLILICVFLGAGARQIAIETEVDRNYIRLCLLLLTPVQIFFTLFFSQVIIGCLAQMFGPVRQMQENSKFYSARPPPRLQTAVLPHITIQCPVYKEGLSSVIAPTVKSIKQAISTYELQGGSANMFVNDDGLQIIDEEERRARIEFYADHSIGWVARPKHGDNFIRKGKFKKASNMNFGLHISCMVEEKLSLIQRPVDWTQADEAQAYERCLKEALEDNGRAWADGNIRIGDYILLIDSDTRVPADCLLDACSEMEQSPEVGIMQFSSGVMQVVNTYFENGITFFTNLIYTAIRYTVSNGDVAPFVGHNAILRWSAIQQVSYTDEDGYEKFWSESHVSEDFDMSLRLQVNGYTIRLAAWAGEGFKEGVSLTVYDELARWEKYAYGCNELLFNPLRMWIFKGPFTPLFRSFLFSNIRFTSKVTIISYIGTYYAIGAAWIMTTANYFAVGWFNGYLDKYYVDSWKVWFSIVIVFNGLGNIALAVMRYRIGERSLLYSIFENFKWTFMLAIFLGGLSLHVSQALLAHMFEIDMTWGATSKEAEFSNFFIEVPKVLKKFKFSMVFSLIGIAGMIILAEGSFVPYDWQINDFVAILPMATVTVSHLLLPLALNPALMTFSW</t>
  </si>
  <si>
    <t>&gt;4344_g</t>
  </si>
  <si>
    <t>MPGNGHQLPCRLYTTVCPVTASSTAPASFTTSTVYATTIYTITKCPATVTNCPVGSVTTEISSLYTTVCPVTASSTPASSAPQTQSGLTISTVYATSIYTITKCPATVTNCPVGSVTTETSSLYTTVLTISTVYATRIYTVTECPSSVTNCPIGSLATEISSLYTTVCPITESSASPASTLLIATIPQTQAASISAGTTIGAYGNSTSTWTSAAVSKSASVSTSTTPKVTTSIVGTSTSALPSTVLTAGGVKSWSVSTSLLVMVAIVTLLLV</t>
  </si>
  <si>
    <t>&gt;4578_g</t>
  </si>
  <si>
    <t>MAEIDTTSIFGDLDREDPESMRRVMSYIMVRLSGAAHIDASIISDLELTEIPDANRIANEAKDSPFLKEILSIFATARYRSDRRVLQAANGVDHVAIEAVRMPNSRTTREYEHAVAFFKSLLKKGEMRYYAEGENEYGDIIDSDDESLDCSRKRRGDTLRDPTGYDEQLSQKAVVGEEEPGVLSIVFEIFRIDPEDKTKTLEAEKKYIWPHADEMQWDNATMISQLNAWRARVFKRWGLSRQSPKNETWMESERDKLLELLQNHLASPDIGGRWLLIDWGMMERDMWNHFEGTMYPVGEWTAPIEYKNLLKGTSRCSEHKALTAPRPASHRPARALMVAMLHFKDERAMQILKDARAADDLYSKNQKAQKVHRKAAAKKAARVIDEEVDDEDVDDETDTETQSLDSDVGSGGPPAKKVTLN</t>
  </si>
  <si>
    <t>&gt;2695_g</t>
  </si>
  <si>
    <t>MERTHDGVSLLLDDKFIHRMPPASPRRDPVVESTLSRIGSLSLKLQLCSQTLQNQAYAIENKEIKPESGRWIAIDTVELGKEQLGNSKLQKKDETKARNKAIEIADLRAFSEGFKLSTPMPTDLTYILYKAEKEREALPRDSEVRSRGDMTHQNVQEHPPDQTRYDKMFRFRKISYPVLKLLNFDQSIGVELLGSVTPTKERIPVLKADARSISGTISSAETIRTKTSSGPMSTVLTSINDGASSSKGAKTRHVLTQEQIASTNLVAIDEEFENPANDETQTQWDGHSSISSLTLLDSKQSKDIVKKFIDAILNAMPLEKPHQYEYSDLAFQQHFQVLLKNYSEGVAKDTAKGTRRQAVKRIRFLRREISEDFENALRGLEVVTKTKEQRAYPKFVEETVKSNPEKSWKEKVEDWRREQLLNEAQWSPNIYEDQLLEFEFSHSRAASSLASVSNVHFADSSSESGSAEIIHTTAKEDQEIYYFLTSHRAFKELVDQLQELIEKHYNNKMEVIRHRILTSISHPIETGKHDSGRHCAMFSLDWDLLTFLQEQYTLGLAQNLGSILTITGEATNAYMTTMRTYLGKTWPSQPLILLSALQEALSNIPQGETSGVTLSHSPGNSIAVNLVEPSLLVTGSEDFIVTIAQQAAWLVSVCRVSPIGLGYSSVSLRADVSKFGLPLRVFHISCDIFPVTSDDPGSCWNEIVGNTVIANGFPIPERQNSEKGLELALEVMAGLGGVPLATEFDGGIILKGRSIAFVPVERRDSLVQWHFVKKLGARIRYTDVINLHPSRLGVDILNHRELSTTRAFLGWCPDIVNILGTGSANYTNVKLSKARRRTKRFVAFTSFAAGFSEKITGQATFTLGKHNGSYTAENSLFYSEMLDDAKDLPVILHDMGQRRGWQTDGERIILHIILHRQSAEKYMINGRSVQLQATDCGSADSSSVRKAMKHNAGTVVMVDHEKGKAELSYRLFKDVAHELYHSLESMQEFAENEGTDGLKLKWNWKKLVLGYEYMDLVRRKHDIAVKEPELRKTCGGWPEYARDIGALVLFGIDFGDMFRPRDIAGLCPGFKSVPQGKDFLAIEVATLRSLHAENSSKHSENQITPNGLQWSRSTHLFQPCPLDYRAMNGLCRCERIQEFVPTSMFKPTCPPGPLPETGAVIFGQVSSRLHKNPSKNKVVDQNALQRQQKRILSQMHGDDRKGPLPPEQSNSEMARINLSRLNPQLGKSRLGSRSPRQTSGTTDSSAGRSSNAASTGLGYTTPATSYDARSEDEHITPFSFSSSDFDQRVEIQQSRYSDVLKSNLMTTPVPDTVPFKGPPQTSYFRQFNRSHVPGGCQFGDITTYGQRFNGPLDKGKGVDKSMHHLHTGQLELQQQAMPRARSVSTLATSTNSLRTASQPKASPTLRRVPAFDWNSNRCRDISEF</t>
  </si>
  <si>
    <t>&gt;1027_g</t>
  </si>
  <si>
    <t>MAFINNEIKDHKSSSLDAESKDLEIGVAINDTKKEISARTEASQINNEQLISWEDDNDPTLLFNWPLSRKLVTTSLISLGSLVATTSTSMLAPALPKIEKDLDILSSESQMALSIYLLGFVFGPLIIAPYSEIYGRRPAYILSHIWYILWNTLCPVGSLGSLLLTARFLRGLGGSVTIALPGPIMTDIWRID</t>
  </si>
  <si>
    <t>&gt;1130_g</t>
  </si>
  <si>
    <t>MTTLTIDPNYGWVLLAAASTFALNTVHSANTGKFRKAAKVSYPAAYAPSSRTDAEAHKFNCAQRAHANFIENQPSFLGALLIAGLGFPLTSAVMGAVWTVGRYLYMVGYSRGDAGGKGRYQGIFFILPQLALIGMAGYTGVMMALGK</t>
  </si>
  <si>
    <t>&gt;1883_g</t>
  </si>
  <si>
    <t>MAKPHKPHKRVYDRTLKLGIQNPFSPRRHNALWLSQTLISFSQRRGNDNLSRLQKLALNHFHTNPVFNITNEVANIRKETVIAAYFNLFDELFFFGTLGVHCDVFLDDELCHAGRGGTVEFVDLNPKGFLGKIFGGKSKPSPVLESNVKSILIVLYKHVALTSRYDSLRLYLSTLSHQMLHVFYSLWSCDSEHCSHVFDVLGNGHGVAWQNAAAALEKAVRGESFLNLDLRMGREKGLLVELDKSGLMMNSVSDEIVEWGIDRKEVERLAGKGRRDWCVFDIK</t>
  </si>
  <si>
    <t>&gt;2286_g</t>
  </si>
  <si>
    <t>MDKPFHGHSAACCNIPPVVSSGYKEKGKYETIGGRKTYVTGPSSNLGIIFIFDIFGYFPQSLQGADILSTSHEHKKYRVFMPDLFDGHPADLSWYPPKTDEQKEKLGNFFSTVAHPPSTAAKIPSYVEEVKKAYPEINKWAVIGFCWGGKIVSLLSGEGTLFSVAAECHPAMVDPTEAEKINIPLIMLASKDEVKADVEKFEKNLKGEKHVEIFGDQIHGWMAARSDLDDARVKEEYIRGYKTVVEFFGKYM</t>
  </si>
  <si>
    <t>&gt;8248_g</t>
  </si>
  <si>
    <t>MHAFVTLLAASVVVSAIPTTDTTSYMGSWVKDFKNLIAFGDSYTDESRLSYFIAHNGTAPPAGLLLPESFDTAGGGITWDRWVSTYTGAKLYDYAVSGAVCDNAIINRYLAAIYGPFPDVVYEVEAFIADTKYINASTRTNTLYKDRTPANSVYSMWIGTNDLGADAFLTDSSLKGTVIPDYVDCIYNRFDELYKHGARYFVLMNTAPLQLSPLYGLPGAGGLTESHYWPDKWANITEVSYKIKEYTQIVNAVFKYRTPFEVKISNRYPGANFAIFDVHSLITDIYNNPKSYLTSPANVTGQYYKCDVTGETCMSSSVSADHYLWYDELHPSQKTDEAIAKEFVSVVEGSSKYATYWG</t>
  </si>
  <si>
    <t>&gt;1598_g</t>
  </si>
  <si>
    <t>MFFLYNMERQVTLHPSYFGRNMHELVTARLLDDVEGTCTGRYFIITIMDTFNISEGRILPGSGLAEFTVGYRAVVWRPFKGETVDAIVTSVNSVGFFANAGPLPLFVSNHLIPPDIKFDANATPAQFTNNEDSTIEVGTHVRVKIVGTRAEVGGMYAIASIKEDYLGCLQQGS</t>
  </si>
  <si>
    <t>&gt;79_g</t>
  </si>
  <si>
    <t>MPQNTTPETKKRIVILGGSYGGVSTAHYLLKHAVASLPDKDLYEIIIISASSQAMCRPACPRALISDDMFNQKKLFVSIPELFEQYPKGSFRFIHGTATELDHTNRTVSISSGNGTFERVEFYALVIATGASTSSPLLSITLDEEFLRASWTEFRKALPAAKSIIIGGGGPTGVEVAGELGEYLNGRAWFFTSKLANPKVAITIVTADSKILPLLRPGIAKKAEGYLAKVGVTVIKNSRIKTVEPTTAGTDSVASKATVILEDGKTLATDLYIPAIGMKPNTSFIKSELLMPDGRVDTNASTFRVEKAGSLIYAVGDAASVARPAVHNILASIPILCANIKRDLLLAAGKDESSVGDDSVFKEDTREMQLVPIGRSKGVGAAMGYQLPSLTVWLIKGRDYWLWTTGGLWSGKQWAKES</t>
  </si>
  <si>
    <t>&gt;6270_g</t>
  </si>
  <si>
    <t>MFRRVVSKVPRSTVMLRAPALYPRSFSGASRRMVALKPLEDPISAILPSDSFQLLPEALKAGAAEDALYAQQIQDVQAWWATPRYEGIKRPYSAADVVSKRGSQLQSYPSSVMARKLFNLIKEREAKGEPIHTMGAIDPVQMTQQAPNQEVLYISGWACSSVLTTTNEVSPDFGDYPYNTVPNQVQRLAKAQSMHDRKQWDARRKLSPEERAKTPYTDYLRPIIADGDTGHGGLSAVLKLAKLFAENGAAAVHFEDQMHGGKKCGHLAGKVLVPVGEHINRLLAARFQWDVMGSENLVIARTDSESGKLLSSAIDVRDHEFILGVADESIEPLAETLQAMELSGVTGAEIDLFESEWVKSTKLMTCDEAVIGQLESDGISQEGIKAYEQATTENRDMSITKRKQLAQTIASKPIQFNIDIPRTREGFYHYKAGMKAATKRAIEYAPYADLLWVETGDPNVANATQFSSEIRAKYPHKGLVYNLSPSFNWMSHGFTPETLKSFIWDIAKQGFVLQLISLAGLHSTAAITNELSKRFKDEGMLAYVELVQRREKELGVDVLTHQKWSGASYIDGILGAIQSGSSNSKSMGDGNTEGQF</t>
  </si>
  <si>
    <t>&gt;8743_g</t>
  </si>
  <si>
    <t>MVQPSLIVAFDLGTSTATSNHVLTRDYLDNQGKMHREKLGTVTEVKDWPEVADSATGNCVPTFLIYRISTCELIFWGFEAKNYLEDPFHELPRSDVFVVETIKLLLPDPEETQLRSAAASERYRALRGDLMTTLNKHPDEVFEDLLNSLTAHVLGNARRKYSIGLHNHQIELVLAFPSGWPHHIHTTVAKIGARALQKAITAHNLRNMAFGIENVYTVSETICGVKEWLREEVEEASIKFEPQAAHLDELNEGDSFLTIDIGAGTGCLTPLKLVSKHPLGVEQLDKTLSLEVSGEAVQAEFERMLRAKITKKDYPEDLEQAIYQICRKFEGEKRKCAESNSKTWNCPVTDLKANPRKGFEKNCMKFNRKHLNECFDPVIDILDRAIEDAMRKFPSTKVIVFLGQFGGSSKYLQDRMARNPISRKVKIRHSQSGKLDVVRGAISERVNLEETFVRKFKTLKSYGTLVTLLYDDMVARIFPSPQAHGALPFQDAEDGLRLFAIEWAIPKETVIQDGRAGDIGKDGLKHHIWPFSEDGLGFYDLIIVSDEDVPTPQLGGKSFTMWTEAHEKNQLYISGKKMHVQKLFFHWDLIMSQKLDAQRNVVGPYERDNLKTLMIPEKKIKGHRRRKFRKLNYKLIWEITEMQVKVYVQAIFPNQVGPPLSQIAKEETLGPDETAITGESRSKALDKDIEISYGKKEELDESDGKDDDTSEDGRNDMPHKVCGLVRSKLSDGHDKENQQFGAETPSSAFVAHQQNFQIGDPRITTRQGQLQPPLNSVPGEILKQPTTPPPGARALPLSSPKTDGRRREGCYTCKYRKKKCDCAYAFDETSGTQKCSTCLRVGIRCDTTEPDWTRDSVQRETQQHERERSKLGKRKSRDESESSGSAAQGRSTTIVVADYGHQPASPHSMEKSIEQITQAPVPVRRGPFKAIRGGKGGMHMRS</t>
  </si>
  <si>
    <t>&gt;566_g</t>
  </si>
  <si>
    <t>MSPNLSDSPLSITASITGILTFLFALLATLYVRLTYLRNASSEYFQVKSSLSWYKTESAFMQDLISTPSASASSNDGKEKAGREREMYGFVVDELGRLEERLLECLAEAEEGVEVEEVGGEEGEKRTRGWTIVPRRMRGRTDVALRWLPVRGKALELVRQRDALGSRVLFAQMSVMSGKVREHEVRARKREEGMRERIRVLEEVVREQVRHLERVEDLVYRVIHRDRVGGERREGLGFERVRSTAIREMDVNGDSDVDLAP</t>
  </si>
  <si>
    <t>&gt;1209_g</t>
  </si>
  <si>
    <t>MATQLSSAMNDQADPDGFCSSPRDMDSICCFLNIYPNSPVHKSILKAIVQTSGYGESNVNDGYQIDTRVRTLDSKLSSILSEVFKRLVDNFLVGGKGGVTFFPDIMPQYDGWEESYFEDRLEWLRRAHQSKIRRGMEMLFECVSLNPEQLKNFDLANCETFESFPCENCKICGSGNSTPGNRIVICSVCYYGYHQLCYDIKKVPKSNWYCNGDRCLEEKPKQEGNKKRDQANSMSPPPPGIMDGIGKRAKKQKIHGFQSQGDQGTPNADAHHAEEAQYKEDVRADNDNQWDKMGLNMMSSQSLSPLQVGRVDNQASSSLMTPSHHPTSTRKTQRILKDAAILRKPASSHRPINLAGEGLNSPHVMQKPVNGTEIIKSEISECSISCGALEYPIDRLANTSSASNTFSMLKSSAQDPRVNNSNTITPARIYPTNINQSVLLGSHPTPLQTPAGANYDPNLYSMPQVGSSRPVITQAPSWSKSPMTFQKTLVSQGYEETPSLNVLAGLHHSSNVNTSSRSNPSNNAFAGQRLNFPLFGRYTANSNLGSAEDTTGLSQTTSLARKLIDEAAVLNDDQVSFPSSQASNNSTISPDYQPKTTMAPGAGAFTQYGTTPSSSSRQSYPPRQVLNSPASHNFHGEVLQQPTNSGNSRPNYPSLSPFGFKVNRPEIPQLTEIQHLSTILLSRVKETKEHRYVHFRRGTDSLQSLKELCASAWLDKFGDQHIGYLLAELPGGGDGFMGLRTQNDFVNFVRVIKRKWEAEGVDCVTMRLCLLAVGEDAVGL</t>
  </si>
  <si>
    <t>&gt;9315_g</t>
  </si>
  <si>
    <t>MAANYWESTQRKHWQFTREQLEDLRKKLDDEDQNLVQMYPLPQQRHLSIFFNQQITRLGKQLNNRQQAVATAQLYVRRFYTKVEIRRTNPYLVLATALYLACKMEECPHHIRLVVSEGRTMWPGTDTSKLGECEFFLISEMSSQMIVHHPYRTLNSLQGTFSLTQEESTLAWSIINDHYMTDLPLLFPPHIIAIMAILLALVLRPNTTGIQSASGSARNIASAAHAALSSAGLAKGSGDKQGGGSRSKVQRLANWLAESDIDIEAMVDCTQEMISFYEVQEHYNDKLTKEQINRFVKARGLDK</t>
  </si>
  <si>
    <t>&gt;4257_g</t>
  </si>
  <si>
    <t>MNHYFRDTIFAQVVRSLSRNRLLKFPDELDPTLWKQCVQKDSTAASSTFGEHDGLARSRYHTATDENDGGEKGQKQGGDTPNLHQGNQSGEKAIGVRLVDWYGPDDQENPQNWSASRKLLITFQICLLNFGIYIGSSIYTPGEPSLIEEFGVSEVVATLGLSLFVLGYGLGPMLFSPMSEMPTIGRSRIYFWTLFAFVLLQLPTGYSVNISMLLVFRFLSGFFGGPVLATGGATIIDIYPPAEVPYWIGIFGSCGVLGPVFGPLVGGFAAQAKGWRWTIWELAWLCAVVLIVLFFFMPETTPSNILYRRAQRMRKMTGDFTLKSQSEIDAAEVTVKDRLLVLSRAFTLIFSEPVIFFVDLYSALMYGILYIWFESFPLVFGDIYKFNIGQQGLVFLGIFVGGIITLPFYLLWIRRYIVPQFSQPPVKPEVILPPTFVGAFALPICLFWYGWTSRPNIHWIVPLVGSGSFTVSIIALFMPVLSYLGMAYPQYAASVLAGNTLFRASCGVVFPLFARALFRNLGVGPGNSLLGGLSILFIPIPFILFYMGERIRHRSKNATHNV</t>
  </si>
  <si>
    <t>&gt;9800_g</t>
  </si>
  <si>
    <t>MLFIKLTALALLAGTSIALPSLEVNARDVASIEARTIPSNFYQHAVKAIKAYGPGVTKTMMHSRIGPAKAFQVSKTKKLQIVETTILKALNADKSGEYTSTLKKYCIKKEDFCEGDDSKEADWIAAWDAISKAWAEYAETETTLATNKQGPDTNSFYKRIEEKILEEKHVKINVDDEN</t>
  </si>
  <si>
    <t>&gt;7894_g</t>
  </si>
  <si>
    <t>MLHSGSTTTMDYSSVPRPASPTLTNPDMILPYGKDYSPASPKQTAYRPGTSDENWSIDDMEFSIGNAHVMPITPTTPIIYGNGTMLSDIGEVTEAESTPVRKLPGPAERRILKQAQNTFHAHASSSRSSPTVGHHPTNKHVKPAARLRSASIESMSTVMSKKETLDVFKDFDDDRISVDDSVFQGDDEESVADLYSEEVIASETQRLARRDDIVAPEEDKNSSAALSRRAEQILLNAKKRLNNMEGNLTRARSSLFINASGSIHSSSPLSRPPPSPQPRTQDQSSIQPAKHREAHRDDFSTSPGHSRVYSENSISPPLHSTFPIRPASAAARYIGRGRLEMGQPSPLLDRTPENVPPRSTLHSSLSKNSSTTGTTLEPLSEDDVLHDSDRRSVRSSIGDRFSINEGHRLTRSTSTMQMRDLKDQMQDLKGRLSVLRDQARDDTMKRRSLQSLRTPSPFTMAEQWYTSSPVYGDGGLSADAGVAWKPEPSEQTIREVAEEKSSQPLPQYAESDVTSVYEDVDDVKYNQQAIEPSRVIREQLVEEEGEEGEGEVVEEDGYDTATEGEIFEEDQDGESVDDYNEEMVDREELDEDYESDESLYHDTVPPLSHEDREDAFDYEHFFLHSAMGTMSQQKNRRDSTGSCSSEDSVETARGPVVPLKSDEMPSRTALGHLRSESTDSVSTMVTFATAREETADEGGENQNNFAVQEVDQEPIKETTSVEVKRSTFGSGQMDDWTVQLEIAELASRPGSVIHGPELRSGSNIHRPSVSSFDSLRSIGTTRSFPLVNKPRSRSTGASSTPDFRAREQAGSFLSESTTLTENGNPERLNPSPVRMLAKEDQLLVERLVASLGKCVLGLQESEPSSSESKVWRRRLDAARRVLNGTEGAV</t>
  </si>
  <si>
    <t>&gt;10809_g</t>
  </si>
  <si>
    <t>MIALMGSPPKDFLKRGQFSGMFFHADGNFTPDIKIERTTLEKEEENLEDQEKMVFLQFLTKMIQWAPGDRKSAKELLEDPWLALVP</t>
  </si>
  <si>
    <t>&gt;4389_g</t>
  </si>
  <si>
    <t>MEGEAAQSTTWTHTPKSLRQRQRDRLSPRGRFTNPDRIPEDGGGSDATPTTARKLSPAPLKKKTVNRSLEAIKKRKLQDGLRKENSINRRAKREAEEVKCDIAPDGSSAAREGRQFTVAKVGNNGKIYLRPTIRPSNQRYSQPPFVFPAPPPPTTGLDVLATRTEVEEAQDSFWTPSRSPATPEVPPRGTYFTRAGTPSQQARPRRSNSYSKVDQQHLAADVGAFKVFIERPGTGPKPVENIDAVPTLQIPIPSYKLGTPRFSLRGTPFLRNSSYTTTDEMRSSIFSQRDSSRRGGSFRTPGILSRRHSDASRQPHGVRPRSDLSGQPAAKIDRQRTAIVPVMFDELTFKPACDRPSVVRYSYGGGIKAATPARLVAEITSPTFVDYDLLSDFFLTFRTFLDTTDLLHMLIARLKWASTRDDEAGLVVRVRTFVAIRHWILNYFLDDYVVDYDLRKSFCDLINSFVRELVQDPTQAKVPVKILGELMKCWRRVCALYWDGPEFDTELGSDSPIHPGGVAGSRDPRLDPTFWDTHPEGPPRLDDIFQPDFVSQEMTFAPQPAGSLDGTITQQNIPEVQVDWKNDNLNENPPLSPTSIMSEDFVSCSFPSRTRLGAMNPPAAHPVPASSIYESSPSVAQTPKALTGKRVRPTHAHKRSASFSDSFRDNRAQQPVEKVIYKSTEILLAFPYAGSLVRGNLFPPGQAFVDVVLPSTPVGASRATTLFSGNSAAHRVPSAMSGPGMKKLLGSVRRALSTRAGSSQDSSPTQGSFPHIPPLGVRGATINRLPGTAIVPQARRRNAGDRGPMRIDLLGAEIAEDFKKAVREDAEADQEQRRREEAEGRRSGASSQHGPFLHYSMMEPDATFQSSRDPEHRGPMSEMTTGSQSIVIIDDTLPLPTPIMTGALPMSPSADTFADVLMQPSGGPTPPSTPPEAPLGTPRRSSHVLGEHARRRSISSQSFEETPSLIVQSRSSRDDKDSPEHRPPARLSLYPFSSQSFKSKKSTSLRRYASYHSGFTSRVSGRSFDTSTFSDPDNPERMSDVPPVPLPLRILRRRPGGDLRAVNKVEQLAPHLLHRRRSEGSLTGYSESIRSSYLLREDDSGYVDMVGSDYNQSQAYDQQPEHPTFSLGALAEASSKPNISLFSTHSSRPVMRPSFEKEAEMLARIPDDVDDDGGIESALLKLEGRFDQRRSDLSWQSQTRDASGVRNSFGVMPQDPDTIAHDGDFEGGKKHSANHAVESSMSKPRSPLADAYQPQQQPSLEPLKPTVYQPTGMRSASISKSPRSIESYNSIPLLERGLAGDEHERRRLDNWSAQSVLRGPSSERKDEIYTPESSHIDSFDFIRKTESIERIQPGKTRPSDESFLDSDSENRDDRSDLSSELSLEVISRTEYTEHDSTSTAAFPPMRAGTVVKEAALPPQPLQHPPSPPMTLVQALKLAPNPSKAPAIRERQLEQGPLPPTPEVTPTGTLNHSSGEKGAMLDPLLPHRFQEASRKTSVHLPFTLAFDSQVLAQQFTLIEKDALNEIDWKDLIEMPWKDACAEPRSWVEFLHSSEPRGVEVVIARFNLVVKWAISECVLTQDLDERVRCIIKFIHIAAQCRRYRNFSTTTQLTIALTSKEISRLTKTWAHVPASDLKTLKDLENLVTPTSNFYNLRAEMEGAGADQGCIPFVGIYTHDLLVNNERPSQIASTPTTDPLINFERCRVESGIVKNLLRLLEASQLYRFLPVEGITERCLWLASLDDEEIARYGKMIQK</t>
  </si>
  <si>
    <t>&gt;5898_g</t>
  </si>
  <si>
    <t>MSMKKEEIDVGGEKHMNDVSLGFTDEIKLGAEARHATAFEHETTFLEAVCLYPGAVGWSIFFSLGILMTAFDPQLLGNLYATPAFQRDFGYLYEGSYIISAPWQTGLGMGNPIGQVVGALIAAYPMEWWGRKWTFAGCVVGTAGCIFIQFFARSLTVLLVGELIGGLILGTYVTIAPAYASEVCPVALRGVLTAYMNLCFVMGQLIANGVIAGTSQLSTHWAYSAAFAVQWFWPLVILAGMPWAPESPWWLVRKGRFEEAEKSLMRLSSAAVDSKKTLAMIIETDRVELEMEAGATYWDCFKPINLRRTEISVGVYTIQVFSGIYLVGYATYFFELAGLSPDKAFDMSIGYLAVGFVGTIASWYLINVVGRRRIYNCGLGALAALMLLIAILDCAPHYSSRPGVIWAQSTIMVIWNGIYDLTIGPVCFVIICEASATRVRSKTIAVATAVQALMGIVMTVAIPYMINPDEANMRGKLGFFFGGLSCISFVWAWFRVPETGGRTYEELDMMFERKVRTREFKKYEIL</t>
  </si>
  <si>
    <t>&gt;3327_g</t>
  </si>
  <si>
    <t>MAVFGNKKFRSAKEANTLAARYRSALARHPFALFGLPFIATMVAGSFFLTPATAIRYEKYDKHVRRLSKEEELGIGKNGHRVDMKEEYYRLAAKDIDDWEQKRVKRLPGEHDGKL</t>
  </si>
  <si>
    <t>&gt;8444_g</t>
  </si>
  <si>
    <t>MQVPATGSAGGSSLKRRTSLTELVPDGNTVNEGRRRGGDGEVERYRERGPAPKKRAAGGWLKIPIRESVVASFRLCWRDCGDGRSLVIISSIHMVLPHRTFATLRLPCTPTRVPTAIHRQILEIHHRYRIASSMALGRTASRSPASSGLLPLPGSPGSSWVVYKARFKGIFRGADTSVVAAFWLFGLINNVSYVIILSAAVDLVGSEVPKGVVLLADVIPSFLAKLIAPYFIHRIPYSMRMVIICALSAAGMFLIALSPSLKDGGSIFSKLFGVAVASLASGGGELSCLGLTHYYGPFSLAAWGSGTGGAGLVGAGLYVLLTNTLSLSVKKSLLVSAFLPFIMPLAFFLVLPHAPLLRAHAENNKSYTALAIDEDIIATPVDSMAEALLAPGPSTIAEAFAPKTSPAKPSNHSLMHNLRRARSLFFPYMLPLMLVYIAEYTTNQAILPTLLFPLPTTPFTSFREFYPLYTLLYQSGVFISRSSTPFLRIHNLYLPSFLQIATLFLLLLHSLYYFLPSVWIVFIIVFWEGLLGGAVYVNTFAEIMEGGGSGEAGENAKVDEEDREFSLGATSVSDSGGICVAGFIGVLLEPWLCQWNVDRGRGWCREVGAAAA</t>
  </si>
  <si>
    <t>&gt;6866_g</t>
  </si>
  <si>
    <t>MEAAFFYKGATAGQKPRNRAKPPSIHANANANANSSADSSLNPFSKRSRSKDSSKPLTHEKRPITTPTDSHLSSSAATTPSLQSTNSLSLITDPDNISMLSTPLPDYKHTANQTSKSQAAQSHAATARKSSSTSGTSNDRKNVIQALESSKVTSKTTVDTFSRLSSTSSTTGSSALTTVTTSEPPPSDYKHTLQPFTYRNGRRYLRDSSLPYPLPCDLTEIHRQTLRTMLLCQVFNGPICSPAFQKKPPKRVLEVGCGTGFWSIMCHRHFAQRGDYSISFTGLDITPIAPKMDSDPDMNWRFVQHDLRKLPLPFRDDEFGLIMNKDMSLATPQGSHQQALIDEFLRILKPGGTLEIWDGDHSLRMLLPYVEPTTNGAEGDNSEDEDQIYTKAIGVYTITPQTPFSEPQNQYLKDYNSWISRALELRGLTPMPCTNTRPALLQEAVLTDIDSRRLAIPLGEVRWEKEGISGVASQLDTQMTARASKGKGKDEGKRILTTGQAALRRTALMTVVQMIESLEPLLREASGKGQDEWDRWYGNMMNDLLKQGGISWGDCLEVGAWWARKRKS</t>
  </si>
  <si>
    <t>&gt;6754_g</t>
  </si>
  <si>
    <t>MSSHFSIQKPYVVASLPRPIDHSNGRYVAGEVFGGAPGAKKRKRSELAIGIDGEGVNIYDIPSSRLITSYALPPQSSFTCSPSSLRTRISKTKVERRTYVSTKDPQPTVSLFQEYIEDGTPATSTTTICKVENTSSPIVYLGTIARASTATSKVLDLLSVKEDGEIECHDGGSLQKKWTSPSNALTREMPSPVEQLKVEFVHQTNAHSASQGILKGRQDILALFPQEVSRDGFNPEILVIVTKFLIDDQPVRMLHIIGLPRRSSLQLQSTNHSVESLLMVAIPSFTISKPQDRKYTNTKILKEQAAFSIQVSAGLLQILEAGGMLTTYDLCDTLPKEQSKLMSVGAQSFLRLSSTSAMISAGDSIMVYNPKYQSKLAEVHVEGLPEPEAKHESLKRKRTSKDPSTSSCKLIAYFPKLGSAVGIADNNLIAVQVEGQQGRLGKPRAAGLLIDSLGCSMKEQVRPEHHIIKHKIAGPSKTLGGFLPGTLEDTDFLCETRNIEKMVSEGKKGAKNFDIQIAKHLGGGWANSVESSTASQPKSSHIPKNLKSSDVDRRWVKFALSKILSFSGEQESESPKLTVSFCPPQTFNWLLINGYMTITNIEASIRHGNGSPTSIPAGQLVDAIVEVDPNMDLLLALLAKNYLEAAELLHAIRLLMTSFGLIGEDSHTRQLLLTNGDSMDITDENAEAQAENLEVETQEALELAEYQLGPGSSIRGQALSLALSKLYTRPNKAVVSALQRTFNNQEIESLIYLLRFELARGAWTTRYIDGDEAEIVDEDADIPDNAIVLVSSLLNSCVDAIGAGGWLSGEARLIDGDTFAAEELIASLKLEVSAALEGIEEATYLKGLTSEIIRYGDAVQKALPMQKTKKGAPVTLPSLDADTKTLPLGMKAEKLISRIRVGTGGIVQERSMRNIGYLKSQNVGKYSRERIVV</t>
  </si>
  <si>
    <t>&gt;8182_g</t>
  </si>
  <si>
    <t>MLVLVFIHQLTRFCQDIAGIDKALRLIQSFAQIIAAFSLSPAAAAPWLQAHKQFSLSRRYLRFMNFVDYFTSAYDALHKTPGVLSTLEFGKWSSLGIYVLLESSTIMDAMGIWSPVWTKPVYSEAMKFWFYSILISIVLRVIKLCEPYRSSPIAISKPPSAVEVSEDERVLEKKRIESQALERKEMRNKGVTELVVDLCNLFNPGTSTGWLPVSSAVQGTLMVVSTVLASTDIWIRVQSC</t>
  </si>
  <si>
    <t>&gt;589_g</t>
  </si>
  <si>
    <t>MCSGGRGNKWKCGHVTLYFTKRCSQNPFPPLDVVTETNGYLQFRHSKLTIMISTSVDQHSDGPGYCATVAMNSSMVIDLDHLCTYCEAVLMTDQMTPLMGGSEMTAVGPPLRRSAGQRSYSRGSPSKQPASAVAYLHAGEKIASELLASGSMAQPQIGQYMEYQMDGSLTSIAPNNRAYPPPAPTPPDLLEDLPKPATSIYRPPLSKPFRPSQPHPTLPPHLMPQLMYQSNMKAPAAPRVPGNKLELAKMELGIVASCAERLTAAAINAPTDQTRRVLEELRGKIQNDISNSHKKYRVLLEEDSKIKEGLETALMLLKEREV</t>
  </si>
  <si>
    <t>&gt;8343_g</t>
  </si>
  <si>
    <t>MEKSPTIKTAKLLPPVRDDAEKAAFLHGPIMADEPEANLIKVPTLKLPRPKSIPPACYVALLGSQGVGKTKLTIRIALNTYSKDRDQVEEEQSFRKLWTIDNHTSRLEFLDSPSNAADHNSTNEKSIRTADAVLLIYSITDRPSFLAIQALETQVRAAKKEREKEHGAFNAFWLVGNKSDEEGGRMVSRAEGEKLARAMGMGFSECSAKTGEGVWDVVDGVVRVVRRETAERMRVERREEERRKREREKKAAREEARERRLRVWKKVASLGLLRQREQREVAK</t>
  </si>
  <si>
    <t>&gt;5098_g</t>
  </si>
  <si>
    <t>MRYSFIAVAGGLASLTSASGIGSLPSCATPCVLAFTSGSTIAGCSSLDISCICSNNDFIGSIACCVIADCSTDDVAATLAFAHSICETNGVNDLPDSVVCSTGASTGATAATTSAASSSASVAATTTTGESASTTSASTSGTATGSNTSTGSSSSASTTAATTANTSSASSTSGSAASSSTANAGPQNVAGVGAGVLAAFAAALL</t>
  </si>
  <si>
    <t>&gt;7048_g</t>
  </si>
  <si>
    <t>MPSGKADMFANLPPRFAVDRLVSRYFNSASPALFIIHRPSFNKHYRQFWLDPGGTPVIFIGLLYAFMTLATLSTLASGEVHPDARGAPHEMLQAYKENCVQCIVLSDYAKPTRYTLETMVIYGEAEFLMSRDDQVHSYLLIGVAVRLSLRMGLHRDSSNIGTHFTPFEAEFRRRMWYHINQLDILASFNIGLPGMIQTSESDTLPPRNLLDEDLDEDCTELPPSRPELEMTPVSYALCKGRLSDEAGKITAIANKLQLPPFSEVLKLDLSLREAYEKVPPQLRLDEPEITVTDSPSTILKRFSVSVLFEKSRCMLHRKFLMKAGEHPEYQYSKQAGLDASMKLLHRQGLIRQAVSPGGPLALNQWFLSSLWTHSFLLAAMIIYLDVIDSIKDLHSANSTEIQAGLDALEMSRNNWDAILSLSPESKKASLIVTGMVNKVYQALGMGPQPKDLHVIGLEGGLLSQNTSDILQPSQMGAASHSIAFVRKLSGLPAIDDSTPQHHGFDKEGQNLSFSRTIYSTPLSSSLATPPDLDMKMHENSFESMLSPNDFNWELFDTQTRPRVSAVQDLWLDLNTDFENETNDDYHL</t>
  </si>
  <si>
    <t>&gt;8742_g</t>
  </si>
  <si>
    <t>MFFCMDCFDPNRTDLVNAVARAESDFKMAMERIQQVITAEKKGWPKLLTPSLPQENATLTTDFEPAKEEKYQGFQVEIVESLLASVEQAVYNYDQEITYTNDLVLDGREVLKHNPLKVWDQIDPHWDSMSGKEWFNVDGTMDNLSESHLPITAALRRMLKTYDDKPLQIGPDLHDLTFSQVHIALINWFIFDILNDKLNIYSLPAMRPLRATHAAVASFGDARWKGNGKDVLREVKLRAWHKTQYREEVIEKVGWQGELIRRLEGFLAPMTKKIGHIHPRSESRANIIKYTHDLWSYLDVAQGTLDMIDPTIGEAFDAMTCENVDDELNPRKSENMKVDMKVKWVQQRGFRFEEVCKKATQTKARVFVE</t>
  </si>
  <si>
    <t>&gt;2726_g</t>
  </si>
  <si>
    <t>MGITGRKITKAKYGVLLNVEPNENLESDDPEMGILSSSTDDEPEQHGLLVERKDAYTNLLPRWAHSRRRVLRRGKRVLARVCRAWVLGMVLVGLGIWQGVWNNSYAADRAPGFVGMDGVGVGGGERVFIAANILDGGLVEGAWGRELVRLVEMIGVERVFVSVYGGPKEALSGLEGKLNCGKSVVAEVDEPLDMETIPRTELPSGEKRIKRIAWLAEVRNKALEPLKRLNQEGERWDKVLFINDVIFEAEGALRLLWGTNLVDGKPSYKAVCATDFVTSWKFYDTFATRDTEGYSIGVPIFPWFGTAGEEVSRNDVLEQRDAVRVKSCWGGMVAFDGSYFQSPVDTSTFMSTSPSNRNDAGLGVPSLPLRFRSEPEPFWDSSECCLIHADIMSLPTSPSTPPSSDTNTDPHDTGIYMNPYVRVSYSEATQKWIPFAKHFERLASPLQRIINYFAKLPRWNYRRGETEGRVMRDRVWVSYNSTVAVDGGNGERGEGVEVEMEDVFAEEGEFGGEEGTWQGMVDRPFWRRGAGRGIQRRATISDLKDKEYWREEGRYMEMDRVAKRGGYCGVRQLLVVKENRAEGEGNWDNLLGMVPPLDV</t>
  </si>
  <si>
    <t>&gt;1908_g</t>
  </si>
  <si>
    <t>MTDHRITDLSFGLPGKASYDTEERRWSFTADFDKENSIEQISPLIQCVSNSFKLHPVESEPRYHTTSSQMKWLQRVQPETFPGSSIIAAYTKIASVSENEAFSTSGSLLAAGYAYDATRISGTRSPKIVAIPGPEADALLLIRPRVEVRGWGKKSEASLDVFDLKSADHGYWAGVGGGIIRQVLFRDNENEPEKLFAVRQDRATTILRPLFGKGSKLSLSKKHLKAYRPSRISPNPIACLTVEATGSETHEDVAFNPWYSSQFAVIDSSGSWSTWNLESQRTFEKLAPGKKGQFFDDLDTDVFSKTSSENDIDGWYRVLWACNANTLVLCNRQRLAIFNIKGTPARFEGCDILPPTSKEWILDIKLSISNMNHVYVLTTLRLFWIEVIPKVEAIGEVKIILSYRHFRDANDETMKLTLVEDENVSVLLASEKSPVVNFYGFSSSSTESPTSWKGSFALTGTPDERKALQIQSLCFLPIPLTNGNSQPPSGESWFEPNTKFFQVLILNPELGLTSTLCAIRKASHSVLRHRIMAPVRILRKTGGRVGPQAVNDHFVVRDGCEEDIPDKSKGNSARKVYRESRVLSDFSFRINWSNVFCQAFSPPSPSDDASGGLTTMADILARITARLQDYTEKEILATSTLIELSNRPVLSGDLEQASLALSAYLAALQLDRGPDFPVDLIMSDLSSGLGIIIPRTHNAENLDMLKVFDHLMENWMASLPIGVSNVARGAKFKVIHQLALEVCLSAVALSFQNKTSSVKAAMLSNIDQEVPVPSLEIETGYSGHSRDDSSALFSSQLASLPDHRASLGLPTPDQTPSLYSHTTSASELKEDPAVTRLRQYAVSIKAKPDFGTSSILSHWPSVPGHDPAEYSWAEAQKSLATNEEAEESDRKSRKEDARRRRRTERFLRQERARAADSMSQPVLPRLAPFGSDPILPHDTISSQPMNDLPMTQPNRGTFGGRTAKKTKKKSKKSKPRTAGFR</t>
  </si>
  <si>
    <t>&gt;5006_g</t>
  </si>
  <si>
    <t>MGKTQSISQQPMEDSPGGKFEKFSELPYDLRLLIWKNALPEPRIVEVKEVYDKQNKQCWISACHPPTISRVSRESREISLRHYSFSHSAEMEIFLDPDIDTLYFGPTENEWALLEFLTKAKLGHVRHLKNLALDEMHLAVWSHSIASTKSSISPLLLSSALMGLERLMIGVQLENPDHPHPAKLHSDDWPGWLFEGGPPTMKERSILLGAKQELLFSAHSIDGLIFHIWSHKPGQGPDYSSYAGSMSLAEVMDDQRLHKLFRENYHLEHVDAHSRNPNLNHYRTARPDDVSSWCRKIYWRVAKTDFRVKRMFAKHQRDNAGSGESWIPPRVACFSRPEGSLLPWVTCIQSFCDIEWSSVQDLSRFEIKGVQNLKGEDTILEGLQI</t>
  </si>
  <si>
    <t>&gt;8672_g</t>
  </si>
  <si>
    <t>MAVRCEIAKEGGGSSEQHSGATYDDSNSKRDQKESDVDEKAVPESTSIETEETIPGWTIMRPLRIRGKGVRGQKSSSSKKEAIANVSTRWRTEHFPDDKNNEDLKVTATGSSDGRDEVGDVEELNDLRSDDELLGEDGVDAQQQSAPMSEETRVDSGEGSVDSRSIGPQVEYKVYKRRWFGMLQLVLLNIIVSWDWLSFSANSSTCAQYYDVSPSLINWLSTAFLFAFVVASPVVIYTLHKGGPKPSIIISSILLLLGNWIRYGATRAGPHGSYAGVMVGQILTGLAQPFVLAAPTRYSDLWFTNNGRVAATAVMSLANPLGGALAQLIDPSWAGTPGQVPNMVLWVSIVSTVACVPSFFLTAKPPTPSSPSSVTPKTDLIPSLKYLFTNTEFYLVMIPFVFLVGLFNSISSIINQVLQPYSFTETEAGIAGGLLIVVGLVTAAITSPIVDKTKTYLFAIKIQVPIVGISYLAFTWAPQTRSVGAAYAILSIMGAASFSLVPIVLEYLIELTHPISPELTSTVCWTGGQLLGGVFILVSDALRSPGLNDGSADDHTRLPPGNMWRALVFQTVMAMIVVPLPLALGCCGRSRGLKMRRVDADKEAVERRDVEEGRVSVP</t>
  </si>
  <si>
    <t>&gt;4460_g</t>
  </si>
  <si>
    <t>MARRRTKKRTHVGASNPGGKPVSTSNAANSPKSMVIRIGAGEVGPSVSQLTKDVRLMMEPDTAARLKERRANRLRDYVTMSGPLGVSHLLLFSRSESGNTNLRLAITPRGPTLHFNVEKYSLCKDVRKALKRPKGGGREYLTAPLLVMNNFTSPPSEKESDKKIPKHLESLVTTMFQSLFPPISPQRTPLSSIRRILLLNREPTKEDDGTYTINLRHYAITTKAMGLSKPLRRLNAAEKLMSSQKSGKNKKGGLPNLGKMEDIADFMIGGDGKGYMTDATSGSELDTDAEVEVIETRTKKILSRRQKDRSRKDGEKGGKAGVEKRAVKLVELGPRMKLRMTKVEEGICNGKVMWHEYIHKTKEEEKELEKKWEKRRQEKEVRKKIQRENVERKRKAKGLGAKEGEEEEEDEDEMDVDEWDSEGLEGDAELEVNEEMEDKGQWEDEEDEIAAG</t>
  </si>
  <si>
    <t>&gt;8046_g</t>
  </si>
  <si>
    <t>MFNILITSPLGRSLHRFDTVPELLGALHDAIQGRQPLYEVGRILHRDLNPSNIITTSDKSKGVSHRGILIDLDLAKDLSTGPGSEQYESIGTQFFKAVGVLQAYLPENPHTYRHDLESFFYTFLFLATCRRPIPLGENQLQLPPNCTIGNWMLGRPVDQANRKINSMLKDVEFARITSEFTPEFNELTRLAEELRRILFPLRDGKLWTGTDMTMEGTNALYTNILKAFDEVKDYECSL</t>
  </si>
  <si>
    <t>&gt;1333_g</t>
  </si>
  <si>
    <t>MHSAIVSSTLVGLSYLSATVLAAPFTFNDNPVGNHFPTPDSAELETIELTAHGSLPNGAPPPTITDDTKNSLRLIAFNELTEVAFFTELISNITNNVDGYHIHDKKKERYILAALTAVQAQEELHALNANNALNHFNAGPIQPCTYNFPVSNLQDAIALASKFTDLVLGTLGDVVSLFGADGDSGLIRGVAAVIGQEGEQNGFYRNILGDFPSQLPFLTASTREFAFNALIQNFIVDAQTTCPNFGTIGLPTFNGTLNIVTPNVNENTREITFSFTIPAAGLPAEAKDDLSGLDLVLINQENTPVVQPLTNATQSNGVATFTAPFPFNGTTFGQGLTIAVVALSSGTLTNVDGVANATLFGPGLIEIN</t>
  </si>
  <si>
    <t>&gt;9760_g</t>
  </si>
  <si>
    <t>MSQPTRRYYTARSTRSRDSESSESSQESQSTAPTSLLFSSPSPSIHYHDDKYGLSPGAALCPRSSTETYNSSVDEEELYEEPEEYDPEYEVPEYREVVETNLRPTSPSDFAHYFPSTRRMCIRHDDTTYDGNYNLRVDTESESRRKGTVQLFHLKMQDLKKREFSLRRYERSSGREVCHSSRKYTKPASEKKRPTMARSVSNALANIVKPDFKRSNSESFKAKDSPRRQDSGYVSSEEESKISKASLMPTNTTKLEFSNYAHVDVKRRGAKTPNKRYEFEYWDSHYSWKRVVKKDGFEKEVSYHLFRDAADKPIAHIVPELRSPSQVRNEALAGKWVPPCSMWISDPSVWEALPDVADVIVATGLMALVDDCIKRRFHNKKHQVVALPFTQTSMEFVTPKTMVEHMFKRRNSGGSTKDREKEVRSSPLRFADAVQVY</t>
  </si>
  <si>
    <t>&gt;2420_g</t>
  </si>
  <si>
    <t>MSTPTGDFGLIGLAVMGQNLILNAADHGYNVVAFNRTVSKVDHFLANEAKGKSIQGAHSIEEFVSKLKKPRRMMLLVMAGKPVDDFIETLLPHCEKGDIIIDGGNSHFPDTNRRTAYLKTKGIRFVGTGVSGGEEGARFGPSLMPGGNEEAWPYIKDIFQDIAAKSDGEACCEWVGDNGAGHYVKMVHNGIEYGDMQLICEAYDIMKRGLGMKDKEIADVLTVWNKGVLDSFLIDITKDILYFNDDDGTPLVEKILDSAGQKGTGKWTAINALDLGMPVTLIGEAVFARCLSSIKDERTRASSVLSYVGRTTKFEGNREQFLEDLEQALYASKIISYAQGFMLMQEAAREFKWKLNKPSIALMWRGGCIIRSVFLKDITSAYRENNDLENLLFNDFFKKAIHKAQPGWRDVVAKAALLGIPTPAFSTALSWFDGYRTKDLPANLLQAQRDYFGAHTFRVKPEHATAKYPEGKDIHVNWTGRGGNVSSSAYQA</t>
  </si>
  <si>
    <t>&gt;10495_g</t>
  </si>
  <si>
    <t>MPDIKNIEAAIALSKDESKVLGLTIGTQNVTPGQHIPKGEAQALPELSFNGATGTYIIIAIDLDAPFPSTPFMGPILHWLQPGLKPQKAADGTTNLIAGDAPFIADYAGPGPPSLSSPHRYVFMLYEQPEGFDPAKFAPPGGAKVGIRPRMRYDLKAFEEKANLGPVVASNYFSSN</t>
  </si>
  <si>
    <t>&gt;5869_g</t>
  </si>
  <si>
    <t>MATELTVQSERAFQKQPHIFLNSKVKAKSSRVGKGGRRWYKDVGLGFRTPKTAIEGTYIDKKCPFTGLVSIRGRILTGTVVSTKMHRTLIIRREYLHFVPKYARYEKRHKNLAAHVSPAFRVVDGDQVTVGQCRPLSKTVRFNVLRVLPRTGKAVKSFNKF</t>
  </si>
  <si>
    <t>&gt;2466_g</t>
  </si>
  <si>
    <t>MDVLTFVTFVVVVTTSYWVSIFIIIYHKHAYAEARARVEQNPEAEIDGHPQDQEQVSQSTDNAANARSPATIKEENSVEAQRASNIGKEPFQHALCMDCFYKELAKVKRNAEAKLD</t>
  </si>
  <si>
    <t>&gt;769_g</t>
  </si>
  <si>
    <t>MATYRPMNVIPKIANMTRGPDAQSQELIVTSTSTWYSTLKHNKPPKIDGHSSIATTTLITPRLLNLISRLSKYAPGSTISTAAQDALVTALRVEWQLATTRTLHLLETKYLVCYDCQNEGNAYEMDDMTKGLLESFRRIGEGFEADLLAGKRVKWEEILQRMSDMLVATEDAFWKGHYRRYVVLPEKVGEEVERKRVMTVD</t>
  </si>
  <si>
    <t>&gt;3456_g</t>
  </si>
  <si>
    <t>MAMVLQVSTFVQQYLYSRAPSKQPKERDAIKLGILSTAMINSAAIIHPVETHTGAKITAVGSRDLSTAQKFAKKYSIEKSYGSYEELLADKEIDAVYISLPNGLHAEWAIKSMVAGKHVLIEKPVSANVEEARLIFECAKKHNKIAMEAFHWQFHPAAHVVQALISSGKYGEVLSTYARMTTPTGTIPSSDIRWQFDLAGGSLMDMTYVVSATRYFLDAGVPNEITTAKVRPMKKDKRVDESMEATLNFASHGKTITTEVFTDMNLGNIGHIIPRLADAPSIKIELEKATIYYYNFMMSHLYH</t>
  </si>
  <si>
    <t>&gt;9416_g</t>
  </si>
  <si>
    <t>MSSAPQPVLGSEAEPTSPIMDDYTPNFYVGHHESKRPLPVTDDVLRQAQDVGYDMITSPITSPYFHSRVLALISTYLSDLSLFETPNQAASKAPPPAPIIPPLDPFDTPLTPGDTVSQLIAYSSPWIDLCSPDPLIANISRQVLNIEIAYASFCGVGNIIIPGPRSYTSGSTTNDGLIQYARAIQEALTIGSYCQMAIHIPMYGNEEAKDMAGDLRPFARALGSADASTNKEVDLFETWDAWNLIRTVCKYNSRLSVALGLPRQLPVESLQSRWFAEPLRLLSMTPSTFHKNKGGYPVLSKSHQSLITRYMRLKQAPWILLCDVGPIPALDDPIQPTPTADGHPSPSLVESASETPSPTPAEAAVLLPKESHKQKRRVKDLAAHLVYIRYLQNNQPPRTAIEKFGSGYQDYLQAPLQPLTDNLESVTYEVFEKDPVKYDWYERAIAQALTDWHVKGKPTSSASGAVVIAVAGSGRGPLVTRALRASRNTGVSVEVWAVEKNPNAYVLLQRHNEEDWERAVHVVKSDMRSWKGPLLSTSGPIGQAITTTQQAPASPYGKVDILVSELLGSFADNELSPECLDGVQHVLAPQYGISIPSSYTAHLTPILAPKLHSDISHRAQTDSTATETPYVVMLHAIDYLATAVPDHPRVQEAWEFVHPLPTSTLAVAEARRGGGVSGGGGGSMSGGDGANEHNIRSARLKFVCKDRGVVNGIAGYFEAVLYDGGEAGKVELSTRPDTIDAKSKDMISWFPIFFPLKDPLYFPDDSELEISMWRQTDDRKVWYEWLVEVFVMVGPEKRMRLGMSEMGSSRKVGCLM</t>
  </si>
  <si>
    <t>&gt;3991_g</t>
  </si>
  <si>
    <t>MSAPANSDVTLLTEHLTYRPAALIDDIVNSVNILSFKATNAVEKGLLGANPSDLGFKIPPQTTPEAQEQAVQISEQVKHEIENGVHQLETLLEAKIDKNFDRLEIYALRNILSVPAEVRDWVRLAHYEGLSFGDTAGGAEEPNTESVTLLRKKVRETQKLHTLLLQERARNEATIRGLKTLMGAQGATKKEGDKEEEGIYPVFKFLGDKGGLKGDVNHPVTTTTEFALSQVEALKSLLVDVEPRLKELAEGGDGEKGKMVGIEEKSFRRERLEFIEKETRKHLENVRGLELGEMGEIRDGEWQGDGRKLGKGEVEDLEKVIGMVDDGDGDGEPMDQS</t>
  </si>
  <si>
    <t>&gt;5436_g</t>
  </si>
  <si>
    <t>MSRPEDTLPPDLHYNDTEARKYTTSSRIQNIQASMTNRALELLDLQSPSLVLDIGCGSGLSGEILTSLPAEEGGPHIWVGMDISASMLDVALQRDVEGDLMLADIGQGVPFRAGSFDAAISISAIQWLCNAESSEVSSTGRLSRFFNGLYMSLKRGGRAVCQFYPKNDQQRTMISAAAIKAGFGAGILEDDPGTKNTKLYLVLTVGGSTAEGNGGDITGVVKGMEGVDVLDARRKHREKGREIKKGSKAWIISKKEQMERKGKVVKSSSKYTGRKRKITF</t>
  </si>
  <si>
    <t>&gt;2990_g</t>
  </si>
  <si>
    <t>MTSAAKRRLAALSEQLVAPVPDQGNFESIPVLKKIAPDSTGPRVKGKVVIVTGESNPFDRKVLHLLTALPGTNSALGIGRASAHQFAQNGARAVYLCDFNDSNLEIHKRELASLYPDVEVHVRKFDASDEKAVKAVVDDAVGGYRRLDIFFANAGVVGQNKMFTDITAEEFIQTLKTNVVSVHLAAKYAAPAMMLTSAEKKYPSGSIIGTASVAGLRSNAGSSDYSASKAAVVSLAQTLSYQLAGTGIRVNAICPGVIETGMTAPMYEAARSRGTQSKIGQLNPLRRGAHADEVARVALFLGSEESSYVNGQAWAVDGGLSAGHPFVPGRLG</t>
  </si>
  <si>
    <t>&gt;7243_g</t>
  </si>
  <si>
    <t>MAAGQPSSNPLQTPTSLNPRFYHTKKSRRYGSGETEPVIKQENTEHYPNPSSRDWKRRPMEGFSMYPSGQPGQQQQQQQQQQQADASPWDLNALSSGESQPQAIGDKLALREHVIDHEYIIVTPMESRSSYLGVREHGVQRGATDTNARPNPNSDGFATQTAPPQLSGNQSLPLRQHHYQQPQNFTAHHPHPPYYESPRHNQDQNHRSVATAAASPFYASTSSYYSSPDNMSLSYEPRNFPDYPQSTMMEPHQEQDFKEDLNNQHRYPSPPPPGMNENPYNQQNIDSVGLDLGDMPELPHKEEDDAPSPGRTKPIPKPNRQETKGDDGKYICTWTNCEEPVRVFSRKCEWSKHMDKHDRPYKCPAEGCEKLPGFTYSGGLLRHQREVHNLHGGPRKQLNCPHPNCKRFSGKGFSRQENLNEHLRRVHTDGTDIVNGEETEEDNPDMPGTKRKRGPSSNDGGDLRREVARLRQENEELKRQSEIQRIQMNDMRQNLHNLQQIVGARMQGMQGAVQNAPQASMLG</t>
  </si>
  <si>
    <t>&gt;2575_g</t>
  </si>
  <si>
    <t>MCVKEFYGFPCGHCSIPVLRQCPLTLSNPIFPPCQFPAERPIYLYAWCPPCGRIAWNDDVLRDEEEHRGRHKRDECSCDVIFDDEDRERHLRARPSKGKGKAKDSAKSDVPTAAFANAGSSDGPPTGPLNTSQSNAGPPPNVISPAYGMTQNTQSPYFAEPAGTNPRAGWNPAAQAAAHEYVGYPGATNFNANIPSSAQGQGYPVGGYGPSDSMCPAQPMIGQPGAGMKWYSQSQVVNLPTSFPIPSGPMPYIPQMQPMAPMQTPYPPPSGPVPYMPQIFPVAPVQTPFPRQFDNYGPTSWQRPASEPNTKSEFPTPESTSAEPDTKEVVELAEGLVRGPMVVSSDMAHDSTMAVDSGMGR</t>
  </si>
  <si>
    <t>&gt;6631_g</t>
  </si>
  <si>
    <t>MHESLHFQILSEKTLPQPANPNLITYCPSMDLVAIATTDQQVLIYRLNGQRVYGATQKGGTLRVESIRWKPNGQLLAIAWSDGSVRLISAETSKVVHQFATEVQPGQVSGVTCMRWATNLMNKTSSSMSFGKTFNSWEDLTEDDTLFPLDRAPLDLPRDLALIDIETALPKLSTLPSAGGSEDVFSSKSSLDTLFRPFDPKDNEAVDVMVVGTREGSIHLSIYDSFVIGSFLSPVKIQSSPSYLILHASNQQYSTHSLLVKSEDSDRMYFATMDLPFISTSSKYLSLLASRSTALQDLLRYINQAQISMTSEWKSTQDLPSKFLRNINETLQNKGNRNIVQALYHSVASGHTFPEVKEWLVDELSERGHKRWDKAVTAGLENLRRLVHENFLPALQRCSLILSRFSGIAKFQGSNDTVGFSSEQINFLEEIVACLHLLSSKILARVVDELDLFAAFSAWLRYEIDRLASDSPPSPSDEAIEKEALIDHSKVLLYIQTAMTTSPLAAYLGELPVDDDKQPDYSRLRMPSFDVLHEQLKTQEQGLPHMPSLLRVEPLCSFLSCQANAIFAQIAEAERSNVSFGKPEDIGTPELDSPRDMRMCGEDKSTCRTHIAFVPKNSPNSVQIVQLRLLIMQSRSTLHGSSVAIIQLGDGRIQDIKFWDDDILLILWESNGKLALLSLPYGEKKQNAATSNDFNIVYTPTMPKARLSNPIIIHKETIDRLPKFEFPQDNTFVPTKIEVRERSHPKEREESRRIVLLAKDRLHYKVFSIKNEVYARVLDEDVDME</t>
  </si>
  <si>
    <t>&gt;6766_g</t>
  </si>
  <si>
    <t>MGIQKKHGKGRLDKWYKLAKEKGYRARAAFKLIQLNKKYGFLEKSKVLLDLCAAPGSWCQVAAETMPVDSLIVGVDLSPIKAIPRTITFQSDITTDKCRATIRGHLKTWKADTVLHDGAPNVGTAWVQDSFNQAELALQAMKLATEFLVEGGTFVTKVFRSKDYNSLLWVFNQLFAKVEATKPPASRNVSAEIFVVCRGFKAPKRIDPKFLDARFVFAELSDPTPNNEAKVFNPEIKKRKRDGYEEGNYTQFKEVPASEFIQTTDPIAILGSLNRLSFKQPPNGDVALAALDKLPETTKEIRDCCNDLRVLGRKEFRNLLRWRLKVREKFGFATKKSAKDAAEKEVVEVEPMDEELKIQEELQVLSEKESARRKRERRRENEKKQKEIIRMQLHMTAPTEIGLEQSGPNGEGAMFGLKTIDKSGAADKIAKGKMAILTEADARRDLDSGFGSGETDEESDEEEDQLDRDLDAMYESYQERKSDTDAKFRAKKARKEHEDGEWEGFSAEENESDDDKLEEDSSDESEDGEGTSKKSLLTDLERDEKKDGGLSRRATQFFDQDIFKDIGGIPEDELEEEDTIGEEDKEIAADLKKLDAIMGETLDDDSDNDIPVEAEPESESDDNDGFEIVKRTDAEKQWEDIEPKKDGRPDIDIITAEAMTLAQQIASGEKTTRDLIDEGFNKYAFKDRDGLPEWFLDDEHRHDKPHRPITAAGAAAIKEKLRALNARPIKKVREAKDRKKFKAAQRLEKLRKKSAMLLDEEGTTEKDKAQNIMKLMSKAAKQKPRKQVSVVVARGGNKGIAGRPRGVKGRYKIVDARMKKDVRGLKRAAKKRK</t>
  </si>
  <si>
    <t>&gt;6458_g</t>
  </si>
  <si>
    <t>MLIFKDLISGDELMSDSYDMNLIDGVVYEVNCSMITLGALEINTGANASAEEAEEGIEDGAVRVNNVVNSFRLQQTTFDKKTYFAHLKAYMKMVKEKLMQKGATEAQIAEFEKGASTFAKKIVKGFKEYDFYVGESMDLDEMVVLMNYREDGVTPYVTIWKHGLTEMKV</t>
  </si>
  <si>
    <t>&gt;8539_g</t>
  </si>
  <si>
    <t>MTTEIQSSRSSDTNERDYKKDGYSPRDVTEVVFDVDRFRFEYRPHSQLVKGREVGVDLAIIPLPRLSRQTRIRISFRRSPGKNYAAPLNMDLKFELPTKVWIGRNLGTGFRELYVLRGAR</t>
  </si>
  <si>
    <t>&gt;3723_g</t>
  </si>
  <si>
    <t>MGDLPPTSQSTGNFSSGTQAPVTEALQQPVTRPYEQNDASRDLQDSDSNLYMQQSSSQGSHQLGLQGRMDSFNMANIGSALPEMQYQNYGQIPLRYPQASTLMYQPQNMAQFGNSNTINQNLRTGHYNMPFAHQYQGFYTPDNAQLPQGNPSSINTSSQFYQGHNFIAQHPQQQMGTPYFVPGQYGPQTTVYVGNSSPVQYGFQGGLVADTRNTIQPRETDFSGGMSARIPGQPSSIASGSAQSSVVRGPPRKPRQSGHAIWIGNLPPQTELMNLVNHVCKEAPGLESLFLISKSNCAFANYKDEASCATAQTKIHNSRFQTVRLVSRLRRSSVGTPNGTVNIPTGPAALSPPAPSTPGIASSSSPDSTGKSQGVSVTEQEIGSHEKRKSTKDKFFIVKSLTVEDLELSVRNGIWATQSHNEEALNKAYQAADNVYLIFSANKSGEYFGYAKMTSEINDDPENAIEFAPSAHTVEDPELPKAIPTPETEFAPKGRIIDDSARGTIFWEVEHEEIDGIDEEDEEGSNRSDQDLDPATPSKAWGKPFRIEWISTNRLPFYRTRGLRNPWNSNREVKIARDGTELETSVGRRLTELFHRTPGPIAPNMQSPPVGLMGGYPAMRPY</t>
  </si>
  <si>
    <t>&gt;93_g</t>
  </si>
  <si>
    <t>MELRRVADALLRSQSSPLSILLVPSTTARWAPTRQLGYSYKVSSSAHTRRSISTTSSRHAGRPIATTTAPAPPKPDSTEELSSYSPQSATPSKGRSIDELSQSLNWTSRDSPRAEAAKRNPQFPLSPSRERLFNAGPTGKEMLAALLQKKQQFQGKSHGSSSSFTDAMLAPTNMSFANQSNDVNRMMSIGKQISVKDERPKMKLNPSTGRSVAIHAQVDLGRGVRLLEMSCSRNKVRADSNGQRFHERGGTKRKRLRMMRWRKRFLEGFKATVGRVKQLRNQGW</t>
  </si>
  <si>
    <t>&gt;4674_g</t>
  </si>
  <si>
    <t>MLVPTATAAALPQAVTKVFTTPLFALSLLSLFCAFLLITVLIILAVIYIEYRHLECRRWWVHRIRMVVHPYGGCCCGSCMNGAEEKGQGTTRWDWNFGVEKGGVVNPFDDQKEQKDSGEWLLREEGEFGSATL</t>
  </si>
  <si>
    <t>&gt;1624_g</t>
  </si>
  <si>
    <t>MESKLDQYVWVLGGIGTIWLAFYLQKFLHFIFIYTRPSSLPKYHHSCNSALPWAIVTGATDGIGKEFAHELALAEFNVVLHGRNLAKLQRVRHDLESEFSHLQFRIIQLDASFGPPESNVKMQEAVDSLRDLHITILINNVGTAMKSNGVDLEEVILSTTEQLDELINVNARFMTQFTCKILPLLLSHKGPALIMTLGSMAAHGMPNTIVYGAGKAFDLAFSRGLRRELSVKWKEVEVLAIQVAEVTATEHDRTPATIWRPTAKQFARGSLGMIGCGEEEVAGYWSHGILVWFMDIIPTWVKDWSVRVAMVKELEKNKRREEQSKKE</t>
  </si>
  <si>
    <t>&gt;8475_g</t>
  </si>
  <si>
    <t>MGSLLNFNNERFTEILLDPGGSNRRNQYGTMDDSIGVTSQNDTLSRQIIVGTENVDVKTKEIKENLEKYEQLFGADEDAFDQPTTTRKELWSYYLYYNGDNGVGPGSYSQALFQYALTGAGWDPAITPIQQGNCGNGGCVVRWGSGTKSVSSVVLIANGICFAVMTVLFVALGSAADYGSFGRWLLLVLTVICWVFQYLMMIVRKSDQWPMAMVFFIIAYIAYGATLVFYAAVFPRLARYMPHVRKSRDEDLKDGKIDQVEYDRVESLERNHVSSISTAHSNIGYLLTLVINLSVLLPLQGNPFANNLALCLTNSYWVVLGIWWFVFQQPRPGPKIPRGSNYLTIGWKQVYLALKEIRHLPQTFTYLIAFFLLADGLNTTGTLVGIIQNNIVSFSFLEITYLGIAQAVTSTASTFGFWYIQKYFNLKTKHMFMVTNFFSVFIPFYGMLGLWTHTVGYHHMRDFWIYNILFGLFQAPYYAYAQTMMSEVTPRGYENMFFGLFGITNRASSIIGPNVVQAIINKTNNNWLGFPFLFALCTAASIVIWFVDVEKGRDNCRKYVEERKLVRVAKESGLTADEVIQGVATGALQGEPSGSAEVVAIEVDGKAKDHDY</t>
  </si>
  <si>
    <t>&gt;2183_g</t>
  </si>
  <si>
    <t>MLRPATPLTVLLFAAFALLLISVLSTPIIKLIPLASFGGYDFGVFGFCKGDACSDIEIGYDTASLFTDTQSSTFDLPTATRATLSTILIIHPIAAFFTLVMLVLAGAAHLHSPSHSPRYLLGIFILSILTLVLSLLSFLIDVLLFVPHMAWGSYLVLAATILIAASGIVSCAMRRTLVSRKARKRRIAENAEMNGENFYNRQGPDPIPATLGSSTLVNGAPGADKLPTFATFETGKQEPDRTSDERIPLTTRTPSQTSPASAPGVPANNYGTPPPRPPRMGGSPQRDQYGNPMPQPPPGAAPYGMRSRDPSADPSLARQDSDYSLNSKGRGGMPPNYRGRGGFPSRGGGQYGDPRGGYGRGGYGPGPGPGYGPPRGGYNGPPRGGYGGPGPYRGGMGPPMMAGAMMRGGRGGAPPGYGAPQMGRGGFDNRGSPSPSGRRPSPAQLPGPGYSNENYRGPPPVGEYAAFRPEYNDNRSSLPRAESPPPLPGEGPEENSAPVGQAVEMDATTGSPSVAPKGFGGFGNLRDSDNDVAGMVGLQQQKLQRQTVDSVTSRYSTDQPYVPPRQAWGEVGRSSPLNPASQPVELGHRSPPPHSRGPSAADNYYEDIDPQFAEPPPLSDPVPLALAPGYAVRHNSNPNLRPIRTARGLDGNDSYEDLQSGARSPAESERSNFTSVSQRGINPRWNGGPGYAPMPNRRPAPRPDEILLNSNPDFELPVGRGGRGMRGGGRG</t>
  </si>
  <si>
    <t>&gt;4975_g</t>
  </si>
  <si>
    <t>MSAVTLKKEDISLLLAVLSQNNGKISINFKDLINDDEFKTNVGEMNEAAARMRWTRFQKKIDGASDELALKPEDQALLISALKQAGGLSINYKFLVEAIAASCGEMKVAAARMRWTRLSKKLGMKGVSKVKAAKVKAAKGGEGDGEKVSGKGAGKGRKKLKAEVESGGNSEDTKKSDGTGKGKAGGRGRKNVVKAKVEGVESVEGVEDVEDDIAEHTEVVTNAYDEDGEVEMEVESIDE</t>
  </si>
  <si>
    <t>&gt;1289_g</t>
  </si>
  <si>
    <t>MEKIITVIGSLNVDFVSTVKRIPGPGETLTGSDFMTAFGGKGANQAVACARLSRTNPTLVVTDASSPPTSPAVTVKMIGAVGDDSFGHGIIKSMKEDGVDVDGIKVVKDQTTGIATIIVEEETGENRIILVPGANHYLDPSHFLEASQLGEPLPDLIILQLEIPLQTVLQILKTAKAAHIPVLLNPAPAVPLPTEVYEGLSHLIVNETEAEMLSSLTSSLADDKSSDKWDVITKEFVARGVENVVVTLGAKGAFWTTKGIVDASTPIVDQSQKLSDFVPAEKVKKVVDTTAAGDTWVGAYAVSAVRGHLDAKGIHEVVKYACKASAKTVERKGAQKSIPWENEVV</t>
  </si>
  <si>
    <t>&gt;4366_g</t>
  </si>
  <si>
    <t>METAVDPVIKAWYTGGSHDMSMHMPNSTNSYYPPSFCDCQPYAQEYRDTAFGVEEEHLDVFDVDSTDSEDDEIDDSKKFSQDTRKFMRWFKEISDRDSKDTGSTQ</t>
  </si>
  <si>
    <t>&gt;4106_g</t>
  </si>
  <si>
    <t>MPFADAFADHLGDSIINVKAGAGSNSAQYKVHKNLLMSQSKYFKEYFKTHMEVIFPEEPATVRLLVCFLYQGFIPSIHNEISLKQAPRTGFSFCSPNGGTVVPFRPFVEKDPGSTEDQYNVFQHICFQWSYEHYSLDELRLMDYKEGRRFMDISSTLSSTPRGLFTRADLQAIKYRPHSTPTPPPPPGFLTAAKDLFDSNATPTPPPFSLRPGLPPNPYPVSHNPFSSSATPRFDSQPKLLQIHTPAPQNLFGGGPASSSVFTPANAFRSLPSTSPTPSSTSTHSPQHNPFGKPSSPSPSCIPFGRDPKQTPKRPPSVISNATSSNATTNNQRGPTPQAMPPPRSNVAQTVDPILTLLNLCLLAERISWPTLFNAAIRSYISSATNLVPAPILKHVELIYSKSKVGSPLRKLAMDGLSTLGPNQRQEMMALATRNAAFLADVLGKATGDGGSADPPTSLQQNLESGRYDFV</t>
  </si>
  <si>
    <t>&gt;10616_g</t>
  </si>
  <si>
    <t>MGSKIEELLDICRRRKEITQRLKERLLEKDREIAKLNDARILERRSMGTSQSRTIIKALGQSG</t>
  </si>
  <si>
    <t>&gt;1978_g</t>
  </si>
  <si>
    <t>MAPSAVTPSQMAQQTAGLNAAAVAKKIAQTVNAASTLNPLDASKLKFTKTSTPMTVPEAGDPIIATCSQCTDHMVTAVWKATTGWEAPELRPYGNLSLAPTASVLHYATECFEGMKMYRGFDGKLRLFRPSANCQRMLVSATRISLPAFDPKELEKLIKAIVAVDGSKWLPKSKSGQYLYLRPSMIGSAPALGVQTPKEATLFVISTFMPPLDSPKGLRLLASENGVRAWPGGFGYAKVGANYGPSLLANGDARDRGYNQVLWLLNEQVTEAGASNFFVVWRSKEGKVQLVTAPLGDKVILDGVTRRSILQLARERLADSSSTLEPVEVVERQYTMDDIVDAVREGRMIEAFAAGTAYFVCPVSEIGYKNEDLKIPMARGSTGDYAAILKKWLVDIMYGNVDHEWGVVVDEKDI</t>
  </si>
  <si>
    <t>&gt;7544_g</t>
  </si>
  <si>
    <t>MATLNAKDEGSRNVDQLSQEEKGPEPGSSSSSSHNPTGEVDLDVLNGLQSFMLVFAVSLAGFVYTLDISIIVTAVPVITTHFHTIQDIGWYGSAYLITLCACTPVIGKIYQFYHAKITFFVFIVIFEIGSLVCGVAPSSTALILGRAVAGIGGSGLFTGGLTIVALSMPKEKRGQTIALVYIFAMVGNVVSPIIGGLLTEKASWRWCFYINLPLGAITLIIIALIRIPERREPSDTNPTLYESINRLDIVGFLFFAPACVMILLALQWGGSTYAWSSSQIIGLFVGFVACLAAFLVWEKRRGDTAMVPLAILAKKVVYSSCIVSITQYGSLQVFSYYLPVWFQTILGVNPILSGAYFMATAGPFIASNIITGVIGKTGSPAIFTMVGNALATIGGGLMSTFTPSTHTGVWIGYQVLAGAGRGMTLQRPVNAVQHILDPSQMSVGTSMVLFCQFFGGALALALAETDFSASLRSSLKTYAPGVNATLIFDVGASGVRDAVSSKELPGVLRAYNHSIMNTFYLGVGLSAFAVLAAWNMGVRSNKSEPAELAEEAEVAEHV</t>
  </si>
  <si>
    <t>&gt;6041_g</t>
  </si>
  <si>
    <t>MLSTARSRAVWQLSRRIQVTARRAYATAGNENKQRSVPDTPKDVPNVSKTNKLPVKTPQTGGTLQENEQDAEKLRVMQSPNRAGVWARSQNPRAKAMSGPRFEQTIMDLQPAPQAAIELIHQQPVRWTHDRIVQCDGGGGPLGHPRIFINTDKPQICMCEYCGLPYANEHHRRHLESLPAEALAYPLAPKGSEAEIPESQRITDEALGQR</t>
  </si>
  <si>
    <t>&gt;4610_g</t>
  </si>
  <si>
    <t>MFLPRLSFEGRKLINGGYSGSFVRGQLKHYGVEFDEKEISGNGTHLMKKVLQAGKCDKVPDNIAELRKQMRAEWLNRLTPEHVSSQPEWAMDKYFLSSGKPDRAKTTAVVGIPFDQSSSYRSGQMREAASKVPGLHQETGMGPKTQTIFMGWNLAAVKKAAKGHAAREAKEFRDAQDEIENEHAKMHTSYLNTIKRKGGSKNTKTYSPVGSYIVKCEEIEGQWPDQADDLSLDIRQTKEPGVFEASFEFGILEGIMIISAEKNMLERYYSQLDREAESDSDENEDEDKDESEVESNKKPTTGSKRKSQASHGRGRPPKKPDAGAAKPRTYLLKLKCRETSEGEIYSTAESGTLKFKDEKLASLIGKAHLPIVGRGISFTARKTSDTPGSSGDSWADFSENAYEHNRCRRWG</t>
  </si>
  <si>
    <t>&gt;457_g</t>
  </si>
  <si>
    <t>MDARPQRPRAVRVPDENAAPIAQGKQTLHQRHKSTGALSNMLGGVPGLKAAAKRTAFGDVSNTTRNIATAHDDSAVNGKQVHKDIANNQGLLRPAQRLLNTNAKGPINITSASINTAGPLTSNTTKATFAEVKQTQGLAIKHAPSKRATTVFKDTDAAELKVDSAQGKTQAYGGLTQAPKHELASATVAPVHQAFEYHQLKNYIPVKHDSSLRRVNNAEVPRREVISVPDTTNMTNDEAFELYMQSLEVEKAKLLAAKARALQVQPKELIPAPAAVKIDSMGIARQERELPAPPLLNEPEEYWEEEEEEEVYDEAGYTTAHSYRSRGDNTTGGVTTVLFPKVNHKVEQELAAAKQAVESARTEEEVEDDSWDTSMVAEYGDEIFAYMRELEVKMLPNAHYMDNQTEIQWSMRSVLMDWLIQVHHRFSLLPETLFLCVNYIDRFLSCKIVSLGKLQLVGATAIFVAAKYEEINCPSVNEIVYMVDGGYTVDEILKAERFMLSMLQFELGWPGPMSFLRRISKADDYDLETRTLAKYFLEVTIMDERFVGSPPSYIAAGAHCFARLMLKKGDWSAAHIYYSGYTWTQLRPLVSMIMECCENPAKHHAAVLEKYSDRRYKRASMYVQAEMGRGFALPRQQPTQLSLPSLEDVAAHMPFETSNILSRPVQTKA</t>
  </si>
  <si>
    <t>&gt;1744_g</t>
  </si>
  <si>
    <t>MASFLEGSYSLVHQDNAADVPTMSDLRTQLEKGTDESKVETMKRILTVMLNGDPMPQLLMHIIRFVMPSKHKALKKLLYFYYEICPKLDASGKLKQEMILVCNGIRNDLQHPNEYIRGNTLRFLCKLRESELIEPLLSSARGCLEHRHAYVRKNAVFAIASIYQHSESLIPDAPELIATFLETETDHTCKRNAFAALVSISHDKALTFLSSVFDGIPNADELLQLVELEFIRKDAIQNSQNKGRYLRLIFDLLEAGAPTVVYEAASSLTALTNNPVAVKAAAQKFIELSIKEADNNVKLIVLDRVDALRKKNEGVLDDLTMEILRVLSSPDIDVRRKALEIALEMVSSKNVEEVVLLLKKELSKTVDQEYEKNNEYRQLLIHSIHQCAIKFSEVAASVVDLLMDFIADFNNTSAVDVISFVKEVVEKFPKLRHSIVERLVSTLSEVRAGKVYRGALWIVGEYSLEAKDIRDAWKRIRASLGEIPILASEQRLLDEVADGQEPAKEVEQVNGHSKPAPTGSRRILADGTYATESALTSQSGVAAKLEAVKAAQKPPLRQLILDGDYYLAAVLSSTLTKLVMRHSEISPDKARTNALRAEAMLIMISIIRVGQSQFVKAPIDEDSVDRIMSCVRSLAEFAQNKELETVFLDDTRKAFRAMVQVEEKKRAAKEAVEKAKTAVQVDDVVNIRQLAKKNAGDGTDEIELDLEKATGGDATVEDLSSKLSRVVQLTGFSDPVYVEAYVKVHQFDIVLDVLLVNQTTETLQNLSVEFATLGDLKVVERPTTQNLAPHDFHNVQSTIKVSSTDTGVIFGNVVYDGASSTENNVVILNDVHVDIMDYIQPAVCTETQFRTMWTEFEWENKVNINSKAKSLRDFLTQLMACTNMNCLTPEASMKGDCQFLSANLYARSVFGEDALANLSIEKEGEDGPVTGFVRIRSRSQGLALSLGSLKGLNKVGEAA</t>
  </si>
  <si>
    <t>&gt;6945_g</t>
  </si>
  <si>
    <t>MAPDLEKEREVENQQDSDSSGNRDMPFNSVQEPRPEEHVLDPRPLSDSTAVAESAPPPDEHVYITGWKLFSVISTVTLACFTMLLDQTIIATAIPKITTDFHSLKDIGWYGASYLLASSTLQPLTGKFYTYFGAKLIFIIFLCIFEIGSLIAGVATSSNMLIVGRAISGLGGSGIMNGALTMISTCVPIHKRATYMGIMMATAQLGVVSGPLIGGALTEYATWRWCFYINLPIGGLVAGVLAIFIKLPDSQNKIRTATNFTLRSTVRIFDLIGFVIFAPTAIMFLLALQWGGSTYPWDSAKVIGLLCGSAGGLVVFVIWEYRQGDDAMFPSSVVKRLVVLASFSTYFFFSACIMLVSYYLSMYFQAVKGKSPMMSGVYVLPQIISQMIGAVTSGILVTRLGYYLPWSVLSGILLTVSTGLFSTFDSSTPIGQWIGFQVIAGIGRGCGLQMPLIAVQNYLPEAQIPLGTTLLVFSQQFGGAIWLSLGETTFSSGLTAALKKFAPGMSAKVILGLGATGFRAAVPANMVEGVVKSYTIGVRDVFYLGTACGAVVFALSWGLGWKSVKKVKKVEDVEGGAAGEKRDIDTGEGEKTNTQEAHLGDNNIVSPGDKE</t>
  </si>
  <si>
    <t>&gt;10647_g</t>
  </si>
  <si>
    <t>MRSSQLLGLIFGLSSVSNALSRHSKPRGSSSHKAVKLVSKSSSLSDFLISNISAQTTTENASLSFLFTDPNSNTSTTCTQSWSESNSTNATSTAPFSYVACDLTNSTDEIFAWHFTNYTEHYSPPYDVIEYFATASVNLTCVQNSTVESKCTLPAVQSPLHAAINGMSD</t>
  </si>
  <si>
    <t>&gt;2690_g</t>
  </si>
  <si>
    <t>MGLSRRMKKQGIPEPLDEAHFTNLKRKAGMSVAESRAESLLYKSDKRRRTSKGDGDAKKGAEGGKKKKFVAETKTTKKVFTNSLPLPSQKPASKKSKKPEAVPLPPSDEEMGDDDDDDDDDDEADLMGDEFDNLSDADEEAERGPTEDFMESGSEVYDSEEDHHTRAMFSEDEDESDAEEKLTAANIAGLTRKLDEQMAEEAADAEAELQEAALQTNIAGERPHILDDSDEDDDVTKKKALLAPDLQLLRTRINDTVRVLDDFKNLAEEGRSRAEYTDQILKDICAYYGYSAYLAEKLFNLFPPKEAFAFFEANETPRPVVIRTNTLRTHRRDLAQALINRGVTLEPVGKWSKIGLQIFESAVPLGATPEYLAGHYILQAASSFLPVMALAPQEHERVLDMAAAPGGKTTHIAALMKNTGCIFANDSNKSRAKGLIGNIHRLGAKNTIVCNYNAKEFPKVIGGFDRVLLDAPCSGTGVIAKDASVKTNKTERDFLMLPHLQKQLLLAAIDSVDHNSKTGGYIVYSTCSVTVEEDEGVVQYALMKRPNVKLVETGLAFGREGFTSYMGKMFDKSMKMTRRYYPHAHNVDGFFVSKFKKMGPSPGANGADATSKRLEEELAELDVDKRPISEKEGEVEEDVFGGWDEEEDKEYVERARRAALKRKGINPKAVRPAKKEGKEEAKEEVKEGKGEKKKEGKEKKDKKEGKEAKGKKNKEIEVVEEVKEKKGEKIKEAKEKKHEKKSKSKSKSKET</t>
  </si>
  <si>
    <t>&gt;6555_g</t>
  </si>
  <si>
    <t>MVHYINIHNKSSHDQEFEVHGWNSNKNIIVKANSIFVIPAPDKTSGAIIALHDGHEGEQGEITKDGFEGNDFIDISNIVGAGANLTICQVGDVSTLIGDPLFMQDMNTAWHKASQATRNKLKDCVHLNAQGNVIRIDAIKDHPDLETLVRTFADGKTYVAVGAWGGSVGHPGDNAQSSAAHGDKDILLTYSDGDAYPHDSNPKLAHRPVAKMVVQNTQETNNGGPGIILTNKSKKEEQYFFYDNYWNGNGTAGANFDHPLKSIKLAPGAHTFVNLSESFKGRVQRGTLIPATWVEFQISASNDKAAHGDISLEQGCDGAATIASTDGTKRMNGFTNDVVSGAPGAAIFKRKDGEKVIASTVGNWMAGPNEAAVKWLEKEVGQKKAYITGGTGTDDVASRNKCLAVDFY</t>
  </si>
  <si>
    <t>&gt;7589_g</t>
  </si>
  <si>
    <t>MLQQRYYGRGARGQRPSIVNRIGNSDTPLVVDNAGAQWIIQSPLLKRNWPGLYHEIRESGNRRVNAQQLLPFYNMPMNNQHAQDTMDALLGLSTQRGRWYNNYPVQQWQRSENILWQLYKEANTAVLSGDQNALVNVLHRFSGILEGSVSSSFLVNNDGRGFGRDMRINIIEATLHFMPIVSDVARPDYTFYVLHLVNNITRGDRATLRRLLNACTAGAKLELLDMAQRILTQGPNPRLVPDGGISLADQIDSLLR</t>
  </si>
  <si>
    <t>&gt;2157_g</t>
  </si>
  <si>
    <t>MAAQYTQLPTIPENWNGDAPYDFEIDHFDLVNYSDNGFEGLTNPEVIVGDTKDIAAIFDNSMGMQNNQRPEVGAVVNNERNEQNSELSKSDIPSSNRLVEMNKLMEKVLKILDHDEERQHMQRRLVKAEEDIEHMDTVMRKMSADINVFTEQIQWVMQGVNESKAWQENCDIWGKQTQKSLKHLLKRESALFVEDMDEN</t>
  </si>
  <si>
    <t>&gt;4433_g</t>
  </si>
  <si>
    <t>MLASRFSTIARSRAREGWYRADTPIAKRVEEEHRRRGWATFTVVGLMLGSALGVGLVVGWRGQQRARAKRDYGSEEKWGVIRYANVVDMEKAIEEIRQAIGEDTISTDPEDLKVHGYSEWSTVNITPLPVAVAYPNSTDQVSKIARICYKYRVPIIPFSGGSSLEGNFSAPYGGISVDFAYMDKIVELHEGDMDIVVQPSVSWMDLNEQLAKIQCGLFFPVDPGPNAKIGGMVGTNCSGTNAVRYGAMKDWVINMTVVLADGTVIKTKRRPRKTSAGYNLNSLFVGSEGTLGLVTEITLKLAVVPQEFSVAVVTFPSIRDAAAAAAGVMRAGVQVAAMEIMDEVQMKVVNLSGSTAPRKWSEKPTLFFKFSGTKSSVKENIAMVSAIAKAHYGGEFEFAKDDKERKLLWSARKESLWSMMAMRKGDEEIWSTDVAVPFSRLADIIEISKKEMDDLGLFASILGHIGDGNFHESILYDSKVPGQREKVEECVKNMVGRALEMEGTCTVGLPFPSTTF</t>
  </si>
  <si>
    <t>&gt;39_g</t>
  </si>
  <si>
    <t>MQFSTLAISALSVGSALAASATSSAAATSTGAVTVHVVRVGSTNGSLAYFPNSLTAAVGDMVQFQFAPANHTVTQSTFDQPCQPISANNAAVAGIYSGFMPVTAASTTTPTYTIQINNTTPIWLYCSQGKHCQNGMTMVINENVKANASRSLANFQALAAKSTVNLPGTSVSGGASGTNSSSESTTEGGASASTTSSSSSSKSTSASGASANARVSQGLGMTGLFALVMAFVL</t>
  </si>
  <si>
    <t>&gt;10138_g</t>
  </si>
  <si>
    <t>MADNRDRIPSMNIHKSHTTLTRVDPLKRLFRSVFEALPHGARGHVVAFVGEFIGSIFFIFMAFAGGETASAASNRKQDEGVSTATPSHTPGQLMYISLAAGLSLLITAWTFFRISGGLFNPSVSLGMALIGAITWARCGIISLAQTLGTIVAAYMVSALFNGGLNTATGLGGAESNAQGVIIEMLLTCQLCFTIFMLAAEQHAATFLAPVGIGLSLFLCELVGVFWTGGSLNPARSLAPCIVNHSFDSNHWIYWVGPTAGACLAALIYKLVKALEYETANDEDQSYDPLPQAMRQASVIVPMTSIAEQSRNPKTAEVKAAPAPKLASPVPPPTQGGDLLPKCYAD</t>
  </si>
  <si>
    <t>&gt;6249_g</t>
  </si>
  <si>
    <t>MPPTGPELPPHLVKRKRSIDDYEPPNSPPCKVQAATASRILGPSMPPSKNPDQLDIDSDGDDNFGPALHSTKGPSLPPKRVSGPSLPPSHNPNELSINDDSSDDGYGPSLHTTQTPAHPPKPSPPPKKRVLGPAPPPAPLSEMPSHPADDDSSDDDDYGPSLPPAPGSAAEAALLTSQRLEQARLATASSEPAKPQRAEWMLVPPSDSSWADRVDPTKLKNRKFASGKGSKAPIEKSGISAIWTETPEQKRQRLADEVLGRRDAATSSRSSGNSKRTTEETQEEIETARRIRRYNEKNRSKSLYEEREQAKEREGTKEEDDDPSKRAFDREKDMGLGGHIGNAQKREMLTKAKDFGSRFQKGKYL</t>
  </si>
  <si>
    <t>&gt;4491_g</t>
  </si>
  <si>
    <t>MEGLEVSKEATKTQPLLNEEEDRVLKLYDRLEELQLEIALLKAQGVLSSENEPDQVTDENLAIAQQALLKAKATYTVRNRVIESVLIANPILGAIHAGPNATVSERDLLPFIKKRDDLSISLNELSTKILSARNELKKVDAEHIITARKNAELATSMLALAEEAKTQRKEDISDPKARGKLDQLEAETKTSRQRYRIMKETASATIIGSGVDWTRDPKLLDIVLDKDDL</t>
  </si>
  <si>
    <t>&gt;10335_g</t>
  </si>
  <si>
    <t>MAPGRGISSILRPRVAITRPQCRRFSDFVRKATDPTSKSQIYISRSRDPFLNLSIEHYLLQKTPEDSTVLFLYTNSPCIVIGRNQNPWNEVDLWAIRRSPLDVKLVRRRSGGGSVFHDEGNVNYSVICPTVAFNRDKHAEMVVRALHKVGVQNARVNTRHDIVMEKTQSESTQAFKISGSAYKLTRLRSLHHGTCLLSSPHLEAISEFLHSPAKTYIEARGVDSVSSPITNVGLDNQPFEDAVVAEFNAIYPASSPIIVNEAEKMVPEIARGLEELRSPDWIYNQTPLFIFSPLEWMVRNNIPSDRQWIFHESIKNLSFTAKHGQITDFSVDSRNNNPSNPPLSFQHILNSRLHEINFRAFFQGISGPSPTWTTALEAAGRQMNRLFGGPSAYNKISLQDEKDPHLERWNAMS</t>
  </si>
  <si>
    <t>&gt;1046_g</t>
  </si>
  <si>
    <t>MKAQYILGASSTILFALVGISSALPTPLSTASKVGDVPSFIPKLKERDNLIERDEALQNTNLARVRSPSPIVNPSVVKEREVDQAVEKRGLGSWVKGNGWHGNKGAAASPDASATSAKREEKKEDNTRPEHGRLAMREPRIKTTLRSLTAFKSY</t>
  </si>
  <si>
    <t>&gt;2042_g</t>
  </si>
  <si>
    <t>MPSKKKKKLASNPARGFATTSIASKAKLDAPEPEVEEIPAKELQETEGIRPEQLAATTAETGSAGLDHEKLTPEEFEKHLEESELQGLVEKHAQKSKRDALRQKTRLETDRRVLRGQAENLNTRKWLPVELMDEILDLVKTEGRFTPQSSESANLKQASEEDLIIRLWTLQRALVGAGFLEEKVHQALRHVLDISDKIGVGNKEMIWGMEDSLDWLSRECNRNELPDYENWQHRTGGVPKSQTDTPTDSPWASGTSTPRFESDSRHAGMPLSNRSMPPVKKIAIVDDDSDLDPDDLLSVYLECKTKLFHKQIPIGRKSASRRKQKPISSDSDNGPTDLESAKLLRKIKKIEDDVLFDQYLADQQWQVKRIQLEKEAAASRNTVKASQDTSDSPELEASNSDDEVSKEAAKIGAELLAEGGDSSDDDTALADLFASLPVNEIDPLTGKSSTVVNGKDGVKVTIRDFGKWAGVNPTRVLEEACRARDSSVRLTFLLVSDSSYSNRHSLRIVWSKTQDLPECTPPPEIEYSTTQKSQTFTMISVSSPDTKQSEAFIATVALFLLFSSSAREDKVFLRLPATWRDLWTELAASKKEKADETDRGSIRVFRDMVREKRDRELEDGVLIKGAFRNRNGNRANDNGDESTMDKSSRIPLGSEVYQQIWAEKSRTPSYQRMLQSRMQLPMWGFRQQVLEAIDRHQIVIICGETGCGKSTQVPSFILEHQLSKGQPCKIYCTEPRRISAISLARRVSEELGERKNDLGTSRSLVGFAIRLESNTSRETRLVYATTGIVMRMLENSNDLRDITHIVLDEVHERTIDSDFLLIVLKKLMVKRPDLKVVLMSATVDSDRFSKYLEGAPVLNVPGRTFPVQVKYLEDAVELTGYSLDNTYQEKFTDLDDDVEVDETAGGDKAKAEILKAIRGYSGKTRSTMALLDEYRIDFDLVAQLLVKIATDDRLEMFSKAILVFLPGIGEIRQLNDMLLGHPTFSSNWYIYPLHSTIASEDQEAAFLVPPPGARKIVLATNIAETGITIPDVTCVVDTGKHREMRFDERRQLSRLLETFISKANAKQRRGRAGRVQEGLCFHLFSKFRHDQLMADQQTPEMLRLSLQDLAIRVKICRLGGIEETLSLALDPPSAKNIRRAVDALIDVRALTPGEDLTPLGMQLAKLPLDVFLGKLILFGCIFKCLDAVITIAAILSSKSPFSAPFGSRSQADTVRLAFRRGDSDLLTVYNAYLAWKRVCITGGSEYQFCKKNFLSQQTLGNIEDLKGQLFVCLVDSGFLPLTEVERISLNRTRYSSRRRQFFDVPQRSDANSDNDVITSSVIAWSFYPKLLVRDGKGFRNCANNQSISLHPTSVNKGRHELKWLSYYHIMQAKQFYNAHETTAVEEFAISLLCGDVRCDMYAGVFILDGNRARFAVSDWKTMLVVKTLRTKLRDILTKSFKNPGKPLTAQQQKWMDVWQKIFSQEFKDR</t>
  </si>
  <si>
    <t>&gt;5685_g</t>
  </si>
  <si>
    <t>MSLNGLDDPKVKEAHDFASAEPGGWFLLKYVSRDEVELLGRGNGGIVEIRNTIAQQEESDPLFGFLRYRRRNVLIKYVPEECSRLVQARVTVHFNAVTEQFSPHDTLFPITTSKELRDNTLSAACSLHTASGSISSSTSSLRRRRLMEIAEDEEEDSRTARRQSTVPEEHSSTAKALSVSEEPTTRSVSPLAEALPDSLPVLANYQSKFSDLDTSPPPPREPSHSETRPRSPQGGDIEPRKSLSSARPELYTTRPKIKLGPRPSLDVGGRPHTSGDASCYRPVSTLPAGLKLSSKGSKKGEKDRPKSQFISDAPSMVVSPPTSQDVLSPSQDTIIRPHTSGGRPATSSGSSIRPLISSTTNNTPKAPFITPERARLMKALELRKKQKEINSTIPAATVPPESQTGPISSTATINTTSKEVPKEVQGEESSMLDGIAKVEDPGTGFEVNPTLRTDESDATRSDSYPVSPTGPSEGDRSTRASSISGSTDETVKKVNASRPDTTLDLASESAGSNPETTQISQNVLASKEQGLQLPEIVPVTDGPTEASLQSAERMATVTDTVGAAVQGDQAIIKEVKGSDIKPISQMAEGVSVPSGDTVKLPEQNSSASQPQAREWETTPPGNEIPSPKESPSKHWKVPRSKFSVQDLKTADTVPDIPTEPLSSSATMLHIASAPKSPVGSTFSSNSRISHVEENHKKGVSTSKRKKRRVGGVEPIRTDLELAGRSGATSDDNFSSDDDLMDELQSAVVQEAKPVQVSKSPSSPVFPSPKKRNTEPIKIIRSPPDEKENEVPGSALGAPQSVQAARPNSRSASASAYLNRINQSHAKPMAKKVNLGSGISQRIKALERLSSLPPGADQIASSLGSTGPPAGTSPAFFAVKKGSMRRASRSPSIADRASSLNRNTPSPGPSHESSPETMKIRERSGSIQSRVDAFKLSPVSGTQSMRSRPESISVTARIIRDPLQPYPAKSEAGKDPSDYAPLDLKESPLVIDHHRDTDEPPKATLLERRQSRERRLSNSSRTTNTATKDGRSSITIIKDLINDTRTSFSERRRSITLETSLSSPKLRSPSRPPSTHASPSRHRPMSISSRKSTSSRDLSNNASPPPRSGSISSNNSESGDKKQNRASRMIRRMSSSLSASRKTIAHVLSPTVREEAEPAIENRSFGSSNSLATPETPTSIDIGDVNVQFPDTLLWKRRSMLLDSQGYLIMSPALTVHGNVKDKAHSGSNRRFHLNEFRTPSIPDADMMEMPNSVVLDFLEGGELQIACEDRAGQKRILRTLQEAHQKWAAFEQ</t>
  </si>
  <si>
    <t>&gt;7536_g</t>
  </si>
  <si>
    <t>MGEHRKIGCDRTLPTCRNCTRRKKVCAGYGLRLSWPHEGDHRRSIRTRNARFEDLRCSEVRFVNATSWDVGLFVELRDTGTYVKHRNSWKSIIPAARPFTLSNVAMMNPSALVTNECAIARLLTSGEDREYELYKLLLRMALSDNTLPSLAIRFAISALALLHLKRLPEALIFQSKALSALSQSIQRGIGTEEGLKSIAASMLLNIYETVSGTASSMSWTVFFCGCKTMSKMIYGDEAYEGDLAMLLDWVFYHDVLYKFSIRHWTQRVEEQRQLAKEPKMISKEMYSPLRSVILSSLGCSLELLDTLSLVFDTVLDRYDPMCNSDEHQRSMMSLELRLQNLRQECRIGDIAENQLQRDRSSNIAELYRLSALIYLEKVARGAPKASLKATKWIHDAFKILETLQVCERPFPLFVIAVEACTDCQRAIVLKVIAGTMEERRLGAIGSVRRMIEAAWVQDDLNPDEELDSLLKYNTVISANRSPPAFT</t>
  </si>
  <si>
    <t>&gt;7570_g</t>
  </si>
  <si>
    <t>MAQQEAIPVIIIGGSIVGLSASLFLSAFDIKHILVERHSGTSIHPRARSVNARTMELFHSVGMEEAVREVGTELSPSSGIYSGSSLVEILEPLKRREGPFTGKFAGAEWFESGCPIAGARGTQDFIEPVLLQAAKERGADTRFSTEMISFSQNSTGVTIILRHRLTGKESTVHADYMIAADGANSPVRHQLDVPTTGKGNLGNLLNILFHCDLKSLVQGREFSLALISHPEVRGVFISINNSDRWVFHLSYDPSKGEMAEDFPPECCTELLKLALGMPDAKIEIKSILPWEATERVVEKMQHGRVFLAGDAAHTMTPYRGQGANSGIADVHNLAWKLSLVFKLQAPPYLLQTYDEERLPVGKRAAEESRIAAGDDGLVNIETYKAPLNLLRIFPFVFGYGYTYTSKTIIPESPSSRWWWWWSIPWTLSSLLLDLNGRPGTRAPHTYVQYNEKSTSTLDLFGRSFVLISGSEGKGWCDAAGEAAKEIGVEVKAYRAGPTGDLSDPKRSWEKVAGISSKGAVLVRPDGFVCWRIRDQTGELKEEIKAVLKQALCCLE</t>
  </si>
  <si>
    <t>&gt;19343_g</t>
  </si>
  <si>
    <t>MIQEL</t>
  </si>
  <si>
    <t>&gt;374_g</t>
  </si>
  <si>
    <t>MSSAGGTASAPRKNGVIPFAVAGSKENTTSTPQKNGVIPFAVAGSKVDTASKSTSLESSTTPPSVPTTATSPALSAAIPYAQLEFWPSTRSTKSSAAKSSATTSGSLKFVVAVSEPSVISTVPVDPPVQQKEHNGSIKFGLSGFQGIPNLSNDNTTVAQKDRFLLGDHLFSRQPAAMTDQPLLPAQHEQFSQQRQAGYCELAQQLPLQTLKYGQGMNTKIIKNTPQSNGWLSRLPTFGELHPHSLNAQDSRRNSYMSLPWSDFAYSNHHLVDPTYTTHFTFPPHPPANEKIPGDLFYGLFHKPGDLYKYPTLPHQEPSQYIMTVCAAGNWIKWEPKNTTNLEVIAAWSGYCPLDSYVRHAFFLTLKEKEIFFNPGVIPPWSSDFIPGCITRYIHSPPQNPPPCAPLQVESSSMPWPAVMEPTMTNLESLRSSTFASVSEALTPPRFLPKDAFIEASTVPNFIPGLGRKTLVPFGSYLPIPQVHVIPLTNPTWTLNCVPVQEAPTSILSSSPSSLSSHGSSTCSSVFSSMTNSSSSSSSSSSVGSTPSKVPKDPTPVSLPKIIPQTPPATTAPPPVKSFTLKGLATSSSSEASPVVPTTPPAALSRDPVLPSAPPRSSKFAFALNSMIGSVTIRGTSTFGSSAGSVFGAALAGCSAAQS</t>
  </si>
  <si>
    <t>&gt;4788_g</t>
  </si>
  <si>
    <t>MTRKHRLDRSSSDTESSMRNVPRCHVSTDRYIPRYRSRSPLSPSRSRAKRAAPEHHKPANPTATSGVRESWAQRVLAGGGLKKEPPDGRLSPVVYTPTKTANASSPAMSKTPNKSHHIPRARDDDELAHLNLFFASSSGHPCFNTIFKQPHARDAFVGNKLHPGTKVLERYFPRLRFRTTGRDRELSVWVELSYSKKKEGFVLSKIDRKMLEIAHEMLQRYRSVDDKELPDLKVFIEQYFDGLYD</t>
  </si>
  <si>
    <t>&gt;9963_g</t>
  </si>
  <si>
    <t>MTGVVSVGSSRSNRSAWWAYRVPDEHVRMAGSSELGPTGTNGA</t>
  </si>
  <si>
    <t>&gt;4777_g</t>
  </si>
  <si>
    <t>MKVSRVFIAVASLSAAVVEGLGQNATVTTSYAPGLLQLGGKDLDGQILVSEDDWWGVLRAAQDVAGDIGKVTGRNLTLGNWVASSNSPDEIGNSAKRGVRGEATREKRGWASAPYVANDGTTTSWGNYGGVGGGNATPPSSSDHSGKKKGSAGTTVYYNYEPVTGFVNYTLGPTQNFTGPTLINNSGAKTVIIAGTIGKSDVINALIAKGKLNVSPIQGKWESFISQVVTAPLSGIDKALVIAGSDLRGTIYGLYDVSEQIGVSPWWWWSDVPVRGQAGVWALGNKKVQGPPSVKYRGIFINDEQPALTNWINENYAPGVYGPGFNHYFHPHVFDLLLRLRANYFWPAIWNSMFNVDDTANQPLADAYGIVMGTSHTEPMMRATNEWNNFGPEYGGNGQWAFNSNNASITPFFKYGAERAKPYASSSLFTMAMRGSGDVSLDLTPTEAIVVLGNVIAVQRQILTDLFNGTDISNVPQMWCLYSEVQGYYENEGLRVPDDITLLWADDNFGNVRRLPVGNETERSGGAGVYYHVDYVGNVRDYKWINTIQLEKTVEQMQLSYARQADRIWILNVGDLKPLEIPINHFLDMAYDTPSWGYDSVPTWLNLWATREFGSELASKIASIVDRYGMYSGRRKYELLDPSFYSIINYNEGDAVLAQWAQLATDAQAVYNALESEYQAAFYEMILQPVLGGEVVNSIYINAAKNSQYTEQKRNTANTVAQKVLNEFKQDAALTKRYHQLLGGKWNHILDQTHLGYQGYWQQPMRNTLPALSYVQDLETSLAGNIGIGVEASNATVSGDDAYHANSGSTLVLPVMDPYGPKTRWIDVFARGTAGCSWTVSSNASYVALTPSSGYTGGDNGTDTRIYVSVNWKAAPSAPCSSTITITVTSGCGASWGNYGAPTVQLPISIPSVPSSFEGFVESDKHISIEPEHISRSTSVNGVSYTTLPSYGRTLSGVTMLPVLADTQPAGTGPVLEYDIYTLTNTSVANVTLFISPSLNQNGASRPLRYAIAIDNESLQTIQFAPNITSGYTPPGWGGAVSDGIWGGVASGQTTTTKHNLSVVGEHTIKIWCIEPGVVIQKIIVDLGGVRESYLGPPESFRAGVDSVGKYDGTNFAGIQVSDVI</t>
  </si>
  <si>
    <t>&gt;9995_g</t>
  </si>
  <si>
    <t>MTNEVYDPDDVCLRDSPPLELRKPTLEPTSSPSPIIPTSPLPRQRASQGDVALINMLGGCGGQTLLEIARASIEILARDEVSEPSPAVNMKDSSPMREHSP</t>
  </si>
  <si>
    <t>&gt;19349_g</t>
  </si>
  <si>
    <t>MTSYAGPHWEKGLNTMNKSLRGYWSTGVVSGNKADVAALGSDKKGVVNPLIAVSSVSEDFAVHFTSDPLTSFHLASMFDTVRTTNEPGSAPITRAYTTQWSAKPLLFDGEGGKTLPKFFDIIDTSNLADWVGHYIILIPTSQILARKDTSVLFTETFRLTAIEPDDDLYEQLFLDVDVASLFIGIAPLGHLLGYSTENSIGEDIVHLDNPRRYRMRIPWKFVLDHHTKDEIVHPTRDRRVQFDADELAKIFFEVYLKMFSNEDLSGKVAKIHKMNPNSMHAHVLSRFTRLSFATLIRHTMRNIVSDWKNFFAKLFDKIERDKLLHIGENCMLDLVLQLSLCGALSNAFTKTDPKPNPRQFKQVTLVVPRSELQVFEQLRSAPGIYLAVYKNGSMNLFFSIDCFFGDIKKGDDGSWAEVTEDPKGWAGVSDLIITTPVRPELVETGKFDVALHVTISGNAAKYMGVLGPEMCVYMTPSKGKKKRVIVSDSPPRIGGNRPIENGSDANQLSQNSLSLNSEQDQEITESASTATGPLVFKAKWTIAKDSGEAIALGKAAFVTLTDNLPCSILLKIGEEYSRRLIFPFPIHAEKAKARIARKSLWIEVSVPAASTLVPGGYDLTPFPVVIEDDAQSSSWSLPWVDLSKLPRIAAMKDKSTLEDFEDSIEHFLSVREKSLLRSSPLNIAPDAPFRDALPVWKKKLWEMMMPAVRVSQTKIFVLTGPKNLADMASQMDTFVVVNCLRHGRETGTSVLDGWMVPIDLERNIVPVSGVSSLINLEEPERFIWKNILPAAVESARRSWTHGEGCEYLKEKKVPRSVKQGENPICTCGEGKDVEEYPKEMFVGPLMKYATRIAIPMLSAVNYVERMDPRGFHCKLSDDE</t>
  </si>
  <si>
    <t>&gt;9172_g</t>
  </si>
  <si>
    <t>MDSQHLSSPEVLYQRILGTYLLDDQTLKLLTALITGSMSAAAVASPILFELRGLWFVDMLIFFPTWVAFMLQHGEELKTYGPFTLVFATFLGISAYASSQTSLPELVPWLPLSVLLFMLLTVYFLPKVHQLLDLSNTSQPGRSMEEGRSTELRILSTEQTSVQSDGSAYQMQDIDINQWRNHAVAGMDRRSATSTSRQSSISGSEINLNEHVELAQFVQRMVRLNQEGLMIDGLPQDIPRAGWNLELLNDGPFTNSRGSREVQTRSQSPEDSIAVNQPPPTTGGSETLLLG</t>
  </si>
  <si>
    <t>&gt;19351_g</t>
  </si>
  <si>
    <t>MAFMSLNEIILVSCFVLYKKWELVQEFLASNINPAVVISTVKVSACLFTLFQVVRYVWNLQQESTSSDQFPVRPLFFPCQTSHVRMFPKKHGFAYSYLWVGIPIGWRGSVGGMLREQMGKDFAPWWKRWFSLAREEAWYSVNGDDYLNRGHVEGGLQGKLEEYLESRGVDHTKYAYAYLLTAARLFGYASNPVSVWHLYSPTKELKALVLEVNNTFDERRMYFLEPSQSGRIMEQDEVPKSTRYTETWPKDFYVSTFNSRSGAYSIATYDPLSPSMSRTGPVNITITLSVEDHAMLIARIYSSALAIDPENMTTWGKTRFLTSWWWVGLVTFPRTIHQALTLLLKKKMAWVFRPEPRQTTMPRHASDAELFFEAKFRQWLRSIVESAGHKLTVRYLSAGLAPPFDREEIMTSKLTKESQLDTPALEIRVLTPLFYTRLVQYPNLLAALINEHTLNGTLALSAPEALPNFKHSTLLREFYLPFRDKINISLIKKLRRDPGLIAKLSGEGLIVVNDVMPRRASDEMVSLTELDKFVISNASPSTRQEYLSRIAKLLLAEHVAYGSMEALNLGIFLAKAGAFWVLMHRIF</t>
  </si>
  <si>
    <t>&gt;5999_g</t>
  </si>
  <si>
    <t>MAIADLSTEILQRIYEYTELGDLVHLAQTSRRNYRAFLGRRMALLERAMHNSYSPLPSLLKLAISNEPEKWRKPIGTELRTNLILNRIISVGNAPRYTLDLLKKMVVYGRVAERWTELYPRLRWRFASDDRRLLYINEKQRLRGAIYHHWTYTSLFHSRIYTQYSPDPPSPASFEDPRHLASFAPTQQPISSSFPNTWHMLNYLSNSTSTHPISSYKNSILTRSLQKH</t>
  </si>
  <si>
    <t>&gt;2766_g</t>
  </si>
  <si>
    <t>MTAVANPPSFAQNSRSAWSANVSQGGLNAMNADEVARMFMPRKSAQRANSSSSIASSVSSSSTATVSQAPQVNGVPMTSSSDVNAWGTAAARKKVQRNGPWPTSKAEAISGVSTARPQSILSTNGTSAGPSMASIHQPSPVVPSQHALQNPSQQVNGNRPPAQPVGEGNPVLYLLSMNGTFERKTISVPFYPDSLRIGRQTNAKTVPTPANGYFDSKVLSRQHAEIWAERNGKIWIRDVKSSNGTFVNGTRLSAENRDSEPHELQTSDHLELGIDIVSEDQKTVVHHKVAAKVEHAGFLGSTNNVLEMNFGDLDPANGGAMMVPSPNSLQMRGRAGSQGSVASNGRMAPPTSVAGSQMSALSQQRPMNFWLTPVTTEQIVKRLTHEMRVARLQTNDLGRADNFFGSLLSKENIKETDKPSITELPKGHQVNGTSSVSFQANAKPRFSDPPAPPPQQPLPEKPDVARLHTPDTSLKRSNTERPRSVPNTSPIRQEPTSQIITLVEALAAAKKEIDTQSARVRDLEEMLQKEREAREVAEEVAKRLESESRAKRDNHVNVHVGGSVIEEAFEPPIESSDMQVETADQKIESTNETLTKAISESTSSLEKRLEAMLLEMQTLQTQMDLFKSRAETAETERDADRKTLAQMVEKLREEEVARKASSAAKERSLESAAQVASQPDEAPSEVDRKEVGPMSKKSNGNARIAPSSMEVGPSFTTQVGTLPRPPGNYPTLLYHGAPYASMLGVVLIGMGVMAYLNGWQPPSKGER</t>
  </si>
  <si>
    <t>&gt;972_g</t>
  </si>
  <si>
    <t>MGSAKRTRKFGAVKRMIGQNDSRLKKNASKADEEAAQKKKESEAVREVPQVSSALFFQYNTALVPPYSVLVDTNFLSHTVMRKLPLLETLMDTLYAKCNVVITACVMAELEKLGPKYRIALRIARDERWERSRCSHQGTYADDCLVDRVMKDRIYIVATNDVALKRRIRKIPGVPLLSVGRGKYTIERLPDAPEK</t>
  </si>
  <si>
    <t>&gt;3636_g</t>
  </si>
  <si>
    <t>MASVTNGHANGGTNRPAESQGMVSTRFSDIPPAIDIPVQGEDDDQAVEIDLKDLVDDPTELCTLLENENAARTYWMTVALAYAKKHKVDHAIEMLLKGNQVMKGGQKEKLSMLTCLCWMYLWKSRDAPRVAPEGVLASEAKTKDHYLQLSTKTLNEALRINSQFPPLFLAAGVLQLLKASLQPPPKSSAPGAIDAEKNEILRASIKSFEDAIRISQGRNMMAVLGKSRALFSLGKYAEALEGYQEVVRKMPDLVDPDPRIGIGCCFWQLGFKEDAKAAWERVLEINPVSTIANILLGIFYLDASAHVPTNSPEFIRLYKKAMMQHAQTAYKDDGDLPLTCATFGSYFLARKVMHHVNNLAHKAIRLTDVNAIASDGWYLLARKEHHDENYEKATDYYRRSDEARGGTDRGYLPAKFGGAQLAVLRNDIGEAKLRLEKMIQHSKTVEAVSLLGTIYAEEVFANQQSSVKEDKTNEWKKAVGYLENARSQWKDPKKNLIPDTAVLLNLARLYETDHPDKALQCLQQVEQLEFDQTPEDQKPQDPEEQAALKAKLREGLPPQLLNNIGCFYYQSEKFDQARDMFQAGLNACIKVGKKEEEEEDMDTDALVTTISFNLGRTYEANGLLDEAATVYEGLLARHDDYTDARTRLAYIALRRNPTDEGPKAIAKLYSDSSADLEVRALYGWYLSKMHSRKRPPNIAEDPELRHYKHTLQNYEKHDRYALIGMGNIYLMSAREMRRDTDHDKKKRSDTYSKAVEFFDKALQLDPKNAYAAQGIAIALVEDKKDFKAGLSIFIKVRDTVKDPSVFINLGHIFAELRQYSKAIEHYEAALSKDRGQDAQILACLGRTWLAKGKAEKSLQAYKNALEYSQKALSIAPEQIHFKFNVAFVQIQLATAIYQTPESQRTLAEVQAAAAGLEEAIANLDRIAQHPQTPYPKHDVEQRANMARNTMRRQLERSIQSQKEYEEKNAEKLQAAKQAREAELKKREEARLAAEAAERERKLKIAAERQKIAERDRELAVQRAEEERARDAAEMTTDSETGEKVKRKKKARAAAGSGRRRRRNDDGVTDDEESGANDKPKRSRRAKSARSGEETEDEKPKKKRRLAKKSSASEKSGKFKSSEIVVESDSEGDGGVAEARKAMEEESNEGSQRGFGGDDESGGENDGMDVDEDEETASAPVKRKSRRGVIEDDEDEDEDAVVEEAAVAEKEDSSATANGDGDTPMADSPPAEEEDDQ</t>
  </si>
  <si>
    <t>&gt;4188_g</t>
  </si>
  <si>
    <t>MLQKNPAEMQSPEETTAVTDDIVLESLGYTPELKRSFSLFGMIGFAFSVLACWTALAGSLVVGINSGGPPVIIWSWLGVSICSMAVAYSFAEICSSFPVAGGQYSWVAILSPAKYARPLSFACGWFIFIGFVSAGAGNGFVGANFVLGMAQLANPEFTIERWHTCLVAFCLLFLAAAINIWGRRLLERLSQIMIIFNMISFVMVIVILLARDNRKRSASFVFKDFQNFTGFPTAYASLLGLLQSAFGMTGYDATAHMTEEMKDAKKDAPKAIIWAVWIGAVTGFIFLIVVCFCIEDINAAASTPTLVPIFEIFRTATRSFPLAMLLCVQISIIGLVSLAFLCAQSSRLAFAFARDGGLPFSTFFAKVNPKSQVPVNAICLTVAINIAFMSIYFGSVTGFGTILSISTEGFYLSYIMPLAVRLWGRWTGRGPEFTKGSYHLRFGMHLNIVGLLYLAFACITFNLPSVHPVTPSNMNYTCAAVGASVAIALVTWFTTGRKSFSGPDAAHMFHNGVLTALEPTSTKGSIQPSKMETDRDRKIHPE</t>
  </si>
  <si>
    <t>&gt;7218_g</t>
  </si>
  <si>
    <t>MASNYKHFLVDTPLPFVAHVQINRPEKLNAFYEAMWLELKTIIDALSISPDIRAVIISGAGDRAFTTGLDVQAASQGGVLQQQEVDAARKAVAIKRHVREFQECIASVEKCEKPVICVMHGFSLGLGIDLSTCADIRICTSDVKFAVKEVDIGLAADIGTLTRLPKVVGSFSWVKDVALSARIFGAEEAYRVGFVSQVLETKAKAIEAALKMAELLASKSPVAVQGTKELLNHARDHTVADSLRYTGVWNSAAIQTSDVERAMLSGIKKTKPRFEKL</t>
  </si>
  <si>
    <t>&gt;1821_g</t>
  </si>
  <si>
    <t>MDGSLLLSPEFIEEVMRNLRQDWFITKCDDYRYELEHIWPPPNPPPLLNGCMPKLWSTHNPPKRGRKTACIEIWEERLFYNKATVLYWTQSVATNMLGRHGPVILGGIWNAWSDALGRKPHMQLDEFFAPVSVADEYAKTIPGILRAHEHICSQLRKTIGENERTVVQSSKLCPDPKYLI</t>
  </si>
  <si>
    <t>&gt;301_g</t>
  </si>
  <si>
    <t>MAKGARASTKKENNRQLKSHVFGPVESARTARLSAKLLELASQAKPERPKKDIDMDEERGRQSTPGSNGGGEDAVAEGKQTEGKSSIHHRLVGSISLPGILMEVDFISTKPTKKSKRDGRGRIEKKRVKPKAAIVFPSFKNGKRVLRGKSRK</t>
  </si>
  <si>
    <t>&gt;4657_g</t>
  </si>
  <si>
    <t>MSVKPLDFESLNAPAINSSPEPNVDDKAKRFVTDLIAWASKRQPGTDLGSFVMSTWQVLIYVASRTPHRHYGQDVLVRIVDMLETAGETWKGLPGFGISMRDSWNHSPTFELDAEDDRAFTLDEWLNLNSFVAKPYSTTAG</t>
  </si>
  <si>
    <t>&gt;2137_g</t>
  </si>
  <si>
    <t>MAWIARGKDERGHIQETPYGRAPSVPTVSTHRGELWCLWRDPSGDLYYAIGDNNDFQPRTQFPDQGVPVMAELTGNLHAIIIKDAGDMVHWVFDDIQQEWTSPTPLNRDIGFCAHTTPALVAYHNKLVLVFIQDAKLFYSIWAVSRDDDTSAWKYPQEVSGIKEVGGIPALFNLEGTMHVICESKDESREILGFAYDSIADVWNSCGDVSEGKAASGVSATSFGDSAFLTFMENGPDDTSHVIYISQFKDGQWLPQEAVGGQTSADPPQLAILNGRLNCIFNANDGDKDLRWYSRSLLDYSMSSWMEELPDDMLLSNITIPGTHDSCAVSNIPFVRTQYLSITKQLEAGLRFLDLRCRVHSDGELYMYHGGIPINMPRYLKLDKIMNEVFTFFLQNRTTPSETVLISINNDDTSTKDPPSLFYNAVKSHIDATPLYENGSPRWITSRTTTTLGSARGKAILLRRYQPHPALTPTENIGLDLSAWLNNNPDFTLITADDVKITLQDHWQYSEPIPLATLIASKLGFITNMLEKAQNGTPEEWFLNFTSAVGDPARKGEVAESHWIAVGAHSGVVGRFVSGVNVGVRKGFGEGVGGRRRYGVLAMDYPELPGGSDLIAWLVGTNL</t>
  </si>
  <si>
    <t>&gt;7178_g</t>
  </si>
  <si>
    <t>MSYDQMDMDLEPSGGPSVKISEAGANHVNFQLSGVDLSFANSLRRVIIAEVPTMAIDLVEIEANTSVLADEFISHRLGLVPLVSKNIDDVNYTRDCDCEQYCSDCSVTLSLHARCTGDEIMKVYARDLVVDPARPNAWVGNPVITDQDGLGTVICKLRKGQELRMKCIAKKGIAKEHAKWSPCCAVGFEYDPHNTLRHTSLWYEEDAEKEWPKSKYADWEEPAPDDKPFDFDAVPKLFYFEVEGVGCLEPDAIMQQGIKVLQQKLALVIQDLTEGDGAVNGAETEYGVADMGMTGQETGYTTPFGTSGFAQNQWPGSTTPYGATPYGQSGGNAWS</t>
  </si>
  <si>
    <t>&gt;760_g</t>
  </si>
  <si>
    <t>MDHPHSPNAKSQDWPFIFKQRLGEKTRSCVDLSSESSCDTCDSTDEETATITDFPSSSTSKEKHYNTSSRSSSSLSNSTPTCFSSEESADEIITSHGAAKLNGRQKLTSLNTKSSSPSSYSSSSSVSSYSTLNCDSGSYRERPLTSISRFPPRISLREVDPEPQPTHRRGYPSIENLPPYFPSSIKKIYIRDRNGGALKYKELHTLLSFHSTLSTIHHSKFIAYLPAAHARFALHRILDRHRPGKTIAPKFYQYRKRQFEKWDREALAQWKKLERVQWGMEVLNETLDAIGEVEDGGVSINMNGNINSSLFNMKAKISSNIWQGNERGALR</t>
  </si>
  <si>
    <t>&gt;396_g</t>
  </si>
  <si>
    <t>MGRAKKAAYVVFQGRLPGVYRSWDECEIQVSGFPGNRQRGYNTIEQAENAWAEFIASNSARTDNSSDQKPNLKRSRQPEYIVVDDDDEPTPKRRQIRVAPNQELPKPEELNMLQSVEEIFKEGESVVLTADQEAVVSMALTGWNIFLTGAGGCGKTVTLKHLLARFSALGIKAQVVAPTGIAALPLGGKTAFSYLGWKPESLHLSLDILKTTPKGYAKEAVRATTVLIVEEVSMVENLFLERMNIVMQKIMDDQRPFGGKQVILLGDFHQLPPVKPFETCLYCGLRMSKEPPFRCEKCPQVSYNEEDKWAFKAKVWTDLRLKNVQLRQIHRQKDGKFQEILNNIRYGIRLTDEEWAALEAKRPLPREACAVRLMSLRKHVDELNQAELNAIQFTTKSWKASDTYGMISGMQHGMYPSMLHPWEKDQPLKNHRFPEVLNLKVGAKVVLLTNLDQAGGLVNGSQGAVIGFEMRDNPKNSSHMYYTERSKEKGKPPIIKAFVAPLVKFFNGKVKAIDPVESTSQHGTNQAPYRSTRVQIPLSLAWALTIHKSQGMTLKFVQVSKQDLFEPGQLYVALSRATDLEGLTVSGFSREQLPVDDEVLKFYSDTKWENLDSGQ</t>
  </si>
  <si>
    <t>&gt;1272_g</t>
  </si>
  <si>
    <t>MPGRVSTRSARTSAAVSHKSSVQTLNSRASTASRISTPYVEAPEETPENDLRVQVSSIFRDAQRSTAGHRKLVINLRKIQEACCYEPTSDKNKTGAEDFDEEQFGYEFTRCVLRIMPVKKSESVGERAIRFIGLFLKHANEKDNELVPEADQDAGVMIETPSTRLTSQLMNTILPLLTCKEKFVRYRSTQLISHIINSLEAIDDDLFQLLRHGLLKRVHDKEAMVRVQAVLGLGRLAGNEADGEAEDSDDDDSGAGLLDRLLDILQNDPSADVRRSLLVNLPILPNTLPYLLERARDQDPATRRALYSRLLPALGDFRHLSLSMREKLLRWGLRDRDENVRKAAGKLFRERWIEDCAGTAEAEAEGTEGDEAAKGEAKPPSFDGLLELLERIDVVNSGVENGVALEAMKGFWEGRPDYRDAVTFDDSFWDTLTAEAVFMARSFNDFCRNEGDGKFEALIEAKMPEVTKLAFYLQRYITVLIEAMKRVAQQELEEDEEEEDTVEQEFIVEQLLHIAQTLDYSDEVGRRKMFALLRQSLSVPDLPEEVTKLTVEVLRGICAGDAAGEREFISVVLEAVADVHDTIMDEPASEDADESFHSAKSEVSGEGTPARSAKSEKTEEEDREKAIREIMVNMKCLHIVQCMLENVEGNLQQNVDLVAMLNNLVVPAVRSHEAPVRERGLLCLGLCSLLDKSLAEENLTLFMHFFSKGHSALQITALQILTDILNQHGAHLLDTNPTLLKVYLKALKSGIKAPEVQAAATVAVSKLMLGRVIADTSPALDDLLKTLVVLYFDPSTAGNQGVRQTLSYFLPVYSYSRKENQSRMQKVALDALHKLFEVQETLDDDGDAEVEMVGLGTIGAHLVDWTDPRKCYGANQGISEDAKKKDVPGDVHLQFASDILERLASGIPREEKKSLSPLLAKLHISATSTPQLLRETYALVSTAIDDKLIPDATGRNSLYKIHVSLGKIVNTLKEDDAEKDNRGFGASVSSRDSGRGRESATPTPSVVLNTVEGEEQEVKVEEEGEESDDGEETVVGSPIKQEGKRDSLVEALLSDGDGGEDEDTEMGGV</t>
  </si>
  <si>
    <t>&gt;3267_g</t>
  </si>
  <si>
    <t>MFVYFNKAPPVFPPVRSTIAPINNCTMFRNIDSKRRTAESPMDWEWQTEGPRDPKSPFPQFKPNQGHRGFESPPPKSSFTAASSTPAPQFRNPSFTTPRKSFDQEILSEVSGAESSPADNADAEDTPDQPTTTMAAFPNTTGTIRQPVFGRYGAGFLGNSPGRADQRRGKYGNALAQKVRKRKRIDRDLAFIRGQQDDSESDSDGAKSRPRSREKKHLRGGGETHWLASIFNYIDAHPNLPNTLSFYAQMIINFVIAFVTIFGIYTFWSTVRSDVDKASNDAKLDVFAEMNRCATDFLANGCATNKLPALQAVCAEWDHCMNQDVNNIPRARVSAKTFAEIFNSFIEPISYKAMIFIVLILGLSIFINNMAFGAFRSKNQPQNTFFPSNPQQNFQWGIPPQTPSHPQNLGYDAYQTGHSTYQAIMASQTPGNRSPSVLGTWGMFGVLHTLD</t>
  </si>
  <si>
    <t>&gt;5668_g</t>
  </si>
  <si>
    <t>MPSFIDLSSDLRQRIYILAGLVRFCPISLNMERHNKESFLKECDEWFRDHMDEPLNFKDRVSMRCYYRRKRFMGQMINPNVEGFDCICLPLPMALLHVSRAIYHEVTAILFAENLFRISRTARHGLASLLSLNPRAYTWMRSLSIQLNSCSCIPGHECPEQEELDKGCPKCHYICRVGRDRPLAISQPGAQGVILEWNMLVDHLAQYIQSSQLQLGVICDTLDDVTATQIAQPLLRLPILAHCSLRLGQNPHSTFHILAEKVVLQVTNRSIYHLD</t>
  </si>
  <si>
    <t>&gt;9811_g</t>
  </si>
  <si>
    <t>MSEKVFPYEQRRLENDLVALEVFDPSVHVAYMFKMIKTHPEIFKYFPFPVIETEADFIGQIYDNVLSSPEECLYAIIDKVSAPGEEQSTGKYAGVLSLNATNPVNAVTEIGVMIFPEFQRTHVATNAIGLLLMYTLDPPPAGGLGLRRVQWKCHTGNAASRKAALRLGFEFEGIARWDRVVPLGPMGLPMDALEKRNGTKGEVSGRHTAIFSIVWDEWDEKRLKIVALMERKQ</t>
  </si>
  <si>
    <t>&gt;2633_g</t>
  </si>
  <si>
    <t>MQHLKEIIIALAAHLAGKDSLLTSSQIFPNSTYPGAVDPAAVPGAQSHQTSPPFYPSPWISGQGEWADAYAKARDFVSQLTLLEKVNLTTGVGWEGEQCVGQVGSIPRLGFRSLCMQDSPVGLRDTDYNSVFSSGQTVAATFDRSLFYARGYAMGQEHKAKGVTVQLGPVAGPLGRAPEGGRNWEGFSPDPYLTGIAIAETIKGTQDAGIIACAKHFIGNEQEHFRQAGEAQGYDYDINESVSSNIDDVTMHELYLWPFADAVRAGVGSIMCSYNQVNNSYACQNSKLLNNLLKDELGFQGFVMSDWQAQHSGVASATAGLDMTMPGDTLFNTGLSFWGTNLTLAVINGTVPEWRLDDMALRIMAAYFKVGLTLNEPPINFDSWTLDTYGPLHASVGADIQQVNFHVDVRGDHANIIRDIGARATVLLKNTNNALPLSKPKSVAVIGEDAGPNPSGPNGCPNRGCDSGTLGMAWGSGTANFPYLVTPDSALQAQALADGTIYQSILDNYAYSQITALVAEANVTSIVFVNANSGEGFINFDGNEGDRKNLTLWHSGDDLVKNISAICPNTIVVIHSTGPTILTDWYDNPNITAILWAGVPGQESGNSITDVLYGKVNPAARTPFTWGPTRESYGTDILYTPNNGKEAPQADFVEGVFIDYRAFEYQNITPIYEFGFGLSYTTFQYSNLTVTKHTVSPYTPTTGTTNPAPTLGNFSTTLSDYLFPNASFPHIWQYIYPYLNTTDASVASGDPYYGQDASEFLPPNAINGSAQPLLSSGGAPGGNPQLYDVLYTITATITNNGTLNGEEVPQLYISLGGANNPKVVLRGFERLSINKGQSAIFTADVTRRDLSNWDTVSQNWVISSETKTVYVGSSSRNLPLSSVLS</t>
  </si>
  <si>
    <t>&gt;6839_g</t>
  </si>
  <si>
    <t>MTSKKSKGKAIAKAKPEQTTSKVTTSKTTTSTATTAKATTSIAKAPVKSSSYKRLSQGKSGNIFQRSPTRVLKFPYIKDALHGTTIAELTHERHVYEYLAKCSKARNRDPNNAYSRILAFHGACGVGILLEYHMLGSLRVYISNPNPNDPVGHSVFLKNNGMKWLVQISQALDWLHRNDVVHCDVSTANIILDTVGYESRKCDATGEWVTGAEINVRLCDFSSSTYEGIRPKTKMRCTRWYKRIGNRTLGADGYSRVGEGEDDGVEEYTIKDDLWGFGTILYELGGRKRMWQEVADNNEKMQKYRDGNWPPLTTFGLSGHPIRACWEDVYESAKEVMKDVVLFGWADAHMWDEVTKEEVFTREKELQARFYEREEERRAARKKRVDEEVEIMLERIRRIRVMMEKLLEKARKVRKEMEGRNERERGTQTS</t>
  </si>
  <si>
    <t>&gt;9519_g</t>
  </si>
  <si>
    <t>MPPHPPALHPRSRLTSSLFATTLFASFFVVALPHVLPCPAPRVVYADDGTPRPRRRRRKSTDMNGNEKEEKVRWKQVDMEESEEEAVEVRAGRECPIPKPPGFVGELLGFKKVETGRSSDGKEGRPP</t>
  </si>
  <si>
    <t>&gt;9131_g</t>
  </si>
  <si>
    <t>MGADRKGPPLPPPTETDSTTDRTELGSKVTDTKSSYSLPEDGSPITIPTRRKREKDSLRGLGSGNNKSQTSLLIEYFEGGKGSQAESRRPSVRVKVTPSSKSRSRNSNDHIQITEQRGSRKPSYTKRIPLSSHTKEEKSLEGEADDNSLLSYRSATEESNVTSRTGGPIEVEIMPMRNGSPLIPTGDGASSYIQPNASEISSMPADSFLDGNTRSPERRSPERKRSRSLSRGDMLAAGAAAGLAGAAIGEKLRTPSRRRSRSLSRERIVAQKAVEKVRGEKSERRRKHRSRSRSISSELHAAEGIKSPRRRSSRDHHHDSMLSGAGSSVLNSQVSGKSDDRYSYRSGASKSSINNPKLLETVEDAIRRLILPELTALKREQSKHNDRERRSSVTSGSGLSRDSREEISSSRRKSDRGTDSPSKPKVMLNDTEVLSGNTVKGRKDKNLDRVKLADSPRSFDRDTSEDTVVRDGERVSKKRNSDQNNVAKAAVIGAGMGALTAAALHKHQSQDSIEGVKSERRRRRTKSRSRSDSLIESIEEREHEPVPPMPLMSEINASEMTRTSILSAESERPNSASQERVTPIREVRRGVISPSPLTPTRTPTRTPVALQQGLGTQHSNYSRGNLHSPINEQLVRGQEFELNEDGRKVFMPESLRYERENSYASEDQTPEHSPALVAGLTGAAVGAGLAASQDDHEDSELFEDEQMHNYYANNQEVPSPLRYVPYAQERRGLSPIQSVSGYTDGEPEHSRRNSRMTQSTNGSFSSLNKAAQLNQVRSLDSLGNVHGNPHDFSEVRQGGLTESELTQDGEYWEEQHRENDRNRDLDTASYRSSGVDYKRMTDYTDDSMDTQELDRVATGQNVRGLGANPDYVHTPIAVESAVASLVNASELTGESGYSGKASQEDRRESYASYEEGSERKFTSRGNSPAKREIAMDQEYNASDAGTPTRNSPSKYAEEYELDEAGRKIAMPNSKKSTTTEKATVAGIAVGAAAAVLASRNKKSPADEIKYEDRLEHTGAPLQKSFKERAMDNQGQIPSPRQSIDAQLSEAASQEQLKLGASGLPDLDNPMPEIGFGDGESDVMTNPSIVQGPIGGESEENRDHWPGKPTPPQPKYDAAATTTQDQKDANLKAAEAALVGAAVGAGGAAAVAGHNREASNDLSGDEWQRNSSDRKRDTLVTNPYEGTSPIAALGTSLDRDLLGQGYAGSENEYATNKLGNYQTGSPGNFQKDEGYISSAPNARSPGAATPEQRMRGVNFAADQGNEGVGPDPFYSPNHTRRLSGMSQGMGSPIYDSATGNGIDRIQSKDIVALMDHLTVRDAQRSARDTEILVTLVRAAAEMRNSFEGMKRLLADTEDVIITEVQGNTEKSVQKVINGPRPIPQSAPRSLRQGSQDGMLEDIPNKKQNVFRRALKGLSMKSSNDLGKIEEMLVQLLGEVEGLKAAQGLAQGSHPGESYDDLPDRNYDEDRGYEPEGLAGTSTASHASQSGHLSLPLSRASQSKGFDGRKFSDHRISTVPEGDEEELERHEQVVLNNQFENNEQLLTPTRDVTRGGSVPLDTPPSQQYAAGSLSNDNTPKTDKSKKHKSSSSSGWIPKVSRWSETTASTVFKGFRSSGRNSGKKQDDQYASPPSRSGSALDNYADRDPYDHDQLHSGFSQDQLQQYNENDQMISQLPPDDPKYKAHRNSLNLQHPQPRPGPTHRYQTALETQAQNFDSPMSPRSLDWGSQTSLNRLPPQQTNRYSSGTNDTGRMSPVSDRAYSDLSASQQPPARPPKEPLEPERPPKVRNGKLQKPSPLSIEHLPVNNDDDCYDEPIISPRPSTHNRSNSNMLGVPKRKPTGPRSMSSASRSGDLTREDGTVRRNKNRDTFGTIASNNSGESETF</t>
  </si>
  <si>
    <t>&gt;2488_g</t>
  </si>
  <si>
    <t>MGLGVLVVVIKSAILILAVFVTCVGAKYRIRLLLAFLFNSFGTCVAITSMITHLSLGEVPRGWLIAAIVTAIPLGGEFYSLYGPSAFDQAFSYLVGMHLPGYDICVYNAAAAAGAVYGVLTCAGSFVILRVAVVFWVVNVQQSTNRHFPDLSYSSRNDDGGEEVSTSTQSFAI</t>
  </si>
  <si>
    <t>&gt;414_g</t>
  </si>
  <si>
    <t>MTTPNQLLDDLPITPIFDNDWSTLMELPENTESAINGRFRNLTLQEAMNKFDLTQEEARRLLLLLESTSREETRREERLKVHMETSQGSELKGRAILPKLIKIREKARKYNAELRIKREEINQLASLNARGTKGCHDIARLKKELAATRTTHALLYYEQHRSEYYRGVISNLTKDAPLLESTWSAENSVVFWYDNYKDLETELKQVEATSKELLSEASYQKEQVERVTKERDILLQRIEGLVAQNESAAKKVEALQVKVELLELENYELKEAAGITLSDVADIYEPPTFEELTNTMHISPVIATRVKDKRRLKLMSVGAKSRHIELAAESSNKIFSSGKAIGNKREGAQVDVKLFKEGPVKHADFKVADKDKSISDSGTGDQPPLDTQGVIEYSWKVFLFNFMLTLVSFGFFGSLAEIKEYFS</t>
  </si>
  <si>
    <t>&gt;10382_g</t>
  </si>
  <si>
    <t>MAPIAKNGPQALPQRSAHSHPQRPTRRTIVPAIPLAFQKHKHQEAARAKPIVEAAPPAPSPAVVEVPSSPTPPPTETAPPIVNGSSEEQVQAQVQAQVQVPEKSKESTTPSVSSVTPATPPTPAVQEEPQEAAVGDVEGESPAENEISETIPVVPTPSPSDNQSSSASRTTYQMPPAFIPAKQSNLVNQDTAQPAEQNGVNFQHQFHHTQPNSGNVMFIGYPDSSNSSPAPPLSAGNAPPYPYQQPPLHSAGQQVPLHLNGGPPMSNGYSPMGPPPPPGYYPRQDGYHGQGAPSESYGRRPVPTFGHPEGYSTSGTPQGVEGHRLMNYDPTTPHSFHGSQTSAPNDQESGPHFYPQYPPPGFSNGSNGHVDEAHGYSQHRAKAPNGSQQMVPPQPGFAGPPVQSPVDHLDGLTLYILSQFGDSTLADYNLELRYADDRAQPVRIPGHGIIFARSHKLKTMMLAMGRDSNSDGPAVRNLLVESGDRFLRSDSFSLAVNRLYGGPLLDIGALAALGLSPDMHMVVSGSQADRFDLALGYAAAGHLLAIPPCVNRGIEIASHLFQWETMEKAFDFALDGGLDSQWTLRSSSRPLPCPSTYGPAVNMLIHTLVNFMITNFPAGFKLDSSVGEPNIRERRLPVVHDLRSSSQNPRLSFIKFGDHQTEENTELNFSEVVTAILSKLLIGLPFHLVKYVLTSQRLGNVQGWANVTLREEVLNDVVQERERRRLKVLNATYISNAEREANAEAWNGVGWEEWVDNVYKGTPTMERNWVGFAVPVSEA</t>
  </si>
  <si>
    <t>&gt;8603_g</t>
  </si>
  <si>
    <t>MAFAGKTAPRLINDLLDHDPRYKLKDGRNILADPAPIYRTGAGNAVARKHPFACRHQLMAKDGRIIAPASNTERPNTSTKYVINAFCSDCSYHFEISVKFWKTGNAQSPCQLSDELNPLHHFRRIESAYEDELRREFGDNKYLTPLERHRFECSGAKCPTTLEIKIFSPRLSESLLKLVTDPKLVYERSKHEIANDPVRFEKQSPLEIIQVIGYLRQYLVDAKSGKGQSGRKRIAKRNKKYVLAFSDKCESIFEYLDFEPAKEEVTGLDGEVEQSYFWQLPIITEANENFIDDVIQELNIIIFDRPLNEYNTLNTQTTFNPLPALQDIQRSLGCWDYPTRSRTVDLSKEEHPCYASLGAVDNFTDKLLEWSYDRQCECDPSNRPYYLDCLDNLATGRNSEDLQTKVVMAISGGEFGLKAIEDAYRYFGLEINTKEANAHIMGLYRSRIESAPRQKEDAKSALLIIAKHRDSHEIEALANNTTMTVEEALKLLNVTADAASDSIEAAAVAASLDEDKSKVVQALEILAKTRDNDMVLHRAAEHIRSGSGGTALEIGDAYARLQISERHVPDETIFAYYKSLLDQAGSASGSKESYAEALRVIAIDRGSNFLLKKLEDPDADVLGSSAEPVGLENIGNTCYLNSLLQYYYTVKPVRNMVIDFQNHRMSLDEDEIKSKKVGGRSVTKSEIIKAQKFVDELHDLFENLKTASSRSVKPTKELAELTIFSSAAEANFRRQSISSPSGPPLLSTILDRPVFGPQLPPPVDEKVSPKNVEDDIEMVENPIDKDMDMGDDSSDSTLVNDNDVLMVASEKYDDMPPLITDHGTPVSDEIVTDGDLKTTQKSPSPENASEKPPPIPPRNKAGLVIQTNEPRDRISDDELWKFGSQQDVTEVIGNVMFRLQCAIKATSVGDGDGVQNDIIRDSFYGTNAVYNKKDKALEKKLEAWLNIIVFPGKSVAGDIYEALDVVYDEIMVEIDNAPIPQYTSIFRLPPVLQIQIQRTEYDSQLQRASKNRTPVIFPETIYLDRYMDSADPDSVVMRRRRETWKWKAELRKLEARQAALRNAEAEINVPDALNATKEFVNALQEEEIDGVLIDPALPEALEERLSEVATELDQINGQIATFKRNLAEQFTDMREYEYKLHAVFIHRGETGGGHYWVYIYDLEHDVWREYNDEHVTDVKDRRRIFDHQATNAETPYYLVYVKSADRDSLVNAVCRDVQEVQMVDVQHESESWAGHIEDGLEVVNGVGVGDDEEMDGVRHVEHVRPRPLRPKPAEGGWTAVNNQWDPSDHQFTSEYDANGNHW</t>
  </si>
  <si>
    <t>&gt;3567_g</t>
  </si>
  <si>
    <t>MGKLILREQYGLQREREVGGPILTNELALSGHFTLLYPVPHNSAVQESCYWDRSVMLVIIRNAAAIWGELNALLNVRQVPLSSHQIGFGVWTKAGFFLRSLHLLFCAFECTATTEEDALVAECQDLNVTIITTTSRRMMVLESLILLVDIAICFSFTVYGNHPGSLVALCSSAYLLLLLLVRNWSLARHPTTYNCLWIHSTILYVVLWLCKLLIAQSAFVDPDGATITWRISTFAYLGFFAVLCLIHLTAPGLPVQQLSENDKFVSRYGRDEAASLLSRLTYFWVDDLVWIAFRGTLETSDLYGLNRDQKSAAVVSRFYAAAAAVPLLWTLYQFFKYVVLKQGV</t>
  </si>
  <si>
    <t>&gt;9410_g</t>
  </si>
  <si>
    <t>MAKKAKSRTIAVRIISMALTGYYKTMIRPRTHRPLSMLKYDPVVRKKVLFLEAKRGQR</t>
  </si>
  <si>
    <t>&gt;6061_g</t>
  </si>
  <si>
    <t>MAWFQKTFTLPSKPRGSYLITQDVLKELPELKHYKVGLLNLFVQHTSCALSLNENWDSDVREDMSDALDRIAPEDKKGVLYRHSAEGLDDMPAHIKSALIGASVMIPIKDGKLATGTWQGIWYLEFRASQNPRRVVATIQGEKIKPVNSSSHPGYSNFSFQDNPSGLRDFACGSNLHSFSSLQYLEPLPPVTFSFPTALPQLPTYPTISDVEFGNAWTANDPSFDSILGYQNLDTQFSMFWDSSSTSTDLNIAPAPSDPGDSPNINPYLNDTVLDTASEALIPRDPYASIPIETMPTNSPDTSQTSPSSKTQSPIDDFRVKKRTLNTLAARRYRQKRVDQVTSLENALRKSEKEKDALKIRVARLEGEVEVLRALVGRKA</t>
  </si>
  <si>
    <t>&gt;19380_g</t>
  </si>
  <si>
    <t>MPIFILRTWGSRSPQYGYHRLHLRNIKFESQAIISPQKRQTHHTPTLTMLPLGLLTAAQGHPMLVELKNGETLNGHLVTCDTWMNLTLKEVIQTSPDGDKFFRLPEVYVKGNNIKYLRVPDEIIDVVKEQQSRDQGYRGGRGVGTKHQNLPTHEWAQNPSPHKSADNPDLDNRTIPQLHDDLRRLRAEEGVYDAVAALVDYLIRVRGEKPSLIHYDTLIRINADAQHGSVKIVRRLLGEMRAGGIMGDSGLFHGVLQVLAVHPDYVLRAEILQEMKERWLGLSPEGWHSLVVGLIRDRQFEVAMDKLEEMHSDQLYVQPWLYDIFIYRLGEMEELDEAYKLLMYRYQNSASDISPNVWYYMFDKLSSALHYEGTKFIWDTQVHLTSNLTPSDGMCLQVLNLAARYSDPELATSVIRILSERRSVLSLFHYEALIEAYTGAHDLQTAFRVLSIMTKAGTIPDASTTRPLFEYLTGSPTENLPGKAWETVQQLFNDGHSISVAAINVIIESYVQSGFLNEAMDVYKQLHKVCASGPNIETFNNLLQGISRRSMKAEAMFLASEMTALGIKPDRLTYDRLIMGCLKEDDYEDAFRYLEEMIAVGDYKEEDGQKGWWMRAGTATAMVQKCVVAGDERAWNIIEGMEARGMGIAKLIAFSKENWPRSGEGEQRAHAQK</t>
  </si>
  <si>
    <t>&gt;5249_g</t>
  </si>
  <si>
    <t>MSYNKPEKDYGEGPKTHKIRITLTSRKVQSLEKVCQELIERAKTKDLRVKGPVRLPTKTLKVTTRKTPCGEGSKTWDMFEMKIHKRLIDLNAPTEVVKQIIINIEAGVEVEVTIAA</t>
  </si>
  <si>
    <t>&gt;4708_g</t>
  </si>
  <si>
    <t>MATESNGRAEPSQKAMNGHAKAPRSKSARKQKSFSIFDTIFRLLTWYSIITVVLRCPATTDLLTDSSPRICKPYFQARSIVAPHIQPYYDAYASSYVEVARPYYDTVDRKIIRPVTYLGKKYGAPLVAQVQLFCQAQWEKTLQPEVIKYQAILKEKYDHTLGPHVDAATTSMTPYYDLTKTSALQTYYGHILPTYTVVQPYVVEGYEVASDFVVHTAIPYAKWAWTASAVFLDRTVWPKLRILYGENVEPQLVRIGERLGRYRDGKKLKAVVDDIDNPSSSIDISPTQSTTSSVYSSSVVSSTASAVEAPPAIPESEKIIREKAQVIVAHDLKTWQEKFAKAADEGSDDLEDRITEITNRLIKNQAEAVGKSLIVDLNETIASSIQSLKNSVIALVRDSHDADESEEAIHAAVRKAGVTIKDKAQTIRTWRQRFDEETNSLVSSTAQDTLNILDHIRDLGLQEIGMRWAWTDGITHKDWAKYHLLKTKFDEWRYDVEVVATEHPGLEKARAASEEIESQAMAIAENAAKELARLKETSRWKLSAKDPSDDFSTKHMPAAAAVAAKKIVEQISEIVAPSSQGTLESLTSVASASIAEQVEKAQSVVSSISENILGTSQGDVESGVSEESSISSSIVEESSSTTEAQQETIESVLPAPKATETSIVDEALSSTSEATQGNVESIPLVASESIGSLSAKASSSVLGEEPNLVEKVPGNIKSAASEISKQVSSLSEDAGPLVSSAGDSILNVAAEDSSSLESLSTPVASPSGKVWGGAMAQKVEGRQIIYDDMIDDSDDIHFSEKLQSMASEAGDRYSDITKAVSEALLKPTSTSDFPMTKVAAEKYSSALSAASAALYGTSQGTGESLSSVAASRYANAVSAASSIIYGTPTPAYYSVYQSLVEVAQSNLEEGLSAASSHFAEATSYVAAINTPAPAKQKLLSQIQNQYYAGIGMAHARRSEFLEAASSAILPKQTPFHESIYSKASEKIVGTPTPVVEAVLSSASSAIIGTETAWPESVASAASANWEALITKASSQIYGAPTPYFITQGLLSEAKEYAAQATDGVASQYSAVQSLVGELVAGKEPDFTESVYNRLSSAYYTGAAQAVSSASSYANAKYSSANSAVSGIFTAPPVIEDILDSASSRVNEAVEAVSIQFYGTQKGTYEQATSAASSAYSSAQSVASEKIYGSSTGYAEAAQSSISDAVSSAQRAISEVIYGTPTGTYESITSAAGENLASATSAIAENISAATSIAGDQYSSVRSKASSAIYGPGQEAVESAQSRLSAAVESARVKLAEFAASAGEDASEMAKQASEGVEGFASSMSSAVESATARVKDEL</t>
  </si>
  <si>
    <t>&gt;4254_g</t>
  </si>
  <si>
    <t>MSPFFRRRSSASQPLPEPQTLQITCSGTPHEIGLTHGIAAKLHIQRCISFYRALFLKKCNLTWTEAQNLAMKFNPLLLKHYPHFVEEMQGVAKGAEVKYEEILALNVRTEIAFGSESDKVGFSDGCTVLSWNAEREEYGLLGQNWDWHLQLQAENLIVLKIEKDDGLIISMITEAGIIGKIGFNSDGVGVTLNAIKAPGISFNKLPVHLALRAVLEAASQPEATRRLTERGIAAACFILISDTESSVGLECSALDVVAIQGDDHRTVIHTNHYLEGHEGVKEDRDWAATQWRLKRANALMGRVNDEEPEPAILERVFSDELGEQLENGEGSGICRRNAGDEIETLFSVVMELGRGRATLKIGKPSCPKWILTLTV</t>
  </si>
  <si>
    <t>&gt;1396_g</t>
  </si>
  <si>
    <t>MAPSISEAALLYQQTMAAIPPTAITLVAQPMEPVKDVVMTDSIMDGASSPAILPSATVTNGSTSVPARIGTPSRSNGGDATSRATSVHPDPTPAIPREAAQHGAPWRRYCNDKVTGPLMDGMKKLAKEQPRDPLRVLGEYLLQKSKEIEGTQ</t>
  </si>
  <si>
    <t>&gt;6378_g</t>
  </si>
  <si>
    <t>MHILIVNDDGPPSNQSSPYVHSLVKSLQASGHIVSVCLPNTQRSWIGKAHIIGQTVKPTYFRPGTLHEDDGTTHSLPHPAGSGEQEEWVLVDGTPASCVQIGLYHYFQEKGPIDLVVAGPNYGRNTTAVFALSSGTLGGALEAAICRKKSIAVSYAFFSRNHDPAIIAAASKISVRLIEYLYANWSKDVDLYSINVPLVEKVDEKKVMWANMLQNYWEKGSCFQEVEDETLGAGEEEQKIREKEGVSDEERVGGHKHKHFKWAPRFSDVYKSVEEAPPGNDGWVVKEGFTAVTALKANFMHTAQEEGELKLPSNVLPAVEKLSISSKNTPHFYAIIDYGDTYVQPLILSALKSRLPEGSYTLISSLDELPTPESPVLHIGQYEDIPFAHVLDNPSTSLSNAYIIRKALIRKHYLSTTAYNWITKNPLSILATNIKPSCDFEVDYAEFLDDALVEAWELKESWKRGEEGNAEGKREWWILKPGMSDRGQGIRLFSSEEELQAIFDGWEADRPDSDDEEEDEDNEEDATNQTAKGNDEGKKGDFIITSHLRHFIVQPYIDRPLLISNTKFHIRTYVLAYGSLQIYVYKPMLALFASVPYSAPTSSSSSSTPTTPEDTTISLLPHLTNTCLQTSSSTTPSSPPPSSPVRAFWTLPLPPTTKHQIFTQICAVTGEVFEAAARGMMIHFQTLPNAFEVFGLDFLVDEGGTAWLLECNAFPDFGQTGEGELKGVVGGLWEGVVGVAVKGFFGVGGDEGEGDMVLVRSLELGRKD</t>
  </si>
  <si>
    <t>&gt;313_g</t>
  </si>
  <si>
    <t>MSQTIGLTKLAYSRTWHHISANTPHQGLSPIRPLPSPNSPLLQPPSLGRLASRIAILLMGKHKPIWDPSTDCGDYVVVTNCSALHTTGKKRWQKLYYRHNTRPGNLKKVTMDQLMAKLGGAEVLRKAVSGMLPKNRLRDDRLARLKAFEGQANPYKKNIVRLAGRPRMGRWPAYEARAAEPVKGATL</t>
  </si>
  <si>
    <t>&gt;3090_g</t>
  </si>
  <si>
    <t>MVRIRYSLQEVQNKYDTGEDRSQLENLVRAFRGIQLKSPTDPNSFFIIAGFHGEPFRTPSGKEAAEDPDYWGGYCNHGNILFPTWHRPYVLRLEQALQSIPGCQNVMLPFWDECFSPGSKNPIPSCLTSPTFTLDGREERNPLYSYKLQQALVEEVTEDNQRYSKPLGYDTVRYPLSGLVGTPEDIKTTEVHNSAYPNTAKNIEILNGNVAAWMDGTVKITPDPVSGGRVPDTYSVLAKYHLCLNAPNYTTFSNTTSQNQWITDHKSTDPHYVVSLESPHNAIHLAVGGFYQAGVYNADPILGANGDMGDNETAGFDPLFFFHHCFVDYVFWTWQRKMNCTVPGSLTILPGYAGTVSEYGLPNIPVNTPLNMNTPLYPFEKTPGVMFTSYDVTNIEHQLGYGYGHGSLDILVEQPKLGAPESAPIVGFKRAYNINRANYAGSFVIRTFAKLPSGDRVEIGRDAILSRWSVKNCANCQDKLDVESLVPIDRKLLLALGGKTSINEIDCEVEIQTHHGVGLKAPKNAPNLDLRPIVGDL</t>
  </si>
  <si>
    <t>&gt;10560_g</t>
  </si>
  <si>
    <t>MLDGTVEDCNNRDRDRQGSLSLVNAQGRIPRDSAFP</t>
  </si>
  <si>
    <t>&gt;6988_g</t>
  </si>
  <si>
    <t>MAAWQAQSHRGLATANGTILLLLLFLAFYYISWNVLTNPLATSSSDTNIQQEHVTAVITCAEPEKLECPAPITPPSLYDPTKVAFLVETRPLPHLPALLLHMTSIIPPEWTFKFMGSPEVISFLRSTAFIPRLESSGKLQILELPDNYSLSSRETISQMFTDPHLYADILSPAEHLLVFQPDSIFCANSPKTLNDFLEWDWIGAPWSPTATHGGNGGLSLRKVSRILKVLEHQRRQVNDGALEDLWLTERLHYLEGSHMPNATISKTFSVESVWDDAPLGYHVGWLGVHHEQIWDDENQVSHIMKYCPEVKMILGMQLGGDKPSGIP</t>
  </si>
  <si>
    <t>&gt;9322_g</t>
  </si>
  <si>
    <t>MAATVTIASGATWQEVATDRQKHRDATIEAIEPKLPDIKEIPLNTIPLAKQILTSEEIKITETLVEDLIPQLAHGQISSLTVIKAFLRRAALAQKATNCITELLPTRALDRAKYLDSYLSEQKKPIGPLHGLPISVKEHIGMKGLDLNAGYVAWVGNVAPEDAHILQILWKAGAVFYARTTQPQSLMHIETSSNLYGVTTNPFNTSLSPGGSSGGEGALIGFRGSCLGIGTDIGGSIRSPAANNGLYGMKPTSGRLPVDGEAAAGLGQEQIIASIGPLSTSLAGCEICIKTIIKAKPWYKEPSLVPFPWNTENLFPSKKVKVGVIWDDGVVKPHPPVTRALKQMVEKMKASGNFEIVEWKPYKHDLAWEIIANLYFADGGAEQSEALNSSKEPWLPLTKHIIMDNPHRETHSISSVWAATRRRDAYREEYSDVWTKTATSTGESGEPEGMVDVILCPVVPSSAPKIGTSRWWGYTSQWNLLDYPALVFPVDKVDVEKDSEKVEHTPRNDKDKYNWDLWEKYGAEGYVNAPVSLQLVARRYEDEKVFQAMKIIKEEVALPFAEYI</t>
  </si>
  <si>
    <t>&gt;19391_g</t>
  </si>
  <si>
    <t>MVCAKCQKLAKSTTLATPGVKKKSEMYYGSPAGSGKSGDKSKTSSATLGNNGIGKAKQITIQVCTKPICIVLKLLYQLQDKGGPRKDILPEVCLQG</t>
  </si>
  <si>
    <t>&gt;3789_g</t>
  </si>
  <si>
    <t>MAGDKFGNEMDSDSDSAPGSPVIQGQADVDDVEESQEQPLKGALKHSSHHGKKEAAPAVIRPFLPEQTEPKDLIISDLNPDTPEIIARQATVNIGTIGHVAHGKSTVVKAISGVQTVRFKNELERNITIKLGYANAKIYKCQNEECPAPGCYRSYKSEKEVDPPCEREGCGGTYKLVKHVSFVDCPGHDILMSTMLSGAAVMDAALLLIAGNESCPQPQTSEHLAAIEIMKLDKIIILQNKVDLMRKESALEHQASIQKFVRGTVAGTAPIIPISAQLKFNIDAINMAIVNHIPRPIRDFSVDPQMIVIRSFDVNKPGAEIEELKGGVAGGSILHGVIKLGDEIEIRPGIVTRDEKGAIKCTPIFSRIVTLNSENNELKYAVPGGLIGVGTRIDPTLCRADRLVGFVLGLKGRLPDIYVEIEVNYYLLRRLLGVKTADGKQAKVAKLTKNEVLMVNIGSTATGAKVTAVKQDAAKLVLTSPACTNVGEKVALSRRIEKHWRLIGWATIASGVTLDPSSS</t>
  </si>
  <si>
    <t>&gt;4908_g</t>
  </si>
  <si>
    <t>MLRASVRTLQYGPSICRILAVPPVRQTQIRLSTQSAHSIQRPSHDLPQVPAAKKTKTAPNFYEFLEHPKIKGKGGSKPGPARRAKHKIRRPQAEIQARNSQNRQLSQLNTKFIDPREALEAQLPKGADWKYSVKWDRNIYCQLLKESVLLINREKLMAPKKNAYPHICRASVEFPDSSRSLKAEGLGMSITQAKEAADIHLLYKLHEKGLLKEILPDGLYYSPPTARELEPGVVLDIFNFSARHGCIPQITFRGAHGRNNFIAHVSIPGHELQAYGRSKGLASRAIQMACASLKAKIESRHKEEGGSPLLIQDYTTLNTGSSQSFVEFYCAHKDLRSFVDVVPNLNINKSGGTDRADIILYARRTDIGAKLAERRQISSDFKGQASALLETIDPNEVERVWEGFAMANKEDAISVAFLALALALKEEHPGLWDVFSAKMKEGGGKILAPVMPIRLDLGQDALQIMRDTCQDVLAVEQQDSLNIDESTEERRSRPWRPLSALQVRTRSLQLKQRLNAFERNPALAPLRQQRSRLPMVQHKEEVMKMVNDNDVCVVVGATGSGKTTQLPQLILDEFIRAGKGGSCNILCTQPRRIAAISVAKRVAVERNEILRQSVGYSVSFDSKSPEKGGSVHYMTTGHLLRQLQDGQGRTLDGISHIIVDEVHERDLDIDFFLIILRQLMAERKAAGKTPIKVILMSATMDTTLFCKYFGAGFSSGRCPYVEVPGRIFPVTTHYLEDVFVEVKNSHPPDVVSSSGLYSKEGRQYVDEEVTSAPKVPRTALTIASSGQDEVAGQAVIDWRSKGVVGENGTISATYNDTSTPIEIMAVSIAHILLTTSEGSILVFLPGLQEIVALDNLLKQTSPLGIDFAAHPEYKIYHLHSSLPQTQSEVFEEIGPGQRKIILATNIAETSITIPDVVYVVDSAKHREMQYDPKRNISNLVSTWVAKSNAKQRAGRAGRVTSGHYYTMATKARHESFEVAQKPEILRADLQGVCLRTKAIGVEDIGGFLQNAIEKPDEATVGRAINQLKELQALDKDENLLPLGRLLSLLPLSAALGKMVVLGAIFKCLDPVVILAVSSASKSIFISPRNQREESDRLRRQWAMGMGSDMAATVNAFQAWRKLGPAYQKQFAWDNFLDHQTMIHIARVAEQIITTLEQSGIISSQTPSARHTYGEERSSLAQYGSDADNMNSNSQPLLAALATAGFYPNIAVQTKSASSRYLRTIDDNQAAIAIQSVITPRPANGKRYGLIRRTEAPPIGTMFVFSAKTQVDGKEVTLQSVARTSLFAVLLFGARRVEKSSQPREFIVDNWLPFYLTQHNFGNTTELTRALLNFKQTLERYLQRTFQRLGLTNEQRLLSPDTDEEEWAFLDGDRAREPVVKGVVAVLEQHWNALDQSLNKVNDNSWVREMRAYGNLTIEDMTKGYGRRDRGRAGLHGWGRSKDWTLPQYPVAAEGDRRSWGLEEEERRVEWVRDAGYRDLNHPRSEPVVPDLGRELRKGEFEADKNEGIQSRISERLRKVSEALERMDRIERMERREKTAREA</t>
  </si>
  <si>
    <t>&gt;7532_g</t>
  </si>
  <si>
    <t>MHTPSLIAASVALLSTVACAEADRPKFYFPRAIKRPASQVNSTLTSAATQESTTSETTKRSSLSDFLNGITGTKSDDSTSAGTTGDLMGSYLSSLASASGAAASSSDAPVVVVTQSVEITTYIGTGAAATSTEAAAASSTPESDSEETSPAIASSGSVPSVVVSPTTAAAETTAASTPDAASPTTTGGITFGPGGVVSSTTSTEAAAATTTSETSATSDGVEFTGTGGSTGAAAAATTSTSAAAATSSTVDPLTSILSVISSDLTIPTTTSESSAAATTTPSSAESTTLGVFPSSGTSVGTATGAAPTSTDSPTSAESDSSAATSDPATTASAAASTSTPSDPLSELTSLLSSSAAASTGAVVTPTVSSAAASTTEATTDLSSLLSSILNPTTSVESAAPTTAATTDSVLPTTIANGTDTSAPTSVPVSSLTSIETSSPTSIDSSVPTSTTSIESSAPTSLSSIVSAVPTSSSGSSNATATGFTTSSTAILPTSVESSSPSATDSASSVFVAPTNGTTASATIPSTLPPATLSTSSLITSAPESAAATSTSAPTVVIPTGTNTDSTWLPTTIYAAPSTSALPSGASASSAPTGIPSTIPQVISNPNATAVQPEDTQLIQLGFLFPLNYEFVVGHAVSSAQLFEYVPLGLADGLGFDVDQVMMSSLVPLDTTQQLKYITTLALVYIPSNMVSTLAMDIHIPTAALYNNADASVNTIMNYINSAIPLTPGSTIDGGSTTTGSGSAASSSAASGDSGIFNTQSQSTSSTVSGTTAGIAMAAIGGSAAYGAAMFLMARRYKKRKQSHRRSSSLTNPSEMRETGSPALMGGAFMSGGRVSSVPENSHDRNSRGSGRTGNSARTQQISAPMMAENSLGWN</t>
  </si>
  <si>
    <t>&gt;3961_g</t>
  </si>
  <si>
    <t>MVPQLHRHQVSLESVIDPLATPPLSSYDRTRAQSIFQHIVQYCESYELLNTITPTRKYKRGRLLQLVYDHAISDHGRDNILRYFFSTITAIPEESSPNNQDFSHVLSSLSDFKDRNTLQKDEIVQRAQELADHLVDGFFLPLRASSAKTPQPTPHLTPQSRQGGDVLVGTTQRLSSLREQCLVRDRHRCVISRQFDEAEAIRRFGTHGVAAVDDDEKLLTDEETEHLEVAHIIPHALTSSDDGKIILNEAKVYTLRILDMFDPGVLHLVEGTNIDRSYNAITLTVGSHRRFGSLQIYFEATPGVDHTYTIKSTLPFLVFRPRLPITRTLFMTPEHTIDPPMPRLLAIHRACCLILHISGAGEYIDKVLRDREALAVMSDGSTELGSLVSLGLHRLRTMAY</t>
  </si>
  <si>
    <t>&gt;2881_g</t>
  </si>
  <si>
    <t>MPYIARNPREPQTPYNSSIQVLRTRDNASFLATRIPDTVTTVPNPNPTRATTKVASCILPVAATSLSRLLNHPNIISLVDILDSPQDSEQVAGLGRVTIWEDMTAGCLSYILPRPSVYPPFEDEKSWHVLSAECLQRRSLPEGLCWHVLRSIARALMWLHHGVKETEGIEGEFLRHDDDWMTVLICDVSPGQIWFKKAREGESFGECKLGGFQWARVCGSVGGRVAVVDRVEDADFGKQLYWAPEIYKDIAPWSRAAEIWSLGAMVYTMMTGIPPPRLYKYDWQISRMADSSKNYSRGLREIVGEMLREHPGHRPSATTLVNMVEVGWEKWRATTKEGAVYLGGRDDVLAGRTLGVNGMLLNL</t>
  </si>
  <si>
    <t>&gt;10316_g</t>
  </si>
  <si>
    <t>MSQTLRLAVSQSHTLATLPQTLSELEAVAKKAQDKGVDLVLFPEAYLGGYPRGASFGAVVGSRTAEGREQYLRYFKDAVDLGDTPEGDRRWVGRTIEEGKVRGDGTREELERVARETGVFLVVGLIERAGGTLYCGVVYVEPERGVVGKRRKVMPTGSERLIWGQGQPSTLRAVTTKIRGVNLTLAAAICWENYMPLLRQSLYSQNVNLYCAPTADARDSWLGLMRTVAYEGRCVVLTANQCVTKGDLPTWIAGDEEAVGSSIGGTRPTEVNGRAPSPLKLRRRSTTILEDGNEIVLPETPGLSAAPAPEVESGWTKPREKVQSKPDVNEYVSRGGSCIVGPLGDVLCGPLWEEQGGLLVADVDFDDCLRGRLDIDVAGSYSRNDAFKLTVEGLDLFPPA</t>
  </si>
  <si>
    <t>&gt;8892_g</t>
  </si>
  <si>
    <t>MAEINGDGDVVQSNGTVPIVNGSSSYAAKHKLADHFIGGNKLENAAPSLVKDFVASHDGHTVITSVLIANNGIAAVKEIRSVRKWAYETFGDERAIQFTVMATPEDLQANADYIRMADQYVEVPGGTNNNNYANVELIVDVAERMGVHAVWAGWGHASENPKLPESLAASPKKIVFIGPPGSAMRSLGDKISSTIVAQHAKVPCIPWSGTGIDHVHVNSDGIVTVEDEYYMKGCVQSWQEGLEAARKIGFPIMIKASEGGGGKGIRKADSEHGFEALYKAAASEIPGSPIFIMKLAGNARHLEVQLLADEYGNNISLFGRDCSVQRRHQKIIEEAPVTIAKPLTFQAMEKAAVRLGKLVGYVSAGTVEYLYSHADDKFYFLELNPRLQVEHPTTEMVSGVNLPAAQLQIAMGIPLHRIRDIRLLYGADPSTSTEIDFDFSKENSSKTQRRPQPKGHTTACRITSEDPGEGFKPSSGMMHELNFRSSSNVWGYFSVGNSGGIHSFSDSQFGHIFAFGENRSASRKHMVVALKELSIRGDFRTTVEYLIKLLETPAFEDNTITTGWLDELISNKLTAERPDPTTAVICGAVCKAHIASEACIQEYRTTLERGQVPAKDTLKTVFPIDFIYDNQRYKFTATRSSLDSYHLFINGSKCAVGVRALNDGGLLILLSGRSHNVYWKEEVGATRLSVDLKTCLLEQENDPTQLRTPSPGKLVKYTVDNGEHVKTGQPFAEVEVMKMYMPLLAQEDGIVQLIKQPGATLEAGDILGILALDDPSRIKHAQPFLGHLPELGPPQVVGTKPSQRFVLLHNILQNILDGFDNQVIMASTLKELIEVLRDPELPFSEWNAQFSALHARMPQRLDAIFTQIVERARSRKGEFPAKNLDKALNKFLDENVAPEDVDLLRSALEPLIDVLQRYHEGPKVHEYDVFSGLLDQYVAVERLFSGRTSRDEEVILKLRDEHKDDIFKVIQSVLSHSKVGSKNNLILAILEEYRPNKPQAGHVAKYFRSALRKLTELESRQTAKIALKAREILIQCALPSLEERAAQMEHILRSSVVESRYGETGWEHREPDIEILKEVVDSKYAVFDVLPIFFGHQDPWVSLAALEVYIRRAYRAYSLKQIEYHNDSAEPPFIVSWDFVLRKVGASEYGMPVQSSAPSTPATPSDPNTNPFKRVSSISDMSYLVNQGDHEPMRKGVIVPVQYLDEAEEYLMRALEVLPTSGKKKTYPKNGLMPDLGGKRKITALKIDTEAELTAVVNVAVRDAESLDDTETAARISLIIKEYKEEFLARHVRRVTFICGHKDGSHPGYYTFRGPEYVEDQSIRHSEPALAFQLELGRLSKFHIKPVFTENRNIHIYEAVGKDVESDKRYFTRAVVRPGRLRDEIPTAEYLISETDRLMNDILDALEINGNNNTDLNHIFINFSPVFPLQPPEVEQALGGFLERFGRRLWRCRVTGAEIRIICTDPTTGVPYPLRVVITNTSGYVIQVEMYAERKSEKGREWVFQSIGGTTKIGSMHLRPVSTPYPTKEWLQPKRYKAHLMGTQYVYDFPELFRQAIQNSWSKAVDRHPALLDKQPPTGECIEYSELVLDDQDQLAEVFREAGTNTHGMVGWIVTAKTPEYPRGRKFIVIANDITFRIGSFGPKEDQFFNKCTELARKLGIPRIYLSANSGARIGMAEELIPHFHVAWNDPEKPEAGFKYLYLSADAKKRFEDGKSKDVITEEVIENGETRYKITTIIGAEDGLGVECLKGSGLIAGATSRAYEDIFTITLVTCRSVGIGAYLVRLGQRAIQIEGQPIILTGAPAINKLLGREVYTSNLQLGGTQIMYKNGVSHMTANDDFEGVCKIVEWMAYVPDKRNNPLPIGPAVDSWDRDIVYTPHPRQAHDVRWLINGKDDDDEGFMPGLFDKDSFVETLGGWAKTVVVGRARLGGIPMGVIAVETRSVENIIPADPANPDSMEQITNEAGGVWYPNSAFKTAQAINDFNNGEQLPLMILANWRGFSGGQRDMYNEVLKYGSYIVDALVKYEQPIFVYIPPFGELRGGSWVVVDPTINPDFMEMYADEDARGGVLEPEGIVNIKYRRDKQLDTMARLDPEYGSLRKQLADKTLSPEQLSEIKIKATAREELLLPVYMQVSLQFADLHDRAGRMKAKDVIRKSLVWREARRFFYWRVRRRVNEEYILKRMSSASKNPLSSRARNIEILAAWTGIAKFANADRDVAMWYEENRKTIHEKVEALKTEGVAFDVASLLRGNSKGGLKGVQQVLSMLPADEREEALKFLSQA</t>
  </si>
  <si>
    <t>&gt;9460_g</t>
  </si>
  <si>
    <t>MLLFPLPCLIPLVAGASRFAGVNIAGFDFGVDITGTAIIEDVDPPLKALAGNDGAGQMQHFTTDDGLNIYRLPVSWQYLINSTTAPSGNGTTSLLGQRGTSTLDPTNFGKYDQLVQACLATKSNCIIDIHNYARFNNEIIGQGGPSNTEFATLWTQIATKYANESKVAFGIMNEPHNIPDMKIWAATVQAAVTAIRSAGATSQMILLPGNDFTSAQTFVSNGSAGNLSTVHNLDGTNTSLVFDVHKYLDSDGSGTHTECVSNHIEDTFQPLASFLIANGRQAILSETGGGNTASCLTDMCQTLMFINANTDAYIGYTGWAAGGFSTIDYNLTETPLGGVGNWTDQPIVEQCIVGTRVGTGIASNRRRGVERLI</t>
  </si>
  <si>
    <t>&gt;8367_g</t>
  </si>
  <si>
    <t>MHMWSVKNKYNSVFIWNAIRTEQAKLSAECLQYDDFNTVAALQAICIYLLLRLSKEESEEVVGFDDAMIATMLKLARRTSGFGRKYGGGGDSSGRPTWEGWILAESLRRTLITLFLVNTFFDITIPTSLAVCNSNVELTSVALPCSKKLWHAATRSKWEEEYLAHMNGPIGGRQLTYGDLMAFQSRVHADVLPKGDLFDCWFSQVDEFGMLVIAAASVADGD</t>
  </si>
  <si>
    <t>&gt;7156_g</t>
  </si>
  <si>
    <t>MYLFPGFNYTDPSGFAGGCELTGISLKHGRHLGNIGSIVLCGIAIVVAAGLIWRSERKKAAVGRREMQIFLASYIIVEICEIFTVGKFPLNHKVLVAFTGIHIGMIIASLWILLLNAVVGFQLLDDGTLLSAGIMVASAAVLFVGTGYIALDTGFRWTGHFDSSLSGNNRNIALYVLYQLAPLVFLFLFFCLETVLVIRILGEHKPMIYLGAAALLFALGQIFNYVVSVHICHGTNGKIDGALFETFFTLLSVVAVWVFWSSITEDDWPVAQTPTYT</t>
  </si>
  <si>
    <t>&gt;19402_g</t>
  </si>
  <si>
    <t>MAANEYYNPRLQQPTQPYNTFNAPPPSYQSQPPSQIPSRTPSAAQHGYDTTSPVSPFEAPFDDHVYPAGQPPVRPVRPYDSQSTLGANSYQGVGGRQGLSHADSYDDNIPLRDHPGALNGSGKDASPSTDHVYDATDPAAPVHLEEGRHRKQGFGGMARFTKSKKRIPWVVYILTVAQIGVFIGEIVKNAQLTGSPIEIHPSFNPMIGPSPYVLINMGARFVPCMHAVDGVQNRKSGSNIVWPCPSTTTTSGNCTLSELCGFNMPTADNPIYPDTTDNTSLSQYTPQPNQWFRFILPMFLHAGIVHIGFNMLLQMTLGKEMEVAIGPIRFFLVYVCAGIFGFVLGGNYAATGIASTGASGSLFGVMALTLLDLLYTWKDRTGPWKDFAFIMLDVVISFVLGLLPGLDNFSHIGGFFMGLVLGVCILHSPNSLRARTNQDEPPYEPVTAGMNGEGGGITSFVKSPVGFFKGRKPAWWAWWLLRVAGLVFVLIVFILLLNNFYVYRKTCSWCKYLSCINVNNWCDIGNLNLTDGTTSSTNTTSKRDVFADFEAMKRAYEGAERVNARIKTKRFIPPPETKFQIPFAHFAKQVARRAIGSITAALGYSSLANSSAMLD</t>
  </si>
  <si>
    <t>&gt;7093_g</t>
  </si>
  <si>
    <t>MSFLRKRSRSQCSFSKGDDQITVTKIHPVQINPKSHTETIRSPRSSTTWSTCSVEDATGFANHESCVLRKFPNYKSSHLKFLAWVAYTRKYTDEWIPDEEKRTCPLLFCRTIFGDQEAMLQHVWECPHLSEGQYWCFHCQKPERVGKPGCKHCQGAPSRTGKMAHVAKKIFSKLGVRPHRKSSGLAMQSSPEKSKRFDQMPPYNPFLGSMPSSLGDAGPCNWSDPQELPNNAVVPEMIGDSAIELPDSHISEMVGTECPVELGVGTENWEDNFYAEEFEDFFEDIPPVPVKPRISSPKLAINTSFTHLNHMDMSHTDDLVSPQNYTANWNDNPLSATIISPMSATGSFGYSNFNGNFNLPDVSPTDSEASGNSFSTIDSGCSTQSSWSKSSSMLACDKYGETNIQKRSGQQFENVPEDWTNQPFSKPLDLPVIPTSHIAVRMAPQVSTTMLPPYTFGNSELKIPKRPKLSSPHWNDAPSLVQSLSEAIDAHILHTKSALKQLPSTPITVELLSLSKTTMTSIGLEVLAGILEGRNPTSMVQIFAFTHVACALGLTVNNDENRIYSQAWFRDSLSWAQNLTSERQRQLYAQIARSIWQPCEVSGESKGLEIIPRQEKSNLLLSSCRHFLDVFESFRESTGDLASGIRSTFNFSQTMFEYRAKMKVIDELTRAPSIEACAQDIATVKSRLSGGKIASIRDLELDLICVGKRCSQSDAAYNQFLEHVTESCDRLYVEEGGRVKSRTAHHIQDISNIKRQLPEEIYLDEERIPEQTSRPQNGHADEDEDLLLNLDFDAVSENADIQAFITEPSKDLDQSLNQDFDFSNDLNLTSTTPSHPISRNSSHHSRRDTNRHNFSSQPVSRSSSYHSNHDVNHSDFSNSLNVTPAASSLLIAQPSSHTSNQSSMRNDLNHISNTLNILSSPSSRPVSRTPSHHSNRDVNVSRSTIPAPQPVSDPSQSQPHSHSPTPSLNSRPSSKYRCRCGYEPAGEERWKASNLRRHQRTQHSVKMYACRYPGCKSTFSRTDNLGKHVKDKGHKVVDGREGRERKRRKLEGGEGGSLRE</t>
  </si>
  <si>
    <t>&gt;1558_g</t>
  </si>
  <si>
    <t>MSPEGVWIAFRGFVIVLPWMLALLLMDLSLSALLPISYFLPDFTYDASSVIAFTVWRWIQGIFELLNGGVITFSGDELPAGESAIVLSNHRGWTDFYMIQALAIRAGMLGRCRWFSKIELRKVPLLGWGIWAMGMPMVSRRWTQDQAELDRVFAGITVRKWPTWLVSFSEGTRYTAKKGEETVVWCKENDRPVPKHLLYPRTKGFVTTVQQLRNTKHVGAVYDMTIAYEHAHKFMEAPTIWQSLSQDGISGKRGYKFHIHVERFPIKDLPETDAGLAKWIETRWIEKGEYLEAKKENWARA</t>
  </si>
  <si>
    <t>&gt;6863_g</t>
  </si>
  <si>
    <t>MGLLALGTPLDWPEAKKNANHVREWGIEQLLAIWKKAKGKEKDALLWGDEVGYTPGQLEEVAEPLQIEYLVVNYKDKDPNVTLSLRQADILHALAEDEKLCKSGGCVPALQDVGKSTLPIFHPEFGRFMLEATPGKPWGIGFKDLLDVEPNMKLRRKIAREHMNPEEFPITLTTYPRLGSPGVFTDPYFPPAGERLRSQFVPDEIANPHIRFPTLAANIRARRGRKVQVNVPVFKDKNTLWPWKDPTVNYDLHKWPEDDDVRNGAAPDNFIHMDAMAFGMGSCCLQITFQAKNITEGRRMYDQLSPLGPILLALTAATPIYKGFLADTDVRWNQIGASVDDRTQEELGETPLEHNRWRIPKSRYASNSTYISEDPRLRKEYLDPHLIYDSDIKQRLMDGGMDSLLATHFAHLFIRDPIVIFAEDLQELDLTKTDHFENIQSTNWQHIRFKPPPAGNDIGWRVEFRPMEIQITDFENAAFAVFMVLITRAILSFDLNFYLPIAKTDENMETAHRRDAVLSEKFYFRKNPFPTRYSRPYSSNGTPASGASTPAVLSRPPTPTGPVEEEYALMSIDEIINGSEEHQFPGLIPLVESYLDSMNVDVETRCELTSYLNLIRKRADGRLWTAAKWIREFVDGHCDYKHDSVVSEKINHDLIGAVIEIENGGMMGVKNVKNFLGRGW</t>
  </si>
  <si>
    <t>&gt;8716_g</t>
  </si>
  <si>
    <t>MNSKYAEEHRFSPEASLGCKFVAQFVAQYTQTLRLDHISARCLSTPSSQERWESRAIPVVQGGMQWVGYAELASAVSNAGGLGILTALTQPTPEDLRKEIRKCRTMTDKPFGVNITLLPSLNAPDYEAYAQVAIDEGIRIVETAGNSPGPVIRKLKAVGVTILHKCTTIRHAQSAIKLGVDFLSIDGFECAGHVGETDITNFILLSRARQSLQVPFIASGGFADGQGLAAALSLGAEGINMGTRFMCTIEAPIHLKIKEEIVRAQETDTALVLRRWKNTTRLYKNKVTDAALKVEQESASGKFEEIAQYVSGKRGREVFINGDPDFGVWTAGQVIGLIHDIPTCEVLVKRIEKEAEETLNRASSLIIPSSKL</t>
  </si>
  <si>
    <t>&gt;8212_g</t>
  </si>
  <si>
    <t>MADRRDKPRGGFKWKEKRKRDDEGEGGRRKRSRSRSPRRERDRESRRRDEDGEGRHRKRSRSPRKEPDRQEPSVDVDEKFGGKRDKPPIDVEDKFGPNPNRGPIDIEEKFGPMKAMKEKKSSVNVEEKFGGKDDSKPPERAAAPASAPQYATQEAMIIVHVNDRLGTKAAIPCLASDPIKLFKAQVAARIGRQPHEILLKRQGERPFKDQLTLEDYGVSNGVQIDLEIDTGE</t>
  </si>
  <si>
    <t>&gt;10333_g</t>
  </si>
  <si>
    <t>MSLSTIVSKRVPKGTETRIPLNERVFAQRNTERIREDEVYKEGWWWSCCKGTIDAPGCTKTHHLLRIDTPPTTSTATTSPANKSLACSPISQSSQLATEVVRNESSVEDNNQGSIHMPKAEDTKSSATHTSAEDVKTYNVTCGGLLQNLDVKTIQLMLQKINAQSLSITNLEEKVRSLEEKRKEDAQEFERKGKEAKKQADEEIAHNRQALTKRSCHNCDNRLEEQKSKMHKYKQTLRRESVGEIQIVKRQAEEVLQSKRQANIELKAELVVERTRRQKAEKELKVLKAKEEGKRKAIGFLNNSAKRRKREREELNDDEEGEEREEEEPGSDSEYYHPGYKNVSDELELWCDWDVGPNGYPEIFEDDPDHQQGFIWSCCQNWGGARGCQRLR</t>
  </si>
  <si>
    <t>&gt;2501_g</t>
  </si>
  <si>
    <t>MSNQRQEQAPYIASSSGASTATRFENDLIGTRDVQGEINSTESPAIEYTYVSPSIKTQEMIRREEDAARMIYDSRQEERERRRISKTKNTGRQNTVQFQKSDDKTILPGQQSDYFNTTVAPDALSILRSCILKRDIIALATLLQDRFEEVAMSEFEWLHELQDIGCTYEEMARLLLDGESKSPWIMSQYYSDDRVDIERLPIPSLHQENCVHSGGRQLDMAPKIISQNKGTKEPLGSTNFTVKEHISQLCGLGGVTHPMQGTGEYSPSCVNFTREHNSIAHVGYSYLRDLYGFNRNLNRFHPIANIRPIANTLQRSLSALAFLQECHYICNDFTILCLRLTNLETKPHIELHRIDIWSIFQLWHGLRDCFGSLDKYDVLLACSLAARRFIDIVWEDYESPGSDLRTTTLEECALATQIISLGILSYIQAHIGPLNLEFLVEPLHEIHLLGLADPIETNSVHVVASLMDFTCMKGVVRDSVFVFHTNCTPYEKSIAASDSLASYDLLASPKDLAITWPSVRFVTNPISLELYSIEIGGGSIAYTNTLASQAHWSFGQRAQEIPLKGFSWDEKILIGGVLVNQQCPLDETKSWQHPTTYAYLRHLGTSQSSWELREKQVSIQGGQYITLAFNSTFIKRDGVTLKQQQLNLPFNQIDLPFLNSMCGLQVSYYTGIARRVPLRVLLAGVMIPFVESRRPKPARWEELKNKHDIIGNFQTGLELWFDQLSVELMGDVTRIIRSMLEMLKDTGIEKNSDELVVAWVRKERPTGCLRLRCEKTSLWALILADSEDCATFACITTSCLVDKEHKCRGLEVAPWHNITTLLDTEVCPHLSNRDLLGLANTTGVQPFELQHQMCYWIGKSGSNLIAKVWNTATDSEPRLVVSQRHIPEKYRARLPRSLVDRLGRLREKQVSEAMARQVVILAGI</t>
  </si>
  <si>
    <t>&gt;962_g</t>
  </si>
  <si>
    <t>MVNMIVTNCKSLGVTEENSFQDELKGTHLTSHERFTPSNWPLYMEYVFRRFANCHEEVALSLLEQCVTPMASKRPNALVFSSSKNKSIQDYFKPGPFLATIYERGFFQIAKEYPLLTVYYSLGSPTNSKNAFKVLATYPKTTDFRMELLKLRLETLRIRQQEFSRLLGVKREEADCLFWLSRPEHIDFYLQSLHQQNGGCELRKQMEMDLLAPKKREILNQESWSTKRIEQIRDEAMWEFRLKRADSLISAWLNNYDEEDENSLRQDERRMEKVTTQVDDIQRKLMKRYGELETKLRANSFFGGWQKEMIVDTIRDSREDIWRRHTQLRRSEDRIKLRRIKLVEKKYHDQLVAEGRLLNENQKLRFQAEWLRVQLRLSAKQYDKRGEAERRQKFEEKWTRNMMEERKENQGRHSKTRRIGGGEQSTKVGGFDRLVDNPWQDLDMGLGDDGSEKDIGLPTYEEARQHDAIRSSVHMKGMLEKMKCSFKK</t>
  </si>
  <si>
    <t>&gt;19411_g</t>
  </si>
  <si>
    <t>MSFGGPGGTQLAGKPSPNLMAKDEFKNLGFKEEKPEPKKEEEEKGVKGELRW</t>
  </si>
  <si>
    <t>&gt;3945_g</t>
  </si>
  <si>
    <t>MFSEYASRFLAQSQSRFSNFVQPDTEGPPRNPNERYRRANQPLRTQSRGYPTRHGNPYQSTSNFAFSRYSAAPDAPLFHSALDDFREEDDEEERERETADFYALQKSRRSFAPIRLEESEETDPEASNASLDNSKEEDGRGVEDRGRGRGIKSSWTGGGRSTIRRGQTAETIGEEGEHNERDGERLRRDSEASSKGKDRMEDVGLESTIEDDDPPEDLALELPGEDDPPAIQQFRSPMKPGAIRLPIDPKSAPRDRSIQPNMIPRARIPPPPGSVETVPATLPIPVAEAPKHDVFWGSLYLINLGALFATFFLVFLHTSTPDKNIGDTIYTTLHASFHLFAVDTVVSIIVSLVWLALLRSFVRTLVHLILLAVPVILISFSLYPFISSYKGSAGGMSLQDKVMRWLSFIPAIFALVWLYTIYRGRHSLNKAIGILEFSSRILAAQPALLGMGFATLGAVVVWTWLWLGMFTRVFLGGHLSSSVTKFIIDATSWWLAIYFVLMYIWTLSNISGIQRSTTAATVSQWYFHRNVMPAPTSREVVAAAFSHSMTTLFGTICLSTFISLLIRLPLLLLPKRIISVVGIFAYNLIPTPIAALTNPLTLTYAAIHSQPLNASARGLSQISFLGEPTPTSTLNPRSFSARNRQGAPLLPYRLAKLLLHATRFIMAMALGFGGWVATARQLQISMPEGAGIRGSAYAYIVGLVAGFIGWGVLGAIEGVLSGIVDASVVCWGSERGMVSGGAYCLEAGYLFGEGREEFP</t>
  </si>
  <si>
    <t>&gt;6418_g</t>
  </si>
  <si>
    <t>MATTSLYPVPTKEALQKFFVGKSIKDVPAPAAVLDLGKVLKNCNRMLQAVHTLKFGFRAHIKTHKTTELTRLQVGDGLGPVNIIVSTVIEAEHIVPLLLEYKAAGRAISLLYSFPITFSSVPRLALISNLLGPGVLSVLVDHPAQLPLVTKLHALTSTPSQIFIKIDMGYHRAGVIPKTASCSKLIVSVLELETKGTAHLLGLYTHAGHSYGGPSPTIALDFLRQEFEALLVTAQAVHSLSPSKPLILSVGATPTSTSIRNVLLPNASISSDEDTAIHTLNATIATILDDEKCTVEIHAGVYPVLDVQQLSTHALPSSELTWDNMALTIIAEVASLYPSRGADGTTEALLASGSLALGREPCKSYSGYGIISPWNRPDAREPKGGPEEYTGWYVGKVSQEHAVLVWGGRPEEEQKLEIGQKVRVWPNHACVAGAGFGWYLIVDGRREGNLKDEIIDVWPRWRGW</t>
  </si>
  <si>
    <t>&gt;1311_g</t>
  </si>
  <si>
    <t>MASRTTGRTFQCLIRRARPVCEYASSISPRAAPLRQLTASAARKEDVQYDNDKSERPRWSYTPERMKQPYPVRIKDTTKEWEPNNDPAKLDQFYARFLGPGGDRLLTDEVKWLAITHKSFDQGRRGFNDRLAFLGRRILNLETNLALMHSPSTAQVESASAPDDNRVPFTHPALDGLANLTKTPIGEILEKKKLGSLGTQMGMREILRWVPKKVDRLRASGVDAVMTSAIYAIIGAVALQKGGDVAALIARERVLKPLGIL</t>
  </si>
  <si>
    <t>&gt;1721_g</t>
  </si>
  <si>
    <t>MEGPGKEELEGLDPELELNGDSPTAEDEKTITPREPEEEPQPQAEEHVVLPDAPTDGGYGWVCVACVFFINFETWGLNSSYGVFLAHYLSHNVFRGASALEYAFVGGLSISTSLLLSPLATICTRKYGTQVALSIGIILEFAGLMGASFSTKIWHLFLSQGVAFGLGMGFLFIASVGIVPQWFSKRRSFANSICASGSGLGGLVYSLAAAAMIESIGLGWAFRVLAILALVVNTICMLLIRDRNKSIGAVLAAFDVHLFRRVEFLLLLGWGFFSMLGYIVLLFSLPSYAASIGLTAKQGSVIGALLNFGQGSGRPFVGYFSDAAGRINISGACTFLCGLLCLVVWIFAKTYGVLIFFAIVVGCVSGTFWATIGPVGAEVVGLQILPSALSVTWVVLALPCTFSEPIGLELRTTSGNTYLHAQLFTGFMYIAGAVCMWFLRAWKIEELERVELGKEMREQEIRDDDAVLGRRPDIQRPQSQLRRSSVVNKVQVARGLWSWQRV</t>
  </si>
  <si>
    <t>&gt;7241_g</t>
  </si>
  <si>
    <t>MAESSSPARAPTQQFQLLSATYSSPTNKPFIQSQRLPALATPKPADRVEYLTSLREAVATMQEEINKNLTARMEEDKAREAIVVNGTEANLDDSKEEDNYGEEVVGED</t>
  </si>
  <si>
    <t>&gt;7239_g</t>
  </si>
  <si>
    <t>MSTAALLLPSSPPVLQNTSYSAIAGTSWRCDDMSRVNPAVLQNAEESQEPPPTSPSGAHDKQTPMHDAVEQVQVAIRELTEEAIAPIVLSPESAHGLPSPSNVDSSLPISRSDSHNVLGAEGQTGSCVVTQADSTTTPNSAIKKTSESHGPVAPPISVVRPGVPRDTAFSQALPASTTIASAQIEVSDPQFARHNHRLSFPHFPSLHKTSDSPSAEAEGTAVEGRMIFGHHSNANAAQRRRNYANTNSVTDYEADLTSKDRTKQKEAVKRFLIERVKQDWIWEWPRPESHPAVDAPTQLELSTTNDSINSASWKERDEWLSNASDTGDEPSIPAAASLSPSIASPDSALSKTSPFRFETPDGVGQTIKKSLCERKRRRKRRLADEMAWNDGLRCFVSRRDAWTCARRVSRISSVGLSPLRATKSASMSSEDGGSSTAVEQDDDEWEDDIEVPIAPPLLPPENAMRASILPAAYNTIYDKVVVQALTPSCPMNLRDVTRSCVQGWKRDGEWPPKSSIPDPPKRKARKLSVASLFGLEKAPKEEKGKAGSEEKSPTSASGIRRSLQRILSLGHGGVKEMDNV</t>
  </si>
  <si>
    <t>&gt;1173_g</t>
  </si>
  <si>
    <t>MEETLDMQLIIANAHVFVIELDANFTQLKSELEGLFVGLTGSLTKQLPPSLYTPSMRTTFYILRHCIDPDRAFNDLTSIWEDTQMWIKIVNKFLAKLMRVERKLEEQRWAWGSALNNNDLRFRNAVSALRDAWREKVENLETFLVNRYEMGFAHVANLAISHPHLAKELWS</t>
  </si>
  <si>
    <t>&gt;8105_g</t>
  </si>
  <si>
    <t>MGNPMSEHNPTQAASEKTQSSKKIARIEVTRDHDDSGLLNGVNNLCLRHKSNGEFEALSGESSISISPLNESKKFPFYRSQVSGESAKSAKSSKSGRSSLSKPILPTSPMSSWTSAMPRNSTDWNERLTNGFEVQTTHPSDPPHPPKEGFEWVWFPEGYWAEREMNHALPKAQSTLHRWWERSPERKTKGSRELIDMSSPKSELPEIRIGTWRSRGSWRSQSTSKNQAGSRRHSSKTSISKSILGFTFIDNQVSEPWESSEKLGLYCRAKKNIEALVQKPSVVSMAPKYKTLPNSFEAVDSSSTNSTKESLSSRTATLLKGTSSYFDRLNREKSERQRKHLTTASPQSIPSPSSMRSRSRFGLAPWHHRRNSNDSEYTISSSIHKLLRGETPLATPKSEIDISSLDRRDPTFLPSEAKRVDTPPLSPDAPDTMRWPPSDNFQPHLEKAKRRKHSETSQVRGLWKGGFTELNTPEHLLGSPLCPKSPMHASGGWGFCPFHGRRRSRSMDSPGGN</t>
  </si>
  <si>
    <t>&gt;5073_g</t>
  </si>
  <si>
    <t>MPKQAGGDVDQTIPLPQNYYTEKPIWSTGNPQISRFRFCSFSSFPECASCLEGDYAHLQSCGAANRATIFNHSDEELVNCFNCRRDGHNIFRCPTILQYAVILWHQVLPSSLSWVEFARDLKPGIYEISPAEWAFLESEQVKQQSAQAPQDLQQQQQQSQQQLAFPQFNPPSQTRTPLANFTALNIEPDDQSDDEVDNTKEIQIEDALKQYQAALKLHSQGPAEYKNAAAAYEKLFQSEIFKFPESESEFLRLWNHPELEFTDASYSLGLDLAAAGGDAQALPQILYLAYKNYGQFILDWVKNNNNESIEQTELDQQTITVIDNFGRALVSDESDTELWRRTARVASSLGSRRIVRYCLEAAVEVDDDPTVAEVEPQSLEEGFAGEELKEQLEVLGDEISLSHPIMGPFLKKEFPVFLTKHMDPYPFLSNSTKELKNTFSSLGKTKPVEVVIEIANRSWAELGHQLAINCFPPPGPPLGPLLSEYLGSRTIIKMPEEIAPSIEEPSNNEALHVSDMIMQDVKVTQSPPVECAEPVAPATTTAVQTDGQLVEVITTTTTVPISDSPRQSSISLPTRKRSQSTANLRDTPDEDSGTQKRSKRIKNRDSTLDVGVDLATQYTEQLNTFAVADEEVFSFVGSLLGKLGINDLGTLSNLQTALSLAHSDSATEAITDIAVRDLRDALLSWNEDQALTFTHTKPAEVLGSEPTSANIGLAAFLDHANQGPQKLSNIPHFNDEEGVAAFAANVNTSRAPLVDVVYDWMRNILLTYRSTLWSSVLKYDVMRFINYGDGDILARTEFELNRARSNGEDLGSLEELIQTLFELHIDLEFQIVHPKSIADLEVRHMARDRLDRWASLAADVIQSRDSDIQDQLALRYLWASFFYGTMTENASREHKISCWTELKGVLSESEIPPIELQNNAVMPEISVEAAEREVTKLTTMDLFFNLFQADKSDPVAIIETLEPLLDPESAIQPIEPGDSNSATPLEAHDTTLSSLREMRKFLNAGSTKFRLFLWQRLRDAYSSIKYNTKVFSCQLKTIEIIVAELTSVDYVNGEDKNRRKTLLMWLKTIDDVLVKALTSALNDSATCYEIIDERHLKSTCSAIAQLSRILHAAALFDDEVRVGMRVLPQTLTFGPNGSFSVFMNKCREMQVRAWALQYCMLKEAMSQDPEIYPTPEHDQAYFLGVVHYILGMRKFCKASNKIFLKMMKLEILRMKNLEKWEDYLGQVLYDLYGLRLGVGTFLLEEHGCPVETLDRRTVLNIADQVITLAKSMPIKDLVKHELRTAIERMQTAVGPAKSNFQMAHNLRNYTQYLSTSIRPLDLYRAWLGQVMVDSLRVPTTESPLAEKEWYHLLGMISLTKFRSQKRLGPGTQTDDLRIGATFLRLQLQYNADRWETWYRLAQCFDWELEEEVMWSADKINNARPDLVRLQRSAIHCYVMALSTAVRTADESYTTAKTLSEMYHDFGARIYSSSREPFGMEAFYVDSFEKHMSGATGMYKKPLHEELSRYKAWQYSAKLFRKSLQEQPNYWMNYYMLGKCLWKLFGREDDSEKPRAGDALKRPTIDSILSAFVNAITTVPKPSSRQEPILEPHYKLVSIVHKLVTMKPSQMDPQAGADLLQQQPYAINKGESVAIKNQEEWEPFVLKYLRGLRSVDKQHWQHRMVDRYASILYNENTNDYVAANAAKLEWKESIFTKTMHIVVWKPDAERPGRHCVYMERYAKKMIRLLSEVNDKANMEALVKRVRKKGPEFQRFSFLWMECCTTYMRLIRRNSGVEVGVDEVFKSMTAEEFDTVSKRLENWIADPKSIHPALEALRETSELRKLNQNCMKVAPIDDLMNDIWAKLFIEIGRGLPAPEPAPSGSGSQVDGTGDVNMSVGTAGNRMSLNNLVMDMNGTQIPVPVTIAAGSEAPKPRRVGVTRKEILKHAEAAVQRMPEPSREKVLTDRGRGKVTAVGSPTTGAAEKQGGGSSARGSVRSSATPKPGNEGGTTGTENSNSNSNSAPRSQNGNIDGGGDTDMKGEGEHEDGTEEDGEREDDGSGQKEEESERGSVHDSADDESDLSTVPDMDEDEVFPHGLTGERRVEGEDQEEGEGEDDGDEDGDEHESEDENGDENREDEHTDDDDDDDGTVDEEVEEGN</t>
  </si>
  <si>
    <t>&gt;2781_g</t>
  </si>
  <si>
    <t>MTTPTTINTAELSYATFPPAIPTSTPMAPHARVIPNTEPKPWFDKPALAFLFLILIFSFMGITLLVHWTIKEHVRLGKLDKAAAMTKSAAETFVVGEDSDTEAGPSGNRDSPIGQLDANATSGEKAAKVERGAVRDADFPKKAKSWFSNLTRKMNVKEGDHDRDLEAGGAVDEGAGEEEIEMQGNST</t>
  </si>
  <si>
    <t>&gt;4145_g</t>
  </si>
  <si>
    <t>MVSSEFLLFPTPILSVKGCICHTCLRGLDDPKFKLNKCGKCRRVFYCSPDCQKKDWKKGHKALCPVLVKINCLLTSTVHRTWDEYRSEMWTRVDVFRSQVPRPTPNDELTNPAVLYATGTHFNSFQRKTFMFAMLAIWFIIAALALRPHTPQPARTTGEVCLQMPTTKPRATYIPVSTAESWYDYYTQISDKQMITGIISSDLKPLADNEEMALALAGATDKSTMMITIIAALEAVFPDLGTKKSIRLHIIGATAKELDALMLFEELFHLLPALKKMHCSFIGPELPTPVNGNEVVTLDCCPECTKAGRTRSMDMFKLSYHDYVSSKEYKKPDLGVSFHTGHSQEAMESWKPTIEWLAKAQHPTMFTCFNKKEMTEEVEGFKKTGTRFVVEGEKNKWKGMRPLLEVIEEEEDSVYYNNQYWYVIAAGSS</t>
  </si>
  <si>
    <t>&gt;7229_g</t>
  </si>
  <si>
    <t>MSKSLTFALQALLARHEQYMVDAERDRLEMSAKIEQLEADKKELENKNSKTIKENRGLLDQVEELITAAAESDTQIKALEATLCSTRQDLRRLETLTSRTHDLEVQLAALEVEQEALQRSLSTTQEEERSAIQRWRQAERRLNDLQDQLERIEREARDERERHVEVLGRMERQRGVERELDTAAGRLKGAAVATTVIGKNSNSVVSHFVKDILQDNANLQLGIVELREMLMDSNDEVQKLREQLLVHQPVSESQAENGDDNSRSTLQAELASKEHPQVVSQALHIHHHYHIPKKEEVRRPKKKRSSLNTSIFTPPKSQSPRTTFRGQETENAILSQRAVTVPQPTTPNRWSIQSSQVSEFAPSSAPSSPQSAYRHSGLFDRGFDVDSSRPTSPDSSIDPMSPQLPPQLRQFHRKRGSEISTRSFTTALNFQSHVIHEEEDVDVEELSGLQTPSMSPLDGETTTSNVSRDTDYLPHDPEDWTSDFHPSLRRSSSHESILSISGIDIHTLKSRPSQLTITGSSALFRPKSRIGSPTTVVSIDTVVTAHPTLSRGRNSSASYLQSVRGQSASRSISSSHSNEGIGVKLGGWFGQWKVGTPAKSSGNSKPPPESSAPLSQQKPVASTTAVDQAKLFMSRSSGINQPGPIPGFMFRTEKAPHQVEPKVIDRDALRDIFLEDELPR</t>
  </si>
  <si>
    <t>&gt;10387_g</t>
  </si>
  <si>
    <t>MVGVPLSRGCQTCRRRKIKCDEKRPTCIRCKKSGLLCAGYPTRLKFIDEGRKFEEKPSQPQWALEQSTPRSLPATPSEKLSFELYQAFKSDLPVIKSLASFSKTSFITALPRHVGLNSACDLSMKAVCLAHATLLKSSRHSLIQSRIQYGRALIELRLCLADPKRARTIGTLCATMLLGIFEQLVCADFIASIRHAGGAARLIEAIGPRQFEEPFAYIMFHALQGAIVIESILYRRRCFLDSPLWRRVCERTQTPFSALFSILSRLPKILSALREPDPIFISATRGSTSLRKQTALLRHDLQTWRDNPAYAELFYTSVHPSTENFQTNLIYTSNNAISLLCSYAATMILLNSALILVSDSETLLYRLENLMLAKQICQSYEYSRNHSPVGSLAMDFAFRVAYLVPDAQQKDWIVAKINEMASPLGGSDVKAAELEGYFDYLKY</t>
  </si>
  <si>
    <t>&gt;10164_g</t>
  </si>
  <si>
    <t>MENDTTTPTSNYGNLCDFCRPRILDLSKLGWVEKTDAQGNTILEPEIIITPDGEIVLKPWEDKNAFGTYGDDFPDHYESFLGRKATTKGIQVSGRVIKVEYFQHDRGPDYPRIEASSKAGCRFCGFLSATFKSKFQSWYSEDSDNNFYLWSVQYHFELQVDLGQGNLDGGPRLRLHRIVVECQLRRQSYEVEALVSASPNTFTADLLRIQSSPLILDILALANIQLISSWLDECQTSEAHLPCQKVLSASASTSPARFLEIRASDGSDIVRLTENKEINDKYATLSHCWGTADAKPPLTTTQANLSEHMIQIAWADLPSTFQLVIKLARSLQIRYLWIDSLCIVQDDPEEWKAEAAKMSSVYKDSFLTFATVAAESSHDALQIRTQPHKWVPIPWVFSQNERFRGEYHIDEKQQYRGGGPEWSDQGFADVEVSHWNSRGWTLQERLLSRRVLFLGKHACYWECQVERKQESLLRRSGCNGSNGQRVSVQMWEDIGNREQDPRIYSEFQFRRLVSEEESEGGVTIQQLHALWYHLVEEYTKRKLTFERDLMVALGGLAREMARLLHKIDPKADTTYLSGTWQADIAMGLLWYKPETGYVETDYGLYLIPPRDHLPGTRPTVSWLWSAVGDLKMKDWPGKQKVMFELFPPTAYECTEFKVESITIETPPGATDSFTFPGTKGSIFLSGRFAKIPFLAHNLATIGGTIGKRLEYFSNWRANGQVCGIEFMGGANGKGNPRDCFFVNWTQADFDSYEAGKLEIFGLLVAQPKKDSFRPTENALMVVSDGVVDGMEQWRRIGLAVFDLQVWLHGEWGQVPGLFERAERRTIMIV</t>
  </si>
  <si>
    <t>&gt;6687_g</t>
  </si>
  <si>
    <t>MPQKPTARTPKKKREEKAAKVKKILAGPSRWEDSDEEDQDWEWVYASEVKGNEDVEENEDGDAQTPRKRRRKTATQVADNAIVGAKTSSLDIRIGDTVLLDPETSGTVVWVALILNFFEDAEKGKSATFMWFCNHKDIFHKNKKRTDFLPNELYITPHVDEMTLGDINGIATILSEKDFNKKFPNGKTTRNAKDYLKTYFCRRACDHWSSIYSDEFVWEDLYFRHTTEDHMLDLLHQVETWTEDRTKAKRKRETRKEEDDAEFTGGHIHEDELLRTPRKKQKTSAVSTPRKQRTPSKLLTPSHKRVVIKRPLEFTPLGTRVLDHDHVDFSPFQTARSRLHVSSVPNSLPCREDEFASVYSHLEAAIVEGTGACIYISGTPGTGKTATVREVVAQLNASVMAEELDDFIFVEINGMKVTDPHQSYSLLWEALKGERVSPSHALDLLEREFNHPSPRRVPCVVLMDELDQLVTKNQSVMYNFFNWPGLRHSRLIVLAVANTMDLPERTLSNKISSRLGLTRITFPGYTHDQLMKIIESRLEGVPGDIVTPDAIQFASRKVAAVSGDARRALDICRRAVELAESDSLVPSAPNTPSKHHRGEKNAEKEKSSKNMGRVTIATVKKAINEATSSPLQQYLRGLPLASKVLLAALLAKTRRTGIGESLLGEVLDEAKRMTKMDTGNTNMVEFLLKDSTSRVNSMQLIKRGGGKLPRVLAMGSSAIDLMEAGIIGLEARRADRTGKIRLSVGEEDVKQAFKDDPDVKNLGFR</t>
  </si>
  <si>
    <t>&gt;1973_g</t>
  </si>
  <si>
    <t>MVLLKLLLVVNILGAFVIALPTITYPLNSQLPPVARPSVLYQYTFPSSTFSSTLPLTYSLSSGPSWLSLDSQTRILSGTPSSSDAGPDTVTGISISITASDATGSATLNATLVISKNPAPVVNIPPSAQLQSTGVFSAPDTLLYHPSTPFNFTFQPDTFLVNGTSSTLSYYAVTTDNTPLPSWITFDGESLFFSGQTPEYQSLIQPPQTFGLQLVASDVQGFTGASLSFSIKVGVHLFAFTDQYLTANASVGSAFNFSDLAENLKLDGKPAQSPYISLVTAETPSWLAFDNSTLELSGNVSTDAVPYNVTVLAQDVYGDTTNTTVYIDVISSIFDSLVGTLNATIGSSFSFDLSAYLRQKSDVEMAVQFPSSISWLSYNAQNFILSGQVPTSTKPSLINITASATSKSSQMTSSQSFNLSVISSATQSSTSTATQSAIPSASQTSQGSPRKNLILAITIPVVLLSVSLLFALFCYCRRRRRAKRYPYPSVKSIISAPMEATSSVLEIEKPVYVTPPKPLELDMSGFSDHGLPLRNSAPATPSPAAKRPLKRSYSMSATPDASLSRTTESDILGMRSRAYSDNALSKTETSWRSTQGSSDIIGDVSASGTSSSKSRNTNLYRLTGEYSNYSRKGHRRRSALTLSQNPTDIITEAQSRSQARKRETSVLSFGAGDFEVRKSGIENYSVMNRPRPSKRTDDLEHPSIYPQRGSKRQSSFMSGLGRTRSGIGHGGRESISSISRISKRRSVGHGQDWTPGRSLTRDLSAGLTIASGETGEQRRSEVSLLSRYSADLKAEAFPRAAIRPVAKSPSIFDTSSRSIRSRNSRPVSRRTNESPFFAASSSSRVSRRSTRRMTMTRTSYADSPTVPEDIIMPTLEERIMRSLREESVDGGTVTPAGETPINRTPMSGALARIHGGGDDFGISYGRAREGTRQLRTYIQDRLDRPKTMGSLKSLGSQDSRFESVSEFSRYPSRSPERNAMEDSYQDYIDEDEDEEANWETYETRDEQGNLIGYGGEEPELKTASTRSTVKANLMAGPVRNSSNTESPIMAISPNIRMIAGRGRRPESMEARYRKESSIAIVDRGETPEVDWQAYI</t>
  </si>
  <si>
    <t>&gt;6294_g</t>
  </si>
  <si>
    <t>MSRKIVVAATATCPFLSPLVHALSHQSNLEVTILTAPTTTQILPAPHAHNHEDEHHSQIKHVQTSFATTELPELLKDAEVLILLLTGSDIHFSFEFIKAASLPTSTVKLIIPSEFGLCTSNPKIREILPPYETRHLIQDELRKSGVKWKAVYSGIILEDAMTTDGVLGLDCLWCSVVVFPHEDGLKIPVSSYNDVATQIVSAATSEPESEGNEIYTFGFRASLDELVKLVEKKIDRTFDRYEGLLDGARKEAAERFKLGYTDGGMALISRVAVWDEEVGSWSGWKGKEEGNRVGWEEDVGNAAMKVRTGEIGEGGGCGC</t>
  </si>
  <si>
    <t>&gt;2660_g</t>
  </si>
  <si>
    <t>MEHGMNHPSYRGSSAQNSQMTTPMRPGTPESRNPSDEISPAPGRANNPFASPFTSRPASSFGSSSAVRSLPSRYFHSRRVRKGEVDQPWKAKKDPKEKWVTIIPLIGLLVGLGIAGFLVYDGISSVVHHKYCPVLSEDFSGGLNTDIWTKEAEVGGFGNGEFEQTTLDDENIFIQDGKLIIKPTLQDATLIDGNNVINLTADGTCSSDLLKNCVTQTNLTNGEIVQPVKSGRINTKAGATIKYGRVEVTARLPAGDWLWPAIWMLPVNDTYGAWPLSGEIDIVESRGNNYTYAQGGNNIVSSALHWGPDPANDAWWKTNVKRSALHTTYSKSVHKFGLEWSQKYLFTYIDSNLLQVLYTNFNQPLWQRGDFPLSDSNGTRLVDVWSQTGRDQTPFDQEFYLILNVAVGGTNGWFSDGKSGKPWVDSSPTAKKDFWDAQDAWYPTWTAAGAGQMEISRVDMWQQCDGDEDI</t>
  </si>
  <si>
    <t>&gt;4612_g</t>
  </si>
  <si>
    <t>MTGGKSGGKASGSKNAQSRSSKAGLAFPVGRVHRLLRKGNYAQRVGAPVYLAAVLEYLAAEILELAGNAARDNKKTRIIPRHLQLAIRNDEELNKLLGHVTIAQGGVLPNIHQNLLPKKTAKGGKAAGSQEL</t>
  </si>
  <si>
    <t>&gt;10147_g</t>
  </si>
  <si>
    <t>MADGSRHYRFTRTPQTERRVRAQIATVSRCTLIYDISGGGEPRTAAQLIPRLRLYSVRRSASGRVDGGMRAGGDLFAAWDVDSLARRFPVSSSSIGGLEADVESRSAGCHVGPDERRERELEGKRAGWGKAPLASASEVLPCKVRKRWKGESQTP</t>
  </si>
  <si>
    <t>&gt;8393_g</t>
  </si>
  <si>
    <t>MASKSQKRSRATYEEKSDCSEDDLYIPPSSPATMTPQRKAMGRPPKMKPTGQTGTPQNAPRGLSGKKQSGNDKEADTIAIIVNTGPESQTFIVHRDLLILHSTYFRNIFAPELEIKQEPIPNPKPLSQAAQRRANLLAQAILELEFVEISRLEFAKFISWLNIGTTFFPYESSNPRPDWVRLWSLGQKLISRGFQNAIMNSFCTHLADPTNNPWPSPSLISLIYDLTSKGFKLRKLAAAWLAFKSPLDRPDISKDEYNRWLKLYSERNEVSLDVVMEGQKWQKARPWDVSYRSEFFVEEEMVTKAWGKMVLQKRTKDEIKKSAARGCSRSMLELSHLNSIGELSKGVVVVDE</t>
  </si>
  <si>
    <t>&gt;4999_g</t>
  </si>
  <si>
    <t>MHWMQVVHAELYGGGALSGGVSAAAAAATASPPTPLAEGRRSGGGRQRWRPSRGGSRRLELGMGMGRWRFSSRCRFERQRERELERGRTRTPTSKESRRGSAESLCEAKDEDDYSRPCGVFWDPTATPRDSVVFGGSESESGSELLREEIWRLFVREEGEGIGLGVGGLGGLGLGLGGEREEEAKDQSRQRRELLPWEIGIRKSGGKYCASCGVKTQEEEVESEEIKEEEEEQEENRIRDEEEDGDENLIEDKGVDFAEVGEGAEIVELADDENCDDIVEAVGDEDLETAELDREDDEKESQSENILPVIEVEEFLELTEPDKKKIEESGETIIPAIEIEELDTKEPEKEEDKDERGILPPAQIEELKIAEPEKGRIEKETEKDIIPSVEVEELKPAESEKREDEKEEGNKGKDIIPLVEVEKLKTEEPQKEEDEKASGNIISPIETAEPEKRADEKESGIIPATAVEELKPAESKKSEDEKPSNNIIPPLEIGTSETIEPDEREDGNETDSGSVIPEITIEDTDSEATVTPSALGKTEEMATLDPGDSRRRGRSKSPGRERSRSRVKETDRYEVVTERERSRVRVPSPPTRGGYDDRDRDRYEYEERRETKVVNAEPRGSAYMSGGGYGQMERYREEEDARYRHDSPPKGKYREDSPPKKGGFKIPGMFKTTVEDDSSDEGLAYGKLPGEKKKKDKETDKERERREYYEREERKYSAQGGKYEVGVEKYKYADDGGRRYDDDRRESPSGRGRGASFNVGVGKHTLSGGIQLASGAPQHEQPPSPGGYRPGQYNPPGYPPSSGSYQPPYSPPDGPPPGRAYAEPKQWEYAQPSEITYAKLSETTYGGRPLSPQQRHSRTGSSYALEPSPHGSQSKIVTVEPGSRRRDASPNPSSLAPRMHSLSVSSGHHGTASLSLANAPGSPLLEAYHGTYQSISPMPSPLMMASKAHGDINLIEPLSPNYSSDEDARRSGSSKTRRTARFHDPVDEAKMLAAALRGEKRAPDVGPLIEILPGLTHEQVMDLRVEYKTIVKAGSEKKGVNVAKHIKMRLKDEDASLMKACYTCALGRWESEAYWANFWYQGEKSRRELLIESLMGKTNREIRAIKDGFSDKKYGDSLTKCMKTELREDKFKKAVLLVLEERRMEESSRIDVRLVEEDVRDLHKAVRSERGGESAMIAIIVVRSDAHLREVLRVYDEAYRANFAREMLKKSGNLVGELLAHILNGVINKPVRDALLVHHALTLSKSDSIRTELLISRLVRYHWDRPHMEAVKREFRNRYGVDMRVAVREGTKGDWGRFCEQLCVKRTGDEVREVEKVEYVERIERRR</t>
  </si>
  <si>
    <t>&gt;19434_g</t>
  </si>
  <si>
    <t>MAAPGFGFSFGDFVSAIIVAKDICRALRDTGGAKDEFQHVSTDLQHLIILLEQLDHGAWSHVHVGDESHLNSIKCMALTCKAPLQEFLKKLDKYKVLQRTSGLSFKIRLGAEARKVQWAISMKEEVEKFRAVITSKIVSINLLIHLHTLSTVSKLGSGVEPLAGTHIPFQIKIQNCRDDIQQLSGKMKKMALEQSNTREIVSTLVRICTGNKVGVEHFRHLNGTQHKEVQRRFDELKAMNSCGQVIMKSNSEAINRLEKRVQQLMVVLIQSSTTMLKLVGLALRIDLKNYALLRDMHSTILRAPVFGNQDSIRFTDALGRTEPLPYRYFQHWDVFEAMLRCKFKQLPGERLVAQGQYHLLDTKRKDLAIDRRRWERSVFPGADISMSMIILGVLFNKESCPRVACGARNIQHSIDSTFITCSKCHLEYRCLDICVQREPSVEAAVSQKGISPTAGARDMHRLEGFRPQGEMKPHSLHFSMPPDFEISVEEELEAFKSIHIQTKPRSELSNEKQLEQDDNNTFPGTMSTEENNNIQIPYPPIQPDQPLSFPPTPESLVGLVIGRSEDLEKHKRMFHPETADDANMFYKNATPKANTRCFTYLALDGWTGLKHTVKALPKYNPDGNHKDRRQRGFQTWEIGLHYAASTHPKIVSRLKIADEPDYTCVIFNYYPDGDLFSDITERRLVPWSHLGEPDLWPQSMETTFPTG</t>
  </si>
  <si>
    <t>&gt;3347_g</t>
  </si>
  <si>
    <t>MYRWLEDQGRNFVDPLPGSTNYLSAYNAAGKLTRLEEAEEEKRKKEEEKAKSEGRKLSEIKKEADESNRSQIDVTLPPESKRDLQPYPLNPSFVSQPVLSEELREEIWKRVMKEGMSVREVSAQLQVEMSRVGAVVRLKEVEKEWERIGKPLARPYHEAVIGMLPTTPFDPNGKVIAHESINDLPVHRRTGQQIFHPTSESRHFTRADAAKVFDEKLLPADDRIPHPELAIMYKEQKEGLSHEEREARLQAREKKASKKSGPEYQRAKQEATVQRVNTARWEFRITQINVDDAGKDGRGFKGTGWRYGVPHMDRSRGQVKIPTSVE</t>
  </si>
  <si>
    <t>&gt;10303_g</t>
  </si>
  <si>
    <t>MSSRQLRKLQQQRELERQAQLQEEVEEESEDEPIPQKPQGNIFSFAALEDGAGDDDDEGDEEEQVRAKDEDEGNANRHAEELSDHEPTPPPGAKKPKKSKKKKGKKGKGKDKEKQTEPKAHTLGADEIDAALRELNLKPRSKGTSAEPVIQVDQEYERVCQLLSVTSQHLKVANEMRILFGKTALENHDDAGGPVPRAGRRQRERAQHQQMDLETALKGRHEPGKGLPEVTLRRNCFIQGKDEWPKATTGGLTMAIVDDRSTDGTIEFRFVHDRSYIAVQAQFHGYVEMGDPQQLIGLLIQHPYHISLLTQVSKIAKDQTDHALSSDLLERALFTFGRACTSVFQTKLAAGKARLDFSRPENRELWVAGYHYIKSLVMKGTYRTALEWAKCLLSLDPEGDPYCMRLMIHHLALRAHQSRWLLDTSNSILNGIWNVHGLEMQAGKHLSPSNAYAALLLGETTQSRDLLTQSMRTVPWLFTRLFSEINLDAPPSIWGIEPRTDAETLFTELYVLETKSLWGTPEATALLMEIAHTIPKGSINVDDIPKTENEEMTLDIVRFVYLENNPVTMRLVPSLLLHKPNNSDFDPIPPAENTYSYELQQAILQRGMGDGMGGPGGDFNQFFNPIQALANLIPQFRDAGGNAEDLMREAMRVAVEEHDDGDGDEDEPGDGNPRSEGIVRRLLDTMNMLWFGGGGRIPGAGPEVTDQGEWLDEDDSEIDTDTDEEMPGLVGENGEVETDSDEMPGLVGEDAVVIDDDLSHEGIPDMEGDF</t>
  </si>
  <si>
    <t>&gt;5672_g</t>
  </si>
  <si>
    <t>MALDPRLMPGVASEMRSVRSSASTPSLRSSTPTMDAGGNVRVVVRVRGFLPREIERGAECLIQMNPVTQTTTLLVPNDTDPANSRSKTRKVIEEKKFTFDNSFWSHDIEDEHYAHQEDVYNCLGEEFLDHNFEGYHTCIFAYGQTGSGKSYTMMGTPDQPGLIPRTCEDLFQRIEAAHNETPNISYNVRVSYFEVYNEHVRDLLVPVHPSQPPYYLKIREHPTEGPWIKDLTDAPVRNISEILRYMKMGDASRTTASTKMNDTSSRSHSVFTIMLKQIHHDMDTDETTERTARIRLVDLAGSERANATEATGARLREGSNINKSLTTLGRVIAALADPKQQRPGKRHKDVVPYRDSILTWLLRDSLGGNSKTAMIACISPADYDETLSTLRYADQAKRIRTRAVVNQDHISAAERDAQISAMAEEIRVLQLTVSDSRRKEKEGKEQEEKLEDYQNKIVMLQRMMEERTMVSDSKIRNLITENGALKLHLKLAIDAIKNPIQIRSARSSMHGGSRKGSMFEPGKLDSDDKENGGQTEILEDGYDDENDIDVELHEEKALEVQALMKDMLSDVSLFKRKLKDDKLRFLNPLGERQAN</t>
  </si>
  <si>
    <t>&gt;1302_g</t>
  </si>
  <si>
    <t>MASLHLTTMPGHETASHDNSKKASSPNENPDEGFHEAIEEIDAVKEKILLRKLDLNLIPVIMLVYLVSFLDRVNIGNARLFGLEEDLGLKGNQYQVCVSILFVTYCLFEVPSNLVLKKFHPGRYISFLTIVFGIIATCTGLVHTYGQMIAVRLLLGIFEAGLFPGLLTYLTMFYTKKQLALRVGYLFVSAALAGAFGGLIAYGIGYMDGTCGMRAWRWILILEGIPSVVTGILCLIILPNSPNHLLTLDDHERILLVTMREREVGQTAEAQKFHWADVKEGAQDWHLWIFSFCSFCEDIMLYGFSTFLPSIIHGLGNSQFTKFQAQALTVPVYAVGAITYLIIARLSDHQQRRGRYACIFAFISVLGYILLISNTSTACSYTGCFFVATGLYVSVGLPLAWLPSNKPRYGKRALATGMQLMCGNMAGIASPFLFQTSMEPKYFVGHGVSLAVVTVSGSVFGVMSWWYGRVNEARGRGEEDWKMEGKTDQEVEEMGDYSPRYVYTI</t>
  </si>
  <si>
    <t>&gt;9221_g</t>
  </si>
  <si>
    <t>MTRLILSTSNIMTSGPSSIIRKPGADRSNLELTNSLRSNFLAAQQDYSPPLSATNGSTRNNYEEDRLNRPQVSVWTTRDGSDYYVPTIDWSLSGLAEERSQYDITVKLFYLPLADIKDRAKHAKDAVQLVLKELGVRSIDLLIVSFPGMSFEGDCEWEADRKNSAQGNDEAEIASWPVLEELYHQGIVKKLGLAEFGSEKLARFLARVEVHPQVDQVNVKNCCSVPPPLLKLAKREKIELLTHNDCTDILPSGTLRELLGQGVRGAGVLSETKRGIDGMKGDLTPEWVVKYTAVVRDRGVIENKGYFAVAELRE</t>
  </si>
  <si>
    <t>&gt;5243_g</t>
  </si>
  <si>
    <t>MRLAAARYQTSPLPEPAELYIALKEGGHTVTVFGATGFLGRYIVNRLARQGNTVIVPFREEMAKRHLKVAGDLGRVIFMEYDLRNTPSLEESVRHSDVVYNLVGRDYPTKNFDLEDVHVEGAERIAEAVAKYDVDRFIHVSSYNADINSPSEFFRTKARGESVVRSIFPETTIVRPAPMFGFEDRLLRRLAGVTNIFTSNHMQERYWPIHAVDVGQALEKMLYDDSTAEQTYELYGPKNYSTAEIAELVDKEIIKHRRHINIPKAILKPFAGVLNRVLWWPVLSADEVEREFIDQKIDRSAKTLKDLGIEPAELASLTFHYLQGYRSSAFYDLPPATEREKREEKKYLHVLDDQ</t>
  </si>
  <si>
    <t>&gt;10421_g</t>
  </si>
  <si>
    <t>MAARWSGWAQSDAIIDFAWYSDDEYEYRHVQLPKNMLKVIPKEYHDPAKGTLKLLWEEEWRALGITQSLGWEHYEVHEPEPHILLFKRPIGYVPPNQ</t>
  </si>
  <si>
    <t>&gt;19442_g</t>
  </si>
  <si>
    <t>MTSYSHRLEASAWISLPAEIRLMILSIIAYQKHSGGASLASVCTEWQHVLEKANFYKIRLQPSCLDRFEYIVSPQKREIIHHLCLDVVLPRYASDVAQNEVHHQLRTAVLPTNNLALELNVYSSSDCEHWFKNLYLSSDDVAHDKDDMPGACRTRIPHHDPQHGWMHGQQVKAPPKSAMLRLFRPIGLNFHETLPRVKAVTCLIIRRQLRRCISPSGLDELLGRFDRLEYISYEPWAPYEATDREFHNQEHSFAMRRGLPDTLKGLTVFEDAYKFYDLFPKRPVHIPWLNWVDPGQGLDAIFASKSLDLQHLAISFMINAEELFRHCQSTWSWSHLQSLALTSQLLQDDGEKREQIEALLCRAGVLVQKMPRLHTFVLWNGGKGHACAFIYHIDRNSASVTWRGTWHLDLRPVVVKSWQLAASKLPLSKLQIKRECIRGVIESHGDAIYHLELPLSSHRSCVTLANPKGRVQLSAMIQWVAKSLNRHSRNLTIYIASGSSFITTKPDLILCPNAAQYIMVLAFVGSP</t>
  </si>
  <si>
    <t>&gt;5455_g</t>
  </si>
  <si>
    <t>MAGFNGLDHLRVTKRTTPSKPLLPLHAKRREQDLEKYEASEDSDYDSDESSDTSSAGSSRETSGSYSSNKPMLRRKSSAGSQRPVPRYRLPQKVMRYLCLALISTLVIFMISLVRMSIVSSRRVEVGDIGDRPPPPPAFWNSFEFLTRYYGGIRTLVPFEENKPEYPRPEDEPPISNETTVARDTPASKPFQAYSNQTSEAYLSEYAPVHECFLDAESTVRVPSLQFYPGRPSGFPDNVMGSYELLGLPEDLCFERYGRLGPYGFGYALKYGGTGTGQIGDSAGSEAVWEDESGLKQVDYRQVNWAEAQKRCYQTNSARFEPRVPEVKAPTTFSVIEQERNDQSLASDDSNLESNITTKFLPRTAVVIRAWDDLIYREEDILHLRAMISELSLGSGGEYDVHLLVQVKDEAKHPVWADEETYQAHLNESVPAEFRGITTFWSETQMLNIYQGMFDNFERNLPIHGPYRGLQMAMQWFAQVHTEYDFFWHWEIDVRYTGHYYNFLSQVDSWTQKQPRKGLWERNGRFYIPSVHGSWEDFKQMVRVQTEMGVDSPDKVWAGIKGSKQAEPKTDKPIWGPERPHNSEDWFEFENDPRPPTTYEKDKYTWGVGEKADLITFNPLFDPEGTTWLLAKDITGYNTSDGVPPRRAAIVSASRMSRRLLTTMHRETVFKKHHAFTEMWPATTALHHGYKAVFVPHPIYVDREWPTAYLAGIMNAGRNGATGGARTSVFGEREHNLLGMTWYYNAGFAPNLWKRWLGLKVNNEGGEQFELTADEGRDGKGVNGMKGGEGRMCLPPMLIHPVKEVELPVEGLVTEEEVVVESDPSA</t>
  </si>
  <si>
    <t>&gt;6972_g</t>
  </si>
  <si>
    <t>MLKSTHKAVAPPPLPEGWTEHKAPTGHSYYYNASTKQSTYTRPAPPPVPVAPAPLNPDQSFLQYQAVGSLPSAGTTFDNFAQGQPQPGRGGFQGRGRGRGGHEQSRPPRPQPTDKPLSRHPIPGYEPWVLVHTKLGRRFVYNTAKDQSFWRIPDKLKDGILALDRLRIKEKAEALEKAKEPVDSGQAPGAAQRPGQPAAASHVDNDAEDSSEYEEVEVTDDEDDEGNASKRQRTEEDTPDEPVEFNEDDIAFQLAAMGQEYGLDPDEYGQEAEGWEETEEVTEEDSAALFKDLLNDYGINPYSPWEKLVEEGKLVDDLRYTALTSMKARKEVWEEWSREKIKLLKELRAKEEEKDPRIPYLAFLQKHANPKLYYPEFKRKYKKEPEMRDAGLTDKDREKYYRDHINRLKLPQSTLKSDLSTLLKDQPLHLLNKSTLPSHLPPAILADIRYISLDPATREPLVEAYISTLQPAPEVSEEDTEYSLKERKDRERRQKALEDRERHVAEEKRRQRRGLEMGRGRLREEEAEIERAMTVGKKGLKDHLTELDAAEKHAP</t>
  </si>
  <si>
    <t>&gt;10302_g</t>
  </si>
  <si>
    <t>MSADAEHTYKFNVSMSCGGCSGAVTRVLGKLDGVKSYDVSLENQTATVVAEPSLAYETVLATIKKTGKKVNTGEADGEVKPVELVSEA</t>
  </si>
  <si>
    <t>&gt;7232_g</t>
  </si>
  <si>
    <t>MQQLLSFNLNIDRPGHSPPSSYDWLPGMMFFLLDAAQGDFNQPAVLIPACLVLALFFAEIFYYSYMTRVITCIGISWFSLAALRSAKISNPAISYIMGVAGIWNIVWSVVMLLIHDPPRDLKRIVSRQVQDPQEKYIEVSVYRWEGMPKRLSWDRFLWAVEMLFNMRGLCWNVTKPLASAPEEVKILYSSDAKDQDSKITTEGAPAKPSISQTRTKASFLRRRALAFMLDYILIDIVTYFTDRDLYFYGKEPARYDSLASLAKMQSRLLLCATSLGLVIDIQFKFMELIAVGLLGPRWLGIFGEPWMHPVLWGSPMEIYHKGLLGFWGKFWHPLFKFGYQEICNWLIPPAPKSKSKASKSLFTLRSILRLHLVFGVSGLIHASGSSLTPGTNPWLSFLAFFLQAPGIVLQEVLRAWLKKMGAGEVAQKMVVFVFVLAWSMGSMPLLIGDMAAARFWEARALPFCIIGCRPR</t>
  </si>
  <si>
    <t>&gt;6444_g</t>
  </si>
  <si>
    <t>MFHAKHLAVVAILAATLVGAVPTSSVAPPGPKWNDKDNLVVSIDVPDADNFPMAAYALISNPQKKVAIILTGRKIDFGWFNWATDFPGQEKTPFKETQDEIQRLQKDPKVVPPMKAFWIKYMVAVTTDVDIKSWVKNIIPPTVKIWFTTRDHHVDKHGDIYLEVSKIRLIKFLTRMKIQPSRYQIFTQGLSTAEVTQGIKHAQHVNDWSWGLDDQADKAIEKCKSIVKKSPIQPQSSERGECIASALTAFISRSKGTLSASEVHGTTDIKGELDKYFATKDAHYRYFAGGPMTEYHRHLTSSASSISESVAMLQSFKRESNLLGVQFNHMLDTKSSFAAMDSAVNGNTRLFLVPTEISKGSPWAFTGNKLHEAFGTDPKHPVNELCEHFRQGSKLEPALFDLITAVYFKHPEIFPPAVQAIYTTAADGFVELKAAPSGSKSKLFVVGLNSKDPRDLTTLNKDLQNKLGEFLAILKKAFAI</t>
  </si>
  <si>
    <t>&gt;5163_g</t>
  </si>
  <si>
    <t>MSTRPGPLGPTISIANGAQQSWLPQSSHLSSKTFHHRDDTPLRSNTPSLLLEDATMADSATVQNDGDNAEEEQQKALFKDLYQHSERKLAALFRGGETEDTQNGSENVAEADQLADDEARALDPSTEQVPKKSARVIDEDNYDDEEEDDEDDVQSSPLKNKGANALLSPSKSGSSPVSSDVSPAKQAEQIKDEASQTSQDQPKSSEDARKQLEEAKKATEEAAKRSFHTLFYTLENDRVAMLEQQKLEESEKQIDAEMDNGSNANNINGNSGEHHGSLSSANLGASSLTLKHLIARIDLKRDQVRASDAELRSLMNEVRKNRSKWASEENVHQEELYEAAEKVLSELKAMTEYSAPFLTRVNKRDAPDYYNIIKHPMDLGSMTKKLKTLAYKSKAEFVADLDLIWSNCLKYNADIAHPLRRNANSMRKEAEKLVPLIPDLVIRPRAEVEAEERRKQNGGDDDPGDDSDDEPIMSSRGRIAGNKGTKARKAHGRDETTPAIEKKPTLQLNGLLGPLGREGSEAGFDGSQNGFATPPFGSITPGALNGMHGPGSQADGTDIDGPSLNGISLGQALGAAAEDLREDEEYKIWKQVTKKDRALIARDRNRLFRGDRLNPEEPAMLRSKASMRRWLRQQKQAQADKPRSDGNGQGAKPAIQGTETLAEGMEGEDERVLPDYYDILSAIPEVPPKLEWIEDENGRLVDPSEECLRMAKPGLFTAPKSALSAKVAANMRQMQETRKLCSKIGVIKQMQLQAQMYNNQFPKYEPQPFMEADIEPHVTSDDGPIMSTWVCKAALRRSVAELCFHAGFEEYQPSAMDVITDIASDYFAKLARTFNVYTEAPKVPVVGANSVSGAKWEERFTNEEIVLHTLGENGVDVEELESYVKDDVERLGTKLTVMHERMKAHLSDLLRPALTDGGADGSGVFNDNSEQFVSGDFAEELGEDFFGFKALGLDSEFGMASLSVPLHLLHTRLYNNPTNQTVQTTTTEIFKPPPPFEPVTKENIQDQIGLIRNFFLAKLHANEGEPLLEDEDLPVKQRPSRPRLGPTGKITSPRKRPLKEQAGNSKKKKKLENGTAMDPATGAKIGIYTSPEKPNGLTPSAKKLKLGLPNGGSVSMDRRESSQGNASQTDKDDVSAVGMMSPESIER</t>
  </si>
  <si>
    <t>&gt;10380_g</t>
  </si>
  <si>
    <t>MTRIEALLLLSTLSTSILAAEPSRPRGVGPEFAKFYKDAESFTCIGNPSIKIGLSQVNDEYCDCPDGSDEPGTAACTYLSNLSPPQPIAGNRGAVNMTAVLPGYYCKNKGHVPSYIPHTYVNDGVCDYELCCDGSDEWEGVGGIKCEDRCKEIGKEWRKLEEVKEKGRRNALKKRVDLVTEAAVLRKGMELGIKKLEAEIKMREIEAADLKKKYDEVERRERGKVIMGAGEGKKASKTTVLAGLAKQRIEELREALVGAVGKRDTLREKVKQLEEILATFKKEYNPNFNDEGVKRAVKAWEDFAAAKAADTDDSAEDRDYESISKPDSESEGINWAEWETEEESDVEVLYKFEAYLPGPIRDWVHQKLIDFRVLLVENGILADNANSGTESKAVSDARTAFQNVNNDLDSKKVKLGEQQADLEKDYGTDSVFRALKGKCVTKDSGEYEYELCWMDGTKQKSKKGGSTTGMGTFTRFDRIEVDEEVGADGKGVGKGERVVMMFENGQHCWNGPNRQTTVVLACAENDEVWKVVEQEKCMYRMDVGTPAVCEAVGGGKKGAAGGKKDEL</t>
  </si>
  <si>
    <t>&gt;19450_g</t>
  </si>
  <si>
    <t>MSPRVSLTPMGRFPYLRPRDAAGLVNTKLKYTNTKLTKLPIELRMVIYELALIRKGRKTPNFLKALRADDTGLYDEAIEVYYKINTFELSWDDARNPGTMTWFDLLKPEIKKMVKGGISIPVPLYHLSASITTDPRNITRRAFIITQHAALLQLPNITSLQFIAANPYSLYNTDIDIFFFATQLD</t>
  </si>
  <si>
    <t>&gt;6903_g</t>
  </si>
  <si>
    <t>MSEASGSQEVALPQDRRQAITQPFASRVVAKPIPQAQTQDPREFQLGQVRRRFSPKETKQTSAQPGGEGTLLKFTLTPSDPDFPFEITALECLLTVPIGYPNDRPTLRVGNRDIPRGFALNVEYGFDNLAEERPDTSLLELMKALDKNLEAFLSAPKAETIKLVANKKDTRHLASQPSRSVEPAAAIKTQDDETAVLEDKLGSPSPTKPVDYFTAQQKTEASKRRAAEVRQLEARMGRLPLYKKSSDGIAYTLPIEPKRRADLPVSLQAVKAIQLFVPMLYPLQPCRIQIEGVDPGDTKPLEKGFENIVIEKSSSSLMGHVNYLAQNMHNLAKTSLEQKRPAIVVRPTPSVEKSPSISAQGKTPEGLQDPERSHIQYITRPPEWTIVNAEDAEDNTDTDDLYSYDSDESTSDEEGGAEVKTGDEPGASQPPSNPEHGTAISFPFIELYGIELLEVTTLNITVKCGRCKETTEIKGLKNGVTKTETCRKCASPLVIGFRRDLIHAHAVRAGFLDLEGCNVGDMLLSTFTPTCSQCSAAFPSPGIVSVQGETTTNVCRECHQKITFKIPSVKFLRITHSHLPSALPPRRKKETLGLTPGTELPKRGRCRHYSKSYRWFRFSCCQKVYACDKCHDEEEEHPNERANRMICGWCSREQNYRPEECAVCHGYLMKRKGTGGFWEGGKGTRDKVKMSRKDKRKHRRIGGPAKPKVVKGEANDAKGSKKAV</t>
  </si>
  <si>
    <t>&gt;7750_g</t>
  </si>
  <si>
    <t>MATAAPLQATPAHNLSQSARTEAAYHSTTTPSTDSTYIPRGDTTVTLNYFSPPEDGSIPFNFVEPQPTGKPQRNFGDFDVQVPITDIRGHESEYTLDADAFKVVSNVPPSAEKDFVDDDSIKKNYYPEVEKLVLDNVPGSNKVFIFDHTIRRSNPNAHRAPVNKVHIDQTVKSATQRVHYHLPEEAEKLLQGRYRIINIWRPLNGPVQANPLGFASSKSVQNEDVIPVEHRYPDRTGETAGIRYNTGQKWHYWSGMKNDERLFLECFDSEALKEGSGVQGGRVPHTAFNDPRTPEGAVGRESIEVRALVFGP</t>
  </si>
  <si>
    <t>&gt;9231_g</t>
  </si>
  <si>
    <t>MSSNTGSSAVHASKRARYTSPEYSGTKPGSPKNAEDAGEISKDAGAPKTGGSSSFRNVSACNRCRLRKNRCDQRLPSCASCEKANVKCVGYDPITKREIPRSYVFYLESRVGYLEKLLLEHNIQFAPAEVLDHTAQPSADPNIVQTPSDDGRPAFNGNEGTVAVAHKQSPQEMAWNKKQDESAKLDKLVSNIGSVSVQGASDARYLGSTSGISFARVVFAAVKSSVSGASSDKGGVRPSKAPVANKTTATGETSMRDSFFGLHTKPTINQAPFPSKEVGARLVSLYFEHANPQVPILHRGEFMKMFELAYAEGDARVRTPRELYMLNIVFAIGAGIFLGDSGEGKKGEATGDKKPWCQPEEYHASAIVHLEPCLSGPNENDNPDGFGGGLEELQAVLLLAGFALLRPVAPGLWYIIGVAVRLAIDLGLHYEDGKEIDTEPEKSENVTAEDSELARMQRERSIRERGRREWVRDCRRRLWWCTYSLDRLVSTCVGRPFGITDQVITTEFPSPLDDKYITPTGFLEPPGPEPSYKQVSYHYFRLRLLQSEILQVLQYQQAQQARVGGLNQRNPFMHTSLPSPFLSKFDSFRSWRIDIDKRLYEWKSCAPSKRESGVAFSVEFLELNYWQCVIMLYRQSLSVPAMFKGEYNTSEEVNSPNMHSVELREDEERVFLKVAEAGQRVLRLYRQLHRVHLVNYTFLATHHLFMAGISFLYAIWHSSIVRSRLTMDEVDFTILAATSVLGDLIEKCPPAEACRDAFKRMSKATVQMCMSTTGFGSAAGNPNSRRRSHSQHHHQHAQSATATPASDYFNTGKLYSRHNRELQSITTNRGQPQFDMGPNELLSQISGSHPQPGAAMRSPQFTRPGSQNSMTSRSPQNIKKESFSASSTPGSNNNNAIRSNTAPTQSNNTMPSPSDFAISPPLSSLDTSQIDPSLLPSPSQQFMQPQYPLQDMGQFSSQNSQGMDFLQQGWDGTNLGWNGEMGFEWDESGRHDFGDAMGGVGGVGSGVDLFGGFFFGGSGTGTAGGSASGF</t>
  </si>
  <si>
    <t>&gt;2717_g</t>
  </si>
  <si>
    <t>MTGRKLSPSSSRSSRSGLWSALSGAKSSRLLVSGFTFGISTHDPQPLYTTTPFSLHFDSGKGGKGLGKGGAKRHRKILRDNIQGITKPAIRRLARRGGVKRISAMIYEETRGVLKTFLEGVIRDAVTYTEHAKRKTVTSLDVVYALKRQGRTLYGFGG</t>
  </si>
  <si>
    <t>&gt;2973_g</t>
  </si>
  <si>
    <t>MAEEEEFLPGTSRLIEDIDHAATSHLQKHGDIVLDPQPTGSPNDPLNWTLPRKYWHATLLCFIAGFTGATSNDAGSAQDGMNADLGLTYNSMNTGAGVLFAGIGYFTLLISPAAWLYGRRITYLICILLGLVGAIWMARVQNTEDSIWNQLFVGASEACAEAQIQLSLSEIFFQHQRGAVIGVYVLAISIGTYLGPLFGGIIADSLGWRWIGWMAVIISGVTLILLFFGLEETLFDRSAYDLGLIDGVHETSQDAQDAQDSSTDYEKAIAAKNRYRQASDIPVPEDEKKKGYWQRISLITLAPNVKGTGFKQYYHRLFHTLRIFGFPAVIYSGIQWGAQDAWLTFYLTVQEDNWFGPPWNYSDTADGLMNIPTLIGAIIGCFWGGYLSDRFVIWMARRRDGIREAEDRLWMMYPCAILSPIGMLLFGIGTQRGWNWPVPYVGLGLIGVGWGTAGDLSMAYLMDAYPEMVLEGMVGVAVVNNSIALVFTFTASIWMDASGVENTFIAIAVLDFFFIMLTVPMMIWGKACRRWTLGRYKSFVRGRDVI</t>
  </si>
  <si>
    <t>&gt;5248_g</t>
  </si>
  <si>
    <t>MDDDEESITLSPSALNALKEFYADRDARLKQFENLKAVAEENVANAIEIPLTMDAFAEDWNESQFWYEEGTARTLAEELLKGVGPEATIGVISAPSVFIQLKNILVERQTGKEKRPKIYLLEFDRRFEVFPEFVFYDFNEPLNLPSEMKESIDHIICDPPFLSEDCQTKTALTVRWLSRTLGPDSIFGDSRLIVCTGERMEALINKIYRSQGIRTTTFEPKHSKGLSNEFLCYANFECENWKWREQIGS</t>
  </si>
  <si>
    <t>&gt;9_g</t>
  </si>
  <si>
    <t>MKSLGVSSLLLAASSVAYAQQIAYGQCGGTGWTGATTCVAGYVCTLNNAFYSQCLPGTAGPTPTTTTATTRPATSTTGPATPTAGGVKLAGVNISGFDFGCNTGGNCNVDGAWPPLLSSYGADGIGQMQHFVRDDGFNVFRLPTSWQYMLNGTLGGSLNPTNAGIYDLLVQACLATGAMCIIDIHNYARWNDAIIGQGGPTDAQFASLWSQIAAKYADTPNIIFGVMNEPHDLPNITTWAASVQAAVTAIRNAGATTQMILLPGSDYTSAQQFISNGSGPALLLVTNPNGTTDNLVFDVHKYLDVDNSGTHPECTTNNIDLAFAPLATWLRTNKRVAFLTETGGGNVASCETYMCEQIAYLNANSDVYLGYVGWAAGNFLTNYVLSETPTDQGLPDQSKLISMLNNDTPIEFLVKAVPAVRKATGPDNIDHTLQKHGLDVIIAPTDSPIATVVALAGYPIGTVPLGYLHKGGRPFEIDIVGVANSEAVILGFMNAWEKAKPKRRRVPPLLE</t>
  </si>
  <si>
    <t>&gt;19458_g</t>
  </si>
  <si>
    <t>MAEEQNGSAAWPVADAALTQEILDIVQQASHYRQLKKGANEATKTLNRGISEIIILAADTAPLAILLHLPLLCEDKNVPYVYVPSKTSLGRACGVSRAVISCSITTNEASDLMNQIRSLKDKVERLMI</t>
  </si>
  <si>
    <t>&gt;1844_g</t>
  </si>
  <si>
    <t>MGRIQLDDLGPSGKRHFMMASMIVGITLSHVTMIGRVYAKLATIGKLQRDDWFMLGALLGSYGVIACNFYGMNHGLGLHEDDVPKSELKLMNLSIWIIQRFQPPTIFCLKTSILLLYVRIFNTPRFRKVAWGIGIYTFVWAIEAWFASMFECWPVQYFWDKSIKGGHCIPNPLTNVGFSNGFISFVGDLFILCMPMPMIWQLQMNRNTKIALTCIFLLGIFVVGTSIIRLIALFTINTKDVSFTQVQAGVWTYLEMGIGITCGNLPLLRPLFRRLFDKSKNGSKPTGSMLNPASKYGRNTKYAAGSRAPMSRNEGFERMGNDVESFGETGSEVELREEQRYRGKGIEVKTEVELSVMKIESDPDSLHDGRDPLRVGMSRGNIIANRNE</t>
  </si>
  <si>
    <t>&gt;10479_g</t>
  </si>
  <si>
    <t>MESSIKPADNDTLQAIRSTVEGILKEFNNTATELVGVLRGAEKDNNELLQQFRSTVYKIHRQAVGLQRKSKRLPPPQFKIQPEHSICYYIQVAMLHVQDTMAVVTGVLSSHKLERLLPSAVYLHTEASKLLSIAKSIQVEIFDDFVLRATPRDLSPLAGEEPTPTGIQDHWEAQSRLPVPIKTERVPLDVGLGAGSEEERGVSRQIIKQENVQSGLFILNSSHPARPVKRQKKVHFGLYPGHIQEDIREFFMCDEPMTVSIGFSKRGEGQQEQDTESGGENTPGEQEERITESGVCRSFYDEPENLDTNCSKHSVSDIRQLNEPKTEIGRLHRELYYEQPVRSAAEDNSGSRQEDRSDLDSAARHSAGFRGKPPAFATEPVLGELPQATKDMMPSEDGTLGVFRMKDSKSIVPSCHSDFDSSYLLPTQGPGKFSDPTRTANITRCYHEKADLAQNRCSNTSNISTTSSHTQGREIFKAIEVAQGTAAATSTNEVSNEGTGLASDVGNGGKKSTTVRSMIDSAGDNGTIREASNVNSLPVSSSVGLINTAPMPKQRWGLYAPL</t>
  </si>
  <si>
    <t>&gt;6921_g</t>
  </si>
  <si>
    <t>MSTTAHPPSTSTSTSHQPGEKSPFDLQREILLREIGTACLPLPPPSPTQNPLTHAPQSFEHVLANISKLNRSLEGVIDVGNEFSSVEALWSQFEGVMAKDPDAEAEAEAEAEAEARRGEEEARGEGETELQEERESAR</t>
  </si>
  <si>
    <t>&gt;2188_g</t>
  </si>
  <si>
    <t>MYFNGIISAIAPAALFASAAAAFAIDARAPMTSGQVVANINVVTSLSQNLQGPANSINVLSGPLLLIEQGPFPQIFAGFTQIISTVTTDLSAMQGLKPFSIKSDEQAILAAFTTFVTVHQQLLNIVIGKAGLLNDLPLIGTPVAQVLRSLEGVVDAIALGLVAACPDVSSSLSAQHSQLDVTINLAIDAYAPAV</t>
  </si>
  <si>
    <t>&gt;7128_g</t>
  </si>
  <si>
    <t>MEEAPSSKPRSGSMLSSPECRLYRRAFPHSGTISCIGWLFHDEWSFEAVSVGSSTTSGHSQLSWSDQLDAVVTSEQASSEMDGDGPFMQRRGAGHAPPVYEEGAGSHSFEKNARRGPWTLIDRSDGTEVEWPMSAGLLFPGQTSLRF</t>
  </si>
  <si>
    <t>&gt;5584_g</t>
  </si>
  <si>
    <t>MTITMSQTCPNCGVGLPERADHSAIAEDAQKMIEDLQAQVRLLSQKATAAVDKWADYEDEIRALKEKLEQSRRNSEENPLSTSPSRFSALPAQGRFSFMTGRKSISNLRQPPTPSTPSATELLNALTKEQALRQAAEKKLDEGSGELEELTSQLFQQANEMVATERKARAKLEERVAVLESRDGEKRKRLERLEGAVQRIERVRGLLAPPR</t>
  </si>
  <si>
    <t>&gt;19465_g</t>
  </si>
  <si>
    <t>MDTIKNKVHNVAGHHSESQSQFEQGYQAPVQQQEHPGLEKNMDPKPTKVHLPTEDNGYQIYKAAGKLVGKKALITGGDSGIGRAVAILFAMEGADGLIQKLVDTLGGLNILVNNAAYQQTKKDIRDLDEDQWLHTFNTNINAYFFLAKYALPHLGPGDTIINTASVTAYAGSGPALDYISTKGAIVAFTRALSTEQACEKCRARKTRCDEQVPRCGYCQRNNLECIYREPTPIKKDKTLALILETICSIDEKIDLVLSGEPLGSASGAIGLAADRNLLQRELENDDASFLTQAQGTSGSLSPIADHKKANPGSRTQTYLMSPEFREHELSDQSTPSRGGPSLAWPAIQALLQCESINLSQWDGETRSVEKWLVDITEEFHTSLLLGGHRDIHYDDNAVLSLEPGQPMTLNRGYVEMICSIYFETFHCTYPILDRSHFFSAILPQVCSQSFDETNPGSALVLLVLSLGVLAQEGASGVPIPDEAGWQTGVRGGSVERPPGIDFLNAAKSRLGMAITEWSLDSLSAYILCAGLTGELGMDSTGILDLQDSVPLPRFLPEPGEHVIKLEDDLFVEYHFLAQVTLRTLIDRIRVSLPTVGNVFRNLQQQPAKALVQELSQQLTDWRKCLPALIAWDDDLSVEATEDINMANASDAYHTEGGGKTSPISYKIILNATLRTRYKYAEYLIWRPYIYRALEAPAEITRHDIECYKAYKACLMWPLTTTTFQSQRRLVPHLYEYTHTFFGILVLLYISSFSTVLRPVLESDHLSNEIETTKDLYLAWIRDMKVVHPVAKWCWHKLRGMYGEHPLMDN</t>
  </si>
  <si>
    <t>&gt;6769_g</t>
  </si>
  <si>
    <t>MFSPPSLSDPITELLTTYNELNSSTIDELSEVPSALEFMRYVAINRPFVIRGGASDWEATKTWNKSSLRERLSGRNVTAAITPHGNADSPTRNSKGDLVFMLPLLEHQKFGDLIDFISAQEIEDERPEEVRYSQTQNNNLYSEFAPLLSSLPSTLPFAHSALSKPPDATNFWLGNSHSVTALHNDPYENIYIQVIGQKHFVLLPPVFYPVVAEKPLQQAIYERGEDGKLMIKELEGPRVPFPTWAPDGEEQGRYENLVSPMRVTLGKGDMLYLPALWYHKVSQTCDDEGICCAVNYWYDMSYEGSFYPLCGLVRRVAMAAEGEPVSDSSIARGNYYKGGADDVDWGEEK</t>
  </si>
  <si>
    <t>&gt;9732_g</t>
  </si>
  <si>
    <t>MTLGTVLITGGTGYIGSFTSLALLQHDYDVVIVDSLYNSSKVSLDRIELLCGRRPEFYQVDVTDEPALDKVFAAHPEISSVIHFAALKAVGESSEIPLEYYRVNVGGTITLLRCMQKHNVPNIVFSSSATVYGDATRVPNMIPIPEHCPIGPTNPYGNTKSTIELVITDFINSQRANLKKAGKPFEHWNGALLRYFNPAGSHPSGIMGEDPLGVPFNLLPLLGQVATGQRDKLLVFGDDYPSRDGTAIRDYIHVIDLANGHLAALNHLREANPGVRAWNLGSGRGCTVFEMIHAFEKVVGHPLKYEVVGRRAGDVLDLTANPARANKELKWKTELTLEDACEDLWRWVSNNPQGYRQDPPQKLLAALKKNN</t>
  </si>
  <si>
    <t>&gt;8416_g</t>
  </si>
  <si>
    <t>MRILLIRHGETVHNVAGVYAGVTDSALTTHGVLQADRLGSHLSATGVKITHLFSSDLQRAFKTAEVIRQAQLSPPSATTKSILLREQDFGFYEGKQYSERPKGGNNMGKEIHPNAHRNTLEFKDVETKESMRLRAESFISDYLVTLMHKLEDGATVAVVAHGIILGHLWRALLGWFHATNISVAPGVEGPTNGMSLEYLGGWSNTGYLDLEIRPVASTVVSPIAPIESLLVGPSSSGLPSSPCFATTDIHRSSIPKAPSTVLVPSTAAASNSSRSRCLDMTLVVKAVNSLEHLKGLKKTRGGIGSLKHDSNQKTVDSFFKKRRLE</t>
  </si>
  <si>
    <t>&gt;10016_g</t>
  </si>
  <si>
    <t>MNHLVRILSRPTAKPYRTKHLHTNEPPYLNAQGYIDFAPNDVENPKNWSRVRRWYITFVAVLMVVNATFASSSPSGSLIGIAKHFNVSTEVGNLTITLFLLGYCFGPLFWAPLSEFYGRRYIFYISFLLYLIFNFLCAFANNFAALLIGRFITGTCASSTLSNAPGVLADIWGPVDRGNALALFSMMTFAGPALGPVISGFLELKEDWRWVFYVLLMFAGITTVLMFTIPETLPTQILLNKARRIRKLKIPGYENVKAPVEDTDRTLAGIFKVALVRPWILLVDPINFFVAIYISIVYALLYMLFTIYPIVFQQKRHWNSGVGELPLIGTAIGALIGGTFIFFVSARDRRLDLAGRRRTPEDRLPTAMVGGILFPVTMFWFAWSGEYNSVHWVVPALAGVFLATSIQLVFVAYLNYITDTYLMYAASALAANTVCRSACGAAAPLFTQYMYNALGVGGGGSLIGGVAVLLVPIPFIFYKYGGPIRERSSFAPTPAKQAEEMREGIREEDITGGDETEATVIGEGLGEERGAKEDEIEGGRTDDESWYNVGGAKTDNAFEKDLEKGKE</t>
  </si>
  <si>
    <t>&gt;795_g</t>
  </si>
  <si>
    <t>MALILRHTLRATRYATGRSATSCSECCRRSYSDIVEPGMVVLLRPRNNTSEKYLTTALQAGKTQKIRRDIIIPHDEIIGNRFRECVSLPAPYLKKKLSYRILNPTLAEYTDLSDRIVTPIYSQDAALIVSLLDLHPTVPGDDRFPTSSDERLEIFEAGTGQGALTLNLARAIHAANSPPPSKEDISEYESWRQKRRAVVHTLDNEPRHSAHAKNVIRDFRKGIYYPHIDLHVGTIDDYLSSRLEEGSGKEFLDHAILDLPRSQDYLDIVSKSLKSGGKLIAFCPSITQINEGVLHAKNNGMLLYLERVLEVGGWVGTGGREWDVRPVKPRALEKIEAQKASEILEVKEASEEISDDKSTSENEGKGWEIVRTFSQLAALLLFCIVAVYFLDSQFRVLPNAIHNVFPAHHPGLVVTDITVRTCSRINLFTSCKLDPEVWHRIEKDLYLGSGWVSSAYVHVKRRKEEELGEEEKVVVDVTVGRLDPSQGTKGEGDAVWESRPSGLWLKRTTKKHASDGDKTVTSVDVLFGADAVDPRVGWTMVGTAMLLDTSGEGVEARLSIRRGVAPKHEVPIPRINENGKFKIMQISDLHLSTGTGKCRDAMPESTAANCEADPRTLEYVGRLIDEEHPDLVVLSGDQVNGETAPDAQSAIFKFAELFVKRKISYATIFGNHDDEGSLPRAQQMALIESLPYSLSAAGPEEIDGVGNYFIEVLARGSSKHSALTIYMLDTHAYSPDEQKFKGYDWLKQSQIDWFKTTARGLKKEHDGYTHIHMNLAFIHIPLPEYKNDLPRKGAYREAVTAPAFNSGFRDALVEEGVLMVSCGHDHANEYCALSSENDTPKLWMCYAGGAGFGGYGGYGGFVRRVRFFEVDMNEARIVTYKRVEYGNLAERVDEQIIVEGGRAAALPSEA</t>
  </si>
  <si>
    <t>&gt;5123_g</t>
  </si>
  <si>
    <t>MAQHRKDKDKALKIKLAKPDRSGPDPTHKTLLDIAAQRNLLRAQQKREQEIKSAEAEILIGRLGESILWSSSLTMLHLTLDVLVANQYAEDIDWSRLARRTGQAFPIILLLFYSFHPHASPSVLLPTLPRRIQSLAHELFFFAAPLGCLWIWSVIELSLPWAVGSLVACGTYLKYFGYSVI</t>
  </si>
  <si>
    <t>&gt;3574_g</t>
  </si>
  <si>
    <t>MLRPKTSTCLLCSFRIARKALKNETQWPSRQTVSMGTLQITRTSGRGPSKSSGRANVRPSRMSLAPARTVESALSKASPLRRKQDGPFGGMNLKVANIRNLPLTTPLGAKTANKKVDYKALKMQRSLTPLSYGQRTKVKQELAEIEFDNFPLLPIIQSSIPTQALKGMTDLTPTPVQKIAIPALLGAVVGREGERSSTTRKRKEAAANKPREEFLIAAETGSGKTLAYLLPVLDAIKRAEAQDEDVIEWEKEYQKEKNESAKLPEWEFKAPIADLPHPTSGRPRAIILVPTSELVAQVGALVKSFSHTVKFRSAMISSSFSATVIRNRLFSTKGIDIVISTPHLLSSLAERDPNILSRVTHLVIDEADSLMDRGFAPLTSSILDRVSPSLKQLVLCSATIPKSLDNFLRTRFPEIRRLTTPNLHAIPRRVQLSVVDVDSHSYQGNRQLACADTIWNIGKAAAEHDGPIKELMDVKRILVFVNERETTSEVANYLVSKGIEAIALNRDTPDERKSEMLASFTLSSPLLAPKSESHPGTLQDQVPNYVPVGQVTPKPARNLPNVKVVVTTDLGSRGIDTVAVRHVILYDVPHSTIDFIHRLGRTGRMGRRGRGLVLVGKNDRRDVVAEIKNAMFAGQALI</t>
  </si>
  <si>
    <t>&gt;1270_g</t>
  </si>
  <si>
    <t>MSRAPFAGLRCARNWALKFPAPTPQLQQRTFSSSPLLLINGPVPKFKPASTPELQALVDDIRLNYIMPRHLSQIQKNLVLSPTKKGELEKEEVIASIHGEDFRLRHIPQTAHYRSVHRLIVPVVKAMHKRDFDILPDFTKSLFAVKREQIEDSTAPWLSSTRAWIIRRAMMHKRQDIILECLRCASDSGFTLEPDAKARAGPTTALQEVMMAMHSKALDAKFNAPGTKKALSWAEMVVDMIQDPKYKVDPEYEADRYRYTVIGPLLDLAAIRASKHLHGKDEDGKVAKYLHEFMSLPWEIKPSEGAIASFWLAEKSVLLHGMKTTETLLDSASEDVQGLRTRIADLEEKVLDVVKSQEKVIADIVATLPADAKMAPRRGLTVYNSLFGTQKPSEEA</t>
  </si>
  <si>
    <t>&gt;8717_g</t>
  </si>
  <si>
    <t>MPRQDQAKPSCSGQHGVRRSSFQKACDSGDGPLFASEQNTSASSNTPYLAPAHCDTGDPQGSILEVANRSTGAVLNRGSAPAQMKRRIAMLRVLVLLCFLFFCILSMSLWRRVPPPTAVTSPSTPLSQMTTDAGALTWKWLRSLEINTPSRIRICRPTIGSISSRSKRRLSSRAAMLK</t>
  </si>
  <si>
    <t>&gt;5790_g</t>
  </si>
  <si>
    <t>MPITDLDYEDLIKVLSENFTLLADEVQLLSDQKTILEHKLRFAHEQYQYLADKYATGDPEISSTLAKLQLPPDLQATTSDRAGFVPLPQCMRTSSKQQRAVAIRDGRLAAQRLTALAGKGTGSTTSAKSISGTSSNMKYSARRTSLSTVLEQDFTVAGKKSALSCPFAPPADNMAPRLTDGPETLGSNQALNPEHQNTLEDRTPHRSADPICAAMYAETLSSQPQSATGSAAKCPIRYLDQHSPEDIAKYFETHKHEIPRSHEVCVKRYQRNEDDIRKLDAKYGNLVSMIQGLGQKHIPLLPEKGEEEASEIERTSKERVENWAKAVSTDGIEAPEAAVDAPDEDDRDSRFDRPMKEVRVGESPSRPWGISVPIFDPPEWQRPESPPPAPVSIDHSPKPAGCPFGHGQSGGAEQLVVPDTQERPAGKCPFPHAMREEAPPAPTPQPQHQPAAHVEPTFIQQPLEAPKSGSVPQMIFTGPVFIGYPMDQALAFMQQYRGTQ</t>
  </si>
  <si>
    <t>&gt;19476_g</t>
  </si>
  <si>
    <t>MDSLVAQYSRPAFQLETAEDLDEVLQDETAALNLKFAMPPIAQPGSWLRAMTDDHSNPNVPIKLAHGTTTLAFRFQGGIIVCTDSRATAGNWIASQTVKKVIEINNCLLGTMAGGAADCQYWLAYLGMQCRLHELRHKRRITVAAASKILANLTYSYKGMGLSMGTMCAGVTPSEGPALYYVDSDGSRLSGNLFCVGSGQTFAYGVLDAEYRYDLTTDEALELGRRSIIAAMHRDGYTGGSVNLYHVKEDGWVKHGFSDMNPIFWDIKLNKGEFSNVTAEMD</t>
  </si>
  <si>
    <t>&gt;2609_g</t>
  </si>
  <si>
    <t>MAASDGLAPALGLQLDPHFISQNGPPPQEASEASTSSSLLNEDGTRRTKIIQGRPKANSSSSRPSTTSTSTSVEHRATPRIVRTLPPWIDSYEEGEQSLNSKPTDRLLSSIPPAHRAQHHYAPASTLPPRKASLDGYIDVYDGPSQNPNEKRPELGFFGGHKEPVRGRKWDHARESEPVIMQSNGQLSPVINSPWRDFVKASAYGSPKVEDQTVNPEFERILQVQTPGYDRPWCGDLDGTDDPEKLAGLFYSKRQRKTFIQRWQNTLLMHPLVPLIFRMIVLTTSIIALSLSASIHKLSDTYSYSQNASTTMAIVVDIVAIPYILWITWDEYTGKPLGLRSPKAKIRLVLLDQLFIIFESANISLAFAALTDSEGSCKAGQNGSNDIICGRVKALCAFLMVAIIAWSLTFSVSIFRLVERVGGREEAD</t>
  </si>
  <si>
    <t>&gt;10714_g</t>
  </si>
  <si>
    <t>MDSSLTQTTTRDSVLPTSLLQLLNNSLVLYQTVPYLPVSALLALGATSKSYRSLIHDTPYVFRHLDLTKVKSAQFQIDAIDRGGEVWRNVQLDENVTEDDFYGGPLLGIFSALRHQNILRDVQTLVLDGLSVTSDLISDIILQDYFNVRTLSIREVQNLNERILQQALIYAVRPSRAPDTPKLRALYVFGPKDAVLAPRTNKNASRYPPDIVPIDAVPSNGGATYSHGAQIGARWNQRSEDTLVDELVNNGDKWYQNSGKVITKPLSLEWASTVVACQGIISFDAVLCDGPRHKYVYIPEDSEPHPWYHHPDAHLSARIATHSIGGCASCGTAPESFSDFKISPLDRFPLLAPVPLHSSTTKAAKTPFAGGREKLLVRCLDCIRNRCCENCHKWWCEDCYEVPSQAYINGSTQAWVVGGGSASQKHVKLGEMGYGLELFITQLWCEVESFIDFAEETQVYFEVASNVDPVAPNASQEHNSCAEYAGEDTSSAIGAHHVDEVANDIEESDMTQKTPLIRAR</t>
  </si>
  <si>
    <t>&gt;6247_g</t>
  </si>
  <si>
    <t>MSPAISPSQEGLAPFTYTPANKPLQTYYKTFGSPTSTSTPPLILIHGGPGLSHDILLSHTLLFTKYSIPLIFYDQIGSGRSTHLPETASIPAFWTDEIFTAQLRQLVEFLGVKEYFILGSSWGGMFGSRFASLRPEGLKKLVLANSAASKSRSIANSTAFRKELPQETQDLMKKHEDAKTTSSKEYVKIMETWTREHVCNVDVPEDALVSIRFAREDNTVASAIGDLGWWSSDGYMRERDTSEDCKRIQVPTLLIHGVNECAGGEAMKPFEEGIPDVRTVTLEGSTHSPHIEVPDKYMRVVGEFLSGN</t>
  </si>
  <si>
    <t>&gt;1168_g</t>
  </si>
  <si>
    <t>MASKNCVSCLRAIQRQQARSIPSAQKIASKFGPSRAFATSANRYAENLQSNATPATSIPRPTGRAKRSPTSIAELLRKATPNATETYTAFGATELLYKECAHQADYTIPQAGKDEEEMPKTEDGEDIGVGDGWWHNELGLKPTFSTWSQVTMLHMYLFSVRFRCFEAHTAQPWQQHLLDHFFYDAENKMVINHNMHARGTRSKYLKDMYLQWRGLLAAYDEGLAKGDAVLAGAIWRNLFKGNEDVDIKALGQIVSFMRRSLHGLDKLPDDTFGTYAMDIKFGTPQDEASVVRLPSPMMNLSFESAPGTSLDGKIPLGGNSFPVKNAAKRGKK</t>
  </si>
  <si>
    <t>&gt;10084_g</t>
  </si>
  <si>
    <t>MGNPSENAEVPVSQDQNVTPWSVSGEIGEDGKVKAIDYDKLVNQFGTTLIDEALLERFQRVTGHKVHRFLRRQIVFSHRDLEAILDKYEKKEPFFIYTGRGPSSEAMHIGHIVPFELAKWLSDVFEAPLIVMLTDDEKYLISKPDREIAEFEHYARENGKDIIATGLNPERTFIFSDYSYMGGDFYRNITRIAKRINRGTADACFGFTSSTSIGKVHFAAIQAASSFATSFPEIFGSYERASSIPCLIPCAIDQDVYFRVTRDVAHQLKYAKPSLIHAKFLDALQGPGSKMSASIDASSIKVRDSPKQILKKINQYAFSGGKETLEEHREKGGDPEIDVSYQYLKFFLEDDEELEKIRQDYKSGKMLTGELKKKCADELSKFCTGFQQRRAEVTDEILDRFMTPRPLLCRGTTLSITGGGEQTESVSAVPAKDPNSKNQAKKMAKLQAAEAKKAQKVLEAEERRRKEAKAAIVVPEHTFDEPRTQN</t>
  </si>
  <si>
    <t>&gt;7356_g</t>
  </si>
  <si>
    <t>MRVTSLSLGALALGGVNAWKYPDCEPDNCYRELTDPRFASAAGSFCLDFLASTTTKASAIPTDYSNCGGSISAVSSACSCITYTLSKTLTPSSTPTPPPPSTTSSLTTSSPTTTLYTTKTISASSSSTSNGPTSQNSISTDKSSLTSSATLPPTSTSMIDYSTSTIYATTIYTVTSCAATVTNCPARQTPYLTTEIFVLSTTVCPVTSTSITPPPDTEGTETKASFTTSTYTITSCPSEITNCPVGKVTTTVCPVTLTYTVSVPAGTSGAAGPSTTLALVPETTPVGTGGGVGSKTTSALGLQVTAAAGMFEVVGAGVLAAAVGVAALL</t>
  </si>
  <si>
    <t>&gt;5512_g</t>
  </si>
  <si>
    <t>MDDGRISPKGTRRPGEERRASVQRKSVSATSLPEHDELFYSVRTRSKKQRGIVSDGESRNSRLSTLSGPGVDAAIVSPFSSNTHRRGSNFRNSAISPISEHGTGSNFRDSPISPVSERRGAIGSHAFPMLEISAEEAAQRRSVVPSLVLSTATGISQNATRGSTPTFRENAPMGDLIGRNSSSLHVPETPCNWLPISLRSAYIIILLVVTIALGGLILGLTIKSDRNRGLGTNHGTLEVLFGWRFLPTLLAVLYMLLVRPIINDVKRTEPFARLSLSNGTSASAGLFMKARVTWVDPFLALSKERNGGFRSWALFWASLLNAIGFFLVLPFSSALLFPTEVNIGKNTTFSQLNILTSSSLELSTNIPAYSRTISSALFNITTSAWLNNNYTVVPFWPSSLKNPPTGTVLSSVAQQWIGSTTIFQVSLDCSAMDLKSAMNYSINATQIIEEDTITWIPTNLTSFVLESPDQCSLGVSGLTSADTNNSIWATGGAWWATASNGTIGDLSADRPVFFNTSSQCGNRTMILLVAPEEYGQINAQGYICSSDYFSASIPVTVTNTGSTSNITFDTNAFDKAKNRIDSSVLNISSFENAFLSQNWSTQLQLPKALPNFTQAIPGLAGPLSLMASENNFEIKTMMANPNLADQARQLKQRFLGESMQSTFNHMGSQQATTIPGNVAVMESRIVISFSIGMLLTTALFLSSFMICFVAFYTRLRRRPLNVYEDPAPANAIASLIRTSPKTRALFEGLDQCSEADMKRQLDGYTFALRGGVLWSYDLRDAYQQQGEISSLNVSSHAASSYSFGLVPSEHGTKTKYCSSNSCDIPPTPLRQWFLLPAFFFLLALLIVLVLLFAIFRNKGVLQKFQAPLLSLNHFRPPLEAGAGYSIISTLVGIGVNLWWSSIDRDFRRLQPYISMVQRPTLAKKGTALSYIPSPVAWTVGKAAMNRHWFLAIVATGTILSEILIVSMSGLWVPRLAAQSHNTTLPQQLEIRNSPFTFEIPSNIQKSTDVLSYVYGNLPAISMSSTINNTAQAPWTSDEWSFIPVDLASIRGSSFSLAPPTNITLTTPSIRSRLQCTAIDMTSASSWLTPIDFTSDTKVPCNLTTGYELNPPFSSTTYINETSNTHIQFLTSENCNSISNSSLVSWSPDTSNPDKNIIVTSTTGSPFLLALSGTTQLVYPYIPGITAVNCTPIFETSVAKITIGARTGVVGHYTISGSPQTDTNAWIDQFVGTNATSKSPSAQDSAESVQNISVSYGPLATKLIAAFPFPFTNNSTLSDAILLANTSSNLFSNLVHAFALNPISETLTPSIQQSSPTNSLLYQPHSTSEKVSSLITSPSILLRPLRGAFILTLVILVFLLLLILYILLLGRKDNEKLPRDIDTLGSVLGFLYASDRFLASLPDHPYRPPSNSSSSDPYQYQPEYQYQTRYQPPVPGQNQESSFVSLGPFTTTSGRFRWGIELNSTSSPQENKPLPPLPPPHLPTPVSVSPFDITSAPPPSFPIPDPLRANPSPHSRISNPYLTPNASLPMNTNPLSYSSTFTRGSENENRRSLAPFILPSTFSPQSIHDRNAWSMATNPGSTPLSTTPTDRTTSSGSPNETTPTPPAARRSPPATSLPRLDTSTNRVTLHPVIKSASLKTAPKQPPTSPPPHLPSTFSPPMTFPASPRILAPTQPLTVSTGSTITSSPHLDSLQTERQATRTRARTRAPTDPPSPILEYPILSPLSGPSAEDGPLSATLFPRRKFPSHPIYPIPAATSQNVNTNINTSRHIGVLYDPSRGVQPGEGGSTSRYIGRRRATEGELERARNRGRDFDPDSKHGLAERWA</t>
  </si>
  <si>
    <t>&gt;2679_g</t>
  </si>
  <si>
    <t>MDEIVPSSSASTTCTISSPRKVNEYFKASDFIKVHIGPEKVSWSLPRDLLAERMPGLKSVIEPSSGEKKTVGIHLRAEDPKTFALMVDWLLTGKLECDGIHDADSNHDLLPLCNLLSLANDLKIEGLSNMVIEQVKKCLRQRAWLPNEQEIRHVFGMPAWAQKMKQIIFYQTLDEYLSSSADNFRRQAPEWSKIMAASPAFHIEFLIALKTRLQPCKSRLITRTVLR</t>
  </si>
  <si>
    <t>&gt;4135_g</t>
  </si>
  <si>
    <t>MEYITALHSIFDDYKPSLFELLSEHQLASLLPPSLRYLLTVATHRHPRYLLRVLNSFDELYALLMLLVERYYLKTHGGGFTENFYGLKREKALAVGEIPRANITTPSYVREALTLTNGDIWKNLAVMVGIPYLKRKLDESYDINAPRALLGASYTRMPLNPTLRQRFMHYYRWFLRNIYPSVNAAYYFSLLAFNVAYLFDNSKYHSPFMWMIGTRMRRLGEADYRAIAALGEAKSGAPGTNLGITSILSPRVLGNRALGTLKILLPASIFALKFLEWWHASDFARQLSRKAAEGLEFPPPITSGLSALSVKFGPAGKKGDSGNGEKEGSSEKEEPEIEHPPIAASTLLPIFTVPPPQNSDSCPICQQEIVTATACSTGFVFCYTCIHRWLEGNHDRQEEFMKGKEGKWESGQGRCAVTGRRVLGGTEGLRRVMA</t>
  </si>
  <si>
    <t>&gt;6052_g</t>
  </si>
  <si>
    <t>MPLMPGLLRRRGNPSDADLRRRSFLSTEPPSNSIYPQQPALQGRVSEQLPRRPSAADFLSPMMEEGSEPVSGTSAEMDAEIPVPLRPISPPIQEQSNKHRRFSMLKFRHASDSQLSVRARLQAQAETAPPVPQPPEIITTAPTMDANGMLPGRKKSRVKLPNRSKTSTDVPRQEMPLMPSSLAIKNDKKERRKTMSESAGNKSRVTFDEPERPSTLSSPPAYGDEVNSTLALPVNRLSESSRSDGSSGDHGVYATTTTTTHTVHTTTTFFRLPRRKKPAPLFDLTHLPQKSNPESLVAARASASSSRLPDLDSPAARALRSPSADDLGGHVGFPPPLSSPSHSTSVGNLSSVAPNLLRHDSNSSNRSSPLRIRPDMRGRSSTLSSLRNVPSQEQLPTPTLHSTRTSTSTGRKSFGDLFNLSRLRQNSEPQYLKNASGPNTPASCTSKNNSMQLIREPSAPIVLPERHEDDTPAKYLVRLEEAVSRGVVASVLSKGTDPFSKAVLRSYMRGFGFFGDPMDMAIRKLLMEVELPKETQQIDRCLQGFADRYHECNPGIYASPDQAYFIAFSLLILHTDVFNKNNKYKMQKPEYLKNTRGEGIFDEILECFYDNISYTPFIHVEDDLDINGERIVQHKTKKKSIFPRGPVDPAKGYSREPIDPYTLIIDSKLDLLRPNLKDVMNLEEHYSYLGTATSLNLQDLQNTFFRTGVLQIVSARSRPDAFMSDKTVNNPDEAQAGIVDIKITKVGLLWRKDVKKKKARSPWQEWGAILTGAQLYFFRNTTWIKNLMHQYDQHIKQGHDGIPVIFKPPLEQFKPDALMSTDDAVALLDSNYNKHKNAFIFVRHGGFEETFLADNESEMNDWLAKLNYAAAFRTSGVRMRGVVGGNYDGQRTRGIRGLESRSDSARAVQTPSGEVTIASGRIDVKMAEDILAARREIMRQKIASAEEKLAIAQKQLNDQLRNARHLQILAPIQLKSREQVVLAAGRMAAQLKWGRMEIWRLKCHKDILSMDLEEERDGENHVPRMESAGEVPNSDRSSLAHGQSKSSPAAPPRTPRSPPSDWPSTNSQQSPHINTGQIDDHFQTPLLANASSFHKAQASWELPPLSFDARSTVSGQKASVSSAKLPSTPSIGATPSNSSLKPTPPNIQKTTATGVDSAEQAVLERAGLIDKDKTLEAKRPGTTSTGGQESEESKDQVVEKDKLNTGKVRRSLHRTLRDSHVPSHNRSRKGKDSSSSTAMSEESKDDMLARGSGSFVVHGKKASVITFGSELQSMSPDERLRLRRQPHKEASRLLSPGTIDDDFHSVLAEPYEFHERHDSVATTSTATARSFGELHRKLAAHNSNSAAAVDSGSDDSDYAASYSEGRRTPLPPVQDEDENSLESRPGSHQQAMFYTPEASPAKRSFSQGFRGDKDGERAEHEHINRRNSDRLSPPSFQLPVVS</t>
  </si>
  <si>
    <t>&gt;10464_g</t>
  </si>
  <si>
    <t>MVLCIRCRQKSCTLLNGYPRVPVEVYGPAPFEHRKELEVVKQYLIDNLNKGFIEASDSPFAAPVLLAVKPNGGLRFCVDYRVLNGITKRNQYPIPLLGETSARISNAKIFTKPDIQQAFHRIRMDPGITFQIDDNGVSNQISAVAPGKRRDMSRSPLAVRTKRVNHGFVVEDSPDDGGEDDEEGESDEELQDGKENG</t>
  </si>
  <si>
    <t>&gt;10037_g</t>
  </si>
  <si>
    <t>MAPHANGNAEPIESDLKPTATTFQPAAALADLRYHSPSTASAIETEDKYAAHNYHPLPVVFARAQGSSVWDPEGNHYIDFLSAYSAVNQGHCHPELVKALCEQAQRLTLSSRAFHNDVFPKWAEKVQSVFGYDMALPMNTGAEAVETAIKIARKWGYKVKGIPQGKALIFGAAENFHGRTMTAVTMSTDPESRDNYGPYLPGIGSICPSTNKPIRFNNVPDLEEALNAHGKETAAFIVEPIQGEAGVVVPADDYLTKVHALCKKHNVLLICDEIQTGIGRTGRMLCSQWANIKPDMVTLGKAISGGMYPVSCVLASKEIMLTVEPGTHGSTYGGNPLGCAVSIRALEIMEEEDLTNRAEALGKILRQGLADMKSPIITLVRGKGLLNAIVIDDTKTGGHSAWDLCMLMKTKGLLAKPTHENIIRLAPPLVISEEEIRASLKIIEESIKELPHLKTKY</t>
  </si>
  <si>
    <t>&gt;19489_g</t>
  </si>
  <si>
    <t>MDPSLTSLTPSHKATPYHYRGMHLSRLPYDTSSNLFAQRITDSINLTSAGHFSWTIAIPASSISADAKYFLRFKATNATYNPNNVTSASLSTGAKVGISLGIIIVALVLVVMLYMFVVRKKKSTVLPSTIVVTPVEDKNVNVPPTHPQELHGTTSIPTSYGQDHVAELG</t>
  </si>
  <si>
    <t>&gt;365_g</t>
  </si>
  <si>
    <t>MAKFLSSLPTASPNYRNGLKYSSQIKFPSTLSFQGFHKPCRFEGEIPDLEVSGSVPLDIDGTFFRMQPDHRFPPLYYEDPHFNGDGSISAFHFHNGHVDFKQRYVRTDRFKEEAKARRALFGRYRNMYTDHDLVKGVIRTTANESVVFWRGILLALGEEGPPFAVDPETLETIGRYDFEGQVLSPTFTSHPKIDPATGEMVGFAYEAGGNGCDASRDIVVYTIDKNGKKTEECWYKAPFSGMIHDCGITDNYVVLPLTPLKISLSRLKRGGNHFAWDPKEDQLYGIVPRRDGKPEDVVWFRAANGFHGHIAGCYEDEGHIVCDITIGNDNALYFFPPEGSPPQAPEKRSHLKSETFRLIFDPKAKSDTRVNPCNVFDTTGEFTLIDDRFISRKYNHFWQVQIDTAKAYDFENCGSPPGRLFNSLSHFTTDGKTNDTYWAGPTATFQEPVFIRKNAGIEGEGYIVVLLNHLDELRNDLLIFDAQHLEDGPLAAVHIPIKLRLGVHGTFVNRRELDAWRELREGNGGLGPARPARNPLPWQIDLAKKTMWAGYGGSGWWGF</t>
  </si>
  <si>
    <t>&gt;6710_g</t>
  </si>
  <si>
    <t>MAAPQHIQQPIEADVDDDADSAIGVRSLASSTTSIGSSILKGRQENGRTYHAYKDGKYVLPEDETEQDRLDLQHHVHLITFDGKLDLIPRGKKQFQRVLDVGTGTGIWAIDYADENPEAEVLGVDLSPMQPTFLPPNLRFEIDDLEERWLYHQKFDFIHVRGMSGSFKDWQKFFDQAFEFTSPGGYIHVHDSIYPLLCDDDTFKGTALEKWSRLTLDATVKIGRPANSAIHFKEQLEKSGWVDLVERTDVWVGGTWPKDPKLKEIGIWTRENLLQGLEGFALALFTRVHGWSVEEVQLFLVDVRKDLKNSNIHWYVPMYTIYGRKPE</t>
  </si>
  <si>
    <t>&gt;925_g</t>
  </si>
  <si>
    <t>MAPKAGKAPKVPKSQQKAPEIVKEYPTIAAKLEAEYLASRPYQVLKETKGLSNLSAKEKAAYINFRFLETGAWREWSEGQQKEFWKQVQQQGIPRPLDKPRDLGRDSRGREIGTYTLKEFEEYQVRFKEVRGLREKSRQFRQRREKGLVEGKDIEEERNRRKLLGHLEGKKMGRYEGNPQWDDVVPIPQDDGKDALAAIAYTEEYAEAMGYLRAVMAEKEHSQRVLELTEHVISLNAAHYTVWLYRASTLFALNSSVDAELAWVNAVALENQKNYQIWHHRQVLIDHLFPSIASPEEKKALAKSEREFMTKMFDEDSKNYHVWSYRQYLVRKMDMWNDIEELKSVETLLREDVRNNSAWSHRFFLIFSNPRYTTEGSKATEADSKVPQEIIDEELGFAEAAVYEAPQNQSPWNYIRGVLRKGDRKLGSLEEFAVEFVELGDGKEDVKSSHALDFLADVWAEKGEVQKAERALELLGGKYDRIRKNYWEWRRDNLMAGMVEAVD</t>
  </si>
  <si>
    <t>&gt;2832_g</t>
  </si>
  <si>
    <t>MSTADLLSHGHFDDSEEEDDHFNPQPADLSDVEDGPSSNHDDDAGAQIRNEASKGTSKEDASDDEGSTKGGQAADDDENGDEEDAEGGGEDLGHGDDDDEDDEDDDDDEEEITGHRRKRRRERRNQFLDVEAEVDEDEDENDDDEDELNEIKDNFIADTHPDDLADLPAGGETDDRRHRELDRRREMEASLDAEKQAEILRQRYANKNRSGRGTGDSAVVPKRLLLPSIDDPSIWAVKCKEGKEREVVFSLMKRIEERLGSKDELAITSAFERGGTTSTMKGFIYVEAQRQADILAALDGVMNVYPRSKIMMVEIKEMPDLLRVTKSPKLEDGAYVRLKRPPKYAGDLAQVLWLTDTGLEARIRFVPRLDYGLNEDVNAPTDAYGAKRKRIQKSGPRPPQRLFSEVEAKKRHARNLQTNSDGSWKYFGEDYRNGFCERDVKIQTLNAKDVNPTLEEVSKFASSAQDGTEQLDLNALAASLKASTVNATYLPGDVIEVYEGEQRGVIGKAVSVRADIVTMAVTDGPLKGQTIEVPTKGLRKRFKEGDHVKVIGGSRFRDEVGMVVKISDDRVTILSDQNNTEITVFSKDLREASDSGGGGNLGQFELWDLVQLDPSTVGCIVKVDRESLVVLDQNGQSRVVLPSQVSNKLERRKHAVATDKNGSEVRMDDVVKESEGERRSGKIIHIHRAYLFLRNASQSENSGIFVTRATSVATVSAKGGRLTGAAPSGPDLNSMNPALKRNPAGNGIMAPPKSFGRDRSIGQTVTIKKGAYKGLLGIVKEATDTSARVELHTKSKTINVPKDYLGFKDRVTGQSIDPNSRGGRGGGDRGGFSGRGGRGGLGSATPSAWESGGRTPMPSSGSGYERTPAWNTGRTPAPANGGRTPAWKSGDANGGRTPAWADGSRTVNPYQDGSRTSYGGGNRTPAWSSGAKTPAYGLQNDGFSAGSKTPGYSGGGDAWGGSKTPAYQPQTSNDSWSGNQPPPTNTWSNAYDAPTPGAPLTAPTPAAMNAPTPGAYSAPTPAPYSAPTPAAAPTPAPGWGGGWGAPTPQAMDAPTPGAQQPYYAAPTPGNYGGLPETPGPGWQDDGPKYTD</t>
  </si>
  <si>
    <t>&gt;6276_g</t>
  </si>
  <si>
    <t>MDRGKASPILAPRHDSSSRVTKPQTTAEKLAALKARVAAAVGNSQAKVGIHSTQQPMPTVASGGLNVELHPALQDLGQFKPSRSVAPKFATSIGNARPRQEKNAHKGKKQLDLSGPSSEETRSNPYFDMSLGGQTATLKNRPAKQLIFNQKGKYIQQANALRRQAALEAMKKRIAESSRKIGIDEDLDTEKNYLVEAPPEIEWWDEGLVDGKNYDDIESGKSLKIDTADSIITEYIQHPVLLEPPQEKNMPAPKPMFLTAKEQAKKRRQRRMADLKEQQAKIRLGLEPAPPPKVKKGNLMRVLGEEAVKDPTAVEARVNREIEARHQTHVQMNEDRKLTKEQRHEKLANNQEKDAAKGIRLLVFKIDNLANGSHRFKIGKNAEQMALTGVCVMHPRFNLVIVEGGEHSIKQYRKLMMQRIDWTENSPTRIKEGTKAEEMQDWLKAEDEKGELKDMTLNKCQLVFEGEEKARAFRKWGSKVCETDSAARDALTRAKMENFWALAKSMK</t>
  </si>
  <si>
    <t>&gt;4375_g</t>
  </si>
  <si>
    <t>MPATTSRPVFGAPVPHSDPSAPAGTFAPGTKIQVGNHKVVIQKYFSEGGFAHVYLVKMPKPIDGTDIAVLKRVAVPDKENLANMRTEVETMKKLKGHRPIVTYYDSHASQLKGGGYEVFLLMEFCNGGGLIDFMNTRLQNRLTEPEILKIFSDVTEGVACMHYLRPPLLHRDLKVENVLITSTGSSKRFKLCDFGSTAPPRPAATTAAECRLIEDDVQKHTTLQYRSPEMIDVYRKQPIDEKSDIWALGVLLYKLCYYTTPFEAQGQLAILNASFKFPNYPIFSDKLKKLIASMLKENPKSRPNIYQVLREACLMQGIEVPIKDIYAGRTQSETRRNQQLPSPESHPTPPMVGAVFSPPPPQQQVIPDVVPMRRGRPAANSQGHPPKPSPSPRRGVASDPFAALDSRSPPGPVDEISDRFPSLDQFSLLHDGGKFDFGNTSPISSNPREVAERVEKLADDAFAVPTKAPVNVSMRPSTTVSRAQKIISSNPELQAVSSPPLPVVQQPTPTRPANSAYVSHGTMTSPTPPPTAQFSPAPAYASRFSLPDHSRSPSLPRQDVTPNRTPRLRPADRQLQPPNTIPRNSSFTPQPVDPRHSSSSRPSLEGGRPNLDAIDPIARTKSSNSRPRPSSTYLESNMDFLREKESQGRPSLSEKRTSYTKPIDTAVLDPSSDEETNIESNVDFLRKMEDNDVSKKDRRRNSSGKQSKRSSIPSMSLSNTKTLLAGKFGDAFKRFEGNQNTGGPRTPSPLQDMERRDLTPIAGSEATDGRSDDGNILEDMDNVTPEQRREIERRRLSMEERRVANAAAEYRKRLAERGPPSGPKSIGGVSRAASIQHKVKSLLDENQAASPVKKTAEGYGRYTDTPVSQGPERFDQGNMNLYAKPMVTRKPTAGGTGNVMAMPAHARAGSVHTTNEIAYAKPRGQADVVQPGLGVQAAKTGPRPSVGPKPMHLNSLSTGPAQVLMQGSPPKSSLGGGRPTVQARPDMTVQEREDYIRDFSKRFPSLSGIEMVEREIGRDDRVLRGKEV</t>
  </si>
  <si>
    <t>&gt;7370_g</t>
  </si>
  <si>
    <t>MSPAKRRKLSPPAEALNPPTVKSLSAVARFRALRNQTTSPVSTGSSTALNPLLERDALLSQELVGEIEPESISNESSFMSNGEDDQQPSSQPGTSITRFEDCILSTFKPSKYTINKLEKDKLRVKLQPGERLVILGEYGFALEKGLVTIMGMTLRPPGNSSGVKIHHVHAPSYQALPVIRCPSDEVNEAWIVLQNCNRGLESLKPLSPLFDNLWNDQNRVSTQEHGKGFTKAKSGPSSLNIPTYQIMFSSKEGPPRTFLQPLVSPPEWNALIGRCSTQEDPKPLSVLICGPKSSGKSTFSKLLTNKLLSSSMKAKNNENGKSTAGILFLDLDPGQPEYSIPGQLSLIHIKEPNFGPPFSHPVTFGKSKVIRSHSIAAVSPASDPDHYIACAINLFKYCKVLLKSMPSLPLVINTPGWVLGTGLDLLVKMIKNFQPTDIIYMSQDGPAEVIETLEKASKPTTFFTLPSQTGSSTKTAAQLRTMQYMSYFHLDPGRKYLSWDDKCLTSVRPWGVRYSGDDAGILGVICYGEQPPAGLLADTINGSLVSVVVTENVAAIPTYRPEYEVVNDDKDNTETIRSPKLQPNIVSYQHEALSSTFSNQPATLSDPTIISTPGNIPYFNPINTAPLLPKYSYALGLALIRGIDTTRERLQILTSIEEKVIEDINNSGKKIVLVSGKLDTPGWAYTEGAFKSRMKKGQEKGGLVSGDEEMKIEVEVEGHKNEHGGVKNSGDKYDLDETFEDMPWVERIEGDEGRGRGAKVWRVRRDLGKSGAE</t>
  </si>
  <si>
    <t>&gt;6150_g</t>
  </si>
  <si>
    <t>MAWDHLSINRPHLVYIILGGFTSLFMLCSSFIKERLYIGEATVATICGVIFGPHAANLIDPGSWGNADQITLEFSRIVLVVQCFAVGVELPKYYMEKHWRSVVFLLIPVMTFGWLITSLFIWWMIPPLDWLQSLCCAACVTATDPVLASSVVGKGKFAKRVPKHLRDILSAESGCNDGMAFPFIYLALYLIQYRPNAHEVAFNWVVITILYECVFGAFYGFMVGYIGRHGIKYAERHDLVDRESFLVFYFVLALFCAGSGSILGVDDLLVGFAAGVGFSNDGWFTQKTEESHVSNVIDLLLNLAYFVYLGTVIPWEQYNNADLGLTPWRLVVIAVFVILFRRIPVMMLLKPLIPDIKTWREALFAGHFGPIGVGAIFVAILARAELETESVTPLANYPDPSQPNYTIVALIWPITTFLVIASIIVHGSSIAVFTLGKHINTLTLTMSYTAAGDEGPGWLNRLPRISSTSRSQAKSVQSETDADELNAEHFAPGLLPPIGLPREFLRRQKEEDNPSRTESRPSSRPRRRRRRWDDGLGPGGPISQSAIYPQHRSQSVSEQTSDTLTPGASSPENVKDDDDERKESELGEIQDDPEMHEILHRHSEEEKRDQHKSDAERHPEQIKIYQNGGDIIVENKDGDVLQTKVSEHSRDRAEEEVKKTGKNIKETIEHPESGYQNLRKKLGVWRHNDEPEEEAHKKDPKLAKRKRGPALAYQFGNTIIVEDEDGEVVKTYELPTSKSASKAGEQSTAHQGTPNPPPRASTSTTQPESSTSAAVRQGLQRMGMGFGSKHHDAHNQSEEDEDDRHIRFTIGGAGRRLNKEDFLKEIKSLDPKARNEVISGSDAPDIMKEMARQDASKNSPGSNRIFAKSPQSASGKGSGQARGRGTIVEESPSEDEEEGSAAERIRTIRTKGGMDLSRKKDAALTSSSTTRLDDQEESAAERKRRVQALKGVDDVTETQRGRSMRRQETEEDEEEDEDEGPQESAAEKRRREAVLGSRNESGEVEEDSDDDNTPRVPPPVARSRGIRFAQSPVRNKGASRS</t>
  </si>
  <si>
    <t>&gt;8134_g</t>
  </si>
  <si>
    <t>MEMAMASTEPGTVPRPNGYAAGAGTSNPAPGPNPMPNNQTPGHPSFRRQRASRACEVRCDAASLGVPCTNCVAFSIECKIPSPKRKKTASGKAKDSDSDRGDAVEESPRNDSPAAGRSTSVTNTVDGTPQTSLTEAQYKQRQYDDKTYARFMKPKFTRAPIKEAGRVAYLGESSNLTLLVHDRHGTVDVVHYPLPENVRGSRARLTELDNVEIDILHQRGAFLLPPRSLCDELVDAYFKWVAPIVPVINRSRFMKQYRDAKNPPSLLLLQAILLAGSRVCTNPQLMDANGSTTPAALTFYKRAKALYDANYEDDRVTIVQALVLMGWYWEGPEDVTKNVFYWSRVATIVAQGSGMHRSVEGSQLGQADKRLWKRIWWTLFTRDRSVAVALGRPVHINTDDSDVEMVCEEDFIEDEEGEESEFPPDPLHVQFFLQYVKLCEIMGLVLSQQYAVASKARRQNAIDLTHSDMALADWLQNCPKEIYWEMPRHHFWSALLHSNYYTTLCLLHRAHMPPATNAKGSDFTEENSYPSRNIAFQAASMITSIIENLAAHDELRYCPAFVVYSLFSALIMHVYQMRSSVPSVVQATQERLTICMNALKDVSKVWLVAKMVYTLFESILGNKVLEERLQKAAGKRHIRMAQSISQGITQASLVKKEDSAKRKYDDMAFDISVNNGPAPQESYERSRPQSPSHTPGHDHPHGAPMAAPPISSPGASRNNHDTFMGGSNSRPHTRPPTPFKPSFSVPATPPDLYLVTRNSPNLSQSLWENFQPDQLFPEGSASMQSNIFSPSQQHNLDPNLVSHLHIPQTLPSHGTPAQLAPRGRGGPPSVDNSPPQAHGNMLQPGLGGYPQTNAGWHGTFDHSNQETQGSPSDTVNSNPGLAVPMTMNVEDWFQFFGINGDLSGMNGDAPLA</t>
  </si>
  <si>
    <t>&gt;7033_g</t>
  </si>
  <si>
    <t>MSGAPITPPKHMLAYLSPYKALICTNPRCRHALAPDAIARHLKEIHKLGFRDRKPLLDYASDLELATPQELIQNTSKINEGADFPIQELPVLYGFICHWGENQETNKELCNHLCVSEKRMKMHSSSCHKTATGKWQKVRMQTWFKGNMLKYFTDGKPLERRDDKLAIRKDSFCPPKIDSDEALLAHFTTSTYLTIATDTPSLEVWRSTIPLLARSHDYLQHGILAISALHLAYIHQTPAYVLTATRHQSLALPAFNSAISHPTPENCDAIFIFSHLLTIYATYTASHDEKLLIVNTATAKGELPQWLCFLRSGCSTLCDVWSYIETGPVGMLAAAWEVQFTSFPKFEAEILSYFEAMILSSWASGETEAFRTAATELSVAFSFTRLRGDDFNPWDAFRAWPIRVYEDFLELLARWHPGALILLAHYCILLKRMEGRWYFEGRAEALLETIESHLDERWADCIRWPREMIRGNGSVLGLKPSYLPIMLNRIGDAC</t>
  </si>
  <si>
    <t>&gt;5937_g</t>
  </si>
  <si>
    <t>MADATQNKTQDRPPQPRGPSKFQKLNKIYELPAPLRTFPLPTFVPHNPLSLLNIFWVWARLRWNKPSSHFDPLYQGWLSPETQSVHITDMRSIRGLWEQGFYGKGTLSRSEPSWLNKQAARSGAKKKITSEMVTAKRRAERQQTKWERARKEREMIEETLREEAGIVIPDVSKIDVLPQPAIAPPVLEIPIAESGPEVLSEPEISKSKANLTVTKSRIFPSKQVSAAPTGPLQLLALPNSSSDIQTLEYCIPNVSDESTIEEFVAQVCSPLNGSIQLLSLPNSVRQCNPIQLGAPKISAEFISEHLHLEIEEINKPLGKAQDMEVSGSDTNDESRHSDGTTETVSDGTITTASLPSSPTKRKSVRFSPTVEKTTFMSTEPPSPPRAVAQEAAIVEPEPTAVQNQEHLQLTLSEAFFLSYALGALTILDPTTRAPIPNEDLFSLCRRTSYFPPRMDASLQPDDSFMLDYVVYHHYRSLGWTPRSGIKFSVDYMLYVRGPVFTHAEFGVLILPSYSHPYWSSTDDLKKYVQGKERRTWHWLSCINRVIGQVRKTLILTYVDIPPPVDEAEERKLGVHGVLGRYKVREVVVKRFSANRLRK</t>
  </si>
  <si>
    <t>&gt;4814_g</t>
  </si>
  <si>
    <t>MPYLPYEEPGITTILSLASFLLLLNGIRYVLDRILYCGIIGEILIGMIWGLPVGGTAWLSKGTQETVQAYGYLGLIGLVFEGGLSMDLSMLRKTVFLSISIATVGLLMPIALSFILLVLPFPSSSATMYPTPLAGFSAGASLCSTSLGTTFAILSSANLLSTRVGTVLVGAAMMDDVVGLVMVNIVTTLGDGGMGGWQIARPIAASFGLLLVTLAVAPYILKPIWNWLYIFFEEGPVTGSSKKCFRTTASQLANRIPHIFFMLSTAVLIIFVTIASYIETSVLFAAFIAGGVVKFLYGVQAEGDSTNPSSPSNMYKIYYKSLIEYVLAPFFFVGSIPPPLLEEFERMTANHKYTGFYWFFYPYHRHVQRPNCMERSYLFDIDGTFQRACLFSNLSGILYKAMDEAEAQPPPTKPEYDLRRNIESASYEPNYIRLSRTATYYCSTRRVCHDISW</t>
  </si>
  <si>
    <t>&gt;2199_g</t>
  </si>
  <si>
    <t>MDDDDRRGYLPHVRAVDSIQASAGRFYERKEPFRIYHGSTNSTRQSQYERDRMINTSGLINILKVDPKSKIALVEPNVPMDALVEATLKHGLLPPVVMEFPGITAGGGFAGTAGESSSFRHGFFDRTINRIEMVLANGDRVVAANEGVNSELFYGAASSFGTLGIITLLEIQLIEAKTYVALTYIPVSSISEAQSEIEKAASVVSTDYIDGIMFSPTYGVICTGHRTNNLSPGTKIQRFTRPRDPWFYIHVERLMKKQSSSITEAIPIVDYLFRYDRGGFWVARYAYKYFLTPFNRITRFLLNHFMHTRIMYHALHQSGLYSLYIIQDVAIPYPSASKFMSYLETNFNSYPIWLCPLKQSGKKTASTHSLQVLKTKREMPDMMLNFGVWGPGPKKRRDFIEWNRAFEREVHEVGGQKWLYAHTYYTEDEFNEIYNRTEYDILRKKYHAEGLPSVYDKVKVDFEKEERARNTSWNAWLVAFFWGIWPLAGLYGVYKAMMGGDYLLPKGKKLRVKEL</t>
  </si>
  <si>
    <t>&gt;3324_g</t>
  </si>
  <si>
    <t>MSTFTLEGTDISNWIKRLQSNLSIQATNPSHEFHSSPYALKSITIQAIDRFGPTKLGFVKLTTEVANARGDSLPGSVFLRGPSVGMMVVLQPDDLPFRSQEEKHVLLTVQPRIAAGGLQFVELPAGMVDEGSFRGAAAQEIREEIGLEIPESGLVNLTELAIGEETGTGKGEAFPRAMFPSAGGCDEYIQIFLHERKVPREQLKEWTGKLTGLRDEGEKITLKLVKVEDLWKEGARDAKALSAVALWEGLRRSGKL</t>
  </si>
  <si>
    <t>&gt;19504_g</t>
  </si>
  <si>
    <t>MHDGDIEDSLSYSAQVEKGLGSPVLVNAKAPTNSGTSTPFSARDVTIPEFSNHSIKVKPRSAISKAWHWVTQRSNPGGEIDTSLPPDGGLLPWLTVFFSFMTGFNTVGLLNAYGVLQTYYTAELGLPPSTISWIGSLQAFLLFFCSAFSGRFTDAGYFHQVLFVGSCLMIVGIFTLAESTTYYQILLSYGVCVGLGGGLALIPTLSLVGTYFSTKRPLTLAICAVGNSLGGLVFAAILEGLLPSVGFKWAIRVIGFLVLVTMVPANLILRPRKLERKHARLIEWSAFGESIYCCFSAGMFFSMLGMWVPVFYLGSFGRDIIGISAEAAPSLILIINGVGVLGRVIPALLASRLGPLNLMIPLSLFTAIILLFWALVKTYAGVLGFDVIYAFIMASAQGMFPPSLGSLTSDLSKMGVRMGMVFSLCGFALLAGQPIAGALITLDGGRYLYAQMFSGVAMIIGVGFLQAARVLKVGWRWDAKV</t>
  </si>
  <si>
    <t>&gt;4496_g</t>
  </si>
  <si>
    <t>MIYVLKHHYSTPATYLHNGTNISRRSQTQRYINGEWVAAKSGKTFNVIDPATLNHLATCPEIGAEDAALVINAAHAAFQAFKKTTARERARMLRKWNDLCLEHLDDLALILTLENGKTLAEAKGEVIYGASFLEWFAGEAERTHGEVVPVANPNQRILIFHQPVGVAALLAPWNFPLAMITRNVGAAIAAGCTTVWKPAGETPLSCLAQAVLAREAGLPTGVVNILTTLDRVAEVGKGVVY</t>
  </si>
  <si>
    <t>&gt;9338_g</t>
  </si>
  <si>
    <t>MAGVKRDYHGVKKEIEVKCSPFMPMFEAFRDELDHHHDRRERIIKNSRDITAASKKIIFALQRMRAVKGDTPPNILSETQKRAAAIQALFTTIKPDLAGINAWRYQRQISPGIQEFMEAASFQHYLHHQTLITLEEASNCLPEGLELTGDDYLLGIFDLVGELMRFAITTMATNGSLPGSEDPESGAQRDILMDLRVIRTRFEGLDTTSCGGTGLGKDIEKKMEVMKTCVEKVETAVYGMIIRGRERPKGWVPDLADERAAVESY</t>
  </si>
  <si>
    <t>&gt;5728_g</t>
  </si>
  <si>
    <t>MLQAALSSFRAQGTSRFPTAIRCSIRPRGSPISTPFRPLTRRTLTTNRPSGNSNSSTNFTFSSRARAASTSPNQTILQRLRSIRFFSRSRARLNSKPISPNPTPNLNSPGVEAGKQTLSGRLKTLSREYGWSAVGIYLVLSALDFPFCYLLVKELGTERIGKWEDVVVSNVKKVIPDSVQQKWHERRVSKAKQGASGEHVGDSIEGAGWGVEEADERHKRDASLATQLALAYAIHKSFIFIRVPITAAITPKVVRILRGWGWDIGKRTTKEAKAIKMATLPRAKKI</t>
  </si>
  <si>
    <t>&gt;8605_g</t>
  </si>
  <si>
    <t>MDHFSTRAVNTTSLLSFPAGDNSTDTVINGVHYNLTTLDHWYYNYYSNGTISNGSSCFLVFEPYIPSLLQDGTFLNSTSCYSPTKPMGTRAKFGLVFAGFFAVSVICSLYNLQKHRKRSLRDLRRAPVGKTLEWNWMMIVAACAIISGFMSIDIDRYYLSQLPLVISNIFWLLMQSATMSIIFESVRTWGKWQRRQRVDETFELGPDDGRSNREIGLPMVFYMCIFFNALMNGIRPWNKIELQHDADQTRLSAEPAATNLLSKLAALVLFASWLVTAFTIHHYIKYYGPRSSNILASASGLFHYIPLKFIASLALSLVMIGYEAASSFEFSISPLNNQTNLGLMYGLGWAPILLIVATYELAGFTEPNEDKELRRLRRARNKELRNLRPVVRN</t>
  </si>
  <si>
    <t>&gt;4772_g</t>
  </si>
  <si>
    <t>MPLDLGRLSLRGEKKGAIENVTPVSDTVNIEAPPGYTPTAPANDDGPSAEELNAAFSNLKLTGSIAAFPTADHCLAHLKLLSTFHNLREDVGYADGLFNLWNAKCEISENREETLAKMRDKRWALYIARAVERFETWWLQVLCNMEPSRRLECKEMVATLPANSFQEFTSIGRPQKWTPAMLPPIDVLMVWHAFMLNPRSYFEDCCRYGLPNLWATGIPWTAVNTAIDTSFNYNVLEEAKTAFTRGTGYAWNNTDDPLHKKINCPRCQQELEIPWTSCGLNEKPALNEILEMNGTGYGDRDFSYICYKCGREINHDLLRASKFKKDAENLIMRDWPLGGTILAPSTGTPDASPAQDFKSYPTTFPNRLVSLDLRSNILELTDPQNAQNPSMDDIKILIEKSIQNKATVKKVNSKSVFESGNLRSPERLAIRLMMAHYWENSSIFALELGGAVIRQGVFMEKMHGIDWLHSPAARATTDRLIEKYSRFIHIIATYPMHTAVPTLDIDLAWHTHQLSPKSYFDYTMKECKKFINHDDKIDEDSLSTSFEWTSKMYEKLFREVYSECTCWYCEAIRSKHIGSGKIFGTSRHEKILNNFYDSGAAKLCPPDNSAHISAHNAVKVQQDGIREKVYDAMRRRRQLELDEAYKKACKRAQSKGRSIPPRDQYYYGAWGYPYMMYGPYMAYGMMPGMYYAGDPCVMAQGTGIPGACAAGTCGKFTLSFCGSEYQFSEAGLLLVVAGAQEDVGMGVDVEQGLEWVVVAVGVEVEVVVEEEEEGAVEGVGLRVWLRKVTGHRR</t>
  </si>
  <si>
    <t>&gt;6399_g</t>
  </si>
  <si>
    <t>MSTLLAPNRITPSQRNLGIAISANISGGRAFNDDAVDLVDIPPWSGGLRWDLGCCVSVQANGNPYSPDQANASSRAITSSQPQLQPRPSTHSSHQQPPLSQHVNQPMKPTVWTASPGRSYTRRGLERERREFFETRVTNREEIWQAIHQALEVLWAGGDPEDNDGGLSTAQAILDAANVTLPTGDIARGAYDTFGNHYKLPRHIVCNPTNLQPDLPVAEDVHDDSEGPHDEDKGSEVDDEEELQRRREEKGKAPMRPQDEMTIRAKLSDRENRPLKLTIGKQDTVRAISRKLFELSQLEPPNHIKIIYFGKILKENETLLEQGFREGDIVQGFVYPHE</t>
  </si>
  <si>
    <t>&gt;7330_g</t>
  </si>
  <si>
    <t>MDRTHPTPAVIDLEKGSRIFEEPSSPNSLSTLDSQNAALTSLDRKKIVVEEDSDEESRQFQFTPITFSNNLVDLNKVHTRESSTQIPRFIRAITPNWFTGSSCFPTIIRKLERCGDGYPYLATFLDSDENFMIYRRFGFLHARLLLEKQDELRSMEAELDKMDKHDLSHNRLALQCRQEDVQRKDQIGETRKSLLSRIQGTILLYDELLLKAQQLAASNRPPERDYNSVANFISYKKPLAQGDDDFIYNKEDLITLRPGRENAWLDAAVERLLKLFPRTWVKYVFCSKETAGKTTDESLFLPTKSRVNRLVSFLIMIVVLALLMVPVYALYHVGSSFNDKNANTSNAICMGILLVSTLLFSAALTLFTKAKRHELLAAAAA</t>
  </si>
  <si>
    <t>&gt;6908_g</t>
  </si>
  <si>
    <t>MDDAARITRFHIGHILPPTLSSLHVPEIVLNILMFSARNTDTPNPFRPALQYLLAGSRPPSSHRQSSSSGSLDSEGDVSRSRMSSSSYNPKNSSEFRNTSSIPLISISRSPSPFARRNSESNPASETDDDDWGDYPNSSQRPFLYDQGKVSGWKGLIYGGGLGNFLFNTPLGWQLYIGILVLWLGGCQIGLILMNRIILWSGYLHENYTSHTKLMTLIAGVYKFPYPLTTTLIEMLITHGFVLLSAYITRWVGPWLTTAGLSGGVAPSAPLQAQSSPGFRGQGKKHGFWSTLSRWTAYQTGGIAGGGLFEFDIKVAKQVLPCAIIFVAKVSLSNLSFAYAQLPIYVLARIGIVPLSIFFEYFLGGTPHSVSTLSAVLTATLTLLVATVRSHVRVTWESIVAGIFSSIFVALYPVQLQRTYKTLVSNLVPQGDLLGTFPSSSVAPADYSGSREEARAYWRLLHYTSLLSIILFTPIVFLSGEVTNIWRNCYILDVFFHWLMVLCGGTGSWAVFWCTMALTRATSPLTTTFLFIPRAAFLLPIMAGFRMPAFAWIGIGMCWACCAWFLKERRKDGRSLGRLR</t>
  </si>
  <si>
    <t>&gt;6069_g</t>
  </si>
  <si>
    <t>MASAYTPLQIAQYEKYISLPSQYRQASKPELDIKVHVVNIVTLPDGSRYMVDVGFGGDQATKPVPLIHGHAIKNLGSQEIRLIWDTIPQQLDQTKKLWIYQYRNSPSADWNSFYCFGEFEFLPEDFEIVNYYTSTNATAANFQTRTVLGVRFLRGRGEGEEEEVVGKVMLVDREVKRNDGGRTRLEYVCKTEEERVKVLRDTFGIRLTEEEIHGVKGRDIDLGSV</t>
  </si>
  <si>
    <t>&gt;5390_g</t>
  </si>
  <si>
    <t>MADAPPPEEVGISADEIALYDRQIRLWGVQAQEKIRSANILLITLRALSSEIAKNLVLAGIHSLTILDDSIVNPEDLGAQFFISESDIGKNRAAAAAPHIRKLNNRVQVIVDTDHVRCKSPDFFGKFDVTIATDLDPTTLNIINTATRLNHKPFYAAGVHGFYGFIFSDLIQHTYVVEREKSNRATAIGPETRTRSVIDVKTKKENGKNVEMVTKHEAYSTWFLASDAATLPTEFLKSKRRLKAVTPMLSCLRALWEFIQTSPNEQLPKTFSKEHLATFTKLATAKHKALSLPDETLRSEVLRKFLQNLGSEIAPVAAVLGGQLAQDVINVLGARQQPIQNLVVFDGDMMEAPMYALHPEGALGEALLPLSSGNGAAFGHAAAIQRTMTDVVVV</t>
  </si>
  <si>
    <t>&gt;3151_g</t>
  </si>
  <si>
    <t>MITADQTRPEKGRRLKSILSFASTLETRLPTAATSKNPALLAELEEHMSALPGEFHASVANKYEELDRVGTVIWNLCTRLRRDFDSDDPQEVPLILLLARVYAFLLLNGAHESGKGTDGNIARLMKIGIKAAKSCLERKNWTYAHRVLSKVSAYEVTVKRSGAELSLDDKETCEKLLPEYFVLRTALSWHSNDLKMADVMFEKSTSSWKLFSPSTVESLADTLYEIGRDLLGKQEFSQAETWLNRAHELLNGPELDRLSMDANELRVSIIQSLIKTHMALEPDKHMAKARNMLALLENELGDKLVVLLLKLEMLSHSEDEVFDANSYSDILQRMTRTVPLNSNNFKLMMFHIRQLGNKSPSLACKVLDGFLSLRILNNEQDLPAEWAEKALVTRLYLTSMQRESLDIFTSLDKIFSVVIAGVAKPVSSGATLAAHTLIWKKIESNYTQGQYEMAEKWCRLASHSIFESSGEHNMAIISRKMLLCALAKTDIGSAREVFNSMSEVAQNEPMTRFLMYKIALRCQEPELASECLRIISNSTDKEPALLFACCLDAQQAGNKYQTLAALQLVLEKYGHGTPTIHLPSLLRLTIGLMHSVIDTAPVSDYVEVQQPEGSSDGEVTVEKLCKLFELAVASLRNSHRSVRAPDFVWIIDELNWFSKNSYNTAIKHLKTWRPTFSLRILKCCIAFINAFPDDIGEQMFRDLCLRKMFCEFSAATALVAMARGEDDIKAQLQYYLDLHKHVDSYDALLQDKLLTMDQDAEEDLHRKLSILLAFDFEASCRLKEWPRLGGIILKAESCGNCQVFEIMADCILCAESPANDLITTLKKIINAAWGLPSFNYVSLAKYMRCLFQIAIPSNPIIAEQLIDQVQSHVEEAVEKDVPYPSEELEWIVTRAFNHAVELYCQSDDNGCQKWAAKAINIAHYCADKGTLKNVLQNKLMSLQFGSM</t>
  </si>
  <si>
    <t>&gt;8408_g</t>
  </si>
  <si>
    <t>MGISRDSRHKRSATGAKRAYYRKKRAFEAGRQESGTRIGTKRIHLVRTHGGNRKFRALRLESGNFSWASEGVARKVRVIVVAFHPSNNELVRTNTLTKSAVVQVDAAPFRQWYEAHYGTNLGRRRQVKAGQEVVEPEKGKSKSVEKKHHERFTAQGKVEPALEKQFEAGRLYAVVSSRPGQSGRCDGYILEGEELAFYQRQLRK</t>
  </si>
  <si>
    <t>&gt;5314_g</t>
  </si>
  <si>
    <t>MASVKSPLSVADASFHQNAISSKSGFPLTFQATPYAPSVNLPAPYPENTAFPLALAPSSSHPPIDELVTTIKSLSSSGTIRSLLTQHGALYFSGLGLSTADEFSQFASAFGWTPHEDIGNPVRRTVHAFNVATANEGPNTDPVFPHNEFGLSPHYPAYVLFYCFSEPETGGETPLNNSIVLYDALKKQVPEFIEEIERKGVKYQLFYPNTPRADTTSAGTSVLQSYGKMVLDTDTTEEARAKVETEIRRLPTATWQWENQSSENLLGDLRVFQVLPATRKYEQTGQTAFFNNIISRYLNAIRSGSLEPPHLNKKGKQQPPAFYGDGSSIPNKYLDLAVKIVEETKSLVAWTRGDVVLIDNYSVQHARQPWTGPRKLLASLWDEPKA</t>
  </si>
  <si>
    <t>&gt;5691_g</t>
  </si>
  <si>
    <t>MATAVDYNKDSSKDDGPVRKKLKTSDLPLASTTRATIEGLAHTFKKKGGYDTLRKQIWDDLEKSDFETDFSRSLLDVAEEELDNNANTLLKLDQGKATLLLDGAVERRGVYQSAESKIDGLIDARIEKIESGIRKLRKEDIGEEAAAAEQAKGSKTDEQYELEAEAKRDAREKVRQEARDKEKAAFDERRRADRAKRKEDEKRLEEDQAKRRTEREARRKAEREREEDKERELRTTRERDRDRGRDRDRDRDFRDRRSDDRSSRPDSTRTSVAKDSTTKDSSIKTASTKDSVFKDSPARDSTPNASPTKALRVKDTLLKEPVKDLSPKDEVKNSSAEDTLIKDAALQDSQAKDLENTEIQNLATQVDLSKEEIERIEQEALQDLLKEGKRVSQRSRNLMEIEVDESLAPPPRKTMPASAIQPIIKDTPIKIELKKPIPTGPKAITEGFKTPFLPDKRTDDGKSSSRKRSRSRDRDSARRSSRRDSRDRESVRSSGRDRDDRSRRDSREDRHRRDDRKRRDSRDRDDKRSRSYRDRSRSRSRTRSRSKDRRRSYRSPPRERSGRDRVRAPSPPPRDSSLEKWKQSEVRKREAEAKAYLAAQNEAREKGLPIPGWTDKSRDREVTPATREGKVSSPVSIRKLELSSRDRDDRSSRARSRSLIGRRGSRIDRSTSPVNIDRYVPGGSRRRESTTIRSPTRKRERSRSRDRGYKDTDRDSRRSRGDEKSRRRSRSRSRSRSRSRSKRRDRDRDRAKGRSRSRSPYERKDRDSRRERSRSRDRDRDRRRERKRSRSRESRRDSRRD</t>
  </si>
  <si>
    <t>&gt;7439_g</t>
  </si>
  <si>
    <t>MAFGSALLLPIRIVQAVFAIVVIALSSYIAHWYNVDTLTASPSQVNFLIFVPLFSMISIAYLELTPRFMLKASHPYAHLAFELLNAIFYFAGFIALSVFLGKLLFCRGSVCSAARADAAFAAFSWVLWTGSSVLLGLEMLKGLRSKQPSSAEASQIKEKTEVSA</t>
  </si>
  <si>
    <t>&gt;10846_g</t>
  </si>
  <si>
    <t>MEEGWASTSWCSLRAEVERREPRQFTLDNGSMDTWGRELADQAEPRQTNQDRNQEMPLLPFIPKQTGETGIATVLFKRSTSNGVSNPRTAARDGGVRSIEVINRIAGASWPSPEVEEVEVEAFEKCELLHRSIVNLDFDARVPIPFSLFPSSYRSDAAETTTQTHVEGEIKLPGHQRVGREDTHSSYSASLPPRVADHVEELQITEDRYHRPSRREDRREEVELQFVRRPDSKQTTTHLDIELPHHRRHYSSSKYDSKSEISIEAPVHRRQYPNTEIDIAEREYRSRFQPSYREESQSRVGHAAIEAAPHYPSSIREDYRASQSAVDAPRSTVSYRKEEVRVGGSTVDAPRFQPQSPPRSEARFSEPTIDPPHFQEPQHQLVKYTDEVVEYPPHSTDSKMGYYDEDGQYHSFRHGLHRAADRVLGRSHSHHHHPHEREEIDITIAGGRSEVAPSRVSSASSGSSAEPAYTPNTVTIPCHHIRLGDLLILQGRPCQVIRITTSSATGQHRYLGVDLFTKQLHEESSFISNPSPSVVVQTMLGPVFKQYRVLDLQDGVVVAMTETGDVKQNLPVIDQSSLWTRLTEAFESGRGSVRVLVIADHGRELVVDMKTLHGSRL</t>
  </si>
  <si>
    <t>&gt;19521_g</t>
  </si>
  <si>
    <t>MASSTQFAALEAEKKVQKRVAILLTKKICEYPTASSTSHREGSSASERSQGLTKRIQNLGQKLRPEDQASHSQKNEALLGAAADGLAIPSQATILEPAAFPKLYLLDSKAFSRNSPHSLDPGISLPPEVVKTLLSSGIQSICDDFFNIACGWIPIISKKRIYGDIDTFDPSTSSSLALFLLCMKLVTKVPLEGEDQSTTPLYLTTQQFYSKIESASQISLHSLQSTLLLALFEIGHGILPAGYLRIGHAARLGVMMGFHDRRNAAQLFKPSETWTLREEERRTWWAVVILDRYTHIGTLGVPLAAPEPGYGDLLPCSDQSWEEGNVGSNHSLFSSSFSSILSIGHFASICQASHILGLVLNHRDDFTNRLDRPFRLSQAMQLHRALVALDSDLSQRCFSSDFPQLNNDNGATLVALSLCCSARLIMYNMYGCNEPDENASQQSRLPEDTEMQQVELDGIRETILLRMPLLSQTLMTRTDLASPLICYSLYHAASECAWFLKEDRTNEIITVMKTYIDLLMALEKRWRVAALYLRLLELEGSL</t>
  </si>
  <si>
    <t>&gt;4369_g</t>
  </si>
  <si>
    <t>MSTFEQVITIDGKGHLLGRLASTVAKQLLNGQNIVVVRCEALNISGEFFRAKLKYHAYLRKMTRFNPTRGGPFHFRAPSRIFYKTVRGMIPHKTARGAAAMERLKVFEGVPPPYDKVKRVVVPQALRILRLKPGRKYCTVGRLSHEVGWKYQDVVARLEERRKVKGAAYYARKKAARRQLSDAQKSAKVDTKTKKQLAELGY</t>
  </si>
  <si>
    <t>&gt;1139_g</t>
  </si>
  <si>
    <t>MSTSKTFLLLPHRIPASEELLALITTNPLSPLTSTIVPAGSNYLPSINTPPTTLTTVDAPGSLSLSISNAISFSLSLEPVLSLSTNRGNRVKYTITSREIKKSRLKDPGGIFSKLLENSSFKNRLMALLPRKAYLDGRRAYFIIGTITAIDATVTQTIEGEQGVQTHAQVPLDAVVGVPLPLDVGIGGGIETNSTRGSTTTSHAVGNDIWGVEYMEIRRDWWSAEARLGRQVEKVKGGRFFANKPNEESEEDEEEEDEWGLVGGFSSKTRASELECYVAEVKQ</t>
  </si>
  <si>
    <t>&gt;10318_g</t>
  </si>
  <si>
    <t>MTTGSFINRGLFLCLAVLATFVSGWDINNENDRHGCQSYSKNPLDGCDQQRTVYVDLVSSYSKFKTIQSAVASLPNNTDTYIILIASGNYTEQVNVTRRGPTYLIGQTAHPKSQSYNTVNVIWAAIAVTGLDNAYTSTLTIAPNLNASLTGSGTTGFAVPAGTPFGCLDFRTYNMNFINDFAPYSDDPSLALSISYANGGFYYTGFYSYQDTIYVGKLGNAYFKNGEVAGETDFFYGFGTAWVSQTSISLRSCGGGITAWKGTNTTFPNKYGVYIVDSNVHAANSSLNITGKCALGRPWNSQMRAIFARTYLDKSILSTGFIDWSPSRYDNYTVQAEYKDYGPGYNATGRAIAKFDVQLTDAQWAPYSSPQQVFQYPFSGRFGNAGWIDWSV</t>
  </si>
  <si>
    <t>&gt;7234_g</t>
  </si>
  <si>
    <t>MLSSASSSRSASPESPSGMQIFVKNLAGETFPMTVPESATIQNLTTLLSLRTHLPESSLRLVYAGKHLSSQGTLADYNITRESTLHLASPLRGGMPPKKIRCTYKDCKEGAQRIIGDCGFCNGHYCGKHRLLEDHKCDGLEDCKKESHDRNAAQLNAERTHVIRGI</t>
  </si>
  <si>
    <t>&gt;5019_g</t>
  </si>
  <si>
    <t>MKDKRKKHRQHRLPGNRSSYYQKLWRDEPERIHAISLLLTCQAICDEAADILYAQNTFYIWYGDEHKYKQAIVDKNGRLWKGGLKLSPFTREQLGKLRKVVLYGSLRPRPSRTPYAGFWGPFFAQLHYLHVSQVHESVLRWECMESAFRCIAASYHRNRYLEVYMAEDREARAGVRGLFGEGVEVGERDVRGSLQFLDELSSTGMRVRLKRDRSTEAPPSFA</t>
  </si>
  <si>
    <t>&gt;9481_g</t>
  </si>
  <si>
    <t>MDDTLLQLLADTQSPAQGPRKQAEAHLEQAHSNPAFPGSLADIACHSSASDQVRQSALLLLRTWVDKNWSGENEEGNAVFISDEVKERLRGQMLELAIRGDADRKIKTLASYVVSKIANVDFPDQWPGLLPALLQSIPNATDLQLHGALRVLSDLVDDALSEDQFFSVARDIVNVVYDVAVSDARKPLLRALAVSVFRSTFDIMDIVKDEHGVEVKGFAEETLNVWSPFFMDIMRQTLPAKPKGGDEGYESGKDDQPDIWRGIIALKLQVVKTLMKIRSVFPALLLPQSPVLFSATWEELIRMQESYKDMYVDNDEQGRLEDADGLPYTLDFLVLEELDFFSSCLRAPPVQQELEGQIRTSPRVSATPWVRDILKLAIIYAQIPKEEEDLWDIDVNLFLAEETSVTTNYTSRTACGDLLIKLGEWLHEGALEALLVAAQELFSAENTWRIRESSLFLLTQVVNDFLDVERSVPPEIASNYLGLIDFAINRPDEPLLRARGYLVGGSLVQSLPNVSIGLFDRTIKGVNGDESEVVKVACIKALQGFVKANTVSADHQIPIVSAISEFLYAKDLTDLEDADDLLVTLVETLRAAISIDSRIVLGDNGALDLLFVLAKHGAANFQLTMLVTETFEDVVQILSSTESYTALCAKVLPSLTGAFDVGNMTGDDPLVELATELLAVLTENGSEPLPPGYVAAALPKLNRLLMASTEGGVLRPGVEAVKFMLMHDHQQVFAWHDESNKSGLEVCLILIDKLLNPAIEDNAASEVGGLAAELVEKAGQERLGPYLESLLKAVAERLATAEAAPFIQSLILVFARLSLVGTQDVVTFLSQIQINGQNGLQVVLSKWLENSINFAGYDEIRQNVIALSKLFSLNDQRVVQTMVKGDMIIPTSNRIMTRSQAKLNPDQFTIIPAPLKILKVLIEELLSASGIQNAAAAAAAAAAAEFADEEADDDSWEDVPSTLDLGLGSTKAELMAYGEGEGRFTRQRDDETQAYLVEFFIRAGRENLAGFNELYNALTQEEKVKLQELAQGA</t>
  </si>
  <si>
    <t>&gt;10538_g</t>
  </si>
  <si>
    <t>MASPEGSTVWDAFYSLLRSYDMKTMFGNPGSTEQPMLKNFPTDFEYILALQEASVVAMADGYSQAIRKPVVVSLHTAAGTGNGMGNIMTAFLNKTPLILIAGQQTRKMLIGEPLLTNREAESMCKPWVKWAYQPVRPEDVPAALIRAIAIATMPPAGPVYLSIPLDDWDAKILAMPIPRAVSTRVAPDPEQLSLFAARIAKAKNFALVLGQEVDKSLGWEVAVKLAELLHVPVFQAPLSERAVFPEKHALYKGQLPLAHRPMSNKLSGFDLVLVVGAEVWRFYPYIAGPILPPGLEILQITNDPHDAGSAFVGDSLLSDAKLALEGLYHILQQTVERHPVERHSTDHDEAKVIPGPSIQESGSVMTASTAWAAVAQLRPKNALLVQESPSNIFDLLRLWPAYEPESYFSFASGCLGWGAPASAGIALAQKHKKTSRPTILAIGDGSFHYSVQSIYTAVQQKLKLIYLVPSNAGYAILKAFAVLEVTPNVPGLDLPGLKAHEIAKAYGCPGFYAENAKELAERFEEALKREGPTLIEFPVDRKIGPLLGQATTKV</t>
  </si>
  <si>
    <t>&gt;307_g</t>
  </si>
  <si>
    <t>MAQEEATTKVVAPERLFKFVAMPRRKEGVTEKVFHQWWSGTLATSILPFLSRHNIVKYTQYHTTSTERNLLLPMTAGSSMHVSEYDGYACLYARDPQDILNLFKDEEYLAKVFRKEVDFVDLSSLAITFGYEEVYIEDGKVVNITEGGESAFLENANGDAQY</t>
  </si>
  <si>
    <t>&gt;19530_g</t>
  </si>
  <si>
    <t>MANIGGMRAPTLCLPIAIFLKMTKKYNSALILNTLRNTLGTMKERKNFIVASLESSPTDENVHLAQRVLEEWIQLDAASSLSEPICQRRRYYHYALSCEMHIHFLLKPDDVPSLTYYQLEPWEDVCGRSIRLIGVILATKENTRASHNVFIDGFILASPYGKRGNLRIANKKSKEQNNSSSRPKGVLVPRQLVKLVKGFSTRLWKVVSYKGQEAQDAVSSRHSQEYPTHTRNGIVQQHYKMAFQAVKGAGFNFQAYITITRWSEDMKILNTNFARKFSLVPLGRNLSLELSSSKVLTQITAGQMDAVTQKNIWQSFQAKSGGRAIQNIPNYLTSQCSTPLIPGLSFSRSHEQMTTCLKSVVSRT</t>
  </si>
  <si>
    <t>&gt;3263_g</t>
  </si>
  <si>
    <t>MGEPQLDPEARVRSWGFPHVFTWTDGPNAYYAPHSHRGLTTHLILQGQLTITYPKEENAEKNTYSVGDRIDVEAGRTHEVWMGPEGCTYVIGE</t>
  </si>
  <si>
    <t>&gt;3867_g</t>
  </si>
  <si>
    <t>MAYNKTFNPDSLPAFAEPERKSNSRSTPPNPVPAPISIAHTPAQQATHQVQYENRPPPPLPNNSYHSGSQRLSPQMQPPANYGYGSSPPRNHGLSSPPPQNYGNRPPTNHGRPQPMSRPPQSPGPPNGADPTLFPLFKAVDKNGTGQLSEKELGAALVNGDWSSFDPHTVRMMIRMFDSDRSGTIGFEEFCGLWGFLAAWRSLFDRFDADRSGNISIDEYKNALVAFGYRLSPQFVETLFRTYDKRGERAISFDLFVQSCISLKRMTDVFKKYDDDRDGYITLSFEDFLTEIIRQR</t>
  </si>
  <si>
    <t>&gt;19533_g</t>
  </si>
  <si>
    <t>MCAVDFRSQPNSVDFEVPINSFAADLGGSSKYSNENFED</t>
  </si>
  <si>
    <t>&gt;404_g</t>
  </si>
  <si>
    <t>MGGDLNLKKSWHPVLMSNQKRVWEEEKKALDERKRTDQRIKELKEERAKEEIQAKLEAAGSRKRVDRVDWMYQGPSSGQAGTTEEMEGYLLGKRRIDGLIKGTEHKKLEKTATEESFMALQSANTLRDTASKIREDPILAIKRQEQAAYEAMMNDPTKRKQLLALAGQGEEKKDKKERKHRRHHHRHHDDSEDDSRRKRRRREDDEDYRGSRSEHRRRRSPSPDEHARRRSDRDREYGRRRRSPSSDDSRSRSPVRRRDSFERPRRRSASPEERGRGRLDRERDYSRRQGGGVERRNDRVPPKPSGPSAEEQEAERQKKLAAMQDDALDLEVHREKRLTALAEQENIKREAEDKARLGSKGNFVNGLNRKVGEMGLAERIGRGRQGFQKDDD</t>
  </si>
  <si>
    <t>&gt;8787_g</t>
  </si>
  <si>
    <t>MALELRKHGKPINVIVIQVHSHPRLLDSIDDGIKMTGLTAIERAWLLGSAPAASLKSQRRRSLFSITEGSEDYNVPEQSSSMASNNNNSGAIRRKDTTKGPPLRILSLDGGGVRGYSMLIIIQELMHRTYVEIEGKAPRRDQIPKPADHFDLIIGTGTGGLIAIMLGRLRLDLETCKEVYVRMTQKVFETDKTIAGIPYKSTLFKASKLEEAIKECVREHTIFENEGNDGEEPEGMGNVSSPTSPLSSRGGPRRHASNASVASFSARGPSAYPNRPMMGLRWGNPNALLYDNRENRTKTAVTAIYKNTPKGGYPAILRSYDSRKEPSPEFDCRIWEAGRATSATGLAFKPIQIGQSVFIDEGAGQYNPCPFALDEACVNEWPGRDVGVIVSIGTGKRPAGSDNNSNLWYEGFLGEFAEARRRLISKIEGCEETHKFMVKEGLTKRGVNIENYYRFNVEIGVGEFGMNEWNRLADISTGTRRYLGKSEVQRMNIEAAVKLSKIHRAKQRFEGNQTSGGGYKSLPEVPEPYPNAVELPADIPMMPPRSPPPRPSYESGHYDTLEVPSTHKISSPRSSNENQSRPSTRSSAGKVSDPDDDRLVYHALTPSQYRNASGHDKIAITSSDEQARPPVIQAEDVKWQSGGRVEPPPLPPKTPIPGSGVDAPQGRIRPPLPYPIDDGPPPAVNMARKPDYKGR</t>
  </si>
  <si>
    <t>&gt;2487_g</t>
  </si>
  <si>
    <t>MAAGRSAALKLDWAKISQSLGLKGQTAASLQAFKKRNEDARRHIQQLSELPQKVDFAHYRSILKNQSVVDEIEKHFASFKPATYDVGRQIKAIEAFEAQAVKNAEDTRGKVEEELRDLEKTLKNIEEARPFEELTIDEIAAAEPDIDKKTSQLVEKGRWSVPGYKEKFGDLSLL</t>
  </si>
  <si>
    <t>&gt;2964_g</t>
  </si>
  <si>
    <t>MNVLQRYVGAIALRPITSAVVPNTSHIHLSSQLLKASRISSALFTKHRANLQIKYKLAGSPQAKEPLQNYEPNPAPRPSNINRAIALVGSIIGICVAIHVYPLSPLPSSQHAREILDTHFIHRATDLQNGKRYTYFTSAFMHLNFVHLGCNMVCLWTIGVPVAVTFGSGTFLGVFFGSILAGGLAQDFSWKKGNKDLVGHPQAGIGASGGIFGLVSLLACYTPRQRILLWFVPMSLGTALAVSVVGSVACMRNGWLPTLGHADHLGGMAFGVLWFALSKRTMFSRLRLVLKRRPR</t>
  </si>
  <si>
    <t>&gt;6490_g</t>
  </si>
  <si>
    <t>MASSSSSDEGEIQDGGVEKATTSLPQFDGTPVDRPDRTRNRYSHSTSMSPEHAYRSRDPRSRERSRSPYSDHQPRGSKRAREEEYPDRSRDPRRFKVHYEDIPPQDYYHRSRVPYDDLDRGSTATSTLRYDDGDRDRNNNRRPRTRSRSPYRSDRASSRYENDRQSRRDANRNGTYGRENRRSEPYSNGVLNNRDSKDQSVSKRGPSPLPADNARHEAKITQGHLQQYSDNSTRSGQGRNSQSSETTNDEPSNIELGPVDEAALIEQRRKRREAIRAKYGKSSTPLLVQALQLGDKSGESTPRQRDESTHSTVLTSPAISTPSTPLESQDPGSPAVFMITNDQELANAKGESPMGDSDDGPSAADYDPTIDMREDKQRDDQRHNEDVPSEAYDETKTTSTQDILLPTEPVPIADKAKKSKDEFDMFAEDDDDMFAEDDAVATEASKPEPARQEAEAIAVPKAKELDVGMLDNWDDIEGYYKVILGELLNGRYHVQANLGKGMFSGVVRALDVTTKKLVAIKLIRNNETMRKAGMKEIEILQKLNEADSDDKKHMIRLERHFEHKGHLCMVFENLSINLREVLKKFGRDVGIQLRAVRAYAQQMFLGLSLMRKCNILHADLKPDNILVNETRNMLKICDLGSASDASENEITPYLVSRFYRAPEIILGMPYDFAIDVWSVGCTLYELYTGKILFTGRTNNQMLRSIMDCRGKFTTKMLRRAKFAHIHFDEMANFLSVEQDKLTGKVRSFTCLVAFVICGSTNGTFANKVFAGYGQDSYLFQAISRSPDPTSICIKRPYRNRDPRTGPLY</t>
  </si>
  <si>
    <t>&gt;1594_g</t>
  </si>
  <si>
    <t>MLALIPSYWPRSSDKAIPRDSPRLKTHSSEVKFDVPLDILWPSSYTKSHKQPALPKLDTHSPTMQLQTPNKHLVPSSRPSTDELFFDCLTPSPTIRVTSDELGESSSNSYALFEPAAEGFSEREPTDWRRYEPPKELLQFQGNPLETRYNEIRGVVPESIERIRERHLEEENKRRAAVRPEKPLSRSRRISTKPRLELSNVNTSETSPVSPVTQQDGLGAVSGTSLESNDSGYGSMSQEREGSDTSNKVASRNSPRHRFFFRRKVKPAFKSQAPRHPLSPNNGLEFSSAPTYPPPRVPASKYITITALESETHWPAKCCLNPIPRTAILSHIDNTTALRFHAREKEWSVEASSRIYCSTPSCSTFLGSTSSPSSSSNTLSCPSCAKKTCTICRGLGHPNTTECPDDPLMVATASLAEVEGWKRCYSCRSFVEHNRGCRHMTCRCKAQFCYICCAVWKTCRCTEEDLVRELALVDVRRSAAAERRERARRQEEEVKENIRLVEEFERKEMLRLQAEAEAQRKRAEEERKQREARRIEGIGKRFEGATREITELGTWQQTLVLERWEHEEKMMEVERKNGLDELTLRHRSEVSELGEESEKKIRDAESKVEMEYQFRLSEERRVEDKYASELTGFWKDKREGVFMIRERRDELRRALDREFVVWDKYQRGLLGELLEAEEEKIRTLKDRHEAYLRELEGRAKIDVVGFKNRKQAEEMWIEVVARERVSMLQEMEQEEYATDFGIAV</t>
  </si>
  <si>
    <t>&gt;19540_g</t>
  </si>
  <si>
    <t>MEIIQIPLTDQQKPLIIIRTRNLFIFDGRLDNDKLREALERLVRDHWRKLGARLVTRRDGNLEYHLPHTFGEKYELFNWTSKEYDHSIDKIPSLPKATPPEDGITLLPPLQSFEHWFIPSDWPIDRMSEPPDAPLLYISISLFTDAAVIATSFPHVLVDQFGTANIMKAWLGLVKGEAPPPMIGFKDDVFANGKPYTDYPLEKLMRKGRHRVRRWGEYPLVVLPFMPELIMNSKEESFTLFLPLPVIQALRERHTKTLTDKYGADPGISNGDIISSILLKVCSQLQEAKYGSWLTLSVLSNAQKIVSNDDLLAMLRGRIPQLDGNQDRFIHNALHFSSARFRIDPSTPLSEIAYHNRNGITQALDPEDIDIGMAVTREMVRRGQGTHACEPFERSFTVTNWSAAWKGLDFTPALEQQEKGPAERNPLKMLILGESKRRTDPGRFSSTILCKTDEGYWAILDVPLKATKLIKEYLKIDPMLENL</t>
  </si>
  <si>
    <t>&gt;6381_g</t>
  </si>
  <si>
    <t>MSPSEQFVEFYYNQFDQDRKQLAALYRDNSMLTFESDSIAGAAPIVEKLSSLPFEKVKHAVSTLDAQPSTASGGILILVTGALLVDDEQRPMNYSQAFQLLPDGNGSYFIFNDIFKLVFG</t>
  </si>
  <si>
    <t>&gt;10150_g</t>
  </si>
  <si>
    <t>MTSHPLYKANPLLRSAYPSAITYTTEDFQRRDENLDAQWYSQPRFLQHIDDGAIEALKAYYSTIIQPEHSVLDICSSWVSHMPSPLKPSTMIGIGMNAEELQRNKHLTEFLVRDLNTSPNLQDIPDESIDVVICNVSVDYLIQPISIFREMRRGLKSGGTAHMAFSNRCFPTKAIGRWLDMDDEERRKWIGGYFWASGGWEDVEEVILKAGNPGFLGLVNEDPLFVVRARRTAGDVTI</t>
  </si>
  <si>
    <t>&gt;9991_g</t>
  </si>
  <si>
    <t>MASETSSIFNFPGGDVRVLVIIDGQEQVVMASSFALKMASPVWSKFLFPPWEVNSSAETSAQNSEVAEAMADLEKGATNPDNMNKQITSVKQIDCREDDPGALSILLHIAHLEFQHVPAKLERASLYNMAILVDQYQCVNLVEPWLEGWLADEKELTTMLSFSGILFIAWVFGRQEIFDKASRNMVKYLTFNPKTKWSTLSLAVFWSTKDQISNQMPPGIIESISKKRLIVIENLLKIRYGILHGYEDIGGLTGCQMSEISGECDAFSYSSLLLSLMSAGLWPRKKLEQLTWSVEKLGTTIMNLWIRMPDNPFCHSRCDITNFDPYVEEVMAKLESPALDSHLAHMKRQRGKLAKNALAGLSIRRILASPHHI</t>
  </si>
  <si>
    <t>&gt;19544_g</t>
  </si>
  <si>
    <t>MAALLQSIWRMLFDVLLFWQTPVEVWFNVLRDANSYDEWEEASFQLDVLLGNDLWRQNPTSKYYDYRLIHERLQSIIIAREEGNILQLVNLLRSGLVRNLGNITTPRLFNRAFAGTKLLIEDYITQVAQAIADVTKLPTTPGADGNGIIAGFSSQAKLDLLHDTRQAFGRSTLVLQGGAIFGLCHLGVVKALFDRGLLPRIITGTATGALIAALVGIHTEDELPKFLNGESIDLSAFAGRSAVEKRGLQDAPLYSGWWNTLTRRIKRFLREGYFLDVTVLEDCVRANVGDLTFEEAYNRTKRVLNITVATTGRGGVPNLLNYLTAPNVLIWSAAVASNVSSPSLYGRSITLKCKDSSGVIVPWSAASDTTFRPWTHASYTDRDSPLARIAELFNVNHFIVSQARPYLVPFLQSDMHGPSPLYTRAGRTSLTGGLLRLITMEIHHRLQQFDSLGLLPLSIRRFLVDEHIPAASVTLVPELSGSDFIRLLETPTQASLDHWILRGERSVWPAVGALKVRCAIESELDRGYQFVRRRKAGGLRRRGSGVDNTNEKERERANSTGTKWQQ</t>
  </si>
  <si>
    <t>&gt;19545_g</t>
  </si>
  <si>
    <t>MNNSNVKSHTGEQTIGVEYFDKAASTYEGSRGSSPMATIARSLISFAPSISSTSIVLDNACGPGIITSEILDESTPVDKHPTIYAADFSPAMIEIVRKKNWPGVKSDVMDAQELSYIDNTFTHIFMNMGIFLLPNPEKGASEMYRTLKPGGVAVITSIKQVGWIRIFQAAQKEVKPEDPLWGGPLKKEWNTKEKLSSVVQAGGFKPEDIEIKMTGASQPSDMLRDFLASIKDNMAKIITKDWSEVEKRRFELVLEEKIEKEMSDPQESEVIAWAAVARK</t>
  </si>
  <si>
    <t>&gt;9375_g</t>
  </si>
  <si>
    <t>MTVESCASSCAAYTYFGVEYGRESATTISKVVATSNAETTTTPVPAGPEYGRECCCGDAVALTASSSTAQPETDCQVPCTGNSNYYCGSGNRLSYYTWTGTPLCTWNTTTANAMGSYQFLVGGVVVPLITTTGINNKVVFMERSGTGAPNTTGTYELDMAFINDVSKAWRPLHVKSDIFCSAGITLPDKAGRQLNIGRCSRVPGVNDWQENVSELTLQAGRWYPSAMIFPNASVLVLGGEVGSNSAPTPPCEVLPKLVGGYAKYLDWLDRTDPNNLYPFMFILPSGDIFVIYYNEARIIDEVTFDTIKVLPNIPGSVNNFLAGRTYPLEGAAVIMPMYPPYSAPVTVMVCGGSANGNSLAIDNCVSTQPETANPTWTVERMPSQRVMPCICALPDGTYIILNGAHQGVAGFGLASSPNLNAILYDPSKPVDQRISIMATTIVDSITLKQCCFPMDAS</t>
  </si>
  <si>
    <t>&gt;5779_g</t>
  </si>
  <si>
    <t>MSHSHSHDGGHAHSHDGPAADHGHTHEILDGPGSYMGREMPIIDGRDWNERAFTVGIGGPVGSGKTALMLALCLALREKYSIAAVTNDIFTREDAEFLTKHKALPASRIRAIETGGCPHAAVREDISVNLSALENLHREFSTDILLIESGGDNLAANYSRELADFIIYVIDVSGGDKIPRKGGPGITQSDLLVVNKTDLAEAVGADLEVMDRDSRKMREGGPTVFAQVKHGKGMDHIIGLIESAWRGSGAEAVSKERGGPTATVGLDELK</t>
  </si>
  <si>
    <t>&gt;9943_g</t>
  </si>
  <si>
    <t>MQSSSKPKKTVHYDNSTKGGKSHSHRSSKDSGVGSSSASDRASLGTAPDPPSPFSPSQVEDQRAILHSVREALDDAYKRIKSLERSNEKLDNSLKESNSENRLLKKEKAELVNEVAELRSLLEDEKRLHMKQRQMESSPRISASRRESIPERPRISTTPPESKTMPPRPILRNSTARVRQEEDERSSSQSSRSERDRPPRRDSTQQPSKYDYGYEVPPVTSPRAEREREYPNPFAPLPQSPAASIPRSMAEYGYATAPSHLSYTREPQFEAKQKRSSPPNDGTYHLYPV</t>
  </si>
  <si>
    <t>&gt;19549_g</t>
  </si>
  <si>
    <t>MSTSPPESENAARAAELRRRPGQHSPHDGEQSRGVLDPRRVRPSRTKSSSVSLLTHGLHTLEEEDGQPANTSTSPDPHETPSNRSRPHGELQAHNGINNRDGAQSPTGNMAVVASFPGGNIRAAASLGGTPTSTINDFNFHNIQNVDSLLTNHREYLNKAKGRGTSLERTDKERRVHTLPKGTFSTNPGDTGMTSPPIVLNDTPADPLSPNPPTDDVRAQYRSWRDAHPPTGSNKTWSISGQGSDDDEEVGQVEKSVNEALTGAEPNNRSRKASHSLRFFKEGLPDTRPKLRDIKSRGHSKEEVPHGKEHASPESAKQQDNEDIASSSASTPGGHSNPQLQCPTESGKPTSEPEPIMNPTVGLAPGTSYLDASYTIQTVSTEESKSMPPQLLADIRKHHNLTPGASKGSSFSRSISVPEAEKGKVTKENVEKSSGRLDDESRNKKKVHYKSAEDEEDSGEEQIASALFVPHQAPHESPERSRGRLNDGRPSSEDQDEENTSDTQEWLEEHAVPSRDIDEKYLGQELKSKPLLPLSLERQPSEFDESKSSRPTPQVLSEPSQDESDYKTTDDESGVTDIETTPTGSLVYNPRIDNNLKPQERAQEREQDIQSKAPKLPLEVVELIPYRHQVGGHTTMWRFSRRAVYATTKPAYLYYMLTEFSQFYFRYIGVLNVTFEKQARRRSSRREGPEANNDRQDNAPEKSGEVKNKVFGAPAPNGQVSADDERPEHRRMISQSLSSAQPVPTVTFVDNRHIIPSAFLKSTPPLVAPEHRSQSDSFITSSSAWVTNEVSSVPQVNNSQTRPGLPERPVHSWGKTNVNKDLRTEVFSEAFRQPIPIQRHKKSASHGRSHLGRHRDGNLPSLRNSSSDPSLLSIQQNAGPSQQPPEQSIRKQAMRTAAERTLGMTPLTPAHRHTESEPSNGDAECGMEFDEKSGTSAPEAEIPFQTDALNGKPKRRYSSGGLRRKPPEVSDDRGNLKWYEEADDAGYKGDAEDMFPMDPDPVQTVKSPSGTGTNSPGSEPPLPSRTGPQEDFDKPGEEIEPTNNTSGTIPTTAPKLPRFLDVPRPVNPKEAQTQPDSRVEYFLLLEDLTAGMKRPCIMDLKMGTRQYGVDADEKKQKSQRRKCESTTSKQLGVRVCGLQVWDAKTQTYLFQDKYFGRDLKVGVEFQNALTRFLYDGVDYSSVLRHIPIILDKLTQLEALIRSLNGYRFYAASLLIFYDGEVSVEDESDSAATEKDVKKKGKEIDFKIADFANCVTKEDIREGNRPCAPRHPDSPDKGFLRGLRSLRTYFLAIQKDIRAKMAIAVENGNGGGDSTFEEEAEGDDEGEMSY</t>
  </si>
  <si>
    <t>&gt;3193_g</t>
  </si>
  <si>
    <t>MESFYRIPNPELRHNGSSESHLLERPKLDIWPFRREHFYAASRRLTGVRDTQQKGPFSKSSPTTGVCGRPSLRSFGTGQLTRLFDYGMPGELPREQSDELAEVC</t>
  </si>
  <si>
    <t>&gt;1529_g</t>
  </si>
  <si>
    <t>MTTPQALHHSLLRPCVLHILRAAGYHSTRPSVLDTLTDLAARYMFVLAQTTVKNAVVKQGEPELSLEISIQDVRMAMEECGALLPELVEEDQDFFGEDTSGVEDFVLWATGPKNREIRRVALEGDSKEDYLTALKKKHSTTDEDSRYTGTILGKPTPPRKIKVEGSDISSLKEWAEKLSKPSQTPSAASSRRESSDLSTLGEEPMEF</t>
  </si>
  <si>
    <t>&gt;7118_g</t>
  </si>
  <si>
    <t>MPVLIITPEEQAILLVAPRKFHQIFTLPATDKHGQMKVTYAIAGPELGEDAPTIFFCGAMFGTRWEAIEVDWLAKKEGVRVLFIDRPGFGGSTSIPLPRRIPWLLEVVPLLLEHLSIPTIHLASHSAGTIYALNLLHAYPNLFVKTNPTLHLFAPWVHQSDSGVTMLKAASMLPNPMLNYWNSVTGFIIDSNLIDALKGTTGISSGAAKAFSGLFVSGREREDKKRTEMEKQQKNSEEQDRKSRAGRGIPQEVVDETTKLGLRCMFSENTKGANEEARMCLKSVQGADWGAIESYPEFVKELKVRWEDKVGNGGMKLRVNIILGEEDIMIGKKGMKYFEECWSQEKVGTGVEVTCVHIAGTDHDAVVDPREEAFGAMLKVVKGGRI</t>
  </si>
  <si>
    <t>&gt;7085_g</t>
  </si>
  <si>
    <t>MAFAPEASPPGSLVSLEQTSGEVWTPLYHHECSFPPEIFREVMLNLIRNPNINSNHLFRADISLETAFSELVEAHKAEIVPRLTQFIDFELKTVLVRTMIPRNAVVDKPLDQTCLFYEQTKDSSEILSLVVYLPHISTASECPFYHPAVHGIGFLHEFSPDTQQGIVSIHYSFFPSEPRSSKLERTAQHLLAVLYKHGQGSASGYVKRVQHDVILSQAVVQNTYARLKAKYARAIIQKWVESTDPAKHVFEDLGIAAFLIELWTETYKGQPFPGFVDIGCGNGLLVHLLLEEGYFGWGFDARRRKSWSIYGPKTEDSLKELVLIPSIIQTHTSQLESSIEVALKCTEMLEGQENAACVSGNIDVSMPKIGTHNGVFPHGTFIISNHADELTPWTPILANLSQSPFMMIPCCSHALNGRRFRAPAPKDPGASKSAYASLVAWVTKLAKDSGWKVEREMLRIPSTRNTALIGRYRELPFEDVDIRKLVNVNGGASGWEDNAMKLVKSVARGH</t>
  </si>
  <si>
    <t>&gt;551_g</t>
  </si>
  <si>
    <t>MDDLPERLAQLSPTIEKLMKIGGTAGLSLGVLHERKVVHLANYGFRDVELKLKPNENTIYPACSLTKALIGATIGTLVQEGKIGWNTLLKDILPDFKIKDETIRQRATVTDILTHRTGMSIGDYYLGARNNVLVSYEASMTFLSDQKPINLFRGQFKYNNLGYELE</t>
  </si>
  <si>
    <t>&gt;2152_g</t>
  </si>
  <si>
    <t>MATQAIPKPIDIKFLNTSGAAFNAGLAGIKSTGTHATPLKQPALFKAEDYEAAKKLSDGGVNVWIGFFKQAHSLQSNQAKSWKELCKGFEPSSKFFQDNGEVQFEKAIVHYVGTIVELEQLNQRIREHNLKQKNTSSLFGTVKIDQSRIPAIAGGQLWADEISPEIQQKMAKFYARGLALQMYRNEMLADNPAQWQDSKFGWIRNELKNVNLSIQNVNFSKRLKKFKAPLHVKMTPKDAGNFVIPSQPNEKVLEDSDSDSEKDEEPEGEVTFENITKDTGFYKQEPIPPHISKIFARIGGENGAIRDYLKGKESNTFAASEKKVTECIRTCVNQIMEEKGLSDNDAEDIMEGFDFLKMPFSMDVPVEANERNTYRFMRVSCAEMIKERGWPDNLLDSFYPAIAGITDSPDEMTEEIFNAMTKLQKQIGGANGLWNEHLKALALDPEHLPISTKKLDNMIKEFLLTSKLTSEVHLFAYPEEDQIASFKKLSSLYDKMKRDPGEQKRVKALNNCLAEITEHYKETPWLAEAIIGDIKTVAAAKPKRNKEAGLRDFSPLTPTDPAAKSHARTHITPTRSLNRKIASVEPVHRKSTRPRLTPVEAEAKRKHKAKRTATKSTRPNVSDDEGEFIKTSTHTGYIGCIVDGLPVEKKVMKERKIGTGYQLLLKFFRPGFSLPTYETMPSSKARGARASFLKKNEDEGFPSDTRWHIEPDCSLLKYQKWEDISIGGIVQNPGTQRTDTNTLPTTIMYLSSSNSRRPFQRKWFRKSSVVSYFGREMVTADETKYARLSGQKLATQWLDAEELKQVMRSAISKKRRAGRGGKRSKRSRVYRDSDDDESSDGDESSDDDEDSSSEDDMPNQADIDLIDDDDQSESEGEQSYSEAEDNVDPRKQAKKVTKLMKELETQQKVLDRARKAEDSRKARASRASSRSLASSKI</t>
  </si>
  <si>
    <t>&gt;7709_g</t>
  </si>
  <si>
    <t>MGMHNEFRDSIVAIDQIDFSTCALEELNVFETTIRYLGGFLAAYDLSERRYPTLLQKATEMGDMLYKAFDTPNRLPIVRWKFKDALQGVSQEAHDSVLVSEPGSLTLEFTRLSQITGDPKFYDAVQRIMDIFEEQQDKTKIPGLWPVVINPKDADFREYGSFTIGGMTDSLYEYLPKQHILLGGATQQYRRMYEYSLIAMKRNIFYRPMTPDGEDIRLAGNVNSDDHTLLTELKLDSRMEHLSCFAGGMVGIAAMIFENDDDLALAKKLVEGCLWAYEVMPNGIMPEIIHTVACADKKHCPWNEKKWYDEVDKSYEGSESVESKIQEHRLGPGVTKVDDPRYILRPEAIESIFILYRITGDFVLRERAWNIFDTIIEHTWTNIAHAGLDDCTKKNPPKSDRMESFWMAETLKYFYLLFSEPDVISLDEYVLNTEAHPLRRPK</t>
  </si>
  <si>
    <t>&gt;5017_g</t>
  </si>
  <si>
    <t>MFKKMCGQSCLPNVVLLTTMWGGSTEQLALQEAREQELKTEDAYWAGMIRLGAQAKRYDDTTEYALSIIREMLTGPQIVLDIQRQIVDEGKDLNDTAAGQQLREDIAAAEKKFKEELRQVKKEMTEAVREKDLEGAEELRRSSQYLERKLEQMERDTEKLNEDLQAQLRQHQVIVQRMSAEQNTAWALVGVAAGVLTGGLGMLAGLALSGSGPAIATGLTALPLGKMAGELGRRAVRSATQGAVQVGLAVLSEAGPEHAARAIAAAVDSED</t>
  </si>
  <si>
    <t>&gt;4964_g</t>
  </si>
  <si>
    <t>MLPTGKCDDDGCFAPGHQGRALHSVSPSTLAFSSIPFIVTFLLVCLVVFHKLFPLLSDLQLAKDGQDHYLPSDAPTGLRQRHVEEGKKSTRRRVVAATFSATIALAAVLTELILCEISNTLNPGARAFALKVTVPTLLFFLVALIPFLEIQSILAGSGWSFHRTERGALPRMPWTLQFLGFAIWLAAFWWLGRGIPGTYIHEVASQAGKGLSEACLDRVGIIGISLMAVLSGFAAVSAPWQTFGTKSRPVTQADVARKQAGLDATNEMLVAKRSRLRALQRKIQESPPEGFMSKVIGTIRGSADGQEIKSLELEISGLESMALSLSTSLSMLQNRLTVNQRTSSPFGKLFLVPFSYGFALYCIYRVINTTLTSLRRAFFPPSDHLAFTSSTTDPINHILSLLAKHVDPTLDQLAWSRQISFLLSGVILLASFNSVMQTFHMLTKLSPSLLYQAQTNLALLIAQISATYVISNALLLRSNLPMEMKSVINEALGSPLEPGFVDRWFDGWFLVASAGTAFGIWVGKRFGSGDWDDLEFDGDIEMGQKRS</t>
  </si>
  <si>
    <t>&gt;6473_g</t>
  </si>
  <si>
    <t>MDFDMEDTQNSAPGALSANQESKLAPGRRAPDGQSTTKRLQTELMQLMTSSAPGISAFPSADGNLQSWTATIEGPTETPYAGLTFKLSFAFPNNYPYSAPTVLFKTPIYHPNVDFSGRICLDILKDKWTAAYNIQTVLLSLQSLLGEPNNASPLNGEAAELWDKDMEEFKKKVLGRHRDIDDE</t>
  </si>
  <si>
    <t>&gt;5713_g</t>
  </si>
  <si>
    <t>MAPQSHPQAQFVPIPPDFDVHALVESGENFDYVTRLSTENIREHSSQSFEALVLSVVIQSGKPLVIEDWGPNLPPWLFSGKWLEDNLGLKHESVRDIPNGVDIPMTMGHYLRSMSQLTKQFSKQNHRDPKRQRLYLKDIDCPEEWANHLKETIPECVYYLNDCIESRTGGDGAIREPNEYGQMGYGKGVATAGDLMSSLPPEMRALNMMCYVGHEGTYTPAHREMCASLGHNIMVEASQDGHDEKAGSSIWFMTETKEREVVSEYFLSMLGHDIEVEKHFAQVNAWKKAPFNVWVVEQKVGDLILIPPLAPHQVWNRGTRTIKAAWNRTTVDTLELALHEALPRARMVCRDEQYKCKAITYYTLIKYYNLLQRETIEPKMWKYGRIKQVLDDFKRLFSLYQEILVSEMFSQKLLEETNVEFLPYDSNITCSYCRCNIFNRFLTCKSCILHGPNGEEDTYDVCMDCYTMGRSCACISNLKWVEQWDWNTLVEKYEQWRNIIVQSDGYFDAMRSPQPLDIARKRYGKQPIAKVCQDQLKIRPWIDITKPREPTPEISEPEPEVDDEGRIKHRKKGRKSKFSKAGRGRIDPMKDKTHGCHICFHHEWNWKLAFCTTCNLAYCYGTLWRAFDLMPQTVMEDREWQCPRCLKMCSCGKCRKGNMQVPYQPKGTLLGHDTKKVADYRSVESLVDFSKTNLGWLRDEDADKPNESVRMKRLKEKAEADKARVDGIEDSHVETGSEHPFTGNEANELDMARIDPSLRDAGMVANDSGSHHKISEPLENISNGHETVLAHQAHQDETNGWNDDLPFPLGLDDYNSYTPQSAAYPSRLFVPVAPMLNPESSYPDPSHVGQNRMMGIGFYQQGTGVDRILYDPPDLESSTDESPQRPKQNPNLAFSDLLDPALQPTQENQKKRKRFEGSGDEQDVEYFTSKKQKARAQAKKDHKYEQFLNDFQYPAESPKPAKVPPRRSAAKPKTYLDLGEDAVPIEEDEGPSSVTRFYNKNEHSDSDLQLAAQAMKHISKSKAKEQPTLPTKRRSMRGVDLDSKSKPQVSPNTIKTPRKSAWLSRKEAEDADREFPSELPKRRTHKRRSVASGATAEVSSGPKDTVDNDDQNNDLDSLFEEPRDHAKSPAADIAQNPSNVEKTQVADPQSTSILEDEKEELENRQNLEPFTVVVKPNVQVQVKRGRGRPRKNKSLPPVQLQSPSPPHPGRPPLQKLLSLKEKLALEGKSFKIRGPKQKSIGSTVTPNSEHAPPPVTILDSMSVASPAGQNSVDFSNRQESSFEPSPDVAPSKGPSTSLSIPSEQPIKKEQASDSMLPGPAAPPVKKGPTVVRLLSPSPEYDHLNPSMPLYDYNSDSSSDDDEDIPAVIAPPKAAQRGRFSLRDR</t>
  </si>
  <si>
    <t>&gt;1629_g</t>
  </si>
  <si>
    <t>MATSTQKKIRVGLVGLNAPFEGMPTGANWAARTHLQYLLSSPKYELVALLNSSTERAATSIKEHSLDPKKVKAYGNAEDLAKDPNVDLVVTSIRVDRHASAIIPSIKASKDVYVEWPIEANASIAKDLLDLAKAHNVRTVVGLQGSFEPIVEKVKSLIDSGEIGELQSSTLVSKSDFGPTVVKPIDFITDRKIGATPFTISFGHSMEFVEAVLGSVVSHKSLLVNQYPTISVRDPFTNKVLEENKPNNVPNQVVFDAILSSGVVFTYKLHSAATPSTSAKATTNSRNQFPALDWRIFGTKGEIRVTRYNNLFLNLDSKEVKLEFWNVDEGEVVEVKLDRGEFEDLPSEARNIARVYEAFAEGVDDKGEKKTWYPDFEHGLKRHELIEDIYRENGL</t>
  </si>
  <si>
    <t>&gt;3551_g</t>
  </si>
  <si>
    <t>MTPSDRSAKEFMRLDSSFVSSPDEILSESDQAHLPWNGVTMVDPSTKSIQFYGPSSLFTFMARMSKHLSHILQEPISVSKMVMHAHSKNVDPDKPESTSGLSRTQEEMFLGMFWQTYHYIIPVLCEDEFKRHYDSLWPSPEEPQVRKPCPLVEIVLSLSIQYSRVFIPPSGEETYSDTLHPQDTLFLSVWYFSRGNALLQKEWEHPTITTLQCYIFVIIYLKNAKFNTTAYTTLGVAIRIALSLGFHREPPNKLPWANEELRRRVWWFLCTLDIEIGIEWGRMFGVQMTDVTCKLPNIDIVSAYTSGLNPAVDVEGITWLTYGVERIKLLLAARSAHEQFYSQIRQILSSHTADDIYAIPSALEACASVLSRSISPLYSWLKALPPPLQTTSPLSPSTPNWLQLQRVSLKLLYHNLMLTFHRPFITFIPHPLDLLPLSSGLAYTALTHAITLTTYIHALYVLHPPGGTLNGWLDIYHTQHNASLTLIAYLFAYPFTHPTTPTASPRQVLDLGTAVLERFASNSCPTAIKTVQIVTYLEKRRGELMRRFRAEVDASRITMSASRDSDQDLAGKMRAMLFFKRARVVGDGGVGEMETNAEAVVENTSEGGVGGEDPAGLDLEGGDMEMWREFLSSL</t>
  </si>
  <si>
    <t>&gt;3395_g</t>
  </si>
  <si>
    <t>MAGTAAILDEKNGAALEDAQRGDILAQSSKLAASAKYSASEMAPSPKAKRREVETPLEAFCSWIVEHQVGLSLNVVALLTLTHICFPRAREHTRKFYQLSYYNPASGQYYAGWDDAWLVLLVITVFTGLRAGIMEYILVPFAKKHGIQTVRNQVRFSEQAWLLIYYLIFWPLGMYILTHSDYWLNMPALWQNWPNREITGLVKFYILVQYGFWLQQIMVIYIEKRRKDHWQMFSHHLITTTLIFTSYTYNQTKVANLVLCTMDIVDIVFPIAKCFKYLGFGKICDYLFGIFMVSWFLCRHVYYNMIAWSLYTDVPREMDQGCYRGGNGNITGPFPPPDSFYHFVEPFFDQTGVVCWYSKVNGLFLGALLFLQGITIIWFFMIIKVAVKVFKGTGAEDIRSDDEGDEEVSHHDKKAEQLDSELQPYEEEVGIEAINLKGRTSKAGKTRYRKGASGNGVSLNGHSDRKELLGRIGCDKGI</t>
  </si>
  <si>
    <t>&gt;6647_g</t>
  </si>
  <si>
    <t>MASDASRSYLWRCPHQAALGASRGRFTAKESLTTRATASFRRPLERTSIQAADNYASRWLDGSGIWSCRIKLPQSHAEHSEHHHHLPPQMPATDHYDMNDPAPREPASPNARRKGKIAEALQSMADLNNSMESLDMPTDPDAQATVTDFLDFTEYLPSDMIRSLTLIGNLDRTYARASANVHEHTKTWARLRDPELRAMPAEERPDPIQLREDISLTLGEAVGARTLSHAEAIRMAENVARHYSRAKNILAKLQGIADNYPPSREPSPAVQKAKSPVANRGPKITLRLDGSRSQAPGGRPHVRKHRAPRITVPGEVLAPYELDYESYGSETSESDSEDESVASPRATPGRSLGVPSGKIRLKISKPKKERAPKPPRGPRPPGVMGTNVHSAIAGISTSNALAQLSPPPPTAVKGDKDLPWLQLNAWELAHLRKRMKKNAIWSPSDTMIARELATRGRGIEAYRAAKAAAAAEGVPFDESHEPPQLRGETVYAEGAISVDAVKREEPQTSNRGMVLNQAKKLKREIEAKELAKQAAEEAEQSASKLVEAAKVMKGLFEKSPNKDGKERKGLSKTPSKSKKRKRESPPVEAITEHPPLGEPAQKSTNPPSKRSKTETPVPLPHIAPRRTPSIATTEQTPSVASEPAQAVTPSEQSSEALGIPPSAPSPKKSSTPILPPVRESRRSVKKENKQLESEKPEPTPTAANSRSRRTPIVPLPASTSVTAAIAGSPEPLPPKRPSSSRSKAASEPEPHTPVVAASSDRPRRTSTARNTPAPEARQPSKRAKRPAPGVVTADSEGSTAVSVGRRKAATRKKAGMGIKKEKKDGRESSVNLVEIDDEGNVIDPNEARYCVCNRVSFGTMIGCENTDCEKEWFHLECVGLTDIPPRTTKWYCPECRVTLGIGEKGEVNARGKKK</t>
  </si>
  <si>
    <t>&gt;1819_g</t>
  </si>
  <si>
    <t>MAPLPLPGLIARVKAYYTGETAEPQLPAMQTPIAVALLVVYTLVYVIPFYLSATTRPSPTLSRDAPSVIRGRIRSVTISTTLCSISTFLVLSSHDDRSFFETIHRMGYFPVGWLETVKTVGLTAVLFLGPLFEGAIVEGKWRDWIRLRGLDEKYNSWMGYRNMVAGPVTEEILFRSAAVPLLLLSSISNTKIIFYTPIIFGLAHAHHFYEFRITHPETPLVVAIARTVLQLSYTTLFGGYVTFLYMRTGSLLACILVHSFCNWQGFPRFWGKVSAGETIIGPDVGEGKKSEDGKSRQPGELHTLWTVAYYSILIVGAVSWYQLLWLWTESAAALTEF</t>
  </si>
  <si>
    <t>&gt;8462_g</t>
  </si>
  <si>
    <t>MDKQQLDLRNVPFIFATATWLAIHRVAVNRGFKIRRGGLSTDTLFAVLISCSATVWTVVVLITGVETTDSSIRGFLSRAAHAPLLIQGLSIVWLILWIDTKWAEKYRHGDAFLWKLSVTSGPCNWSKSVNPIFFWAFTAITAISILCSSISVILEGRTLQGVLNIIGVSVFFLSGAGMNPYIGTVHQYSADMLRIVLPTSHHEGTVYILPSKGHGFDASWCPKIQNEHIEADTQAMSLFASIRAGKWSLKTPLERVRHVVASYQERVDMSAFELESLARWLYLDDSEQNPNMRPIRCLRAEGTHLIGRDLMYALCHAEYLVFMGQGKLPLEQQRKVGFLRLLKRSGATLPLEPTFPSTCIGFKPGMSGYRDAVQYIYRLFDEPIDENALRFTVPPPKYSCTLGYSPSSIEEYVDGLWTVCCQHSESTFTALYMFTLVWSIEEGNCNGFHLFPFRCRNRRGDVVSWQLVWRQAWYEGVICQLVSSSFLMFTAFVMGYLE</t>
  </si>
  <si>
    <t>&gt;19567_g</t>
  </si>
  <si>
    <t>MATDFAMPAQQFTASPSQYNLYNSQPISPANSATATPSNASPVSPRSGAPIHLSAHTRQLRPPKSPLYVPAVLRPTEPPRRATKPSPLTPPQSSNSSFDDVENVRTLSRRSTGDSGKSGLGAIEEAEWIAEGLGKVTGNPTRSHWKPDSESTICDETTCPRYFSYFTRRHHCRRCGNIFCDLHSLYIISLDQDANYHPKGLQVRSCEHCYLDFHQWLIARSSRSNSESSVEQPESPNTPVVNCASKSKSAMSGVFGKNQGLPESLGASVPRDWNWSTF</t>
  </si>
  <si>
    <t>&gt;3998_g</t>
  </si>
  <si>
    <t>MFCKALVVSALCAVSLAIPAPTLPYSPGAAERPTDMKILSEYFQMLGSKVQEGKSMAQAPVCNLANAVLPVASPTPLPPPAAGLTLKHVAIGRGTQNYSCSTTNTTAPPVALGAVATLYNASCIASTYPDLLTILPGVALSFNTTDSTTTATPPSLTISGHHFFSNATTPFFNLDTTTQNLGFAPCTKNASVSAPTGAIVGQGGAGNGAVPWLRLLTREGATGNLQEVYRVNTAGGNPPATCAGMKSTFEVQYAAEYWFFESS</t>
  </si>
  <si>
    <t>&gt;6137_g</t>
  </si>
  <si>
    <t>MASSKASAAATFEESASGTLDNTSTPRDTTLKRRRVARACQNCRLQKSKCDGRHPVCNRCEGYGHTCVWSDEKPVRSQEVDVKRGRVSSSTVEPTPSSASLSKAIAHYEKLIRSIRVKLSNPDRTVVDLTISYIRRHLPEEIQRLVTLNGPRESDSTSPQSFNLAEPEERNVEGQRYVGQASDVWFFHSIKEIFQNDEELETTLGNVMQSYDGKSPRLKQGVAPELPTRDLANSYVDIYFSTIHIAYPFISKAVFMERFEKFWSDGLTGSPDEDSWLSLSYTLFAIGAYYTSFPRSENAETLTHLQYFEQALSCGDSIMTDCTLANVQTLVAQCFFLLATGQTDRCWNTLGLAIRVGQSIGLYVEDSLKRPNTSAGVEKQETMRRTWYSMYVLDRLLALQLGRPAAIHENDYCVNLPSRTGESVSTDGHQNGSYINSEHSSLDYFLSVIKFSWILGRVINDLYSPSQVVETDYEEMLLKTTSLDLLLSEWKRNLPRHLRFDLGHTFERSVVFRRQRNMLAIKFHHLRALIHRPYLCLTWLQRHNHPLMALVELAHDRVEYFEGICVAEAQEIAHRLNNVSDERSLVYDFPWWQMISCLLCASSILLVASACINPAEVVAEFQSQMLNEDAETCLKVFDALSVNSDAARRARDMMKGLKRTRIITRNQAHLEKENSSLTPGPFGHVLNLPMTSTLLQERQHQSSEFNVESDSSSWQGWPGELSDAMEWSAQFLDPAQPLSFDNGRSSALEMPHFLPTENNLHSSSSM</t>
  </si>
  <si>
    <t>&gt;19570_g</t>
  </si>
  <si>
    <t>MDHSQHMMDHSGDTHAAMDMCSMNMLFTWDTRNLCIIFRWWHIKTTPGLILSLLAVVALTAAYEGLRATSRRYEDWSTRRADEVPSKFRPSSSFLPPLLRFFAAQRFFSVIK</t>
  </si>
  <si>
    <t>&gt;19571_g</t>
  </si>
  <si>
    <t>MLVNLLQNLNVKKRAI</t>
  </si>
  <si>
    <t>&gt;673_g</t>
  </si>
  <si>
    <t>MADSCSPESTYSAALTSEIEVNRRVNKPDVIKENSIDKSQDLVEKNERVGSSDSCDEGKAEFQSSWMRRAIKKYRVFFHLTIWMVMTGWWITGLVLHRYDLGWVIPFLVWLGLTVRLLTLHVSTKYVTTPIEYLWVNSVNRLVDLTPKKCRLFLGAAVTIAIFLLVTLISPETKDNTRVNRFISLLGLVVFIVLFYATSNNRKAIKWRTVVVGMLAQYILALFVLRTTVGFDIFNFIGYLAKSLLGFAGQGTAFLLSADVLTLGYFMVNVIPPIIFFIAFVQLLYYWGWLQWAIKKFAIFFFYTMEVSGAEAVVAAASPFVGQGESAMLIKPFIPHLTDAELHQVMTSGFATIAGSVMAAYIQLGISPLALVSSCVMSIPASLAISKLRYPETEETLTAGTITIPDDEEEKHANWLHAFSNGSWLGIKIGGMIVASLLCILALLGLLNALLTWWGHYLNINELTVQLVIGYIFVPISFLLGVERNGDLVKVAQLIGIKVVANEFVAFDTLVTDIAYKTLSPRSKLIAIYAVCGFGNISSVGIQIGVLSQLAPGRGGRIARLAFSALISGVVSTLTSASIAGMLITDAGTYAKLGV</t>
  </si>
  <si>
    <t>&gt;8364_g</t>
  </si>
  <si>
    <t>MTSPLLAFLQADPSFAPRRLASLYSEFNPTTNPDGYAANVLTWRKGLTSAALNGVLPHRSLATIQIDEELFRALETREWGRPGSLDIVVGESLQGGGWIPEREFEEKEESIYKKEGWKIRIPGPIEVAAWSLRAMGVLGPRTYGTTKGRIVIVENLEAISKEMLQRIDKMPKGRIERIFSRDEFVMLTKGVLDAEEGLSDLDVELLLNFLRRDKEALSLDKASGTIKLKAPGEKIPSPITQEDITIASLKSLIKVLETETTALTTRIEELSNSAKESVMKKNRTSALASLRSKKLAETTLEKRHTVLAQLEDVFASIEQAVDQIDLVKIMEASGRVLSGLNKEVGGVEKVDEVVDQLREQMGVVDETGKILSEIGQAGAVNEAEVDDELEVLEAEETRKREEIERRQREEKEKEEAEETRRKLQGMEEVERRAKAEKEAEVARKRKAVEDKSIEDMLTKSTEDMNKLSLQQEEAKLPAS</t>
  </si>
  <si>
    <t>&gt;8572_g</t>
  </si>
  <si>
    <t>MPSILLRSNDALNINPPVGVQHITTHASDWHWAVFAVYSLALLIVVGTTAFARQGERIFHHLFTFSLFVGTISYFALASDLGATVVDVTDQVSKHPGDRQIFYVRYINWFLSWPSLFLAAGLVTGVSWTTIIYNITISWVFVVSFLLSALTPSTYKWGFFVFGVFAYFILTHSLLYTPLATTKRLENRPAHYLISGYISFLLFLYPIAYGVSDGGNTISPSGGFIFYGILDFFLVPVLELAILVMTRSWDYRTLNVYFTQYGRVATEGAERERIEREKAAESTGAV</t>
  </si>
  <si>
    <t>&gt;730_g</t>
  </si>
  <si>
    <t>MSLKLGNKAVGPIAFGLMGFTSRAEKMSYDEAVTTMKAALDNGSNLWNGGEFYGPPGANSLQLLNYYFTKYPGDKDKVYLSMKGAFSFNPLGPDNSPENIRRSIDTCLKALDDKVFIDNWEPARADPKIPIETTIETIAEYVKAGKIGSIGLSECSAGTIRKAHAAHPISTVEVELSLFTTDPLTNGIAATCAELGITIFAYAPLSKGFLTGQIKSLEDVPEKDMRRMYPRFQPDVFDENMKLVEEIRKISQRKSCTMAQVAIGWVSTLSQRPGMPRIIPLPGATTVERVKENSELILLDADEMNLIDEILARIPIKGHRWPSVLQPFGDN</t>
  </si>
  <si>
    <t>&gt;5944_g</t>
  </si>
  <si>
    <t>MRAISFLALLSLTSLGQCDTTTRQPLAYAPLPSGTYVPPQDSSVTTLLDFVKSRSELSILAGVLAQSGGFIQAFDTPATWSYTFFAPSDTAFNNTGAYFSTFAATPKGKWWLGNLIQHHYVPNSQLKTSAFNTSYTRIQTGSFLYVGAQVVGGQLILNNVSAVTSANMPITSGIVHIIDHVLDPSAQIFEPDVAKTSQSFIPGSCSNPLLPYC</t>
  </si>
  <si>
    <t>&gt;9635_g</t>
  </si>
  <si>
    <t>MGYTSTNSRGRAIHSPTVKDVEDELLYGQAFRRKDGNPFRRSYKAPDSAEAKHPLYDQSYRSVSASNGNGSDKAVFEYISIIPSLSTKVSSRNKSRAVSQQPQAAFDIPLQNIFARNNNSPRVDTAPPILPALPPQSNSIFNNIKSALASMSSPINRDGLPNILPVSSKGHRVDGENTEESPQFAYSHGGDAARPSTSYGEPDYWNEEENELVSSLNYPGNDYSIYHSNLGAAPSGSAPLSSRFGESPGNQAGLIPYRVASTPSHLPSSQPQKLDFQSSPSGAGSIQTWPRKSSKLHKDSTGESMRDESTITNIYKQYGSDVEGDPRVDRIRDSPRFYPHSRQTQKRFYTASATDEHPTSRPPTIDLPTAPSHIVKSIPISPSQGIGHSSSYGDTRNLLDITPKKPTMTRSEGRCDLRSDYGVSDSNKPGQAEAGDEPLLHTNNPFQVSQSPNVIISTADGEEHVYTGFDKDRLPLERDISKALRRASGYSSYSIGSVSSSILDYGNGRDETRAKGISTFQRPRYDDTPPSESENLDDDTCSSAIRAEAFYKPSVVAETYRTTHQHAKVRIRIERNELFPESPPVSPNLEEVQGKSQHTSEEDHHDWETVGESVVGQEIQGTRDFPGMLGGTACRAGSSIANASDDGAFGEYIPEISAFDSTDRIAQHPAAMGHASDYRQVDLKHTNQPLLLPLYGDYKVNGYPADSMRTRPSPNPELSYTPQVLNKSHKNPFNSTPPDVLRSSSVQPRFNYRSQRPKPNHFPATRMTAESGRNQNGTMTSLASTAEHPDEDDFGEPGPAIKNNHLTFDSDEHIRPNSEWLRVMQYADGGSWPESGENGSPDGKAGPVRTVDGGLQKPEKAFAQDHDGKQFVKGPPGAFYHGLQGSHPGHDEESRKGHHKGSHSRNGKESRRSRHRGPREYPTNSLRPLSMLSSSASTMTIGEQPRQRGEFIYRSPIAPVKRPSWSLMYSKEERRQQAERAVVDGFTAPGNDNISTVPPAKCRSSVARLNDPATLFLPRQGGSITCNLVLQKHKFSKLVFGLCNLFPPLLGLYAYGYLDNVMIAWSKGEFDTFPRRYKKWSARAMFLWMIVVILGLAIGLGVYFSRLKPT</t>
  </si>
  <si>
    <t>&gt;2735_g</t>
  </si>
  <si>
    <t>MPPTHQATLGKFFGAPNGTRVVPKQSKLSFSTKAAKSKENEDVTMEDDKSELEVKHKVKKEESTDAKEDVKPEKVVVAISKKRSREPTPEVEVKQEKKAKKEAVAEEDEDEDDEEPVVKRARRTAKVEPEEEEEEEVVKPKPSKPKKETKPASKTDPTSKKSTSSSPSTKKAKKAAEKENDDDVDDIEVSSSLKEAVKRKNSTASETATTPEVEEEEELDEDSEDEKPEIAAKTREKIQTTLKSKAKDPFPDWKPGEPVPYAALCTTFSLIEMTTKRLIIASHCSLFLRQVLRLTPGDMLPTVLLMVNKLAADYAGIELGIGESLIMKAIGESTGRTLAVIKQDQKEIGDLGLVAVKSRSNQPTMFKPKPLTVRGVHKGLMDVATTSGNGAQGRKVDLIKKLLSAADGNAGKVDITKDKGGASEAKFLVRFLEGKLRLGLAEKTVLVSLAQAMVCHEIEAEGSDKVPSTEQLAKGEAILKNVHSQLPSYDVIIPAMLEHGIFNLKDNCKLQPGVPLKPMLAKPTKAITEVLDRFEGEKFTCEYKYDGERAQIHYVSKDSPQQYRGPKSSTSKPPSGGLAAIFSRNSEDLSKKYPDILAKLNTWVKPETKSFVLDCETVAWDLVEKKVLPFQQLMTRKKKDVKVEDVKVKVCVFAFDLLFYNGEAIVEKSLRERRELLRSSFTPIEGEFSFASSMNGQELDEIQQFLDESMKASCEGLMVKMLDGKESGYEPSKRSRNWLKIKKDYLAGIGDSLDLVVLGAYFGKGKRTSVYGAFLLACYNTTSESYESVCNIGTGFSEQVLEELHAALSPIIIDRPKPFYDHSNGNAHQPDVWFEPRFVWEVRTADLTLSPRYKAGCKEGLEGDGDRGISLRFPRFIRVRDDKKPDEATSSRQVVEMYRKQEVVSKGKGPAADDDFEY</t>
  </si>
  <si>
    <t>&gt;7413_g</t>
  </si>
  <si>
    <t>MSSIAARPCVCLSRLQKFGPRFSRFTRSRRSFADYPNPPKPPNPYGPPKGVVLFPKTRIAVGIVFIGALIYSMATDKPEKMDLPSIAERDQLSKRENGINEKSSMRLRMEQFIKEQQKEIVAGLEEVDGKKFKVDSWERETGGGGISCVLQEGNVFEKAGVNVSVVYGHLPRAAIEKMRVNHKAMDPSVETLDFFAAGLSMVLHPSNPMAPTVHLNYRYFETANPDGSANAWWFGGGTDLTPSYLFDEDAIHFHKTIKEACDKHDKAYYPRFKKWCDTYFNNKHRSEARGIGGIFFDDLDETEKDQENLFAFCQTCLKAFLPSYVPIINKRKNMPFTEQEKQWQQIRRGRYVEFNLVHDRGTAFGLNAPSARVESILMSLPLTASWRYMYEPEKGSREQRLVDVLKEPREWV</t>
  </si>
  <si>
    <t>&gt;4809_g</t>
  </si>
  <si>
    <t>MSSREYYDEQQGGGDRRGQGGRQEYGGQQQGGYGGQQQQQQQQGGYGGEQQSHGGNYGGGGGYANTDDDDLRGAQQHAQQHAGDSGDSNIFSSVLGALSQNKHHIANQPIDEQDAVQSHQQFYGGGGSSNQQASSGSMGSAAAMQALKMFTGGGSGNSQSGNSQNAFIGMAMGQASKLFDSQASQGNVASGASKESAIQQAGEMALKLYMQSQGKSSGVSGLMGMASKFL</t>
  </si>
  <si>
    <t>&gt;8921_g</t>
  </si>
  <si>
    <t>MPSKRSTPTPSRARAARPRPPTRQTQSGSWIPFLLKTSVLIALLSALYYFLDSHLDWFYIFSPAELHDLSLRAIAKHGDDTKAVVGYIVGELSEKLPGGYINLDEEWIFNNAGGAMGAMYIIHASITEYLIIFGTAIGTEGHSGRHTADDYFHILTGTQTAYVPGTFEPEVYPQGSVHHLVRGTVKQYKMDSKCFALEYARGWIPPMLGFGYADTFTSTLDFYTLWRTTWVTGREMVLNLVRLKL</t>
  </si>
  <si>
    <t>&gt;3331_g</t>
  </si>
  <si>
    <t>MPPKRAASKAPRKKKSLSIESPEKSEPQATQQDGSMRFASKEDEKALLPWLALGFYVVPTPANYCGITALVYAYNSARQALYELGNNETAPPEPLAIGTVKQWYNSKEYEDKALEWLAEKRKEGFTTEEMEELVMITKKDLEFEQINILLLIANGKNGTDFQLGRITEGAKGKWEEVKGKKRWNKEFIQQPLAGSFDVMEKKPMIWIRNNNIREIVRAEREGNVEENDLPIPHWDGLGKRTKDSQAKQKAGNLDCMERWGLTEKVHKDTKKGVWMVIIEGEGRESLDASPGTFLREAGPRDPKQKGFRLMKAPVGDPGNVSEDNIRKLGIPEEPIPEDEESNSEDDELSADFGGKGEGERRFIIYRAIHDTNSVGEYVEREDQDRFVRGFRFEVGDFLFNHRESNERGLVNVTDYWGREGKAKKRSLQLLDNPWGLGSLLVAKPKIFALSSRELIKEAKNRFGKYFDANLEDIKLVSLIMNHEREISASLPMAWIHRKSVKEEGNPRFRDGEVVYVDGGPKIGTNMRKVRDFEGKEGEIDGDELRLMKNPWGVRVPIKKGKGNAQGASKHGEDSSNKRNRQQNEQEDDLLLSPSKKTKK</t>
  </si>
  <si>
    <t>&gt;4409_g</t>
  </si>
  <si>
    <t>MSTMRALLLTRANPTTLPSLTLTTVPKPVPSPSHLLIKIHASSIQPSDVVNSKGGFPYTTFPRIPGRDFSGVVVEGPEDRIGEEVFGTSGKEQGFVVEGAHAEFLAVPSTAVVKKPRGMGWVEAAVVGVPYTTACLIVEKARWRKVESVLVLGARGSVGSAVCRIIEGKGGKVLRGVLGGGGDVDTADIELKGLDELTGGNGVDVIVDTVGSPELTKSAILKLGRDGRLVFISAPRGGESTVLGVEMIDFYRKGKSLVGVNSLLYGVEEMANMMRELSREFEEGALKGPGSKGWTEVRLEDGVEADWVLILPVMLED</t>
  </si>
  <si>
    <t>&gt;1320_g</t>
  </si>
  <si>
    <t>MGMVSAIFLVLITILLPPVGVYIVSGCGADLLINICLTLLGYFPGHIHAFYLEYIYYDRREQAREGRFTAARAPGIYSERVQSGGQSYGTIVQPAV</t>
  </si>
  <si>
    <t>&gt;1849_g</t>
  </si>
  <si>
    <t>MAEVNGDQPQTNGSHPSASPPSQQPVPLSQPAAPILSNPTVPLTSLQDSGQSKRPRDARLIHMLLASMGCTAYQERVPLQLLDFAYRHSSSLLCDALHLSADAYVSQTTRARDAPAAGNPKEEGQVSANAVMLAIQSRLQYQFGGGNEGGGLSKDFMMEVATARNRVSLPRVLQNEWGVRLPSERFVLTGIPWGLKGEWIEEETQSGDTMEGVEMEEQGVETEGGTMEDLFGGDADMDQDGVDEVME</t>
  </si>
  <si>
    <t>&gt;1851_g</t>
  </si>
  <si>
    <t>MSIPREMSRALLQDEIDNQGRVNNGDIHTLFQFHNPTQQQAHRHDEGIEARWRASDERRQRIRGLIEMGVPEWVAGRGADFIFKNRGTMLPEEAIEEILSKIPAPPLYSETVDNSHAPLGSGPWTQSKPWPFFENNHLSSRGHPHPLGRNAWSNEQSSRERARTYPLGEDRSNGQIEAGERNRIFYHLANRGLLDDIALQEANWVMEQLRNNRMTLEEAFAAVLERMNSRDNISVPRSGGEDYGAWLQTGQARRLVQRLIDEGVPREYAERNAVHIRFDPQRIGLSAVELFESFVDQYAQRMVSTLPTGEPTGRDLGSHNMLRRQNIAHTSEQPRGEGERF</t>
  </si>
  <si>
    <t>&gt;10579_g</t>
  </si>
  <si>
    <t>MAAVFSAATKFRLVFSTPVNGLEACKAAVFAAGAGRYPGGKYTECCWSVLGNGQFRPGDAANPHIGEVGKLEHTEEVRVEVMCFGEETARSAVAALKKAHPYEEPSYGVYALADF</t>
  </si>
  <si>
    <t>&gt;1630_g</t>
  </si>
  <si>
    <t>MAEPAPITTYSNDPRLFLYTSLTSGSSHIVTATSRMETILKANRIPFLAIDIATDEKARMLWGRRAGKDESGRQRKIPGLVQMGLVIGDLVEVEDWNEYGELKQHVTIVGTPNYKTAAPKTLMAVKPAAKENIKPATTAGPSKAAEPEKAPAGAGSSSISLTLRQAGQEAAQKAKDNKKAALKALSGAGKAEPAKKVETPNDETPVAAEAKVAEKAQTVEEATSKSTVIPPPVSTLDPKPADQHTIEDPTMIQSPTSTAWKTAPTSDAPIKFSTARTPRHSFDKTESLQSPGTSAWKPIEPTEGPVLTHRGSTISIASTEEIKQVEEEEAIQEEDEEDEEEEEEEDDDDDDDDDDDEEEDDEEDEEEDEGKGKKEESDSDSE</t>
  </si>
  <si>
    <t>&gt;19589_g</t>
  </si>
  <si>
    <t>MPKTEETQDGDADIIHPTALMELKCVFSFGPFQITETPAIDTNRPIHPLVLFENAKLERRPLYTAAPMVRYSKLAFRQTAAHYGVDLCWTPMILAKEFNRSAIARDSDFTLSPNGAPPTIVQFGANSPQELSRATTLVAPYVSGIDINCGRELVASMITASKAALQALGSSSQKTVSVKIRIHKDLRQTIDFVNTVQAAGVDFITIHGRTRSTPSSTPVDLSSIKLVADHISVPKLCNGDIFTLADAADFVEKTRVDGVMTARGLLQNAALFSGYETCPWEAVEVFMNKVVRAPIPYKLVVHHLSEMCGSDRSQCGETLLSKEERKLMMECESMIELMEFLDEVKGIRRLGDV</t>
  </si>
  <si>
    <t>&gt;5376_g</t>
  </si>
  <si>
    <t>MSTHNAAYANQVASYTENILVPPTPGLANAYSNATAHGIPMIAVSPAQGKFLSILTQISSAKNVLELGALGGYSGIWFAEALKKNGGGGKLTSIEIDPKHRDVSIANLRHAGVKVPEEVEVLLGAGLDVLPQLGQEIESGKREKFDFVFIDADWDNQWKYFDWGVKLSRGKGSVVYVDNVVRQLLEIGVVGPTEKNEKVDNLVENVGKDERVEAVVMQTVGAKDFDGFLIAIVK</t>
  </si>
  <si>
    <t>&gt;1100_g</t>
  </si>
  <si>
    <t>MDDGEAASPQQDPRKQRYEGEDLSPTTTRELRGFYAYGLAAEVFAVCGVGSFLPVTLEQLARERGVLWSDKTTSCVAKAATRSAAPVLKGLLVRASEDQNNQCVIRILGAEITTSSFAMYTFSLAVFVQALALVSFSAVADHGTYRKKLLLSFGFTGAISSMLFIFVVPQIFFVAPILVVIGVTCLGSSFVILNSFLPLLVANHPSTHESGGYEFESRSTPLYPISPESPGLQPRDSSEYISTPTASFLAQNSKHRPSDSPSLKLSTTISSRGVGIGYIAAVFVQILSILLLFIMSKAFPNAPSTLPLRMVLLMSGVWWFVFTIPSSRWLKDRPGPPLRNTNPASQSTIKSIFLYFVFAWASLFRTIRMALQLRQCVVFLVAWFLLSDAIATVSGTAILFARTELKMGTVAIALLSITATSSGIAGAFIWPMISRYFNLSANHTIICCICLMEIIPIYGLLGYLPFIRKLGFLGLQQAWEIYPLGFVHGFVMGGLGSYCRAMFGRLIPAGWEAAFYALYAITDKGSSALGPAFVGVIVDRTGSIRTAFIFLTVLVAIPGPIVSCVDVARGASDASALANRLDKIEEEELEEINGGGGFEREGLMDGREGGEED</t>
  </si>
  <si>
    <t>&gt;1881_g</t>
  </si>
  <si>
    <t>MVEIPLANLQGVEILGKSICTLFPNNIHTPKRETLSLSIPEDELLELFSLIKDLEEQTIAAISAILKKNSLDKSTASPSGAAADTKLHSLEVDTTSITNDITTSVQAASESALFSAATPTTTAPGGAILLEQYSPKGATSSTASSITKIIQLISTSALPNAAAPSALASSTAASVDVVNTTTAGGPLASISPTNSPVASSKNVAVYYGQTPATSTTALEDLCASDSTSIVILAFVTTFSPSSFYPTVNFGAACGGQTSMMAAEAPGLLSCPALAGNITACQTKYGKKVLLSLGGATGQISFDDAAQATGFGTMLWKLFGPAGGIDNDLRPFGNIEIDGFDFDNEDLHPANWDIFGQTLRSYYSSARKQYYLSSAPQCPYPDASNPLSLLLICDFVFVQFFNNAPCEIGSSGFLDSVKQWSKVLDDSTLASKTKFYVGAPAFSAAGPSAYASMGGPEGITDVVESVKGLGLDNFGGVMFWDGSEGGEYLEGGKSIIDWAKQALN</t>
  </si>
  <si>
    <t>&gt;19593_g</t>
  </si>
  <si>
    <t>MDSTSGSPLQRIQYKPLDTSRNEIRVLSFEPPSTPDDLSSRLDRTLGLRLDPLRLTLEHVSLDDFKPEYTTFHTERPTEWSRSQVDDAWCEQFDFELGSTSSDVFRTIARFTWGDYTAISYMWGSPEDAKTITINGMPVTVGKNLAAALECHRSSLVDKVWIDAICINQDDIDERNAQILRIRDIFSQSLAVTVWLGEDEMSGTGLDSWVKTSFDNLRLCNTILEAHGRQTLEAAFGIDVKAWEFDHDYDELEGLPLSRDVLYFDNEWWADSDNEDGFGPSHFRDLVAMALFYLCGNPYWTRLWIIQELAVCPIRSTLDWGDSSVPLRVVLTLADISCNKIFDGSILDSRWRTKISPCLQLLNSIGQWQKSGVLSNKEDGLKGTAVDDLRRLAGSAQCTLPHDKVFGLLGLLPQVISSKITIDYARDEIELSSEFTAAISIANENSRNLEGAGDVKVQSTTVDSIYTLQDLPGRGKGLVAREKISKGTRILSEEAVVTVSESVGSERLRTSICQQVEALSETQRRDFLSMHNIYPYRNAAEQYLGIFRTNSLPADAVGYKGAIFLEACRINHACDNNAQKNWSEKIKRHTVHALRDINKGEEITITYLSPLKNRQARQKVLQEKFEFTCLCRLCSLPPEQSQESDRRLEEIHRLDGVIDQLGTEGILVSPLRTLRYFDQQVRLYNEQGREDVGFAEAFVNAAQLVIANSDLARGRVFAEMAASVWKTTLGGDSTQAMKHRALAQDPSKYELFGVSTKWKTKVDEAPQRLEPSDFEDWLWRREKPKALGQLANLRSRATFPGFTDLPDENDVDPEFYERSNIGTYRPRRHWCFFGEIVDFASLLRLQMEIKDVDGTTIPLYFYTDSRGGEMAPGQVQKGYTVAILYAERHAFKFCEPGLRHEDPRMIKVFPLSLDKLLALNDQVQQFSTELGGIRICHGCGKKAASLQRCGKCSSFWYCDRACQVAGWNEKGHKADCKFLKDPDLRGMFILKWDEFDSYIRFPLHAAKES</t>
  </si>
  <si>
    <t>&gt;2528_g</t>
  </si>
  <si>
    <t>MKSSAVIVSAIFAALGFASPFEIENRQSCPDIHVFGARETTVAQGYGTAGVVVNLVLNAYPGSTAEAIVYPACGGQSSCGGVSYANSVLQGVSAVASAVNSFNSRCPSTQLVLVGYSQGGQIMDDAFCGGGDSNEGLGSTAIPIQASAVNMIKAAIFMGDPRYIHGLSYEVGTCQAQGFAPRPAGFVCPSGNKIQSYCDAADPYCCNGSNAATHQGYGSEYGSVALAFIKKQLSATTPVTTTTAGQTTTTSGTTTTGSPGTAVPKWGQCGGIGYTGSTTCVAGTTCTYSNAYYSQCL</t>
  </si>
  <si>
    <t>&gt;3596_g</t>
  </si>
  <si>
    <t>MGDAQLPLTPADGNEVFQAVYIPKQKGPPAPDHPSMKVYISTYPSLGQVTQIDKGTSVFTALLEVDESRASDPWQLSLWHSEGKEWQEVPMDPLRNQPAYPTSLQEPMASLNSLTRLYYTTPLAINLPTSFTIKFRSGPDQSWKWVKDHQGTTDGVIVLKTATDQSRISSSLADYVEELNSSLETKNYRSQSPGTTLWSVDAQVEAADGKKPAFKDIKFGLPWGKGKISRWFALVRIWSPWLAPRQGKSRFELDKEAVMCSFLSLQGKHLVMLAISGINDVMTLFTSDADGNVVLHVRNDSASNQVAKVLVGLGDDFESANAAVMYHARSVISASEAATGEQQKEVDAQKEADESTKMWQENWYDGLTYCTWNALGQRLTEEKVLKAVTTLAENKINVTNFIIDDNWQSIDYRGHGQFQHGWVEFEAERKAFPNGLKHMVDLIRQKQPSIQHIAVWHAIMGYWGGLAPDGKIAETYKTVEVVREDALRRNLPLGGKMTVVAKEDVRRFYNDFYAFLSSCGIDAVKTDAQFILDTLVSPQDRRDLISSYQDAWNVATLRYFGVKAISCMSQTPQILFHSQMPQNRPPILVRNSDDFFPEIPTSHPWHIFVNAHNALFTQHLNLIPDWDMFQTVHEYSAFHAAARCVSGGPIYITDVPGQHDLDLISQMTGPTPRGKTVIFRPNIVGKSLDQYTGYDDDQLLLIGTYHGVAVTGTGIIGIFNVSQRPLTELIPLSKFPGVVEAQYYVVRAHTSGLVSKPMQVVDANSLLQVSLGVRGYEIFTSYPLRGFVDENKGKSRTTWIANLGLLGKMTGAAAIEGNEIEKGENNRIHFVTKLKALGVLGIYISTLPELTFENEMVITIFGKVIPFHTVKVSKVNACVLEIDVETAWKEMGLKAGWSNEVEVVMWINAYKWAEEMTV</t>
  </si>
  <si>
    <t>&gt;7382_g</t>
  </si>
  <si>
    <t>MSPANPNFADLLEADREVVIISVGKGEGQKRYRVDKNVLCSRSTYFEKMFTSGFQEATENTASLPEDDPVIFAIFLEYIYTQKLRYLDIDDKDELSLPNRMLPRIRLYAFAEKICDLKLCDIALTNILWSYNDNPKTIIDEAPFQLAYSLTIAGSPLRRVFLQYALFFMSTFDDWDLRDYTPNMVKDYPDLAVDIILEMRAGQCLSAPDPLPAYNNCCDFHHHAFTAMCPVSNEGVEFHQDEDESLYP</t>
  </si>
  <si>
    <t>&gt;6613_g</t>
  </si>
  <si>
    <t>MATDTRTTTPSRLARASTPITVAESRTPRGLAPTPREREPSPTPTRGANASPGFGGMLTTRNSGDNNALSKLQPAQVRELREGFQILDRDSDGQVVREDVADMLTQLGLSANNSDITAFFPPSTSQAVTLPTFLNSLAGLLSSLSPSSELLSAFSAFDEDDSGQADLAELRDALLHTAPESGERPLTEREIDRAMNGFTGRRAFGKHSGGGMAKRGEVFKYHDFVASVSGGLGDGKGGKGSDE</t>
  </si>
  <si>
    <t>&gt;3183_g</t>
  </si>
  <si>
    <t>MRAKILKVQIFVKTLTGKTITLEVESSDTIDNVKSKIQDKEGIPPDQQRLIFAGKQLEDGRTLSDYNIQKESTLHLVLRLRGGIIEPSLKALASKFNCDKMICRKCYARLPPRATNCRKKKCGHTNQLRPKKKLK</t>
  </si>
  <si>
    <t>&gt;5097_g</t>
  </si>
  <si>
    <t>MGLGILESRSMEHVPGTTRYFDDPERPQVATGNHRGLKCDTSGPVPIILVPQPSDDPNDPLNWPLWKRDLIVFWLSVISIFATSLGPILAANTLTLSLYYHKKFTEVALLTGYFLLGVGASGIFYVPSARVWGKRHAFLIGTVILILTSIWGGLSQATNDNGYKSMLWARIFQGVGTAPFEALVNAAVGDLYFVHERGKRMAMTNLAVFGGAFFTPIVVGKITHTIGWQWSFYLVAIFTAVCLPIMVFFVPEVAYRRSPSLNIDMASTEDVTTFESIAPASRTSGSQEDIPEKGSPSQETEVHQKMGIPYGNADTPKRTYMQELMPFSGRKSEEPFWKLMLRPFPLFLHPGILWACIIQGSLIGWTVFIGVILAAVFLGPPLFWDEVNTGYAYTGAFIGAVLGFLVAGGLADWSAKWLTAKNNGIYEPEFRMVLVIPQMIFGCLGLYLFGITSSKLLVYSWVLPIVGFMFEVMGMVIGAVAASLYLVDAHRDIAVEAFTCTIIFKNFFCFGLSWKAYDWVVDGGTYKVFMWISSIQIIVCLLTIPMYIFGKKNRAFFHRHDILAACGLS</t>
  </si>
  <si>
    <t>&gt;10441_g</t>
  </si>
  <si>
    <t>MARRSGMLHLKKGNHPIDAKTDGTTKIYKHTLEHNGNYSRIDSANENTRASKRQRTEAANVDKDTPLGNGLLTREKVATSPQNEKSPVPGSYVTELYGENASQAQLVSAQNHKDKELKAARLNYEDARETLLDTKKKYRYDCARKSDIGAATTSTTPANLAKGNGEERLESSKAQNPDEDIAALSDDYIEIEGWDDIIVKVPTNLMLKSLGFKFDLLSES</t>
  </si>
  <si>
    <t>&gt;10729_g</t>
  </si>
  <si>
    <t>MNPTQYITLYVRCGHTIATRTQPSSLNNTPGSHPWIPTQMIYVNTPGQDVCPNCQSPSDYYLPEDNAEKRRFLSGFRRSKRLRDFLSCKLMKNREKYRNSPDGNIRAEEATLVWLDDHHPDQEETKERFDRIRYLYGYLDYLCRQADDPETSLHPPLNQCELRTRRLLIRILLMKIPVVTRRGIPIIADWPIDEIEANITLRNVIWEQKGEVRPGFHQKTLKILAVLKAKGGGSFRYPYYEETVHKIQRNLNELEQQQIDLFIQQEKEKEDRVKKQLTIIPVAELGNDETDRRCPVCQEDYAKGNGEQEGEEPVRLPCGHIAGNVCMLRWMTENGSCLYRCRFPGSHEAGGSPDEDVDSDSSSVFDDSNSGSDFGSDSDGSLDYESEATLGGSEYDSDEGDDYF</t>
  </si>
  <si>
    <t>&gt;8108_g</t>
  </si>
  <si>
    <t>MALSQPAPTVQLPAQVQPVTSVQPAPPTAPTAAASTSTHEHISATPTPTPTLTPSLSHTSALPPTSASISNSNSHANSNSHSTSNSISLSSSNADSKSNSVALLPRSTPTVCPPANVAKHRQSTLSTSFSKNGRIALFSLAALARDKTSNVLASFAEPSPRNRPSSSSLYRSAWSSTALDQTDPASLPTAADSLSLLAHSHSDESDPPAKPSHARAETVTAIPHARALLETDPPSQAYSNTPSDQPPPTHFIPQGNQNKMHQTSSRLLRMTNDDRPFTRDFKDLFATLIVSLPLAPHRVRLTRIEHSFLSEEAINNLGSLKFSQSNRMPDPKDPSRIVTTTTTTTFSMAREMARSVCQRFLDARFVESADGKQAKEFTMKGTVWHLTPKGIHVLERFCSKNGIQQKHVADLIMSPRNTMQLVILERDSATDKLSSDRSTVEVIFRRFIGQNGPNIKTSTSSADSDSLSEYKDGIAGVRMAQERKIGTPPRTMYQTFSGKSSVDWLMDCCTTVDRRETVELATLFLEQELIWCVQPDRAYLTQFPADKEKAGRFQPTKHAFYQMTQKGKDVVNMTSNQRSSDGGDNANAAGSKAGISRDSNTQKLDKILTDAALRLLFRENLRDTHCEENLSFYLDVDEFLKSCKQAIKANSPARSGKTSPTDPNLDSIKETMASAYGIYNAFLAPGSPCELNIDHLLRNQLATRMTKSVGQDAAMIESLKEVTKLFEEAQISVFKLMASDSVPKFMKSAKYEQTLKNYDFDSISPRFNAMNLPERSMSRSNR</t>
  </si>
  <si>
    <t>&gt;1679_g</t>
  </si>
  <si>
    <t>MPETKFFQHEITLSAQSEPAGLRFPAKLAFWTLGNPSNPAILLPTFFGGKLEEALPFLYTTEQSSAILPPSKYFIIVAGLLGGGESSSPSNTPEPYHGPHFPRTTYEDNIRLQHALCRSLGIEKLFGYIGGSMGGQQAYHMSSLYPDFVENIVSLSGSARTSAHNWSVLEGLKYSLTQSSDFHDGGYKEQASKGLKAFDMGFVTWSLSPAWFRQKCWEKSGFKTLQEYLDVNCYGEGDANDSLLMLWTWQYGDIAVCFPEDEGDLTKTLGRIKAKCLIIPSKTDFFFLPKENEEEVVHLRYGELRCIESVYGHLAGIGFGAKEDTDFIIEEIARFLKL</t>
  </si>
  <si>
    <t>&gt;2368_g</t>
  </si>
  <si>
    <t>MQFLTLINSVALFVALVSATIPNPLYRGSGSSPEDVKKAGGFHADMACPAGGCTAQTVYEHSLDILKPRDPLISTTSKQSAAENNGGYVYKFDSTKITHKIWPVKETVESIHKKNQFSWESEYSVETLIPWSAVTAVWEEDDEGKLKALPMPKRELPAGNWRTFVV</t>
  </si>
  <si>
    <t>&gt;9523_g</t>
  </si>
  <si>
    <t>MEIDNHNLRSFRRAALGLGREAQHANDHGTNRERETTVASTASLRTLRGESSLRGSSVDGDVEMLDATAPFASDKRFIVAIDFGTTFSSVSFLALPRDTGLNGELNTHMYIDEIQSIVNYPHEPRFGHLPRRKEVPTEIWFPKKIYLDLALLDARSPPSDIIILDDSEDDPTHRDQEVDEDADMDMDEDADDEENKKTFWGYEVQDQLQFPDTNRNQNRRMARFKLLLDESDLTRKVRLDLEPNLRELRRKKIIREKEDVIADYLKFLFSHAKNELAKSHDFSDACPVEFVLCVPPIWTPKASRIMQKNMERAIRESGFGGVQNDSVDNLFIVSEPEAAAAYMLATSTEVLPRETFVLIDAGGGTVDAITYTVDKTYPLRLKAEGVEAGSDLCGSSYLNEAFRDHLRGRLEGEDYLEVNGLTIESIIDYQLYFFENRTKREVDVVASNLSTELAFIQGLRANSNPEKRFIKNRLKIERADLKNIFVPLLKRVASLMKAQLEGAKKKELNVKKVILIGGFAECPSLRSYLAKELAEMRNYRENEIKLILPSAAETAVSSGAVLRALNKTDGPKRISRSSYGFLCTEEHEPHVFPAHRGVRPYSEPMDGRKYLKYTIFWLINKGDEIPTTKEYAIQVFYIFDAEEDTRFECKEVLFVSDDRMESHYRRNHERNKGATVVGVIETDMTFLKEQNLIQPVEPEEGVRARRHYEVEYELVMIVNDRNMRWEARYPAGGEVQGRGQISIAAAFVPGTK</t>
  </si>
  <si>
    <t>&gt;1115_g</t>
  </si>
  <si>
    <t>MRRTFRQLAAVKPSRYLESGAPTGLTGLFTHPAPRSALIYLYTNTLEKLKQFPESSLYRQSSEAVVNHRLAIVQAVEPEGYKEWKEKAEQIIAENPEVFTTPAGGVPFNKGQHLKETVGGHTFITTKIEKEVDERLQEWDGEEEVVELEGTRTTEERKSQRTLTMERPGEDDKTIDWSQEPPLTAEQIEAIENEIGGGLIEEVIQVAEGELKLVDVLLKSKVWEDLEEKPAEGQWTYFMRNASMPSTQQPPQK</t>
  </si>
  <si>
    <t>&gt;9792_g</t>
  </si>
  <si>
    <t>MDNTSWEAQVPQASPGQGQRHQTPSFRTHNLATVGMNQTSVSGNNAAQMDDQVACETPLEHDIARQDSLFGESTPSPSDPSNRAYWDSLLEFDVDLSALAGPSFTTNSGNQSSGLLNNNAQDPIPKRAMSEDKIGNRFLQFGYSADPDLSFEMSNKEPESFDNMLFTSDMTPSPNNFYQNIREENWQQTTSDFSQLPLASQQDFNTTGLPHNNNLHNTLNRNAIPQVVQGSVQGGNHGASQPASRIVGRAKRGKKSTQAVQSKEPPIYPNHMQSYQDIRSDEEKLDHVIQHTRGLQHLSSERAKQFAHTLFQAFVNTTDVIDKPAHNKDKSYIAIRIDDGYYPAREIEHVCWKVVKRCHAAQYGIYNCPQYLACKYEGTSIHQTLDDRVAATAELLRSSKAICKQLLDASKVDMVADAPNEAFSLIKSNKITNQKRDVQNKAGRAFISTLKENNQTDALERLGFNPKLDEGQQKVFDQMVNPDGQEGSADIRPGQESLATIEPIRTRSRQGSSANIAASQARGTRRCRGQMHGMQSVPFSGPDNEEPLEVIGYLDTTTGYFYYTEDAYGDETADGLDDFMEPI</t>
  </si>
  <si>
    <t>&gt;1939_g</t>
  </si>
  <si>
    <t>MTAISEAVPSTESVVDAEKDSDNRLPTENTQGQHETYLFGKKLYLTMGALMLAMFLVSLDRTIIATATPNITDDFHSLNELGWYGSAYLMTNCATQLSFGRIYTFYSSKTVFLTCIALFELGSVVCGAAPNSIAFIIGRAIAGMGSAGIQSGGIVLIAHILPLNKRPLYMGLAGAVFGVSSIAGPIIGGALTSSRATWRWCFYLNLPIGAVVVVILILVLHFPHVERVSLHKQMVQLDPLGTIIFLPAIISLILALTWGGANYAWSSARIIALFAVFGVLIIIFIILQVYFKENATVRPRLIAKRTIACAMLYAFCLGGAMVTLMYFLPLWFQAILLVSAVRSGINILPMLMSLMVAAMATGGAVTKTGWYNPFVLACPVFLSVGAGLMTTLNLETASAKWIGYQILLGLGLGMGMQQGNVAVQAVLPKREIPVGMALMFFSQSLGGAIFLCVGQSVFTNKLSDGIATVQGVETDLVSMTGATQLKNSVPAAVYRQVLLAYNAAVVRVFIVVLSLATFSIGPALGFKWVNVKRLKEGGEQKKAGGIA</t>
  </si>
  <si>
    <t>&gt;9492_g</t>
  </si>
  <si>
    <t>MRAVAVVGRCWLEDEEGRGRGEGEFEEQKGGVEYAWNVFGSWIGSESQAGWESGRVIGRAGRGFHGSVAARIHRKLPERVCGVRTRRRAWDALQMAFDRCDAGSACDGWLERRTKVLDGGR</t>
  </si>
  <si>
    <t>&gt;4986_g</t>
  </si>
  <si>
    <t>MILLEGMVLLPPERGTILGRALWKPRYVVLGTESVLRFEDDPQAPEHSGKGSGGKKGLRLASAKPSLVDISQPESEGGNGNKLYLSIYKAKGEWELLQQHPLSNLKSCEIRNVQHRKQYPSLPTLILELKPDPELDKQRKRRSSRTGGLSMKDPWSGTILFRSIPEERYNIYDWQIAVKPLLASEDRQLSPMNPTFSGFTNPFASRDLRTSSSSTTRPEISRSTSTAFSTNTFNQGGPSGSSQDRPSALISPSPSLRSRRSDLSSRASSHPPLALSRPQNYTSVLPTDLPSPASTSGYDTQFIEGWTSAQGRSSALSTHTRGSNSIASAIAAPLSPTSISFAPSGPRETILDRAFQMRCIPGSERLSDKEEEKSSIARFEALMREVDERKKNREAAATQSKGKQNWELDEESEESDLEDMDEEDEEADDLSLSEQDVSIPTPAQRALDYISGRRPQPTNRPISPTSRSPPIPFLNNNDYNNNSQFTYNGLRPRAGTASSRKHSTRPRSLAPGNIPVRSISTASTPTPKDSSSSSFNHNSNGNNVLSSESREKRRSSTSVKRLSFQEFAKRLSSSSSLLLVQTNASSSSGRDGSGRGSSEFATEGDTLGMRGGGEDKKCGWRGSVGVFGGEGGFL</t>
  </si>
  <si>
    <t>&gt;4096_g</t>
  </si>
  <si>
    <t>MAAPQDESQRQEYAQPDPYDTQSSAQAQYATSAESPPPVGHEGHEGGKKKKRGYAAQAYDFGAGANSALGGQVQGGGQFPAALGGAPAYDAYGSVPQAAAYGAPQYGAQVGGIMPGAPAPGYGAPAQYGGVGYQAPDAGYPGPGGAPSPDVAGVTQGMGQMGFNGQPGQPQAPGAAGRPPVLNQLYPTDLLNQPFNVAELELPPPPIILPANSSVTSSPEANCPPKYVRSTLNAIPTTHSLLKKSKLPFALVIQPYTSLHDVDDPVPIVQDQVISRCRRCRSYINPYVSFLDHGHRWRCNMCNLTNDVPQAFDWDAAAQKSVDRWQRPELNHAVVEFVAPQEYMVRPPQPLVYLFLFDVSYASVSCGLLATSARTILDSLNRIPNADRRTRVGFMAVDTSLHYFAVPKDSEENGETQMLVVSDLDEPFLPIPGELLVPLAESRLSVEKFLTALPTMFQMNQTSGSCMGSALRAGHKLISPLGGKIVVITASLPNVGYGKLDMREDKKLLGTNKESGLLQTGNSFYKSFAVECSKNQVSIDMFLFSSSYQDVASLSNLPRYTGGQTYFYPGWNAGRSEDAIKFATEFSDYLSSEIGLEAVLRVRATTGLRMSTFYGNFFNRSSDLCAFPAFPRDQSYVVEVAIDESLTKNFVCMQTAVLHTTSNGERRIRVMTLAIPTTTNLADVFASADQCAIATFFSHKAVERALSSGLEPAREALQSKLIELLQTFKKELAGGSMGGGLQFPANLRGLPVLFLGLIKNVGLRKSAQIPSDLRSAALCNLSTLPLPLLMQYIYPRMFSLHDMPENAGIPDPETNQIVLPPPLNLSSERLVPFGLYLIDDGQTQFLWVGRDAVPELLQDVFDVTDKTVLKVGKSTLPELDNDMNERVRAVIQKSRDYRSRRVGSIIMPHLYVIREDGDPSLKLWAQTLLVEDQADQGMSFKQWMGTLREKVVQ</t>
  </si>
  <si>
    <t>&gt;1613_g</t>
  </si>
  <si>
    <t>MSTIPVLLILGAGSNVGQHVAKAFASKGYSVALAARSVKETDNTPTQINIRSDFSDPSSILAAFTQTKKLLGVPSVVIYNAAAATSNDPKNPLSIPLEGFTRDLNVNTTSAFLAAQQAVLGFESLPASASRTFIFTGNITNNTVILPLMDSGVGKSASAHIIQCASLAYKDKGFKFYYADERLSDGSPAYGAINGPAHGEHYLSLSEGTSQGPWQQTFVKGVGYKDFSAASA</t>
  </si>
  <si>
    <t>&gt;5394_g</t>
  </si>
  <si>
    <t>MGITIVLLFPIGAMAMRIGFGGVWLHGAWQLLSLACLIVGFGLGVKLSKLTAVFFDTTHTVFGTIIFSLFLIQPLFGIAHHLLYRKYNSRTPVSHVHIWFGRVVMVMAVINGGLGLKLARPTGQGVGGTIAYSVVAGVIGLLYILTVTLKRKNQGVKRVAGNGDVDNGKVRRWREKKEVRTEQETSA</t>
  </si>
  <si>
    <t>&gt;5337_g</t>
  </si>
  <si>
    <t>MSEARQPHTLLRRQRLRISSACEACRSRKTKCNGGRPACVRCRGLGRSCTYSRDSKRTFKPSVGRAGAAFDSNRALEPVPTSAPLRTLLATDPTCETDTPSSKIEAPPVILESFDRAQDPDSYEIQADYTHTTHGQFASQVATAIDLRAGITPTTPSASNNPVPFVDASLFGEIDLTHPPQWNVIGVCSESELPPRAYADRLIGIHWRYIHPVEPILDRERFSQAYEAAYSKPGVFLHADCDVWLSIIYSVFSLAVQRQETIPFRRRDEEANRYFQHAWGLLRPEAILWKRGSPELVQCLMLMNRYLHCTDNQHRTWVTSGLAVRIAQNLFHDVSEASLSKESSKDRQLKQNVWLASVAQDRCVSWALGRTSALCVAPLEVPNDDNSSLTGRHALKLHEIGNQIQLAQVQTRERPTVESGLPRLCQGNQYYTVAIQLDECLNNWERDLPSDWKMENLRNEVSKTSRIERYLLNFRFLHFRLFLYRPILARIYSTKSPLSMAQAASKPSSLNDRLLKECAARCIEEAQRLTSLIVETLEPDDAMGLLPWWYRIYFLHIAGTHFLAAMFSSDLFTESVSKSWQIVLSTLRAHEHLCVYVQQCIRTFETLSTRILSTRSSTLADKGDEPFEGIPMDDAFQDIGFDFDSFLFGADDFIQPSDLSF</t>
  </si>
  <si>
    <t>&gt;3683_g</t>
  </si>
  <si>
    <t>MGNSMSQERRAKLFAIIITEKSVCQDMAVRDNLDWEKTKLLRYIWWTQAWDKIDQFDILHPDKPFATSPNDPPQSEPDWLKEFNALMKKFEEEKFKLSRENLDSFWLKWELREFLEKEGWFGKGSQEVREIREAQRERANKRAARERDTALDRYKTPRRD</t>
  </si>
  <si>
    <t>&gt;7038_g</t>
  </si>
  <si>
    <t>MPHISVAMERSRRWGIADLVIDGFVRRRSITSEVTSVKDTFSSWDNCMQASYCKWPVIAAMIIGGLIVLSIVWCIVRCCCCGMSCCCTCFRCLSCCDCCGDSCEGKRNKPMKHLDEPFAPNQGYKAPEPMMGGGLGPDPGLGIRPSPPQYAQFEVGKSGLAVEPKSLAPLNEDALPPMPSWEGASHKHVLDEEKDAVELGELNSAGQKMPLMSGAAATGLSGPPSPTGPGNSVSPYGAPPGVGVGGNGYMGMPGQFGQNQNSYNSIPRQGLNGSPAPGQGIPRGQFNGSPAPGQGGIPRGQFNGSPAPGQGRGGPGFRPPQQGFDGQDGAYGQADQYGQDDGYGGQAAGAVGGFGRVQPQRQFSNDSGRSFPPQPTRQYSNDSTRPLNPGRQPSDRGYGGYGAGPQPPRGPSRGPGGPMGPGRSDSYDNYQAGPQIPRGPSRGPGGPGGPSRSDSYDNYPPQSQQPPRGPSRGPGRMASPPLNNNSGFDFGGGGRPAQSRPSPPPQERYQSPAPQQQMQMPTYPGSQSRSPPPPQAAAQDGGYVSYAPPEERSQSTTQEAAYPGYKPYQPASAGREPKGWDPVR</t>
  </si>
  <si>
    <t>&gt;3687_g</t>
  </si>
  <si>
    <t>MEPVPETERMEEFRVSAVPTLRLPDYLLNETQSRERDKDNRKPPTIRRATEPTSYSPRSPVFSSPSIPSIPSIPYRPRNTSPFARGHLRSKSTTSAPAPPMSRTQSMPGFNAAGHLLPSPIQRPSSPFGSPARVRIPKKPVDDVFPGMQNRGLRGISEVGNMAGDSPSNMIAEEHTPRAAERSPSPVLGLPPGSAFPRNRRPSSPLRYLVQQSGSGSSTTPTTPSSVTSSPSYSARFNDAFLGANSYSGSLSYPGSFASSSMPSTPTSARSRSPSISSLETIPDSPDAEEAALEAERIAQLKAAADAVDGGDLKGKGLEASGPRGRTLGGSFGRDKRKRWSVCGAERRGDLNLDTIWED</t>
  </si>
  <si>
    <t>&gt;7866_g</t>
  </si>
  <si>
    <t>MRGKRSKQYRKLMQQYGLSFGFREPYQVILDADMIRDADRFKMDLVGGLERTLHGQVKPMITQCSMRHLYAAAKEPGVSFLIDKAKTYERRRCGHKPEEYPEPLSTKDCLASVVDPKGSKTNKNRYVVASQDLEVRKHMRGILGVPLVYINRSVMIMEPMAEASAGNREKEERVKFRAGLKRGSGSLKRKRNDGDDDDTKDGVQDQDDVPKKKKNPMKGPKGPNPLAVKKSKKRAEPTDTVAAKEGTTQGPRSGEADEPNPSAKRKRRRKNKSGAAGEGDRQLMAEGVGLEAENADEDD</t>
  </si>
  <si>
    <t>&gt;3036_g</t>
  </si>
  <si>
    <t>MPLVKIDMIRGVRTPEEIRKLADIVQEIILAKFNAPPRDRYQIITQHEPYEIICEDTNLNFPRTDKLVFIQIFQQGRTAELKQALYAELAKRLGAECGVPGTDLIISCSANTREDWSFGMGRAQFLTGDL</t>
  </si>
  <si>
    <t>&gt;4394_g</t>
  </si>
  <si>
    <t>MAGGVMPVVHGTADLTRTEAPVTIKTYLMCAFAAFGGIFFGYDTGWMGGVLGMPYFIAQYTDNKLTPGINANNLPTGFAIVASNKSLMTSILSAGTFFGALIAASPPERFLFFALRGIPFRGHALHVKTRADTYLQSDVADAIGRRPTIIIGSIVFCVGCILEISSSGQLALFCIGRVVAGLGVGFISNVIILYISEIAPKRFRGALVASYQFFITIGILLAGCVCYATQNRLDTGSYRIPIGVQFLWALILGVGLIFLPESPRYYVRKGDLASAGISLSRVRSQPVESEFVQDELAEIVANNDYEMALVPTTTYIGGWLACFKGSLFDSSSNLRRTILGTGLQATQQLTGINFIFYFGTTFFETLGTIKNPFLDEIITNIVNVVATPPAFWIIEKYGRRNILIIGAALMVLFQFLVAIIGVAAPNAQVKGANKSAVSAELVFICLNVATFACTWGPSAWVVVGEIFPLPIRARGVGLSAASNWMWNCIIAVITPYLVSTDKANLGPKVFFVWGSTALLSLTFAYFLVPETKGLSLEQIDRMLAETTPRHSTKWVPHETWAATEGLVEKSNVETQHIEAPLSDDKAV</t>
  </si>
  <si>
    <t>&gt;5861_g</t>
  </si>
  <si>
    <t>MSNMRKVLIGSSTLNLPAQRPQAVAMVTTNSHSAEAQQSQILSQKKVTQTQNIERHSTRTSTSTEVQVIRKEVVSKLELSVPSPIRNEQATMLNETLRTSQERFRADLPKVASHISPITVQSFLKFINQARRVSVPLPGSRWDKVLEWAKFFASQVSAYDKKIYTSTPGNNGGSKLMLAACRALIELGPDNSQAIEAAFEVFNRQALSLNFLFDNYKFLDPNVRLDIDHGFHELLVLVQDVTLRYHFQINTISDQVVSLDFNKVFSVNLEALYKGREKIIQSIWEQKLKGSPGKINQLRSWLGQKDRVTRSILDSRAAAKSHPGEFACEWIYRDILDFSHGNNDILVVTGPSGSGKTVLSRWIAERLWRPVGKKTHETLPIFFDSDLPSHCTTLSTAKSLALQLLQVNIGDLRLLGSLEKAYSTSLTSTDSASAEDQIWDAVHIGLRNSETTNFMFLIDGLDNRCGTQNVTAISGKICQIVSQHKNAQAIVLARKYTHLDKLGAHVIEVDIESARQDIIHVAENALCKFQHFQALDHNEKQEILKRWYQAAKSNFLWVRLMLESVTLEHSRDAFLKAVKMKEEPPKTLHQLIHDLVFRATEDFRKRELALVLQWLLVSKRPLALEEIRSLFLALKQKETNVSESSNISEFLDIGGGHLITIRRGVVQIRHDAVREYLRNMAERRVKFPSIQAIQADFTLRILAYCKPKLTEPTQISFERPPIDNKTDLLGTDDLLQYVITNWLMHFKMSSFYKSSEDFELNSEFTSSFPNSVQFPLMEWCCWQAHTGLIKATKWHDLSMRIRLQAFGDKDESVLQNLIICGHVSRIALGIEIAREHFYHALHTGLGVLPSEVVISCSKIFLELSGTEKITTRTEFFMHREEILRSLIQIYKEQHTIEMIIYYSRILVVLYTDCQEMSKAEAVQADMREITITRFRKEPVEEKRELENLDIILTKRKEEEEMSAYDAYIFAYVPEIEEAWGFHRIAEIRKLAIACEEKGDLFTAEEHFVTLWIHLIAHFQEFSTQTSTEVYIWALKISLQYVSFLIRQKRSEEAGNILLCVWAEYENHESDSVEIFRLLKSIGEQIYSVRLLLPAISVFKKCSSWFARHSEDTDRAACQALFLATAKEHFELLNRTVGPSHVETLSSLRELVRAHQEQKTTQSSTLINNLLLTSSIAILSTEKFTWKLFHAAKTIAEAYLPNNLADGQTLLQELHQQIASKDYGPSEPRFKLNIEIGKESYVFLVAFEATLLRSKGSSHSQVMSDYLRDIILHRSNILSSKSESDEWATLSTNARRYILLLKSSRKSEVQLLKEEMHKIFLSRWRSVVQCPPDVSMLFLVGLLEVLGQHPETDMSIAVCKAVNKVVFELLNKKEVDNAYNIGLCGLNFIRHHGGFNNRQSMRYGFALSSLLLLREHPTLQKSVQADIYVKTRSLSKDVIDEVLYEGSDVNFVRLKPSELNGLIDLLGEQQNYPQLERLLKILWYSRENQKSWIPKMTTSIGSLLAQARFLNSDQSQAIDLSENIIFNLHRANALDPIALEMYNLLSSMFQKVKRYKDAMKVHEEVLNLMVERKEKEEEEDEDELCEVSAGDARRQIEGLRQAWLREGKWDRDIGVYQALVDKVMDIEEYQGTEAFRDLKGVESWSLQEGRDPAAEFARCEKWEIVFDKSAKFDKRVKEGMLVNPHAAGSGILRSETVK</t>
  </si>
  <si>
    <t>&gt;4507_g</t>
  </si>
  <si>
    <t>MAFSDDPEKNDSLESSLSSHPPCLSSYSTDDPEKERHALQTSHSDASLDTINSDPLSPLEHALTPDLETADEHLARPELTYVKTTASLARTGSRLPSFEVDFGPDDSDDPKNWPLWYRGLIIGCVSYGTWTVILYSTSYTSSMPGMMEEFHISSEPVATLGVTMYLLGLAGGSLILAPLSEIYGRRVVYVGSLAVFSLLVLPCALATSLSEVLVVRFFGALAGSAMIANAPGTVSDIVTENYRALAFSIWSIGPMNGPVTGPLIGGFTAEFLGWRWTNWLVMILSGAAWIMCSLLRETYAPVILQRKAAKMRLETGDDRWWCRYDQKLSIVQILKINLSRPFILSFTEPILWFWNAYIAIIYGILYLCFVAYPLIYGTLRGWSLGITGLSFVGIGIGTMLAIVSEPFARKIVNGHKKDPATGRVPPEASISIVCFASILCPIGQLWFSWTSVPITIHWVWPILAGIPFGAGNCLVFIYASNYIAGSYGIYAASALAGNSVVRSLIGGTLPLAGPSMYAKLTPQWAGTLLGLIQVALISIPFVFYKWGEKIRARSPLIKQMREDQEIREKRIEAAKAREQRREAAEGGDVMVVDQEKGDPEKESREVSAVSIIKSEKH</t>
  </si>
  <si>
    <t>&gt;9970_g</t>
  </si>
  <si>
    <t>MDQMILELAQLSVNSTTAAATVTVTATATAAATSASASKGSSSLDLPTTVGLAVGIPLGVIALGLLGFLFWRQIKKARFPGDSHMMELDAGKPGGNTTGYYAPSSLTATSQAVEASGQPVPAKFSSWISQTSNTGYRGPEKEASERGTTRNGTNGNPNYPVGAIELI</t>
  </si>
  <si>
    <t>&gt;7005_g</t>
  </si>
  <si>
    <t>MGQKRKRAAQEALVAAPAPKKQQKPSVKTSKKAASPPLDTSPFADRPSREDTNRELQFYNLLSSEDSAERLNGANGIISGLLSGEGVAELTLQRHLERKLFRGLASGRKGARIGYSIVLAEILAQLLSPNGLWSTKYTNLTFEKVLDFLVEKTRPDGDLSGQEEKDHFLGLLFGLQSFVRAKILFADEARWKIVLEKVFDLAKKKPWMREECGWVVVEALAQMNQTQAESTLEDLIASGLGLSPEGVGIWLTARNRFPDMKFPSTPWGQSGNPLEHLKDLGKALKESSSKEEGKSKTPQANQTGNWNPQLHFVWGLVLAQYAAGLKSKAHGIKSDFANFWKVAVDENLFSATASRERKFWGFLLFQKVLSDPASYEKLLPSIFSHNLMRCLINHAKDEDRFLNRAADKSLKVLVTTVTSKPKLLKTILPQIIGEHGTYNFDQVTKTKTIERLLGLVNDENAESVIKTLIEPTLSISDTYPDVPKEAEMRRQILGDYVLTIIRKVNITDESVNLDWLTGKALPTIGKFAYSKNSKCEPPLSEKTRTLFRNRLMSAFDHVLSDLKGFSYPCELLQSISPDAVEMDSGITEAKDRAISTMEKILKKVKKANTEDKPPLQALALLYSLVIFQLLNGEPDAISIIDELKLCYDKLIRGKDTEDSDADASEVLVELLLSFISKPSALLRKVTQHVFGAFMTDITAGGLKLMTDVLESSESLRGQQELFDQEPEDGDAMDEDGSDEMDSDVEVLDMNGEEGHLNGYLHEKDTDSDDDDDEEEEEEESEEAKQLDAALALALGTRPLTENGGEESDSDADMTDSEMLDLDKKLVEIFSQRKKAPNKKQEQKDAKETMVNFKSRVLDLLSIYVKKQAGNPLAFGLILPLLQLMRTTTTKQLTEKAHNILLAFAKAFKAAKKIEGAAEIDIGEQITLLKSIHEEAAKDPSHLFGKAASTAALLVASSTYRADKGSVKKIANVYRDSQVRWVQGECRMQAEFFVQWVNWCQSHAGQNVQEK</t>
  </si>
  <si>
    <t>&gt;1314_g</t>
  </si>
  <si>
    <t>MAAPPQNPQVNLDRYVVIHVATTCDEHGVYVTKDSAEVIELGWILLDAKTCDELHRESVLVKPINTPITPLCTSLTTLTWEHVRNAGTFRDAINRFDTFASEHLVSQNLDFSFVTLDSWDLRVQLPREARDKAVVLPPYLQHSRTFDLRTEYQRWQQHHPESLPFGPSMLSNICAALEVEPVQASAPIKHNLPFHLQALAPASPRRAMEEAVTLARVLRGLIRKSQPPHEHPDVLTRPMDARADVRAFLSERSKVLHMAGLPHDTTQSELESWFTQFGGRPIAFWTLRTPDQHKPTGSGFAVFSSHEEAAESLCMNGRALNEKAIEVSPSSSRVLDRAAEILTPFPPSKNRPRPGDWTCPSCGFSNFQRRTACFRCSFPAMSAGPTGDAMGGYGGGYGYGPPAMMPPPQHMGHHGGMGGHGGGRMGGGSGVVPFRAGDWKCGSEGCGYHNFAKNVSCLRCGASRAGAAVVADSGYPSPMDPPSNYGMGPGSMAGTPGPGPFASAAGGFGSAGGYGGQHFGGPPSTYALPSGLGASTGGYPSLHTNFGGPSTGAHSAGPFDSRAAEAAFQSASNGPASAGPSNNFYSNNQSESDPFAFLSTGLSNLSMTSGDARQNGGSAQLSAPSKSPA</t>
  </si>
  <si>
    <t>&gt;195_g</t>
  </si>
  <si>
    <t>MASSPKSLESSALPDIDSGSDDKGHIRQIDSVGKGATGLPITSLGASRFETPEWIRNLSPQERLEIESKLKRKIDLRLMPMIILMYIMNYLDRNNIAAAKLAGILTDLNLKGVEFQTCVSILFVGYLLMQIPSNLFLNKIGKPGIYLPACMVVWGIISGATAGTQNYGGLVACRFMLGFVEAAYFPGCLYYLSCWYTRKELGLRTAMFYSGALISGAFSGLVAAGIKGNMDGTLGLRAWRWLFIIEGAITVCVALLSFLILPNFPRTTTWLTEQEREMAVWRLEEDVGEDDWLDSQHQNFGMGLKLAFTDIKTFVLVFLIFGFVAAGSVTNFFPTVVDSLGYATVPTLLLTAPPYVLAVITTFLNSWHADRTGERFYHITVPLFFAVVAFILAASTTTTAPRYISMMLMLPGVYSGYVVGLAWISNCLPRPPAKRAAALAFINAVSNTSSIYASYMYSDSAGPRYVVAMSVNCAMSAMAILAAVILRVILARLNGKLKRGVFVEGAINDGEFRFRL</t>
  </si>
  <si>
    <t>&gt;6778_g</t>
  </si>
  <si>
    <t>MSSSPEVLASSPPLPPTPPQSAIPSGTNPLSERINTATRPIHTHLNRIIVSRLPLALPPHAADSSIYLTGLLHIAPIYQTFETAWSSLLQPSAHPPISPRLHSILSSLHLPVLLRTGPLHTDIQTLSGPHISPQEIKSQLQAAASHGAISQFVAHIQKTVEEKPHVLVAYTWVLYMALFSGGRILRGSLKSAGLGFWTSPPTILTTKPTPKKQKQDSAGFKLPETEVELEKHHLLRPDSTPSMPGLSFFHFETETDGENLKTLYKERVCDADEVLTEEERREIIAEAERIFGFMIAIVGMLDEVCGGMPSEELLERKKRVTKGTGFTGWQMGVFVILLGSGFILVREAIWRMWSGASFFFK</t>
  </si>
  <si>
    <t>&gt;3353_g</t>
  </si>
  <si>
    <t>MASETSHISQRKRIVVAMTGATGAMVGIKLLLALRRMGVETHLIISHWAEATIKYETDYTPTNVRALADHVYSIHDQAARISSGSFHADGMIVVPCSMKTLAAVHAGYCDDLISRAADVMLKERRRLVLAVRETPLSEIHLRNMLEVTRAGAVICPLVPAFYIKPNSIDDLLDQMVGRILDLFDIDTADFERWDGAMKDK</t>
  </si>
  <si>
    <t>&gt;4155_g</t>
  </si>
  <si>
    <t>MKFISFPSVLLVLTGCVIAAPGTVLHQEQAHARRAGSHISRVASSELSNVTSLILDSGGAYLSGTGFVSITGTITVPSDTSHSTTSFYVALDGQTCGTASLLLGIDLTYSGSSVSYDAWYEWYPDYAYAFSGITISAGNVITLTLTATSKTAGKATISNTSTGQTVSHTFSNEGSLGSLCEYDAEWIVESDGDFGTVTFTGCSATDSAGIVGTTGAKIIDAPDITCSIPSSSSVKCTYV</t>
  </si>
  <si>
    <t>&gt;19630_g</t>
  </si>
  <si>
    <t>MRAKYGILNYNFYNFNKTGFIIAEAKQFS</t>
  </si>
  <si>
    <t>&gt;263_g</t>
  </si>
  <si>
    <t>MGIGSSKNPHLDPSNPARICVVGAGVSGLRCADILLRHGFNVTILEARDRIGGRMHQITLPSGRLVDLGPNWIHGTKNNPIIDIVKETETAIYDWGKPSNVFDENGMLLKDGDNLSCVFWDIILNAFEYSKEKTKAIDPNESLYNFVVKKVEEVLPSDEAKHKRKIVLQISELWGTIVGRPIQKQSLKFFWLEECIDAENVFCAGTYQKVLTHIAKNAVTGADVKLRTQVTGVNTIKEGMVTISTSSGPNLEFDEVVMTTPLGWLKKHQNVFNPALPQRFNKAVDAIEYGSLEKVYITFPRAFWLGEEGKPDKDLFTGSISWISPTYAPDTNPQKWHQEIVDLATLPSPCAHPTLLFYLYGDHSITLASQLSTLPSQSQRDEHLIKFFKPYYSLLPHYNKASNDCKPVSCLATTWVLDEFAGNGSYCAFGTGLKEGDKDIEVLREGLPERNVWFAGEHTSPFLALGTVTGAYLSGEAVGNRLAEKYGKLKLEGRALNTDDVAGGKAAKEVI</t>
  </si>
  <si>
    <t>&gt;4277_g</t>
  </si>
  <si>
    <t>MTSVPEVAIIGSGLSGLSLALALHTQSIPCTVYESRSAPLNIGGAVMLSPNALKILDALGVYERIRGKGYNFELLEYKDESGKLLETYEFGGKEKYGYAALRVYRHVLIDELLTMLKEKNLPVHFGKKFTKVVDETEKGVTWEFQDGSTGSADLLVGADGIHSTVRRYLYPDLKPTFTGMAGITAAVPTEQLKLPAGYYIPVTISTPQGSFVIAPQQVDGSEVLIGKQKRMPEDHGKDGWDRVLADKESLVKFLQKDTEYFPEFVQNAAANIPHGKINVWPYYIVPQLEKWASEKRRVVILGDAAHAIPPSAGQGINQAFEDIYIFALLLAKAHTVDLKESLKFWQQYRQDRIAEVMVLNNQIEFRRMPKEEQDKMPAGSKQEIELGWLYQADFKNDVDRWVDSKQ</t>
  </si>
  <si>
    <t>&gt;8540_g</t>
  </si>
  <si>
    <t>MAISQPPVQTLPPPNPRLILPTELKLQVVTHLDTLADIRNVRLASKDWAAAASGSLFRHGFDVRPHRPDMHRLNAVSMRPELAKTIREITFYVGDADLEQFTAAIDYECRRASSPKIKYMRKKEQELSTQLANTETRGQHCSSVMLKEIFPRLVNLTELYILSEEYPYTPFKVFESAWETMQDRCERFDAPHCYKTELSIKRYYSILSSSLLIPSKVRNLVVDMLPVEIILYSAEELKAKYGDSVGHSSGNLFHSEKIKNIKEAFENLTDLDIGFMCHEDNREYENVSLARVLGGLLTSAKQLKSLVLAYSLSDSTPDFDRGFAETFYQSTFPALHSFRLQLTETNEKTVMHFLERHASTLKWLHLDDAVELDGLRTWKDFLTDMRDILKLEKVEVLAEGNEPFIYDADWNPCRSSEKSVPRHLKLLEMYVRDECPWPMHGDNPQGSRGWKPRFMGGHLNFREMTAREKIEMLAEDWETDDEDDEASVEGSDWDDSSDESHSTDREDNDTSSSDAHTDDGEWEDEDDGEEGTEHDPWSAAGF</t>
  </si>
  <si>
    <t>&gt;2098_g</t>
  </si>
  <si>
    <t>MPSSRILKAGAVALVCAATASATTEYAYTLSDAYTGDFRDRFTYNSSIDSGVWGYVSYQDQASAESLGLTKYANGQTIVGVDSTNTVSSSESGRKSVRLESTATYNHGLFIIDIAHLPVQACGLWPAFWTADQVNYPSGGEIDFIENINIADSTLTTLHTSPGFSIGASSQYMQGAQASYQYKACDSASTDSAGCSSFSTSGSYGSAFNAQDGGVFAMEWTSDAIKVWNWPSASVPEDITSGSPVPSVLKWGLPQFSTEGGQGSVDDFFHDQQIIINTDFCGSWAGQQSIWESATSGGTESCKALTGYETCNEYVANEPSAFAGAYWGFNSIKVYQQSAVAATSSSAAQSSTSSATSSSSTSSEASTTSAAATSAATSAGISSSSSSAAASTSAASSDVLSTPASSASVSITLSGALSTPTSSNVDDIPTYTPTTAAASSGAAVSSPAVVSSAAASSSALPSTTSYSTSTVFATSVYTITSCAASVTDCPAKIGQVTTEIVSLYTTICPVTATETSTPSSQISAGVVPSSTSPAVEGASSAPATSVQTSPVVGEASSAPATSAGTSAGVLTSAPASTTSTVYGTTTYTITSCAADVTDCPAKIGQVTTDIVFLYTTVCPVAEAASSAATATSEAVGVATSEATSEATTTSTSTIFHYSTVTQYRTSSYVTPSSVPTNSANCSVSSYSASAAPTNSANSSAVVKFITETLVPLKSNATTVATAISTSIGKLASTSAVLTSSVGVVVTPTETAVAFTGGASGLKSGSALAFILAGAVALFL</t>
  </si>
  <si>
    <t>&gt;2892_g</t>
  </si>
  <si>
    <t>MGLENDFKELEQDATGQGGNDGDNNANNANGSNDKTEDTLVDSAIDQFASKEGLPAGFDPEVNNLVNDEVNKF</t>
  </si>
  <si>
    <t>&gt;3670_g</t>
  </si>
  <si>
    <t>MENLHAPTVPSGPTSGPGHTNGMQINGLTFTQLQAKKDNIEAEISALGSVLESHGVDMNTRLLTPDGFPRADIDVAQIRTTRSRIIYLKNDHKALMNVIEKYIHEHFARLAENGTEETPGSSVGILGTTPSVPAPPSSVAAQPSGPPFSKVNSVVDGSPANAAGLKAGDEIRNFGLERPHLALFTSTFQLTITSPAMTDAATNVPTFKLVLVGDGGTGKTTFVKRHLTGEFEKKYIATLGVEVHPLGFSTNLGNIQFDVWDTAGQEKFGGLRDGYYINGQCGIIMFDVTSRITYKNVPNWHRDLVRVCENIPIVLTGNKVDVKERKVKAKTITFHRKKNLQYYDISAKSNYNFEKPFLWLARKLVGNPSLEFVAAPALAPPTAIVDQALLEQYQKEMQDAAQMPLPDEDDADL</t>
  </si>
  <si>
    <t>&gt;9312_g</t>
  </si>
  <si>
    <t>MSSFQTKQPTFTTALLSGALAGSTVDLTLFPLDTLKTRLQSSSGFFGAGGFTGIYRGVGSAIVGSAPGAALFFCTYEYSKSFLSAHRYARELQSGDNGKAGEWAAPIEHMAAASLGEVAACAVRVPTEVIKQRAQAGQFPSSMGALKGILGQYSVIGIPGVWRELYRGWSVTILREVPFTVIQFPLWEGMKEFRRRKTGKQEISAIESGLFGSVAGAIAAGTTTPLDVLKTRMMLAKEKTPMIPLLKTILKESGPRAFFAGIGPRVLWISAGGAIFLGSYQWSSNLLIGEAEK</t>
  </si>
  <si>
    <t>&gt;8965_g</t>
  </si>
  <si>
    <t>MADVEEPQFTTLSQRIAALNQQGMGKPSGSVSFGKRPPPPPPPANRPSLPSRPHTTNNPPLSAHGPSATKRATEQPTGIRGQSLLPPPPVDRDQPRPNSAGKAPPLPSRNGPPPLPGRKASQASPSLPPRKSSTQMVRRGSNESTMSYSSTISGMSLGQGSSRTSTSSVETQRRLPPALGETKLPPLPPSRRELAEKTQNAKVPLISTRSAPIVPILKPPVIDRDVRPKMPSRPTEGPKMPPRPTQTRNKLAIEDVPPEQPPRRLAPPSAGKSILSMGFNNKPKPNEILEHSPRPISNSNQPTRALAVSVKELTAANFDREIQGKFALIDFYAPYCKYCKELEPIYKELARKFSHATDQLVIAKVDVNDYKVFMSRYDIQGYPTLMFFDGTSDIPEKYPYSRELEQLIDFLEEKTGLKAEDPAPTPPVPNGVPPPINLATKPKPTGQNRAGQSTPTPTHQTPGCLLCRDFSGPDSVAAQYPRQNLPRTGDICGYLADVLCSPFPSPTDKARAIFTWLHHNVAYDTAMFFGGNLRHVEPEENISTGLAVCGGYAGVFEAIALKAGLEAAMVTGHGKGYGHTPLKPGDPVPPRKPDGHAWNAVRIDGGEWKLLDACWGAGNVHNQVYTKAFKPHEFTMSNEEIGLKHFPQNEKYFFRADGSIPTWEEYMIGPTQGEPLQTFSSNSDHGLAGTSFSPPTKHISVHSDEVIRFQFSKVCEHWDHEKNGKGKPYCMILKIWGVDGKKDDLVPFERNEMWWWVDVRARDLGAPGQTITCYAVTSINGNDNVRGMTKEEFLRKKGRCGMGFGGVSAWELV</t>
  </si>
  <si>
    <t>&gt;165_g</t>
  </si>
  <si>
    <t>MEISPTLLSNLNLTLEKPTKPKSPTLAPMSEPPLGKPSAKTTIKEKYKSTSESELHDKETIRPTISRAIRPPTGPNPNLASTTNLSGNLNSYKPSINTNNIALTISRLDAGPYTIYDLPPSTTLYSIKNNIRGHFFIPRCQQRLFSLEDHETSDTTTLSSLTTTATLTLNFIRYVSRDIFRDPRFLRTLFIQFYSRSKLYRLGLNVNPSTTVHEVKMMIHRRGLCNYNMQILRLNDRKLFDEGHTMLASNVYDGAILHLGICKSEEGLDAEEPESEGEGDVEENLYRVGGPRGAQEPEDGSMIWNFPNSELFPDTYRKTGMSWPEQHHWESFTS</t>
  </si>
  <si>
    <t>&gt;3473_g</t>
  </si>
  <si>
    <t>MVFHATSTSSKNHTSFLPDIQVPRSSNESLEPASTLLIQAFAYTNTDMLSLAQSPFLTIPTLDSLISTTSTPTTPSSPSSKPITVTGDLHFEFLGCFNEPAENSSSTALGSLGTYISPIFNAANVLTIPSCLNGCAIASDSGNFKYAVVEDSRDCYCGHTISNASQLQDPSKCAFPCPGDQSTACGGQGYFLLYVRSENNVGLFFSSSASPSSTLTLSSSIFDGSPMTIADITPTSTTTTTATLLSSPSGTLALDISTTSSQVSQKISKNLWIGVAFAVLGFVSTIGLLVMFGVRFVFRKKNSQEKNVFLENNGVALDVTPKNSSDVKRSRSTVGDRGMRGFGVLLDEGWSGVNGDSDSEQAGSALRSLNDASIDREEIGDADGDKNGDEDEDQDQDFRGLEEGRKEAREKMDLFEFWKKGIVPQSLRKSAMPVGSTSLMDWVTVREVGRGVVSESISKVSVLRIKSRSGTIVSGDEGDGEKGE</t>
  </si>
  <si>
    <t>&gt;3677_g</t>
  </si>
  <si>
    <t>MAPSAEPTALLSHLYRADGSATFSQNGYTVIGAVNGPLEVGRRDELPEEAVVDVIVRPAAGVAGTRERHLESILQSTLRQIILIHNFPRTLFQVTLQIIGTPESEAAASKAVQASSNLPILPALLQTAVLALLSGSVPMSMTLTSVSLALGSEGTAKALIRNPSPVQCQNANSVHILAFTSEGDLIVAESEGAFSLDEWDEIYEVGKAMCCGNSIAAADNTMQEGTVTEDAGIMSQFVKSTIQAKVATDLHWKD</t>
  </si>
  <si>
    <t>&gt;2853_g</t>
  </si>
  <si>
    <t>MPSSKRTVLITGCSDGSLGAQLAIAFHNAGLHVIATARNPAKMTSLVALGIETMTLDVLSDSSIAACISRIQSLDILVNNAGAIINIPFSDIDIPKAKELFDLNVWSYIAVTQAFLPLLLQSQGMIINQTSISSAIAFPFQSVYSASKAAIAMFSLSQRLELSPFGITVIELKTGTTRSNLLKNQTEANRPTLPRGSIFEIAKERVEMTLSGSDFNIEKAYPADKWAREVVHDVLKRNPTPIIWRGEQAWIVRLQSVLPFGWFDGILKRMTGLDVVEQNLARQKSE</t>
  </si>
  <si>
    <t>&gt;650_g</t>
  </si>
  <si>
    <t>MARLNEPAPSTETIDTLKRKFMRQNRDIAKANSAQGLRIRTLENETSRLLTENLGLKEHIIRLQTEIENSKAQMIADHAGALRAQLEEKLAEIGTLINGLGCEPTPKKKSPRNGKSSRNSLTQSPDQRNWKNLCTLSEAVNGQDGRLPPILENKSYPRRTLERQEILDLVADAEADTTDSPDIGPPPMSQFVDQDPVKIDLPRKTKKYDSKEVAAPDPVLSINLEQRRKRKDSIAPMDTTQASKIDGIREAAGSLKAGAKRKLSVREDEETQGPVAVGSTSPDDFKYSKVAVEDRTRSKPACQSNSMVEKESGPAKGLSREKPSIVDVATNRKVLAPKTVNNSPRKSAKLRVTDEIKAAKAEPKKSSLGKESRRGRDQHEDPVQIQLPAPVIETAVILPEPETPACLDIFSPPDSHPSTTRVQSRDTPPPPDIGIGGEGHRPSRRSRAAISYAEPNLRDKMRRPTKELVDAVSKDDKPLRGSIVKLEDEDGLDTIKIKAEPEAEDTWKQMPVASAATVEDSPLSSKAPAPDSLPSSVSTHRKRRESILNSIEVEGPKSASGSAIAAMLAENRRAKAAAREKSLSGQAGLSDAMSKLDIYEFRGSSPLSDEKAKIDKKVEKAERILKVPSRISRRNTSAPRDIARQEESEASDAEASKKSEASTRRRQSTLGHRAKTTTSELAKAHAAERALKRSASTSIVADSGGTGDSRSERISARRRSMML</t>
  </si>
  <si>
    <t>&gt;2030_g</t>
  </si>
  <si>
    <t>MYEIKTAGVKGLGVFATQLIPRGTRIFSERPLLAIKAGQDAGHLYPASRLLNLEDQRRFMNLSFYVNKELSIIRWSHALWYTIRQLTSRKAQNGTLASPSRYSIFDHVAVLNIFRSNAFSLGGSPTLQQAVFGKISRINHSCVPNAQGNFNEAQGRFNVHATRDIKADEEVSLNYLLENGSARASRQEHLLAGYGFTCGCPACDMNLPSAREGEAKRMKFHDELARINAGLNEVVQMSSESELLATMSFIELLKGEGITGREVSSL</t>
  </si>
  <si>
    <t>&gt;1181_g</t>
  </si>
  <si>
    <t>MSFAEDNYADLIPADTPADVEMGGEEAVVEIGASGSIAIVAAAAALPFQEEPMDDPPPPRVTYVDYLKSPIIGLLVGQGVDQALLTAHQALLTTSPWFAEACAQFSADIPERRIDLIDEDLDAVGCFIEFLYTGDYFPRRIEKTRELERDPGFPEVDETGDQLLKHARVYTLAEKLHLPILKSLASSKIHLVNSTAKGEIAYARYVYAHTDKDDTTIRAPVANFWATRSHALRAEAEDEFRTMCLEFPQFGYDVLTRVLDEKLRREKQDKLHPSSTSGGTPGSSRKRHRQI</t>
  </si>
  <si>
    <t>&gt;2884_g</t>
  </si>
  <si>
    <t>MAPIKNEGGLSSPASSFHTPRPKFEIDLTEEEEEMPGFHSFDGLPAERQGQIHSSIAVPIRATPQPALRTQTTTMLSPDEETGLGVVGRDVKRLVEFTEQLKRIGLSTADKLLPELVLVGDQSAGKSSLMGAIAEISLPKGQSMCTRCPTNVKTSEASVWTCSVSLRLSYTYENKKTRGQTFQNWARRDEPAILFFKRVQEKTELEELLRYAQLAILNPSQPHTSFLPHAQRQGLAETNEVQFSPNVIAVDIAGPGLPELSFYDLPGLFQAAEDPSLNYLVQMFERLTTEYIKHENALIICAMTMQNDPGLSRTKAVITRLKADNRCIGVLTMPDRLQQRDGESAHKDYTGIFKGEIFKLPRGYFVTKQPGPNSNLRGPNYFALARRQEEDFFNSVPLWQPGGEWADFRHRCGTNTIQKVLSKEFAKHILLSIPDLKDKIYTETEEVEHQLTLLPEVPEDKVQYLVRQHLADFNSQATLLFDKESSVRDSQVEFFSQWTELCDQFQGAMEALRPGCLLNTGPEIISIDDDTDNDFESPPKRRKISSSPHGSSSPHGFSSPLGPSTPRHNSVARNLFGSSRVKLENRALLAKKFKKADYGPFFQEYLLLGQRSISLEDIRQTTNRRTRTGRGEPDPQRVKEDYALTAIHNWSYPLKTFLDLSFRMVRAEVLRTLDIVLRGFENTSLLHRSRIIVEEFLTKEEEAQRRIAIDFYDVEKSNWFTLSKRSLALHKQEALDQLTKTRVTVRVNAQLKLTPAGKKDEEKHRKEIEANLGLDPFAQEMEIAASIRGYYTTAQIRFTDTVCATINGRYFLRVKNGMKGLLEHELGLNEGDGETICRALLEGNEQISQQRIMLLKRKKKLLEFTAALAELDRDINKGDSRDEMDLDGSTPSYHARCSTADDDDSGTIHSLGQSSF</t>
  </si>
  <si>
    <t>&gt;1261_g</t>
  </si>
  <si>
    <t>MASSSSGDRERDQTAPSPPPKPTNPFIKFRDFADAQIGSLLQGIIGLPSAFSREPAENSRWAVFDEDLRRRDELQARQRELRESEARRLSQQSTNQENKEGEINVKKSADWESWKAPRREDVPPATRANTTSTLKEGLTMDLPLYSPVSKALFAHLNTPADPEVDWKQMDGPSAPWRYLFADPIIDIPLATLSTSDFMGTTQRTVYNHLNSYSDWRSEYSLLPYLMFSPYSPLRLSMPSPQGEQDVPRDDFPYREAFEDLIRITQKGKPLPYFVANNIYPKESNSWQFLVNMDWIDRLYKSKILQEQKVRDQLNVERLPFHPAGGELIHLLQQLNESAKDAETEQEMYDRFLRWASGPHTDASKDKVGTPNRLLSEDSVPELPHSVQELLDVVSSKSIHQWSDIVDKLAKPPKEEQERAQERGKPTLAQFPKNGQTSDRVVSTGTTTEQIRHEDGSVETRVEVWKQFADGRETVTSTTHVDTPTWDNNNDDDDDDQNNSPEQAKDEPTERSENTDNEKKHEKKGWFWN</t>
  </si>
  <si>
    <t>&gt;5976_g</t>
  </si>
  <si>
    <t>MHFMHWKVLFAIIAVMGFISFVGLLLAMPETVKRGAVPFSAKSVLRDFRNVFCNRLFLFGAATISLSYIPMMSWVAVSPVILIDAGSLTTSQFAWTQVPVFGAVIVANAIVARFVKDPTEPRFIWRAVPIQLVGLSLLIVGNLLSPHVWLWSVLGT</t>
  </si>
  <si>
    <t>&gt;10611_g</t>
  </si>
  <si>
    <t>MATSSSTSRRTLSFRKPHRAPSHNSMTSSPIDLPPFQPPMATLPSLPPLPAPPGSTMSSPLSKSKRPFIPRLPRNPRPPNRSQSMSQLSSKPPLPAKGRSSPSASYTGSSTTDKLISTSDRPDSMAIGPEEQIGSAIVVARELNALVEGEITVSSPIDMTVELPPVALKLEDTTTNPSECKLQLQSTSYVTSKESRLSRIEVVDRLTEPGPVTTTTSPTQGPSDLLDLPSSTSTRPISILSPTRETSDAILALLNSDTTLSPTTHSPITPSLTLQTNFRASLLPAPLGIAKEPSPPPSTINPTTELSFKSSNARTSTSRSNPCLSNPQSNPSPPRTPVSVLKTTPSPSPSQEHKRTVSFNLTPSSYPTSAISTLPPRDLVPYLLTSGPTPQKLFLATHAPFLRAASSGKLTPAFLSKYLTQERLHLQTMLRFLALLLANIVLPRKPSKLVGGSRVGGVKDRDRKLVEAKEKQRKEREKKSQKDFGPGMGASLGIEVASSAAGMALSLVLPGLAGLATSTGMRVAAGGVGVGLSRAGNSYADDEPEAKIEELDKNVKKDWGERSMDWVVDAIKRTRAELDLYEEVSDDVPGVNLESWEQGEEGRSDACAMFTRFLNSMGEEIERGQRSVLNGLVILMATQKVGLEAWAEVGNSLMGKQVNTNVNNKWCFGEVAMRAYLLPFWTRDEAIEGLRELQSCINGVWKETYVNRGMSSFRERNDTGRSAGKRGSGREWEVGVRGLEEVWEMALDIQARFWPAA</t>
  </si>
  <si>
    <t>&gt;8720_g</t>
  </si>
  <si>
    <t>MALLFVLVTTLIVAAILSPLFTTLKNYSIARKIGFPVIFTPVSLTNPVWALWGEKLGPLLQRLPFGLGNWTDSCGFTPLFHQKYRLHEKLGPAYIRVTPGDIQIILADAGAADDLLSRRKDFIKPPVLYQPLDLFGPNVDTLNGEGWARHRRLTTPPFNERNSSNVWRQSLAQASSMLNSWIKTGREGVSKTKIDTETLALHVLIAAGFGKTYDFGGGGVTKPPPGHVLSYRDSLKVVLGNLFTTIIMSSLTLPNILLTRNLIHAKDCIKEFRQYLVEMVEEERQSLYQREEEKDNLLSVLVRISEAGATGREGLSNEEIYGNLFIYTLAGHDTTANTLAYAIVLLAAYPRLQLWIREEINFVFGETENIEDWEYEKAFPRLKRCLGLMYETLRLYGPVFMVPKHTGDSPTTLSIQGKTYKLPPNIFTVTNILAIATLPSSWGPDSLTWKPERWIINSSPVANIETEEMFQPALGSFIPWASGPRICPGKRFAQVEFVAVLARLFRRHQVKPVLEEGETVEEANARILGVVEDSYLNITLQMRHPEKAKLAWEEVA</t>
  </si>
  <si>
    <t>&gt;4158_g</t>
  </si>
  <si>
    <t>MVLSSKNIVQEYNHPLTQQGDSEYVAFLSKIEKEIQENGIVRPKGYKVSWHSNPEIEKHHFGHAHPMKPWRLTLAKSLIMSYGMHYAMDTFVSRTATRDELEDFHSNEYLEYLKTARVALPDDSKDAKFNLGGSDCPVFEGLFNYCSMYSGASIDAARKLCNNESDIAINWSGGLHHAKKAEASGFCYVNDIVLAILQLLRKHPRVLYVDIDVHHGDGVEEAFWSTDRVMTVSFHKYDAMNFFPGTGALDRTGPQNEENPGAHHAVNVPLMDGIDDEQYVWLFKTIIGKCVDKFQPTAIVLQCGADSLAGDRLGRFNVQVQGHGACVAYCKSLSVPLLLVGGGGYTPRNVARAWAHETSIAIGCDATIEPIIPMHTPYRSHFRHETLFPTLEQILGDHRPNKNKKKDVDNIIQSITEQLRFVNAAPSVQSTIIPPDITGLKDEVEDRLREESEEKNHGLRRDKERQLGGQMEY</t>
  </si>
  <si>
    <t>&gt;10152_g</t>
  </si>
  <si>
    <t>MSNNHDFSQFNPANLSHLKLARDVKMFRSVKVAEEAAYNGEAVDDFDTQKCLEFQNELFSSPRGPPTPGARSQPTGASTSDSNIYVVHPVSNLDEVLQHGHPDPPAANVDGNLNVGPHFPQSPLIGADGIPIPGYELASISEAIGRTSTHTPPLFTKSGAEARPLQVLEHQQKKMEDLTQKSSLSLTQPNSEAVYERFDIQAAIRDDYPSTANEAEDAGDTPSLPPNSDSLRSKQHTNSTTHTYEEDETGHVTLDFQPENEDGDDLEPEPQSQDTSFVTPPIPEPQDQAEEPRTPGLPLKNPFNQKGSVMKPSDLFRATQPSSVAKGPISPTSSRPSPDVYNDFSSPVKRQRIGSSPLLYRNEHNDQTSISPLQSSVRNILIPRKSGIKSFDVRSKKISRAESREPRPYVSMQESQERRSRAQNSDSGSGSDSDIEARPRINRRKIDAQIQKEISTVELRRRVPPSSSRPSSAVQVEVPSTGRRRSFQDDYLAQCNGPDARDTQQDEFIADSQALPTKASSAPDAAAPETTISSVNEVLPESSAPVNAQNDLGPNPSPDVAERILATSPAAAEEHLRPLRELAGISFNGDAEDLRNLPGFTQDEEFESAMKIMSSPVPPSRTFRKEAEIPIERALPQPDQMQDSPPPSQLTIAIEPKELTEPEASNMETEMPHPSDQPIVPQIAPRSASPGVSDVQFDNHNEGGQDDEETEDEESVNLQAPAVPLNNTKGEKGHIEESTKETHDDEETEDDEPEILQVPIVPLDDTKNKEHTKEPNDEDSADVSINVDTSPIPSPPSKVAKTSRSKASKVSTAVKTKKKVRGYAGVLKRTVAATASTNVSTPRSTPRSTPIRSVKVAIRSSKRIKGSTPVPSKKKLPIAAKSKRQSTAIVSGEESDDPLSLAPVSLFNRMAFAVSYVQHEKQKNNVIDLIKKHGGQLLEDGFDSLFESISKHSHTETELTLATSSNALGFTALIADEHSRKAKYMQALALGLPCISGHWILACVLKQAIIDWSPYLLCAGQSLVLGNAYKSRMLKAYDATQARLIDTFAQRDKLLDRKNVLLVTGKGRGGEKRRAYVFLARALGPTNIEEVVDFAEARKRLVESAAEGHEFDLLYVDGNDAKAGAAVFSQGATTGTSKKRKRASTADEDAGPVPKKIRIISDETMVQSLILGQLLEE</t>
  </si>
  <si>
    <t>&gt;3824_g</t>
  </si>
  <si>
    <t>MSNGRTLMPSPRDGKFYNTIVESLNDRLNGRPAPTTSLLDIHRPAELRIPRAQYPHEAQYSLEAQYPLGPQCSPGVQHFPGVRHFPEAQHFPRVRHFPEVRHVPGVRHVLPPNPRDPVPPCFYEYPPDNTHPLDKELYEPHQPFDRYDYMPESPRVQQPPPRRRSTTTSYPRECSPEQKQEPRKGRKSPHRSHREHSTSSRPKEHSPKPLEHRQSSHKPYLKYSTTSRARDRSPELLEESQKDRKSHQRHRKHRTTSHAKERSSKSGQVILATEDTASDDEAPPSPPPECPSPPTATRKPYM</t>
  </si>
  <si>
    <t>&gt;9402_g</t>
  </si>
  <si>
    <t>MGKSSKDKRDAYYRLAKEQGWRARSAFKLLQLDEEFDLFRDVTRVVDLCAAPGSWSQVLSRVLIKGEKFGRSAWEDKQETQRQLLNQVFADDPEIRDSAPIPRQMHRVKPKAEQEEPKAELKPRKDVKIVAIDLQPMSPLEGIITLRADITHPATVPLLLRALDPDYDSDSKDQHASNPVDLVLSDGAPDVTGLHDLDIYVQSQLLFAALNLTLCVLRPGGNFVAKIFRGRNVDLLYAQLKIFFESVTVAKPRSSRASSVEAFIVCQNFQPPSGFRASLSEPMGVGSKLSEMVQARSELLPILCRTTLQDPTTGTWSDKNSVPAIKNVDGVVEVRLSDAKESHRDLRWIAPFLACGDLSGFDADASYHLPKDRITLDPVQPPTAPPYKRALEMRKAAGGAFGKTSIK</t>
  </si>
  <si>
    <t>&gt;3907_g</t>
  </si>
  <si>
    <t>MSFRSILIVATTLLFGQQVAAQTFSSCNPLYSTGCPVDSALGTSIDVDFTKGAVNSFTASGGPTYDSSGVHFTVSESGDAPTLTSVFYIMFGKVDFTMKCAPGAGIVSTLVLESDDLDEIDMEWLGADDTEVQTNYFGKGVTTTYNRGAFNPAANNQGEFITYTVEWTESQITWSVGGNVVRILTPATADANQYPQTPMRVKFGAWSGGDSSNAAGTISWARGPTVYSDGPFTMSVQSIAVTDYSTGTSYKYGDTSGNWTSIEAVGGDVNGNSGAAGSAVSTADVPAVTSASPSIPAGLGDTHGSTATRTGWPWVASATTLSTVAATTSVAGIPSGWIITSSGKIVPASSAAILPTSTSFSSAVQSSSVSSPSSDIGLETTTSTGWDDRGFPTTRIETVYSGATTQSKSYDQFGSLITSVATTTSALAPCFGANCGNNGKLVGTSTSTALAARETGAWRSAAVWGAAAVIAERLFR</t>
  </si>
  <si>
    <t>&gt;469_g</t>
  </si>
  <si>
    <t>MLSNPLTPSSEPSELLEDINDVVTPDTYMSDYAAHHLPTPPSDSKMGLETLDERLEMEDRLGMDNEDQDMSEGGVPLTMTLSHTEELNTEMDLVDAEVMGPENLVGLFLETQPTVQLEPSFQSPNDPPSPQYSPEEIPQEAATQAEDIFDHVPIQPASHASDIPITMTGVTDQLQQQLHNGQLLLAGAQEDHEDFGDVAEDPHLAGFNNSIYSNLFAPHTTTTTINLSVNLNSPESHMSLANISPLNESPALDGLSDLLSLDVVVSTEEQHTSFFNQPPAGTLFSINLHFLSIADEIPDADFVEVEDQANLQLGTFLISWGQSAIRGEEERRRKGPSLLSIERQISQKLKPVERGDLQGERCDIQRLNWMDLGVSRLEARQLRRDTYRNYTNLRINPDWHPPGAKLKDDQNLFRFRRMDFGHHIHLSHFQLRNLMACATRDHIFYAGRSQIMQWNPKTGTPPSEAERPTVAMDLSDPIIQNSPMNGFGGNVQVSTMTVAHDILVAGGWNGEYGLVNLRAHKDTKHTEGLITNNLNSITNHVQVHYSRRSSLPLAAFASNDTGMRILDINTNKFIAEHKYEHPINCSAISPDQRLRVLVGDSQQVLICSADTGDILQSLEGHRDYGFACDWADDGWTVATGNQDKQVKIWDARKWTNNQGLACPVATIAADMAGVRKLKFSPLGSGKRVLVAAEPADNISIIDGETFGSKQTLSFFGEIGGVDFTNNGQDLIVANCDSMRGGLMEFERCGHSNSSLYELDQRETISRHRRRKSGYDWLSSDEKIVAHPKARGTEEHRRRKVASLGVTMGHF</t>
  </si>
  <si>
    <t>&gt;2255_g</t>
  </si>
  <si>
    <t>MASSLVANPYTAQSMGPNPAYAYVTAPQPPPSPPVDEVAKCSLPSISSLLGLADGSSPQEQAQQQVQQQQSTQSQKSEYRPESAQQQYGPSPAMRARDGLPPTPPMQSDSGFDGRQSPAGSTSGYSVASAPGYYFGPSSVATMNNMEPHAQRQPMQRRVSIPAASMAYNQSPYSQQQQYAYPPQQSMNSYYSGPMQSTPPQSQISGLYYQRPLPQQFAPSLMPVQVTLTPSSGTNPWQHHHYISPSSAASFPQSQDRYICQTCNKAFSRPSSLRIHSHSHTGEKPFKCPHQGCGKAFSVRSNMKRHERGCHSFEGGALS</t>
  </si>
  <si>
    <t>&gt;4293_g</t>
  </si>
  <si>
    <t>MPPTNSQGSGNPSTPPQSIPLRDLSRPPDSADIVDGARQHTRGRSLLSGGARPTSGYGDGPRYQRLGDTSPSPTHRNNLRPTVAPSLTTQGGRSLRGDIETPISPVGNPADFQAAMGFAGLLVPDISVSHAPRSHSRSYGSADFEGMGPYGGGAYGDSTDEHQHSYFPSNSDEIPLTDPDALQPVSGAPSTPGQRHDRSRSGSSLHTVNFDSPGTGQRVSRLGDDLHDVEAGLSPGSGRSRAQSYGASLAPDGRNRSRSPSNASGAFSRAGSIVRAMSQRVVNLSGEAELIEASARREAARQPNFSISSGTIGSLSDEDEVRFQPKHKVDPLATPPLRQLPTAPIEKAMRFFGGQQGQAVEEEEEKPPNPLRGKSLGFFSAESRIRNKLCDILVYPLTEPLILILIIVQTIILAVDASKSVYTHPRPLRWGESTFDYALLGLFVVFTLELMARIIVSGFIFNAPEYSSVKREKGLKGIVLDKYHAVFKPQRSSSLRAPRNPFDGTQTVVRSFTAIQTEGIRTVEQAQRLQLARRAFMRHSFNRLDFVAVVAFWIAFVLSIVGVEDIFHLFVFRMLSCLRILRLLALTHGTAIILRSLKKAAPLLVNVSFLIGFFWLLFAIIGVQSFKSSFDRQCVWVDPTDPFNTTDGGSAYINVYQFCGGQFNNETGAHDPYKIGPLNNLTDGAISAKGYLCPRGSYCLQLTPDQLPYNGTVSFDNIFQSLELVFVVMTANTFTDLMYYTTDSDYLAAALFFAGGIIIMMLWLLNLLIAVITSSFQVIREEGRASAFAAQVKDMLKADEGAMKRRVSTIKIWYDKSHWFWVIVIAYDILCQAFRSSKMSPSRGVFIDTSETVVTLLLLFEIIIRFVGDWRQFFQHNQNWADLGIAIITSVILLPPIRNSGQAYAWLTIFQILRIYRVIIAVPVTRSLIMLVLGNSSGIGNLMLFVFLITFLMSIFAVQLFRGELTPDDPYGNVVHVTFFNIYNSFLGMYQILSSENWTTMLYNITAFDTARNTAWIGAIFFIGWFILANFILVNMFIAVIQENFDVSEDEKRMHQVKSFLNRKDVAAQSSNLSLSAIFRFGRSKGIKDPLDYGPATMEMLLKDAVVKDFLDEETNEEEAQEPMVKSPPTLPVETPPVKPGYLSGLWGKFQARVWNREPNPFYSNIHFSAGVDEAGDARTMAKEAVSSASHRKRAQREYLARHPNYNTALFLFKPNNPIRKFCQKVVGPGRGSERIEGVEPIRAVWYIFSAIIYLAIVAMVLLACVTTPLYQKEYFDKHTFNVKNWFVWADLSFAIVFTVEAIIKVIADGFFWTPNAYFRSTWGAIDGVVLVTFWINVATSLLNDGAVSRAVGAFKALRALRLLNVSDSARNTFHSLIIVGGFKVLSAAFVSLSLMIPFAIYGVNLFNGQLLECNDNSGAISNLTDCIGEWNSTPFSNNWPLVAPRVVSNPYYNFDSFGSALFILFQIVSQEGWTDVMWSAESIAGRGLQPEYYASQGNAIFFVIFNLLATVFVLTLFISVFMRNYTEQTGVAFLTADQRSWLELRKLLKQVSPSKRPSTTGGSKLKDWCYKRAVRKHGRWQEAVTVVLVLHLILLLVEYYPEPDWWDKTRTFVFLAFNLFYLANIFVRIVGLSWARFRRSSWDLYSVFSVVGSLASVILLVTNFNSQTYIQLHKLFLVSIVLLLIPRNDALDQLFKTAAASLTTIGNLLATWFVLFLVFAIALTQTFGLTRFGSNETNNLNLRTVPKALIMLFRMSCGEGWNQIMEDYATILPPLCVDTDNFFDSDCGSMQWARALFISWNIVSMYIFTSLFVSLIYESFSYVYQHSSGLGKVSREELRRFKQAWATLDPEGKGFISKEQFPRLLGELSGIFEMRIYKPDDSVRRILEDINSQGPARITSMTSVNASTGVNLKALNRRLAQINPEEVRLARARYNMFFEEVMVSADADQGISFTSVLMILAHYNVISDNKSLKLEEFLRRRARLQRVEEEVRRRIVLGFFDTMYWSRRFRKHMERKRSGRMTDIPQLGPEVYVDDAEDTARKANAVVSPSLSPMDSMSDTRSSFIAHGLNGAPSTRRRAGTLSATLSSPTGDGPLSPLSPRGPGPSPQLSPHRPTNSAFSFEGSELSGGGGSGHSSRRGSNVSAENVLEVLDNSAWGESIRRSFTTRRPERGS</t>
  </si>
  <si>
    <t>&gt;2564_g</t>
  </si>
  <si>
    <t>MALRRLFTPILMIANNKQRWAKIKRRECLRPKAWRWRGETREGIETPAYILGALTAGGGITGYIRTGSVPSIAAGVTVGTLYLLGGYRIQTKQPYGVELALLASVVLAGSSIPRAIRSQKPLPTGLSILALYGLWQFGTAYRAKV</t>
  </si>
  <si>
    <t>&gt;6905_g</t>
  </si>
  <si>
    <t>MTLCSNRPEGFGPHSNLSSPLPTSCFTDTILIPIPIWLALVLLPILFILSIHHRKQHFDPSTAYLRHAPKSNWGYRIVAGIYYALIICNILMMTLEIVRLELLHFGIGLLFIAYIGLILGAVLHRSEGLRGTIRGWQAINGVLWIGGVVMSAIQVIGLGKEGINGRKGSKYPISDQVIDVAVMAGVYAATAILELVLGFWRVSRRTKAMRKERPQSGTSPFATPEPGKMFGSV</t>
  </si>
  <si>
    <t>&gt;1967_g</t>
  </si>
  <si>
    <t>MAEPKAEEKPENGVTITAEEEEEAEDEISVMKRRVAEMEEEAAKLREMQMSLDEESNELRENKQDIDNRSIFVGNVDYAASPEEIQAHFQSCGSINRVTILLDKFTGHPKGFVHDFRKYDPYAYVEFTEASLVANALLLNESVFRDRNLKVVPKRTNVPGMNRGGYRGRGNLRGRGAYSNGSRGGMSPRGYRGGYRGSRGRGFTPY</t>
  </si>
  <si>
    <t>&gt;9761_g</t>
  </si>
  <si>
    <t>MASRTVSPGGALLRASRVFSIPSPLPRPPPDLSSSVVFNSETATFPHPTHLSITTPASSLAKGDWGFKRPLPLRSTTRTSTPIIRVKAIDTWEHITDFGSSADHALTLAKWLEMGIPLTTPAVHKRDRNYGDDVGRSVFEDDIDQTAFNDSSKTDVRWKFKGPWLAGQTDGEFRKYLATEVRKRKVEFNQLLRTACANALTASHSRNDPSGVDEKPPPVQVSDITPAQLRDYTKSLRTSGTGRTDLYRLIRNFLDLPPAPSPPLHESIFGEVNNPRGQSIEVMPLSTSPYAQTGPPKTHPSAGLSYSRSSAHTFNHPVFGPQAFQPPVPARVVMPKNAATGAFPAVLGVGGFVTDVPKGYDSFQAGRKKGASLTIPGIESVEPNKVGGSKAYVNPVQARINTEGKVVLTVTGADPVAVAVLEGTTDNIPQLEETLSVYGSPTTTRSTGFSGRVNTRGREAYGLSRDNEEWVRSRDRRVNELRRAVESTGSKGR</t>
  </si>
  <si>
    <t>&gt;6593_g</t>
  </si>
  <si>
    <t>MSGKFESDICEHVNSLYLATALPDLLPSRWIFNQQKGRVERQRPRKKGAEQIRDINSIPHLKRDGEWVRIVHIGEMAERVYREWIHYDRVGSDVEQFVKDFKMDHECSKQDDIRLIIRHIKQALKDKYEAPLSRPWKPISLEEAQVLHSGVQARSDQSLSRLGGPSQRLNGQERTRYAHPSSNLLLSSQTSNNSQNSTPNRDILTEHRSASYSQLSRVQPAHESMVRLGNSSDAHARTFTTAALTPGHRESKKVRPTQTTTNPKYNQHAIPKARLNVFAMGARTQSRKTKKGKDGAGGIAGELIAPALGETYQSAKATTRNCPTTKVETPKGSSTSTASRPSKPRAKVTNGTSNQNGGGPLEDHARKIAHSQSLTVHGENHNPNRVLSRPAKTPLNDEQRLPRNLAKPISNKPLGPTSQSSLNRANNGKHTQNKGKSREGTLFA</t>
  </si>
  <si>
    <t>&gt;10439_g</t>
  </si>
  <si>
    <t>MKVLLSDASSPTARQLATILSRKGHEVHVLSPRGLNLCKLTSCVAKSHHVPPFGRNPFAWLEAAVSTIGNEVRERGGGFGVLVASQEQVAVLSWGKARIERTGVRLCVPDMHSLRKVMGKAGQRACLEEVGLDQPDGLVVGSEDLNLEMNAELFGKFLPGYVKTNVGTASTGVRRVADVSELETVVKQFVRDGQVVFTSPETGGVADSDTLEEIRRVTNRPRSPNDRLLVQKEVIGSLLMICGVFDKGRLLAWHACVRVHQGFGGGASKKVGLPLPIIETHLQTLGKSLEWHGALSLDAILTADGKVFYIDINPRIVEPVNALLSGVDLVQTLLDVSLGIPVILENEKPRKGIEGVETHQLLLGMMAKAQVGRFWVMVEAFRAVMGFERFAGSREELLPVEGDLWSLIVTWVVWWLLMIGGGWMARRIGEDIVKGYALSPEGWGNIESRWSREEQQKARIREVVGTGPGGSKGSS</t>
  </si>
  <si>
    <t>&gt;19665_g</t>
  </si>
  <si>
    <t>MKSLYRPDEEEEENSGVLNESIVFYS</t>
  </si>
  <si>
    <t>&gt;3217_g</t>
  </si>
  <si>
    <t>MADMSAIGALPNEILNTILSRFSTLQLLPLAAVSTRFHSLILRILHHRLVSSAALKDHKLILECFHPSTKLSTPYLLCDYLGTNDLAKSAAPPKTLGDLSRLYSSFRPQKPDSNKKVVRRHPAGGVLPERHGLVDKHDNFVCQNIYLEGHELFNQLCAQTNLVKVGPRRGLFLSCVGISEGVMRIWREWLASQCKLDFSAGFTETAEAAEERILWADNDKAVGLKVRVVERQDEPAPVIVQAGEDLPVSYTLQYEELLVKSTHLLLMVEKSLDQETQHSGKAIVIGTW</t>
  </si>
  <si>
    <t>&gt;7412_g</t>
  </si>
  <si>
    <t>MATSLPTPRALLTSLLTTLTTSTTSLPPGLPNDPPSNPLKHISSSQKATLTTLHVLFPPPMLLQALDLLDRGLVTRLALSSPSNQNQHQGQPQDEELSVMPPQANTHLGLSDEDSGAKGPGCEFGKVRERERTYLVQSSQPPKSRFVSQSGAGTAAYIVHPIAWNCSCAAFAFSAFPSTTPTTLPPWDLDDADGDPVAGEDEGEVGEWEFGGRSFDGKGNDDEGVAVCKHILAVVLGDRWDVLGSFVRERVVGREEMAGICGD</t>
  </si>
  <si>
    <t>&gt;9377_g</t>
  </si>
  <si>
    <t>MVLVCRRIHFYEINDQAWFPQYLREKVQSCLALCWTFRLPVLQKASPAELVSRTLYKSLDDVNAYTFVDFCAGAGGPTPFIEKYLNSHLSSQALSSPFTSAAEQPKDLTPRSPCSGEAVKFVLTDLHPHIPDWTEASKQSKNLTFIGEPVDATNAPACLIGKDGKKIFRLYNLAFHHFEDDLGSAILKNTLETADGFGIFELQERTISSFITMFAMGLMMLVITPFYFWRSPGHLFFTYIIPILPFVQVFDGYISSVRTRSPEEVQALMKTCSASCDGWTIKSGHERHTWPTGYMTWVIGVKDQQ</t>
  </si>
  <si>
    <t>&gt;19669_g</t>
  </si>
  <si>
    <t>MCYTYRYTS</t>
  </si>
  <si>
    <t>&gt;7420_g</t>
  </si>
  <si>
    <t>MAFAWKASGLTYNKYLSVAARVVRRSLKDDKRLAAERRGEMELRFAKWTNGRQGENKSVADANTAAMAEAAKSA</t>
  </si>
  <si>
    <t>&gt;4675_g</t>
  </si>
  <si>
    <t>MKRHNDTSLPEGHEKLRRQEPVSCQFCRRKKLKCDRGSPCSNCRARKLNCASVGSVVAPISQNPAGVSPNQVIEDLNTRVKRLEGLIASAGIQDPGLPSRTPANVASAQTNQDFIQPDPHDAELTKTTTWLDVDAFEHQPPISQSSTDEAFAEQFMSFIVSLTVPRTPPAFKQQVVRLLPCRAQGEMLLEYYFEHINWIYHVIHVPTVKKIFHALYSNIEQNQLPNLGHLSLISALFALSAYFCSATAKLYFKVGESRAMCHRWTLLAQDALSAADCLNQPTVETFQTLILISNHIFPNTGALVTIRILTSIMVYAAQGLSLHLTDSEANKKNRMNTQVDWVDIEVRRRLWWHVVATDWILCFMSGVQCAHYNIPPNHMAVEYPSNVDDERITADGNYAQPDHVNTELSYFRFRIKISIAIREMADDAWNCSCSIDELPYEAILQFDKKFSSFLIDPEHDLPSQGSTSDAALLARQHDMVSFGTHTRLSRLHRPYLARGARDPKFAYSRMVCLRSARTVVEIGKRMMTYTDDLISLRYWCVNHHIFVATVILVMDYCFNREEPRAKARKEEILDAFRLLEGVPGESTIATRGLWKLRKLLGERPMVKETKPGTIPLDTDGAKSDVLKNDLDPPSSSGLQAPNSSDFVFQGSNQLSLSYSDEPFAGSNLESPSFQEWHSFNFSDINNINFDVDVDFSQFEPLFFNNEFNPQIF</t>
  </si>
  <si>
    <t>&gt;6571_g</t>
  </si>
  <si>
    <t>MAPLTRHRRYSSSAVAVEDTMPSFAFAFDIDGVLLRSSAPIPGAADALAYLHNNNIPFILLTNGGGKHESTRVAELSKKLGVPLTEENFVQSHTPFKQLVDGSDTIASLKDKTVLVTGGDGDKCRKVAEQYGFTKVVTPGDIIMAYPTIWPFNQIFSDYYQKTHRPLPLAIDHLNPTSSLKIDAVMVFNDPRDWALDSQIILDLLLSKDGVLGTYSEKNGDTSLPNNGWQQDGQPKLFFSNPDLFWATNYHMPRLGQGGFQASLQGIWDATTDGAVLERTVIGKPFPDTYKYAERVLNKHRAQMFSGNGEGKKKVGRLERVFMVGDNPESDIRGANEFESPHGTEWTSVLVKSGVFREGTRPKYTPKAIVKDVLEAVKWALREEGWMADIE</t>
  </si>
  <si>
    <t>&gt;2232_g</t>
  </si>
  <si>
    <t>MSGGSAKKSVLITGCSPGGIGHALAQEFHAKGCHVIATARNKHAIRDLKEMGIDTLSLEVTSKESVQGAKGEVERITKGRGLDVLVNNAGRNYTMPALDVDLDEARDCFETNLFAVISMTQTFVPLLIQAKGTIVNIGSMAAITPYVFGSVYNASKAALHAYSQTLRLELEPFGVSVMVIVTGGVVSRIARNKRLLPEESLYRDIAEDFQRRVSHSQEGAMGNQQYAAGVVRQVLRPKWIFDLVLPRMFGLHKLARLVRLKEKRV</t>
  </si>
  <si>
    <t>&gt;4052_g</t>
  </si>
  <si>
    <t>MAPSVLQQRRTYNTLLFQKLLNLREGTSPFTLVLDILEQSAAPVIKEFAQRGKISKNKIIFISSSTLPKEVPFSVDAFIATRHKSLSTLRTEILSHLPAPPTGPPSNTQNATRYLLIIDSLNPLSSTHPQHLATFLSSLLLSPQISLLATYHTDIPLPHPLPPYQSNSLTTLIYLATAILSISSLSQVLARKRARDRSLQPPLFGLQEEREGVIVGLKGNGRNSDGEKGVVVGMEIRRRSGRGVMEDFVLLPPTPSSSSSSFTPTNIKISHLSEIILLDEHPLYASIPSSLSGSKEETGTDEAETTFSLSLTAKQKADRENVVLPYFDAQREGGALGAGEGGRILYDMGSEDKEDFDDEEDEI</t>
  </si>
  <si>
    <t>&gt;428_g</t>
  </si>
  <si>
    <t>MPPFVVDSYDTARDYNMAGDPTLEDDTVMDGVDEIEVAECIGTAHVPFCQVIRNCPKGKGDALQCICCQPVFESFSVEELRLADYSSGHRFIDADQPAGVCSRAHTGGEVKDAADNTTMTTPISGQKVPATLHPAGSGTLSASPVGDAQLSTPTSGQVVDSSQPPLASPVPDSQLSAPTSGPVADFNQPSLTAVAADSQLSTPTSGSVATSNLQPAPPAVNSQPSASAPELVSSPAIAAQPAKYKAHGTVGNTENSGSSTSAKAQLVVDTKATKIKRKEAIRQREMLFRCLEKVVKFSKEFDRNLPITIYDLETYIEAFIEEARDNVAKKSTSQELSKAVDTQQEDITVDKVEIQRQEAILDDYRDRFNKMEKTEGFHLETIQNLKGMVQTVEEEKHVLVGSIQEHKREIGRIRSQLAGSESTCKAHKHEVKLLESQSLENAKDREKRDIEFYSLNKQVKRLHTFNAIQRGEETKSLTVFRCEHDAAYVKEIVESHMRSHRINLTEAIQQIETLTKEKEDKEQIIQTLQRKVTQEDVWASRVSNLEGQIDFLEDESDRKEYTIARLENQGKEISAIFSKTHKQFLGRLAQHYRQLHHSHRSDTSRIKLLQKQSPTLKAKARQIARADEAILDMVAGAIKELLPSPAIVSDNGAEAFYHSKTLLPEANLLSQKDVSGDEVIVDNSSEAEEWFPTVKRQRVRGHQTQRKKTERKAAYDAKRAATSTASLINSTSLQQNKLSPNNPSTSEAELTPTPNLQSMLMPPLEIPTASNGAVLDLFKTSMSFGESSTTSLRQIVDYYAPQTIQPPPTSLVLHALTIHSLESFSITRSSIEDQTTILEARTSPYQKRSFSSWNAILTFFLAIMLLGFYLFHSTVTSLAASDASIRDDGRDLFETVMALSNITAADTLDLGLLRPSKDITFASLHPLAFSHPIQLALSLASLNTRALDTEVLKYPSCNASDQYNTRPILDSAPDGTLDSAYGAIISSAIIDFAQVTYRVLAEAAVFAELRLDAFFAQLYGFTLSAYNSASTFLSEQSRKGGLRLEVFIPTEIYACFPV</t>
  </si>
  <si>
    <t>&gt;2394_g</t>
  </si>
  <si>
    <t>MFIPSLTWNKDLPLHPNNQKFPQLSKSKLQVSILPLDNAPTVEMFENLCTLPLSSELFAQALHPTESILAVGLSGGHVQSFRLPSVEEEDADASTASVTNTIETEWRTRRHKGSCRTLAYSGDGEVLYSAGTDGLLKAASSSTGQVISKILIPFDSSSSEVDPPTLIHALSPQTLLLATDSSALHLYDLRTPQTLTAKPSQTHRPHDDYISSLTALSPSKESTSGFPKQWVTTGGSTLAVTDLRRGVLVRSEDQEEELLSSVYVGGLPARPGRSKGEKVLVGSGGGVLTLWERGVWDDQDERIIVDRGGESLDCVVLMPDGVGDGGKNVVVGVGDGTVRIVRLGPNKVIGEPLRHDEVESVVGLGFDVEGRLISGGGSIVKVWQESMHLDEEEEEEEEDSDEETGIKKRELESDNDDSDAPDAAESSEEEGSGGNRKKKRRKAKRNKNLGNGILGFKGLE</t>
  </si>
  <si>
    <t>&gt;5291_g</t>
  </si>
  <si>
    <t>MTETTIPQTRVEGSGRAAQRIRAGRVSKVAYRNKPAYSAQNAREIPTYPSSPEQMTQQPYNQFYLQLSTSGQSITQTYNNLQHQGGEDPNPGPISYQQAPIDDTWISTSPYPYTLAASNESPISPSSFGGSLDQSMNHGFSQISNSGQDVSSQDPSWVFPANVDTDLDDISGSDPNSGSFGSLDGFGISSSTDTLASSNSGDYVPPPVGSGFESPATAMQLNDLKLTGQKNSMQILNCGANGPYASQDFYQTGVPEQSYNSYSPCAPNANPTSPLFLDQFDFDVGYDFISPMEMDCSGYIEVGEQPSSTTVVVPSQNNEFQTETPTSPWNSEIAQHSAFQVNANAGGVTFEPLRGAPYNTFNARQFYLDTGQTFPVREAVSPGIESPSEKSWVMTPYPNSEAPSGASHGSPLSHNSPLSNPPSPPRHGSEVHDHIFSSMIRKSKPPRGRQRGLTPLEKRQARDCSPCSPGVPCEQCTRLAGKRRFCRFDCFNDPLETLNVFLVPEYLMGHFTRNNVEEFVNRNTAAWGTRGFVIRMNWGYHKLLEAEVVQLQLRSDSTEMRYQHQTDSDENGNTILVRKESPPVGIPLAAMDDMVEDYARYVHEIAQGDLASYVATAYWDDNSVLPRRLLSAVCSFYSAGRECGSEVDLLRRAIEMHITMTILQRSLVLDEESLNRVHSHIHSRIPYPEDSAPRCVQRQIKLAFFLFQQRRIMKVLKDWGSMMWATNNNPNKDQEWAVAFGVFVILILVMDKTLSAAHLFCEGRIRNYGHEAGSERQKLDELVRLTERELFDRCKEIFHWKFKTRKGGKEACNPIRDGLDAFHRSRSLDGTVERLVCDLQHVVGDFAHDVHSARKPHEKGSAYANAGRLACVFLGDFVVR</t>
  </si>
  <si>
    <t>&gt;4419_g</t>
  </si>
  <si>
    <t>MAEIHMPKIYNVYFLASIATVGGMLFGFDISSMSAIIGTQQYIDYFDNPQGIVQGGIGAALAGGSVIGAIMAGPVSNKFGRRDSIFFACWWWLLGTAIQTGCNGKGMLIVGRFINGICVGITSSQVPVYLAEISKKDVRGSIIVIQQWAIEWGIFIMYFVGYGCKFISTTKTASFRTAWAMQFVPAVFLMCGIPFLPRSPRWLAKVGREKEAIEILAAIQAKGNIHDPLVVAEWDEITTILAAEREGQKGWRRFFKNGMWRRTLAGMSVQAWQQLSGANVMTYYVVYIFEMANLTGNIGLVSSGVQYAIFIVGTAATFFFIDKTGRRPLLIYGALAMATCMFVVGGVLGAHGTFLPDGLDGNLSVRVQVKGSPAYTVIAFSYLLILIYSLTLAPIAWVYAAEVWSLETRATGMALASIANWLFNFAIGLFIPPAFQNISWKLFIIFGVLCVGASIQAYFTYPETAGKTLEEIEMMFKEGGPKPWHTKPGNSLLEAHIAEVVERGKHQDDLIENINEKMVAEA</t>
  </si>
  <si>
    <t>&gt;3718_g</t>
  </si>
  <si>
    <t>MGDESEGGKPKEVTPVPPRKKRSLFTKSASTATEPTEDAVDFFSRGKDLFPQLILEDQRKREKKREKLEQKRSTQSAEVLSRSPPGGKRRRVSPPKEADRAHNSDDSHRDEGNYTRRRESSTSTPGSRNSRLGAGQTEADSSPTSLSRRYNEHLRIQKRETPKPVQADKGYISVSDSDSENEVVVVPPRRTAYQPNSAVEGGESHGILRKAAEPPPQPVEDDLQMDEDEEFPELVLQAREREKQKALQKEQQAKAFSEKNQPSGEEDFDDDIFGIGPPRTQHDLDPTVEIFITSQMDGTKPLLVKRKLSGRFKEVRLSWCDKQQTSNGISMGPILKDKIFLTWRGKRLFDSTSCQALGLKLDDHGRLSADDGVDADGRVHLEAWSEEAFKKHQKKAAVKQQRVRDNSIGADSAEEENEELIKKIRLVMKARDMEFKLVVKPHTTFEKMILAFREGKHIPQEKKITLYWDGEILEPFTTIGETELEDLDNVEVHID</t>
  </si>
  <si>
    <t>&gt;4378_g</t>
  </si>
  <si>
    <t>MDRKHPSSFQQLEKLGEGTYATVFKGRNRQTGELVALKEIHLDSEEGTPSTAIREISLMKELKHECIVSLHDVIHTENKLMLVFEYMDKDLKKYMDTVGDRGALPPPTIKSFMHQLLQGIDFCHANRVLHRDLKPQNLLINNKGQLKLADFGLARAFGIPVNTFSNEVVTLWYRAPDVLLGSRTYNTSIDIWSAGCIMAEMYTGRPLFPGTTNEDQLVRIFRIMGTPSERTWPGISQFSEYKQNFQMYATQDLRVILPQIDPSGIDLLQRMLQLRPELRISAHDALQHPWFNDLLNRGQMMPPPQHMGQIPMQARGYPQGMVAQDGYGY</t>
  </si>
  <si>
    <t>&gt;8088_g</t>
  </si>
  <si>
    <t>MASASNVSFASPLADASYAKIVENSHIEGLLASISELSGWTIALTILAVLVAYDQCSYMWQKGSIVGPTFKLPFIGPFLESVNPKFEEYKAKWASGELSCVSVFHKFVVIASTRDMSRKVFNSPGYVKPCVVDAAHKLLGKTNWVFLDGKAHVDFRKGLNGLFTRQALELYLPGQDKVYDIYFEKFLKVTEDAEGQPVPFMPEFREIMCAVSCRTFVGHYISDEAIKQIADDYFHITEALELVNFPIMIPFTKTWYGKKAADAVLEEFSKCAAKSKVRMAAGGEITCIMDGWVKSQLASATYRERLEKGLSMEGVEKPTPYLRDFNDYEIAQTVFTFLFASQDATSSAATWLFQIMAQRPDCLDKIRDENLRVRNGDRSKRITMDMLDEMVYTRGVIRELLRYRPPVLMVPYLAKKPFPITPTYTVPKGAMIIPTVYPSLRDPEIYENPDDFNPDRYVTGDAEVKGAKNFLVFGTGPHYCLGQIYAMNNLALMIGKASMFLDWVHHPTPRSEEIKVFATIFPMDDCPLTFTRRP</t>
  </si>
  <si>
    <t>&gt;7108_g</t>
  </si>
  <si>
    <t>MGAPTPFARRKVTLNTLRSMYKKGEPITVLTAHDFPSGHVAEAAGMEIILVGDSLAMVALGMDDTSEVLVEEMLLHCRSVSRAAKSAFTVGDLPMGSYEISPEHALKSAIRFVKEGRVQSVKLEGGLEMAPTINKITTAGIPVMGHIGLTPQRQNALGGFRVQGKTAADAMKVLEDALAVQAAGCFAVVVETVPAEVAALITKRLSIPTIGIGAGNGCSGQVLVQIDMTGNFPPGRFIPKFVKKYGDVWSESLRAIEAYRDETKSRAYPTPEHTYPISKEELAEFERIIESENV</t>
  </si>
  <si>
    <t>&gt;9239_g</t>
  </si>
  <si>
    <t>MGSSQSTFRKSIKKALGGDKELYALPGNPLYVLNDVKLYNLSIPIKPAAVTYPKTVAQVAAIVRCAVDAGLKVQARSGGHSYANYCLGGVDGAVVVDLKHFQKFSMNNETFVATVGGGTLLGDLTKRMHNAGGRAMAHGTCPQVGLGGHATIGGLGPSSRLWGTALDHIEEIEIVLADSSIKRASAVQNADIFWAVKGAGASFGIVTEFVLRTEKEPGEAVQFSYSFTVGSYASMAVTFKAWEKFVSNPKLSRKFASEAILSPVGLIISGTYFGSKKEYDALEMDNQFPGHQEAKTVIFREWLGVVAHWAEDAGLLLGGGLSAPLYTKSMTFNGCNLIPGDVVDSLFRYLDKVEKGTLIWFIIFDLAGGAVNDIAQDATAYAHRDALFYLQSYAVGVGKVLESTKEFLRGVNSLLKNGTPGGDKFGAYAGYVDLELPNGPEAYWRTNLPRLEQIKYVVDPGDVFHNPQSVSPNTA</t>
  </si>
  <si>
    <t>&gt;1381_g</t>
  </si>
  <si>
    <t>MQFKPAIIALAAFLHLTQAAPSQPTPSNTPPPAHPSLSAKFTWPWSKPAPPPKGKTYYGEDGYAYMPRDSSMDCFAESNPCMEAFDQGGKGCEGHQWTGNYHHYQECNDVVRYPYGRRDFPYNSSPYA</t>
  </si>
  <si>
    <t>&gt;10414_g</t>
  </si>
  <si>
    <t>MSLRLSISMIRVHPSHIIPPIAAVELPKNPDGTPRKPPPPTPIVFPKVRPQTEDTLQHRDGSLVSVLQSIQRPADISISHFEALGIHVISDASALDILPDPSFLPPVEEWNAIPVEDLLELNPSTRKSLNNGNLSPGIQTYRERQKELLTPNTAAFRTIRRIPAPPGETTARLGNAYEFFKNLELFSSFWPDTSLATQPSEDEASSQSDQPLHMRTHIRTGNGAQLPPDCRQSLLSSFTKLIAYDFGCNVSFPRVEPRFQLTPPRSSKNAKPPSYFQSGVMFVYRTPTDRVSARSGIVEGPVAALSSRSTTEFTTPLEETLDFAREMVAILLTAQQRAREFRPEVKHGEGEWWTTKPRWGGGPGGPIGKEGDKIAAAEAAALLLPGAPEKLSSGSGDVELVLEGLSGNANVVRRGKEKESVMITEAKARIGGINGPSPSKRSRKNSPLKNGNMPMYEGYRKMNPPSSTWDRKARYLAIGRDVREGEEGGDKGFDDIFLLSALNHHISIVRARVPRKLIAVLDGGEEGEGWERMVVWRSVWFDMFKGTERVEAMGMLWGVMGWLMRKVEGVPETQKVVPEAKENGTGRRTYEERMDLS</t>
  </si>
  <si>
    <t>&gt;19686_g</t>
  </si>
  <si>
    <t>STGHMIQVI</t>
  </si>
  <si>
    <t>&gt;6901_g</t>
  </si>
  <si>
    <t>MIMIPRQDRTRQDRPERLNGRTAWDLPYPALPSRRFILQAMREVATLAGRGREDGNRILVWRDMQPLFWA</t>
  </si>
  <si>
    <t>&gt;8064_g</t>
  </si>
  <si>
    <t>MPVLHALVTEFSMCLKSLRQLYDKLRRCRLLRLLFARRRRRQGYEIIQEIPEPKIDFDLLKRRKEKFTLWIPGGGIQTPRLVLGILNVGKPVAFKQLFEGDLVAADEPDLFELDPDVIQPPLKNNTMYHYWFVVQDTSPENLGEIQITDPLAYTVDYSLTNNRDDHEQPASVIKFRAGKLWPCDTDGKEPGTVKVPPQGDLPDNNHMVIYELPASWSKWEQEGSVQVDIGTFADVLALFDPGTIGENFSSVSSVAKEAIIAELGINALELLPAADEKPLGEWGYATAHYLAPDFDLGTNKQLVQLVETIHSQKVRFITDVVMAFGRDPYVYAAFKQFHLNPQDEPWNGDSWQSHRNGRQRQGFGSRPWRYIQSTSTYDPETGGKGSHVHPSWSFHHTHLTRWMNSFNVDGLRLDSINNIANYDFLKSYKSLAWDLYRSRYPPNEASDAKFLVAGEELKVPLDLVTSGTLNGLWNEPWQVRLRSLIIGEQGTMGDAFEYTVRKLVNCLLDREHPFKSGTQAINYITSHDVEGPRKERLFNYLQNCGIQLGDGNPGNNLEKRAMFAWALHLTSVGIPMIFAGEEFCDQMDRPIGRKQADPVNYERLRADRWRSRIFAYVSNLVKFRKSCPALGDDDTAFIHLDGNVMAWVRGGEGNVPVVVVANFQDRERERGDGTYVVNNWPEGTKEGWWEVTKRREVAAEWVGREPLMAWEVKVYTRWRYPS</t>
  </si>
  <si>
    <t>&gt;1644_g</t>
  </si>
  <si>
    <t>MALAATNTSAFPLFTSLAIELRDQIWRSALPDELGPLLYFYSYQKRCWGIRPLSPADPEWGLSPSDDEECRKLEFRHKLLDSVQVEVPLFFVNREARNIAQAWIYKHGLEMRVNPIIDMQLQSPVFVKSFDQTKDTLYVSFDQGNDFLSEFYLLFSADDLDGRFYRYWADNIVRIAIPVRIFWEAQDLSNTGQFARELAEMIVIIIPLGILFALWGFFLTSKSVTKVFLSVLKCYIIVDAPLELQPANHDLKMQPGWKLDEIQGGGAFIWDHEYCQFNYNRSEQNLSENLQMLFAGITNTIREQIINDTDRSFEVRPVFAVRA</t>
  </si>
  <si>
    <t>&gt;3662_g</t>
  </si>
  <si>
    <t>MSLPRRPGATEPVREQRNPHSSSRRRPVDEETGYSSVSAAPISPLPLGHSRAPSKSSYLDGLPSPLTQMPTTEPLAPRSGTPVGELSRKKSLVRPERRVIDESHPNYHYRQHAANMSVLPSSTGHDPIMEDLEMDTATTETSGLRSSGEAESDITPQKKSRRGHGAGPEDTVSTEKAGIPSQHRSRLQRGKRPKMTKEEKELQRSLEALRPPDLWNVYCAIVTFWCPGFMLKCLGMPTRAQQRAWREKMGLVSIILLIMGFVGFITFGFTTVVCGSPGLRLRINHVDSGYMIFHGSAYDLSRSTHPAAAGITSGSNVLYDLQLKHGGQDGSFLFQNVNGKCKGLITLTEGSDVPTNSDNDLAWYFPCTAFNQDGSSPVNKTIPYYLGYACHTIGQAREDFYSLKSAGEVYFTWDDIKNSSRNLMVYSGNVLDLDLLKWFNGTQVTVPSRFVELSDRSTVANALVHGKDITHSFQSAEDKRYAQCFEQIIKVGTVDTDTVGCIASQVVLYVSLIFILAVVLAKFFLAIIFQWFLSSKFAAAKTSQSSNSKKRNRQIEDWTDDIYRAPPRIPGDLTSTMGGSDRMSKRGSTFLPTTSRFTSPYSGENRMSRVGRPQPTTMASQTSTAQLIPPNPMFKQQNSSRTSFLRSDSNGYSGGASDYEGPGPAGFIHEAVVPQPPHDWQPFGYPLAHAICLVTAYSEGELGLRTTLDSVTMTDYPNSHKVLLVICDGIIKGKGETMSTPDIVLSMMKDHAILPDEVPAFSYVAVASGSKRHNMAKIYSGFYDYGADSAIPLERQQRVPMMCVVKCGTPDEATNSKPGNRGKRDSQIILMSFLQKVMFDERMTELEFEMFNGLWKVTGISPDFYEVVLMVDADTKVFPDSLTHMISAMVKDPDVMGLCGETKIANKRASWVSGIQVFEYFISHHLSKSFESVFGGVTCLPGCFCMYRIKAPKGGQNYWVPILANPDVVEHYSENVVDTLHKKNLLLLGEDRYLSSLMLKTFPKRKQVFVPQAVCKTVVPETFAVLLSQRRRWINSTVHNLMELVLVRDLCGTFCFSMQFVIGVELIGTLVLPAAIAFTFYIVIRSIIGPPLIIPLILLGLILGLPGVLIVITAHRASYIVWMLIYLLSLPVWNFILPTYAFWKFDDFSWGDTRKTSGEKTKKAGIEYEGEFDSSKITMKRWGEFERERRLRSHGGTWSGYGTKENSSGAWTSPQHGYDEYSDI</t>
  </si>
  <si>
    <t>&gt;7708_g</t>
  </si>
  <si>
    <t>MLRWRNAVLLASIAATLLLWTGSPLSLFRTIDYRYSKVPPVPPGKIPISPWASVTQQFPVTLMKSLPTSAPKTLPRIQHNFQKETAAEKKLRLARLDLVKGNFTHAWKGYVKHAWLRDEVQPISGGALDAFGGWAATLVDSLGESSGS</t>
  </si>
  <si>
    <t>&gt;8635_g</t>
  </si>
  <si>
    <t>MTNYSPLEDKSENDSQEPEDYERLLSKPSVPFYKRDIIRPPLWVSLLLGPILSLCIFGFGIWVGEHSMIDIDTICAQLTQKYSPIQKEVDNTYHTVLFNGSLLKENIFRQDAGPEVDAAWESIGVNYRALTVPQSEAQASHLTKPNQVRISPKYGGGSPANVEGLHHLHCLNLLRQTLYYNFDYYKAQGQGAFINDDNILKHHVSHCVDIIRQQLMCMPDTGLLGQVWWDRASPRAFVDFNTEHRCKDFEGIRRWAEERQIAEGVPDDFLEEPGDVEVVEEEIP</t>
  </si>
  <si>
    <t>&gt;8619_g</t>
  </si>
  <si>
    <t>MIAELPYSLHGRYKTIAIAWTIITIPPTFLNLGLIYGLWYGTNLDRVLVLAIPTTLLGIGTALSIFERLTKLCAVSPSHRPLSSPRFALDPFMWGYFLALIMISVEISCSLSVPPAPHLSLIALPVPSLLFLLASLLALSLILNTLQVPAPFRLGSTGAGEAEVRPAIFYVVEDVVAVDGNGGQEFRIGWNERYKESKVFRRMIHILSVVWMLVFYATAIGLGAMIWVLGGRGTDAQMVALGVAWAGPFLLGGLLAWGTILYVQRCLKKEKKEEAIGGGERRPLLAD</t>
  </si>
  <si>
    <t>&gt;4945_g</t>
  </si>
  <si>
    <t>MSTVRLTFLYPHLFRSIRTCEPVAHCVRSHQTQKRQRLGQPRGIATTDGRRQRFVKRHGKAVEPSSPGGQISEELKVFAPEQSSKLVDQDKQTETAAQENDSKSQEEETIDEVGRRGSGPSSATPLFEEVQPAAKLPGDDAVAGSRIAQDTLQAIATNPSDSQAPLETVLQMPPPETVEEKNAARPPHLQTPPYVHHFDTYTLVQQVEAGGFTTDQSVTAMKAVRSLLAINLDVAKAGLVSKSDVENETYLFRAACSELKTEIQNSRKKKEEIMRRDRTLLQHEVDILNQKLAQELLTLKDDLKGMFDDRKMAVRMEQRAMESKIQELNYEITVKLNSDSKSEVEGLRWVLTRRSVMGILIMAFMVLTSLRYASYKSHENEMKRKKKEAAVNPELGEELLTQGAAEILAAN</t>
  </si>
  <si>
    <t>&gt;1220_g</t>
  </si>
  <si>
    <t>MQLAYRSKPSKRVAAPEYLHVTSSELPQPLTFIYQPRPSRTRAGNDANPMFFTPYHQLFIASLQAGFESPVFTVFPVNSNGLNTTPQHAVPWHATLDFLGKRYMSDEHVHYDSEQGARMSVAVKAWARYSQLSFRDMLTCLFETDDEELAAMDASPPPNAIYTSSPVGITLSELILVDPQIRWIGCTWESD</t>
  </si>
  <si>
    <t>&gt;2878_g</t>
  </si>
  <si>
    <t>MASIFGARAPAILPTPAAVDTDEDTVETSDDEEPYEITDRTTADLSPGRAKETPELLHHLQNDSSILALAVGDRYIYAGTQDGEIVAWSLASFELVLRIWAHSRAVLCLYLSTDGKLLFSSAGDAIVNAWSPTSLKRLYHIYSTYDVGDVFSAVYSTQFETVYLGAQNTSIQWCSLKDSSSRPAPDPEKHPDRRNHRFFDSVQAGGTSTPRPQNPRAGRDEGEILEIDKAHMMHYAHYGYVYCMLLARGVTRLVESDEDVLISGGGDGTIKIWKLSQDPNQGIKEVACLGQDDAESVLSMAIDGSFLYSSKLEGVVELWDLDTKQKLRVIRAHKGDVMTLQMGWGFLLSAGSTGYARKYSTVQYGKYQSSMAFNQKYQCLSRWKAHEGRILASAITTFHDQQLYITGGNDNSVSIWNVTGCISALQGKSEVHETQLVKSLREFVSFKTISSRPDHAEDCRRGATFLRTLFKKHGAETEMLNTSDRHNPVVYAKFKGNPEISGTRKKILFYGHYDVVPADNKQDKWITDPFQLKGINGYLYGRGVTDNKGPIIAALYGVVDLVHDKELESDITFLIEGEEESGSRGFQDAVRRHKDLIGDIDYIILANSYWLDDDVPCLTYGLRGVLHATVEVDSNHPDVHSGVDGSFMMDEPLFDLTAILAKLKGLHNRVQIPGFYDTILPLTPAEDARYDDIVETLIRRNPENGPPETLKASLMARWREPNLTVHRYKVSGPDGSLVSSHASAAISLRLVPNQELEDVIKSLTLFLKDAFAKLDTHNHLSISIDNQADAWLGDPDNAIFQTLEEAIMDVWGPIGETRRSSVPGPRPKHQSKVSGTETISPSLKPTPATTTTLTNGSDYTSLAASPIDPSQTPDLSALSLSKSDGSSSANGVNGNATKRRGRKPLYIREGGSIPSIRFMEKEFGAPAAHLPCGQASDSAHMDNERLRVSNLYKSREIFRKVFRELPRK</t>
  </si>
  <si>
    <t>&gt;4040_g</t>
  </si>
  <si>
    <t>MAANWFPVGRNNSDGWRLDIVSLLAVIGESSMESHSQALTSSWTCILPRIIPAPQALLKPSRPTRLPQVNAAVVGVHNGTMVQSLNYFPNIIHPIEDLPALGFKVLKISHRDKKVLLPSATSGNDRSKEAESTASSLELGNIENGPNSGSPRLPARVSTFRSISKMITMQNNSKPRIPPQQLSPLNMLSVASCALTMGLIIWAALIRDGTAMVSLAAISLVSSVVGYASWWQPVLMKRNFKSKVPDGDVIIRTREGAFLLVRCDEEVARELYTGTEECNYYAPTQLYRILVAIGTFLLMVSVVLLGNCNFAMQAAIGASYIVLNGAFWAASLLDKGKFWDLSTYQCDDITPKDAKNAHVNTPHDPSPEGQASFTRTMWYAIRETKKIGWVKRGKVAPETTEWDRWLAMAETNALANQRDWKAVEKREEVVCLSVTDAEAINKDIAEQHVPAYEVPPPDTR</t>
  </si>
  <si>
    <t>&gt;2025_g</t>
  </si>
  <si>
    <t>MSADRVKDKSKVHKLSLKGSAKLVAEFFQYSINTILFQRGVYPAEDFTAVKKYGLTMLVSSDDQVKAYIKKIMSQLNEWMIGGKISKLVVVITSKDTGEHVERWQFDVQIFSKPSSKKSSRTKPTDKENSSAASTPAPPPEKTEAEIQAEIQSIFRQITASVTFLPQLEGNCTFNVLVYADADSEVPMEWGDSDAKEIKNGEKVQLRSFSTSNHKVDTLVSYRVAD</t>
  </si>
  <si>
    <t>&gt;2309_g</t>
  </si>
  <si>
    <t>MPRVAATQQVTSQRVAPQCDSLPSLFANPSSPSSRRLYSLSFSRATLIKRPMSNSQEALQPSQESDASNLQSPYRKAKPIPAAVRTHCHIYFDESLYVNALRLLSDLVTLGAAHPECAEKSAFVPEPFHIELVSALLIHPQHTSQPPESGSLDLAIPAIRLLRSILEIIGPLNANLAEAFSFSLLSRISRRSRNDPEYSSDSDNEGRHDHVKGVIANKGRIRRCAVDFWHMVGWSFNCSVKHPKRWKYWKVWLDYMLDVLDADWNERERLDQPNSTGNTEDFTLRRGSILVTYLKQTRESNGAVKRVVRSAFADAGADSLRDFPEVFKNETKEVNAQNGQKRKRASLGRSGNEGEFLTSSETGQTPESQEEDEEDETPTMDPWLGGAESIALRQRVLTLLSRVAAYIPEEFVDCRDLYEIIYACSKPLPLPAFALLVSPSQSSQIPIEALASLCQLFLLRLLPNSAPRSQSINGQGNGELNQDVLEQCFLPFAASTSSANDNAKASILIESLFRLFLRTCECLHTPSLDEAVEKGILAREKQIKGDRRRKKNGVGSKEAEKERAWLQASAERLRDLRDMVEENENV</t>
  </si>
  <si>
    <t>&gt;6990_g</t>
  </si>
  <si>
    <t>MENMSTQEQQLCEFLKTQPRVHKNRYTESAENALLQNLFWSLAGGRSDYLHLFFPDNKRPLPNATWKLREAQGGAAGDEFTEAARGKACGHIFKAGEATYRCKTCSSDDTCVLCSRCYDSSDHTDHMVYVSVSLGNSGCCDCGDPEAWRLPVHCSIHTAYTDASHIKDKGKAPSLPNELVEAIRMTIGRVFDYICDVISCSPEQLRLPKSKDTILLDERLSRLTSKYYNGDLIEDPCEFALLLWNDEKHTVNEVQEQVARACHVSSAEGFKRARETDDMGRSILKYSNDIDELLEVSTVIEQIKVTVTIRSARDTFREQMCGTIIEWLSDIAGCSVGPDHNILRRVICEEMLKGWSTGSEASNADVGMKGIDDHEIEESLDYRRQLLQRQAMILREQQMAAAAESDDDDDNDDDATFDPDAEDDDDEDGLDEVMLMMVGTDDDEESDDGEGDARVTFGAVGGRIWEVQEAHDQPLRDARRDADGDTAMNEGPRENSPMEESEATLAGYPPPPPPPPAAPRPIRDRDITPSDSDTAEMQPLISNNIYARANLDIPKTPGKARKAGQDFAAPRPPRYWLETPPGVSERDSISPHEDLWLRLRLDWMILFDLRMWKKVRIDLRDLYISTVVSIPEFKRVLGLRFAGLYTTLAQLYLIADREPDHSIINISLQMLTTPSITAEIVERGNFLTNLMAILYTFLTTRQVGYPHEISANAVLAFDSGSVTNRRMYHFFMDLRYLFSSLHVQEKLRCEDRYMMQFLDLVKLHQGICPNVRAVGEHVEYETDAWISASLITREINRLCRQFAESFKFDESDDQSSHHISNAIRIAAKAVILNSLGTERKRFLQGEIKDEIKFKKVGDYEFDTTEMSNSVLQHSVVKFVVESQPISFHHALHYTLSWLIECGKNMSKQELTQVLSFTTADLLQKPKAMGIRTMPTQEYSPEDHLMAAFDYPLRVCAWLAQMKANMWVRNGMSLRHQSSTYKGVNQRDVSHHRDVFLLQTAMVVCPPARVLISIIDRYGLEHWMKGIYEQKSDGVEDGQVLDVVEDLIQLLIVLISDRTSLISTQEEPNQNLLAVRRDITHVLCFKPLSFSDICQKLPDKFDDQEECQDILDEMTTFKPPEGLSDVGTFELKEQFLEDIDPYIAHYNKNQREESEAAYKNWVSKKTGRPVADIVFEPKLRPITTGAFSDLSAFTRTGIFAQIIYYSLLYPLKAEELTPTVPATRVETFLQVVLHLVLIAISEDKTDEDEMSEESLQSFVYIALTSTARSNFLATSPSSRTIAAILEMLSHKEEFKACHPKINLVLKRMKQKRPRNFETAFARLGVPVDRISTASPANNNLVEERERKKKAALERQAKVMAQFQQQQKNFLDNQGDIDWGEDENSDEDMHTGGGDQKTYFQYPSGTCILCQEETKDGRFYGTFALMTQSTILRQTDFKDPDFVREVANTPASLDQSAEDIRPFGVAGENREQVTKVTSSGAEIQSERTFIGKGFPSRLCKQGPVSVGCGHIMHYKCFEVYYAASRRRHEHQIARHHPENLALNEFVCPLCKALGNAFLPIMWSPREEVPITQFQPRTTFDEWVLTSGINQNTYREQSIDVKPSFTANSSRAVEVFMEHNNSVLPHTLAEKMSHLLIEAWVPSPPVPPIPFAVPADLRLAVGSVGPAIWSNHAEQALNQFMGTVASPMTELVAIYHRLRDTIKKNELPSVFNYNSAPSINNGHNNDLFYSDTLAQTLGYSISAVEIKQRGLVNEGGTSYLETIPQQALTHLRVLSETAATYVSVGGMKAAGDNRVTREFSADYERQHCVLFLQQSCLSSHDTDTVLQNLASRGQSLLGQDIFVFLTEASLCLAAVDNIPIMHLVRLCYLAELVKVLLKLSRSRGNSDYLRWIGWDTVIPGEPTDLDAFKGFCAKVRSHDLEGYGNRHQPRDGSQSTAMEQPCFNGLKSCHTFAKKYALVFLRKVALLLHVRYGTAFHNHVPSNPDADELDRLTEALGLPSFDEMCFSASGFQDNPAIGNLVKGWIKHVNYPLPMQDSDLSLSLSHPVIFELVGLPRNYDTLMEETMKRKCPTTKTKDVSDPMICLFCGEIFCAQVVCCTKIVERNGRPMEIGGAQQHMLKCQKNIGLFINIRKCTVFYLHHVSGSWMVAPYIDKYGEVDPGLRHSRQLFLNQKRYDALLRTVWLSHGVPSVISRKLEMDINNGGWETI</t>
  </si>
  <si>
    <t>&gt;3488_g</t>
  </si>
  <si>
    <t>MGTNSVLLSKWFYCNTLCYNPILGLIKASMVLLYLRLGGTKEGVRIVCYILLVINFAHAFGSLIADMLQCLPIRYNWDRDSMDIAAQVAQNAIESGMHNGSYLPTGFKNGMYVTGGRCFNLEMFLLSSAGIALFTDLLIMSIPIYMVYDLPMKLSRKAMVAIILCMGVFVAVIGAVRFWILWHQYHVKETDPYYNINSTVSQIEIGLALVTGCIPDLFPVLRHCFPNFIRHYDSTNKGSNSNPYITGSSKHRARRAFTALASKNVSHLDGEGEDINFDDCIWRNDNVTTGEVLVKGGASASSVHGSEEVLTDVGDRTQGIVKTTHFTVREVYEEDIDFPIQGQQDHNSLRTLPSSSATSLAYSTRRKVEKGISWLAD</t>
  </si>
  <si>
    <t>&gt;8363_g</t>
  </si>
  <si>
    <t>MTRQSKDDAFEVSDSTDWLRTPLKSLTPVDAALRCQVCKDFYKTPMITSCAHTFCSICIRRALAQEGKCPACRTADQELKLRNNWSMEELVEAFQNAREEVLGFARKPVTAAVEMSKSPKRKVDVMLDREDEPQRKRTRSAFRRPQAQGLTETIEIQNSDESDGDYAEEGTVKCPICSKLLQEANINTHLDRNCVDPEEPRVTKVLGRSTGKGPLQAASTKPVKRPERLPAINYSMVKDNALQKRLSNQGISTGGTRQQREKRYSEWMAIWNANCDAKTPKTKSDLRKELEAWERAQGATSHTSSFHGIEIKDKDFDGKKWSDNHNDEFQKLIADARRKIPTKSKVPNTDSAGPSTPSAVLIPDSLPALLQITPSKSGNEPSESNISTPRPDPMSLDVSPSNPSASRRSRFFEEKNS</t>
  </si>
  <si>
    <t>&gt;5827_g</t>
  </si>
  <si>
    <t>MAPGPLEEDILAQGKRLPDIEESLEARLERLGRERPEVFKSIWAEVGFVFSTCMASVLSEYFVSGFIVILPSVAKDLQIPTASSTWPASAFSLTLASFLLLFGRLADMYGGYPVYLLGFIWLAIWSVISGFSRNEVMMNFCRALAGLGPAAFLPSSVMLLGTIYRPGWRKNVVFSIYGACAPLGFFVGIFFAGLTARYTTWSWFFWVGAILIAITSLITYLTVPSDMAEKRNAPVKIKMDWLGGILIVSGLILFTFAIVDSSVAPKRWGNPYIIITFIVAILLLLGAAYVEAKIAVQPLLPASLFKVPCMPALAIALLFTYGSLGIFFLYATYYMENIMGASPFQVTAWYVPCAGGGMIIATVGGFFLHLIPGTILIIFSGVSWIISPLLFAIAPQGANYWAYVFPSMVCATIGIDITYNVANIFITTSLPKSQQGLAGAVIMILLNLGIAVLLGFADIVHTEVQDRLPMREAYHAVFWFEVACASTALLVLICFVKIKKAESELTVDEKAKMGMGEESGTGVGEEKVDGGQVEGESERVDRRDKEGMP</t>
  </si>
  <si>
    <t>&gt;6527_g</t>
  </si>
  <si>
    <t>MSTSGRRESADTEPVVSREALTQYIQQLEEQKKNLEDETAVLKKGNKDRQAQNHVLKGEMETLRKRNKDKLKIRMPEPFNGSTGLKGFLIQLKAYHLFHSDTLGTNSDKVLSVGSFLDGAALDWFEPYLSDYLNNSPEDRKKETDEIFDDYTVFEDRLRGMFREADEVRLAEQRLRKLYQLRSAARYATEFRQLIAKLDWDDDHMMRDFYVGLKDEVKDELAKEDRPQDLFSYIERAIHIDNRIYKRKQEKQIGASQWNQRGRQPNVGRPRQARSTAYGTHAGPMELDATGRFDPSPEEMNHRREKRLCFTCGMPGYISSSHKKTKEQKPWKAKPRQINAATTRPVTNGSRGSQQQAVRTQQICASTHRTRVSDSELAELHIDT</t>
  </si>
  <si>
    <t>&gt;6601_g</t>
  </si>
  <si>
    <t>MPPKRKPETFDPNKSDSADTDFDPSSTRASAKKPRKSSTKKHTGGSKKRSKRGGYGSDVSDDDVEDEISDLGYSGRSEEEEEEVEMNEKTGRAVRKAAKKAVNYEEDSESSSTDEVTGDIPDSNESDVPPKKQPRSKRVRLDTEESEARSGEGATKRVKSKVVKLKIPHLGQTTARSTRSASAAARTRGSTEPRSALPPIRRNTRAHTEEGDEPIALSDSGHHIIRAGHSPEPIGRTARTARAKKAPAATIKEEIHETSSYEQVVREDTPIADAEIAGTDEPDEVDAPGEKSDIVEVAANEMDVDVLVVPEDEDAQPAADADDEDEEDDMPVTRTGRTRGSKANLVAESIEGTPAEEPAGRRLTRGSRLRQGKKSPKETDDVEFEPEGDSDDEMSASDQSPKKNKSKGDGSDSGNNSGAGKKGKKSKSNSRRRGSGASDDAEDEIDADEVAEEAADLKESNSRKRRQTRNDDIEYSFQRNKRQRKEISYVMQPLPALEQEAEEEEETQTSSRKARGGRSRNTTTWERKVNTTYGPFGGWDNADPLVGGPWGTGAAGNVDSDSSDDEKAQRPFGVGGDVGMTPTSGMPPGLLPGLGQTHNADGIAGISGTPANVGKVKSQKALADADPLGVDQNVDFSKVGGLEGHIDQLKEMVQMPLLYPELFQKFHVTPPRGVLFHGPPGTGKTLLARALAASVGSGGRKITFYMRKGADALSKWVGEAERQLRLLFEEARRTQPSIIFFDEIDGLAPVRSSKQEQIHASIVSTLLALMDGMDGRGQVIVIGATNRPDNIDPALRRPGRFDREFYFPLPDSDARKSIINIHTKDWPITDAFKTELAHQTKGYGGADLRALCTEASLNAIQRTYPQIYTSNEKLKVNMDKIKITAKDFMISIKKIVPSSERATSSGATPLPKDIEPLLCDQLKQIEGILDTLIPIKKRTTALQEAMYEQYEDQDDGFRREVLQQEFEKSRVYRPRLLICGEPGMGQTYLGGAILNHFEGLHVQSFDLPTIFSDSARSPEAAIVQLFAEVKRHKPSVIYLPGVDTWYQTISEPVITTFISMLNAIPPTDPVLVLGITEKPADKLDSSLLGQLFGFSRKNRFAITRPSKPNRQDFFAHVIEKVKLAPKEYPDPLNRKKRQLEVLEVIPPPPPAYKGPTKEELRAIKKRDNVTLNQLKVAFEPVMNQIRQKYRQFRHPFISQDKIQYLYDEKDPNFVRGDVPQSAEVRPFEIGTDKKGVPGLIETATGKFYYNLDIVAIDERLANGFYARPKDFRADIKSLFKDAKNFGDPHLLRKANELLTNVTVDTAMIEARPELADCENVYLRMKQRVKQEEERQRQKVADETVFDSVVRSDIVEGGLGSERHSSGPFTAGESGKRSLATPLHTPRSSNLSNGYSADIEHHHGLNGTSVPSRSSDALMSNTDEANSQGMQPPLPHPSGPSSSHFGTNPNTQFSQRSIFQEISHDTSPRDLINDASTTTSGKKTSDGWSTQVTNGISNQASSPVERPGDSQLPDTQRNTQTDTSEEWPHSQAHAMARGHLAATSQTPSSGSQASQNPAVPSFNAVPRVSSSKSHPASFANLLNDSPVEPTSSQASSQKDMIIDEFFLNDLLTRLVTGSSGCSIEQLQQINRELTCALWNLRGEYNRNQVASELVKVFNDTITDIEEMQRVLAASQPDQSQVLV</t>
  </si>
  <si>
    <t>&gt;9396_g</t>
  </si>
  <si>
    <t>MIGSSREPEDISSGTIFPGQGQISPLHGPNSLWAGDMGYQQAFGMGDLNAHVPYIAPDFSGRVPGGEIAEIGCSTINWLSPSDMNYTQFMFETQFLPADTFAPVPLNGPIPELATQELASPSIQLSSGQVFRQDEERENGSTQDQIELKLSQSHHSDSPINSNYSESASTPSKYSTYYVDGANTREPRYGKLWEHSSSQTERLSNIWEILDQKTHQTFCFPDDIATQALRYSHGFPKRIPEDIYNRMLIEFRKYCLGARNSFGGDYFPPIEVLDLSIHLYFEYFHPVFPILHKVSFIKEPENHSWLIFLAIVSIGIGFLGSKKAIRSSEAFLEFLRRALDHLEFSGVPLDLSNINNLSSSKMIMNELSMIQANILNVLGMFHSCSDALVEKAFSGRSKLVTICLRHTLLNERRTTENNGDAEVASSKKWKDWIFTESRNRAGYCIWWLDSMIAYEADYRPQMRLDDAKNMLPCHETMWEAPNEAKFGLAQGLYPECPSLLVALQGLYKKKTIDSGIGEYSRILIIHGLYRRTWEVANYHTDTLSNWIPSAPGTREPSPSGSSSYNWLPGNPAYSKWRNSACDCLDILHWAGNSLVARRAGIEHPTILHLHLARLILLTPGAKIKNLATEIIQGSRESPQTNKDRQEVMRWFIQDQYKARLAIVHAGAIFWHVRRYSHDSMFEPFAVFMATLVVWVYATSSQAVNEVKQQQKNLKTQTQMQSQCNKNENSTSPESRDDDDSEADIDSPFINLDRLCDDELIQIFVLHGTKMTGYMAGIGDICAPGSASKILKEGAKILARSGAHLCAREGGERSIGPLPTWGVALKHVAFLEELRGAIERRGGPGSRGT</t>
  </si>
  <si>
    <t>&gt;4231_g</t>
  </si>
  <si>
    <t>MLRQSLARSAQRATRRSYNASRGFATTGRRQAEVQLTVDGKQVSIEAGSALIQACEKAGAVIPRYCYHEKLMIAGNCRMCLVEVERAPKPVASCAWPVQPGMVVKTNSPLTHKAREGVMEFLLANHPLDCPICDQGGECDLQDQSMRYGADRGRFHEIGGKRATEDKNIGPLIKTSMNRCIHCTRCIRFANDVAGAPELGSTGRGNDMQIGTYLEKNLDSEMSGNIIDLCPVGALTSKPYAFRARPWELKHSESIDVLDGLGSNIRVDSRGLEVMRILPRLNDDVNEEWINDKTRFACDGLKTQRLTTPLIRKDDKFLPATWEQALTEIAAAYKDFAPKGNEFKAIAGELIETESMVALKDLANKLGSDNLALDQPSGSQPLAHGIDVRSNYMFNSKIWGIEEADAILIVGSNTRHEAAGLNARIRKQWLRSDLEIGVVGETWQSTFEFEHLGTDAAALKKALAGPFGKKLQGAKRPMIIVGSGVTDHEDAKAIYEMVGAFVEKNASNFLTEEWNGYNVLQRAASRAGAFEIGFTTPSAEVGNTKPKFVWLLGADEFNAADIPKDAFVVYQGHHGDRGAQVADVVLPGAAYTEKAGTYVNTEGRAQMTRAATSLPGAARTDWKIIRAVSEFLGAPLPYDDVAALRDRMVQISPALASYDVVEPVALRQLSKVQLVDQNKGSKLSGAPLKKVIENFYFTDVISRSSPTMARCSAAKETGNPETNFMAPGYASDHPRGQVAYGS</t>
  </si>
  <si>
    <t>&gt;13_g</t>
  </si>
  <si>
    <t>MFASLGSILYGYDLGVIAQVIAPTGNVMLEWNPTTSEVSAVVSLFTGGAFFGAMFAGPVGDRLGRRLTILIGAIIFVVGGIVQTSAPNVKALFTGRFFAGLGVGFLTMMIPLYQSELAHPSIRGRITALQQFMLGIGALVASWVAYGTFIAYPSTTSKQWRIPLGIQIIPAGILALLIMLFPESPRWLMMHKKQEQGLFNLAKLHAHGNQNDPWVRAEYEQIQESIAFDEENEAKSYMELFRSKPAFRRLLICVALQASVQMTGVSAIQYYSTIIFAKIGITGEATLRYQAINSVIALIAQFLCILFIDHTGRRWPLILGNLGNMVTFIWGTILLAKFPPGSPKGGTGPQWAFIISTWVFNFSFSATCGPLSWIIPAEVFDTQTRSKGVSLATMTSFAFNTMIGQVTDVAMKQVGYRFYYLFIVRAFFLVLCPPQVSCEKAMLMIEKVCNLTNAIFFWLVLPETRRLPLEEMNYLFTHSPWIVPGSKPTEYIPHDLENRAAELQQKEAAVTNADVEEHKTE</t>
  </si>
  <si>
    <t>&gt;5107_g</t>
  </si>
  <si>
    <t>MLSKQLLAIASLLPLIPAQETVLGVYIFHRHGDRTSKSYPPTSLTDLGYQQVFQAGDFYRHRYVDANATSPIYGISSDVVKNSQLSVEAPVDTVLQNSAAGFLQGLYPPVGATLGSQTLANGSSVEAPLNGFQLIPVNVVASAASGSNSENSAWLQGQSGCYNAIVSSNNYFFSSEYLDKLNSTAKFYQSILPVINGTFTSATDTFKNAYSIFDLIHVSQIHNTSIPSSSLLTNTTVFQVQTLADNHEYNLAYNASEPIRAIAGSTLASQILQQLNNTINTKSTSQVSIQFGAYAAFLSFFGLAQLPSASVNFTGIVDYASSMAFELVTNATVSKTTYPTTDDISVRFLFANGTAAANPLTAYPLFGQSQTVIPWSVFVDGMNGFAIGDQASWCTACGNSTGVCAAATTATSTSSGAGAAQKTGGSSSDGGVSKPVAGVIGAMVTLAVILGVEALVLLVAGLRVVSKRRLTGEVASNGVAPVAKA</t>
  </si>
  <si>
    <t>&gt;19710_g</t>
  </si>
  <si>
    <t>MKAISCFSLVALFYEVHAHVWWPIIYTDYIATIVYTVERESGATIGSQLQYSNTTTTIGEGVNFTSVASAANGYGIEYTTLNSITDAEMATIIQSNEVTMNGTNNGYAIQPCFFSTKIWEVTDRISYLFGTQFINSSLTGTAMTQCASTFYLVNPTNTTIPPYLPASTGYLYTTVVPFDSTYNMSDALVYGLDVFASYIATELDLTVPACTSYTGGGIGTLKVGVTALTSSATVYAAAETISSTATTPTPTPTASPTTTPTSILASPSIPSSTTSSEEPLSTYSSELPTSTNTFETSALTSPTTELPATSTPSVNLLPLTSSESQSSQTSSEPNGGLTTTIVITTSGPEGLSTITETSTLGPSSYTTESFTGSSSIGSGELSPGEVSTIVYTTSGPSGLETLSSVVTSPLSSFTTTLVYTTSGSSGVETVSEVVISPISSFITTLVYTTSGPSGLQTISEVVTLPLESAPYTATNILTTSGPSGEQIVTEIVTVPSLGAVILSIAGITVTPESGGATTTSSTITSSSTQTGSEPAGFTGSGNKPIARSSLWVVQLILFLVMFVI</t>
  </si>
  <si>
    <t>&gt;4538_g</t>
  </si>
  <si>
    <t>MALLSSAESLTRSILDTIPPFLRTSAAAAILVIHYASRALTAAEVSAALAVAIASVNSESIDQNSLIDIEYDFRRSLAGLVYEKEGYFYILHPSLKNILKHKAPDSGLSWLNTDPQEEMKMASICLQSISTWTQYQEGRKIEGADISAQKWPLLDYAVKFWHKHFERAMGASAGAADIKLVVQDWGVVRSWTNLWRYVQSYAELEKDMDLSASRLCGIANSFEIAILKAI</t>
  </si>
  <si>
    <t>&gt;8881_g</t>
  </si>
  <si>
    <t>MAAAATSNFYSIVAGVGAGTGRSVALKFGLTYPVALLARNPANYESIVSEIKAAGGQAIGISTDVSNPASVKSAFQEIQKEFAGKKLAAAIFNVGGGFVRKPFLELSLEEYEAGYVSNGRGFYLFAQATLPLLLDAVPTSPHPPSLILTGATASLRGSAAASSFASGKFALRATGQSLAREFGPKGIHVAHAIIDGVIDIPRTKNWPVNGGAEDGKISSDAIADAYWYLHTQPRSHFTQELDVRPYVEKF</t>
  </si>
  <si>
    <t>&gt;4093_g</t>
  </si>
  <si>
    <t>MSSFSASSSRGYSYRTRRAAPPPSTTQSPSPTPSPTPPPAAAPLSSSPLLAPGTPAAALLPAAALFLAAAPPPAAAPLSPGPLPTPGPLPAPGPGPAAATAGNPDPPCLECIRKLKTEPHLVCNQANTPFSGIKVTKCSSCKPPRNRMCVTVPAAHRAEARAVTALARLIPLVGPNGWTMANIRPHVEKGKKLRRNAATGAFIYPAGTPAQYQAFYDRYMPLVAVLPSDRARAIDRNP</t>
  </si>
  <si>
    <t>&gt;4377_g</t>
  </si>
  <si>
    <t>MRPLPGDDALTGRPRSTSSTDNDTTPLASRSQPPQMTYFLADEKTMEASQMPSSAYLPKPRDLTKSNSYGVESLETTISSLAQDSEETEDKAQKPKHNWKNHLRGRSSRGSEDDLANGSSSPLKLSDEISRSDSPLHQRQPSQSTISRPFTPLSFDSPHPTSSIGSPHSRRNSDACSYMDDSQAITSSEDEDQNAGTQLLDGGSTPQLVMPSLKMPSRRPFTQKGKNLGRFKVLIAGDSGVGKTSLIKAIVQICEDIVHVDPLCANATPVLETQHKNSRVRSRYGSADVQATSQINEVYASTRPYPAWWSDLEESRILRKRKSMGGSVLERNLCFVDTPGYGNKTSCLECITRVIDYVESHLKKASTLEGMSNVDMINLLSGNGGSQVDLVLYVIMNKIKPVDIEYLRRLAELTNVIPLIAHSDTYSEVQLSSFKKQIRSELEGVNIRHFSFNSNLEASQNTAQLYAPFAISTTASKEVDTMDASLLMSPDYIQPLIPSELPHLVSQIFDQDNISWLRHSAAKKFIAWRECSTPVFKPQSLYRPLTSFHTQALSAPVGTTTSFALARIMDHTQREEKMAQVRLANWAADLQRSLQNERLRFEALARSERAVWLTERLGECVQDGSIVPLSRASKDLPQWNDASALIKPGTYSRRERDKEMGWGRGGRGGGVDRHDPLGLLMLNQEIGRKGWMVLKIVSGMGVLGGLAFWVVRAWHWGETMGGLWQIGGLGVRDWYEIGAVDWGR</t>
  </si>
  <si>
    <t>&gt;6902_g</t>
  </si>
  <si>
    <t>MRPVLVPVGGAFRPLAAHLTGEKGHIETSIPPLPHGKGPDATDEQCSFPVRGPSARGDLEIPEVVATVVGPWSSVVRKRRDIPSSELAAHSRATFATSDLSLNAGSGERAAHYAMPSRLDAPVLTVDAGLIHKVDTRNVENLFSMWTVFSRCAGSLEEGRRLENLSWRLWNRETFCCDPVSDANATTPAISLASRNSEGRYSAEVPSLSGSLDSLADEEALEFDTDCTSTSTSGPLDIVRPQIQRQDSVHSRSRGRERHITPDDLEKMVITIKEKKDLEPLSPSSHTYIAPLANPTPEPQQQTIEPTPQIITSAPVSNSISPNTSEASAVTSASAISERSTTSVVRGFSPSHISSSYRTIPLLSAPSSIPTADIAAANAPQGPLLKRHAVFALGGSSGEDSNSSMDKSVQNVQPKKKTAMFSFGGSSNEDESSLPETMQKHSMLGKKQTSFKEEVATRTIQEEQHFDDDVFETDDEDEIDESAIDDDDDSSEWEDSVEDSGNASIDEKTFFQRVDSRPNLTSRRSMITTMLHQNDRANALATAAAAASRSTSALQRSRTSSPNGPSLAASPESDDSTLMMKKGLKPIPELTRTEAKPIIQTTSNISSHQLALSPRTTRRNMVTTELTASLRLHMINERKQKSQTANAVLQRRHTAYDGMKNLKQYPETSYYDKKDKDGLKSSWNDYYGQGLGEYHSRGW</t>
  </si>
  <si>
    <t>&gt;1808_g</t>
  </si>
  <si>
    <t>MSDQEDTMDTGYSTPVPELDDHRHQTASVQRTRSRRGTFETMHSVRRNIVPDLDTVNRNLSPTITRDFEEALIDDEAGGVSPHGDRAAPDRGRRGTVTTIDPRVVSPPSSVKAFADARRRERECSVSDPNQGKMLDDAWRPEDGDLHRTVSASSRRSRHSYRSRRYTNENDAKSFASSCKTAEEDVCFPLHGTGDKDTLQIDFEVLEDFIADEESRERTPPKNQPQSRVFHDLRTQRVPTIVTSDGDVVQVPSGDSSDLNEKVDAEDSLDDFGAAEPQRTDNRFEYFSSLGESTIHAAELGDLILPGEDVRSLFTLPPGDDLDGVWWLNMNNPTEEEIRAICKAFGVHPLTIEDIGTQEAREKIELFPSYYFACFRSFDIKKNEDGQQYEPFNIYVVVFREGTLSFSFAQNTHAAHVRKRITMLKDYVALSADWICYALIDDIVDTFAPVINNIEHETDVIEDEVFIARNDDMHTFLRRIGMVRKNVMGLMKLLGGKADVLRGFTKRCNANYKVTPRMDIGLYLGDIQDHVVTMMTSLAHFEKMLSRSHSNYLAQLSIDNITQGNHANNVLSKITLLASILVPLNLVCGMFGMNVAVPWREVDSLAPFFGILGFLVLLVLLALGLARRLRFI</t>
  </si>
  <si>
    <t>&gt;1603_g</t>
  </si>
  <si>
    <t>MRTSILVAALGSSAFAFADGDSTLTKTATDTTTLTVSIDPPSSSFNGLNAIQAWMLCIAYSYSSRRVGIVLISAQHAMGVASASLALIISCESTVTSYGEAPAGATTSFSTYATPVPAISTTAIPVVASPIISSAPETAISSSTATAISPLTETIDISAPTTSTTEQSTLTASTTVSRVETPSVIFANSTISSSLSTLLSTSAVSNTTSSVTIVTPSVSTETSFTTAGATTGTAAAVPTTQTGSSGGGKMVVSMGFVLGLVGLSAIVLG</t>
  </si>
  <si>
    <t>&gt;966_g</t>
  </si>
  <si>
    <t>MKRTSASSIRKCQKRAAGYALKVENCRIHALNSSEMLSSLPVDITPTWGPPVHDESEEHEVNCKINHHHPTPSSSIKIIANIDSSIPIKIGTASVFSKNGCRDRIIMNEVGVADRERLLRSKRAELSGIVVSRKRKLRELFAVCDNDAPVPRIDISNPDATPKTVAEANFLDVSDILLDRLFDESNLPTRRQLRSLTSKNRSPIRKVSPEGRANDSSRKAVKQSRDASKPRRSRAPTPSTRSDGGKPMTPVPNGTIQITVEIPPMQRSSSKSSQTDLPVVDTIVVEKRNEEPLNAATPPQPHIPSQGAVLLPEDVETKSTLETKPISPGPDSQSAVPVLPEDAAQLQEPVIHGPDDSRNKATTAHLPPKEAQEQQRQATEKVLDKRGEVDQLSIHLPPRDGGKIAEALSSPSSTIDAQSATTPAMQDHSTDTSPDNESSRYDADKVEDKDVEPLTPPDLKPTAEQVAEKEEHDDIAPNEILRSSPAAAEHQLLEEQAATISPSVEHQEMEDSQPSDTMVVNEQEPTVIKSTDKAGISDIARDAKKAPTTEDLPIPEVKVPNAPSPLKESQREIPDSDTEEPTPPADPMDVNVTITEGSHETSFATESGPMATSTKPETQLEHPERQSQPELPVSELASKSSSFTPMRSIPQRTPSALPVDSPAPERMMTRIATGAMRHKSVADILGEVPKPNTTERASNFPSRSTTPQSPGTRQRLIDKAKEKERSKLSTVIFAKQPPKAMSNGRALTASGSQIPQSPQGDYFMPLFLATASTDKRGSTSLDNLLATAHKTITTTDAYVPINENQTAKVLKRIYNLQSSNKWSLRQPKRSVEPVRPTSHWDLLIQEVKWMRTDFRGESKWKMVAARNMAFACAEWKAASPEDRKLLQVNATPPPLEPRKDHAGDQNMDEASSHQAVTHPTPDLILDDSTMDDFDEEPRLNLMETEPPTAIFALTNDDIVFGLRRSPTADKLLNELPMYGAPLSVPSSDSSQKNDPDRYWKRPALPLSKYIEGRMELKDEGPPRKKSRFQYETEDDDDDQVIFGELGNKRSVLPPEQTDVALFDPEHKHIRDRIHSSHQFRPPSEYPMPLQSFFECRSPSQWTADEDHELKTLVREYSYNWSLISSLLSPKSIYTSGADRRTPWECFERWVYMEGLPTDMQKTHYFRAYTSRILAAERNVLNQNPQVGQQPNGQPQPVRRRTTQSIRVERKRTQKHIMLVDAMRKLAKKRETNLQKQQHTAGMAALRKANEAPQVRQLPAHTPQDFSRMKHEREEQMKERIALFQQRQEANRKSAQAQRGQGSLMGLPASLPQNRPAGSAMGPNGGPSSGSTLQVPGQNRPRPMPPQMAGQMAGQMVNRLQVPPMSMNGVPQASMQGQLPLPNPTLDIGLVNRAQQVQQHQQIIRQQQQQQHVQGQSPQMHNSPPRVNGLPQSSFPMQSNLMQPPFNPNTNGVSTPPSNPYAPSPGQAGSPRMGQIPQSQLSMEMMQQSAALRRQNPNASQEQIMQILAKMNSSMRQGLAQNALNVNAAASAMNAAAGGNNIMAGMNGMGDQRTPQMYAQMLRQQQEAQQKVQMVQQQQQQQQQQQQVANALGQQAQTNVNGNGNGNANSGQGHAHMLSSGGAQSNK</t>
  </si>
  <si>
    <t>&gt;5087_g</t>
  </si>
  <si>
    <t>MDPQRGRSPSVGHQQPHINQTHSPSPGQFQDNTNSIGLGLALESPPPAGNSNGNGTGNNTHNQYGFAQNHNISFDNQNFLNQHAAQSFSQSGVGEPTYVQSQDFAPQFKEEEQSPYHPQHGSFTQELLDPNLPSGFNEGDFSLYPGNQADQYDPSFFMNEPSQSSNQSVDPSQLDMSSPPNHTPTPPNLLQPDHSPSVHGSPHFNQGQFQSPPNQSHSRNASLGPESAAYPNQVDWSMMPPQFTTHRRSPSEYSDVSASSAHHSPHLGQDTFEPIEQQHSPMQDPQDASLYQEVLNIGSFSLSDNQPQHGHSPRIGLSPAHSPSISPRLGPQQMSHMNTPNSFILMNNGFGGPQIMYDNGQESFPQIQEEDEQAQPGVPQIKFDLAGPPSRQNSFEPPKISGPFDQDALTPPERGRRRRAVSDPYNTPSSMGPSLGANLTPHAQEQSARSLSPNDRTSASSPSRRRQSTSSLPNRDYILGLADPEYQQTGENGNAKRVQKHPATFQCTLCPKRFTRAYNLRSHLRTHTDERPFVCTVCGKAFARQHDRKRHEGLHSGEKKFVCKGELKQGGQWGCGRRFARADALGRHFRSEAGRICIKPLLDEEAIERQRLWNEQRMQNMHMQQPQIPIDGNGFPIDSSGNYALPAALIAQYPALATMNWSEMPQGEPGIDDDPSGRSSFDASGSEYYDEGDDGGYISGGPGPQNSFVQGQMADVYNGSFAS</t>
  </si>
  <si>
    <t>&gt;1684_g</t>
  </si>
  <si>
    <t>MTRPGPDYRTRSEPVSSLTALPPTPSDSNSPVIALAKSRSQDDVAKPTPESGPFIKSGGFFGPTNFSAVFIENKENLGNEDIQISNDSEPYVASYESLQSQTFLMIAGKEPRGSPRVALGAKVLRSLPDQQTCKFLFEWYYEKGHESSFPKRGILTIAKSIWTTYPSHMKEPRRADDLEEMSRDLCKNAEKALEEFDDYEDWVKSCSGVNMRWESLGMAFGALTTAILSLCEKDAFFSTQRGDRRSRRAFSIEMKDCVQACITLSNYMDLININMVALLCKNLILQTVISGDASLVVWRQLGDLISATTALGLHRQAESPKVTFLSETKKRLITCIFNIDKGSSLLTGRPPALNYRYTRFKIPLDLNDEALMRGGEALQEALDGLDANGWNKAGTIHQTATCRAHGLSSPILNEVLEMSLGNPEDCTGERIKYFMDRLQAVYANYPPWLHFRFSDLSNPDCTDQALWKRLTLRLIGLEHRLLLERLAHKYGVLDGQSMIDCARELLELTVLLWVKRDRFVEYHHDYDWMLMCWGIPSSGVLCVELLKQMKQAPGTPNALRIPRSEVVQNLSLLIGFLEWVKPAAGNYQLCMRMRIIIKRILDQILNPMEPGGVGGAGSNSSNNNNSAPSSTQESNSTAAAAGSAGSEGGGGNGGSAGNGVGGGFEAGQPWDAAAAAAAEEEVDNMDWLNNVDWSRGPWFDLGQDFSAARWG</t>
  </si>
  <si>
    <t>&gt;6080_g</t>
  </si>
  <si>
    <t>MASRFLLRLKPAAAGLLTTGAGLYILKSYFTSNAYAESPNPEPAPIFSRKFGTALELQSAELVNHNTKRLRFEFPNDEQRSGLALCSAVLVLAWPQGRLFPVIRPYTPISPLDQRGHLDLLVKKYPSGKASGYLHSLAPQKDSLYFLASLSSYKWKPNAHPHITLIAGGAGITPIYQLIQGILNNPEDKTAITLVFGVNSNQDILLKSEFEEYERTFPGRFKAVYTVSDLREESEYRKGRITKALLEELRLGGGRDGQENKVFVCGPPAMEDALLGTKSGPWRKGGILAELGYERGQVQQF</t>
  </si>
  <si>
    <t>&gt;1103_g</t>
  </si>
  <si>
    <t>MESRDSSCSRDSKATGDREIRAITDPYSLTDTELYDLSLSRLSKAPSHSTSTRATFSIYLRWLEVHRERPSVATEHWQNTLLHWAQSLRARGFLQSEVISEVGKWKDDNGPMFHSRSRRYPPMLSEIAEAYNTQHCRGTLTPDYTTDVMGKMEDCWRPDDSLDGRRNNPNPFPPNEDRKKKLPEDFNKPPPSNYICNRCSKKGHYLQVCPTNLDPAYDRPPSPDYVCEVCHKKGEHFKSLCPDNRDIYCISMKRKQRGIQPPLAKTNPGRDWRKKGKLEKKVDRRDISYGRLSDISSGFGSDSRVSSLGSSRISSGEVNPPSEKSASSLGELQRIEDMKQKLYREESVGIDELFRASGGNSELGSVDNDGGNRNTSHGLQKRARSVSIFSSPKNEFGRLSRDDSPFFDDMPIHPKKTRKIECGKTRGIDEPELTGVVKSFRALSYRGPGVDVPTGAIASQLNNDEIELELSGNNDMEVDPTNLYSDFVRSLMQRRPEMSEVVNVIKRRPTARDMWELDEGERPQSTETLLDSTFPPATPASTQTTAFFGRLDTEYEYQDEDTVKAVAPSVSKGDEDVQLQEKLDPVDGTSGDIQFSPSDNVEDMEGAVE</t>
  </si>
  <si>
    <t>&gt;1513_g</t>
  </si>
  <si>
    <t>MLLGLYETFMCTESTSWIKHAGGARRLMQLRGADRHKEGFDYIMFLAIRGMIIVEALASGQTCFLDSEDWRSISIQSNTSSIPRHFYFYDELCNYYAAVPGVVKRAKSIATSNIDGETRLSVLLDAHALRNNLYSWRKRFLASFDKNKSVIAEVPSKKMNRYFLVFTPTKASTLQLG</t>
  </si>
  <si>
    <t>&gt;6463_g</t>
  </si>
  <si>
    <t>MSNARTSSVNIVQAPPKDIPEWMWHIQGLWTSSAAWQGLRESSFPKLRLVPYFDPTYRGRKRRPQLTKEPVISNNESDLSKGNYQYSPLPPNSIRLLHLEPGKRDHPISCNLVVCRVDDLPTYEALSYTWGVVTVTNTIYCNDLSLRVHLNAWRALRDLRQENESRTLWIDAICINQHDNVEKSAQVQLMRHIYAKANQIPIWIRPVTDDMAPVFSTLSTLSKILLTEDTADRLVPLTAVGLSSRGLPDAKDEIWKAVDAFLWSPWFSRIWIIQEISLAHEAFLVSGSATCRWEDVTRAAHFIDGHSLTAIIDVDPSQVLRLESMAETFRDGASILHLAQLARASKATDPRDKIYGLLGLASDGHSVNPNYSADAPESYTTLALQLIQQQQSLAVLNAVEHWASYTVGQNQFRQLPSWVPNWTLFGLSQPLPKTAQLEPSTPIYTVSPSRSQLKVQGLVLATIKDAGDTFIEFIPQAGNSVPEVSALNWAMESSQKKRWRQWECMSRKVSAYPTAEPVRSAFIRTLVADSLLEQPSSADALESIYHSWVRFWRIAGVQRGRYLDYYTANTTPEEAQQAVSFMAAHATAAYGRRFFVAREGYFGLGPFQIRRGDCVVGLCGGKTPYVLRRCGGKGSLVAWKVLGECYLHGVRGDVLQVDTGFQTFTLR</t>
  </si>
  <si>
    <t>&gt;8418_g</t>
  </si>
  <si>
    <t>MRHLSSSLANYAFRLFRIAPTASLETPTILPPNTVIEEEKIPNYNPRDFYPANPGDLLNKRRRRWSKPYVALKINNCNFVNREAAQHELQICKTLTTTNPQHKGFPHVRTLLDSLEMTGPHGSHVCLVHEPIREPLWLFQMRCKDGKFSLELLKVYLIFLLRALDYLHSECHIVHTDLKSDNILIGFEDNSVIKEFTRAQAFNPMARKMKDGRVTYLSHNEFGPLRSFGILPKLADFGLAQRVTHSRCNIHPIQSDYYRAPKVILGVGWSYSADIWNLGVLKLLEGEDLFSQLHANDGKYNYRKHLAQMIALLGRPPNELLDRERQARNWKWTPPINNPEGEFLHTDLIPTDLNLWDSTPSLEGEKKHLFLEFTRKMLRWVPEERKTAKELLEDPWLLRDLPSKS</t>
  </si>
  <si>
    <t>&gt;2084_g</t>
  </si>
  <si>
    <t>MYVLRRFLVGATVVVACWFALTALHKHLDPNKSISDEESEDALWIATSKHWLDRQACRWIGICGIAHWHPDPAVRQWKQESINRRLQQSVGADKVNWKHIIGDPPRLRPGDWDGDSRVLKEVPQFVLDAAPLVHLYSGEQFWPSDIVDHLKHTMPYLNYTSMNLSNAYHTAENLHALNEGHRGRHLFMQSKEDVEDRPEWLGSAYNKPVPYDDDEEDDDDMEYTETINENADQEDWFDAFADKKTVAKPVEYTFRKQGPIKQSGGPSYRALQEELRRRNPTLTKPGGYSPAPAVLVLVDKGQGILDAFWFYFYSYNLGTTVLGIRFGNHVGDWEHSLIRFHNGVPKAVFFSAHSGGLAYTYNAVEKGQGEGREGRPVIYSATGSHAMYATPGSHPYILPFGLLADVTDKGPLWDPAQNYYAYHFNTSVTHDMDARMATTNAPEVLMQETLQPAADTPTAPLGWWWYKGHWGDKFYQLRDWRQWRFVGQYHYVNGPLGPRYKNLGRSRVCQSRGPCTIVKSLEAGRKKSWTGKR</t>
  </si>
  <si>
    <t>&gt;4756_g</t>
  </si>
  <si>
    <t>MGEPQIKSEIKSEFKPDPDALASPASFEDDDIYEDAGDLIFNTDPKFQQLYLSRVPKYVWDAWEKMDDDEEIQIGTIRLTNVPGDNGQLKQTMSMLLDSNIAQHQTIPKEYNLEATDQAVKNTFLFSEQDLPGYKSKSRMKFDLASANMPSRLTRPKQERPTFKKAYDPNKKSEPYVRKAIPKRTTLQGAIKTEVNCIAVPNDESDRLIAMMTLDAMRPKKLTRYIIDPAKEGITLVDPGTNQASKVFSNFIKIHNKPTSGKGQAIKTARMPENELLDRLFALFREYKYWPMKGLRARTQQPEVYLKELLLKIAVLQKSGTFSNYWTLKPENRPENYEAIGDTATVGAGEEDIDMADDDDGDDDADVKFEDVA</t>
  </si>
  <si>
    <t>&gt;19728_g</t>
  </si>
  <si>
    <t>MNSTNNLENAEGSIVDPQQSEEDHRPTEEELASLRRVSGKIPWTAYTIAFVELCERFSYYGTTAVFVNFIQQTLPEGSTTGAGFSGQSGALNMGQRASTGLTTFNTFWAYIMPLFGAYLADQYWGRFKTIQASIGIALLGHVVLIASALPPVIVHPTGSIAAFAVGIVIMGMGVGGFKANISPLIAEQCTETVMKVKVLDEGTKKEERVIMDPAVTIQRLYLYFYMMINVGSLLGSIGMVYAEKYVGFWLAFLLPTLMLCLCPMLTIACKSRYVLNPPAGSTLSKALKLWKLAIKKSWSWNPITFHKNVKNPGFWEDVMPSKLGASKPAWMTFDDAWVEEVRRGLLACKVFLWYPLYWLAYGQMTNNLTSQAAVMVLNGVPNDIVSNFDPLFIVILVPIMDQVFYPGLRKAGLNFTPIKRIACGFFVAALAMITACVVQHYIYAISPCGYQASSCTDADGNILPAQVSVWVQLLPYGLIGLSEILASVTSLEYAFTKAPVNMRSTIQAISLFMNAISSAFAQALVPLSADPLLVWNYGVVAVLAAVGGVAFYVDNFKLDKEEDRLNALPNAQFSGTEGDLEIGVLVEEKSVKEKESGAKLPKC</t>
  </si>
  <si>
    <t>&gt;2194_g</t>
  </si>
  <si>
    <t>MAPRTSSRSASDRRQASSPPKQARNGQSQSPISRRTRSTRSASVEQRDSHPPKRGRARGRPRPVARHESEDGVEESAPVVARRSGKAPAAIEPRELSVVAENRELESLDDEEDGDPVELSQAKRSRSLGSMSEMSGTTAITTASAVTSHSVFEIKQLDPDLVEKLPDLYNISRQILGLLAPDDISQNKIEVIIRDLKLPGSQIARRHGYQEDMFQVARNFFGTDGYIKTSFILRKLLDGEEPGEGDFRPDAVIYTANVATLVKTFLVVEQESQKSRNLLMNLDMRFPGSFVRKYNATAMYGDSALVGDSFKFALEIRTQFTIVSLKSSKDDDEWNPEEILSRIFYEPDQPNSAFSSFEDSVREWRLKNILAPIIPLSARQINRVYARAEAIKATFREDPEAIQNGDQVDFDRLEELFPWLSFATTLVKWSRLRLTELSKAIDKQGGVQNLTDTLISSMKDLDSQLDISFHAPPSVKQKRKSSPVAVARPAAPGAQSLYNKSTIPFVETLAKKMVKIDAPDPQEQNSASMGRSRPNQTRESDEAPTRSALDRLQQPTEEDEISDIEGWVQSGHDQASTYQTLEDVDGEDEGLTPAASRPNEEYNRHLENYLAEKNKENLPQTKRTAKKSMLDHQPGARKVSWNDESEDEGFQDDQRIPDPNRRAQGDRPPKRAREPPLENDASDESQTQVKHKRQKRHRQPSTTPHRNDPVEHDWDDNVIQYSQVAAIAKVATQKAISASYVPQRRKKWTENDEQYLKENIIKLGTRWALISQLDGWEDEHDQVALKDKARNMKVGYIKARVPLPINFENIRLGKKEVATIRRVIPDFEYD</t>
  </si>
  <si>
    <t>&gt;7612_g</t>
  </si>
  <si>
    <t>MAPKSKRNPNPPIKQPQGKKLNSKTSNEEDIDTNSKAARKAKEKAEANKKIHLRSQANYPFCCHGEQCYRRFQTEDGRAQHIKKQHPEVSMHRAPEGQERNPENPSQRSRRSTLDSIVERPSIGRPRRTYTMEEDAESEDARGDWRNRN</t>
  </si>
  <si>
    <t>&gt;2610_g</t>
  </si>
  <si>
    <t>MSVTIARASTPMPPVPNREDLDATWIYLEAGVSKIMSNLQEGMDMQTYMGVYTAVHNFCTSQKAVGSTNQAVIGGAHRGAHLLGEDLYQNLITYLTSYLRQLVEESKKHADEALLTFYIREWDRYTTAAKYINHLFRYLNRHWVKREMDEGKKNIYDVYTLHLVQWRLTLFSEVHEKVMDAVLKMVEKQRHGETIEHSQIKSIVDSFVSLGLDEADPTKSTLDVYRYNFERPFLEATKAFYQAESKQFVAENSIVEYMKKAETRLDEEEERVNMYLHPDIVIPLRKACNTALIADHSTILRDEFQVLLDNDRYDDMQRMYNLLSRIPDGLDPLRTKFEAHVRKAGLAAVAKVAIDADKLEPKVYVDALLEIHTQYQGLVKQAFKEEPEFTRSLDNACREFVNRNQVCKSGSNKSPELLAKYTDALLKKSGSGTEESDLENTLTQIMTVFKYIEDKDVFQKFYSRMLARRLVHTSSSSDDAETSMISKLKEACGYEYTNKLQRMFQDVQISKDLNTGFKEFEAGLLDSESNAPKPVDASYSILGTGMWPLNPPQTDFTPPAEIVKAYERFQTFYSQKHNGRKLTWLWQLCKGEVKANYCKNQKTPYTFQVSTYQMAILLLFNENDKNSYDDIAKATQLNADVLDPAIGIFLKAKVLLMSGGGEGDKPGPGKMFALNYDFKSKKIRVNLNIAVKSEQKQEVDETHKTIEEDRKLLMQSAIVRIMKARKKMKHTQLVSECINQIRARFIPKIPDIKKCIDILLEKEYLERLEDDELGYLA</t>
  </si>
  <si>
    <t>&gt;812_g</t>
  </si>
  <si>
    <t>MSTDDVTTEPIQPPPNQQLPAPPSPSPPPEKPTALTPGPRAAAFITLYNSALANTLKAVSYSSFAACFPEISARAPTALQALHNGMVSRLGGFAKDEFEIILTERNVISNLNRLEDLIADAKRRKSRSSYSDEPPIPPHTLPPIPLLSAHLTPLHKSQQSQLNAKLQTTQSQNASLMLEIEAQRREIEVLLEGGGEAG</t>
  </si>
  <si>
    <t>&gt;19733_g</t>
  </si>
  <si>
    <t>MASHPGKKGKSKDLSTPWSEFAWDERGFFFASRYNESGNLEYTYRGENAEPTPEQRASTPRSIPEPENYTPAEDTQTQLNASPTNNLLYTTSRISSFPASPENAFSLATATPVETLSNQLQYTTLNENPASNANISPSRYPAAVGPRSSGFGTARTSPTYNYAAVERGTSSPASPPWVGQTSSASDDGMNSARLERSPSISTVLEGTTREAIANSKVIRRQGSKNFEQLDNRYCAVPNDQQSKFWRVGRVFMVLWTEPARDSVKGSSHISEIWLGGKVFSEIRRFVVVREGYGHSICSPINTYNNQACLKPNLPDVESHAIIYTQNEVPPENSYRNMGGTIVRENLIKDPVKVRRELKDREGDLGQFSRINYAKIYTVENYVRVLNIGMVCPESMQSFQHDNMFGWSTGPPQPPRNRGAGGGSNRGGRSGGGGGGKGKGREEKKDTKGREPKTRERSYYSESQRSTVASSSKPKGRERKYNDEPSRSGTSVLRGNESQYSETKGTTERERRDSQSDSKHHHHHHHRSRK</t>
  </si>
  <si>
    <t>&gt;6471_g</t>
  </si>
  <si>
    <t>MDFNTPSPPPDVNRNRLPTLFEVLSRRTLAPVDLFFFYIYMRDQQRSVDYLDFWLDVAQHMSMCRHYVRELRRSVMIGTPEAEKLGNSKRSSQILEGLGNLDHGIAGPSELKTEKEKNQDAQMSAFLREQALEDVNNGHSPQGSTGSAQSGHRQTSSNPRPSFMSSPNVLASDENSPEHTIARADIRASAEKILYTFLLPGAEREIILPESITHEITISIEDRHRDDPEVFDAAKDYVFQAMERDAFPGFLRAKALGNLVPPSLMLRLIIGLLAMFGAFWAGFILIFLDSPRHIRVWLVLPFTVGVYALCSHQYALDPILALAGFSEYTFMSFSLIREPYVRKLLNKRAIMVLGITILIDAILVIIFVFVPGKRL</t>
  </si>
  <si>
    <t>&gt;5610_g</t>
  </si>
  <si>
    <t>MAFSTLSFGTLFLTTCLLLLVLPSPVAAFGAGNIPSIAHIEGANFRHGDIEDMLKTIAFIKGHKWTSMMIKRVYFGNWLRDYSQAVDVGSLKGVSAPTIRILVWVLSFLSFGYATEEFEVTEERLGVYRPEEHIDNPKGYADNEDARKYDPRLRGPIAPIELEVDPNTGMKNYIANESGGWATSAGYIKFSFSRSIHFGRLYTNGSGSSKGKEADLWEAMRCLGQGLHCMEDFGAHTNYCELALRELGYHEVFPHTGVATEMNVRGKRIFPLVTGTFGAVDFLHSVLGEATDHFEQTEVEEMDLALKGAENAQPGAGGQRGLFGSSGGSDFAGLISQVPGMGGGLASTARDLQARSAAQEYENESTKANVTTSFTAPPGGYGGPSASIPGMSPNFDPIKTAKQIYPILEFRDKVVKAINATIAKIPGLEALVEKISETLTVFILSLLSPFVRPIIDAVSKSLKEGSSTVVEASANQQFEPWNDPHCTNPTHSMLSKDHFSNKLNGCAGRVAGTILQYVAPRILYAWQNPGVPVDQVMSDILHAFHHPALRDESIEIHRNMFNTVRRWVDEQPDRQSFNQILSSQSVKAGRNHKITGEKGLDHSHGALGGHGKTAGSLWTEIRSRDLGAMEGNDTKPTHSYMTGNPSPTQSSPASHGSPRFGYHNPQRPGSSNYNRPTSSAGGYGSHLNPNPEGNYQSQPPPQQYQQQQSYGGEQRPYGGYQQPPYGGPGPQPPYPNEFYPQPPYGGGYQQGPPPGGPGFWPPGPGGPGGPGFQGGPPPPQPPYGQYPGQQQPPYGGQYPPQPPYGGGGYDSRY</t>
  </si>
  <si>
    <t>&gt;3689_g</t>
  </si>
  <si>
    <t>MAQIDKTRPGNIELVQEYLTKATWQGAENANSTYSHQGLMQYISGHIISEYWLDHLYTEEVKRYNNENRFHIHDLGFLSAYCSGWSIEDLLMQGFGGVENKIQCKPPNHLNTALNQTVNFLFTLQGELAGAQALSNFDTYLAPFIRYDKLSYIEVFKYVQSFVYSLNVPTRSGFQAPFTNISLDLICPKSVQGHQVIIGGKPHAEWVYEDFQEEMDMFNKAFCEVMVQGDGNGNIFSFPIPTYNLYEGFDWESQRYEPVWEMTAKYGVPYFANFINSDLNPDDFRSMCCRLRLDVSKLHTRGGSLFGAAPLTGSIGVVTMNLPNIAMRSDGTKESFLAELEKTVRVAKDSLEIKRKIVDGHAALYPYAAHYLSVIKQRTGSYWTNHFSTIGVVGMNEALIHLFGEGIAELGDFALEVLEFIKVLLQEFQTETGNLFNLEATPAESTAYKLAQRDQTLFPGHNIPSFYTNSTMLPVNATEDIFEALDHQTELNCAYTGGTVFHAFLGERLAGWKQARDLMKSIATRYRMPYISLTPTFSICKTHGYITGEVNKCLMCGEDCLVYSRIVGYYRPTKDWNKGKKEEFALRKYYKVNLTPPVDSVHQVIPAVPNLPIAGYTKLTMSDFPGRVAAIMFTSRCNLACPWCHNGPIVRGETDEFTTQDILTHITSTDHKNLVICGGEPTIHKGLIPFLRLLKEAGVSVKLDSNGTAPDILRQIFAEKLVDYVAMDIKCALHKYKQVAGKAVDPKILETSIELIRKSGVEHQFRTTVVPGLVDMEDMMEARDLAGGDLKLQRFRKGDSNLHKRFREYTEHSEEEFARIVEEVGGYV</t>
  </si>
  <si>
    <t>&gt;7193_g</t>
  </si>
  <si>
    <t>MNLSLPIRSVVSKRNDESRNHFTNYTPPSSTEAISGPVRELAPLNDRLIVGLDFGTTYSGVAAVYTSTPDDVEIIKTWPGGNGITSDKVPTEISYDSSDGLPPTIKWGFQFRPEESRLRCIKLFLDRSQKLPFYVSPLETAAQLKRFNKNVVDAVGDYLTQVYNHTMETLTRRYGESFMSSTKVEFVLTCPAVWSDAAKNTTLQAAERAGMGAKSEIQMISEPEAAAVYTLKAIQPNHLSAGDNFVVCDAGGGTVDLIAYKIISLKPLRVEESAVGTGGLCGSAFLNYRFEEHVRSRIGKDRFDEMKLKKGKCWQMGLRYWEEFVKRNFNEEEHSEVNVPFPGLPDDEEAGLDCGFLVMTAMQIKEIFEPVVKEVCELVQGQVDGIRAKGGIVSGIVLVGGFGQSNYLYTRLKAHFNTAAPPPYSERPTHAQATDLITNGSLEVMQPVNAWTAVVRGAVLRGLEGSMVVSRKARMHYGTSYATVYDEDKHSVSERYWSPLWERWMVSDRMQWHIKKGEALSSATPISFHYTRNFRPGQSLIVSDDLIACDVDGEPPASYTRDLINVCTLTTDLGAVPKSLFTRLTTTRGVEFDNLDFTLEMVVESAGLAFELKVDGFRYGRVEAEFH</t>
  </si>
  <si>
    <t>&gt;8396_g</t>
  </si>
  <si>
    <t>MLSPGLRTRDVVRTLFHYPEARLRLRPTSWLDGLRGVAAFEVLLYHWHLQFLFYGTNLAYGSEPDATQWWRLPFIRTLYYSGHAMVNVFFLISGFVLTQRSLTFIRTKQLDKLYPSVSSALFRRGIRIYAPTIPVTFIAMLFVYTGLRNMPMASVQESLLLQFIDWVYACRDFIQPFHLYEVPYDILHRYEAIMWTLPLEIYGSLVCYLTVLAVSRITHHWKRTAVVMIFIVFAGIKGNWWSMNFLLGMLYADFLIWQGQIEGRSWTTGSYAKSFWILAFIWAFYVAGMPDARYELYNLPGFDWYYHHVPENWIVIEGGGRFWWLISGCTMTVAISQLPPLKAVFETRFCQYLGRISFMLYLVHMLVFELIGKLWKNSLETMTGGEGNATYVVYFGFWIVMLPQAMIAAGQVTKYVDEPCIRLAKWLEAWFTEDRDKYESIPM</t>
  </si>
  <si>
    <t>&gt;6140_g</t>
  </si>
  <si>
    <t>MASSSALESQHVEEKRIWYRSSLFNAFVIGSVGFLAPGLWNAMSSLGAGGEESPFLVNAANALVFGLMGIFCLLGGPISNRIGLNWTLFFGAAGYPIYAAGLYTNNRFGNVWLVLVGAVTCGVSAGLFWASEGAVALGYPEPTKRGKYMNIWLIFRTGGPLIGGAIVLALNHGANQKGKGKVGPKIYLIFIALQCVAAPIALLLSKPEKVQRSDGSKVKIIHEKSVADEFRALLRAVSRRDILLLLPIFWAAYFNQYSGNFEVYYFGVRARALIGFVGNFASLLASQLISMFLDYKGFSVKKRITIGFYYCIFWHIVAWVYGWVIQEKFTREQPSLDWLDGLFTEGFFVILLWSFSQQSLQNWLYYFVSTKTDNISELSRFTGILRGQESFAQAVSFGINTRDWYGGRVPLAVNTILLGLSVFPTWLAVREHTPVEIDKNYGNYEEPSDPEVGSEDEKSKIAAVKSTEH</t>
  </si>
  <si>
    <t>&gt;5793_g</t>
  </si>
  <si>
    <t>MGIHAILALLPAALGLVTANPIPARLEARSGYISLPHGQGFDWPGMEAWKSFDELWAINQHTMDIGCSWMGVASTHNFERDAMYGAIKASSQDSGVDERVILAVIMQESNGCVRVKSTSVTHNNPGLMQSHMGAGTCGQDGWIRDPCPDDMISLMVRDGALGTAFGNGLMQTIRIANDRGFGGAPGVYWGARMYNSGENIAMDDLHKQYMATSGYAEMVANRLMGWDGIS</t>
  </si>
  <si>
    <t>&gt;5965_g</t>
  </si>
  <si>
    <t>MTPLPKQCSTPGDEFTRRYLNSFRGEPAISRRFGPPVSVTQPSTCPWLDHRVSGLYPAT</t>
  </si>
  <si>
    <t>&gt;7853_g</t>
  </si>
  <si>
    <t>MPRVAQNPRASGPGRAVSGSIAASPFKSPVKIPLNDDKIEKAKRLQSRHALHDIQMNQIKAAASPMRKLSGFEQASNASPSSNPKTPRRPGDKENDLDGMMVGGSAVTPMKRVPILANFEEWMKMATDNKINAANSWNFALIDYFHDMSLLKEGDGVNFQKASCTLDGCVKIYTSRVDSVATETGKLLSGLADSGNKKKKGENDEGEESEEEVEDENGVVQKKPKKRAQRSSEATLAASFSALQLKKFELEFSVDPLFKKASADFDEGGAKGLLLNHLAIDSQGRIVFDSSDDAGDASAEGQARQRKGDALEEEELEPDSTIDTTAKEPEEDEEDVEIDVGALGAKFFPDLDLLEEQDICPSLKNFDLGDASGSMDIPFLKAPEDWRHEKDKLAETQSGGVGDRSGIFLDDDNPAGFEDDDDGMLGGFDIPVDTGFGEGGEAWARDAAIETRMRVHDAGFDNDGMDGGDGEDGIGTGSFNPDTGEYAVSLNHSAKTLGGNDDILSYFDEALQKNWAGPEHWRIRKIKDVNKPAPATKSRKEKEPFEIDFMSPLSANLAELIYTPASSNTVISLPKKDWKSKTRNLLPDDKHFNSKQLLRLFLKPKARMGRRRSGLGMKTGTFGQQKEEEAPEGEMDEAFWARKEGPIGVDDEAPAQGDYDANFFQDDGLPMAGGIDDDDDIEFADAREHFSPGTEGHGENGMAGINNVLNGPMNHIPEGEEGAFGNQLVTQSRRLRPEYVQYARVAKKVDVRRLKEELWKGIGFADPEAVSSPQAPGKLPTPEAESAKGTDDSLKFTSVMQNLRNVYPKQAMDDISTSYCFICLLHLANEKGLVIEKQEGLMELDIRKDPAAEITIGG</t>
  </si>
  <si>
    <t>&gt;6497_g</t>
  </si>
  <si>
    <t>MSSEGELKNNKSIAILDAAERGGYGVVSAVCYNLEQIIAVSRAAEAKRSPAMILLFPWALTQFNAHLVNLAADVCKTASVPISLHLDHCLEVEQVKYAASLPFDSIMVDMSHYEKEENLRLTKELTEYCHQRGIATEAEPGRIEGGEDGLKDTADLAGVLTTPEQALEFVGTGIDFLAPAFGNVHGEYGAKGPRGWLEFDRLEQVRKAVQGKVKIVLHGTNSFDGELFQECVGHGVSKVNVNKHLIEPWKQMMGERQVEGFTPITRLIEDSIGVFQKVVERMMDECGSSGKVV</t>
  </si>
  <si>
    <t>&gt;19744_g</t>
  </si>
  <si>
    <t>MSDSDSEYVADASDDDLRARQTSAHGTRSTGPATASSGTRGGDTNAGANRRKAAWEDIQRSWDTVVEGADGKPCRLLRDTTPLQRGIIRHLMLVLDLSFAMVEKDLRPTRYLLTIRYASEFVTEFFEQNPISQLGIIGMRDGLAVRVSDMSGNPTEHIEKLKTLREHPPQGNPSLQNALEMSRAALFHAPSHGTREILIIFGALLSSDPGDIHETIKSLITDHIRVSVVGLAAQVAICADLCSKTNAGDDGNYHVALNEQHFRELVMALTTPPVTRTEKQSQSSLLMMGFPSRTSGAGKTMTFCACHSKLTRGGYLCSRCESKVCSLPAECPACGLTLILSTHLARSYHHLFPLRNWVEVPWSKAAKSQACYACLSHFPEIPENISHPKHGVKPKPEGEVKGMSESGRYACEVCGNHFCIDCDVFAHEVAHNCPGCQSNTRPVNDESAISIVDGDRMVQ</t>
  </si>
  <si>
    <t>&gt;10236_g</t>
  </si>
  <si>
    <t>MTSLNETAMSLRPGKFNIQQSPGTSRIGGPGRRPSRDNRMLEGVDNLIRKIYVESSEVKEEAPEAVTIKKYESIASYSWKDIEHPTIYVPAAAVDPLFETLLHRHPDFDMSPIQLVTDRNSLRNFLSFASKGPGKWRVDVDMINNTMFFNQWEEFRLMMINGHQDSGFGHAFEDCVTVRESGLDAIHHERIARYELGGLECLVRFEADAYLNTNGNTESEERVGTLSSDPPAPKPSRPVLRPPYKLVHVVSRGHDVNPDLIVEIKSCSTRKFNISKALPQLWFSQTKHLCVGYHKEGLVTEKLEMKDMTEELQKWEASRQEDLKNMIRIIKEIREIAKTARKCVVVCNVVDGVKCLSVFGRKGGDMAIRPEVVNRCWRTIGKA</t>
  </si>
  <si>
    <t>&gt;19746_g</t>
  </si>
  <si>
    <t>MDKVSAFGKNISASFTPFAARTSQMLKEQLGQAEDKTQLPPDYIELEKRVDALKQVHQKMLQVTTQYSHEAYDYPANIKESFGDLGRTVSEKVHLLSTATSPAEAQAALTAPPSAKPQPKTFNHAIARASLASSQLLQQQHSGTGEDPLATALEKYALACERVGEARLAQDSQIQSRFLAGWSTTLNTNLMFATRARKNVENSRLMLDAAKAKAKNPGWKLPGAAPKAADGHDEESASEEARVEIEQAEDEFVGQTEEAVGVMKNVLDTPEPLRNLADLIAAQLEFHKKAYEILSELAPVVDGLQVEQELQKVERSVENEAETEAGDTRFIFVDEDR</t>
  </si>
  <si>
    <t>&gt;6982_g</t>
  </si>
  <si>
    <t>MGHSDGGDFEQQWTILGAALREIHTKNASSLSFEQIYRASYKVVLKKQGDKLYDRVREFEEQWFGGEVMPKIRLLITKNLVNIATGGVSGVTPNERRLTGEEFLKGLKAAWEDHITTMNMTTDVLMYMDRVYCLDNRKASIFTTSMGLFRDHILRSSLASAGSDLLTFDILNSVLLDQIGMERDGDVINKHLIRSVVYMLEGLYESDEENEHEKLYLTVFEIEFLKASRTFYRNECATLLRDSDASTWLRQTKKRLAEEEIRCQTTISIITLNKIQKVIDDEMISAHLSEFLVMEGSGIKAMIQNDRHEDLKLLYELITRVDLSKEPLKKALQSRVVDMGSEINKNILNIDFNAHAHAEPDEGEAAEGHDKHKAPKQSQAAKQTEAAIRWVDAVLVLKDKFDTMWMNCMDSDLILQTALTKSFSDFINMFPRCSEYVSLFIDDNLKRGIKGKTEGEIDVVLDKATTLLRYIQDKDMFERYYKKHLARRLLHGKSESADVEKQMISRMKLEIGNAFTTKLEGMFKDMTMSEELTSGYRNHIQNLGDIDRKQIDLSINVLTTNFWPMESMGQNGARSLEGDQISCTWPSQIQTLQESFRSYYLKERNGRRLTWLGYLGNADIRCTFPKIPGGEGARGKERKYELNVPTYGMIILMHFNDLADGESLEYNELLQRTNIGAQDLSRMLYTLSVLPKARVLKKVPENKEVPKPGDKFTVNDKFFSKAIKIKAPVMVGAVNKVEGDDERKETEDRNDVHRGSVIDTVIVRVMKARKILEHSRLIAEVIQQLQARFRPDLLMMKRQIESLIEREYLERVESVDIPTYKYLA</t>
  </si>
  <si>
    <t>&gt;1615_g</t>
  </si>
  <si>
    <t>MTRGEILHLHIGQAGTQLGNSAWELYLLEHGLKQDGRPDPDAKDLHDSGELDTVFTETGSGKYVPRSIFVDLDPSPIDEIRTGDYRQLFHPELLISGKEDAANNYARGHYTIGKEILDGTLDKIRRVLDNCSSLQGFLIFHSFGGGTGSGFGSLLLERLSTDYGKKSKLEFAVYPAPRVSTAVVEPYNAVLSTHSTIENCDCTFLVDNEAVYDICRRNLDIPRPSFEHLNRLIAQVVSSITSSLRFDGALNVDLNEFQTNLVPYPRIHYPLISYAPVISAAKSSHESFKTQDLTLQCFEPNNQMVVCDPRNGKYMAVALLYRGDVVPRDCNAAVASLKAKTSFNLVEWCPTGFKLGINYQKPVSVPSTSPNDGALASVERSVSMLSNTTAIAEAWSRLDHKFDLMYSKRAFVHWYVGEGMEEGEFSEAREDLAALEKDYEEVAADSFDPEEIDEAEY</t>
  </si>
  <si>
    <t>&gt;1719_g</t>
  </si>
  <si>
    <t>MDKEGEGIALQNRGSWSAFLKSIASFTGDLSSITAPPFILSSTSLVEFSSYWAEHPGVFVAPAEEKDPQKRALLVLKWFLSTLKQSYASRSEKFGNEKKPLNPFLGELFLGKWVDASGTTELVSEQVWYAFSLDHLFHLAEANKDLPSHHPPVTAYHISNKDHGVYLQGYNSQKASFSKTINVKQVGHAMFSIPAYDETYLISLPSLHIEGLIFGSPFVELNDKSYITSSSGYTAKIDYSGRGWLSGKKNSFTATMYPTGKEKEILYSIAGQWTKTFEITEGNGKKGAVVDSYDADATPISPLIVAPIEEQDPMESRRAWQNVAAGIAKGDMDYTGIEKSKIEESQRAMRKQEAAEGRTWETRYFTRVESDPVLERLGPVIGLVADSEKTGGIWRFDAKKAQAILENGPPDVKPVLSSFSHVGANGKSNGNGKRSNSGSSNGSRSVDKVSEK</t>
  </si>
  <si>
    <t>&gt;3617_g</t>
  </si>
  <si>
    <t>MAAIAFAGSDERILPIIDFTPFLDPSSSLETKKKTALQIDKACREVGFFYITNKGLPRTLLENMLRNARLFFENASEEEKQAIRVKKAGDGVGDSARGWKQRSGRKAVHEVVDMFRPVDTSQGPPYEIGMGENQWPSTPPDFREVSETYIDEMETLGTAVISAIAMALNVEENLFLSRIDKAFWNLRILGYAGTNPDEKDEDVKGMSDHFDFGILTFLLTDEQKDSLQVRLKNGEWIAANPIPGYLLCNIGVMLSTWTGGQYIATKHRVQHKSDKTRVSIPFFFDPNMDALISPVLTGDGENKDEGILYRKKFVQAVERSVV</t>
  </si>
  <si>
    <t>&gt;8236_g</t>
  </si>
  <si>
    <t>MDGSQYGAQNGLNNGNSPYGQPANGIAMYQIQNQNLPAHTLPPLQPSQHAAMQSLHGSAPHTPRTPATPNTPGSANNNMGNFPQMGGQPRGYQMMQNNYQQAPQYRTSASMMPQSSTAMSHPQPIAPAPVQNRMPQQLRPMPPNGMQQNMGGMQSPYGQGTMNMVGPLSDMEPPTHVVGSQGRRGILPSAPGRPPVGSLGTGTGKNAMIPAKDADGKFPCPHCTKTYLHAKHLKRHLLRHTGDRPYMCVLCRDTFSRSDILKRHFQKCSIRRGNPTGASHLSHAQAHLKKSHPGPHKASNSMSNENDLMNANNNGMGNGGNGQSSLPLFGVIPDGSVPDAGSNLTDEQAQQLSRSNSMKRLGDGGMDGRGMAGSLPGGPGRSNFQGYAGGGASTMAPGMNPSLAFSMSQGQNGHSYSQGYNYASHGNNTNVQAQPASQDWSQMFPASHEGYQNQYNPNLNTSQVSIKPEYIKSEPAPQQLNPTNGLFTGLYPNVTNPVPTSQFPAWNLQNDPLEELSSKLIYFCFANNQIIGRNNDIRKYLSANNIKHFIEQFTSFQGHFPIIHVPTFRIADAFEGLLLAIICIGAVYSDRMAPTEVRDMMEFAKAIIERNSPVFAAMSRGPNGDSSFGGETIGSSRSELEQITAIVIMQILFTWNGTPVQREKARREFPIIAEIARRAGLTKPTTIAPFSVLHQPNVTVENFNIASFDWNAWAEQERRSRLMFSIFLLDTAMVVYFNSVPRFDREEIRLPLPADDAAWDAANATECAEALGLHGSDIQRSRNIEGSRRIKQPEMHTALRALMNPNWDLQPGTTNLYSKFLLVHALHVHLWTAQRQLSLQESGSAPTFPGSGTSTPLSQNDWIRGVDPGSATHSANTSGRATPVENGTQPSQLLKAINNAFDKWKKSWDEDMLIQYPPSSARYKRFGFCRDGVHFFWLAKYLMKNGRPLDWQTAPDQRFSQIMNLLKSVKTWVVSDSSQRGEGLGSVSDIDKDYGVTDLTLDMAQLFKPINKQINSPVPGVHTNIGNGLG</t>
  </si>
  <si>
    <t>&gt;7471_g</t>
  </si>
  <si>
    <t>MDNPDIRHDDKEATLCPFCRNLPEYAITNGMEGPPIDIQINVESETIPEDDARYSNCTLYLVINCLRRIWSGTDQFPTAPCRTRNNIEETYYLDIFNPGWSRLPPIHRDPCSPLAIARIQRWIANCDKRHRSCGVNQCPLLPTRVLDVGSGNSAQVVKLVETTKEQRGAYIALSHCWGKSNPFITTRDNFKQMQNGFLPDIAPATFRDAIEFSRKLGIRYLWIDSLCIVQGDKKDWETEASRMARVYRDATLTLSASSASADSEGFLKHRPSRHSTINITSSSGQSVEVYLSERFANRAIIGDPEYNVIQPLDTRGWCLQECFLSNRQIKFLNTKILWSCQNVDLDEARQDDLDSAMRIHGTDRNVMYLFRNVQKARHRTLSLTTPYSSWYNMITEFTKRSLTFASDVLPALSGLANEVAVHDNGKYCAGVWWEDIAFGICWKKSATLKLAAGPDEYIAPSWSWASVVGPVEFVNRNEVMYRQTPITVPIQVSFHDFWIQNHGSNPPYGQIDDACIKLEAPFISLEETDEDTFCIPHMVSLGGRIEVTFDLGEDNQRENLSVIFLLRRLPYSSTPNIEEVILFGLIICPVLCSSQNYEHLELQVDTKVYRRVGFVQIWTSFDKETEYWQTPRNVVILI</t>
  </si>
  <si>
    <t>&gt;6790_g</t>
  </si>
  <si>
    <t>MAIFGPRGYAWFCALSVAMANSYYGFDSAVYNAVQGDDSWVEHFNNPNAETVGGINTAFSVCAILSGFFVAGYVADKGGRKVGVAAGSILVIIGSILEAVSPKGSIACFIVGRGVVGAGLGLALAAGPAYIGEVTPSEIRGIVMTFWQVGYSIGLFLAFWINYAVQVNIHKVPANWVWRILCVFQCLAPIYVLIVLPFIPASPRWSVKHGYPEKALAALIATRSTREQAEIEFKSITQAIEFERTSEQTSSGYLALWKDKSVRKRLLLAIGMNAGQQLTGQGSLTTYSTRIYKKVFTSTSTIALINALNGTCAILFCLNVTWIVERWGRKILFVIGGFGMAVCMVVVATVETQTKTLPNGAKTESVGIAIVFLLFLFIFFYKPSWGAVTWIWSSEIFSMNIRAQCVGMAGQTQNVANAIVQQFFPAFLNKCGFYAFYMFAGINVLLIAYVWFLIPETKGVPLEEMDVLFGGENHVSGGAEILHEKEADIGVHERETAEESSSNAGQEIAVEKV</t>
  </si>
  <si>
    <t>&gt;8259_g</t>
  </si>
  <si>
    <t>MDSATQGPMRLCSICQKLFLKETSYNRHVLYCRRAKNHPRTRLRSCRACSVAKLKCDLQSPCSRCTNKSLECAYDLFVTTANTTLKGQTAVEQSPESMTGSEISPALNDLYRSGSLINAEDAQIDMGWDGLHFDASDILVGSSKNNMPGIRDDTTLASLDANFNSDHFSLTTLPWSTWSLPDECSIGFSGSTANCEQPNSTFLSRVQIADPVSNFAANIVTQMLCAFPQMMLRRETFPPFIHAHWYRASTAVEPALPKPLANCTGIAQVFASQNLECKAFLWDLIKTELHVSNDKTAQLQLSREELLAATQAQLIYIIMRVIDNSKPEADLNREILASFLVQHPVPSAILPGRETLPESQLGRLGLCRIQEKDSISMAFDRSNNIH</t>
  </si>
  <si>
    <t>&gt;19755_g</t>
  </si>
  <si>
    <t>MVQIGDEGTTYPISYAIRDPSYDGPITDVTTQYVACNGGPNPTTPSSNIIDVKAGDTVQAIWRHTLTSGPDDVIDASHKGPTLAYLKKVTNATTDVGYGSGWFKIQEQGLDVATQTWAITDLIANDGIQLITIPTCIEDGDYLLRPELIALHSAGSPQGAQFYMECAQLRISGGTGTATPSAVSLPGAYSATDPGILINIYQTLTTYDIPGPTPFVCGAGGGTPPSSTSAISTSKISTTLTTHTTSSTAKATSPSSSSTSGTGAALYAQCGGSGWTGPTTCASGTCTYSNPYYSQCLP</t>
  </si>
  <si>
    <t>&gt;2313_g</t>
  </si>
  <si>
    <t>MSSYSKELEVAQLAVQRAAILTKKVFHEKAKGTISKDDASPVTIGDFGAQALIIHAIKKNFPNDQIVGEEEASSLRENQKLRDLIWNLVKDTSLTDTNAEKVLGGSIQNIEDMLDAIDAGNSSGGNRGRIWALDPIDGTKGFLRGGQYAVCLGLMVDGDVKVGVLGCPNLPIDDSAPITAESGVEQTDTEGKGVLLSAVLGQGATSRPLGTGGLGESKAIHMKPVKDIKQATFCESLEAGHSNHGHQFEIASKLGISKPSVRMDSQAKYASIARGAGDIYLRLPVDANYQEKIWDHAAGDLIVREAGGEVTDSLGRRLDFSKGRTLAENKGVVAAPVAIHAEVLKVVKGVLAAKK</t>
  </si>
  <si>
    <t>&gt;19757_g</t>
  </si>
  <si>
    <t>MQYRITTATLNNPRGNNEKGSEQFTISVAYQGGPTDPLVDATQCQLDAKRIKSIGANSIRVYHVDPSTNHEECMNAFAAAGLYIWLNLDTFGTSLIQTKPQWTAGKLARWAAVIDAFQGYTNLGGFWVGNEVINSLSGSPAAPYIKASAIDTKRYMAAKDYRKIPVGYSAADIAELHPMLQNYLACGSDRSLMIDFFSLNAYEGCGATNHQTAGLEDLASEVQNYPVPFFFSKTQCNADRSSIFSKQLAVFRPEMENPRPGSMTYECFEETNGHGLVMYPNGENYSCAPISTRPDFDHLEANWKGTNLTGVFASDSSFTRSPISCPTPTGVWGVDGSSPLPTLDSKIISSAAAGTIEAFSTALSTVVVPTRFSLTVSLRASNTIDATLTLHQTHTHASTPTLKSILLPQGTGAHGQTILGRTWTPCPGIDCPYHGDTDTTFSSPESISAGQCSGSSCTPPLHGFLHIGEPAIPMVSSSSVSTPTDFILGNTASFPSASPIPAVDIRGLESCALGWSKTSQATSTLLGGSGLIVSIPEITINAIKSSHAAIPTAAIVDTCHIITEIRVFDESTSTTSTSLEVPRLTITLPTMTISVVKHTHTLTIPGHLPNIAHFWPFDTSSSTTSASSGGVGFTLSIPNITLGARHTPKSAPTALSPASVIIRDSSFITSKSPATSSPAMPIAKAATDSAVIHFSTTILDYAIISLMTSRVDAPLWWPWSKTFSTTSTLSDGGSEFTISTPGITVTASPLKRSLSASTSNNRVLNYMDDGVKEALWWSWSASPSTTSTPSDSGSGFTMSFPGVDITYKPHPTLSTSSSTPASSASGGEINVHMVSSLGMSSAMETIEPKAAVEEGYGSPDWSTISFSVPDYFWSTASIVYNLPTPTQRASLNSPTTSPLSSINYEMSSLFSAILSAFDPSTTARTVWSMPLDRTTTVASSTTTAGKATFSSLISISILRSITTLVKTLDSSAVTGPPVNNVLPSSRSVSTTITFTTITPTPTSPTSSIRPLPTTLAPNLPTGTKSSGVTKVVKAPKVLTWLKEIFAPAGAVNIALISLMGTVLVMGFL</t>
  </si>
  <si>
    <t>&gt;9395_g</t>
  </si>
  <si>
    <t>MSLRETEAGKVVSISLSLISMGVLSVCLSRRVTTVRDWSRLPLVCWLVLLIYVDSIIFVSGSAVLSSAYGVDSSLSICEKVLLMCLSCYMTTKFLYYFLVERAYIIRRTSKPRRKDKLYLFNAGGMLVPYCVVIVLNFHFRFANYQPNSCRIGMKRVAMIPLIGLDILVNVYLTSLFLIPLRSLYSYKNARHSQTRTVALRTFIGSCCTLVSSVINLTMVMALNGEPGWICLMCCNVDILFSVLVLHWITCRDNASTLVNPQNRENQNLPSTPPTPIHQSQNSDAGTYEPCFGEYGKGEGITGVVTTMVTATKDLDDGISLERINTLPPGVVTVEVEHVRVVEGLDGESCHISFTSEEGNKKSTKSMVEKMGDKY</t>
  </si>
  <si>
    <t>&gt;9281_g</t>
  </si>
  <si>
    <t>MDASKVPVKLVKVTRVLGRTGSRGGVTQVRVEFMDDTTRSIIRNVKGPGMTVSAIPTILQYPASTSDLAAF</t>
  </si>
  <si>
    <t>&gt;6911_g</t>
  </si>
  <si>
    <t>MHCSLLSVLAIAAVANGATHSVAVGQDGALSFNPDSLTAAVGDQVEFHFYSGSGGHSVVSSTFQSPCVPETDAFFSGYIPGNDAGDTTFIVNVTSTDPIWFYCSLSTHCLGGMSGVVNPPSGESISDYQNAAQSVKAASAPAATGGGVLTTIASGSGTSSTASSEASTTTTSASTTTTGASTTTTGASTTTGSTSTTTSTGSAATTTSANSNGAYGGSTAAREVLPIVMGLSVIMGGLVALMSETPVFKDCEHWQYGQNT</t>
  </si>
  <si>
    <t>&gt;19761_g</t>
  </si>
  <si>
    <t>LKH</t>
  </si>
  <si>
    <t>&gt;2865_g</t>
  </si>
  <si>
    <t>MSFSFVAYDGPKCPLDPSVRRLIRRQAMKDIAAERRQKGSYGKHNLGQCPIFLEGSNRTEDLSHPGKRLPPKSVASCYRRDRVPNHTEQSQNQHAVVTSHHRSSSPIPRSTQDYIIAERFSLLLHLTPLTELLLGISQLNQYALLKSKIGGPANILSAPHLGSRKLLSFIPSRYGHVPSLSYATDCVVAKLKQMMKSPDSSTVDGDAVVLVYYTKALRALQAALDDETQRTTAETLCATELLGVFELLNGSPEARSWRHHAGGAAQLIKARGAHRFQTDFEMALFTAHIGPTVMDAFLNNKSCFLAEERWLQVMHSAISKDESLAEQQDLVLGLWGHLVNGPKKFKEVTDLVVAPTPPPQSVVDGLIEEILDTRGHLQYWAGIAQDQPSLLSAELEICKQGTIFVWPTFHKGIGSSQHITQLALWGTYLLCRILKGRLLVALSPVRFHHLEAECQDLAGRIMGLRKALTKDESEQLLDHLLISQSIWIAKGIVGTEDIWHESRETGNSMIEKWKFEAWCKAIGRNLEVNYSSPPRVH</t>
  </si>
  <si>
    <t>&gt;2203_g</t>
  </si>
  <si>
    <t>MSTDLPPSQTASLSHWSTYGRPGQPQEQAQTPETNTSPPPPPIRTLPTDWNAHPFHTPILSPWSLPITASQLHALTLGFTPSTMEDKWFIVSEGPGDGLFKLHFYRSWTSMKILELEVVLEEGMERKAEGEKDEGGGGSRGDEVVGRVRSLKWESDESVVNGQDEKGAKETARGVCRWILGVELFSEKEDK</t>
  </si>
  <si>
    <t>&gt;9128_g</t>
  </si>
  <si>
    <t>MPGSLQQSRIPPTIFDAIRLVFDIGERYLWVDSLCIIQDDLFDKNEQLPIMDRIYGFATLVVVAGAGDSVYAGLRGAGHSERQNIQRNEVIKGVRFITTQPALYEEISESVWNGRGWTYQEAILSKRILVFTEHRVYWNCRSDAWCEDISMESNNFTLIQNQSNSIWGPKTNVLNTTTCRTHEYSQRVEAFSSRAFTKKSDVVWAFLGILKMLQPRFPQGFIWGIPYERLDAALLWEWNETKCCRLHRRNDCHIFTWKNTSYELPYPSWTWIAFEHGVIYRDPCGACIISEVGWYQPILFSYDDKTPFIYQKHILIKPRRQANASGLSNSEAKKANVDFGLLHFTAKTATLKLRLEIKMSEIKKIKAPQFPYVLFSTSLETSGEFILLSSRARDETDEVCKRLAADHQDCSDIVHVPGCEHIDHYNIMLIEWKEDIAYRISLTQIQKGDWEVLKSQKKDIVLG</t>
  </si>
  <si>
    <t>&gt;10725_g</t>
  </si>
  <si>
    <t>MSLKFPLHDKIAIVTGASRGLGAGMALELAKRGAKIVLTYTSATSESRVHELIAQINALHAERQPSSSAHPNAISICADLRDQTSAQKIVDATVASFGGIDILVNNAGCELTKGLPDIEVSDFAKVYELNVLAPILLTQAVLPHLKRPGRVINISSVGARAGFKPVSLYCSSKAALEALTRCWAAELGGDGTTVNAIAPGPVETDMLANIPKEIVQRQKETTPVENRIGTVGEVADVVAWLAGEEARWISGQVLSQLELILAGALVEMRTIIFTPT</t>
  </si>
  <si>
    <t>&gt;3451_g</t>
  </si>
  <si>
    <t>MARGLIAVYSTFISLFTLAYAQLSPTLAGQDFVPMAPLRRPVNNGSEKYSLDSKTVDGKGLLDSWLGKRQLTCDAGYGLCSSKVNLSLKFKADSTDHLTCCPTGDYCCGLDFCSSPEESCCTWGVCPAGWRCCSFDSCSPKDADCCANGGYCAEGNHCYLYLGIPSCCTDSHCTAYISSGTTIGGAGGGIDSGTQTAAPTATQSTPTSPASIPATTSTPDASPSPTSTPTTSVQPSTITREVYEWYTYTITWYYLYWYWTVFDDLQISTFTTVDTSAITSYYASDSASAYASFKADSITFSSPTPDAATTALASTPPLTSSPQTTSKTSSSKTSAASASASSSSILSGGSSSASASITRKGIDLGIWGASWTVIVMTVGMLMVWL</t>
  </si>
  <si>
    <t>&gt;19767_g</t>
  </si>
  <si>
    <t>MKLGPAPFRLLAFLGLNLIKLV</t>
  </si>
  <si>
    <t>&gt;4397_g</t>
  </si>
  <si>
    <t>MAFLFKSKKNADKAQAAKDASSAVAAPQPSFGSNVRINEKAAVQQSGTPTSSVNNSITSLQGGGTATPSPEHGNGRRGPSSEQVSDLPLRNGSAPPAQQMSNPNASLYPWSQRRLTYTTSHPSPFPRYGAAVNSVASKEGDIYLMGGLINSSTVKGDLWMVEAGGNMACYPLATTAEGPGPRVGHASLLVGNAFIVYGGDTKMEDSDVLDETLYLLNTSTRQWSRAVPAGPRPSGRYGHSLNILGSKIFVFGGQVEGYFMNDLVAFDLNQLQVPTNRWEMLLKNSDEGGPPPGQIPPARTNHSVVTYNDKLYLFGGTNGFQWFNDVWCYDPTPNAWVALDCIGYIPAPREGHAAAIVDDVMYIFGGRTEEGADLGDLAAFRISSRRWYTFQNMGPSPSPRSGHSMTAYNKQIVVLAGEPSTATREASDLSIVYLLDTSKIRYPNDQQIQQTPSGERVPGGRRPSNEKNAMGGNRGPNSQNGSQLPEPKRLNGPPRDRMESPMGQNYGRNGQPGVNGNDMNGVAPGSAQPQGAPPGAPLGANSKLPRASMAQTSPGPPPQQQAPNPRSNSSLQGNVPRGKPQGKPERGYGPSIDTSMSARNPSIENIAMSPAQGRNMSPQGRNMSPAPRESPQSRESPMMNGRRTPTSQGQQPPKQSNENGPPVSMNMSGATRSSSRSRQGRQQNSIDSTSEQSSLRNVTNARQTSPPPPNRNNSNPLGRRSSARNSQTVAVLKELDVAKSRNAWYASELELARKAGYVPNPSSNPVLDQRSTESFDDDDKPLIEALLAMKSELSNVQASIDKQAVHAAKQIAEVEKQRDAAISEAVYAKAKLAAHNGSQQSTPQPDADSRDLGNLSSERTSDIGRKLAAALAEQRDLKTKVEMLTVELDAEKRGRQLAEDTMNSAQAHMTELENYRQQKSSEVEHLKAELHESQIKAREESTICAEAVAASQLLKVDKEELERQYQEALLNSKDNTKTFESLRDVVASSADMRDHLEQKLREEKIEREKVESKLAALKAEHESRTAELELATRRLRDAEEISEKHANEAQTHRQAVLSGLDRIVAQESVTQTSMNDERTVALQAQVDAANILVREYQAAADAASEKLRRAEERIAGLEAYQEQASREGMSIRKQLQQTMREIQTLQANNSEVKSQLANQQLETNAVHVQHNTLKEILGERGISPAGAARARGLSSPQSAGRNTPDLSRLRDLESQLTTANQVIHESQQKLEEAQQKFREEKEEAENKLSQLENDYQSAVHYVKGTEKMLKRMKDELAKYKSDNSRLKEQLVDAEEKGPQAGDMSRWEEERVSLTKQIETLQAEIKLSVARLESQMSEVRSELATTQKERDQLKLNHEEIQQQLTTSTQQAQTDLAQLQQENSLLESRAQDAEQKVSLLLDQVEQSVDTYRRQSRQVEPLINPTHSRSLSGADSVSESSLYESGNRNSTALDSLATELETLRSHWENTNKNYRLSTAFDFEDRTPTGRGPTEGLSAANTGEGLSGSLADWRKRLDAEEDGTRSRKESDTLGLPLSPGAIARREMSPSGKEVAPDGPDKSQVNLL</t>
  </si>
  <si>
    <t>&gt;1535_g</t>
  </si>
  <si>
    <t>MSMIREYPSEFGNAADQSQIRNTKGVFSYGVGVTLEGDLLASAASATTVDGSTRQHRKLDNSGLTYNGRSYGIASSAGLLDGDPMDDKYATGYTYRESEYNADVQCLYNTSSAFQISPIGDAYPLLWNAQGQLPNSPPGQGEFQTT</t>
  </si>
  <si>
    <t>&gt;192_g</t>
  </si>
  <si>
    <t>MSNIGRDHGSEDEVTTDEDSARDWGKGMPVITTNEYIDRVVGPKDDDDVDESSGEEAEIDHIRFVERAKKKRKAGEKVEWSEDEGEENIYERFKNRKKAKRKKVAETKKLIKAKAKDAADNRKTKANGEDSSKGKERTWDEEPDYSMLDDEIPEYIRKRRSEFDKGYKELTEAGMRLPPRLEDAEFSENEMLKDLEERPDLPDPPSREYRDIELPISAGIIPASVAQYLRDYQVEGVAFMHELFVYQKGGILGDDMGLGKTIQVVAFLTAAFGKAGDERDAKRMREMRRAPRKPRYPRVMVICPGTLIDNWKNEFTKWGWWHVGKFHGSAAERDSVFNAAATGFLEILITTYSTYRNHKSQLNIIEWDCVVADECHQIKDGAAAITKAMNEVNALCRIGLTGTAVQNKYAELWTLLNWTNPGKLGPLTTWESCISKPLRMGQSHDATYHQLKQARSTAKRLKNNLLPQFFLRRMKTLLAKDLPKKTDKVVFCPLTEIQRDAYEYFLESSRVELVKDSTLPCNCNSGKKRGWCCYTVLPDSNTKWQALVFPFIATLQKLSNHLALLIPRSDDPKDKQQRDLEFLQEMVPDRWEELYENRDSLHNLANPDFCGKWKVLKKLLKFWHGNGDKVLIFSFSVRLLKMLEHLFYNTTYNVSFLSGDMAMEDRQRTVDDFNSDPNQFVFLISTKAGGVGLNITSANKVVIFDPNWNPSYDLQAQDRAYRIGQTRNVEVYRLVSAGTVEEIVYARQIYKQQQASIAYDASLERRYFKGVQDNSAQKGEIFGLDNLLKFHADEVVLRDIVNKTNVAETKLGIAVLEFNAEDAANDEDNPLAIDDDDKEDGAMSQLAALVTEGDVKKKKPKPKRDAIQAILAEAGVEYTHENSEVIGSSKVEAELSRRAEEAGNDADFGEAMMFSESQLGAADPEKIHYQFHPPEDVTMRQFCTMAKTFGFGSASEFALVVEGWTQKQRTSCLEHFYLKRKEKLASPDVKAEEEKEKRAPNGGNSQDISFVTDTPLDSFDPDSTADVAGTSGLDTVADSVDTGFKVNTPAKVAITAPVNGDDETTEDDDDDDEL</t>
  </si>
  <si>
    <t>&gt;4492_g</t>
  </si>
  <si>
    <t>MALQVLFAHSGQRLHADPGAFASLEAFKTWLATNGRIAVHDQILLTTQGKAIKFQGLSAEKEVFVYDRRIIQSSSTASAKPLQSEIPLPDKFNITKPPDTITNQNDLQAWRDLFMARRSWALNIADHCVAMSEQAQQRYLEVEIISRGVDAAVINLEKHVKTLDQKNADVQAWAADIQKEQELAGTGWDVSMSRLRVLPASKDMIKFVTGRELRQQRPAPTLEDLVEVEDIKRAGKLVQNISLQINRSGAEIGTMVDQIMKLVDELFEKVEGSPGRAAIGRADEPKQFMEDIEPLAKKVSNDYENVLSLANNSKSVSQASKSALHHTKTLLPTLSKRALEMDGILRVAIEIRNRVAAESIDIMHEIASLTSMIGEANSRFATMELNGDAFEAFRLLSMVNSLPVTYASFMAEAIRRREWNEKVKADSSTLANEMATFQDEEAKRRRKWQKNIGAALWGDKAEPKVIGLEVNLLGDNEEWPQVTRQELEELLDILQAQDDKSGVVTDVAKIISELKNPTKQQSKRAKAFKNGSIHEAALGRSALLMRGDDDLIRVLQEEKQKIEGKLRTAESRVRRLEDLLHRQAHVSRASTGNVFQVSGLPSPDPQHVANPMNSPRLQEDLSRRSSVSSRRFSANQGADEKAFQQKLLSLEAELIAERERASGLEKEVSVRKLQVDEAISNKKDLMENFHAQQVEFTAERQSLTAEIQNLKHKLEEVEDELERFLGSRENEKAGVDERVHSLLAELEKQKQVYVAEAQKTQGQVDFLRNDAKLQRDTSDALEQQLQSAREENKELHARALRAEEVAEKQMQTLHEVHLQLSPSAVIPEESTNLADALVGMSSDLITELEAIKSDALVARADRDKVQAACQAMTTELQAIKEKLLTEEKENIQLRESLSEERARSSALQAELDDERDQLSTLRAKIADGETGSEALRSRLEEEERRVTIISADLAARQSRIGSLEEELRTVQEKHQSTQEKHTKLGSRFDARTSRTKDLTQRLYAQNDRLCRLLERLSYSVTREGNSMVIQRIPRPDRSNANDSSDPSSSMRRSVAGTITRKSMVDSGDLDLLYWMHAEDPEIEAEKYNSYINTVGSFDVEAFCEVITKRVKDMEYTAKKYSKDARAYREKSHSAQKDAHDKIAFRNFKEGDLALFLPTRNQAGGAWAAFNVGAPHYFLREQESHKLRSRDWLVARIHKIEDRVVDLSKSLTGNPLSDRRSLASNGGDSFEDDNPFDLSDGLRWYLIDAVEEKATTPFAPSTPGRGGSTVAGTNIDATGSIRRSKKSHNSIEAVGKTLSKSLDSRRSSINSKRGTPAPSVLPREAGSPPVGTDTASPKTVATAQATVPEGVEVVNVQQVGNGNENGNGNASGAKTVNTEVGETHPNPSPIVDALLDLNVESNVYEHKSGEKINDLGFIVESGFESGEWEEEDLVGGFCQGEGGYSM</t>
  </si>
  <si>
    <t>&gt;19772_g</t>
  </si>
  <si>
    <t>MDSERLLAERALRRIYKEVQIVGTEDVEMWGNTQRAEVI</t>
  </si>
  <si>
    <t>&gt;2337_g</t>
  </si>
  <si>
    <t>MAKIIIHCVRHAQGYHNLSAENHMIHDPNLTPLGESQCASVAKIFPHHSEITHLMASPLRRTIYTCLLSFPAEVAAGLPILAVPEIQELSDLPCDTGSEPSILAQEFADGKVDLTLVHPGWNSKTGKWSPRSSALEARAKEARVFLRDFAQEWSRSHGGKDVQIAVVTHGGFLHYFTEDWEGTGKFSGTGWANCEFRSFEFASMTDEGASVVEVRESRERRRGNERDLSADEHRELRAAAEREWVEAGFQKLPLADEVAESAKL</t>
  </si>
  <si>
    <t>&gt;1018_g</t>
  </si>
  <si>
    <t>MSLPKIMRAIIFRSKNSASIESIPLPPLRPTYLLVKVDAVALNPTDWKNVAWWTPAAPFSIVGCDYAGTVTSVGPEVTKSFKIGDKVYGCAHGSNVSEAYDGAFAEYAMVKGDVTMHVPTDSSLGLSIEDLATVPLGSITVGQGLFQQDKGLGLAWPDSGKGNGEWLFINGGSTATGSLAIQLSKLAGYKVITTSSPRNFDFVKSRGADEVFDYNDPECGAKIRALTGNKLRYAWDTAGWDEKKTKHCVTAEALSSDSSICHFGTIASDNFPRKDVKQTDTLMYTMFGEAFHKYGKDFAASKEDYDFAKAWMDLVEKLVADGKLKPHPKRVGDGGLEGVLKGMEELKADKVRGEKLVYRL</t>
  </si>
  <si>
    <t>&gt;19775_g</t>
  </si>
  <si>
    <t>MSSKEEDVRPVTSQHPSLAQLQTAATMVHPLPSRPPPTLAAIPRYRYDARPETDRYRPASRARPRGRPGPRSFIRADTWRPGDSMGSRGWSGDEGRSERYGAGYREVSYESWRGVNERRPGVRSELGSRSYVSSLMERSRSTRRTMSRRSASRGEYEERRREGRGYRKKRDRSRSRDDGRGERVYDRARRGGYRSCERSRSRSRGEKRFMRSHEPRNPGLDWGRERDTRSRSRQLVEDTLGSGSRSRDHSRTASPVSEPRRRDELVKNVSSSKGADNKESAREVVVDEFDVAEDE</t>
  </si>
  <si>
    <t>&gt;5506_g</t>
  </si>
  <si>
    <t>MPATQPPLSSVLPPMVCGTATFNNLYNADANSVPCNAIVQRALDLGIRAFDTSPYYGPSEELLGKALIQPSVIENYPRSSYYLVTKVGRIGSAEFDYSPEWVRYSIQRSLERLHTKYLDVVYCHDVEFVTPAEVLEAIKELRSIRDTKKTVRYIGISGYPVPVLCDLAELVLKETGEPLDCVMSYANFTLQNTTLQSLGLERLKKAGVSCVPNASILGMGLMRSQGVPIGGKGDFHPAPNELRRRALAAAKLVEDQGERLEVVSIRWGLDTWSREGACVGGVGGIGVSVMGVSNLDELEQTVRVWESVLDGLDIPGRSVAEDRKKWSHERKLMVQEKVKGVWAILGEWKDYTWSSPDDGYVNIRTIKGAIDEVSPLPGVVEVVATPARL</t>
  </si>
  <si>
    <t>&gt;6083_g</t>
  </si>
  <si>
    <t>MASGRSCPVLPTDATFDYLDEGAANIVYRIHLRCPTPEPSELEEYGDGTPPPTEVEERAYKPTANELAVFEGKLLRLRKNLPTTAPCAIAQDSWLRAIAPLFHKDQVVDQCLVQLHPASAIKVLNEQLEAWEQEDYPTKGSFPSLQGRLRPPKRHGIYLADDDYGLLVEDMSPGDGQKLIQFKPKWLIQSPSAPRASKRCRQCARVARMNVENTRKNSPLHKSFCPLDLVSSNRDDIIRCAKILLHPEPDHSAALRFALWVERTPLLRCLRERQQSLDTKGVFQSDPNDEKFRAAMTLRDCTVFLRFPEDDSYAKSAEAKLGDLDLKSKDKAQYWRDTERALIDEGWYMGTEKAEDKQPLTCQLYRA</t>
  </si>
  <si>
    <t>&gt;2479_g</t>
  </si>
  <si>
    <t>MLVHDVNLDICCFTPDNPALTQVYSKKQPSKETSYHIQWVAGKMLNHEKDEMKLENVDNTSRGGSQESHKSKTSFEEEHSLVSVIKEAFENDPNSINELLELIETLRAKREASGSQPRKETEDTKQTGGNSCCRFWASQVVSQADCSVDTNSTFGKSAETPRVTELSDELEC</t>
  </si>
  <si>
    <t>&gt;6845_g</t>
  </si>
  <si>
    <t>MSTSEKTPEVVNGTLVFKESKDVVFYLKDISSKVTPEVRQLLEEYSQIPPDQVTSHRDKAWEIQAYPCTGLGLFLSPMITKSPAYPEILTRLKDEANPATLLDIGTFIGQDLRALAFAGCPTQNLYATDIVSHWQIGYSFFNDADKFHATFIESDVLSPSPALLALSKKIDIIYMNYVLHLFNWENQVKALKEVVDLSKGKGSMFVGCQIGHVKGGNYGVRIWLHDAESWGKLWDEVGRETGTKWDAGEVTLKEWEEVGQGGKGGMGWMGSDSRALVFVVRRIE</t>
  </si>
  <si>
    <t>&gt;19780_g</t>
  </si>
  <si>
    <t>MAFSSLSVLVLSLLTPRLIAALAWCLTVAAFEAINPGVTCPNLVAGTSYCVVGSVVTTTSSSATVTTTTSTTSEVTTTAVSTTTTSAITSTTFVTILSTTLTPTTTTGNGVSTPSPIQTDFYLWNPAVGSTCVYLGHGDYVCVGVIGSTTTTASATKTTAGNGVTTPTPIQAGMVTNCAFFHLVISGDQCGSLVATYGITLADFYLWNPAVGSTCATLGLGDYVCVSVIQWSLLGCYSDTSASRALSVTGNITGGPGATTIESCQAACLASGFSLAGVEFGQQCFCGHGIRTGGPARDARSLTQTIIMPSGQSVTTTELYLTACLNAGYSITGIEYGQECYCGNTLQNSSRIAPDGNAQCNMIAIAISRRYCREDRFEEEKGKLDESGRNYSQESGRAGRDGNRSEAIALMPVGRQEALQQAYEQAQRRPVKFHISMTAKEKQRMEQQKVERFVSGTRYRRVYLDHEMDGRIDRVRCADEEERCDVCRAGDAMIDDLEALRQAYILREQEKQDGLMDSATDIPTSSVPFPEAERYGFQSSQGPIPVSSAPGSQESVVSCDPGFMADRISPEEGVVFESQQRQRQQPRAQVQARNRQAGCEVWD</t>
  </si>
  <si>
    <t>&gt;6801_g</t>
  </si>
  <si>
    <t>MAPPTSMPSALTFELVARCSTTKARAANLTLPHGQVQLPLFMPVATQASLKGLTPQQLEQTGCRLCLNNTYHLGLKPGQEVLEKIGGAHELQGWNHNILTDSGGFQMVSLLKLANITEEGVRFLSPHDGSPMLLTPEHSISLQNTIGSDIIMQLDDVLVTTSPDTKRMREAMLRSVRWLDRCIAAHANPTTQNLFCIIQGGLDLEMRIECCKAMVARDTPGIAIGGLSGGEAKDDYCRVVSTCTSLLPELKPRYVMGIGYPEDLVVSVALGADMFDCVWPTRTARFGNAITKNGVLNLRHARYANDFGPVEEGCGCMCCRKEEGGLGVTRAFVHHIAAKETVGAHLLTMHNVWYQLALMRSVRQSIIEDRFPEFLKEFFSDQHNRDKTKYPEWAVKALRTVGVDLMQS</t>
  </si>
  <si>
    <t>&gt;10435_g</t>
  </si>
  <si>
    <t>MKPEPKSLFTSEKSLTSQLDQERSEAPEVCPPTSTSASTSVLSLPAPIPGDETLSRERGQKKVSWGDASSSTRRISEAAIVDRSRQSSHFQTSSDIGARNNRASANAFPRGQRIEPIIEFPLEKPDLPAHHTESEAPGTAYASTSKHPRADDSGGSRPISTERPPKRTRPKLTGQNTPDLQTFLADPKRSPASPPSSHTYRQNPMLSASLPSSEAVAAMLNKPRVEPAGVTTLKLARGSITSGSLSRAGSTPGSWTTSPRSPDPTNKSSSGLQLLGSVGIIEFLEQDERLTFMIDVANSANFLPGGPLQITFANASLRASNPILEMVAGKVDLASPGVVVTNNFPEFKAWVLSFVKDGESLDILLPSFVFGGLTWTCSTLRKRLRLISASDNIIAGGATSGSSNGSASLCVERVPTPYKSAPSPLASVMEPPDYFGDATATRPPSISTSPLQLSSNPNADDVNPHQNKVVVQSEGLTTEMMQTQFPEASSFDWTRLPLSAALPRHIQFARSIDWAATPLGPIEDWSFDLRAMCNLIMGSPHPAAMYWGPEYIAIYNEAYIMLAGQKHPYMMGQSYKTVWAEIWPKIESVFSNAWTSGHATMKDDDCLFIRRNGFLEETYFSWSIIPLVGEDGSVVGLYNPCFEKTRRKIAERRMLTLREIGEKTAAAREVKGFWGQVIKGLEYNHYDVPFAFLYSVSDDSDSDVSSMHSGSLAQAPQCVLEGTLGVPQGHKVATSPLDLKTSDEGFAPYLRESMKTDSPVLLKNEDNGLSSTLIEGLQWRGFGGPCRSVVVCPIHPTTASTGEGVAILGFLVMGINPRRPYDDDYSLFIQLLSRQLATSMASVVLFEEEIKRGEQAARLAALDRQELSKQLDLRTQEAVESETKFTRMAEFAPVGMFIADSSGQITYSNDAWWEISRHPRADDSANTWMDSIKDEDRESVENVWDTLINNKTAVTHEFRFKTPWQDRNGSRSDTWVLMSAYPEKDSDGYLKSVFGSITNISQQKWAEDFQKRRMEEAFELKRQQENFIDMTSHEMRNPLSAILQCSDEITTSLMELESGDEEAKTGDKLIDVLESSIDAAQTIALCAQHQKRIVDDILTLSKLDSALLMVTPVAVQPISVVQRALKMFEGELDTNDIAIEFKLDQSYFDLSIDWVKLDPSRLLQVLINLTTNAIKFTHGQEKRTIIVRVGASKERSSHNSDYEVSYFPSRSNRKDLDMNDKEWGTGEEVYLHFAVQDTGRGLDPNEKKILFQRFSQASPRTHVQYGGSGLGLFISRELTELQGGEIGVSSQKGVGSTFAFYVKAKKVDNVMEEPPISTTIPSLRRHSSQSVALERKHAAEKVIQSSSTSVSSPRRASTIALKSSPVQKPPTSSLDHSTLRILIVEDNLVNQRVLQKQLKNLGFMTELANHGGEALDILKTSTYWAGREKDGLDVSMVLMDLEMPVMDGLTCARSIRDFEDAGTIVKHVPIIAVTANARIKHIETALSAGMDDVISKPFRMLELIPKIDELVSRHNLTTTPLAAPSRTSEAGSSASS</t>
  </si>
  <si>
    <t>&gt;9233_g</t>
  </si>
  <si>
    <t>MASPPGTVESSANVANLPTDLSVSVEDSFDRIIWNNFSVQLEGKGGNLDDLVTHASLAGGILAYLLTTPGNQEQLYSTRDSIVPLDVYSQYSHGLGITHFSMDRLGVLVEPVMDAFRAIPPEGMADQLPYSNNLAFAAAAISHQEIKHFNAGFKKSPLYTQIPQGVKDTFSAWLCSLELELRDRLRHGCGKFLAWRSVIDSSVQDLLRWDTRSSMARMYFSRKETSHNNESVRSPPPGIVDDNQNSAGIGAYIIPDSHPCSVSESSLFEGCIVAPSLRSYSERLPFSSSSVQSPYFLEDQQKLSFIQHTPSTLKNMDVFPWSHGDGIRAASLAPYSAKTSPSPLSPQQPLGRRNNHSQDSSISEHSPLVFMSEDASLAEQTEPDLENHPTFSGSAIADEAWLTEFLNSEHMSQEQPDEQFQTLHNPSSPSDFSRDPWSF</t>
  </si>
  <si>
    <t>&gt;2380_g</t>
  </si>
  <si>
    <t>MVPILSPQLSPSQLTQRPPTPPRESNRNETNNALPSRRSVLRQQPLAQRVSTGSNPDLNPNLTPNSSLESPNTPNVRKKVEFSHLTEYQDSPTVSQDGRSLLGPLPPSAERKPTKSILKPFNHGIFEQGQKGLTGITKLLPPHHHADFATMLESICQQLAGGDRSDRIDAYLMLSGSLKASDNIPDLDALKDKMGLLQDFIQRDQSEKTDQGKLDSALAIHALQVLSSFLHKPAIARLLTADFGTYIVEHSINGFGDNLLPKDVVKNLLFVLAQQTFSSKVMTQERIGRLLIALHDLDHHVKGKSIVVGRISTYRALIRQSRGYMISNSIWLSDLFTDMLSSIREIRSQAISFGLEASFSLGLEDSASKAVHNLFKLVHKDGAKFAEYYAHRLQEMVGKKEESQQVPQIWSVIILFIRSKRGVFDQWPFMKPFLEVLQLCFNSSDAPTRLEANYAWNRFVYAVSPDEKTSSSMKKMLFQALVGQLKRPRKSVSGRKSTLSSIYNLLYYAFKPKASSTQIDLYWDEYLAPLVAKCLISSPNDSPKDDIQRELQRQDATDACKILQSLFDLTTRRTWTETRAMDNLSNTMDVSELPALDSKWLRKNSVRVSSLLSPLIDKLYWDLGEDSVVTRLWYSYIISIASPAAMEVKVSIDTMSSIATTFSSLYRIWNADKSTLGALSYCSAAAVSTTFLRSFEKLVSVLISGLGLLPFTEKLLSISHDTFIAVATPSQQPKKIRHQVRAPFHHLIMLLTSISPGLMYDQKFAQMVHRILFPLFQAKLTSKGQMKLVQDLLDLLPAAPNDATRLIWQVLAGFASSAVDMRDNKENNENTEQPLGVDYRNSLRILEMGVNFSPSQPLPGWKALFETLATSATLDAGEAGKAIAIIEPLAKGFTTRSPAVESSPVSLQYYNLLIIKAIYPKDRQALDAARKRLWGTGTVGPKTATFDPYIHLYNYMQMTLDSGYVSCPKQNLSSYSDMISSTTGFVKRCPLSLLMGLLTNIQESIARWIIDSELKVSGGNTLGQAITSLWSTVTKETLPQLVAIYTHTIVLANLEPLICSGFESKHTSIVNESITFWNTTFGHCEDGLEYPARSRETLLKLHSVADIQLPFFPESLETETPVQERQPLDLIDSQNDTTHYSGLSSISSIFAKNAAPHFMYSPQTRMRYYSPQVVIAGRSSSRKRSREATPDIGNRKSRKRDITPRIRHDDSQVQFEAIESSPMSDRIVDSQLLTDKQKEVRERQEAGAAMFPDLRSSTTTKGKFVDKSPEPELPTHRSTSKLRITSSPIKPRQSTPTFVLPSDDDNFIASSPTPTRPIRQPTLPDPPSSPPESVVETPNRNYEAELPSLSAEDTPEPENDTTLSLDPSRQIDPYAAENNRPVSTFDTTSDHLESSPIDDEGPNFQLQAEEMEQRRLDQSLEIESSVQIARTRPQLPASTISDSVLALKPPGSTVEPASEADPGYLDALTSPASSDKQNANEEVFEDAVSSPRLNIAKPPAEQTSSPFSDLDVDESSILRLMNEFDQGSGQAKSNLSSENKENQPCRTPDSFEKVPEVPPGELLSTSNAPSSANTRSSPKQTQSLVLQVVQDDTNPKSSLEGSKRASSILSLIPETPGLQLNEDSTRYIIDGDEYDPADTIVVDTSVLEDARRPRFKRGSPRKRHALYGRKRKRQENVAEGSEVPESQEGEIPGQEVSLAREPTSKKRRGRGRLPKNLSLQLQSQSQSRESSQATPQEASGSNLSAMDFELTMAGENEQGDENDGGAKGDAEKHMLEAPNVGELPSGNTGRSGAEPVEAPGTSAIVGQTLLPDENIEMAPTILDQPDGQNSEDAANTTIDGSSFFDKSSFVEEKDDDLVEETVLGTSSEKAVTSPAFLPPDDYDANAEATVEGGTNPAVQEQQPEVPSPPVSILQSVKDTLSKVISDLRAAVLSKPEVNELEDMLFDAKRTLYDAELRGRQQGEPSGTP</t>
  </si>
  <si>
    <t>&gt;1595_g</t>
  </si>
  <si>
    <t>MSKLFTPLQIGQVTLKHRIAMAPLTRLRADNDHVPLPFVKEYYEQRASVPGTLLVTEATFVSPQGGGYSNVPGIYNDAQVTAWKVVTDAVHAKGSFIYCQLWALGRTAKKEVITQEGFDVVSSSATPIAEGGVVPRALREEEILQYIRDFASAAARAIEAGFDGVEIHGANGYLIDQFTQDVSNKRTDSWGGSVENRARFAIEVSKAVVEAIGADKTAIRFSPFNDVQGMKMRDPKPQFAFVLSALKKLKLAYIHLIESRFEEDEKLDFLTDIWGKTSPILVAGSLTRDATGNSLQGSHPSKAKQVLEKYPNNDVVAVYGRYFISNPDLPFRLEKGLPLREYERDTFYTVMSRHGYTDFPFSAEFKASIQVGGT</t>
  </si>
  <si>
    <t>&gt;4996_g</t>
  </si>
  <si>
    <t>MALPRTTTPVRLAGGIERRSIIRHALGFYGNLTVGGLYVFGGPTWTIERSAFISALRYCVTRHPILSTSIEGADTEAPAFVRPQYLDLGNHLHYLESLDVDSYDQHQEWLLKEVVNRLSDIPSAYQDGIPAWRLVVLPLLAKSETSPTKFWLGFSYSHSHGDGKSSLAFHRTLLQGLQMAYSARADLPPNEIIQTSKLPILLPSLEEVANLSISWSFLLLPLLSVYLPTWLSSWLGLPHGMNVDSDAWKATPASYDIDNHFTNLEVICISQELLGNLLQACRSKNTVITSILHEAIVYGLGQELGRHTKFVTCTTTDLRGLVSEFDDNDMINSFSGVIESLEPHALEEGEDSIPEAVWQSARKTSKCLAERVSTLADQPIGLLKYLRNFRQYMLNQLGKEREASYEMSNVGVFDPASPDSSLGAMDWTVQQIMFSQPANAIGSAVDFNVASVLGGDLVMTATWQRGILGVEDEGRFIRQTLIGIKEFLTRASKA</t>
  </si>
  <si>
    <t>&gt;9418_g</t>
  </si>
  <si>
    <t>MLNLTLTADLSGVTELRPDDTPEKNFWYTFNVRCSSCREIHSNPVNVSRFEANEMSGSRGEANFVWKCKNCKRESSATIKAPPTSYQQASPPTPQKILEFDCRGCEFTDFKPEGDWLATGIESGSKFEAIDLTEGEWFDYDEKAGEEVSIKDLKWEIRRS</t>
  </si>
  <si>
    <t>&gt;1714_g</t>
  </si>
  <si>
    <t>MSNPTAITRTGPIAIASRRAHLERSIEPSNATKNGRAQLSASMSSTTSGDSGIHIRTRKDRPCDACRRRKSRCVIKEGQMSCVLCSFHSQECTFVESPQPRKRRLITEGKEESLAKRRSPDRTEERRRRPTGSSLSSTGATNSLIEEMANIGGPVMLKRTLGLQNDRYSQYIGPTTDFEPSLIDLSPFDPQDESLLSRGTLRKVSNTDTFLMLPDHDTPGFEHLTEDADAIENIVTPHGPALLDLYFRIVHPNFPILQKTVFFEKYSRSYREFSPSILAAVYILAINWWDHSEELAHLPRPDVRELERLARVTLADAMYRPKLSTVQAGLLLSQRPEGDQWAPTAQLVAIGQELGLHLDCSNWKIPPWERGLRKRLAWALYMQDIWGSLIHGRPSHICASNWAVQPLSPSDFPDVEYDESDVEERDQYEQGRLLFTQMVLLSQILADVLDTFYTLQAMANVKQAGAQGTHLVLQLAKPVQLKLKDWFAALPQCLRMDSAISSTSLNSSSGNKLSSVGFLHLAYFATEITLHRRIIRSLSAGTTPTAPDAKPALDPYIVQICRSAAKTRLISAMDFVNRLNSSHLRSFWYFASKTNFALIGTFGSLLWATAPGREEADWYRRRLGEYRWTLGVSSKGVSSKGGGEGNGNSRLTEFAMGMLDTSTGLLKALPEKPSLSRVGSESDNLGAQWRRRSGVEGYGFGFNGSGMMIGGAGGGFGIGAARVEGSIAGYGGERDTDGTMGNTTSGLASPSSSSGGSGQLGREDGF</t>
  </si>
  <si>
    <t>&gt;7826_g</t>
  </si>
  <si>
    <t>MGNNPSTSNRPPSSSSPTPSAHGHGPGHGVPSRPPSARRDPRNPVQAQRAPAEPSLAQASGTTTAVHRTWNSQTQAQVPAPFPLNNQSGQSRSTPSPSHQSGDPHIGTQSSRTEHIDARDLPSKPVDVPVSASNFDPSYSRSFSSSIDPSGPFATQDMSYHLTRPPRLPLPIEEEVHTPGSPIIAPADVDASDLDLDQLDNDTLPRHSSAVSNTTLDEEDAEELRVDKTGATVPTAFEWSEGGGKVYVTGTIFQWNKKHRLHPVDGQPGLLRCVINVRPGTHHIRFIVDNMMQLSNNLPTTVDFGNTLVNYIEVSADDIPRDIDPSKEVDGELDENAANDLLDTSKPDETNEEPEIAKPPPKFKALLPPGRYSSQVPQYLVDLDKAEDSSAYQYAAAAIEKLPQPPSLPGFLGKPILNAATPMKDDNSVLTMPNHTVLNHLATSSIKNNVLAVSATTRYKRKYVTTIMYKPTGTEE</t>
  </si>
  <si>
    <t>&gt;1461_g</t>
  </si>
  <si>
    <t>MDLLVETFFEAPPEGYNSDDAADELGVAIEPAVSAKIGMRTCVEIFKNALENRTSSKKALKNHVPQARTPSSVSADWSSPLSLNFVSVLQVRELIMDVVHSNRYGTVPTGDHIYRFVHTIAGILRPRSFGKELTSVKTVYGIIFTLKGMLMEMHEGFKVTATKARQIDSLLIKLVEDGVLMRGKWRKPNRVGFRTLIALTDAWMNTALTNGVITWDTIISRQLSIVMIASFASRAGDVVRSGLYEGMQFCVFRDLTLSFQGGDMMEHLSLQVCLRFVKNYKFLPNEDRHLRVDILPSPAHNSVCTVKLLVIHALRIGAVDATTFHERRTKALARADKTVQWATPENPVIPQ</t>
  </si>
  <si>
    <t>&gt;3923_g</t>
  </si>
  <si>
    <t>MASWAGQPSIKGSSESMRMALLTFSLVGLQFTWGIEMTYCTPYLLQLGLTKSKTSLVWIAGPLSGLIMQPIVGVLADRSKSKYGRRRPIMVVGSILVGLCLLVLGWTKEIVGHFVEEGPFRKSCTLFVAILSIYAVDFAINAVQACCRSLIVDTLPIPKQQTGSAWASRMVAIGHLIGYVIGTVDLVQIFGTSFGDTQFKKLSLIAALTLIFSVAVTSWAVEERILVSGRDSDAGAGLLKIVKQIWDTATSLPPRIQAICNIQLWSWIGWFPFLFYSTTFVGEIYFRYDAPVDIKESKDALGDIGRIGSLSLVVFSLVTFLGAFFLPMFIKSPDEKCFTARPPRALAEVMGKVNKYKPDLLTAWIWGHCLFSSAMILAPFAHSFRFATFLVALCGLPWALASWAPNTYLGIEVNRLSSSPTTYRRLSDNDQYEMTSPTSPVNTSTPTLLRMEHGPLDDTPTSTGELSGLYFGILNIYTTIPQFIGTFISMVVFSILEPGKSPELAHDVDPSEHHGTDGPNAIAVCLFIGAISTVGAAFATKKLKDLQH</t>
  </si>
  <si>
    <t>&gt;7503_g</t>
  </si>
  <si>
    <t>MSSFLPFRDINVHASTSHYAFTSPSSRSAPTLVVDRPSGDLRLNDGALLGGKRVSSIAGILGMIKLRLDKYIIVITKAQPMGRLKGHMVYKVIATEFLPLRERPLHDQDEDTYLALLKNLIKVSPLYFSYSCDITNSFQRQSQIDPSAPLWKRADDRFFWNKFVQSDLIDFRTSGSRLQHGQQPAVDPYILPIMFGMLEIIQTRVKSTPLTIVLITRRSRHRAGTRYFSRGIDEQGHVSNYNETEQVVVLNDSMSGLGGFAGGGGMQNGKVGGSGGKEVQILSYVQTRGSVPLYWAEVNTLSYVPKLQIRSLDSAVPAAKAHFEEQIRLYGDNYLVNLVNEKGREKRIKDAYEQMVRILVSSSTERSQQDNLSDEKFHIVEPTGRRTEFDRLHYVYFDFHNETKGLKWHRVQLLLDQLQDALEKQQYFRGVDMPGDVEGRLEVRNHQTSVVRTNCMDCLDRTNLVQSMLARSTLNRQLTDLGILTRGETFTSADPEFEVLFRKVWADNADVVAKSYSGTGALKTDFTRTGKRTKAGALQDLKNSIHRYTNNNFSDGPRQDAFDLFLGSYLPNTGSYLVFADKRPLSIQSIPYILAFSSFFVFVGSFTRQVPDAAILPVRIFIIFWFVVGMWCLNFIYSNGMLYVNWPKLNPRPWATEGYNETITKVQKDKIMGSFVAKHDRMLSTARYTNLEEGKKRIE</t>
  </si>
  <si>
    <t>&gt;644_g</t>
  </si>
  <si>
    <t>MAPTIEELDATVRAFYEGRGEPQKVAQAALNQFKEDPDAWLLADKILQDATYPQTKYLGLQVLDSVIMTRWKVLPKEQCLGIRNFVVNFIIQCSSSEESLKAQRTLLNKLNLVLVSILKQEWPHNWPTFINEIISSCHTSLSICENNMAILRLLSEEVFDYSADQMTSTKTKNLKTTMCSEFSSIFQLCNEVLNSATQASLIKATLETLLRFFNWIPLGYIFETPIIDVLRTRFLEMPEFRNVTLKCLTEIGGLQTGGQNNAYDEKLVSMFTEVLTAISKIIPLSLDLKSTYNSSNSRDQEFIQNLALFLTNFFSVHLNLIENLPNRDFLTHAHFYLIRISQIEDREIFKICLEYWTKLVQELYEEMQSLPITDVNPLVNMGVSGLGNAGAPNPQILQNYPLRKHKYNEVLSNLRVVMIEKMVRPEEVLIVENDEGEIVREFVKESDTIQLYKTTRECLVYLTHLDVVDTEQIMTDKLARQVDGSEWSWANCNTLCWAIGSISLAMNEETEKRFLVTVIKDLLGLTEMKRGKDNKAVVASNIMYIVGQYPRFLKAHWKFLKTVVNKLFEFMHESHEGVQDMACDTFIKIARQCKRHFVAMQPGESEPFIEEIVRTMRKITCDLSPQQVHTFYEACGYMIAAQPQKNAQERLIAELMSYPNAAWDSIISQATANPSILQDADTIKVIGNVMKTNVSACSSIGSYFYPQIGKIYLDMLSMYNATSQMISEAVARDGEIATKMPRVRGLRTIKKEILKLIETYVEKADDLEMVRTNIVPALLDAVLVDYNRNVPNARDAEVLKVMSVIITKLSSLMEDQVPTIMENVFECTLEMINKDFSEFPEHRVEFFTLLRAINLHCFPALLKLDNRQFKFVIDSCMWASKHDNREVEYAGLNMCLELITNIADTDAGTSNAFFQQFFIPILQDVFFVLTDTDHKAGFKSQAMLLSRMFYFVHPADGTQPKIQGPIYPPDQAPAGTSNKEFLATFVANLLQTAFPNLQTGQIKLFVEGLFTLNNVFDRFKLNLRDFLIQLKEFSGDNADLYADEKEQQERDAKAAERERLSKVGGLLKPAELEDDEL</t>
  </si>
  <si>
    <t>&gt;9386_g</t>
  </si>
  <si>
    <t>MTSAIVYEGVGGGGDLFQGMKFFLVQRLPTRETWKDLIITNGGEVVMEEKRADIIIADHARKDAPEGSISWTYIQDSVKKGKLENTEDHLAGPSKHIIRETGPSVPTRTGRVPFSAEDDLVLMEWCVKAERKGKSLKGNELYKELEAKNNRHTYHSWRDRWVKYLSTRPRPQVSEEEASDNEEEPVHNNHQSIQPNERRAHSGTPARNSKQVGKVSGTPASSSKLRHIDNTSHTSPPFIAKSTGGAVFTQEETDLLLDEYEAIMDVDSDEEINAWNAWSSRYPTHTTQEWRNHFRKKVIPLQEEQDKPQEAMPNSSIRENPVNSENNSSQVSSSLVRSAIASQKWQDPSIVSEEVFKDKVACLAEALDIKFEFDPLISGRKIPLFRIWQVVQSDEFGGVKEVTTHKKWKKVASKLNFNEFRHSSAATELEACSKDILTQFADANAVYAQDLDSGDEADEESLTGSQEQAMLEGQIFQETERDVQPQEDENVEEIEGREDEEEEDEHDDDLNYPQPSPLPAAPSTLKRSFEVSGMNVDPFYNKRQRIDTGKGRDLEIPSTPEVILNGSRISQLSSKPIPFQLSPSIAERAITVGASTGDLFATSTKFRKPQPEPVPQPRILEPETQDFQFQIESEPNSKSNPGTEPLDELDEEEDDENHHSRNMFIEINSSPSLSRDLSKEPIEESPPPSLPELPVPASSHVATRGSVQTTNHDSSTQSQTDSQQNEMLEEVVNHWCSLGYEHDVVIKALETTTYTNCAELSEVIENLSDGNGIPSKIQGVWTTRDDAALGFTKDSREYQAIVLKHGADRIKLRKKMLRDKEERLAYGDDF</t>
  </si>
  <si>
    <t>&gt;5466_g</t>
  </si>
  <si>
    <t>MRFPAAKTLLFFYCVGVVSAGPFNKLLARAVSPGNTCGTNGAGGGADGYTCPSGLPCCSVNGFCGSTSDYCSIDNGCQSAFGNCTAPSSGTVSPDMTCGVTGGGTDGYTCASSTPCCSGSGFCGTTSDYCSVDLGCQSTFGTCDSAANSSSGGGTVTGGTSTNGQCGPGQGTCASNECCSLAGWCGVTEAYCTAPDCQSNYGPACDANKIPSGTNTSSIQRTKVGGVLYGSDGIYDCANVGDMALTFDDGPFIYTSHILDLLQQYNASATFFITGNNNGKGEIDNASLAWPALINRMYTEGHQVASHTWSHPDLCAITSAQRKNEMYKNEMAIRNIIGVIPTYMRPPYSSCTAACGCEADLAELGYHITYFDLDTQDYLNDSPTLIQNFKTIFDNALAGRSPTTDDFLVISHDIHNQTSQVLVEYMLQGLTSNGYNPVTVGTCLGDPKENWYRVDTTSTLGKE</t>
  </si>
  <si>
    <t>&gt;7059_g</t>
  </si>
  <si>
    <t>MYFSRSHSAILASVLAASSVSVNGLNILITNDDGFGASNIREMYKAVKSYGHNAYIVASTSNESGTGGTVVYTTEAKLTADTEFGLVKAGAPSVGTDPIDSHIWYYNGTPSACVQVALDYVFPNFTNITTPDLVLAGPNFGWNLGPFLYTLSGTVGATYTAIERGIPAIAFSAGYSVQTGYQAVNATTTVGLKDPATYAGQLAADLAQQLINNTPASSPLLPLGYGISVNIPYITSYTDSSCIAPPFIKTRQTGGADVDRAIYNATTGLFTYGNIVSSGANVCINGDCSLPGETLVLNAGCYTSVSVFTVDYDAPLSGTCSGQESNVLASLSPLVKSWNGTSLSGGSAPNTTVTTSSVGTKSTGVASITGINGAAGEFGKGSRIAAMVGILGFAVLNL</t>
  </si>
  <si>
    <t>&gt;2803_g</t>
  </si>
  <si>
    <t>MWVDQINITNVEGLIEALTKTSHFSETQIGEIVKAPGEKEWKDKLLANTAKVLGQGAFGAPWYWVRNKNGEEEPFFGSDRFHFMWEFLGVPWKDIEIVPGAEKSKL</t>
  </si>
  <si>
    <t>&gt;2478_g</t>
  </si>
  <si>
    <t>MEAQGERSSSGSSSASLGLSKVEGSPLLLDDAESPVVETALEEDIEVMEALNEGIEQKRRGSAGGRAGTIWREPRGDGDQNTINSTRSLYDSDIVYYDLYGRRYCADYYMPNDEDEQTRLQILHTVYLHMLDNELTTAPLHNPTHILDIGTGTGEWAMAIADQYPDCEVIGTDIAKIQPSAVPPNVFFEIDDAEEEGGWTWPEDEFDLVHMRGLAGAFTDWKAMYREAWRHCKPGGWVEICDYDNHDAFMAYFSHDVNVRRWLSAINEASFKSGRPRGADHLDPDWLREAGFTDVKKKVLAIPMGVWPDDEAERKIGSHFLISMLCGIEALCLRPMIESLGMELDEVKRLSENVASVVKKVALDREAGKGLAFRMEIVIARKPERGEVVRGVLQGGSRGNLSTEEVEDWSGGVEESWGGGGVKMEWEREREVSGGGTGFLEVGDGNSTVGGSSVTTIMGNGGTSHGQ</t>
  </si>
  <si>
    <t>&gt;10598_g</t>
  </si>
  <si>
    <t>MVALGALLLSSASIPFAIGSLIASQNVLQSPEAAKSTRFRWSDVQPSTDLEWHPCFEEFQCARLSVPLDWLEPLNSSQAVLAVMRLPASNLTDYKGPLFINPGGPGGSGVETVRQRGKYTQKIVGSNHDIIGFDPRGVGYTAPRVDCWPDSKSEEIWSLQDVGVVDSRPGLVYDAFARSAAVSSLCISSAPNYPAMENGNGTSDQSMLKFISTTSVARDMLEILNKAGYDKLRYWGFSYGTYLGGIFAAMYPDKIDRMVNDGNIDCTEWATDVHSHFLVDADNVMEAFYHSCHLAGPEKCALYSPSPADIEVRVNNVLETLRNNPIIVLASTKSELPEIITYTAFKKFISAVLYRPVLLFPSLARAVAGLETGSGQAFIDESAIYTPWTRDTFKCDCEDTGHDDEIESLKETNDAFRAILCSDGLEVEQTAEEFAEYAEYVQRQSKAAGAVNVLFRMSCAGWTERAKWRFAGPFEANTSFPILFINNIADNVAPLRSARNNAKGFNGSVVLVQNSYGHTSLTAPSMCTASHIRAYFQDGSLPEPGTVCEADISPFGTLDYRFEAGSVEGDISSALVNLMESVEFGSIGRL</t>
  </si>
  <si>
    <t>&gt;19800_g</t>
  </si>
  <si>
    <t>MSSNSGSSRHRSHRSRANGSNTEDLIEQVKGVVTQLYDVASSRPHQWQTYLASARSAVVALERIQFFRDPDRFAEQVWVLNGLQEYAFHDPDSGTIADIATFCQTSWLLVLRNFPDNVEALSGLGYNWLQQAQATLARIHSEENAGTSSSGSSQGASPADIRLQGQLYVEARSYLQPAVDFYVRAVRSADALGNTTGDLLAAAAQSQMSLGNVTASPGDEPHFTRAIRYLRRATAIPGYTLSTYLQGYLDEYGRYIT</t>
  </si>
  <si>
    <t>&gt;19801_g</t>
  </si>
  <si>
    <t>MTIDMAVHADHSVSEARGDQPGGCHAMPCHATPMVDGNGERGGREVPDFQNESMQEPGEGLRTNSALRIEALRRSLKNDREKINHISITPKSAVAIVPPKKVIRALYDYESQSAQELSFQKGDFFHVIGRENDTDWYEACNPAVPDARGLVPVAYFQALGKTERDSGHSDRSPPAVRQPDHDSGYSDTSGSGTLVGTETARSSKAMGKGSGAMVYGIVMYDFVAERPDELDAKAGEAIIVIAQSNPEWFVAKPIGRLGGPGLIPVSFIEIRDMTSGQAVPDAQQAVQRAGVPKVEEWKKMAADYKNSSITLGKFEVPSAHQQQALEQSMDRMSLQGGPRQSQNGYPAPQRAQQPKQQQQAQPTPYASKSSSQLYAPISARIPRYCFAEDKYWFVIEAALEDGRHWELSRYYEDFYDFQIALLTEFPAEAGNTGTQKRSLPYMPGPVNYVTDAITEGRQHNLDAYVKNLLTQPPYISRCLLVKQFFAPREGDYEMDPNTMNEEYRLSGGSRGSSNGSGNAASRQSSRGNLNGAGYPGLSAAPAHQRGQPSLSVNGGQDPARQASSLSQPSNQSLSPSATQPSAMKVKIYFGDDLIAIRVPTDVQFPQLYEKIRDRLKIPQEEEIAISYKDEPTGDRINMLSTDDLYQALDRNDKLILYVDYN</t>
  </si>
  <si>
    <t>&gt;6929_g</t>
  </si>
  <si>
    <t>MANHKQDEPKPDGAAFDNFFDSIGKKAEVLDKQAGKDPVAPVGAAPAPAEDDDEPKVVDEIESLCMNCRKNGTTRLLLTRIPFFREIILMSFFCPFCNFKNSEIQSAGEIQQKGARYELRLRGMEDFARQVVKSDTCVVRFVELDVEVPAGRGQLTNVEGLLSMVLQDLELKQDERKEKIPEVWAKIEELIAKGRKILRGEGFPFRVQLDDPAGNSWIEPDQKDGVGKWSKIEYSRTPEQNESLGLGSGEEEAAAPAPGEPTGATLDDDDIIPNEVYSFPASCPGCTKPCVTHMKMVEIPHFKQVVIMSTVCDLCGYRSNEVKTGGEVPAKGKKIILHVTSPTDLARDILKSESCALECPELSLSVNPGTLGGRFTTVEGLLTQVRDDLHQQIFDVGDEKESGGDSLPGEAKKTWKSFFEGINSAIKGERKFTVVLRDPLASSYVQNLCSPDKDPQIEEEEYERTAEEEDDLGLSDMKVDGYVDEVGNEKRRIAAEKLKEGEVKKVGNGS</t>
  </si>
  <si>
    <t>&gt;8004_g</t>
  </si>
  <si>
    <t>MYSIYLLPILAGTISAQTQYISTAVEAVKAAQATAKTESPTSNVVGKTFDRFATIWCENTDFDIAAGDPNFAWIATQGITLTNYHGVIHPSQPNYVAAVGGDTHGVKVSSKAYHITPDVRTIVDLLEEKHVSWAEYQEDMPYSGFEGNWSPPEKKGRNDYVRKHNPLMSYDSVTSKEERLAQIKNFTMFEEDMKNEKLPQWMFITPNMSMYRPISNNGHDSNVMVAGQWARSFLEPLLKNSNFLSRTLVLLTFDESEVYTGDNKVFSVLLGDAIPADKQGTKDDTFYNHYSQLATVEKNWDLGNLGLNDGEANAFF</t>
  </si>
  <si>
    <t>&gt;7659_g</t>
  </si>
  <si>
    <t>MATTVANPPSPTQSRPKKTMVVTEQPKLDLESYISNYRGRTRHERLVLIGICSSVLGVEALKAAVINAKTGKDINQYAEAQKHLQTVGPNEPEAVVDLAWMEKTATQNKAETVRLEGELKGYKNNLIKESIRMGNEDLGKHYQAIGDLNKAFEAFSRMRQDVSMARQIVDISRHLIEVAVEQRNWVAVTSNVQKIKGTMTTDGDDKYLLPFLYATAGLAQLDSGEYHAAALQFLQTPSGMGSSCNNIISPNDVAIYGGLCALATMERDELQSTVLENSSFRTYLELEPHIRRAITFFVNSRYYECLNILESYRTDYWLDIYLQKHIDDLYNQVRSKSIVQYFIPFSCVTLDSLNTAFAAAGKTIDKELATMIQRKELDARIDTQNRLLTSVPSAPRAALQSSTLKTAKDYEREARRRIQHMNIVGSDLDVKGVKRNILVPMDDYHADPMIGGMANTRETLRARGNMFS</t>
  </si>
  <si>
    <t>&gt;6330_g</t>
  </si>
  <si>
    <t>MIWESTTTLPAVSAALAVLFILYLSLRLWDLRISNTRTVPNWQGTVKATLGVILSIALLYALTKLLTSPTKYDPIFVISLLASLVATLGLSLLLYMEQQRSLKPSNLATPYLIASILCDVVLLTIPSRICNQIEILLPVLARLFIHLTLLILECNAKRPAYSPLNNRQSPEELNGILSRIFFTWINPILLQGYRNILVSQDLPPLSRDMEPEVTRKAILQAWSQRDKPETKKTLPLALLKCVKQPLLAAVIPRLFLIVFRYSQPILIKNSIRFVKMDTDEARENYGYWLVLSATTIYVGLAISTSLFQHRLNRLRLVIRSALVGLIHHKTMTSPSICYDNGESTTLMSSDADSLDGIAEMFHETWAQVVEVVVGASKLRWIMVYYNASTNALRMFTPAITLAIYAVISAAHGRNLDTETAFTTVAILSMVTHPANMVMTIVPRAIASFAGFDRIQTFLLRPSLVDHGEILRKATSNSVSWDPASSHILTKPSPTILIQDLTIGEKQPILCGIAIEVAAGSLVIISGPVGSGKSTRLRAILGEVAPSHGLIKLSTRRIAYCAQKPWLPSGSIKEVICGNTDHIDESWYNEIIDLCCLTHDFKLLSDGDETQIGSRGANLSRGQRQRLALARTLYSRSDIVLLDDCFGGLDGETEKQIFDNILGHMGSLRKSESTVLLVSNSTQYFQAADQIVILGDNGIKEQGTWDTIKDKAASITKFNLEPRNKRNKILSANFDKISAQVLAKDEAEVDLSRQTGDFALYGYYLHFVGWKTFTFLLTCTASCSFFVTIPQYWLRLWTESSNGNSLFFICGFLLLSVMSWISTNGIVWSSLIRLAPKSGARIHQRLLSIVTSAPLSYFSKTENGSILNRFSQDIQLVDKQLPSALSTIGTQIFKLLVQGALLYFSQHWLALSLPASVFSSFLESVEGLETIRAFGWGPEVVQENIWCLDNSQRPEFILLSLQRWLNIVLDLLAAAIAVSLVVMAVVLRGYISGSQVGIALNIMLIANTTLLRLVESWTTLEISLGAVARLKTLQQQTPPEGKNIENFEPPHGWPSQGHVQIKNINASYYPQSLVLRDISLDIKPGQKIIVCGRTGSGKSTLLLTLLRILELQSGQIVLDGVDISRVRLQLLRERCFITVSQDTLLLSNETLRFNLDPEHSLEADIIVDALKRTGLWQHFYDNGEDSNSHLGGVDSGRTIDEGAFAQHPVLDKKVSLFPELSVGQSQLFALCRAIIKVNLLRRAGVNPIVLLDEVTSSLDYATESAIHTIISEEFTEKGHTTIIIAYRLSILAEHIKPGRDVVAVMAEGRLQELITDLTPMSFKTLGESR</t>
  </si>
  <si>
    <t>&gt;4969_g</t>
  </si>
  <si>
    <t>MAPRSKTKVEGNVGEMQSEEAFAQLAQKHWLKTSKKASAKVKVKPDVLKKEVWDVLEKENFPFRLLLALENLQLLESYLWPGYTEDSSNFHVLLIVLMSNVKTREHLPTWDLFTNKPAEFSDFFRRILSMTLDTTLSPTIQTYLLSFIINAFQSLDCGIVRKECAPLVSISIWHNISNEKKREGKLDQSVQLRKAWRAAAKRYDAADDETKPRLRFERTWLLTLIIGFFNHLYDEKSKSENIRYCERFIEFLSDLQSQLPTRRYVNTLLQDLNTLPAIRMSPAFNDEDNVLLRDLYALLKHYSYFSIDDHTGAQYTRTQAYERHCFTLSVLQRTALKHFKEKLTILALSNYGSVEKRTELEGHLEALTNEEVTKLCNLLELRTSYPASAKVVTDRKFLTEVLLSTHERHKTFQETARDLSILPTELTLFEPSLLRNDNYTGSEPLALPKLNLQYLTVGDFLWRSFILHRCESFYEIRKDVEGVIKRLDPKLDRAGQTNFQGFSRMALPITKPGIMEVVPPQVGDDKPSAVRAEISLDVSRLADNIRREWESLRPDDVVFLLTVQAPDDSKMSLNGGQAPSDAQLIGLKYLRAAEVTQVLDEKGRSLRDQDAQTGGRPRIRRLQIKLDAAMYQMDMERVAKGKPDIYESMNLIMRRRGRENNFKPILQSIRSLTLSDVPMASWLHEVFLGYGDPAGATYTHLSNQIKKVDYRDTFLDWQHLIESLPGKTIEPSDDVSGSFGPPYVLQSVPKAVEAPVKPTKKRRRDAEPAVKVEPQAIQVSTYKPPNTGPYPMDATRLNRVRFTPAQVDAIISGSQPGLTVIVGPPGTGKTDVATQIINNIYHNFPNQRTLLIAHSNQALNQLFQKIVALDIDNRHLLRLGHGEGDLDTEGDFSKHGRVESFLENRDWYLHEVDRLASNFGAPGAHGSSAETAGYFNLVYVKPAWARFEEVARSTEATSEAIIEAFPFHDYFSNAPQPLFPEGADKETLIDIANGCYHHVSKIFTELEDVRPFEIMRRDRDRTNYLLTNEARIIAMTSTHAAMRRKEIASLGFHYDNVIMEEAAQITEIENFIPLALQNPQHGEMPLQRVVLCGDHFQNSPVIQNLAFRQYANLEQSLFSRLVRLGVPTINLDQQGRARPSIAALYSWRYQNLGNLPLVSALPEFQTANAGFKYDYQFIQVPEYKGKGESEPTPHFIQNLGEAEYAVAIYQYMRLLGYPTSSISILATYAGQRALIVDVLNHRCAKNPLFGLPKIVTTVDKYQGEQNDYVILSLTRSSRVGYLRDVRRLTVALSRARLGLYVLGRREVFESCFELRPAFDILLQRPDKLMLVTGELWPSRRILKDEEGKDVPGQTQMEGVEHLGQYVFEMTNAKVQQLRTERGLPEGNIVAQITVGNGEGTTGDGYDDEAIEEEIHEGFEAEEEGGE</t>
  </si>
  <si>
    <t>&gt;5559_g</t>
  </si>
  <si>
    <t>MAPVLCAICKDARALIIRPKNHQKLCKACFIAIFEEEIHHTITTTKLFSPGDRIAIGASGGKDSTVLASVLKTLNERYNYGLDLVLLSIDEGIKGYRDDSLETVKRNAIQYNMPLKIVGYNELYGWTMDQVVQTIGKKGNCTYCGVFRRQALDRGAKMLGIKHVVTGHNADDVAETILMNLLRGDLPRLARSTSIVTGDESSEVRRSKPLKYAYEKEIVLYAHHKKLDYFTTECLYSPEAFRGSARSLIKNLERVRPSAILDVVRSGEDMARLVPEEITGISQCRSQKVPLSSADGEEEGAGGCGSAGRSSGGEMADMEKKLQKDDEASSREIDVMSIASAGTNGQRHDRIGSKTQSRNGTQEPGRKGLTRQNLGTCKNCGYMSSQEICKACVLLEGLNKTRPKMEIEVDVEDEESSALRRKTDGLAIVAG</t>
  </si>
  <si>
    <t>&gt;2265_g</t>
  </si>
  <si>
    <t>MGDFFTAFQGESPFLQTLGRWGYNIYRHRDMIQLETHLLLSAIFPIYIGAHASLRRPPSAATPPKSTEDEDEGEIPVEATAIEGLQPSDAIMFPILAGITLALLYVLIKWLDDPSILSRIMGWYFSCLGVIGVGKLAADFLNMATTFIFPSVWSSSKETYHVVPLLSQQVSGPVGNSRLLKTRKNVEGKTNPFPGVLSSIKFSDSITKSLWQLRALLNNHWILRGYVHGLFSFKSNLKLNDVIGFVFGFFAIILYNIKGSWWLTNLIGFGFCYGTLQLTSPTTFWTGSLVLAGLFVYDITMVFYTPMMVTVATSLDVPIKLLFPGAGDRMSMLGLGDVVLPGIVMALSLRFDLYLHYLRKQSIMETTNPSGQTKIKVERAQYVEARGVWGERFWNRGVKREEVAAVKGARFSKVYFQASVVGYLIAMLVTLFVMQIYKHAQPALLYLVPGVLIAVWGTALTRGELKLMWEYTEDGKWGFEQYDSVAEKKANDDKQVENPIDNQKGSGMSSGIDRQLNKKADEPVDTTDDSEEDKKNTREERKEKEKEEHAHHVFLFSLSEPVSSKLTKGTNRLQAKAGFEELEQGVRLQQR</t>
  </si>
  <si>
    <t>&gt;397_g</t>
  </si>
  <si>
    <t>MPCGIGGNKTTQRKLVLLGDGACGKTSLLNVFTRGYFPTVYEPTVFENYVHDIFVDGTHIELSLWDTAGQEEFDRLRSLSYDDTHAIMLCFSVDSKDSLENVESKWVGEIADNCQGVKLVLVALKCDLREQGDEETAEGGQPKEKKDMITYNQGLEVARRINALRYLECSAMRNRGVNEAFTEAARVALSVKLPGSKEESKCNVM</t>
  </si>
  <si>
    <t>&gt;1383_g</t>
  </si>
  <si>
    <t>MEKPTTAAWGLPISANDCSKLKSGFKPRDQDDKWRVFVSSSEPPNTTIKINRAIFNIEFFVLYIIEKQALTGSSAEIVSITWETSEEKGAITEEWAKELVVRLLRSNLECDFEAAPRY</t>
  </si>
  <si>
    <t>&gt;4742_g</t>
  </si>
  <si>
    <t>MQGFNMGRYVPPDQEGIISGNQLHGKHALGARANKISQGILTVRFEMPYPIWCTHCPKPTIIGQGVRFNAEKRKVGNYFSSPIYSFRMKHTACGGWIEIRTDPKNTAYVVTEGARKRDQGEDKVMEGDVKIMTQDEREAMRSNAFAALEGQVEDKKRLDHAKKRLEELQDLSEQQWEDPYEQNKKLRKAFRQGRKQRESEAGVAAALQDKMSLGLDLLPEHEDDVRRAGFIEFGEVEIDKAVSKAIAKPLFRTEESATKEKPKSSKVPRKLKAEVLAKKRTADIAAEIRDNTRAAMDPFLTSTHSSAIATKNTSKLLLAGVKRKRTTPVETSKSTPGANLVDYDSD</t>
  </si>
  <si>
    <t>&gt;8320_g</t>
  </si>
  <si>
    <t>MSFVNRALAEDCTAPTEYGRQVTVQISTAADVTQHLAPCETSFGSLEIFVEPLNLGNLKNVTGSLQIGYPSKSTSNANSTYLSLGVLQYVGGDFNIYSATIAKLDLSNLTLVGGSLSLSSVGSYALLHTLSLPRLLSVGNDITIFGFSEMAVIDVPLLTSAGELNLQILPDLAKLSCNAGLYLTNPYRSSGVNEDSTVYIGGTSLTSLENIFISNFTTVTITNNPTLNSITLSGAESNTSLDNSNGPDTIYPTATITNNGPSLAVAFPLLTAYLGYLTIGNATSLNLSSLVSVSNELAILGNISTFSAPNLLKIKELTLRDVHFVNVGCSYDDSSNGLCGSSKISLPAVQFITSLWIHDVSTPWSVSSLSMPKIKSIEDFDFDSSDAKFCQYWAHQRCLGLITNYFTCGSSSVTIPVLHSIVQCDNLYPATGLTYPKRLAVGLSLGVGVPLLALFLWWIRKIYKEPPRQVTARRPPILLINLPDENHEQLPKYQLHETTGELPGYGDCTSNEVGANNGDSAATGSVVVTDGAAGPNQESSEIPVR</t>
  </si>
  <si>
    <t>&gt;6109_g</t>
  </si>
  <si>
    <t>MLVTQLTFICELLYVASTTVTKISIGAYFLRLSSKSYQKSIIYSTLSTVLVISTMYFFFLLFQCMPISYLWTRYEGETGKCLGKDVLANVTYAHSAMSAATDWAFGILPIFFVWKMQMNPRTKISVVLILSLGFFASTATIVRIVYIRRLAETEDLSWEGINLVKWSMVEPAIAITAMNIATLRPLFKNFFLFASKRFDARIDDEDQDLSMQPDDTELSMSGHACGKNGGSWNSVQANDYSVEFAEMLGLSRLGITTEITGGGSEREKAKARRRCFWKRSWWRCNGGEKGADRVFEGKRMGSDSLSRLELDDGLSGSEEDRAAGIGWGGIQYTMTIKQEIKD</t>
  </si>
  <si>
    <t>&gt;4988_g</t>
  </si>
  <si>
    <t>MAYESQIEMIWEKLKYEGSERRPTSFRTTFDNVCSSFFQAETGPELPVPSEDLRKYRAEWNIWAYYFGEQTPFPGMLPSKPPSSSLQALPLVNNSYAAETHTHLENIWARSVHRQGYKPQLGLNPETGEPWLAIRCYAYNAYPAFSGEGQRYLAYLHKAVKHFVIQYERFRTEGYLLIWPEFRKPAELNDDQRWREFNVLRNFLAKWADMRAVQHIHVAYSVFCSLPESEKQPLPFPDGFYFDYNSINNLSISIGASRVLPSTSSSKRDRSASDLGNSRRESMSSKFSGQQAFSSSRGHHGNEPQRNGRGGRGRKRYNDWTSQQDNPNQVSIVPRKWGNNTKGSIEDGKYSLRAHTQRYNSSVEDDYRGNSTPFRSNKWGDDADKTFDGGIGPQNVSSPKYQPYVTHGLGSDVSLEEVSHHLDHQDEREEKVSAPP</t>
  </si>
  <si>
    <t>&gt;3837_g</t>
  </si>
  <si>
    <t>MSVYTLKDLEKSLPLVASIHQMQVKDYLQNLQDENQIRVEKIGSGNWYWSFMSEAKKTKENIINNLKAEEGKLMGSVGDAERQVEEEMAKREDDELLEGNGMDRKALLEAHGLLLKEMEVLDKELACYTDNDPAAVQHKIEETRRLKDSAIRWTDNIDSMESFIIGLTGDRAKVAEVMQSACGDEYLAGEGLKDL</t>
  </si>
  <si>
    <t>&gt;2513_g</t>
  </si>
  <si>
    <t>MSSTLDIQLQNRTNSNEVYAYITGLALDNGNHPCFIKSDGKTPYYPISPPSTVFPVPENVSIKLGGPGSTITVTIPHLAGGRIWFSISKELIFFLNPGPAIVEPSVTNPSDANIQTNWAFCEFTFSNNSIYANISYVDFVSLPISLTLIPTDATEQKVLGLKSDGLDIISAGLSDQNLADAGDWQKLVVESGGKVVRVLSPNNAIVANGGNLFKGYYEPYVDQVWDQYSKEDLHVDTHAQWGKLKAQVHGVHLSFPEDVKFSKPSTADIFGCSSGPFANNSGAAGPLTSRISAALNRSTLHMSIIHPNEENVSDFYKQPVTNHYSRLVHEANIDGRGYAFPYDDVPGKGVDQSGFVNGSPKSFLVTIG</t>
  </si>
  <si>
    <t>&gt;4891_g</t>
  </si>
  <si>
    <t>MENISEKEDYGRRLLPQVVENAAKKNPDRIAYSFPLTDDPAEGFHDITNKRYANGVNRTAWWIERCFGKPKAKSFPCIGYIGPNDLRYPLLSLAAVKVGYKMMLLSPRNSVDGHLAIVDKCSCDLWILPAQRIGHVDQVLERRPMKVVPSPEVLEFLDEESVPPYPYSISFDEARQDPFVVLHTSGSTGLPKPIIVPNGSLATPDAHRLLPPVEGRLSQAQYFITPHRAYSTFPNFHSAGMVWTFAFPFFYELSIVLGPAMVPVNLDLVNSMFDHGNVDGSLLAPSTLEEISKNPEALKRIGKTLFTAFGGGPLSQECGNRLNAVTSVFNTVGVTEGSLFPIVQAEREDWNYIHFHPWGGYTYRQRSEDLFEQFQTRDPKLDLFQAFIQTFPDQDEVPIKDLYSKHPTKPGRWLYKGRADDVIVLSNGEKLNPLDMEACLNDHPAVKASLIVGQGRFQTAAIVQLAKPMPDIKEELRAIKESLAANIAAANVQAPAHAQLHKDYIMFASDDKPFILAGKETVLRAMTVRLYESEINEFYAQQELSQSSESVSFDISTLESTQIGIQDLLCRTLAIDTLGKDDDIFAAGLDSLSVLKILASLRNTLQATNHELSSMTASMIYTNPTIERLSKALWRASQSGDVSDSAAENIELMKSFLEKYTSALPERSLLKETKPQGSGIVVILTGSTGSLGSYLLDTLLSNPRISKVFCLNRSAKAFERQTTGNKFRGLKADLTSNRVEFLHADLSRPSFGLDAEKFNELLKGTTHIIHSQWQVDFNLTLSSFEPHVRGIRHLVDFSISSSNNTQIFFISSVGVVNNQRTNAPVAESLITDFSVTEGGYGSSKLVSELILNEACVKSGVRSCVCRVGQIAGPVGVEKGMWNKHEWLPSIIASSKYLSMLPDSLPSLNRIDWLPVNLLSQIVVELAGLDSVPLATSTPSKPMTIFHAVNPSTTPWSTLIPAIASSLDPSVEVVPWGQWLKALQESQEKTDIKLNPGLKLLDFYEGADRMGKEGLEVPVLETVVTLSRSKSLGEVGAVSVEWMKEWMGQWGF</t>
  </si>
  <si>
    <t>&gt;4748_g</t>
  </si>
  <si>
    <t>MTSAAIVGSTGFVGSQILSALLTLPSVASVHSLSRRAPSSTEPKLHPLVSPESSQWPAQLSAVTPPPSIFLSALGTTRGHAGSTENQRKIDLDLNLALAQAAKAAGVKVYVVISSAGANASSSFAYPQMKGELEESVKALGFDHCIILRPGLLTGVREDSRPAEAVIRKLASVAGMLGNGFKDFWAQDAEVVGKAAVNAGLQALEGDKPKIWELGQSDIVRLGRTEWKA</t>
  </si>
  <si>
    <t>&gt;8332_g</t>
  </si>
  <si>
    <t>MKYDTAITLIAFFGLTSAAPTPEAKNVFSIPRAMLRLSAREVPQEHSHNRFLDGVRVNLNINNPAQIQDPVFGLLGNAAAAAGAGSISNTDCLHQATADQAFTNAKAAGNVTGMADALLYAALERNTGTVGGASVICNETAVNTEIQAVQQHQDPASTGAAAHNKAVVLALAQQLASIGADPQEALLSGTFAPGSTSDTTGKGNSCDTEDDVEGCIFSQNLLVDDATAAEISSAVAGISSATATAAAVAGAATAASGSATLSACAAVVTATTTVDAPAVAATATPAASATVVATGTNVQTFTGTLGGTAPPVESSSGTRPFTVNGNTFVGEGAALQRSCAIQNNACANAVNSGSLSGTTVGDCNTQEEACNAAASTAARLRRY</t>
  </si>
  <si>
    <t>&gt;10815_g</t>
  </si>
  <si>
    <t>MSAFSSPPPPPPPPYHVGSSSPPDKSCICPVCKVVLSSSVAKNRHLSGTHHGHAAWPCDNCGLRLKTEKALQKHKDSGALAGGFCALTSRQQSLLGQQTVAALGSETQSAILKPESAEEEEEDDDADDLNTGLYYTPIKPFNFEGIIAIPYIPRPGQRILFEAHSGVHDEHLTAPYSAELTTSQYFPRANFLADDLTKTQRLPEEGEELLFEWQAGTGGRSGRWSVVYHYEDPCDTGRK</t>
  </si>
  <si>
    <t>&gt;6861_g</t>
  </si>
  <si>
    <t>MYSILWDLWHSIVALKPAFISRTPHFNFITTHYFWIIGMTIFGSVCLYIKGHIKYIDALFLASGAATQSGLNTVDINSLNTWQQTMIMAISVLCNPITINTFVVILRLYWFEKRFQHIAKEASRKRRSMSKTFSRSKTSERDISREERAVGNRDIIVMHNRSPHETQQVSPGCEERDPLDKSLTPNERSRSSNTSEGTDKGEGSEPSFKGNTNETETSPRQIKFADQVGDIDRQMDEGDRLPVQRRHEDHIAFLERQRNPSDHAVLRIPGPRDADAGIAPQAMDEDEADNLPPSRRGSSQASDRLYAENASVDTVETEPVRRNVTIAEPPTAAERIIVDAEAAKHTMGFLRFRKPKLFKKLTDEKTQSLRSRTNTFQTIRSVLTRDKEEGLPYLSWQPTVGRNSAFGNLTAEQREELGGIEYRSLKSLAMILTVYFWGFLVFGIVCLTPWIIKSSPYGAVVTQDGQGRPWWGIFTASSAFTDLGFTLTPDSMISFQSAIWPLLVMSFLIIAGNTGFPIMLRIIIWVTTLWVPSGSGIYEELRFLLDHPRRCFTLLFPSKATWWLFWILVILNGLDLIFFIALDLGNTVVTQLPVHIRVLDGWFQAVSTRTAGFGVVNLAALHPGIQVSYLIMMYISVLPIAISVRRTNVYEERSLGIYGSPTDEVEDDGEPSYVGAHLRRQLSFDLWYIFLGLFIIAIAEGSRIQSGDPSFTMFNVLFEIVSAYGTVGLSLGYTGIDASFSAEFGVVAKLVIIAMQIRGRHRGLPYELDRAILLPSENLQRKEAHDATQQLARRQSSLGVDGAFPSDSGASRRGRSRSTTGRQPHQNFLSNLLHPGPIIPSSHRDIPRSEGGHIRRRSTATTDFWNREADEINSTMLRKSRTANG</t>
  </si>
  <si>
    <t>&gt;6672_g</t>
  </si>
  <si>
    <t>MNILDDARSFPSLWSRTRAFAAANPSLIHPKADLAWLLDPQIGNDYNNCQFFSNFEIGSLNFWRGEANEAYFNWLDKAGGFYYERFGDAPVHTLSVAMFLLKSEVWFFRDIGYQHGINHHCPPHREDKCACEPTRMDENFYKLVPIESPQKKPNDTCIRQFLGGQWLRKKEGWTMEGEKGFGGDGYHGYELQGDE</t>
  </si>
  <si>
    <t>&gt;284_g</t>
  </si>
  <si>
    <t>MDRKRKRELRELNNRAWDGERGQYTTVDAGIYEVNKSLDSSLKKNTAFIKRLRTAVSAATLSTFLQDIRTLSLHKYLSEIISACYEGLCKLKSPGEIEAGVEIVSALHQRFGPAEFTEFLGWLVGKGLATPERSLLKTLPAEAREKEEKERIVRQRVLLRVVTELWLVGVLRTLDDVSRPDDASRGKDSLSGAGKMLDVKSKTGPGSKGGGAEPFPLEVLKDLLGHDREHANLPLLVIFVKAFGWDILGVKEAGSDGRKIVDEEGSIKSSNETAEGESETAEEPPCDDPPLASTELQERFRNILKRYFEDVKAHLVKDQKAIGKQARKDAEAYVKSGQVFEDRQANYEKALKAQERLVANAQVLADAIGGEMPDLKDSEDTSAAGNGGIGLIKTGEYLRAEGDGAGIWEDDEERRFYENLVDLKGKVPGMLLEDAKKKKPENDEQVGKKIDPTDSTASDSTTASTKEDDLSTAITNKTIGAQVDALLARLPDLTNKELIDQAAIDFCFVNSKASRNRLIKAVQDIPKGRSDLLPSYSRLVATLGRYMPDVTKGLVDYLDQEFRSLQRRKEKEFLGQARLGNIRYLAELTKFGVVPEHVIFHCLKVSLDDFSRMNIEIICNLLENCGRYLLRNPETSPRMTSFLETLKRKKAVQHIGQQERMLIENAVYYVDPPVRAAIQQKERTPIDLFIRKLVYLDMNSRNHIKILKQIRRLHWEEAEVVAILEKIFSKPGKVKYGNIHLLAFLASSLWRYHQDFVITVIDNVLEHIVLGLEQNDFKYNQRRIAEVKYLGELYNYKMVEHPVVFDTLYRIMLFGHGGIPIPGRLNSFDMPDDFFRIRLAATLLETCGMFFNRGASGKKLDYFLSFFQYYIYTKDPLPMDIEFIVQDVFSLTRPQWKLASNWEEASRAFQLAVAQDQKTSGVEKIVEPEEPDSDSSSDDEAGENDIEKDPAEGDDNEESESEDETEAATGENPTSSLSTDSEEEAIIVTREEEEVDPEDEADFEREYAKMMAESLESRKHERKATFDVPLPMKRKDMNTPTDVWSEESSNKATPAGTMAFSLLTKRGNRQQTRTVALPSDSTFAVAMRTQQAAEREEQQRIKNLVLNYDLGDAEEQDGTEKAAGMGYAKPDKSGNNRSGQRARKLQLSDVDWYEPNRNLSRIVNPPNPEGLKKLSVNATVHGRGRSDISAHGSGTPFPRVERPARSTRQVGKLSRREILAEHASRLAKNKNKSRDNI</t>
  </si>
  <si>
    <t>&gt;7695_g</t>
  </si>
  <si>
    <t>MAFAQNTSSTAHNATDNAAATTAAAALKAKAKFYNQEFYDFIWIICSALIVVILMWRVAMESIKYIRMLTCLNNNTQRYFSLPTRGWSSFKKHILYAPVFSKRHNREIQLSAAINVGTLPTRFQLFVLAGYLGSNVAFCVVGIPWSQGSSVALDMLVPRTGILAVANMVPLFVMAGRNNPLINWLNCSFDTFNLLHRWFGRIVVLEAVTHVSAWIAGVVAEKGWSAAGAAFQTPFYTFGLLAVCAGVAILIQASSLIRHAFYETFKYLHILLAISFIVGVWYHLKIGGFAQIHLLETAIGIWASERFTRGLRLWWRNRSGSRTVVESLPGNAVRVTVEMKRPWAFRAGQHAYIYIPSIEFLTSHPFSVAWSEDVQDLGEEKLAMSRQDILATQKTSMSFVIRGRTGFTQKLCKKAENSPDGRFYTKAFMEGPYGGMHSMHSYGTVMLFAGGVGITHCVPHVRDLVAGHANGTVAARKIVLVWIIQSPEHLEWIRPWMTSILAMDGRRECLRIMLFVSRPRSTKEIHSPSSTVQMFPGRPNITTLIDQEIETQVGAMAVSVCGAGALSDDVRLAIRNRQHASNIDFIEEAFSW</t>
  </si>
  <si>
    <t>&gt;1900_g</t>
  </si>
  <si>
    <t>MSLNTPLLALRNIGLSTRDLMEAINRRHSYIDNDIDEYATGQNALLFPAQPISKEAAIVDEFTCFGQLPSEIRIKIWHYACYHPRNIDIFTETLGSVKVKRFHKFQSYKYFTLLYSHPAILHTSKESREEGLKHYQLQFGTSHKFSTISITTPARIYVNSTCDRICLFEPGCFESSDGGQFLDFIDICAKSNFKSVAINIQLDFHWPFVDVSTAWNSLEELILFDLSSYIEGQNGDIGFVRTEDLAAYCNPSQFFEPDVQVAMNHLRDAKRDFLRLFEMHKAGVESIMASCRDVSSTEETSWNPPRVEIMHLTIGDKTFPRKWPYGR</t>
  </si>
  <si>
    <t>&gt;3737_g</t>
  </si>
  <si>
    <t>MEAVIFEDSPLANYLEGEGGEDSVGVPNDSEPSSTSSIPSFAPQGRPTLSSKLRHSLPPPLRLAIPQNKAVAAIHNTYAVSIPYSERRYTGVATDRGILQRAVNSSLGQADNARFLERFRYIIVASQLLNTHYFVGQSSHGQSREPPLPSPDAPQLSTFTLAGAGVTASFAFALVWLIKWTCGGRNSRPGKGRVTVFLAIVVIWVIISYAYMRRQWLQYIRQHTLAEISDFVSQAREFDSVAAGALTLVQEVELVSRGYRLSTPLPPISRLEDQSQTRRCARLRKRLRLCFADILPKYAEACTILKPLAEEMDLEKYYDIYDISDADFADAMLGYTDKEFDDAESVRSLKIFAARFHTIRKIFLCCLMALDARGGKPDLLRWTTALDEIHAVAAITFTAEAQLRQILNEEENFPVPPTPKIPLTPGRERWRSQLRKLNSLSSGIRGLQAKLHVLREESDKNLNDTVEDVSELGTNLLIQYESIGIDLKALMQEWEEGKTALTLNIDRNERRVSGMSVVLSPTTSLSGFTAVEEGSAMDALKILNGEKPLRSSLDLSSSDVEEIFEAVALPRKRSSLTREERIAKMKEDRVRRESVKSKSEANTHMLRELESVINMRPKGKPSSTRRITSI</t>
  </si>
  <si>
    <t>&gt;8084_g</t>
  </si>
  <si>
    <t>MLAVRSFAAPARRQCFQASTRAWAPSALQARRSYATAEKEKVAKFHGQKGSDGLYTVSLIEGDGIGPEISQSVKDIFKAANAPIKWEPVDVTPQLKDGKTVIPSETIVSIERNKVALKGPLATPIGKGHVSLNLTLRRTFNLFANVRPCRSIAGYKTPYDNVDTVLIRENTEGEYSGIEHVVVDGVVQSIKLITREASERVLRFAFQYAEDIGRNKVRAVHKATIMKMSDGLFLGTARRVAKDFPKIEFDEELLDNTCLKIVTDPTPYNDKVLVMPNLYGDILSDMCAGLIGGLGLTPSGNIGDECSIFEAVHGSAPDIAGKALANPTALLLSSIMMLRHMGLNDHASRIEKAIFDTLAEGKALTGDLGGKAKTHEYAGAIIKRL</t>
  </si>
  <si>
    <t>&gt;8894_g</t>
  </si>
  <si>
    <t>MSKRGDFDQVRRDIAKLLHQPEYDDGSAGPVLVRLAWHSSGTYDEETDTGGSNGAGMRYEAEGGDPANAGLQHARVFLEPVREKHPWITYSDLWTLAGIVAIKEMGGPDIPWQGGRTDFVDDGKLPPRGRLPDGAQGSDHLRWIFYRMGFNDQEIVALSGAHNLGRCHSDRSGFEGAWVNNPTRFSNQYYRLLLSLQWRKKKLPSGIEQYMNYDEDTETELMMLPTDIALTQDPKFRTWVELYARDKDRFFEDFSKVFAKLVELGICRDETGKITNSDNERGGYRAAPKKKATAGSPAKTTDGHVELDEGKDLRKGNEKFKARL</t>
  </si>
  <si>
    <t>&gt;3987_g</t>
  </si>
  <si>
    <t>MTIDITILETGRVKIRPTMLEQTATRAVFLRRLRFLTDRRLTDWLPVYTFLISHPEGYILFDAGLSPQCNDPGFFPFWMPTFKLAGLNDVAGYKGVAVQLRDKGIEPSDLKAVVISHLHHDHAGGLSDLVGAPVYLMEEHWDAFKHPFHATMEGAVPQRWPKDFKPEFLQPTGPPVGPFEKTYPITSDGKVVAVQTPGHVPGHLSLIVYSEKATYFLTGDATYGLNFMDQELTDGVNDDPLTAVESVKKIKELARHMPLVILTSHEEDGKRRMEVGEVYKPSRVGSE</t>
  </si>
  <si>
    <t>&gt;5751_g</t>
  </si>
  <si>
    <t>MSFANDSTTTGISTKIDTPCSGPPVETDVELHADKVDEPKDPNKVGWEGPDDLANPMNWPKWKKMNQVILVSFMTMMTGLATTMFAPGVAQLMEDFSCTNDSLGAFTVSVYVLGFAVAPLVIAPLSETYGRLVIYLGACCLFIIFTMACALSKNMAMFIIFRLLAGCAGSAPLAIGGGTISDLIRQEERGRAMAIYSIGPLLGPVIGPIIGGFVTKDVGWRWVFWILMIAMGVVGIAMFILMRETYSIVILERKAAALRKSTGNPLFTSINDTGRDPKVLLKLAVVRPVMMLIFQPIVLLMSLYTAVVFGYMFLLFTTFSAVFEETYHFSESIVGLSYLGLGIGMFIGLIGFSRISDATLKRKAKDGDGEMKPEYRLPLMIYASPVLPIGFFMYGWSAQAHTHWIVPIIGTGIIGIVQTYLIDSYLNYAASVLSANTVLRCIFGAVLPLAGNAMYAALGLGWGNSLFAFVALAFIPVPWLFYQYGEQMRKNNRREF</t>
  </si>
  <si>
    <t>&gt;7548_g</t>
  </si>
  <si>
    <t>MHNCRPQVLAACCRVLLKEHGVGAQSLVRRYMTVSAAPAGSTTSSALQNAVDAKAPRNNWTKAEIQEIYETPLMKLAFAAGTLHRKFHNPASIQMCTLMNIKTGGCSEDCSYCAQSSRYQTGLTATKMVTVDSVLSAARIAKDNGSTRFCMGAAWRDMRGRKTGLKNIKEMVNGVRGMGMEVCVTLGMIDLEQAKELKEAGLTAYNHNVDTSREHYPSVISTRTYDERLQTIANVRDAGLNVCSGGILGLGEKPSDHVGLIYTVSTLPAHPESFPVNTLVPIKGTPMEDNEASPFDATLRTIATARLVMPRTIIRIAAGRTTLSEEQQILCFMAGANAVFTGEKMLTTACNGWDEDKVMFEKWGLRPMESFEVEALKGLVSSSPPLESEEKKEVPAFI</t>
  </si>
  <si>
    <t>&gt;5354_g</t>
  </si>
  <si>
    <t>MGTFVFKWEHPADEVYVTGTFDDWSKSEKLVKTGDIFQKDVTLSSADEKIYYKFVVDGNWVTDHTAPQENDASGNLNNVLTTDRIVKHTPETVGIMSGVAPTSTTAELAKDVPLEKAPIEKSESSDLPGSFPETPGPAEFSVNPLPAFEGGLNPIKLAPGEKVPDPSTLTHNTVTSQVREDPDLVAAVEAAKAKPEPEQTFGVAPLPAFAGGVNPIKLAPGEKVPDPSTLTDNTIQSTVSENKELNGGASEHAPVLPPVVTPPAERELNGTGILDLPPVSKNLIPESSLPMGAAGLGTYDATPTIQSAGPQSTTAQLAAAVPLESEKVPEVVKESQEEAGFAPEASAVPAEVKEKSAVEKELLSEVPVAPTTSEGTSGEGIDKSENGVAAETAAPVTGEPAAKIASTPTPAEVTPAAEPAVVEPTPKEPEKLNAPASAPVAGKLDESREVSPGTVPGSHTQTEPTVTTGITSATTDKTTAAAPSPVTPAKEAIAGPSTPSSSKAANSPASSAVADKKKKRTSFFGKLKAKLTHKEDKA</t>
  </si>
  <si>
    <t>&gt;1101_g</t>
  </si>
  <si>
    <t>MATPISNGKTVLITGINGYIASTLGLYLLEKGYSLRGTSRKASSAAPLLEGPYSPYRDRVAIYEVPDITVDNAFDEAVKGFPPPSSTSYNVFTLNIGVDGIFHTASPFDFSLNTYEKTVIPAQRGTETLLSAALKAGPQLTAVVVTSSVVAMVNPKDDPEYEFTEKDFASFALQRATKEWESGVGTPGGVLYAASKTAADRTVWKFRDEHKPKFSISTINPSVVIGPPVLLVSSSSKLNQTLQPIFDILSGTSLPSNIGTGAFVDVRDVVNMHIWAYEHPSEADGERFTGCGGFGPMQAIADVLRKMYRGTAIEKKIPVGNPGNGYVGFNSETGKVDDVKFPPGKVRVSGKKAAEVMGFNYITFQQSVIDTAKVLEPLL</t>
  </si>
  <si>
    <t>&gt;10327_g</t>
  </si>
  <si>
    <t>MTSNFIMLHQAADTTPQDVTQLRLNDPRYNYVASAANIGMSILEQPEGTAALTLLALRIDRFYSREFHNDQGLARQRVDLFLAKLRASFPIVIINDNITTLGMLGYHPSGHLNGRLADFSLREQSINLNGSRVRDMITSVDQSTARFRSFQFMFAVTFIREIGGHLLYTFLSHGRTRTAPPRLEMNYTTEDDELGECGRYLESTLFGGTLIFYQDPSQDERQPGVPYLDAHGKYGIWKVDTACIAGTMESHFTLPLATAGHPSDPQGLRPMGEMSNSPPAEAQQEMIAQQITLNTRTLPNSGFTVRTSDLWTVAKNPNPPRGYLRVPMRRL</t>
  </si>
  <si>
    <t>&gt;1176_g</t>
  </si>
  <si>
    <t>MADGIRRRAACDRCHAQKIRCPKRRGEEVCDRCTKAGAPCVFRPFRQKKPLLESPKEGQSLVSKDGPTQQSTELGEGNTSSSMVRKRRRVDRQINIAGLNASSPKEAAVQWDTIDSNTTAELGADWANAFSVPPEDFTLNGILDDFTFFNQDLCPMQDLATPILDFRETDLPRFNSAIPESPRPASMNYSVSRASDQMSQPSVPAQPNVPNPRSMPNLFGSGFGSSATSGPETLRTCISKLSQLSIALVEHETNIPDVSIHDEAGPFLDDLNDCGFPRPLDYSSYSVETTFDLTQRMIEIYPSALTLSTGQRCIASTGFDSPKAMKSKTIPGSSSSDFREPDPPPVSSKLVVDHSLILLVLSCHLRLIAIYEELFKHMAVCIKQRGIARSPQQAMYTPTLKIGEYTAPTDVAVPMQFILLVQFSSQLCQYSGDLLSRLRAANSSSESYVLSHAAAENVKNKADNMFKELGSMKTTVLGLIATC</t>
  </si>
  <si>
    <t>&gt;2061_g</t>
  </si>
  <si>
    <t>MSTASPSVQDDACQEKLDAQCYLAKSLFAVWPECQEAYARVLVSPEFLRLTKVIAAHVPGDLEPGITLPDDFDEERLSVAIPTYDDLAIAILTRERLSRPGIISGFHTAPRMALKFAPFGSEIELPFYTALSQSKIDYDKLDDSARPVLGLYEPRVTHAPDESCKMQILGNALSSDDVPNGHIRAEGKIKNVNTIEDFKNTDKTVMLQTAAKQIWDAINDGTIYSIPSLLSSFTILSFANLKKYTFTYWFAFPALHSEPAWKRVENVVLDQLTGKETTALVDEVGTWRYATDPREHGFFLAKRVRPASGSHPLTPGTPGGADDIGYKWVVASLREFERDFFAGVPTDDQFVAFVDPSTYPENPGWMLRNLLVLIKRRFKLSRVQILCYRDVQSRRHEARSRIILLETDANAVQSDEMPKATGWERNSIGKLTPKVTNLAPLMDPAQLANQAVDLNLKLMKWRIAPELNLDKIKETKCLLLGAGTLGSYVGRLLMGWGVRKITLVDNATVSFSNPVRQPLYNFKDCIGGEGGGGAKKAERAAEALQEIYPGVDSMGISMSVPMLGHTITDERDARLDFETLEKLFDEHDAIFLLMDTRESRWLPTVMGKAKNKLVLNAALGFDTWVVMRHGISAEDGGAASLGCYFCNDVVAPADSVKNNTLDQQCTVTRPGVAPTASAQLVELFVSTLQHPLGARAPAPVLSPNQSAGRVEYERDPPDHVLGLVPHQIRGFAATFQNFLISGQSYDCCSACSPKIVDEYKRSGWDFIRRALTDKDYITELSGLAEVQRQAEAAAGDLEWDSEGGSEKDEDGDGELL</t>
  </si>
  <si>
    <t>&gt;19837_g</t>
  </si>
  <si>
    <t>MKPAPEPSVLQNDEAQQPITLNADQFSENFHNGENENTSVRSSLRSENLIRVLENTESPLSSLIHTIDDERLSLLITHNEENATSLAKLQDVSYGSIELLKPWFPQVDPDHPRARTFWIWKSRRGVLLWMNLAFAFSVFVANLVFTILLRKNYRNSKDGTVSLSTGECDRIRRLDSGLHILINILGTVLLSASNLCLQLLLAPTRNEIDAAHRKRRWLDIGVPSLRNLWNLPRSCQIVWMILASSSIPIHFMYNAAVFSTVTTNGYLSVEVSEAFIRNPELPPIMVPINDTMLPMPYTFNNSFVNDTKYPHGASSYDVVLQLYEDVQANITMFENLTNWECYQNYSFTSIFNWRPHVILVSADRERAISQNTSLFDWANRKPSHFISGWLYPAELEPATWVPDRGLSVIQADVDTWAHQGQLVQYCLRRLDSEGQDYFNKCHLQASPTIMTVVTCLNLLKCCCIFWVIRCRSEHTLCTLGDAIASFLEFPDLHTKALGLVSKETLKHQKDWRSTATCEWHPRPIKLFRAASLRRWIFTMTTSGLILIAGSVMLEMGLKTQTRITPAALWKLGFGSTNSLEIVSWNQPTIGFKGLMANVLLSNVWQVLISMSYIAHNALLSTSLLEREWRQYANERKTLRVSHPRGIQRSTYFISMPLRFGIPMMSVSALLHWLLSQSVFILRVIVIDTGSSTSPTEDTSSTWTMSGFSIFPIISSITLFGIFLVLQLLNGLRVFPTSSAMPLVANCSAIISANCHRPEMDVDAHLLPILWGVSGDEPHGEQFCSFTTYRDVTRPVKGERYAGVDRIVTGKKKQKTK</t>
  </si>
  <si>
    <t>&gt;19838_g</t>
  </si>
  <si>
    <t>MAPRGSSRKPSQSQGLGKGKSSRKEPHALPAEQSENRGDEENDDREEEIEGEDIGEAQDYSEDYPGDSPNDSSEEVYEGVEERRVGAGGKGKGSLESLADERIDERTRQYRGITISFHVSDIKTDTYDLEIPTLIIPADERLRVGDFRTIPVNKLVHIACGKRPSYYPDDDDEDFCLKLDLEDQHADTIGSPGHAYIVRPDKKHSWKVPDLNLIVNAVGPNYGGKCIESVRVGIFHRLFRDGSPRENQALNNTTAGQVARIALRELRGHIWRERNNEEFETKEFVFFLEDDEQDNDYQDALDVVFPRDEQYDNDEDDDNDEDDSGRDDSSDVDKKYFEKPHTQPKARKRPAEKRRRELSDEGSQGGAENDSGHAKKRRKVKKGSKDPPSSDIGDIDEGGIDEMPEEGWHPFDVEVSCGCKTTSRQKAPCKNPINKMPCYRHKGKKLYIEKYSKVFTPGYYRAREASAAEGSKKKNQQTRKDTAAKRKVARSQNPQPDPVEEKEEEEEEEEEEQAKKKKRKSAKSAPKATKKSKGPTQQEE</t>
  </si>
  <si>
    <t>&gt;9655_g</t>
  </si>
  <si>
    <t>MPQDVLAFRTNLRDDQGKTVLGNADNFWIWSIESGIDLTHPSTPGSKIVEPYRQDMDPGPLRTFGFHPMLSKEWNELRTGEGYSNNGEYRNQKGMGDPIGEITLEDGTKIDAGGVMVRGSWNSWMHGRLADSYEHSKTTTRPDIHFYKNRSSGMCVKMTECNEYLERENLRTLLFTGLNTDQCVMGTLQDAYLKGSDTVMLRDGCVTNSPHYTQLS</t>
  </si>
  <si>
    <t>&gt;19840_g</t>
  </si>
  <si>
    <t>MCLYFGRKFYRSIKQRRSKKEKRGIEVHKETQEKKPQPPCAHRTQRQLSEKPTEPESSIGQVLGSNIRIPEFGTSPEQEVPVEISNDSQLNTPCKMCRQEKVLARKYRIRVISGIFLPFALASLDLTIVASALPWIASDFSKLSVLSILKPSSYTNETKDQISQMNWIVSAFNLCSAAFIPFWGQLADIFGRAITLTIILCLMMIGSALCTGAPTSAFPMLIVGRAIQGLSVAGINVVGKIILADKVSLKENAKNTSVFSMVAGIAYALGPVIGGYLTSSQWRWVFGINLPIVAAALVLLFVILQPVLLGPQPLPELEALGDRSQRFKARIATIDFGGQFLFLSGMILIVLALTWGGATYPWQSVRIIAPLVIGGVLFCCFVAWQSLMVPGRYLARKFPRQNPTMPWKLLSQRNMFLLFYINLASGMATTSVLYFSNIYFTLVQGMTSKNAGVQLLYYTPGIGVGVYSAMFLCNVWPKQTFMPLFLGSVIEATGISVLTWAFHRGHSATIYGMMALAGCGTGLRFMPASLHGIGFFPNNIASVITMVQFAFPFGATLGMTIMNTVFNNKSGLDTANSSSGSFLNTINDLPATTQGIVRNSARSAVVWAFIAILPFMWLCVVASLALGNVNITKQRELDEKGEVDYSEVVTKRLFIMELYGRGLRKGDDGQKLDEYGQQCTRLRRPKKRGTKSRPKPSTTRDTAPHGQETHTHSRRKSSGHSLDNDQGVQQQSSPGCLEVSYLQNDFQIPEARSYKSRQTITALMDMYLDLIHPLYPFFCETELLIWWRNHSYVYDRSYYLSLISMCALGAHQAIKGALFTNELSWTPSRSLAGGFLREALRIVPLNYNAVGDLNLLRSYGILALIGTQIGDTDLQHQYMGLYQGVAARIGFHSEERWPSSRSLCEKETWRRVFWVMYQLEVHNACVLGHPIRTPESQTMVGYPCGVHHTSIAWKKW</t>
  </si>
  <si>
    <t>&gt;19841_g</t>
  </si>
  <si>
    <t>MSLISCLNSVAYLAADLN</t>
  </si>
  <si>
    <t>&gt;1334_g</t>
  </si>
  <si>
    <t>MKCILPVFGLVAGALAWSNDTIVWTTITTDVYTTFCPESTTFTQGTVTYTATASETLTITKCPCTIVTPLSSVVPSSTYVPPVNTTSTTPIFVTTTETVSSYTTYCPLPTTVVQGNQTYTITSATTLTVTNCPCSLTKTYPASLTTITLSSLTTFCPAPTTITYSSATYPVTTSGTVTLPVVTVSTVPITTATPVAPVSSGLVTSVAATNTPKPVTSTAASSLPAQVSGAAAHNGQSGVGALALAGLAAMIL</t>
  </si>
  <si>
    <t>&gt;912_g</t>
  </si>
  <si>
    <t>MATAVNSTHSSIPTSSRAPSATANHSHIDPPYTNGHQHHHHESGAMPHSGSAATAKKGKLKKGTDPNEASNLIASKIAQLERDAEGDKEQEAEIEREVKKANRELNNYTSKMDDLQKIDVLQRRVTEHLASMKRLERENQKNKKRGDLLQKEKDHARTDLSKTTSLKEKLEKLCRELQRENNRLKVRQIYPRAIMNAVILINWGQAENKTLQDAEKDNHEAWDKKFKQVLWQLQNIQEAKDHPQAQVVNIEVDELFKQRFKSLIDQYELRELHFHSILRTKELEVQRNMARVENEKKKSDSEVTRSRALNAQVLTFSKTEGELRTQLNIYVEKFKQVEDTLNNSNDLFLTFRKEMEEMSKKTKRLEKENMNLTRKHDLSNQNIIKMAEENEKTKLDLEKLRVKNEKLTSIINQMQKQGRGVPGGMAAMAEGSVEGEYAEGDLEGTESDYEYEDEEGEDGDGEEEDGDEDGSEGDYNEDTEEEVHVIEGPRPFGPVPPPTLQVANGVATNGVAQR</t>
  </si>
  <si>
    <t>&gt;8111_g</t>
  </si>
  <si>
    <t>MAPLATLESTGNVPSNSRFDPTFTQRVIESMGPKTNPRLRKVVASLIQHVHDFARENELTVDEWLAGVDILNRAGQMSDDKRNENQLLCDVIGLESLVDEIAFKTAAESNNPQTASAILGPFFRHDAPVLDNDSTIVHDCPEDGEVTYMHGTVLDSVSKKPVVGATIDVWEASTNGMYEQQDKAQVDMNLRGKFKTDANGRYSFYCLRPTPYPIPYDGPAGELLQMLDRHPYRPAHIHLMVLKDGYQPLTTQIFDRKDPYLTNDSVFAVKDSLIVDFKPVQGNPKAVLELEYPILIAPQA</t>
  </si>
  <si>
    <t>&gt;4439_g</t>
  </si>
  <si>
    <t>MEDDDLAQIRKARLEQLKAQQSTSNGADASSNGGEDRQKAETEARTSILSQILEPEAADRLGRIRLVKESRARDVEDRLITLARSGQLRTKVTEEQLKELLGAVAETKEQEKIVVTRRKGNWDDDDDDLLDFE</t>
  </si>
  <si>
    <t>&gt;4226_g</t>
  </si>
  <si>
    <t>MATETTTRPTPHPTASHSITHGVSSMMPTTPLGPPPRIAAAVGHSAILRSPAVYAEAVRAPSPNYFGFVVDAQKDHRDPGAAPQSAWETAPSIISFDATSPKHPPVDARPDLEAFRRQSDQGHIFNLGKLAQFSPASNDQARSRGGQLPTRSDAQRPTARRASPVPESLADRMDIDPRGHTPETTPEASRQRPEAALGAPSFFDLPRQESPLPFTSPNLPTQRTGLSRLDDRHPRLSLPQNRVDPPSPQITSAQHSHQRADTLPSSLHDGPVMITTSQLRDMIERLPQEQYLLIDLRVFPQFSQSRIQGAINLCIPTTLLKRPSFNLQKLQETFTLDADKARFAQWRNAKYLIVYDACSHDKKDALSAVNTLKKFSNEGWKGDSFILRGGFAAFSKNCSNLIDKNSNQAAQSSKISLSLGTSGTAVAPVAGGCLMPATRSAANPFFSNIRQNQDLIGGVGQLDVKIPQELSQAPQSILPRWLLKAADTENHGKMVADKFLRLELDEQSRMIKALSSKVSYGAPCADSKDVQIAGLEKGSKNRYNNIWPFEHARVRIQGRPDGACDYVNASHITSTRTNKRYIASQGPLPATFGDFWSVVWDNDVRVIVMLTAESEGGQIKCHPYWSSNDYGPLKLKVLSEKKVLLDSRRRQPPAARERSDSGRKRANTTAESTPPQPAPEQPYAIIRKLTLAHAAHPFSPLREVTQIHYSSWPDFGAPASPGQLLGLVELSNLMQRRTAAPTQPTRTEDPESDEESQPILVHCSAGCGRTGTFCTIDSVIDMLKRQRKEATSGGVPMASVTRAGQGHRAADLHGKWISDQDLDLIEKTVEDFRGQRLSMVQSLKQYVLCYETVLEWIAQQHFGTSKLIREGQYGHERRSSDGSY</t>
  </si>
  <si>
    <t>&gt;5276_g</t>
  </si>
  <si>
    <t>MAFRTPAGQLTKRVSQFTPSKFTSSSFTALRQRGSANQVRFLAASVPPVTQDTTGSKGPTAIVFMNMGGPATTDKVGDFLTRLFADADLIPLGPLQNYLGPFISRRRTPKVMKQYAAIGGGSPIRKWSEYQAAEMCKILDKTSPQTAPHKPYVAFRYADPLTEEMYNKLLEDGFGGGKGGRAIAFTQYPQYSCSTTGSSLNELWKWRQKLEGKETPDTNGGGNDGTIQWSVIDRWPVHPGLVDAIALNIEDKLAEFPEDVRDDVVLLFSAHSLPMSIVNRGDPYPAEVAATVYAVMQRLGHSHQYRLVWQSQVGPSAWLGAQTSDTVENYIKKGQKNLILIPVAFTSDHIETLYELDQEVIGESGHADTVKRAESLNGHPVFIHALADIAKAHLESGVVSSKQMSLRCPGCTNAKCEAHKKFFAGPGIAEKIAKHHHYYYYYHHSHLPATAQRPGLDTVGLGGTEKPISGALYDQVIWTLIGQTAEWYDEALAVYRIISGAKSRTPSPCSKDQTAWQGVRSRD</t>
  </si>
  <si>
    <t>&gt;413_g</t>
  </si>
  <si>
    <t>MDSRSPQTDGAGLPKHTRSISPIAKYENSRHSSTNNYSLEARESVEQQDGDRDKGDSEEGTTWGVLVPDDGPADDVWQRRGHGLESMESGEVAGGDMDDEEDQSASLSSLSIPNETLSAHPSPGVESMGDYFSVSKMAGEKEELGSVVFSDINIGANFEATQVSINTDSTNEMIIDNVHSLINQDILRTELSDQWTPTAGIEDEDTLGESDFGIGSLMDTDNDESLLCDQSQLKLELLSKTTSDTTLKLEFAAIDQPPGFVAAKEGATQAARLEGTILESILGVKDGKEGFFKDLGGVQELISGPDAGEDDDSEGQRPALDSTETDASNWKILRSLNSSVMTKGNKESFPEFDEEIAGRTFRDDLSKKGYSATSSDCNPTNLEDEKHEFVAYADDESKSALAAVRFNQFTSFPSKTERHIEDAGNIVLAEEHTRLSGENQEKWIIDNANNVSAGLEDNGIPSIATLLQSKIRELKKKMKDSEIDITSFNSSLASGEENITLKDCIIYELLEEIMEKDNSILSLESKAAELEKKVEDSVQKDQKIVVLEKLVEGLVIKDKKITELESKLAESGRDKVEIGLKATLSISKQLIAMEREFHAMKEKKEKEIGGLKLEIAKRYGVLERLMGLDLGMAEI</t>
  </si>
  <si>
    <t>&gt;8880_g</t>
  </si>
  <si>
    <t>MTKINSSLHSSRRKSRKAHFDAPSSVRRTIMSAPLSKELREKYNVRSIPIRKDDEVTVVRGTHKNREGKVTSVYRLKYVIHIERLVKEKSSGQSVPIGIHPSKVVITKLKLDKDRESILERIKAGREIKEKQKSKA</t>
  </si>
  <si>
    <t>&gt;19850_g</t>
  </si>
  <si>
    <t>MLTTLIFALTVTYPVFGASSSIFGRKDQIASLQEPVVLPPSYRGWSDVSEEYQGINTFAHLDFTECTKLENSGTFDIGIVGHPFDLGVSYRPGARFGPNGARQGARRLSPGAGWDMDHGVNPFRSWATVTDCGDIANTAFDKLIAIQELEAGMSAINALKPKNQSASDAVRLITLGGDHTITLPILRALHSTWGRVAVLHFDSHLDTWDPVQLGGGLTKYSEVNHGTMLHIAHEEGLLSNHSNMHLGSRCGLMDEHYDLNNDLRCGFSYIRARDLDKLGVDKIVKKIVETVGKEFVYMSVDIDVLDPAFAPATGTIEPGGWTTRELLAIIQGLSDANLKIIGSDVVEFTPVYDNAAETTGIAIGQIIYEILQWMVHVPVKSPKA</t>
  </si>
  <si>
    <t>&gt;2475_g</t>
  </si>
  <si>
    <t>MGFIKGSILCLVLSMAALPGSAVGQTTTSSSSSSAASSSSVSSVSSASAASSSSSVLSVSSVSSVLSVESSLSAALSSVSAVVSSEIAAASSSVESVISAASSSVELSPSATAAATSSVMAASTTVAPTTSAPTSATVVSSVAPTASANATLINVPFFCSGFNTALNKRGKRQVGGTQYLAVNADNTVVVTDSCLDAAVFIITPDFRLQVLSSGFYASTTLAEVLLGNAALTVAPTDPTYIETTFSTPGGLLAWNNVNFANGAAIIGFPTAGNGAVEVAFNGALPAGYVAPTLQVLVVDSPAAAAAGCPAGTVSSSSVSSSQSLTLSTVFTTLTYTVTACPATVTNCPLGSVTTEAISVTETYCPASQTGLPQGIVIGVLISILIDISIEVNIVNGIAATTTNTVTLCDQAGDLYDNGLPCYACSIAAEGNLASNLTVTQTLIRSCPSAAPTFPVVYQTCSDCAVETIAATAAATPASGGASAVSTAAALPTTPYEASSAAGLAFEVSIALVFTFAGFAMLL</t>
  </si>
  <si>
    <t>&gt;10511_g</t>
  </si>
  <si>
    <t>MFRSALQKSTLRASRSAFRPAVSTSLRAVTARFASDNASLVGRIHQVIGAVVDGTSQKFLSEDVNKLRIAHNPTKKLADVKFDTDKLPPILNALETDNGGQKLILEVAQHLGQNVVRTIAMDGTEGLVRGHKATDTGNPIMVPVGPGTLGRIMNVTGDPIDERGPIKYTKKLPIHADAPPFTDQSTAAEVLVTGIKVVDLLAPYARGGKIGLFGGAGVGKTVFIQELINNIAKAHGGYSVFTGVGERTREGNDLYHEMQETQVINLEGESKVALVFGQMNEPPGARARVALTGLTVAEYFRDEEGQDVLLFIDNIFRFTQAGSEVSALLGRIPSAVGYQPTLAVDMGLMQERITTTNKGSITSVQAVYVPADDLTDPAPATTFAHLDATTVLSRGISELGIYPAVDPLDSKSRMLDPRVIGQDHYDTATKVQQMLQEYKSLQDIIAILGMDELSEADKLTVERARKLQRFLSQPFAVATVFTGIEGVLVDLKDTIRSFKAIMNGEGDDLPEGAFYMVGDIDAARAKGEKILADLENE</t>
  </si>
  <si>
    <t>&gt;154_g</t>
  </si>
  <si>
    <t>MSSSHPQDEVQHHSLTNPESFWSEQASHLHWHKKPTSTLTRTLKSLESGVDHDHWEWFTGGEISTCYNCVDRHVEAGHGDHTAIIWDSPVTMTKQKYTYAQLLKEVETFAGVLKEEGVKKGDVVLLYMPMIPAALIGTLAVSRLGAIHAVVFGGFAPTALAQRIDASKPIVLLTASCGIDGAKPPTSYKPFITEAVSLALHKPDKIIVWQRDQLRWHPMEKENGQRNWQRLTKSTLNRGIKAGCVPVKSTDGVYIIYTSGTTGLPKGVLREAGGHAVGLHLSISYLFGIHGPGDVMFCASDIGWVVGHSYILYAPLLTGAATVLFEGKPVGTPDASTFWRIIEEYKVNTLSTAPTALRAIRRDDPENEKLLEIGKRGGLKSLKALFLAGERSEPSIVTMYQGLLKKYAAPGANVIDNWWSSESGSPISGIALVPHAGKDRKTEVRDVEPLDVKPGSAGKAMPGFDVRIVDDSGKEVEKGKMGNIVLAMPLAPTGFRTLWQDEERFYRGYLRRFEGQWVDTGDAGMIDNDGYIHVMSRSDDIINVAAHRFSTGSIEQAISSHPSVAECCVVGIPDALKGHLPFAFVTLSTADHPPSAIPSDQLFGEVQKLVRAQIGAIASLGGMIQGKSMIPKTRSGKTLRRVLRELVENAVHEEFDKEVQVPATVEDASVVEVARAKIKEYFQEKGGELHKATEARAKL</t>
  </si>
  <si>
    <t>&gt;3095_g</t>
  </si>
  <si>
    <t>MVKQSKTPTSSHEATQPDSKASNFPIQSVPTSSTTSQIPGLLQSDSALFLSALISTSLHLLVQLVLAPKPWSTIYNISSAAISLLWIRMYKKLTRKTGINPMINVAITIGSGVLGWCLKKVAVEKGQWVEEGLWELARRRFNETR</t>
  </si>
  <si>
    <t>&gt;6441_g</t>
  </si>
  <si>
    <t>MSMFGLGRPQPSSAEKIAAAEQEMDLITDMFNKLQQACMKKCIPREYREGDLHKGEAVCLDRCASKFFDVQMKVSELLQAEAAAKGAAPGSGMGFGGM</t>
  </si>
  <si>
    <t>&gt;3449_g</t>
  </si>
  <si>
    <t>MSQHRYSFDDPPAYDRMNPLPQQYLDDPAAPHLPPNPPLNPAAHPQSEFNRLRAQHRYSQQREPIYAATPVSPLSPPQPPPHRDSEGRFWGQELGYSNDNMITPGADNFSEHAAGGMTGLALGVADANARESGLNAIRNMPVYDPNMQNMQNHNHLPGQGPGTFDSRGDSPYVDHRDLVQESPSTRPNLPLQPSVTSLTPLGPAAFPPGIATPQSRSTVSRSPQSFQHEPYVDNPYQRHSRNLDPNLVDFDPNTIEDDGDDGLEYRAHNANRSSMLSLGYDSSRNASVVGGAAAAGGGVLGALGGLVGKRVTPNSSNPQYDPVHDVYGGASNYNLGPSSPSGPEKAGWLAQQKKHHRKWKLIIIFVFGFLILGGVAGGIAGGVVSSRKDSNSSAAVPGQSASSDTSSNGDLNAKSAEIKALMDNPGLHKVFPGIDYTPMYTQYPDCLSYPPSQNNVTRDLAVLSQLTNTIRLYGTDCNQTEMLLHSIDQLNLNGTIKVWMGVWLDTNTTTNERQLAQMYDIFNKHGAASFVGVIVGNEVLYRQDMNATALGDIITGVRSNLTSMGILIPVASSDLGDDWTSALADVVDIVMANIHPFFAGVTADVAASWTWDFWQNHDITLQSDTSKNYISETGWPSQGGTDCGGAASCVNGKLFLFACDSTDTRPALYLLEASTNLDSPSIGSVAGITEMNTFMDGWVCDALSNGTNYFWFEAFDEPWKIEYDTTDQNWEDHWGLMDADRNLKSGVSIPDCGGKTVS</t>
  </si>
  <si>
    <t>&gt;6253_g</t>
  </si>
  <si>
    <t>MSGVAIVEPDGEVYYGEPGFWWTTKGQIIRWTIFGIFFLFMAYMFIGYMHAKRRIRKGLVPLKYHRWLLNRTQRAQYDPSYQNPSVYYQPYPPSGQYGMHPMPPPMYDPNEPMPPTYQPPVGATKVDPSQWRSEPTRRPAQGGDPTPEYEAPAGPPPAHVGTNNTGASTVSNNPYRV</t>
  </si>
  <si>
    <t>&gt;8318_g</t>
  </si>
  <si>
    <t>MGFMRLFLGKSAKSHNNVDIHSFKSSPYESTTEQDTPIRGSYPVAGNGPNILDAIQRAHATQGVKSARRVSRSPNPNSIAIPPNVSRHRDGPPDFERPRTAPHPAMVRRWQVDGGRDVDERMKTGFSAESSSPPNLNKRNSTLSRRAQPTPLPISIPELPAPRELPASRRAMKTYQSESNVSVDTGIIVDGWDNFTLPPVLPLFSHARIASQASRKSHVDVLDAELAIDPSQKQEKRRVEATRLRHYGEDIANRNLAGNGDRESPYKIAPLQLNYLRSVSAPTYKRNPGNKLAQSYGLGSEGNNMNDDIIQPLQTRPKASTIRSATTSSLYYPSRVDSANLNGFSQVHHYVADLLADTEERGGRTPNIVPVSSVYESTSRPSSVSPRDSSTLPLLARGRVCISREHPPVSLNTHRVASSLQASQSSKAASQPNERQRSYSSTSFGITQASSITGTKSMNGSIPHSTFSSMNPSREHTPSRNTFGVPSSRNPGMMVQSKEPLSLEGVVDLSNTVDSKVTTKTLPAVTQERILPTRHDLREERITREIHTHDIFHHILPVIETEILPTKHYIPSEDGKSLIEVQEHMTPSRATQGNSSENWQIAETDMGRDDRRRYTFVQSSNHAQVSEEEWGGGAEAPHVPLHRENRPTSRRASFNISSLSIRSKSLSRKVEAPALISTKDNTTKDGIPRIEYVWRHPPEFETVDGKTYPISNSDLLNLVTSQLRLSEESGRSDDDIAGKEYGAEATPSKREGENHLLFQDPGYGPGGTLPGLKQRTRDDNGNSTGALSSSGHEFDEKTRLGKVMDDAFGIGRGPKGGREGREGEVSKRKPISSAETSKLTSKIGNSNIPTRPTNKEASWKNS</t>
  </si>
  <si>
    <t>&gt;913_g</t>
  </si>
  <si>
    <t>MRSSKVWKKAKEIQSMIWQLCAYNQRVVPLLEDEPYQTTSSSLLACKDAYREGIKGYQLLKTKKHPKSLFNFASDILYISSREPHRELIRHEIE</t>
  </si>
  <si>
    <t>&gt;10734_g</t>
  </si>
  <si>
    <t>MSSKAGRQSPPPEESKNAQIGQPSNAQGVNESTNNQQESKEQVEGLSSNPKGPLDEHLKEMSKKTMVEQPSN</t>
  </si>
  <si>
    <t>&gt;19861_g</t>
  </si>
  <si>
    <t>MAPSRINRKRFHCSFPNCNAVLSRKADKDRHENEVHREGGKIRCSICHEAIALRVGRLRKHMRECHSVPLAPIFPPNFHSAAPSSFHQQSQLQAYSQQNPYLAAAYSGNNSTSPEQINAVMNSGPFIHTNYSLHTENNIATSNSVYQDLGPSTSGRGSMMMAIEGPSSQQNAGNGGVQNLDVIPIADDNNFDNKETMEYSWI</t>
  </si>
  <si>
    <t>&gt;4705_g</t>
  </si>
  <si>
    <t>MSRSIPTLAKDLRRARYYSQSTTGSATPKLTSIKSIVSTLDAIDVIEFREKAFIPEEPILITAKQTRRPWHHSLPAAEKWFVPGSQGDGRELPRAQVLSRQYLTSFADVILPYELITPTDGDIRSEGGDDQLAYILSRLLAGSNGTTFHRFDAPLSLFLQTSESNTNIHPQKLYIAQAQIACLPKQLQDDLPTPRIVREAGKGDVYDANIWLGTPPTYTPLHKDPNPNLFVQLAGKKLIRLFRPSDGSAIFRGIQEKIGLVGPASFRGREMMEEPERGALHEAVWGPKANRDGFEAIVGPEDALFIPKGWWHSIRSVGNEMNASVNWWFR</t>
  </si>
  <si>
    <t>&gt;1469_g</t>
  </si>
  <si>
    <t>MASVLTAGSSALRASIRTSAFPLRVAAFNGLRCYSAKTQTLKERFAEQLPEKIEQIKKLRKDYGSKVVGEITLDQVYGGARGIKSLVWEGSVLDSEEGIRFRGKTIPECQKLLPKAPGGQEPLPEGLFWLLLTGEVPSEQQVRDISAEWAARSDVPKFVEELIDRCPSDLHPMAQFSIAVTALEHESAFAKAYAKGMKKSEYWGHTFEDSMDLIAKLPTIAARIYQNVFKGGKVAPVQKDKDYGFNFANQLGFGDKHDFVELMRLYLTIHTDHEGGNVSAHTTHLVGSSLSSPMLSLAAGLNGLAGPLHGLANQEVLRWLTKMKEAIGNDLSDKAITDYLWTTLKSGQVVPGYGHAVLRKTDPRYMAQREFAEKHLPDDPMFKLVSQVFKIAPGVLTEHGKTKNPYPNVDAHSGVLLQYYGLTEASYYTVLFGVSRAIGVLPQLIIDRAIGAPIERPKSFSTQRWAEIVGAKL</t>
  </si>
  <si>
    <t>&gt;5736_g</t>
  </si>
  <si>
    <t>MSTPQWVKDLKPSPPQGVELIEAERDKSNISVEKLSTFLFTKEVLERQDRVLKILKAEKVFDKSQNYFDGRVDKFKTALARAKRLRQLQVQHNWTQDEFIVANDLISEPGPYGLHASMYLTTLRDQGTPEQHKLFLEPAESYKSIGCYAQTELGHGSNVRGLETTATWNAEDKTFCLHSSHLTASKWWIGSLGRTANHAVVMAQLIINGKPYGPHPFVCQIRDMKTHEPLEGVHVGDIGPKFGYNTMDNGFLLLNHVKIPHINMLARFSGVDPETSKYIKPASASLIYGTLTWVRSTIVLQSGSVLARGVTIATRYASVRRQFQDRDASSDSHGENQVLNYTMVQFRLLPLLAATFALHFTGKAMMGLYQENQKRMKSDAGKVSDTNRGAGPEELHSGSDLIADLHATSCGLKALGSTTAAEGLEVCRRACGGHGYSSFGGIGAWYADYLPTTTWEGDNYMLTQQVARYLLKSARGVLTGKAPNNDTTRIFTNFLQKQDIGAAFDILGSDQDLVEAFAWRTSFLTFEALKHRDVEKNSWNSLLVDFWRLSTAHSQYLVVRNFYEALQSESLRYELDLTTIDVLHKLFRLYALNTLQQEASEFYSSSAVTVRQIQLTRTKSVMKLLEEIRPHALRLVDSWNFPDWQLDSSLGRKDGKVYEDMFYRASELNPLNGLTIDPYPDSDVIVKRDETSKFKSKL</t>
  </si>
  <si>
    <t>&gt;8510_g</t>
  </si>
  <si>
    <t>MFRNNYDNDSVTFSPQGRIFQVEYASEAVKQGSVVVGIVSNTHAVLVAIKRNAEELSSYQKKIIAIDEHLGLSLAGLASDARVLSNFMKQQSLSSRLAYGRAIPLSRLISAIGERAQINTQQYGKRPYGVGLLVAGVDETGPHLFEFQPSGMTQEMVACAIGARSQMARTYLERNLEKFAECGREELVKHGLRALKESLSQDKELTVENCSVGVVGVGNGAAGGKIEGFKLYDGQEVAQWVELVADGAEGAEGAEEGGEMEVDS</t>
  </si>
  <si>
    <t>&gt;316_g</t>
  </si>
  <si>
    <t>MAVLQQDNSHKSLEGAPTSAAAVEAVWDEERLEMAMKTLKEMHIQASSSPPFNGSSFDCCLASRSAYQYPKTHNPPYYSTTLTYALSLHCPESQAEPRSLANLRVAEALYREFRKSADTAIQEVKDFRRLMTDEESVDVLNHANKSRTERPTGIKTWRPSQDPNWLTRDI</t>
  </si>
  <si>
    <t>&gt;8147_g</t>
  </si>
  <si>
    <t>MSATATADSDSSHPDFALSPKQVPDKMEANQDLPARTMADGEQHELIQAHIEKDDPATIAASEELKHTTISDKTMAIPRVGPTAEQRGFVYKKDKSISENPRSSTPESNPTNEQDEEMRERISSPKKKRGRDIDDEGTRGAEDDNDDPSSSADGSVSGGRTTRSEPEKKRPRDTSEEGPRSAERKAVEKAAKEVRADANIISTEKLMSSNHRKGVSPGRKSPTSSNSDDTSKTSASAFAKSGFASLAASNISGFGSLGASSKTNVFGGGAQASTSGFGALASKPTSAGSAFGSLSPSSDKPVATGFGFGGVATSGFGGLSSGSVFGSKLSNGFGGGSGPKLSSFAALGKENVITSAKPAKAFGAPESDAEDDSDDEGSDGGAATDDEESGVPLEEKKKPKAIKAVHIDDGEAGEVSLLQFRAKLFALESKEAGWKERGVGTLKVNVPKACASFDDDGHPIPGSFDASSLEDEDADSKGPRVTRLIMRQENTHRVILNTILVPAMEFRDKPSASSAQILFTAFEGEKEPKPINLLLKASPLLFSTAYI</t>
  </si>
  <si>
    <t>&gt;8059_g</t>
  </si>
  <si>
    <t>MLWKVLPIASLLLHAGKVNAGFQDGYARVPPPTTTQAVLEERKFTDYPVACTAWSSALDFCKSVSPGFVSMELSSQAPCLCYSSTFWIPSTFDAWAEQCANWAFTADFTDYSIVAGWEGLCTSAGNVFSQPATSSLTITSSPRITSAPLTVAASTNVFTNPGCSFLSFALSYCNSVSPGFTDLSPSSQAPCLCYSSTSWSPHGFDGPVSTCANFVKTADPSYYTDVSALEGFCSSIGDVTTKDGGASVTGTNGFGGQTGVGIALTNSQPSQTSTPSTATQVSTTTKGSAVVVVSQSSSKAGVLPTAVALPGWVQVAVVVELAVAAMFYMTKGITEESSLVVHKLLEHPSEFGAQQPPLDFRANQ</t>
  </si>
  <si>
    <t>&gt;8125_g</t>
  </si>
  <si>
    <t>MSLKNAIVQPKIHKQPPFSLEAPGYEHVDGETIPRRHPLTVNKLAERPAEDVATVFDIITRSSEKYGNAKALGARKLIKTHQEIKKVKKMIDGKETEVDKKWTYFELGGYEYLSFHDYEKFILQIGAGYRKLGLTKGDKIHIFAATSAHWLATAHGASSQSMPIVTAYDTLGEEGLKHSLVATKAKAIFLDPHLLPTLMGPLKDATEIKYVIWNSQHEAKQENIDKLKQAHERLTILSIEELRKLGEDNPVKPVPPSPDDLCCIMYTSGSTGPPKGVPLKHRNVVAAVAGVSVIVEPYLGPGDGLLTYLPLAHILEFVFENACIYWGGTMGYGNPKTLSDTSVKNCKGDIREFRPTVLVGVPAVWESVKKGIVAKVHSGPAFVEKLFWSALWAKESLLRYGLPGASVIDALIFKKVKDATGGRLRICLNGGGPVSKETQRFISMTITPMISGYGLTETTAMGALMDPMEWTSEAHGDIPGSIEIKLVDYAEAGYFVTNKPHAQGEVWIRGNTVMEGYWDNEKETKESLTADGWFKTGDIGEFDDNGHLKIIDRKKNLVKTLNGEYIALEKLEAVYRSTTVVANICVYADQQRTRPIAIIVPAEPALKKLASKIDVSGDSVEELVHNKKVQDEVLKELQAAGRRGGLSGVEILEGAVLADEEWTPQNNLLTSAQKLNRRGILKKYQKEVDRAYGKNN</t>
  </si>
  <si>
    <t>&gt;5527_g</t>
  </si>
  <si>
    <t>MRFSSLVLSATAAVATPVSFPLADNNFPNLNTTALQEVSTVAGGTIPNGALPTNISASGTQALQLIAANELFEVAYFSELLSNITNGVDGYEDATSYDVKMLTAVLAQEELHALAANGVLTSAKQTAIQPCQYNFPVTTYEDAILLAQTFTDLVLGVLPSVQALFAQNGGQEPALIPIVGSIIAQEGEQVGYYRALQEKVASAAPFLTGGAAQFAYTALSQFIVEGSCPNLSILNLTAFPALYVETIPGAVNSTQLFSISGMVTAADVSIAYISGQNVPVTVPISGVNTDSNSGKTYFFADFPYEAGFARGLTIAALVTGANVTFGSSADVAAATLYGPALIEID</t>
  </si>
  <si>
    <t>&gt;19871_g</t>
  </si>
  <si>
    <t>MRFLGLLALCAAVGEALGEYVAGRAFDRFMTIWLENQDFNKTDKNADMQALIKQGILLTSYYGLTHPSQPNYIASVGGDYFGLDDDGFVQIPGNVTTLVDLFDTRGIEWRGYFEGVPGPGYMGETSGEYVRKHNPFISYDSVSTNSTRLVNLQSLDDFNHDLDAGTLPQYMHLSPNILNDGHNTGLAYGANWTKSFLTPLLKNDSFMNRTLILLTYDESETYSVPNKIVSLLLGGAVPASKQGTTDDTVYTHYSILSTLENNWELACLGRYDVGANVFDLVASQTNYSNRPPSNIASINNSLSYPGFLNNDPTKYLPVPVPNLQLIGAGGEGVNDMTKALWSKSASSDTPYDGSGMLHDGGDGERDPNAPVYKAQAPAEMNNDRFEWRGDNITG</t>
  </si>
  <si>
    <t>&gt;19872_g</t>
  </si>
  <si>
    <t>MLQILRLRFG</t>
  </si>
  <si>
    <t>&gt;8276_g</t>
  </si>
  <si>
    <t>MFSLRTIATRAARPSICTRCLRLTRSSRPLSTLLLSSSKTHHTSNLLPPLHDYRNTFAPSSARRYSAKSQADEILEQIQDQYTTARDEYEIAFEETEKNTVYAEDDREAARDELDRLKEMFAEACERGEGVGDEVRRRVGERVRELEEAVKAMESSVDADDNVEKEEDGEEIK</t>
  </si>
  <si>
    <t>&gt;3939_g</t>
  </si>
  <si>
    <t>MVSQTNGEVNGHDSKRPDGANRNQTAPSIMTMNSHFANVGDAPTKEQFGHGIQVIDEEKTFSSTLNTYLQISDVAQSGFNYHLISVFGSQSTGKSTLLNYLFGTEFGVMSENDRRQTTKGIWMSKNKREGLEGFGGAQPMADNILVMDVEGTDGRERGEDQDFERKSALFALATSEVLIINIWEHQVGLYQGANMGLLKTVFEVNLQLFLKDKQSNPRSLLFFVIRDHLGTTPLPNLRNTLVADLTNIWSSLSKPPGLEKSRIEDYFDFAFSALPHKILQPDKFITEVAKLGTRFRTGHRAPSDHGLHHELEGGVFLPEYHRRIPADGFSVYAEGVWDQIVNNKDLDLPTQQELLAQFRCDEISREILESFDVAILPLEEKQAEGVRVGKPMVLKNLGGSGKEARTKALKNFEVQAGRYHKGVYGRKRIELEGKIDTRLKALYQGQLSAAHKSGVTKFTDAVSSDVKAGQKKGASYEFAEIVEREKSVALKHFETEAKSLAIEGVPWTNFRAQYNLYEKDLDVVSSSLRKEEMRRLATRVERWVRSRLSDSVSLEFNKLGSGRGVGGATEDGEKPASEKDLWDRIWALFAATVKEAETRFVERAKSFDADMDEIEVGLWRLRRKSWGVLRAKIDEEVMEGNILLKLRENFEDKFRYDESGVPRIWRPTDDIEGVYTKAKESTLTLIPILSRFRLANTYAPPDLPEWIGNAPASVEAKDEEDLTPIGGVDEEEGKSLEEEMTILSEAKRQDLVVRFKKTADGVYVEAKRSAIGGVASVPLYFYGLLLALGWNEIMTVIRNPIYFVFLILLAVVAYITYTLNLWGPMIRMTNAASAQAVEIGKEKLREFLESSETGRQAIGMKASNGTDADNISMHTLDSKGRRKGDDDDNDDEI</t>
  </si>
  <si>
    <t>&gt;3424_g</t>
  </si>
  <si>
    <t>MGAGRFLCVSVPLGLTFASMVCILIAMLSGVTNKNLDMFQADTANLSISSSSLENLANLAKREAHFSDLTTAALSGSVSSSTNITAADLGLADTYKVNMWNYCYSSGKNTTCTKAKFNWAASALNTTAIETLATATAGVNVTLPTEMKDSLKTFIVFSKWTEVVYIIAFIASVIELVLGVFAICSRAGSCITSLASGFATTTIIAASIMATVQSSIVVAALKSTAKAYGVDASLNTSFLAVTWLAVVFSIAGGLFWMFTTCCCAADHSKSPRNRRSRGDDSEKLIPTGAYHPIQDPNTAYVGQQHGIYNPPQAYGIPMQNKPVDRAGAYEPYSHAAI</t>
  </si>
  <si>
    <t>&gt;10428_g</t>
  </si>
  <si>
    <t>MASSFTRSSRTPVRLSRSATRSNAILHGDNKYEHQQPNIGRKKRARESADFGEEPFAKKRQKSVIEPIIEEIKLRAKASKPRQRPLPTTNVYGTSGVARSSASPNQESATQTKPTQPSPQLPKTPINHNEKVVNGIKHELSRLQPNPADVNKDEGRKLRSQQDRRCKSKLLDFFTDYDEIIGNEPKKEYTLNLETPIIISDTGDQIPARQPSVHFSPESHDKDYPTQDFPDDYFFSLYDSQNVDCSFIEKNYKEEGGEDPVPVEYFEQLHQKPLKQEKSNRNSDREKAQHEKNTLKDILEGLRGHEWLKVLGPTGVTETKKKEYEQARDYYIAKCETTLAKFNKWNEEEKRRRLQKPVAPAKVEKHEEEIVEDEGNISDGDPPDYNDMDMDAARQLREEASARSATRTRHPERKSKVISTSTPDLEKDFVSFFAAPHLRERALGKHRRSGRSVEAWGHAIPEIQIKDFELSIEYRDEETLNARARSKRRERRVSKT</t>
  </si>
  <si>
    <t>&gt;6702_g</t>
  </si>
  <si>
    <t>MAFSQANGTTLFDVRFQGERIVYELGLQEAMAQYSGTDPMQGALRYLDTLFGMGSTMFELVPGYDCLDYADFMDINISRGERIRVHKNALCVFEYTADFPLQRHTASSYVSISKNTYLVVRFVSIIGNYDYTIGYTFYLDGSIEVKFRASGFIQGAYYVPGISEDYEYRVHDNLASSMHDHVLNFKVDFDMLGQKNTLMAWGETRGYRIMPGTGMGTTAHLAFEGSLSLGRAAPWAAKDIWISKHKNPEARSSSPANARDSDHLLIDFSSFIDGEDIIQEDLVIWFNLGSHHVPHSGDIPNTLQHTSASSVLFSPHNFHDRDSSRESSQGVKLNLDQQGTTVTPFGHQHQSAAKICVPAPFAHNLSAYHATQHIVRKYPYDKDIATV</t>
  </si>
  <si>
    <t>&gt;4041_g</t>
  </si>
  <si>
    <t>MSNPHPPAKIVISSNGNLDIHLFQKPNNDTIPSPETFTSLSGKQEQGRLMAIMTVSREVLIASSEAFRAQLTRWDKDTKAVEAEVDTLPSVEVVLRALHHTISENNALYSVETEDVWEVIQYCDYRGIDVKNHELKAWFCEWLGVKRIKMDFEDMKSLLYPAYIFDHAKGFAAMTKALAYNTTEHITERNPTRYNRLHLDGNAIGAINGARGSLRTKLLRGIFGDPFEEILVRRCSCHEKTITAYLKAIRKNCGIWPLHQQHQKSIQSILQSPGFLKFDAKVPEGACIQCRDTLKEHAFTDLRIKVAKDFDGLCLDCMKMTKLRDIDEDYWRHDKLRCWDSGCRITHKQSTWYFSFMGRKTDMHQHQLDMKEKRGPLRA</t>
  </si>
  <si>
    <t>&gt;36_g</t>
  </si>
  <si>
    <t>MSSVRQRKPVATPPDTSDEESESEVNGKGKGKEVKERARVEGLKEKLKNEDEGISFVDILRTIVFVVLISGAVSYFVTRDSFTWGLQRPQWTRVEVVKTWFEGPKYYTDAELKVYDGTDPEKPILLAINGSVYDVTKGKRFYGPGGSYHFFSGTDASRSFVTGCFDVDNIPDMRGVEEMFIPVDDPEIDGLYSKGELKKLKEQERRHAKKEVEKALGHWVGFFKGNPKYPHIGYVKREEGWETKGDAPVLCSKAQQGRPKRKRPEEK</t>
  </si>
  <si>
    <t>&gt;32_g</t>
  </si>
  <si>
    <t>MPQLAGKEAGPIGLGLMGFTWRSSPPSQEQAFETMRAALKHGSNVWNGGEVYGPPDHNSLVLLERYFEKYPEDADKVILSIKGGVNPQTHQPDASAENTRRSLDNSIAQLKGRKKIDMFEFARRDPSVPMKETFDLIDKEYVQTGKIGGISLSEVRAETIHEAVKYTKVLAVEVELSMFSPDVLENGVAAACAQYGIPLIAYSPIGRGMLTGHFKKFEDVPKNSLLLAFNFPRFQPGNFESNVQLVEKVEAIARKKGCTPAQLAINWTMALSRRPGMPVIIPIPGATTVARVEENTRLIDITDEEMVEVDDILAKFTAAGERYPATVTTNT</t>
  </si>
  <si>
    <t>&gt;8953_g</t>
  </si>
  <si>
    <t>MRPQLLLLASFLATSSSASDCHEGYSLCAPNGATSSTVPPLGSSDFQNLFNDIVSSSLPASKRSLPLEARGSASLCCVTSLSCLAMANLAIPFCYDKFTTNFFLPDGSYGTIVGGSYTSSSGDHANLETGDYTLANGTTGNIYSTNAAAKPNLSVLVLPSQFTGTGAGSAIPVTNLGSPVTLTYTLTYPGTTVNPTTIPGTQSLETILVPLTTTVSASGTIVASVASLTETLFTSLSGSTVPGTTKAASTVTFTTTSAAGAVTAGGATASASTTTKKNGASRNVEFSLVGGVFALLGMGIVAVL</t>
  </si>
  <si>
    <t>&gt;19882_g</t>
  </si>
  <si>
    <t>MRLVVQVCLNSKQANVYTIYSVQLCELGKKSPPKCLPFFSLEEFVSRLLQHISRNPLLHTSQWPPVFDYPNEDDKLDSAKRESMEDVPFLKHANSQTRWNQPSKIPAFTKIMAIMNAFLGIILAITIGLVAHSTAQACPQSIDNLPDSYSPALEAVVAVVKKFKPELIYQSETSPLVEEAWNKYSGAFKGIVALGPEESAKLAKISHKSVVSVWEPEKQMYGISMYHQMHCLNTIRQSFYRGEYRRNNRRVVIG</t>
  </si>
  <si>
    <t>&gt;10638_g</t>
  </si>
  <si>
    <t>MSTHVTSNIARQAKGAIDSILKASDAAIAPIKKQKQKRNPRPEHGQQIFVFKHLQKNHVVYSLTKQLNNNASLRQLPYNGKKTVPAALRKDLWHPFARISFQPGRGTVGLSVYQKLREYRRRHELEWGDEILKDEDGKLRTKTKRARLICDQKANSVADMAAVLSMLDKSAEERAEESRLEEARQERETLKAERAKEGIKVEEEVEEQDEIKEKEEVVQPERKNSNIGLEAEGTGEPVEILWRDLSDAEHAVSWGQNIKHGTINMILEGRDGGSALRGLEGREKNSASVEKARLAREEARLAKAEANREAMQKRKEERALAKVEEWRRKNGEAPSEKSLL</t>
  </si>
  <si>
    <t>&gt;336_g</t>
  </si>
  <si>
    <t>MSNSKATKGNGPKNSKFSGNGVLNRNDTMPFTLNPFVIIPSDIDMNPFHLVWLDILSVFSLGRLLPYIPSPFQPCRSGALDELAPTAANIKDLALHTILIASQLALLLALPIITVLFWFLPGMVLPLFCGAFLACTLTVMRLLNGGRTRECLVGLPEGAEPVNDEHELWFFINGVATGKHWLQSNLNLLAKTFQREIVGIHNPTKGLLFDLLECLIQRDLDYKTRDIRQGRAQLRSALLSPATKKLVLIAHSQGGIEASKIIDVRPPNFTSLLSSVPPTVLSKLEIYTFGNAARRFNNPALTQILPSSQTTNTPTTPNKRSSLSRAIAAAAVHQRPHIISHIEHYANNYDFVANIGVLKFTSLEERAREGGDGDNGVGSGGFKGMVFRREGSGHLLNMHYLDNMFRMKDGRVDENGNEFMNSLVPFDPSSPDATNGEGPSGREVRRIKDMSRLWRYINGREPLG</t>
  </si>
  <si>
    <t>&gt;7565_g</t>
  </si>
  <si>
    <t>MASTQAYPPGGTFLDSLRKSFVDVPVDKEKDNAVATTEFLEAAESLTTLFDILGSVAFTPVKSDMLGNVKKIRDRQLASPAESENLQDLVRNELKTKKHTATEGMVWLIRGLDFTCIALSSNLSKPADELSASFRAAYGETLKPHHSFMVKPIFSAAMSACPYRKDFYIKLGEDPEKVQAELLVWLAALEKIIAIMKAFLGTKEAKW</t>
  </si>
  <si>
    <t>&gt;959_g</t>
  </si>
  <si>
    <t>MVLLASPEPTAIALEKQVLTEDKDQDESIDKSKTETRLLSHLPGSAMLEPQYPPSIASMETLKQIYINDLKPGRHHRGNYLLVRSVSPPFSKTSSAGFFIKAAIIAAVEDEKKDSVLLQLCHQPDEKVLPASSVISVGDVFLIKEPFFMVVPNYQDSKFKHVLRIDHLNDGVRIDAYHDLFPKEWNPSCISTANDWRQRGNAEFGKKKYTDAIRSYTNALSSNPSAEEETIIRLNRALAYLQHQSFEAALHDTQCLVPTPNTPEKALYRGGKALYALGRFAESCDIFQSLCDKYPSNSEGPKELERARLRHAEQKNGIYNFEALYKEIAKTKSTQMDRATYVGPVVVKDSPGRGRGLFTTEAVQAGDLLLCEKALYYGPELHSHFVTALVQKLSRNPSLISEFVTLAHGTYEAVGVTEVDGKPVIDTFLVEQIKDMNIFGCGAVLTSKEALEHHMHGTTASNKTQFFGLWVTASKINHSCISNVRRSFIGDLQIIRATSDIPANTELLFWYAFPSGDLAEIQKELKGYGFECNCAICLDLKNAPKETLKMREDLLRDVYAALEAKSVDTANAETLLNSLKKTYRDPPTDVPRLELDQLYIKLGGVYAEQGESEKVLEMALLTLESLGYIIKGARLPLVPGENLLIEKWGIMTDETLTVWAFFWSAFSVFAQHQPLLWTQATTYWKTAYKICVGEDVTFLDTYVKNMGTK</t>
  </si>
  <si>
    <t>&gt;4802_g</t>
  </si>
  <si>
    <t>MVFFQSVSATGGLAAPSRKKRRISEAGNVDVTKRVDSDSSDSGGDENQAQKNASLITYTIGGRATRLFRLSNAIRKSAKASRTCKIGGYRDDEEINNTITELRLYTECYIRFRFPQAPEALRSALVEANALRLRRLYYQRSHRRRIALSLQRPQTDPASVRLPKIPDSAPVVRFATSVLPKPSTIDERAKPTGLLPMPITYATTARQTAVGTLYADSTVEVRAKSVLVNNKLSFPPVPTISECPYCGVIVEFEATIPSETESLLSAFSPLHGLKSTRAWYIYFRNIENLDEPHAKRPREVEFQEHARKEHGVPEAHVGTLSGAARRPVFEKILECPFGDDFSAPEKSESNTVFSNEALHLQIAAHMKEIMCPWLCCCPQLLRIHFEELWGLLNAVFWRLL</t>
  </si>
  <si>
    <t>&gt;19888_g</t>
  </si>
  <si>
    <t>RTRRRLLL</t>
  </si>
  <si>
    <t>&gt;3104_g</t>
  </si>
  <si>
    <t>MATKQLQPSPTPARPQSPNMVVNGSRASSGDTRIVVIIYGLGQENIVSVFADVLGKPFRLTSCFSTVQEKDYGTVLGVAAIDAKRDIDARDRGLLVAINAHCVTLGMPPDLDLSASSDYEFLYTETPFFRRDLSRFIAFTLGQITCHEALITKPRTYFISTTFPDVRTALSNLDILSVGSDAVEIRVDLLQEPLPDGSGFSPVPSLSYVGEQVMLLRQRTELPIIFTTRCTHENGRFPMDNPELYYQYLYRAIQWGCEYIDVELWLPEQIRKRLWEQKGSSRIISAFHDFSGNFKWASPKAQSIFVESQKWSDIVKMISIINDMSENYELEYFRSQIKANFPHGPPLSAVNMGPLGQLSRTLNTVFSPITHPLLPLVAAPGQLSAAQINQALSTMGQLPKKNLYAIGTYRTTPQNTFFEKCFNELGLPHVFQTVDRAARGSVKTLCLQPCFGGAYVNPPIQADQDFIPHLSDAARTIGLIDTIHTASSSSSSPTLVGDNASWKGIRATLTRDFAPSAYEDRAAIILSSNSEDASSVIFALRSLNIGKIYTVGFKLQGPLAAGVEPFTSVESVQRVSQPFVIISALPPEKSHLVQPLLRHFSSNKRMPPPHFAVSNSVNVGGKCEGKVFMDLASSNGPRKADRDPGTVGRANGWTCYGTADASAFTTVETLRLLVGQNVPYSFVRLAGGRGLY</t>
  </si>
  <si>
    <t>&gt;4801_g</t>
  </si>
  <si>
    <t>MNTKRYIKIANANMTSEGLEGIKLTKPSQRPARAPPKPRFLPYLTKKPSTVQDELLRAPEASRTLSNFVQVVSSSATASRTATATTTTNMKIAPPILQLPLEIWHIIALDLPQSALATLMLCHSCFHDLTPLLYETITLATSLRSRARVIKAQYLFIQRLFSRPYLALYVKRFSWTLDKTDLLPPCVHEKEAVWKDEELYEVFGMLTEVVQVQIGGAGMRGYGPLPKCIAERGFFPKARYVHLSGVMNKEFVDAILLGRVHTENDEEQKSREKGEIVEMAPLKGLSLDDLQEGQSAISTLYRPMQHILTRALFDRCRSLDQLSIRVYGMSERGTRDDELWAEWARFIEEVKPREVDFDCDRLMMRHGKGGGSALRFTRLREQRSRAAVANDRRLGETLLPVLKRGWDGLEKVEIRGVGENIVQELEGLGERGVEVIFDEGKGVGYRPSWAM</t>
  </si>
  <si>
    <t>&gt;5523_g</t>
  </si>
  <si>
    <t>MSTALAKNIDIQAPSGVAATSEPSSSEASSENVSDDKNPSKGNDPEVCAIAAPLGVPAEEKRFWFQRGKNYDPNAIATQPSVFDDPETAKEYHPPATWENLHRFDPSARWTWGEEHKLVRKIDLKIMVWACVMFMALELDRSNIQQAITDNFLKDLKMNTNDYNLGNTVFKLSFLCAELPSQLVSKWISPDRWIPAQLILWSFVASAQFWLSGRSSFLACRALLGILQGGFIPDIILYLSYFYKHHELSIRLGFFWTAMSLSDTLAAFLAFGLLHMRGVHHYAGWRWLFLIEGIMTLLIGIAGFILMPASPTQTASKFRGKKGWFTQREEIIIVNRVIREDPAKSSMHNRQPITPKLLWKSMCDYDLWPLYIIGLLFQIPETPPTQYLTLTLKGLGFDTFKTNLLVIPSTVLHMITMLALTYVAEIWGELTLTSAFGQIWTLPFLVYIYKVDITKINKWTAFGVMTLLLSYPSAHPIQVAWNSRNSNAVRSRTVSAALYNMFVQASGIISSNIYRADDAPRYKRGDRVLVILCVSNMGVYILTKIYYVWRNSSRNKIWNAMSEDERLDYLATTKDEGNKRLDFRFAH</t>
  </si>
  <si>
    <t>&gt;5039_g</t>
  </si>
  <si>
    <t>MGGSPLTPFDSPMLSTFNSTSVEDWSFDGVSSDSQTGLSITLSRGTTTGHPAAQRAILAIAWPDGTHYINLTYFDESAITICPGTVTGTWKNNTSGDSWAFQASDDYKHTLVTIDSAAVKGTYKLTSVSPPIYPNGLQYPNKNGNPVFAPLLYWVENVPVGIVEANITINGIPVIFNGIGGRERNWNSKPWGEISSSWDMARGSVGPYTFIAWSYISNIDQKTYFSMVLMKLGKVIFKTQVAGNETSAKNYGVISSKTDGDVHLSSPGMPNSKSTGYIFEMVTPGTGERWKFEIDFTRPVYWFLASKTANIGGFVGNVSGGLVGGKQYAGLSSGNLQELV</t>
  </si>
  <si>
    <t>&gt;1158_g</t>
  </si>
  <si>
    <t>MFGAFRPTNALSGGLLWKIPWRLSKFQKARQRKRLRAVDTVVAVLDRALAKKNITTKAVERWKEEMPVEQEMLPKDKYTLFDRKEKKYRKGIHKLPKWTRVSQRINPPGY</t>
  </si>
  <si>
    <t>&gt;9458_g</t>
  </si>
  <si>
    <t>MSVRYTRPSCESIIEDSEGESEGESEDRRDGSPNEAPRRQSRPLAQGPSMKGGQKKEKARSRRTQKSTSGGKHSSRPKPKNDPRRPVGIYTRETGSSSSQQRPPQEPSHRSNSSGSSSEEEEPEQDHRAVLEAARARLTSPSMLSTFTMETTVTNKSSSSSGSNSTITQSSVGKRSPGKEPEVTEPDDDTTSPAAPDPPAVFDFMDRDRNDEQLQSEDENEDDDESESGEPEEESGEDDPSDWTSPSPPSKSALTESSLPLTAGQASSSSSASNSLHGDDAFSEPAADNDTDRSTSPERSVEGKHEGIEAPQPPPADDGSAKIRSQMAAAQQRQHYYAMHQYGVPGPEMPRGNVRPPYDASTVSTARYQPPPPSPSTVSTSRYQQPSPPCPSTISTSRYQPPPIQPYPQPQYQQQYALQRIEDLPVTGYELLATRLSSDERGPRIRPMYRKFEALNHRLLLHLQDELSELEEQLRRLDVADTQSRCMQSNILPASRRLSAQAGGQLEWHKVDILGRIGFKLAQYNQALASFNQTQSLQAPDPDDIDQYRSYLQTEHPIEDSETHFLDPTEDLVAVIPETEHHHSHRHHRRQKEREQGNDETSSNISSRSSASQPPRPRSHLSCASPSPFSPTLSSSHLHISTSTSDISQTPSKATSPPSSPIPTTMKFQTLALSLTISILLPVLTFTVVRSLFVRIIVTVLLASAMLFSLVHAGIVRDMDVEFRREGLLYLGLYLGGMGVVACCVG</t>
  </si>
  <si>
    <t>&gt;9836_g</t>
  </si>
  <si>
    <t>MTSVFPYLPEMIESFGIDRANVARWAGITSAVFSLAQSLTGVIWGRASDTFGRKPAILTALTLTMITTLIWGISSSLPMAIVARAMSGACNGNVGIIRTMVAEMVPEKELQPRAFSIMPLVWTIGSIFGPSFGGFFAKPAEHLPALFGNSTFFKKFPFALPNIVASSLFTIGITTGFLFLQETLQTKRHRRDPGLYLGNKLIAGFKTVFRLHHKPKPFRSASHAEQSASLLHPTSPSSITSRFDEEDLPFTKAPSPSKSKPVLPRPSYAEVFTKQSVINLVVYTFLALHSVAYDQLLPVFLHHPRQVPDETNTRLPFKFSGGFSLSSSRIGTLFTMYGIIGCFIQFLIFPPVARKLGVLFCFKVCGILFPILFFITPYTALIQNPILQQGVLFLIMVVKSFGGIFAFPCSVILLTNSASSLRILGTLNGFAVSISAVGRAIGPAIGGATFTWGLERGYMIAPWWLLGIIAAIGAIPIWFLVEMEGFSKIESDSDSDDEDEEELFPTVVEETGREIMAGDEVLTFEDDETLDTVEGPRFGSIKSRRSIDSNGRSKRISFDEQAEGETGIEEHERWKIERLERRMSFPIGVRGGSVGPGGGRKLSNGLAASNLGQGTGGTSFA</t>
  </si>
  <si>
    <t>&gt;1355_g</t>
  </si>
  <si>
    <t>MCKHILNAQVSIRSPCCRKWFDCAECHQESENHPLLKKDEMVFACKKCKKAFRKDAREFEESDEYCPHCDNHFVLEAVTPKPVLEFEGADVRIDARMLKDNRVKGDEEQRTIFDVKEAANKLG</t>
  </si>
  <si>
    <t>&gt;7669_g</t>
  </si>
  <si>
    <t>MSMFSPPRHEKAKNDGSYLPKGDCRYILLHPKVEGLRCACVGFALNKSIPGSTCDCGHQACYHSPDAENASVEQQELGALRKKVDFLEEQLDRERSGERERLSRLEELMDRIKAEHDAEFKNVYRSVGGLWHNVGSLNSRIPYYDDHIEALVDDGHQIRSRLIEVDDASMRLEDRLDAIECSTSGNPPSASRRRKASTPPSQALDEVTDSSIDPEETVTVPRRGRFQTHLGTSDASQIQSFRERVSSIGSGAQSWTVHVSLLPTLAQPFPFEKDTAAYKRCLSRGLHQMLVIPDSDSNSFIEAVNSAFSEILRGRPWEPLVARLCDAQNLRGLPMLRKLPEHLVGRDYDVDFLQQNCAVNDESGRIIDLYIAMSRDTLSWVELKDITPYKSGLEASWIYDQLLDGPNPDVENREISRPAAGDIIPAWSSTLKRTASEISRAPSFGSSDSEGVRAKIRRQRAGATVELVGRHAEAV</t>
  </si>
  <si>
    <t>&gt;19898_g</t>
  </si>
  <si>
    <t>MAANTPAVVMDNGTGFSKLGFAGNDSPSFVFPTAIATKGPAAGSGGSGSGRPAVANKPSYLTGGAGPGGHLSMKRGTEDLDFFIGDEALAAANGPGYGIHYPIRHGQVENWDHMERFWSNSIFKYLRVEPEDHYFLLTEPPLNPPENRENTAEIMFESFNCAGLYIAVQAVLALAASWTSSKVSDRSLTGTVIDSGDGVTHVIPVAEGYVIGSSIKSIPIAGRDITYFVQSLLRDRGEPDSSLKTAGEIKEEYCYVCPDIVKEFSRFDRDRTRFAKHVVTQPGGRKVTVDVGYERFLAPEIFFNPEIYSSDFLTPLPTVVDGVIQSSPIDVRRGLYKNIVLSGGSTLYKDFGRRLQRDIKHLVDDRIRASEARSGGAKSGGLEVQVISHKRQRHGPWFGGSLLGQTPEFRSYCHTKAEYDEIGPSIVRRFALLGGPGGS</t>
  </si>
  <si>
    <t>&gt;8068_g</t>
  </si>
  <si>
    <t>MLKRISEHDQDGAIGKTKRMKTALDEGQTLAANISKCAVNDAYTVGWICAISTEYVAAQAFLDEKHNRPEYVSPNDNNDYTLGKVGRHNVVIDILPDGEYGTASAAMVARDMLHSFPNVRVGLIVGIGGGALSLKHDIRLGDIVVSAPCDEKGVRDRLTAEMDVLCFETEAAGLMNHFSCLAIRGICDYSFAKGAAVNIATSDGETPLYKASANGYIKVVQLLLAKGAAVDVAANDEQTPLYRASTNGHIKVVQLLLAKGAAVDIATRYERTSLHQASTNGHIEVIQLLLAKGAAIDAATSNGETPLHQASYKGHVEVVQLLLAKGAAIDVATRYKQTPLHWASDNGHIEVVQLLLVKGAAVDAATSDGETPLYKASDNGRPAAGAAPTNIAHLDVSDISVRDIRQSVGRPSLEKNGFELVKCAGDFPVEDFDNVAWIEKTYYPFICDFVVQKLGAKEALVFQHQLRYRHHGFGNPLLQGAKKYDPPIPQVHADQTPAAAEIRFENHWPNYSDGFKSDRRQLINLWRPLVDEVTEWPLALCDLRSVDSSDLLAGDLITDRYVGENYLAYYNSKHQWSYASNQTSREMWMFKTYDSASGSASPVLHTAFDIGLGKTARKSIELRVLVIY</t>
  </si>
  <si>
    <t>&gt;10388_g</t>
  </si>
  <si>
    <t>MPRPFLEAFPREIRDHIYTYVLASPSTGAVTLSPWTVDVARSLWLMRTCKQIHRECKDIIWHSNRLNLPQSTQLCEKLRAREGYKHIQQLKMSLEILDRDELEWFLKSTPALVEWCQKGKLATITLATSFSTPNGLNEFREIMNLRKHGESLDGRLYLEKTTWTRMTVTTGWPRFSHWGKQRWLKEMLLDPTGITELLREIHMAFGGKLYVDGLLFFHNRRQVYPPHFDPRNGEIRIEPHIGSAIQTRKVHFDPRTEQFKIGPPT</t>
  </si>
  <si>
    <t>&gt;444_g</t>
  </si>
  <si>
    <t>MTQDDLLSPTGHHVDFDLEGGRSSINDGHSSSHSIRSEPDLDRTPSSILRRRGTRLNAFRTVETTPLHPNWRPGQEPGLDPLKKNGGREQTPDIHEECQITVVDYSQDDMVLHDLNNAQLIDFLQRPKEKWIGCRWINVNGLSWDVVQAIGKYKKLHKLAIEDLFNTSNRTKVDWYADHTYLVFTLQKLVHLHPEDDSNNSDSEDADSTRGSTAPGRSLISKAMRNLFLKPDAKYQERKRDNNITAGVDDPKNGFVVGHTDGVPNASLQKFRTLHQYHGGPNQERMAYMEAHSPLTIKKLAVSVEQVSMFLISDNTVISFFQSSADDIETPILNRLGTPDTMLRHSCDASMLVQAIIDAVIDLAIPVTNAYQDAIGELELDVLTEPTIKHTTSLYVVTSEITMMQNSLSPITNLINALKDHKSVAAIVEAGARGDLQTSTTGVKISSIAQTYLGDVEDHIILMTNSLGQMRHSCDNMIDLIFNTISAHQNESMKQLTVVTILFLPLSFLTGYFGMNITDFPSIHHNESYFWIIAIPVAFAVTIFLMRDILRWWFVRVLQRRGISKSRKGRARREKEARRKR</t>
  </si>
  <si>
    <t>&gt;4335_g</t>
  </si>
  <si>
    <t>MSEVQSRPAAPRGRGSARGGRGGFSSRGGRGGRHATNGEKADAVSAVSIGDDSEVGQLKSQYGSKVSTIKEMFPDWTDEDIVFALQETDGDLEVTVDRISTGSISQWGEVSKTKKDRSRSKVKDSATTSFGDNNRVARGGRAGFDGGRGRGRGTDRGRGGRGRGAPIAHTNGSRVKENVPVSTSSTEPGWDSTAAEETSAWGTEKPVTGAEDGWGTTSAAEVGQGSSATEPASTSTAAPAKAASSIIPDGVKKSWASMFASPAPVPAPKKTPEPIVEKPVAPARVEKPEEPTEPPVQKPVEPALEPSTADKPIEPAHTTETAIPTEEPEVLITPSKDELTEDNLEQVPDTSAPASTATAAGTAASSWDPRSAAGTPYDSLQGQPQAVRPPPTSGFHASALKATGSSHRTPSHQRRILEQEEAVRMPGNREVERTAVQFGAFGLNGSGEEDVDGDREEPETRAQPPQHSPVAPRAALPPAPQQPVPVPESFPTAKQALGLPAAAPTAPAAAPGLPLPSPLASAQNTVQQPPQGNGQYSQYGRFPQAGAQEQASLPQKPYDTFSQQVPTTQSQFEGYPAQQSQAQAGAFSSAPNEFPTYYPTDPQQRNAYNSYYQQQYGLQQGAQGQQEGLASQQRPYSGYNGPQAENNSQFPQSGAQQGQSRYPAAVEGQNSGHTTPNPVTQSQQQGAGQGAPQPGLPQQPLGNYPYGHPYYSSPYYAAYVNQFQQYNAGNYPGGPYGAKAGIHQQYPGYGMSSGAPYEHAASPAAGAFGASSVHGRDTALGGLADYGRAGSVQSAQTPQALGGAGAFGSTHDAFARGSSYQGQNPQHYGAQQGAQAVVGEDLKPYGDSKTANGPSPSLSQGNRPGSATNVAPGSALPPPQTQQGYGGYPAHLQQQQQQHGLPGSQTGSQYGLGGAAGHQASGQGQQASQYGGYQGFGSNYYGTNQQQRGGGWGGNYGH</t>
  </si>
  <si>
    <t>&gt;8217_g</t>
  </si>
  <si>
    <t>MFWRFGGYANVSAIDTILEKPDVTLEELLDEGDLIQELKQHNSKLIEYLREDNILARLLDYVVAPKIEVPVPEKTEGGEDEGSASDDKDRARSFSVSREFPETEEEEREKKRNRYAYVSAEILSSDNWSICEALMENTAMLRKFWDFLKLPPPLDPLQASYFTKVNESLLDKKTEEMLELFKSIEGAVKNILQHVDSPMVMDLLLKIISLEKSEGGQGIVDWLYSQDLMPILLSFLSSDHSWATQTSAGDFLKAIITISANASQNEQSCIGPNELTRQLVSKPCIEKLISDMLKGGNPLTVGVGIVIEVIRKNNSDYDPDVGAEVNSIPSSRDPIYLGTLLRMFAQRVPDFMDLILSPNHTIGGGDGPVTIKRKELNAAFGGKIEPLGFDRFKTCELMAELLHCSNMGLLNEIGSEEFVKARDTERERLKSEGRLGILTNQSGFSSEDLTMKSSTQTRLGSPDSTRKLEVQNASDDDGFEEVTHSASLGDDDAKDDFDEKPEDLLPSTNSAIPLSFMDKDEEEFVDEPLSSPELATRQLNEPGVMEDPEMAVLPLSPSKELSHQVGSLGLKDEDTTMTSPPPLLDSHHEDSEPSVSGSEQHIPQPSNESADSPPQKQGDTSMDEEIAQREQNNDSLEAYPEDKPAPLFAKKSELSQDIVAPIAPIAPDAPGLPEAPAAPPSGDSVDTTMGEAGDSSVFMCNTEENSQQSAPTDSPMIPVVGDFLKMQFVEYKVVPTILDFFFRFPWNNFLHNVVYDVVQQVFNGPMDRGFNRQLAIDLFETGDITMRIVDGQKKSDEAQEKSKMRLGYMGHLTLIAEEVVKFTERHPPELLSESVLDKVMNGEWITYVEVTLAETRERDNAILGGVRPDLSVGPRQTIINTINAASNFNSGSSALSEAGLNGSAGLDSIDLPNGNGAPSFTLTSGTLLSGFGSSSDEEDDEMDEDNDDDGRRNSGVAEVGHSVPPAPNLDKFDDEEVDYEYLEQLDRETPLFPKRTFSRYISTPSTTTATSSDPVPPSAPPPPPPPLNIPPSRARRQLAARLALHSKQNSEMNNDNGNQFELSENRKNLNPFAADEDDDDDSDEVENGEFSIEDVEDEKNDDDDDDVGLLPYVLPELPVAPAAPVPPPLSVLNFASKGKSVPSYKGFGGVQGIGAGGIGRAKFPSLWPFGSNLRGLGNENGRTRRGSEGDELDDEEEESFGDSMDGLGEGDDVWGAFQRREFSDRRERDANVGGVQSDESSDGDEDVDTFEGSGGGLLSSGVGSGKRRLSSTTEAKRRTSLEDDDSDDGEGVVHVKLGEGVEAGPDVEGEVAVEVEAEGNKGKDKEEGDGELVEVEAEALQAEMKEGVSEK</t>
  </si>
  <si>
    <t>&gt;9446_g</t>
  </si>
  <si>
    <t>MSPAAFTHFSQAQTEFKPPLIANENAYLGDVATSTDATAPISAGFYRLEKGTPLVYEYTYHEMKIIVDGEFDISDETGQKVHAVKGDVFYFPKGSKITFTTETFGLGFFVGQRKEGAA</t>
  </si>
  <si>
    <t>&gt;1016_g</t>
  </si>
  <si>
    <t>MDDETTLLSPLPMHQKPLGYKQLGNLSNQNKIKKAKQEASICDIWKLDNILLAFPEDMRPAQELGLSAVQQLKGIASRVSSLQQARLLFISAMKEAGANPGTKISFGIIDKISRGLKAGESLESKRPVETDSDEPSSRKRRKQNSKGIAKTPKDFIAPKSNLNVPFPIKTPTSGSSHDLDANAPISTTNLSAINAASKAGTGITGYTGTARKQSNIESRPTFKKEESPRTSSSSSPHRPVPAIMVSNGPRKSLPSTPGAGAGQVPQGPTVSATPKEVLGNITPNHLQTLPQISSANLSTPSSNPRGTAKDNPKDTPRFDLAHDEDNHLGKAASDTSRSLLLKLKMSSEQLAAAQSKDTSRPAGTEISKDTPVAGSPPKSTNQSHGGPAAYAIYNGTNNNTGRPADKETSKDTSKISPVQTIPTQNQSKIADSTRPSGSSHQCFSPNPGTASDEATSGKENFSESTPRVSPAQNITTQSQSNPSTSTSPFDSSYQPSSQNEDTAFNMISPGKNSPESTSEIDPAQNIITQSRSKLGASASPSCSSCQPVSPNLGAASDKVTTPSGKMQGSWSIDVLQQKMNSIAEIGNKYLSLSNPDPSDTITVDIRPRKSGAQTPLSESQDNLKLGTALDSHRAPKASLHNGDTAASKPIQKSPDVWIPQAHDGRAGNLNGTQSSRSSPGIHNIPTMPGDPSRSASVPELSKGEVKYQFDDAQTMANSKIARVSTPTFIDEKATRKATDVDLAVQRILEKASALLEHDETRVDAVALDEEREYANDVLRLCQESFERLQFDIERIGRKHGR</t>
  </si>
  <si>
    <t>&gt;4376_g</t>
  </si>
  <si>
    <t>MASRLLETGSTQLIRNTAAQQLADVQKAHPEELFNLLTRVVPYLRHKTWDTRIAAAKALGGIVENAEKYDPNSPIKDEPKKEEDDLGIKKEEPGDEIPLAEGQLSLETLDVVSIIEHGKELLRGGGREYDYALANLDPAQRLAHQKKTLAGRLGLLGEYLEEEMDIDMPLVKQNGSSTPNYAATNGHNGSRTPGPNTPAEEAGLSARQLNQLKRKRKREAQHAGTKNRLVDLSIRRQNTAGAESGPDVIMTDDGPEDTNGKGMSDYFSLERSSDVDESSKVVSEFKGPALPIKSELQADEEEEGLEWPFERLCDFLMVDLFDPQWETRHGAAMGLREIVRVHGGGAGRVRGKSRPENDLLNRRWLDDLACRLCCVFMLDRFGDYVSDTVVAPIRETVGQTLGALLIHLPPTTVYAVHRILFRMVMQNDLKLKKPGWAICHGGMIGLRYLVAVRNDLLLQDSDLIDGVIAAVMKGLGDLDDDVRSVSAATLIPIAKEFVNLRPAALDGLINIVWSCLSNLGDDLNASTGQIMDLLAKLCSFPEVLEAMKKNAARDSEQSFALLVPRLYPFLRHTITSVRSSVLRALLTFVGIEGEGTRDWLNGKILRLIFQNILVERNQDTLNLSLQVWTALVRYLAKSPKDLAEQFSAHVDPLMQLTLHPIGVSRHPLPMNAILFQKPSGSTYTMPTGYAQATNGRSVTPVAASEPPAKKPRRKSTKVVEPVQTTSSHDVDGHMMQGDVDLVGMDILIRSRISAAKAMGLIMALVPTATLEAYDASIIPALTSAFASTQLTASLIIEEYASNCALKEQTTRFVNPLLKIIESERPLHYRDLVSYTQLVRAQCSQLLTTFRDVGKVSQSRLPVLAVVVQGEPEAGPDAFSIINADKCVSEDFDRLRKAMSASTRMIASQALTEARESVVEAISTAKNVKEQRDIRIKAAAAGALVAMKVSPKKPSHIIRGIMDSVKKEENAELQQRSAASIAKLVELFAEGGRSGPAQKVVSNLTKFSCIDTSETPEFVPNANFTNNILSLRKEEDRREHPDAAKFAREAKEARITRRGAKEALEQLSNIFGSSLLEKVPMLKSIMEDPLQRNFSGDLPADARDPTQEVGQGAIDAMSVLRALTPTLHKDLHPFVMQLLPFVIKALHSELSVFRYMAAKCLATVCSVITVEGMTMLVEKVLPSISNPVELHFRQGVIEAIYHLISVMGDGILPYVIFLIVPVLGRMSDSDNDVRLIATTTFATLVKLVPLEAGIPDPPGLSEELLKGRDRERTFIAQLLDPHKVEPFIIPVAIKAELRSYQQEGVNWLNFLNKYHLHGILCDDMGLGKTLQTLCIVASDHHIRAQEFAKTGASDMRRMPSLIVCPPTLSGHWQQEINTYAPFLTCTAYVGPPADRAKLRDQLDKTDIVITSYDICRNDAEVLHPLSWNYLVLDEGHLIKNPRAKVTIAVKRLISNHRLILSGTPIQNNVLELWSLFDFLMPGFLGAEKVFLDRFAKPIAASRFSKSSSKEQEAGALAIEALHKQVLPFLLRRLKEEVLDDLPPKILQNYYCDLSDLQKKLFEDFTKKEGKTLAEKASSGDKEAKQHIFQALQYMRKLCNSPALVMKEGHKHYEETQRLLAKQGSSLRDPVHAPKLTALRDLLVDCGIGTEPSSENELTTETSYVSPHRALIFCQMKEMLDMVQNDVLKKMLPSVQYLRMDGSVDASKRQDIVNKFNSDPSYDVLLLTTSVGGLGLNLTGADTVIFVEHDWNPQKDLQAMDRAHRIGQKKVVNVYRLITRGTLEEKIMSLQRFKIDVASTVVNQQNAGLGTMETDQILDLFNLGDTVDIEKSSGGKDGVDGREEDLVDEEGKVREKGKKGWLDDIGELWDDRQYEESFDLDGFLKTMK</t>
  </si>
  <si>
    <t>&gt;3191_g</t>
  </si>
  <si>
    <t>MVSLDLVRSSNAQLRELGPGLVALFVGGTSGIGEFTLKSFVQHSISPRVYLVGRNTEAANRIIAECAQSNKDAKVEFIKADVTELKEVDRVCAEIRKKETKLNLLVQTQGNLTLNGRNESSEGLDRKFTLNFYSRARFITNLLPLLQTATTVAPHFARTLSVLGPGNEGAVNLKDLSLKKTFSGARCASHTIVMNDFFAEELAAKNPSISFIHSSPGIVDTGLARELPWLARGAIKAFSPLLNLVSVGREETGERGVFHVTSSIYAPSKPVAPSGAGVTAPKGLEVVEGSNGTKGSGGYLLQWNGEVTGKKKLLQEYREKGIGKIVWEHTMETFGGVEKINSERAASTSS</t>
  </si>
  <si>
    <t>&gt;10705_g</t>
  </si>
  <si>
    <t>MTAPGERERASRKGQYSCDFCRNRKLRCDRPLPCTSCKSRGKTCHFESTPAALKARDSSSVTNTRQQQHQEPVSEMGTQHPLLLASAATTTSSLPLQQPLLAVTTILPMPSAQLPSPSRLGGVGPSPSSDLRQVVTHLQRVSMGQSSYHEPVYVADDLVIRVERIRDIPRAPTYTTQLLGKPMPCVWLPHHAEARILLDVYITNLSYIQHVVHNPSLPAAIDDFYRQIDAQEPVSPANVILLLSIIASATHVWSQRDNVDGEAPLFLSSDQANAQTSLWIKATNAVLNSAQNSASLALETVQGIIILSFVVCNLEGVSLRYRSLVSTGILLGRELGLHRIDHESNAATANSLQGEIGRRAWWYLVATDWLLAGRCGGPSEGVYQVHPFHIIVNKPRNINDVDLLDNGLHLALPMSQPTDMSYFLQRIRLAEISRSIVDHNLMGVTSSGRPSYYAHVTAMDFELDQMIHNIPSFLQLDSYESSPDSSKASGIFIQAYLLNSLTHTERCKLHIAYLTSRPSNNPAYASSRDTCLNSARQIIRVEAMLLRSRHSFVHVRLRLGAILYSIFMASIVLLMDICVNNSSSLEDGVLHGDVAEALRIIEDTKRYSLAAANLHESLMQILAQYRAQQQQREEAASRTAAAAGELIKMLPGPVDSSLDQLSTVNTQTPLSLDDPVYFDNAQWEDLFSGISNSSFF</t>
  </si>
  <si>
    <t>&gt;6206_g</t>
  </si>
  <si>
    <t>MTSSSIALVGCFVQPFRPLTVLFRKSNKATGKETKEVKGNNSRNSSLENSNLHIDSKPNDDLKSSIPKSSPTLSTSTIAAEDGVAVAAPNLLYPTRSTPLPKRTSMDAHSQRTRASTDPSCLIQAPCLRKILLKERVQCPPTKHCFIVPKSTQERLITVAAVTNDILAQDISLADADADLIAQEICARARQLYAVLVCIQKERDIRRLLRDGMCDKHLPLIRQDPKDFEWNLSLSSGERIETIEHWDEDARENFDRAQWWMTAPVFKYPNYYEFPDETMLPFISFEGQETLKDMDTDQKSGGYGEVFPVRIHPSHHNFWEHSGNLEDEPLVAVKRLRGPDEQEFLKERTILEALGRKEHQHLIKLLASFKYNKKYHFLFPYADANLRRYWELTPSPDFDRETVLWAMQQMTGIASGLVLVHNFTVTIPLDVPDQMKTATAPCPTVKHGEEMFGRHGDIKPENILWLKNGPDSKGILQIADFGLGRFHGRDSRSKVHPTSIQFSQTYEPPECKVHKPISRAYDIWSLGCLYLEFVTWLLKGDRGISDFSDFRGEGGGPGDEGNSINDDEFFTLQGRNRAVVRTEVKEWVNRLHRHEKCSDLLHKLLDFTMTEMLLIDPKKRCRATHLHQKFNGYFEKAKKDTDFLLKGRPRIQPRRERPSSTPVGDIIYEVISPDRSRARKITFANSDRAKRIQASKEDAKDMVLKNLGAPSVTWPIGPKSDQYKRNAE</t>
  </si>
  <si>
    <t>&gt;8960_g</t>
  </si>
  <si>
    <t>MDDRGQYSTLELANAEHNGPLGYNNGLEVVSPSVPPQTTESNNFPEAAIKPEYPTAENSNLPEVVAIQESSLPSGGKDERRICGLKRKVFIPLVALLALLVIGAVVGGAVGGTVGKSKSSTTSGSPTTTTSATSIITTSTPTATPAILANSSLGSVNWTDSKGYSHHAVFYQHRSTSLMLSLWDSQNTTWKVNNVSASLNSTMAPLSGTPLTSAISASPYPFQFNLYYLSASNQVMELITKDTQGGNWQVGLLSNNRIQAGAGSQLASYWQRCTYQCSQEVILLYEDNSQRLNIANSSDWEDTYLPIGSNINSGSGLALVPLAPLGGVNTQPYQMRAYVDISDRSQELMWRNSGPGDWVNGGLPTLPLGDSPSKFTAASFGTPSQGFYSIMLVFLFSNGTISANWFDNTAWHTYITPTPTMAQSNFTAIAINMDLRFYGLSSGTIYEYSVDGSNPFDWSYVNPVNTTITT</t>
  </si>
  <si>
    <t>&gt;3768_g</t>
  </si>
  <si>
    <t>MAPTTEQIESPPKPTPTFSPKDVTVLFVLGGPGAGKGTQCANLVRDHHFTHLSAGDLLRAEQTREGSEFGELIKSYIKDGKIVPMEVTVQLLENAMTDVVGKDKDKKGKFLIDGFPRKMDQALKFEETVCPSKFVLFFDCPEEEMQRRLLERGKTSGRSDDNAESIKKRFKTFVETSMPVIDYFGGQGRVIKVEATKSPEEVYKDAVYKMERRLGENF</t>
  </si>
  <si>
    <t>&gt;2986_g</t>
  </si>
  <si>
    <t>MSRPIEQSLTNLIPRHPGSLPLELVELASSLLAQSRSKCSNLKKDEEIARTYACANLACERLKTTLNLPPIEPRPPIPPRVYSKLYAYFDETLTFPLRKRDTQSQKSTPIKPPPVKRATPGSSKVKEKETPKWLHTHTQAQPLHANRAPKKGWKHKSNLEKESDIPVWLTPVVRLLCTKLETPKAIPHVLAGVESVLNLPEGENKVLVEGGKTTALVAAIWGFVVVKMRGKDLQGKETLERRKLVNGVINGAKEDEYVVRRVEGKEAWRGWDEFEERDVEVWQRALVEGGWREMDWYTNIEEGCGVEGGDGEAEGEENGDEDNIMGVNDEKGNKRRKVGMGDRYDYLSEENRAEYKEWKTMILAQIKKLKAGKAFDDEMDIDED</t>
  </si>
  <si>
    <t>&gt;5412_g</t>
  </si>
  <si>
    <t>MLKEHSVNLNFELDFTSTTPLDYVTGLQEVDIVQLFLANGADANLEHGYPSGDRPLLSAVQKGNQELVQMLVQKTDRIPSTRALGHACDFEEADQPRPAGNWGEIDLEMNATFGDPFGPEEYIPPLVRAIKLGDTGLVRLLLAHGANVNAGYHNLLGGFPSWFNRIYIECGRPIQLAMEMGHKDFVRLLLENGADISLARPVWRYHSCTMIPREVYHQITAQLRSIAASVA</t>
  </si>
  <si>
    <t>&gt;3227_g</t>
  </si>
  <si>
    <t>MADSERMSGNAPEGRAIDSNASTSKHSSLSVTSEYKFWQTQPVPSFGEEAPGEDGPIKKIDPLKVDQEPPPMYPGFEWSDVDVTDVTQLSELQDLLLNHYVEDDDAMFRLKYSASFLEWALKAPGWRREWHVGVRTSHSGKLVAFISAIPVQTRVRTNTLHCGEVNFICVHKKLRGKRLAPVLIKEITRRSYKDGIFHGVYTSGTLLPTPVSVCRYYHRSLNWQKLYDVGFSALPIGSTVANQIERYKLPSRTSTPGLRPMNTEDTQQVLDLLTRYLSLMEIATVFTHEELEHWLLPEIKTEAERVIWAYVVEDKSGKITDFFSFFRLDTSLLRNSRHKEIHVAYLYYYASEAAWDKDKSMLKSRLNALMHDGLILARDAKFDVFNALTLIHNPLFLKDQKFEPGDGQLHYYLFNYRAAPVVGGINEEKKASEAHMGGLGIPDFANLTAKSLIMERLLTLFKCLPALAACVMAGASYPTIPQDLTTPVQQRIAVNGPNAISIGWNTYERLDQPCVQYGTSNDSLTSKIVSTNSSIEHFFSPRTAGDKTPFDVSVVIDLGVYGADGFTIEGDTTKRDTIPSIDPSLNHTTIGRLADNINDYELVVHPGDFAYADDWYLKPKNLLDGVDAYEAILEQFYDQLAPIAGRKPYMASPGNHEADCEEIDYTTFLCPTGQKNFTDFMNRFGQTMPTAFTSTSSNTTAKISANTAQQLAKPPFWYSFAYGMVHFVMFDTETDFADAPDGPDGSAGLDSGPFGSANQQLDFLEADLASVDRTVTPWLVVGGHRPWYSTGSNKCTSCQTAFEPILYKYGVDLAIFGHVHNSQRFLPVYNGVADPNGMKDPAAPMYIVAGGAGNIEGLSDVGTNVSYNQFAYADDFSYAQVSFLDGNNLQVQFIRSETGEVLDSSLLYKSHAEPFVVQ</t>
  </si>
  <si>
    <t>&gt;5817_g</t>
  </si>
  <si>
    <t>MTLPVACPPASCTALDPPTVPQRKRRRRAPASGALEDCFACSKRNSKCDRRRPYCSQCLEVGKECSGYKTQLTWGVGVASRGKLRGLSLPVARSAPAVKSPPANRPRALSTVQRTEMGDDDVRVKVEALAQIPPSMFTNYDFVNMAPNGVPSQMQAPDWNMAISQDFQLQDYNSDSMDRQRQLPHLHRLHTLSLGRGDGLGLSSSIDSLSAYAESEYAASPISQSFQNEDGPYLHSPVPMYNSFSSRNSATDSPVGGIMGDSRGPTSCPDHFYAQSEMGSSISSHQNLYDIAEGRQHQQSQSQSPAANDGRIFYEDELLGGPQNPDTEVYAPSSRSGRFGWNAINDEEVASQTTSETDAFHLSNHDSISPSCYPPDMTRRISFSLDYYEKIICPSLVVLDSPSNPYREHILSLASNSRSLQHAICALSACNLRMKRKQSLGQDHWRQHQELELLDHINYHPPRPFPVRRASSNSMTSDPQSSDPSLQEEHQHRSLAVSLLNHQLSDPSQACHDSVLATLFILCHYRMCESGIAQFRTQFAGAKKILGMRESGIETGNWGWMETLFTYFDGITASINDREAQLKGGFLEMIANPSNSNQSLENLAGCDSILFRTIGKLGRLNLLSQHRPVIDEGGLSPTLCADPRPGPPPRPRPGLAGQALVDFYNLHAHSFDGNGFASTLDDESSFPMAEAAATGVDDLRTVFWAEWKGARQALQEWEFDASRLLSILPVTPTTTQLRDFGYLSEAFRYAALLYTERLACPNLPSSHLNFQNLVSQVLYYVTSLEGDSKCEKFLLWPLFVAGSECVNELQQSIVRGRCRGIMGRSGYLNNLAGLEVLERLWGETGERGNGRMDYGVRALIPAFDPFDATRMGLSELGRFGYERDMTVEWERAHIDGWMGMTT</t>
  </si>
  <si>
    <t>&gt;8749_g</t>
  </si>
  <si>
    <t>MAYTPRGGRGGGDRGGRGGFGGGRGGDRGGRGGFSRGGGRGRGDSRGGRGGRGAPRGGRGAPRGRGGAGARGGAKTVVEPHRHAGIFVARGKEDMLVTKNMAPGESVYGEKRISVENSGPANADGTPSTTKTEYRVWNPFRSKLAAGVLGGLDEIFIKPGAKVLYLGAASGTSVSHVADIVGPTGNVYAVEFSHRSGRDLINMATHRTNVIPIIEDARQPLRYRMLVPMVDVIFADVAQPDQARIVGINAHQFLKVGGGVVVSIKANCIDSTAAPEAVFAREVQKMRDERIKPMEQLTLEPFERDHCIVVGRYVRSVQ</t>
  </si>
  <si>
    <t>&gt;3437_g</t>
  </si>
  <si>
    <t>MSSEETVSTKFLIISDTHNFNFGDAEKVNGQFRLPVPKVDVVLHCGDLTVSGGVSSYKNAIKMLSQIDADVRIVIAGNHDLDLDEQYCKLHFDEEDGDPDEYKKAIRAIDGQAAMDAGVTYLKEGLYIFPLKNGAMFRIFASPYQPSFCDFAFPYERNEDRFNPAEHVTLGTKCIAKITVPSFPGIDIIMTHGPPEGILDKTFDGQNVGCRALMRAVSRARPLLHCFGHIHEASGAKVVTWRDDKSTVGEEAIESQKDLANGYPESGSYPLIFGKETLMVNAAIMNLQGHPANSPWIVELELPPLALKLPEDEI</t>
  </si>
  <si>
    <t>&gt;4437_g</t>
  </si>
  <si>
    <t>MDSSKILALIEQLDDEIDDLEESLEPLLKAALSDTSSKLPLLDKAKLYVLVTYAIESMLFSYLRLHGVKAREHPVFVELTRVRQYFDKIKTAETPAAARSLLLDKDAAHRFVRAGLVGNEKYDLQRAEREAKERAKAHIRFEELSNQTNTKQKVEPIEESPAKVGSDSSGSDSSSENEPEADIAKEPTPPPIRPKRKRARKKKQLDSAPASGNSTSTPSSSSNKRNKENIETPVPKKPRRNPRPNKAERAMLKAQQDSI</t>
  </si>
  <si>
    <t>&gt;9331_g</t>
  </si>
  <si>
    <t>MSTSQAPVAAGAGVKDGKDNGDVRINEDAPANAVGVVPKKKEPPPESPASIRIRVLVLASFWAIIIIVGLPIWWSTTTIYRANLPLDQMMDWADGRACRPVFPLRISIQADSMQGHESQHLLRTTQHALDDLNDFSAHHLRLELTPNGNASVDVTRPSTGGSSEEELALVIRVLPGTSTKADLQAYSPILDIYYTPNQVPSSSSSSSFLGTYIANTLRSIFAEEQAMISYLLSTSSAPPERSPKALAPDIAESLAKWTTRSMKYSRTYHLTFSLFTPNAYPSSWAIESALEKHMKPLLSSFSPISNFTIDTQVQLYAAPGVNGQVLKKEDLSGFINAAEWPLSPSIGGAPTINFIIYIGDMEVEGGGKSWLIPQWGGVLIQSDISDLRPAMLIFSKQLMSLLGAPESGSLPLRLMTLVRVRSAGLLLKASGTMGSLARLTLALPSISIPKSVADGVYTTIEHLRKACDGLGGKEGLENARIAEEAAEKAFFEKSMVGQVYFPDEHKVAVYLPLLGPVGVPLVMGVVKEFKAWMKRRRGVK</t>
  </si>
  <si>
    <t>&gt;8337_g</t>
  </si>
  <si>
    <t>MALSYRDGIAIGELAFYCPAVLIGIYLTRIHPFHTTGWIDIVFFSLIRIVGSAIQLCTLSNPTSTKLYTISSILNSIGLAPLLAGSLGLVDRLNQNIAKNHGHSLIPKQLFRLAQLTIITGLVLGVVGGVNAGNQYGDTGQFTIDGVGKAGTGLMIGGFIADATFTIFTAMQVSHIDAGQKRLLLAVATAIPFLLIRTVYAILATLCHNPQISLIGGNATDWLCLAVIEEYAVIIIYIAAGLSAG</t>
  </si>
  <si>
    <t>&gt;4253_g</t>
  </si>
  <si>
    <t>MPISVYYLLDPNGQPLSALLGQGTTAVTVRDGDTALKLPLTYGAIGPDGTYTRKLEGTTADSYEYLRHEKMSTDVLALTKILSPALISLAPQEYLQKHESPDPSRQLTWFRAMARALAHAHGRRVLVADIVTRNFLISADLEIKLSDFNQSAILSLDTNMEIADDFGYPIYTDIGQLGAVFYAVATGLSCEFDLFKDLPYEPTDAIWPQRSDLPSTKNIWIASIIERCWTKSFRNVNELLDVLNATTLP</t>
  </si>
  <si>
    <t>&gt;5711_g</t>
  </si>
  <si>
    <t>MPKFFCDYCDVYLTHDSMSVRKAHNSGRNHLRNVVDYYQQIGHEKAQSVIDSITSSYAAEGQSSSNPMLGQNPGVHPPPPFPFPGGVPPPFPMPGMPLPAGMPPMPIPPPGGRGMPPMPPFPGGLPFPPPGGLPPNFQFPPPLPGGFIPPPGGFPQIPGGPPMPPMPPMPMGQQQGQQGPGAPTGPPSGLPGGDRR</t>
  </si>
  <si>
    <t>&gt;7520_g</t>
  </si>
  <si>
    <t>MTTLTVLPDEESKSPSISLNQTHTVDDINPLIYGGFIEHMGRCIYGGLYEPDNKHGLIDANGFRTDVIECFKELAVPVVRYPGGNFVATYRWQDGVGPKEKRPVRPELAWNGTESNQFGTDEFMAWCKVVGTEPYLCLNMGTGTLEDGLAWLEYCNGDKDTYYANLRRKNGHEKSYGVKYWALGNEMWGPWQVEQHTKEDYAKKAIQWAKALKLLDPSITLILCGRDGCSDWDRYVLQECLRWVDMHSIHLYTGVDKHYPNISGPYAAERSIQITSALIDLARCELDMSPYPDVSRISTAPLTKHRPTICFDEWNVWNPERAPGDKGAEELYTLSDALAVAIWLNVFIRNCKDLGMATIAQSVNVISPLMATPTGLCRQTTYWPLLLFSKYMHGRSVAVHVRSGAYKGVTSPEWVQTTCKVPKLDVSAATDGEWMNVAVVNVDEDLSYETELSGVALATGEVQVFLVGGEGNEIKDVNVQDEETVKIVEKTVASKGLNKFVFERHSFTLLRWKVKA</t>
  </si>
  <si>
    <t>&gt;3710_g</t>
  </si>
  <si>
    <t>MTTERESKTFLARLCEQAERYDEMVTYMKEVAKLGGELTVDERNLLSVAYKNVVGTRRASWRIISSIEQKEESKGTDKHVATIRDYRQKIETELEKVCQDVLDVLDESLIPKAESGESKVFYHKMKGDYHRYLAEFASGEKRKVAATAAHEAYKNATDVAQTELTPTHPIRLGLALNFSVFYYEILNSPDRACHLAKQAFDDAIAELDSLSEESYRDSTLIMQLLRDNLTLWTSSDSAEAEAAPAAGEAPKEEKVEEPAKTEAAEPKEPAAAAPES</t>
  </si>
  <si>
    <t>&gt;5558_g</t>
  </si>
  <si>
    <t>MAFLSSTAGDYKVPTFNINFFFLKDHIRYKGFCDRVDDMNRGRTYVDRPTMEALWSSICNQKAMTCPGSTYEDLHQNSVLAQTVLQLLGGEAKWDVEKYWRDKAEHCASNGGRVLNIESSFIIEDAFSPVHRAFINDASDELLKQQQELLARRQRFIPGPSNLALAGNQGLAKAFTPLASATSQAGFSVGKNKVETASQSLGKPVTHTPNYGGRYIDEDNYDDDEEIEGGNEGADVEKTM</t>
  </si>
  <si>
    <t>&gt;3918_g</t>
  </si>
  <si>
    <t>MSFNFAHLPQELQLQILENAAVDALTQDHMATPNIIKAFSPLNNSLFHGLALEACERVRAKTFILDPTTEAEFNALRGNNLRRINYLEIIAPIGYLAGHLITHPNYNRLKVIIFDYSIDPYSACYFSNALFTGSVPTLERVVLKQLTNPINPVNGQNLNSIARELNMYNYTKDIQFESTPGEHEPRRLSYYTWDRMDGGTLLRPTRKPQSK</t>
  </si>
  <si>
    <t>&gt;6500_g</t>
  </si>
  <si>
    <t>MPALSAAFCCNQIHRVTPSPQIRDAYERCLVHFTLCATLGFLAAPPSSIALNNALNNAIYVVKQEQWLPGALAPTTRYFVRDTAEEDCDFWEVSEELIRDTQEGATWLCNNLYLKLRCSEHRYQGHWVLWVIERLHNSDLSNGDMSGPTDLDGNG</t>
  </si>
  <si>
    <t>&gt;19928_g</t>
  </si>
  <si>
    <t>MATQTATEGEKTANAPPIISADPENATGIAAEDVDVAIAIVGEHHHAIDPIVEARVVRKIDWFLVPAMTIGYGLVYYDKAILGSAVLFGMTADLSLSQVDPKTHLSNTSRLSWATSMFYFGMLAGLYPMTFALQRFNMGRILGGVVCTWALICMLTAAVTSWQGLYTQRFFLGFVESIIPTSFMCIVSSFYNQKEQALRQSWWFSSTGIFTIIGGALNYGFAQITGGSLKRWQYIYLLAGSLTVFFGIVCFFVPNSPASAWFLTKEERVVATERLRFGQTGVRCTKFKWSQIRESIFDIKIWLVALMMASAYTVNGAISGFGPLIVSTFGWSTLDSILFQFPLGGICFIVILLTGYISSRIPNMRIILLVLCCLPVIAGCAIIWKSTWSHHAAAPVVGYSITGFFGAVVSLVITIGMANVAGQTKKCFMAATIFVAYCVGNIVGPQLIKSQTKSRHYPELWLGLIICYCITIVSAITLYFVLARENKYRAALEVNEVDRDKMAFQDLTDRENPYFKAMQAAAPGVKLSRLGVCPSRPHRIPHDKLPRCTFSLRKCSQYISVKRT</t>
  </si>
  <si>
    <t>&gt;6706_g</t>
  </si>
  <si>
    <t>MEDLASAAQTNNLNSLRGLLDLEKAQNPQLDNVNPSTSAMQKACHAAARYNHPEALNLLLDSGCWIDPSTIIDALVGNSKDVFDSLIARGWDVNSNLGHVGTALILCAGSDHLDLLQFLLARGADPNVRTFTGSNNAIEIAAVNSSIPVLDALLDNGAIVKGRSALSKAAWRGRTDVVAHLLDRGAAIDEIPDNDDIYDNELVLGVKNALCAAACQGEIEVVKMLLKRGADMSIKDTNGKSALELAEKGGHQDCVDILNRYAC</t>
  </si>
  <si>
    <t>&gt;6752_g</t>
  </si>
  <si>
    <t>MNIVEWAFGKRMTPAERLRKHQRSLEKTQRELDRERTKLENQEKKLITEIKKSAKNGQMGACKIQAKDLVRTRRYIEKFYSMRTQLQAISLRIQTVRTNEQMMQAMKGATGVLGNMNRTMNLPALQRIAMEFEKENDIMDQRQEMMDDAIDDVTGLEDEAEGEEVVEEVLAEIGVDLKNSMGETPQGLQSTAVAESRVAQAIGGGDPGDNDLQARLDGLRR</t>
  </si>
  <si>
    <t>&gt;10401_g</t>
  </si>
  <si>
    <t>MKAAFYLALGSALFQSVIGLALPVQDVSGGLETRVASVQAGANSPDVGLDLYTRAAADESLAKRSPAAKNKKHCKKTKVRRGSSSSEEACPTLPTKAQIKANWKSNPAFNPAKLFFYASPPGADAAEKYAKANFPGYSTLIPSFHPKGWEDTWAFEDAISDDFWKLASEAFAEVATGTVYVLLPDGEGSANTWKSTSYWNDELRILQASSAVTKIIRINEKAPHKQSYMKGSA</t>
  </si>
  <si>
    <t>&gt;4587_g</t>
  </si>
  <si>
    <t>MSKTFSQADVAAHNKPNDLYIIVDEDVYDLTSFADEHPGGKKILTRAAGKDASKQFWKYHNEGILKKYKGKLQVGSLDSKKAAAPPTPPATPEKKELVKPKAESGAVVPMPTGQAVETETLDPFGELIPFADPSWYQGFHSPYFDETHAALRAEIREWVTNEIEPFVGEWDEARKVPDEIYKKMGTKGYLAGLMGMHYPTEYTDNRIASVSPEKYDLFHEMLLTDELSRAASGGFVWNVIGGFGIGCPPLVKFGKKELVKRILPGILNGDKRICLAITEPDAGSDVANLGCEAVLSEDGKHYIVNGEKKWITNGIWCDYFTTAVRTGTKESGMNGVSVLLIERSMGGVSTRKMDCQGVWSSGTTYITFEDVKVPVENLIGKENQGFKVIMTNFNHERIGIIIQCLRFSRVCYEESIKYAHKRRTFGKKLIDHPVIRLKLAHMARQIEASYSWLESLIHQIQHMPEQLAMLRLGGPIASLKAQATVTFEFCAREASQIFGGLSYSRGGQGGKVERLYRDVRAYAIPGGSEEIMLDLSIRQSLRVGKVMGMKL</t>
  </si>
  <si>
    <t>&gt;146_g</t>
  </si>
  <si>
    <t>MTDRNEYKNINIDAKNVHLGNTYIAGEAKEPTVTDFLGELFLTDASDDLAKTRRLKGSRVEGTCEWVLGRTEYSAWAVGDGLQLLWLTGAPGIGKTVISCFLIEKLHQLVQESQGIIFAYYFCDNKDTQRRTVTAILRGILVQLLKTRPELFDLAKEDYKIQKESLAENVDSLWRVLVRILGNHSTRVYILIDALDKCENSSRVELLDLLADLDPSINARLHITSRPESDIEDTIQAVGQGLRLDSAKINDDLARFIDIKVDELRTKRHYPAMRLEDARKYNKREERRRNLIFKYFA</t>
  </si>
  <si>
    <t>&gt;9714_g</t>
  </si>
  <si>
    <t>MAAAAVQQSESLEAFPGKDIHIRQPRPEDLPLLEYVEKSAAQLFRTVKLDFLLDGPTVGLNLLNSLAVNNHLWVAANGFDEPIGFVGGEFLEGNFHIVEISVAREYQGKGVGKALMMTILEQAWREGYKAVTLTTYRDLPWNAPWYSKMGFVQVDVEDMGKTYKDILDAEAQHGLDINLRCVMRMDL</t>
  </si>
  <si>
    <t>&gt;1203_g</t>
  </si>
  <si>
    <t>MAENKAPAEVPYPPQFIPISGLYNFRDVGGLHIPRYHHDSFTSSPPSAIRKGIFYRGADTSMVTPEGVQQLKDLGVTTDFDLRSKGQIEKRGGPTVMKGIDRVWAPAFPDGEYSLEKAARRYVLYSSEGTEGIVEAFAEILTHAPPTFNTILTHISTLSPTSTKPDAFFIHCTTGNNRSGAFIAIILSFLGVSNDDIANEYALSEIGLKEGRQAAVDRLMKSPVFVGGPRGRAERMVSARRESILAMLKMVEEKWGGGGYKSAAECYLRKECAVSEEVLRRVTEVLVVTADNIGKVKE</t>
  </si>
  <si>
    <t>&gt;7635_g</t>
  </si>
  <si>
    <t>MSAPQETRDNAQSTDELVEGVSNLNVGADEGRVGPDGEPLPKTDDEYAESQLTLRAIVSSKEAGVIIGKGGKNVADLRDETGVKAGVSKVVQGVHDRVLTIAGGCEAISKAYAIVAKALLEGAPQMGMGGVVSNNGTHPIKLLISHNQMGTIIGRQGLKIKYIQDVSGVRMVAQKEMLPQSTERIVEVQGSPEGIQKAVWEICKCLVDDWQRGTGTVLYNPVVRTQPGGANMQSPGNGGRGEYNNARVMRTGNGADFSEGGPRSYNRRSDSDSVPRGPPTHDENGEELQTQNISIPSDMVGCIIGRAGSKISEIRKASGARISIAKAPHDETGERMFTIMGSAKANETALYLLYENLEAEKLRRTQGNPQD</t>
  </si>
  <si>
    <t>&gt;8410_g</t>
  </si>
  <si>
    <t>MHSSIVILSTLSLTAFAAPVADPNLPLLEVRDAPDQSEVYIKRIAYGGSGCPQNSIGQFLSNDRDTFTLLFDSFQAQIGSNTKPSDARKAC</t>
  </si>
  <si>
    <t>&gt;10744_g</t>
  </si>
  <si>
    <t>MDDPPPSYSEIGASATTAQNNTIHPDFKTTSNCNPPSQAQPCTSDLIRVPSPSSDLIPIISQTLDHPPQYPIFPKQFGFYHISTLETYYNIAIALHAHDPIIFWISSERSSKNLNGQPSITLHSGPSSTAPPLAKAEFHDLFLRPSTPIDITLYSPSSNTPSHYALTPSKDNYHFCFPLPSAPSRPELFTWIPSSGPEVASLRGNKRQDGMKLVRVSTGEVVAAWSLPRNEGEKKGKMALLARDRVELGEEWEGMAVMSALAVREKKRRMWKAENGDAGRRGCCCCCCCR</t>
  </si>
  <si>
    <t>&gt;7600_g</t>
  </si>
  <si>
    <t>MRAQMQAALPVSTIPLSWIPISDDIESTALTLRFKHGKQTILLFAQPLTPFTSLKEELMVVLRERYPKGLDTKPDGDRSPVKIPESIGDIRLGVPKDQFDWTKGWTELDTDDSGTKESPKSLGIKDGGMVAFVFSAEIPADGDEDDLFNVEFSNVEELDEEVEEQSE</t>
  </si>
  <si>
    <t>&gt;6626_g</t>
  </si>
  <si>
    <t>MAEMLKITKVEDVQVLIGGEISKANLHLMPHHLVLVQTLSPSSLQDHQKHPKPKTKEYWIAYPTIAFCIFRPTPPGSALASSIRLRGRDFRYLTINFVDDKKARDAFDSVKGATCRLGSIEKLYAFSYDPPPQEKKINGWELYDAKAEWKRQGISEKGVDRGWRISKINLDYTFSPTYPALLPVPSSISDNTLNYAGRYRSRVRIPVLTYLHPVNNCSITRSSQPLAGLRGNRSIQDEKLVSACFTASSPQEDSEISSPTGSRASPDSSQADFSLATDGELSETERLEDEMISSSNFETISDKPHIYGAQQHNLIVDARPTVNALAMQAVGLGSENMDHYKFATKAYLGIDNIHVMRKSLEKVIEAIKDSDVSKLPPNRELLAKSGWLKHITGLLDGAALIARQVGIQHSHVLIHCSDGWDRTSQLSALAQLLLDPYYRTIDGFIVLVEKDWLAFGHMFQHRSGFLNSEKWFTTQNDALAGSPIQPGGNGDGNGRGDAIENALLSAKRFFKKGNQNQDAVTDSDSEYPFDESPRAKKVKGGKDSLANKEATKPNETSPVFHQFLDATYQLIVQFPTRFEFNERFLRRILYHLYSCQYGTFLYNNEKSRLDARVQERTASVWSYFLSRREEFVNKDYDGGKIDDHVKGQERLIFPKLDKVRWWHEVFNRSDQDMNGSTNAVTERYLGQYDGIAGRRSVLTGVETANIAAGAGATRQVPPNGNVAIATGALANLRDGIAGLGIGNLRAGSGTKSPAGKAVVQQEMEVEMQ</t>
  </si>
  <si>
    <t>&gt;10498_g</t>
  </si>
  <si>
    <t>MPFEDEACARSMAGKPATIFLTGATGFLGKVVLEELFRRRHEINFEKVIVLTRPKRGKDPRSRFLNEIVSSPCFSNLPNGWTDSVQAVEGDLSLPSCGISEQTLEKICGEITHIIHCAGCVSFEAPILEAVGANITTALNVCNLAKDCPNLQRLTTTSTAYVQPHINGGIYEKLVDLPCPVGELLEDILEQRSTEAEILQLTAHQNTYTLTKCMAEHLLLERRGSIPITIVRPSIISASRAYPEPGWIDSKAAFAGFVTAFGAGILHVVDGNPNARGDIVPVDDVSRRLIDETLFSTAAPEKPKIVYAVAGLENCLQWSTGLRTLVDFFEGKPPGPGGKASLSYFGPRNLRFRFHEMIQQRLRFSLAELWYELRGDEKMRTRMVKVSNLVIMLNRIFPYFIHNTFDFRGDSDLLGDGFDSEKYVGLVCKGVEKHLLRRMQ</t>
  </si>
  <si>
    <t>&gt;1252_g</t>
  </si>
  <si>
    <t>MRPPDLRRGALVISYYILDIVAATSCSSATIASQEDANAISSCSTITGNVVLATNAAGSIALDGVHVIEGSLSTEACSSSSFCSELVSLSSSTLSSVSQGLHLQSFSGLANISFPQTLSTGPIFLLDDLPSLQMVSAPKLASAGEFHVSNTPNLTTLTLDVLRNVTSVYINNVALSSIPPVRSVLNITSFIVSGIHNVSEIALSTTSIDLLEIQGNGTLSLSLLDVETSRNYTMVDLEVRTIDTLSVSGCASIFLPNTTITTFNGTGNNVTELTFFRVPGLMNIYIIDNPLLQDMDLGTRPVMSNVTISGNPLLEQLMWEAQNVSNMILTGSFDNNVA</t>
  </si>
  <si>
    <t>&gt;16_g</t>
  </si>
  <si>
    <t>MTPFGQKAPRTPQRAKRPGPNRNESKPGSGFSTLLAILLVCFFLASLALGIFVLIGCMSTGLENIYLTELRQNQTYDFKLQFGYLGGCVSVADLTGGASNNKISNTSTSSTNSNNYCIGNMRSAKLHDLTDEFRENLNQASNAQPLLINFLNATLPLAIHLQTDVFYWYPPVLHIILFIISSIILFVGVLASSSPKRAFKSMIFIAVLLGGLALAFAMVMAVGAEEVWGLLVGPGGVDIAGQMGKEGVYVVRGGMMGGMQVGLVTVVALFYAVVGVMFVRRREDKGGGYWGV</t>
  </si>
  <si>
    <t>&gt;10349_g</t>
  </si>
  <si>
    <t>MRASLLSFLGCALSASVLASDPISSFPNSLVLDKTFDPIKAAYWTGLPHHRRTPFSVSPDGKSAYIAYLDSSYSTVVVQQVDTTTFAAVGTAVEITGYEAAGLVAQNDGFALMATVNATGTVDLPTGNEPIVRLIRYKNGVEAWTTMLNGPGVHASDGLTATPDANGDLVYSEASGLYAAYFVVTAYTGEAAGHFGDSIQYVDDTGSLQTSQYSSTFGCSHNTGIGLEAADAPPFASVCAEDQGDIWLNTDTQYMSGVKIANENTTNGVSGEPMGGMSGSYSNLALFPNTTNYIFAWQSRGALDLTLNAWMGSPYTQCSPRWLNHNVAIATMSKKDTLTGAQASSVVGASEGDTQVNWITESSTEDHQNIHVATLNSTLSLVSWETLTSPDCQPVPLGCTGTYAGTSFQFVDNTGAKIGSVFSSTSVFVSGDMTLIGDKLCWPYVDMTWDLSAPKDSATPVSQMSFACVGTGDSGLSLSSSVAAPASSSTALISTSVVAVASSATATSSADDAGELRAVGTSHPVVTPFTTGPTSASYGGAASTGKVTSSAVISVPAPVSTSAIPTSVSTTRIRTSTSASSPTVTSSALGVTSVPVVTSTSVSYGGGSSGGNLSTSHALTTFSTIVKPTLTRSHLALPSGLHGTGSSARKMSTSYRHTTFSTIVEPSPTPSPLAASSADDDDDTCEW</t>
  </si>
  <si>
    <t>&gt;5804_g</t>
  </si>
  <si>
    <t>MSVRKRSSQTTSAELSLIHSQSCLVNLPASLCSLLININTPAQNVIVELSYRVPLPVGPSQSNGTSTQRSVYVGWTAMQSRSKPAPIVDRDGISGMRGKVAGDVSLVEIDATFARTLGLSDGQKVSVSIHVDPPVAHTVHIQPLTPEDWEIIELHATFLEINLMAQIRALPNPNYTPASGAKYPPHPLTVHMSPTSTAKIIITSLVPEPPSNSPFAKIGPNAEVIVAPKTRTREARNAGESRSVTSRRSGRSGASTIRRKSAREEVLPAMFFRGLDRSVCGKWFEINKGSEGQGLRVWVDRDILLSKVLKGVTWVSVTVIKPASLRPPIDPQKQQQEIENLGDAGKISTKIVARLMAWDDPPDSQHIALSSALCASLACDGIVGGVVKLEPAPQQSPKTSPPPSKDPSQPISKGSTQVVKIYPFGPANTSQGLKFGGESKAEREEASKRILKMYSRTDSQDGLLDGPITDGSILGSPSMADRSSGFEGGILRFDHPSSESLKQPCHWFLGSERKFAIDVQPPIPRPPSLKHDTVGDPLPPPSLLVGIDTLLSQLQSHLTHLSSVLLTGALGSGKTSITHHLAHTLRSQNIFHVTYFSCRSLSSEEMRISTIKEILTRLFMSASWGARIGGKSLVILDDLDKLCPVETELEVASNGRSRQISEGVCSVVRQYCGRESNVALFATAQAKESLHNVIVGGHVVKEIVGLKAPDKEARRRVVEMVVKQNIVDDGPQSQFSPQLSSPGSRPTTANTSRPTTASSTSDNGWNPNSSGPTSPSRRTARIEKSIDGFTISPDLDFLDLAGETDGYMPGDLVLLVQRARNEALIRSVSSTSIHSTIELSRKDFDAALKGFTPASLRNVTLQTSTTTFDSIGGLKTTRKVLLETLQYPTTYAPIFAQCPLRLRSGLLLYGYPGCGKTLLASAVAGECGLNFISVKGPEILNKYIGASEKSVRDLFERAEAARPCVLFFDEFDSIAPRRGHDSTGVTDRVVNMLLTMMDGAEGLSGVYVLAATSRPDLIDPALLRPGRLDKSLICDLPNLEDRADILAALSKKLHLGEEVVNNLDEIARRTEGYSGADLQALVSEAGLVAIHDLLGDNGHNEIGGKRSNGINGAGEGPRRFVQFRYGEEEQRIEAEAKARSGHNRSKEIAERAAIMAKLAEIKASRKRARHGLVGKPDKGANAKEEGEKDTEVVIRWKHVEAALGNSRASISAKERERLGGIYREFVEGRDGEMRSGEGGREVGGRVSLM</t>
  </si>
  <si>
    <t>&gt;5815_g</t>
  </si>
  <si>
    <t>MAELYYPYLTATGPPPSSREVMRTYHAAWDAKVATGEKRPFIFPYHLEGTLIMVIYLCFDHRKRPWLRKMRWPVLALVCYQQYLTLVQCSSLATAIAFATGLASVWGMVWAFTWLVFKSPQWSAKRVNRRKRIEKDEVTGQKADVGGLASPERIEYGSGPEEQSESQSSPEPVIDTPESGDSPSPAPNGSTLRQRKMANGEKQVEVNGNATILASEGARKIGGMNDGYEYYWQPYPDTYLERFDWLLDLTGNFRGPGWNWSPNALPTIPAAIRVELGEPVTPASKTLVSNIGLRSFMTRRELLKHELPKFILGYFALDIFKMIMKQDPYYTFGPNTYDSPWYYPENWILRRLIRQSISTFAVLTSLEMMFLLAPAIECIILGPKLLGLRAEPWYFATNWGNWSNIMNRGLNGLWGSWWHQTFRVAFAAPNAYLIKRGYIKPHTLTERLSALFWAFALSGVLHSGASYSMFPTTYPIDASIFFMLQALGVYIQMNFCNYLRPQIGKLSKPVRQACNLLYTFGWLAVTGYWLCDDFARGGIWLYEPIPISPLRVLGLGEKGDSWWCWDSDHIHVGWYSPLNRWHLWEYGISL</t>
  </si>
  <si>
    <t>&gt;10082_g</t>
  </si>
  <si>
    <t>MVNTHPSIQSFYQREVRLDKTKAASSSLPQKGDGFTEEELASTLDPLSRKWDPQREYVESNISQLVPGPGAVTFIGRIVNLRTVFGRDAKQPKASGYHYLIVKDDSAAISIKLYFAQRAYPVQLGQLLSLWTVFISDSSKAVGGAVSDVGVGANLFPGRVTSDHVLLHTTASTDDLCRIPLGWKGSGRVLAGLMTVESFLKGGHDGVDGAKILVCVKSLGAVRGVEKKTGGHCELMDLCVFDHTGEVKMTVWNEVINGVRSWKAGETVLLISSPGWRVAWSGKGGSVGVTRGTMVDVEPVFEDAEWLRKYAVGLLKKDSVALKFPEGVFDVEGATKGVVRMLFTLAELDIWVRTDGHEVFTGFISIMIIDMSLVSLYRRNMLMCAECCGVPIYANALQTPCRNCSAEPTLTLNPRVIGTLVDETGCIAPGKLIWSEGAWEEFFGRKVEDVVEMTLEEVRMFEMRVLGLRGHLCIGWNGGGRNDNEKGRGSGRLCVLGFRM</t>
  </si>
  <si>
    <t>&gt;9579_g</t>
  </si>
  <si>
    <t>MKIFQIKCPAKRLREGREVRSKQETYRLRLPSRLDDGYPPTILGDGLDVVPDPEREAGEREEPKDDAEGTGHAQLEVGGLGFEMEAGHDGDGDDGHVDGETQVGEEC</t>
  </si>
  <si>
    <t>&gt;63_g</t>
  </si>
  <si>
    <t>MLSPLPFLVLVVGVAARVLPRQASCGFQLTAIGEPNGTVGETTIGQNRVGGTYPRGSYHFSEDGHTLFDSLDHNCAIFTANLQFQCVQGASGATNFTIAPNFDFLHDGSDSWLACPASGPGEDGSFDIFSDSAPKQPGCEVVTLRTGGFCTAMGRPASSSSSSSATSTPTLVSSANYAAFSAATGTAASISSASYAASSSTPTPSSTPSVSDTSSSSTSSAAVCPTDISTGAFLSPTLIVPTSPQAPNTSFGISYKAYISPLNNTLFNFDIPSATPYTGDCSLLFLFPYGSDLDPSAGTYYFSGVEEEEGEQGGIDFALLQSSATSSTTYSSTSSPSLDYGKTEIIPGYNYTIGTFPCQSGQTISYQASSVGNVELDYFQDSAPAPIGLYIVPCA</t>
  </si>
  <si>
    <t>&gt;3828_g</t>
  </si>
  <si>
    <t>MGRLQKMREDEYSAFLRVMFGLTSSSPVDESSSEIRAIEWIDPSLNESQKDAIRFALGSREVALIHGPPGVSFYSNPIGLNDTQVAFGEAFSKSSGLKRSSDTLDATGKTHTLIELILQMLKQNQRVLVCGPSNISVDNIVERLAPHKIPIVRLGHPARLLPSVLSHSLDVLTQTSDAAAIVKDVRKEMDSKQASVRKTKSGREKKAIYNDLKELRKEFREREKKCIGTLIGSSKVVLATLHGAGGFQIRDEAFDVVIIDEASQALEAQCWVPLLRAKKVVLAGDHLQLPPTIKSLNSKAPRSKAKEAEGIIKGMTLEKTLFDRLLSLHGPGIKRMLTTQYRMHEKIMRFPSDELYDSKLVAAEGVKARLLKDLPYEIQETEDTVEPVIFFDTQGGDFPEKSEDEEVNKKAGKGMMGESKSNEMEAALVKYHVQSLVDAGVNPEDIAVITPYNAQLALMARSMKEAFPGIELGSVDGFQGREKEAVIVSLVRSNSEHEVGFLGEKRRLNVAMTRPKRSLTIIGDSETLQ</t>
  </si>
  <si>
    <t>&gt;9547_g</t>
  </si>
  <si>
    <t>MAPPNGDIENGDLEKEQAQRDAAAADNKEDLGEYGNLVKYISNYRDGRRSSVAGSGQSVYDEQPKRKWYQFGKAKGPNGEFETPDDWLQTDWKQGLSDNDVEQRRKKTGWNELTTEKENLFIKFLSFFTGPILYVMEVAVLLAAGLRDWIDFGVIIAILLLNAVVGWYQEKQAADVVASLKGDIAMRTTVVRNGVEQEIKARELVPGDIFIIEDGQVTPADARIISAYDNPNGWAEYQRELERQLGDDADHGNDDEDNLAGEEKHGSGYALLAIDQSAMTGESLAVDKYVADVIYYTTGCKRGKAYAIVTHSAKMSFVGRTASLVSGAKDQGHFKAIMNSIGTSLLVLVVFWILAAWIGGFFHHLGIATPENSSNTLLHYALILLIVGVPVGLPVVTTTTLAVGAAYLAKEKAIVQKLTAIESLAGVDVLCSDKTGTLTANQLSIREPFVAEGVDVNWMMAVAALASSHNVKSLDPIDKVTILTLKRYPKAKEILAQGWTTEKFTPFDPVSKRITAIVHKDGVEYTCAKGAPKAILNLSNCSKEDADMYKEKTTEFARRGFRSLGVAVKEGNGEWQLLGMLPMFDPPREDTASTIAEAQFLGLQVKMLTGDAIAIAKETCKMLALGTKVYNSERLIHGGLSGTTQHDLVEKADGFAEVFPEHKYQVVEMLQQRGHLTAMTGDGVNDAPSLKKSDCGIAVEGATEAAQAAADIVFLAPGLSTIVSAIKIARQIFQRMKAYIQYRIALCLHLEIYLVTSMIIIRETIRVELIVFLALFADLATIAVAYDNAHFEQRPVEWQLPKIWIISVVLGILLALGTWVMRGAIYLPNGGFIENFGSIQGMLFLEVSLTENWLIFVTRGSQTWPSWQLVMAIFGVDVISTLFCVFGWLTNGLDEASDPATHNALLSHNGHTSIVTVVVVWGYSIGVTIIVAIVYFLMNKIAWLDNLGRAKRSRADTQMENVISHLSKIAIAHEVDEHGGNRWHIVPKASEAEEDD</t>
  </si>
  <si>
    <t>&gt;4309_g</t>
  </si>
  <si>
    <t>MAGLIPRSAGSAATSRQISYSLRYGIRRSAVSGTGPSARSFSRPFSSTYPYRATPTTATPSYPRRNVQTATAPSPPQAKQPSIDDQSPIKDMTNGLSDEPIILDEGTRQVDWTRSFHGLSAQPFSKEASEVLMAPIPFDDVEVKPDGIIYLPEIKYRRILNKAFGPGGWGLAPRGETIVTGKSITREYALVAHGRLVSVARGEQDYFSPEGIPTATEGCKSNALMRCCKDLGVASELWDPRYIRAFMKEKAKQIWVEHVPSKKKKQIWLRKDDEVKYPFKESKFGA</t>
  </si>
  <si>
    <t>&gt;739_g</t>
  </si>
  <si>
    <t>MENGTVNGVSSGPDESERPMTPGLSSLSLTEYLVNPSPPSGTLKSKVRSVIPSEFILPNGYPDYLRLILTSKVYEVVEETQLTHATNLSNRLECNVLLKREDLQPVFSFKLRGAYNKMAHLDPKVSWKGVVACSAGNHAQGVAYSARKLKIPATIVMPEGTPSIKHLNVSRLGGSVVLHGEDFDAAKVECARLEKLHGLTNIPPFDDPYVIAGQGTIAMEILRQTNIQKLEAIFCCVGGGGLIAGVGVYVKRIAPHVKIIGVETYDANAMVQSLAKGERVVLKNVGLFADGAAVKTVGEETFRLCMEVVDEVIQVTTDETCAAIKDVFEDTRSIVEPAGALAIAGLKKYVATHPSANTQRNLVAVASGANMNFDRLRFVAERAALGEKKEALISVSIPEKPGSFSELIKSIKPHNVTEFSYRYATDALANVLIGISLTSPVSQRDEELASLLDRIRAGGMTPTDLSADELAKSHVRYLVGGRSGVPHERLYMFNFPERPGALEKFLTTLKPKYNISLFQYRNAGSDIGKVLTGIVCPDGEVGELESFLKRIGYPWEDCTKSEVFKTFLRE</t>
  </si>
  <si>
    <t>&gt;8036_g</t>
  </si>
  <si>
    <t>METPRLLSPLPPVSPEPRSRSPSPTPSIQLHSPPALSLERGRRRRDSSESQDRKRENSHAISSHSRSNSGVYNQTAGGAAYSPSEDITKRGLAAGFQAGGLSAGYQSGSLQPLPTSDSLRAPAGSLLKGATDEHGQLKSAAVFVGIKLDLEAEVHLTARVRGDITVGLY</t>
  </si>
  <si>
    <t>&gt;4117_g</t>
  </si>
  <si>
    <t>MAGPGDTPQHSVLKNDELSSKKPRLGPKESKSTTRACTECRRRKIRCDGKRPSCGECRWYMTQETCHYPARKQNNTKTLREVSESLAKSRHVLQELFPSVSLDLLSTMDRQGLLRLIQSSKSPIIENPRKTMQDEDIQCLEIAPQQEFEWDESRKGEEVSDDLNGLALTPHRSSSYLGISSINAVLKVIASISPGFSSWIQRKSVHEQDPNPVAASEKGTPLPNEQSLIDAFFTHVHYITPIINETDFRTKYSRGKSNESSWRALLNIVLTLGSIVTPSPDEKSHAIFYTRAQENLGMESFGSGNLETVQALGLLGGYYCHYLNQPNMSNVILGAALRMAITMGLHREDAVIDTEPLGPKYQVLRETGRRVWWSLFCLDTWGSMLLGRPVLGRWDPETITARLPSELCSPDNVGLSLRSSVEFCKIGTAVQDRFARLPLVSCVEIQGFEQQIKQWEAALPSAMKIPDPCPPGLRLAQIMTNVHFMNLRLVLHRPRLLITSLRRARNGPPSTEEDIRVSEKCRSLASSIIAQTKTDLFGNQGLVRNLTWFLFQACMVLLLSLFSEPDHKDAHEWEDSINTSLRLLEDMSAWGLTVRRTREVVWTIYEASKASACQVDLDLEPGQDSGWDPSNLDSFWDDANWGSLPGFTDFNFDSIDFGAFDNDFI</t>
  </si>
  <si>
    <t>&gt;6210_g</t>
  </si>
  <si>
    <t>MPSMIPARSAVLRVANSLSHPTIRSSRSTPSSPSNFPAITSTTPRAFSTHPPLLSASTLPPNPRSLTEEQAVSMTPEQLAAFQESEGFNALKAEHEEHGHGEGGGHGHESHYDPPSGWLWGIKPGEKVEKEGWENVWIWGFFGSIGAAVVAWGFKPDTSIQTWALEEARRRLEVEGILKEPETKS</t>
  </si>
  <si>
    <t>&gt;5664_g</t>
  </si>
  <si>
    <t>MPTFRSRTYATDPTELDQISTLPNGVRVATEALPGHFSGVGVFIDAGSRYENEQLRGVSHIMDRLAFKSTKKRTSDEILEAMESLGGNINCASSRESLMYQAATFNSAVPMTVALLAETIRDPLVTEEEVQQQLETAQYEIGEIWSKPELILPELVHMAAFKDNTLGNPLLCPKERLDKINKSTVDAYRDAFFRPERIVVAFAGVQHNEAVRLAEQYFGDMPATESPLLTRSNSEASLDSSSTEGSDSSASSASSAPSSPPQKSAKLLSRIPFFKNISTQSEAVDDTHAVSPSSLDLKQPSHYTGGFLSLPPLPPPINPSLPALTHIHLAFEALPISSEDIYALATLQTLLGGGGSFSAGGPGKGMYSRLYTNVLNQHGWVESCVAFNHSYTDSGLFGISSSCSPGHVLNMLDVMCRELQALTLDTGFYSLQTAEVNRAKNQLRSSLLMNLESRMVELEDLGRQVQVHGRKVGVREMCRKIDELTVGDLRRVAKIVVGGLVENPGKGSGAPTVVLQEGEEEGVTRKPFEWTDIQDRIEKWKLGRR</t>
  </si>
  <si>
    <t>&gt;4605_g</t>
  </si>
  <si>
    <t>MPRYPYKSLAPQYIRILELHPGPIDAPLVCNIVTQQIDGNPYDALSYVWGDPTPVASVKCIDESDEGELGIGDGLAKALIAFRLPKHTRCIWIDALCINQHDVAERQSQVRLMGTVYGNAKNVLCWLGPFDDQDKDAESRARLAITFLRAFNDSSEGYLQAARDHLHSGEDKEETDGQLLKSWLAVKELFDLEYFHRAWIIQEVGLAKNARFFWGRQDVWLEWSEVATFCSFMDANGASVINALQLKSWVANHINLVWATDSDGKPVHTFVEVLHWARVHRSTDPRDYIYALLSHPSAKVDGKLLVQPNYTITPAQAYVELALNVIKRTNSLLILAFVDHHEEASLLALPTWVPDWHALNLVAPIRCPTHATSPTDDSFSFIESGNGVVLKCHGIFVDTLRTMSNMFDPSELTATSLEKEMKKRTPFLIDHIWTKTVVEPGMPLASVRDFLASLSLVLTGGYRDGLDSTSGERGEQQRSDFAAWVLDYERIKLPGHSDGFYPSLSQEDKDPVDDMAAKGSAHQFIQDMTWTSMCRKVFRTDGGHFGLGPRIMKENDVCAVVRGAVYPLILRRCGGSFQLVGPALLYGFMSGEAEQLRFYGTAYEEFEII</t>
  </si>
  <si>
    <t>&gt;524_g</t>
  </si>
  <si>
    <t>MDRGMFKKKLRRPAFLQGRDNLSLPPAYNSAFDQYDEDDGEQYAGEQDASGQDAGPSGLKGGDFFESETRGERSRSVPEVRQISQMATPPLPSIQQGTGSSKKKSKDPLGLHSVSLPRNPVVDIIFLHGLGGSAYKSWSWGHDPRYFWPRWLSAESELSNARIWSFGYAAGIGGASNMMNVFDFAKDLLFKMKYEQRGSSIGSVPIIFVTHSMGGLVAKKAYLTGQNDKEYVDMISQVKSIVFLSTPHRGGNGAEPLSQLLQVFNMSKEYIKELTSTSPFLQNINDDFSNMCQDLKLFSFYETLKTTILPGRSSYVVDKDSGVLNLQNETSIPMVADHHTICKFESRDCPGYKDIRNIMSSFVSPSINDSFRSPTIDVATEMKELGSVLSINESEVAETAERYRSKLKDGSCSWIGRRKWFTNWLKYEEDGPHILWISGAAATGKSILASHIVDTLRKQWGETVCQYHSFNSSDRSKRSASYLLRSIAFQIARASSPLRANLVQLSEQLGIPFVSMTPITLWEKIFCGLLLNMTPSKTLYWVVDGIDEAESGVLQSIFQCLKCLDPSTRLKILLLSRPTKDVTTRIEQSPFKCTVHNISTVDTYDDIRAYVEDAIGIMIPKGVASRQRIVDKVLMKASGNFLWVALATKDLEESWHLRSDIDHTLSGFPSEMTDLYSRMLRKIEKQPRRVMATTFLTWATYSFRPLHIPELKQALQPEFPDLTSLGDTISHICGDFVQIQNLRVRLIHETARWFLVNHHTSTFVLLEPADSHEYITKVCLKYLSSNKERHWRQILNISEIRRAKVGSPDNSSNLLHETEPFLSYAATFWAYHLSLARADSKELRTIVCEFFDNDALTWINALALLGDLKSLMKAAQYLKTFVKASEKIRSETKQRKIPGDDLEFLRLWALDLIKIIGKFGSNLIQRPSSIYKLIPPFCPANSVIRRSLRYGHGSLSVIGVSFPDWDDCQAQLSVGTDESGSKVFATSEIFAALVPQAKCLVVWHAETYEELRRINHGEYVTEVAVNRKGDLVCTSGMSSIKIWELSTGKELANVKKHSDDRVLQVEFGVSDDQIVIGYQDQLIACHNWRLGALVYAFRTILRGDENGNHGLRCVSFSPDRTQVAVGSRARPVELWDLNTKSRTHRCVKKDEISHSEQEVFLQPEVIQWHPDSGNLYILYHNTTLISWNPVYEEQTEYQIGAKEMVNSPCGNYLLTSDHDGSVRVFTVPDYSRRHAADFHPIYYLKSHGYVCDLAFSPDGRRFYDLRGSVCSVWEPEALVPAERPDAEDDRNSSNGSFWDGETVKDSATSHIRASITAIACAPKDMGFCCGRDDGTITVHNVATGKKIRTLPGHASEMAIIGLTWSSSGKYIASGDDSGHVLVRQVKMPVSEDAKMTVYKPSDLRIKNDGINQLLFSSNDQYLLVSTFSADTVWDVSAKRICHTRTHPSPRHLKWIEHPKNPKQLVSIDAGEVHIFHWVDFANLTSNGSLRLTHIDPDNNPNGKRKLPIERPFNELALQISSTDSPKIINCVTSTKNAKSIIFETLPSFGHHRDRNKHRRIELFSTSDLKVAPSPSLTPDPVILLDNSIQDLARELSKLVGSYQNQVVFFNHQHWLCTWEIGTSVGNYKKHFFLPKDWVSNEALALVALSEGGTIFCPKNEEVAMIKNGIKF</t>
  </si>
  <si>
    <t>&gt;1455_g</t>
  </si>
  <si>
    <t>MATINDYPLVATHKLFLSRYTTFPPSEQFFMECLVLFRNIAVTRQIDDSEVEAFVAYYRINYLSYIKSQEAEGGNVLSPYDFWTIRQPATTSFKRILLNNKTVTRLCTMRKDLVQQTEEILKGHYTLVKEFGLQPTNVNIPVVPTTPVEILPENGPNPAIVSRAIFKLLGQGGFQPVIQTSTPAEHQNIMGREAALEAYKYWEDIKVKVGNNEITERLEGEIKQLVTRGHVVQIWTLINKFKTGICEGW</t>
  </si>
  <si>
    <t>&gt;6328_g</t>
  </si>
  <si>
    <t>MDKMAKPAGPGVYSATYSNVPVYEFQFGEGLKEHGEFLPLHLREGPSNVIIVMRRRHDDWINATHILKAAGFDKPARTRILEREVQKEDHEKVQGGYGKYQGTWVPLEQGAALARRNNIYDKLRTIFEFTPGNVSPPPAPKHTTAKPKAPKKPAVPKWGQNIVAVQPRMLEDEIDNVSSQMNDDESVADDTTVASFMADDDRYDISQPNTGHRKRKREEQQQSQQQNASDQAHMLYADELLDYFLISQNPGNVQNRQSRPEPPVNFQPDWLIDTDGHSALHWAAAMGDVDIIKELKRFGATLGAKNSRGETPLMRATMFTNSVDKQNMTEVVKELIETIGQVDYCQSTVLHHAAAITHSRQKHQCARYYLDVILNKMSEVLDPLDFERIIDAQDVEGNTALHIAAQNKARKCVRALMGRGARTDIPNSNDITADQLIQELNEHKRTEHHHNQASSSPYLYPVEDFPEDRYKMPEEPRRNVTHISEAAMSIEKKITPLVVEKFQDLATSFDEELVEKETSEREARRILSATKAELEDLNGELIDVSYHRETEIEKKDSEARLKYAEEMVMSVLEQQQQIKLWNLVQQEEEKVNGHAEGGQEDDLEERIMWAKMLEEEQQKRRKLMVGYRDALAKADSGPMAEKGDTYRRLIHKTLGHDPKYIDENIDMLIGELGEEHRVVGEVGGNAV</t>
  </si>
  <si>
    <t>&gt;6606_g</t>
  </si>
  <si>
    <t>MTSEIRSATPTRRVLGDLNVNTPAVRSLTSAKEAFTSSNPTKIAKGYPIETYQKNHYQGVGILQQENIKEVSMSGQKRGASFADDAIKSSPKRFRPSETTATVASLHKEDKGTCEVRIPITDNTRLNGDDRAATRACINNQEVNGEELGEDSDRCSWAGSSIAGVNDSQNTILTEPDEAPALLANSTRITFDSFLPSPPRHLSREEIREKAKVLRLRLRLANYKVKTNQINVPMSRLQIRSSGCSPNVAPTLSGNLPQAPAFPSELPSLSNGPHFNLHEPSSDRPQNDNIASADDANIPSSPPPYHSPNKDNENPASPVKASDTPLPVSITTSLLPYQHEGINNPPALCSPVRNDLPGSTIKDRAADGLLSLMRRQEE</t>
  </si>
  <si>
    <t>&gt;4206_g</t>
  </si>
  <si>
    <t>MARYNPVIQGAPWAFIAVMGVTGAGKSTFIKEASGDESVGIGHDLTSFTSELKGYSFHFGGYNINLVDSPGFNDTFKSESEILAEIAEWLQESYERDIKLSGIIYMHCIKNERLEGSAMRNLRMFRELCGENPLKNVILVTSFWDQVSPETGASREEQLRTNPQFWGKMISKGSRVARFEGRDSALSIVSSLVNQRPLALSIQHELVEEKKDLIDTAAGIAVNEELARLEARHKVERAKLQQEFREALDKRDVELQETLREERRKVEEGLERVHRQQQMLKAQRRADQRKFDNDLDQLRSQIGSQSDLSKAPDNGCDVPITRSNPYQRAGQQNWDDLEWVVPALRANEIKLNPEERFFVELKIQEAVKETQRGGKLSKSSKKMGNLLLNGLKIALPITTMALLGVPIFLPFGSSGIEADREKGASK</t>
  </si>
  <si>
    <t>&gt;6697_g</t>
  </si>
  <si>
    <t>MASLFDDLKSLIDFDQPSLAIAATSIAFNPVFWNFIARQEYHNKVLTKLAGGNSRYACYGLAVVIFSLGIARDFLYERALRSQPSHPLLQTTLSTYIAYALLASGNILVISSMWALGLVGTYLGDYFGILMDEMVTGFPFNVTDAPMYYGSTMSFLGTAILFGKPAGLLLTVEVLVVYLVALRFENPFTAGIYAKRATEQEKGKGSQAKKEL</t>
  </si>
  <si>
    <t>&gt;19965_g</t>
  </si>
  <si>
    <t>MSDLTLDEKEIPVGPSTWFLICVSLYFSCVIYGLDATIAADIQGAVLETFDEITQLTWLGTGFPMASLCSILPAATLYTLFDLKILFISCVAMFEIGSAICGAAPSMDALIVGRVIAGFGGSGIVIGLLNYVALLTTHTERGIYMSGMGLVWGVGAILGPVIGGAFSSSPATWRWSFYINLIIAAICAPIYVIYLPSIQPIPTESRPSTLARLCKIDLLGILLTTATMVTLVMALTFGGLTWAWNDKRLITLFVVFGVLLILTFLQQYFAVLTSRETRLIPSSKLLRTKAQLLLYGASWCTYANLFTPLYYIPLYFQFVHGDTPIKAAVRLLPFVSLLGTSTILSGYFLPKIRVYASIYCVAGVLIVIGASLMYTIDLNSPASHVYGYSILLAIGSGFTANIGLAVAGIKVSLEGGGVKDVQDAMSLQTICTVGGTMIPLLISGQVFQSCALKSLTLVLKGNGLTQAELRSLIGGAGSVVFMKLTEAEKLSATGAITEAISKVYILGIVTGGLVLVGSLLMKWERLF</t>
  </si>
  <si>
    <t>&gt;19966_g</t>
  </si>
  <si>
    <t>MRVKYKILDYNFYNFNKTGFIIGKAVQLGNQE</t>
  </si>
  <si>
    <t>&gt;5910_g</t>
  </si>
  <si>
    <t>MGRTAILLIGNLTHARKEWNDCAGFAELMEFQGKTKEEFVRACEDGRYNDVVGIYRSNESTSLTGPFDSELVQKLPASLKYICHNGAGYDNIDISACTARGISVSSTPVAVNNATADMAMFLMLGALRRIHAPYTAVRSSKWRGPTFELGHDPRHLTLGILGMGGIGREVANRAKAFGMKIQYHNRTRLSQTIEFSLDATYVSFSDLISTSDVLSLNLSLNPSTTHIIGEKEFGMMKKGVVVINTARGKLIDEAALVRALEEGKVWSAGLDVYEEEPEVHAGLLDNPNVVLTPHIGTATVETQKDMELLVLENLESAIRKGLLVTQVPEQQGKNGSGKL</t>
  </si>
  <si>
    <t>&gt;2075_g</t>
  </si>
  <si>
    <t>MIIPKYSSSTSIFARSLPLAPREYVHHVHRWSSWGRWVILGIILIFLCITLYFIRLRRLRSAAGAVAPPPFITSAPMYEQSQPLVPGNYGTEPYPPPAEGLPTYYGNEGYGGVMQPQGTYQPTTK</t>
  </si>
  <si>
    <t>&gt;86_g</t>
  </si>
  <si>
    <t>MSFLSVPDDIILDIASWIQTLETFRVLCLVNHRLHSILEPALHRQDALCSQPYSSAISWAAEHGTMALLQKALQFGTEISIHPIMGPLIQDSEPTFLLGKNRRRHHFDCKAHPIALAARNGHEEIVYFFLERGCSPHIRDPSDFSLLSLAVIQRHVGLIKTFLSLGVSQNHNGRNPHWPLQIAAFYGDEEIVELLLLAQPVDTPHDLPHDVRCRERSRQGALETALKAGHRHVLSQLLKYGTNLNFRFNDGMPWPCATCPLEWAIEHEDIELVNVFLDKGANTAALGPWSFYALRAAVETGNPEFVELLVQKSDVCGADRVAATMALGQAVNQQDNAIVDILLANGVKSEFEKLDRENNPFPSSGCTFGDTTESEEFRNPLVRAVKLNDIALVRALVANGADVDVGYRGLWPTTLCGVVQLALDSKFDEIAHFLIESGAVVRPKESLGNYMARCFGGFAESWAREGGAKQAAPEGSGGLGRDGSDV</t>
  </si>
  <si>
    <t>&gt;8413_g</t>
  </si>
  <si>
    <t>MSTSTASPTPEHKAKGQGATPTTTVRQRVLACVLCQQRKVKCDRKFPCINCVRTGAQCVPSLAPRPRRRRFPERELLGRLQHYESLLRQNNIVFDPLHSSPAAVEHTSPSEDGRGSDSIDDGQAELPREKTTVKSQSRYPDRTYFWIRNLWNVISQISFQYDNDEMRDAVIKHAWDITYQSESNDHLLFGSPKQDVHLATLHPEQVQIFKLWQIYLENVNPLLKVTHTPTLQARIIDAASDVANISPTLEALVFSIYCVAVLSLGEDDCHTLFRSSRKDLLASYQFACKQALLNCRAWQSDDRDCLTAFYLYLVSVRPVTDPRSLSSLLAVAICVAQRMGINDESSYARSNALEAEMRRRLWWSLVIFDSHVSEMLDYKTATLAPTWDCRPPLNIDDSEIRVEMKTSPAIHDRPTEAIFAVVHSELSDFVRHISRNEETRHDQGVADIELITLEKTIEDKYIAFCDPGNPLHFMTIWTTRGHLAKNRLLEHYSKHSMPFIQQTDTQCNASLSFALSMLDCDTKLMASPLTKSFLWLVHFDFPFLAYVHILQDLRERPTEEHAQQVWGALSDNYEARVKSPKQGEPIIIVFSRVILYAWEACESSFREQGKPVDPPQIVSDIRDRLAQMVSRFSQCDNMEEPTGTGSTNTTEPQVPMPMGFDGYSTEGQYFAGSGAWGYPAIPGQAGTDANTNQFWPAMDWSWMQPPSW</t>
  </si>
  <si>
    <t>&gt;2470_g</t>
  </si>
  <si>
    <t>MDQQQNQPPQGGVPGPAGRRLHIAHRRSPSELTPLMSMFSSPGMEQLAIQQQIELLQQQQQQIQATHQQYVNMGMIPPSQHLAPAGGYNPMQQQMQGLAPPNAFQFPNQMQQQQQQQMNAPMGAPTQPLSHRRNQSALPNMGMGPPPAPSSGASGNNFGDFGGHNRENNSGRGGRGGGPPGGGHQRRHSLALPEAKKAAEIAQQKRTTSGFQFPIPGSATPAAPVERTDSPSGEEKNGQGQNTTNHVATGPSMRGRGSAHGRSQSMAVGVGGRGGSAMRGGGSFQFPPMQATPDAGAAGQGSGFAGRGGSAGNHNRNSSRNFEGNWRNQPNQGQAPPQDQQNAMGNFQAQQGNFQPSHRNRSSVSQSINSIGAFQYGGPPQLVQLPQGQMALVQQPLYPGQQLNPMQMGQLQALQAAQMNGQMGLQGSQHAPQMNSQQQQQQRKTLFTPYLPQATLPALLGDGQLVSGILRVNKKNRSDAYVSTQDGLLDADIFICGSKDRNRALEGDLVAVELLDVDEVWGQKREKEEKKKRKDITDTRTSGSVNGNADRAHRDNSTNGDEQSSTDTGGVPRRRGSLRQRPTQKKNDDVEVEGQSLLLVEEEEVNDEQKPLYAGHIVAVIERVAGQMFSGTLGLLRPSSQATKEKQEAERQARDGGNGRHQDQRQQDKPKIVWFKPTDKRVPLIAIPTEQAPRDFVEKHQEYADRIFVACIKRWPITSLHPFGTLVEQLGKMGELKVETDALLRDNNFASDDFSDAVTRSVGLDEWSLEKEDEAGIAARRDFRSEKTFTVDPNGANELDDAIHVRTEVDGKIEIGIHIADVAHFIKANSLVDREAKKRGTAVYLMNRSCAMLPPKLASEVCSLLPGKDRLTVSVVFKVNAHTGTVSDEDTWIGKSIIKSVGKLTYKEVDAVLSGRLDLKLDGPDVKSIQILHAVAQKWREHRLGSETETIAPLRLIYQLDDENVPVEQNIFDSTPSHELIEELMHKANAHVAKKIFAGLPEKAFLRRQGPPNPRRLQTFADRMNKIGYEIDTTSSGTLQNSLFKVEDPEIRKGMETLLVKAMHRAKYYIAGKTMSQLYPHYALNLPLYTHFTNPSRRYADLVVHRQLEAVLSDGKIEYNEDIETLVKTTESCNTKKDSAQNAQEQSVHIESCRIMDRKREEVGGELISEGIVLCVYDSAFDVLIPEYGFEKRVHCDQLPLKKAEFRKNERILELYWEKGVPSSAYVPEDERPKAGVSQRATNAAAAAKQAAVAERAKKEHEEAQRKQMETGTMSTDDVDALFDDEDDVSDVTDSLAGVSLAERPTQSVPPSPTKNSLTASGSLHRTRSDSKVHTAEPVDAKLSIKEKYLKLFTLREENGEYIQDVKEMTRVPVILKTDLTKSPPCLTIRSLNPYAL</t>
  </si>
  <si>
    <t>&gt;4399_g</t>
  </si>
  <si>
    <t>MRLLSTILLLVGITTAFVLPDQQVMGNTIEIQPQPPLDRLKGSLEEAWAAVDDTFEGTVAASENALDYAINTASAKFECYHSMMAFDTQGWLDSGAEAVEDLDIDDNYDHPHKKPHKKPKHPKHPHHEPNQTVYQLIAGSKYTTKFTKLINEYPDLVDLLNGTVANYTVFAPTDKAFEKIPKHDKVSKELIQKVLAYHISSLQYSALNVLYARTIPTTLNEDALGGHPQRIRVGVGLGGLRLNFYSRVIAFNIFGTNGVIHGIDSILLPPPPAAKILELLPGEFSTLQLALVKTGLDDVIAEGPHAGGTLFAPSNSAFRKLGPKINAFLFSKYGEKYLSALLKYHIVANQTLYSDAFFRTDSESENTEGITSIGTSERKFHVDLPTLLEDKSLSIDITRWGRIITIKINAFNSVAVPDGIAKDGVIHVLSNILIPPKTPGEAEWKGEEMSVDEFKDRFDTYYGEL</t>
  </si>
  <si>
    <t>&gt;7185_g</t>
  </si>
  <si>
    <t>MTVAYDLTHRGLSTPQSTYGGALEDRFEVIKDIGDGSFGSVVLARVRSAGSSVARRGTVVRLSPAIGLLQGINWSTQIAIKTMKKNFESFAPCLELREVVFLRTLPTHQHLVPALDIFLDPFTKKLHICMEYMDGNLYQLMKARDHKCLDVASVKSILFQIMQGLEHIHAHHFFHRDIKPENILVSTSGQQESGNSFRRYSALVTPPSTPPNYTVKIADFGLARETHSKLAYTTYVSTRWYRAPEVLLRAGEYSSPVDIWAIGAMAVEIATLKPLFPGGNEVDQVWRVCEIMGSPGNWYNKAGARVGGGDWREGTRLAGKLGFSFPKMAPHAMDTILQTPQWPASLSHFVTWCLMWDPKTRPTSSQALAHEFFNDAVDPLRPKSSASKILGRKHSDLSYRGSKDSDIAPTSSKSSWFRKSLIGRSDSTTGNTQPAGKENVAPRPSPIHAITEIPVSKIRPQAGKRSTWTNGQSNVAPMPILPTIKPISPLSDTVTAQADGRSPSYSDAYASAGQRGSNMDEKVAKKIGRQLSVASTNNHYADIHRQQAEMALTGNTGLASPPNGQKESFFSHLRKRARRFSGRQSQTPISPKSMDIEAQVGCGPWASNRSSMIVDGAPVPSPIQKVDTSEALDKALRNVQQNLDSPQASNAPPPPSHLVNPNSVLKRHHSLPQQPRSVDNLRTVGPISSRTRRSQVPGGGARQYETPDEEDELLDEVLSNAHKAMKRLDKNAMQNEPRQALRQSNSNLGLSNPYPTPSPSASGSAVLFGHQHTTPSKAPVNHKQSSTPPYDSEENEWAASAAASIFAASSRF</t>
  </si>
  <si>
    <t>&gt;4247_g</t>
  </si>
  <si>
    <t>MDSADRLPTDCNVYEADEEILPAKVLSHFDPTSMEHFESQDTFDENISTQIGGPYSDMDSQHVLDQDEPLPSIEISQPQSFGDIATPQSEDESESHAISVGTSKQNNFIDSRTLKHKMSQDLYEMSSPALPLASTQGPATNTNVYASSIPQLPSALHLNRRPFRQDPGDFYDPSSPLPFSASARISNMEERLVRQSTTTLKHSTSPQNLLDIRSSYSPGSPNANAHFSSDPSGRVLTITNELEEDSDDDVIMIDPQNASSQAQARWAETQPVKTHISAANNSITIKDEPVGEDCILPPLRAIVLARSPNIDELAAKKAALKPKASVNQLLATQKRMAQKLNSRNAATQRDHAPRHQPAPSIEGGNSHSRQRRFTHPQTREDPAEVDATMRDDEEDHSWMTRADALDGFDDEYQSLVELRISLERLKQNGDQLDEEQELELFKVKQTLATKDRVRSAHNRSPDDGDLDEDSLFVPTREVVEKHKQDAERFRASIEPGWDDSETLQMLEQALEGENEAPIEAGGKGKKGKRGKKSSGGKSSRPRNAREVMQQEAAKERSKSSKKRNGKAIPAKLLKRGRKAISPSQTKGKGKAGKAASKKEKSGRGVSQGGSLMALYGNQFSRQDSSMQMMIENLMFSDPVDDALQNPAFNEAPEPTIHGRQKKESQFQQLFANIPEGNKGMVRSDKAKLREASKSFGYARVKAQDGKWLIKGMTSTLYHHQLLGAQWMVQRELSSQPPHGGLLADSMGLGKTVQTLACMVGNPPGPNDIQRRVKATLIIVPAAVINQWMSEICLHCDKKTFPKLLHYKGSLKIDAVILQELDIVVTSYNEVMRQFPFPDVKGRLEIARVGYKTWWKKAVEDGLGVLHQVHWYRIVLDEAQIIKNNSSRTSLACQNLKGVYRWCLTGTPLLNRLEELFPYLRFLRANYSMDWQTFQKFFCDPKADDSYARITTLLSYTMIRRTMRTTILNRPIVQLPTPHPEIKYLQFSAEEQIIYRITENRFRSNLNFFFQQGDARKNYSIFMVQLLRLRQCTSHPFMLEQTIKESWTSEDLGEFRSKMVQLKKTALGSLHFFEQCKIWVKKGEAERRAAEERGEEAAPFGRGKFGFNFSMDRAFGTLNERELYERVICSICGDLPQDTVKTDCGHIFCDECLRAHLHERAANTQHDKFTVCPACDRIFQKAENISPPARQRRSQQTEGYSDGEDYSQSYTPSTSRGGSRRNVGPSKDSKGLDMLGFEPQTKNSTWITRSDSDPDFPMTPSTKTTELKAILLKGFQEAPLDKVVIYVQFRALARIIGRMCNSENLGFLYLTGETSLDHRDKAIKMFKEDPDCKILVAGLKCGGIGLNFPWASRCISLDLWWNHAVEQQAFGRIFRIGQLKETYMTRLIIKNTVDMRLLIMQLKKLKELEKAVVGEGEGGGGVGAIGGKKLGLRELANLFGFLKYGERGEVVGVEADYVDEEGSGGEGSGSGAGAGQRTMGGNGEGSSQGFSQSTRTAQGGSGTQASGAFGEGGYDGLEGGYGDVLPMTFMGA</t>
  </si>
  <si>
    <t>&gt;4022_g</t>
  </si>
  <si>
    <t>MLSILRKARLKDKEMRILMLGLDNAGKTTIVKRIMGEDVNSVSPTLGFIIKTIDYEGYKLNIWDVGGQKTLRSYWRNYFEKTDALIWVVDATDRLRVDDCREELHGLLQEERLSGASLLVFANKTDVDGCMDEAEIQEGLQLNAIKTHKWQIIRCSAITGINLQEGLAWVVQDAKARLFLY</t>
  </si>
  <si>
    <t>&gt;9310_g</t>
  </si>
  <si>
    <t>MTSLKRKASQELTPNTIAIVYDQPWPSAEPFFAMKNALYGLWDRCTNFARWLLPVTYREMAYENPTVIVENHVQSVEPRSDGTTSLKRQKTRIPEQAKQTASTSRARKSRSVEIPPPKKSGRGDPHVEKCTNEEEARELLDSFWLPPEFELSRRKSTKGQAPITPASLSEEDDDHEIPHRRWSDSTDRSTFNSSTRLSGSTIIPSRSAVRSLRTPDSSTRSDKDDEQVSRFTGRNLVDGLEGLLLGDEEGNKLKPSERKVKKRIEEARLKEIREREAAEQAEREKKEAERKLAKERRLYRQQPLKPLVQPLDSKWEEIITRAQYMNNPQQSITKSLEGTELKIKDFMTLLGRRAWLNDEIINGYIEWIVDAANKAAIIEGEARGEPASTIPKFIAHNSFFYENLKKKGPSSVDRLMKRKKAPGTSLLDVDSVLIPINLGVHWTIGVVRPVAKTIEYFDSMEGVNNQFFGLMRSWLKHQLGNSYVEEEWKVPNTGCAFQSNSHDCGVFVCTNAFCVVMGLDTWCYQERDMMQQRRNIAAVLINRGFTGDFAWGSGGWV</t>
  </si>
  <si>
    <t>&gt;4047_g</t>
  </si>
  <si>
    <t>MTFFVKGKKGYHHRVSFKGRKVGSPSQHQASSSSTPPSRPRLEEDELDGVTQSKSEIQTGNKFSRREVTGQTTRKMAAKTTHAIPDLFTSIPFLHDSLYTESSEVQDKTVQECLPFLSGIDATIPYNKHGVPRLERARHIKFLHKNLCPLPCQYSGYDASRPWLFYWCLGGLATLGEDISPYRERLIATVRPIQNATGGFGGGNGQMSHLAPTYAIALCLAMMGGEECLEIIDRKAMWKWLGALKQPDGGFQMAVGGEEDIRAGYIAMVLITLFNLPLELPKDSPAFSSECTTLVSGLPEWISRCQTFEGGMSAKPDIEAHGGYAFCALACLCIIDEPHIIIPKYLDVPLLVSWLSARQYAPEAGFSGRTNKLVDGCYSHWVGGCWPLLEACLNGPSLSVSPRETKERPKLAPASSVGHLYSSEGLIRYILCCCQDQSNRGGLRDKPSHKADAYHTLYVLSGLSSAQNIWHFNTSLTKPESPGVLPSPYQWTSEPLVEEAQIYDEVDRVGTLHPVFVIPEGCAEAAKTYFASKEGF</t>
  </si>
  <si>
    <t>&gt;8940_g</t>
  </si>
  <si>
    <t>MCLLELHTPPGLPLAIRIHDYVSPQQALRELCMHAFCKTEPFEDFSDEKSNPDTHLNFHDTVRDCGKPVVSLFFSVSKTIQAHSGDFKLIIRRLDDLLALATEKFYAFPFKDVPACWRVLFREASLLKFSALAVKDIWKVDGETPSGEIGGVVAIDGEKMDEMVKIIDMALIMAGPPSSIEMQKRIESALSLLQDIHITSISSQEAIRPAKRRKFEEPRTWNDPFSSSSVFIPPVAKPVPKVSAPSFDRFENHMLCPNDPSLGPEPLVITDALDLWPARNESPWNSPSYLLSKTIGGRRLVPIELGRSYVDEGWGQKLITFKEFIEGYILHTSTSSSNIGTGYLAQHDLFTQIPSLRQDIAIPDYCFTSPPPPHASSPLAEKHSQLPPLAEPLLNAWFGPAGTISPLHVDPYHNILAQVVGKKYVRLYSPKESKNLYARGTEDGGVDMQNTSAMDIGVLEGWDGTEVERQQAHEMFPLFADAEFVDCVLDEGECLYIPVGWWHYVRSLSVSFSVSFWFN</t>
  </si>
  <si>
    <t>&gt;9669_g</t>
  </si>
  <si>
    <t>MSNNSLTVAFFGASTGVGLSALKHTLAAGHHCIALCRTPSKLTTSFPPTTTPNLTIIAGNAHDPATVSQCLLRPDGNLVDLVVSTIGGKPIFSKLTIDDPEVCRKGAATLLQSIAELRRRGAAGSPHLVVFSTTGISRSGRDIPLPLVPLYHVALKVPHEDKVIMEDSVVGSGEAFTIVRASLLTDGESNRGIRVGVEDPKTGLESKAVGYTISREDSGRWIAENVILSKAGKYDNKIVTITY</t>
  </si>
  <si>
    <t>&gt;7385_g</t>
  </si>
  <si>
    <t>MSSGLTRRRGAAAGAGENGDAEGESSRVASPAPRATSSRDTSGPETSYESGENGHKIAFDPRDINESAERSKQPKLTMMEEILLLGLKDKQGYLSFWNDNISYALRGCIVIELAFRGRVSMQKDSGRRRFPLADRVIEVIDDTLTGEVLLDEALKMMKASEKMSVSSWIDLMSGETWNLMKIGYQLKQVRERLAKGLVDKGILRTEKKNFLLFDMATHPVADGGAKEEIRRRVRNVLTQRTVVLPGSQFLPENLEFRYIRTIAMVCAAYAANVLENALATLGHESRERAFAQVDELLAEYSQWPFGKRAGGASGGVGANLGQVIAEEVTNGKDKELQLEVVAACLSVFTRLDSLL</t>
  </si>
  <si>
    <t>&gt;7011_g</t>
  </si>
  <si>
    <t>MRFSALFLSLISTAAAITVSYDAGYDDSSRSLTAVSCSDGTNGLITKGYTTQGSLPSFPRIGGASVIGGWNSDSCGTCWALTYNGVTINVLAMDHAAEGFNIAQSAMDQLTNGQSVQLGRVDASYALVDASACGL</t>
  </si>
  <si>
    <t>&gt;4410_g</t>
  </si>
  <si>
    <t>MTDSNHHTISHPEPSFLNPAPPPNNSGGRARSGSNRSQRSQQHNFGGQAREFPVVDNGYQPSIRIRRSSLGQPQVNSASAQQVPHQNATIEGRHLARTPVGRNRSNSAPQPLEAVANPPRIDTSRVTHMPNLAEETISPSGRISGNVSQAGLSSPREGTLLVPPTPERRASWRPLRRARTNIGEENSRERTPDEEEYDSNLVDLLDVVDPEVATLSTLTNVQNSLFIPNLGRLVNRRATYNLTRHQSDVEEATSVSSKEGDEDRIPRQRPVTQRLDTGGTLNTISSRMNERYYAVLPHGTRLPSWTEEEKLELNDHVRHMLHSRRSRFKRRMKGFGQYVRRPLGFFITLYATLITLFGLAWVLFLIGWVNVGGRQLYVINVIDNVLVALFAIMGDGLAPFRAVDTYHMIFIAHYHHLTWRLRKEKALPKLSNKNDLPSIQFDNVVADVKDEEFSVLSEKQQRRLTYHQKKFSNSHSFYKPHETVTHCAFPLHLLIAIVVLLDCHSLLQISLGTVTWSINYHVRPFALTTVILCCSITCNITAGILISVGDHKTRKKDVLERMERQELTAHAMKKLEKKKERETENEPKDRDRVGEGRKSGLFDREGVVRGPSEKELVEARRRAEYQEVVRKPTSHSQSSMTE</t>
  </si>
  <si>
    <t>&gt;5519_g</t>
  </si>
  <si>
    <t>MATLLFQDDVPVDTCRQFLALFRDYKNALKDYRNEERVAGVANPSKLNDLRDQTIELLDFFPELVRSYIWLVPVFPPPVTVDPNLLRHDFTRLYVQRVQERLPADKALSFRMFLHKYLSLEFRDITSKTDRVEELQLKMGQLLIGYPTVDLTENFEKFCFGLPLEKFSKFLHEMQTSVPAETYLQYNTLLRGYELRFSRKGLPCFDSLSDVIRKAKKLLELYPELLQTFGQLIPFLEPKSYLYMALLEKMEASAPREAYQRFHWLMREHLKYRRASESVDKRISMQTRELLNTHPELMRLYEAFISSPPKSAQDLKEEFKENLKKKVPGSVYLKFERLVVEYERAILIAVDGNHTLKTVDLHRAVVVLLDGHPEATSKFEKLYLPAEWHGDY</t>
  </si>
  <si>
    <t>&gt;3541_g</t>
  </si>
  <si>
    <t>MFTAFEPNPALLDSGLTGGVSDSPRPPVKPSRRRDKPQMSCTICRQKKLKCDRMKPCLNCAKRGQPESCDYVKQDSSHRGPARQQGAAHLQNRVQQLEDMVTTLLKSQNIPNLEASTAAKSPSATSLAGTAKDSGFIQSAAPSPYNQADPSTPKASLGKLTSAEDQVNFVGSEHWESILEDITELKIDLETPDTSEVVDFKPQILFGLNYASRSKIMASVPPRPVCDILISRWFRTMDMAPMVIHVPTFMKEYDQMFKEPDETPLMWIGLLFSILGLASYFYAAAGEELSCMPESFTSVWEMSRLFRDRTAQCLVEVNYLRPRRYTIDTLCFYYALEKFQASDSGFGAYVIFGIIVRVAMRLGYHRDASHYPTISPFDGEMRRRVWSIISQLDIMTSAQIGLPRMIREEDTDTAEPKNLLDTDFDEGMTELPRPRPRTDVTPVAYAIFMLRLLQQFGLIVDQINSLAPPSYDQVMRLDSKLMETHAALPTYLTMRSLSLSITDDADLILRRYALQVCFQKSRCVLHRKYLIPGKSSFQFRYSRTASVDAAMKLLEVQYIFYQATQPGGQLFGQQWRTSALINQDYMLAAMILCLDLAWGMKEEESFPTGYEDEVEATWPRHKRLQALKSSYDIWCKSSTISTLAAKASETLRVMLKDIESTDLAEARLMTSVSNPTSVSDSTSTQRLPLFRNQTDLRISSNVDFNNQYFGGPSTTDFLTGTTDTEMNFDWELWDSQFQTTPMVGEDFNS</t>
  </si>
  <si>
    <t>&gt;169_g</t>
  </si>
  <si>
    <t>MAVAADSFLHLARPLAPAVIGVQPTTAPLNVILQPQAVFSILDHAIRRDIRDTQATRVIGALLGVRSEDGMEVEVRNCFAIPHTENEDQVEVDVEYQKTMLALQLKANPREVLLGWYTTSLELNSFSALIQNFFASPETGTFPHPAVHLTVSTDPGKEIEAKAYISAPVGVNAERAAESCLFIPVPYEIRYGESEKSGLELISGAKDSDNRAAPVVSDIEGLERAVDQTLDLLERVSEYVSSVLDEEREPSNALGQFLTNALSLAPKVDPQDIERDFNNHIQDVLVVSYLANTIRTQIDLSQRLATATLTMGGSDALAATGGEGGGDNKGQRGGQRGGRGGRGGRGGGQQREPREPTD</t>
  </si>
  <si>
    <t>&gt;6134_g</t>
  </si>
  <si>
    <t>MQQLVELFKDILFKLSSGPSMRILLIIDGLEVCECEEIENYRSHLRSFFRNLEVICGQDEAGSNAVVKVLLGYKGHAMTLYDYVKAKDTVDVTSLPTSSTSLMQELALKLKDIESQGDLPPY</t>
  </si>
  <si>
    <t>&gt;5796_g</t>
  </si>
  <si>
    <t>MADILAALEELEQKDKKKRGGPRPTNKKFVNPLTNQQSRNSQRVGRSQSRGPQPRPSSQHRSGRTTSRTTSDANAGFNEAKNSTQDTNFLTTTASDEYQPGERSPSVASGRRISFANRAPPPVVQRRLRIPTKTVSLASGFPYDGKLSRYGVSEREWNDFSAAAVDAAALPRRAKSSWGWFMVKGRVYKKMKRELQYEGGDFKRTLNRWNSMFKQKRFTVSLELPGPLRPREEDTEEEKAELARQEKLYRMVITPTGERAGSMYSRTSSLTRSVTGEGRIPTMSKPGANEDDE</t>
  </si>
  <si>
    <t>&gt;10434_g</t>
  </si>
  <si>
    <t>MHSKVVIIGSGPAAHTAAVYLARAELKPVLYEGFLANGIAAGGQLTTTTEVENFPGFPDGIGGSELMDNMRKQSEKFGTQIITETVAKVDLTSRPFKYWPEYEEDKAPNTADAVIIATGASARRLGLTGEEKYWQNGISACAVCDGAVPIFRNKPLVVIGGGDSAAEEAMFLTKYGSHVTVLVRKDYLRASKTMAKRLLANKKVTVKFNTVGEEIKGDDKGLMSQMVMKNATTGELETMEANGLFYAVGHDPATALFKGQITTDDEGYIVTKPGTSHTNIEGVFAAGDVQDKRYRQAITSAGSGCIAALEAEKYLSELEDAEDSTDGVDAKKGANPVL</t>
  </si>
  <si>
    <t>&gt;7291_g</t>
  </si>
  <si>
    <t>MPPGVVHAVFPPRMPLTSESGDGRLQHQYASTQGLDSVLSQELSTDAGSEQGLQSRTASISTMNRDNTPETNRSLPARTVTAERFDEAYAEFILYCNPAIPSDTDTTELKQIFRAPPKSDGKNFNIFTLFELIRKLELKEIKTWAQLALDLGVEPPALDKGQSAQKVQQYAVRLKRWMHAMHVDAFFEYLLNKPHVYWTQISSADDLASGSMRDGVAPEEDLALRALLPETRPKRGRRKAEDRDDIDLGKSPSQRPRLASPTLSDDFMITRSGLLPDTTPPTAHPDFQSFNDKIPPWSATEPMPATFKWPPAGSMHTSFSAYPQSAITPRTQLWNDAEEPRSAITPKSRSRRRHGSAVSSAWPSNGNSSSGKIRGRPPSNRSITDGPFSTFPANPASRDIPSMNLEDTPTATPVAGKSDMPQFFPSSVPANPPSTQQITGRPSRLQLQVPQRQGGNVRLATPPPPPVVLVNGKDNTSMELDPSQNTNNGIMEYFNSPGDHYLTFGNYVSFAFHQNEDTDRTNMDALESHFICEILAAEWFDSTGAETERCSIGQADKICKQVIKNLQAESSSTEAFLINLSALAGGPLMTRLKMTKFERGSTVDYDCCWKMRFGSTEGTFTIRATVDHGVEQVALAPEGENSEATWKQKYLELQQQIRERDKTVGKLKRGVLDALVVSNQYTHIT</t>
  </si>
  <si>
    <t>&gt;240_g</t>
  </si>
  <si>
    <t>MPEGRRKRLQLSCGECRKKKLSCDRKLPCQRCVRLGRPEQCSFETGTKHEFSEQQAQQAQHNSDEIRDLRAEVAQLRGLLSKAHLQHESGSATESLHVADNAEFGHFLLPNEKPNTDSELSDPRKRSPNVYYSQHTLLRFFVEIPQLFPFVKETVDEWLKPLGVHLKKNKPVKIDCKATAFFQEESQLESLLPSKDDTDALVFFYLNNLEQIHHVVHIPTFKREYANFWLPERTRYSAMTALILSMVSISTCASPGAADPASIPSRYRAMPTQWISACDEWLRQQSSKNRKLVHHQVSCLVYLAKRMNIFGKKRWWKDTGSLIQNAVIDELHCDPSPTIDSPYVREMRRRIWLVLRELDLQNTFDYGLPTLLYNIDSNVADPANIDDEDIDETSQVLPMSKSPNQYTYTSYQLQSSRSWSLRLEISRLLFSTGASKPLSYEKVLQYTHEITQAMNSLPPWDIDEIKDENGAKQHSLLAYTFLRFQLVECILALHRPYLQRASGKFWLSENICFEMSRDTLLMNSRLAKLGIQSLTFAREDLLLVSLCITHITMLQPKGSNIIIMTNAESTIDLLEQCLPLMADRYLRCFSGEPWCFSTMCAAIMLLKIYLAKESWQTAKSLCAQRFLDLHYKHKYMGGSQQDLVEAEHAVQIDALAACQQIPASGAAVLPSSGWLDSSYSDIGIDSFDFDMELDRTWETWGSMA</t>
  </si>
  <si>
    <t>&gt;367_g</t>
  </si>
  <si>
    <t>MAPRSSRLTEYQVIGRHLPSEANPAPKLYRMRIFAPNTVVAKSRFWYFLMKLRKVKKANGEIVSLNVIHEKRPLKVKNFGIWIRYDSRSGTHNMYKEYREMSRTDAVEAMYQDMAARHRSRFRSIHILKVVELEKTNDVKRPYIKQLLTKHLKFPLPHRVSKAAGSKIFSTKRPSTFY</t>
  </si>
  <si>
    <t>&gt;6616_g</t>
  </si>
  <si>
    <t>MSSASPATLLPELTHNGVASDDNIHGFAEMGSHFQSNGLNGGIPSQEYIFSDAYPLTGVSNGYEDFEDPSALLESLVSFHRPISSHESHPIGTNGFFESLLQAAASAGEEAARANDTTLPEIARRSIPPDYFKRSFDPETQTPKHGRDDVGDARRNSRSPSKRQKPNSTPEKQGPGPEALELEIWGAEDDDGRADQLVPIQYPAVGHSELKAAGVHSAAALFRGPTVNAKKYSRPQMAKLFTSLEIDPEAFIHLQAAAKAYMLDEAHPERRDCIGIKGTKDTDLIKLKLFACVQSFLVDEGWGETIFGANAVRSIENRTLIWPQMSNKIISLVTPLLRRMVTNERQRQYAMETRTERRKGGKRRATRSHTPCTSPGGNCDSQPASSPSSSNDLDQKLDEDKHSFGSGCPPGEEDANAIQQKGNYGAIDPTEERGNSRLTYHLNILSNNRRLKPKLYLNCANCPGFSSLSKHIQDALNVDEQRLVSVKVLGPAGLIEVKDEDGWREVLELIKKEEWMDGEVKCVAEVKEGF</t>
  </si>
  <si>
    <t>&gt;923_g</t>
  </si>
  <si>
    <t>MVAISKTALATVVLAAQLCSGAAIDKRDVTTLVTHAQAFGKDWTPGPYPTAEVNKRDVTTLVTHAQAFGKDWTPGPYPPAEPVAKRDVTELVGRAEAFGEDWTPGPYPN</t>
  </si>
  <si>
    <t>&gt;7638_g</t>
  </si>
  <si>
    <t>MPSASGPRMYETHIPSFMSVYGMDSVLPESPDLVNPPEVAGKAHNTEHLPSLDEGQDEDRNRDGLAQMHAHQHRESNSTQNSDSTDSSPTTTISTVDSVSLSDPSPSSSPESPITLVPLSSFSGSTFGLDSFQHLKMVDGNPPRLPLINERPMTSPSPRKSKNPKSLALNLRPNMDSFQSSEPASPSFIKPPPLKARRKPSLLSLNTGAANSLLSAEPVGTPGISTMLQRRGLKHSISSPQMLLTPAFGPSGGMTFGERKAVGPSRFKESSLANDTFTIDEDVHEVPSGVQMATRIPGVAVGGDTFDRPHSGEDAQSPCYPEGPILMHEPSVHLYAEPKKEEAMEFDVVINVAKEVKNPFEANEEEKGSKNASHSSGTESISFSPEMHDSVPNTAATMMSFRTAFEVQPSGSTESSPTTPKPNVDKKVPEYIHVPWDHNTDVKDELWDLCQTIEARTKAGKKVLVHCQQGASRSATLIIAYHMYINQDLGPNEAYQVAQSKSRWVNPNMSLLFSLNDFKKVIEQKKAEKNLKNNIVVRKPASKHRPTLSADAIESPSNPSRARGNSTPNASARGNTFGQGNGQPLEAATGISVRSDIIPNPGERIEPATQSAISRLGGFDFGFENLPVRNEPSKRDVDEWEDLMSPRITSMTDNPIHHFASSLGPSNDANDEIPPTPGLFSPRTFEFPRSSFFPPPLPIALAAEEDPRSPPTKGEAPIIRSIDDVL</t>
  </si>
  <si>
    <t>&gt;8109_g</t>
  </si>
  <si>
    <t>MMYAAALVAAGFAAGVLGQNATAITNGTALYTTVVETAFTTYCPAATILTFGTYSYTVTEETTLTITDCPCTIVKPIVTPVAVQYTSCPPEVAATIVYPAVETTAAPKVVATYSSPLVIVSVTQQAGAATGTGSPVQPSTVLFTGAAGQNRAGEVVLGLAAAVAALVL</t>
  </si>
  <si>
    <t>&gt;8664_g</t>
  </si>
  <si>
    <t>MQPWMTALESPHRHLAVLFVGWKLLLLFVTAGGPGLGYDTSTSLVFPNRGGEWGVAVALEYIVQKLTRWDAIYFVKVAQRGYAFEQEWAWGWGFTRLIALCTAVLTKFTLYEGLEAFVAVGIAHVAHLLSVLVLFNLTLAIFPDRSPKFAFLASLFHILSPAGLFLSAPYAESSCALLSFTGCLLFSMSFARNRENTTKEDLLVFMSGVFFGVATTFRSNGILYGILLLEEAWRTLLELCHGIKLSTFRRLISTGLGGLAVAGGFLLPQYIAYKQYCMDPDLGSIIRPWCERRIPSVYTFVQEHYWNVGLFRYWTLSNLPLFVLATPMFLLAIKSILWVFTQDKDSISSKPEPAVGKLAYETYRNVESQILRNMAAAQLALVLVTLFTAHVQIITRISSAYPVWMWYAAAVSTRKGDSFHAGFIVKFEVMYAIIQGGLFASFLPPA</t>
  </si>
  <si>
    <t>&gt;9967_g</t>
  </si>
  <si>
    <t>MRLVFFKWITPTPISEDQDGHWTESPNVESQDEYKDLEWPDDEHVGILSAGTTLPYEELFPSRRFLSIPPRKHSSKMISRLDSGVRSTTEVLVIGASYGGLAAALNLLDLCSGKIARSAAGDSAQPVVSPINIAIVDERDGFYHVISSPLSLTSEEYSPKAWREFSQIPALQHPSISYRQGRVKSVDCERKVATIIDIVTGTECETFYDYLVVSTGLRRVWPVVPQSLTKVDYLVEAGEHVKAIKAARDGVVVVGGGAVGIEMAAELKLVEPTQTVKLIHSRDKLLSSEPLPDDFKDKSLLLLQEAGVEVVLGRRVMKVIPDQSAEHTSYTLILSDGTQIKAGHVIAAISNGVPSTSFLPSTALDPNNFVKINSNLNIQDIPNSLSHYSIGDIDSWSGIKRCGTALHMGYQAAFNIHQQILQAQTQITPKFKEFPEVPPMIIIAVGKQAVSYGTSGMHWGQELMETSFGDDLWLSKFFTYLKLDESEGAKNHVML</t>
  </si>
  <si>
    <t>&gt;1731_g</t>
  </si>
  <si>
    <t>MSSSSPAYPPYQSHRDSQSFDPNLPPAPPPKPSSQEVSRRGTPAGAQPLLPPPPPQQQASSGTYRGGVVNDAQPTRQVESRPGTDAQHARDPGEQWLPKILEDKSKQDLADVLAKPELLAALAHSTATAHPSVAASQEPLQAALEENITLASHLNELEARLTHLRSSTQAQLLSTHALERQWRQKQSDMDRALAPFSPSSLYQRLGQGVQEQEMVCRALEESFLEDDGIATEKEAVEWVRRYRDAKKVYYSREERKERWDEGRVGGWR</t>
  </si>
  <si>
    <t>&gt;6595_g</t>
  </si>
  <si>
    <t>MAENLYPPSLTASESDQLLLAIKDWSIAHGLAVRPPPSLVAAEADPCGILATTVPVTLFPSPFPRVCFEQAKSVQKSYNTLYASIARDEEFLHLIVQEILEVDEFIAKLWQVHLEVKREGYVQNLSLGLFRSDYMVHQNSVDAAPAIKQVEFNTIAASFGGLSSQTSKLHRYLSLTEYPLFENPLQHSDLNLPGNDSIKGLSGGLYAAFKAYTKSETIHQCCVVFIVQNPERNIFDQRHLEYELRRTISSTPVFRLPFSEILSRTSIADTPKRELLYHLPNNPSKVFEVAVVYFRAGYGPGDYPDADAWRARLQIERSHAIKCPTILTQLSGAKKVQQVLATPTPPSTPSVLSRFLKSAPSAVGEIEQTFTNIFPLDSSPAGLSARILATDPQKCQSYVLKPQREGGGNNIYRSAIPPFLKSLPETHWKSYILMEIITPPPAHNIILRNGVVEKGGVICELGIYGTCLWDQVSGEVLHNEEAGHLLRTKGDKSEEGGVAAGFGSMDSCRLV</t>
  </si>
  <si>
    <t>&gt;9512_g</t>
  </si>
  <si>
    <t>MAAAAIEHATKFDLGSWNWTNFNATQYVPSARDLALAGPRMFLKLGNFFSVPEAVDTLFGVRLGQRMIPEATGGAAAAFDAMTTAAAAGGGGATEAIQAGTQILVEVDEQTAAGISSRFTMEGIRSLGSVFTYATSKWALGCIIMAIVLNRTYVYGSTRRSLSLPWKLRFILRLTPIVLLLLECRVLLQSMQCQTSPEFAMLRWGNASKSSEFLFVQDGGFLHELSSTLLFGASDEESCIAVNMIAPSFDEEIAKLQPDGKMPKLNLTGSLSRLWPLFKAFSFSQFIETISCAVQGRTIAAETGMTLFEHSLAFAEAEAAIGNSIGFTGFGTTKTAKSWSNSSAEATQIAITRSMIMQKVNTTPEVLLVSFISTMNHVTSHILAIFNLQGKGRLLNTGFWGLSFMAAIFWSIWTFSIDDLPNQSLLRFPTVCIVGFIPHMLVLCGIVVCSIIYGAALILSALAPPPVVEGVDVIDDQESALSSQRTFWRRLVAAHQNMQANVPLSTVRLSLHMDFYTALLKTGFSVMTIASEAVYLNESRQVSIRERTWLEEERLQEMEDVGAQWLGPTFKLQNSDSGLADSVGLVAASNEPMDPLRSSTSGYAKEMTAKKAAKMGHRRHQIGGVGGTGVGATERSGRWIMAVEFFIGIIKLLLSWWASLVLKALAGAGIHTRPRLLVWLVKKPKAGQLEKAKLNKEKDMLAPWLLNVDGNFSLPKDGNVDIEEEMRNKLQNGGWNDTDEKMLDAKLYNWWLGGGWWGGVDNSGDFDPEHEEANEDTTSVMSFSATVDDEQDWGSDENDGSRTPTLRSPAFSREESPFLDTPLSSADLAQLLHPKTPEQRAEAEALSAHLSSNQIVTRSRYRILMQRERAKVLTSTLHRPPNFKSSSPSGKLTPEEEAQILEYLIISRRGFKESTAGAGSVESKSWATGASGMGEGGPQCVVCQSSPRSIIVWPCRCLSLCDECRVTLAMNNFDKCVCCRRDVVSFSRIFVP</t>
  </si>
  <si>
    <t>&gt;9400_g</t>
  </si>
  <si>
    <t>MPPRRRASAPESRVYKSATPKRQQRLPSPKRRIRSYGKQSGGPKLKKDNTLTQMDFVTLLEHQDAPIDQEEKYEEEEEEEKDSSYEEQARKRKTKRRRTMGDESDVTRQLKQQTLTQIIDVDGNWNEVPQEEDTIFDGPSSSQSVQLPTKAQKRVRAVAVAREITREKLSPVREMPPPQTPCRISTREIPSSQSPATPVSVHTRNSARPSPLREKSMNMPIPFNQSRRTIGSPLKKPKLEVKDTFSTESSISQINHIPSSPPKRSSPAKSVRFAIPEEYMEEEIEHIRIASPSLKREDNFSSISQHAPRGMSKYEIFDSEAESDEEYLIENKSEQPFTLQSDLEQPEQEDESQIVENSDKEGKPSPEPELDNQANMSMLDENKGDNEPRVLGEDNSEEDEQAPETCYGVIGLETQFEVERLANSSLSKSTTMTQVEEQREADSHTSGDTHIVEGTSYEKSQILESQRLETQYVATMAPRTTDSDVFISIPPQHVKNILSSVKNHEMRNWSLPHTVCRLWIYETSPISTLKYMAEIGPAKRPGEILDERGIGNLEFNAKKGSWRAYEILQLYELADPLPLSKLIVKEWLKEPPKRWSKVRPAALDELMANLMHPLFNPESLAVPTSLPSDSQEAEAQLISTIRQFTQLPPPPHLSSPYIKSKPCSQEELIPSSQHEEDFHRNSILQPPSQAETVDLSQAQTPRRPSTSEVIRESPTRPVHPSSMPSRLPTPHSEWRGWNGHEQDSLVPFSMASSQLLTRSQMLSDSLLDQSVPDPPHFVGDSEDDDEDEL</t>
  </si>
  <si>
    <t>&gt;7219_g</t>
  </si>
  <si>
    <t>MFPYEPDKFPAVPSYSALIILDLQNDFCSPDGALPILQPPDLVGRATALAREFRGPDRFVIWVRSVFVASRPINLPGGESESDRVITDKELLLPLRQKYMAGSNAEDSAEEGDEQEDDGGASKNALPLRVDIAGEGALSELGISEDTFLTIRSSEKASLALPSSTGTNFAQELLNEIDGQRDLVFQKTWYSAFKDGALIEALRKRFIRDLYFCGAFSNTSVFASVMDAACDAFELTLVEDCLGYRSKGRHDEALRELKESTGCRVSSSHDVIEKMEQKARDHKPTTWGRVQRPRLREPSRELDSSMGKLVLDPKESSSILTPDGKSSGQSEEVAADEATKHQTTFDDSNESPESNLPARFGIGVKGKKRERVEKSVRGRRRRSKSEKTGVSSSESLDSQSPPKLLDSVGSATKDETQEPSKENMAAICEGDASVTTNLLDSKLADRIYEKIRDEVRWQNMSHMGGDVPRLVAVQGSIAEDGSFPIYRHPADEMPPLLPFSPTMSLIAAEVEKNLGHPVNHVLAQFYRDSTDHITEHSDKTLDIVPGTVIADVSLGAQRTMVLRTKKPPKGKEIATSEVGEDRQVCRAVLPHNSMFKMGLVTNMRWLHGIRPDKRLDSEKTAEELAFNCCRISLTFRHIGTFLNKDQTLIWGQGATSKVRETAKSVINGDHKEAEEMIRAFGTENHSAEFDWKAIYGKGFDVLHMENSPKLFLSGNFIADTRVKILLADYGIEWTEGKVSPPIVWKDGIPSKDTPAIHERLPVKFVDKDPSRSTIIGDIAILLYIDAVYGNRSKLQPNLARLYTRLYLSEEVLKKWHGKPFNEKLLRRELETWEGFAAESEYMAGSDISVVDYALFPVIESIFRDWKSIEDFDALVAFYNRMNERESVTKVLGALEGRLTERE</t>
  </si>
  <si>
    <t>&gt;3741_g</t>
  </si>
  <si>
    <t>MAPSLDTEPAAHRHLSRPLRKVAHVDKNIFPDGIKTSGQHPPLYDLLRPYSEFPKEISGESVWKAEDYVNNPERWVHAFTEEEISELGDIADQFIASKTPLTGISKDNFILPTLSKLLTSIRSEVLNGKGFILFKGFPVDEWGLQKSAVAYMGLGTWLGYFVSQNSRGHVLGHVKDVGEDPTQIDKVRIYRTSARQFFHADDSDIVGLLCVARSLEGGESDIVSTHHIWNTLQKERPDVAETLTKPIWYFDRKGETSVGEEPYIRTSVFYLETGPNPRVYSKWDPYYVKSLSRFSDEGIIPKLSDEQLEAAKVLEETANRLSLHMILEVGDIQFLSNEHLLHARTAYKDYAPPKPRRHLMRLWLATPESEGGWRLPFHDSKEKKRGGIQVNDIPPVCPLDAE</t>
  </si>
  <si>
    <t>&gt;8617_g</t>
  </si>
  <si>
    <t>MVSKVAIAALGGYLITSASAGFSSSSASNIAIYWGQNSEGTLDSTAQQRLSYYCANTEFDIVNLAFLTVIQSPTLNFANQINSCTTIAGSTLVFCSEVEADIVTCQQTYGKTVMLSIGGATYTEGGFSSSALAVSSATNLWSIFGPQVSGSSAPRPFGTAVIDGFDFDFESTVSNMAPFANQLRTLMTASTASTGKQYYLSAAPQCPYPDSADNDMLNGAVSFDFVQVQYYNNGCGVSSYVPGATTQWNFNFDQWDTWAKTVSKNPSVKVLMGVAGATGAANAGSYVTPATLAPIITFVQQYSSFGGIMIWEASRLWQNAGFLDAVSADLGSSTGGGGTTTTRVATTTAPSTSTATTLVTRTSTSSGASTTGVAQWGQCGGEGYTGPTVCASPYTCVATGDWWSQCE</t>
  </si>
  <si>
    <t>&gt;7949_g</t>
  </si>
  <si>
    <t>MVAITLAAVFGLLTAASAMPKPGPRAVTQSTFDIEAIMAKPQQDIPSYQTGGLKRANTTQLASPNLATRACAHGTNAVGGCCASTAQLDWGENDTGGWGITVQNGNAGAYAGFYFYENNCDSIPYKYTWVAPGATVFITLPTDFQGRMTRGTDAMNMAGVPQTLGTWFEFNWEISTDFTGAWADISLIRGCDVGMMTWCMDGTGNWKGFTYDIMANAPAVSFVAKPDGTKCLSPTEDGGIDDTTDAYELTAVGPTYAYIDDAHGSPVVFSTNGRLGIYAPAGLI</t>
  </si>
  <si>
    <t>&gt;8513_g</t>
  </si>
  <si>
    <t>MGSSVEQTTPTPNMAESPSADHYFPAFSRLPKELRESIWKYTLRPRIIKWIRQDDRNVFSVPSKSLPIFDVTRESRAAAIIYGKYRDISTISTPLYFSPIIDYLLFDPVWADLVDRHPPPAPAGDGPILLFGGGLTALVPRDPPTDPLNGILPEMSDVHNIMVHPNYSDMRKKPAALLERLPSLEKILVAADEKSIGFRSELMLATVYDLQKYYAYGAKTRIPELKVPYIAVGCLGWIGNERRKMHHEQDDSRQLVAVFDNAPQMKSYLSILREEEWNFTKEQLRHRPQLKFTLKFRQPQNDPLTGSSTPSRANLTRAPTNEDPIADDYTARNCSSSIDDASTNDPTPEIAQAEDLPIQNTTFPVMHRVEQAILNGAQPQSSCRLTPSTSTLTTMQMVEQTLTNAQPQSHDQIDGPSTLSSIVTPISQHRLSNIPSDLPPSYSEALTTTLGELSGGTEEN</t>
  </si>
  <si>
    <t>&gt;8943_g</t>
  </si>
  <si>
    <t>MAPINLPSKAFKSRSVPADLSKLLSSPATTFTRLRDIPSQTKLPLLSRTLRLLSRQTDSSIIPTTYGSINSGPAPGTIVGIVLGSVGGFLLLLWLLYTCLSFGTTGTSAYSESIIVARERRKSHRGSRSSRRSHSRRTSETVEVRRPPPMPMPMPMPAPPPPRMREPERVERIIVEESRETRREPSLDSSRGSDEVVVIEDHSPPRRKKSNRKREDTRDSGYRTVDPDSYGGVVGGRRKSSDRR</t>
  </si>
  <si>
    <t>&gt;3726_g</t>
  </si>
  <si>
    <t>MRRNRDPAKNDEMSTSQGENAPKPPKNQKNTTEQSSPTNQPEAPIPNSESSNYLHMIHIPKMPHRPTKEEILAAATGFWSRSKLRFKWFSIRSSRPWNIDDWSAFISWFLVGNIPKASLTNLPKFIAINCITETLARWVGDYLTHSAGVKVVFESAIVPKWKDGVITFHNVFVSRRPGQGKAKVSKGSSITAAAAAAAERQAELEGRKVEEAEEEEDTNYTQFDLTIGTVNVTLSFLKWWNGKGPLQNVEVKGVRGVVDRTSVYWGEEYVDPKTYRHEHQPGDFEIDSFKMEDLLITIHQPNGFRPFSVSIFSCELPQLRKRWLFYDFLSANNMSGAFDGSLFTIHPRQMHGFVGSRHEEEDKGEPNPWKKHSRLRIDGLKIDHLNRGVDGPFGWIHEGNVDIVADVMFPAENDESIAKVVSDFYDRMEATVVSNRYIHILENNPRTADLNTPEQRAAYKEKRNRDDDRRFLVMELRVHLNDVKAAVPLFTRDLSYINQALIRPIVAYINNQKTYIPINCRIVKRASEFDGSWTIYDSGLMEDLSRETYEAFAKDVVDSQARMRRMKKVGLWSISLAIQALFMGMAGNIA</t>
  </si>
  <si>
    <t>&gt;20009_g</t>
  </si>
  <si>
    <t>MDAEIERVKKEFEEKQKKKKEKEKEKKDKADDKDKEKDEKKPEEKKKNEEASIPTPDEEPRVFALQKTFYQQRIDRKRNAEIAKRNRERFQNPNLFPQVPKGFP</t>
  </si>
  <si>
    <t>&gt;5352_g</t>
  </si>
  <si>
    <t>MVDYDGVFFNIAAFIGGLFVLEFGADKFIDHTAKVAARLRVPPTLIALLTAGAEWEELVVVVASISQHQSPLALGNILGSSISNILGAFSLGLIFSPKPMTFDSSAKIYTGALLALTTLFTLFILFFESLGRFGGALLIGTFILYIISIAWAIYKGAVAPPEDGDSDSDSDSDLPGYSQNKDEESVLLRLIPTPSSPQDHSTSDGSSTTTLLELESDAATDDHSPTSPSALEYPELAKEFFEDVDSIKPITAPSSHLHSTAYHLTHLTVGFLALSLSGYILSHSISTLSTLFTLSSTVLGITLLSFGTTLPEKLVSIFSGSRGESGIVVANTAGSNIFLVTLCAGVLFTSGDLKALSRSVTWFEVGSMWMSSLVFFAIVMLGGRRWMGWVLFAVYIAFIVFEFIANR</t>
  </si>
  <si>
    <t>&gt;5449_g</t>
  </si>
  <si>
    <t>MATLLPPPSKRQRTDAADRAREQQNIEEIPSDAGSLRIQFYDETTGLPIGQGPVLVPVADANPKNLELLLNTLQGHDSSEHIPYRFTLPVPDKKNPEPITTAFPTNVWKTLINPGLISTEEIQNISAAPQAVFRVQAVSRCASTIPGHGEAILATQFSPKSSSRMVSGSGDNTARIWDCDTGTPVHTLKGHTSWVLAVSWSPDDSRIATGSMDTTVRIWDPKTGKQLGNAMKGHTKWVTSLAWEPYHVQKPGEPRLASASKDCTVRVWSTNQQTIELVLSGHQGLVSCVKWGGTGFIYSGSHDKTVKIWNAKDGTLTYTLNSHAHWVNHLALSTDFVLRTAYHDHTGKIPGSDEEKVTKAKERFLKAATIQGEVVERLVSASDDFTMYLWEPSKGTKPVARLIGHQKQVNHVTFSPDGLLIASCSFDNHTKLWNARDGKFINTLRGHVAPVYQCAFSPDSRLLVTGSKDTTLKVWDMKTFKLSVDLPGHKDEVYAVDWSPDGQKVGSGGKDKAVRIWRH</t>
  </si>
  <si>
    <t>&gt;4083_g</t>
  </si>
  <si>
    <t>MFSIRSFARSAPRTASRLAAVAIRPAARPTSLLRTAFKPARIQYGAGFSTSIRRAAAANSESDVELAAKIASEIEMESEMKEEQDVSTAVKEYLENGPFEITDTPGKEDVVLTRQFGSEKITVTFSIADLNAIDPESDYQDRAMGDEEDNINQGDGKSFKQAPEDQIDAQEGHEQEEPSFPARLNIVVEKPGKGALAIESVVQDGMVVIDNVYHYADAAHAHAKTADKVHERQDLYVGPPFGNLDEDLQVLFERYLEERGINSVLALFVPDYIDMKEQKEYLRWLANVKGFVEA</t>
  </si>
  <si>
    <t>&gt;2850_g</t>
  </si>
  <si>
    <t>MPPHVESNACSACARSKRKCGRQMPSCARCADRGKSCVYPPSRGRVAFSSLPLLSDALRGSAPRVEDGLPAEIADNTSPRTANPISVEDLMLDLALPLTNSDFATLPSLIQISNEPATRPEWFLGPETWKISHNGLTSADVANGKTSMKRYVALLQSWFERWVTTSSNPFIHPRLYNANFPACVQVAYTTLASYIHRTPENTETILQIIEDRSTDLLQENGAVLNMAGAEQWTDGEEEDIGLFSQLTRLHALMVYQIIGLFDGDIRSRHVAEGRMAVQDSWASKLVRSAAKTLSKTDAVGTHLVGFLPKSCTYSQERWYLWILSESIRRTWLVAVSLSPVFSALQQRWSVCPGSITYTNSSGLWNAASATEWEKRCLERDVAFLPRFECARFFEDLEPADVDEFGTAMLDMTFNGELLDKWRDRSGGL</t>
  </si>
  <si>
    <t>&gt;7449_g</t>
  </si>
  <si>
    <t>MASAGDTDALIKTLRVPPPPGSPYSLPIPGSEREGRTAVYRHWQFVDKPLLQTIDPQVLTAHDAFELSVKRRPNARCLGSRPWDAATKTFGDFEWATYAEVAVKRKNFGAGLVELHKKAGVVEEKYGVGLWCQNRPEWQISDLGCMSQSLFTVSIYDTLGPESTEYICNHASLSCIITSLQHIATVLKLAPRIEALKLIVCLDPLDAGERPGTSKGAILNSLAADAGITIYSMDEVIELGAKSGRPMNPPKPEDIITINYTSGTTGNPKGVVLTHSNAASATGAARLSTETRLNDVLLSYLPLAHIYQRLAEHGVLSAGAGIGYFRGDILGLIDDMKLLKPTGFNSVPRLYNRFGSAIRSAALDAPGMKGAIGRHVINAKLASMKLPPGQATNQHFLYDRFFTPKLTANFGLQRCRSMVSASAPIDPQLHQLLRAAFGNTFLQGYGLTESYAVSLVQLEGDFSAGNCGAFMASMEGCLQSVPDMDYLVTDTNPRGELLLRGHSLFREYYKNEIETKKAMTEDGWFRTGDIAEIDSMGRVKIIDRVKNVLKLAQGEYISPERIENVYLANTNIISQAYVHGDSTQAFLVGIFGIDPVAFALFASGVLKKEIKVEDLEAVKAACKDKRVLKAVVKLLDGIGKRSRFNSYEKVRKVLLEVEPFTIENELLTPTLKLKRPQTAKKYRTEIDRMYAEALAEEPPMAKL</t>
  </si>
  <si>
    <t>&gt;7919_g</t>
  </si>
  <si>
    <t>MSNNLPTLGEVVSNTNPAHLPGPEPLTGQHVTLERLTQKHFPDLWVNVGSHADLWTYWPDGPFNTTPEFNDNLNELLRMSDDIVIYAVILLSGPNKGKAVGLVFGQSADRLTNRVAELGMFFGPQLQRTRAGTEAIYLLSNLLFELNHRRLQWKTSSLNLQSRKAAERYGFVYEGTLRQHQINKGRNRDSAWYSIIDSEWPICRKAFEKWLEDGNFDEQQRQRSRLTDIRESLK</t>
  </si>
  <si>
    <t>&gt;3994_g</t>
  </si>
  <si>
    <t>MSLTTIYLTRHGFRSNWAVDPKTGKYSASIPSPTGIPSDPALAGYGVTQSHELAAHLTILDPPIERFYSSPFYRCLQTILPAVSSLPPATSPSTKRIIGENGLGEWYGTARFDHPQPADIPLLKSLFPLYDENYVPVIKPSVNGETISNLHDRVAYALHRIIEQCDREGVKSICICTHAATYIAIGRALTGRMPNDISEEDFRPFTCGLSTFVRNSKSQPALNFRQWAGPETEIPQVGWKEGNGVGGGWKLEISGDCSFLSGGEERGWRFSGDESFEPVPGQAPALDAGSGLGIVVEGHHSPKSRKKIGISDKPSHL</t>
  </si>
  <si>
    <t>&gt;1309_g</t>
  </si>
  <si>
    <t>MFHCDRTKRLDPETFLEPDSSSSDESSANTPRPPVATMESQLSNLNLQDEASAPAAEPRKQKKKKVLLMGKSGSGKSSMRSIIFSNYVAKDTRRLGATIDVDLSHVKFLGNLTLNLWDCGGQDAFMENYLSQQRQHVFSNVGVLIYVFDIESRDFDRDLLTYRSIITALGQFSPTASVYVLIHKMDLVVPNQRENIYNERVTLVRSKSESFEVVPFATSIWDQSLYKAWAEIIHDLVPNLDQIEKHLGSLGKIIMAEEVLLFERSSFLVVSNWASEIGKMNPTSDRFERLSNIIKNFKQTTSRYTGTPKSAEQFVLMELKLSNFSLFILKFTTNTYLLVVLPPGEETFNSALINCEIARKEFEDLDSPARKSADRGATSSAAEASTSGV</t>
  </si>
  <si>
    <t>&gt;9303_g</t>
  </si>
  <si>
    <t>MAMNFVTFNQDYSCLAVGTSRGFRIYHTDPFAKIFSSDDGNVALIEMLFSTSLVALILSPRHLVIQNTKRSSIICELTFPSAVLAVRLNRKRLAVVLEEEIYLYDISNMTLLYTIATSPNPNAICALAPSSDKCYIAYPLPKPREDTGDKRPSHAPPLSTFVAPTSGEVLIFDAIKLEALNVVEAHRAPLSCIALNNDGSLLATASETGTIIRVFSLPKGTKLYQFRRGTYPSTIYSMSFNLSSTLLCVSSTTDTVHIFRLGGPPPTMPDSPKSLNDRWARSRSYDSGTESPALGTSPGSDIAENSAVARKSPGTLGSMIRRSSQLMGKSVAGVVGGYLPQAVTEMWEPMRDFAYIKLPKSGLGTNSAGGPLRSVVAMSSSSPQVMIVTSDGGFYVFSIDMENGGEGVLVKQYSVLEGDDKLDQSAMDYNN</t>
  </si>
  <si>
    <t>&gt;7238_g</t>
  </si>
  <si>
    <t>MTCRCTTNTLRLFIRSVAQVDLPSATTFSTRFPQNPIRDFRSTRAVRAQPVSCRTFSSAAVFRPGAARCPEGTQDTGDEAGPSPTGNWDAADAVVELSPSSINAIAAEATETSYGEAEVFGAPFKIPRQDLSQRGARDKHQLPEQIIRRSKPENTGFSLHYSNRRPPVDHESKLDPRLQSSSVANLARGGFRRGGREKQRDPQLKSASAMNSLREQLAEEDQREWTPPKRETWQIDKEARVKKYPDGWNPLRRLSPDAMAGIRALHNQMPDTYTTEVLANEFKVSPEAIRRILKSKWRPNSEEETDRQQRWFRRGENAWGRFAEMGMKPPRQWRELGIGKGRPEWMLRKREAAAAERARAPLAALLTTSKRKESVKEKTDNKDEAWSENLSDRIL</t>
  </si>
  <si>
    <t>&gt;8058_g</t>
  </si>
  <si>
    <t>MSNIPAGKEVPTTSAAGTSAPVAEPAPAVAKEAEPALTSTTPASAPVAASPIPVIATEPPAPIPVDQGVDDHDSAYDGDSLNGSDTTSLKSSIYNYRHENGRTYHAYKEGEYWGPNDEQAQDNMDIGNHLYTLSMHGKLFKAPITKENPPKRVLDVGTGTGIWAIDFADEFPSSEVIGVDLSPIQPSFVPPNCKFEVDDISETWTWKRESFDYIHIRAMYGALKDWPKLYQQAYDHLAPGGFIEHMEIDCRIRSDDNTVPEDHPFWRWTQIFYKFSDLSGKTFFQAPHAKQMITDTGFVNVKEEIVKMPIRAWSSDPHLKEVGMWQQLFAETGVEGHGLAILTRVLGWSYTEAEIFIAEVRAAIKDRKTHAYYACHVVTAQKPLTA</t>
  </si>
  <si>
    <t>&gt;8912_g</t>
  </si>
  <si>
    <t>MSYTHRRRRPRNASDSFKRREHAFLGLLNLRHLVLQRNHLNAWTIRHSGTPVQMVTNPQKKVAVAVGLLLPLMNGLISLLALTVSLTNNVDSFFPSHLTCLNRRFDAPTFFARSIEKCMEFAKNWYGDKLFQACPNQRAAIIFPTDLVSPTNENQLRILHEFTRNLEYSVGVKCKRLSLKKLWDAKPPEVAKGESLQKYMKDAIQKAFSYLSYYNFDQFREDYLQKFSKKPYLSPPVRREWELSANITEDECEEAIDRLAIYREWVLEHVLQVETHDTVILIPNEDFSPRYRDELLEQDPNPVGVPNDFLAPVLGTPEFTLPIGQVSFRSKITGIMEQLPVKISLLGAPEFDLELMKIAYDCLKTAHRPTEVLPGKKLFR</t>
  </si>
  <si>
    <t>&gt;10810_g</t>
  </si>
  <si>
    <t>MNQLNYHTNIMLDLECTNAYVPNPAVIQLAAIHFNIDTGDDLGHLITSINLDSCYSPETNNDGDRASKEFSESAEVPDKQTPKFAIAKADESTLTWLAENIPETLSASRTSDVTLAGALFKLNQFIRRSCKQTEEKLKGTSHEWRLNANRETQRSQPMIWGNGAVADNVWIASSYRACDMTKPWKYYNDMCVRTFVEQAHLLTGTDFRRQERFIGKRHDALDDCRHQIKYLVKARNALTGALTATVLSLPLAQPNPPQVRHRATRERRKGFGKSLSMNERSPPTSSNIIDASFMEEHAARVARIENAQAALQNANVSLGAFVTVKDANRANLPMVPSTSSTTLAPPAAILQPALDSSPESSQFFSTMLSPNNVSNSPSTSQQVRTAIAKAQSAIQNKTPEGLLSPEVSFSVDVEQKEDSTISESQKICLPPSLPDGSFQNPISLDNDGTRIVEVEHRAKRVKGESKPSGLLTPQTSFCVVEE</t>
  </si>
  <si>
    <t>&gt;8099_g</t>
  </si>
  <si>
    <t>MAPMIQDGSMVDSERDGFTLLQHGHRDMVEATAFNAYGDRFASSSVDGKIKVYNRHKDGSWNLCDTWGAHSAEILQIQWLPPTIHPNLIASIGKDGRFKLWVEDPTLVPGKGRRFNSHSNKPVWELRSPSHASFLSFAITHNPETRHTYLALISRNAALAVYENEEPENLENWTELDRVNVCEKPARGEETSFRVAFDPNLEPCYTSIRQGVPRDALGIIVASMNRVNIWRTKEISHTVSLGSSTTKELYLAAELKGHRDLVRDVAWAPGNIRGCDIVATASKDGFVRVYQITTPAKGTKAPRSKDFARVPERSVVQQRSAENGGKTVQSGIGIGLAGTRPGNRAQDNQEREGQVYHEAKEVSRLEVNRMPVWRVEFDADGQLLGSIGDDGKLMLWRREPTGVWSKSSELAMNRTFIS</t>
  </si>
  <si>
    <t>&gt;5126_g</t>
  </si>
  <si>
    <t>MGGHRESSGSSTLESGYASGASSQDTLPELVLTKQHLKFLNHTLSHLAPVDILRWAKITFPNLYQTTAFGLTGLVTLDMLSSLQKETPLAPTIDTIFLDTLYHFQETLALVEKTKARYPNVNLHVYRPEGVNTVEEFEARHGKELWKTAPDLYDWVAKVEPAQRAYSDLSVAAVLTGRRRSQGAKRESLEIIEVDEAGLIKINPLASWTFKQVYDYIREHGVPYNELLDRGYKSVGDWHSTEPVKEGEDERAGRWKGQAKTECGIHNKRSKYATFLAEMEQKRQQEELESALGKVDATEEKVDDVLVGAY</t>
  </si>
  <si>
    <t>&gt;20025_g</t>
  </si>
  <si>
    <t>IVKNTCFL</t>
  </si>
  <si>
    <t>&gt;2211_g</t>
  </si>
  <si>
    <t>MESFRGPPTSICLRSTKTSFSRATPCPNNVLKLCAVSGASTTTIGNNNGGIDMLDGSLCYPTLASAADCHSGAAAIPFPCPQNPTRQCIVESGTIVTVTLPTSILVASSFDIPGQSTSTAPATIALEVATQISPLTIRSDRQPLQPTIATSCPFSQGCLRTEISTYTTQAANVSVTRLPTPNTTHPTISIATSFRSMAPLGLDLSDSVAMTPATKTSSSIRKIPNLCLILFVAGATAWASEANICMKEKTHVRTRGNATMTPGSKRKHSCIAEDDTSCFDLRTATSTLGFQSPGPASSQSSSGRPANYSSTSPIQCLRSSPPNLILARASTSTKYATSTVTIYGPSPTTTITSTITIPTQSSFVIIETVFVVVPSELTTLFSTSTSFLLPMNSTPHTTSSTPSSFLSQTSSASQKASGTGVAIPQSSGTKSNRMGLSSLLLGGMIVLIYILIACVW</t>
  </si>
  <si>
    <t>&gt;4164_g</t>
  </si>
  <si>
    <t>MSVNSMAGELKAQGVEEASRDPDSSVTADDAQRKILVESKKAGVAAFTFDPDASPEEKAAQARARVPEGFHHEHKSKGVAIPTDIDDGKPGDYDLPPPSTAGALAAPPSKDKTGKSMADGTGGFLDADEDRRWIERAGWAPRFGSGASAKSGEEESLLDHQTWLEGRLDDKFFGDWYHNTGVIVFACLASWLVATLGGGLAWVFIVMAICGTYYRTSIRRVRRNFRDDVNRELAKHSLETDTESLEWINSFLVKFWPIFQPVLAETIINSVDQVLSTSTPAFLDSLRMKTFTLGSKPPRMEHVKTYPRADDDIVLMDWKFSFTPTDHTDMTSSQIKNKVNPKVVLEIRIGKAMISKGLDVIVEDMAFSGLMRVKIKLQIPFPHIEKVEICFLAPPTIDYVCKPLGGETLGFDINFIPGLETFILDQIHANLRPIMYSPNVFPIEVAKMLSGSAVDQAIGVLAVTLHGAQGLKNPDKFAGTPDPYSVLSFNNGAALAQTKIVKESANPKWNETKYLIVTSFNDVLTVQVFDYNEYRKDKELGVTSFPLERIEEITEHENEQLEVMANGKARGIVAADIRFFPVLEGQELPDGKKEPPPESNTGIARITVEQAKDLDGTKSLIGQLSPYAVLLLNNKEIHVTRKLKRTNNPIWDNGSKEVLITDRKTARLGVVVKDDRDLGTDPILGTYQIKLDDMLQLMEKGQEWYNLAGAKTGRVKLTLQWKPVALTGVGAGTGGYVTPIGVMRFHFQNARDLRNLETLGKSDPYVRVLLSGIEKGRTVTFQNNLNPDFDEVIYVPVHSTREKLALEVMDQETINSDRSLGLVEVLTSDYITQAENGEFLVHDAKTPHAGALRMHGKGSPRGTLNYTAAFYPCLNIADPEEAEEEARKSSADVSRPSTDGKDTPESDDAVAAANHKLENGKIDTTLAHTLAEGEKEQSETTEEKKLPKIRLSPEELIKYESGLIIFKLMDVELTRTNVHVEVVIDDMAFPSYSSSRIKSRKTVIDEIGDCFVRELDFSKITLRIREKGESKGDEKKDHTIAKLTGNTLDTLKQCLNNPTILKLKDEEGNVSSVKVSLKYIPVKMQLDPSESINNMGKLRVDILDGADLPSADRNGYSDPYCKFVLNGKDVFKTKVQKKTLHPAWNEFFEVDITSRTAAQFRIGVYDWDFGEKADYLGGADINLELLDPFSAQEYNLALDGKSGSVRVRLLFRPDYVTRSRQGSSTFSGTFATPGKIVTGVAGAPIKGVGFAAHGVGKGASFIRHGFKSKKKVDGDTNDAGDKEEDVEDAMPSTNSSFSMPKRSSALPVPASDSPVIAAPITPPGSSGGLAPHSRSRSFGASSMHSTLFGSPATTGTASFTILSASGYPPSSNVMVCVKQLTPKPKVVHKTDHIKSGSGTVEFNEKKESFKCSCSADTQFQIQVKDHNTFGSDDDLGESIFFVDESGAGLEKTVKAGSGIVTLKSNFVLTSENPIENSPRASNVGGLRKTLLSKRENGRASREVTPNP</t>
  </si>
  <si>
    <t>&gt;3168_g</t>
  </si>
  <si>
    <t>MSVIAHVDHGKSTLTDSLLSKAGIISAAKAGDARATDTRADEQERGITIKSTAITLYGHLPDPDDLKDIVGQVTDGPDFLINLIDSPGHVDFSSEVTAALRVTDGALVVVDTIEGVCVQTETVLRQALGERIKPVVIINKVDRALLELQVSKEDLYQSFSRTIESVNVVISTYFDKTLGDVQVYPYNGTVAFGSGLHGWAFTVRQFAQRYAKKFGVDRNKMMERLWGDNYFNPHTKKWTNKDTYNGKPLERAFNQFILDPIFRIFKAVMNFKKDEIPVLLEKLNIKLTPEEKANEGKALLKIIMRTFLPAADALMEMLILHLPSPVTAQKYRAETLYEGPPDDEACMGIRNCDPKAPLMLYVSKMVPTSDKGRFYAFGRVFAGTVRSGLKVRIQGPNYTPGRKEDLFIKAVQRTVLMMGGKVDPIDDVPAGNILGLVGVDQFLQKSGTLTTSETAHNLKVMKFSVSPVVQRSVEVKNAQDLPKLVEGLKRLSKSDPCVLTITSESGEHIVAGAGELHLEICLKDLEEDHAGVPLRISDPVVPYRETVTAPSSMTALSKSTNKHNRLYMIAEPLDEEVSKAIDIGRISAKDDLKTRARLLADEYGWDVTDGRKIWCFGPGGEEPNLLVEQTKGVQFLTEIRDSVVSGFQWASDKGPLVEEKMRSCRFNLMDVTLHADAIHRGGGQLIPTARRVMFASFLLAEPGLLEPIFLVEIQVPESAMGGVYSVLSRRRGHVFSEEQRPGTPLFTIKAYLPVGESFGFNADLRSHTSGQAFPQSVFDHWQRLPGGSPLDPASKVGTIVQEVRKHKGLKVEVPGVENFYDKL</t>
  </si>
  <si>
    <t>&gt;2727_g</t>
  </si>
  <si>
    <t>MDTLKKMPKLVDLELLTREGVVYAWDRGNPGRYVKSLTADFEMEKKIDPGWECPRVRILKKSTGEQLGGISGGALIPGWKFGDPYPEDW</t>
  </si>
  <si>
    <t>&gt;6646_g</t>
  </si>
  <si>
    <t>MSAAPTQDQQDASAAPEAPRQIVTVDNLSCQWDKCSERCTSAEALFEHICEKHVGRKSTNNLNLTCGWNQCRTTTVKRDHITSHIRVHVPLKPHKCEFCGKAFKRPQDLKKHVKTHADDSVLLRSPEQHGHGGQSSGYRQGGKVVADLQNLAANAGGYYDHNGQMHPGNPAGYGNPHNTAHNGYYVPQQPSSYGPVYYPTSHGGDLGQNTTYDNRKRNYDALNEFFGDAKRRQIDPTSYAQVGQRLMALQGLPIHGGGISDYIPAGPQLVSVGGHGGPVPQHQYALPSLPNLRTKNDLMNIDQFLEQMQSTVYESSNAAAAAGIQQPGAHYTHSAINFRQSHSPPQTLQQLGHMNAQISSAQQTAPMLATHSTQSNASGTSAPTPSSSSVSYTSGHSPVSSHGMSPVSRGSSTVSSAYPILPAVSMGYSPHSTAAPTSTLGTNFDSDPRRRYSGGMLQRSAVHATSADMMDMSDSSSTPSPKELTPRRDSIVKSELTNNIDPALSGISSPSEGGDSARDRAEEAWIENIRVIEALRKLISDRLERKEYEDDEDVSMGGLEAKDGKVEGKSSEILYPILRAD</t>
  </si>
  <si>
    <t>&gt;2274_g</t>
  </si>
  <si>
    <t>MAPKPIPWAMYGKMIAAFAVCTIGGPALVYYVQPTEEELFLKYNPELQKRSLENRQGKQEDFDNFVTRLKQYSKTNRPIWDEAALDETRLREGRIAEKTRLMEEYQARKKGIQKTEIKDVPSGSL</t>
  </si>
  <si>
    <t>&gt;20032_g</t>
  </si>
  <si>
    <t>MKGVFEGLVAVGVLAASVVADGTPVLAARATTTVTPITVTGNAFYKGSDRFYIRGVDYQPGGGTGVESDPISNATACVRDIPYFTKLGINTIRVYAVDNTANHDTCMNALAEAGIYLVLDTDTSKYSLNRAEPSESYNSVYLQSVFATMDAFANYTNVLAFISGNEVINNSTNTDCAPYIKAVTRDMKSYISARGMRSIPVGYSAADVAENQELMADYMNCGTSDERGDFYAINDYSWCDPSSFTTSGWDTLVANYTGYGIPLFMSEFGCITNNRTFEEIASLYSTDMTSVFSGGLVYEYSQEGNGYGLVTIDGDTVVPNSDFTALESAYSAQADPTGDGGATSTSATTTCPTESSEWEVSGDSLPAMPSAAEKYLTSGAGTGPGLSGSGSQEAGDADTESSGTASAGSGSAVATSASSTKSASAGAVTVPAVDFRAFGVVVTVMLGMLGGIAIL</t>
  </si>
  <si>
    <t>&gt;8447_g</t>
  </si>
  <si>
    <t>MASHGLARLATTVKRSDEERAEELKEIQEYQDLEGLIKAKFTEHQYTPELLELTSKLLKKNPEYYTIWNVRRRLLIHGLFFKSSDSSSPLTASLNTSQTAITTPSSADSSSSTTTTSVASITIPQNPSSQNHGKNGTTLELLRADLEFLFPIMMKFPKCYWLWNYRLWLLQQANQRLDPVIARGLWNRELILVGKMLVKDSRNFHGWGYRRKVVAELESSKLDGQSMAETEFEYTTRMIHGDKGLSNFSAWHRRSKLIPRLLDERNADDTARRQFLDDEFDLIIAAMYTDSYPYQQSAWFYYQFLMTTLIDYVGRPTIIPNFSLNDRIEYVTRQLIILRDMLDGAEDCKWIYIALIEYTMALRRLEERVPGPEERNECKLWLEELRKLDTFRGGRWDDLEKDIVKE</t>
  </si>
  <si>
    <t>&gt;1099_g</t>
  </si>
  <si>
    <t>MSHTHGILHPHPHALPAGLRHVCMMEGPDPLDALASSYYSALEEENKRNIDEIERLRAILEKNNISSTRELSKNTIVQRTRRSTRLSRETDKALPHLPTEILLRILSFSLRSSTPIIDPFYKPSKVNLTRDERCQRKNFSIAMLSTCKPLSIEGVKLLFSNNEFIFTQAAAIANFATFPLELRGTVKHITLRVVGCYYDDRAAKRDLTDNTGYHVDIDMLTMPVYARPPGMVKDRGIQAYCWEQLTDFLKALVISVPPTSKVRPKMFPNLKSMRIDLVNFVDHLPYGGFQFGSVIRWHLGQFLDELIITGAPAGDLGFTSEEKLLHNLVNDGGLIGSAKPLFVSLNKGSGIRSLRPLDLSLQVLRADANALLTLDSSPSKKENNKAEIHPEGGAPPKSYFPSGRTVWKWTYETLTSEKKSWIEFDKASGFPADDVSWSDIDDEDENMGFGSDENMDEDEIDDEMPGLMMMD</t>
  </si>
  <si>
    <t>&gt;1942_g</t>
  </si>
  <si>
    <t>MVQSSSPLSSPLSSVGSRSPTPPVDYPTPLSPPSSNTTGTPSTARVRDFHDHDEPPPTKRRRIMKSRDMRTEYLDLGIISDSDDEAHNNEQDEKLKKLMTALRTKRKIVVIAGAGISVAAGIPDFRSSDGLFTTLRTQHGLKSSGKHLFDASVYRTDSSTSSFHDMVRELSHLTQNAQPTVFHHMIATLAEEGRLLRLYSQNVDGIDTSLEPLRTTVPLNRKGPWPKTIQLHGGLDKMVCSKCGHLADFDGSLFEGPEPPSCPECELNDSLRVIGGLRSHGVGCLRPRMVLYNEYNPDEDAIGACSHADLKSRPDAVIVVGTSLKVPGIRRLAKEMCQVTRGRRDGFTAWINRDPEPVGVEFKDCWDMVVRGECDEVARITNLPRWNDKDTDELNSGEAARNSRPEVVLELKPRPPTVVKTEGILTPTGSPRHQSIALPPFDAPLKLKQPQLQFGGNKSILIANSQSNTKKKRGRRPLPDKPMIPTNMINSKFGATKTSKTASKKLAKPAGRDKNGAIPLPLKMKDSSPMGPISPTDMRYNNDTSLQKVPESPKCIAVEIPAYTETISPKSVPKGMANLFT</t>
  </si>
  <si>
    <t>&gt;6385_g</t>
  </si>
  <si>
    <t>MKFILTGCTGFIGSEVLSQCLKNPQVTSIVALSRRELPESVTKDPKLKVLIFKDFNTYSESALKELSGADACIWCMGTTAANKELEIDYPLAFGNAFSKTLAKMGQTFRYIHLSGALTERNPDASIWYKPAMRKYKGQAEVNMLAFASDPETKGLWKTLIVKAGFVYSSRYTIRDTVGWLIGSSKAIRKEELSGALIDVALTGWKEDTWTDNQAMVTKGREYLEAITG</t>
  </si>
  <si>
    <t>&gt;6433_g</t>
  </si>
  <si>
    <t>MSDFKPVYTKDAAPPAGPYSQAIATSTTIYCSGQIPCSSAGAILTLDSSTIAQMTELCIKNLSAVLTAGGSSLSKVVKVNIFLTNMDHFAEMNGVYEKFFLQKPARSCVAVHQLPKGVPIEIECIALV</t>
  </si>
  <si>
    <t>&gt;10406_g</t>
  </si>
  <si>
    <t>MLRSGSRNKWKEVLGFDDGYSSSNATTLSPLSPSSPTWTFNSPPLSPHLRPNGRPNYPILPRSITLLSTATIDLLLRPSTALETVNEVKYLPVLPPPLLYITIQKDPDSNTSTARPDIILHSGPFKSSPIVSFAKYHTVTQVTDITLCPPPPRPVMNNNLNMLWSQTNFSFPRGERERRSGVVARAGTAGAEDMKPRFRMERLCPTGGMFSGGKYTFYHTLEKRMLRERFDWKNSRGHLVKEIGGERNEGNGLKLVRTSTGDVVAVFVTAARGSGREGGRGSKSVECEEEGTVRVIGMFSFVGEGDEIGRDREELDDEFEVMALMSALSILERQRRASRANPLMLAG</t>
  </si>
  <si>
    <t>&gt;2702_g</t>
  </si>
  <si>
    <t>MALAYPEGECFFKRNALVMSGGYNANTPSDFYSHMLVEYIWNVEAHHGEKNANYPSGHSHPRSGYNISKGSNWGTRYGNWTQLPFSYGPTETTVTRRVQHNLCTSGNRFKNHEKGGSAEAWFMTMPMPTTAERWVWIDLLAPIRAVYLPLAYMADQQHPDLCAFVQVNFATGRSVSMWRGGNTFGTEKHDLTFGLQWWSNWVLGLDVTGLIELLSIPRQLRKGNPYESKLIKMVDRTKYTFKTVAVSKSYSDSKDFDLTKIIAANSGMELQWKPPQNNSWTLDFLKNILTIAVGFIPGVGPLAAFMFTMVWTAAFDPDAVLAELKKQIPLLDLTDHMANELKKGMNETRSLMAPGLVPNKPSAIEWAPEATEAQSEQQTRTLEEIGPDAAFSLRENVFKSDALVRVTMIREGEVEDYGEEDGTTKEETLVENGPTE</t>
  </si>
  <si>
    <t>&gt;8573_g</t>
  </si>
  <si>
    <t>MKAQFSHPCCSILRNFAFIDTPALVTDIPITKNQCTIDEGFQPRVERAGSLLFTSGTTGPPKGVVHTYAAINRYLERSSRRNRKDEIFLSCNPTIWATGFFTVLTTAMTGTCLEICSSVYTPRWFWERIRNGDVTIAPLIAQQHNGLASYFEEVIDKLPFAEREEYVRGVTSIRTMNNVGAPLTTHVQQWWTNLRGGKPLMNVYSSTELLLVCDTPQNPLEHNDKCPVGPAVSGVQIKLVDGEMLVKTPWMFSSYVIHGRASVDSIRTVSGYKLQALEVEAALHGLPYVSTALVVGVEDQARHQRVAAVIGLRPHPSSITIDLSRLHKDLTRTALQWYKFPTVVYWLSPGQELPTTETGKISKVLAKKQFFGPGYAEQAQVEIRDLSLTEKEPGQGSDDGERLWQWTGIAD</t>
  </si>
  <si>
    <t>&gt;6817_g</t>
  </si>
  <si>
    <t>MKRFLRGVMGKVGEKTGMGREEGGRCELHVVYEDPRPVLEIVALHGHNGHWEQTFTYDPSKQGLTTSISDSPPKKCFWLKELLPEFCHGFEVPVRVLSFGYSKMDEDVLGVEGVARRLLEEVKRFRVGEVGEGDRKYKRIIWVAHSFGGGVVKGVLGGGMGEGFRGVTMGCLFFGVDRGEGWQNLAKETEEGASEYILKLRREVEWLRDGDEGFRAWRSSGGYCWTRYFVEGNSAAGKEGKTEIWEDGKDVMVKMNKTHGGLVRFEGKDDKDWKMVESLIPLDTLADLYYLWK</t>
  </si>
  <si>
    <t>&gt;8402_g</t>
  </si>
  <si>
    <t>MSRSSAMKLFQRIPRRVAIQTHITPLTARPVALNPLYKSYHYYAPLPLTSAALRFQQSHQNQYGVSQTQTPRKLSPSPASVSIASSIRTFTSTGNVTKGLSPESEERNPSIAEEHPSLGVRGPAEISEERYHELSDEYMNSLVEKLEQLQEETEEVDCEYSSGVLTLAFPPAGTYVINKQPPNKQIWLSSPISGPKRYDYVMLSEGQDSKEGTGSGEWVYLRDGTTLSDLLEKEIGVDMSNPYSPVVHRGD</t>
  </si>
  <si>
    <t>&gt;20043_g</t>
  </si>
  <si>
    <t>MEDLKLTANDQFPELLHPNYALLLTTLLQT</t>
  </si>
  <si>
    <t>&gt;4412_g</t>
  </si>
  <si>
    <t>MSDPQSLSASEAPKQSSESSNPSITRADFFSPRAGKQLGLFCAGAAFLAISAVVTRRSLVRKYKATLPKFYQPSNHLNHEVNGAIEAFEALNIATINVASFAMMVTGGMLWAFDISDLEDMRRRVRKELLGGDQAGRDYDKENEEEIEEWFASVLARKEFKALRGAQEQEGEGKGEKGIKDYEVVKKAWEDERKS</t>
  </si>
  <si>
    <t>&gt;2398_g</t>
  </si>
  <si>
    <t>MPFKLLSATAKDADELTAIAVSVLAAYERLVIEFGKISPDDTFKFIREGMKTRLAFSKLDPDTPFIKLVDEESGEIAGYAIWGFSKDSMKRASSYQKLHPISEPKGLHREVRKRFYSGLEALDQKNFPSTGDYFVLDTLVTSAKFGRRGCGSQLVNWGLDRADREGKVTFLDASPQGYGLYKKLGFKELDRLVIPLAEFGGSGDHVHVSMRRELNSSNLRN</t>
  </si>
  <si>
    <t>&gt;3790_g</t>
  </si>
  <si>
    <t>MSEKPTAAGDDSASETLKVESQRASFDEKTNEAEASVKEGTQDPTPAPSIHNGNDLHHITTTKEAGENVEKINTRAEGTEYPTGIKLGLISLALCLSVFLMALDNTIIATAIPKITDQFHSLPDVGWYGSAYLLTTASFQLLFGKFYTYFSIKYVYLSAIGVFEIGSLICGVAPNSVALIIGRAVAGLGSAGIFSGALIIVAYSVPLAKRPMYTGFIGAMYGIASVAGPLLGGVFTDKATWRLCFLINLPLGAITIVVILIFFKSPQQAAVENLGWKTRVKDFDLYGTLVFIPAIVCLLLALQWGGTQYAFSSWRVILLFCFFGVLILCFIVIQFMFQDIATVPPRIMKKRSMWSAAFFSFCLGSAFLLLVYYLPIWFQAVKGASAVKSGIMNLPLVLSLVIVSIIAGVGVTVVGHYAPLMILSSIIAAIGVGLLSTLEPNSGHAKWIGYQCITGIGIGLGMQQPFIAVQAVLDISQVPTGTSIIIFVQTLGGALFVSIGQNVFSNKLVQGLAQYAPSIDPTIVQNTGATSIQQTIAKDVLAGVTRAYNDALTHSFLVAAIMASLSIIGSTCIEWKSVKGKKIETAAA</t>
  </si>
  <si>
    <t>&gt;20047_g</t>
  </si>
  <si>
    <t>MAWKGHLYLISFHAGQSVARVAIRSGVEMPIAIPIIGGCAGVAPQDLQACLCQNAGLPPGCTLNSGPAAQAGALNSQSYSATSLAFCQNCQIYPERCSLSDQLRCFKDYGIRDIGTAREGGSTRNSFSSTSSYSASDNQADTDVFESDTKNYGVAPPATPNPSPLPKSSHGECGTREGETCAGSRFGNCCSSFNLCGSTPYYCGGGCQTGYSDGCTPDALADLFWGIAALPKDSAGRQIHIVGVDASLNLGSAERGDKFGLNDINVQALLQDTFKTETMCRWRYSTYKGCAHETLKLPIYCSRAGEYVSKHCTTGKEEERENMKRRGIEEGKIHRLNGKNDLMWQGYLPRSKCEQCIRDLDLMKDFRLERELDQEKERSYRQEMSFNLEVEKMRDLKMDLNREREKSSGWERKASDLEREVRDLERKRDLESKRSEERESKRKGRSRRSGRSGSSERSERRGRSLIIVSGERKIKSGGRERRKEARYLDSSLDKLKRKKNRLLEQRKALGRGSEEGSVVTIALLERNKRGKETGNETKEVGSISLLA</t>
  </si>
  <si>
    <t>&gt;1091_g</t>
  </si>
  <si>
    <t>MPFSELHRSDSWPPTVIRVTPDEPEDIVAAIDENPFAYFLTSPEDIDEYLDEENLSAGIETPESGKSPVREVSPSSLQRTKDHVKEEDEDDDDEDEVDFGIAIPRTLKELTMRHSRGRESRAGKRAEDNLKGLGIAIPARGRAQVRLVPSDSGRGRGRTRSLSVRRPQSWREPSLEIWSIEEEEEEGVEENAGAKAMKKLEMPLSQSAPSTTKIGMGEMVKPKPKKRVHWAF</t>
  </si>
  <si>
    <t>&gt;928_g</t>
  </si>
  <si>
    <t>MPTTITIGSQRSPTTTNSSRSDSRSEYSSEGSSGTGVHVPSNPGSHDFSDPLDDDWVYSDELDSASRPPSRPRNSIRQRTTESRPQSTSRGPPRRHTPTERQPRRPPISRVHRHPVPAPPSSVDPQEEYPGYGRGYPAPQSGPYGARQPPPGYAPSSYSSPNTGYAPFGAAGALTHYGSPAGYQYPSQNPFSPQPTQGPPGGGAGYFNGHHHPMSGHSTPGGYANHDMMPYPHPGYGGNYQGFPPQGMPPGMASGMSPGMSPQQPIGYGGYPQWPPSDPSVIGIPDPETEKKLLQVEELMRNQKLDFERAQKELAIASERAQKELAERDAKEAAEKAAIEAAKKAAEEKLAWERKVEDEKRAALASYEAAQRAAAQAKEEAAKKEAEQKIAWQKQMEEEKRQALLNYEAAQKAAAEARAEAERKAAEEKASWERKLEEEKRLALLNYEATLKAAADARAEAERKAAEEKAAWEKKLDEEKKAAMAQGAENARKARLAEEKKAAEKAAEEKEKADAAAELARVKKEAIEEAARLKKEAADEAARLKKEADEVSEKLKKESEAALAKAMEKPGEDKKKPIKFKDAVGRKFSFPFHLCSTWAGMEELIRQAFLHVDIIGPHVAEGHYDLVGPNGEIILPQVWETMIEPDWAVTMHMWPIPEPPKEPPGPPPNHHFQERPSSRHKGTGRPHAPSMPPSGHRGGPPPPPPPPNWRGPGDPRSGQPGMRSESPSIIVVPREKKSSKKSSSAGGVLGWMAGTSGKKPSGKGPKKAEQYDSCRVM</t>
  </si>
  <si>
    <t>&gt;1785_g</t>
  </si>
  <si>
    <t>MAPTKAAAVSLNQMVHEDRKRRKNATLAQEIFSKNRRASAPGAGNNTRKAGGVLSLADRIGTPGISKRNFSTSRVSAKSITKTRATPPRTGNVNAEWTHDLHSKNNPSAAKTSFLPPREPRALRDQRKDRVEYALTNSRSSPALNGLYNVVGKPKPGPAMTIRGLAGPYAIIAKNMAIGTTEADIESAMTPVGGVVIRCRIVADKPKVIAEIVFETKEGADNVVETFNKAYADGNILQVYHKNGPVNHAPKAPVPNSVPISPLGRSVTPLGPRADGYGGTSDRYVSRGRSREREHRRDSYSRDDVVDGTYGFDDKMDTDEQGGLYSDNLITSQSRAVDSRDRGDRSRNYR</t>
  </si>
  <si>
    <t>&gt;825_g</t>
  </si>
  <si>
    <t>MPPRGLGTAKRQQGANKRDIRHEDGLVGPGKRVQKQKSNGQLNGHIKSASNNSTIPPLPTTPPPTNGHARHPTPGTAAVLENKMPVYVARRPSLGTGSSDSSLFEQHISGTSTMEEKHREIDVNNAKNPGVHRDTGYLTLASTVLAACPLWDTITILIILLQVPPTFLSIIHLLFATLTFVTPSTPTASGLSYSDILQGTLGSPSIATIVCVDLGVLLIWAFLSSPLQDIALDLAQTVIALTLGGGVAGKDSSLKNICCCFAIIGFSHMFRAGNIKESGLRSFISSSGGLLRSSDADDPLEQVSRRRQQRHGLIRSFLAIHILTQGLVRTIRDWLYVRRKREESHSASISDPEAGKPDANDSTNTQTPDNDSSTSVNQLANYKKKKKQSAQVRTRQPLWAALASTKVVMVKEYETSHTAAESAGTNATDKNNLGNAPFNTEANRVWITHIGPDEVFFKTSFFPTHKSENGEDSSINSSGVDKFKPFYVRVNKTRWQPTRINPIIDPELPPGQDTKWSGEIFGLAPLSNYQCEFVSTENNSVIFTTSVRTVKSPTADLVPGLSPNPPPTGRPGSPITTLKTSIASTELKLNEERNRQKRDKKDQRAKLTALRKELEKLTNSISTTGGNDDKLRQKAQQSNLHKKQAEDSLRTLSAQIQELENAPKDETAHYDQLKKAHQSQRDQHKQARADFSSLEDAVNRHVQGLKAEESAIQTKLENKQSRLTMLQGKHERLTDANTKGLDEAQRKERERSAKKEERDRIHLAMSNRLHELQVQIAEGSQVLEFLHIAIQNERFRQEAMSQETFVQQSPTTGTQPLNPTAGPFERSIPENVGGMNVNASPWNPSSTSGLYATPYGAGMLGAVGSTTPHSSRTRGRSSSMLSNVSGFTQSSGEGPMNGHTHHSAPRMSIWADARETRKGSSGSGSGSGSGSRSGSGSGSVGDPKSPLVGNGNPVTIW</t>
  </si>
  <si>
    <t>&gt;8705_g</t>
  </si>
  <si>
    <t>MEEIHSAPMQEAPQPQQTSERTTAPLQIPPPSLVALPPPSSASRIHNQPFALDAFSPVNQNGSFEFDRVLKSGYVQKRTRKTKTWKQIFLVLRPNSLSIYKDSKEDKLRHKIHLADLTAVAFLKDSKQKRQNIFGLFSPARNYHLEANSRRDAEEWVELIRREARIEEEEEEMLLASPGGNATGTYSGFERAMQKHNEERRLHDERLGSSSPEPTEPIPCTPRTKALGLTTGRRTSHTIEYSGNEPTSHSDLSDMETTRARGASTASIPEEPFAVQPPVTRPMLAGRNTSQLSGFNIEQDPERVVWQGYLLVLKSIRGVRQWKDRWVVIRPRNMALYQNDNEYAPLLIVPISSVINAVEIDPISKTKRHCLQVITEEKSYKFCAHNEEGLDKSLGAFKSLLAKRKEAELLSMANRATQPQR</t>
  </si>
  <si>
    <t>&gt;1990_g</t>
  </si>
  <si>
    <t>MCVQTILLHQHCFATTTHHWICLAYVRYTSLKPYPEDFIHAPCPNLHIQHVLATTEKDVCFCAHKGKQIGEDVSCVRPLKGSRDKGGKDCLWQVEGGYGGGLFELEGELLGLLGRDVGYNGMERNKQLGDKGACDGKTLVEEEMVWAVLNREELEPIESEDVIMLE</t>
  </si>
  <si>
    <t>&gt;4063_g</t>
  </si>
  <si>
    <t>MRAIDLTTARTTTTTTFWACIATIVARVAAVTVPAAIDVAPSQYWEGNDGPWSSFPLRVGTPAQDVRVFVSTAATSTWVVGPFGCEGSGIPSNCTDIRGGIFNSSASTTWVENGAFGLFIEDALGYENDEGDFGFDTVGLGFQGSGGPSINHTVTAWIETMDFLIGQLGLNPRPTNFSTFNDPQTSYLSFLYEQDEIPSLSYSYTAGAQYRFNGVLGSLTLGGYDAGMYTDPGLSFNFYFDQTRDLTVGLQSITATNTTTTSLLPNGILTFIDSTVPQIWLPVEACQAFEKAFGLTFDSTTELYLLNSTQHASLLARNSSITFTLGQTLTSTQTMNITLPYAAFDLQVSYPLQQNLTYYFPLRRAANNTQYTLGRTFLQEAYLTIDYQRSNFTLTQRTWAESQTKRILSIFPPNSTNTSSSSGSSTSSSPTATPSSSSKLPTGAIVGIVIGALAALAGAFVAGWFFFRYKKRQDDKKKAAELAANIIEHQDENKPKSPPLGSELPSGDATAAELNGGPYKFIPPELHAEHFFNGAEVDGTPGSERRFELGGHEGIEGRVELEAPHGTGELSGMRPVEISPPPPFSDEIEGARVPARSASEAEKGGRSPRPFSWQAD</t>
  </si>
  <si>
    <t>&gt;5826_g</t>
  </si>
  <si>
    <t>MEDPLREYLVAKLSQVGIMESWDDSRIKSFRIIGGFMQIGSLSPLRLNSSTKATKDFVHLRHWRGKRALYRVSTNRPQTRVHTNATTPDDLQDNGRMRISDDAIGHGYCDILATPQDLQSTRVIALMSGEGKMKARGDGNTVSSCTNTPKHFMHNPSIQ</t>
  </si>
  <si>
    <t>&gt;549_g</t>
  </si>
  <si>
    <t>MCGQVWHLVFTECQCLQRTTDQNCENEPTCWYTSPYVPSRTIFRPGQCKFHIAGNVSPNYLEDFPPPVEFELVIRAENKLRAIKREYHSSLYDPLGTILHEENILCALLSEYSFIATPREWIRLYYLHHELTNFIQQERSTGTNRNIPQLNDRLKRLTSFIVDFPERYISGLPLWAHTHIYETVAAQGDAIYAERLLQSLEQRGEREYIVRTLLTPVEEDKESQPDCPICTETYRTPQENREPCFPVELPCKHQFGDVCIKNWLKGSGTCPLCRRDFF</t>
  </si>
  <si>
    <t>&gt;20057_g</t>
  </si>
  <si>
    <t>MSTLLATGEPPVSTSHFPQLEEMRSRPRRQQACVLCQQRKVKCDHQLPCATCVKACVQCVPASQIQRPRKRRFPERELLDRLRKYEDLLTHNNIEFEPLHSRDPHLSTAIQKESPGSRIEASYNSDDESGTNTAMVSSPTATTTSERPRVRGAKRMLHTMNQEFRDRPDGDSSDDEVRGVVFKKAWDQAIENDDHLLFGFDWHQTIVDMYTLHPQPFQIFQLWQIYLDNVDPLLKATHTPSLQKRIIEAAANFLTIKPELEALMFGIYCIAITSLTEDGCQAIFGSSRVDLLAKFQLGCQQALLNSRFMRSTNRDCLTALYFYLISVRPITAPQSLSPMLGIAIRIGQRMGIHSEAILAKSPVLEAEMSRRLWWSLILFDTRIGEMADLHATSLLPTWDCRVPLAVNDSDLREEMKESPQVQGKLTDALFAVCRKVQQGTKGAEMDNFAKTIEDKCLKFCDPDNALHFMTIWTTRGNLAKYRLVEHHFRYSGSPLHQAETQRDAALSYALRMLECNTKLMASPLTKGFIWMVHSYFPFIAYIQIIQHLKWRPMSVQATNAWEAMNDNYHALFEILSVRHSFFKLLTNMILQAWDAREAAYRQSGELLETPQLISSIRHSLALLTPNASNHDIRQSYPAVGLRFPDYPTYYDLDMDHLNWSAMDWDMGHSETSAYKQ</t>
  </si>
  <si>
    <t>&gt;10048_g</t>
  </si>
  <si>
    <t>MSLTSNPPSSGPPSSASAQRTQNLKRSVQQAFDDSTDRGVNHNGYQSKVRVTDRYKVIGFISSGTYGRVYKAVGRHGQPGEFAIKKFKPDKEGEQIQYTGISQSAVREMALCSELSHPNVIKLIEIILEDKCIYMVFEFAEHDLLQIIHHHTQPARHPIAPSTVKSIMFQLLNGSQYLHTNWVLHRDLKPANIMVTSSGEVKIGDLGLARLFHKPLQSLYSGDKVVVTIWYRAPELLLGSKHYTPAIDMWAIGCIFAELLSLRPIFKGEEAKMDSKKTVPFQRNQMQKIIDIIGMPSKERWPLLVSMQEYPQLSTLSGPYNSSKSSTSNLEKWYYGTINTHSSTSVPTSNASLGAEGYKLLAGLLEYDPEKRLTAQQALQHPFFSTGDKVSGNCFEGVKEVYPNRRVSQDDNDIRTGSLPGTKRSGLPDDSRPAKRMKE</t>
  </si>
  <si>
    <t>&gt;6730_g</t>
  </si>
  <si>
    <t>MPASQRQTNTQSPTSPAPKNSAKYTNKDGSKFITVPKPVNETELSETSPAMAQAVKPKTQMLMSPANSNGTAPTVNRKKQKRRQKQAAKLAAEQPLSARPNGAQSAADVKRQMQELEARFQEHGLNERYDESVRFDPAEGEPYYSDEADAYSGSYGPNGSPPNGYAIATSETGKKSKKKNQKGNRPQYSDHIHSHMNGSSHQHVSLPLPPLASTNMPRGPGISKEKIWNTSSQEERERIKEFWLSLGEDERKSLVKVEKDAVLKKMKEQQKHSCSCTVCGRKRTAIEEELEVLYDAYYEELEQYANHQGDVGPPMMPPPRRFGAIGGLQPPNRLPPAFNGQQPSRGRIVEQIGDDEEEDEEEEGDEEYSEDDADEDDYSDEEPEELPRSHATDFFNFGNSLTVQGGILTVADDLLKNDGKKFIEMMEQLAERRMAREEDAREAFSNPNYGHPPNGAMHTHSHAHNHPPPPDDEEYDEEEEEEEEYDSQDDYDEEEMAS</t>
  </si>
  <si>
    <t>&gt;4798_g</t>
  </si>
  <si>
    <t>MFCTKVVHQSPPGCIVPEPDVDKPRLFDFETAAEYVIPRQAFCNRYVTFVDPDNRYQILGHPVCIKDEKYERNEFMFNFCIVIGVEVDKTPYEAVVRRLASTFTEMEIQTQFLSQEDSSNSQNRRSIAALLEIIKEDLNNYNECMIPVDDANTINMKLFPIHSLPPPIKSWHVPISKMNFEEVVDDTWDLTMLKVIKQIDGIKDVRRIAHVADTALDLTKIALQHLLYYDTILMLDMFLFGNIYAPTPDINDFIEDKDGMQDECANYVFINGPRLPNYHLCRLFTSLCTSRTLKEWLKLHHDQGFHVLNYVDVRRFIQFGIIKGLIYRVHKYAVSSQYLGGLVRGENVEVEGGEILQKYTDGRHCFDQITVEKNLADVRIMDQLRKFPKGDVEIFYR</t>
  </si>
  <si>
    <t>&gt;4790_g</t>
  </si>
  <si>
    <t>MSMVYENSELRGLQEPQMPRANQACSSCRRQKRKCSKSLPACELCQRMNRHCDYSNASPAPTSEDFNALRLKLMELESRVNIGGNGVANQQTAYTPSSSGLASGDNLGPPIAAYTPQDIPWQSIQNRFPAIAFLDKESFKYGGISVPKPSVDIPVDVLELIGDGSAVHQVLTEYFATVHKWIPIVSQKRMSTNMVNPMWEGGPDLALLFLCMKLIISRPQDGLESSQNPIYISAKRFIAVMEAAGTASLLVLQANVLVTWYEYGQAIYPAAYMSAGWCIRYANMLGINGNPEAPQLLGAVDTWLEQEERRRTWWGDSGEMSAAHLKLVSAPLVDTLTPFPRLCQAYILLGKVLSHHQEHIPSETARFGLASQLALDISLFIQQILVEASISQDYLSCVSALALSFSAICAIYDRYCCPSSCSSAASSEASAMQVKCLEGLKSVSRQIVEFAAKINAAAPSSQDLDKISPIVMDALYSAAANSAWQVRESGDESYQMALDAIRHTLRRLGIRWRNAAEYLRILEAQEFSYAVGSATS</t>
  </si>
  <si>
    <t>&gt;587_g</t>
  </si>
  <si>
    <t>MKATIWRALMGIGMKFHHFAAPKPPHPNFKVEVPSRLSKLGGSFKLIFYVPDSFFEAEEYRYPVVVNFHGGGFTLGTATDDARWAGAVVRDADAVFVSVEYRLAPEYPFSVGVEDGTDAIIYLASHAEELKLDPHRIALSGFSAGGNFAFTVPLMLHDLQGEVGKRTLQDCTEYTSAHPAPTPSASTDSLHRAQLRAQASSSSIFKLSALEPTQLEIEQKVPDLTLVAIVSFYPPTDFRQCRVDKRTTNPHPEKNLPLFLTNLFDESYMNPTHDVDPADPYLSPAAASDSLLRAAYPPDIILYTCEYDMLNAEGVAFGERLAGPGIGKNMHGGLIKEAVHAFDKKPNPIRFPESADKCYAEACAELRRLFGGGVSVDERRQLEEVRDVERFEGDEVEELGRVEEGIAGGGLGGDVREPLADGKELK</t>
  </si>
  <si>
    <t>&gt;3621_g</t>
  </si>
  <si>
    <t>MEASTANSKIYSALALPKLPEFAFITITHSKDIKDVKNQTKNDVTWVFEWIRVNPEEDDEGLSSSLSFLRPIGYGRGLNPLVPLLEMANARIQHIFNYVLLSKKKAYKPLLNSWFALTMFDECTFQLVMANAAIIYGADAGDKQQETAESMEYYNMSLQSVNKRLQDPVDGVSEGVMGTVVGFACHEHMIGNYQRVNVYLNGLEKIISARGGIETLKLIHILRRMDRYKQFFSYGYCTEISVANGPRTPLY</t>
  </si>
  <si>
    <t>&gt;10287_g</t>
  </si>
  <si>
    <t>MATISNKPPSKSVFVGNIPYGLTEEEIIRIFSRAGQVLSFRLVYDRETGRSKGFGFVEFPDSDSASSAVRNLNDHEVMNRKLRVDFSNDGPEEENNQQSMPSNYQLASMPSNGISNLPPAPLTNSSIPPLPLGVDLPPGLTCTDAISRTLSTLPPSQLLDVLSQMKTLATTDALKATELLRQAPQLSYAIFQALLLMGLVSTEALGSVVEAASAPPPLITPQQGYGAPPAQGNYPPGFPPPPPHMSGQLGVPMTGTPVQQYAPPPPQNRAPPPQQQQQQQQQQQQQQQQAQALPDADALMQQVMAMPQELIDSLPPAERAQLMQLRASYGR</t>
  </si>
  <si>
    <t>&gt;5868_g</t>
  </si>
  <si>
    <t>MAENGKPVDLAAPDETPIDLFSRDNAWYKKDIGDRIPDSGRKLLEEYSKIKPEDVDRHIYEMRDALWDHAPYPCIGEFKFLDCNLPHQPSYPRILDLLTKVPAEGQPAPVLLDLGCCVAQELRSLAHAGVPTERLYGSDVNAHFLDVSYSLFKDKDTFKGTLIPGDIKSETLFEDSFKGWESKFDVVFAGLFLHLFSREQQIPILGRIMRLLKKEPGAVFVGEAAGCLGGGVRSHQLNKEKLQSRFGKQFLHDDVTFKAIWDEVAKKEGMEGVWKVEAKFTPVTQKKLEKIGHTFFQGEGIGRVMWSCERI</t>
  </si>
  <si>
    <t>&gt;7265_g</t>
  </si>
  <si>
    <t>MSTPFSLLAITPRHVAKLSALSIFSSTNLAKSLSLIPRHRRIWTSNRTARSLTTLYPHAKALPGPLPIAWFTGSTPRGSIPPPNGLNGIEPRKPDSRNLKLGHTLRILQERMPTLLQSPLPQELLSPHITLHLFPSTHPHLPTVSGRVAYSAALWTSPIAWGRVPLVSNVKLDILSERMIKSPSMSYSHTLSTRPEQLIVRWRTIGKTRGKGVGALYKGIGAKDRVDKITEWLGGGKGEDDTKEFEGLFIFEFDGEGRIVSHTIEHVSDAGNWEKNVSGRVVALTDWLLGSLKNNGKSEEGGPCPAFWTHCKNRGQKGV</t>
  </si>
  <si>
    <t>&gt;8432_g</t>
  </si>
  <si>
    <t>MHYLRAHKSYMLAAQFCLIIIISSIIAVAVGGVTSGVSILNIVDAPHALKVNSMENGEKGYAGDGRGMAETWAEEQRRLEREDRDETKRMLVEINTDIVEGMKILEKENALIEEHKAAEEDEWIGSGPSQVEDWIEHKTEQEAEGSGEIPVEVANVTMKETKIIMVGRAFHG</t>
  </si>
  <si>
    <t>&gt;4983_g</t>
  </si>
  <si>
    <t>MAVGRHHMLVLPKGFIALRILQLVTAIAILGLAGYGIHYVSFDGIDLTMFTAIATIIITVYTIVAEFAVPVIYNYWAILGLDIFAVLFWIISFPLLASEVADFVVFGNYNYDNGNSCSYYIGDYCVYRRSVGLSKRFWINSGVTYRNTMAAAAGLGGLEFILFVISLVFTGIWLHRHRKAGGHCMPNSTAAQAAAPATDYAVEPKVNPDQGEYPPQGAYAPPQQQPAYPQQTYNPAPGYQQQQQPSTAPELVHPPPQ</t>
  </si>
  <si>
    <t>&gt;2754_g</t>
  </si>
  <si>
    <t>MTNKAHDDEAQMHAEAQEERTNTSDGVRAERGTAIERQTETDRGGNISSPPSVVDSKTNANGSSEMSITGVPAAATEAPATDGTNNSPSTSPEDTRSTLETVVIIASLCASVFLAALDTTIITTALPTISEYFHSNAGYTWIGSAYLLANAASTPSWGKFSDIWGRKPVLLAACGVFFIGSLLAAVSVSIAMLIAARAIQGIGGGGLIILVNICISDLFSMRKRGAYFGIVGMVWAFASAIGPILGGVFTEKVSWRWCFYINLPITGTVFILLLLFLHLPNPRTPLWAGLKAVDWIGSLTIVGGTLMILLGLEFGGVTYPWNSATVICLIVFGAVLLGLFVINEWKFAYYPIMPLQIFKHSSNIASLGVCFCHGFVFIAGTYYLPLYFQAVLGATPLLSGVYLLPYALSLSFMSGGTGIFIKKTGKYLPAIWFGLTIMTLGFGLLIDLPLYPGWAKIIIFQIIPGIGVGPNFQSPLLALQTMIAPKDIATATATFGFTRNLSTSISVVIGGVVFQNEMQKRYAGLVSALGSKIANSLSGGSAGASVGIVQNLPLAERDIARRAFYDSLKTMWIMYVAFAALGLVISVFIAQNKLRKDHQVTKTGIAEQERARKEMKENKRLSKENRREQEGARNKEEV</t>
  </si>
  <si>
    <t>&gt;691_g</t>
  </si>
  <si>
    <t>MDKFKTKPAKKQYPIYAVKYESTVDKENRASLSSPYMNYLRPPLEASREPIDPNAKFTTFAVTSKQRKNISRRKKTKRKRVVGQNKWIFMQKIASYDTKALIIDALRVKLGDSNTGDWTLLATSKDPLERKWFETLIGSDNGRPVQQLCNFYPEAVGGQTVTKIFIKKGEINTMLFLLGPAEG</t>
  </si>
  <si>
    <t>&gt;2697_g</t>
  </si>
  <si>
    <t>METPTPTTPTALEKVLNIPLLLEEIFLQLSHADLLLNAQRVNHAFHTLISTSPLLQRKLFFQCNPTTTTENSLDKFEFNPLLKPFHEWFESTSRIPPWETPAPYIWQSSPQIRLAFAYTEASWRRMFPTHPAARVLRVEKNISSMGGEFLQLGRKEFGDGLRMGPLYDFVYQKVIPITRFYIDWEGLETGNGDEDWYPDHEESEDKGQDRNGKRGESVNDREIRLVLRHVVQCCPMMNGGRLFHSEGFKEVDIELGEYIRK</t>
  </si>
  <si>
    <t>&gt;4269_g</t>
  </si>
  <si>
    <t>MSASHETDQDLLPDQTEGFKVGEKKTMDEYQKLDADDEAMIRYKQSLGLGTSGKDLSDPNDPRHCIILSLTMDSEGRPPVTIDLAAKGSELTLKEKPFKIKEGVKFSMTAKFKVQHEILSGLHYVQIVKRKGIRVSKDQEMIGSYAPNTDKNPVYTKRFTEEDAPSGMLARGHYTAISTFVDDDKKKHLEFEWAFDIAKDW</t>
  </si>
  <si>
    <t>&gt;227_g</t>
  </si>
  <si>
    <t>MSKPLKVQNARAANPFKIPGTPAASNPIPSSSPAFGTPAFPIKPFNPAPANAKSSILPILLPPATLRPLAFRTFTKKHSLTLTSSALQVLATFIGRHCGTGWREEGLAEKVLEEVAKSWKRRNGGVIVDGDGADLKDILKALEGSMVAGKIVASRELSRQNSLTMGSSQIGEVGHTRLGIRPSVLGRQDSESSFGISSLGVEEEADDDELRDARSWLKVIDAFDQPRLSYNVGKKHFDKDTSKPSLFPPASHKTNVFRNRYNLIHQRLLRNESFQTPTFEAGKPSLKRSTSSLATTQQSYKLTPIANLLGRNGSNHMLLGLLSISPTGTLAINDLTGSIALDLTHAKPLPEDGAWFAPGMIVLVDGTYEEEDSNMSNGLGNSGGVGGTIGGKFIGFFIGGPPCERRSVTLGLASAEGEGGLTAGGGFGWVDFLGVGSERAVGSKMRKIEQRILRPSLTSTEENQGGRGRMVILGEINLDQPRTLQALKKVLGLYAAEPEEDTPMTFVLMGNFVQHAVMARGGSGGSIEYKEYFDSLASALSDYPTLLQCSTFIFVPGDNDAWVSAFSAGASAPLPRKGIPEMFTSRIKRAFATANAEAEKDKGEKTDGEAIWASNPARLSLFGPTHEILLLRDDMTGRLRRTAIKFNYSVPEEEDSDIDVDAAAPLPAPSQEIEMEVDTEEPPSTSLNESTSIVPEQAASTTLDLDLHASRKLVKTLLDQGYLSPFPLSHRPVLWDYANVLSIYPLPTAMVLCDKEANAFSITYEGCLVINPGCIIAPGRRGVAKWVEYNISKRVGNVRECVF</t>
  </si>
  <si>
    <t>&gt;109_g</t>
  </si>
  <si>
    <t>MTSSNPVLKSGNLAVITGGASGIGLALAEKCLGYGMRVIIADNNAENLTAAKKRSPGLEAVEMDVGKIEQWEKLKELVSKQGNKISLLVLNAAIGLRGSWEDAEYFHKIMDVNLFGVIHGMSTLLPLVTESSSAAHPASIVITGSHHQPPGNPAYNASKAAIKALTEHLSFDLSKSSPTTSVHLLVPGWTFTGLAGNNPFAAQPKEKPAGAWTADQVVEYLEEKMGEGKFYIICPDGDVTEELDRKRMLWGAEDLIKGRPALTRWREDWKAENEEWMKNVKI</t>
  </si>
  <si>
    <t>&gt;2802_g</t>
  </si>
  <si>
    <t>MAPQVALVIGASRGIGRQVALDLARNGYIVVVAAKTTSDTYATKPFPPDPNSPQSTVNTVEREIVEAGGTATAYPVDTRDPESVQRLVDETVKKYGHIDVLIYNSGAIWWASVEKTPMKRFQLMQRVNPEGLYAAVQSVLPYFKKNGDKGRIIVVSPPIYSRFFRGKTAYAMGKVGMSVLTKGLAMDWEREGKVNMAVTSVWPASSIESAATNQTTRMEPEVKNDLRKPTVFSDAILAMLKAPTSQVNGLLDTDEDFLRQYCGVTDFSKYSLIEGATPRRIMPKEFPDLTVAEQADEGRRTDSTKLRTSKL</t>
  </si>
  <si>
    <t>&gt;10821_g</t>
  </si>
  <si>
    <t>MTTPRKIKNMRRKNGAKAKQGNDEQSGQPTAPISFAGMGGGAVQSEESTRYSFSSGLEFGTENPFEVPMAAQSAPAFNFGNPSASTMEFPPPSGGFDFSLGESSAAPEFDVADTLARSAFDFYPSQESEFVPEPIPENVAPMDGGVAPHPTQFGIPSGSTFEFAMPIAGGFNNDESSAPTHDELREMIAQLQADKEEFRHRLWTKEQELIETNKELASSRSNLSEFISILDEYSGRDSSIPEPVPEPEPEPEQEQEQEQKVMADEPKIEEYAKRIEQLTIQLETAESYVKAAEIDNEEKVKEIEELETKIVERNKAVKDLGDDLRDEQKEVEQLKDEQKDHLSKIAELTKENERLAASAKFNEIAKLKEDLEKAETDAAGILNDYREEHKKLVDLEKQVTYQGETIIELQSATNPDYEALKVSHAKLFEEFRKLEAEHRNTFDADPAPFEKALNSPVDPRQGSTIADEVGDEFSDHGDSIEPTLGGGHKRTIKPFAQRDLAEELREFLDGGSYSDEEGSEVSEVTEQADEVEEPVSEEEKRARTPEVPAPESEQPEHIRDTVEVPVPYRVYLRYTSIDHNPLQCWFQTEVNTYKLARKGGAKIMSALGRLVTKFLDHNYSPPTYYDEFDDSDDSDAASEDGAHQDLPQVTAPQHQSLMSSVFLGPSSSRATEENNQPQNQERRPSTDALATFLSNYKPPHSAPRAPDAETIPLAPSSLSTKDTIPSNLDSNSNSISISPRTPLQPTTTTEPPILATLLMMLIHLLIYLLIWTQHHHLTLWLAANESTRSTISHLTSSTQTTLLRYLIGEDWAWDFDRAIASTVQAFGMTMQSYPLPG</t>
  </si>
  <si>
    <t>&gt;10689_g</t>
  </si>
  <si>
    <t>MSKTLPLLQGKITLEAALGDNDNMLQAIAYPQKRFEYFVYLWKHRSEIEAIVSYHLGLNERETCQIGEVKDWMAGSFNVCVPVRVNRPKSPSKRVIIRFPLPYKVGELQHPGNAEEKIRSEAATFIWIRENCPTVPIPYLWGFGLPDGKSFTTPDTLPFYTRLMWYLRRSALSVLGYPVPCRYISRQCVRTLKTGYLIIDYIEETHGKILSESWEELRYDKNRRLNLFSDLSRIILSLAQSPLPRIGSLTIDKRGVLCLLNRPLTLRLQHLENEGIPTNIDRTLTYSTTDAYLLDLLLCHDSRIRNQPNSILEKFDGQAQLSTLTAMRALIPHFANRDLRHGPFVLTLTDLHQSNIFVDNDWHVKCLIDLEWACSRPLEMLHPPCWLTSRGVDQLTNGEHLEAYSSVHGEFVDAFENEERLFPPINGDASYRTRIMRRGWTTGNFWYFYALDNPKGLYNIFLQHIQPMFAKLDDKGMVEFERTLAPYWSVDGLKIIAAKIEDKKVYDDQLRMAFKSPVVGFGNENADRPSY</t>
  </si>
  <si>
    <t>&gt;4574_g</t>
  </si>
  <si>
    <t>MTEIDTDDEKTTLELSSDERADIEQILSDFGSPLAGETDLRDQDTAISIVQSDVSSVSGATTLVNGSHKTPIKNKDMDASLRWNVMNAVMSIIKPPSQSLTPNRLQEENFLFSHYVSYVSVQMMPIDDGRNPWRSTYPSLAVQGAKTSSTDALYHAILAQSAYHIANLKGSGRGNSEQASAIRYSGKAIQELRQSLDLPTKDYCSILAALLSIMLAEHVFQSNSPGWRNHIRGAIEFVSQYLTQQPWMFSHDAWILTQNFALSTVISQTVYSCTESSLDHIGDIYDMLGDVIARPSFGYTIGATTRLIRMIYQIRRIEVQLVITGYKRGILEINRDVLVQVENIISQLQTPLKDEVDIYMKQQEPHNLMTLPRTRQLVNLHLDIFHGGVTIYLFCMVLQYPPSAVASHVSEVLINTMAFIDMHGNNVSIWPVFIAMVEAYTSESMELANRYLASCEAFGGNRKDIGRVVRQVWADREELATTRQCDLGEACVNWRDVMRRLDLDILLL</t>
  </si>
  <si>
    <t>&gt;5666_g</t>
  </si>
  <si>
    <t>MANPTADWEKVGDKFYRKIQLYTAVFDQDLELENYIVTGCAYGGAIALHRDETKLHSFRGTQASKSSIDLYSCAGKLIRRINWDKGSIKGLGWSEDEKLIVITADGTVRCYYDLQGDFTQFSLGHGSEEYGVTECRFYSTGFVALLSNNQLISVARYEEPRPKLLATPPDGDIHSWTLIPPAYALSRSVEVLLSTGQTIYVVDAQESEDRMLDIGPFTHISVSPNGKFVALYTDSGKAYVITSDFQNRLSEHDSRSKIPPKDVQWCGNDAVVIAWEDEVHIIGPRDAAAKYFYDGRVHLIADHDGVRLITNEACDFLQKVPEVTDEVFRFGTESPASILLDAVEQLENQSPKADDNIQLIRPNLVEAVDTCVKAAGHEFSIHWQKQLLKAASFGKSVLDIYNSDDFVDMCETLRVLNAVRYYEIGIPLSYEQFLRLTPEKLVQRLINRREYLLALRISSYLRLPTDRIYVHWASQKVRVGSEDEDTICRLIVEKLAGKRGISFEEIARAAYDEGRGHLATELLNHEPRAGKQVPLLLNMEEDEIALDKAIESGDSDLVFFVLLHLKKKLPLASFFRVINTRPVATSIIESSAQADDTELLKDLYYQDDRRIDGANVFVKEALKQPDSRTAIDKLALAAKLLSDSKDTAFELKVLQEASTLLKMQEAFEKDLPEKFTGLSVNETLFKLIELGYTSRAKKVQSEFKIPEKTAWWIRLRALVSKRDWNDLEEWSKTRKSPIGWEPFFTLILSAGNPKLAALFIPKAAPTLQHGESITMYEKCGMRVKAAEEALKVKDVEALERLKAAAGPGTAEARDIERLGAGLKK</t>
  </si>
  <si>
    <t>&gt;5608_g</t>
  </si>
  <si>
    <t>MALLPFHVLSVLSIMMLFASRAAGNITTLTTTIIYSNLLGGTPLTLVDTFTTTIPSAGPSILSPDVTCLSTYVSNIDSFLECTPGPNPAPTATRKTSIFTEFDTTTLNQTSTTTVTQDPVTITQIVSEVKSSSSPTTTAMTTSTALCFSGKDSVVEPCAEVYPVSTTSNSTKKSAAMSQMHNPFSILCAELKRTRKMVVPHQFYALVDHATGKATTKLLSPRTNSSQPQPISHKGTSSTITPWKLVVLLLVTGISFCIGVFIFLEVQKRTLKWRWYCVAVLLGLWGLLIWGGSTDMGNSQRSNEEVFVGFYDKGIDSNGWALCDFETGVVDKVGISELRFSKFLSG</t>
  </si>
  <si>
    <t>&gt;1564_g</t>
  </si>
  <si>
    <t>MTSTATETVELQLISSQEQAEVHFPPSLSHFTTFPPNGSTPTAPIPTTSESLIAGPGSQQRVFQEESSHSMGNFRKIMILVLIVACNFMISNIFGLAAGFDIARLLGVKTGPGKANWIAAAYPLTQGTFVLVSGRLGAVYGHKTILLAGGAWFVIWSLINGFTNTFIPFIIARAMSGIGGALLMPNIVALIAVTCPPGRLRNISLGFFSASAPTGGYLGSLIAGGFVAANRWDLCFFTMAAFAAFLLAALAMLIPPETPVDRHGNIDWIGAILGTGGLIIFNVAWNQAPAVGWSTPYEIVLVCLSILILMLFALWEAKFAHTPILPLDIWRSPSFCALVISSLFCFMSNSIFLWYMAAWLQILRNYTVLQFAISWTPFGIMGAVGALLSAWLIPRLAAQWILAIGAISILISNLLLATMPEQQNYWKQVFPATLFMAFCPDFVFTAAQIIASNSVRRHQQGIAASLIGVLNLYGSSLGLGFSGTVETEVIKGKRGVLVGYRAALYFGAAIAAVALLIDVVFVRVVRDQREGWADEEDARADTGIHVDIAEGISTAVQARSMRA</t>
  </si>
  <si>
    <t>&gt;5161_g</t>
  </si>
  <si>
    <t>MTIIVNTSFEKVRRWSYRVFFLCHLVIGSSIMPLLFFHAHPIRPYVVEALGLFIFDIICRKVDTVTGFATISSVPNTTLVKVTIPVSVSKIKRFNAAPGQHVYLQIPPESRPAAASIFSIHELLYNPFTVALVSATDITLILRTLDGPTTQAIGILAHLTKAKPPINIEGPLGSSSKFLNLTGKYDRILLIAGGVGATFVLPIYRYLHEQLNEDGKSTDRVKLIWSMRDLAEASWAYEEDEEEVAKRDQDENVKIFITGKKNDSMREEIPSGGVEMDGLLWKTDDARVTGGYKRPNLGKIVDETFRVGNEERVAVIVCGPRRMARDVRKAVGRWAVEKGREAWFHNESFGW</t>
  </si>
  <si>
    <t>&gt;10040_g</t>
  </si>
  <si>
    <t>MVSQSKVLVVLSSHKDLGTTGKPTGWYLPEFAHPYEVLSPHVSITVASPAGGEAPLDPASVEAFKEDPVSVKFLQEKESLWKNTQKLESFLGHAGEYDAIFYVGGHGPMFDLATSETSHKLINEFYAHNKVISAVCHGPAALAYVKLPSGEYLLKGQPVTAFSNSEEDAVELSSFMPFSLEDQLNVASGGKFEKVENWGERVVVARGGKLITGQNPASANGVGKAILEVLSKN</t>
  </si>
  <si>
    <t>&gt;1635_g</t>
  </si>
  <si>
    <t>MSNIHTMSDNVPTPMTQDRSSIAGHLTESIAKYIFSALDDIMGNLVLRLESADLRDLQKDGGLSKPPTLNLGHHSLPFRAPPFEVPYSRNPDFVGRFSALSQLFGMWEAGTKGRIAVAGLGGIGKTELVVEFVYRVRQMSPTTPIYWFGNGNFRTASERPKGDPIQMDEWLSDSHGPDSLLVVDPSDRIEELLDVGSDNDTLVDKLQAFEGTVILLVRSVQDGYRIAGPRGVCDLEDLEIEAANSLLRDSLGTTAHDSATEDELTEAVTLLACLPRAINQVATVINNTGMKVSQFLELYRSGDKAKLQLLGKIDTASQPDPSSSVIGQGVFGVEEFRKSYPGPARILYQLYFFGGASVPRRIFSSVDKLDLIVITYLLRGNFLVVENSVEETFTIHPLVYLAMRSHIEEPQFQTNDAEIAEQGAWFEEAVLCFCQHYPDGSVDDRAWWKEFFDQVIACSDLSDEKTKIAVATVYHRESTFFKRKGMYTEALDMAALARNTLPDPMAPDFFNIAQNEIVLLCLLARYREAQDGLVRYAGTEEQPAPEWTKGMHAKLEQAECANRYNSALDAFQEIRVSRQSSNGPKADLLLAWHDMGEILMLRGKYQEAADMCRKALVERTTALGTSHLATFASFHSLADILKRQGKFDEALRCIEEAIRGRNKLLGPDHPETLHSKAIKAAILYSRAVSLSDYKESESLLLDVIDRLSARLSPSHPLVLSCKSEMALIMLSLGLYEEAEQINKAVFEARCLGPWLKPALHPDTLTSKHQLSQVLRLREGCEAANQLSERSLVERTEILTNGTAEDFHPDQLASLQHRAIVLSGLGQTVSALQKIELALSARKDVLGPNHPDVYASMTWKGEIMRCQLPRYESERLQLLDVIDGLHKQALQGLTWIFGPEHQSSLQCMTNMALAKFERGESHHAEAEDLYRRVYKSYQRNLGDMHPETLKSKGRLAEAMRALDPANHEEAKKMWREGCAGFAGLYGADAWVTVNAYKTYEKFLRMYPDP</t>
  </si>
  <si>
    <t>&gt;9831_g</t>
  </si>
  <si>
    <t>MPLDTSTYSLALLRLDGRRWNELRRLSASISTQPSSDGSSALNMGNTSVLCTVTGPCESKSGSSTNNAEVRVEISIAGFSSIDRKRRGRNDKRISELQITIQQAFQRTLFTHLYPHSTITISLNILSQDGSLLATLINASTLALIDAGIPMSDYITSCTAGSTSTYSSNDEAADPLLDLNSQEETELPFLTVATLGETDKVCVLVLETRVQSQRLEGMLAVGVDGCKQVRTLLDGVVRERGKRVLDGSGKGL</t>
  </si>
  <si>
    <t>&gt;7337_g</t>
  </si>
  <si>
    <t>MASQPIRNVIVLGAGGSLGPTVLDSLDPHFVVSIMARKSSKSTFPSKYKLHVVEDDYPIAELLHAFQGQDAVVSLVSPFACQIQKHIIDAAVQAGVKRFIPAEFGDDTTNANAISLLPALQIRVDIVNHLKAQESKGLSWTAFITGPFFDWGLANGFSGFDLSNRKAMIYDNGDQPFSACTTALIGSAVAKSLLQQEATQNRYIYISSFTTTQNEILAMLEKYSGQPWEKSTVSSKAKIEEARDAFRNGGDIYAASRLLILAVQYTPGNGSDFTGRDSNEALGLPKESMDEVVKRALQVE</t>
  </si>
  <si>
    <t>&gt;1459_g</t>
  </si>
  <si>
    <t>MSSDTNGFVYPWDKSLLSNLLAGVGSAEVLNAFVIVTPDGIFYISGEQHVRAGIPRWAEKIEEGSRTQVNHGPAPRPTVEQANAAIELYEFHQKMSSVYLEQGVSLFDFQSHVVKTGGRILAATETEFESLNERLSQRANNKQTEVAIIGKEVFLKQFDNYTGNRRESACWRITGVGGPHRVFVNFPNNSVLKKRWCLLGRLFLSQVEDT</t>
  </si>
  <si>
    <t>&gt;8541_g</t>
  </si>
  <si>
    <t>MKFQLLTLALAALSSTVSGSTFSPALPPAIPLAVRSPYMSTWLECGTDDGGSRGILPGAWPRFWAGSQPGSVAGSNGAVTGWAGFIKVDGTTYTYMGAANVNGVTPPSVTQTSFEYTSVRSSFIMNVAGKVSMNVTFLSPIMPYDLERQSVIGTYLSVVVTAIDGNTHTVELYADTSAEWVSPTHNSDVAQWSYVVDNGIAHHKSWRQSQSEFNADYADDGAHWGYWYWSTKSVSGLTYQSGQDTVVRQNFLSNSVLPNTQDSNYRAINNAWPVFGFSNSLGSVGNTPVATLYTIVNAQDNAIYYNGANGLVSVPSLWTSYFSTELSMVDFFYNDWVTKAGLYDHIFAVDSLAAGGQDYLTITSLSARQAYGAVQLAGTSSKPYLFLKEISSDGNIQTVDVLFPAMPIFLYSNPVLVKYILDPLFENQEAGKFPQTYAMHDLGANYPRAVGHPTGDGEAMPLEECGNMIIATLAYAQQASDTSYLALHYNILKQWTGYLVQEALIPAYQLSTDDFQGQLANQTNLALKGIIAIEAMSVISELTGNTADASNYSSIASSYIAKWQTYAVVSTASPPHTNLDYQDSSSHGLLYNLYADRLLGLNLVPQSIYDMQSAFYPTVANTYGVPLDTRDVYTKSDWEMWCAAIASPSTKTMFIHLLANWINTTPTNRAFTDLYNTQSGDFADGPFIARPVAGGHFSLLALLKAPKAATAKRSERRRVGMEFSA</t>
  </si>
  <si>
    <t>&gt;10500_g</t>
  </si>
  <si>
    <t>MSECLVAWKASERACSMVDLAVSTVALAIFSRTQQNNLATREAILRYGRLLRAAQEQITQAKILRCDDMGFDEFLLTIVLMASYETTMYQPANIQLRNSPISLHSWSHHDGALAILKVWNDKLKDRDRAPSSIIKQSRRGLLRSALLRNRSLPDWVRDGGRFGEQGLDLGFDDILVRVVNLRYAFKNLQQNKYLESTNTEHLIKRAQELDEACRVWVVQIPSEWAYEAHGFPSSWSRRDFHNPTVYVWARHGYAAVWIQYFAVRMLISSTLLGLFQLRHPFQHQVHNITYRKQLKFMANNLASTIPFCLGRFKCNWGEASDLRPELILNADERVPPVFALPTIWPLSMASSLDGIEPNQQLWFRATLATLGRALGDGALAKKFGLDQYANAAEDLSVLFHINPSAHP</t>
  </si>
  <si>
    <t>&gt;3318_g</t>
  </si>
  <si>
    <t>MEQAPQDSNPRPSLTSRMAKFGQQTLSIRTANHTPRPRSKIQQSSSLLSQQDQPKHPIPIPSEKRKKAVKLYHAYRLAERLNRQEPPSATSNDGFHLSVPAPSTSHSIISFASSKCSDFDGTTDISSVLSFGGDESPSSTKAKSQGELISFSGDRVKRRVRKRLGPVKKEKAALIRHLGACKGCRDRKVPCSIEHHDLASLEAREQTQPRQEVLNSSTSSTSRATARSIIGTQQSFPGSQQSQTVPNILGVGSQADALFGIGGNLQLLQPESYLDNGTLDLLSPGGAHEEAQVDYSKPMEIYPQPSVPIVPENPYATYTDNMMFPIGVKRGYTFCCLYLGHCSASLNNEEELQTHFEQKHFCFTRIDPPQRFVCSSCLGHNQLQSDFCCKCFIEGSVQIWIYGNYIKPPSFYRQAPDRQNLFALTSPSIPFDTTSYTSPGIEFQWDLNMDDGDFNGGTRYTGFGTGGNGLGGAAGDGFNIFPFNGADMNGDPSRGNYFTGHSSSAQGPLHGFQFAIIEAGPRPPRLKLISLLLLLAVAIFSYLGHIVIISKTEAALREAIGEFHTRLPLVGLLVIAASFVTFFLFKLFSEKREKQRTRALNVLSTFEASTLTRIWRLGFPGGGIWDTSQAIKWRQTVPGTFVLGEWGS</t>
  </si>
  <si>
    <t>&gt;20091_g</t>
  </si>
  <si>
    <t>MAESKSNRQLLMVMLVGDQSAAHPARIPEQQSEWREGYTVSIIKAPKDGPTTLNEMPESEDNCMDNCLSSLDRRGYGWLVAVGQCPPTKAESPTSHGGPKYRASFSRWQIPRVRRQRGKEVGRETAKEEKYRKRVRVVIIAGSPFNCALWDGYY</t>
  </si>
  <si>
    <t>&gt;5684_g</t>
  </si>
  <si>
    <t>MVELVEVEDESFETKQPGPDNEDDFYTDTDSEISSDDEDEVPDEETLADRFLALRDIIPPTTRSYISNKVSVTTDWVKSGLLFGGKSLWVVSTSALLLGVPWALAFAEEQQMVEMEKEMKMREMGGELLASSPTAGALNTQLNAQAAKPAL</t>
  </si>
  <si>
    <t>&gt;10438_g</t>
  </si>
  <si>
    <t>MSAEAPKPVEEPVVAPTVAAVEPAAPAVPETTAAETVEPTPAAEAPAAATEPAKEEEAAAAPAKEEIKPVEEGTLGYKGPGLLKSFIFQNKFFWFGTDAVETKALSSYLRGEKAQDIANQNVAWASETGKGLLFFSKKAADKATPAGVFNLSEVSDISEEGTVAFHFTLGGHKHTFEADTLVERDNWVAQLKAKAAEAKELAPTVTESEKYKESHAALTKPVVAAVAHPKKSAEKVEDKKEDKKEETATPAIVEPPKEDKEEKKERKSRSVSRKRNSIFGTFGLGKKEEKVESPKSEVAPTAEEPAIAEESTPAAEAAAPAEPAAEASAASPTDEARPVPSKRSSIFGTLKSQFTSHKEKKPETEAPAVPAKDAAEPVSENAPVIPAVEASEPLATSVISPATAATETTEVAPATNGETKAEAAPVTKADKRKSSLPWLSKKDKSAPTSDEEADKPKSPFAKLRATVKGKKAEKAAEPVAESSTPAAAAPAEETVAATPEPVVPATTTQVTASA</t>
  </si>
  <si>
    <t>&gt;7339_g</t>
  </si>
  <si>
    <t>MTTPEVDISQLSEAQQLALQQYTSVTDQELGAAVPLLQRSQWNVEIAIAKFFDGEGPDPVAEALAAQNLPSAIASRQENLQESLLHNHRSSIIRSQDAAPRIVPQPENEVARRPPFLLALLFTPFSLLYKIFSASMGLFTFLFPFLPRILRPNTTAGTTARRANTGGRRSLKPRDSAARLKREFEEEYGENQLPFFEGGYAQALDLAKRDLKFLLIVLLSPEHDDTSSFIRETLLSPEVQAFMSDPANNIILWTGDVRDSEAYQVAAALTLNKFPFTAVAAHTPSVSSTAMSVLARVTGPMDAGTYLAKIKAAMAAHEDQLAAVRATRSAQNFERSLRQEQDSAYEQSLAADRERARLKREAEAKAAEEERRRKEEAERAEMLAEKRLQWRKWRWSKLAKEPSAAEKDVVRIALKMPEEITTSRVMRRFNADDPIEALYAFVDTYDLELAGEEPEVEVEKPQDYKHEFGFRLVQTLPRKVYDVEEGGTIGARIGRSGNLIVEPIRDPDEEEDEEEDV</t>
  </si>
  <si>
    <t>&gt;3113_g</t>
  </si>
  <si>
    <t>MIATKVPILDCAELRELRTTFLPLPKLKAIVKELDLAESFGFLKELDGMVDIEHGKWEFLKRFGVGMESDVSFWLALLKQAQKKEGIEKHHVFKIYSNLQKFTEEEDVKALQEAFEDDLLYIPEDTSSTSWGWTDRGSCIWSGPEWFSYYWRLQSISEYQPLYGLLVTTLGLQEVTLTDFLDNLDYIKHLDSNEEKIKIPLLYQSLNELAKADTSGTAKNNIRTQMEENELVYSPITQSWHPPSSCIWAEDHTQLPGKLSIATLYKAHGTFFRQVLDVKKPSVEMHILALVQKASDSPDKRTVLQEMRNICALDPKPDILWTRLSGCACFPVRKPSGEIEWLSCSSSFAIVDRIEYGTIFRDKIMTLDMSLEEVHALKSIFVGLRLESKYLSNAVTEETRVEGGLLNSMQTDDLRRKAYAISRYAAHLGAPDPITTYSLLQNVEVFSSDSISKVVSITLNGPSIEVSGETAYFHIQEDGNQLRLYIPKSKRDQQVCLARQLPIKLLKHLGIQHPGQGAELGAIITASSLFVVDAILQQDGIIEVAGIETPEDDAEDEIATLSDMSPSGSIATITSERSPSTEKSSRSSPERYWHPRNIDVSDDPFLTPATSVSPRPSTPLEQPDLYKELIGIVIHQAKSVPGLPARGASVLASVASNSTLDRYLAVRSSVPREEWFKIGAVGELFMFEFLKNKLSLPGFGLNHWQSKIRDRVAVDSRYSDLAPWGEPEITDIVYPDDEGALTKHLIQQGYLENDSWAGRKPTYYIEVKTTIRTLDTPFFCSQNQFNKMEETKLPDLGPSSKLYLIARVFGVGDSRMGLHLYVDPARLLREGKLKFVAEKYTVTQVQTRGTASG</t>
  </si>
  <si>
    <t>&gt;6116_g</t>
  </si>
  <si>
    <t>MSLTCQSAARSCVRSLRSARSVRGPAGLCIVQRRQMGRRWNSTHNVKVEGIVDQISQLTLLETADLVSSLKSRLNIPDLPVGGFAAGPAAPAAAPVEEEEAAPVKQEKTLFNLKLMSFDAGAKPKIIKEVKSMLGLSLVDSKKFVESAPKVMKEGVPKEEAEKIVEALKALGGVVVEAICEWNLSC</t>
  </si>
  <si>
    <t>&gt;8801_g</t>
  </si>
  <si>
    <t>MSLHLPSRRLVRSATALSTSKSLLSFLNPSIQRRTLFWTDTKDALKTKPRNPLSEEFLKKKPQQPTLVRGDLASSSIFEDEELAGAKSNADEKGRPVRLTPRNPKYMAAALDPDPVSRMRWERKMVIRDIRKRGRLTRAQRLKREERVLISKSHNFRTSVKKLVPLAKQITGKTVDEAIIQMRFSKKKNAAEVKKQLEQAKNEAIVSRGMGLGLQKGLGLKKGETFRPILIQGKRGKRIKVSDPTTIYVEQAWCGKGLHGKSPDYRARGQTFIMKNRTSHIAIVLKEEKTRIRLHEEREKKEKNKKVWTQLPNRPITAQRQHYSW</t>
  </si>
  <si>
    <t>&gt;4051_g</t>
  </si>
  <si>
    <t>MVHISLLTAIDSTAHIHLIVGSNPLAAARCAKSIEVGAKPLLIAPAEAELHYALQKRIDNGEVEWLRKPFEESDLFSLGREEIDGVVDAVFVTSGPRDPMSTHISSLCKKNRIPVNVADAPTLCSFSLLSTHTDGPLQIGITTNGHGCKLSSRIRREISSSLPPNLGLACERIGTIRRRIQEEDHISSLPGSLSLDEEESTDQTSSFNTLITPATIDASKSRRIRWLSQICEYWPLRRLAAITDADVDSVLKNYAANPETPTPLDTSHLDAQKKGMIILAGSGPGHPDLLTRATHKAILSADLILADKLVPAPVLDLIPRRTPVHIARKFPGNAELAQRELLSLALAGLKEGKTVLRLKQGDPYIYGRGGEEVQYFRNEGWGERVKVLPGVTSALSAPLFAAVPCTHRGVSDQILICTGTGRKGKPTVPPEYVDTRTVVFLMALHRIGGLIADLTTHDSLDAKLVGEDGEVDKSRKLWPKDTPCAVVERASCQDQRVIRTTLEFVVVAIEEEGSRPPGLLILGKACEVLEEGDKARKWVTEEGFKGFEEFAGLEKGIEELIVGDRG</t>
  </si>
  <si>
    <t>&gt;2135_g</t>
  </si>
  <si>
    <t>MRPIISALLASAPIVLASQNVFSVHDDLLAYPQYEVVFSNSFLTDVEASLIIKQASSTNQHAPQSSNTKSLEAHHWANSPTPPTDDQITFDPSHETYELMYLNGEQHLCVLPLVELPVRNETSESEARAAEQKELARATDRGWELLQDLGDGQCLYFHSGWWSYAFCYNQEVTQFHSLPLPAGKLGLPPQRDPTTAQYVLGKAKADKAKEDEWGNQVDVRKGQQTEESPKTELQVKGDQKYLVQKMEGGTTCDLTGKPRRVEVQYHCNPQVKDRIGYIKEVTTCSYLMIVYTHRLCSDVAFMPPKPEKANPIVCRVVVPEDELAQRIGLKTVEAEQEASAEQEAVVNVGGVVVGAGKWVSKEGQRMPIPANFGQDSLGKSVEVIARAKAKAEGGQVEMISNADLQKLDLDPEMVEQLKGEVQRMAKDKGWKIEVVDQPGQVREILGIVDSDEDEEDEGGETNEGPEGSEEGLYKDEL</t>
  </si>
  <si>
    <t>&gt;2207_g</t>
  </si>
  <si>
    <t>MTYQDQPGGGSWQPSTSNPSGYAAPPAYQAAQGYMETPAGQHDSGGYSLDGKDSYDSAEDRSDPELEDAQILSQATEFTRRVPPPSYIPLPLPKPVVVPQTMSGTGQPFARCWSPALIPYGIPPSDFVEFIDNLNVVATANPPLQILDLAGGMLGMVPHHIFQLAGTGIQAAAKLGTVVVSKKRTDMYMDMVNKDFFSLRGLKATIMSREAMAVTLKLPGNAERLAPITNENINYSVLERRLEGMKPYMSELRLDVPPPAQQTTLLAKMSAGQVKRQSARAEKKALKQRHKQMERLEKEDGKVSKDERKDQKRYGKEMKRLDKDTRKVEKNVKKQLRKGQLSSEEAERELREELSKIEEKKQKANRDLAYSAGDGASSSSGSSPNSMSKAEKKDKESKQAMKALWIVIENLSNGY</t>
  </si>
  <si>
    <t>&gt;8155_g</t>
  </si>
  <si>
    <t>MAEIKPLVLMACTPIYGHLMPMCAISKQLIDRGYEVTFVSTSHYQKKFEEVGCTYVPFEGYADFWEGELPSRWPERSSFSPGPEQLSFDLENIFYRAIPKQHQALQRAMKMLRERYPDRPIVQISESFCAGGMPISLGTPGLKPTGIMGIGVIPMFLSSIDTAPFGPGLPPPTTLEERAQYQSMKQQISQEFFGKSQEFWVEVMLGLGAKPLKYFCLDAPYLTPDRFLQMCIPSVEYPRSDAPPTILFGGGLPKSSNDTTSNLVPFWDEITSNATSPKPKKIIAVCQGTIAMNYKDLTLPLISALADRDDILLVAVLGVRGSELPEGTVVPSNTRVRDYILFDDLLPHCDIFVTNGGYGAFQHAISNGVPLVCAGDTEDKPEVSARAEWCGIGVNLKTGKPTEEALRNGVDEIFRNSKYKARALELQAEMKGFDPISIVARNIDELGRGEHLA</t>
  </si>
  <si>
    <t>&gt;1426_g</t>
  </si>
  <si>
    <t>MDSGIHADQNFYSRPSHPQSPEHNSQRRTYRDFDPPPLPDFEAQSPQVPPKLPFLTSQNLRAATTTTGYGSGGLNVEVDQEPDEFYRDYRGVQQASNSFADITPTNMAAAVSEPRLQPSSLRSNSNGTTPKHPPLPGARPSVKASYRSASSPLDDRTALGNPKSTPAFPNSRQQSVRDLARRFDPNNESSSSAARKPVTRVNTRDINGSRYTKDRAGFQASRSNTSSPASSANEGSAMRDNGSFGKSPSQPKTAQRTRFTPEDQQSHNVLSSTTRKPVTRNVASSTIPLASKSMSNLSPASPEAPPQGEARRPLFGEVTPAGRGASDVGYGIPATPVRRTSTSSLQVAHRQSKSNLDVSPSSPTAWYLGVAPTLDDVKPNKTLAHNRSHSDFADGHVNIMVGVNPSFHPPHSPLHPPAHSRLPLPSRLSNSSDSSLPSTRTNSPQSGNKPIANGKVRKTEQRAWSPAGHVAASTSHEKTPTRPPPQRKPRASEKPPANNPPLKAYISAIPAKSSPPLRSSRPRMNVAVASPNSSRQKAVGRSESPQQFASSSNSRQRTVDRAGSPHKGRTGMKITRKAEAQESKPRRIPDLPLSKIDFKARREQIQRAYTRSVHQNEQAEIRAANKKRLEEREAQMQRESIALADVKVEAAPKSKEILPKTEEPTISTSPQLHINTSFPQNLEAPQDSPTLGMPGTFIDDDVPPQSAISNATGVTDIENEPQTEAGLSRAISVTHLAPGGISSHIGYLEDQLSPEQAMFGMQYLGADSPVDAEEESIHIMLDATTSVEEPQPEATPTNDAFELDTTTHTISTPDLSVPGSFHEELEHSQPVFVATLISASPQEATSVVQTIVAPLETESLARTREADKKNSIPIQIQSQFQPTPEIAFLDEVDYSHTPDPIDVPSFSLPMIHTALSPPSVASNDGHDFLNTPVTDMEYDSSDGLPVAEPSEQENHDDSQNHLTTEPNRSSHVSSWTNYSVESIDGHYEAQDYSRSSIATSSDPEKKPTPPPKEASPALPPKPDGYSPAPSPRFQADIPSLASPLRHELPPLVIGDGFGLGLDTSVPLWEPNYSPPPPPPVPQEDSASASSTSRTPPPISLYNRRPPSSLYQSSQNGAGQTTDSRRASEDFYSPRPSSSTPRSSTQISFDETTPDVVAGGQQSAPAEPVLTEEEKKAVEKERKRLFQRKMVIKELIDTESVYLKDMNVVEEIYKGTAEACPKLEPTDIKTIFRNTGEIVAFSTIFLDELKSAASTIYSPRAQKKSRMTTMSTASRSVSPTDDRLSIAVTLSEETDDQKDKRTFVGANFGKHLKRMQEIYTDYLKNSEVASVRLATLQKDAAVKVWLTECNTVAKDITQAWDLDALLVKPVQRITRYQLLLTQIKEATPLNHPDYEALEATRHELSRLLQNIDEMKKRIHMVGKIVGRKRKESDARSGLAKAFAKRADKLQSSNPNRPHDDDAYLQAHEKFSDDYLRLQVVLRDFQFYTRQTEIFANDWLRQLSSMELVMRMSATPYPEIESKWARFNMSMRDIGTVVLEAHISSIQKKVIEPLEQIIAMYNPPNLAMKKRSKRRLDYEKYLALHAQNKKIDDKLSEQVAQYEALNETLKLELPVLSAKTHILGNLVISQFVKIQVSWWDVWQQKVRIVLEDGQLAKDIPQIVEMFHRDYRYTQARILELGIINGTFGPSSMDRISTRDSLSTQDGDLTKTKSRPSNLSSRGRGLSLTSDKSPSLPTPDFAKRLSGQFTFSPIVANGPGIPQFIYQPHPPYINSHSRTGSGSPATPDTSSTRPSVPAVGRPSTARSHTSDNGMRVSNDYNSLYRRESSSTYNSASHHVDGPPLSNRPYSGLFHSAMPMTDGPEDSQRSSRASSRDRGNSGGFNVLYLAASLFEFNISATKTEAGYPYLTYQAGEIFDVIGEKGELWLAKNQDDPDNEVGWIWSKHFARLATD</t>
  </si>
  <si>
    <t>&gt;1356_g</t>
  </si>
  <si>
    <t>MASGYDRALSVFSPDGHVFQVEYALEAVKRGTCAVGVKGKDIVVLGCEKRSAMKLQDTRITPSKIGLVDTHVCLAFAGLNADARILVDKARLEAQSHRLTVEDPVTIEYITKYVAGVQQRYTQSGGVRPFGISTLIVGFDPNDKTPRLYQTEPSGIYSAWKANAIGRSSKTVREFLERNHKEDMDRETTIKLTIKSLLEVVQTGAKNIEIAIMAPGKTIEMLPVEDIEAYVTSIEQEKSEEDAKKKKGRTPGTGNAAILTRSDETSGAQSH</t>
  </si>
  <si>
    <t>&gt;1062_g</t>
  </si>
  <si>
    <t>MVSGHLDQHRPRREGPWDLHKVYYTFCNLRADPSISREAFMERILLAKCQKGNTMDDKKGSKKGEKGRKESVSDNSPGVRKAQEN</t>
  </si>
  <si>
    <t>&gt;8301_g</t>
  </si>
  <si>
    <t>MFLSAFLETQTPTNTIQNQTTTQDPFEAEDSVVNTRSSSSRLTRDHWCSHTNPPQLPPSDYMQPAPIQSSTRTQNLTNPFEPASASQYGLQSSPLHHADSRDSPDEECGRSASPNYEGSALATIESAKGQNAGLQEELLGLSPDDAGETKPRPPFQRIFDHENALLPASSKRQEGPAFRVVKKKGNNYDGPQLEDFPAEILTHILSHLPAPSLSAVACVSKKFYSLITTPHAWRTAFSRYFPGQSVITSSFEPDSRRGSDQELRQHLRSAHRLFTRLTGLASWRSEYILRTRLLRSLVRGKPVQIAPGHGASSRANSSANNANPVVMYTSQLPGLINHIHGVYNNGKKSPRFVHGTDDTGEACSSDPNIGKVDAWGLAGQIFLAQFSEVFVGSEPYGMGDGPAGLPNSMDVSQPFGMIYGEGIPGGQIYFIHTEEAKGRFLRQAVDLVVHEAGIPQFPEHVEAISAVWIAKSHSVPAMTDGLIGLLSGSTLGVVTAYSFGVDRLERHRILRGQTTARWVLSPGVPIISIAVDDSYSLSRKVAGRVWAVALNALGEVFYLTTTPSSALFDSKLELEDAVQIPWHVGRTVHWHLAEPSRRVAHEDPYGEIDEHGSYSPRSSWEKMHLSKPQIIAETEEIERFLAYSPSHFRRICEGWDMRRRLEVDFAGDDGNGAGEGIFVIQCGLREGEHAEIKRYTRWKSEQAPLNEYPVPITPPTFSRTTTMASLFGGSNVISPPRKSSSEISPRASLFGRGTMATPIQLGSPEQTPNTPSSPAGKAPTTLVEEWRSSILSLEHHSHAQITASAIDMSTYAILTVDEDPLYTINGKSDYNSPLATPSDQGRGSSSPSIPGSRARFLAIGTKTGDVILWNMRGPQSANALVNELHPVRSINTDSPQICCLAVSALYIVHGGNDGLVQAWDPLASSPAPIRTLNSRFASRARRRLNQAEQSFLGVGINLYAAGAISLDPDPTVLRGMVSLGTQLRYWSYSSSAADQYQSKKRRMRHSLERGSNTGQDKVSLTGRGALYDYIANEQHEVKAEKVRKAREDARLQGRFGVDLGGMTEEEALRYAEMVSAETFHKDEEKRMNDSAYLASLSGNESSSAISIVSYRSTATPSESMQGHTSPPRGHKVRDSFDQDLEEAIRLSMLDGVDGEGKSPSENGMGEFDFPFVVKTKVGKKGKRRSGRRSLSSSPSTSQGPIGRIQRSKQEIAVDDLEFALQLSLAEEQSRLETEAQAVEGAEEDFPVLPSTSPVGKGKGRA</t>
  </si>
  <si>
    <t>&gt;6927_g</t>
  </si>
  <si>
    <t>MEPLPSSTSGSLNSLEEDDTLSDLENSPPPPPAPRSDTPLNDAHPSLSTDTEEKEVDMVDIAPSPPTTMDLADSSTIMVGHDEDEDEEVVTPMHKRKRPSINYNLDEPTYGKIRGSPHSEPPVKRSKGGQNTRGVIIGVWRDSDQPDDNDKHVIYGFIDIHDRLRTRIYAINRRNQPLGGNAPQGAGGCWVTFERIIFDSHLKGLSSAEVKEYVKLRTDVKPEEDAEERQQACEKAVLKAKATVAEQEALNPGPKPVVHRGPRQSLKDRHSLPRQNGQTLHKTPSFQAVNAADIQTPKASPFSEGKPHGVLLGYWADSDEPREEDKHAVFGVLSGTDCFRVKVQRITRDGRFVDGNFPVGAGALWLHYDKVVLEDHLRHLTRPEVKEYCRIRQREQLEGETEKERRANELRAVQDAQAVVAEQGLDTGDQGSNATPELEIRHSARSEQRMSARNQAESEGQAEQARKEKIEARERQHEKTRKEVAMAEAMIQGAAEKELKNNLKKLNKVWAVQQAVTLPGMIGSVDHNDVKYHNGIKYERKQSGPFQGKLTSQAQILNIDGEDFVEYRILTKPSFC</t>
  </si>
  <si>
    <t>&gt;6997_g</t>
  </si>
  <si>
    <t>MAGLLGGGGNRSNNNNNNNGGGGLLGGLLNTVDDTTKDLPVVGGITSPLLKTVGGVTDGLPIVGSGGLGAQQQPQQSTRTQWGVQEEAPQATRTQWGVQEEAVPQRVLTEAEKKQKALEKKRKLVALKKRQLEIEKAELEMDDE</t>
  </si>
  <si>
    <t>&gt;5934_g</t>
  </si>
  <si>
    <t>MDFISTGRIIELLGGQTIIDTTSRYLPANWDEVDPAAGASESTNWNINVWSNEQIPNIDSRCKLTQKHQIIHDGYEGEVRTQYELNLMQEVAAMRARWAELQRKHDAGEEFETARALKVQGEGSQDHEQQEEPQSEADPVDIDEGADAEISQVGGATENLLGSMSALQVSGSSRPSVAEGKGKGKSRDIE</t>
  </si>
  <si>
    <t>&gt;903_g</t>
  </si>
  <si>
    <t>MSTPKNGESFSRPLPVPMSSSPGSFRGRLSGSPIPRAASTARLASPVPSGTLAGTPQIRQIPTPHHNGVNGSGSLTPLAGPPAQSSVPGPGISALAAALSNSFGQSPPRFGTPPLRPLSPATAGHQNLLASGPPSNYGSFDTKGRSIQGAPGWGPSNAYEDPEIVSRHLVQPAAYHGDGGHDGGVFSPSMSFAPSSPAAKSKMANQLVAPGLDDDEFSSLQLQGGDVTRPIYRWAEEAQARAHGGRGQRSQSFHFSRPPPENDAFDISTIKVPGGFRRNFLRRAAESTTPDDGHSEEDGSIHPRQPRMLTNSFIEFLTIYGHFAGEELEEDDEDLEPDEYFSSGAIEEESDEEREPMEDSALLTPGRRKRKRKDRHVTGTNGSRGAALLLLKSFVGTGVLFLPKAYLNGGMWFSNAILLFVAILSYYCFVLLVNTRLKVDGSFGDMGGHLYGKWMRTTILTSIVISQIGFVAAYIVFTSENLQAFILAVSHCKTHIDIQWLILMQMIIFLPFSLMRDISKLGFTALIADAFILIGLVYLYYYDILTIVRQHGVSDIVGFNPKDWTLFIGTAIFTFEGIGLIIPIQESMKHPKKFPPVLGGVMIIITTIFLSMGALSYAAYGSKTETVVILNLPQDDKMVNGVQFLYSLAILLSTPLQIFPAIRITENELFTRSGKYNPYIKWQKNIFRFFVVMLCAGIAWIGANDLDKFVALVGSFACVPLVYIYPPMLHLKGVANSRLKKASDIFLCVFGFVVMAYTTTLTVISWAGGSAEPSLPSYCDKQKAGLLA</t>
  </si>
  <si>
    <t>&gt;20110_g</t>
  </si>
  <si>
    <t>MAPVVNQEQDRVEKQLKDIIQDHYQLMVQVHNYDTAGKPSKDVISKQIQTLYESIEALRTTVSAPSSDLPTIPPELLQYVDNGRNPDIYTREFVELARKGNQLMKGKMEAFGDFRDVLAREMARAMPELREDVRRVVADTGGGSGCGG</t>
  </si>
  <si>
    <t>&gt;4700_g</t>
  </si>
  <si>
    <t>MEALNFNKGPKDSNGATQYNYHDKDELPKRPGYCNSGKAIIVRVNQFKVTHWPSSDIQQYDVHIGASDIKPGKVKAIYHSPTFQGFIRRFCKNANDWLWDGNKIAWSSTRISEQNFGVCLDRDYNKPPRRDGRAPETTQVVIRPTATIRMAVLQAYLNRQMSFDSNVLCAINFLDHAMRQWPSEQYTQIKRSFFSRGPNTFALDNTIVAMKGVYSSIRLCDPKSSTGGSSTGLAVNVDVANGTFWTAQDLHQAARNYCKDRNRSLQYQTFINLLRPVKYGGGGNQYTQSEDFKALRKFAKVKFTVKHRTGVKDGKGIKEEDKLYTIKRFTFDATKGADGSHAKNTFFPRRDPLPNDPDHMKNQSVYDYFYEHYGIRLTYWQLPLVQTETSGMFPMELCCIAPNQRYPYKLDPNQTASMIKFAVTRPKQRIESIQHGIGMLKWDQDPYLTHFGIKIDKNLTTTQARVLQPPDVQFANGKKSPGTSGRWDLRGMKFIGKNRPLVSWAIVVVDGCTSEDTVHNWVNLFVKTYTVDHGGLVTNKNPKIFRSPANTSPPNIVAHVRQETGGTYKMQPQIIFYIMPGRDSATYERMKKSNECRFGVVSQMLNVAHINKPNGQYCSNVAMKVHAKLGGTVCQVGKPVEHKQPTLWIGADVSHASPGSQQASMAAMTMSTDLKGIRFAAHVETNGRRVEMIQPENVAKFFRKHLPFWSKDLNQNKPPAHIFYFRDGVSEGQYIHVLDTEVDEMQRTINKIYNLGESNKTKFTVVICTKRHHIRIFPKDNDGQAADRNQNPVPGVLVEKDVTHPYEYDFYLNAHSAIQGTARPVHYVVLRDDIKMPVNLFQQMIYENSYQYQRSTTPVSLFPAIYYAHLASNRARAHDFAPSSEGARGGQKFEEARQDQAVQAAADRQRRIAPSTVGSSTVLEEVAPLTQLGNNNDMNPKLSDVEMKNLHMGMWYI</t>
  </si>
  <si>
    <t>&gt;10632_g</t>
  </si>
  <si>
    <t>MHEIITLQLGQRSNYLATHFWNTQESYFTYAEDEESLVDHDIHFRPGIGADGADTFTPRTLIYDLKGGFGSLKKINALYEIEEPAISQGIWNGPAVIQRQAAIQQTPYQQSLEEGSVPPELTKESVRYWSDFNRLFFHPRSIVQLNDYELSSTLMPFESWNVGEELFHSLDKEHDLLDRDLRPFAEEADHMQGIQMISSIDDAWGGYAASYIDRIRDEYGKTTISFWGLEDSLRATPRACYCR</t>
  </si>
  <si>
    <t>&gt;4222_g</t>
  </si>
  <si>
    <t>MSQALPFRQNFRQPSRQASMDPHNDLNPHVDHYIGIDIGTGSARACIIDKTGDIKALATENIRLWQPETGYYEQSTSDIWRCICVCVQRALSQHNIDPTTIRGIGFDATCSLAVFAHDTDEPLPVTGPNFENDGNDRNVILWLDHRPVEETEKINATGHNLLRYVGGKMSIEMEIPKVLWLKNHMPPELFDRCKFYDLADALTHIATGNETRSFCSTVCKQGYVPVGVDGSVKGWQEDFYEAIGLGDLTKDNFIRMGGVDGVNGKYMSAGELVGTLSEKAAHELGLPVGIAVGSGVIDAYAGWVGTVGAKVNLGAEELDTNVPKNDISQAFSRLAAVAGTSTCHLAMSKEPVFVNGVWGPYRDVLLPDFWMAEGGQSATGELLKHVLETHSAYNETMSMAESFNTSIYEYLNGHLEEMREKIQAPTVSYLGRHFFFYGDLWGNRSPIANPNMTGSVIGMTSDRSMDGLAVYYYATMEFIAMQTRQIVETMNKAGHTITSIFMSGSQCQNKILMELMATACGMPVVIPRYVHAAVVHGAAMLGAKAASAEPSGKTEELWSIMDRMSKPGRVTRPGKDEWEKKLLDAKYKVFLEQCQTQQTYRSDVDAAIEGWSDKK</t>
  </si>
  <si>
    <t>&gt;5327_g</t>
  </si>
  <si>
    <t>MSSGSSRNGTTILGPNPTKACVNCRRQKMKCEVDPDRTSSCRRCRLSKTPCIFKPRANAAIVHEVPETRPAVGSPGSSTSQPRLDSQTVLNRLDKIESLLGISSSQPVADDDVASQSLDAESPFRGVWEAAVHLKLITKPPQASNIWSREVIQQLWLAFHKNQPGLHFLSKKKTSSTPTPLLLSSILYVSALHHQSPDYASLAPAYFAATCCAISELALPAQTPPQPDKVEQKAFQNVLGLILAGLISEAFIDTAGLWITMGYRLTLDHCPVHIDERSYEWRGLFSGLQIIDLEHASLHMSCPIVPREAPLPSLRQLQRSTEDPFYPLTQLMHTGLSHFTGRGLPTIWSFICSDPIPGSRRPPSSLVFTEIDSKLIREWARQLDNWLVTWNKPNDPDLDTLMIFRQYSLHRLFVLSIYHPARGFDLFANTVATAERHELLISARSTLKLQNEDKGIWSNWDLVMITWAALIVLQGIEGGVGEPNDFILIQAHLNMLSCTHQPEPSLRHKLASRLESSLQNMHTPRPTPDQDAMMDIAGDLDPSWAIFDQNSINLANQQLAMGRPLEPTGTTVTQQSNGNQNAQLQIQAGSFQTSMTDAGMVGGRQEGYVEGMNLQGQQWTSNEQYSDAWQSTLFRLFGSSDLPLADGGLL</t>
  </si>
  <si>
    <t>&gt;5757_g</t>
  </si>
  <si>
    <t>MDLTLFAVTRALDVVIGELWSRRRADRTVSGRWNKKDTLISTLADPSIFAASCAFIMWAWIYMPDRLPQSYNKWIKTAAAVDQRLLIALRRCRYGEIKYGQETGQAHLLQDMCKDYGWPPEYGDPVQSIPFPCEMVHMGTGPNCEYHAVSRLARSFVWAFSTYLPLNLILTLRNPTPAAAKYAIKSSARSSAFLATFIALYYYGICLHRTRLGPKILGTETHIRQQIDSGICVAGGCALCGWSVLIETEGKRKELGLFVAPRALATLFPRRYLMEHQWREKLAFAVSTAVVLTCVQERPERVRGVLGKLLNRVLAA</t>
  </si>
  <si>
    <t>&gt;9715_g</t>
  </si>
  <si>
    <t>MTRKSLKAAVPTEASLITPPSTLTDGVLPKLIVFDLDYTLWPFWVDTHVTPPLKASPNHDTARDRYGEGFKFYRDVPSILHFLRHHGVKVGAASRTSTPDLGRELLRLLHIGDGEGKKIQAIEYFDHLEIYPGSKITHFRKLQKATGLPYEDMLFFDDEARNRNVENLGVIMHLVKDGVTRDELDNGIREWRRRRGHGGGKNSGA</t>
  </si>
  <si>
    <t>&gt;1661_g</t>
  </si>
  <si>
    <t>MPITISPLTESDIDGAITAIQQAFADDPYNIWVYTDRNKLDLDRNRVSLGIRCKWGIRNALFYVAKDSDGPEKNKVLGIAMWMPPRPVSLRESWGEWWEGWSLWAQQVRMNVWFGRGGLNVKRYYIWKAKQAEAQSKIWTDPLGYYFLNIMVVLPSAQGRGIGKALAQEVTKVADKEGRRCYLESSRDIPNMKIYEAMGFHFARQMGCDDDGDVCKLYCMVREPQKLL</t>
  </si>
  <si>
    <t>&gt;4187_g</t>
  </si>
  <si>
    <t>MATKSKTVPLWLDVDTGNDDVFALLIAAHHPSLNLIGTSTSHGNASLTNTTVNTSMILTALGRSDVAVYPGAAKPFCRDEVITIDMHGSTGLGGIAKLPPANAPIMKDMNAIVAMRDALLAQLPQTAWLVVTGPLTNAALLFATFPEVATHIAGLSIMGGAVGGGFTAAKNGKTDGSSEKDANERFGNETDWAEFNIFCDPEAARSVFSNPILAPKTILITLDLTHLCLATPAVREKLRKGGDPSKTPSDLRVMLGEILAFFASGYANFFGMDDGPPLHDPLAVAALLPESRVFEDDEERYVVSMVTAGEHYACLDGDLALAQGQVGRTVVTKSATGKGVRIPRKLNVGAFWQTINDCCLVSEQKSANQFN</t>
  </si>
  <si>
    <t>&gt;2590_g</t>
  </si>
  <si>
    <t>MDEEYDEAVEIPLPAFSESGSEYQTSESSSSHDDIETHISEEDNNIAEAASKWAASFQPPQSPGEIKIPSRQTAGTRSRIKPPKYPTKERAKRLKSFYSDEYRKLLNVDIKDASMKMLQDDFEPAQPGQIGSSIWTTVEKDIFFSALARLGRDDVRGIANRIMTKSEVEVQQYIQLLYSNMAKRKSHFSTYWDFLSTSHDFPAANEISEECCAIMERAGQALSSREQLVEEQTEEYKWGDSWLITKSVARWLDKRRREKGGEKKMEEVLPAINLFDTKTWLELSREIFMNPGSPHEEDNWQNIAEPEETPAIRATAFEDFHSLAVSITKRLVSTTLFCTMSRLRAKSSKRGSKGVKYAEVNAADVEAAVNILALKSDSEQFWLSAARRCHLRVIDTETEHHEALDDEIESTIAYDEVENTLRSLKRSRSRSVSRRPSKRPRSSSRHSSIHGTSASEAEPDVNDSDSMSSLLDDESDFPDSDVSTTAHAQRVRHRQALQKANDEFTDACDLSESRIEEAHLWDLLQQTAPFEIKAEPVDREERPPKVRNSKSEVEGNWRDYTEYWSQWEMMKTPVTEEEFEKNRARKSRKRRWVESLDDGGQSEGSSADGDEHLVVESEEDVEGNISEDVNGHKDDMASNSFERQDVENFIRGTESDDGSGSDGSRPPSPNSASVPLDVSDDSIEGPAYGSE</t>
  </si>
  <si>
    <t>&gt;5800_g</t>
  </si>
  <si>
    <t>MQLPALLSTLLLLTPIVLSAALPQPEPEALKATTGAALAVGAFALGKHMDNKDSDAPAFKLYKSENGEGESSSGEKEAKANKCYGFGKEKSFWWDLGKKGGVKVQVYSGIECRTKVGDEITKQTGTMNVPDRATGFRFLE</t>
  </si>
  <si>
    <t>&gt;1901_g</t>
  </si>
  <si>
    <t>MPPKELSAGYRRNGKKKSCEPCRKGKLACDHGAPFCGRCVRRSMTQKCIYHPAPMTKLRTLDSLPLSNQVSTLIPDSSGQEHDLQTLVVDTPSLITPGESTQQPGVDSRWKSPLYSSLYSKSDATGTSSPRRPKKGWKYAVFPKSAVFHGPTSFSAIFSEHQSILEDDLMDIGEDVRNHPGAWHFGQPLLGRYRPNGPDARTKETLLAVWNIPALDICQTLLASFDVIRGGTMDPTMIKYCTETLYTEFGAQLSYPRSNESLLPLVETLFDNEEYPLPPSPDDGIEWLSTFTGKNIRFEMLGVLFTSFGIAYLSLQDWDPLFSVPENCERDRKQTAWRMKECAEVCLRMCDYSDTVNVLVVSLLINLKRLETGCAGDETYHIRRLQGDIVTTSTATGLHRLPNYSGCEVTAASEFKRQIFCCVYNSDKTHASLNGTPPLLTRAFCDPQPPLDLPAGAVFLPRDELARIISELDPEGWHTSADTYHNSTVLRAKFKLALIREEILELALGVNTDSSLSRICDLHQRCEDSYNSLPQVLQYYGTDQKPKQSAGATLYDQANLFLLFLQNKFFIDRLATARGLPNDQSLLCTSMEMIEVSLMFWMKRDQLMSWCSNFNWIITYYGIPSAGVICVELLKTTTGQNSVEFSRSDAIQKMTLFIAFLEWVRPTDGNFRLAQRLRKVIRRVLDYVLETPIQESPRNQYEAMTMEPLLSSFGEQDDLDWLNTIDWTQGSWMELS</t>
  </si>
  <si>
    <t>&gt;3771_g</t>
  </si>
  <si>
    <t>MAKLLDAAEVAKHNTAESCWVCLYGDVWDVTKFLPSHPGGAKIILKLAGKDATEDYDPIHPPGTLEANLNPEVKIGRIDPATIPKPKADKIGKKPEEDAPVHMRSLLNLGEIEQVATKKISQKCWAYYYSAADDLYSKSFNNSVYRSILFRPRIFVDCTKCDTSTTLLGHKVGMPIYVSPAAMARLAHPAGERGIAQGISHFGAMQIVSNNASMTPEQIVEGSLPGQIFGWQLYVQIDRKKSEAMLTRINKMSDKYKFICLTLDAPVPGKREHDERNNNIGADLPISSAVKTKDEAQRPGGGGVGQQLFFGTAADLTWKSTLPWLAKHTSLPIVLKGLQTYEDAYLASQYAPQVKAIILSNHGGRGLDTSPPAVHTLLEIRKYCPEVFSRIEVWVDGGIKRGTDVVKALCLGAKAVGVGRAALFGLGAGGVEGVERTFEILKTETDTCMRLLGVQKISELSPKLINSRAVERDIYDGNSGLEKVDHWVKPNL</t>
  </si>
  <si>
    <t>&gt;3762_g</t>
  </si>
  <si>
    <t>MADETLEPPIRKSIDDPGAHDLESSDSDDHFSDARSDINPGVASPVVPLTRVEKVDDETRYGEEPGTEAYHMRENDAAPDEIAIIPDGTSSPITGPGRLSTDTRSRASSTPGDLPIPITKVEKVDSKPSHGEVPGTTAYELRKEDAQPDIVEEVGDAPGMDVPAPRASERLTESGSPTLPRFSDLSHARRKSSAASRKQAPLPITTEYHEDEDGSEGGFGDDFDDFEEGEEDAEFGDFDDGFQEAVPAPRPQSIPVLPSFPVLDFARLDSPEEVQAATEPFMNALFPPDTIDTSVLPPLTAENPIFLTPRSASLWSQLVAPPPLQPPNWIRSRIRRIFLVSLGVPVDLDEILPASKQKKLILPSMNLNPASGSPRNSTDSRDISRLKQSEENLSTTSLNSQGKPSRSDSRRRRGPPPAPQLDLVSARQLCTITDEALNGLTIEELKGHVKKLEEMQGTAKEVLEYWTKRTDEKLGDREAFEGVIENLVKHARKVRK</t>
  </si>
  <si>
    <t>&gt;10459_g</t>
  </si>
  <si>
    <t>MAILDKLHHIASHSARNGTEDPSSIEKGQTPVSYDIGISDNKEGTGFSAEKTSRSEAHGEVEPSEDAQPGIRKIEAVTLAWSKKSLAGVLILIWLLTLVNNFKATIVASLTPFATSDWQSHSLLTVIGIVANAMTAAVYIPMAKMLDVWGRAEGFLFMLCFCILGLILMAASKNLSTYCAAQVFYSVGFGGLAYSWDVLAADVTNLRNRGLAFAFTSSPAVITAFAGSKAAEAFYNNVSWQWGIGCWAIVLPCVALPLYGVLKYNLRKAEKQGIIVQEKSGRTWSQHVWYIIKEFDLPGVILFAGGLVVFLLPFTLASTAPHGWKSGYIIAMIIVGFVTLVLFALYQIYLAPVPFLRPQFLLDRTVLGACLLDATYQISYYCYASYLSSFLMVVYDLNLAEAGYVTNTFSAVSFVFLFITGYIIRITGRFKWILWICVPFYIFSLGLMIHFRTPNGYIGYIVMCEIFFSVAGSVFILCVQLAVLASVDHQYIAAVLSMLFVSGTIGGAIGEAISGAIWTNTFEKALQRNLPATALPEVPTIYGSLVTQLSYSVGSPERLGIQKAYGYAQTRMLAAATAIMVLGFVWVGMMRNLNVKKMSQTKGNVL</t>
  </si>
  <si>
    <t>&gt;9675_g</t>
  </si>
  <si>
    <t>MAEKVVLITGCSQGGIGDALAKEFHKKGCRVFATARNLAKVEHLREMGFDILPLDVTDEASIKAAVESVKEITGKLDILVNNSGGGYCMPFLDSEVAIGKKIFDVNFFGLIAVTQAFVPFLIASKGTIINIGSVAGLTPVLWQPYYNASKAAVNLLTDQLRLELAPWNVKCILVVTGGIKTHFFDNLPAAPKLPENSLYYPARDIIDPWLAGKIVEEDGLDVDVYAREVVANALKANPKKHHWLGGSITEVWLATTFLWATVWDYVMPIRFNLRAAWKKIWAAEKMK</t>
  </si>
  <si>
    <t>&gt;4469_g</t>
  </si>
  <si>
    <t>MKSWLLLLLICVALLHKANAFGNFGKKSREHLFRQEKAARQEGVKNQERSSLPRFLTKKTQPYKVDYLPEVPFPVGELYSGLVPISNKNLSEQLFFVFQPTIGKPVDEITIWLNGGPGCSSLEGFFQENGLWVWPPGTFAPTYNPYSWVNLTNMLWVEQPIGTGFSIGTPSATSEEEIAQNFVDFFKNFEELFGITNFKIYITGESYAGRYVPYISAAFLNQKDKKYFDLSGALMFDPCIGDFDYVQEEAVVVPYVQQNANLFNFNESFMADLESLHKSCGYEAYVDEYLQFPPKSAQPLEFFNYSAIPENYGCDVFDLINEAAFDPNPCFNIYEITNMCPIPWDVLGFPTELVVTPAGADIYFNRSDVKAALHAPQNINWALCSVEDVFVGGNSGPEQEGDTSADPIQHVLPQVIEATNRVLISNGDYDMIIITNGTLLSIQNMTWNGALGFQSAPSQPIEITQTDLLYTQVFDSNGAAGWDGPQGVMGTQHYERGLMWAETFQSGHMQPEFQPRITYRYLQWLLGRIDTL</t>
  </si>
  <si>
    <t>&gt;2190_g</t>
  </si>
  <si>
    <t>MASKEHRGSAIVVGAGIGGIATAARLAKAGYSVTVLEKNGFTGGRCSLIHHEGHRFDQGPSLLLLPKLFQETFHDLDTSLEAEGVRLLKCEPNYKLWFGDGESFVLSSDTSVMKREIEKWEGEEGFARYLQWLGEAHSHYEIIVREVLHKSFTSIFNLLRPGFLSNVFKLHLFESVYSRAARYFWTERLRRVFTFGSMYMGMSPFDAPGAYSLLQYAELAEGIWYPAGGFHAVIAALVRVCERLGVTIRLNSPVSSILTSHNSRIATGAELSNGQQLMADLVVINADLVYACHNLFPTTPSPYASSQNRSGSCSSISFYWALSQTIPELQTHNVFLADEYRESFDSIIDPRRIPENSSYYVNVPSRIDPTAAPEGCDSLVVFIPIGHLLHSSITKHPQGDPSAISSPGLEKTPEQDWPSIIASARKTAISTIESRTGCAQLGPLIMHEELNTPLTWESRFNLDRGSIMGSPHPFFDLIAFRPRTKHPQIKNVFFVGASTHPGAGVPMVLTGAKMASEQILREMGVRIPWEGRGVVMDEQGARRGEGTSELDRIRREGAILSNFGIWMLAVFVLSGFLVYMKSGLVVKWDAEEKRGWGMETVVSSPFRKYF</t>
  </si>
  <si>
    <t>&gt;4894_g</t>
  </si>
  <si>
    <t>MEATESAPIRSPDSNSSSSRAVMAKEVFPPSAKMRRATIACTSPSTGVVAIGANANMMELGRLASVVEKQAPQWQFVGRGGKELSKLPEQDAHVPASTGQPDAASSTFDGHITKQEDSGAPPLNKIKTLWDLLPPHEEVVEACNVFLNCYFQLGFLPKRLFLDRLEKNRESISVFLLLCILGVSARFTPSLVARYGGHQKAMRIFIERAEALVVTEIYKPSLETLQGFILLGTAEWANGDRNRSLIHLGVASTMCGMLRLHVEETYCLPPDAKPEEIINSEMARRTLWVMGMQRNLFSGGRSPVPFSLTDITALLPCEENEFMFGLIPDARAALTGSQAAIERPELVNSPNRSLFATLIQAHNLWGRVARRACLDTSKLKPPGLCLWETRSEYSQLSTALNQWEGGLSKSHRWSEWYLRIYRAENLDLAYVSIFLAVRLSNIVLRRTHLEDMKAAILSADKPPLFWETMAHEMFANSLSLYEGIIAYLAQRSPAEGFPPLLAFCIYICGSLSAHLWRCPQLCPGLALSAEAVVNWSLKTLVGLRDAWPVASRWHKSLQAASVGLTSFAPMETKAQNIASTSAYTYYDPVTNIPRVETPSQYMPMMNHQPPQTYTEPDPLPMSREAMNSMHPLQNYPTDFNTSTFPMDQSTPPLDNFQAELASYLQGDTELGMSDDWSI</t>
  </si>
  <si>
    <t>&gt;20129_g</t>
  </si>
  <si>
    <t>MEEAITHFMTFTAVTDRDVALQYLRLTDNNSEQAVTLYYDSPELASGLNGPQHTPSVPTSTRPQPSATSAATEDNLIDLSNDEDMDADNEEEDAARAAAIARAAEVEDDEAMARRMQEELYAGADASGGFDADGVRAPIGRRTETLIGGPDGDDDWAPDNMQSAVMQQMRANARQQGRASLGVFNQAPVPSIWDVNAEPEERREGLARATGGASESSSKAQRLAELFRPPFELMHQVPFDVAREKGKEELKWILVNVQDTSIFDCQQLNRDIWKDDGIRELVKENFIFVQYSKEDPRGNSYIQYYFHTKDNQAEYPHIAIVDPRTGEQVKVWSGPPVPSPGDFLMQLVEFLDRYSLDVTKKNPVAKRKPEKAKSIDVDRLTEEEMLNLALQNSLASSGNAGPAGPKRDDPDDLTKSFGDISKGKGKEVADDTTEASISNGSAIPAPTNSAFAAIPSSIPHEEPPMGPGVTRIQFRHSTGRVVRRFNQSDPVSRIFEWLKAAPLEDKEGIAFDLKGMGKNLIDYLDETIQDAGLNNGTVMVEFDEE</t>
  </si>
  <si>
    <t>&gt;8654_g</t>
  </si>
  <si>
    <t>MDLIKLCKYGPHVIHENLTHAFTRVITVKNNSDYCAELSPDVVKFLEFLEVEETKGPSRGLS</t>
  </si>
  <si>
    <t>&gt;6235_g</t>
  </si>
  <si>
    <t>MGQGIVFTNPAAISGTSPSQNPIFAEGSVLRVTWTEGTSSTATNLVLFQMNGTSLLYPFEYLTQNVLNVTSLDWNVFTSKNLAISNMFVMNIFYEGQTSPVAVSGQFNISSKATATSSSSSTSSSASTVSTGSSTNTIGSIAASATISGSPTSSPDTSGGLSIGAKAGIGIGVPLVAILGVGMGYFIFRWRSQKKATTPGMPTSQIGNNADEKLVAYTPMQEMNGNNAATPMSCNPSCGFSQCFATKTEAKKTPSVQINSYVRDSKHDIEYGPFHKWLKAVTTVATVRHGTLRAPKRVGKATAFIIDRATIRNTFHRSMESPHPETMELALTIFDCYGRLKREIIEHTVRKGSGVLGEELDEGNFVLIVNVNVLEKW</t>
  </si>
  <si>
    <t>&gt;1274_g</t>
  </si>
  <si>
    <t>MDNLMLKLDQVVTSVLREWDLSTSAIFITLFVTYVYLIISSRDPDTHPMLLARQAQGSQVRQEGQSAVFRSHSAPHGIPLNSGLNIKDPGDSKWMRGRDGDLSDIWRRVVAGGLDREGKETGETGKLLTVLGSENIIEHNLADITQQINLIGQHIQQNGGSHVAIYLPNSIEFLATLFACAFYNLTVILVPYDKPIDKLVELLKKSKADTVVAAAGSFPFDVITKSYPALRQLIWVVDEGSKHMDWNEVPKGTGGDVNVSTWQEIIQDQGPDAGKEIPAVDKQSDLKNVLAFWPTGELVEFTQANIIAAVAGQLSSVPTSERITHADLFLPVDALSTIYPLVLTLAALYSNASVALNSVAGRSPDLVLATQGVAPTIIVASPGTLARLHVETAEKLNSQFYHVVHWFQTKTLVQYGVMPIASVFSRMYDSLRPIIGTTPGKLRLIYTFEQAGAESTPLSAATLSDLRIYLGSRIIYALTSSKVAGAVTQTGVYDYRLDDGSEKYSHFGVPVTSVEIFLKDTKDHKTTAEESAGEIHALGPAVVGGEASLGVEGKINYDHTLSLL</t>
  </si>
  <si>
    <t>&gt;8484_g</t>
  </si>
  <si>
    <t>MRALGIELLPPEIQSQILQHIPDIQTLRALMHASPRIFHVYLESKMAILSRVLHNQIPSSALSVAVKIFQWRELIGPSHSRQAVADSLGELIRNQTPPKSLELSLQNLRVLLQLDEVVQQLVSDFAENRITLGNKRLLVANLKSPSQDGQIAEGEPPTFFYSLSKTVEDGWVERSGSSEVGQITEMHGPPRYGWENEEWFFSSNSTVYRKEDWLEGCFSRGLKTVNKMFKANTFEERIRVLGTREVPTPRLKQSLKARPFIGNIPRTISATRCDEDVGLEDAEQPNAWWCSAAKTGHPRNIINIGESIFLEGVRRGGCMMWDKKRLQDLGLLTDSVSRVSDGFKQQPSARRYNLSPEQRMRIQMQMWRNEELILE</t>
  </si>
  <si>
    <t>&gt;7456_g</t>
  </si>
  <si>
    <t>MTFLFSLQILLLAGVTCATVIEPTSFAQLNSRAAASAASILLQIAPTSGSCANPPVAGECSTNVEAAPYLISAFQAYGIYDVHEMAALTSDIAFESGDFKYNINHFPAPGRPGAGTRSMLTPPYVLDYVKSIPALASQTSATTTSGLSDDELNTIRALVLPDKYTWGSAAWYLTSQCSSSIRSQLQAGGQAGFEAYLGCLGVSATSDRLAYWNRANTAFGISS</t>
  </si>
  <si>
    <t>&gt;8354_g</t>
  </si>
  <si>
    <t>MSFDVEEVLAKLTNSEKASLLSGIDFWHTYAIPEYNVPSIRVSDGPNGIRGTKWFASVRAACLPCGTALGATWDRNLLRKSGVLIGDECIAKGAHVWLGPTINIQRSSLGGRGFESFSEDPHLSGILASEMIQGCESKGVISTVKHFVCNDQEHERRAVDTIVTRRALREVYLRPFQIVARDAKPHAMMTSYNKVNGIHVSENPMMLQDLVREEWGWDPLIISDWHGTYSGATAINAGLDLEMPGKTKHRGPAVEFALGSRLIKQSTLNQRARKVLQAVEHASHLKVSPVEGERNTPEDRALNREVCGNSIVLLKNDKNILPLPKKIKSIALIGSHMKNPSITGGGSASLDPYYAVSPFDAITEKLGKDTKVTYEVGAYAHKLIPLIERNLSNGVIKFYNEPLTVKDRVQVGEEVLPRTFFQLMDYKNPALNFDLFYAVAEGDFTPDVTALWEFGLTTYGTANFYLDGDLVIDATEHQEIGTSFFSRGSKEKYACRELVAGKKYRLRIDFGSAATAKVLSKGVVSFGGGGARLGACLKVDVGVAIAKAVEAAKAAEVVVLCTGLNADWEGEGFDRPNLSLPPNIDDLITAVLKVAPNTILVNQSGTPISLPWYDLCSTFVQAWYGGNETGNGIADVLFGDVNPGAKLPLSWPADIRDSPAFLNFGSTRGRVLYGEDVYVGYKYFDKVERAPLFPFGFGLSYTTFELSNLTINSSDKPRIASLYVENTGAVAGAEIVQLYVSAPNSPTQRPVKELHGFEKVFLQPGEKKKVEVVIDKYAASFWDEDEEKWCAEKGKYEVFVGSSGALGAKGVKGTFELEETRWWLGL</t>
  </si>
  <si>
    <t>&gt;4282_g</t>
  </si>
  <si>
    <t>MDSTPPAIPSRSRQHGRRKSLPAPSVHVSSSNRVHVQPASPEVISSLITSLSIISSPANQLFENPGTSALPSPALTTGTYHTFGYQNPRNGPRSSGGSFGIDYGAFEQPSLHELVQEESLDELAASPPVIRTAKPPSGFSPLTASTKSSRDSVPLKSFLRGNSRPSSVSSGGSRDRDDASSIGNVSIEPGKTPPPRELQRKNSGDSWGKKQGRNHRGLMYMSSKEQLREKDQERKRAVAGSGGGIGLERLVLPTFDSDSFMAENAIGEEPEEGSPTKSTTDGLGSMNVASPGGIGSGRYIPTRDSSLRKTSVTPRKRPSHRSGRHNGKQKEEGEDTICELDEQPQERKRERSRRDHKTKQSEATEKMKHKMKEPLDNLDFPRPPKNVLASEQVLETVNSNELRVLVDIEEGAPSPSIAQRKARPSPERAEDSAGHKQKTRRSLTPEPFETTRPKRTGSRLKRLSAPLSPRLSEKDVHSRAKSDPLLTSGPVKPPQVHIDDRPTSADSIDDAVEAYLCSPRLSQKIRHPQTGRTISFSEVGDANGYAVFCCVGMGLTRYITAFYDELALTLKLRLITPDRPGVGDSEPYNDGTATPLGWPDDVYAICQALKITKFSILAHSAGAIYALATALRMPQHIRGRIHLLAPWIPPSQMSVSGAQAASPPANSIPTSQRILRALPTPILKAANSSFMSATSSSITSSLPKQKRTKRKSSGRETPGPSGRVSALGIDKESHGRNSSVFPDPSDAGALERSARDPTDPNHEAAVLAAAANTLADKERQINYDTRLTHAIWDLSTSGANPAVDLLVCLERRHTIGFRYVDITRAVVIHHGSKDTRVPVENVRWLGKTMKKCEVRVLEGEGHGLMASAAVMSNVLMEISKEWTEWAKVTGSSGTSKSDGGKRILRERASISTLR</t>
  </si>
  <si>
    <t>&gt;9673_g</t>
  </si>
  <si>
    <t>MEQIPTFQPLSTSGEDDNEPSAGQCDISRQYALALGKRVRSFETDPLHSTAYLTYLAKYLKAPFQKQPKRYHAPFTQLKLPRRPFVHRYKLQVSKQPEYSSFDDLDAYNLEPKSAENEVIFLTGRPSAQWLNAVGSKYQVDYRFFHQHLGSLLTSQKHWYTTPGLPCRSMEVLRLCIPSIVFIGSQGRDVDVLGLEMARHDCTDRLRRSLKSIQDSTALDAGSSIIRRMQIHSGSALVIEQEITITLVKKSENWTLLVWTDAGNEAGPEYIPVPHTTGFETVSSAVEFCPVFFESHFSESQDEQVDNPPKTKLTKQPLSLLSKNYGITIDWASCADQSPLFVLQELLAFEAAAALQYINMIEHVLSDHMRGTRFPSYEHTKLETILHFDYAKAELTRSELHFAEVLAFLEDPPHSWKSNQVVPDPALAATHDVPRAIELLKSDFRYLVSRVERLLSICDADKTTLINNATVQEAKRSAEESRLVTELTKATNRVTFIFLPISYITSIFGMNFSQFGQGSLSIWFWAVISLPLFIASVIVVEYGSLIKDRFRKKRL</t>
  </si>
  <si>
    <t>&gt;7618_g</t>
  </si>
  <si>
    <t>MDYPKVNRFLCFTTPGQDLSVEEKVLTPLPAKEVLIKVHAASINPVDTQLWRSGLVGVVAGDKGMGKDFSGTIIAVGHSVKGWAKGDEIFGLLFQVFGQGTFSEYITLDPAMEPVAKKPTSLTHEQVASIPLAALTAYACLSWLPPPPNKQRRVIVRGASGGTGSWVVQLAKVVYDCHITAICSKRNELYVKDLGADEVIDYTSKDVSQSLLSARVENAEFDLFVDCVGGTDLLATYPKLLHPAGAYVTIVGDKTDVRRLGGPITYFTSPAQIIRYIKGWIWGPRYGCISLLTKSEYLEKVVGLAERGEVKIGIQEVIEGAFDEREGWRKAIEAMEGKRVRGKIVLEEIKIGNSVDNGTEQLHTGGWIFCQDDDMALPPNGRTTNQARLKSTFVHHSTYIRCTTSTSLGFDLGISFSILKSRSEGRDLSHAFSQIHSSVMPLRWRSELAMSFSGTAVFRGLWTLIGIWTIWLGFANAMTPGRVAELRQETVDMFYHGFDNYMNVAFPEDEARSTLRPVSCVPLTRDSQNPRNVELNDVLGNYSLTLIDSLSTLAILASAPPDGAGTGAKALEDFQNGVASLVIQYGDGTSGAAGNGLRARGFDVDSKVQVFETVIRGVGGLLSAHLFASGELPITGYQPNRVKSPKAHLQKGEIPATKWPNGFKYNGQLLRLALDLAQRLLPAFYTDTGMPYPRVNLRHGIPFYLNSPLNRDPDTEEYIPSGVPEITETCSAGAGSLVLEFTVLSRLTGDSRFEQLAKRAFWAVWSRRSSIGLIGAGVDAENGQWIGPYSGIGAGADSFFEYALKTHILLSGHQQPNLTMPSKQPHKSWLDPNTIFTPLTEEENSPEAFLDAWHEAHAAIKRHLYSGVHHPHYVNVHLITGSPQAYWIDSLGAYYPGLLTLAGEVEEAIETNLLYTALWTRYRALPERWSVRDGQVEGGLGWWPGRPEFIESNYHLYRATRDPWYLHVGEMVLEDIKRRCWTSCGWSGLQDVRTGEKSDRMESFFLGETAKYLYLLFDPEHPLNSLDAAYVFTTEGHPLLLPKDTAPLKRPTPSFTTELQPRMYQGERDTCPIAPTPVPFSISATAARPDIFHAASLIGLHLIPNIQPAIEAVATKRYSKTRGKSEVTLSSQPLTNYTYYPWTLPKSLMPYNGTCDHLPTKQTFTIEFPTINSAGHLGGQSPFVSFGPTGLVRLNEGILIKSLSGLRLGMVYENPSPYKAINGPLGESWRIWNVANMALGRDEQIFIPRDVIGDMTDPSFTRIRDSIMLDIVLQLENRVSEVNQSENATGSAEEIYTHNEPDIYDENMATFEESVDSAGLAAEYKTMLSSLLYHVTSALRDPAATETPEPEVLPKYSFVTVEAISPTGMGAAPIIDVAEAPDPNEGPQAASLSWSRIYFAGEACIGKLPNEAARKHEVIVMRRGGCTFSDKLANIPSFSPSPHSLKLVIIISGDEDGEESQWNSGGEGSGSGLPKSESEHLIRPLLDKKQVTPSGLIRHRQISMVMVGGGEKIEGLLRRSRSLGIRRRYHVESQGLVIGNIVVV</t>
  </si>
  <si>
    <t>&gt;8837_g</t>
  </si>
  <si>
    <t>MAARKLQQEIDKCFKKTQEGVAEFDSIYEKIEQSTNASQKEKLEDNLKREIKKLQRLRDQIKTWAASNDVKDKSPLMENRKLIETRMEKFKAVEKAMKTKAYSKEGLSTQTKLDPKERAKSEAGDFLGTMVDELERQMEQLEAEGESIQATMKKGKNQSSKVDRMAEIDRITERHRFHIGRLELIKRLLDNGSVDPEQVNDLEETIRYYVSDGMNDDFMEDEEMYEDLNLQEEEENYGLSVDNDRLSSQDTQSMQEDTAENETRASSIAGGKAKSSISEPSVNAARRPSTQMKSPLPGLATLHTPSPNVTNGSNMKPAALPTRPPGETLKYASAAAAAAASNLIAPLPPPPETLPAPATSSSHPPLPSHAGRIPSVTASPSAVHSQPASIHQTPATRPSVPVTAVPEGSASAQAKSPALSQSSAVPSSSSHSQPAKIDRAGSVRPEASRGSSGKAPVIPEANETSKAAPQSNGATNGIKGPAEDPDESIYHLPSGLQDLLQSFEATQRRVSSAPTHSSQRMLASSLANFPDLLDVSSPTTYKPKSPVRTPAYYPQELNPVFDDPRLYSRIDPDTLFYIFYYKQETYQQFLAAKALKDQSWRFHKQYQTWFQRHEEPKTITEEFEQGTYRFFDYESTW</t>
  </si>
  <si>
    <t>&gt;20140_g</t>
  </si>
  <si>
    <t>MKVLTLNMLTCAVKACKSSTASFPLHPKDCELVSEEVEMSRGFLLGVLPRIEWAALRISAVELGFPPLPEEPPTEEQLENDEKMLKDLHTLLLETQIMEGGLVCGNCGHVYRIKEGIPNFLLPNHLV</t>
  </si>
  <si>
    <t>&gt;1636_g</t>
  </si>
  <si>
    <t>MSPVLQRRERETTSVGIPRRVSGDLTHENAGSHSNPTSLRRGPTGTIGSLNDEGVANPRRNTFTTFQTIATSTANRARRASVANHGDFNVRDENDGDPSFVTLTITQGAGIKTTVVQLGNSFPTSLSGQSIATTVNHKSGTQVGTIVGIVIAVLGSLALLAGVAYVYFLRMKQRQRTKGRGKGKGKRKRRRKSKGGGEFIFGCSRGKKHLNGGDAGLWIPGDFSLE</t>
  </si>
  <si>
    <t>&gt;6836_g</t>
  </si>
  <si>
    <t>MSKARAATDQVVKLIVGAGQASPGPPVGPALGSKGVKSMDFCKEFNARTAHMETGIPTPVRVTVRPDRSFFFDVRTPTTAYLLLRAAKVEPTKGKLKGAHGNEIVGTVSLKHVYEIAKIKHSELRLSGLSMEGLCKSVIAQAKTIGVAVKP</t>
  </si>
  <si>
    <t>&gt;492_g</t>
  </si>
  <si>
    <t>MANTQLLSEIMPSFTTSETLRYGTLPQGNGLLDSEVTSASSRVCALPEVQIRSVGDDQAQIRTSVRSSNTQSTRWNPDKRASDGSSRTPTRSIHHNRSSTQETTDLLEDDRESMRVLVDFLNTRDPPSTNWMSIPDGDRDHLRALKKSRSSPLGIFSWGKSKKGKHDKEELMKLPDSAVAATTAGGTRHIAISIPLQHEPESTKQQEAPLPPVPDVAPSLHSPHGAGESADQRSFTVLQSVSELREPSPGDRDDPERRIGYGYGSGNEAGVETRQPKPDGWSGSRGVRAVSEHFVDVGDQQQQRFREGTGLGGPDPLRSHEGGYVVVPPRRSSREFEFDFEKRRMSAAMDGEEVVGEVGMRALAGQHHARGRSGSALTLLGGNNTSPSSRSGEIGIPIRDSGVMKSPEEVMSGEEDENMFRVLWERDDQQERQLQLRLEPETPLVARKKSQGSKTPTTASSSSPITVLGLGVAGSPLVVRGSMPKENASPPPKGKLPDLPVAGTKHRHAPAPAPALGQNGNMGIGGVEGKADAESGEAIPSRKARVRSRKMRDIEGARAKAKALERVSLKETGALNRPVLDVRKEKEEMKKTVVSPRREKGNGGNAICVSSIMTVADLPPSSGCLPPAFDARRDRVREGQTPPLSCSEVDSDGGAGEAKRRSEIRSSMATTSTRREERRAKRNALLRERELDERLRRLESDNRMLISTINLAAGVWELNKRTDGDGAGERFRDGRDSGVWGDGEGEGESGREGGRGRAEERGSGSGWLGDLESMEGMMRDLHGSAGRVSEEGLRGRRRGADEKFERLGDGMAEVDIDAEDLSFLDMESILS</t>
  </si>
  <si>
    <t>&gt;37_g</t>
  </si>
  <si>
    <t>MLRTPAATGAKKQKKKWSKGKVKDKAQHAVILDKATSDKLYKDVQSYRLVTVATLVDRLKINGSLARKCLADLEEKGQIKKVVGHSKLCIYTRAVAAAE</t>
  </si>
  <si>
    <t>&gt;6948_g</t>
  </si>
  <si>
    <t>MAQITPPAALPDLSSLPPELLWKIMGYLDIPDLLSLTRTNWTLRRLGLDPLLHRERLHRANKIIEQYIPRRPELRELMRERIYVTRTTQAARSLGRNLISIKLNRKLRGRPSVEELVVKGVLPEECFGNGKGGAGVVAPGLVGVRRKVERERVKDVLRGWVGELKGKMGERVEREGTGERMDVRRMARRFVARERQRGAERELPRWGRAVQVREMPTRAKVLGLRRFWEQVGREGVSA</t>
  </si>
  <si>
    <t>&gt;10588_g</t>
  </si>
  <si>
    <t>MYTRSLFLALVGLSQAVPTSQQIGKRVQNGVGVTPAMGFNNWNAGLPSSAATALTAANAFLSLGLKAAGYEYINIDDTWSNMSRVDGLLSPDTTKWPNGIASVATTIHSLGLKIGLYGDSGTATCSGFPGSEGYETVDANTLASWGIDFWKYDNASSFLPSSCNTPSTGTSQTRYTIMGNALQASGHDIYYAICNWGADSVWTWGASVGNSWRVSSDVGDSWGSVSGIVAANAGYGIYDGPGGFNDFDMLEIGNGGLTEVEERAHFGLWAISKSPLLIGTDLTKISNASLNVLLNPLIISINQDSFGLAAIPFTPTGKSAPVSGTVYPYWSGELSDGYVIGLVATSGAETLTADFSDVPGLGAGTYSWREAYTGASGSGTSVSATLVAHDMAIFKVAKSGNIATTSGVGITTTKSSTTSTIVATVTSSSEIFTTTKAG</t>
  </si>
  <si>
    <t>&gt;759_g</t>
  </si>
  <si>
    <t>MACLQLPPETEKMRNLFFNLPVPFSMRADVFERYWPLVDNVWSRYDEMNVMGRGIDYKIPYDSIRFVCRFARKLENEPSRAAPPTKRQRREGATCSCRVKAKYFHGVKGMPDHYRFEHSSSKENDWTHSHTIDDSDGIKINSFLRAAAAVEAAKGYMPAEVYRNLRSVQLYDNIGVSTGNALDAAGGKFMTRMHANNAKQSALSAGGGKFLGKRAAGDDQTDVKNGDDLQEQVAHLARIISVDPRTIWPSTLGKRVDDQEEHAKIIKNDIRSLVESIAIGGRTQIPRDILMPLLNSIAEYMDKTSEEIDGKPLLENILKIEGKSMEKVESPIPSKTSLDRNKNFNNMSGLIGD</t>
  </si>
  <si>
    <t>&gt;7676_g</t>
  </si>
  <si>
    <t>MASSNRRGPWSQAEDAYLVQLVHTQGALNWVRIAQLIGSRSPKQCRERYHQNLKPSLNHDPISPEEGLQIERMVAEMGKRWAEIARRLNGRSDNTVKNWWNGSMNRRRRLHIRRRTFSQAVNNFDERDQTLSFTRPVVPKPLTITSSNQFRQHFEGPLPSPAVSEASRADSVDGAPSLISDNSSAFSTSPRLAVSPGVELPPLTSAFPSDGRRPSLPSLPFRLNNFLSEADNHSSLYTPRSYTETKAFSLSALSPLYQRAELPALSTYSPREYTFESRAQPLTAPPTPVQLPPLQLSARQEQWEQTVERDSRMTLSSVLG</t>
  </si>
  <si>
    <t>&gt;1148_g</t>
  </si>
  <si>
    <t>MDRSIENDTRGWIMSGISGVACILGASIIYSDILVRAVWKESEFDIQKSNAFLACSMSLSFGVMIFSALYSILPSSKKYLMMAEFSSSTASWILLACFIGGFVGINMVSRFLHHYMPSHVEPCDHTHKGGELENYEHENDLDFDRARTHSHSSHGTGRGRHDSHIHKLNGNASESTPLLTSSIISNGLNGRVAGVQFGADGAGHSRPSKKASSRRPSMLQVQERVLSFVKDTKPNCDVQGPCYGYSDPCSNSCFKHVSQRPSLSSQSTILPQSSVEGCHPSHDNISETHSPTRLRLSQVSSHSSLSEAAASEDLESQREHHHHVPDKAFLNLGIQTSIAIAVHKLPEGFITYATNHANPSLGFSVFMALFVHNISEGFSLALPLFLALNSRFKALFWAALLGGASQPLGAAVAALWFKVSGSHGREPGAAIYGCMFGITSGIMVFVALNMFVEGVGLNHNTNVCIGWAFLGMAIMGASNALTA</t>
  </si>
  <si>
    <t>&gt;2933_g</t>
  </si>
  <si>
    <t>MAGPWAGSATTAGGRFSGALGRWIQQFFRPLLIRCRDFKRTHDMSPFNLDERKRKSRNIVLFAFLALVVIWGVKLSRPQSTVLSAWGAYSASSGEVSQPQQMKGADGEWHSVSPSLMNANGTDSSKAAVIVETRFRMNLIPLILHFASVLGPSWPIIIYTSVEAINSFATSAALKRYIKTGSVTLRLLPQETFFTNSDSVNKFMTETWLWESLDPAEHVLLFQSDSMLCGNAARSVDDYLHYDLVGAPIRKGLGVGYNGGLSLRKRSTTLKVLERWSWEETQSKGDRFEDQWYYNRMKELEEEDESEGRKAGDVGAINLPSVEIARTFSVETIDYPHPLGVHQVHRWLKDQILSLDEWCPEYKLCSVDHVADEPDTTGA</t>
  </si>
  <si>
    <t>&gt;8067_g</t>
  </si>
  <si>
    <t>MESWLKQSGASGLDDLELADFSNTGRGVRTLRRFEEGEKIFTIPHGVLWTVKHAYADPILGPALLSARPPLSVDDTLATYILFVRSRGSGYDGLGSHVAVLPASYTSSIFFAEAELEICAGTSLYTTTKQLDRQIEADHKELVVRLFGRHQELFPRDKFTIEDYKWALCTVWSRAMDFKLGDGDSIRLLAPFADMLNHSSEVKQCHIYDALSGNLSVLAGKNYEPGDQCAYLEVFFQVFINYGPVPNNRLLRLYGFVVPGNLNDSYDLVLTTHPMAPFFEQKHKLWVSAGLDSTSTVSLTLTDPLPSSILRYLRIQRLNESDLAVMVPHQSDAAFEKISDSNEVEVLRFLVESISSLLDGFGTQLEKLEEQLAEGFYTPEGNAWSAAHVSLGEQRVLRLTRKTAEGLLAAVETGSGNKRGLLSTPALCAKCNKKIGATVVVRILCELVSFAKAPTATVPLGKYDTGKPYGLGFVARRFDDKKL</t>
  </si>
  <si>
    <t>&gt;8325_g</t>
  </si>
  <si>
    <t>MDQPCSVSSPKRKAELHDLLAEYSDESSSQDFNKMNQEALSTSPKLGAVNAALESDTYHAAQYIRKKMKSDNSSSSKQEHVDDDLVDFYTAAEYFELGLRDSDPESYICYPPTNEGFRERDISAVEYSKSLLNEGDTLVFINYPGDRNAYDASGFPLKKTHRVHSDRLLATESKVFAKLLGEWEQHKARRRRKYLYHLPAGVKFILDLTPPEEGEEALELTADLSCSSGILRWKEIALMCGVPYHVVGGKDEVMISRIQSPSDELPSTFPKNGCSLVDPGNATAISLDLPAPPKCHGSFSSKKTPITDTSNLSSILHDASATIRTTMESQHDSQSSSKGASSLQPISTPSIKTTGNPIEAPTDSNPTNWAHNMRDHTAEQTSDLAWPNEKNDNLKGQLDDEDNLLDYCPIRHRAGIERLLQVIEGKSPRLDSAPKVWTVVMLAKYFDCTSAVIDYVLTWVISEPNCRFIEILPEATLRIGMILENTTLARAAYSVLVSEEALRIGHNKNWLNGDSCIGMPLNKAQTLFGRKKEDLDEDSINMIQHAGLDFAARIDGTLQGFLDPMMPFFEKLPEFIKIRDFEYWAQFAEHQTPGAFEERIEAVSNLSKVLRHYVRGRLVWCLLNLLEESQLVDFGNHVKPMGVSIEGSRKFDLLYNSLSDRQKIMTRFFWQILNDLNWATTKDIGTNWIRTPLPASHPFCGLNVALADDLGIEQIYWYNLANEQANLNSTILTAIQTDGYRQGRIPPEAYSLVCNPRPVDAEGQKVTGEFSQLRISSPGSEASSSCSNKAICHIELDEYDKKPASGCTLATVPEKQPETQWTPYDDLIPQSSGPHNNSLQTATKQTRLQPFTNLTLDLTFSEDSQVLDKNGRSVTTPGVSKYQCPYGDCKFGFEDLYDIEMHLTVAHGLYYSVGDNEAVQIPGLASTQPHVPPDARIGSESAFFNLKEFFEEVGNEIRGLCKKMLERGENEWSVLCDSLLCLEEEDYKYLPLWAGGHDDGSGGVYEAAIPPADRGPVGPGPGFHTGSTVNSVASSDIDFDGRSSAFGEESSRGFESSLGVEDGFSTHIDRRRVVSIDSSSESGTMMSGTMTSGTVTSGTVEGMDVDDDDDDDFFLVEDEEEEIDLGDDDKGDEDDGTLTNRE</t>
  </si>
  <si>
    <t>&gt;3253_g</t>
  </si>
  <si>
    <t>MPLTFLDVPRGARLRIYSDVGLIRYCPIDLAAPKRSTAIVPDGSKFWNGATSYADGLGVKFADGSVSTLAHDCWLIPEIGMKRWEGQNNHYHPLNCFCPSLPTAILRVSRGIYKKALSIFISHNKFIVRAHDVYDLALLQGMSRHSLASLKSLLVRLNCWPCPRGHSSEETNECWVCGTSTTQSDPVLDASTQKGQDLIKQWNTVCETSFSHLAWAVMCHLHLRRERSSYRKGNRCTSVNATNTGTVHNSTCRERNHALRALAEATSHQTTKATLPALDKPFPFERLPREIRHQILNYTHLAITEVVSIYESKVKEDGFYSNSRTCCWKCTDTFADCCCPRRHASFSASCACREFPLVALSLSKRCYDDVTFIFYSQVCFELQSDPSDSLNFLKSLPLHALSTTRRLRFLFTEIDLEEWRDKNYTQKWQALVSFIKQNFDISRLSIEIDTNIGANDLFILDEENEEETRFFYDILCDITGALKSIPDLEDLSFDNGWFIDLGPLLAKEVIGERYKERLVEVNPPIHKTKRQWAVPTWWSGKSS</t>
  </si>
  <si>
    <t>&gt;10604_g</t>
  </si>
  <si>
    <t>MHSSRLSLSLFLLAGSTLASPTQHPISIGSENKGSKEDFDLSPIATYAFSGITTFSQLPSKSCLTDSGPSDDILVVGFPFDTATSYRSGTRFGPNAIRQGSRAASLAGHYNYRQAINPFIQNVSIVDCGDFPISPFDNGLAFAQMEAWYTTLLSKQVKNSDFGVRSQKTGKVHPTIVALGGDHSISLPILRSLHAVYGPVSAIHIDAHIDTWSPKVFAGSQGSPSEQSQYADGTPYYWAGVEGLLTDTCVHAGIRSSLDSAEDLVIDAKSGFQIIPASDILKRDGIQGIIDEIRRTIPHDKPVYVSLDIDSLDPAFAPGTAGPAAGGWTTREVIQIVIDALAGLNIVGVDVVEVLPGMDSSEITAIAAAELTFELITTLVKNGL</t>
  </si>
  <si>
    <t>&gt;4834_g</t>
  </si>
  <si>
    <t>MLFTLRQSFRLSPTVAAASKASFRNAASYSRSFHSRPNASFFTSRTTAPTAALSKAGYAFRQSRTYLEQPAATANAPNATLIQKLVVGGAMVGGTWLALQLVFNRETREDGGMPPFERAYLNDTFMHTGLGIGVIGLSARAMFQSGFMYRMMATNPWIVMIGGLGLSIGTMLGTRATDPDNYLQKYALWGAFNATQGALLAPLLFMAPPALIARAGLYTLAMMGSISFVGATAKQEKYLYLGGPLLAGVALVAVSGFAPLVLPATAVRTLAFTENIWLYGGLAVFGGFTLYDVQKVLMHARMAHQGLIKKDAVNESISLELDFLNIFIRMVQILMMQQGRRK</t>
  </si>
  <si>
    <t>&gt;4978_g</t>
  </si>
  <si>
    <t>MPQPSYSSQFTAKCHRKTYPAIDPTLPPSSASGKTILITAGHTGIGYSISQNFAKAGAANIILLARRHEVLAQKAKELSISNPGTNFHVFAASITDHDAIKKIFAQIRSSIAEPNILVTSAAYIARNATILELPSEELRASFETHVLGNSNLVREFLATGISKENEKTIIDVSSAAAHLIYPNMSAYSVTKLAFTQWMAHLHEELGEKGVRVHSLHPGSILTDAAKGFGVDEEKVQWDDVQLPGQFVVWLASPAGEFLKGRFVWSSWDVEELFKRKREFEDNGELLKIGLMASGKQ</t>
  </si>
  <si>
    <t>&gt;1843_g</t>
  </si>
  <si>
    <t>MAPHVDGWHPDVSTEEDSESLPKSVAEAAWKQEGQKSTFTEAWSLVGPPNVRAATVGL</t>
  </si>
  <si>
    <t>&gt;6244_g</t>
  </si>
  <si>
    <t>MPTPLGDTLPSLTAHSNAPNNPLLPLHYDPQFPHAQEPDELSPTTEQRHDRHPPLSATLDKGDQQHLLADSSDDESDDPSMGAKSRRQRSQEPARGHNGSASSTGGELFEGGHSNGNMNNNVEYRRKNSSLGSPTVTANLMGRESFTLDDHVPRTPTLNNHGFSQLPLQDKRNFGLLVLLYFLQGVPMGLATGSVPFLLKPHMSYSALGVFSLASYPYSLKLLWSPVVDAVWSPKVGRRKSWIMPIQMLSGLGMIWLGSRVKQMMAVAGEHEGAGIWGFTGWWFFLVFMCATQDIAVDGWALTLLTPGNISYASTAQTVGLTAGQFMSYTVFLAFNSPDFANKWFRKTPLEEGVMTLGGYLTFWGWAYIIVTIGLAVFKKEERTRNEDGIWDVYKVMWGVLKLKNIQTIIIIHLIAKIGFQANDAVTNLKLIDKGFSQEDLALTVLIDFPFEIGLGYYAGKWSTTYTPMRLWCWGFVGRLVAAVIAQITVIIFPSNGVDTWYLLVVIAEHIFSTFTNTVMFVAISAFHARIADPVIGGTYMTLLATVSNLGGTFPRFFILKLVDAFTVATCIPPSASYVLDTKLKGPLVTEAFSCALAAEKDRCINGGGVCDIQTDGYYVMNIVCVMVGLVTFYGFIKPAALKLQALPLRAWRTAEGS</t>
  </si>
  <si>
    <t>&gt;8178_g</t>
  </si>
  <si>
    <t>MTLLNPYTLVLPFLFVFTIPIAIFASITTTLAFSILVFRVLLVYIELAFAVIPYWILGPKQSGQILQGTKSSPSPPSVPARRRKRRGSTCSSLSATGTITPISGDAMRFSQSIGASRDFEGVGGWRLDNPSDDDDSLWTKINSRLELPADHGRRHHRSLTAGSSPSDSKLNRGYSPEAIMNTSRPRTPPFGPVGDGPSLQSPISIKSSKRTASAHTSGSSGSGRSCVMNMKQQ</t>
  </si>
  <si>
    <t>&gt;4714_g</t>
  </si>
  <si>
    <t>MDSMFHSTVMRRPAEEDDETVRRERMNGAGSSNTRPYDPSPTQTDLTSFSPTRPRPQFTDPYHPPTPATLPMTTPSHIPASPGPASRKSLSGPSPYQNDYQPPPRDKPISNYYDPTSDAGERPPAESSGWGEGKTQNRESYIYPPAAVEPPKYYNGAYTSPVAATVPPRSPTTHSHPNGGAPSIPRSPGMAPIATSPGPPPNGVAMGSAAARQEPHVPAAVNSPISRLPRRYTNRETLQTPTRPADPMAFSSILSSADPVSTPKPTPSTVTKPRKASRQAALKAEPISRDTSRQSSPTPAPTPSTSRVPAKRKANGEPKKPSPRVKPLSKEQEKEIQAVLAKLDAEAPDEDVPDFLEDKELFHLRGLKRKLEVDATENAKTKKRRAHFVARMKYKLGRHAELGELRYRDIYADAAITAVQEKEVQAEKERKKDMQRKRRREKTVATNMEQKEAALARAQAAEDEVEKQKFIREAQRAEKKAQQTKIILARGDKGPEIRTVSPLEPNFSGGMMSTFTAVDPESGTKKGRRTGTRPRKSKEQKQAEKDSAEAAQAAIDAGEEPPALPASRENETPKFRIRLNTKESKESREDSPAIEPFVSKGYNQIYDQIWRDLARKDVSKVFKLAGESYSVRASNLKKTAILASKEAKRWQLRTNKGSKDLQARAKRVMREMMSFWRRNEREERDLRRAAEKQEIENAKKADADREANRQKRKLNFLISQTELYSHFIGKKIKTDEVERSTDHPDVARPVGEASSTPKIDVPEHEGAPMGKVTNFEDLDFDADDESTLKAAAMANAQNAIQEAQDKARAFNKPDDAPAMDDEGEMNFQNPAGMGDVDIEQPKMLQAQLKEYQLKGLNWLVNLYEQGINGILADEMGLGKTVQSISVMAYLAEKHDIWGPFLVVAPASTLHNWQQEITKFVPTLKVLPYWGTAADRKVLRKFWDRKHITYKQDAPFHVLITSYQLVVSDVNYFQKMKWQYMILDEAQAIKSSSSSRWKSLLGFHCRNRLLLTGTPIQNNMQELWALLHFIMPSLFDSHDEFSEWFSKDIESHAQSNTKLNEDQLKRLHMILKPFMLRRVKKHVQKELGDKIELDVFCDLTYRQRAYYSNLRNQISIMDLIEKATIGDDNDTGTLMNLVMQFRKVCNHPDLFERAETTSPFSFGFYAETASFMREGALINVGYSTRNLIEYQLPRLIWREGGRLNLAGRDNEKAGFRSKYLGQLLNIWNPENIRANAQDNKAFSWLRFADTSVAEVSKASHKDVFARAVDLAQKPRHLGALDIVYDEDGENFTPTPAIFKIVDRNDRKPLARVTNEGYLNKLFNIAKNAWAGSGLSRLEQCSRPSASAPPIEVLCSSPGSVVEKENVMFNVPIRRALYGPSPVEEKALITSKIPLSLYPPVKMLPTPTSERQRFTNIRVPSMRRFVTDSGKLAKLDDLLFKLKEGSHRVLLYFQMTRMIDLMEEYLTYRNYKYLRLDGSTKLEDRRDTVHDFQTRPEIFIFLLSTRAGGLGINLTSADTVIFYDSDWNPTIDSQAMDRAHRLGQTRQVTVYRMITRGTIEERIRKRALQKEEVQKVVMTGGSGGGVDFNTRSKENRTKDIAMWLVDDEEAAEIERKEAEMAAMEKEQPAVVTKKGGKGKKRKAAEVGNLEDLYHEGEGHFDDGSNRPSGAATPVPGNGGSGGDPSMGPGKGKRGRKSGGGGGGKKAKTAKQRLAMADGDVDMG</t>
  </si>
  <si>
    <t>&gt;2258_g</t>
  </si>
  <si>
    <t>MESLSETKWDLLIDGTGLRNSLLALALSRSNKKILHVDQNEYYGNAEAAFSLQEVEDWAVKANNGSLRFFRNVIEKKTESPNDNEKLSSSRAYTLTLSPQIIYTRSKLLALLVSSKVYKQLEFQAVGNWWICAGRGEALKRLPNGREDIFQDKSIDNRAKRSLMKFLKFVVDYESHVDIWEPHADSGLARFLSSQFQLPSNIHTIIAALTLSLDPVEKIPVKWALPRIARHLTSIGVFGPGFGAVVPKWGGGAEISQVACRAGAVGGGLYVLGTGVKSAKVIADGEEQLTEVHLSNGEVVRTRHRIGGVDDTTLPDSKTVSKVIGVYSSPLASLFKSSVEGAPPAAVSVAVFPPNTVANSMTQPDLVYIMIHSSETGECPAGQCVLYATSLYTTTSAQVLLAAIDTLGKAVESEGRLIYSIYYEEVERPGSSLDLAFDDQILEEVEEEYNKIMSAGVNKDAVPTFMEFEDRQGMNDDDDDEADDGY</t>
  </si>
  <si>
    <t>&gt;7856_g</t>
  </si>
  <si>
    <t>MTSQVHRQAKEAGEKVIASVLYGVKDLRTEYRTLPSPSPLEVQVVVLSTGLCGSDLHYYQHYANGDIKILEPLTLGHESAGVVTSVGSEVTTLKVGDRVALEVGLPCGKCELCEDGRYNICKEMSFRSSAKSFPHSQGTLQGRINHPAKWCHKLPSNVNLELGAILEPLGVAMHASRRAAIKEGSTVLVFGAGAVGLLCAAMAKVHGAKTVIIADIQERRIDFAISHKFADGGVVVPMKRQTAIQEKLAFAKEVSEMVKRENGGGEVDRVFECSGVESCLQTAIYSTKPGGKIMMIGMGSPIQTLPISAAALREVDLMGVFRYANTYEEAIKLVSSGNPLLPDLETLITQRYKGFENIGDAFEMAGRVKDDEGNLVLKVLVDTRPLHEKL</t>
  </si>
  <si>
    <t>&gt;6384_g</t>
  </si>
  <si>
    <t>MASQQDIQDLLRLLTTGRNKLNMMAAMGRVKALQSANLRSISEIAASDLPTIATALSDPKAAKSLLAACKVHLKSDSTNSGVKRAASSTLSSSSKRPKSAYELSVEPQTPSELEASLELPQPSADQEAIEKCCVYTNRAPLVLAWAVSLLKFTMPEQPLSGRLSLAQAVVSANSRSKAVSLGIEKGKGAEEEGWAMGQPKVKIMGREVSVLKRSGYEWREPQQEPEEEKPISKSNVEGENTSPKEESASTPTSRNTGKKPKATDGWMVSSPITSKKSTFIARSVTITSPSEVKSVLQKLMANHQELREANHNMTAFRIQSSYGIIEDSNDDGESGGGRHLLNLLQADNLTNILLVVTRWYGGIMLGTDRWRIMTQVSRDAVSQRLHVAGVLGHEALWGLDLEAMRSKDSPVLGGSTGGMPIYRPEGARSYILKAFASPPSADEGSKKKKSGAVLEREREENLGLLLGALDLLLASWVGHMSREELDRRAWGWYVQTRPEVADGPAGWGAKGVVKLADILSLRRNE</t>
  </si>
  <si>
    <t>&gt;2692_g</t>
  </si>
  <si>
    <t>MGYIFSRPDDIIIRMNPPSAPSAPQTEERSAFILNNFSESLRWYDPIDERTKPRRRTGTPRLGNIYGRNMLEEVAVPEQTKETNISGFTLDYYQHPAKHADPRRLYRHAYDVYSLGILLLEVGLWKELRNFEDSIEDSDYEEEDHYERRRWICREYLDRLRWACGDTYADVVLNCLMIDSSDDEVAKASERELCARIVAELEGCQA</t>
  </si>
  <si>
    <t>&gt;10072_g</t>
  </si>
  <si>
    <t>MALLELPLELLHKILYHAVLVRHVKRGLRLRLVCKAFSYNLLPALFETHLLDHFTSHAVNTGGIAGPWYLNTHPGAGETWHSYLVYRVTNETDDTVGRFVEIRQAAQRICEQSGRHLTSTIDELCWLAMESQASRPATQLPFPRITPCSALNVLAAAAHFNLTDLANQLLLEGICPTTYTHLFPSAMEVAARAGHREMIMLFQKHLPDYEPHQNDNLGRWGWHEKISPDLIYGAICREDFNIINMGLHPPCYAKSDGAIYPGQQLERYSLLINTREALCRAANLRARSPLFRMFLLWHMNEEVKLTPGELFETLVLHARSGNLCMVKHLLDSGVAVDGVSRREGHPRTALIAACRGCHEQVVDLLLARGADPNFGAEDNYCIPALPMAASTGSLAIVRKLLDHGARVNEAIEFWDGYYRRSAIWWAVAVEHTAMFQLLWERGASLEGWFGSTALEMAYELGMDSMAKILEDLSIKVIERVHDSGQAPWKRWSYYHGLYTSGDLNMIVD</t>
  </si>
  <si>
    <t>&gt;3468_g</t>
  </si>
  <si>
    <t>MTLGRIIRVVKGEEYSVIRVSRLTKTFVTGDMVSFCIQGGSAGLMVDASAANIGKAMVVAGLVMQILMFGLFALTAVIFQLRLRRKPTSESEITMAPWRESLRMLYAISVLIMIRSIFRVVEYLMGQSGYPLQHEWTLYIFDSILMLGVTIIFCWKYPSDLETKDTYSGELLAV</t>
  </si>
  <si>
    <t>&gt;5553_g</t>
  </si>
  <si>
    <t>MPPKLVIFAGAPEAATLKWDGLDLLDTFIEPIATFVSNGDSNQVSTPALPSPATAHPSWRSLPLERPYLKTVSSQSQDPHRPFVGFSRSQVWGDGSQGASFFIASEIEFYIEELTQKSPAESFGSVSKDSEQALSQFYEESYARHEDVPSSHIAPASEVSQSFGSTEFSYTASSFDSFPRPTGHRTDVPISGHLNNLKEIPGASYLSSIHPQTMTVNLIVGIISLPQPRAIKTRKREDVELVEILVGDQTRSPFGINFWLSSSQASEDTRTALSGLRPQDVVLVRNVALSSFRGKVYGQSLRKEMTKIHLLYRNRIDKSDVGGCYSAADLILSDTPTPPQLEKARRVREWVLRFVGVGARPTHREKKKKAFEISEVLPDDTQLPDTQ</t>
  </si>
  <si>
    <t>&gt;5435_g</t>
  </si>
  <si>
    <t>MWILPLVGYIGLGLGFGFLTLAIASGLYYLSELVEEHTVFAKRLLTRMIYFVIGIQVLLCVVDGFPVTLSLLSIVSHVVYLGNMRKFPVVKLGDPLFIASCVLVLFNHWIWFNHFSFTSLVNAPQSRYDPRNLPTFTEIASYFGLCVWLVPFSLFVSLSASDNVLPTMGSEEPGMPGSSGQGKNKRQGMIKVLVDNIRDSIGSLSRMAGYGRRERDF</t>
  </si>
  <si>
    <t>&gt;5408_g</t>
  </si>
  <si>
    <t>MVSFTSVYASNTKLSALPPGLVFVFAGATSGIGLATLQAVARHVNAPRCYIFGRSEERSAHFVDRLKQVNPMGTFIFIEGQCSLISEVDRMCDVVKEYEDHVDTIFLTIGRLRFGAREETYEGLSTDLSLQFYARLRIANNFLPYLERSISPRVISILSAGHEGPLDAEDLEFSQDWSFMKASLAAATMTTLAFEELARQHPTISFVHAHPGNVGTGLVDNLLKSLHGFCWYWGAQVRYLVLPIYKKICCMSPEEAGERTLFLATSAKYPPAFSHEGVDHDGKRLDGWVDLPTGVGAAKGSIMELGRGNGVYRVRSNGETCKEMELLDSYRSQGLGRRVWEHLADVWERALMRRDSVTWSSFEKEGFFSYVSDSDFLDFELEL</t>
  </si>
  <si>
    <t>&gt;3124_g</t>
  </si>
  <si>
    <t>MGYTDVDKLAINTIRLLAVDATSKANSGHPGAPMGLAPAAHVLFNRIMNYNPRDPKWVNRDRFVLSNGHACMLQYAILHLCGYKLSIDDLKSFRHIDSITPGHPEAHDTEGIEVTTGPLGQGFSNAVGLAIAQHHAAAEFNKPGFELINNHTYVFLGDGCLMEGVTSEAASLAGHLQLGNLIAIYDDNHISIDGDTNCQFTEDVVGRFHSYGWHVEIVEDGNHDLEGIEAAIRKCQAIKDKPSMIKLRTTIGFGSLHQGTAGVHGSALKTDDIKQVKTKFGFDPEKTFVVPQEVYDLYNKKGAEGAAKEQDWTQLLEKYENSHKAEATDLKRRLAGELPEGWEKALPTYSPSDPAVASRKLSEIVLQKIHNVIPELLGGSADLTGSNLTRWKEAVDFQPPSTGLGDWSGRYIRYGVREHAMGAVMNGLAAYGTVIPYGGTFLNFVSYAAGAVRLSSLSQIRTIWVATHDSIGLGEDGPTHQPIETLAHFRALPNCMVWRPADGNETSAAYYIALTSKHTPSILALSRQNLPQLENSTIANAIKGGYTVHEAKNADITLVSTGSEVGICVDAVKYLKEKHNLTARVVSLPCWEIFDAQSKEYKLSILPNGIPSLSVEVMSTMGWARYTHEQFGLNRFGASGAYKDVYKKFEFTPEGISKRAVATVDFYKGVPNLRSPINRAFEQLI</t>
  </si>
  <si>
    <t>&gt;3489_g</t>
  </si>
  <si>
    <t>MPLPLLNATALITGAGSGISLAFTKILLSKGCNVLIADLSLLPDAEALVTSHPPPKHGRAVFKKIDVTDWTQLQSAFDTVISEFGGLDIVCPGAGVFEPAWSNFWHLKDTLDTTETNAYKTLEINLTHPIRCTQLAISIFKRLNHNHGTVLLISSSAAQIALLPAPLYAASKAGISSFARSLGYLDTLHEQESGRPRVRVVAVAPGCVKTPIWTEEKLGWVDEEKDSWIPVEGLAEVMCSLVEGDEYPGGTVLEVGVDGTRKVKMLMDPGPGSDLGRGFTVGKMAETGFEDVFGLLEREFGGALDREV</t>
  </si>
  <si>
    <t>&gt;3716_g</t>
  </si>
  <si>
    <t>MRLLEFNNDTDFSLTEFLENNIPEYAILSHRWGAEEVTLQDLMNNTCKSKAGYGKIRFCGEQAKRDGLQYFWVDTCCIDKTSSSELTEAVNSMFRWYRNATKCYVYLLDVSGPRSYSANSLNEPWELTFRRSDWFTRGWTLQELVAPASVEFFSKEGELLGDKTSLEGRICEITRIPVEALRGSRPLLDFTDRERMSWAANRETSRQEDKAYSLLGIFDVSMPLIYGEGKDKAFERLIEEIHKRAMKRKLEDLSTILPLDSDSPKRLKALQWQSVPPRNSTSLNPEPPIYSEHSTTTKQSLIDQLYFTKIDERLTNLTAAQGKTCSWFLEKPEYTSWNDVAQQPGHRSFLWVKGNPGTGKSTLMKFLFEKAKRDAKGDPSQITLSFFFLARGTVEEKSTTGLYRSLIHQLFEKAVESRNSLECITTDGARIIKRDGWSQEVLKQTLTYAVEKLMSRSLKIFVDALDECDDNQAADMVCFFEELCDRAREAQVRLQICFSSRHYPTIVIQEGLEVTLEVESGHAEDIKQYIKSKLRVGKTKKVEILRSEILEKSSQIFLWVVLVIDILNSEYRNDSAFTKIRARLKEIPPKLNDLFEIIITRDGENLERLQVCLKWILFALRPLKPQELYFAVQFRLDAECSGFWDQEDMDLEQINTFVRSSSKGLAEVTRNRASEVQFIHESVRDFLLGKYERQWSGSSGNFVGHSHEILKNCCLAQLGVPINNNIDIPDLLPHASKTTQLRETISLKFPFLEYSALYVLHHADAAQQNAIRQENFLTKFPFQQWKFLNNILERYMIRRYKDRVSILYILAERNLAHLIQIHPQSESCFDVGNGRYGPPLFAALATGSSEAVCALLDIEAENHPPISLLHDLCKQYYQDRKKWANLGRDFTFSRNRTIDSYAAEYGDDILLSFLIESRLYMPDRDDENRRMSPLLWASKRGHVDTVKLLLKKGADLEAVTSDGPTT</t>
  </si>
  <si>
    <t>&gt;2932_g</t>
  </si>
  <si>
    <t>MGSYSPPTNGEMTIEDAWEYTKAAGISIWSKSTRRMRAAGAVVIFFIFSFMLIRPSFPDVSDVPQLPSITLSYATAPILPYNASKVALLIENRSFPILAPLLLHFMSVVPPDWRFRFMGSLESVEYVNSSRAIRQAVDAGKLDLTYIPSNMSTGSQEEISRFLTNLWLYETVLQPAEWLLVFQTDSMLCANSRQSLNNWLDYDWVGAPWNPAGRFGGNGGLSLRRVSKIIKVLQNQEREYNSEPEDVWLTDRLGHIPGAKLANGTVSLTFSGEMYTGEGEQITKKPQRKKPGAAGIAGDLVKGIDDWRDGFYEPMGYHTGGSGDTLHAGIWGTPEMRQHIWGYCPEVKMMLKMDAARYVPGECNTNWKRTEEGWDGIYGPRFEESRLAKREAEEETEWIDGVEYPMLPAGLRPW</t>
  </si>
  <si>
    <t>&gt;20174_g</t>
  </si>
  <si>
    <t>MTQSARDNSHIIDLQNTGVDHSDLWTYGVQRELSPSTTTSNPWVSQTPSNPTEALSQSTLVRNRITRY</t>
  </si>
  <si>
    <t>&gt;4372_g</t>
  </si>
  <si>
    <t>MSFRTPYLQASRLLRPHLQPQTCLRLGSRMGPQSQFLINTHLRSLSTQPAQPKPHPSEDPNLDPMDPIVLHRIAEERRAYYKRRSYYAAFGTVCGMIAIWGIAMQIPLDPPNSKDPSSESFSGGKHKMDSGRRPDDPLVVLGRERKIVIQKLGEEPEEKVDIVPTGTSHVPFFPRVLAFYDDQREKIEGGNDVGPGVGDDRLVEYQLLGLGIRTVSFVGIQVYVVGMYIATDDIAALQQALIRKVEKGATALVAGEKEELVRRLYDPEEGTKIWSEVLQESDCRTLIRITPTRNTDFHHLRDAWVRSLTNRSVQDKEYGDEKFGQSIKDLKTLFNRGNIPKGKELLLSRDRVGKLAIWYDDGKVGAQRLGAIDDERISRALWLNYLGGKTVASEGARKSIIEGVMEFVERPVGTVATQVV</t>
  </si>
  <si>
    <t>&gt;3704_g</t>
  </si>
  <si>
    <t>MEGTLGREKGAAAEGKGKEREGGGAVELSENNMDTPVHRALYEEGYEMRKRVVGEEYVERSLKAGSSDFLRPLQQFATESAWGTIWTRPGLSLRDRSLLNLVMLTALGKWVELGTHVRGAIRNGVTEVEIREALLQASTYCGMPAGMEAFRVADRVLSEMAEKGELVRG</t>
  </si>
  <si>
    <t>&gt;10465_g</t>
  </si>
  <si>
    <t>MGFYPKDLPLDSPLRCRRFPDLPWLVLAEDIPYGRITVPVYPRMDVMDARRKEVNEMFFTTDKAVPIWGSKRRQQEFLMLSDIKNDIEIGALDVSPQNIDEDATYYCERFSWVKGNGAKERLPLELAKAALDKKARARIQEYHMLYRKFLVVICRTRIIRRPWQTRQPMIGEGSLESRLAKTQKRFNAHLSSRRARRRVSMSFSKTIPWKKT</t>
  </si>
  <si>
    <t>&gt;7970_g</t>
  </si>
  <si>
    <t>MGQPSTQASNAIIYLSYGAFLVFGCYIAWRLRHQTKGEFLSGNRTQSGQKPRRSLPAQASLAPQAEDSIPQFFPPRMYADR</t>
  </si>
  <si>
    <t>&gt;6391_g</t>
  </si>
  <si>
    <t>MLRAVPTRSVVRALRQTNRCNVQRFSTSPIAAVATVRKAPATIKLQQQAAVSTASAPATSPAQARETPSPAFNSSVTKPENPLQPTIHHARQQEMDESFIGKTGGEIFHEMMLRQGVKHVFGYPGGAILPVFDAIYNSKNFEFILPKHEQGAGHMAEGYARASGLPGVVLVTSGPGATNMITPMQNALSDGTPMVVFCGQVPTTAIGSDAFQEADVVGISRACTKWNVMVKNVAELPKRINEAFEIATSGRPGPVLVDLPKDVTAAVLRKAIPMSSTLPTLPSHATRAAQEHVKQELAATLKRVARLINIAKKPVIYAGHGVVASPEGAKFLKELSDKASIPVTTTLQGLGGFDELDPKALNMLGMHGSAYANLAIQEADLVLALGARFDDRVTLLVSGFAPQAKAAAAEGRGGIVHFEIMPKNINKVVQATEAVEGDLGPNLALLNEQVEPRSMEDRKIWFDQINFWKKKFPLSNYEKAERSGRIKPQTLIEELSNLTANRKQETIITTGVGQHQMWTAQHFRWRYPRTMITSGGLGTMGFGLPAAIGAKVAKPDSLVIDIDGDASFNMTLTELSTAKQFNIGVKIIVVNNEEQGMVTQWQNIFYEDRYSHTHSENPNFIKLADAMGIQARKVTKPEEVVEALTWLIESDGPAFLEVVTDKKVPVLPMVPGGNALHEFLIYDGAKDKDRRKLMAERTHGKHGSDL</t>
  </si>
  <si>
    <t>&gt;20180_g</t>
  </si>
  <si>
    <t>MSQGIVVNFPNCSIDSLSLCQPKTSDQYQLHSSQYTAIHFTTGEYAVRFVFYPRQSPICNLIFHEYQIFCLVPPSSTEHTVCRQTVAKVAQRLYEIHFMKKAGFPLAIQDDEVKITVQPQTIVREGPGQGTVAENQFRNPTYHHLTSERHDSSGFVSNNEKPSKSGNTIAINTSQLQSSSIEKVRASYTTAINSGQLHSSRLPETPSKPVDGQLFQWDPYVLNTKTLSHCLLDEEKLVNIEKHLNALHVPEAADWDAQLEKYKLTTLDLHKILQVALGYSDVHQVYISTWTPNNVKRTIPGIASILFARAERLQAQQSLYQHAIAVARIIGFALMRVYEVTKGLHSSEVTDSVANVFKANADNNRRSRNLACFWCWTTARVQGFEGRELQLYLLLLSQSSEWALRKLFMPSVPASAGEFVSHLNSKAYPQDIPKSERLPNIVQIVKLNTSICRALGCPDSYLNDFEECFAEPSEFSKKLPTYISSSQIQATILSPQTADAPKHKRKRKRSTEPQSKENPVHQTANVTTDATYTLGPQSSSSYLHSHPPICPQDSSATLVVQNKAATEDSQQMLGKTGNLEYTPCSPGYEVGTVNSSITGEDSMPALIPTKTRYAELENITQNRLDSEMTASPLTQSNSQPATTSTSHRGYPTKEVNETDTRTRAEACQVTDAQGNSTQMTGWLDGRIAADAVAEPTGRLDYLGFSTAVPQNDSDQIDTTTLLHYHPYDIDFGVAVLQNDSDQIDTTTLLYYHPNEIDFRSLHHQPNGID</t>
  </si>
  <si>
    <t>&gt;9716_g</t>
  </si>
  <si>
    <t>MPPFLPRKRLRSLSAEAESSKPPAKKTLKRTGKAKASSMTPRKPTLFDDLDAGTGPKRNAENGKALLEKLVASSDESSLSSLSDDQFEDVPNAKRQKMNDDVDEEDSDEDMEFEDVTTYAALGPSVPIPSGDLELTLTKNPRINLTNPYGTKKGPSKIERLVRVATHQAHVMFLMWNNALRNGWLCDKELQEILVKQLPPTIEQQVEKWRRDSGLLSKPDQSLKGKGKGKGKGKAENTKGKKTGPRSQRDWGEPAQRLGEGQVNMSGGDPLLRFLKILESYWRQRFRITAPGLRKLGYMSLERLDQEVKSFKNNEYDPEQHGERFRDIKEFREAALNMGGSRDVGAQLFTALIRGLGLEARMVASLQPSGFGWTHNEEALEKNPRKLKAKKSTPKDGSSDDERTSTEDDEFGSPAPSEKKKGKAPAKPKRPAKKSARRNFRRESLENDSSHPSVPEDSVPESEAESVVDVTPLKKHKLPSLPYDRDLLYPHYWTEVLSPVTNTYTPVDPIVLHIVATSRELVEKFESRGGKSEKAKQVTAYIIGHASDGTAKDVTTRYLKGKIWPGRTKGNRFPVEKVAIRDRNGKLKYYQERDWFKKVMSGYARGSKECPRTEIDDQEEATDLKPVKREKKEVEEGKETLQYYKTSPDFVLERHLKREEALIPTAQHVKMFTVKGKGDISTEEKVFSRKDVVNCKSMETWHKEGRAPKVGEDSLKRVPYRAATTNRRRELTEAEQASGEKVLQGLYSWDQTDWIIPDPIENGIIPKNGFGNIDLYVDSMLPQGAVHIPFRGTVKICKRLDIDYAEAVTGFEFGHRMAVPIISGVVVAAEHYDAVMEEFQKDEAERMRKEDDKRRIAAIAMWRKMLMGMRIVEKLQEEYGDVNEDEIDLNPFTKSKKEPADDIDGDTEAQKQIMDQRDEEMAGGFLPEGFDVEDIEEKRSSSFFPVLSKGDEDDDEGGGFVVEGNDNGPIEAVAKGAYATPQSLEPSMKPRAKEIFDSDADVDDIESEADGPTPKKRGRLAGSSAKTPQEKSDTKTIPQIKKRGPQKKTSASRGRGRPKKLTVEDSEEEISSAAASEEEEEQEIAPKKASSKKKAGRRTTLPMKEPAKSTRTVPKRKAARKSETALRSHYFQHSDDGDNE</t>
  </si>
  <si>
    <t>&gt;5987_g</t>
  </si>
  <si>
    <t>MCILILIYMQDAAGSSNPDPESSNQQPKRRRKIGAKAKRIKFDFKNRPEEVTWVLADAYTDNWSAFIGQEKFSNDTQQTWSKTLMEINNPENQDHNNKKRALFLI</t>
  </si>
  <si>
    <t>&gt;3011_g</t>
  </si>
  <si>
    <t>MKLATIGTLGLGLLASLVTAQLSGSVGPLTTYTAKRAKKTCNILSYGGVASATTDNGPAIASAWAACASGGEVYIPSGNYGLGTFVALTGGTAVSIRLDGIIYRIGTTASGNMILIENTTDFELYSSTSKGAIQEGSGVYGPRILRFQDVVDFSIHDIALVDSPAFHFTMDTCSNGEVYNMIVRGASEGGLDGVDVWGTNIWIHDIEVTNKDECVTVKSPASYILVESIYCNWSGGCAIGSLGASTNIHDIEYNHVYTQQSNQMLMIKSNGGSGSFYSSSFNNFMGHKNAYTLDLDGYWSSESTAAGNGVQYYNLTFNHWHGTCLNGGTRAPVQMLCPAGAPCYDMTIENFYIWTESGSEILYKCENAYGSGACLKSGSSYTSYAETTSTVTTVPASSYSATTMAADLAAGFALTSSIPIPAIPTSFYPGLAPSSALLG</t>
  </si>
  <si>
    <t>&gt;5190_g</t>
  </si>
  <si>
    <t>MQLKKLFPVAVGTAASAQSLVDVLASQNSSLSTLNNLLATQPSLISQLSNATNVTILAPSNDALGIFLNSSDGRIDATMPEIVSALLKYHVLKGTYLTSSFTNISQFIPTMLANSSFVNVTGGQRVEATLNGSVVNFFSGLLQQSTVTIANLTFVGGVVHIINRVLTIPQGDVATAAAANLTSFDGALTQTDLVQDFFEITSPSVTIFAPSNFAFQSIGSSLNTLTTSQLASILTYHIINGTVTYSPSLTNTTLTTMNGESIKITVENGTMFVNSAKVLVPDILVSNGVVHIIDGVLNPNNTSAAPSPSTTVAAFSGASSVSTAPFTSGITASTTITLAPTRDITSFSKGIGNRLAMPTGALGAGMLFGGAAIALGGL</t>
  </si>
  <si>
    <t>&gt;5275_g</t>
  </si>
  <si>
    <t>MGRKDVVIEGMAPTRRTSNTEVGGGPLRRNANSSKKALDGETAPLLGSGSGTSSDTEPEHGSIREHGSIGEHEWEGHADFDGLTWWHTPSMYWLMPPFFLFALAVGGILVPKLNLALSLVCRNYFVEKAPKDPTSILPVLLGTDNPQCRIPEVQALATKFMLYITIITGTLSAIVSPKMGALSDRYGRLKLLAITSLGGLISEIITIAAATYPDTIHYNWLLVGAVFDGICGSFIVGMALTHAYAADCTAPLKRGVAFGYFHACLFSGIALGPLLAAFAIKLSGSLIVPFYVALGIHTIFILFILAVVPESLTKKRQLLARERYAVSEAPQRGRYSWLVLVEQGNILAPLRILFPTGAGTSNHLRANLILLSAVDTIVFGIPMGGMTVVVFYCGFQFHWDTAEISAFTSIVNIFRVSCLVIILPLLNYLFRTRRANRQRRESGFAIRERNSGSDILDLSIIRAAIAFEIIGYASFASVRTGSLFLLSGIISAVGGIGSPTLQSALTKHVPHDKIGQLLGATGLLHALARIVCPLIFNLIYAETVGFFPQAVFVVFTGCFGFAFLFSWFIRPNIYLEDSSIDDEQSAIPDDDILVDEEITAV</t>
  </si>
  <si>
    <t>&gt;9237_g</t>
  </si>
  <si>
    <t>MPESLLQWHAPPTIHLRAPRGWMNDPCAPSFDVVTGTYHLFYQWNPESCDWGNICWGHFTSRDGIFWEHNGIDPVLSPSKPYDKHGIFTGCFYPSGPKGEKGQSTLIYSSISALPIHWTRQYTRNCAGLALAVSVDKGKSWRKSELNPILEGEPEGIVVTGYRDPYLAEWPALDTLRGKKSLYGTVSGGIVGKGPGIFLYEVSPDDLSNWRYLGPVMDAGQASSSLNPWSSNFGLNWECVNFMSLQDGAEQFEFLIMGSEGGLKPGCRKEDQNPYGVWPLWMAGVLERTESGIQLKRKFDGVLDNGCLYAASSYKHPVTKKIILWGWLKEEDLTLGRREAKGWTGYLSIPREIFLLRKKNVLRAWKTPLASVSSMLTTHNNDQRTQTIRTLGIRPLSTLTSLRQFRPSTWHSIGSGKLASPKSTCWELEAVMCVQPGHQRVGFHIRHNEDMSQRTSIYFCPEKEEIKLEKGQSNNKVDIKKEDVSGKFTLLVLDEGGNEMVERLHLRIFSDGDVLEIFANDRFALSATVYTDVQTCVEISAFEKGGVENCTFESVKIWEDLTPVQRISATVAKEEVGQVDTLSKLRRISTKERELGVEWVDNTAVTVS</t>
  </si>
  <si>
    <t>&gt;9180_g</t>
  </si>
  <si>
    <t>MSEMSENQPLDSPNPNNGEAMDIEEPVNNAMAAIGEAVSGIDTAATQLPRQSQSTSNYPNVEYTDLTGEGVVDDERPPPPEVLPVTSNDIENVLNRFSDLLSDWDQLTRMFNPVIPIFQHHGYDTLFSARVDRASLIEAYNSVNTLLSASRTDQNKIEYGEGSMARDLPAEHQHWDTTYWHTERLLTTARRSLEKLLPEEYRYPDDNVFLRIGNRNLELRGGGDGNQGYDAISLASTVSLAEPQTARFSNPPLPISRTPPRRLPQEPTQQLRDPEVKKLRLRVSELAKERSLLAAEKRDFNARLEAVKDEKDKEKRRWMNRGNIIKAKDTRIEKLRNEIVALRRQLNVDGQNVESMMGEGTTAVEGNDFDMEDESVAAGGAEDAPMNLGEPTIEHDTVADGGENEGEEKPRGGITPRACQAGFEELFGTMAEYGFDEYNLHELEKNIKQLKKDKKSINSKLNVVREPASLSPTQSNVFNSLETLFIRYSYNLHKLERSEQELLSPLFKLDEDSVSEEIQSALKSSMSLVHKFEELAENIAKLKLRLMKETGVRIGSGMPSVRGDMRKDSSVAQAASKLRRKRHAHEDEDEDENRPSTKSHKHGAPEGYHYVSRHIRKNPQRKPKAAGAAEAARYIQYEESTLFAERFHRAWRSSM</t>
  </si>
  <si>
    <t>&gt;5154_g</t>
  </si>
  <si>
    <t>MPFSWPSIPNPLPRRIRRKLRSKFRSSQSPASSIASIQTSFNPSDSIRALRAHRWSVYDGQYLILIIIAIFSLSVSQAPGPLMKTGAASLFILALLMPITRQFFLPALPIFTWLLFFFNARFIPAEYRPHIWVKVLPALENIFYGANISNIMSAHQNVVLDLLAWFPYGILHYGGPFVWAFLMFVFGPPSTLPVFGRTFGYMNIIGVAIQLIFPCSPPWYENLYGLAPANYSMKGSPAGLARLDKLFGIDLYTSNFTASPLVFGAFPSLHAANAVLEALFMSHCFPKLGPLVFVYAMWMWWATMYLSHHYAVDLVGGAIIAAVCFYIAKVNFLPRVQMDKTFRWEYDYVERGEAPLDGYEYGPTFLGDDFRHDSSDEWTVGSSSSISSGSRSPVDENSSAWEGDTLASQASDTELSEILVR</t>
  </si>
  <si>
    <t>&gt;9790_g</t>
  </si>
  <si>
    <t>MPEISDENSSWKPNLRRIKHGLFPSKEDEEYQTGEQYTTRAHASNAKSQCRQVDSAWMSTQAADESAMPRNIQILPPRLIEPPRERPKGPRQPKDPKGFTFREFPLAKSKSQPDVADRWSTGSSIASLLPPGMDGKEELEVRPTTSAYTPTHDASDFSNFIEYRKLGLGDELRNPMSYVPQHAEASFTKPTEQGKPELRAEPAMSLKPAPHILQHAASDFLKLDMTRGVGADLPSLRDESNDHQIFLDQSRIAAGRALNCSRMSPPNKTMPRTSEAMNKIVANSYATTGEMADSAAPRSIASRPMSRGQYSFDTIHEIPKPSRPTSVHTRGVESILGDRKNVIAPNFSLEEQESGSRWPTVVNGTMRGSFAKDRDEDGDGKTQGRRKKRMPTAPGLKKFNKVVGGGHGGVLINGVRYEPR</t>
  </si>
  <si>
    <t>&gt;10701_g</t>
  </si>
  <si>
    <t>MATMALLESVFNHLVLPPKLPAHRDINSEDIQQNILVRLIQASGTLGKSTGEQFQETWNSVRNSLRSGLDINSGRLEKASMLQQFSNLQRNSLLILYVVEQNAALLIRSYSDNDRGDIVVFEVFEASPSSEAVLAAENVLQWDFPGRAVEISFAEFCNKSFQESLASFLEKASMESLKRFEARSAKANVSVIEPRDTTDPALVTQMLMPLLEAIGSPVEVPRLRKRVRDDVNIQNAEFPWRRLPFWLVLRVAIQRQLCLLLGNESGRACYKFFICTILGQLLEECATQLAPELAVMLRAKLCRRLAKLEMEKTQVSSASAVFQQLFSSIGPILREIIQKTTDQVETAWENFKISITRPIPTLPPRADENDLYLSLPLSGKYLNSLLALPLRQGRDSVYLHDLPLCDSAMEKVTEFTDHYFSLARAERNIRNSRIPLPEEAEDCKTRCVQLSKSIINLFIMVGDAYDSNPEQMSIFILNLFDLWVQMDKCAVKACPLLSNYAPVFKPELLDVLHLPTLSDMKRLQDIQIHLRTRCNNGRFAHQTIFSQPDGNCFAVKYLEQSALLRTLQQQVEEASRKSRGKKYSEWKDACNKYDDLSQKISSGTCTCSINDDGSRNVKGCTKCWHWRCRKRMTISIHEDFLPKDRAQNAAVVLEMGMPSFLEVYRNTTFKIFSDLGHPNKPISSSKPAMLLKNYSQLQGYMRSTVNGISLASEKKSFLQTHFKAVKMKVGLADIVLPLGLSFAYYDANSGVWLKDLDKELTFQHLCGIYVPRSLQVSVIRLPAHPAPYVDGPSSYETVASQTRCPSDISVHEFMSYQRLFSGKTRRWMTMLVELGASNLNFSAEDTMLIFDHLAVQAGPAQNKTEILRDAHVVFRDLSFCQRLTEQINNRLRNIGTNWREIHCMQMLITLSLRLFNLTCGREHQSAERLLRIARASTLQWISRLRDEVRNAVEADAAERAAMYGFWAALLCRRTFTAYVNSSSEITAEDLCSFVQSSVALQENLVVDLKKLPLNLRNMLVADTKMAYRLKQLIKDSIESNQESLGTAINKAWSDSGNSTGRTYARWQFLSSPNERWVVSNITSTANKFTVSQTVHYNFVEGHLLVDGKPLGRLPLDIRESEDVKELFGNQHLLTFPSSLNGMTHVMATRTHDNEVHFGVRGKSSVIRAINQYGLFEYVPRKVFMANDNFDLPLGLIENCVHWLNLRTKCLEIRRKPFIWRTRKSDWILDVSHRQAQRKRVVLVDPHSDLYKRVAKIFQHFEDPQRLTIYQPAFGRLYVEMRRLELSFFVNKNNLLECQELHAEIDPNQDAGTLYGFMSKIVLRDVANLQRRSIIIPLGELEYRRHGIHVSVRARSGTEYARFGIDDVLGRLSCPPEPRLLYSKAKFHAFTSFALPDPLTGRTGTEEALHILRSGYCQPWTPIADGPESTLSPASILRTISRLSPEREYYPKDRRRLQTVTWDERLTISIQHDSYRGLVQTILSKSDRLRAFTTNKEEAICLDAEIPSHLSRRGEIRRLFYQRNTSDSSKSITGKDIIYQPRDRQIILPQALKVYQTVGLLRRRPFRLRMTKRPADILQDWNLIGGFHSDNSDQEGLLSSLDELMENIGERWGSLVNFCRYQDPQEQYALIFRLGLLSFGPNSNMDTIYLLAAFACLEELKALQPPPGLCFPGFKLHASPTLESLLSFIAVDYPVVASDTRMNKTKQYKAREKHRILCEAEGKRLASFLLEQWPCGEPLAAEFQSTTIDVEQALERIIPEWRRLYRNMGLSEYVIQVQEILDGYGGVNDFSAPRAWNKEPAALCAPDRGSVIPLLSDLLTKSAHPPLLQSSSCLRIGVPSLSHSNGISHKTNPPPWEVIELGKILDLFTRSSDVLRQQYGNDLKKSLLTLKNIQNQPQLQEAPRGANIVEKDIEKARAALNNEFQHIQNAFSAEDDRFPWLQLGNLWPCTTAITTLEQLRSSSDHQFGNNMREGLVSYGILATALQRLLRIKHAQSKADRHKLIQEWENTGHENWNPLEFPDWLLLEIESDILIRREQIDVAHAIISPVSGSNSVLQMNMGKGKTSCIVPMAVAILADKKQLSRLVVPKALLLQTAQTLQSRLGGLVGREIRHIPFSRRTLTTPAMLQLHSSHHRDILGCCGVILTTPEHILSYKLSGLQRLADSRLDEAREMITFQSWLNKTCRDVLDESDFTLAVKTQLIYPSGPQVSVDGHPHRWEVAQILLSLVEDHLPDLQRDFPRSIEVVKRPGGFPMAHFLRPDVEDALHQRIINDICEGRISFLRLTNSTSPASKLGIKRLLSDDILNHQLLERVSALFADSSSARKNILLARGLLHGRILLLCLKKRWNVQYGLHPNRHPIAVPFDAKGVPSEQAEFGHPDVSILFTTLAFYYSGLIPSQFREGLQHVLKSDDPAAEYDRWTSSSEALPEALRHWNVINGDDQGQVEELWGHLRLNMNVLNHYMNNFVFPPHAKQFDTKLQASGWDLPLFSQSRLGAETSRAKTTGFSGTNDNKMMLPLNIKQDDLPGLLQTNAEVLASVLQTRNRQYNLAAIQGKRLTEEGLLRRIWGRGIRILIDAGAYILEMDNQTLVRKWLDIDSQAKGAVFFGHDNRAWVQYRGGKKEVPLLATPFADNLDECLVYIDEAHTRGIDLKMPQNACGALTLALGQTKDHTMQAAMRLRQLGTTQSIVFFAPPEVHQSILDVCKKIRREVFDPSRIDSSHVICWLLEQTCRGNEQLQNLYFAQGMDFCRRTSAQWANTGALSKKGRREEYLKVIQHPEQQTLEQLYGAVTDTEPDSIDICAPELKGFAEELSRQRGALNGNGDTIRSSVLEEVEQEREVEFQVEQVRQVQKPVHYKALVFPGLHTAISQFISTGELVGGHGYEHIFDALAQTTVGQKYNIRRTMSRLFISTEFMRTVMLGKRSRDDNFLRPVEWILWNPSNETGLIVISEEAELLIPIIRVIREPKVHLITYAPPVTKNMLHFDGLLYYVLPRLPVGYTVPNWLSIELGIYAGRLYFNFLEYAPLREYMHLTDEKDTEAPWQGAMGQVGFCTKNPVDFLLEWLSVLRKGQDIMHTPMGYICQGRPLHENHPFFVAPSADIKQIITPQGSGTRSDEEDSEEAENPEVDDEWDPVDPE</t>
  </si>
  <si>
    <t>&gt;3886_g</t>
  </si>
  <si>
    <t>MVPTGGVCQVLDYEIDQKAEYVAQMAQQLVLPTSPVTPAFRKFVSGLLTSTRLPSTTILLGMSYLSRRVNFMKRAGPYKVNDGIVWRMVTIGLLLGSKFLDDNTFQNRSWAEVSGISVSELNTMEMDWLETMSWELYINLDTNQDYQQWLQSWDDWRKDKNAQRKTTLDRLAPLDTNVQRPRPAYPTPQYIPYPKSALLERPISGYRSGYDQTTWKNSYPTPQTTPPYEQSWKNAYPTPHTTPPSAPDSGVTTPEYMSATGGAQWPMYSQFPRSFGHCGYVAVQAAPWATPQFHYGYALNNGWERNANRNCGCGFCFPPLKQQSSMFANPYAYGQQIAA</t>
  </si>
  <si>
    <t>&gt;7055_g</t>
  </si>
  <si>
    <t>MPGLLLSRARRSSDPGTVESSSPTPTPTSSPSILRRKTFSRKSTGSASTSGRTTPQTPSAEIAEVPLRVILPDSLLDLEHLAPGKGESDAECWRRMLELQSEFHCYNSARLEAAVDAVQGGWKGWEELIREF</t>
  </si>
  <si>
    <t>&gt;10337_g</t>
  </si>
  <si>
    <t>MSTYQVAELWSLTTKILTGPALPIILSTSLLLYILSPLADSRLRKIPGPWLASISELPRLVMSIRGSALPELDNLCKKYGKVVRSAPDVLLVSGKDDVWKILIEEDFVKDPEYEMLGMERGYGSIFNETDKGAHRLARRLLSSGFSISYLNGLEGVMQECLEECVGYLDEQCQKADGGAVIDISLLMGNLCFDIQASTSLGGSMHLVKNNDTIVKATFMSTLFRMILAAKFPFLAWWPGFMQKAELTAMLNGILEKRRQDIKNKNVKKDVLQVLLDAHEAEPQRFTEKHVRENMLVFMIAGSDTTGVTSMFALFLLLKNPEKLKALRKEIDGTFPSKEAVDDITFARTQELTYLNAVINETMRLMPVASAGLERVATKPLTLSGYDIPAGTKIQTVPSALQHDPEIWPDAESFVPERWLGEYKGAVVDKKAFLPFSAGSRNCIGQQYALKELRIILATIVRRYEFSEVKGQDEMLRHHVVPYFYQGFYNMKFKMRN</t>
  </si>
  <si>
    <t>&gt;6705_g</t>
  </si>
  <si>
    <t>MKTVPSLVASSTVGIAAAGLALARPDRSSPSPRPSSRKRKAGDPTGIIIHQDMPSLISRPGTSSTLITSESKTSSLQIRSTSTPNPPPSSHQRFTGARSDIIHSSSGRRHSFFLHGDSPAPLELLDGETRRESVSSRGSWIRRLSTIPKIPSSLSNSPRSSVGPDSPSVNISHGSAVPILSDPASNTAHLPPNKLVKRSTSGKLNSGTPSRSGTLRRPATSRQRAITLQQQFHEDSIISNSPLQHTPSSQAQSTPASKFRTPESRHAWRLYFDSRPTRLTKERSSGWSSNENINNFHSSSRRILPDEMAMPTLVKPTMIRVSKSSPIQYYEDSFGYESGDEPDVAVAETPLPSIEPPDEPRKRPHRSLSTHFNSPTSWISRSKSLRGSKKTEAGSGGQRYASAPLPTLPGRSISTAHGPAVSRQRAAMDLDVFSTQPASPVEEPPLSSDSFVKAIQTKARNNSSPLPPLSRLSSFNIDLARLGLSSSSSSSAALRSPSSPVLYTNTTSDPSAGHVSPNSALYFSSSNSKRPRTSEVADRASTLVGSDTETKGFASGDEDDIDFQSETVYDSLRSGATGSTRSHNAALDFSMFDESPPSVNGYKSKRLSIHEMLNNGGFQDLSDRIVEEDEGMPTPVKPARQSHEDVLQAPLRAKNSMSHEDFPSSPPSFYLATKDFGRELGRLSIDDEDDDEDWTRDDENMEMSNQLSPPSTLNSRRVSPSIRAALADVTYNGVTNGNVVPNGERPKSNLFDWSEPSTDKMDFTGSSQRPKTAHVKQLADSRGGRAIGRRGPNAIHVRSQSVPVVVDITGQREPKLTPKFGTWGLGAKGVSEDWDGDFDFETNEEDEEEDGEHIEKSGMLVPPSIQASQANVVGHVGQIREVCLLVEDLKRLRLLAKEKGLLNGPSAPLWKEAEGIIALAVPDEEDLTLSPPRSPTSPTSQLDDEFDNNYYEHGPDAEDLSKPEAPFEVLNRHGRPTGFIYDGSTVRRRRSVFAPEDNIFGARGLDHPPSREHLRPPSNSSPRHSSMRSGKSSSEVARSVMETMHQNRSTSDPLLQNPSSQSSSKMPFDTTSLRDLVHRANVLNRTLGDLIRKADGSRSPEVSPRRDSSPAFTRVFTDPMANPPKNLPRSQSNNSVLSTDSSPTRNLGKRMHMMTVA</t>
  </si>
  <si>
    <t>&gt;5563_g</t>
  </si>
  <si>
    <t>MLEQLWQLGVITAGLLCIYLTIYRAAFSPLANIPGPWYTRLSDTWLMIQEFTSNRREYIHELHRQYGPVVRIGPNEVAFTSLESIKEIYNSGGSGYEKTEFYTLFKQFGVRTMFSTLWKKDHSQKKRYIAGQYANTNVLHAEIVYLHCFALDCASHFLFHPYGTHSIEKDEDLKMMEELSYHHSLKQNLAQYRWPMLSAIFEKIFKPRPTPLANDHVLESSKKPDVGEHTLAYKLQRSKEQFQQLEVAAECMDHLAAGIDTTGDALTFLMYQISLPAFSHVQARLIEELQTQKGQTVFNLPYLDAVIKESLRCFPPIPMSQPRRTPLGGRTIDGYFIPGNVIVSCQAFSVHQFNEHVFVNGDDFSPERWLDPGRALEMNRLLFAFGSGGRGCTGKHLAYAEMKYLLQGVYSKFKTRIAPDMNGRMTLSDQVISSRPLDQTCKLVFEAIPIS</t>
  </si>
  <si>
    <t>&gt;2764_g</t>
  </si>
  <si>
    <t>MARPFPTTFEKDSSTNSQSPISYQANVNRQKTRKWAEAKPVDYGGDDWGDDDEYEYDLPPPPPKPTGLRQQGQAMHSPARAETQPIDQSKRYGELPPLPGLNNPRARANSFDIDDEKRNFSNTTATPSTPSSGPATRFSQIVGGPAPATASANGPPQLSISTQQPPQSTGLRKPTAVVSPLSNSPHPDILQPGRANTGDSGFVSPASDTRTNTTTPSSIHARHDFSPSAAPLPLSPRAPPASHGAPPDSSTPNARFPARKSSLSQMANPVSPEVIASANEATPKPWVASHPPSPGVAARSPATPTGKALPFIRPADIYRRVEEERERERQSLDSSRPSMDSVVGSRSSEGSDSPDKANVREKSSSESLSGPGWRSRSSFDGDEASDSGRQLRPKLEPVKERKSEYGFDNFNVDQAAPQERRPAETQVQSTTSESDLDIEGDRLESTSPKLPDVARLSGFGMDMFSQAQPQVSPASFSKDAETTPTTETTARSSTGTGDPSLHNQNSLGFRSVVNKAFDRTDDASVPPTPASTTGSGIGRNDSQSTGTDGISPIMSRVPSSGPPGIRDAAKMSTLEVIHEPSSPDDNLQDEQKVLLEGGSDIPGFTPGYRRNMRTPSPGNSPSRKADLGHQSLDESGQKAVISDTIVSPTSNEPLQPPRPVAERDQSFRPALPGGWTSYATTSRSESPIKPYNEKLHTPIAKASEAQDQKGAVDSDLTPITSRPVLSSSLEAAVAGATSGDDAGSISGKHDEVSPLGCPRTQTPQADASQQLLPPNSAVAPSGNVYSSTALDPRYFPQAGQAPETQLRPDAVNRTISMQSSTGPTPPPKDTPDLGTANHSSDYFPQPAAPLKQINTEQTKAADDLKPLAKSKEVPHFSKDARPYDEENDKLHEEIVRSLSPRLSQNLGTEEDTFSDELDDGVAHQARESTYLPSEYDNYWASTAEDTETIPAVVPAPIKVEESKKQLEPEPSVVAPLSPRREGHDLEPARPSLPHRFSWERSSESVISTQPEAASSTPVHELHGHGSASDVPVQGQEISLTQSASPHLIAGNGHDGPEGHPIDQTASQEQYGSREAAIAVGGIALAGVTTAAYAHQPAAQTDRPLSLAEEKDPNVSSHPVAPTPPEDEHPARSPYAYFPTAASESPSHPPLATISPVSSPSQQQNFPSSRPLTFKQIAAINSQHERIQVYEQTRHHYADMNSGLTDWLAALQSQFPEHAGATSSYGGSRPNVPSGSARSKFTRAGGGGAMPQQQQPYYQQYLNASPSNSAPASRSGPGPSISSGSQQGLGVSSNKLTSHQVQAKGKELLHTAGIFGGKAGKAGKGLLAKGKNKLRGAGAGDKTSPPAKPKSNRRSSWGFPLNLSRSSGRPESSPHSVKHQPQVPNPQRPRSATLTSLADLPSPQPTRIIGDNPLRITIPRVENLAQEVSSLEVLAQQPESGDLVGTPEPIGKEQPTWDSFNSVPIAEEEVSPINEPTIQNPRSSIESTSKKESTLAPIDKPLTVERVNSNDVRLQEASEESPGLNDDWVLVSPNPGLVGTPSSQETEAEPPLQHARVVEVKNPMSILHRPRGSYEMPPVQINVGKPKPANSIAKTGQNSEPAANEKAIRGNQARQTVLLSELNPEASVGQPPLKDFPRDSIFMSAPPLVPEEAKPESATHSFLPPIRRTSTFQLPFGSRHIRQPRSKFAVDNDEQSPLNQTTVANHSQQEHQDMHVPEIDFTQVLGRDTVEQFHSAAKSNETPPLRPLSFIRSGPLKDPALESSSSPQSPHIASQEMPQEYVRLRRMSRQPTTNIQSPPQLPAENHISVQHSLIPNESSKSGHCLTGDLENTSIVAPQQSDIPLRPENFQESQVEWRRSRQRPTAPPNSNINWKERDISPPRQSSEHQRGRRSSGSSQKHGQGSDDQSNEKFLNSGSVENAEYPKPFVQPPSSAQRYPELFRQGQQSFNLNEQHHDLPAQYFQAPLPAHAAFLPRHQTNEYQLSGIGPPVEEPRPNGTTKRNTGFFRDIGGIISRGSSRERKNSISQDGGMSSPTRLVESRGDDYGAPSVASDVAHEQKKRRSAFFGAGHRDSTFGLDSPASHESVIVHNTGSRLDLVSPLSPPPVKHDRKRSLFGNHLTEPKSQNVKSNKLLRASTGALHDGKGKKRRFSGFSGLFTKSSQSVSGGGSENGHLQPTKELSQFERQPIESPQLKNAQTSKFQPPDTSKPPSTRIKHMLAKSSQPRDDSKSRRTSASTLLSSFMGRRSHQYERGSDESRSQGSKGSSQPQNGPRPLPPAQTYTDLVEEQQAMASPHQQERQKSPFRRGQGTIPPPSLPHPDRGRKIVREPHYDSVPIPSGYTLVRGDGSIPVPTQYDPRGLNLQQQQQYLDPNYTAALAQTQPQLQNQGYGVQAQGPIVGGQGLIQNIRQQYQNGNGEQQSQYPVLSPGPPQLTPAAQDLVEGTGHAFERSVTPRRLSREDVLARSPPKGPQGQQRPYQLTLPTVGDPEGDSPSSVRTTTDPKDQRRGRTEETGNTKRGRKTKKLKNDPAQRLQQPTLRHPQSPAGYPLPDDDVFSPVNEAARDIPPPPPPKWDARLDSVRNQQLQGQQQQQKGANNAGSNYSTSLGAKDLDVGLDRSNTHRTTVSAVSVMSDETAKNEGGGNDRRGNNLSVPGDGGSGGRRSPEKIKRTEVEVQPNEDLYDASPRLPKIVTLAPPPDVRGDGEKEQEEKILYDHNHGQPMSIAGEGPRESEEAMEPATMSATSYPGQEWNPYGMGGWEDGLD</t>
  </si>
  <si>
    <t>&gt;7870_g</t>
  </si>
  <si>
    <t>MSYSLDDEYAAVKMSNNSNSRIFFFPRHSRKSNRFLGSKTMGGETHESAKPESTYPKLSAKPVGQWIPNIYKDRIAAFYAGGQYEGKNLRAMMNEGVASGSPHVKLSVWSAPDLTRPTFKDATSHKFRQTTVGESFGPSWSTHWFKVQLIIPSELLKKELLELHWDANNEGMVWTEDGNPLQGLTGGGERTEWIIPDKFRDGKEHTIYIEMACNGMFGNAPGGDSIQPPNPNKYFQLGQADIVAVNVEARQLWIDIWIIGDAAREFPSESWEQHKALKVCNAIIEAFEVGNQDSIIKGRKIGQEYIGKNVSSSKVYDTGTAPLVYGIGQCHIDTCWLWPWAETKRKVARSWSNQCDLMDRYPEHRFAVSQAQQYKWLKQYYPYVFDRVKDKVKKGTFQPVGGSWVEHDTNMPSGESLVRQFLYGQRFFESNFGERCRTFWLPDTFGYSSQLPQLCRLAGMTRFFTQKLSWNNINKFPHTTFNWVSLDGSQVICHMPPSETYTAEANFGDVRRSVTQHKSMDQDETSLLVFGKGDGGGGPTWQHLEKLRRCRGMSDTTGLLPRVHMGDSVEDFFDRLEKRVENGLDLVTWYGELYFELHRGTYTTQANNKLNNRKSEFMLRDIEQLSTFASIKTGYKYPKKDIDFMWEAVLLCQFHDCLPGSSIEMCYDDSDELYAEVFQTGEKILKELQEVLGVQDIGATKSTGDLVALNTMPWHRREIIPIGGGRAGVACGDGNLLTIKTLKTTETSGVTVKEVQKGVFVLENEQLRVQVAEGVITSLYDRKVEREIIPKGGKANQLVIFDDKPLYWQAWDVEVFHLDSRKELSSGMTKIVQNDAHKVTIMTETKISEKSWAKTYITLSVAFEGQQSYVEMYSEVEWREDMKFLKVEFPVDIRNTEASYETQYGVVRRPTHYNTTWDMAKFEVCCHKFADLSEHGYGVSILNDSKYGFATCGNLMRLSLLRAPKAPDAHADMGRHHIRWAILPHQGILGSTTVRTAFNFNNPLKLVQTSKTLEASAFTLAIKLTGATSLILDTVKRGEDDDDVSQGELLKRKGKSVILRIYESLGGKSKGTIETTLDVKKVWKTNALEDDGDELVIRKGKVEVELRPFEVATFRLQL</t>
  </si>
  <si>
    <t>&gt;2433_g</t>
  </si>
  <si>
    <t>MFPIITLEEHYVSAASRELPIDAFANFPAAIREKLECLDEKRLQDMDAGDVSVQVLSHGPLDASPSVCTKANDELALAISRNRKRLAGFAMLPMCEPVTAAAELARCVKDLGFVGTLVDNHLDGQFYDDERFWPVFEKAEELDVPVYIHPTFASQEMLEHYKGNYSDGVATMLSAFGWGWHVDTGLHILRLYASGLFDRFPKLKIIIGHMGELLPYQLSRTLPQSVRWGNHGRSLKEVWENNIWITTSGMFSLASLACLLETTSIEHVLYSVDYPFSSNEKGKDFIAEIQKSGLIKDGNMELFAYKNAEKLLKIKAEHR</t>
  </si>
  <si>
    <t>&gt;9591_g</t>
  </si>
  <si>
    <t>MATQTLRPLLLLRPLRSPRASTSPIALHRLLLTQARHSQYHSLNHPPPPGPFTDMESAILERAATYIPTHGFTLSALGQGAREAGYVDAAAANLFPRGAWSLVHWHLYTQRMGLGERVRQKEEGWEGKGVPARVREVMWERLLANGGVLGRLQEALALSALPSNIPPSLEELGKLSSEILYLANENNVDFSWYTRRLSVSSVYAASELFMTTDKSEGFAETRAFMESRFDDVEHVAGAVGGLGKWVNFELTSVLNLARSKGVKI</t>
  </si>
  <si>
    <t>&gt;10286_g</t>
  </si>
  <si>
    <t>MDRTIGLLGGGQLGQMLCEAANPLGIRIIVLDVKNSPAKQVNARETHIDGSFVDPDKIRELARQVDILTVEIEHVDTFVLEEIAEQGVEIVTETGEKVLKKVEVQPSWRTIRVIQDKYEQKVHLSQNGVHTAISRAIGPGEDDLHKFGRELGFPFMLKARRDAYDGRGNYPVKGPNDVKDALEALKGRDLYAEKWANFRMELAVMVVKTEDGVSITGRSTVAYPVVETVQEDSVCKLVYSPPRNVLDSTLKDAQELARKAVGCLWGKGVFGVEMFLMDTGRLIVNEIAPRTHNSGHYTIEACPTFSQYKSQLLSILGLMPSFPNYAIPSMFPATIMLNILGGQDKSSHNELIKRAIAIPTASLHMYGKESRAGRKIGHVTVIANSMSQAEETISPLLKIANWVRAQRLGLPIPTSTISRAATPSPPFRQPLAKPLIAITMGSDSDLPVLKPGLQLLEKLSIPFHVTITSAHRTPARMTDFASSAVGMGYKVIIAAAGGAAHLPGMIAASTVLPVIGVPVKGSVGEGMDSLLSIVQMPRGVPVATVAINNSTNAALLAARILGASDPKIREKLENYAAEMSDEVVQKAFRLEGLGYGEY</t>
  </si>
  <si>
    <t>&gt;9130_g</t>
  </si>
  <si>
    <t>MDPQVKLVLTALNGNLSPPERIINLNRDYDTIPVGRASKSLSKGLQGAVGNAWFDSPVMSRHHAEIILNPEPRTISIQDIGSMHGTFVNKYQLEREAPMTIGNGDVLTFGAEVKRGSEVFPPCSFKVNYDFVPYDAPNGTYTCPESSDLDDDDEDQYSDDDLRKHQQTSSEDGVSIESPPLKLSKMVDAIDLTGDESPTPASPVIPVKHTIDLTDEAPVERRWVEPTPVPSNTMNPAEENAPMYSTPLLIDETDEEDADVDSSDDESADGDSNGSNSSGSGVDVDDLYSEVNDEVDRFINVRPIVETIGDIEAIGSSGPDGYNINTASEVLSHIRSHIEDSQDDTDEEEEDDGSSQSDISLSEAAAEGLRALFEGGPAEIKDSLDTESEDECEAQEATRKENIPPKSDNAPIMGTFNFGDATNNHLFLPTVIPTRQPSPSDAAMAKSSFANALNPAHVIKATPESVAGEVFEKANKGVFFAAREANKATFREASKHQSMMVGDLPDYQAFNYEKELDSGRMSPSISHQEPGKFAQKDSEGFSLIRSAMQARTSCDFLDSPHSLPLVNRIPSPLPDMTSAAAYKTSKESMVTAEATANKSRCRVSIEDIISPQPRTAKRKADDISDATESELRTWANSSSSPGVTTQPQETESTIRVIPGTTTPKVAATYTSEARPAKRFKRFIENVGYAAVGGVVAGAGLFSLLVATAPDFA</t>
  </si>
  <si>
    <t>&gt;3273_g</t>
  </si>
  <si>
    <t>MLAGGLLPVVGRYSPFYILGGVFMIVGASLMYEVHIDINISNIYGYEVLLGVGAGLVLQIGYSIAATKVKPHDLRNAIGFMNVAQIGAIPISLSIAGSIFQNRGFINLRDALQGDGFSNGELRNALAGAQSAILMGGDPIVRAKAIAAIVKTMDTVWILTIVAGVVSVISGATMKWEKLVFEIAAPA</t>
  </si>
  <si>
    <t>&gt;9936_g</t>
  </si>
  <si>
    <t>MSDQYMSMEDFPRQHDWLSLEDPWQLEEPFWAIRRQSRGEAPLVASQLMNDPNYSQYESQQPVHACAIENRYHDDISKEEKQVHQNDANQSLICLDRYSQRVIYGRTTCASCDSPLDLSEQQFGIENPNIYCTKDKSPDHLALACYDRTCGQKFKSLEDLRRHWSSSRVHASFNCGISACSESLSSLFSRSHFWEFHNDLLYECAQCKQQFGTQESLNKHGIKASHAAYRCRYLECSSEFAKSGDLTRHQLIHKTDVPRHPCPHCRQYRGKNGFKRKDHLRQHIRSYHHIEDNPTGPQEGEPAFFPCTFENCDRVDMNSFETKKLLQAHLKKEHPNPFQCAQSGCDRVGANGWMRRSDMVKHVKKAHGIEL</t>
  </si>
  <si>
    <t>&gt;9204_g</t>
  </si>
  <si>
    <t>MAVLHRPPYDAELAPIRAAMEGFPTITNELIIKAHKDPSFYGPLPTVTEVINGRPITHTEHQISGLQDNDPPITLSVFTPNTDEVSSLPRPCVYFMHGGGMIFLHRLVGLEQPLDWVTATGCILISVEYRLAPENPQPALSNDCYAGLCWVHANADTLGIDSNRIMVAGHSGGSCMAASIALMARDKGGPPICAQLLACPMLDDRNITVSSHQFINEEPWDRASNITAWAAVLGDRAGGDDVSEYFAPARAENLEGLPPAWIDVGSAEIMRDEAVAYAGKLWAAGVQAELHVWPGGFHGFDMMATTSQLAVRAIATKNAWVKRMLA</t>
  </si>
  <si>
    <t>&gt;8963_g</t>
  </si>
  <si>
    <t>MAPSHSFHVSKDSVHLKWDNSIKPALTVDSGATISFDLLDGGYNQFTATSTTADIPKFNLALGDPCIGPVYVTGAEPGDVLKVEFISLTPASYGWSCVFPGTMGFGLLHDEFPDPLLKIWDLETHFAEGYTVFKEGIHIPIKPFLGVAGLARAEAGEFPTIPPHVTGGNIDCKYITMGSTLYLPVEVEGALFSCGDGHAAQGDGEVCGTAIETPMKAEIRLTVEKGKPWVQSPHFLTSTDKSVNHSQLAADGEYAALGIHSDLREASRMALRGLINWLVGEKGLTREEGYILASVTANLKIAEAVDMPNYAVACSMPLSIFVKSS</t>
  </si>
  <si>
    <t>&gt;1634_g</t>
  </si>
  <si>
    <t>MSLGASLSDIINIVTFCKALYRKCEDAGGEYDEISNEARGLHTVLKHLHYEVEDPESPLNRDHELWGRKLAPIVKDCDSTLHQLDGLLQKYGRLSHNGGASRIRPGSKEMDTLGAIRVKLINHNTSLTKFLDKIQLDYPNKPTPVLGIDDALLDTILDKVDAIAERMKKREGGSKASHNEGDREVWKQFRRELVAEGFSGEVLEQHKDVLRAYIREMDQEGLLDESPVVTAPQVSHPQSITSQAQPSTHSTSGDYPPTFNSLSVASGNPGAKEMVVHEDNMKFPPSMKLERPKPESRGDGANRDSQSNLNVSPQLETRRASQNTSIVPRLVTSSDGKSDKETQYLNTSGSSDDNSSSSSTKKQMKKDSKSPQMGLVIRTKDLFSQGRTQQFLLPASPSSYRSNHSPFSEDPRVHRPKNSVEFSTSPSRQGAISSHESVPEVSQRLAPDEYGNEIPPDAKWTKINRRLVSPEVLDQDRRRYEARPDFVAVLGVLSRDEIASLAARSAEIREARRRRARPSQSKSEQLRPKQPRPVPIPVILPHRRHRRDTPSDSDSDSSDFDSYRRTRRGKGSYAGSDVNGPQSGYPNPDGAPIPPPSPLLSPTSTKERQAQGTWMRTPSSGSYTHQGGDFLPHSLSQGSGYLSKDRERDRDRERERKRDRTEPRRHQEPRSEHRNMEKERERDRERERATAKQQKRTRWKENLTAGAFGGAAVKLLDVLSEAADGLDF</t>
  </si>
  <si>
    <t>&gt;20207_g</t>
  </si>
  <si>
    <t>MLAPILADSGNHKIFDIRQDVDYLGVPESIIDGLSSDPPSLPSFLLWDNKGLELFDRFSQTASYYPFHSEIEILNRCATEIARSVPPGGAIIELGCGTIRKTKTILSVFDQEQKPIHYYALDLSRQGLIDSITTLSEALNRSKFLEITGLLGTYEDCVSWLSQPENLTGLSSITFLWMGNSIANFAHHSEASAFLARFKQACQLSQIDCNFVLSTDICDQDSKMNEAYNLDKSELQAWLSNGLTHANAALGREILRIGDWKIETEFDKREQNLNTYYTALSDVRLPVETMKGEPIVFGKGTRVRIITSGKWSEEIMGVMCDDAGFCIRQRWKDDCEVYCLYLLSSIGA</t>
  </si>
  <si>
    <t>&gt;10183_g</t>
  </si>
  <si>
    <t>MTEHQHPHSQSHARRALVLYGSQTGNSQAVAEDLGRMAERLHFITRVCEMDLLDLNSLSQYTVVVFTVSTTDQGEFPRNARQFWKSLLKKRLPPGCLGHVEFTTFGLGDSSYAKFNWSARKLHKRLEQLGAKEIYPRGEADEQDEEGIDGTFLPWSADLRNKLLSLYPLPEGVTPISPETFLRPKFKLVVLEEQEEVMDQPDQVSTMDSEESPSLDLVARPANASNPPTQTGPNSQRPPSISTSVDMEPRRELVWTPPEEPVPPVICAQLKEQHPDTPVPIDRSLPTAELLPIQDSFNMKVLSNKRLTPEKHWQDVREITFIMNADDVRLLPGDAVTIYPKNFPEDVDALIELMDWQSVAGKPLKLQPEPPNFLNDDSLITLLPPSGLHALKNTTLRQLLTHNLDITAIPNRHFFETIANFTDDQSHKDRLLEFANPIYTDEFYDYTSRPRRSILEVLQDFPTVKLPWIWACSIFPVIRGREYSIASGGALHKYRNKAFTKFQILVAIVKYRTVLKKVRQGLCSRYLASLAPNTLMNGTFYNGGVNRFYAPVKKDRTVDTICICAGTGLAPIRALLWERAAVKQPFPIADKPNGHNLLIFGCRNQDADFFYRDEWTYEILRTKVLTAFSRERKEKVYVQDVIRANKALICSILGKKGTVIYVAGSSGSMPKAVREALVEALAEGYGGLENGEECLMELERDGRYLQETW</t>
  </si>
  <si>
    <t>&gt;20209_g</t>
  </si>
  <si>
    <t>MQESTGDVGVKTTFDADGNGTAGLMQCEGSPGFPGRHGLSQDEISSMVTAGTKHYKSNLEQVGNQDTAECIYWALRLYNSGSLDKSNLSNGEANIHTTLTKLFVEGDPKNGISPVITPTELATFKSKFPTIQQANNLLSMIIPFYAGFPLTPLPLPLFEEAYIRANFILAGRDNKVLDIAQVRNKDSKLDLLFRALAGAESTKDDVLDVLFKVQEPNIRRNPLYRDRLASMADRLMREREILIRTLKIDKVEFSELQRVWDVSIHHLRGK</t>
  </si>
  <si>
    <t>&gt;20210_g</t>
  </si>
  <si>
    <t>MSMPMAFRLGFPQAYDPQMYREEALTLSRTTSQPQPQSRVDGNVGNQELSAMTAKLSTLPSKSAPPAPKRRHYVFADPVAFRHDDFSTVVIERRGKLAGYELYIVEQWACSRVDPTFVIATYTGDPNHSITVGVLGVPADENAWSPRLRVYFKSISQFHARAEGTPLGMLMVTNLSSFPSALTVIPVPDGDVRKHREDFIVNENLKRLGCSGRSGMSLCQPAGATQAKFLQLYKTSDQVPLYGAVIELVKLCQIALMLFGKLEQEYADGCLCDVTEKAIGDWWTEIGSEYYNVEPTDGILGPTTVAALLGMLIGARNRLNYFGAPVAKDAFDVYSLKRGISYFQKAQKLERTRRLDRITLNRLHRVTAKAAAGEGWAVPKAVKSTVAELSGKGGEMVMGMVGRDKAGIADVETLDLDRFVNLIHGERAKWLWLGKPRRNITSEPFGKSDPDGGNLSFTKDDQGGYMWSHSRSDSVPPETDSEKRRKEKEESPINIYANKPPPTSAISMQEMDRKNVLKSVTGKMSTTRSGFGRIKDAVTRSHANKHSKDEGTENFYTPITAVGPSYDTPIYSANKAFTWKNTPEKYENGIARNKDLVTSISSLTHDSDMSFESTKVNIPPEIIIFNEDKKSKSPENEARWAEQVRKIREDVVAKDPSIAGSVYGDGDLEGPVLEAERASNNNQILLFRRHSVSGSSPVDGKLRNEAWWPRQMSFTDVEEAVLGWEPVCGADDDGDNGDNWAALQKQNNLAAEFKQLYEKIVELQEKTVPWVEKTVDGVEALDEQAAQDQEEFQTLYYQLTEQYQAVKQNSDNILRDERSHAAESIKDIDVMGAKLEYEINALVSRVQDVEDGVVQFERQVDHLEGKAAELETQLSTESWAHWMVRRITGIGMRPTIPAVHRDLRPG</t>
  </si>
  <si>
    <t>&gt;9820_g</t>
  </si>
  <si>
    <t>MGKVKISVLGHESIVADFGLWTEYVPHDLLAVCPSTTYVVLTDTNVGPQYLPTFEVAFRKIAAELSPPIRLLSLQISPGEGSKCRQQKADIEDWMLRQNPPCNRDTVLIALGGGVIGDLAGFIAATYMRGIRIVQVPTSLLAMVDASIGGKTAIDTPRGKNLVGAFWSPKRIYIDFNFLNTLPERELVNGMSEVIKTAAISSAKEFAALESSAERLVFAFGSAHTKEQPRFAGVYKVLKERILASTRYKAQVVSADEREEGLRMTLNWGHTIGHAIEGLLTPQILHGECVAIGMIKEAELSRYLGALEDEVAITRITKLLAQYGLPTSLTDRRLLKRSASKPCSVDRIMDVMSTDKKNAGSWKKVVLLRDIGHTHEAKASVVPDEAIRVILAPAIEIFSGIPAQLKVTCVPPGSKSMSNRALILAALGSGTCRIRNLLYAQDTEVMINALGKLKAATFEWEESGQVLVVRGNGGRVEACTEPLYISNAGTAARFLTTVATLAKPTADAKYTILTGDSRMKQRPIRDLVDALQANGACITYEGSLGCLPLKIHAGELGLTGGSISLAATTSSQYVSSLLMCAPFTQKPVTLTLTGGKAISQSYITMTIAMMRAFHIGVTVSDTGAQTYKIVPSPHENPAEYIVESDASSATYPLAIAALTGTTCTIPNIGSQSLQGDARFAVDVLGPMGCQVVQTPSSTTVTGPLNRQLRALAHIDMEPMTDAFLTASVVAAVAHGTTRISGIANQRVKECNRIEAMIIELGKFGVTCREYDDGLEIDGRGGTAWRTSAVGEGEEKKGEIRIFPRNDHRVAFSFSVLALGLQTKQSVVILEKKCVNKTWPGWWDVMSRQLQARLAGREAPDTPGAKIDTKSPSIVVIGMRGAGKTTVGKWIASLLRQPCIDLDDELEKTNNNTIPELVRIHGWPRFRLLELQVLEHALTDKSTGYVLSCGGGIVETPEARQLLQEYSRKRHGLVVHVSRDLSQLIEYLSIDTKRPAYGEDTRNVWLRRKQWFDQCSTAEYYNEKVTQNPDSPPDTPPPVFVQFLKFWMGKSEPLAALKTKDWSSFVCLSLPDLCLAKPSTISSQITCGVDAIELRVDLLHDPATDVSGVPSVEFVKRQVSYLRTQTSLPLIFTIRTIGQGGRFPDNASQDALNLYLLALRIGCEFIDLEIVFSDDILDTITAAKGQSNIIASYHDPARRLSWSNGSWLLYYNKALQYGDVIKLVGVAKGFDDNLSLRQFQQQAEQAHPEIPLIAINMGENGRMSRVLNRFLTPVSHPLLPSHTAPGQLSAREISTVRCALWLIPSKRFLLFGKPIAHSRSPALHNTLFAEVGLHHHYEALETDQIQDMVSIIRSPDFGGASVTIPLKQNVLSIIDRVAPDAAIIGAVNTIVPVPSSPGQIQLVGHNTDWQGIMTSLQRANSSTTASSALIVGAGGTARAAVYALHTMGYSPIYLLARPSDRNQALNLKSNFATDYDLRLLSNLQDLKSPPTVTVGTIPGDYPYDFHVVEILNGIFERAAQRDVELEAAKEKKVTRVLLDMAYKPAVTQLMQMAKDFGWVVVPGSEALIMQGVKQFELWTGIVPSYEDAKLAVLGRKVD</t>
  </si>
  <si>
    <t>&gt;6145_g</t>
  </si>
  <si>
    <t>MASPDKAPLALPNDRVSTIPPLEVRLPLPSAKAIDLSLKLTLQPPLSRAGKGPGLVIITPGEIVSPEGNLDVPPRQKWAEEGYAVVDIKNPKEDSLQDIIEAALDALDKLDSCDVKGKICVIIYEPSLIDAATDAVSKLEDLAGIVAYCDSLTGKHLTSSRMYQVPGKPVSKPEASGTAKIYTYPTAKSPFFVLPNHEDFDYSAAGLAHTRALTFIKALTGGPIFDLEAIWEEHTWFEFGDRSAAKTMATMVQEPYVNHIPTMTGGIGRTKLTDFYTHHFIWSNPDDADLVLVSRTIGIDRVVDEFIYTCTHIKEIDWLIPGIPPTGKKLRVPMMAVVNIRGDRLYHEHISWDQASVLVQLDLMPKYLPFPYNVYGEDPGKGKKFEYRVPAAGVATANKLQDESNYPSNEMFEYKYREVEI</t>
  </si>
  <si>
    <t>&gt;3215_g</t>
  </si>
  <si>
    <t>MPGAFNFHTQQPPQPPRFEKKGSNVFQPPAPRTPSASSSVILSRSTVSLMSLSSAGAAGRNGYAAKKRTLDDYNNSGRDSYSNGHGNGYPMLANGPGQRGSYVEVGYGREDEDMVGLSSDWIPSSPKPFVSERYEVKGGLDTPGQLLHSKDEETENEYANIDVGYRKSLGGDLGRPFAEGDGYSGDRRYNQYTPSPRAETWKAAISVVGDVVGKVWNFCSGAVFKGFQAGGGTRYSVTDSTNPSVSTFAPDSSDDIWESEKYAGDRDATPLPGKFPDEDFIDGYMDNPTPSPPVRPAKRRQISGHNVRNEHGDMERNWVVVQPTASSSTITQGTSTPVRTPKAPAARGVARFSMPTASSTGRRSIVTGGAGLARPVSRASNPMLRRAAASRVGHTGSPSLSTNNHRGSHAGSPNLNANKGASFASPRASASVSRFPKVSTGTPSKNGLGSVAGGGSGVVESPAAKEARSWAAKKRREEREADESLSRLDKQLRDMIREGKEALGSKVEVEMVDEEDFVSRPAAATPVRPGSRVGGGARPASRVSINHSPQKSGAKKWNF</t>
  </si>
  <si>
    <t>&gt;2626_g</t>
  </si>
  <si>
    <t>MVSTRGHPEDLQDTPTKGTTKIASKSKSKWAHTPSIIVIVWLCVSLPLVTWDTGYVMMRPLTMPGGSLHWPIWAPYELYGKVDYIYGWKAFNEHNGFTSAQGFLNVLETLMYAYYLYIVYAHGKPSKTSTAGILGQQRLVEGRNGAVAVLVAYSAAVMTVSKTVLYWMNEYYSGFSNIGHNSFSDLLLLWIIPNGAWLVLPSYMIYLTATEIVQGLIIGSGEGKTE</t>
  </si>
  <si>
    <t>&gt;9688_g</t>
  </si>
  <si>
    <t>MEESSSEGNETHFPNKDSKRLDSRLLPLVGEDVQESQKIHKNHSHRFDDIQGDRYENMLVHQRSRAQPQGHNSVSHDNQPPVLAFNIHECTNFDKEVTIRPETHGITIPPNLHPPFYQPGYPQNRDRQSMTDQPLRDYTTSENGDITDLGTGKKPDYYPNYSDNDLDLGSDMDDMHYVENPQQPNTQFPNKVRDWKHYLNIKGYIERDLRSEADHPENEGVMPSADVQRQLMNKLFDAALDCGTCQDPVGSIPRKRMENGYYPAKDIEMLCWDTLIRCFRAQLGLRNTPAWYDSFKFENDHGSLEARLDTVIDASKSLVKQALDPQYSFRIGDFPRRELGRKKRNLSGNATKGATIKAGNLILESAQHVPEILDQIDFASAAQRERAEKAVERKTRIRATPGKISSLGTAGTPESQPKRRSASQPRRILARSRTNDEESEEEEIWTPTHSPRTMTNYLRRYAAHRPRHPTEADQAQIAGSSSDLEGGSENDQILKAYQDRLCELLGVSESFTTSYSLEQFRFYCRRYLSIYWDEIVEDNDGTLGSKFINHCVVDPETEDLHGHLTLLSTYRDTYKDLAVAAGHMRYDKNVYVYPWAKDSEEVRQSWTVEQKEHNDKERRAKDNRTKIALMDTKVDPFTWKALGLIPNEFGMKFPVLLDMEEQ</t>
  </si>
  <si>
    <t>&gt;8843_g</t>
  </si>
  <si>
    <t>MLGSNTNTEITLLPVTPSDFYALAVLECKTFWDSNFSVLAFGPQRSSEARLQRIAKDLAKAPEEGHRIRHVKAVKGNGNGEEEIVGWAAWEFVTGRKEGDPWRAEREVPEGEDNPFGPGANVEFCEDVFHAADIQMEKACKGRDYAKLGLLVVSPKCQRRGLGTMLLAEGLKEVDASGLQCVLGASPEGRNLYKRFGFEDFSIKVLHMSRFEGGEGMEDDEHVVMHRPLL</t>
  </si>
  <si>
    <t>&gt;4446_g</t>
  </si>
  <si>
    <t>MIVLTVFTASIISLATAAPLAINQCDFTVGQIIDTSSGPVVGRAAKGYPEVSEYLGIPFGQTPIGDLRFAAPVKYTSSSLNNASSYGPSCATLPSSGSAGPSEYEIALSNVTAVGLKIIGGIGAGFSLTTGEDCLYLNVWTKPQSGEEKKAVMIFFYGGAFSGGTSSDPATVGSTLANDEDVIIVSFNYRLSILGFPGNPDSQNNLAFLDQRLAVEWVRENIENFGGDPGRITFFGQSAGAASVDYQAYAFADDPIASGLIMQSGTSFSFGLPYTTNTSAAAWYTVTEIVGCGNASTDAATLISCMRKVDVDTLMAAYPRTGISSLLSAFGPTIDNTLVFANYSEQKPADIPILVGSNDYEAGMFRTELALGNVTYPDYAWDLLTRASWTCPASARANASVLFNKPTWRYRYFAVFPDVDISSEGGAYHGIELQPLFGTAYSSIVNATAEEVVFEKYLRGAWTAFAKDPVNGLVTYEGGWPTYDAEKETLIRLGYNNPVGTNVALPWEYDYPCAYSTAEDLLALFLASS</t>
  </si>
  <si>
    <t>&gt;9508_g</t>
  </si>
  <si>
    <t>MENKNLKTNVELVDVCDSFPYPNTDAYNSQFSTLYTLVWQEGKTSTPIGYLLPSVVEALIQVPISIRGEVSINDTDRTLSAFQLPTETERSAVIASTLEHWRAGRTFEVLSGWRSELYPVYGPKNELLYSLERSAATLFGVVTYGVHLTAYTPSPNSSHGIKIWVPRRSYKKQTYAGMLDNTVAGGMATGENPLGCVVREAGEEASLDAEYVKRNIEPAGQLTYVYIREKQAGGEVGTIQPECQYVYDLKLEEGMQPTPNDGEVHEFYLWTVEEVKEHLEKAEFKPNCAACMLDFLGRKGMLDGEKEGWTEVNRRLHRTLEFPGPHQEAKST</t>
  </si>
  <si>
    <t>&gt;7760_g</t>
  </si>
  <si>
    <t>MFANVFRGASRGVKQPSLRISCIYNVIAQRHSFPLFNLHIARSAARGFAVSSLNHQSEPLTPDSKLKNTLDEHESAEKGHANTETAAPVEGSKEKSKEKLIPGKEEERRAAMEPRIAQRRKRKAAAKRERAQAHQEILEKTKEETARNETTKSLESSSIRSSITDGTLLAKTMIDKLLEKTTSSTSIPEEKVDQLKLIEMIHSGTISEEERLKLVKKLRRQLLKSTSNPKVSILKSAIRKNPTKASTSIQATDKVGISDHKLSSATADISTTHTSVQQYKMPRPRRSRLRISRWPKLAKAKEIQSSELGPVQMHKGCSRGKMSELEIKTIVSKDLELIPIDGTGPLDVPVLSYGLERVLFNPGVYHLQDPRSRVFNFDPYLQKIMPINEFDFNALKQYVTSSEDEVLLEKARAEKKKYTGSTSSMTSALGHFHFLLSQWRPLNTNILSQEFPIEYNTFTVLTRAPSAVFLRWKDGAYAIDADKQFDTANILSLLGKSMEKLFTLPTHDYEKYKKENSGQISLEERSKSEEFHYTTIGDFLLRSQLDAHDPRLPGTGMFDLKTRAVVAVRMNSDSPEEGRGYQIRRRQGEWQSFEREYYDMIRSAFLKYSLQVRMGRMDGIFVAFHNTERIFGFQYINISEMDYALHGSEDTTIGDSEFKLSLELLNRVLDKATATYPEQSLHLHFETRESSNAPFMYIFAEPLSEERIEKLQARQKDAVEEFENRVFGLKNSENEDNWETLQSKVEEAIQKEVVTEEEVLEHDEIPGMTARDLYLQGKERTSETGSSLEDHLDKEGNLLDIKLKAANNEDEVHSFKENETAGNLEAEETIDDPTTLDTTSTMATPEPLGGAQNSTPEQIAEGEFVDEDANLGPALRKAPSSPKKVLAMTLTIRNKVDDQYVTRPKNLNSSSTWDVEYALAEVSDPVKARRLYASSKLRRKMALIKAEAISDEDAQYNPYVQTIREYSRKGREWRDKQNEIDAQVPTKVLDIAWGKAEQSDKSNTPKKYSTLGVGDTSKA</t>
  </si>
  <si>
    <t>&gt;356_g</t>
  </si>
  <si>
    <t>MSPRVIVVGGGLSGLSAAHTIYLNGGNVLVLDKQGFFGGNSTKATSGINGALTRTQVDAHIPDSVKQFYDDTLKSARDKARPDLIKVLTYKSAAAVEWLQDVFNLDLTLVSRLGGHSQPRTHRGHDAKFPGMAITYALMQRLEELAEKEPERVEIIKRARVTAINKDGNNVTGVTYEFDGKPSVADGPVVLATGGYAADFTESSLLKKWRPDTFNLSSTNGVHATGDGQKMVMAIGGNGIDLDKVQVHPTGLVDPKDPGSKWKFLAAEALRGEGGLLLNADGDRFCDELGHRDYVSGEMWKEKDKGKFPIRLILNSKASNVLDFHTRHYSGRGLMKKMTGKELAKEIGCTPEHLQATFQDHNEIADGKKKDPYGKKFFHNGPLDINDDFHVSLMEPVLHFTMGGIEINDKAEILNSEGKPFEGLYACGELAGGVHGANRLGGSSLLGCVVYGRVAGDTASNYLFQKALAGSLGSASSRLGQISLHIDPSQPGKISVEWDTQGSQTGTGSQQAQQSQASPSPEAKVPEKAAAFKIPEKEYTMEEVAKHNTKDDLWVVVKGVVMSLGDWLDEHPGGPQAIMNFMGKDATEEFEMLHDDEVIRKYAPAQVIGRVKGQKVTLEA</t>
  </si>
  <si>
    <t>&gt;7702_g</t>
  </si>
  <si>
    <t>MPSGYSSREDPGQMKKNKQSMADLKLRRLTELNSRLREDLERERIPVSQAAKSIISYTNSTKDYMVPSIWGNVDKKDDPYAPQQSGGCCVVQ</t>
  </si>
  <si>
    <t>&gt;4085_g</t>
  </si>
  <si>
    <t>MGISGLLPLLKSIHRECNLQKFRGKTLGIDAYGWLHRGTTSCAMDLALGKPTRKFVDFAMHRVRMLQHFGVIPYLIFDGDYLPSKASTEKDRSKHRDQSRKAGLELLNAGKTSQAHLEFQKAVDVTPEMARQLIDDLKQSGVKYVVAPYEADAQMVYLETKGIIDGIISEDSDLLVFGAKCLLTKLDQYGNCVQINRADFCAVKEISLAGWSDADFRRMSILSGCDYLASIQGMGLKTAYRLVRKHKTIEKIIRMLQFDGKFHVPPGYLEDFYQAELTFLHQRVYCPIAQSLVFHTNPKTGTIDEEKMPYIGASVDSKIAQGVARGDLNPMTKKPIIVKATPPPMARSVSHFKTSVTDDDLKKGVSIDTFFKKRIPLAELDPNCFRPSHSQQALLNNPTVSWAPSPALPALPRPYLNRAASNPNPLTQNTPPARAHVSRTHTRSLTISEPRASKRARLCADAPTISSTNNVEALSSKFFNSVAPEKSRRRQSKKQDINIYSDDSIEEAMLDLPDVGGSTKPCKKLPIFDDATSIVPGNQVEEEQSYSQANAATSQITTPSLTMSSSVTSSAGSAEASKPAAIEKLKERFTFSSAPLSTPNSRVSHGIYTPPSSIPEQTRSRIPVPTKSTVSSHETFSARASFTPLQRMGANAASRYKSPMTPPITPVLGPVRRSPRTSMLSKQNKPFPEAIDHLPKGEAPAKRDETTNKNGGSEDLIIHDSEEEDNSLSPTPERENGGDMFESVTPAPKIDFGRFAYQH</t>
  </si>
  <si>
    <t>&gt;7086_g</t>
  </si>
  <si>
    <t>MKPEQESYKRAAERDEYFAGEGGIIGALERSNLNALIYSTAAKMSTHFAARGGLPVITIPLGYLPNGTEIKWSPRNNLITQAPNKPYGISLTGKAFSEPAVLGIASVYERLSRVRQQAQHYKLPTVNLCGCVLEGRARELKV</t>
  </si>
  <si>
    <t>&gt;9721_g</t>
  </si>
  <si>
    <t>MTWEETANDKKARIKASIPKEWLLKHQPTKDSVMGYPEESGILKPEELAITESTATQLVAQMATGKLTSVAVTTAFCKRAALAHQLVNCVLEFFPEMALERARELDTYFEKTGKTVGPLHGLPISLKDQFRIKGLETSMGYVAWVGKYDTENSILVDLLLKAGSVFYVKTSVPQSLMACETVNNVIGRTNNPRNKNWSCGGSSGGEGAMVGFRGGIIGVGTDIGGSIRIPSAFNFLYGLRPSHGRLPYAKMANSMEGQETVHSVCGPLTHSIEDMRLFVTSILSEEPWKYDSKVVPMPWRPAEAAAAQAKLITGGLTLGYYHCDGNVLPHPPILRGLDTVISTMKKAGHTLFEWKPYKHDFAVDLINKIYASDGGSDIFGVLKKSGEPAIPNFKDLIDPSFPKTDMNALWDVHLKKWNYQIEYLEKFRIMEAEIGKEIDAIIAPITPTAAVRHDRFKYYGYASAINLLDYTSVVVPVTFADKNIDKKKEAYEPLNELDKMVQDEYDPEAYDGAPVAVQIIGRRLTEEKIMEIAEGIGKLLGNEITP</t>
  </si>
  <si>
    <t>&gt;7623_g</t>
  </si>
  <si>
    <t>MSMDQTEEKRNLEELQAQLPSPPVENTLEAKTSPDGGLIAYMQVAGSFLVMFNAWGLVNCYGAFQTYYSSTLMPNESASNLSWIGSIQTFLLLFVSALTGPVYDAGYFWLELSAGTLFMVVGTLCMSWCHEYWQFMLSQAICVGFGAGCVFVPCVAVLSTYFKKHLAFVTGLSISGSCVGGIIYTILVQDLTVRIGFPWTIRCFALIMLVTQLLALSMMRVRPVTGPRRAIMQISALKEPPFALYAVSIMLAFMGMYVPFFYVQSYALEYNLMSPNAAANLLITLNCGSWLGRVVPNYVADTSGPFNILIPCAVLTFVLAFVWIGVLNFGGLFVFCVLYGFSSGAFVSLSPTMTIALSPDLKDIGGRMGMIFMFCSIGLLTGTPIAGAIVPSGWVGLQVFCGATVAVSTVGLLVARWLKFGRPKWEKA</t>
  </si>
  <si>
    <t>&gt;9191_g</t>
  </si>
  <si>
    <t>MSSNSSIPEADVYKDDVKRSNHTMNPLLCRQCQPWDNLWDFEPQRAPYLNLEELSSNVDCVICQAVLKIVNTRLKQSESFEQWPMTRVFVRNDGPFFLDTECFPAYHPNREDSTDPTKTVIRLIMSLHVSMLLKDEKSPEDIDNAASSIAITPQFCFYYSTGADPHVTSIEPWEVPFFDISLLKTWLQGCENVHGSQCIWDKYHSIADMPLGFRVIDVYSMKIVKPAEAVRFVALSYMWQGGDEDHIQLENKNIKALELPGGMATISLPNIISDAISLCKDLGETYLWVDRFCIIQDDAESKHNQIYGMDRIYRSAFFTIVAALNKRDGQGIPGFAGRPRISSMWRPAYDCEIEGRGIRPNCTTNIVDLSLWNKRGWTFQERVLSTRCLFITEFQVTFKCGKGEATEELAYCPQRPYMNDDSAIIVDSESEEEREIERQEYSQIPTFTRRTSYTRGRDYNMKSSISLDDYFHLVEEYTLRQLSFKSDILNAFVGVGKSFGESFGSAMIFGLPDKYMPQALMWNYTGLVEARVEAPQVPSWSWASLVNPVEYYRMNDRNPTEEELLSVASLVYFHFQDPQLGLRKLAVQEMWIEYLISIETLANEDELPVLEAKYVPGVTRSTITWRECPHSPWTAVAHTTLDPAACSIASTLLGSLVFNTTVASLKIKYEASDNDDNAQSSELDVEICNSKGELVGWLYKIKRDWIDAQKGDDNIFEFIVLCGTLADFKTRKAMAQFMRNYDMWELNVMLIERLPFQPFVVRRVDVGFIFAHKWKECNPRWETVVLC</t>
  </si>
  <si>
    <t>&gt;8840_g</t>
  </si>
  <si>
    <t>MSRRRMSILPPGMDGRRYNGSQGKDGALQDWQRNASETLSRSLGGLNDALHVQRIRSAVKGTSRTVTPEPKESDSYGAASSVTASPRSIPGGEKPRERRKGLVFHDSYSTDSLVEPSRSGLSVNFHSRPRTHTIDDTPRHRSSTGITGIKKTRNRIGSVHSSSASSSFHVVEPRNVSDVSNSLGFSSISRAPPLQVQKSSSVKSGRRLVKRPSRPSSPTPAMNAAPSVDSLPFPVDTGDANKILMLMRTLCGRMRGEAEYQITAQGPWYTGLCYIDDAKGALMYEGGDNGPFHLTIIKDLRGCRVKPSISTEQKMRCLEISNRAIGLEVYLIPKARHEYDLWLAALLCWQQIRTNTLPSSPPRTAIPPLQERRPSLVKREPSFTSTSSNSQKANIIKVAKLLIWDKGAPTSPKTIVRRSSTRDLRAAGKSSWRKVSCILQDNGEFKLLTDNDSTLLSVIQLSQLSRCAIQRLDKSVLEEEYCIAIFPQYTPMSTQLSIFRPVYIALESRLVYEVWFCLLRAFTIPVLYGPQSTEADEEDDEDDEDDECNEEELGQLGTPEDEMFRIEKSISLRIVEAKIRRPNQKPDAAPVVPLGKSPKTEPDPSIGDYFAEVVLDGEIRARTITKTDTKNPFWREDCQFLDLPARLPRLSVVLKQKINPRNPSQGFLSSSGSQGTVNQYVEVTCGTIDVPVELLEKGKDNETWWPIMDDQQEPLGEMFLKICHDELVVLLAKDYQPISELLHNFGSGLTVQIGQAIPSSLKPLSEILVNIFQVSGHAGEWLTTLVEDEIDGIGKEVPTRRTRWSRRIGSNESFNSSSDREQTVRDLGKSLQGEANLLFRGNSLLTQALDFHMRRLGKEYLEDVLKDKILGINSLNPDCEVDPSRMSENENINKNWTMLIQLTNDIWANISESANRCPPEVRQALKYIRAVAEDRYGDFLRTVAYTSVSGFLFLRFFCPALLNPKLFGLLRDHPQPKAQRTLTLIAKSLQALANLANFGQKEVWMEPMNRFLTSNRQGMKDFIDAVCSIPVERDTFALPAPYSTPITILARLPLTSREGFPSLPYLIDHPRNFAALVKLWLDSTDQLIEAGDLDGELLHFHNLCVEVQRRTDECLLRAEMGDRNADQIDLQWEDIVESLDSVTIQDNPNTDPDPELRTPPWSEYSSTISSGPGKVVSNSVGSVVCPKERRERQKFWESAFGKESRYQKPYDPLEPSPPSRGQSGNGKASRSFLGGLRRKKDEGKGEKGEGKGNVSNSFSMKDGERSPRWNIGDGGMI</t>
  </si>
  <si>
    <t>&gt;498_g</t>
  </si>
  <si>
    <t>MADITDQHDQGSPSLEDHAVGNGALAGSDVRGIKRPRPSTADDDDDDDDKPGRERRKIEIKFITDKSRRHITFSKRKAGIMKKVSIPIDPMGASHAYELSVLTGTQVLLLVVSETGLVYTFTTPKLQPLVTKPEGKNLIQACLNAPEPAGNGETGLDDQNPDSPEEPTPQHLPPQQARNMPQQPPNMHPSYMPQNLQPASMQDAQAIAYQNYMQQQQQQRQAPYMPSQAGIPQQHSHQA</t>
  </si>
  <si>
    <t>&gt;27_g</t>
  </si>
  <si>
    <t>MDQLILKPRKAVVEEPMECWDDDLDIGGDDFNFRGASLTTTASSNMRDSVSSRQSFRSDVGSSTHGDDERQVHVPSDDERSTTDAIAQAKKAGIPIPENVPKSALMGGTIKRLGGRRIQRIIKDDWDEDFAELPGSGGLHLKTQDGSNFPDALRQVSVGSAKESPVKLLQAAPVLIHNTPHQLKPKAASSNLMLDRYRDQEDDDFFGDGGDTIKVTKSRQVPKISPLIPPTPQRIERSKNQDDDFEHDFQFPADGRPLRLSSSRKDIPKTPNNLQDDFDEWGEGGSLGTRNGGTKRDLRSNRSSSASALSPSVASSVTAESDADDVLNDLILPPGPIHFDDMLKRRQDDRSPDVQSVEKQAAKRAEAKEDFLAGLEIGDGDVFNSKKLTLNRNIKLKAPRPSSPSRPKTSVSITFTNKPNPSIANVSRLPRPLGGHERTASCLEPVSESGGPIIRTIRRSQSRLGGHSSQSSIASIGTPTTPSNSSLPPSTPRRRDLGPKTSFTGLRNEPTTTNAQLLKLKRSMPSMKTYPQSPAKPMLSRFERPSSRTDSGRPIQMSRARSPFERDRSGAESSLSHARKNTVPFLPAGVSNYQSHHVAIKSTSSRHFRRHDSESSNNSAELRPSSRAMSRSTMRSPSPRRNNPRGAEALVREAAAKHQVKKPVRRRHYGDGFELDGFDDLPTSRDMEKQFVKEPAGYSRGGQKLSLRHRSHQEFQTPRTTTPAPSTPLVAHSAQRSRDDLPSFARDTAASRMAREHSHAQIAQRTPSYSGAPFAALTNQWKAKVQATTGLSTIHAQSVKPKKIRGPPKKPQLIKPLGNNNNPKSVKGMYYNPYKFRWEGNETELQSFDPPSSSTPSTATFNEKEAGPALYREKENTTPRPALIQNVNPSKNVQVVGGMVFDPERMCWLKMPGDGRRKARGSDASSGFEGFDEEEEDVFKDVPDLEDTPKNEDPEAGGAALGRGSAAGKARLSGGLKDDWLVGEEFDVGPEFIRRQREEEERWRRKTEKWVGPHRNFGGDAWRWLIRDVLNQGGEDGDRSQD</t>
  </si>
  <si>
    <t>&gt;9196_g</t>
  </si>
  <si>
    <t>MVSLSRVLSSNSLVSSTFPPGLVAVFVGATSGIGEITLKRFAEQTVKPRVYFVGRSQEAADRIGAECKALNPKGEYIFIKADVSLIRGVDEVCREIKAREKVLNLLFLSQGVPSMDRSLTSEGLHLLAALNYYTRIRFITNLLPLIQKSPILRRIVSVGGGGQEGPIDPTDFQALRVPLPALRGHLCTLVTLGLEAVARTAPEVGFVHDYPGTVRTRFLDYLPEERLKGLTFVPVEECGERHLYMATSAKFPPASGDNAGAVPLGVEDDALGSNGKIGSGMYSLLSDCESASPAVVELLGGLREKGLVEEVWRHTEGEFKRITGVDRQV</t>
  </si>
  <si>
    <t>&gt;8180_g</t>
  </si>
  <si>
    <t>MSPSLPYAADAESPLKPAELQVLRAQYEKEGEHVGVQTKFNFAWGLIKSNIRQEQQEGVRHLSDIFRTAPERRRECLYYLALGNYKLGNYAEARRYNDLLLDKEPGNLQASSLRGLIDDKVAREGLVGVAILSGVAIAAGIVGGMIFKGVGRRAR</t>
  </si>
  <si>
    <t>&gt;20232_g</t>
  </si>
  <si>
    <t>MSSILEGVTAAPLGKSPARAKVNLIAWDPESPAHIERMVQQRIACGWKIDYVERWRVLQREGKMAIQWIVLSEDAPQKEIILAQHLLKYPGEGTPILDTAATLGGKPREPTSQSFIPVGHISLDSESPNPDQADASKGLYCITTVYVSRAIHSGGLGRAAMDAIETEAVSEPLCAKTLSLDTLANESLYDSELWAEIGTPAPSFSNQDWYERRGYKTWKYVKGHIPHQGPDGRMWSLDAFASLCQLDYRGVRDAGIMSRRYGPSVQSKFIGIGFFFYNLSPYAGAPGLIVPVGQASYISRLSECKEYLPAAIGLTGNKGSDIALAEFVSDFLGTEDSV</t>
  </si>
  <si>
    <t>&gt;3622_g</t>
  </si>
  <si>
    <t>MPVDTLSLVGKIAIVTGSGRENGLGAGIAAALARNGAAVIINYVSDSSATRAEAVAKKIRSEGGKVNVIRAAVNQGAKALVEGTLKAFEADHIDILVNNAAGAQYGSTLGLNKEQIEELFRTNVFDAIYMVQTVVPHMPSGGRIINISSALAKTGDPMMSAYGATKATLDSLSYAWAAEQFGKSCGITVNFVAPGPVATDSLPPDPQNNPMTEKGLAMMVEATRAANRLGTVEDIADITLMLASEKARWITGQHIDASGGMTGQ</t>
  </si>
  <si>
    <t>&gt;20234_g</t>
  </si>
  <si>
    <t>MPRRRRPPRPGALTELPPLKILSQIVLLQTTWYLAATALILFTALVAGKHFSFDMVLSWRTLRGDTTVGWMLGLVWLLNSLVGNPNSVISILFFISRSKLVPDFAITLHLIHLLLTSLYSHSVPTNALWWILQFASAGIMTLLGVWSCQYRELRPISFGGNSAAPATTAAADVAAHEGGDEEQGFGRGRGRGRGRDGAGDYEMVGLKGENEA</t>
  </si>
  <si>
    <t>&gt;233_g</t>
  </si>
  <si>
    <t>MSSVTDLDANGPRIPAWRRFGLKLKSEQQPLVASMEAPEHVEHSKRKRDEATDEEAPKKAKKNKKIPRAVEESAPATPTPRLARKKSVAFTPETKAEDGDSIKQLFTSWVAEQKLHDPDFQLSTSAPVFQTPEPPKVEEQVDPELDEKVRRVKRVKKAKQEKSPKIKSQKKSKDTKPITPSHPFLEYLKQYSESRATWKFNKNHQNHIIKHIFNLEIIPLDYTTFIYTYVRGLQGGVRTRVRDAALAIKVKDLEDGAAGFPEDMAQLDKKQQEYEGAMKEYIAAITLSDVSSRMGYEEGIMLNLSDKAMETRVAKRMRAERILVELATSPDGSTLRTITTEENENQKRLRMNDGSSQKVARKRKQRTVTAEDESSSSSSSSSDSSDSDDSSSEDSTLENDADDTSSSSSSSSSSSESESDSESGSEHDSEGSSGEQSGPDSETRGLRDESDESESESD</t>
  </si>
  <si>
    <t>&gt;5071_g</t>
  </si>
  <si>
    <t>MGDFVHGDEADRVSHDAKGHHDIESGGSDPEFKGEKIIEAGAEESDSEIILARELQQRNGILHRMRRGEEWLDEKMGIETQGIDRIHEEDKKPPSILNVFFLWWSLTCHVGTIPIGMLGPDFGLSFNQSVAGIVVGTVLGALCTAYCGTLGPKLGLRAIATSRYSFGFYGAKLCSVLNVVVGGGFAVVNVVVVGQILSAVSNYSMPLEVGCVIIAVIGYVVSVFGFALVHTYEKYSWIMTVILLIVLLGEVGGKVDTSIPALDTGLSFQGSFLSFLALNFSSASGWCSIASDYYCNYPAKTKSYKIFFLTLLGISIPTIFATVIGACLGNIAISNKTGYPLLVEAYDDHGLGGLLRESYHPMGFSKFVLVLLVFSVLGNNIAVNYSSGLSLQLLGHYFHAIPRFIWSFANALVIAVLAIAGREHLSTIVSNFVSLLGYWTVSFTLILLVEDQWFRRKEGYNLNVWDVPSKLPLGVAAVLALLVGYLAGGVTGMAQTWYIGPLAAKFGGYGGDVGIYFSGVLTLLVYPPARWYERKVTGR</t>
  </si>
  <si>
    <t>&gt;2253_g</t>
  </si>
  <si>
    <t>MQDPFFFATPRLAALVKPFCDQLGLQSLPLHIHEILFAFAFYHIIFQYLAPILSSAFLPKQYRELSYRNKLQWNMHWTSIVQSVSISVLALWTIAMDQERRNMNHQERMWGYTGAGGLVQALATGYFLFDLVAMIQYLDVFGVGMLVHASSCLLTYTLGFRPVVNYYSCVFMLYELSTPFLNIHWFLDKTGMTGTKIQLYNGLTLLSVFFCCRLVWGAYSSFGIYADMWGALFLDRSTKIELGDEMMRFAGERALPVWLAVLYMGGHGILQLLNVWWFGKMISAVKKRFVNVDRKEKE</t>
  </si>
  <si>
    <t>&gt;43_g</t>
  </si>
  <si>
    <t>MPPKPFKPPRASGSSSKAGRPRKSIGGTSTTSSATPKSKTVSKAKSKSKTGEDNVLGKTKRVSAAAAKILAEMGSLSSDSGEDDDDDEGGREEEDGGEEVKKRGGEEEQEAENGLGGREERIPEKLLAVLLNEFMNGEGKAGGTRISKDAVGAVGKYMDTFVREAVARAAWAREEALGEEGGRWGKLFRGGGFRKVCASAVT</t>
  </si>
  <si>
    <t>&gt;8700_g</t>
  </si>
  <si>
    <t>MLGRATKEHAALKPKGDLAKPLFPSSSPASDGNIRDAFKNPRPSSQSIVGYTSYKNSSNALRARSPNVKQSMKRSSTASTSCTSSGLSSIFSKEGAFKNTTDPIDLTQDESGSSKGISSTNYGFDLNDMDFEDDADIDLSMDYELPMSMPAPPKPVSHKQIPSTSPSTPSQAQRPHTNPIPTSSAPTWSSSSPSHKITPPGARLRRQREALASHDEIEDEPADANPRPAKRRALPWAQKKAELDQIASSKEDEEEAVGSESVLCFKCKKPGHYIKDCKAKSSVYAFTPLPADKKDKQMPWNTTGSAVREEKKKFKDKHQARKLDETQLETLERRNTAAMAAAMTPITLSQEQQRVLDLVVNQQKSVFFTGSAGTGKSVLMRAIIAELKKKYSRDGDRVAVTASTGLAACNIGGVTLHSFGGIGLGKEDVPTLVRKIKRNPKAKTRWIKTKILVIDEISMVDGDLFDKLEGIARALRNNGRPFGGIQLVITGDFFQLPPVPDYDNKSRGVKFAFDAGTWSTAINHTIGLTEVFRQKDPIFANMLNEMRLGKISNETVASFKKLSRKIQYEDALDATELFPTRNEVENSNAFRMRDLKGKSYKYVAVDSGTITDLNMRDKLLSNMMAPKQIELKKGAQVMLIKNMDDGLVNGSLGKVVAFMSEKTFEIYDNNPDAFNTDTPIEALDEEAQASRAKIRANFSSKGQPNISSMQEFPLVHFSAADGTYRYLLVQPEEWKIELPNGEVPAQRSQLPLILAWALSIHKAQGQTLERVKIDLKRVFEKGQAYVALSRATTQAGLEVQNFDKSKVMAHPRVAQFYNSLYSVNKALEHPKVTRPPAATKDKTQDSGYPRPSQAQNYDFDEEEKIMAAYE</t>
  </si>
  <si>
    <t>&gt;879_g</t>
  </si>
  <si>
    <t>MAPTKDKTADVLRMKSIATSIQSRLDGGIIALRYEEARAARPPIAVTVAPPRSPPTDTHPALRTTRPGLDDKENYKRDSGMAPTTSSKAREGSVTSAIDENPLGIKIEFNSTIPGSTPESAVESPSTLQPIAKSDSMGSPNFGRWKNPVSRKDSMPKTPTTQPEEEFSPINTPIPTENLLEENFLKEMSFSKRGSMMLGGRKAVNAQMRINGGRRQPSLSMLATPTVKILSEDVEKESQKVRSMYEQPTNFDWEDVPLSPTTLPAKPEGSASTPKSTGHLSISGESYKDRPSSANSTRLEYERAGGIEDWQDINEKDVDRYGFINIQRRNSRPGTPEPRPPQRVSTVLQLASDSPRRQRGFGRSPSFATSSKDTFKRIPGRKVSARSLSTQASNISTTSTSRLRAAANRLPHNKDRRWMDEAGDMLTLPPGLADIAEDEEGGKAVIALKKKEWERTEKWRKMAKIVKRGKDGEGMEYDFDTRSPKLIERTWKGIPDRWRSAAWHSFLSTSAKKHKDSASDEEIIEAFHNLQLQNSPDDVQIDIDVPRTINSHIMFRRRYRGGQRLLFRALHALSLYFPVTGYVQGMASLAATLLCYYDEENTFVMLVRMWTLRGLDKLYEAGFGGLMAALDEFQTKWLNGREVAKKLSEYSIEPTAYGTRWYLTLFNYSIPFPAQLRVWDVFMLLGDADASIPITKERPFGGGLDIIHATSAALIDGTREILMDSDFENAMKVLTSWVPVKDEELLMRVTKAEWKLHKKKR</t>
  </si>
  <si>
    <t>&gt;6372_g</t>
  </si>
  <si>
    <t>MPLQKSFSDTNHSAKSKQHRQTWTRNKSYPAGQALKSSTKPLQEKPAVPVSTATRNKLSTFQFEKQIDSDSKEKEVINLVSDNEKENKGVKRKRTREEQRQDPKAASQEKASLPGSARKNVPSTPAGRLALPDLIGMGDVIMRAQQISPDERIEWDLQEHNATSPFCGIKKARKRARSSSPVGSSPSMAPGAQVDPGSELWGRYSLNESNAPTPQGPAVPALSYIMHISSPQPLKERMTPRSGPSLRRANSCGNQFPKRRRVVGPDSDDVFNESAAIGPSKLSVLIEMVQEGLTQPQRPIATSRPSSPSHPSLRRDVPNADSCTKVGSPIEQNSQQESPTPIHHPAFEEVRRVSKQPPECIGEPLQQDKSNSSDYGDFDDDELDASLLEVFDTDAKVDTFKGPQSPPSKVPPSRRSALPREDFSAPTSTTTTLKTSRSFDSSALKADPDEFDDSDEEMFLVDLENIASQFDEKSAGLDTSVGRAADRDMVLSRQMEAARPESDDEFGDDGLNDLDFEAVEATATRSIKQTANSFIPLKQKVKAIQRYLVTNIMLSEYENSKGCKALEKILLLQADQKKVTKVVHLRGTWIETPVTEKAFVHIIGIFDRRGQCIVDDDNNLIILHPDHLISATVVGDSFGCTRRAVLQDRVKATNDSSAPMLYGTILHEIFQTAMLENRWDTEWLDETIEQIATRHLEDLYTIKVQIQEAAQYLKSKMPELQSWAELFVSSQPKPQAIVKAGNGETASMCVSKLLDVEEHVWSPMYGLKGNIDATVQVTMVDENQQRTLTVPFEVKTGKNQNASHRAQTALYNLLLSDRYDVEIAYGILYYMETSETIRLPAIRHELRHLIMQRNELACFMREHHAQLPPMLKKENMCGRCYAQTTCFIYHKLADDGDGETSGMKTKFDDVVKHLTPKHKEFFLKWDDLLSKEEKNSFKYRRELWTMLSSEREKLGRCFSNVIIEPGSAYEDKNSPKINRYTYTLIKEAPLPSFSFLDSQLTVGETIVISDENGHFALANGFVTHVRRNRITVAVDRRLQNARIRQPGFDEVNNQVFASIMEVEPEESLTMDKAAEDPIKFRLDKDEYSNGMATVRNNLIEVMSDGPFGSRHIRGLVVDLNAPRFKAQPTAYTLRDRESINVDQRRAIQKVMSAEDYALVLGMPGTGKTTTIAHIIRALVSQGKSVLLTSYTHTAVDNILLKLKDDNIPILRLGAVSKISKDIQEFVTLAATPKGSFEEIRSAWHETPIVATTCLGIKHAIFNERTFDYCIVDEASQITLPVCLGPIRLARTFILVGDHFQLPPLVQNEEARRGGLDVSLFKLLSDKHPKSVVYLEHQYRMCEDVMALSNNLIYNGRLKCGSQAVADRSIVIPNMDALRNHHFSSSTFPRSQKTICPGPVLGKCWLRKLVDPETKVKFINTDTLLPASREEAAGNRIINRTEAALCTQLVDCFLSVGIPPASIGVITHYRSQLSLLKEHLRAQRFQGVDIDTADRFQGRDKEIIILSLVRSNEAKSIGELLKDWRRINVAFTRAKTKLLVVGSRETLKGNGAGKDGEEEMVARFVRLMEAREWVLDVPRGGLEDHLFEDGATQVTATWDTVKPSGTRGRGVEERKVKLDGGLKRKAVLGEEKGKENMGVAGKRQPNKRVCGQKPFKIPTMSVLRDVVNDVLG</t>
  </si>
  <si>
    <t>&gt;2843_g</t>
  </si>
  <si>
    <t>MAKLDLPDPLSLAPTKFQHDEEIGYTPVPYASNIFIAGGEYKEKEDEDPKRIPVLIKHRTKEQQRITCATSRLICAIASTRAEPNTLQTLLAADIGKPYGGGHPLDFRFRLARQISEAVLTVHTAKHVHKNIRKETILILHPVNTGPYENASSITNKWGTDIWTQNIYRHAQRQGLHIQNRYNMGHGIYSLGVCLLELRLWDPFVLTRTADGEPKVSELFRQAAKVESEGNLYVALGQVLKILTKVKEVLFSLAQQQLPSRMGLGYTELVVACVKCLDSPSGFGEVVDFSKFKDTETGVAFKELVLRSFSNLSFEA</t>
  </si>
  <si>
    <t>&gt;806_g</t>
  </si>
  <si>
    <t>MPKAKGNQVPKKDKANSTAAAKRTPNKKSKHTPAIPSTADEYLAAGVDFEEAGEKWRAGDAAKSARFFIRAIDCYNKALGKFPDSFDLAYNLSRVQYELTQYPKLLAQVPGSLPDLLRIALASSRYALKLNPENPEVIFNTAQILSSIAEAQEPDSSIQPLSLLDESLILFDKCLAIQEQQIEQYKSDTAFFAGPEGDRFRAEADAKAKAEAETASLDPTPTTSSGPQGEKDERWVFILEPATNDTLLDTILAKLETLTLFTSLLPPSPPAPVWANIHNSASSILKTRITTYTANTSPERKLEATLLHASYNCAFAEAQFKSSLISPSTYFDLVCSNYQFLSSPTPDDRALCDSADSYIAFNDAVRISMKKGGGGEYELVMRWKALSHALTNLTCVSDKPVVDTDRLVVIHLSRGDVEILRWQLGQAGLAVAKQYGTVLLGNAEKFYRGALRFSTGMGAMQEKAEEAKLKEAYAKALQGDGQQEEFKELLSSREKYIIEMAQEGLLEDEQLKYFGIEAQD</t>
  </si>
  <si>
    <t>&gt;9046_g</t>
  </si>
  <si>
    <t>MALTLPSTLKLTTLKALAFKCGISTSGTKPILTRRLIGEITSTTIHVPKSKSKEPIRILSIDMGIRNLAYCILDIPSTQSLKELPTLLAWQRLAVSSPPKKLAEGDEGPIIKEAFDPATLSNIAYKLLRERLLLDNPTHVLIERQRFRSMGSKHILEWTIRVNMFESILYAVLTTLSHEGLWTGQVQAIAPGKVGPFWVGEDAVEGEKKEKTRNTKNSKLIHKGLKIDLVRTWLEDGGMVRLGNGDVEEMARKYSEKWDKGHGGGRKGKSEEGEEKMGKLDDLADSLLQGLAWVEWERNKRIVLNKGFEVLLEP</t>
  </si>
  <si>
    <t>&gt;7319_g</t>
  </si>
  <si>
    <t>MASRLARSALGATRLRPAFSSRTLPALTTSLTSYRSASNVPAEDPKKKAQSILDSLPGNSLVSKTAILSSTAGVAVYALSNEYYVVNEETIVAFCLLSIWAAVFKYGGPAYAEWADGQVNKIKGILNAARADHTEAVKTRIESVQQLGGVVDITKTLFEETAQLEAKAYELEQTTALAHEAKQVLDSWVRYEGQVKIRQQNELAQSIISKIRKELESPKVLQQILQQSIADVEKIVATKA</t>
  </si>
  <si>
    <t>&gt;7029_g</t>
  </si>
  <si>
    <t>MTHHSKSKRLRLSNIFSQSAPSVLEPLPELDEEAQPVTSNHKMLAPPRKPSRLQRLSMLISPLKTTMDTKVAEEHPAVPRKPLSPPSQTSTNAEAAIGNAPPTRAPPPAPSSAPLLDVNPLSVNPLSQFDLGLPQSTPGPAPPTTHLLQKEQPRQRALSTAVPDRSPRSSLEVRKQRGNSLNPPATNTDGNGRSVSTPMPGRPASSYNSAQETSPAPLDNASKTKSWLGGGGGKLVKSRHNSKDLDADLPAAWINAGPHKIIYSTTTLLSGDKIPEMWDEQNPTADTYVYLFPRESGRGPQFKVQSDILSCSQALLKVAFGDIYSSHARAKSFDGRNSLTSEDAARNMAVQSPETTSYNANTNGSTSDYSHGSSESINSLADAGGPIHLYFPVGLASVGPQFSQQDIQKLIDVRNLFAFLTGQPLVSTRACPSTFRTFLSVADMLKLWQFTNMDGSTFGESAQASFAFCCAEQELADVRNSREKTVEALILGERMRYRDLYNEAFAHAAGKYNAVSTMKTLWTEVSPNTRSRLERASLDLITRQRAVDIYLTDFDFPSVFAGIGASTSSAESKAVKFKTWKASFLSLRRHILAYYKDLHGQWPPKAGSKKNNFVEGGLNRLVLKGLYNDLCRLYDYLVDRDPNSFTTRTIDASDQSSNSSSVSPASAALRKLLGEFDQSSPPVKPPIPFDIPLIPAVEAVTPDWSRLSPKEKHKNMTRKLKDHETPLILAKSHNMDAERKPGPFLISFKLFEEKEASGRNAAEVAEMRYGHWIFLYCCIQTLPYLVMDAPGLKFTEGVEYFLCEPPMGNAPWIEDADGIKMSWYGVTGGQGVVSLPSDIVNYGVEATYRRSHCWVVANRWLGNDDGAGQEDIPEDSLDGESMLSPLSPPPGFGGGELGLRPSVRRRHRSGSSTGTANAHSRSKSRQSQRNSIALGLERLPIPTMGEGEYMNSPVLGSGSRAASPFGARPQSPFSAAGARRPASRGFDAAMREGGGVAAATGGVEKKASTFDDILGSMNNEEKGGKKKGKK</t>
  </si>
  <si>
    <t>&gt;4327_g</t>
  </si>
  <si>
    <t>MSSVSSKPAGEAPPVFSYAQAAKGRVASTTATAIQSSQTTTSGISTPGKDTNSSVNTPYGGSERGDRSVNGSYDSANKADTTGESSNSEPAVAKTASSAASPSFGSASTCTPPKEEKIDDFTLVGGLVSDRSARGESIPDKNSEGNEGRRSKRSKKQKNADKEAEKEREQEKEEAKQEILVPAPLPTVNFWQQRKEELAKIKPSSMATQSSQLLSNAPLSSDPLLAQNAKVTDAKKRAKANGSEEAGKISDLALSQPLKDIVNTGKGQKKGNDSNGKVKEDQSGKRSGPRGSRVPQKDEIFMTNQLPPPVDDAISWPTPETAIEEEKRKAQEKGEKEEKDEGVSNKPRPKEKWVQMPYIPSVTFNTPMPTRGGRGRGGARGGRTEANGRPSHTVNGGAPGDKATSTSTGTTAELERSTGARETAQHPRSNSLPPTPSKRQQNEQQASLRKPLNAQSVEKSKAGQAKGESNGSTDSRPTASFSQQDPFIQAHHDQQLQRGDTNRGSKADQSQGNFTEGHSHPRSGATDRRSEPNLRGNEQFKDGAALNKDNHQTRERSDARLDRGRGGFRGRGGHNNFANGQSQAPYMNGHGSQAQNGFPIRQNSVPYNSPPLPPQAFHTQYVAPPPRNGRSGSRSQSISNGGMYGRFPPNSAPLTQHMASVQTSNPMFDYHHLSSQSMSAGPYTSYIDHASVVAMVAMQFEYYFSIDNLCKDVYMRKHMDSQGFVFLSFIAGFKRIQALTQDYEVLRQACQDSTTIELVRGNDDGFDRLRRKDGWEKWVLAMEERDEKSRNSGPATYFSPLPQRGAHLGGGITSNQQVTPPAFSPNGTESSFRPYGNSGPIAPVLNGNSNPYHPETPLSAAVPDFAPSTLPSNGAIGLLEAETTFLNEEVQFLTLVFQPQGTKESKAKTPYHTSSARTFSNGSIDGRSISEDLHDDVRQGRGLTDGSHATEASPDDLHRSRSPLAPTSPTKASFNNSPTVMWVKGQGHQVPVSELNSRELYTSFRSRALKRREGSAPGETHPDMKLLYEFWSHFLCRNFNASMYLEFQRCAYEDSRSSSTVGIHNLLSYYDEVLNSKKKVISEALAADYVDLVRREQINDSEHRPAFEKLRAAWRNGALDMKSRKKIDNFVDAKLRQELEQAPHAKVDLV</t>
  </si>
  <si>
    <t>&gt;4576_g</t>
  </si>
  <si>
    <t>MSSLLHLMLATSLLFTASSALDKRASSFTSTPLPPSQDPFYTAPANYERAAPGTVLRVRSAPGNLTSIYGNSSAAYNILYRTTDTRYNPSWAVTTLFVPQSSNGNALVSYQIPYNSADVDTSPSYSLYGDSVADYVGGDIPDALGRGWYINIPDFEGPQASFTLGPQEGYATLDAVRAVLSSGFGLASDARYALWGYSGGGLASEWAAELQAAYAPDLNFAGVAIGGLTPSVIATLDAANGTYFAGLIPMAVLGVTSQYPEAFDYIYNKLKTTGEYNRTTFMLGKNMTVEAAFTLFADQDVYLYFTGGRADLSASIMQNIFNNNGVMGYHGLPQMPLYVYKAILDELSVVGLTDALVDKYCALGANILYQRNTVGGHIAEITNGNAGAVAWLTSVLDGTYNSTYSSQGCTIQNITVNVTSSPL</t>
  </si>
  <si>
    <t>&gt;1061_g</t>
  </si>
  <si>
    <t>MASERWLPDTQVVGEQVNRIFHDHARKTFRKIDWPEGWRNFPELPTRDEIMPKAMAEEFEDWNDYQHEARYDESLPHNIIDGPWPSKEEYISAHYRILREDAVAPLRYSVLEFSKDISMVDSDSTYVYTDVHIQGVRCARTGPAWRANFSYQRAGKQVNWEQSKRLLTGNIVALSPQNDNFSTQCHIAVIADRPFLGGLDQNPPTIDLFWADQTDIPIDPAIAFVMVEARSGYFEAYKDMLVAMQKLRTETFPLAKHIVSLDKDVKAPNYVEEDPMITLSSLQGNAVAPNFLGSETRPLDPVDVLQHFPQELNAEMDKSQLRAFQNLLTKSVAIVQGPPGTGKTFVSVKALRVMLDNLQPGDPPIVVSAQTNHALDQLLKHVQGFCKDICRIGGRYSPDESEVQECTLYQLSLAVKNDPRFNKTMGMSIRELEKCSARLTDTINFFLTDRILTSDELCELKLITRAQRLSLSENSWVKGDIQSSDLKRWLNDQLMPIERAPDVDKGLPMEECDIDSQELKEMEASMNDGDIEATTKNLTGRGETLRGKYIPFQRSTCGRHSGPIKEKALRYLLKSQSNLYEIPEADRGVLYRYFELRVQKEMRKRLRVVLKEYQDAVEVYNMNRGQRNFRLLKHLNIKLVGCTTTGLSKYRALLSALKPRTLLVEEAAETLEGKLIGGMFESLEQLILIGDHQQLQATCTMQSLEHEPYHMRMSMFERLVNNGIGYVMLNKQRRMVPEIRKLLCIKENPFYKDLEDHESVQDREVNRPPIPGMGGVSVYFFSHTWPEARNGDLSCYNLDEAQMIAGFFNYLVLNGVEQDKITVLTYYTGQRRILVTELRKQDAFKSGAKKFNVRTVDSFQGEENDVIILSLVRSNANRTIGFLENPHRLVVALSRAKRGLYIFGNAVTLCHGEASDEMLGRKPLWDPLLLYMMQHGQFYFDGGLPITCVNHNNTTEIFEPAQWDIRPGGCDQMCSDNATLACGHPCTLQCHPFEHYRVLCKSACTRILTCGHGCSKFCHQDCFCEECQLPDQLFSPVLKYLDDWSDPEATAGEQSLDSQPGLQRGTDVRQSESQSCGGQSDFCETSDRTSDSFPERINRFAKQQKSIQFNSKYDRSSPLEAFVGRANKEAYTASRHVHSTSESSESPSRSVIVGRARTSRGRVGMSDGRPKANVWDGWDAKRADADLAGKRRQDEEKMPKSTQVIAEVFRPVQVVNGLRVGGRRGDVQHRQLQRGQDESDCPSPGKLFVGKAKVVTPKTSDLLALGSIISPKKFTGRMEIKPPIQGSAFAMGGSKLEESDLLIDLMSDEDGMAVQETPVYDGRRSAAMDLINLEVGNAIQDTTFTWARAPGDRGSLGNGSLARGGNSIRGRNSLGRVTTVRGLGRAGVTLEAQPAPIAGGVSSGEEYRADDEIEIDEIGDMATIKHKQRSSRLTYGGGLGSKSRNLNELHIPRIRARIVSPEFDADGFPAAITPANDRIQNKGRQSALIATEPADSRSGSTIDQSAGGSAITGTSPSKSSMFNQFENLIDI</t>
  </si>
  <si>
    <t>&gt;6325_g</t>
  </si>
  <si>
    <t>MPFLQSERDVSVARTFSESPVRAIDILPVMHNHVQWIHFSPVVTDVEQQPADDVLPPLLSSPSAKGPDFSQSIGPSHRPWMHYRITDKIPWYGSVTFDTWLQDTNQGVNSYVQAPAGLKIWNRFSVHDRVDGVRMEEEVRLLGNTLLMPFILGNFRESHEAMMGSVVEAAAKRSSR</t>
  </si>
  <si>
    <t>&gt;6818_g</t>
  </si>
  <si>
    <t>MSTSSTMHRYTSFPPSSVDAEEVFHDTSTAPTTPDGSLTFSPVLQALKLHDALEVATLASPSKLKKESTNLTVRAGAGAGKVEKICCIGAGYVGGPTAAVIAFQNPHIKVTVVDRDPSRIAQWKARHLPIYEPGLHEILRIARDGSKPFSFHNEVAPEAASSSASSTTTSECESQYAAQSHLDTISVPGRAPNLFFSTEVGMEIREADIILIAVNTPTKKRGLGAGRATDMTALEGVTIEIAKYAREGAILVEKSTVPCRTADFIRRTVRAHQPDLHFEVLSNPEFLSAATAVENLMRPDRVLIGCERTEAGRRAAEALGSVYEAWVSKERIIMTNTYSSELSKLVSNAMLAQRISSINSISAICEKTGADISEVSRAVGLDPRIGGTYLKSGVGFGGSCFRKDILSLCYLAEGLGLHEVAAYWGQVLEINRWQKVRWMEGIVREMNNTLVGKKIAVLGFAFKGDTDDVRESISLEVIRGLLEDGPGEIAVWDAKCKVERVKEEIRRGCGEKVLKEEGGCVVIYAGEVYEACAGADAVVVMTDCDELKMTATKPGGKRMEDPRPFGHLEVSESEVLALENYLADAVGTENPLQRVMDEKECDDGCERCVVEAEALERNCRGEKKGEKADWARIAYHLKKPRWVFDGKGVVDRSILEGLGCKVRKIGRV</t>
  </si>
  <si>
    <t>&gt;8312_g</t>
  </si>
  <si>
    <t>MASSVFSDTLQSITNAKLTELSKKREIFEKSKSLVLSKSRSEKNPQKRLRIISAGVKKAFLIRTGVRKRGGCRNGASKIIAGSGHPKLEILLKNIERFLDQTQYDSSVSPKTLSDWEKSLIKPLEIQSDKYKYATLYGELVTEWLNDEKAEGLPDDSSFMSEGFEKIECAERQESRAEWEKLVFEPFETDQMAISEYLSKLFLEGAQNKQGLKALKQLQKSVETFEESLSTPRQFNESVLRWTINGLLASGLLSEEKCAVLKDFLASSVILEEVADVLNLRIQDISTWSWEDGVSIEQRKHVTGSYHVYFDEELLQAIFLQFIGVKWAVFFKQAFTDFSNFEGAWKSLRTPISEMDLKRREYYLGTKQKKPSVQSKRQGIYKSIFFMSQLPNTYDEQSSSVEGEEEANYEIPLKSAKRSRQTARKSTNQVPQQQPQQQQFMMQQQAQANQMMMQRPQGPSMGMRRSQNGSLMPTNTYNEEYDLEPESNIPKSPMATKQFLLHLLSTELLINRRIHGEFTVARSEFNAWSPSLPHSTIASVLSFFGLSKKWLGFFHTFLEAPLRFTSDISSSEARLRKRGVPGAHALSLVCGETVLFCLDYAVNQYANGTPLYRMHDDFWIWSPKHDAVVKAWTAITTFSEIMGVSLNAGKTGTVRVVSEKEPATISPPLLSMHLGEQETKTVLREQQTSAYIDPSLPEGEIRWGFLVMNQVTGKFMIDQEMVKKHIATLRMQLDSKKSILAWIQVWNTYLGTFFRSNFGKAANCFGREHVDMMLETMSSIQASLFGSSNVLDFLRSLIKKRFGVEGIPDGYFYFPTNLGGLELCNPFVGLTQIRDEVFEKPEEVLEEFFEREKDGWEAAKNRFKKLKGSGFTSNQIGHYQPRSLDETFLDFSEYVKFREEFSYNYDGNLYSIFSDLLVQPEEDEVDLSEEERAEYEVEEVNGLKAGGEYNEWVAKMYGEDMRERFGGLRIVERGLLPMGMVELFRSGRVKWQG</t>
  </si>
  <si>
    <t>&gt;5603_g</t>
  </si>
  <si>
    <t>MARVPSYKSHRISNEPDSWVEADDECEHVLERALKPGQIYDRVTGTPRYMRANDNCPRRMIRQNDRNTWVRLCETQRDQRPHIDGYESGDSELDLSEWEDRKKVRVRWLESEEAGEYEEDTPPTMLMRPLKMPTRLQLKSKKRQHVSDDEIWMERKHNEIGEAEYGYSVT</t>
  </si>
  <si>
    <t>&gt;3433_g</t>
  </si>
  <si>
    <t>MRLLEYNNDGEFSLATFFGDDIPRYAILSHIWEAEEVTFKALVDGTGKSRAGYRKLHFCGEQARCDSLQYFWVDTCCINKSNSTELAEAINSMFHWYRNAAKCYVYLSDISRPPFDLADKPNEPWESTFSKSRWFTRGWTLQELLAPASVEFFSKEGELLGNKKSLERLLCDITGIPGQALRGSPLTDFSITERMSWAENRETTHEEDKAYSLLGIFEVHMPLIYGEGKERALKRLRKKIDNALKGANSEDFSVTFNYSNISNIEHFVAREEELAEMHMKLRGDGSRRTVVLLGLGGIGKTQLSIAYAKRHTDSYSAIFWLNIADEDSLKQSFAKVARQILREHPSTSWLSNVDTKENLDEVVVAVKAWLSRPNNTRWLMIYDNYETFKPPDIQKYLPEAYQGSIIITTRSAQVKLGHTIHIDKLRDMRDSLEILSNASRQEGLRSDPDAIKLAKELDGHPLALATAGAYLSQVAISLSDYLRLYKESWVKLQKLSDLPRTLYSTWQISFQHVKQQNHLSAKLLQLWAYFDSEDLWFELLQHSDSEDPDWLRELTQDEPTFYKAIRVLRDHGLVEANMSSQELIESRGYSIHRVIHGWTINVLNQEWDDELAKIAVKFVGLHVLGKQAVRPWLVKRRLLQHAARCSYMVLNGLVTDDGIELACNNLGDLFVDQGKLVEAEEMYQRALQGKEKALGPEHTSTLDTVNNLGLLYVNQGKLAEAEQMYQRALWAYENALGADNTTTYIPALNIIWALGSLFERQTDLAKARVMYSKALIGYEKVVGPDHPRSRSLRHKLQAINTMTENDDLEDVTGNSQEAVVELLFDERAESGIKDRQTSSGSRRGSGRFDSRESDSSIDNGSVFSIPNSLPSTTTVGSRTERINPLLIQEFAALLYRDRALVSLISTSVSKRRIGLVRMRDNFRKLLKLYAGDLKAEISNDYHRAFVGFVSSYSIDITRELFSKSPMGDGEVEIRITEAVEDPHDVMNRRDIVEEYLRMTVGHAESTDSLEYESNDPSKRSDDSDQDSVAEDAGEEEPYDGSLRHLKQMECFILESVAYQTLCRRLHEFIYPTMQSRLRDLVAIWSRPDHRYHAYVTHYKLSNTVAELQNIHPSKIRFERSQKAAHHLWKIMSSCQNGIECWTGEHWDWWPLPACSRPLDEEETRVRWECTCGEDRWAEVPLLFAKRLKSIIRNLPESSIAMQDLQAPPTSHLQNSSGQGADGSNRAPGQFFKNKQGNLQPAGSSSANSLQFRPPGLKAEVIDINIPNHRVLFMVKQGAEYKLAQICVKGLSCHIFFSTLRQKYFQLRWFHRSWFSVWRYSHCDFYMASTSGFTHPRHLAASLIT</t>
  </si>
  <si>
    <t>&gt;9825_g</t>
  </si>
  <si>
    <t>MSPPPSQTTVSVRLSARSRKKSKTGCKTCKTRKVKCDEKHPLCDNCKMYYNNRVQICEYDYTCTPGHRNSKRSSFAVSSASKNSAPSHVTAPPLPQLKQELPKTVGLLTLDPFETSPQKTSLPYSQQLSSNYLYSVIEMCTPFGECRRASPFWHAWWQLVHSDRVLYYVMLSKSALQLEHAQSKRNAYNSEEYTRESIRTLRARIEDPIAGSSDQSISAVAVLAGLESARKNFRMMTIHIDGLKRMVALRGGLSKVKASNPVAATVAHWFPMVLLQESIFPPDEDETTNQPRRLISDVDSVQPPTQLDPRTFALHPSIINLMEESRIATQKWTGDLQSYINSLWQRLLHVDLSAKDHCSSLSDACRYGICIFFLFLFSGRYPDTTLLINAWLHKLKSALVGLLPASGMDSKLVVWMLALGGVAAINNPERDWFIGYLLTTITDLQLESWEDMQHAMAQILWMQKIDETQFRRLWEEVQSLKECLHD</t>
  </si>
  <si>
    <t>&gt;10252_g</t>
  </si>
  <si>
    <t>MSIGRSSLGELLQWFDGVDRELDKGHSSSKRAGVKKAGFNAFSYASFRPTYSAQWFQTILTYHRGPSNTLVDLGCGHGLISRQLAPNFKTVFATDPSESMIAQAKATTPADKYPNIQCLTASAEDLAFVKDGEVDMVVAGQAAHWFDYSKVWPELAKKVRQGGTLAFWGYKDNIFVDYPVATKVLDQYCYGDKYMGPFWEQPGRNILRDKYHAIIPPEKDWDEVERIEYEPGTQRKGSGEGVLLMGKKLKLGEVEGYLRTFSAYFNWMEKHPEQKARKDGGEGDIVDEMLDKMREAEPEWKAKGEDWRDFEIENEWGSVILLSRRK</t>
  </si>
  <si>
    <t>&gt;153_g</t>
  </si>
  <si>
    <t>MELSPTTAGSLAPQELDSITSILLITSAGVHSDKSVEIPRYFPAPPSESGFKFLPPMPVASQSPGPNHQTRGNWSFDAGLGIIGLGQTAGQFSPIRKQRVELQEADRRTLDTEKTAKIGGYKFENPVRFSSLSSLPFGRPLLEVDDEEEFGAGSPLVSFQNRSGWGEKFSGGMSADEKKGVEKEEDLQDAIVDGFGTKILIC</t>
  </si>
  <si>
    <t>&gt;4384_g</t>
  </si>
  <si>
    <t>MSQRLVLAPSSELLSVIHFTSTMMNFEVFSTLVNTLRMPTDAGYRSIAPHANSEDSWSLIESWLSNCDSSHLSCRQHEREKIFPTRVLDVTTLRLVLNSEIPPGTKFATLSHCWGSSQLSVTTKSRFESHGYGFDINMLPRTFQDAITITKKLHFRYLWIDALCIVQDDFDDWLKEAALMGQYYRDCAVDISALSAHGGGDGFLHPRPPISVVQFQAGLNLRRSQSPWSEVFQQSPLSQRAWVLQERLVSPRIIHFSDRELFWECLTISARESNLQVYTQQGQSIEWEDQNFKRSLQFPRNNMRQIMDSWYKVVSQYSGLQLTFRGDIFPAISGIAKIFNEATGFRYVSGIWLEDIHSGLLWYRLYLGRRDVVQERRSEEWRAPSWSWASLEGPVQHLYESTSTHMSDSPIPPARILRAEAILTNPSDNPHGAIRSSCLELYALCTNVWCKTAHGLRPFNDPYLALILDIYGVDGVMFAMGYRDFLKPSLGETIEECLAVVISQRSDQSLGPTAITYFLLVVPAGGSGDEVNSSYERIGIGHTADSHTGTLFERDGFMYGSMRKNYNYIKDHRTLSRAIQVFGCSYISMYM</t>
  </si>
  <si>
    <t>&gt;5628_g</t>
  </si>
  <si>
    <t>MSAGRPLWRPSIRDLQRYLFSPQIQPPARCISHLTCQSELTKASVIWQSQRKPNRPFSTSSTRFSSPKPKSHDRGPPSAEDTQTDFGALNVLGSTPVPSTSIDACLWDGFHLNSGVKITGGAGVLLVAGEAFSWRPWEARKGDLRLVNNKGQWDVEDGAWGLFELLWPKPDLLILGLGKEMRPISPRTRQYINSLGIRVDIQDTRNAAAQFNLLATERGVGSVAAALIPLGWKEGVGVK</t>
  </si>
  <si>
    <t>&gt;2925_g</t>
  </si>
  <si>
    <t>MDTEVSTSPPPAAVENRAQVDNALRAISQKKPVPEIDFTLHTMEDGSQVSTMERVCKGTSYTPLPTRDLEINKLTRGRKDVQAPAMHPPTDEQFFSPQDPTKPNLAFLKQHFYREGRLTEEQAIWILDEGTKVLKQEPNLLEMDAPITVCGDVHGQYYDLMKLFEVGGDPAETRYLFLGDYVDRGYFSIECVLYLWSLKIWYPNTLWLLRGNHECRHLTDYFTFKLECKHKYSEKIYDACMDSFCALPLAAIMNKQFLCIHGGLSPELHTLDDLKNIDRFREPPTHGLMCDILWADPLEEFGQEKTSEYFIHNHVRGCSYFFSYPAACNFLEKNNLLSVIRAHEAQDAGYRMYRKTRTTGFPSVMTIFSAPNYLDVYNNKAAVLKYENNVMNIRQFNCTPHPYWLPNFMDVFTWSLPFVGEKITDMLIAILSTCSEDELKEDSTPGSIVSGPASPPLDRTLPLDPESIEYKRRAIKNKILAIGRLSRVFQVLREESERVTELKTASGGRLPAGTLMLGAEGIKNAISSFEDARKVDLQNERLPPSHEEVTRQSEEGRAQAFDRAREAADNDKGLQLLSRRLST</t>
  </si>
  <si>
    <t>&gt;9262_g</t>
  </si>
  <si>
    <t>MAPSTPVNNPSNGMAAVIGPHPSHIHVANQYSFHQQLSGAIVATGANPTREDTFRLQGIEWINEVRAVLQLPVRTFCTAASYYHKFRLKHRDNEYQYQEAAAAALLTACKIEDTLKKSKEILAAAHNIKVTPTEHLSPDDPLFESPSKVVIGLERLMLEASGFDFRVRYPQRHLIKLAKEAGIHSDVGLVAYNMMVDLYRTFAPLKQTCSTMSFACVELATIVCEKQREAIRGPNSPRYHVWGTTRPEILETILDLVDLYTHFPKLSTVGPSYTIDKFIQIRIQINQEIETSHLNRYTEFLEYPKTNGIKANIVTPKTPITPASPTDMRTNGKDAMSPDTLSPRSSNSGRRSRAQDGTIRFMLDAQQAKNDKETSAEYFKVEYEEYEVEVEEPIKNEHEDRGHPRMPQRNGRDDRYPYNKSRFNNRR</t>
  </si>
  <si>
    <t>&gt;4405_g</t>
  </si>
  <si>
    <t>MSGKTSALVSESDSNSNSKPSSNAPCPIPLADSEYADSPNLNHRRGGFPCVESAEDAVKRFKEEQARQETEKPAAEAGADKLIGDPKFFDRKPPPHLAKTIAGLKRTVAEASTLLESEDGGKKDEDRKED</t>
  </si>
  <si>
    <t>&gt;10424_g</t>
  </si>
  <si>
    <t>MPPPLSIRAKALEQLLPRAGVQLERSAFIRSTTFSFPSSPKPTLQPLSSTRPFSNSPISLKKIKKADREKAEESSEASAAGAEDPFDFSSLETGIEKTLDKLKNDLSKLKTGGRFNPEVLENLRVHLVKDSKKSERLGDLAQVLPKGGRMLTILVGEKDHIKQIVSAIQGSKDLNLQPVQDAHNQSQLNVPIPPPTKESRDLAMSAASKTGETANMGVRNARGAMQKRLRSMELKKVVRPDDLKKAHKEMEKIVEKAVAEVKNVVDAARKAMEQA</t>
  </si>
  <si>
    <t>&gt;7950_g</t>
  </si>
  <si>
    <t>MAITLPFELKNKSLFEEKSYVDGEWVEARSGKRFDVIDPGSGNVWASAPDNHAEDVDSTVSAAHKAFQSYRKTNPRTRAQWLLKWDALVRENRDDLAHIITYETGKPLSEALGEIDYALGFTWWFAGEAERVFGTIQTPSAPGRRVFTVKQPIGVAVALVPWNFPVAMVLRKAGAALAAGCSMIVKPSPETPLSVLALANLATQAGFPHGVFNVLTTSLENTPPLSEALCKHPLVKKITFTGSTRIGSLVAKLCADGLKKVTLELGGNCPFLVFNDADLNKAADALVALKWRNAGQACVTANRVYIQKGVYSQFAELLKERTSKLVVGHGADKGTTMGPVTSPRGLDRALGQVEDAKKHGGQVILGGGKVSGKSGYFFEPTIIMGGNKDMLITREETFAPVIALYSFDTEEEAVEAANNTSMGLASYFFTKNVDRTWRLLENLEAGMIGMNTGNSSAAESPFGGIKESGYGKESGKDVAINEYLITKTGTLTLDGHF</t>
  </si>
  <si>
    <t>&gt;6393_g</t>
  </si>
  <si>
    <t>MTDSYVAVPRRSTRGPLDISESPIHTPSPLTSPPLLAQQSSLLSPTASAYATPRLASPRIGSNLTNASFRTARTSLSPSQSTFGPLQKDFSFLLRPEIYHPLTLLDVPPPFRSPSSQPEPSTPLPQLISTGNFRSAAISAASLLTSPGISPSDHTTIFDLVYTRLSCLTLCSQTTLAAQEVKALEDLNSSYYRDEGTGRHLVPWGLRVLAVRLQGMGFNDARRGVMGYFDLAREARLNLTSLKKGRKLEEERDEREEREIEIQIWEVRLKELGIRVASALVEMEDLEGASRFLATLEGAPPKPDGLKLEMQKALLWLCLGDVEAARMCVAQSGDAEGEHGHEKKVILALAYMADTELDEAVKIWEELIESGGEEGEMAMWKQNLGVCLLYLGCMDKARTILETLIDDNHSFHALTFNLSTVYELCTERSRAMKISLAEKVAEMQVKQGKKDGWEKVNGDFKL</t>
  </si>
  <si>
    <t>&gt;9362_g</t>
  </si>
  <si>
    <t>MSNQTVYELITSSKLTTKLAKRINEYPDLVKILNGTTTNYTVFAPTDKAFEKLPKGQKKPSKELIEKVLSYHISPDFYPAARILGSQTIPTILGEDSLGGETQRLRVTFNMKFLAALLKFHIVPNHTLYTDALCQAKDAETEIKNEIDTTISPVGYFHVDLPTLLENKGLSIDIARLGGLISIKLNGYNTIAVPDSITKDGVIHVVSSVLVPPKNIGNEQYRDEEMDLDQF</t>
  </si>
  <si>
    <t>&gt;459_g</t>
  </si>
  <si>
    <t>MASNALSLQWSLDSTSLNALSIGRGIVQAMTSDNIQPIALLACEKFGTTLPVCIETSLKIEQLARRRHSSTANFLKAQIGYSVGDAAYYLSQSDGGVRFLCLTATFYTIDGRFARAQLLDRLLRSTSQSSEMQMFPTLLQLNDLLRALETKLMVSSFANEVIGWALMNEFSPHNPAFERENNYLVGTEEVVVPANPEIQQLVAALRDCFRIGPECNVCIVSSRRYAAWTIAFVKWLTGSPPSLNFGAFAAIKSTSRVSLLVHPQADVFEISVIKQVAIINSLLFPEYNGDFDDGKYGLKGGSRFCGLIDVPTLFSLQLQRLYGISGLPQEASTLLAETVVVILKTVPGAIIPVPFYKGLGDISNTSLSVAKPFPPFEQILKIARIALGNSLELWSTALNLEQWKDHLQQHRTQCHECKTFNDRSSCIARAAGVLAADLLAISLYDIEDITSLKVPLRGEYSPAKRSYYEPEGFCIESRIGISASWPDLVAVGWESLVLNDEVTWLSISPLEIISYAVGFLGLQWDHGDNEGRGSSVISLERGQVVYPDIFNKKHLTEENYLSLRYIQGGVRWGGMEVRKVIRLDNVASGVQTNRGGLGCLSMTYYPSLGKDTSMTWNVEVDEEDGLLLKVGWSASGQLGFESNSLILANSAALFTSPCHHRPNNPVGSTGERFLPLYEGGQERVWGGFLDEERGEPTMHYTLFQSHGCPTRQLVNLAGFVGGFRSFPSEYVVVHFRGCLRCAMEASLGFGAKVIFC</t>
  </si>
  <si>
    <t>&gt;9554_g</t>
  </si>
  <si>
    <t>MSTLSQTSYLDTELAEINQWLTTSDRLKSTTDQKPLLDTLNTHLSSRTTLLGSKPSKADIALYESLAPQVKTWSPEQKTGEQGHPNIIRYLDFVQNSPIFGLTLVDSEKLKVDPEEILYVKPPFDAKAEKERLKKEKAAAATAANGGVPLPDRSHEKKHHKKDKNLFEQVTDAVVDAKDNVVAAVTGESSEHPQQQQKKKEKKEKASKAPKAPAVSAPLSPALIDLRVGHILKAIKHPEADSLFVSTIAVGDKPGSADTSEYEGQACRTVCSGLNGLIPLEEMQGRKVIVVCNLKPVKMRGIKSSAMVLAASPRLAPGEEDHHAGPVELVTPPGDAKAGERVYFEGWKGEPEGVLNPKKKIWETIQPGFTTTAGLEAAFDASVVKELSKEGEEPVKGVGKLVTESGGVCTVKSLTGALIR</t>
  </si>
  <si>
    <t>&gt;2155_g</t>
  </si>
  <si>
    <t>MGSAMPQDGPTPNPPLYPRWVFDSAVQDPRPFQEQQLCWYTFQLEAEVSEHNKTRLMLQQYVSQAYAHERAFWAERFARRQLTGIIDKLSYELEEERTKMAKVEEELRGPHNMLGTTFTNAAINWDSTTPKHENPNFNEEGCEHLALSDDGIGEIENDRKESNPKCTWLNVSPDQISKR</t>
  </si>
  <si>
    <t>&gt;8150_g</t>
  </si>
  <si>
    <t>MRLLPISLISALFATAVFSQSPEHTLKDAATPREAADDAASDPTIFNSVEVPPLPEIEGEKFNATTKEGYWFIKHYSPYCGHCIHIAPTWQTLYEFYYTSKPVPTGPSTDDSLTSMNTFTAYYNFHFGSLDCVAFGTACGDHNVQAFPTFILYKDGVELRRFEGAKHMKSLSDFIENTLETIRPGSRPIGGPELPEPGDKTSKDFLGPQNVPAAANKGTVATPADVKLDPTETLDTEIATKTTLKATPAKKKSAKPAKPVATPNILGTSISFTAESFQNQVTMSQDPWFIKFYAPWCGHCQAMAPNWVQLAKEMKGKLNIGEVNCDAETRLCKDVHVRGYPTIHFFRGGERVEYDGLRGLGDFVTFANKAIDVGQGVQDVDAASFKELEEKEEVIFVYFYDHATTSEDFAALERLTLSLIGHAKLVKTNSAILADRFKITTWPRLLVSRDGRPTYYTALAPQDMREFRKVLHWMQSVWLPIVPELTASNSREIMDGKLVVLGILTREHPDEFIMAKKEIKSAALEWMDKQTLNFQRERQELRDAKQLRIEEAEDRNDQRALRAAKSIRINMDKTEQKEVGFAWVDGVFWERWIRTTYGIEVAKDGEKVIINDEDNRRYWDQTITGNAIMASRTSILETIPKVVASPPKIKPKSTISSFEKFFFDVRGAISGHPFLSIGVIAGIVFSVAMWSRGRARRRSGGFFRLDEKDGLLGGNTNGKVD</t>
  </si>
  <si>
    <t>&gt;4054_g</t>
  </si>
  <si>
    <t>MGLVETVTIINKSGKVVSTGKHLANIFKDAKEAYQEKKAEIKAEHLARIRSKNQQKLLRARDDVRSEASSHRSHRTHRSSRTRDEGGVSRPPLTYRNLSHISETESVASSRRSRSSHRESRGPASPRSASSHGSETLRGYRSPYLEDAGPSQLTLVRRHTDNPARSEVSESTCSTLPPPYTSQVSRREPLRSQSETDLDLPREEGEENIDMNLAYGQPPPELQIEEDDLELESKQELEATMTKLDSLLLEAECLQYSASTIINNLQEKPEAMAAVALTLAELSNLLAKMSPAILTALKTASPAIFGLLASPQFLIAGGVALGVTIVMFGGYKIIKSIQSSTTTAEPVPSAMRMETPMAFEAQPQAAEQTGQQTAMVYDGLEMGSIDTWRRGIADIEAISVATSADGELITPEAARQRKERIKERKREERRPKTERKKSVVAESVAGESVSSESTVRSHHRKVRRVDSESTIRTSATGHRPWDIPARHSSRAAPSESGAKERKKRSPSESGRTERSRVAPSESGRTERSTHTHRPAPSEAGTRLSRRSKTLPAPPPMEEKKPNALKALFKRSKDKGKEGKEGTEVGSSVSKRSSNHVPLLIDI</t>
  </si>
  <si>
    <t>&gt;8967_g</t>
  </si>
  <si>
    <t>MDAPETDVDVQLQRTSASLLADLRASIHPFLWKTTSSGKAKIRRRATVRETDRLVALLEPFQELPQLLDPHLDQLVPTIADAFLAFLRAPPQKHPSTNTKLLTPLSNAICRLLYTFCKIRGEKVIVRFLSTETRHLELVLSALEKGGDAGKTDVKDAWGWEERYIALLWLSQLLLAPFDLSTISSEDTADIDPSRVPGLAWPADVPGVTLRVIPLAIGYLSASGKERDAAKVLLVRIAMRKDMQELGILSALVHWALSRLRSVSDQDNSTHDYVGILSFLAGLFVASIGTTDMDAYIPTIFNIVVSIPASDEQVFQAVFASAVARKIIIKILRTLTVLLISRPESAANVDMIQSTIGFMLESLSDSATPVRLAASKALSMIALKLDLEEASQVVSAVLDILDENVLGEDISRVNPLAWHGTIMTISHLLYRRSIPASDSSLILKVLSALLLGLSFEQRSTTGASIGTNVRDAACFGIWALARRYSTKELKDLKMNNLVSKSSQDTIPVLQMLANSLVASASLDSAGNIRRGSSAALQELIGRHPDMIVEGIQLVQVVDYHAVALRARAVQEVALQAALLSPHYYLELRKGLLGWRGLRDPDVAARRNAAQALGSLARARSQASGHGDGWRAFRDAERVIVKARKRLASREVDARHGLTLALASLIEQFGQVCTKDAILKELISLLASANGSEQNIRSPEISAQESSLYGVVKEMISHVLEALEEVKAIDTWRHPELVAEASCRLLSSLYPVLKAYCVFWQFAEHRYDPGFSPDVRGLTRSCFSSGIKSEELEEAFSSIKACYERGYMSGTDASRCIDVGRELIVRFLKLEDISSVDPVSNAAADILLIVNEESRGELYGEWTAGAAVVSRGATRGIGYINTLFKLFPKATASGKGYVLFDREIGAVIVQTLQDRWNADHDIETRAEILRCLAGSHALRTHTGEFIRMIEEGMDDYTTNARGDVGSLVRIQGVRAARGVWDTRSNVDGGKTATEAFERLFERVLRIAGEKLDRVRVQGKMTVGAALGTDREAFERLSTSSQEYFSLLLRLGNGDERVRESLVRQEHKQGGVRGEWMMGVVEGMVASADTGSEDLVRASREAMIRFCEGSECNIEKVGVCLIRLLERERRGGKGSGGGDRIVVPVLEVLGFLLDVGVLQGCGGIDWPRLYFLVQSAHYRSGNVRKIEAAVKIYGGMMGVQGANGIRTKVLEKLYGMLVHQYPRVRQCVVDELCVWGVRGLKGVDWTRAGRGQVSIVRENGLIVS</t>
  </si>
  <si>
    <t>&gt;20273_g</t>
  </si>
  <si>
    <t>MPSLKRKAQDISLQRRIRVRREPSETPELNLIPANDAKLTTTTSEDGNDSENNDEDRDEDNESDSSVPESNNNDALDAASISFGALAKVQASMSQPGKGKIRHAKSTKDNSWEDKEASERKEGRKDHRDFNRSSKHAPTEMSSKKAVSRKREVVPVIKRAYRDPRFDSLTGPVDESKFKAAYSFLDDYREDEMKELKTAIKATKDEEAKDKLKRALMSMESRKKAQLRKSKEQEILDRHRNEEKELVKQGKKPFYLKKAEQKKRVLLDTFGDLKGKQLDHVIERRRKKIESKEKKNMPFARRAVEG</t>
  </si>
  <si>
    <t>&gt;3561_g</t>
  </si>
  <si>
    <t>MGKLVVLVEPLLLVKVDFYIVRVKTFQRLSSDPSPSSTSKVLPSSLSRLAMEGFTNFNPDIDIPSLDGKVIFVTGGTGGLGRTSVCALAKHNPAHIYFSGRNRKAGAELIAEIKQTIPNAKLTFIELDLASLASVRAGIAHFVHPRLDILMCNAGVMGIPTALSRDGFEIQFATNHLGHAMLVRQLLATLQRTAEQPGSDVRIVILTSLGWQFHPKDGVSFDTLRTVQDRYILGPWYRYGQSKFANLVYARELARRYPKITSVSVHPGIIATDLVNTLGLFQRIFVYVTCLGQFVKMEQGVLSQLWAAACAKKEELLNGAFYRPVGVMSNSMFDDLAKSDEFGRELWEWTEKTLDEFSE</t>
  </si>
  <si>
    <t>&gt;2127_g</t>
  </si>
  <si>
    <t>MATESPKRQKRGKGPLRPPVPQPQRQSYTQLPASKDELSLRKAKDENIPIVRFSSTIPKPFLDPTIIQRQIQAERQLKLEKERKKANNGEPSH</t>
  </si>
  <si>
    <t>&gt;8239_g</t>
  </si>
  <si>
    <t>MAVKDESLSVCNTPTTFHILIISISRHRTTEDLILLDPRKYYRASVNTVERDRVSTITREHWQLRSLISSPEPNIVYYPHGSDIIALNTKDRERERVASLPFQPLRCLAASEDWLCVGGDDGYFATICLNETTPTSSPVAADARLPLDLDLPGRSTPRDSRSSLPVRQKNPRPIAANVNRVGSEITNCITLWFPGEDACDVAYKAPVAVASNNDKSVTILDLKTTETLEELVLPDCVNRSLISPDGRMLATICDDPFLYIHLRKPKTRARLKLKKDDQKKQGVSYEWALVERIHLDSQSESDATDMKGSFSSCFSKSGQYLAVATQYGVISVFDTRTLGDSGYPIAVFTSSRPGGRGGAVRAMEFCPGPFDLLAWTEGSGRVVIADVRNTFISRQVINIESSVNSVERIIATERQGDIDQRFRTESRSSSSTPDYLGLGQLTRDNLDRPPTVDDLAVLEASGIYRRQRDAQTPRDVFATNSSTSRWSTSGPDSLPVLTVSSENGERRIVGGDLPATLRDFINPDRTSTSLRSFINDRTRENERRSQVQHEPRRRSSMLLASVENSIERERYTLGGARSRNESSSALNRLTLTPARMQGTTENPYAEIEALYRSRFPRDPPLGNATRLRIELEGDDGRDFARRLRQQWRTLDDIDQIELSRNAGDSKQTMGCSWSVDGRILYVACNDGIYEYHVNIGSRKTFPSLVLR</t>
  </si>
  <si>
    <t>&gt;2361_g</t>
  </si>
  <si>
    <t>MPQDHADPSLGHYNDGNRAFLQSLMARGTLTFQEGQQLLAAIWTVQEGRQNTPDEVTNDDFKSYISAAADAISPFDYEIRTTQDQVTKERVWAFVNSVSDPLTQMATTRTAEEMFYLKRLLDAMFETYNTPRKEIMAISSMQALEQKIRKGTGRRNTEGDEGSQTTDKGITSAEAERTLGNLVKEKWLERSRAGFYRLTPRALMELHSWLIEAYNEDTEDLDEWQRVKFCVACKELVTVGQRCGNRECNIRLHNICEGAFWKAKASQKCPKCDTPWDGKNYVGEKVVTTSDEYLKGKRRSGKRSRPVVEQEEADDEPEADAEEEAVEEEEEAEEEQESPEVLERKRSRRSDPQRDASSDDDEDQIVDEDEPEEEEEESPVNSSRKQGRRSQVQQDESSANESDE</t>
  </si>
  <si>
    <t>&gt;2806_g</t>
  </si>
  <si>
    <t>MTPRIQSPYTDGFNPVDIETEHLSKESIESKENSERQSQSESNENLPFIPGSQHRNKIKLHSIVNRLQTSDPRAWIFAAVLLLVTLVAMNIAILTIVRDKGIKPRYATHKPLFNSDGLRIAPNGLIAECGKTHIEAIKNGCIFDVMAFEFVPPACYDEELLKDAIDPLSFLAPNVAGIFPFFRWHNHTGPVPQDGKELQKYNYIWTNQDWHKGHCLYMWRTLSKAVTRVLKGDEGVYVLSGATEPGHVNHCNLLISDKIDAGDTPLRAFRSIGTCVRLDGPDGEVDKLLDF</t>
  </si>
  <si>
    <t>&gt;4141_g</t>
  </si>
  <si>
    <t>MPSTNNYRITQQVEIPKLNGNQNTRGTEFKPEDSESLMEMIFQFLDEHSPGLSPSNDLPFKQKLPGVIQWRDKVPAGYEPSPIDFRGMKTEYEDPSLDSAPSPTGSVFSDVSSYDDESVESNGPATPPSNPDLPIDKKSEKASHINLDIPSRPFSFAWSVNSPAAPSNQRGRPKRYASRSECALQRSARYDRRKGPNLPGRPVLRNLNTSKPGHYIKSPKTQSATNPSPPQTMLATITNVADIMPAEFLPSTSSTPEEKRKSIANQLRINTQELTPTNTPTTPAIRSGVLRTSQKSSPPHVSASISPRPVLSPTSKIKSNPISIPSRNPLRNFIGNRISPASKYTSPVSIRSGSRHDGDEISPCSYRRPFESPLSRNVDAIISPQRLDSNGVSPLTPPKSNASPIIHYKQNQNQIMSPNLMSPLRQVHAQGITEADAQLTPAKSAGTDKTDLYGASPIQRPSKKIEPLQPPVEKPSATLSKIDFAPIDFGRKLDFTFAPIDVTKSERGRIDLSFLDEVDISPMSPALSPIPSPILKEFGFEPEFDYEATVRKSAQILAEQAASSKREAAPMSPLHPLLRKMNVGKWFTRGYYAGEKGMHMRMSRNVVNLSRMEWAIEDAKTAMPVLKCFSLTHSLSRKRDFWDVDGTQIFDLQRKTGSTRIAESTRGYELFSVKQASLYTLPHWTVELSGGYNKNSAQWLAKGDDELENVVVNWGGFEVGRISVVPGNMRHTYNVTTAREMNYCIMAALCTVFDDLRTDEGSSF</t>
  </si>
  <si>
    <t>&gt;6174_g</t>
  </si>
  <si>
    <t>MEHDLNPHPRRIRDISASFNAQGSGISGFVSLPDERTQFTFGPTPRQMQQKNGLLGGLGRAPPFQLMQPHIRGSNRLSLPPRNGYVQQDMEPRAASNLGNHFRVTQNLHQGIALSQAPPRLWHQNAISPIGQLANAMLMQRPVPQANVEMEPFNFFQGLHSGRLDQLQPQLQQMTPPFNLSGLQYSPVRQQASQESSSPFSVQASQASSPTVRASQRRALYHSKPSATYQEMEDGLEEDNNQPGAPKQHIAIPQEYKSQHTSPTLSLGHAPPMAHGIQLVSPHELPDRCRQVFPYELFNAAQSKCFAPIYRTNDNVVVSAPTGSGKTAILELAICRLVESHQSGEFKVVYQAPTKSLCSERMRDWQKKFSHLNLAVAELTGDTNHYEMTKVRDASIIVTTPEKWDSITRKWTDHHKLDQMVKLFLIDEVHILKDARGATLEAVVSRMKTMGVDVRFVALSATVPNSQDIAVWLGKDHTNQHLPAHREIFGEDFRPVKLQKHIHGFDGRMNDFAFDRVLNGKLTSLIQKYTHKKPIMVFCFTRKSCEATAIILAEWWTRQQPVKRAWPAPTQRTIVITRELQELVECGVSYHHAGLVPQDRQAVEQSFLKGDINVICCTSTLAVGVNLPCHMVVLKGTAGFSDGRLGEYSDLEVMQMLGRAGRPQFEDSAVAVIMTRSDKIERYKKMISGQEILESTLHLGLIEHLNSEISLGSVRDLYQAKRWLCGTFLSVRMRQNPNYYKIDEIEAGGDTDRRLELVCERDIKLLQEHQLITNEERIGCTEYGEAMCRYMVNFETMKLLLGIPNQAKTEQILNTICQASEFQDLRMKPSERPVLREFNKSPFIKYPINENVTTTAHKVSLMIQVQLGGLEHPTGKEFSVIRRQFMTETSVIFDRIQRLIRCVVDCKIVDGDGVATRHALELARSLSAEFWENSNLQLRQVPQVGPAAVRKFVNKGINSIEKLYLKETSQIELILSKNPPFGKKIKDELTGFPRLELEAEIDGRVVSKSGQKPKVKLKARVGYQNQKVPVWNKKRPSLTFMAETSGGLLVHFWRGNVQKLEKNGYELRFLAELSDFNEEIRCLVACDEIVGTGKSCILQHDLPDSAFLVPRPEEARFGTKFKEHGFSGTDEYGSDGLGDDDMLAVVQSVEKVESDYGSDDFIDIDDIDNLPRKKDLQKAEKEVYEELRESTQMANGKWTCFHDCRDGGLLKNGKQCKHKCCHEGLEKRPKDKQKRKLSGSIQEQESTQRKNGGLTHKSARKSQRPVSKSSATDLERKRKGETKDSNYKLKSSLESDSDLDSVELVDLANEDRPVAYSDLAPRTYKKLDNLHTSIQKDKPMSLPKQKSQFSYSSSVQPALSFLDRKEKKEDLFITGSSDESIDLPSPSAFVSRDEIDDFDSVLGEQYDDPFNEDALTYRNEPISSHQNQDHSLMKHKTSMRDLGEPIMLRPPSPQVTMSFANELFNFDAFANNSRDFDSQPDSLPKQPFEAMKMDEPAASAQNERKHELSAGQESPEAKHRRILNGTATGQTLQLSSMPAWVKEFDSEIIESLMEFVDFVD</t>
  </si>
  <si>
    <t>&gt;8176_g</t>
  </si>
  <si>
    <t>MESPQLNSSYSKRHNAQFSPLALPESAEQVEAVDDVAETQVPISEEAISKQSNAANPDSPTCRLAPPSSPTIFYGDSVINDTNDPNGFYREAHEKLTGSQPCSSTEPSPRKAGRKCKQLPKSQRAQPKPRMSLEQDRDLMLGSRHGTPLGCKPFSPSIRHHSQSRDGQPGSESIHSPEDDYDAMDSPVGTLVGGKAQSHLYGPQKHGATYENGGYMWDEHPNGPQRDIGFVGNKRTYNKERDYDMCYQPQPPPFAHRPQQDNDEGPFARFADNTRLSHFNSRRRNLCDEDYTDDSYEIGEPDTPPFGFEPARQHERVRQTSAAARDNDDIEQEHLYPAKRVRRANENPAGHRVGDSRDTPRYERPFNNHPDFHSRNPTPQSSLTDDGEDEEEEEPSMFQNFGKRLRPSRFAGDPSINSWHTNQDPVLVDRASIKEASLLKRRLNPDASKDKVCPRGYGSNDPENIRIVNLKDSKKLSFQEVADTLNDTRTKEGRVPSLTVCAVTSRYNRTAPILYASEGKVFVPMSKRGGRNRANPDIPTGNISWTPELSSTLVSMNKEYEANRWKAVAEMFNEMTRENIDEKQAAAHFASL</t>
  </si>
  <si>
    <t>&gt;6486_g</t>
  </si>
  <si>
    <t>MSNAKIQFQTKDIPDLSGKVILVTGGTAGLGEATVTELAKHNPSHIYFTGRNASSAEKIIETIKSSLPSVSVSFLKCDQSSLDSVQACANDFLAKSPRLDILIANAGVMALPAGLTTDGYEIQFGINHVAHALLIKLLLPLLLQTAQEPNADVRVVIVSTGFMLPPKKSTAGINLKTIKTPQESFFLGSTLRYIQSKAANVLYAAELARRIPGITFASLWPGVILTGLVSRASLPTRVLTKLATSPIPVEQGVLNQLWAATGDRRHIESGKYYMYPGVLNKYLNQSVYDKSAVELWDWTENELKREQEPGWGDAAHVRNFKNWGDIADGGVSVPRT</t>
  </si>
  <si>
    <t>&gt;4689_g</t>
  </si>
  <si>
    <t>MPPKARGKGRNVQSAVLSARKAIPTSLEPPAPFKRAPKTLEPFLAKLDKRHIYITHVDNKPKDFKRKIFLVPVFMNVAIVGLICWRIFRIGPLYMNICFSMMGRNNETTIDTSHMPLNDITYEIIRRSAIFMVDFLIYVFIWPWPRDFFAGRAIGNPVNWRIRVGFQDREVIVRRSRKWDRTVGNILEESEKQQEALEIIRKAVDPMWMNEKTGYLMLNKEWDLDWKEMVQATQLVNRHVLTLEDFRTAILVHNEDFGWMSIESAEAGGSVKEEEGRRKIVAFKDELTLLGKENLFFRWIELVQFESSKPGGFGPEEQKRTMDKARALFESQGVDFDKFWAKVGGMEGMPGMDQI</t>
  </si>
  <si>
    <t>&gt;1781_g</t>
  </si>
  <si>
    <t>MANLFLDTLEPDDPEWRILESKWARGFKNIYISDFNGFIEETFELLQRRYLIRMRNILHCGGVFVPENTSRIPLRQTLYTTLTAPVFHKWTENEVVEAINELSQGLVYSHSVEFLSIIEHSKQRLSSPVNSSPRLPSLRNTPLEEPPSAFEGDSEEDDESEDDMDKLQEHFETLLVDPDEKEIPGEIGYSDSYVTTIGTMLSDVATLTARELKNRAFLYQVTSSISQNLEY</t>
  </si>
  <si>
    <t>&gt;2935_g</t>
  </si>
  <si>
    <t>MPTTSQPLTTFPHFPLLPEDLRFKIWTFASNAPRILEICQLATQSNITEHHDVDRGTYYINASPYYSPSPVPAILHACQESRVVGLKFFKLAFGNGVGAKDESGMKKAEARIWFNVLADTLYFPSWCWQNGIEPWEAGVGIQGRQHMQSVALDCTMWYSPDLEDEPGSLNGRHIQVDSYGDLGELVWVERAGEKCGCCMEWDGEETGDVGFEAIGEEERRRKFWVKVEMDTREVFEDIRKRNGRWRVPELRFVKLLRDGVPH</t>
  </si>
  <si>
    <t>&gt;6183_g</t>
  </si>
  <si>
    <t>MVTPSTTTTSNTHLKTVYQLQNPSRTRISVASEAETFHTTLEMRSVPENKASHPSPNHVKAPPSQLHQTYIQSKIQEPSSIEINRTDSGYSSTTTFQKQRSPSTSRRTSTTSSRQRSGSPKDLPNPPRQSRSTAPRPHVRGTSRTAPLPPNVTTAAIRSSTSRSRPSFDRSRPSFDARPSFDGRPSFDGRPSISSAHRPSFQSRRTAPAATTCRPHTPYTFFQFPSIPPETPPDVPPKSVTPVPPPATVQYWTSDSTRRLEYAAIDAASQGVRGWFTKLVPDCMVPADSKRVGFHEDEAGDDGGSVRRYRLVLEGEGEEKKGCSEAKMGLLKKWTSWGIGGKA</t>
  </si>
  <si>
    <t>&gt;1691_g</t>
  </si>
  <si>
    <t>MRNTSIAVATLVAVTIPAVSAIDLNITDKNSIKNAASIVAYGMMSYYTGNVTNTPETLGVLPAPYYWWEAGAMWGALLDYYHYTGDDTYNNVTTEALLSQVGPNWDFMVPRHSKDEGNDDQAFWGFATMSAAEKDFPQPTTGSYSWLELTENIWNTQVPRWDDTSCGGGLRWQIFTFNNGYDYKNSVSNGAFFQLSARLARFTGNQTYYDWALKSYDWSVNVGLITPDYHVYDGADDLTNCSSADEIIWTYNAGIYIYGSAILYNYTNGSALWEERTTGFLNSTANFFTPFSNATQIMYEPACETIGTCDNDQFSFKAYLSRFMWDTTLVAPFTRDAVVAYLTPSAEAAALACSGATDGTTCGQKWYINGYDGKFGVGQQMSALETIQGLLVSDSIPPLHSDQVHIQQPNNSPATATTQTALPAVTSTTPKNGAASSITNSDWIYGLTLLGVLAGTQ</t>
  </si>
  <si>
    <t>&gt;1474_g</t>
  </si>
  <si>
    <t>MSSMSSAQSYPASRPPKIVARDTKGGRKLSYHLRVLQEPERARACASADRRPVDPPPVVELRVFEELGGDKREDITFSYTANFFLFATLETARPIAHGRVQQAPAPALVPVLTGMPVSGMAYLDRPNEAGYFIFPDLSVRHEGKYKLSFNLYEQTKDKNDLDAEHSNEPKLSPPKGVAAPDSSFDWRLEIKSKEFQVYSAKKFPGLAESTALSRTVAEQGCRVRIRRDVRMRRRDGKGGPDFDDNYEDERVAQTAEQDYRARSRSHSDSANGEDGRAQYPSSPFYTPTPTPSSGTAHGGHLQFGSFGSNSNQQYQAPRFAQPQPPPAPYQPPPPPPNSYQPGPPQYHGPAIPQSNYDYPRPYPQSAFPTDPPREPRYDQDQYNRRASVPAGYPPPLPQPRQPPYPTADPVYSRPYDYSHVSNSEPAQLAPLKTILEPNYQPRESLSSPPRPLSSSINRFPPTLPGPSNLERPRERQASYSDRVPPYADRIPPSYAERIAPYESQPGSYKGYPSLHSLSSDESRKRSFGTVFPAVARDQPLYNGMRPTSLNHSPGGYNDEDNELTQEEMDMEYKRASGHTNVRRLPEQSS</t>
  </si>
  <si>
    <t>&gt;4471_g</t>
  </si>
  <si>
    <t>MASSVKVPYAPQDVQEVQTLIRNLEESTKKDKSKRTFSCKRTGYNIPVSSHGLVVYSWRFQDWDYKRSDLPTYARGLFTTKNEKGQPEICIRGYDKFFNQEEVNLTQWRNIENYTKGPYELSLKENGCIIFISGLWDGTLLVCSKHSTGPRDNDLSHAVAGERWVDKQLAAIGKTREDLAKELRSRNATAVAELCDDDFEEHILAYDKDKAGLYLHGININIPEFMTYPGDQVQAFAAEWGFRKTDYLVIDELDKTKTFLEGVAETGSYDGRDIEGFVIRCKSNSSGSYTDWFFKYKFEEPYLMYRQWRECTKALIAGKAPRFKTHIQITEEYLLYARAQLAKNSHLAREYQQNHGIIKLRDDFLAEKNLKGSDIIRQEYSQIGGAPADVSNNVILVPIATLGCGKTTVALALMHLFGWGHVQNDNIMGKGRPPRFTKEVLTELEDKPVVVADRNNAQKHERKQILEDVHRTHPHVRLVALYYAHPPEALAKIREVTRTRVQTRGDNHQTIHAQSDPNKVIGIMEGFINRFEPLNLFTPPDDGFEAVIELDPTVDSRENLETVIGQLHSMFPKLFTEMPTSEDLDDAIAFALSDYKPEIRHEIGGPSSGRNRDRERTGKNKNPRQQTVSSTFPLAKKRRINDPQIPQPGIAKKPKPLEYVSITLPQSEILDLLNSTFSAVSSSKARFYHFLQENHRVQPEFHLTLIHRASAKQNPELWAKYEALHKEAGGDPWAGGSKMGNCDVLFERVVWDNRIMAIVTRIVGGNGDEEWACTNQVAHVTVGMRGDDIKPKESNDMLRRWIEVGSGDESGIGQVVVEGRRVIHGVVKGVLSR</t>
  </si>
  <si>
    <t>&gt;9636_g</t>
  </si>
  <si>
    <t>MFSSSIRRVALKAQSTPIASIQGAAPRRVASQALSYGCHQRRFSSSKTSSSKPPIPADGSKGITENQAVSKPPSRTKSEGERSGGKKRKAGEVAANSTVKGRDESILHLPSVPSTHHIDPKQIATASFFAIYRPISLTHTWPKVISDEEFASIFTDRPKRVRKQSEVLDTLSATVNQLDAVTGQMEMIKLERRRTSEWNPETDEIRAIIPPDSLRKAAVQHLDSNPEETGLRLERLIISGDYRPFQPPPVPAPMHNIEFLEAGAEAAKDSEPLHRIYTAVITVEESTHANGDITYMAHSSPLVEQPTPGAPAFRERMRSRHIRYQEKRHEKFGMLDEKNEMLAISVKRIRKLKMKKHKYKKLMRRTRNLRRRLDRN</t>
  </si>
  <si>
    <t>&gt;7924_g</t>
  </si>
  <si>
    <t>MTSRLGAGKQPKQKSKVKPKKKELEYKPSARKPVFPSPLPPKPAENPFRYRKIPIVLGSATLVVMTAYMTYLYVSMTRPSDKTVPKIPSAQQDVSGQYDKIAQSFDDEVDSMESMMGYKSLRRKLATQAYGDVLEVSIGTGRNLEFYDWNFKGHGGVGKVDSRGDIKKGKIRSFTAVDKSPQMLEVAHEKFSKLFPGILGVRWVIADAAEEGKIPGPPQSANERSGNLGKKYDTVVQTMGLCSASDPVGLLRNLGTCVKEEEGRILLLEHGRGKWEWLNSWLDKSAEEHAKKFGCWWNRNMREIVKESGLEVVKIETPKWLHGGTTWWIELKKPKSEPAKQGQVVKTPGETGCSECCKQDNTKEKVKQTEVSECCKKDEVRNKAMESECNECCKKDQIKEKVKEPECKECCKEDETKGKAKELDSLPTTPKKRGWW</t>
  </si>
  <si>
    <t>&gt;1248_g</t>
  </si>
  <si>
    <t>MSAPAFVDIVTYFYPIGNTPAISLTRNLPPKQPADILLLGCGDVRNILFTTYADHDFMHLAARNTLLLTLILETTDSSNEAYLWDIYYYPYLDSEPLKLLGDQATKLHALATSMHSWNNGKYGRQFRFCDQDTLVQVKEIWDTYRITHLNGSERERHFQRSKVAITRAMDRRKYEVGETVYITTGFRSAAPAAIYALEEVPNLNKHYWKYGSSDGASEVALQKPQDINPMFVTDMSTLHYNIDPLYGFHIATVYVPLAQKSPLRSKSTIPRFKAVEAAKLQFRTWSRSFRRYSDRNLVMRFSVEIYRDPYHLKPVALDGEEYMESGGAPLSFNVIDTSNLIDHVGAMNLLVATTPLLSNTCSASLFTESMAKREKNHKAYIDNLLCGHFPTISTLLGIFPVEYWTNSSASSTLDDITLNLSADCDMTQMHVKLTWKRAMPTSTSPSPAAMAQLRFEETSCARILHDVYLNMFQHHNIHLLLSELNMRSLQNNLHVRYHSGSFALFLCFVRSRVIADWEKVMDHLITHIETNSSLITVRNYIQELYLYLHLFKLHSVRTLEHAFNQRSFNSLSKGLAGWKNIPSVVCLTLKVPRRDLAVITDLDPTEISTPMLHCVIESSLASTTKPWHNIFSVIQLSFGDISTSGTRHTDAYEVNIAEDKRRWSGKSALFVSFMAPTWVLLLSPQTARIAFGILSTPQSSRVFFRSLGIEMKIYETTSGNEENVFITKNRPHLPPSAALRPFANGRPGDSSTPNQTAKTVITANVDRTEAKISSLTARLEILSEDVKAALRNGGKVQTEQVSPYAFIETIGPKAIRIPLEFPVPVLKLKSTTRIARKSSYIEVEAPLADVTSWKVFPEFLYPVSLRSAGAPTLWNMPYLNMDCLPVIDTAKRGELQWLCPHISGMYNSRERQPKNHSEGDVRTALKDSLLSIFMQFAGLRGQQTHLFSLSNPTNGGVPVLVFVSTLKLDVTNRTVVLDSAILPLTYQLMPRIRLFLMSLSTLNIAHVEVDADELRLWKEVLPATV</t>
  </si>
  <si>
    <t>&gt;268_g</t>
  </si>
  <si>
    <t>MPRDPLIGLVGKPSSGKSTTLNSLTDSSAKVGNFPFTTIDPQRAIGYLQIDCACKRFDLSDRCKPNYGACIDGRRSVPIELLDVAGLVPGAHEGRGLGNKFLDDLRHADALVHVVDVSGTTDAEGKSTRGYDPSQDIVWLRSEIVQWIKGNLMQKWGSIKRRHTAVKATAVETLQGQFSGYGSTAAVVARTLDRLNLKEPLEHWSDETVDKVVNAFTDEKFPTVIALNKIDHADADKNISKIAKMQDPKSIVLCSAISEVFLRKLAKQGFIRYTEGSEFVDTREDLIADGDPTGGGLKELDEKLKNRIENLKDMVLYRFGSTGVVQVLSRAAELLGLVPVFPVRNVSTFSSGASHSTAVFRDCVLVKKGTTVADVGKKVMGDAPLAYVEGVGGVRVAEDDIVGVGKNDILSFKVGRA</t>
  </si>
  <si>
    <t>&gt;4004_g</t>
  </si>
  <si>
    <t>MADVGQKPALQVIVLGSGGGPLEDNTTAFLVRSTATGWKKGALLAVDAGVHMAAIAKLIEKHKTSPAACPNGKVTLVDGPFEGLELPHFSPKANAFYVTHQLIDTYLITHPHLDHICGFVVNTAALSNARIKVLAGLEPTIEAFKTHIFNNIIWPNLTDENSGVGLVTYRRLVEGGSPALGDDDEGKGYVEICEGLSVKTWSVSHGHCLEQHSHHGSEPNLDWNPQLNLNPMAPRSRSGSLRRVDSSTTYQERVCVNDSSAYFIRDIATGKEVLIFGDVEPDSISLSPRNRRVWQEAAPKVISRHLGAIFLECSYDNSQSDDRLFGHLKPTYLMEEMTALANEVWLLKGLSIDETEHRKRKRQHSSHLSLYPRRKSTRSPSKYEPMMSPGGTRFNDLIEGGGDMSAGSANGDAEMAVSMFGDKSLPLKGLKVVIIHVKDRLADGPGIGETVLKELRAFDKKAKLGCEFMISWSGQSVYL</t>
  </si>
  <si>
    <t>&gt;4867_g</t>
  </si>
  <si>
    <t>MLGKVFLSSPSADAAAGPVWLNKKVTPLVQLISRRACLHPIHTIVIVAVLASTTYMGLLESSLFDSVKGSVTGTGTDWASLAEGSRQLRVGPETSWKWQTADIETPIPQDADHLALLTLVFPDSMTTNSPIPNVEALPHNISVTALPSTSNPLSSISQDTSLVYSVPYGQAPELVARAQEISNAATMPDNNGRDGLEGDSGKEQKKWLMKAARAGNGSIRQWAMNAWTEFVDLLKSAESLDIIIMVLGYISMHLTFVSLFVSMRRMGSNFWLFVTSISSSVFAFLFGLIVTTRLGVPLNMVLLSEGLPFLVVTIGFEKAIVLTKAVLSASLETRRPKPDASPKLRASNEKTDISEMSIQYAVQVAIKDKGYEIVRDYAIEICILAAGAASGVQGGLQQFCFLAAWILFFDCILLFTFYTAILSIKLEINRIKRHVALRQALEDDGIGHRVAEKVAQSDDWPKADGKSNTEINIFGPKVRDSSVPKFKVLMVSGFILVNILNLATIPFRGGRSNVEPPTVSGLSGQGLSSVMTPPPMDPFKVAASGLDFIFQSAKSHDRFTVVTILPPIKYELEYPSVHYGKPSKNRKDKALGKTYSDLADSTMSSRVVDSLLNSLEDPILSKWIIVALALSVVLNGYLFNAARWSVKEPLQLPPPHAVVPRELQQAERFNNQSTVTLRLPAIDPDAQDGAPPPTPASTDDEDEGLTMRKSQVSEPPMRRSQAEMEWFLKEKRAPELTDRELVELSLQGKIPGYSLEKTLADTTRAVKIRRSIISRTPATRETTGLLAKSKLPYEHYNYDRVLGACCENVIGYMPLPLGVAGPIVVDGQSYFLPMATTEGVLVASTSRGAKAINAGGGAVTVLTGDGMTRGPCVAFETLTRAGAAKVWLDSEEGQRVMKTAFNSTSRFARLQSMKTALAGTYLYIRFKTTTGDAMGMNMISKGAEHALHVMSMESGFDDMQIITLSGNYCTDKKPAAINWIDGRGKSVVAEAIIPGDVVRKVLKSDVDALVELNIAKNLVGSAMAGSIGGFNAHAANIVSAIFLATGQDPAQNIESSNCITLMKK</t>
  </si>
  <si>
    <t>&gt;1358_g</t>
  </si>
  <si>
    <t>MGVPTHAVTDKKDIPQFDKDIRDVHLIYDYDVRAKDGSIEKWKYEMWFFSENRIVYQIHGGPMAGRVNYQTASYQCIRPGELWQCNWLEETGTIVSLVYDIKLKKITTLIAFSQGHWEHSADAHGDKRNPVDFERWRGLGKIGGPTDRFLINEQADILEIFKGKGVLEPITGKEATL</t>
  </si>
  <si>
    <t>&gt;4647_g</t>
  </si>
  <si>
    <t>MALYDRFHVIKCAFVALLLAFTALSSPVANSAPSSRWKHLALKTRGSFLVDVSGAPFFWQADTAWELFHRLNHSEVIQYLDDRKAKGYNVIMSVAIAEYNVTVPNRNGDLALIDLDPTKPNPPYFDYIDWCIDRATERGLRIALVPTWGRYVNGGKFSPSLLLFDAGWHGEPILFTNESIAKTYGSYIAHRYAGLPKILGADSDRWWATNLTQFLAGQTLNTNQTTDIAGLKNISYSDTGNIWNALAKAMLDVEGDLSFITYHPTSQWPTKYAPATGYEQYKDVKGSSKWLKMDAVQSSHECIDPVPGAGRWCGSRNYEPIELMWNNSLGKRPIMDLENHYEGGWYNIQPGLSGGRVWNDSDIRTGAWTAVFGGAAGATYGAWSVWQFYDPKLYDNITVVTFPPCNSPNLAESSISDSEFSICVNSSTPVPMTWQDELILPGSAQIQHLQKFISSTSFTPGKHYFDRVPDNAVISTDLGVDEGRFSATRDSKARWAAIYSPQGFAFGVDLGHLAGVLGGCSTTSLKWTQSWYSPRNGSFVSQKKGSGVSVATFQPPTGGSVDNDWVLLLDDLKVSR</t>
  </si>
  <si>
    <t>&gt;4929_g</t>
  </si>
  <si>
    <t>MDTAAKVSLVQETAYESPTPIQHLRDQDIAETRQGQACSSEKIVEADKAGGHDCQSNVARKRTNSSLEDPDTDDRQKKRCVDSQVPGLEANYRPRFLIKVKNLRQIYSKEVLAEIFLPNGAVGMVYFIPTALYSEYYSAVLCFEEKEVADKANNLLLNEPARLFGRSVHNPERSVRWTQGPQEIATQKSRDEGDKCYETAVLRTKLSEDLLDLTQILVEWEMHIRKNNIDPIKGRDDLLRKMFATCVKHLATLKRDRAKLYKDKGLRPSEMDLENPEHNDRRIFFDILRHVVEQVSFVYSMFRISSIWPEFSKDLMAEYQKVRPIRNWVVHRRGHVIKQEMDARDDGYTLSLDWCMNDLENFERCLTRWVEKTVSVSDIVDELSKV</t>
  </si>
  <si>
    <t>&gt;2362_g</t>
  </si>
  <si>
    <t>MTQGKATATISGRVIADTDEYEIVEGNVYFPPSSVKKELLTKTDLSTHCPWKGDASYYTINLDKTEFKNAAWFYPEPKEKAKNIKDYVAFYKNIVDVKTE</t>
  </si>
  <si>
    <t>&gt;9864_g</t>
  </si>
  <si>
    <t>MAKRSREDYEPSSPESPAAGELPATTRIVVRSSATDTPASTPKFVHLDLESGEAPPATEMQCSLPPHRHTLTFTSFEQYDVHYAKTHTNRCLECKKNFPTEHFLNLHIEENHDSLYACFVEDCDRKCSTPQKRRMHLIDKHMFPKDYDFYVVNDGIDRRSSMLRSGRHRRHSSAVQHSNEIEKTRRRTSTMGTVEATNKEEPVSEEKVESVEEPEHPPVTEPSIPKEDADMEGLTGAMTALRFVPPSVRFGGRGRGRGRGGFSRS</t>
  </si>
  <si>
    <t>&gt;10840_g</t>
  </si>
  <si>
    <t>MANSSLMDISSTPNAGYECASPCFPRFNDLPIEIRLAIWELASLQPRLVMFRLNPLKATYDEWKRYLKESEVEIDYPVESTDNDIKAHNGFESIASLPDLSMGPIASSEMAIDDPFEYLEPKYPIDLPDNPTFEDANKFLNESFSMLGPKCESRIPPVLLACRESNKSTSHDFTRTFSNGATTPETYFNFNRDILYLNHYEMLSGTVQFFRLSHYLYYVNSKELHHIKNLAVLIDSNLDQAEREVCLGDILGGFFTVKNLFIILHHYKNGISDSSSLSLMDPIDMKETQLLYENYNPHLWNWQLPDPVSLERDSVKLDADQLQRCIRWNLGDHWDPHNLANVLPKIEYKLVVSSDYLRNFESARDHCQEVIDQHSKTLGDSSSQE</t>
  </si>
  <si>
    <t>&gt;5795_g</t>
  </si>
  <si>
    <t>MPLTAALQLEEVEEDPDIDFESQVEVDEEDVKEITKSINEAQYFDASSMAPLTPSSVVSIPDLVKEERGKILTRTKAAIARLRAYKPPPFSTWDRLPLSRRAAVLILLFADRRGDLRVVLTMRAATLRNYSGQAAFPGGKADSLEETPFEIARREASEEIGLPRDDSKIHPPFRLEHLCQLPFNFARTALAVRPCVAFLHSDDNSSSAEDNMIPRLDAREVAAVFSAPFHNFLRAEDEIREGKNIPGKSSDWYNGAWVDFNTEKWRMHNFFVPINNQKITKPKVREGGQAAIAELSDEEGNDGLTRYKVWGMTARISVDAARVAYGEDPTFDHNTHIGDEPMIENLEKMGRLGEKVPGGPDLTDQDLKTARATIPPSAKM</t>
  </si>
  <si>
    <t>&gt;5967_g</t>
  </si>
  <si>
    <t>MVDDEELLELVEMEVRELLSQYDFPGDDTPIVRGSALKALEGDAEWEAKILELAGFLDSYIPEPERAIDKPFLLPIEDVFSISGRGTVVTGRVERGIIKVGEEVEIVGIKETQKSTCTGVEMFRKLLDEGRAGENVGVLLRGIKREEIERGQ</t>
  </si>
  <si>
    <t>&gt;78_g</t>
  </si>
  <si>
    <t>MNVIKLQRKYPQFQQDEIFGLQDAFRKLDIDDKGYIEEATAIKATQASERQPYDVVRQALKEVDLDSSRRVELDDFVGLISKLRNSSPAQKRMSTGPSTPTRGGIVSQQTGGHQSKGSVSGRIQVQGSSSNVTHTINEDERTEFTRHINAVLAGDPDIGDRLPFPTDTFEMFDECKDGLVLAKLINDSVPDTIDERVLNRVGRKIKKLNAFQMTENNNIVIESAKGIGCSVVNIGSGDIIEVREHLILGLIWQVIRRGLLGKIDIKLHPELYRLLEEDETLEQFLRLPPEQILLRWFNYHLKAANWPRRVANFSTDVKDAENYTVLLAQIAPESCTRGPLQTRDLHQRAEQVLQNADTLGCRKFLTPSSLVAGNPKLNLAFVANLFNTHPALDPITEEEKLQVDDFDAEGEREARVFTLWLNSLDVQPAVNSLYDDLKDGTILLQAYDKVIKGSVNWRHVNKVPANGSEMSRFKAVENTNYAIELGKQNRFSLVGVQGADITDGQRTLTLGLVWQLMRKDISETLSALAQRLGKREISDSEMVKWANEMSRKGGKSSSIRSFKDSTIGTGVFLLDVLNGIKSSYVDYDLVTPGRTDEDAYMNAKLSISIARKMGATIWLVPEDICQVRSRLVTTFIGSLMATHEKMQ</t>
  </si>
  <si>
    <t>&gt;5349_g</t>
  </si>
  <si>
    <t>MSAPSSIPVGKTVPDLAPSTPPSSFWDRVSTWASENKAVVYTIAGVAVVITGAGVVYYLTDSTSTPSPDAPKKSSKKEKRKKKEEGKKAADAEKAAADTKSKAPTVETEDELPVVDENIVGTLSEFERKDFAAKLKAAGNTAYGKKDYEKAIELYGKAILCKPDPIFYSNRAACYNAQSQWDKVIEDTTAAINLDNEYVKALNRRANAYEHLEKFSEALLDFTASCIIDGFRNESSAAAVERLLKKVAEAKGKAILAGKDKKLPSPSFVSNYLQSFRPRPPPVGLEPNVEYQEDTGKGQLQLGLRAMEKKTGEGYEEAAAAFDKALELNELEEHEAFAYNMRGTFRYLRGENHEALADLSKSAELQPSLTQSFIKRASMHLELGNKEAAAADFDMAMSQNAEDPDIYYHRAQLHFILGEFTEAAIDYQKSIDLDPDFIFSHIQLGVTQYKKGSIASSMATFRRTIKNFDKVPDVYNYYGELLLDQQKYQEAIEKFDTAVEMEKQTKPLGMNVLPLINKALALFQWKQDFVEAEKLCEKALIIDPECDIAVATMAQLLLQQGKVTEALKYFERAAELSRTELEIVNALSYAEATRTQLEVQEKYPQLANRLQGMGGAGAGFASPDANIRR</t>
  </si>
  <si>
    <t>&gt;6229_g</t>
  </si>
  <si>
    <t>MLENSPPLGSLRLASPDDIDRIAIVATSAFAYSPIFEWMRPYHNDFPEDTLLAYQIMFADFIRDTQYIVLVAVDKFEPNEKRKSKAIIRLKNGTEASPLVEEVIVGVSCWKLPPGSQRIGRFQNETGSLPTFPKNENRDQNTGHTELVKEIFGAAKHKYLNDLMTLEMLGVHPAYWSRGQGKRLARWGVELAKIDKIKTGVIVSKVGENLYEDLGYHDVQDVHIDGDAQHPGGVSCVVMILDLTEKI</t>
  </si>
  <si>
    <t>&gt;4868_g</t>
  </si>
  <si>
    <t>MPSIEVGTLGGGTILEPQSAMLDLLGVRGSHPTNPGDNSRKLARIIAAGVLAGELSLCSALAAGHLVKSHMAHNRSAPPTRSNTPIPSGAQTPVTSTLLTMQERAGLVMSPAAVLRAAEGKR</t>
  </si>
  <si>
    <t>&gt;10707_g</t>
  </si>
  <si>
    <t>MPSSNKYSISRPLPSSISSHKAISLLHSPFNIIELSPLVVCYHPLPRSQVSSAKASETYSITDRIEYLPFGLFPRDVTVTAEFTNQADGTTATRYAPLGVMIKECWRVQEGWKGDSEQTAKELVLVLEVELITSKVVLAVFKSMMEENHQGYIDRMVKVMIEDSKTGATT</t>
  </si>
  <si>
    <t>&gt;5038_g</t>
  </si>
  <si>
    <t>MAIRELELMNHYSTKICLTFSATAISADIWKSFVVQEALNHNFLMDGLLGLSALHIAVGKAPALQEYVKMSLEYQNRAFTSFHRALSNLTAENCNAGFAFSVIAMMGSVISMRLTEDGNEKGPTEDILQAFELLEGIRFVSKMGRKWLQPGPFGPVFDLWFLPISSPLDPSIQIALDQLGTLNDSMRATQTMEQQSAFHAAISNLQTCFSKDKEMVLIWLAMAGKECMSELRQHKPIAMLIFLHWGVLLHRLNDEWWVVDSGKRLVEELSMKLLNCGEISVNAIVWARDQVGLV</t>
  </si>
  <si>
    <t>&gt;5754_g</t>
  </si>
  <si>
    <t>MSFNSESSSPPKRPRLSLQIKTPASALTYGKSSTALKTGIDPTSPTAFNTLSNAYAAAIENASPRTARPANFDTPKESKPTSLRLETKNFGASGEYIHASQRTQTPGPFSITYPDTPSSAIDSRTPTNILPSIETKLVADSFTFTPPQSAGSDRPMPRVFTFAVNASTQSPNSPRTPRRRTMGGQYQKPPYTHPRSLHSILRNSPLPPNATATPATPSRMSMRIANRAAKKVGYNDPLTQTITTNQYVKSHIDLLVEESPYSATDPEAEKMGTLEYTLAYTGDETRDGGQTPGPFEEMRRRMAESDLETPATRKRKRKEKKRKWEWTITNGEMDEEGEGEGEGEREGGISRTPLTARKMEETPITAIRRGVSVSDSDMSEAEEPRYVPPAPTSSEMSDGDKWVDDLGEERPLTARSL</t>
  </si>
  <si>
    <t>&gt;10591_g</t>
  </si>
  <si>
    <t>MANTIKTASSSANKKIEGLDLLATAKAEIEAGNVEVLDASKALIRKLDLYLMPLIFGTWIFQSLDKSTLGSASLFGLRQETHLVGPDYSWLGSLFFVGWMVWEYPCSRLLQHFPVAKVLSITVMFWGLLLMCHAACNSFAGLAVVRTLLGALESACNPAMMIIFGMYYTRSEQPFRMGSWIGFGGLAYILNGIISYGIGHAHAKISTWKLIYLIYGAISTLWGVLLWVMLPDNPLHARFLSEEERKAVIIRINENGTGIENKTFKRSQFIEALTDIKSWLFFLISLTINFPNGVFINFQGIIIQDMGFLGQKTTLMTMPSGAMQLISCVLASYLATRFKNLRIAMSIVFILPLLAGLIGLHFIPESNPYPRIVCIWLCWFFPAPYGIAMALINANTAGHTKRTTTNAIFIIGAGAGSFMGPFFFKSNQEPSYSLGFYSCFVAWGIEILALVGLFVVLWMRNKEKRVVRGGEAVDIWAVGENGFLDMTDIENVYFEASLNLCLYT</t>
  </si>
  <si>
    <t>&gt;10402_g</t>
  </si>
  <si>
    <t>MALLEESTVVQNLKAQHQGTEILAIKNTFIRRKYTLVTLKITARLFKRDGTCIPISKYLIVKTGPYVHLAEAATMRFNRAYIVMERIRGEPIPTAWKNLSEESRQKIFSQLKTMFQELRALKPTDGASVVSCVGGSVREARIPRPLPRMGPFKSIQEFHLFLRDNFRPKEAQNKKEDEDWQHIVEMTTKQDGPWPDTVFTHGDLNPFNIFVRGDEVAAITDWECAGWFPNYWEYTSAWYGNLTRTEWQEALSMFLETFPAEMEMERVRNKWWGEW</t>
  </si>
  <si>
    <t>&gt;3284_g</t>
  </si>
  <si>
    <t>MGVSGPHYPRKVDDDNIFGTPSAPNDKNIPGFEYDIAPLPNTKVLINTMPFKISKTLQNPASKRRREIITQQTLRQSSAPPPARSKYNYAPVIVPASRTIQKENPTLTFAEQARQYKEPALASELPPQLIQRKPTPTHPPNHKHSYINLMYNQFITQALLILERLWNLSLVILWAVRNTLRYLWGSRIFRFSLGVIGLVLFSNYANTFESSAEISFFLQNPIFNNPFHQLVPHAFPTTQNETPNTASIKIPITHRELHKCNKRYIKIPSAKQDPFGRLQYLYARLGCPLINSSSLIQIVRDLKIAKTYFDQAYELHSSSKAEGPFKIAAEGSKDRSYSIGETINQIANFLQARRISLSGNEIHDLIARLKSSDDGELSLIYGEYIHLAQGKLHNLLVQANETKRRLIRVEKEVKLWKLQISNNVNAMNYMQIQATQSGHSPVREPSYLVQMRNINVSDDKDCKQKYFDDLRRRLAESEVGDETSNKLKIISSWNGSNAAIAKRRQKIELRRQLPELEELSKEFAGREREVHLVINLVQEIVTLDDIPKTCEGVQEKVNEKTDNQLSMGQL</t>
  </si>
  <si>
    <t>&gt;537_g</t>
  </si>
  <si>
    <t>MSNCTNPPLEVPSDAGVAGAGVLLSFIVTAGLALLLSIYISLSELSARPNPTLIARRLLLSFSDQQIITGIGLQSVGLAKRDSMIPYHFFIIWMLSSISTATHSASLLALVNDFKRDWVLRWLRHSLMFINLLLSLVFGIFILMDITKSLAPTLPISCVWNADPATSARSEGGKTLSVAGTVGVMVGQVVVFTAAVWYLHSGQRVWLQTVRAVGCVVLLIIGVGATVRVIMLSQAFGTPSVKLSDEGEKDWSFGQLLGLLLLLLPLISCVEIYRGETKVKNPVVVGKSMIGRRGARESFEPNPFFNSKVRLTKLKSGDGQGDYA</t>
  </si>
  <si>
    <t>&gt;3777_g</t>
  </si>
  <si>
    <t>MARTKPGKVNNDPARAFHTPSTPNNLNMANAPMGSMIVDEGYESNDDTDQALPSAADASVPTVHREPAEFLATPPNVEAPIPQANLGDTLSISSANPGDKPHYSWEKIDVHTAKCDKCSKHNTRDFSFQVRHQVMWKYFIHLGFKCPGSKLPIPLALQAYAVDSTTSSYHQLNLEYVITSYSVIQRCRDCNQQWCRNCIGSVGNDNRHIVNIDKMDWTPKSSEDKDKAKSSGRPATKRKSAARGPRGAAQSRVGKNTSSKKSRIPQHPQDRIYREIETLHDVTPASMASFRTRLPSPWVGDDATDDGTVDDFSDRAHFDQPRLYYQPHEFQPTSMRVPVNQPSAYAARETSYLRPSPPPLERDQGARGFRGHYEHPRDEMAAYASSSANPALQQAAASQWSETPAGREFAQALARTEAQNSQNVRRELDIMRDNAWNLSPVIVGLRLQRKIKEAKKRCDAAMNLIMMQRGITGHTFESLSENEPEDE</t>
  </si>
  <si>
    <t>&gt;5211_g</t>
  </si>
  <si>
    <t>MRGRSPFAAATGSLRQLRRPCAGIYGRRAIQISATPTTESPVLSVDALSGPVDVSSDSADARFEVLGSPYSLLSVSLSASQQLYTQRGTLVGVSGKSENAQSTLSVLEPIRRAALGIPFLYQKISSTSPITALISTKSPVTSFTVLHLNGTVDWMVAQRKALLAWTGYTLSITPTANREMSLAHWGNSRVTGRGLVALAGPGQVYQVTLKPGEEYVAYPGNVVAYMITQNPPLPYRFKSSVLRFQAPGLGLSSLVADVKILQMFFKTKTWKAITNSWFYIKTIIRRTIWGDRLFLKFHGPASILVSSRASRINDVLTSRDVNEIADTPAGAVEDAVTSATKSKESEKDMEKPVADVPTGFHFAEVEKDGKVKFGETEDVKPFVR</t>
  </si>
  <si>
    <t>&gt;4872_g</t>
  </si>
  <si>
    <t>MAIKTFFDVTWEGPVLDAAGKQTSKVAEQSGRINFVLYDDVVPKTAENFRALCTGEKGFGYSGSAFHRIIPQFMLQGGDFTRGNGTGGKSIYGEKFADENFSRKHTKPGLLSMANAGPNTNGSQFFITTVVTSWLDGKHVVFGEVADEQSLAVVKALEATGSGSGKVNYNKKPTIVKSGQL</t>
  </si>
  <si>
    <t>&gt;73_g</t>
  </si>
  <si>
    <t>MSASERETLKPKYGPKLLQIREVFSQPVFAAFCAGGVAGAVSRTVVSPLERLKILFQIQSAGREEYKMSVGKGLMKMWKDEGWRGFMRGNGTNCIRIVPYSAVQFGSYNFYKKFFEPAPGQDLGSARRLVCGGAAGITSVVFTYPLDIVRTRLSIQSASFAALSETQRTQLPGMWATLITMYKTEGGFLALYRGIIPTVAGVAPYVGLNFMTYELVRKYFTPEGDKNPSAVRKLAAGAISGAVAQTFTYPFDVLRRRFQINTMSGIGYQYKSIFDAIKVIITQEGIKGMYKGIVPNLLKVAPSMASSWLSFEMTRDFLLTLKADTPGEP</t>
  </si>
  <si>
    <t>&gt;9730_g</t>
  </si>
  <si>
    <t>MDSPSPLSRAVSELDLNAALATVQTLQRTGIRYTPETLMTLRSKTGAYDEHSEVAGAEQVADGVKTPPDHLCPNPPPPTPATPEIALESGEGLKVMNEDPNASLTPAATDAPKKKKKKSGKGKSKKPPANGFEGTVLALVSIFWLNTYTSPVEFYADPPVTPDEFVEECDLYDVSRPFHERIENCLQRYRARRKLDEYKANVLTKYFMLGGVDSTKKAFTGGELDSETLENCTAKEIEALKAQDYIRPSWGVKNPKFYDGSSDWVVDFEGVAKGFFSYRVPRYFSTQTEDQIKFYTAIIRNFLNYVLHHGVCKEYTDDVMAARRVCDQAESELIALHRVRQNIPGDFNIAASCLYGGRFKGLSGDNSWSKDPSEPNNPAIYGFKEAEAERIFKTAIAYAGTDELFTKAMEGDIYVVSTESRFVEVAKIEFPDEKVIQEYSNVKNSEGEVGYIKPLGVVKFKAWEGPGTETEDLTDDEDESVEKGKRKAGEDESLQSFWLEHEILKSLIVGVKMDILIYTLNIGISYFDTLALYCSFYTKLPNELMADWKEPVTNTRPPPTEDDPEIEERTMAANVEDDAKGLDDKA</t>
  </si>
  <si>
    <t>&gt;8207_g</t>
  </si>
  <si>
    <t>MATMRGNPRLQVGSAPWIAEERSTALQLAEEETEEFTFSARNEVEWLNEHMGEIFSKNQVNVAEIFKTPGKLRGKTPRTARKLNPLEIRAPLSDVFSATPRGATSPFKHAHFDRPVPTFRVAEDEPAEEKPAQLPILASSETTSSPKVPYNPFDSGYYGSQDISTQATQLIEPAHEYMSKASPIHESPFISSPFGTSPPHEEKFPENVSVLHRDSEERRTTEGSFESAKEVLSRNDAVGQTISEEALKEVEVLGKSIQEVEQSLYPVLQSPLQNRNLPPASPQNRSPKRSSPEKEPNSKHIPKSPSKPPAKLQEPVAEPEHEPEAIDEDEQMDDADIQTPSDGSSPFRPIVRKSSLNFASLPAREPITTKKSLGNRASRISQLEQPRTSYYGRSTGGKSLGNIVPENQDDDEMDIDTLDSTQEDDDIKIARLHNKTSTQRLQDQISMLGQSQTNVRPSKSIAGGGQSQISQPAQQSQHSQSQEAPAHKSPQLTERPPPGAFPQDEEDSWIGPPTATISQPSIFSPRPPVVKSQSTDIMDGIYGKEPNPQFSIPKRGDEQRHVSPAREPAIPEQTISTMGHMKSVSTSVLRSPKKAGDSPGHKKAISVSNPNPSINSKEGDDSTFRKSPPRSFRGSPVKAAKDKFSSILKASRGLFASSALVSADAKVSSNFSPPNTSHLGLHHTPSFEDFLSQTKRNEPAYPNLNPQNQDDQPSRLPDSPPKASARKTRASTEREERKREEGIRAAEAKEARKMEVQLERARKKVKEEARVFHQEQERVAAMQKQVAAKDQERQAKASHDEISRATRKSPRKTKAQLEAEGIAAAASSTDELAHKNVEMSEGSHESHAMPPPPRPKSQIGRPAAKRPLRLAKEPLARAKPPTVIRVDTGSQRGHQYHPSNSTLSATLQESLASSSSQQTGPSHGLRHKASTSSIQSKASTNSFRSTATRALEAAARKKEQDELAAQRKREAKQEMERQRAAIKEEERRKEEEHRRKEAERQREIQRERERAASIAEAKKAASRQAMEKRRLEMEKAKETRAPPPAIRPQPSGDLRLAMIDKELPTVPPQGEEGNRSKPPRMVNPSGQRQLEDAGRPATSAIHHTTKAPPKRPLQQDPEEIHSRSTMQRNAPSYQQSEQQAKRRRTSQISDDDDDMTEEQPKMTAPPIRQSSVRQKEMVTKNLFPSGYANAPPSGNLQRNTLISQHNMNQAKPAHPMDMAQVSKGPIPFASSSNHAPQHNSARLAGGKAGTKPAAKSSPRYQNGENIELPEIHTDSEDESSDDGKDFQAPNWTNSPDLRKQLSYQEGVDPAAVFGHPGPLNMEEVFSKSKDRFHKFRARTSSANWSGQDRLTEDDIKKDLEARDRVRRQGGWTYDSMV</t>
  </si>
  <si>
    <t>&gt;5287_g</t>
  </si>
  <si>
    <t>MSLPQMTQLERTTRAMQSRFRKRLQNKKQPPSFGEGPQFLSSRGSPSATVQQKVKGGAMIEDSGEYFQGKSNYLEQEDLSLRWKVNQPDEKDPTTWRTVGRSITTALQSPSPYPVVGVKSLTYLAENALMKQLRRDLRDEEFASNYCCGGEVPIAYPDQPDISPQAEQLFSPPVTIRWDARSGPLAGGRMKFPTSVSLSPLIKDCSPLWINGQRIWKLDSSQISTDFSPQNVGITAAIQKVMLPMAARERYASSAEYCSLERMGVMADLNSLKIYEAPFRTSSKRREMIQRESHFGYLLVLLPYACNSRGGGVKVYGREGSSVEFDWTPTTSAAIKWAAIYAGDAGIVDTPFTQFISFNHGYRVVLCYNLYVTEGVHTGSFSINSMLDTTRHPFYQSIKKIFRNGHFMKQGGILGFYCTHYYSHTDQKNRRPLLPTSLKGIDYVVYNSFHELGRYTGITVHMGAVWASEATEVFDRAYKRQYGINPKGLLGGQNPRFERIAPFHEVTICSPNSTTGKVGQQLSIDIAWKNAKMRIMWLNEASSNGKGMSVVNVALNVDADTIADIEFSRAAILIKIPPAQSKELPGGKIGYLPRDLSVKEEMSFPIIKW</t>
  </si>
  <si>
    <t>&gt;2821_g</t>
  </si>
  <si>
    <t>MKSEGSMNDNTDPRETKFFGEPDSVQDLGIFLKHTNVFKDLTSVISKMPATRKLKVTLDIAVDANYAGSVGLKYKTTEERDLALKYAVRNIASQVFVKCGIMDPLRTLANVEKFDFDPSMMLVDGWQQWVEVKLEPDAQSIIQEIKSEMKANYEAALKSDDRFKGQSENLSLEMAGLGLTMEKTRSSCGLRSG</t>
  </si>
  <si>
    <t>&gt;9334_g</t>
  </si>
  <si>
    <t>MASQQTQSQTPMEDIMRAKITSALLPTHLEIYNDSHLHSHHSAMANSTSAETHFRVVITSDEFKGKMQPARHRMVYSLLKEEMAREGGIHALQLRTKTGEEEEKARAREVAAAKVKGEV</t>
  </si>
  <si>
    <t>&gt;7723_g</t>
  </si>
  <si>
    <t>MKFSVVLSSAVFLTGVLAAPRGLAARVNRRAADATRTTPHEGAPLHLLRSEDIIDGDNNVTHVEYSSNWAGAVLTAPPSGTTFNAVSGQFTVPTPKLPSSSASGTYAASVWVGIDGDTYQNSILQAGIDVTITKSGSKSTISYDSWYEWYPNYATDFSTSSFSFTAGNVISVSVTSSSSTKGVVTLTNESTGKSVSKSLSAPSSSAKLGGQNAEWIVEDFEEGGSLVNFANFGTVLFTDAVAGASDGSTVGTSDATIIEIENQSGTVLTDVSIPSDSEVQIVYV</t>
  </si>
  <si>
    <t>&gt;2347_g</t>
  </si>
  <si>
    <t>MASGSRSSSGVVHTINSFGMGRLHGKNAIVTGAAGGIGLETCILFAKEGANVLMVDISQTALETASAKLKQLVPSAHKVEFKVCDVSKEADVKAAVEHLDTWGGVDIMFNNAGIMHADDADAIGTPERIWDLTQAINVKGVWFGSKHAVISLRRHKKSKGSIINTGSVVALVGSATPQLAYTASKGAVLALTRELAIVHAREGFRFNALCPAPLNTPLLQDWLGDDKPKRLRREIHFPSGRFGEAIEQAQAVLFLASDEASFVNGQDFVVDGGMTKAYVTPEGPPAPGPKNNALLSEQVDAIRGTGI</t>
  </si>
  <si>
    <t>&gt;1390_g</t>
  </si>
  <si>
    <t>MASLWSSRTAESSGATKDVADIVDTGLTDVDLPASQSLSSVPTGRPQLQRSQPQPPPPHQPPPPPTPQQIGNPNDSLSLIQLRRIVTEFPKIDPTLYAFTYADTASFEEEVDEWFSYNEAEYRRLNRARTTFERRWRKFTGKPWVDVDTEERAKFMEKEVKDLHVTDLRRRCKCLQTILYVILGVWYETAGSEGSGKETEQFQSKTKATSIQLTHMKAGILLVAQAGGIPLLFEVMQNAFKRLWDEEYRETKLLEEDIPFIQDELDNVTTILYLIIEGIRNDRTALESAREKLLQLHPSIVDYFVTITARLRWDEANELPQTRIFLLFWKSVLLVFGGTAEVEKVKKATSELRYLDGSGEKIITASPLDYHIFRQEITSKYPAYTPPPPLLPLEPDNNSILPPLPNRPSRTNGSGIILPPIGVNTSGASILHQPVHIATPAPSPPPSPPVGGKAGKKQNYQTNQNFPFMYPPLDSTSNSAGGKGGAGLQELLVGRRWEGSDIPRSILEAGTLFAKRMRMTRAMRQLWDEREKFLKFERGWDGNDDEDVEELSLETLLSKKLSLLEKKPLKPTIDYGPRPEISEEVKNKLDLVEDFYKESIPHLQSLVIVLLKAILANVTALITQPTGQAQGLEPPWRSQVNLRTNGVQGQNRPQDPNLVPLPTVVEPSELPIDEIEALRSREITAKAVSGILLILLKWFKLSHILKFEYFTQLLLDSNYLPLVLKLFAHQDIDKMVDSRTDRDEMSFFAFCNANSKHAPKEHENVALAEESEDDAAPPPIKTNRELPASGAEDKLPALAFQEGQHAGKRQPPAVDELGYPTTEQPAEPITDLSWRNFFSSINFLRIMQKICKHKAHRNLLLVQYKSSNILKKSLKIPQPELRLYTLKLFKNQVPYCGRKWRQGNMRVITAIYLHCRPELRDDWLAGSDIDAEVEEALPLEQALRALTHWHNIKRYPDAMGADTKLLEEEHDFFVRELEKMEWIEEGMVDGESVAESGWGSSEGGVQNGW</t>
  </si>
  <si>
    <t>&gt;20327_g</t>
  </si>
  <si>
    <t>MDSVMPLPDFESINLRCWRAGIEIFNSTLLKDNKKRIDLQANDRDVIQGVQDLFGLLLANVDHERTRGGSIEVLSRLTKTINKYAKVVDVFIQQQPDITAIVWGTVRFLIQVVIEEDDTRQSIGNALTDILTEIGRWESYLKICGDSQEVQERISVLYAEILNFLIRAQSHYKKPKAVRYAKAILMESKEKYVDIAKTIQKHSGLLEKEFMMVAEHRTLDKLDRLRNELSIARESMSATYSKTTGMDQMPTKNRYRSKLTRSAAIQLMMCSQEATTRVEVQASQLRKDVMGIREWLQIRSNQSANIAQPEEGTCQWIQTHDEYLDWAQNDCHGFLWIRGNLGCGKSVLAEYLRGFLATSGSFTILYNFQASVDLESARPRPFVTSILSKLLQNESVITHPRFNEIIKTLKSFHDQNEHDCTRIPLDSTWPIALDLIQLAPPLTLIVDGLDECEVTEEFTSLVAKLENLGTASNARVLVLSRQDPFNGRLRLIHMNADKVKPDIERYVNAEISRSRHLPPIRPRILHRVNMCCNGMFLWAVLLMEYLREADTPRMQAERLEAFPQGLTAAYEAILMISTTRLAHDKDKLRRRQELFQILVGSLRPLTVDEVCVALAVQPSCIELDKDDLPFDPEENLLLLSRPFATIYEQRLQLTHLSVKEFLTKKPHDTKATDEFSVFTSVKDANEYLTRKCFARLSEAQYQSTDRIGALLRKSVNPDAARASDNDQVTSLRKTVLYEYAASNWQNHLMALHEPPSDILALAHTFWHGNEFVSWAEYIHSRHDQFDDSPIAEIRSQIISWHSILPPQLRGRVKVRDFFIFPYQTLSAWYSNSGDDNTLQWLCLYRLGDFYIMIADPESANAVREEVVAGLTALLGKNHPLTLKAISKMALHFIVTGDMKRAAEVYLETSEKQLEVVGSDKPDAFESLHYAADAQYSLTQYSTSCANQGRAAGNLLRLVGNDSPSFLMCQLFYAYATTRQGQLDQALAILEGIYTNRTKILGPENAMGLMAQVALSEVHRKLGRFDDAKENLEQACEIRIRIWGIGPVSTVDTVIHLIILYRESNKPDEAWDRLRYLLRPSILDLYFERFCQVSHLCALLHIDAGNNETAIDMLREIINTSIQKGRESNNRSLLWIRLTLSTLLRDIGNNDEASELFEDILTNLASKDIDTETDNPLDSEPQPPEILEIAEKALRLVRERREREAEELLKDHELWWKRDRDFWIMTGGPAADTGWMRGP</t>
  </si>
  <si>
    <t>&gt;9047_g</t>
  </si>
  <si>
    <t>MHASSSLVFTAILALVRVAIATPPACLLSALGVQSNPADLQSLCGSLESAVVGNITEKCSGDSESSALSIYAATCLSSESITISITSSASSSSSTGSVSATTTGSAKTSAAAATGSTASTGTATTSSPSSTATKTNGADANAPQFTFAILVAGFVAQYIL</t>
  </si>
  <si>
    <t>&gt;9956_g</t>
  </si>
  <si>
    <t>MQRLNGDPFTSLLWHFVSVLGIDGESGQFRPAHLFTKKHTRLRGAAKADFEDTSDSNDEEQYEISDDLVASHTGQTAANYGVTINVLKRLTADSLKIFRQVSHRWHKFLEPVKQPSSQPALKRKGTADDNHTQFRTAQQEEAVRLAAVKETLLVVILPTGEGKSLTFIVPAILSGSGVTIVVALYAELKRQLVTRCTDAGLDCKHWPEARGSWPRVVLVSAEAASSDDFLQWAADLRVRGELDRVVIDECYLTFTAADEYRRKLRGLREFEEAIQLQNPLYIRASSHRVNVQYSVLRVRNGQGPIEAKKLVDARLRSLAPGEKGVIYCTSHAKCKAVARQLGCYYYHGNPEDGDAHFLAQ</t>
  </si>
  <si>
    <t>&gt;1411_g</t>
  </si>
  <si>
    <t>MPDTSNPVTAEEPTASAQESATVPKVEEAVAANGTLSNGAGETSESKEAVVTDALTEAPEVKQEPTQTVPEKVKPADKPTPTGQDEEVESPNADTKSDVAVPASGQPAEPSTADTPTDTPASTTKSKARRKSGITEHKGKKLNKKASKVKLLHTDAKPGEQYFIRLKGYPLWPGIICDESMIPPTLLKNRPVTAARPDGSYREDFEDGGPKVKDRSFPAMYLQTNEFGWIPNHDLIDINYDDLKVNKPPRKDLAAAYQLAGEKNDLEFYKAILKQHADQKEAEEATKAAAKAAKAAKKEKKADKSAKTVAEDGDGDLDMPDADLEEEAEEAEEADPAGKKPLKRKHAETSQEGEPSKKPRIKLTNNNAPKTPNGTSTPKAAKEQSAAKSGKATKSKVKKAAGAKTPEAPAVVAPKEPKMSAEQKREEKHKQIMFLRHKLQKGLLTKDQPPKPEDMPQMADFVTKLEFEADLDPEVIRATKINKVLKAMIKLPSIPQDDIFKFKSRSEVLLSKWNKLLSSEQGTPAVATASAATTNGSSGTVKASVEGAKGTSIKITNGLKGSSPEARAVKESSEVKAEEKAPEAKPAEVNTKETADTVEDPAATSEEPTKESAVEPAVVESTA</t>
  </si>
  <si>
    <t>&gt;8224_g</t>
  </si>
  <si>
    <t>MADPVHETPEWEKPASRQSLFQKINPFSKQSNFVSKDSERIVEEGPIEGTEGTATTKRAFPWVPRWCAFIGRSRRSMALSIAALVFLLALVLGLGLGLGLNKSSKKAQNLPLPSNGGIFTGDLTYYSPGPGYGACGFENTSTDSICAVSHIIWDASSTSSNPNNNPLCGKKIRITRYDSTVGGNRSVDVEVVDRCVGCVATDLDLSLKMFTSLAEEADGRVVGSWAWLN</t>
  </si>
  <si>
    <t>&gt;3578_g</t>
  </si>
  <si>
    <t>MAAPIDYKNLPTPPVCVADFCLIPIGTPTASVSKEVAAVQRLMKASGISYSMHSAGTTLEGTWEEVMKIIGQAHTLVHQNGVVRIQSDIRAGTRTDKHQHFVDKVAKVESILAADKKE</t>
  </si>
  <si>
    <t>&gt;5780_g</t>
  </si>
  <si>
    <t>MLCFLLGALFPFLRLAHARQLIPPIFQQDICILEGHNLFAESLLTTSKFNSSNTPKSHTHIPKYKSSAPWTRKPECSIDDITRRKYCVYTDENFADGRGITLFTSPSIARRIQALPAFMDPIVYENDGDPPWEVKSVPGRGNGLFATRTIRRGDKPIFNRPPIAIYQSDALIADFKVGYKMLHKTFENLPELSRRLFLRMATHSEGNFVMERINTNAFAGELEGQPHFFLYPEAAFMNHDCRPNAMYYQSSKTLTHSTYASRTIHPGEEITVAYINILQSRAERQALLHQVWNFSCTCSVCSDPHSHKSDSRLEQIATLQTQLTDWSGGSHASPVMAQELLYLYKVERVHSAEGPGHMFAAFAYNAVGDVSMAKKHARLALEAGLVTAGLAETDEDEMRELKSDPRKHWTYLARAGKQNSNALRRK</t>
  </si>
  <si>
    <t>&gt;9787_g</t>
  </si>
  <si>
    <t>MGVDLVSKMGEVSLNSTPGYEKTPFGKEMLKQFMISPSYKNLNHGSFGTIPRAIRDKQREYQDLCEATPDLFIRYDYPRLLDEARATMAKVINAPLEAVVFVPNATTGVNTVLRNLEWNLDGKDEIIYFPTIYGACSKAIQYVCETSRNLVNARQVTFQYPIEDSDLLSLFKNTIVASRAEGKNPRVAIFDIVSSLPGVRMPFEDLTKICKEEGILSLIDGAHGVGHVSLDLLALDPDFLVSNAHKWLFVPRGFAVFYVPVRNQHLMRSSLPTSHGFIPRSGGPGKVHLPPSSKSVFINNFEFVGTIDNTNYLCIAEAIKWREEVCGGEGAIIDHNINLTRSGGKAIAKILGTCILDNSTETMSNCCTVNVLLPLENSPSKTSGGNYIKVEHELEATQWMQKTLIEDYKTFIPIYPFQGMYYARLSGQVYLEMADFEWAGEVLKKICERAGKNEFLGVKKE</t>
  </si>
  <si>
    <t>&gt;3164_g</t>
  </si>
  <si>
    <t>MFIARSEYDRGINTFSPEGRLFQVEYSLEAIKLGSTAIGVATGGGVVLGVEKRVTSTLLETSSVEKIVEIDRHIGCAMSGLQADARSMVEHARVESQNHAFHYNEPLRVESCTQAICDLALRFGEGADGEESIMSRPFGVALLIAGYDEDGPQLYHAEPSGTFYRYDAKAIGSGSEGAQAELQNEFHKSLTIEEAETLVLKTLKQVMEEKLDSKNVQLASVTKERGFRIYTDEEMAAVVERLPAN</t>
  </si>
  <si>
    <t>&gt;4990_g</t>
  </si>
  <si>
    <t>MSINSLSSLGVSGFSEDNLTDILSIEARPLERVTQFVKSTFWADDGTPLPIKVPKRKRLGRYIKSCHHQRAETASLAVISARKSLRLKPKVFHLFPSLPAELQLYIIKLAFHADDFDDIIIIRRPSQQLPRSSLRATLLRTGLRLDTKPHPFLGINHQFQIQTKSILPYSFCVTDTELESYSSPKNIPFNMDSRPALIIPQSILETRDLDIPDLAQVKNLVISWHSVHSRDSFNPELIRKLSHLNFKQTRIYLIRQAYVSQRQPNQKYLVPLDLIDLGPGDNENELCHDLYAHLMADWTLRQFNRPIPPKPKFPVAVRLSSRRPIACPKLWHWPCHLKDLSYQLVKERRDRAVRRDFAASELDEYYKTGLYLRT</t>
  </si>
  <si>
    <t>&gt;10571_g</t>
  </si>
  <si>
    <t>MGRLPALKTWPVLVESGTRCSTQRLLASIHPAFVSRYRHKRLLHRRCNGWNDEGHPRCARHFISLVSKSPEDKSKEAPRDFEKEPQHSLAPTSQARPRPYLTHNEQELSRYDAKGPSEEAFEEIEQQNQEVEKLPWAPIQLSQKELCPEPKNSENLSKKDFEHGLDSLYQPQEDVFSRGNRRLDNSPWAPKPTFEAVSKKDATSALGTYGESKEDALIQSNQKSKESPMTAKSAPQETRLRNVYPIKLVSLIPRYGAFRPSALRKRSITARPVPNIPGHQSPMASKFSTKANAWSPKTPLPSNEFFRVAPEVCKAIEAGKPVVALETTIYTHGFPYPANLELSLVLENIVRRHGVVPATIGILNGVARVGLTPAEMAQLLQGTSKNKPMKISRRDLPYILGLGRTGRQINGGTTISGTMVLADLAGIKVFGTGGLGGVHRGGQDSMDISADLTELGRTPVAVISSGCKSFLDIPRTLEYLETQGVCVSTYSPTLDPDAHFPAFFTRDSGIKSPSVFCNAEEAAAMILAQEKLGIQSGFLFANPISHKFSIPKAKIDLAISQAVAEAEAKGIHGHANTPFILDRIKDLTAGTSIAANKSLVSANVDLAARIANNLSNFRKRGGSRETTYTYRLSLNSTAAKGDSNPALGTAQAAIDPNGDSQVHPLTRPSNNLSSSSSIPNPRNLQTNEQNPLLDPTILVVGSVALDLACDAAPPTPSSSNAEVAATPQFHTSNPATIANSIGGVGHNVALAAQYASKGNSVLLCSFVGDDLPGKTILSAMEKEGLNTSGVQTAPSHYSTAQYVAINDTGKDLVLAMADMNIFKDVNLDVFPSGLVPNQKYGPRNNIGEEVARSESASGEKTSKILKGSKWAVVDANWGMKKMRQHICRLKRIGWKVIFEPVSVAKAGTLFGPSSAKHNDDEADYTSSIFPHHVTDICTPNVLELKSMHEAASANGFFNEGSNGEWWWSVVDQMGISSSGARDRFVSIAGKELVDAGVCVMAVQLLPYIPMVITKLGKEGVLVTELLARGDERLMDPVYSRYLVSHNLSGRGEVGGVYMRLYPSWAGVENGGENKMVEEGKATTGEERGENGATGIVSVNGAGDTFLGVLVAGLARGMKVDEQLIMAAQKGAVMTLGSKESVSEEVKGLKAEIDGWVKEEA</t>
  </si>
  <si>
    <t>&gt;909_g</t>
  </si>
  <si>
    <t>MPHPRPRLPQRTWLPNHGIIFSPASTPGAPRQVSNIAIAELEAEIQEEHLSRHSRGEVNSETVSAGESESEPKPAELDSKDAESTAPERKVEPIPQNPKHNELPETPTKFKMTEELFRAAKRAEKDTPESFWSHKLYRGPEVDGISKKPIVHYCRTKVTMERVLKEHFVDKKVIGFDLEWNPESYLYKSKGARQTVSLIQLATEERIALFHLALFPKAKTDIEDLVTPLLRKIMEDPTVTKCGVSIKSDCTRLRNNLSINSQGLFELSHLFKLIKFSESKEYSQINKKLVSLAKQVQWHLHLPMFKSQTVRSSDWSQPLSLEQILYAASDSYAAVQLFAVMDMKRKALKPTPPLPYHAELNIPIRIAEGVEIPTDSEGDDLDPEDAIEDDEIDTTTTSIKESASATVPPKTPNTRSKAAGSVRSKDANNKSSLYPLLPSPPATHQQFQKVMVKAKVDDARNLYSQPSAQEQEVSAS</t>
  </si>
  <si>
    <t>&gt;6877_g</t>
  </si>
  <si>
    <t>MPQEPDQDYMKKMCPELKALPDDWMIKAVPENNPAEKYHIFFQNRKGVTTYTHPTLGPLPKPWVLKLCSVTDGGSNSRAGTKSRIPKYFNKVTKESRDKDPRFSPETLKARVDSLTRENNIAGSLKKMKPGMALENMKRQDIGTKDIRHNYDILKAIDHGDGTIGGMNGGVFVVRLKNQSRLSVEKRFKPDGVQAGMKEIRMLHRLKHASLTFYMAAFVTPDLRKASVYVEFCDRGSLGDLIKNYQLRCDENPRQLPPERFIWHVFAGLADGLAYLQGGRSYIGQNVTDYSIAPGWVPILHRDIKPDNVLLRSRDTLGSSRYFYCVLSDFGLACEDRPRQHTNADRNQRDGTKVGTTAFYAPELLYNPYPRSQEQLVFFPGNSLHSIWSDVWALGVCIFILAECRSFDHNKRYLIGPFSHIKFWETPQGLDISIFISGTASRLKLLELSSPRYSGYLRNAITQATEWNVPNRPHAREMVIILKDAITRAGFMDNRPPADDEQLPKWATRVHDYHSREPLDPRTFKS</t>
  </si>
  <si>
    <t>&gt;2584_g</t>
  </si>
  <si>
    <t>MRTIQVTIRGSAQLPQIARFLILSRQPQTAGSLRLPGPPRLKPLRAPFWRNRNFSTTVRRRDEDEDMGKEKKIELKTPKGTKDYYGPEMILREEIKTKISDVFKSFGGVTIDTPDFELKEILTGKYGEDSKLIYDLADQGGELCSLRYDMTVPFARFLAMNRDIQSMRRFVIGKVWRRDQPAMTKGRMREFYQCDIDIAGIYDPMLPDAEILSVASEVFDRLGWTGKYTIKINHRKILDGIFEVCGVPTDKIRTISSAVDKLDKLPWEEVRKEMTVEKGLPEDVADKIGGYVNQKGQSDLLNKLQADEVLMANPSMKAGCEDMALLFRYLESYQVLKNVSFDLSLARGLDYYTGVIYEIVTEGSAPVTLASSSPTTAEAPKPSKKRSGGKSADADEDRSSDPSVGVGSVAAGGRYDNLVGMFSGKNQIPCVGISFGLERIFAIEKAKREAENRGLVRANETDVFVMAFGGKGFTGLVDERISICTTLRRAGIKAEFSLKQKPKLPAQFKAAEQDGIPLAIVIGEEEMAQGQVKIKEMGLPKGHPEKDGVLVDLTDIVPEVQKRLAAAKEGVQVAYREGKVVGEGEKMVGDGPAA</t>
  </si>
  <si>
    <t>&gt;6449_g</t>
  </si>
  <si>
    <t>MDPLSISASIIAVLQASNAIISICYNFKAAMTKGPWSLIRVIDEVKDIRSILETLEKLSEEVEDSYEIDGKNEGKKRRPVFNLLCEPETGPLDSCLRELKLLEKKINGSSGDNSTGCITRTEAFKQVLKWHLNERDARTSLERLQQCKSTLNLAITADEASLLLEIQRMTNALSTSVKDIGASVADLVGNLRRRESEKNQTQIMQWLAPFHPSDNHAAARKLHQNGTSNWFINSEEFADFHSSAGVSLWLSGFPGTGKTILFSRIVDCLQTKLSVDHIQNPIGFAYFYCDFRRRDFQDPINILGSLAAQICNQFRSYPEALELEFEESCNNGAQKRRPELSQLKRIMEYHASNHRILLLVDALDECEKKKDILDFFLQLKDDKADINVLLSSREDQDISQRLHTFSPIRLESHTRDINLDIHHYVDVRLQTDERLRWLSTRVKCDITRSLDQKSGGMFRWAQCQLDNIASLRTVKAIRNALQELPQGLDETYKRILLGISKHDAELVRRILAWLAFAVMPVTLTEIYEVVAVEQDMEYLDEECRLNSPEDILSLCGSFISTVEPGFVRLAHLSVKDYLLSAEIREDSSISMFALSHEDTNHELASICLTYLFLPDFADGPCQSAEEYVERLHKLPFTKHAATGWAYYFRATKQTARLKSKVLEFFSPSSRAKFMSWVQVLNADYNFKWNLYPQHATSLYYAASFGLDHIVNALIENGTVLDAPGSRFGGTALHGAVLRCHVPTMKVLLEAGADPNRADFNSVAPLHTAVVGGDFQVIGILLRFGASKDAIDGMGETPLVWAERAGQLESRDLLLGLAAEGEASKEKTTNSKLEVWKRTVPYFPDFYGRRSGLDSSIVISIEHGTRKEVFT</t>
  </si>
  <si>
    <t>&gt;9612_g</t>
  </si>
  <si>
    <t>MASALPSPSSAEPPSSSNQHSTLPIEMNTITTSDKTSTPSAGSQGLLNDISIPVTSPITSDFATSSSGPAATSKMSADHAKENSRPGEQASPNAAIHTQSKDYDPLSQSTPDNAAASASSSPPDPAITGQDSAAIGASTDQLHPHASASDSGPVLVITLLLGSGARHPYKIDEKYLTKRNVTVPDMTEGGRKDPFSISVYTLKELILREWREEWEQQPSSPSSIRLIFFGRLLDDKIALRDCKFNAETPNVVHMTVRPQDIVDEEDASKSKALARERDGAESTAGCRCVIL</t>
  </si>
  <si>
    <t>&gt;20343_g</t>
  </si>
  <si>
    <t>MGGGGQPNAPGQNISGASLDRLPTEIKVEILLNLPDPSSLRALVRASPSYHELYVHQRQLLLSTSLLNNLHLDGLYTALTVEEASRISHAPDEYGSLDDLYDSRKALRERYFEQPSSKCLSWQWLQGIDFDTLISVIHRHWVITAIACRYFAEKVSTNPVTGELESAASRSPPSRSESHRIHRALYHFELYCLLFVSHHISESEHGQYGSQVTLHYTENQFSVSAFFPLLESWENEEIACIREYIMSHYNQIFQNCKVEIRRKEIEGARQNLSLHGTLEGVEFRKEYLMSCGLEIFSALSKAPTTEKQAAIIYAHPWRRDNFLTNAILAYRDVRIGVLLTERGDRYRIVVPFTSDSDGPNAALPWSRFWDLGFFYKGRDFLRSWGYVMWDLKRLKEWGILEQDPEVWLATKEVAPRLRANVWGGITIFAQITLRYTIPLSRGEQPRSIGMISHTGGIDPKFKIAFQIKECVEAFSALEERFSNQELKARIQISSSEINDTFARFKVWGGNIGGFNAGYLPSSLDQRLQDTGSTKTQLLSLLSDLGKTLKDIYSIASGRQKNHIVPSLKRPSKVNDGPGRNQIQYFSEVQVRCSTGTHGYPLRFMDPPHGALGYPWVLLEIRTHPMGIRGYPWGGLKRSRAHHGRQARVGGFDNSIREDLTLSGGSVRQKQLEPGADTVSNYTRGNPTPMLDPSQLPSTTINFDTKFEGAESIVSSMCEEIEEGDHPVFKLNNISEGKVPFECPLCLELQVIQRQHLWMHHIVSDLRAYVCLSKDCDLRFFSSQTRWVDHMDQHYVQWRCLLCTDNHFKSDFKSEKVFEDHVRSQHPTATLTPEQHFEKEPRTTILASECMFCD</t>
  </si>
  <si>
    <t>&gt;4685_g</t>
  </si>
  <si>
    <t>MPSPILMSSPVLMSSPTSRFSPTSPTFKGKGIRRASMPHVVTQLDPGSPNQDSFNARRTTRLARASTDFPKSSSPLKRTNNAVTRGSPRLTILTPEMDTWEFGCIPRIREVSNEPCTPVSAIETIFDVPSAAPSAESPHSSAHSPIIAPSAAQSVECSNSSTHSSNVIPCATPNAECSESSTHLSIITNSGPSTKTFVAELEDTSQIPPPATWPKIRKPSHPPPPPPDTMEFKTTEITSRAVLKVVDETIAAIEARSKHFLSRAVAAEEAAKLLQEQNSTLQQKINRYNFEHPDRLKTASSSGQQRKPRRRPESTPLSTFNATIDELLDLVPSSHKTKYEPYHKPQSQNSSRHSSSAHQRHNDKSALLKNINELTIRTQGIAQSLGLTQETYQQPRPPPTLPQAQQPPNPNPQSIDVSRPVLYYNTPAAPLAKPQLITLSIDDAKRKPLPPLGPMSPSVVQGVVEIGVSVKKERDEWGREIVEEYEEAVENGRDGKVIREKRKGDRNQKVFMGFFSKGWRKREMKTLRDDFAF</t>
  </si>
  <si>
    <t>&gt;3174_g</t>
  </si>
  <si>
    <t>MAGLDHPEQVTITSSPNSVTTERPETPGQAEDASPFAPSPSQRQFVIIPEDQQQSSASTSLHPYTRPLTINDLDSVVALENAAFPDARERATREKFIYRLSKCGELCFGIFCTVQPGEAGVKYETYATGRPVETSRKNGAVCVLIGHVVATKTNDTLATDDSMSVPEDWESPDPKPSKLGHQEAGRTVVLHSIAVLPAFQGRGLGRTLVMAYMQQINGSGIADRLALIAHDHKISWYEKLGFANKGKSIAQFGGGNWFDMVFELKVLEARAMYG</t>
  </si>
  <si>
    <t>&gt;3758_g</t>
  </si>
  <si>
    <t>MPHVPGCLAETISEWKLSSNPSPMVDLALSALALLVYSRMQQQPEAATEAARNYYRLLRMMQDHIKSLPSIEDFDSLLLTILLMGRYEGASHKPEDFEMPEQFKQLRNWSHHDGAMAVLKIWNDKVDHGTATYIIKQARRGLIRSAFLRSLPLPAWILDGTRFGEEGLELHYDRLEVGLVNLRNATACLEGENNPEASKIEDLNKQAQELDSALQDWMANIPDKYSYQSHTLPNSDSNNDKSWLSPHFYSRTIYSFTKPGHAAAWLQYFSTRMLIASTRLRILQSHHTNPACSDDVYTSQKLTTLATLNTAADNLSSTIPFPIGRFKLENPKILDDNKNKQQVLITINEKDAVEPYLANIVIWPLSIAAGLKGLERTHQLWFRTELAGLGRLVGDGIIESAEMENWVSF</t>
  </si>
  <si>
    <t>&gt;2634_g</t>
  </si>
  <si>
    <t>MSRLQPRSKAQATSNISSQAPPALAPVSKEPLIRSPSVPRPSNRVSYPDSLSERATLALIRRTLCSQLGDKGRSTPAPIDELLPPLTSSNEVDLQLYAFIAIIIREFVQAWYTKITPDQVFVEEIVKLIAHCTRALEQRLRKVDLEGLLLDELPELLEMHVQAYRISHHSSHPLPLEQDPRQIYHSLWPLPPLSPVPDGDGWNLQQLENEAAYRELVVQGVLAILLPTEDLENDCLTSLVGQIFSEMIIGGGIGGKACEPWLLWEGITKIAQEIQTQLPKSKAQVRVERSNSDLMNQRPSNVTGGSKRMRRFQRSVQKTFWLVLQYGFLAFTAIRFFIVTLATSSSLPSRISLFTPVAGPTGTQGQANAPMQINTDRISKGQGADSKRPILKMNIWSCASTLLDLDVRMPWLSGALSLLQWGALMGPGGVGKTDGMVDK</t>
  </si>
  <si>
    <t>&gt;5500_g</t>
  </si>
  <si>
    <t>MPPPKNRRKGSSSSSMHPSSSSLSSSSRSKNPFPRLSSVPRNAASSSLCLPPDHRARVSMRSSRTRFSQSARSRDADVVRVEETEDEIQLREDSDAMNEVILALDMRDRGTIGCAYYIAREEKLRLMGDVKLAGLDVVDSLKLYAQPTTVLISTRSEEKLEEHLHRETHGIDRGDEASNIFGSYILDSRPSSEFRYDSAKNKLVNLELVADETPEIIFITPEDDLVGEVGQASKIGRQGKLMRLAGCIDFDSQFTIGCAGAILAYISRRRGSEYLPNDREAQVAFRIRTIEMFTLSEIMFVNADTLLSLQIIKFENHPNLHMQGPNQSTSGAKESLSVYGLFYHLARTPQGKQKLRQIFLRPSTDLAVIRERLQTLGVLLKPENSTALENMGQDLKSIKDLRTVVVHLQKGICKPSRRANSIRNGVWANIQNFTFRVLKILEAIRDLRDGQTLFITTRLLNGIQPSKINEIGTMITNIVDFQKSMEQHRTVVLQGVDSELDDHKRTYDGMDDLLTQVANRLAGDLPEWASQYVENCIFFPQLGFLTVVALDPQTGKGKYEGEGIDDDIWGKMFTSNDMGYYKNRRMKEMDTYFGDIYGKICGKFLSTLENVGLGAHSQPDREIEIVHDLAVRVLEHKDLLTAASDLCGELDSLVALAMGAHKYGYSPPQMTMANVLQIEGGRHPLQELTVPAYIANDCFITGGAGSNDEQDSQQQSSQDFATVDSTECPSMLIMTGPNYSGKSVYLKQNALIVYLAHIGSFVPAERATIGLTDKILTRIATRESISRNQSAFMIDLQQISFSMTMATNRSLVVIDEFGKGTNASDGAGLCCGILEYFNSLGVHRPKVLVATHFHEIFENNCLPENSGLSFGHMEVRVDTEAATVEDQITYLYNFLPGRSSSSFGTICAALNGIDTAIVERAEELIILTAHGEDLIAACTKVSEKEVHELEEAEQVGRKFLKQDFPCTEVGHHQPNLGNIRSVLKNILAVGFREET</t>
  </si>
  <si>
    <t>&gt;9373_g</t>
  </si>
  <si>
    <t>MAPQDSFIDDDEDMCPLCVEEFDLSDKNFRPCPCGYQVCQFCFNNIKNNMNGLCPACRRPYDEKTIEWKVVTQEEIAQFKANIQKNAKKKQEQRQKEAQKREVESLNRKHLSGLRVVQKNLVYVNGLSPGIPNQDLVATLRGAEYFGQYGNIIKIVVSNKKDNGPNGQSLGIYVTFAKNEDAAKCIAAVDGSQNGDRVLRAQLGTTKYCSAYLRNEQCTNKSCMFLHEPGENDDSYSRQDLSSINSINSQRPLASMTSSAASSSRRTAQQQAPQHFQSAAIASQHMARDGSKDGSESGDGSALPTTASWANRGIQQRSRRGSHATSGAASSPAVSQAMPVTAEVVDDPPHLAEEQAAETTTSLPPPEIAPTEPPRPERNQTLINLLKDINSPVLEYTPTNAVGANANATFPPLFDERGGEKRRAMREHQEEARLHLDQESQAELRSVTEPLEEEEPESGSLQLGGEPEDRDHGRENNIVPGFHGQGRRPSTQLPIQRSMNGGPFGPSLSQNFPQSLSNLSSINGRTLTPLQQQQLLLMKNSQPQSNFIDQYPPGMGSQLGQGSAIFQGQGHNRQSSRYSFANENSSTSSSVKPSANPKMMAQQSSMMPSGHGGNQFYGSSMPGPPPGLKSSGTPPIGGMFGQGHTFGGSMAGNSGFGGISKDNNNDMMRDVLRGRGPAVGGQLHDASKREYMFPSFLQQYPSSSSTPAPASGLLASLYGPQTGAFHDFGQKQKKKGKKHRHANTSSSGGGGLVDADPSILRYQHQPQSNAGVGQGLFGGQALGGQAQEDQVSLSDAEANFSVDDLVADSTNDDDFIPSYEHSRTATPTIPPGFEQPHSHPLPSHVEDPIPKPPSRIVPTSAPFTPSRSSSFIPRTGTPLANVSVPTTPSLATSFVTSNSHQETSTSQAKHDVKTLATTTGLSKAIAQQASQPVLQSEDFPALETSTSKVLPSHSSTKSILNTKVGSSTTSKKASAEPSMLLAANQTINKQNDKRVNAGLSLKVSGKGVSKIPVISEAPKPVLASSAFPPLPASTPSGAVIQSPLVRTAAKTLRLTSTPKTEIPAGIATPSSATSMFPPHFPPSRQPSLASVSRLDRPGTPTSEVISDNASITSTSISRASSPPPTKVGSAPIRGMTKSMQKKQRQKIQKEKERSELEAVPPEPEPEPVIAPIVGRKKKQKKERNISSTVDSVTGTSTPTVSRPPTPSPIETAKDTKLEDKVEPIKNTPAEPEVNKSFGKHSDFKGKGKSRNQKQPELTIPKEDPPPPMVEEEVELEPVEKPVPSPAEVLQELISEGIIDDPSNLALVKNITSNYRQQDVPFEPQSANHKLVITSEDRAALLAGKPVHKIAEGPNRIMLTPNGDCVRNLTPEEEKRYLDLQERLAKESGPAAFISAKHHASNGFVLIQNRAVPSGPPSFFPMTSNSATVMDPISKIQRDEALAYINQYVLPSLSNNSQLEKALNANAGDATAWAAWSAMADPAILPSEMDELTREGNLTMGLESMTQHFSLVGSPGETGTGRGMAVGAPLSNVNLLSLPESETALQLAKKESEVLEKKLNALLKKNRRLLQIGGGH</t>
  </si>
  <si>
    <t>&gt;20350_g</t>
  </si>
  <si>
    <t>MVEKITEETDSGRTLDNDEPANGNEQAPEAIGIGMSEPLPVLHTPHRKRKLKLLIGVIFVTLDLACLPIVYYYALYFGTNLMFAVITGVYGLISFTHYFFRSLKLFRRKTSPRWRPLEFLEVNILIVITLVEIELIAGTAPSKPIVRLCAMPSPTICYYIGFLFCGSAILTQMDKRLPFNMSSTEKGSIWRPALLAFIEDAGAIEGQGGVQYRTNVMRRYEVSPFFRRMILLLSWGWGLGLICIAIVATVLIMELEEEIGFGVGWGLPWVWGLLWSFLTFWFVKRSLKEERAWWRNKEVISTSTV</t>
  </si>
  <si>
    <t>&gt;9252_g</t>
  </si>
  <si>
    <t>MEPSTNWRSHLGATDRYENIERLMNTIEAKGLSSTGTAHKSAFEAEAEAYNTSETREQYDALCKGIIEIKADLNIRESTYKTPGIRIGSYDDCHHIASGLVSEVFRSKAVALKIITETRDVEPHNPAHEAKILSSLSHPSIITLNETFRDQEQRLVLVFPFQPLTLAKIIGSGAVPSSLLKSCFRDLFSALTYLHKQDIIHRDIKPSNLLLASKTGPAYLSDFGTVWHPTLSLSAEPAFHKVLEVGTTCYRAPETLFGNRAYGTSLDMWAAGTMLAECIRDPPTPLFESRNTSEDGNQLGLILSIFKAIGTPTRETWPEAEGFTTPPFEWYQEFPGEGWEELLPGIDESARDLVKGLVRYESGRRLTAIEALDHAFLKEDFDNGSEKERTEEV</t>
  </si>
  <si>
    <t>&gt;2651_g</t>
  </si>
  <si>
    <t>MAEMLYPDFRKVNFGDSGAVRAVTFHIRDAWKAVPPAPENAVLEDHMRHFMLTNQERIARNEELTVVDDLTTVDTEWRGDVYSMYNHVFADVMRFLVDVGMGVGHCHHPCHKAFGIEYPKAEGEVRGKIMKWDTHVLIIPAYLGDNVKIRLTRKKDGETNELDAFTKDTPWDIWWLKKGTEVTLSVEGGFERERKGLAAVMAVGVLCDEDDLPGQESEDEDGDEDEDGDRDGDEGIINEIEGVRKELDEFKEMTMTQKKEVEES</t>
  </si>
  <si>
    <t>&gt;4696_g</t>
  </si>
  <si>
    <t>MQFTLLAFVSLVAVAFSSPIAMPAELVARSPAPAAQIPGEAPAMSNANGDVVAFNSTSVYQPLTSSGQ</t>
  </si>
  <si>
    <t>&gt;1868_g</t>
  </si>
  <si>
    <t>MANLEDVGDDETGIIDIDELQAHGIGAVDIAKLRGQSIFTIAGLNATTTKKLLKIKGFSDTKVDKIKDAGKKCAPTAGFMTAAELGHIRKRCIRISTGSKQLDAILNGGFQTMSISEVYGEFRCGKTQLAHTLAVIAQLPREMGGAEGKVAYLDTEGTFRPERIMEIAERFGVDPDQACENISYARAQNTEMQTELLESLALNFATNEYRLLVIDSIMSLYRTDFVGRGELSERQQVLGGFLRRATQMAEEFNLCVFMTNQVMSDPGASALFAGVDGRKPAGGHILAHASTTRILLRKGRGEERVAKIVDSPDCPEREATYIITTGGINDPEKA</t>
  </si>
  <si>
    <t>&gt;6509_g</t>
  </si>
  <si>
    <t>MTTITTIGGWTVVLLGALTFYFVSGQRKTKNLRHIVPKSSAKTEPRKEAPKSKKARKDGGQSSGDQAAKSKAPKKKAQQVKKAERDDQAFTSAADVEAPAEEKSKHDMSDDREFARQLHNKKTGTVAAPKSQTASRPKSVKQTHAQEKPVDSNSDNPTAPSSTTGGDADDDESPLNSPALGATEVAKAVNGDVSDMLEKPAPGPSVLKINAPTKPVQAKKTKAEAPATPTEGKQQKKNKKKAQQAKALKEEAEAERKEKLEKQLKTARVAEGRAAKDGSTFLAAQSPSSSAWTAPAANANGGNTATPGPKVELLDTYESTSSTPITKQPSKAFASNETHGSGLLTDDEAVARVMEETADWEIVKTKERKTRPKKETQEAKENVNLASEKQGKQAPYGTPELIAPTGPGQEWDVEHTYVSGGETTGGKYVPKGGVVNEKKVITDSEWVVS</t>
  </si>
  <si>
    <t>&gt;8816_g</t>
  </si>
  <si>
    <t>MRRWRSRPDRRGPPTLSTYQNPSSRAALSGFCKVTPIRVNHVCSSGSRPPSIKLVLASGITPRIKLWPIRAKHLYAFAAPTAPLDPTLWMDMDMDIDADTDAHTDSEHRHTMLPVHSQTMATERTITRAAYSHAVRRGQVGSLLETTNHYGGGGLVEYAIHKAELQNRESAAATLCKHG</t>
  </si>
  <si>
    <t>&gt;4972_g</t>
  </si>
  <si>
    <t>MAVTPSPSKDTIKPNNLPPVNRIITTHNDEGKATIYSASPLPSQTFDDDHMSFRLIYTNTFPANLNRNADLAAHSSLEQAGVGLVNPKGAVIRTVDFCPGYQCMMHRTQSLDFGIVMEGSVEMVLDSGERQRMEKGDVAVQRATMHSWVNTSETEWARMLFVLQDCEVLEVGGVEMREDLGSSADMVQTSGTSN</t>
  </si>
  <si>
    <t>&gt;6431_g</t>
  </si>
  <si>
    <t>MFKSLVLLTLSSLVGGEQTPLGSPPTVPDNVPVHIRPNPISPLESSLPGFEESGEALDVIDSDSTRNATINLFPASQTSMRPMFRAGCHELEVKTITLAPDVCLSGDYYLNHNFQITEDPICPNGEVPTMLFYDQRSCEGEIQYPFKTGHSEKIPHSCLWSVAPKYWSIIFRCDVWPSTIQGADKYEVAIPPEGRPPLQIPGLSKEMDTPVPGEVESHLFPACNGRRAKGRKPTVVPVDRCLTTPGLAIKITKVAQCANGTRARWARFDDKKCGYGELSPRYGLVDLQDAEIGKCLPTYLPDKEKMGSMAFWCDGVKKSDPNAPENEDPKPKTGEKGSVSESSCMAGKAPFFDHPKTDTCVNMKTDKIKVFSTGTCENGTTAIMATYPEKSCRGTPGFREMGEKDLKTCLDFKDISSFAFWCTGEIIVKPKDLLPGRKPHRSGLKIFAMVVLAASGIAVIMLGAWMAFNTGLVDKIKEMYRSRTSSYIAL</t>
  </si>
  <si>
    <t>&gt;3434_g</t>
  </si>
  <si>
    <t>MATEFWPKGGLPGILHHYTETLVAFEYTSSTIEKPHSILFIGGLGDGLATTSYMADIVHALQPTPWSIFSLTLSSSYGQWGVGHLDRDTDEIAQCVQYILNYKSTKHENSKIVLMGHSTGSQMVLHYLHRQNPHSSVSVFDPDLQHITRPTLDGAIMQAPVSDRQAIQSVLEEGFLGKSAKELQATYRQVEAIAMEAASRDDQSVDIILPISLTAQFGYQGVPISCRRFLSLASPGSPQAPGDDDLFSSDLSDEQLSKTFGMIKSRGLLKSKLVVLYSGADQSVPDSVDKKGLLGRWKHAADHGGKDRIWDDVYSGVIPGASHALSNDDQAEPRKDLVRRVLGYIYQLE</t>
  </si>
  <si>
    <t>&gt;3049_g</t>
  </si>
  <si>
    <t>MAPPFLSQIMKSQKYSDLTLICQRQQFKVHKAVVCPQSSAFSALIGDSHQEVQTDTVNMDEDKDFSFDKETVKRMIEFFYEGDYRVNEERGDENASEVGVGKPKQDDIKSGPDDTKLGHPKESSVPQLTPSAPNPSIISSAETLRCHINANRIGDYYNMPGLKELANRKLQDAIDQGFAYHGFLDIILEASQDNLENDLQKILVTAAAAHIDDILSSYVHNSVPDDSTQGTAAMYGFSHASDAEQTRSKLPNKNPAPVLMNDFAFQLIKGMIEIHNRNGGGLKEEPRQAQNSHSRSGFSLGFENVLYEGEMEAANRFIQKTEAALKLLRETTCCQNSSCRAEFGGWLQRSGDWRNTNYVLRCSKCGCEN</t>
  </si>
  <si>
    <t>&gt;10307_g</t>
  </si>
  <si>
    <t>MATSNAAPASGLGKTLTIIGCGTMGATILSRLLASCTKALEKGEEPRISHFIATVNSEASADKLSARFTSDRVEVIWGDNVKAMRDGDLVLLAFKPYMIDLVLKKPGVREALAGKLVISVLVGSPTRKFEEAVPPRSGNEAYFLQRAMPNPSAEFGEAMTIVEVLPDMPQEHQEMTTWIFSQCGKISLQPPELYDIGGVVSGVSVALLSVAFDGMLDGAVNQGLKRGDAKKILSQALFSMAKLLEEEHPALLREKFSSPKGTTIDGILSLEEDRVRFAFSKAVIAASKRSHEIGK</t>
  </si>
  <si>
    <t>&gt;3110_g</t>
  </si>
  <si>
    <t>MAFDSALVAIAVGIFSGLLLFRHKADVSLDSQEPPIVFSKIPFIGHILGMIRYQIGYFEMLRSAAIWSNLRLSNVDSGNNTHPVFTLKIFNTRIYVVRSPKYVALAMRESKALSFDPFTVEFLKNALNGPRSIIDVFKNSTYLTELHKQMYSALSIGPDLNESNARVLNALSKYLVPQETNLYAFLRQAYTIASGETLYGPDNPVPGLIDEILDFEDDLGLMMTGFYPQIVARKAYQAQQRVSKTFKAYYDAGLDKNANQFIKGRAKVARDHNLDNSVLGLFEIAMCFAPATNVVPTIFWMLSYIYSDADLLQALRKEVALLGNALDITQLRSCCPLLISTFKEIQRLKQHGNAVRFVTTDTLLDGYLLKEGSIVQIPSAVLNIAPSIWGLDSNTFNPRRLLDSDDKKARQQGFIPFGGGKHLCPGRHLAFTETLGFVAAFVSGFDMEGAQIIGTRTHELGFGARKPKGDLKVSIRCRPGFEKVKWSFNVCDERAMAPE</t>
  </si>
  <si>
    <t>&gt;3192_g</t>
  </si>
  <si>
    <t>MTTVLAAQPLTLQPLTLSTNGLVVQMDTSGSPQEDPSQRRLKIEPEDEDKIRGRRKNRPGSQHKDGAGAGGDMSPVDGANGVEEHSSGTEEPSRKRRRSRKGLDKKFLCPQEGCGKSYSRAEHLYRHQLNHTPKQIYNCDFPECNRTFVRQDLCNRHRDRHTAKGSQLHRKDSLLLGHGQSSLLLETGKQSGGSSSPEIVRPSLAGIKSRSTQLQYHSPPEMSANPYSPLTNTTGTFSSAASTNGAENFPQSNFKRSNSDTIPQRSINTPIATPQRHTSFGMADAKPADFVRPPLQSTTVGPYGLLSSASGNQNYQNTHPSSQSYVSQANFTPFTLPPPGFATTTATTTALATRDTEPVYPTSMSTEYPNESIHHQQSGPDMMLLDQMTAPNTMPVFGGEGYNRSPFAIPEDFVAYLFSGQQVDGSPVAQIGQQGYRNYNVDAQNQYYTTPYYGNEVNGVGFFPTNQQPLHPMAVTNLLDTSLPETILSEDKSQAIVDLIKERFNETDHAPVARSKEALLEGDRSNDSHMLSRKMMQTYIGSYWYHFSDQMPILHKPTFSPDKTPNLLLIAMMAIGASCLDKIHGYDVTKAAAELSNFLAWHLRWEIFSDYHFRPPAKLWVFQALLLLELYEKMYSTRALHERAHIHHATTITLMRRGSSLIGRSALDSPPSVRDDKQGINGSRHSSTSGANTPDEWWNHWITNEATRRAAFAAFVIDSTHATMFGHSTVMVAHEMRLPLPCDESLWTATNSAEVGRIEASLHAQGIKPISFLEGLKRTLNGQEVRTNSFGRTIMMAGLLSVSWHMNQRDLQVNSLGVSQALGGRDKWRGSLTRAFDYWKLDFDRSLGRSNDGLPGPYAWSENQKDSVVFENRTVLHHLAHMAMHVDVVDCQIFARAKRLLGRTIGPQDLNSAQRRMKDLWAPTAKARDATWYALQFLGTVLLPEKMESGQMQGRYDDAPFIYSARDDILLNRPWVLYFATLIVWCYGFALEGPSTAPVPQAYDFEEQCRDMRAYLRRFGGVKSPEELKTILGFNGCTGLLMVLRTVFEKTRWELLHEAAILLNNCIQLISGHAS</t>
  </si>
  <si>
    <t>&gt;8970_g</t>
  </si>
  <si>
    <t>MSLFALPISSSKTTRHSNVSSLYARSRSVQKRKRSSHGDENDSSESEAPPSDEDDEGRGHTGNDAASTNPLSLTPIEISQYKLAGLSLHEELPHQRIKQFPHRGFEVHRSFPTSPDGKKNGSAKKKAENEDDENEVDSRQKRRNRKTGPKLRLQHFQALVAVLQRCLGEGDIKRAERAWSLLIRAQIGGQALDLKGSGYWGIGAEILMRSFDERGKRKFSYETDSEDEAGDEERGGIRRWKWGSKEGLERVREYFERLILQYPYKRHFDSFVSALDFWPQMVACEIYGIQKEEQLAIERLREEEDLDEGEERSSENESESELSDEEDDLDIDEFTRGQRRKEKRKKKKKERRWIRREDVRQNALVASEKISARLDEVMTTPPYSDSHNLLRLRGMLALYVGDLNVPALPEREDEDENEHDEGGFKERRAISGRDDDRERRFLYRQRVADHRKGLWRRKEIFELARKLFNRIASNGGEVVDFEDGGGADEGREGELRDSGSDSDELQEQKLHFEADDWS</t>
  </si>
  <si>
    <t>&gt;9818_g</t>
  </si>
  <si>
    <t>MAEAIGLASSLLGIATFGASVVTTLYTFAASYTQAEQRVKELSSSVALTNSTLTELGNTIKQYEAEVHITAHNFMPAKTACENNFNKLDKALKSAKMSEGSSNGDKGKGKGKELGAWGKLIFALGGENELKELVVSIEASKSALQLLLTHQLSEDQKSELRLLRQLLLRFFQTTRWKETEPPNSAPKLSNPMIAMNVTMTENMSVFGHEQNQNYELFKQSGISDNGLNNKGLSEKVNEDLVDLMPRGIDGINDALSRKSEKERTPAKEATPSARVIPTNPTNSEDLMKDSNSHNKHQHEYITPKDQEKQETTSHTSAKAQNIPDTPLSAEHFKQPSGSIIAPYREQSLKKLSPQDTENIYEGWLLKPAPIVPTYPFLAIFLGIKIRIFEPRQASSYGTVPFSTNKLKLKALASRKKANIVTEDLPCIPGLEFERLVDERNLYAPRGYGWSVASIQQQPAKKLWLRKREDGDPTWLCILRGGILEEEQKGEEDEELPSRSRNPWRGPETEHREQHIMTLRAWPVSRGASHTSSPRYPSLDLHCGAIEEPISIAQINQGASAAAVGKLPTAIRQAQPTSSATPSEGELGEEELGEKGIMSEEQAERLMEDFLSSFTESPAGN</t>
  </si>
  <si>
    <t>&gt;9503_g</t>
  </si>
  <si>
    <t>MTDRRRINGPTGGTTAPIYSKYLAKDSTSQSERPTRTRPPNVLRKMFLKTGVTPSASGSAYLELSASKPSLSTPANLSSLSSSGLKLTCTVHGPRPLPRSAPFSPHIILSTHVKYAPFATHKRRGYLRDASERDLGVHLETALRGVIIGDRWPKSGVEVIITILEGEEDQWWGDERARGAVTSGEWGMMSVLSGCITVASAAIADAGIDCVDVVSGGVAAVVKSQGSKNPVLVLDPVPSEHQEIMAAAIVAYLPARDEITDLWVKGDIGYENGDEGEHANYEDLADNAVQAALGSHRVLVAALKETANVKLRKI</t>
  </si>
  <si>
    <t>&gt;5468_g</t>
  </si>
  <si>
    <t>MASTSNTIPPAPAPENKPSTSVKFFDRTRDIKQENIVHPVATSVTAAMVLRTSKPSQIQNHNLVDYAPGQQRDDHGEDEDMGDNSPPRKRARIVVPGAKFDVDTFENWMASDQQMLQPVYSREEELQQRVLELETTLDIKKSEVDLKEASLFAQATGREIQMMRLEHQNEELKRFMERSVRRELETCSSVVNKACHGVVTMARELGKFSEPDMGKLIVQAQEVLADAAKGMGDSKGKIQNENQNSALALYVNRKARVKSPKKKRPGRK</t>
  </si>
  <si>
    <t>&gt;1086_g</t>
  </si>
  <si>
    <t>MTTTPQLRVLFFDVFGTCVAQRTPVADELWRAAREVLESDVSSISSEVRTKATQMSYEQWVEFGAEWNKEGDKFVRDSISKHSTVDWRAVDKHRLELLPKLLAYRGLIIPHEDASASELQVGEGSLWNESQLKHLGLVWHRLPPWPDTCRGLELLNRQFSTVTLSNSYNDLLEHLVAQSSIPFTRIYSADMFQSFKPNSKVYLGAAEQMGVKPEECGLVAAHLSDLKGAKACGFYTIYVDRPLEEKNPELREKNIPDMWIKEDEDGLVTLAGRLVIQVD</t>
  </si>
  <si>
    <t>&gt;883_g</t>
  </si>
  <si>
    <t>MAAADITVDILVVGAGPTGLGAAKRLNQIDGPSWMIIDANGTPGGLASTDVTPEGFLYDVGGHVIFSHYKYFDDCVDEALPNEGDWYTHQRISYVRCKKLWVPYPLQNNVSMLPTEEKVKCVEGMIDAALVARTATTKPQNFDEWIVRMMGTGVADLFMRPYNFKVWAVPTTKMQCAWLGERVAAPDVKTCVRNVILNKTAGNWGPNATFRFPARDGTGGIWIAVAKTLPKEKTAFGAEGQVTKVNADAHTVTLKSGKTIKYKKLITTMAVDQLVEQMEDRELVTLSKGLFYSSTHVIGVGIRGERPERIGDKCWLYFPEEDCPFYRATIFSNYSPYNQPEKSVKLATQLLADGSKPKSAEPQEGPYWSIMVEISESSLKPVDQAKLLRDTIQGLINTEMIRPDDEIVSTYHRRFDHGYPTPTLEREGVLKDLLPKLQAKDIYSRGRFGSWRYEVGNQDHSFMLGVEAVDHIVNGAVELTLNYPDFVNSRQNTERRLVDGSQIFGKTANAGAPNGSAKEVPSRERASS</t>
  </si>
  <si>
    <t>&gt;6273_g</t>
  </si>
  <si>
    <t>MKSPNAEPQHDLPGSETPQSPNESSGKQTHKPNWKNYLNADISLSHADIPIIACCLVSGLCDSSSYNAWSCFVSMQTGRFNLPLDGIPKLTFFTGNTIFFALGASGQPITKPWGWLKSLCSIFFFLCGCFIFASTRFIKPKARGTLTISFILQALCIIVAAILIQTHVVPEPRGLQPESDINFLELLPLGFLAFQSGGQIVTSRILGFNEVPTTVLTSVYCDLASDPNILAKDNVKRNRRAAAVVTILIGGIAGGWISRSSAGLSTSLWLAAGIKLTIALGWSIWKPKSSLQI</t>
  </si>
  <si>
    <t>&gt;136_g</t>
  </si>
  <si>
    <t>MATAVINTDDEQLEPTLQSILDQRTLRWIFVGGKGGVGKTTTSCSLAIQLAKVRRSVLLISTDPAHNLSDAFSQKFGKEARLIDGFTNLSAMEIDPNGSIQELMGSADEGEGGAGVGGMMQDLAFAIPGIDEAMSFAEVLKQVKSLSYETIIFDTAPTGHTLRFLQFPSVLEKALAKVSQLSTQFGPMLNGILGANGSLPNGANLPEMMQKLEGLRETISEVNAQFKDENLTTFVCVCIPEFLSLYETERMIQELANYGIDTHCIVVNQLLFPKKGSECEQCNARRKMQKKYLEQIEELYDEFNVVKMPLLVEEIRGKERLEMFSEMLIKEYVPPAGGL</t>
  </si>
  <si>
    <t>&gt;5142_g</t>
  </si>
  <si>
    <t>MDPSSFLSAPKGRPTLRRLSSMTATEKEIQTGGPVVVVPERMMHQRSQSHQGSFAASMENARKELDALNLEEEALASPTSSSPGTPASPITPADMPSADSFAFAFDIDGVLVRGGRPIPEAIETMKYLNGENEYGMRVPYIFLTNGGGKTEAERCIDLSRQLDIEISPGQFICGHTPMREMVEKYNTVLVIGGEGEKCRQVAEGYGFRDVITPGDIIKDNEHTTPFRKLTEEEKRNSRKRDHSKAKIEAIFVFADSRDWAGDIQIMLDLAMSKDGYIGTLSETFDEGPPIYFSHNDIVWSAAHDNVRLGMGALRKTVETLFKDLTKGKELDTIAFGKPQIGTFEFATRLLQQWRKDEHHINRPPETVYFVGDTPESDIRGTNQFNEKSKNEWFSILVKTGVYQEGTVPAYTPKITVDTVLDAVKYGMKHEFEKKMKGVGGQLALSGMLGKKLALDGAKNLPAGSPILELSEPSSRGSLTPLD</t>
  </si>
  <si>
    <t>&gt;1116_g</t>
  </si>
  <si>
    <t>MATLDRTMKVVVSDRGQEYSSNPSQEYPHSGPYSSHVLGAPNSSNGRYTGTSWPGSPYSDSNISSSGSGEIYQNGSWNSFEQSFQHSVASSSFGSGNSYLPGGYQPGFSNSQGVLPSYVTLSAISESRIRDTFSDDDETPPSGYSMRSPSVDSQYQPAWGRSKSPHRHSTSAGSSFSNSAKRRKSTSSSTSQPESGHRLRSTTTNQSAHRPSTSSSEFSSLSSASSVVATTGARTNHNQVEKQYRNRLNCQFETLLQILPKEDGSHGGEKRVSKVEVLVLAKQHIIELERRKRTLEAENMDLENSIDELKKRWVGLGGICMP</t>
  </si>
  <si>
    <t>&gt;3849_g</t>
  </si>
  <si>
    <t>MAPQHLDLSSTYTHGDMLLSARSPRMSLRRAASYQSAEREGLHSSTSSRFSFKHFIASPPPSPSLPALIPRHGKPAPKSRTSRYTKGAMWLAGVFVITYYGLVRMRLDHSPRQVGWATNSGNQYEMVGETELPDFPTPVMVTDMRGRAKWTVSIPPDAEFPLEPKQYAEICSQNMEVAHHVSDLHRHLSHQHAAHYDYYHVDPYFMDVGEAESHGLLPGPKAKTTLRGKDGHLIGVKTDELIEMDVCEKSMTFVLETHDAGLGKTLMMLWTAYGLAKKEGRSFFIDDSRWAYGDYTSLFQAPPLPPCRPPPRHEMLPCPHHARHLVVSAATVTHVFGGAFNEYFEDPKKMEVYRQRPIFDLARIGYKALFHINLQDLEYVTKRILDLRSRTIVSPPATQNGMLVGIHVRHGDRRPYEFQYRDSYVPLDRYSDKAKELLKKQFGNETGEDEGNVTAEMHSLVLLASDDPDVYDSEEFSSVMRAQEQIKLASAKTLSAAQKPSGNNPRKFVDETVGWEGGFFSGMFWSLGKPNSIPASAAEQPNTKLGMTDEVKRLRELVGRAYVLDLMVLGRSDRIVCTVSSMGCRLLAVMMGWEKAVDEGAWVNIDGDFEWRGISW</t>
  </si>
  <si>
    <t>&gt;9335_g</t>
  </si>
  <si>
    <t>MLLSSSKFKDKAEEVLRQDLEGKPIHIQVEKKLGGGEGGKVELEGESEGMGGMMLYTSGTTNRPKGVLLPTSVLTAQSQSLIKAWEFSPKDHLLHILPLHHIHGTVNAILTPLFAGSSIEFLFPFNATAVLNRFATPFLPDANPISTPPITLFTTVPTVYSRLISSFPDLPPPIQTAARKGISPSHLRLAMSGSAPLPTPIKKAWSAISSGSTLLERYGMTEIGMALSCGLSPTDRIDASVGWPLPTVQARLVDIDTHQVIPPSQPLTPEGKERLGEIQIRGPTIFKEYWRNPTATLNEHVEGEDGKGKWFKTGDVAVRRHVEGAGLSGQEWATGPMYFIHGRLSSDIIKSGGEKISALEIERELLSLPQIEECAVVGVPSAKWGQKVGAIVVLKKGVEGAREGKSWGALDMRRALSGKLVPYKIPQIMRVVERVERNAMGKVNKKVLVRKVFAKEVAESER</t>
  </si>
  <si>
    <t>&gt;3847_g</t>
  </si>
  <si>
    <t>MCKPILFSSQSKCQSHFPTESSPTAVKKQEETSDQNASTSPVPALAPAPTPSPSPSPSAVNPHHHYDLRFGSRFMHAVEIIMATFQKSRRRRVRKHHPIASCDGDPSMLSKSESHWVSWDSEPVQIDTGSLAPRDTAHARWTVTGGRVFLGRVKSHMVT</t>
  </si>
  <si>
    <t>&gt;3313_g</t>
  </si>
  <si>
    <t>MEQRKEEVIRRPLYVYDLPDDILTTLKPKDELAEDPTEEATAPSSSRALSKESGADNIVGSKACSLCGVAFPTVEDQRGHIRSDLHGYNLKQKIRGGSPVTEAEFEKLVGDLNESLSGSDSSNSEDDEDGGARKETTLSALLKKQAVKSSPDNGDEGEAGPQKLNPGAGKSPLFWFTTPTLPGNTYLGVYRALFTFAEQENQAAILDVIRKKQLAPKPLAKVATAASGLPLPEAYKEPHVFLCMMGGGHFAAMIVSLTPRQTKSSATGPLAKEATVLAHKTFHRYTTRRKQGGAQSSNDAAKGAAHSAGASLRRYNEQALQDEVRLLLQDWKGMIDTSELLFIRATGNTNKRTIFGPYDEQVLRQNNPRIRGFPFNTRRATKDELMRAFVELTRVKILEIDEVAIAVAKRAAEDTIKNALVDKARRNAAKQIPAKSAEEETALLHTSQLQALVRRSKVPALLTYLKTNNLPADFLFQPPDAQLHYHAPTPLHLAATQNSVPLISGLLLKAGANPTLGNGEGKTAFELAGDRSTRDAFRVARSELGEDKWDWDAAQVPSPITRAEAEQRDAREKAEESKKEEGRRKAEAERLKREGPKVGESAPLGKAAGRGRALALGQVQKTAQEKRHEEARGMTPEMQSRLEREKRARAAEERMKRMTGGGAGR</t>
  </si>
  <si>
    <t>&gt;4307_g</t>
  </si>
  <si>
    <t>MPRKMNVLVYSGSGTTIESVRHCLYSLRRLLSPNYAVIPVTANVILKEPWAASCALLVFPGGADMGYCQSLNGEGNKRITQYVRRGGAYLGFCAGGYYGTSRCEFEVGNIPLEVVGPRELSFFPGTSRGCAFKGFEYHSEAGARAVQLQIEKEAFDSSILLQSFRSYYNGGGVFVDAGKYADKGVEILATYIENLDIDGGEGPAAVVYCKVGEGAALLTGPHPEFAAVNLDATTAVPNYAELVKALADDDTSRNNFLRACLTKLGLIVSQETSSVPSLSCIHLSCLRPFLVPELLESWEDIITKVDGEEYIKGENDTFHLENQDSPWSMKSIFQSIPVPGLHGGYQEETADQGNDTGGSDRIVDYSAITKHLIPHESELPNTKETPYFNHHSFFANLQKYQEEKSGEAEDFGFFLLYGEVVTSTNTMLEKNPSLLARLPQGFTFTATTQVAGRGRGSNVWVSPAGSLIFSVCIKHSMELSRTAPIVFIQYLAAIALVEGIQSYGRGYENLEVRLKWPNDVYARDPSKPGNKEYVKVAGILINSSYSSGLYDLVVGIGLNTNNALPTTSLNALLPPNLAPFTLEKLLARFLTKFETIYKRFCRTGFDQKLEELYYKHWLHTGQIVTLEAEGGARARIQGITRNWGLLKAEELGWEDRPTVLAKPSALVARNLLCTAHAQKLRPKTPSREHDARAVPVLLENVTATEQVQRTRHRPEISVHVERELLMPVPVKRQQTEAFSQPKPISLPPYKYHLLQKALWRGGTGLGHYGNSRRWGFDPITLGGHDFDYYSMDLEVRHMDQHYRRYRYSGILTRRFALG</t>
  </si>
  <si>
    <t>&gt;2003_g</t>
  </si>
  <si>
    <t>MTSALPQNDQDGPFGEPAPKILEDRIWIDGCWDFFHHGHAGAMLQSRQLGTELYVGVHSDEAILENKGPTVMTLEERVAAVNACRWVTKSVPYAPYVTSLPWISHYGCQFVVHGDDITSDSSGEDCYRFVKAAGRFKVVKRTPSISTTDLVGRMLLCTRTHFIKSLANRLTGDEGSARLEERKADGENMTERIRQYATDESGLKPGSSVWFWKASKKAREDDTEEEKGEFDCLCQGSQPKPGQRVVYVDGGFDLFSSGHIEFLRQVIEAEESLGKKEGWYSKEAVEERVGKGQDYGPVFVVAGVHDDEVINRWKGVNYPIMNIYERGLCVLQCKYVNSVIFGAPFTPTNAYLTSTPWGTPDAVYHGPTSFMPLTYDPYTAPKQMKIYKEIGQHDFSSVNAGTIVQRILRSRDMYEERQRVKGVKGIGEEAQKRREIMEEEQRVKEQDNAV</t>
  </si>
  <si>
    <t>&gt;20380_g</t>
  </si>
  <si>
    <t>MALNDVLNGVSNGVSNSVSNGTSNAKSNGVLNGSSNGIPNGSSNGTSNGISNGVSNGIHMPEKPRYIQFPHLEPGTVIDGKQALNRWSHAITNGHDFPGAQAHLYAAGVPSKEKMKTAPQVGQDLERMVGRQSLQYALEQPFKTRERSRPEGGNARMAVQHDRCVKFTTVKRNHRRFNRNRYVRSSKVLSESFYPKLTIFQHHDANISIPGCDKNMPGVVMAAARHNRPFLMIYGGSVKKGHSKLLGKDVNISTCYEASGAYVYKNLKACREAGPGHTADDIMDELEQHSCPGAGACGGMYTANTMSTALEAMGLCLPGSSSNPAESPAKMRECTKAAAAIKICMEKNIRPRDLLTKESFENALVLTMALGGSTNSVLHFLAMAGTAEVPLTIDDVQRVSNKVPFLADIAPSGKYFMEDLYDIGGTPSVLKLLVAAGLINGNILTVTGKTLAENIASFPSLPQDQVIIRPVSNPIKATGHLQILRGNLAPGGAVAKITGKEGLAFTGKAMVFDKEDELDAAFNKGLIPRGDNLVLIVRYEGPKGGPGMPEQLKASAAIKGAKLTNVALVTDGRYSGASHGFIVGHVVPEAAVGGPIAVVRNGDIVTISAKTNTLNMNTQKPNPFDPDIEIGTIKEHLPRDVEDLSTNDEPKAERVKTAGAEEEKPKPSKIRELWRKLALDIGTVLMMFK</t>
  </si>
  <si>
    <t>&gt;9726_g</t>
  </si>
  <si>
    <t>MDDIEMVQDPDPIKASYEVYIQPQISNDRQMYILQFPNRDPRQPYTTEHHTKPLKMRVKPHVGMVELDVPMDTSHNYDKLKGFKWGNAINKSNLAKNGGSHGLPGGFGIGGSLANPRGRPRLVEDEEVTKDKILASDDGFRSAVSQEQVLVKQTLGGQAVPIEDATPLYMIGAFRKNQLHLTPVDQIVQMRPQFHHIDAFAEIERLGRARDPALAARAQQAQAIHMTIKSTQDGGEVSTESMGARISATQSEAWKNHSYIDEESTEAWMEFKQILFVGGEAEIEEGDDDKKTFEKTAAKLATFPRLSSTLDDSEYLDTISAPSNPAKLSRSKTKDKSAKEEKGKGKEIAGGAQDDLSSSSDSDS</t>
  </si>
  <si>
    <t>&gt;3908_g</t>
  </si>
  <si>
    <t>MHRFQCPGCEYSFFDEGLLEAHMNVVGHSSITRSSRASGNMTTPPNPSLGLHSSPALLATSVSTQVMTSVPALPNGSASAQQHLGSKHTALSIPSQSTVVVAPIGSANKPFGERLLKYLGQQPVAPVDTLKKPRPNVRHYKIPTTSINGDSSKEKNEVVPSKPLVTSVTTLDKAITPSREQSNSSPSPSITGVQPFAGNANAAAIPPKTSVASMASTQPLQLSIMGLLAQPKTPIASTAPRLINRPFGDRLLRSLGQQPIAKASAPAAGRKHHVAPKMATNSPSPAQTTQTVDMIPSTPAIKPDSQTPTLPSPASSGTPIPLPKPPTAAPSSNNSPMTKPTSTPPPNPLQAADQYLKTLHLALSQKTLPLQMPPLPRRLHHPIRPLGPHHHLPRLHLQHLPLYLHPPICIPGAYQHALRFDYPET</t>
  </si>
  <si>
    <t>&gt;9055_g</t>
  </si>
  <si>
    <t>MEWMENQMALDNSRNRCSSIWDVEVSSLFVPSKNFNGEEPIKEAPVETKTAFKRLISLFKYFTTPINLRQDCSSESRDEKRASGQKETTDSAGKYQSLHDNQNPQPDFNLSREEHPNLHQHILKKMSSSMLKESFSFSAIKEKAKHVLPRSKKAAETAAMLDMTPLAEQLPNSLNAEDMTPKQRKRIESWVGGTIDSDPKEYTLNANHVFKALTTAQLIKLRGAMIDGMEVFTRYHVPNSTPNSEREESDRLQGLRELEEEQTRRYRRKDLATYFGVPTHGLHILFDGIPDEAYDDPSNMSDYYDLPLIENPQHIQTKFADIIYRDDDRDYDSDGCSTYDQEQNFFLTVKENNSPAESIILYLRGTGMGIAAITDKMLQLDPAFLFECQHHVTKGIRFKYHTQIKEHDLKVYWEVAKNPSPEQWELPGAKDPQGKVYPKAYRDMKMRQTRTKRLSGMVKNVIENHFYYRMKHQTLHIPAVPPQSAPTSSRTTGSGSGKVRRDPGGWFSHFPKE</t>
  </si>
  <si>
    <t>&gt;20384_g</t>
  </si>
  <si>
    <t>MAAFSTLFVLASIASPVVLAGSPVTCTNPQLSCANTTSVSNLCCFNSPGGQLLQTQFWDTSPSTGPSNSWTIHGLWPDNCDGTYEENCDSSRAYKNITAILQSYGKTDLLNYMDTYWVSDDGTDESFWEHEWATHGTCINTLNPSCYTGYTTTEEVPDFFQKAVDLFKTVDTYTALANAGIVPSSSATHTSAAIKAALKASFGYDVTIQCSDGALDEVWYSFEVRGSVQTGTFVPIAPVGQSASCSSSGIKYLPKSGSPVSVTSSRVTTTSKGTTTTSGATSTSTGVFSGKGYLNAYTSGSEKGCLISAGTWYTTGTCATYTATASGSGFTLASSKGSCGISGSTFTCASGITATVFTASIPSQSAVNGALAYDGSTTFYADAVPSGSTQETVYTTSESVSVSFEWESQLDLISIRIINSPSPLLLLPSIDHLKMPNFVRSVTPFLQTARSALRQGNSVSPLQYALQGRNGASVLNAVRTYATAFQRTKPHVNIGTIGHVDHGKTTLTAAITKRQAEKGLASFLDYGSIDKAPEERKRGITISTAHIEYSTDARHYSHVDCPGHADYIKNMITGAANMDGAIIVVAASDGQMPQTREHLLLARQVGVKKIVVFVNKVDALEDPEMLELVEMEMRELLTTYDFEGDDTPIIMGSALCALEGRRPELGEQKIDELLAAVDSWIPTPQRDLDKPFLMSVEDVFSIPGRGTVASGRVERGTLKRDAEVELVGKGEVPIKTKVTDIETFKKSCEESRAGDNSGLLLRGVKREDVKRGMVITLPGTTKAHKEFLCSMYVLTKEEGGRHTGFHQNYRPQIFMRTADEAAAFFWPDGTEDADSKMVMPGDNVEMKCTIHNPVACEKGQRFNIREGGRTVATGLVTQILK</t>
  </si>
  <si>
    <t>&gt;8621_g</t>
  </si>
  <si>
    <t>MSLKSVLITGCSIGGIGSALVVSFQKRNLQVFATARSLSKMSHLENLPDVTLLALDVTSSSDIAKAVELVKSKTGGTLDYLANNSGAQYSCPTLDVDITEAKGMFDVNFWGVLAVTQAFAPLLIAAKGTLVTIGSINAVLNVPWMSVYSASKSAITMLAETLRLELAPFGVKVLTVVTGAIETKIMENGPGLKLPKNSLYTKIEGIISDRVSGKEEIRRMTASDYAERVVQDILGGAVGKVWRGQMASMVHLTSLIAPTSVIDNAISKGTGLDQL</t>
  </si>
  <si>
    <t>&gt;1263_g</t>
  </si>
  <si>
    <t>MSAEKQASGLTALTIALFDSDLYSDMTISCKGKVWKAHKVVVCLQSKPFAAAFKGGFEEAQTGIIKLDDHDPEIVEYMLKFMYTGNYRLVPKPQPIAQPTAQPPSKTPESATQTTLSKNDPQDLLAHTNVYLLADEKDIPALKILATKKYEAALPHCWNSEAFASNLKIIYEQTPEKDRLLRDAATRYAGMKGKELIDRGEFVALFKENGAIGVDVFKKYLEWSSKRMPTYAGPVCPQFGEDHKGKIIETSHIHGAYYCKVCGAYFS</t>
  </si>
  <si>
    <t>&gt;2657_g</t>
  </si>
  <si>
    <t>MLALTLAAGVVARTAGRRLPSTASRTLLQAATSVVLRTRRRYATSSDSFSTRSTVVQLLSNIGSKREVQQYLSHFSSVSSQQFAVIKVGGAILTEHVDSLTSALAFLNHVGLFPVVVHGAGPQLNKLLEDAGVEPQFEEGIRVTDGKTLGIARKLFLEENLKLVEKLEALGVRARPITSGVFGADYLDKDKYNLVGKINQVNKGPIEAAINAGYLPILTSMAETPDGQVLNVNADVAAGELARELQPLKIVYLSEKGGLFNADTGEKISAINLDEEYEYLMSQWWCRYGTRLKIKETKQLLDSLPRTSSVAIIHPADLQKELFTDTGAGTLIRRGNKLNTATKVSQFEDLQKLKDVLIRDREGLDATATVDRYVDGLKQKEFKAYFDEPMDALAIVLPPSPEASLASLATFTVTKSGWLTNVADNVFSAIKKDHSKLVWTVKEDDENLTWFFNKADGSLSKGGEVMFWYGIENGDEVKELMTEFSKHGRSMLGDGNLEARLYRAARAASGMSASMQERSPQLQQARAFSTSLPRPSRKSRVTPSNFMSSSRGYATTTNPNPPFGKKHSSNTQPAKVALIGARGYTGQALINLLNGHPHMDLRHVSSRELAGQKLKGYTKRDITYENLSAEDVRRMEERGDIDCWVMALPNGVCKPFVDAIEEGKGPQNSVIIDLSADYRFDNKWTYGLPELVNRSDISKATRISNPGCYATAAQLGISPLVPFLGGQPTVFGVSGYSGAGTKPSPKNDVENLTGNIIPYSLTDHIHEREISAHLGTPVAFIPHVAVWFQGIHHTISIPLKDKMTSRDIRNLYQERYAGETLVKVIGEPPSVKAISGKHRVEIGGFGVHSSGKRVVVCATIDNLLKGAATQCLQNMNLSLGFAEYEGIPLD</t>
  </si>
  <si>
    <t>&gt;8485_g</t>
  </si>
  <si>
    <t>MGLLQHVVRNEAMKNDPKEIYGWRVFALACFGGMLFGWDIGSIGGIIVMEAFIKSYGITPKTSANLNSNIVSVLQAGCFFGSLIAYYVADRWGRKPALLIASGITMVGIIIQSTSAGHLSALYVGRLVAGFGVGAASMLTPLYVSENAPRAIRGGLTGLYQLFIAAGVMLSFWVNYATHKNIKPMLTNNATWQIPMALQALPALCLFLGIALCNESPRWLARQDNWDKARTVLSQVTNLPPQHPYVLDELEEMRQQLENERIIIGGATFMDLQREMWTIKGNRNRALISIGLMVCQQMTGTNAINYYAPIIFLDLGVPSSNTGLFATGIYGVVKMATCGFFLLFVADSLGRRRSLLWTSIGQGISMFIIGFYVRYDPPVKGHPISSFGYLALTCIFLFAAFFQFGWGPCCWTIVSEIPTARLRAMNVALAAATQWLFNFVVAQAVPHMLVTVGRAGYGTYFIFGSFCFSMWAFVWFFVPETKGMSLERMDDLFGVTELAKQNVDEEMGHQVNEEKDAPVVDMIETLGASRTPVARIGIHNELAV</t>
  </si>
  <si>
    <t>&gt;9465_g</t>
  </si>
  <si>
    <t>MFTSSPSSTEPQYLEEVGSRHSIAMEALELGFNNMLTIGPSRARPRPSYMTLSFIRGSASSKHLTPPRLVVVKEHSPALYLATQAGWLSCEDHDAAWDFQAVVCELKSMVDGGMRLNINGGALISREQETDHGVGGYNHMSEDMNNQATAVGVGANDSLTSTDMHGQAIAAAAIDETDTSVRAEVCEQDIVDPQAIVTTRICKMLLTLFKSEYGGIVTYKTFRKLLDVIDQQERHRRKEMRKHEKRVIVGVEKCRDRKGKGRKKGRRSVTRNEKRQRLKLARRAKRKDIKMEVDNSVKTEGGDDQQGARGSAMKLDV</t>
  </si>
  <si>
    <t>&gt;20390_g</t>
  </si>
  <si>
    <t>MAPDNEVPHQPSKRRKVQESCKVCRAKKTRCDGQRPICSPCTAKGITCEYSDVTVSVSVGVLADIEARLRKLERQATPSQSQSPAQTTVSNTLAIPVTPVEQSSRPQDGGPREVSLQASSGQPDYESRLQFTDHPTTQFIQDITQIADITDVQSTAQLQASLLGKNDAMPIETDTSSMVVPKRAIADDLLDCYETFIYPLFPVLHMPTFRKSYERLWEPQREGNFETLAAEVAFYATLNAVFALGCLNNSKVEPRLKLRTAENFYRRTRALLPLDALDIPSLGVVQCLLLTTNYLSFTKYSNRCCNTLAVAIRIAQTLGLHKAVEPSSGSQLTREMNKRVWHHCLTLESLFGRKTMIEPDDTVPPPEKIDDEYLLEHGTGIQPAGMPSILDAFIVTINIFEVIEGARRINYGSFTNGLRLPELTEVLQLNERIDQIEKSLPSHLKCDNPVKESTPRDRLLNLQAEAVITRILHLRLVLLRPSVLVAARQTIMLPTPGPIPSHTEIALRTEVSTICVQAAISAIEMLHKNLRSALQIFSSTAVFVTLSAATILAAGSLVPELNISLDDSSKPYGNLIAKALQVLDEHQWQIEGAPGAKYQLEKFLITANEARRRRNVATNQAFTASFQNEGGQLPSEIEDATWELDFSDPLLDFQWGGSAPVF</t>
  </si>
  <si>
    <t>&gt;2521_g</t>
  </si>
  <si>
    <t>MAPDQRIRSASLARDTNETKIQLAINLDGGDFPSDTDSRLLKQVNGGDGHATQASKSQTIAINSGIGFLDHMLHALAKHAGWSLALNCQGDLHIDDHHTAEDVCLALGSAFKEALGTPTGLARFGSAYAPLDEALSRAVVDLSNRPFSVVELGLKREKIGDLSCEMIPHCIQSFAQNARVTVHVDCLRGENDHHRAESAFKALAVAIRQATARVAGREGEVPSTKGTLKEVAALVIDNGSGMCKAGFAGDDAPRAVFPSIVGRPRHHGIMIGMGQKDSYVGDEAQSKRGILTLRYPIEHGVVTNWDDMEKIWHHTFYNELRVAPEEHPVLLTEAPINPKSNREKMTQIVFETFNAPAFYVSIQAVLSLYASGRTTGIVLDSGDGVTHVVPIYEGFSLPHAIARVDMAGRDLTDYLMKILAERGYTFSTTAEREIVRDIKEKLCYVALDFEQEIQTASQSSSLEKSYELPDGQVITIGNERFRAPEALFQPSVLGLESGGIHVTTFNSIMKCDVDVRKDLYGNIVMSGGTTMYPGISDRMQKEITALAPSSMKVKIIAPPERKYSVWIGGSILASLSTFQQMWISKQEYDESGPSIVHRKCF</t>
  </si>
  <si>
    <t>&gt;9629_g</t>
  </si>
  <si>
    <t>MAKTSKKSTRKFEKNHLKDTLEKRKEGAKIKQRQQVKAKKQLRKAKDAEFLGKDGEEDPKANSAPKEDPFGKMSVDDFFQGGFEIPEKPAKKSKSKAVPEKLGKRKRTEAEEADDDDSSEASFEEHPVLSDSEDDNEDDNEIGMSKGAMDALAEKDPEFYKYLKENDPETLDFDEDADLAEVDGLSGSDIEEQPKKKQKKSKKAPVEEASEDEAEDASEVTKAMVAKWTKAMTEEHSLRAMRQIVLAFRAAAHVNEDDGKEYKYSISSSDAYNDLLLSTLKYVPGVLNHHLPVKESAAGKVRISTDSKKFKTLTPLLKSHSSSVQHLLETLSDAATIKLTLSALTPLLPYLLPFKKILRNIVKAVVDIWSDASSTEATRITAFLVVRRLAVIGDAGLREAVFKTVYQGLVKGARNTTIHTVQGINLMKNSAAELWGIDQGVGYATAFTFIRQLAIHLRNSITNNQKESYKTVYNWQYVHSLDFWSCVLSEHCNPIKEAEIGKESQLRSLIYPLVQVTLGAMRLIPTSTYFPLRFHMIRSLLRLSRATGTYIPLASVLLEALNSAEMKKPPKPSTLKSLDFASNYKAQKSYLRTRVYQDGVGEQVCELMSEFFLLWATNIAFPELALPVIVMMKRWLKDAGNKNSGNKNNKINSGFVLLVQKLEANSKFITERRVKVDFAPNDRAGVEGFLKGFEWEKTPLGAFVAGQRKQREEKAKMVEEGRREDDKKRKEDREKEETEGASDEEMEDEEDDE</t>
  </si>
  <si>
    <t>&gt;621_g</t>
  </si>
  <si>
    <t>MATHLSNGNAVNSTSYPGVSLADLPKSWTFTSSLPPDPKFPTPAASHKAPREDIGPRMVKSALFTWVRPEEAKEPELLAVSHAAMKDLGIKEGEEKTEEFKQTVAGNRLLGWDAVSEEGGYPWAQCYGGWQFGSWAGQLGDGRAISLFETTNPSSKIRYELQLKGAGITPYSRFADGKAVLRSSIREFIVSEALHALRIPTTRALSLTLLPHQKVRRETLEPGAIVARFAQSWLRIGTFDLLRARGERDLIRILCTYIAENVFDGWESLPARNLADDGNNEEPLGTGIPKDTIEGPPGLEENRFTRLYREIVCRNAKTVAAWQAYAFTNGVLNTDNTSIFGLSIDFGPFAFLDNFDPQYTPNHDDDMLRYSYRNQPTIIWWNLVRLGESLGEIMGIGSDVDSAEFIEKGVRQEAADDLVSRAEGLITRVGEEFKATFLAEYKRLMTLRLGLKTHKPSDFEDLFSELLDTMEALELDFNQFFRKLSNLNVKDLETDEQRKSAAGVFFHHEGITGLNNTEDSARKRIADWLKVWSVRVHEDWGPTGEDEERQKEMKKVNPKFIPKSWVLDEVIKRVEKGGEREILDRVMHMALNPYEENWGWDEKEEERFCGDVPREDRAMQCSCSS</t>
  </si>
  <si>
    <t>&gt;2086_g</t>
  </si>
  <si>
    <t>MTPTTELSLPNETPDIPFQQRADTPPSTTASTPETPGIPKPKTSLTVKGLQTKEHGHILNIIHQVRKHGLEGDLALPQIVVGGDQSSGKSSLLAALTGLQLPRSDNMSPAVMTDAMVAMGITTLASTDSGNVAPFRAISKDVLCFNIEGPDRPQLTLVDIPGIIATKTKDASEADVDAIDAITDKYISQPRTIVLAVVSAAHDYANQRILKRVRDADPTGARSLGIITKPDRVQGDGSKKSFLELAQNQDIKFKLGWHVVKNRSSDEEHFTMEQQKQAETKWFRQEFMKGLPVHIVGADSLRTRLSVLLFEHVKRELPNLRAELEATLEAAESDLNRLGARRSTPAECKAYLQKICMTYYTICKAAIEGHYEGPYFRSSLSFSLTRNRRARAVVQDLNAKFAEKIRKTGHKYFIDFKLDKPPADGRIEDILEVEKNDQSMKLSRQEAIAWARYCMAGTKGKELSGNFNPLLIGELFFEQSLNWKTLAADHVDKVYDTCCAFLLQLLRDKCPDDVRGRIWECMKEDLKRKKANADEELEKLVVDLVNYPINYNHYYTETIHKCRHERNKAALARSIEAATTSNSVRLYQSGEYGKTQTVDVGKAIASYTQHAEADMEDFASLEALDCLISIYKVSLKVFVANVTTQVIERHIARGLEEIFSPHFLGRLTEADCQHLTAEPLDVQRERARLDEKIKKLKKGHEEFREVMGVNLG</t>
  </si>
  <si>
    <t>&gt;6549_g</t>
  </si>
  <si>
    <t>MSAKFEPKTPVQLAPPKDDPISPETLAKCNGIDSDKIYVAIKGTVFDVTGNPAYGPSGGYRVFSGHDASRALGLTSTKPEDVRPDYEDLSEKEKQTLDDWMTFFSKRYNVVGKVVSS</t>
  </si>
  <si>
    <t>&gt;2944_g</t>
  </si>
  <si>
    <t>MSSAAKQRLMNEYKTLAKEKWVNITLDENALFKWDVGLMVINSESAFNGAYLKAEMQFTEKYPFAPPTFKFLRPIFHPNIYADGKVCISILHAPGEDEQSGELASERWSSVQSVETVLRSILVLLDDPEIGSPANVDAGVMYRDNKKDYNAKAKETVDASKKDIPDGFVMPTTLDEAPPAKDLDDEDFWNESENEDDDFGASDSSGEDMEVDEDAEEEEEEEEEL</t>
  </si>
  <si>
    <t>&gt;3374_g</t>
  </si>
  <si>
    <t>MHFSLRSTSWILSICIFYLSIVDAYPGPKLPRNGDPSIRRGESEFNGTSEHVLVGRSFAGGTTLRVLPLGASIMYGYLSSDGNGCRYGLRGALRGLGNEVNMVGSVKSGSMGDNDVEGWSGYRIDQLYDKAALSTPSQPNVVIIQAGSNDIYQNYDIPNAHVRMAKLVSQIFDAVPGVVIALATFFPNADATIEADMALISANYETMVTEMQAAGKKITLVSLRNPWFSTADLNDGLHPTDDGYLKMAAAFYKGIVSVESWISPPNAVAGVDDGAALDGTGLVDICLPSSGEMTGPVLTQQGSGVNDGNIVHTATWHYQTVNSGPAGGDVGGIRWADLNGDGQDDFIWISDTQTFGVALNTGPGTFGAYGTYSPGISCTTEGIQFGDLNADGRWDVFCIHADGSMSAWLNTPGSDARFPQFVAQGVAMQSQNDPLAQVRLADIDGDGRIDYVVIRNNGDIVAWRNGGNGDTIAYWQDFGTIFPAGTITDLSTIQFADISGDGRSELLSVNANAQVRTWTNQRGFSSGSISPVWLSAGVTHQGGGSPAHLSWGRIWGTQKYDYIISTDAATSTSAENTGTGGTTLNGDGNYYCDMDGDGFDDYVNIAPNGQMTLYRNINNPPNWGQSGIIHTINAPRKEVHLADMSGDGRCDIVYVNKETGAFSVVKNNGIINGAWSFGSPVAGPSNVGCTQGYGLGLYDLGVQFADLDGDGKADYICIEPNTHATGFLNMGSNVFEDLGQVKIALDGLDRANVRYVDVNGDKRADLVWIDKYTGAADVYLNGGKIPTSGSAFKWETQGSLFPARTGRGQTVYFADLNGDGRKDYLVAEPDNDKAWAWWNGCSDTSSTATRGTAPTLPVDPY</t>
  </si>
  <si>
    <t>&gt;10167_g</t>
  </si>
  <si>
    <t>MSPQMPSKLVKEESPCDDPIQSLAALQISGLKPTAANFPNKKTAIANGVRILTQPNYLARQPFNNLAEITHLGVLPSPRGIPLHPLSSSQTSPQQQEIQPLQPLESPTSFKTLSKGIRLAIWEFARPEPRVVRPKWAKREKMAISNAPIPNMLHVCRESREVALKWYRLAFTTDTSYKARRTGRIYFDFSRDWYFAGCEGKSCNGVRCQSCEDLVGNAFYPGLLSGMDPLQQVERVIVRCTLDRRPFPSLLECWPDTKELLLMGPNDPQLHPDTRISDLVESEEKFQWQGGEGIMQTYTDYKALIAYYFQDQENRHSLLDAMKVEKAKRVKISVTERTSRQYGFMNKEFENATFFGSLG</t>
  </si>
  <si>
    <t>&gt;5439_g</t>
  </si>
  <si>
    <t>MDQTRKPNLGGLKRKATVQDEVGINGGQSKKHQPGMSRLSPLVITDSPSSAKFQESSKLSAENIKNATRSSPQNYFGEEVIFFKIGPRQNEYVVHKNLLKNQIPDYNSFENEYASDMEVLNVDHRMTELEILDISPAAFVYFQNFLYRDTILLASSLNACNRFQELYYLGEKHGMVQLMDRLIDRIEEFFVREKRKLTSAQIFELYIKVEKGSKLREFYAAAWAGLLVRINHDQQREADYRTLYEDSPEPFFDFFLHFAKHNREISAKFDQNLDTYGFSRCQFHSHGDGEPCYLEEELVSE</t>
  </si>
  <si>
    <t>&gt;9514_g</t>
  </si>
  <si>
    <t>MTLAAITFPKFGLLTSELRCMIWRNILPGPRIVPVHYEKGSCNYNPCNPPPTILQIHQESRLEGLKIYHELCLGPLTVTGCYVNLSVDTVYFTAMWRIQTTVLLIPSALDKSHEERSFWNYSQIRILMSVMEARWYYFIRWSFLMTCSKVLM</t>
  </si>
  <si>
    <t>&gt;1431_g</t>
  </si>
  <si>
    <t>MLSNILTLCLLAALSVAEPKPYRLGKVSLNDAFGVIDKRQAGYAPTQTYCNTGDTCAVACGPTYIQCDSADGDLHCYDPTIQQTCCPDGSGNSCDAGYYCTSDSSGGTWCCPDGLSLTACAAAYSLTGPLFSEPQTSTTVPSTTPSSSPASVTATPTTSTSTIITTTASTPSTNASSVPVVTKTAGGGGNGTVTSLTSSASHVQVTSGAGSKSFKFGSLEGLALMAGLAAL</t>
  </si>
  <si>
    <t>&gt;1373_g</t>
  </si>
  <si>
    <t>MNGPMSTMTRGGGADSLGDEQTRAAVKNMQKFMESCVGKTVVSGGMGFVLGGAFGLFMASMQYDTPMSTNPTAAAITSLPLRQQLKQGFKDMGSRSYASAKNFGKVGAIYSGTECCVEGFRAKNDLANGVIAGCITGGVLAAQAGPQAAALGCAGFAAFSLAIDSYMRRPSESD</t>
  </si>
  <si>
    <t>&gt;897_g</t>
  </si>
  <si>
    <t>MRFSEIASVATLASSASAFTKSSRTFAVNHFYGNGPLMMGRADPIVTPGEPAMHVHAVQGGNAFELNMTDLQALDDSTCTSSLIKNDKSNYWTPSLYFEDVNNGTLEAVPMFYMNVYYFFEPTDDVIKPFPPGLRMVIGNPNLRTPPAGGADNVIDLANGTPQPVQFTCPRTSGNSANPLYPANSDGLHGVGIGDTNNLGAGAGFPDQNCDGYASPLRADIHFPSCYNPAAGLDNYKENMQFPTNNNCPEGWDHFPHLFYEVYWNTLLFADRWTQNQGTSPWVLSNGDKTGYSLHGDFLAGWDEATLAQIIENCNAGDSGMDTCPGLIGGVNDPSTSCNIPNLWPENITGPFQTLPGNNPVTGWGANGVSSNVSPAASVASSVPKATSTATSTKAAAADVDSESDAPTATPQTTAVAAAGGSTTLLTSVVAETTVLYTTVTASGTQATSTSAAAGSSVAAGWSLKGCYSDPTNNRVMTGITFADIGIHQVTNTKCVAYCAGKGYSMAGTEYGGQCFCDNSVHGSPVLDESRCNMPCEGDSTQICGGSNSLSVYSTGSSSKMVKRFDRRHRHLERHVGSNN</t>
  </si>
  <si>
    <t>&gt;494_g</t>
  </si>
  <si>
    <t>MAASIPEEPDEAPITTKRLRWATRRRTVKSANRKRMSILGRLHPRNSQNSEKKRESGGGDSLGTDLGGIQEASHEEEETTPEESGVEGPRTVCFNIPLPPDAVDEQGLPIRHYRRNKIRTAKYTPLSFVPKNLWYQFHNVANVYFLFLIILTFFSIFGGSNPGLNAVPLIVIVFMTAVKDGIEDYRRTVLDNELNNSPVHRLVDWENVNVSAQDISLWRRIKKATSRGIVTLWRKIKKDKKSSEDDASLDLDAGRASYDSKAMRRASTYSTHNQQRASVVSARGDIQMTPVPSPLPRDDGLQLPVPDDERPKTAFSYQSGQETPFVRAIGNLMDPNLPATGKARFHQDYWKNVQVGDFVRIYNDDQIPADVIILSTSDPDGACYVETKNLDGETNLKVRHALRSGRTIQHARDCEKTRFTIESEAPHPNLYQYSAVAKWNQPSINDPNSPGQEMVEPISINNMILRGCNLRNTDWILGVVVFTGFDTKIMMNAGITPSKRSRISRDLNWNVIYNFVILLIMCIISGVVQGVTWGEGGHSLNFFEYGSVGGTPGLDGFITFWAAVILFQNLVPISLYITVEVIKTCQAFFIYSDTDMYYDKIDYPCTPKSWNISDDLGQIEYIFSDKTGTLTQNVMEFKKATINGVPYGEAYTEAQAGMQKRQGIDIEKEGARVREQIAQARAKMLIDIRQLHDNPYLHDDDLTFVAPDFVTDLAGESTREQQLANEQFMLALALCHTVIAETIPGDPPRIEFKAQSPDEAALVATARDVGFTVLGNSVDGVRLNVQGQERSYKVLNTLEFNSTRKRMSAIIRMPDNKVILFCKGADSIIYSRLKRGEQSELRRTTAEHLEMFAREGLRTLCIAQRELDEDEYQHWNKEHEIAASAIQDREEKLEEVADVIERDLTLLGGTAIEDRLQEGVPDTIALLGDAGIKLWVLTGDKVETAINIGFSCNLLNNDMELIVFKVEDEQISTADAELDKQLELFKMVGSDEELNAARKNHEAPAPTHAIVIDGDSLKLVLDPQLRQKFLLLCKQCKSVLCCRVSPAQKAAVVSMVKQGLDVMTLSVGDGANDVAMIQEADVGVGIAGEEGRQAVMSADYAIGQFRFLQRLVLVHGRWSYRRLAETIANFFYKNIVWTFTIFWYQLYCNFDMTYLYDYSYILLFNLAFTSLPIGLMGILDQDVGDRVSLAVPQLYRRGIERKEWTQTKFWLYMTDGLYQSLILFYMAYLQFEPAQTVTHSGQQIDDRERFGVYIAPAAITVINTYVMLNSYRWDWLMVTIAAISILLVWFWSGVYSAFSSSEYLYHAAAQSFSQPSFWAVSALSIILCLLPRFCVKVVQKVYFPYDADIVREQVRLGKFDYLDIPEGPGDAMSQGSSTTSSEIAKPSKHTQYPSIDEDQRPIYPPSVAPTATTHNPRSQNGSDGTDFTRHRPSTEMAVRTSVDIPIRPSVDRARPSFDRMRQSMDRIRPSYEASNDFTSAALLTRLESSQSFGPVRSRR</t>
  </si>
  <si>
    <t>&gt;9684_g</t>
  </si>
  <si>
    <t>MSLLATSKAPTKRFTAGSNYNVYTILSPAINTFLSFGAICRNVIHVVLLFVFFNAYTLFHILFRQSLYATQILLIQSYYTSIQLSQHLYWTSIKTAYVSQVLLTESCYGLALLCLNLYWVSIKAFWYLWDVTERPRRKVAFEFAVFLLGGGNGLVLLAFWPGWLLVGLGVWLVWCLLS</t>
  </si>
  <si>
    <t>&gt;5092_g</t>
  </si>
  <si>
    <t>MAAKPPSNQGLPGDGSGAAGFLLGCPGKKLRRLDFYVKGPDSHLFIAMDYRGDLTSAMQPPNVTPDGCRRRTATHADQEIRWSPRSPLPVSRQPIAAVALARGCPRPFAPKVIFLRVAWCSDTSWGENPYIEHPRVRRYSTSTSRNSKCKSQRWSLAATVVLKGEHVWVFWRRDRSLEGVDFSQSSFSACLPLDNFRGPARVRQNLTTFYFIRAMYENSNFIRVLSSPNQRHIDPRLRGLPPPTACCCCPLVPPARGLYDRALSTEDDEK</t>
  </si>
  <si>
    <t>&gt;20407_g</t>
  </si>
  <si>
    <t>MLILKVAKRGGSSRS</t>
  </si>
  <si>
    <t>&gt;8589_g</t>
  </si>
  <si>
    <t>MQLSHLGVLCLFGLLCDKVVASVTEFSNSPHNSERANIPVDEVLETLATATTCNDCQNALILLQEVANEGDETFSEVAVDWCIAFSLDTADVCTGFMGLEGPILAATLRNMVIPTRTSTLFCNTLFGLCDIPAVSNFTVPFPKPKPKGITRPATSKRTPIEIVHISDVHVDLSYEVGSNYNCTEDVCCRTYVPADAPGVTEYPAGLFGNHACDSPLSLEESLYTAIEKLAPRAEFTMFTGDIVEGVQWLTTANEIVTDIDSCYSHMSALELVYGAVGNHEASPVNSFPPAGLQVLANQSNQYMYETLSDNWQCWIGPEAALSAEERDGAYSVLHPGSNLRIISINTMFYMKENFWLFTPTMEWDPSSQFSWLISELQRAEDRGERVYIIGHMPMGATDAFYDYSAYFDQIVQRYDATIAALFFGHTHKDEFEISYSDYTQQTSQTATAISYIAPALTPSSGNPTFRVYSVDPVTYAVLDYTVYYADMSLPNYQTDGPTWTKYYSIKEEYGSLLSPPVTEASDDLTPAFWSDVTTLFENDDEVFQQYYARKTRGYSKATCTGSCKTNELCQLRSSRSDYACFSGSGGISIKKREAEGEGHGHGSEGSCPGSTALPYLKKLGANFSALGQVVSARKSR</t>
  </si>
  <si>
    <t>&gt;150_g</t>
  </si>
  <si>
    <t>MLKIWSMKQKQQQAANADTAAGTRRKKVTAAQLRVQKDLSELSLPNTMKMDFPDPDDTLNFTLTIEPDEGMYKGGKFHFTFAISQNFPHEAPKVKCTQKIYHPNIDLEGNVCLNILREDWKPVLNLQSVLVGLQFLFLEPNASDPLNKEAAEDLRSNREGFKRNVRSSMGGGTVRGQSFERVLR</t>
  </si>
  <si>
    <t>&gt;3064_g</t>
  </si>
  <si>
    <t>MAAPALLKGTAFLTGAASGIGKATAFAFAKHGIKAITICDISKKNLLATQKEMNTTFPHVQVEAIQLDVRDNGAVERSVRQTVEKFGRIDVGFNNAGIMGSTKPTDVEDEKGWLDVVDINLNGVWRCERALIQAMLKQEDLGLRLGRGSIVNMASMFGLAGSPGELGVTPYCGAKHGVIGLTKSDAATYAAHGIRINAICPGYVNTPLLEEASAGGIMDPEIAKTPLKRMALPEEIAESVVFLSSPMASFMTGSALLVDGGYTLSATR</t>
  </si>
  <si>
    <t>&gt;2583_g</t>
  </si>
  <si>
    <t>MAPHAGFDTDHIKDKAKKDLLYLLEGVRGKKNLVIERSLAGPIGIFVKFSTLQDYGVDKVFFLENGNADVSQRNVVFIARGESAKHAQSIADHIKRMQRESQTGHEFSIFWVPRRTLVSEKLLEEAGVLGDTSIAEFPLYFLPLEKDLLSLELEDSFADLYLRKDPTPTFLLARALMLIQQKHGLFPRITGKGDNAKRLADLLARMRQELIAGEDTSENNKLGLTPSTTIESLIVIDREVDYATPMLTQLTYEGLIDEVVGIQNNQADVDSSIVGVAPQAAPGPSKAVGTAPAQAKKRKILLNSSDKLYAQLRDTNFAIVGSLLNKVARRLQTDYDSRHGTKTTAELRDFVNKLPGYQVEQQSLKIHTGLAEEIMKHTRTDQFSRLLEVQQNLAAGADPSSQHDTVEELISRDAPLSEVLRLLCLESCISGGIKPRELEVFKKMILQAYGYQHILTLDALEKLQLLLSRNSPMAMMIPMSGGGASTGTKTNYTYLRKALRLIVDEVNETEPNDVAYVYSGYAPLSIRLVQCILQKQYLTSIIRGGNANNPAGVVTGGASQGWKGFDELVKHARGQTFDEVQKGEDKAVKARALLTGSGEKKIVFVVFLGGITFTEIAALRFIANKEEGNVNTGPLEQAYSNTYRLLARKQIIICTTSIINGNRMMDAAIEKTSLGKNTVQDTIIPRV</t>
  </si>
  <si>
    <t>&gt;5015_g</t>
  </si>
  <si>
    <t>MSAYCAPCRRTFNRQEDLDRHLHNSSAHKKPIGPQRPLQTKSSMTLPLQQQSVSSRARPAEPQQAFASGSSYRIHTTTQSTDGQLSIEAAPILAPNIYTPYTTNSHVKAALQDMKPAPSQPRHQQPLNAAASSFNPLMTTPQLANPPWSVILETQYTAVLGALSTSCHSLKELRENNYIVDPYDPVIYVNSRKCKRCKRREPNSEECVFHPKKFNKWDPKKHFKCCRGTSDSKGCQTSKIHDFQLPLRAMKHTDYRQTPAASPAGEKKFRAVALDCEMAGIASGDGEAILLCIIDYVTGAVLVNRLICPTERITQMRTSIHGISMSALDAAVSQGQALSGWEGARQELWKYIDSTTILVGHALQHDLDSLRVIHHRVVDSGILSKDAVGVHRQWGLQTLCPELLNFDIRVNKGGIHDCMEDALATREVVLFCTLNTEAFRKWAGVKRAEEELLEKEREKKREIAQLEKQKKKREESAK</t>
  </si>
  <si>
    <t>&gt;9122_g</t>
  </si>
  <si>
    <t>MALIENWLPPTRENWELVVYLFQFFPIITAAQWCLSWYGAGKTSGQSRFNIPGKIAWLTMEAPGMCTMLYVINKVSTQEGIETLPWQNKIMAGLFVTHYLYRAILGPFLNPSMSPIHVLVWAFAICFQVTNGLSIGGWLGGYARTTGADWQAGELGYKTEQRMALGVIVWALGLLGNIYHDDELREIRRVAERKEKKRAEAAQEKGKSGKVERVYMIPENGLFRWILFPHYFCEWIEWGGFWIVGGSGCTPARNFLLNEIATMLPRAVQGKRWYIARFGKEKVGGKKAIIPGVW</t>
  </si>
  <si>
    <t>&gt;10540_g</t>
  </si>
  <si>
    <t>MSSPQAKASGVEPPERSYGLHSTEQMQQIPAMWRVHREEGAIQMQVHTNGFTPESVAELAAASHLFPLTELTTTPQNLTMRDLFKLSSRPDLDFGWPRRPFLTDTSEHDQGALLALTGAFDPFASLPTAIVPKPIQIVLMQYYSSRLAPWLAGLEDHSPTDAPRLAWLPYALSHPALFHATLLCSAVHLQRIQPQKLGNHELLLQLKTETLRLLNENLMTSEGPSDEVITTCIILLYWNVGGGNPHEYEIHLKGIKHMLDLRGGIPNLGMRGILKNLFQVSYGPWESSWREGWYTDFIY</t>
  </si>
  <si>
    <t>&gt;6192_g</t>
  </si>
  <si>
    <t>MDAELVKTFEALLVNIRNVALDDKYKTIAAAFDDIPRLNNLVESKDTELGNLRNEIAKLESQHKCHLQENLELYQTQHNKLEEEKAKLTGTISTLKTTIQQRDADLSEYARIQKTSQEQFDQVKELLVAEKNEAMAANADKTKLQQQVKEKDGEIKSLKERLHKQKTQGSKAESTVQDLRKEMASLQAELHLKAERLEDIEGFTTKLQEGDETVWIKQLDDVWEAACKVVASLFNTNLADDRFRDRSAWKDFRESQYLDRPIPLPRSNSPAAKQMRTAALLAILARSIVHHIFQPTYLLEDKDEIRALLAHLAIENSKKESFCRSVLLSILPDNQTKNGTNVREQVAREVAWCVRNLVSEAQYDTFRSGVEDIVQKAQETWLLVQNAREKFEPYFELYHYPDMEWQTLSFDNDGVSIGGSSMNRTEDDEALLMIFPRIYILADSEPEPVTAGVVLMKSQSILAVEEMKSSNPPSPTTARASLRSRAIRSRALSLLGNGTKGQSQPTQSGLH</t>
  </si>
  <si>
    <t>&gt;4367_g</t>
  </si>
  <si>
    <t>MLPAMNKIKRTRFVGGYVSLDDGTLREHSQLHQEQGSKCFNPTSFGSMAVTGLIVVVYLAIFTSLLFIHENVPAAPANPTLYRGLNLTEAWLDLEELSNGYHPFNSRRNDEVRNWLLGRIENILDKNGVDYKTDTSQSVTQSTRTATSFGVAQYSTDTDEPTATRLEGVKPQLAGEHDELRVRAPSPSAVIFNDLNSNYTSTALVNIGQSGRKSGTSTYFEGNNIIVYIRGTEDEAGDWWTTSPQFGKQTRGRGGIMVNAHFDSVSTGFGTTDDGIGIITTLQLIKYFTTEGNTPKRGLIALLNNGEEDGLYGAKAFISHPMASFVHAFLNLEGVGAGGRATLFRSTDTEVTRAYSQAQHPFGSVVSADGFALGFVRSETDYVVFRAEGYRGLDVAFWEPRARYHTNQDDTKHTSKDSLWHMLSASVETAKYLTFQTNEFIGSRGDDDKRKVRNGHGTDGVWFDLLGIFMVVFGLRTLFAWSMALLIATPVVLLIVTIILNANDKYYLFTGTVTTVAGYTPEGQPREDQIRDLKGMWGCFRFLIALVVSVGLTFGAAFLVQKWNPLIVYSSQYAVWTMSLSLFFCSFWSIMSIFNLWRPSALHRLYSLIWMFALGWVLTVAATVCEDRLKISGGYMFIIYESAIFLATLIGLCELFALPRKTDPQEWLDDDDDHYRRSPRLIPRNDGTDGSPTENSPLLPGTFNSTYQNIQQQNINFRRQQNDGPSSPQATDQIDGANNSSIHAYDPRDVRHRAYGREQKWSGKLPTWTWVLQFLILGPFILVSIGQVGLLLVTATAQTGTDGSPLLLPYLLVALFSSLLILPMAPFIHRVNAVLPAFLVLVLAATLSYNILAFPFSENNRYKSYFQQTVDLDTGLNHVTFAGIERYIREIISFIPSAAGQTIECNTRPDIRDGLSFCSYESLSPRVVDNIKDGVPPEEGFKDWLTFNASRVAGENKATFHISGLETKACIIRFDDPFSGFRVKGAAANDGRWPNVPESGSNQIKLWHRDWNREWEVDVEWLVSDGKQVGQEGRSGRVVCLWSDQNKVGTIPALDEAVRFVPGWTSVVKLTDGLVEGSKAFQV</t>
  </si>
  <si>
    <t>&gt;7845_g</t>
  </si>
  <si>
    <t>MRFSASAAVTAAALLAGTVRADAQSVLSEASSAVSGDASSSTASAPELPTFTPTKIKADFLEQFTDDWDTRWKASHAKKDTKGSDKEEEWAYVGEWAVEEPHVFKGMEGDKGLVVKNAAAHHAISAKFPKKIDNKGKTLVVQYEVKLQNGLECGGAYLKLLRDNKALHQEEFSNVSPYVIMFGPDKCGSTNKVHLIINHKNPKTGEYEEKHLATAPAARILKTTELYTLIIYPNNTAVIKLDDEQVKEVNLLEDFSPAFNPPAEIDDPKDSKPDDWVDESRIADPEAKKPEDWDEDAPFEIVDEDATKPEDWLDDEPLSIPDPEATKPEDWDDEEDGDWIAPTVPNPKCNDVSGCGPWEKPLKKNDAYKGKWTAPYIDNPAYKGVWKPRKIANPAFFEDKHPANLEPMGAIGFEIWTMQNDILFDNIYIGHSVEDAAKLAAETFHKKHPVEELLELAEKPKPDEKKPRSPSDLVFLDDPVLYVKEKLDLFFTIAQSDPIQAIKFVPEAAGGLAIAALTVLAVIVGVITMSGSPAPQVKKAAGVAKDKATDAKDKVAKAVATGTEKAQEATKRTTRSSS</t>
  </si>
  <si>
    <t>&gt;1642_g</t>
  </si>
  <si>
    <t>MADSTQNPYSRSPIPSTVSYDSSSVSSAASPRAATYEGGLMGASPRPLNTQHPQHMGMPPSAPLTHSTFQNPYNSATTSPGPTGMESVPSGSSSSTPVASGGMSATNMHAQQKRAYRQRRKDPSCDACRERKVKCDATDTTSCSECSSRNVKCQFTKETNRRMSSIKQVQDLEKQISQVKLENQQLRSMLSIREGQMDTESEGPVQLALQLPEIGSHPKRLQRPPHPQDFSRVRANIRNYGRGIFKPPAHYRQMGHQAHFNPPRPELPPKHIADHLLGSYYSCVHMLIPILHWPTFEQEYDAVYKAGTLRGVPPVWSSLFFAVLALGVLFSTEPSINRPQNGKEFIDTSRMLIDMWNDEFVIDHARASLLTSIFLTEMNLKSAAWTWLASAVRISQDIGLHCETGPWPMIEGEMRRRVWWGIYVWDRYMSLELSRPLLIEDLDCDVGLPAAIDDHYIHDTGMMVPSGVPPLTNFILPIIHVVRAVSSLIKAMKQPVISPSTLATFDTHFNECMSTFPPSCQLMAHDPLDPRMLAPIFHLMNARLVLHRHNLSTSCSPDVRANAIEQCIRAALDSTNLLARAVASGSPANPSSPPFGQTVNSMTCTHIWRCTLFLLFGGQFEAALTCIRAAANIATLRDVNVACGRNLSFFIEVLIDKRRAGGVVGSREYRNEREPDEELMAYVSGDLQAGNESSWVWAGSETGMNIAGSGGVSPSLLGGGREDGTTVLTDVEARDWGGWEKVEFLVGVLAREGQGQPQRSFGTLPGRGYGGSGSPGSGGGAASFGGGEREKRSGNERMSITNII</t>
  </si>
  <si>
    <t>&gt;6849_g</t>
  </si>
  <si>
    <t>MSHLFNPLATPTQLYHAKTTLNDLPIELLDSIRFYTARLTQAAGILLRLPQDITARANVLLFRYWLVDSLMTHEFAEVSAAIIYLTAKISASPRSLRSITNVYAYLLSPSSPLHLSTPTTTTTTQPPPQTPDQYYLPESTYIQNRTVLLHIEGQILNALGFNTHVSLPHPLAITYLQTLDVFSTPPGNNKGKQVAKRAIAHLNSALLSPQMIYLTHQPNALAVSAIYLASREVGVKLPDCEWWEVFDVEREEVGFLVMGMRSLEGVVRREGGRWGGKGMIVREDVKEEMKKLEGNRVVIEDEEAEMGRLLDEKVSV</t>
  </si>
  <si>
    <t>&gt;572_g</t>
  </si>
  <si>
    <t>MSTSTPTIPPTPASQLSPSPPDILFRNLSWGCLILCPILIAIPPRKLDLYTLGLLTGTIISTNHLTKTYTGSSMIQKFSSRMENVADSNLPPKAREAQRRLRLEKEQREVLERLKSEGSVLGKEGEIRVLEEVRRRQEEREREEGASGVKGIVKKVWMGGEGEDWKEKRDKREREALEEGRGYGDLIMEQIKEVWGGRKGEDEEAKEGAEKSLPERNDGKEKK</t>
  </si>
  <si>
    <t>&gt;9209_g</t>
  </si>
  <si>
    <t>MAYNQPQHGGAADGYYNEQNVWGGRPYEIQNPPGQQQAYQQSPLNQYTLPQQDGAPPPQYNKRDEAHQPDYGNGQKMDFEQTFKISQPKYNDIWAAILFWLTFAGFAVVSGLSIYGYSKTMGQQGTGIYNSSNTVSLNTNTVLLFAFVLAVAYVVSAAYFWMIRAFTKQAIWITGILQIVFGVGTAIYYFTQHWYSAAVVYLVFAVFYIFCFITWIPRIPFSVLMLQTVIDVSKNYGHVFIVSMVGGLTATAFAAWFSVTLVAVYAKYYPGSPGCSATGSGSCSKAKVIGLLVFLTFAAYWISEVIKNVIHVTISGVYGSWYFCANKPGGVPSNVTRGSFKRAMTYSFGSISFGSLVVAIIQFLRQACTIAQRTDAAEGNIVGSILFCILGCFIGLLEWAVQFINEYAFSYIALYGKAYISAAKHTWTMMRNRGIDALVNECLINPVLTMGAVFVAYLCSLLAYLYLSFTKPAYNEGDAFTAVIMAFSFLIGLQIANIFLVPVKSGVATFFVAMAFDPQVLIEEFPDLWRRVVEVYPKVVESVQA</t>
  </si>
  <si>
    <t>&gt;10009_g</t>
  </si>
  <si>
    <t>MASLISAGATNRGGSQVPKSSQAIQHEGSLSRASINAPSHFPLSASSKVTLGATQGSQTQVSTGTSKAPIIVASHFPQSSFLKVPSSAPHGGGRTQVPTGISIAPPRAATKYIAMSATLKDRGHTRVTSGFPSIQPLSTSLRTKIPFSTVLPASSKISLAPPSTKSILTTPQDILMASRQTSYAVLSMVDRAIQDDWANSIIKEHGPCPEKYEWVRYEDGYHCEKGGHVMTDELLREGKGGIFGRDMKTGECKGPFYPDPNDPKKFRMAVVKD</t>
  </si>
  <si>
    <t>&gt;20423_g</t>
  </si>
  <si>
    <t>MHLLQPIHMRRIYPPAGPKPYDVEANISKTTGYLPIPTAKSTNIDRRTCTRIVPMRLLVLGLSRTGTESLRKALVELGYDDTYHGYAAAVENPRDCEMWLQAFQAKFDGVGKPFRREEWDMLLGHCQAVCDVPAACFATELMEAYPDAKVILTNRDIDAWYLSVRDTLVKGAFTPWAFAIGQLAWVTRSPNRWTRPAMTYPLREYFDGDFAAHGKEVYTRHYANVRSVAAESKMELLEYKIQDGWGPLSKLHAQGRMDAPSIVDERVASGRNGNDPLQYVIDDGDSMPRIIELIIGALFAGIWNSGINVSWVVVYLANDPYWLSKARAEDEGVAAKSSTDKTIPLTEQLSKLPLEAWESDFPILDLYLRGSTRLQLPGTMLRKNISGRDIPIGDGTVIPPNTFVAYPLGDIHLDPNVYPEAGEFAKLEQNIIIAFFLATFDFKLADKLGNPVKGPPPVNFNAHSPSKPSKPVYIKCTRRV</t>
  </si>
  <si>
    <t>&gt;2509_g</t>
  </si>
  <si>
    <t>MSQPEHTTPRFFGYPLAKEAPAIPFNKKEDNNPVLRGTLLVLGAWVTSKISFIQRYLWSNAGFSQLRGLQGLKEYTERWDPTVVPLSPPQYVLEAPSTPDSKFSSVEPEGIVGKYHTVAEYHAQYRSGELTPLAVTKSLLPLVKRDATPQSVHSTAFIDSRTEIILAAAQASTERYKAGKPLSILDGIPIAIKDDSDVAGYRTTSGRKKDDTLFKVAEESAWPVQKLEEAGCIILGKLNMHEIGADTTNLNPNWGTPRNPHNPQYYTGGSSGGAAYAVSSGLIPFAFGSDGGGSIRIPSSFCGIYGLKTSHHRLEDLGSTITVNGPLAATMADLVAAYRIMAIPNPAEPTCSLFSPPLPTPLSASKPKVIGIYKPWFNRADPSVLKICNDAVTYYREKLGYHVVDIYIPYCPEGQIAHAFTILCEMATMARKLGTSTSHEGFSSLTPANKVLLCIGEQVPARDYLLAQQLRNMLMQHLSFLYQKYPGLIIVTPTTPMPGWHINSESDLTHGFSDGNRSIRNMEYVWLANFCGNPAISCPVGYVDPKKGEGKIPVGLMGMGEWGSEDLLIGWGKEAERYLEEYPGGRLRPGNWEDVVANARAASVGVSVGERCQIIGTDPAVLGAVKSLSSAIVSL</t>
  </si>
  <si>
    <t>&gt;4922_g</t>
  </si>
  <si>
    <t>MSNFTILCTAAACGGLRMFMHSYYDVTPYNWRIAIAWTLVMFVPLQIVWNLYLYPFYFSPYLSLPQGPRKLSLKTFFTRVNGDEVLEWMDNVPNDGVIRYIGHFNKEFIAPTDPKGIADIFGVAKSELWGKDPSYNRILRASLGDGLFTAEEAAHKYQRKYLLPAFHTRVVKDLHPLFWSKASELVSVIKRNLKANSTDIIKFDNYSGRAALDIIGQAGFGADFDSLAHPDTLLNKTYSTAYDSGPDSQLHFSLCLLTHPKLLAMIPLGKGRRMNNGVKAITAFVREGIRKRMREMAAHKEDEKYEQMSEFDQKNIIAKVMKSGAFDEEGLVNQSTVVLGAGHETSSTGLCWAIHLLSLPSHRAIQSRLRDEVRALLPSPSSDVQFTAEMLEQLPYLDAVSKEILRFRSPVGQITRVAKSATTVMDVEVEKGTPATCFIWAINQAKHLWGEDARVFRPERWLVDEGDAGRSEGLSYMTFGHGPRSCIGRGFATAENKTLLAALIGSFEFSAIDGEGDGLEIFWGITVKFVNGLKVQARVVEGW</t>
  </si>
  <si>
    <t>&gt;6510_g</t>
  </si>
  <si>
    <t>MAPLNRIIIDTDPGIDDVLAMLLALAAKPEELEILLISVTYGNVEVQNCLRNVVALFHVIDKELEWRKARGQLAGFGTMLDSKPIVAVGADHPLEDEVLKADYFHGIDGLAGVHTSHPHLSPTDAWKTLFQPASTSSSSEMVPEAEDPAAPATSFRASKLPAHQEILRLLRENPRDSITIVAVGPLTNLALAAAEDPETFLKVKEVVVMGGAIDVEGNVTPVAEFNTYADAVATARVFALTSPNPASTMPPPPSKEYALPQYPSGLSRTLKLTLFPLDITRQHTLRRADVLAKLDPLIEAGSPLAEWTSAFINKTYEKIESLTRKQANPGLELHDPLTIWYMLTRSAPSWMLAPMAPEDIRVETTGQWSLGMHIIDRRHRKKTGTAEQIKSPGAVDIGNPMESLAIGHAAVGGTHTPSDNGGWLSANNGNRINRIVSSPGEDAFGPYLLERVFG</t>
  </si>
  <si>
    <t>&gt;20427_g</t>
  </si>
  <si>
    <t>MSLHSLLSLLLVLLQSTLTLTTTFPTTLEVDLILPLSATYSPTALFPIVFALQNAPLFFPLDLQFDLSVRDITHGYNANDTILNPSLYLRDTNLSVAETVFVYTFLPNIPSGNYSLLSNLADMPHTVQFTVQDGAQVVDIAAPLTSDECVSIGGSVFNITGMLNVSNPAKYDERDTCYVTDVKMPPVQGNPCTVSMGTAAASSIEAQMTATACAEWHPPVFSCPTGATTTSSSDAGARYGIGTGMVVLGGLIAGVW</t>
  </si>
  <si>
    <t>&gt;309_g</t>
  </si>
  <si>
    <t>MAKGRVLVIAGSDSSGGAGLEADQKVIAAHGCYAMTATTALTAQNTMGVVDIHYVPADFVGKLIDASLSDIGVDVVKTGISLFPILLSIKYLVCRVSDFLRGGMLASAEIIKVVAEALDRHHVTTLVVDPVMVSTSGSRLLATGAVRQLCDDLLTSATILTPNVPEAMLLLSQTNNPAEEPKNVDDLINLAKAVQRLGPQYVLVKGGHLPFKKDGTVAQTEAEKELMVDVLYGQGKVTRIETKYSTSKNTHGTGCSLASAIASNLANGLDMLLAVKRACRYVEAGINTSTDLGKGHGPINHFHSTYTLPFPSGRFIEYLLERPDVQRPWKEHTEHKFVSQLADGTLPIEGFKRYLVQDYLFLIQFSRAHALSAFKATSMEYTVRAAKIVAHIDAEMKLHIAYCSEFGLTKEEIEATEEAQACTAYTRYVLDVGQSQDWLALQMALAPCLLGYSAIASRLYADPKTKRDGNIYWKWIENYVADDYAEAVAIGSDILERNAILQSPSRVEELVKIFIHATKLEVAFWGLGTEHQ</t>
  </si>
  <si>
    <t>&gt;9916_g</t>
  </si>
  <si>
    <t>MGAGAAPGDFVLPSHSSFLSALLTLDFARPMQIFNLPSHKKGVGALRRSCPPSTFYLPSQDLS</t>
  </si>
  <si>
    <t>&gt;7935_g</t>
  </si>
  <si>
    <t>MRISKPLLARCINDTPNALLTFPYNICIKKTYSMSENQALSNLSYREPSKFGISPRRSACDRCRSHKLRCNRDATAPADTPCHRCAKAKSPCIITSSSRPGKAVRLENQVPSERPLNLPTNGVQTLTNTPLGFENDSDSPQLNSGPWMDLMDMNGQDSASLFDFNSPMQTSNVPIDLIADQPLCYIDHEVSGTDIAEPANWGSMIPSTPQGPSNSPQHGPALTHGSLSNNSAAEVSQPANPISYDASVALTPEERKELCIQKLSDLNASLMKNLNRQHTCSVAASFIMASSDKSIAEYLEKTIDSSSYQSNAIGIVLRSTEQFLQIINEFRTDLPGIAHQPWVELSGRDGSMEELSEEERVRRFKLIVSYKDRVRSPELVSSQAPPPTVSSPRSSSTKQLSTRLSISSTLTILTCYTCILKTYETMFATLNQWLSIPSSSGITGYLLAVIAGVQINGFALGGDSHRSLQVQIFLQVCNHMLNQMEKALWFGDGNGGALVDPTFEELLKVLLKQEGLDCDGENKTGMKKVRDLLNILGERWK</t>
  </si>
  <si>
    <t>&gt;6733_g</t>
  </si>
  <si>
    <t>MNLTIESQKDCSIPIQEPGGEEDIPAIPAGHYRFHTLDSFYFDIPLKLVMKLPWIQALDEAVDENEDVYEKWAPTTKDLLKVYIYCLSHGYVDLAGTEYKNTAQGLYFLAKLEIGGELFPSREFSNGIIDHAFDFVTTRKWKVEDEGILTAALCLLSETKSYKDSTFKGLKTLLSDVLLFKVHPQFVRSITKNLPWEGTKFLLLRLRQHCSTLGEKYRTLGREDGEKVFVKEFGRHLSFSTSDYDFNNWLAVRPPDTMSEWISIIVKRLSLFSTRFGIKRDIKEKKFYYVIDEDIDVPLALVLLHQGTEIDDNDADDDHIRYDFPSEKGDSRITNTPTRTQGKMHTNATPGEETKMLRQNLNELHGKFIQCILDYGESFMLDAALLLRASPGIAWTKDFINRQEDSYDDQGFKMYFHNVDNDVFECYAAYLTNRTGCFPWERQRPVGSLQKKDLLFLVKLWSFSNVFWVPHLQNRAIVYIWSLLQDTPWELEEMEIVAEVVSYLYMTNNENGWSRLALLRKLMLMVATGSNFSQWNRLFPLLHPGYLMDLFVCYRTEHIMYWKSLESQSEERQEKRMARNVSYIIRYEDPCPYDEEGRSYDMLSISNSEDVFWELPIETKRVVILRQKEYFLRMKHKFTYHMDRFLVPDLPASWT</t>
  </si>
  <si>
    <t>&gt;6922_g</t>
  </si>
  <si>
    <t>MSGQYQQRDYHNRRSDMSDGYDAPRRNPTRREQSARASDGTVSTMMSSSSTGRESAATHMTDVPAYSKKIVVVGDGGCGKTCLLISYANGVFPEKYVPTVFENYITHPIHPSSGKMLELALWDTAGQEEYDRLRPLSYPETDLLFVCFAIDCPVSLENVMDKWYPEVLHFCPYTPLILVGLKSDLRNKRTCIDLLKTQGLTPVTREQGMSVAQKMQARYMECSSKENLGVDEIFAQAIDIVVANDRSNQGLSTRDGVPHQSGIIVKKKKKRMCKML</t>
  </si>
  <si>
    <t>&gt;9447_g</t>
  </si>
  <si>
    <t>MSSWQHKAKSSSKAAFDAGWAAFEKLGAPVNKVTNKIGSEAFWPTSLGPECDKAARVLKSFCKDGFYTEEPVDPTVKPAGPGPKHKPKVLVKIPQKAIQKCVGLAIFTVMRTGLWVSGAGGSGVLIARKEDGTWSPPSGILIHTLGVGFMAGIDIYDCVCVINDRTALAAFTKLRVSLGGEVSVVAGPLGVGGNLETDVLKNRKPVWSYMKSRGLYGGLQIDGTIIVERNDENANFYGERVPVAEILKGNVKRVPKETRMLMEVVKQAEGRTDLDQGVLHHVDTLPPPGDVEVESMSKPTQEQEDLYAPPSPYTKPQQHQEFPPQQPPRPGQAGGAYASTMSGGLPAGQSQEPYYPPPPPGGPPHQAGQQPYYPPPPTGTPPSYQQGQAPYFPPPPGPPPAQEGSSSCPQELASGQPPAYQAPSGAPPVTDQKTRYQ</t>
  </si>
  <si>
    <t>&gt;8699_g</t>
  </si>
  <si>
    <t>MVEWTKITTNLATIALIDYKSKLVDNLKVDAEILDVIQEDFMKLLDESPIKIHSFLEGCPMTGLKGFSSKVVEDYSGKIGWSKEIVESINADHRGMVKDKGVRDISAVIGDLSGFVDWLESGIGIFWINGKAGSGKSILMKFIADDARLSRYLHGAEDIERNVLRACFYFWAAGAPEQRSLNGLLRTILYEVFKQGKSLLPIVCSEKWTALSSIISRTLEQTRVGEKKTLAEELKLLKRQEGKERQIKIVNERATTRVIHRTSREACLKWTQNDFLQLFHNTLKECASSTTVFLLLDGLDEDEATEDEMETLAKLLKHASLRSNLQNFTHADIRMFVTHAFAQSHLMQTMLQANPKHMSDFYLSIVRKAEGVFLWVRLVVNSLIRGLRNGDELSDLQRKVDELPKDLERLYRHMFDRIEFEYWARSSKIFAIISASQELLSALTIWYSGESESNPLENLHEETRLARCYQVHLRLMSQCAGLLELRNSNACGDSFEEFEEEDADEDLLQPCETLPISAEQHYLQSTLHYLHLTAKDFLETDDIRAIMRSRINDSVHGATFSPHRWLTVHYLVELRAVMVTCPYYDGKELLPYSDDGLNFEIDHISRVNHKSTSTLRDARIKRKSLALQKLETQCSLALG</t>
  </si>
  <si>
    <t>&gt;9419_g</t>
  </si>
  <si>
    <t>MQMIWSRAAQARSTCRCASCLHSAARATVARRITAAAPRRQLKFGDVFTACYSAIFATAVVADTGVKENRRKQWDRAIAEAKAGLTSEDGGTFDIADKSELVLSEDIDGERSLPAEGPTSGFRAREAEPDYENSARFTTFNPQAKIEDSPPDQQLKITKYLLDRPKWETYFSNPEWNGKIKKQKVLNSDGRHIRYSKYKHLKKEWKPRGLTGTEKKTLSAPKSQSDSAYDTQTKGPIHNWDLFEEDVRRRVDQLVADAVALKRPNGKSNSGGDQVKKLSQAHEDVVLSSSLQGEAPSSEWDSFDDEDVTRQLELVIADIKAISTTAHSSQKEVRDPGLGELTKQVLASTHPPRPYWLPDLIRDSPLENKIRELGLPIRYESDGEEANVKAEEWVEDEVPGREPLSREHLWHREQMVSRLVDNLLAHTTSTLSRRSWLSPSLLHNDNVQRTEMVRKIAQLRNQFTQLPNFSWSGEEFVKEQRSALHRAILSLCTKAVSNRSSIELLVMKICYNLLISTSPPNIETYHILLYEFTKLRQHDLAQSVVDSYFNDSKFKTTQTTCALLLDHYGLKGDREGMRDIRRRMRGAGRKIIDMRICRRSLWRLKFPDVQEWALTHNTLLREGDLIEMSGRNNKVFDSLIWAALNVEGTRSAVRYARNALIEGRRLYGRTLMKLVQSIERRLDYKAGGRLLEALIRIWSRGDIALAVDISEEQVRSSLRRLIALSRYDTNHRTRKVPQDMFEGMLTSLRIESISKELDRSARLIDALEDVLVSGGANATLEQQVDLSLHLLEEVNLLQKAAIAGMASKNSNLHSVTIESLEEMVYDADFHYVEREGELASILYDTFPPQCQSSYAEINSRYTLVTSSERFRLALAFHHALKHAGNGEPFWLSVKKHVQSSAETRSIEVDRVALAVAVMWASALEGRLRCLSSTKHTLEGKPSEWLPLTQPSYSTTKVAGTESKGWNRSKKSLLVPRMLEPLYLLPTSRTITVTSKPTETHEAQNLWEG</t>
  </si>
  <si>
    <t>&gt;5458_g</t>
  </si>
  <si>
    <t>MSSRYHSSTSFSFSYSSSSASDAQATGKALGEMPVQETKYFDREGRQVLESGKQVGSGAYKQELGRIQGVEDVRDEE</t>
  </si>
  <si>
    <t>&gt;4192_g</t>
  </si>
  <si>
    <t>MFDSTAAEIQPHTLTPCQDVLGGEPSKDIQHLLAGGKKVDYCLYLKFDQPTTKHIIYAALRDSPNFISINHTMFDPIRDRPVAISIKTKADGGGEEAGVHLAIWAYAHFQKSRNLARSSMKTNLFGCVRVDLPVLPMLHVSGHDWYSYVAKESDGINTLYGKKLVGQTNSMFGSYQLIQAIQIVAEWANTGYRQWFERNILFRESRGAFQMRLP</t>
  </si>
  <si>
    <t>&gt;1807_g</t>
  </si>
  <si>
    <t>MPDRPPPPPEDEFTESFLKGTGPGGQKINKTSSAVQLKHIPTGIVLKVQATRSRSQNRKIAREMLAERIEELQKGKESRVAVVGEAKRKKKSSATKKSKRKYRALEEAKNAGNPTGEHRPEEGEQGEDAE</t>
  </si>
  <si>
    <t>&gt;4428_g</t>
  </si>
  <si>
    <t>MLGFRDLPFDIRILIYTLPSILDMPSGGHYPAFLVALESELGLYAEALSIYNKRNLTVTLPSVDESFVLILPRDNIHHLRLVFEDPKQEVMLFKRRFCLPSLTNYPQLQNSTRPLTTLLIDLSLVPSLILCTPNRLSQELQSLLEILASTHTPKLVLTLPSRDADQGQKWHRYFMVRINVELECVGMLDQVSERGDVEHWLWESGNGTPLKEYPSESRLWPACRPRY</t>
  </si>
  <si>
    <t>&gt;6775_g</t>
  </si>
  <si>
    <t>MASWRDEYAQALRDRDEREKASYQRVDDELIAAYTELLNRTAVLEAEKAVNATTPITDIKPQNLSLSAIANAGVIDGPPQLKVELVEALRAKDHLQSRMKVAEAELTKLRAKTKHDARTIEDLTKDRTSLIRRLKDRDEELRGKTKLLDDVHDEVISLNLQLNMSEQRAKDLKTENKELIDRWMARKGREAEEMNKTLQEYSKG</t>
  </si>
  <si>
    <t>&gt;10278_g</t>
  </si>
  <si>
    <t>MEFILNWIKLDLEASNISIDKVARMLLIGEETSDLSQNVSSVVPLNRLVEDSLLRPPESIANRLIGMPDPVEYDEWGARFERFEIWLLDSPKTVELRKHVQRATGDIAKLGNEELQLDVRLLKQAENIRLLELVRRLNRKDMGAAEHDIESQAWVCMSEWTQLATSFRAFKTGFIKDSYLDDVQRFFERSFAEAKMNDPTRKLASLSLASIPLPETEIHAIWYSRQCLSWYFHAMLCFETINKSDLSHSSFSYDFNPLQTSSSESSNLVESVFSLYSFCLKCYS</t>
  </si>
  <si>
    <t>&gt;4097_g</t>
  </si>
  <si>
    <t>MSRAPNPSTGSRKISFNVSEQYDIQDVVGEGAYGVVCSALHKPSGQKVAIKKITPFDHSMFCLRTLREMKLLRYFNHENIISILDIQKPRSYETFTEVYLIQELMETDMHRVIRTQDLSDDHCQYFIYQTLRALKAMHSANVLHRDLKPSNLLLNANCDLKVCDFGLARSAASQEDNSGFMTEYVATRWYRAPEIMLTFKEYTKAIDVWSVGCILAEMLSGKPLFPGKDYHHQLTLILDVLGTPTMEDYYGIKSRRAREYIRSLPFKKKVPFKQMFPKTSDLALDLLEKLLAFNPVKRITVDEALQHPYLEPYHDPEDEPTAAPIPEEFFDFDKNKDNLSKEQLKELIYQEIMR</t>
  </si>
  <si>
    <t>&gt;3879_g</t>
  </si>
  <si>
    <t>MPSPYSPDRAIPTIDSNVLRPKDVNQPLLPPSGSSPSPPSSNPPHSQTPRRHTSSSQLLHSKLDNLTSLLQATNATLQTLNSEVSISRFDKQKTDDATLKAIHKRFDTLEREILRLLHNPSVQSVNLMLAEKGICKKLRELEGKFEVLDEVAVAQRMILERVEKLEKGLMAYGMLWGEEEQIEIREVRRGWPFFRDGEGMSGSDVKSVKGMIVDS</t>
  </si>
  <si>
    <t>&gt;7290_g</t>
  </si>
  <si>
    <t>MRLQTAAGWRSLLSLSLLSTAVWAKKDRPSVHSTKFDFVPYNVNYFDDSDVLMFEDGISHNVYRSENAGETWSIVEGVPTGQLLEMAMHPFDNKRAYIITNENKHWMTGDRGKTWEAFESESPASIFRAALTFNAGDPDRIIFNAMDCTGIFCEELTLYTTTGFSKGAKFLRTDTIGCHWAKSSALFTTGDTQKDNNRILCVVKGRFSPWRKDYRLLISDDFFQSTGGEIQEFEPELEPGRTVQGIVNMAIVTKYLIVAATAEGTDEMALFISDDTLRWHRAVFPSDHRLTQEAYTVLEGTNYSIQIDVMNTRPSQPMGVFFSSNSNGTYFTRKLEHTNRNVYGLVDFEKVSGVQGIILANVVDNWKDVEESAAHKKIKSQISFDDGRTWEPLKYKNKDLHLHSVVDLSNSGRVFSSPAPGLVMGIGNTGDYLKAYEDGDLYVSDDAGLTWREGLDGPHKYEFGDQGSILVAIKEGYGNVIRYSIDHGKTWEKVELPEKVRPVQLTTTSDSTSLKFLLEAVDNEEPNAAGYIITLDFNDMHESQCKSSDMETWWARVDEKGEPTCLMGHKQSYQRRKPDSDCFVNNEFVDPVPETTPCECTDADFECDYNFVRSADGKECILEGQMIIPEGACKAFGPDDTFMGTSGWRAIPGNDCKRASGKQKDDPVEHKCTDTIGAPSSGEIDNHQEVFNGRSFKNKIYLERTGISTGDDETVLVRTDEAEVFLSQDHGKSWQQILEDEEILAIYPHPYFNDMVFFLTPSTRVWYSTERGKNLRRFEAPFKPNKDGYPVMNFHPTKKDWIIWIGARDCESDEGCHSVASVTTDRGDAPWKTLQRYVRKCEFIKETETGYLLPLTDEEKQQRDQLIYCEVRKEESNDDNDNPWLLVSSDDFFVKNKKVHFENVVDFATMSEFIVVATKDEEHQTLKVDAAVDGFNFADAKFPHGFNVDHQQGYTVLDSSTHSVFLHVTVNNEKDLEYGSVIKSNSNGTSYVLSLDGVDRDSTGYVDFEKMFGIEGVAMVNVVSNYDDKNYKKDGKRLKTMITHNDGAEWDYLPPPKADADGKDFGCKGALNKCSLHIHGYTERSEKSHTYSSASAIGLMLGTGNVGEFLGSMDEADTFMTSDAGITWKPAKKGSYMWEFGDQGSIVIIVKDREPTNIAYYTLDEGQTWQEYKFADTELQISDLTTMPSDNSRNFILWTKKDDKLMSINIDFSGLTDEQCKLDENDVTAGDYELWTPRHPKQNDDCLFGHVSQFHRKKITSRCYNGRIIPHLHDIARNCSCTRQDFECDFNYQRQSDGSCALVSGFTPPDHSLICKQDENAIEYYDPTGYRRIPITTCQGGKEYDIVSEAHPCPGKGAEFGKKHKISGVALFFAIISPLAIAGGVGYWVWRNWAGKFGQIRLGEQSSFDNEAPYIKYPVLVIAALVAAVQAIPLLLSSLWHSASTALGRGRTARFTTRDSFARGRGDYAVVDEDEGELLGDESDEEV</t>
  </si>
  <si>
    <t>&gt;7511_g</t>
  </si>
  <si>
    <t>MQTRIAVAVAVAALASIASASTISFDIARNAAVQEAQLRARSQVLKRGLEGRADTVSVDLTNAQVRGLYFANVTVGTPAQQFGLQIDTGSSDAWVPSSSASLCTSALRGGGCPLGSFNEQDSSTFDVVEQDGFNISYVDGTGSTGDYFQDKFTIGGATLDSFQMGLATDTAIAIGIMGIGYNTSEANIETGNGTIYANLPVALVDSGAINSLAYSLWLNDLDSSTGSVLFGGIDTEKYTGDLISVEVYPNTRSGTRTSFTVAFTSLSATSSSGTDQFTPEGFAVAAILDSGTTITLLPDDVAEMVFEELGATISQELGAVVVPCALGSNPGTLNYGFGGSGGPTIKVSMSELVLPLVLTDGTVPTYTNGETACQLGIQAAGSLPVLFGDTFLRSAYAVYDLANNRIGLAQTDFNSTKSNIVEFASEGAPIPSASSASGEAQVTQTATGIPKVGGGTSATATAAGGQATYNPTATGFSAASGFAATSTATSTSSSKKNAAGSGPKPFAWSGVLTGALSLGMMGVGAGFFALL</t>
  </si>
  <si>
    <t>&gt;6750_g</t>
  </si>
  <si>
    <t>MTNPPTNGNAATHEQTPLLGVPDEQDGHRKGTLSAFFDFMVSKNHTAGMDSENKFVSIPASAFHVTKVALYSNYVNILLVFVPLGIVAGAMRWDPTTVFVLNFFAIIPLAAVLSFATEEISMKLGQTMGGLLNATFGNAVELIVSIVALRNGEIRIVQSSMLGSILSNILLVLGCCFIAGGVSNSTAGFAAGIQQDFNSTVASTMSSLMAVASASLIIPATLYAALSSANVDSDENILVLSHGTAIILLILYVLYLVFQLRTHAYLFDAEQQIAGQDQEEPSMSPLAATGVLIVVTIAVAVCAEYLVDSIDALVETAHISKTFIGLILLPIVGNAAEHVTAVVVAVKDKMDLAMGVAIGSSMQIALLVTPFLVILGWIIGQPMTLHFQIFETVVFFLSMLVVNYVTIDGRSNWLEGCMLLGLYLIIALAFLVYPDAATGT</t>
  </si>
  <si>
    <t>&gt;9728_g</t>
  </si>
  <si>
    <t>MSIPGLGQAALPAVFAPTRPATPVIHDIRANSEWRFEVAFGQSIEVLSGTAEIFGTELAIKHAYTFRGRKAAIYTWHGCQLEVTGNCEEYKAEETPMTQYVNTHFALENSRDQAHRSGKEGPRVLVVGPNNAGKTSLVKILTAYATRLGRQPMVINTDSREGLLSIPGSLTATPFASMIDVEQGWGSSPTSTSSPVPVKLPLCYYYGLASPEDNTKLFKPIVSRLALAVQGRMDKDEAVRETGMIIDTPGVISQGKGGYDLITHIVSEFSVSVVLVLDSERLRNEMVRRLANHKTLGGEEIKIVKLDRSGGCVDRDEKYMQKEREVSIREYFFGNSKSTLSPHTLQMNFDDVTIYKIREEQEMSFLAGDAEERDDGELFESVEPSSLMLHCILAVKFASLTDPLDTIRDAAVTGFVYVADVDEKKRRLRVLAPMNNRITDRPMIWGSWPEPTLSLIG</t>
  </si>
  <si>
    <t>&gt;9185_g</t>
  </si>
  <si>
    <t>MSSSRSSTPSPPSSPLIFKVDLKDVRITGGPVLETPQSNIENGQTIDSSAKKLATYKKTIEKLVLERRSTRRETSNLTAKINKQSRRMHQMEQHFQLQHSRRRHLLYQNYETIASLHTDIADRTSAHASEQLTQDTQISLMGIEIEYLTRASEYDAHQRRILDANKEMLMADIERLSELNENLRRENEGLKGEAEAWEEERGVRDGELEAREQKIRKLERQARLVALAAGAHDRKGEGEWRELREELSERGAALELLERERESWEGRAREAEEEVRRLREVIRWSDGGGSKKRKCEDEDEDGEVEERVLKRGRCD</t>
  </si>
  <si>
    <t>&gt;674_g</t>
  </si>
  <si>
    <t>MLSSILLVLSLSASSLASPQTATTSPFYDSSSSPTDAAALSSLAASATDSVEADITSIPAGFPTIAESDIAQLVEAIPLSILAASNIGCDDAIGGASWFTALPASVQSGFQSFISKGEAWVATATVDGAGAFFSSMIELHFCGPTGAIVVSGGLSSSIASTNLGSTVMTATDAALATGASSLISSTVKPTSVSQASAAKATGGMASGFAAIARALGMIVAL</t>
  </si>
  <si>
    <t>&gt;5343_g</t>
  </si>
  <si>
    <t>MTSYYQTTSLPMAVPGQYKQQYYVPQQQTYSISPPEAADSVTTSTGATPSYGNSAYSATSSSYAGSASGEYDSTSSANGVDMQEYMQDRFAGSFDPLPLDRTLAVQAQTSGLLNAKNRELLELQQLAQQRLARTRARLAEGYADAKEVRRDLEWTQKRVS</t>
  </si>
  <si>
    <t>&gt;6919_g</t>
  </si>
  <si>
    <t>MAPRPLTPTRKAPQQLSSPSPPHPSSARPSKFTEGIPTTLPSPPSSNTLLFNILSEQDRHESARRRTANRDSTDSTDSLSSTSSGGKIDDPDNYGLVAKEGRRNVVFGREDRRSIDEVAQRDRENAKTSGEGGLRKFKGRLRALTGGKSTDGKPFSAT</t>
  </si>
  <si>
    <t>&gt;9045_g</t>
  </si>
  <si>
    <t>MNGDLPLFSSPHNVRPQPYGHTSQQWEAQKIDITRLYALQNFSLKDVVEVMKAKHSFFATERQYKTRIAQWGLDKKVKHNEMKAIVRIEKKRKVQEGKDTCFRVRNRPVDKKKIKRFIKDHPNVDRFSSRSSTPSVVSYSTIRPDHCASSPAQQDPNLGLASHDPQLIRASTSSATHPPVKLEVQAKAAQGSQRFSVFNTKQDLGIDASGEIASALTRSSNDNRPVSRSTAGGSTLMKEFFDFSAAAKTEVKSTTSLTQFTFIGQRSVCTRFHEGSRFQESIQMVESEDEVLETLDSLIELAGRVEDQGKYEWSRMLLQRAVRLHQQHFDNKHPSTLDALEALSRILRSQGRYLQAERLLSGALKAFRKTRGDSHTDTLDCVSLLALVMMDQGRHVEAEAQAQIALQTRLKLLDSCNSEVLRSKETLGVVLSSAGKDEAAEQLHLEVLGVRRIFLGPDHPKTLNTMHNLAVSLEGQGRFYEMELIYRRMVEIQTKALGALHPQTLNSRHGIATALGGRKLYEEASLEFEDIISLKRSISGDEHPHTLNSMHNLAGILRHQGKHKEARRLYSQVLQIERRTLGPEHPSTLENQAGLIMVLENLGEDEEAEALSRSTLESRVRALGIEHPSTLASKDFLANFLSEKGDYDECLRLHREVLDVRERVLGRQHWLTKVTLGRMKMAELFLREEAESLVSDADSN</t>
  </si>
  <si>
    <t>&gt;507_g</t>
  </si>
  <si>
    <t>MALSTSSLLLTLYVTCETIRASYAYYAFHNYPQISASAIAFLSEVLKLSIAVFFLLRSQQGFSVGLLKKYYNSAHNGEIDYRRILRYALPAALYLTNNLIYYTVLPLTSPSLLQVCVLAKLPTTGILHHYMVKPQHNRFAWFSLLFLCIGLGVFNIPSKPSASTGEAVAAWYLAPVAGFIIACLSALASISTETSTKEGDFWVSQAYLYTWGVVFAIISYPLLPSSGRQQEPDHSSGPSGMFMAVIGLVTVTSVTGLVVAVVLRARDNILKVIGTAASLVTVAVSQFVLLPELRASTFTPWKVCGGLIVTTSTWCYNHYSQEPWLYNSIDEESPTADDEAEKDFAQVPEAEESILSLRPSATKIAGCAVVTAFLTWEVYLRSEN</t>
  </si>
  <si>
    <t>&gt;8491_g</t>
  </si>
  <si>
    <t>MGDRSALPWGLICPARPQTPVEGCAHQYVRVGPEGMQRLRKFENGTCLKFGPMDIVDEFLPIIHPFHEQVALIDIAISDIMSVRTRQENSGWSAYPEDKGEATLSDGTLEKYAFNGFRLTQPEGSLLPGITVGGIVNGVYFSWKYRQAPSIFATCGNAISVYSTRNKSEPSVDSRFGVLGRLDDSNTHVTRRGGHSADTVGSSMRSRGNRREQQNDIRKVVETYKNRSRPTLSLQERNIHRDYRLRMEEKQKVALDQKNKPKLNQKQQEPFQHRGEPTEEMVAPMPGYRYSRQTMLANSPEQFRNFYPEFASEQMLLTPYGHPQQLITAIHPQQVYPVLATGYYQPVPQYAYQSNIGSNMNAMNVEANLYYSTQDAYLAQQNARIQPNPSNDRVIDDASEQGYAFRPQRRQLTRLERYEKKIREEGNQSSVGFKTVANPTGQRPTLVHDDEEHIQPLPVPPRSRGRLPTAGRNGLAASTPGSKIGFSSKQSNSQAPSSSNSITIENLRAGARPGRALISLNPTRFQQSENDGDVEDEDEDHLEIRLSRERRRGRASLRRVADAEFAKMCDDMNRDSRARGDNVLAGDRASGDAMAQERPAVLPSVPSIPIDIIPPTPLRPSASSRSAIDPSIDSGTPPIVTRPNGREPWSNSSLDNQVLARIQGDISAAPPSANSRPVSPSNLPVSISDRPLIFIRPSASVPASVHASPTSTHRRMGAFDQQANIRGAFASQPMSRDQSTASLSRRAVVLDQPHNAPFSRLTGVASLSENREQHPVSPSLVSAPSDLRHTIFGATRGDVSLPVTRQPSPAPDVNSSVSESCWVID</t>
  </si>
  <si>
    <t>&gt;3887_g</t>
  </si>
  <si>
    <t>MDHPNPNPHPSEPSDPAPVQTQYIFKDATSETPQGWDTYKLRIDSERGRAYARLATDPERLEFMRRHADEKQPVVFATHYFYEDRERGKEYQVLIGSEEGEEVERLMGDGDGKRSEGAEERLCEYFRGHAHGVEELRG</t>
  </si>
  <si>
    <t>&gt;10691_g</t>
  </si>
  <si>
    <t>MSVSGEHLSQETLSGKAIEVLNDLEVLLAGAGVEFNTERKNLHYSKDSNELLNIIKRLVNELDFIKVKNPVPGYNAFRIPTGTVEHPTIVVPTGAYLIPVRVFEGIPSISNTPFERGTATLVKSPVVVSPALDFLMIAPQKAPLNTSGSF</t>
  </si>
  <si>
    <t>&gt;56_g</t>
  </si>
  <si>
    <t>MSVMPTTEEQAPQAQLESPTSRFTAVNGKDLGGGAGPTSNPTGTGPGAGNELSRRNSDERSNGQPRITPPGQEKLTITTTTTSRDDWNPPANGDRQPYQGPNSYGDADASHKRKRSGSIEQTSSSANSYHNHALPPSTKQTPTTATTESDGPRDESLQGPSPSDQREVYSAETPYRSFLGSPEDHRDIVSGHDSWHGRQYSNQSQLTSDEHLREVLQSASQMDSQHDYASPGDDEKFSSPYGGYGNERREMSAQSDPKKRKRNFSNRTKTGCMTCRRRKKKCDENKPECNNCMRGGFVCSGYQQRATWTKTEQKQPPILLQSKTEYENSPYSQPSPYPPSQLSQPRRELPGYRGQNLRVDPQHGRHNMEDEAPSASTIPSASVASPENNRLSAISYTQQLPTPLTASSSAYPDRTPKSAYERVGPLHDLSRQEPKQELDTVKPQPTSSNLPQILHPHMRLQSESPHNNPQVAAQLALSNLASTSRPRTQKDEMLAGHQYFPFDKELVLERERCNGACWRFNSSTNPNNGVSPEERSRLFRDILQPRENVISPIGGSPSPIGRVGDNVVVEAPFNCDYGYNISIGQDVAIGKNCTILDTCEVVIGDRCNIGPNVNIYTATLPIDPKRRLGSRGPSLGKKIVIESDCWIGGGVTILPGLRVGKGSTVGAGSIVTRDVPPYTVACGNPAHVIRGVYTQEL</t>
  </si>
  <si>
    <t>&gt;20458_g</t>
  </si>
  <si>
    <t>MFPNPRKAKSGPLPPPSIIRLIAVDLLFPNGEWSSTETDAALTPIVSQLRPNISFTQHVDDNLQTLSTTNANRDGTIGGFLYVPDLVKTDACYNISKSYIPKNATRQANLPPTDFNLIALAPWISPECTLAYIAAAHLDPAHAFLFYRPLLTNDTSQLPDSGSETWNLQDGGAWKKTVQFPVYTVSTSIGIELMHQLALYSGNMTTVPYGHAISELPDIDPRDYVRLFTRISESCSSDLPGLWAFFLIVLAVLVFVLGIISVAMHLIQRAHRHSLHRRVTSGDVNLEALGIKRLTVPQQALEKLPLFIYVAEEEKSPPTSPQYQGRSDSAILGRRATISSGERSLSQVAIIDDTISNPTSVLIHKFLPYCQPTCPICLEDFVSGVTEIRELPCGHIFHLECIDIFLGSNSSLCPMCKKSALPVGYCPTKITNAMVQRERNLRKLRSRITVVEDRDLEPSATRRRYEELKSKIRRNVFSIPSSPSEPQPVFMTPVIRSRQQSLLEETSSIRSPSRRDIIEQRIQELTAGQTPIRDPDLIPGRARPKWRKWLSGIFPGFS</t>
  </si>
  <si>
    <t>&gt;7946_g</t>
  </si>
  <si>
    <t>MDTLPNELLGLVLLWSIRHYRCDKNKILELRLVCKPFDAILKPYLFKAIQLEFSRFLKDGSAPGIEALAPVGKLCEALYLDMMVVRDEEEISRLSNVFLGVFPKVPEVAPLLESLHRYSMSANTFDEVDFRHTLENVLDNIPNMKRLKLNLPFQVVGQKSRTATLLLATTLAAINKRPEEHKSLETFVIDHISDTTVIDICNNPIDLINTMKILGVLEHLIMSIKRQEALLPRQALFSHNLWFLIRKAAKLKSLCLVGWNTKRDINTRRHSHGVSLNVWTMRSLPFSSETSFKLEHLRFLELKRVDIDPRGFLDLVREAADSLKEIYLNEVYLKVHGAEDRENTSLWIGHPDIPRPTKCCWLAADLRDIENLHLDILRATALGYDDFKPDAESSHPDYDLKDPSGYDKSFDQRFVEAVFSDMEKSWENPFEELSVLPNTMNLPHQEARITPAPSLEFISGPMDIASLSPDAQNRTLVNAQTATQMGKYDAELYQQRRNTTSKFKTCIDGYFVNHNEQTLKVLQNIITIADKGMTLISAEIDRARHGQEALATAVNEVGGQNNDLTGPDQGAAA</t>
  </si>
  <si>
    <t>&gt;6216_g</t>
  </si>
  <si>
    <t>MIPSPANPLSPRRPRPKNVDQNHEGEITTSTSPDGMSMDVCGCTAVFVWTNDRHLFGAHVVDGNMAPVRIMIQKIRAKKNRYVTAVKIETPNLVDNDAEAAKVELRTLTNVHLDTEMYEYDVYGGWRFTAKANAPGVTAKS</t>
  </si>
  <si>
    <t>&gt;10338_g</t>
  </si>
  <si>
    <t>MSTRFGLLLLLAQLSWGQKDPLNDFCRRFGHQTAVVDQKLYIDGGLVDWNPISQNPNNYSSKLAFVYIEVSTRGSLYCKLTSLGSVDPWLLYNDLTTSPGGIAVPQLHANLSKNSSMPDVSGGVLWPDAVNKRFYLYGGDYPSDIAPNNPQLLSYDILYNQWESFGTPEVGIESVSWGAGVGISELGQGYVLGGWLSNNSVSGWAGSPLATSTLIEYQMDSGAWTNSTGPDTTPRAEGVMVYLPASENGLLVYFGGLTQPYLNATTVPSPMNMIYLYDIQSSKWYSQTAFGDVPDARRRFCAGAAWAPDHSSYNIYLYGGLGFGDNATGFDDVYILSLPSFQWVKWWEGSGTGKPHHSLTCNVVNSGQMLIIGGSFPLSSDCDSPSTWGTHNMDLGKQSGNIWNDYEVNVTSYVVPPEIISVVGGSSLGGATATTPAGGFNNADLAVYFTQKVTAASRTPTRSIPSATPTNSTSTPTTSTSSSHSKKLSTGAIVGIAIGGAAFIVFLALGAYCLKQHRRNNARNSQPPGVGGVPYPAPGYSQVPISPQSLPQSPYTNTLTGTSTGGYSPEQEQYSQMASMTAVQPAELSGAPLSMHQIDPKDSIFNQQTQGVGVQVSEVSGNEIAGGRNGLPYQMPYNNTGNTWPILSPTSAGGRASGIGSQLGTESALSSPVVVVGLSGLGGTAGEGERKRDRGTPLSSQAIS</t>
  </si>
  <si>
    <t>&gt;7918_g</t>
  </si>
  <si>
    <t>MPSSSRSMSCFSTDGPKTPGSWRNPSSGSNSASPPPQCNISKPCLMLDNGACLGNLVHLPLYNTNLSVKCSLCERLLEPTGYNHPCIIVGLEAVEGNEIIAHVSICSSTIETPFPVCYSDEEENTNPDGKTIFLERDACMKKQTHAQVNHIYPFRLEQLTPYDERNPWSHRLSKHGYGNLLDALKGASAFHELKWQPWIYTREHKSGKRDPLDFRNLLETKKTTNKTPSAWHSKPKDLEANIVSLEATTIKSLTHRPLPCGSAESWKPSTDTQAITPVYKSFGSYKRKLKRAEVN</t>
  </si>
  <si>
    <t>&gt;2016_g</t>
  </si>
  <si>
    <t>MGSHPPPLSDRQTNSRSGASGGRSRAERTPGTPRKEVVPARDKAVQDPGLKDYRLGECLGKGAFGSVYKAFNWGTGEAVAVKQIKLGDLPKSELRMIEAEIDLLKNLNHENIVKYLGFVKSADCLNIILEYCENGSLHSICKSYGKFPENLVGVYMGQILLGLQYLHDQGVIHRDIKGANILTTKDGKVKLADFGVSTSTLAGADKEAQVVGTPYWMAPEIIQLSGATPASDIWSLGCTVIELLEGKPPYHKLAPMPALFAIAARDFLMQCFQKDPNLRVSARKLLKHAWIVGSRRTDAPVTKLPANFSEAVEEVKQWNEALKSPNAAGSLRASTRSNAASPLPPRRDPPLRSIHNDQPVGALITPAKGLLSLAKPKHAAEAFRSPESTADDNWDDDFASSISPSALHLPQFKPHDNFGGMLSSDRLKAFASFDTINDENDNWDHNFEGDLVTIKEPNKNVDNDSHELETIRPYRVKPTVVTQVIKPVIAAKTSSRKISRSEPPRPRSPVKAQVAQAGQRIVLQPRPAALYREQSVEDYSDLFADTDSIFDRRLNIVKDDALSPKLFHPSDLTSLPRSAQSPINHVSGSMRRKPAPRSEDQQMRRTRSSVEIQRYAEDEGDEDFSDIFGKDDVSVGQTESELGSEDGVGALMLHSKLSNNSWLGDEDDEDDPFASLEQGFDEMDLQANIARDKHARLCTLIEGLVSSLKITEEHDTILDVSEQLLDVLYESDEAKTLIISAHGMLPILEILEPCTVKSRPSMILRLLRVVNAIIESDVEIQENLCFVGGIPIITKFAARQYSNEIRLEAAAFVRQMYQTSTLTLQMFVSAGGVNVLVEFLDEDYDEARDLVLIGVNGIWNVFELQGPTPKNDFCRIFSRSKILSPLALVLDRVLDEDDELSELVEGRIVNIFLLFSQAENYVKEVVADRVVLKRVLKDLPRMTPVHQITMLKFIKNLSMLSTTLDSLHAANAIELLIDLLSSSMKKDSAHFREISNQVLNTMYNLCRLSKVRQEDAAINGIIPLLQRIMKTKRPPKEFALPILCDMAHSGKVGRKYLWQNKGLQFYVSLLEDQYWQVTALDAIFIWLQEETAKVEKYLLEGNFTEAIVQCFNVPRASAFDYNLLEPLQKLLRLSSPVAAALARVDMFSGIMQKLNHKKAVVRLNLLRIVRSICDPSDEQADNVRCHPIFEAIQRLAENDSAVLVRNMATELVRSNFDKDSESGSGRRSRTGRASRKNSYTPPSLHQSISSPMTPTHISRVAQSSAFIDGSVTPRRTPVGHQNSNDSLFYRPKSKDGPQLQLMRRTSAELPSSASKSRLPRTSMLRTSRSSIASSPVRDRDESILSQREGRMRLREQPRSAPIQAPGGTAPQLNSKRRARQISGDIKWS</t>
  </si>
  <si>
    <t>&gt;9219_g</t>
  </si>
  <si>
    <t>MANSGDGKMAKFHDIPKSESANHSGKVISSAETPARNEFDVLEIERVYKKIDHRIIPAFWILYFLCSAIRSNVGLAQTMNSDSGHDLEQVLNLTAKQTSTALALFYVAYVVFDLPSNLVMTRLSPRVWMSRIVIAVGIIGACFAAVRAAWSLLLLRFLLGLVIAGMWPGMAYYLTLFYPPSRTGKRIGQYFTAAQVSASVVGLVSAGFQKMDGLGGLVGFQWMFLIYGLCAVILGFTLLWWLPDRPLPPGESRTQTRFMKWFPATPPILEGEDAEIHYQDLTRVYHPRPWTLRDLGLVVIDWRLWPLVLMYFGVVGVGIGTQLYGTVIISGINPNFSGVTLSLLFAPIWVMDLIAILIVTPISDRFHHYRATFFSAAVCIQIAGLLTTTFAPHSDPWARYGGLLMVGFGLGPTVPICMTWTNEIFQRRHGEVGVAAASALVSGLGNLGSIVTTYALYTGWPEDAEMGPKQYRKSNLTMIGILCLSILSSVVMTVGLKVVGNKPSANIVSNGSQREDAFEDGAARRELQQRGFSQMWWSK</t>
  </si>
  <si>
    <t>&gt;20465_g</t>
  </si>
  <si>
    <t>MAVKKLNFITGNKNKLAEAKAILGDIVDLQTQSLDLVEIQGTIEEISIDKCRRAAEAASHQGLNDLLAAFPDKSAQAVCTFAYCEGPGHEPIMFQGRTDGKIVPARGPGNFGEESNERLPPFANTVCEGWDPIFEYEGKTYAEMEKAEKNKISHRFRALEKLKKWLQES</t>
  </si>
  <si>
    <t>&gt;2477_g</t>
  </si>
  <si>
    <t>MGKRQRLSEENSEDGVVIQTDVQDPPPKKLRKETNASAQRTLFVRSLPAVATTTALTELFSQNYPLKHATVVLDPETKQSKGYGFVTFADAEDAQRAAEEFNGKIFLGRKIKLEIAQPRSREITKGEGVDGRKKSKISAEAAAIKKARTEKMAEDKKPPKLIIRNLPWSIDTEEKLAELFRKFGKIKYSTLPKVKDKNTQRGFGFVVMRGRKNAEKALAAINGMEIDGRPVAVDWAVEKDVWETQNQAADVEGKKSAEEDGTATGPEQEKVEPDEDDDVANFMRNFGDQLESEDDDDDAENHEDHDDSEGEDEDDFEDIADDSENEVEEKPRPPKVLITDNSTTLFVRNLPFTTLDPDLKNHFEQFGPVRYARVVMDRATGRPKGTGFVCFYNVEDSDACFRGAPRGQPTGANAIKKGDAAAPKVGRSLLQNEGADTTGRYTIEGRVLQIAKAVEKETAVKLTEDGTAFRTDRDKDKRKLYLLSEGTVASGTPLYDLLAPSEVKMREDSAMQRKKLIQGNPTLHLSLTRLSIRNLPRNITSKDLKSLAREAVVGFAKDVRTRLRAQLSKEEEARGGPEMREAEKQRKLKGKGIVRQAKIVFESRDGNKVDEDSGGRSRGYGFVEYSSHRWALMGLRWLNGHALESSTGKKQRLIVEFAIENAQVVSRRKEREEKARVRSKEVFEARERGEMPEKEKSVTKGQLMKKTRVGMKGKKGRGVGEKPQKSFERVGPKPEKLSAKRKFEESHGRVKRVKGMKEGEEWKSHGRGSKVAKEKAAADVAAGGKDDKQVKRAQIIQKKRMAKRNSRGKA</t>
  </si>
  <si>
    <t>&gt;9407_g</t>
  </si>
  <si>
    <t>MLFSHSPSPSSSPSTSYSSLPMDIPSSSRSRPQSPSCAFPSWPRRSSLSSNSSCDEEYRSSSSIISDEELFPCVFDDADQDCTPPVTPNLSRSPASPGMTEHIVIDNGSLMRELVAQEKAKKERRRRAKSAGGRKSRSSSGSSKHMSPILEVGE</t>
  </si>
  <si>
    <t>&gt;586_g</t>
  </si>
  <si>
    <t>MASANPVADPVKAATKSSCKRGDLTARCFGKFTLECTPRNGRITIAGGAGRDANPIPIDCHQITQCDSRGHVVFRGHAGNAVPAAALNACSNACTCEAG</t>
  </si>
  <si>
    <t>&gt;5457_g</t>
  </si>
  <si>
    <t>MSSPITLKVTNRSLKKPIKKLPSSIEITNTTTVQDVKNILSKACNGRDPERFGIFDPEKKKILKDRKALVSQHTEVMAAKEIFVKDLGLQLSWTTVFVIEYLGPILFHLFIPLVARPYIYSSAPPLSLSQKLSMIMIILHFLKREYETLFVHKFSLATMPFRNLFKNCGHYWLQSGLNIAYWIYSPRSYTALSSPTIDLINYVGLFLYVFGELSNLYTHVILSNLRTRGGTERGIPKGYGFGLVTCPNYMFELVAWTGIALVTKSWSTLIFNVAAWWQMNAWAWKKEKALRAEFPNQYKKKKYALLPSPGAVVKYLLG</t>
  </si>
  <si>
    <t>&gt;8835_g</t>
  </si>
  <si>
    <t>MSASRASLSRSLCLLAARRATPLLRTPPCFISAFATQSRNVASFKKIKVKNPIVELDGDEMTRIIWKDIKDKFIHPYLDIDLKYYDLGLEYRDETNDQVTIDSAEAIKKYQVGVKCATITPDEARVKEFNLKQMWLSPNGTIRNALGGTVFREPIVIPRIPRLVPGWKKPIIIGRHAFGDQYRAKDRVIPSNGKLTMTFTPEGGKPEEIQVYEFKSGGGVAQTQYNTDESIEGFAHASFKLAVSKGLPLYMSTKNTILKKYDGRFKDIFQAIYEKEYKAQFEEKKIWYEHRLIDDMVAQMMKSSGGYIMALKNYDGDVQSDIVAQGFGSLGLMTSVLITPDGKSFEAEAAHGTVTRHYREHQKGHETSTNPIASIFAWTRGLIQRGTLDKTSDVVSFAKSLEKACIDTVDIDGIMTKDLALACGKTAREDYVTTGEYMSAVERRMKSLLKTKL</t>
  </si>
  <si>
    <t>&gt;8242_g</t>
  </si>
  <si>
    <t>MAPDLNSLPPSRSIASSPRMRSLSSSGEAATLRGQSPSPVQRSASTSLQATAAVNAGLQQEDSRRNSNSSIARTRRASHTGRRRSTVLMNLQLNDPTVPSPGEMINDGHNPSYRTSSPQSLAGSPIIATGDPHHFRTPSLGEIHQELEQEQEAQVNRLLQMIRSQQQQLQELQSARGQSQGTPPVIDESTPVSERSMSFSNMNINSQLSPTTASTPRSPIANIHPRTSFDLARVDLQRRRSRTPSRTASPRLRSTSISGNGGEEWALAGRDESAFYQAETQTMVIGGGAVGLAVARQLAAREGTSTILVERNKDVGMETSSRNSEVIHAGLYYGADSLKTKLCIRGKDLMYELCRKHNIPHSNMGKWIVAQTDAQLEDLVKLHEFGKTVGVPTSFVPLDQAAKEEPFVQAKKGILASPTTGIVDSYAFMQYLLGDLEDKGGDVAVHSLVTRIEPLGENGSGGWKVTTRDHTTWGETTFTADAVINSAGLGAFDVNNMVMDESRQLKPYYAKGNYFSYGASLPTTKHLIYPAPEPGHGGLGTHLTLDIAGRIRFGPDVEWVDSPNDLAVSVDRLEEAIVEIKKFLPGVKEEAIQPDYAGIRPKLARGSAVMDGAGFIDFVIRKEEGFEGFVNLLGIESPGLTCSLAIGEFVEGLLYGSPKEPIVEV</t>
  </si>
  <si>
    <t>&gt;770_g</t>
  </si>
  <si>
    <t>MEAPDPPSRRYLGISEEEFNAAEEAFHTIPAQYVSGGTTQFGSKNPTLMDIPFWKHMIYTHSNAWKVRKDNGYRMQISDTVYDSKPGAVSVPCPTWCFDRFGQTRTELPDGRVVFIAGEHEDWYDPDFCIYNDVIVLDTNVPFGPDAIKIYGYPTHVFPPTDTHTATYYCPPKTGDQYIFVVGGQGYGLEGDDPHKNETTVYRLDLSNFMIEKMETTGKKPGYALVNHRASLVEYFEHKRSNWRLFPRKTCTAYARITTSTRERNMKLDGKQQYNWDSGLRLDDHWSSNSEVEKKLDSFVEEVYHLNLATMEWITGEIRYGTLLLNKLDGPHASGQNEQSKGLMELRKRGKSTTGRNFVVAGVGVMSMAALWKVLGGA</t>
  </si>
  <si>
    <t>&gt;9866_g</t>
  </si>
  <si>
    <t>MAATKEYALLCLENPLLDIQAQGNAALLEKYGLKPNDAILAEEKHAGIYEDLLNNYSAKLIAGGGAQNTARGAQYMLPPNSVVFLGGVGNDKYAAILHDAVKAAGLRVEYRVDPKEPTGRCGVVITDHNRSMVTDLGAANHYDLEHLKSPEVWKLVEGASHYFVGGYHLTVCPPAIMALCEEAAAKNKVFVFSLSAPFIPQFFKDPLDATAPYWDYVIGNETEALSYAESHGLKTKDVKEIAQHLAGLPKKNEKRKRVAIITQGTGPTIVAVDGGELHEYKVHPIESSLINDTTGAGDAFAAGVTAGLVSGKSLAQCVDQGQWLAKLSIQELGPS</t>
  </si>
  <si>
    <t>&gt;3733_g</t>
  </si>
  <si>
    <t>MAITALPAGTVHLLGSAQVLTTPTSLVKELIDNALDAKATSIDILISSNTLDKIEVRDNGHGIPPEDLDALGRRGYTSKLRSFDELKSIGGISLGFRGEALASAVQLGEVLVTTKTEGETVATVVKLKVPGGIERHNRTSHPVGTTVCVLNFMSRIPVRKQTALKESGKTLVKIKELLQAYALARPNIRFSLKIIKCSKGSCCFAPRPNDGIKETVSQVIGREATIECFEKILSFPGPADNSDIAPGLITLPSDSESTGEVPRSIENHFVIELFLPRPDADFSKVGHGQYISVDSRPVSHDKGTMKRIVTIFKSYAKTSFVNHSAKLKSPFLRLNIKCPIGSYDPNVEPAKDDVLFGNEYLVLESIERLFKGIYGDYNVVNKIPSRQKLYIPDEFDLLLAETPATPSETHAPLPPTSFVTVEHDSPIIQDNEYLNELSDGATSRKSKFDTFQDYHRTIDTSRILNHQSLKTGSAQCHDLHQQSNLEGGLNPWIIAKLNNPVRGDTSHVSSSSIRSEIPHCTEDLPTTQHLSDPPSDNLEDSTTAARPRHSSHRDRLTAVPIPNLSSRSQKSQGFAASTMGTRLHRRSLDSESENEHPGDINYTGMLAGRNDFVSANTLASTKNTEICASQMPMYRKSKGINKPFVPPKHVVENYAQNNLKQTTLVDYDSAQGQATKRKTSLDQELNLVWAMEFEQRKEIASRRRREELNAARQQNEIEPGDIPRSSPHKTRYSAAIATLEADQPLVRISKVATKAPFGASLPNDESRAYSSKQKSTPGKPIAVRKMSLAKLQRLPLETTPADGELYDVVETISTTVNNLRRDVLELTKVDRYATYGEHIRGLEIDASDMRTLTANLQAVVDRWNKAGTVGKEYGIKYTFENLLNLQ</t>
  </si>
  <si>
    <t>&gt;613_g</t>
  </si>
  <si>
    <t>MAQHYADMYQDYPSNRSPPSVRGYGGNNISLNRQTSRQFDNYNSGQMQLYTADDYVQRQPEPVYGRMPSVVAPSNYAYEAQTWGYGGANNNGASMMGGTGRMKTSSARRGQIPSTWMEQSVPQSQNANNYQFDYNHSQMMPPYQSQSPPLEKDELIPTAIVIKNIPFAIRKEELLAMMTDIGLPLPYAFNYHFDNGVFRGLAFANFTTADETATVIQAMNNLMVKDRKLRVEYKRMLPAHERERIEREKRQKRGQLQEQHQPLPPGQIQNPLQPRSSMNSLSSAQQPPTSPSPVSFRQPQASNLQTPDLNDPQQLEYYNQLMVFKITADKSHLVFDSTKTPTERTIIHMLAQHMNLEHRSEGVGDSRCVVVSKRDALTSPPIPQLPQTFAFDTQRRALNRAATVDFSEYRDNSGMHGHTLGRQGSGLLDIPASPGLNGLSAPHNLRAAKSFADLRSYTPSPALSNASFPTSLAQNISKFTTDHNQSATGTPSLTPTSGGGMNNQDDYLLNAAMTNMAIGFERPGNPRSKTNGRIGQERESNTKSAGPIGSQRPVNGHTYNDNDKPRNSTTSIPERQPRGPGGDWGAGNGFSRPRQNGHVNRGSGELDLNSFEMGWDDNRAQDSSDRNVNGGSLQRF</t>
  </si>
  <si>
    <t>&gt;8842_g</t>
  </si>
  <si>
    <t>MEFRLLPRPLLELSSGRSHCLLPLNASSRRYESSYRRTQQRLNIKPDPSFLHSKDSPAQDHIIFNPPSSAPSPLQTPAKFLPKEDKRKQLLALKPLFKTRLPPIISPQKIPHHHLTDKDIAQIQNLKRQNPEAWTNNKLAKKFNCSNHFIETCLAYCGVDNTKRKSEMKAKFEAAEARWGPRRRKAREETQRRFDLAYRGD</t>
  </si>
  <si>
    <t>&gt;10690_g</t>
  </si>
  <si>
    <t>MHPSARIALLALNRGEFAYGCPRRAAPKSGQRPLKVYFMECIAIRRILSNGRTLFEECCDCHYANDGKESRCRPFFLGSVSPPQKRRAEVIDLTERDKSPAPAQPMAPPPPRSRPVRQAVWHAPPIQDLSRLPSGPRVRGTIHRHRGAYYDHYNDSMYVPPRRMSPSRSFAEIIAQPLPPHRSQSPRPAGPVRSARLRDAPLVDLCTPPPSSQPGLGVNKVPEEVRDEGDDFQPSMLPVHVETRGRPEVRSEILSFRSRCSINIRPFQESRESSDPPGLTEYNWVERRVRRGPLITLRQREDADRAEMRRLEEDQARVEAEAARIANERARIVNEQEAVRRRLAEVQGDIRAIFAELKKYTTFRLSKMDDRERKEAEDRAARNAVTVGLTDQKTMNQLSSSGQEAQDKRMEARAKREEAARAKTEEEASGKGSGSR</t>
  </si>
  <si>
    <t>&gt;8032_g</t>
  </si>
  <si>
    <t>MSGQVQRLFRDQLYSNSHVRIFPLPWTGLAKEIKERASKLFASARKRITPIASNLTTGPLAGADGPLRRPQRPGEDAEEDIQIISSLPSSPPTASAAEDGALHLTPHRKGQQPGSPALSTTSTADEGGSSPILPPLPEPTFNGRILDLSRVRTPPSDVRSNSSHYFTASWGSPYQQPSASSQGHSHAHSHTLSSDASSDSPVRHLEFYTPYLRPAPTYAPSLTEPDFVSQDGLISAAVLANRARRPPTGLTEDWIRQHTGGEAAERNHWLSDDEPLESGRSSLSGSVSGEGGDWLGEDTDPRTPTLKRFLETREHRSRRPSLRGHRKNLSSATLRREDFLDSSVPIMSLSNEDNTSGVQMQIQAPSPGEERPPPPPPKEGPWGAASIPTSLAPAPTGTPAPGPPRLKKKVPWKGKNIMVLLPWDDERGKNGKASKPMSEHDVEVMMKEWQQLGYDTSGFNLGPEHFETQEGGRGQSCSPWPYLEDIMVERAGGNFRISIPDRKEWDAYVEELNEAKLRALGVSLGDDDPIPTISPALSNLQLSRKTSIITQYPPLPFSPPLPTSSAGSSRHGRNQSMFSPNLMPGGLSTSQSSNPGSIASPISMHPSHLQNKYNARQSISYSAGERPFGSPFQYPQQNSPGVWSPQQMMYQQGHARGGSPSLGNLGAIMTPTSPFSQDGYFPPANGDVMGQMQHRQQFLQNQLAQQQHLQMHSIARASPRLQELRETEEEVAPAPSKSPSKTPDAAQFRANPASLQKEIDAAEYHLEEQFQRQMEGDDYSPHSDEAKDQFDQDKTIGHTRNASSFHGNGLGGSRFSTTPSDGPILHHPQPHSRGHSLSQHPFQDNEDDAADLKLLAGIHNAFKPELSDVETMPSNTGTPVPNDLSSDGHEHTLSTVSNPWAELKSSNPDGDTAPRRGHAKKPSMNAAAKEFKFNPSSSFSANNFAFGGAAFQPPVSTFSTYVPPTPTSAAPSHFSRSSTSSKGKINVAAPAFSPGNSEFKFSASGPTFRPDAPAFTPLASNLSVSGSGSEGPRTSIFGGIDLSALGITKPVKKNKAIPIVRPDSSHSNTQDDTMVGSDGRITQGEARFKRARGNKEEGDSVPLFAEPSMPLSETSREQSPPKESTIILDKVDKENSAPLDEGEDVPEVPKSHSRSVSPVSPEPSNEKDSEPWEFSKRKQSEDFNAARPFTSRRYGSGLPAYGDFVPSEDEKHAEVSPEVSREVSPEVSPVRTKGHKKNTSSLSATARPFEFKPAKYNFTFGQSSELQSVVATPSAQPNAGLSASRYARSPTPPTQAISPELELQPHESSQFQDALPPPSISSRDEELDEEDLPRDVPPHEQTFEEIDDLMMHLNETEKAAAPGPNEAPPWLQPSPQKQIVMPSMENSSPIRLQPQNIMRSDAPSPSPARFHPLPGEPNVFGRISEDPFRGDSVEPDFGSSPIHHLRNNRSSIPPSEWDDVLSETEEAKLAPRAQFFDNHVNNLIDGLLSDRLDPLEKTLETIQMSLEMMAMREPSSRRERRSISGALSDADDEDDENPRRSLSPQRRDKKLEKIRAIVMDALNIHAQSSRPQTATLTPTVPDSRNVLQALEEMREQFGASMRLDLRGEDLRNIIDEAVGKRLPEATVDEAAVAREAEQRARISELEEKLLHTSEDSAARLAALEEKLSKTVEEALEKGATVTEPAVDEAVIARDAEHSAKIADLEERLMRASGDNTSRIAELEEKLRRAEMSTEEEINNRRAAEDRLAEVQRLLHISSQEENRLREAMNEREVKIREIVDQSDEKVRSVEEHRAQVATRIALLEANQQNSLQTQAELQNRINISEHELRESHQQVQQWKMETERAMEAAKRHNDDAEVANETNKTLRRTIESLRTQMEESIRVREGFRGKLINLQEDMAQAARNISEENARRAKKEQELVARQEVLDAKLQAEARTRERLEREIERLEQGEREGMRAVSDCKKLEVLLSDARMESHNAQKDAMRYKREFEEARESGLSELQRTRHYMQAEIEAANNQVNVVREDLENQVARIRTECDNIKLDADTMRSKNEMLLEEAESSKAQLFEELKHKHANSIEDLQAAHERQLGNAIEDSQREQQHLLERLSLSTAKTEHLQDRVAHLEEKLEIANQAANAAASAAKTARSSGGPTAHQGSPPQKGFSRGMELPERISPQALRESIMVLQEQLQERESTIEKLEASLANVDVDAPTKITKRDDEISWLRELLSVRKSDLQDIVQALETERYDPERVRDAAIRLRANLQMEEQERERALNGGSAINLPNIAASVSAMAASPRVAQAVGPLAAAWGNWRKGRAESVAGNEGSGRSTPSRARNESPSNQSFLSGLLTPPAHRARASTPPTSLLAGPSLKKLRDVEVQPSAFRSTGQRFTSAQLAARDERRGKNPLVMSGGRDSGLGSRESSGLHSVKDPRESERGFGRERERLSVPSTPPMMRKSSYDADAEARVVEDFSDAGFYDDDESTVEGEGVGTEHPGYLVR</t>
  </si>
  <si>
    <t>&gt;2703_g</t>
  </si>
  <si>
    <t>MLVVMLLARNERWERIDGARRTLGKKARRGLSDKGAASARFNTLASFPELPSSSNSSSFSEPQRVPWYSQEVLSTSTTGKMVLFKRKPVQYLPNPVVENEDAEVWQISQTGEIFLDYEGYLNRMDFYKQRKFICQITGHSQLSFFEALKSELAGAQEVEQAFPEALKEPILRRVQFQTISRIDTLVDLIFEEFKSDYYPGEAVTVHVVTGERLTGIVRDKSRFGSKMNTDGTMGAPFSRYFVLLDNRPTEEAVVDDAHITRDRKIFTKQVLRSFIKKTVTREAWTGAPWLVKPEYAVPYKIDTRVPPHLRYESKAAERKQKAAQQKAGPDYDGMVGSFQGNGPRLPELKPAPKSHKSKQQQQQGPLAKGKQQPFLNSAPYSFHPLPPQFLPQPPPSYITHTFQAIGPPPVVGPHGPHGPQFATFHNQTFQFAPLASMPPAPPPAPPIKYPIEDLQVIPRHDGPKRPALKFFSQDTPLDAGKPKGEGSGILMKSIGPLLETWDTLNVYCEIFKLDSFTFDDFVEAMQFSSEDVDCELFVEVHCAVLKVLVNSEADGGKVNIPLPEVDDESEDEEEDAAEVSVVPTPTPEPEIKPKGRATRSSLAKAEAEALKAHPEPVKEPSPEPRSMHRAAEMQNEIGWIDRLRKRDFKNGGWQVIIVGLLHQLSKDPHEFEACETLLKELAPLDMEPNAETARYQYARLDVNLRIRALQIITVLVTSTKDVRLYMDECSEQMTGFRKEKIQLQRERKTLMEELRLLNEERKILLPDNLPPSPVPEKKAINVDVKMIDVEDEIHDSDEIMDTDEDPHPGRSLRRGLDRAAERKRKRDAEHEKKEKAEAEAKLPKQSKQFTKLMKEIQKKQDAIKECEDEIAVLDNDLREADCPRTRVLGKDRFWNRYYWFERNGMPYAGLPNSSTADAGYANGCIWVQGPDNMEREGYIDMKPEWQSEYKHKFGTTVPERKKKEEGSTSVFTARQWGYFDEPEQVDALLKWLDPRGYNELKLNKELKLYRDRIVSHMEKRKEYLNPSEEASVESGPKRMSTRRKEQHVDHTAHRCLSWHNTMAMEELGHLHSEQPRTRRVTKKTKEVVEEESAGRHHTRGEKKGHRGRKRS</t>
  </si>
  <si>
    <t>&gt;869_g</t>
  </si>
  <si>
    <t>MGIKGIYGEIGPGERVALSKLAVEKIEATGRPLRVAIDVSIWQFQIQAAMGGTNPALRTFYYRCLKLMQSSVQPLFVFDGPNKPPFKRNKKTSRHGGSISDGMTKQLLKLFGFPFHRAPGEAEAECAYFQREGIVDAVLSEDVDTLMFGCGQTLRKWCGVAPKSKETTHVSVYNAKATKEGESGLDREGMILVALMSGGDYITEGIPGAGIKVACEAARAGYGKRLCQLSRSDNVGLDAWREDLAHELRTNESKYFKMKRKALTIPENFPNKDVLGYYTHPVVSTPQKIEKLRTEIVWDGPIDVHALREFVGLTFEWTHKAGAKKFIRGLAPAMLVYKLRTRKDRRESYLGDITLTQMNELELVRDICGERKHISTDGELEIRLLYHPLEITGVNLDVEEDFEENEEYGRDGLAPQNEEGDIEAYTSDTYAEATASLSKRAAVQYDPTELDRAWVLSTIAKLGIPLKVEDYEAKKNAPNPKKAILAKTTKKKAGRGGMPEGALDRFIQVSKPGLPNKDSNAPISSQQDLPPVYLAPALEKLDTTKSIPNAIKPSRATRSSTRPSTNTVFSKRKSSMSRAKSKALPTQKRGPNMNPFVLAQSPSSSSNIPVTKPNMQATKPKDRSPLPICRQSFQVSSSPPPSIRSSSSPPREHLHLTSPPASNVELELIELPDSVTISRRSKSRPHNIPGTPTRLLAKNSPRKKVTPDIVRTRDGSPDIFMQTPVARKLDFGNAANDERRTSRDSSVESESDLPTLQEILTPRKKPKTTMTRQTPKSIHRDEVIDLSSSPPEMTHAQMKVPTKTISMEELGEEKPRRKFIVLRESLPGGWKEVDEDDLRDAKGKGRRAGTVFAHSQVEILDLSGDA</t>
  </si>
  <si>
    <t>&gt;6888_g</t>
  </si>
  <si>
    <t>MAKTGFFHHIGTLLLFIACILLLITTLSAPIVPGGGLLKVKLTNKTTTGTHSEIHFGTFGTCTTHIAGSNTHAHYCHKAHLGYNPIPVISTADSTKFTAGQSKTAQALTKVMVLHPAACGLALLAFLFSAGSGCCGAIIAAMISAVTWFITLIVMSTDLILFKMLKSHINKDGSGSVARFGNSLWAVIAAVICLFLATLIVLSTCCSARMHRDDVGKSIEEEYSQGGEQSRNRFFHRRNNY</t>
  </si>
  <si>
    <t>&gt;5902_g</t>
  </si>
  <si>
    <t>MSEIKSVAIAGASGTLGPHVLKALVDAKFQVTVLTRSKNSRTYDASVKVVEVDFTSVESLTAALKGVDALVSTVAGQAIGGQTLLIDAAIAAGVKRFIPSEYGSCTTDPRLENFPMYAPMWKVKRYLQEKAKAGELTWTVVATGGFMDYMFMHPIFVDFKTHTATLYDEGDNRLSSTSMPNIGKAIVGVLKNFEATKNRIVRTSEITVTQNQVLRIVRELMPEVNWEVTSKVSTSAMLQAGVEEAKAGNFGESVIMKVLAGTALAGETYGSAFDETDNELLGIKELSEEDLKKVIAEHLA</t>
  </si>
  <si>
    <t>&gt;8186_g</t>
  </si>
  <si>
    <t>MRVYQSSREDERQEAAASGQWTWEYLNGTQVIPLFVDLYKKWAVVKRFRYMEATTLTEVRWLETQHKGNRNGEDDKDDEDDESDESGESDESDESDDSDESGESDGDDEDDEDGVDDENM</t>
  </si>
  <si>
    <t>&gt;10360_g</t>
  </si>
  <si>
    <t>MSLLLQSSLRLSRTRLIPHTFKTVRTMASNPIQKYEWLVVIPDQPGKLEKRMEVRPKHFEGIQAQRSSGFMKMGGALLDEVPKEGEPMKMNGSMAVVEAATREEVIENLKKDVYGRSEVWDFEKIQIYPFKCAFRDPL</t>
  </si>
  <si>
    <t>&gt;4785_g</t>
  </si>
  <si>
    <t>MAIAPPLSVGWGYGIVLGLGALFAFGMILVTWVLKRYNHELQTSEMFSTAGRTVKSGLVASAVVSSWTWAATLLQSSGVAYRYGVSGPFWYASGATVQILLFATIAIELKRRAPNAHTFLEVIKARYGVATHIVFIVFGLMTNILVTAMLLTGGSAVVSTLTGMPTPAACFLLPLGVILYTMFGGIKATFLTDWVHTFMLLIIILIFAFTTYTTSSTLGSPGAVFDLLVKAAADHPVDGNAGGSYLTMRSKEGAIFFVINIVGNFGTVFLDNGYYNKAIAASPVHALPGYIMGGISWFAIPWLCATTMGLAGLALEGNPAFPTYPSRMSTEDVSAGLVLPYAAVALLGSGGAVCTLLIVFMAVTSASSAELIAVSSIFTYDIYQTYFNPGASGKRLIYMSHSMVVGFGLFMAGFSVGLYYAGISMGYLYVMMGVIISSAVIPATLTLMWAGHNKMAATIVPPIGLVCALIAWLVTAKKTCGSLDVDCTGSNNPMLAGNVVALLSPLIFTPLLTLVFGMDKYDWKSMAAIRKGDDHDLADEAHVDLEMIPGERNETVEEMELEQKNLTRASKIAKSMTVLLTISLLVLWPMPMYGTGYIFSKKFFTGWVVVGIIWLIGSLCCVGIFPVWEGRKDLWGTARSIYLDVTGKQHPKRFHSPEATFVEGKEGAGGDTTPQNEKGMQEKALEG</t>
  </si>
  <si>
    <t>&gt;7808_g</t>
  </si>
  <si>
    <t>MAVGKNKRLSKGKKGLKKKTVDPFTRKDWYQVKAPSSFNVRDIGKTLVNRTTGLKSANDSLKGRIFEVSLADLQKDEDHAFRKIKLRVDEVQGKNCLTNFHGLDFTSDKLRSLVRKWQTLIEANVTVKTTDDYLLRLFAIAFTKRRPNQIKKTTYAASSQIRAIRKKMTEIITREASSCTLTQLTAKLIPEVIGREIEKATQGIYPLQNVHIRKVKLLKGPKFDLGALLNLHGESDTNESGQKVEREFKETVLTEV</t>
  </si>
  <si>
    <t>&gt;7862_g</t>
  </si>
  <si>
    <t>MVDYEMNIGSPLPPEDKKDVDMAETFSPPTSTNAASNHSKSFYGPDGYHGSTEDKGKDEMQNSGSGMGSYDNTNDKGKEIMQDIKFNPTDFSNAQAETTEPTTPTMPTAEAKSTQAGTKKKSEQTRRKANFIEGGENTKKGGRVTFSDLIKKQRYALCPRPIQPKEMVLASTSLDMIGEASYLDLNKSIRNIIEGEYAIIFSRPSDLIQDVGFQGDLYKPDGRNKVLYVYTSKKTREMSVWWREINNGLTRGYWGVAILAYNGRYAYFYLGHVNGDIETEISAITDPINHRPGLREDKKLDKIMEMGFQEKGSTAHFGIKNVMEGKHLVEYGCWGYDFARLTLACWDLETGEKSAHLLVAIKFSDEIDVGSFNILSQCISFPDESYLHYVQIHSEVKPRPSSDSIGLSFNKRKRHPHPPAGPSNGKAPKTDQDKDGDGNQMSFR</t>
  </si>
  <si>
    <t>&gt;5004_g</t>
  </si>
  <si>
    <t>MAESDIQQTEKSVVVESRPSTPREDEKEDHDVVESEDVHVSLSWRSWAVVFVACWAVMDTVFIVVGASNVIAFIIRDLGQPAIVGWVIQGPLLVQAALAPQVGRLSDVLDRRYLASLPPIIAFVGAVISAKAQNMSVLIGGGILIGVMLATVGVIQAIPSEVLPMKYRPLANGFTFVTGSIGGLLGVLGGGGLTNASISGWRGIFWLQAGLHASSSIGFLLFYHPIPHPDRPQMSKREIFWSLDPVGSVLFATGAALMLLALDWAGGTYLWNDAHVAVPLALGLFCTVLFALYEWKGRNDGLVAHAFFKGSPNFALSLFAFAIEGWIFYSVVNSVTTQIVLNLGFADSSWKISIRQLSFNLVNIFGCIPITWWATRFKDMKAPLLLTFTCFLAVAICYACITPAMSHAQIGFNVLSGFGQAGPLTLLVALIQFTSPHAYLANATGLAFSARAIGGAFGTAVVNVIINNKLGKVLVPNIIKAAVGAGLPAANATALYGAMAAGNATALATYDPKVLAAAADASHHAYAAAYRLAWSSAIPFIVLAMIAVACLKGVKELMTENVEATVERIPAHDSETPVKA</t>
  </si>
  <si>
    <t>&gt;2472_g</t>
  </si>
  <si>
    <t>MSAAPPSESSSKPTEPGPLALGINKLGIYPPLINTACPWATTKQDLEKLYLCPYTGAVTVRTSLWEGFEHDDSVHQFAFFDSKRGCSGKSGERGDEETSSLNTLGYSPIRFKEYIAMILEISTALKDPSSFRPPQPGSRAGLPNAKPFIVSVTGSPEDIGLMATYLLNEVEKNEKAKGVLRLLMEVNLSCPNIVGKEPPAYDGEALRGYIRAIKAAKGKNEGSSEHHAELKVGIKTPPYTYQSQFSTLIKALESECDEGGKCPIDFITATNTLGSCLLMDGNLDPVLGSGNGMGVGGMAGDAIHALSLGNVRILRGLLDGSEVEGVRGVEIIGVGGLKDAEGLRRMKKAGAGVVGLATGLGREGVDIFQIIWQGV</t>
  </si>
  <si>
    <t>&gt;20490_g</t>
  </si>
  <si>
    <t>MAPSATISANTCVSTQLRQIIHYHIDNNLLENALFFAERLLALDHRSSESAYLLSLCHLRLGDNASAYEYAKPAGLRGAHLGCAYVFAQSSLALGHHKDGINALEKSRGQWGGKNSFGKHTPSKREPLPDASAINCLLGKLYHGYDNKQKAISCFEQALKLNPFMWDAFTSLCDMGAPLRVNNVFKMGDEMRMILMNTTQDQTGMQPQSKAATFPSMPEYDRNRPSSRPASVSDVPDPFSNAPTRGFNGGLFGTLGLSQKLNESNPSLTNLPAAGGGGIGPEAMETPTGPSASIDVTIIRDRRDQSIAYNNEPPQAPARKSRTLQGLGMDFSMDAPKISRAITSKRSLRAHEPVEESAATQALRNQSLGIPAAGDRKRTVSGQPRQVSEEPGAGQRRSARLFSQIRPTKSTSTTVTVGAAPGRELRKAKPPVSRIMRPNSSTSTVGRQVSGNRKPVEDTMDVDQKESNSRPCQQITTNIHSQKPSSELDTSKHEEALKILLELFKVFGSGYLALSSFQCIEALQFYQSLSKQHQDTPWVMAQMGRAFYEQAAYADAEKYYRRIRQVAPTRFKDMEIYSTILWHLKLETDLAFLAHELVDSSWQSPQAWCALGNSWSLARDHEQALRCFKRATQLDPKFAYAFTLQGHEHVANEEYDKALTAYRSGIAADSRHYNAWYGVGRVYEKLGNYEKASTHFTAASSINPTNAVLICCIGTVYEKQKNFHKALSYFTKATELAPRSALTRFKKARTLMHLGDMNTALSELMILKDLAPDEAMVHFLLGRLYKSIREKGSAVRHFTIAMNLDPKATSQIKEAIESLEEDDDDEDEASMMA</t>
  </si>
  <si>
    <t>&gt;5801_g</t>
  </si>
  <si>
    <t>MSSSGSSDISEFAAWDERHPNQLLTEKERSSIDMLRADRVWVDKDSSNDGRSSDEDEGLGEGDGDGGVRVEMEGSGGDEEYWSESEASVKVGGITFSHGHHRTKGKGLPTLVDAESQDLGPEFIGPPSSQPRPVDESDDEGDIASNREGTHDQGNETEAEKVTGEGVHHDEAEDEKSNRFQGAKTLQDLIHAAPKEVLKPGGEAQSELEEAKKGVRTFAREHPFWAKFSGIENEVEAFEWEVFEFGRAAGLEGHVARLEVMKALGDWKKDRGLKDSTLEVDKQEQENELESALKGIKDVKNLTGKITGEGKKRRRKGTVGEGDDETVKAAKAARKEDKKARKKVKQMVKKAEEAEKLRFKLEVQAQKLHLKSASDWYVDKKVKREVPETLDPKSTIASESLDHQILDEDQVINIPTQPLAKGAQLAAFKKKEGTVDSSAQPESSQLLTEEDKLKRKLAKKVRRSLQKQRNRARRGPKVSEHFPALGENAKPGKDTEQDNAMARSSSKSPSTRMKTTLNTLNTKAAKKAASEEVSQPPEIKKMAHRAKLAVRKAASAAASNTKKYESIKTSEGEKGKGEGKEKGAEAIPVSHEKKPKRPRTRNKNRLSDIETGLGSSENRPQEQTLPGQENFPTLSSGIEASGKIPEEASLANGDPGFEVAVNHIASSSKNKAKRDKKRKRALLKDAIEHDIAGPVVLKENTDETVSNAKADTLAGNSKRKTDAAAQTSTNSQSKSTDYKNSRRDKKHKKSEVGKRELNTSGYKVPEPVVETSEPPAKKIRSDTRSISTRKLDKEFESQKSVGSIISSPTLTRPATVTNVSSALLSVKDDAPTRKANNAVENTKIPKSQASSNPLTELINSNPKKLKVSRRDRERKKARPLVGDQDSASGEQFLDQSTQNEHSEDDDDNDDLMVGILQKQHLVSIPHQSLDHSQPTASNSQNSLPGERIIPDFYETSNSDADFSAAADEVAHALRSSIEVVIHSAPKPPALLNDKLDAFSLALEKAVEEISGEGCSSMACYKSLHRSENGDKMHEPPSRSLRHSSTRSNSNSATGPSSVALSSNSRSLLTSFTQEQQTLTSGPVTKKERVRAASNALQANETQLLVHDKEGKFRRTPRSSLPANSGSSAPNLPSPEPQAISLPTNVMVDSQDERQTTSLVRDKNERFKHPVRGSLPQTKVEIPDAITSSSSVLVHDESQTERAALVVPKKRQRAVSNSTSSVEGNLNEILNEGESVSKKRRRPSVSRPLKSPITASHEGLATSENKYPSILRLPNGQFAPKSYTSTLASISQTQKAKLSMSSRPNSNTQDFRPAKDESQELEEKECLAKVKPKRPPAKSPYFTSPKTPSNPNKKKTLEASPETPDDGYQTARSSQETPKRRHPAGTVSCIPFPPLDAPYFGLIQEKLASNPFRLLIAVTFLIRTYGKHAIPVFFELIEKYPTPESLAATEKENIVPIIRHLGLQNQRATTYQTYAGIWLENPPTKHRRYPVRGYPNPESAKNVKKGEVLSDDDPRDAWEIGHMTQGPYAIDSWRIFCRDVCRGVAGGWNGEGAGEETFQPEWMRVLPEDKELRAFLRWMWLKEGFEWDPMTGDKEVAGVELMKAAGEGRIVWDDQGGLKILDQKAEGGGYLTQVGNVPGMGDR</t>
  </si>
  <si>
    <t>&gt;6545_g</t>
  </si>
  <si>
    <t>MVSTSTLIVSLLLGLVSAQTPGKLPEVHPKLQTWKCTKRGGCIPQNTLVVLDDLAHPIQQVRHPSLDCGSGSTPNITVCPDTVTCAKNCIVEGVSNYTAHGISTSGSALHLHQLVDGNDVSPRAYLLAEDGKNYEMLQLTGNELAFDVDQSKLPCGMNGALYLTEMSKTGGRSALNPGGASYGTGYCDAQCYSIPFIEGVGNIDGAGSCCNEMDIWEANEFATALTPHTCNQTGLYKCHGDACSWSGVCDQWGCSYNPYAVGNLDYYGPKETVDTSRTVTVVTQFPTFPNGTLKEIRRLYIQNGKIIQNAAVNTSVSTLPDVNYIDAEFCSTSASRFVPLGGLPEMGASLARGMVLIFSVWWDSGGYMNWLDTGSTGPCNTTEGNPSVITKVQPDPAVTFSNIKWGEIGSTYKS</t>
  </si>
  <si>
    <t>&gt;5930_g</t>
  </si>
  <si>
    <t>MTSGIKVLVDLIEQGTINTNEDEDTIDIVAIHGIGADPDNTWTGRGPDEERINWLTHSSMLPKAIPTARIIRFGYESGWYGTAKDEPKKTQVSDVAEMLLKQLELHRRNTTRPIIFIAHSYGGLVLMQALRRSFEKPDKWSSLFRYTAGLIFFGTPFRGRRGLTLEEIVKAVAQSDPYRADLQIYKETMALSVEENPYLQDIVDRYTETRRVDHPIPLWCFYETKPSPISKVYKDKGLEDEYVVSKESACLDTSKGVERHPLERHHYNLQKFPGPSDPGYLAVKDVLMRLADGARKYLRECSISSKKGHFLVPFGRNEAFVGRSAMLDGLLEHLPPAAHLHDCQRMALEGLGGVGKTQLALEAAYRIYIAYPDCSIFWVPALDSVSFYKAYREIGQALGVKGLDDNKSDVRALVHAALERDDIGSWLWIVDNADDLELLFGKQGILKLPFNRKGSILVTTRNHDVAMQLDIYSPSLSIVETLDRPESTELLSQRLSKDQIQDTASTNALLDFLTDLPLAVKQASAYIAKRRMSTAQYLAHCQHSNKNLVKLLSKDFADRGRYENAQNPVITTWLISFEHIMRDVPLAAEYLRFISFLSEKNIPRALLLGDDELEADDALGTLEGYAFITKRIDASSFDIHPLVQLAIRHWLENKGELVLWFNKVIMRLDELYPFPEHENKDMRTQRFISCQNQAGVHFSYANTWKP</t>
  </si>
  <si>
    <t>&gt;6885_g</t>
  </si>
  <si>
    <t>MVSQTYLFAFILILFSLKSITGTEIPTAPSGFHAIFNQNFTSPILDLSVWNHYQGSGQNGEEETYPDTDENCHLTGNSLQLLPYYEGTGWTSCRIETVSVFAAPIGGKLIVESYLKLGQVGVDHTGIWPAFWTIGASIRTGTPWPACGEIDTFENINGQSTGYGTLHCGPKCQDPNGIGGSTPFSYGDYHLWSHEIDRTNPDWSQQTITFSVDGEPYHVARGSDVDLASWVALTQEPMFVILNVAVGGPWPGWPTEGTTEGAQAGMEVRYVAVYST</t>
  </si>
  <si>
    <t>&gt;7781_g</t>
  </si>
  <si>
    <t>MKSLLPPLAALFALGLCANIILDPKEPIYIGDAFYPPTMNFIAWLPGVAASNFNTEWCSAAQDASDHKPFSLGGVTALQLHDYFSQTNAYITREGHRFADCVVTPVSGRMGSCLIARGSDRKGGRPRFAGVGFRGYSCWVIDGEWEKFLDETAFREGQWQSIGEREMAKVTGEMQSPIATSLMAPMGGEGIKAAFTPGATGGY</t>
  </si>
  <si>
    <t>&gt;3932_g</t>
  </si>
  <si>
    <t>MADIDQFDSALDLLRRLDPKHTSSHLNSLITLVPSLTEDLLSSVDQPLTIARCRKTGRDYLLCDYNRDGDSYRSPWSGEFETPAGGTGAGGIDDQGNNEGAGEGAVPSERVRKMEVRANEAFDVYRELYYEGGVSSVYFWNLDDGFAGVVLLKKVATPSGKSEGTWDSIHVFEAVDRARTAHYKLTSTVILHLSTGNDSLGEMDLSGNMTRQIESDLPVDDDSSHIANIGKLVEDMELKMRNLLQEVYFGKAKDVVGDLRSIGPLTEMNKDKATHQEMINSMKPR</t>
  </si>
  <si>
    <t>&gt;8012_g</t>
  </si>
  <si>
    <t>MGAKKYGLLPMEEEPEIQESTSKRIKTSHSDDIPEAEEERRRDRAERDAFAQRILLKNTDKLKKIFEDRSSAERMSSVAQRRALAEDPTPATRTSTMPDHRERSRQEYLEA</t>
  </si>
  <si>
    <t>&gt;9472_g</t>
  </si>
  <si>
    <t>MADAEAGPSKSALKRAEKQARVAAEKAAKAAKHAALPVVGGKKTDDIIGITSSKADNFPAWYQEVVLKSEMIEYYNEISGFFILRPSSMYIWNTIRKWFQERIEAMDVEEASFPMFLSAKSLEKEKDHVEGFAPELAWVTKAGDKDLEVPVAVRPTSEAVMYPYYSKWIRSHRDLPLRLNQWNSVVRWEAKQTTPFLRAREFLWQEGHTAHLTEALAGEEVLQILELYAGVYEELLAVPVVRGRKTEKEKFAGGYYTTTVEGYIPSNGRGIQGATSHCLGQNFSKMFDITVEDPSPKAGDKAKHIHVWQNSWGLSTRVIGVMVMIHGDDKGLVLPPRISKLQVVIIPVGINKSTTPEDRAKHLDQLQEIKDTLKTAGVRSDYDLREGYTPAWKFNDWELKGVPLRLEYGPKDAAKSIVSFSRRDTGEKGTISLSSIATEIPALLETIQSDMYKKAEAAFRSHRIVITKWEEVVPALDAKNVVLIPHCLEEKCEDKIKDLTTGKQDEADGPAESKAPSMGMKSLCIPFEQPAGLVTGETKCLNPECGKLAEKWCMFGRSY</t>
  </si>
  <si>
    <t>&gt;10590_g</t>
  </si>
  <si>
    <t>MSTTTLSDFVHPYQNLSIDDRVKRVLKTTPLFDGHNDLPQQPRALTHGKIYDQPKFDFENGFERGMTDIPRLRAGAVGAQFWSICVPCLRSAESFSTPEYSDMARDAIEQIDMTIRLVENYPDIFELVREPEDVERVYAQGKIASCLGIEGLHMAGNSIGIIRAWYALGVRYCTLTHNVSNAFADSSQSSTGPVHGGLSSLGRSAVVEMNRLGMIVDISHVTPECAIQVLQLTRAPVMFSHSNAKTVFDCPRNVPDHVLDLVPKNGGIVMINFVPEHVAIFRRDAKMNDVLDHIFYIAERIGWDHVGLGSDFDGVASVIPGLEDVKCYPTLLKAVLDRGATEEQLAKLIGQNVIRVWKGVVESREKMKIENVKPIEDVWGGRTWWRFDGKYQMPDPDPNDKLGYDWFGVPLPEDANRRFHKSPNL</t>
  </si>
  <si>
    <t>&gt;4303_g</t>
  </si>
  <si>
    <t>MFDTFATLLSSIPTFVFPVFASYKALKTTDPTQLTPWLMYWVVLACALLFESWAGFILVWIPFYAWIRLGFLLYLILPQTQGAKVLYQAHVHPFLQENELAIDDFISSAHDRLKAAGTTYLNRLIDFIKQNVFGMPPKEPSSPPTSATLSYAQALMARFNLPAAHGKPAHGASSTASDFYALLASAVTAATSATASSSKLHDLSNSGTLIPPSVSGTERLSFITAQRERLAILLSALDKEARNLQGASSSSPARDTSSMFFDGSSEEETGERPISATSGLSTRKSEVDFEKIDAESGTEEVESKRSQVQRTQSSGSWMPWSWGAKAETPVDTVMGDTEPVEDRGKSSSVDA</t>
  </si>
  <si>
    <t>&gt;2911_g</t>
  </si>
  <si>
    <t>MPEVTVKRGSGVLRRTYKLRKIVFKRSPRELAKDKGHAGIGSAKEQSGNAEAGQVEVTLSMRDSERASSLSGLFITVAKSLKEMSKSEPLTDTPDTINVGIFQIVNFMTAMCLGLTCKGFYDPNPPTHDHNQAEIDDVAHGSRPYEHLSNFMAPRGYYQKVNAFVPKKERERAMKSRAEGSTKWLRKLKQIGASVRNLLGREKLQRQFAIRKLRKMLKDEEKKQRREEQARKRTR</t>
  </si>
  <si>
    <t>&gt;2768_g</t>
  </si>
  <si>
    <t>MFSVGYLLLWFGATLGLALGTPVLEHRSCTNPRVRKEWRALKDSEKREYTRAVKCLWSLPSKGTKYWATKTRWDDFAGNHINATTAFDINDPANRWAVGPGIHVNGVFLPWHRYFLWIYEEALINECNYKGTQPYWDWTLDNPTRNSTFSASPIFSPTNGFGGGGSLGLLNATVPLDFWTVQGSCIVDGPFADVQVNLGPTFNLKNPNPHCIMRNIQNAYANNLLQWDKDVLPMLQMPDYWNFSYATNAGPPIPNAFPGVHAVGHYSVGGEMLNLWSSSNDPLFYMHHAQLDRIWALWQSLHPAHFYQMEGPIYPNGTGTTYLNYTMEMAPFIGPDRPIREVMDTKNRDGRGILCYVYKEDGQYVEGSVDVNAAGT</t>
  </si>
  <si>
    <t>&gt;2192_g</t>
  </si>
  <si>
    <t>MSAQSLQITPPESFTSSPPTPPATEEKSVPSISRILAERQLRKDNLWDYYEHKLRHDYFPLAKLYVLRMPGSLHESFIFHITQEFLRQLHTIGQGSSPSVIFAENIENSVSAEITFKETRYSSHQPDAVFQHFEAQYPGVILELSYSQKKNDLSRLVYKYILGSDADIRVVIGIDVEYKGSKKASVLIWRLYIKVNDTRERELGVIQTVTDQLFRDDVGNLVLDSQASLQLRLEDFSTEAFATKFPGLTKAIHISVEKLFTFLERAKVKARRVK</t>
  </si>
  <si>
    <t>&gt;3708_g</t>
  </si>
  <si>
    <t>MVGKDCVAIACDLRLGLQSITISNNFPKIFSYGDVYLGLTGLATDVATVSDLFRYKVNMYRLREERNISPSTMANLVSSSLYEKRFGPYFVSPVVAGLDQKTGKPFICGFDSIGCIDFAKDFIVSGTASDQLFGTCEGLWEPDLAPEDLFETISQALLNAVDRDALSGWGAHVYIIEKDKVTKRLLKGRQD</t>
  </si>
  <si>
    <t>&gt;5003_g</t>
  </si>
  <si>
    <t>MADAVSTKPYKGEQTAMYAVSCVMCFFGLLALVLRLMGRCWVVRKIGADDYFIIAGMFVMFCYLFEVLFGKRYGLGLHTKDDTPENMVQLLKIIYAIEFTYNTAIYFVKMSIVYFYLRLATVDSLFRKCCNAMIIFLTLFFITTQICSIVQCLPIAANWDLGEKYPNKKCINTEIYFYVIAGFNIIIDITILSLPIKTLLSIKRSNRDKYVLFVIFGVGGFSCIASMIRLYTIKIFALSKDPFYDGVPINIWSFIEVNIAIVCSSVPAMKPLFTKGARSRLNTSNKSTGFPNGSYAHQMMPLSGDDGNGPQRSNRFRSDKPAYIVNATAAGAEGSGSEENIIASGIQGGIGYEREFTVEESYNNGNAKAI</t>
  </si>
  <si>
    <t>&gt;9272_g</t>
  </si>
  <si>
    <t>MSEQVDMTISPVRAKALTQAIQSVSERINTVSKGRNVRLVAVSKLKPASDILAVYNGGQRHFGENYAQELMEKAVLLPRDVKWHFIGGLQSNKCRPLASSIPNLYIVSSVDSQKKASQLNKGREEVSPVPTDKLGVHIQINTSGEESKSGVTPGKAVSELAQFVIKECSELRLRGVMTIGAIARSHAAAEGQENEDFICLRNERDRLQDELKDELKGEKLEMSMGMSEDFEAAIEMGSDEVRVGSTIFGTRPAKADFVVKGKEAGEGKA</t>
  </si>
  <si>
    <t>&gt;8469_g</t>
  </si>
  <si>
    <t>MAGPNLEVFKFGMYIMFPISMMYYYGTNLDNKFTVPDFWPKAEQTNRVPFEKEEIKSELERLKARRLYLREKRLERDGKGSSENGGGL</t>
  </si>
  <si>
    <t>&gt;2017_g</t>
  </si>
  <si>
    <t>MSNRQEKLNLSALCDIAKAINSRRAPGLWTTITSHLTQDPKPSEKQILILGLDGNGKTTYLSSLGLGPPKAILSTIGSEVETLRYENLELYSWDTGGCRNDYRIWNHYFQDLCAVIYVLDASDPTKLFYEEIGELRELYRPLITRTVQTTGFSTRRLGDEDRTKLRSVPWLFVANKADIPTAIGEEDLIKKLELGSEKLIEEWHVQPTSVVTGEGVVEGLQWLASVLDKGLMKKLGKHFQKALFVIPVEPEVPAKAADKVAAGPRSSIRRHRGIRSPHARLSAEHRRRRLREVVATDDMTGSQWDALENQQSGASRDIERSSTTSFHTRALRSFEDRMRLRDTLSFEPQSVPTSDPDGLLPPVPESRDYSRAEEIQREIHHLSQVRLEIRHNLRRMARRIQPAPTPPYTEGEVMFMARAETNLRPPRNFSSFTPDLSLSPLEQRPTSDVETSTGPDSEFSFTARGPPYRSESLRTALSERVQALNRASSHLERSQRLLRNSAFDGLGDRERSISPDGPAAWETLLTSITPDPQPPSIGSSFASDSASAAAAASSNSGPASASTSMTSLDRPAETPVLNDCDISDLGSNAEDEEEEDLYELQDFGHRNRGNHFWRSYADVVISRGDRDRTAQNGFSTDPNDPEHLESMHRIISRLADVDEIPEEWWASAGLSRNLPREPAT</t>
  </si>
  <si>
    <t>&gt;7872_g</t>
  </si>
  <si>
    <t>MATLGTYSKKHKVTVIGSGNWGSTISKIVAENTRAHPDLFEEDVQMWVYEEEVVLPKDSKHYDPAKDGTPQKLSSIINTYHENVKYLPNIILPSNLIANPSAVDAVKDSSILIFNLPHQFIGRLSKQLQGHIVPYARGISCIKGVNVTPTELSLFSEWIGEGLGIYVGALSGANIATEIAEEKWCETTIAYDPPVIDSRVATPTGPSPSTSTVNLTITPADGEHKDARGRVRKVKLCAVPPEYPPLDHACFKTLFYRPYFHVRMVSDVAGVSLSGALKNIVALAAGFVDGRGWGDNAKAAVMRVGLLEMVKFGKEFFGNSVHTGTFTEESAGVADLITSCSGGRNFRCAKLAVQKGVTVEEIEATELNGQKLQGTSTAKEVNGWLKSKGLEDEYPLFTAVNNILEGRNSVDDIPQLLARVDDV</t>
  </si>
  <si>
    <t>&gt;6538_g</t>
  </si>
  <si>
    <t>MMEIKATAAKLVHGIFQSTHPIKAKWERINSTPLPRSSHSLSVIAGRAYIFGGEISPREPVDNDMHILILPSGSVTEADYRIVPAKPAVAGGEVPEKRVGHTAAVIGERVFVFGGRGGKDMKPLEENGRVWVYDTRLDVWSHLDPMPNTPFPPARSYHCTASIDKPEPANMKTVKIDNALEMPRPGTIAESATTDEEKGGYGTVFIHAGCPSSGRVNDLWGFDVWSRTWKEFPTASGKPRGGTSIAISKSRIYRYGGFNGQGEEGGQLDYLELGLDTFNDKGGAGQLGVFPKGSWQTLNFEEESMTFPGNRSVAGLQNISTRRGREYLVLLLGERDPSSQGHEGAGKFWGDVWAFQCPPQGMTAASLQDATRQAVGRETGEGLWSAVQVADAEGAEGDDVRKLVPGERGWFASSTLGDLDASGIMIWGGLNGNNEREDNGWILRIE</t>
  </si>
  <si>
    <t>&gt;2783_g</t>
  </si>
  <si>
    <t>MRLLNTKTHKLEEIFENIPEYVILSHRWLDKKDEVSFQDLENPQVYKKLGYAKILETCRLANEEGCKYAWIDTCCINKSDSSELSESLNSMFQWYRDAKVCYAYLNDVDPTSHPSARELSSGTGPSEWFKRGWTLQELIAPSSLVFYASDWSRIATRADLSKTISRITRIDEIYLAEALSSSNFGSLLERASIAERMSWASGRKTARKEDRAYSLLGIFGISMPLLYGEGEKAFIRLQEEIARHSDDQSLFAWNSKNNDVQGILAKCPEDFSESKDIISCKSGSRDTGFSMTNKGVLITLPMFDGHALLECRLRNDPAFLVVVQLQQVRGDMYRRIPNLSIGKVDRRAWYQWKKEKIYLTQQPQAQDNFFDLQCFVMRNDFKLPYSINSSAPEIIVSISPAEVWEKEDAKVVKVLNRLMPFGLIALAIYGQLKKWPLTIWFFVMTPDCIDDMNLQYPEPHGFFSHSLYEMPDISD</t>
  </si>
  <si>
    <t>&gt;9515_g</t>
  </si>
  <si>
    <t>MLLLKVRIWEKMLESTPPASRLLAHSTRGYSGSSPFNAEDYLPDKLRTCLGNDLAAVLAAYISKLALLSHPNSSIKLISWSLGACSILSSYHLLSAGLLPPTEEIVLHNQISEIIFFEPPASLVFGSSPSASTLSQRTAGEWKSPADMFVRSLKQVTAFFDYPEKVFRDMAEGIKEDGMVFEAGKALVDEKGFMDFVAPTIETGPMGKYVLAATSKTEEGLDYLRAALRELLGSSGVKRIGGLSTRQTIPDCIEGCAVLVRIMQKLADNNAEQKDKIDLRIIDGDCNHFVLVDRPEALWESLQR</t>
  </si>
  <si>
    <t>&gt;9332_g</t>
  </si>
  <si>
    <t>MSSHDSQRTSIIPSLIPLAGLSSRRGSLASLSGSAPIDKQQLAEALDKIHSTASQSETLTTFNEFASPPAPSTDPESKGLAGEIMQNGLSGLYSRFRGAVSGGKEKPAQISTKGDYESVETVSAKSANTTTPTSKSSNPPTREDSGLAASSSQISTASSRIQSPTASSFAGHSFENQPQAMKSSKASLVSTLATTPATSKSATLSRPSITSMTKATLSSAIVPTVAPVNAFKDGDTPRSVTEPLKTESINGTGNHTSHDLPPEFGEPRHRSHSVNDARAIDGSDTSDEDGDGEQESALDREHLGGDGSIESVKKPVTGQKSATEALSSLRATDAIRASNLAKRPAAIERIAQSHLPGYQASRASSTDRSTAETTPVNTSAHNSIRHESLSIQDGSHLGYLGSSRIPGTTINEGAPEAVNARLEQMRKQVLSKEFWMADEICKECFRCGDAFSAFRRKHHCRTCGCIFDSKCTSIVSGQRFGVQGSLRVCKTCLDVINRRQDSSGSESDEDDSALPTFFQSQQAKYDASTKVEPSDNPDLSKEAAVAAGEDDKNRSSSTPMMAIPATRRIGDSSNRRSAVLEIDAPQLSRPSSSRSLKALTAAGRPASSGHKRHHSKHNFLGRFKSTAEERAPFHRGAEDNAKKSRLSAFHDDNIIDPDLAPYMSDEGSSGDEEMGLFATLNNGGILSPSFENDRSGFGSLLSASKKHRARTGEKSVSGVSFTSRPYDDVIGASSLAGFSRPSRRRNLSAASNNLHLARTSPRPQIPGFPNLDEEIAAIDAASTASTLGPSRVTRSASMRDAKAPAVELNNASLHHVRRLLHQLLEDANIPDVPSWQKALIPILLQCTDDVNPNVRLGDDIDIRHYVKLKKIPGGKPGDTTYVSGVIFTKNLALKSMPRRISNPRIVIVSFPIEYSRHQHHFMSLEPVIAQEKEFLRNMVNRIASLRPQLLLVQKHVSGLALQYLTEANIAVAYNVKQSVIEAVSRCAQTEIISSIDMVALKPVHIGKSAGFDVKTYVNSDIPGKKKTYIYLSGCPKELGCTIALRGANLATLTKMKRITEFMVYVVYNLKLETCLMRDEFVLIPSVAENSRSTSPGRQPETEAPPHDHVPSNGEVAAVDDKLQMVADADNNSQNSNMSTTGDLNRPRSTNDADNTKSAQASKDDISESRPETPKLVSAHESHAHKSREEPLPEDIPMPTFYSDMVSKHQTKILSASPFVKFVQPYLLMQAREQERKLVYLKRLRDQDTFEEQTDPEKPKPQKFQLIKPEMVHETVNQAPRQIMEILHAVHDAEYDKALHNYETQKRQWESYLQGNVNLFDPYAHQTITVLYTVVCTATSIPCAGPELLALAFYNEHAEFDPDCTLGQYVEDLCLSVNTICTSNGCERTMSEHHRTYVHGEARITVFVDKSPCKIKGLEDSILMWSYCKQCQKETQVMPMSESTWKYSLGKYLELSFWSSKLRLRAGVCPHDLHRDHLRYFGFRNVAIRIHYDPIDLLEIVVPRSRITWKVDNDLRLKNELFTKIEERWHRFMATVHSRIKGINIESVSSEKVEACKAEVERLSKRAQEEHASLLRKLQENYMESKYYEVVPLNRAVKAMQLKVTEWDDAFSDFDQNFFPSEKDIRRLAALQLKKMFIDRDEATTPALVEPTDTTSDLDEKSPGASSELTRNSSVSAEDAHDVLTSVVEESTAESPEQQDQLKCPAVEPEPLDLDREGIAHLDLAFPKKEDVPESISLETSLSSDVAAPMSPVESDTQITETASPPAATLSEKVEKLRKSIVLNPGDSSTGHPEVSSIPRPSERGSSRRIGSTTSPPLNRTQSQPAGAVRRLHPSTRLQGKQVDSANPFDSPGLPPEILKSSATEPIKPPDKKISERLGLNTVKGHRKPSHSLIPRSVHSKRKETKVSTLAKHFEQLSREFEKERLRDKKQRAAKVSQTRAFPKATSKPIVEVYKDVNEAIEERDPSDQDSINTQPIHPSTEQTATAEGLAALNAKSGDGDKTSQPQNTAAVADEPSTETVADVEVDDNQHNISQTCSDDDGGTSDVDHSLLDDIIPGIAEIAESLGVGKPNADVPVEIPKHEKTSLMKMLTNFWAERSASGWTPLDYPVNPGDHIFEDIDVIIREDEPSSLIAFALDTPSYKERLQEIRYQGRASSKTEGQQPPDIDAIPDMCEEGVDQAEVETSLLRATGTHMIFSFPDGSCRMQCKIFFAEQFDAVRRKCGVADRIVESLSRCLKWDSKGGKTKSVFLKTLDDRLVLKSLSPIETAAFLKFAPAYFNIMAEALFHDLPTVIAKMLGFYQISIKNPATGTEIKWDVLVMENLFYDRSPTRIFDLKGSMRNRKIQSTGEQNEVLLDENMVEFIYESPLFAREHSKKLLRAAIFNDTLFLQRNDVMDYSLMVAVDEATKELVVGIIDVVRTYTWDKKLESWIKDRGFAGGGRNRPTVTSPNEYKRRFREAMNRYILQAPNSWHQWGPTETRQAPLPPPREIQNEPGTDSSSRTGTE</t>
  </si>
  <si>
    <t>&gt;10700_g</t>
  </si>
  <si>
    <t>MAFSTLLTPPVTPLRDSILWSSKEGKPAEHRMQMQLSSLKTRLGLGDWQCSCPTQKGTPCTRQIPEKDNNQIDSQIESMMTLTWASPQLESKLEKLVILVHCYQDDCGYSKDDRIEAWMNAFPDKNVDLKRVMPVEKQIKKVLGRVSVQCIGITMKGKPCESNIGGQKVQN</t>
  </si>
  <si>
    <t>&gt;9225_g</t>
  </si>
  <si>
    <t>MTVELNYEDPFVQEPDATYIPPYLQAGPNSNQRRNQFRPRNATKGTTSYQLRQYAEATLGGGSLRKIVKLPEGEDENEWLAVNMVDFYTHINLLYGSITEFCSPQSCPEMKATDEFEYLWQDSENFKRPTKMPAPQYIEHLIAWVQGTIDNEAVFPSRIGVPFPKSFPSMVRQVFKRMYRVYAHIYCHHYPVIRELGLEAHLNTSFKHYVLFIDEHSLASGKDFWGPLGDLVDSMLRSDE</t>
  </si>
  <si>
    <t>&gt;3040_g</t>
  </si>
  <si>
    <t>MNQSYPSPNAGTADGAASGGPFYPSSSNPQQPGQQQSGLSNPDELQLTAQLSRNLAPMMSGGSGGAMAEGEDPRNQVQGMISHQYAQDQMQTTQGSHMPPGHSPMEHMGGQYASPDGSMAPRKRSKVSRACDECRRKKIRCDATGEPGDDQCSSCKRVGARCEFSRVPMKRGPSKGYIKELADRVNVLEGVVQQAGDPVPPYLPRRESPPQPRRASDEYSPPPGAESVSRKRAHSTQSGDFGTPYLPQRVQNAWTPQDSQRQLPHLSPSFASAQSTPSVPQAFKDPNYSPNGLQPTPQWRVAPGPSRRPSNSYENYAQEASRMEQPFELDDSILEGYYKMIHATYPLLSNSKERLVARLTGCSELLRNAFYEALQAAVRSFSLPNGSQFQLPENIRGVAHMIVESQFEVASSRSLATNMTYLQTMLLLAIHAGNQPSGPRNQGGPSRSLWLGSAVGLAYSMKLHLHNQPEKGVENDSDSDEKLARRIWWTLVIMDRWHASSTSSPLLIPDESVVVYPEDQIILGEYVYHLARLSIILGHSAMIMLAPSDLPPLSVVSGSVYGVVLRGELERFRESLPASFLQQSIAPLIHLCYWHVRILVELTLAESEPSDLLTAAKSMIDILKQNPGYVTPITYHCTLLATLALIELVDYESTRAEAENLLKFLLDSPLAPSTWDTVMRAFISSTNPRAIPTASISSSKTIADSKHALTASQGLQHLADLATAAEGDASVVREVEKGSSGPAGAKFQRYHHLRETVKNGYLSVFSGESGR</t>
  </si>
  <si>
    <t>&gt;540_g</t>
  </si>
  <si>
    <t>MQWKGMAMTDFEDEGIIAFPLTSTGSHQNNGQNLVLTTAPAEPSRPHPSALNPSSVISPLTLSTPSTLTQPPNSPTDENPSLYSIFHTSLNLPQVEPLTQTPTPSFLTLPLEIRLKIYAYVLISHPVTHVQLAPLDPPTSCAGMNTIQFHTIRLAPPPSSRRNKKLTRTGIRGRLPVPDRLKVQGKIPTALLGSCKQVYLESREMPWKTNTWKHINWFWSGMYAAKEFTRKLAEWQRENMRFVDIETLGRDLGNEEFEELCGLWKGVWGLRLCVKGSARGVVGGEGLGVSCLDKLAGKRTTDGRRGFEMLTELRWVEVVLEDEDCGREEKVRFCEEVGKWVGSRERDVSVTFVEEVKVVNKEIEAKTYNGWANYGGEPGDEIDWATGMDAESML</t>
  </si>
  <si>
    <t>&gt;4034_g</t>
  </si>
  <si>
    <t>MVPEKRHIIHAVEIAAVFALAHHFWPKGVTYGEKEDWEIKYRKRREEAERSLSRSKSRSRRSESTTSGGSSRRERERDYAYVDDVRWDRESGRRDRETGRDRVYDDRDEYLYEERLREGRENPRY</t>
  </si>
  <si>
    <t>&gt;6703_g</t>
  </si>
  <si>
    <t>MPISATPAAPLYIPTVDISSYLLSPTSSESRKLIEAVKTACTTTGFFLITGHGVPKELQKRVFAGSAKFFNLPIDDKIKLDRSKSLGAGNRGYEMIGEQVLQEGMKPDLKEGFYIGQDIPATDPRVQEKTFFMGPNLWPEPSLVSEEVFRKPMEEYFASMFSLSLKVLDIIAAGMPYGPRVFDEFISNDPVTAIRLLHYPLDTSNDALQLGAGAHTDFGAITILIAGSPGLQVWDYQGEKWVDIATVEDAFVINVGDMLQMWTNGRYKSSLHRVINKGEKDRYSVPFFFDGNVNCVLKPLDGSAGKSLTVEEHMRERFATTYGSGKEK</t>
  </si>
  <si>
    <t>&gt;9057_g</t>
  </si>
  <si>
    <t>MPPLQRTNSCVDIDFTLRRKFKRNAFRPFQREIIEASLAGQDTFVQAATGFGKSLCFQLPALIDHGITIVVSPLLSLMTDQVNALRAADIKAGSINGNTPWEERQRLLQDLGTGHPLTRLLYVTPEQCATEGFRKHLRVVYEQRELARIAVDEAHCISKWGHDFRPSFKELRWFRDNFQDVPIICLTATATAQVREDIIKTLGLSQDNLKVFTMTTSRKNLHYEVRFKCDEEDHFNDFLGWLKRVHRRRSEDAERRAELQLAGERLDNVSGIIYTIFRQDCETLAARLRQNGIGARPYHAGLRNDEKNETLQRWVNNDEGYDVIVATTAFGMGIDKENVRFVVHWQLPKSFEGFYQEAGRAGRDGKASICIMYYSREDRDRAYNRIRRDGNAKDKSNLEARLKSLQALIDYCENTDSCRHHLICKYFGEKDVPECDYACDWHKDAKALKRAKLNGLQSEEWVCTQNQMGRYNDGYDGYD</t>
  </si>
  <si>
    <t>&gt;9394_g</t>
  </si>
  <si>
    <t>MLEIIERTISFLASSRKGYDDQLITRQPLFSKVSSPPITVTSELGPSNVLIDAKYTGDGPGTLPSLSWTLPPSIPSDSISGFVFFCEDPDTPIGCILHSAIYGIPPTATKLEEADLEKAGEGELKIGYRYATNRRNNVYIPPRPLKGHGVHRYFYSIAALGKGEDKVELAPLATKEEVLQMCERKGILRWGEWVANAERK</t>
  </si>
  <si>
    <t>&gt;5717_g</t>
  </si>
  <si>
    <t>MADVENPVTHERKQRKSVAFSEGTTIVDENGEITMKEDAHDDTRDTALSHSPSTPPLSQALGDFTDPMEAVDNGADEAAKDDEDVASMLKGMKKKKTKKPKAEDAEVDGGEGSAPAEDGGLDLSVMKKKKKTKKPKEGDDDFAAKIAALDIEGKEGEGEAPAAAKPVDTGDMEKGTGIWRHDATEQIPYEQLLDRFFTLLAQKNPDHLSSGSKSYKIPPPQCLREGNKKTIFANIAEICKRMKRTDEHVTSYLFAELGTSGSVDGSRRLVIKGRFQQKQIENVLRRYIMEYVTCKTCRSPDTELNKGENRLYFITCNSCGSRRSVTAIKTGFSAQVGKRRRQQG</t>
  </si>
  <si>
    <t>&gt;5718_g</t>
  </si>
  <si>
    <t>MSGYYPPPPGGNGALQQQNYAPPPQSPPPTQTSHNYYPPPPQPTPPQQTASYPPPPQPTPPQIQPQYSPPPQQQQHIPPQVAQHYPQPPPNFSHRTSYQQSPPSSSFASEQFPVEKPTLDTSTPSNLDHGAPSAQHFVGASTTQDDVGTFNGGSYRISHRDTNSILTVQLAMGCPLTVKPGAMIAMTPTVTLKGTVKFSMKKLIAGGDMAHSTFTGPGELLLAPASLGDITNIRLGGDEQWSVGKDAFLACTQGIVKEYKRQGIGKAMFSGEGMFVYKMSGSGLLWITSLGAIIRKDLADGERYIVDNGHLVAWNTKYILERVASGGIMSGLSSGEGLVCKFTGPGTVFMQTRNPIAFGQWLSAHAPTV</t>
  </si>
  <si>
    <t>&gt;8052_g</t>
  </si>
  <si>
    <t>MADLKETKSNPPSYTATPGPSRPSLGFDPRKPSVTTVLPDGDVPDLDGLSADEAALVALGYKQEFKREFSLWTTFCVSFAVLGLLPSFASTLYYGMGYAGTGGMVWGWLISWFFIQCVAMGMAELCSSMPTSGGLYYASAVLAPPGYGPFAAWLTGWSNWMSQVTGAPSVDYALSAMILAAASIANPEYEPQNYQIFLLTVFVMLIHACISSMPTLWIARFNSYGSTMNMIALFVVIIMIPTSVTGTATTPKFFPSKEVWSVENGTDWPDGVAVLMSFIAIIWTMSGYDAPFHLSEECSNANIAAPRAIVMTAGVGGIAGWALQLVVAYTVIDITSVIDSDVGQPWASYLIQVMPQKIALAILGLTIVCGFFMGQGCMVAASRVTFAYSRDDCFPCSWWMKRVNKYTHTPVNAVWFNTTIGCILLLLIFGGSIAIGAIFSIGAIAAYIAFTIPIFIRVFFVGDRFRRGPWHLGKFSKPIGICACSFILVMMPILCFPSVKGSDLTASLMNWTIVVYGGPMTIVITWWFVSAHKWFKGPVINVEHHMLGRDQIVDGVERLSDGDEPGLVKKAQAEGEDVSNIEA</t>
  </si>
  <si>
    <t>&gt;7058_g</t>
  </si>
  <si>
    <t>MRQSVRKTAVAALAASANAATNNTTSSSLADVCTISNVQAALPANGTLNGINLIPSSVTVNSVNATATGYSYCNVTVSYEHPGKDTVVVWYNFPSPGDFVNRFYVGGGGGYSLNANPTGGLAYGAVSGVTDAGYGAIAGTSLDEAVLTGNGSVNWDAIYMFAYQGLGEMTQIGKAVTPLFYGLDTSTKIYTYYEGCSDGGREGWSQIQRYGAEYDGAITGAPAFRYGQQQVNHLFSNVAEVTMNYFPPTCEMEKIVNMTIAACDPLDGRTDGVVSRTDLCKLNFNVNSTVGTAYSCAATSSSSLGFGFGQRKRQMGATADTPAQNGTVSAEGAALAATLWDGLFTTTGKRAYLPWPIASSFQDATTTYDSTTGTWGVDIASTGGEFVTKFIQLVDLDNLSSLSNVTYDTLVEWMNSAMVKYMDSLQTTLPDVTTFQEAGGKIIHYHGESDDSIPPSSSVRYYNSVRSIMYPTQSYNDSIASMQEWYKLFLVPGAAHCGTNTLQPGPYPQDNMQTMIDWVESAVEPTAGLNATVASGTYAGEVQQLCAFPLRPLWSSNSTMSCVYDQTSIDSWDYTLDAFKVPVY</t>
  </si>
  <si>
    <t>&gt;1316_g</t>
  </si>
  <si>
    <t>MVDITLVAADDKNVETLKLGPATIRILEDGRKTDNRLGAVIMTLPPNLAGPPIHWHRMHDETFLVLKGKMRFTTDKGDVDTKAGDYVVVPTKSIHTFSNPFDEEAEFYNTFTPAYYVDYLRLLCKRAAEITASGRKPTEKEQREVMAQWATFSPDDEGLNF</t>
  </si>
  <si>
    <t>&gt;9891_g</t>
  </si>
  <si>
    <t>MGVGMYIHRLAFPRPPNYTFRRSIPSHFSTLPGNFLLYFYCPTSWSRRGPDQKYPVVVNFHGGGFTIGNACDDARWCAAVVSQLGAIVVSVDYRLAPEHPFPTAVKDGVEAILYLSEHADELGLDKNNFAVSGFSAGGNMAFSVPLRLDAEILMSKKDRDTDANSVYSGREVEGEVEAVKLKAIVAWYPSVDFTKPRPEREAIPARPDLMMPKFFTDLFDASYLQPPTLDYSSPYLSPGVAPAKLLCELPDTIMIYPCEFDGLKVEAAAFRKRLEEEIGKPVRWREVKGVPHGWDKSPNPFRLPLKVDEYYKDACDALRVAFGMSLATADGKAGLKMGGGEKGDAGIKKHEVDEAGINEDEGTSHDEVQPGVAKSLEGPMRS</t>
  </si>
  <si>
    <t>&gt;2305_g</t>
  </si>
  <si>
    <t>MLATYPQRRQAFQQQEPSNCLPQSTAWSPASSTPSISQPEYYPTANNRFQFDSGLLEYPPQSYNSSLSQPLMQTESGSQNCWSSNGQLTPTSTRTHNRGSSLSSLGSAGPASPYTPNTSNPQVVGELFSDLSEFQPAISSKPMTPAHTPSQEHFYPSQQYQNIYTPYAVAMGHDGLPRTDADTELMPAPEFNPPTRHSIASGASNDAPSTPPSYEEERGQKNCESRFNLWLTEYLQLCDDQAFPKVPKLERTMTDVYNDNLYSPNYNYTSAPSFSTTAPIHTQNDIFSRRVQEANSQHLSASNTQTPLTIPPRERSPFRHGSPLAPLGNGFGSQQASFRLNTATHMREQQKKVNDERALQRQVERTSPEHSTPQTISPKDVDLVYHEGEDESKMPLFPPARSQSQNKSYHQQPTLAQEISESDDNMSHQSYRSMATTRRESSSAYSSSSQATPQQNFNFVPPAVPGSVRQAPPTYPFVSRPQQNLKTTAPDFSTTLGTMASNNSDYAPEGSEMQRPPETSADTGTYTCTYHGCTLRFDTPAKLQRHKREGHRNSAVATAGEEGGMTSAAAQRNSQAGPHKCERINPSTGKPCNTIFSRPYDLTRHEDTIHNTRKTKVRCGYCREEKTFSRNDALTRHMRVVHPEVAEGGRRRRGGAPHS</t>
  </si>
  <si>
    <t>&gt;581_g</t>
  </si>
  <si>
    <t>MPDEASSTDGLGKFYEGLPSDREIIKLFEYYKSQVHNFTPILSDPNKFEKQVCAFIDQRSVVRKPEHAFNKSSIAWLSLLYAVLASGSHFKDISHIERASQSNGYLRYSFQCLRFTDFLFDPTIECLETLLLLGNVLQNLMKPQAAWILLGTTSRIAQSLGIHRKHVAEGQLSRDNRLWLSVIWQDSLLSLSFDRMPTTIDVPELSETSIPDSGLNYVGAMYSLLVSASRGLNIRPKSRPDYKEILDIITSISAITQTTQPHLNSVEHCDTIRERCEHYALQLHTSFVCGWLSTRAFRRTEVPLDQDEYRSQLAATGIRCLIRSVEAYLKLCPLSLQASRTWAFIHNGLSSALVLGLLSESKTNPEVRHLQGELIQELSNGCEDSSAESTQNRTVFLSPEHERALMALKNLYNEQASRSQQAPGPQDSTFSVPSPPARPQELASSTSISNVEPSRSVMASGHHPGQSMDPAVVSDFSEMYPMEMFDSIIWDPNIDLDSFSNMDGDR</t>
  </si>
  <si>
    <t>&gt;2648_g</t>
  </si>
  <si>
    <t>MAFKIVALISLLLSGAYAQQIGTYTAETHPSLTWQTCTAVGSCTTTTGSVTMDANWRWVHSTSSSTNCYTGNKWDATLCPSDATCATNCALDGADYQGTYGVTTSGNSLRINFVTKSSQTNVGGRLYLMADNTHYEKFSLLNKEFTFDVDVSHLPCGLNGALYMSDMAADGGVSAYPNNKAGAQYGVGYCDSQCPRDLKFINGQGNVDGWVSSSNNANTGVGNHGACCAEMDIWEANSISAAVTPHSCDTVTQTMCTGDACGGTYSSERYSGTCDPDGCDFNSYRMGNTTFYGPGQTVNTNSVFTVVTQFIGNPITEIKRFYVQNGVVIPNSQSEISGVSGNSITESFCVAQKAAFGDNNTYDAHGGFASMSSAMEDGMVLVMSLWDDYYANMLWLDSDYPLNKSPSTPGVARGTCATTSGVPATVEANSPDSYVIYSNIKVGAINSTFTPGSPNTSTTSTRSTPTSTSTSSKSTASGTVGHYGQCGGIGYTGPTACASGFTCTELNSYYYQCL</t>
  </si>
  <si>
    <t>&gt;9813_g</t>
  </si>
  <si>
    <t>MGANQSRGSHPNEELLADRLRDLELKEADCSSGSDDNDHVQVNEKSAARSDMKFKAPWATLSTNNIGDWERELLQDPKNRLALCAMTKMNPDYFLRSKKTEIEDQQVFNIRIPFEGYPITDQNESGRCWIFAATNVFRVALMKRHGLLAFELSQAYLFFYDKLEKANYFLESILDTASLDLDSRTVERLLMEPITDGGQWDMVYNLVDKYGLVPQTLYPDSANAISSVTMDRIINTKLRQDALELRHLATSGTRSVKEIRAKKEKMMREIHLIVTLTLGPPPSPNAKFKWEYLDKDSVAQSLTATPIGFAKELSTPHALRLTSTAIHDMFSLINDPRNEYNTLLTVDRLCNMVGGKAVKFVNVAMPVLKEACVKMLQAGQPVFFCCDVAQYTFMGENKGIMDPSLIDYELGFNIKLKMSKAERVMTGESGITHAVILTGVHVEHGKTVRWRVQNSWGPEAGENGFFVMTDKWVDEFGFQAVVEPRFVSEEILNVLKTKPKVLPLWDAL</t>
  </si>
  <si>
    <t>&gt;10171_g</t>
  </si>
  <si>
    <t>MTDRASRALAERDLLGEPRTYDATLKRSNVPISTLNHRALGRPSIETKARGQLYLKPPEEEALVKHLILEADLGNPVPIKFLASLAFIVARQRSATNAEAIKPPNKNWARGFQKRHLELKSRRASAMDWKRHENNIYDKIIHWFNVIEKVLQDPAILPENVYNIDETGCDIS</t>
  </si>
  <si>
    <t>&gt;5802_g</t>
  </si>
  <si>
    <t>MLTRSCLRSTRTFGAIRNGAVNTSKRAASSSTPSTADAASPFRLNVAGSAATAVAIGSIAWYYHLYGTELHAMTPAEEGLHATQYPWEHAKWTKTFDHQALRRGFQVYREVCSSCHSLSRIPYRSLVGVTHTVDEAKAMAEENEYDSEPNDQGEIEKRPGKLSDYIPSPYKNDEAARAANNGALPPDLSLMTKARHEGVNYIFSLLTGYPEEAPPGAKLAEGLNFNPYFPGTGIAMARVLYNELVEYEDGTPATASQMAKDVTEFLNWTAEPEMDQRKKMGVKVLVISSILFSLSVWIKRYKWSPIKTRKIAYIPPQMGGQRGGSGHH</t>
  </si>
  <si>
    <t>&gt;7300_g</t>
  </si>
  <si>
    <t>MPPPQGTFNPLEGPGDYTVTSTVHSTSYPAISPLSIPPLGKSVFIAGASRGLGLAMAISFARAGASKIAVAARSDLTSVKSEVLAAASKANRTEPQILSVHLDIKSQKSVDDAAKIVEKEFGGLDILIINAGIFGAMKPIAESEPEEWWSTWDVNVKGPYLTTRAFLPLMLKGGDKTIIATSSCGAHLTLPGLSAYQTTKLAVVRLMQFVDAEYAEKGVVAFSIHPGNIPTDIVGGKEGLLDWMVPVFVDTPELPGDTLVFLTKEKRQWLGGRYINMTWDMPELMAKKEEIVKGDKLKLRLVV</t>
  </si>
  <si>
    <t>&gt;4023_g</t>
  </si>
  <si>
    <t>MAPICTYGDPSRSSSLNQSSASIPSSRRVKAVRRDSFNAPDGSNPTFHPGARDYVAEAHSAKIVYDQIVKCAVGTLKDSLWAPENEHRNPWVPNHKKASFIAAANAAAEAKVAAEAKAAAEAKIAAEAKIAVAKAAAEAKASSPKISIPLYVLPHLRRPLPYEYRGKTHTFSPEAPVFIPSASPQYPTSSSEASSSGPHTPVDAMDSTSHACGNTFGAGLGSSRWAVQAPSKPNPHPEGMTLSRNAMEQMPSTFVPPHLRGLAKTPSPALTLQTNDSEVVEESYNPGGTSTPSVSVHPQYVTPGGRQKDIEPSAFFAALDARKSSRVDSSNKAESVKSHKFNSAIQTDSFNPIASVTEAHTYTESVAASIGNASHYSAQCHQQDIPDINFIAVAVAEHTPRSSSIKAPHMKSDELDTPIEEVNIDSFPRPALVNPVSIQAVTGVDAKSNYATVRGPQKDISFASFYAAKKTLLLQACHPPNIKAKTNSIKSEKPTHIGVNTIQPLPATNVNAKAHYVANHKFQKDIDFGEFLAGKRIISSNAQAKAPVPPKITSHKSSKNRSPKYNFATKGSTKQSPESHKAPVAKIRSHIVYNPYFALNDTHVEAFKIYMENEPASGKIYDLVGDMNQNQSHFDTNGDHVSATGVTLNIKSSPGEVGETNPTIQAATPKSEELENNLNTHPSKLGQLNQQQTAELPTSMGPIHISNNLRVGSDTFIESRVSLHSVDIDAGAHSKKIEEQTAVITQRENSPIATAPRQTIQMQAIQADPLRSESVHATPVEAVAVQENQVQDKCTPMASGDRHGFQEIDFATFIRARKPIQAESYHSSSEKSQALSKKSHDSKGQFNTGAIIVGVERPTHIQPIQPELVQAASTRATLVQAVAPYHAVPSINPNLEGSVNKLHTGASHQSDTNTPPTIIASSNEDGFEVKQSSADSFDRKISDTGVPLGPRKEVVRAALAQHNSIPVLTWEGEDWEQAPDWDATWEDRGDFDNNDFIDPYIKEWQVDLPSGPSLCVDTTNEAFAFGAPIDNLVLLTPFVHPECIPDSKHSSNEEKRQNQTAAIDAEHRRIKERRKLQNAKRNHAFQAAAHQQIANLEIQPDPFTPNTDLYLRPAEEKDVDDIIKIYNHYVVNSIIPEDQTPLSHKNGLALLEGSKREKLPFIVAVKGRLPKFEDAQGRPIHSKKACMPQHETVIGFSFTEHFNYGLGGGNSGRSRGTANLQLYVHHDYTRKGVGRSLLDRLIHIMSHAYAYKAGCDWVNPRNDPTYEEDGCGLWHQLLFMVPVLKNNDPNFKWLSEFLFQNFFFKEQARLSSVARSSAVNNCARWLDVAILQREATYGGEFDPYV</t>
  </si>
  <si>
    <t>&gt;1638_g</t>
  </si>
  <si>
    <t>MQAVDCSSSTPPAPVVKITRGHSCLLCQQRKVRCDRQKPCTNCIKARAECVPSASIVLKRKQRKPTETDLVAKLRRYEHCSGNMVTLWDNLSDEMIDPKDALQTSSDEDFDEAGLYPSPESLLVGSPASSQDISSLHPSPVQIFRLWQTFLVNVDPLMKMFHTPTMQQAVVSASEDLGHVPRHTEVMMFAIYFLAVTSLGNEDCEHMFGEPRNSLLAKYSHATQQGLINARFLKSLNLVTLQALVLFLVGLRKNCDPHSLWILSGTAVRIAQRLGLHRDGANHKIPPFDAEIRRRTWWQIVFFDGQTSKLAGAGFPMWLTKFDTKAPLNISDGDLFPTMKALPIEKEGATEMIFCCLKNATAQELRHGNISKHRIEGERYFVPGAALLAEKDKAIDEIEAHFQQRFLQFCDPSIPLHLLVMVTAQSVLCTLRIMAHHPRQYSDNGASMSQEEKDLIFTECVKEIEFDSIGHTNKSTQGYLWHTREHFQLDAFIYLLSELRHRTSGDLVDRAWRQIELVFKHRPEFTKNTKNGLYFAIGNMALKAWEKREAALNGSHPPKFVALLREERKSSTPLTASKRLLETSSDYQHELPSGLYQNIGPPQSFTYGSSTGNSGETPDWNAQAFDMNMPEITPVDWEYWQTLMNGEGGSDTGTPEFTWCQ</t>
  </si>
  <si>
    <t>&gt;1792_g</t>
  </si>
  <si>
    <t>MSKNSYKTQLALSPAFSRELKMAHVFLNGSDIRLSGGDDASAICDIEEIVGEDVKGDVEGDGKRDIKGDIKEDIKEDIEQTIERQWSSGQNRTGKRGEGLLGG</t>
  </si>
  <si>
    <t>&gt;1273_g</t>
  </si>
  <si>
    <t>MRYPLSLAFALTVLTTRVSCHYIFERFTHGGIEYPVYQYIRMNTNNNSPVTDLTSGDLRCNVGGEEGGTTQTITVNAGDAFSFTADIAVYHDGPLSMYMAKAPGAAVDFDGSGQVWFKILDLGPTFLADGSSTWPLYQTYSYTIPTAVPSGDYLLRIQQLAIHNPYPAGIPQFYISCAQITVVNGGSGTPSPLVSIPGFITGTEPGYTVNIYTDFHNYTVPGPAVWAGQNGGSGTGGTTQPPTTSTRPSTSAAGSTSTRVTSSSTLVTSTKVTTSTAAGSSSTGAVVAKYGQCGGSGWTGGTVCVSGSTCTYSNAYYSQCL</t>
  </si>
  <si>
    <t>&gt;20539_g</t>
  </si>
  <si>
    <t>MGAAEANNRLSKPTELYINIQVNKQLREEGII</t>
  </si>
  <si>
    <t>&gt;3422_g</t>
  </si>
  <si>
    <t>MAPNPSPFLYPGPISTADTLSIVHLKRDLQLPTLLREHDEDDEGYTEGKVVNTRFGSFPHKTLIGVPWGTQIRASKVDTGSRGRRDQEHKRKREESEVTDISKARKLDSAESPAGTNTSSDVKGETEAVAASSGFVHLLPPTPENWTSSLPHRTQVVYTPDYSYILHRLRARPGTSLIEAGAGSGSFTHASARAVFHGYPSGALPASKKRKLGKVWSYEFHEQRHEKLQVEIKDHGLEGIVQITHRDVCENGFLVERESPNAEAIFLDLPAPWLALPHLVRSPPRKPANSSISGEVNAESETGKGEEWKSPLNPNSTAYLCTFSPCIEQVQRTISAMRQLGWVDIEMVQLSQKRFEIRRERIGIDNGAQRGLSTTPASVEEALARLMEVEGNFQTFHENGSNTQIKKANGKGKDKGKNPNGRDKILESLVERKVFKEGKLVSRTEPEVKVHTSYLVFAVLPMEWTEEDERKANEVWEGKVRMDDDVEDGDGVGRMIGMSKRQIKKAERAAMKERIAKAEAEKGEEAISSDPKIDGLERASIVKTVNDDVAMEGQDGLQG</t>
  </si>
  <si>
    <t>&gt;25_g</t>
  </si>
  <si>
    <t>MAHDKSTTTSALGASLQETLSNLIHNPYPHVPNPQSCKKRASVALVLRIRPHHDNRPETFLSSADKSKIEGIVFIEQFFSQPWVQEGDPEVVFIKRAARPGDRWTSHVALPGGKRDPEDVDDKAVAIRETAEEIGLDLNSPNAFYVGNLPERVVSTSWGKVPIMVLCPFLFLWTSPDIPPLRLQPMEVASTHWVPLRVLLSPSSRTHEYVDVSDRFAHRGGPLLKAVIRSMLGKMRFSAIRLIPSESLYCSSTAEFFSPPEENINCKKTTPLSSRFYHWYIGDHAGSSERSRPLLLWGLTLGMLADFLDQLPPNNAVQLWSYPTFTSPDVQFVIKILTLSLKRRNKYRLEKSGVQNQTAVDTETEAVATGDNPWFIGGLSDGMKHPNKSKNATKSYAVGIMLDGYYDMARRGVWIAATLRIAVTAALIHQVVKRVRKS</t>
  </si>
  <si>
    <t>&gt;3147_g</t>
  </si>
  <si>
    <t>MASYKPNAGPPAHEMVYFPQMTSALPSSSGEFRKVLWTGLYSQVVLMTIPVGGDIGDEVHTVDQALTFTSGKGKATINGKDQDVEAGDLMVVPAGTQHQFVNTGPTPLILYTIYSPAEHKSTTVHHTKDQGEKEEEDGIDVAPEWSRKSKKENEDAGLVKLSGKY</t>
  </si>
  <si>
    <t>&gt;4989_g</t>
  </si>
  <si>
    <t>MVPRARITARAELATTTAIHVTYTITNTAINSIYTTTILLGNDPTPTPAPIASSNPTNGAIIGAVIGSIVGFFLLLALIVVCVRRSNSDWAPSLRSASYPTVYVNNPNVLPIRTVIRETERTTATRVVRDNEKRYFFFSRPSLRRSGSPVQSADSYFTSESSESSLSSG</t>
  </si>
  <si>
    <t>&gt;8874_g</t>
  </si>
  <si>
    <t>MSGSGGYYKYRCKYWLTYNCPYWVWVNNAPCAHCLADGRDSDVNMIQGPSRISREIYVPQLENGSLQYIIMEIIAASDVDSGWIVKELPPQPAFPNATGPSAVSYPAMDGVKTSMASQSGLQAAAVGGGWTA</t>
  </si>
  <si>
    <t>&gt;6744_g</t>
  </si>
  <si>
    <t>MDSNIRVTSSLAELLLTAPINIEKYEALYKHFHEHPELANLEAETAKTIAVQLSRLQAFNITTNIGGYGVVGVLKNGPGKTILLRADMDGLPILEATGLPYSSKVTMLDVEGVMRPVMHACGHDMHITCLLAAAEILLQLKQIWSGTLIVLFQPAEERGSGAKAMVDDGLYERHKIPVPDFVLGQHVVAMRAGSVGSKMGTIMAGADSMKITMFGVGGHGSQPHRTIDPAVMAAHVVVRLQTVVSREINPSDVSVLTVGSLQAGQTENVIADSAEIGIDIRSVLPETREKLLTSIRRIVKAECEASGSTVAPIFKMTRHLSNTVNDESMMKTLAKSFGEYFKDHFDANIPTTTIAEDFSVLATSQGRPCVFWHWGGIEEGLWDQRLKEGRMDNIPANHTARFAPVIQPTMQTGIHALCVAALAFFDEKSPHRL</t>
  </si>
  <si>
    <t>&gt;3761_g</t>
  </si>
  <si>
    <t>MSQPKFSFGSGAGGSNLFGSNSGSSGIFGGTSAPSTMASTSQAPTTTAASTGGMFGSSTLPAPSGMFGGGTPAGTPSSIFGAGSKPTSGTTLPSLFGNTTGSGSSAGGVFGGNKNATTTSAPSSNLFGATSGTSAFGGGMFGQPAKKDEGAAAPDKDSGASQAAPLFGGFSTGGSAPSFGASAAPSGVTTPATNKFSFGNSTTPAGPPPTDQGKPSGSNLFGGLGGQQSSSNIFGAAKPTDSSSTSTPKSLFPGTGNTTSGLFGGGKPSGGTLFSGLNNSTPGSSSTSAAGTISTSSETPKPPAFSFNPGTPATSTPSTQVASNAPAASSPFNIGGTSTPAGGASNLFAPKTTPASTTPVSAPSMFGAANTSSATPKPLFGGLGATSASTPTSNTSAPSTTASAAGSSLFGKPTTQSTTTAPASTTTTTATTAAPPATATGTGTGTTSNTQSNANPALGASTMGPPPALVRLKNKTMDEIITRWASDLSKYQKDFQEQALKVASWDRLMVDNGEKIQKLYITTHEAKSQAAEIEKQLTNVEQNQAELESWLDRYEAEVDEMFSRQVGQGDALQGPDQERERTYKLAEKLTDKLGDMGNNLTSMIEAINEASSTLSKTSKADDPLSHIVRVLNSHLTQLQWIDENATTLQTKVAESQKMGQSFGPNGSGGPESDAAESFYRSFTGRR</t>
  </si>
  <si>
    <t>&gt;7469_g</t>
  </si>
  <si>
    <t>MAEEKELTPAQEAAARAKEAEEQAALPYKWTQTIDELDITLDVPGNLKGRDLVVELKKKKLVAGIKGQDPIITGDLAHEIHVDESAWTLVSNPAGTKTLEIHLDKVNKMEWWECVVIGAPKIDITKIQPENSKLGDLDGETRGMVEKMMWDQRQKEMGKPTSDEQKKVDLLKKFQEEHPEMDFSNAKMN</t>
  </si>
  <si>
    <t>&gt;6682_g</t>
  </si>
  <si>
    <t>MSISNEALQKVSRRNPDPSSAWYSALRVVLQEIETQAIQSQQQISQVRTQINGKTREIRLLELVSKEISGLPSSTKLYEGVGKMFVFSPTTETDKKLKTETSELKSEVENLGKRLLYLETTYKNSREHIDQIFKSGGRA</t>
  </si>
  <si>
    <t>&gt;924_g</t>
  </si>
  <si>
    <t>MTSIKSKTTFGENSAPTQPSSRSSSSTISLPVITPSESHTSSIQSFGMPPPQTNGQSLNGSSENMTDTESNGSGRSRPPPSPRRNSSPMMPPFMVSAPGKVIVFGEHSVVYGKAAIAAAISLRSYLLVTSLSKSKRIISLRFPDINLSHTWNIDDLPWKIFAQPGKKKHYYDLVTSLDPDLVAAMKPHIEEVSLDIPENIRKVHLNAVSSFLYLVLSLGSQSFSGCIYTLRSTIPIAAGLGSSASITVCLAAALLLQIRTLSGPHLDQPAEEARLQIERINRWAFVGELCIHGNPSGVDNTVATQGKAVVFQRTDYMAPPVVKPLWNFPELPLLLVDTRQSRSTAVEVTKVATLKKAHPEITEGILDAMDKVSQDAAKIIAQKDFDSKGLSSLESIGKLMTINHGLLVALGVSHPRLERIRELVDYEGIGWTKLTGAGGGGCAITLIKPGVSPERMKHLEDTLKEENFKKFETTLGCDGVGVLWPAVLKNGMEDDQGGEEIDQDKFLSADGIEGVEELVGVHGQGGDREAWKFWRVED</t>
  </si>
  <si>
    <t>&gt;20550_g</t>
  </si>
  <si>
    <t>MFVTVTNTTLKILLPTTFLLSFSKEFRRA</t>
  </si>
  <si>
    <t>&gt;6823_g</t>
  </si>
  <si>
    <t>MSRPTIGDLAPEDGTLASIEGFQLFGSTWNEHVSGLKSKFKVEFEKDLRDPTTSRSDIAMHIGMMHLLNNAMSDVDNPDTIEARRWVMSLQHATLLHMELHDAGILGDPIDTAGLVELVGASAIIKSAASVEVTYGTGVMGNGYSSMLEWSKSNPNGSADKEKEIIHAILVDELKNPGSRTDKEKEDIAYLAAMEKGIPSVSLSWCMLQQLVEKNQTRQSNGTPTGNADKGTAEKDLAKGG</t>
  </si>
  <si>
    <t>&gt;5290_g</t>
  </si>
  <si>
    <t>MTTTTSFRLDSSKPKGPKDDTDCGGRTCTGAVAGGDDTDFGS</t>
  </si>
  <si>
    <t>&gt;10703_g</t>
  </si>
  <si>
    <t>MSDLTSQLEVLYKIILDFVVTPSCARTATGVSLGALALLQISSGWSRAYSRKRLNNFSFKDKYEWDVPGKELVLITGGSSGLGDAAARKLAAHGIRVVCWDVHPPKELLPANASWTEVDVTDTKAIKVAAEKLRKQFGDPTVLVNNAGVGILRGILDGTEEETRHTFDVNLMAHFNTIREFLPAMVKANHGHVVNIASLASFVTIADNTDYSCSKAALLALHEGLTQEIRWRYNAPNVRTSIIHPAWVKTPLIEDILKVRPWKDTLLEPEPVVDAMVKQILKGESGQVILPSSFNVFAPLLRALPSWLSEMIRDTRGTSLQGLKPARAKKY</t>
  </si>
  <si>
    <t>&gt;2471_g</t>
  </si>
  <si>
    <t>MPSIRQIIGAVAVGLVGVAVALPSQPKLSPQARRAYEFGVLARKDMERRQNPTTGLPDGLTDIDILEFALTLENLETAFYQQGFAKFPASDFTALGLTADDVTNLLSIGSTEQTHVITLNSAIAGAGTKPVQPCTYNFGFTTAAAMVATASVLENIGVSAYLAAAPLVKTPGILTVAAEIVTVEARHQTFIRTASKAAAIPGAFDTPLGIRSVFTLAAAFISSCPTGSNLAITPFSPLTMTTTGASTTVAAGQTVAVTTTATGATSCAFVNGGQPGGAAFTPFANGGCVVPEGLTGITYLHLASSTPADGTLTDAITVAGPLVMAVN</t>
  </si>
  <si>
    <t>&gt;20555_g</t>
  </si>
  <si>
    <t>MWINKCDATYVRRGVTTCELIK</t>
  </si>
  <si>
    <t>&gt;2299_g</t>
  </si>
  <si>
    <t>MIEDEEGLKTLNVGSALSKLGSVAETLRDHLTKIALTKGPVQEFIKQLLKGDQIQEKLEGIMRDLGNAKLDLVLPMLLSNVGLTRGVGKAVMVNIESVEKMNRLLSEKLGEGHKLKISKVLERKARNADGTVTLTQDDIDTLSREEALASSSNPTGDGNSKTSQSARVIRDNEAFHYALQVNTPIGVDVWKDIGSVTVEGNKASDHASQWNYPIASVDAFLAAMEVRKKQS</t>
  </si>
  <si>
    <t>&gt;3740_g</t>
  </si>
  <si>
    <t>MPEKVRTKFGDVLSSAASNRTKDLPRTSIESTPNGECDLNRPTSSHLNNSVKRSRDGSPKNRSDSSNDHSWKKKHENSKKGQANGGSLGSRERYDKLPAEGVNGAAILHHKSSAHQSTQKSKFNSQRDANKRSSRQPRQLLSRAAAEIQKSRQGLPIWAKKGSIKQALRSNNVLLLNGETGSGKSTQVPQFLCREPWCKKTRVKVKSKDGKEEEILVGGLIAITQPRRVAATSLARRVATEMGSPLESNGAAGSVGYAVRFESVTPPGMKIKFLTEGILLQEMLHDPNLRKYSAVIVDEIHERSVDVDLITGFLRKLVHSDFKGRGGVPLKVIVMSATLDLGGIEAFFAKPGTRPQYKPGTNHGNVFAPHLLGDDVDSDLDSHLDSYSTQDSLLPPPGGPVGSESSWSGLSDSEDEASKNTTRKLSRKGNPTVKDGKPESKNTDPTRKLLADRAIKEDFPGDHDLPMQETGVAFVFVQGRQFEVESIFQAKPVDDYLQEMMKIILHIHVTEPLPGDILAFLTGQDEIETLQVQLEQYAEKLAKGMPRMKILPLYGSLSAPAQQLVFEKVKGAFTRKIVLATNIAETSVTVSGVRFVVDCGKSKVKQYRPRLGMESLLVKPISIVSAIQRCGRAGREAKGKCFRIYTEEAYEKFDEDERPEILRSDVIEAVLKMKARGVDDVLTFPLMDSPNLVAMEKALLQLHMIGALDNEGKITDTGFKMASYPLPASYGRVLIAAAEPEADVLLEAIDVISCFTSDAEVFLQPKSEEESQIQQDLRNEIAKRHGDIVTTLNAMQQYACVTTDRQKWCKDRLISFRAMRMALQIRRQLRQTCVKQKLLKELPPQDSQPFEQITPERAEALLKVFLKAFVMKTAVLGPDGSYMTTQGRNTIAIHPGSVLHGKKVEAIMFLEHVFTAKSYAKKVSAIQANWIEEVLLG</t>
  </si>
  <si>
    <t>&gt;6548_g</t>
  </si>
  <si>
    <t>MITSSLQSSESSGYTRLLLNCYRTTIFRVIWEEEAMNAFAPRIGRALRPLSTRTTQCLRQQRINAIPRVSLPQRMSQQRYQSNRGGHSFSYNAKRLFRAYPYSVSLATFLILCGVAALGYTNWFYYSYIIGAFSKYPEPVAKQMRKALYYTNISLEPNNAVKYYKESLRVAAEVGMHPFSDEVLGIKIQLAYLMEKIFHFDKAIMILEIIKRDNLKWVEEYEKNGWKEEGRGDRTRILAKAVAISIKLGELYSNKYVLEKEKAEESLIWGVETVIREKKRREDEGVKPGEGGWMSDEEIGGSFEALAHMYEGKDQHYLATPLFLQSLAFSDPRSCHTVVLMNNLSISLAQQNPPATPNQPPISRPALVSNAREWAKKAIALAAIVEPPKRTEECDIGCAVATHNLGEFAEMDGDITEARRRYEEAKSLSRALGFTDGVKNAEKGLKRLSSG</t>
  </si>
  <si>
    <t>&gt;6505_g</t>
  </si>
  <si>
    <t>MPGEVIDKPNPPALASLIPDEVLGLAVKLEKIVLSDADLKGLDEFRRASNYIAAAMIFLSDNALLERDLTFDDIKPRLLGHWGTCPGLTLVYAHLNYLTRKNDLDLIYIVGPGHGAPAILASLWLEGSLEKFYPQYGRTKQGLHNLITGFSTPRSFPSHINAETPGSIHEGGELGYALSVAFGAVMDKPDLIVACIIGDGEAESGPTATAWHGAKYIDPAESGAVIPIVHVNGFKISERTIYGCMDDKEIVTLFTGYGYQCRFVEDLDDIDRDLATSFQWALDEIRKIQKAARSGKPIMKPRWPVLILRTPKGWSGPKVIDGEYIEGSFHSHQVPLMAAKSSKSQLASLQKWLFSYDTAQLFTETGAPNKTIESIIPAEPHNRLGQKAETYKNYEPLNVPDWRQFGVEKGSEESCMKATGKLIDQAFIDNPKSLRLFSPDELVSNKLDAVFKNTGRDFQWDQFSNARGGRVIEILSEHTCQGFLQGYTLTGRTGIFPSYESFLGIIHTMMVQYSKFNKMGRETTWRSDISSINYIATSTWTRQEHNGFSHQNPSFIGAVLNLKPDAARVYLPPDANTFLSTIAHCLCSKNYVNLMIGSKQPQPVFLSVEEADKHCQAGASIWKFASTDEGLNPDVVLVGIGTEVTFEVVAAAALLRRKIPSLRVRVVNVTDLMILEAETLHPHSLRNDEFSALFTPDRPIHFNYHGYLNEIRGLLFGRPNLERVTIECYREEGSTTTPFDMMLRNRVSRYHIMEAAIRGGAKHNPKVALEMTSLLGEVRHQIPKVQQYIMETGKDPEGTYDIPKFEGTGFGKGTAGSEGKGGEEDGFFVN</t>
  </si>
  <si>
    <t>&gt;5881_g</t>
  </si>
  <si>
    <t>MGAIFSSLNDTSIHNDTLPELPVFHVTQRQKIAHADIDKLLANHDFRDLIAERLSGAVKVPTVTYDGMGMVGEDPRWDIFYDFAAYLKKTFPQVYETLDITIINEHAFLYTWTGSHMSLKPLVFMAHSDVVPAPDSTADRWTHPPFSGYYDGTFIWGRGSADDKCSVIATLSAFEALVEAGFKPTRTVILSLGFDEEGGGKNSYGARCLANRLFEIYGEDGIEMILDEGGIAVEEHWGTNFALPATAEKGYVDVLITLDMVGGHSSTPPDHTAIGYLSQIVQKIEDNQFSFHFTNKNPTKNFLQAAARHSKTMPKDLRNAILDPRSTSKVIEYLDRDQLTRAQIRTTTAVDVIQGGSKSNALPESAAVLVNHRIAVEESVQDVKTHYQRIIDPLASKLGLKFQHVEVCEEKAEKAMIWKSNNAKLTLTTSYELEPSPITSALDPRFAWLAGTLQSVFGQEVIVVPILEGGNTDTKFYWKLTPQIYRINPYSGKWDPKGWKIHAVDERMPVAGMLEMVRFYYELIQVVDEQRLVVSKS</t>
  </si>
  <si>
    <t>&gt;6964_g</t>
  </si>
  <si>
    <t>MADVRSLLKSERTARRVQHKHASYSPTGTLLCTVCHLQLKSEALWEGHLRSAGHIMRAQTHVEDQESKTSSPVETPANGNGNGSKRKRNASADEDEPEATLRKRTKSIRPGLPDGFFDSYHSSSESPHSHLEMQIPSRPATPLKTPELRTPEPAPPKKAEPEPDVDENEWAAFESDIATAEAQVKAANDAVIMAPAMSAADLKKKSQEEEYNTKKERAEAEAEGDKEDAARKMEEELEEMHSLEERVRKMRERREELRKESMIDLSKAKVAILPPATVEGDDEDDEEEDEEWDGFRMKV</t>
  </si>
  <si>
    <t>&gt;2334_g</t>
  </si>
  <si>
    <t>MAKKSLARSAYGVLQSVLVAAALYSILYLGVLVIQKGTFPKSPQELYHNLPIPRPGGGSSSSDAVGTGVQLPSPKLKAEKINADANWFNRPESLVVPRDDYLGRRPHVDTIANLTRLVEVCRGSYENIEKMPYVYDCLKYLDGGEKEYFYTPPRGERPSEQPPSRAEYLDSDGADNTLEEYPEYKPASKQSIGKCNGPIVPYHVYWTGPATWRVELFVKSHLYTQNLPCVRLWIWLDGDRDPDAIDKMMNNDPLFEKFLPFITRGDIVLKLWKFPSRIPLPKGDNTDGVGYYKTPGKPNSKNETLVADGLIRDANDQEWLVLTEKQMTFLPVAVSDAVRFVVLHIYGGAYFDMDVIMLRDMRPLLIGDEHSFAERWGGHASPGDYNTAIMSLTANSSLSSYLLRGGVRMGLNFHPRVIGVMAVKDHRNQEFLMLETAAFDPIWTEFNWDRLGRCTIPCIHDYGQVFKGSKTAFPLKDEWESYEGEPLKASDSKRQGHFWEVKRTMGDLEERAVAPVAQSNAEAVTYDRAALSKAEYKIEQDRYPPTNRTLENFFRGAWTYHVHNQWVKNPEPSSWLNVIQRAQDGFFSYGRTNPYGEKWEGPSIPEYEISWEYP</t>
  </si>
  <si>
    <t>&gt;3220_g</t>
  </si>
  <si>
    <t>MATTTDNNGIYLYKPSSIACIVAAILFGGSTSYHILQMVRKKTWFYTPMIVGGTMMTFGYIFRYLSVKNTSSIMLYAVQSLFIILPPSLYAATIYMIYGRIAVFVNAPDASIIRSSRVTKIFVTGDVISFCMQAGGGGLMAQASMADMGENVMLIGLFAQLVFFGFFLFVSLVFWKRMRSSPARYTIPSYGKRSWITLLKLLFTAAAIIILRCIFRIIESSQGREGYLASLEAYMYVFDAVPMFLVQAMFHFVHASDVFPRNFGMEKLADNDSETNIGLRDRT</t>
  </si>
  <si>
    <t>&gt;1223_g</t>
  </si>
  <si>
    <t>MLPLYPPLSVAPSFSTPADAREALDLQIIDISPYLFAFFNKTNPSTPIPSDPLLAEPILQIQDQSSFLALSAWHLSFQKLVAASSQTDPSPKDITALQVLKTHYACLHSMLIIAASSTSENPPSALLSTIPDFLDIIGNTSNLLSTQTTYLLPYSFDLGIIGPIIYTIARCPSVSLRFAALELLNHSRIPVREGFWGNTVTLSHIRRIMLVCEILVSEIELEYGLGEKKDEAVNELGNFVSEEEEIPAEEDGKKGEANKHAKLLWLTLSKMDTRLRHPVDHPSLPLLDFLKLEDLERRVWKILEPASPFTRPLLCRVTEYVEQGKVAA</t>
  </si>
  <si>
    <t>&gt;20565_g</t>
  </si>
  <si>
    <t>MSKALDFDEYTIAWVALLPIEAEAALGMLDKQHDGYFETVRGDDYVYIGGELSGYKIVVATLPAGQNYGTGAAAALVNQVKARFSNLWFALLVGVAAGLPNHSPEHPAKKRDIRLGDVLVCVPGKDSFGIIQYDLGRDTEEGFFPNGRQAETPAIVRAAIGNIQLTKKKPFRAGNPLANYLATFQQADEDGRFICPSQSEDTLFARSENAFVMREPRDESERTKVWYGNIGSGSSLIRNAVRRDELRDKYDLIGLEMEAAGIMNTLPTGVIRGVCDYGDNQKNKLWQPYAAAAAAAYAKGILCAIPPKVKAQTENIAPFVVPFDRNLQFTGRVDQLAELEGKLFVGEQTSKIAIAGLGGVGKTQVVLELAYRTRAKYQSCSVLWIPATDTESLQQAYLDIAEQLSITGWDDKAADVKRLVQVHLSKTTERWLLIFDNADNIDIWIGHPGPEQRSARLIDFLPRSKKGCIIFTTRDRKTAVKLAHQNVVEVPEMSEDVATQLLQKRLINPDLVNGPDTSALLKGLTYLPLAIVQAAAYINENRTTFAKYLALLAEQEEEVIELLSKDFEDDGRYNNVKNPVATTWLISFDQIRHRDPLAADCLSFMACIDSKDIPQSLLPADSSQKKETAIGTLDAYSFITRRSADLALDLHRLVHLATRNWLRSKDLIAQWTEKAIAQLEDVFPDNNHQNRNVWKTYLPHIWDVFV</t>
  </si>
  <si>
    <t>&gt;8833_g</t>
  </si>
  <si>
    <t>MAKNTETATAASPSAAIPLVKHKKEKSSKKRKSASLEDPISNEQIPIKATASISEQEAVTSSVIPKTKKDKSNKKRKAAVEVSDVSGEVTEKNIVASEELAASPAAAPSSTKSKKEKSSKKRKAIELADPTLAITKPVEKSSSATEGDVTIANSEQSDNVTEDPPSKKRKSIFEKEIEVDITAPEPPSKKALRRLKKGKPLPPSKSGAESTPEPESKSGKKSEVEKRSEYGIWIGNLAFHISKENLRGFFTENSEITEEMITRIHMPGPNDNKPANKVEERPKFVKVVNNKGFAYVDFSSAEAVQQAVELSEKLLSGRRVLIKNNKSFEGRPEKTKEESRNDGKPPSKRVFIGNLSFDTTEDSLKEHFEKCGAIASVMVATFEDTGKCKGYAWVVFEELDAAQNAVRGFVRIEEEASDDSGSEEENSDEGSDAEAVSKPKSKNVKIRKWWVNKIKGRPLRMEFAEDAQVRYKKRYGKDGTKNARTEGPESAVEAPKAAPFVAKKVEYRQPYAARLTGGIVESKGKKVTF</t>
  </si>
  <si>
    <t>&gt;8581_g</t>
  </si>
  <si>
    <t>MINDEIPSERPADSQLSLPRVHATTHLTKFLRKPHSFRRTRYNHANSFTIPARSEENDSDNSQVLYMADPRLNRRYSLSSFSNGPDRNLDGPADGKVKEEENGQREASWSIIDREICEWQYVCKTGRPYWWSPDSKYARVRKLQPRLANNPYASIFNWSKQADNIPSMTYAEKHRALTNSFIADPSIVDDVAQLVAVQLLGACFTLPPDDSIGLPSPNDASVAKLLNQDPPDPRMISSLRMHTHFRYSPCFGHQARSPSPVQHDLGLRGAFDGHTRSPSTPPPQNSGLSVSEMEGLSAASRHDRIRQILEARDTPRVGTSYKHVRRTSDPVGSFSKQGESIRSHQRCTNADRRLTRTNLELKEHPQVFSAHSSSLPRVEATGRKRSRQATSDDEELQLREEAHHIDTQKSNYQLHSVIRSEPHHVFVQPVKELVVKRWKKLRRRLSGRGSQQPSTASADPSASESSSGVILNTTISPDGKKRRKRARERGDIQSITKPNPTLSKAPSNGIRQPAASGNLPPSRNKSKYPRSNKPFILDSLALDTKFKILEPPVATAATAAAGSRLVYNVQKSSTTAAISQQYSSPLSDIIDFAFATGRTSSIPRSEALATCGTEHSGSEFPTFPMPPRSPIASVYEDIFPLKCSPRNGPAPERRKSALSEVYTAGYSSRESLGSDASELVARGILSEAGSRLGTPREEMPLPIPSQTGLIATEMVQVQSCRRHSTSTAEDSQGSGVMGQDGRPKLERMSTNGTQIFTTSLEGVEIDGIPAGPGREMWDTKGKGKERTYL</t>
  </si>
  <si>
    <t>&gt;6050_g</t>
  </si>
  <si>
    <t>MYLSRFRNLHWLRKLINKLPQIRYLPASAVRIISVLVLINLIIWAIVAIILRSNARLSSSALLSYTLGLRHALDADHISAIDLMTRRLVATGSKPVTVGTWFSLGHSTIVIMTCIVVAATSGALEKRFEGFRNVGGVIGTGVSAGVLILLGIGNAWILVKLVQRMKAVLKEEMDGDREALEEGAVAGLNLEGGGIMVRIFKRLFKFIDRPWKMYPLGVLFGLGFDTSSEVAVLGIASLEGAQGTSIWLILIFPLLFTAGMCLIDTTDGALMMSLYTSTSLARDTIAILYYSIVLSAITVLVAMAIGTIQLLSLIANYATGRFWDGVDTVGDHFDIIGGGICGAFVVFGAISVLLYKPWRRRFDKRRNIEGVVVIEMQDAEKGGEKANAMGIS</t>
  </si>
  <si>
    <t>&gt;3390_g</t>
  </si>
  <si>
    <t>MASSNNRTSTYTQVSSTSDHDRPKSPDPKNNMWSQMLNGVASGKKLPEKNILVLGGSTDSQREFLEALSTDNGMRMQDRQSSKQPPIANNFALGYTYQDVLDADHEDILARMSMYMLSDPSPTFTPLLQPLLTPQTIPNTLIVVLLDWSQPWFWLRQLRDWIQLLRTLLVSLDEDCKEKMEEVMIGWRDRGRGGNNLDGTVVANSADSDVSLPLGPGEWEEALGLPLCVVCQNSDRIEILEKDRAWREEEFDFVLQFLRTVLLKHGASLIYTIPSVPSPLQSLVHSSLGIHSLLKRQPLKHNVIDRDKVVIPPNWDSWGKIRVLRDGFDVEAVNKGWSLDIEELREPVSNDTDETDDATVDDEYPVPGGAVEAYEDTIRDPSLDALQAATAESNGHKLEISSLDTQTFLGSQLDVLEKIRQADSATHSGMDSSRLIQGRLSPQSGIDGADENNFDGSRVNDHIGPVQFNMGGIQVDADDMLQRLKDRQRDQTPDPTLPSDMSSTDGKSQNEVLASFFAGLMKKGGNSAASSPRPGVS</t>
  </si>
  <si>
    <t>&gt;8022_g</t>
  </si>
  <si>
    <t>MSQFYWNIALGLLATLVVAIRFLFLSPTSQKQVIVATPQSPRRAISPLPLPPLSPLIAVSANLPSPPELVRKEDSDEILLSALSTMSVKTRPPAKFVKKHVYKDFEAMFLDTVTKKSIEDKKKQERDLDTALLAAFEGLSVRPARRRSCLKKGPALGHKVTFATLPNYPDVDVARIRFYEVPVENLGPTPRAQGPHQPGPKDIRLNPDGTTDLLKSVGMYGPPLNPPEICTRRCCCFRCQSRNTVIDQTRNPEFQHFWPPIGPFFKPQDIFDSDEAEKAYWDSWDTPKKKKKRKSPPDANIEQPPPGN</t>
  </si>
  <si>
    <t>&gt;2214_g</t>
  </si>
  <si>
    <t>MSATFADDHRDLRSASILSKRDKEHIQKWSNGARGMNGASYDDIVEEARGDLGRVEKIRPFGQWAYTPKPSYNKAPKPYATGKYSQMGHASSVARKVHAVIDANEHTTSPLSKSLLDILPQHANNTDSAIRTAIRESASTVDADILYSFDNKGPSPGTNGRDIDLSGLVDLAEKKWANDQVEKLVKGEYEVLDDQGETTVLKKGKRSPRQKAVKISPAVPKVVHDTEDDGFELI</t>
  </si>
  <si>
    <t>&gt;5155_g</t>
  </si>
  <si>
    <t>MAEKLDIPPATSNPLFPPMPEYGSPTLLRKVKWSLLQILSLFLYINGLIVIAATILISLLKIEPKPARSFQIEENGRRLARKDAEVAWKKRKAQVANGVLDVENGADLDDGFIPTEGGPDLYVRDVGHYAKRVGLDSETFKVQTEDGHILTMWHIFDPREYTPLSEEQRAIRGPECIDSVRPPSRELPSDSNFKPKYPILLLHGLLQSSGVYCTNDEHSLAFWLCKQGYDVWLGNNRAGFKAEHVSLSSSDPNMWAWNIRHMGLLDLPALTARVLSETAFKKLGLIAHSQGTTQTLLSLSTTQRPSLGNKLSIFCALAPAAYAGPMLSSPFFKLARQMSTSYFRLVFGLTSFLPLVSLVNISQHLLPSSWIGYPAFWVYNWVFGWGDTNWDRGTRDRCFMWAPTFISAEAMFWWLSRGGFADEGSILDTREVLEWEEEEDALKDYLDGLTDPERPLSRREAELIAEKHEREAKKGEPWYDKRSPPMAFWVAGRDDLVDGARLLNRFRRGREPDARVVHETVLAGYEHLDVVWSCDVIEKVGFEVRDWVWKTCEVRDKARVPNGCGGLDGWVDDRVIDGKVANGNAANNKAVRDETNRKTTSEGWETHLTFSSEDM</t>
  </si>
  <si>
    <t>&gt;6397_g</t>
  </si>
  <si>
    <t>MDWDDFTFNSFSFAAGLFLLQYGCDLFVENSVILMRRIGVNETLIGVVSTGAEWEELAVVVAAIVQKRPCLGLGNVVGSSIANIIGAFGLGLVYHSQPMLFDLSAKLYAGLLLIMTTAFLIVGMRSHLDITGGIFFLVSFGVYVFSVGWAIFEGMLKIPEERDLGLEERQLLAPIPPEIFVSDVDNGIQEPLKSPPGFKSPPTLSITIFPSTITQPTENSPLISPSHPSTPPQLSIAELIKAPRRRSYSFEATPMFRTENSQQITVSTRDRGEYNASNYIIKAAIGLLLLAFSGYVLAHSASSLASMLAISDTVMGLTILSIGTTLPEKLISIVAIQQEHGSVMVATTAGANIFLLSLCLGVVFLGTDGSGEDVGNTLVAFEIWTAFGCSVLIWVIVWTGGYKFMGWLMLGLYCGFIGSEFTYLKR</t>
  </si>
  <si>
    <t>&gt;6738_g</t>
  </si>
  <si>
    <t>MPGRQSHGGPPSKKPKAKNNSKKRVLDALAIASHENPDHLRVRQSRLGVEEGGNNKPKKRRRDDDEDAEEEGEEESNTKKQKKGPAKGRFDELDVDEGSDSEGNEWKLGQVDSDDDSDLDSDEAFGESDEERFEGYAFSGSSKEKPKKSNSRNKDVNLDEDDAEDSDSELDEGDLGEDAVDLATMLDLVEAEEAEEALAGKSKKQDNDMNGGTKKVRDTSKTAKAEVVKEPRAGKLNRQNTDGPHSDMDIDGSEESEDDSSVSTTDGDDDYDDDEKEDDETANPENITAIHSLIESLPQAKDSRNSVKHQNDGTGAIGFSLFGVAPIRMEEDSPAVYDSTSSKPLKSLKKSSKTLEVPLTRRQKDRLDRSAAYDKSKETLDRWKDTVTHNRRADHLIFPLPDVDQVSAKNNKELFPTNLTKPFNELEATIQNILEESGLATANGKDDEDKIREFEELEANKLSVTEVKARRDQLRMARELLFREEAKAKRIKKIKSKSFRKVHRKQREKEERQNAEALAEGGYVPSEDELEAQDRRRAEERMGSKHRDSKWAKAMKGTGRTAWDEDARSGVTEMARRDEELRKRVEGKSVRKEFEDGSEQSMSDSDMSEEDEADEQKRLLQRLKQVGDSELIDESLPGAKLANMDFMRKAESARRKENDAMVEELRRELAGEDSHDEDGDEQGDIGRRTFGPGKSSKTKSKTQNLNDFEEPIGSDDEDGAHIEIQEPNGNKNTTTPLIERQPKSILKNSNRGTKFHPEPSLEGGAWSKVDSKSSVVNEAEAKRRRHKKDNAVEIEELDLSQAAVIATQPKPQKQATKKSRQGTKISKKTKPSSTLEVDSESEESTNESGPYLPFALRDQALIKRAFAGADVVGEFRKEKEEMIKDQDDKIIDDTLPGWGSWVGKDASAKDKRRNKGKILRTKEGVAKDKRKDAKLSRVIISEKKIKKNGKYLATSLPHPFESRQQYERSLRLPIGPEWTTKETFQDATMPRLLVKQGIIAPMSKPLI</t>
  </si>
  <si>
    <t>&gt;4848_g</t>
  </si>
  <si>
    <t>MVGDPGTRRLLPQSSQMQSFSFAPNNFGGGQRENQKNYVFVDEHNRHKRLKVMRACEGCRRRKIKCDAATTNTWPCSACIRLKLHCVPPTVNYDRDFQTNPQSFEPERGEYESGGSADDEYHQQVPMEQQLAGPPRNIPPIYAQQMPYPDYVQVHQPGPYAEPPHQQPNMHYNPMQTPVSIIDPHQHYPPQAVFPTPPITQQSSHPESPDAYEQDQYGQQNLADLLGELRMNEAGTAPYLNNKSRTKTLVEDPVFEELDDYKHALPPSLSGPDMKVRIPPELLPDDETCLHYFDMYFLDVHPYVPVLNKALFYHQWHTNRESISPLILEAIFAIAGRLADEPSQGQQWLALASKHSDSFMDVPRLSTLQATLIVLKARESSPKRGYYFRSWMTIVQCVQMAKDLGLDEHFEEHKAGRPCGSDQADCITKTRIWQTIFVCELMVGSPQGRTDLSVDMESIDLSVPRATMGGDDAEFHVTRNFTYLTRVVRNVRRMNNVYSRIKRKKDWGIDPDFVQLNPSFESWMNDLPPDLQVTFPGDGSPPWLPTHFIGNLHSYYYLSIIMLHRPQLTFMEPTGMDGGWKHHMMICYSSAKLLCRLQEAILQSFGMNGLLCMQRGINFTIYAVLTCTVLHLVALTSPDSDLNLDAREYFTRHMRILERCASSWPMPDMQQQINALREAFSADIRKPFVLKPTFPYGSPGALVNTPPPRSNAQYQQGSAQGQSLEHQASQQVSYTAHPISPPISAGGVDTKSDSPAVQSLVMMATGQRGPQPPLPSGAPINDSTTWNPTRIFDQWNSTFGTNPASQSTSAPPLPPQVHPLKLAVSGAQEIPTLPEMQTLPNVSLPQSAQPIPPQQYSGAPIPSFVSPSMWQESVASVYEGGLKRQWDYDESNMAAKRPR</t>
  </si>
  <si>
    <t>&gt;1301_g</t>
  </si>
  <si>
    <t>MGSGTPFDAQSSNSLRPTSTGPATSPFPSDGTSESQVPSPDAPKNESTTMLVAIIAGIGTLLLVIILIPIIIYFTKRYNRLHSHGHSIGRYNSGIPPPRPPKHPSMSQNNHSSIPESFNKIIDAPLRDLKVDMLSPPLEVHPSNRRLSIKPTVNGASWSRGKSEKSMNPYTLMGNEPMYADNAPLLSASRSQRSVSIYSNRSNDIFTSGYPLPMTNVPIFEEYSQLQVHVASTRPTSYLSFNNPFRERGETVGSPRSAYSRKTLVRKYRGKIRPGMGVQRVQRVMSYVEEEDEDELGVKSVRKSMNEKKDVPESGVNLEAYRPDGRIMNRTLSGRSSRSGGGKWVDRYR</t>
  </si>
  <si>
    <t>&gt;1871_g</t>
  </si>
  <si>
    <t>MADYEEGYEYDDYGEEDAGITAEDCWTVISSFFESKGLVSQQVDSFDEFVSTTMQELVDENSEVVLDQNNPPSSDDNPIQLRRYEIKFGTVLLSRPAMTEGDGSSQFMLPQEARLRNLTYSSPLYLEMSKKVSVAVDEEVPRDEWDAEQEAEYLKTGTEPSRLVWKDEDTGAPVTDKSAEPQTDRIFAGKLPIMLKSKYCILKDLDEEDLFAWNECPYDQGGYFIINGSEKVLIAQERSAANIVQVFKKPAPTPTPYVAEIRSALEKGSRLISQMVIKLYAKGDSNRGGFGQTIKSTLPYVKTDIPIAVVFRALGVVSDEDILNHICYDRTDTQMLEMLKPCIEEAFVIQDREVALDFIGKRGSTTNLTRDKRIRQARDIMQKELLPHISQKEGSETRKAFFLGYMVHKMLQCALGRRETDDRDHFGKKRLDLAGPLLAKLFRNLFRRLTQDCYKYLQRCVENNREFSLHVAVKQGTLTNGLKYSLATGNWGDQKKAASSTAGVSQVLNRYTFSSTLSHLRRTNTPIGRDGKIAKPRQLHNTHWGLVCPAETPEGQACGLVKNLALMCYVTVGTPSEPIIEFMIQRNMEVLEEYEPLRSPNATKVFVNGVWVGVHRDPAHLVKTVQHLRRSHLISHEVSLIRDIRDREFKIFTDAGRVCRPLFVVDNDPESANKGNLILTKDHIRRLEEDQTLPANLDVEGRRDQGYFGFQGLINEGVVEYVDAEEEETVMIVMTPEDLDISRQIQAGYQLRPDDSGDLNKRVKAPMNPTAHIWTHCEIHPSMILGICASIIPFPDHNQSPRNTYQSAMGKQAMGFFLTNFNQRMDTMANILYYPQKPLATTRSMEFLKFRELPAGQNAIVAIACYSGYNQEDSVIMNQSSIDRGLFRSLFYRAYTDQEKRIGMNVIERFEKPFREDTLKLKHGTYEKLDEDGIVAPGVRVSGEDIIIGKTSPIAPDAEELGQRTKAHTKRDASTPLRSTENGIVDQVLITTNAEGLRFVKVRMRTTKIPQIGDKFASRHGQKGTIGITYRQEDMPFTVQGIVPDIIINPHAIPSRMTIAHLIECQLSKVSTLRGLEGDATPFTEVTVDSVSKLLRDHGYQSRGFEVMYHGHTGRKLMCQVFLGPTYYQRLRHMVDDKIHARARGPVQILTRQPVEGRARDGGLRFGEMERDCMISHGASAFLKERLFEVSDAFRVHVCDICGLMTPIAKLQQQSFECRPCKNKTKISQIHIPYAAKLLFQELASMNIATRMFTKRSGISVR</t>
  </si>
  <si>
    <t>&gt;9121_g</t>
  </si>
  <si>
    <t>MQYATLTVAFLAALASAHELPEHFKRAASTTLTVYATSVYTVTSCAASITNCPARASESTSEAIVTDTITLATTVCPVEQASSARSAIHSSWSASITSAASRQATTTPAGHQATSTTTAAGVETTSTPVGHEQSTTSVAHVETSSTAVGHQQSTSVAHVESSSTPVGHQQGTSTTTAAGVETTSTPVGHQQSTSVAHVETSTPVGQEQSSTTCTKGEHSETSTPVGQQQGTSTTAVGVETSSTPVGHQQGTSTTTAAGVETTSTPVGHQQGTSTTTAAGVETTSSAAGFPSSASKVESASSVAATITPGTSASASFTSPSGTSVVPVSESSVPATSNTIATGVNSLSTGVSKVASQSSAVVSASGTPSGVTFSNTLFPSGTGYQSSASAIASVSASSAVSTTAGVLTSATPTGPQTTLTVSITSLRTITSCAASVTNCPARNSTSVAVVTDVVAITTTVCPVAEAASASSAAVSAYSASVASSSAAGVVTGSPSASSPSDTTLTYTLGAGTSTTVVTTIIKHTSTATAYATLPTGAGVVASSTNAGAVTKSGVETKTGSTTTSYVTVISATGSANCAAATVTVTAAAVTVTVTKGSEAGSATNTCACAVESSSGVLATSPVEAAVTSGVVVVVSTATVVPVAATTGAVITSGSPYSNGTATATKKKCSSIFASGASGFISYTRSASATATGL</t>
  </si>
  <si>
    <t>&gt;1177_g</t>
  </si>
  <si>
    <t>MSAPRRRGATRTWIPLPRRRGHARRWWNFVTFYLGLSFGNWTLGSAMIGIGLNWWQAIVVIFASQLISSVAMFFNSRCASVYHIGYPVVARSVFGMWGSYYFVGARACLAVIWYGVNLYQGASFMGNILRCIFGHNFTDIPNHIPESVGITTTGMLAFFLFWLVHFPLCAFRPYQLRAFFWFKSIIIFPAVFGLFIFCMVNTKGNVGSVYQSKLTSSSATGWFIMYGINSGMGNTATLITNQPDIARWSKTKSGAQWSQLFTQPFFVTLSAALGILSTAAINNTWNLDLWNPWDLLSAILDRYWSASTRFAVLLSAFTWMVSILGTNIAANMIPFGADSSMLLPRYITIPRGQYIVEFLAFAICPWKILSSASVFTTFLSGYGLFMASVVAIMISDYFLLTKGNVFIGHLYSGSKHNPHYYYHKGWNLQAVFAYICGISLPFAGFVGTLGPKVSTQATDMGRLGWILSFSTSFIVYYVVCSIWPTKNQKLIKEMGLGWEAQSSEIILAPDGTEIIQEGRTVRARSDGSVDDLEAVREDFVVEKKA</t>
  </si>
  <si>
    <t>&gt;20580_g</t>
  </si>
  <si>
    <t>MERTTTRLRKTFRYPTDHDSDDSSPEALDEEEQDHLIKTLNESNTRLNTIYARALLALTLLSLTLYIPTLLTNTHSPFPPS</t>
  </si>
  <si>
    <t>&gt;2526_g</t>
  </si>
  <si>
    <t>MSEERLWKFRKPEWMNSATTRSAGVYSAGALFSLAFFVLLDAAVWSHSAKNGSMDPEIHINFIDWLPLIFSALGMLIINSIEKTRLSADSFSYSGSGVAWKARVVLFLGFASLAGGMAGGVTVLVLKYIVAGAVWPTLYMGIANVVSNGLVMLSSIVLWISQNMEDEYSYNLSL</t>
  </si>
  <si>
    <t>&gt;1640_g</t>
  </si>
  <si>
    <t>MGKKRVGALEKVDADLPNLQYKIRRDPKSYSEDFLNQYGQYQSQRDIFLASPSTATSTGIVSFRDLIDFVAHVADCFPEDTAEFSEDLKTILTLHHAQLESELREKIVGSLVLLRRKDIIDSANLLNTLFPILVATPSKTLRTLLFQKILSDLRTSNSKSINHRLNRTIQTALFNLLTSDRTSPKGIWAVKITRELWKRQIWTDTKTVEIMKEASLADNEKVIGGGVRFFLGGDKEREELEDDSSDEEAGIDIGKLKHQTGINKKTNKKKKSLEEAIKKVKKTEKKKNQPHPLNFSALHLLHDPQGFAETLFSKHLQNSKSKLNLDQKLIVLQLVSRLVGLHKLTVISLYSYFIKYLTPRQPQVTSFLASLAQATHSLVPPDALEPLVQKIANEFVSEASASEVACAGLNAIREICVRQPLAMTDTLLQDLVMYRKSKDKGTMMAAKGLLSLYREVGADLLKKRDRGKTATIGLKSGSIKDRRFGEEEVGGIEGLELLEQWKADERKRKRAEKGLPELGTDEEDEEGDEEEEQKGWENWDAESDSSSDSGGWINVDSDDEIEVSDSDDDKPAVKKVKFDTPVTDSERKENANQDKVTEKKISKLATTQILTPADLAKLQELRLEASVNKAMGGSKSKHQKELLERHTDDALTAEQIEGYSKLRKSTKEEMVALAREGKGERGEHKSTQAIRRSKKDAEGKSSTNKEKSRKKNFMMTLGKAKFKQKRSLQQTKKVLQGHIARSKRGGKRGNIGQ</t>
  </si>
  <si>
    <t>&gt;5514_g</t>
  </si>
  <si>
    <t>MARTKQNEAAAGSGLLLENIADGEMVYQRAVIVIGKIFGKEYSEENDDFLSVSAGGCAGATFPIQNWPISQGRYKAMVILSPGNNRITLTHYREGRSLNETTFSLIYVPLLQTPPLHLAIMIAKDSPLLIDCPPGKRGGISSAHSDLDAAIKKLRMTAYMWQALTAEDMRSKGLQRRSFRLEEEWTAETLSREFLQTAYESSGDHMRSTAKVHLIRSDKTVAELRHADVAQQNDCAENKDDLHKYFTSALKAHGSPFESSAHPIVAGLILDSAYSQEQNLILGHAALGNSNPKGISLGMFGSHLTYSWPRFMEEIPSCLLDSAMPGDTVGNDGGQCGSMWEACSIGQGAMLHEVGHAFGCGHTTGIMARGYAQDWPKNFLAKTAYCTWTHQDGQVVNTEETPNNAVWDLKDALSFKFLPHFRLPTDPPTSKDAVAQGPSVIVESEKNDADFLRLVIKSEVQICRIAFNDTVDAEPTLKSPVSKMQFTLDELQTRFKYPEPLKLEVLAMNGKQRIISDVWKLFTSSGFIRIPGSSVVLQKRSVVADNFAERGGSEDCWEWAMLLKEKGGDGKVYRATEIDSRVGCLLDGAIVYYEDGHSTPCGPRVSRHGGKHEFGGHAAERFPIPAGVDITKVEVGSEENEGGSFNGLRFHMSDGRHGGYLYEDENGPIHTLVPADNEKIIGFFGKSSYQGGFCPIEEFGIITVEKDVQLPDSIYDMKELQNTDGGISRGVGSSWD</t>
  </si>
  <si>
    <t>&gt;8373_g</t>
  </si>
  <si>
    <t>MSDEAIPMYEHLKDSEIRLSEVKPASNEDEEVVCRLWVVSRDAAPSYKALSYCWGPPEDRGKSTIIIETGNKRVLWPVTPTLEMALRRLRHTDGCTSLWIWVDAVCINQENEVEKGEQVQQMRNVYQNAEEVSIWLGPADQDSVLAWKLMNDIFSSQAEKRHLEPERLTQFNESQFRALQNVFRRDYFWRIWIVQEIACAKRATVYCGAESMPWSRLLFLSETLDQVLERARDEGYQDDSATVFLMMRGGPGILKATASSIASFSEAHAQPLLDLLCSHMIKGSTDPRDKVYGLVGISADWSSFGKISYERCTRATFLHTSQYIISRTQKLNVMCLKQNDDNPHNLPSWTADWERRNVFPKFGVKPLYIREPPFAASQSVKASFSFTGDGEVLSARGFVVDTIITVAQSFQDIGPGTGVARRIRACHGLRAFHNWWSVFTDKIGKENYEVFQRTFCGGAWAPPDTEFEQDLSLRLAFFFGMIERLLPELQINSDLLPLLPHLEIESRVLEARQYAMVFSASRRMHGKRLVVSSSKLAGLAPQAAHPGDKIVLLLGCDFPVVMRDMGTYWTLIGEIYVDGIMYGEAMDGLASGKYVEKSFEIR</t>
  </si>
  <si>
    <t>&gt;20585_g</t>
  </si>
  <si>
    <t>MPRAKFLQNLFLNTLGFCIAASVALLGIWAGVQARKHTTAVGSRALYNSSQSAVCAFLVFVNIWFVNVLRAKMPALQFPVMMYSIFTNVAFTFGLLILTLIAGESLIKLLLKAFLTAFTISTVVNLFIVPISSRTVIFKEQAQYIQLIRGTLKAQSAYLQSLESSDMFAPEELTKKNEGKKKKIEKGKVHLASNPQAEVLKASLAGIRALYGKLHGDMTFAKREMAWGKLTAKDLDKIFKLFQSILTPLIGMSTIMDIFERIAERRGWISVANSRFDQAEAWEQCEKAQKDEEKRTWNAIMKTLHEPFEVVTQAMDEGEDVEAKGGNPKPGDRDFAEYLNKKVLDFYSKRGKVVKAWARQKGLMKGEYDESGAPAETYSSNPDEAKHRRDQ</t>
  </si>
  <si>
    <t>&gt;10274_g</t>
  </si>
  <si>
    <t>MVQNRALIFKSIPKGAPVAGKDLVVETRQFDLEQAPPVGGITTKNVYTSFDPYQRGRMRDPSKKSYSPAYTLGEPISNNTVAKVLKSDTLNLKPGDLVTGQLPTEEYSRVEKAAAESLRKIQNEYNLDLKVFVGALGMPGLTAYSSFYEIGKPKKGETIFISAASGAVGQLVGQLAKHEGLKVIGSVGSDEKLEYITKELGFDGGFNYKKEKPLDALRRLAPNGIDIYYENVGGEQLEAAIEVMNKWGRIIACGMVSQYSKSEDERYGVTNLMLIVGKSLTFRGFIVSDPDMGPKYYAERNKNVAAWLHDGTLKAKMSVTDGIDNAAEGLVGMLEGKNFGKAVLKIADLEVDTDNLKT</t>
  </si>
  <si>
    <t>&gt;20587_g</t>
  </si>
  <si>
    <t>MRNYQTLNPATGKVVKVFPQVSDADVHSALDKAHTRYTRDWRLRSISERAQIVDRAATLMRENASSLAGLLTLEMGKLISESEVEIALSADILSYYARHGAEFLKDEPVLDAPNAFIASEPIGVILAVEPWNFPFYQLARVAGPQLVAGNVLIVKHARNVPQSAAAFAELFEKAGAPEGIYTNLFCGFSHINWLIDDFRVRGVTLTGSEVAGAAVAERAGKQLKKVLLELGGSDPFVVLEDADMDLAVKVGAEARLENCGQVCVSAKRHIIVGKERGKVFLDGLTKVFSGLKIGDPLDRTTTLSPLSSEAAAIELLKQVEDAKAHGAHVVVGGKRIDRTGFYFEPTIITDITTENPLYLAETFGPVAAVYVVDTEEEAIELANATKFGLGASVFGRDVKHAQAVARKIESGMVYINSGAILAPELPFGGVKDSGFGRETGEGGIHEFLNKKLIRTA</t>
  </si>
  <si>
    <t>&gt;563_g</t>
  </si>
  <si>
    <t>MARRQLILASLASLVSVSYQQSCSAVYAQCGGLQYTGPTCCVTGTYCSKQNEYYSQCLPGSASSSTSSAQGSSSSSASGTVPPISSSSSVSSGAGTTITTPYTTTTVMAYTGTASVAHSQSPYPSNSACTGATCTDNIQNVVYCSNQNESQSCGSDCTGECTSPPSEDCASGNMWRPEVHSIPDDDPDWHYSRSTHYGITSAGACGFGLYGLCTSTKDAWIDTMLGSTCTAFCAAYPTLCQDPSSGPTLRGNFAAPNGDYYTQFWNSLTGDRDNYFSCGECFELIRTKPDGTDYTIGDPLYADPIILEVTDSCPCYVNSKWCCGSGADHCGEIDFKYGCPLPEGSHHLDLGDIAMGRLQQNGTMTEGVIPTRYKRVSCPKPGNVYIYMHNGGGPYYVQLNAVNAGGIGSVVAIEVKGAGMTDWVPMIQGTDYPTSHPQERYGAWVFPTTATPINVPIGVRVTSATGEQLVHEQLITTFTAPATAPSGWWYLDMGLQFSE</t>
  </si>
  <si>
    <t>&gt;6363_g</t>
  </si>
  <si>
    <t>MADTEYTRLYIAPFNPTLLNAILPPSILPDARNISYHEVQTFPEKGYGYVDLPVMAAEKIKKKLHGSILKGTKVRIEKARPQKENVIEPDEPERPKKEKRKRKRDELPGVDIGERRVKRGWTTPGKDVGKGKEGKDKKPVIKSKYTTEPECLFKTLLPPNVASKIKTAAAEIKPDKRKSKKPGKEAIVHEFAKTTKYATFLRGSSGSKGTKVVAGFVEGKGWVDEDGNVIEEEVKKIRHTKNPENIPSKVPIEESESTETSADEDTGSPSREKEAEHIDIDGGSSDTSIEKSVMADDESSSEEEPEQADTVQKLQRPEASKQDNEDHSSSEESSSEDDSSEEDTELTSAEAPKDTTASARAPSPESTSDSSSSSESNSSSEDSSSEDESEAREHPSPTLIRPSSSSGPSLSIKIPPTSLIATPVSAVHPLEALYKPSNLDNDASTKADVPAFNFFGADDDDGDEVADTVPSMQVPLTPFTAKEFEYRGVRSAAPTPDTAHANKRFVWPTDKDEEEDDDEEEAGGSSPSRRAEGDAKTGKGGAAESDFQKWFWENRGEANRSWKRRRKTVGKEKRQRENRKRQDRAV</t>
  </si>
  <si>
    <t>&gt;9679_g</t>
  </si>
  <si>
    <t>MAKKDEDNSGRSPPSDLPKREKLSPALQKILDNTESEDNFYDELFDGTAPQSTESNIRYAAYATRIRTALLSAQRYVAYTSDVGESFRPVAHPNLVRTAYGISWAYILGDVAHEGYKAYCSNQRTLHPELPREAAHSRYNDAQTPLATVENSNGLELAPAKVTPLNDYRTVMAQRAIFQSLASMGLPAFTIHSVVKYSGKAMKNVKYPKIRTFGPIGLGLAVVPALPFLFDEPVEAAVEWVFHKGFEAYGGKDAVGQAPATGREVILEQKTRKAAAKARERNL</t>
  </si>
  <si>
    <t>&gt;123_g</t>
  </si>
  <si>
    <t>MNCGEDGSPPYISSYPNGPYSSSLASSASSSTASVWSDASSQTSDESSVTPTSDSSETIETSDTYCCTTQQPAHSFTTICEAGIPVAVSWSKRKVSVEVAPEHRHPRRTASGGASRTGGPPSLTRQCDRKVNFVDSLVDSSAQIVEAIWPLSSVPCRNELGNKGVLPLRTFIQETLRRSRTSYSTLQVALYYLILIKPHVPKHDFTMEQPDDAHSIRALQCGRRMFLSALILASKYLQDRNYSARAWSKISGLNTNEINQNEMAFLLAVNWQLHITDAVFTRWTDIVLKYTPTQPPSPGSACPRLAEQSADWKSIILRLNPELDNIEGILPSESTKADVKYASSPSPESFVPSVVDRSNFGYGSNESTPTPRYYTPSIMEPLPTPTYPPSRPAPALGLLPTPRLTPQSSGFNTPAVSAASFMLSKSSMGYAIAQASNASAAQFTEKWQPRTTPSPSSYSLHRRSSLANSVSSMSSPESMVSDSSSRSSRSSSISSASSLVSAPVSSKLDVQARCRYAKLCSEKQSRIKIATVPEYCDDSTSSPESYTGTVGKEFLDLSLSTPLARREESDYFSKDEEAAHALQELHNYPRSVESPSRTGAKRSRPSSIDNSLQENVRELLCRNYHASESSWSRNFVRSRIESSPIAQVAVHPTSTTSFGRKRVCCSAEVSRRLSQTNLDAALGPGMWDGILN</t>
  </si>
  <si>
    <t>&gt;6930_g</t>
  </si>
  <si>
    <t>MKFGRNLSRNQVPEWSSFYINYKGLKKLIKAVVEKLRTGQDADLAEFFFSLDRNLEDVDDFYNKKFTDASRRLKLLQDRYGSSKQALQDLDRNEVEELIGALLELREQLRKISWFGDVNRRGFVKITKKLDKKVPKTCTQQRYLSSKVDLKPFATNSALNVSMKAINDWLSILGELQSKDDAESVHSSLSIKRVSSRSALHLPNGLLETVDRAIRNDDVPTLKETLPESNTEPNDAASQTLLINLLQRSISCKSKQCISYLLKDIQSLDEPNDIYQRNCLHRLVISIGRANSPRETEEIAADSLPSRLEAIRYLTPAASPPLGPAKCEFEESSLLSLEDDSVKLLAYVLDSLEPRQRIALSSRDSYGRFPLHYAAQFGFVVICELVMKHMQDWGQFNVENGIDAPEWQDHEGLAPLHLCVIGGHPLTTQALLKGESWQGSNDQKAAMRRDISKSSAVLALATKCNFHRIVKMLVDAGVDINWQDNVGETALHIAARFGHEECAQVLLEGTEHQTADIELTENNYAWTPLHIASVDGHLSIVELLVKAGADINKPDSSGWTAREHAALRGHMDIAERLAELAPENLSPGQSSEPVSSGNSTAGNSTPSSPPVASSMEAYRSQNNVLVTQPVKTFGHRYLTNESMVLVSLGSMDMRKDMPAVKLDRIPIAQAYSTQLDTALSVVVSASGAQGEPTTIDLPVQDNISTEPLVFMAADVSKVKLYFDIVPTYSGSQEHKVGRGVALLSTIKQAIGAKRMNLQGDVSVPIINTALEFIGVVNFNFLIITPFSHPNMSITAKHTYWKEMASTMVIGHRGLGKNVTSNKSLQLGENTLESFIAAANLGANYVEFDVQLTKDHIPVIYHDFLVSETGIDAPVHTLTLEQFLHVNDTTPRTSRPPSPPRDNPQVKVVRGLDRQRSMSLSHTVPESNMAERMRHTRDFKAKGYKANSRGSFIQAPFTTLEEMFLKLPESVGFNIEFKYPMLHESEEHGMDTYAVELNSFVDTILTKVYDLGKKRKVIFSSFNPDICLLLSFKQPSIPVLLLTDAGISPVGDIRASSLQEAIRFCCRWNLLGIVSAVEPLCNSPRLVRVIKNSGLVCVSYGTLNNDPVKVEQQVKEGIDAVIVDSVLKIRQGLTKNKASEVVPLFPIASEGLLDEVKPANEAAVV</t>
  </si>
  <si>
    <t>&gt;8690_g</t>
  </si>
  <si>
    <t>MAERNMQLEDWLDDLCVRFIMNVPQADLSTVERICFQIEEAQWYYEDFIRPLDPTLPSLSLRNFCEKIWAHCPLFSVYAEGFSMQAFEEFLKYKKRIPVRGAIMLNEAMDSVILVKGWKKGANWSFPRGKTNMEEDPLICAIREVYEETGYDLGTAELVPEGEDVPYIEINIQEQQLRLYIFKGVPEDTHFEPRTRKEISKIQWWKLSSLPAFRKRNQQDAPQPGPNANKFYVVAPFLVKLRKWIIEEKKRDSRRVSRNQRYSTGVSHDDLFTEEDQGAESADATPMYAPEPPSMEDIDTLGRDGDILNHLLKIQNSDSGLTGPPPAPSPPSFPAAPPVPSAGTTSGSALLALLHNKPVESSKSPPKNSLFRTPLDQEIEQPTIPTSPQHRRPPPPNFAAMPPPPNFPVQQPPPLPWQQPHNYQIPPPQQAPIQHRFPNVIPHGNPHSNQPPHLVHPQPLPPHVQRAVFTGLSTHAPMASQAFQQRPPPLNPNMPATVPNSQFPSSNFHPTTIPQEQKQSPPKLTSHSLALLNAFKTRDQVTIDPDGSNDLPLRRYVPQQVQAPPSRSQPQELLGDVIQQAGERYPEVSVFQSHNTNLSMNEKLLTARQTISERQKSTLLDIFKSPTTSRPAPPAEPLSATALPTSATPSAVELSAVEPLSSNAPSTAALLISKRPAHGANKIPELNPEANLPYRAHSILSRPSELSDQEIPIRSVPVRKAQPQMNARRATNASNQETKLSSPEKPFRPQILKRPQPGLTKIPASSPPAAKTMLPGVRQPFVGQKTTEAADHRQNLLSIFGKSIPAAAPMSKDSSTDGKGPIPALAPTRSRVSSLASGNGSSRRSPISPADKGFLLGYLEAVAKGAQR</t>
  </si>
  <si>
    <t>&gt;7216_g</t>
  </si>
  <si>
    <t>MSWDTGASGGGGWGAPTGGDTWGASGAAANGFSADDTFGATESNGVGGEDGFGANGGGDGRVNDGACFNCGEQGHSKSTCPNPAKPRLCYNCGQEGHSKIDCQNEAVTREFSGTCRHCNEEGHRAADCPTRPPQQCNNCKEEGHTAVECKNLRKLECLGIEDVPAEQAWNELKVASEEHDLDDVKLAADKYFKSCPDLTYVQLEQAFRAQDIPVYLIAIEKELAATYTNVDLQGNLNRKYSVTWRFSPNPLRPKEKDAFPATPEENMERLEDAGVPMDRGIPKCSNCDALGHTKAKCPEELQENTDRAVVKCFNCEEIGHRVRDCQQVRPDRFACRNCKQSGHSSKECPEPRSAEGVECKKCNDIGHFSRDCPTGGGGGGACHNCGEEGHRKQDCTNPRKIVCRNCDEEGHVGKDCPKPRDYSRVQCSNCKEMGHTKVRCKAPLVEDENGGDNGFSGGGNDFGSAPAPTGGDSWGAGGGASAAIGADSWGGGGGAPAVGGADSWGAGGGGGGWS</t>
  </si>
  <si>
    <t>&gt;6014_g</t>
  </si>
  <si>
    <t>MLRIEVRPPAQARPGVPLYPPIAAKLRSENNIYDQLSNMWAVATLVRYSGGEVLYDQLGGKVTDSAHPLPEGHSSSSISRDRAYFYFPDLAIYHPGKYRIRISLMEMDYSNASNPEGIVRVREYADTHSITIEDRSHHHSRPNSNERAFLRILRDDGQQVPSERA</t>
  </si>
  <si>
    <t>&gt;5557_g</t>
  </si>
  <si>
    <t>MGSQYPVSDSYQHKRAKSSVLSNLSFMHRRMPSEGAVLSSNPPVSYTSPTSETVSFTPQDHPHFRALAELQQNHQSQSPSAPTDFQGGKRPNTSDNKTKALHKKTLSSISLKSLAGKEFEKITRGKESKSSKPKKTKSSTNLAALLGRPKSSKNLRKEAAQEAKSQKDKENKNPSRSTSVESNRPPPIYAQFSSEHFAKQPLGGKFLEDEIDRYTPENYSPRKQRNFYEGPSSQPPLVRRDEGESQRPRSTYLPSSFSMKDITRHINNGSRNSAEIIRRASGPKRPSLDRKATESPTKTEKSTRSRVFAAVSSFGSKHSKHGNIHAADVADNEVDMGPVLKDKDVDKEFEAMLDRRNIPEHQRGKMRSLAMSLKKDFVKQDWAETAGPKNGRPGTNGSDSSADATAGIHDIPEVKSKKTRSRTFTLSRASGKEHSSPAKKKSEGTFKHSRTKSSDSIIGGSKSLTAAGASVAQTLIAKAKGQLADDFVSYLRKVQKPELVEVGRLHKLRLLLRNETVAWTDDFIQQGGLEEIVGLLHRTMEVEWREEHEDALLHEALLCMKALSTTELALHHLDKIQKTLFPALLAMVFDEEKKGPSEFTTRNIITSLLFTYLKSSPLSERTQRAQTLLSYLRDPEPSESQRPVGFVLEMRRPRPYRVWCKEVTDVTKEVFWIFLHNMNVIALPGGAKSYELKGDAGNTVRTSGSLDQKNAHYVYMEKHFPKERPPVPAAPYVGGVEWDATNYLASHLDILNGILASLPTQAERNALREQLVVSGWERCMGSTLRLCKEKFYGSVHDGLRCWVAAAAADNWDTRDVRCGPCIDPKSPVKKSPKKSAPEPTPPKIEMKLDFAGSGENQKRIPGDDIWL</t>
  </si>
  <si>
    <t>&gt;7712_g</t>
  </si>
  <si>
    <t>MFSLTVGNDSGITALSLPNLTTITSTDSYGIDIKNPSLKTLNLPSLKVTPSGIFLDTPALSSWVGTTNLSQVPYIAILSHSIPALHFSSLQNTSEIYINQSTPSSSLSLSGTTQNLNLTAIGYSDSSLTINLPSLGSVFLSGFQSLSLATFSIAYLFIARNVELTSLSLPTLQSVGPKPSYSPDFIGGRQVPIPIISGSFLDSTDALLIYQNGNLQNLSFPELIQVNGSIQVIENGGFSKNPWVLQNHEAGFPALKLVDGSFVLSGNIKSVSLPSLVSIDSILNLTTTDGDFDCQSLIPFYYNNNILGKSLVCITPAGNYSLPVIAAKSITSFTLNRSQMIGIAVGVVIAGFAVSSTAAYFIIKKMSGERGDRGVP</t>
  </si>
  <si>
    <t>&gt;2139_g</t>
  </si>
  <si>
    <t>MSKTIVITGITGTQGSSVAHTFLRFPEWRIRGITRNPASEAAKALAAKGVEIVKGDFDDTQSLIPAFEGATVIFSNTDFFVHLFAALATGTSSSGRNPNQQAYDRELEQGINIAEAAASPTVLKTLNRFILSSLSDASKWSHGKYTGVYHFNSKAEMIRVIRERFPAVAAKMSFLQVSHYVENWKAFPAMAPQKQADGSFLTLRPLAPGFKLPFIVASRDTGEFVKALVGMPAGEEILAVSQRMTWPEWMEVWGRVLGVKAGYKEVSKDEFFKGVPGPLKDDLADAYAYLQEFGFSGGDPHVLTPDQLDVKVPVMSMEEYIKSQDWSSVLNA</t>
  </si>
  <si>
    <t>&gt;6364_g</t>
  </si>
  <si>
    <t>MATESPEHVRPSGEKTKWYSPPLCYQMKLTATTYSRQKNESADAISIHPAGDTTPMSYSSCNTDDPTTLPVHKISQSLSANLYHKYRASSILDVVTKGAGSRLVFLLTLGMLALWAILGIALGASEIWQIVIQNASSVQCYVSDTLLIRQQQNNCCEFLAAIGELRSRNRSLSRMLKNLSPSQREALRSSLEQQPLVLTKPAPKPITLQSVFDKVCDVVATAVGSLPSVIVYAMGVCVWLGLGTLYQFNNLWQLYINTAVAVELTFTSMFLQNVRRRHADALNTTLQAIKHLDGDLESRLRQLTDDDAPHESFQIEHPETRHMERFIDLYAFVVGSGVGVLISAVVLVVWIALGHLLSWDSNWWLIIGTYTGLVGFTDGFVLRNVYFRQTNLLNEHLQSLSEADSDLFSLLNLQVPPSRVVGKREERERTLSYRVSDWMITVCSKPQAVMGSVGVVIALLVVATGLMWSETGQLLCNTPTMIVEGFFLLVLFQAHNMTMIRRWEQFEDVAGRREELRRGLVGIEVVHGYGDVKKSVKVTSVEVPVEVED</t>
  </si>
  <si>
    <t>&gt;4895_g</t>
  </si>
  <si>
    <t>MSREDGDPDVLHTLLQPKAVLPEFAPAGPLPNDSPLCSSPSHTPLRTCPTCRSVFSDHQAKEFRDHVAECTRRGTPDSDSSLSSLSSRDHVRPLIGPARDARRSGLSDAQNQRTSYKASPQTEEHHSSQSSSHNLGPDSRVIESSDVDREIPPSSRAHSSSHTDQTVIREDSDDDDLSHAGDDPADYHITPYIKPIEYEYEYYDDVEFLHAPAVEAIASEAAEGSSTASQNSPNLEAVTDERHLPDVETPSLEQPDPFQIEPTLSRQDSGMSATPSSPGGPNHTNGLNTVDSSVIGTPGPSQKHQDITSSAPSIPFSSFPPISSQPAMIHAHKPSQKRLAFKRLSSLDNFEKYLANPEDMSYEVLYHRTSRVTDSLVEWQAEYDEIDAELKAFELQRRTHKKLADEVVKEAREKQQKADDKQLLALHRQYSKELKFTGPEWRNYVSENWGSSKNAEQQKEFDLLKTLRNAATIAAVLKRQAQAQKKAESQPEYANLLLPKLTKDDTESHVFKRKLVIDPRVFDDKKQADVLAFTWSKETSHIGHQRPKVRRGEDPFATGNAKGSGGPFQENGRPQRTRNKRAMYDTDQADDAADEERGELPPKRRRTQRTLNSGSADASAEPSREPTPAVKTFASGKRIGRPPGSKTKPKVVKSKMQSVQVPPETDDSDAEPPAGTKLASKKVKQALGPNEEAQLQDAAESLVNKTMADRTSPEVKHKHPGGRPKKHNVRMLPGNMVTGPPPGPEALLVAANARNKTGRPKKGVLPEGQLVITFDKPKAAKAGKARKETVGRKIQVQQEEDYDVLPSTEPDDESPFTSTSTSRPSSSSSGASMSSLGARRGTRGVRGKSKIGDDNLGEEMQVKKGRSRKRKHATEGSQNNVADDASPLDPAGQASKRRKARTEKSQSSLQTATTENSQAMTEASITGRPKRKRAAGSYVEVETEDLDIEEDGSTPPPPKKRRPRTKKAAVKGKAIKRGDTSDDDEVFEDEHETLVPPPANKRPPRKAAPKTLKLDFDDSSTGEEEEDRAQGSVQPILSEGTTPATSAKKARAKSRAKSVTHTDEVHPEYPTTEGDVAILDDKEAEIARKKAQKSAKLSASAKRRWESGQMVGPMQKRKATNDAKKAARAAAKANAAVQGRGSAPPQQIAPAPVSMAVELQPVPSTSLPTTPGLASIRSSGRARKPSRLAMGMDGAFDDDGDDDDDDDSAEGEDGVHFKSEYEQFRALSSPKDPIVLGKRVRRSIYDLSTLNDDDDDDDDVDNVKDEWERGDGGDRNLEV</t>
  </si>
  <si>
    <t>&gt;20601_g</t>
  </si>
  <si>
    <t>MAHRAAQIASHLNYPQGLLYGQVAIITGSGQGIGAETARLFANEGAKVVISDIDAGLMKAKQVASDIIKSGGKAIAIPGDMLDADYLKELVKKTAEFGEGKIHIIVNNAGYTWDGVIHKVFPPKSLSTNSKNLTINLEQMTDKQWENIIALHTTAPFKLVRAAAPYFRVTDNEPRCIINISSTSGVHGNAGQANYGAAKSGINGLTKVIAKEWGPQFGVRANSIAFGYILTRLTAAKEEGTFITTSDGEKIVLGIPGQRKDLPAKAYADIPLGRPGTATEAARSILAVASPLFGYVTGQVIMVTGGRNM</t>
  </si>
  <si>
    <t>&gt;10106_g</t>
  </si>
  <si>
    <t>MHSSLLIAAFCTSATLARPQIHRGPALTSRDDNNSTKGPDADGKYTIYGTNIRANFIPYGASISNLFINSTSGVELDVVGGFDNASYYSVDRQHPHFGSVPGRYANRIKNSTFDIDGVTYNILPNENPTAANPEGVDTLHGGPDGWDWRNWTVVAQETDTITFSLTDPDGKEGFPGEVVSYVTYKLGNMSWEFTMSAFSLTKSTPIMLSSHTYWNLDGWANPNTPLALNHSLWLPYSGQRIGTDSILIPTGDILANQPQSLNDFWSAPKQIGANFTNPNLLGNCGEGCTGYDTAYLVNRGQLSEGGYDWEKEGPVARLRSAWSGIQVDVFSDQEAFQVYSCGGQNGSMALKKTQGLFGNATRPRVIEQYGCIVMEVEDWIDAINQPEWQRSKKQIYSPGDAPYVLNAKYQFSLNGTGVGLLGAGSG</t>
  </si>
  <si>
    <t>&gt;4252_g</t>
  </si>
  <si>
    <t>MPTIHVQSGSHEKLQEIADTLGRSKKVVVITGAGISTNCGIPDFRSEDGLYSMIQAQYDAALLNPPWETTNTFDIDNRPKKKRKQWFYEVVAADGQVVGVIDEDKTSPKQANEHDSGRPSPHSRSSNTTRTTSRSSTPSRSCDESSLSSCPSIAEETGEEKRDESSCVTISPITTGPSSTIIPPIDVAKSNFDSKTQGTPNLRTQPVNASVGTFVAITSPFKPNSVPQEWSQQPTSKATVLDPHPGLDNVYTSLAIQAPQPDPSLSPSRLLLQEDSHPTTQPETVDPLLMPPSGLDGASSPIQSPRTPSNALIGNSNDTSMSTELSSSPLSPPPSIIPEVPIPSLAALQSDLASEYSESADHCIALSNPPIAEEPSKHAATSQVQSERKPSTSSSPEPVATTSSQKRQPRIRIINNSKEPVEVHLKSEESSTSTLPSSQGSRASLPNLKGRDLFDAMIWSDPVSTSIFYMFISVLRQRVQDVERTTESHRFLRVLRDGGRLVRNYTQNIDRLEEREGLSTDLHLGPGSKSRFKTVRSSLPGGDSVDAQQSSRGCECVPLHGTLLRLRCQLCSKLTDWDEESRITTTLAGSAPECPSCSEYSAKRASSGRRNLGVGRLRPDIVLYGEENPADNLISPIITHDLSIGPDVLLIMGTSLKVHGLKNMVKEFAKAVHARNGTVVFVNNTEPSQSTWGDVLDYWVQLDCDKWVLDLKKRRADIWLPQGAKAETKRTDRRRDSARITNPQLGTKRSRRPVAIRDDKINGAYITFKILDSLRKAPDADGKVAARRVYWPEYRPRQSAASAIVKPEAKPKSSKPKSHKKKYAPSKEDLARAAKRKAPYSAEYLDKPDTIAAKVAEYWEKLRELAPGLAPAPKYLRRPFSEMKSNMPESIPPFAFAQPTHIPNVVSDWALARINLVTHPPSSSTIPVHTPPKGERAVMENRKVTHGYGTRASGRQHQLQEEMEDTIVVEEQPQSRTHSADGSQSVTPSMNVDRIRRMGSIGNLVSSPEEEWYDAPEMVDRSISR</t>
  </si>
  <si>
    <t>&gt;7947_g</t>
  </si>
  <si>
    <t>MSPALHTNSAFARSRSSPNIPDLALPTYTPSLGQEEQLPRAASFNCLSALEEKDIQRFVSADVPAEAATEPESQKEKEKEGKPTKRLPKEERPKLERIGRRKSLVARPKSWIQRVRGSPERPGEGGRGNTNLKDAPPVPSIPKSVKDSKTRTVSESFATFAKKSWLSSSRSPSPSRNTSRDLEAKGKNTASSKLASGGLSLTKLDPPSLGNNSERNPKYLFPTPVLQKTKPKPQSVLLSFKTFNSTNSSTSSLPRSSTDNQSTPRTSTDKIPPLLKKKPSTDKVHVVATDLPRRRDELWSAFRSLENDFSKFQTKSWSLKTNIVRSSLLPFLRNHFEYATNISLRPEDLDRRIAILNKWWAGLLEVLDGKQNQTVSGVDRPILLEACYGIMTRPEWRLAPSQFAPLVERSPNLQSNSSLLPREQSSVSLSSSASQFMVESAYHNARILFIQNLLTQMSFVVDKMSLRHAPASLVTFCGKAIAYAFFFVPGVAEALVRVWKLHVDVLRRVSDQLDMPRRLNKVEGDEVIAPFPPHLHCLGWTGVKTMANQLRQTPQLPILAARINWFGPWTARWCGRDSDLFFVFTKYYHILAEEFMLPGLSLVEKARVPGFMLVQAQILTALDSTIHRQPPAEPLPITFDDVLAGADASATALPIPSNNSARPMAENRLIMLIRDFMSERPSDFEAARLTFAQLFEKIMQAGARRTSVFDHNACFVLCDFMEEALSIYVRFHHAHVLEFDFIDWSFWLEVCKKMLESQNSMSEIRLFAFIYGAWHYIADDERRKQLMCLDWLLKEETFDKFFNHWCPMVRAYYMRLLCWRLCRDDGDATELDKKIFLVVATRLRSNWAYYLYQKQQAEKTHVLPPSTAPCYPAPGRRLLIIRNDNQAPVANLFLGFDGLMSSSVAREASFKRQSSLLARFDAAEGESPKLTSDGPSAPSKKRWTFMGKMLPGSFSAATDPDIQSKPPLSPTRTLEDARRETALARTRPPMHSKKSSSDSETPPTTSAYRAFSFKFSLEWSQHFEKPMAGGGVSRNGVGVNMGPERRITSPKLPSTAQNNIDNFPNVNKEVLPKDPRSSVSGLEMAMGATYAGRALSEWAIISQECNNFVDRRLKEGVPSTKWVEVPTLGVEGFRKSG</t>
  </si>
  <si>
    <t>&gt;9125_g</t>
  </si>
  <si>
    <t>MRRSKQRKPLQIKISSRDASPRCPSVLSDCDADDEGFMSSAEFLPSRPLSLSIPAGPYCPRRPTLQEILSNSAPPPWTLSAFMAYLSQNHCLETLEFTMDAKRYTKYFQEMVEKSPHSPLSPQSPECEYVRMLWQKLLDAYIAPNGPREVNLPSDVRDQLLSLPFRSTPPEPAELGPAVKIIYELMDESVLVPFLNSVAPSRGSETVTIPDSGTDTYMSGSLEDRSLSPSKSRPSRGRSPPSGGSVNDVISPSPSGSSPRPSRPSHLSAFGRSGASRLSAYLSGTSGLSEGADGLTDDSTDSPSPADSALEPTTPPNTPPTSHIGFSDPSPGTSPHGSRESSGWKKMGAKLGWKKSRSAHGSGSSTSSSHYPMGNEANDSGSSGL</t>
  </si>
  <si>
    <t>&gt;3673_g</t>
  </si>
  <si>
    <t>MVFSILATLSTILALSAAIPTSKHGPPTFPTDNNYTITNGGQHGNGAGPHNITLSNVKRAGEIAEALAAKVKARQGYGQVSGAGLNWYSSDFSSGNSGYDDPNYYWCFGGSASSFPLFSSWMNFYDMFDLNQATSMVVEESGPIQGAIWNAIVSVSESSLVDARFILAIIMQESSGNAYVGCTGYENCGLMQSSPGGVSYDSSNMQGSITQMVVDGVQGTSGGPGLVDWFIDWDYDYGVSANTGGNPYNVARGYNSGSVDFGNLNDGFSSTASYVSDVANRLQGWNGNDPEGYRSNCGW</t>
  </si>
  <si>
    <t>&gt;3957_g</t>
  </si>
  <si>
    <t>MTDLEKVGGESPEPEIGVTGPENNISTTLAPPVPPEEGRKGWLCVLGSSLSIFCSFGFLNAIGLFQVHYQETTLKNYTPSTISWIFAVQVALMWAPGPLYGRLLDTYGPAPVIYPCSFLCVFALCMTSLSDQYYQIFLAQGICFGIGAGGCFTASLVCVGQWFVKRRGFGVGIAASASGLGGVIFPIFFNKVEGKVGFNGALRYTALFIGILLACSCFLISSRLPPKKWDHNAKWIDFKLFKEKQIACYCLGSYFCMWGLWAPFDYITSMAQATGFSSSLSLYLISILNASSIFGRVIPPYLADRIGHFNVLTASALLSGASILCLWLPFNDHHSHAGVIIFALVYGFVSGSYVSLLVPCIAKAGSIETIGQRFGTCQIVIAVACLTGLPIMGQILNVQGDTNFSGLQIFSGVCLLIGTALTGLATLFIGRNIAVPPRCSKSFFPVFPPTPVNIQSQRRTNFPLSSQPSDFPSQESLTSGPAPRSSFSLSTANIPSQEFSLFTTDSQPRWLPSSSSSQPAQSPQLQFNRQDFPSGPNSQTQQPPQDFVLFERSPNVRNTPSLASTQAVTGQHRRNSSQHTSATSLQNQRVAAIIQSTGHSISTSALNNRYTPAKGQQPQHFYASSAPSSTTALQQNHNHQQQRQTRPQVPLFSQSTSNIPQTPNMVFQGNSLAACSSLNPHDSRTPDMDLFNDDFTAFEGGATTQNSYPSAYSSPAVASIYDPNMNLSSSSSTNMGTVSPQDLLRNDPFASAPNSTALTNLTSPSSYNESPNFEDYDVSPFVGNNSDLDQALTGETGDPWFPLFPQEDQAAQVPAHSPLLPAEELEVAEHLRSNTRRRSATAGSPTSGSHSSVSGVNSRKRDKPLPPIIVEDPNDTVAMKRARNTLAARKSRQRKMQRFEELEDTIAKLEAERDHWKSIALRRGGQQ</t>
  </si>
  <si>
    <t>&gt;3713_g</t>
  </si>
  <si>
    <t>MGGAFTQLFPPKPAFTEKNLSSQAGKVFIVTGGNAGVGLELVKILYSKDAIVYVASRSPANITTAIEAIKSLYPKSSGHLKSLHIDCSDLTTVHKCASTFLAQESRLDVLWNNAGIGRAPPGSTSAQGHELMMATNCLGAFLLTQLLLPILIRTAKSTPQGSVRLVFASSGIIDMKKIPGGLLLSELEPGNYGQDPAGNYSASKAGNWLLASEFDKRLRKEGIVSVTMSPGTLKTKGWDGAPWLKILFTPLLYEPKFGAYTELWCGLSEDVKCEDGGKFAIPWGRWHPSPRQDILESLKSKKEGGTGLAAEFWDWCERETKAYAG</t>
  </si>
  <si>
    <t>&gt;20609_g</t>
  </si>
  <si>
    <t>MKIKTELAEYALRRGTSGPYEDNLEVDALVVGGGFGGIYCWYVELSLLTPFYLILASAPLCLPTLSPSSQLTEGDGNRYELKKAGFNTVIYEAGKDLGGTWRWNCYPGAGVDSEVPEYQLSIPETYKDWTWGTNYPTYKDLREYFDHCDKVLGIKKETAFNSVVVDALFDTKEGKWTVKTADGRTARAKYFVIAAGFAAKRYVPDEFVGIDDFEGIIHHSSFWPDLNIDVRGKKCAIIGTGASGVQITQAWGPVAGELKVFQRTPNLAVPMRKRKLTAQEQNDAKQWYPELFRYRERCFGGFLYTFSERGTFEDTPEEREAFFQKLWDDGGFRYWLGNYKDYLYDIKCNRETYNFWAKNVRARIGDPRLREILAPIEPPHPFGVKRPCLEYQYYEQFNRENVDVVNIKSNPIVGFTKKGIKLKDGTVHEFDVVAIATGFDITTGGMTSMGLKNTEGVTLKSQWEKAATTYLGTTIPGYPNMFHLYGPHAPTLLSNGPTSVEVQGRWIVDAIKQIERQGLKYINPTDQAGKGWKERINALSDISLFPTTKSTYMGGSMPGKAFEQVNYAGGLPAYADEIRAALPDFKGFEKVKR</t>
  </si>
  <si>
    <t>&gt;5416_g</t>
  </si>
  <si>
    <t>MEFNTRPGDRESYFDFVVAERPIYVPGSGPPLQPVTFQPIHDKTGIIEGMVQINKEPKYVVTYQEHPGLRVSVRPVNILDWVSPRTLEEYEYEQTRKAKGLEEEPPNPKDADIVSHDMRETAKGKPGRRKRKKSYPLDGGPAKKKNKVSRTAPEASTGQKGDRSAVLAAFLSPQKTFTKSPKQRGLADTLPSASETDELDNDEDEDDLIHRQLVGHDNLMGTLSRSRLGVEISRSPTTSPDPLQSMERASKEDTADTQNQMTTSHSPDDLLGPSNQASPQDESVASLSSREAFAAYEELERRKQRQIPPADILPSVAPPRNKYFIVTNDNKDDEKEENLSSITKKNGGARCQRCIKNKKGCDLKRPCGRCRSLNIPAAACIPSTSLLGRIKESHSAEPDSMISKIGGAFNAKENAAGISMGKGIGIGPEQDSETESGGSEQNMRRKSSISIFSRYSTLGREKASEAKESTRKPKPTVINLDSASEASINTARGRRRGAKAKPTPPPPPPVELEEQKWDEGEAEWEVEKLLADEVREDLQGNMVVFYQVRWVGDFEDSWEPEYNVGEAVKETYHKEKRARKRKVVENRPVKSENRSEKQWKGKEREMRGERFRSEGGDMNRSENGMGKGGKPPRGVEVISILSTDEEDLL</t>
  </si>
  <si>
    <t>&gt;1024_g</t>
  </si>
  <si>
    <t>MLTATSITDSFKLPALPSKAVKDFIPYFVKHPSTSIPELLEPYKAFEGELRKIYAQQPSHEAIKDGNINLVPLFAGHEQEVKIRSRHLEIASDEENSKYIMPLKDEDRKPDGAPAIVSSFKEFKENFNLFSESSLTDLDWSNVVAAGSAVTTALLPVPEKWAASKKSRREYYHRHLAPASDVDLFLYGLTEEQGREKIKQIERSIKDSILYETTTIRTKNAITIASQHPTRHVQIVLRLYDSISQIITGFDVDCACAAYDGNQVYAAPRAIAAFVTQCNTIDLKRRSPSYENRLSKYNHRGFEVYWPLLDRSQIDPTIFERSFGRTLGLARLLVLERLPKSADRDTYMDQRRAERGRPVINRPYRPSSHGNLKDEAEDEIAEWIGQEDVSSYHTMVVPYGPNYHAGKINRLLYAKDLLLNAEWNQPDDRKVYLHRHPCFFGTSEEALEDCCGACPVPKTEEEIAIAEEENKIFISGPLKFIVDDPGRQEIGSFNPITDEEWTTMAYIGDTARLCQAITDGDLEHVEDWCSQEGVDVNRRDFTGRTPLHLASMASTPEIVQCLIDHGARLIARLVDGRTALHIAAARGNTAMVKALMNKSLANEEEEDKNEDARKIAQEAKGIVVGKSEEVEKENESETMDENDDLDSEASGCGEDSEEGSDSMTMGSFVKVGKEKPSQENADDKYLQDSPEDPDVYDINVIAWDYGLSPLHLAILNGHLDVIELLVSEYGADVLLPVKLTTPNSNDTPIMTIILALLLPTEEAKVVVKLLLELGATSAQADANRYTVFHYVIAEGNHDIFDLLVDNDRPAALSVINNLGSMQNNSQAEFPLSTAVHIKNQDIIAKLLSLGAKPFLGFDEWVKRLLESNTYYAKNQNHEAAVLQFKSNVSQPITTAARNEMGKSIQDLLKYGADPSTLEKATQGYIINPSNWYYPHPPQALLDIIQEKLKALREYKNPEQSSSLKHETLREEAFYTAGLTEGGYQYWTAQQNFQAEKRANEKKLDWQKLSKPKIEEGIEEKQAAIFQLIQELENAEKAIIDAGGKTFADMYPDLSKRQFGNQRQNIPPTEPLPYETKLGFKMPDLNDTKKEGYLRLFEAAWTNDLDAIKALTLAPWSLAVGNVQNNPLKISVCDFAGFSPFSIAVLRGHYELAKQILDICRLQYLKEDGTGLKRRWTTIESDNDSEYSDGEIGLENETSFSLPIYSELVNDKFTTEILGEVSDIVKSDIHPMDLIRWACASQRFLDTQQKHTGLKVLPNNVVPRMFGGAIGQSLFYYPQEVEPQHSLMQQAVHANDMRLFKFIVELANGQKSLASEEEDDQKYQVIDSYLFSLAIKLGRTAMLAEMIKMSGVGIPFNDLIEHSGIEVKPKTKYYQGLSVGGKKNADWARHPDAVDHLTENKVPPVLQAAYAGSVESVEWFMSDAPLRRYKEYAENNKKDTRVKALGKSEKGFEKTIASWLNTKGELILHSAILSDTYGNDKLRPGYLALLKHIISVMPSCLEQRNSAGWTPLQVAIYAARPEAVAHLISMGANQRSRDIKQRNMVHSMLANANPPENAKSSPAMLQQLLELFDKEALKEMLLERCNSQPQGALTPLAYWMAKVNGGSEKPDIVKLLTKYGTGEELTMINGEGDLPLHVAIKHGLSQISSFLLELNPSLLYRENSTGRTPLEMARDTCISKFVSSSRVIPRELGYSYAYGSDPRSLVGRPAASFVKKEEKEDSKKRTWEMCEEKDREMERNGAERKRRLVSLFEANEVARRIQRRTGNGTGHQNIDDGGLVQEVWKNDFVTQWMITL</t>
  </si>
  <si>
    <t>&gt;3632_g</t>
  </si>
  <si>
    <t>MFSICRRGPASLTRILISATPSIRIPSTRPSTLKISVRNTSKPVLQARWLTVSTPLRGPSAAAAEAEAYSEESKQDFKQVSQFQELVDYNMVHPNVINTITKGMGHTTMTEVQSQTINEALLGQDIVAQARTGTGKTLGFLVPTIQNILKHDPELAVRKRYSRARASDIRAIILSPTRELAEQIAVEASKLCSETDLIVQVAVGGNSKREMLRKTQREGCHLLVATPGRLNDLLADEYSGIRAPNLTTFVLDEADRMLDSGFSKEVESIEQLLPDRREKDRQTLLFSATMPREVMTLVRRMLKPGFKFVQTVKEGELATHEKVPQSIVIVPGMENYMPTLLELAKREVAKSEQDPNVMPFKAIVYLANTANVQLSYEIFDNLRAENGQKFSAHQLLHPAEISLMHGQLTQNERHNVSERFRRVRSGIMFSTDVTARGMDFPNVSHVIQIGLPPNREQYIHRIGRTGRGDKAGTGVFMCCLSEVSEARRILQGLPIIPDKSLEASKVDMTKDAQLPKSLATTLSQVIDATKAVPRRTKREAYIKMIGFMGKVRGGPEAMAQWTRFGWGWEEPPAVSRSFVARLGVRNLNALNIQDTVAEERDDDFGGRGSFGGRGGGGSGGRGRGGFGGRDGGRDSGFGGRGSGGFGGRDGGYSGGRGGGSGFRGGRGGGDRGSRGREFESAF</t>
  </si>
  <si>
    <t>&gt;5874_g</t>
  </si>
  <si>
    <t>MDPPFGCFDRRSPAIKAEAEAEGEGNYASYPAHDPFQDLETDQGLTLPLEIQSSNLWLSNAAFSHHVDISALLDEGLEDLFGDHPREDAPSNGEIRVRIPSNPPGLQVLAANSNPHLSVLEALPCTPSQLVSRSPSPVRPMDSPSDSGYGQSLSVADPSAAMSNRQDEPSAENASIVPGNHGQQYQPSQNTDREVDPQPGHDHCPTFISASSHRGEGSVRDRSQSSCSEEERQVSDCSDSTPQPSPKLSVELHNPDIPLPSIEKDLPPHFPPKRAAKTPFWMRPLISKIDCDKCGGQGQNTKPSRGPDHARTFSATQTRSRPYTTSLHLRPIALGDCQAHPTSEHTHPSNPRAEPDAAMEHSAHHLLVAAIEHIRELLPDGHSDPRTIERDTKLLDILFQNFAKTPDFRRNTCHWAIKKIQFMSDMMEQNQPANLDESKMESVEDLRRILATERAQHAEEIRRWKARIPHYGLSFLDPRSQSLRNKVELLETHIQNLNTQHRLERTRNFIALQRFYGNRSTEIKATIIPTVESGLPRVSVQAVEKDREMNPYWLCCLPCKSRESPSTRHPQCLAINSEFYSKYNKLTRRTKCERCDEDVSCQRYYLDGGIAEFLLRTIPIPSPPPVPIQNLHTPSSQPASHGVGSANALEINNSSPDDMQSISDLSLGGSSEAFRKPDGSVSRSALDIIPTIDATSGSPSEAILDSMMNVVTTNKRPAPALDTDDDLVFLRSTPKKQIVSVEQSVPRQPTTAGFSSNQGPHYNQSYQPHATPLNGIYYNQGYYQPHAPTSNGIPDNQGYQPHLMTSSGAPYNQGNCQPYAPTPNSTPYNQGYYQPYTTTSNGIHYNQGYYQPPAPTFNGISDNQGYYQPHATTSNAILYNQGHQPHVPQVNEHLQYEQQVGQFQTMDSQKDSMITATSPDNSDLGNLLQSSSALGGATNQFSGSGVDYGPSQPASSVAAAVASPRPKSKTPRKTPRTPRKPSQKSKPPGSKRSTPPDSPSRPHGGFNITSGTRNALRAATGTPLKAWMPQEEREFLEAPPPPKPKKSNKKKSRKPNAAPGLVDSQESVATQPLETPIVGNDENVDDLFGEASETTIVGSYENVDDLFDEENGNPHGQEQECETGNEHQNLEIEWGDHDLEAELDLEAELEKDLLAAMTAIEKEREES</t>
  </si>
  <si>
    <t>&gt;1703_g</t>
  </si>
  <si>
    <t>MASNPDELPKGPRDRVSAKSTADPILRNALRYTISAKEYETLHKYIISRSKVLKRNAPTVAKVEKLIERPGRDDYNASAIRASLRVFCATAAGLKAWAVIGERFFGKERIRGKRVSLWRNANFRLSLSLSTILLLHRILFRFFARLRAHLLTPEARPFRQRNKRTSKTLTSNLAPAVGASLAGFMLAVYPSSQLRVTISIYALSRAAEFAYNLSDDEGWIWGPKGSRWEKPWWWGSWLLFPFTSGQLLHAFVFDRDAFPKAYGDFILSHSPQYVQYRPEGYPSKLPWPDTYEIVDTLAETAQRHYPPFVSPILFPDKTTLPPALSALSPVTSSAHPLITSLTCATLHPSDPSCLRTYLTYWIQAFPTLARTFTAIFVVLSVPSYKAFYRAPLTTLNKLAETILRYTTFVAGSVGTSWAAICFFQQWFPRHFLATQRFFLGGMIGGLWGASMDSLWKVGKKRGWWRGVKGGDVWLFVASLMVVNLVYEKDARSLRSGIVRRGVSGLRGQGFRDWVKEEEDTVERDSS</t>
  </si>
  <si>
    <t>&gt;7902_g</t>
  </si>
  <si>
    <t>MGEAVAPRGEYIILLLPYEKDEYITRLLDNLQEKHLNVEYEYHNIKTNAKSKANHPGLAQDQVSDESWRKATILVTFSTLPPDLKTCHNLKLVHLLSAGANQIVETPLWESDIPLTNSSGIHSPQIAEWLVMQVLSHSHKEKLMLEWQKRHFWGKHDAIGAVRDSVGQRLGVLGYGAIGRQTAKVCQAMGMDVIAYTAAPRNTPASKKDHGYIVPGTGDPDGLIPSAWYSGLDTASLHNFLAQDIDILLVSVPLTPQTQHFLGADEFRILSRRTAFVANIARGKIIQQDDLIESLKKGELRGVALDVTDPEPLPKESPLWDMENVSITPHASGLGTMYIERSLEILDVNLGNMEEGRGLINLVDRRKGY</t>
  </si>
  <si>
    <t>&gt;341_g</t>
  </si>
  <si>
    <t>MIPRRFVVGCLCYGLKEQGMYLFQRATSSARQIEASHDGIIPLSHGGIALIATNAALVTLVTVWTALRFYSRKIMGFGLMPEDYWHVCALLAFYGLAVLGILMVLFGGFGHHMAELEHSRVELSLKIGFAIRIAYFVALGLVKIGSCVMIFRIFSVPSIKLMTRILIGLICCWMAATVLTGFLICRPLQRVWDPFMSGGKCGSQTISFASLAIVNVVTELFILLTPLPVVLKLELPRTSKIGLLVIFCLGIVTMFFGCVRIALILSVSYVDFTYTGKTLQIVTVCEVAVALMVTSTPMLRPLFDRVPPHSRISMIRKSYSSGGSNYSYGQEFGTPRASMRSSLGTTSQVCTLIGEKDTKPSIAQVETSEVSELEAYRLGKNRDWEWKKLDKLFNTIVNNATTAFEHGVFDLNSLKKLYRQSKLDIKVDKDSIFNASREELVRLRKAQKMASENYGLWKPAFHQLQLLRRARGAPISREEFHPNYHPRVLQPLP</t>
  </si>
  <si>
    <t>&gt;425_g</t>
  </si>
  <si>
    <t>MADWAEPAWPEPAWASEAYSEQNANSPPPDFITPQPILETFVSFFRDILGEYASDPEGEQMAYEAIDRNDPLAQLAVVQVFLGDMTERYEKAKRRAARIKEEKDDLESEYERFANDKLRAEEALRFVEKQRALELSKIDRLVAENTQLGERLAVLAGELGSEQSRRATLELQIVSKEDRVSAISGQSVASGDVSSSRSRKQAKRTLESDEENLPHHPDTMELSQARDEQAAHQPKRAAASLHKDDAIEDRTYKAAVASFNVPLVERYRELEANFEERGKTIRHLKYRLSKHAQAAKDHVECAQKLKEISERCETLQQDLNTAVREVEQQTSRASELAQFQIHYRSYNDDVSRLRTDLENSEATTEVQTLQNQQMHCDQTIRDLRIERQQTARTLETQYQLELSQYTNELQGLNGEIQRLRKEDWSVRNAANQQLQNQQAEYEATLTTLHKDLEKVRSENKDLADERSSFDQAIKKANQGYERISNTLANASATNIAAIAELERQVSDLTSRNSSVVTQIATLENQAVEKNAELSSLHAQVQSLTEHEENIARVNEDLQKAKIAHASCAIQLADLGDRLSISTEQNHILTEEVSALQRAAVELDTECKYPKGHISGPDTTSDVELSNLRSRISTLTTQASTLGCDLNRLTTQIEELERDNTRLAIVVDRTEGEKKELEGAVNTLTTTLASTRSLVESAKLKRKAADLKVQTTEISTCALRGKIDDLEKALADEKMSHSLKMARSNTTCRLHSNAENLDQWFGCYRHLAFPSTFLEQEYPGISVESDSSNESRVNYSPISTTSPLMAGIDHAKTEAISLYNKCEIDTLAADISKLHGEKQELEREVSRCKNRNIVLAGERDDYQRRANATEGACRIIGAQLVKLRDETTRNENKMGATIQDLEDKLQYWHVVGKKKQEGFPIMSSVQVVADIAPQAETIIEEGASAAQDLGAGVSTTTCKGSEKTNPALHAPASSLEPPSTSKSVENGVEKENSSTGADAKQDTNTTKMALSCQLVIAQKDIDIESWKSLSRSHYVIHILMLAFCFIGLVSQLWPLQAIEYHQRVKLLDSVHTVVVPGTIYPSLLSSASSVSSSTKTSTTSSMESPDESTSTYIPLWDNDAFLAEMESLVYGPRKNTMASTTDTTIFILPSFNPPTPPVVIQRDNMLTLGEVSDWVNKENVGRITSLGWWGWQFQEAVVEIGGWLLGRLI</t>
  </si>
  <si>
    <t>&gt;4873_g</t>
  </si>
  <si>
    <t>MNMDLASLKEAAANLSLYDIKAGVRKVQNAVMNYTEMEAKVREATNNEPWGSSSSLMQEIANGTYNYQLLNEIMPMIYKRFTEKSAEEWRQIYKALTLLEFLIKNGSERVIDDARSHLTLLKMLRQFHFIDANGKDQGINVRNRAKELAELLSDVERIRAERKKSRATRNKYTGVEGGAGMGGGLSSGSSRYGGFGSEEGGSGSGGGGGYGGYSGGVYGDGGGFGGQTSDFQDSGSRGDTPSGGRDRFEEYDEYDEGAVAAPGRRQADAPSTSRRRPAERPATKKPEPIKKKEPEVDLFSFDDPIPISAPVVAPAASNTADDDDFDDFQSATPSVQPGPAPFPPISSATTTSTTQYAAPTPVSAPKAANLSDLVGFSSISPASSANPTPVNYSAFSPPAVAPARTTAYQGSQPNYFTSVKVPGAQAQPASSASSIKAPAVKPSGGKPSGDAFGSLWSSASAGIKKTSTPASGPALGQLAKEKATAGIWGAGSSTSSTPLQQRPAQSQQKLGGGLDDLLG</t>
  </si>
  <si>
    <t>&gt;20619_g</t>
  </si>
  <si>
    <t>MAADGGRLGTAQATQACVICKTRKKKCNRSLPSCEYCTRKELDCLYAPVSSSRYHVARTVENSPHTVQTWGARPPMNIISSRVILSAERSSDQTTASVHQAQVYLEVHAIIRAAGQFVDDISARYFQGFHRHLPVISRTRFYNNLIQLGTAPAADFAVLLLTVCLTTLAPALGYQSGHGTSRSLEQQSLYLKARSLFTQVQVSYPPSVPLIQASLLLAMYEYTHGRLDDAFVTIACSARMAYAARINPPGSHQAQITYIADHNANSDLLLQDEEAANTWWGIVICERTFFSEVAVFDQPLLTVFPSGDARLPIEPEVLDQLDILALESLPNISVSCLTSPKVGGFGRTAQSTCLLDQVLKSFNTPDIDSRLLQLDRLDTSIQAFLSLTMPQCQEQPGVFCAAMNIAIRALFALHWHILGQHPQIDKVKFKPPEGWCKRSQETLNTITKMVVDIAESLIVASPTSTATYTIDAMPPIYQYIVRAALRHIQSSAKKEDVGWLRSAEDALQTSLKKYFQRWSVSDH</t>
  </si>
  <si>
    <t>&gt;9539_g</t>
  </si>
  <si>
    <t>MGQVLFEEPKGTAPRDAAWESSQESSQETAVNTAAPSRALSILGEDVEEGHDNGVAADVLEKQLTQAGTSFICVDPITHIVGWSGPEDKENPTNFSRAKKWHMTMVTAMMTFCVSFASSVFSTATTVTAIEFGVSLEVMILGVSLYVLGFACGPLFWGPISEVYGRTRPLFIGFALFVIFNIPVAVAQNVETIMLARFLGGCFGAAPIAIVAGLYVDIWDNSIDRGTATAAFAGATFLGPVVGPIVGSFVTASHLGWRWTAWITLIVSSFFGILGLLTVPETFVPVLMKRKAEKLRHETKNWAIHAEIDEVPISIRTLFEKYFSKPWVMLFQEPILAAMTLYSSLVYSLLYLIFFAYPYSFEAVRGWSPGIASLPFLSIFIGILLCCLYLSIDTKTRFRRLLIRSKKLVIPEARLPPMIAGSVILPVGLFWFAWTSNRNITWVPQVISGIFIGCGIFLVFLPSQIYVVDTYLFNANSALTATACARALMAAGFPLFATYMYEDLGVAWATSLLAFLCVAMLPFPVLFWFYGEKLRAKGKFAYVL</t>
  </si>
  <si>
    <t>&gt;7080_g</t>
  </si>
  <si>
    <t>MTLNIASRKQPWSEPRGLRIPATLKIQNPKPKEASAPSHWLLEGFRIICKLPKNRLDYATEIIIYLSSTFQPTPFPTVAMPPLILHNVPDEELYVGEDGVQRPYAMVFPGSDGNPAVSRVRRAVAETGSFGKSTRRSRSRTGTPAAKREDPTLAAADAIFSQFLAEKSAENQSSKSPQRKPSLSTSITQPNISSSGALTQIDGNSVPSSRAPKKEAHKEPTEVILLGFKSTQQYAAIREYERIGGRICEDYPRDAPIEQRRYKADLRDPTSMRQKPLTPEEKAKAFRFAGGEHWIKVTFESAEAAEIAIESSPQTILGHKVYAEPYRGLPPTVDQPFPATGGASTPRGNMFITQSLGFASGLDAQRGRRPTSALPRSHTTPSMREINRGGFDSLSSPDSFASSQTLDTATIASTSETITSGTVTGFPPSQRSSQSGQQLMCSRIPTAKRAKLLPAEDALLPQQSFSKRVMSKIPIIGWLSSDIIGSSVPRTELGEFDWTKASLYWKLVWWVDSMTGWFDVCGSDKED</t>
  </si>
  <si>
    <t>&gt;62_g</t>
  </si>
  <si>
    <t>MADNRRAAEDLLERYNVAEAYLRKRKTEEILESTPAQNKSTRPSLIRSSRSMWALMVPKRHTQSLQATSATILLSSMPRSTVTSLLARRAHEWLLLGFDIE</t>
  </si>
  <si>
    <t>&gt;67_g</t>
  </si>
  <si>
    <t>MPPFRRSAPPSPLRSATLSCDDHSSPFSTVSERTLREINVRRNSINEVNITNFHRPIRQPQPQKWYVKFQFLGTWAERDLRAERLRDEVNIPKTRRTYCKGKDCRKHTQHKVTQYKAGKASLFAQGKRRYDRKQAGYGGQTKPVFHRKAKTTKKIVLRLECTACKTKAQLTLKRCKHFELGGDKKTKGAALVF</t>
  </si>
  <si>
    <t>&gt;5425_g</t>
  </si>
  <si>
    <t>MANKPLPPLVLLDGGLGTTLADRYKIKFDEKTPLWSSQLLIDDEFTLLYTQTDFAKAGADVIITATYQASYEGFGASGVQEKEAEKYMRNAVRMARTALDDGRGEGKGKVALSLGAYGATMMPSQEYSGNYDEQKMSVEGLRAWHTKRLGAFVPGHGVGQEQEERMECWENVDIIAFETLPRLEEVLAAREVMGGLEAKKDFWISCVFPVEGERLPDGSELGELVEAMLVEKSGRAQPMAIGMNCTGIGKIEGLIKSFEAQVGRLIRSGKVHEWPALVVYPDGTRGEVYNTTTKQWEKVEEETKISVRFPRPALVT</t>
  </si>
  <si>
    <t>&gt;2107_g</t>
  </si>
  <si>
    <t>MATTTCLKCLSRPSAPSLLSNSFTRLSIASFSTSGRKQAVPPKAKPGVKKEATKGTKTLRIKKKAPAKPAGKPPASGERKAARKRVVLSNTNALEVEGMRDLDSKMLKEMTEDPAAQEATGEAEEKQLATAEEGGVGKRELVGQVVGLKGETMDSLRAVEAFKATQGWGLFRRPGLLVREETVVLTRKLVTAETQKGMIRMVIDGDRGTGKSLMLIHAMATAFVRGWIVLNIPEAQEVTNAANDYAALPGTDPTLWQQMTYTANWLQQIGKANKALLDTLKVTKQHDLPIAILPETTLARLCELGARDPDIAWPIFQAFWSEITVEGRPPVMMCVDSVNFLMQKSLYKDPENNQIHAHDLAIVRHFVNHLFGAKKLPNGSAFIAATNKSHAPISKSLDLAIRQAEDRQNGQIITQRDPWEKRYDERVDHILRDVEVLKLKGLSKGEARGLMEYWAKSGVLRSRVDEEKVAEKWALAGNGIVGEMQRTALWMRI</t>
  </si>
  <si>
    <t>&gt;1716_g</t>
  </si>
  <si>
    <t>MPDKQLSIATYAAGAGLAAITLIYVFSPTWFIDGETASSSASIRKRGIVGLTNTANDCFINSVLQALAGLGDLRNYVIRETHRRRLDGPKVYAQLVEDPMRKGMPAWKIEGLQVGIVTQGLKNMLDALNEKPIYKKTISAVPFVHVLEAAFKQRISRQQQDAQEFLQVVLERLCDEYHAGHRARNSYALSLQNGTRASQGPDESLLDERLNGLSSLGVHTTSDSMSEPNSSMHRGDNLAPSPGTNGAHNKTLNAREEGFPLEGRAESQIECLTCGFKPRPNTSTFCSLTLSVPQVTQTTLSSCFDQMFKTENIDDYKCENCRLLHALKMYQEEHSKSTSESFKSKTRITIDKLQAALDRDPEEELTDVELPDIKFAPKRRIARHGRITLFPKVMAIHLSRSIFEGGRSTLKNSAKVSFPERLPLGGLVHQRFYKLSSVVCHKGSHNSGHYESFRRQTNGSAPFATTNTFQPAEVYSKPSTPTSSELPTPRNEPVDIHADISTLSSTPERLSPISASSSSPSLPYTNGTRASGEFSPSTSTFTATSGRNPGPTSAPREKDAETNSIRSIARSARSTLSKKAFKSTSSAPPTSSPIPQVRVESEGTTIGEVGTGASDHAGKGKRKGKKYGNLWWRISDEKIKECKTADVLGMQREVYLLFYELEKDERDA</t>
  </si>
  <si>
    <t>&gt;9581_g</t>
  </si>
  <si>
    <t>MDNQQQTNSEPSAHPSQATGQETSEQRLARLLITLPDRADHLPDPDLQTLIILLVHFRRLTEDQGLRHPLAGSFYWRLECWAQNADFSRVLGDRTRLVELRAMDRLTLQMEFDLEFQTAGRLWREMAGDSGTYPLLRAELDGDKEAAARVKRRAELEARRRVIEGVVSEVACEELGVEDRMCGICQQDFEEGSPGRWKEEDGADLPLSTASDVDAELEFTEVGGLRKYTVADIANSMADTKRV</t>
  </si>
  <si>
    <t>&gt;1970_g</t>
  </si>
  <si>
    <t>MSSSSSRSATAVTPTNVPGSLGMPPPLSVTGKVRREVLLPSQEEKKGVMQYALTTLDQITNWARQGSLWPMTFGLACCAVEMMHLSTPRYDQDRLGIIFRASPRQSDVMIVAGTLTNKMAPALRQVYDQMPEPRWVVSMGSCANGGGYYHYSYSVTRGCDRIVPVDIYVPGCPPTAEALMYGMFQLQKKMRHTKITRMWYRK</t>
  </si>
  <si>
    <t>&gt;8097_g</t>
  </si>
  <si>
    <t>MGSAIDSVKRAWWKESSVYQIYPASFKDSNGDGLGDIQGMISKLDYIKALGIDIVWTCPIYQSPQVDVGYDISSYKAIHAPYGTLADVDEMIEGCHKRGMKFVMDLVVNHTSNQHKWFLDSISSKSSEFRDFYIWKKGKYDADGKRHPPNNWCAMWGGSAWKYDEASDEYYLHLFAPEQPDLNWENPKVRDAVHDIIRFWLDKGVDGFRCDVINFISKVPGLPDAPITRPDQEYQPGEKFFACGPRLHEYLLDIGKILKEYNAFSVGEMPSVDDPKEIIKAVGFDRGELNMIFHFEIVDMDQGNRGKFSPRQWELPILKNIVNKWQRFMIDNDGWNALYLENHDQSRSVSRWGSDLPEYRSYSAKMFATFMALQSGTVFVYQGQELGLINIPKDRDISEYKDLETLNAWNEILERYPEDKELQRVTLEEIQKKSRDNARTPMQWDNTQYAGFSTAKPWQKENESYYEINAQAQVGVKDSVFEYWASILRLRKSHKDIFIYGNFEMIDEANNDVFAYARTFGKEQVVIVANFRKEAVSWKVPGDIELQPERVLTTNYGDVALKEGVVELRPFEAFACYVK</t>
  </si>
  <si>
    <t>&gt;20630_g</t>
  </si>
  <si>
    <t>MVGDYSSAGKKKAADALRYFLSYGKNVDVKDGDGITARNIAIRLGSIVPELGQVISALASRGLGSGPAATGVAKGPKIGRNDPCSCGNKRKYKVCCGKN</t>
  </si>
  <si>
    <t>&gt;7199_g</t>
  </si>
  <si>
    <t>MPASPEKGSPFCKNRATLLEALSSGGRHGYDQPYVGSGCTYRWFSSTEICMIMERFNAIVFLGDDVVQAIYAAFNILLRKDLALGSLQHSLMSQEEQYDCKCDKQFLDLGCLQYAIKTSGDVQSNAIGSEGGGPYFCERVPHAYIPFNSVPSSAKSQIDFQNLTYSKPNPWQSSPMIVSFSHGSSLDINAASLAIEEWTTLAKAAKRNIPMLFLGPPAFGRNKTTTTLPKGDNLVVCEFQNEMTRIARRNHFDSLSLYNLTVQASSIDGVRYGEGVALVEAMMVINWLSKLDTA</t>
  </si>
  <si>
    <t>&gt;748_g</t>
  </si>
  <si>
    <t>MAEELVAAFSWPAGLAAAEVDILFASASEFSYLEVLHYGGQEEKIICNEGILDDQLLSAWLSKDITRDITSESLEGNTTTCRFADGLRLLFTGRHPSQVFSFSEDAYSQVAKSLGLPVEFKSLLNNFGTSTAFRRSCHRTNQTYIQPSECYIFNFSTFNTQCQLALSHSKTPHVTSGFLVSKYGKYENRHLIPHIIQDVKRLTAQSLHPLLTAVVVISHGLENIDYRIKFAERNIKMLEESLGQHEHIGRPVGNPLSPDFDLHATTRRLNFISQIVAAEKMRSEAKMLELEMILKETKSIDEYNPIVQRPSSEGLMGDERTYQDSIVVQELIQMHTNFCQNLLLAAEYEAKRIETQIAVVYQFIAQKDAKVNIELAATSATVAKESKKDSASMKVIAVLTMLFLPATFLAAMFAMPVFNWDDDNLPFVGRGFRLYWVIAVPLTLGVVIVWALARCLPWVKWVDMVRYRSADLEAGEFDRMKRD</t>
  </si>
  <si>
    <t>&gt;20633_g</t>
  </si>
  <si>
    <t>MPDRIRPHLGRVNTSTEDYDASAEILQDGRVNICLHDKASKLTHYLDNRTIYSRGRTLIGERLTKKNKKYEPPATLGKFSGIPRINIAIHIVGSRGDVQPFVAIGQVLSRPPYSHRVRICTHPVFKDFVEENGLEFFSIGGDPATLMAYMVKNPGLIPGMESLKAGDVGKRRADIAEIIDGCWRGCIEPGNGMNEKNTARKVPLTIGEQVDRLFIADAIIANPPSYGHIHCAEKLGIPLHMMFT</t>
  </si>
  <si>
    <t>&gt;8545_g</t>
  </si>
  <si>
    <t>MASTSTNEETPLISTQSPSSPDPLKKASRNVTFNPNPAIITLESPTGTRTPATQQLSSSIGTGTLPSQQPMLSALNSRLRRRNSQGAPLVPINGTPVPKIGPQRTTKNAEKLKLLPNPDFGDDGPEEESGRDVYSQYTRIKDPTARRDAARLGKADRDRLPRVTAYCTASKYQMENLMRFLKGRGKTKGANPKLFDECIYTPYNYGRQADKMSARVMEVQSMPAQMHERRHSDTAIEVEDNNNNRRQDLIDLHTEGGDTSLSNGEQAISNQLNSDLVEQRIQDENIGSVSNLDFDTEVHTPEIFLFNYGVVVIWGMSLHHEQRFLKEIARFENEKLAQDDVETECFNFYYTREYQARIYNDFITLREKGNYMTKLAISHALAQSVKTSLFEELVDNTIEVCKDIPTQIATTGKIALSRTQINMQIGELFILRINIHLNGSVLDTPELFWVEPQLEPVYQAVRSYLEMDQRVSLLTERLDVIADLLAVLKDQLSHGHGEMLEWIVIILIAAEILVAAVNIVVDLYAGVD</t>
  </si>
  <si>
    <t>&gt;8721_g</t>
  </si>
  <si>
    <t>MRFFSLLAALSTLLWATRATNDNLTDTVEWDQYSLKVNGDRVFVFSGEFHYQRMPVPEMWLDIFQKFKANGFNAISVYFFWSYHSPAKGVYDFETSGKNVQRVLDYAKEAGLWVIARPGPYCNAESNGGGLALWGSDGSLGSLRTGDAKYAAAWAPWVAQIGKIIADNQITNGGPIILTQVENELQETTHSATNTLVQYMVQLKAAFREAGITVPFTSNEKGMRSQSWSTDYQDVGGAVNIYGLDSYPGGTSCTNANSGYTLVRTYFQWFASYAFTQPWFLPEFEGGYLLGWGGSFYDNCASDHSPAFADLYYKNNIAQRITLQSLYMAFGGTNWGQSAAPVVYTSYDYSAPLRETRQIQTKFSQTKLIALFTRVSTDLLKTYMVGNGTGYSSDSTGIFTWEIRNPDTNAAFYTTQQATSSSTKSVTFSANLNTSEGVIAVPNVNLNGRQSKILVTDYKFGNHALLYSSADVLTYGTFGNTDVIAFYVQSGQTGQFALKNTPASSPYKVYGSSNVTRTQSSANTTTFLYTQSDNQTVIEVGDVIIYLLEQEKAWKFWAPPTTNDPNVKADQQVFVLGPYLVRNAAISGTTVEIYGDNDNSTTIEVFAGSKVKTINWNGKALKTRTTAYGSLTGTIDGAEDRKIVLPALTKWRSAESLPEKDPAYDDSDWVVCNHTTTSSPVAPITLPVLFSSDYGFYSGAKIYRGYFDLDENRTFSAVNITASGGLAFGWNAWLNGVLIGGDTGVSLLTTTTAVLSFTNVTFKATDNVITVVVDYHGHDETSTAKGVENPRGILGASLTSSNGTASPNFFKTWKIQGNAGGSSNIDPVRGPMNEGGLYGERLGWALPAFSPSAPEFDHSTPFIGLNASGIRFYQTEFTLHIDDDLDVPLGIELGAAAGTVARVMIWVNGYQYGKYESHIGPQTRFPIPPGVVNNRGKRNYLALSLWAMEDSGAALDTVQLFTYGAYESSYDFAQDWTYLQPEWDKGRLAYA</t>
  </si>
  <si>
    <t>&gt;7031_g</t>
  </si>
  <si>
    <t>MDTEKEGKDLPALQSDNDSELQTDTSIDIAVPSTKPQDVEPTVDPTPHHMNYPDGGWRAWSVAYGASGVLFCTFGYANTFGVFQEYYAVHQLSDQTPSAISWIGSLQIFFLFSGNLFGGPLFDRYGAKIIWPPAILYLFSVFMTSICKEFYQFILAQGVLCGICMGMTLSPCLAALSQYFNKKRGAAMGIAIAGSSLGGVIFPIAISKMFANPKLGFGWSIRIAGFIMVCILIPSCLTIRARLPPRAGKFFLLTAFTEPTYLIILVGASLIMLGVFMPVFYLPTLAIEHGMSTQLALYLAAILNAASLFGRVIPGVLSNKIGPFNLFAAAALSTGILIFCMQKVESNASIIVFACVYGFCSGANVSGLSVVLSQTTKDARNIGTYMGMAWGVISIAVLVGPPIDGAFVSHYGGFNEVSDFCGATVILGGICVLVCKTRFEKGIWGRF</t>
  </si>
  <si>
    <t>&gt;1835_g</t>
  </si>
  <si>
    <t>MSPTPEQPPPPNFLHITVKMGNASSAVLDNIVQGSNFDRDEVERIRKRFMKLDKDNSGTIEREEFLSLPQISSNPLATRMIAIFDEDGGGDVDFQEFVSGLSAFSSKGNKEQKLQFAFKVYDIDRDGFISNGELFIVLKMMVGSNLKDQQLQQIVDKTIMEADLDHDGKISFEEFTKMVENTDVSMSMTLDQF</t>
  </si>
  <si>
    <t>&gt;7366_g</t>
  </si>
  <si>
    <t>MADLEERPSKIRKLNATTEANVTPQKVSELSDTPMEELPQYDDEQTQDGKDAQTTAEKNGTEEQPKLSKSQLKKLRRAEEWEAGRDYRRAKRREKHKAKQARKAEDRAEYAAKLLSGEIKPPPPPVVENKRPRRPIQVPVSLILDCDFNELMTDKEIISLGAQLTRGYSENRSTPYRSHFAISSWGGVLKERFETKLASHYLSWKGVRFIEGDFEEAAKELNAVMRGPEGGKLAGALAKKGDEAKVEDVGKIQAEEPKDGETREGEVGVLSTEAVNAAKLAEEPVNQALLDSLQDVSTQPDLASTAKDQIPTTSETTSSDLPAPKIVYLTSDSEHTLTSLEPNTSYIIGGIVDKNRHKGICYKRACERGISTAKLPIGEFMIMQSRSVLAVNHVVEIMLKWLDTGDWGEAFMAVIPKRKEAKLRVKKVDGKGEEQEQEQDHGEEEQSGENEESENDNAEGEDNVKPLVGEERSEQKDVGQAVV</t>
  </si>
  <si>
    <t>&gt;1565_g</t>
  </si>
  <si>
    <t>MAALVPSQKELDFIASFERFNISEQVAKPDARETEPFHKGFHRFPDLLPEIRSQIWDLTLPPPRVLHILPVKTTLLLNKPVEYVTSPCSYGGKHPVALFVCRESRGAALRHLTEKFKAFWNLKADAAYVEVKRWGAKRAMEQVADMRKRGLWNGFTKVALDMDIWPIDKPEHCIDLLRTSNEITDFYLICRFRKWHKDILDPGVSWYLVDADSPEQTEFKAHKDWCHAIMMYQKNMMEYTENDAKVNAEEWAARPFQPLIQMMIIEGRKMEELPKDPDYYQPPRVDFFG</t>
  </si>
  <si>
    <t>&gt;20640_g</t>
  </si>
  <si>
    <t>MAFMGICVNSCDEKV</t>
  </si>
  <si>
    <t>&gt;273_g</t>
  </si>
  <si>
    <t>MHRYGKGTDEPDEIPPAENSRENLNEEHTPYLVNNGPGNEEVREYNITIAYSMPREVEIQHEHSTLSHSDGPPRGETTQSPEENKAQRSSITQSPHSLAYSTIAVKPVDEPEPEPLTQPSTPIKPTQSPHTVPSPRYEDFPLYGDGEICICATLEKLSPKHQAGARCKLHGDVHQAKEQNPTSSQKMGGDAPSSPPPSPPPPLERERRVSFALERWRSAMENDRITTAERLEQCKMGL</t>
  </si>
  <si>
    <t>&gt;9126_g</t>
  </si>
  <si>
    <t>MEHPVSGLSDPGDVLFKKTKTTLVHGGISLKLSEGDPSPVLEAHPGSPVDLSGQRPSLTTSMAAQRLYHGSEEELSRFQRLPKAMGKREEAIRRDGVAAKGRQDGGHRFDTDRDMTCSISKRRTQGVQPFYIPAKVPEQDECVQMPLDSPGENKESVDVSLDSTAMDFEFEEGNGVWISATPIAHESRASLATTATTATATSTLVDSGRSIHGTLTVDTSVASSAASMMSSVDSIQSASTNTSDIYGWEEELERKSSVDSPNPWELEPPRGLPSGGRTLGPRTGRVMHDYPHKHSYGKRKSLLYRVLSLSSSRERRESGEDISAMEQ</t>
  </si>
  <si>
    <t>&gt;6346_g</t>
  </si>
  <si>
    <t>MGGQISKMMGKIFGSKEMRLLMLGLDAAGKTTILYKLKLGQDVTTIPTVGFNVETVTYKNVKFNVWDVGGQDKIRPLWRHYFSGTQGLIFVIDSSDKARIDEARQELHRIINDREMKESLLLVFANKQDVPGAMKPQEVTDALKLTQLKDKIWFVVPSCAVTGEGLLEGLAWLSNNVKSPPQGQSKK</t>
  </si>
  <si>
    <t>&gt;9442_g</t>
  </si>
  <si>
    <t>MDLAYDHIQEEAFPEELSNKEAQKPETTLNSDFQEAYKAISSSPWGARLGGFFGSVVKQGGTVYKGAQQELAAVGEEASKGLNDLGSSILSRTRALSVIKAPQSTSSNEPSTSEGGKDAAKELSAEDAIKESEGVLARLRSEAAKRLKEIEKAEDAADEALLKFGTNVRNFLKDAVTIAPPSEGTGNQGSTVLFESKDASGKRVIHTTRFDAQLHVIHSSLESFTKDPVSEEYELWTKDFDVEKKTDDISKDLETFSELRSSMEKLVPATVAYNDFWKRYYFLRHSIETAEALRRDLLKGVAAEAEKEEVGWDSDDSEDTSGGAASKTAKQKSETGRPSSSGSSTTLHPSTQAAQTTPAVQTTQQTLLKPGEPRKSNDEKSQADSDGSYDVVGAASGAPSQAPSQAPGSPKDLPKGGDSEDDDSEDDDDDDDDDEEDDGEEDDSEEEEEEDWE</t>
  </si>
  <si>
    <t>&gt;8688_g</t>
  </si>
  <si>
    <t>MSGNEFLTWTSSDIDFYALLGLTSESCTESEVQRAYRKTALKYHPDKLGKDFDPQKYEQFQAANEVLKDPALKAKYDAHRQAKLARQRANNLFEGKRRQMKEDLEAGERGAAGGGGLKRSREEGERQAEMVKLAEKGRAARAARASKLAEAVASSPAPPPPQPQYEPPKEQSTPSKGRTQYNAGEEDEVERLERKIREAEAAKAKRKAAKRARKSGVFVPAAESPGMTESRPKMADRDTHTPIKRPDIFRGLKADDKSSASPKFSFSPSIPTPKRNDFAATMARLKAAEKQRLENEIRKEESETA</t>
  </si>
  <si>
    <t>&gt;4870_g</t>
  </si>
  <si>
    <t>MQGPEFGALGATFTVARLMQAISLISIIGMTANFVSQMVSSSQVPPPVLVGTLAVTCVSALYVIISYILYLDSLLPLLISCAIDSALLIAIMVVAITVGKPLSYLNCAALPSLSAADTGSFLDSVGSNLYKVNYWVWAGASKTTCYEMKSIWGLSIALSILFAFSSVVSICIWKSLKVAGEKKKADEAGAAKEADLERGGDEFAQ</t>
  </si>
  <si>
    <t>&gt;1682_g</t>
  </si>
  <si>
    <t>MSFGFSIGDFITVLQLANDIRKQFVDAPRQFKAISEEVKSLSIILQDIDDILSARHLTGQQQTELGEIVKHCKSVLKELNQIINKFKELDPIAKCLDGKPRRVWKRFSWDQNGMALLSCGAGFPQISCYWMPSSAHQAVFTTRDGVQRLHEHQDTQERQQERDSILSWLTPFDHATRLNDFISKRQAGTDQWLLDSAEFN</t>
  </si>
  <si>
    <t>&gt;5283_g</t>
  </si>
  <si>
    <t>MGKDHSNTVSRAERKAKKRKAEDAIPDLPGDIDNSIETPETVEETKVEKKHKKRKHDDDEGEDSKESRKEKKHKKDREEKLKDKVEDVDGVVEKKKKSKKESKPTTDEGQAVESISEDANPEGEEAPKRSKKKRKAERRAKELAEAAATKARVPIPTNTANAIPNPDTEVSSATTEEKKSKKNNRNREKKRKGESTTENAEAGSKKAARFIVFVGNLPFSATKESLSKHFASVHPSSIRLLTQKDNPAKSRGCAFVEFDGYDHMKTCLKLFHHSDFNDGISPVRKINVDLTAGGGGNTKQRREKIEVKNEKLNEERVRKIQEEEKAKWEKKAKGGAAEVKIDESGIHPSRRGRVPIV</t>
  </si>
  <si>
    <t>&gt;10202_g</t>
  </si>
  <si>
    <t>MPLTKDEAIGFQVDSPEAWTDFHKRVHKLKPQGDFDIDIKIVACGICGSDVHTLCGGWGDQHYPLVVGHEIIGSVIRVGPKVTLHKLGDRVGVGASSWACLECPRCKKDNEQYCSHQLDTYGAKWPETGYVTKGGYSSHIRIHEHYCFPVPASLPSNVAAPMMCAGLTTYSPLKRNGCGPGKKVGIVGVGGLGHLAVMFAKAMGAEVWAFVLDHKFDEDARKLGATGTVVLSDKDWDAPHKLTFDLILNCASSSVKMTPYLPLLDIHGRWISVGMPAKNDKGTEVSTWTQIENGCLIGASHLGSRKEAIEMLQLAADKGVRTWIEEIDISKEGLKTALERCRKSDVRYRFCMTGFDKEFGEEIKDREV</t>
  </si>
  <si>
    <t>&gt;2961_g</t>
  </si>
  <si>
    <t>MADVETETLPMMAPEAPGAEETSPTLTTTNKDSEAAAPAERKMKKIIRKKKRPARPQVDPSTMKSEPPPQTGTIFNIWYNKWSGGDREDKYLSKTAAAGRCIIAKDTGYTKADKVPGSYFCLFFARGICPKGQECEYLHRLPGIHDMFNPNVDVFGRDKHSDYRDDMGGVGSFMRQNRTIYCGRIHVSDDIEEVVARHFAEWGQVERIRVLNTRGVAFITYSNEANAQFAKEAMAHQSLDHSEILNVRWATADPNPMAQKREVRRIEEQAAEAVRRALPADFVAEIEGRDPAARKRKKIEGGFGLAGYEAPDDIYFARGENAVNPVGRQGLELEEEQRLMIEADQVERQQEQEAEQSGIFSSSTLAALKGAQASVAPKPKAPSGPLVAYDSDSD</t>
  </si>
  <si>
    <t>&gt;10787_g</t>
  </si>
  <si>
    <t>MNPNRSVVTIARLASKAAKCPPRTWARHSSASSKPSGIAPLNQTTKPQYVVDRTFHTQGTQRSKPAAMTNASNPAMAFPCLDALESKSATLEARSLSSGPEPSYTSGVTLNYHCHDPLLLDWGGVLREFDIAYETWGEINADKSNVILLHTGLSASSHAHSTEKNSKPGWWEKFIGPGGCLDTNKYHIICTNVIGGCYGSTGPSSIDPADGQRYATRFPILTMEDMVQAQFRLLDGLGIEKLYASVGSSMGGMQSLAVGVLFPERVERIASISGCARSHPYSIAMRHTQRQVLMMDPNWNRGFYYDSIPPHAGMKLAREIATVTYRSGPEWEQRFGRRRADPSKQPALCPDFLIETYLDHAGEKFCLEYDPNSLLYVSKGMDLFDLGATNQAARAARQNSHIQRLAAGDQQDLQTASCTLTLPDSPYEEQPESNAPTNLNAPVEASSGPPADLILGLKGLRDHPALIMGVESDILFPAWQQREIVETLRRGGNNNVTHVELGEDVSLFGHDSFLLDLEHIGGNLKKFLR</t>
  </si>
  <si>
    <t>&gt;7435_g</t>
  </si>
  <si>
    <t>MFFLLLPLLLQACAVSANTEKTMFLGPTVQQVPLEHSTFENLLLEVLSPQHWSLRTYIQARFPTDSSENGQSSWYLLHGLQEGRRYEVRICWAATQPTSFRLDTYDFATVVETPELISSLADYSEARQKLELGNIERQKPSASKYQPLKLTHNEDSSTLFLQVFAAADYYTTNKTLMKYVPLVHVDIILDPYFLNVLPRSLIPTVAYIVILAIGSWYLAKYIHAWVQGVANYPDGPEKKNI</t>
  </si>
  <si>
    <t>&gt;7044_g</t>
  </si>
  <si>
    <t>MGWFASFLYSQWFATLPKPTKDFSGQTIIVTGSNTGLGLEAARSFSHLNAALIILAVRNRVKGDVAKQSILTSTGRADTSIEVWDLDMQSYDSIKAFCAKANELPRLDAVLANAGITTKHFKIVAGYESIITTNVIGTFLLALEILPKLKQSAIKYNTQPRLSIVASDLHFVAKFPERHAEDIFAALNDEKKADMYAVSKLLQILAVRELASVVAQKNESMSPIVIINCMTPGACKSDFDRESTGIGRFIFGIMTAMVARTTEVGSRALVAGIAAGEESHGAYMADCRVVKPGPLVQGSDGMALQKKVWHQLVGQLETIQPDISRNI</t>
  </si>
  <si>
    <t>&gt;2838_g</t>
  </si>
  <si>
    <t>MATAMDHLSAGSTKIEWLSQLNTEFKPTRNYRRTSIVCTIGPKTNSVEALNKLRLAGLNVVRMNFSHGTYEYHQSVIDHAHEAERVQPGRQLGYALDTKGPEIRTGNTVGDIDIPISAGTEMNFTTDEKYIASCDDKNMYVDYKNITKVIQPGRIIYVDDGVLAFDVLKIVDEKTVRVRARNNGKISSKKGVNLPNTDVDLPALSEKDKADLRFGVKNNVDMVFASFIRRAEDVRSIRKVLGEDGKHIQIISKIENRQGLNNFAEILKETDGVMVARGDLGIEIPAAEVFAAQKKMIAMCNIAGKPVICATQMLESMIYNPRPTRAEISDVGNAVTDGADCVMLSGETAKGSYPNEAVHEMHETCLKAENTIAYVSHFEELCNLVTRPVSIVESCAMAAVRASLDMNAGAIIVLSTSGDSARLLSKYRPVCPIFMVTRNASASRYAHLYRGVYPFHFKEEKPDFSKVNWQEDVDRRIKWGVAEALKLGVLAQGETVVVVQGWKGGMGNTNTLRVIKAEPEHLGLGQLI</t>
  </si>
  <si>
    <t>&gt;10356_g</t>
  </si>
  <si>
    <t>MFSALPQQSQPRYYTPHHPSPLSSSPLRNSPSPLKDRDANLPSPSKYEYRYPDRSQIMSSPTAPKSRFFGEENGSPIKVELPMSPPPSRSRNKDLFAFSKRATKSNPLINGRGEKADERETRRKLFLKRVRETSDEKRWRERMNGGIGEGEEEVLRALWVAEERRREERKMREAQACEIEGVEGVDEVESDMSADERMVEEMEQEALEEAARLQNENMDSSPLDERLPPRPETPYGSDDEYDHIFIDVIEEEIRTASQQQLQPEPEYADPDSDMMDMS</t>
  </si>
  <si>
    <t>&gt;1232_g</t>
  </si>
  <si>
    <t>MVKVGDSIPSVALTEKEPGNTVDLAKVVGTEKALIVGVPAAFSPTCSDSHIPGYIAHPKLKDAGKVFVISVNDAFVMNAWKKSLDKEGASGIRFLADADGSFTRAWDLEFAAAGFLGTNRSKRYAIQVEGGKVTSVNVEPDNAGLSVSAADKVLG</t>
  </si>
  <si>
    <t>&gt;7822_g</t>
  </si>
  <si>
    <t>MAHNYDVGTKAWQPDPTEGWVPSEVTAKTIDGDKIKLTFTLESGQTKIIETTTEALKEDSNHSKLPPLMNPAMLEASDDLTNLSHLNEPAVLQAIRLRYSQKEIYTYSGIVLIATNPFARVDSLYVPGMVQVYAGKQRATQAPHLFAIAEEAFADMLRSGNNQTIVVSGESGAGKTVSAKYIMRYFATREPPDQPGSRTKRGTETMSETEERILATNPIMEAFGNAKTTRNDNSSRFGKYIEIMFDDKTNIIGAIIRTYLLERPRLVFQSLKERNYHVFYQLVAGASEAERQELGLLPVEDFNYLNQGSSPSINGVDDKAEFEDLKKSLSTIGVESNQQFEIFKLLAALLHLGNVNITASRTDSVLSPTDSALKTASEILGIDAVEFAKWIVKKQLITRGEKITSNLTQQQAIVVRDSVAKFIYSSLFDWLVENINHALATDAVLAKVKCFIGVLDIYGFEHFAQNSFEQFCINYANEKLQQEFNAHVFKLEQEEYLREQIDWTFIDFSDNQPCIDLIEGKLGILSLLDEESRLPMGSDEQFVMKLHHNYAADKNKFYKKPRFGKSAFTVCHYAIDVTYESNGFIDKNRDTVPDEQMAILRASSNKFLGQVLDAASAVREKDTASAASAAVKPAAGRRIGVAVNRKPTLGGIFKSSLIELMHTINGTDVHYIRCIKPNEAKESWVFEGPMVLSQLRACGVLETVRISTAGYPTRWTYEEFALRYYMLVPSVDWTSEIRVMANKILLKALGASSGQGLDKYQLGLTKIFFRAGMLAFLENLRTNRLNDCAIMIQKNLKAKYYRRKYIEARTAILSFQSASRAHLARKNAQEIRKIKAATTIQRVWRGQKQRKNFMAIRNNVILAQAAAKGFLRRREIMETRVGNAAVLIQRVWRSRRQMKSWRAYRRKVVLIQSMWRGIRARRGYKKIREEARDLKQISYKLENKVVELTQSLGTTKRENKALLSQVENFENQIKSWKNRHNALELRTKELQTEANQAGITAARLAAMEEDMKKLQANFDESTANGKRAQEEEKELKESLRLANLELGKADEAKAAHEAEKETLRQQIAELQEQLEIAKRTVPIMPTNSEFGNSASIQTSNGLINLVSSKKPKRRSANIETREIDRLSTTYNPRPMSMAVTGNNIHRQGMPGSTFIPGVDNVEFELENLLADEDGLNDEVTMGLIRNLKIPAPGSTPPPTDKEVLFPSYLINLVTSEMWNNGFVKESERFLANVMQSIQQEVMQHDGEEAINPGAFWLSNVHEMLSFVFLAEDWYEAQKTDNYEYDRLLEIVKHDLESLEFNIYHTWMKVLKKKLQKMIIPAIIESQSLPGFVTNESSRFLGKLLQTNSAPAFSMDNLLSLLNNVFKAMKAYYLEDSIITQTITELLRLVGVTAFNDLLMRRNFLSWKRGLQINYNITRIEEWCKSHDMPEGTLQLEHLMQATKLLQLKKATLNDIEIIQDICWMLSPNQIQKLLNQYLVADYEQPINGEIMKAVASRVTEKSDVLLLTAVDMDDSGPYEIAEPRVITALETYTPSWLQTPRLKRLAEIVSAQAIAQQEKLEYIQDEATDLSDSETNGV</t>
  </si>
  <si>
    <t>&gt;6265_g</t>
  </si>
  <si>
    <t>MFYSHEILTSRRYGVATVWLVATLGAKSTTKKVTKKAILDVDVKKACEVILEPGAPMALRLQSNLLYGVSKVHYQQWTYLLSDVQSAQTSMQALLKVTRDGAFGLDPDAGKAQPHQLILMDDPAFAIENALMPPPDWLNDALELAPLNDSQRSSQSMLSIRDRSRSTSSHVSILGLDLGSSSQGGGSYQLPGNDPFGGSSALKDGLFGDDEELGIMNEEEFEFDDNGDLVEITASERAARPSSTGIVFQGGLGRSESGSAVRKELEDPFVHPSPRIIQDDEDFEMMVLDNQVLLEDQDLPVLPAGEPFPAMVGGLGGSDRLLHLDEHLVGDMSRLSEEPSSDEVHAKQILRKQRQKKNIAVDRRLAFTKGELKRWQQEYLQIMAAATLANNNRMARRNAKQVAFQYVYGTGINGVGKGIGAIKFDSPLDVFSGEHLLAKFTGELTSLVAIRGKNGTKRTHSIMSDDDDETPSKRARESEVGRGDEFEDGMLMNMGGEDRQSRENSVEMGRDAPDALPEHPSSALMPWNISASLNSHQRAQSSSVGGRPSKFGSQIGSLTGRGRISASPLVGRGSNIPGDLSQFSQQIDNDMVMYGRSDNFDSPVGAAAGVSSGSSQGGGGSPNEEFEIFGAAAQVDTQTAGTSQWVRGALHRESENFLEYLQNSIEEKFGDELGDEQDFDVEGREEKSVGFEELFEPGKNTCIVAAQAFYHVLCLATKRRVWVEQGGHDFEPFGEIKIGVVG</t>
  </si>
  <si>
    <t>&gt;865_g</t>
  </si>
  <si>
    <t>MLSTGFTDAPVTRSLVYGIVATSILASITDTKHYFYIQVDPHIWRYHQLWRIFTYQLCYTNSTEVLFAAMTIYNMRVIERLWGSRKYASFVLLSFCFTTFIPPVLLALFLRPLSFNNLNYLPAGLTPLIFAILAQYHAAIPHFYRYRIAASASPPANEPFKGLTFSDKSYIYLPAIQLAFSQFPGSLLCAVVGWFVGYAWRNEVFPGRVTNWRVPGWVVGIRPKKRREDFEGLRRRLEGENTNTAMATGADGRLGVEPGRRRTLGRQLLDQFRGAF</t>
  </si>
  <si>
    <t>&gt;5127_g</t>
  </si>
  <si>
    <t>MCGILGLILGDLEDPNQTTAAADLHDALYYLQHRGQDACGIATCASGGRIYQCKGNGMAARVFHDGSRVQDLPGFMGLGHLRYPTAGSSSSAESQPFYVNSPYGISFAHNGNLINAEDLRKYLDREAHRHINTDSDSELMLNVFASELNETGKARVNEEDIFNSLERMYGKCVGGWACTAMLAGFGILGFRDPYGIRPLVMGSRPSGTLPGAMDYMMASESIALRQLGFHDFRDILPGEAVICRKGCKPVFRQVVPQLAYSPDIFEYVYFARPDTIIDGISVHQSRQKMGERLADKITSILSPEAIKEIDVVIPIPETSNTSAASLSARLDIPYCQGFVKNRYVFRTFIMPGQSARQKSVRRKLSAIPSEFKDKVVLLVDDSIVRGTTSREIVNMAREAGAKKVIFASSSPPITHAHIYGIDLASPQELVAHNRDRVAIAKHIGADEVIYQSLDDLKAACAELSPRPNQQFEVGVFCGKYVTPVTPEYFEYLERVRGQGQKLKILDAAREAVLQGNAGELEIKMVQNGVAVTDDGRVVPDTGVNGNGTKADRDGYERRKKERDGSNTPPVRDRHDIRQVMYI</t>
  </si>
  <si>
    <t>&gt;10754_g</t>
  </si>
  <si>
    <t>MFPASRSPAFARAIISSRARKLSSSTSTSTLDATPITSVLIANRGEIALRVGRTASALGVRCTTIYTDPDAQSQHALSSPFAVNLGAANAYLDGERIISVAKEQGCEALHPGYGFLSENSAFAKRCVEEGLVFIGPPWKAIEAMGNKSRSKDIMIKAGVPCIPGYHGANQEPEYLLEEARKIGFPVMVKAVKGGGGKGMRIALTEQEFLDKLESAKSEGRNSFGDDVMLVEKYIATPRHIEVQVFADKYGNAVALGERDCSLQRRHQKILEEAPAPNLAEDIRQDLWGKARAAALAVGYEGAGTVEFIFDNDTNEFFFMEMNTRLQVEHPVTEAITGEDLVSWQFKVAAGEPLPLDQNSIAQRISERGWAIEARIYAENPDQNFMPDSGKLIHLRTPKISESVRIDAGFIEGDTISSAYDGMIAKLIVSGPTREVAIRKLHAALQDYEVVGLSTNVGFLKKICKSPAFIRGEVETGYIQKHHDELFAPEVLGPETFAQAALGLLAKELVDTKASLRDGPHGQAIGFSAHNERQFTFLTSDPEPEAVTVAVNQLTPTTFSISVNGQGFSESYPNIICSLSSSTTISTFFPHTRIESTVITDGNQMTLFQHGKQIQLKLAAPTWFEKALGIKEEKNSVLSPMPCKVLRNEVEVGEEVEKDQPLVIIESMKMETVIRAPHKGIVAKLAHQAGDICKAGTVLVLFEEQHE</t>
  </si>
  <si>
    <t>&gt;4915_g</t>
  </si>
  <si>
    <t>MENTDGFIKDENGNESEQTLPKLAGRNYSTGVDASELPDPDAGLSDAERRAIDRKLVWKLDLYLIPWVELCVLYLLSFLDRTNIGNAKIDGLQKSLGNMSSGRYNATLTIFFVAYSIFEPLCNILLKRLKPSIFIPTIMILWGVCMTSMGFVKNWSGIMAARWFLGMAEAGLFPGVTYFLSCWYKRNEFGIRVAIFFSAAAFSGSFGGLLAAAINNLNGKGGRPGWAWIFIIEGLFTILFGLLSFIMVHDFPDTATFLSPADRARVHRRLKLDNQSSSEHGEFKMDYFWKSIKDWKMWLGMCIYMGAAMPLYAFSLFLPTIIKNMGYAATKAQLLTVPPYACGAVMTIFIGFIADRTRQRGLCNIFISMLGIAGFAMLLSTSNPHVQYAGTFLGALGIYPCIANTISWVSNNIEGVYKRGIVLGFVIGWGNLNGVVSSNIYLKAPRYIVGHATIIAYMTVCLLGGSVVMHLGLKKENNARAHGKRDHLAEGKSEKEVEALGDARPDFVYTV</t>
  </si>
  <si>
    <t>&gt;7767_g</t>
  </si>
  <si>
    <t>MGDKIEKAQKRKRQPDGSSKPSKRVAIDNDKQVHISLQTADKFAPIIVSTPGLSIPSSISLKPYTKSRQGTPHNAAHSREITTKELLLHSSDHPKLDYTAREEEAGGADTLLKHYVGVYDPETGKLDLMEARKLVVRGSVRAHQAAEQDVISTNMRELRNALGQTFGTKKARKAIASVTENAISPEKSARIQAQAAGSTPKLDVTSSAVLANMAEATRGMATRDEMAAIADAAKPRPKANMDAKNVQDVYTAESLIGSEVMHMIPVKKWQDQIKAKEEVMLSYRYPAGRIQKIATNVQKLKILRYMVLLLDFFNSSVPKREGRTLPKRDQLKAILGEMPEAVLESVKRKFMDGGIMSSHKTDLLITHICAMALLVDNFEVDTFHLREDLKLEQKEMSQYFNEVGAKIVALPEADRIRLKLDKSAAKQRKIARLRLPLEFPKVSAGRRK</t>
  </si>
  <si>
    <t>&gt;1198_g</t>
  </si>
  <si>
    <t>MYSQGGGHGQSALPPGVTQTQLDEVRAFNSGLTQAGKKSRPSRNRGDGAGYVAPRSTGRLQNNGAYGSGVPTSNANTFSSRSTDTNIRASAPNLNGRPSNLAKPAGPLPHLAHQATGRNELNPVALPPHLAYRAAGPADNGITFTSTVQQSSDTHFLAGSSIGGAAESSAPHQNPGGVRELIITNMSKPDPSKPFIPAHLQQASAYEAIKEMALMTGEPIENLTADGVSIPAPRCWKITSPQFNPTQASATFESRTTPASVIPKAPGPNTVPIIPATIPPDAVPEAWFTTVLAKKNIPAIIKSAGFAADVQMQGTSRNASGFSVKDMDMLDADSAMDTGVGIKTPKPVQNLAASIWAPSRGNETAKPIVSKKELFIHDMNFYPQHFYSVPKLYKDDYCPVMMPSQIGPGVDTSARTSGSASDLGNPAPKVMYLMEGTRKVDRDNAQFKGKSGDGAVKGLKDSLWA</t>
  </si>
  <si>
    <t>&gt;4482_g</t>
  </si>
  <si>
    <t>MASDNGSPLSELSSDAFEAEEERDHMATDALAMPPSKRQKRNPSLEEPGPASLIPPQVLDDDSWAAMSCSEDSEGEVPGSPGGLGKGEDDDVHEQVRTCIWEGCTAGDLGNMDALVNHINTVHVDSKGKKFTCEWMDCSRKSAAHASAYALKSHMRSHTKEKPNYCELPECDRAFTRSDALAKHYRTVHETEALRPSDPIPKSMQASANKLIRIKELMKEPQTPGHTPGPVNNTTNGDGISGFITSYPSELGFTAEEEARGPVELFKLLRRQVAWAEEEAAELKKECEAMEELRKNEWKEKELLLDQAVNADITWQQRRKDVIAGRADLPSAEEMKIAAGRAMSQASPANMAASPSPMPIKAQPAEDRDAAAVLASLAQA</t>
  </si>
  <si>
    <t>&gt;20666_g</t>
  </si>
  <si>
    <t>MADTQKMAGAGNSTIVAQNTDLHNDVPTEKASDIEETLAIAQILVEMSCQTGNESKFQQKPRTRIRLRHDFSALRSPQIQLLPTPPLTPDPKRLRTQTRGSADDDKNASARPPKKRRLTIRHDLGGSRVFLDDRKAWICEFRARNENGARKPKEFKITYKGRPQVFIDHDIARNAAVESVWSVFVIPGYGMYMVDVGRFCDEGYNVFRIVICNTARIALILHATELLIVLNMWLISTRTLTLKEFPTEAGREYAIFSHRWEDDKMLFKDLNGSKDLNLLRNKQGSSKIERCCEHASRDQYSWAWVDTCCIDKSSSAELSLALIERK</t>
  </si>
  <si>
    <t>&gt;5484_g</t>
  </si>
  <si>
    <t>MAKQTLSTVWDTRPFHYKEIDVMTSSGQRWRDLYEFDTPVIHVSREGEGDERVEEAAKARKLMHHFSVEEVLAEMDGVEGKA</t>
  </si>
  <si>
    <t>&gt;7084_g</t>
  </si>
  <si>
    <t>MRTYDDTFSGEKIYPGKGKLYVRGDSKIFRFQNGKTESLFLQRKNPRRIAWTVLFRRQHKKGLSEEVAKKRSRRTVKSQRAIVGASLDVIKERRSQRPEARSAARLAAIKEGKEKRATVASIKKAEKAKSAAGAAKGQTSRVTSKQGAKGAKVKVQANTR</t>
  </si>
  <si>
    <t>&gt;6608_g</t>
  </si>
  <si>
    <t>MTVKWACQPFPEWGFEAAHGGLTAAGDGQKKIEREKEKEIEREKKIGKKEKRKRKRKRKRKSENKSKSRN</t>
  </si>
  <si>
    <t>&gt;6377_g</t>
  </si>
  <si>
    <t>MATTFHASTPPPPSSSLRTPEAPRFGFEDSYEPYSPPRKSARVSQRLRDAKTPPPHSSGHNLRKTSQSTPQTTPRSSRRTASTNSPSSPQTATKKTTRGSPSEFSGRRVSGALSFDSTVSAATALGLPTPTSKKHHKMDSQASAPPRNITMLPTPAKTPKKRPTETAPAIKAIARNLFPVHSGTDEEVMPSPKKNRGRKRYTGYSLDSFEAQEEDMPIPIYTDSHDRVPEVDMSQENPFYGESTTTKSEPSKTRASKRRKITVPGEGEQTIEDLEQREDGMLYTFRGKKVFRKFDEVQTTGSQDEDSEDEVSMGGTLSSSPHRPLTRSSIKPRLLFPAPKKATPFSAASHNTEDEEADTDIEDQDGSFTPTGQIEMSVATPKAPKFAPVSPPTTVRTTRSRKVDMSGSLAAPTSEEDVEIASPSRNLRGRTGRVSPFDSWSRQKSSSTVSKKRSGSPCAKRGGAKKLRSGDR</t>
  </si>
  <si>
    <t>&gt;5686_g</t>
  </si>
  <si>
    <t>MAAPVDPLSSAIQSLSVTTLRSVVTRICRSNSGFRKAVESAVLIPIAELGGSFGEGDGSGKRKAGEVTGLGGRMVARYDTCEQCGVEFDVSTNLAVRCFWHEGDRIQDVEWEGWEHFEETMYGSIEDRVDDPDYAEGFRWSCCGEMGDVKGCVKGRHRGERYDVYERLVSEMEGGEEPSAKMRKIDAGLEQTRENGEGIRGLPQVQAGSSSKAPIVVEISDSSDGDDEEKDPYYYRECCLCGKEYIYDEAGGGESGCSYHEEELELRDDCPLSMDKKEMLDPEANPEWFYWPCCGEDKESDGCRGDYHVADRGMGN</t>
  </si>
  <si>
    <t>&gt;8371_g</t>
  </si>
  <si>
    <t>MSDDDTYEIPLQDQRVFGAGIKRKRVKFVPSSTTSCTTSIPAARTAQSISDLYLNLVLPKDQGLTGQGSSSKALPPAGSPPPEATLPPRKDKPTQSNICDICSLPFSISSEKIDAPVEDPDLTSIEGVPRSKYRPHEASLAHQVCLTHSHPPSHIDRNRKGLKYLSEYGWDPDSRLGLGASGQGIQFPIKTKPKDDKLGIGVVLPKAADRRRKEKTTKLDAGKVRKMHEHDRKKSERLREMFYRNDDVERYLGGGV</t>
  </si>
  <si>
    <t>&gt;3917_g</t>
  </si>
  <si>
    <t>MKQLDVILSSLIPVSILLHLLVAPYTKVEESFNIQATHDIYQYGIPMRNISQVLRQSYDHFTFPGAVPRTFVGALTLATVSRPILFLTNGQYAQFVIRAVLGLFNAWALLRYKNGIVKAFGKDVGRWYILLQATQFHVIYYASRTLPNMFAFGLTTLALKEFLPGDLSHGIVAAKRRKQQALFLLVFSGVVFRSEIAILLFTHLIYQLLQSTISLKTVIIAGISSALIATSISIPIDSYFWQKPIWPELSGFYYNAIQGKSADWGTSPITYYFTSLLPRLLLNPLIFILLVPVALILPSTKYPTQDLVVPNLVFVAIYSLQLHKESRFIIYVVPPLTAAASMSASYIWTRRSKTLVYKAGALLVDASVLGSFVVSTGMLLISSLNYPGGDALSQLQDVIQHTKFTGTPPETVSIHLDVLSCMTGVTRFLSPSSIELKHNNHHLVNLQYDKTEDPDTLLTPAFWAQFDYAMMEEPAKAIGKWDVVRTVFAYGGIEFLRPGDGSSLKENLERVYAANNLTKIEGGEEKPPSSEDVKERLEEGKGWDEEKEGRKRKQEDLKTKLMMEEMGRFGTFNLVREAVRGLTGGWWIGPRMVPKVRVLRRVKD</t>
  </si>
  <si>
    <t>&gt;10589_g</t>
  </si>
  <si>
    <t>MSSTPEPQSEALGLPRPYRSHKQRACDLCRKNKSRCTVDVVGAPCLLCGLRGIECQFVKPYTPRRASRRPISQSILPPSLSHRRARIQEATDSPAMMQSVPTDDRNISHDDTPEMQSPSGSASSDNGEAIGSFPILGVAGARDINFIEQQLSPQTSSKSYEYHGAFKVYSNDPQKPVLYTTESQQKLSFSSSKGLMVSQRQVMEQIIGPFTGDLLELYIHKFHSSFPIGDSTALLTAHKRSESALSGLSDALICAIYSSSLVYWNCSEILASHPRPDLQFCRNLAESALQEDFASPRLSTIHSCLILLSGRPVYSIISNSMNIGRVVTLGNSLGLNRDPTLWGIPKHQKEYRMRLWWGILIHDAWTGLARGIPQHIIPGHYDVPHPTLTNVYSLSEPTPDQLRSLDGFIFLYNLSAILGDILIVICDLRPKSYSDLAKRLRRFEVKLDDWEESLSLWNKVESLKLDTIMIGTSGLRFGYLTVRMLICRVLLHESVSSKDPKVAELRQLHQTQCRQAAQDAVDFIGNLERVNFEEFWMPCEL</t>
  </si>
  <si>
    <t>&gt;8658_g</t>
  </si>
  <si>
    <t>MAGRGRCGQDRAPEVPPIYRPDRTRMPGKKEVQTNAVLAITSDAMGETIWLTSGWTELEFDISCICSRHQNLLGRKMDGWVVLSVRKLDGIMAQEPDLT</t>
  </si>
  <si>
    <t>&gt;788_g</t>
  </si>
  <si>
    <t>MSPVPLDNKALEIWVKQQYNEIGFGQGGRGPFIGRSALKRELINIYPMHMGKIRQLVNKIKYQETPSTTVSTLQAESPMRPKQATSAISSKKGDASSHNSDSGFGSGSDVAGTSAGRGSTTPKNTPAIDFQSYSPRSENGGVTLGAFSGTFENPDMLEQSPSNAKISELRRFLDEVDAFDPTEQSKTEHASSILDLQLGLLNLNSTPEEREEGPSVSGVKNAVLFSGSLLDFPGQDNLPQYGLLGSADPNSLATSSDSRLFLNTNIPFSAFVCGVQGSGKSHTTACMIENCLIPSPVLGILQKPLSALVFNFAEYSSSSSFRPCELAFLASQGSQSPNRLGAKKINVLVSPSNYFSLKALYTQIPNVTVQPFMLRPRDLNIGTMLTLMSVDQTQTAPLYMGTVTKILRDMASQSAGAFNYAEFRRRLDDAGLDRKQVEFLSQRLDLLESFLDLDGSTTGPRFAAGEITIIDLSCPFVDASTACVLFKIGMGLYLESDSTIGKVVVLDEAHKYMTDTPASKALTESLMGVIRQQRHYGARVIISTQEPSISPKLIDLCSITVMHRFSSPEWLDVLQKHILVSDGEDEKGDRIGILREIMRLKTGEALVFAPSAIFGAKDETGEWEIGADKLLRMRMRKRVTWDGGRSMVCI</t>
  </si>
  <si>
    <t>&gt;600_g</t>
  </si>
  <si>
    <t>MASSLPIPAPPRTPTPPTPIPESNDTFEINGANHMVNSSISFDTNALSPMTATFPFNSFGSMASPMASSTGTPVLASEATMGPPAGGQRSPFNFQTQTIKDLPTTANSSMNVGKRRGHRYKHSSISTQFQTFQQPPQRAPLALPASLPIPTMYEAYRSLTRSQRSRLLWCLCHFLAALYVLYSSDGSLALTALSHLIFFDAMSATICVGIDVLGNFEVWRRSSIRHPFGLQRTEVLAGFAMSVFLLFMGFDLISHNLKHVLEGLGKHQPHHPHSHQRVSPGSVDSAALVSIIATLISAIGLKNHARIGKAMRLHYFSSLPSILSNPSHLLTLSCSTIMLLLPLLSLTIYIWLDRLLCTVISLSMFGLGIKLAITQGLILLLSSTKPPAQTDAILSEIKSDPLVCEVLESRFWQVHFGVCMACLKIMVKGSSSETRLKALREKITMLVRNGLGGGYGKGEGVMWEVTVEFVECDPLSLLPVGRQ</t>
  </si>
  <si>
    <t>&gt;7351_g</t>
  </si>
  <si>
    <t>MSLYNVPALPHLFQFNGQVSIPPPSAEDFNAAFGGILPPAQTITSYWGTTTYYLIQPSHPNPSTSGPPRQVVLVHGAGTPAIGLLPLATRLAAASTPTTVLIYDNWGHGLSSTPLTAHVPDLFHTQILHLLSHLQWPRAHFLGYSIGGIIAASFAQYHPLLVESLVLVAPAGLLRKSSLSAWERFVGWGGWGWGWEGISAKRIYEWLGPGPVEEGWEKKFKEKGLDAVPREAVQVWEREKNRVHVASLVSSYRYGGLYDSHPTYESIAKGKIATLVILGENDGYFEAGYMKKELEMLAWRGKVEVISGVGHGVIADKTKEVEELMLAFWDDLLSNRQN</t>
  </si>
  <si>
    <t>&gt;2776_g</t>
  </si>
  <si>
    <t>MSLTNCRFYEEKFPEIDSFVMVNVKQIAEMGAYVKLLEYDNIDGMILLSELSRRRIRSIQKLIRVGRNEVVVVLRVDKEKGYIDLSKRRVSPEDIVKCEERYNKSKMVHSIMRHVAEKTQHPIEDLYERIGWPLNKKYGHAVDAFKLSITNPDVWHEVTFPNDVVAEELKSYIGKRLTPQPTKVRADVEVTCFGYEGIDAVKTALRTAEARNTPDNQVKVKLVSPPLYVLTSTCLEKSVGISTLEAAILDIRNNIEGAGGNCIVRMEPKAVTENDDAELQALMEKRERENAEVSGDESLSESDENAVEIM</t>
  </si>
  <si>
    <t>&gt;658_g</t>
  </si>
  <si>
    <t>MSKPRANFPPVRACLFDMDGLLLDTEDRYTSCHNQILARFHAGPLTWDIKSTLQGRPALQSIERILTHFKLLSIVSAAEYVSALSVIQAQEFPKAAPLPGVEKLLGELKELETKGKIHIALATSSNTAHYKIKTTHLQPLFSNFPPGRLIMGDDPRIPQGRGKPCPDIYLLALKCINDSLAEGVEKIKPEECLVFEDGIPGVVAGRRAGMRVVWCPHPALKEMYIGREGEVLAILAGKPPGEKDGYVEGRVGDGWAEVVGSLVDFPLERYGVDNRG</t>
  </si>
  <si>
    <t>&gt;8601_g</t>
  </si>
  <si>
    <t>MVDDTRDHEKEGATGTTAGAASEPAKRFPKGVVLGRDGKPCRSCTTFANWASNTKKFIQGTRDDPQVAAPEDCPPDVSELGRSSWTLLHSITAQYPVTPTETDKNNAQQFMGLFSKLYPCWVCGEHFQAFMVKNKVRVESRDEFGQWMCEAHNAVNRHLGKNEFDCSKWEERWRTGWKDGRCD</t>
  </si>
  <si>
    <t>&gt;9427_g</t>
  </si>
  <si>
    <t>MSAKSILEADGKAILNYHLTRAPVIKPSPLPPSATHNAPPKLASLYFPEDAEVSTILDQAEISYPWLLVPGSKFVAKPDQLIKRRGKSGLLALNKTWPEAKAWIAARAGKPQQVETVVGVLRQFLVEPFVPHPEGTEYYININSQREGDWILFTHEGGVDVGDVDAKAEKILIPVDLSEYPSNAEIAATLLKKVPKGVHNVLVDFITRLYAVYVDCQFTYLEINPLVVVPNKEGTSAEVYFLDLAAKLDQTAEFECGVKWAVARSPAALGMAVVKATDGKVNIDAGPPMEFPAPFGRELSKEEAYIAELDAKTGASLKLTVLNSKGRVWTLVAGGGASVVYADAIASSGFADELANYGEYSGAPTETQTYHYARTVLDLMLRAPINPEGKVLFIGGGIANFTNVASTFKGVIRALREVAPQLLDHKVQIWVRRAGPNYQEGLKNIKSVGQELHLDMHVYGPEMHVSGIVPLALVPGKFAESKVEEFKA</t>
  </si>
  <si>
    <t>&gt;5094_g</t>
  </si>
  <si>
    <t>MTHICYICIRFQLEYVPQAPSIIYYTTSKQKTISAIILITTPLYLIFRILHPAPPKFIRPRPAILTKPLRPILLHQRKAPAHLTQQIALSQDIKKSPGPVPRAPRRGRHTDPTLDAEPPMREHASLAELGPPHQIREPGFGTETHARGAGVEVALHAEGGALDAEEVGELRGFAVEEVGEGPAGGEEGGSGEEVVEGVEVAYDFAVDFRWEGKEGWGLYDGGWRWCNGGWRLCDGC</t>
  </si>
  <si>
    <t>&gt;20684_g</t>
  </si>
  <si>
    <t>MSPLKGSVILTGANGGLGRGFVSHFIKSAHSKDFRGIYTVRNPSTAHELNALLATAPLDRTSEVLALDLNSLEKIREFAEVTNDRVAKGTLEPIRALILNAGFQDTSKNALKPQTFTSDGYETTFGVNYLANFILVLLLLRSMDKEHGRIVFVASWTHDPHDKRNNMMGAYNEEEYKTVLGDVQALAKGIEYHDDGAKAGMRRYGSSKTLLVMFMYELQRRINLDPELSNISALAVDPGGMWTGMAKRGTTSFLMSLLIPLLGYILVWFSPNGILRTPSKSGGDLLLASFDEKALGPHPNALYLNGNEKGESGPEARDKKKQKLLWIESLKLARIEKDDTVLSHWD</t>
  </si>
  <si>
    <t>&gt;7933_g</t>
  </si>
  <si>
    <t>MPHPLSKSFLVTSAAASADRHSIDILSWRIAIAGPSRALLVRFDGPFYVWRKSGSLPPAILPPATAYLPFHVWDPAGLGPVCREKELWKHYSFKYLSHACSTSSSLFHEYLVDYQQ</t>
  </si>
  <si>
    <t>&gt;5641_g</t>
  </si>
  <si>
    <t>MVGIFCDKESSKDAFTFTFSTRPSSKFRFDQFKNIPSPPNRPFKRRRALSDVDGDGNEGRKKRRLRRYLFTSRLSRPFSQPASNIIIRGFSKIAIWGPRYRARNKVLLRKAAIMNRIRLRMDAMKDLMHLEQEQRQERLLLREIVIHQPRIHGMPLPPSPLGLSNYDALDLEDELSEHDRDCEDGGNDTVSTIYSDFNIMNPLATEGDDYEYLDALDGIQREDLPDTPPSPPEEESIVEMLKDKVREGDSYFVQLRD</t>
  </si>
  <si>
    <t>&gt;9696_g</t>
  </si>
  <si>
    <t>MAPLVDTPLIKSASLRNPLPLYAHTYVWPFAIVWPVFLRLFLTPNLYDEYIGGPEWTFVWCGTIITAQSLVWLSTNWNVSLKALFTSVAAKSVQDARLIKVLPVVNAGSPEICKIVRDNVGGKQNISFLFQKRRFLYEPSTGSFSPLTYAIDAEPKPILGEFQVSRGITSPSELARIHEHYGDNAFDIPVPTFMELFKEHAVAPFFVFQIFCVGLWMLDEYWYYSLFTLFMLVAFESTVVWQRQRTLNEFRGMGIKPYEIWVFRINKWEETTSDKLLPGDLVSVGRTKEDSGVACDMLLVEGSAIVNEAMLSGESTPLLKDSVQLRPSDARLDPEGLDKHAFLYGGTKVLQITHGNSDEPRPKNASGVPNPPDNGALAIVVKTGFETSQGSLVRTMIYSTERVSANNAEALLFILFLLVFAIAASWYVWDEGVRRDRKRSKLLLDCVLIVTSVVPPELPMELSLAVNTSLAALSRYAIYCTEPFRIPFAGRVDIACFDKTGTLTGEDLVVEGIAGLGLGQSGTNTPVERHGAHSYVTPVLEAGLETTLVLATAHALVKLDEGEIVGDPMEKATLSSLGWTLGKNDLLTSKPTRFPGLAHGTTSNSVQIKRRFQFSSALKRQSSVATITIHHPETGKKTKSTFVGVKGAPETIMKMLTNIPKDYEATYKFFTRKGSRVLALAYKHLSMDSELGSGRINELKREKVEADLNFAGFLVLHCPLKDDAKKSVQILNESSHRVIMITGDNPLTAVHVANEVEIVDREVLILDAPEHDDSGEHLVWRSVDDETVIPVDPSQPIDPKIIANNDLCVTGYAISKLTGHVGLRQIYRYAWIYARVSPKQKEDILMGYKDMGYHTLMAGDGTNDVGALKQAHIGVALLNGSQDDLNKIAEHFRNTKMKELYEKQVEMMKRFSSTTPPVPALIAHLYPPGPTNPHYETAMKREAEKKGTTAALNETAQDSSVETITSPGAQALINSKHNHKGPAPTEAQKKALSLADKFSQSMTEMELDDDEPPTIKLGDASVAAPFTSKLSNVIAIPNIIRQGRCTLVATIQMYKILALNCLISAYSLSVLYLEGIKFGDGQVTISGMLMSVCFLSISRAKSVEGLSKERPQPNIFNFYIIGSILGQFAIHIVTLIFIARYCDTIEPRSEVIDLEGEFAPSLLNSAVYLLQLIQQISTFAINYQGRPFRESLSENKGMYYGILAVTGIAFSCSTELLPEINEKMKLVPFTADFRFTMTATMIVDYLGCFIIEKALKALFSDYKPKDIAIRRPDQLAREQKRIADEKAEVMRLEEEKAAKEVEELERNTDTHRWREETRRLLPTYHEDGIPSAIPAPEVTKVALRLRYLIEECVPCELEESQITQSHSRVITRGVVRAAKEAGGRDYGACVVYALLVNKRWFKLQAMLELWDADLHNVRATACEVIAKQLIEGEEDQDYLLQDILLKRYAIMIDGEQTAPANVIERAVDLHALRVTGSSGYQKCVNYLWRGWLIQDENDPSTFIDYKKKDNTSYWAHVDPDRMRAPVYQNATQIIMSLIYLGLYTGAINTVNPTGDLDIVEVVLYIFTVGFLCDEISKLWKVGRDYIGFWNVFNVILYAFLATSLVTRLIALSHPLADQDGKREKFNELSYNFLAFSAPMFWMRLLLYLDSLRFFGAMLVVLKVMMKESLIFFALLFVIIVGFLQAFIGMDNADNKTDATVFILRNMANAIMGSPDFSGFDSFAPPFGLILYYIFTFLIMVILLNILIALYNSAYEDVTGNAIDEYMALFSQKTMQFVRAPDENVFIAPLNLVEIFFLILPCEWWMTRKTYAKLNDYVMALVYSPLLFVAAFFETRSAKAVKSNRARGEEDDDTVEEWEQMAAEVDFEREGWLKKVESVTPNVEEDQATTQVKVLREEVAELKDMLKQLLERKETGANGK</t>
  </si>
  <si>
    <t>&gt;4020_g</t>
  </si>
  <si>
    <t>MASVLRYSAVAALLSSAFASAIQALPSQTLGSGGYGTPLGPEPTAAPAHELVKMRFEKRRVTNICTEWTIPGGFGQPQCYNSETCLFTSANGLYYVGCGQTSIGYDWITDCYNWPQSQSGTQPVSQTWCDSSAPYCGYLAFVFGLDYTYYNYGCSTISYALYVDLLDTTTAPVLIGNEGATVTVTATPTFVSQSSANSQSTSGTLGSGSTSIIANPNPASHTTSKSTPIGAIVGGVIGGIALISFIAFLVWFFLRKKRQDAANAAAVVQQQQDTAAQFQPQRISEIGGNMLHKPPMATTYNPQSPQGQTAYYPEKPVADSNTQEVYQQGQPGTPYVESQDSGAFTTPISPGSPPPTYTQLHQPSPITSAPASPPQGYTELEHPRDSYVQAPPLPVSPIQGTNELENTARASYAPPPNVSEVSGTPAAASGGVNRKPAGQGQGAGGFDMSGAPLGEGYVGHELE</t>
  </si>
  <si>
    <t>&gt;7500_g</t>
  </si>
  <si>
    <t>MAFLQPFTRLFAFILLITSARATYDSTSRANVALYYGQGAYQLGLLRYCQQSSVDIIPLAFMHVFPAQGNGFPGTNFGNQCQGGVYQGPGSNPSANQLQSQCPALVADIPVCQSTYGKKIILSLGGSTATYSLTGASAGIAFADFLWGAFGPYNATWVSLGLPRPFDSTNQHVEVDGFDFDIEYSSSDNSAGYIAMINQLRNHFKSATKQYLITGAPQCIVPDANMGTMIAAVKFDIIWIQFYNTPYCSARAWVLANPSYTIPGGEKASRFAYNDWAKFLVGTASSAAKLYIGLPGSTAAVADPSNYLNTTELSNILGAYYCKPNFGGVMIWEATAADNNAAGPYYTTAKNLLTGYVNNPNLSCRATKSTGGSWVCAVVSSTPFATASSFCTATMPRATASSLKIGSTVKLVSTSTKKSSTLSTTRKTSSTSAVAVSQKPITPDGSCGGSTNYQCRAGYCCSQWGWCGAAALYCGTGCQSAFGICS</t>
  </si>
  <si>
    <t>&gt;5167_g</t>
  </si>
  <si>
    <t>MKGAVLAVAASVLGFASAGVHKMPLKKISLSEQLAGANIDTHVKHLGQKYMGVRPQSHADEMFKAAVEADGDHTVPVSNFLNAQYFSEVTIGTPPQTFKVVLDTGSSNLWVPSSECGSIACYLHTKYDSSSSSTYKPNGTEFEIRYGSGSLSGFVSQDTMSIGDLKIKNQIFAEATEEPGLAFAFGRFDGILGLGFDTISVNKIPPPFYNMIDQGLLDDEVFAFYLGDTNKGEEDESEAIFGGINKDHFSGKITEIPLRRKAYWEVDLDAINFGDATAELSNTGVILDTGTSLIALPSTLAELLNKEIGAKKSYNGQYTVDCSKRDSLPDMSFTLSGYNFSITPYDYILEVQGSCISSFMGMDFPEPVGPLAILGDAFLRKWYSIYDLGKGTVGLAAAKQ</t>
  </si>
  <si>
    <t>&gt;1550_g</t>
  </si>
  <si>
    <t>MAAQTFPATCKVVLAQTIAKGLLEEVSDGLSKLDFKPRLVGFLANGDPAGRQYADYSSKTCVENGFEFDLKIIDKENIEEAILAANDDPSIHGIIVYYPIFSRTSRQDQYIQQLVALEKDVEGLSHKYIFNMYQNIRFLDAPLNRQKSILPCTPLAVVKVLEHLHIYNPIIPYGNRLFGKTITVINRSEVVGRPLAALLANDGAKVYSVDLDGVQLFTRGQGIKNHKHEVHIQSDMELKNCLALSDVVISGVPGRNYKVEPTLLRDGAVCINFSSEKNFDSAAVKESASIYVPAIGKVTIAVLLRNLLRLVHNQQEVAANGALKTIS</t>
  </si>
  <si>
    <t>&gt;4695_g</t>
  </si>
  <si>
    <t>MATVEHCLYCFDTLASHLEKRTPMTLEEVEASYARYPKRLDNDEVADADPTSFPASESEQEQDPASEPPPPRNPILERLSTARTNSSSSGASTPFSTSSSISSAITTPFTSSETSLPTSNPPAPKITESPLFVTWNTVDDDDDEEKSLRGCIGTFSTEPLPSGLSSYALTSALEDHRFSPITRRELPSLSVSVTLLTDFETGSHPFDWTLGTHGIRISFTSDGRRYGACYLPDVATEQGWDQEETMVSLMRKAGWGGRRGKWRQVGDLKVVRFKGEARHLGWGEYQEFRNWVDDNNTNNGKGKK</t>
  </si>
  <si>
    <t>&gt;10493_g</t>
  </si>
  <si>
    <t>MADQLNMGALSIAAAPAPAAPPAGATEQRSYIPPHMRGKIGGPTPGGPPAGGPPPMNGGINGSAWAAPAENGFADGPRPAGNWANANAPDFTPRTDGPPSGGRGGWDSSHSGGGGFNRNGYGNPGSGGNSGGHASSNRGSGDGTWKDGKHTAGPANQRLERELFGIPEDASSAMQTGINFEKYDDIPVEASGHDVPEPVLEFTNPPLDDHLLMNIKLAHYKVPTPVQKYSIPIVMGGRDLMACAQTGSGKTGGFLFPVLSQAFINGPSSVPAGAAGNFGRQRKAYPTSLILAPTRELVSQIHEEARKFAYRSWVRPCVVYGGADIGSQLRQIERGCDLLVATPGRLVDLIERGRISLCNIKYLILDEADRMLDMGFEPQIRRIVEGEDMPGTADRQTLMFSATFPRDIQMLARDFLKDYIFLSVGRVGSTSENITQRVEYVEDMDKRSVLLDILHTHGAGLTLIFVETKRMADSLSDFLINQNFPATSIHGDRTQRERERALEMFRNGRCPILVATAVAARGLDIPNVTHVVNYDLPTDIDDYVHRIGRTGRAGNTGISTAFFNRGNRGIVRDLLDLLKEAHQDVPAFLENIARESSFGGGGGRGGGRSGGRGRGGNANRDFRKFGNSGGGGASGGFGGSSQPAYGGSGGGGYSGGAPAYGGAPSYSGGGSGGFGGGGGYGNPSGGAGASGQSWW</t>
  </si>
  <si>
    <t>&gt;10189_g</t>
  </si>
  <si>
    <t>MQTVFITAGSGHIGAQLIPLLLLHPDLHLILPTSNASKLQALYPQSEKITALEGSIQDPQWVEAQLRAYNCTTVFLCLTGADELMTTLNFFSAIKRSPCVKHIVYLSAGADFNSMALIGNPQNWLAGHAVVKLPIELCLRDLEPERLTYTILGPTLFFVNDVRQKMGIVKAGVYPEGLGPKGASRVAVGDIARAVEICVLDQGKRWGGKKIMLGSRKRYTEDDITRIWTKAMGKPVKCAPIDDESLDKNLEEHFRANLGPAWARDLRLMYEGIRDYGFGPTEEEYKTELEFLGREPEVYENYVSGLAGEWKNEA</t>
  </si>
  <si>
    <t>&gt;4832_g</t>
  </si>
  <si>
    <t>MAHNGKPDMEIILDNHDDAKIYSTFDALSGRAEIVAPFNVRFDEIHITLEGSARTFVENLSPHSTRARTTAVHNFLKMTMPVPESAYPQPRIAEAGRTYTFPFNFVIPNQLLPRACCHECSADHVHEAHLQVPPSMGDQELSGLDDMAPEMTRVQYAIKVKVVRTRELDGKPVVLVEALRKLHVIPVATEQPPMSIGNEPSDYALVKTKGLRKGMFSGKLGKITVSAAQPSAIVLSSPSSVNPKPPTTMATVTLRFDPHSGTSEPPKLGQLATKIKATSYFAARPAERFPSHISMVSQYESVRGVYDTSVLLSSRCVEAVSWEKHCLAPAYTRRNSDYTSSSSSSSDCSDSPDVVQKDGTYYTAKILVPITLPATKRWVPTFHSCIISRVYSIDMSLTIHTPGTGVPATSIRLRLPVQIAADGNNGHMATLTAAEAAAELAEADEYLRPRVIEMPREEHIGNSVLDSELPPSYEHVAQRQVLVGRS</t>
  </si>
  <si>
    <t>&gt;2827_g</t>
  </si>
  <si>
    <t>MAELLGLGASAVAFIGLAGQVLQGCQYVHGFIGNIRDAPDDLRHCYTEILSFRSAVLGFQEVLQTIKPFARIDNAAEQALFALQSGGAAIDESKAFLLNFELSGERELWRSVKFARKGSELAKYAARLRDAKVNILLAQSQVNIILGLKNDSGRDQLQQAVTSLRSTSTDVLLQTTQVQNSIVDLKKSTSDKFEELTARHNVLSERLDILGVVLGPMVEAAVSNAVRDVYTNLEERKKCGRLESFPSRLADGAHSTYRQQTWPSTPTSHQRSSTNTRAVRQIRYERVICLGFATITLQSKSITFKEILFPFYKKGRAPETTRIEIRVNIQLHPWISRKGVLASFERQYLSGTSLGADMRLRVYSIVSYESPIAKACMSGDFATAYSLFQSGQASVFDMVEGKKSLLSHTWLYLICSMRFRSYESDVEPRVRDGLLEIFKFLATHGLNPEEQCETSPLQQIFESAIAAPNFLRPYFDEIIRIILVKSRQNSFEAQSRYQGPLLKLACEMRPELAACIRSQEQWSLEGCFEEDHSFPIEPSYVLKIANGPLSVFCVYSLVGDPDAIYLRAILRFMVSEYHLPSICKHCLDNSRELERYIGGCWDDPVKARVVACLEAGMGLVDEIPLDNVANDRSSLVEYFASYDSLHILEAAWLELGNDLGSFYANFEEEIVCAIVRDLNSLRPARAWRQTKHLSQVQEIYNRSSSIFLDEAYRKCFPDDEEEIGKLGYGFDADTHSRRKWHDLEVDSESSTDGCTEIDSGADATESLPAVNGLTEEFWD</t>
  </si>
  <si>
    <t>&gt;9144_g</t>
  </si>
  <si>
    <t>MSALITDRDQPSLGPDSDPNFTPPTYTIKNIYDAIPAHCFRPSTLLSLFYILRDFSFVATLLLLATQISNLPNYTYLKTASWTLYTFLQGLIFTGLWELAHECGHGALSKSKRFNYTAGLIIHSLLLVPFHSWRFTHSHHHKSTNNLDRDIAFVPMKKEQFMKEKEEKGDWMEYVEDMPIIAFLHLLIHQVLAWPIYLLINNFAIPRIAEAEWWKRSHFYLGGDGPNFKPENRKDILVSDVGLAFAIAGLCAAARVWGAANVAVFYGVPWLWTNHWILTITFLQHTSTQIPYYPTSTWTFLRGAASTVDRDFGFIGRVLFHGAIETHVVHHHSSRIPFYHAIEASQAIREVMGSHYKSDFKTPYLWSFWRNYRDCKFVVETREGSGIWFFAKDE</t>
  </si>
  <si>
    <t>&gt;7406_g</t>
  </si>
  <si>
    <t>MSYGNPSDEVAEDYRLALESLTMNSKYEISNLTVIAKENTEHALAISEALKTHIKQTSPQKKLPAFYVLDSVVKNVGTPYTLFFGRQLYTTFMEAYALVDNNTRKKMDEMLKTWKEPVPGSMDSRPVFPPEVTRPIENALIKAKTSFVQAHQEHMRRGRPGMPAGYRETPTPPNAYRPPPNAASGYPQNYPAQQQYAPAAINGQQYANQPYPLNGQQYPIQQNVPPINGQQQYAHQPNTPLQGQLYPGQQFPAQQNGNQPYGLPPRPPSQQYPQSGINTGSAWQPQPQGYGSVDNSVETLSSDIDKLITTQKTEWAQNPYDSTIGTRLKALLDLQTILQSQKLPPDQIALIKTQVAQLSEASQLASKVQSPPAPVIPQASVAGPQKAAPQPTLSSLLGPGALELLLKARQSATPQLPPQTQSNAPVQSPVPSHVQPVYTKSPPPASSTPVADPSSLLERLRAAGMLPGFQSVTSTSTPPLPRFPPPFTPPTTRTPLADIPNDVVLTAASLKTPRPYLMSKLYERLGIPCTQCGRRFQTDEEGKKKKTAHMDWHFLVHQRMAEAETRGQHRSWYVDEEDWISSREAEDASGNPISETAPGSGITTSASKNSKQQYIPAPLGMAANSLCPVCQEQFETIWLDEAQEFVWMDAKKVGERVYHASCYAEATKDVNTVIKRGTPEPVLGKRKAEDEYMSLRAKIKSDPTAP</t>
  </si>
  <si>
    <t>&gt;6465_g</t>
  </si>
  <si>
    <t>MQSLIFLFTLSLAALAAGGPCNHFKCYRDLSSVDGTTQRRASNSSNNATTTITPIPPLTNGTSNSTGLSIFAPFLNITHATLPMKPFASISILPPFLNTTKTTSPIGLSTNTTLPLPPLQNATNATDTTLSIHPLPHTAVAPMPILTLSTITVTLSPATSSVPTVASVEPASSSAATSPTASLRKEKRFYS</t>
  </si>
  <si>
    <t>&gt;2759_g</t>
  </si>
  <si>
    <t>MGQENSHELIDPDTPPQTLADRTVGAVAKFINDGMPKRIVVMTGAGISTSAGIPDFRSPGTGLYANLARLNLPFAEAVFDINYFRQNPDPFYVLAKELYPGRFYPTVSHAFVALVEKKDMLSMLFTQNIDCLERRAGVPDEKIVEAHGSFATQRCIDCKTEFPDDLMKEMVESGKVPHCLDPQCNGLVKPDIVFFGEQLPEAFHRNRHIPAMADIIIVMGTSLMVQPFASLPQFAQAGVPRVLINKEVVGGFGSRPDDVMILGDCDAGVRKLADALGWRDDLEALWATMRGPAAEREQEAITTDEALEAEIQKLTGEIDAALQISENHTESVNKQLSELPHNGASSSTSPETPDSKGNVSSVPSTVTSTVPSDLPTKSEKGWKEPPTTPADALIENMPLKTVKATAEPLKEEPTKQEQLSEEKELMEKPFAVDLTFPQFRPNSSDPSPSRG</t>
  </si>
  <si>
    <t>&gt;10708_g</t>
  </si>
  <si>
    <t>MSHICPDEFDGWEIYPENLRLRSLDVDDARIARRISQFSKELFVDKNASNFGYLELGDPNEDGFREAQFVRIKTIEKLSATFRRTQDSSLFFLNQSYTWSRLQICEEHFRKLFTYLKVHPNFLDIVHVFCEKVRALEESFNGFFINHSDQNMRGRPALNDQDTSYNIGYNIKYVARHGRTTPKDPFSIREIGVYQQYSSLTQKCTWVFLQASEQLKDRLRRTFRSINDTSPPNQLMLHSMILLGVSEDWRDYRNYLEEEFSMLVDRGFYTNIKGPQFEGDVDAHYLDIRNLQILTDKLQRLRQILGLNIRLCKQLKDSMGIIHRGPPGTLPIGIDRNQTKLKRFLYDQQTSLDRIQTLISRSGGIGQLVLNLLEIRATEASKEMNSKMQKLTEQGVNENKLMKRLTEQTIQDTKSMMIIALISAIFLPATSFAAMENQGTILLVEPSQLAEARQPDDDWTGVTDQVERKRRQNRLNRRAYRRRKKLTTVHLCHGETPIAPKSNPLNTIPRGFENPTTDLHCTDTSLGFSINCVYGFSQGYAPSEVKIRSAHVRHPLLPDPTFPLSCDHLIVLIHYNVWRACLSNLTTMGLQHLLTENCNSVTSTIPTGPTPPNIFPTRIQQSVLHPSWIDILPDPRLRDNMILAQGSYDEDLLFNDLVGNLCTGGETALNKPLPSDITGESDERK</t>
  </si>
  <si>
    <t>&gt;8610_g</t>
  </si>
  <si>
    <t>MVRPRLGSCIRGVFSYSRSVHTHPGLDSIPIAHLLDAGPKDARNVVIDGFVRSIRNQKKLSFASIGDGSSLEPLQALLAPAQAQSLSNGTAVRLRGAWKPSPNSKLQSHELHVEEVEIIGSSNAETYPLQKKYQSPEYLRTIPHLRGKLPFNTTLLRFRSDAISAITQLLSKEGFTQTHTPIITSSDCEGAGEVFAVTTSEKRPASLDDDEPSTCATDDGSFFRSPKYLTVSSQLHLEALAQSVGKVWTLSPTFRAEKSHTARHLSEFYMLEAELPFVDNMDVVMGLVEKIFVEVQKILQPGVSRVADELLEPLRPLGEQKLLQRWAIKPPFPRITYAEAIKLLQSSSHFSGQDLTWGVALQAEHERYIATEVGGSPTGFNPVFVTHYPKNIKPFYMLPSANCEQGQETVDCFDLLVPETCEIVGGSMREHRLEPFIAAMRSKGLILPGKGHPTDEDLGELKWYTDLRRWGSVPHGGFGIGFDRLLGYMAGVPNIRDMVTFPRWVGRCDC</t>
  </si>
  <si>
    <t>&gt;7973_g</t>
  </si>
  <si>
    <t>MTRFLIPSKIGLLVLVELYTEAIVPTEATVPFLSFILKQLFPATLRSHSPFLKSEGNDLPFILDLESFETLLAPFSPPARTLVGRSLWDYFLQKLWDIDSVHALHEFFDRTSYLLAKTKEELKRDSELDGRLGIPAPSDTMIILSRGSPLGSFVRKAKVEFDRLRFCDAITLWSSFVRWRQPSEQYWSRRPGVQKGWLADSVLAEGEEEWGPEAAETLELIAYGGLGTENRENGNICTDDIEKLLDLQVEQMQKLGLRIPTGVKDQFKDVVLDSSVLVPSLSHYLNFLDSWRSGDYPTSFENLHRYFDYTVENRDRLFYQYALMNMAVLQADFGCFDEAVAAMLETVSTARENKDMACLNFALNWLYHFGKSHPDSIEHTELTDMLGVEREGLVFLRIKAKECRMWTLWSSVLLSEAKMGMANGESVATAFENLVRSSQLIVEKNMSAMVGPQTIIYAALWQRLGVSLLSRQYCDVFLSCHSQTAFFDDVLKVTCRVVHILAEKGHYEEALRRLDGLENISLCSAKARQYWIKYRSVLRLKRDLHRNDLDEAEQFLSQLLQSNDVDSDISFEINILHIDYLTRRMDYSGALAKIERLAESMKGDGNDINLRIKLLTMKALLQDKAGRPQKGFSVAVRAASIAWRAQLMPALWSAMGAIANILTSLSEFQAASQILMSILPRALECENLSMSAQLYSFLVDALMGLAGQAEPGSTQRRENLARSVEFLDRALNDYSTLEDVKGRREMLTKKAIVLKFLGEKTMIDGDANRYLKLTHEVVSV</t>
  </si>
  <si>
    <t>&gt;20704_g</t>
  </si>
  <si>
    <t>MNADNRSSQVQSQLPDYNAFARFSHDFNPLRREYQDQLRINMRMAANILPPIQVMEQVPPVSTLMNDTSPPDHFQMGHIDDSSISYRDSISDVEMATPVLSRNFSIMSESPPDQTRNPARKNQRAWCSSTPAPRHRKQTLQTNLRAYQSDFRESRLRDWSSTIKPVQQGRLVQDASSSSSRSYISSSDISSRPYPARLSVSSLLNNLEPPLAAPVTLPNILSVRDSNSNPELHQIEYGRGRQSSTSSEYSTLSTFTLLSPTADTSSNNDERRYKMLNSLYHTCLDASSVYLRTHVRTSSNALRSDRYRRQAGRGHYHPYGNGTNRVGRKIDTPTLMDNIARICTYLWRKARRDVFAPHRTEAGTVKVMRDLYKWGEVVARGLEYADAAVDDGESILSGDGSELSGVWVRVGSAAKSLGLSKSALPPRLAVMSEPQQKLDIFSLPLEIRLEIYRFALIHKERQHRSRKSKGQEQPRVRSQIMIGIRDNSKEKAMVPALLRANRQIYYEARPVLYSENIFLINKAKRCLDWLCRIGPDNIKYLKRLRIFIDAGYDKNGRGFMFTPADPNYSGLTWRQLLNKIAGEATGMEYVYVYLDAEEDLFHDGAGKDLQLVRALGRMKISERMELEGFFAAEWPRYLEEKLGMPVWSQESQNELTLRILKEYQRGTEHLIP</t>
  </si>
  <si>
    <t>&gt;2774_g</t>
  </si>
  <si>
    <t>MPLSSQIASLLFGSPTTQQTRSDFGIVDDGLPGGKQSFADVRFGTADFRPDIMVSVEDEEEARPPYLHCMAAGGVGGSTGDLLMHSLDTVKTRQQGDPHMPPKYTSMSSSYATIFRQEGIRRGLYGGWVPAMMGSFPGTVIFFGTYEYSKRHMIDFGIRPQLAYLTSGFLADFAASFVYVPSEVLKTRLQLQGRYNNPFFRSGYNYKSAAHAAKTIVREEGFSALFYGYKATIWRDLPFSALQFTFYEQAQTWARRWKKSRDIGLPLELLTGAGAGGLAGVITCPLDVVKTRIQTQVNPSLRPLQQENPAAPVARGKPIGKPSLKQQIRSISTSSPSTHTPLPGAVQLDTSSVITGLRVIYNTEGIAGWFRGVGPRLVWTSVQSGCMLFLYQTILRQLEIHVNAQEDPGSFV</t>
  </si>
  <si>
    <t>&gt;3832_g</t>
  </si>
  <si>
    <t>MSLAWWPSCFVLLLANRENASTAAFSTADEVTEILTVNSSAGTMQVDYVIKRFKMQPSHQLPPSPIAIAITVARVQKSSVRPLLLEVLLRFYPRGVEHEYDSPRRIFSSQSATPPAGPGSLPRSPRDWPTRIRVHHFLRRHAKWGLGSFLLTTGSFENKRRVGVLGLKEIPGGWNSSEDGNNVLLRPRGSALPFLPVDFP</t>
  </si>
  <si>
    <t>&gt;20707_g</t>
  </si>
  <si>
    <t>MVLSFILIQNRQGKTRLAKWYAPYNDEEKIKLKGEVHRLVAPRDQKYQSNFVEFRNNKIVYRRYAGLFFCACVDANDNELAYLEAIHFFVEVLDSFFGNVCELDLVFNFYKVYAILDEVFLAGEIEETSKQVVLTRLEHLDKLE</t>
  </si>
  <si>
    <t>&gt;6722_g</t>
  </si>
  <si>
    <t>MATTTSVPPTSVERSASRRRQSSSTPSRSQSTRARDVVSSTRTASSHHRTSSRHGPIETVLLQANYETSQIAAQEKAPRRSESRDRPVQSRPESSSRASGYRPNRHHRYSSDMTTVVANGGGPAPVVVPQEVRHKSGKSRTTIPAPTGNWILGKTIGAGSMGKVKLARRPEGGEQVNYSWWRRIAIANNRYFQVAVKIVPRGSTDDGHNQSRADRERADHSKEVRTAREAAIVTLLDHPYICAMRDVVRTTYHWYMLFEYVNGGQMLDYIISHGRLKEKQARKFSRQIASALDYCHRNSIVHRDLKIENILISKTGDIKIIDFGLSNLFAPRNHLKTFCGSLYFAAPELLQAKAYTGPEVDVWSFGIVLYVLVCGKVPFDDQSMPALHAKIKKGLVDYPNWLSPECKNLISRMLVTDPRQRATLQEIMCHPWMLKGFGGPPENYLPVREPLQLPLDPEVVHAMTGFDFGSPETISTQLTEVLESQEYLKAVKLSTQEREIAQAIPKDPEKKRTFAGFDFYKRRNSSNSRDNLTGPSLEGLAIGNDPVNAFHPLISVYYLVREKQERDRLAANPGATSLPRSPSEAPLQVPDIPAPKAAHTNSTTYEMPGEKATGGRSRPRARTHGEDEIAEGVKHLKIPGSAGPTSPAIVEPPPPPPEQHHIRKESTAAGILRRFSTRRRKEPFEKSQPPMVTVQSPHEHSLRKSFSVRRTRTRESETPPTSMLRSGSSQPQHKDLLTPPGSAGHLRNPSGLGRSTSVNSAEFRKKENRRAAPEPPTPRVTYKEPPTTSGSDHSTVNERVSRDGENKTHLNPRSATLRTKSLGHARRESIQARRQRREEAREANVPEETDVELNDASGVSNERVDGAVDVKPVFLKGLFSVSTTSTKSVHEIRADIIRVLKQLGVDYTEIRGGFSCQHTPSIDLKKVIDMPPSSHGNYTPGHRRKISFGGLMGSGSGERDREDFREAERSPQAPRTPGRTRADTNYTNSDSSDDSISRDNRGSSPRAMGETTTHVQSELGGSMILEFEIVIVKVPLLFLHGIQFKRIAGGTWQYKNMADQILRELKL</t>
  </si>
  <si>
    <t>&gt;3533_g</t>
  </si>
  <si>
    <t>MTVSLADFPAGTPNRLDMRIGCYIIFGFSTTALLIRYYVRLFVARKLGLDDFLIVLSWLAEIAHIACVKLQFENGVGFHIADLATLPDAKNILTKFIFWPWITQALYYFGLGCIKASIVGLYLRLAITSLQRKILWGMLVFILAQGLSSTIAVAAFLCTPLKLVWTDPSVIGGPKCINILTFNYYNAALFVATDIFLALSPLAVIRNLHMDVKKKRALGIMFSLGVLAIGGTIARQVTNAIAINNTADFTWHWAPTALCSILESSLGIIFVCVPAMAPLFKNLVGGSSAGKYHETPNYPTGGTGGIVTFGKLRNRTPLRPDDESILCETQITAIDKKDRDGATSTESYEMDQHGTYMTDNGSDRMIITPPDEDAGNKAKSPRPKVRGNKNNGMGSGVRVDVDYEVSRTERKRSVGM</t>
  </si>
  <si>
    <t>&gt;791_g</t>
  </si>
  <si>
    <t>MPSRLPRTAAKAPQPLAQAQTERIYKYTPAEQSRWQKQKYDELMTKDLHPSGFFAIGHSGISLLTGKWEPDWNTKEALAKTNLSYRTIENILRQRCDNKRESAKTKATELPIGTQKWRDGSEAKTTKRPREPHHDEDLVVIGGNAFSGFIYGPRPSKRKAIAIATALLAIQPQVSRRAQVAVMKPEAPKAVYIIAAEAEWKKETFKWQMNSKKTMPSKEKFIEAFLKKRHIVIPKPTEIPTAQVARTSRTPPESPRRFQRSGRVLLEAMEATAADLCKEGIIDDMFDEEEDI</t>
  </si>
  <si>
    <t>&gt;9300_g</t>
  </si>
  <si>
    <t>MTQTGAIVFVDFGNGSQPKPQLPTPQPGDPEPLIKCLKAFFGSPVKEKMPRKPSKGLPGAELRDEKAVNEGKA</t>
  </si>
  <si>
    <t>&gt;3462_g</t>
  </si>
  <si>
    <t>MKSDEIPQVGEVELQVPDLGKIKGLSFNNETCQYLGIPYATIPGRFRQSVPSPPWKDGEHDGTKLGYGGTPLQFRPKLTYNSPFCPQPPRDFYPIPAAARPWLEMPGADEFNCLNLNISIPRLPSQNGKPLPVMVFLHGGAFAYAMGSSPIYDGRFLAHSSANTLSRPTIVITLNYRLGVYGFLAGRDLEEYGNSNGETGVGNYGIWDQVLALRWIQIHIAGFGGDPKQVTLFGQSAGGVSVHCHLLRDEPLFSSAILQSGLIRLCGVMSIDEYQIIYEKMLLELGISLDHPPAERIKRLLAVDTAKVTAAMVPVFVVPVITMALCDDKVVIPGGIPTSAEYSQFKVPKWCPRIMMGDCINECIIWNKSWDNLSPVPMGKNDLSAPTAPLLLRKMTSFLGAEKSKAIADLYGLTEDSSPSETFVALERFTSHGMYSIPHYFAEKATPSVYTWHFDVPSPYDNAWGGMAHHSFDNVLIWSVLKHTVPEEHQRVGEFMVAAWVKFSNGEEPWEKFGQDNRWMVFKKSGAKMISREEDQGRGYEIWDKLHEMNLIGDLSNLSDELCLRKSDVLSRDISPSGDVSSRDFKAVDSETAMKVM</t>
  </si>
  <si>
    <t>&gt;9727_g</t>
  </si>
  <si>
    <t>MCSPDLFLGLIAILFPPLAVWVKCGICSADSLINICLCCLGYIPGLLHAWYIIAKFPETDYDAIPGDAETGRVTYVIVQSPDGGEHRVPKNSVQGGSQKPNSGGYGTTAPPVASGATQIHQDANGTWNNTAAEGSSAGVPPSYAEAVKGDNKIQSRD</t>
  </si>
  <si>
    <t>&gt;9680_g</t>
  </si>
  <si>
    <t>MKSRVPGLESPGQDLEMGPKAMTQVADSSGKEAKVWNTKNLGLRLVSDLISGVLAASSVAPVITVIDKAIMQNASGQATLKECVKSSLTTLFLRPQNLVFSKPFGLICIVYGGTYVSANTLDTVTSTVQNKPASNITSGTSKFVVSSTANVGLSLFKDQAFARMFGSGGPPRPVPLPSYALFTLRDCLTIFASFNLPPLLGPIICKGMSQEIQKSVSGQTVAQFVAPATIQLFSTPLHLLGLDLYNRGGSSVPWTERWRIVKKNWGVSAAARICRIVPAFGVGGVVNSKVRKGLIARLN</t>
  </si>
  <si>
    <t>&gt;622_g</t>
  </si>
  <si>
    <t>MAEASSAANDLEIFRQLEEYPWDNDKEFQGGLSAILGPKPLPSQIYDLTLRAQCFYLSRKRSIPIDFNAYKAYLSTKPVPETPPNTTTTMSISPADAPPNSSNPEPHLDPSPPLEQKTAPYPPTFAQIVELIQTGAPIPGIREIPNTLLTDQASQPTLPKRRKPWEKDVPEEQLAGKDGGAIGGTFGDQRDEYIEQELPEN</t>
  </si>
  <si>
    <t>&gt;8222_g</t>
  </si>
  <si>
    <t>MRPSSLRSRLLLSHPAVRPSICISRNYAVQSAGNPALQVFNRHTKYLQKERAAANVERSRQVDYLKDEVAIRLSERLLDINRHFDHVLDLGANSCNIAQALTLPNPDPDPSKTSSPPLSTRLSQLTAAESSRALLYRDADLPFNKEINLTREVLDDVEVLPYDANTFDAVLSSLSMHWINDLPSLLSQVNNILKPDCPFIGAMLGGDTLFELRTSLQLADQERRGGVSPHISPLADVRDMGGLLQKARFKMLTVDVDDIIVDFPDTFTLMQDLQAMGESNAILGREFGAIQRDVLLANEGIYRELHGNEDGSIPATFRMIYMIGWKEGPNQAKPLPRGSGQVNIQDILGGGEIK</t>
  </si>
  <si>
    <t>&gt;20717_g</t>
  </si>
  <si>
    <t>MPAITKVVPSRDHTGANFLDTVKVQQARDLAREEEEEKEELEGFEEYPDDDSEMEGSILQRPRPKKPVNGPSLPRNERETGSENGRIELRSLDGTTAKDADKISIIQESDPHELYLSSEEDASLSDDYEDSFLDFDEGSEDMGEGSQPVSRTSSRRKSQEDTARIVSFVVVKPQIVNISIPSNHGSPTNAGPQLRHSVAFESLSSLRNSTPPPSPRNIHSVAHPR</t>
  </si>
  <si>
    <t>&gt;2742_g</t>
  </si>
  <si>
    <t>MSPSRLNLIPAQSSNTYVPPVPQKGQDVCIDMQYAQPNFHDQLKFANEPWKYCENDTNCYLGLRFEHREKFKQKLKEMDDEFKTKLREMEKQNKEQEIDEEFQKKLKEMQDSNGGKRLKRVEHEEKRIRQARINLFTNNKKMIEQLKTRKVRWKNEVKDKREAYVKGVEQQPLWFPQSWKRDRQLDLALLERIKSWNSESETKPEDETPKQEPEKEYGFKACAIYFKKTDDGWGPDTHTHKGFKDGKFPNQKILVHELLQPSSHNPLSEECKDTQLRYFHFPSNNMRWIEEAMARYYSEKTGTHNDTRARSQKSSRAEKLLSREYWRGQLHGGDGVGGNGPTGPVHARHMRSRCSLISLVDRSSGALTQKQPSRNNAKNFAIFLPYLHWETNSRRAKMAQVIKEVTKEAAQKVGAENHRKVGKAPLNGAHPGADNSSKKGPEEKEKQNEETETDDDQDEEINPKKKGIFEFINSRNMKNGKGFKTQRKSKLGKYLLSLAEVANAIDCDADEQLLRENLHRSPHPLHIRRTLDQSYFLTLEDTTSRDEDQVVYRETREACSFHARNTRVVMVDQLWLWVLDGNTIITSFPRRWGRNKPDPSGVHKSLRERLESTPSEEIQSVYDLALIIIDQCSRVFFDRTKPLDQRPEVMDLFASAIGKVTERTTIAYESFWHNIAFQGMRCNRGSGMVTEKRSYLYIDSEGILLREAQDVAEELQIMLRIYNQQLHVVRDFRKILGHMNGESKNEADEVRALVKALQRNQKIAGDKGQTNTPGDQPIVPETTIQEANDLLELIRNRKTEIEDLEAAALRTTQQLQGLLSLKQQQASIIEAKAALVRADESVKQGRAIMAFTLVTIFFLPLSFLAAFFGMNNEQINQASWMSLGEQMKYMFGISTGVIVISVSMAFSPWTRATLTTLVKLPIVFVLEYTGIRALWKTYIVGHRYFEDKNQQRLDWIYAHGERKRQRKTEEKEKREKREKEMIEHAFEQGTIEKLIDIFHFGERKQSLSKRGSVPGGSNTGNGKVEGDGSDVEKGLGNTSRDQA</t>
  </si>
  <si>
    <t>&gt;3010_g</t>
  </si>
  <si>
    <t>MEDALCKEYTVARARTVPSSILFNSFAEKRGSDEKEMIRKNNIEDRVKKLREVVEARRKRFEERKKVSMNYGRKE</t>
  </si>
  <si>
    <t>&gt;4744_g</t>
  </si>
  <si>
    <t>MKPRLFSTLRRLQHENPLGLPRTGTIPRFQRGLPERRRIKDVKKVIAVSSAKGGVGKSTIAVNLALAFARRGLRSGILDTDIFGPSIPTLLNLSGEPRLSSNNQLIPLSNYGVKSMSMGYLVGDAAPVVWRGLMVMKALQQLLHEVDWGGLDVLILDLPPGTGDTQLTITQQIVLDGAIIVSTPQDIALKDAVKGINMFKKMDIPILGMIQNMSLFICPHCQNSTHIFGSHSGVAHACEKHGVDFLGDIPLHANICDDADRGKPTVVAEPESDRAKAFTAIAQEVGQRVGLYDK</t>
  </si>
  <si>
    <t>&gt;4018_g</t>
  </si>
  <si>
    <t>MSGSLPEYTGGEGEGRERGARRKKLAGYWKAANEIRQSYQQSYSEKWGAANADFDDDPLGIPRSFPDVSIVSHGDEQLILFPSYARRHTKEPPNPDLPRNDNFDDGAGDAEYWAREWQKFEDDRAIIDVDVRGWIYSPHKGPLNRKNRMLIGLARQLSGIPAPKAPSRDQSPDSSSSLRARHREHEYRRDQEIIAQEADEISRKGKGEEKIAAQGGYSERPRSDSDSESIYGSRSRSGSHTPSHTPNNDAPGPGHISKRPSWNQPSNMTQVELATANAHLMARLRPFLTNPLVSTPITLFFFDEKTSVSRTVITNEAGHFNIRAALEFVPTHVRVLASGDLSAVAEVKVTEAKGVSLITDVDDTIKHTAIGNGVRETFRNAFIRDLEDLTIDGVKEWYNTMYKMGVEIHYVSNSPWQLFPVLVSFFRKAGLPPGSFHLKQYSGMLQGIFEPVAERKKGPLEKIMRDFPERKFILIGDSGEADLEVYTDVALANPGKILAIFIRDVTTPPTQGFFDSAMGPLSDGKQRGRIFDSPTPSIYKLGIETPTTDTPERRPSLPPRAATEVKTQTSAGPVMGKLIDLDDDLIQEDIHESHRRVMPRSTSSLDTPQAPRRVSDGTGKVPPPRPAKPMALRGATTDGLSEEVPSTTKRRPPPPPPPRRANVQGQSSPDLNTNGDDGYLASAREKVSAAYNALPEVRSYMPGRGYSQQSIASSNSSDKAPPPPPRRGTNTSSIAPMTDRLSWNNVDSSEDELPSRNNNVPVNKKLELWKRRWRSAKQTLDSQGVPLRSWRVGSDISLEAVQIIEKTTREIGNEGHGKNEAGKGETGHGGGKVKIKDLK</t>
  </si>
  <si>
    <t>&gt;20722_g</t>
  </si>
  <si>
    <t>MPDVTKVKEVVKESLLGTEQPENIQITAQSKATFEKNSRKDVETGARYMTEEDFVDAVAPASEDYHKIKREQYAILFRVADRRRVGKINLYDWGTFENLLAKPDAEYEIAFRLFDTEQTGSVKYEDLKKQYEMNKGPETIPFDWNCEWAALYSGGKKRRHDLTYHQFSQMLRGLQGERIRQAFHYFDKDGDGYIEPEEFQRIILQTARHKLSDHLLENLHTLCNISTGSKISYANVRAFQNIIKEMDLVEIIIRQATMRSSDGKITRTEFLNEASRITRFSLFSPMEADILFHFASLDEPSGRLGMGDFAKVLDASWRNPLYDAFGDAAGKSLIKVKTTGQNILHSVLESVHHFALGSLAGAFGAFMVYPIDLVKTRLQNQRSSRVGQLLYKNSLDCFRKVIKNEGFKGLYSGVVPQLIGVAPEKAIKLTVNDLVRNHFSENDGKIKLRHELLAGGSAGACQVIFTNPLEIVKIRLQVQGEVAKNVEGAPRRSAMWIVRNLGLMGLYKGASACLLRDVPFSAIYFPTYNHLKRDYFGESQTKSLGVLQLLTAGAIAGMPAAYLTTPCDVIKTRLQVEARKGDTAYTSLRHCAKTVYQEEGFKAFFKGGPARIMRSSPQFGFTLAAYEVLQGLLPMPGAEKKDAPGAHVGVAGTVGAVRGQEGPLSYLRSRNALKIILDVDAGFGRVRGGDGEVWKGVPRILGGAK</t>
  </si>
  <si>
    <t>&gt;170_g</t>
  </si>
  <si>
    <t>MSAETKRLSFAKVAASAGKDNIAFTSFSKVTGPTPTRDMRKENIPEHNEKENTIVSGDNNGESDTRSSRQRTARSSKSPDGSSETELGVTPPVVASSSSEAKLIDAVKALKVSSPMPSLVVNGSGIVAPRGKPEAAEGFSDDLFHRTDSGSELGTKPPSLDGKSITSGTTFALDEKESLRPDDSASVKAAEDDDTFSGRGSIVAGSRIGSEAAARAYRQQTYEPVDRRSMQTMHERQGPGIITPQSGSSGQQTTDDGKNKPLVGPPGAADGFSLFYRQTPDEKLLEALESPKDRIFLLRLEQDVIEFVKSSKEPFIDLPPCNSFCRMLTHKLADYYHMTHQVDAVAGAVRIFRTPFCRLPPPLTSISNPPTTGNTPPPTMPAMKIMRRGGDGDTGPSPSKGTSETGSDGKDKNLSAKEKLSREEREAAYNKARERIFGKEEKTGDATPDTEDGNEMSRSSSVSTRDKAQTKRSKAPKRRDDDGFDVRSQYTPFFPQQQVPTWAPAPQYAPMGPQSFNGQIQNNYPQQIPNQMSSQYGPPVQQFNPGMMSNGNLQVYNNSIPQQYPAQTQQRFQPHSAPISSYGSPVQTPPNAPPQQQWTQQPMYQNQYQQISVPRPQQASIPYAFGQLPTTVNPADPKSQHPIPGSFNRHAFNPKTQSFVPNNSGLPVPQPMSHGSPHLNYNAYPPSQQQFGNGLGYNMARQGSNSSLPSYHASPHMAHRPMMHQGLSQGLLHGMSQGIPQNLPQGMQSMPQNGQIGNHLPNYGNPSTLPPKPPTGV</t>
  </si>
  <si>
    <t>&gt;1420_g</t>
  </si>
  <si>
    <t>MAGAYNSNVEAFREAEYPMLKDAVYLDHAGTTLCSKTLMERFMSDMMSNLYGNPHSASPSSQLSTTRIEDIRSKTLAFFNANPEDFELVFVANATAGVKLVMEAFRDQEAGFNYGYHKDAHTSIVGLRESAQRANCLDDQDVEQWLAGSRSLIPGEVESAVNLFAYPAQSNMDGRRLSLSLPGQIRARNDLASSKTYTLLDAAAFVSTAQLDLSDANLAPDFIVVSFYKIFGFPDLGALIVRKDSGAILRNRRYFGGGTVDVVSCIKEQWHALKSQSLHESLEDGTLPFHSILALDAAINVHKELYGSMNQISRHTSFLAQRLYDGLETLRHANGERVCIIYSQNNSSGIPHLTQGPIVAFNLQNNQGAWVSNIEFEKLASVRKFHLRSGGLCNPGGIATCLNLEPWEMRRNFSAGLKCGAETDIYARKITGVIRASLGAMSTTNDVDSFLSFIQEFCVEKSVSQSVQSSPKMEASSPMLVESLSIYPIKSCGGFNIPLGIDWEVRPEGLAWDREWCLIHRGTRQALSQKRQPRMALIRPTLDFQEGVLRVRIQGGSPPGTLEEIQIPLSVNPKLYKDINETKELPSRVCGDSILTRTYSQPEISEFFSAVLGVPCMLVRFPAGGSGFSMRHSKVHMQKHQRPKRTTSSEDHVSGSLASLLTPPDSDNEVARQPILLSNESPILAINRASLDALNKTIIEKGGKPAAASVFRANIVLAPSSPSPKDSDPYAEDRWTDLQIGQQKFQMLGSCRRCHMICVDQDMAEKNEEPFVTLAQTRRFDSKIFFGSHMSHVPAKDTSKESQCPTIRVGDIVTARTED</t>
  </si>
  <si>
    <t>&gt;4878_g</t>
  </si>
  <si>
    <t>MKTWSSGLPYLLIISQILLPTICTEVADDTESISPKPSIAAQSPTPQKPLGGQDDDGSNTAGVEQVDKALFFLRKYERLNPRPSRKPNGFLGTVSQYVLALLPRLSIAGPPSDGAGKKAKEIPVTVGEAVRLLEEAAQVNNPDAIYLLAEMNFYGNFSYPTDYPEALRRYQQLALLNGNSSAQHMVGFMYATGIGGAVERDQAKALLYHTFAAQGGSTRSEMTVAFRYHSGIGVPRDCDIAVKHYKNVADKAIEWFRSGPPGGMAWVQDSYRLADDDGGVYGEGASFSSSGNSNPNRAGPNSDAHAALDDVLEYLDLMSRKGDFKATFGLGRIHYDGQKGLPRNLKSAKWYFMKISKMYWQRDGRVIESDKPGLEKVATKAAGYLGRMFLRGEGVEQSYERAQIWFQRGIKSGDAGSQYGMGIMHLYGLGVPKNTLKATEYLKAAADLDYSPAQVALGALFLDQGTAGDITVANRYFEAAARYGHIEAYYFLAELSSLGLGRDKSCGMATAYYKSVSEKAEPLLSAFAEANGAYEDGNLELALIDYMHAAEQGYEKGQANVAYILDEQKSKLDFPSWLSISSPRPPLLRNPALALIYWTRSAKQSNIDSLVKMGDYYLDGIGAEVDLEKAASCYTAACEYHQSAQALFNLAWMHENGVGLNQDFHLAKRYYDLALETNQEAYLPVTLSLLKLRLRSAWNTLTHGRVNSIQDEPVPKKQWSLSEWIHNFLQDDHPYYADADFDDNYLPETDPMPGGDADGLYEDVGEDGLLESLIIIGLATALVFLIYYRQQHQLARRRNEDAARDQQGEQGGGQGEQPHPADRGLFPQPGDPEFAQWVAGGVGH</t>
  </si>
  <si>
    <t>&gt;4739_g</t>
  </si>
  <si>
    <t>MSSTPITTSGPSNSIPKFHSVLQSSKRILALCGAGLSAASGLETFRGTGGMWRNNQATTLATPEAFAKDPGLVWLFYSYRRHKALMAKPNPGHFALAELARKMGDGFWCISQNVDGLSQRSNHPRAQLKLVHGSLFDIKCFDCPHIELNNYDDPFHPSLDIKSPDDDGLAPAANTMQARIAYMDPNKNTTTVKREDLPKCPDCLTGLLRPGVLLEDTLKEIDDWVNKGNIDLMLVIGTTAQVYPAAGYVSLARAMGARIVVVNMEGEGGQLGTAEGLRSTDFLFQGDAAQILPEILKPVIGELEVLNEES</t>
  </si>
  <si>
    <t>&gt;8971_g</t>
  </si>
  <si>
    <t>MSAIRSRRGCWTCRLRKKKCDETHPHCSTCELLSITCYGYGPKPDWMDGGENERAVTDGFKQIVKRTWRRKNTIQFPKDRDTVIQIAPKTSVSQIDVNTASSSHNSSTEDGCNTTISSTNSLSAENREPPLYGSMFPKSAEDSVLLMHFLDNVFPLQYPMYKSGILDEGRGWLLSLLLRTKPLYHAALALSAYHRRTIMLANSRATAQAAALVEQEKHLELCLTDFRNTLRPINRFVKLCPSGGLGIIAAVVQLVYFELFAGEANAWQIHLRAGTHMFYRVHKENLYHHSLSERSKELLGADASLLEESPSVAEEVAVFRCYGGSMIWLDIISSITTGTAPHLLPFHYFTIGPLRFQTRLEDYMGCKNWVILQIGRTAGLYEQKTLSLQEERFNCAKFNQAIVDIRQEIQSGLKKLSLREYDVSKLEFATISDAKLDPVTLITHIFAYMASIYLHLITHEFCNLEELDTTLSGAMRMLHTQIPTHLQSGIVAPLFVIGSVARLGDEQFFRNAFSSAPLLDPLLEHRGRILPILEEIWSRRHSIPGFSWGDSLELTQNLLLL</t>
  </si>
  <si>
    <t>&gt;6139_g</t>
  </si>
  <si>
    <t>MDYQFNRPPPPSTPKRPAQKQRSVGSQFCASSQLASQETNARGSYSPFENREPRAIVKGISRFNPSFNSSISGLEDPFSANTNDDKDIEMKDADGSSPEDLAPAKKRERVRLTYASDDELYTPTRKPLKRRSTIAPGNLPRPLFDSGGNHMTTPANHFSEQFGPPLYPRGNAVCETPPNSKIGPSKLGSAGVAQSSGKRNRSHEGFEHSNSQKKPKHG</t>
  </si>
  <si>
    <t>&gt;2882_g</t>
  </si>
  <si>
    <t>MAFTEVETQWHAGEEEMHTLMHVPRGDNPTSPYLSPFAASVLVRSPLIALGTLDEDGRPWTTLWGGEAGFSRPIAQSVIGIKTAVGREYDPVLKMLFGDNADGEVVQEKGAGKMVGGLAIDLETRNRVKLYGRMIAGVLTATEEGIGEVQLVVKIEQSLGNCPKYLNKKHILPHIPKPKLISDKLPLPISAIKIVEKADLFFISSSNHNLDMDTNHRGGPPGFVRILSTGEDGLTLVYPEYSGNRLYQTLGNLNTTPQAGLVFPDFATGDVLYITGRTEILAGRAASDLVAHTNLAVKIKVDAIKFVSNGLAFRGQEGEYSPYNPPVRYLTSENRNPVAVNDKIINAKLIKKEILTPTIGRFRFRISDSAQASRWKPGQYVALSFRDELDIGYSHMRDDDPKSINDDFLRTFTVSSRPDAREGHDEFDITIRRVGTVTDFLFRHNIRSELEVPVQGFGGDFFFQQGSGGKMAFVAAGVGITPLLPQASDLDLERLTLYWTIRVDDVPLVVDTFKRIEGLERRTKLFVTGQVEKSDKSLFGLVALVTNLEMRRITRDDLQGDAAGKWYLCTGTGLRKSLLEWLEGKAVFYEDFNY</t>
  </si>
  <si>
    <t>&gt;2451_g</t>
  </si>
  <si>
    <t>MISQDAASEKPTELSTAPSTPTSTLSPIDDEKRKSTTTTSPHASAPLPGVAPVLGAVGIVGEPLEKSRSATSAFKRHQAPSPIGLDQKGEHHNGEEGGVKSTSTAEITAREGAETESEEEDEVIYPRSFQLGLLVLGLCMATFTVALDNTIIATAIPKITSVFKSLDDVGWQVIPVFNLFLQHLAYGSSYLLTTTALQPSFGRIYTYFNIKYVYIFALILFEVGSVICAAARNSVMLIVGRAVAGAGASALFSGSMTIIGVSVPLAKRPIFIAMISSMFGISSVIGPLLGGAFTDKLTWRWCFWINLPFGVIAILAVAFFFTPPKRKSSGFTIKQKILEIDLIGAVFLICAIVCLLLALQWGGATYPWSDSKVWGCLLGFGLLIIIFIVQQFRRGDRATIPPRIFSQRTVLFSSLYSCFLSMGLYAHVFYLPFYFQAVKGTTAEGSGIRTIPYLATIIVSSILTGAAITIFGWYKPFMVFGGAVFTVGAGLLYTLKVDSPAKVWAGYQLLCGFGSGAGVQIPFIAVQVVLSPKDMPSGNAIAIFFNSLGGAVAISIAQNIFSNGLRKYIPIYSPGVDAEVVLNLGPSYLREYLSPSVLAGVLEGYMKALNQAYVIPIAVGGIATGCACLVEWKNVKGKKIVPAAA</t>
  </si>
  <si>
    <t>&gt;7627_g</t>
  </si>
  <si>
    <t>MAVPPGSQVTEPAVFFSPVESETAGLEFVTVLNPKDVLTASNQKRIRRHARKSVQGTGRWRRKNFSRTYELTRSEFPSVIPETLSHDLTVVRTNLTTSRQLNQFSSGVWSYSTDDSLPAIPIRGLDDQSQFPVETTTRMRELVSFSCHKATTIHNPTFRSWFRIALTDPSAFYMTLSNAALELAQRCKGEYGQLDENNEALSLYNLSLQSVSIRLQDSSDSGTLGAILGFACRDVSTGNTVRSVMHLRGLGRVLHARESLLTQISTDFQTILIEIDVSNAFTQDACPLFPAPRDLCQDIFDHYLSSSSPVLDATLQLWLDNFPGDADIIAAFRWVAVLTMFVNENSSMPHFWMEDKVVNMTLVTLHRLLSLKHYDSSMKTGLELDAREVIRLALIVFLGNFMRRVGFTHRRNAAVYCNKIQNLIDYPLDWSVFMDLQLWAVIVCGMEQSQPAASQEWHSYKIASIMLRMGLRDWGSALNIVRRLIWIDDIAPDRLETLGAAAENQLNQLINGSGSPI</t>
  </si>
  <si>
    <t>&gt;10852_g</t>
  </si>
  <si>
    <t>MSATVAQQATSRKAMNELWEHHRSMIERLYLQSNLATVIKVMADEHGFDKTPAQYERKFREWNLRKNHKASEWKAVGHRITKREAQGKKSEILTPGMSKEKVQRAISRYSYQTTLERIHAPDNATSPRSPTDIQISTPPADSWLSNITINLPWVRLSRLIDSLSIGNIIKERNFATQNLIFRAENYTPSQDYLQAGSLIPEIPSYRSGMDLIKLTTKSRGSTSDSESLKLACYLLSNSLEPDRYHEDCRNFRLKIVELCKSERNLAFLKQLLDGEPVSMSIVLEKTLSYAIEMGDESLAKSLLNFEAHITDEILNSALLDAIHYRGPNLVRLFVESGADINAIDGDVGGPALYMSMIYCRFDITRFLIEKGADVNILNDRGESALYWAIRTDNLPATELLLERYAPFANGKNKNTCFEVAARRGNIQLVQTLLNHKRPIPGSHGPEELEFSLPAACFSGNLELVKFIISKGANAYINKEVNKETAIQEAVESQDLEIVQLFGTTMTPLQIASLAGNVDIVHLLLDHGADVNAHLGQSNDLIPDEFRTRIQVRSNFYFTALQASAWAGKKEVVEALLKAGASDEEWELDLANLNSEIRRRRDTLNPKILLRVPRSCRSAKAYPALLLAALKGFADIVHLLLRYGANINFLSKDGHTALTAAMYSQDLQMIKTFLELGANVNSPGKTERAPSPLELAVKVLNFPVPMVLHLLELGAEVDDPGALRAAVEKEDPKLFQLLLDRSLPLRVSNWNDYGKRALIQATGGKNIPVVCRILELGQKPDHFDIADLVGSSFAGTGRLAHMMRFHKVPYCSMAALAVYVMDAELVRLFLERGSFAPGREQQDELPIISNLRYEAENSVEIMQLLLGAGALLDHYYYHPDQEHAMRTLLQWAVTVCNFELVRYLLSVGANINSKADDDYGRTALQAAAENNDVEMTKFLISKKANVNAAPASSQGATALQLAAGNGNFEIATLLLDAGADINAPGGPWYGRTALELAAGFGRLDMVHFLLECGAQIDGAYEEQYRRAVLFARYERHFSLARMIEGYKKEKMPGAEWRVESIDGWDPDNNSEFGSGSDYEIDFESELQWDSELDDRLDLTDVPQPSFDQIFEDTFAFGHYIWENWVTSTSSDPEVASAATFSTINDQV</t>
  </si>
  <si>
    <t>&gt;10786_g</t>
  </si>
  <si>
    <t>MNQQTSTQISGEPIQSHKVAHKKNKETVTDWSQGVPLATIQELCEYWQTKYDWRRCEALLNSYPQLTTTIDGVEFYFLHIRSKHENALPIVLTHGWPGSILEFRHVIDKLVDPEAHGGSPKDAFHLVIPALPGYAFSSKPIEGGWDYCRTARVWAESMQRLGYTDSDWVAQGGDWGAYVVASLGHEAPKGLKSKEAQIPIQDKKGEERAMYLDNVRETQRRGYSLQQSTRPQTLGYGLADSPVAQAAWIYEKLRDWSYHDGDVETVFSKDEMLDTIMLYWPSNSGTSSARYY</t>
  </si>
  <si>
    <t>&gt;6175_g</t>
  </si>
  <si>
    <t>MAMGEAPHMAPTVMGVPMKHISLITLTFQNSALILIMHYSRIMPLAGGHRYQTSTAVFLNEVIKLAVSLTIAMYDISRTLPPSTPATVLFEQLYASVFGGDGWKLAIPATLYTLQNSLQYIAILTTALFSVTMLGRVLSPKRWLALVLLTFGVTIVQLPTGDSSAFASMKDPRFYFPRSLHELGQSVGGVQEVARELTKRGMEAVSEGFVKRSATYEGIQEDLGMTKPIMNYSIGLSAVLIAATISGLTGVYFEKVLKDSHTQVTVWTRNVQLSFYSLFPALIFGVIVKDGEEIAKNGFFDGYNAVVWTAIAFQALGGVLVAMCINYADNIAKNFATSISIVISFLFSVWCFDFKVSLNFVFGTAVVIFATYLYSGSDRKRNRPPPINIANYEKTTIDNGYTPRFEEDPSKLLDPLVGLKSEGLSTSRPSSPMRHHSRVGSSRGRARRDD</t>
  </si>
  <si>
    <t>&gt;385_g</t>
  </si>
  <si>
    <t>MPSFFAFQQGSESRTPATDSSPLLGRFRAVPDVQRQGRRSQRNSFLGSLTGGGFARYGTNFRDGDADSDEGDLLEVEDMGALRRWERTQRDLWLEPKQAAVAKIVDKWWSRWIVLAVLPAAMAVIWCALPFPQYDIPDDDTDGFTFGITGHKIPGHGEARVEINFWFFLFVYYGLYNIIALMWVTKVFNIYSLNWWPESLGFPFTISLIAIISIVVPIPIYFFPESRYFTKHNTAWICWTFFTMAMPLILACTILLNHERHLGLRNALSDTQRLFTSSWWTGDTETIAARDRPRRGHIQQAAIFDPDAPLEVALASDANGRERNLALRRRWIPASFMRFIWFCAALYIGMLAYVIGEAYGETYLRTLPHNTWQTLVYVYTWTATVHLLDGLVGWILGGNEGERVGSYPLGWIFKLYFSLTYQTYVRALYARLRSPQQFIMLQVLSSTFLIVLAPLTISKPFHYILQVLTINGQTLPAYQKFCARNIFIRSLAENVSMLAFLGSILVLHYGSNKDVYPYFAFDEQNMTPPPDDSGSLPIGGGEGYDFGLTFYASAVTWGCEITAAWIVRRILWYGWKVDITGEAKQDLGMWPELLPTGVVVMVHVLQNMLFSIVRLRFH</t>
  </si>
  <si>
    <t>&gt;2642_g</t>
  </si>
  <si>
    <t>MPISLEVLRCRRPPSSIENTTQLRSVVHPARDNIVPHPGIPSTVRDRLKPSLRPAAMLPPILHNTHPINLCDRGTTNMETLQQLRLCLRHPSSTASADVLRSRNEHTGPNRVADPRIARPFSGLSSWPELNVIVLSRQDHPQYGRPP</t>
  </si>
  <si>
    <t>&gt;20737_g</t>
  </si>
  <si>
    <t>MAPTTQSIELTTGQGTPTTEPTSRTPSTFIGHSDADPENGVFQHLKPADGGFHAWMLLFSAFVFEALLWGFPVTFGVFQNYYSTLPQYAGNSKIPLIGTIAQGLSYLGAPISAAVTHRFPKYQRVQIYIGWPLCIGGLVAGSFTTSLDGLILTQGVMYAIGFVTFTYPIINMVDEWWIRRKGLALGAISAASGASGVFMPFIMNLLLTRYGYQTTLRAVAVAMVVLTGPLIPTLRFRLPPSERGALKKMDWSFWKKPLWWLYCISTLIYGLGFFFPSIYLPSYATAIGLSSTQGALLLSIMSLAQVFGQFAFGWVSDKKVPVSVLAIICSFVTAIATFALWGTAKSLGLLLVFSIVYGFFGCGFTSMRAAMGRAVSDDPSAVVATYSILVFVQGVGNVLVGPISSGLLKGKVYVGGYGIERYKALVIFTGGCMAASALTIGMWYLRPKRNRLFRGWFL</t>
  </si>
  <si>
    <t>&gt;10092_g</t>
  </si>
  <si>
    <t>MPHQTLTRAEVAENNTEGSLWFVIDSKVYDVTGFLDAHPGGEAVLKQVAGQDATDEFYNLHRQEVLQKYANLCIGTVEGEMPRVIEHNPGDLSLIPYGEPTWLTPQFKSPYYKESHRRLQKAMRVWTDKELYPVAQECEKTGKHIPQELIDKMSENGILHMRIGPGKHMHGLSLMNGVLKGEEFDYFHDLIVSQEMVRANARGFSDGNMAGMTISLTAVLQFANDEAWKNRIAKDVFSGKKKICLAITEAFAGSDVAGIRTTAEKTKDGKHYIVNGTKKWITNGVFCDYFVTGVKTNKGLSVILIERGEGVETSAIKTSYSTAAGTAFITFDNVKVPVENILGEENKGIHVILSNFNHERWMMSCGVIRMSRLVTEECMKWSNQRRVFGKKLIEQPVIRQKLAKMIAHCEANQAWLENITYQMTLMPYRQQSTHLAGPMGLLKMFATRSAHEIADEAVQIFGGRALTQTGMGRTVEMFHRTYKFDAILGGAEEVLGDLGVRQALKNMPRNGLRVVEAPHDQRRVSRKPFAMDTPQQANAAQMAARKLKGLPKGRGGARRHPVRTFAPRPGEGLFGGTVQAEGTFNFAAPAGASNITFPAPTFKSSPEASQESQDGLYDGDDRGGKRQFGKSSPGQSKSSSLFQTQTPSFGQSQRNSPFATTNPQQPSSGNIFGTTSQGSGFNFNSTSSQAPTHASSNPFSFGATSQTAPSTPSKVLAPSSSFSFGATSQAAPSSPSVNFGSLPGQEHPASNMFNPTSQPTKPGNINFAFGQSATSSAPMNFGSTAPQQKPASFQFGQTSGTSVSAPSFGSQLQVTKVPQTNLFGTPQTSQPKSSSNMFASMQHAAPSNPFESLNAPASPAVNGNEHRAQSPAAAGSLFGGLGQQQFPATSNLFGSTSASRNQQQTLAPSNTFSIKGASHQSQQQVPVTSNMFGTTSTSQSQQSLPATSNLFGNTTTSQSQQPTPATSNIFADSQSGSSSSTSSNFFGQQDKPTAPTDNLFGGANSKISTSNMFSNLNQPASSTSNLFSSQSSKPAPSSGTFSGQQKQPSPSKDTFPPKELFHQKDLSNSTLNKPVDESVMQPKINGNHSQAPDHQSAPQTSSSSSNLFSQAQSLFSTPSTTPAATNNKPSFVFGSSQSSSSTTAPLSVKPIEAHSTSNHPRLNGTSARLDQPGRNQQLAGDSKHPVNVYAPLDTSSRTAAEFSSVMQITDESIASIVPAHYDRKMRAEFYAAYRLRALNEKMATLFKQINVFADPTPALQFYQEERRIILSMFESSPEISGFHVSNENRENEAPRQFTAGMASTKSQAKRKVNDEDQENENPSKRARQSEPTKPTSSSANGQVHEPLAAPAPTKPVQNGNGSQLFSRFETVQQTTSPNKSLENGISSKLSRSSEVAQPATPSPTKSKRKAEDFLDQNTVQASPLRAIKTPKPYGGSAAMGSSGSKTSNVFKDILASPSAPATGNSSPEKKIAPLPEAKETALPKFNPFNALPGTTPKNKSAAPPSFSFTPKNAPPGSPSLVKPAAPPSFSFTPNAAPSTAPSQGKAVQGSPIFFTPKGPQTNPTNFLSQFGSSAAKDKAAAEKDRLKKAILEDWDSDGDETKEEFIANFKVQEAARQKEYEELAKNAKRPKFDPQKGFGYDSNATSAAALKSTPEEKLEEAGTGSKTLSGLPIPQESGTSVFSSLNNSGSSTPAAHSPSGSVLGGVAPAKDIKNIFGHLKTLSDRKDDGDDTDDDASDADEDAENRDPSYEPGTDSGSGSGSGAGTPVEETGPGIASAKKALFASSLSGASTPSLFEKPTSGTSTPGRSLFDRMPKDETWRHSSSEEKENTQPNPFDVKNPFGSLNKPTPSDQTWKPDSPIKFGSTNNDKDSAPTVSVTAATPTKTGSPSTIFGIPNTTPAPFSALFSNKGDGKPATNGQFSNLFGSSSTTKPSSATNVGFNFGGSSTPSSLFPSAAGSAATSRATSPGATTDEDTGADADPNAEKHEQIDLTAGGAGEEDEEVVHSVRAKARMFVDKDKEFVVKGTGPLRILKHRETGVARILMRADPSGAIVFNKGILGSVSYKPEAKTVRVLTVGGDGKRLETWLFQVKTEEFARKLAETLEENKADS</t>
  </si>
  <si>
    <t>&gt;2686_g</t>
  </si>
  <si>
    <t>MALLLSLGFNPRLDEGQQKVFNQMVNPDGQKDGSLDIEGGQQSQATMEPIRTRFPKASNAKYLPSSRHQKTPRRDAWNAVYPVFWASQSGLLGNRGLESNWASLQV</t>
  </si>
  <si>
    <t>&gt;4925_g</t>
  </si>
  <si>
    <t>MASFPVSIHVNAAHELGPLRPIYRFFGADEPNYAYMKNGKKLLTKLGDLGREQVYFRTHNLLVTGDGTPALKWGSTNAYTEDEHGNPIYNWTIIDRIFDTYLERNVKPYVQIGFTPEAMSTHPQPYQHTWTPYAKYHEIFTGWAYPPKDFKKWEELVYQWAKHNVDKYGLEEVQSWYWEIWNEPNIGYWQGSPEEFYALHDHAAAAVRRAIPNARVGGPETAGGFGTDSITFLRGFLDHCVNGVNVATGEKGSQLDFLSFHAKGQPEYLVDHVRMGISHQLKDIDGGFSLIGSYPALKNMPIVIGESDPEGAAAAQGPELDYRNGTMYSSYTAASFARKHDIADKHGVNLAGALTWAFEFEDQLYFAGFRVLASNDIDLPVLNIFRMFARMTGTRVEARSSGQVPLEKAIEDGVRGDPDVGVLASVEGDRLATLVWHYHDDDVPGPIARVELELGGLSWSGGAKYTHYRVDREHSNAFEKWKILGSPQKPTSGQYAELLTASKLSTLEAAISVVVRDGSTTAAFDLPRQGVSLLLLEKT</t>
  </si>
  <si>
    <t>&gt;808_g</t>
  </si>
  <si>
    <t>MASRAGKPSTKPSSSSKANKASSLFNRESFDNIYLDLSKESGKCRFAETGFGWKPSGGGDTFTLDHTNIGSAQWSRAAKGYEVKILLRNSGILQLDGFIQEDFERLSKVFKNWYSTNLEHKEHALRGWNWGKGEFGKAELAFNVQNRPAFEIPYSEISNTNLAGKNEVAIEFALPANEDDTGTNGSLGGARAKGKKSGGGTDQLVEMRFYIPGVATKAKNGDDSGSDKDDDEKEQNAANLFYDTLMEKAEIGEVAGDTIATFLDVLHLTPRGRFDIDMYENSFRLRGKTYDYKIQYDTLKKFMVLPKPDELHFMICIGLDPPLRQGQTRYPFLVMQFKKDEEVSIDLNITPETIKEKYSNNKLNPDGHYEEPLHQVVTKVFKGLTGKKVNSPAKDFTSHHGQYGIKCSIKASEGFLYCLEKAFMFVPKPATYIHFDQVDSVILSRVGGAISASRTFDVTIRLKNSSSESQFSNINREEQKPLEEFFKIKGLKVKNEMDEDGSALLAAALRDPDMASSDEEVVAARADRGSADEDDESIDEDFQEDSESDVAEEYDSNPESSGSDEEEGEGSDQEAERPKKKSKTG</t>
  </si>
  <si>
    <t>&gt;5867_g</t>
  </si>
  <si>
    <t>MYSRRRRYGAISSTAKSARRISPRLLSGTSSMRNRRGKKCADAIEAFDSTHDYCYYACIRCRAKFMVVNLEKGEEYFMDCAVCYPEPDEPGFETMEVTEEDIVR</t>
  </si>
  <si>
    <t>&gt;5477_g</t>
  </si>
  <si>
    <t>MRQSSKVKTGQLWSKNKTDLAKQLTELKTELGQLRTQKIAGGSASKLTKIHDIRKAIAQVLTVINANQRAQLRLFYKGKKYLPLDLRPKQTRAIRRRLTKHESEKTLEKTKKRATHFPQRKYAIKVCGEKFHNGGISVPNVDRVMDCMLTENTGLEDWVRNEFDFRHGFFADGLAFSGITVYHRKMAWWRRSHPINQPH</t>
  </si>
  <si>
    <t>&gt;480_g</t>
  </si>
  <si>
    <t>MGAVVSCITALFRTIGSCLMAIVNGIASVLQAIIGAIAGLFDIIISCLTCGRGGGRRHRSRGTTSVV</t>
  </si>
  <si>
    <t>&gt;7305_g</t>
  </si>
  <si>
    <t>MIIFETSSSVFELLWDIALTLFVIRLSFIYFSLAFLTGCFITYVRMATPMQVHHLTQPQSEQVTLAFLVPFICLWARWITVYYEIPRVAGFRLAIGGLAMVFMVGAELVSGFVMYEKGLTEWVWETDQSAAALGIAVLLLFGLMPWLMMAVEKRGGDGSAYHGHGKKDITSAVPLVSMKEKEKQPEERKTK</t>
  </si>
  <si>
    <t>&gt;522_g</t>
  </si>
  <si>
    <t>MPTESIANWTRASKPPSSSIISWTPAQGWAELPFEIREKIWRYTLEPRLIFLYPHGRIAQPIYHRVPHKKLSQPIYSRILNRPYDIFSPIVSLRFNHSTYNPKYTLTEHFSRYADFADTDGIGREETEWERQRMRTERPLEYKNSRAPPALYVCRESRKLAIKEGYVLTFKGVDKNLTGEDKVFWDRNHVGDTGIWVDFENDLIIFDGMYRTSVPSKCSPIQSLKLLTIFAPQEVRLMKRIALGSSFPGGFSVPWQARVIRQMANGNANANANVQSDASGRFTWNKDWKLLAGMGFQVLEEMWVNSSEPVNGTRSFKLMERERREKVGLRMEGSVVGNGWINIIRKDRQEEGEYGLPECRYGLQMMKRTREEWISKMAIREILEG</t>
  </si>
  <si>
    <t>&gt;20747_g</t>
  </si>
  <si>
    <t>MFEFSISASGLLVFLFLAIYKFIVYPTFVSPLSKIPNAHWSAPISSLWILWIRRRCRENRELHAAHSRLGPVIRLAPNELSVNDLASLRTVYVGGFEKGQWYSIFDNYGVPCMFSTWHSKTHSVRKRMISNVYSKSNIHGSPSVHRQAQVILYERLLPLITKQAQSLPSSAGVDVHDLLNATTMDSICAYLFGLKNGSNFLQNEPYRRHWFQLYHSRKTYTFFPQELPRLTNFCKMFGIDLVPTWVDDANRELEAWCKERCDATSVYIKEGLSANDTDLANQPVVFEALLNGIKREEKTKGMDSVLRPTTLTYPELSIASEMIDHLAAGHETSGITLTYITWQLSRDVPLQEALRKELLTLEPNMKLENSKTQPIPNPKDLDSLPLLHAILMETLRLRAAIPGGQPRMTPSPSCILGGYEVPGGVRVSAQAHSLHRNAEIFPEPEKWEWRRWLDGEGSWGNGNGDSEEVRRERDRWFWAFSSGGRMCVGSNFAVYDIKLIVAAIYSNFRTHIVDDEGIEQTDGYTCGPTRNKLFLRFESVE</t>
  </si>
  <si>
    <t>&gt;9023_g</t>
  </si>
  <si>
    <t>MVGIEAIRKSNAGIANLPEGLVALFLGATSGIGRSALIQFAQYAVRPRIYIVARRATAASTTVLLEELHEQNREGTYKVIEKDVSLIRETSDVVEFVTSRESKLDLLFESVGFISFSGRQETAEGLDPSMTTRFYSRLYAAHGLLSLLNAAASPRVVSILAGGSEGKLNEKDLDLRKPGNYSIVSAAVHSATMLTLTYEHLAQENPRISFVHAFPGTVATPLLSRGSTGFIGLLMRWIVQPLVYLLATSVDEAGARALFYSTSDRYSVGDGTVPLVEGVEKSPTSRGGVFLSNQKSESVDNEKVLADFRERGVDEQVWRHTMEIFDACATRASG</t>
  </si>
  <si>
    <t>&gt;761_g</t>
  </si>
  <si>
    <t>MIIPRFSLVVLSLAVLAESVSLPGIEMALARRQNRGNQGNTGNTGNKGNQGNKGAAAAATSATQANNNAASCLNAKAVQTGSNSDGNQTPAAGQAASATDANNFINFCVGQTVTNGLQVKGGSCNGIVMGKIPSTNNMISAIITSPTPGQNIAAANKDFTISVQMTGLTAGSFTNAAATYYSAPQNLAANGQVIGHTHVTVQDLGKSLSPSTPPDPQQFVFFKGINDAGNGKGLLSAKITGGLPAGNYRVCSMTSASNHQPVLMPVAQRGAQDDCQKFTVGK</t>
  </si>
  <si>
    <t>&gt;8883_g</t>
  </si>
  <si>
    <t>MNAIDATEHYDETAEAPTPSLLVIVLDTNPHAWTLLSSTLPLSKAIANLLVFINAHLAFNSANQVAIVASHSHRAKWLYPRPPTPSSSSPDTEMRDAGANPSSLENANKYRPFALIEDQLLTSLRELINETTEKDITTTTTTQMAGALTLALSYINKATTNYSGTTPDSKPIPTESPEKATGLQSRILVVSVSGDLAHQYIPIMNTTFAAQRLRIPIDILKLAGDTVFLQQASDTTKGIYMQLRNPRGLLQYLMMAFLPDQLARKDLVAPTQEVVDFRAACFCHRNVVDVGFVCSICLSIFCTPPEGANCLTCSTHLSLGDYGSKPAVVPKKKKRRKRINGGGTEPESARATPVPGE</t>
  </si>
  <si>
    <t>&gt;5598_g</t>
  </si>
  <si>
    <t>MVAEIKRTVLLVTEQRNIDKPPAQEGFPMKKWNIELFVLDEAGNPKPATMFTKVTYNLHPSFEKPIQTFTEAPFRCENEGWGEFDMTIDLFTGEKNGKTSLVHDLNFASERYEAKHPVSFKSPSSAMIQMLRETGPVPGEENGRKDKKRGSTKKGGAIDMEKLADGLVKLGEDDLLVVVQMIHDNKSEDTYTKNDVEQGEFHVDLYTLPDSLVKMLWDFVSAAPLRT</t>
  </si>
  <si>
    <t>&gt;8369_g</t>
  </si>
  <si>
    <t>MSSDLAPHRVKRPLLLRLKSFLKRQISALDLKQRGKEYDIDHINSNLTLSVHGCTQIASVNSKIEDIAALYNVLETDIAEIRVMKLFPGKWEDPIKLDLMTISLQDDHPPFEALSYVWEAETGNCDITVSGTPRQITTNLFLALRRLRKTYAPRLLWADAICIDQTNEAEKSHQVGHMGEIYRSCERVYLWLGDYINTPPCGPSDTKTIEDGIDALWFKSNELSEKDELDEGYRALKIIYELATNKHVWDYSFFTKVDNGRMRPHHINHEYLESFSRLMSSQWWNRLWVVQETILPKEAITLYGSIATPWDIWTDAGDAYIEHANGCCRDILGELDDEDVNVLQKFRREVVRLNKSRPRPQYTERFHQILWRFRNRAATDPRDMVYGLLGVAGYQEIVPDYSLTKEQVFRQVTISSLEKDGNLNILMGQREQGPEIPSWIYDWSHPTDEFAWQDEHIRLIIEYYHASLDTVPRFRTEGERSLLIVGYMSIGLYL</t>
  </si>
  <si>
    <t>&gt;6316_g</t>
  </si>
  <si>
    <t>MPSLPTFDCYEALGVSKEADAQEITASFRKLALQHHPDKNPDKALEATESFKKISEAYEVLKNPSTRRQYDFHLQTSSSSSSSSRSSSYTDDSCWTEDDDEEYEADLMDFLRRGFVPGFRSRGSTHGGGRGGGGFSGFGYGTGLSQEEVEEIYRQSHAADAERMMKAREEARKRFEARHAMETAKVAAKKAEEERAAKAEAERLQKERTAIEKIWEENQATTVEDRRAYCTHSSFWPKETFKKKAKCGACGQKRGIVMYTCPHCTLQACQLCLNDFNKKADRKAGKKEAKSGSSPLSI</t>
  </si>
  <si>
    <t>&gt;2830_g</t>
  </si>
  <si>
    <t>MADTDRDLRRLAQRYRISFKSVSNTQRWPSAHQNSFQSVGRIGDHKFDNFCANIDIRSNDEPWREQTKHRAEWLAKRAAQLFNQQRNEAGWRFGLENDVLRRFSVEVACPKCRARIWRSEVEACINQSDDIAKNLEERRKKRKPCTCPPKDRPQDYYEMGTNPLFDDRTQEVIIHDPLLRSLLPKQEPDRVYGLQMTGNFETLFSRSLPRTIPISNDTDATLGEVYGSLPIEGMPGEYMDVASQMANPLDTCTIEASSFEVEISLTYVLAVGNYFIDWYQEIFQLWDGSIMSKDKSLQLLLIVDYIFDWARDVYRPSILRQLKSIVTGSPFDEISLADDSDIVSMRRNISNWIQAPPSTAAAFDLEQDLREPNILPLDHQSLLPLPIPNTKLGILHSAALVESRIKALYVTEQNVKSLLELAKGEEGARRLLNFLSKWDELLLLTEDDLDDLEEAWTGKLRDANEASTPSTYSRFYVLMEMKIFMNASWTIVREITYLAVSEAAFVIIVKDANFKIHHPGIELVPKAGRPCSKKILMDTLECLISGSPAQLFVAATACTCRSLYSLPERKRSDYDPPIETLGFGHIRRSKLSWLIERFHKINKRKERDDLPTPLGYFTLFTPLQRRNWLKRQRRYLKDRAPKLEDLSFIRVSEKIGRVSEIDLHDENRCERCLHGRKFEKKQHYLTTPSHDGFSAYGLNLVVSLNLMENGVDRNDICLFAIDTLPELIDNVGLAVIVEDILQSGYVHHTIRHPIKCQVDTDDTIWNIPLPYRPATEKEMMDIADWVKELKGYAISMPTGQMSQEYRWDSLQLLLHLLGKGKTWAIADQEVKLKKQSAKRARDEVYRESENEAKRRCAEAGESIELQPIFRWGPSPETTRGDSPMLS</t>
  </si>
  <si>
    <t>&gt;1664_g</t>
  </si>
  <si>
    <t>MSANPNTQKLGKRKNAAGEKQPEWLFPTGGKPTAASKPQSEDREKSKKDKKIAKELLKRRAAGEPPKSTPPSQLLGLVDSFLTEYDFPVASQALKTELKNRGGTAKSSDTGISLGEIFNEWQEMKGSGKLAAKKSDVAKATVSKKQTAIKQAKAEKVKEKEPESSSSDSESSSESSSESSSEDSESEGDGDIEMTDAPPAKKVKARKSPSPSSSSSSSSSSSSSSSSSDSDADDEKDAPAAKIASPKVKANKLKRKASSSDSSSSSSDSSSEDKAPKTKKVKTKAGSPSDSSSSSSSDSESSSEEDASKKKEAKSSKTSDKEESSSSSSSSSSSSSSSGSDSDASSTQSKAAKVPLPESESESESNSSDSDSEASTNDDKKKSNAVSSDTSATLSDNAKKSSSPASDSSSDSSSSSDSDADAKPVKKVKASRQISPPLPPDPLPKKVRRQTNEPFSRIPKDTKVDSRLASNAFVPYDYAQKAHEDLIVTRGKGFTKEKNKKKRGSYKGGYIDVDGKKGIKFED</t>
  </si>
  <si>
    <t>&gt;2701_g</t>
  </si>
  <si>
    <t>MSSFGPSLVDGEELIHNPWADTAKPSPSLPLDLELDDGSANRPPPICLNFHRRLELEKYRRRTEEDGVDPKSGSPEGKTKEKDWHVSGDMGACSSPGYVAAACNIITLVKKL</t>
  </si>
  <si>
    <t>&gt;20757_g</t>
  </si>
  <si>
    <t>MKAITDHPKAQPDLTALGYQVIPVNYESQHELRYNLRGIDLVISTVSGNPQINLMDAAAHSSVRRFVLSEFEGLPARRPRNDPLDRGKAASLEAARHWVGHRRYPMDFTVFACGVFYERFARGGLIGLGIGNGGGGYQGAYLMDVGEGTAQVVETTNAGQPCWVCLTSVYDLARFLVAALELRIDRWPEVFRWWGERRTVAEIVQWGEAARGVEFRQEVIQARDLAAHLEHAAYYNDYAKVGKIQELIATEQRRYDFTTNPNATINIEVAPFWAAYDEEDGDFVFTRGSKRTKTAPSEPEPAPAPPVVAPHAKRGRKPREPKHKEIIEHDEEPAATVKKSRGRKTSFSTPKGPDETISNPKRRKTTRSSTGRAQNKDISHHASRVEPADDDAMDLIGVPDETRQTNHHHAEEDLSKHSTIISLPFSDTPIINRNKELRKKAGNGARRSSLGLRGRRASSLIDNGHSAIPHREVETSEFYKHIESEGLSEPRRMKQLLTWTGERCMGDKVSHGDPDSGAKLAARMVKESLLKDFANKSEFSDWFNREDAAVPTKIIKTPNPRNVELQENLAGLEERIKLLREERNQWKVLAKPPPPLPPLLPDDATEIKTSYIDAELLDPEQAAILANLTSASALETRSHTAERLRKLHEGLEFRVDQFADGVHKLEEYQQTVGKVADKILALSAVRMEERDKREKEEIGTRDLPMQEVLRSLSRILPEGSRR</t>
  </si>
  <si>
    <t>&gt;20758_g</t>
  </si>
  <si>
    <t>MFCNVAKR</t>
  </si>
  <si>
    <t>&gt;5508_g</t>
  </si>
  <si>
    <t>MLGKVSLEEAYEIPLLADQSRAQAAMYIAPRDLDRYMRQIKSINGERVKISDEHGIGYTIVSLTVPGIQGISDQAKAEKHATEVNNYIANEIKDHRDRLGAFAALSMHDPVQAGNELRRCVKDFGFHGALLNDFQHAGPDGETYLYYDQPAYDKFWKVCCELDVPIYIHPAAPAGNMYKQQYAQRKYLIGPPLSFANAVSLHLLGIITNGVFDRFPKLKIIVGHLGEHIPFDFWRTNHWLEDVEKPLAEKAGDVMCKKTIYDYFKTNIWVTTSGHFCTPSLKYVCDYLGPERILFSVDYPYETIENGCGWWDGNAAEIKEALGGTKAYEDVGRENAKKLLRLGKFHDSEAKVE</t>
  </si>
  <si>
    <t>&gt;6689_g</t>
  </si>
  <si>
    <t>MGGASNKKQKREDYKNARKDEPTTEPKKKFYRQRAHANPFSDHQLTYPISPAHMDWSTYYPAFVQPDEPKLLEDAPEATSVRRLRKDVEVADIGCGFGGLTVALAPVMPDTLILGMEIRTQVTEFVQERIKALRAQNETTGLYQNAACLRANTMKFLPNFFKKYQLSKIFLCFPDPHFKARKHKARIVSTTLNSEYAYVVRPGGIIYTITDVEDLHNWMVLHFEAHPSFERVPEEEQEADECVKIMRFETEEGKKVERNKGQKFVALFRRLEDPPW</t>
  </si>
  <si>
    <t>&gt;10617_g</t>
  </si>
  <si>
    <t>MQYLMHAVDSQGLMSLEQFHAAHTLAKDHAEAALPTASGNARQYAIEQSLHNQLMQIATGGQIMPRHSEINPLHKEFNAREQVLQELVKDKEALDKKSKDLETKLRLALKDRTGAEIKVEKLEKKVAKLNKKDEVKSRKLKVYGKEIKSAVKNMDRDGGERRPFDKLLLRKKALGRRTKAALTKANTLEDITASN</t>
  </si>
  <si>
    <t>&gt;1697_g</t>
  </si>
  <si>
    <t>MSTKFVNSLQAIQDAGTVLIADTADFQQIARFKPSEGTTNPSLLYIAAQNPEYASLVQKTVEYAKSLDVNSEERLQLAAEFLAVQFGTEIYKLTGRVSTEVDVVYSFNTAKTVTAALRVLDLYASQEVSKEHVRIKISATWEGIKAASILTKEHGVSVLITIVFGLVQAITAAEAGVACIAPYVGRISDWHKAHGTHNRDMGVETVQKIQNYLRKYGQKTQVMGASFRSTAQARALAGVDLLTIAPAILAQLEAEEENVVVLVPNRECKTNGTTAQAADIAKASYINDENAFRWAFNGDACAVEKSAEAMRKFAEDSDRLKALLSRLL</t>
  </si>
  <si>
    <t>&gt;4856_g</t>
  </si>
  <si>
    <t>MLTADGSSSAPAIKETSLFYQLSINLQQTRRGTRTSAFYFGDDAHHLLTSIMQCYTELTPPTAVTHSLCLPFITANANNLIVAKTSLLQIFTTKIISVELEEASNKAVAKESEKYDPTVNDDDGLKESALLGVDSLRTDRARRTKLVLVAEYMLSGTITSLVRIKTITSKSGGDSLLVGFKDAKLSLVEWDPERPGLSTISIHYYEQDELQGSPWAPTLKDCVNYVSADPSSRCAALKFGVRSLAILPFKQADEDVHMDDWDEEIDGPRPADKAVAKPSNGTTTKEDTPYGSSFVLSLSALDPSLINPIHLAFLHEYREPTFGILSSTLIASSSLLFERRDYLTYMVFTLDIHQKASTTILSVEGLPYDLFQVIPLPTPIGGALLVGFNELIHVDQAGKTNGVGVNTFAKQCTSFNLVDQSDLDIRLEGCKIEQLAIQNGEMIIILQTGELAILSFHMDGRSVSGLGIRRVSEEAGSSVFSSCASTISSLGHNAFFIGSECANSIVLGWSRKSNQVSRRKSRIDLDDGIDEDLLEELEEEDDDVDDDLYGEAPSVAKTVANGNSNSEFANSKVGDYVFQRHDSMINIAPITDMTLGKSHIAQDDENSNFKGVTSDLDLVTASGRGRGGALAILQRNLLPKVIGRFDFPEARGIWTVSVKKPTEKVLEAKKEKSTMSGDYGVEAQYDRLMIVSKTLSDGTETSDVYALTSATFEALTGTEFEPAAGPTIEAGTLGNGMRVIQVLKSEVRSYDGDLGLAQILPMYDDDTGAEPKIVSASFADPFLLLFRDDSSIFIAQCDDNNELEELEREDDALLATKWLTGCLYSDSKGIFSSSQTSKGNKTGENVLMFLLSAGGALHIYALPDLSKAVYVAEGLCFVPPVLSSNYAARKSAARETLSEILVADLGDEVAKSPYLILRPSNDDLTIYEPFRINMGVAGNPLSSTLQFFKINNPHLAQDPEVSAEKTADESQQDRDKPMRAISNLAGYSTVFLPGGSPSFIIKSAQSLPKVLGLQGTAVRGMSSFHTAGCHRGFIYADVEGVARVSQFPSSTSFAELGMSLRKVELGQDVYAIAYHPPMECYVIGTSSRVDFELPKDDEHHHKWSKEEISFKPTTEQCFLKLVNPTNWSVIHEIELEPFETVMCVKTLDLEVSEVTNERRQLIAVGTAISRGEDLPTRGRVYVYDIVNVVPEPDRPETNKRLKEIAREDIPRGAITRISEIGTQGFMLVAQGQKCMVRGLKEDGTLLPVAFMDMNTYVTALKELPGTGLCVFADAIKGVWFAGYTEEPYRMILFGKSAKNMEIVAADLLPDGKELYIIASDADCNLHVMQYDPEHPKSLHGHLLLHRSTFSLGGHLPTTMTLLPRTKAPTMLPASTDATEIAADATIPSHQILLTTNTGCISLLTPLSEGQYRRLNTLASQLITTLYHPCGLNPKAYRIDRDAPEGMVGSRSVVDGTILMRWMELGSQRRGEVAARCGVDGEEDDLLSFHATHFSSVSTNHFSEHFLGPVEETEHVEEADDEGLGYYEDGTIRTLTDEQIAMFRHSEIQTLLRERRHAREARECDGEKQEATTPVDEGDLEDGELGEEGDDLVATAHIPLPPTKNKRLTKKEKKIQYAKEKGFFKQKIKPDLRKRTWDKVDTGLDGLDYDESNNGSARTPPMATQRRKISYDDD</t>
  </si>
  <si>
    <t>&gt;8684_g</t>
  </si>
  <si>
    <t>MPPQTSAVESDNLVIPLVDFSLFLNGTPDQQKEAARAILHGFQSAGFVYLSNHSVPLPMLEQTFETSAEFFKRPQEEKEKLGWTTPQSNRGYVSHGREKVTTLEDKNEVEKLRGQVPDLKESIEIGREGEEGHPNNWPSGDEEAVKFKKVMVGFHDLCKELHINVMRAIAVGMGLDESYFDGYTDVGDNTLRLLHYPSVPREVFKENKLQVRAGEHTDYGSITLLFQDDRGGLQVKSPDGSFVDATPIPGTVVVNAGDLLARWSNDSIKSTLHRVVEPPPKANAQGKEPDVYPPRYSIAYFCNPNFNREIEAIEGTYGGEKGSRKYESINSGLYLVQRLAATY</t>
  </si>
  <si>
    <t>&gt;2173_g</t>
  </si>
  <si>
    <t>MPASFQEILDSRLFKFIVGEKIDGTPTEYHVHEEAIAQLSKPLFNLMKGGMTESQAGCTIWDDVSRDTFARFAEFAYMSDYSIPDLKRVKRARKRKIVEPPMLDLEESIGDPFPVCEPEPELSPVPIPVSESIEEPCEELVVGDPWVSWGQLAPDRKENSKPKKGLNIESFFVTKREKYPECHSRVPAADFHALTFPLLVPRNNHDKACEPAATFDPDRSYANVFLAHAALYVLADYKLIDSLKALALYKLHKTCAFRVYDDNAEDIVALARYAYSEDAGCGGLSEGNAGVRNLVCHYMAANTLVLSFNDAFMELLGEGGQFVKDFFKYEVQRDIS</t>
  </si>
  <si>
    <t>&gt;4734_g</t>
  </si>
  <si>
    <t>MAKRSEKREDSPFRIRVKFLNSLSLEQLILALEEQKAARPRLLEIQSLLDDGTHPALANVDPDQQEAFIEYNSRKLLKNTTSINELQGLIDRTDRPALTPTKSQKQANVKFGENFHAYFYDWKPVCELFSASKADSSFLDPLCNQTAVMDAGVHQEIPLQISTAVLHSTRSDLYHKLGQVGKATQTPDNRRRRATPSGNVLAKASVLLGLSEPSKSPDNRRRHATPSGNVLAKPNVLHGPS</t>
  </si>
  <si>
    <t>&gt;2536_g</t>
  </si>
  <si>
    <t>MTKDASGPSIAVDSAHIPSPREHSADAALPAQQQPGEAAEGTPQPASSTVESTQPIDADPQDVRSAESQVQSVTASGSTSTAATPKDATAGAFGPAIPYGTRSRNRTGTVRPNYAEDKELDAEFDFTSTSKEASGRKPAKATDSGTTAANPRKNAVPEPDLTLTALNHYKDPIPGTSTFSANPTVTGGPRHPKKRKAATHEKGSHHPSPAPHISAANTSNRKSGLAEQPISSLSDSNMLSFEGCGAHLKDDKLEADDGTVLQVNDHVYLVCEPPGEPYYLGRIMEFLHMNNDNTQPIDALRLNWYYRPKDIGRKVNDTRQVFASMHSDVCPLTALRGTCQIKHKSEVEKLDDLRKQKDSFWYEKLYDRYIHRYYDVIPTTHVINVPEEIKRVLDERWKYIVVEPGRGKELTSAVKTCKRCSKYCANNDSVDCAVCQNTYHMSCVNPPLQKKPSRGFAWACGPCSKAHEKSLEARNTPSLADPFRDVEEEEPIEEEEEPVVGPEDSLDTGRTTPTISTDLELVSQPGTADQIHQTGLWLFRYLGQHCKVEDALDYDDRIYPRASSRLGPRHQANIPAWPGRPVVYVKAAEIKKKYVKGGGHKKDTKYSKETMAAMEADKVEREKRQKWVMDEPVGYVHRGEDYDNDDPRNTCRLLYKLPEIDEIPTKIVEASGTELFNEAAREQLVFDFMFRAAKLARPLGLPDLSTNLLDIALQTLRSNGYDVEKSLEALAKTEKAKFKEPDLSPQELKKFEDGVSKFGSEWYNIKKHVKTVSPAHIVRFYYTWKKTERGKQVWGNYVGRKGKKEAKKEVSAGKLQDDVADENDDSAFDNEKASERKRGFQCKFCSTRSSRQWRRAPNTPAGTMVSEHPGGKNSGKDKGEKLMVALCRRCAELWRRYGIQWENIDEISKKVSQAGGRAWKRKIDEELLKELMNANEIANHISNGTAMGRSSNSGTPTPSGHASGAEPPRKRLKGSSNRNSHDPDTESSSTNAHIHTHPQKKKREKEKEIIVEKPAPPPPPPPPPPPPPEPPKARLLPCAICGEMDPIGDQHLSCKECRMTVHRNCYGVVGENRGPGKWMCDMCANDKNPQVSIHYKCTLCPVEYTEQDFVEPPKVSHKKKSEKDREKDRIEREHALEVADFFRKRQEELNKPINPREPLKRTADNNWVHVTCAVFTPEVKFGNAKALEPSEGIPAIALSRYGETCKVCKKSNGACVGCHTCRAPVHVECAHQAGYTLGFDITPVKGSRRDQTNIVTINGETGAMTAAVWCKEHTPTKTIVHKIQDIVDESGLNALQLYVRNFKQADLTLTGTVRKATLVHQSTKAINPASSVSALLQNRRISAANNNSSASTSRGSISHVKTDEEKTSLAKVAREKVCSTCNSKASPKWWPLPPPPTHPFQAFFEPPTQEDTIMTNGDHSHSSEPPLINGYSALSASEGANGNHIALAAAALHQNSGKKPITPIEFQCHKCHWRKIRKDPTPPPRPPPREISIPPSSIPPSAHHDPAPDPEPVQPMPSPYAWPGASPYTPNGFGWSRQSPAPAPASISNQLNSNGTHSPLGNSGPIHTMNVQTQMRQPMHDSLPRSPRQNGFLNHVQPTYPPTTYSPSPHHNLGSTTMHMQNGTYASYASTRPPPPPQHLTNGGPPPRAPEHPFSLNGGLLHHRPSFGLPQNSPPMHHDNQSSNREGSNPQNNPRPNDGRVNGGASASPSLRNLLS</t>
  </si>
  <si>
    <t>&gt;6985_g</t>
  </si>
  <si>
    <t>MASKILVLGDVNGQLKVAFAKLTTVHSKNNFTFCIATGNLFAEDNDAVADLLAGKITVPLTTYFTVGTSPLPQRIIEKIQKDEEICPNLHFLGKRSTTTTSEGVKIVVLGGQLDETIVGGLSQEQYLPYHTVGDAKALHGANTADILLTSVWPASVIIGSKVMAAGITFPEGLAHVAELCATLKPRYHFSSSPNFFEREPFFHVPTEDSPDFRPITRFISLAAYGTPRQKFLYAFSLPPASADPTVPLPFGCTASPFSASNAKKRRSLDPEPYSRYGNNDHGGGGYKRRKGRGAQPITTPDQCFFCVSSESSSDHLIFSLTDDAYIASAKGPLTTSTVNAALGVDFPAHALIIPLSHSPTLAMVDAENREKTLQDMTKYREALQNMIAKLSGNKLGAVTFEISKARGIHTHWQFIPMPAETIQKGLVEAAFRVEASDLSYPAFKERDPGLGLEEGDFFRTWIWTPPSENAAEGSTKCLTMDLDHTVKFSLQFGRIVIAKLLGLQNRLQWRDCQQTVDEEKADCAALKNAFTEFDFS</t>
  </si>
  <si>
    <t>&gt;3097_g</t>
  </si>
  <si>
    <t>MAILQYPLSMRCAALSHLDLPLHGRVFGGDLSLGGSPLESPTVAMLLIKLVIAQPEAQLSATTVVVSDDMSQSTESAERLIRDSIIGEGHMSRECPEGPKDKTCYKCGQPGHISRDCTNPAAEGAGRGGFSGGGGGSQECYKCSKIGHIARNCPEAGYGGGAQGGFGGNSGYGGGFGGRQGGQTCYSCGGYGHMSRDCTQGQKCYNCGEVGHLSRDCPSETSSERTCYKCKQPGHVQAQCPN</t>
  </si>
  <si>
    <t>&gt;10062_g</t>
  </si>
  <si>
    <t>MHLNHLLAQVALTLLLATSSHGFWRMECRARSGLARIDPLVSNGTVSGHVHAIHGSSGFSDSASYDDLMAGDCTSCSVAEDKSAYWTPALYFKSATTGEFTLVDQVGGMYYLLYPNAGNSSLSAFPSQFQMIAGDTNQRNFTYPVPDIPKSDWTGVYETQAFLRQAALGFNCLNYAITPEGSLYRHFLPDKAYLDANCLDGVRFELMFPSCWNGVDYTSPDKKSHVAYPSQVMTGECPDGFPERLPSLFYEIIWNTYAFAGQDGEFIIANGDPTGYGFHGDFLMGWDEKFLQDAVNTCTSASGLIGDCPLFTIQDSSVYGSCNITLPSAIENENVVSGMTALPGDGVIAYGPGYADGEAAGASPTTAAAKPTLGYSAGSSVASSGTYVPGAIFLASVSASGAVEAAEAAMPTTTDAAPSTTMNYITTPAPAIPTSTADAQTYYSTSYSTASNGQVLEILYVVEDVTITEWATSTTYVPGRKKRGLVRHQHGHKRF</t>
  </si>
  <si>
    <t>&gt;7749_g</t>
  </si>
  <si>
    <t>MDETMLSSSPDPLNDSPTFHYQSPQKTQKTRRRSSRFSLPNQGSSPKKQMFELDVGNEISPQKIRVTVEAGSSDGESAYPHYTKNVSPSPARRHPARLREWTTTVPVKGLSESGDDEPQALVSTPKRRGRPRKSGTPMPSKKRTRASTPQTKSKRKSFGDLIDGDDEDDTDFNLAKGVAVSRGKGRPRSKLTKGTPQKSTSDTKQTEAFDNLVLNSTGKKGKGRPKATQSDLVLVTEDLSDGSNNELGGGQAEMSGGLEYISSNMSFLPSEFSNIQFPTTGGAESDVATRSEPEYETLQIAGVSISDAVVPTSSRNSPHGYLSPTSSTFSHHEDEDLDMEVEPDSPASNHDDDQENYEGEHFENERHESGKFPVDDTIFESEGFTMISVDSIPSLRHLTPLVPEENNSSKPLRNKSLLSLHQEVTYNTHSSSLREVQEAASPAPKPQNPILLSVKNSPLDDSFSSVPPDILDAASPRKKTSISRLLAQKNSRLDDSFSSIPQDVLDAASPVKSFPQRNDSAKPRKSFDNPFSTAPPVDIYSATLANARQVSPSHERLPAPGPSSRPGSSSRPRSKHSSRPSSSLGSSSAQAPKSLDSRLPTPEITPSPPVDDPHSELSEGKGQVPISEPAEDIPEVSTVNNSSTFQSQMPSSPPYIAPSRFTYTAHIREYRQLNPHITQTPSVTFSSPALPPQVNPPKGSQTSLAPSLQLGPRPSLSPIARTGQALQNIMVPSSPRSRSQSLGSPFKSPSVDRRSDASVKRDPLSSPARIGPLPRLDLSGQLSNHSSQKARSVSVHEDDPFSSNERRTLRSPSPEEKQQYSLELPQGNRLLDARLNSIRSQADSMRSDDAMSWQAEVEIPAPYGFSSRGSAINSSLRSGRQAEKGQSASGSKLTWEERAEVERAAVKEQISRADSNNVIVIGSDDHHQDQDDEDEDEDFGLLLETLNSLSPAPEDRTQEPSRDIVEKPRRSKLPSPWRKNSKRLVYSDELSQISTKPDQVKDNAALQHFKENSKQITAQQLNVDPPAQNATNSREILKIPSPTKSVPAQDFLKEVRPRRPITVKQVIPAPSINGSEDLSEWHIPQKINFKPRGRESSSKPEYEPGMSPIKPLPVLPKEPRPQSQPKTFVQTSSSSRLQSVEADGGNSTTTVETGSNQQKVEFTPIPQKSAFQPRPRASSPEKQPPVPRNFGGKLREEATQVPTPEIVSSSLASHPFTNSSPSRHNTLAATKNRAPVIRHAPGFAAVESSLVEPFEDSVDKDEDEEETSEWEKENPSVKRRVLKWTQELHLSSKPVQTPLPSVVGVNSPTKSCLRSPIRNKSNTPWVGYTPGGSKAVAFVPSSSPMSASPSEARLSSTQWSVDHWRLLEQIVKTWDPKNAQKYALDREEKGNRMRVVSKLLGKKCVARGESMRLEQWHLEAVDEFREVVPGWEEKVVAMRVFGLVVGGQLRERGERWERRR</t>
  </si>
  <si>
    <t>&gt;5526_g</t>
  </si>
  <si>
    <t>MSSTTTVPPALDPLCPLPPRLSRPPPGLNRFYEGLLQLLKLGPIPDPNARMRYGNHITQLTIEIKAALELAKDPSVVENYFPDDGDDVYSTKQHILWIFRHIDKFDENGSFLVPRDQLGPFHGVKLMDVIEGVHVDMVN</t>
  </si>
  <si>
    <t>&gt;10118_g</t>
  </si>
  <si>
    <t>MATSSFFSFTEISHRAPYPEISPSNPSLSAAGKVIVITGGGTGIGKAIAAAFVEARAAAVILMGRTEAYLKETQAELSLAKSATKVDYFVADITDQVAVETAFSTTFHRYGKVDVLVNNAGYLSTHTSLAKSPLEDYWRGFEINIKGPIITTQAFIKIAQTGATLINVSSGAAHIPYIPNYSGYSSSKLAAAKIMEFVQRENPELRVFNLSPGVVDTNMAKKSDLVVTEFDEPDLPGGFCVWLASPESDFLAGKFVWANWDVKELKAKSELIKTTDLLTIKLSGWP</t>
  </si>
  <si>
    <t>&gt;6749_g</t>
  </si>
  <si>
    <t>MTPAPLISNLSIFPDYCHSLSPTIGKWCPLWATDVHALRDVGMFCDERVLYHHGNHPVKWVRLTGVVVAVDNWAGWKVYTLDDSSGMCIECTCIAPAPAPTEIGIPEHLNRTGALVEAKSNPQSKSQLKPKSKRVDEGKKTGPSVQNPHVPWDEVDVGTVVKVKGRVGEFREIKQVEVIKIEVLGSTDMEVRCWNEVKAFGRDVLGKPWAVTKEEEKECRKAKERELRRMGKGRGRVELALREKEGHSKHIAKRESQKIQESEGAGRRRREQERREVHEKWKRRNEGGSKTHHLSMAVKRAAGGKYDKLGTELNAAAGV</t>
  </si>
  <si>
    <t>&gt;4386_g</t>
  </si>
  <si>
    <t>MLYSWILLTAGLARTALAATWIVPGMVWKDTSGNTIDAHGGMIYQRESTFYWIGQSASNSVTPYLYESQDLLNWTPKGAQASIQWLWRPKLAKPNGSFWIYGQVDRLVQPLISSSIDSGYSVHGSSVTLPPNSYTYSDTGMFMDPGDQTWYLLTSADHNTVQVNAINSDGTIGARNNYVTSGAYEAPGMFKVDNVYFLIVSGKTGWRSNPNKMFWASGISGSFQGPYDIAPTAENTYNSQNTFELTIQGSQQTTYIYMGDSWDSTGGPSSTYIWLPMAVSSSAHTVSLQYHAMWKVDTNTGVVSYPTTKKRYEAEDAVISGRAAVTECHDCISKRSVHHIDSQSEIVFRNVTGTGEPQWVSFHYTVNNPMAGEAHITVNDQLIPTNLTDLNTRAGYQKTVPVELMLTRGEGNTIKFGAIGSEDFEIHLDGIEIHEDA</t>
  </si>
  <si>
    <t>&gt;10719_g</t>
  </si>
  <si>
    <t>MATASTLSLNNIQGDIFAGLPKKAQKFFFFAVQPGHVQDFCTSLGKLIPSITTSAECLNDKKRILQEKKRAAEHHQKSQLLEMSGINIAFSQKGLTALNINDNIGDTGFTEGMLADATGLGDDVATWDPAFKKDIHAVILVTSNSSAKVSATLNDIKTLFGVGTPKASITEVLTLTGHTRPGAESGHEHFGFLDGVSNPAIGGLDAQMHRGQESVNQGVILNGRTGDTVVRPSWALDGSFLAFRDLKQLVPEFDAFLEAKALPVTTKAPAPFTTPTGADLLGARLVGRWKSGAPIDITPTFDQPAIGADPDQNDNFRYDPYKQDRCPFAAHTRKTNPRDDLDIVGGTEIHRIMRRGIQFGPEVTPAEAAAKKSSTDPALERGLLFVSYQSNLANGFQFVQKAWANSQSFPPFKDGRPLPTGLSDAGIVLPVTRPVPSPGPGIDAIIGQNPARPTDGLVGTDAAKPLEKLALPAEWVITRGGEYFFAPSISALKETFAEVV</t>
  </si>
  <si>
    <t>&gt;10681_g</t>
  </si>
  <si>
    <t>MVVDTHSGNRTNAALDAGGFRRRQCYSVIDGSKKATLALAKLLSDQVPDEILQHLQDVILTTSTDGTQIYFPCPFKETEATVALKSVEASVVAAIADLRYPNHDKRRKIEVDLEKAATFLFSTYIATIGGLGKQDPHVKAKLKQTDLNKAQSILYRRLSANLYETKNPGEYYHIHGSLEASKTLNMIGLEAHRPDLTDYRECLHVIEGHVKQFTASELDKMNLQHKQAGVQALNWDQFKQTLHGKTLLSKPPFELTKLLDSSPPCPFTTPASLSTSRSEPQPLSGIRVLELCRIIAGPAMGRTLSEYGAQVLKVTCSSTLPDVPFFQVDGNTGKHCCDIDLKTPSGRQTFESLLQTADVILDGYRPGALAKLGYSPQQLANLVKGRGRGIVYVSEDCFGAGGDMEGRAGWQQIADCFTGVAWAQGEFMGLEEPVVPPFPMSDYGTGCLGAVAVLTGLYRRATEGGSWVGRTSLCQYDVFLMGLGLYGKDVREKMRREHDAHFFELRHNDSVDEVGGRALKTMKRVHPELFDTRLMQKAYSEGFKEEVSWCKSPVSVEGLRVGFERASRPNGFDEPSWEGWEIERAVFEG</t>
  </si>
  <si>
    <t>&gt;10796_g</t>
  </si>
  <si>
    <t>MATSLEQLKASGTTVVSDTGDFASIAKYKPQDATTNPSLILAAAKKPEYAKLIDVAIAYGKAHGSNIDEQTDSALDRLLVEFGSEILKIVPGKVSTEVDARFSFDTKANVEKARHIIDLYKSVGVDKSRVLIKIASTWEGIQAARILQRDFGINCNLTLLFSEVQAVAAAEANVFLISPFVGRILDWFKAKTGKTYTSETDPGVISVKSIFNYYKKFGYKTIVMGASFRSVSEVTALAGVDYLTISPNLLEDMSNSTEAVPKRLDASAAHSLDIAKKTYIDNEAEFRFYFNEDAMAVEKLREGISKFAADAVTLKTILKAKIQA</t>
  </si>
  <si>
    <t>&gt;4262_g</t>
  </si>
  <si>
    <t>MANPAGQAFYELYRRSSIGMALTDTLDDLISDRRIEPQLAMKILANFDRAITEVLADKVKARLSFKGHLDTYRFCDEVWTFLIKDVVFKMENSSQTVQVDKVKIVSCNSKRPGDPQ</t>
  </si>
  <si>
    <t>&gt;8706_g</t>
  </si>
  <si>
    <t>MSPTLETPVSTPSRQPTVSTPNTPRFIFRGQRGSNGQCTHLTMTRLYTKDFRCGVCMNPGSFGWLYRCTQDRELLLDNDIEKGEEEKFDALPDIFERPATPHKHSPAARLGRFSVLSELSDAQLETYTLEQINLILQQRAHVLDLAQTPEFTFTEATRNLCSSPASPDTIPARKPWLPLKGGECQFKCCHACRPTLHERSHLRLNAIASGEIPATAIFGFGFHLQKYRPVLNASVVKNLGLRPSSRARLAQSLASPLSPNTSFISILESLGPSSRRNTTLGLNHTSNSELGLGILPLEPSHSLPSPKLPETPSISSNPPLICLPSQHVASQLTPSRPSSSLPRQRTVLDFKEMSPKPKAVGGGEAVHTHHGMKISVSEIPIRSSSNNATVYIGTQIKDKDEDRSVDNLDDDAGKGTANNATPSQPFLPETPTAPSSGSMTPMEEKEQAEGFSFSNEPLEVEKGIAVMEESVELHVADVVTQFESELERDG</t>
  </si>
  <si>
    <t>&gt;9534_g</t>
  </si>
  <si>
    <t>MATEATVEPIAKEPATPDHELNTIKSASQDVPSNEPVINGNIVKEEKEDTKSDTENVESNAISAEVSVSGGSDTEATKTEASKARGGEKSHTRTASTVKKASFKPISVNRTFLTTKAAAPAAPSKLGEKGAAGSTTVPIGSSSGTSARPRLVAKSGSGLRDSAPRTSAAGNGGKTGAPDASAVWNKNRPAPPPEPKRFTDEDLQRVGIHLTARLQGDENKQEKAWADIDDDDDDWAPETIEWTDGTKITLPQAEETPSPVAAPAIIAVSKEITSTEILKPKSPVPLPSPKVRTSGFGGGRAGLVLKGATEKPTLVAKPPGPPTPVKSPWAPLPPVEKVPPVAIEPQQQHAQYNRMGQRDPHNFQAMAPPAKEIAADDFSRSWRGDGPNNARELYNSQSGRYEPVNDTRRGSMRNDARSHQPAVLQRPSQQDGPAEPSSAFQTHRASIQDSGYGSRRRTSSNVSGGSGNFVRRMSRGLDMPPPHELLNVRRGSLAAVSDAPSIESPRTYSPSGQYQGQRGYQNPQWQSRASPVISHSSPQLAQGQTVTALLPTDNQSAVYEDPIEEQKKIMKKTREEAIKRRQEQEAKEEAEKQERIRLKLAAMGPPPETKKSKKETPKLEKAVPTQIQPRDTAVAQATSSVPEAANGLKVTSSEVVGKASASTSLKETPNEIISPLQDTSQDNHINGIQQKQPPMAVAQPSQDSRPSQWQNNSAPPTSDRFKPWAPPSAQQPTSRNVWGPPTNDRTLGNGTFNPELSRLPEMHSSTRPGPIGPPNQNNGNSQFQQGRGRDQYNNRPAPIGPPNRQQPSLSAEDQARKAAVGKSGWGSLPQKLAQDDALAAQQREIELARRRELQAQGVAPEASRTVIKDTWRQVNINEDGTRSAVQANVTTTHGDASANVKGQEVAATRGIVEEAENTRHPYLENVGGPPPFNDAWRSSSTMSAAPPLRGSRFFPNNRDVRLEDPNTTFGRSSSPSPPPPTMAGHPVYDGDSAHPHVSLPKPSPVVKLPPPPVLAPIGPPKPTSFAAAVAAPAVPAVYNNGYGPAYQTTRSYQDTRRQEPQAGNWQDRINNLIGRGPLKPNAPAIAVDSSSKSALEHHLPVAATVSLPSSGSGDLATDDGSIESKPAAEECFEEQEMGSIPTIKVPHTAPASAWTLAPQQPRTLPRKFVVSDARSREPLQFPQSTSNDRSTGTIHIKLLGQEVAKVVSVPLPRQKSNPRRGGGRGGRGAHNRGGRGRDASSGYPSPSLDNASVSSTPNSSGHTNRGGRGGRGFGSNSNWNRRVPTPVHT</t>
  </si>
  <si>
    <t>&gt;3608_g</t>
  </si>
  <si>
    <t>MAENPDTEPRDAVIDETPISPVRRPASHIRQNSLEKHLQHRLDPQELKDRHILLDTNAAPALQNIQHELERQRITDNLKKGLEKRPNRDDLVERNILPDSTAAPAIVGQQRELEKHMRADSLNEKISHRPKPEELIKEGILTEDPTSPSEEKTQAEADKLYEERIEDEYAKREGGA</t>
  </si>
  <si>
    <t>&gt;3729_g</t>
  </si>
  <si>
    <t>MNHLPQAWGRPRDDVYGAYDHSYLQNNGPTQHTQQPIVTGTSVVALKYKDGVVIAADNLASYGSLARFTDVKRLRKFAESSVVGFGGDVSDMQYLDRLLNSLDIEEAYSTGHTLNAKNLHTYLAKVLYKRRSDFNPLWNQVLVAGLDSEGKPFLASADLLGTTFSSPSLATGFGAHLAQPLLRKVAPDDEAAAKLSKEEALAAVKESMKVLFYRDARSLDKYSIAVVTKDGIDLKEDEKLENQSWAFAEQIRGYGTQLANSYHELLEEFSSKDLRSVGNYTLGRLIGKGSFGKVYLATHKLTNGSKVVLKSANKSDSNLAREIHHHRQFIHPHIARLYEVIVTETLVWLVLEYCPGDELYNYLLKHGALPVEKVQKIFTQLVGAVTYVHNSSCVHRDLKLENILLDKNENVKLCDFGFTREYEGKASYLQTFCGTICYSAPEMLKGEKYAGEKVDVWSLGVILYALLCGELPFDDDDDNVTRTKILTTEPKWPEHLTTDARSLLGVLLSKRPIIRPALTDILLHPFLAEFAPQQQAILKLQQPAPFTTALEKETLERMRSAGVDIDQVIENVLARRCDALAGWWTLLVEKEQRKQVRRERKRKEREAELRASRRLSAASSRLERLAPTLTGVDEEGQQLRLDPPRSRGRKERRSAHYPELVLTDLPGLPEHTQLNSPDVVTPPPPIEKDSIRSASSSRHRRPIPPPKEGILRGARSRGSTLQLVTSNHDLLSPHTNGTSTARPQRRRHQLAFINQLANWKHWLLDSAKRARSPGKRMSRSVPDLTQKSSNSSTKTGLKDPAPRPATSKTPPSARPLLQPGVQSHPPVSRIYTTQSNKRHSISPSPLTPRSTFRRSSTGLRGRKSTSSSVSSVRSTYHHQHTHSKASSTSSNCSVSTTKVSLPARSPHHSVKVLPATPTTGTFPSNIRVVRQPPLSSFNEGPWGNSIGFTSGGLVFAKRKKNVFKGPMLNTSSTGGSGSGNHARSGSHSRNASVAGRRSGEGREIIEEEDEDEIEEVDTFSPIGSGEVEEVEETIVEESSKKTT</t>
  </si>
  <si>
    <t>&gt;7531_g</t>
  </si>
  <si>
    <t>MCLQKEITYVCRHTNLIGKPCHLFLTTYPPSIPGNSNSNRIPDNPKAMRRCPVLLHIGEEYNKNVRCRREECRGKGWDEMMYETGWFVTENEWAFERRMAREHRDEALQLRQEANAAAAEAAKIKTEEEVKIKKEEVEEEESEEMKQSLWTEADTETVDLAEPGDDGEEERGVKVEVKVVEEVEEVVEVEEEL</t>
  </si>
  <si>
    <t>&gt;10684_g</t>
  </si>
  <si>
    <t>MLLSTWRTAYRLICWSAIIFSLCIILFFRNQEWVPQGPNRAIVTTPSSLSPPAVALAGDDIPKRIWYKLGPKGLNPFTRAWTDSCLKNNPIYRSIFMTDVSGDLYVEKNFAQRPELVETYLALPIPILKADLLRYLLLFAEGGIWSDLDTSCEGVPIADWVPMEYKKDASLVVGLEFDEGWGDRDFPRQFTSWTIMAKPNSPHMAMVIDEILDAIRNTTVEWQTTVSGLKMEMIGDVVDFTGPRMFSRSVMKSLELSLGEKLNNSDISHLSEPKLIGDVLILPAYAFANNSNTYEGKLGPVLVRHHYAGSWKNELGGELA</t>
  </si>
  <si>
    <t>&gt;9530_g</t>
  </si>
  <si>
    <t>MRYTILLTLAVFATSTLANESSSGDDSWGSSSGSSGNSWSGESGSGSSGSSCSSSSCSSSSSGSGSNSGSSGSDSWGSSSSGSSSGSWGSSGSGSSGCSSDCGDNSSKSSKAATTKTYTKSSETEASKAHVSWSKETTTSYEESTTKVSVSKTVISSFETETKTTITAKEGTTKESKTKTVDTTATATFISSIPIYTNASFFTTSAVEETTIQTTAQATTSAVPAVITTSSIKTTVSTQKASTSSTPPLQVNSTTTAASPQFTGAGAQTGVSPMMASSILGLLAAVAFCL</t>
  </si>
  <si>
    <t>&gt;4804_g</t>
  </si>
  <si>
    <t>MDGQRERLPGKRVVEVTSHGLSGNSKRMRRSNSRDLSDENTIDYIVVSTGKVLKKEHFKTQESTGPRANSAIGLPRSNAQLKNAKETSTDPSEEPHQNVGECLTTDSSSHSSKPSHKSSEADTSFSINAGCNSSPTRFATSVWREESLDERQATSQSAVHLMEPTNMEIRLHSTTSKPGDISSIDRSQDQERTLPSLSSNPNILDNLKMSLHSIILNPSSPIVSKPLPALQSQNSRPADSDPAKFNPDDERREREQERYTEQNTLVGTSVPDSSLSGKGTPTPPISRQSSQQSSISYIDKVSGFGRTCRTLPPPTRQPPQGYKPPEVVFTIDNRAESNLVLGVVQSFIDVFSTNSQLQLSSQIQSNPNAHYPIGTIMWQTLTDFYKWYCISANSPEVGTLVFELVDGILNQSSKRFVVPDGDMFAFRDLKQNIWNWFWTARNASTGRDVVFKVRVETLERGTAEEVKYGSKRTAWNAKSRNIPPSRSNSISANANVESISIVARDANGSRLVRSPTQRGMVRSAHTSPNMGVRTETRYSTRQRSRSFKNQLAPIQGLTPPEGRRLSLPRRAASANPPMLKRPYSPPHQSLRTEIEKASLREFAQTLLQDRPHLSLLPSESSTLDWLPYKKGAEVAGCIIDLQSAPGTVMITGQGYVTQTFATGPGENNGTGMSNEGRYQEVTIQAKQTCMLQGGAVVLYYSIAKEGEGESKNRSVRGVGAGGRKQGPQARSANTNSEKEGVLTGLSVRSSTSTSVSTTLSQPEISVRLQMSADGHFSKAFPKSVLRPKLTTVDFWRWFAEETSGYARAGEAGEGPETLRFTFKDSMPRITEREVRRGDEENFMRMKRDIKEMVEQTMGFMEGGVQEWTVLVSVPEWGRVWRLTEG</t>
  </si>
  <si>
    <t>&gt;8859_g</t>
  </si>
  <si>
    <t>MADIDDELLALAGDSSSDEEGRSNTKSGRRSRRQNDSEEEGEASSNHSSPNSLRSAPMDESDSESDSGPTFDDEGDKYPLEGKFMNAADKEHIMSLPEINREELLADRAQEIERDRQNRALRQLLNAREADSKKQDKKRKAGTAELEEHQRKTSRQRTKLGGGRVGEANTGIDSLKRARAEKNDRQRRRDEDKERNRDRRNPRDDSEHDRSDSEVEWDDHKAKKRSKSPDYKDAEPATLVDIERVRVGRSRFAKVCFYPGFDEAITDCFVRISVGVDKDTGANIYRMAQIKRFEMDRPYGIESENGKHFLTTQYVHAMHGKAEKNWPFITCSDSPFTEAEWNRYKRTCQEDGVPLPTKPRLAAKIVDINNLINRPWTEDELQEKLTKSGVLVNKFNPILRLRLNNQLKEAKARGDTDSEEKYRKELEQLDGPKLAYGTSLASTPKKTSGVPNQQDRLAALNRENRRKNAEEVRQAQIKERRAAKATEAALARGEDVTEDHSRRLKTRAKFKHDVSESKANDSERSGTNTPAVGTPNLAAKKTSGTLPHLGKLQVANGDKKGIPTMRRPLMDDDIIGAIDLGIDLDLEI</t>
  </si>
  <si>
    <t>&gt;4070_g</t>
  </si>
  <si>
    <t>MAPTPPPAPVPAPVRLELVSVEEDRMGSPRASRASVSRKGRKSRSGDEVYIERERVRERVPAPAPQGQREELETFRYVEGSGDSRRRSRSITYETNPRSSGRLIERERVVVEDGGRRREYYRRP</t>
  </si>
  <si>
    <t>&gt;8942_g</t>
  </si>
  <si>
    <t>MTTIEEEADMDEFFNFEKAADPQAHHDAGFAGLESGPYDIDLAFADLQTDENCFQALQHFSDPKEQFSLGLDELNQDHNAFMDTTMMGPDDFTDFPRWIDGMDVPSDPCAYCRRMRIHCKVLREGLRKGSCTSCVALARSCSLTHAYESHGSHSHTPPLQAPYNNAAPAAGNPGQMTDSLPLPQPCEYCHTRNLQCILVQWGERAGSCANCIAFACPCTMATMASGGGSEWKGDAGMISKTSTPPISPGLQQNRSFSSLVGLNSSDENVNTAGLGDHTPKIGARFSRESLRILKAWLSTHTTHPYPSDEEKESLRRQTGLNKTQITNWLANARRRGKVRAPRSTSPSVRSYPNAMDIPRRAGTPALETMNPLERWKHSPPENEPASVTAIARAVTSSAFTSPDSPRTNRGVSDDGSARSLCNVSSASSLDTSQSSGGSFASAFSHRSHGSLGSFGSFGSRGRRRRRKATIKPTKASPNLTAHPRTYQCTFCTETFKTKHDWQRHEKSLHLSLERWVCCPSGPTQFSADYGHNRCVFCGLSNPPDDHCEVHNYSSCVERLLEERTFYRKDHLRQHLSLVHDAKFQNFSMELWKVVTPEIRSRCGFCGIVMDSWSFRIDHLAEHFKGGKSMADWKGDWGFEPQVLDIVENGMPPYLIHDERNSMNPYESSKSPAGDEKTLEDLIKIRLVEYLQDSINAGAVPTDDELLVQARKIINRADELRVGGPENSWFCDLIMFTSSGNGEDSEAVPSPFGNSRNCGRDTLVYTQNMKGLNGQCAVDSIRCPKERALYNFVTSKQALGLIPADRELQAECCKILDDVEATSNFKCKSGLAWFKYLITHSTGWLSSFRRRAGLPRSSAIASEQIRSTDDKSIDYSINNHARLEKELKDWARFQVSTGRIPSDEEIQHQARLIVFKNDDPWNQTMIDDPAILLLFKRQTGLAGTDDAGLTCLDLPTLAEVAENNNSNVQSQPSPKSLHWDLQNTEMVLPTTSNSYSRNGKFTGAVEQPLHTMVQNQPSCNTNPTQPLKYFLNDANCYGRLVRELSRFVTTCMSSNNPNQHVPTDAEIQNQARWIIYDDDDPWNQTAADNAEWLIRFKRDINLLPPESGPGLPLSALSWQIKDGGTGFEPPYLKPKDGAVGDYHEDVAVKVDHRVYTVKKDTAVRFSKGLSDRYSRPAKVFCSRELETSLAEFVKEELGQGRVPMDETLRAKARCILGVEEGTPTAADEPELLEKFKKLYGIIRTGEGENINDTIHTASRTIPEFDEDTLAQFDRELERMDFSGMELPMTMDGAVGDEVLMQDGLHASSSTDSLDMMLGLGTGTSTGIRSLPSAVSSSDLKHSCLTFGTGIQTRTSPRPQPRSLLSLGFANSQSSAAMPTQMMPSPIPTGMEAPVPASKENGAPDYADM</t>
  </si>
  <si>
    <t>&gt;3129_g</t>
  </si>
  <si>
    <t>MGKNGKLGKDYGKVVGKDAKGRPGWRGPGFVKKAPAKRTKEHNTEEQPLEPLVPLELQQLLLNTFRDSFPETLGSDTLTPTLQEIKNALYERDFTRAFGKDEFLEAYSVRWSPSRALCYQTILVDLQKYVAELALFYKKPSQRFESHASDALLGASFDSTLHVVAFGGGAAEVVAFGGFLKYCYDVPAEIEDHDGSEGLSLLSLSNESSGSQNRPNSAVISPALNSELPSVALSQEPLIDLHLLDTATWDNVSQKLHHHLITPRPLSKYASVSAREANVPLIQGRDFKITFSQEDILSLSLQQLESIVGRKPSLVTLLFTLNELYTFSISKTTAFLLKLTTIVKSGTLLLVVDSPGSYSETTIGNGEEPKKYPMHWLMDHFLLESNQKRGEEEDAKWKKVVEEDSKWFRMPETLRYPIPLESMRYQVHLYSRI</t>
  </si>
  <si>
    <t>&gt;6869_g</t>
  </si>
  <si>
    <t>MLYLNAVCSEVLRYYPPVPLIPRVAAQDTSILGTFVPKGTRITMCPWATNRDVSFWGPDAAKFNPERWMPSATNPQSANGGAASNYSFLTFMHGPRSCIGQTFAKGEFACLLAAWVGRFEFTLKNERDFDERNVLNRSGVTAKPAKGLLVKTRIVEGW</t>
  </si>
  <si>
    <t>&gt;1164_g</t>
  </si>
  <si>
    <t>MATINIRSDVKDVFYRYKMERLQSKIEGKGNGIKTVIVNLSSVAASLARPGAYVIKYFGFELGAQTNSNPADDRWIINGAHEASKLQDYLDGFINKFVLCKKCKNPETDVVIKDGRILLDCKACGQRSEVDLRLKLSGFILKNQPKKGKKDKSEKKAARKAKQQNGSAEPHESGHNSASENGSGDGSNGNNDDVAIEANSDDELTRRIKAEAEELDGAVEVKDDEWTVDMSAEAVKARQQQLPDDLKQKLVLGGDEDDEDGEGGGNSKYDALGTWIESEAEEKGGVDKIDDVAIFLKAKELGIETKYRTLLILTQTIFDDNILKQIPKRASMLKNLITSEKHQRSLLGGIERFIGLRGQKDPEFYNQTTKILLVLYNKDLLTEDVITKWGTKASRKYIDLPTSKKVRKSAEEFLTWLQEAESDDDEDSE</t>
  </si>
  <si>
    <t>&gt;7053_g</t>
  </si>
  <si>
    <t>MAPYPDAIIFDLLTALLDSWTLWNTAAGSEEAGRRWRGRYLELTYGCGAYVPYESLVARAATDAGLPPSAPSALLASWDNLEPWPEAPAVLAKLRARGIKLGIITNCSISLGRRAAAACEAACSRAQVSGEERTGEGSDSEFKFDAVVTSEEAGFYKPDARAYEAVLEKLEVRAENALFVAGSAADVPGASGAGIPRVVWHNRVGLVAMAGAPVPLQEGRTLGEALEEFL</t>
  </si>
  <si>
    <t>&gt;7400_g</t>
  </si>
  <si>
    <t>MACKRVKRLFKHKGTGDAFLKTVKILSPVLKEYTEVKMKLDTGCDIHNLIAKHIVEELLMSDLVKGYKDREAICTCLNGEVLESIGTLVLRWKGKQFRKIFTTTFHVVDGGILPWDVILGGKTINEHGILKFAGFGGFGGSGYTMVKETKEGKEKKAARKREQERKAAENSTKVDADIKAQEDAQEKTRKSKSGDNRL</t>
  </si>
  <si>
    <t>&gt;2741_g</t>
  </si>
  <si>
    <t>MAPPTVKSYDFIVIGGGSGGSGTARRASGWYKAKTLLIENGPSGGTCVNVGCVPKKITWNFASLFEAFRDSKEYGFKAAENITFDWAKFKKKRDSAIEKQSHAYEINWEREGIELVHGMAKFIGSKELEIELEDGSGKIKVTAPHICITTGGYPRIPKEIPGADFGITSDGFFGIEELPSKIAIVGAGYIAVEIAGMLNAIGVEVHMFIRGQTFLRTFDPMIQETTTKHYEEAGVIIHKGYGQFDEIEKLSDGPGDQKVLQVTLGGEKLIFNELLWAIGRAPETESLDLHVAGVKTGKGGYIVVDEFQNTSTEGIYALGDVTGQMELTPVAIAAGRQLSNRLFGPPTLSGSFLSYNNIPTVVFAHPEVGTIGLTEPEAIAKYGKDNIKVYHTKFSALFYIIFSEGQKKPPTEFKIVCEGPDERIVGLHLVGLGVGEMLQGFGVAIKMGAKKSDFDSCVAIHPTSAEEIWFFALPGSQIVFVQRLLKSGQDAEEEWYSAAAGDNPPLAATKQRLAT</t>
  </si>
  <si>
    <t>&gt;4750_g</t>
  </si>
  <si>
    <t>MGDHARRPTRRAPLGEATRRVNNAQQPRHDNFKAYGQADRLESPPPSQGDYPYLQVPQDVDSPETGAANPRLSAISQECTANSSNRNSQISTNSENSEGKRLKTYIGPWKLGKTLGKGATARVRLARHAYTGQEAAIKIVQKMNAQISQAGSLAALDRAESAIPDSANGLRHMPVGIEREVAIMKLIQHPNIMKLYDIWENRTEIYLVLEYVDNGELFDHISSRGRLDEVTAIRYFRQILSAVGYCHSFNICHRDLKPENILLTKGDQIKIADFGMAALHQSPDHKLKTSCGSPHYAAPELIRGSMYRGDLTDIWSLGVILYASLAGRLPFDVGGAGPEWLAPLLQLIKKGQYEMSPLFSNEASSLIRKMLTVDPKERITLKQIWRHPLLRKYDYLDDLGHGNYPHSPNVKDCGRPVLRRSDIDIELFRHLRSMWHTFSEQQLMDTLLSEQPNDQKLFYKLLLKYRDTQLENYTPDLDYSSSDYHHIKPQGMARTYSTCHFPQPTSNGHARQVSKFTVISNAAETEQSYDPFRASRPQHIDTLRYEQAKVTIHRNRAESKAGHPNSTITQTSNSTSRKTSMTSNRSKQRLVPPKAYASRSSLASSTRSRNSAVRTNITYKRGVSFNHIRKNSGGSQKMAGGNLQPVLRGRHSNLTEVTGDDRSILRPVAGMPLSSTRYIRSRKAQPKGLSKLPSPSKPGRVSVIWGEDVRQLSSSLAKDCDEAFNGIGSKRGQQEQVLTRNPNKAFGSGPKFQRNPLERPLPPTPPSDPSKFELFEARKQAELRKQYGKDESIDYLDRLNPNVCLSAPIHEQRAVSAPVEPRRGPSGRPLPSIFETGNEDHSTPMANRASFLNEKHQYDAKNGRTASAPEHREGLRGRLDRLRQPDGQMRDTIRVVKPSLSMESPVKPPAPLTIRKKSSEGGLMMSGGLGSEGADRTTNCHSSGSELRQQYNYGQKGEPELNLGRIEEDEDADYSISGTVKRKRSSWFKRNSKNSEDDCRKSTTGSETAQSRSSTHSMAMPPYERPGNPHLNDSQTQLTQPSKKKVAFSFSKIFKKRLSRPDMSVNDQDAFDDEASVQDSLMEVNSRSYSGRAPEDPRLRQIAPRRNWLAKIFKVKPASMYICFALSRRRARREITGILREWKRYGIKDVQVDKERNIVFGKVVAKNYLDMKEVAFAVEIMTVIEHGNKAHLSIARFTLERGAFSSFQKVVETLETVLKCRGGLLVADEHKARMMIQTLSAA</t>
  </si>
  <si>
    <t>&gt;1610_g</t>
  </si>
  <si>
    <t>MPSARGSEWEKYQKEFADDEIVEKKITPLTDEDIQVLKTYGAAPYAAALKKLEQQIKEKQTSVNEKIGVKESDTGLAPPHLWDVAADRQRMSEEQPLQVARCTKIIQDEKDPEKSKYVINVKQIAKFVVNLGERVSPTDIEEGMRVGVDRNKYQILLPLPPKIDASVTMMTVEEKPDVTYGDVGGCKEQVEKLREVVEMPLLSPERFVNLGIDPPKGALLYGPPGTGKTLCARAVANRTDATFIRVIGSELVQKYVGEGARMVRELFEMARTKKACIIFFDEIDAIGGARFDDGAGGDNEVQRTMLELITQLDGFDARGNIKVMFATNRPSTLDPALMRPGRIDRKIEFSLPDLEGRANILRIHAKSMSVERDIRWELISRLCPNSTGAELRSVCTEAGMFAIRARRKVATEKDFLSAVDKVIKGNLKFNSTATYMQYN</t>
  </si>
  <si>
    <t>&gt;20799_g</t>
  </si>
  <si>
    <t>MAGKT</t>
  </si>
  <si>
    <t>&gt;10637_g</t>
  </si>
  <si>
    <t>MSNPSPNPTLNQNQSAMSLAMRGASVASPGQSSPESLDIEDDSSAAWQTHGQTSPSSQSAPHGPTPLQKRRRVTRACDECRRKKIKCDGKQPCTHCTVYSYDCTYDQPSNRRRNPAPQYIEALETRLQRAEALLKTVLPNIDLSDPDVDSIFQQRLSLYQPANLPPNSVKEPQGSDPASNTDQDGQLQSMIESTGQLDLDEAGHWDFHGGSSGAVWIKRMREQFGGLLGNDSPGGSFLPRLPRPSAMSPIYDSPKSSTESPREAGLPNTMELPSRETAKILCENSLSRACSLLRFVHQPSFYDMVDRIYDTPPNSFGHDEHLFLPLLYAVLALGCMFSSDSQDMSIEPSRHTYKSSIDQGVKYFRAARHMMDITDCRDIPSLQAVLFMIMFLQASANLSTCYSYIGIGLRSALRMGLHRNLAGNFNPIERETRRRVFWVIRKMDTYVSALLGFPQMLSYDDIDQELPLEVDDEYITKDAVLPMPEGTISLLYAASNAHTRLMATLSKAIKYIYPTKGLEQIATTGAKSSYLISHAKIKEIERDLAKWLDELPMGLRPGAENKPEVLRVQQLLRLAYAHVQMMLYRPFLHYVSSKSRATKPVDERCYACAAACVSVSRNIVHITTEMKRRGLLVGAYWFTMYTTFFAILSLVYFVLENPDKYGSQEILSDANDGKDALNGLAKRSQAADRCSMTLKTLFDQLPDKLKSCPPTPVVSKKKRSAPSSASNEPRTSQNSPELSHLGPGKIPLSRATTFPVVSPLQTAGLQRPSLDDIRYQNNRMSNPSLRHSYHEIMSPHEHSAAGTPDSTTTSASVRPSRYPVEPQFGNNSSVPDLSAMMFPSSDPFAYPNQPMMEFDSVKQENADSANGSQPQPMYPSNGPSGGRVYDDLEGQLFGPLPPYLTHGQNYDMQNQMDTSGSNYGGLNPPDMGYHTGVTPNGNDMTGNFDGIFSGEGDGWNNMLGDQRYQM</t>
  </si>
  <si>
    <t>&gt;8251_g</t>
  </si>
  <si>
    <t>MAPLYAPFATNNSGHLQVSPVHTIYWEECGLQTGVSVVYLHGGPGGGIDDNDRRYFDPSHYRSILFDQRGSGKSTPYASLEDNTTWTLVADIEALREHLKIEKWIVFGGSWGSTLSLAYSQAHPDRCLGLILRGIFTLRREELEWFYQKGANMLFPDYFEEYVQAIPEEERGDMMKAYYKRLTGDNKEEQLKCAGAWSKWETATSHLLVDAEYIQKSQNPKWALAFARIECHFFVNGGWMPDGQLITNAHKIKHLPIIIVQGRYDLVCPAKTSWDLYQALGGKDNKNVEYNIISDCGHSAHEKNIELALVDAADKFKSVKA</t>
  </si>
  <si>
    <t>&gt;4508_g</t>
  </si>
  <si>
    <t>MAVPTQLAFRTLKGIGILDAAPVYEPLPGFQRPEGNSRCCAYSPCGRYFAWASNEGVSVIDASIGHVIATLPTPNVYELGFSPRGSFIITWERPSKDEAGDAVKNLKVWRTLEEVPEGQEKQVVGRFVQKSQTGWNLQYASDETYCARVVTNEVQFYESSNLSTVWNKLHAEGVADFALAPGNNHSVAVFIPERKGMPAAVKIFNVPQFVSHVSQKTFFKGDKVQLKWNKLGTTLIVLAQTEVDKTGKSYYGETTLYVQSANGGFDSRITLDKDGPIHDVSWSPNSKEFGVVYGYMPSKTTIFNQRAVATHSFPLSPRNTILFSPTGRFVLVAGFGNLAGQMDIYDLEKDYKKICTIEGGNPSVCEWSPDSKYILTATTSPRLRVDNGIRLWHIGGGLMYNEDMVELYHATWRPQPFETFSPGDLLHPVPTPHASALAYLGTRKTPSKPAGAYRPPGARGTSTPLHFKREDEGGVAHVVSNGTSMVNSNGFGRPRRQVPGAEPVDNLPPGAAPASGQSPAEGDENLSKAALKNKKKREAKKAKDAEAKAAGLTPGKDGLAASGENRSPERRDRRDARDHPRSRSKGQQDARTHSQQRYRSNTTDRRYNNNNNGGPNGNNGYGNNGYSANNGPPGFNNNNGGGVPVGPMNSLTINPATARLQDAPELSVTSPGGGSPSAKKLRGLQKKIRAIEDLEMRLAGGEKLEDTQMKKIGTKTLVQAELDALEREA</t>
  </si>
  <si>
    <t>&gt;4636_g</t>
  </si>
  <si>
    <t>MGPTKTTGRAEILLSRREVEGLIANGQSIIIVDQKVLKVDPWMRYHPGGDKAIMHMIGRDATDEVNALHSVETRKMMERYRIGRIEGRWENFAPPIQGGKFRPYVEGPESEDDLCDSDDVEQAPGSDISRPPSPVFDTPDSKVRRRRPSIHNYANSSTSSISSVPYQDDGMVFLDTQTQERIDLDLAKYPSLDWDTQNEVVQKYRLLDERIRAEGLYDCNYWAYAIETCRYAFIFCSFLFFLHLGWYKTSAAFLGALWHQLVFTVHDAGHMGITHNFTVDSLIGIIIADFIGGLSVGWWKRNHNVHHIVTNSPEHDPDIEHLPFFAVSHRFLESLTSSFYEHVMSYDTFARIILPYQAYLYYPILCFGRFNLYRLSWEYLIRGLGPKRGPAWWHRWLEISGQIFFWYWFGYIVMYKMIPTASARWAFLMVSHIVTMPLHAQITLSHFSMSTAELGPHESFPQKMLRTSMDVDCPQWLDFFHGGLQFQVIHHLFPRMPRHNLRRTQKLVQEYCIDVGIPYALYGFVAGNKSVISRLEEVSRQAAILAKCQKTMAEKGAGNILNGH</t>
  </si>
  <si>
    <t>&gt;9989_g</t>
  </si>
  <si>
    <t>MLGSRKKLKLFQISRVSNYFGMLPQAIVLSSTTIRILPADVSPESILGLKIIALRSTGSRASNSFNTAYTRSSKFHESFRSDELKILGAWPRSLKSTLEGNKEAKFNSKNPDFQRLRDRPPISRTLDMLTNTFIQPKPDKNAELWSRAGETDDEMPMLVHHTESVDHPEAQP</t>
  </si>
  <si>
    <t>&gt;645_g</t>
  </si>
  <si>
    <t>MGNPKYLDYPEAKKAEDVPYSKKGRKDPPAVTGFILLVSAYLLEWLPFLRRYIWKNTGFSGLRSIRDKLEQYETCYEPLIIPSEKFSTDKKQAAEETPSSKPPTKIEPGLYYSVADYQAFYRSGELTPLGVAKAILPLIRRDTTPPGAYSDAWFEHRIDLIYAAAKASTLRWKQGKPLGPLDGIKDDYDVEGYKTTNGALRDYTPPSVEGQSITSWCVKKLEEAGCINLGKLHMHEFGLDTSGNNPFRGTPRNPYNDNYYTGGSSSGAAYSVSAGLIPIAIGGDGGGSIRIPASFCSVFGIKPTHGRVSFRPMMNHSTSCAVNGPLACDTRSLATVFQVLSTPDPTSRFPLLPPFNLTPSSRTKLMGISEEWFSQATPAIQSLCRSVIDKLVSKYDYTVVPISIPYLPEGQIAHAMTVLSDAAVLLPETIGEIPLTPANRIMLALGTVTPATDYLLAQKLRALLMQHLAYLWKQHPGMLLMTPTTACAGWPIRHGKAEMNYGISDGPTTLKTMEYVWMGNFLGLPSVTVPSGFIVPEGQKGEGEEAGPEVEGRVPVGLMAYGEWATEEALLQWSIDAEEAGQVLERRSRPPIWVDVIEKAREEMKKDGRDETD</t>
  </si>
  <si>
    <t>&gt;3830_g</t>
  </si>
  <si>
    <t>MPESLEVIALISGGKDSFFSILHCIQNGHKVVALGNLYPAPVPLKEGGPSQASDDGESEHDLNSFMYQTVGHTVIPLYEQALGIPLYRQPIVGTAIQTGISYGQPESMSAVKSVSGLDADATVQPSEDQGEDETESLVPLLRRIMQEHPTANALSTGAILSTYQRTRIESIALRLGLTPLAYLWKYPVLHPWSQTWLLEDMESVGLDARIVKVASGGLDESFLWQNVADSKVMRRVERAVRRFGVDGDGAVLGEGGEFETLVLDGPSTLFKGRIEVEEKTTKVIQEGGGAAWLQIPEAKVVMKDLGKEVRKECCVPKLLDAKFGEALAYLQIGNISVSPLSGTRQDGMLELTSQLLSGLVLDSGPRRGSSLHWTVTPNGSGLDTSISQEADNAIHQIKLLLSQSSLQPSSIVSTVIVLRSMGDFAAINKVYGALFTEPNPPARVTISCGELIPNKARMIIHLKVHTPLPSEPRKKALHVQSRSYWAPANIGPYSQAISIPIATAEEEDPRTWAVSVAGQIPLIPHTMLLPEASTSTIGQSNAMDPMTANFNLQVVLSLQHLCRVGIDMNVGWWTGAVVYLPRGPLDTIREQAMVAGKAWSFLHKQEMAKDDDDNDDSGDTWEERNDASMGMWGGEKPEARLPDWSMVEGAGTGAGSAGRNIDPPFLAVEIDELPRQSGVEWHAFSGIVKGLVKISARSNEAGWTFHQCAFGNSAQLFLMIDYCQSISEYSEKLDDAIKAVGMDSNPEKFSYLSYLDVSIDGLWGLGSYRGKMPCRSIWDFSGKRLAAVLVFDIE</t>
  </si>
  <si>
    <t>&gt;9017_g</t>
  </si>
  <si>
    <t>MSLLLSPKGCPLWHRRLQTVALRSRDILRVSRHYSTSHHFVHDPSIKRTRNIGIIAHIDAGKTTTTERMLYYSGLTRRIGDVDEGSTVTDFLPAERARGITIQSAAVTFHWPPLHQSAGEKPEFPKSLNPHTINLIDTPGHADFTFEVLRSLRILDGAVCILDGVAGVEAQTEKVWAQASNYSIPRIVFVNKLDREGAAFERTVREIGSRLHGWPAVCQIPWWEGGKGRFTGVGDVINLCALKWKEGGDGKDIKVFSLLELLQEDPALRTELIKARAALVEMLCEFDEQLLETWLACNDNSSAVPAQAIKDSLRRCVIDGTGKLIPVFAGASFRNIGVQPLMDAIDDLLPNPTERPDPEVSLGSVKGGLSDLLSGKLSLATESTKHLSKKIASSPTSLVAQIEGCALAFKVVHDTKRGALVYIRVYSGTIKRNAALWNTNLHVTERAQRLLRMQANDAIEIPHISAGQIGVIAGLKYARTGDTLVSYPGANPKNGPPVPINTLQLRPIDVPPPVFFAAIEPHSLSEEKNVADILALLLREDPSLHVNIDEESGQMQLSGMGELHLEIARDRLVNDFKAKATMGNIEISYRECILSAITPQHFVFDREVAGKRGKAGCEASIKPLEEHAIESIYTVHRDGNSITINLPSSSYDSAGNPSLPPELTFSALQEALINGVVAALARGPRKSFPLHGSHVTLTFNPPTDFFGPETSPAALSSAARLAVQAVLKQAFESGNVGLMEPVMNVVISCDEASLGAIVHDISSARGGHVLSLENDNAGSDGSDDANSQLPAIDMKRVYAPRDPFAAGNGGGDAAGPGQQRHVTARVPLKEMVGYLKHLRSLTGGRGTFVMSVDRFERLSGPREKAL</t>
  </si>
  <si>
    <t>&gt;3580_g</t>
  </si>
  <si>
    <t>MNSFKRKSDSDVSIESSAKKPRETLDAVEPNVYLKGPGGFDKATHERQGSHTLESRTSNSPSQGAQDHDSTTEELSNQLAPLSLPIKTRSSICFGMIHNANTKIIQADFPSVGGLDGGLSIPKLDHLNLSFKDQAIFVGPSAELDISIMNEETSKVLRDLSSFDSCRFQVFVGDDSCIMSSGAGKGLNKDRFMPVDIVIYGLQEIQKNVGRLLSSARIYLQHPCHQDSNTEYDNPHFLNVAKLSAAFHLPNLTSRNHTHFETPEASDISTCKPSDDITMGEVLQIKLTKVFGSLKRYKTLKRLEADLRITSQLLPHQEEALDFMAQRELGPIQSEFSLWSKHERGSETYYEHNITGARTADFPVETLGGILADDMGLGKTLTVLSTILRTASMSKAYATEMRDGPRTSNANENNTSQIFSRATLVIVPSSLVIDGWLEEIKTHCNGSLGINVYHGRSREVDPGSLADWDLVLTTYNTVAAEALQSQAPLNQIIWFRIVLDEAHIIRRMTTKIFQTVSRIPSKFRWCLTGTPIQNKLEDLASLVAFIQLSPLHTLPEFRKHIITPLLKGRDQGLNNLRVLLDSVCLRRTKRLLNLPDIFDEDRRIDFTLAEKVFYNETQADMIVKVKEHDGKGQNSKDFFGMFQLQLQLRRLCNHGTFQKSLSKSPAEDIQFDPEQAFDLLQEKGMTQCTYCNLVIEGIKGIEDKQSGSFTVCGHLLCAECAPKYKVELQGIPGASYQCSLCMRKVPENFIADSRLDTAEDQSNLPPALFPFDDNSISSKVTALINDLRINTNEGKSIVFSCWTRSLDLVAQYLSLREMKYARIDGTYSLRQRRKILGDYHSDMNTNILLMTTGTGATQSYNSKLCVHLGATMEPNGREPGNRSGLET</t>
  </si>
  <si>
    <t>&gt;1150_g</t>
  </si>
  <si>
    <t>MDYTGSSTSSDPKTQVMNQVRQEAAMTNARQLIEKVNSHCFEKCVPKPGSSLSSGETTCFTNCMEKYMAAWNTVSQQYIDRIKKESGNSQAGGGVF</t>
  </si>
  <si>
    <t>&gt;8997_g</t>
  </si>
  <si>
    <t>MTSTTAVGALILVPIVIAGSAAYIALKTTEFYERIREFCQKFGSPWRAAERRSQRRLRRNQSHLKPGQLYADSWCDLDSNRTGSAHSTFIGQSRKQSHTDEELGLEETVWHPTRSARLLWSFSSPRSRSRNLYELSNVAKPLPVAQAPERVSDEVEEVFLIKYSNQDGSVFDTEVTPKAPKQLPRTTSAGNFLKSELHQRSSDIEAGLYSVRNNRHSMFPQCSAVNNSVTPSLQRGSPPVDLLHRRPSKSKNFFLRAIGARGKADADPPLERSNSSSKTTIRRRLSRSKSKNSSNSSCHSYSASAESKSTDHSTPPETCDITDVGLNSRISSYDTYVSSPSSTSSIAQPAGNNFVLCPHIVVTPEVTSINTTSCSLWAAIEISGVCRQADGVKNTDQEAQMNRHPPNSSYGLIHSLSIDLIPGPGCAISETIGNIHEMRTLRQGETRFILAKIRLGKIISSRWTKENSADDLLAELESDLGNTVTPYLTIQLAYKHSGFPDCSTAASGLRDQTTQLKTEATAVIRRHNSQSAWSPRSSQTLGCLRAPRVSNSLIRLIESRLPPNDARDALSIISAPPSPVPFARRLVYLPGSSEETIKPEPATIASRFETTLPARPILAFSSSIDGRGQFATEPLEPFARLDPRNLARGKEFPDEIDPARKIWTEMRQVSRGGFDRRRYARSSISTDHYFEEDANSSRGSSGQTYSSTLSKNSGISLLSGVEEVRGRIMECALRNKRSMGADTLRSFAPSVTQSLAQTVGGMKGRTRIWNGTGSSGNGSVSGLGLGAGKSWAWGPPWW</t>
  </si>
  <si>
    <t>&gt;2029_g</t>
  </si>
  <si>
    <t>MAQPRSRAPLYIGLAAAGGVGYYLYSAGGNPKVAEKQFESDFSRASAKVQSELPGRGKQAQKEGEKYAAEAGAKIDAAVDKGRAELAKAEQYGKDLSKDINKKIDQADKKIETKAAEAKSGVSSWFGWK</t>
  </si>
  <si>
    <t>&gt;20812_g</t>
  </si>
  <si>
    <t>MSYARYGPNKPLTYRIENIPANHTRESLKNLFYNEDQEYIQVKSLVPAVDTPENDPEGDLTATILFRPPPGVAHTEPRDVDHDLSIDTDFHGFTPLYVPAKAPIVADRKENTESCVPSSIIAITGLAGHAYGSWAHSPEKMWLRDYLPVDAPNARILTYGYPSKLQNSNSQSILADYTKTFIHRLIDMRETGLCESRPIIFIGHSLGCLIIKKALADVHSMGINIPRLPVRTIIFLGAPHKGLNIVALETLVKGKPSRKLIAELEAGSPTLTDLNDRFKNIARDVDILTFYETQPTRTAVESADGTWKREGPWEMMVSQDSAQQYTAREKSIAVDLDHSKIAKINKGQNGIYPNIKSAIRHALLTNARIVASASDGLGHHTNNDSGYAGSIGMQPPHSSSGSDLVPYMDAMSIQQQQQQQQQQQQQQQPNTGMPRRALTTRKKRLSLHNASNERLTQQSNDADQTEPEDPERSKSVLKEAMALIQAKQDSALSLKLEISDYDSEIVKALKSSNHARLTNLAQPSTINRPDDNGVLPLVFAARFGLEEGLEILLEHGAFPNLRDNDNTTPLIAAIQGEHPQIIDKLVSYRASVDTSGGDDEYSPLHYAIEQKNLEILDTLLKHKPILASFNTDRETPLFMAVEQNNDEAVSRLLDAGADTETKNTPNGKTPLQQAGMKGFCSIMELLIKNGAQVNARSVLNENTALILSAEKGHLEAVKILLRNGAEVNVTTSSKKFSPLSAAATKGHAAVIDTLLQAGAEIDAVVEPLWETALMKAARWGNLDVVDLLLRRGADPNKKGDPDPKEFMDFQYSTALTSASAYGHEDVVKSLLHYKAKVNDSLPPHNSTALLWAARYGHEDVAKLLIDEGANIDAKLSPSRITPLIYAAEYGHVECVDLLIEQGADQSARTNSGDETALLRAVFYEHSDVVETLLRADGVNDEDGARALITAIEKENAEIVSLILEANVNPDSLDTESDVTALGVACNMGNVDVVRELLKWDANLESENDYGEGLERVKPIYIAAHYGQVDVVRLLLTKGASANPKAAGLGRKRWEKMEFADDVAFGVQREVLGLLERDERGGGSGSSRSKLKFWK</t>
  </si>
  <si>
    <t>&gt;2719_g</t>
  </si>
  <si>
    <t>MDDATKLVSELQDKLAELDQKVWKYRQDMAAEFDRYLENLLRDVPSEISEAVSNTVAESLRNYESLCPTVLPWIESSSTSTSSPRLIPNGNDDSLDDETSASPSSRQPHGPEEPEVPRSPHARDLEFRGVFTPNYLPLLDNSHERRSSHDSTASMAAEAKPKPEETDLQHIDASTSTRTSASSSSAELRRPPTPKRRNTDEVSIHSEWSDGPVRRRSALRRSSSLSKGLSPRRVRFEVEGKEVLPTSSPAAAESILSETNSSNSLLDDSDDEPEQIEDIDEPPPPKRISSSQALRALSRSPLVDDGTQWITVSAPPDGSASVAVTNGFSKEDLEDEDLETDSELSQMNITSPPQNIPAEHVEVPPTSIDEDGDETPSDDDMLDMPPLHRVGSSGASMLSPTFPAPPSEYTPPTTSSHTPDNHLHTSDHLNGAGQDVNGDELRFDEDDSDELFQFDEQPAPGPRHHPPEEEPEPEDLVQADKEEPILSEYSSSPAREIAKPAPAKIEIPKSTGLIGSYKGHPFSMPIVSPEIHAQAASLGPISSFVGSVHGRTGPDESDVQSFRNSVIGSGPHHGFSGTPRSMSERMMLDDLMEGSEEGRR</t>
  </si>
  <si>
    <t>&gt;2930_g</t>
  </si>
  <si>
    <t>MATTNGQNGVSPNTAAANNKFFEDFGVWKDAPVLIGSTKFEPNPDVHNIMITGAAGFIACWLARHLVLTYPNAYNVVSFDKLDYCSSLNNTRVLNDKRNFSFYHGDITNPSEVMDCLQRHNIDTIFHFAAQSHVDLSFGNSYAFTYNNVYGTHVLLESAKKVGIKKFIHISTDEVYGEVRDDAEDLLETSILAPTNPYAASKAAAEMLVHSYQKSFKLPVIVVRSNNVYGPHQYPEKIIPKFSLLLHRRNPVVLHGDGTPTRRYLYAGDAADAFDTILHKGTIGQVYNVGSYDEVSNLTLCSKLLTYLDIPHETQAELHQWIKHTHDRPFNDHRYAVDGTKLRQLGWEQKTSFEKGLAITVDWYKKFGEQWWGDISKVLTPFPIVAGKEVFASEETAEEVDDKMVVDGEDKMTLAKKRKVDGQSVTVQA</t>
  </si>
  <si>
    <t>&gt;9298_g</t>
  </si>
  <si>
    <t>MSEGTLHITDSRTSKEYDIPIHRNSVKAEDITHIIAPADGTDPADRVHKGLRLLDPGFHHTASHESKITWVDGDKGLLLFRGHNFQQLWENDYEDMVHLMVWGSIPTPEQKETLRNELNEVLCTIPHSVAQVVRALPQDGPAIPMMLAGLAAYTAAVPSILPAYNAGNTFHQNQEMIDMGVTHTCAVYLAVFSLAYCHRKGIKFTQPSREATMYENILIMTGRLDSQGRPDKTLHDTFRHVGAMGADHEITNSTFSLLVTASSLADPISCVISAISSGYGPLHMGACESAYRTMEKLSRVENAAPLLIENVKKGKHRLYGYGHRIYKTVDPRIKLIKGMLKSLDAKSNPALAVALEIDHLASTDEYFVKRNLHANVDLYIVFLGVALGYPADFLPILIILFRLPGYMAHWSEAMNRDIKLFRPAGIYTGPTSPIPNEPEAEKQGLPEKIAPGREVKVELEPQVEDKVSYVITSAELEEDPDIIMRSVTPPSAVTSSYATSASAMSSTTASTNGSPKTLAPVPDKDLPKLEGVKKEEVRTLDEGIALS</t>
  </si>
  <si>
    <t>&gt;608_g</t>
  </si>
  <si>
    <t>MTSDNDIPASVADAVLVPSNEMPVGAQEVEELDFNKFAGRAITVDDLMSGMNHMGFQASSVGEAVRIINDMRSWRDPETDAKTTIFLGYTSNLISSGLRGTLRYLAQHSHISAIVTTAGGIEEDFIKCLGPTFLGQFATSGAALRAKGLNRIGNLIVPNNNYCLFEDWIMPIFATMLEEQEASKNTEEPINWTPSKVIHRLGKEINDERSVYYWCYKNNIPVFCPALTDGSIGDMLYFHTYKASPLHLKIDIVEDIRKINSMSVHAIRAGMIILGGGIIKHHIANACLMRNGADSAVYINTAQEFDGSDAGARPDEAVSWGKIKPGADSVKVYCEVTTVFPMIVASTFAKDACQPPKPEEKPQGKASEAKP</t>
  </si>
  <si>
    <t>&gt;7358_g</t>
  </si>
  <si>
    <t>MAVIPIIVKHQGKKYEVELDTTSTGEVLKFQLFSLTGVEPNRQKILVKGGQLKDDTDLSNIGAKPGQTFMMMGTASVPGGNDLGRPKEAIKFVEDMTEAEAAQQEGATPAGLQNLGNTCYLNSTLQTLRAVPELQQELSKYIPRPDARPQGNTLGDLSMFGLGGLGASTDLTASLRDLYKQMGQTQEGFPPLVFLNALRTAFPQFAEKAKNGHGYAQQDAEEAWSQIVSQLRSNLKSKEGEGSGDAKEISFVDKYMAGAFQSITECDEQAAKDAGEEPIKSEEAFLKLDCHISGTTNHLRDGILAALEEKMEKRSPTLDRDVVYTKKSRISRLPKYLTVHFVRFFWKREAQKKAKIMRKVTFPHELDIVEFCTDDLRKMLVPVRDKVREVRKEEEDVERAQKRQKRMRDKAASDEAAGIVDSVAEAMDVDEKKKEKKEDKNKKTGEKSSGSGDVEMEDVVYKTDAEIDAERAASILQAKKDLFALINPDLLKDEGANKSGLYELRGVVTHQGASADSGHYTSYVKKQGIKDPKTGKRGEEDGKWWWFNDDKVSEVDSEKIDGLSGGGESHSALILLYRAIPLPTAEGKNE</t>
  </si>
  <si>
    <t>&gt;9011_g</t>
  </si>
  <si>
    <t>MSASPSGMSNGRTPTPNGGPPQFVRKPRPADPLRPRKKPVRRPNVPPKPANGSAANLNGSALPARPSQTVTVNGNGLASAQYRGPSNNLPRARAFDGWTHPPKGQYVDYPLIVSKRAIREGLRFHIARFAGRKEVDPRDQDEFIRPVVLHRRDPHQAPGRVSNKDEDIKDEIPLDSKERERQEIMKAEKEKQRALDLAQIAPSGNGAFKKKVQSGLNVKTKQVYRMDKNEEDKKVSDLRYEEALPWHLEDAENKNIWVGNYEAALSDTNVIFFFDDGKFQAIPVEKWYKFQAKGQFKTFTIEEAEAKMGKKVKESRWVMKANEQKEQDRAFQDTRKGLQGLYTVKGESATAKAAGKREKMDMDDIDFEADDLFQDDDEQIAFEPENDEDFKEAQDKIKREQLGANIFDQANELEVDQELEKEEKEKIVSKTLSKHLMKALKKREKNLAYDSDGSDRNPYSDESEDDTSDEEKQAEIDRKKDEEAKLKAKLGKQPPSGTTSKGSNTPSGRPKHSDSLANPKNLKRPGSPNLSESSGNESTLARKKHKKKHHHSSRPTGTSTPVSGSRPSSPGPMSRLGGTTDGEMTGGETSDHSKPYKIRLTHRSPTGSRSGSPAAAGSRVGSRAGSPAARGSSKFPAMPLDASGGASPNRTQSPTGSLGPVQPQELIAACPPTGMMAGDLMKLFTLRVGEGPTKTSKPDFIKMVKEHLKYGADKKLRPK</t>
  </si>
  <si>
    <t>&gt;10264_g</t>
  </si>
  <si>
    <t>MSSLTKQEDEASTDIEAKAVPLPEAPASDLTLSSDQPPHTILTEKEKIFTIIMASFAAFISPVSGSIYYPILNSLAQDLHVTVSTMNLTITVYMVCQGLAPAFIGSFSDKNGRRPAFLICFIIYMGANIGLALQDSYPALVVLRCLQSSGSSGTIALGSGVVADIVTRAERGKYIGYASMGVTLGPALGPIIGGLLSHYLGWRSVFWFLTIFVGAMMLLMFLFFPETSRSVVGNGSIPPQKWNASLVDLIRRRRQRNADVPLQSQTFERRRRRPNPFEAVQVAFQKEAGTILFFGALLYAGFFSVLSSLPSQLKEKYDFNSLQIGLCYIPYGFGSLTSRWTVGSLIDWNFRRHARLLGVEITKNKQQRLADFPIEVARLQITLPLVYMGAIFIVIYGWVMDKRTNLAGPMITLFFTGHTVTGAFSSLNTLIVDCNVESPATAVAANNLFRCLFGAGAVAAAVPLIERIGMGWTCTFVGGLWLVFSPMLWAVYKWGYGWREEKRAKEGEVTEGQAKKEEIVKEKAERFGTGNARR</t>
  </si>
  <si>
    <t>&gt;9791_g</t>
  </si>
  <si>
    <t>MVLKESKPLRTRPMKILVLGLCRTGTLSLKVALEKLGYENVYHMSTAHTTPGHEILWHELLKRKFGDEPKSITRGDFDRILGNYSALTDLPAALFVSDLLSAYPDAKIILTTRSPDSWYASMVSTIWASHKDPVRRWKLWWGGGHGWRKWKLMDYLFEMFWYGDFERWGRRVFVEHGERVRLGAKTQNREILEFEAEDGWGPLCAFLEKEVPEGDYPRINDKEGWWRGSKKWETWKRIGIWGGVVGVVGFAAGVRVWGSSA</t>
  </si>
  <si>
    <t>&gt;8324_g</t>
  </si>
  <si>
    <t>MRSLLTLAGLASLASAHPSPEANTASHFPNSNPFLGKYYFANANYASELNTTLHTFLAQNDALNAARIRTVQKLSTFTWTTSEKTRNLQIVELVFFNIPDRDCPKGQSSGEFTLTSNGLELYKHTFVDPYAAALKAAPDLTFAVIVEPDTLGNVLLIPSPISSSNENFALAAAEFSKVIALARNYSTTLLALTIRGFSIDVSNFNPYIANPRANYTQGSNSYDELHYAESLEPYPINASLPAKFIIDQGRSGLQNTRSSWGGEWCNVKAGFGIPPTTAKNSTLVDSIVWAKPGGESDGACGPTINGVGAPPIGQWWDAYAQELVKNAKPPIIPTFFSVDFH</t>
  </si>
  <si>
    <t>&gt;6491_g</t>
  </si>
  <si>
    <t>MRFSVSAVFLAACLVGRVVSVASYDEYRDADDKQSSYLPNHNMDPNVVDSTTFGLLWKVGFNYQEQFYAKPLTYTPSGSSNQLVFLASSQNWIRTLDAKTGALVNARQVHTPFLQSDLNCGDIVNYIGIIGTPVIDPSNDTVHFFSKTYIPNFRIPGNTGKENGVYYFHSVNINTLADVSPPVLIDGSFADNAPLKYFVGGIILQRPSLTQINNVVYGGFGGHCDLFNYTGLVIGVDIVQRKIVTEWAVESVGSGPLAKQSNILDNNGGGGEGGIWMSGGGIASDGQRLFVVSGNGNADQNLGTPATGSSGCQTLGEAAINLAVDSSTGKLTLADYFQPYDYPNMDAGDQDFGSGSLMLLDPATFHGGAVAKMAVTAGKNGKIYIMNANNLGGYKLGPGGTDGILQTITTNEGVFGGGGSYPLEGGYIYMTPVGYPTYCYQLGFTDAGLPQFSLVGQTNGSSTARVGTGIPTITSLDDKPGTAILWMTDPGVGLRAWHAVPTEGILVSIPLPQIPGANKFQRPAFGDGRVYISDSNGNVYCMGSPVNLPLNCSSPVNFGNVAIGTKATQIINCTANIAITKVNGLEITDADFTASNSSLPSGPLAKGQQFSFPVTWDLTTASISNTNGSYPKVAPGVVSTPLTLLTTNAVAGFATSFPLSLSGTEVSTTPFLSVTPLTVDYGGIVVIENENVETVSSIITIANKGLESLTILGYGYTTDNLANAVFTNSTRINNGPWDLGYGFTAASLPPVGSKISPNTAISVSSTFNPINGTGSYKSYWQVWSDGGTANIVLEGSASTAPLASLSISTNEGGWLPTSDLLMDFGNVAPGSTSSLQIRICNSGGSALIIDKSKPPTGVFRISDPTELQETQQIPSNQCAYGTVFMVADTEEYDNPNLVLNATWTFNTNDDTWGVHVVQITGTVVDTKVGPTNSTGQTVYSYLGCFKEGTSTGRLFPNQPLPPSTTTNDNANCMNACYGAAKYGFVGTENGDECWCGNSPPPLANQDISDTLCHFACPGDSNDRCGGSGYVSVFYDPTKYVAGTDPSLYGPQTIKSVGNYVFQGCYSEGTGVRALGGKSPSPPSGGFTIESCEAACVGFNYFGMEYASQCYCGNTLGAGAVNQTSSDPNINGCNMPCAGNALEYCGGGNKLNLYLLNGTSTVQSTSTGTASSTTSSPTPTTGPTTVASLTNWTYLGCYSEATNTRALNQLINPIPAADNTIENCGIACSGYTYFGVEYGAECYCGNVIGLGSVNQSSSDPNVNGCSMTCAGNPSEYCGGPNRLNLYQVKAVVPSLSSSSVVSTSTVSSSKSTSSNSPVLSSLSSRSLTISSSSSLSKLTSSGQSSVSQTSLGSSSLKTSVSSSNSLSSSPSSVLSSSSSPPTQSTSFSSSGTSPHPQTPSSTSSSALSTSSPPTQSTSFSSSSTSSLSITSGSQTSMTTITITSSSTSSSATALPWSGTLTPGRQIGAWQYLGCFNEIPARALPALSYSSSTSMTIESCQAFCTTNDYALSGVEYASQCFCSNSIAEGSTGGQSGCDMACTGEASEACGGSSRLNIFNNTAYVYPITPLEVQGYAYVGCFDELNGVRLLPQASYVSGTGMTVESCVGFCNENGLAVAGLEYGQECYCAASLPGSAVSAPSGSCNMLCVGNNKEFCGAGNLLQIYVQEQQGIPKRGSIGIELGGKTNIMIRV</t>
  </si>
  <si>
    <t>&gt;1388_g</t>
  </si>
  <si>
    <t>MALEKGSPLGFLYNNSIAAALADTYTSFSERRAALGLSNPGTVENIAREVQRDVFLNNYTFSGLRADLTKAFSINPLFQVSHAFSMGSQGLPPYTFAALFGNNKIFMQGNMDNEGQLSTRFNYRWSSALISKSQIQIAPGPNQAVVQFDNEYTGADFTASLKTFNPSIIDGGLTGIFIGSYLQSITPSVALGLDAMWQRAALNQGPETAVSYCAKYKGSDWIGSARLDAGGAITASYWRKLTDKVEAGVDCNLQFTGLSGAGMMGGPQKEGVTTVGAKYDFRMSTFRAQVDSTGKLSCLLEKRVAPPVQLTFAAEMDQFKQQAKIGLAVSIEAGSEELQEQQEMAGGSAPAQIPF</t>
  </si>
  <si>
    <t>&gt;3744_g</t>
  </si>
  <si>
    <t>MKLVRFLMKCANETVTIELKNGTIIHGTITSVSPQMNTALRTVKMTQRGRDPVSLDTINLRGSTIRYYILPDSLPLDTLLIDDAPKPKNKARKEVADRGGRGGPRGRGGPRGRGGFRGGGRGGGRGRGF</t>
  </si>
  <si>
    <t>&gt;9892_g</t>
  </si>
  <si>
    <t>MSNELERLSDRVERRTEEPQRVDSSRADAEWKADSSLESLVHDADGQGSEVNRSAKAASFPDGDFEDHSASGGGSRSIKGWTGDGKGPQHLKE</t>
  </si>
  <si>
    <t>&gt;20826_g</t>
  </si>
  <si>
    <t>MFSYSSGILLVTTASAVVAQFVAAPTDLKHATGYAGVHVRYKEVPTGICELDPDVKSYSGYADVSENQHIFFWFFEARNTDPKTAPLTVWINGGPGSSSMIGLFQENGPCGVDIDGNVFSNPYSWSNVGFSYSIPVNGYVDPSSSAIITLPDATCPDYAEDVGTCGTYSYANQSLTANSTSDAAPNFWKTLQGFMGVFPQYSRSGFHFSTESYGGHYGPIFNEYIEQQNKKKIPGAHKISLETVLIGNGWYDPKIQYQAYYNFTVYPGNTYDYSPYNASVQAQLYNNLYGKGNCLDQINDCAARGVDEICEAADAFCANLVEALYDVYLDRDEYDVRELQPDPFPYEFYVSYLNTPEVQAAIGAYQNFSESSEAVYEAFTITGDDNREDGTVAALRKLLKQNITVMLYAGDADYNCNWLGGEVVSQEVQAPGFDCAGYTNITTSDSVVHGQVKQAAKFSFVRIYESGHEVPFYQPLAALEIFERAINGLDIATGKTNPGLGYLTAGTPTSSYREGNGTIQFDVLPANATYNDTLNAPNSQELRKRDSVNLESGRRGNGMISHVGKRFKL</t>
  </si>
  <si>
    <t>&gt;20827_g</t>
  </si>
  <si>
    <t>MSPLPPESPLFHYESQPQVENLLNNLIASGRITSQNQGAFQYFGGGSEETWPYRLRPRLLTPSEMRKVRDGTLPGAEFMRHLKMARREDGKSASLGFATTPAFDFRRRPIPNVLIPQPQTHNASPIVSLLADKHRATRSMTLRKRKYQPVPEFTALEQIVKPRNRSRIRGRESVTLLASSCLSTSFTKSTPSNSRNGINVEDDSNPGN</t>
  </si>
  <si>
    <t>&gt;7727_g</t>
  </si>
  <si>
    <t>MMLLPRLQPPLRAALTSIARSATGGAQSTCLHEAFAQLAIRPAAGGVTFIRNAHHQAQGAVNKAKDGPGKRLGAKKSGEQYVIPGNIIFRQRGTHWFPGENCAMGRDHTIYATASGYVKYYKDPEKHPKRQYIGVVFERDQVLPLPRNSMRRRRLNMVATKMELPPAEEPSAKEVSIARADLVADGSGVTVVKKSKIKERQGEEGRNLQLRPGYMYREGNWEIGRAAERAKVKVREFKPGDRWVAWRKANVRKATAQEKRNLGRKLKK</t>
  </si>
  <si>
    <t>&gt;5382_g</t>
  </si>
  <si>
    <t>MAMLYQNRLLPRQFEFDEKTRKLSLSTSEPHLLYRLLEHPRPNQEVGQKSANKLDPVPSASQLVKLPHRPEIAPAVRPLGLQLLVGVLFIVLISLTNVGLIALYNRSVVRNGITLPTRSPTILTILENYLPTIVATILEPIWVYLNRVLCLLKPFDELRKGDAKASTSIQAKYTSLPPPFVAWRAFRSGHYLLAAVCLISVSTNILAVSLSTLLNEQTIIVSWPTTSQPLYSPKIKNTFQESGYTNPLGLVLDHFEILISNTTQNNSLPPWLDSSQYFLPFALNSPVEITESISPSIVQGFSGSTTAFGVNVTCTPLSLGHGNGIYNITAHDVLSAVSSTTHKLPNETIITCVLLPSDIGIYNAFSTSVSGNVALEIMQPLAPVSADDDGFCSTLLIAGWIRSSATPGAIPSDPSSSQGTILPKLQGITSAALMTCSTTLTTVLTIALIAPTFEGDATDLLMRQEALSLICPIGDSDRNLNWHNESFTSDWISSLLVLQDGSQALVDPNVPVPDASVMAPKVARLYEELFAIMLALNAKGVFSAAPTDQEGIDIQAVAMISRIFVSEAMFNVSVVLLGLHLFVAMLYYALRPKRLVGGMPTTIGALLGYIDGSRACADFGEHEGDVKVRGRDNEKRDEERGNRERRYAFGWFLGVDGKGKVGIERAERVVLLGREQQALSWSFGRGRNNEEWI</t>
  </si>
  <si>
    <t>&gt;7061_g</t>
  </si>
  <si>
    <t>MQAPVVVMNTQSGERQTGRKAQLSNITAAKTVADIIRSCLGPKAMLKMLLDPMGGIVLTNDGHAILREIEVSHPAAKSMIELSRTQDEEVGDGTTTVIILAGEILAQALPQLERNIHPVVIISAFKHALKDALAIVDEISLPVDVDDDKAMYQLISSSIGTKYVSRWSELMCNLALKAVRTVTFEIGNGKKEVDIKRYARVEKVPGGEIEDSRVLDGVMLNKDITHPKMRRRIENPRIVLLDCTLEYKKGESQTNIEISKEEDWNKILQIEEEQVKIMCDAILALKPDLVITEKGVSDLAQHYFMKANVTALRRVRKTDNNRIARATGATVVNRVEDLTEADVGTDCGLFEIEKIGDEYFTFLTKCKSPKACTILLRGPSKDVLNEIDRNLADAMAVARNVMFSPRLSPGGGATEMAVAVRLGQLAKGIEGVQQWPYKAIAEAMEVIPRTLIQNAGASPVRVLTDLRAKHAAGGSTWGIDGDTGKLADMKEYGVWEPEAVKLQSIQTAIESACLLLRVDDICSAKAARPGGGAPMGEE</t>
  </si>
  <si>
    <t>&gt;4724_g</t>
  </si>
  <si>
    <t>MATLTPMLTTTFVPTATTCTQNRLTMLENRGYEIWMNMPVPVQGTTFSDCYPSQFMTSYLLSAGGVTQPAFNPLICPENYDAVGPYTSNYIACCPSGYSFAQPTVSGPSDRPAYGGTCYTPIAEATPVVVTAYGPSGVTATTTFSATVTNAQAYALVIEGFAYGVAEVASVVPTASASTTSASTSSGAASATGALSASNSSSSNSTLPYVAANNSNALKIGLGVGLSVFALMLLSLGIFCLRRKWRTRPADVNFETSPLSKSTPASQWVYDSKHIPPQSKVHELPNQFIKDTHELHEYTSPTAPTELEGSMAYELQSGRKF</t>
  </si>
  <si>
    <t>&gt;8851_g</t>
  </si>
  <si>
    <t>MSSSVFFKFKSQKEPSRVAFDGTGISVFELKRDIIIQSGLGDGGDFDLSIFNDDDKEEYDDDTAIVSRGTTVIARRLPAMKKGAGRAARYMTGKMPTNSKNSSRKEHGKVAMKPTNNGIGQMNNAMSEEERLQAMFQAQSEQWEQTKEEMAKQTKVHVTHKKTSDNEPPVGYVCYRCGETGHYIKECPTNDDPNFETKPRLKRTTGIPRSFLKTVEKPNLQPGDGTEGSKMQGIMVNAEGQFVIAEPDKKSWEQFQAKTKSSAAALKAAEAGDVELKVRGLECPIDKKIFLDPMKTPCCEKTYCSECITNALIENDLVCPNCQTEGVLMDNLIEDHETAKKVTAYEDEKKAAVAKERSKSPSVKPESPPAAATAVLEKAKSKSPTPHVKSPAKSPPKSTATPVLEKVPVNGDAAALKSKKRPAEELLENPKIPKGPKAMQQQEAQKQAMMQQQQMMNGMPGVFPNMAQFNPMNIPNQFFPNGFSNMNMMNGFNMPMGGMMGMNPMMGFGYQNMFAGGGGGGGNFGMGNMNMNMNMNGNGNGGGAGIGRGGAATGFPNQQKTVFAEPLPNEEDNAYFRKPVNPHRHQGRAKRARPSDFKEL</t>
  </si>
  <si>
    <t>&gt;9887_g</t>
  </si>
  <si>
    <t>MRSSRLLPSLRSLRRLGIYQLPRAQSHTILRNGYCSACETPEAPTDHLSPKPESKLSPDHRELAKQQQLFTTSIYSPGSPLFLPHGARLFNKLTKFLRDQYEDFGFEEVITPTIYKKSLWKLSGHWENYADDMYSVTGRGASGKGEGELQQDEEYGLKPMNCPGHCLLFASRARSYKELPIRYADFSALHRNEIHGALSGLTRLRRFHQDDGHIFCRPSQIQEEITRTLDFVELAYKVLDLGPYRLCLSTRPADHFIGTVEEWDNAETALKASLDASGQQWTLNEGDGAFYGPKIDIVLKDSDGKEHQTATIQLDFQLPKRFGLEYSAPAAELEQKGLTTTDADLLGAEGKVTPVLIHRAVLGSVERMMALLIERYNGKYPFWLSPRQVLIVTLNNTEPVVEYAKQCKRIIQGLDERTRFGAARSGERITVDIETTPQSLSKNIRAAKEKGYPVIAVVGPRDIEKNQVIVDLSGLYNPDDDLQQLREMFAEKDLVDSDGAMTRFTMEPDALRMVLEDLQLDHR</t>
  </si>
  <si>
    <t>&gt;3921_g</t>
  </si>
  <si>
    <t>MPSGLYDLSNSGKRRLGMTKADYKGPNLLKSIEPVPPMAPKAKSLPRKIYAPEQRMKKKKASVNQDRTETEDEINAPPVDSSDDEVASADITRSNFNQKPQASKEEEEPAKRRNGRKTVNASAGNDNVSSASVGVRKSRRNAVPTSSDSRGSPKRKSREDTPTLGNGMADSFGFTASFSTKKPRSTYGGYRTGSQTSTKARSSQEKAEKGGKDSPKTPQKKLVRPKALKSPQSQKSNSEGAAPTFKVLDIDDLGSPVSTPGFQREWKHVEAIVSPEKVKDTPEVAFKSYSMDDDFDTSLEIPSTNAQSPVKSYMSKPKNRNAAVADSPVARLSEFKTYDLDLTPDIISTTQTIKSKVPSFLETVDDVYHPTMTQQARCPMCKQPVDPSLLREFGHMNIRKQERFCRLHKKRSAEDNKELNGYPDIEWDRLDKRITKHRSFIEKLINGAESPSRQAHSKAIKDRENQNLLKMSSNLTPGYYGYRGLRAITENIMHEFTPLLKRRNVEDPLMSARGVVQFVQSVLVPEVTVLLIVEDMKVGQARAREILKESIEVGELLNEEVRDVVMKGADDSESEDEYTS</t>
  </si>
  <si>
    <t>&gt;10306_g</t>
  </si>
  <si>
    <t>MPPLSIPTTASLSPTHRLPSIHPSIHKILSKLTRTSLLSVALDWLDDSNQPVCSPYLSLPNPDDDDLYPPVSSLAELRDLYTELQEKKGSKRDVLDRILEGDWREGVSLYMLAMADMQYLYDHPLSQKWSALKIVSLSSAASPSTSDTLPPIPRFHPATFLRNLQREALPDVKVHYNLDRHATLPLLILRIFILESPYNTERAIGNGGKVFDASKTFYVAFPDGSPYIYVSLTNASTAGTGGRSDVKSLRRLMLEAIPKAFSRPGQRYKLDATQFYARGLEALVERRGGGRTNAAGGGWGIYNEDEGRGGEGNPLKLQLPTPDNSTIEEEEEEQEKEEGRGMKRKRIEDEALVKRRKLVAKGRFGNSAKKDDGKGIERLDIRLEDPFPSTRRSATPDLHDDYAAARRQRQRAKGRRSDVDVVLDRADSEDVEEQGEMVWRPDVRIGFHGQHVFAGIRELVELGVVDGEAMPGWMTGEEGVSVGVVKEGRVRGFKGSGI</t>
  </si>
  <si>
    <t>&gt;7721_g</t>
  </si>
  <si>
    <t>MPPALAEAFKSSYGDFESYPKNLVCQTTYRDAADAYFDRLRRIKGTLFVQKEVEIDVPFRDLLPSTQGFVEQDISNDKELKAWLGDTSIPGPVEGSTSGELATKRDPLCRFIYLYAANSREPLKLSLRMFLRILSYHQVMPIYIDFLSVFGSQAEPRDLTFSGFREQTLIKDPPRGPQVKFLGRSGRQFQLCYNLKASNYISLPGTNLREQEWSIRQAAIHHQFDVATGTSLWIVTKGDKEIKNRIEDMTGVGGRPEDRDFSSPENCFRHTLDVHLVCCHWSVKDWRCYIGWLEEFIDRATMVVFAPRDQTDTCYHFKPKDVQYVQSHEEKTNVAIMILEANVNVLKSLREFYKNLLNDKGFPWRDPCKDDIIVFSEQVKVMVYDLEMQVSRAKLLVKIIGDRKALVLQHLQAQGTEKMENLTISMHEMGIMTQKEAIAMRIITVVTVIFLPATFVSTFFSTDVIKYQNGGGFSMAALKIWFEVTIPLTFVTLILCYTFYKKSSGTKIQRLRRR</t>
  </si>
  <si>
    <t>&gt;4493_g</t>
  </si>
  <si>
    <t>MTTTSMVKPKFLAKPAELGVVAVGFSGGQCKPGVDAAPSALISSGLLDSLHEELGYKLFHDGSVHSYKEFIPKNDPDYRGMKNPLAVSAVTQKLSEQVYSHAKEGRCVLTLGGDHSIAVGSIAGTAKAIRERLDREMAVIWVDAHCDINTPETSGSGNIHGMPVAFLSGLAKDDRPDVFGWLKKEHLISLKKLVYIGLRDVDRGEKLILRENNIKAFSMHDIDRYGIGRVMEMALGWIGNDTPIHLSFDVDALDPLYAPSTGTPVRGGLTLREGDFIAECVHESGCLVAMDLVEVNPTLEPGIDDI</t>
  </si>
  <si>
    <t>&gt;1605_g</t>
  </si>
  <si>
    <t>MALPKKVLLALLPFFIQSASAASGTGTTTRYWDCCKPSCGWPGKLTLASGSNPVTSCDASDNPITNYNAVSGCDSGEAYMCSDQNPWAISETEAYGFAATSISGGSEASWCCACYQLTFTSAPLIGKTMIVQSTNTGGDLGSNQFDLAMPGGGFGIFNGCSTEWGNPANGWGAQYGGISSRSQCDDFPAHLQAGCYWRFDWFQNADNPGVTFQQVSCPAALIAKSGCQRADDTPTGPSSVSTWTSGATSATTSISSTSTKSGSVSTTTKVSTTSTSSAPVSTATATGTVQQYGQCGGTGWTGATACASGFTCEVLNPYYSQCL</t>
  </si>
  <si>
    <t>&gt;787_g</t>
  </si>
  <si>
    <t>MDVMLELLMIELLVVLDVDDVTPVEDRVDEEILEDVWLDDAIDDALDDVYVILLDELVWVEDTLEDENIMLVNELDDWIDEELKVDEVIVAELDCLETLVVEEVNVADETGEALELDGVTVPDVLEVLEEVLDKIEDVTPPEDVGIWLELEGVALPSELEVKLDNALLDKVDVDEVTLPSELDWLDVEYAVEEETLLKDTLEELLGRPIESELTLPIDVVPEDTLVKITLEELLGRLTGSEVTLPLDVLPVLSEEDVLVDPDTPDVVVL</t>
  </si>
  <si>
    <t>&gt;10029_g</t>
  </si>
  <si>
    <t>MSLPSSFSCGCQIWSPEDGSQERYKYSQLERGQDIRILRLEPGYFDDPLVCSLEPLTFGRYFRKYEALSYTWGDGLKTHTLLTPSQSVLGITSNLHGALHHLQSRRRAIYIWVDALCINQDSLAERGQQVSMMGKVYSAVYKVTAWIGEEYEDSKAAFDLIHEYRAAAREDEDTVQDYIRSLWDRQEEPG</t>
  </si>
  <si>
    <t>&gt;20841_g</t>
  </si>
  <si>
    <t>MSNTFIGLTMLVTLSDPPGAQLRGVVSGIVPGESLTLRNVTCPANGKYVSEFTIKAAEIVELVEAPNENVTRNHIPPQAIPISKTSSFEDPAIVSVGKRPTPVSRPSVPGPGQWHSASMNRQDSARTATGREERQLREIPQVTPLAEPMQQASLSDQVRDASPGFLVEEELEIEEEAPVEQQGQKTRPRKRKPRKGRGWKIADDAVQDPAATPAKDTTKSQGWRQTPLLEPNPSFQPFATLKKRNGRKNGKGEENGWATEDATDVQDMGDFDFVGGLAKFDKRTVFTQIQAEDSIAEEDRLVSHNRLPKAKPGTAGGKNLHYTENVLEVPSAARKDLWKSEAGESEQEERASQKGSGSGRVSRRGESKISTSRRSQSRKGSSIITAPPPRTQSNPSSPDSGFVLVPSKRRCETISALQMLNLENIADNELGLTEDMMTENAGRGIAEVALGALNSRERGLTQGKVTSIPTVVVLAGNNKNGLRAVASGRHIRNHGLNVVVCVLGLERDSELLVGLKRQIKVFRNFGGKVVAKVELLEYLKNLDAPIELIVDGLLGLTISFEELRTGDQATAYELIEWANRSKAPVLAIDIPTGIDPTTGKVSIIDGRRLYIHSKFVAAMGAPKKGLLEAMILGEGVVSEGGVSRGKEWQLSVVDLGLGAAVWKKAGTRVRKGVEFEGSWVMGMRFQGAAE</t>
  </si>
  <si>
    <t>&gt;3909_g</t>
  </si>
  <si>
    <t>MNAAERRGVWKRRQKRYLADRVARLNDLYLEESLRDSDRVYKAWTKEAEAGGSLTHPRDAQLPSSRWARSIGFDNKPGYYALESVGKYLKKNLSKENWAKMGNIIFGREDKESLTYLEWVTGYGDDDLDFQKGSPIMRLYSLAQDAMEEKKDDEPWPDLIFCFSFLRRLRVVRRFIDARNPEISTPPLPDGSTLSDAPLVQIGWMLHRVFIRALHYGSLKIGKEAIGTEHIIQIYAYAMGFLYLENQRVPRYPVREQVNNYETYPLINEMYEKAFKALDTVARELLVESREVGHMEGLNREYRGLPYKYTQRETIEFNILGGRLQRSLTQHFFRPSELGFAESFFSTLWERELSFDRAHDAWHVEDIQFNKRVVVDDEEYEVMELLQSSEYRPEDVLKLPQFDDEGGSLNTRLRNETYRNDILRKNMAFLANIGKVNRLRRSHLLVRDWSKKRPWRQLYIIINMEENKWPRESIKNFHDKIKEMRILHNYHENPSPSNPANVWSSIWPIHPLISDDLPSEEELPNLANTVCIMCMEELDKSYEQILTQLHCRHIFHFTCIREFWDQPYKRLFPCPLCRESSINWALHDVAGITPEKYDTWDYQVVMGEQHPWDAVNGVEGYESRQRSYFDASVGMVGDDERRDVFTEMAIVREVRARENELYKEELQMGRRGVFGLRPLRDEGEEEEEQTEEEAEMATLLTQQQDAVRAGRMQPQALAQVDIDELQAVREEMRELEGDEDEEDEEEEEIEEEEIEDQEVEEEVVDEMDENDGEEEGDRDRDDDDADDSDEREEMSSQRGNTQESAPLIPPNNEPDDEQDDVDDDDEDDDRSSIDESDSYDSDDREEMSFQRGATREPAMDEGDEDDSDEVEAQGSFSGKRARARALFTWDVSEDDGEESGDGENWDGNEDGGDDEDGDEVEVDVEGDISMTDWGYMDL</t>
  </si>
  <si>
    <t>&gt;9093_g</t>
  </si>
  <si>
    <t>MFATKALRQASAAAQHAERVPLIKFLGKRSFPASLDHTPHAHPASPTHHLPADFATTYHTPSSSNTFSSYRQLAQQHGPLGRVHHSEGASASGQSLGSIAPANGEYFDRNELPARFRRQPIDMTEIDAIETGGATLVC</t>
  </si>
  <si>
    <t>&gt;9101_g</t>
  </si>
  <si>
    <t>MDFPPRANRSGGLPEIFVHDSNHPDRFRMPSRSMSYNLSASPPTASIAMSIPNAREPVPPPLPPPRYLADIADGSHGRDLAWQWGNSHEDNSQWGRSATSVKPGSSLYGNFSTGRKSIMDEPPEFSPRRGSSISTITSEHGREVTYPRDEGYASIGTSNSSLSSKFPEPSSSRSGFQSAVHEGFRSTAQAYDKSVLQKLDSRRTSDNATPPRLYSKPFSSSANDASPRRHRALEHRGGPNQLTPLSLPIITSRAGLVESPLSRWSDTPLSSGISPGNPYSSRYGMQSQIENRSPSDTTESDRSPFPYIRRLGSSSVLNNAYDDASSVTSRSRESYDQGVSPENDVDFHMEETGLRRLHIDEYSARQEGYSPGASTGQKRRASSPPGDDGPALNTASSASDLYRRRESASRASQSPRFHSADCSISSTSSGPRNNSYASNLSPGSSWTSISSYGKLPSGAISPGGTDMSDSPYTTSLLNPSPRGSLSRPNHQRTLSETRPLATARKLSDSMAKHANPGKIHGGFMCECCPKKPKKFDTQEELNAHEQEKQYECLYCRNRFKNKNEAERHQNSLHLRRHSWSCAALSGYPAAFHNSQNRPNEADTCGYCGEDFPRSGVSSPSASGAPIAVATQEDWDIRIGHLQEMHKFGECNHAKKFFRADHFRQHLKHSHAGTSGKWTNVLENACMKEEPLPEPIRGPERVSPGGGRVGRISEEEELL</t>
  </si>
  <si>
    <t>&gt;9454_g</t>
  </si>
  <si>
    <t>MSYFASSLVYYWTGVVALIVQAWLTFASHSIVRNLGYEFFKMAHFLAAVVFMVTFFWHCGYSLTSWDYFIATAAVYVPCLVYPWLRTCFEYGVSQKAEIFIEENGFTRITISAKFDWTLGQHCFLRFTSFGLLQAVSAHPFTICSSPSVQANEQSELSFYIRHQRGFTAKLYQHALEHPRVPVPVLVDGPYGGINLQEYHDNDHLLVVVGGSGAGWCLPFIERFVRHRLIPADVECGQVILSDDKETRPAGGPPGRSHSGPLSLRIIMVTRDISSRVWFLQTVGNLMSKYSTTDSSSKVRVQVYLTRAAIQNVDPLDETPRDPTSSKETGRSASPAENNKIEEEGHETTAPSERLEGRPHLPLIIHEEAAKVAEAGQTLGVFVCGPITMQNDVCNAVAEANLNILKGTKAGGVYLHSEHFSWA</t>
  </si>
  <si>
    <t>&gt;8443_g</t>
  </si>
  <si>
    <t>MKPDASLARRKSAHPVYRLISGGHYERPSRPIYFCAEIDSFWGLQYDAVGSNPSNGGHFPWSGITRLELAPTIKHLVLSERHDCCSCKIELLIRGFPKMETLTLLMLNYWGFGKPKCKAPEVNGELDWRVLRELDSPGTFPRGMVIEDYRRDFEVCVGHVMILPERYRIPSVKFRFEDQFMAAQKIVWPPQEPIEVEGN</t>
  </si>
  <si>
    <t>&gt;885_g</t>
  </si>
  <si>
    <t>MGATSRSSVDEGRPDGETAPLIPRWKGTDSPPRTSKGTAKTAKGWVLKNVAVVFMGVLILGVVVVLCVFFGSHLSKGPPAKAAVCLTPACVHASSEILYNLSPNYKTIDPCDNFEELVCGGWDERHDLRPDQGDAFTGTIMSENSQMLLRHILEAPYPQDSEHSNFSPAQLLQSLSSVDQQNFEKLKAAYDACMDEDSIKKTGIKPLVEIINEIAGIFPTESTIVKRTPMEATDNEDIANTVEFLYKLGVTSLVSVGVGADDKDPDTVVVQASPPWRIGLPAKDYYEDASVVEKYQSTLSHVLAALYPNLTDESAVLHGKWKQVNGHGNIASRGQSEDYAKAVVEFEQKLAAASPDAEDSNDVTKYYNPMSLKDANQLTPQINLAGIVSRLSPSDVKTERLIVASPSYMKNLTDILSDTSKEVLQTYFIWKTVQAFASLIEAEEIKPYLRFLNELQGKDPESTSERWRTCVDHVDDSLGWILSRFFVEKAFSEKAKIFGDQIVSDIKEMFIETLKKTTWMDKSVIELAIEKVHKIVQKIGYPTKSPNIMDPPSLLDYYRSVNISASSFFKNALSVNRFAVAMQWSSLGKPVDRDEWGMTVPTVNAYYNPPGNEIVFPAGIMQFPVFDVNVPQYLSYGAFGSVSGHELSHAFDSTGRHYDQNGNYTDWWTNSTVKGFEERAECFVDQYSKYSVPGPDEKPLHVNGKLTLGENIADAGGVSAAFAAWQKRRVETPNEDLPGLEHFTQEQLFFVSYANWWCGKSRKETAINRIYTDPHAPKWARILGTMANSKDFKESFECAAKEPVCELW</t>
  </si>
  <si>
    <t>&gt;6816_g</t>
  </si>
  <si>
    <t>MAPSLEVPDNVQDVLSNPLKTAPKLVAPEPEHCPGPESEAAGKADSCAGCPNQAICASAPKGPDPDIPAITARLSGIKHKVLILSGKGGVGKSTFTSLLGHAFAVNEENTVGIMDTDICGPSIPKMMGVEAETIHVSGAGWSPVWVMENLGVMSVQFMLPNRDDAVIWRGPKKNGLIKQFLKDVEWGDLDFLLVDTPPGTSDEHLSVNSFLKESGVDGAVVVTTPQEVALLDVRKEIDFCRKAGIKVLGIVENMSGFVCPKCTHQSQIFQATTGGARALAKEMEIPFLGAVPLDPRIGMACDYGESFFDAWPDSPACSALKSVVRRVGEEMGLKAGDVLPED</t>
  </si>
  <si>
    <t>&gt;8253_g</t>
  </si>
  <si>
    <t>MKFAQGVCLIGGVLGVVRGHAHIGDGAEVPLHERVFTQDSLEELERKWSFEWGFNGVNSFAHLEHVKCLTKPDTHFDIGILGVPFDTAVSYRPGARFGPRAIRSASSRQTSFRGFNTRAGINPYLSWASILDCGDIPVTPFDNNVALKQMTSAYLELLHRPTSSSLLKYPKLISLGGDHSIALAALRALKNVYKQEISVLHFDAHLDTWHPSKYPSPWPSKQAEFNHGSMFWIAGKEGLIANGSSVHAGLRTRLSGTDFGDYEDDTKQGFLRISSDDIDEIGTAGIIEAILGKIGTERPVYLSVDIDVLDPGLAPGTGTPEPGGWTSRELLKILRGIDELNIVGGDVVEVAPAYDGVGEQTALMGAQVAFEILTSIVKRGLGEIGKIGGAKGANVGKGKDEL</t>
  </si>
  <si>
    <t>&gt;7422_g</t>
  </si>
  <si>
    <t>MAPKVDPAILTALGLEAEATTMSSHGGSGFASTYKITSKGANGEEKLFFIKTGGDGAMFAGEHMSLNAIHDAVPTLCPKSYAHGKLQDGNGYFLATDFLDLSPSGAEPGSGVSLAEKLARLHSKETLVPEGYEEPMFGFPVSTCCGDTVQDNSFKKSWAEFYGQNRLLGVLKAGEKNNGKDGELRNLVETTVKKVVPALLAEGHLKDAKTGDNVKPAVVHGDLWSGNKGRGTIGKGGVEEVVFDPAGYWGHGEAEFGIMGMFGGFGSSFNKTYWKFKPKDEPADEWEDRQQLYELYHHLNHFSIFGGGYRGGAVSIMKRLIKKYGD</t>
  </si>
  <si>
    <t>&gt;9266_g</t>
  </si>
  <si>
    <t>MAEVATLSTPAKLDGSVEHKKHEKPVQMDKAVYDDKLAKAVKEHADVQAKFNAVRAKLDIAQPKSKDSPSAKRRADLINQLKEIRTKQNAGKTNRGKVFDVIKREDAGLKELINEQKAARSKSQFKNVEELDQEIARLEKQVNGGMMKLVEEKKALADISSLRKSRKGFTALDGIQKLIDAKKSKIKELRDGLDDPESRALSDKYTALQTELDVIKAAQDEAYKGINELREERQKLHDLQEEKWQAIRKIKDEYYAQGRAVQAYEYEARQKARERKKAEHENYVKEKKKERAQQVLSEASDKAYLDEIRRAESLLRFFDPSYTSEKAPLQAPSQFQITAQRTVDNSGLKGMRVVHKEEEDYFAGNGGKKSKKNKKAHVHAAPTSPAPGKFSCPPAVMEDCTAMGIEPPMSTAEVEVARKKIEEKLNFWKKDQAAQTERNIAKAKKELERLEAEEAESSAPATPIAPAHAHGETKATASVDEGGSVANEVELIKAATEDVIADLKGASVEDKE</t>
  </si>
  <si>
    <t>&gt;958_g</t>
  </si>
  <si>
    <t>MFSGSNSYLGAQSGRPGGPQQYGSFQPQQAQQQQPQQPQQNHLNPNPTGYGQAPMQQNFTGYPLQQQPTGFQQQQLQPQQTGFAGQASPFGNASAPQQQSFQTGAPPMPQIPQQYQQQMQQQQQQQPLQPPAPPQKPQATGFAAMADSFKSTSSAPARGRRESKAKGAKIPSIRLSFITAQDQKKFEELFRSAVGDAQTLSGDKSRDLLLRSKLDGNSLSQIWTLADTTRSGQLHFPEFALAMYLCNLRLVGKALPSALPENIKNEVSSMVDIINFGVVDDAPEPAPRTNAPDFTGRQNAASPPAIQQPQPMQSNSALLSAQMTGFPGQQGGFPGGFQSAQQTGFQQPMQTGFAQLQQGGMQQNQTGFQGMGNAATGYTGPRPPMPPMPTGFQGQGLSPAQTGMGGMVAPLNSQPTGRPGQWGLVNAPASGLPNIDLLQSRMMPQQGREQGSFNTSGLVGNAVIPWAVTKDEKTRYDSVFKAWDGFNKGFIGGDVAIEVFGQSGLEKPDLERVWTLADHGNKGRLNMDEFAVAMHLIYRKLNGYPLPAQLPPELVPPSTRNFNDSIGAVKSLLHQESDFRKNSGASLLPQKTGVSYLKNHSFRGDSGAARVGRKDATVFKNNDDDIGYKSSARRRLGNSSPRPGSPSSTSSDDLSLEQLRKKIREKQVILDAIDFKDENAADEDDALDRKDRHEAEELYRRIRRIQEDIDAHPDAALRNVDSGAERRILKRQLQGLTDKLPEIASQVRKTERNIADAKLELFRLKDAKAHPGSASSIVGTGPGGTVTESDRLKARAKAMMQQRSAALTGRKVEVSDDDLAAPKRLEEESLKVRNEKENNERMVKDVEDSVRDFSRGLEDSLKDSGEDSTSEHEKRRWEDGLGVEDEVKDFIFDLQRSSRSAKIRTEDHSRSTRDDRPAARFDSPAAPSPIEAPSRSSASTPSAGGTYSQYKTPEDRAAYIKAQAEQRMNERLAALGIKAPSKPGETTQQRLEREKNERAAKLQKAEEEDAKREAERQARINEEQGIPPPSPVHVQPATSTKKPPPPPSRKAAKSDASERRAEEDQRVLEEQKAQILATAALEDDAARQEAELVKEREAAAARLKALEDQVKAGKIKKEEEKRRKKAAQAEAKEKEARLAAQRAEIEAAQARERELQRQLEAMDEDDSSDDEEEQATPQASTPIQGSQEISPPPPPAPSIIPPAPPPPAVPSIPVASPPSDTETKNPFLKKLAQAGGDSASPSAQSNNPFYRPPAIPDSTLTTPPAPIVTQPTGNRSRARPEEDEWSVVGSDNEDDSSDDEGPGAGNARQLASILFGTMGPPRPLSAQGGAGSTPTSPAPLRDSPVSSPPPPPPMPTGGAPPPPPGPPPPPIPGFGGPPPPPGPPPPPMPSAAGAGARPMALLGEIQMGKTLRKTQTKDKSAAAVAGRVLN</t>
  </si>
  <si>
    <t>&gt;7485_g</t>
  </si>
  <si>
    <t>MFESRARKRVNYVSESRLTHSKIYLIRHGEKPPKLPNGKDADGLSTKGVERAQGLRKVFGKESVYDIGYIIAEHPKADGGRSRPYDTILPLSQDLGLTPNSSIDRDDAKKAAKEAKTYDGNGNVLICWEHGVLSKIVKELGVHEETEYASDRFDIIWLVEHPYKDLVVVGSEGVPGLDENWIGEGDGRGGLGPVVNVDPAGEI</t>
  </si>
  <si>
    <t>&gt;20854_g</t>
  </si>
  <si>
    <t>MDAAGFRRQAQSPPNSLREAKPFQARESSHESEGQSPRIAHTLTACCRCRQACSPRRGSDATMLMLDSGKQDAIRIYRAGKKISRTYVIRLRDKVRALEAELSQYIEEEGVPQDTEDIVRPGGLIRLNEDDETPRFLGPSSGIAMTRLVMEEAKKYTDSRSIRELVPEVRLRKTPIQSPESASMRKKSYPMISAVPATSLPSRLVTDKLVEVFNQKGPFPPDGTSKSQSKVSPCAAQYLMPTLHEPTFAQDMQEVYDGSTDPYKNFVVRMVLAISMQKLDPQYSGLADSYYLAAMAYMEDVIRPKDIKTLQCLVLIAQYSLLTPTRTAIYYIVGLATRLCQQLGLTEEKTITSGVSLGMVNPIQLDMRRRLYWIVLSMEFGLAHSLGRPNAFATGQDHVDVEFFKPVDDEYITANGILDGPVSEKKTLAIHFLRMRLLQAEIRRVLYQRKRPDPKNEDHPWYIQMQKKLKDWLDNCPQSPVWSRPWFLGRYNTMIVMLFRPSPQVPEPSARSAILCYDASSINVRNLSKQMETAMVDITWIFVLTLFQAINTILWSISFSEVRALHPKEELEDIIGQALDIIVRCQERWPGTAPAEHLYSKLAKACLRSYDVGGSHAPSSLSANSPSSLTDANSPSASEQSSVTAGSVAFSQKPFQSPPQFSQVFNEIPEPVNTFDYGHYFPPPQPSFRSNSIFANPPSMQTDRRFSYFPPDFAQPQNLPNAWDPMSVTSTQSQHHIPTLIPTHELSTADPGYFMQPPPYFSMHIFGDQNSDTEMRHGSLSQQQQIELMQSLETDGVTQIDNFMNMSTGYETFIKL</t>
  </si>
  <si>
    <t>&gt;8135_g</t>
  </si>
  <si>
    <t>MIPSSSSRPAVSLNSRYESPIRYGAHHSASSSSSMRTRNRRLVSTEQELVNASATSTPAGSRAVSPIPAKHPSRSVSRSGNTKDNLHRPVGGLLAPPGEGRTTSPVVSGGGIFDSAWSSWGKLQGFANAVLGGAVEENIAESSGDRFQGRVRRRAVSTGSKTPLPDKWGPDTHLPKQSDGGIGTRSAVERKSALIAQKRARILEGRDEEVKTIDTNGNYKRRTSTEEERPIITQDDDYALVYIHHVQKQDTLQGVVLKYNCKPEVFRKANRLWPNDSIQIRETVVLPVEACAVKGRPCDSPSSNFLGVDLLTPTPGDEDTPLSNVIIWPGTSSLNGTSAERLEDDENLWVHVRWVSIDSSPNSQPVEIARMARKTLGYFPPRRRKSMNAPSTTSTPRDSADFPRLSHSMSQNSGEPVFSTSSTPSRRTSNLGPRPSQSQSPSTIGSYFPPASSSTHPRKSSGGDADLSRWMRGPGGVGTLNVRKPGPGQDGLNSWAKKHIPGLAIDSLPSSSILGTTTARFGFNDDLTSISEGGSMATASHNEAPPNGGTGQGLGFEGGLAAVESLFRRFALKAPGTPKNGSRIEHPDLIELMDGTGSDDGRGFELTPGRARSSTPVDLDGVLRGKTSAGTKGGKSD</t>
  </si>
  <si>
    <t>&gt;3997_g</t>
  </si>
  <si>
    <t>MESKDLQETNSERKRNPESGPFVLRSLIEDLPLSVEGNRDDIEINCVEFLDQNLYVGTSASEILHFVQIPPDPDDASGKPTYILASRLPPAFHESSNPARPGVQQILLLPSVNKACILCNWTVTFYSLPELSPIFGTVQIRPCNWIGGTDLNSDPKRIGQDGRSPSVTVLASLNKKITVIKIGEEPRRLRTIDFAGSTISVRRDAFACVADARSYALLDVDRLLKIPLFPISSLDDSQSASIGGHIEDISGDTSGGISRSASLAQSHSSTADDKSHTRSTSLGAFMTGGSRKPGQPTRSGDLSGRETPEGMFREDSPAPASSSLRPPPRDPSPSSQKPLPPPPTEPAGARQPPSASAAITIPTSNPPTLNFTSAPVLLRPHIVSPTPQEFLLVTGTGPQDPGVGLFVNLEGDVTRSTLEFDKYPDQLVVDGRGAGVDPTPTTVDDEEEGYVLASMFRDFGDDFRHGIEIQRWDLDPGEQGSEKSWLEAPCQETSHGFMETSRIGLRSIVDLGDVYFDEVVDRLRLKRFHPFESRSMDASILSLRSTDSRTAMSIERVSGERQLFEAGDELPVGWEDHRNDEELQFAKRLGQSRSHIVAWSKGNIWWVVRNPLALQLDSMLNTVATTEIRDDQTYPSLDRRKLIEVINSLRGREAKTETEFLSLGYIRQRAGLLLFMSGLDVLAVPPGEPENRICEDALLEGGLDPRVILAIVPYLRHEIVEGRSGIWVHGGVKDVADRFITNSAEAMDLARGDITSEHILQFLRRFLTAWRKKKGFGSIANENEVSKSVDAALLVVLLQLDKSSPLGSPESKSIRVDLYALVDQGVDCFERAISLLESHHRLYVLSRLYQSRKMVGEVLATWRRIVEGELDEGAGSKEVGEQKFREYLTKIRNPSLVQEYGVWLASRNPKLGVQVFTEDLSQVKFSPTQVVDILRERAPGAVKDYLEHLVFDKNHAEYINELLAFYLNIVTGKLEESEQARATLAQTYESYRALRPPKPTYRQFITDNPIEEEWWHSRLRLLQLLGGSQDSAADYHVAAILERIAPYTQYLVPEVIILDGRQSHHEEALRLLTHGLGDYDTAINYCLLGGSSIYNPLSGTIARENLPTRDEQGTLFQCLLSEFLLIEDISNRVEQTSSLLERFGGWFDVGYVLRLIPDTWSVELVSGFLVSALRRIVRERSETMVAKALSGAENLKTSAELVGRIDDAGASVEA</t>
  </si>
  <si>
    <t>&gt;9311_g</t>
  </si>
  <si>
    <t>MARKARQRISYVLPLANSPGGHRLGVNGLAVDSQQSILYSGGRDGAICAWDLNLDLRDSTPEETPFDAPEDELVEATPKASKPTTFRAQTQAHTHWVNDIVLAQNNTAVVSASSDLTVRLWRPLSEENKAEAPPTIGQHSDYVKCLATPNAQADWVASGGLDRRICLWDLNGAGKKLEIEVGDEEKSEKGSVYALSVSRTILASGGPESILRLWDPRTGKRVTKFVGHTDNIRDILMNETGDTIMTASSDQTVKVWSVTAGRCMHTLTMHNDSVWCLYSDDPQLGIFYSSDRSGLVVKTDIRGTLGEIDDGLSLAVAQENEGVNKVIACGDHIWTATSSSSINRWANVDTGADIQLPEAYRHHRASSAASRPQHISLPATNGQMKKEIPSQSVLRISNTAMFPSPAARDSDVATTFSMLSARKGSEIIVDPDIGVIVPIHALPEETIEGQHGLVKHKLLNDRRRALTSDTAGDVLLWDLLRCVPIKSFGKRHLEDIEPEVNTMEAVAPWCTIDTRTGRLAVVLEEYNCFDAEMYADELELEEPIEFRDDQRINLGKWVLRHIFSNLVDEMVKRDEVFRKDLNENIKKTFQRSNAPASIQIPTVPPGGWVDINSAATPKANGFTYPMTPGMGIGVATPAVVSHLPGVPEDGAALLKQPTQTSRASTEKNSDYFSSTQINSAETKTVATPTGSKEEEKPPKSPADTDKENSGNGNGIFGKKFRMGMSFGSKKLGRSLSASAEKPVVVEERAEEGSETSENGEKEKEVDNNFFGVVQKIRNEYDKLLVETPDQLLESGVTPSLPNETPVLKPPPLTTVIIQEETSGGVADLYRGTVGSVGEDASLIEERAPMWLGDLLLRNKIPLKEPVKVSFVLQPWKDLLPSIAGPDGNSRLNANRMLRVKKILAYVAERIEPAPENLDLNALKPEEYLELYCYDQKLPITMSLATLRAHVWKGGADVMLYYKSNGRKPIAYEKKANEASASSSAGTAS</t>
  </si>
  <si>
    <t>&gt;9902_g</t>
  </si>
  <si>
    <t>MTDDNSEDSLDAQQLTTYEKNVRLLEEKVNTGLLLCTAPQGAQCRKHLPTQEQHLIALGVPFNSIHPAHLGPIFPPHSDIPQSAQFTSSPLSRLPSISPDAFSVPLNAGFPYSGPVTGTGSVSIAGNTNAAGSNPLLEPTTPNPKTSRFKTLRELESELLATKSQLLEAKNSASVSMLETNKLNAHITMLQSELLRDKRFLAKKVDEASEEVGCSSSDIQDLSDSLSGMKLAQGEDDESGRKNHENKLLGLISEYAHRLGMEMLGFQVERYDLEKKAGMVTISLNGLPAKLSLPSYFNVNSQLNILREKHLEEQLKLKLEIDQLRTLANIGAAVRIRFLEKMRCNLWNSPEDEAYKDHINRGTLAIEELLGTGDRMLFECGYIKPEDSHYESMALAFKNIYGVEHCAYPWRSHIICQILDMTRKVKLVMRGCRRQPRMFNEYYATQIKLLATYNNKGDVSEEDFLQLESTRELIEAAASLSDMIMEEANIDLAAQSEIDDETEDIEGEHGSTTGTEDYEERDS</t>
  </si>
  <si>
    <t>&gt;6132_g</t>
  </si>
  <si>
    <t>MASILIAVPLAILGIAFLLSKKDPKPISPVPISVNYHLTRKCNYECGFCFHTAKTSYILPLEAAKRGLELLKRAGMKKLNFAGGEPMLYPKFVGELARYCKNELGVESVSIVTNGSLVKPQFFEAYGRFIDIVAVSCDSFDETTNVKIGRGKGTHLEKFMQLRMMCQEHGVKFKINTVVNKYNFAEDMRTSIQAVAPFRWKCFQVLVVKGENDSSTTLRDATRFAISDSQFQQFCDKHSTCNGFVAEPNNVMKDSYLILDEYMRFLDKGNDPSASILEVGVEKALQSVFWDEESFIHRGGIYDWTKERHGDSEGALEW</t>
  </si>
  <si>
    <t>&gt;4393_g</t>
  </si>
  <si>
    <t>MPRTSSPLGLKVSKEKTKGSSNDIEASGSRSGNQSHSQSGPSAKSQLKHPDIPSLLADTIGWKCCTCGLSNAARYALTLLSPQTHGTEECVGLIERECRQDLNDSLLLGDPHTRCTKCTFITNAYSCDGTLVDLGLARAEDATHRTKQLVTESDAESDSNPEDKVD</t>
  </si>
  <si>
    <t>&gt;850_g</t>
  </si>
  <si>
    <t>MAPTKSTPDHARSRRVSPYPNPASLRKTIVSKPSGKKQKSCKQIFSGKVFSLTGSLLTTSGPASHEQVSNWITLHGGRVLRDVTDETTHLICSIEAYSKKNPTVQKAWKIGKKKCKIVVIDWIEDCLIKNPTKPKLVSDRDYTLEKTLARVRKGQNGMKESEKKFEEGVKACKELCDSRLHHICYDGDGFEYKITLTRIKLGDKPWVDKYTLYLFESHAIPHTYMAGAKYSQAHRMPGFWRDRMVPKEFHNAYIDFKHFFRQTTGYEWDLRLEGLKGPEDRFVYQRPRLGRPVGLLPGGYVKPEDREEAVEGGDVETEGNGSGEDGAEVGDSDAGSERGSGEVDEAAVRGLIEGKVGGDLPKGDDDDESVGSDTISKFPPGQAVWISSDEEEETW</t>
  </si>
  <si>
    <t>&gt;6395_g</t>
  </si>
  <si>
    <t>MASAMTASRRPTATLSRADSSEVKGGQRFFPDLSHNDMEHIYASLFITLSTPHVSLFGPPRGGIPLVRTCYTHAQAHPEDPTQYVLFRYLRTLLNASLAKLEIYYFLIDAFIATKKLSDNEALRAIRTSIVKFTVLLLGTEPGLTVWDHGMRVVSGKESPEHLGRKWGAYGKWDGVLGIEGVSESEWDAVFDRKIQGICQENGVIFA</t>
  </si>
  <si>
    <t>&gt;2872_g</t>
  </si>
  <si>
    <t>MAYKDIILEISGKIGIIKLNRPKSLNSFGGALMAETISTIRELNEHPETVFTVFTGEGRFFSAGADIRNNGLPEAEEYTTKSGKKIAYMNKFMPALEMLRSIIDHTKVFVLALNRPAVGAGAAWFTGVVDIVLASSSCYLQVPFSALGLVPENGSAISFAQSMGVHRANEFLMFGRKLSAEELENFGIVNRVFDAKDGEFQVRVRKYLDEQLEMNDGKSMMETKRLMNAPLRDGRLIAVINSIDALAERFVDGAPMERFLIKKSELECEFLPVPCTKRSGADEGVAKSKGNSSKL</t>
  </si>
  <si>
    <t>&gt;1430_g</t>
  </si>
  <si>
    <t>MDSKYQAVKVVDDDKLQDPEVFLGRSSTSTSDLTLLENEEDHRATSLKRKSSARWIWVAHGVLLTLSFTMLLAAYNARVSTLEHVKKFSAYSPAASAVEYQKVKFNVNGTSSPYVGASPEVDKAWDAIFYDMGDQVITDAELDIIDMPKDHLRAKHPKTGVEGYRVGLEVFHQLHCINLLRQVTYQDYYFDKSGDIAAGEETLQMHTDHCLEVLRLNAQCNADIGVFTFYMTDGDPIPWPELNSWHQCRNFDKVVDWAYDNSVGNMEN</t>
  </si>
  <si>
    <t>&gt;2212_g</t>
  </si>
  <si>
    <t>MDRLRPFIDEPWDSIQGLGIRWKHGYYGAFQFWLDQQYAGLGWEFLWANPFNVPHLTERLLFHLRSIPIPTPQTREEAPPPQSSLITQITTDSNCTARRATLDTLPLELLREITGYLSTSQILHLHHTTRALSHLIPLDQTFWRDQLLLGKLISFLWDLDATACYKKDQSIATENDNQCWDWKSFAKELCKEPFLESALKNIFALPWQSRATCECTDFWRELSRSCTEAMKWEHSTLPLGFINRVRIMRIVTEAIALGKGMNSSSD</t>
  </si>
  <si>
    <t>&gt;20866_g</t>
  </si>
  <si>
    <t>MCLLEARLEQADLLKKIVDAIKDLVQDCNFDCNDSGVALQAMDNSHVALVSMMLKAETFSPYRCDRNVALGLNLTSLTKVLRAAQGEDILTLKAEDAPDLLNLVFESSESDRLSEYDLKLMDIDQEHLGIPDTEYAATITMPSSEFSRICRDLMQLSESVSIEASKDGVKFACTGDIGNGAVTLRSHSNVDKPDLNVEIELTEPVSLTFSLKYLVNFCKAAGLSKSVKLCLSNEVPLLVDDDE</t>
  </si>
  <si>
    <t>&gt;7102_g</t>
  </si>
  <si>
    <t>MSSPTEWYKDNFFVSTKASLIQPDAVNAAFDTKSLYWCRPMDEEVIKKMLDNSMCFGVYELPKSSAEIAGRANPRQIGLARLVTDEVTMAYLTDVYILEEYQGKGLGTWLIQCVNEALLTWPKLRRAMLISSHGSEFYEKYLGVEDFKQGVDGLMVMSRRGPGSAMNQ</t>
  </si>
  <si>
    <t>&gt;10231_g</t>
  </si>
  <si>
    <t>MPFNPGTSWFILFHEHDPSANNQCIYFTQGETRCQWPCQERDNKQAIELYETVTGLPAEAVDIELIKDYILCNCCSSGKAQHRDRIEDVGLWTPLAERWVDEIRRHATNRTTEQSSRIVSVSPLEKSAILLNTVTIPATPTPSHATTAHTTPTASSSYFQPSTPTSSRINTTTPTSVASSSAYQNTTPKPPTTSAEVARLPSGAQPHYNLRPRDTNVSKNAISVQPTTISQPPRSEFRAHIAEPGPTDSVASKIGDMLVDRDFEIGSLYIFDRDSSPGYVKIGWTARSVERRLESWSKCEYTPNLLFSVDLVPHAQRAETLTHYELIKEWRRERQCQAKHCGKSHREWFEVIKERAKEVLGDWAKFMDIAEPYDSGGVLRARWESFVRRTVESGETVVAKKLLEHYELSLAEDTTLVGESGALGRALKVEEQEDDLWNTPKLEELEGPKKAPVQLDPLQIEQPASTKETLLFKSAASPEQISLAGISFHGPKKQPRPNPTASFTTPPTCRLSRHTFHTSDKTRSKP</t>
  </si>
  <si>
    <t>&gt;9797_g</t>
  </si>
  <si>
    <t>MSVETITTISPITNKPILTRNGLSSYDLQQLPVIATEAFLGFRRTSLKERQAIVKKALKILGDKQDELAKELTEQMGRPIAYTAKEVATAVKRGEYLLKISEDTLKDTDGEPETGFKRFIRKVPYPYLILVNSLIPALLSGNSVILKPSPQTPTIVEHMASIFADAGLPKNVIQYFHCGSPSIIETIVRDPKIALICFTGSVVGGLAVQKSAADRLVNVGLELGGKDPAYIRADVDVPWAAAEIVDGAVFNSGQSCCSLERIYVDEKIHDQFIEEIQKVLKNYKLGDPFDKSTHIGPVVSKRSKETIEAHIKDALSKGAKDATPDNESFSSPPPDGNYIKPTLLINANHTMTVMTEETFGPVIPVMKVKNDTEAIKLMNDSEFGLTASIWTKDTEKGAALAEEVDAGTVFVNRCDFPSPDLAWTGWKNSGKGVTLSKFGFDQFVKLKSFHVKSHL</t>
  </si>
  <si>
    <t>&gt;3774_g</t>
  </si>
  <si>
    <t>MQITTLFSGISTALFVFTFSAAQSTSDPVTGTLGNATVVKNNPPGVVYVATLPEIEFFNANDPRGNIKGSVSAVANPNGIGVSFQVSFSNLPTSGGPFLYHLHASPVPSSGNCTETLAHLDPFVRGETPACNSSLPQTCQVGDLSGKYGKITTDPYTASYSDDFASTEPGIGAFFGNRSLVVHFGNKTRITCANWTLATTSSGNSSVNGTSAGSLAPFTGTAGKNTISVMGFVAMMGTMLLL</t>
  </si>
  <si>
    <t>&gt;10071_g</t>
  </si>
  <si>
    <t>MFSLCLTLLVKIRKSVQLMERHGLLVLGEEESFLSPELDTSIWIPPPSFGVDVNFLIHGPRIIPAQGDHRELTLSESLPLGDTADAFHFHSMYTDVFIFDESSNSQQIKYPAILSTIRDRNKPNISVVVAGQDGLFKFSINSSKDYMPTWENPMGLQDVARYVRPYSTALAGVGSSWDELLIFSATVKTAEYRSIRLPNPDSFPRGEISECKLRLFEKAVVRSAGTGPRWMHRGFRIASTTPTTFKNLSTLIYDIPPERVIQFLRVKDTSLSFKFDEDGLEASLTVAFSEPQQRHTLLAYLTGSFLREDETELAQIPLGGFSFSLDAGNPTGKSDILQWTSIRVINKLPSSLNAFNFEGYQPVLAESLRIVIDSALGRITDRVNVGIGELKIRRNVIASGHELQILRQPQKDLTFSLFDLPHPSDISTKIAEILNHIQHFPTHLIGTPHLSVCHYRLMVPFSKKWTPAYTRVQVLRRGKIIQIAAFFEGFNHGRSMNFAVKETDVFEKSLKEKEIILRMVNAKFALPAGDMNEEEDSGFACLDLLEYPGEHSNIDIGFESQSDYTSFSHALPAFVKAAK</t>
  </si>
  <si>
    <t>&gt;3065_g</t>
  </si>
  <si>
    <t>MAFTSIIPHHDTLAAWGTPTTSLKYPQSTETPTPGSLSSYERAALVQPARVTRPLSAVRSSPLMRTAPYSPSACPWAPTVEPRRVRWTHAKILQVQSGTRDEKNSHLDERRTRPKTTDVVARRLIGRALGIRSTQNAKEERTSLAGDIPSGDKTKRQELGEMKAEKRQGNGVASEGMAEMGSGAEKHHQLKKDNSKLRLQDKYGQIQMRMGEYRPMETLGNRQWASVQNKFNNKDTGVARVDWKYSSDTQLLDMEVYIQGRDVENIEEKMDISIVIANTISDEEQGICERDQGPSEDVKETIIREETSCEQDSEEICNFREVGLNATSLGMTSFSVFQADRSESGRSVNRAVKGIPIENQKGDKIYGEETGVKEEMTNRAVSTEWLWGVYAQTSEGRGSRTK</t>
  </si>
  <si>
    <t>&gt;826_g</t>
  </si>
  <si>
    <t>MASSSTEKDREEEGDRFREEGNRLYKAGELLEASEQYTSACERTPEKSASFRNLSAACYELGRYQTCVDIASKALKILEKEDLPEKEKGTHVQKLEQRILRAKVNISSVPEDEQKEERLRILERIAKYRPSMFATTEYFTVGHDLVTSLFEGMFFESFVPKQKEIGFFFAGVGDGRNLLQTLEVISELEDRGKVPKRKYHILANDIQKSALARDLVIWMLLDEMKELEERKEEERESALNALFFLFIGTLVPRFVFERVLETIGRAIEALGKGKQPLAWLFVHEKDFKPYIEALEYWRGEARKTFTSTEMMTKVQLAFMVNGMGGLMGDAQTPFMKEKALYTDKAILYPSSKVLSTHDPELEGLLERYRASSKTDETMELLKKHVQQNWVFNTTLMDAQWIKDLDTQDVGFDPFASASHFPYDEEVSTKPKNPDRLYEHMAPFFIGAAKAIKHLEGRFKVEAVLGDYAEVAEKICFGLYSEDARPKEFPALFDRIHLSNVPDYMHGHLSTFLYAFPILRRSPAANIRANCLRNSSTFPTVLSYLSEYTLVPSEESLSALFQVLVLVGENKELPFPMADYSIYTYSNPKPVTTFPQLVPRKKFEHWFTSLFFRLVLPMRQHIHEPLTVVLSPLNLCVLFRLISYLVKIGYPAHWLRDLLSNLVSGTVSTSARPPTSKPITPAEAAKEWPLKKFCTAPFAVELRILARIFAPILPFGIPDEFAAKGEIKKFTFKIPDYDNYNARPSCLLLVFFDTKLLPEAEARKLQRNLREVIDPEGNKAFKELREKGLVAFSAFEWDGEGKEAAVWAEEGWVREMVVDGTWMVAVWRSDTWGICCQGMVKVTAKAIGGEVWGSKKGINS</t>
  </si>
  <si>
    <t>&gt;20874_g</t>
  </si>
  <si>
    <t>MANLYHAATNYSTTGTGGTCVCKSDPSFNDPYCLNLTSNDQAVAAYSACVQEINQDLVTGTAAIAAITSFCMGLFANMPIALAPGMGLNAYFAYQVIGLHGQGPVSYRLALTAVFVEGLIFVALSILGMRQWLARTIPSSLKIASGAGIGLYLALIGLTYSAGIGAISSGSADSPLELAGCVPANLVDGSCVKGKMRNPTMWLGIFCGGLFTAFLMMYRAKGAIIAGILLVSIISWPRNTPVTAFPNTQTGDDAFNFFKKVVMFHPIKHVLVAQDWNITGDNAGQFTLALVTFLYVDILDATGTLYSMARFCGAIDEDTQDFEGSAIAYIVDALGITIGSLFGSPPVTAFIESGAGISEGGMTGITACVTGLCFFVSLWFAPLFASIPPWATGCTLVLVGAMMARAVVDVNWRYIGDSIPAFLTLAIMPFTYSIAYGLITGILTYILLNVGAWLVIKASGGRIIPYDYEQKDYWTWRVRGGLLPGWVKRAAKGKRDFWREWDFDNSLNGEGEMGCYVKKGRDRGSGLSGTGSIGLEMRGSGEGASVVIDNGNVGMVSGDRSWDLREVAGFGFKGPKNNVGADMDSGSNRESGLAGSSRMVLNS</t>
  </si>
  <si>
    <t>&gt;1971_g</t>
  </si>
  <si>
    <t>MTMSSPSSGGSSGGKRKRTATGTSSKKAPSMGRLQPFSQDASGEDGESSVAETSNTKHKKTLSSDSGNPPAKRLRSSTHDKLANSTQHPGEPSDAPGMSTDIANRVGRKGQKPKDVDEDKTQSMAPPPIGKLTDPVGYKTNPPPLGRAVRVYADGVFDLFHLGHMRQLEQAKKAFPDVYLLVGVTGDKETHKRKGLTVLSGQERAETLRHCKWVDEVVEDCPWIVTPQFLEEHKIDYVAHDDLPYGADEGDDIYKPIKQAGKFLVTQRTEGVSTTGIITKIVRDYEKYIARQFKRGTSRQELNVSWLKKNELELKRHVSEMRDAIRSNWTTTGQELGKELRQFWQASRPGSPARQQSYDDSKRDMLTSPSALSHLSKRLEIPRNDSPGPGSDFATGYSLGLIGGVRSWMTRSRQSNRDIQHGSDSSEEESNSDERPSPRGRSGRMKADATQTEGEADAQEKQVDAQIEALMAENAKSSGA</t>
  </si>
  <si>
    <t>&gt;3477_g</t>
  </si>
  <si>
    <t>MEASSSADIPKPEKIKTEVKSEVHLEPDPARPASATRPKVATYVRIKNEDNPSDDGKVDSSLPTPGGDDDIFEDVDNDEPEYVDRSYTGIVHINDIRYFVCEGFKIRQIPEPYIVKRKLWDLFRCIQAGSILLDPQYQREIVWDEGRAALLITSILMGFFIPPIIFNVKKSMVKRGDRMEEKFTRICVDGKQRLTSVFKFMSGQIGFFDNGSPQKKWYWCQQTINGQVVIANRNILPKAVKDFFESQFFCCYEYEELDLDTEETMFQLVQRGLALTPAEKMRAMSTDWANFTKQYEDDYSLIVNLSKQNRASGFRLILTIFTMIQEVMAGERRKKKVNGGVSTTPTLQASPPALQRVLEDKMPISPALKLRLKSIFDKYETLVKLSSTEISATVWRVKVNSVFDPAPEYLREVGVNHVRTFSPLELVVTAILVAVRMEERTDEELLDDVGEMRKYLRGKHRDLRVNAQCWSTAWEFITEVMERRIGELALVEVDEDGSAVNSAENGNRKRRVRKKSVKGSKSKPKSKEGSSSSIRAEGSEEGGGDNKGSSSLSSAPESEEEGVNEVPQATKKRKTMAKPNGAKEKIKEKVVLRGSKGRTSGAMKPGKIGKMKPKKRCGPLVGKSPANAKKGKTREQ</t>
  </si>
  <si>
    <t>&gt;7825_g</t>
  </si>
  <si>
    <t>MEDDFNGNVPDSSASLLGVSALDTTLLSLLSSPSGIVLTVLLGLVSIVVVTRLLSGRRSTRISGRKTDNVYTVPMLPYWIPFLGHGSILVSNPLEILYQARNKNPRGIFALKCTSNTLNVVTKRSLAWSVLRENKSAVFHQTVDWVFLQRFFGIPQRSKGKYQKFWEVLCSDCGHLAKDNTLSRVIYKKTVQNLEESIPNMVTFINTDIDRQLWERFAKPKFISNSEIEVDLFTLVSDLLGSASVTAVFGPTLLEKYPNVMHDLLAMDSEMPFFLMGLPVITPYPGFMNANQARHHVLLALDDFQRALDDTVDGKPVDFSWGDMDNVSGFIAKRHAFFKDNGFDVKERPDIVILWALAAKTNLIAFWQLLHILTTPGLLSRIRTEIASFTIVDKPFSIGFISEAPKLTIHEALSTNCPLLRSTYLETLRVSTQPLFIRKLATDLDVTDDEVSFILRKGECVVIPYALQMRDSTLFDDPQKFKPERFLSKDDDGSVLLSSAGMEYLQLYGNGAHNLDSLSDLCRDGFLQEYSCLSLVAGVLAMWDITPVDKQSGWVIPKADTNSFVARPRQESRVRIKRRNFDWEEVAY</t>
  </si>
  <si>
    <t>&gt;20878_g</t>
  </si>
  <si>
    <t>MSVLTEKSMGDLNEKQRDVYPLFQKGHKLQNDLVTTDSIPKEVGASNDTKLPPIHAKRKPTRPNNRKNGSLAESIERPADWELKAENEGLLEVDLNTSRRKRRKTTTPIEELRSIAQLDSEQNNGDDLEPRGRSRKNTSLEKKDVDVQRANSEHCASANEATQNLTPDPILIDLDQNNPEQSNAQPRISLGENMTAYTESAAIAMGQKIPVTASMENSNEKRTRILRFNPKTGTIGSPPAKNVAPAVIVVPRVSRKSRVPHIFRSMVVTIPYGEDEELPASIGPKIDHILNGKRYVQPIPEKASAKPLDIDNKRDQTIHPLFLSKATKAAQQIPKKSVPTQNIVVDLTQLKTTPPKNRLQPNSVRPVLSGTPPMLKLGQSKATGKQFYGFCAPIAKTLRFPGAVEPAWPWKGMVHVRGTTLTSNDRPLPTRSVDIPPRIKKSKDHAAEVHGNEDIISTLAVNLDISHAKKSFQVNADDEVRLPPVCLRAPVKHNESGLDLQKRVRKELVHKMPPLDAVLSSSDDELSIKHTGGTTIHPILSKTYLSIATSLSAFDQGQCETHAWIHKYSPSSAVEVLQTGREPLILKEWLQTLTVQSVEGGLGDKSKRRELLGWKQPKVEGAGKRKRKPKLDGFVVSSGDEDDDMDEISESENESPAPGRQGSLRKTVVRAGDLKSSKDGAKMTNAVVLSGPHGVGKTAAVYAVAKELNFEVFEINSSSRRSGRDILEKVGDMTRNHLVQTSSRRLSVDTIDEDRDQIDDALAEDLRSGRQGTMNSFFKPKPPSAEQTKSKPGARKPVVEPKKPAEQQKITTKPQPKDQKQSLILIEEADVIFKEDVQFWATIMGLISTSKRPIIMTCNDESALPMQNLSLHAIIRFNPPPTDIAADYLLLIAACEGHILTHQAVKALYESRGLDLRASITELNFWCQFAVADPKGGLDWYLEHWPPGCGSDKNGNTIRVVSEGTYQTGMGWLSQDFIESHLHYLDIEEEMLHEVWDGWCLDAGDWQQHLELKNWADEIPKLSTGRDGNRAALDMYCDFAEYMSIIDLFSNGAFAPENNVAIDASQPKVSAKVREDYTLASELLEAFPLVNYSTLSKDISIFMKSRARKFLQVDSHIAHNLEVPIQLDRPSETQILDLICQQAITPAKHLTRHDFSLAFDPISEAPRTTYVWTNTPTLEASSFDRTLTPIVEDLAPYVRSIVAYDKRLLEERKKLSGLLSEGGQAGRKRMRTTRAAMSALEGGERRNTRKEKWFAGGLNASFVEKTGKEEWIDIAVAQERIAKEIITSENKAKIPESSGDSEKHESTLSL</t>
  </si>
  <si>
    <t>&gt;4787_g</t>
  </si>
  <si>
    <t>MFARQMFRAAQPLKTQTRRYATEKSAGSSNTALYAGIATLLAGVGYYYSSQGDNAAKAKDAAKNAETKATGASPKVAFTGGDQGFVSLKLDSVEPVNHNTKKFRFALPEEDQVSGLKITSAFITKYKGPEMEKPVIRPYTPINDEGEKGFLDLLVKKYPDGVMSKHIHDLEPGQTLEFKGPIPKYPWEANKHKHVALISGGSGITPMYQVARAIFNNPEDKTKVTLVFANVTEEDILLKKEWDVLENTYPQRFRAFYVLDKPPKSWSGGSGYITKELLKTVLPEPKEENIKIFVCGPPGMYKAISGVKKSITDQGELDGSILEQLGYSKDQVYKF</t>
  </si>
  <si>
    <t>&gt;6354_g</t>
  </si>
  <si>
    <t>MGASPQTPELATLELSRKEIEILLYTLPLRVQREGREGTKGRPPRQWPPEGQRSVTRYLHLQDFCSLGGWAVQYESYHEKSEGGTSGSWTNRGGPWRGGNMGMFPLPSAPPRPVPDWELSTAKCLRSPEAIMCSGTQAARLSVGFLGSRVFRSSGPSHAHSSTSYVQLLGGRTGGRRGTDGSRVG</t>
  </si>
  <si>
    <t>&gt;10328_g</t>
  </si>
  <si>
    <t>MSTTVNRTLWQDAVGIPGIIRSSPIPSANDLAPTELLIKVHTWALNPADAILQDTSLPFVTYPRILGSDISGTVYLSSSPRFQPGDRVFSLALVMGPEKDLKGGFQEYTIVDERLTCKIPDTLTFTDASVFPLTIMTSSHGLFSKEYLGLPIPTPGIPGPSTGKRILIWGGSSSVGSNAIQFSKAAGLEVITTCSPSNFSSVKDLGADKTFDYHAPSIVEDLVAELAKGECVGIFHAAGNSDDSCRVAKKTGLRLASSNPIPEWAVKEGVDAKFVFGTGDFLVGHETTRGIYGVFMPGALEKGVYKVAPRPEVVRVRGVEGIQVGLDQLKKGVSGRKIVVEAE</t>
  </si>
  <si>
    <t>&gt;20882_g</t>
  </si>
  <si>
    <t>MAALRYGIGQVRPGLGTVQGRAKGRAKDRDARCVDKREKYRGKHEGLTPTTGVDMQRLCKGKGKGKQEGLPSRPNLAALSKTALMTSTCHGRATCISPVLVGSYPPIILTLSL</t>
  </si>
  <si>
    <t>&gt;10109_g</t>
  </si>
  <si>
    <t>MIGSFERIFAILTEHYASKWPFWLSPRQILIIPIIPAVHDFMLEVQRIFRNNSMYVDIDKTGNTLQKKIRNGQLEQYNFVFVVGAQEQDTRSLNIRNHDDSSTQSKGRRIPLQEVINKLVALRDEGRLINAI</t>
  </si>
  <si>
    <t>&gt;5908_g</t>
  </si>
  <si>
    <t>MSEKRPLPPSGGDPPPRPRKRNTTACQLCRSRKTKCDNKKPRCSFCVSVGAPCGDRADDSTLLDAGSQAILDRIDLLEKTLLEASSPSSSPSPKSSYPNHSTTQTSSNLASVVIGIAEPRHESERTSFYNVETVLAWPIFQGQYRFCLNLRDLMRASHPSTDMDHLSPQSQPAGKGPSSLIAFELGSCSRLLDNFFSRVHIKNPVLDGHEVRRWAREISFNGIRWDARSCLVLLVCALGAISEPFPSDNPSSSPRSLEESEDYQLAEAWFVAAQKRIGTLLSHAGGVLEAQCFFFSAVYLMHTFRPFAAWPMFLQAIASCQEFHCCSREPIERSLCPEAFVEDVDGWRSEESMYWTCFKSEIETRFELSLPSFNVTNLSYPTFLPSPPQESIEGQDQAWYFYLAEIALRRLYNQILAQVLPYSTAKRVHDLKSLAVEIPNFEGQAEQWSRLLPPAVNIDPSDQDQDVLRFILKGHLFNCYESMYWPFAVMAINFPASRDRSFDYLVQKQLQVCVDRIWVNESGFHHRHHGTWGMMRSCTRSALVLVAAKRCGQLDELLPPGWPQAVHRVIGLLDYWSGECGDAGSRRDILKEAVGVLEGINSVSPC</t>
  </si>
  <si>
    <t>&gt;5638_g</t>
  </si>
  <si>
    <t>MSHAATVSPSPIQFGEQASNNFFNPRSRFSSATSNSHNHIRPSPSLLERQRTLQPHGISIQRPAEMSNRSQSSRSQFRDHPRLEHRASQTIIDLTDESEEARLPIPARNSGDRSRSQRPPQLGRSDALNFGDYIDLTNDTEDDLIITRARVLPPRSHRTSQPQANARPDSPSLFLPVAIPRQINRVFSSAASGIQNAIFGAVAGLDRVAPVFENAEPPFRINRFIPPNADILNHLHLLQHEQHFQVPGRMDYGQPAFNNQKPVHEPPKAARTGFTRSPTEEDVIICPSCEQELVHDKEMDEPVAKRGGKAPTRKDREEHPFWVVKECGHVYCNNCYQHRGPPGKHGLVSFPETTKPTANKRGGRVLRCTVEGCESDVKGKDKWVGLFL</t>
  </si>
  <si>
    <t>&gt;3494_g</t>
  </si>
  <si>
    <t>MWRRAYLLLVLVRLYFALSPTYLHPDENFQGPEVIAGQIFSYPVRLTWEFTSDQPVRSVFPLWPVYGLPMLLLKWLWTGNGNDGEIPPIAVFWTLRVLMFALSFVLEDWALHELVSSPRHRKVAVLLVASSYVTWTYQTHTFSNSIETLTVAWSLVLINRIVQHKQRASEFSSGILAGVIVFGVFNRITFPAFLLIPGLRLIPLFFKKPFALVAFIWCGISTTFIAIYLDTLFYTDHSVSWSYFFSHPTITPLNNLLYNLQTSNLATHGLHPWYQHVAFNMPQLIGPAAFLLFFRPHFSLRLYSGISGIFVLSIFQHQEARFLLPTIPLILSSVQLPRNKTLFRLWAVTWIIFNLIFGLLMGVYHQGGVIPTQVFLSKQPDATNAIWWKTYSPPIWLLNGKNEVLTTHDIMGMKGSLMIREVAALATCHHPSPNATAHLEETEGTYLIAPASATFLDTFTSGQAPHLHFKEVWRFTNHLNLDDLDFGDDGFWPTLQRVIGRRGLVTWKVTKDCGEKGKGKGKCFLQYA</t>
  </si>
  <si>
    <t>&gt;6170_g</t>
  </si>
  <si>
    <t>MAQAVLDVDYLSAYLNVPQQNLTTVIDEPTAELVRSILEAVTVKAREYDELASDKLRVDIELENAIRSSETRIEGLRATVEKAQKTVEEVRTKLHEEENSRSTLESQLQTLRSSSTTSTTELENLRARISSLEAANRDTVALLESKTTANDALAKDLQTQHQRGLELSQQITSLQQAVQNANSAVSSAKFREQSLEQEVALIKRNNEWFENELKTKSAEALKYRKEKGARIAELQRQNEEASSNLEALKRTEQALRNRVDELQKKAEDSLSKVQQLEESAAQKEDDFKQELDSAHRLQDLQTQQTETHRKRLREVEANLEKAKDDAAEEVGKCRQQAENEMQGRQEAENRISELEAEVDSLQAIVSSQPRAGSSPTTPRQGLNGSMMGRLGSPAQFGTPGSVRSKSSFTATQAIEELYKVKSALAKEQREHKKLKEAFDDNYAILEAKGTEWEQLETENERLQQEVVEMSKFVDQVGKERDRAKKDARKAEGDASTLQAEAKIFRQQLRDLSAQVKMLLCDIDARERGLEALSAAERQQLERLARGEVNEDSLEGLTDTDRLISQRLTVFRNISELQEKNQELLKITRQLGAQMESEEALAAKNQAVKDHEEVQQLQAQIVKFKDELKSMLSRSESYMRERDMFRRMLTHRGQLPASSDLASMFGQSVDGTQNGLTQSIEQTPGSKDNANYATLLRDLQSNFDSYREEQTIDLRALKTQQEVLSRDKALLQAEIAKISSQLTHANERYELFQSNYALLQSENNELQKRSKTLSENAAKQDLRTQQVAEDLVEAKGLVESMRNENANLKAEKKLWKDIQDRLSQDNESLMNERTRLNNLVANQQTLQNERELSDSETRRRLQSQVEALEAELSTTKRKLNEELEDSKKAQLRKEYDSQQNQKRIDDLASSLSQVREELVAAKTTRDHLQARVDELTIELKSAEERVEVLQPRPTPRPGIQDTVGGINGNVPEADLSREQELAIEVSELKRDLELGKSELESAKAQMEQYKSISQASEEELQSLNATQDQYREEMDRIIEEKDFKIRELQQRVEDISAELTNTNNELTNLRNQQSEITRQHEEEKASLETEISRLKDEDERHATAAQFHQQDLRAQAAIATKAQQDYENELVKHAEAAKLLQTLRTEYNQLKTESATLKADAEAARVALRQSESSWDERRKHFEQEVKELRTRRDDLNAQNKLLHQQLENVESQIGTLQQSRAIPADDQTTESTPDRTTDGLRELNSFLRREKEIVEVQYELKVQEAKRLQQQLEYAQSQLDESRLKLDQERRLHADGSRSSTAHKDLMEKLEELNLFRESSITLRNEARQAQSQLADKTKRVEELLAQIQPLEAKIRELEHGKETADGEMRLLQEDRDRWQKRTQDIMSKYDRIDPVEMEQLKENIEALKTERDSLLAEQQPMQEKIQGLEADKATWQQSRQKLIDQAKERNRINLKENKERTAERDTALQEKEVLQQQLSSLQQDLEVAVREKEAAQYQVTSLSRELESVKAERDRALATAIQTPPIPIAPALTQNKDPATDQQVERLQKELDSVKQEKQLLEVELKSLRDQLAKTTSERDAAVVAAAAAEARSKQASQVPAAMIENGNEEGQIIEPSNIHILDEERRVLEGRIAAAEAKAKEQEDKAAKLDEQMESTLKTRSDKMKAALNKKLSEAREHQKAEFQAELNLRLEQEKQIWLAESKASAPSLKLSTDQSKPSEETPAPGTPATPATPSQKQVISGSSIPDLTELEIRELISKNSVAQAIVKGNIKKLLAIETQKLQDEHAKSSAESQQKAESAKAQAVMMESKKSALKINMAENKAKSATGKLEIVDKAAQETPQRAVVEVWEEVKAYRLPPAAPAAPKPTESSAPANGIVQPHLTPTPAEVKLEVPHVATGAQSDSSLPSTTNGTQVVSGTAPHQNIPHSHIPQAPHGNNNNNAPRSSIPMPRGGNMSNRGRGQLYQPKAVGGFGRGRGGPSQNQRGGLNASAAPYSPTGPAGQKRARDEGSMGGQQGHGGKRPRGGGPNH</t>
  </si>
  <si>
    <t>&gt;10461_g</t>
  </si>
  <si>
    <t>MAPPLKSKARGRPRKSDSQTASPASSRRSSTRRFALNPKTEPSSLSKTIATAKQLLQDEDEDDNEISGDFTKTKTQGKRRNSSSVSNNSEPSDYSTPATSAVATPVEQLKPSVTRRGRRSTAMTVAEPTLVVDAVARARALRNSKFSLNSQKRMRIIQDSEDDDSDNSPDAQLARAMQQQEDAAAQKADWRTMTTRGTRSTPRKIRKIAPAQGFVSDYEDEEENSNIQMADKPSPRGHKQVKVELNAKGNNSTRFSSKTATSKKTIVLDSDDTDDFSDTAEDEDEDYEPLISENRPKSKAIIKAEPTAAPRRRNNIGSSTSRYFAKPKSAPSTFQQKNTKASSSSVQSRVDTLAISDSEYYSEILSTDSLDDSNSDSDSALPGLDDIPLLPSVGDRRAASRAAARETRRLNPYIIGEDNATRRSRLERDRLVKHHAELLTMWKDLEDLPKIENVAIEQPKNINRQLKPFQLEGVGWMKAMEKTDWGGGLLGDEMGMGKTIQAVTLIMSDWPAKQPSLVLIPPVALMQWQQEIADYTDGTLRTFVYHGTNAKTKGVTKEELMKYDVILLSYNSLESMYRKQEKGFKRKSGLHKEKSIIHDIHFHRVILDEAHNIKQRTTGSAKACFALQADHKWCLSGTPLQNRIGEFFSLVRFLDIRPFAGYFCKQCPCSRLNWQMGDDNRCTDCHHSGMQHVSVFNQELLNPIQKYGNKGPGKEAFRKLRILTDRFMLRRVKRDHSAAMELPAKEIYVHRQFFGEEENDFASSIMNNGTRKFETYVAQGVLLNNYANIFGLIMQMRQVADHPDLILKKNGEGGQNVLVCCICDETAEDAIRSTCRHDFCRECAKNYLHSSDNPDCPQCHIQLSIDLEQEEHEQDEQQVKKSSIINRIKMENWTSSSKIETLVHELHELRSQNMTHKSIIFSQFTTMLQLVEWRLRRAGITTVMLDGSMTPAQRQASINHFMTNVNVECFLVSLKAGGVALNLTEASRVFIVDPWWNPAAEWQSADRCHRIGQGRPCRITRLCIEDSVESRMVLLQEKKANMIRSTINADEGAMESLTPEDMQFLFRGS</t>
  </si>
  <si>
    <t>&gt;8235_g</t>
  </si>
  <si>
    <t>MQSPLVLLALAALVAARTDLKGCVSSTTVAYGGASLVWYVPGTGELCDFLDCGGGRDAPLTTVPGCPLYKGTATYSPSYLPGFGVASSTTQPASTTGTSTSPSTAMITQTTAADSSSIVETTESEGKDTATGDMSESVTGMVTTEQDSASAPGTASSSQSSGPITTSPTSAKTTSTPATGSGSSSTSSSTTAAVSGNAAPSNSFKVLSHGFVGALAAGFAILM</t>
  </si>
  <si>
    <t>&gt;1746_g</t>
  </si>
  <si>
    <t>MPSTPSSTEISLATSSLHPSCPPDDDRSSWRNGEMDDSRHEENVITPEEAFQQPTPPSDSPAAGSAERHLAEQENAKRMDMDEDTSAAEMLSPMSAGPDKQEEVELPALPVDLGSPSLGYDLSNVRLIPSSPSSFLRPGSRFIGTQQSEHQVYEVQVEIKHVDMRESFLCGYLRIQGLTEDHPTLTTYFEGEIIGSKYSFLTQHPDWGSTDKVDLTHWAKFSAFRPFQKPAKKGHCHIPQLAQRENIFMRWKEHFLVPDHRVRTITGASFEGFYYICFNQIQGTVSGIYFHAKSERFQQLELKHVPDKGCFAAMEFR</t>
  </si>
  <si>
    <t>&gt;8080_g</t>
  </si>
  <si>
    <t>MNRGGGGGRKVLLPPINFIFKLLQQHSTVQIWLYEQLAIRIEGKIRGFDEFMNLVIDDAVEVKQATKTAEESRRSLGQILLKGDNVSLIQSLAG</t>
  </si>
  <si>
    <t>&gt;2290_g</t>
  </si>
  <si>
    <t>MSLPVANGNKPGDSAALQVQIPCIVFFILTPTFVAIRIWSRTRIRGGFGSDDWTVLASFTFSLIVSSLMMASCYYGFGQHIFNLSPHNKLMTLKLFYVAQAFYKLTMNLTKASILLLYLRIFIQRSFRIICYIMLTIILSYMVATFFASVFQCTPVPRAWNKAIPGTCISIPKNWYANAGFSIATDVIILVLPMPILYRSRIPVSQKAALMFVFALGAFGTLTSIFRMQTLNLSSTSPDPTYEIASSLWTIIEENVGLICACLPMCKPVLSLLLPSIFPPTARDRGSSNTMAGSAEARYVHGGRGKNSWTPSRGDEDHIGVSLATVTARSGLGSEESILRPLSERADGGRGSVVVKKETQFHISYQEEDIVRK</t>
  </si>
  <si>
    <t>&gt;9032_g</t>
  </si>
  <si>
    <t>MANSQPTIPRKGISEPSVAVYRPPQSQSEAGPSTSASSPDLSQYQSQNQHDEIPSTPPPYSGPVSPSSSSNRQVQLSSRPPRESYPGLPHLDYRLYSPSSFVLNSDTTTLSSREPSLHTSPTALTSLVLNLASIPPKPQIRILGKTGDNVDFDVKINCMNLIVPENEKSKMNYVKVIGKGELGYRGEGKMSREEGGDRELGVGGWVDRFLRDGRGIKYFALERTVQNWDTSYLEGRILTLINSTSYKGHITITFPTTHSRVVIHSPDKINRLFSSITKVFTGTKKYEVVKSVWPYADLERGKDGRRCAVQDEEEWFCDWRDAIRHAVMGKRKGWVTIEDRLEFLMEPKLGEVEVPSWGI</t>
  </si>
  <si>
    <t>&gt;5541_g</t>
  </si>
  <si>
    <t>MPVIASGEIPEVRISYVVVGLVVLCCVWRWMRRREEEERRIRMEGRNTRWPSAMQQIAEEKETESFSTANYSNSGLHIPSGRPPHSQPPPFPPPSTVPTNQETPLSNASYYDRNEVFDDKPPAYFEPASFAQNDGYEGDFGLPRRRSYTKRMSLDGDGNGNGNGMVEVSGEIMIAEGWRRHTRVFGGGVCRACEESDERRRTIS</t>
  </si>
  <si>
    <t>&gt;5675_g</t>
  </si>
  <si>
    <t>MNLSILRRPFNSGPLRTIITSLALTRAMHIQSIPMWTGKGDNYAYLVVDDKSKDAVIVDPAHPSEVAPVLKEQINAGKINLTAIINTHQYATASNDLSQPEFKGKPVIGGEKCQSVTKTPKNGETFKIGDITVKALYTPCHTQDSICFFMEDTTGKAIFTGDTLFHGGCGRFFEGTAEEMHTALNKTLAAVPDDTAVYPGHEYTKANVKFALSVLQSEPVKQLQNFAENNKETQGKFTIGDEKKHNVFMRVDDPEVQKATGETEPVKVMARLREMKNNYK</t>
  </si>
  <si>
    <t>&gt;5696_g</t>
  </si>
  <si>
    <t>MPLPQYLTRFMEHYAGHPLRLITACLKVAFIAHVTTEYTFSINGARGASMLPTFEVAGDWMLIDKSYRRGKKVHVGDIVSFDSVVEPGEKVIKRVIGMPGDYVLRDTPGAGEAMIQVPKGHCWVIGDNLGFSRDSRHFGPMPLALIKGKLIAKVFPWSERRWLENPLQPVQEQ</t>
  </si>
  <si>
    <t>&gt;20897_g</t>
  </si>
  <si>
    <t>MVFFKKVFRYFNS</t>
  </si>
  <si>
    <t>&gt;743_g</t>
  </si>
  <si>
    <t>MECSKIFNRLSKAFSIAALLQVLVFGALVQARALQPLPFTSSDRWIIDANGKNVPIVGINWPGAADTMLPEGLNYQSIAHIAQKISDTGFNTVRLTFATEMVDDILDNGGDVTLSDTLDNALGQANGATVLANILKSNPQFTAKTTRLQVFDAVAAGLAAQNIYVHLDNHVSKAMWCCSLSDGNSWFGDTYFDTTKWIRGLSYMAAHGKSNWTTFSSMGLRNELRLSTTGASSLQWYTWSTWKTYMTAAASAVHSANPDVLIYFSGLDSDFNIEPAVGGSTLLDWGFSFKVSSYEWAHKLVYEMHEYDEGISGSCSVYEATLISFGADATTKTGSGSNRGPLVISEWGHDQTDASDAWQTDYSECLTAFMVNRQFGWMMWVLAGSYYIRSGVQDYDESYGLLDHSWSDYRGVNSSAAIKQLVQSTYAAYGQ</t>
  </si>
  <si>
    <t>&gt;9187_g</t>
  </si>
  <si>
    <t>MSESLSTYRYSSLPLGSHIRLLRLIPHEDEAAPIQCQLFNYSLHVPNKRSHLYEALSYAWGSSDKPRVVSIDTYMLPVTENLHTALLRLRDPFLARIIWVDAICINQEDLKEQGHQVQLMAKIYSMARSVIVWLGEMVPGSDQALEDISIAHWELTERTKNELNRRAIIHLLQRPWFQRIWVLQEIAAARQVVMMCGSEEIDGSVFCLGLKALKLNSAYSSELQTLPSVMYLIERVGLRFKYTPHSAEKFSLNVYALLGMCSDDPGKAGILPDYEISWKNLFQKLIIFILGKDVSVGTSNNSQRAVIQSNGRIIGLVSSVSDDRQNVNITYKDTVRYLEDETVHEKIWNPQVSAISVREGDIICLLQGASKPTIIRQCRDHFAVVLIAAVASNENQNSSLPEQSNSTAHFFPHKFLLVWDWEESFMKLQDREEYKALVTSSQESEYSKAAFGGISRKMIETWNHALILWELRQANRALELLREFLEGNGIGFVEPLSYTLQDKYGNMLEGRYGLTPLCWATGKGYDTIVKMLLTKNGIDLNLKDSQYGRTPLSWAAREGREAIVKLLLQKKVDIAAQDYYGCTALHLAARHEREAVAKLLLEKGVDIIARDNSGATVLHLAAKNRCPAVLELLLEKGADIIARDNSGATALHLAAMYRCPAELKLLLEKGADIIARDNSGATALHLAAKNSQRVIELLIPVYRREGGMPKKYCERPMQVIQLLLDGGADVTARDNDGKTALQLAFEGIEQSRIRRLNGAGNPS</t>
  </si>
  <si>
    <t>&gt;4672_g</t>
  </si>
  <si>
    <t>MALRRGSGEDCGAFPLYSINECKDRLPENMTAKGGIFVPIYEREARWLNFKSIEPFAIKVIVGGVNDISGEPIIENTATALRRKAKLSEGKSIQDYVVCRSSDTVSGKRTQHWLDGISTSNSKVMQFVATQIGSGYSIETKVTDQTLESCRIEEESEILVMLILIGGGPPHVETPKAKAVEMVIAPGGLIKQTIIENPVQSTDWDLESTITFNVQLLRASVFQRLLGIEAPTTPVTAELYKQHGHSFFKLYEEKSGIEGNFGGIKSMAVWKGRRGVLRGIVTRTSISQWLNSIQLRGRHLFLLANKAKDGVHD</t>
  </si>
  <si>
    <t>&gt;6546_g</t>
  </si>
  <si>
    <t>MTGLASSPGQAGLPTPKSTKSFWHCDPSKFLIGHRTTDSLPAQADIVIIGSGISGTSAAHFLLGNEKGKDLKVVMLEAREACWGATGRNGGHCQPMVYTNPPDIGAFECRNFQSIKTLVAENNIPCEWKTLQVAHSYMVESMFNHSLTYYQHFSTIDPRIKDLVQVITKESKHPSLQDLRVPNAVGVFVQKHAASLWPYKLVSWVLEKFLNENDSSQTPRFNLQTNTPVTHLQNLENGTWIVHTDRGMISAKNVLLTTNGYTSHLLPAFSDLIVPVRGEMSALIPPPSMKPTSTINKPLEYSYSFMGHGKQNINQDDYLIQRPFGQDKTGEGGELMFGGGRSYAKNAGVGTSDDSEIDLPAAAYLRKELPKVMDLGEGEDCLKAKLEWSGIMGYSRDGRPWVGELKDGLGLGGGTGLFVCAGYTGHGMPNAWLCGKAASELLLGYGEADIDLPEAYRLSKERVLRAREMEEVHIADANPQLIGEPS</t>
  </si>
  <si>
    <t>&gt;3700_g</t>
  </si>
  <si>
    <t>MAQYFLDLVYTLTNCMSCFPGSPQLKINNRSFKILRLLGEGGFSYVYLVQDTSNEALYALKKIRCPFGQESVALAMKEVEAYALFSPHPNIIHSVDYSVSSDRGDPGAKTVYILLRYYRRGNLQDMINANLVNGTKFPERRLMVLFLGVCKALKAMHNYKVQGGPGGINSQKNARKVRGQAAQADQEAADEVEQQKGRQHGRELDPDSEQQEPLMDGEVTQSQVGVAPGEIRSYAHRDIKPGNIMIDDDGQQPILMDLGSIAPSPTPITSRSLALAVQDQAAEHSTMPYRAPELFDVKTGSVIDTKVDIWSLGCTLYACLVGKSPFEMRSDETGGSLSICVLSGDWRFPDEGAGGKKKAPNQAGQAEDSGISDSIRDVVRKCLQVEPAERPDVDELIEIVQGVVAELPEDESS</t>
  </si>
  <si>
    <t>&gt;8778_g</t>
  </si>
  <si>
    <t>MPSRGNPNVPNKQRKVASRAKVQRRKATNGITKNPRGTARSSVLYPTSGPLAPLSGKKARKVEKAKNHARQRAIEKALAEEGEVAMTDAPKTTNSKAKKEEVAKDEMEVDVVA</t>
  </si>
  <si>
    <t>&gt;354_g</t>
  </si>
  <si>
    <t>MRYTNLIILLLPATLGAALQKQKPLGSPDLGPAMPPDSPSSSTPRPASGDVVILSDVLGNDRTINIFAGFTRDFAQISQRFEDSTLNTTILAPINSAIMALPRKPWEDPKDYDALGTNAYEGSQGEERAHKNIERFVEEHVVPASPWKEGQKLKTLSGGEIWWENKNGVKLIQPGNIEVASVASRVYNGEVWILKGVRNYA</t>
  </si>
  <si>
    <t>&gt;599_g</t>
  </si>
  <si>
    <t>MSQQEAESQAVVQEAQLAKSNESNDEKPKIQPPSFRGCLGKEMVELHVGEGETQQHFYVHKNALCTRIQYFDKMFNSGFKESVTNSATFPEDNPDHFDVLIEWVYTGALRHCLLRKNAEGYVFCSNWDMEGVYLLAEKFLLPKLMDQIMNAIRESGREFNQLHTIPAMAGFYKLCTPGSPLRRYFSQMIAFLIVEPYTSEERFSIAVILRALADDADLNADVIVAISKGRGYIADPRTMPNCAFHYHATDEPCSFSSRLILEPFEGFLDEWRHGLRTYGETDDIWSMCANV</t>
  </si>
  <si>
    <t>&gt;2049_g</t>
  </si>
  <si>
    <t>MPPHEGLTHLKEYNVKDSNVELIGTEIDHKVKYNSAKTEPAWNNGRIGQQAGLYIWRIEDFQVISWPQEKVGQFYDGDSYIILHSYKVGEKEGKEKLVHDVFFWLGSKTTQDEAGIAAYKTVELDEFLLGTATQHREIQEQPSGEFMALFPRLRILSGGIRSGFVHVDADAQPKEITTLLRVFKIPSAGRHDSVVAHEVQPTWKSLDEEDVFILDKGDKIWVWQGKKCSPMEKAKAAQVVGDLTLAKHIDVEVLSQTEARARLVVDLLGGKGIEQSEFRAVRPISSPETRPRPQRLFRLSDASGNLSFDLVKEGQPIRRSDLDSSDVFVYDTSKSIWVWRGLRASRQEKALWIKVAQSYAQELQGESPQLEASLIPIAAVVEGNENPVFLKELEV</t>
  </si>
  <si>
    <t>&gt;4644_g</t>
  </si>
  <si>
    <t>MPFFLPLEASNFHKNIERWRTTTTSPYPSICGSNFTVFTPAESVEHNPTTPTYLQATEDIDLEESALGKALLCLEQYTSIHEEYTRVTKTFNTLSTESLRKELHQEYTKKENGLRQEHIRTINRLQNINMRITKKNTKLRSEINILRNEQNEYLQALEVQRDANEVVTNENSRLLTEITSLERNRQWEHAQAMKELHTLELFKKENDQLIEELKILRGHPRIQFLIHEAPETPIFTGEDSSKLPRFIAACEARFQCAWNSSAYETEESKMNYVISRLRDAPWKHYKWRLDEDGRLLKGMGYGAVQGVFDFLIIYFGPRELLNWGVPHPSWPD</t>
  </si>
  <si>
    <t>&gt;6234_g</t>
  </si>
  <si>
    <t>MLFSPRRPVGLQLLRFALPTFFCFFVFFLSQTWILSNTYPSIRTSSTSSPASAAAIPEKLWYKLGPNGLNSELQGYVDTCLSRNPTFQYEFMTDLSGDAFVKEHFASRPDILDTFLALRIPIVKADILRYLILYEDGGTWNDLDVSCEDVPIREWIPAQYKENTGLVVGLEFDVDIWVRQFASWTIMAKPKSPHMLMVVEDCIEAVLEKTREHKIGVPDLTIDMIGDVVDLSGPRRLTRGILQSLSLTLNSKIENGNISNVTEPRLIGDVLVLPDYSFANLMNEQYGDSGKGQILVTHHYAGSWKNALGGEILRNGSNSESGTIPD</t>
  </si>
  <si>
    <t>&gt;2243_g</t>
  </si>
  <si>
    <t>MRKSLLLTADHIGLQGPYHHFWWPMARLIGRRDIVVGFSRTPWASLAAPYRGFTGKIRSESGGLRGDMASSTHGLGIREIEPHKLSADRLPSSSPLSLIHLVSFVFLALVLVVQFFIVDVPATQIHDRKYSHTSHSPLARTIESATCASPHPFLTEVPISKPHEMALCEEGKRISAEFDVDDATLKRVTDEFLREMVEGLEKNGTTMSQIPTYVTGVPNGTEKGLYLAVDLGGTNFRVCSIQLNGDTTFNLIQSKIAIPRDLMVAKTAKELFAFLAKQIETFLRTHHSEQFAATVRRRQTVSTPEGFRDENIFRLGFTFSFPVHQTGINSGTLMRWTKGFDIPDAIGKDVCYLLQKEIDLLKLPVRVAALVNDTVGTLMARSYTSPGKTTTLLGAIFGTGTNGAYVEKLSKITKPMEGDFDKTTGEMVVNTEWGSFDNTLKVLPTTIYDNVLDKNSPNPGIQMFEKRISGMFLGEILRLVLVETIKNPHVALFRDDNSSQNDFKTTTIVDETSPLFIEWGLDSSILSVAEGDKETYLPVLRQEIEKHLGVSSASIEDAKFVRTVAHAIGLRAARLSAAAIAAIVIHSGRLASGCLANVPAAKILEDIKNVRIPEYHEKYTIDKHTVNYTLGANEDHVVDVGVDGSLVEFYPGFEKKMREAFVRLPQIGPLGSQHIRIGIAKDGSGVGAALIALVAAKAEAKNNYVGDLRTKLHMVAIAEREKDDAAVESPTN</t>
  </si>
  <si>
    <t>&gt;6371_g</t>
  </si>
  <si>
    <t>MRSNAADYEAANRGIAPTTDALITAPAEIVSALSHNIPGNTPEKKKASYHSKETPSVTIDQVDSNGVVRPTEEQRTTLRRVSGSIPWIAYSLCIVEFAERASYYGCSFVFSNFVQFPLPPGGNGAGATPKGSQETPGALNKGLATSSALTLLFQFLAYTMPIFGGWLADVKLGRYKVVALGVLVAGVAHLILVVGALPRVIQHGNGMAPFVLGIIILALGAGMFKANIFPMLLDQDTQDGLIVKALSSGEKVIVDPEITAQRLALAFYGLVNVGAFFGLATTYAEKDVGYWLAYALPGIIYLLLPILLIAIYHKTIKFPPGGNQLVQFFRVIGTGFRRSGLKGIGKKEFFEPAKPSVLASEGITTISGKPITWSDGFVEDVRRTLQACQIFLFFPVYYMNDGGIGNIETSQGSSMVTNGAPNDLLNNFNPLTIIVAVPIISYGLYPLLRKYKIKFGPIKRITTGFFLASFSGITGAVTQYYIYQKSPCGYYATGCTIGDGVAHISIWVQVLQYVLAALSECFANVTALEIAYARAPKNMKGLVMGFYLFANALSAAIQEACTASLNDPYLIWPFAAPAIVGFLLAIWFYYLYRHLDEDEYTREGIAEEDDGEGDVAGLAKGSTGEGSEEGRLGDPEKADHV</t>
  </si>
  <si>
    <t>&gt;5018_g</t>
  </si>
  <si>
    <t>MAKSTISFGGSHRRRLVPEKTWLAAMLPSLRVTMLLDAKTSICDRDYAAGRGRKTPQDSRWRRMLSPHYDEGGQEAEAVSIVISSASQSTSTFWESGSDLPVPEFRPEDILIAVMGMTGAGKTSFISKIADVDMKIGHSLSSCTKEIGIATTMVDSHRVHLIDTPGFDDTDLKDADILGVIARYLVTSVPDQPIRLSGIIYLHRICDIRIGGTARKDIRLFRSLVGEDNMRNVSLVTTMWGKVDGEQGEQRERELISTSHFWGIMKRNGAKCDRYDNTRPDGLRIIRHLLRNNPCRLQIQTEMGEGATLAETTAGKEVDERINQLEAHYKSEIEELKRELERVKNRDDIEELRREQARAMEKVEEVQRARGLMQLTIEMLQEELQHLKHWQDKGSWPCEVM</t>
  </si>
  <si>
    <t>&gt;2444_g</t>
  </si>
  <si>
    <t>MSSPEDCASSRTSQDSSYSNYDKENTLFVSPQIMPAACPDGERMTTGPGVPEFARYGLNGEDRQALLNTLLKSQRIRMGSKISIDMSFARKSMALIPGEGFKKLPKEILLVILAELKNLHLQDGSLSCSTCWMRDLANLGLSCTKWWDAARCVLYEDIRLIGSDSVLHTKRKSRMKYGTRLKLLRRTLRARPDLAQYVKSLKVPAIPDAAGTKKDQDEYMELVASLIMACSNLERLPGFYPAYHHEFSRFVHALSTRQKLTERVWIISGSSFQRQRQYKLLGDEEYLTPILTPEPLLPDQYSDLLFYHSNWPNLQTLFMQCNPGGMIDSSLFTEIFHSLPSLENLHVSSFPIPSFNDETLLSLPRLKKLRLENLPGITDAGLSSYASSARAGSLKSLSLISLTLISLPALARLFCHLNFLTRFTISQQSSPFLPTGVGIFLHPYLASPSLEYLHWELTNPDDNMATDILVKAITFGGFPSLRTIRAPTDHDGRLQSLCRPRKRIELPSDRYRNIGVPGQNVLPHSQSAPILPSSARTSFPLGYQHSLPRSSSYIPSSTHSTFSCNLGKSSQSEDSKLRDEAMGLAAARRLAQRRIDIAATQPRFKIVLWGDKGEVSERYGVGGYLGDIQSKIYYSLDPDVHAMDETIVSMDGPGGLFDGSEETNSRDGCNGSWNMEAGDKGRGGRKDRWWHTDRGRWRDLPLDTFF</t>
  </si>
  <si>
    <t>&gt;442_g</t>
  </si>
  <si>
    <t>MGSRFSRFEAIGSRMPSIPAKQVALTRQIRAFQHSKAFTTSFPSEAHNGEEDASAVESSPVDLSKSGATNYINYRMRRAALYNKARRIRGSKRDTGGNGDGDFVRDLVITSLKRRNALEGAAFAPKKPRLPHFEAGFRKQSPPPPASLSNRDLGDDTAKSLRRRRRGLRGTGQNPLWKTSGSGNVDPEQHPQMPIQKRQKNRSTFMTAAFELNAALKKRQLELFGSGTAKQRLSAIQSRTVFSQEIQRLEEALWSALRTSQPQTVVEALRNLTDGAGTEHTGTFLQSLAPTTFSEILRSMDPDHVIKEHDGLLSQLSPWSARALGVTPSNDGSFDFCVRFLAFVHTVVQLRLQTSPPSLLDLKYLLKVARLTGQANAAQRIWDLFTKSPRLDNHVSSGRYLIVPDVECYNHLMAAKLYKESMNTNQRYFIRVTPAHLLLRQWPRLPYRLGGHHVQSKIGIKAQVSFLFQEMINKKLFGDEETFCLLITALAREGDMTSVSSILKRIWGIDVSDLATGEPDSFLKTCSPGSPTYPSERLLSTISHVYGTNNDIPTALRLVDFVSRQYDIPIPRRVWKDLFMWTYVLSRRSTERLPDGKKYRIDLGRLPPEAVSNIWNTMVSEPYNVLPTLKLYNYLISDLLQKRQLQAALIHMRVALKMHKKNVSHYSRLFISVGLLDRPRSSSSYIQDRENELVYKKLCLGRDKEYIRRWVRLYLFYARITWRCNPERFTEHWTWQILPKFLNSEFRFFLPEDVRYPVEGGKVELHMKTRNATWMRHRKMLRMGGESRRRRLQNWVDEERELEEKVRLTNEDLGGGDQNGVSGSLSFRKIEGKDSSRLEREKQGRQWGNSSVAEMQKEDRADLEERKRMLQEAFLAESKMAS</t>
  </si>
  <si>
    <t>&gt;4125_g</t>
  </si>
  <si>
    <t>MRLSTLFALGAAFVPVILAQLPENYTGEYSYSVTSQSANFNLVVQSKNKTLNGALLGACHDGAAAEGLCIVDFPVNSTDNYVSFQWNTTESVCVNITRTGNFTVPCSFETPDPSLQTGSITWWLDYNVGFPSQGRVSQVFGLATYLWSNVAPSQIGFPACDGCGGVDVAFDKNNLMNIQQYQDDTKEPGDEYSYSTNGTNIPKALYRWYICQTLYSSYHYTSLTWVLGFHSPQNPTCQQVNVKRVFL</t>
  </si>
  <si>
    <t>&gt;7911_g</t>
  </si>
  <si>
    <t>MHARDSSGRQVSLLNDELPRASRGGSYYCASPRANFSLQLSDPAADHHFGMERSESCRSNSSSPLTPGLSRADSYDSNANDPLSPITPISIHNPFPKAIPKDQPQVDYRERMPSHDDYTPQIQYQMLARPEYLDRPTTPYREPQPYELQHQKAADREPHGGKRYPCRYRESHGCEKTFTTSGHASRHSKIHTAEKAVCCVYPGCQKKFTRADNMKQHLETHSKERGRHIKTGTKTLTSPASIQKSIPARPSRPSSRSADASSTVEIATPLPLDPALFPADATASHTASPSFELFPSASLPDSLLLAQPIPSPRGDISQNGLDALATAAAVAACT</t>
  </si>
  <si>
    <t>&gt;7789_g</t>
  </si>
  <si>
    <t>MAEEELSDVQLQQLLRDAEERLRAKVVQQKDSSLSTPHTSLPRIASSKAIEPYVKSTDHGAQVDSSHSVSSKDRQLANEFRVVEDPVAIKKRTTEDKKSTAGSDWFNLPRTNLTPELKRDLQLLHMRDVLDPKRHYKKEGSKPRIPEFSQVGTIIEGPTEFFSARLTNKERKRTLVEEVLAGESSTQRFKSKYNEIQAAKTSGKKAHYKSLQAARRKGGSRV</t>
  </si>
  <si>
    <t>&gt;9497_g</t>
  </si>
  <si>
    <t>MAAPSVSKTKLSRGKPDLYLISEEDTIYEQDILRDPGSTKPWLAYIEFKFQHGSLQEQAFVLERACTQLPRSFKLWKIYLTLRTKHVEKLNPAIFSSEYAKVNALFERSIILLNKMPKIWEMYLSFLLLQPIVTLTRRTFDRALRALPITHHNRIWALYRPFANSASGQTAIKIWRRYMQIHPEDAEDFIELLIEMGRYTEAVKKYMDILNNPKFRSKNGKGHYQLWSEMVDLLVEHAKEVETGDEAGIDVDRIIRSGIDRFTDQRGKLWSGLATYWITRGNFERARDVFEEGITTVMTVRDFTLIFDSYVEFEEAITGALMEEAALRSEKGVVDENADFDLDIRMMRFEQLMDRRPFLINDVLLRQNPNNVSEWNVRIGLWGENKQEVVQTYTDAIAAVQPKKAVGRFHELWANYAKFYEKGGDLRNARVIMEKAVKVPFKSVAELADMWIEWAEMELRNENFDEAVRIMAKAVQAPKRSNVDYFDETLSPQQRVHKSWKLWSYYLDLIEAQSTLEETKKIYERIFELRIATPQTVVNYANLLEEHKYFEESFKIYERGLDLFSYPVAFELWNLYLTKAVDRRIGIERLRDLFEQAVEGCPPKFAKVLYLMYGNLEEDRGLARHAMRIYERATRHVSDEDRADMFNFYITKSASNFGLPSTRPIYERAIAALPDRDARDMCLKFADMEKRLGEIDRARAIYGHASQFCDPRTSPGFWQKWESFEVQHGNEDTFKEMLRIKRSVQAQYNTDVNFIASQALARAQAVNGGEVETDEERADAMAALEREARAPVGFVPASEGPQKGNIKEPVAIVTAANPDAIDVDEMDD</t>
  </si>
  <si>
    <t>&gt;6476_g</t>
  </si>
  <si>
    <t>MDTLPSELVFNIARFLDPLDIVNLQSVNKHFLELGRDDTLWREQCFNRSSFLTNLRRRQALITSEPSQEGFRDLARALANGNGVGESRLLTPREEARDMKIKSNEKIRIMANWEPSYPDEKVDWYEEYIARHAPISASWFQQPRNLASPEHEYLEVKGMGLYTPPGEDNSILVVAPLEDGSVCVWDMCGIRKGRIIARSKPGLLFVGLTLQPGFPKRSKTISTGVTECVSIDSPRKRAYFAIENGLVEVDLETLCTVSNERFPFPITALSEAKHHVPLTVGTNSSLYLYDPRARTSASQFSSDDDPLQLDLHDDAFGSLNTSKKLDFRTLLNPEPSPFYAYLLHPGPLSILHLPSSGNDWDGNGEIYVAGRFPSILNYDRRNFPKLRGTVHSGARLCSMASLPYPFASMEKDLARRGELSIEQVLEAKTRPGKTLIACGEYNSKGSLEMYGLSPAPHLSTISSDSSAGRLQNSVMKNRQTSSSSKLLSVSNHGTRIVVSDGGGNLKWFERDGFTEARTWNIAHGSVETPRGIFGTLGDSYVDSELGDIVIKLANTNHGRSDKLVNEDGLALWTGEKIGLLSFSSKPGFTADSFEETGHKTPKEAIREREELTYSETMGRALEANANEVRWMRGLGLNSQ</t>
  </si>
  <si>
    <t>&gt;1935_g</t>
  </si>
  <si>
    <t>MVNILVRMHKLRSKVDIPIWRKTIYNQKLTKYLSYSAQFWRNCLPRLKYYNPAVPMTINRTDNPEGPAFMTISFKSPEAAATTPETSTTSKTTSAEPVPESESGAIGERTETIDMKHREDSEILASLLQLTKAKVVKPTQEELQQIREVEEWNAVLAKEAQQNAEFLTKKKREEAILIQARGEVDKII</t>
  </si>
  <si>
    <t>&gt;768_g</t>
  </si>
  <si>
    <t>MDSTFTLSTGAVGNRMKKQTSCSSLRRSVSGMKNLLPLRLLSPSIPEKEFWSSLGPNSKSFAARRCSRATPAPLKVYKNPRKAFTNKYRDTPIYTEPGSPLFGRAYFTNDPLYHTFITPTSSPKRYGHPTQQQSRYTKKFSAGSTIYSHSRDLSQDSDFSEDSFISNTVDRSSGLSFQCAGNPQVVSEPEMQWPGDAPNERSSISNVPKTVTQHSFHAFVEPQHSRMSSWLSDSSGFDSDEEMLSWATALAPAKAQVINLDRFSDQTLRIPPRSSSLGQVFQNPDLNDRESWMSFADTPPRSSMEKWDSDNFEDASTLPTWIGRGVDLAMQSPPLTPQHRLSLSDSSEAEWLSGHKKDQRYTSCSTPSQSSISEAGSRNSQCPSTAATTIELPIDCLDIISSLEDMTFDFPSTMLLLSTPCISHIRDALFPRPQSQQQPPLLQEPKTPSLSSQNLQNSFYNPPQQCTVQRRRTMRFPSISRKGVANPHWGSKSSPNLGNTSVTPCPSYQSSGPTPNGKEDMEALRHIFPQSSNTMRSALHAHLLSHIYISSLLSSLHQATHPLNEYHQYSSHISRKAASLLGLLEVDIINSYSDIGYLEYLQGELRRCIWALVSVMDDVAGKEAEERLAGGRGVNIVLLRSLEEVVIAEEVTQLF</t>
  </si>
  <si>
    <t>&gt;7835_g</t>
  </si>
  <si>
    <t>MSFESLVQRLNALQESNVQLKDLIKRLATINLQPGSVPLEEENDNVLDELTLEIHQTLKDQEEDFELLQEEVEEWDAGMRRKQRQELDKEKYRLEEDLKRSMKELKRFVFKNYPYIPPSNLISVRLEGAFRKAQLSAKRNLEAARRAERDLLLQSYAEPRSDASSPIPGQAPILSQTRRIKRGELSKEEKAVNAASDVTQSLRRTHDMMLAELSRSQFAHDTLKESTAALDQLSETYSTLDTLLSSSRNLLGTLLKSQKSDTWYLETAFYILSFTIAWLVFRRILYGPIWWLLWLPLKMFFKGSTGILTTIGVIGRSSTIVGGSSVTARETIIHSSGTRSSMPTINGARAPTVNVGGGGRGAPMQTNSPQESQSRGSGESVSERVGRIVDDSNNDQASEGPLTEDTTTEEQVHEDGSNDDIPQGEQIQRNPNKRMWEEDKEAAKEAHRVKDEL</t>
  </si>
  <si>
    <t>&gt;1258_g</t>
  </si>
  <si>
    <t>MSTIKNVAIIGGSGALGKPVLKALLDSGNFNVTAISRTNSKATFPSSVKVIRADYTSLDSLKSALKGQDAIVCTVGNDGFVGETLIIDAAISAGVKRFIPSEFGSDISNPKVAALPVFGHKVAVRKHLEEKVRSGADITYTYVINSGFLDWGLENNFLLDWKEGKPTIYDGGDKLLTTTTLSSVAQGVVGILSHPDETKNRSVYIGDLDITQNRLLEIAKKVAPEKKWNPVHTTLDKVLETANQGLAKGDFSVFPLYIFVALLGDGYGGRFEKKDNELLGLKGKTEKEVEEIWKRLLLGGN</t>
  </si>
  <si>
    <t>&gt;3084_g</t>
  </si>
  <si>
    <t>MSTLIYSTLPALRDRDIRLMSILPRQAQDGYDQVFCTLEIANLDQGTKYHALSYTWGSPWGAEQEYEKQQLRITCNSHPFSVRPNLKTAMIRIRDNPDWFERRIWVDAICIDQETPGEQSSQVRLMADIFSSAETVMAWLGEEDKYTAKGFELIEKLAAYSAEILQRITPGNFAKQESLLGRCAGQEYWEALAMTFQRTYFTRVWIIQEIVLAKRVDVFCGSHLSLWANFENVSHFLSTSSWTRSLRQGSTSSFPGPINVDQLSTLTALNHTLPSKLRAIARDREKGSYSRTFLYALIRSRVFKASDPRDKVYGLLGLVNEAVKDKPLLRPEYGNRIMSETYLLAAKQLLEDGDDLLILACAEGHRGELHAQTWLPSWVPDWSYEKALGLGITGNTRFSAAGDLPKYARVIEPSMTLELLGQKIDNISTRGACKRSVLGKASLSGWISIVESLPNIYHTGEDRLEVFWRTLVTNTGGSPPQYPINEKFRYAFILWIRIILASKYDNGHHNSELESQSRQLKTLSNSDQIHALFSMQSDHPTSQYGVNLESGARTDPTADDYGATFSHTLHLCLFRTTKGYLGLGSEALADGDSIWVIRGSTVPLILRGTSEGNYRLVGGVYLHGLMNRESSDFNDVKFNKVFVI</t>
  </si>
  <si>
    <t>&gt;10038_g</t>
  </si>
  <si>
    <t>MATTEPAAKQTPEPDLPAFEDDNVHHLVYEQTANDVFLLLILFRLINAACVQTFFQPDEYFQSLEPAWQMAFGPDSGAWITWEWQHQLRSSLHPALFAIFYYVVDKPMEYLMFFPQFRAMILAILPNLVQACFSATGEYFMWQLTERIYGIGSNTAWAALFLSVLSPWQWFCSTRTFSNSLETTMTIVALYYWPWELTCDTFLGTGSSRSLKIEKKTKTSSDEESKPGVLQTSVAIDRLRNSLLLAVAAIFLRPTNALIWFCIAIPTLTRLIPSKDKTPTTDIFILIRESLICGATVLAVSVLSDHSYFGTWTFPPYQLLNFNISQDIAVFYGRNDWHYYLSQGLPLLLTTALPFTLTALWKSSSLLQNDIRFLFTTIVLVSLATLSLITHKEVRFIYPLLPILHILTAPIVVQFFTTTDTIPAPPPDPLSKRPKGPTTHIKQQPKPEVITKIIHKTLLYSLIILNIIIATYTTQIHQTGPLAVTKYLRQQYELLALDGRGIPLSSPLASTHDFIPKHTNYDPSETFAAFLMPCHSTPWRSSLFHPGLKAWALTCEPPIHIPASNATARAEYRDEADRFYDDPKRFLEEEVGGRERPWPRFVVGFEGIEGVLREWYEGVGEGRMRERWRTRSSQWHDDWRRKGDIVVWEFVEME</t>
  </si>
  <si>
    <t>&gt;20925_g</t>
  </si>
  <si>
    <t>MAPLRTVDHGHELPRPSICHKGCWFIELLNEDVRNAIYRYLLIRPGLASYPTPTSELTKSQLSEFHERPGMSTSELGKVIYSIDLGILSANKEIHKEAMRIFYEENTFFFVCNGAETYTGDDTQMFIFHSPLTRHINVRCFRGIDFARIPGFYRVQRWDVLVRNHLEPSVRPKAQYNQEFNPHDNDFARFCRALTYQYESSRSLIASLNIHILPLEFLLPDPRFGGPEEHMNRCLSPLGFLKGIKKIEFYNGRWKLHQREIVGTRARAVARSQPRTALAAPATLTIKPSGPSQAPIMAMSSDYPKYVWFMLPPLGRYVSNFEQYPPIAEEMFMGYAKRYNGELEYTKITPMWLADNERRVESVKTFWYYVHRCGAWNPYRTKSHIHPLEAMISKASTMNDTWDENNVEAFEKLREEIILYLEAQYINIQEVHQVIATLVLAEKMRRSRLALKIGGGKDAGLSLERLKNVWFPLQDLERALLREQTKEVKAEIEKHEASYESYYMGTYREKTMRRLRSDLLKGVERDYWKDFEGAFKDMDKLEEGYTGKVEPVELEDTDSDVEVEELTEEDDKRIHESVRKIAKEAW</t>
  </si>
  <si>
    <t>&gt;7399_g</t>
  </si>
  <si>
    <t>MPPKRKLEAMRAPSEDDWNSHKDTLQKLYLEKTLPELMKYMASEHDFVASKNQYERKLKDWGLRKNLTAEEWEPILGEKRRRDASGKGIRVTWNGIDLSEDKLKKEERRHPHSKLDKFCDSSVSFPEGICVSTPPSVVEKYIFRKIGFNNLPTFLFLDFLTTSGGLSSFRTQQINSFQPILSPFESSTTRIVDLSEENNSIDHFLEVPPPNHILTSVFPVMPEKGILELLDVQTSQPEMKQVILQRIGSSVLERYEGEFAGQIDKLFCPSDSESFIQFITLVVRLLSNNTSSDYNNQQGILLHWITALSQKVLQRIFSIKLLAVQACLDRLLHLAITTGDSQRFRILFNSDAHKNCYHGRREELLLAAVQLDLVDIVQNILADGIDFNGPLFVANGQGERVIQTLLGATNTTEIARLLLDAGADVNALSQCPDIFPIVICTPIDRAIYLGNTDLVEMLQAAGGGFDPHKCLTRFREETQLCRAVKTNNLIMVKILLEKYKAYPISEDGFSSDSDSDSDSDSEWPPPWTELKLAASLGYTEIVDAILKTSFGKASIWDGIYDCPSLRNAAMGGHTETVELLIAAGANVNATKKYMANNIGNPRDLVASTPLMAAVEGNHTEVVEILLRESVNVNGLDISNHGVSALEAAENLGHSYISMLLRRAGALKYPVRSSNYQIIELLLEARMKNFERVQYLISIGIGACHILDALPECMNDIEDEVIANILSVFLKVCGIEINARGPRCDRTALQIALQTKHFELARSFILAGAIIDNISLNLVIASKDLEITNLALETGADISASRFGELCETYWYERDIDFIDFLVQKGVDINAIGCGGRTILQHILCFSGTSEAFIGFIVDRGADVNKRCQDTETPLQIACDVGHPLEVIQLLLDNGADVNAPAIDCGRTALQTAISLINWSTDPTPSLEIIRLLLDNGADVNAVPGNYVGRTALQEAIAPFYKTTLYNNYKTTLYNNFKDTPFILTLTQLLLDNGADVNAAPSIIGGVTALQGASIIGNLKIAHMLLERGADPNAPGSPERGRTALEGAAEHGRLDMVQLLLNAGAVPTQSAVDFAEREKYFTIADFLKDELRKWEERRE</t>
  </si>
  <si>
    <t>&gt;10139_g</t>
  </si>
  <si>
    <t>MQYLNKILSFVLFIAALPLALGGVTGIRDDAVTQYNNYPTELMTYNGSIAGIPWNAKGSIEASFSLLPSPTILTTHKGVVSSLQTAASVKRNKSTFYCLPIAGWNWSGADPERIQDGISYLNGLGTCNAPATTCVRISCSWDSAIFLCNDNPYPIDPSCSYLATYAKDIKDRCLQWFKSGITWFEAVGGQEFDTDRYNIVVRYDRC</t>
  </si>
  <si>
    <t>&gt;20928_g</t>
  </si>
  <si>
    <t>MLKTKYTKLNSKRSSFRERVSQLYQSNISLDDVNQVAGLVVGQTNIEAAKKKRDPRYSEPVPEYKETDDFLMKDIMVMASQILLYSSARVSVVKSKEVSHNLSERSVAILLQSTEALREKYALLSTTTPQSSFSKRVLYAIILIRFVSNIENL</t>
  </si>
  <si>
    <t>&gt;5749_g</t>
  </si>
  <si>
    <t>MAAVKQQVLNWLYSVLTSEYKDVNRTYNDVAQALSHYSSLSPRTDVYTYENGTSALLLHISGTLPVVFRGTTYRFPIAIWVPHRYPLDAPLVYVMPTEGMMVRPGQHVDPQGKVYHPYLVGWVEFWDKSNILDFLTILREIFAKEPPVISRQQQNAPPRPQPAQIPPPIPPLPPGIGRPASVHPDSSELAEPPQPPPRPRDNQQQYLGQSPSPAQRDTGPPLPPLPQQAVYDNMRYSSQPYLPQSGRTHSPQRSSSLRYESAPPLPPQVSKQRNFTDSSFSSISSVSPTVDPSRRPPYAQSYTQSPPPQPNFNAQYPPPQSRQQMPPSYPQQPRQGPPQQWQQQYQQPQPPPPQPKPPPPPDLLDAPLVLSIPSAESNNLPAPPIPPNPEKDMLLHNLARSLYSQRQHTSAQTDSSLPGLEAQHKAMLAALTKMQAEMQALESLNSLLTSNTNILHTALHDADAVIEDSQHRTAPNVDELLVAPTVVGNQLYELVSEERSLGDALFILGRAVERGRISPAVFTKMTRTLAREWYLKKALAKKIGRGMGLATQ</t>
  </si>
  <si>
    <t>&gt;7163_g</t>
  </si>
  <si>
    <t>MSSENEKHSAPSWMSPLKPPEQKADPSFGGLAASAGLYYANSERKKTWNEYEASGKEAEAQQERQDMQSEQVQASGKADWNQDPRDNA</t>
  </si>
  <si>
    <t>&gt;20931_g</t>
  </si>
  <si>
    <t>MTFYSFYIIFI</t>
  </si>
  <si>
    <t>&gt;7014_g</t>
  </si>
  <si>
    <t>MATQHANGDVLETVILPVNTQDLGHFKDPKTLESWVLPSDEECLKPLRKAAHQLQTSNVPVGFPTETVYGLGADATNSEAVKGIYKVKGRPSDNPLIVHVCDLTMLRSLLTPTTTGSTDPIPEIYKPLITRFWPGPLTILLPKSARCPLAPQVTAGLQTFGARMPSSPLALSLIHLAGTPLAAPSANASTKPSPTTAAHVLHDLKGKIEIILDGGSCDVGVESTVVDGLCNPPVVLRPGGLSMDALRECTGWEGVVKGYKDASEIGSTGAAPRAPGMKYKHYSPNAKVILYEASASKVTTKILIMVARMERERASDGERGENMGVRTGKRHSRLKVGIVCTKNWPPSLGPQEGNSRLLALEVEKLESSNSFDMEQCSIYTDFLSGYEHAADMTTISLGKDTKDIAHGLFSALRELDGRGVDVICVEGIEDEGDIAAAVMNRLRKAATIIKTE</t>
  </si>
  <si>
    <t>&gt;20933_g</t>
  </si>
  <si>
    <t>MELHQPIPQASYPSRHNLLDNSSGLAKARQPLSDSVGNAQLNTLASVGSYHDVKGLLPRERSMYSIPMLPSQPSRQSIASTLEHRRHPHRQRTHRQKYMAIAELEVYKRYREKIGRESSEEAKWPDELEEPFLDALLRMPALGRRKFSMKGEDGKTKPYGRNELIAEYIWLAYLQKLPPGAIPDPTMKRNRKQVSSHIQVLKGFFKHHPAAHMLFPPKDSRPKNGFEDSFKHDPCLRALAEGRLPGRIGGYNNVSVTTANNSMRPVIFWVLIMYSRVPREYERANDEKDFAGLVQHKPTGLSVQKQNDSLHSIINWKHRFPDLARLYSLNDIKCDLIHMDVSLDLMKQHPPSGSQLYSRLDLSIPGRQPDDCEWRIITTLHKPRELYQDSISEPKVEAQQSMVAVMSVSNTETRIKVPFPASSWANAFTCLTNLQSKYEEAVATGIQSVPADKPASSYVNQISMYQEVQCSANPRLPFVRKAIIVWTFRVARDGEGGVTTWKFLDPNPPRNTCMSPSPHPSHHISATMNENFNTWGSSAANTPLHIQHSNMLDSFSQGLATPPQTASIDSSFAVGGEGGNFGAYGRHPFEMPSDNLSFVSTTTGDSEATLVDDFASSFSAGGSMHMSSDYGHGATAGTSWQLPETHQSFDADPATWGNYTVPSSTPAVGWEGKKAGWLEGGEGKQLDGGWVDVEGGKGDWTGGREGVIAGSGPEKGHQQLGFDNSIEQKLSPWIDEHQHPQQHQQQNNGMENEYNHSQEAKNKYDHSQDLQDEYNQSQEVDSQGTVVEMDEGMNTQGEELGVENEVWNGGGGSGSNNERFDYVMVESEVPYIDLTSSFASQIQWLRSNIWIETQLSQLQEATTSRCN</t>
  </si>
  <si>
    <t>&gt;8483_g</t>
  </si>
  <si>
    <t>MELLKGYVARNMKSIKLSADSAPGILWSIFCVFKPSFLGRNDNPPRKLHATSYLDGLRGVAALFVVFAHYQATFFPFLGDGWHVPPDTEGGESVNDSILQFPIIRTFYSGHFMVGIFFVISGYVLSQKALGLARRKEYTPLLKSLSSSVFRRWLRLMLPALTASFICFLFASLALPTHLSGIQDPPLRNSTPAEVLPMLQPLYDPETVTFFDWASDSLYLADPFRFGDVQFPKYDYPLWTMQVEYMGSLIIFVVVLGTSRVKAALRIAMLVWLIAICLLNARWQWCLFLHGVLIADVAYKSPTEATMLPLASRMDEDDEAGEKLTPSSTFLESWKASFNNHARYWKLVISLIDVVIFIFALLLGSFPNGGPVQLAAAPGYGFLSQFMPASWGFFESYFFSDIGSMLLVSVLAHAEFLQRIFISRFAQYLGDIGLSIYMLHILVLDNFGNWIIVQCLNATKGLGDWGFTVGMTMALSCCAIVTIWVSDIFWRLVDQKSIRFARWASVKAFVKDE</t>
  </si>
  <si>
    <t>&gt;210_g</t>
  </si>
  <si>
    <t>MSASPTPSFFGYEPASPSGFQTFPYGYGSFPTPTLDQNQELYTAPPYQTTQQQPPSPTSNSDGNLWDHLGSGRQALVAIVILVGVVAVVSLSAWYCCGCCGLRARRQKRLKARRGEFYPENGGIPLGNVSNPVSAGNRTTAPMPGFGPGPEAPPPRYEEVVPSQHQTIAGGIAHVRDDDERNVADGIVADGKTPLSEIAFEDVVLDRSNGEGSSRTFEAQHFGLGGDTRGHTNS</t>
  </si>
  <si>
    <t>&gt;3791_g</t>
  </si>
  <si>
    <t>MAPGALPIKFTELLQMTSVGVEPTAIAFNSCTLESDSFICVREKKSETASPEVVIVNLKQNNNVVRRPIKADSAIMHWTKEIIALKAQSRTLQIFDLGQKQKLKSATMNEDVVFWKWFSETTIGLVTDTTVYHWNVFDPNQAAPTEIFKRNQNLVGCQIINYRVSEDGKWMVIVGITQQQGRVVGAMQLYSRDRGISQAIEGHAACFGTLRLEGAPADTKVFTFSVRSATGAKLHIVEVDHQASNPVFAKKAVDVYFPPEAVNDFPVAMQVSQKYSIIYLVTKYGFIHLYDLESGTCIFMNRISSETIFITAPDSESAGIVGVNRKGQVLSVALDENTVIPYLLQNPANSGLAVKLASRAGLPGADNLYAQQFDQLLNSGSYAEAAKIAANSPRGFLRTPQTIERFKALPAVPGQLSVILQYFGMLLDKGTLNKHETLELVRPVLAQNRKHLLEKWMKENKLDCSEELGDIVRPHDLNLALSIYLRANVAPKVVAAFAESGQFDKILPYASQAGYQPDYVVLLQNIVRINPEKGSEFATQLANHEGGSLVDIDRVVDVFQSQGMVQPATAFLLDALKDNKPEQGHLQTRLLEMNLMNAPQVADAILGNDMFSHYDRPRIAQLCEQAGLFTRALEHYEDPEAVKRVMVNIVASPNFSSDWLITFFGRLSLEQSLDCLDAMLKSNIRQNLAAVVQIATKYSDLLGPTRLIDLFEKYKTSEGLFYYLGSIVNLSEDPDVNFKYIEAATKMSQFTEVERICRDSNHYNPEKVKNFLKEAKLTEQLPLIIVCDRFNFIHDLVLYLYQNQQFKSIEVYVQRVNPARTPAVVGGLLDVDCDESIIKSLLQTVNPASVPIDELVAEVESRNRLKLLLPFLEATLAAGNEQQAVYNALAKIYIDSNNNPEKFLKENDQYDPLTVGKYCEKRDPNLAYIAYRKGQNDLELVNITNENSMFKAQARYLLERADNELWSFVLSPNNMHRRSVVDQVISTAVPESTEPDKVSVAVASFLKADLPAELIELLEKIVLEPSPFSDNENLQNLLILTATKADKGRVMDYIHRLDAYNGPDIANICIDVGLFEEAFEVFKKINDHTSAANVLVEHIVSIDRAQEYAESVELPEVWSRVAKAQLDGLRVSDGIASYIRAEDPSNYNEVIEIATHAGKDEDLIKFLRMARKTLREPAIDTALAFAYARTEQLSELEDFLRGTNVADIEESGDKAYAEGFHQAAKIFFTSISNWAKLATTLVHLEDYQAAVECARKANNIKVWKQVNAACVEKKEFRLAQICGLNLIVDAEELQGLVKQYERNGYFDELIALLEQGLGLERNHMGMFTELGIALSKFHPDRVMEHLKLFWGRINIPKMLRACEEANLWPELVFLYCHYDEWDNAALAMMERAADAWEHHSFKDIIVKVANLEIYYRALNFYLQEQPSLLTDLLQALTARIDVNRVVRMFEKSDNIPLIKPFLLNVQPQNKKIVNTAINDLLIEEEDYKTLRDSVENYDNYEPVELAQRLERHDLVFFRQIAANIYRKNKRWEKSIALSKQDKLFKDAIETAAMSAKPDVVEELLRYFVDIGSRECYVGMLYACYDLIPIHVVMEISWRNGLTDFTMPFMINYLAQQSSAIESLKKDNEERKLREKSQEKEENDAPILGGNRLMITAGSSAGNQSPSPFPQTNGFAPQPTGYAGF</t>
  </si>
  <si>
    <t>&gt;9029_g</t>
  </si>
  <si>
    <t>MPETTKSDSMAIPAEGSETISQQLSLARLSGKFEPWMQQTTQADRDRQAVFLTYHHILTGDISVNLLSILGATPSSASSKQFKTDLQAFVNHHHEKVQHLLHLEYPILRKQIRVLLRQMLLGGWFKADSPARLAFGGSPMSIPSIEGAQPPTGVQSSLTLAALSRHLKSSTSVSMLEKDGFNHGIDGMLAEEQVSIQPSSLPRPAAETAEEKDQATASPKPPFLFAQRFKQRHHDDKDTEDSIRKVMFVYSTANVKYPVSLPFTLQHKLLVKIQLMLEDVLFRFSRKWAPSILEMNGWYTSEQLELNVWWRKFQNYLVPSSALAAGAPLSDLFRRVPQIRHCAVHRQQNIPIGIIEAMIHDALSLTTVLRDEECSTYFANLHAKLVKLYPSVEANQLLKLKNTEAQLALISLETQQIQRKLIELEEQRKELNQTERKLEESKTKISNDMNIIQPMHCISPEAEALTAYLEAPLSVTPLGHNNPGVSSQDNAITMSLRNHVSPIQGASISNVNIIEPTCVTTNTQNLPTSISEQQLVRNRRPRAPKRQKSEEIGPMISSLLMGDDQTSLQASNKRRKTTDFAHEVIDLTGDD</t>
  </si>
  <si>
    <t>&gt;20938_g</t>
  </si>
  <si>
    <t>MGHGQGRHEDSNIRDILGPEQAEIPLTTVASMSALSVLTGPHLSSRTRPLLGGSVVVVSSTSSSTVVLLKPQNKLEPAQPSKSRAIPRRFPGAGLGFESGLALAPLFSVKEFVIDPAFESICHVLVLLLLVLLVVGIGRPWWLIVRSSYISEAFPRRRGATRVLRLSVLAVAIFHLPPVRSNVEIPDLACRRLQVNDVNDVNLHPHLSSSASSRAVHLYRDLCIDLRLLRRLAHFFIGRRGASTEPHQRPAILLWFKFSPHNITLTVSNRLPNHLHHSSASIPARSYSRHLAKWRLEGTRCTEGLMQKTLSGTHLTVLSCTDSRPNIASTPESKKAAEGSPSVRFAAVNQEIEPESLDNLGTASPQTLACKEDEKLKELSATLQKSCLQETRMRNFAFEPVSLPASRVNSHEDNSSEPSRHNTHSSSGKPSPSPRPSSMHSPPITPAATRSREVEGALKAIEGASLEKMSTGEQSAAVTPQISPPGTSPSTTNVDESRPGSSGVTTRPTSQSTESTGTASKTHVGFSIGPNSHESIPVSRESSPSRATTAATYTRPFTPAGDKDDPYANHKRAPQPKNPQNVESRFKFGALGAKNRSQSSTSMALPRSSRSAVDVKSSGSEKRPLFGGKEHLKPLHDESTMTIGNKHGSMSELKRFLKIGAHKSKRTASPTPSTKSGTKTPPHHRTPQQLPFDDNHGINSKYGKFGKVLGSGAGGSVRLMKRSSDGTTFAVKEFRARHSYETEKEYAKKVTAEFCVGSTLHHGNIIETLDIIHEKGKWYEVMEYAPYDLFAIVMTGKMSREEITCSFLQILSGVSFLHGMGLAHRDLKLDNVVVNEHGIMKIIDFGSASVFKYPFENGITEASGIVGSDPYLAPEVYDERKYDPQPTDIWSLAIIFCCMSLRRFPWKMPRMTDNSYKLFASPPTPGTDITRGAESTPSKSTNDLNTPARDAVPEPQPPVRQPSNLKVAPGSNGSNTEGEKKPEVIKGPWRLLRLLPRESRHIIGRMLEIDPKKRATLAEILEDPWVSGTPICRQEGATTTALKSIKSLAPLLDRILVQRIKAEAKTASGIFLPESSVKELNEARVLAVGPGGLDKNGNRVSPSVAPGDKVLIPQYGGSPVKVGEEEYALFRDHDILAKINE</t>
  </si>
  <si>
    <t>&gt;1405_g</t>
  </si>
  <si>
    <t>MALCNRLAGRSSSLLHQVAPARSLARNFTTRATARCLSARIQASTCKSVRHVRPFSNSILLRNQSQTAPNAKAYLESGVIKGAHSPVDVKKVLVIGSGGLSIGQAGEFDYSGSQALKALKEAGVASVLINPNIATIQTAHVLSDEVYYLPVTPEYVTYVIERERPDGIFLTFGGQTALNLGVQMERMGIFERYGVKVLGTSIKTLETSEDRDLFAKALGEINIPIAHSIAVSTVDDALKAAKKVGYPIIVRAAYALGGLGSGFANNEEELRNMSARSLTLSPQILVEKSLKGWKEVEYEVVRDASNNCITVCNMENFDPLGVHTGDSIVVAPSQTLSDEEYHMLRSAAIKIVRHLGVVGECNVQYALQPDGLDYRVIEVNARLSRSSALASKATGYPLAYTAAKIGLGHTLPELPNAVTKTTTANFEPSLDYVVTKIPRWDLAKFQHVKRDIGSAMKSVGEVMAIGRTFEESIQKAIRQVDPRYHGLQGAEFEDLDKELANPTDRRWLAVGQAMLHEGYTVDRVHDLSKIDKWFLYKIQNIVDCTHELEDIGSLLGINKEVMMKAKKMGFSDRQIAKAVGSTEDEVRARRKNFGITPFVKKIDTLAAEFPADTNYLYTTYNASTHDVTFDDHGTIILGSGVYRIGSSVEFDWCAVSATLALKKMGKKTVMINFNPETYSTDSDVAHKLYFEELSYERVMDIYELEGAQGVVVSVGGQLPQNIALRLQETGGAKILGTDPKDIDKAEDRQKFSEILDSIGIDQPAWKELTSVADAEAFADQVSYPVLVRPSYVLSGAAMTVIRSKDDLKEKLEAASKVSPDHPVVITKFIEGAEEIDCDAVASNGQLIVHAVSEHIEAAGVHSGDATLVLPPANLDQTTMDRVKEIAIKVAKAWSITGPFNMQIIKAKDPNGGLPKLKVIECNLRASRSFPFVSKVLGVNFIDVATKALVGQDVPEPTDLMAIKRDYLATKVPQFSWTRLAGADPFLGVEMSSTGEIACFGKDLVEAYWAALQATMNFRVPEPGEGLLFGGDVTVNSLATIVDYLSPLGYKFFAAEKAVKEYLESATKNNVHVEEIHFPTTDKKALREAFQKYNIHGVFNLANARGKTVLDVDYVMRRNAVDFGVPLFMEPKTAELFARCMNERLPRKEGIPGEVRRWSDFIGGKPL</t>
  </si>
  <si>
    <t>&gt;5193_g</t>
  </si>
  <si>
    <t>MKTFQLFSGILCLARFSAAGPLRRDEAGNILGQRNPEVDSIAIIPVTDSTTSSLPEFTASLVVPTTHSVETTSLPVVTASVTPTSHSTSIEPTTESTQTSAPASSSTHILTTTSTSTSTSAIQTPTMSSTPPSSNADATVSQGLTASSNVIPSKPLTTSVALSSQVPTPLSSSAISQLPTTSTIDMTSLLATSSTVQSKSGPTSSSVTGSTVSSQTPLPTSISPSSQIPGSTTATGNGPNVNLGGTTSDLSSSTLQSSSLTSTSALLGTPQPSTSITFNSTVFGTPQSSTLATFSPTLSSNSESASVTNGPSTSQSLASSGTLQSSSQFGSLSSFTTTTPGALSSSSASFGSSSISSTSSGVAHSGISATVSGALGNSTNSGGTLSSSTASRLTQFSLSASNSGTLTNSASSYGTLTSSASQFGTSTTPTSSSLYLSGGANANSGQSSVTGTPSISIPAISTGTPLPNSGTLSSLGSSSSTSGPTSSNTNTAIFSGTVFIPATLSGTTASGSASIASGESTALGGSSTANSVTPTPSSLASGSETPTSVPRFSLTNTDSLDVASLLSLTSLAGLTSSASSSSVPRFSLTNTESIPLPTGLSASAGFQSASATLTPTPSKTPTSSQTRTPSTFSITTITIPPETITRAPTIITSLPASTTTVDPAIYSSNLAEAEGYNNLFSTLDFSSSCTAGQIACISGNVGSCNSAGNFVITEVCPGGMQCFAVPMNITSGVFVGCVDETTAKSELGVSIISYSSVSITSSQTGSGVLSASSGAPQGSVFTTLSSSAARISSNPRTPTTVALTSSTHLTVQPTISSSSAAAIPKVIGTPSIQTKSSSSVVVTSSSSSTADLPTTFYTITTQVTVTKPPSTSSSTTPIVIPTTILPVLATSSAPTIPKATVQDPTFTLLSVVATSSVPKTTSSTAVANPTFTLVISNLPVVPTTTHHLTTSTSTSPKTIPTPTTEAPQVTTAAANNNLAGAGSGLTIIPIPQTVTAASNGEDEKVTVTERVTVTVTSVSVSVSTSIQYVTVNHF</t>
  </si>
  <si>
    <t>&gt;4200_g</t>
  </si>
  <si>
    <t>MSTVPSTMISSSTDHIGTGGTVTRRAKRNSKCGCRTCKIRKVKCDEDRPACRRCLSTGRVCDGYGIWGGGGTYYSRRIIPRSPAPAFLLVSSPKDKEYFEWFKCRTVVKLPGFFVSGFWNTLLFQASTNEPAVLHALLALSSIHKRGIVDANDKSDTREEYALNRYVKAIGLLKPHFLTKDRTSYRIALIACVVFVCLEFLRGHFNTAQTHLQNGLKILGEMQIIASGNDGVLRFQPCRESTDEWIVEAFSRLHLMVELFKHSFQHPGLVLQAPGFENPNLIFRSLNQASQQMERLLNRVFHLTHLGRRQASPSDSKYPQLDPLALLEDQKHIRKGLEWWLNAYKALGKTLPHPESIEEKKGYQLLRTYHTMASIMLETSLQAYDETVYDYYTNQFCLLIKQLMNLRLIASNYARQPTEVPAEPGLYMDMAGTLVDLGWIPPLYYVAIKCRVHLIRLQAVKLLESTSHREGIWDSRTAACVARKVIEVEERDFYKDLKSEDVFILDRIPSFLDLALPTIPEYYRLREIEVALEGSPMDMILLFCKRKQEGIDCRVLISEYDVHLQSWRDTA</t>
  </si>
  <si>
    <t>&gt;8237_g</t>
  </si>
  <si>
    <t>MSNPLQSFRNLTPRTRITIGLSFLAWGTIGLYLTDTAERKLGFEASQEDKAVLSSFIPKVTIVEKNDGES</t>
  </si>
  <si>
    <t>&gt;7227_g</t>
  </si>
  <si>
    <t>MDSRSATLAEEKEAERGVSQTPVGSINKKSEAGFDDFMTDKEDGSVVDIPIEKPQNEEVAAEYPAGARLGLIVVSLLLSIFLVSLDMTIVATAIPKITDQFHGLDLVGWYGAAFFLTVGAFQSTWGKAYKYFPLKFSFLLAILVFELGSLICGVANNSTTLIVGRAIAGLGGAGIASGAYTIIAFSAKPSQRAAFTGLMGAAYGIASVIGPLLGGVFAEKVSWRWCFYINLPIGGLSAFIIFLFFRTPPHAVPVQASLKEKILQMDLPGTFTIMAAIVCYILALQWGGQKDSWSNSNVIGTLVGFGLLLVVFCIIEYFQGERAMIVGRLLKMRAIWVGMMFIFFLAGGFFLLLYYLPIYFQVVSGVSASQSGVRNLPLILGTTITTIISGGCISAFGHFVPFMLSGSVLSTIGAGLLYTLSTTSSSSAWIGYQALAGIGIGLAIQVPIIVGQASVGPEDLSSVTAMILFCQTIGGAFFVSAGETAFTNTLTGQLPIYAPSVDPNSVVTVGVTMIRATFSADLVPGIVQAYMQGLKVDYAIAIACSGIAVLVCCLSPWTNLKGKVNVGGAA</t>
  </si>
  <si>
    <t>&gt;5395_g</t>
  </si>
  <si>
    <t>MNNGYTLLHLVASWCNTNVKVAELLLKKGANLEAVTSDGYTALHFAASEFGSAEVVKLLLEKGADLEAATNNGRTPLHLASKHEFVHVIELLEQESRRREVAARGGAQDIDS</t>
  </si>
  <si>
    <t>&gt;4949_g</t>
  </si>
  <si>
    <t>MAPSKKVLMLGSGFVTRPTLDILSDAGISVTVACRTLASAQKLSAGVKNAHPISVDVADEKALDAAIADHDLVISLIPYTFHATVIKSAIRNKKNVVTTSYVSPAMLALEKEAKEAGITVMNEIGLDPGLDHLYAIKTIEEVHKAGGKIISFLSYCGGLPAPEDSDNPLGYKFSWSSRGVLLALRNSAKYYKDGKVVEIDGKELMGTAKPYFIYPGYAFVAYPNRDSTGYRERYNIPEAQTIIRGTLRYQGFPEFVRVLVDMGFLKDEPLDFLKEPISWKEATQKILAATSSSEQDLKWAIASKTKFADNDEKERILSGLRWIGLFSDEKIIPKGNPLDTLCATLEKKMQFEKGERDFVILQHKFEIENKDGSKETRTSTLCDYGDPNGYSAMAKTVGIPCGVAVKQVLDGTISEKGILAPMSSKINDPLMAELKKYGIFLVEKTLH</t>
  </si>
  <si>
    <t>&gt;4780_g</t>
  </si>
  <si>
    <t>MQKYWWWRPRATNFFIRAAFKDPKFLLLVAANFFMSIGIFTPLFFLPTYAVSRGVDPTLASYLLAILNAASTLGRIIPGMLADRYVKFNAFALGGIITGIVTFFFNKAESTAGLVVYSVVIGVFSGTIISGASTAFSICPKDPRDIGTYMGMGMAFSSIASLIGPPINGVFVSQYGGYSQVSIFSGTLCLVGGCTVFLAKAATSQGILGRI</t>
  </si>
  <si>
    <t>&gt;1729_g</t>
  </si>
  <si>
    <t>MDPLHLTEFASPRYFDKLKQLNPPDAVENASVSSSVAAATSPLVQTTSAPTFILPLGRQRSIEDEPPPLALRPRDQKKRSLGHDLTTLRTQRRPSFTGSFGSLRSRVTVVHKIPSIVEHHEFILAEDPTAPQTLTLSELFLALPNELQAQIIAPLPIHTILVLRLVSKSFHALVTENESTIARYHAAYSLPNYAVRLYPIPDPSDTNLHYICGVWHRLHVASKLSIRITDWAVKEIFLKKTEAELREFELHIQRMRLRLTPLVFTIFHFFETYRDLHVKHLASGGIPLRYQAFTLNPIECKIMAMYDDKTLLKVHQVFPLVMASFSRRLRPPSYIGGLERAIKGYIKGAAPGQEVYASILAIGGLRQAERFWETKGYNARRAAVDMWYGFITRNPIEAPPKSKMSRIVTLGRKKEKAKEPLPSASASSEIPTGHGVSTCNEWFCVKPECQSARKRHSTDNLVFHGSLAAGPPMLPLARDSLQRVLQDLTHLQNIWVLTAEALILERKIVERPQDIKRSTAVLLELVREDGTDGLDDWDAGYTPEPIARNVNRAEPSDGGVSD</t>
  </si>
  <si>
    <t>&gt;3345_g</t>
  </si>
  <si>
    <t>MPVNGKPNGRFELPAFTPLNFSLTDGTDIPPPPDSPIEVDRPVTPTPATPTPNAAITVKVPAPEPLQNGQNGHSATITGGEYDGRGRTTYQPPPMSPASSKRPSSIRRFLSRKSLNTNYEDGPGHNLSKEDLMMMDRPESAMSFASRPSLKKKKSGSWFRRLGSSGGSHRTSVIYEEKKVVPMGPPPPKLPELNQLKAKIPENDNGAFGGEDLFKNIK</t>
  </si>
  <si>
    <t>&gt;6335_g</t>
  </si>
  <si>
    <t>MATEGQPAEPELGLERHMSTADEQDEEVLAEFGYKQELRRDWGLTHNFGISFSIISVITGITTLFEYGLITGGPGVMSVGWIVVSFFTMFVAMGMAEIVSAIPTAGGPYYWAAMLAPAQHSAYASWITGWFNLLGQVAVTTGISFGLAGLISTTATVKSSYTPTAARTIGIYAAVLISHGIVNTFGVHVLRYLNNTSIALHSLGVTAIAIAVLAKAPTHQSAKFVFATFYDGTGDPGWSVRASPAYLACCGALMSQYTLTGFDASAHLSEETRKASWSAPIGVISSVGFSALFGFFVILSFLFSIQDFDNTVTSVRFGQPVLQILVDVFGDDGAVVLMCLIMICVWHCGLFSLTSNSRMMFAFSRDGGIPGFFHKVDDKFKSPVRTVWLAALLAFILALPSLGSSVAFAACTSIATIGLYISYGIPILIGLIYGKDFNRRKGPFNLGRFSKPVAGVAVAWIMFIAIIFCLPTANPVTSQTLNYTVVAVGIIGIFANVFWLAWARKWFVGPVREIEALERPSAEAGSGTSEEQKIAGEFKI</t>
  </si>
  <si>
    <t>&gt;5393_g</t>
  </si>
  <si>
    <t>MTINPSSKCHFLKIRLHIYRELLMPGSAYLSILPEDDNADDAWLDDDDDPEDISETGSHSARDSDSDDEIEGIGRAQARSLDREGAEFLKRDPTILRVNRKIYEEASSLMYTEGILMLFPGDIFCLSKYPKTLKFGAPSEPNPWRHDPLLGFQTENGVAKYTSGVLEGRMDPHVFARFQRVYFYANFDFEHTQNVELWIDDKTQVVDADDAKKFQKLLHNSSIMKDFVKIVGKSPRINSLEVELEVEVMANSELMMADMLEEDDPTEEETEATIDRFMEMSNEKATEMFVDSGICEPLLKLKNVKNLNFHFGFDHRDEDKKYKPLPRHLDLIGEWKKKVEKGFKEVVV</t>
  </si>
  <si>
    <t>&gt;7762_g</t>
  </si>
  <si>
    <t>MPERRVAASSSSTHSRSTGVRRNLFHQHLSRRPTTSSTSTSAETLRLDNDLEVDSSDIVIRDQNGDFQIGDPPFQAYDDQEDGGNGDAIEDEKERQRLADAVKHHQRDRNRAPSEPAELLEAVKASLRAKVAALAEDNWMYEAEEDLSPR</t>
  </si>
  <si>
    <t>&gt;2534_g</t>
  </si>
  <si>
    <t>MASLLDSPDLPQPLQDALQSHLPSSLPLLRRLQFMNFPGGKTPTTHILHIFENPQAFTIAYVDLSLDPGTEVWIYSSLELVNSSPSPEIYSTCTSQTLTLLRRIAELEKMFTTPRNKPGNVIFGCVHPKVLQIFKDLGIVNNHTPPHQKYIFKLDELPVGKPLYNEEIIWSQIKKSDLPLVLSRTYSYRTEKTMVLLPSVALLLNNTPISWAFLGPDASLTTLHCEEPYRGNGLAKAVALKIMRNSTAKYGPELFSHADVLLDNVPSKRVCESLGGIPEWIDYW</t>
  </si>
  <si>
    <t>&gt;4859_g</t>
  </si>
  <si>
    <t>MIYATTGLVLLALSMSEVLASPTHVHLHKKAHEKKDLSDVDWSTLDWEAMDVNWSAAWAAGQKTATVTAPSVAAATPTGEVLIEAVKASTKAASTTATSTSATSLESDIASIGIEIEAAFKSIVAKSNSLTAFGEVYVSDDTTEGDAKIGNIGVPEGSNMIFVDTTTGYDFTNTFINTSGSKMTIVVWNKAATPKLAGGTTPSAFLGPSIAPLYAPLVFTLAAGAKQIVAFDNNTQNGWAQATTALNGASQFATSWGEGNFVSTGSGYDLSAIQNPNGNDYNMAISSEEASCISDPTQNYWLTDSQSFGSGSCYIAQSTAHLTTKMGGSL</t>
  </si>
  <si>
    <t>&gt;2441_g</t>
  </si>
  <si>
    <t>MSTQVEERLAPAAESYYVDKKLVESSPSKDEKNESTPNAERPLMEEREYLNGIKLVLVLASATVAAFLMLLDLTVVATAIPHITSQFHSLPDVGWYGSAYQLASASLQPLTGKLYTHLSCKWVFLTFFAVFEIGSLVCALAISSPMLIVGRAIAGMGASGLINGALTILSACTPPQKQPPLLGALLAGNQLGAAMGPVVGGALTEYVSWRWCFWINLPIGAVVAIVLLIIHVPDQVIKEKLPFLTLLTTLDLVGFGLFLPASIMFFLALQFGGNEFSWNSPTVIGLFIGAGLTLIIFLLWEWRTGDEAMLPFSMISKRIVWSSCVTRLFYMGDIVVVSYYLPLYFQTVKEVSPVRSGYYTLPVILVQMILAVVSSVAVTKLGYYLPWIIASGGVMAIGDGLYSLMGPLTPTANWIGYEIVAGLGNGLGTAIPIIALQNNLPASDTSIAMALLIFCQNFGGAVFLTFAETILSNSLTTLIAQYVPGVDVSAVIDAGPTGWRSILSENQGPGVLKAYGDSIDRTFYLAIGTSIGAMVFACGMGWVDIREKKVVEPNA</t>
  </si>
  <si>
    <t>&gt;877_g</t>
  </si>
  <si>
    <t>MSSEVEYKLENVDATPIAPDKIDTTFRTSAIDLISSALGGKILSFSDEWFAEASNLLTPTAPIRQPGKMVYSGAWYDGWETRRHNTAPFDYVVIRLGVASGIVEGVEIDTAFFSGNHAPAISVEGVFSTSDEEVVGWKGERGKWETILGLQECGPSQRFGWKSKVPTTKPYTHVRLNMYPDGGIARFRLYGHAVPVFPEDKNAIFDLAAAQNGGVAVSCSDQHFGVIANLILPGRGKDMGDGWETSRSRGKGHIDWAVIKLGARGLIQNLLVDTAFFRGNFPQKVMVEAIDWNGEGEPGALADGWAQIVEPSKCGPDREHEFTSLISDKPFTHVKLVMIPDGGVKRIRVYGKRV</t>
  </si>
  <si>
    <t>&gt;382_g</t>
  </si>
  <si>
    <t>MAGKAEDREWSENVSLLCKTVLEIPPSCLEFVPEPKSSGIPSHMTMFYHEYFVVGTYNLETEENTETEESTVSKPQSKTGSLLLFRYCDETLNLIHTIPYPSAVFDLHFIPGTQIFAIVSSTGTLAVFQLTEKGSTNVPNIETIATHEVFKGDVAPTYFTWAPGSEHLMAVATSDGGIYLVHLSPDYQCFEILNNAKPVTRHSEYAWCCTFAPESRYIYSGGDDSKLRIERVGISLAGLKPEQELEQSGLWSKGIPGHDAGVTFILPLQIERIDGEPELLLTGSYDDHIRIISIPEYPARPKVLSDLYLGGGVWRLKIIDSSPASPSFKTDEVIRFTVLASCMHVGCRILSICGNKANAEGTPEWKWEITVLADMKLHKSMNYASDVQLLDIGERERAEKRKRICVSSSFYDRLLCVWSWDPEK</t>
  </si>
  <si>
    <t>&gt;3747_g</t>
  </si>
  <si>
    <t>MEKEEEPHAPVSLDYDASPHTIEAEEGQDPNSDYSSKAATKTTFSHYRRIYTYASSSDKVFLLLASLAQIGTGATLPLMNIIFGKLVGNFSSYFIPGSTTTKAQFQHSLDNQTLYIVYIFIARWTLAYLSMFAFRVSGLRISARLRLDYLKALFSLSISALDTLPSGQASNTLTNTANVLQIGISEKLGTFFQFTSMLITAIIIAFSYSWSLTLVTSSVLVFITIIYGICVPINVKMQKEVDHADGKASSIAGEVFGSVRMIVACGAEGRMAKKYSGWVQESKRRGLKMSPFMGIQFAPLFFTVFAAMALCFWFGFKLYLENHLDNAGTIVIVLMSVMMLGLSLSQVTAPIIAITKAATAATDFFAIIDAPKPIVTGKKEPDVSAREEISLESVTFAYPSRPHIKVLDDCSIRFEPGKITAIVGASGSGKSTIVGLIERWYDLNMENRVTLPESAVKDDKASKDKEKENAEEANNMLKQPVMLGGKILVGSTNLDEVDLKWWRSQISLVAQEPFIFNETIYKNVEYGLIGSPWENEDYETKKRLVKSACKEAFADEFINRLPLGYETQVGDAGIKLSGGQRQRLAISRSIVKRPKILILDEATSSIDVRGERLVQAALDKVSEGRTTITIAHRLSTIKKADKIVVMRKGKVIEEGNHESLLADENGAYWALVNAQKLSMGEGFAEETDLTEGVTQPLTRGQSYASEEAAVSNEEVEWKPKSFSSSFGLLMVEQSFLWPWYLLLLIGCCGAGAGYPIQAFLFAHLLSVITLSGKALQQASDHWSLMFFILALSTALAYYILGHSSTTISHYITSTYRQEYFESILRKPIEFYDDEEHSSGSLTALVANDPTQLQQLLGMNMALVFVAILNLTGCIIISFVFGWKLTLVVGVVAFPIIFLGGFFRYKYEIQFEAMNQAVFAESSKFAAEAIGAFRTVTSLTLEDMICARYEKLLQSHVKKAFRKATYSTAIFSLSDSITMPCMALAFWYGGQLLADREYSATSFFVVYMAIVNGAEGAGSFLSFGPNMAQASAAANRILSFREQGQSDNKETLQLQDTAGGVKIELNDLWFKYPTRDIPIFTGLNLTIEKGHFAALVGASGCGKTSIISLLERFYDLQKGKILFNGSNIAKLDIKEHRAAISLVAQEPTLFQGTIKENVLLGVDETTSTERLQQACRDAEIHDFITSLPDGYNTDVGTRGIALSGGQKQRIAIARALIREPHLLLLDEATSSLDSESEKLVQSAFERASKGRTMVVVAHRLATVQNADIIFVLGEGKVLETGDHAQLLRKKGVYYQMCQSQALDR</t>
  </si>
  <si>
    <t>&gt;9391_g</t>
  </si>
  <si>
    <t>MGFNSTRSSPTIRSPRLSLQQLSFPVLDLDNSALGLDTKDERAPDMAIPSPEPKPAAETEFFDLQPPLSNASNVKIEDIMKCLFSSEHLHFILGDHGLFFKFSTFLNRYRPLLVPTLVRYLELRKVMKAVDYSNAVARTIRWPSHTDFCKFSGVQAASVDVRFKEYAAKELAILCSEALPAFITFTCVGVVTDCVARDITGQGVPVLQGLVGNLAEVFCLTDPSAHDNPVIFASEEFHRATQYGTTYAIDRNCRFLQGPGTDKNCTLRLAKAISLGQEANEILLNYRRDGTPFVNLLMCAPLHDDKGAVRYFIGAQVDITGLVEEGLGIESFRALLQKDRSQDFEKDLAAKGRSGKDSCSNSWQSKKTKEALLTLQELSLLFSQKESDIVNRNSRSSDNDETRSISSTGIQSVKNRGQTKRFIGSDEPIANGSALFHLTIGNQVNASLPAVYKHYLLVRPYPSLQIMFVSPSLRLPGLLRSHLFSKLGGPTQTISALESAFRDGASVTAKILWLPHNTQLCDRGHVEVKTRHIRCTPLLGSDDRVGVWMVILVPAEGEDQAKSMRRNQAVVPDMAGIRKGLRNGVISATSSVRGRSRPGDGTDFESRRIPKIGRADDETQLYAQYLRGGSPTGSSLDLNQMKGREDSIVSEA</t>
  </si>
  <si>
    <t>&gt;5325_g</t>
  </si>
  <si>
    <t>MKEASWTADVAILEFEAYTNPGGMVDAIHADNESFRGKSSGTDHAGPHNRNTFRF</t>
  </si>
  <si>
    <t>&gt;2763_g</t>
  </si>
  <si>
    <t>MAVSSIQDRTNEFRSVLTQVQRRQASSKVGAQRQSLLTDSQKAAANGSAGGDGRPKRSEFAKRAAEIGRGISVTMGKLEKLAQLAKRKTLFDDRPVEINELTSIIKQDLSSLNQQISSLQQLSRSSHPKADQEGEHNKNVVFMLQGKLTDVSVNFKDVLEVRTKNIQASRARTENFVSSVAQHVAPSIPHSASPLYSTPNRGSPGPGQDLLSLNPVGDQQLLMMEEAQPQNTYIQQRGEAIETIERTIAELGGIFGQLASMVSEQSEMIQRIDANTEDVVDNVQGAQRELLKYWSRVKGNRILIAKMFGVLMIFFLIWVLVSG</t>
  </si>
  <si>
    <t>&gt;20961_g</t>
  </si>
  <si>
    <t>MKSTLFTLLSVVALSSSALASFTLNIAKTTEGTSTSLRRRDLSKRASISESLVNNFTGGRYIASVSVGTPPQTLSLDIDTGSSDVWMIASTADLCTETSLQAEYGDGCTTPFNPNKSSTLQDIGPGEFEIEYMDYSGAEGDYITDTLSIGGATITNLTMGLGFNVTLGYGLLGIGYDTNEAALTPYPSIIDQMVTEGLINTKAYSLYLDDLDSSTGSIIFGGIDTDKFYGELVSIPIQPNVYESDDYNDTSLLNFTDWPSDTASEIYASFSVPLTSFYLTNQTGEVTKLSNSTFNDSVVLDSGTMLTYLPQDLVDTLYEVLGAYDDSIYTGNVYVPCSLRDKEPGTIFTYGFPGVNISIPVHELVFDLTGLFSGIPNYLPFADPCALGVLSDDGYGSTLGDTFLRSAYVVYDLDNNLVGLAQTNFQSTKANVVEIEKGATAIPTATGVSGAIVLPTTGTATGTSTATGTGATGTQTGSKKSGAGLTVPALDERGLMVLCLSGIWAVVGGTWFLA</t>
  </si>
  <si>
    <t>&gt;9692_g</t>
  </si>
  <si>
    <t>MQRTSNMQRTTNYNKDSQGLPANLTEVYVDLKKILRAKKELAERDLDSSALVSPYITRALENLYLFDPKEFPGPVSDTTSIGRPLTDVEEAFNVLRNDKRIADSWVPVYDPARRLCQFYVSPDVANRFRNLRGISKKEFFGLTNSYLSDRIKGRTLDAFLWYCNHVGELFKLDKSGLGVEAAGRLLNSLRSRVPELQERGPGREIKKSHLWRAIKVQIGECDTIAWAKHIDFWNLTGSFLRIVEAIEPSNPKNSKARRERVLRRIDNGWVIPSIAPLDEVKVYSFFELLDKKIRHKTNLRVLQEVYEFSSVEKKTRFQLDNLYEAVVERLPIDDANIGFPLANGAVKITYHKFKLYMRWLSQRRETFILKKNGEVLATNIAGKEKYVKPEEG</t>
  </si>
  <si>
    <t>&gt;1790_g</t>
  </si>
  <si>
    <t>MPFHRASGMPATPDLRASLHQILFHSTGPSAPSAISYGTHGGHDGTGQWSDLCGFCTTVSLLGASEDACPDWKSEENRDTWPIRSFPPPHRETAWAKRMGIPENVTTDCQFSSRASETAICIPTFHSKAKHSRWVFADSPLPSISPSPLFA</t>
  </si>
  <si>
    <t>&gt;9134_g</t>
  </si>
  <si>
    <t>MPKPFTFKFIPYSEAPKITPGTILFLPPQDQIPKGTYVDPKLQNGAFNHPIIVLGLAPTSNTTKPESTTPTSVILVAIMTSFANHSIKCHLATNRNLKIRTGVQAAKFAGYLRVVTANKPFAKDCLKLKGGKGMKRDSSYVGLRNAYSIAVGALTFYGREKEVDGYRLTAHSLGLLENGILEWKEKGKRREEGKETEKRIVVRKGKMKKQRMKKESTKKERVKKERVLPRSPRLREMQMKREEETNKHSEDDDEDEDEEPIFRRGARRLKAKIL</t>
  </si>
  <si>
    <t>&gt;4687_g</t>
  </si>
  <si>
    <t>MDSSRSSRLERDSGRRRRSRSSSFESEERRQQRRRKEREMADREGGCGDRSDRELHDVRASKRRRSRSPYSQASRRRHEDHDRRHRSTRNRSSSPRPKREDRDSKNRPTRDRSPPHSSSKDPESGSLRDGSAVQLSRKSKGPLPSQAASFQANEDPSMAIGTADAEVAKQKPNFAPTGLLAAATKTIAQADGTQIVLKYHEPPEARKPPPEDEWKLFVFKGSDILETIELSTRSCWLVGRDLSVVDMPAEHPSISKQHAVIQFRYIEKKNEYGDKIGKVRPYIIDLDSANGTSLNKDEISPSRYVELRDKDMIQLGHSTREYVGSKINLDDIIDFGVTEVYTHPNAKVDIVLVHGLNGHPRKTWTAKNGVFWPTDLLPISLKSSQARILVYGYNANVTAFGDKHVRYGASLPFAFYIVADIEISSDMIHEHAETLLYSLARERQSEEASDHPIIWVAHSLGGILVKRALELGSDTSSLKADNTRSIYVSTYAILFLGTPHNGADIAKWGLILQNMANVLLPKRLMDTNSQMVKTLLSNNETLQNINLKFNDIYKRFAVVMAHESAPTDFKGTKSLVVDQSSAAPKLPDVQYFGIDATHSNICKFENKNSSGYINVSMTIKEWIEKAGPKIADYQEQERQLRSQQRQNEAAAVLGVRTMAPQVSTGVGLSTAQSVLGTPDPPNSVTNSIMIQSTHSIEPRVLELDEPYFLRPSGFRPNSLFVGREAELAQIHKMLFDPKRRADATSAVLIHCLPGGGKSHLAREYVYRHKNDFPGGIFWLRAKSPEEICLGFWDIARKVAMKDIFATEKGFSFSDPEQFITIVRKWFCTHQGWLLVLDGIYFDDPEGLRKFIPDYKNTSLIYTSTERGAITGNHYLNNPQPIKLPLLSAREAQCLFLLELDRSEPFSKSDLENAMDLVQSIGFLPVVIHAVAQRLKATDEPLSRFAKSHSSIRLEGLATYKAVVEQLRVLKAHEALNLIHLLCLFSQHIPVEMIALGLKELDVSVKAKEPITGHSLNNTFSILNKFALIDRNERSVSMHSSQSSRSSREMLAADADVVRLHSVVQGFFIGTLATEGSLPAWLDRAVKVFCRSYDMAHEKITRITADGLVQDYRIYEIHGNKLREHLKKSVKHPTKDEKFFLDAAQQRLTQYLNNIKSEIERRTTESSHYIAGGRSEEAPISIFVDRNSSTSDTGPETPSDDRPYLHSGYSTWGLEIGKAQLDSPTRIPQDMTYQECIQTYNAEFPSLESERDGYETDREDSPELEITPRLSQLASEPLSSPGGSWQEVRSKKHRPQRLDIHRTIKHQDKTRYRDAAGAFRAASAIDPRVSHETAQGYLSSSSSRAQSRGRMSGQSSAEVSLAHISKASPPPARGGGMIQDKRTSSLRGSSERKSLMRGPATYAAAVINPTIDSVTGFYQPIVQARDPQMSSSGSVSTEDRPSSRALESLHRFPLDASRPPYPPAPFEGYPNANANEFYQVIPGRFSQDDLALDPYPLNSYPRLEGLPPVETNLSNQTVNFPPLKQIRQHDYSKHTQTYPSSLPTSMLGTPSNQSSSPSRYFTPVPYSLSTPDIHKTFPISLPQQATFSASMPYYPGRPELSNQEGGYTSQPMSRDPSGKSRHSVATTAQTEPFPSLPAFSPRIPPTSYQIYQLMNERERQGRRTRSTSRGRDGKPLRKSPRLDKYGVVDLDDPNKSLRPRSASFNPPAPPFSPYTSPNIPPAPANSMLSNSNATSPYPSPYQGGSLYGNLGGQGGNSAQRTFTPSSMHSYPSPHPPQGTPTSSMTHRSDPVTYTNSPVPLPMPEGGAFGVGEQMELVGKGGGEDMARSGSGGVRVPGGIIEFGDFGVGIDVREARGRVERVWGEREVPQRGGGGSGIGIGN</t>
  </si>
  <si>
    <t>&gt;20966_g</t>
  </si>
  <si>
    <t>MATSTPPPAMITHKPNLKLELATPEDLSAICSVWYECFPSPMVMKMFPNTPSVHKWWNDANGHDMVNNPAAKYLVVKDYSNEGDKKVVGYAKWWIPVREQRLKPEERFPAWPEEGDRDLSNKFFGNLGQERKKFMGDRQYYYLDMLGTSPSYRRLGIANMLVGWGVTLADQDKLECFVDASDEGKPVYEKFGFVGREPFLIPGETFTCTSYIRPAKS</t>
  </si>
  <si>
    <t>&gt;241_g</t>
  </si>
  <si>
    <t>MSSSSGLEAAHTPAAEQDDIHGQKAQDAVDEKSQQVEFHFSEGGLKAWLIVLGCWCISFASFGYVNSFGVYETYYLQTFLKGYSPSTVAWIGSIQAFTQFSATLISGPITDRYGPMVVIWPFSLLLVLAMMLTSLCTVFYQFLLCQGILLGTSSGLIFAPALSVVGHYFFKKRAMAMAFASTGSPIGGIIFPVIMTNLLHNPRVGFAWGQRVCGFLSLFLLGIAAVVIRPMPVRRKGNFILLEAFLKPAYSLQVAALFMVVLGIWTPYFYMADYGMEHGMSPQLASYLFALLNAGSFFGRILGGAVAQHLGQFNLITFACYGSAILLFCWLNIYSSAGLIVLSILFGATSGMVIALMMSTVAHTADHPSKIGTYVGMSTFVIGFAGLAGTPITGALINKDHGYTGGIIFSASVIMAGAVIMTCARYMFAKDKLIA</t>
  </si>
  <si>
    <t>&gt;5992_g</t>
  </si>
  <si>
    <t>MASFFSLPNELMLATLSSRFPCRNQQIRSLATLLPINRNLVIHGLEATGKSAITRAVLEGLSKPEINSDDDEITPQEIIRYTIVKSAECISGRHLLEQTVGSIAKATNWVGDVARCENLAQLVVEVEKLLARWSASEEGAKRFVLVFDGIDHQRDAPSTLFPALARLVEFIPNLATVFIVTSPHPNFLHSSGIPHVEFPTYTKPQLLQILSLNHPEPELSSGEKDTKETWSRFCSAVWDSLSKHSGRDMLSFQDVCIRLWPRFIRPILDNSLSPNPFSKLLLANRSLFQDDSVLVPSIVSDPAAPISTLATSTQKYQGIGAQLPYFSRVLLVAAYLASFNAPRTDQLYFMKAAAAKRRKKGGGTALTRASKPGVSKSRKIARKLLGPQAFVLERMMAIFHAIREDSGNEGRYLKRRGNGEALNGSADLQMAVATLVSLRLVIRVGGAGGDVLDAACKYRVAVGWEVVRGLGRSVGVEVEDYLAE</t>
  </si>
  <si>
    <t>&gt;9981_g</t>
  </si>
  <si>
    <t>MASPQQIRTTVTDLLKIPHPVLLAGMNVAAGPKLAAAVTNAGGLGVIGGVGYTPDMLREQIAELKSYLTDKSAPFGVDLLLPQVGGSARKTNYDYTKGKLNELVDIIIDSGAKLFVSAVGVPPKHVVERLHKAGVLYMNMIGHPKHVKKCLELGVDIICAQGGEGGGHTGDVPTTVLIPAVVELCKGKTSPMTGQPVQVVAAGGIYNGQTVAAALMLGASAVWVGTRFILTDEAGAPKAHQEAVRTAGHDDNVRTIIFTGRPLRVRINDYIKNWEDNRAQEIKELTSKGIIPVEHDFEKLGDDIDDETMDNARPFLMGKAAAVVNEKKSAKAVVDELVNDAVAWIHKGEQMTQVKSKL</t>
  </si>
  <si>
    <t>&gt;3807_g</t>
  </si>
  <si>
    <t>MSSASTCLVLAYAFLSLASAAGVVSAEIPGHPEVGPGLQDILNKAHQEPLYTYPTSLTQGILTKGIHSHNDYWRAVPFYTALSVGAISTEADVWLYNSTLYIGHEVSALTQARTFESLYINPILDVLKHQNPSSNFFTGATRNGVFDTDSGQTLYLFVDVKTEGNSTFQAVVKALEPLRQAGYLSSVNGSIFTSGPVTVIGTGNTPLSLVQPVTARDYFWDAPIPTLGTTSSDITSLVSPIASTDFNANFGPVSGTSLNSTQLDLLRAQISTAHGKGIKVRYWDQPGWPLSTRNGIWRQLLTEGADLINADDVEAAAGFGDEW</t>
  </si>
  <si>
    <t>&gt;3035_g</t>
  </si>
  <si>
    <t>MDLLDIVSIRSSNSSSHDGEEPIHCMNTECVYPYGPACLSCATAQDQKEEAREERKEQRRQAKANPIQNLAQREAPDISEQSAQSATYLESSVEMSQAPTASPELRRENAEQQDTHSNKALRAEQDFASELKIFLTDEPQSHPAQGSQTLTQRTEHIKESFISAPTPEPPHTNKLQFYSDKGTSNKISLRRKDNFTLSATTSHTNKFQDHSSPNASSYCIPPAETRSTQDSQNHPAIYTSAPKSNISDSFSDSPLKPLLPQEMQTPAQAEKKPSQISSHPQDNVPKTSHANLQYNMLHCPICLRPVGDPTSQHYAKCRFAHEEAEKLERFSENQRRRQ</t>
  </si>
  <si>
    <t>&gt;6853_g</t>
  </si>
  <si>
    <t>MPSDFPVPETNVLAIASHVVYGYVGNTMATFVMQSLGCEVAALNTVQFSNHLGYGQAKGTRATAAEITDLYQGLKDSYLDDFHMMLSGYLPGAASVEAVGAIGRDLKYKAVLKPGSFFWVLDPVMGDNGHLYVAEDVVPAYKRLIRDADLILPNQFEAETLSGVKIVDMETLKEAITKLHEEYRIPHIIITSIAFPTPGAMPSLSVVGSTFTSGASPRIFGIKIPAIDCFFSGTGDMFAALMLVRFREAVSNVEGLMEKGSWVSGDEVKATELPLAKAMEKVLASMHEVLSETKKARDEEIARVEKKVGGAAKLEDKKGRLVESKAAEVRLVRNLGCLRNPDVKFLAEKV</t>
  </si>
  <si>
    <t>&gt;1865_g</t>
  </si>
  <si>
    <t>MSAEKRPASDDFGSSQMVLKRPNLGKDGKAVTVANSLGPNGALIKAMPRTTGLQAPVMELTGHSGEVFCAKFDPNGNYIASGSMDRTIMLWRTFGNCENYGTLTGHKGAILDLHWSRDSRVLFSASADMHLASWDLETGTRIRRHVGHEEVINTMDISKRGEEVLISGSDDGYIGIWDPRTKNAVDFIETEFPVTAVALAEAGNEIYSGGIDNDIKVWDIRRKGVVYSMFGHTDTISSLRISPDSQSLLSNSMDSTVRTWDIRPFAPTERHIRTFDGAPAGMEKNLIKASWNSDGKRIAAGAGDGTVVVWNSETGKLMYKLPGHKGTVNCAEMSPSSDPIILSGSSDRTLLLGELK</t>
  </si>
  <si>
    <t>&gt;2813_g</t>
  </si>
  <si>
    <t>MPIDGEENDEAYAECLSTLHSISPAFVLPNNDQHPIDHAPLLEKPKFEAWLQAEESVISYAHGRPGITKSSTSAALLKELKILTPNVAYFSFSGHDKRRSSAMPLLSSLIFQLLNLHAKRFQRIRELYTSIQTESFWTQDALWMLFESLVDVIKSGPLHLIINDIHNCDSSRIDFLSGLLSLFNNKSLSKTLKVFLFGQECQDIYGVLTKFGRSRLDDLVLNESPVPLAHHLAAVIIRKKPLLSDLRVTEVFERCEDAVLMNLNFHTLLDSLFTTEMKFLFDRLVKFENGEVYLSHDQIRDCFHEAIKAQQEEQGEKSKCGNSEVSQVPDDTQITFTLLNFLSSNKSLHAIKNSLQQYVFEFPQDPEFDLALYAVQFWPAHYRYTETKGSYASKLLPLLEKMISFQSITVKQFGCKLAGAAREIAISLASLAGHLSIVQFLLEESGKSPGGGILNSDRALKYTSARGYEEITKSLASHTQRPGQLFLSDPRLLYQVSELGYSALVDLFVDGGANVSAACADIYGIKYGHENVVRQLLSSRDVDTGVVDEKQRTPLHLAVYLGQYQVVKLLLNHHTKSSKENNSCSRGLQANLVMQEEGGTNSSCINDRDEKGCSPLMSASTAGHLKVVALLLQWGAFVDLKDHVGSTALYEAVLQGHELLLIEKLSPDFTQQSDDAGRTVLHYAAEGGHEDAVAILLSKRLSVNSSSSSNVTPVDLAALEGRVKVVQILIRHRAEVSRKNNKEGTIISQMAEKVNISRSHMDVIKILIDRGVDPNSYDLNKRSALHHAVIAGNWRMVEILVRYKVDPSLKSTKVSNALHFAARQGNEKVARLLIDTGVNPLAPNDKGLTSMHIAILRGHVDVMKVFVNQCQNI</t>
  </si>
  <si>
    <t>&gt;20975_g</t>
  </si>
  <si>
    <t>MGAAEANNRLFKPIELYINI</t>
  </si>
  <si>
    <t>&gt;8715_g</t>
  </si>
  <si>
    <t>MQSFVMFPLILLTLLTTTLADSIYVVNKDPTPRGICFVSGCKVVDPTDSSKCLQYYSAAGNYWLAGCSQQQTFMPESPWSGNVKAVIDGDCSKARVIAEVTFNGFEGATWYDVSSVDNLSDNSGVKQMYMLDGSGTTSGCTTFPCNNAYQWSNDIQTRSSSYGLRDVVVTVGSYS</t>
  </si>
  <si>
    <t>&gt;1730_g</t>
  </si>
  <si>
    <t>MALGVFHSKFSFTPRDGAGPSHNLSNPHPGSPPTAAALAMARGDMGISPKMVPRINRLSLRTKKKKKTCATGTKQRDWREDGTDFDFVIARKHRCHVGNREVGNGESDGV</t>
  </si>
  <si>
    <t>&gt;298_g</t>
  </si>
  <si>
    <t>MTPKQHEMDGIVSQIYQAIESSEFLGSTLLVLAGDHGMNDAGNHGGSAPGETSPALVFISPKLRAITSGSTAPTVFKGDFQYYDSIEQSDIAPTLGALLGFPIPRNSLGAFIPHFLPFWSNKNDQVQILLRNARQVQAVVMAAFPSFETAPLNNCRQPSSDIDALACHWKDLMNTLSNLKHNEQDVESWLLGITKWLTQAQEIMSSTASNYDITKLAMGIAIAIFSFLFALSAAAPIISTSLAVTSPILIASLLYGIMMFASSYVEEEQNFWYWSTSAWLFILYIKSTRKDLASSQSRYLALTSLALLILFRVARRWNTTGQKHASAPSISSPLLTLFHRHSLWSLIGLTYLWNLQSLAARGFPRLPPLVSGCIATALSTAAITFKIAFTHEDSPEIMAGMVKTMGEQEAGISLVTRARIVFSFLGLAAVYTVVSGFFLDRNGVGSRKERKQQNRSHNPTVHTLHDIMTLVLITQSRAANIPLLLLSEVMFVGLYSMNLSAVETSTTSLVLQYASFFAFGGSNAISSVDLSSAYNGVAGYNVIVSPQLQQLNIITVIITRAMSLFTTIPTAFVAVLHIYIMILEFFLWTTPRGLKAFGLSPSFAHQTKSLAANQGLYNGFLAAGLIWGLLYPVEEVGRHIMLFNLGCVFVAGAVGGLTTGKLKIVGIQCVPSAVAIGTVLFL</t>
  </si>
  <si>
    <t>&gt;3534_g</t>
  </si>
  <si>
    <t>MSNPRPEDGEPPIWQGYSLQSSHSAVPHPPAFEPNYQQSPILALPYHGRPQKSNYRSLDLPSMQQRPPSRELTGVLTASPPPLSTHHSYPSLKRALEGGLQYGESVHDFREDVAEMPKPAINQDHRLLSFGRLPDKHTLLDSQARVQQIELQAQIHGMFFLSELATPSSDSLMAQPELTCYRRNLFQIAGNVTCPRGPLSVMADGVHRIPILSLEAVVSATESVDGHVVKLIVIPWKTPPPNSPELQSGVEHEPSPIPLLPSDEAADTLSEFMVYPIAYRRLQFRIATANNGRRRELQQHFTLHLNIVGNLANGTKLELCETCTSPIVVRGRSPRNFQARKEIPLVGSSSARGQPPELHVATNMMQNTSVDGKSRLGRPLGTLDLPRSPFTFDSSNISGSPSLVRQSSYSAWTSQQTPDHTTPSTPSYSTAPMGMDSYLQLSHSNPDLQNTSPVATTAIPPLRSQYRYGPASAPPTSTESMRFIDSNPRPSKSPRHIAPPPVSSSATYGGYATGNYSSTVEALSLPSRGPEYFPQSMGVQSWTSGSEAGGVYGTVGGGQGQQSYEFAGDGGSGYVKEEPVTAPQQAHYTWNPA</t>
  </si>
  <si>
    <t>&gt;3951_g</t>
  </si>
  <si>
    <t>MYTRAQGVDFDSWKQEGWDSKTMLRICNKFETYHHSGDGIDQGKHGHDGPIHVSDGGYRGKSENQFLGAIKKMGYKELADQQDFDTIGGFSRWPRYVSPKGQRQDAAHRFIHPLVQDGQHPNLYLLVDSKVIRVIFDESNPPRAVGVEYKPNQDHQPKVSLSKPVHTTIKAKKLVVVSAGALGSPQILERSGVGNPDILKALDIPVIADVPGVGEKYQDHHLLLIPYKTSLDETEAIDCILSGRKNFAKALVEKDAMLGWNAIDVGAKLRPNDLEVASLGPEFQKDWDSDFKPFPTRPLMLCAIISAFLGDPSLVEPGQYMTIATYSAYPYSRGSIHITSKEDVLNGYDFDTGFLNHSSDIKNQLWAYKATREIARRLPYFKGELELGHPKFPEGSKAAVINVAEIEGEIEDLEYSKEDDATIEDWIRENLSTTWHSLGTCAMREMNKGGVVDKELNVHGTERGSLKVVDLSIAPENVGANTNNTALAIGEKAAEIIGRELGIKV</t>
  </si>
  <si>
    <t>&gt;7224_g</t>
  </si>
  <si>
    <t>MCGRYSLALRPSQVREYLENEHMPVFDAPEDEGEQAPRQSYNFAPGNHGIVYRADVPDEGAGRRQHEGKESEISEPETVGEIRYKLQSMKWGLIPFWTKRNPDYGSMMKTINCRDDSLIENKGMWTTMKQRKRCIVVAQGFYEWLQKGKEKIPHYVKRKDEKLMCFAGLWDCVQYEGEDQKHYTYTIITTSSNKQLNFLHTRMPVILENGSEEVRTWLDPKRSTWSKELQSLLKPFEGELEVYPVSKEVGKVGNNSPNFIIPVASSENKSNIANFFAKGPTKKESGATAKPSMATKEEAERKDAMEEDSKTEKITQPGEPNEDEDRKTIDHNGTEDNAPLPIPKEESKKGIKRELDDVPTDEPRKRTLRTPATPSKASSPPTKPGRQKKSATSNNTASPSKTNKATGSQKITNFFVK</t>
  </si>
  <si>
    <t>&gt;4290_g</t>
  </si>
  <si>
    <t>MASRPGTNYNAPQAFSSSYAPRLRTYANSLLIPVIQPATVAAPLARTTKRGTTIINYAEDGYDEYDDDDEDGRRRPTGLRSIRRDESGQAKQDAAEKVGKEAYGPVEVQGIWREWMSKGKLSKPDLQSHAQTALPLTLIPIRIDLDIQPFIPPPPMPLPHNQPFGHVDSSLPMFRQGDTTVPYRLKDHFLWNLHESLVTTDEFAKTMVQDLDLPNRHLVAAEISKQIRTQLEEYAGVALHPLFHSQQTNTADGLVTTIHQHPLSRDESDTPAASGVDTPTQISEAQTNGQSASATNTQNASFEDVTATAEPILSDSDEYNPDDLYRCIITLNVNLSDHLYTDKFEWSLLHPAGSAEVFTRQTCADLGLPREWIPAITHAIYEAALRLKKEACENGGLVGFGGQIMNDAAHDAEAGWRYDNEHLADDWEPKIEQLSKEEIEKREGDRERQIRRLRRETARFSSVAGLSGGVPQPTENRGGYFDDQGEERMGRGERSKKKKRFRSLSPLGRSGTPGGRGTPDVGGLGGGMGGYGGGISLSEPERLTWRCTHCQTWGTAVWAVRDGPHGPRSLCNNCGFLWERDRVLPKWAKNLHHGDINPSHWR</t>
  </si>
  <si>
    <t>&gt;4338_g</t>
  </si>
  <si>
    <t>MEQDKTPGEKPGHPPAQATLHELRTAENTAAYLLPKLQSMKESNPHLKLLDVGAGSGTISVSFAKLIPEGHVTGIDLNATILPRARAVAEMAGVKNIEFQEGSVYKLPFADETFDITFCHQVLIHIGTPWDALREMLRVTKRGGIVAAREGDYETEGIWPELPQLNKFHKLMAGLMGASSGTPTAGRQLLSWALKVGIEQSQVTLSYSTSSYHTPSGRKTLLKLLQRAHCQESLANQFLMDMNNEAKVRRSTRSIVLGTAKVMSFEDIKEARAKRTAKDALKGKGKRGQKRKSVVVEADEPELENLEPEPELEVAETVIKRRAKRGRKRMSAAVEAANEPEPEPEPELAQMIAAPEPWRAPVARMI</t>
  </si>
  <si>
    <t>&gt;10077_g</t>
  </si>
  <si>
    <t>MAAEAVLKAWRSCDLTDTVFVLVCTVFCWPIIPAVGLAYSGYSHRRNGMASFIPSLLVISCCSIQWFVVGYSLAYGEGSGVIGDFKYAFHKGVLADPVGTIPAILFSEFQLVFCATVCAIAVGGACERGRVLPLIPFIFLWSTFIYCPLAHMVWSDTGFLGNLGVLDFAGGTPVHICSGATATALSLYLSYPLFRSKKSSVRTPSHLKLHRPGNSMSQLIALVIIWNSWLAFDAGTTLNLNFKSIMALCVTNLCASAGAVTWACMSYWENGRWSLDSTFMGAIAGLVMITPAAGFIDMTTSFFFGVLGAVICRQALRIKSTKLAARLRWVDNGDTFATHCVGGIVGTVATGLFARKEVAAYDGATVINGGVVFDGNVRQVGIQLLEAVVGFTWSFVGSYLIFALIDCVPGLEVLAKDEEVVNGMDAAEMEESFHGECEEDYHPFKNGGIELD</t>
  </si>
  <si>
    <t>&gt;5787_g</t>
  </si>
  <si>
    <t>MSSMAWEPPEWLRPATSFDPICWFISSRSRFLPVMKLLNFLSLGLVSAYQEDIYTYPRPHQDVFNPASLMSQPLAELGSSILGSEYRISSDERSSYPAINLTYASQVPTVVNEEVGYIIYKNIRYGQPPLGDLRFAAPKAPAPVDGELPVKDGSEGHSCHQSMPNWTISALKAQFQAKTPPQVFDMDKFLETEKDDEDCLFLDVSRPIELGAEEKVPVLVWFYGGGFTYGAKDWGPYSPAGLHRRAGGQKFIYIALNYRMGAYGFLSGTNFTEQGGLPNLGLYDQRLALQWVQENIEKFGGDPARVTVIGESAGAASITHQIVFSGESETPQTPPFKQAILQSPAWVPVAGTLDGLAMQDQAYAKFLAILGVPDLAGARSAEPAKLKSASRALVFQSPNGTFTVGPVVDNTAIKAHPLSIFRSGQQDKSVSLFVGSVAAEGLPFVPIKTFPYWIDWSKQDLVDYISNALPLLSPDNVETILSKYPYWDPKNSEMAGISPQTQRLADISGQALVQCTARTISVGSDNNTYNFFFNRAKYNRLNIPIAHGGDVAYTFFDTIDDTINIAVATEWQKYVMGFVLNGDPNYLAPQQAMRKYGSGAKVVEFGWLSTSKEVTDPFVGERCDKFWPELWDKYGSAAEEPPTEPPSEPAPPTKQAKLELRKNRRN</t>
  </si>
  <si>
    <t>&gt;6164_g</t>
  </si>
  <si>
    <t>MPNSDAAPEFDSIEDSVQAFKNGEFLIVLDDLSRENEGDLIIAAEDLTTEKMAFMIRYTSGYICAPMTPALTKHFDLPQMVVDNKDPNRTAYTLTVDANLPEITTGISAHDRALTCRTLASATATRDSLRRPGHVLPLRAREGGVRERGGHTEAAVDLCKLAGKSPVGAICEMVEDGQPIAGQTLMREPGMLRRDGCLAFGKKWGVKVCTIEDLVKYIEKKEGKLVKTNGTA</t>
  </si>
  <si>
    <t>&gt;7983_g</t>
  </si>
  <si>
    <t>MPKIQIAVGLPQEAKTGAKIPTFAIKLSDENDIYGQLGEYMVTTVLYKDKQDVSSLLEGKKADSAHPLPADHDTSYDKAYFCFSDLVCLEPGEYHIRAILWRLAKDIYTRDSDLDSSIISIKDDSVYQVTRYPSERSFLCIIETDRKETLV</t>
  </si>
  <si>
    <t>&gt;9162_g</t>
  </si>
  <si>
    <t>MEIYDTANSEDLTAGQAVKREYAAGDMQIDDGDELRCSPRQRVQAHNRPGCDLVEVQFIKQQLDSSESDVKQGLTRRSYAESKSVISLDEAEVPAPPNFLREKHKTIRGMVEELIPRSEEAERVKMLLKECQDLEQAMVWKMQKLIAPYKPRSKAKIYPDVGLLSGGSNQRLNTAEARKIALEQHLNWGNRTPTVFVSVSGDVHDFSQERIIRMQERDARKPNANTIRLTFINGHARIAAGWPILRVDEQVEHHRVVVGAAAWLYKHELVLPYRVDTAQIVATYCWTVVEQFMQENKCDYFK</t>
  </si>
  <si>
    <t>&gt;1360_g</t>
  </si>
  <si>
    <t>MVPPAQNLDLDIAAISGICGSISIACWVVVFSPQIVENFRRGSADGLSLQFIIVWLAGDVFNILGAVLQGVLPTMIILAVYYTLADMVLLGQCFYYRGFTWHDEIVPPKGIDRIGEATERTNLLAREHERRWSEVSASHLSPAVPLIHAPGDAEPLAIADQKPTTALQATAFNLFAILMVCAAGVFGWWVSSGSQGNPQKHHPSSHAETPEFNLLGQIFGYFCAVLYLGSRIPQILLNYRRKSTEGVSMLFFLFACIGNLTYVLSIFAYEVHCSGKRGKCGKGEAAKLYGRYIAVNASWLLGSLGTLVLDMGIFIQFFLYREKEDYETDDSTAESGVHSSDSSR</t>
  </si>
  <si>
    <t>&gt;4302_g</t>
  </si>
  <si>
    <t>MALDRLKSVAQHVSGTAPPPHPFDPLSNAEIESAVSIIRQAHSKLHYNAVFLWEPRKKEMMRWLADPANTPRPARVADVVAIAPGGGVYDGLVDLNQGKIIKWTKIEGVQPLITMEDLQIVEHVVRKDPKVIEQCVLSGIPREDMHKVYCDPWTIGYDHRFGSDIRLQQALMYYRPHIDDSQYSFPLDFCPIFDADKQEIIHIDIPEVRRPVNKAKPNNYHPASIEADGGYRKDIKPINITQPDGVSFKIEGRVIDWQNWKVHVGFNYKEGIVLNNITYNDKGTERPIFYRLSLAEMVVPYGNPEHPHQRKHAFDLGEYGGGYMTNSLSLGCDCKGAIHYMDAAFVNRAGESTTIKNAICIHEEDSGILFKHSDFRDGSVIVTRGRKLIISHIFTAANYEYCVYWIFHQDGTVQLEIKLTGILNTYAMNPGEDTKGWGTEVYPGVNAHNHQHLFCLRIDPNIDGPENTVFQVDATQGAGEVGSAENPYGNAFFAKRTKFSTVKEAISDYDGATSRTWDIANTNKLNPHSHKPVSYKLVSRETPRLLPKEGSLVWKRAGFARHAVHVTKYDDEQLYPAGRHVPQTSGEPSRGIPEWIANGDASIDNTDIVLWHTFGITHFPAPEDFPVMPAEPMTLLLRPRNFFLRNPALDVPPSYCSTPSQIASKEKVLDAADKMSKLVVVPGEAACCKR</t>
  </si>
  <si>
    <t>&gt;9558_g</t>
  </si>
  <si>
    <t>MPYPSTSEPLSPYTPVTSSIVPPITVPTHGPGGTFSVIANTHVSAPPLVTMNLIRNTTTWPSWNTFCPGSSFSKSSKPDLSNPKSDDIPRGNENWIEKGSVLIIDVFMNGDGLVEGGVRSRKQEIHCTLLEKIEDDGEGKKGYRIAWKSAGWSHWQLHSERVMEFIEVDVDGKIETDYSCWETFGGMMGSTVKFTVGSQLIDRFGDYARDVKGFLEKGEKTSESIGVEEGVSSDANGVASKELPN</t>
  </si>
  <si>
    <t>&gt;7384_g</t>
  </si>
  <si>
    <t>MFRTAFLRSARSATTQIARNSGAIARPVVAPSSLFAKSRFAPSAFQTARCYSAAAALSKPEVEGRIVDLLKNFDKVTDPTKLTPNSHFANDLGLDSLDTVEVVMAIEEEFSIEIPDKEADAIHSGAPLNIFLRNLMLIEQLNLYIKAMEQWGEKQGKDQWANTYGEDYVQIQWAIEAY</t>
  </si>
  <si>
    <t>&gt;7190_g</t>
  </si>
  <si>
    <t>MPEIPHDDPSEEGSVTQLDLGPNIDALTFEQILEMDDDEDEREFSRSIVFGFFTQAEETFEKMDKALAEGDLPELSALGHFLKGSSATLGLTKVKDSCEKIQHYGLQKDEHGTVDEDDKDLCLKRIKDTLVTVKVEYAEVEAVLKEFYNNQPPAAA</t>
  </si>
  <si>
    <t>&gt;4451_g</t>
  </si>
  <si>
    <t>METIRGLHSMDGLRTAEQIQLLDLVDSLRAEGLSEFTALPQLIVCGDQSSGKSSLLEALSGVPFPKKDNLCTRFATEVILRRASESEIRVSLAPGKSRSSADQERLWQFRHEVSSLTDFVTLFEQAKDAMGLLSVGGNAFTEDILRVEISGPDQPQLTIVDLPGLIHSHNKHQTEHDVELVTNLVAKYMANPRSIILAVVSAKNDFPNQIVLKRAREVDPQGLRTLGVITKPDQLVGGSDGEKIFLSLARNEQVEFHLGWHVVRNLDSGDQDQDRDTVEAQFLAESNFRSLHSTSLGIAHLRQRLSVVLFDQIKAELPQLIKDIEVGISSCRCGLEKLGPVRLTLEDQQNFLVDLSDDFQSLCEAATKGEYEHKFFEDQSLFDRRLSAITANRGIEFEEEIRSEGAKWKIVKVVSKRRHHRTRAEAVEEVQKLLKKSRGRELPGLPNPLLVGEVFREYSQPWEGLARQYIEDVWNATKGFLEQVLRYLTDATVSDNLLRYLLDPAMDQRLTLAYGKLDELMAVHKEHPETRNHYFTDRYNMLQRKQSAAKTTEVLDEWLEGDGEITKEDIPELLEMLHRNVEADMDLIAAESTFNAMEAFYKVAMKLFIDNVPNLVVRAIIASHLSSLFCPKSVFAMDPELVKKIALETEDKRLQRQEINVKLKALEAGNDLCKQYALRATSVFPIPRRTKSSASISTTSSLVSVGTVEETPPEEELEHN</t>
  </si>
  <si>
    <t>&gt;8211_g</t>
  </si>
  <si>
    <t>MRIQGLLGGTTALLLAFSGLSNASPVPADSALAPREAEAAPEPFLPPSINERDLETREAEPEPVHFGKFLETVTGKKAQKAADVAGNANNANQPQQQPPPPPSGH</t>
  </si>
  <si>
    <t>&gt;110_g</t>
  </si>
  <si>
    <t>MENDLSLSQSFGGLRIANPDNASPSTSAAVVPLNPRVASAASSSGQSPEPAEPDTAPTSIAREAPSIADPQAQSRRHSFFNILRRGDSAADPPAPTRTPPQPKDSKHSNSRSNSSGSESYKHQNNDTLTRAAITKAYRQSMPLNMPLNHQAQQQAQFPPYQAHQTQNGSRPYPPPGASRPMSGVYAAQAPPNAMPSREPSYRLRSETSRSSVLGMPTRSDSRGAAMQAGVPSREGSHRDRSYGQHSALPGGNGPLPPRRSSRGMGGGHIDGAPGPANNPPPRYDLEGHLIQSSEEWKDKGAAVGVREETDANGNKVLRQVKKGVRDFVFGRTLGEGSYSTVVLATDRQTLKEYAVKILDKKHIIKEKKIKYVNIEKDTLNRLTEHPGIIRLYYTFQDSTSLYYVLDVASGGELLGVLKKIGSFDEECTRFYGAQILDAIEHMHNRGVIHRDLKPENVLLDDQMHIKITDFGTAKLLPDPRIPKGPQAPYDIADEEDESIRAKSFVGTAEYVSPELLTDKSACKASDLWAFGCIIYQLLTGRPPFKAGNEYQTFQKIVALDYEFPPGFPPVARDLVERLLVLDPQRRLSIEHIKNHEFFDGVVWGRGLWRMKAPRLKPYIPPPQEPTLIKLNGYSGSPQPMNSSRTPQPPTSSNGNVRPQPRIITELPPPTQLDIEWSPVLTRNNERILKLGNLMVSSTSLPHSPTSKNGEHDGHEKKKFSRFFGGNGSKKRQRLVMVTSSARIIMAAAGGDEKKTKSEISLLASECTWQTQIDAKGQEVWSVDTRGTHYMFEDIKSSTITGDPSKSSAQEWIESIERAKDMALSQSMVSSYSNDTGFDLSSSATSPSSTLHGNGIYPDGFNVSDRSGRNHLSKNQANLGDDEISEKAVKKNHRFSKRQSKNGLSTPF</t>
  </si>
  <si>
    <t>&gt;8964_g</t>
  </si>
  <si>
    <t>MALVHVVLLYGTNNTTTAGLTALEIHHRSIGSRLVLVSRIFFAATLWMLKLTICEFFKRLTWTIWTRSHEMMLQFIKWFLLVTFIAAIIADLAECQPFNHYWQVVPDPGGKCRQGYAQLLTMGSANVITDLLLVLFPIPIIIRSKMGLKRKIQLVLLFAGSLLPAGTTLYRIPNTIDRNGSQQYRSLLASVEILFATAIANALVLGSFVRDRGIKKQRWKLGSMSDSIERTTSRRGTAVRAWGSDEDLVRDIGLGIDLELRGATPTPRPAPMAIAGSAPVKSHKLIANDWNFPGGRSDSSDEIDFMKIQSQSHSGGDTSSIMTPRKVSFFDVGGLLDDDQPRRLSSTRTTDTDGESSNFSPLHSSYSNDGLGLAPAPPMRRGSSALLQDLGGLLGPRRERQSSRGIELHTIHQERSPQRSPTPPNNLSRHQTNYSLQDVGGLLK</t>
  </si>
  <si>
    <t>&gt;6995_g</t>
  </si>
  <si>
    <t>MSRRSSRNSDANDINDEEKFTVVTPSTSPQKVQKAVKIEAVEIVAKVEKPSAKSRKKNVKAESESDEDTEEPAPKFKVNRVKAKAKIAVKEEPAPKPKKAPAKRKAKTQEDDNEEPDDKKTKKKRKTKEEKESEDMPLAARTAIGTLKKAMHIGAHVSAAGGVQNSINNSLHIGGNSFALFLKSQRKWSSPPLAPEARDQFKAFCLEHKYDAAKHCLPHGSYLVNLAQPDPEKADQAYTCFLDDLQRCEALGIKLYNFHPGSSGKNPRPEAISRIATQLNKAHKATKTVITVLENMAGSGNVIGSTWEDLRDIIALVEDKSRVGVCIDTCHTFAAGYDLRSPEAFKKTMDSFSTVVGMPYLKALHLNDSKAPMSSNRDLHANIGTGFLGLRAFHNIVNFPPFQDLPMILETPIDKKGPDGKSVEDRGVWATEIKLLEGLIGVDAESENFKKEDQRLQDLGADERKKLQGQADKKQQKTLDSMLKKAPSKKKAKKEDAASDSEGSEGGCSH</t>
  </si>
  <si>
    <t>&gt;7724_g</t>
  </si>
  <si>
    <t>MSRQDRTSKKGSQPVTWRSLPNKRQLFILALCRLSEPLSNTCLLPYLYYLIRSLQPTPNSTPSSISRQAGLLVSLFALSQFATSVPWAHVADIYGRKPTILIGLLMSIIANIGFGFSTSIPAVMFWRIVAGLGNGNIGVMRTMTAEIVQEKRFQSRAFLLLPLVFNSGVVIGLAVGGCLADPLINLPSIFGPYGWMNLSKEPQGVAWMNTYPFALPTIFNAAALLCSFLLAFFGLKETMPRQENTQDIGLAPSSSARNFLSGLSHFNKLHSPTLYTPVLDLESETGLELSPKALEIAEEKDTLKRQSRPSILSREIYTSSVRRTILSFALLPLHNSAFMQIFPVFLSTPPSPHPTPTTSPFKFNGGLGISSPTVGLFLSSFGVFGILIQLLVYPNLQARVGTLGAYKLALGIFPVAYLVAPYISLIPQTAPAAQYIAIATILFLQVTARTFGIPSSVILLTNSAPSPQALGAVHGVGNMSSSLARAVGPALAGVIFGWGIEKGVVGTVWWGYLLIIGCIGLGWSFVLREGENPRERTGDVGRGTEEELVDLLALVDSEGKKVEGGALLGRNVTR</t>
  </si>
  <si>
    <t>&gt;21000_g</t>
  </si>
  <si>
    <t>MASPTTLHAPSADLASALHANFDVDFVIHYRHTTTNKAQAEEQFEKLIRAINDVGLLTEVRNGDDCAVLVFVKIASESHLRAEVYRSRVQDWLYGIRTVAPEQMMQQNLDDEPITEAERLRLTYLLITKPRNEGGAGITAKRGEWKCVASIFPLHDSAFNKAWIKGLTSKYFLSVEDLNEIRDRFGEKIAFYFAFLQSYFLFLTFPAGFGLCAWVLFGKFSPIYAIVNGLWCIFFVEYWKHQETDLAISWGVRGVSKIQLKRPEFRYENIVKDPITGEDVKIYSPIKRLSRQLLEVPFALSAALVLGSLIAGCFGIEIFITEIYEGPLKSYLAFLPTVILTIFMPTLSALLTGFASRLTELENYETQDAYEAAMISKIFILNFITSYLPIFLTAFVYVPFAQMIVPHLDIFQLAVRAFAENETQMTASTTGFKINPDRLKKQVIYFTVTAQIVNFALEIVVPYVKRKVFSKVKEVQTSRAAKRGEGSASPSADDHPEETAFLARVRNEAELGAYDVTTDFREMVVQFGYLSLFSVVWPLTAVSFIINNWIELRGDALKIAVETQRPVPWRADSIGPWLNALSFLSWLGSLSTAALVYLFSGDGLGPEGTPWNIKAWGLILTMFFSEHIYLGLQLLIRKALSMIDSPGLQKERAERWIMKKQYVEQSYGQEAAGNAVKGDMKSGEKIDRNTLEDEARESTLTGHGTPTDRFWKRQQGQAETINMGKMYIAKAAPKESKKEL</t>
  </si>
  <si>
    <t>&gt;7297_g</t>
  </si>
  <si>
    <t>MAPTPLHKNESLGNVLVIGGCGFLGHHIVDLLHDSYQANISVLDLHTTRNRRPDEDGVQYFDGDITSIDSLLPIFKKTKPDVVIHTASPTLMNATHELYHKVNVEGTSCVIEACQKTNVRALVYTSSASVIHDNASDLFNADEKYPVIPAEDQTEYYSQTKAEAEALVIAANRSPASPSLLTCSLRPAGIFGEGDVQVLPPIINVYHTNKTGFQLGPNTNMFDFTYVGNVAYAHVLAALALLAAPSSSPGDEMRTDGEVFQITNNQPTYFWDFARYVWKCAGSDKGTEHVWVISKDVGMALGGMLEWIYWAIGKQPKLTRKQVKYSCMTRYYSCAKAQKRLGYEPLVGLSQGIEKSVKWFQDQREKEGEKKTQ</t>
  </si>
  <si>
    <t>&gt;5732_g</t>
  </si>
  <si>
    <t>MVQGKKVTETSTGAAKYQAANMSFQRKDAGDSRGGVTAKLDGRPQNGNASAFRTDTAISGNRNNGERPLQRWVADAPADGDNSLESARTKSSAAGGPWDQFAENERLFGLKTDYDENIYTTAIDKSHPQYKQRLAEADRKAREINSSMPLNSHVAEERVADNLIGEDGVDEEDKYSGVKRQQDFPPLTTSNNKYTPPARRAPTGQPTVSGAPVDPAIISAQLARPDKPAAEKPKAPTPKPSKPDVATPPSTNETSVAATPEPKLTAVTATSANRTASPKVKTEGVPNATATVERDVTTAFKNFAASQRSSVAQIRQSKLRNDKEIKLNDLKKFADSFKLNTPVPSDLVSIIAKDPAKQKEIQEKAKRNAEEARANPSEAVKPVPAPTEARPNQRPNLGSHGTSPSNLAGRQNAGRNPGFAHQVPYNSQSFRGPAQNSQPPPTQPNRPTGTLGARLRDREHNKPSQPLNPSPAHEMRLPPTGPANPVDPNFSRRSSGVASAQGARLNPNSSEFRPSPHAATFSPNGNPSTGSSPRSVANAVAQVPIARSLLRRKPIPQSERPTMKAKFDSLAHIKGMKPPPGKTWEQTDGMKPAYDTPPTWRQSADNEPETSNMHLTYSRLFEMQPFPPQNLSSPNPSHAMPTQVAHQHQLPFHLQQGVHNMASRQSPRQPPMNVHGNQHGQGVAPPFNGHDDHRMMPSHSAQSYASPRLQPAPMGYPSPMGQPAQLAYNPQMMPYPGAPPMQQQYRSLSQSQFMPQQAHMGPIMMPNPAGTFLTSQGMPPGPQMIYPQGGQPFMQPGNGHPPAMPGVNGFPSPGRSAPMMINQGSQQGHQQPMYGMNPGMSPGPQYGAPIYAQQPPGQMPMRGYGGPNQFGTSPQQLHQFGPQQRNNHPNHYNNNNAKAFQPHSQHQNGPASAQVPTGPQTRASDANEEAK</t>
  </si>
  <si>
    <t>&gt;4008_g</t>
  </si>
  <si>
    <t>MWSYMCLFSELYFGVLLFRDASDAFIPSSLAQTLGLLLQQWAGKYDAAGTSQEYWYDQTQKPDPTMTLEEMSRRAVHDMSDGERKLILSIFSKGFTYLPEKRFTTTQLLQDEDFNAFMKIYECLAFY</t>
  </si>
  <si>
    <t>&gt;2921_g</t>
  </si>
  <si>
    <t>MIEIYCPLNPALNETRILTLLPGSFNDPIHVSLTTISLNSPPPYEALSYVWGTEQALALLHANSVPIPITLNLDIAFRHLRSTSGPRVLWVDAICINQSSIPEREQQVKLMARIYSSSAPTLIWLGPAADGSDAAMGSLAGEVWDREFWQTYEFHVAFMEILYRAWFTRIWVVQEFVLGRMHPKIGCGGVWVHWFGFMAAWADFKDHMEVFVERYQREYVDALDETFRPSWVEKMRTAGQGSEKVSEDLVLRFLQSCYGEDYLQHTGCGSLASLREEINEDKDGCWNARYDIMRHCQYSSASAKKYWRRLELNNIVPLKYPDFLTYARGTILISKKSLTFEDILKGTMNLHSTDPRDKIYGILGLVSEKARAEIPVSYGKEKGPEWVFVPTMAYLVRNEIWSLLLLGLLWARRPFKIPFPSWVADFTISANNNDEFSPVFLRGSCVDAKWDWGPPDISVSEDLTTLSARGISFGKVITVIPFSDVGNREVFVGQVGEIEELVKRWAPMNEPLWRTLIGIRNTDKALLGLGMGFQERFEVLMGGEEGDGAKFAAAAQLWEFMRIILRGRMFFLTDAGFVGVATPGVKVGDEVAILFGMGRAAVLRGVEPKALGVKIEVAESSSECRFHRIAGFAYVGCCDREGFEKQEREGLRDWKGHRCFQEKVTKFHIV</t>
  </si>
  <si>
    <t>&gt;4942_g</t>
  </si>
  <si>
    <t>MALRKLPSALQMPAIRDVLSSTSIISRNYRRHASTGAAAQEVQEDLQDLESLSSLVSSTPINKKVAAFDPVKRAQGRRRQLPPSRYQYRPPRYYRGPLHPHQPPPTSDPASREFVPGPFSYTRLDQTYQSMIAPDLMALTYVHKPPGTVTAPKADRLRTWDNTSPYHKGRPKRGPRGPGEVLRLIEKDINWRNIPKIEEVTVHSMVKGAIDDSAYLHVAGMMLQAVTGAQPVVHRAKHGVSQFGIRERMPIALTSTIRGNQAYEFVDKCINLVFPRMKDWPGIKGSTGDSSGNITFGFNRDGAILFPEVEVNYDMYPPKMIPGFHVTVKTTATSDRHARLLLSALGLPFYGKLVD</t>
  </si>
  <si>
    <t>&gt;1468_g</t>
  </si>
  <si>
    <t>MSVTIAKPAMPEKKPVKFSNLLLGAGLNMFEVTTLGQPLEVTKTTMAANRGDSFAKALTRIWGRGGVLGFYQGLIPWAWIEASTKGAVLLFVASEAEYHARTFGAGDFTAGIAGGITGGVAQAYATMGFCTCMKTVEITKSKLAASGVKPPGTFATFMDIYRKEGIKGINKGVNAVAIRQMTNWGSRFGLSRLAEQGIRKVTGKEEGAKLSPWEKILASGLGGGLSAWNQPIEVIRVEMQSKTVDPNRPKKMTVGNTAKYIYQNNGLKGLYRGVVPRIGLGVWQTICMVAMGDMAKTYVEKLTGDVVTAKH</t>
  </si>
  <si>
    <t>&gt;10216_g</t>
  </si>
  <si>
    <t>MSPPAIIAPSILSADFAVFGQECKDTIARGADWLHVDIMDGHFVPNITFGAPVVTAIRKHVDPPTAKHGKGTFDCHMMIAEPKKWVKDFKKAGCNLYCFHYEAAFSSAAESPEQTTDKKTSPKELIRYIHDQGLLAGIAIKPDTSVDVLWEILENTVEAERPDMVLVMTVYPGFGGQKFMATELPKVTELRKRYPEMHIEVDGGVGPSTIDSCADAGANVIVAGSAVFGAADPGAVISQLRQVVESRRK</t>
  </si>
  <si>
    <t>&gt;3637_g</t>
  </si>
  <si>
    <t>MYCTTVSYVQERSNSNEVSGMIWLAGWDSPEENSGASHSPVRIALVFGADDTEEKLSSARERATSPLCSPDRLLGLYAIHAGSLKWMYGLRVSNTAEVAERWRQRRGERGRQAERHRSREAERQRSRDQERQKPRDPERQRHGERRRDPEKQAAQAERGLAWLGSEVGEGGSSETASSIIMFGYSTGKSAFPTVYTARTAQSTKKETPPPSIRSTPTSFQEHSLQPAVDGPPSTERIRAYTEQMKRGSIFGGHSRSNTFSSGTPSLLSRESVSRDSTSTSEDAQSLSRNSSRRSNSSSMPSNRSNRPESIQLLGSLFSRSGRKERRDSSINSPFRIEMSISGEGSAKDHYYSKKSSRRNHISGPYNFQHVTHTQQDHVQNLDRASHMELVSEFSAIRASQAPTNGKLKGIRADDLHFENFSFEALSTAPNEEPPPSSPKSPRQRDVLRETGGVSAQRERPMSYMKSYSDLRVPPPRPPRSPLTPDCPMFLPGRTSSRRASVLYETFDPITSSTLEQPYTQGGFRRPAPFSPPVPPPLPSWDEQQEPFNNRPMSHAVSAPGDEAWPLPTSSLGSFSELADVQEEEEDGASRRSNISLASIDLRQSQSVPGLRRKSLEQFHDRTSSSVLAALDSSSVKNDTAAGNSELPSGLETSNDSWESDIDWCYEHEVEANCDFQWDHGSGEEEARSKSAQSSPLPVLDLKLQDEERVYTGRFRPSLLVPAPCELPDLSPISISTISSGPCTPSGFLRPQHVRSPSHASSFKESQGFNLSPTLLIPGDFQSQIEQEALYDEHFTNHQSRASIVAQDTYNHSISPVDEGSSSTASYRSSNFSRGSARSSSSTRLSGMSDYHRSIESASSVPDLVPSVLQKIDTDVSCGFASINISDENPDSAPAPEIRGASASLSSTQHRRNRSLVLEQGLRKGSAVQETGEYNWALSPVAEFCPKFEIPHALIENGQQSHPHERKFSAPILSQLPPPVVAKGRPRASTLLGANTAGAKKVKAGSYTLFPSVS</t>
  </si>
  <si>
    <t>&gt;4897_g</t>
  </si>
  <si>
    <t>MANIPLGKQGRNAQQPQDDPTTHVSPVNVLHQQNNNYAHAPPDTSAKIDPNTMTHQTHPAPKEPYAATDGENRNSDARAADSKHKKRADKEELARLVAEENESKGKLPRYPGLERWQLLEKMGDGAFSNVYRARDLEGQAGEVAIKVVRKFEMNATQRANILKEVQIMRNLDHPNIVQLVDFSESKQYYYIILELAPGGELFHQIVRLTYFSEDLSRHVITQVADALEYLHETMGVVHRDIKPENLLFSPIPIIPTKNPKPKGSEEEDKADEGEFIPGVGAGGIGKIKIADFGLSKVVWDNQTMTPCGTVGYTAPEIVKDERYSKSVDMWAMGCVLYTLLCGFPPFYDESIQVLTEKVAKGQYTFLSPWWDDISKSAQDLVSHLLTVDPNKRYTIKEFLAHPWIKRTEEPTYPALDAPPLATPAMERMRQLGIPYYPDLDSPTRRQDFRSPGAVNLREVFDVSYAVHRQEEEGKRRKNFKQGFRGAAAMGGLNAISDDETPEEEDEDDARAGIPSKVPKARDADVHQVEQSLRNTNLNTHRTPPQQKGYGQHSAAVTAAARQSVRNRKGPFELNLEGATLLGRRGKVAAPSNLRETAVAQ</t>
  </si>
  <si>
    <t>&gt;6512_g</t>
  </si>
  <si>
    <t>MSYFFSTPVDIDIVLDDGDDRQMVDMKTEKGRREKAPLYKDGESVKGAVTIRPKDGKRLEHTGIKVQFIGTIEMFFDRGNHYEFLSLGQELAAPGDLQHPQAFEFNFKNVEKQYESYSGINVRLRYFVRVTVSRRMADVIREKDIWVYSYRIPPEMNSSIKMDVGIEDCLHIEFEYSKSKYHLKDVIVGRIYFLLVRLKIKHMELSIIRRETTGAAPNQYNESETLVRFEIMDGSPSRGETIPIRLFLGGFDLTPTFREVNKKYSTRYYLSLVLIDEDARRYFKQSEIVLYRQAPEIAANAGQQTQITGAPPPERAQVQETEA</t>
  </si>
  <si>
    <t>&gt;6220_g</t>
  </si>
  <si>
    <t>MASIRPRNAQTHFDIHRDELDGNESGDDDGRQMEESTQTIEDEDGADSDGSDESDNIVDHAVAEDIAKFEETFKGITECFRLINRIGEGTFSTVYKAEDLLYHRYSNNWDLEEKESSKWASPPVKKRRNGIQAFADMNEYAQQRHHPKYVAIKKIYVTSSPARILNELELLNDLKNSDAVCPLITAFRDADQVVAILPYFRHTDFRNYFRKMTIPDIQIYFRSLFRALHAVHAKGIIHRDIKPTNFLYEPEKKRGVLVDFGLAEREGTESRPCLCMDSAVERRRRISNSVTAAMGPSSGYPKNDSRPSRRANRAGTRGFRAPEVLLKCTEQSTKIDIWSAGVILLTILSKRFPFFNSADDVEAMIEIATIFGIRRMKSCAYLHGAVFESNIPTIGNQGFTLEKIILWSTCRQDSGKSGADKPLHQDEKLAVKFLERCLELDPNKRISAEEALEHEFLRGGGEYTEDEDVDMV</t>
  </si>
  <si>
    <t>&gt;9754_g</t>
  </si>
  <si>
    <t>MPHRAASPAVSENEFDITKSLFKDDVNSDDENTAINHGKDLGTLDAGGILDLALESDGDGDEAFIAAQQAASNRKASNVKGKSVKKGGGFQAMGLNAHLLKAINRKGFSVPTPVQRKTIPLILDNQDVVGMARTGSGKTAAFVIPMIEKLKAHSVRVGARALILSPSRELALQTLKVVKEFGRGTDLKCVLLVGGDSLEEQFGFMAANPDILIATPGRFLHLKVEMSLDLSSIKYVVFDEADRLFEMGFAAQLAEILHALPISRQTLLFSATLPKSLVEFARAGLQEPSLVRLDAESKVSPDLESAFFSVKSAEKEGALLHILNDLIKMPTGAPEAASMAMETNGRKRKRGSDAPRPKQKPTEHSTIVFAATKHHVDYLASLLRLSGFAVSHAYGSLDQTARNMQVEDFRTGMTNILVVTDVAARGIDIPVLANVINYDFPPQPKIFVHRVGRTARAGQRGWSYSLVRDTDVPYLLDLQLFLGRRLLLGRESGVAPNYAEDVIVGALLRDKLESTTEWINKLIGDTDDLSALKTVAAKGEKLYIKTRNSASNESAKRAKEVVASKGWMQLHPLFQDETTNAEQARIDMLARVSGYRPQETIFEVGTRGKGGHIGEAAEMMRQRREKIVPRRQKEEDDKAVADAKNKEEDTFDTMDLVSENGDADNDGLEVTITGGDNSDMDEASETELAKTFSKSVQRGKGRTLSWKDSENFMSYTPKTINTAEERGYGVHSGSYNTASQNSNFVEAARGVTMDLTNDDGGKSFGAPAKAAGMRWDKKNSKYVARANDEDGSKGKRMILGESGQKIAASFQSGRFDRWRKAHKVERLPRTGEAEREGTGAGSAGGRGFGTRYKHKQEKAPKEADKYRDDYYVRKKRVDEAKEKRVGKWKDGVGKKEIKTTEDIRKERQVQERKKAKNARPGNKGRR</t>
  </si>
  <si>
    <t>&gt;1488_g</t>
  </si>
  <si>
    <t>MKLLRLLLAASCILPFAAVGGAPQPALQRISKREAEAEPGAPAPKKSNKYFHEPGTDNELGHYDARYYKEKVSYEVRGETLHHLIRSYLTVFRERNIETWIAHGSLLGWWWNGKIMPWDWDLDTQVSASTLTWLGENLNMTRHNYTSHEADGSESTHEYLLDINPFHVERVRGDGENVIDARWIDVKTGLFIDITGLSEVFPDNQPGVWICKNWHRYRTRDLYPLRESVYEGVPALIPYQFDKILTEEYSAKALTKTVHEGHRWIPEKKEWVKLGPAQTRDGGVPHAPRSLQGEDEGKPGLANILRVF</t>
  </si>
  <si>
    <t>&gt;5671_g</t>
  </si>
  <si>
    <t>MPHSTISIAVETAEIRNVENDAVSREDIVIMINAPKRLVECLAKTFGSGTTINPTTGAVMIDFSSVSKSKLDDMSKLLQKLRDQILVPGGQVKNLDRDEIQAAGPAEEFWLFPNLPAELRLKVYDLATDDGMIDVLGSEIVERRTVGGTNELAHKWLVQGVNNMRFMMMLVNKEAHIHVVDKTFRGLEVVGSRGVLLKPSDNVHLHLEAKLIESNLNGIATMIRDRLHITLISHLTFYFRSLGLGVVFARENLKGFRHMKSINFTTPMFARGNRSFDVAVSFLKIAGDRSGLRPRYNLDGEEFVGYTGLAKFGEIVKFQPDHQAIMDMWNVLNRRIGEFSTVPDKLELSVHFQPYMRN</t>
  </si>
  <si>
    <t>&gt;8594_g</t>
  </si>
  <si>
    <t>MSSQPTSNQPLGPSYRQPRHQSHPVYTINPPYLDINYPDYFQHLTNSQSNTIASSSNTPRQPPQQNQTWNDFDLSSSSSANQPSGISATATSPGMPSAVLTASPPATLTPTPKPTEATKPITSESISQTTLANRFRIRTQVIHSISTDPRLDNATTNAEFFSALELREAGLLASLDPPTPILAPKPRRMHAISKQRLTDSDRLHLERSWATQLEHIEAIDAYHQDQRRTTNHLFRQSLENIDPPISNPLLTYSDLETATEERDRLYAQREASRKSSRPVDMEYARRVLNRDRMQAQLDLENDALRREKERKARADEIAEIERKCQNMRTEEGWGSD</t>
  </si>
  <si>
    <t>&gt;10191_g</t>
  </si>
  <si>
    <t>MKKVYLLDYVAGNVRSLVNAIEKVGYQVEWIRSPEDVAKADILILPGVGHFGHCMTQFTCAGYVPAIRKHIDSGKPFMGICVGLQALFEGSSESSTVPGIGLIKAHLDRFDDSSKAVPHIGWNNANTSNKQVYGLRPTSKYYYVHSYKVPYRPGELESQGWTVATSRYGDEEFVGAVARGNVLATQFHPEKSGVAGLRVLKAFLDGEKESGVAAGMTEIKEGLTRRVIACLDVRANDQGDLVVTKGDQYDVREKSEGGNVRNLGKPVEMARKYYEQGADEITFLNITSFRDCPLADLPMLEILRRTAETVFVPLTIGGGIRDTTDTDGTKVSALEIATMYFKSGADKVSIGSDAVTAAEEYYASGKKLSGNTAIEQISGAYGNQAVVVSVDPKRIYSAKPTETKHNTIKTKFPGPNGEEACWYACTIKGGRETRDLDVVELVQAVEAMGAGEILLNCIDKDGTNSGFDLELIDQVKGAISIPVIASSGAGNPGHFEEVFSKTRTDAALGAGMFHRGEYTVKQVKEFLAEKGLMVRQFESEL</t>
  </si>
  <si>
    <t>&gt;10194_g</t>
  </si>
  <si>
    <t>MSTIASPREPSLNGRGSQRGIPQPLTLNASARNSLDLPQNTRSRDVSPARPAGLPAKRNRAALRSYYNLPPSNQPSKPPSSSSPPSSSSSIHDFYLSDLTESPMDSPTFDSQKYISDVLAREDLSGLLRVYNGVLTDIRALDAEKKALVYDNYSKLIVATETIGRMRGEMEPGDVAARRLDGEVGRVYEVAQGLREEIRKEVGGKQKGREVVVRVLETPERVRSLIREGKEKEAKGEWDLALKVLKRWKERGVGGQDVLDCIEDGEAALRGEQAVERS</t>
  </si>
  <si>
    <t>&gt;1118_g</t>
  </si>
  <si>
    <t>MKNLTFTALLAQAVIPLASAYSLVSNYDHTNWYDSFTFQTAADPTHGYVDYVSESEAQSLGMTKVIGSQVYMGVDNNTVISSRATGRSKTRSPQGRKSIWIESNTAFQNGLLIGDFEHIPASDCGTWPAFWTISNEQGTYGEIDILESFNNDDEVYSTLHTGNACTFQSPPNLESGVTNQESYDCSLSSDIGCSVIGPEATKRTGFNEGGGGVYAMEWTSSYIRIYAFPRNAIPADITAGTPNPANWGVPTANFDSAHGNCDIGKTFLPQTIYFDTDFCGAEAGGEAWTSWSDPACSAATGYGDCNSYVAANPGAFDNAYWLVNSVKVYQ</t>
  </si>
  <si>
    <t>&gt;7551_g</t>
  </si>
  <si>
    <t>MQWTKRNYTLLPQGEADPLTPGQAQRRAWNRRRIWQWIIPALLATVVIVSLVVIHAKGSDDSQPSHSTGPACPQFPVFKESDGKRGELERDVQEAIGSDEFFEKSLKRMQGAVQIPTESFDRMGKVGEDERWNIFKEFHKYLEKTFPLVYKKLVFTPINTYGILLEWKGKNDSLKPYLFMAHQDVVPVPKATESRWKYPPFSAHYDGRFIWGRGATDCKNVLVGILEAWETLLEKEFTPQRTLLAGFGFDEEVSGFRGAQYISKHLEETWGKDSIDLIIDEGGLGIKDMGGATFALPGLGEKGYYDVIVTVETEGGHSSVPPDHTGIGILSQIISAIEASPFEPELTPINPYFTTLQCEAEHSPEMEPWLRNTIQKARTSKKAAKTVANYFATHDKAQRYLMQTSQATDLISGGVKINALPEKVYAVVNHRIAVESHSSDIQSNLENLLSSKILPKFPMSLNAWNHNTSSNTSSSASLGSITLSDFDEPLNPAPVSPYDTDAYKVLSGTIKQVMGEDVIVAPSTMTGNTDTKFYWGLSKNIYRFAPVREGGRWNAHTVDERMGMVEHVEGVRFYAQLILNGDRV</t>
  </si>
  <si>
    <t>&gt;7462_g</t>
  </si>
  <si>
    <t>MATEQRAPPLRLGSIAPNFKAETTQGPIDFHEFIGDNWVVLFSHPEDYTPVCTTELGAFAKLEPEFTKRGVKLIGLSANTIESHGGWIKDIDEISGSKLSFPIIGDKERKVAYLYDMLDYQDTTNVDSKGIAFTIRSVFVIDPKKTIRLILAYPASTGRNTAEVLRVVDSLQTGDKHRVTTPINWVPGDDVIVHPSVKNEEAKTLFPDFRIVKPYLRFTPLPKEKTSAAV</t>
  </si>
  <si>
    <t>&gt;5709_g</t>
  </si>
  <si>
    <t>MATSTTVSYTANLLKYMSLDQKGSAMAEYIWIDSTGGVRSKSKTLTKVPASGEFKVEDLPEWNFDGSSTGQAPGDNSDVYLRPVAVFPDPFRGAPNILVISECWNADGTPNKFNYRHECAKLMEAHKAQKPWFGLEQEYTLLDMNDRPYGWPVGGFPAPQGPYYCGVGAGKVFCRDIVEAHFKACLFAGVKISGTNAEVMPAQWEFQVGPCEGIELGDHLWLARFLLHRIAEEFGAKISFHPKPIPGDWNGAGLHSNFSSENMRKPGGMKYIEAAIKKLEGRHKEHIAVYGEDNTMRLTGRHETGNIDSFTYGVANRGASIRIPRECGHKGYGYFEDRRPASNADPYQITGIMMETIYGGVDGTDYVFPNPSSPSPSHILTLLPTSPPSQRLSIGTTSKLPPTPNSLTENPHFFSILQDVLRLHAASDPLVQGQAAAFASSSGSSLGSGGMFFPQQNKRKAVAGGDGAGGASSQGGAGGGGRGGFVHVSDLRAPPDFGRISWPEDIFGSLEVDGAGQFIRGEDGVLGNWQGSGTYRIITREGILGLSDFLREKLVERLREEESKEGR</t>
  </si>
  <si>
    <t>&gt;9183_g</t>
  </si>
  <si>
    <t>MYVPMSTGHLMNGKSLKKSPTPASASKPEPQSVGRSQSVRTSTSSGATEGKNGEGKKPLLSKILRGHHTKSQSLSTHDSTKTSVRREEYERVGRHDVTENDVTHGSSGNNFLEEAFVTSAEPMSRLNPALEIFKTHFNDERIAVFIDLLARDRPDLKHELEIMMLLLDKDGQEHLAAGDHYLPAHDDSRSKEQVVIDLLRQLKRYKEIVKDYKAAITRKSAEVVKERERSLEFKGLMIEHSDLIKIYQQQKAERTRHLAALNKCIGDMQTIVAACQTNARAPYATTLRDAPKYLDELIRTTQSLKLANIQFYEKYFPGEGVGDIGHSSQSNPITREHNDGCPASLTRSHDDDSNGGFFDVNDEPGSPRIAYNQDNTTPRYFPPTNPSQQASGHIGNGESSRRGNDGQTGSSGGTGNQEIYELHG</t>
  </si>
  <si>
    <t>&gt;10135_g</t>
  </si>
  <si>
    <t>MGFYGLLDALKPSARYYTGSKQLVLTASGQAQEATASIEFTQQTFMGGLKFNFGGWTGPLINPPKFFEYTRSSAFSIDLPNPVTPSNTVIICCRNNPAGEVVKIDFIEEKSKTVIPAMDTSMTASSQNPKGDEMMTVLFKMPFNIMTKAVVGQMTACTITFDPNMLSMTNSSLKGEEMCWMFDSLQTGTTQVVVNTDYGTSTMKNERKIYDVRIIVLEENVGMGTPKMEIPLSWMGMVNMGINLIQRVCPMAELYLVECTPTRTGPVYHPLELSQMRIVCRQVGNWGMAIVKSTGWGQFGPVTKTELQLGLTTVEWPCKVDISKAYELMSKKMGMHPGMMKCSLREAVLPGVEEASYFFQLESGAVCSVGSMTGKVELPSTQI</t>
  </si>
  <si>
    <t>&gt;9398_g</t>
  </si>
  <si>
    <t>MSFTSSTATSTLIATPSCISVTPDKNGYVPEWACNANYNYYPSFAAAVAFSVLFGLTFSAHIIQTTFYKKWKLCWPLLMGILWEFSSFIVRSLGSKNQQSVALSFSSQILVLLAPMWINAFVYMVLGRIIYFFIPEQKVFGIKGIKVAKVFVWLDIVSFLTQVGGGVMISPGNSPQTLMTGIHIYMGGIAFQQGCIVVFAAIAVRFWVLMRKQEQTNEILDRPKGWMKLLCTLFVVLALITTRIVFRLDEFAGGLDPGKNPIPFDEVYFLVLDAGVMLVACVVLNAVHPGSVLVGEGSEFPKGPTRKEKKALKRMRKGEKRQEKERKKMEKEQRTIVGDNAEPLLEGTWQEMV</t>
  </si>
  <si>
    <t>&gt;10492_g</t>
  </si>
  <si>
    <t>MRREVLLGITGKDFTLIAASKASMRGATILKASDDKTRSLNSHTLMAFSGEAGDTIQFAEYIQANAQLYSMRNGIDLSPSAVANFVRGELASSLRSRKPYNVNLLLGGVDPITDKPSLYWLDYLASLAPLPYAAHGYAQYYCLSILDKHHHPDIGLEEGLKLMRLCTDELKRRLPIDFKGMLVKVITKEGIREVEYDDSARIDCP</t>
  </si>
  <si>
    <t>&gt;1872_g</t>
  </si>
  <si>
    <t>MSRAAKLTLAASGLFAITTVVVVHFQQKAEKSAMHAGVIRDMDQQRIKRERQLDFEMQRDLEKEYKKVQNVRDGAIGDKPQ</t>
  </si>
  <si>
    <t>&gt;7643_g</t>
  </si>
  <si>
    <t>MASGPTERTALLGKADDGLLGGDGGAGDGDCVKTGGGREVVDEERGSVEEGEDVNPLWEGDAEMMRRMWILFPAVGVGVLLSAADQTIIVSSYGKIGSELNALNNTSWIATAYFLTLTSFQPLYGKLSDIFGRKNALLFAYMVFGLGSLFCGLARNLGELVAARAFAGIGGGGMTTVVSILFSDIVPLRQRGSWQGYMNIIYACGASGGAPLGGFLSDSVGWRWAFLIQFPMAILASVTVYFVLNVAKPADSHWAEKLRQIDFLGAFSLIMAVSCLLVGLDRGSNIAWSSTLAITFCSVSIPLFALFVFIEMKVASHPFAPGHVIFARSLIASYLTNFFSLIAYMGSMFYIPLYYQAVDSLTATQAGLRLIPALVCSVSGSLFAGMYMKKTGKYYWLTICSLCLSVLGTTTVFSCSGVLVNKSWGIVVGQSIANFGGGISITTTLISVIANGSSKDQAIATACTYLFRSLGSVIGVSISATVVQQRLRLLLKEGLKSGKEADRIVEGVRKSLDFIKELEPEVASVVRTCYQKATSTSFGFSIGIVMMALVMTCFIKESKLNK</t>
  </si>
  <si>
    <t>&gt;8083_g</t>
  </si>
  <si>
    <t>MMGSLANLFMPATGGEVRGHKYDPVAPSEDEIHPQRLEEGRPIGNIDENTQALIEEQARKAKRSRILKIVSAIMIAIVILLITSWATYGYSYNTSCDTVDGGYKCQPEISHFWGQYSPYFAVESDIATEVPDKCTITFAQILSRHGARDPTSSRTDAYAELMNRIHAQATSYSKDYAFIKSYSYTLGADQLSVFGQQQLVNSGIKYYARYQSLARDATPFVRSSGQDRVVESAQNWTQGFHDARLKDTNAVPDSGYPYPITIISEGTGSNNTLDHGLCTEFETGSDSNIGSDAQATWASIFTPSINARLNENLPSVNFTNQEVLYMMDLCPYNTVADIKGTISPFCALFTESEWKSYDYYQSLGKYYGYSLGNPLGATQGVGFVNELIARMTNAPVNDHTSTNSTLDGNEATFPVGNNTSLYADFSHDNDITGILSAMGLYNSTYPLSNDTVESTEQSNGYSASWTVPFAARAYFEKMQCEGVSEELVRVVVNDRVMPLETCGGDTLGRCTLSAFVDSLSFARNGGDWAKCFI</t>
  </si>
  <si>
    <t>&gt;4306_g</t>
  </si>
  <si>
    <t>MASQSMNPFPIRVAQTLGLTTTLFAAGSSFSFSYFVIPRLLESPTSIMLSQWQTTYISGRNTVPPLAAFSSLIWGFLAYHAKTTPTIFREGGMAKVYAYAAAAACSVAMIPYTRLFMHSTNTKLMQRAQQTKTLKAGEKYVEVKGEESSHKLVDWWAVLNLGRTALLCAGGVLGAWTALN</t>
  </si>
  <si>
    <t>&gt;9145_g</t>
  </si>
  <si>
    <t>MTSGKPRKQEQSQLSIEGCLDALPNLEPEEKELLLFLLSQPESLDQFVVCSSFQAEQQHSLALQLPAASPLLKDAYLACAIALKQLQSGSVTDMDPSACIGYISKAMITLRSLPISCIQDTVLCHTLGSVLAFSIYSAIGVGVPDICRYCLDATNPFVGTAMSDTQKDPWRSFLVLLETTDCLVHRRKPTRAIQIPAFTVDRRLGLCLPLLPYYHDLCVISNSLLNATDVSILARLQKQLDGIHAVVESWQPSHLGQLVEQFDSVDIVNLLAQAKVYRLGALLVGHRLQFPFGCEDAQAEIWSKEAMMEFEMAKSVTKRSLRFVTLPFIVAAVEVQDKSLRFKTLQHVDDYVDHFAPFMQKATKTFLSRVWHERDLNLTSRWFDSIHKPCPVMDFIDATCFNGSLI</t>
  </si>
  <si>
    <t>&gt;4427_g</t>
  </si>
  <si>
    <t>MTTNPSSKKTLNLISNPHVSLLVHDWVSHRPPTTTNRRGSGSPPPEIARSSLATLLANLNTSEISSISATINGDARIVERGTEEESWLRERHLENNTFEGGGEEGIGRERERGENMDGGREMYIEGEEVRVVVVKITDGRVSDWKGGVRDWSLVGVEENDGEDGEGLINGVS</t>
  </si>
  <si>
    <t>&gt;2725_g</t>
  </si>
  <si>
    <t>MAPKKVPVTVKYSKPGTQPPVFLAGSFSEPPWQPQEMRYTIDRADEHVYQKEIEVEEGEEYQYKFRIGLGDWWVLNEDSPTVTDDAGNRNNLLTTPLVERAPENVDDAEATLDTPDTEISHELISTPAAEMAKRSKRSVKKTPKPSTAIFESGPSEEDEVSSPLLVVEKTGTEPRHGDDFGEKATVAQKDAFERRAQDAEPDHIVVQRVNTPDVAAEVADTAAILDQELPTPPVSDEEAGRTGYRRMSQTPIPEVAKTAAEVADVAAILDKESLPIEPFPSALLDLEDHGSACDSCKSTPPNEKVPKFSHESIGLRPPEKEGPPTHEHIDPMPKPRIPGYEEADDAIDLSNPNIEVFPTTREEIIARLRRLSEHLPEDVTNVDIAPASPVIDPNHLEGFEQLAEEPSAPLEEHSPPLHIIAEENDEPENPSSFLPVTSSTVLNVDIPSTWSVVKDEKSILRKTELISKNPESLIETATSAEETIPSEAVDQSHEIELAPSKIDVNDASNSNVLEVGELEPASSKAEVNDESDSNVLEVGELEPASSKAEVNDQSNSNDELEARELEPVVFHQTIEAIPIDKTAEESVSEEEPTVDRAAELIPKLDESADDESSSEDESSVDEARPMTSGTAKTELEESSSDEESLVEEEKQKPVAPEVEESSSEEEPVQTVVKPAATRTAIEESSSDEEGIPAVAGKSETESNTEEQSSLEVVNLNATTKSEVEDQSSSEDESDSAEIGSVATSAQPELAFEKAEAGEKSVLVEEPEHTKEAPATAESHPTPTSIVAEIAPETAIEEPASTILEAELAEGSAPSSPKEHEDVAPEAAIRTEPIINHKAEDAAIIPEEVLLAVVAPVLVASELHPAQSAAFAQPFEIGEKQTTPIEKQEPVEEKSRETAEEESILVEEPVSFKAETILLDSETQPKDIVVAEKVKDVVEFTSTIPEPALTHESVSEVKELDLVQTSAADVDSESPLETSLPETLNLVTEDHAPADSEPHFTQESIPLIKEADLVTTDETTSIPAADLALEDSAVGNIPEIATESHAETISKITPTEQSDSEPKEQEPAETPVPALELKLTQEAIIDESPAVITKEEHSAVDSELLIKETLPTLTEAEPIAEPPLIPKAETAKSVELPKAPEFPFEEHAGISAEGERSTQEDSIIPDVDIHSPNTETPTSEAAKSPEWRALQPKPSQPSTPFIMSNQPEGIRRISTGQDSPTITVQPAAPGGSISNIDPLNIEPLDAAKSTATEEVPTQVKSRKLQKVPSTERPLTPSSIRSSGKDARDKNFLKAFWRVVFIDWIGGLILKLRGGGRGRNA</t>
  </si>
  <si>
    <t>&gt;493_g</t>
  </si>
  <si>
    <t>MWEEADVLDTLQGLEAELSAFPPKAHWFCPRQYDEDYTDYDHPDEPDDNISAEVKQELIGDSKKRHNVAYQYALVFGESPDVVGNMVDDYLKKLNTLLSACDKCVHNWHMGRKAFLADVAEQYNDEVAIELSSRLDQVDFQRIDNGLISGKKLLEKSEPSERSQKLLAINDPAALLALYEALCCANYHKNDAILAAHFNYVFTEVQTKKVLRIGDILPAMARFLFSNDYRRRQFAITAWAKMTATLTPRLFDWAIHDVLTAVIESVAQSVDLNEINMFWEGFILMLDKMDQGLITHSLRAMEVQPPVYMLTLQHLSCPSDTTLKLVLKAIESLLAKGPKDFWSALGTVSPASLADMIFSSPGYRMMLSNQQGLEGEGQFPVIATSWIPHFLKSLEPIQQTDACRMLLSNLMEHLQDVKYLPPGREACFLAGLDALHISLQTFVTADYKINPSTSLIVISGILELVAKYAHIIVSSADGDVKLRPLGMVVIKDALALDCKAISAEFFALNNGTVVQRGDRKHSQAIWQAVLDIFRPGNVELAKSILPATIALIGLDELRPPTKRQPLQKDHMQFNQDLQQLWDNIARIFERLSDFSVSHLGQLCQETVTARPLFAALVSADQNICEASVEVLKAMTGQSSKQDAFQSVLEVAFYQMLNGLTNAFTHISKCKNFGPIPAVIRTGREVLKALCGSTGALRTRATFDSTERNSVLGWWTCQWKTLDVVFAETEGWAPRVDKPTAWMQDFLRDAMEYAEALFNEYTIFASALREPSPPLEEQHSGKPSSSKAAISKVLDVICRSINGLVGMLRLRDAYLISVITSLLGKLLRCLGDYQLEVHEYAAMFIKDACKRENSAGSKRTNLTSQQKAELQRALDEHQGVEIIEISKPTIKKQATIDSWSKSADGRQYEPKLPRSTLAVDRNREMLDKFKADQRAKQAVTDQSRQSLIQSRKKADEDRKRRDAEAIAKAKALRGPLVRGEGSGLQNIGGIAGKDHAPVRSEIMVGSSDEDSDDDDDVDETDVLVKRQNASSKRVAEYEESRKRALKMPQGPVRKTKIQRSAKDLRARVEPNMDLLYLEILNWDIFYDSDEAPSNNPCRRIDDKYLDLDLYKRTFGPLLISEVWRSLVTAKEENNFKPIEIKVLNRLSVDKFMEISTTMPMTTNRDLKMSERDIVLLSKSSDPMKHTEEPHCLARVDRTNRRKDVIEVTFRVSREVSPKFLPSFVPNGKVFAVKIADMTTTQREYAALSSLEYYDLCTEVLEAKPSPLMNYSDEKISVISQKYTLNRGQSKAILSANENDGFTLIQGPPGSGKTKTIVAMVGSLLTQTLQQQQVDQLKARAPPQGQRHNPQGSGPKKKLLICAPSNAAVDELVVRLKGGVQPLNGPRQKINVIRLGRSDAINDSVKDVMLDELVRMKLEGDDGTKNKLLQERDNLHKDAIKIKERLNVLRPQMDEARGKGDDSLNRRLQREFDELKRAQARIGAKIDEDKESGNTVSRQNEINRRRFQQEIIDGAHVLCATLSGSGHDMFKHINVEFETVIIDEAAQCIELSALIPLKYGCSKCVLVGDPEQLPPTVLSRFAQSYGYEQSLFVRMQKNYPQDIHLLDTQYRMHPEISRFPSQQFYNSRLVDGDGMANLRRQPWHQSSILGPYRFFDVRGIQTKQAHGHSFINVPELNAALKLYARLKADFRSVDFKGKIGIITTYKAQLNEMKARFSAQYGDAIFEEIEFNTTDAFQGREREIIIFSCVRAKATGGIGFLGDIRRMNVGLTRAKSSLWVLGDSRSLQQGEFWNRLIEDAKTRDRYTSGDVMNLLSKPTSRDWKPEVPLIESLPAQADNSDVEMKDASSTPTSGRSTPVATSIPSRPINPPIKEEPRKSHLGSSNLPAHTATKPEKISDLDLALRAQEAAKAAKPQPVARPMRPPGVAPRRPAPADPFIKRKPPKRG</t>
  </si>
  <si>
    <t>&gt;2552_g</t>
  </si>
  <si>
    <t>MDAVPSSKPSISRDRDRSDGYSTLPRTSHRETSSNSASGQSADENRSPANMPKGLSSMLKTTTETGDIGMFSIKRPRVPPSLATPRRIGGSYGDVGMQNGIQRSRQSIQPYGVPKVDDRRRLPSYSKDTTSENQSMYDTSSLRSSSRISEEPDYRSYSMTQTSYSAYPLANHRSYTSLRSQPDMNGLAQRPRSPFAYPSRLKRPGFRPSSPALTDGGAIDYRRRAEIERIPNGVGHNISSPSSLYADRRRPPLPLRSEGNRSTSSLLSQPSPPRRSSTPHTLRSSGPPGSDWYRKNGPASVNSSPARSAFNLASTNNIYINQYTPPSITTTPGKAQPTSPLYYDYTEDFDDDNYNHPNSLDSPPQFHIEQTIPEDEPIGVESLSTSGPQSTIGSSSDDLQKGASDTAASLSSPDEVQLDEEDLDIATQQTPRDDLERKSTTSSKEEGIGRDRKTIRLSGLGSGAQELGSHVEEAFGLLSSESFDIPVSQLGAESDAIQELAGNMSSTQVQNKHRELSSGTSIHGLADSLPPMGPNSSSDQSFALSPVNDAEGRNNNNNNNRTMTELSSHSTENLLSPSFGEHPLQPSPVGSHVRSSGLYKVGTGLTELVDFIDNLEAPNELHIDETSTSLISLGRTPGISPILLDNTLICKASSVHSITPSLSSFVSLRADGNQSNTLTQPSKTYQNHRSRNLPQASEFDLTGQVPNFSHQIIHKISPRSHSPMLAPKPISPARQLKLKNSIPQLMKALLPLPPEQSERAVSPPSDNSFPRCNVLRSRFLEFSSDIRGTPVLETCEEVEHLPLMIPAAVAAIEEALDKKKENSHSSLTGTLDQIMEDNISNTLQVLPRLKLKLRGPATFSPPPAADSKPWSLESSFPWSGMSPNVHQLSLTPEDAENSKPPKFKLKVTRATNSTLNSVVTAAQDTIRINRNSSESIELHLQNPKDLFTPNGVNYVFRKPSKPFNSRKESAANSVGEDQVVSVAADVRTNQSSTTSLGIVEPATTNSPVVSSNFLSPPETRSVFSDDSSHVRRSLRKRLSNLKAHIAAPYVSRNGTQSYDDITWRDRNDGEVPIPSTARSIPNLQSNRSSTEAKSLRRFTGMMHRQRLKAKLQEWLKGARAVFTSRGKAHDTNEGHNTNV</t>
  </si>
  <si>
    <t>&gt;797_g</t>
  </si>
  <si>
    <t>MAPEQTHPHIAAGNHEGYMEYALEQARHSPQAPTKFCVGAVLVDADKNKILSTGWSLELPDNNPADPGKTHAEQCCFIKIAQKHNLPEERLCEVLPQNTILYTTMEPCNKRLSGKKPCVDRILGLKDCIKAVYIGIKEPENFIDQSVLVVGRQRLQDAGIEVIFIRGMEDRIMKVSLAGH</t>
  </si>
  <si>
    <t>&gt;2048_g</t>
  </si>
  <si>
    <t>MESLEELHLRHRKEQKDLQSRITQKKKSATKKTRKGVNSECEELERQVKERQEQERAALEGESLPENETGPKAEEISPEESTEASTNGVNSVAEALSRTTISTPEPPASENGQPRKRNRAKERLARRAAEQEAAVEEAKKEAANQPDRKAIEKEKMQEEFMARGLVEKLIRPDGHCLFSAVADQLTQAGIPLGADIEELKEGEGYKTVRKAAASYIEGHPSDFAGFLDEPLQQYAEKIRNTAEWGGHLELLALAKTYNIEICVIRDGSSHDINPGLETHSEPKKIWLAYYEHGFGLGEHYNSLRKAF</t>
  </si>
  <si>
    <t>&gt;2091_g</t>
  </si>
  <si>
    <t>MRYSSLPVLALVALTSANPAPAPQDLGSAIDNIGGGIDTAISAIGGAFSTFTSDVAGVLTTITSKVEGAASTVASDAAGEISTITSVAGGVISTITSDGAGALSTITSVAGGVISTITSDGAGALSTAASDASGALFTATSVAASAISVYRSSASVALASLSSVAATATGAAKTSLQSEYSSVSSHAASVEASVSSAVSSAVSSAANAATTTGSTSSSTGGVAFITAAPVWGAAAMGAALLLV</t>
  </si>
  <si>
    <t>&gt;30_g</t>
  </si>
  <si>
    <t>MKPLFLLPVALLPLYASAAPYIVTEYIAVEEVTYNAATRSWTTIPQTVYTETIDGVVPIETPYTALETITSDSVYAHVTIVEIVLPLSAATESYVDYSSAYGTSDTLATNFVVPITYSPSPTCSQNWTWVTNVPIYIPAIVEPQISPATITTTISTVSYLHYVPQAYTTVLAILNPADIDSDDLASASSSYEPDYLSDCYTPTTYCGSAATTTGSAATASCSVFFTYDNSDSEYGSNYYYDDWEDSWRRQTIIIAVCVPVGWVLIWLLLGLLENWMSFKGLMLGQKRKRGLPYSWCCLSFLFLCFTGPTYKARSVEEQAVCKERWDAFGAWEKFKLWIKWGFRWKYPEVLGEEPEVAKRALRQGLL</t>
  </si>
  <si>
    <t>&gt;8531_g</t>
  </si>
  <si>
    <t>MQQSNRNPARRHPYKGKKAMSTNGAAGLRNDIPSVPIPRVATPPLSTPVPSDTPRFADLAKENLLHPVLLKTIAEDLKFDHMMPVQAATLRDLLANRIDCLAQAKTGTGKTMAFLLPAIQTLINRNRKPGSGISLLVISPTRELAMQIAKEATALLQRLPNYKVSFAIGGTNKNSEERNILHGCDILIATPGRLYDHLSDERIRDAFRNLDTLVLDEADRLLDMGFLNALKDIVKCLPDKATTHRQGMLFSATIAPHVQKVAELILSRGYKFISTIPVGELNTHERVPQYLVTVPTFSDVASALAGCIRSESAIAGQNTFKAIVFAPTAALVDFYGDILKKMPGMPPVSVLHSRVSQSKRTNVTNAFREAKHGVLVATDVVARGMDFPLVTNVIQVGVPADKESYIHRLGRTARAGAEGRGTFIVTEAETFFPKWTLKNIHFLPAEADLSEKSNIKAITQRFEAEEHAKTYQAWLGYYKNHCKALGWDNSELVRQGNIFAVEGMGAPEVPSIKKSTVGKMGLKGVRGLNTVPDPPRVHRAGGGGGGGGEGRSRGNGGQGSKGQAPARQGAGQW</t>
  </si>
  <si>
    <t>&gt;7161_g</t>
  </si>
  <si>
    <t>MAPPLKRRKRNVISSSPSSGDDSELVKSNPRRAHLISSPPPPPRQMQSSIPERASTQLEKKAGRAKPPPKTANHPHNAAPIYLPKPVRRSKNTSQSASTSPEKRKKKKAKAEEKGKSGDLFTFFTKQAERQKIEGTGTKAPPRPKLSLSNLTDTKAEEFDVISDDDELIETKSLSSSLIGQAARKRAGGHESVKNGDGDLPSASQIFLKKLKLPTEIQNEDDLKPWAERFAPVNLAELAVHKKKVADVRTWLEEVMAGRMRQRILLLKGAAGTGKTTTVQLLAKAMDCSVLEWRNPIGTVASADGFLSMAGQFEEFMGRGGKFGQLDIFSSGETVQSKPEIKPLDRRKNIILIEEFPNTFTRSSSALQSFRATILQYLASNTPPLWMMNNISQEPVNPVVMVISETLLTTTSASADSFTAHRLLGPEILQHPGVGIIEFNAIAPTLLAKALEVIVQKESRTSGRRKTPGPLVLKKLGEVGDIRSAIGSLEFLCLRGDIDGDWGAKVAFGKKKASRDHAMTKMEEDSLELVTRREASLGIFHAVGKVVYNKRDEVAQVSDVEKLPGFLSVYSRPKRSQVAVDELIDETGTDTQTFVAALHENYILSCDAPATSFEFSSMDHVNGCIDALSDSDLLCPSWDASFNSNGFGGGTGGQGSGGDILRQDEITFQIAVRGILFSLPNPVKRKAPERGGFRTGKTGDAYKMFYPTSLKLWRAKEEIESTVDLWVARLMKGDDEHLHDITAGAAAFARPKIGTVESWKTVGGSDLITSSGKEHDTPLLSIGTSARKEMLLERLPYMVHIAKARRSNSLMLAIKDMEKVTMFRGIGLPSEDTPDEADDTEKPGEEWATDKPVEGNSPRKRSLVVRGRGLMGGVQIQEVQKLVLSDDDIEDD</t>
  </si>
  <si>
    <t>&gt;4036_g</t>
  </si>
  <si>
    <t>MASDSTSPVRVPKAVSTYTPSTQDPELRSQINTMLLRDGHITTIQDTLLHTLNTSPTNWPTTIESHALSLLRSGTCTTFPTLLARVMDDVRADSIAARHNDYLAKHNNPPTLPPRKPPPTATGPRIPMAETIRTRTRGK</t>
  </si>
  <si>
    <t>&gt;8870_g</t>
  </si>
  <si>
    <t>MDKENRQVYATVDQGLNKVSTCRVAVLSITKDHWKTFTIGGYLENVQTHEYYGLTTASPLYDWRNIEEILDDEAAEKVETGSLKENHFTYQYLGFALGKSLGPANPHRYNKNPSSHRWALVGLDREYTKNYQNLVRAPNGPDFEVTGFASEMPNRTVLIMTANGGVVAQGLPDSREPLSPPYWRVLLMTTPLDPVDCGSWVVDQTTHQFLGIVLYFDNRRRAFILPATTIFQELPELRLPPSQSKVERSTATQLRSDVQITKTTAEQSTSDQLTSGQSISEQSMVEQLPVAQEPEEKTQRSFSLERKNHYPFSIEAIFPRLFTTLGVYKDSINAHEEVEVIGNETLWRLNKKSRAQEEWQLLEPRINNIIRRTPAKSGTIPRIALYGCMSGKDKGHAFPAVAIACNSPAYTKQLQQEIRKSGLLDNTNFKMRIMNYSRPSDRPSIKSVGLWTKFLRFSRAPGSNNLDLEPV</t>
  </si>
  <si>
    <t>&gt;6425_g</t>
  </si>
  <si>
    <t>MQYVRSFSGSVSKTWNSINPATLSGAIDVIVVEQEDGSLACSPFHVRFGKFSLLRPYEKKVEFQVNNVKQDYAMKLGEGGEAFFVFETSDNIPEAMQTSPLVSPASSPPLPPDGAYVANLSEPDFLDLDTLGGKSRSGSTSRPGTGVRRLSNLNSLTPLSASPDFNNGRPVSGDWSGLTTGRHHSEELLPSSARSNFSEETEQDPERERQARSLAPGFAPYAAVSDSFTERSHSPPPPPTKEAIERAVALSNRLQASNIPSQVTDTGDLMLDMTGYKSSDDDALRAEIIARKILSEELEGNYDIGALIGADERGNLWIYSSEEAKEAAIARAAGLHNHGTLTSDAASDPGYHSESDSDAPPTKSSHRRAGSDAGTFGLATPPETPPESVGDPNRNYAKTLRLTSDQLKALNLKSGPNPMSFTVNRATCQAFMYLWRYDVPIVISDIDGTITKSDALGQVLTMIGRDWTHIGVAKLYTEIVNNGYNIMYLTSRSVGQADSTRAYLKGVVQESYRLPQGPTIMSPDRTIAALRREIYIRKPEVFKMACLRDIKNLFGPNRTPFYAGFGNRLTDALSYRSVAIPSNRIFTINSYAEVSLDLLSLNKLRYSYVNMREVVDHYFPPVNMLVKGGGEEYTDFTYWREPMLELDDFSDSESDEKDGDVEEDREEEEEDDEEGSEYDEEEEEEEVNEELGESFMTTHDEVYDGVDEEGEEGLADSTVSLVTGEGEEESTGSVLEGEGKSVETNDEESDGDAEITPSLEDVKTPALQGAVLEEGTSEEIQKDVDAEVITGMKNLAIGRDDKA</t>
  </si>
  <si>
    <t>&gt;6388_g</t>
  </si>
  <si>
    <t>MAADKKIVEFPDVENKLQAPTKKSQFERQKAEAEAKRLREEAETKAVYEDFVKSFDDEDEIPTHNSGFGQDGGSRLGGFSGAPPKRHYTSGQGIGTSSGPASGRTFGTFGDRGGKPGSGPGSLGPPPSSMNKKRTYEGFSQNPRREERGLLAFDDYEPEERPAKRALNLSDEEDERAGAGGREEERAAPKPTLRLASLPPGTSPAVIKALLPPNLTVDAVRIIPPSGPSVYTERKSMSAIVTLAKDTPANDIDTAVNGLQNRYLGYGFYLNLHRHLSSAVISNATSAPALGSSATSQPFGAKAVDIAATQRGQPPPIHQRGFAPPTSYGPPGPQFNRSGPLLHVPVQAPGDIKELKLIHKVIESLLTHGPEFEALLMSRPEVQREEKWAWLWDPRSTGGVWYRWRLWEVLTGSQSKRGQGKYLPIFEGSSAWKSPDQPLPFEYTTQLDEFVSDSEYNSSDEDDSGDEGARRQHGGAPPDPSALGDDGKAYLNPLEKAKFTHLLSRLPTTTGKLRKGDVARVTAFAISHAGRGADEVVAMIISNIQKPFAYTSANLGHKKEKDTSGDEAPVEDEEKSDTSAASLIGLFLISDILSSSSTSGVRHAWRYRQLFEQALKQRHVFEGMGRIERKMNWGRLRAEKWKRSVANILSLWEGWCVFPQESQEWFVNAFHNPPLTAKEEIEAKKKEDEEKTEKGKSKWKAVEVAPNEVKEEPFGALVNEDVEQDFDGEPMAEDEDEDVDGEPMVEDEDMDGEPMAEDDQFDGEPMNEDVGEPVPVPVPALKEEEVAKVEKVDTPPPVGQVRRRPRAVDMFADSDED</t>
  </si>
  <si>
    <t>&gt;6222_g</t>
  </si>
  <si>
    <t>MAPRKPKVDDDTASTTSTEPLKPKNEKSKITKAAKAAKPKTEKADKPKATKKEKADAGDGEKAEKPRLVKKPEMGGKEKVKAVSGNEAVELMVEYLKGQNRPYNATDVTKTVADKLLKEMEQNGQIMGKATKKDGGGQWVFWAIQDPADAASPAELATMENTIDTLRETIPILKSNLKVLNSKLSTLLSAPTTADLAIMIENMKNEKEEKGRKLEGFKNGSAKIVTKDEMDKTEKEFKFWTGKRSARKRAFENLEALLLDGMTRDEIWDKVGIEGDVM</t>
  </si>
  <si>
    <t>&gt;4380_g</t>
  </si>
  <si>
    <t>MATHKAGFDPLSGLVENSRSRRLGQYTQQGVPKPEHKEGENTATARRMEYRTGQTAFPTLGTVPRPTLRDPSPGTSGNSGARYRGAAASGFGFGRPTPRPTGGEVPVPKLRGKSPRNVLRRKQSSIAQDVAVSRPSTETTESSLNKRLSRTSTERRPSFDTQRSTDAYNEIFTRARPRAAALQAGKETPTIIPELDRYRTRAEHSTKFGVPHKLATHDLPPPTPLLSGTPGNSASNNHHRYSTYSGSGYSASPSTRFSESPGPGAYSRDTTPTSMSSQSPGIMAPLKGPSTPRIRQVSPAHTRPPITRRRAGSTPQDPQALEGPLTNVLPILTESGLSSSSNSTVKAGDEGKAREGKGKKRPPPMPPSPPPRKSSQKFQRSPGKEQESPSKPSQAPAKLVMTSPSITSPPRLRPAASPSAKPKAPVRPSRDGAPDLRVQLGDTMKVIQSNLTGVNYAQERRKSSLPRGVPASPLQAMQTTFSPLPAQKSRLPSRHPSPSPIVPSTREATPVPKDLGGIPDLKPHQIQQIPPSSRGTASRTPSPSVTNARPRFGLFGRRSKTAPEVLTLETEKKARRGPAAGTGHEGYGRYGLRGRSGSSTSIPQARDRSSSRPGTVQDNKARTQDAFLLNRMSPVIIAGGGEIVENRNTSVDLARTESNTSILLGRAGVESRGSNRSKLSHEEQRSTLWPSAFPTESAKRAPTTAASKGRRPSDSSDDSIKMGRSALAFRRSTQRFNSSTPALNLPKPLKLSNPGAASSMASLGASVSTNESRAEPKAEVGRERKGQLTKTRKLEKRPPSPRKWNFFHRSKPTKQETTQPALQVTVGKAPAKIVPYYAMLDSSDEQLEVDPMELEVILREADAAVVDLTDEELDILQFGNYKENIRRIEDLETIIRTRITETTPADTLSTSPERIEKPVPEIFKDNLNLGKEAAPVRPSRLPQVGRIPKVISARPEATSPKSFSRPFARLSVSQPLQVPLILDKESVALGPSPPKPSTPEPVHTHSDIELKPKAEPRQNSGDSKTTDSMATSHHDFLAFSPRQNSQTTTNTSSSGGNMSFAGITAVIPEPDAALEEDEVWDEYDDLIENEDGAEVGVSRVPSSAASSLGRPFQYEGYEGGRVRSRVVAKESPTYHLTPAQIGLKTTESPPRHSFATGSSIYSTDLNLKQKDARGSINTPTTPMSFADFISGYGDRNNIGSSVKVGRRGRGSGSGERRSVDSSGSSGLLTQMAEKENRAPVSQVNLRVGSMTVSKWLTFGHVLFSPAREEIEAAGKDKHHSILVIDGLGNDDWSFYAAETYPNAIFYNLSPTQPLSPSAQRSPLLTPSNHHQVPFPSLATSTPFPFPANTFHLIVFRFPPALPLPAYQAVISESYRCLVPGGYVELALLDIDINHMGNRARRAVRGLKVKMHERDEAVFLGSVGDAVVRELGRGVGEGKWEGVKSCGVGVPVTSLKSNGSEQSSRSSTGSSGRGSRAGSRAGSRVTSKGPRSKAGEGWEQMSLAEMISSSSSQASNDSITKMVANVGRWWYSRCYEQGVATENGENGERSIWQDPKVLAECETWNASFKLVVAFARKGVPMGLKRRGRGASV</t>
  </si>
  <si>
    <t>&gt;21047_g</t>
  </si>
  <si>
    <t>MRLLLV</t>
  </si>
  <si>
    <t>&gt;211_g</t>
  </si>
  <si>
    <t>MTTANHNPASSEEETPLLSPEDGASISRQASHIIHPTHSPSLITAILCIVLFVLSFGGALMQIPSWRLMEDVICHHYYDNRTGTAHIGLTGRINEGMCKGPEVQEQLNTLVAGMVLLAAIPSLITTVPYGLLADRIGRKPIFILSICGIILQQLWEIMVVRFWMVIPLHFIWMSPIFTMIGGGEAVALMMFYAIVSDITTEENRANIFFLGGCASLLAQLLAPAIASSLMLKSPWIPYLLCPVCLILGTTLIFFIPETIHMHLRLSGPSTLTEDLDVDLDTDANDNKLGFNTALKTQLSNGLKQIEDSVSVIDSWPILLLLVTFLLQPFSRQSIDLSIRYISDRFSWSLRQAGYLLSLRALINIFLFLILPLLSDLLTSTFHFSSHGKNLLLARISILILILGALIIALSPTVELTIAGLVVYTLGTGYVSLARALITECVDKEHVGRLYAVISIVETAGSLVASPTLAILFTEGLEIGGVAQGMPFLALAGICSVGGVGIWAYGWLKGKEDGDNKDDEERVGFE</t>
  </si>
  <si>
    <t>&gt;8895_g</t>
  </si>
  <si>
    <t>MRSLNHYLKMQFLTRTSDYLPPCDVESIPTPAKTPARIRKKSRSSSALLANQDTYPATSASPTMFSEPAPQLPPLTQVQPQRSVEHPQANSTIVASFTSHQLSLANTLQNPQINNFISIQKQNSGMKVQFAVTATHPKLDITLGGLGDGLDDREKERLRELVQRVGLKSGNGFELGDHQQMVRKIFLDNIVVAMAKLDTHSLVLGSADKELCTHDRWNMIHDDLERYTKAVQIYDQWLHSRVHTTELGPKTFSPNFQTYAQTLALLELASSSPNQESQDLLKKLSHNLISSHYIWSSSRPLKPIQGKKDGMAYRLLIATLAGLALVIPMLIMVLEPGRDTKLVVTIVSTFLIGWGLALGMEGLGLRFKEMVLGTLAYASVLVIFVGSGTRG</t>
  </si>
  <si>
    <t>&gt;2294_g</t>
  </si>
  <si>
    <t>MGSTTSKPADMPKTQTWTSETPVRFSQGLVDSLQASPETDSTRSKALELHIQSRVAEELKRLQGQTSKEFAELQQKLSSEELSPKNEKKSAGDTLRELGREAVQSDVQELRNKLEKRKKIVEVDGGVEKAKEGLVKCLRDNDRRPLDCWKEVEVFRQEVRRLEGQWVERVVR</t>
  </si>
  <si>
    <t>&gt;6704_g</t>
  </si>
  <si>
    <t>MQFFYFVATAILPCALALVFPDSVPVHKRQDIAAGTPLYECHSDCGYALQISQEDADYCSNSTFISDLSGCLECAKTQNIWQYYGTDVAAAAEACGDDSAPSPSSAATTAASTSASPSSAESAAATQSSAESTTANPSSVESTAAPTTASSAAVSSAASTAASTASTASTFAVSSSSATASGESVSSAVSKSSAAVLSTSTAAAASSVSGVPSVSSNSTSTSSSAPVQVTGAASYSYGVGWSILIVAPGVAYLAQLLN</t>
  </si>
  <si>
    <t>&gt;7922_g</t>
  </si>
  <si>
    <t>MASASEGTNDASALTAFLPQPIFQSSLRVETKYNKSQCYIIDLFQDRSKCKLATFSTSTPDPYTHILNSLEEKFNPGPEAKDKLNGVMLHLLMDRPTEGEERRKIAHGYLHLLKRLLHFG</t>
  </si>
  <si>
    <t>&gt;10748_g</t>
  </si>
  <si>
    <t>MPVHPGNPFGQVLWGRLTIEAFVVQASYADSSWLADTCMDSDAESADEDDYDELWCLLLGCASANSMEEDGLPQWSGLLLTRYLDGKFKRFGHFSQDLDPLVEYDDDESGFKEYCAGLKVRQSLGLEAKFPVEESRRTVVIV</t>
  </si>
  <si>
    <t>&gt;10025_g</t>
  </si>
  <si>
    <t>MRHLSFLVGIIASPIVRAAQQVTTNYGMVQGATSDLNSAVTSYKGIPFATPPTGDLRWTAPTAPSNWTGVLNATSFGPDCAQSYSALGLFSSGSEDISEDCLYMNIWTPTNTTSTSNLPVYVWIYGGRFEGGASSVPTYDGSNMAAKDIVVVNFNYRMGPFGFLAHPELDEESGHNASGNYGLLDQIQALTFVQENIAAFGGNGSHITVGGQSAGSASALDMMYSPLSSGKLVGCIAESGARGPHDPETYGLATAHRTKAAALADGEAFLSEMNVTTIAELRNVSMADLLAYDNGMDDVLVGTVFENSSEISNPPLWRPVIDGYVLPYLYGEALSLNQHGDIPILTGDNSGETGNSSMTLAEFKEAFETIMPGNLSTAFFDAYPATDDATAGNQSFAFWDDINRVSTYDWAAAWRAGGATEDVFLYYWTHAPPNQTAGAYHGSELWYVFGNKPSYYNYTWDVIDYDLQTSMGNYWANFIKTGNPNGGNLTSFPAASDETQVMWLGNSNLPWHLTHVYNTTAQLDVIQQFFSQQIEF</t>
  </si>
  <si>
    <t>&gt;6079_g</t>
  </si>
  <si>
    <t>MHFAKGLCPCLFDESSDDETSPARSTPRNSMPPRRTYGSKRTTAARGAAAIFGTSNSRSSVTSSPIARPLSPIADLAGAFAGIGLADHDSGKEDEEESDSETLSPDSSEYDDESEPENENSDSAIPSPAAPPSPPEISPFLAADLAPLTEAYEIDRGILLRPQPWSNILPPDSTSELTKIAEASYAEVYRITTTPDPSSSTPIQTSILKILHLALPYDPTSLGCPTAIPISTVISEIRIMNALTSVPGFVTFKEAHLVQGKPTIAYTKAYEQWETQDKNYSNFPHPTKYSDRSFFLVVELGDAGSVLEEYEITSIDEVWDIFLGVVMALARAESSNEFEHRDLHENNICLRKLRPSRPASLPRKRANALKYGYSGLEITIIDYGLSRAKLENGTVVFNDLEYDLAVFQGKGTGVAAMQFDCYRRMRSYLLTGQKRSKSLAWHNTPIHKLIMPFEVSHPPAPVESSLWSTHIPYTSVLWLRFLLYYLHTHFKAFAMNQPSYSSPPALHLRKFEGETKELKRRLDLRTKTENGAFTCAEEVLSYVFEMGWIGEGDLGADGSSILSSRKEDEGEMSILGV</t>
  </si>
  <si>
    <t>&gt;9068_g</t>
  </si>
  <si>
    <t>MRFFKTPFSILTTPFVVGRFVLAGPGGYIALTNGSPYNWKLTYSHSYHMNWKPASIIPAGTSIEQYAEYWYQWGDNGDCGAEATYILLGSPQPASFTLQARQSHGKRFQIQYHETLSSLNNPENSLIDLGFVYHGSVLFILSGNGEEPYISSNPPIEWMQATFSTIRSKSLREVSLVASHDSGMSELTRLYGGVDHNTKTQSVHIYGQLKFGARYLDIRPVHRKGKFSTGHFSRFGWEQFGAMGRTIENVINDINRFNRDYPGELIILDISHELDDERRWRNALSDAEWQRLYTLFEKINDPWKTWYTTVPDDITTLPLRNFIQPGSKSSVVIRLPDYAPIPDGSTLTKKQNTTLMLATFDRSASVLSNLKLQPAIKPAFIEPPTNKSSLTSHLFVFATQFPHFGIWSNTQSPAKLSADQLTKMAYYRDPASAAQPPFRSTWTLTQKFFHVLDVFNPGASIIGLSRGAHRVMFGTLWEGMRDQGKWVNILEVDNLHEGVAALVMGINNYFVGGRFEAENVMVQREERIERRRRIGVIVELDEERGNGVKTSDSN</t>
  </si>
  <si>
    <t>&gt;10045_g</t>
  </si>
  <si>
    <t>MVPLKKTAREDIQYTQFNDIDSSLLWGASSTVDDDIPQDDTALRSVVRRRHPIVNISPVAVISLVGLKNLFYRQTLTPIARPTQSFYHYSKSPPSLPLIPMYNEQIVTNDSTTDLESLGIDSKNDKVNQSKGFKIDARVISDATIGLSDGLTVPFALTAGLSALGNTKVVIYGGFAELIAGAISMGLGGYLGAKSEAASYKALKEKTQHLIATNPQTVIQKVSEVFAPYNVPKATLDDLTRHLADSPRLVDFVIQFQHCEEEPASFRATNSALTIAITYFFGGLLPLIPYLCVDNKEVYKGLYISLGVMVLALFTFGYTKTGIIIGWQGGNNIKSACWGGIQMVVVGSAAAGCAMGLVRAFNHNENTNLDIL</t>
  </si>
  <si>
    <t>&gt;1114_g</t>
  </si>
  <si>
    <t>MEDHDRNPGEVFAIPDLWGPSRLLNDKSDLTSHLFSELRLDEIDQKLPNLVQESSNYDIFFHIPDHILGLQSASSPSQPADGAENAPEILEPEEEEGDIWLLPSETPIRPACFQSWDAFENHRPEEYHTPYLTEAGPSIFDTVIAAKEDHLRIENTEHVLDSKIYIASVLALGLGRGSVLFTWDEDKQAFHSNLLKMRTSGYTGESLDGLLVIFFECGNTTRFLKNFIDKSYMKHASSGRIALADSISSLLAIIQSRLSASTTTSKSLLQLQSNFRPVRSILSCFKRIVVNAEGTRSDEAMLSTIFEEIQLLEHRTDTLRDILLEILARVSQPWLEFASEWLGLQRETGVPLTREGNGKSFVKVDNREWVDEQGFELNEPDYVLDYDRVPAFIAPEDARAIFEVGRSLHFLKTHHAEHPLAKPEIVESAQPPMLEWKFSWEDIIQVEAKALKYEESLKSAIRDFSINIPSTFLDMTGPFNPDPFILDFFGKPEEEMQAHVLASIDTFNQPFDDCTAQDRLSISLNAYFSTNTKASKSDQAIFAPPVSLSPLLSFNPIIAVQARMVNTTCMRMFFNSHQLREHLSVQRQFHLLGNGVFSSRLSHALFDPELESAERHKDIARSGGIMGLRLGGRDTWPPASSELRLALMGVLTESYVSSRPLKVSNVGTFLDQPSLPGDLSFAVREMSEEEIENCMDPNSIEALDFLRLSYKPPSPLEVIITPIILFKYDQLFKLLLRIIRMLYVVTALFRDAPFRRSHRQPVDHISQRFRIEAQHFVSSIAGYFFDTGIEATWQIFERKLDQIEQHLASEDDDVLGQSEGLDKLRDYHERVLDRIMFALLLRKRQQPVMKLLEDIFTLILQFSKYEKERAIDSEKVPGTDGGVKEIYLRFRKKIGVFIIVCRGMSEKKGYGDKKSLGISGRGGLFDGNDLVEETTISQLLSRLEMSDYYSRPVQV</t>
  </si>
  <si>
    <t>&gt;21059_g</t>
  </si>
  <si>
    <t>MKFSATLLVIGAAAVVTADQACIDTCETTAATSLGCDASDLSGCFCLDTFASAAKACLYESSCNSDVSTFYTAYELSCADVSGSTATTEAAPTSTAAEETSSASVDCTSTCNSQAASSLGCDLTDLSGCYCTDEFATAGKSCIFGITSCGRSALTDFYAGIDSACASVTTSSDSAAETSSAVAETSVSEATTTAAVAASTSVDEVKTSTSSSEETATSVAPSSTFAAAASSVAKATASSTFASTVSTSSAAQANASSSVVSFTGGAVALQLRSLPFSIAVFAIGGAVAVLI</t>
  </si>
  <si>
    <t>&gt;21060_g</t>
  </si>
  <si>
    <t>MAPLLPNRIAKAMLESAIERRNIRGEGIPTGPTFTSHEENILQILALTFAAVSVGSAFLAFYWFVRMRRTFRHHDMFKALWYMVYPIVVFCQGPVPSKSAFCQVNGFFLTLGIEASDFAILMIALHTALYIFKPRLTGEGGLYPYRRYAYALWIIFPILMASLAFVNNHEAYVSEGTYCYLPVRPFWYQLALGWIPRYIIFIFILGIYGSIYYYVRYKFHGFNKEGKASSYPANNSNISGPRSLRYSRTDVLPPTPILACHGLIPESNQPNTLNESNSWRTSRVPLRPLKGNIATKATQATGTHRFMWTSFTHGPRPSTPPLEPLEPSTGGADSFIVPSTPRPLPFLSPVSASPRTVPSLSESNVESRATSWRDGFVRRFSPTSSGSPNTKHSFVSIFNALRRHPDSSGNDTPISQLQLVNSRGQTFIDTEMLRTRDKIRRQLRFLFIYPLFYMGMWIVPFASHVLQYNYKLAIDPPFALICVSTIFVCLQGAVDCWLFSTREKPWRHILKTEGNFWISLKFCFGWSTSSQTTTSHGPGKTREEMVRDASAAYHRRDEEMALRRAQVESAVSQNENPRDVPRSWWEGIGVDGSMSATLEKGSHSMESGSLRREALAKPAGGLSATLPKKGEDSPEPTTLPRKCTTIEQHDSQESST</t>
  </si>
  <si>
    <t>&gt;6422_g</t>
  </si>
  <si>
    <t>MNAATFYTELIDWISKDVLDGKMYVVQMVVTGTAFFWLFKRACETLYTPVPDLIQILGVEVPDSPEVSLAGIKSNAITLHWTPPGSNKPVLKYLIQVNGVVVGESSRLETAITVTGLKPGHFYNIRVIAVGPNNFQALSSLIRLRTYGRDGRPLQDHGRSLSSVSTDEDTGDESPEGRRTNEAGVEAIASSEPPQSVAREPSGGNQSQRRNTIGRKHSPSTASALALDQALRAEIATNFSDESMHQLTEKFEAIRKETDELTSQMLRDLEEFRSQMLELTIERDEKKQLLKEKEEASEKLKKEVNYSERANRQAQNRKSQKEKTLREKQAEKVKMHDDLARWKKEIESMKAERTTWEKEKENLEQMKVVKSRELRESIKRLQDSLNGLEEEIHLKGSQIVQLEEQRKNLPGVQDDDDSRLRDIKDKQEDIDWDATERSLGMQLASFRGQFNAIQQTIAQQQSALATLTLQAQSASPFMHHSNSSGMDFDVSNQPKPKSRRTRNRKSRTSTISSPIEAYPINDSPFPSASVYNNFMDSTSPSFAPGPYMDLGAETALVPIGDHMRSMTREEISFFTDGAPLSPSATSLIPSQLLVDDDPPSPRAGSPGSFGPALHPTLGPPAYEDAPQSPDSSSRSPSLISSPQNSSHNLVLYGVSDRDYATNHRNSLNSPGPDFGAVGSPARRSEASTHKGLSQLLNFSRTRGKTMPEEGVILGSLKQGQSQSFPRSTEDPEALTTRHRRISFSSTWNMPSFLQRSSTTVSSSSQGNAPAPARNVGARKRRGFNMFGNSLDEPNLYPDRDPSSPRPLSIASSDFPRPSTDSAPFGWAPTQEGIINRNSPMTAHWSIHPPAGPSWGSRNPSRRPSIQQHGSTTNLTTSIATEDDDFLPPADSLAGHSSPPPAIGVIGTRPPSSHKPVTPKLNPTAPAFRGFSFNRTSRNDKDKSKIKESVPFPSDDPLYAPNSSSPSESKKSYTHSLHTQNSIAESLDSLDRASSNTPSEMNNLSTSKDKEKEGSTFRQLLRKGSSSKFSMSSFRSKEGGLFSGKKGSSSAANSDRNPSVERDGSFDEYREDHGLGGRSVESITSSPMIGSLESGEWAGGAKLKENTSLGGTPREGRMSVNWGRLGFKKGKNRESVEIEREGVSEGSANEG</t>
  </si>
  <si>
    <t>&gt;8284_g</t>
  </si>
  <si>
    <t>MASGSSSHDASRGSPAARPKGKATLDTLTIGCEAMVVKDGKPRRAEILSIKETKSGRQFYCNFDNFNKRLDEWVPAARIDFSQDVEWPAPEKPKETKKAPPKAQKTVLSKAKKSQKRPQRTREASVASEGSTPHPWSEFVESQRVTPDPTTDEKLRLSLDLENTPGAEDDDAMDVDDTVAEAVSVKAEASEDFSREDEIEKLRVGGSMTQNQAEISRIRNISKVQFGKYDLYPWYFSPYPEMFTQEDLMYICEFCLSYYGDIKSFTRHRQKCTLQHPPGNEIYRDDYVSFFEIDGRRQRTWCRNLCLLSKMFLDHKTLYYDVDPFLFYVMTSRDEKGFHLVGYFSKEKESADGYNVACILTLPQFQRKGYGRLLIQFSYELSKIENKLGSPEKPLSDLGLLSYRQYWTENLMAELLKLNAADERCSIEYLAQTLAMTSQDVESTLQANKMQVYHKAEHKIILPTNLIKRHETMMQKQATKPKRVIDPTLIQWKPPVFTASTRTWGW</t>
  </si>
  <si>
    <t>&gt;4543_g</t>
  </si>
  <si>
    <t>MAAGPNVEELLRKLDEQHQLYLATFRAVHEALAESVGGSPVVPKNARRRRQLTMDTTTSEKPGERKIPPTYKSSVLTGESDESDDDGELYVQTPLSPYEYDEEDLRYHLKNHPFNESGLRLLESVVRDGKLVRPDRLFPAYPPQEKWHNSHYSVFDVGTDGAPLSRSEVVTPGSEIDSAIWQAIQDLNAGDSTQRKAVGRITIVREPSPIILGALHLTMNRNFDMDEVFECLYEEGYSTAHVSKRAFAVDRRQQRSFIFKFDYYTIVERDDPEHQVEPMPWQKTDPPDKLIGMSDDHVQISRCSSVVALSLSGEPVYTVRNAARRAITRHGFVFDAWAPWHVLNIQCYPDHNHSMDIHDSTKHYVNGPEAFLHTLLAEFKDAEKRFEKIYSEISKLVSPKSDFMFDGSLRDKLLFEDSDFTYSRRYFWAFQTLGIMNNGIKAIIDSCEDTFTEDVWNGKNKSLWPMLDEASNRNVYWRKRMACLKRDFDKEIWKLKKLYEENDDRRKEIRTLRDQLFSGTSVLESRKSVELSEVTILQGHNIKLLTLVSIFFLPLTFVTSVFGMTNMPTDHQFKIFGIVMATVCVPFFLLIGSLNTTQGMAFWRSKWDQVLTWFLNAKPQNVVGASEKHGNHNLATFKTKHRSMTEANNLRIRMEQMTRPMDRSSSTFNRSFRIDSAGWSRSPRQVQRPGVMEGVAISQSGSSSSEGNKKVSETARPAATAAAPEKRLAPREPEPAARSLFERVLRRKARDVEVGHEV</t>
  </si>
  <si>
    <t>&gt;4646_g</t>
  </si>
  <si>
    <t>MGQKTPSRRKSGLISSPDSRSPEPTVESQIKMDGSYIMGRGRGFYDSRAKKGKVSEMNSIVGGEDASVEKKRGGMDTGSGVVATAERRIAVHQTMHKTTATGGHQSEDMVATMATPAPSNDTSNSRIDVGLMQNDASVGSVLQASAEFVKLASKSSAAAKYPKQLMKMNEKGNVVKGAGEFWTSPEKHLRGLENGVRLDDKDEMLRKRLFLSDASLLPGALKTNEDGGVGENVETTKPITKENDPRSFIVNGGSGKCQDAFLAGLNLVLPAIASQNKKKTAASDEKNPVIDNKSTSGTLSTVAATTATTEKNTHEPGTQEPRVPTGKEVASAELKNSKEIHIATYEPVDRDHQLLTEMIARQQGTQCQSSYTPQDITTQQTTSVGAEQAATLRTIVGASSSSSFVQIPKSSAQGAAHLTKAELDQTDASYQEKREVHEANHEKAQIVISQAFNPNAPLVGQPSTTSMSNANVTLFDLPGDVLPEQIITECLNELGLSEEDQIKFNMTPAELKPMADHYYRLNIQNAMANANSSGGINHVNTPTFGNLATNTPSLPGYVSATQKDMTSPGAPIFTDRPTPDRNQQTIPNMQSRIDSLMASIRKANYNTAQAKSKTKVPNQTPLEEVPLPTSQSRAQVHAAWDRVVKSHTEGLGANAPVYTPSVEALDIACQDLFKVLDSEMEVWTSKELRDDFTGRVIRVTSRLWKEVTVWLHAGQYTNSCGLALMLQAVIYLLKDGPGWGERVPLFRAFDVFFAEEWIVRRDFGEMAELGDEVMGEETGFARAALLRDSVRTILEMKQVEGEVAEEAEGIEYIVPKYLTPEGKKNFESRGKGKEAKGFVVKKPKADGRGKVKTRVYAGPAGTSPISHNTQPAFCAVPTQNVEFKTQVHPNTPPSTSEEFCRDNSFSSAGGLNPVVNLYNVSADEIKQIQESLTLLAKTTMDIQCALFGYLPKDPIRSNAVAILNAKAKETGLLLMNSYLGEWMSDSRIQLIKLADSITLVEAEILGKNEVGLRQLLHRIERRNISSQIAAVSAETTAKQCLVAVRSLEKGIEGPALGVLKEENEALRKKIRALTKELAKMRVEATSELEKGHEKRQSRGSLEVGLMQIIWPQGGYDGGIVGGGIEESSAKKLRDTGTKHDGPSKRGKAIDAPIITNEAGRGGGGGSCDIM</t>
  </si>
  <si>
    <t>&gt;10642_g</t>
  </si>
  <si>
    <t>MATSLAAQLSIISANSENSLNLKAQKAAHSKSLIFEPRVAASQSFETIYTLCHEGFQELCLLDGRFLDYQRSIFSEQSQTADRTQMTAGENAELNNKLEAFLGLVGGRLRLNPAIKAVEWLVRRFRVHQHNTSFLLMTFLPYHTLPIFTTLLSILPDRISEEYKFLQPYIRSLTLPPRHAIIQTAINNIPFTSALNAYVLRISQARHHYPALLTFWAGIMTEATAGMLDKSRSGRKGVQQQNEQDVILRLLPTLNEGLAMRKVPDLRLGCYMLLSVMASKGGLDDKLLTAMMEAIVLGWTTETILPGLVCLAVLAQHRGAKQITKRLTKELLKVPNLAGLLLELSKQRRVDRLSNGLCLALVDRLRKNGDINGLPIIGHVLGNQLLGDAQSSVIVKALVLVAHQIDDSNDAIGEIRSHLASSLVALTQLPGHTGSVVKLALNDTEVDIDDLELKLHTTIRPAEVALPSEDVAIENSNMDAKSMQLNFQALLEQLYNIKIKQASFLSHESSEVYGQLCQVFIASKFEAEGLRLFDDAPFLRKDTALNTTLYLSFYIRTWCGPHPVVARASALQIATKCLLSTPASTVDFQALLPYAISALADPALKVRRAAAELLVALSKLYPSNVELKKKTKHLPRWASDDLYGPGENTEGLQWLSADILSRILVDLLIPALEECVLDRKHVEHVFQRSLNSPKSPEVRSKQESGRLSQAARSSILSFLASHAIHTPLFSVKLRLLTALNGVRGVASLTRTKVLLPVLKQWASFTASEASRYCKEEQTEPAEFDEQCLMTITPNDKEGLEYLTSLINSEMAAKRPELLSAVFKRLRSIWSSLKGELRLSTAQVLMEFAQSSTEASSSDAEIASEGSADILRTMPLTTDILLSFLRQLPTAAKLADTPPATKRRRTSHGEIARTPLQDSKQLSAAITKVTFVLQLVDSSDPGKHPELLRDLFNVLAELQHFKAQVASELAYLQALALGCLLSIIKAYKANTNTKLDRSAIRTDLLVDCVQKTASPQVQNAALLLIASLADTVPELVLHSVMPIFTFMGSSVLRQNDEYSAHVISQTIREVIPPLVSSLRKEKVNPVTGVAELLLSFVAAYEHVPSHRRRGLFTSLIETLGANDFLFALLAMLVDKYGPTDAIKGFAIELSSSFSVEIQLQSTLKYLELVADVLKPKPTYSSTLLSANDGADTDPHRIALNELALLPHLLSQTRLVTQTAKLLDRDDMDAARIRDIYSSLLENILTLADTQKDQKRLHTACGDILESLLGLLSTSEFVKSVEGLLDRPNESLRRKILRSLEVRINQESASDAASRVAMLGFLPQLTAIIRESKDVLYKHIAVACVDKISEKYGKKDLEAVAAAAETIASGDCLGQPDSRLRIMALLCLASLVEILQTGIVPVLPAAIPKALAYMESSVGSETENQKLHNAGYAFISALVHHLPYMVSGGYLDKLLEISNASAEAGLDEEADESRTQCLQLTAKQVDAKSMFGALDKNWERASKIGIMALREYLQVLSIAIDKHPKNVVTKYSPLLSKIFQNAFDLRRQWAAATNEQLDVDAMSEIEAEVNEVAIKMIYKFNDATFRPIFSNLVEWASSGLPKKDKTGRALRLQSIYGFMVVFFDNLKSIVTSYATYLLDNAVEVLEAFNPNDNVSKELWSRVLRTMTKCFQHDQDDFWQSPSHFGVIAPILCAQFTQASNLPLAQELIPAIVELAAAADSPDHHKELNGAILKHMRSETASVRLAAIKCEQSLTDRLGEEWLSMLPEMLPFISELQEDDDDVVEKETHRWIVKIEGVLGESLDSMLQ</t>
  </si>
  <si>
    <t>&gt;5766_g</t>
  </si>
  <si>
    <t>MDMDERSDNQPGGFFPQSLPSPAPSHASTSSMTSNLPHPRAKPLRAGSAKEDAARRYVEERLLHVSRRYTKKFQTKEDREEGEMKGYERFGEVARDLGEVVDVIWLSGTPSLQIPYLMNVALSISSYLPAFPPAPRATLALLRKLDHAFSSLLKGEDTATGEILPGFGGGMRAGMSKTDMVRCKGIVQSTRVMIVNVIGKGLGTEESEVDTDAETETESRMDVDEEAGAEGGLDMDIAKVYESTIELLGEALGRDEIFAP</t>
  </si>
  <si>
    <t>&gt;5891_g</t>
  </si>
  <si>
    <t>MDIHVLECEVSAHSPVSRFAFAANAYLFSSGGDYQKAAGSSDISHLTINALNPNRKLTWTKMDPFDQPEPRISDYYTDLGLPQQASSRDVKQAFFRLAKKHHPDKKAPGMSTDARDFRKIREAYECLIDKAERAAYDTHYFDLQDQWTRYREWQETKSKDEERKRADEEQRAARERAEQERKAGEAERARKAEEEKRAAREKAERERMREEKARKAEERSKEAGRRAREQQQQAARERLRREREREAEKRSEEVARRIRIEQERAAQERLKSILLEEQQDTIRHNWTKMREAADQREVKHSQCYLCWASTISGEISPNVLDTVLMESVLSILESCKPTGIIKGGSD</t>
  </si>
  <si>
    <t>&gt;4305_g</t>
  </si>
  <si>
    <t>MKSPPRPLPPPPERFPTRIPLVPPIPARYRHGLEKSATRIDSTAPGANRLYSAPTTAFTTSSSLGDFSRPYAKSHRPRPSEVSSVIQASSMSRPSRRSSTIQAPLRLQAPPGSFDDPISQTVANYNASPSRIKASFASGRVSMPVSRIPTPVGNSTSGRQRSFFSLAKPMSTTPTRPPANRATQNTKGTPRKQKAGPPATLQTQARSIKPKQTGQTPPTVIYKKNELHAQKGPVPVLPTQLHKENVPPARAHRLLGPVSPSGANGQSSRSRTMDMLSSITSTFSKASSNSSHSRSISTNSLLRGQPTTAVDAAVAGACDISRPSDRQVRKAQLDLYWCGRVQALSDHFQFDEFQGALQDERSYDAIRSNKEVPPSRAFDREARVAAGFESYEPYTVGVAVLKAAEEFRLQRVFIHLAALCIAPVAKKSLHGFQTRFARTMKNDKLLPEGCYMEDKKDRGGWVNRLSRVVTPASGGANGVSAGLGRRTMHIAESVFGRGV</t>
  </si>
  <si>
    <t>&gt;4167_g</t>
  </si>
  <si>
    <t>MSAGLKEIELGVARESSEEGRMEVSCLQHHLPPGISRQTTPFWRWQHKQFYGTFGYLFILLACLWIVPASAVLIDFQNCLSESIQQDTPLQLQFVPQFVDAKFNTKATNHTLQVTVWGNVTGSTATEPRYALPPANDSYWGSNDTEYGGKIVATPDPASSDPKNTTLSNKVNVLTYLPFSEFVDFCSQLENGACPLGPVFDANGSIPGVFPSFGFSNRFFSSYAFASFQATLLIIDGNPEETSLGCISANITPDMGTSLSSVITYIPAVILILVGLATAFAAIFSPWGSTDVFRWTTNYGRDADLLRLVTPGFGDCLQYIQFVALTGGLTLNYPGFYQPMVSKVSWSALMFNESFVSGGNGTQSLVDGIYATHGKYGLDILRQLVGMSAEDDVWAGMAIWLLVIIGVVLVTIQIGFFIRWANRHINKTHEEDLRAKNIPFSAGNTIRIVFNYFLLPIVGLSMFQLVVAANSPTFTVVLAVVMLILVLGFTGWLLYLMATTSPKSFLFDDLPTVLIYGSLYNTYSDHAAPFALIPILLNVIRGIAIGAVQPSGIAQIVLLAICEVINVMTLHAFRPFHSPTSMNAYHTFFSAIRFATILLMISFVPSLGVTEGQKGWIGYAILLMHAVVLILGFLLNAIQTTVEVAARMAGAGGDETGATRGGLARVFGMRQLSKRLPRHIAGSRQSQLSNSAILDVENDRKSYVMDGGRIRSQSAGSTGVLLNRQSTNLDASSIDPYGAIPNQLIGSGNSVYTPTTPGEASTFSFLPSAAAPASLARNRGPILGIETADAAGPYYRPPRLRRPTVDAYSPGAKSRGSWASADWAAKRASQPEADTPDQPEEESFPEGQDALAALPPTEGGLNDPRRSKADYTTRESDFYYGVRGPALNASIPSRRIKTGPVDPTGIPASAAGWFKSLFGGKTKEKGKGFEVVRSSRMPPNMRTRNAPGGESPPEGIPVATGGVRNGPIDSDDESVRAGPSHSGPSKPAAPTSDEQAELVSPMGSEDESSDDEEFDMTRISDLPPNLSSLEIPGGGIELPSRFPSKATSHASSRRAQTTDAPPMPASPPSRKPTVPRKSSKRQSQNIDMTLPENQFLREHHAQASTDSTTRLPFDRTNSTKRHSDISTKSGVTDLSALGHSRSPSTGLGSFREDLHDERPTSVGYVNQHSIRTVNPSDNPDFLGASAEVIDGGRHSGASATLPNNIYSSTLVPSLGVPPAISRLRHPQVGLGQRRKGYSDDILDIRKYGASHPQESFGGEYVKSLFAQRFLFCLPVALCLTATIPAHRYVVLAETALICIEKIGNRSSVDDSRSDGPEDETTVVEPDQGNVLSHIISQLRPGADLSRVVLPTFILEPRSMLERITNFMAHPETLLPMPEIDDPVERFVSVVKFYLSGWHIKPPGVKKPLNPILGETFTCYWEFPDKTKGYYISEQTSHHPPKSSYFYMAPEHKIRIDGTLKPRSKFLGNSAASMMEGIAILRFLNRGNGPKGERYILTQPNMYARGILFGKMKYELGDHSFVRCPELGLSADIEFKTKGYFGGTYNAVGGVIKNDKTGELLYELSGMWSGEMFLKDLKTGKRELLFDATKAKPSPPTVRPLDEQTERESQKLWYKTAQAVINRDHVLATDEKTIIENMQRDEAARRAGEGLEWHPRLFRAVKGGPGGADEGEEDLDWILNANIDGSTPEKQVEQILAVCPILQGQKNNERNPIPPPHRQSSTFSVTLDRSTSHSKAQPLTEENDLIDFGQDGAVQAPPQYSPAEHAPADLRAAQTENGGQQQAELERKLRNTSSIKDDGSPLIDFHDDLKQNLPGSNQKSILKREDTDTRSLDEFVDAIEG</t>
  </si>
  <si>
    <t>&gt;3506_g</t>
  </si>
  <si>
    <t>MSSAKRPNNGCWTCRLRHKKCDEGFPSCATCERLEVVCYRSDEKPEFMDGGEREKMVSSEISSHIKARNATLRRSRALEAKRSQQSQQQNIAASSQNNGLVNETAKSKTPILPESLVANSNSLATSSVQFTPSSWKDLNSPGPALDLISCETWVKDLIGEIGALDEQKYQLGLHPDETSGFSSKAERLKGLLEEATPYFIQRYAEIEESTSHYTIEVAKAKAHLQLMKVWVTGIFVRAALIYLHIALHGMDSQALPAANKLTFEWIFNFRFIPDRNVLPSLVWPLCMAGCMASTTQQKQFFRDTVTFSGVDPQSPCLIWRALEIMEECWKANASGSMQPGDPIWRRELGLLLRDPDIL</t>
  </si>
  <si>
    <t>&gt;5150_g</t>
  </si>
  <si>
    <t>MSTSSSTGLQITTTTGSFGTLTLTNLGPITTSWSAPSSCYQSTTSNTLVYSGATQGILYVYDVLDQDDAACNPSIPSTTATPIICEGDNCLRAMIREGSTGATAFCASFTGATFTQTSLLPTYASQCTTNPISQISSACSCMGYVYPDGSIAENPTLTLSDSYPGFSGYLYYSPAACPNGWETAATLSSLWGLSLSTATSAYMCCPSGFTSDQDFSDGIMCATAISSGVTISNLIQGGDATTTSNSVLQSSTKLLAGALKILYQASDSAALAALITTTTTTPGTGNVVGIIGKVSTSAVTTSAILSIQTSGASLITKTVGLSTEFVTTTTFSTSSSSPSGTLNRTSSGISTGAKAGIAVGIVGLVGCVILLIFFFFRRRGKRQQSQKQNTLQQQQDEEGMVTGHFADGIEEEMSDKNRRESTIQSPSQNIMTPTSAHEMITEHNTHELATKANITESPASPTIHEIDNGFGGDYHDVPYHDPGAIISSPTELNNQYIAPWHEPGEMSPTELDARPRLPSLYGPELGLGYSPEPERPVRSRARMGSTESFATARSDRSSPRVGETDAERDARKQQLRDKIAKIKEEKERLQRMQELSSLEEEALRELNEEEKRVRGS</t>
  </si>
  <si>
    <t>&gt;4920_g</t>
  </si>
  <si>
    <t>MTSSGASSPMRSLSGESVREWTRETRLFLRNWVVSPGDTWGFAVYRTVYTKKSDLHWGEIMSKLDDYVRWEAMHELEEQDSDDEALDPGPNRIVADTFKNVIIQDAARFDHASLDFVRARFKEYIRDHWIDDHTKSRWITTPKVCIVVDEEVFEELLKAPRNKHDLFETDREFCVKLVDGVYDGLNRGLHAYAGWVKVDVREMITVFETVWNNELMSRAEEGKDGVYYYD</t>
  </si>
  <si>
    <t>&gt;952_g</t>
  </si>
  <si>
    <t>MHLITSLSVLVRLLITIISISPSSALPLVPRGFFSSIFSKPNNPVPQAGALSALVNSANKVNGIPASGGSPQLQFWTKPNCQGSKTIKTEMIWFNQCYDMGSDAKSLCYNSGTWPSTLDLKVPPRAQTFNQKGCKGPPNDLGANPAGGKAIDKAKSFKWVL</t>
  </si>
  <si>
    <t>&gt;3274_g</t>
  </si>
  <si>
    <t>MTPNKIVKLDGRIGEGGGQLLRVAVALAAVTGTPIRIDNVRGNREGKRGGGLKAQHAACIKCLAEATQADLTGCTVGSKSFTFRAKLSPLEIRDRNIQVKADSPASLLLVFQAILPFLLFAGDRSGSPITVTIQGGTNVNWSLSYEYLDQVLLPALERFGVIVERKLECRGWVHGPQEVGSAKFKFTPLSPGQLLKEPAWPTERGAIAHIDVSLLVPSDISQIMRKCLSFELELVFPDITVNFVLVEASKYKTRIYVLLVAHTSTGLRFARDCLYNGKTKDRNPDELSTEVSQTVVDELDAELRKGGLVDEYLQDQLVVFQALAGGKSNIPGSLETLTSVRDRVECTDEPFGDGSMHTTTARWVTSQLLPQVKWIDRGRICEGAGWSVSPIEEALENLHVG</t>
  </si>
  <si>
    <t>&gt;9244_g</t>
  </si>
  <si>
    <t>MAILDEFLSSLSSFLLTKDQLQLQLFLRVEPPLPEQFQQLRIELKTGRHDRKRLEQHIDRLIPIRADEKEEKDKDKRGERGKREEGDAWPGFQNFIREFLEYWRDVNFEDLVETHTQLTAVVKSCITAFANPTHGLILLPTLSQLSSTLIRLTVMLSKRPDLTRRLAKAMPIDADNDSRKSLVETTADVLQKPFTECLAERTVSRSGIGPDGKPEGRKAAIYLFANMILRLLFKSGKGRLAKQMFTNISQNSPPLGRYPASQRVTYLYYLGRFQFSNNHFYWAQLCLQAAYDQCHAQCLKHRRLILIHLIPCNMILGRFASRSLMSRPEAADLGRFLSISDAIKKGDMIAFKQALGPESGNDQWLFHHEVLLPILTRCEVLVWRSLARRVFLLSYQFPTDPNSRKAPTLSLEALVAAAQYCQKILEGWKRPASPLAQSGRSHINSIFLKASNLEPPEGGPKKLRPNYGVIHGNRKPDLLEIEAIVASLVQQGLLHGFISHNQVKYAILGAKLRGGPLSAGFPNIWEVLKARAEREGRDRDVPGWVQIERTGGMGGVVNLSGIARPVGSG</t>
  </si>
  <si>
    <t>&gt;21076_g</t>
  </si>
  <si>
    <t>MTSNYATRNIDHTKSEGELAINIRKATSIEETAPKRKHVRSCIVYTWDHKSSGAFWAGMKVQPILADEVQTFKALITVHKVLQEGHPSTLREAMANRSWIDSLNRGMSGEGMRGYGPLIKEYVNFLLAKLSFHAQHPDFNGTFEYEEYISLKGINDPNEGYETISDLMALQDRIEQFQKLIFSHFRGNGNNECRISALVPLVQESYGIYKFVTSMLRAMHTTTGDDDALEPLRGRYDAQHYRLVKFYYECSNLRYLTSLITVPKLPQDPPNLLSEDESAPRLPQRPKQEIEREITPPSVPKPQEPDEIGEFWKTEQERQNREYEEQQRVMEERQAQQLYAQQQAALQAQRDFEEQQRQLAEQQRREQEALYTQQMQQQTQGRMAQLEQENFDARSQYARDQLMLQQYDQKIKALESELAQLQSSYGQQIGSKDDQIRALQEQVNTWRTKYEALAKLYSQLRHEHLDLLQKFKGVQLKAASAQEAIDKREKLEREIKTKNLELADMIRERDRALHDKDRLTGGNKEEVEKLKRELRMALDRADNLERSKGNELSSMLSKYNREMADLEEALRKKTEALSDVHAKYSEGGSDAERLLREKEIELEVYKQGLDDALLKVSELETTRGATDEALDGEIDAMLLSNIGKINDIIDSVLQSGVQRVDDALYELDSSMQAGNQNATPSYVLSQIEKASSSSMEFATSFNNFIADGPNSSHAEIIRTINVFASSIADVLSNTKGLTRLATDDKKADQLTNGARQSALSTVKFFRGLQSFRLDGMDPMQRTEVVINSNNEVLMNLQKLSKLADSFTPNSGKLANNKGDLGDLVDSELTKAANAINAAAERLAKLKSKPRDGYSTYELRIHDDILDAAIAVTNAIAKLIKAATITQQEIVQAGRGTSSKTAFYKKNNRWTEGLISAAKAVASSTNTLIETADGVLSGRNSPEQLIVASNDVAASTAQLVAASRVKAGFMSKSQESLEQASKAVGAACRALVRQVQSMIKDRDAEDEKVDYGKLGAHEFKVREMEQQVEILQLENNLAAARQRLGEMRKISYLE</t>
  </si>
  <si>
    <t>&gt;7228_g</t>
  </si>
  <si>
    <t>MSQEYKLKGLHSLDLKPGEKREVEVEGIEEGKVLLCHTGGKVTALGSKCTHYGAPLVKGVLTGDGRITCPWHGACFKASNGDIENAPAIDSLPSFQISEKNGAVYITGEQQSIKGSRRKPNIRIQGGTSGPEKVVIVGGGSGALGTLEALREGGFKGSITMIGNEGYLPIDRTKLSKALIDDPAKIALRDEAWFKDGSVATVSDEVTDIDFSSQKVSTKSGSSFPYTKLVLATGGTPRSLPLPGFKELGNIFLLRDIHHVKAINAAIGEGKKKIVIIGSSFIGMEVANAVAKGNDVTVVGQEKTPLERIMGEEVGQIFQKTLEKNGVKFYMEAGVEKALASKADSSKVGAVALKGGVSLEADLVILGTGVGPATEFLKGNTWIQLEKDGSLKTDEHFAVSGLKDVYAIGDIATYPYHGPGGEGGYTRIEHWNVAQNSGRSVATNIIDPSAPAKPFIPIFWSALGSQLRYCGNTSNGWDNLVLKGKPEDAKFAAYYCKGETVVAVATMQIDPVMVQASELMRRGNMPTRTELEKDVDILQLDVPAEVKI</t>
  </si>
  <si>
    <t>&gt;8457_g</t>
  </si>
  <si>
    <t>MADPLSILGTAVGVTSLIIQLTDECVKGYKLYHEAANLPQTHRYLLVRLHIEQQRFLNFAFEADLLNVDGAVCSRLQVDRSLLLAILAEIKLLFESFAAANGKYEEVARSSVNGADHSHPELDLMTFLYNAMSDHTQIEREKLASKRAEAAKRVRGLGKSIAQTVKNLRIIVTEPKRLVWAAVDKDAFEQLISKLDGLNTFLVSLMDSSQLQRLQDLMSTAYLEILQLRNDIGELKALVKALAPAAETKLQIPAGTHSFEDSALYRAVAEQTVIQKKKEGYLRHLANIKIQFTEINNLSNVTGFASGHSRFIGSPLALGAFDFADMELEAGILQYRTRTAYRGRRVWIEWKDTPETDFIAVAEQVEWRIGLLTDLLRSAKPEGFRAAQCLGYVKIQCTDDATRFGIVFNEPLIHGTESNMATLRDLLEKQPRPSLSARLALCAVLARCVNSLHAVNWLHKALRPDNIVFFFSSPEIPRLNEPFLSGCELSRPSIMDELSEKPEFDPFKDIYRHPNAQSSQADGQYRKSYDIYSLGVLMIEVALWKRIEDVVPLENLAKAKPAALREIQPWLLGMLLGSGSRLNTIVSGSCLEQVAFACGDSFHDIVEQCLRMDVVEGPEYVGEGEAAIALRVQRVTEQEIVKKLDRIASLV</t>
  </si>
  <si>
    <t>&gt;7865_g</t>
  </si>
  <si>
    <t>MRRSVLRNQFARAVVSQPCRSFAQSAPRCHPDFATSSTPTSATADPPALRREKLPFRFETGLALFAKRAPRPFPPPFLSPPSGSFSDPLSTHHRSRDRRAFVNGELIRGYTNGDDAAYDSDSFIGVNDGVGAWSTRPNGHAGLWSRLVLHFWAMESEMDANRVRPPGQIYEPAPVEYLQKAYEQTIKATSHPNKWQGTTTATGAHLHYHKSDSDPNSPATPMLYVTNLGDSQVLVLRPRDSELVYKTKEQWHWFDCPRQLGTNSPDTPRDNAVMDKFPIEENDVVLAMSDGVIDNLWEHEIIENVVGSIRKWENGEGGPHGGDRQGGAGGGMKFVAEELMKAAKAIATDPFAESPFMEHAVEEGLAMEGGKLDDISVVAALCRRSSG</t>
  </si>
  <si>
    <t>&gt;4568_g</t>
  </si>
  <si>
    <t>MASTQTSESALNASVSSATPMPKKNLKRSADDSSPAAPPRKRGRPKKNVGKTEGDKVTASLAGPPRKRGRPPKQKRQKPVEETIAPVQEAVDKAMKDVDTVEGDKLVPEQINGKPENADDSNGSSARPSDATNREQPENVQAPPSKDREEKLVGREETSKERENAAENEKPNVENGGATKVEDSTNNAEPTVENGHPTTSSSQPLQNGLKVNEEKALDEVKADESEVKKAVQEEPEEKPAAIIDNSSSIINDAKREPAVLSTVEKATDPEEVHSDLQTTLNGDREK</t>
  </si>
  <si>
    <t>&gt;7962_g</t>
  </si>
  <si>
    <t>MAISDTVQTLSAAFSFGILLQAATGALFVYWGSHGASIFQDGRRLVLILFLIFAALWAQIDFVNLLIPTTQLASCQGLLGVTTALDQLTRVAMEQFLLWTVGQGTKLTAERLILQVVLLIRLVAGGILVGMTRPQFAPLCLARTSLLPVGIVVLALDAVIITVLLIRALLLGNFGDKGFKQRQSKALICAITGLAVWTGTSVPMILGIPTIILILRTVLPANGLLVLVGIVAIFPEALLMERREETTTPESSSPFMAPMPPSREILRGDVGADGSPVVYNKGSNLFVVNPSFPHSPTTRSQVNTGRNSRGFTKLGEEITSQEMHKEGPHRPERPEVQDTPGYRGSSGTFSTFIMPSSGTQGALESQSRPAISVNTSNISGPMNLDSTAPQKRGGLFGWSKSPAKPSIRSLGISQPTPIGSTQQQQMRIQTIDLATAVNNERERREGAAMRARLAASREVAAPLPFSTQEGLRKSISTKRKKPPTISAPGEAVAYLSATVGSTTSASLSPGREEVRRRSPRSQDKEFNAFLNEKAAPLPTLETKQTIGLPSHPRSSRMPRPPTMDTESTVMLVNNIVYNNPGMVKNIISGAPQMYSSSKKHRMNEKSAFSISSTTDSVKSSGSIIHRPRPIKRQNDQDRQLFPSDPSPRTIRPKSSGSIISRKLVLMSNPGSPSTLPPLPLIPPMTPRKAADLTRLLPNNTKSMNLDEKIQLLFPAPPNLKMHNRRSSVPSLPRVPSVFIADTPPTQSPTEEEQQSRRASKRTTIASFGLDDLQVEGKVPDQLAERETYRFSANTYRNISDDAEEASLPVMPAHDSRAHDSRLAVPDRQSVFEDLRNSSKLPSLEISKAMQTAQATYIERSGTSRKDHVVGSQIDDDGKEIMTVMLDSEEARRSLILTANDNNRRSFLLDVGEEMPEDRMQMPEKHGSWHHRIGDELPTFSERPTHRSRKMPPPTPLLLNRAVQQTKIVIRNTEPSPPVDSPGQALKEIQAQLKHFEESSRGSVGSILRNLPGAASDDKSSEKNNRLRLLENLEAEMGQQETNWQQMQKDLDRDSLSVIMTPQKPLPETPSESDLSRESSQRSNRSLAATRQARIRSSIADQLKGEDTSRSNSTQSSENSRASVWQQRLAEAQMEYLENAPELLRKKSLNFLNVSKLQQLGSPTPPESVESESEVETEFDSETEDLMNPQVSVEVRKEMPSLWQLPASSPKAAVGRMWNAPYELLVAPTASSEPPAKNVRPAQRRAMMTLPLLTSELWTKPTTPEHSRPVVGLWGSRPGRPRSIVTRRVTQRPPRRLRRVTFLPDIVESPQPIPNNRQTLGIFQFPWGETSDQPVYQPRFDPTLLAGPALNVDLDARARQLESSEYETSFFDDYEEEDSDDDFDESTLFEIANLLNSEDVPSRLSLLPSKIIEDYDASDSEEQEVTATAPKVNLPIQPLAMLTREDPVAVSKMSSLWAKDDASATVDSNGSLLQPEPCVWDALIPSPDDTVRSKSRAPAAMSSLTTNNLWAISEPDVSEKAASALWARKDVTEDFHALSMSCRVSTRSSTLEVSSFLWSVSTARPQKCDTSLFCVPSDGVVIRTTEASPAALTVVKAPRQSSNASPVISSTNLWAPDTSSKDSKIWIECAFSSTKPAPISTSMWSPVVNRAAVIVEGLFNSSETRDTYRSSSFSPAALSIVRKPRTSEVPLDQLISTELWRGCEKQTIEHHWISESSVRPESPIGYSTTSSGNSSPVSDSSSIKSTSTKASSIYPIMANGEALKTQIWWDSKKSKKSPSSSPILDEQQASKIPVRKQSFKGLASVRESRVLSFRDLLEANLNASALDSSPVKRLRKATVVSKPTKAAAPMPSMQCVNATPAMWDSALTEAIALSRPRVQRINATPDMWEAALIEAISKTTPRTDSKQRYDVAVLHPVFFTQPLVSNAKDIHPTANGHVTQKSRNATMWSAASAKPSPQASWMWSNTPVVQHSTVTVTKLAGDALQRQPVTRSLELHVLESSQFWRPTPAVATTPNWLSTMKPQSDMWRIPSIDKPLESGPMWVKETATRHSTVTLSGDAPLRAPIIRNIELAALESNELWQLTQQFTSECNWLSVSASATISELAVPSQPRLHRINATRETWEGALAEAMLLSEAAAISGPALPSEPVLSISAGTVSPVLESKETKSHSTEHEWLSSKSSILSKSTMSTKLMWSAPSTTTALVSGELWTKNQTISHISAPVVKLSGEPPRRVFVSRSLDVPTLESKNFWHPAKKASTERNWIKTSTANSARTWTAPSASKATLALGSNCMWKAGSQVIPTPSSVSPDLNEEPWNRKKRDVPEGVDELQSTELWRASMTMSESPKNWLVERRFSRVEFRY</t>
  </si>
  <si>
    <t>&gt;2674_g</t>
  </si>
  <si>
    <t>MYNMLQRGGARGAPRRFDEYYRCYPTVMLPGSERRDLNYGGKIIMPPSALEKLTRLHITYPMLFELHNGQEGRTTHCGVLEFIAEEGKLYLPNWMMQNLLLDTGDLVQIKSTDLAPAKFVKLQPQDINFLEITDPKAVLERAFRSFATVTKGDIFSFEYNDTIYDVEVLEVKPTSEKMGVSMLETDVEVDFAPPVGYKEPQPKSTRTSGTSTPRSAPGLPMGGMVHNQGGMAHAINYDAIAPSATSALAGQKAVSSNFLLGGQKLNAKKSSKNPTPKASTPVAGRSTNTPAAPVRRTNGPQPLRLPHNKLFFGYEIKPVKTQADKDKENANAKQPHFAGQGQTLRGGVPAPEKVKPAEETNKPKPTVGRRLDGRKAE</t>
  </si>
  <si>
    <t>&gt;21083_g</t>
  </si>
  <si>
    <t>MSSCNDTYLSLCFAQAELSPLHYRHSSIVVRASKVIGQGFNCYRPGFDGGALKTGVLPPTSLDSIAIPELKLLLKSKSKSRVLKQVHLNQINSYKEENVALSTKKNNDNHREKNNEYGYQYKSHQQPNHCQHRCGSGPQDRSRFKSASKTELQLSNSKNDNDDTSINMPHVKRKSNKNQHSITPNLQHKSGITARTKDLRLKGSDLYVARLGRCSIAPLPKPSALPPEVVPPLTTSPKSETTSLYDELSPLSRSVPPRTSVTPNEAPSFQPEIRASRPCFRCVNSMYAVGIKRVFWTNQNGGWEGAKVRDLVEALENGLGCDDEDASPTGQEEKGIFVTKSGCCGELWDFELGA</t>
  </si>
  <si>
    <t>&gt;7516_g</t>
  </si>
  <si>
    <t>MDIQALLNHKSTAAISVYNLEAGKDPPPPIECVKRSFSARLADSALKDRGQPGPKKKARLEDGGIKYSSSALNAANTTAVHKLGLRDHQGTIDAGIWGLGRSGESFKLKRFTNVVWEIPRWKAVPNITIEGNSEGNSEGWASGNSSKENKDNSNIGSEKSIDNIDTELSSNLVSSSAPSNPTLLQQHTLQYLNEQPPLQHKSTAIHSRPSNSSSPPVCNEKTPNINVEDGSIKIDTKANIWKEKTSTYLQPPPESDINRRELVHKQTGQTRIYCTVPDCGVSFGRSFDLGRHLKEVHGKKLECLYCLNYGAQRLDRLRKHIAKMHPHIEAVGLEVPPDFNNTLDPSEVRITRYSTVATARQQPASD</t>
  </si>
  <si>
    <t>&gt;5147_g</t>
  </si>
  <si>
    <t>MEGPPGDFNGFGEGFDGFPKRLPEDCVEYSIYLLDTRPKSTKELLAGLELVRKESLGMTESLLKEYIWQRDSFKLEVESSKGTIYLHGLTNYGDSVEDEWLIVYILKELSNKFPNLWIKVVDTDGEFLLIEAANALPRWLNPEIADNRVWIHNNSLRIIPLKADSPSSATTETAPISRLLTLDEAQDIIKTKPDMLIHSPLVEEEAFYRLQNYPSQITASLHHSLVTIPRKLAYILYNHPAAVAPAVEAFYLRDPVALKPLDSSPSDLVFPPQDLVTVSVRFTKVLFAQLKSQRFSPPPAWKDILSKVEANNASTVNSQKKYSQLELGMKITSGFEMLITDLKNGDSRTVREIKILLDDLVADDNSDLPTDQEMEKWKDVLREDDESWMDINFEDFEKELQGKGQGKKPGIPGAFGPEPPSGFGDAKTQADLKKMVERFESFLNDDNAGIDGAEMDEMDFDDDEEEEDGSEEDSDDEDKNVSFDEKEFAKMMREMMGMPSEEQDEESSKSASAKLAQERRIEEIDSSDEEDGMHEASEMRKVMEQMEAELNEAGVLNLDPTLDKLNTLKGKQKEEEKDDVEDWENESDNEEVDIDFNLARNLLESFKSQAGTAGPGGNMLSMMGMKLPRDEDDTGTSSKAP</t>
  </si>
  <si>
    <t>&gt;10013_g</t>
  </si>
  <si>
    <t>MAAPKEERISVPIDDPDADTEWNDILRKHGIIPEKPPSPTPLIEEAIIEGRRLAYENRLEGKDLDELDELEDFEDENFLEKYRQQRVQELASLAKKALYGTVYPLSKPDYSREVTEASNNGPVLVNLTSGLGTNVESRVLTELWRKAAAEYGEVKFCEIRGDMAIEGYPDKNCPTILVYHKGDIVKQVVTLMTIGGVRVGMSEIDKLLIEVGAIKDNDMRVIKRRRDAEDQEEEKRERGGIRGPKAAKVDDDDDDEWD</t>
  </si>
  <si>
    <t>&gt;21087_g</t>
  </si>
  <si>
    <t>MGFSIEVPGEAAPLTPQQVYLALQSASSSQQLNIQSGTKQLQAWETHKGYYSLLQATYLDKSLPSEIRYLAIIQLKNGIDKYWRKTSINAITPPEKAEMRAKLLEGCIGEAEQQLALQNALVIAKVVRIDYPLDWPDVITSLIQLLRLANQLNGLRLKRSMLVLLQIVKELSTARLRTSQTRLQSVTPEIVFILSEIYLDKVNFWTGFLNGNGEDEGGAIDSMENSLLAIKIMRRLLVAGYEYPNHSKDVCQLWEHSQQQFSSFLAMITHEPPILVSPAKDLVEKHLLQLSKLYTEMANGHPAAFALMPSTLDLVRATWGLVAKYGDFYGSESHDFSAKALRKDDSMKDERPILEKLSLKGLNILRACVRMVFSPLRTFKYRTPETKAEQEQATALIKTQLLTNDLVAQIASIMVTKFFVFRQVDLEAWEEEPDEWEIREEGGGDTWEFEIRPCSEKLFMDLVINYKDLLVQPLLSFFQSVTGNGQSSVVTKDAVYTAMGLSAPVVFESFDFDAFLRSTLVSDVQQTGSGYKVLRRRIAILLGQWITIKISEENRPLVYQIFQHLLKAEDETNDHVVRVTAARQFKAICDDFAFDAEKFLPYAPDILNKIMSLIQEVEETEQKMAILETVRLLAVRMEQHIAPFADQIVSILPALWEASGEEHLMKQAILTLFSTLETSMKTEAQRYSPLVLPLVRRAVEPGSEMQVYLLEEALDLWLTIIGQTPSPASPEMLELIESIFPLLEIGSDNLRAVLNIVDAYIMLAPEAMLGDAIRLRLLAAMTNLLGVTKRDLAGLVTTIVEKLIRYAESMGGANGITQIAHDLHACGYTRQIFEGLRDAWECHQTTGPGRKYPKLDDVVETDYFTILARLGLADPSIFFDILSSVGNPDDVWRWLSTEWFHHFDSMANIERQKLSCLALTRLLELPPPMTPVILERLQDYFSMWTSVVTEMIGGRDDGGDNLIWLQYKENEGFESSVEGVRRGEYAKSDPVHTVHTWNFVKERLSNAVRVCGGEEVFQREWLGNVDKDVLENYQGIGTHGDESNGFWEGQD</t>
  </si>
  <si>
    <t>&gt;2678_g</t>
  </si>
  <si>
    <t>MAATAPTSSTTPSPTPKEALLFLSIVMNQEGGQVDWAAVAKEAGYRSADVCRTRFGQLKRKYNASRTGTASGGSPAMTTPADGTVVKNGSPSKSKKRANPGDISEGQRRTKVKKEEKLKGEEDGGSFISKVKQEILFGSNKEYV</t>
  </si>
  <si>
    <t>&gt;8674_g</t>
  </si>
  <si>
    <t>MTSQLYSRYIPPAKDTGEDLQNPKFKLPASDLQPPTPPTQIDASSTYARYVPSRSKSAVEANLPDSTHSSPTPRKRERENDAEKVGEMPAKRLKVKKDKDSKKDHKETEPKESDNGDKRVEKKYKSVIEKKEKSLKKAERLAKESIADEVEQEPDTPEPVELHDLVPLPQPEPVVESILPAAESLPPWLASPIRISSKATKSFADLGLGEDVVKRLQKEGFDNAFAVQTAVLPLLLPGDSQQRGDILVSAATGSGKTLSYALPMIEDISRNRITKLQGLVVLPTRELVHQAQKTCEICSAAFGAERGRKHVNIGTAVGNATLKAEQRALIEQSQSWDPAGYARQQALVNKEWERFARVVGEDVLPDHITHVTSKVDILFCTPGRLVEHLKTLSLKDLRWLVVDEADKLMDQSYQQWLEVIKLPKHVRKIILSATMTRDIGQLSQLTLYRPKLVELGDSEKAHILPSTLLESAIKVDDESMKPMYLLQLLQTRNILPKDSASPRVLIFTNSTESALRLSRLLALLSPSSTSLISTLSSTSRNLHGPILIGTDLASRGLDLDLEHVVNYDIPTSLTSYIHRVGRTARAGKPGHAWTLFTGGEGRWFWNEIARSSIVERGAVDRITLKIDAVEKEKYAEVLAELGKEAGR</t>
  </si>
  <si>
    <t>&gt;8561_g</t>
  </si>
  <si>
    <t>MHSRIPLAGDAPITHAQKPKPLSTFKCLSPVVFIHEPLESKVLPSPDSPTTILLCSWMNAARKHIDYYARIYIQLHPSSRIILVTISSKEFMFQSEAKRRADIKPAVSAIIASTSGSDNNHERIHVHALSNGGSKRVYGIAGLYAEMTGKPLPVKSYILDSAPGIPQFRRDVHALAYPARSFPLYLFIPYMTFIYLSVMLVFVSVNWMPKWHWHELVWGPTEGVNNVKLVEGGCVKGYVYSKIDRAIDWKDVERHAKEAERKGYKVVKWRVEGEGAEHVQMFRGVGGAEEYWAWVGSVVRLGLGIEGERKERGFSDSGFVSEA</t>
  </si>
  <si>
    <t>&gt;3158_g</t>
  </si>
  <si>
    <t>MVPAEAEKQERREEPTQCTEGRKGAFVTWANEDEIHYLPPKPPVFDILGGAGSFSALGARLFSPPPLSKTVSWVVDAGFDFPPPITSQIKSWQTSCLIRQDPSRLTTRGWNGYDSNQNRAFKYTTPKLRLDSASLPPSLLFSKSFHLICSPTRCIQLTTSILRARKSLNPSLPKPLFIWEPVPDLCTPSELLNTTNTLPYIDICSPNHAELASLMADPNLGLDPTTSPPSVNKPAIEKFCEQLLSSMPLQSYTLVIRCGAQGCYVAKNGGRSRRPSLSLKRPRPANRPRGGLTLDTDMESLFSGLMSRLGNDGSFDLEAQREREIEEAGIDKWFPAYFEGEAGKKNVVDPTGGGNGFLGGLSVALARGKALEEACAYGTVAASFAIEQVGMPVLGVDEKTGRETWNNVVVDDRLAGYMRRVKIKRIFN</t>
  </si>
  <si>
    <t>&gt;775_g</t>
  </si>
  <si>
    <t>MASYHKHAPWRKAILVPFWIIQLILQVLMIALLALAVGILVSWQNSNTTVTLNGNIITQDSFNRATRVIVPIWMTMVIICLVLTVTEIVMLARHTLKPLVFVITGMIKSIIWTVIFIIDVISMVHQSTSRVASAISIFIEAVLLLCYYLPLIYGSIIYHRERLAAGTYKPVDGISSFPVMPTEYTGAGTTISTYPEKYKAFVVQEDVDIEAQPAPGRPRRLSYNHQRDTRFDSFRQDRDGFSGYGDLGNSPTEGRGGSRSGSLSSGLGMGSPTGMMSPPPVIHIENHDEGVFEMVHNNRRSI</t>
  </si>
  <si>
    <t>&gt;6724_g</t>
  </si>
  <si>
    <t>METIKNAANYVAETIQGAGSEASKEANKSVAKDSNAHLSTRASAAKDAVGDKIDQSTHETKADVYKEATKH</t>
  </si>
  <si>
    <t>&gt;4077_g</t>
  </si>
  <si>
    <t>MSSQRYERVSAIDGDSPTSPEAQIPHSPPPSFQSRTNSPSSRLLAPTPVDQNLSDTFDADGSDSEDENDGDDRQRLMRGTPSMSSTEQMTTATADAEAPRPVIERRVTQLPAFPPATRPGGRVYGGGSGTDGVFANLSAKPEIGEKLEEHPPTYEQAAADAAPPYWETTILAPGLGGPDEVYIEGLPVGSIFSFIWNGMISMSFQLVGFLLTYLLHTTHAAKNGSRAGLGITLVQYGFYMKGSGNSVNQPANGSDPNYAQPPDPNSHDFDPNQVDAAAAQGTNPSPGGWGDVQSSEWLAYILMIVGWFILIRAVSDFMKARRHEQLVLQSPDRGLNIPIIATGEEAETVV</t>
  </si>
  <si>
    <t>&gt;7839_g</t>
  </si>
  <si>
    <t>MPSAPFYEAEEGTETDNFDSALPPDDGDSSSASSASSASSTGTVIPSSDQKLFARPRGGPNKRTMDPIPWTTYFERELFIESKSGSTTTTHHAYLTSPIGTAPLFIAHHGAGSSGLSFAVVGAEIRKRLPSAGILSIDARAHGSTKMSPESDVVDLSLETLTADLLYVIEKTKEQMGWTQLPPLILVGHSLGGAIVVNVAKGGTLGNSVLGYAVLDIVEGSAIEALQSMHAFLSTRPSCFPSLENAIEWHIRSRTIRNTISARTSVPPLLRFNEGSRSSRPWFWRTDLGSTQPFWEGWFTGLSKKFLEAKGGKLLLLAGTDRLDKELMIGQMQGKYALQVFPEAGHFIHEDLPEKTALVLVDFYKRNERSSFVMPPKVSDMLRAGRKV</t>
  </si>
  <si>
    <t>&gt;4421_g</t>
  </si>
  <si>
    <t>MRPSRISSEAPEVVPAQQQQYGSIQSPENNNTFLGSAVNLSNNEYNKKPGEERVSQYKQLDPRETETNNYPPPRSTPSPAPLLAFDPVAFRGREEIPTYTQKKQKPRKILTICILVFIAFLVGGGIGGGVGGGLVLQAKSRVPVQATVTATATTTSTAPCGSPTIFADMAGCPGVNHSTQNSTGSDVSYVILCATQITSPQGENIDAFNSVQTSLGDCLNACATYRSKECVAVTWYQFWPANPAWNSVCFLKNGTGVNTTLPDSEKIGYAASAILSSLVVQ</t>
  </si>
  <si>
    <t>&gt;8931_g</t>
  </si>
  <si>
    <t>MLYGMVFSTCFNGYDAGIMTVILADKQFTDYYGVNSTKQGVIATIPWATTGFAQLCVGGTLAALVGRLWALRISIFIMCIGVVIQVVPNTYGVLILGRLVSGLGFGCVYIATNLYVAECAPRSLRGSFVGTVSQFGYQLGTFIAFWTGYGMSYHTSPYNIAWRVSNLIQIPIGLTFIVISFWYLESPRWLLEKYPETPERCLKTLATLRNGKVDDERIKQEFHELITSHEYRKNFQTGYRGLFATKGMRKRLLYGFYATALQQFGGIAALTMYAALIYESLGWNQGHQALAINGIQAALQLVIVLVNTFTVDRYGRKTLLIFGFAIQSLALLILSSLTTSFPNNTNKAACVAEIAMLFIVGLTYCWSNGPITPAIASEIFPQEVRDKAFGLSLLGQTVCLLALTQPWPRFNAEVGAKSYWLLFCLNVVALISVVLILPETKGVSLERMDRLFGEADAVAAGEEHTAAEKIEAITYSAGVGEHVEGEGVTVANAEEKRVEVAEEKV</t>
  </si>
  <si>
    <t>&gt;8765_g</t>
  </si>
  <si>
    <t>MASSKKIIVIGGATGNQGSSVAHTFLKLPEWHVRCLTRNSSSPASLALVALGAEVIQADLSDALSLPPAFLNATAAFLNTDFWETYRSKESKAQEDAGGKSIGEAAFDKEVQCGKNFADAAAAVPTLERIVYSSFPPMKRVSEGKYSSYHYNGKATIAEYILKKPELAKKASFIYLGAYNTNALLNPKIDPASGKASFVLPLGRDVKMPIIDPQKTTGLLVRALVEDEEAGTHLLAYDRYLTIGEMIDGWAKENGKEANHMQVTTKFLNQSFGLSTELTDSVDFIQDYGYMGGVEKYIEPPQLKKWEQIKASSEAA</t>
  </si>
  <si>
    <t>&gt;5377_g</t>
  </si>
  <si>
    <t>MSSNSITLTAPSPRTVVSAIAVYAVLREVYHVYQSTLRAISTEKFCGGNDVQLSRGPVGSVWGKTSTVLLMVNKAAGTPITRATLMTLLSATNARQVYSYSSAAGHHSSYISYCGVWDITWPLGQKCTVNLAPHDVHTQAADVYPDTFPVRVDRCIEMLSGIVSFSESKVAFPGRAKSAGRWILEEVRGFPGAGELYNKMGGKVFLLDSLALKPVFGDLPGESSAYVELSIPCLGQIEKQAKLFVRPSELKTLAKSLDYLPWGRLSWSVHRGMKDLLVAFGKKIMDVQRKSLALTLERTVFEKAEELIANGWDEEFVRGPMPGIVSSSVMVGGGTSGDMVRAVVATAETFCGPVKLEELDHTRYWSKAIKSKKMERQKNLDPEAVAALTKFFVLEWSTELDYHLYDNVPTELYLS</t>
  </si>
  <si>
    <t>&gt;5496_g</t>
  </si>
  <si>
    <t>MAESQDHLDERPQSYEQIDQWTCPNCFKNISPSRPPVLNEDNCSCEEAASYTNGQGVLPSQERPTYAYDTTSHLYDRNPQSYASSSISVRCQEGPEREDPNLHINNAYLPLGPDTGLNEEQHRRSASFNSNLSYQMRRFLVEPDGDQAPPYSTERSATDSRFLSQEPYIQYQSSRSGNKSSRRSMRSKPSMKSSGSGDASWSNWGVDPVTATGAWMDESGNRSAEGYPMVMSGLSEALFEGR</t>
  </si>
  <si>
    <t>&gt;9414_g</t>
  </si>
  <si>
    <t>MEPGDYLTNVISFNNFSCINYEYLEIQNTVLVSARKHIQRLEAAWRQRGLLVHADPSRDGIWIFQGSSESSHKVPHKGPGPLTVVEIQASGLQRKDKGIYEPTNLARSKQNSLNTANTSSSSASPSSSLENALRNAQALNSRSIQNNNTLNVMQELPTSPGMKSVTGSDITPSLKDIHEYFISSVLGSIVYFLCHDHDFIPLNSRTLVLNPIISERSKVQNHGTYQTLNAIELATLDISLTSLGTLIVKGHSDLVPGLQSLISNSNPGNLLENLSPGVALWLAPGGNAAKLHSIPDGLKIHGSLPLSELQSSSADQKPNGFNVLSVKSWQSRCLDWLSTKGLNSAALESGGWLLVQVSSDQFPYMKSDLPNSAIFEDLAIVPWPALLCFQTSNLSYRNSQLSDAALTVRDPLAFAEEWFVSNDERAKAIVKRQKDRQAQVAEALSRELAEAEARTLQSNIYSPAALRRGSNAGAMYPTPPDAPQHPVGATPSFDGNVSTPGNPNPFAVPETALALGPLGSTADADIWNASGRKDRLNPSINFADAENESDNLFGDLGGDLFGADITDADFSFFDEPNPIQIDQKSDSPTAVSLEATQDSLTKAVTPPHPPLDAVMLDSNYVSENPNIHRIAVTAGKINDMEISDSKKGGVGQKFIDPQPPLPPSIPFNKELVFQKLSQHQRENPANKPSRRAGLFNKIIFESSLLSVNEKYNAHGQFRVSKERKASKVDSGIPRTQYLESRKKIHESRPNLPNLAHSISKEKIAEDSKIDDPMEFLMDSDSASQVSEQDDTSRTTENSSPILPIFGSKRKWDFEEGDDVSSSFNALAMDFEQPASTPQSISSSQLPFLDADPADWSLATYLISPEPDVQSTALSDVELIATAQILADQAASSTLRLLPASGAEKNAQLNNNSATRKLVYSLTEAVNPCLQDANVCTLRSFLEIQGLTVLAEGLRLPPRPNQNPRVITTDTPKAINVFPIPPPQLEIRRSDSKLTILPAAVRFWEILGLGPSKGPKDINAVCVFPNLEGVATNANIFLNQMRSAYESSRLGCHERVIGKDITDGLLHFSLDPRQQNTLHYLAVLKETAIRLSKILSSMDVDGKNFIVYFVYPTDNKALLVNICSAFQHLFNLYRKALSDHRLNPTNELVLQLVPLDFVASPTSIAVPLPTDYFRLAMEVYDRCIDFTSSSSTPAIMLEQPLPRSIDFKLIPNPSVALLQENTCLHVAYAQSIDDRWVAAAWTDNRGTQQMTASYCLGRKNEPISMPFFEIANEIWQTTLDFISCKKIHWRIILARVGVMDPSEIELWTSLAARESNAQISLTLITVQTDPSLSLLPPSITLSPNGGGVQPIITPVSTPQNLQSSIMSPETATTPTRENPTVATPAETPVEPDNEARLLDYTDQSWGALLSHRLNNSNSLMDLNLALISGYLIKRGGTNSDDPPVIMEVNIVQSEVAGNPRTFHESLLREILGYYRGLGTLARVRGTVDTVRDVRPWHIAASEKAVKTLYMLM</t>
  </si>
  <si>
    <t>&gt;4110_g</t>
  </si>
  <si>
    <t>MLTSNCHFHGKFPLSSSERQIRVLVIEAGPKDTPIKALVKILVLNDPERSQYATLLYTWGNQGDRKSIIVNDEVVAVTNNLYSALQHLRSPDSPLVIWVDAICINQGDHKEKAWQLGCPKQPKTLKESPFAIVRHSSENKHFFELPGYFRDEASYWKCNTSDPDFKSLWQRFLLIANSSCVIVAVCNKNDLYKTFYNVIRAFSLRQCFDPRDKIYSLLLYVSPDTLTKVRPDYDKPVSKVYVEAFRNIVEEKRGDLTYLLGEGFNSQNRKLGLPSWAPDFSVLFQPFNKQTRLFRAYPHFNASSGRPGQLEILDDKNARVFGICVDQVKAKAQKLGSALDHFEPMNNWIRLCHEMGMEVDEAERDERFTRLLSRIDLDTGEEIAIKLEHFGDGMPILDHEASVYKAVSGGMGILRVHWYGSECKFYVMIYDLLRPSLEDLFNFCDRKFSLKTVLLLADQLIPRIEYIYNKSFIHRDIKPDNFLMGTGKLGNVVHVVDFGLAQEYRDPETQIHMAYHDKHKLGGTTRYASINNHLGIEQSRRDDLESLGYMMIYFARGFLPWQGPKAATEDERNKSIKEKKMNTSIEDLCRDLPKEFAIFLKYVRNLGFDDEPNYSYLRKLLCDLFVSSGFQYDNVFDWTIKKFFMIYDNIDQPAVTQTRSTTKGNKRPHASANMAFPGQSRPLLVQPMGQKASKRTRIGRRNADAHKKSRA</t>
  </si>
  <si>
    <t>&gt;1651_g</t>
  </si>
  <si>
    <t>MAVQIQMLSALALSNRWLLINYIRTTARHLADLLLVRLTDVKFISMAMGITLFLLAIMSGVEIFSLWVFRLAVIALERFLRNAFWLTELLLTVILACLAGGVVLISLTSGTQTDPGKAALKSKEEGRKEL</t>
  </si>
  <si>
    <t>&gt;3523_g</t>
  </si>
  <si>
    <t>MAAIHPYMHAPSNPYGMQLPFGHALSSFGRRESTDTLVEDVPETLEFDNPLKRKVLSFADANNLILNKSIKPVGPSATVCVVGVGYVGESLVKNFGRHYPTIGFDISSERIAILQKQLEGEENIRLTSVPSELAQATHFLVAIPTLVNPDNSIDDKPLKAALNTIVTFARPGSVIVIESSVYIGMTRKVLAPYYQEYHCGMSPERVDPGRISPAPHSIPKIISGLTPEALGHIYELYSPVFDELVPVSSPEVAEATKLYENCFRMINIAYVNEISDALEKQNINVKEVLDAASTKPFGFMPFSPGLGVGGNCIPINPHYLKVNCTLPVLETSTVLMAERPAKLAKKFYAQVVNNLEDVHPLEMQHPRILVVGLGFKVGQGSIVESPAAAFAQELGQLGCATLDYYDPFVAQKMVPYIKEMQKSNWSKEGIKQNYDGVVVCVKQTGIDFTVLDGVNNVFVKWY</t>
  </si>
  <si>
    <t>&gt;6056_g</t>
  </si>
  <si>
    <t>MAFIAEAGLPAGWEVRHSNSKNLPYYFCEAQKLSRWEPPQGTDTEKLKSYMAEHHSAPEIRPDAGGVNGASGKIRASHLLVKHKDSRRPSSWRESEITRTKEEAMSIILGHEARIRSGQTTLGELAISESDCSSARKMGDLGFFGKGDMQKEFEEAAFQLKPGEMSHVVETASGLHLIERLQ</t>
  </si>
  <si>
    <t>&gt;9429_g</t>
  </si>
  <si>
    <t>MDPTVPAPPVILSQDIGIETPAPARWSNAGGSEESLSSAEVPENPDRRASIISTSDQHAHGDADANGNGNGNGSGSGNANASASASKEKERERERERATVPSACVQCRSKHLKCDGLSPCTRCSSNSYECIYVRSRRGFKGPRRNGTPGKPMPVTGNVDRSCPLVYPAARNTPNVANGLATPPETRLMTLAEPGVVPLYDLSQEIVSFEPRPMPPGTDLRERCIEAFFYHFHPAHPFILPRKSYFALRKEKPLDHLDAALRYVGSFYVPQAPTVALGLEAERIIYDSACPKDEFRVQAMLVLVIGLDGYTYQEKALSILIESQNLAMELGMNKRDYAYLNGNGSNMLEESWRRTWWELYIVDGMIAGVHQKSNFRMKDIPADVALPCEEKEYASGQIPPPHTIQDFDDESFDGRDFTYSSFTYRIAAMRNLGRVLQSRAIMMPDSPMVDRVDAHLVNWRLHLPESKKELINSDGQLDEMLFQAHMITQATTILLHRELSELDSAVAKNVTSCAPHKAIIPGQSYNIHAAKTIQAAQEISKLIQLPVPLVRHSHFFTCVVTLASIVHLSCWSVLMPTIHDQDLKQQLRLNTGALKSLWQVWPSAGKAFGQVKGVAQEIYAAKKQAAEVGLWALLTDEEIMQGMIEDRTIMEELQLLN</t>
  </si>
  <si>
    <t>&gt;2257_g</t>
  </si>
  <si>
    <t>MVLRKDQLEVQLREEHQQIRDGLLKEDSPLDVSPQFQGFLHACRVGDLKGCQEAIAAGTNINARDTFDYTPLILASLCGHYEVVQLLLESGALCERDTFQGERCLYNALNNRIRNLLLEYDYSKSTDPLQPLASHITSLLTRNIPKTSDICLTAASEQWNLHKFILSARSPYFQQKLYAAPETALWKLASTIPPEAFQVTLRYIYLGDIPSDLGLSSASSVTEEDVLNGIDKVCKQLEINSLWQLLLSGSNRRLARQRYQDEVSRGRNQIEKWYRDHVLKHKILIETSKAQDVKWTRDNAIFADVLLRADEEIEDAFFGEEAPKVRETLGPLNGIPIGPSISSQPQATSADRRQSVLYPCHRAMLLRSEYFQKMFESSFVETQITEYLYIVKVDCTPAVLEIILDFLYTEKVDMPIELALDVLYAADMLFIEKLKNKAAQVISTVGMGIGSLVDRTHTEVGQERDVEVEPINVYDVIRAGWDLKVQRLEEFSARYLAFRLEDYIDEEEFEVLIKESASRIQGRQETDTIELLDDIRYYLDDRFRLRFEDSGLEDIMDENRELNTTNASSTPFPDRDASPLSPTQVQPNTLDETDEAIDMNPSLQETQNNGKLTSNPPPNGGMKTLDGDLAEDEFAADAINYQVLIGKIDALLERLNLAA</t>
  </si>
  <si>
    <t>&gt;7963_g</t>
  </si>
  <si>
    <t>MFSKLETLEWETDSDSDSSTADYGHEPFETFKAKALELCSTVLAPSHGKISVEQMHGGGFNRITGVSVSGSEGSAASQYILRVPRFQDAQLDRDLAPLELLRRRSNTKTPRVVAFDMTRGNVLNSPYMIQTRIPGSSLFPVYPSMPHEMRCAIAKELGEFLSELHSIRSVTAGKLTLSPSLGSLIVQPFNSTETDATLLYKSRPAAQTTSDMLLTTLKHGKELALTQSGPNRLFRASIFDYFIAMTLEMTALGILGESYYCLCHLDLEPRNILVSLPTPTPPQAITGIVDWDSALFGPAFMSCSPPMWLWAWNAEDKEDERLANNTPQTPELCELKELFEQAAGPAYRRFAYGAQYRLARKLMQLAIDGLQSDEDLIAAELLLAEWIEVRGSLKLGNDPTLHLKSTLLS</t>
  </si>
  <si>
    <t>&gt;21109_g</t>
  </si>
  <si>
    <t>MTQSNTGVDRSDLWTYGV</t>
  </si>
  <si>
    <t>&gt;5501_g</t>
  </si>
  <si>
    <t>MQFTSFLFVALAAVTVSAQSSFVTSSSASKAFKASKSGTNSTTKASGVASATGGKTIASSRAAKATASGAAKGTSASSKNSSSTSTGGIVKATTAGAPSLLAQNGGMVSVIGLGVAFAVFM</t>
  </si>
  <si>
    <t>&gt;7527_g</t>
  </si>
  <si>
    <t>MATPYLYIGASSNFPDDKAPEAAHQKIWLANSYAWAGFEKTAWKPLGVLGGGGYGIVGKFSYRGSDDMPKDMVVKQVAGTSQRKDLEKESRYMHRLNAIKSPHIIKLYKGYHTDGGTGTMMDRDPLPYHPITGVWDRDREVARVYLEYCGNQDLYSVVEQAEELREQEGKFTPEEHLWRVFHCLARGVLAMDQGSEDLANPEANWVPIAHLDIKPENALVGECFDEHNVLTPIKLADFGEALSYWAGLPEDKWWEFARWKGTPAWQSPEQDSPEKHPRSLGEPSKVQVWSIGAILHSLMTAKEVDQTRSALFWYPREGNIPGPFEGQGNNYQTMGCAFFEVITENYGEMMPYSKKLMDTILNCLADDARERPSITALVEYLDKIIGDYDESRKDDIKAPASEVFGVYRPWTPVSMDNRWVEWCKMNWPDSDGKPPEFGWEYSSSEDSESDGVNLPSEEGIEFLLSEPQDASPLLLAHVPVNVTREDRVAQKSQSKRKFDESDYSDLDDLDSDESDSDGRSANVKRRK</t>
  </si>
  <si>
    <t>&gt;940_g</t>
  </si>
  <si>
    <t>MGDPGQVLDFQFVNSTLATPGGPKDNANRALIRKQAMKRVAAARRKEGNYGKHNLRQFPIFVVDENNGNGAPSVARKGPAELNQGGKATRSTRGNGKQTQNISRAQGDVEKKDANHSPEVNSNSEQMLALVQTRSIPASLPAKGYELMSMNTDFNILDLSTLATLHIGRTVRGALSQDPHHLIHQLRAYKRWSYLSFLPSRYSQVTCLSDATNCVIARARQIIFPGNNWEAAVITFYLRALNSLQKALDSPKQRYEPEVLCATEILAMYEVRHTAGASKLIHVRGPKCYNTEFEKALFIAHTVPTMTECLLNGEHCYLEQPAWQKTFKSVIEPASLISDRSESVVTLLMAKCNIPGFCADVTTLLFSPILPTTPEVARLASRIHDLRKRFKDWHERYTEVVKQLTEMGMKPGSRDYDSHCKALANFYSCLIISGRCLAAVDGKERRRLETEIQELVDKMIELDREVRVCSPPTSLFMAQTLAVSKAARATSEDWLGEGGGDASDGSGLIEKGKWERWCRGFGRRMPWDEK</t>
  </si>
  <si>
    <t>&gt;9325_g</t>
  </si>
  <si>
    <t>MTAVGCDHSCLVNAVAAMDVANSPTTLPAVNTKQKGSESRGIDSGYASQSSTPDSSKSGFVDSAVTDGKNLWPRFFQKPKQLRPYNKPISQLTRDRFSDLREQYANILNDFTRSLPNCPSVLMSLQVLGEDEETAEPWVFVQCDKAVFKKINNFFKQPLVKIDFEPPQPDDRSPLLRVLVHPRKPRLLGIHAGRSSQHDVLTDGDLIEIFADKDSISAGDLSGIPIMSENSQGVHKATLGGIVVVDKKGEKTLFGMTAGHFLLQQSYDESEDELGDNLDDEFYAEEPFEFDLSSIEVEIEEKQEVLLLAEPEGDHERKVDHNKWSKLGNLLEASHTSVEDGRNFDWALITIDQHSISLPNKSHYYLNRFGECRFNGSETNVIIVSARGLEKGTLSHSWSYIMLPPGNVLVRTYLLSFSDGKVLRPGDSGAWVIDSVTDMVYGHVVASDVFGRSYVAPICDVFGDIKNRLAADLVSLPSEADIQNFNTRHFQLKLASPASYQLDPVLDQVSPAKNAYLRSAEPPFQTDQIPGHPRKFNDSSSVLGDQPSTFPSHYISSGHISDPYRITPQSTHVYELPRTSFQVPDSGEVSRPEVQKEGHNDTEEAQRPCRSGKTLHIDKVALKYRAQYPGHNNPDVPGLRATFLSPILKVPELAIPISQLSYTSRITNKEEKIPLVVSLMGAPQSDMELIQWAIETLRGSGRTTKVLTGKMAFDDPN</t>
  </si>
  <si>
    <t>&gt;5035_g</t>
  </si>
  <si>
    <t>MGNSNSSLNSPPSRTEETSGLFSKLKRKLAITTSTIFSCLGCLSGLSPVDPEDMVGQFDEDLETEPLLSPSQPSTTPTNCYGSTEYLEAQYRRLNSIQGCGSRYQAQYTTISTTGGARDGDNGSPSDSSEEISYFSFSDAGLSGGECDEDDIEKTDEWVLCCGCW</t>
  </si>
  <si>
    <t>&gt;10270_g</t>
  </si>
  <si>
    <t>MEPLAADTRGNLERKASAISPTREGSNEQESPLSDDEEGEDEKDLKNMIDDNKEEYSDEEMDEFERDMYSDCDEDEEPVGPPEIEVEEKELSLGN</t>
  </si>
  <si>
    <t>&gt;1416_g</t>
  </si>
  <si>
    <t>MAVAQSKAKPASKANLTPKGKMQMHRRSRTGCYTCRLRRKKCDEGSPSCTACKHLGLRCEYKRPMWWSNNEQRRVQKDNIKMIIKRKKLTEKTTSTTTTTTTHVMTPGSETPPGLSHSLPTSATFSGPIDRMRSASIDSQLSLFEFNSPQIADFTSYNAQMHSSHSQYAAMYPQEFSPYEIDVKTERQMFVNDIPTRRESTVSTFSTFHPPPPPEAMLPSFPLDSEWDEVYDERRLSLAEETLNTNFFDFAHGPPAAVRQVAVELDEGDQRLLDHFVSDVLPTLFPILETNQHGSARTDYILPALQSNKCYLHCCLSIAAQHCKATLNIQGEQIDNDILRHRYATISELCEALNRDTDHSEILEATLGMIFFQCSVGRFDDCLPDIPWHQHFQAAISLVQKLELSRLVSESHDLIPFNMTLTAWIDILGSTILGRAPTFAHTYREKHLSTTNSSLGLRELMGCEDRVMYLISEIACLEALKKDGMDDIQLCQHVHALGDQIGLTEMGDPGPKIPFNTSGILSPKQLSKNMTAAFRIAARIYLCSLVPGFAPSQASCVGLVSKLTQVLEFIPSGPMGFDRSLVWVYLIGGSVSTLNSPFRSFFEERLLALGDVANIGSFGRVACLLKEVWGHVDGRFSPSGGEAHYVSWRDVMQMKGWDFLLI</t>
  </si>
  <si>
    <t>&gt;21117_g</t>
  </si>
  <si>
    <t>MAKFNIMKWFRKKKSSRNLRPVKDIPWLESPIPQDGATLSAPRNDFAAKLTPKLLERIFTFVCPHAQDETYETCEQSTVGECCGLCDLRDLAHCAQVSRRWRQHGTNVLYHSIRIDAVHYCPREDILAEKRKRKSFLVRNAEPEDVPAVRLRLLCRTLRENKSTYAPLVGFLKTPYMTRGACKPELAQTLAVLANIRYVDLPDGFFMDDASCTVLRQGLQVGCPNIRKMTYMEGSERSLGMLASGTIWPQLEVLELVGLNIDPVILRRVLGALTNLRAFKVAEMKSFNDEFFRPSNQLPQFPTFDELIFEDVPNLTAEGLTGYLSRPDAQESLKTLALTATGVRSSELHWILTAAPKLEDLSITEAVATSFPTDSNIQLLQSNSLTVFHYEITSGSSANTFSSTAASYYAYLTSSLLAGGLPNLEELYVRGKITTFIYSDFSDTLIDLRPPAPGFVSDPDNFSPPPSNPFGQTSPTGKRFSSNNPFGKLTNGNGQVPRPGLKQELQVFAKGDGDETWNFSKVAPTQSHGRRGSRSGLGRPLSSYGLKDAQGPGWARSPDTRRSTMVPNGTGGFLAIPTENARPSSSGGETGRSTKKTRDYDMWR</t>
  </si>
  <si>
    <t>&gt;5724_g</t>
  </si>
  <si>
    <t>MTQNGSNDGYPYPWGGKSKAPDLRHQESSISEVSSMHTASPPDLRHQVSSISGVTSLDTSSRQNLRSAADFGFISTNSSPRDNRTLPASLTAAAPENRKAHIADEIDISRVRIVPSGSSGIGSTSQAPQGRSPKNLGRLSQMLPETLRVGSPTSPSTRSFNPFRSPTQEYEPVYAPDDYTKAKRAARSGSSRLANKRKSLSRLPMSHSAIPENEEIDMALLGSAMPMALHKIKTSYTPLEADIEHETVLSPVGLYDVSSFGGFPQTRDQLREVNAKEAAGILTGGLGAGLKPDATITSTDLYAHSPQTPIRTPSTLARRMTFHNSDGSFRKPSLRGQGLARTPTVRELGQIEANKSGKIIEVIVEEHSQVEAGATMDLSTFDGGRSGTMDFERQETPKKGRQNTLPRSQTIEIFYPQANWKPFSMRWPYLSGLILVSVVLAAAQEYLLRKSNKGPLYEFTKAENLSTWAYFSFKYLPTIVAVSFGILWQITDFEVKRLEAYYQLSREGGALAAESINVDYITFFNFLRPVKALQFKHYAVAVSSMATLIAVSLVPTLQAASIELKPDREHRELDPSLEKKIYINAIYSRFLSALLIVIALMGCILVWQLERRPSGLVADVKGIAGIAAMANRSHILMDFTGLDTATPETIHHTLKSHRYSLCNSSLAPEDKVPLTQEEKAKYDDQARPENPHPLMLRLIAGIPFIISMILFMVFIPIVLFNPSANILTEKVPWFLTALAVTIKLAWGTLETDVRMIEPFYILSRRHASPKVLTLDYTAMAFGWMPIRAFLNRHYLVCLVGLGSVAAEVLTVCSTSFANVSGVDFARKKSSASTDGDVNSINSGEETYLSFWLSFSLSLFILSYLVLIAAFVFTRRRHPFLPRQPNTIASILAFIYQSKMLYDFVGTEKMNNDEMVKRLGKIGKTYGLGWFLGRDGRVHCGVDEEELTGSYKHGDDARKASQPWRENWETF</t>
  </si>
  <si>
    <t>&gt;10592_g</t>
  </si>
  <si>
    <t>MAFLPPPPPKSGLGYYRLLSPTASVRVSPLCLGAMNFGDSWRDLFGECTKENSFAMMDYFYEQGGNFIDTANNYQKGESEQWVGEWMEKRGVREQIVLATKYSSPLRAGHGDKEIIINTGGNGGKSLRASVKRSLENLKTDYIDLLYVHWWDFTTSVEELMLELNDLVTSGKVIYLGISDTPAWIVAKCNQYARDHGLRQFAVYQGNYSAAVRDMEREIIPMALAERMGIAPWGALGGGLFKTEAQRQAAGGRAVGEVSETILRMSKKLEEIANKKKTQITSVALAYAMHKYPYVFPIVGGRKIEHLKGNIEALELELSEEEITEIEEESGMKPEFPERVIGKSGEIGWLLGSMGQIDFVQGAKAIPPRKVITGGKNSDKGQA</t>
  </si>
  <si>
    <t>&gt;21120_g</t>
  </si>
  <si>
    <t>MGPRPSIRLPQGNIIGFESTIDGAPHILEQFLGVPYAESTGGVNRFRLPIPVKASTKDVDASKYGTRCPAGPRDATLQGEDCLNLNIYRPKEREAKLKLPVLISVHGGSFNFGAGKNTQVGNMVAWAAEPMIGISFNYRLGAFGFLASKMMAQEGHLNLGLRDQRLLFEWVQGNIAAFGGDPDNVTLMGSSAGAHSIGHHLLFEPNNPPPFKRVILESGAATARAVYPPTNPLHEAQFQDFLTQLGCANVPEDALMTTLRTFTTSEIKHASESIFAKYEPAVRWPFQPVIDGPGGLIPHPPIAAWKAGRWHRHVPILTGFNTNEGAAFVPPSASTSQQFTDFFHTLLPSLSDADLEQLNKTYPDPTTDASSKYRETRKGLGAQFKRLEQAYGQFAYIAPVRQTADFAARGGKAPVYLYQFAVSSSERYGANHGDQDPFPMYDRGVRGVSETLGEVAGVMHAYWTSFVATGDPNAVGGRCGGEGGLAGV</t>
  </si>
  <si>
    <t>&gt;9177_g</t>
  </si>
  <si>
    <t>MGSYEAADQFDESKPDILINIIEARTRANPDFVYAEFPVSATSYDQGFRKVTNVDFLNAINGAAWYLNKALGPGKNFETLTYIGPNDLRYNVLVFGAVKAGYKMLLSSPRNSIAAHCNLFDLLECKTLIVPDPQPPSIPGILTAYPLKVLNAPTIEDLLDHQNPPYPYNKSFAEHRHEPLLAFHTSGSTGLPKPVIWNHDFVAAYIKQTQIQPPPGAEKLQFGEDGKNVKSRRVIFMLPPFHAANHFTTLVNCHTPPSTWIYPIGGALPTAKVLADTLRVTHADAALVPPPIAAELSKDPELLDFVCSQVQTIMYAGGDVPEVFGNTIAEKTLFLSAYGSSEQGNIPQMRHPGQFSNKEWKYICFHPNGGIEFRKVDDDLYELWLIRDPKQEDCQPVFKLFPELQEWNTGDIFAPHPTEPNTWKHRARADDIIVFLTGEKTNPVSMEQKIGGHPEVKAALVVGAQKFQAALLLELEEQKPLSAAEKAEVIERIWPTINEANQECPNHAKISKSHIFLTEPSKPFVRASKGTVSRRPTNEAFTKEIEQLYADAEKLQFAQDVTSATLVPKDTESISHLIRESFKTIVGLPKVEDLENFFVLGMDSLQTLVLVRELKKYTGIIEIAPSTVYTNPSVKQLAKAVLDLSVEGQASVASTQKSQKLAIEEALAEHVTLMDKFTNLTGKKHTILISGTTGGLGSYLLSTFLAREDVAHVYCLNREEDSETLQRRLMTGRKLLTDFPKDKVTFMTADLSKEFFGVSSGLYEKMLYTTTDIFLNAWAVNFNIPLASFQPLLLGVTNIVKFTTQSPQSPPVLFVSSISSSLGYSGPEATIPEEIISDASAPAPMGYGESKYTGERILDYAAQKLGVNAKVVRVGQMSGPIHTAGTWNRWEWVPTLVRSSLHVGALPESIGASSDWIDWVPIDVMANILVDLTFEEERGTRANGGVVEHKSTGHAAVFHPYNPHPTKWSLLLPALQKTLQKSNKKSMPIEIIPFADWIQRVKDDSALNSADLKTSMENNPAIKLLNTYEGMLHGKAGKGFDTKKALAGSKSLREVDAIQPEWMVNWCDGWLKVEASN</t>
  </si>
  <si>
    <t>&gt;21122_g</t>
  </si>
  <si>
    <t>MAPKAVVIPGLVAMMLITGVCNTILTKYQDNICVRDCDAPNPKDRKLFEQPVIQTVQMFTGEMGTWLFIGGFAAYRRWAGKPASAEESGYQAVNTRDNDADSIRSTTPINPTKVSREENKLELKGWPVFLLAIPAICDICGTTLMNVGLLFVVASIYQMTRGALVLFVGLLSIVFLRKRLQLYHWFGLFNVVLGVAVVGLAGALYKDNKAAPAIIVLIRDTAHLIAREARTPEALRTIFGIFIIAIAQVFTASQMVLEEYILERYACTPLKVVGWEGIFGFTVTVLGYATLHLAVGRTDAGRYGYFDIVEGWRQVTTYPAIVISCFFIMISIGGFNFFGISVTKSLSATARSTIDTCRVLFIWIVSLFLGWETFKWLQVLGFVLLVYGTLLFNGVVRPPLQRCVEVALKYEPEDRLEID</t>
  </si>
  <si>
    <t>&gt;3474_g</t>
  </si>
  <si>
    <t>MHSCRFLSLALGTLISPLGSKSMKGRKKRDEDEETRTLNRVCDRWSEDWEGDGDDDDWNDIFKDTEKDIETLEREVSDKGSLIDTTSINEASSSNGVGDSNETGSSDNEGQENDGEVKVRNFTNVMGLDSKRSVGRKILGQVWSLKGNERGGAVVRCGWIRRRIER</t>
  </si>
  <si>
    <t>&gt;6121_g</t>
  </si>
  <si>
    <t>MDGYRPLSLTERRASLVFNSDDGSVSPTRALTLNTNTDRILIPPRVDNKVLQTRPQVRGPPTPNMTTPSADPNSPTHSSHDPPPPPTPAASPGPDQVRPDWSDAGDEEDIFLAKIRHHFQCSSNSERMRIMGDLLNICTSQQLSFVRQYVDPLLKKDPFTSLPNEICLRVLSCIDDPKVLARASQVSQRWRDLLSDDVTWMKLCAKHDYGRRLSDTQLSLPPYSSLRPPPNPIQGSYFGNLDPSHTYPGAMSNTAYPMSNSRSFDGSTGNTAMQRPKIRSYKSHFKQKYLVETAWRTGGSHIARHITQDQGVVTSLHLTPKYIVVALDNAKIHVFNTDGTQQKTLQGHVMGVWAMVPWDDILVSGGCDRDVRVWDMSTGESIHTLRGHTSTVRCLKMSDANTAISGSRDTTLRIWDIKTGVCKNVLVGHQASVRCLEIKGDIVVSGSYDTMARVWSISEGRCLRTLHGHFSQIYAIAFDGKRIATGSLDTSVRIWDPNSGICQAILQGHTSLVGQLQMRGNTLVTGGSDGSVRVWSLEKMAPIHRLAAHDNSVTSLQFDDTRVVSGGSDGRVKVWDLKTGQLVRELTAPADAVWRVAFEDEKCVVMASRSNRTIMEVWSFSPPEESLYEATPLPTAAQRALVGASAGPARPLSAIEYRRNQPLPTGPDQPMAGTGDEGMQRTLYAAGREGYKDGEDVEMLEAGSGGVGQGCSTAPLQPTFFHD</t>
  </si>
  <si>
    <t>&gt;9087_g</t>
  </si>
  <si>
    <t>MDTPKGRGVFAARDIPAHTVLEVSPVLVLDPTENEEHISKTDLYNYTYNWPYTSPSPERAQTNSSAKVKPSPNMTQAIIFGLGSMFNHSNSNQNVGWGRDLQNRLITYTSLRTITKGEELCISYGSRLTFRDVEESFDPSPDDWSDVMNIIDLID</t>
  </si>
  <si>
    <t>&gt;21126_g</t>
  </si>
  <si>
    <t>MADFVRAQIFGTTFEITSRYSDLQPVGMGAFGLVCSAKDGLTGQNVAVKKIMKPFSTPVLSKRTYRELKLLKHLKHENVISLSDIFISPLEDIYFVTELLGTDLHRLLTSRPLEKQFIQYFLYQILRGLKYVHSAGVVHRDLKPSNILVNENCDLKICDFGLARLQDPQMTGYVSTRYYRAPEIMLTWQKYDVEVDIWSAGCIFAEMLEGKPLFPGKDHVNQFSIITELLGTPPDDVIHTIASENTLRFVQSLPKRVRQPLKDKFKNADPPAIALLEEMLVFDPRTRIKASEALQHEYLAPYHDPTDEPVAEEKFDWSFNDADLPVDTWKIMMYDEINSFIPEIEN</t>
  </si>
  <si>
    <t>&gt;1689_g</t>
  </si>
  <si>
    <t>MDSITLPSPPITSDPALFNDWEEQSGSNPLPSNIDSDDFEALHLIQQEATEKKNQAREVIQHRAWPLGEAFRSEADHLEESPVRPKLGPNIQLPSSPPSLKMPSASSPIAYPPSSSPPIPKRSRELKPADLRKPKAVSGFLLDGDSSEEDDFSREEPAPKRRMLEHLPLSASLDTPAANRKVNEYIHQGTVPRRAKEQTIGGFLMDDGDDSDMELPKQNINSHSPPPPVRSIIGSFDSIILPSFLEEKLPEKAEIQTCSGKTVSVQERKKGAAIPFEQLVAARSKTKAGRAKKSYYGIDIHNLIDEAAKETVNDELRKSKAPQEAVVPSIENGTPKSKSRRSLMWTEKYRARNFMELVGDDRTHRQVLRWLKAWDPIVFPKSGKSKPVTIKRPGADDEDEKPHRKILLLTGPPGLGKTTLAHVCARQAGYEVMEINASDERSRDVVKGRIRTSVGTESVKTGSTITSKSGQVKKADHPLCVVVDEVDGVVSGSGGAGEGGFIKALIDLILLDQKNSGMAAPGTSQMKKKKKGDDFRLLRPLILICNDVYHPSLKPLRQCNFAEIIHVRKPPLDAVVTRMKSVFEKEGVLCDSDAVRRLCEATWGVNANESRQGKEGTGEGDLRGIMVVGEWAAGKLKASKKDGTKPRLTRKWVEDNMTGDLSHGGGGARGMGRGGPREVVNRVFLEGAGFPKTAYVNPLPGLSNEQPKTQLGVAELAKKAGMDRLREMVDTNGDVDRIVTDIFSQYPSQPFNDDSILSKPDSAYEWLHFHDTCSSRVFTQQTFELAPYLSQPILACHHLFASPARHFFNQNDTKKWGDDEVVEEPLPFTGPRADYSAFEAEKENRAIILGLQASLNATLLRNFRSPEDIATDLLPYLVRMLTPDIKPIIVGGSGDQRGIASVRKDGEKALVKRSVDVMSGLGVIFERGKLEGDFGNRAVQWIYRMEPPLDTLVTFETAGPDSNAHAPVRYGIRQVLDQEYQKNIIVRENAARQARFKAGNPNDDLEFSLSNKENTLSQVLEPASGPKRDFFGRVVKEAVMPLQETDGNVDLDARRRKKKDVNENKIWVSFHEGFSNAVRKPITVEELLRDL</t>
  </si>
  <si>
    <t>&gt;3661_g</t>
  </si>
  <si>
    <t>MPGLSPYRTIPKLPTFPDHVPLDPTRVALLMETRPLPHLPALLSHFISILPPAWTFRFVGSPAAIDIITLSQSLSQHIQTGKLVTTEIPSIYPITSQETISATLTNITFYRDFLAPAEWLLVFQGDSIICAASERSIEDWVSQEYSWVGAPWNLDNPSGGNGGLSLRHVKPIVGLLERESREANASLLEDRWLCDRLATEPGAKMPGPEVERYFSVESVWTDRPFGYHLRGSGAFLVEKIWGNKTRRDEIFAYCPEVKIVLDMNLSHVF</t>
  </si>
  <si>
    <t>&gt;7083_g</t>
  </si>
  <si>
    <t>MYEKDHPVYPQLQKIGREITQKVKPKAVVVFSAHWQGERDVIEVNTFEKTDLIYDFYGFPSHYYKETYPNIGSPAIAQKVIDSLTNAGIKTQGLRRGLDHGVWASFKVAFDPETNPLNVPVVQVSLFHTEDPEQHIALGRAVSKLRDEGIQIICSGMAVHNLRDMHRAFGGEIMSYSKTFDEALRSAVESEPGKERDEKMAQLLKRSDARGAHPTFEHLLPIHIGVGAAGNDKGKRLWTLAEGSFSWAQYRFGEVPSEP</t>
  </si>
  <si>
    <t>&gt;8567_g</t>
  </si>
  <si>
    <t>MTKRTKKVGVTGKYGTRYGASLRKQVKKMEITQHARYVCTFCGKTTVKRHSVGIWNCKSCNKTVAGGAYTVSTPAAAAMRSTLRRLRDIAEV</t>
  </si>
  <si>
    <t>&gt;10003_g</t>
  </si>
  <si>
    <t>MMLREVQKGEFRAVGEVFAAAFFDEEMFGDMMHPHRREYPQDFVRFFQYREWNNSFNRKHRLVVATDTNLGKIVGVADWERQGKGGEELDYRCLDPRRLQGVFASLYTKLAFFLSPNRAADPSKMGLLGKTMPLIAHYWDGPKKDNWYLDLIAVHPEYQGYKYGRALVERGLELAAQDQVHASLIAADGKEGFYGRMGFVEVGRANVGPLAESGIRGGAIMFTGVTPGGHA</t>
  </si>
  <si>
    <t>&gt;7713_g</t>
  </si>
  <si>
    <t>MDQITTSSHEYGDEDRKPSLTHRFANAFRSKSSKASSSKKLSKRRKSHSTSGDDVPPPPYLSRPTTTTTISSNNIPTNPSPKVKPPARVLTKQKPLQHGAIYRPSSSNARDEQTGEFLHHRLTDDTELLHSLGHRESSSSLESVAKAQEVDTRPPGEPLIASLPSDIWLLISAHLSPLTCSNLAISSKTLFLRLTNHPWTTLNLPVNKSAKIDFLLQFDSKLPLHLLCFSCVTYHLRSTPGTERLRPTSQQASFPVYKCPFTTAFTSTTTPKRGSPFKNQRIRITPGNTLPFTFVQLALHAHRYGPSFGIPLANLERRWRDADSGWSHQSRYLVHKGRLLMRITSKTFAAANLPPSGQRYLLYSREDYTPYFSVCAHWRDGELMRICKCALGHIPERRESVAEQLKKGPKIQLPKAHTTAIVSLCGVCRPMRRCTDCATEYLVELKLAEDREGGERRFRQAIVVTRWSDLGDGRRPDGAEWSAVCGDNEGGGYNASDLKSDSADVLRSRVDESSSDEDDWDGTGGYGEEAGSSGMKPQAAGGEEDTKRYDSFAKMGRRAISGIFESQSGVTMPGQRMLSLNPKGRRKGENGNGWY</t>
  </si>
  <si>
    <t>&gt;2635_g</t>
  </si>
  <si>
    <t>MSANHLITRLVIAPLSLMDSIRPLRTLDSLLSLSRFVLFLFPSTIIQHIKLHNFDAFYTAQDLHNVSFAPFADISTIKRDTANTSASRILSHAIQTKILDPKLLPLLLRNARAALFPNNAPAPPRIIPSPAEQLAIRKRCAQMILSLIPTKVQGIYFGGGEERRTKEVEDILDVFDDSYCNKHLLYSIVELVIVRLIPEMGEKGIEELLEERLN</t>
  </si>
  <si>
    <t>&gt;9913_g</t>
  </si>
  <si>
    <t>MYIISTTLATAPFFLDKPPSSIMEVDPENWQETSPASSVVSEILTTRDRVTVASMPTSEDHKIELPNLKQGGEDESMAKDLPSEIPDSDDAYEDWTPAKFAEVPSAVTLNSEGLIDSPHAPAMGNQVPEIGLSNRQATEHDNFTITKPGQEQDKAIPADEVVDHDSQNTGQSVVEDTRIGKMSGLGAHVQADELAHTLSSVYTAGYQIASTKDFAEPEVPSAATPSQENTHSEEEFHSGLERHNEDAISIQMSSIGDQTAELIEILANERNQEEHQIQPAMFTLSAPAERTEAYVGFSKKVGSDEHNQPRIRSTPPETDEVVMVNILEESKISQVNGPEGEETILEKTDAGRISIGNEEVVEKQLHPPATYDIPYDIPSTRNSRDNQEDPDRLPIENNNKVCYSSSYDPQGVHEVLNPNGSESGDNHEFPDTPVPHAEISCQYKEAPSSLAEDEDVVDQLSISQMQADNAPCDPPLVPDSEDDDEEITDAPKREPPVVLSIETCSTLSYTAMNSSNRTALHVLVDMPPNDVLTIPDSDDDDDELSDSPASSDDTVPQVSHTAILQVPFEVQRMSVDEIGNQHTKIPSLPPQVKGLPEPSTQTPNQSFIASSPSKVRDSQSTALLSSLPKSIASGSMKRKSSSSASDTPFMPPALDGLQGKDVLIAELKAMKIASIQARNASLMAEIAAKKAKLEEVTKSLKNPAADTVKRHIKLLHDYNDIRDLGQGLVGMIADNRGVRIGELYEEFGVGLKD</t>
  </si>
  <si>
    <t>&gt;21135_g</t>
  </si>
  <si>
    <t>MDTSRRQRPPLHLDDDPRRGLRINSLLNPQAAPFGLLQPDVQPTPQQPIRLPLPPLPPLPQDQYRGLGPPNFNSASPNPPLYHPRQGTWSLPPIMNPSLTGHHMTHYGWTASDVDSHGRDVVNDDARYIYSDQVNSLPRPAEMVRASDVAIPNKKRCQICLEVSDEKEFVFKCINCRDGYFCAECLGKWFLDACRNETKMPPKCCSIIPVKSVSGILSDAEIEHFKAKLEEWSTPNRLYCPIPTCSTFIHPRLYVEKFVPQPEWTVQRSWPIEQESVAPSPDNSTYQEKVVEPTKTRKPNVSCPTCGFSVCTKCRALTHVGECPTSDLDAELEQQLKKWKIKRCPKCRTGVRKVYGCGHVQCLCGAHFCWECLLPIQQCDGSCDDRSEYGPDDELDENDLDGRAGFFDGDGHQFGPEPYDYDIDTWGCDHQWRRPTNLEEESFVGPLECHECFAAFEKSPKQAENVQKIGESSVPAAPTDLGPIDRASWECFSGHAKCKNCPKAVPSWSYRHGDVSRLWDCDCGAVKCVECDRQVAQASWARERAAARKEIWRCSRCSIIVCGICKDAEFPGHS</t>
  </si>
  <si>
    <t>&gt;6180_g</t>
  </si>
  <si>
    <t>MADDIGGEGSSSSGVRRAATDPTRLTAVTEGRASQDREAVPRVRFSEDLTRPRGIPAPSSVPRPGTPNLTVVTRLIPRKSSEAPRPGPGGLSKKASHAAPLPSPRTRDRGYSLRRALFTRGITSQAENSPIELDDAGSSREDEVDERIPGGKKGDRSVPGITVSPVMESEMEISAVESTIEATGQEAESIPFRAKSKDKKTLGSINLPNYDIWARKRTEKNVFTRTYSAWRKAVITAIREKQLPPSKDGRHIDLDASRRQAFIDERTGKEYVGNTIRSSRYTLLNFIPRQLFFQFSKLANFYFLLISILQMIPGLSPTGSYTTIIPLLCFVAISMAKEGYDDVRRYKLDQVENSRETLVLHTYRPIQDFEASRESEDSKWGLKLPWAVGPIGRNSDVSRDTSTDIGLSLDGPKLWATMKWKDVKVGNIIKLQRNDPIPADVVLLHVDGPTDIAYIETMALDGETNLKSKQAPPSLAKRCSNIDDVAACRATVVVEDPNIDLYNFDGRVTVAGETLPLTTNEVIFRGSTLRNTTSAIGMVINTGEDCKIRMNANKNPRIKSPEMQAISNKIVVMLVVFVVLLSLFCTIAYQIWTEHTEEKAWYLVNAHLPFQYIIVGFIILYNTLIPLSLYVSLEIIKVGQLILMADVEMYDPASDTPMICNTTTILENLGQVDYVFSDKTGTLTDNVMKFRKLSVAGYAWLHDIDLQKEAAQLEQSQKAAKKLDRKGKGISRRVSSKKRSKKTPVAPEDAEISNPTLSGGSIRRSGSIWRSSARPFKAQPEFRTEEMLKYMQYKPHSIFTKKARFFLLSLALCHTCLPEVQENGDIEFQAASPDELALVKAAQELGWLVIDRAAKSVTLTYPQGDFSDTITESYEILDVIEFSSKRKRMSIIVRFPDGKICIFCKGADSALLPRLKQAFMAMQKKSEIVRRSSIRKSIEADQALRRMSEHTPRTSFSRPSLSLSRNSMSRKSIGHGRPSLGGSGLQPIRDELDSWLRERENDVETIPDDVSAYQSPRVSMNRQSFASSERRLSTFDLDYDNLVDEALAIDDVAVYERCFQHIDDFASEGLRTLLFGYRFLDEQEYNSWRKVYQDATTSLVDRQKLIENAGEMIEQNFELSGATAIEDKLQKGVPETIDKLRRANIKIWMLTGDKRETAINIAHSARICKNYSEVVILDYKTGEVEQRMATALLDISKGAIAHSVVVVDGQTLAEIDANNTLALLFFDLAVVADSVICCRASPSQKAALVKKIRTKVNRSITLAIGDGMNDVAMIQEAHVGIGISGKEGLQAARIADYSIAQFRFLQRLLLVHGRWNYVRTGKYILSTFWKELMFYLIQALYQRWNGYTGTSLYESTSLTVFNTLFTSLPVIFLGIFEQDLNASTLLAVPELYIQGQRNEGFNMKKYFAWMFMAVSEAVIIYFTMWGLFGEALFTRDDDLLSMGTLAFTAAVIFINTKMLVLEMHSKTWISALGWFLSVGGWFLWTLVLSALYKHGGGWYLLYPVADSFLQLFGKNPLWWLSLVLTLAAVILFEIGVSSLRKTFWPTDIDLFQELQKDQIIRERFEETIRRDDEGGGEVEMRKEKLSIEARREGEIQELLNRPRVMGDGPVSDANGEVVRSPVEVKAMGGMMRSGSGSLKQRKFSMDMSTIAAQAEETIETPTTRTRSPTTRHSIDIAELLRRGSRP</t>
  </si>
  <si>
    <t>&gt;2620_g</t>
  </si>
  <si>
    <t>MDFASLMANAISKSQPKKDDAAETSKKYVKRSDIEAERRAKYLVEQKRIEAEKETKLAQKRKREDDEAEANRIREEKRRKLAEESKRRREEQEAEEDRARRKRLGLPELIKETSEEVEVDDIKDEELVKKLRELGHPVILFGESHKQRLARYRKASVVMTTGPIPTSLELVEEKDMKVDKMPEDPEARNFLFRQLASYFTMVLTEWESALAKEGKRDTFASKAAYTAMVQSKENMTPLFRKFEKGDIDEGVLEPIVEIVKAAQEKRYVDANDGYLRLSIGKAAWPIGVTMVGIHERSAREKLHESDKGHVMGDEITRKFLQSIKSIECQTPSFYDGLLYTYVSHVHDCESKAL</t>
  </si>
  <si>
    <t>&gt;4274_g</t>
  </si>
  <si>
    <t>MSYNPRMSIVPNTQQRNQGKKKEEDSDAFMRLPDKEIVGCISDIGVPFTVQDLQKPTPLQIQQIFEWFAELLMNATRETIDPAMRAAAEDVCGEYMDMIPSDTRNLMGFYVSLRKLLIECGITDFSFQDLYKPTHDRLAKIFSYIINFVRFRESQTSVIDEHFNKAETTKVRIEALYMENQEMEARLEDMKRNRKAMEAHVAEKNNRNEELKKRLLELRQSQEKVTRRFENVKAKKGEMTAILEDKTAATISLRQESAKLRPYVLQSPAALQTALTDLSNALNADKAQIDTLDRRARGLQTSTDTFSVVATDVASCIKLLEEISVELAKEEEENLRIAKQRDALGERGNNVREVERTEGLLQRQLSKWLERTEKLRESSKEKTEMAQARMNELRAIHKQLAEERGDKGREMERRRVRIEQTEKKMADLKENIENEIHSAHDEFLKMDSHIKLYITEMEQSI</t>
  </si>
  <si>
    <t>&gt;1287_g</t>
  </si>
  <si>
    <t>MARLPPLTGLRVLEFAGLAPGPFAGLLLADNGALVLRIDRAIPDATHSNSPDLPPPTSDLLTRRKASIAVDLKAPSGVTFIKYLISHTDIVIDPFRPGVLEKLGLGPDVLLKLNPRIILGRMTGFRRDGRYKDMAGHDINYIGVSGALAMLGRKDEKPLPPVNILGDFAGGGATLFQGLLLALLARDKTGKGQVVEANMVDGSSYLATFPRLLKKTPMWNRPRGENVLDSGCPWYNTYETKDGKYMAVGALEPQFFRELLSGLGLAGKGIEKTRDDRKTWAELQNTFTEIFKEKTRSQWETVFDKTDACCTPVLEYSELESDTTREGDQRPAVTLRATPSLATSKGPSSRDPSTGQGVGVEGESYTGSMLYPGEGGEDILKQWLGWTRGKDFDVEGGGLVKRHSSKI</t>
  </si>
  <si>
    <t>&gt;5570_g</t>
  </si>
  <si>
    <t>MESPMGLNLNGLNGKAIGVMEEPPKTALISEIIHLYQPTKHFSRDPASQGHGRPPLQNSILSLNIDDEGALLLTSESDNSMQVYSITNGQHNKTHLSQKYGVSHAIFGHASGCIIHASTKLNHTIRYLSTHDNSYLRYFEGHEKNVTCLSQHPGEDNFISCSEDNTLRIWDAGSKNAVARLNLHGAYLAAWDPAGMIFAVGSPTTQSILLYDWRNFQKPPFATFDMLPHSGLTPNSISHGWNKLEFSNDGKHILLGTTGQHHLLLDAFDGHLKAALRRERGGVRRLAAGDSNPENMDPHSSEYLYPSTGDACFSPDGRYVLSGSRQQNVLIWDTLAQAPEDKSMAPLHELPYKGDSAVIAFNPRYNFFATADKEVVFWMPEMSLI</t>
  </si>
  <si>
    <t>&gt;6516_g</t>
  </si>
  <si>
    <t>MPIRNPFKRSDVALPPPYEEGVRPLSQNATHPAFERVNTTGSRASSAMSITSKQSQEPVEYKMSVVNDSGVYLPPSPPEKKAFWPRRSNPSGVSTSTRNSESDIEPFSISRESFDSYRRSFDISARSPIIQQSNGRQSLDSAIMPRLPRSAINERRFERQPPTAEEGFEDVGLNDDQAKQSKKRGFFSKFGDSSEPNSQSSTTSRFHIMGGRKRGQSGVGEELGNIPRPSTPNSKETIL</t>
  </si>
  <si>
    <t>&gt;8903_g</t>
  </si>
  <si>
    <t>MPKEKAPKRAAKPRVEKKKKDPNAPKRGLSAYMWFAQEQRDNVREENPGITFGQVGKVLGERWKALNDKQRTPYEAKAAQDKKRYEDEKASYNVSADEPEPVGVRKRTARGTNKNVAQADAEEEESS</t>
  </si>
  <si>
    <t>&gt;5560_g</t>
  </si>
  <si>
    <t>MLITGKKAAPAPFPQSKAGAGSKKAPKNPLIEKRTRNYGIGADIQPRRNLSRMVKWPEYVRLQRQRKILNLRLKVPPAIAQFQNVLDRNTAGQALKLLNKYRPESKTEKKERLVKEATAIKDGKKKEDVSKKPYAVKYGLNHVVGLIENKKASLVLIPNDVDPIELVIFLPALCRKMGVPYAIIKGKARLGTVVHKKTAAVLALTEVRSEDKTELSKLVSAIKEGYAEKYEDAKRHWGGGIMGAKAVARTEKKRKAHEAAIKI</t>
  </si>
  <si>
    <t>&gt;8695_g</t>
  </si>
  <si>
    <t>MAIKALSILLVALQACHGLAQVYTGGDTSGCGKTHWFNSITEYYTVTSGGISRKYGIHTPAGYDTNTQYPLIVGFHGSSSIGLFLEVDTGLDEAQYTGDKIVVYPDGIDGAWAGANYSTATVPQDLDFVWDLLADIRTRYCIDSARIYATGLSNGGGFVGTLACNDTVGGEFAAFAPASGSFYTDATGPDDGCTPARDVTPMMEFHGGADESVFYKGGQGEGGYEPPISDWLSWWAERNNCQTPYQEEDSFHNDVHHLIWTCEGQYGALQHYKTDDQKHDWPSTEINFSQLAALDTPTHISASSIIQKFFMNFTRPALDESCSV</t>
  </si>
  <si>
    <t>&gt;2730_g</t>
  </si>
  <si>
    <t>MYIPFAQKVLTGALVMTGCMNPSSTKKGGEVASGTILDFAVEKCIDDDGKQRCSKPFLVSESTCYNIEWTTGGTLSHTTVEVKDAGSGEMVFYRDTNGEWTPEKGELVYLDFKPKVWKTGNDTVDYTVTKCK</t>
  </si>
  <si>
    <t>&gt;10573_g</t>
  </si>
  <si>
    <t>MPVRKGLLPREGLTGDPIGRLLKKTALNPAFTLAFLLLARYTKRGGDLSILHAKAFSRLKVLFYLGLFRSVSGFLDNGALNNWSSDKYDWDKEIVLVTGGAGGIGGHVVKLLAEKEIKVVVLDVIPMTFEIPENVHYYKCDITSPALIASTASLIRKEVGDPTILINNAGVARGKSILDATEKDVRFTFDVNALSHFFMAKEFLPSLISHNHGMVVTVASYAAYMTVPNMVDYAASKAAVLAFHEGLTAELKTRFHAPKVRTVIVNQGYTKTPLFQGYHNDMGFLVPALELETVAEAIVEKVLSGNSGQIILPGFGALLTFVKGFPHWVQLHLRNRTENIMPGWYGRQVIDVDKWKSVGERENIDA</t>
  </si>
  <si>
    <t>&gt;7927_g</t>
  </si>
  <si>
    <t>MSSKKSSMKSSRKSSSSNHRSTLSFQKTEIVINVYDLLPPGRLSSVLWTVGASLLHSGVVIGNKEYAYGGHDRRGMTGVYHTPPKSVPPGGTFKCEILHGFTVEPEDRIEAIIKEASEVFQGTSYNLLTKNCNHFTQYLCQRLTGRPGPAWLNRAASIGVALPCMVPKEWIAPPDFETAEGELYNDEEDNSHERSRMLSRTDTSFQRRTSVDIGDDEWDSEDERRQDGSSKGTAPVRDTSGRVVPLSERAPTRKAKQSYDYSTD</t>
  </si>
  <si>
    <t>&gt;7154_g</t>
  </si>
  <si>
    <t>MATEKTAAASGLDFEAQSARRRNVPSTTQNGATVDRVEVDEKKTQVKKKEQTLLEFLDEWEFIIAPLVFTFLAFFTRLYKIGLSPIVTWDEAHFGKFGSHYLKREFYFDVHPPLGKMLVGLSGYLAGYNGSFEFKSGERYPPELNYTFMRAFNAFFGAVCIPLAYYTAREMNFKRPAVWFVTLMVLCENSYTTITRFILLDSMLLCFTFTTMLCWARFHRLQHKSFSLEWFVWLFLTGLSIGCVTSVKWVGFFVTALVGIYTIEDLWNKFGDVKMPKIVLAAHVGARVIGLIVLPILIYMLSFALHFAILENSGPGDAQMSSLFQANLKGTEVGKDSPLEIAYGSRATIKNMGYGGGLLHSHVQTYPEGSTQQQITCYHHKDANNEWWFYPNRNEPIFDPSAHAPIRYVGDGDVIRLIHSQTGRNLHSHEVSAPVTKADREVSCYGNTTVGDEKDHWTMEVVRDVASNDRSRVRTLTTAFRLKHTVLGCYLRAGNVNLPQWGFKQIEVTCDKKNNPKDVYTHWNVEAHWNDELAPADAGAYKSPFFQDFIHLNVAMMTSNNALVPDPDKQDDLASAPWQWPFLNVGLRMCGWDDSIIKYFLLGNPLVYWGSTASLGVLAIMVVWYLIRWQRGYTELKQSDIDQIHYAGLYPVLGWFLHYIPFVAMARVTYVHHYYPALYFAILTFGFVVDWMLRNQIKGIQVVAYAILYSVTIGLYILFIPISWGMTGPNRQYSYLKWFDTWRVSDA</t>
  </si>
  <si>
    <t>&gt;1616_g</t>
  </si>
  <si>
    <t>MDGYVAPPYREPSARSPTPRTSWSGREGREESYRAGDRPERGPDTFYRGRSPGTDRSRRIRDRSRSPVAVDRYEPPGRSSRDDYDSRRLERVERDRRRDDGRRMSPGPVNIDRYVPGQDDGPGRDRPALTVNPLADPTVLQFQVGFSYFGEWWRKNEQIKEERERARSGKRGDPPRPRDSPEDREKEKAKIQVAYDAYKEELQAKMARAFVQEHKNEQWFQERYFAEVRDPLRKQLCEFRRGNYSQWEQDLDSGTFDEYSLEGIPKSESNGAGGVIEKEEGETTAANEVLGVGDLVPSRGSDIRDENAFQPTLLIKTIAPHVNRQNLEAFCKEHLGEDEGGFKWLSLSDPNPSKRYHRIGWVMLHPAPETAPIADILMKDEPGEDGEEKDKDEDVQIPAPPLTTAQKALEAINGKTVKDEVRGDFTCHVGVHSPHNQPRKKALWDLFSAPERIEKDLELAQRLVLKYEEDFDSDFSAVQKIEERVEELRNQGKLLPPVTAPVVKKAKKPQDFIGLDEAMDEGEEIEDDEEEEEGALDEEVDDEELLVKKKQLDLMVEYLRRVFNFCFFCVFESDSIHELTRKCPGGHLRRPRNTLTTAGKAAARASALGEPFPGKKRTESDDFDLPTSPEERKVQRSNTASKAEQQLQRAFNWVKTFEEKLMQILEPDSVDVRKLGGKPTEEALAEELTKFVKQEDEHKFRCRVPECQKLFKEEHFWKKHVEKRHPEWLEERRKDLDLVNTYVLDPAHIAPSRSDANSNGHFPPSNGHMPAGTPRGFNLQNFGLSPLQNFGPAAGFAPFFPGTIQSPGGWAGGPESRGGPMRRGTQRYQNSARTGPYDRRPGSRQMGYGPESGRLSPPPGSRRGGAGGGGGRWGDGAGGGAVVGPREAVQGRSLKSYEDLDAVAGGGSGELNY</t>
  </si>
  <si>
    <t>&gt;9819_g</t>
  </si>
  <si>
    <t>MQNISPSPTESRYHHFIPQFILRNFAHPYYNGKTSRKKRRPNNGIYPGDKVVNAIDLSKPVIELVEMKVARTFGVSNLYLDVEHPENEQHIEEMLSKLENSAAQVISKIRIKFETGAAEVALKRSELETIRKFLYLMEYRKPARRERFSGESADEYKGADKEAFIEYMRKRGFRKPIEVWLDNIKAILEVRMSIDTQWQEELSERLYKRHAFDFIMHTEDFYLSFCTPSNVEDEFVMTENGYGIYEGPYNIFTNPITGDERGVFTQFHLFAHISPRLTIVLRSFMLPLPEEDADLEIKAGREFNLMLCEMQHNSNLVSFLADLPLTKARNSYTSIINGRLVSLAANGIPVLSQSDVFYFRFFRLSTVHVSKINIVLLEEACHTSFIVFNSKPAVRRAIEQYLSFEDQDFGFKSMTKTQDDPRLVYLQKLVGSVEKLGGVAVMKYISIEKEIEANWIRTAKDGVFRLIKDDKYTMEIYTRLSNKTALDYNDFEQARIMLKLRIKLDTWTSGIDEDIREKAREELLALYCQLPTHRMWLYLKRIRFMFRGGTKIGMWNEIEDSALSVENLHGPEDVIAIWAERFFVPSQMKTIMYRATNNHIHITKPEFGIKGKLTLDDDGMRRLKQELYYTFGSQGIRDIQQTAWDLRNMIRLDGILRPGGRDMDWQLGKILRPEERLELETRVMTQGWLRKQGIKGGMKGFVDVVFRFVFPTFDFCQGV</t>
  </si>
  <si>
    <t>&gt;8591_g</t>
  </si>
  <si>
    <t>MADNTPTLHHLNNSQSQRILWLLEELNIPYNLVLHERNPPTHPTRPFLSPPSLVALGPYGKSPLLITGPASGSRSIPESSAIATYLIRTFDAGDSFGLRSGDWIRDEILCSVCSTNLSKATSYIMMMDFGLIKSGISNKFDGPELRVVLGDVERELREGPPGGYFMGENPGRADILLEFPLGSVRTRRVVDLKKEFPLLDEWLDRVYAREAWKRALEKGNGYDMSVFPMRPRSQNCNAYTVQ</t>
  </si>
  <si>
    <t>&gt;10788_g</t>
  </si>
  <si>
    <t>MSTSAEPEALLVDVRYKSTRYTPSVEDVLKAKAILFHKLSLPLELVDTVIDFAEYWPRTVTSRSGGQLNIQAGSERENTLILRSYPLGYRPTQEDVVDVSMLAKEYPTIEPEPWAYDDDFSSRTTEEVKKCWQKESQIRGEYPCRKIVFKFKSRDQGWGGNHAHKGTYKGSYTWFEAGKETVTVVRENEKGAESLPHLLVASQQGDSSSKSSPIVYALRTISPTTNSRQGDGSPPEIEYYFQHNLNPSADCIQRNKTAWKGVEEYEITWSCDDNINPESMAAKALEEIGRGGASATGEYVKSLKIGDAVTVWAKARFPGWCNMIEEVKIEVYWAV</t>
  </si>
  <si>
    <t>&gt;3764_g</t>
  </si>
  <si>
    <t>MCQLTLDTDLTQYQREMLNIVHNLANSLLTIIDDILDLSKIEANRMEMEEIAYTLRGTVFNALKTLAVKANEKSLDLTYRVDSSVPDHVVGDSFRLRQVILNLVGNAIKFTEHGEVSLTIRKAAQDQCAPNEYAIEFSVSDTGIGIQADKLDLIFDTFQQADGSMTRKFGGTGLGLSISKRLVNLMRGDVWVKSQYGKGSSFFFTCTVRLATSDISFIEKQLKPYQGHNVLFIDKGHTGHGKEIVAMLRQIGLVPVVVDSESHMKVSGISNDASAYDVIIVDSIESARRLRAVDEFKYIPIVLLAPVVHVSLKSALDLGITSYMTTPCLSIDLGNGMIPALENRAAPSLADNTKSFDILLAEDNIVNQRLAVKILEKYHHVVTVVGNGQEALDAIKEKRYDVILMDVQMPIMGGFEATAKIREYERSLGTTRTPIIALTAHAMLGDREKCIQAQMDEYLSKPLKQNHLIQTILKCATLGGALLEKGRDTRPSAKDEPPSSKLTNGKVTASPSSTGTLRPPVEPRAYTTTGPINHGSLESPAIVTVDQDDPLAKLLMRAHSS</t>
  </si>
  <si>
    <t>&gt;2_g</t>
  </si>
  <si>
    <t>MAGLSPQITNLVIILVMMQVSKKIPMEDPNVLMIIRVVYVLSNVVMVAIYGYTQFVINKKKDLTTLKYVEPAPMGSAEEPKLVTTTVHKYDCDQIKALYKAQLMGVGMMCVMHLYFKYTNPLIIQSIIPLKGAFETNEVKIHLFGTPASGDLKRPFKAAAGFMSSLQGAGPAQDKKSIEAAEKAGRGGVKDE</t>
  </si>
  <si>
    <t>&gt;1033_g</t>
  </si>
  <si>
    <t>MSNSPHPTSTSRPPVYFLGIGGPNFMENTDHPAYAKLAAVGREITTKVKPKAVVVFSAHWQDGPSKIKINVAEQTDLIYDFYGFPPHYYEYEYPNKGSPEVAEKVIEKLGSADIEVERVKRGLDHGVWAGFIVAFDPKKNPLNVPIVQVSLYGNEDADQHYRMGQALEGLRDEGILIIGAGMAVHNLRDFRATRGTGETMPYAFSFDEALKEAATAKPSERQSKMSALMKRSDARKAHPTLEHILPIYVAAGAAGLDNGERLWTFPEGSLSWAQYQFGKVAAA</t>
  </si>
  <si>
    <t>&gt;1123_g</t>
  </si>
  <si>
    <t>MPRILITGAAGFIGQLLAERLLREPQYTLILTDVVSPPIPPGARYPYNARVIQADLCDSSSLETLIRSSKPVNTIYIFHGIMSSGSEVNFELGMRVNFTATAALLEAIRTTYEEEEIKPRVIYASSQAVYGQPLPPVINESVLPTPEGSYGAQKLICETLINDYTRKGFFDGFSLRFPTISIRLGKPTQAASSFLSGLIREPMAGLECAIPLKDRTFRSWLCSPKTLAENLVFALSVDGGKLERHRRVVNMPGIGVSVQDMMDALAKVAGEEKLKLLREETDAEMERILRSWGAEFDNSLAYSLGFQKDVSFEQAVREYKDNLEE</t>
  </si>
  <si>
    <t>&gt;6907_g</t>
  </si>
  <si>
    <t>MKLLAPFLTLIPLSAAHYNFPSLIYQGTIETPWQQVRQWTDYYTYNPVTSVSTLPIRCNVDGTTTFAPSTLPVAAGSTLGFTVNPDIYHPGPLLVYLAKVPAGHTAANWAGDGTVWFKIAAEGPIFGTQALSWPTDSVTSVNFTIPAATPPGDYLVRVEHIALHVAQSVGAAQFYLSCGQITVTGNGAGTPGPLVAFPGAYSATDPGILIDIYYPVPTTYTMPGPAIWTG</t>
  </si>
  <si>
    <t>&gt;2729_g</t>
  </si>
  <si>
    <t>MERGEAGDSVAGDAQPIKPLDDSRRDIDQGVSMTAIFKEHSEPEEPTVVTNSPSPEEKTTRGLVARCAGMVWDKIHAFANRPWNPFATPIIPGPTRRSSPTAGSPPPTTGTPPSTTEVPPTTTEHPPKPSKTKVRILSECLAGYPQLAAMLDSEENLMLYRRYGFLQTRLLLHKQSELQELEWALDRQDNFHAESEQGRDWLHSRHCDDAESGKRKELLHKIEEKFLEYGNLLLLARDLVSLRHPSNEDYASVKRYFDVKQPTNLFTTADLRKKTKSEPGKLEVLNFDRGRISGIVSSIMTTIIVVLLIIPVYILWQLSNSAKSSSSASSTSSGDSSGGLSSHLAGSMIGILLAFTLIFSMVLPFFTSAKRHELVTAAAAYCAVLVVFLGNIG</t>
  </si>
  <si>
    <t>&gt;106_g</t>
  </si>
  <si>
    <t>MAESVPAAEKCQSSSGSSENSDILDLKDDEGWEDAEPDEEETQFISLLDDEVFMDIHQMLKHCKEKHNFDFLQLRQKLDLDFYGNIKFVNYIRSQVHNGLKVTSDVEKADFEDDKYLKPILEDDAVLFNLDDLSDVAEDAQKGKGVTSDSGELVTRVSELEEELRRIQLQFNNYRETVSETLEDRWNTKDSKSSKEDKEERDDDSHYFSSYSYNDIHETMLKDAVRTDAYRDFIYNHKDLFAGKTVLDVGCGTGILSMFCAKAGASRVIAVDNSAIIDKARENVFNNGFGNKITCLRGKIEEVTLPVDKVDIIVSEWMGYCLLYEAMLDSVIWARDKYLKPDGLMVPSHMNMWVAPVADPDYISDHISFWRDVYGFDMKAMQAGITDDAQVLHMPTKTLCAEPFPFLQLSLHTTTVKDLVFKRKWSGKLNQQIDALDGFVIWFDSFFMPSRDDIVPQDAKAEEWAKAEKKGVAFTTGPYGKETHWRQGVMLIDNTKDEPLGRREGTVLNGELEYSVPEDNSRALNVGMTWKFGDEKEQKQTWKMR</t>
  </si>
  <si>
    <t>&gt;4320_g</t>
  </si>
  <si>
    <t>MADIQRAPGMPAQQKSVPSSLKDLKRKAQGASQAPTNEVEDVQNHTQETNGEHEVNGEAQTNGEYHEDGEVTEAIPAGNVDQNGNVVTDEGRIIGKVNGDNASRLEGNFVDQEGDVLDAEGNVIGRAELEDAVTDVASTVEKPELAAPFGVQDNGEITNATGGVVGKLTEGTPQNLVGTAIKEIDAEGNLKADSGSTVGKADLHSQVLDKVEQNTQVGSEDPKPKEEVEGTSKVAGDAPKPQENIEGASKLGSQVPETGKEKLDAEGSQLQDEPKLESKESDLPKMDSEGNEIIDLSILKGKKINKLGKIVDEGGNPLGQIVEGDIKKLVGKKCDAQGKIWDDSGKVIGRAEPLPEEQREAEPSAPFEDFPDSIVNQSGDVIFEGKVVGKLIEGSVKKLEGKKVDADGDVLDKNGNVLGKAERYQEEEVAPEPEKVEDLSDLEGKKVNKAGNVVDDNGKLFGRVITGDLTKLIGKKVGAEGKIYSEGGKVIGTAELIPVDDRDEATVSPFEDFPDAIVDKHGNILYEGQIIGKLVEGDVKKLVGKKIDKDGEIVDRIGNVLGKAERWIEEDQPEPEPVEVDNSALAGKRVNKIGNVVDSHGQIYGRLVQGDPKKLAGRMCDKDGNVRSESGDIIGKAELVPEGEREGEKEGPFAGFGSPTVTKDGKVADSKGTIIGRLIEGDARKLYGKEVDADGDVLDRNGNALGKAERWEPEEKEKPHNPVAGRKVNREGNVVDENGDIIARLTEGSVLNCSGKEIDEDGDVYNSKGAVVGHVSLLEDIPPEPEAEPEPEPEPEPTETPEEAEARKQTEQDRKLASRMSAYIQQSLDKINPILKTITSEIDNELAKKEEDRDEQKLVDIVKPLIEQGGAILTETNGAIRALDPDGRIAAQAKQRAGSHEATPEESALAEGLKELTGNVSTTIEQAKKKIAGMPHAKKELNPLWGLLAEPLGQILAAVGLLLSGVLGLVGRLLSGLGLGGLLDNLLGGLGLKGILKGLGLNFITDSLTGKK</t>
  </si>
  <si>
    <t>&gt;4991_g</t>
  </si>
  <si>
    <t>MDQHTALPSIPRIVPPRSHTRTPSRSPTRRHFADDILSDLSPASTLEAFTNPSGKLRASVEAATSTERAFGLRATLASKKIEEWVKELSQWPWPAQGGSVGFEMPAAKRRKLSGSDSEYEAEDLADPEYLGSILASEVARYEDRIDEIEGDMEELHVEEIKRQVLDTHFSPRSRPSSSASNAPPISSLLASYVKMDDFTAIVTATVLQSLPNLSRLGRLIDAWNVRLAVLRKVPPLLRALGDVEAALRGSWNALEDPSPRHMSNEQPQEPFSREIFNCRRDVLQDKVTTLGQDLDYMLDTLEGRPDTLPGKWLDRMEAIEQNYGEWTVIGEKKVREGEWARQAKARKEEEDARVVREAKEADTARRKAEELELAKKLAEEAEAVADATRQAEEVEAARKEAESTQLKSLQEAKDAEDAANVRRLEEEAELAALNVELGRLQALREAQDAERARLAEEAETARRKSEMEEISAEKVRQEAAAASEDARKEAVIAEFARQKLEKEAWVAEMVLSESQRAKTISNIANAACLMDEEDPLDDDFALDGAQSNTAEDYNASEVAGADSENVLETSENSLPELLLEPTDQKSLKVLDGTNSGTRKEQDMLIPDYGRQQSKDEVEPAKVSTQVEIEIATRNSKRQIAETPDDDYCEGCEEESRRNADLLNNRRRQTQSEPISASISSNSSLSIDAAISLTAILRGIPSPTATSDPEDTFRPHSSRYGGPFDGACSDFAEPAINDSEESSFAQDKLHSPLGIDKSGSETLLPPLITTLEGGIEQQSPSSTSTTSRTFKSPMTDSDSIGSPFRHALLDAGLASLPVSDATRLDSSVLSPLDKAGDHPEAIKSEDDIWMSTVDATHDAREIPNPLTGQEHEAVEPAKEATARTNGTEDTQSDVEALDLTEPLISSRRPLLSPDVPTYYLSNDIRTLSENEPVKKALFSEEFGEHITLEAPFPESVLPNTSRVISPAETPTRPVPVLQESPAFFERSFSSSTMSPVVEEDSPGSKLETGDGNFESIPSSPAAEEFELEELELFSRKLSITTPDADVRQLSIPRRESLSSDTSTVVNSQIIEPVSFPTASPFVEDTSVLPSIEEQSPLVGRIGLRENYSDLNSSESLSSVSPFIRPPQSDWRDTTPDISIPPSTAIRFNLNEDPEPQPPSRPHSPKKNVEDQMQQQISSLLESIPARFRLKSELEANPFANESLRPLKTRRSMASMRSSSSMSNYSTSSRAATPSFTLAPAFSKTTQRSRPPSANPEIKVYNLSRSTGEAPIKLFVRLVGEQGERVMVRVGGGWADLGEYLKEYASHHGRRTTAETGDKVEIQGLPSRVVSTSSTTSSSATLRGNSMSNPGPRSASVIEQDRPRSSLLIRKTRKSQGGESETTYSRLSELRNPSTPLPSTKRRQFETPPSAKSNTSSPSGTGASVASGSSSRLSWAGEEDSNLGLAGPKSRKVTISERDQEWIENMKEKVRQASAEKEKRQRDKERTTSFGEMDKVGGTKRLFRKGQGGGTASRRGSQGGSTASRRESQGGDTASRRESEA</t>
  </si>
  <si>
    <t>&gt;21162_g</t>
  </si>
  <si>
    <t>MLEKTEDTLDGKTTYMFDRAHGSWRNIPNDTPEFLPVILRDRPGYYRLTHLLSILALKPLTWDDDDESARKPPPLVPYTEDEINKFCVEIISAIGKKKMSWLREEKDADDIPISVSEQKDKLMDLASLRISERCGYAARGEITRIWTIPTGKAEHPSFSLSIREPPIAEDNLGLKTWGTSFAIAKKLYSFGNEYLEEALSEGEADQFGGVFQPSLKPLPNTTVLELGSGTGLVGIAAAGVWGCQTFLSDLKEIMPNLLHNIQENSKIVAAVSSGRMQGELVDWSCPETAFAERADKTFDIILVSDPLYDDGHPAMLARNIQRFLSLKKSARALVAIPMRDEKTIQLIQDFEKFMAANGLVEVACGEEICRDDWEAHNDDEAVMIKWIIWKWPQDRGSYANEKD</t>
  </si>
  <si>
    <t>&gt;10061_g</t>
  </si>
  <si>
    <t>MASEDRGHPLTESSMTIPSDSEQYSGNDELSPSPPSSSSSPGLILYTPPSFWGLLRGATINLLLPFINGLMLGFGELFAHEAAFRLGWGGTKVFPASRSRHAVGPDLFNSLVKQSKERPTGLERPLTSASRPAYLIRNILRLQHAPCNPYVNIMMTSRGLRWSGQAIGIGRRRLETISTRQFSSSTIYHTPPRTNPLLPRFRTSIPKTLPQSQTARSNIIRNGLGIRFASTIPTVAGTSATTTDIAAAAAPVSNALPSDAATSAISSPDFASALDAATEFSSETLHNIPEHIGYLKELGLEYGFGPTALMEWVLEHVHVLAGTPWWVSISLTAILVRLVLLKPYIDAADNSARMATIKPITDPISVKMTAAMRAGDQDAAMALRRDLQMINKRAGIKMWKSFVPMLQVITGYGTFFILRAMSKIPVPGLETGGVLWFYNISIPDPYFIIPGCTALILHWVLRRGGEMGVSTVSPTVQTALMYGFPALSFVFTFWLPAALQLSFLVSGFISYLQATALQSEKFRTWWNLTPLPKKQVATKATPVYKGRANIALTQEELAARFQGAGSKQGDELQNKLNDIRDLKAPNSSWKAPTIITGAVKDIRGTVNEVGDSFKGIIGQGKDSVKDRLAKREAEDRKRYETKKQEELRKARWEMENTRRAERAAKKRMGSGE</t>
  </si>
  <si>
    <t>&gt;3404_g</t>
  </si>
  <si>
    <t>MTTAAMPPPPRHSPARYVAMKDSWIHGDDRRERGRVDRGVIRPRRSRSPTPRRPDGDRESKTRERSSGTSRPISQHTERTRDRSHERRRRPSRSPFRDSREQVRERNRGRELLDTRDSDKPKRSGTHRSRSPAKRRKSRSLSPPRSHHKKSRRGTSRSPSRLEGRSSTSSRLDRKRDTFSPLPSRRRSPERRPVDIRTEERPRRRDSGIFEKRGRSRSPKHIRHGSSRSGIHSQRDRSPARPSQKPRQRSPFEKPREKEREKDRKREQSPIRGRRSPEIDRYEPNNRSRQPSPRGPPSGSRGSSPKRDRGGRPPRDEYRPGKPPQSNGGRPSVVAASGANSIEVKASRPSGAASGANSIEVKSEKMNGRGYYPQPGYNPNQQMQAAFPLKPQYNQGPPVDPRQYSQSPQMTPGSYHGSPVQSPYSAGRGGWGGQQQYSPQPQYPQNYQQQQQQQQNYSSPVGPQGNYYNQSPPYPAPNGSMNQPPYQQNFRGNQRSFRGNHFNSRGGRGDYRGRGNFQNLHWNNGGPGGPGAGRGQPNMPSNNSGNVTPQQTSPQPTYPPRQTSQERPPQPNSPKPTPKPTEEEEEEAEDLFRPSKELQVEDKDATKKKEEGNMPPPSRPTPTGSQGPQNSSKFSFAFKGQSKSLAPPKPEISQKLSAAPTRHVQIVSPDRPRGPNTRNIPTEPSSTRRQDFRTEPAAPTTRKVKKTMKRMKERPSLPEEFRKSDSVYYRKPGNESVVGSGTYGKVFKAVHVYTKCLVALKKIRMEGERDGFPVTAVREIKLLQSLKHVNIVNLQEVMVEKNDCFMVFEYLSHDLTGLLNHPTFKLEPAHKKHLAKQLFEGLDYLHRRGVLHRDIKAANILVSSDGQLKLADFGLARFYAKRRQLDYTNRVITIWYRSPELLLGETQYGPAVDIWSAACVLVEIFTRHAIFPGDGGEISQLEKIYAILGTPNKVEWPGLVDMAWFELLRPTARRANVFAEKYKERVTPAAFELLEAMFQYDPAKRPSASDVLEHPYFTVEEPKPRQATELSKLDGEWHEFESKALRKENERKDKEARRHAQKEAALKADKDTTSKDKKRPSEQAGEVRERDSKRVNMGPPSAAGASETRKKPMEPAKGKRSDQLS</t>
  </si>
  <si>
    <t>&gt;2780_g</t>
  </si>
  <si>
    <t>MPSISRDTSGSAMQLLVKDSVRKTISRDSETPAVFFDYINAGLSITLVLLGGLFAGLTLAFMGQDRTCLQVIARSGTKTERENAQRVLNVLQRGRHWVLVSLLLGNVIVNETLPIVLDRDVKGGFFAILASTVLIVTFGEIIPQSICAKHGLTIGSWSSRYVLYVMYGLFPVAYPVAKLLDMLLGKDHGIIFNRAGLKALISIHEHLGYSSTENLTREEVTVMSSVLDLKHIYVSEIMIPIAKLFTLDCEQLLDGITKYNIAESGYSDILVSKDSQHGTGQIFMGVLPVKSLVVLNFDVAVAVGQLALDRLPVVKPNATIQDTFGIFRDKNIQVALVTERGLLQGVPLGVVMARDIMDEILGA</t>
  </si>
  <si>
    <t>&gt;10197_g</t>
  </si>
  <si>
    <t>MASQEPPLDEIQWSSQVWLQLMQGVHSNSVLFYFARSPFFDPTSNNAVLESQSQFNTALQAVVATRETFEARLKSMAGLEFMVAQEPAETGPGAGTGVWVIRKQIRRKRPAEEDEIQVLQTYFVVGDNIYMAPLLSDIIGNRMLAITHSMRKFFTITSAIPNFSPASGWTYTPPQTKSLKSSESQVAQPSKENTPLPDYLQGAKKSLQSTNSSTFRDNVLLDETLNITWRYGDEYMDEIPITGEPGAFHLSSTGRKEKERLLAPPVAKGPLAPPTKSTPLTLKTDITPTRKGSESRKSPRTPGVLKRRKSKQGGLASPTSK</t>
  </si>
  <si>
    <t>&gt;9764_g</t>
  </si>
  <si>
    <t>MPSPPFKVKAVYEYSSPHEDDLHFPAGQIITVTEEEDDDWYSGEYVDASGDKKEGIFPRNFVEKYEPTAPPRPNRQSRVPKKAEPTPEPAPEPVVLAELPAQELEPEPTPEVHELPAIRDPPPAIPKPQAAPSPPNSAKHAEVSPPTPAKAIPSSSKPSAPPPVSQKPSGGSFRDRIAAFNKAAPPVAPFKPSGFSSGGSNNFIRKPFVAPPPSKNAYVPIPREAPTAKIYRREEDPEIAASQNETQEQAERAGLAPTSNDSGVEEQPKPTSLKERIALLQKQQMEQAARHADAAAKKEKPKRPAKKRTESHHEDDHGEPLERKDTGETIGKTSLDSTREEAAPRRRKSSRGDSGSLGLQPRRSFGDGNEADMSGAGDTEELEDISTEVESDDMPRKPPPPARAPTAPIRGPDVGEEEGPSEEETPIDEDEDEEEEEEEEDIDPEVRRKEELRARMAKMSGGMGMHGMFGPPGGMPMPSPIAPPKKKKTSGTSEKRSGEYGAEDLTSSRAPPVPVMIPLPGMSRVRSPEEVDKQLEQEEDSISVATSRPSDEVPDVEDVVPEKAAPPVPVQQSTAPPIPEGRPAPPPIPNETRPTVPPPVVPPSAGSESDDELSGGAQSLSSETPKAEAPRPPTRPDEPSSPKSQPTRRTSYFGGDQGAAPSSPTATGFQSKRNSRLPPPIPTTPAPQPQGRAPPPPPPGALSRTSTGDQRPLSPPEAPHVESSEEEVTEYDGDYDTDIASAVPHKDALKAHVRDSSFDETPVRSPMNSPPPLPPTGPPRAVPPPLPSQPPPGRQSGDIPRAAPPPPPPKVPAPWEQDDYDPFNYTSPGAAANLSIGPSTPKIERNDEDLYSASPPRSYTAPVQERIAPSLPTRDNLPSPPNRGGPGRQSLDVQSNIQRSNTTTRRSVELSRMSMDSGFVANDVDLARSSFWWTQPKGVPPIFHGRMDILLEFEENSVKQGSKTIITKDLFVLFQDYSQTIITAQFDARDPADVTLEQRHEQPPSRLRQDQLEQAHEQFGRRISEAVSKVKETVVGDGTPQGLVAELLKPLSGALLPIGTRAYGAVVYGNLANASTQQNDEIRPGDIITLRNTKFQGKHGPMHAKYSMEVGKPDHVGVVAEWDGTKKKVRAWEQGRESKKVKLESFKLDDLRSGEVKIWRIMGRGWVGWSGNN</t>
  </si>
  <si>
    <t>&gt;1557_g</t>
  </si>
  <si>
    <t>MIGLPIAHDEEYQEISLISEKPTPSTSTRIIQKITMPFRCSEIQSRILDLNNSTTTSRSPRSPRRQQAQQHVIERPSIDTSFLNLPSQFHDSSASNPGLGISASKAWLRSLSAIRERKEMEGHEDLLVGGERDRAEIERARAERRKKTRILAEVCALFALGFGLLALVVLCSGRVMVRGRHPAAGVKAYPPTNRASMGH</t>
  </si>
  <si>
    <t>&gt;5494_g</t>
  </si>
  <si>
    <t>MASSEDEDLMDNTDGDGDDLFGEVSDADDAPVENARELSDRELDSGDDEDRNDRAPEEEDEEREPSRKVKVVDLDIWKHNLPKPSDGEINLLRLPKFLSIDPLPFDSKTFQPPTADHHSDTKSANFSARAVSASTMRYRLSQPNNKLESNTVVYRWSDGSTTLGIGEQHYELQTKPLAPPRDRKPYQEILDSHSYIASPSIASQVLFVAAHMTNEYTVRPNKDIEDDALEKLQRNLANAAGNKGANKNGPELITITQDPELEKKKAEIAEKERMRAQRRRENAAEKANIPRHAMGGRGGLSVDDLEGRSGRRAAGSGRKAPKQRRRRPEYDSDDELPRGRNREDEYDKNDDFLASSDEEEEVEAEEEEEEMLDEDSDRERPKAKKQKISRPEEVSDADADAEADLDDVDAPVAAPAPSSEPAGRGRKRNIIEDDDDE</t>
  </si>
  <si>
    <t>&gt;5576_g</t>
  </si>
  <si>
    <t>MDFQALPKIELHAHLSGSISRECLHEVWVGKKERGKTRLEDPLVQMPAGKFDYDLKTPVLLTPCFFPLFSKYIYNLCNDRASLIHTTNSVLRDFEADGVVYLELRTTPRAIPSENITSEEYVRTILGCISSFNATSPKMKANLILSIDRRNIHETALEVLDLACKFRHDGVVGLDLCGDPAKEDISSALLVLKDASKQGLKTTVHFAEAPQSSTPTELWNLLSLGPDRLGHVINVPDDVKEEIVRRKLGLELCLSCNVHAKMITGTYGDHHFGWWKETGCPISLSTDDVGVFGSPLSNEYALIAEHFGLDRKAICRLARGAIDIIFGSEEDKEHLRSIMWD</t>
  </si>
  <si>
    <t>&gt;5876_g</t>
  </si>
  <si>
    <t>MSSFQHNFNNPTSISSISSIPSVSSVSSIPSSTTTPRRQKHSCDQCRHGKRACDAGRGVESPLPQVCSNCQRTNKLCTFEWLKSLETKRPPERKRRRGVESARGNSIATSSTSQEPRNHESFAQIDEEYADSCQLLTPGGWILQQEFNPDPASDLAPVDTSQDGDEYDTMESLSTVNTQYSPRSTGNVSKSRANSINSTRHRSSAAQLRGWDDIDTRPGWGLGATTSRRFMTDGLLRIYHDSMENALSCWLTEHNCPYTMVKRKRNRSKFESSHAAMEWGSMWSNRMHARVCHLDQAYSSIRRIPLTRKQEHLATHALNLSILAFSSQWAQAGERSTSPSEFEPLQFPQSDVFGRSMQETLWHQASRVLHEAAGIESFKVVFALIIFSLTQRPLDIEQSPLYRSSSPPSFQDLQQITEGDEAPLLLEMALRQMHAVRRKLESIDREQLSPQGGCKHNPLRQEDRETFNLLYWLCVMFDTLSAAMCHRPLVVEDEDSDLPIAEPGEPMHCSQQTSSGPREWIDPKASESVQATNDLWGDRFMCTEALNYQPTRWPCSYQVGASTLSSAAPVKVLLFRRVARLQTLLSRNASASKLESAIKDTFQVYDHWNRVYNPFILDCVVYHDELPPRIQSWYILLAGHWHLASFLLSDLIATIDSTNLSLPIERQARQTSQLVPKLQRENALAIANMSRSSLHGSQDRSFQNAREFHFALNKAALLTEPWTVVLIRSLSRAGYILADIAIRDPSLSQQIHARSRCGDCVEALWFLGRKSDMAFLAGKFLSDMLCASPISKPSTHVPGAENVEKAHSTSMASGGSNSSDPTDLSSTFSSISNDFDNFFSASIDMPPNLDMSSYALFEVG</t>
  </si>
  <si>
    <t>&gt;7417_g</t>
  </si>
  <si>
    <t>MKSQEAAFKQAHRPAKKIKEPVEVKPASARGVKKNKSRNDRRKAARRTASLLRAGKSVPEKDGGDVEEENGSSKEQEANVSKNENM</t>
  </si>
  <si>
    <t>&gt;4575_g</t>
  </si>
  <si>
    <t>MTPQGWIPPWKLAPQNTYILRNANIIHPVDGSVMERATIRLSEGSIQSVTVNQAIELDEPIRDSEITIDLEGKFVCPGLIDAHVHIAAVPGEKDLRDTLGLAEPISYLRQPYVCLQMIRKGFTTVRDCGGANLALKEAIAEGVIVGPRLFIAGRLLTQTGGSADPRGPHDDSECCGGPKYLGRVCDGVPECIKGAREAIRTGSDFIKIMTGGSITGLSEKITSVQFSAEEIQAITTVAKNSGTYVTAHAYTPAAIRQALDNGVMGIEHGNLLDAEVAKYMAEKGAFFTPTLSTYAISASPDFAGTLDPSQEAKLHEVLGAGQRSLQLASEAGVNICFGTDLLGPMVVAQTKEFALRANVLSSVAILQSATITAARLLGQADFLGQIKAGFAADLLILNKNPLEDIEVFDEPEKHLLGVFKDGRVQVSRWSKLREDVIAPISNIL</t>
  </si>
  <si>
    <t>&gt;10502_g</t>
  </si>
  <si>
    <t>MADVGMPAQEWARQVVQDLLKKAPPAIIWRGTNAKMGRVGTFFPHGMLDGTIKKMTGLDVVERMGQSVAMGGKRNGQRDAPKDWEDSGTDESYKNAPTSYHISELSRTGAVGERGHSNSSGQTGNRSGSGQSRQDKGGSQYKATLAPWTNAVKEAVQGMSAAQQAINNLQEMFLVHMGDLSRIDEMKRRLDELEVEGREKDMELQKREHTISTLDIMDKKARAEIEYESAQIQKEKKELEQDKAKQAARIAVATAEERHSMKREFDQRTTKLNESHDARMKELEADFARSIGDNSKRVTVLEKENKQLSNTVQQHEKTIKARIVELEDIQESYDILTRAKDSLRREKKTLETELNMMKQEFALDTKPVDYFEQKFADIYSEIEGISLKHFHSIEENDLEKVHKELVAADPCFRSVPIDDSDDSNDLRTAHAQRIISKAICEDIWKPFHSEFTLLHPELGGFLANISDNLDKSSRDGRTANVWTALTMRSLQSLPATTAISPGPESKQYFSSTGSVRADSVISKIFHVLGPLIGSPQVELLRTDLFAVVSSSIDVWNNAQAGDIKIIINPSLDRAHREEWRSLRFDPASTRNDENKPDLDLVSKTHPRVFTLFPRITAQIKDKLPPGSWPKSEPTVINPGTGLPEWSSLVVRGKTEQEEKEDYLVKVIENAKKEFQSGRRLSGHARRDSKGSSTSGPPSPSAQWKMEGVMKPVET</t>
  </si>
  <si>
    <t>&gt;7347_g</t>
  </si>
  <si>
    <t>MAVSSYQHRVRSVVWTGAIAAVTITGALYGAGLKTKQEVKQAVEKKYEATPAEKIAVLQMQRSALVTKRMGLEKKMHEIELRASGATRAQSMQGQERKRP</t>
  </si>
  <si>
    <t>&gt;10355_g</t>
  </si>
  <si>
    <t>METKSGDLDGVATSTGKGIETEAPPLFKSIDYGPQDEVPAPKKAVAAEEVPDPDEDDLDDLDDMLDEFNPSHAKPEPKTLSGPGRPSIPAQDPSAEPLADDEDFAKQLQAGMAELMGELESSPDMQAHFESMLNELGGAAALGGDAAEPSAATASTSSIPPPPRPAKAPVASASRPSTAGGEESFQETIKKTMERMRASGDQATAAAAEDSTDDLLAEMMKAMQAGGLDGEGGEEEFSKMLLGMMEQLTNKEILYEPMKELDDKFPAWMEKSSGSVDAADLKRYKEQQVYVREIVERFEMKTYNDENTEDREYIVERMQKMQAAGSPPADLVGDMAAAQEAFGTPDEGCPTQ</t>
  </si>
  <si>
    <t>&gt;2455_g</t>
  </si>
  <si>
    <t>MAIREDLVSSAVSFLQDPSVTSSPIENRIAFLQSKNLTQEEIDAALARAGGETAPQNYSNYAPQQQVTRQSPPAYGGYQQYPWQQPPPEPPRRDWRDLFIMATVMGGVGYGLYFVAKRYVYPLIAPPTEPQLNEDKRLIDESFEKAFSLLDQLAKDTESLKASEQARTERLDTALTEVEAVIGELKTASRRREDDSRRISDEVRGLKDLIPRALDGQKESTDTRLRELNTELKSLKTLMGQRMNPGASSTGSFGRTAGIGSSAPIGTGSSPSINGNTTTTTEAVTPKPASVTNVAGTESTASLQGRSSSPFGTGAPAGRAAIPSWQLKSTGSTGSGSGSQDATPAP</t>
  </si>
  <si>
    <t>&gt;21178_g</t>
  </si>
  <si>
    <t>MATTKIAIAGFTGKMARLITNSLLKSHPNVYIHGICRNIKKVDTTIRNNPRVKLFQAASTDVAALRAGLKSTSVCICCYLGENTLMIDGQKTLIDACILEKVPRYIASDWSFDFRKLELGDHPAKDPMKIVTSYLEEREAAGEIKAVHVLNGAFTQVMFAPFLGYVNAEEGKFSYYGTGDEKFDMTTYETAAEYTAEIAVDASAVGFINVLGDRKSIKELAGLYKKRYGVEPIIECKGTREDLKRCMESAFKAEPTNPFAWMGMYYQYWMTAPGIGLDNVENDRYPSVVPVTAEKFLDKYDKDSLGKSAHF</t>
  </si>
  <si>
    <t>&gt;2797_g</t>
  </si>
  <si>
    <t>MATETMTLEERQRKPKNPNLPPENERFLRACSDIVSVLIQDHEAQQDPSKPKKDVNLNSLRSKMSKKHQLSNMPPLTAIIAAIPEHYKKYILPKLIAKPIRSASGIAVVAVMCKPHRCPHIAYTGNICVYCPGGPDSDFEYSTQSYTGYEPTSMRAIRARYDPFEQARGRVDQIKSLGHSVDKVEYIIMGGTFMSLPEGYRDGFISQLHNALSGYQGSNVDEAVEAGEMSNIKCVGITIETRPDYCLQPHLSAMLRYGCTRLEIGVQSLYEDVARDTNRGHTVASVAETFCLSKDAGFKVVSHMMPDLPNVGMERDLDQFKEYFENPAFRTDGLKIYPTLVIRGTGLYELWRTGRYKNYTPNALIDIVARILALVPPWTRIYRVQRDIPMPLVTSGVENGNLRELALSRMKDFGTICRDVRTREVGINEVKHKIRPSQVELVRRDYTANGGWETFLAYEDPKQDILIGLLRLRKCSKKYTFRPELTSQPTSLVRELHVYGSAVPVHARDPRKFQHQGYGTLLMEEAERIARNEHGSAKISVISGIGTRDYYRKLGYWLDGPYMSKLLKPTDDDESDDEF</t>
  </si>
  <si>
    <t>&gt;10346_g</t>
  </si>
  <si>
    <t>MAEQATEPEVLEHASKSIFWLLAISTSRSGSSALLLRIIFITLYASILVLQLLEGLWVLQTTFRFARAFFETFPAYEETPLWVYAGFLTLAGIVFSFYLFAVLAGVVIVSTQLIAILELVFGRNDAAVEETHLMRDGVEVEKET</t>
  </si>
  <si>
    <t>&gt;3559_g</t>
  </si>
  <si>
    <t>MAVPPHEQILAEANDFDDTESAIGTDSATSTASINSTIRAYREENGRTYHGYKDGIYLIPNDEQENDRLDLQHHLFYLTFNNRLSLAPFTKPLNRVLDIGTGTGIWAIDFADENPESEVIGIDLSPIQPEFVPPNLAFQIDDIEEEWTFKEKFDYIHGRMLAASIANWPKLMKFIYDNLNPGGYVEFADILNDTRSDDNTIPPNCALTKWNELVIEGGVKMGRSCSVGREYKGLLKDAGFVDVVETVYKWPINRWPKDKKMKEIGMWAQENVTSGISGLSMALFTRVLGWSIKELEVFLVEVRNDVKNTSIHAYWPIATQSDRITVLVGPSGIAFQVPQDLLMQWSPPLGEMCRSGLEESQTRVIPLPHVKISTFEDFFIWMHAYEPRVDIKDFAAVLDLAIFAEMYMICQLKNQTSDILRTELGSGRWKLTPDDVSKIYDEVPSGSILRLLCSSSLALPVSNQPSSSPSFGFPGGFGGLQQVMSTARQHEDFLEWEPVFENHSDLGWDYFRQIQMSHTQTAISWGGPCRFHDHRDIPGERREAVDKCPYPYGALPTERPSRALPEECEREAFVEVRSVET</t>
  </si>
  <si>
    <t>&gt;8450_g</t>
  </si>
  <si>
    <t>MAGSTTKMSKPMSVKEISAKADFDFNPFIAMKYWFRTADTLLREAHIYQDEQNDQQAYLLLIRYATLVTEKLPLHPAAKEPENRKGLKAIQATLPEVLDTLEVLKPRINARYSAWQRRVEQRREAIDRDRSRSSSRTRTSPSAFDPAIAGNIQTLEAAENSELAVKIAQRELSRRDAARRATRQAGISEQEERERRTAGLWDDWEFALSRDGESRDEEEIRRNMEASRRRMDGTHDLVPDGARKKLTKIRPIVKSLTNGNNEYRYPSIQKSQPLLAERYDSSYSPEAPASIHVPPKPPKERFDDVAFEPEPPSRPAKTAPEPASPSMSTSKLAPTFTFRPSAYLENGNPLRTVFLPPSLRTEFLRHAGSNTRRNLETCGMLCGTLISNALFIQRVVIPEQESTSDTCDTVNESALFDYCASEDLMVLGWIHTHPTQTCFMSSRDLHTHSGYQIMMPESIAIVCAPSKSPAWGVFRLTDPPGLQSVLNCRKTGLFHPHDETNIYTDALRPGHVYEAEGMEFQVVDLRP</t>
  </si>
  <si>
    <t>&gt;9805_g</t>
  </si>
  <si>
    <t>MADSRESPSTRTSAPDLEFLGDQVTLHPSGVIEPLEREDSDNERNLVEHMARFRSSPLEFLREVSLHVSGTGWRAYENFIGQPIFYPGFSDSMIAAVLSAPILQKRIKELAVKRVDVEEMDGLLSKEDPLYSAKRSRRIAVLEQSLQELSEKWTGDMICKMESRPFIRSAYYLCTQLLTRAYHQGIHVSSEEVIQLRTVAEKAEKNKQSAMWIRRSFGDDVLYTTLVQSYIDTLLQGGFNFECFIEGGRSRTGKLLPPKFGILSFILDSILSGRVQDAIICPVSTQYDKVIETEGYVTELLGVPKKKENLADFLSASSVLSLKLGRVDVRFHKPWSLREFVQEQQSRTTGIPKEIDMKNITDPITRQKLLRTLGYKVLSDINAVSVVMPTALIGTVLLTLRGRGVGKAELIRRVEWLSDRVRSKGGRVAHFGNSPTSVVIDRGLDVLGKDLVGLVEGLPEPTYYAVDRFQLSFYRNMTIHLFISEALVSASMYLRVKRGGGPDNQRISYEALRSQVLFLSQLFRGEFIYPTEGLAVNLDNTLRGLEADKVIELTKDKGDMITAVGLASAERAVGRENYDFYCFLIWPFIEASWLGAVTLMGLTPPLGHTGDGWLDVKKCQDSAQLLGKTLYHQGDLSYFEAVNKETLKNAWTRFVEEGILLISKPRNSTVQPKAKLSPDWVPARDKYTGRIKPEGRLWNFIEKIASSRREGKNRRDGATVSTRVLRHTEIIGEKLFQDEKGAVGMSEEDKEAVRREQRRLALGARAHL</t>
  </si>
  <si>
    <t>&gt;4455_g</t>
  </si>
  <si>
    <t>MNTNSDTNPADLNIESVDLNIASGIDLSAQQKVLVGSILDLFKGKPTLRKLQLWTDDATFQDPLTNSQGRKQYSAQWYGLVAAFSTIEQLHHSVTRSGNPIELDLKSRYVVKGLGKEQIISSAVRIHTTDDCSKITGVQDRWNGSIPTGAIAMASLP</t>
  </si>
  <si>
    <t>&gt;9786_g</t>
  </si>
  <si>
    <t>MSLAQLSKLLPLPESDLQQVLDYAATLSKQEAADHFNNLLGESPQSIEFISSFNSRRQDTPSSSNLTSSSRSNNVSAVPKPIRKQKKKGQLHTPAPRQITNTYVGQGAAYMKKNEDDYISNRAKPSSSSNTPGSNTFKLDPNPSAIQAPIPKPPPSAAGTLISDFKSSKSNSNSRNNSTHASRTSSPAPHQKPTKINITGGTSMHGPSTTLSELDAAIRSLEISTNSSLLLPASKRACNCIGARHPLLTAAPNCLNCGKVICVKEGLGPCTFCGEPLLSAVEIQGMIRELREERGREKMISDNASNRRAEGTKKPIPFSQPRANANMSPAEAAAQAHRDKLLGYQSQNAKRTTVRDEAADFDVPMTGGGNIWASPAERARQLKKQQKVLAEQEWNARPEYEKRRQVVSIDLVKGKIVKKMSAVERPQFQNQYEDSEEEAEEEELPLRDSSGNKGVGTFSRNPLLGGLIKPVWKPAEGKGKEIGGQEDEEPRRNTWRRVQDDLEDNEAIILDGGAYGESPFDRVDHAEEPACG</t>
  </si>
  <si>
    <t>&gt;5234_g</t>
  </si>
  <si>
    <t>MTRSVEDSDADFPELEDLLKESREESKARNQRSTSSRPLSTMPIRDGSRDVLIGSPYNRENRHVKSGKPLMDREKEVEVKARPKKRVLGRKMDNPLLRPLSAVNTVRRSVSVDLTKNTLGIKQNKPDEDSRQQDADHSTGSPVATGNSQGEKSAEVQRKSLNEKRSARTQGRRRRVPSLRLEPKESTPKEDSDGLSDFIVNDSSLMEDSVVEITPPKSTRKLVRGRKRQVKEKWENEDLNAQMKSLLIEDGDVSASTRKPKSSLPKKLPPKSRAEDSHGEIKKTSMPARSPDLDSPFSPSLSVSQTTPKKSSREASFATPPSRPEPKPKSLVSPKKLPRLPATPHRPSMDSFWQQDVINDWNDEYSPRKTLKPTIPLKLENDAHLSNGTLLFSPTKKSPVKAANREAKEAKKLFSQRKNALAENFLQELDEKITNGQITKLAEATGGVKIIWSKKLNSTAGRANWKRETLKSSTLSSDGKPQPTVTYRHHAAIELAEKVIDDEDRLINVIAHEFCHLANFMISNIKTNPHGKEFKSWAAKCGKAFGGRGVEVTTKHSYNIDYKYVWECVNCGLEFKRHSKSIDPKRHQCGSCKSKLVQTKPVPKKGDGEVKAMGEYQLFVKDNMKKVREENPGSPQKEIMGLVGKKYQEEKARRLLVKVDEKEDNVVRVKEMGGSKEGTPDDEGIADVARKLVFLDLTSNS</t>
  </si>
  <si>
    <t>&gt;2291_g</t>
  </si>
  <si>
    <t>MTSSQGLPQSPALPHSFIAKKHRILEALAVPVSEYDDLSPKGSIDVGIRDLIDEINSLEGCVTTSSCAGRVSVFLEGSKTASEGEEEEGEGARTVAGVGGKGGGGEWLFVSHDPIPTREDGRPLDSVSWCKEFAMEKPSDLKTGLAGNRRDISKKRFVHFKFEPMILHVLTASPQHAQLVLSAALQAGFRESGALNITSSGTEAATPMVGIRSMGLSLESLVGVYYNAIPFCTATELQLDDLVAIANTRFLENTKRIERFRNLLKEFMNADGISGTKKKQGDIGEWEDKDARRERKRAEGLKKALAAKEAGYQEKLSEETEDIPDVGCLGIDT</t>
  </si>
  <si>
    <t>&gt;10193_g</t>
  </si>
  <si>
    <t>MASKDPDAIGIPGAPLHFSPDLEKSMTHDTRELNDIFNNARSATEKEHKMTLWQGIKLYPKAVAWSVLISTCICMEGYDVCLLSSFYAFPQFNKKYGEMLSDGTYQVPARWQAGLSNGANVGEIIGLFINGFVSERFGYRYTVMTCLTLVIGFTAIFFTAQNVVDLQIAEILCGIPWGVFQTLTITYASEVCPVALRGYLTTYVNFCWGLGQLIGLGVIKSMLPRLDEWAYRIPYALQWMWPVPLLVGVLLAPESPWWLVRKGRIADAKKSLLRLTSLNRETDFDADETISMMVHTTAIEEKITKGTSYLDCFRGTDRRRTEIVCMVWAIQNLSGNSFSNYSTYFLEQAGLSASDAFDFSMGQYAINMAGVFCAWFLMSCGIGRRTLYLGGLCGLCAMLFILGFLGLVPDAHKKEASLATGAIMLVWALFYQLSVGTVCYSLVAELSTRRLQIKTVVLGRNLYNIVGIICSVLTPYMLNPAAWDWGNFAGFFWGAICFCCIIYTYFRVPEPMGRSFAELDLLFERGVSARKFASTDVDVFGVDADREVLNEYKQHVEGDIR</t>
  </si>
  <si>
    <t>&gt;9889_g</t>
  </si>
  <si>
    <t>MVSSSSAAGPSGTRFSRKVISHYLPEETTPPPCPEYIDLADYYSQPGPIQALDLAKHYSSPPSRPKSSIHNAIKLPPTFQTPKSTVDYQAWMQERIREKLAELGRIQKLKNGMIFYGGDGEKKMDKGSLVVKAGEDWRDENEEEEGYGFASEVERRSHRSAYVAPPYPAHFREVAYPFVLREERPHWKEEWSTVGEAEFSNECNRRHRVAPDFQRRLKRDKLKVLEEVAEEVPTLAPNSLPESGEKEKGMRAQREKPLAAKSPVTKRPIARQPVVRNKSTGFPFGEHEPRKSRLRGIGASIANYIRPNKNRQLSSATSSHNPECAETRPTSC</t>
  </si>
  <si>
    <t>&gt;5632_g</t>
  </si>
  <si>
    <t>MHRTSVRPAPLDFFLPSAYPSYGIDRRKDITLPHIQQLEPIYLGTTVRDGLPTPPADRMATTYPHPQYNDYPARRDAAYAGAVSSGGNYVAANSQPRSYYSSLSQPPLLSVPGTNKEIKGIQVVRSQPQSPAQQARSSSLAAPEAQPRRKSADMIRPNLQIPRKISDSGGSLAEFAAQITSLFWFEATDVLNKIESWADSSSPLPRIRDEALPTTGFRKWVVTILSTTQVTENVIILALLFIYRLKKLNPQVKGRKGSEYRLLTVALMLGNKFLDDNTYTNKTWAEVSGISVTEIHVMEVEFLSNMRYSLLASAEQWEDWQIKLRKYYSYYKATSKPTYLQTSPQHIGIPSPTSNQSSPLSLNLSYPSSSTLSSGTLSSGYLNNHQWSSSNSSPRTAHSPLPSLPPFDQHPYNNRKRGFEGEPEEPVAKRITRSMGPASVYNPNIPPLRLEPPRLPVPSNLNMSTSQPMNHGYNTSTNIPQNVPLLPPLTGRSMAPTTPTSWATQLPMLTPTGSRNANGHTTPSRHQSPHSVQELLAYGSSPLQGPNSPLDMYNRSSPYKPVRQVNYLLHPPPNATMHGYPINPNQISYYTLGKREYRNGVISDSYAPPHSYPQQLPVLLQPNFRA</t>
  </si>
  <si>
    <t>&gt;7661_g</t>
  </si>
  <si>
    <t>MAGKTYNVGVIGYGMSAKVFHIPLIQVTPSFTLHSIVQRTPKPENDASKDHPKVKIYHSAEEMLADASIDIIVVTTPPNTHFTLTKAALEAGKHAMVEKPFVPTAAEAQTLIDISKKTGKLICVYQNRRWDSDFLTARKLIADGTLGRVVEFETHFDRWKPVRPETWKGTLTMAQAGGVIYDLGTHLLDQAYVLFGTPKTVTAIFSNQRNDGEVEPDSFTVVLGYGAGGPLVTAKAGVMCVETQQLRYWVRGTKGSFKKFYLDIQEDQLKAGLKPGDKNFGVEGEDRSGTLVVFEDGKPKSSVLNNIEPLTYGTLYAGFAKAIEGGGESAVPAKASEARDVLRIIEAAKKSAASGKTVDM</t>
  </si>
  <si>
    <t>&gt;2043_g</t>
  </si>
  <si>
    <t>MTEVEANDTIEGDLAALSSSSTRHRVEHLHALEASLSTGDINPRLFPHVLQTLFRTCSYYTDRNSRRAVQRCLRTIFGSGVTPAALTGFVKSVHAETLKPGLAPGTAFVLVEWCSILLQELSGTENWEKWGLETIEANAHALDLCLSGSSKPNLKHSALVVTRRGLRKVFSESDTRQNAIEGAVHKLSSKASHPTLRNAIMLGVIAGVCARKSGAREILASKTSEYYSFYNREIIGSRTPVPPYIACALGDFFVAFAPKEDIEKEIIPALEKSLLRVPEIVLDDLVTPLFHSLPEQIDLSDILHKNLLKPLLANIKSSNVTIRRGALLAFEAAVVKCHDVEVIAKITEEILAPLKNGKLLSADQRGHHAEMLALLPVSNITAAMVSSAIALVASKESAEAALNLETTALLHYISWSVLNGVDLDKKVVETFVKGLSDKKVPFKKMWSIRFGELLWAINDTQVLKSRLSSLVELSMPALMDIWQEIIANPILSVQSGLVTSAYIITSLARVKLAVISSASVDSALKKAQISQQALTMEPKPSFLLNPRIYGKLTSDDEFSWFTRALAAVPQDLADVQPDSAVAIGWSQAIIHCVCSSAIKPNLRQEALSTLSRLYAHSPISISKLIIAGLWRWRYSIESGEKDSASVTTKSENDHIHKIAGAICLHSGEVSRLGGNVPEIVRRDQMIDLLVLARPELLPRVSWIDLCLRVEVDPGDLARTSANALMEQIIDHTSFDKNASLQPSDSVKTAAFNAAAELAFVAPDVMTSRVVKLFEEDLNPSHLANIGPTEAAIFRTEEGTAFIDVLATKSQSYTPNKNTKDYETLKWEEDIRSQIAQKKGQQKKLTPEESAKVKAQLKKESDIRQQIRYLQARILRGIGIIKSLATGPPTEAGLWMGPAVKALMGAMSAGAGLITGNAASDAYILCAKRLPVRIGSMRPFIGVATLRALDISQLADNLVQESLGALVTRVLYRLRFSGEQRPFDTVSLTYIFPLVFLILRKGGFGETDDAEAQLVLALEFLSFHCDASSDPVVPREELLSVLIFAMQTYNQHYKIIKDCLADLSRCIAPNITDSEIAVLLKGAVVPQIPVRTAVLQSISAEIDLSDLDFAEEVWLACHDDVDENKEIGRDIWEESGFEVSTESPFRILSYLETADKQLRRAASRALAASVKLQPSTFQDVLARLESSYQELAKPRLQQLDEYGMPKKMDLSDPWEARNGLALAFKELASVFDDKSLDPFLQFFIERGPLGDRNPNVREEMIEAATTIIALHGKDNVEDLMKTFEHTLEAPDKGSEFADRVNEAVIIMYGALARHLKTGDPRIPKVVDRLLETLSTPSEAVQYAVAECLPPLVRTSSDKSQEYVQKVLARLFNSKKYAGRRGAAYGLAGIVHGTGISALREYRIMSTLHAAIENKKDVNQREGALLAYELLSTILGRMFEPYVIQIVPQLLSSFGDASADVREGTLAAAKACFASLSSYGVKRILPTLLDGLDDPQWRSKKGACDLLGAMAYLDPQQLAQSLPEIIPPLTGVLNDSHKEVRLAANRSLKRFGEVISNPEIKSLVDVLLKALSDPTKYTDDALDALIKVSFVHYLDSPSLALVVRILQRGLGDRSATKRKSSQVIGSLAHLTERKDLISHLPILVAGLKIAVVDPVPTTRATASKALGSLIEKLGEDALPDLIPNLMQTLKSDTGAGDRLGSAQALSEVLAGLGTSRLEEILPTILQNAASNKAAVREGFMSLFIFLPVCFGNAFANYLSKIIPPILSGLADDLESIRDTALRAGRLLVKNFATRSIDLLLPELERGLADDSYRIRLSSVELVGDLLFNLTGINANTEQEEVEEGAQEAGASLLEVLGEEKRNKVLSSLYICRCDTSGLVRTAAVNVWKALVATPRTLKELIPTLTQLIIRRLGSSNMEQKVIAGNALGELIRKAGDGVLSSLLPTLEEGLQTSTDTDAKQGICIALKELISSASPDALEDHEKTLISVVRTALIDSDEDVREAAAEAFDSLQQILGKRAVDQVLPHLLSLLRIEDQAHNALSALLTLLTETTRSNIILPNLIPTLTTSPISSFNAKALASLSTVAGSAMTRRLPSILNSLMDNIVVCKDKELKDELDSSFDTVILSIDEYDGLNTTMSVLLGLVKHDDQRRRAATAYHLAKFFDSTTVDYSRYNQDIIRTLLMGFEDREPEVVKACWTALSGFTKHLKKEEMEALVFSTRQVLHNVGVPGSNLPGFVLPKGINAILPIFLQGLMNGTAEQRTQSALAISDIVDRTSPEALKPFVTQITGPLIRVVSERSVDVRAAILLTLNNLLEKIPTFLKPFLPQLQRTFAKSLADTSSDVLRSRAAKALGTLITLTPRIDPLIAELVAGSRTPDTGVRNAMLKALYEVISKAGANMSEASRTAVLGLIDADPEDNDVSMAITNAKLLGALIKNVSKDNAAGLIKNRVMTTHFSPSSVLALNAVLVESPLSLTDSAFADDIPDVICQGMANKNNFISDNCVLATGKYLMLETRSSDFETLKPLFESLATLIAPGNPVDTRRLALVVVRTTCRHYMEIVRPHLPLLALPVFASVRDPVIPVKLAAEAAFMALFDVEDEESRIFDKYIASQDLAANQKRSMQDYFKRVALRLGNTARERKEAEGGQGGLGLSNDEVDDEREIWSVGKVDLGDSVFDE</t>
  </si>
  <si>
    <t>&gt;1072_g</t>
  </si>
  <si>
    <t>MFYSGDLQSGINKAMQEAKLVACFVTDHQEESQLWEHDFLQEEPLKSSLAEQSILLQIEAGSQEAGYLAAIFPLPKIPTLVVIKNGELKEYIAGGVSKEAFTQRLRKALGISDVPDVPQVPQVPQQTQTSTTRSHPPPTHQIETSSIPAGNSDTLPENNHPLETAAASNDAASNDQQSRVVRNLLAERSARLEAHKKEQEAKEKARRNAEAKARQEALDQAATPGSASASSANMKYQLMQKKRQQEAREERARILKRVEDDKAERRDREAARKAEAKAKLEGQEPSNTTARSSSRSTAAECALQVRLFDGSTVRSRFPSQGSLRKDVRGWVDQKLPGDVPYTFKLVLSPLPNKNIEASEEERSLQSLGLTPSATLILVQVSGYASAYEGNHSLVSRSVSAGYGLVSGTVGIVTGILGSFLGGGTRQGREGNSPTPATAPSPSASVRTLNDQDGHGRDDQQFYNGNALNFEPRADDDKKDD</t>
  </si>
  <si>
    <t>&gt;656_g</t>
  </si>
  <si>
    <t>MTSQHPEGVAFEQKIPPVPSSDKMALDIDINGVANRNETSLDAAADATPLKEDITDSTSISQTSIKVNGANNSDAFASNQTIEPVTASPGASQPTNTPATDPSSQFPETNTTTSEVQLSTSPETQHTSFLPTSIESTINAAVDDTLTSSAVPPIVAAHESDLRNTSSPLVGSEAILGQPEKLHPALEVASDINITSAPKLENLDASVQHDVLPSVPSPTSTQESSVAPLHSKPALGPETSLDANTEVKRTLEQDSAVVKTMESVDIEMGDASQPLPPTKIAREREDDDDINQPSAKRSRTEDTFTTDSPIANGASVANGHKAETGIPEFQAKEIIKILKAQGRNNSGKNFLKPVAVLWPDLAASYAAVTANPIDFETMERKLSSNTYSSIEDFKRDINLLVRNTIAYNGEVHVVTAAARAVQKAIFDRLEFLPREPTKKKDKKAKRSTPVRNSTPQASPAPAASRQPRNVRPVAPPAAAPTQTFALDPNTNLPMIRRDSTKTDGGRPKREIHPPKNKDLPYSTSRPKKNTKHAAELKFCREVINELLKTKHFPITEHFLKPVDPVALNIPSYFTIIKKPMDLSTIDKKLSRGEYANALEFEKDMRLMFQNCFKFNPEPNYIATLGHQLEDVFKSEWDRKDQWMANHAPPVASPESADEDDDEEEYEDAAPEASSAQSTLSMAKDRLLAEQSKLLDMMNSRVTQFEIDLQQNLVDVVKAKVAEEEANEAKRKKTPKSRALKSKKLAPAKRTQAGTKQKNNHQKSRKRERNEANLSTVEKETISQGIQCLPDDIQGEVLLMIKAEQDDLEDEDGTIELDIDSISVGLLWKIYDIVSIHLPHIEAEVRAKMAQTAAPQPVAKPPPKKKNKPMSKTEQERKIQALQGKLTEYERQKSGSQEPVIPTVEQQEEESSGDEDSDSEEE</t>
  </si>
  <si>
    <t>&gt;7607_g</t>
  </si>
  <si>
    <t>MPSQKLTTNNKRKEKSPLEAAANGSSKRTKTGTETSSSADTLRAPHYKSQEAEENGIVLRKYYPHEMCNSRAIAYNSDELPRPIERLNTALQGTKEEREQIQVKDAVVHWFKCDLRTKDNKGLHLASQKAKEENVPLIGIYIISPQDFEAHLTAPVRVDFILRTLEVLKEDLAKLDIPLYVETVEKRRNIPGRIIELLKEWGASHLFANVEYEVDELRRDARLIKECLEKGIAMDVVPDTCVVNPGVLASGQGKQYSVYTPWFRTWVAYIHSNAQLLDLFDEPHKNPTDTRNEFAKLFECKIPTAPDNKELANEEKKRFKSMWPPGEHEAQERLTKFCNERIRGYQDRRNFPIQAATSSLSVHFASGTLSARTAIKVARDHNTTKRLDGGNEGIKTWISEVAWRDFYKHVLAHWPYVCMNKPFKPEYTNIDWEYNQEHFQAWCEGKTGYPIVDAAMRQLNYCGWMHNRCRMIVGSFLAKHLLLDWRMGEKYFMEHLIDGDFASNNGGWGFSASTGVDPQPYFRIFNPLLQSEKFDAEGEYIRKWIPETKGVEGKAIHEPYRRGAGSQAKKGGYPKPIVEHKASRERCLARYKEGLGRDTS</t>
  </si>
  <si>
    <t>&gt;21196_g</t>
  </si>
  <si>
    <t>MSSITMITKPKTVFQLDSPFTEVRWPDTSKQNQQTILDLLCSTLTPIGQHRSNHVTASKGKRSRKRKREEAKRNPGSSVVVEAPPPPEISSHIVVGLNSITRSLECLSNRSKPQASQCQVSPQNTETESLQEPEKSSSTESSRPPLERHFAAVFVLQSSRPGVLNAHLPQLIATASLAHPESPATRLVQLPGGCDFQLCKALGLPRVSFIAILEDAPHCKALVGLIRDCIAEVEVPWLQEPKQSAYLPVKVGAIETFATVTEKQGKGLKK</t>
  </si>
  <si>
    <t>&gt;6577_g</t>
  </si>
  <si>
    <t>MSIINATLGTSDGLANSTVPGLLRTDHFHHLLLCYVCTPPRTGVQSSISNLVMICQILQLAGLASLAASAAAPYKRAVCGAAWEQCGGSSFTGATCCVAGNTCVAQSIYYSQCLPDTGSSGTSASASGSKTTSSTGAGSASASATGPLSYTTTEASTTAATTHTQAPYPSASASACGSWTLVDNVCCPSYCTNDDTSEFCTGSDCVCGTPPSDLCKSGTMWGETHDVSAEDWHYSRSTHFGLTSGGACGFGLYGLCTKGSTTASWTDPMLGTTCDAFCTAYPLLCKDPADTTLRGNFAAPNGDYYTQFWSSLPGDLDNYLSCGECFELSQTKDDGTDYAVGEAGYTPPITLEIVDSCPCSANDKWCCGPGADHCGEIDFKYGCPLPAGSHHMDLSDIAMGRLQGNGSLSAGVIPIRYKRVSCPTPGNVYIWLREGGGPYYFALSVVNTYGIGAVVSVEIQGAGTNTWYALEHDPNYSESRPQERYGSWTFQGAGPFNLPIGMRVTSASGEQLVNLNAITSFTAPASAVPGFNYIDLGLQFTK</t>
  </si>
  <si>
    <t>&gt;4923_g</t>
  </si>
  <si>
    <t>MNRSRAPLLSTVRRKRGREESEDEFQNNSRRRTHDSSRNLAPRGGDYWDRDRPDEFNSTVEYSLVLSNLEPQLTQNSLAISLSRLSGYKGCFVFTEANGPLDYSACVKFESYNHVKGAQSALYGYEYSFIFATTAEMWTKNNVEIRAAPVISEEMAKEDERRQRIAKTILLIRENNYEIRVQLAISIVDSQIKYETKYPDRKLISWQDQVLQIEYFKAKLQCGQIRGATGAFGTIDKVWGDLPRTFPVRTMNSFSKPGSTSATSTSATTDSPSTVHTGDSQSPPMRHQAAIAAKLQEIQSLASKLEKAKKELFEIQKSQTQENAAIIDSAETLSKEIKSNDDGSALKLPSQNKNNVVGLFESLRTLDVLWQTNATFPKLTPSLQKLSKSRGVLKKVRNFLSHGEHQCFDYGHQSIDLVYVDILEVLNKTDFIEGELDGMMASWRRKYEQKTGLSIFKVIEDE</t>
  </si>
  <si>
    <t>&gt;8733_g</t>
  </si>
  <si>
    <t>MDDDLYKETAEMPFLPERQVRMLRFLHSEVCCLDDLAAEIYRMATEDRARSVSTQRAEDDPEVRICSERMIDDHNQDSHAIELLRTVARPVLEAIIDGTIGHSYVTDAKFKALTTEFDNCAGAYLNTFVLRGNAHKGYGLNSNEWAKLQDMERRYLAGNERRLTPQSTQQERDDADEAAEIDKAYVKQKEPIENLKTRARDGVRALYRPKGIAKFCDRMSRRQRLDLDPTGTIR</t>
  </si>
  <si>
    <t>&gt;3367_g</t>
  </si>
  <si>
    <t>MASFSQDRTNGKALVSYNKYEYKPLESKPNSIRLLRLHPSPKSLWQVRVSLFETTLEEAPPYVALSYSWGDRNNLKPIIVNSDRISTLSVTRNLRSALQKLRPLEGESLVMWVDAICINQEDVLERNIQTAYMRAIYQHAASVAVWLGLNSHGSPYAIQLIRTLSAARTLKDVERIILAPRSLEYLYNIVRLFRRQYWWRIWVIQEVYALVGISGSQETFGPINYSLSEREIYSYTARHIITTTQRLDVICVKQHNKKNFELPSWVTDWTRPPQNTGATLVGLHHHEPAFRAAGSSPAAAQFSEDGYILNATGFIIPNLKAVGAAYRKHSPPADVVHTLEVFHNWWDLFSSFEETNSIEAQAAFGRIISCGNWKFESNQIYAEKLESIFALSDEKLAESDVLRLNSISRSSTTTAISSSLGSLQDEEVDEFVGGEDEKAKMSIILSAGLMMNRRRFFVSEGNLMGLAMWYAEEGDIVCILLGCRFPVVLRLEEDHYVLVGEAYVDGWMEGQGMVALQEGWFSLRNFEIH</t>
  </si>
  <si>
    <t>&gt;1666_g</t>
  </si>
  <si>
    <t>MSKTSLQYQVPKQGDSFIQVSVPYPTPGPDEICIRTRAVALNPLDWKARLFGVEVKSWPAVLGIDAAGVIDSVGESVKNFQPGDEVFCLCGLSNRAGAFQEVLTVPSHLVAKKPSSLTFEEAASLPVCYLTAASAITNGLHVPLPYLDPTGSSSLKSILVLGGSSAVGGAAIQLLRMALPSATILATSSAKHHAHLVSLGATKCFERSAQDDTSAIKGATPGGRGVEAILDVVGAAASQSAVFTAFDPAGPKIFSQVITGANVEVPEGINSTAVFGRQLFGTKGGMTAMPSLASLLESGKYKLPVTVEVVGKGFEAIGQGLDKLMKGVSGTKYVVSL</t>
  </si>
  <si>
    <t>&gt;10103_g</t>
  </si>
  <si>
    <t>MASICHPLNDNVFGPVVNGCRSNFDFTLLFEQSILSLGPAALLLLLAPLRFVKLLKASKKTTPSTLKLLKSIAALLLIGVQLGLLICWSSNHVTKATIPAAALSFLAALAILLLSRVEHTRSIRPSFIINIYLLTSVAFDAVQARTLFLRHDHSTILGLFTANIAIKLALLVLESINKRRCLRSPYKNYSPEATSGIFSRNRDSGKYALIYATFNCLKWKLAASLFPRACLIGFNYSQPFLIASAISYVSTPGNSRDRNDGYGLIGAAVLIYLGIAVTTTHYKHHVNRTITAFRGAMVSLIYAKSLRLPAGLYDDSAALTLMSTDIDRLATSLDSLNEIWARVVEMSIGIWLLERQLGWVCVAPIFLVFVAVAASSHVAKLIGPRQAEWVKAIQKRVGITSSMLGSMKSVKMMGLSDNMFETLDGYRSRELNLSKRFRWMSLWRTFLSFVPIIFGPFACFVIFAIQASVQGTDRLTAGGTFSAFAIISLLTTPASSFLQSLPMVAMSSGCLNRIQKFLLSETSVDERKIPAGSLYNADRSEQIEGDSIKLHEYSQKRSSNISVAFKNANIPASADSPIILHDIAFQIERESLTMIVGVVGAGKSTLLKAIIGELRLTSGNIDVDSKATSYCAQTPWLPNSTVRQIVCGYHDAPVEDGEWYETVMHACAFDEDVQQLPDLDDTVIGSRGVTLSGGQKQRLALARAVYSRLNTMVLDDVLSAIDARTEQLVVERLFGMRGLVRRLGTTVILATHAVAHLSLADNIIVLGADGRIAEQGTFEQLRSQDGFVSKLLLNPELLKSKTTEMGATDGTGQKNKKAVVLPNALRGATVNDVEDLTRRVGDLSVYKYYINSIGWKIVSANIACSLIACVSQAFPPLWLTFYADGNVTSVPLFSVIYALAGVLALAGIYGTMWSLYMKLTPTSGVKLHRVLLKSVMRAPQSFFDTTDSGITLNRFSQDMTLIDGQLPSSAVMAIFSLMQCISGLALIAVGSTYMALTVPALVLSLYFLQRFYLRTSRQMRFLDLECKSPLYTHFAETLEGISTIRAFEWQGQFISANIKHLDVSQRPYYLLFCIQRWFNLFLLLFVGVTAVAVVALATSLVGSTSPGRLGVSLSSVVGFNGSLTWLMQFWIQLETSLGAIARLKGFEEGTTPEDKETENFIPPKEWPSEGAIEFKNVSASYGGNSPALQNVSFTIRHGEKIGICGRTGSGKSSLLSVLLRILDHSSGTITIDGLDLTMIPREIIRSRIITIPQEPFILSGTARLNADPSSTIPDPLIIGALTKVGLWSILEARGGLDAEMKENPLSQGQQQIFCLARAMLRREGRVLVLDEATSSVDKDTDTELQRLIRAEFGGWTIVTVAHRLETIMDSDKVLVLDKGRTVEMGAPGELLAVRGTFWELRGRS</t>
  </si>
  <si>
    <t>&gt;1244_g</t>
  </si>
  <si>
    <t>MEQDHMLRERPPSYTQSHDPQSLDFPSVPTIDPPPPIHHERTLPPLPPTPPEPRYRPEEYPFVWPSSNPLTAYYQPGPSQLSPTIKASQRMDSPSAMDVDTPESRGRRGGSVVSMDDPDVRLAAEALGDLRADFIGSPPQQSRSISSTSPRSYQSRRPQPSQPEPLLSLLTTSHPLLGSAIGNSLSAYSASKNYSPRFKSSAEALERKFTPVVNTVGTVGRFTGVEGGVRWFLGGRRPGQYSPSDLDSDEISNKRRKYGSGDTEIDRNVPHDPYPVHRQELQHRQRRPSQASTAESLPAYDDYRSPSYEATQQALISTQTREETASPGSSTWQSRLVLSTSGLSVAMSEESLRSLKYCLSWLRWANEHIGKVVMALKGVLEQFERDSIERIEGAEPPSEGQLVVRNEAKSELNAKIAELKKDVLKTLKTVVDIVSKYAGGALPENARLLVRRHLTSLPQRFKLATRTAESVKHSANGDTEVTDGANRVLVLAKEGLDMMSQVSGVLDGTIVSAEEWCERLGRSKREDREMEAGPVSGSEKSPFELPPMDPGNGFDNGYNGFPDLPRHTSEVEHLLASFLQAPPNFSGGGATDDGMSDLNFKPNEEISGFADFVLSEFIPFNRWEPTF</t>
  </si>
  <si>
    <t>&gt;4425_g</t>
  </si>
  <si>
    <t>MGNHPATGRSPVIIEVPSFLDNGADDYSHMPEIDSNIDRDSALGGMSILSSSESVNSSLFENVVENGRTYHRYKDGQYPLPNDEDEQERLDYQHRMSRLSMNGKLYLAPIPESTNWVLDIATGTGIWAIEFADEHPHSTVIGTDLSPIQPPYVPANCSFIIDDAEDEWPYTQNFDFIHGRALVTCFKDPKAVFKQAFDALAPGGYLELCDPIFPIQFLDPPPENSPLKIWMDLLMLAAEKAHRPWTNATHYKEWMGEIGLWILRRGWTT</t>
  </si>
  <si>
    <t>&gt;3119_g</t>
  </si>
  <si>
    <t>MSERYSLRQTPKKTEHQGFVETPRARRPYTRRKSQFPESEGEDSSSATDSLEGGKSSRKSSTRRKVNLVEQATMNVSATPATNLKRNGNINGNGVATMMPTNLHTEAAPLDVPVNGAASKKGKGVEKSELEEDNKVTDGWEVGKNPKIDYSGHVDFGGSFGVTAMMIGFPLLMYYMWIGATFYDGKIPSRSPPEQTWQEFGQHMWELVYEHAFPSLRAWKIYWSFFIFEGVCYCVLPGVWTYGKPLPHEGGRQLKYYCSAVWSFYTTILVAGALHFTGVFPLYTLLDEFGPLLSVAILSGFGVSIIAYFSALARGAQHRMTGYPLYDFFMGAELNPRMFGILDFKMFFEVRIPWYILLGLSSATAARQYEQLGYVSAEVMFLVMAHYLYANACSKGEECITTTWDMYYEKWGFMLIFWNLAGVPLSYCHCTLYLANHLDTIHDYPFRTPFLVALFTSYLFMYWVWDTANSQKNRFRAMERGTLVKRYTFPQLPWGTLENPKVIKTKAGDSILVDGWYGLARKVHYTCDLFFALCWAGVCGFNSPFPWFYPCFFGCMIVHRAWRDVQKCRVKYGESWKEYEREVPWLFVPYIF</t>
  </si>
  <si>
    <t>&gt;2063_g</t>
  </si>
  <si>
    <t>MPFPTDEVLMKTASDLLAQFHAIFGEHPGFRPAHAKGILLSGTFTPSEEASTLSTAPHFNNASTPIWVRFSNSTGLPHIPDTDPNADPRGMAIRFHLGERKHTDVIGHSTPFFPTRTGAEFLEFLQNLAGGTIGEFLATHPKALAHVQAPKPAPESYATEEYFGVTAFKLIDKAGKETYIRYHTVPLVGVHTLDAETLKGKDDNYLQPEITSRISAGPVQYKLLAQVAGEGDVTDDATVHWPADRKVVELGTVKLDAVVPENAKEQKYTIFDPIPRVQGVEPSADPLLELRAALYLLSGKERRAAS</t>
  </si>
  <si>
    <t>&gt;7860_g</t>
  </si>
  <si>
    <t>MYNEETFILEEDHIVCLSQDQKRLTCGGLVVWPDNNPWRHNPLLGAEIEKEGLITYNSETMSGVMEPHVFRRFRKFHLQPSLAGRFQDYLRGSSFVEDLVKLISTLPKITKLSILLTLSDVRLESLSGIFSIPRMIFERDETKVAELYDLKETAHRRLTDLFLESRNFAHLFDLTNVKNFMPQFVFNGYPKDRPYKPLAKHLALIQEIREKVEKNCRDPVDQPHGNFEDYCHIVVTSSSLNGAPSSLTTRVKHLSVRGWNLLKRVLGRHL</t>
  </si>
  <si>
    <t>&gt;4374_g</t>
  </si>
  <si>
    <t>MVTSAYGCYPSPSLGSPQLGEKASNSPSSPSSTIPTFETPLLNGSNPQTQLTHSSRFAAIRLFFVMSNKSLIRHYVNLTLLVVIIALVCFTTHIAAAQARTMRMLQEPITGQ</t>
  </si>
  <si>
    <t>&gt;9854_g</t>
  </si>
  <si>
    <t>MALDPSNGYVAARNIQDLNDNALPIFNVERVQLQFSIASDFVAAQVANNVLVLALSNGRILRIDLDNPADIDDIDLPKKTAEIGIIRRMFLDPTASHLIICTALGENYYLHTQSRQPRPLSRLRGVSIESIAWNPALPTTSTREILIGASDGNIYEAYIETSTEFYRKEDKYLKTLQKIPDSPITGIWVDTVADARKPDIRRVLITTQNRILHLVGKIGRSPHEGGGSIFTRLFESEQPIVHEISRVSTTAASSLVVSPDAPDSTSPESVGSDRIFAWLSSQGVFYGRLLTTPTSTELGNKVFAEAKLLPRSQLPASESTGPKKTANESIDSIVLTQWHIVHLIGGRVIALNRLDDRVVFDQVVLDPGQQALGLYADQQKNTFWLFTTQEIYEIVVTDEDRDVWRVMLKTEHFDAALRYARGPAQKDAVATASGDYLISKGAYLDAAGVYGKSSKAFEQVALTFIDKEQPDALRKYLLTKLSTFKKSSIMQRVMIASWLIEIFMSKLNSLDDTIVTKAELSQTLNPAQTQDQLDTIRTGFQDFVKKYKSDLDKKTTYDIISSHGREDELLYFASTIDDYNYVLGYWMQRERWREVLDVLKRQTEPEIFYRYSSGIITHVATELVDILMRHSDLKPRNLIPALLNYDRSFTGPLSQNQAVRYLLHVINKWNSRDAAVHNTLISIYASQPSKDESALLSYLESQGDEPSFDADFALRLCIQHSRVQSCVHIYSTMGQYLQAVELALAHSEIDLASIIADRPVGNAALRKKLWLAVAKKVISQSNGIKTAIEFLKRCDLLKIEDLIPFFPDFVVIDDFKEEICAALEDYSRNIDALKKEMDESSQTATNIKIDIAALDHRYAIVEPGEKCYICGLPLLSRQFFVFPCQHAFHSDCLGRKVMEQAGIGKGKRIRELQGLVSKGMVAGAKREAAIAELDGLVASACILCSDFAIKRIDEPFVLPADDRNEWAL</t>
  </si>
  <si>
    <t>&gt;8037_g</t>
  </si>
  <si>
    <t>MLPSALFAIEALSPQEALSGILGSISLATWIFLLVPQLILNYKTKSAEGISLAFLGVWLIGDITNLSGALWADLVPTVILLAIYFCIADVILISQCLYYNHINAESKRHQSIASAASEEEPLLARRRSSDATGLPGSHRRRSSTQGDMHDSLTKILEAEESSEGNVWLRNLLSILAVIVVGTAGWAIAWQSKVWKPTPEIGDIPEQVQVAVGAKILGYASAICYLGARIPQILKNYKDKSCEGLALLFFLLSLMGNATYGASILCHSLERDYIMTNLPWLIGSLGTMAEDAIIFIQFNIYAPKPGTSAIV</t>
  </si>
  <si>
    <t>&gt;7594_g</t>
  </si>
  <si>
    <t>MGKSFLSVFTAAAVLLGGAAATLDPILIKGSKFFFKSNGTQFFIKGVAYQSGVGANGDSSSNASYVDPLADETSCARDVPYLQKLGANAIRTYAIDPTQDHSKCMALLDAAGIYVLSDLPQPDLSIDRNVPEWNTELFQRYTDVIDALQSYDNVIGFFAGNEVTNSLNTTGASAYVKAAVRDSKAYIKSKGYRTMGVGYAADDDETVRAQVAAYFNCGDVADQIDFWGYNIYEWCGDSDYVTSGYADRTAEFASYSVPAFFAEYGCNTQGGGAAGRKFTEVGALYGSNMSQVFSGGFVYEYFEEANDYGLASVSGDSVSTLADFNAWATEISSVSPTGVNSASYSPTNTAGQACPTLGTDWAAATALPPTPDASVCSCMVSSLGCVAKSGMSADDISTLFGTVCGMSGSPCAGIDHNATTGVYGPFSMCNSTQQLDYALNAYYVGQKSASGACDFGGQAVLVKAAAANSCSSVISSATATFTGSATGAGNTSGGTAAASTSKKNDANGLVFSASLGMGKFMMVGFTLVAIVSGMGMVLL</t>
  </si>
  <si>
    <t>&gt;2909_g</t>
  </si>
  <si>
    <t>MDGNIVNGIFKHDITAPPASDRVFPLFSLKGRTAIVSGAGAGIGLAVAQALAEAGANIAIWYNSNQKAVTEALNIQKTYNVKCKAYQVNITSYNAVYAAMETSIRDLNGRLDIFIANSGIPWTQGPMILGELSHYHDVVTTDLDGTFFCARAAGIHWRRQKKDQTTIDGKKLEMPFREGSFVATASLSAHVVNIPQLQVAYNAAKAGVVHMCKSLAVEWVGFARANSISPGYMNTEISSFAPKETKEIWKDKIPMGREGEVSELKGAYLYLASDASSYTTGADLLIDGGYALP</t>
  </si>
  <si>
    <t>&gt;7282_g</t>
  </si>
  <si>
    <t>MLLRLSPRPLTKLLGRRWKRVVAFLLLLALFLQYNRPSPREHFIESTDIHFASAHKPTSVHGFLPLSNRTALCQKQKWRPYTNRGIRRKVYDLFMLNDELDWLEIHLDTMESYVDFFVIVESPITFTGLPKPLILQENWDRFKKWHYKIIYHVLEGTPEGVSRTWDFEDYQRNAMFLQTFPKMPPDKKAKVGDVIIVADVDEIPRPATIMLLRNCDIPRRVTIRSRFYYYGFQNLHIGEEWPHPQATTFGGLGEGETILPADLRNGEGGWRITAWREKADLWNAGWHCSTCFDSLEMVLSKMRSFSHTGLNKEKFRDRTRIVDRVRKGIDLWDREGELYERIEGNDDMPDLVRGDKLTGGNGRFGYLLNRDGSNAAFKDYGAYEDAGD</t>
  </si>
  <si>
    <t>&gt;9878_g</t>
  </si>
  <si>
    <t>MELDITGYISSLYKKTKEQKPWKAKLRQINTATTRLVTNGSRGSQQQAVRTQQIYVLTHRTRISDSELAELHIDT</t>
  </si>
  <si>
    <t>&gt;2777_g</t>
  </si>
  <si>
    <t>MTVSDKAVSSAVQSFTNLAATMSAGVSSSLALANTSLAVEEATSSRSWLGTFGRLTLFLIKIIPRILYWMLTFTTITMPAFLFNLFSTSLTFTMNATTLIMIMVALVSTVSWFVRYRYLNMYARLPPEPQRKEPEIDLYPDTQEEGTKSGFSNYLDEFLSAIKIFGYLERPVFHELTRSMQTRKLIAGETLNLEEEKGFCLVVDGLVEIFVKSARDGGESDTERSSFNPDDSSDSEDGQYRRSAQQGYQLLTEVKNGAPMSSLFSILSLFTEDIKLRHTEDDDLDGNSSSAEHDHRRYPSSAGFGNQSHETPPSLPTSPIYGAPSRDGDFRDRRASTIASPTAGGTLPRVPPLSLDAPEDYSRYRPKPRRHKTISAHPDIVARATVDTTIAIIPASAFRRLTRIYPKATAHIVQVILTRLQRVTLATGHSYLGLTSEVLRTEKHMNKYTTYELPNFLRGDALKRLKEKFIREKERIGAEEGSKGIALHNSSAGRKRQSSNSLRKEATLHSLSSKGLSSMSMATFESPLSDFGATAPSPGDLLTNIQMSRSGGRRKPNATQSPSENGQVREVWQHDIQSPLAPRIFNASPNPPRSRLPLHRQESVDEDGMFRSSILECIFKAIGLTNTRNALRMSDSVEASPRLVSYDQSRQKAVFTTNAFGFIDPYEGSADGDSESMTSGGMSVGGFPSTRGLANELRDEVEIVYFPKDSVLVEQGERNPGLYYVIDGFLDVNVPIEDKLEATVLGQTSTPSKWSEDNLAPLSRARTASSRTSNSVIGTPVDSRKRKLSGRKSLALIKPGGIAGYVGTISSYRSFIDVVAKTDVYVGFLPRAALERIVEKYPVVLLTMAKRLTSLLPRLILHIDFALEWVQVNAGQVIYHQGDESDAIYIVLNGRLRLVLNKEEAGMKVVGEYGQGESVGELEVMTESRRPATLHAIRDTELAKFPKTLFNSLAQEHPGITIKISKIIASRMRALVENPVFVQGKEVSGATNNKVSSTMNLRTVAILPVTAGVPVVEFASRLMNALTQIGATKGVTSLNQAAILNHLGRHAFSRMGKLKLSQYLADLEEKYGLVLYVADTNVNSPWTQTCISQADCILLIGLAEGSPAIGEYERFLLGMKCTARKELILVHSERFSPPGLTRSWLRNRVWINGGHHHVQMSFRTSSVPVHPQFTRRFGKALKQQVKVLQAEIQKYTSRRLRQTPLYSADTPFKGDFHRIARRLCGKSIGLVLGGGGARGIAQVGIIRALEEAGIPIDIVGGTSIGSFIGALYARDADVVPMYGRAKKFAGRMASMWRFALDLTYPSASYTTGHEFNRGIFKTFGNTQIEDFWLEFYCNTTNISKSRSEIHTSGYAWRYVRASMSLAGLLPPLCDEGSMLLDGGYVDNLTVSHMKSLGADVIFAVDVGSLDDDTPQAFGDSLSGFWAFTNRWNPFSTYPNPPTLAEIQARLAYVSSVDALERAKTTPGCLYMRPPIDPFGTLDFGKFDEIYSVGYKYGQEFLAKMREQGVLPLVDETEERKALRRTMAPRRASI</t>
  </si>
  <si>
    <t>&gt;2538_g</t>
  </si>
  <si>
    <t>MAPKVAIVFYSMYGHILKLAEAEQAGLKKAGIEADLFQVPETLPQEVLTKMGAPPKSSIPVIDAKTLESYDAFLFGIPTRYGNFPAQWKAFWDTTGGQWGAGGYWGKYAGVFVSSGTLGGGQESTAIATMSTLAHHGIIYVPLGYAKTFPQLTNLNEVHGGSPWGAGTFAGADGSRLPSALELEVATLQGEAFGNAISKVSF</t>
  </si>
  <si>
    <t>&gt;7309_g</t>
  </si>
  <si>
    <t>MAEPSGSPSESTPLLANDPLEANRAQAVDAEANGSAGPIPASQHFQRPIRLLTRLIFIASLTSLLFFITSVVLIITGPFVGFKDPVLDGGGALIGFGFAFFAAIVSVINLYFAFPILLNVIIDLIFAFYIITLSTTSAFDRNGFPTRYGWCQDYYHREPPTSKCLEVLLALQIILGIGIGVVAIVGFSHLTLLGMRIVAIFRTISGRRETWGSWRLPTGQLTFEFTIKVLRQERGEVSGPGGPVVEGSVVPHNEGGSV</t>
  </si>
  <si>
    <t>&gt;2154_g</t>
  </si>
  <si>
    <t>MSSPVVSKDLRRKFVELQRLLLDQLPTSPGLVAIFKDFLSPLQQAFPELIDDLAEISQISTGLSIHSVCWYTQALLPPLSPIWQVHMERALEQGELPSVFDRSTPNISSGDLLQLQSQFLITDNIINGYLTLVRECGRCQISILPPASWSVPDIDHCQLSPAGLRELRQVLIPLHDQMHWTFAHILIDGNEMDQVIVVYYNSVLNYDIPLGFMEWLFQSFSCLGEIRFAMPHNNPQQPLGLDCGLFMLMGIRLVACGAVHLSQEEADTILPSFRVRVLAEIVNGRLDPLSSDYYKKFKKTSHSLHVANVCTQLEVGQGSRMRDDSLVSETSSSPSPKEAHSLSDSFSIIRRNSIELATSSPPSFIQSYSKPMGIGPQANSAETSQALWKVKIDAATSFAAMFASPEGILKMLKSGVLSSRLASQRQLAYDSATQGMNGSPELGPFWRTLRYEKVNPLLERYMQYQYAVLFAKAAAEISGNKKGKRSKTERAAMLKRLGINEVGAQGLDEWKIAKTYARKAFVWKELVDLFRSTLGQDSCVVLAAVTQCSSAIENMSIESRAVFLATIQSRVHEPGSHIIVRLRAASKLYFLIINGTLPDCPLRIERAGNLSFAESVNTEEAPKSFNISV</t>
  </si>
  <si>
    <t>&gt;21219_g</t>
  </si>
  <si>
    <t>MTSIFICLDQITFKGYLDSKNL</t>
  </si>
  <si>
    <t>&gt;3364_g</t>
  </si>
  <si>
    <t>MPSLTPFNIAVPSDKIDRLKQKLALTDFPDEVIDADEPWSRGAPLAYIKRLALYWKDGFNWRKAEAKLNEYPQYIIQIQVEDFDTFDIHFVHQPSTVANAIPLLFLHGWPGSFIEATKILPQLVEGGKDFPAFHVVAPSLIDFGFSSASKKKGFNVDQHAEAYHKLMQALGYNEYVIQGGDLGCLVARFIALNYGLKHCKAYHINSAVPAEPTATSHPDLYAKAQATPLSATELASLARTQHFFKEGNGYYQQQSTKPQTVGYGLTDSPVGLLAWLYEKLHDWSDAYAWTDDEILTWVSIYYFSKAGPSATSNIYYELEHRQPGAFPASQVYIDVPLGIARFSKDLILLPKLWNQTLGPVVFESKYERGGHFAAWERPEEVVRDLREMFGLGGGAFAVVRGKSGYED</t>
  </si>
  <si>
    <t>&gt;3778_g</t>
  </si>
  <si>
    <t>MSSIYNLDTSSAGVRTSREFDDDLGLNINYLPNTPFDRHHLSSYNQPQTTSNSASPSYNIGSTPGESLSDYSTREASEFSAEFEDEFFGVNFDAARVDSFTSNFADNIAYSSVDLNHTQPDLPAQTGNRRPSETFSFSTSIFPLSPINSAVSNPSSPRIPADDLKSKVTISQNELISGNYTSWNPPVNIPSQQHTTSIQLTPDQSGSSHTSGEGIEPSAMQRPEYSPNTTAPQWTSLPPGNATSFAHSSTKLNSSDINDFGSQLPTDTIHKPASGIERNEDGSWRSSTHTGQGGLNPDSRRAIENNEVPNLKKQEETRRVKIKNVEVEEWMSQNSGSSQGEDDPPSQADYFQIQTHHQQPAHDERSIPEDQANNISPLDDAASVHENRLQEGQTYYDFTQVVISEADRNILSLPRHWNDAPSVPSITTSAFQPRTAAEAMHRFNENADAISLSSRAATWGTRRRSEPSLADLEAVANGSFLKKLSISRSRDGDRPRPINLFDQGLAGLANIVRKRSDSKLKRARSSQNSPEEPPFLPHGRHNSQDTLAPPRRSPGSGKRPTPSINTAFAAMAGPLTAVGTTHARNGSIGGQTSPRSPIHLGTIKEIMSRHRSKSELGPNQRQGGLTTLWRAQGGPPVPNLATPPAQTELKTRESQQPKVQDNDDDDDDDDDEGDEEDSGAEQEVDPIVPNYEGFKAHVRRLNPDMDQQYNWLVSRIAHQQEIRYKNLLDLRVKHSQHLLAGNCQAGPHCMTLGGRATAMDAKGKPRDFAPTPGGLQLVTDFSDDSNPGEGALTDETFPQGVPMPPTRNLPAEFECQLCFKAKKFRKPSDWTKHVHEDVQPFTCTYEKCKESKSFKRKADWVRHENERHRHLEWWICQVEDCSHPCYRKDNFLQHLVREHKLPEPKQKTKAAIKKARLTEPAWIMLEKCHHETNHKPQEEPCKFCGKTFPTWKKLTVHLAKHMEHISLPVLRLVEAKTVDANTIISPVEQNLTPVTPEGRGKFDSGSPFNSDGLSPHPMASGQYQTNFNPPTYLQNPSPSNPFLHPQYPQDVNYNHNNIYSDAAFNIHPMDRSQRYMPVDANNLDSMVQNSGYGAMNSSFPQVKAEHSPAFSTMDVDFIQPMPNHNYNVHPSPEFSVSQPFSAASVVSGYPSTNLLVTGPATDFDFDPSSAGSGQTFQQEPMSRAPGSSSSKPVDGEPPIPWLTYFVCAFSAFGGIMFGYDSGYISGILGMDAFKAAFGHPGWPSNNPDAYNGYLYDSYQKSLVTSILSAGTFIDTLLSGYLADWSGRKSTIIFGCFVYAVGVILQTVASTIDLLTAGRAVAGVGVGFESATVIMYISEITPKSIRGTVTSAYQFAITLGLLIAAIVNYATKDILNAGAYRIPISLQFIWAAILAGGLLFLSESPRWYVMKDKAEKAKEAISRIRRQSLDSAYVQNEYEELYQIWQEEKGLSAGWLACFSGGFKRGSNLHRTLIGTTIQMMQQLTGVNFIFYFGTTFFMNVGLKNPFIISIITSTVNVISTPVSFYTMDHFGRRPVLLWGAVGMCICEAIVAIVGTILGNESHAAQLVLIVFVCIYIFFFASTWGPGGWCVCGEIFPLQIRAKGIALSTASNWLWNFVIAFVTPYLVDSDKAYIGVKVFFIWTGTCFGCVLFTYFFVYETKQLSLEQVDNMMKETTARKSSTWTPTPVAGEVKKEKARKSSDVCSNRVTQEQLEDSEAPRPKLV</t>
  </si>
  <si>
    <t>&gt;21222_g</t>
  </si>
  <si>
    <t>MRFYYNKARELITVTTQIHWYKDFG</t>
  </si>
  <si>
    <t>&gt;9285_g</t>
  </si>
  <si>
    <t>MDRALDEIVAERHVRGGGRSRGRRGGRRNDRERTDYPRDGVRKSIREDSRNIDSEWVHDKFDDNTGRRPIRNDDTYRERERRYSPEPVYESSAKLRVENLHYDLTEEDLEDLFNRIGPVSRLTLTYDRAGRSEGVAYVTYETAYDAQKAVREFDGANAKGQPIRLVPIPSGPSAGRRGPPPPSRSLFDRITIPSGRSRSDSPVRHSDVSGPAPSNVDRYVPGRRSGSRSPRPTRRRDGRRPGARRERGDRNGTRGADRLAKDGRPRKTQEELDAEMEDYWGAKETAAEETAAQPSTATTTAAATTAPVEDDMMIE</t>
  </si>
  <si>
    <t>&gt;2659_g</t>
  </si>
  <si>
    <t>MASVSAYDHINKDSGRPTVLHPIFNSKINDWIPPDPPHKEFNPPKDRAFFADPLKPNLFSIATAFDLTESIGTELKGAQLSQLNEKQLDELALLVNERGVVFFRNQDLTTDQQEKIFAHYGVLDTHPSQKDTKHLVIRGSNADYRDLSNFTPWPQAGWHADTSFEINPPSYSLLRMEEHPPVGGDTAWVSQYGLYDALSKSYKKLFEGLHAVHTSRLQYDTILDLWGTGARRPPVDSHHPAVRTHPVTGLKALNVNEGFVTGFAELKKPESDSLLDFSIRHIHSADDHLVRWRWEVGSLAIWDNRVTIHRVIPGRYAPGTRRGIRTTVFGEKPYFDEASEGREEREERIAKEKEKTLNNNDTNRNLALRENREGENK</t>
  </si>
  <si>
    <t>&gt;5289_g</t>
  </si>
  <si>
    <t>MSEITRLISIAGILGALLLALAAAYIANSEDNTTSTLTSTSTSTSTLYCIQNHSSQASHHITTLLNSNTSPPAQCFRVQNGIFTEILPQIPKATEADDHKNNIREKIHYLDGYVLPGLIESHGHILQYGEMLESVSLYGAQSMEEVRRRVREYLGRHKGEGYGTRDKWIRGIGWDQKYFGGVMPTAAELAQDPELGDLYIMLDRVDVHCVLTSQKVLDLLSNPLPEAPPGGVVVTDPGPGVFCDNAMDVIILPLAPKPDVAQKTRWFKTAMAELNKVGIIGVGDAGMRPDDVKILESLAEEGRLNVRINVMLECAERNAFCPDETKGLKLLDSPEGMGKNTLSLGGVKIFADGALGSWGAALLEPYSDKFETSGTMLINETDLTRVVGQWFDAGFQVSIHAIGDRANRAAVDAFENVLGAECQGCNEAKRLRIEHAQIIHPDDQKRIKKMGIIPSIQPTHATSDMAYALSRLGPDRLAHSAYRMLSLFPQDNDKASRIPGPVLGSDFPVEPPNPFHGMYAAVTRLSPATGTSPSGDGGWYAEEKLSVAQALLGFTKNGAYGWFKEDKMGSIEVGKLADWIVVDRDVLGEEGLDLREMVVRETWVGGRRVYPTAEERIPEGWLDRLLGIVKTPLGAEKVDL</t>
  </si>
  <si>
    <t>&gt;5615_g</t>
  </si>
  <si>
    <t>MAPSAMATQSHASKIKRPVPPGIQTNGINSSTSSPSPSMSAGRLPSGSKIPSNSVTANGLGSNGTIIRPASRIRREAPAHLLGRGQRNSSVGLRSASVVGEVVARVAEPPPYVKDSKYILQKYSGCPPSLVLHMHQAHFRFDQQESTFSYSSPMRILLEHLRSRTIPHELLEYMTEVPFYEGCLIVQVYDHRTPSPIPGANRKVTGSVKAIPFSVHNHNPYLTPSPYVSHPTETTSFGDDGKPKTFEQKDKENMPAPLLPNQSQQKQIEGSPKKPKVMTVVLHPTPVTTHVDFTNKALEIQNLDGRRDSRQDANSGPLSATVPPTPTTGVPPTPQTSIAPPAKRVKKTKIELNSNHVYETESQITLATTAPLFLEPVSSAGEAAALLESLAHPMHSEKPPSPKTRKRTVAEMAADEALAADEERFMLALDERLSSNTASAQGGANPTGGGQAGGASFEPRFEKFKLLENIKNQHEENKKLEKQRRDEAERKSRQDAERNKLEAEKREQDAKRTAMQNLRQQQQAAQEAARRQQALQAQQSQQAMQQGASTPGQVQHAHPQMNMIGTNAMSSQPQRFHQQQVSQAQASSPIIRNPTPQNHSSPMGNPMGNVPMQPSTSSMGGSPARPGSVVHQNHTQMGAAAGHVMTAQRSQQSHAGTPRMPNSTPRMQSTPLNRQLSQTPHMSQTSPLQGQMAHAPSTPMIMMHGQAVPMTAQLQAQMQAQRQAQQHRMQQMVQERQRLAQSGMAIPGQQMSPQQYAQQQMIRAAQAAAQQQGMTPQQHYQARMAAAAMQSGAIPSTMNQNFIANNPGMNIPQNMQQMQQLQAMQQRQLQQQQQQQFAAQQHNMQQPQQIRTGQQMWNQQINQLASQQYHLQRQKLIETQYPNGLPPDLDNQLKGQVKMAAQAHIQRQMLAMQQQQQQQQQQGGMQQNMNAMQGGMQM</t>
  </si>
  <si>
    <t>&gt;9166_g</t>
  </si>
  <si>
    <t>MFTTLVLLLVSGATAHFSLEYPEWRGDSFASGASQYTYPCANVNQTASTNRTIWPLTGGSLNLDLHHPWSYIFVNLGLGTDYPVFNISLTQQPLNETGNGTLCLPQLILPAGTTPVDGQNASIQVVTFGQTGSALYNCADITFSSNATTLSGSSCANSSNVAVSVVNQESTLTNTSNTTTDGKTSGAVAVHASAATIMLSTVAVLFFFMIATSY</t>
  </si>
  <si>
    <t>&gt;10158_g</t>
  </si>
  <si>
    <t>MASFAKKGKACLESKDYAGAITNFTAALKTSNSPAWFIDRATAYQRAKKYDLALEDAANAVYYSTAFPGRAEHLAPAHYRRALAYHSLGQYGNARICLNWVRKYNEKLSGLSMMTTMVSDFYEKTGGETAECNKITVVENPGRVEQRVIEDSEVTKDEPKEEEGNKPVDKGKGIDTEGVVPVKKETVPKAPAATPKEKIRHEWYQSPSTITIEILAKGVPKDKAEVDIQEGQLDVSFPVAGSSSTYVYSLNPLFAKIDKSKSTSRITPHKIEIILHKSVAGKWLALEGTEPIASTESPEDDQCHKEDHKEEEKPPAYPSSSRTGPKNWDTLVDEKDVSEEADTPDDFFKVLYSRADPDTRRAMMKSYMESGGTSLSTSWEDAKNKEYKVDPPDGMEAKKWEI</t>
  </si>
  <si>
    <t>&gt;8628_g</t>
  </si>
  <si>
    <t>MAYFQGSASLESLILERQYCDLLRVKQDATSKEIKQQYRALAKRVHPDKNKADPNATVAFQKLNEAYTALINHPSRAYCDSQDAIRESEEKMRKRRQEEARVAKEKEAAEKKAQFEAEAKAREAEQVKQPQQPRSRRIPRPSSWVKNPFRISLKVKMDDKLRKIAEVKLAAKFKTDDEAKAEEDEETRQRPIVWETIRAQLDPEIDRMNDKLANLEWDLAWYDAVDARDLGPELCHAYGPGYTEAFDQHILAAGNVGRSIKELLERYMARSLCIRELESLIGQIQEAEIQRDHEWNRIFIPEGRAGLIDRDFKLFTVMLGRRKFSKARKEKFDGDKANRENVEEKRGAMMY</t>
  </si>
  <si>
    <t>&gt;4838_g</t>
  </si>
  <si>
    <t>MNSGQCHRRPQFQFHGSLDMHSPYTESPESPAQTYPFSFDGLPRAPGQHFLTVASPPPNPYSSSYNISNPMSMSPSPSLWAGPSQVSTNLEDLNNSLCYNYSPNTGSNEPYCGPYVRNGPYNYTSVPRTMPYEPGFPNEDNMSLENLEPSLYLDPNKSGIPNVSIGRYGVTDESLNSSSAFQRPSSREEGNAMGNEALPFESRQHSYRIPSSDSDVSGHSSRETTAVDAEDIGTVEPYAKQIYRALMSVSNHSMVLQEIYQWFRENTTRGSSDSKGWMNSIRHNLSMNAAFKKTERKVPSDETKKSTEWVLEDFAVKDGVQSTTRYRKGNGMKKFKSDNPAPARQSSGRKGGICASKTKLQRQRIKEDQTEIRTAQRFDRVRRSQFRSQGSPQTGDKRQRSPVTPPSMEHTAQSASSPYFLPKAEHYDVPFEDICSLQDVQAVCIDESSPLFSNGQDSYFPSGHILANNAY</t>
  </si>
  <si>
    <t>&gt;21231_g</t>
  </si>
  <si>
    <t>MWAEEHFTNLDAEVAHLIKLIQDDGVDRCSIMNRFLTYVSPTVMIPSWNMFTGRPSKILTCPSTLLDL</t>
  </si>
  <si>
    <t>&gt;4954_g</t>
  </si>
  <si>
    <t>MKWGKTDAVPLGNFTMPHECINWERLNSWAGERSFDAFTEGTVVHPTLGPAYPNGMGNHLGVGEGE</t>
  </si>
  <si>
    <t>&gt;6624_g</t>
  </si>
  <si>
    <t>MADGPDKTDELYPIAVLIDELKHDDVLLRLNAIHRLSTIALALGAERTRDELIPFLDESVEDEDEVLTALSEELGSFVEYVGGPEWGHVLLSPLENLAAIEEPLVREKAVESLNKICGELSQQQVEEYFIPLTIRLSKADWFTSKISASSLYSVPYQKASPPMQEQLRQQFGLLVHDETPMVRRQSANNLSKFVKEMPAAVVIEEMIPLFQHLASDDQDSVRLLTVEVLIAIAEVVPKEQQSSHGVLLTALRSLIEDKSWRVRYMVADRFEKIALAVDDEVIARDLVPAFVKLLKDTEAEVRTAIAGQIPGFCKLAERNTLLNDIMPTVEDLVTDQSQHVRAALGTQISGLAPILGKQETIDHLLPMFLQMLKDEFPDVRLHIISKLELVNQVIGIELLSQSLLPAIVQLAEDKQWRVRLAIIEYIPLLASQLGVKFFDEKLSALCMGWLGDTVFSIREAATHNLKKLTEVFGIDWANEAIIPKVMAMGAHPNYLYRMTTCFAITTLSTVVSLDVVSKSILPMMDKLVIDDIPNIRFNVAKSYAELISVLKRLPDEGTIYTIEQSGSSAPPSARAQALIQERILPNLEKLQKDDDVDVRFYATIAITSAAGEPMNTSP</t>
  </si>
  <si>
    <t>&gt;640_g</t>
  </si>
  <si>
    <t>MHYSPLTVLALLGGTLLLYCSGLVIYRLVFDPLSKFPGPKLSAATFWYEFYYDVIKKGQFTFKIGEWHKQYGPIIRINPYEIHIDDPEGDFYHTVFSGTGVRDKHFWYASQFGTPESGLGTINHHLHRHRRRALNPSFSKASIVRLTPVIWSKIEKLCSRFDELRGTDQPVNVRLAYTCLTTDVITSYAFNRCWNHLDKPDFSPVWCKTLVNGSKMTRWTKQFPWMLETMKKMPQALVGFFDPGMLLVFDVMNKIHHQILDILNGKQEVEDSATDGLSKSPIPNRTIFHELLKSDLPDYDKTIHHLGQEGQNIIGAGADTTSNALTVITYHLLSNPRVLGKLKEELERAMPDRYGAWDLKVAEGLPYLGGVIQEGLRLAYGASSRLTRVAPEEDLNFDGWFIQKGTPISMTALYMHHNEKIFPNSHTFLPERWTDAPDGGRSLDRYLVSFSKGSRQCIGINLAKVELFLTLATVFRRFEMDLHDTVFERDVQLKHDFFLPQPSMQSNGVRVIFK</t>
  </si>
  <si>
    <t>&gt;7850_g</t>
  </si>
  <si>
    <t>MQYSFLSAAILALSSVVSAQTTGFDAITAPTQDQSVAAGTTLNIVWEPTNFTGAADTVTITLLQGATVGTLSLGPVITANIANTAGTYAWAIPTTLDYFPTYGFKISYDVDATIFQYSFPFHVTGLASSATAAGSVSPTTVTMHLSTGSAYSISSSSTILSNTTTFASSTSLYANTTCTTASITSAVTPASNITVVSATITTQASRTSAIASQTAVSTSLPAEPTGAAVANVASGSLALFGGLLLALVL</t>
  </si>
  <si>
    <t>&gt;6879_g</t>
  </si>
  <si>
    <t>MDPFSTEGELLNLHNHFHQGQWQEAIDFDTTGLSPDNKIPARVLSLRAQIAAGQEDEVIAEVQGEKVVEFAGVLALAEQAAGNEDKAVKIAEKLASECADNSIVQVLAGTVLQAAGKSEEALALLSQHQGNLEAVALIIQIHLEQNRTDLAIKEVQAARKWAQDSLLVNLAESWVGLRLGGEKYQQAFYVFEELAQAPSTSSASSLVAQAVAEIHLGRVEEAEAALKQVLAKDPENADAIANSLVLNVIAGKDSSELRKTLEGVDPDYQLLQDLEEKSALFDKAAAKYSAKVSA</t>
  </si>
  <si>
    <t>&gt;5196_g</t>
  </si>
  <si>
    <t>MRSQFVRAVTGLLGFAALGAAAPAAASSSLAVDPSTCACFAGSQETETVWVTASQIITVTEAAVSAAQTTVTVSAEAGDVVTVTQLNTVIITTTNSHVVTVTNAQSTATTSVAELTVTGSGAAATVYQTETIVQSASAGSFASNGSYTSSSAELAYIVQNGVTYWLNGQSPTGTDSMATATSVVTVVPTPVASSSSFGIYLNTTKSTGFQTGTGYVSNGVTVTRTLAGGANSTSRGGYTSAWGFTSAASTAAGVLTSISSSAVVSTGLATELAVSNGLTITKTVEVTYTTQVGVTLTSSIGASSWAVATETAETASVATSVSTSASVITSAHTSTAISGGKTITKTVYVSYTSQVGVTLTSSIGASSWAVATSDSASAAITSSAIITPSPSYTGISPISGWNTTSSSRLSVTKYTVSTVYSTNIYTVTSCASTVTDCPATAEGQTVGQVVTEQISLYTTICPVTAAEGTGYTASQSASATSVNATSTAAGVLTSSLASSTSSVETTAHAVNATTSSYVFSSRASLTLTSTTLAAHSSFTASPVPIVNSTSTLATSTSTDAGVLTSSASAPSTTLTVYATELYTVTSCAANITDCPADLATSVGVVTQVVALTTTVCPVAEASAASAAALAAYSESASATSTAAGVLTSSFVAFNTSSTTTSSSRVPRTSTVYATGYTTEYTSAPSTAPGNSSASYLTISSLTASATIVSTPVSSSAPSATASVCPAVIGNYTGNFTLTLDDIPPLATNDSTETEPIFSPYHQFDFSNGFSVVDTVENDVPYIPSSGTMMLQFTPNFNLNQSLLSSPNIAEYGYSGDLGNGDHGATGCFSFNITGASFGCDSEGPACDFSFTGFRYNSTTGLTSAITQQQVIVPSCPALANCTLTPVTLDQTFQDIDSVRINVTVSSEPKIWWMDDIHLGWTNNTCTAGTCRSNHIAE</t>
  </si>
  <si>
    <t>&gt;166_g</t>
  </si>
  <si>
    <t>MGFTSGFTGGATLTLGIAYLTVLAHERNRRAQAANLKSQSHILNSILDPTPLPPPRSRSELAREERSSLIETAKDRWNEEIENGVRRLQSMDWAEVREGMEGAVARLLGRGLEKGREGIETFEDKAKPMVQEAIDKTAATAIARVERARDDTKEGVQRISGAVREKSEKAFAKAKEEVDQARVKAGGFKDAAKSASDRAVADIKTGANDGAESIRHSGGTVDAARGAVRGVVQKGIERGKKAVGQAKAAVGLAEERWESKNQSKVLSHSSAVERALHERFETAETPEKSVEETLTERYKPINERADSNLKRG</t>
  </si>
  <si>
    <t>&gt;3248_g</t>
  </si>
  <si>
    <t>MGNELSKQARNRPSNRISKPKTNKYSKANFINAKVIPLLNRHNSVSTNGSPTKFQYSAAFSQAGEAGEAAEEEEPKKWKRMSLFRLRSSHQKATLDLEQDPGAEKYLVDQNPAVDSPVRQWPRFGRTRAQSMPPPPHEESPCDPIPEIRRPPARSQRMSLQHIPYNQPNPRLSLVAELPSPEPGYNEGAKRFSNSQQLNMLQQMPESPVESERIRYSLIRRRSLQQPGIATRNSSFTENDPRQTLPSQIQPLEELHRHRDPSKLASFRSGSAAVNNDEDSSSNEVRAITPGDLDYGHIGAYKLGSLRITNGAASPEASSDGRPGSGEDEGSVGLTQTWIANGEHVPGQFDGASSHAPKPWMVRSNSPLRQAQSLEDPSVNLDLPTPAVPPSSFALFQGADEIFKNTQSPTKSLELAQEYMQDLALSPFSFDNSRPGSPQFEATSKNTATEDGLFSLEPDTPVLSDRAARSFDSGYVGSLPAPSIIAKGPRDLGLQPLAKADSGYSSNLSLRSFRNREGSTFSARETSPAPPKDPISRAPSGRYSIDSAFPQESISRVPSSRYSTSSALPRESISRVPSSKYSVDSAFPTESISRAPSSRYSMDSALPRESMSRAPSSTYSVNSATTPNPAASQISSSTIPDNPTAPSHFKLRIQRSLPALPRKGVPMQPSLLHPPAPQRHDSAATQPLPRKPITQSHASPDILKHVLQRGWSNMRHPREGSAGSFGSLVPSPGRAPRWRANSRLNKQPQPQSIRPQPVFTVQALRTPSERFNISSPSAETRRHLEQRVQRFPVAAIPNTYAGNFNLRHTASKETLGTIFSVGSLEVKAEMNTARLQGALPAIPMQNTILEHPNRKPDFSRRNTYQSPARKPLPQYSHSGYKIPTRKSYMQERNSAPVPAPAPVQWNRAQQMMDFETHVTSFDTISSALGSGPYNIPGSTLSRQNLSNERAKSMTAEFEANASIRFSYASQRENNDLSISNTITRTSQSYHDFTNYNGASALISGNTNRGHLRGNSREYPPQAQANRRSWGAPPSVPMEAPVQAPVRAADDDRRNSFLARPQKTKSSPPVSMQTQRRSVLASTAPQVSETTSNQTNPNPNHQETPPTRPPSAPAASSTLSRSQASEGQAAQTSAEEFWAQTRKSIEMSRPGSANTTASTKNRQTSGFGIKRACTAPPTPQVCGKKEADVGSRASLDGYAERLRSASDKKNADGFDTTQYQQDWVDYDHTFGGVDAFSSMGQRGQPEEEYYEMVDGMARHGERELFHQRQMDTKDMIGFGRWDVGLGYDHEDLSGRLVGANGSWVDGMGMGGGRGQSTIGSGYYAGVDFSDVPVLA</t>
  </si>
  <si>
    <t>&gt;3259_g</t>
  </si>
  <si>
    <t>MSTTATTTITAPASRNIVPISLSTLPTTDAVPAVPEKLLVTIPDMFVSLMAVTPKINPNYETVRAESEAALIEQCKLDARSKRGVGKCNFSYFSSIASPDADAEGLRILCDWGNWVFPFDDMFDNGYLRSDPVAAKSMIAACLSVLDEGNENRKPDTPLIEFHDTIWHRFLKNSPKGVQRRFATAMRDYLEGAVEHVQDHFEGRIPGLEEYLEKHRKAAGVMPIFALVEYADHLDVPDIVFEDPAIQELQRIGTDVVLIQNDIVSYLKEESEGVNHNIVMVCRNSGLSAQAAFDRVGGLLKDRYHGWYAAQARLPHWGEETDRQVQKYIQGLYHTMLANLNFSFYCERYFKDQRQVVRLNRKIMVQPDSQLGLQSRSSIWTFDNGVMGGLGAFGVGVGLGLAMLLGGKKK</t>
  </si>
  <si>
    <t>&gt;1685_g</t>
  </si>
  <si>
    <t>MNKLANMRHWSERMGPGFGMSRPNNMNMTAIAPQHKPAQGPSPILSPTSAEAPIHYSFNVPFASDLAGPNIEDILYATAGAVERWTHPADAPDDVPIYELPVHAQNITNLRKLCKDLTDGRLPIEAYVKSSEPKRVKGQVTNVCLSGSPELVHKSRETILTDTPLALRCAVVDVDGELVIDASQTALKSHVVEHLDQISTFCGVDVFLLGPKFASLAESQNGNGDAGRDQRWRVAIYGDMESAEHAKTRVLIFIDRLLGRVVDGTMLELSLHTVICGRSRKNIKLIESTTNTAIYFPPPFSQVYRYCPNGAQRRNPEEIFITGETPQNIALAKQKIHELVTRTRLFMKDAVVSAAKIDSILLTRLDKVRKIMETNGTFIQFPALASQRNMIRIQGVEGLHVERTVRDVMALTGQFYSASWWIQQADTMQQPSPVNTRTMLSDICANSDADITFDKLTFTITGSDDAVKAALMVISDIKFVTRSQYQIRVKIELANEHKEFVSGKKNGKINKIMGQSNVQIIFDGFNEYNFNIDVCSGSYEAMKSGLMLVEQEMPASISFHVPDQYHKRIIGIGGQHIQRIMKKHSVFVKFSNAMDRGGAGREDDDIKVDNVICRTPARNAQNLELVKSEILDMVDQDDSEYTSQVVNVDRLYHRQLIARLKDLENLERKWNCKILFPSTEKASDDVTVSGPEWQVPHCVDEFLGMVPDSHELVLARTPELMKFLESKQFKTELVSKLKSQYVVEVQVTEDENEKTEDGGPTVTLLWAFTRNNAGGVRDAIDFLTSNLASAGIEVTTVKGVIPRPKSDSFEESLPFFNSRILQHAPAPVSTDSPTKTSFGDDVARERSTIFDKLRKPGSMTSISSFLDRRKNSSQSPGGFFKNGSNNVSKSSLISIESTRSFNADRNPWNDSGVNLPDDDTTPWPTRHFGNGSGSGSSIISGEHKSSLLQHPGDATPRHSMRASTDSGRPSTSHSTNSGYPGPLGPPRS</t>
  </si>
  <si>
    <t>&gt;3135_g</t>
  </si>
  <si>
    <t>MAGRPELPDPTSDLHWSAFRGAIQDIFEANAEAHPDRLCVVETASGSSPRREFTYRQINEASNILAHHLVQSGIKRGEVVMSYSYRGVDLVVTVMGILKAGATFSVIDPSYPPDRQNIYLDVARPRALVVIDKATTEAGELTEKVRGFIKENLQLRTEVPGLELKDDGTLIGGDVNGKDVLSDCQKLKSKGPGIVVGPDSTPTLSFTSGSEGRPKGVRGRHYSLAYYFDWMAEKFHLTKNDKFTMLSGIAHDPIQRDIFTPLFLGAQLLVPSKDDIQHERLAEWMREHGATVTHLTPAMGQILVGGASAEFPALHHSFFVGDILIKRDCKALQKLAPNVFIVNMYGTTETQRAVSYYEIPSRASDPEYLEKMGNVIPAGKGMKDVQLLIVDRENRHRICDIGEVGEIYVRAAGLAEGYLGSDELTKTKFIDSWFVDNAKWVEEDRKIAKSLSKEPWREFYKGPRDRMYRSGDLGRYTPTGDVECVGRADDQVKIRGFRIELGEIDKYLSDHEMILDNVTLVRRNKDEEQTLVSYIVPDMHKWDKWLELKGLQDDTSGEGIQGRLRRFWPLGDNIKQYLKTKLPSYAIPEVIIPLEMFPLNPNGKKDKPALPFPDAAQLAAARPAGKIEQRSETEKEVASIWGSLISTVDERTIASDDSFFDIGGHSILAQQMLFKINRKWPNIHINMSVIFQHPTLKMFSAEIDQRISSPSNGVTNGHVEAAEDYATDAKALAKTLPASFPSANSKITSTTPVTVFLTGATGFLGAYLLRDLLARTSPPLRVIAHVRAVDGPAAHDRVARSCQAYGVWEPSWSSRITCVTGNLGAPRLGLSEATWDKLAREVNVIVHNGALVHWVYPYSNLKPANVQGTLDILALCATGIPKYLSFVSSTSVLDTEHFIKLSQGGSQVLEDDDLSGSSTGLGTGYGQSKWVAEYLIRTAGSRGLRGTIVRPGYVTGEKSSGVTNTDDFLIRMAKGCIQLRSRPNISNTVNMVPVNHVARVVIAAALSPPKIPLGVAQVTGHPRLTFSQYLATLETYGYDVPEVSYQTWKEKLEIYAAQDSNEQHALMPLYHFATTDLPGDTIAPEMSDVNAIEALKADMQYTGEDFSAGGYVDKEIMGHYLSYLVGVGFLPPPTKKGSKALPEVKISPEQKSALLRVGGRGALV</t>
  </si>
  <si>
    <t>&gt;5524_g</t>
  </si>
  <si>
    <t>MQGSELEHAAKKGADVEHRLSLSQAIEAYPMAIFWAVMVSMCVIMEGYDTILIGNFYAYPTFAKKYGTYFPGVGYQLTAGWQAVLGNASGAGSFLGVMLNGYLVGIFGHKRVLLWSLLVLSLFIFMTFFAPNIIVLCIGEILCGLPWGVFATIAPAYASEVLPLPLRIYLTSYTNMCFIIGQLIAAGILNALVDIPTEWSYRIPFALQWLWPAFLVPILLFAPESPWHLVRTGRYKEAEKSLKRLVRSSANINTRNTLASIIHTNNLEQEISSGTSYWDCFRGPERRRTEIACMAFAGQILSGISFAYNSTYFFQQVGLDTKTTYRLNIAGTVIALSGTLIAWFTLMPYYGRRRIYLAGIFSMTLILFFIGFLSSISTHFHFTDDHGTAMVQAVLTLIWTFIFQLSVGQLGWSIPAEIGSTRLRQKTVCLARNAYYVTSVTAHSLEPYFMNPTQWDLKGYTGYIWGTTATLTAAWAFFRLPETMGRTYEDLDVLFSKGVHARKFETFRIDEADDDDDDDDGEDCGSEGHE</t>
  </si>
  <si>
    <t>&gt;2734_g</t>
  </si>
  <si>
    <t>MAAVQELADRTKMATYYIDTDVGADDDTATGTESKPYKSLAYAYIKHGGSESKYLSRASTTGAVSADGDPAERLAWKEPAKSAVKKAQNALDAQKKKLLKQQQAAAADAEREKLRLKNLEEAKKIVLEEDTSLPKAVKIKISDKTIALGEGDVKGTRVKVSGRIHRLREQKQATFLTLVDGGGHLQCVLSGKLTKTYEALTFAQGTSLILFGEMRKVLAGQTAPDGRELHVDYYRVIGVSPSDADAITNRVSAQQDQWESSMLDNRHLVIRGDVAASVLKVRAAVESAFTDAYRQLRMTKVSPPAFVQTQVEGGSTLFKLDYYGEETYLTQSSQLYLETALPSLGDVYCIEKSFRAEKSLTRRHLSEYTHVEAELDFIDFEELLDHLEGVISTVITTIMADKEIAGYIKELNPEFKIPSRPFKRMRYSDAIDWLNAQDPPILNEDGNPHVFGDDIAEAAERRMTDIINLPIFLTHFPVEIKAFYMKKDPNDLRVTESVDCLMPGVGEIVGGSMRMEGYDELMAAYAREGISPKEYYWYTDQRKYGTSPHGGYGLGLERFIAWVCKQHSVRTCCMYPRFMGRCKP</t>
  </si>
  <si>
    <t>&gt;3498_g</t>
  </si>
  <si>
    <t>MEQHERTVGSISASVRGYYERKEQFRIFHGSTNSTRQSTLKRNLVDTSTLSHVLKVDKEAKTCLVEPNVPMDRLVEETLKYGLVPSVVMEFPGITVGGGYSGTSGESSSFKHGFFDQTINYVEMVLANGDVVKLSPTEKGDLFHGAAGAVGTFGVTTLVELRLQDAKKYVETTYHPVSGMPEAIEVLNQATNNPEMDYVDGIMFSKTEGAIITGRLTNELKDGTRIQCFSHASDPWFYLHVENAVRKNEGPTTEAIPLAEYFFRYDRGGFWVGASAFKYFSFPFNRFTRWLLDDFLHTRMMYTALHASGQSRRYVVQDLALPYSTAEEFVNYTDKEFGIYPLWLCPLKQSPLPTMHPHSNEMEADGKTLKHMLNIGLWGDGPNDHDEFIRKNRDLEYKLKELGGMKWLYAHTYYTQDEFWEQFDRKWYEDLRSKYGATTLPSVYEKVKVDVEAEKRVQQEKSSFVGSLARKWPWSGFYGIWKAIQSKTYLAARKSTWKSTGKIGSS</t>
  </si>
  <si>
    <t>&gt;468_g</t>
  </si>
  <si>
    <t>MSNNDSSSPSSAAPGARRGSFTTQTFNNIFGRSNSVTGSPATPFVGPIAVAAVQDQRRRMSVSTLGLSGNSPTQTSPFPFGGRRGSVSTAGSDSIDENAIDDDEGTSRSQPTTPFTRRISFGAQALRTARGGNTQGTSTRPSAYTTAPPLPTIPAGPRSSRSIIKDGVVTPSHSQASQASMQSKPRTTSDFSPSARAGEGGGFNWSEQLRSRAESAVSQSQRPSFSNVSSPPKATAPPHTRENQERWRAASPPPIKSLLLFHHQLDQSDESPTLFRSVFSRATSTWIE</t>
  </si>
  <si>
    <t>&gt;9413_g</t>
  </si>
  <si>
    <t>MKLSNPNDVPVYTISGASTARPLPDWLARKRKRSLKNDPEYANRVELLQDFEFEEASTCIRVSEDGEWAMSTGTYKPQIHTHNLPQLSLSFARHTTSLNHSFVLLSSDYSKSLHLQTDRRLEFHTPGGCHYQTRLPRYGRDLQYDRHSAEALVPAVGVNADGSGEVYRLNLEIGRFMKPYQIDVGGDDLSTVGGGALQGGINTGSVNTVAIAEESHNLLAFGTSIGTVEFWDPRSKARVGVLARQDGEITALDFDRSGLSLATGSSEGLVQIFDLRRPVPILRKDQGYGYPIQTLMHMTTSSEEKKILSADKRIIKLWDELDGKAWTSVEPAVDINSVAWCKNSGMILTANEGKQQHAFFIPQLGPAPKWCSFLDNMVEEMGEEAPAETYDNYKFLTLPELKALNLGHLVGTTSLLRPYMHGYFVASKLYEEARLIANPYIWDEERTKRVKEKVEKERASRIRGSKKVKVNQNLVDKMLKRQERRQKVDENVGVLGDSRFGKLFEDEDFTVDERSREFQALNPSTKVADGNASNGAAVDSDDDISDDESTDEITGKEKAKERAKPEMRISSSSYKKSGHQRQDKPLGTRTVGSGRINRNRGDVVGERQVTFAPSAGRKEKEKPEPARKTRRDDGRRSASGNIFRRL</t>
  </si>
  <si>
    <t>&gt;21248_g</t>
  </si>
  <si>
    <t>MKAPTSRSISFLRQARTFVASSKPPARFRASIAPRCPACRHLSQSSRRAKLQSADDPTWKSIVDNPPELVRAGRRHGPGLIILAIIPLTAFALGTWQVKRLDWKSKLIAKFEDRLVRDPLPLPPHVDPEAIKDFDFRRIYATGHFRHDQEMLIGPRIHEGTNGYLVVTPLEREGDGTTVLVNRGWISKKFQKQADRPDGLPKGQITVEGLLRQPWKKNMFTPDNRPETNDFHFPDVEQMAKLTGSQAVWIEQTMEPDLQVSWDREARGIPIGRPAEVNLSNNHAQYALAAATSVMLWMVVKKPPADIARRVRQNKDWS</t>
  </si>
  <si>
    <t>&gt;21249_g</t>
  </si>
  <si>
    <t>MPFQKKISLTGLRCGPTTDIPRRLKVLEGGWEVEDRGADENAASADVDELICFIIVALVLVELEIDNVKTRYYLLSLQSSATRALKFLVPILCGTLILEFLIAFARYINRLLAFQTRKPWVVGAGNITVELRAARTHSPCSKLWRGRCACDRERCSSPGAIVRSQRVPADRLETASWRSGEMYVRNVVAAINSPSGFQSGDLEEL</t>
  </si>
  <si>
    <t>&gt;489_g</t>
  </si>
  <si>
    <t>MEMNSSNDSAQPRARKRIIIAMTGATGAILGIKALIALRKLNVETHLIVSKWADATIKQETDYSSANLRALADHNYSTNDLGAAISSGSFTVDGMIIIPCSMKTLSAVSIGYCDDLISRAADVVLKERRRLVMVVRETPLSAIHLKNMLAVTECGAVIFPPVPAFYHNPSSLDDMTDQTVGRILDLFDLDTGNFARWNGMSK</t>
  </si>
  <si>
    <t>&gt;7438_g</t>
  </si>
  <si>
    <t>MAENSNHFETLQLHAGQVVDPTTTARAVPIYATTSFVFNNSAHGARLFGLQEFGNIYSRIMNPTVDVFEKRIAALEGGVAAVAASSGQSAQFMVIAALCNAGDNIVSTTNLYGGTYNQLNVFAPRLGIHTKFIDGDNAEDFAKVIDEKTRMIYIESIGNPKYNVPDFEAIAKVANEHGIPLVVDNTFGAGGYFVRPFDHGAHIIVHSATKWIGGHGTTIGGVVVDSGKFDWGKNAKRFPNMVEPSPGYHGLKFWETFGNIAFAIRVRVEILRDLGSTLNPFAAFQLIQGLETLSLRAERHASNALALARWLEKSPYVAWVSYPGLESHPSHELAKKYLKRGFGGVLSFGVKGGGAGGSQVVDGFKLISNLANVGDSKTLAIHPWSTTHQQLSDEEKLASGVTEDLIRISVGTEHIDDIIGDFQQSFEAAAAAATAIAA</t>
  </si>
  <si>
    <t>&gt;7381_g</t>
  </si>
  <si>
    <t>MSAETPTETAALKTDPKYDDYDYPTTAPRKQSGHPGHTTPEQDAQVCQLRMKLESAGYKDRLDTLTLLRFLRARKFDVALSEKMFVDSEKWRAEIDLDELTRTWDYPEKAQVSEYYPQYYHKTDIDGRPVYIEQLGGIDLTAMYKITTAERMLNNLAVEYERLADPRLPACSRKAGSLLETCCTIMDLKGVGITKVSSVYSYVKQASAISQNYYPERLGRLYIINAPWGFSGAFNIVKGWLDPVTVEKIHILGSGYQKELLAQVPAENLPKAFGGSCECAGGCSMSDEGPWTDKEWARPAKWQKPKVAEPPAPATIDTEAVHDGAVSNGKAPAPVADDEIKPAPALA</t>
  </si>
  <si>
    <t>&gt;7299_g</t>
  </si>
  <si>
    <t>MATPPKAAFVLVPGSFSPPSFFDTVILFLNTKGYEAYAVPLESAGERPPLRPATMADDAASIRATIVSLVDAGKDVVVGMNSYGGIPGPESTKGLSKVDRAKEGKTGGVIGLVYIAAFMVTSGTSLNGILGSNNSDSIVDGVEYMHLRPEVDYLNIFSDLPEAEAKLYNSKMTSHSTISFSGKATYEGWKDIPVTYLLTEKDKIIQPKMQKDMIEVVRGNGIKVNVASVNAGHCPMLGVPEKVTEVLIGAAEGNQGRNA</t>
  </si>
  <si>
    <t>&gt;4095_g</t>
  </si>
  <si>
    <t>MAWGHSVPKVPPPPRSALSKLLPLVILFLVLATFAFIGYHLYVTVQKISDATNDKMQKKNFVFTKDGMKVGVKELKTESYVDATQSFLVKAWNLSEWPAYQSRLGWNKPAAGAKVDSRKP</t>
  </si>
  <si>
    <t>&gt;21255_g</t>
  </si>
  <si>
    <t>MPPTPSPQPTLEPHFRLRRPRHAVPYTPSQPSQHTSPVVQPPVTPLIDGSATEEAPPQDPEIEELSDEESVGEDPGSDFEEGADDGGIEEVPMEIDSPFDPAALGLKEIGNLASWTVSSCKPGCGVEALRDDDTNLFWQSDGPQPHHLNIHFSRLVSIRSIRIYLDFEADESYTPTRITWLAGTGYHDLIPFQALEFTQPKGWIDVPLDHVGGGEDGKTLRAFLVQVKIMENHQNGKDTHVRGLKVYARDEKIRGGLGGMDLVGDGLMTTKVLEVLPTVGAERGFLLEPDWMGDPELR</t>
  </si>
  <si>
    <t>&gt;10460_g</t>
  </si>
  <si>
    <t>MAGIENEKERRNPPNPPNRNANPRVRQIRGPQSALTDFLASHNISANQIRQDANARRAAALAADAAAGTTSASAETPDAPASPPEEPEDLPEPARKETKAQSAKRKREEKTIAKIKASKKYQQLRAHIGSDSDSDEVALGMLDEMGPLPGQMENCEICEKRFSVTAYSRAGPDGGLLCPKCSRDLTRGEGAAKKKRKTTAGQARRKVQSNLLDGIYPGAKSLVTLCIETLARNVELAESLGDLPAPLVDKIAAILSKRRLMNSTTLDLFLQPGVDSVTVYDSAKLTSDDFIRIFQIVPTIKHLRLRNAIQFKNKVMDHLLGTTVTLETLSLHGSNLIDDERWDSYLTQKGSFLKALKVYYTDGHFGDEQIQLLAKTCPNLERLKICHNQKVTDVGISHIANLANLEHLSLEIYQPTTSKPYVEIINSIGPTLRTLSLATVSNIDDTVLQAIHDNCQKLVKLRITDNEVFTDAGFAKLFDNWYNPALHFVDFNKVRYIDAGEPFENPNNIGLCSEGFKALMSHSAKHLRYLNIHSCRHISKEAFEEVFAEGKVYNELREIDVSFCQKVDDFVVGSIFRCCPKLKTAKVFGCFGVGQVRVPKGKILIGVPNALGMQIEGMGEEDEGGKMI</t>
  </si>
  <si>
    <t>&gt;10087_g</t>
  </si>
  <si>
    <t>MTTNNFDVEDVLSKLDIVEKVSLLAGADWWHTVPLPKHGVPAIRVSDGPNGVRGTMFFNGVKAACFPCGTALGATWDTELLRKAGLKMGEEAKAKGVHVILGPTTNMQRSPLGGRGFESPSEDPILAGLVSAALVNGIQETGVQATIKHFVCNDQEHERNGVDAIVTERALREIYALPFQLVVKESSPGAFMTGYNKVNGTHVSENPKIIKEMLRGEWGWKGLIMSDWWGTYSTSDAANAGLDLEMPGATRYRGDLLIQNLGIHKVGMHTLDERVRNVLEIVKKVAKANIPEYAEEKTANTPETAAFLRKIGADSIVLLKNEGNILPFKKDKKTLILGPNAKMAAYHGGGSASLNAYYAVTPFDGISAQLTTPPEYTVGCYAHKELPLIGTLLKTDKGEPGITFRAYNEPPSAKDRKCIDEITLTKTEFLLMDYKCPRITQELYYADIEGDFTAEEDADFEFGLGVYGAAKLFIDDELLIDNDTKQTKGTMFFNCGTIEEKGILSVKKGQQYHLKVDFASAPACKLDQGTNVLFGGGAVRIGGAKVIDADQEIKKAAEMAKGADQVIICAGLNADWEGEGADRENMNLPGRMNDLISAVAAANPNTVVVNQSGTPVEMPWISSVNGLLQAWFGGNETGNAIADVIFGETNPSAKLPLTFPRRVQDNPAFLNYRSERGRTLYGEDIYIGYRYYEKVDLGVLFPFGYGLSYTSFSTSALSVEKTEEKLKVSVKVENTGATQGAEVVQVYISQKSPSIARPKRELKGFAKVELGKGESKVVVVEIETKYATSFWDEERHAWISEKDEYEVSVGELKAGFKVEKTSWWNGL</t>
  </si>
  <si>
    <t>&gt;1017_g</t>
  </si>
  <si>
    <t>MSGPPPPPPPHGENPKTTSSGLPPGKYDIFIIPPHSAGGGFVYLPSLKPNVNSFAAGFATALLLVVIGSALKPAATLWWHSVKGAGGAGVIILVLAVGVGAWALGRIQSDGGAGSSGGHGYSGPPPEPPPHGNAYSNAQSSGYAGTPPPGAGTAPGGGAGPQPGARPGSWQGPPPGTRNASGDTNSADGAAKTAWERAREETKKKEDERKAKEAERKRKEELEKKVREAREKDSREREAREKSVREREARERKLREDAEALRKLREEAELRKKEDEKRRKEEEAAALRKIREEAELRRKEDERRRKEEDEARAKRTKAEEEAHRRRMKEEDALRKLEEELRIRRMKEEEELHAKRMKAEAELLEKRKEAEAEAQAKKAKEEAEAAEKKKRIDLMREKIRKDAEIRYKEAQAREKKKKEDAALEKSRLAGEKPKGSTYAFSAVGEKTNPWPQGRPVSPVSQPATPTPRPANPVPRAVPTPRATPPPRATPPPRAAPPPRATPPVSPTKKAPVPSAKSYVDTEADAYSYRPYDKPKKTPIHTKSPSSCYSESSYAASQSTSRTTPPPSQQRGPYRTKNPDKIVIKAVYAFNNAFLKTPTSQLISGVGSVTDGLILRITTEGLFIDDDVRGVPQREWDVKAWTMKLVEVWCPSFRQDPAGNSASARNASRDSSHKSHFSRLWGLDKEKPVTSEETDALLVDMLQLCKNNCRLRASNSASSAYSSSSHGDDHSSVASDSAYGSSVGSSSSGTNRQRQTGESKAARLHVLRASIRDQEGKKYVFIISEEESWKVSVGLQRLRKGSQVRALGVSGMTANDSKSTLENLGWL</t>
  </si>
  <si>
    <t>&gt;9932_g</t>
  </si>
  <si>
    <t>MATLFNLPVHSTTSSHISGVITCTEPSPRVYLLAFTSPPDNRLVTPFCQTLLLALDILEFTYPTGVVGTTSSIEKFYSNGLELEHATNTPGFWQNTLYVLFKRFLTYPMPTIALINGHAFAGGFMLSMFHDYRIFNPSRGFLCLNELDLGVPLKPPMSSIFRQKLSPQVYRATAIEAHRFTGKQALESGVVDALGGLDELLKFVKERKLTEKGKTGVYGTLKAEMYRETIGYLENHEREGRRDKENFKADDKRKEEGKRRVESWERNLNKAKL</t>
  </si>
  <si>
    <t>&gt;3154_g</t>
  </si>
  <si>
    <t>MTPREDGGTQRALELPVKLDVSMESRTLNDHSGNTRSTSQSSSLAARRSLEDIASSMGANLIGALRRPRVRSNLNQKDTRTQPRNRIMRSNNTITAPVAKHRKSIQTESGESAVAQAPNPPIDEDQQFELSCPSRIPSMNSLRSNDLSKSGSSSTIACRRSRRGRASIPPTTSATIDNTSNQTVDESELSTYSNESDPAFVPSRYQMLKTTASSELLSNGNRKATRSNTTSLPTELCSQKCRVNTKELSWLADDAVYLARDPLLKLPRMDHAYIGINNKLNNPNKYSQPQRTVQHHPVLINHIINGTDTPLIRRYYQDMPHDRHIPLAGVSRDWALERKLINSDVKHAREFPIPKLVPYAHFDPFKIHVPNHANMFTLCQEEVFNARPAVKLLIPDHIKAILVDDWENVTKNQQLVPLPAAHPVNKILKDYLDLEIAKRQSGSAEADILEEVVAGLKEYFEKCLGRILLYRFERGQYVETREAWMAGTGGLAGKTAGDTYGAEHLCRLLVSLPELIAQTNMDLQSVNRLREELQKLATWLGKNAATYFVKEYETPDQEYIDKARSV</t>
  </si>
  <si>
    <t>&gt;9358_g</t>
  </si>
  <si>
    <t>MTSTPPTHLARFKEAMQSVYGPFEVLPPSTISAWTPPPKSGGHKGRYLWTDAFGVLNFITLHHLTSQGKYLTFAKSLVQSVHDVLGRTRDGTARLGGATDDEPLKAGLRIGKLEEEGADGDGMYHHYLTLWMFALNRLSVASGEDRWNNLAIELAKVVHPKFLRKGTGGRKRMVWKISTDMQRVLVPSEGHLDAATGYVVFKLLQKGKGHILSEEVQDYKEMMETEGKLTPSNDALDLGMALWMCHFFVGKEEWATVLGGKCLRNSRILLKEGGVIMNHGPQYRLAFREFGTCLGIGCYGGDEYLQSRAAAVVKFWEGVMPEVTADDLRPISLVMYAAAMVPGAFKKDFLESESGGNAVAT</t>
  </si>
  <si>
    <t>&gt;10820_g</t>
  </si>
  <si>
    <t>MFTLSSLVQKAQSFIDPTQALHISASDRNPAKSTLFRHQFRLPDTQTPLQEITAELTISPPIAYAPNATQGEKDKDRDRGYHYAGKLHLSESYLCFSTQPTSFLQTASTSTSSGFTGQTHGAGPGGNGFTLPLCAIRRVERLHSQSYQFALAITTWNGISNSNPNDPAKNAVYHQKITVQLSGTRQACERFCDGLKKGLKSGVGEVGKLRKVVSECYSEYLLQGDGKKNMDPPDAGLGMIFKYPGDARKLRDRSKMRLWGEYLRENGRNVTLIRQPTFHKLIRVGLPNRLRGEIWELTSGSLFLRLENPTLFADTLAKFEGRDSLAIDEIEKDLNRSLPEYAGFQSEEGIGRLRRVLTAYSWIDEEVGYCQAMNIVVAALLIYMSEAQAFFLLSTLCDRLLPGYYSTTMYGTLLDQRVFESLVEKTMPILWDHLVKSDVQLSVVSLPWFLSLYINSMPLVFAFRVLDVFFLEGPKVLFQVGLAILRINGEELLDATDDGAFISVLKGYFSKLDESAHPKSENAKLRAVTRFQELMVVAFKEFSGITQSSITEQRMKHKDAVLNNIESFAKRTSIRNLGPESKRLSVDELGALYDRFYGILYERQQRNQMILEETERRAKASRARAAEVVHGLVESQNVEKGRVGLGPSPTLMDYDGFREFLAGIAKWAVTDSPSPPDPSLDKDKHSYFGNSMRRKEQSLSPWGAGNVEPADHEFMKRLFRRWDVDMNSALTLQNVVTGLAHIKGKGDIMGSITYFFELYDDDGDGKVDREGILRISEALLFLSRRGLEGSLTPSSSMTGLSEYEAGNGGAMEGPQGTTNERFLSSVSAFIRRCFEYADPDHPQNAMASDSPIATNGKSNDDAFDIGDDSDEEEDLLDLGGPDSPKRGKKPTGLATVPSPSELPEGVDQNARRVSKAKAEAANAALDPSKPLHITLPTFRMVVLADELLEQFFESSFPASFRISDKMVPSGPGTSNSSLTTFSNLGFGGGRGGSQGSAITGSAAGGIVPPSKGLRGVLDNIVTDGMRVAAEVKRRMDEAQKEMEKNAVHRPDEADEDDEEGYDGSRTPGVGAYNGDAERRSVRSSDRDLLEGADAEAGSIRGQDGVAKPQPQSGNLLSPLSPGMGETGRARSISASTQKVVEFER</t>
  </si>
  <si>
    <t>&gt;6618_g</t>
  </si>
  <si>
    <t>MVSMITDNNSWMRHVGVDGDEHDFPLYPDPTNMFSQAFPFSGVQSYDMDPYPYPRPHEGFSPTTTGITSSTAYSDAPQYLGSPDLRSAPSNYSTASGPSQASSAMGSPNSIAGHIVPLPEWASHIAPNPSIVGYDHYPQGSEYTFQPGTDDFALEFLAAKPSGFVGECQTSSGSASSQHGSLLPTPESSSSSSTLVPCSGIISANQPQSPSSTRLMASPKTPVGAIRAGSSEENLESPSLSIFAASPLPARRPSQAFSAPFYTPSSTAGRTEDMRSPTSAVSQCFTSASSPLYSAYHQSPFFSQSSGNFVAPLESSYPTILHPYSGRSASATQSNETSAYPPPTYPSSPGSLSAMSRSPRPIKQGSQSPYFSTYPYPPPRRSSLVPSLTSHQSYSSQDGNFSGEETKEKGQCTYPDCGKVFKDLKAHMLTHQNERPEKCPIQTCDYHIKGFARKYDKNRHTLTHYKGTMVCGFCPGSGSAAEKSFNRADVFKRHLTSVHAVEQTPPNSRKKTSGSLNSAKKLSGYAPDATGKCSTCSGTFSNAQDFYEHLDDCVLRIVQQEEPSEAINAARLAEVEQDRDVHETLRNNALPITTSNTYSADEAEEEDVEDIDDENDDDFTLRTKSRKAKRNPSQGIQKSRGLTHSKGGVVLAAKGRKKRKDYPSSWGCPTSQMKMKKRVLCVFDGPRRLWKDDMMLDTDYEVRMKLSNEKAYVTDLDVQTMRRADAFHNATEEEKGPWIADDLTGMDLEKLMEVKRD</t>
  </si>
  <si>
    <t>&gt;7861_g</t>
  </si>
  <si>
    <t>MVATELWKCRDSDLANMVNSDVSIATKEKKLPSTWSTNKVVMIAFLTCWYKRKALGFVPNLSYSNGRNNDDIFQRPKMQTYKQTRGCGIAADFFDELMMVMDRDIQITLACLVDNKANSGKFVADKPIGPQLAKESYAGAWIAKLRAVIQLDARLYVGNYRPKFIAYRLDEQEFHGFGNLPIELRLIIWRFVIRSNHRTVELYYWDQSVASSCAPPVTLHVNQESRSVALKEYFTFQKGEDPTVFFHPLHDTLMFGARSAKFTYDLYGEFMGFFDYAVKNPLTREILQGNTLRDNIQHLALSATQFQAKLPYISLIDKLDKLAYFPNLKTLTWVRRSKITFQCHVIELKEASKSKVVKATKDKLQTALTEIDKGSSLVSSMRRVAMPITRSSNLEIIVADAVYYLQS</t>
  </si>
  <si>
    <t>&gt;1279_g</t>
  </si>
  <si>
    <t>MSSISSQRVGPILILVSLALLFGSALADSIIVVNKDNTPRTICFTPGCFTPNPSSPFKCTTYYDSLPTLPLAGCSQHRTYMPESPWSGTIKTVLEGQSCDAPKVIAEVTFNGWDGYTWYDISSIDALDDNTGVRQMYMLDGSGTLSGCETFPCDNAYQLADDIQTRSSSSSRDVVVTAGDYSC</t>
  </si>
  <si>
    <t>&gt;8614_g</t>
  </si>
  <si>
    <t>MQAIGVSQYGPPSNLEARQLPFPSPPTGRDLLVQVKALSVNPIDTKIRAGTYDDAPDYYDHVPRPFHIVGPEASGIVLSVGPDVKYFKPGDSVFYVSAPTRQGASAENHLVDERTVGHKPRSFDFVEAAVMPLTYGTAWEMAERLDIKEGEQVGILIINGAGGVGTMATQLAHRYSFKARDKSLGFENGATHVIDHRKDLKSQISELNLDVPIKYIFILASTEQYLSVAADICMPLGKICSIVQSSVNFYGTQFLSKSLTFAWCWLGTRGYHDWDKEAQHFMMEGLARYIDEGKIHCHLTKRLRLTRDGLQTAHELIESKKTIGKIGLGVDEQGKGLPFA</t>
  </si>
  <si>
    <t>&gt;9781_g</t>
  </si>
  <si>
    <t>MSAMDLDAPVSIAPQIRGEQTNATILCCNCGAAIDGTTSAGALCYDCVKLTVDVSQGIQREATIHFCRDCDRWLLPPATWIVAAPESRELLALCLKKLRGLHKVRIIDASFIWTEPHSRRVKVKLTIQDSVSEGVVLQQAFEVEYVVAYQQCPDCAKSYTANTWRACVQVRQKVPHKRTFLYLEQLILKHGAHKDTINIKEVKDGLDFYFSARNQAEKFTDFLNSVAPITAKKSHELISMDIHTSTSSYKFSYSVQLVPICKDDLVAIPIKLAKQIGNISPLVLCYRIGTSINLLDPSTLRTAEVSAPVYWRAPFTPLADVQELVEFIIMDIEPIGAQKGRWLLAEATVARASDLGSNNKTYYCRTHLGNVLHPGDSVMGYMLTGANFNSPHFEALEQSNAYSSQIPDVVLVKKFYARKKKSKARAWRLKRMSKEEGEVLPKKQDQERMDRDYEMFLRDVEEDTDLRQTMALYKAEQAKRDAEAMSVAETDDGEDETPKIDMEELLDEFDELNVKDDE</t>
  </si>
  <si>
    <t>&gt;10682_g</t>
  </si>
  <si>
    <t>MVQPRVTPLQQGIPYSPREWSRNERSFDNCIPPQEERFPAASVHPRVLSVEDALRDCARIPVKDFALVVLTESGDERTYLSRSLIPHQSKIITDRFRQEFQRCVRRAANEGQYPSSSKFRTSYVEASLRRRSQDGIFNEWDQGSEIDSRKRGLSDVVHRPHSRKIHSDDSDDDDRSSNSNGPRKKPRFPYREKEETSNPLPIQKTQQLVIGDSTQLQQFLSNRFKDMQQSACKVMGKAFVKTVEPKKQTHHPYTKGDEKAPPWWPNTGGENRVRHREPDHLLKPERIILLVHCALLVCEPCERQDESIQKLGLNVKKLEEATMEAMSPWFSDKEHPGNERKRPFLKEIFKILKAYERFRNGEIDGSTVIPVMHGDRAALDGSDDDEDTLKEEEEEAATAATIRTPDSLVSPPLGLPHPLQRSESDPNFRIPMGQRHHPMEEHSPYTDSFYQRPMGVGFQPQSPTMNEQTRRGFQNPMYGTNPNPGLFNWQNTMMNTSGISGNFYTTSPQSSLPPASASYQLPPPTSQQPMLPPPLSQQHFDSIPPNSRPYDPTGIHNQLRTGSLGHPHQIPHGYEGGGYLRDPSPFAQQDPEMEHGMHQSQ</t>
  </si>
  <si>
    <t>&gt;2681_g</t>
  </si>
  <si>
    <t>MPPKKKTAEPKANAAASGSGANAGDEDGKITMSEGDLNFIIACMKNTTGGSVTVDIKKIAEITGMTNPKSASNKLSTIRIKYGIPLHASGSGAAKSAGLPAANDASVPKTSSTKVTKAKAPGKAKATKKAPAKKATSKGKKAAKKEPTPEADDEKDESSLSEHESEDSRPVDEISDEMLNKMTDEEREAYVKKVEKSTFGTPVSESDTEADA</t>
  </si>
  <si>
    <t>&gt;3443_g</t>
  </si>
  <si>
    <t>MAAAGYTLTLNNGIKMPLVGHGTWKIPNDKIADHIYQAIKAGYRLFDGAADYGNEVEAGQGVARAIKDGLVKREELFIVSKLWNTYHDKERVEPMVRKQLKDWGLDYFDLYIMHFPIALEYVDPAVRYPPGWFHDGVTPTDIRQSKATIRDTWEAMEHCVDIGLTKSIGISNFNTVAILDLLKYARHRPATLQVEHHPYLVQKALTNYAQGEGITITAYSSFGPQGYDEMNLTHAIKTPHLFKHPVINAIAKAHGKSAPQVLLRWATQNNIAVIPKADTVPMLLDNLNAKGFDLTKEELEQIDALDQNLRFNDPLIYFGCLPIFQ</t>
  </si>
  <si>
    <t>&gt;9693_g</t>
  </si>
  <si>
    <t>MAPSSAHSSSSYTDSSHSDSLLQLENIIEEHPKDTLPHSADSPSSPLLHEDTRSKMPPRNRSAKRDVHIFDTRDRSTSIGGLILTKGVTNANLYAMIEIFVIFNGEYILRNESDTTIEKNDSPPLPGNYYIVSSHPIQINDEPLLLRTISQQTGTRVQSFTDAVRSRDRRCVITGEVVIDDLWTGFEAAHIFPLAFEGLWKEYNYGGWIQSPPNGEKIKGGKINSDQNGLLLRSDIHQLFDMYFISINPDDNYKIVCFHFDGKSIAGTHFDQRPLDDPQRPSDRLLRWHFRQAVLTNMKGAGEPIFEHDFPPGSDIVGSILEGPKAAERMEFELFSRLATQFDLVE</t>
  </si>
  <si>
    <t>&gt;7955_g</t>
  </si>
  <si>
    <t>MSKFGVLVMGPAGAGKSTFCSALITHLRNNRRSCFYVNLDPAAETFTHEPDLDIKDLISLEDVMEEMGLGPNGGLVYCFEFLLENLDFLTEALDPLSEEYLIIIDMPGQIELYTHIPILPALVQHLTRTGSLDVQLCAAYLLEATFVVDRAKFFAGTLSAMSAMVMLEIPHINILSKMDLVKGQVGKRQLKRFLDPDTTLLDDDPAEVGRDDDGSGASDDPKNTMRGTSFHRLNKAVASLIDSFSMVSYLKLDVQDEDSVGGILSYIDDAIQFNEAQEPKEPIDEDMLEENGEE</t>
  </si>
  <si>
    <t>&gt;4608_g</t>
  </si>
  <si>
    <t>MSVQIICEPLLGQTTVAHGDAVTVRVLLICDEPGREWEVALWRNTSESQEWTQTDLKKKGDGALDLRWGLYSPGRATLYTGSLRRCSATDNTIYFTVKYRISGQAWQWANERTDIGDAEIVFAGRGEISNSLSHFFLRSDPSLAMVDCEASTPDRERWRGTHVWAISIPIPAATGQSAFSRVNLGLPVDILRWFCLARESRPWLCPRQGRYKFAPKEDSILVSLLLRDGLHLVLLAVSLHDILTVIQADGNGNLIAVVRSERSTAGIGSVLAAVGRSFEDANRAIMSHAKVMAAREMKGVRNEIEPMVTGLPPNSLEDWYDSFAYCTWNSLGQKLTDEKLYHALETMSKAGINFSTMIIDDNWQSIDEHGANNFHHRWVEFEADRKAFPRGLKHTISTIRKQYPFIKHIAVWHGIMGYWNGISPEGALAKCYKTRTLKKQSDGFLSGGSLVAVDADDAQQLYNDFYEFLVECGVDSVKTDTQFLLDLIESAPDRAQFISAYQDAWMKASLYHFSAKAISCMSQAPQIIFHSQLLTSLPKLMVRNSEDFFPDDPTSHLWHIFCNAHTNVLTQHLNVLPDWDMFQTSHQYSAFHAAARCISGGPIYFTDTPGEHDINLINQMTARNKEDTIILRPRVARTTYVYAGNKEKRLLRIATSTMDTDVPMLGVFNINHQVLTEMIKLEHFPDIPLAKTYIVRAHTSGNISEPMTLEDSTTIPLLLSLGLAKYEILTAYPLHTTVNPARKATVNIAVLGLLDKMTGAAAVLSSAICEEGDGVIVRVVLKAMGLLGIYISSDDGNPNISSVKMCQELVPSKAMWFVPEEKTFKVDMLMAWDAISKVYGGKEISFEMLIR</t>
  </si>
  <si>
    <t>&gt;5239_g</t>
  </si>
  <si>
    <t>MGIPQKSTRTKTRRRLRDLDQISEDLHSPKHLAEYKNAKPAEDLPGLGQFYCVECAKFFESEHSMVTHRKGSTHKRQWVASLLYAQGRKLTVRRVKALKEEPYSQKEAEAAIGLRTDNGPRQAAKDNTRDTEIEMKDSRLLGNDIAT</t>
  </si>
  <si>
    <t>&gt;6369_g</t>
  </si>
  <si>
    <t>MGWFWGTPSPGNGGDAASKSQDSLRDLDPSLRDFLDKESPTKYTSSSPRARQPSAITPEPQQHADPKTSAFSPTDQKEKPLVPKESLFQDGRYSQLWKTYQPQAEIEAASKSDQEKISDALEGYKFRKAEIGRAALENCAMEQGDVDECFRTGGWASRLTMCRAESRCLDRCFTMQAKFLKALGYLSIYDRPPEIDEQIQMHADTLYHRMLDQEKEIEAAKAEGRPVPTFPPLLSNRPKFSAGSASIAAATPEKLRASDLSQSVQVGLKKRLEGLSGEERELEERAINAEIAAGLEVKKNLDLIYAKQEEERRKRKEEGRETMADRLTTIFKVR</t>
  </si>
  <si>
    <t>&gt;21276_g</t>
  </si>
  <si>
    <t>MKLIKPAWLTHSGEQKDFEVYSCHVSPDGTRLATAAGDGYVRIWSTEAILQAGDPEYTKPKQLCHMSYHSGTIHTVRFSPNGRYLASGADDKIICIYQLDTNPASHTTSFGTNEPPPAENWKIQRRLIGHENDVQDLGWAYDTSILVSVGLDSKIVVWSAHTFEKLKTISVHQSHVKGITFDPANKYFATASDDRTIKIFRFTSPAPNATAYDCLNNFIHEHTIVAPFTLSPLTTYFRRCSWSPDGNHIAAANAVNGPVSSVAIINRLSWDSDINLIGHEGPTEVCTFSPRLFSKQEISAESGDYSTQALVTVIACAGQDKTLSIWNTSSSRPLVVVQDLAGKSISDLAFTPDGYAMFASSLDGSIVAIEFEKGELGFIAPWSENEKALQKFGVGRRGVGVVEDVAGLRLEEKSKVGERKETERRMGALMGDNDPNPLPALNGTSSTNGTSTPMSGVVATIAPATTNGKPAQESPAPVVDPNVLKAEALKQRVTITKEGKKRVAPLLVSSSGTGLSSLPQSQLMASNSHNTQNDAPQSILDLSKPYDGLPRGGLASMLLGNKRKAITLEDEEDEHVNKRPMLSSGPVPIVINGVHGTEPAVPLPPVAGVVPTPDFLRPAVVNPSMSFSQVRLAVPKVRTHILRSLDRGTLPPSNSASNGSNGVEESAKAVEDVIFEADNPVSVPNTIRDPSRVRAAKRGSTIWQDFLPRPVILVTGNKNFWSAACEDGSIHTWTPAGRRILNAMVLESQPVIIECRAWWLLCITACGMCYVWNIKTLSSPHPPVSLAPILDIAMHSLGNHTVSGPGVTSAHLNSAGHIIVTLSNGDGYLYSPTMYIWQRLSEAWWAVGSQYWNTNDSSISSLQSVSVGPDARRDNQVDPSSVSAGIIPHLERHTTNEVLLKGRAYSLQRLIKSLLSKEGFEGFESGVSIAHLENRVAGALQLGARDEFKIYLFMYAKRLGAEGQKSKVEELLRSIMGGILQDKHDEQHVTKGEGWLSEDGKVCGWDRQELLKEIVLILGKFRDLQRLTVQYARVLGMDDEEMVA</t>
  </si>
  <si>
    <t>&gt;3330_g</t>
  </si>
  <si>
    <t>MSYRVEAAITGRAVCKGTACKKAGIKINKEELRFGVWVTIEDHSGWQWRHWGCMSGKQMQNVRNYLQDPEAPEGTYRWDFLDGYEGDEKGSLEKYPDLQAKVRKAIEQGFIDPEDFNGDPEMNKLGMTGLVSKETKQKNKDDEKKKKQDIAKLNADLETLTAERDNLAESGKSTKKLDVQIKVVQDNLDVLSPPKKKSATSKKRANDASDGEEEKMPAKKKRATKVKAEVDEEEDIKPAKKSRAKKVKKEDEETENDEEDVKPTPTRKPRAKKVKKEENVEDAVKPAPAKKSRAKKGVKAEPQDEAMGSFDGVADSPPKKARGKKVKEEAVKDEPVEEENVISAPAKAAPKKGRKKGVKAEPSDDAEANLTAPDVKGSNTSDAQEEGSVDTRMATAGSSLKGEDEDNGEEKIVVLKKGGRRKNSAPAAKPARGTRSRTTSKQIAA</t>
  </si>
  <si>
    <t>&gt;2563_g</t>
  </si>
  <si>
    <t>MDPYNPIGFQRQGMVHEHASNSSSSPSPAPPAGIAPEVTATSSTTLVPSSSPPRIRRRNRMITSCLECRRRKLKCNRSHPCTNCVKSKRDCIFLAPALDQASQLKLTEIKEKVGSLERLLERDVAKGPGSAPATATKQESSLPPEIEDGPPEDEKDYLEPTLLAVEDAAYDVDGNDDDLLDLGIQLGKMRITERIGGFFRPKISQELELTVNNNPEDSQVHHIAGKSPSPATSTVSIPPAAEWLKPGQTFIMPSSGFFFGSAAQPASLIDFLPSRLAADRLIRQYFTCVHPICQIVHRPTFEKEYEAFWDEISLGVEPPNSVQAIVFSVMFSAVVSLDEAMIIRDFGAVSKEKLQGNFKIGTETALTKANFLRSTKIEVLQAFVMYLIPLCRAELSRAHSVLVGAAIRMAECMGLHRDGETYGMNPLETHVRRLIWYQLCFLDIRTCESQGPRPTIRRDEFDTKFPLNIDDIDLHATGKRPVSADRFCDSTISLIRFENIEMARIIWLDRPRIEQRTISLTTVLGKIEKFRTNMSKYDKFLDDRIPLQKYAKIVKALLLSRLHIMVLHRYHNSVSAPMPDRLRSIMLASGTTVLEAAVTLEILPELHPWSWYVGAYQQYHTAFLLLMEVYFFPHREEADRIWACLDYIYETNPSDDRHTKGKRILTELQQKTAVYQSLRGMRAPLGMNKHVWHKEVVPEDTKPPDLNAKVGIKFPDPPREEVSASVGYGTPGSLQNLPVPGSKIGINSTRDDIQFGGVTNRDDPWAIPNHMASRGSSENTSSSGQQQTELGAPFLGGASSDIDNLMADIDWKAFDELFPPNQAPDLPTFTFSTPATYFLG</t>
  </si>
  <si>
    <t>&gt;718_g</t>
  </si>
  <si>
    <t>MASRTYDDAVGLLNTLQTPRNILQERIANGIRIDQTANDEMRKCLDRIGYTVIRMLPCRMQTTQAYSQQQEDLSKLNIVHVAGTKGKGSTCAFVDSILSRYMKSRGIPKRVGLFTSPHLIHVRERIRIDSRPISPEIFAKYFFEIWDKLEHASTVEDIPFEKPVYFRYLTLMSYHAFIQEGVNVAIYEVGVGGEYDSTNIVDHPTVTGISSLGIDHTFSLGTTIESISWHKAGIQKASVPSFSVPQPPSALDVVRSRSSERKVSSFTVVKDDPRLQSVKIKPNELFQHLNASLAIALTETVLHKLDPSFSRHEEKLPKEFVDGLEQVIWHGRCEAKTQGNITWYLDGAHTDASLEVAAKWFGDEQARCSPKPASTILIFNQQGHRDCLPLLKTFFYAAESHNIHFNKVVFCPTVSISPLSNQEFANAATDKLALANQSLQKQFATNWIEMEALSKKNAAPNGTSTTEASQSKVQTYVIYARYGLDVQNLVQTLLDNIFPKDKRAFAAIPDADAGILFWRAKLTSQQASELKKSALISSVTVEHDADTFDNDNVIVKESVEAAMQYVRAEAEHSTHVNVLVTGSVHLVGRVLGVMEDEAMGNK</t>
  </si>
  <si>
    <t>&gt;5229_g</t>
  </si>
  <si>
    <t>MRIRLRTPEGALAITLPENATVNDLFSLITEKTSIKSFDIKYGYPPKPLQLADTSSPLSKLDVKLDGEQLTISPREEDSTATQDASSVATEKVISGSPSFAGMTGKKAKEQISLQRKAMEEDVPELPLPGRGATLGSFSLSVIPPPPSGVLRVMPDDNSCLFRAFGTAVIPGDDLSMPELRSLVASAIQSDPKTYTKVVLEQPPDDYCRWIQTTDAWGGFIEMGILSKHFEIEICSIDVQSLRVDRFNEGAPTRCILVYSGIHYDTIVQSPSDPPHTKADSPPEFDKRVWDSDDDEILEKAVELCRKLQDKHYFTDTGGMAIKCTICGVVVYGEAQATGHANQTGHYDMAEVKG</t>
  </si>
  <si>
    <t>&gt;4629_g</t>
  </si>
  <si>
    <t>MAPSFLKDIRRRSKASFKTDRSTDSSSGTNCSMPATKSTSTLNSGANTPPILTNSSSASNLQHLGNMPPPIPPNRPNLSTSSNNRYSVSGMSGLGSPAQRSSNLVSPYAPRIVSIADNTWVYQKVILVYGVIADPTTQELEGNLTISRLDDGFPPMFWPVSASHFKALIYLTPGPNKMRFDFISPKLANNNTSNPIHSSYLTLHMVPSLSAPPLQLVIMMAKDSPGTFDAVPARVEKEGNGIETAIRKFRMAAYLWQAFTSEQMHRNKLGRRVFRMEEEWITGTSNYRDRELGTMRSEAKIHVIRCSKTVKELRDPDLAQQNPKAKRSGDLFTIASEAVKEYFKPLPGQTQYVSVLLLDAHWDTKASLITGHAALGGGGGEIQLAIFGSQALQSYPASMEEVVPAFSDCTPTNTNYIANDCNESGSNWEAANIGIGAHMHETGHLFGCPHQENGVMLRDYVTLNRTFTSREPYSTRTKSEGGLVLQKDECGWHRLDCLRFRAHPSFILPTDPPRHPDDSVQAWPVSGGDVVVTAPSGIAYLEIFTEGDDVCHYWQEFGDGNGSGPIQRQIVLTDSELRSRLPEDRRKSKLKLNIKSTVGGSCEIGDLDVLTSKASRLKLANGQLAFRSSKLGLSQMEGSEPQEVVFDSVVKQGKLLTQVKVYSGFALDGLEFIYEDSTSQLFGKRGGSANDFNLDTRRGECITGFYVRSGFWVDGVSIMTNLGRKSPMYGNATGGSGHTLIPPVGYNVAGLTGSCAAWVDGFGILLSR</t>
  </si>
  <si>
    <t>&gt;3432_g</t>
  </si>
  <si>
    <t>MPHCKEVGDANPDIAGLGGLQVAIREFWPGTDENLNSLEEQLKELARRKSLDNTGQEFQESKKALFLELQRNSKLLLLTCNDVQTMTGLSLLISALVQIHTLSFYHLHLVYDTVSFVGISTCAAAVCSVDSRQFQGEIRYALVFIWSLLYLAFVILLGIRMKAWDYEIPGQCYETDKLARPNSSHPFVDYVYISITTLYVLAVVGWATGIVKRFNTIAPLTQWSQKLALLPKIIALLTQWPQKLALLPNTFSLLIRWYQQLGGLPGQFREHSIVLAISTLQFPLHVYSIVTLRRNNEWHLTNGKTEQEWGFGQIAAMVLLIPNLVGILITINDCYKWTK</t>
  </si>
  <si>
    <t>&gt;6186_g</t>
  </si>
  <si>
    <t>MANSADPSDELFESLRRQDTKRLEEEAKVLAEKEAAYNAKAQERLGKLIGNNSTLPVTISSIRLIGANHTRRSFLDRLFKPVLSANRDAPYTLSEALREVNGVVDKLNKFEIFHPSISAFIDRPSPTDPSSTPTDIDIYISAIERGRVSLKTGADLGNVEGSTYVNSTWRNILGGGESLTLNASAGTRTRSAYQATLAAPILSDPNKRITLDVLSSTTSKPWASHEEVLKGAGVKYNWATSSKTQHEISYTGIWRQVTGLAVNASPTVRNDAGDTVKSSISHTWIDDKRNNPFLPSSGYLLKTISEIAGWGPLKGDVAFWKSEVETSAAVPVPIPGIKGDSGVSLSGGFRAGMLYPLGLGLGGKSQASRINDRFQLGGPTDVRGFKMSGLGPREGPDAVGGDVYAAASANLLFPFPRVGKDSPLRMQLFANAGRLLALNNGGLGGSSGDVSRNVYRTIAQLGDGMPSLAAGVGIVYAHPVARFELNFGLPLVLRRGEEGRKGLQFGVGINFL</t>
  </si>
  <si>
    <t>&gt;5774_g</t>
  </si>
  <si>
    <t>MSDHYITSRFAELHPFPKSKHQDVNDELGEDITPATVAGGGHGARQTDITKSRLRVSHALKSFLVDQKVLSAENAGLDDLDGSLDPPEALKALLNEPHIKVPSDLTDRMHPLPEYYISSSHNTYLMAHQLYGTSSVEAYETVLNTGSRCVEIDVWDNDEDVSEPKVTHGYTLVSNIKFRAVCETIRSVSDKEAAESLQKQGLLPAPILISLENHCNAHGQQRLVDIMKEVWGDRLLSEAIRMKGHEEQEETGKQVYLSELGAKIVVIVEHHIPGELEPTEEEDDAASSESSEDEEEKQAREAYKNKKAAPVTTLIVPELADLGVYAQSVKPSDNSWFESTLKNGPHHHLINVSESGLATHMLIPEESAKISRHNASYLMRVFPKGTRISSNNLNPVPFWGIGAQICALNWQTFGAGMQLNEALFSGSDGYILKPSALRAGGTGVLTAGKQKLLRLHVAGASELPIPSGREIDDVEPYVTCMLMHPSHISTSPPKRKTKPYKHHHLGFIHRGENPPNNDPVWNEVLEWDFEDNEMTFLRILIKSDDSFAANPVLAVAAVRLLYVVPGWRFIRMLDLKGRETKCSLLVKFEFVDL</t>
  </si>
  <si>
    <t>&gt;8453_g</t>
  </si>
  <si>
    <t>MRPQLPQEEQKEMFAREQRQRGHFYYNFQKNTVTKADNLSDNISSNEFNALSNWPFQFLDLPVEIRVKIYEYLFVRPGGIVPCGIRYQLKACYRNNTTISIYSYQWAYSRQLLYRETSLPNYNGEPQTVRYSWVTNANADQQRMIENGKVERVINSATYTQYTLPPTRDEEHGLVHHKVCCREPYAAKIINQARQVTTGFQGIALLQTCKKIHQEGTKELYSRNRFRFDFRGNHPFTHNKGVHEYDAFDNQRYLPGLVRENGQLPTFHQDKFAVSRITIGPVNAAMINNIALEGSFKTAEDHFAYRNQRPIGFARLLPIYTSVMKHACPGLENLALCQGENDELWEDDLDGKMGMTDEERYDAVVEEVVHALPNLRSLQLENYGIDVPCGGTIVQDQTLPWGKALRWEQIVEQREQGQKQGKSNAEGYQANQGRARETRGQMWKKPRGTPPRAIDNP</t>
  </si>
  <si>
    <t>&gt;7944_g</t>
  </si>
  <si>
    <t>MDPAATISPVTSSTSREGSSHPTITGQEEAFRFLALPVELRLKIYGYLLPPRTHVVVTQIPHSGLFWNTSNIPFHSAQSFYPFGRNPPKQLLTTYKVLNTNFRHEFPTPSIHAQIFLVCKQIRNEAEPVLYGNHETVFDFGVYTDALIAFFEDRSVRARENVKNIRIAREIPALEHKDGLASNGIDGSWARFSAFLKDQLPSIRTFDLTIWSSSGTVSSFPRENISSEEKDEALEALAKVEFERKWREWEWTSEILKLEALNHARVTWWGFQEDENMQGAKVKRGFDAWLAGRMVADKVVRSKMIREGVVEEGFIVVPGNGA</t>
  </si>
  <si>
    <t>&gt;6400_g</t>
  </si>
  <si>
    <t>MATTQTPSASPPTTIVCVGMAGSGKTTFMQRINSHLHAQKQPPYVINLDPAVRNVPFDSNIDIRDSVNYKEVMKSYNLGPNGGILTSLNLFATKIDQILTLLEKRTSPDPAKPNATPIKHILVDTPGQIEVFVWSASGSILLDSLASSFPTVLAYIIDTPRTASTSTFMSNMLYACSILYKTKLPMILVFNKTDVKDAEFAKEWMTDFEAFQAALKDEEEAGSFGGQEGGTSNGGSGYMGSLLNSMSLMLEEFYSHLSVVGVSSMTGQGIPEFFEAVEEKAAEFERDYKPELERKRKQREDEKLANREKELGKLMKDMGMADQSSSKPEEKEEVDMDTLSDMEEEEADEDDENDEEKDDAHGLTTRYKEALEETEGPASKSEDYSFARYLKASQMDM</t>
  </si>
  <si>
    <t>&gt;9844_g</t>
  </si>
  <si>
    <t>MNSRIILVLVLCQILYSFCLGALTQTPKTTIRTILHRQASTSSTITIPPAQILQLNSACLILGEALSICQSATLNFTSLDETAQAGCLCYSGTDWQPNVFDTAVAGCADFAATAIRGTVESVIQELVGFCGSVGNVVRFTTVPGTSSTVAEVMLTTSLSVLMSTGPDITAVSILPLLTAQASATPTQTATSSIALQKIATSNPGTLAVTATSVPLVNSVPSVILVPSISLVSAPPAAITTATIPLPLSSGVLSTPLLPSSTLTNSLILTTPALTASLTATTTTQPSDQQGCILFSSILSTCTAATTSFTVLGPSQQASCLCYVTGIWVPNAFDEAINGCSSSDAGVYSSTGGFCAGIGNRGTTLNGPTNTSEILPITTTLNSPGSGIIPSVSANSVGSDEDTGTSTTWSITSILVVPLPMSTWPSSSSSLPSTQEYDTDTINNSSQPAAASSSQSEFIIFQTLTSTSPSPTTITSEPTTTFLEISKPSTTAEIATGSGLSQVLNGLGSSSGVGLASNNEVVVVSAGLAMLVLFL</t>
  </si>
  <si>
    <t>&gt;1686_g</t>
  </si>
  <si>
    <t>MAQGATAAASANGLALTTKQLLEVAEYERIVQFRDDVFAGKHPRVKIPPHLAGKQVNSGLNASSPSSSTLRTTDATTHAAQLTPGSNRDGSPSRHNQFPNKQRSTGVTHIAVTGNAEINPVLLEKSDDLIKAEIQLKRQRLERDLREQIEQQRIATKALLQTSESLPNFDLSEVLSKALAIVHPDTTAEANPSVGARSPAASDSFDENTFYSSQHDTPEPSSSSQGQKEPVEMQDRRVPSLVEHTTKSSAPNQAEDQEVVMTGVSLSKSNHVAKNSPLDYQKSNPDNHGQQEASTSDSNNSRKALSGTVSANEPSRATSRQESNNDVPPPVVRAHNLSPFAPQPARVSPLATLRKPPVLQEPITIDEAPTTHVTALRSEPSGGVSSATSSPRGTKGPEKKRRDRKKKRRAKESAGSPDSPYIKAEPRSPSPYAVAPRPQKRQRLSGQYNAELNYDEPRYAPEAVGLERRPEAFTEVRQTRTPQAYPRVEERYDGRYEPEVRRPEPIYRRVERDDGEYRRVSGGPYAGGPDSPTVLSAPYGPGEVRQVRAPSHAIADRRVEEPIYYRDPIRRASVRPETDHDRSRSPPLAMGPPRQPVRIVIDEYGRKYYDPGPPPSSLRQSVAPASTIREPEVIYERTPMRAVSSRAPAELYEGGVVYRTSSPAIAVPRRVITQPEYASPDYRSHRQREYSLRPTALPPGNEYIEIRGPERRQLTHFEDVPREYVQRAASVRPEPIRYEMPREYSGRLQSVRPEQPPREYAASVRPEARREMIPQSQRGFSVRPGDAPLRDHVPVADGGYYEPLPSRRPVEGAREPAPAVAGGYYEQVPARRPAEVAFIERPRAREASVVVYADDVRREVYR</t>
  </si>
  <si>
    <t>&gt;1429_g</t>
  </si>
  <si>
    <t>MADHTKSSRYATISARSSIDLENDSDATLASDSFLSKGSFPSSSAKRISRYEKSSALLNVLTWVRWSIVVVFQILIIVLLLPRNGDLGLSAWMNKGWSIDKTETGGDVNGLYVPKSHKYTLLTPEEEKFVPNMTSDANRMEVRKNWDMLMPLGSGTVEIPDWEQHPMLGKPVIDDPVRTGAIFEASWTHALHCLYYTVDTYHQFVVNQKFGFDGERDDMHASHCFEYLRNQILCAHVSEQGGGDFVDRG</t>
  </si>
  <si>
    <t>&gt;9933_g</t>
  </si>
  <si>
    <t>MAEVEKEKTIIFLHPDLGIGGAERLIIDAAVGLQNRGHKVVIFTSYCDPNHCFEEARDGTLDVRVRGDWLIPSSIFSRFSILCAILRQLHLIVWTYFDSEISLLKPDVFVVDQLSAGLPWLAYFYPKNRILFYCHFPDLLLAQGRSAWWKRIYRIPFDFIEQWSMSFADRVVVNSGFTKSIVGRVWPDLVKKKDLQIVYPCVDTKEKTGVNFEDDPVAAWHDTNVLLSINRFEKKKDIGLAIKAYAGLGKQGRKGVRLVLAGGYDYRVQENVEYHKELVALAESFDLKTATTKTIVTALNVPDDVDVLFLLSVPNTLKDMLLKSARLLIYTPSNEHFGIVPLEAMLVGVPVLAANTGGPLETVVDGTTGWLCPPDKIESWTAVMDKVLHKLSEKELKKIGNAGTERVKKEFSDVKMAERLDGIIDEMATSDRRSVQVLQSFILTIGVVIFDVAFYAASQNQSLNEKLGNILLPPFALSALSLASWIGYLIFGGSR</t>
  </si>
  <si>
    <t>&gt;7901_g</t>
  </si>
  <si>
    <t>MVIKEYLTYNQVHKLCQEAAPRILEEFAPQLMIAIGGGGYVPARILRSFLKKPGSPNIPIQAIGLSLYETLPPSNASGSSTPGEPETPGTKVTRTQWLDLTSLGEMKNLVGKRILIVDEVDDTRTTLEYAVKELEKDVEIARQQLGGNTEKTVFSIFVLHNKDKVKKGHLPEDMLSENRYLAARTVPDVWICYPWEAIDIDAHDAMAAKAANDS</t>
  </si>
  <si>
    <t>&gt;3633_g</t>
  </si>
  <si>
    <t>MENNTFYQILGKEYIKIAFETAAKADPHTKLYINDFNTEGVNAKSNSTRDLFTYLHASGITKNLGVGLQGHFIAGESPSRSEIAQNMALFSKLGLEVALTELDSRVYEPENSTNLQAQKEDYINAVGACVDTKACVGVTAWDFYDPFSWVPSTFLGQGSATLYFSNFTKHPAYYGIVDVLKNAIDCGKGKGKGWY</t>
  </si>
  <si>
    <t>&gt;3472_g</t>
  </si>
  <si>
    <t>MKGSRRARIKPANYNFENNVLGEYHDFFTKWYPLYKALPDEPQASQSTTLPVEETVSFTAPNSMAQNTPGCLVSPVFTGCSSGIGREIASLVASKPNQRLIATARNPSSLSYLPDGNPNIIKLALDVTSVSSIETAFAAAAKHFGEDFHLDVVVNNAGYSLSGDTEAATEEETHQEMETLFFGTARVTVRAIENMRLSKDHRGGLIFNISSLAGLCAFPGHAYYHASKFAVEGFSESVAREMHPDWNIHFCVIEPGGVKTNFEGHSKAHIKPHPAYAAPDMPSRKLEFYVNMGIKSGVGMIEPSAVAETIFTIASRGERIPFRLPLGATAWKLAKSKFEGLLNDLDAVKDISAMGQQI</t>
  </si>
  <si>
    <t>&gt;9783_g</t>
  </si>
  <si>
    <t>MNSMYDGNTMSIPPPLSASLFDLITNKKQPKRSRRGETRPLNGTLTLRRPSTTPFAQSASQGDVQPSTPNTETPAHQLPTSIHDQPADMRFTKNQLLDIYKTAQEAGELSKDISHLYVGGWDPSHSNGANGRASWGKSSDSRDSDAAAVAWEYNATIPPIGLEEPTEEEKIARSTDVNSPIKPQVQNANNLSNVQGGVNGRKTSGQSPATFGLSSPAASRPGARRQLTSESLTGLTSPSGNGRFSREEMSPFFTRKFNEPKDGLDERPEETKNTLPLGGLMRSNTGGNGPASPWGPSSATTTMSPMGNFGNFSLGGSSVNPPTPDKRPAFGRVESRLAHLMPKESTEDMSKAADRPWRPRQRTDTDPFADEPPAGLASFDGAHDGSAQGPQRQMSGHDTPVRGLPGDFGMSDTAGLRDASQRAQQTPQAQHEELDQFSPANTNPYGSPPDDRLNPDELSYDGEIRQHSRVQGLGGIPEHGSTPLGGLPRGFSNAQFEGSDRSQTSSAGASRGFPPLGGLSLGGIGGGWPTSANPVGTPDRENRQAFSGAFGNSLFGSMGELQSPGLGGLSGVFGQGTSNVSGSNTTGRGSKLGSLFPAAMQAQMQGNENDGSGEGGDMRQNNAFGTIGRNAFTPSRETDSPLRAGRHVFDDMFPQTDASRTQGPFSTSDMIQGQTVTALPQVTSAQANYQPSQTSSDSTSNQLPMTQQREMVMPDRMRWVYLDPQGQVQGPWSGLEMHDWYKASFFTADLSVKKVEDQDFEPLGQLIRRIGNSREPFLVPQIGIPHGTPSTQPGVSFTSATAGPGAAAQPGSVQPPFAGAFPSFGTTLTAEQQNNLERRKQEEQFLMARQREFLAQQQVNMKQMQMGGGIPASLHHHSSAHSLQSQPSFGSITSPIGGMAPQGSIPGVSSFFDGPPRPMPTQTAGMPDFFRGEDVSRLNLHDRFAALPLQQQNQAQLMQQIFAIGQPDTQRPAANFGNEQTPGVNARLDEFLQLREEHDKEEAGKAAANVAGEPIGPPQHVQQQELYEAPPQPVKPAEEPAPEHKAPEVLSLTQQVQKAASAKHSPSTAAQPESPWAKVNTGLPMPFPPPPQSTTPLPAPTAQRGRSHLPEALNAGSRSRSETPEVTASTPSLAPWAKEQLEAPKGPSLKEIQAAEAKKAARAEEKAVAARRVALEQERKMLATQPAVPLPGLPTTSTWGSGASPATPVSVSPWAKTNVSKPQAAHGNAASKKTLADIQREEEARKQKLAAAHAALTQPAPTTGGKRYADLAGKPTASGIPTGASAWSTVGAGGKVKIPSGSATAAPTLTRSASSATTPTIAGTTRPLPAIRSVTQGGPDIALTEFKKWATAELKKGLNDGIDVDNFFETLKIFKDPEVIGDSVYTNSTIMDGRRFAEEFLRRRKQAEKGIVEPANTGSGSGGGWSEVAKKGPAPKEEPANSNFKVVPNKGRKGKK</t>
  </si>
  <si>
    <t>&gt;21296_g</t>
  </si>
  <si>
    <t>MLAHQLNNYEGIFTNSTAQLIEVINELQREANREFTPIIAANLASFYEWCAAELAETWSMERLLLPSPIMSNSIPIIPLHETVAGYIQENREEKQVLEGESPRMEEKDGSSGDAKQDYNGNRSGSGIGSTDLVSGLDVETGVAGVKKDTGLLILLPCLR</t>
  </si>
  <si>
    <t>&gt;2970_g</t>
  </si>
  <si>
    <t>MATTLEPGATVDDGGGKAPIVSFLGPASSYTHQVLTLSHFQRPPWSIGLTDFDLAQAALTCFDSDRFDYRPAPTITDVFEDVQEGEAELGVVPIENSTNGAVIFTLELLADRHGIYKDVSVCGEAYLDVSHYLLGKKDMKGIVESPTLSGACTPTIEAPNPMAPRTKPLHSLKHIKRLISHPQAFGQCEMFLGAYLKGVERIDAGSTSRAAEMVKEDTTGASAAIASRLAADVHGLDVLAKSIEDREDNKTRFFILRKGVHASASKSEKTKTLISFTVDHRTPGALASVLHCFQVGGINLTSINSRPTRVIPFQYIFFVEFEGSKLNDPTGKVNKTLECVAGHAQSVRWLGSWDVNC</t>
  </si>
  <si>
    <t>&gt;5356_g</t>
  </si>
  <si>
    <t>MAPQLDGYFKQVDQLTDHFIERLRKAVAIPSISADEERRPDVIRMGEFLASELTALGAHVEKRPLGKQPGKKHLDLPPVVIARYGDDKKKRTILVYGHYDVQPAGKEDGWATEPFELTMDNEGRMYGRGSTDDKGPILGWLNAIEAHQKAGVEFPVNLLMCFEGMEEYGSEGLDDFINAEAKKFFADADAICISDNYWLGTEKPCLTYGLRGCSYYSVEVSGPRQDLHSGVFGGTAQEPMTDLVRVLASLVDTNGKIQIPGIAELVAPLTAEEKSLYKDISFTMDNLYDSLGSTTSIHPKKEETLMARWRYPSLSIHGVEGAFSQAGAKTVIPAKVIGKFSIRTVPNMEPEDVDRLVFKYVDEQFKKLGSKNTLKCTLQHAGKWWVASPKHWNFTAAGKAAERVWGVKPDLTREGGSIPVTLTFEQATGKNVLLLPMGSSTDAAHSINEKLDKKNYIEGVKLLGAYLHYVAEEPMEN</t>
  </si>
  <si>
    <t>&gt;21299_g</t>
  </si>
  <si>
    <t>MAIQKSEPCYVLGVGMTKFIKPRGKVDYTELGFEAGIKALLDAQINYDDVDQGVACYCYGDSTCGQRVFYQFGMTQIPIYNINNNCSTGSTGLHLARNVISHGGADCIMVVGFEKMNPGSLQSFWQDRSNPIGTTAEMMAATRGVTNAPSAAQIYGAKSEDFAEIARINHEHSQRNPYSQFQDVYTLEQIMKAPMIHEPLTKLHCCPTSDGGAAAILVSQDFLDARPHLKEQAVLIAGQCLATDAPSLFSRSAIDLMGFEMTQHAARTAMSEANVKPDDVSVCELHDCFSSNEMITIDALSLSPPGKAHELVRAGNITYGGKRNLVINPSGGLISKGHPLGATGIAQCAELVWHLRGWANNRLVPGTKVALQHNLGLGGAAVVTVYKRADGGEGKEVSSEEVGRRNKLGYNPAVVAKGFTEAQATAVRSKTKKSAWALGDAEKKVEARF</t>
  </si>
  <si>
    <t>&gt;3181_g</t>
  </si>
  <si>
    <t>MNPSRISTSLLRATRSTSPRSARHWRVLPAASNIPKTLFTNPNTSRSYSQAPPKPSKLYTFEEIQSHAQSPSSHPSRILVDTREPEELRTTGTIPGSLNIPITSKPDSFFITEEEFEDRFGFERPGKDKEVVFFCKAGVRSRAAAELARQAGWKNVSEYPGSWLDWSERGGKKEGGRG</t>
  </si>
  <si>
    <t>&gt;9258_g</t>
  </si>
  <si>
    <t>MASEHPEHAAGTPVTLNKSPAQLQTTFEVENTSNTQMGGIKIKDGRRNSEGEVLESPTGTWQPRINRTQSWNREDMKREVFKEMVEREVAVDGEEVGYTEVEFSVERSG</t>
  </si>
  <si>
    <t>&gt;7563_g</t>
  </si>
  <si>
    <t>MVQDLSGDGGPDLVTVTTVFLVLGWVSVSLRTVVRIFLTATFDVDDWLMVAALLNFTLMAGFVYGGVHFGLGRHNSTLTEQNEILAVKYQALATILYISSMGFVKLSIGFFLLRIAVLRRYIYTLKIAMVIMALWTTGIFLFEIFQCQPVAAQWDATIPDAKCASAEDFVKAAYAFSAMAVLSDWLFALLPIPMIWNIQMTIQTKVVVIGLLSMGICASIATLIRIRYLVDLENLQDLLFSGTHALMWSIVEPGVSITAASLATLRPLLRELKVIGFGSSGNNHRTSAVGNVYERPHQLPAMPQLSGGISTQTEVKVVDAGRRQFGSQDEILGVFGSVGQSRTECSAIEIK</t>
  </si>
  <si>
    <t>&gt;7013_g</t>
  </si>
  <si>
    <t>MAPSMSLVSVHAILILNAEDGSRVFAKYYSPPHHSGAVPHGPTVHTPYPDVKSQKVFEKGLLEKTAKQTADIILYDNRIVLYKSESDVMVYVVGSVDENEIMLYNVVLALRDSLHLLFKQALDRRTIIENYDLVSLAIDEIVDDGIILETDPTIIVQRVSKAPSQDVANLKGIDLSEQGMNNLAQFGKAKLGDWLRQGL</t>
  </si>
  <si>
    <t>&gt;21304_g</t>
  </si>
  <si>
    <t>MRAALCPQLQRRTRALPPSPRLCKGPTALWELDRLSSPLRTIFEAIAGVAAAGFAQSVHGIRSGADGDSKTPLKYPPGRSEGGKGRNYRSNRQNSPKRFGAEIFISGKWSFHTTPRPNHTTRIVPPRQTHQVLIPLNPDKWEIRRIEDPILWLRSAQSSRFMT</t>
  </si>
  <si>
    <t>&gt;784_g</t>
  </si>
  <si>
    <t>MGSIETVVDIDATNHFKMQEGCNGTKRVNAWSTPGTAAWDFRSDTITTPTAPMLAAIGTTTLGDDGYYEDATTTKFEADIAALCHAEAGLFVLSGTMGNQIALRSHLTQPPHAVLCDHRGHITYLEAGGLAMLSGALIHHVVPSNGIHLTLEDIKKSVVLDDEVHCCPTKVISLENTLRGCIIPLEECRRISKWAKEHDIKTHLDGARLWEAVAAGAGSITEYAECFDSVTVCFSKGLGAPVGSMLVGSKKFIKQARWMRQSVGGGLRQTGILTAAARCAVDINFGRGPNGEGNQLKRTHDLARRIAKHWQSLGGELELPVHTNMAILELEKAGVDVDKFREMGKERGIRLTRGRIVVHFQTCEEAVKILEQLLTDVMPLRN</t>
  </si>
  <si>
    <t>&gt;6193_g</t>
  </si>
  <si>
    <t>MAPELPVRALQQEPWPPSPPRATRVNRVIRVTTYPIMISGTNPRISNGRQPLHAPENRTPRASLRPPTPPAILGAPLSNSSDGETLLLCRFSARDYVASNHRVHVPREQEYRDSDLFLGNQKTYTEEL</t>
  </si>
  <si>
    <t>&gt;6277_g</t>
  </si>
  <si>
    <t>MNISQPVPSAIGSVDFGFFTAAEIRKLSVKRIQNPQTFDTLLHPVPGGLYDPALGAWGDNLCTTCNLGQNACPGHVGHIELPVPVYHPTFMDQLLRLLRAKCAYCHRLKLSRKEVNRYICKLRLIQHGLLDAAQEIDNIESMDKENEKEGSDSDEDQTPGDIIIRQRNAFVKKAIKAARSAPWEWRREKNEGVADARRLVVKSFLKAMTAGKACGNCKGISPTFRKDRYVKIFEKALSVKDRAKMSLGNFKTVNAVELLNRDKEKGNADFDEGIEDMDLSSNEDDEGEGDNLDVDGDVVMGLSSTNSKPKVVKAPQRYVNPMEVKAQLVLLFEKEQDILSLVYDSRSVAKNATIISPDMFFFQTLLVPPNKYRPEARTGAGEISEAQQNSLYKNILKGAETVAEIWHEIENPNAVRPNSYSNRKRDFYDLQEAWCQLQDTVNSLVDRDRNPIQGAAGKKNEDGIKQKLEKKEGLFRKNMMGKRVNFAARSVISPDPNIETNEIGVPPVFAKKLTYPEPVTSHNFKDLQQAVINGPETWPGATAIENENGQVVSLRTKTPDERMALANQLLASSSSSSSGARNKKVHRHLTNGDVVIMNRQPTLHKPSMMGHRARVLPGEKTIRMHYANGNTYNADFDGDEMNMHFPQNELARAEALQIADTDHQYLSGTAGKPLRGLIQDHISVSIWMCNRDTFFDRATYQQLIYNCLRPESGHIVGDRILTVPPAVFKPVPLWTGKQVITTLLKNITPPGCGNLNMTSRSSTSADRWGKGSEEADVLFSGGEFISGVLDKSQIGPGGGGFVHSIHEAYGPTAAGKTLSALGRLLTKFLHMRAFTCGMDDLRLTPKGEQARKDQLEEAHRIGLEVASKYVSLDEESVNATNSELLSRLEGVMRDDSKQAGLDMIMNSRSGKLSSAITNACLPVGLVKQFPRNQMQAMTTSGAKGSPVNANLISCNLGQQVLEGRRVPIMVSGKTLPCFRPFETDVRAGGYIVNRFLTGIRPQEYYFHAMAGREGLIDTAVKTSRSGYLQRCLIKGMEGLKVEYDTSVRDSDGSMVQFLYGEDGLDVTKQKHLTDFKFILENIQSELLQLNYGEEGYTTIFDEKDTILKQMKKAIKHANAHDVNGPDPVLSKFNPGKFGYATSEKFFSALTDYLKTNPDKLVKDKDHPNSGVGVRKALEPVLVAKYLRSVVEPGEAVGIVAGQSVGEPSTQMTLNTFHLAGHSAKNVTLGIPRLREIVMTASNHISTPSMTVFMNPELTPEDGENFAKSISVLSLAEVLDEATVSETVGKGIAYHEAKIFDIIIKLFPSKEYTKTYNITVDDVIDTLERKLAPKLQSLTRKALGKKKGNKESKSAAVPEIGQSIGPIEEGRASAEREVNEDDDDDDGEDDAGADKQRANRSEAVSYAANDEDDDRVQAQMQKEAEPDEDEEIEDEGIGGSPREPASDDEDDDDSSKPRDKDNIISVLAEAREEQVKKKCNDITKFRFDEKSGEWCHITLEYNADVPKVLMLSILEDALRQSLIQQIPGLGACTFVPDEKFPDPTTGKEIKLPVVHTVGVNLTAMQQYPHIINPNTISTNDIAAMLITYGVEACRSAIIVELSGVFGSHGISVDPRHLNLIADYMTRGGGFSPFNRNGLKGSVSPFMKMSFETTLGFLADAVSEGDWDDLRSPSSRIVIGRVSKVGTGAFDVLTRVPTTVPEEAEEEEEL</t>
  </si>
  <si>
    <t>&gt;2929_g</t>
  </si>
  <si>
    <t>MLDRLDTDDPDETAVYYETESCKDPKAYFQSLTDWSRCPEDDYRKELHHLLQHFIDWMPCSTHYVEPGFVLRHPDFDTQNFLVTPEGNLRAIIDWDGVSTVPRCVGNETYPGWLTRDWDPAKYFYSPGQDENIYENSPEELQNYLAMYRRFMGKAVMAAKGEYLTYDKEFKALTIATQSSLVFENLEIAIVDPVSMPGILDKVFDQLKCHITSRHLSAKEEGVDVKSKGESIEKIEGEPYQKTDDASGDESDDEDDLYLYDIALALAAGELDDDLLARIKSGFLALFV</t>
  </si>
  <si>
    <t>&gt;10696_g</t>
  </si>
  <si>
    <t>MFRTRLLDQYIRIAKAEIHLAPAFGPYRPGGRDSAWLAFLKRYLAHRVSSQPNLDPQCPESLVYRAAIRLCWMLDDNSDDAMLGYISTLCQVGFWEHSCCLKRYLYLDQGWDFVDDSGNYIDSTPNPSACYDGDGPLKRILLDVAIYLGDVELAKKVYTMEPMDGYYFDPQNEPTWTDADIVSEDRVKLAVAHGGLDMFRLVNKIELGIETIDQYRETYVEHTLMEYILAASENCGDAALIHFLIDLGTPWNASEVSSWSNSIFPQTLMYAPRPELLKRLITMQGPETNAVNARSVRLCCRSDRMVVHLNHSAAANNLVIVQYLLDQGGAPFLNNTHTHAAHNPLIHEPDPSKRPTGFWQQWLLNPLVRAVETGNSEMVLLMLDSGADPNHNTVGTPLMAAVRRNNFKIARLLIEHGADVNLGSPPPVVLAIQRENSEMFDLLRASGAIINTPETGGRAMALVVAEGLQTMRDLFASQGVQSSTIGIWHHVQSEAEVVLGLQYFEIDDLYGARR</t>
  </si>
  <si>
    <t>&gt;10000_g</t>
  </si>
  <si>
    <t>MTTEVFVLPGDHLDPESLPAHPTQPLKLGPGLRHIPPSIITPTVAGQLCIDKRKNAVWVEFNGSRYIPTVGDLVIATIQKSAVEIYYASLSDYTPNATLPQLSFEGASKKTRPQLSYGALVYARVTLANKHMDPELECVSASTGKADGLGPLIGGMIFTISLGMARRLMLSKPAEQGNLVLLEEIGGAGVPFEIAVGRNGKVWVDSKSVKTTLAIGKAIQETDAKALKAEEQRKLAKRLAREI</t>
  </si>
  <si>
    <t>&gt;9104_g</t>
  </si>
  <si>
    <t>MSSQDHVGQNAKNTLLSYATAWGKSPLTPMLLATTVTALHARPFQPLPMVFPPILLFSSYLNLSNYVTESAGITAAWSGLYLLLASRRKVAGANFSRRLGNKFGARGLTRGAAMAIAGANVVGGGITYALGTSSKSNEEANP</t>
  </si>
  <si>
    <t>&gt;1450_g</t>
  </si>
  <si>
    <t>MNYLGIPPILARPPLPNPSCRPNVVNSTGNTDVSLCTPILGLLPRVPMPHTSWSPSSTAAWLSDPGPSAVHLASQPAASDTNGLERFTLVNDSFFQPVDDTRAKNFPIGVSSSSSDWPRGNFNNSGNAIPVTRCDVRELGDFSHGRIQQSSQINCFDCGSFFAVAAALREHAHQTQHKPYSCFCGEKFSRSDCLDRHIRTFLSTSHFPCPYCEKHQGSKAFSRRDHLFQHLQGHHRMDLSMAARSLPPPSNPRRRRRTPALSCAHADCVYHQKSSAKPPNVSSPFQTQRDLTKHLREAHNESPYPCTEMGCSRVDGRGFFRKADLLNHKNLQHPRSDPPLDFGLGLSFEDAINDIDNMLL</t>
  </si>
  <si>
    <t>&gt;118_g</t>
  </si>
  <si>
    <t>MFAAAKTPMIQTVSEAISVLSSRLSSATLLEDRRAAIQGLRSFAKEYPASVASEGLRSLIGELKTDDVDTVKITFETLLMLFNPNESSPEASEEIALWLADEFTQRQDNITLLLDFLDANDFHSRLYSLQLLSAILSSRTERTEECIFEAPLGISRLVAVLDDTRDAIRNEALSLLTYLTPTSIELQKRVAFEDAFDRIFRIIQHEGGLVHGDRTVEDCLILLANLLRVNVSNQSYFRETGSVPKVAMLLVDANSEKGDEIEVAEWAKVQRNRNMYALLAVLRLFLVTGGVGTQANQTSFCQHGILEQVLYLAFSRSTETQIKAEALTTCADLIRGNPVIQEGFAQFQVTSVLDEPPAEVNGVAQTTGIAQVYVIDGLLDLTLSVPLLSAFDSRLAACECIKAYLYNHPAIRKHFLGRAIKGHKEGADETANVLTTLLQPLDAQASGDPYRYWFAAVILFHLIFDDINAKALAMSVTEGDASEGEEVVTCIQALTENLIIGIQRHVEERVLVSYLMLLCGWLFEDPDGVNDFLGEGSNLQTLVQTVLGTAVGAIVQGLCSLLLGIIYEFSTKDSPVPRGTIYPLLTAQLGREKYIDRLTKLRNHSLLRDFEVLPQKLNSAISGGLPEVFFDKTFVDFVKDNFSRLLRTIDREPGMEIPVMVNGIQKGISRDLVDSLRLQLEGKGKALQKTEEELISLGRQLGQEQADHRRTKETSTIELTRIKNINEGLRRHHEEELNKLNIEKKRMIEDHSRQLERVQKATDDNFARTEKRTQAEISDLKAMINKLEADLNKASIIIYN</t>
  </si>
  <si>
    <t>&gt;1007_g</t>
  </si>
  <si>
    <t>MAHFTPYTYLQCPCTDSAIPIRKLGGEGEPPREDESSEDERTFDPRAPRANYSLYPPEHLLYCEDCHEIRCPRCVLDEIVTWYCPNCLFEVPSSTVKSDGNRCTRSCFQCPICISPLSVSSLEPPPSGLGAEIATQSGPYVLNCAYCMWSSKEIGIQFEKPNGIFAQLAKIKNGGELMITAKERRKDREERKREFSVTSISEEQQEWENIESLDPNEKLDAESQFSNLKAFYHSQIAESTPSNSLGFSSYDGYGSPGALSRIMGLYTGGSTFDKKSKAKTSIMREATNSLEGLQITPLAEEGTITRLRFEGWENTASMVQRKEQNTHTPFLSDLRPTAYLLRTKRSKRCKSCRHILSKPESKVQTTRFRIRLVALNYIPSISIKPLQTQSNPLLAPFRPVQFLLTFKNPLFDVVRITLATPEKTPGRFSSKVTVLCPQFEVGANTDAWEEALREGGNRNSTHDKRRTKAEASEGQHQAEAGKIWEKGRNWVSVVVEVVPASLRPEGADVLKTEEIKSDEKPEPVKEDEDICEIPVFVRVEWETDAAHDDGTGLASLSKDKEAKEKRELAYWCVLGVGRIARD</t>
  </si>
  <si>
    <t>&gt;3169_g</t>
  </si>
  <si>
    <t>MATSGELTASPLNANPGFNWFGDFTLHTEQYSRLLRVFLIELLVCGVLTLFFLFYFNRVFATLVSYGLRAWTWHRYRVYVDIQALQISLLGGRIFFKGFKYHGNNETILIHSGYVTWNYWLRNVRELDVGRSQNPGTKRASANSSNSRGAEHNAEIRVEEEGIPKTSVKLPCRLNISLQGVEWFVYNRSAAYDSIVASLAQNDDESAEPIFERRKDAVRSDSKLRRRQVSSDQEKATSSAGFRGHDSPSTENSSYSNHPEEQQGHDSSSTSQSEAFLDQPQAYERPEQPFLLRLLPIHIECNKAAVVLGNENTKSVLITKAEGASGEIDASRSGILDQYKQLINFKFTHPVIQMKPNDDYKEDQASAASHVKRGEEDNIDMKGHHIHSRNFFHRQRRRVWHTLQNLIPAFRSSVESFSSSLNGVLGTPTPNGHGSQGWQGLSRYLDENEQDDNARWASIEYATVSTIADSTEAYMSFYWDVAGIVPHRSTQPNLKYGMDTTNINGDLPPDWGLDLSFKGATFNYGPWADRQRADIQRVFFPSLCKNVKPAEALTSGQFRLPTQFKMYIEFEDETTLRIPIREESKNWKWSKQSYDLGARPSQQKRNGNKGRKRKVEKGNPGPEIRPFGWIDIKVGANATVQYVMDMVAGPSGFSNKVELDLPNVEITTSVNHGLLWRSSENRLLLNLSNPLQWNGFRPWIFDVNSNGLELFILREHIFLLIDLVDDWASGPPPEYLTFTPFKYLINLRLGDFRIYLNVNDSNIINNPSDFDDNTFVSIFGSVLTANITIPLDKYRPIRNAISFNVNAQNGGLSLHVPPWNTQATFLSTNELATLKELVLNGKYQYCSTTSTGNTDTLLLNVHGNSPSAQFYGFAIRYYLKLKDNYFGSDIRFKTLEEYQEVLQEKLKGQNELSSPQPPHKKSNDLDVILGITAESSSVILPANLYSSKDHTRIEIASLAADLRFTNYYMDLDVTLCTLAFSQGGEEDGAQTPISATSSTELFIDGVTVTGNRLFGLPPAEPTYLCNWDFTVGAVSGECTTEFFSRLATGVRAFAFSFDDDENALPVTASTVLHDITFLRASLESLHVWLHVDEAAFLLSTETISVVFNDWAGSHYSKKLNLQLPELRLACVDAESASRHRSRSHQPVETHALVQTTLSFVMIQRKLGFEKDRKLQQEHIKYHDQRTHRTDFLLHDGLVDDSVLVPVDPPAMCFPQMPSPIARDGPIPATRPTESIRSSLRSERRRLDRKSSFLSISSSSLKSSSSIVRPQSSRRLDESQISEARRSRSLQTSTGPSRRIPLRDVSTSTGRQSSFYSAMGDHRGLPPSSVTFSTSYLAPYFPLEGVEPDTSDLPHIPPNMEDEFYAEDKNLGLDDIRPDRVNDSSTHTSFIVELPKGVVGVFNPKAVHAIAGLLGAMKPVDPSDILDQLHIDSLNQIFDLRKQMLPKAQVLDLNIRTSGINLRFMSSSTSVESIYVSDGMHDQYDLAVSRLAVTFRSENAVADEETLQATHKSSSIHVVLRSAGIAAKERHSDIDDPQAAINSIVEDLTFWLVSGEETTANLAFKDFEVATASSKIEYLASLVHRTQVQVSNLVETFSSRLKQHRNRIQLFTFLVATNGQDVADPSFFTRPSYVLRSAENHIRTTDSWKLITRLRYMYTNLPPAMRNDIVMRCLSNMETAPDDAREQVLAGFGQWRSWDLNDVHTCLVMTNIYGSTAEDSLAESKPQPLKLSFRTEDIRLLLDPGPKQNEISFSNISVALENRTSISTVDIDPQADAQYSEKTTVEVFCGDASINLNWELCELAENIIHLYQKGLVPESSGPQSPSTPVQSSSISRKHDLHVLIATERGSIVLETVNIRAALISKSVRTSFILVDDPDAATERIASLMLAAEAVTSKIKSHSQELSLYQLRYPSIYVSHEAQVVDDLPLNTIKIAGNCQELSFVVRQDILVLIEVLDLVIGDEVEQLYQLQRKLPQGNATREQISRPTTKECLATKINVALFLDMYHISVPLLHSLTYNISGVVARASVAAQLNLEIIFDFDLKEHSHDIQTVVAGNPRSISLLQMPTTNGRITSHMSEEENVVSMIISVEPIELDASAVHSLLTALNRPEISSVVADIQEDLKGVQTHLKKVFGTQKKPKLKATPIASKPFIFDAHITLAGFDIFANAHGVQNGQNTARLDLNLGCVQLVLANRLEANGPVLEFPELRVSLYHIMFELSRLNKGAMEPCGNVAFTAFLTATSKKNYAGDEVRSLHLKSDGLEINLFADTASSVVEVIGYLQSKIKNLDLSREKEYLRKLRKSKIRASVQQHDEQDMSDESASGSSTLFDTMYSLELTNIQVSWLLGTYETDRFLAHEPENLVFSLKCINLSTKKANSARLTIEDLQLQMVPASHHKTQRSPNSALLPEIIFNVGYVSTTNTRRLAFQAAGKSLDLRLTSQFMIPASEINKSISSASEKVRAAAAMWVSPPAGAPAEATHRRTLLGQKRIESLLIDADFAGAVVYLSGKKLSDTSTMLKIRRLPQEGKYGQFTDSSSNTVLRAPGFAWKIEYKDNGFDDPSLNTELKVHTSSNILYPSVVPLIMEISSTVKDIVSNDDGKKSVQSKSSPQKFMGDEDNILTADPSAVLGRTKLNIGLRICRQEFSLSCQPIARVAATARFDDIYVTMSTVRSTEHGHFFAISAAIKNLQASIQHVYSRESTGSFEVESVFLSLMNSKHLSGTSGISAILKITPMKILVNAKQLQDFLLFREIWVPPEIRQSTTPDPASANSTSQSQTILVQRYQQVAATGAFPWNATVSIEELDVQLDLGQAIGKSAFMISKFWISSKKTSDWEQNLCLGFEKIGVDSTGRMSGFVALQDFRMRTSIAWPARQMALNQTPLIQGSVSFSQMRLKAAFDYQAFLVADITSLSCIIYNVRSPQEKGDRLVAIVDGEAVQVFCTTTSASQALALYQAFQKLVQERKANYETSLVEIERFMKRKSVHPLSNPSKESPLPLHEDKDKIDKSPISLHTDVIVTLNTLNIGAFPNTFSDHQVFKLEALNAQARFAVTMEDERIHSILALTLGQLRIGLAGVKKIDLPKSASEISVEDVVSRATGSRGGTILKVPKVEAAMQTWQVPGSNQIDYIFRSAFEGKVEVGWNYSRISYIRSMWASHSKALAQRLGKPLPPSAVKITGVPDEEGSERKVGEQQKITAEVNVPQSKYEYTALEPPIIETPQLRDMGEATPPLEWIGLHRDRLPNVVHQIVIVTLLELASEVEDAYGKILGSF</t>
  </si>
  <si>
    <t>&gt;8000_g</t>
  </si>
  <si>
    <t>MTFPRLVFWASTLISAMANCVQEADSTTTGCGAASPYAPGGASHPVKFKQSDDTDRTFLLHIPSNYINTIPAPLIFSFHGRGKNSSEQETLSQFSNEAFNPDAFAVYPQGVKNAWQGAPYAEPGIDDLGFVADMIANLSVTYCLDPTRIYAAGKSNGGGFCGTLACDRTLSTKIAAFAPVSGAFYIPLSSGETCDPTTITIPCNASRADIPMLEFHGNADMTISYGGGPQNGECLPSIPHWVRDWALRDGITATKLTTSLYGGNVLEYQYGIGSNFGLVTRYVTKGLGHAWPSTLPNDDNPTGTYFNATPIIMNFFNTYTL</t>
  </si>
  <si>
    <t>&gt;269_g</t>
  </si>
  <si>
    <t>MAPATKSAKGKQAKVTNKFIINASQPASDKIFDVSAFEKFLQDKIKVNGRVGNLGDTVTISQVGDGKIEVVAHTAFSGRYLKYLTKKFLKKQQLRDWLRVVSTSKGVYELRFFNVVNDNEEEDDE</t>
  </si>
  <si>
    <t>&gt;6729_g</t>
  </si>
  <si>
    <t>MEDEMRAIAGRYILRWKSHEAHAGQLGHGLKLVIIGDGACGKTSLLSVFTLGYFPTHYVPTVFENYVTDCRVDGKSVQLALWDTAGQEDYERLRPLAYSKAHVILIGFSIDTPDSLDNVKHKWVEEAQERCPNVPIIMVGLKKDLREDPVAIEEMRMKSQHFVTTREATEIAHDIGARKYLECSSLTGEGVDDVFEAATRAALLTFEKGEGGGCCVIL</t>
  </si>
  <si>
    <t>&gt;2189_g</t>
  </si>
  <si>
    <t>MKYSGVAGMMFLATTMQFSVVDGVPINIPDNKTKTLTLNQQNAETFNIFIKRRGIFNVSPRGDKALNPIPQPAIPSAGTKRKSSPDSHAREPANKKPMLSVAPQVARPSNRLKNLLATAGGGKTPLSVTPSAPPGTHKVPQAQAAPTNRVPIAKNKDKEKITIPTVSAPAVAKPASPLNPWTPVVSDPKKNLPGVPNPVPKVVATTPGGSSTVQNNLPVNHAVLPSFKPENFPEIPSSKGKLDPGRANDAHRGKRMTEAEAAEGIASPLQKRSPRRGRGKNNQNKGVQKAAPPPVPAPVPVPVAVPVAQPKPGTIIKGAMKDVIHTGGQKAGELAASGIISLAGSVRKGVSNTFAKA</t>
  </si>
  <si>
    <t>&gt;10126_g</t>
  </si>
  <si>
    <t>MSSPPAHPRVGARKTYARALLQGTTPGPATGTPYAVLGTSNRGYKTTARRMLEDFVARLVLKKPKNVKVGTLTPNEEQYLTPLLKALKNEEEDALIQNEEQLSTAVLKMPENGDEGTLTQQEEQRSTPILSPPSSMTIATVPKRQFLRFPDLAAELRLKVWGLMLESEGWSRDITTCLKYIELRALSREERQRVTAKYNNFRLTTQEWLDVPVLLQVNRESREEALKCYELIFHDHFRGKPFYVNFATDRFVFDSPYTMYPLYNLQFYSLEVPEGEYEPVIPLNVNLADMGADLSELSVFESKIQHLVLGGNIIDNFQSDRNFNYGAMYALKRMLNLKTLTLEAPRGYNGQMKPEDKVTIMEKLEDAWKKAKGADAVMPKVQFVYRYKMHLIMDAIIAKTGRIGMTSHYYAASLYLNQDRSMFV</t>
  </si>
  <si>
    <t>&gt;8085_g</t>
  </si>
  <si>
    <t>MTEYERKILDHYQLSTPYPVEWPPEKDNSDASDEEEHVKPTRNAVARRSKSRYSALERAATDRRSYLPGSQKTDNGVENLVQRDEPDPLGTTDSVVRILRQLGLPVQDDHRLRNRFLLSSTTFSPALFLSQVHSTASTQSLLDGLDVLSKSIDQKSASLKVLVESNFERFVRAKATIDNVYTEMKYRGAEPPQAPRARPHSRHASRNSFRTGSENQAAIVLGPPDAVKKNALMKESEYGVLGIKTPLLDVSAKAEEVWGPALGGREKEDSLKVMTTTVEQYKDLYEVGAMITESIKRKDYESIVEEHTKAKRFADDAKKISDSLDSAPPTDSQIYQILLAARVWHDVENQIEEFKRDVWRRLILMQGPSRADGVIGGQQDQHMELIGFLLEIGVTDNPIWVWLLSRYDHLKNKIQTTSDRSKVELEIMRRRLANAEKPTTQIIASHLRSLGRQSAEDKPTSVDSSEIIELWEKIYAFLSSMLSAQGILGEVVEFWQTIQGFLDGKAQKTLPTGINGESVKHHRLSAQGTLELQKGTVELIDMIRESVFAFFADPPIEDISALFSPLPPTPRTPQPPGGQLTPRDPRFNLNPNDLPPPSPKRGEAWEKYAFWPPWSNSLSGVHYLGKLLVLVGTGASEMGAVSPVGQGDGAALERLKAFVAGTRERCVNAICAAWNKDAENIKVLEDWRRSPEKRDLTRIPAYFGAFESSILTGMQKILYISEATTKSANVVLPPAAKLLQIVRSQFVTTLYKSLSGMVENAEKAVKKAEDDWTTDGDGLASPVAMVIATSIGAGTVNASDRNVRMLLTLSNLQALRVDVVPNLTTQFENAFSVKLTDETKTIRDVLGQIDARLFQSYTRPAVEQLRSIIHRGISAPDWGPAPNQKPREVRSYVYEALLSLVLVHTQVSTTASSLTSQVLSYLLEQISRELLEAFKIRQRYTLSELMQATLDVEFVAQSLSQYTTDRAGETQSQIYQELDKGTDNEARQKLQSELPEMRSVLKKLREGSKSEFACFKKMKTRGTGGDRGAVQSVQSVQSGHSGHSVHSGQITPAGQI</t>
  </si>
  <si>
    <t>&gt;8524_g</t>
  </si>
  <si>
    <t>MADDTRDIKSEAVDAALCGMKIKDRESPDATQESPVINGYYEHLRSSDHIKRSRSSTPASKKSTSSHSPVKKDSHSQTPKAEDEELETIGGDITVTVELGKAPKLSRKHSEKIIARPPPLFLDVPDVTEESSGVFQCIKECIYGSKYMGYSEHDVLDCDCAEEWSDSKNHACGEDSDCINRATKMECVDSECNCGAACQNQRFQRKQYANVSVIKTEKKGFGLRANTDLNPEDFVFEYIGEVINEPTFRRRTIQYDEEGIKHFYFMSLTKSEFVDATKKGNLGRFCNHSCNPNCYVDKWVVGTKLRMGIFAERSIKAGEELVFNYNVDRYGADPQPCYCGEYNCTGFIGGKTQTERATKLSHATIEALGIDDGDGWDTAVAKKPRKKKTGEDDEEYVNNVQPKGLDENGVRKVMATLMQCKEKWIAVKLLGRLQRCEDDKVRNRVVQMHGYQILRTSLSTWKDDNNVVLQILDILYNFPRLTRNKIIDSKIEAAIETLVPSEHEDVAFESKRLLEEWSKLKVAYRIPRKKFDPNAVTIFDERRDTSAVESTASPTPAIVAPIGPKSNIPQRSTSFFAPRPPIRRQNNALPSGWFTATDENGNPYYYSKAGQTTWHRPFLPAAEPPPPPKLPPKAVQNQKALQDIIDSITKAEPAEKTPARTASATPNHEAKEVKKNPEEKWRGLSEEKQMKLYENTLFPHIKHVMQKFTKQLPREDLKKFAKEVGKKLVKSDFTHKRVENPTKITEKQEKKVKRYVREFFEKAVEKRKILDAKNAEKTRLKALNGGPSDQHVNGATNGRLEIHSPLGHEDSIDMTPSSVMDSPRAPGEPHSQINDDSSTPADTSSFSDGLKRKRSRDDLDLDTPTEDSESNKRLKEDTEDKDVDVSPPPPPPPPPAGEMPPVIVEETEEEKELRKQEEELMKENEEAMKMDLDGNLHSEEEKLQDQIARMIEREGSGVDVPMVEAR</t>
  </si>
  <si>
    <t>&gt;3780_g</t>
  </si>
  <si>
    <t>MWNQGDPPTAFSPTGPEGIQEAMSYQYLAPGLESPSVMIPSYHHPPIEHARPLSPATANHLSPNPRNRGGLVSSKSAKIKRSMSTPNVRGQASTDAAALALSAEKRRNKLGYHRTSVACGHCRRRKIRCIAAPADPQNRCSNCIRLKKECTFYPVDQQPPPDPRGKNSKLQGGLEGASESSSPSISSGQIPEMSQAIPYSHMNMPPIQDLGGPQMKRQRTESFSPESSQGGEDPDFGYGKSSNLSSVVTTSRNFDYNHGSINWMAPDAPPNTKAPTEGPQSLWRNPQDSPMAPAFSPYTPNLQIPPAQNWPGQQADASLREDLSWQAGQPQRSMSYGNLEHLPSQHSYPPYTHGPSQPIADHYTTKPRVLASSASSGMYPPPIATSGGSISGLESHDGMPHHSANSMPSGQFSNWQPPPYSYQKPANAGPDNYGRWNGSRQEEPDEPGQGPPPGYAYGEPSPGGMYYPQGHQGR</t>
  </si>
  <si>
    <t>&gt;1448_g</t>
  </si>
  <si>
    <t>MATPAPTSRSREAPQGDEEAAAELKLGEFQDVDALTHSEAALVINALVQKRKMDKKVVKESDYLNKTMEYLDAFARFKRKENVEAVERLLSAHHELAKFERAQLGSLCCDSAEEAKTLVPSLQDKISDEDLQELLDEITKLMGYGDN</t>
  </si>
  <si>
    <t>&gt;21325_g</t>
  </si>
  <si>
    <t>MMALKGRFL</t>
  </si>
  <si>
    <t>&gt;10448_g</t>
  </si>
  <si>
    <t>MSATQSVLCTVPAKNCALLPGKQPPKETLVVASPSASWVMEADLFLDHLADEFLAQGRYTYPLGHAPFATSIYQPGSTIPTTRLGSPRDARPRVYPKLNQTSIVQDQDRCGYCMETTSACCIAHEHSNENSMAREKSLSPFTFPMMGVETAKEKMDRKEVSHMERKRAWKEVERKHAGETLTQILKREKGAGMDEGAGGKGGRKRRGKLARRRAREMLAAVAAAGAAGGAGGAGAGVGAGAGAGAGADAGAGAGAGAGAGVGAK</t>
  </si>
  <si>
    <t>&gt;7942_g</t>
  </si>
  <si>
    <t>MRLNTSTPTLFAISSLLSVGSSLPFLHRRLASPSQLNKRAKYSVVAVDGGSTSSTTSPEAAVTIVETVTVAPLAATKTIVETDNVTLPQITDYIVSIQTISAAQVTEIIVVTSTPSPSIETITAGYSIIDVSPPPLTLSSASSPSSQPTSEPASTSTAQLSAASAVSTSAFIPSASSSISSEMPSGSVFSSISSISSLPSSETLAGAISSSISPVSSQTVANPTSYATTLISSVITSTYTSSLGSISISTLPTTSPSSSTTTYDDGLWHTYYPAWSNTTRTAPAAPFKTPLLPATAAGGAWTKNKYFIIRYQQIRIGGQITDLGSSGQEKPAREWEKDSTEESQP</t>
  </si>
  <si>
    <t>&gt;9623_g</t>
  </si>
  <si>
    <t>MPESHRSSDKASRPAVKTAKPVRSQKIMQLSPSDTRPQDIPEDFESSREHSSRSHTPGHLSSKSQDKRKKASDLALRQRSQSLQQKELSSTIHKSSSKPPSAHNHRPSSPGPKPENLVSPPISVPESAPPGPQRPLNVRSTSAIASKPGTKEASSPHPPRNSGTQHRSPRSPSIPFPSLPDPKSAPDIEPAPASAMYWSRAPVSGASHTSLRAHTTTAIGSNIYIFGGCDSKSCFNELYVLDADAFYFSSPRVCGEVPEPLRAMTCTAVGKKLIVFGGGNGALYYNDIYLLDTVNFRWSKPHIGGEKRPCRRRAHTACLYRNGIYVFGGGDGQRALNDVWRLDVADTNKMSWKLISAPSSRSDPDENGKRPKARGYHTANMVGSKMIIFGGSDGEECFQDVWIFDVESLLFTKVDMPDSYRRLSHTATLVGSFLFVMGGHDGVEYSNEVLLLNLVTMVWDKRKIYGKPPKPRGYHGAVLFDSRLIMVGGFDGGEVFGDVQILELAVHAYYSQISHFSIDV</t>
  </si>
  <si>
    <t>&gt;5328_g</t>
  </si>
  <si>
    <t>MATQAAYSPIAISSIGGPISRPDSMYSSNGYNMGSSSALYGTAGPSYTYPPQNASLVSSSWEPQGETYLDDPFTSSSPIDYPLDSKSMTSSKPKSEDKSYQQRRSSNRDEFDGPHQFLQRPPPEYIANQERDLPHLPTNLVVHEQDSILTAVNDRLSQCAFDFVAKYQFPIPLGSAPVERAHDREWAEWVYLLKRLATKRRIPARVLYNGQIKQFITVLENSLEMRHAAKNQARPLKDDRNILQLISAGIQVAKLLKDAEAMSYMDRLYVDTEKQIQERSSARYRA</t>
  </si>
  <si>
    <t>&gt;8725_g</t>
  </si>
  <si>
    <t>MSSSASNNDGDASKPSYPVIRYGVDGKNAYQVRAGEISYSRNYDGNGESGSHSSPGNDAGSYAVQDYIVYPASDPITSAQAVQRPWISKALPPPFPPKFERGRLTPSTPPARTSRSHITPTDDQITQLGNTIQKLRVQVERQTCAIRAKDAEIVRQNRTIGTQYTIERQKQELKDGFARIKRRIQDMTRENQELKDRIAQVTRERDALKAALQMKQDLYKNLPSSAVQDAKVKILDERLKSADERIVSMEQTLELQHRPIEVATGIRTRFLNTAPFGSLMFRFIQDMGNSAAHRGNVLVDADLYYMEYLNDFNWFEEAYGFSIEPYLESPKDLQRLGQSKQDVDIWNLRASLVTDHRLAFANKVYPEPIQNFLELEQECSEIRDCHRKACRNCTADDVCQKYEDRDVETKLREMRAIVQQMRSERRKIESSQGNVDYIVASSRPMTAMSWRSQSAAPESLSRPQTPEC</t>
  </si>
  <si>
    <t>&gt;21331_g</t>
  </si>
  <si>
    <t>MSSAVADLEAGLQAMLTLKPPGVSGSRITSITQLCTENVQSESVLIQKLYTHFKKAPGSHKLGVLYVVDSVTRKWTEQAKLAGQPINSAAQDGTFAAGVHRVKELLPVLMTDIVLTSPNDQKEKIRKLIDIWEKGQTFPLQMLNNFKEKLDAQAKNESTTPPGSPPSDVKMAIGLHPSPPHAVPVPPNTSSILEALANMARQTQNAAAPPTSANSQVKDSQYNISNAQSNPAQPAAMNIQSLPLPFPVPPPVNVPAPAATFASHSQGPSNGVLPSFASNQTIANPFGVVPPIVPPATLDPAMQQQLMLIKALSDQGVPADKIAGVLTSMGIQTLPFMGAGAAGYTPLSLAPSFAMQTQTQSLNQAANAQNGWGVRSTDESRDHNGYHDGAVVRSPPDRYRRRSRSRSPQWNSRDARNSPSSRRREGQGYEYDRGSPAHNRLSEERGRGRGHDYRQRSPPRRRSPSPLPSHSSGGGSSKWVDFDTSIPKGSIKVLSRTLFVGGVTSGEADLRSIFSRYGKVQTCIVNKEKRHAFVKMISRAEAITAKEAMEKNRTPDSQLRTRWGVGFGPRDCSDYTTGVSIIPISKLTDADRKWMLTAEYGGSGGKPIESGMVVEEPDIEIGQGVSSKAISRRMQTDKSGNNGPKSTREREDEDRNRRGSNRDEYRDDQRGKVHKSRLDRIPNVSGPPSMPPIPPFGMGSFPFSLPNGMPMLPPGFVFPGGQAQSPSQPPPPGRST</t>
  </si>
  <si>
    <t>&gt;7349_g</t>
  </si>
  <si>
    <t>MGKEKFHINVVVIGHVDSGKSTTTGHLIYKCGGIDKRTIEKFEKEAAELGKGSFKYAWVLDKLKAERERGITIDIALWKFETPKYYVTVIDAPGHRDFIKNMITGTSQADCAILIIAAGTGEFEAGISKDGQTREHALLAYTLGVKQLIVAINKMDTAKWAEARYQEIIKETSNFIKKVGFNPKAVAFVPISGFNGDNMIDVSTNCPWYKGWEKETKAGGKTTGKTLLEAIDSIDPPSRPTDKPLRLPLQDVYKIGGIGTVPVGRVETGVIKAGMIVTFAPAGVTTEVKSVEMHHETLVQGLPGDNVGFNVKNVSVKEIRRGNVAGDSKNDPPKAADSFNAQVIVLNHPGQVGAGYAPVLDCHTAHIACKFSEILEKIDRRTGKSIEDHPKFIKSGDAAIVKMIPSKPMCVEAFTDYPPLGRFAVRDMRQTVAVGVIKSVDKSAKEGKVTKAAVKAGGKYPMALN</t>
  </si>
  <si>
    <t>&gt;21333_g</t>
  </si>
  <si>
    <t>MPAKGVEGSAHVWTFKDAFLE</t>
  </si>
  <si>
    <t>&gt;21334_g</t>
  </si>
  <si>
    <t>MPQLGLTYPFLLSGIIALSALHLAKLLPYRKQELLNSAVAQQSAALPSFRASIAKPNEESIHATFGFAGSVVYYIMASPEDINGVKMDRCRIPSKADKYPHWFQTMRGLMALLSSHWDALIKGPFSTLLSNDPDLHYLLDNPDDSHLAKLEEMFPTSSPSPLSLPISVPPPSFRSSPAHLLSQDVRKVEVCREALKELRRVVALTHLPGGILSSEGSLRVWVGNIRQDFIELIYERDPRALVILAHYCVLLKREDHLWYMTGLGPGLLENIWQALGEEWRPWIQWPMEQPVSKDSKVLLLTSSLSSTTHSQ</t>
  </si>
  <si>
    <t>&gt;4453_g</t>
  </si>
  <si>
    <t>MLNCFRNNGGNSDQTGPTSPNSADLPEPYIRYYSEEGAQLFYNRGSKFVSYLNPTTLKEVQSDGKTGRDTVIQMKTKTGEIYGVDYGCTPGGKIVYMPLELRKGA</t>
  </si>
  <si>
    <t>&gt;6621_g</t>
  </si>
  <si>
    <t>MPQRRGGRSSSGGWRGGGRGGNDNWRGRGAGNRGHSRGNRGGGMVNDQERERPQRQADTAEQAHARATYNSWKRFIKNSPRANDFTTITGLWSGALDILNGNDIDKKQQLPRDLDSEEYHGRAHIQTLMGMNVHQGGSRQFLELSQPFLLVITHDTLLNSLTMDTTLGNLYIFISGSNGSRAVAFFQQVCTHLTNDHIDNPARTSTFLEDTLNALVRSLSEVLKREQRPRFNDDLPQLFNSLENILDIAGIDNQSSTFQFVNQKIAEFRAIVARAQGLLQDEEEKVQVNGVSAAAVVSTYQMRMIVPQGRHDNDHMNIENIKILPTVGEIRSDHPEFLPSTDRDQPHFLENLALRHLDTHFRLLRHDIFGELKNALAGLILGIERDATILQKSNLNFGNIRAYPYPNAYIGFATFNERQGLEFQITFPHPFIARKKSKSERARWWRDSKRLEEGALLCLLAGPQNSLLFLVVSSKQTDPKEQYGLTSHDKIATITAKLATKAQGDLETILQLSIQKTPGILIELPGVILATFTPVLESLQEMHRLGRLPFRQWILPKRGNTTEVSNIPPPLYARAGNFNYSLKSILRDSNTPNVMINPKASPDDRDLIDKISTCTTLDRGQCQALITALTREFAQIQGPPGTGKSYLGTKIMSVLLDVASQVKLGPIIVVCYTNHALDQFLEHLLAIGIQQIIRIGGSSKSIPLEGKNLRVVTKGEGKTKFENYQCAMTHKAIEEKEIPIKRYLNTLHQICKQKPGWATLKFHLSRCHPEISQQFSRFDIDGYKTVGREPFDIWLDNARDSNPIESKQTMQQLLATATRNVHAVMPSDRNRLVESWISDIQDEITDDLYESIKETEKSRQDLSKIYDEVDCRVLETAQVIGVTTSGLAKRMATLQKVKCKVLICEEAAEIMEPHFLTALLPSVEHVISIGDHQQLRPQINNHNLSLESQQGAPYQLDRSQFERLSIGEPGRPRFPIAQLNVQRRMRPEISELIRSTIYPRLIDHADVKHLPDVVGLRRNVFWFDHEHTENSQDDLNQKSHANLWEVDMTHALLRHIVRQGKYNSSDIAVLTPYTGQLQKLRAKFRSEFEIVLSERDQDLLVREGFANGEVDEEKVEAVSTKRPLAKKQMSELLRLSTVDNFQGEESKVVIVSLVRSNNNKKVGFLRTTNRINVLLSRAQHGLYLIGNSETYSNVEMWNEVLIPKAGAISYAIGVSVPVATNVLLDVTLKSCTRCFLAQNHASGSILLAVILASRPLAARTVAIAKSKSTTFFSLAVM</t>
  </si>
  <si>
    <t>&gt;6758_g</t>
  </si>
  <si>
    <t>MSKYQISKREANDAGLINTPPSGPSQIFLARIVSGVASIDKEDASARYNLEAADNKCSSLESSSSSVRSPEQKIISWHHADPQNPYNWSTKKKVFIVFICMVVVVNSTMGSSLPSNAIPIISAYFHVTNNDQQILTISIYLVGYVLGPLLFGPLSEVYGRKIIMILTFFLFTVFTMACALAPNFAMLLVFRLLVGINASSPISVTGGIYADIYNDPVTRGRAMAVFMGGTCVGPLVTPILSGFVAPALDWRWVFWIGLIFAGLSWIPLLFLPETYGPVLLSQRAAKLRLSTGNPNIFSPLDLETKGWKQMATVTLTRPLRMLFFEPIVLATCLYLSLIYGIFYMYFEAYPLIFQGVYKLSPGVAGFAFLPIGAGALIATAVFLAYDKILSRAQQQHKTWTSREESRRLPLACIGGPFLVISLFWLGFTSRASIPFWVPMLAGIPFGMGFVLIFMALLNYLTDAYEIFAASAMAATSCSRSVCGAVLPFAANPLFTRLGIDWGAGLLGFLAAGMCIVPFGFLGWGERLREGSRFCKFLREKKVKEEEDLKKEREKGQGEAAEIEGEKV</t>
  </si>
  <si>
    <t>&gt;21338_g</t>
  </si>
  <si>
    <t>MTEVSSTRLYLGNLPRNGKSIGIIATASPAVGRTPPRETCQLPATLADSSSLPTATKADVEAHFNTHGTGEITEIKLMNGFGFIEYKDAMDARDVVPAFHGSDFMGERLTVQFARGTRNRDAFANNNNNSERTAPRPRRTPHRMQISGLPGETSWQDLKDFARQSSLDVVYSETGRDRDGKGSFVEFETAADLKTAVEKLDGREFKGATVRCVADTQPDIPRDRNRSRSPAPRRNHGPDDYDRRGPRGYSPGRREGYRDRSPPRRSYYDDDRRGYRSPPRARGPVDDYPPPRGRFDDPYRRDYPPDPYIADRPGYDRGPPPRDYPPRDYPPRGYDRRAPYW</t>
  </si>
  <si>
    <t>&gt;2868_g</t>
  </si>
  <si>
    <t>MPSLSPRPSPNHKLAIFFPETQVTPVFMWIECYRKASSEYEQYGTKVEFETANTRPLLGMDNPFPGSVRIESNPKRDRTLGSGMTVWSPRKEGYCIELIIREEFLKDGSKLNRSIIESVKTSGTVHHRWSGPIVAMRQLSTEFYEDITLADFRHIVDYVVTYNSSEVREITSPQVPLSTPRAIRGVKICCYGEMKLHGTEPYVPIEVPYTHPIVHESDVSPISKILGKPLRLWKFPDVETWVDPPGWNANMCASSNPRRCVLDDGS</t>
  </si>
  <si>
    <t>&gt;6632_g</t>
  </si>
  <si>
    <t>MDSQRVVTNSSIEAFFLRSGLTSQDRADCYNLIRQLYPNSSVSPVPSQGYCSLTLFVGSDVVIQFRPPSYHLDLRLSIAARDVYGTYAPQTRHITTLPSSGLLVYGMERLNGISFKDFQESAEFTCRPATYRARLCKDFATLIARSWQMESGLQLPLKKVGSSIALRLDSICCNLPTRFQEIAKRVYQNLRHIEALPWVLMHGDIITGNIMVDPSTGGLTGLVDWAEAEILPFGMCLYGLEEILGQMTPAGFQYCDEAEKLRDIFWTELCHDIPQLGQKNVFEAVKHSRDLGVLLWYGIAFDNGAIDRVVQEGRDIDEIYRLEAFLSPNDITSGN</t>
  </si>
  <si>
    <t>&gt;8346_g</t>
  </si>
  <si>
    <t>MANVEAAKKLAAYQAVEEHIKPGYKFIGIGSGSTVVYVVEAIAAKGRDVTSKMVFVPTGDQSKNLIIEAGLPLGSVDALPRIKNGPKGQRESLDVAFDGADEVDDELNLIKGGGACLFQEKLVALAAKKFVCVADYRKLQPRLLTGWKAIPIEIGPLAAASVIRKLITLGSTDPKLREGSGKAGPVVTDNGMWIIDAPFPPLSLASDLKGSDKGDGKNGTWEVHNLGRTLKEIPGVLEVGLFYGRNGAQVAAAGEEGGGQKPVAAYFGMADGSVEVRRA</t>
  </si>
  <si>
    <t>&gt;8379_g</t>
  </si>
  <si>
    <t>MRPITLSSLLLPYLAAAQSTTQTGSYGAAPSGGFDGSAPGGGGSGEQSSSTAMYLVGKYTVDNQTVTNSSQTITTSTADENVVLVTNGGNLTLQNSVVNKTGGDTDSGDNSNFYGLNAAICVQNSSVVYLEDVEVYSNAEGSNAVFSTGTGSVAYVKNVNITTESNSSRGLDSTQKGTIYAENIIISTKGQHCAGLANDRGEGVTVANNVHITTAGNGSPGIYCTGNITATNVESVSTAAQCIVVEGFNNVTLTDGVMVGYDQAAVMLYQSASGDASNGDAIFSMTRGSLFINTTAELATSTSRTASGGTVNTTTSNANGSYIYITNQKAYVYLYDHAVITGTSGVLAKCSTDSWGTSGSNGGNLFLEANAVDLAGELLADNISTISVTFSNSSTFVGSIPIYGGKTGVVLDDTSKWTLTANSYLWNFTDADTTFANVVDNGFSIYYNTSSSVNSWLNGSTAALASGGNVAPWTA</t>
  </si>
  <si>
    <t>&gt;7878_g</t>
  </si>
  <si>
    <t>MTDSIAQKAGIEIMDSLPRDIRLAILKFTVPRGSIITIGKPVKRCQPKVECHCRCQPSKKDYFPNPEFDTLLENLGKLDDKEVSEGLKIEVWKQLIEWNDWEIVVGSFGTTQCMKSFHETTFEALKVFFSTDEKYLRPFKNINVRLILGISLKRDSLMEIYSWDNPGPEASRVFVNGGDEFRDDWQLSLNFITIIPWVVCWDHEGQGFSTGPPPVYTFSRHTPVWGTLLEPPLPYTRLANPGAWEEAKTLLSKLLSRGLDKIVFERFPFKNKEEGQDPPPRDPWEWQLSQLRQFLEDNNSTVEIELRERSQQVKDGGTRWNKQGHN</t>
  </si>
  <si>
    <t>&gt;4147_g</t>
  </si>
  <si>
    <t>MYDIPQSKKARKAQTDISQLSPIDQEAPERVARLLNKPISELCDNISNSNNLMSSAPRTITATHLPRTRNATLTDYPTWVDPSVQREDANSLQPTGSGVDIDDFGPQNQPRQWHRFPGFTRTEEAQLGPELSVSLNSQVQFGHERYDNDFGSFHDSELDHTESWLEWGSNNEVFPWSSIEPQFQFNDLGQGNFGLNGRQGINPPAANTTGALASSNSLDFSSSDGPRDSDDSIAQHFDADSWEHVQPPNVSSSESQLASSAETTRSGWSMLEVSPPYDSYEKAPGTLNSDSYQWISADQDPKESRYRPQRRGPFQDKQLQQETSDTRKLKACVRCRMQKIRCHIDSDYPGGICKTCKAVSKQKLHRLDCLRYKITECILFRVGKAPGMEFTFRWPVMKLHKDISNWAAKDIRTISIKSDVCPVPLQLSVRRFVPIPEDSLHKGWMDGKIKKWKEVTPFAIVNMSKAAKDMCEYINAHVFQCMDFFLRGRDDLVRETYTFARKYMPRAPDEEKALLGNFFRLWFAIRRTATVEHIVSEDTLDMEPELSDRSYPLFEKIPLPPVMIQQLDMILTVGLLDRLRKKVLEGLQRMIINNKPKSWMTIYLVTFMFLHSCAALSAENYFSARKHGLVRRYAMPKFISELHHGANVFLVYYHYCTKRCNPFTIDWKKRQCTPFSEISTEEIHFLIRTSRLVKERKDKFRDNNQFNLYEDDLYFVSQMYEENWMPKDTVIDYNDGTIYDGPLQHYYKAEQ</t>
  </si>
  <si>
    <t>&gt;21345_g</t>
  </si>
  <si>
    <t>MANNILKSKGGKRLVENMRAKYGILDYDFYNFDETGFMMGIICATIVVTRADRRSRGKAVQPGNREWATAIACINSKG</t>
  </si>
  <si>
    <t>&gt;21346_g</t>
  </si>
  <si>
    <t>MKAGQKEYELAMTLFAQQKYPEAEQLFRQVVEQREKVLGIESESTLDSKYWLANTLCAQQKNPEAEQLFRQVVEQREKVLGIENESTLASKYWLAMTLCAQHKGLEAEPLFRQVLQQREKVLGIENESTLASKYWLAKTLYAQQKHSEAAQLARQVVQQREKVLGAEHVDTLASKELLQAVIPASAPSATSSLFAEAVPSRLSDFFVEGKERTKPFSDLDIQQVSLLLSKVNTQWGKVPRTYIILRTMNRLELLKAFIDLGFSDHWFPVTERGLPDCLHPTQRAKFVATQSLVMTESLNLEKGDKGQHCNFRHGEPLPFEEKGILGAGGFGKVDRILSLISYREYARKRVLRSTFFGGRRTEYEKRFISEIEVLKRLKHRHVAEFVGSYTDLKYMGLIMSPVAEMDLSAYLKSADAARHKDLRTFFGCLARALEFLHGENIRHKDIKPSNILVHNGNVLFTDFGLSFDFTDAEGSTTVDIVTWRTLKYCAPEVANEEPRNTLSDIWSLGVVFLEMAAVLKGRTVGFIDEFLLEHGLGHAYVRTNPEGLGELLANLKEASYPTDNVVLIWIQDMLMIQRTLRPTAAALVASITAAGVNGKRGYCGKCCISPDDLFDEPSYVGCNLL</t>
  </si>
  <si>
    <t>&gt;1676_g</t>
  </si>
  <si>
    <t>MQKPNLALNRVRALRRVFGLRTVQKLPSTITRCCKPLLHLNTKVLPTFSTFHPISTDFCLNSPLLFSPQFNSPLTPRFEGASPVLDIISHQFDSLSPRTSYWSHPMASASQSHPSFPSRPYSSTLHGKNPERASAFGTTSHTTTRDSARLERERQERERLQREAAAAQQAEVTNTINTLSDEQREEINEAFALFDLDKDSLIDYHEFKVALKALGFDLPKQTILAYLSEHGIPPPNTAPPPPQPGLPLSRQQQQPQVPAGRLLLTLQSFQTIAAKLISERDPRDEILRAFALFDTDDKGMISLDDLRRVARELGEGLEEEELVAMIEEFDLEGKGGSIVVLEVITDVVFLSGLGFGDLVWAYFTYWRIG</t>
  </si>
  <si>
    <t>&gt;9109_g</t>
  </si>
  <si>
    <t>MSSFCCLIHSVAPGFSRRTSQQALSFLHPIEVKNLPARLKPSSRRCRLATEASTTVGLEAWFIAALVKAGRCYNHQRLKTSPFFPVRRPKLLAQSSKNSSKTFRKFRHTNSAEASLPAYLPPIQNPTREELLELVDQYGSPDPLPPLPNRYQPSDGPYLTVSDKPEDEWPPPNHTWPANPDTKVKLNQLEHALRNETIDPQEIYELYRALPAPRAPYLQSRTRHRMLRHLTLVERKDEHSMLRYLSVVDDMRASAIPLRTEEWTSAISFVSRYVEKSTEVEVEAALQMWKEMEHGAGVRGNSSTFTVLFDIACKAGKFTLAEMIYTEMQGRGLEFDRYTYVSMIFYHGLKRNGDGARASFRELVEAGEMVDTVVLNAMISALIRAREATAAHNIYERMKRSYTEGLGPSNLPPSDFRKRRKLTRVLKRMAKEAKIHKEKRPELQRKTIMAPDIRTFRLLICYYAVVEGDLDKTTELLDEMSLFELPLHGTFFIALLQGFARHGGVRYTKWHEKRLERVWTSLLKALDSGTEGVCISKHLVIWVLRAFAKCSGKSRTLAAWEEIKERWNPCEEDLQTVMSALRILLDATDMAQQRYDWLLGSL</t>
  </si>
  <si>
    <t>&gt;431_g</t>
  </si>
  <si>
    <t>MSESTTSRHTGDMSPIMIQSKWISIGGWKQVIPTGEGKSRALKMVLWPIFRVYGELEEFRIPPHHNFVFLGYKTIEGAQAAIKGQDGKAFLERYYAGSGPVTVNFVSEAATLKQAESPAPPVVGPPAPSDLVPVMIQPLSPTSAISAIPSTVAFKKPANGAAPAPISITSDFRLDFSFKPSKLGGKETTTMDGSSSNTFVIPSSFQFGPTVATRHNSLQFQPSQPQTRSTISDLVAAQPSGTSLGMITALENLTTEMTSSQGTKVETNDTSMMYTPQQYTQVETTSTSANILPVCSDTGNRPVTQDSVYATNDSPNYDNIQGPMPSDGDSAELLQLRSQVKLYQDQINQISTVVHDADIKYRQMEMERDAAIQQTHSMIKQVETLTSQRDAAYNARDSAVVQESKIMKKCDELIQEKSLDKYHTSCISTETYQMLQRDFDDLARKKTSQEKIDLARIDSLERKASQLEQLNTAHNNSIESTKQSHMEQLDGFKRELKEGNSVISNLSQTIDDLKTKNKKISDKSTETDSQLKAAEKVNTDQLDTISTLEKQNEELKVKLERCQTRNAYLEVMTDADGCETLKGAKERADALEIDLKQARSYLRFALRGDHTDSTRPRSSPNDERNFEQSLFKNRDEAQKLSKMGELLKQAKEEADRVHAFSTSVQENEAATKAKNVRLETELQRLRDDLEKANKLYSTTWLENMALKKAKRTKQNDMSEPEGTRTEGSAEPAESASWINYFLVAIFFCVLVCNLGFCPRLPDIFAATALNPFGISSHWDTSSHSQQPWDADTVFDDNGYDTSVEGYTPLESATPLEPTEYGSLFVLNEDNYYLEEDMPDMNDSADRVIITIAPPGDPEPPHLIYSIDIPFMKIEAIGIRNANRGLASETVASIWESFVEDILTILRPYDSLQDAWYTTKYWWFTIFHGHCKDASQAECN</t>
  </si>
  <si>
    <t>&gt;9103_g</t>
  </si>
  <si>
    <t>MSAANASGTDAKQNGSAKSRTHNQGNQDRKYTVEQKTAVLRIRKCAPTAFYDILGLEEVKATVTDTEIKKAYRKISLLTHPDKNGHEHADEAFKMVSRAFGVLGDPEKKAKYDKYGGDPDSRFGGGAPQQNPFSGGFAGRTPNARAAGSMWEDEISPEEMFNRFFGGGRGGGFGPFAGGGLFDAGPQFVFNMGGGPGIRVHEFGGARPRRRPRDPNAPVEATSLRSTLMGLLPLLFILILPILSSLFSESDSTSTGPSMRFDTAVPPHTLHRHTPRLKVDYYVNPADVEQYSPAQLNKLDQKAEINFVKKLNVECQQEEIAKQDLINQAQGWFTQDSAMMQQARQMPMSSCRRLDSMGQGGS</t>
  </si>
  <si>
    <t>&gt;4611_g</t>
  </si>
  <si>
    <t>MLSRKVLVASRLLRAHPAPKLQRYPFPALVFAQLRSYADHVVKVPPMAESISEGTLKQWAKQIGDYVEQDEEIATIETDKIDVAVNAPEAGTIKEFLANEDDTVTVGQDLVRLELGGASSGSEKGQGDSGPKETASKEQPTSAASEPPSEKEVSSKKQEPEEEPKSKPAPPKETKPEPKKQSPLPRQSEAKTSSSNTTLGDRGERRVKMNRMRLRIAERLKQSQNTAASLTTFNEVDMSSVMEFRKLYKDEVLKKTGVKLGFMSAFSRACILAMRDIPAVNASIEGPNGGDTIVYRDYVDISVAVATEKGLVTPVVRNTEAMDLVGIEKSIAELGKKARDGKLTIEDMAGGTFTISNGGVFGSLMGTPIINLPQTAVLGLHAIKDKPVVVNGQIVIRPMMYLALTYDHRLLDGREAVQFLVKVKEFIEDPRRMLL</t>
  </si>
  <si>
    <t>&gt;2053_g</t>
  </si>
  <si>
    <t>MSFVLPHLNTGWHVDQAIMSEEERLVIIRFGRDWDPDCMKQDEVLYRIADRVKNFAVIYVCDLDQVPDFKQMYELYDPTTIMFFFRNKHMMCDFGTGNNNKLNWVLEDKQELIDIIETIYRGAKKGRGLVVSPKDYSTRYRY</t>
  </si>
  <si>
    <t>&gt;21353_g</t>
  </si>
  <si>
    <t>MSVPAGSLQANGWPRGFGSSRSLDMDPLGPDGIKTPFSKSPSDKQRRREQWRRWEKLEAEFQRQRKLMDERAASRPSQQFIAQRDEEEGQIWQKDPRTDWMVHISIGGPKEMEAAQTIKKRLIKQGIWKQQ</t>
  </si>
  <si>
    <t>&gt;2765_g</t>
  </si>
  <si>
    <t>MPVPVGANMGGPSPLDKFKMGAMMGGTVGVIIGFIFGSVNIMRYGAGSNGVMRTLGQYMLGSGATFGFFMSIGSMIRSDTISQQAVEAFAKSRRRPIIMPRQYRKPSPNE</t>
  </si>
  <si>
    <t>&gt;10263_g</t>
  </si>
  <si>
    <t>MPNSTDAEEKGIKPDNADVSLSDAPELSRVTEAVGHKGVLGTLRHYENLLDKKIGVEAHGPARITPEARDPSFSKWKEQIVMALMWASATMNLSCFTTGFLGWQLGLSLPQTIWITIVASFCGSAITGWCATMGPSMGLRQVSISRYSMGWWPAKIIAFLNVIEQVGWSSVGCITGGLSLSAVSDGRINLVLGVVIVAIVGLIFSFIGLRAVLAYEYYAWAVFFVIFMVMYGELASSASLSTPAVATGATNRGCALTLFAVVYGSSNSWCSIVSDYYIQYPVKTSKVKIFLLTSCGIAIPTCIGMLLGCCVASTMAINPQWADIYNDQGVGFLLQDILHPRGFAKFLLVLLVMSGIGMNCIAMYSGALSIQQFAKPLALIPRFLWTLIVFAAILVIGIVGRNHLLVVLQNFLSLLGYWNTSFFMILFTEHYLFRDGWHGFSKYDLDAWDTASRMPIGIAGLAAFAAGITGAVVGMDETWWIGPIARMIGDNGGDVGNELSLVFTFVTFVPVRYLELKYIGR</t>
  </si>
  <si>
    <t>&gt;7003_g</t>
  </si>
  <si>
    <t>MYTQTTLITLLGLLGLTSAIPTPASLVPRCGTTAYPTFLQQLTEASPDTVQPNTLSTGGDFYVSQSSTPGQRIYQIAAFENVPAGSYGCTLGITLPPTAPISITGTPTLNVSTIAAGDSAAITYPNNWTWNTVVGGGEVDQGLFGTVTVGSGTSAVVNSESCPIGGGNLAFVFSIASWVQGGASVEFNEYWNGLDGQGLVGVYLTYNC</t>
  </si>
  <si>
    <t>&gt;5884_g</t>
  </si>
  <si>
    <t>MGSPIAPGSMLAPRNSFTRVLLLTVFCLMLFVFMVRPRHDRPTTFHPQLVHLQNASQVTHPRDCSINATHLRGLQERYNLGDTIEYAKRYIQFHREDIPRKSLTKINKELFPRGFDSVNITNPPPKTLCLEPLVAPVPKSPYPKTVDASDLLFGISTTFARLSDPKIAPIKEWAHWLTDGHGHSNGAGLILYLVDATEYEIEAAKQLMRGLGIDVKVYLNDGRIEMAKRYLSLIPALYNDTSRFKRRYFVMCDDDTFFPSMHSLLERLSIYNHKTDIYIGTFSEDVNNIQRHGSQAFGGAGVFISVSLAEKINNMYEECSTDAKIRESDTGWGPQGDVLLRKCIYENTEVRLTMLRDLHQLDIMGDPSGFYESGIAPLSLHHFKGGMWHTAHPYEGAQVIHACGEDCFLQRFQTSDDFIINNGYSVAYYPKGIDFNVHQMEKTFGAAPDDYGWNLDFMLGPQRVSLSGTGRKASWDLKESGVGEDGGLVQTYIRKVYDERWVEREGKEAFQMFERDGVLELVWIS</t>
  </si>
  <si>
    <t>&gt;614_g</t>
  </si>
  <si>
    <t>MALFDHIPKSGLMSMAHPQGWHSDSREFGITVTGRHSGGDPDQEMIDDARLDANRRDLFFPARLTGLIVSDEIDSEERGTPMVEEREKKGDKSPGLCMLCTGRWLITENNFGYEKSEKDEGRKRKREIWRKTRRIRRDLRTGGRRSDKL</t>
  </si>
  <si>
    <t>&gt;6101_g</t>
  </si>
  <si>
    <t>MEMHTNKISRASKPIPSNATLASNSVYRNPAAVFVASTGHGTSVSGPHHHGGAFGRHDGGGVVIGVVMEAIVGMEGAIVAEVEDTAEGEAATAEEGVDEIDG</t>
  </si>
  <si>
    <t>&gt;8923_g</t>
  </si>
  <si>
    <t>MGDESPSRLSSTAGTPLRRSLTVDESSSLRRRGSTKRLSAQDTPTSGLRRRSSTFSDYSIREARKSFQSSTDDLLHPRPNATASESKEENSPWHSLPLAFALLPALGGMIWTNGSSVITDIMLLGLAAIFLNWSVRVPWTWYHSAQSLRKLEEYNADSMTSDESEDDNALSFSKETLEEVPEDVPAENSSPKPVRKLPAHEHATNELYFHELLALMSCFILPACGAYLLHTIRSQLTRSSEGLVSNYNLTIFLLAAEIRPMGHLVKLVQARTLHLQRVANSNPYDTINGQSIGDVKELSRRLEDLEARNIIAETLSASSEPSLNGKQSAALTVEVRRTIQPDFDALNRAVRRYEKRATLQAFQTDSRIHELEARLNDAISLAAAAANSQKNHSFTGIILEWAASAVVLPIQALGALIILPFKTVATLVSIGKTSVTGRKSLEKGRKTMLSGSRYPANGRQQRPIKK</t>
  </si>
  <si>
    <t>&gt;7408_g</t>
  </si>
  <si>
    <t>MPRTRNQEAALVDWVNTFPLDRNIKSFAEITDPLLLSKILEDFDPKYAVQNLDHTNIPTKWLSKKKGLEAVYRSLLRYIRDACDDLIPIALEEPIDIDAIAQQNDESQTIQLLTLLLLASVKGPQTVKYVSQITENLDAKAQKEVMALMTSFDKESSKPVVSDSATATVSENFDLAFEEEHARLKKEYEALRKHAADLVTRNDHLKDNYDQLVTEKQDVDRELESLQKSSGGDRDGYIDLLKTQISENDTLIAEQEEQLELARVVKEKQTKELERLRGVELQRQNLEDELATAKVQIVQLSKKANTVDHYQQKLQLLTATDEENATLRRRIDTLESNQKAFDEVFHANEKLKSSNAELTQRFHAGEQEIVILTNQKRTLENDIRARDDEIDKARAEKLHDEEFIKDLQNQAVQSSGLVSPSTPSAITGVRNLEDELNQSEHPIPNYELELSRLRAENNLLRSNTAGTTNASLRIDLEASEKAKKQLQSDLQAMSEKYAIGQRQLDIVISDQLPEEKLVQIIDRLQTVGNLQVLTQDFYREQAVASIRKLYHEANEELKGAKKQLAEMQAELASRDRELLEARIDLSAIGQEDLEALGKLKATNEIVNISLHADLMFLQHVYNEVLTDLELQKQELAGYQEKVPPQAEGAEARTEATGESVVEQARKMREQIEKQDELVKDLQRRLKHAEEQSPDAQKAANEIIIKNLTRENLLISTAWYDLTSRLQSNHVVLQRRHDVPRGWLNKQRQLVNATPRR</t>
  </si>
  <si>
    <t>&gt;6659_g</t>
  </si>
  <si>
    <t>MQIAVLGLQGSRVWFEKKVELQSRLQQDLCRGGAAAIGQEGSWCLDATREVFYSINDLRGRREVTDKVAEWAFGMLTWPKPPSKMRWRDGEMERWRDGDADGDGDGEGEMGSFLDFESTDPDRIITSNTSQTAREVSRSPDVHGPVSEIAGDGVRCTSNNEEACRALPFAKRDRLEYKKDEISPPWIRARRAEGIRMRDQMQLQHEIKSTGTTTISSTG</t>
  </si>
  <si>
    <t>&gt;10437_g</t>
  </si>
  <si>
    <t>MSHQLGPYVRTAPPSWMGKKGRAHWNKQKDREEASHNKKCALLDAGVAYEDLDDVMRPKPKWPLSSYGTLTSWTDEPAPKTEEQLVAERVEKYMEGWPWIKNGGISPKDWKKLILVAPFKYRESSGTAKLEYHAQDQSPFMSKLFRQSPFERIILEYLWDCHDAAWKLSATCQEAFELANWGCDHWDMTAGDFRLTEFPSSGPGSLEGHLNQGSVASNLIISPQRKPRTARYFRGSRNDPNDNLIPDGGRIPYQRQIQHIHQLCISVYNYGKFFKNVQMHRVPLLTTQVLELIIPCMPGLEKLGIYNCQLLHIGSTVKILDILRMDRPRGRENQISFDYFPNFHQGPADTSGSPYAIGPYGATWDNWNADTCITIWALICRIIGRARWQGIDFESRHTAFRRWLDKSPCYMVEETLEAMFNVDTPVRKVAMMVDWRHTQGRSNFHCTRADYPKNFDWCTKPIHCGTCNEDLLGIFFDYGQIKNIKDYDLPDPPKCMGCKLNSHLEAEIDHYKGNKRRDIIEKWLYEPETGEWNTADLHKAIDQDFFVNKVSAWAKAIDRMRAADMAKPGGYDHEYDERQKPYEKKERGKRGGFLRSPLCKQDLNWWGHRYDDHLPKHY</t>
  </si>
  <si>
    <t>&gt;7746_g</t>
  </si>
  <si>
    <t>MSSNKKIQQISLSISSQKGSIIPAASASEEQRKSDLETIRQAAVDISPDWTSEFHTRFCHSPLYVPPSHLHEIRKLQEALGKAIVSIVDRWWTDKEADFPHRMPIRQYEEDLLKWIVRPSQNRASTYKGHEGLWRPDYLVESQRDTAGNQIERIRICEINARFPYNGYFCTAYMSQAYAKLGHTENLKFTCEPQTILDSLMTLFDPSLPLHILQGEWPGFDVHLFAAYYRQHTGQQVTYITTSSLRLVESSEAGYLLYRLVEPSGKESPAKETITENGETLERVYQVSIELMQPELETISQDILRQLSTCCVNDFRTTLLVHDKRMLGIILSDLDNLVNKYDVLTAAEADILSRGITPTILPRSSVLNTLLSKCEAAPTLKNAYVLKAIRGGLGLGHVFGNEVENEEWLEKLRGLRNADLSLEQNLYAVQRRIEQVEYDIVRQNAEEPGRFYLVGSYLTFQGRYLAGGPFRIGKRTQLKLNDVENGIVMMTLTKNGSISEESSTSKAFEYRMALFD</t>
  </si>
  <si>
    <t>&gt;6361_g</t>
  </si>
  <si>
    <t>MRGQPLNKHGPPALSDRDVESSNATLNTLFGGARQRSWMTAPVRPTPRTGPVSRPPGPAAPPVILAQKAAAVLPSPAPSDEPSPTLSTAHVNGGRNDTRPGPENDVSRGPSTANPNPTSILDRRAQQSSAPGIGALGNQVRDLWIQNISSNQPQNQPRIPTPLGRSRLSRSSTENPAPLPSDPLRQASRLIREVGSPALQEHPSGSALSQAESPRWPNLPDSMPLQTRESSGVQAGSAQQRVQEHDQLPSPQPTNNSSPIVSNSASARPNSNISPANPHKRQRAQVTTMPFLKPQITVIDAYIESVGGRNNLNIGLEQARFQLLREACYEEDTFYIALHQIFCLWDPHSNQIPDLPNFPNVPVLHVAFKILSQILRDNQQLAPNHKRWFGTFPAPLPNLLRSSRAYQNAVDGVGIFLSKLATDWNSFTTECQTRGYPPLVDELLNRLGISSPKLQGIIFTASRRNLGFPDEAVGMTMEEIFKVDQRGHQALSLRYNTATPPTASEARDRYQQIINEYLRIRNQVFAHRTSSSAAANNLSNPQTPTVPSNGNPRTGNSTPNTTPVLPQGYWQQSPTNPNSVQTWQFVPQQAPVGPRTSNSPNMSNVLGHPSNVAAQRAYTNAPSPMLFQGASTPSQMRPNFPMASAPRTNSSQMQSNQNGNQYTTPYAGGPQGLYYQPSVQSGAQVIIPQQQQQFVAQQQHNLTMMPQGQWQQGPPPNLQPSSGQYQQNQQNQQMQQALLHQQHQQTQAQQAMNLNQTAQLRHDSSAAANETQHRNHSRSDSINNDRQTPNANTIVNPSIGRVAYPAGRPIITAHQAQAIGIDAARYSKMNPRDRSLIPPLGFTHVNAPTNPDLTALHQAHLRSPRLVSTYPSLPDDPVLRYYQAVKTFALSPTKIPSNGPLSKYEFSISEEDFSHIPVDIISNHGNLATRAFTRGSLQYRLRCIQLSKVETVGSISAWAIRDTQWPEGAALQLNRIQLEIRRKNLHGKDLPVDITQYVRLAGPASTNRISLSVTRGGRHKLRDFNYFIAVEVIEILKHNQIMDMCQQRRIPAEETLDSIKKSLANPAADDDDFAMIVSDLSIDLADPFTARIFEIPARGSSCLHRECFDLETFLQTRTSKAKRPQQPCMIDVWKCPLCGEDARPYSLQIDEFMVSVRSRLAEDHKLECKAIWISADGNWRPKNKKRARSPSLDSDADSDGEMLPRTNGATPNAAKPKTAVKVIELDD</t>
  </si>
  <si>
    <t>&gt;5919_g</t>
  </si>
  <si>
    <t>MAPPTADTGHEPLHIDLSGPMKVASNSKSKLLDNLAHQVQDMARPDYHIGAILILGLIIAGLLVVAVRRAKAYRKELDEMVKESRKNR</t>
  </si>
  <si>
    <t>&gt;5618_g</t>
  </si>
  <si>
    <t>MAAPKPLHYATKVSFEERAKSATHPLTSYLLRLMTVKRSNLCLSVDVSTTHQLLHLADVCGPFIVVLKTHHDIVNNWDYNPSTGTGAKLQRLGRKYGFLVFEDRKFGDIGNTVQMQYTEGTARIIDWSQITNVNMMSGKMAVGALAEAAGKWRERRKYEVKTDIWVGTPRPESLEGEEDIHVEEGDVNCLGGRDQVAERAERKASIVSITTVSQHFESADSPRASSVDFEGEALEGIEEPPLERGLLILAQMSSVGNFMGKEYTDACVQAAREYSGFVMGFIAQETLNKEKDDNFITMTPGCQLPPAESEDEDAKVNGDGKGQQYNTPKKIVGEMGCDIVIVGRGIIKAVDPATEAERYRNKAWEAYEERIAV</t>
  </si>
  <si>
    <t>&gt;1183_g</t>
  </si>
  <si>
    <t>MASNPTATLTSLLRGATIEDHEDVLKAANAVLKSSKANPDALHARVVALLKLDRFDDALRALDDGGDKVAQRCVLEKAYALYKTGKLDEAAKLIQGDSKRGLKHVAAQVAYRAERFTDTARIYKELSAHASAIEGEENDLRINISAADAQLEWQGNGNIVEASRKKPGREDLDAFETSYNAACGSIARGDLAAANFLLQRARTLCETLEELSEKEKEAELLPIKVQQAYVLTKLGQLEKAEALQKEINIDNVPEPPSRIIARNNALAASTNHDNPYATQRIFDAVPKLSHTEKFFEHQASLLRINKYAIDLQAKKYFGVAYSTSSIIYKSPSPTLSSSINTLSVINAAAHAKNETGRASLKAILPLLEKRPNDVGLILVIIQLYILTNNAGPAVDLLEMFFKRLEESTSAADQEVRFAPGLVAVLISLYRLSGRKAPIKTELGKAASYWRRKSKPSVSALRAAGAALLESSRPEDLSAAGEIFSALKDENPSDKFAIAGFVASYASEDLAKVTSEAEKLTPVSQLIADIDAAALEGAGIPTIAPPPTPISKKRSAEADKEKATPAKKQKIRPSRMPKDFVEGKLMDPERWLPLRDRSSYRPKGKKGKKKAADLTQGGVVKEEESLELAGGAGTLKVEKSSGGSGNKSKKKKGKK</t>
  </si>
  <si>
    <t>&gt;3194_g</t>
  </si>
  <si>
    <t>MPPARSKPQQDDSRSEASSTKDKAGSTSANNHNGKGRRVAGNTATGSSLRDVVTAGPSIGAAGASNTASAETNPGLQWSSFDNAILHGYRYDYRLNTPSAFKKQTNQFILSRSTIGRASPTMARRKEERRQSKDQLANAVRKHFNGMGIQENEVVVDFLYKVRWQGRPMVFPESLLCRKR</t>
  </si>
  <si>
    <t>&gt;9475_g</t>
  </si>
  <si>
    <t>MSIPAADIGHGHEISREARPYRSHKIPACDRCRKRKLRCAVDISGQPCRLCRICGAMCTQSQKERKSLFLSAAPAPLPRPPPATRNEKTTDNQNHAHHPSKRCHINFGGPSTSQSSYPQRADALPSHILPNPSELSSNVAPAVFQPPPAPSELLGTKSTMIVGPVMAEDVQLIENYMSSQNRVHRKPHGPLYDSVSDNPEDPVLYLTVPRRRLGLSQNNRPGEKQREILEQILGPLINEVVAVYFEYIHPSFPVLDEEHFIGLFQAGNRGLSAALVCELLVSAFVFWNRSETLRRYPCPDTRYAWNLAVAALQEEFLAPGMSTVHAAVLDLNGRPTTSITGNTINSGRTVGLSHILGLNRDPLNWKISAAEKNMRVRLWWGVLIHDRWSSFTHGVPTYITKNQYEVPVPSVEILMTPGMETPSRIEAAQCFIALCTLTEILGDILPLVYDRQQKPGTDISKILRRLQTELDDWEDTELVGSLFTGWGNKLPISGTSSLKLGFLSAKMLICRIAFRNTTHSTDNTPLELRQYTQATLRESARSILSFLCSLKPHHLCEFWSPYTAYHIASATIILLRCAIESNDDLISKNCRNALRNFIEWLREAREKHNWDLADICLAQCEGPVGQFCDGGGGGGGEEFVGEKEGGGEELLDQPGGEAARGIEGLDPGIFGFGFNGGVHTGPSVIDTQNSVNGFEYPWADLWDLF</t>
  </si>
  <si>
    <t>&gt;5832_g</t>
  </si>
  <si>
    <t>MSIIQQVTTASLSDNWRTINIDALDPDTSQNFDTSTLHPPFAPVSDAEIRSLGQQIRQLLRGGDVEGALRGALENAPYGGSELVKEVHLQTVTEVLQSIKQSEMLPMLKSIWGSEGGGEVCDVLMKYLYKGMAASSAGSAKTPIRGSGLTPQSTGFSQMGGRPGAGNESSGSAMSVLLSWHEKVVEVAGLGCVGRCMTDWRKV</t>
  </si>
  <si>
    <t>&gt;21372_g</t>
  </si>
  <si>
    <t>MLPIFSLSLWTSCLLFIITHAGTIPTRSTNISLPLNSQVAQANYNIAPPFPILEIASKYVLSQMGVNTSKAQNDSIIAIAENATFVSSIPNTPKVTAQCGISFPCEATSTTYQNQTSEVDHLHKRDSPVQCGPSQPCVDGSCCNTISSAFCAAPSPTQCQQRYGSCQVIPPPSCNPLQKSASNGRKIAYWAVGNLRWRNCNRIDPSQIDTTSITHLIYAFVSINATAQDFSVIPADPNDVNIIPSFTDLKTTTMQTWVAVGGFDFSNPGPTHTTWSDMTSTSTNRAIFIQSLISFMTEWGFQGVDLDWEFPAQSSRGGNPSDNANLVSLVQEMRAAFGTNFGISIVLPPDFVNLSGFYPVLLAQYVDFFNFMAYDLHGSWESSTLGPQVRAQTSILDIGNALSLLWFDGVPPSKINLGLAYYGRGYTLSSPSCKDIGCPYTGPNNAGNCTATAGLLGLWEIENLIEEQGLTPNLLSDEMVKEIVFDGNQWVGYDDSDTFAMKKPWADGLCLGGTMIWSIDLYSGIGSGNNPITTTTDDRCGLSSDSASATCLGSTYGNCCSASDWCGSTYDHCSPSNGCQFDFGLCSTQGQNQVVVSTDGSCGNEDGQVTTCNGSGFGNCCSSYGWCGRGSAYCAAGNGCQSQFGVCH</t>
  </si>
  <si>
    <t>&gt;4466_g</t>
  </si>
  <si>
    <t>MASNPSGSSGAPSGSNLPPHDTPPKYVPQFSAATEMILKRIQSGQSASLSSIGIMNITGTPPGYENMRRSILNSMKTSENMEIPSTPVPPRKNAANRTSTASGSASRASATPTAAGASSSFGKGRVTKGRGRGKAGTKRKRANKDEESEESEEESDSDMSKLGGDSDSDDEEDNGSVSTLPKMTLSGRQVNKPAQFIPAAYEHPPKRRAPSRKNDEHVLCKKCGRGHSPETNMIVFCDGCNDGWHQQCHDPPVSEEAVKDEKAAWFCLECSTKRGIKLAQSSQPADQVQPAQELVQNVSWAGRPDGEKRVYLSSLSQPHLVSLLMQVITLHPDLPIFPPTPLHVQPQDFHAQAPPYIFTTITNASTAARTVTRPGQYFPTPNTAGLFARAEANPNATMNFIRKIPSGSSQSPTISTPPPSSNTLFHHASSAPLTLVPSQAQTQEQDSRESTPASPPYPKAGTGLMSKLPTDEDDIDWLVDNNDFEAFSHTMYDDHGEKIEENRMVIGA</t>
  </si>
  <si>
    <t>&gt;21374_g</t>
  </si>
  <si>
    <t>MTTEAAGSRRNGVVDGFLERRRKKDEGEIEVTKGCAASVRPDHREDSVSLVEVESGSSRLRASGFPDGEVSSAKGIEVDKRRGGR</t>
  </si>
  <si>
    <t>&gt;10473_g</t>
  </si>
  <si>
    <t>MDIDTQPSRDSQVQVSFSTNFPDIELPEEKRQLLVPTNVRRYGLSQILNSQSMLDTPTPIPFDFLINGTFLRTTVEEYLISQSLSSETTLNLQYVRSLIPPLYEASFEHDDWVSCVDVLSQYSTFGASTSIASGPFPEGQERILSGSYDGLLRVWNKSGQAIAISAGSSAGGHSSGIKSAKFLSSTQIVSSSLDRTIRVWDYNESDDHLSASLKPTLELYGHLGSVDSIAVHGPSERILSGSTDGNIGLWTTNKRTAPAADPSDIVSGAAAKRRKLTTSTNTAQRGPLSMIGSHTAPVSAVIFNPLDSTVGYSASMDHTVRTFDLTTNSLVDTRTLSHPLLSLSALPGINHQLLAAGTTARHITLIDPRVSAQATQVMTLRGHTNMVVSICPDPSSTYGLVSGSHDGTCRVWDLRSSRTGTKDEGGGIVGEAVYVIERETAKGQKKPVGGEGIKVFGVQWDQDVGIVSAGEDKRVQINRGRGVTKGNE</t>
  </si>
  <si>
    <t>&gt;3753_g</t>
  </si>
  <si>
    <t>MLNQSGTASTEEPPGALESSPSPTQTSITLPLEVFHKLSASIQNLKYAESEFHLSLEVHDTLRSLYANANKAKHYGILQSPAKQPLIIGFKGFREPQRPMKSRGYTFFGTSPRCSLLLTSKEAHAQALKVRGGLPLALSNIISAPKIHTNLDIDTIYIQGFQKLDQLIPEISLGRNLQASSYGGLCRLAIHIGAGHLPSKEDSKLLIQKPLGFWAGEEIPMTGFSTAVFIPPRGPPKDDTLNQFHPNEPSCYSWRDITLLELKYLARIRKGLQKDFDRDTKNFSLKECAGRGVYDLSEWIMPRLRFVDLVGSRSPQTVHILELAGNWADMTENDAPSM</t>
  </si>
  <si>
    <t>&gt;44_g</t>
  </si>
  <si>
    <t>MGTPFITFLGPSNLDGYDRKLPPSKQPASIPKVFLDAMEVREQVFVKEQNIPLDNEFDADDSRACHWVVYASINTVTNPEVKDSEGTIVQPQRSVTKSQPIGTIRLVPFPQPPHPIPGASYRADALETSPSIPAPISTAGRSTTFHDGKEPYIKLGRIAVLPEFRGSGIAKLLVSTAVAWAQQNPTYFNPSVKEVGMEKIGAETLADVPKWKGLICVHSQVQVQKNWAKWGFKVDDEMGRWSEEGIQHVGMFMRVKIVEKLI</t>
  </si>
  <si>
    <t>&gt;6834_g</t>
  </si>
  <si>
    <t>MKSAILFSAFTAFTAVAGHTVFTTLFVDDVDQGDATCVRMPMTPNTATFPINDLTSSDMACGFDGTHGVARVCNVNQAAKLSFLFREYPDGSQPGAIDVSHKGPCAVYMKSVTSAVNDGAVGGGWFKIWDQGYDASTSQWCTDKLIQNNGFLSVALPSDLAGGYYLVRPEVLSLHQSDKVPPNPQFYTGCAQIFLNSKGTARPVNTVQIPGFVTITDPTVLFNIYTPVFPYTLPGPAAYVSSVSASTQVKALSVQGEGLLPPHVVVTNGNWWGIELAAYKTEDGCWNASTNCFDQTTACYASAPPTGEGGCRIWEAKCDAIQAGCSAGNFVGPPNAGTDLDPAVPVYANIPPAQGGSAKVAGSVLLASSAAAAVAVASTAPTAPGGAKAVSLPSASVPTSFTSVVSKAGGGAMATPVSNSNLAVPNSNPVVSSSKLVVSTDGTCGGSGGLTCAGSGLGSCCSVYGWCGSSRAYCGDGRCQQGFGQCGGQSTGRFGAKFVSGGVVGDNTEVDVEGNISGVVEGSVVEGSVVEGSVVEGSVVASVVVEGSASII</t>
  </si>
  <si>
    <t>&gt;8595_g</t>
  </si>
  <si>
    <t>MPSPNTASSLGLVRRGGVKERPRSWTGGNGGERSRNRESAAMKGMDRDVGGRYNERRLDISLNEHHQTPLHLAAIAGHTEVAHLLCVVCPSYIQRRDYRGRDAVMGASEFGHDTIVQIILTAVQAGEVPRWGGGRERMTLEEVLGHADVDGNTALHFASMNGHLLVLRTLLAAGADSERRNVWSWTAGNYSATVQAEVYFKGLVAEVERRKQARREAGEKGGSSVRLVTLGDGEDI</t>
  </si>
  <si>
    <t>&gt;2343_g</t>
  </si>
  <si>
    <t>MAPLPFRLPTRRSSTDHEQVSTASLGSTTDGFRVRLKAFLIEIKSRIQETEVWRDIVRHLPPLNFITLHYLYFITTSLVMSLIFWGTSRPEKSIEYTDSLFLVVSAMTEAGLNTVNLSEMTAFQQVLLWVLILLGSTIFVSIATVVTRKRAFERRFKEVIKARGRKRERAVSVGSESREGGLFRPRGGSNDQEAKRELGNDREFKGRHSRPRDPTDGPDVAGPVSHANEKSVDHGDAAGTDDIVAIRPINRNGIANPEDSHDLSLTPAAGLGLGLGRNPGRIVVDREGSDLGEELGSEATAVNPPPVERITPMMRYAHSPTLSNDEHHRIISFVGVGAHPNSTSSVYRSPYPGGLSYRGNSQLPPPAFTFPNLDERSEEDRRSDLEGDQYPHYLTRYVTGRNAQFYGLTREEREHLGGVEYRAISLLAWVVPIYFCMWQVLGCIGLGAYMNTNKPNLARENGINPWWLGIFNGVSAFNNSGMTLLDANMVPFQTSVYTLITMGLLILAGNTAYPLFLRIILSALLKALETFYPDPKSYSAQKATLLFILRFPRRVYTNLFPLAPTIWLLFMLLALNGIDWVAFELLNIGNPATASIPANYRVLDGLFQAFAVRSGGFYIISIPTLRIGLQVLYVIMMYISVYPVVITMRHSNVYEERSLGIYADELSDLDEEEKRQQRGNEELPKLGSLYGTLKRTFTTTMEGLGGPFSSPAARPSRTSTGTQFIRQQVRGQLAHDLWWLVLAVLFISCIEVSNFDRDPVTYSVFNIAFEVVSGYGCVGISTGLPNEAYSFSGGWHKSSKLILCAVMLRGRHRGLPVALDRAIRLPEEMGRSGEREEEDHVLRRRSLSVNRARKAMGIGMEIGVESAGGRGRGRGVNVV</t>
  </si>
  <si>
    <t>&gt;8538_g</t>
  </si>
  <si>
    <t>MAANLANLALDGGDPRISSEKNPGQYALDHGHAESLKAGFTVEKAQVHNDPSILFEEYLHYAKLTRAEERVYEGNMINRKDPWSLGGIIKNRFSKGHVHEVNAVVTEGTISTTHNDVTTVTDLEWRQASRALRTASWGSIFFLITTDILGPTGAAWAFSNTGYGPGVALYTVFGLMAAISGWYVWGVYMHMDSDRYPLRDFGQAFFRVFGSSARHIINVLQSLQMIMLVAVLVESNGGAISQVSLGKDGVNGNGLCYIVCFLIFAILGMFLGQVRTLQRFGWLANLSVWTTVVCAFISIGVSANSSPNYATMLGSFGGAGTPYGDTNFPNGTVESHVPIRKFAGTPPDGFASGGTGFLGTYQGLNSIIYSYGGAMLFFNLLAEMRNPWDFWKGMLCADIFIYIVYMFFGIFQYSFQGQYTYSQNFQSITPYNYQTAGNILSIVGGLIAACLYGNIGIKVVYNNVFIEIFGFPALTTKRGKLIWVAMVPMYWALAFIIAGAVPNFGDFQSLVGAFCIGNFTYAFPALLKIGFEIKKGAMLPEESFDETTKTYTRHDDGLKRWIRGYKKTWLLTSFNIFYFFGSLVVCAMGMYAAIKALMSAFGAGGTVATAFGCTSPFAG</t>
  </si>
  <si>
    <t>&gt;1239_g</t>
  </si>
  <si>
    <t>MGEPSPSNLTPQRHHHSHLSPIKTLSHPYPATSSRSPRPGFSTRLPSPSVVAARAWYLQSAGRILLPGEQEVPRRHSMMPRLEEQLAGFQFRGSSPGGSSRGVATNEFFIRRKSPSWSPTLKAEEVEGGIKMNAVGLGRSEVKTEGNVESLGGLKVNRGNGEDERRKSTTSTTSCSTPQEIRRQVPWQYTHDHLRDWGYAYLGNAATADAFVNAVSLHRPSLSLKMEADHDSGKWGGDGNVVLVRARVRPGTGSRNPFIIQRTFDVDELRRGIPNSLSSSRSSKERAGSGSSVSLRRSSRIRRSSHEVPTSRRRGAVESARTHAPRRELGGGGAPVPIHIEYALHYLPVLAALMLSGHVRKGDEIDLPIPHPGVWVEVMEWVYTGRPFGGASEEARAVVEYLGGRT</t>
  </si>
  <si>
    <t>&gt;2330_g</t>
  </si>
  <si>
    <t>MTSQDFKTIIIGGSVAGLTLAHAFRAASIPFILLEARDTISPQLGASLVVMPNGARILDQLGLYEKMKNSFMCGMKKDYTIRGGDGKLVFINEWSKLVEERLGYQCGICERWKLIESIYEQLNDESKEKVLLNKKVIEIVHFDGGAMVKCADGSEYRGDIVVGADGIHSRARREMQRYGEETGPPGLMDRDKNSITAEYNCVLGATAPIPKLNPGDSHISVDTHHSSLLFVGKEGVSQWFFYSKMAGIFTQTEIPRYTKQQIEAQAEEFANFHITENITLKEIMSKTTRLSSLPLEEGHHKLWTYGRIVCLGDSIHKMTPNLGQGGNQAIESAAVLASCLQDLLSKTPTHPPSLNSLQQALQKYQNLRQNRAKVFANLSGLVTRSNALATLHHTLRFLYFEPLDSKTMADFQTEMFHTAPYLDFLPLPPHTLDNAIWKKGLERVKANDIVPKPRNVAVRKLRPR</t>
  </si>
  <si>
    <t>&gt;8030_g</t>
  </si>
  <si>
    <t>METGDYNDTRSIWDELRSQMVDFSSGEFTMAYDAYNAFAGIMQDFSRINGEYLLWATRATSDTAELPTSRMLGNWRPQSPNIVTLESILSECPLLTLEVLQQKSDNQLVAFWPEVAVFCVVGPVLVENKTWYDAELHHFEINSTVDGLERKTGPDKPDPDGKIDWCTPSDKNDAICKARQGEFEFILLATNATPGNAPEKVVLQVFFENGIACRICAASIKKDKWVEAKPKR</t>
  </si>
  <si>
    <t>&gt;10777_g</t>
  </si>
  <si>
    <t>MSRIVTTLGRLPTRIRTPAISRLSQFPLSCSNCSRSYFNLAQPDTGDLRTNKHLVDDAKHPPLDSFPRRHIGPSQEATKQMLKALDPPVSSLDEFVKQVIPPDVLSSQPFLSAKGTTWEILPAGLSESQCIQELKNISEMNRNKRSYIGCGYAGTKVPEVIKRNVLEAPGWYTSYTPYQPEISQGRLESLLNFQTMVSDLTALPIANASLLDESTAAAEALTLSLNAMSASRQKSTNKTFLVSHLVHPQTKAVLIGRAHGFGITIEVADVLADGGKRIKELGSDLVGVLVQYPDTEGGVEDFKSLSTSVHDQGATLSVATDLLALTVLTPPGEFGADIAFGNAQRFGVSLGYGGPHAAFFAVSEKYKRKIPGRLIGVSKDRLGDRALRLALQTREQHIRREKATSNVCTAQALLANMSAFYAIYHGPDGLKSIAEKIITSARTIEQVAQLCGFTTGTRGKGEDGRVLFDTVVIDVGMIGGKPGAPRVLEYAEKNSVNFRNLDDGGSRIGITVDETVDAKDLRLICRILYHFRLDKKKERPFLDDFVSTTYSNIAQENSPIPTAFKRNSKYLTHPVFNSYHSETELLRYISHLQSKDLSLIHSMIPLGSCTMKLNATAEMAPVTWPKFADLHPFVPLDQARGYKVITSDLEAVLATITGFDAVSLQPNSGAQGEFTGLRVIRKFQEQQPGKKRDICLIPVSAHGTNPASAAMAGMRVVTIKCDHKTGNLDMEDLKAKCEKYSEELGAIMITYPSTFGVFEPEIKAICNEVHSHGGQVYMDGANMNAQIGLCSPGEIGADVCHLNLHKTFCIPHGGGGPGVGPIGVKSHLAPFLPGHPLVQTGGKEPIAPSSGAPWGSASILPISWAYIMMMGPEGLKHATEITLLNANYIMSRLRPHYPVVYTNANSRCAHEFILDLRGFHDTAGIEAIDVAKRLQDYGFHAPTMSWPVANTLMIEPTESESKEELDRFIDSLISIRSEIRDIEEGKIPQEGNVLKMAPHTQKDLIVGEWDRPYTREQAAYPLPWLKEKKFWPTVTRLDDSYGDLNLFCTCGPVEPVDGPNGITGAAAPNPT</t>
  </si>
  <si>
    <t>&gt;2036_g</t>
  </si>
  <si>
    <t>MGPQTFDDILSLEEQFYDGGFQQGLSDGIKAGRTEGRTFGLEKGFERYTEAGRYHGRALVWENRLSNNIIGQTSKATPLRTLPSATSSSRVHLPFVPENPRFFKHLKVLHAVSELESLPKENTEEAVSDFEDRTRRAQAKVKILEKLSGEIRGGHDGAAVSPSQFPPNEMKQAA</t>
  </si>
  <si>
    <t>&gt;1654_g</t>
  </si>
  <si>
    <t>MTATEAFPLLSSADKLTPLGNHNVEIPRIRRRSSGLGGEIRAGDTSAPAFATFDVRPPSPGTIKAQNERDRKKPFSKRRKARSLYQQWQRHALKHTWVTPLIIMGVFVALYAINPTESNFIHHFLFLSYPIPAEAGADPNLPVQYGKGLWDIAFVSFYVIVLSFTREFIMQKFLRPMAKRSGLKSRAKQSRFMEQMYTAIYFGFLGPWGLYVMSRTTLWYFNTKAMYEGYPHKTHEAVFKFYYLFEAAYWAQQAIVLILGMEKPRKDFKELVGHHIVSLSLIFLSYRFHFTYMGLGVFITHDISDFFLATSKTLNYLDHPLVGPYFTFFICAWIYLRHYLNIKILISEFTEFAYVGPYELDWDAGSYKCLLSQLISGGLLAALQSLNLFWLYYIFRIAYRFAFHNVAEDDRSDNDEKEFEEERRLDALAHEKAMEAYTPKMLINGKPLNTTGAANGTSNGTANGKTTASQTQANGTTNRRGNGKKA</t>
  </si>
  <si>
    <t>&gt;7001_g</t>
  </si>
  <si>
    <t>MPIRKSKPKPEPKPKPKPAWPRALPYRPTPQKFGRYLSVKGNPPHGIADREWDLAYNNAHSTLYAAFGARKAAKGSEARTLANERLGAAMKTGVVRDKAMDILVKKGMLSKDYKDNNY</t>
  </si>
  <si>
    <t>&gt;8404_g</t>
  </si>
  <si>
    <t>MDRYQPPLFTRQSKSKAIPIINPNSGERQPSTVAQKQPVRTFPISLHPTTKDSGIKVTPSTQTNAKDALIFTIEEKSADEGVEQVFNVYARPFVPESLTIINALAGQEIKTPAGKSVDFEAHLKPYIGRDFLPPIPHPIEPPTNVSFSLEDSVIHTHYELYFRYHLEAEIQSQKQENESYSLFEHDIEILSEDDGQVKCSFVVPGLRENSPYVEEDDVIQLRRLLYDQTGELSGMKQWLAPIFRFHGGIQGFPVPGGRWRGEPAPGWTGFIYNARVLAVQRKKSTLVVRFNYFDMQYPLLPQKKLKFNVQFPVPKERYLPMEHVLPIIQEAFRKPQRYGNLYQSIYTTNNTPRSVSSVISPKSDGTPRQNDLSAPCRPWLQSMLFPIEIDCKEQKELDPGYFSRSFFDKQLNWEQKKAIESICSDKYGPLPFLISGPPGTGKTKTLVEVALQLLESVDGVQHVLFCAPSDPAADMIVQQVREYFKSTDLLRLNRSSRTFAEVPGEVLPFCYISQDKFDLPSFKQLMSYKLIVTTCRDASLLLYSRMTNLDLYAAEYGLRTSIHPYATQPPHIELHWTALLIDEAAQAMEPDALIPLSIVAPPLEPASPSFRPLFVMAGDEHQLGPRTSLPSSPLKISLFARLFERPVYASHPLARGKTGNTPQTPKKSILPMPRPAFINLIRNYRSHPAILAVPSALFYADTLEPEATDTDRLALWSKWQGKRWPVLFHNNTSEDEQEKDGGGWYNNGEALIACEYAVHLVQTGLVERKQVCIMTPFKAQVQCLRNLMQETKYGSFREVDIGPTEAFQGLERDVVILCTTRSKKRFINNDKSGDGGIIGLPNKLNVALTRAKFGLIVIGKGDILRQDPNWSAFLDFCTRNGLVAGSTDFGGQSHNKGNVKPTRLEKVLLSKESDPENHRVIKGNIQDDEMWASSRQATSDMGALSLNPVCEVAFAHSLAGAANEGFGTQAVLASFLPSLRGLQIAPGTPIILPASGTCLSMKV</t>
  </si>
  <si>
    <t>&gt;21390_g</t>
  </si>
  <si>
    <t>MVADLGLQRFLAEQAAKMVKLITIKPKESTGKESWTPGAENIRRRTIVNPLPSLAESEVHKHSAPNASDNMNGTSKLVQKVSTPRSSEKVADQHITIARLEAESERFATEGKPRNSFIPTKEPTKEALRNLAINEPKNMATIPTPESKGSLICGNCGQQGHIVVDCISPLDDAGYINACALCNSGGHSIGEGYCPFPQWKRNRAYIFNTYVKMRDGKPPIRSPWYPWDIDSVRWKATTRRPQSGMFAKNRQKAGQVQGLQERIKDPIWHPGEADGENAACLPVRLAGATAADLHPMGGCEHTETGLLLRTEKIKPSMWVDEVDLNVATAVIHAETTIVPITGGETLLQDLLLVFPSMAEVKMIKITTIREELIPLAERLHIQVKIDMSAWLDLTNDLEVIIMTG</t>
  </si>
  <si>
    <t>&gt;8013_g</t>
  </si>
  <si>
    <t>MKQVDDETRELSDPRPNLSEKEKAGFAENREVLRLTQEKSRIDDHLDGYTMPDDTTKKRKPDQRNQDTLYEHYVERNQHSQERFVTEHEEWERQQLKLVKNQIRSTERVESEYDYILDEEQNQVDYGFKAAWRDRRNVPWGTVEGC</t>
  </si>
  <si>
    <t>&gt;4157_g</t>
  </si>
  <si>
    <t>MGSKTPPTSLPYWQINVPPSLREDACPPFLSNLNAKDLRIVSTPDSEYRLLTWPEVRSIVSRNRIDLFQRVPSVLRRYLQYNYALKQKWGSVMNFVFSQRLGWEKPVVAEGKKPFENPRDWKILCNDWSYGLDPRIVHLVVWTKFELEDDEETGYLKAEPRALVERFMDEMFEKKMGKANVIWFKNWKSLKSIHSVEHFHVMLFDPDPEFVKEITHGDVPLSQKLKN</t>
  </si>
  <si>
    <t>&gt;5021_g</t>
  </si>
  <si>
    <t>MSSSATPFEEEREAGFERFYPMTLGEVINNKYKVVAKLGFGSASMIWCCRNLAKNQYAALKIYAHDLVANDDIGNETAIYKHLSTAGNFDYPGRAYVRTIQDSFLIASKAQNFHQCLVHEVLSNEILSLRYINPDRKLHEAILKQILIHLLLALDFLHSECHIIHTDIKEENILLSLADSSILEQLDTEQIAVSSLYKSDNGYNIYRSVNFGVPKRFGRPILCDFSLARSGQVQHCHDIQPDPYRAPEVILEIPWGYAVDIWNVGVMVWNMFENKRLFNVLDSETGNYGNQFHLASIVGLLGPPPLDFLHRSECSSVYFDSQGNWKCQNAIPSATWEDLEGNLEGDNKKNFINFVRKMVRWKPESRASPAELLEDPWLLGEGS</t>
  </si>
  <si>
    <t>&gt;5207_g</t>
  </si>
  <si>
    <t>MAAATSYPSEASPASTAPSSTSESSTNDPTTVVEKPPDDSSKLRMFLNILRKFIGVTDIASVRFSLPAQLLEPTPNLEYWNYLDQPNTFVAIGDSDDSFDRMLEVLRFWFTKDLKYVKGKPCKPYNSTLGEFFRCNWEIEDDAPPITASKMQSKAGSAASSIKSGSRTPASSRNAPTSTIPRMDINGAFTGFPKPSKKVKVSYLTEQTSHHPPVSAFFVDCPEKGLTARGFDQLSARFTGTSIKVTPGEHNLGIFVNIKKYDEEYQLTHPAAHLGGLLRGSLSVTVGDQCYITCAKTKIKTILHYVEEGWIGKAQNKVQGVIFRYDPDDDVINRIRDVPEKDVLARVSGNWRDKLYFTLGPTDDTQILLIDLAPLSVIPKTLPPTSSQLPNESLRFWSGVTEAINVRQFSKATMLKQELEEGQRRKAKEREETGTEWQPRFFVGAVTPLGKPELTDEGKEALRKLQVGDWELKESLILGA</t>
  </si>
  <si>
    <t>&gt;8165_g</t>
  </si>
  <si>
    <t>MASPAPEVPLADNTSDYGSDFSPEEEDIIGELLASPIQILEDDNPILPDIEDHEPPSSLRVPRLTTSQERFPLFQAARSAQQVAEQISRSIQGSVWYPDLANLPEQGVSDVTETTITPDVPVESKEENAATLPDLRSPLQRFRTPPKKPFSVTDLVSPAWCELQYWYTLTKHGRKRRTPAMKQGSVVHQMLEDQVHETRQVDIKTREDGWGLRIWNVIIGLRTLRDTGLTRELEIWGTVDGYVVNGIIDELSYICPDQVLEESFSASPTQDQSPPAPPPDQPTISEFFKASGGKTLKEATKSPKRRTRMKKIYICDVKTRGVASLPSKAAFKPTEVQLMLYHRLLSELAANSVDFSVLTARYNLDPQQTFSDSFLAQMSEISNEHFYSASSSQSSSPDSEPNWTQDSLDTLLAHNNLNSLWSLMISEFQLTLPEGSSSLGKVLKAEYRSRDDGEVLGSKTILMDQEGLSKYIEKEMEWWKGEREAVGVRVEEAFKCRSCEFSEECEWRIKKVDEAREKARLNKRRKATI</t>
  </si>
  <si>
    <t>&gt;5401_g</t>
  </si>
  <si>
    <t>MSSSKPIDYYAALGIPATATQQQIRDAYKRAALKTHPDRVASDSPDRGERTRKFQLINDAYYTLSDSSRRTEYDSARLYHGFGSGASTSSTAHDSDSDEDIPDPGPSTAGTFPWSSFGFSSQAKSKEEEQRFQSEQFGDVFEEMLKEEGMAEGSGKPTGKFWGMVGGLSGGAMGFIVANFPGMIAGAVAGNRLGAVRDAKGKSVYAVFSELPQGDKAKLLSQLAAKVFSHAVGV</t>
  </si>
  <si>
    <t>&gt;1485_g</t>
  </si>
  <si>
    <t>MASYTNYKDGQSPPRRTGSFEEVEMEERDDDYDGGQGDRLLPGGDVERRGDIAWQEEWHLRTGWAIVGSILTVALVFLGMVLFTRTFIVRTGAKDVEMKGIGNFRRPASDYILDPNWDFNSARTVREYKWTITDIVANPDGVFRPMITINGLFPGPLIECNQGDTIVIDVDNQSVNATAIHFHGIYQNGTNHMDGTSGITQCPIAPKRKFRYEFTVNGQSGTYYYHGHMAVQASDGLFGPVVIHSEDERKLQEIPYVTDRIVMLQDYYHDVSSGLLRETLSPGSESSPIPNGVLLNGLNRRDCSKLPGRQCDNSSAALPYFDMAAGASHRLRFLNVGAFAWFQVEVDEHEFAITEADGTDLKPAYDTRLMIAPAQRYSVIINTTQTTGDAFWMRAKMVTHCWKEPKFPGPGADEVKAPIYYTSNDRRRAPLVTEPRSKPWTQAMAVQCRDMNTTSYVPAAFDPAPAVADHSYKLITNLMIGDWRLERGFINSSTLRPNLKHPTLHRTVEGLTSHNASFEATQSLDGTNSVCYDEKNDFTIQHTGIKVVDIVVQNLDEGNHPMHLHGHKVWVLGQGHGYFPGYEKLGLKPEGRGILDGHEGILDNPLRRDVATVEGFGWLVLRFVADNPGVWAFHCHMAWHSEAGLMMQFLSRVGEIATWEIPEANKRLCDADVEELEKGGAPKDSTWFGYGIED</t>
  </si>
  <si>
    <t>&gt;10233_g</t>
  </si>
  <si>
    <t>MNQFRLVSSQSSYTQPATASKNSSRPDQQASPAKPKQRRHKHSEEECSELRDIITCLYIEEDKKAEEVLEILNTQHNFQVGLRKLKDWLKVNGISKNVQKSDMFVLYAKRQARMITDGKKTIVYKDGRVVEDTRLDRFGERNDLDVDHSIYLAVATPAGYTYATPQPTAFDEDSEVFSDPSLFEVFTARRHIRTIFGDILDNESYQEQNGHIHHIGVFGLRMVSERRAENLSIVLRQCLLLARDLMGFVRSSSSAPLADYVSTRPAPNRRVPKVQIKFTGDTQDMFTAPMKNGIIFHLKHSETVLQLLQLGSADQEKWKQDWYAMTPEEQATSKQLCETLFGLPSSFNSAMSIMHISVLLASPKDPLDTVLVRVSLGVDIRDVPDCSTCQRQVVSLDCISATGAAQLNVPLRSTWNGRWEPLEILTTEISEHGKWSDYVYSLRGWFVHLSSYLHRFRSIFESSFNNSGGDNITEEDGAEVWKETWDPMDVSTPLATFQPYDIATPASLCAYNDFELIQTQAIGGEDDSPKFAPYPTDDDIWDPNGI</t>
  </si>
  <si>
    <t>&gt;4318_g</t>
  </si>
  <si>
    <t>MWKRLNNPKSAQRPALLDTKQNKQFSRSSGLGIITPVQTPPDRGPPLPRPQRDNSGPKGPPGLPFEPSLAPPPSFRDSKVRPASSIYSQPSPSEPSGFSRNPQAYPFASYPEEEVSPPSSPEFDGTYHRSQYLANDDEVSPIDEIPDMSNLAFSASRNERPHSGNRPSSGSRQPASNIPILRSEKKRNNLTATAANSVTRKKVAAQPVQGRMTVDPRWDPYSGEITTSDKGKPQSVKPGTFVPPSLRSVRGESELALGNQSIISAAPAVKNHSSFGDRVRKLKLNNSIPPSERPEWKGATGRFTIVSPVADNYDIPPISVPPKSIPPKSVRRIASPQIPQIPESTIPVSVIRDHDDQTTPATTTDPTMSAVLPNSGRKSPYVTQPPISITPDSFVVNQSAAAKTLARGGNPTPTAPQAQHQKNDSVGTIERNFLQSLKEVGFPSVDSDPYIQPPSRFSVTTYAPSEAQSTPRPSTDNFEKPPVPKVPTPPQQSAPPQSILDRKRPKVYGSPQSQVTRKAVNMNPESPVYINMASSITSKRTSNTTKNLPMTPSEAESHDLVTSLQAQLDNLANRRDNITKSIRQMTELMPKDHVIVTEDVRRKREIEKRRIEALRIEEADVRREEHDIGLRLHRAWKRRDKDAAYEPTGLWVRRITG</t>
  </si>
  <si>
    <t>&gt;2977_g</t>
  </si>
  <si>
    <t>MALPKRIIKETERLMAEPVPGISAVPHEDNLRYFDVSIHGPSQSPYEGGIFKLELFLPDDYPMTPPKIRFLTKIYHPNIDKLGRICLDVLKSNWSPALQIRTILLSIQALLGAPNPDDPLAPEVAKRWKEDEKAAIATAREWTRTHAMT</t>
  </si>
  <si>
    <t>&gt;519_g</t>
  </si>
  <si>
    <t>MSGLSTPAPNANAPRPSKSVCSVCRQRKVACDRRRPRCGLCQKHNFECEYASTERKPGLRAGFVSQLEQRMVDLEARVEELELKGQARSDPMDLGDTYTDSQGDIELHDGAAALSAFAASAASAAPSARSVTSPRSIETTPITVASPLGPVVPSGETNAQPQTHILDFDQFHTRPSPQIRQYAGRNGLGSELHSHNTLDPLSSSTVTELCTAWFEKYHTWFPILHQPSLLEALQTSPTVQSCDRYLVIKAIVAVTIHHCQSYTLEERAQWAETIRDSVLLEAIGNISLQSIQSLLILSNNEYGRGEMGKFWNFIALCKRLSLQLGLRELVVQKGEHFNGTATVSPRIRPLPNTIIDREERIRAYWMTEMLDSMSTLGANWNVPIMPPLPNSVLPCSDSLWAFHEHIINVGSFGSFKYSSAFSLCNILVASELGAVHEFLRKPLSLSISDQREAWQSEAQQLDERLTNWREEFVAAVFRLINAEFAQEQRAEMDPNIVLTNCLLNTAVIVLFQHLAPYPEGIERDYDDWAYATNRCVYACENMTAKIRRVNDNELRICNPHLVLSIFTAARFYIVYSKALDANVPTNLYSLAYALNLCSDRWKLARRYEIILRTAVAEHKTAVQMSSLPVQFFDLRYSPLDLESTLDSWYTNLPPDIAALTGLSPPTRPESSCS</t>
  </si>
  <si>
    <t>&gt;1706_g</t>
  </si>
  <si>
    <t>MEDTPKEPSLSQDSASLTSPPVTLPAYNIPKAPPTQRHLPVDEQRDMMGKIQEILELEDSGLVDQEMADGDDEGSGAIDLEDRRQRTQKLVGILTTITELWWSGSEQMDLVVEKLADSSRDPRWRVPLGDSGVLGFFIEIFNSHTLRHVMCMHVLRLIGNSCADTDENRARIVASNSLSTIIFQLNDTSLLPFVLPVLYNICIDYEPAQQQASQLFLTKEIIELISSSRFNENRSSLSYYICKLLDLMVGQPSDPELAPENTPVVLLRIAAVVDKKHSVTDMGDFVALVNTAAAYLQYEKFQKALISLGAVDTILAVLVDSYTRFDSHPSMGEPDEDDAKSLIELRSNLNQVLSDISALPEFKAAYPVISPLTMSLRRWLLSPQLQLQVCACIMLGNLARSDEACEEFVQTCQVHQPLISILKDANNSQLLHAALGFLKNLALPAKNKETLGNAGLFDVLPRLWALDTLQQIQFSSIALARQLTIGTFENVRNVCKRLSQDEGSPANIRTKLSLLIALFERTDAEPVKMEIARLIASVTRVFTTYTGRTPEQMTKIRIKFFRLHPDVGRPLSFMVSQTKWPVVRSEGWFVFAIMARFPEGAQCISDLMHDVSVFQPLVQILTGKDIIEFKSPSSSSPVTTPSDSSGPSPTYSASNTGYEAKTPESVQPNTQAAEMERIDRENALVLVSELLKNRGKDMAVMRRALFEDLLKGGGELVLSYKELSPTWGGRPVPKDQRLSASKNLQQVIEESTGELYA</t>
  </si>
  <si>
    <t>&gt;9735_g</t>
  </si>
  <si>
    <t>MSYTINLRIVNDTTDTLTLIEKTLNIGTSTWTNSESGHLLSLPSSGSSGLLRFKTSSGSIFAVIVGVHNYKRWVDIIVDSPDSGVTLHPKYYNDADPEYKMLWKQLSELSKTNAKGKKISVDYYKPEGNALFANLTYA</t>
  </si>
  <si>
    <t>&gt;5885_g</t>
  </si>
  <si>
    <t>MASTLIGQSRTNLGPLTTIFTAPTTCTTMIQHCSTCSQAWQSQVCQKGSGDADVHDDADCWPPRSGDATISNPTYLGGWGFYSPGTLCPSGYYSACSATGGGNSDWLVEYQVLTSETAVGCCPTGYACTNGNRQTCVQKVSTATTFDVASCNGSSTGPLTTYTMPATLTINSSVIVISTYSLYAPLIQINFQASDLTATSSSTTPSTSGSTARSTEATTEAFTEAATPATTSIAITSLPASSTPNSGLSTGAKVGMGVGIPVFIIALSIGAFLLFRRIRKRKLEARGLSGEAKHDIKNTPEGGNSAGGYHNSEMLATEQSSELDSARPPVELGS</t>
  </si>
  <si>
    <t>&gt;10260_g</t>
  </si>
  <si>
    <t>MVPAKTAFVAPSSIYSPSTRAVYRQQILAEVFHKSHSSSWLSMLHGSNFNPPLEATGLAVCTAKLGHVKEDKLMVHESLKFYTQGLWELQRALRDPKMAYKEETLAACMLLITYEVTECPNRNLNGLMAHAKGCAQLFKARGPDAYSSQFGHELFISFRHLEILQALAERRSTFLSSPEWTDLPWRGYVKQDRDYLHDLMAEMSALTELGYKQLTVPSPTPPEDIQHLVDEGWILESKLTSFWETLESHTIGLLYWSALASGSRGPVANDPEFDNVFPAAFQFSSVSVAYICMSYWAMQCILWASLVYLYEHPPFFDSDDDLSPKEWLEDPELISLAKRLEKIYERPLGYRTNVTQPAKYICQSMEYCFENNTSFAGVALAVFPLKVAIEILNEDPTCTRELAWAQAVMEKIGHGIQVICHTGYPLTSHGYIPG</t>
  </si>
  <si>
    <t>&gt;4786_g</t>
  </si>
  <si>
    <t>MSDFPPEKLRGVVGEVAELLKERGETVCVAETAAGGIISAALLSTPGASKIFKGGLTLYTLESRIAYAGWTQESVKGYQGPTTEIVAGLAENVRSTLGATYCVSESGTAGPTGGDTPSRTPGYVALAVATESGTYKKDLSTGLAGDREANMVAFALEALVLLREVIKGEAKL</t>
  </si>
  <si>
    <t>&gt;2835_g</t>
  </si>
  <si>
    <t>MAMASEQRRLIEQKVDSRTILQAFKNFKNLEQIRVMTFRPYVEAAWIGLLRRNPLDNDEFRTEYDEFGWTDAFERAAKILSVAVDQSNSSVSRFSSRILDPPTPVILPPNLQAMTARIGRRLRALEVQIGDGIRTLDEKTLDLSELFDVVFNELVNLQYLHVGFARQVTVPLDTVFHGITFKYLRHIGLHHWLTSSQELINLIERHQNTLRSLRLGQVKLRLATEESPGGWKDVLQFMRRNLKKLNHQRWVSLRRIGYDGDAQAMADMPAPVNSYVGIFDDSDSDFFGSEGGSTDDLDASDQEEEEEDGDAGDQDDQEEQGDSEREMGSERADSEGGIFSEVFSGSEDERPAEEQEPDVDIDDDFLVHADAAQQPNPATDNIPGAFLASGCGCESGYGWDGLDDNGMVVERAQWKYWEKWVVMRCPTHDPSY</t>
  </si>
  <si>
    <t>&gt;10088_g</t>
  </si>
  <si>
    <t>MVSSRYQVILYTAFSLLLTTAMAQYGAFPMEERMDLDPRYHLGRSQLIPKDSGFVCPAANQHTCLDINNGTVCCLDTDFCYIDTTYRAECCAVGSNCGYTACDTNHYQCKTTTTVSGTASETSSCCPRSCTSATSQFLCPSSLGGACCSYGATCASGGSCIASTTSSSTTTTSGCAATQTTCPSSLGGGCCNSPSTCTLLSGTNFYCASGTTAAVRTGSNGQTFSTSLPTSSSGGLSSGAKAGIGAGIGVGGALLIVGLISFCIVHRRHAQAMSEAQSRSQSQQRAPTGSVQESATQGSKPAMSQGSGVGRSKRPPAARQMTQSSDYFGPDPVVGPFTEGSLIASPISPGTSRGVPSKPQSPGDITIPVEIDSNANPHQTRPSDPKDGPMGFIAELP</t>
  </si>
  <si>
    <t>&gt;3189_g</t>
  </si>
  <si>
    <t>MAPKKKNNKKAANDWESELGEPAAVAAPGDPEIKDGSNEADAEEEFPAGGLMAMMRKRQKKKKGKQVEEDFVEGEDPPAEAIADLAEKAPAEASLEDEFALPDKKGKGKAAPARHSKEADEGDETGADGKVLTKAQKEKLKKEREKQRKKENAAAKKKAPGAAGKASEVAKPTSTETKVEEPAVDPSKPVAGGKGKKLPAALAKLQAQQEELRRREEEKAQLVAAEEARIREEEQREAEEEKRKEEAKILKKQKEKEKIEQQKREGTFLTRAQKEEKLRNQMKLEQMKAAGLKVPSAEGAERKKPTYDNKKKKGGRRNPEQEKLDEERALAEAKEKAAARAKQEAERKQAEAAAKAEKDAAAAAKKPEESDLDDDWEAAAADTDEDVKESWDADSDEEREKASAKKAAAANGQSEVKTLPVRGKNSQDADSESESESDSSEDEDASAAQAAALAKKKDAAERREKAHEAALAARSKDNLRSPICCILGHVDTGKTKLLDKIRQTNVQEGEAGGITQQIGATYFPVEAIKQKTSVVNRDNSFEFKVPGLLVIDTPGHESFSNLRSRGSSLCNIAILVVDIMHGLEPQTLESMKLLRDRKTPFIVALNKIDRLYGWKKVDNNGFQESLALQNKGVQNEFAKRLQETKIAFAEQGFNSELYYENKSMAKFVSLVPTSAHTGEGIPDMLKLLIQLTQERMVGSLMYLSEVQATVLEVKAIEGFGMTIDVILSNGILKEGDRICLCGVEGAITTNIRALLTPAPLKELRLKSQYVHNKEVKAALGVKISAPGLEGAIAGSRLMVVGPDDDESDIEAEVESDLGALFSRVEKSGRGVTVQASTLGSLEALLDFLKASKIPVANVGIGPVFKRDVMNCGTMLEKNKEYAVMLCFDVKIDKEAQIYADEQGIKIFTADIIYHLFDAFTKHMAVIAEKKKEESKLLAVFPCVLNTVAVFNKTGPIIVGVDCVEGQLKMHTPIAAIKQNPITGLKEIVSLGRVTGIERDHKQIQVCKKGQPSVAVKIEMGGHQPTYGRHLEEKDVLYSLISRASIDTLKEFYRSDVTNDEWLLIKKLKPLFDIP</t>
  </si>
  <si>
    <t>&gt;7025_g</t>
  </si>
  <si>
    <t>MSRGGKLAPEINRALFVKNLRSVPIPATSTTETIRDHRGYNVTPEELFDLFGKFGPIRQIRQGIANNTKGTAFVVYEDVLDAKMACDKLNGFNFQNRYLVVLYHQPDKMVKSKEDLESRKDNLEQLKKQHGIE</t>
  </si>
  <si>
    <t>&gt;7089_g</t>
  </si>
  <si>
    <t>MRPVPWVNAERLAGSIVSNQKPAAHTPNSLTSIIPPSWNNMPARQISARISLATWFARVEHLVSKALRITPPLTSTPIALRLTCGSSLDYSRIVPTDEYPAAAEERPAAIIHSKGPEDTRPASPKTLCKSERKRVAGKRSFPPARVWTVGAIGHRPSHTQRRKHRSTGRAHGERLFSSVHFEVWDPKDRFRNLPAALQIVLQSAPRYPARTFLYGQKEGQLGPASGRTTTVIQIPSAREPSDFHHLRPSLRIFHFLSRPAIAFVALRRVSVDFTQSDCTGPSAVALYSSIIIGCGRVRYGPP</t>
  </si>
  <si>
    <t>&gt;9553_g</t>
  </si>
  <si>
    <t>MLSEFSTLEALEELCNSIPAWNTRLDDLNGQIDLRQIELARLEELERPPTRSIRNKGSTESLRPHDRAPDIENPFLSHDPDNTDDIPLNPFESPKPQQNRLGANQRPGSAGAVRASMGNTRPPKTDSKISPPRVLTRQTSHPTPVAYQRPTVLRKRKTASLASNNTETGAGPTKYRTRSMIIVYYDSAVQLAFEELVKFVSASRNAMRKGKMAAKMAEMKRAAEMEVGDDDDDDEGIDNTAPNPSPLVSAETKPTASGLVPSSTPHGPEKADSDSMLEEDMKMPKLTFVSTRRMGPTRDTRPKRAENTGIMRVGLLKGYRMGGAGDTIDIFDQLDKILEWCQGQCEHAAHQFLRDGECSTEIENLKRKLGEVKETAQKEIDRMKQEEIASVRLSRTAKPIEGRYRQMSTPTLRRMEAKPSKQPKPLTVDDDPMQVDDEGVDGMEDEEEMPKMIWKRTRDLGPR</t>
  </si>
  <si>
    <t>&gt;21413_g</t>
  </si>
  <si>
    <t>MKQAIT</t>
  </si>
  <si>
    <t>&gt;4144_g</t>
  </si>
  <si>
    <t>MYTSVSKLFALGLLAAAPLASALAIPSQSQDVARSVEPIEARHHTPAQIAAKKAKGAHEIEEDEDDALLTSLAPGGEIEERSPHHTPAQIAAKKAKGARDVEELEARHHTPAQIAAKKAKGARDLTQDEIEEDEDDALLTSLAPGGEIEERSPHHTPAQIAAKKAKGN</t>
  </si>
  <si>
    <t>&gt;3703_g</t>
  </si>
  <si>
    <t>MYFHATLLGVYALLLSISAIVLALPTITPNTTCTATPRDQFFITNIYVFSHIPGLGWEVPAQLSFVYNTPDLKTSFPCSATNFPTTPWACSDQHPEIGFMYDIKPKILSVFRTCEWAAGLVVSNGTLPQSQNMTLCSIIANGTHGPGTYCNSVGLVLGTYSPA</t>
  </si>
  <si>
    <t>&gt;4014_g</t>
  </si>
  <si>
    <t>MAGVQTFKLGDWKLQSGQTIPDAQIAFKTFGDPKSPAIIYPSWFSGSIADNEWLIGEDHALNPNKYFIVVTALFGNGQSTSPSNSNIKPFPKVTFYDNVRAQHTLVTEHLEIKHAHAVLGWSMGAGQTFQWVTMYPEFATLGIPFLGAAKTSFHNQVFLEGIKSALLAARKNSSAGSCEDGILSKGEQYRTWTEEEREVGLKAFGRVYAGWGFSQAFYREKLYETALGYKDLEDFLKNFWETWALSKDPENLLVMLYTWQSADCSKQEPYGGNFRAAMQGIKTKMLVLPGKTDLYFPPEDSEIEVENMKEGVGKMIVIPSIWGHWAGGPGDSKEDVKWLDERLRVAGI</t>
  </si>
  <si>
    <t>&gt;6628_g</t>
  </si>
  <si>
    <t>MAIGTSFVITKKGLIDAEERHGFEGDGFTYLKSPIWWGGIMALIVGEIANFAAYAFAPAILVTPLGALSVLIGAVLGSYFLKEKLGTLGKLGCAICLIGSVIIVLHAPPDVPITTIDEILHYAIQPGFLIFCFSVIVFATMMIYRVAPKYGKKNPLVYLSICSTVGSVSVMSVKAFGIAVKLTVGGSNQFTHPSTYVFIIVTGVCILTQMNYFNKALSQFPTSIVNPLYYVTFTTATLCASFILYGGFNTSDAVNTLSLLSGFLVIFTGVYLLNLSRGDPNGQKMINATTHDGIATDIISGIQTRRSMQSRRSLDPGRMSIGASSFVRGDDREGLIHAYDEEENVGFGLTDLASEDSEEDAPLAKAPNGNAKLNGNGSLNASGNGHVSRGSLIDPIEQERSRRSSRSPR</t>
  </si>
  <si>
    <t>&gt;8962_g</t>
  </si>
  <si>
    <t>MGDLSADPFNPYKDSFAKLNGPGDARPTALQILRDNNCIDQWSDKVVLITGATNGIGIEAAKAMHATGAHVFITARDLVRAKAVMEDILKTSEGNGKLEVIEMHMESLDSVKSAAKEFLGKSKKLNILINNAGIMATPETKSADGFELQFAVNYLAHYTLTAILLPVLLASSAPGSNSRVVFVSSSSHRYSSIHWDNINLEGEYDGFIAYGQAKTAEIWASNYIDRVYGPRGVHSMSLHPGGIWTGLQAAAGEGQIKKWQADPNVTPFMMNAEQGCATTVWAACAKVWEDKGGKYLADCRIAPPSTNTTSAIDSGVGPHAYDEEGENRLWELSSKLTGVKAP</t>
  </si>
  <si>
    <t>&gt;21419_g</t>
  </si>
  <si>
    <t>MSVEMFKQQQI</t>
  </si>
  <si>
    <t>&gt;10478_g</t>
  </si>
  <si>
    <t>MAKRKRAQNGESAAITAEAPSKKVKSASSPKPAQSAKSTTPSKANFPVTIQIIAGSYDRVLHGITATISASKEVQFADTFLFNAHASAIRCLALSSPSAPVPKQTQKILLASGSTDERINLYHLSAHAPSKITVPIIPSLTSRAVVENPQNRELGTLNNHSGAVTALWFAGKGKLLSAAEDSTVAVTRTRDWSLLSTIKCPIPKALGRPSGDTAPLGGAPSGINDFAVHPSMKLMITVGKGEKSMRLWNLVTGKKAGVLNFERRILNEVGEGKFSSGEGRKVAWGSTDEGEEFVVGFEKGCLVYGMDCKTKCKVVLDGRTKIQQMCYVKVEEEEDVQVIAISTEDGRILFYSTKPSDLIEPAVVEGKEPQLPSARLLAQLGGKAVNLSGRIKDFAVLSFGEKANREFVIVAAGSDGAVRLWILSPSKDLVSHKEKAKQVGELLGTYETNNRITCVKAFVMLPPIEGAEDDDIEDGEGLEDDVAESSEDDSD</t>
  </si>
  <si>
    <t>&gt;6148_g</t>
  </si>
  <si>
    <t>MASVLQSIIQLLVFETAMARRADWNVHLTAALTLFMRILQRFGTDSYNQANISSIMSALYQPSIFDNIVLPHPVWNSEQGAFRFFTSVLLHADIISSTSLEKPPCLQQYHEHFLVTGPVDNRDELLQMEKLMGCQGWVLVLIGEIAALAAWRKEATTVGTGVLQGELEARGESIAGRLDVGMEKIEWATQILLELDPVADLRSYYGSESSAALADQHTILTRIWAHAARIYLSITASGWQPESPVIRESVASALGFFSGLLSPSHIRTLAWPFCVAGCMATADQEQDFRDVVWIMGPLQGFGTVKEALAIMEHVWKIRDHRGRETWGLSDCFSILGSKVLLI</t>
  </si>
  <si>
    <t>&gt;5909_g</t>
  </si>
  <si>
    <t>MAPHEVEVVDSTFSAETSSRPQKKIDSILQARGIKIVDGHGDPVILKGAGLGGQMNMENFITGFPGHEHEHRAAMLNVLGKEKYDFFFEKFLDYFFTSSDAKFFAAQGLNCIRVPFNYRHFEDDLNPGVYKPEGFHLLDRIVQRCAAENLYVVLDLHAVPGGQNQDWHSDSGIHKALFWEFKEFQDRMINLWKAIAEKYKGNVYVAGYNILNEPADPAQTNLQAFYSRAEKAIRSIDPDHILFLDGNSYAMDFTHFETVLPNAVYSMHDYSMMGFPMGTPYSGTAAQNASLQRSFERKVEFMRKHNVPIWNGEFGPVYASPSDPDHETTNQARYNLLQAQLKIYRASDISWSIWTYKDIGYQGMVYVSPTTPWMTLLAPFLAKKARLGTDFWGRNDDDEIKKIYDPLFAHLKDVVPVPFQKKRYPSPLWGIERHAERVLREMLMGEYLGYEMAELFRGKGFEELDALAGSFRLENCVLRGGLNEILRRDSKGV</t>
  </si>
  <si>
    <t>&gt;8934_g</t>
  </si>
  <si>
    <t>MSGIRDTIKGGWHPKGKDGKSKESWRGDYKGIGQLAGWMGKGKDSTSAASEHISQPISQLKDPSAFGPPPKHINYHGGAAMSNQTTADRSGLGAPLSQDQIRALQEAEEEAQGEAEEAVKPKSPSVPYRVDTTGLSTAHLPPPPGRKDGADGRTPVSASKPKPPGLPPRLPPRQNSNPAPFPPLPAHSSTDEPDAHRGVLNQGALNRLGAAGVTVPGFGIGGGSSSRGKPSLPPPMTTSSSRSPAPASHSGNASQLNELQSRFSRFSSPKPESPSEGTTFAQKQEALKTASSFRNDPSSVSFSDAKKAASTANNFRERHGEQVKSGWQSANKLNTKYGISDKVGSYSGMQSQSPVAESPQIEMVDNTNSPALGALGKKKPPPPPAKKKGLSVAGMRNNSGTPPLINLATRPKPSS</t>
  </si>
  <si>
    <t>&gt;8210_g</t>
  </si>
  <si>
    <t>MHLPHANLKGLAQRLESWLDKRAQAIWTNLLTNHLWQRILKNTLATTIAVILALIPAIVAVYGRAVYLAPITTVFGHPGRRFGMMAEALVLAIGGTMLGIGWSIFGIYLSSLIYRTNTAAAYTIRGLFLMVALLFHGFVRSHSPRLFIFVLLFIIVNVVTLTSTATAVSTTLVTIILYPILTAVGVLLLVNTVVFPEFSSSFLGITTIETLGETVHALRDAGKYFVTLSRELDKPSENEESDETGNTLEKAATAAEPPARNANSRSKPSGFQRLMRGFKRAEKKDEPEAKPDAAPNTVKLKTLTDSKAKLRTKLASCKAAQTECNFELAWAVLPPRDLKPISDTSMKKLVANTIALIGACESKYALMGDENDKTDIQTENIDNIDNIDESSRPTTADSSQQDSSDEGQDVKKKQKKQRKSKSRLSRDMRNLELVKPKKEIESGDIELLRHLVFRITKPLADLQEKIDRSVDVVTCCLAYCYDVPKVPSGALAPSGIKLEEIDIWVDTLDAAISTFDKDSAAALENAAAIHNLDYPQVDVMPRMETFLISSFLLNLRQAALQTLHMLNHSRIIVEKRQTRHGRHRIYFPQINWRKWLTSGGEEDALALPSNARKDARTGRTKQEPEDEDESVKSKETLESKTDVESAPARNEASRSAEPAREVNKTSVAKMGSVVHRVRNGLADIIEYLAGSEDLLYAVKLTIAVFLVTWPAFLHDWNAWYYANRGMWAALQLILITEVAVGASVWVFILRAVGTTLGCIWGWAAYEAHNGNRIVCVVILFIGVIPSAYIQLGSKYIKAGMISIVSMCIVALATENVPGGTATDNFLKRLIAFLIGGIVALMVQFVFFPVKARDRLVESLAASINQISEMEACLAYGIETEANLNVQSAKVSARFDRAKGKAQGALAAAETFLPFCANEPRLKGSFKGLALVYAEILYVLHAVVDRMDNMLHLRYEYGSGVLEELNEKVFPYRRNVAGSITLILFACHEALTTKLPLPQFLPSARLAHLRMVNRVREVVLAGHLDHHRVERSEIEISMVKRVVRQKFLSWNAASAGQIEVIEYLEELCELIKLLVGANEFRSGMLTRPTYRDWVDRIDRGARESDRKIVAPVGRDGAEDTEEAEGRDMMPEPGLGLRHRRTTFRRNEEYEEMERQRVQVEEELPRSLQRVRSRRIEEITLQRTRTREEEIMREGLVKGKEI</t>
  </si>
  <si>
    <t>&gt;3213_g</t>
  </si>
  <si>
    <t>MAKINSQQLEELKSILPPSVSVVTPASENYAASIKRFAPSAEKPAGAVIYPKSAQDVSLIVKFAVANGIHMTVSCGGHATSGSSSSDGGIVIDLGKMKKSVVDEEKKTLSIGGGALWEDADVALGKYGLATVGGTVNHTGVGGLALGGGYGWLSGQYGMTVDNILEVEYVLADGCIVTCNSTHEPDLFWAARGAGQAFGVATNFVLQAYEQKNEVFAGILVFSPTQLRPIIEICNNLIARGIDKSTSMVAFMAMPPDFHPVVGVLVFYNGSEEEAKGYYEPMFKLNPLVNMTSMTPYEKVNGQMNEAYQHGIRRVMKGSSLIAPIDPAFAQSIWDDYMALRESHPDMGSFGALFEYISPRKIIEVPQTATAFANRGAYQNVLFVPSYTLAENDPFARKWAGEIAAKTKKELHRMLAQGTDEVTKDGVGEYLNYADIGDKGRALFGVNFPRLVELKKRYDPKNVFGKNLNLV</t>
  </si>
  <si>
    <t>&gt;9314_g</t>
  </si>
  <si>
    <t>MELPETQNSRDARIERLWRKLDPQNKGELDYNGLKKGLTRIDHPLKNASDMLKDVIKAMDKNGDKVIQYEEFRTFVEQTEQELLSLFHSIDRDHNGKLDKGELKRAFKRAGLTVPDWKLDRFFEEVDKNSDGYITFEEWRNFLLFLPTNKSPGLTAVLSYYTSAVTLNADSEPSINEDIYEGLGETQLFSSTPPFLSVLFGAIIKLSEPPPAKSNRASLPEPSPCTNTDGYAEEYDTEMLKQKLLGVDTTRVPELERPTTKPQERIAKDILTSVKEKKLLLTEILPDPGYFAAGAIAGVISRTSTAPLDRIKVYLIAHTEPTKVLSAAKNGDAVSAFKHIGQPLIAATKDLWGAGGMRSLFAGNGLNVMKVMPESAIKFGSYEAAKRMLAHLEGHGDPHQINPYSKFVAGGVGGMISQLCVYPIDTLKFRMQCETVSGGLHGNALILETAKKMYRQGAIKTSYRGLTIGLMGMFPYSAIDLGTFEFLKAKLVKHNAKVLGCDEEDALPGSFATGCIGAFSGAFGASVVYPVNLLRTRLQAQGTILHPPTYTGFMDVARKTLKNEGVRGLFKGITPNLLKVVPAVSITYMVYENSKKMMNLR</t>
  </si>
  <si>
    <t>&gt;5117_g</t>
  </si>
  <si>
    <t>MGTGIDAEEEQRHLMPSRSHSNSLSLDSASIHSFASSATLTSTSYPNGNDYDEEQEEGFDSRFLAASTSSSSHTQQPLPWQKTPLTIRGLSGLFLRLSKKVLHPLQPLHPLLPSFISTHHTIPPRKPHSASYLDGLRGIATLIIVLDHFVLNWYPSLRPGYLSTPSSFYLLQLPILRLLLSSRASIALLFTLSGFTLSHPTLTHLRTTPHDKPILRTLRPAMLHNGTRLVIPVIAGTFISMLLAHSRLYTPVPTRREMMPPVFPTFQEQVRHWYLSVCRLVFPFQAIDPNHPPISEYNAHLWIVPLEFYGGMVVFVVLLACARMGCLGRMVGVAALAVWCLVRGRWDMWLFLAGVWMAEWAIVVGPQVGGSLPIYGDGGRGGRRGGVNGDRDGSLRVTGSMVRSVGRCIQRLGMMVLGALRPLSVLGGALNWCLLAVALFLLSYSGEGTIPGLYHAFLVPYTPGIWKEIKLGGEHFWLSLGAVSLVLCISNSKCLQRVFEKRFCQYMGDISYSLYIVHGMVLFTLGTGLQERWTGQLGKMEWVDDGKGGEVEEIVKPVIGQVEYTRSFLLCAMINAVVVVWASDLFWRVVDGWCVRIGRWIEGRGLSGSR</t>
  </si>
  <si>
    <t>&gt;3691_g</t>
  </si>
  <si>
    <t>MLSSPLNLPKWLAENSHLLQPPINNYCVYNKDVTVMIVGGPNARTDYHINETAEWFFQYKGAMMLKVVDDGEFKDIIIGEGEMFLLPPNTPHNPVRFADTVGIVLEQHRPESSMDRLRWYCTNCRNVVDEAAFHCTDLGTQVKKAVNEFKDSEERRKCKHCGVIAESAPKPGEIQDPNLK</t>
  </si>
  <si>
    <t>&gt;2963_g</t>
  </si>
  <si>
    <t>MKFISFSLGASLLSQLAAAVPSPTIEEGVVERASIGKRAAITDIATTGYATQNGGTTGGKGGTTTTVSTLAQFTAAVTNDDTAKVIVVSGTITGSQKVRIGSNKTLIGLKGAKLSGIGLYIWKQKNVIVRNIISSDVLAANGDSLGIQKSTNVWVDHCEFASDLNHDKDYYDGLVDITHASEWVTVSNCYLHDHWKASLIGHSDKNSAEDTGHLHVTQHNNYWANIGSRTPSFRFGTGHVYNSYFLNANTGIDSRDGAQLLVQSNVFKNVSEPIASLYSDDTGYVTAIDNDLGGESNTAPAGTLTASSPPYTYSLLGSSAVEAAVVGTAGATLSF</t>
  </si>
  <si>
    <t>&gt;329_g</t>
  </si>
  <si>
    <t>MDQPVGLAVFSLANEKDKVSPTLLSVPLACENLKLTTWDPNVFATDILETQAGIQRDYEQTSKGLTVAYGKIMSSIQSYFDVAEFEPNMAPNRQLEDKKGLYQFTTQKSDEDYPPHLALVPKNVQVSKDNLFQETQYGKDQFSIVFNVIIEKKLGIAGGLWTALRPQPEEIKNFKGSSSFAELMAQHRATRENPDKPSKPSVGDLDGSKVKAAWYSDEIFAQQNFTGTNPTTIEKAGKWITRFKAEARRQKLDKTMAALLDSVDDDSLYVQDCSYFRDAFGIKDPKATMADRENGYFKKTNRWTCAAVTLFHLSNVGKLHPLAIIIDYKGSMENSVTIFNQRLNANESGRDQENDWPWRYAKNCSQVSDWIRHELGIHLVNTHLIEEGIIVASQRTLPSSHPLFKILSPHWDKTLSLNASARATLVPSVVIPIIGANEKQAMTFISYCYKTFDFQGNYIPADLNRRGFPVDKLGDYCCRCKLACDLDKEPAAPCTMNCPPQCHQKCDPKFKNYTYARNMKLMWTTLRNFIAGYLKTHGFENSSKGDKKVVDDEFITSWVSEIRSPVGANQRTFPDIKTVDQLIDAVTMCIHIASPQHTAVNYLQQYYMSFVVNKPPALCAAPPENLATLMKYKEANLIKALPVAANRDAEWLLASHLPALLSQTVSKDLNLVAYAVNVFSAAKLVNDEGLMACSEQLCRELWVLGNTFTDGDKKRLPKKGVFTQHSDELDEGLPKYSVMDPVVTAVSVLI</t>
  </si>
  <si>
    <t>&gt;9473_g</t>
  </si>
  <si>
    <t>MGSLFEQPRNAGTLFLGGQKISGSDIRDQNVLATQAVANVVKSSFGPSGLDKMMVDDIGDVTVTNDGATILSLLDVEHPAGKILVNLAQQQDKEVGDGTTSVVIIAAELLRRANELMKNRIHPTTIITGYRLALREAVKYMHENISVKVDNLGRESLINIAKTSMSSKIIGSDSEFFANMVVDAMQAVKSTNTRQEVKYPVKAVNILKAHGKGALESILVKGYALNCTVASQAMKTRITDAKIAILDMNLQKERMKLGVNITIDDPQQLEQIRQREAGMVMDRVEMILKAGANVVMTTKGIDDLCLKLFIEKGAMAVRRCKKEDLRRIAKATGATLVSSLSDLNGDEKFDASSLGHAEEVVQERISDDECILVKGTKVHTSASIVLRGANDYQLDEMERSVHDSLCAVKRTLESGSIVPGGGAVETALHIYLEEFAGTVGSREQLAIGEFAQALLIIPKTLAVNAAKDSSELVAQLRSRHALSQRIQEGDANEDEKTIAKKKNYKNYGLDLTKGKVVDEIKAGVLEPSMSKIRQLKSAVEACIAIMRIDALIKLDPEQRQGTESDDGHGH</t>
  </si>
  <si>
    <t>&gt;9779_g</t>
  </si>
  <si>
    <t>MPRTLPWATGDSSAATQLKRLASSTKPAHKRPKLEKRQEEEEDSGIGDSPPPTLIKGHPTSSSPPPEAPTEAFMVEGFDYDDKHRMVEDEFFSVAQKFTVHLHVAEYKRQQKMAKRRNAETINSISRPATGKMPDQTRRKLDSIDRTKKQNSALEELIGKKGKSGDMSDESDDEKLPYVGTTLHGLMDSPRRKAVSLSRLGKIPSSTRSAAGFKNPSTFKSPQKSQKFQSSMLSLSPRPKKALAAKQLSQPKDDSTTDTSTDDDDLDARPILAPKLKALGGNSESSPAAPSKIHQIKPEHRYRKSASSPTMSSKPPRIKLESLSPKSEPKKLESAPNHAQAFGRDLRRVKKPSPRSSRVKFEDIDEFQPIVPRSSRLERTRFKKETEEKEQKTKIKIDIIPTFM</t>
  </si>
  <si>
    <t>&gt;6040_g</t>
  </si>
  <si>
    <t>MSAASTPSSAPKTMSSRLLTMKFMQRAAHSSPTSSAPSTPSEPTPKRRRTDSASTPSRVNVDSLADRTAIQAALADEEAKREAALEKQATEAGDTRWVLSFDEVKSPVAAPTLALRIVPAGFANLDASPSKIKIEDEGVEDAPSMVGRRSFGKFNRALEKQQQPSLDSSESSSEEDEEDESENNSDSDSDDPTIELIKTSRREAAERVKVERKAKKRAAQAELEKAAKKRRKNDVNLNGPIGDGLAGLTSLSGRPAPPKKDISCYNCGGPHLKRDCTQSKRGFHGEDDGPSRKFQRSR</t>
  </si>
  <si>
    <t>&gt;7004_g</t>
  </si>
  <si>
    <t>MGSNQEEVPSSEEEITVLVTGFGPFRAQNPVNPAFEITKSLPPFLPDAPHSAFSPDTKPLPPVRILIHPEPVKVAYKEVRELVPVLWDGKKIDFMLHIGMASGRKFYSVERRGHRDGYYMKDVDDKFLDDIFYLKRTRDPKDWIWNDVPEELETIADIDDVWKRWRLALPNLDVRVSEDAGRYLCDFIYFASLAHLYKKGEEGRVTFLHVPVECDEETVKKGVEAAIELIRALVQKIRHWAESADEYVCWDLIPKEALVAFIPTKEFDYTLLREEFWFSKNLAHFRNHDLKTLSREQYGAQVSRFVDQIMSHFSSGTHSEASDINAFRKWFRWPLDWGYDVQENSPKDMDEIISSIFGLEIKED</t>
  </si>
  <si>
    <t>&gt;7340_g</t>
  </si>
  <si>
    <t>MSRRTRSHASGQIGSRYSEETQPESDVCSILHYRFSESPACLAPLGSEDPELEEGATIHSDYVFVSVRECTKHKGTSETCPELKHVFRGSDFGPGECVFCPGWIPYEERKNPDSGWKPNSKPPKCFKIFSETEIEDLDYLQRHPEIPAAAVGTTEYLDPPLDVQVGQTFVARRMFEHDDESNREDKTTVFNVEFTLRHLRKCEDHENTDSQCGDGDAIARNCIPIEDCQPCLDAIDNKPKHKQWTTLYVNGYNPHECPPADPSPSS</t>
  </si>
  <si>
    <t>&gt;21436_g</t>
  </si>
  <si>
    <t>MSKMQNSSDAVVSVSFLYSSGN</t>
  </si>
  <si>
    <t>&gt;624_g</t>
  </si>
  <si>
    <t>MSAAASTGSPKLRRTAIGRSVSQENSFEPEDTINITLSETMLPALKDTASALRTNKLGNQAAPKKMKLSHDASSVEINPLDKLLAKLSEQQTVLKSQSEAMKNVEETMVSRLRTAEYVSAACSTPLTPAEDAFNSTAPTTGPPSASGDDMTGTSLGEVARLKVELEAAKGRIARMDQELAQTRITKHTIDQAIGNASEADFPLNPLMEDRPNLLPPSLRPQLQREGSWAVQDDARSDTSDALSASGFNRARAIWSNGANKSTFHAIQGAVPPFQPSAEVSQAQWMNRSYGQPFVEGPMPPVSYNGPPPVNAFRNDRMMPDPELLMAPPAGRRGVGGGRFNNRSSAGSYPPYASSNSSFDGYTPSSTPYSSVAGMNGGSASMGPPMGPIGMNTAMAMSASMYGGYQPQPIGTPLSPHAPEFTSTSGSWKGEAVATEGQTYLPTTEPLNYRRLLDRTVNCNWKYIVDKIVCNNDQQASIFLQQKLKVGTTEQKYDIVEAIVAQAYPLMVNRFGNFLVQRCFEHGTPEQVIKIAEAIRGNTLNLSMDAFGCHVVQKAFDSVPEDYKAIMVHELLRRIPETVIHRYACHVWQKLFELRWSESPPQIMKYVNEALRGMWHEVALGETGSLVVQNIFENCLEEDKRPCIEEVLASIDIVAHGQFGNWCIQHICEHGAPADRSRAIDHVIRYASEYSMDQFASKVVEKCLKIGGVEFLQRYLDRVCEGRLDRPRIPLIDIASDQYGNYLIQYILTHSNPQHREIVAQHIRKHMVSLRGSKFGSRVGMLCTNPAIQTRPGPGVGPAIGMPPPRMGPQQNTRYGGGGAYR</t>
  </si>
  <si>
    <t>&gt;2810_g</t>
  </si>
  <si>
    <t>MAPTTTIPQDTPMFLTATSGSFGFYTHETNLLDKVKPAFSIHSHSLPLLLRNVTADDAPDLLQHYSDNRNVGLDKSVAHLNTLPAVEKWIATLSTFTEPLTQVSALIFENDKFIGSGGLGWIGVRADGTRIGDAGIMLNSEARGKGYAYEALRITFDYGFQVLGLDEVDVATKNENVAMRGLMDKKFGFEAKPINDAKFGNDWIWKISKRQWFDCVHSK</t>
  </si>
  <si>
    <t>&gt;6310_g</t>
  </si>
  <si>
    <t>MFADPNMHYRLHGQAAPSFSSGESMNSSFSSDGSFLMTPPSSISRRHSSDSLNPPVKIEDGAYSTPSLYIQPSQQIFQDDHSMLGFFENSGYLGPVYMNQGMVIDSDQFHDSFSPISEVSPISEDFVNPTQTTLLESMEMSSPAPSRSFQLDLQYESEMSSYSSQLSTNASPTGSRVSNMKYQVDSMPSTPSRSSSFRQAILSPLESSPALQRAQSMRHRNEQAKTAADRHARKRIKRECVLPNNIRIEYQKQANFKCSKCDKRFERREHLKRHDKTHDPDEVKYPCQFCEKDFNRMDNLKAHIWIHADPNKQSKRTHHFGDMAMRVWLSMARKPRKSSRDQTEESEEQPTKSDTSRG</t>
  </si>
  <si>
    <t>&gt;7268_g</t>
  </si>
  <si>
    <t>MSRSTDPGHFFQTDASDSIRARRAAKSGNKNGNPIVLPSKILNVVPDPFSATCIYLAESAGCVRRVSLESRDTKAIYRGPTAPVTSVAIGGHNGEVVFAGCWDKDIWSWDRESRSPGRRYKGHSDFVLISGGADSKIIVWDTATGNRLHTLRDKTDTMMALQDLALDPEDSTESELVLVSSSSDPHIRRWRISLTSWSQVLDSTADASLRGKPVRDTILEHETSVYRVMFAGDDEDSDLWTASADGTAKCLSRSRNWSTGETYKHGDYVRAIAVTSDWVATAGRDEDVKVWDKATGKLWHTYEGHYEEVTGLVVLEGENRVVSVSIDGTVRTWGLGKAELEKAIKEREDKLRGVEKEEKIQPKKSLLTAEEEAELAELMDSDED</t>
  </si>
  <si>
    <t>&gt;8810_g</t>
  </si>
  <si>
    <t>MGETMRAVDIRNGKGSADDLFISSTIPKPTPGHGEAVIKIKAFGLNRMDLLQREGHYPVPPQGGKILGVEFSGTIESLGEHCKSSFKMGDEVFGLAYGGAYAEYIACNTYMLLHKPSHLSWEEAAGIPETWITATQAMHLVGEFSKGKSILWHAGASSVSIAGIQLAKLAGASAIYVTASSQEKIDFCVKELGATAGFNYKTQDWSKEILKVTDGKGVDVIIDFVGATYFQGNLQAAARDGHIVNLGMLGGIILPAGVDISYFVMKRIRYEGSSLRSRDPVYQGKLRDKLEEYLPQFEDGTLKTFVEKVLDWTDIIEAHKLMEKNTTKGKIICTVY</t>
  </si>
  <si>
    <t>&gt;4534_g</t>
  </si>
  <si>
    <t>MTGSGANEVNMERKISYGIGGAGNIRRPSEAMYPPRTNTEGTRRRSSVWSSITPSPGTSPEGKRAAIFNFFKKAGGHTETTIAEGDLGVVFNKVDLGGKNKVEIE</t>
  </si>
  <si>
    <t>&gt;8087_g</t>
  </si>
  <si>
    <t>MPNGIPAYRQSYFPNDEPPTLFHPASPKFKPTNPSTTLKESDTASIASTSTFASTMGLLKDSVKSKLPFSYKEYRARKDAAAQSAATPEKQESKPMERALKDSKAQKPRPDYAARRRTAEAYMVYAVTK</t>
  </si>
  <si>
    <t>&gt;9088_g</t>
  </si>
  <si>
    <t>MAHQRKMSNVDGVKEPHSVSLKVLRLSRPSLSVQHPLPLPTSSFSLADSPNTYPAPTASLAYPSTKNDAFILSPLLTLPPAFGSAYVGESFSCTLCANNEVLSGSLPVKTISNVRIEAEMKIPSAPVPTPLILGPDPSAPDSKDENEKGGLEKVVNLEPGHSLQRLVNFDLKDEGAHVLAVTVTYSETTATSGRVRTFRKLYQFVCKSCMVVRTKTGALPSSGSEREKGRRWALEAQLENCGEETITLDMVDLETREGFKSRGINWEILGEGKAMERPVLMPGDVQQVAFLVEEELDGNGIGPEAVDGRLVFGILNLGWRGTMGNKGFLSTGTLGARVK</t>
  </si>
  <si>
    <t>&gt;7670_g</t>
  </si>
  <si>
    <t>MAEDWKQSTMGEFHDAVSTLLKTFSRGIAIIKSQRGRRKQENLSLDSTRKKAETHLSKSLKKNKVTVKDVYRRELSQVGPGFAEGDVEAHSSISAILFRLNAGFVSIIERFTRGCSTSADYQALLNLSNSSRIEAINTFESLSKRLSRSSLTLAHSSPNRPAQAAHRRKTSHSNSSRHLKHSHSKGSSQLSVTPLGLATPEGWIRPKAHRKHSSDSRSSKSSGRSSPKHSNMKPPTPPLRLPPGTVTRRITAPQPPQNTNPNPNTNPAPARKAVPQSPPPPYLPAKLSKPNQRESFMSFATDSTKLGEIPERKWPRPLGLEEGSYPITTYYPLEPYREPEKQRSKFMRLFRK</t>
  </si>
  <si>
    <t>&gt;1064_g</t>
  </si>
  <si>
    <t>MALLEEMRGFVWTVWVSINHTPVHLLVGAVILMMLSSFAFIYFALVAVAPIPRLPFKSEKKYITTSPTGGVTKPNPLPCWHDEWLAHRRLADGGKGGVHTGSIGEAEVEMSVVVPAFNEEERIEIMLEEAIEFLDGEFGRTSNANQEKSKPNGKGDGNGNGNVDGKKRMGGYEILIVNDGSRDKTVDVALKFCREKGLHDILRICTLEENRGKGGAVTHGFRHVRGQYVVFADADGASKFEDLRKLVEGCKEVEDESGRGIAVGSRNHLMKSEAVVKRSALRNLLMYGFHFLLRLLTPPATSRIRDTQCGFKLFSRPSLPHIVPYMHAEGWIFDVEMLMLAESSPDGGIAVEEVQIGWKEVGGSKLNVMWDSLGMAWGLAILRASWMVGVYKRR</t>
  </si>
  <si>
    <t>&gt;5535_g</t>
  </si>
  <si>
    <t>MKEPTLNASSRNNHSLFSFGGGYPADATQPYEFLPSPSFDDLQSSIASASDEFNFPRPSEQTLAGNKRPVGASEASMPETRGTVAGRGVSGPRPARTSSLLKRQSNSTRQSSVSSTASNPPGEMAPPTAPLTQRTRRQSQYPPVSGSNIANSSKPPRKSIGPGVIDSDYTKAAQWRRPSLATSNSSQGMLEGGGVSTRVNSGPQPTYTDGARGLTASRAAKTKSLQPPSRQGQTYLAPRYATPEHSRSSSYAGKSPGRANGRGTNTPSSTSKRMSIMPGMPLASSHATGLGARTVSPTDARRAKRLSVLQHAPPIPHTPPTSQADVSTVRTSSRSPSMLPRKVSTPSSLRTTPDINRKSYSSGLSAGSNQSYNTARTSTGSLQPRLSQQVLSSSRLPTPKPRNIHSSTGNEEEEEDVPPVPAIPKAYESPKESPADQPIFRRKSSMPFDASSITSTSTNSLSGKASIREVPKNDREPKSRRTLTSNADLDQQSNVTTTKRKMLQPLRLPPLNLLPLSNPTVAKVDAMPDRVYTHGDATPPPRRGNTKTPSTPLTASKSSFFSRNRSDNKVELDPAHLRSSSSVHLLRAETSSQMGGSGSETAPRPIPANNRQARQAVSPFISSSLPKHSGEYSFMPRSKTSGDVASGDSTAEPHRPPRLTGPRAQKSQKLTKVHKSQTPSPEEPSTPSSATSLRRKLSLGWKRSTSKINNHHVSHAAVERGSEYPPQPPKHDNMPPPRLPASATLNNLTTRSVPSPSPSVKSVTYLDSKRRKSSVSSLNVFGGHDRTKSDGIAWVGRSSPKKEHPEARTERHIPATQRSSNAMHKLLNSKASISTMRSVERDAWSIDLDRDDMSAEEEMKKLGSKRKETGEAAKLLDSLRRRATPKERVSPHHAIQTASLNIFERGEIVDYKDVYFCGLPNAAKHVGELSSDGANFGYDDERGDYGIVLGDHLSYRYEIVDILGKGSFGQVVRCIDHKTGGLVAVKIIRNKKRFHQQALVEVNILQKLREWDPLNKHSMVSFTQSFYFRGHLCISTELLDMNLYEFIKSNQFKGFSLKIVRRFTKQMLSSLLLLKQHRVIHCDLKPENILLAHPMHSEIKVIDFGSSCFEHEKVYTYIQSRFYRSPEVILGMTYGMPIDMWSLGCILAELYSGVPIFPGGDEQEQLACIMEVFGPPEKHLIEKSTRRKLFFDSLGKPRLTVSSKGRRRRPSSKTLQQVLKCDDDAFLDFLSRCLRWDPERRLKPDEAVRHEFLTGVKGTMGPPPTRERMEARRDSPMKRHNTLAATSSSSSSRPLPNPPGNFGSGATSRSRDVSGGSPIKQGLGPARRQSAAVGNLSSAVSSSAIGGLGNKRVSAGGALGPGLSLGGSGLPRRNVSGGQQQMASAGASAAMKRA</t>
  </si>
  <si>
    <t>&gt;10246_g</t>
  </si>
  <si>
    <t>MRSLSKKDEFYGTGENYWRGPIWMKINYLAVVQLLKYAQAPGPHQEKAKELYSGLRLNLIKTVFDAWTGTVFAWEQYNPETSKGQRTQDFTGWTSLVVKIMVMLDLTGGK</t>
  </si>
  <si>
    <t>&gt;21449_g</t>
  </si>
  <si>
    <t>MVWFEHRIVLTDAVTELFSVVAALLILILCAILGQAYLTYQVWTVLSEQKERDGEKEKEKWRRERERERERSLPSLPRLGEERGDSGNASGFLGLGFGEGKERKKKRDGGSVRG</t>
  </si>
  <si>
    <t>&gt;8219_g</t>
  </si>
  <si>
    <t>MSAESSPPLTLNSDETKYANSEKATLGEPELTVDGICIGEGLDVLSLQGVDPALNAKMHLVNNAIDEIGWTNYHWKLFVLNGFGYAVDSWILLLQSIISTQAGYEFTPSYPKALTIAVYVGMLAGALFWGFSGDMMGRRFAFNVSLFLCSLFSIIAGAAPNWASLATFIALLGFGGGGNLIMDTTVFIEYLPSNKQWVLTPAKWNCADPFNKIGERTSVCTYDSNMGWRYVMYTSGALVFFMSIARITVIRLRETPKYLLGEGKDEKLVQNFKNMAIKYNRPCSITVEMLDACGVVKSAHGKTRLSISEVMIHLRGLFATKAIGFSTVLIWLSWALIGLAYPLFYVFLSSYLSSRGANFGDISTYDTWRNYALVNISGIPGPMLAGYMCNTKLGRKYTMVVGALVTMAFFFAYTAIRTQAQNVGFSCAIAFALNIYYGTLYAYTPEVLPSAHRATGNGIAVACNRIMGILSAVIATVANTSTSVPIFVCAALYIAMAAIAIAFPFEPFGKRSS</t>
  </si>
  <si>
    <t>&gt;5301_g</t>
  </si>
  <si>
    <t>MATQTGIALTVIGKPLEKITRPIGTPKKGQLLLKVDVAGCNPMDWLIRDHGGLGFEKHLPAVMGFDVVGTIQAYGPDTAKTLPIGTQVYSQVDPSNPIGGSLQEYTVVLERFATPLPKNVTAVEASTFPINALTAGVALFSHDGLNIPFPGTEGSDGFDYANQMVVVRGGGTNTGKFAIQMLRNAGIGKIIVTASLSRTEELKGYGATHVIDRKAPDVKDQIRAIVRDDLIYVYDSFRAADYNLQVSILSNSKKGTVSRICPGEVKVDAAVENEKKAGWAHTLTYGSPSMYPEFADVFLKTFRKWAEEGKIVASHVKVVEGLEVDKINEVLDEMSAWTGSGKLTVKV</t>
  </si>
  <si>
    <t>&gt;6260_g</t>
  </si>
  <si>
    <t>MNLSLTDPFVIGQDYPESTTNHLRSGHIGVVRFNRKGDYLAAGRVDGVVVIFDMETMGLACKLKGHIRQIQSLSWSRCGRYILSGSQDWKAILWDLQDGSMLRMVRFESPVYIAELHPLDHLKFVVALYEDQPMLVDITDEVPIRMSLPSLPKRAPHEENEPVSDKQAAQDAKHSTTVILWTADGKHIFAGTNKGWLNIIDASTRAAIYSTKICSGVVIFMRLTNSGRDVVLNCTDRVIRTMHLPDLSAADLDPDTIDMQVEHKFQDMVNRLSWNHVAFSSTGEYVTASTFNNHDIYIWERNHGSLVKILEGPKEEHGIVEWHPHRPLIAACGMETGRVHIWSIVPQQRWSALAPDFEEVEENVEYIEHEDEFDIHPQEEIHKRRLDLEDEDVDVMTIDPPKGSMVEEEDGFRMPVQLDFIDSESEEEFVTIGRGEMRRKSPTGREEYGLDTDMRAMVLGDEKRAGPKVKSRRR</t>
  </si>
  <si>
    <t>&gt;10066_g</t>
  </si>
  <si>
    <t>MSSVGSAARLAAYDWIDSSLGTETFGSILWPAAAQGIFGLRPTHKLLDTSGVLRLSEHFDTVGHFSRSIDGFFKLSDAWFNGTFQHKFQLPKRLLFPPEFWKPYQTEYLASAVEKFVIDLEKVLGVKRIDFDVEREWAIASLPQSNIPLKDYLATTLATIQLYDCYHNNAKFGEDFQLKNGYQPYVNPMIRFKWNLGSQISDESYDEAL</t>
  </si>
  <si>
    <t>&gt;7999_g</t>
  </si>
  <si>
    <t>MSFTIERSQSPPRNGLSAIFSKTRSRGKDSEGNSTKSTDSGENPGMRSSLERVRSHTATEEDSDHSGLLKLIPKSIVSKRRRKKLEREEEHRMSEEAARGRSVAERGTLSPTLERSYTHGSGDGSSSVAYDSDTESPLNTPPPLSQHPSHIGYLTASSPLIQTTILPEGSLLDTQLDGAPGRSLSLPLTTENDVVASISTPSLVDASLRAPENGSPKRSPSPVGRLKDALRPRRSAGSSPNTSPERKSGGAGADTQRESRNLGEGERGSVASRISSIFPDRRTTFQPTSAPTTTLSSPERRRVSRVQPIDTSTPPRTPPSGDNTAPIIVNTPPTPTEHSLPQFSNRERGTSDPVISNPNVITSPSGNMISHRRIRSGSASLGPSKLSNITSAPLTPTLEYPSTPGQSGFFSTVFSAAQNAANTLSNSIANTSITPNGSRTSRIGTPDIKGSEDPKGEQLVEKQDSDNPSDEKELAVKTLGMGDLSLSHLGISEAGSGTTTPSAAKFPDENRGRPVPTNEDSFGRDVTAPQVSPADVEYSGLNNVDEFQPFTRPRSMYYEPSMSGQRTPPNGSVFEGKAGLQRSGSIRSVIGHRKRGSSTATGTTIGAAIAAANTSIANPSSGQPKLTGFAVASKKRNRDFHQLFRSVPDDDYLIEDYSCALQREILAHGRLYVSEGHLCFSSNIFGWVTTLVMSFDEIVSVEKRSTALLFKNGLMISTLHAKNIFASFTSRDSTYDLIVGIWKLGHPSLRSSLNGVRIEETGGGDKTEKDDGTLGSQSGSSSGSESDDGDEVYDEDEEEEDGMSFTQAEGSIVESDSGDKVVSRKPSAAIVANGAPAEKSKEDGAGGPAVDFPGPATHAPTECADQDTHYPKVLADEVILAPLGKVYSLIFGPASLTWMRNLITVDQKCLEWTMDNPKPLGLDNKVRTYSYIRPLNGAIGPKQTKCMISENLDSLDYEKAACITITTQTPDVPSGNVFSIKTKYCLSWAEGNNTRLQMNCGIEWTGKSWLKGPIEKGANDGQVQWGKDLVAALKASVSSRRSTAPAAAAKGKKKNRKGRESKSIGKTTDGATDTKPPVETWGIFEPLHGILGPIVDIIKPLLTGNILYGLLVGLLVASWFRFGSSGGGSGGGDLGTGYFKSPDKVAAYEEIWRREESELWNWLDDRVGMDRLRDIGRMPIEVQAVQDRLKDDKMDEREVDAAIRVTEEKLRVLKAAVANKKEDSRAAAEKSTGKSAS</t>
  </si>
  <si>
    <t>&gt;5186_g</t>
  </si>
  <si>
    <t>MSHSSSNVSPFTRAVVQTMRRLYPESLADSSFDNTGLLLEAPYRPNHLKSSVLLTIDLTKAVADEAIAQKHSVIVAYHPIIFRGVKSLTQANSQQDSLLRLAQEGISIYCPHTAVDAAPGGLNDWLAGIVMGGPDYIPEDKVAPATISVITPVKEPPPKFEGAGYGRIVRFHSSQNLQIIVRRIAAALNLKGLSVAVPQAISHTGKAGQLVSSVGLCAGSGGSILNNLDVDLLFTGELSHHEALAAVEQGKFVITTFHSNTERLYLEKCMMKVLEGEVRNEMMAVDASMHLEGHSFVHCSTVDRDPYEIAVVGKDGW</t>
  </si>
  <si>
    <t>&gt;7554_g</t>
  </si>
  <si>
    <t>MVSQQPTLPQELQRRPTYLLTFPGTSPSVYPLRITQGASDQSHGFAFASELQNAYMRRLDVINRGFSGYTSDHGVVVLPKFMPTPEQASVKFMTIWFGANDSNTNPEQNQHVPLPRFKSNLLSIIHHPSVTAHSPKIILVTPSPFEETVLKELQEEWGYSGPIRRTDDARQYAEAVREIAKQENLPVLDLWEVCMKACGYVEGSGAPLPGSKEGGRHAILESLLLDGLHLGPKGYKLMFEEFKNVMVKNWPEYKPYKMPFTIKVPWEIELGDEFWDVNNNL</t>
  </si>
  <si>
    <t>&gt;8662_g</t>
  </si>
  <si>
    <t>MTDSEPPRKRPKLSVVLGSTSEQHPETMDENESFTNSRSSAQLLQNFLQNGASDTVSRATSPGVGFSSHGLDSQKDKRYRPRTFPYFELLPYKVEEETERNTALAEILKQLYMAIKAEDISPGALHWTRELKAWLNLKFEITRELRVKLVHMYYMLTLAHGMDWVAADRFESMLRFLIKKKHYLKPGEDLILDWKPLWNEIKAIVLPSESSANQITRKRSPKNIINLCTVVSQYFDPRERKAMLEELLPYFTTSDISCAYIVLGALNLLMPTHPAPNEEGQLQPQDYLPTFFHIWSLVNRSKIVDVAFFDLFSRLARDSLSNQDVQFTEHGIFTKDQSDLMFTALLRLTEIPVGQASSPYSSSIDMGIGMGIYLDRDKKKTPIGYQLARWLVMSLSPACIDKPGSILSNLEGMMESIDTFFHPSNQGTWTDTLSQFVFHLVDFFVMRWNREQSGELDTPPDRRINDELKRRFVLSLKEVMFMGLFSKKPKSLNYFFGAIQNLAYLEPHLIMPGALQRFYPSLQGLVEVHRTTSSLCGLQMTANIMCKHKGLRCHITALLALALPGIDANDLSKTQHTLNFIQSVAYSIPFADLTKADEEIHDSSLAIQWVQGEMERMEREGPNISIDYRTELSDEDEAKILRSSTAGLGEFVLSLLGKIFTLLENLPELSRVRSGGPEEAVINTLPAALTPLFATLSPEIFDLALEKVATFVGGHVVHQSRDAMAFICNSLCKANPEKTLKIFVPMLIVGIRNEIDYNDAASDRNSGSDVLPRDRALVWHISMLSMIIVHVGDSIMPYKKELFDVALYMQEKCKGIPTIHVSNYIHHLLLNLTLIYPVDSALYEPEVFKRGLNVGDWGKTVKPTELTIDWHFPSDKEIGFAIELFESQVDTATQRLTNLISDSPSVSRYGKNKEWSDEVARNLSQLRLMISGIATLFDPKKASGKGEDAQDSEGDVHMNGDAPGADTSQNDEDNVLAEAAEDEETRPQFHYRAGYLLDEDSHAYIHIHNLRENVGDLLSKVHDFLCQEQEDDVACFTALYQAFRTWITDVGNERSAHMLERISKLYDADVRAFKSSGLRKVYPRPLLVKRAGIYHFQRAKHNSSARHKSELDKRLLLQLAASSVSLYTEVRINAQSALESALKSLIGGRPLVIPPLINTFRAALDNNDFDRIKGSLFTLLYTSLTRTISKDWRFAPEVVDLYIKTASVDKPSIQKVSNHALYGGLLEFGKPLEHFIFMDQALIDVFEPRDDCSSKITTRHNFILDRRTKVEGKKAALALKLIEISKNSHWKISSRCTLFILNSGLRIQTLCSPALVDLAVRGTLDDHPGLRASFAECLARIFNYVDTRAIYGHSIEKYIREEETTFNRVDVTVHSEDPNWTKDYLDGFTKPELPEYFVDRDFPGWLVWGTSFRATKAQPLEFTDYDDLENSIRKQIGHLLTREWYDKMFKYMKQEPRDSAADRFRVHTVGLLIHTFELTVCGITDATFEDIKELTEETFENGTDKHQHRATSEIVAALLISVLESPIEVRNKVWAYAVPIMLKVFADGLTPENIAYWMTCLHMVIAGRDPRQSREIVDKLVSFRLDMSSNAAFKESSKVQLLEFAIQDAGWHFRSEKPILEDFLAHIDHPYKAVREAIGRTIASIYRTRYYEAFNNVDTLLKENKAASSLGIQPYIPTPEFAASLKDVFGRLEAWRLERTPGQQTPSSYTSGSKTVLLWLDNTLSSYECTQLLNFFPDVFMEQLLHMMDVKEDPELQRLAYLVYRHLPNIPFRAGADGDFISALIHIGKASPSWHQRLRTLINMQVIYFRRIFLIKPEQQEALFSAVADMLEDTQHEVRQGAATTLSGMIRCSPVRLRSNILSSLKIKFTEALRNNPMPKKSPGTSTPIHNNQQVIRRHAAVLGLGALVTAFPYITPPPDWMPEILALLASRASNDAGAIGKTVKTILADFKKTRQDTWVTDQKYFTTEQLEDLEGVLWKSYFA</t>
  </si>
  <si>
    <t>&gt;17_g</t>
  </si>
  <si>
    <t>MARADDFNDRQTHIDAENAPYHPYEYQTEGNGTWAGALPVKQGLYDPGLEKDSCGVGFACHIKGKASHKIVSDARNLLCNMTHRGAVGSDARDGDGAGVMTSIPHKFFIKNFERETDIKLPPMGQYAVGNLFFKPDEETLHESKRQLEEISESLGLRVLGWREPPKDSTLLGPAAASREPIILQPFVVLASAYGYGNTPETTDPALFDEKYFEKQLYVLRKRATHTIGLHNWFYLCSLSNKNIVYKGQLTPVQVYQYYYDLVNADYEAHFALVHSRFSTNTFPSWDRAQPLRWAAHNGEINTLRGNKNWMRAREGVMQSDIFGEELETLYPIVESGGSDSAAFDNVLELLTVNGVLSLPEAVMLMIPEAWQENASMDPAKAAFYEWAACQMEPWDGPALFTFADGRYCGANLDRNGLRPCRYYVLDDDRIICASEVGTMQIDPERVVLKGRLMPGKMLLVDTLAGRIIDDAELKSTVANRHDFRAWLKKELVTLPEVYEGLSSDVSIDLAAKPDSSPLQEDVMLRAFGYSFEQISLLLAPMASDEKEALGSMGNDAPLACLAKAPRLLYEYFRQLFAQVTNPPIDPIREAIVMSLECYVGPQGNLLEMDSSQCGRLLLPSPVISIPEFNALKNINKLHPDWTARVIDLTFPKAEGVPGYIKHLDYICDQATKAIHNKDRLIILSDRATSADRVPVSALLASGMIHHHLVNNKWRSLAALVVETAEAREVHHMCVLLGYGVDAINPYLAMECIIKMNREGLIRKKLSDDALIRNYKYSCDGGILKVMSKMGISTLASYKGAQIFEALGVDDTVVDRCFKGTATRIKGITFELIAEDAFRFHEKGFPSRYTVSIPGLAESGEYHWRDGGEPHINDPTSIANIQDAVRTKNDKSYEAYSLSEYEQIKSCTLRGLLDFKFDECTPVPIDQVEPWTEIVRRFCTGAMSYGSISMESHSTLAVAMNRLGGKSNTGEGGEDPERSERMPNGDTMRSAIKQVASGRFGVTSNYLADSDEIQIKMAQGAKPGEGGELPGHKVSTSIARTRHSTPGVGLISPPPHHDIYSIEDLKQLIYDLKCSNPRARVSVKLVSETGVGIVASGVAKAKADHILISGHDGGTGASRWTGIKYAGLPWELGLAETHQTLVLNDLRGRVVVQTDGQLRTGRDVAIACLLGAEEWGFATTPLIAMGCIMMRKCHLNTCPVGIATQDPELRKKFKGTPEHVINFFYYIANELRAVMAKLGFRTINEMVGHAECLRTRDDLRTPKTANIDLSLILTPAHKLRPGVATFNVRKQDHRLYVRLDNKLISEAELTLDKGLPSRIECDVVNTDRAMGTSLSYQISKRYGEEGLPMDTVHVNIKGSAGQSFGAFLAPGITLELEGDSNDYVGKGLSGGRLIIYPPRTAVFKAEENVLIGNVCLYGATSGSCFFRGVAAERFAVRNSGATAVVEGVGDHGCEYMTGGRVLILGSTGRNFAAGMSGGIAYILDINQDFLSKLNTEMVEASGIDDPAEIAFVRGLIEDHHHYTGSELAARILLDFNRALPRFVKVLPVDYKRVLQEEAAKAAEAKRAEYMLPLLPGNPVRALHENSLKKKHTNEKKSDLQDIEETIGDAAVEKKRSLVLDKTKGFMKYQRRSEKYRSAKTRTRDWAELSKRLDEDELKYQAARCMDCGVPFCQSDSGCPISNIIPKWNELIFRNQWRDALNRLLMTNNFPEFTGRVCPAPCEGACVLGINEDPVGIKSIECAIIDRGFDMGWMVPQPPKVRTGKTVAVIGSGPAGLACADQLNKAGHTVTVYERADRLGGLLMYGIPNMKLDKKIVKRRTDFMAAEGINFKTSVAIGEDVSLVDLKAENDAVVIATGATVARDLPIKNRNLDGIHFAMQFLHKNTKSLLDSELEDGSYISAKGKNVVVIGGGDTGNDCIGTSVRHGAKSVTNFELLPQPPNERARDNPWPQWPRIYRVDYGHTEVKQHMGKDPREFCVMSEEFVDDGTGKVKGINTIRVEWTKSATGGWDMKKIDGSQQFFPAELVLLSMGFLGPEDRVLGDEIEKDARKNIKTPPGKYHTNVEGVFAAGDCRRGQSLIVWGINEGRMTAREVDLYLEGSSNLPVTGGIVKRTAGEVLRPHPGQIQKTALKG</t>
  </si>
  <si>
    <t>&gt;5727_g</t>
  </si>
  <si>
    <t>MGSKSSKNAKSSKGDKDKEPKPVKTHKGAGLTIHPDYLPVSQWTADNKTPFHDQELGVSPHDDQEEGEDEKEEGEEEDEDKQEDAAPTQTENSYTVKVEDGRLVSRSKRSITEKMKVHPEGLITQAVASKSQWEDSLAKIANLTHGSGARLRLAGMQPTPMPMATQHFLSTNIRTRAIEPDAMPRIGDIALLALMLVLWFFAGLSFRKVRWEEEGEGDVDVETGLMRSREHVGESREGGVAGRQWEDCQVEDVNSLGRVGKMV</t>
  </si>
  <si>
    <t>&gt;10537_g</t>
  </si>
  <si>
    <t>MAKRLATEALEDVVGIDSPASKKSRIHNFHEHHNSSDLPARLKNVELKDENEGTAEVVQGQGEEDQDESENDEQLQPRRKTKAEPVVGFEDLYLDTINRSILDFDFEKLCSVSLSNINIYACLSCGKYYQGRGPKSHAYFHALEIGHHVYINMQTQSVYVLPENYEVKSKSLDDIKFVSDPRYTKEEVVSLDREAKTAWTLGGKEYTPGFVGMNNIKENDYFNVVIQALSHVPPLRNYFMLESFFSAPELVKRFSILIRKIWNPRAFKSHVSPHELLQEISLKSSKKFTLTNQSDPVDFLSWFLNNLHLALGGSKTKPSSSIIQSIFQGRLKVESQAITAKADAGDRLRFEESTSVDTTTSRFMFLALDLPAAPLFQDELERNIIPQIPLVRILEKYNGLQAQEYLNTRKRYRLLHPLPPYLLFHIKRFSSNKFVSERNPTIVTFDARNLDIAPYVEPNPKYERPGEPIWYDLVGNIVHEAVRGREDSVEGESEKRTWKYQGLDRGRGEWVQIQDLFVERTQRELLYLGESYLQVWERRRTGKGKRAAGK</t>
  </si>
  <si>
    <t>&gt;3310_g</t>
  </si>
  <si>
    <t>MSYYDNQQWTAAAAGQSTWEQQTPPARSGASSAVPREDSTAFSTQFEEVDRAIDNLVKSGKMFSMPGRRDSMPMVGPPRAFPEQFDPRMGGGPPRHHSVSDFGDGRSFSGSNLQNFYATQRHQPSRGANEAEQVMQAKRRMAAQRERELRNYHQEQQYNRSVIAEISTFGGKPDRTMSPGSGMSEEERRELIARQRAQLYGEGPAFSENGGFDENGTPRPGTQGSGSQSATGIRGHSPLAFEQFNAQSTPAEKPAPTEPQPATQAPGAPGQQRSRANSTSSPSSNPTSSFSLFESAAQQSSRTSTSSPGGSPPHPGGKAPASSTVAPIGTRPSGQAPNPALNKRSTTPLPSPLSYGFAAADDSQPEKDVRTTPASANPSSQAQQDHGLGWGSKSGVWGKNPLGVPASVWG</t>
  </si>
  <si>
    <t>&gt;7558_g</t>
  </si>
  <si>
    <t>MAPTRTSATPPRLVITTCTTAATTTAATTTAKNLTTSRNSRSNPPVFSKFPDLPRELRNMIMGFASAEPQRHLLPFDFWRTNHFFPGCYAHVLDPDDDQTREMLALSSPSLLHINQETRAEVIYQNKFERHFGVTSMASATQVNFDKDIFIAPFSMDLAWMTHLDLFEVSSSRELIDQIQHLELHFKEGEGNFHLNTVVPIFLAILLPASLKTLVLIGDEGERHTALFPDKTEGVEFRDLIPELEFLTDRAINDEEWDLENMIEDDAETYEDVENLWKDYQDRICGDA</t>
  </si>
  <si>
    <t>&gt;10132_g</t>
  </si>
  <si>
    <t>MAPQPESLPIDTTVPFSPTQCLYLSHDKSHTYVRDLTVQLFNIFSPEEGISVDTAKDIATSSPPPSTIFTLKKENFLGTHVSVRNGEGKMFAEWRAPIVSLKMGTTRIKFLGEGEGRGDRYEVEIKPVGVGRRAEIVATSDETAPKKKVEIGRFETKAPYTKDGVLVLDTMELDVSVAVLTLCALLETKDSFSK</t>
  </si>
  <si>
    <t>&gt;9105_g</t>
  </si>
  <si>
    <t>MESVTSEPRRVPRVDIGKDISGICPRTVDDLNFQVMKCLQAAKSSNKAKVDSRPINFGVVIPGQVYRSSFPTEEDFPFLESLGLKTVLSLVKKDPFPVEFDTFMRKNGIYHCVVEMQGTKKVEIPESTMRSIMQIVLDQENYPLLIHCNHGKHRTGCAVAVVRHITGWDLNSILEEYEGEFILISVA</t>
  </si>
  <si>
    <t>&gt;10325_g</t>
  </si>
  <si>
    <t>MRHVSSLALLSGIASAAIFEAEDATINGDLVVATDIAGYSGTGYVTNWDDSSDTLTFNVNGLSAGLYDISIIFSAQYGDKYTSVSVNGAATVEAALTNVTTETWATTLVGSYALTDGSNTVELEYDWGWYLIDAITVVPTAAKPIVVVNVTNGATAEAEDGILTGTTVGTSTTGYSGTGFVTGFFDATDSLDITLYSETQVLYDVIVRYAAIYGAKQTTLELNGSNGEEVILADTSTATSPWANATAGQLLLEAGNNTVTFSTDWGWYFIDCLYVTPAPKPAAHKVTSHLSDPDAAPITQALFDTLLAKYGSGDIFSGQADPTGVTWIEENLGTTKTPAIIGLDMIDYSPTRVEYGTTSTAVEDAIAFDARGGIVAFQWHWNAPADLVNNDTVPWWQGFYTYGTTFNLTAALADPSGTDYGLLISDMDAIAVELLRLQAANIPILWRPLHEADGGWFWWGAWGPDSCVELYKIMYDRFTNYHHLHNLIWLWNSITPSWYPGADIVDILGYDSYPAGGDHGAVDTQYQDLIALGLDEKLVALPEVGSIPDPTLCKEYYADWSYFVTWDDDYIETDTYNSLVFKQQVYDDPTVLKLTDLGNWKGNATATTSKVSSTTVSVPTTSSTLVTVTTSSTISTVVSTSTTSTPTTSKSTSTTSTSSAPTATQSHWGQCGGLYWDGPTVCVQGTTCQGVSPPYYYQCL</t>
  </si>
  <si>
    <t>&gt;7585_g</t>
  </si>
  <si>
    <t>MSGRKLGGGRILGSGKSLLPPAPPAHQRTSDVISPAESVVSGDSRASTASPLATSPLPDNSQDLRSVVSLQNGGPSAVTAASTRLFCPICNEEMLTLLQLNRHLDDNHQELPPVEQDEVKNWFDKQVLKAKKFQPLAVINQKLKGLDVFESNDPPSPSFPIPSAVSGNRVPVPEPVRPDPDEVITRTHWQKPGYNDLCTEPSCGKRLGSVNGSVNCRKCGRLFCEDHTMYQMKLSRSAQHEPVRGLWCRCCETCFKSREGYNDHNGLVRDHSNTFLAMRRKTVDKAYLEVSRLEKRLTKLTQLLATPPAEIMTKGGGLLSLTGQKNPRKLLEQSVVDWEEDAKVSKCPYCQQDFGSWSFRRHHCRLCGRVVCADPRTGCSSEIGINVSATTDILSEKNSDLSLDIRMCRECKVTVFSQKDFAAEILHKPPDQRAYENLIQFEKGIRLLLPSFHRLLTALQDPDTPPSHVQLVEASKVRKRLIDSFGKYDLAAKRIRDLPTTSPLQQKLQKAIYQQSANFLNLHMLPLKSLPKILKHASPHANVLPTNGRTALSAIKYNDIDSSSVVSSSSAVSAMEAEEKELRERLIVLEEQRFMVSEMVEGAKKGRRFDEVTALQGNLGELAREINNVNGMLEQLDFAGAYARENANGNGQGNGNSGGALGLGR</t>
  </si>
  <si>
    <t>&gt;21467_g</t>
  </si>
  <si>
    <t>MAIPLWNPSPGSRPEALIFDLMGTVCDWHSALLPALSSSPTIPDLDLRKLAAEWRAGFFTEIHTRFQTGLPAEDIDVTHRRVLDHLLEQVGVSYTLWNEEVREKLVRQWHYQVGWPDALPALERLRKKFYIVVLANGTTRLQLDIAKSAQLPFHALFSSQLLGMTKPDPGIYLKAMDLMQLKPDQCVMVAAHAYDLRAAKQICVNEMRFRGMSTVYIQRSTEDLNEDMDVVRSEVDIFIDGMAGDVKCGLGELADIST</t>
  </si>
  <si>
    <t>&gt;3680_g</t>
  </si>
  <si>
    <t>MYRLAELAVGALALQALFPGVAAVAHWHGGEGMLIRQRATNSDAPAVVTSNDEQTTASPEVESEPSSTLDAQTTSAGDSITITTPDGASTTIQPSTTTQPSTTTPDGTSANPAIPSSADVPTSSSIEATSSTSSEQSTTTTQPTDPTSTSSPDSQPSTQPSSAQDSISSTPTPIPSVSTPPDIPATTSVDPGTTTTATDPGSGGNGVTTPTTPQDTTTTATSTTIPNQGGTTTDFPDVPSQGVTTTTTNVPIQGGTTTDFPDTPGHGDTTTSVPAQVTTTQPGQGDPATQPGHEDTTTQPGQGDPTSQP</t>
  </si>
  <si>
    <t>&gt;6716_g</t>
  </si>
  <si>
    <t>MSSHENDNKPQAPDLASVLRILASLGPQNHPSQAPALSPAPQQAIQPPAQYYQPPPQQSWQQTPPPKSFTPPPQAQQQNPNPNVKVVDPATIVDWSAGLRCAMKTLARHENILHEVRRMIKVQHEHEEQWLNGRQALLERQKHRKEGQKKLEEVLKSVGGATATGATNTTPEELAEELKTFDVKVYKAQLQMVREMTQRLRNLGIPFFGTKAELIRPAGKEETGMGNGEGPKGVIDELELVKLQRKMLALLEEMCND</t>
  </si>
  <si>
    <t>&gt;9552_g</t>
  </si>
  <si>
    <t>MSTSSTTSPAIGPAPWRPLFESHISKLSPPEFVLTSLHPAPEGSPIPYLPRARYVVYRGMWAELPENKYNDAPHNERIYESDLLAITTDVRMAKVPEIFGSSPGHGTVEQSQGSGGGGPVEAVFWVKSAMTQWRIKGEAYVVAQDIEGEGEESSGTRTVKSKVGERMRVVKEEGKENWSWSKELTAHFGNLSPGMRGSFKNPIPGSPKSIPPADKSLALGQKVTDLHDEVARKNFRVVIILPEEVEQIDLTNSEEPHRWKFTYVGPNSGQPAADVGTWSKEELWP</t>
  </si>
  <si>
    <t>&gt;1472_g</t>
  </si>
  <si>
    <t>MFPLKERLVPGEKYMLYEYEPSKVAPIIFIALFGITTAIHTFQLVRRRTWYFIPFVIGGLFEVIGYVGRALNARQSYGNWTTPPYIMQSLLILLAPALFAASIYMVLGRLITLLAAEHLSPVRVKWLTKVFVTGDVISFLAQSAGGGMLSQAKTQSKVNLGENIITGGLGVQVLFFFCFIVVSGILNVRLHRNPTQRSETIGWQSYLYILYLASSLIMIRSVFRMIEYAMGQDGILLQHEVFLYVFDAALMFLAMALFNFYHPSTIVKSDKKRDAESHDSGLELMEERGQHIRSKVMDSRV</t>
  </si>
  <si>
    <t>&gt;3776_g</t>
  </si>
  <si>
    <t>MASQISSDPTFRSYSADQAKAYATTRLSYPQALYDIVLNHHAKTGGGFECLLDVGCGPGNATRDVALSFNQAIGCDPGEQMIAAAKGLGGTTKSDSDVRYVLSPAEELSHIDGLESNSVDLLTSAMTAHWFDMAKFWAEASKVLKLGGTVALWTCSSSFCHPTTPNAKEVMKILFRLERETLAPYAVPGNILSLNQYDDLLMPWNAYPPVKAFPESEFVKHSYDREGVLSNGVSFFGGGTVEKLENIENGLSTASMVTRWRAANPDLVGTDKDCVKAFVGELKDVLAGQDWSPSASRENNHKPTTLRFRSLSHILGDVAKAILFCPPKNLPLDEGAIIIPEVGQGNFSEQLIALASLEYEYGTRGEGNFPHPSCSWELAIHRTIPLTRFNDSQIEQTVQSIQPVLAPSEPLFNMDEDMISPKEGDKIAHMAVSKRPVIPWGNIEHRNTRAG</t>
  </si>
  <si>
    <t>&gt;2329_g</t>
  </si>
  <si>
    <t>MKFGTLSLLAATLLPSFVAAQLSGSVGPTTTRAAKRAAKVCNVLNYGGVASKTSDIGPPLASAFAACKSGGTVYVPPGDYGMSTWVTLSGGTAWALQLDGIIYRTGTAGGTMIFIEHTTDFEMYSSTSAGAMQGLGYVFHAAGTYGPRLLRLYEATSFSVHDIALVDAGAFHLVLDTCTSGEIYNMAIRGGNEGGLDGIDVWGKNIHIHDVMVTNKDECVTVKSPASDILIENIYCNWSGGSAIGSLGAGCAIENIRYRNIYTWESNQMMMIKSNGGSGYLKNATFENFIGHGNAYSLDLNAAWTQETLAAGNGVEYSDITFSNWKGTCTNGATRAPINIICPAAAPCTDITVVNVDLWTEAGSVEYYKCANAYGSGACLKSSGSASYDAVTSTIKAAPSGYSATTMAADLKTAFGITASIPIPAIPTSFFPGATPASALLG</t>
  </si>
  <si>
    <t>&gt;1940_g</t>
  </si>
  <si>
    <t>MSSPDTPRYNAPIFQGPRASKGAHACTVCQQRKIKCDGQRPCAGCVKAGPHVICENPTTVLRRKKRGTSVERDLATRLKHAEALIQRYRCMSNDNNSAEIKQIFLTSREEQLCESENGVAGQGRIICEKDYMRYVESQTWTGLSEEIQESQHVIQGSSVNGSTGRVSSPYSDASKLLLSSINPIPCTIASLKSSHPLPMHAFQLWQTFLENVNPVIRLLHGPTTQSLMLEASANLDSISLSTEALIFAIYHLAAVSLENPECERKFGQPRANLMSKFSHATYLALINANFMKTPDMVVLQALTLYLLSIRQCIDNDTMWILSGTAIRMGQRIGLHRESASLSYPPFLAELRRRLWWQIISLDHRFAQLVGTPASETFSMYNDSNIKRPLNINDSDLSPEMQVLPLDHSGVTDMLFCMMRYEINSLMHSAHNWSSSTMTPAKLAEADAQIIAIEKRLQIQYLDRADPMIPLHALSLLMGYTAFAGARLILHHPRGRSSSTSIPQSEHDLLFALALQIVRADRELQTNTLLRRFSWHINNVFQLDPFILLLIELRTRQNQKEAWMHVESVFDFHPEMLTDIGNAVNVGVGTLALRAWECTGDTGAQVPKWVRLLREQRRRTGQTVEKRKEEIYIPSDVESTDWEYWQSLFEDNDLNWELTSGILGYN</t>
  </si>
  <si>
    <t>&gt;411_g</t>
  </si>
  <si>
    <t>MVKLYYRKDPKKSHFRVHKNVLCNKVPYFDKMFNSGFKKSTDNMATFPEDDPKVFDVLLEWVYIGALRPVYVWRGAEDKTTACYLNYSLSEVYILAEKLLLPSLQALSWILSDERESSKDFGVFLSLRNNMEEQ</t>
  </si>
  <si>
    <t>&gt;10257_g</t>
  </si>
  <si>
    <t>MTSPSIPLHTYHCICTSLLLTTTHVLSSLPRRSATHDHPSPDSAIILPLPSAPPARTSPAQALPSSGYTILTGLVPDRKPTLIRREDGFEKRVLHRCIRCKLVVGYELQPSAGPATTTRETTAMEIDGGDRSGGRGKEREEEYNGKILYLLPGGIMSTEFMMSGKKIGEEDVRIEGAGRVFEGVSIAG</t>
  </si>
  <si>
    <t>&gt;7758_g</t>
  </si>
  <si>
    <t>MSYPPNGNGYWPGHSRPNPYQFQETHSQPQSLPSLSNPPTNTGPYEYWSPNAQTQHGVTPGPPPSNLPYAQYSDNMISQQAQYTQYISPAQLMQQPSSLPQPPQQPQRGLQTPRAQTLSTPTSKSSYRVAAATSMVSTPDMPMLLVSLAEEYFAAARELSPSVALSMTDAGVNAYTSLIATGLGCLDAALKHQRLPPRLDANIRLRFAGVLFEETNNSEVAEISLSRGIGLCERNHYYDLKYAMQFLLAQIMAQKNRKVSMIALDGHIADAQTQVLP</t>
  </si>
  <si>
    <t>&gt;6939_g</t>
  </si>
  <si>
    <t>MKLSICLPIIPLLGLALGAPTTGIVKRETALNAFLTVLLDYLPDIDGDINTVTGVLTSFENLLSLVTGIQTTYNDLGSSCKEYTVVFARGTTEPGNVGILVGPPFFDALEAIVGSGNLAIQGVNKYSATVDEYIEGGDPSGSAEMASEISTAVSNCPNTVLIVAGYSQGCQLVHNSIALLPAATASQIDKVVVFGDPDDGKAIPNVAASKVKTFCNTGDNICLNGDLILPAHLTYGLNAEAAAAGFVPYTAVGNLILKELTLSDLSMTQPAKRQKTSDPLAVLYQGQRTIDIAKERDNSRCVLTGDGVIEVSYIYPHPLIKYREEDKFGPRHNFWNDLKNFWSKEKVATWEAESFPCGICEIGVEVVHNAITLSLQARTLWDRGAFALKPISELDDKKTLELQFFWQEIQTDIQQTMSLLTTPSTEGLDRNTGIFGGTTRLFSSVDGRKIQSGDIFKLQTDDPETKPLPSFKLLELLWFLKRVQCMAGSADIDWRSYPDSDSEYEEECRS</t>
  </si>
  <si>
    <t>&gt;1597_g</t>
  </si>
  <si>
    <t>MSSYTFISAKADTTTIGSTPTKVVLSENTTIEPLEEEEDSDDDEYDHLYALDLGRPITTNPEQDQSTPTSTIIKSLNNELPLEPVTTGAEEEINIILNRFKAQRRNDETTDQLLERVRSDLVSSSSERLEWFDQNVRNRQKTPPPEQFREITLKLSDKDIYHYLHDVIQDLKVAHDSWAGLCYLHNNLIVKRKRKNLDGRGACNWALIPIANNAIPSSELNARVPTLYLTTSDGANFELEEMAVEISEDMLDNISWREEEQSEREAIRQMYRERSSKQETWTEAAVREEREERCAAFWEECRMADLAIWGLAYPKYGNTVEIIFEKDSDSEDDAEVETKRTAEVLDLEWDSDTDSEPLKHELGEEESKDDEDTRSTEYSSSNLDKALSSTQEHRQQQEEPSPRLPFPSPLSGWLTSPVKGTSWAGQVEEEEANASASD</t>
  </si>
  <si>
    <t>&gt;2572_g</t>
  </si>
  <si>
    <t>MSQPVMVSGTISQPISLPDSRWTYLNRIRKTPGPFVSEGFDPDADSSALDQMKILVIGAGGLGCEILKDLALSGFKTIHVIDMDTIDVSNLNRQFLFRHSDVGKSKAEVAAKFVEKRVKGVSITPHNCPIQDMDEDFYMQFQIVICGLDSIEARRWINTTLVEMVDPENADSLKVLVDGGTEGFKGQSRVILPTITSCIECQLDMHAPRAAVPLCTLATIPRQPEHCIEWAHIMAWEQEKPFPKLDNDDPEHITWLYKKALGRAAEFNIPGVTYSLTQGVVKNIIPAIASTNAIIAASCCNEAFKIATSSNPYLGEEENYMMYSGNDSIYTYTFKHEKKEDCPVCGNLPRDLAVDPNYTLEEFIDSLAARPEAQLKKPSISAQGRNLYFQSPEVLRLKTAHNLEKKIGQLVEDGDDIAITDPSLGSVNFRYTVRYLRAFFG</t>
  </si>
  <si>
    <t>&gt;10581_g</t>
  </si>
  <si>
    <t>MAPPNPLVIATSSVLRLVKEESSYHKELQAQESRLERVLASTNGDENKEFQIKQERTAIEETKAVFPSLRERITAALQKLEDQLEVAEGNGASEEEVVKAKEAISQARGVLAVPL</t>
  </si>
  <si>
    <t>&gt;10314_g</t>
  </si>
  <si>
    <t>MAPKTNGAMAPFPIYHTVPVHPKFISRHDAGHAKLLWIGCSDSLVSETDVLAIPREDIFVHRNLGNVVSNGDLSSGSAIEWALEMLKVDHIVICGHYACSLLTPPNFNSSTYHAHDSDWQGKITHLHQLRTDRLQRLQSSLLPNTPPLSEEEIERKLEQIHVLEEVNWLKEQPGVKKAMQERGLKVHGFLFDRWGGEGKGGAVRVVGGREEEEES</t>
  </si>
  <si>
    <t>&gt;6290_g</t>
  </si>
  <si>
    <t>MSLQTLDKFALFPELPIELRLKIWKYAFPEPRLVHLDEGKVGATIESESDGNLGTQGSITPQIHTSHSIPVTMWVNKESRRETMSRYILVDRQGLFANYTKKVEQHKRGWCECEERGLPCTSPELVALWRHRNAYPWVLYPNYDAVYVNEQAIFFEESILHKFLTVIEKEKETSIHAIEKLNIREFSWSPFVKRAIKFASRKFRHSTAFWGSPLLRFKGLREMRFVLKQNHLLLDKTRDDILQTVEQWIKSHGDD</t>
  </si>
  <si>
    <t>&gt;7387_g</t>
  </si>
  <si>
    <t>MLSAPPEASSLSDITQLASNPPKYPRNPTEAKRAPLTLYIARVPGSKDIILTTLKPQLKNVTATDVSSSLYYLHLNTDDDIRLLKDEQNNIPQEVERPRDKPLARKPLPESSRSSLDSLGQAKLPLSSVDSPSVLTLPRRNPNQIETVLPEPPQATLRAEPTKPRRPLGPRPLLSDVTIRQSATPRIETTSLRSSLDISDHSQRSGNSCESDRSFRSPFGERPVSENCTDEKPGPSFSITLIRRDPSSGAQWNIGTLIGHPVLGESQDNRPQHKHRTKRPYFDISVCLTTPGYGSFRTPRSAIHAAEGVTNSQKIGNDNGPVAERRMQPFSISGFERYVQMEGSGFWSRSPIQHKKSPSEDLSEHGMIPGWTPSSSAAQSSGILPTSLRTSRDEVNPEGRGYVFLSPWGGRCKFSTGSGGRSLRCKHSLPAPVSSSTTAGIPSSQGVAALVSELRFNLPSSAIFNSQTTSTPAKKSGLDLIKPKLGHIRNKLSLQKERPVLPPRPESTSYAAMYPSDEDGAPPLPPRFSTYYGADSSDDGYSSPERPSLPPRANRATSEQAKEDEDHLDLSIGREKAGGGNRGKRAKLGKLIIHDEGFKMLDLVVAANMGVWWSVWNFDDT</t>
  </si>
  <si>
    <t>&gt;6075_g</t>
  </si>
  <si>
    <t>MVAPTSTPAQIELINSLSQDDIPIKLRCAICSRLAVNAFRLPCCEQAICENCQSTLPSSCPVCEHTPVAAEDCKPNKSLRTTVKVFLRTAEKKREALRLKEEKNTPPATPVVAEPTAAEVPAPDEEPATEPVKDASALDANGVDTPSADQSEEIPPNPTNTEEAEALKDVPQQSIEETATDQETTIDGDANKGDAAEEVEGYAETLADGQLTNGQAPGFVAGLGFDPNATGGFPGMGFGGDMTPQMQMQMMAMMNNGMAPGSFGNFPVMGMPGMGMDPMAMQSMFMNGGFGAGMNGMNMGGMGMGGFEGVGAGFNNGWNGQQSWNVGPDNFNHPNAASMGHGDYGNNSGYASHTSGYNQGNYGRPNQYNDYQNQNSYGYRGRGRGRGGYSRGGYGNGSHDQFSQQQYGSAQQANGPMSDSGSVPKGPKADVTGNPGDVDEFGRDIRPKTPEVENENAAQKPEAATADGEQGAEVKADEASKKDQDGAAQDENIIMPIQTLDEIENAAWQQSGAYDTNSYPGRGGFGRGPTGSFSSMQPPNVKPVDVPINAPTGPKAMREGLPNVSVYNMRGRVGYSATGRASSRPSVSESASIAPDVSLKEGKDQDRSRESSRDRSRNRSDKDRKKSRSRDRHRRHRHRSASRSEDDKETERRRERRRERQRQRGDENAVISDGPEEAVDREKVPITATAVAIDATVEEEAAKRSRSASPSESKRSSHRSRRDRDKYRERSRDGNSSREHRPSSSYKHRTSHRSHRDDKDRSRSRDRGRDRDRDYKRGSRHSRHRSEEATDAKPEKSTGKEETPLQTPTEQQQQQQSEIIPSRRASTVANGTNVNGGSIEIKGASTRRPKGPFDDITSQIPTGPRQDHIKNKDKEKEKDRPGSSRREHRERASRHESTRERERDRDRDRDRDREREKREVVPKPPQAKDRDPHEIEREARNRERLLKEAQRIAGLTAAGGLPSRKRKGDEGGLLGGRGGKRGRKSGGGDGEVEEARIARLEREREGGRWA</t>
  </si>
  <si>
    <t>&gt;3476_g</t>
  </si>
  <si>
    <t>MHFRLLPPFVTILPLIAALNLQPQHFSSNSVSSSSYKIPTIHESAVLARRILHLTPFGTLSTIFPSSPQTNEQRPIDVGGTPIGLMDYIADCEGSGDPTILSISIATSFKNAAAGSNISLSVTWTPPTPPYSPASLPRFALLGYLEPITKEEVQTQGIATCFTKSHPDAKWWLPGNEIHHSEWVRLVVEKVYWVGGFGDRAYIGWIPIEEWRNVTKEEWKSVTLPGEKKGWREWISIGEWEL</t>
  </si>
  <si>
    <t>&gt;148_g</t>
  </si>
  <si>
    <t>MSEGNDIFVTPLKGLTFDVFGTVVNWRKTVISTLTISALGKISSSSRSASLAPSLRLRLSRLTSKDWAIFAQQWRDSYKEFTHSFVPGKTEWLDIDTHHHLSLIDLLHQWELDGLYSDDEIEELSRVWHFLEPWPDTVSGLKKLGTKFSTSTLSNGNRKLLVDLDDSGKLGFGRIQSSADFGAYKPSEKVYRGAVREMGFREGEVAMVAAHLNDLHAAREYGLRTIYVERSGEEDWEVGGEEWTRAREWVDIWISEGEGGFEEVARRLGIV</t>
  </si>
  <si>
    <t>&gt;21488_g</t>
  </si>
  <si>
    <t>MVNTTPFQTLFAVPMTCESCIQDIQGSLSKLAGIQKVEANLKDQLVTVEGTAAPSAIVAAIQSTGRDAILRGTGSSNNAAVCILETHSAKVSDKVRGLARMVQVSPNLTLIDLTIRGLKPGTYWTTIREAGDISNGAISTRGIWADPKEDPPKPKGFLGTVQVGQDGLGSVFIDKPIQIWEMIGRGIVVSKQHEGQRVFEKNDEDTLVGVIARSAGVWDNDKTVCSCSGKTLWEERKDEVAKGML</t>
  </si>
  <si>
    <t>&gt;5296_g</t>
  </si>
  <si>
    <t>MNVNQCHELIHGVQTKHWVDKVNNARVTGRHLPEWVSTSHPDRLSCHLEGGFIHGGYNICQKVALSDGTGWLLRLPLVGNVSDEYTNEKVAMKVEVLRLLREKTTIPVPDIKAWGLAIENPLGLGPFIPMNFIEGVSLTHLLRKNKDTRLLKPNICDEDIEFLYKRFAHIIY</t>
  </si>
  <si>
    <t>&gt;218_g</t>
  </si>
  <si>
    <t>MSALISIQRGPPRALDAQRRYVSDCKVKKSETKSRLEDSNRDHNPADTGLLLKTSLEIDKNCNQAKDRPCNNCARRYPPVVCTYEGQSTTPTYERTPDYQSQSVADTTYIQNTSSDMNTLPVSSSSSAYYTPSTYYSSASSPSSTRPEYRSYQGDTTYSASSMTVTSGDYIVANASGYYSSGAGSTGYSAAGSTHGDYYASTDQAQGDWYSMSDDPGPYVPTTSGDYYLDPSSRGGTTRR</t>
  </si>
  <si>
    <t>&gt;9955_g</t>
  </si>
  <si>
    <t>MLRRSLKSLDELDEVEAQKREESEKREADYPVDLQSPPVPLPTDVLLAN</t>
  </si>
  <si>
    <t>&gt;1823_g</t>
  </si>
  <si>
    <t>MGYLLYSTVLGFLVISTILFLTRSLWIPFVSSLPGSRFLYARLPTSFAADIENGLSSSAFDLSGNVAAGDSRAGLDVDSKREIQRIMKTRRVDFDEARRLYTEGRFAKNNIGPDGRPRDPKFVSFS</t>
  </si>
  <si>
    <t>&gt;115_g</t>
  </si>
  <si>
    <t>MPGRTRPIEKFAQAVAKCSAEASVYGKCVVVDYHSVHKDKCLTEFLRLKDCYIAAAKKT</t>
  </si>
  <si>
    <t>&gt;3018_g</t>
  </si>
  <si>
    <t>MPPKFVGRPPAGAAEFKKRKEPPKDSSRGRDPKRPKMYEARSILTQPSDAALKNGDLDMQSFLKCREFEIKALQDSMEKSKQCLASRAFQQVPRDMRRRTASHNVKRVPKRLQKRAAREMIVDNTPTVDPNKRKPGSSRGWIRAETAKKLGILAAKKKATRQRRGEDISVIETRAARPKIRTDLLNDPQKPASKFRKRQIHKTWLPTHMWLTKRAKMTEPKNPLWRFAVPITSTQKSYRPTHRASGARGAVAWDMSYMSTIKLNGPASSLEKVLNAMGVTEQSLWDEKDPGVRWRCGKRSWKGWLSREIEKKSIFISPATILWSPTEFEIPDGSSKKLPPRQVFIRVHPSAFLEIWTELLRLSKIQHPTVSVEDLRFEIGSIEIMGPGSTETFLGILHPCCRLGGVQEDHGKIFEALAGVTNPGSLPLNAMLSFNIIDPRLRYPPRPVKLPDSKNDEANFSLLELLSAWPADGYTGSAALFDRDARFKATRLAAQKSLNRRKALAPPGDYPTAKDTDPQIPIILLATRASTSQAQGSWTLLAPWKCILPIWYGLVHYPLSSGGNPRFGGLQELRQTYYERGLPWFPADYPGTDAGFSWEIEERVKRKADWDKRPKGKRVEWSSVDLGRGRRGEIGQGWACDYEQLLEPSSTSKAGTSKDTSQKHEKTNQELEKMSQQKTKDIKIRTYHFPTRKFTSLLSSATAELPPPSFVTTIRITLIARGVATPCARIYRLPRPRLEAEPNTLSAAIIPSPHSPQTGSRAQWLALLPPPIKSKLPKDPKSKLLKRVGRIPLNTPLPQRVQLLAQSLLQNPPLQYSRSSNDVGGGHLLVPDEEDLIGFVTTGEFCLVEGKGVAIGTVFVDKTAEGARRGKKGEGKLCIVRNSGEKIGWLARWEEV</t>
  </si>
  <si>
    <t>&gt;9420_g</t>
  </si>
  <si>
    <t>MSDDEPDHDLLDFLREHFQKVAIAPATPETHVLEGAEYVYDNAIDVAIVSQATKDAAALIYSQMQKKEYSTKTWSSHDLHPKAKDESTVAFIFTMDLLNFSFWSEKDDQERFAIEYKGKKWTGYWSLVAALQRALEEDIPITSSDFWQNEDECTEEVLRHVFRSATDEAIPLFQERMDCLREAGQVLYEKYQCSFTNCIAEADHSAAALVNILADNFPCFNDVVQFENRKSVRILKRAQICVADIWAAFNGEDFGHFDDIDQITMFADYRIPQLLNTLGCLWYAPLLEHTIRQKKVIESGHSWEIQIRGCSIWCVELIRKEILRNHPEAKINGILIDFFLYDAMKEREGAGEDEIPHHRTRSIWY</t>
  </si>
  <si>
    <t>&gt;893_g</t>
  </si>
  <si>
    <t>MAGLAANHPPSETLLDESSSSFDLESLFSHPAGLRVAREIARQRIIAHLRSQRISSQLSSTHDSFSTSSSTPLTYDSSPEVAMLLRDILAFSDGEAQTSKEQGMSGFGADRGSGYEQSRTGQDPNPVVSVTGSKLQTRPPTNNHSPRARNPSSSHTQQIHPSSGRRPRPFSHPSSMLRYPPNPALDIPLSTTPGEVSPYRVESPSGHRTPVDLARSSAQPEPQSFGIRNLETEPDIVRAASSLLGLSSNNTNSSNTKLIRSSSKNSKVGHFSIRPGDTRPAPAIKGFLPVNKELYGKTSKDVSQPVSKTATMQDSPVYPRLSSLAKTTDPTPRPASYLAESGPVPVASNSPLIAPRLIESRAVVNGDANGESKDAAKAPEKKEKKKRKAKELEKEGEPLAKRPRKGRKKAPPKPKAVKPEPAKSRLPDHIWMRILEFTPPSFLRKARLIDKKFNAIVLGFDSIFINQRKELYGSDMPDRPFGLTERQYNNLLGGKGCMEEGCEDKKTSRTHWSWAKRWCWECWKLKIEREDRVLKLRQNQYGRGTLVKMLECIPIGMYDSFLKPHDYIEDVDSRPRGAPRLYRYYLKDDVQRIVKEYEALTPAPHKDDPEKTPEENALAQTKYNEMVANLEQSRINFFAARKASNAAHMKLVLQIETAVRKRREGNAKPYEKNRQARRDLFLKRAGEDIPHINAEFIKKTKAFRAATRIFRDAGSERGWRALKPKIEKEWDEYQSGDKEKSITQNSTRESTPSGDLDNAKAGVINLEATDASSSRLLEDIMEGVEMSMGQLDGADNEPINNREFNNGQRNGLNGQQLGQQITKERWATPNEDLYGGIGGGQPGNMHLNSGLVNRQNHSQNYQANNRLRQNGMLMQDQTLAQQRLQMQMQMFAARARPNMFLPKMRNSMIGVSTNGLHQSSVGSQPSSNNYARSMSGLQNSQGTSTFNNTWNGISTMNFLSGQTPAGPFMNLDYASNSTNSMSSNLAMPRPISQVSYPLATSMGIDMPRPLSLPEFNPNQVQISGVMNRLHSQSVSPQPSSKIPVSSLLSATPTPFNPYAQ</t>
  </si>
  <si>
    <t>&gt;6540_g</t>
  </si>
  <si>
    <t>MLTNIKSQVLRAVFRVYFIVVIALLGIIGQQCCKYAVKLRLARGKRVMLSEMTGWVRLSDLASSFLKLHRLPGGPWLGSIMLFASIFALVADLAVNVLVLNKSVVKRCEFDQGLVIQIPLPGASQWGSPPPLGYPALIASNAQWNSFTNDGLVGIYRKANSDVTFMAQPEDVMGFWQCSNPTNETYDSSWDADSIGSDLQTKGLLYDIGTPSHNMDSNNLGQSTHIIIWGASIEDGQKGAFKVKAAVQLGGDYTSDKYMMAFDCSAYSNNYFSGDSDNINTIMSYMVANETIFQWAGSLQTTIYDGAGTTANPDTGFFLAMTLNTIVMVEGGGDVVDSYPTADSGFDQGCFVYTTWVSPFIFALLGLAALALMSMIAYFLILILRLGIGLRFFSRGKQSTASINSLPDSLFGWMLHSACESAYGEQYGRPVNLEVVPNHTNSLNDWVFQTVEDPNGKHTRLVRVNGVPEPLMRNIEKTESGPGWVVTEQEIK</t>
  </si>
  <si>
    <t>&gt;1257_g</t>
  </si>
  <si>
    <t>MSTSTSGGAAMVRYSCDFEGCGKSFQRKEHLARHEKSHNPETLFSCTMCDKTFSRSDSLQRHLSRRHTLAFKPPSSKRSKKACLICHAGKIKCDGDQPCATCLKKGLECLYRQEATRELSEQSSDHPGDLGPSDNSLEPTPIDQGPVISAPDNANARDPEHLSDGAMEITPLPIEQSIPFSISLAPPSVFQANSIINWLSVKVTKDPEIPKDSEFPSEEPEEAEQYSKCYFERFHDRWPIIHRPSYRGHQNIAVINSSVLMMGAWLEGSEASKQYAVKMHSNFVDLLLSRLSKVTFRDTFQGSFQPEIFQAALINIIFVLYYGDISLLSKVLLLRTALVSALRQMNFFNAETAWADEKPGYFIAARMHRLGQRQRLASYLFRVDTYLNLLQGQPPLITLEELHFSLPCSFALWNAYGLDIWEERYAIESPSRMDKSLYTLIKESTSESTLMAEFPMLIEDLQLCMCSLQGSIWKISFSDLSESCQIDLVLQKDTLRRQLLIFKAKLDRIANQNIDSATFGDEKYMPLRQYFGFEYNIQPEWQEIVKSRVKSIIFDASMLYNLLALHLHADIQTLTCLARYQNLTPIQETSERHRQIREKREESTRNWVGTPTARQALCLAVDILHGHQILQSNGESTIPQNKAPDPVAYLALSTAILVVWSYCHFNKPKCDHCVGKLLSDILAGDAGPLVELTSFTTSMPEQEQWRKSFIEMGENCRMQIQGVLLCGCNTRFLVPMFRAWLPDEWKLANVVAPGIIFQESS</t>
  </si>
  <si>
    <t>&gt;8509_g</t>
  </si>
  <si>
    <t>MASGGVTPALSIMEPQETSETTTGLSRLNPEFGLSESSANALKGASNNTNAPVKICVFCGASPGTSPAHMEAARSLAETFHKHNVSLIYGGGFSGLMGEIARTLVSLSGPDSVHGIIPAPLMQYERRGRPHPSGPSDTASELPDPLLFGHTTVVPDMHTRKHQMAAEVLSGGPGSGFIALSGGYGTLEELMEIVTWNQLGIHNRGVVVYNVEGYWDGLLDWVNGAVKAGFVKDGSKDIIEKGETAEECVKALRDYKVKEGRFELQWGNT</t>
  </si>
  <si>
    <t>&gt;10486_g</t>
  </si>
  <si>
    <t>MPGFADSFWSGDYAGGLGVLFGKLQQGVQENNQVLTIARMRAEAEDLYGMKLGEIGPATDKIPGGFTRDDGASVRKAYDGVRMEMEEAAKNHRKIAQSIRDLVVAPFTRWCDAHESRVQNSQDDLQSRIKLHDKQAETVKKLRSHYFNKCRLVEDIEEENKLAFQDPETSPMQKTPKIPEIKVGDDEEEEPLEIGDEVYQPEQVKKILEHILQTIKLGETKVPILGTYQNTTSGADIVEYLQKYMGATSVSHAERIGQDLITNGFLRLIGSVGSIFANSSKMFYQWKPKAFQFSGVSDKKVPLARSFSLGPNAGNDPESPVIGTVTEYLAGWNPLNTQHPNETPGDRLRREATEADERYKAGVRKLDLLRCQLEEAIIEHLRYLERCELDRLKAIKTIVLDFSGTISNVIPSLQSTVDKMMLYQETVQPLGDLRYLLENYRTGGFAPKVVVYENYYNSADEQTFGVDLEARARADRKRVPALITTILTFLDNRYPDLEGDEARRSVWLVDVPLYQTHRLRQVINTGKQFGIDTLEPFEIPIIASVLKLYLLELPDSLVSSHVYEIMKTIYSTPASESTDATRISILQNTLSQLRLSNIATLDGLMTHFTRLIELTSADEAYVSALATTLAPCILRPKVETSMTMEEKYSYRLIRDLFAHKQAIFSELKRASSLTHTPSIDTQRPRAISTDESNRKANMEARARAVIAASGAPRSRATSPAPSPRGHRRDRSSGGPETRFPIQTSPTSPDQVRARAPARQSLEVPKDSDAVPASAPEAAPTNGTSVTIPLASITNGSTATTTDVVPQTSATYIPGMGDGMDDILGGAVSGVAKRDSLGRNGHVANNRFSLGGRRPVGGKRMSIDQGGEKKRDSLVSLGGHEGVTLTDKPMDD</t>
  </si>
  <si>
    <t>&gt;1859_g</t>
  </si>
  <si>
    <t>MSVRIVLDDAHTFYTNLDFISGRIILSLTSDENISAIVVKLEGESRTMLMRPMGPSANQAYASRRDQRQGLAMENHKILYKVNTVFPNSKGTTQGLAYTLRAGTHEYPFRFKIPFNNGCSDPNAQQMGPGTGFGGFGLQGLQQLQYRHVKRTLPPSLTGFPGEAEIRYYVKVTVQRPSIFKENRRSAAGFRFLPIEPPRPPKTANEVYARRPFAFTAGLAGFPKKPGMFNKRRPSAALSDTAPKGEMDARLPSPAILTCNKPLPLRLIARKLNESPEHVFLVSLQIHLYAQTEVRAQDVVRREDGTWVLMSLTGLSIPIGSPSDPIGTETILDQALWDRIPLPSTVTPSFHTCNLTRKYELEVKVGLGYGIPGDIQPQLAILPLRFQVEVYSGIHPPAALLTAMASAPPPQPVRPTAQVPVAQVPTPAYDPAYPPQLGPGGVAVDDAPPSYEDAMADEAVVVDGNRREYSGVTDVNAPEVGEKGGKSGGLRQGGPPPGYGSH</t>
  </si>
  <si>
    <t>&gt;4114_g</t>
  </si>
  <si>
    <t>MTFIPPRVTIFPQPLIPSYQRQTIYYTTPLPQPPPPIPRQWYYHPTIQQPIYYAPPITLPPPLLAPAGTAQTIKYELIHGVLTPITHYHFNPPTSATARGYNPIHGFDTGALPPGWGGNPEADIAEPGPGTKPTQDPPTPAPAPAPAPAPAPEPAVANIANNTAQAAKVSPSNDSGAVGQNAGTGGVLGGNGDGEGDASGAGNVNDAGAQDAFTGNGND</t>
  </si>
  <si>
    <t>&gt;7651_g</t>
  </si>
  <si>
    <t>MSPPRRRSSRLRSSNATPGKSTSYASSRLTSLAEHDETPTSGPQSNLDAIVSSPLAPRTPATGRVKASQEEMHPSKAQQSTTKEPDSGLRLGFTDIEAKGNNLPSGVSQQSPSKVGISSPSFDFRFARPGPELGPEAQRMMDDLREEALRIKAKLAAEREEEKRRAGESAGTIGGRKFAHPKRKVGRFSEVHMAEFKKMDSIAGHASAFRGQPGRLTPATHGLKRTQSKAQLEDGEGLSKDEQSSGNSSRGERLENTAPAKRARTRVGDDTSSARPISRGNEKPLPATPATMRTQSSMIASITTPTQASLARASSRKVGSQIPTLARSPSKPNLNAGPQGIPKSARRLSTAPSSGIRGILRSPGKFDRMRSLLRHPGSTIKQSMPSSIPSVSRSPIKPDSRKEISIPPSTPGGPSTAGTKHGMYSPEITSQHSPSPMKSGIPRSTSKINFGRRHHPVGQASGAKPQSTSVRYPELPSVSDFNNITTEVEYPSLAGVRPLAKLSRQPPARSKTNPPPSVPGTFTFRSDHTISFGKSPKGFGSSPGQASVRQVRPSIFPMPVPGSFPDGNKENNKPLPSVPHGMSNKKRRRVDSDEEEEEEAERSPKKHKSTVAEGQMLMAPRIEAEKMASMTKAQTPSPNKKKGVLSLSRLNMLARPKFRK</t>
  </si>
  <si>
    <t>&gt;3415_g</t>
  </si>
  <si>
    <t>MGSHQDEDSSLRVSQRAWHLILIPLCIIPALFIFMTSFNFGVLPSRHSTYVHELNAIIDGHKAHLELRDAEHRQNIRGLFGIGDKGSDDNSTKSSSGGLLASIENAIGGAVTADLAAPAMSLGVGLANGTVMGLNLTMPSSMVSMMGQATGLSLLAQNLGSGLTSTLLSAVNISSLLATDPNEVGGTLGGADGTVGQAVLALAQGLGGGTSTGLGLKSAAANQTFFNTTGVSGIAGNFGVGLTNTLLSSINISSLTSGLSAGSDQAGGMFGGSDGMVGQAVLALAQGLGGGAAQSLNLSSSKAATFNTTGIAGVVGNFGQGLSSSVLGSVDISRVTSGLTSSLKKRAVLHKRDFNISSLDIPGIAAGVGTGLGQGAAIGLGLQTNAATSTNGTDTAAIAESFTQNLVSSFLGNGTVSKIFAFAKSTLATANSSLSSLNVEKVAEGFAVGLVSGVGSKITSLMVVNGNTSSFDDSVGGASNGFGFGLGSSGATLVQELLGKSSKTSSSTKRAVQEVSSRKNKRRVVAKRQDATSVATTSNITDLAGVLANLNSSMINPLLQTGVNDLTCTGMGGLVGVVLGLSESGTLKTKMLQSLTSSSNISLPDQVFNFTSNGNTYAVNLAKGTSSVLVNGMGVTKTIVLIALHVVIAIMVYFNTIPLIMLYHSTQKITTLARGRTPTSPSPTPKWVTINLYTVPPFSILLFGLGIAARGTGKFNTAHGILGLLLFLITLLASTTTYLQSRLTNTPLHNKIHKSTIAALLLFSLLTLFTGLIDLSNLSICIIQQILTPVSWVMFGFSTLGPFVLAVGLEGVLWLVGRTIRKEGGAVIGGKKVSIGRPQLVGGKEGV</t>
  </si>
  <si>
    <t>&gt;638_g</t>
  </si>
  <si>
    <t>MSSRPNLVPRKKVAIIGSGCAGIGALWALNRTHHDVYIYEAADRLGGHTNTAEFRNGKSKTMVDTGFIVLNSATYPNFLSFLKAIGVETTPTDMTFGVSRDQGLFEWAGTSLSAVFAQRWNLLSPRMWRMIFDIVRFNQFALDLLKAEEVNDEYHNGYANGNGHANGNGHANGHARTNGTNVRHLEAQETIGEYLTREGYSDAFRDDYLIPMTAAVWSTSPDKCTLEFPAVTLVRFMWNHHLLSTVAARPTWLTLKDCSKSYIDKVMNGFPPNHLFLNTPVVSVTSTDDGHVCVRRRDGREDIYDHVIIATHGDEALDLIISDADAEEKDILSGFQTSKNTAILHSDLSFMPTNRKAWSAWNYITESSATSANIDQVCLTYNMNILQHLPEETFGHVLVTLNPLHLPDPKCVQGRYVYRHPVYNAASIRSQNLLPRIQNIRGISYCGAWTKYGFHEDGFSSGLKVAQEHLGAKLPFEFIDSTFSRGKKPVLGISDLILRIWIVNVQVFISVIEKIFCVRRGRRLRSESQQELLKKVV</t>
  </si>
  <si>
    <t>&gt;10518_g</t>
  </si>
  <si>
    <t>MSTYEGTKKKWLIPDLPVATGQARCPVPKLSSTAGSAKIEEALIQMCEAFRAEGDDWVIVESPIGFPDEKTKKGWDTPNDIWDTRKLFTIIALEREKWQGANYKIALLTTRVDS</t>
  </si>
  <si>
    <t>&gt;5303_g</t>
  </si>
  <si>
    <t>MKASVFSILAIAAAASAHQKSTTSTVYATSVYTVTSCAPEVTNCPAKIGQVTTDIVSLYTTICPVTETEVPTSTAAGVETSSTPAPVSAAATTAAPLSTSTVEVTIEYTITSCAPTVTNCPAGKKTSTVITSTIVGPATTPAGAASSAAPVCPGPQCQATTPAGVATSAPAGVKSSSPAGPASSAPAGEASSAAPVCPGPQCKATSATTPAGVATSAPVVKSSAPATLATSATTAAGVVTSAVPVCPGSPNCPVVSVITISTCVPTTILSTITLTATATGVPSGVAAPSGGAAAVCPGGKNCPATTASKGFSTGAAVPTGAYATGTSVPFTGAASTTKAAGLLMVVGLFAALL</t>
  </si>
  <si>
    <t>&gt;3783_g</t>
  </si>
  <si>
    <t>MLFDLPGRGYSDSPPFPHNSHLYTTIILLALASSPLSWTPSGFSIVGYSFGGGIAVDFAGYFPQLVKSLVVLAPSGLIRQDKLDWESKLLYSPLFPECFLEWIVRRRLTGTTVTPPHQQTGTPETPNTGSEVKGNRDPSFENAEFQPGKNIASIMQWQLDSHAGFLRSFCSSIKHGSLSGCEDAWRKLQRERVNVLVVVGSNDSVIVGSELREDLKKVMGTVGGEIDGVRWKEVEGGHELIVTAVEDIGKELGEFWGL</t>
  </si>
  <si>
    <t>&gt;843_g</t>
  </si>
  <si>
    <t>MTTFNEAYEEVEAALEAMMEAMGMGAKPSTPSTPTRDEEDENEHVTSGTGSPPAATPTTAAQTPFDTFICTSGPASALSDPPTIGPFRPTYRLPHPPRLNPAVAHPPFAPSPLALPVRPVALEDPFTDSTASPTRSAVDLLSVNLTANEIDDDDDDDYDDDDAAGSTVAHIEGGAGTLAGHGIEGLARVAYWHKGLVLPLDDPLDALLEAPPGAEAEAAILFEEEREEGGLLGYEI</t>
  </si>
  <si>
    <t>&gt;3722_g</t>
  </si>
  <si>
    <t>MAAMFSQNPLMNGPNYSFNQAPSTAAAGNTQHSFYPYTDNGGSTLAISGSDFTIIAGDTRSTSGYSINSRYSPKVFKIGGTTSSQDDATLVLSVVGFAADGHALKERLDTVVKMYRYQHGKPMSVKACAQRLSTILYGKRFFPYYVTAILGGLDEEGKGAVYSYDPVGSYEREQCRAAGAAASLIMPFLDNQVNFKNQYIPGSGEGHALVEREKLPLPRNEVEDLVKDAFDSAVERHIEVGDGLQMMIITKNGIEEIYKPLKKD</t>
  </si>
  <si>
    <t>&gt;3560_g</t>
  </si>
  <si>
    <t>MSPRQSRIAIEPMKKVAEVKHIDDDWSGLASSAERRKRQNRLNQRAYRHRKALEIQNEPSSGLRIVESKWQPQPLVLYEPKQQVQVIQCKPKSPTSSTSSITSRNTTHLSPHHVLNPRITPPITDFRLSSDHRIRLIQYNVIRGVFANVDILSLLKFLPPNCNYLYDAPQFPRPSPATNIPPTLVPTTSQLTVPHNPWIAVWPMPQLRDNMIRLQGTFDHSELWDDLLGGWKEGRDEVDLKGMIVWRDPWDWRGWELTEGFVRKWGFLLMGCKEAFEPTNSWRAARGEPPLEIEL</t>
  </si>
  <si>
    <t>&gt;2418_g</t>
  </si>
  <si>
    <t>MEVHVRNVPQQSTENALRQFLKPYFTRLAIRCVHVQKQNGKTFASLTFLHLDDANRFLLQHGQARRDKGNIRFLGRPIYCDQSKRNASPHLVRVLAKEEKDRKTKAAGTSNIQQPKASRALPVTFNCWNVSCGTLKYSEFHGSTHLVFRPEATWNDNSGRGKVKFGERSVVLTLGSGIRIDFHYWAIYELITEDGNTPILIVSMLEAPRFFRKTDTALEDLMTQLVLAQSKQPQRKSKINRQRIPFIDEMHEPVAGSCLVYRIELVNNFDPLSSQGDIGDRFQILRKAPGMPPITHRHIDKLLDGSDPSFILNFRMLKQRLSSPDIALPFSILFQLQKLAQDNYLPPLLVLHLVDEVKAMTRRSPVSICVGAIRKLFNQIPWPGPETEASEFEFIQNAALLEDNEAKCRQEAFLMDEEFNQSTNVAIIHRAKVTPTGIHLYGPEAETNNRVLRKYQNHHEYFLRVQFCDEDGQPVRFNPRVSNERIFQERFKNVLENGINIAGREFAFLGFSHSSLRSQSCWFMAPFFHEGSLLFDRNIIKKLGEFETIRSPAKCAARIGQAFSDTRTAVSIDGGSMKIIPDVDYNNRVFSDGVGTISFALLNKLWESLAKARQTKPKLFQIRYQGAKGMISLDTRLEGEVLALRPSMIKFGGSTSTDIEICEASYKPLPMYLNRQFIKILEDMGTPDSFFLDLQAEEVRRLRMITESPVNAATFLKRQSIGQNIHIDSLIRRLSGLGIDFRLDGFLRDVVEMALLVELRLLKHKTRIPVQQGWHLHGLMDETGLLREGEIYCSVTVEGQTKVITGHNLIVSRAPALHPGDVQLATGVMPPPNSPLLHLSNCICFSSKGERDLPSQLSGGDLDGDRYYIMWDKRARPQRSFTPADYARLPAVDIGREVTRSDMTDFFIKFMETDQLGRIAVTHRVLADQKEEGTLDPDCIKLAEMHSTAVDFSKTGIPVDMSKMPRFHPWRPDFEAPGPHIKIEKLSGVNFEPPDTRDLDEQGDEDDDFSTYRYYESNKILGKLYRAIDEREIFQSIKRRALMLGTTTTSTVIDDVWTWAQKACRLIEWEHHKEWAETIRDMYEEKLLDIMTSYSEHPLRPLTELEAFIGNILGKTGAQSRQQRELSMSMKEKFETESGFIVNCIVKDDAEWSEESLERSMAVLWVSLQKTRWKRGLGFEGAGSLLSFKYVAAEVCLREVDRFLGM</t>
  </si>
  <si>
    <t>&gt;5120_g</t>
  </si>
  <si>
    <t>MPTRDEITYFGAGPALLPTNVLKTAAAALVDYQETGLGLAEHSHRSELAANIVNTAKADLRTYLDVPDDYEILFMQGGGTGEFAATVYNLVGIWIERRKQRILKEIGEMTEKALVTELQLAVDEEFKIDYIVTGSWSLKASQEAARLVGVEHVNVVADGREINNGKFGKIPEESTWKISKTPAMIYYCDNETVDGIEFPGFPEVLKPKDGNEPIVVADMSSNILSRRIPIKNFSVIFFGAQKNLGCTGITVVIVKKNLLPPAVASPPPSLLRKLGLPVGPIVLSYEIIAKNNSLYNTLSIFDVYIAGQVLKSLLSTFPDRVDGQQAIADKKAKLIYAALEEHPESYKIVPDKSVRSRMNICFRVTHLESGVEESEKLFLKGAVEKGLTGLKGHRSVGGIRASNYNSIPFAGAEKLAVYIENFAKLSRK</t>
  </si>
  <si>
    <t>&gt;905_g</t>
  </si>
  <si>
    <t>MNSTYRQHQNQYGQAEPKRVRNFLDILPLEVRQQIYGYALPSGNLYDLDKIRADRVIAKRTRLARQEDNPEATIYQGPVNNTGLLLVCKAIHAEAIDLLYGRNCFRIILRSKDIGNPELFWSSRNQLVKCFPGESLWKIRKVILSTNDHHWSDDRNTLDHKFWGRFFAQLKYLRVDTKNECKGWFKNCRRGVACIEGDVEIDEWTPRYVHEWEPRVLWAPKEQIIKCIGEHLPKDRYLEIEASDNDEKVKRGIEKATGSGVKVVFPKRWEGKDAVFFVRGDRRSGFCIAKAAFEAKKRIEAEELAAEELAADEAA</t>
  </si>
  <si>
    <t>&gt;8916_g</t>
  </si>
  <si>
    <t>MESPADFPDSPMDGDEVAYPCKGCGDILEEGKAFELAGNRWHLNCFRCNTCGTLLDSDANLLLLGDGSLICNNCTYSCSACGNKIEDLAILTGDQAFCATCFRCRNCKRKIENLRYARTSQGIFCMSCHESLMARRRKKSRAAAKKKEDQSPMLVDKSLPALPPNVALRSAFSADSQAADSTETDTATELSPRPRQGPLHTESSSRGGSRPPLEHSPERVSSDSLTKEGLTLPTTTYRSNRHSTISEVSDANNGDGESFFIPLALDPSPAPNSTPRSNSETWADPSKKGKENKAPNRDHFKVSQGEQAKSDAQISHDPNPSASAPHIAFQEKGRQPSAEETAQIKENIRKAQAGGKSSSAKSSASSNDTRVQHANSATSANGNIKNHLSGEKFRLGDVPKGKKASISRSNSTSDEMSDSMPRSTTGGLTVTPTRKDTSSRTDSPGQMHSATSRSSEESRARDDMESTESNNSPKPVTRLDSNMTQKSIPRKEVATGTVKNNMSSSISSSSGVETSPSSTSSDAQGVTPTLKGKTISGPSTLQPSNTKNNDLSPPSRAPNRPTGPQQKLSDTYMTPRAPPHPPTANKDSNGFSNGVPISPKLPRWSAGGDFTMDEDMARILGATDESSQSILRRVSNAVRHGRNGSEASAGRHHGRSVSETTTRTAASPRWPKTPLVEDLSSAPKDISSPISIASPSSDDPALLRRQLRNSEQRVAELERQVTSDKHIISMNKEVLEKRKTVAVLDSQREILFQQLEVLAGYVEKAKTSNQSIDIAELEESAFKDFAQKLEHLKRDMAGQVEILYGERNDLLEEKNRLMADRDRALIEFEQLSSKNAQLADMNNDLTHQIQERFKSQSSMEGARPPMSGLGLIYTSHNKDKSNVSIQLDDSSVRPSSSTTALGSMNSYPQAMEQDPAMEPATVLSAPHVVNIRKGQAKKFNWKSGGKNVAKGVSKGFKGAFSSGQQDRNQQWPGQSGDSIGLPYNMTVAPVDSPAGLLPSSLPRSMSSDPSREGGFGLFKKGKLPKSMTTSSLAAAEHPSTLFGSDLVERADFERRQIPSVVTRCIEEVELRGMDIEGIYRKTGGSGQVKIVQEGFDRTEDYDISDPELDITAVTSVLKQYFRKLPTPLLTFDVYDRILESIHIEDDVERCAHLRKTFNMLPPKHRDCLEFLIFHLARVADRVKENLMTPKNLAVVFAPTIMRDASIEREMTDMHAKNQAVQFIIENSSDIFGGP</t>
  </si>
  <si>
    <t>&gt;8100_g</t>
  </si>
  <si>
    <t>MSRRHRLSSPQPPTPISKSELSSPDASPASHHEILSYPYIREEANLTAAVAHDPDLRELNNSLVALAAIFPDVQVEVFREMLSGFGEESRLAVVTETLLKHKMRYVRGRYRIISKEQTQAEQDKVPTGQTNSRGIVPGEEMFRSLEYKKAVKTVMYHEFKGLSRSTINAVLAEFNHSYTLARPTLVALSSKSWRFSLSSLFLRRKTVSSQDAEHHPLVIWQSTGQGSIVPTLKITGSAELDRELYESLLIPIQERIVVERGEKDHTLALEINNAEAEENEALHDCECCYASTTFEELTACDVGGHFICFQCVRHAVNESIFGQGWQRNINFDLGTLRCLAAMSDDCQGCIPQALVRRAFDEDKSGKEVLRKLDERLAEDALLKTQLPLIRCPFCSYAEVDELYLPGPQRSWRLKRLGPSSLYTLVILLLGVGMIPFLLPLFLLLSFVFLLVSSEQTFGDLLARRLSASMTRLRRKHHGLKFVCQNTDCGRPSCMSCSKVWTDIHICHESSLLALRTQVELAMSLAIKRTCPRCNTSFVKSSGCNKLTCVCGYQMCYVCRKDIGNGEGYRHFCEHFRPNGGRGCTECTKCDLYRCEDDEVVVKKAKEEAEREWMEKEGTTLGGDENIRKVLEDKWKTGDDPSWWEGWQWKRPNWEHLLDGFLEGLVE</t>
  </si>
  <si>
    <t>&gt;8671_g</t>
  </si>
  <si>
    <t>MGFFDTLSDLVDAAVPWSNAHAEAAPESKEDSEDSKAEKDEGEGESKDEEEEEEEEEEELVDPKDTFEEECRESSACQPAKHHYEECVERVTGAGEGTHDKKHPDEDCVEEFFHLAHCATQCAAPKLWAALK</t>
  </si>
  <si>
    <t>&gt;10851_g</t>
  </si>
  <si>
    <t>MVDYTDFNVTQQLPSESINFSRSTHLSHNDSQRHNTTQDLNPFLTEYPQNAVYPTNAFYSEHSIDELNALYNPNPYPYPPIDNSTIQHHTFDLPLDNTELFEGLETHQNLAVGSLSFNPYSGFGMNTMSSTPDIPSNPTDQASFQTQFKCRFPGCSQVPVFPTERALRKHEEKHSKSYRCLVPNCKHPRFGDQGGLNRHDKEVHKRGSYFCPFVTCKRHTTPFSRKCNLSDHQKRSHPGQSPSNTQSLSPRQQNHIGEGLEESMGSGKEWSPSQRMGVNNVARGKHGGLRQKLERKYAEREKLNSDIEAMEKTLDIMGDESS</t>
  </si>
  <si>
    <t>&gt;9948_g</t>
  </si>
  <si>
    <t>MTIPPTLISDVTAAVEKCMEKYDSSHDFNHIKRVVGLAHEIYTEMISCPSTPSTTTTTSAATPSTPPLNKDIITLSALLHDIGDRKYLEPHQDQKTLVRDLLIGLGAEEPLAAKIQTIVLGVSYSNEKKDLQHVRDLVEAHPELAVVQDADRLDAIGAVGIGRVFAFGAAKTDRDMEDSVGWIGGRLLGIEGLMKTGPGRRMAGERSSRLRVFLGWWGEETGCEAVGEGVLGL</t>
  </si>
  <si>
    <t>&gt;3818_g</t>
  </si>
  <si>
    <t>MRYQNWDVLVFPEQCKIPLQEFKTSCQVIQDPEFLNGLNAQVNPLLLPTVTSFIPGLSAGAPFRISLHCWENPEISRYIQELQKRTDTIAFEVRLFIDGRLAGSKWFPQQGPWPTVIDIGNDLNKNGEFEKLKFPSFHKELLQQNYWSPGDDLGRIKVIIAEGFNRSNSTYPFERVKNLVAFSFQHAPLDVLEGAAIAWPNASMWRQVSLIGPYFIHQFSPRHQPSPQLDSIDLHSHSPRQASSSLRPPFSIPALGSMAPPNPSVFPRQPQFDPFIEACPFAYDHWRSQRSSDVSMADYISSSSRTRASSSRQVSDPITVDRREESLGMINAFDALCEAMIPSAPANTPQNLEGLEPFDTEKAVYLSSAEVAVEGLLAEEEVVSSTPIKQEKVLTESHTNILHLHELLTSNTTRRKKKAVEDLSEADNANTTENGNTLRKVSQMSTASNSNGSAKRQRIVTPASSKVIDDEDEPKSSPSVRAGHSRIASLQLTTYDGQEGERKVLGEVQNQSVLA</t>
  </si>
  <si>
    <t>&gt;5472_g</t>
  </si>
  <si>
    <t>MGSDPSDMALNASGVDFSNSTQAEMFLGDILDDTVFQVTANQYARDFWYGVCAIISFCAILNVAQKITCQMRMRAAATNQPRPAAPSNVFSKCLACLKAIGREATYRQFTPRNGRFLKVPPVGTIALLVGYLAWVILLEFVHNDVEGAQHYTSLAVRASWLAIAQVPLLILLAGKNNLIGLVTGISYERLNVLHRWVARGFLFAATLHVIFLHMAWNKYDLGPLEYATDSCVPTGWTVYAILIWMNISTIAPIRNLSYEFFVIQHIITWIGIVVAILMHLPSTALYSRVYIYIPIALYLIDRITRSARYAWNNVHPGRAVLVAMEGDVTRISVQSKTIKKWAPGSHVFLSIPRFGVGQSHPATIASTPTSHNGDLIFILKGHKGFTSRLLKSAASSSTSLLLTKEKGSESSAATQVSYVALIDGPYGNSYNDLAAYDSILLVSGSTGVTFNLPILLDIASRVQSTRLPVKRITFLWIVKNTSWTSWISQELTSAAQTLLAAGIEFSICIHVTCDNAFTTGDEPQCCACDKKLGPCCCVNLAEVQSDGSGVKSRALPCAKFYSGRPDIFELLWAILEKAEGETGVTVCGPIGLNTDVRKMVVKCSDERAVHKGTGAQGIYLHTECFGW</t>
  </si>
  <si>
    <t>&gt;21522_g</t>
  </si>
  <si>
    <t>MASRPRVPPYVTRHIPLEIKISSIPGAGRGMFAKADAKPGDLIFSVKNPYTCILAATSTESTLPELGSDRSSERGRERAFANVLTSCSFRMSDWVIPAMAVWQLSTRASARVRSGLAFSTVVVARSSPSVTTAASGLRGRDTIRKPRYQGVDSLYFRTMLRVVSLHENGIFSTFEWNKYMSMKVNARALQNAYEQDLARDIASDLINFRVTSNMRPNQLTALHFRTQNNGCGIAVYPLKPYTSTDRQLNGGYLLLGSCIEPFYAAINHSCIANSSWLFDGREFQVRAEKSIAKGNELFVSYIPNGANFEERSDQIKAWGFKCTCSLCLRGYIGPTGELGDRIKEILSNHKKWGQPEYEGQSPAIDAQNALRSIADIREAGFGNDSSEMLRLYHVVYDLQEWEKNTEEMLRTWLLVFLEIEPNQTHCQPRVKSLCALQTLAGLLDLEQLNKRNFDPYPDEVASLIPPLFQFVRGQLVKFLETFRGKESELTKWEHEKYMKDFKGNEEVTVEVFLEKLKELVVVLGVQSNLETIDQP</t>
  </si>
  <si>
    <t>&gt;782_g</t>
  </si>
  <si>
    <t>MSTDQILKPDKDFSKEVDKQLPEAEQLAQASDLASTSRILVAIVTISKDSGDWSLLNEQVLLLSKKHGQLKQATTKMVQVVMGFLDSAPNLETKLTTIETLRTVTEGKIFVEVERARVTKILSDIKKEQGDLKAACDILCELQVETFGSMERREKTEFILAQVALCIENEDWTQAGILSRKISTKYLSRKPKKSEEQLAKEKKEREKKREKGEDVPEPVDDDVTDLKLRYYGQQITLAKHDDKYLDACKHYRQVLDTEAVEEDPEKLHSVLQRIIYFVILAPYDNEQNDLLHRIQRDTRNTQIPLDAQLLKLFTVPELMRWPEVSKLFGPHLCGTDVFDLLPNQSADKKANQRWEDLRKRVIEHNVRVVAKYYTRIQMPRLTQLLDLTEDETEKYISELVTAKTVYAKIDRPARIVNFAKPRDADDVLNEWSGNMKSLLGLLERIDHLITKEEMMARIQPTKAPKASKSTKAH</t>
  </si>
  <si>
    <t>&gt;8342_g</t>
  </si>
  <si>
    <t>MAVPATKIRTAEEAVARIAYLSSDVIVSVQPAQGLESEFSSHLHRYAGRKDEGLVAASDDGVPEIQIVRHNADPLLSVFAPIRNGRLVSVTTNSSILVSSVPHLYRLANYPVVIHASLQPSQYPDYSAITSIRNSGFTFLQSETLQEAQDIAITAHALAIKSGKGVIHFFDAGTSTSAAQIPVEDAEFVKAVLNIDAVRAFQSSKIGGTGIYADDGRIATISETQALAAPANPNAMEGVEATSATPLSTADIPSKASSVGSSHPGRDSSVDSKSSNSSAPTATRATSRAVLSDDIYNYVTAIWAQFQASVGRNYTPFKYAGPIDAEAAIFVFGSGVNIFTQTLLAAKPKDAYYKAGVITARLYRPWLGTKLVATIPKTIKRIAVLEQIRRKTTKWGPLLLDLLTTLKSGPGGGVETIVGHQLGYLEPKTVQQALRGVFQNLNSEKPIQNLEVGNPDGPTEPPEGYALSPPKVESAYMKILDQIFGKRLYIANAIGSQNAGISATVATTPEFGFGSLLARKEHRQRFVSEVEAAATSKEFLTEAPKPWISRWLAAAGNDQKAGEVADEVIARLETDGSPLSQNLLSKKGLFRKESQWLVGSDAWAYDLANSGVHHVIASGENVNMLVIDSTPYSDRAAADSARRKKDIGLYAMNYGNAYVASVAVYSSYTQVLQAMIEADQFNGPSVIVAYLPYFSEDDSPLTVLQETKKAVDIGYWPLYRWNPTNDERGEPNFSLDSERIKTELKNFLDRENHLTQLAKRYPEFASNLSQDYGSEVRELQKRKAKDSYNALLEGMFGAPLTILFASDNGNAETLAKRLGTRGKARGLKTLVMAMEDYPLEDLPTEENIVFLTSTAGQGEFPQNGRAFWDAIKDNTELDLASVRFSVFALGDSHYWPRKQDKVYYNKPGKDLYRILSNLGGKSLADIGLGDDQDPDSFQTGYQIWEPLIWQSLGVDKVEGLPEEAPPITNEDIKAASNYLRGTIAEGLADLSTGTISAADSQLTKFHGTYMQDDRDLREQRKAEGLEPAYGFMIRCRLPGGITTAKQWIQMDDLSVNYGNQTMKLTIRQTFQFHGVIKGKIKQAMRGINKAMMTTLAACGDVNRNVMCSSTPYASQLHSEVFKYSKLISDHLLPTTTAYHEIWLKDDNDKKTLVSGEAIQDFEPLYGPTYLPRKFKVTIAIPPHNDTDVYAHDVGLIAIKGKDGHLTGFNLLAGGGMGVTHNNKKTYPRTGSMFGYVPKEDIHIVCEKIMLIQRDNGDRKDRKHARLKYTIDDMGVDVFRGKVEDLWGKKFQKPKPFKFISNIDTFGWQKDEFGMNHFTFFIENGRIENTASFPMKTGLREIAKVHKGEFRLTGNQHLILSNVADEDLPKMKGLMAKYKLDNTQFSGLRLSSSACVAFPTCGLAMAESERYLPVLISKLEGVIEENGLRQDSIVMRMTGCPNGCARPWLAEVAFVGKAFGAYNMYLGGGYHGQRLNKLYRSSIKEDEILEIMKPLLKRYSQERNKDEHFGDFVIRIGMIKETTEGKTFHDDVAEEESDEE</t>
  </si>
  <si>
    <t>&gt;978_g</t>
  </si>
  <si>
    <t>MSSVETGLEISGHGLLPQGAGYGIVIGLGIVFAVIILTAVKVQKLYLMEDSETSEMFMVANRSVGTGLTCSAVFSSWMWINETVFSCVQAYNYGIAAPMWWGSGLAFQIALMAVLGILTKLRVPHAHTSLEIIRKRYGPTGHFIFTLLNLINNVFGCSAMILTGSQLIVGMTGMHLAAATVLLPFGVVLYTAVGGLKATFLTDFLHTTIAIILIIYFTLSVLTHEAIGGLGGLYDKVLAAEAAGEYFIEGNYLGSALSFKSKQSIMFALILKFGNLALVTMDTAFWQKSFASEVHSTVPGYDLAAIAIFGIPWGLGSVIGLAARAIENTPIFPTYPGVFTAAQVGAGMVMPYTIKALIGTGGVVGILLLLFMAVTSTVSSSMIAVSSILSFDVYRTYINRKATDKQVVKASHIGVVFHGFFITGIAMALNYGGANLTWVGYCSPILTCPGIFPLIFTLTWSGQTKLAAIVSPILGLVTGIAVWLSTAHSLYGQVTIATTLKSAPALYGSIGSLFSPVLYSLIISYTRPSTFDWREFLRIDLVEDVISGESSPTSTSTPTLDKAGSDIEKTDEKSGSLAIIARQAPLLQRSLDEVEHPFDAETLRYLRRWYKIAWTFLLFVISTTWVLWPLPLYRDYRFTKPFFSGWITVAIFWQFLAMVLVVIFPLYDGRKDLIKSVRGISDSLRARFGRA</t>
  </si>
  <si>
    <t>&gt;4216_g</t>
  </si>
  <si>
    <t>MTLLAPYANNHWHPNGPGDARPNALKIIRDQGLDDGLVGKVFFVTGCTSGLGLQTARAIHATGADIYFTGRDEKKGAEVREDLLRDGKPGRAEYIGMHLDSLDSVRTAAKEFLQRCSTLNVLICNAGSFVHSALTHYRAEQAEQAR</t>
  </si>
  <si>
    <t>&gt;9762_g</t>
  </si>
  <si>
    <t>MGRVRTKTVKKSAKVIIERYYPKLTLDFETNKRICDEIAIIASKRLRNKIAGFTTHLMKRIQRGPVRGISFKLQEEERERKDQYVPEISALDYSQTDEGKLEVDGETKDLLKSLGFDAIPVNIVQVSQQQTIERPRRFNDRPARA</t>
  </si>
  <si>
    <t>&gt;6770_g</t>
  </si>
  <si>
    <t>MDKEREVSLQPTSTGPRARPGVLAQRPLKAAIMAPKKKEQQKMSLGAFMTDEKLGSWADEMEDMPVYSRTSGYGGGDRRTYSATTGTYGNSSAGGYSVREELPLPDKPPFTVHLGNLSFDATVGDVTDFFAGCECTNVRIIEDKMEMKPKGFGYAEFATREGIKQALTLNGTQFQGRNIRVSVADPPKNQGDRPEAREITDWSRKGPLPDLPGRGDSRRGSDRGFGSEYGGERGERRERFPEGDGKVRDFGNWERKGPLSPIPQPDRGLREGGRPRTNDGPRGEGFRDRRASPAAWGESRGQGSQDGSRPPRREFQDRPAADRAPTAADQDNQWRTKMRPDAPAQLSQAPSREGSEAPSSPALGGAMPASGRPRLHLAKRTVSEAAGTGEPSPASTSGDSKPNPFGNARPIDTAGKEREIEEKRLAATKEKKEAEDKAREEKHEAEKAARAAKAEQEAAEAEASKKVEGEKEETTEKENANGSVVDDKEAVKPKEVVGDVKPKPSETGAWRRPSGGPPAARDEVPRGPRGRGGRGRGEGRGGPRNFEDRPARQYTNGRAEPATPAPASATSPAPAPASGTEPEAAAVEEDGWSTVSKPKKNNRGGNQGARAIAS</t>
  </si>
  <si>
    <t>&gt;5659_g</t>
  </si>
  <si>
    <t>MKSSPSSALLGALLAGVVQAVPTVDDRFPYTGPAIPVGDWVDPTVDGNGKGFPRLVEPPAVKPATDNPSNNVNVIALSYIPGGINIHYQTPFGLGEAPSISWGSSLGDLGSTTSGYSHTYDRTPPCSLVAAVTQCSQFFHEVQIGGLKADTTYYYQIAAANGTTASDVLSFTTARAAGDSKAFSLAVLNDMGYTNAMGTFTQLNKAVDEGIAFAWHGGDLSYADDWYSGILPCESDWPVCYNGTSTELPGGFATPDEYKVPLPAGEIANQGGPLGGDMSVIYESNWDLWQQWVVNITAKVPYMVLPGNHEASCSEFDGPGNPLTAYLNNNITNGTAAKSDLTYYSCPPSQRNFTAFQNRFRMPGAETGGVGNMWYSFDYGLAHFISLDGETDYAKSPSWPFARDATGTETLPTEKETYVTDAGPFGTMGNYSDTKTFGQYQWLAKDLASIDRIKTPWIIVMTHRPMYSSQVSSYQAAIRNAFQPLLLQYGVDAYLSGHIHWYERLWPLTSNGSIDTASIFNNNTYYTNSGVSMTHIINGMAGNIESHSTLDAGESTLPITAYLDFQHYGFNKIDVNSTALTFSFVTGGNGTVLDKLTLLKRTSSISSSSTSSSSTSATSSGTSTSTSVSSGAITSTSSSRTSNSTGVSSGTATSALSSGPSTSLETSPLSVATSSSSITSLGTAVLSSYIGSTASIAYTTETVTAYTTYCPGPTIITQGSGTYTVTEATTLTITNCPCTVTYAVTPSLSLVGTTSPVVSVITSGTVATTYTISEAASSAASIISSAVPTSNVPIPTSSTEVPLISVISSGTMATTYTISESSSPTTASVLTSVVLAASSVQASESSETAETSPSSTAGTSTSASLPFTGGANRASVPPLGGITGLIALTVYHLL</t>
  </si>
  <si>
    <t>&gt;1354_g</t>
  </si>
  <si>
    <t>MPPKRKAASTAKGSRKAGRESVASTPGPATPHSFDSGDDDYETSSDTTEPDTEEIRNIKDNLTIDRYKLNAKPVARDSASRYFDDGNNDFSYLALKPDHENRPLWIEPHKARIILESFSPLASHAQDFLTTIAEPQSRPQFLHEYALTPHSLYAAVSVGLDPKDIIAVLDRLCKMPVPDNIREFITKCTHSYGKVKLVLKNTKHYVESSDPELLQRLLKDETISALRVHGTEDITTTLAPKMAGLVIPGTKNAAGVQQAVERPKLLEGENANQEDILATLNEDDDDDDDADAVHSFEIKDDGVEAVQKRCLELALPVLEEYDFRNDEFNATLDIDLKPAAQIRHYQEKSLSKMFGNGRAKSGLIVLPCGAGKTLVGITAACTIKKGVIILCTSSMSVVQWRQEFLKWSNINPNDIAIFTSDNKEKFTGNTGIIVTTYNMVAQKGKRSYDSQKMMDFLQGREWGLMILDEVHVAPAHMFRKVTSLLKTHSKLGLTATLLREDNRIGDLNFLIGPKLYEANWMELAEQGHIARVQCAEVWCPMTTEFYTEYLKLSSKKQSLLYIMNPRKFQAAQFLIDYHEKRGDKIIVFSDNIFALEAYARKLGKVMIHGETPNQERLRILENFQHNENINTLFLSKIGDTSLDLPEATCLIQISSHYGSRRQEAQRLGRILRAKRRNDEGFNAFFYSLVSKDTQEMVYSSKRQAFLVDQGYAFKVITDLQGMDQLPDLAFTTPLERRELLQQCMIHNETDTSKDYEETGDANLWNRNGGGRNKKKKGARRTAGTLSELAGGQDMAYMEQNKSRNKDLKHKPQSNAFFKKMQRDAEKRKKALEDGY</t>
  </si>
  <si>
    <t>&gt;3224_g</t>
  </si>
  <si>
    <t>MAIGAINTKKAVHFGAGNIGRGFVAEFLHESGYEVVFCDVQDAVINQLKASKSYKVIQVGAEGESTSTITNYRAINSKYDEAAVIDEIQTADLVTCSVGPNVLKFIAPVIAKGIDSRPEGLTPLAVIACENAIGATDTLANYIKHPNHTPEDRLDSHHDRARYANSAIDRIVPAQDPDAGLNVKLEKFYEWVVDATPFKDHQPPTIRGVKWVDDLIPYIERKLFTVNTGHAAAAYHGYFNKKTTVYDALQDPYILAEVRKALAATSSLIVGKHGIEEEEQKAYVEKIITRIGNPHLEDAVERVGRAPLRKLGRKERFIGPAAELAEDGEDFAALMDAAEMAFRFQNVEGDDESFELAKIMDSLSAEQVVEKVCGLTKSDKVFESVVEIVRKVQAEE</t>
  </si>
  <si>
    <t>&gt;5400_g</t>
  </si>
  <si>
    <t>MLPARASSVVRFGGARSSSSSYYKRSPRTPFLKRMYEQLRRLLRSLIRYMKRNPIKVFILVIMPLVTGGALTALLAKFGLRLPPGVERMFGALAGKKEVSGRRGGGMTFERETVETKGGFDFGNAMGGIGGAVSLAKMLM</t>
  </si>
  <si>
    <t>&gt;2987_g</t>
  </si>
  <si>
    <t>MDPSIWAWTQIQLARNEERVAYQRLALSSECMWASRLKAARDVFVNASLSLKPPIPQGKLKGATRDAWKCLRFEVPEVAGLGVSVGEGGGIHLNWRVPTVLEVEEWVERSSSFGTFKQVEEFGALKEEIVWREGFEEDNANLAVHAVVGDGDEELVEQFQVMVYADHLVTDGIGIRILLSKYLSLLASSLTSPSDSSLNRDWDSSIANLSPPWISLLAPSSLIPGLPSTSSSTNRDILLNKMVSPPPSFQAEHQVPNTWFPQPGAPLLPTLHAPTTPTQETHCITLPHSQSTAILLATKTALGTDATITHLAHAAMILALLHSSPTTSPLNDRGGPSKLYSPCWFSGRRFLPPKQQDFTPTCMGYAPITFEDVEAFRPGEEPSTADIKSKLVLAAKVAISQYGAMRDRGVSGLLDCVGWFEEMGKGMMMGARLAGPQTGIRGGSAKNTDGDEMRSADPFLLSDGIIENYISHEYPGLVVQDTHFTAAAEQNLIVRLSSWRGRLRIAGEWRGCDYERGFVVGFLEDVVGLMGCLLEGVDR</t>
  </si>
  <si>
    <t>&gt;7076_g</t>
  </si>
  <si>
    <t>MTINIGGVSEECQAAAMMAMIWALYSNDIPRVAWVLMGSPPKTRPLPTSLGRSYQSAIKDESGELNIDVPKLVTQSPLLSSIYLECLHLRMPNTITRTLTEDFECDSYILKKGNHIMSPGWLPSRSPLWNVPGHYAEEFWPERFIEMPKMKHDDPSEKVQYHSLMRLENFFPYGVGSMICTGRFFAKQEILSATALLILKFDFEPQEWVTNSGKGT</t>
  </si>
  <si>
    <t>&gt;2515_g</t>
  </si>
  <si>
    <t>MKEASGRSFKGQLYESTATRLQREMKDQERFSREGNKRVGKATRNTALSLAFISFTLTGYFLGQYNTPKGSDASTLPLSNTIPPKHNISRSNMEAAWADFVEIVGAANVSTLDTDLVHHAGSEWSTHISKDSEIPFSVIYPESTEQVSKIMKVCHQRKIPITAYSGGTSLEGHFAPTRGGICIDFAKMGKILRLNETDMDVVVQPAVGWEMLNHELEEKNLFFPPDPGPGAMIGGMVGTGCSGTNAYRYGTMREWVLSLTVVLADGTIIKTRQRPRKSSAGYDLTKLFIGSEGTLGLVTEATLKVTPKPKSENVAVCSFENIKKAANCVAKVVAEGVPIAAIEILDEVQMKCINETGSTDRKWTEAPTLFFKFAGTDLGVREQIGLVRTLAFKEGAKEFAFAKSKEEQKELWSARKEALWSVIAKKESASDHVWTGDVAVPISRLADIIDETKEDLRKSGLFASIVGHVGDGNFHTIMLYNDSQRQAAEQVVHRMVKKAVEMEGTVTGEHGVGLVKRDYLNHELGETTVDAMRRIKLAFDPLCLLNCDKVVRVQKASKGEVSKW</t>
  </si>
  <si>
    <t>&gt;5791_g</t>
  </si>
  <si>
    <t>MSAKGVPLPSEDVKKPSLGWDPAEMMAFSKLPDEIIEHILRLTNPNGFASLIVLNRKWRAASQQAHLYAHQLSRCPSYSAAHHSVQLPEDEESLPRLRRLFAREIKRNLFEAYLRPSETIISLVSTSISSSSAPGGEAFHFSLSPRGHYVLAYSSSRIHVIDVTGPEVAVKRELKILRRPASTTITDDGSLLAVLSTDMQVDLYDLTSEHPKHTRAVALDHTPRTIALSPTGAVLAAAYDSGVEVSSLDPGLTSTERRAVKCYAVDSLSFSNDGTQLLGTTVQSRNPSTVVLTAPYYDPGGNLPEESVSALWTTSILFPNGSRDCSHAVLLPSPSEGEASWTFTYDRVFETFRAVRIDDLRNGTTYFTGPTSDSASLSKLLPSTLPSASETGDLVASGFQGAIWIYGVPEDLEAVPTIRDGTSSTGESEVSSPSTSIVRRNSAPSLRSAHRTRESTSRIPQWQLLCDKNRNTFIEGRKITYLDRVSSMAWVQDYSPSSHRERLVAVAPGVGGQSPMNEDDGMTPVDGGRISILDFDYSPDDGRKSIITIEVGNAEPEVLEEEHRDLDTEVAIVRRRTVAQRRGNRNHVSRAATTISRPPPPPMPALSSLSDLVGAFPRALPTRRPSQQTTLSDRSEGVSVDEDQEVFEAPYSQTSPRSGTTLRRAATAAAVNRRLHPRAVAQDHIQYRRADGREEHPHESDADNWVPPPPPYTKDPVPPLPEHIQRSLLAEAAAATLQRANTHRTRAAFDFPGLDQATSTLSRSRTVATIASSRSGESRREHYPFHRTFSDSTAMNSDRVSLEEVSRPMTSPSSPDFDDLYDVSPPGTPQLGPRSVTPRAVPVNHIPRKPVGAPSQPNHTRNSQAPPTPDMGPSLQQPISPVPQPTQPPDETMESRLEEWESVASSQQVSPEEEVVPTLVRQSTPRSQNSMVHRPVSSTSSLLKEVPPRPDENHHLTELPPTTPVMPNQREMIETQIPRQPRRSETTPVARSPDNQEEEPLPIWRSGTAPTAAQTTPITTNNIPPLVMPNPDQIARLNSRRGRPLGLADPRRISQVSNHQPQPPNGSQRRHLSSGSIHNMPPQSMSPQAGPDFPLRNTPPRAGIGAYSPSPQQYNNALYPSMNNSLQPTHRLNGHSQHRPALSPGLRPPIQRLETIHSQTSAAPEPSPYFAQKQIMVSRQPSRAERSAAKNIKDAKKRGWRASMKEKSKKKEEAKRAQSSAGWTDVTRDSAMTTRYMEAEREHKSGKCAIM</t>
  </si>
  <si>
    <t>&gt;2739_g</t>
  </si>
  <si>
    <t>MTLDGLLTADESILLDTVDKLRNHGVSKYIKLPQIIVCGDQSSGKSSVLEAISRISFPRGKGICTTFPTELALRRDPNRTVKVQLKPSASRPESERILLSSYQPPTGRLEDFEPLVRNAQEHLKKSAGKDRGADSFFEDTLHVEVTDPKWPPLSLVDLPGLISSPNPEQTAEDVPLIYNMVSNYMMNPKSIILAVISAGYELPLQKVFSIINKYDPLGKRTICVVTKPDSAVLGTDDLPQFVQYAKNNLPGYTFELGWHVVLNRAHNAQTQTSDERDKAEKDFFAQAPWSGRLHRDQLGINKLRDRLSTLLERHTRAEMPGVLKQINETLNASRDELSKLGPARSNSDEQRKHLTTIGQRFENLVRQAMNGYYDDSSFFLPELPESDPRKLRAAVQNLNEDFAKRMHEKGHTKQIMTEGITELGVFQRRSTSISPEEVLRSEYIQHIKSLSRKNRGVELIGSPNLRLVRDLFLDQSRPWRPLATDHLENVVQIVIDHLSAVSGNVASPETAAALRREVVYQAVDTRRKRVMEKLEELMKSHEKGHPITYDLSYVENSRKLVKADVKLRLENYQRRNIQKSQNSTVDGTPPAPQGLQIHQVIDALKLDAEQIEEVDCADILNSMQAYYEGALRTFIDNVAVLAVEGCLIDDLDKVFSPTEVVKMDEQKLHALGGESKQAQAERFELKQKVAALEDAQRECLRAGVIHERQSYDPAITTTGTAGSVRTEAQLPMTFHAHIPAYSSNPFAFQKAAYGSFKPVAKSGKSIFSKSSPPSIPPSATPKESEELGSTPKRGDSTALPGGPTSALTPERTIPPFEGDRSTSAFANSTWLCVNNSSPGNTPPLKSPQKPTVWNTLQKASETGGPDTGGSAQSLSQFKALPIYLNDFMSFEELQLFDRDSVGKSNRLDRLREKLNENQPSGNRLTALECPRLVTM</t>
  </si>
  <si>
    <t>&gt;9979_g</t>
  </si>
  <si>
    <t>MQQSNRSQPYQFGGQEPYQPFAFNPQYGTVYNGFSFPFVPQPPPPPSIVQPQYPSYSSVVQHGGNAWQTPGPITYTYPNYYPQQPNPSPSFGVSYGLPPYYVNAAPIFSGPYTPPSFYTGPASNPPLPGQYAPPSYYIAPGYNPPASPVFPRLSELTGPNHHSQPALVCNPTTGPPPGYLLAPAQPAYVQASSSVLVNGRGIVSQGDIVRAPKPGWKVLKRKALDVLESRAKKVHLQSSSTVIVWKPVLTAIAPTKKPEETPIPAAPIAVETKSIPATNALVDKDINQPLNTWKFGDHLSFKAPSTPKTCTEAARSKFLAASPQSNVNAIPTPIAERQQKIPDIKTPLSTARKPLEGISPSAVAVKTRWLRTKKLQLLSPSKVNNDFKSGGAQNQANLSAASSVQLLVFPEEPQEQSSDSAKITPAMRGLSELDLSLKETSKDSSAKQTVDIENIPPISHPNIESICRPKKKCCRPIRARTTFQPSPILSRQLDRLKQITSDTSPLKPLAIESIEIEKSRVVATIRSAPSIRNVDLTPPGQRKKSDSQTPLLKSASNSSLIGSDPVPTIPSKPINKTSSPELGLRIASVPIAGSLQSSLANKNQLPSLATDDNEEQRLGPLGAISPCKLEDFQVTSEQPTKSQGFKIEEDNETVRDIFVASNHQLLDDSHQGNLPATLIDHSKGRNMESSPSLKLDPSLDRILESPPTEYNPELVESSNFQLENFSPKSLPKTKLDTMLDEMCEEFPKRSTQAKGNFNLELGGISAAKMQSRKRNKGFELSEPIIKVEPASEHFNPALSEMASFLQSSRLNIKMEKPDTFDIDNFLGKKSESKPLASSTEFKLLNQIPSDTIVVDTSYRSPAAASRCRRRLRKPNPSELQQLRESIEDAQWEAGVKRNTWPKDVVACFAPLSWKPYECIECSETRGSLAQLEAHMEDGHMVGFGAQDRVGLEAWVCGFLRCDKEFFSGEEGKEHAEKEHFWDGDGRRILRERVSEK</t>
  </si>
  <si>
    <t>&gt;1047_g</t>
  </si>
  <si>
    <t>MDMRRSLDSDVVDVGMDIDGNENMDPLSGTSATEVIDIETHSHAPQTTRINFGETDPTIQPPRFCLWQDTEPTTATEYTPELDGGGTDGSGMQLMMRFGDVDTRISWVRWREMERRSYVPRFRAPCFGRGGVWFGFDREALEEGGEGDEVGGFEEVGEGRSDEEECGMEIRVEKVSDGEYSDWEAVVVDAGTDGEEGPEGVAEEGNGSCELVGGSLPIVAL</t>
  </si>
  <si>
    <t>&gt;8663_g</t>
  </si>
  <si>
    <t>MFVHSGASFHGHEFGGQGNAANSSRPSLMRSAFSTPTNRKSMIATESFPASIIHRTRRPVSEYIPQRDDSEKRVSVRFQEPEAGDVMSEEDEISMGNCSGSEASTFGRRRRRRALRTCTTFHLAHPAPALTQIQKLLEIRPKLILQLQRLSAESRPTPVIDVLPSSTVVPRLVKRFPRIFRDKWELSYNDVMIVKSEDYNTTMEHMEEHGFDDDGIANRDLLAVICQLRKDHGGQQGMAEIVLHDGTVWVATPVPNGPFEFISRNQSGTLTTARWVKRINKSKVQELSEAGLATEALDEFKYTFSIINPNSRRHPILGTMTRNRLDIPDYYTSVSSSAGRFPPTSPIGAYPLETDNPLLDDEPPPERTTHEIDDSMKNLIQVTAIWVALRQGWSPYFRYNDLMASGMGLAHNQGSFRGRTRSASLTPSVSGPSPAPSVRDTESRHSFGGSIGSRIRRLSIRGSPEIPPTAQFENPIIPKRSTSHGSAFMERITARKAVNSPTTSQGNVDAENSKIVTGLPRTRASTFNVRRSITPSGPPPSFATARPQASTPGTPTRALQKRPPSRPQSVYIPSPTYETGYFQNNYFDGKPQRQSMLIPDTHKVVDSGEKQKFGRWRTLSNIFRRTN</t>
  </si>
  <si>
    <t>&gt;3595_g</t>
  </si>
  <si>
    <t>MERPEPFIVEPTNKHNQTVIWLHGTSSSGLIFAQEFLSFKFWNPAVESTHLATEGPASSQQVELNATALHETKTSPRKTNVDVSSQLQTITSALPTARLVFPSGTYKPVTVLGGKITNAWFDIHDFGDRTKGEQDQENKQNMRESLEYLAQVVRDEYEVLNREWTEDSDWKRKKVVLAGFSQGTAIGVLALLGGRFADLVSTFIGIGGWCPFKTQIDDFIMDLKINRIPDIPTKEEKRSYVKVLINNEDIVLGEREKVMLEEGIGKDVKFWLAHGKLDEKVKIEWGREMVRVVEKAGYEVEWNEVEGLGHDFRDVGLMNALVGVLQSEFHSPL</t>
  </si>
  <si>
    <t>&gt;9939_g</t>
  </si>
  <si>
    <t>MNYHSSSLSCSDIARQEEPFHFTPAYNPEDIICPGSDTEEAPEETQQKRLRYEQQAQRVFLGQLPVLESARLKGPFTEESGWINPWRPHPRKVEDWWQPENLEEMMFTKGNVRRRVAQFGLDHLSNKDAIAWCRASAEAEADAMSIEGNIMQSVEDDSQAENEGHSSADEDIREQETIDDSIEASLGDNIIDDTSGAYGGSDIPTEPRHRQPSQFSMETHGIGSPHTNRAEPRKAKRPDDLEWLKGSYVSKRARWNGPAIATPTPLAALLPARERQRFQNPSKPARPEHKQKDHVSRSRFSFPDIPQAKSKMAPGAFGNKNQTTKSPPGNQTKTRKSSRFGNHVLEQEIKTTPLQEDAVNYPRRDSKGAILLEMRSPKSKAQKTPAEPCRLSLLDRATDKYEADVIRPVTNRQYGSSATNTGCRSSVRSNSTLNRLPRLPPNTTSPCYQQIDPTYEDETSFVSEVAPSSYNVEEFQLRKKRRRTNPSLNHHQSDPSPTIQTLNSSCKTPREATSKGHAIIRDSMTSHSGMAQQLPEVQEAAPSNSDLSNEDRDTIDDIIYNSSFLTNATIIINRQGFEGPTPARETDLAGSATKSSNPSQESPEKPDIPFAAHPSQPQTLPALPESPNKSLVPSSMQLPILDLNDGSTQPYNMTLNMSGGISIKSSKMCETAAIKCGNTSSSEGNYAQPYFQDDMDMIQQALSQALSEEFDDLDSDDDSRVIQKDDLQQDGNWQDYEEPNDLNSEDGFQVDQEVTANLESRQNNVDTEAENLETNISIPNNIDIPIRDPADIDNKLFPDGCKLQSPWAAENSEPISLPFSPENVHQGVCISNPEASLDPGHSLAEEATPMQSISAAAARPWQQHEHDSPLRERSIMPFSAFQSSPPFSRPPCSQIQLTDLTNSQVLVDVTTRNPWMNTARQPSPTKSRKRVSFGILPSPEQINSEPESSLSRTKRRPAPPPPQNSEQLLDEDDYDDTFNDDNTTLNKSIDHFVAARLPRQCPHVLPENGNSPVGSSPAFGAQAEAFIAADQEISSRRTAQAATLLTTPSRRPKNRMSDSTIFRDSQHNPWHVNSEPAHGRNAHDDLASFDMEEALGEAGSFLQDWSIEIEIQKSKEAESTSRRESAGFRSGNLCGLV</t>
  </si>
  <si>
    <t>&gt;21543_g</t>
  </si>
  <si>
    <t>MASSVDAKLLKATKFPPEFNQKVDMTKISDILGNEDDVVIELCFNLLEGSRFPDIKKLQIQLTGFLDKDTPRFCKELWKLCLSAQANPQGVPKELLEAKKLELIQSKIESEKAAEAARKRQEEQQQRELSEDAVGVAEEIHGEADEETGTLTVVVGEGLTEDRSDTLDHHHAVVTREIVSAPPLENSIHMYLVIVADDAVTAEDDRFLNLDHPLLLGLDQDPVCQPAAGNVLHQGLGLVKRRNSVSPSASPSSPPKSRRTRRNTSSRSRSPSTSRSLSRTSRRKLSRSRERAASPPTSDKDEDAVDSRTSSHRGRDREERQLTRSNSRSRSRSATPPRRRRHGSASRSLSHDDRKRRRSIQRYEPASKRPRHGSSTSSPGRLRKADADDESDRGSPPPAIEISKSTTEVESNEVGSAS</t>
  </si>
  <si>
    <t>&gt;4693_g</t>
  </si>
  <si>
    <t>MAPSLEVTSIPVLETKTSKDTIAPIEKSAITTAATEEIADSPPSIPLTSSLQTKADGVVLPSQTTALPKPRLIFELEDHPVDIVHPLRVAIIGAGLSGITAGILLTAKVPGIKIQIFDKNADVGGTWYENVYPGVRCDIPSHVYQSTFSPKTSWSEEYAQGAEIRDYWQSIAKKYKVYDYLRPRHKVSSAEWDEGKGTWGLKVEDLDKGEKLSEEFDVVITAIGRFNEWKLPDYPGIRDYEGHIRHSSAWDPKFDPAGKTVAVIGNGASGIQVVPNLQKVVARLDHYARSKTWIAGSFGGEGPGRRLEPNYFPKELVKSFSDPEAYYLFRKDLESKFYRRFGNLFQGSEGNKALREEFIKLMSTRLEKKPELLNEIVPDFSPNCRRLTPGPGYLEALTEANVNFIRTPISHFTKEGIVTTDGVERKVDAVICSTGANVDMRPPFSIIVKGTDLRDAWNPEPLTYLGFASPGFPNLLHVQGPNAAGHSGTVPNQVETQVTYIAQLLRKVSSQGIKSFAPSQAATDDFIAYSDSFFPKTVFSEHCSSWANGGRPGGRIHGHWPGSASHANFVRKSPRWEDWEWTYKGRSGNRFAWFGNGWTKNEADGGGDMTPYLKKPNDIDLRSYHEEWFEGL</t>
  </si>
  <si>
    <t>&gt;5297_g</t>
  </si>
  <si>
    <t>MASRDASATVQRAPDGGTFSIAQGLQPDRGDAESMLSSRMTDIVSDDGGEYPAPPTLNRTGSQRPSQRRSIQTSASRPNTGISSQRPPPSRRGHISGISTQRGSTLGSVTGSIQGRPGSSTSRSHVPSISSYAFFRPMSSQRLQAQRGGTRPPSLGFYGSNEDGSAGGGGGGSNGTRNSMYSGQAARQEITIQTDIDSPPPPSRGTEMTEQEAAERLTANTSPTQDQHPAGTADTAGTAGSLSESVRPLQRNNGNTKGLSLNIDRSYKLGSAVPTPSKSPHSFRSSFLLPARGDTAPISPNRSTHGREKLSSVASSPGLTPSEAHQPHKSMLQQKLGKNYQYFSGNTVFFWGGRLQNTRHRPINVATCLFVVIPSVLFLAFSAPWLWHNISPAIPIIFAYTLYICISSFFHASLSDPGIIPRNIHPMPPPEENEDPLRLAPPMNDWTMIKSAQSPSAAMEVPTKYCKTCNVWRPPRGHHCRICDNCIETQDHHCVWINNCVGRRNYRYFFTFVTSCNILGFYLLGASLAQILVYMHREDISFGSAINHFRVPFAMVIYSILATPYTGALMGYHLFLMGRGETTREYLNSHKFLKKDRHRPFTQGNFIINWLAVLCRPRPPTYLSFKRTYEEGDQRFGERRGKRSTAPLAKELQGDDGEAIEMQGVTAVEEGFQGPSTLRGKNGP</t>
  </si>
  <si>
    <t>&gt;7134_g</t>
  </si>
  <si>
    <t>MFILTKLADLVQITPEDLGRKTSQVIEDSINAKYANKVIQKIGLCICLYDLLFASEGLIGHGSGLVNVNVEFRLVVFRPFKGEVMTGRISSATLAGIRIRTPFFDEIFVPKEKLPEGSSFNGPEQIFVWETDGQKLYYDNHETVRFRIEEEVWTDQTPTGPREKEDPSLKKKSPYTLRATMEDAGLGPCLWWDGDAEEEEEEEEEE</t>
  </si>
  <si>
    <t>&gt;5833_g</t>
  </si>
  <si>
    <t>MGFSRAKEDRPTPPAIYNYRIYALAFLACLGSWMFGYNNGVIAGVLVLPSFYSDFNLPPVGSTEYNNITSNIVSFLPIGGLIGSMLTFVSMKYYGRKGSFLASAVVYLVGAILQTIAAGRLSYMYAGRFIVGMGSGGATVVVPLPSVSPTSTTNGDIPPKQYIAEISPPAIRGSLVGIYEINNQFSSLIGYWSNYIVNEYIPGTERRQWQIPLAMQIVPSALLVIAAMTILPESPRFLVQHGRADKARKVLSMVRHLDGNDDYINMEMEEIEDAIRKQDEGGVGGVMGLWKELWWRGNRQRVIIGLCLMFGQNFTGIQGMNFYTPTVFEAIGFGGTKVVLLASGMYAAVKTLVTLLSLVIFIDRLGRRKLLLASSLGCTLGLWYIGAYITAKHIDLANLPPESSTKSGAEWFAIVCVYIYAASFSIAWNGVVWVYAAEIFPTRIKELAVCLTTAVQWLSQFIVSRATPYMLSSLKGGFFFFFASCLVVMGLGVWFFLPETKGKTLERMDEIFGTAYGGMVDVGEVGGHGHYLSGSEVREMALERRGRGEPMVMAQQAGLRKGMSAGSVSDEPVRGGRIGGGNEEGEKNV</t>
  </si>
  <si>
    <t>&gt;9559_g</t>
  </si>
  <si>
    <t>MPVVKGGVWTNIEDEILKASVSKYGLNQWARVSSLLARKTPKQCKARWGEWLDPGIRKIEWSKEEDEKLLHLAKLMPTQWRTIAPLVGRTATQCLERYQRLLDEAEQKEAGELGLGGPEGGETKAPSADDVRRLRPGEVDPDPESKPARPDTIDLDEDEKEMLSEARARLANTQGKKAKRKARERQLEESRRLAVLQKRRELKNAGINIKVVNRKKGQMDYNADIPFEKKAAPGFYETEEEAVQNEKEREAFDPRKQQLANKRKGDPDEDPDRKRRKGEKEAPSASYQAAMKAGQLQKIREAEQSSKRRALVLPAPQVGEGELEEIVKMGMIGERANIMARSSDNDATRGLVNTYSTINSGAPIRTPRAPAQEDHIANEIRNIRALNETTSALLGGENTPLYEGAGTTGFESATPRRSQMETPNPMATPFRQNANGVGATPMGPPSILGQTPMRTPRDPFALNAGGELQMVGGTPRDVKLRELSIKHKIKQGLASLPKPKDTEWELELPEEQQELLGNQELSEEDAELRDRRNRQIREAQEAAEFKRRTQVMQRGLPRPSAVDVDALLKVVSEIEDPIKAAIAEEAALLQANDALRYPQQGGKFRGTPKPVETLDDDLLAQARLELMREVPPELAEQGPDFFKKVWDDAQNSSMLPGLSGYDDEIDEHQILVEAFDKVQDSIVQAAQKGNKTEKKLALHLGGYQNRAKMLRQKISEASEALTKATHSLDSFRTLQISEEAAISRRLESLREEVGFAEWVSLNPNMNLTLDL</t>
  </si>
  <si>
    <t>&gt;6741_g</t>
  </si>
  <si>
    <t>MSSTLPPASPTSQTVAQLLPKLHDTDPDYRFMCLNDLFQVLSIAKPDFLQSDYNTAARTVDGILKTLDDQNGEVQNLAIKCLSPLVTKLPSSILAPLIEKLSTLNTQNSVDNSIPAMALRTVVTTLPRPVTGVPPTKEITEAYSAISRVLIPRLVGRIVLNALINRDPKNLLPAPPPGMLDLDANKEIDPEAVDVLIEVVRCFGPMLQQEEVEALQALLTSILESNRASSIVKKRAVVAVSILAIYLTDEGLSSFVSRLIESLRNPHLTLVQRRLYITILGSMARSISARFGPFLKTLAPFVLAALSQEELDEQIANAAEDGEPDSEIDDVREAALVALEGFLSSCGSEMRVYTEETISALLRFLRYDPNYNDDDDEEMGGTQEEDEENGFDDDDDFEAEAGFDDDDDDASWKVRRCAAKALYTLISTRGSGDLLDDGTLYAQVAPVLVQRFSEREENVRLEIISTIASLIRKTGEGVIINFSADESSDFTTNNATLPSRKRRRESSAATFDTKNLLSMSAGLTSPVFEPVPASGPRADLAKLSPALIKATTKLLKGNSIPTKQALINLLDDIVSVQHGGLSEYFSQIVDPIIDAIKTSGSGGSSNAITSGGAASATANTLRVAALHLIGDIASTHSSSVLQPYLPKIVPGVVSAVTDKFYKISSEAISTVEQLAKALTPPRSRSMHQKHQADLQKLYKVIVDRVSANDADLEVRQRAIKALGIMLARTATPEGASLLPAADRAAALDILNERLKNETTRLASVHAIDTIAALTTAPDQLQPGWVRDVSLELSAQLRKANRALRGASLAALKNLVIAPASRTALDTPTIKDLVSALLPLLNTVDLHLLGPALLVLATLVNDNSQLVVTPELNKSLCTLLTAPLGGAVLDAVLALVTNIGQEHAGQNLMAGLLQDVSINGDPAVVGKVIGTLLVFGGPSVGVTIQNFLTEVGNPASDDPRKCLALAVLGEAGLRMGIKSPLKPSTFIDQFNSGSNKVSLAAAVALGRAGAGNIPIYLPEILKIMGKGGNSQYLLLHSIKEILQQASNKFVDISDYTKMIWDRLLSASQAEDNKAVGAECIGRLTIIEPMTYVSQLQRYLVDPSPSLRAMIIQAIRYTMPDNDETYDKVLKTTLIDTLRIMLQDEQLENRRLALTTLNSAARNKPDLINPNLGVLLPLVMQESVINPELIREVSMGPFKHKIDDGLEIRKSAYETLYSLMETAFSRINILDFYDRIIAGLQDEHDIRALCNLMITKLAVLDPDETSRRLDSIADCFRTILSTKLKDNAVKQEVEKQEEAVKSCMRVSLFLHSAFPAATTGTGASAGQHQTWRAYWEWVTRDFDVQLKALKQGEHGERT</t>
  </si>
  <si>
    <t>&gt;21550_g</t>
  </si>
  <si>
    <t>MGVCSSCLGREKDPDISDEDEQSRLLFDDPHAIQYGSFGDHNAASSQTDPQEVQRETEALQKVVMQTSNHLVDIFAMVPHAIPQPVSNTVFPAQDARLLQYQDVLAKMSVSDPSSKSNQFLPDSTPNVSDGWMSEEDDLEEMKGYKPVKSEGIGPLLGGFADAQSAMDLVLSARPDTSGNPLPISERVSSLGHFIFQCCHLRLQGSNVALSLLDGGASIGLSEPPANLILLSPNAPALCVDLVAKLALVSVRNLLHDQPHATGLAGSVFFRAMLLKVAPFGATASHGIDVVEAHSDGSVELPL</t>
  </si>
  <si>
    <t>&gt;6135_g</t>
  </si>
  <si>
    <t>MRKAPTKSLDPEAYIQHGYSQSDTRYREFLRLDPIADGGGSQRFRNLTDFTPLNSGTFSRIKEVYVLLPRWIKGLGLKTKRWMIFEIDYISEEAPVSLPNQLDNELVLVSDADKESLRTVLPKGKRSVGVSSDFVRGKGEGKILLLYGPPGTGKTLTVECVASDTDSPLLSLIAQDIFSLEQRHEGNVERNSLSTVFLRTLEYYKGVLFLTTNRAGHIDDSFISRVTCPIAYHPLSPETKSKIVKEFIRRFEGTGTTEVQSRAESYLVEHRAELNGRQIRNILQNAVAMVEVQQRSEQKSAHQSCIVGQLLDVDVVSVKWHHVKEAVERQTEFRLYLDSFKGRDENARARSKQDYLATPPRSKEY</t>
  </si>
  <si>
    <t>&gt;402_g</t>
  </si>
  <si>
    <t>MGANNSSFIPTLWKKPAEEVTSALTNASNSSFQPHLEIFTPDLATYDEERAFSLFPQLPRELRLKIWRHLLRRQRIIKVLLQDASWQTAIQATEHPGTSDHYCAVIDGYQVLSKLLRVSIEAREAALGFYRVHVPCRFTGEAEGEVKTSPGILHFNPEYTILQIHPQLLVKNTLVDFLYRLKTVYDPRRVGLLNLAVDLNGLNGNDLNVLKSENLDPEVREAVEATLKQLHEVWFVSTHSNGRMIVGRYSGVPTNEVIFNRSFPIRTSTPAFERLRRDPRAIAEDLSKQYVGATDPRRMLHLWAQLLKRCNVSETKTIYKFCLSFTPPGRAFQIYNRESATKWLQQEDDTWRGADQDRVAINENSFAYGFQREGIRFEVGAESEKYKNEDLEQAVKPAFGFWLFPIEVLGQYPEEGVPEAMGFRNRGIHLLDMTEHWPELALSSLD</t>
  </si>
  <si>
    <t>&gt;4803_g</t>
  </si>
  <si>
    <t>MALYEQYPPRAVEASQNSPRFFPASLPAPWGVSDIPPAPYSPRGLEDQINMSLYPQTRRRSIQMSEYQPPPPRTSTPKYDVRGEPQRIPTPNAPFYVPPSHYSPRIGTASPRMNTASPRMNTASPRQQLLPYPQQQQDMYEVPDPPIRSHTPFFIRENGRQLEPLQEQFNQERERERPIRPQQTRMMHYRYRRHRSQDRYRREGSRDERSDRNDRDDRDGSRRCEHRRMRASVLRHHPYRQGSRPDSYQYRGRRR</t>
  </si>
  <si>
    <t>&gt;21554_g</t>
  </si>
  <si>
    <t>RSLAIAIPIVTRLAGPDRDFGTRLDRCAYISGPVSIFTGLNSPQKYLRLN</t>
  </si>
  <si>
    <t>&gt;3839_g</t>
  </si>
  <si>
    <t>MSTYYEVLGLPLALHNEPNLPAQLLRGAYRRALLQNHPDKSTAKSPLAAKSTLFSIDQITQALSILSDAKARAKYDKELRLQNSTKDSSGADHKEGFRTGIEAVDLDDLNFEEAQGIPVWYRGCRCGDDRGFLVREEDLEEAGDDGEICVGCRGCSLWLKVLFAVVEE</t>
  </si>
  <si>
    <t>&gt;990_g</t>
  </si>
  <si>
    <t>MKIAHLFSLVALAPPLFSTASPSSTPSSLRSVENSTLNPRGNGLGCVPTDNQGLCILTYSTNSGGVINPQAPQPPYARVEVYGPECQDWGGNQITLEGKWPILAAGLDLNNPMMFGTEVTPGLAFRTPSFSYDGEDYVYNDCWCWTQDLSLGLTGYNLFRADYSHVRDSKKVDDNDDVNKEVEVEEEEEEEEDDEEDCRYCDRTKTIRNLRKMRTKIHYGVVLPAIQ</t>
  </si>
  <si>
    <t>&gt;3139_g</t>
  </si>
  <si>
    <t>MSIRIALVTGFANGIGELQHEIELIVSAGPPIFSQQVGYSRAHTGCCDNRIASKQPHTPEDISGLVGFLAGKDSGQMMDQSLIMDGGIAFS</t>
  </si>
  <si>
    <t>&gt;21558_g</t>
  </si>
  <si>
    <t>MTPPPTTPQTVLLLIDIQTAFLHPTYWGPTRSNPLFSTHLTTLLTSYRSLVLSSPSHHKIIHIRHASLNPASPLYPSNEGYSFQEIAAPREGEEVMVKNVNSAFIGTELEGVLRTWFAGTGEGGIGGGEARGGGSVLYIAGLSTDHCVSTTTRMAANLGVCDERGGEKGEVVLVQDATACWKKSEGGFEAEVVHAVNVESLREFATVRGTGEVLEGWGRGGLRVEG</t>
  </si>
  <si>
    <t>&gt;8268_g</t>
  </si>
  <si>
    <t>MSHVYNSQLDAYTLYHQTQQSSSSSTSPTGPGLPALGHALAGSSGTAISNLAIYPLDLVITRLQVQRSLRKSLTTPEEGEYKGVLDAFEKIYNNEGGFLAFYTGILQDTGKSITDSFLFFLFYNYLRSNRLQKHGNKTTILPVLDELAVGMFAGACSKFFTTPISNIVTRKQTASMISARSKSTFAPPSVADIVKEIREQKGIQGFWSGYSASLVLTLNPSLTFFLYEFFKRNLLPRSRREDPGARITFLMAAVSKAIASTITYPFSLAKARAQTSSSPPIDPSAAQTVKSEVESVGDKSEIRNAGKDAEKVAKKSTIFHTIVEIYRKEGAEALYEGVWGEILKGFLGHGITMIVKERVHALIVKAYYIILKALKKYPSPADLASQAGENIQDARERSGEAVKSGLENVSGNVGGYVESGKTMLEQGKGKVYATVESGKEAVEQAAERAGVIGNNMQEAVETANEGGKKALGQATGKVNDIVNSGKSTVGQTTERVGVLGSNAAESTEVANDIASKEAGHLLGNAHEMLGDKIDETREGVKLPKE</t>
  </si>
  <si>
    <t>&gt;4909_g</t>
  </si>
  <si>
    <t>MAQVNFQEIHDLLIDVAHEAGRMMLSATPTNLSSGIKKNSADLVTETDKAVEKMVSTRLLAAYPTFQFIGEETYYPGQSLTDAPTFIVDPIDGTTNFVHNFPAFCISLGFTINKTPTVGVIYNPMLDELWTAIKGQGAYQTRLGGTVKHKLPLREPEPLEDLSTCLIGAEWGSDRTGNNFSLKSQVFTKLAENKENGGAMVHSLRCMGSAALNLTAVAAGQQDVYWEGGCWAWDVAAGWCILVEAGGIMVGGNPGESEATVEGRTYLAIRAGEKTGQRKIVEQVWKVIGDRRLEYQS</t>
  </si>
  <si>
    <t>&gt;4219_g</t>
  </si>
  <si>
    <t>MKVLVTGGSGFIGAHIVNSLLENGHSVVTTVRSEEKASKLRETHPGTPVLKLDFRIVEDIALEGAFDKAVKSIDGLDVVIHSSSPFHFNVTDTKKDLLDPAIIGTTNILKAIKLYAPTVKHVVITSSFASILDASKGVSIPDKTYSEADWNPTTLEKALEDPSSGYRASKTFAEKAAWDFVATEKPAFALSTMCPPLVLGPIIHPLDDIAALNTSNQRVRNLIQGKCKEEIPDTGVYLWVDVRDLALAHVRALERGGAQGKRFFVTAGHFSNKLICEVVRKNFPEYGGVLPGREVKGGGFPAGGVYQFDNSRTREVLGIEFRGLEESIVDLVGSLKRFEL</t>
  </si>
  <si>
    <t>&gt;10505_g</t>
  </si>
  <si>
    <t>MLAISVLFVAVAHAAAISSNSTTTSSLTSNSGAATLSREPTVSGSRSIIIVQDVAASSLSNAASSSSSSASQASTVASSLTTSQGSGLTSSAPNSIYSSLSSILSPSSNNPSQASTFSTSTTVTSSLASPLQGQVSSSGTSTVPQISTVTSSSGPQDLITPAPTSLSIISSAFWSIEPCYPDGGQDCDRSGQPWYTNYYKSMYINPYYNSLRATTYPREGANATADQQLASSCGSIWQSSLDDWLATAPITIVSSYAPYIAGGEIINPVTTTIVSTETIWSSAIWSSVVSDYMTTFTSYTYDYSYSLSETTSTFSGLTSTGWTLPGHVSALYVSDFSYAPSGACCSSCIMTGGDVQVMRWPTPAPSPPVSILVDRETNFTFISPSIYVAFKSLWASDMCGSVGSLITSTTLAFSQGELSTSNILTWAPTSTGQFFPWAQELNEAAVFEEATWDWAADVSCTMVTSSFYQVDGTYTNFFSDFAAASSFVATMTQKSYISETYINGVYFPVQFSSFVSYNPALIGLYTVSFNPCSPMLAIPTQLYNLNPLWTNCVPGLTAFFDPPYTLTQGGPLEAVTTSADPPLATVSTTTSAAAAGSSPDPATAAQTASETLVVSTVVVVPIPESTGAAQASGDPSTSSDPPASSDPPAVTQGGSDPAASSQVANDPTTSFQSTSSSAFILIPITSISPTTTVSSPLPATLILGSFIITADPSSGFQIGSQTVVPGSQITVSDTVYSVASNGGAIVIAGASSSTIQAIITPSPPAVGQSSVANNNDAVSDPPPATLILGSSTLTANSASGFVIGSQTVVPGTQIMVSSTVYSLASNGGAIVIGSTTTQAVITPSVWPSIQTSSPANGVDGCGDSCAAYLVGTQTLSAGGSDITVGGTTVSLFSGGRSVVVNGKTEGVSAYLTASVDGTTSSASGGVVITKEIVVGSQTLVAGGPAITISGSMLSLQSGGMSVVVVDTAKGTTTTESAGELLRSSREGVSTNAGIGGAIVSLGGFGAGETTTSSSSKESLSTGLSVSTTTRVMYNATGGFDGVSFTGGAERMRGVLWRWVIAAGMLGILGVW</t>
  </si>
  <si>
    <t>&gt;8181_g</t>
  </si>
  <si>
    <t>MAPNSRPPLTSRIRASFEGKRTKSDVLSPKHAATFSNGFSSQDPEVLRGVIEEAINSEAFQTAIAANLAKLIKPSIKSALDTIQPVVEAVYSHEMLLRKTNRSMEVILERMDTNAEAGRPISILDPLGSNPVTKPGEPTTDGTDAEKGVDVLVESVEEGAKEPTEPRNPVKPVEPANPAEPAEPPKPTEPVKVAPPALVLSASPSFEELRKVLNENNATTAALKGQLDQLKADIDTVIGSVGADIGRNIQEISEKLGTNDLSALASHTEKLDALTADVGVLKAKVEPLEKIEALTAQVGTIKAVVEGHTGTLAEIKDAPPHPDILTALQQSNDSHATHTTILAELKEKSLGSDPAGKPAEDGGPDNSGALSEIKAQLESIKENIEAGLATTTENVTGASAKIDTVLTTLEGQKATDLGPQILTAVQQSNESHSSHTAALEEIKAVNTTHTAALEGNGSALNSTLESKLGSIAETLATHTSTLDEIKATPSTAAMSRESGETTDPLNSVIETLESHSKLLDEIKEDVSAEILTALHDIDQSQAQQSNILTEIREADLSDEILTLLHSSGDSHSANAAALGKILEAHARHATTLEEIKSRSAEQTPGASGNTKVDMGELEEKLSSIASTLEEHNSTLAEIKEVTKASHDMDVSQTASLGEIKSKISESSSAAVEIPNTGDLEEKFGGITSKLEEHDATLASIRDMAQASHDLHTAHTASLGEIKSRSVDAGPAPIVDMPDLAGLEKKIMGIASKLEIHDASLSEIQQATSTCNESLAAIKDATAASTEVDAAHTAILGQIKEITVALGELNTLQPTSETANISTLETHLTSIVSTLEAQHGTLTEIKDTTTNPELLSSIKKSHDLLISQTTLLESIKDTNSHAEIIENISALKAIIEESKEDVKQLHTHTTENQANLSTSITALAVGGLAGAGTAAIVSNTEDDGSNSKEILEEVKAVRALVEETKGNITSMGSQLEINHTTTTTSISTFNEELKAEIDATGTDILDAITSFDAENKSVDLTPITTSIEQCSVGVKEISFQLEALDGKLNEHGVQVTTLHDRLQEGLHFNEKGISQLKEHSVGAPPITEGAWLRSSRPVSRQFSAEPTPEPVALPQDSLRSKSEEADASPEPSLLSPIDEDGEQTIDTPNPNPTFKLQRVAKPKLIIPSVESAPIKTTETEPSNTETEPESFTAINYEETIPSSKSPTLQPTSTIGEEDKTIPESSTTDSSHEPEIGAGFKPEAVLASESPEIGSGTSSDNIVQPAIEPEQNTAAGKVEILSESPKAVVHEKESHAEGASTFDSINSSQDPKEEGISIPDHKVSVKEDTIEPPEVKHGSEKPYSVISEELEQQQLDVGENKKVKEVGGEGKLKGGEFMIQHTSPIEPVTEGKEIEMRQGEEQVIGVPEMEEPIVEDKGLEGLQSSVTEATKVTEITQSASERSIEDPHIQIGEISEDIPKPIVEGTTTEGPVVSANEEIPQPIETPEDNESISAMPLEQLTPTLHDISDPMDTPHIPSSPLLAPTIAPSTVEDWQSTTEGYEQTSRGYPPSTQGWESATEGYQHSLAPTDGYERSSVQQYPPSLQDFEIGRPMTPRSAPNPEGLLLSDGTTVHEGNDGTASGVYDYSAEAEGENLSEEERHHRERDIIESYEREIEPMSPLPREGEDRRLGIQGSSPFIESQQPQYDASMATPRRTDKRGPMSDDTFGDDSVIETPRPKPSQHGLSTFPKDPSPSHEFPSESKGKGIETGEEGDGEHPFPSESVAQDQVEGLDTPLPPRKGLSGMTPLATPSHHAGDVGMTPLSPLSPLSPLSPGLDSEGGSASTSAVASPTSGTFVENSKGGKKKKKGKKGKK</t>
  </si>
  <si>
    <t>&gt;918_g</t>
  </si>
  <si>
    <t>MESNNTNSWFVAETGLTQDGYLCRLCCWSTRPQSTSLMDMPTITNHAISQHHLQSDQLSEYLQNGVQYMARTGNQQSLINQGAELVNLAVGGAAEQQRLLRYKESSNSPLSYGLQALQQANRPVTAESDHQAKRRKVLPPTSKSTPPCQEQFSRRGKMSKSEGGPPASSRECKISASQNEQSTSNLNSRVNGADTLPYLLEGTMNSNYQLSSVPILGSRLSPMGYDTLDQNHPTEYDTRNVLSQSRFTSYNPRLYNDLPTWKGASRRPQAEHGRFQNAQPHQTEAAKINQNHQMMQPSSAPRDGNNCNQNDDYICSRPGGFPNIRFPQVSPQTPTQATPASTGALAHTTSERIASYNNGYPLNASSGDLFNYPDLEEQDAIDNYNQEEYSVLVQNDAVSAFSLHMPLGSSVPWNRGHPFNRESNQQFDNPNLEEQHLNNSYDYEEYNSLVQKPEEAAAATARSQISPEDLVSASSDYRATTNLGNGDQLGGGQDRCCNSSTGALLGIKSYIYDPSTDSMPRDQQSASNMQQISIVNPFVGLNYQNQSRHEFPTNQLEEEYHEQPQDSLPFNVLGISSSIDEREDEGDFSGWPQPEEEYYQALNDPYPYDYSHDEEFFNLPDSAFPTSNNTGTKPL</t>
  </si>
  <si>
    <t>&gt;6241_g</t>
  </si>
  <si>
    <t>MSSDGTQRPVAIRGIKTNDPNKPPSRLELRDMKKNNPDQWNLFLLGMERFIDIERTKETTPLSYFQIAGIHGRPYDNWPKAQWNKDEKIVDAEEGYCTHSSILFLTWHRPYLSLFETTLYKHVKDIAEEYGPNENRDRYIKAAEKFRLPYWDWARPTDDEITLFPEEVWSTTVHKVIRPKSNNTPKELKLNPLAGYKFGEVGKGDSNINIFNKVNVTLRNPNKERTSTDTAVIANLQKFFEDKDGSEGGWRSKGKNLTERTLWILRSYPEFAAMSHNKWGQDKSKPWTGWGSLEDIHNAVHYYVGKGGHMNYPEIAAFDPIFWFHHCNIDRLFAIWQALHDEKTDVTYVTPKTGTGTRTIDPNTPSTKDTPLAPFNVSESKNDYWTSELIRDTKTFGYVYPETQDWLFPSKDAINGELDKVYGRSSLASTVLASGADSEKTIEELKSRARFHQQVVNTSLDTQVMLEAVQKNAGNLPQKIINQGGKLKLPADRNVSDLIVDNKYLEWLVDVKAEKHANNGDFVVHFFLDEPEDNNPQLYIFNPSHVATFSTFGQGGDIGCKKCKKDEAARLEVTGQIPLTLGLVERYLSGQVNGLDIASVEEYLKQHLHWRVTTRHDEPVDRSQIQSLLIGVVTNEVTLPTDPAGRPQYSPNIVPRPAVTTRLNGDPRGDGTGYIGGQIPTVAA</t>
  </si>
  <si>
    <t>&gt;3478_g</t>
  </si>
  <si>
    <t>MGSSSRKKKEKKKDFQKPKLRVGKTKAKPDNFTDTSFKAKSIVVNQQSLTTAAPSSASQFTHYLSLASSSKSDTQRRDALSYLTTQFSSQPVNAPLPLPAAILLPKLLPLILDGSSSVRSQLLKFLRLLPASDIADRVESALLYTRAGMTHLAAEIRVDALAVLEWLLAVAGDDVVTCPGGWVKTLKSFMSIMGWASSSGSSKWTSASKASFGKSGKVFPRQLLVLAQFLRAGLVEPELEGEAAQSREGFPLWDVERHMIPTRSNAFSHLNLFGSSRDEEGEMYIDREDRQRVFQKRFQSVVEAGVETAKKEAGEAGRAASTVTKVLKEGMADYSSAVDTQ</t>
  </si>
  <si>
    <t>&gt;6886_g</t>
  </si>
  <si>
    <t>MGKLVNLLSSGVGLASEALANRKKSKSPASQPTYLDQAESSSAAAARSRAPLSDPSPRYIEVSDEHADNLVAQGKAEYADKKHARHSEDDHSAEELEEDEEYWELDEAARAAGLDTEEPPTLNEAAMIDEFMRNHPPPAYSEGAQFVKGKLPCPVIIPQRRPRDKKRGFVRAYAPVLADCGIDQATFLEFLKDFHQAAKASGYLSVVNAAGQVAGMVPSAIAMGVSIGVQVTVGVAMEVQRRSRTNSFLDRMNKEFFEPRGLYCLILTYKPDSSKDHEEIDITQTIATNTTEASSAMKKQLKNLRLSSGKTYGEIELPESAPLVFPDLDELASDPSAEGVNKQNKLKSSTRFVGDYFDKSAQAQYAAEHPGSQLAKQEHNFANRWADPNSKANSGGLINFATGGLINPGSRIRTRKAARRGEEISPQTGRRQKRQGPVRRVLQKDVLYMMIVNLPSEEEIAAAKEALASHAA</t>
  </si>
  <si>
    <t>&gt;4391_g</t>
  </si>
  <si>
    <t>MLSSQEIVLPCGLKLPNRLVKAALAEGMAAGTHAPDDKFLIAYGDWAKGGWGMVLTGNVQVSEHFLGGPDDVQIPSKIKEQTKKQWKEWAETCQQEGTPTCVQLCHPGRQSPFGSGDHSFFAKTLAPSAVPLTLGSGLVARAAAALLFGTPKAMTKGEINMAIEQFVQGAKLAYDSGFKGVELHGAHGYLITQFLSSSSNLRTDEFGGTAARRAELVLRIIKRIRSSTSKEFCIGIKLNSVDASTETLADVLEQIGLIEDAGIDFMELSGGTYSSPEMMKEPESRPKGSTLKREAFFLEFAQTVREHFPKLTLMVTGGFRTRIGIESALKSGACDLIGIGRPGAVLPHLPKDIILNETVKDEDASVVLKPLVLPMWVNWTPITAIGAGYQSYYYASQIQRMGKGLQPIDTRA</t>
  </si>
  <si>
    <t>&gt;5479_g</t>
  </si>
  <si>
    <t>MLLSRRPLRFATLEPAACLICQWRTFTTSGRRFAAQGKAPPIPKPSSPSVLDEAPKSYGPKQAEEFVPKPLNRPIGLPKPPRAGENTGIDGRSWRQRRDDFVNYDKHIARRKELTRIISKPYFRDWSNIGRQFKGKSFLAPPRLFKAERALFFPNFYGQTLLEDKIPRDTTPVFEDKISVVSVFSSAWAENQAATFTSARENPELHEVVKGSEGAVQLVQINIETDPLKAWLVRLFMPRLRRKFEVQNWARYFLVRKGITDEIRDSVGLLNSKVGYTYLLDGACRIRWAGSGLCFGDEKDRLVQGVKWLIEESKAHKKEMSAPPSQRRIAQEGQVEIESQKGAAAAAP</t>
  </si>
  <si>
    <t>&gt;8229_g</t>
  </si>
  <si>
    <t>MPRKQFIADVQIATEGNITGITAVARGDDDGEVIVTYSPPTGASIEISLLHIDVSSYPSDGLFMSYAKSEIVPVQVGDILAEVGDFSSGMRLPELIGIISQKLGRALATGSQSAPFSIDDTSDVEMMDGDEVEEESEEDEEEYYPEDDDFGDSADNGESSHARQLANHHLSPEAAKALNRRIARDLRAAKLAGFTVGVLSGMKADSMNNLISIAMRVARLGLSEEALQAWDLEPHQYIVLLVRYVGSYAPFEDIIRMPAKSHDIAFRIGLCNRYKPSHLEAHAAFTDAFKGNDNTLDGIDDAGDDKARAGFTNLFISSSLNEFINSQFISLLKIRHSMALGWDGAKLFFNDKQGYLDTQNDGVNDKLNDDPSGANDNLPDPIAADHLTNPNVVRHSFPLIAAQFAFRYLVRCTDFCLVCHDKIAEEFEALKPYVCSKPLCLYQYMSLGFGPSVEHEILTQPYVVDLLVSFCYASARNRSLREYPTGMSLSVPPVIQAQTAAYPTRAPATQVMAMQPASRATTPTELQVDVKYDNNRHEVTFDPTPLGCPVRNGDWVVVAGADQIPKHYRVQDISLYPVVKLSDTPPTFASPEVLAAPNSGAAPFAIPVTPAMTPPPALLSPTKLVLYNQNFDDMENVEKAETIVSLLDTLPTIKDLQAFLIQQSRSSEPSLRAWKDRVSPAALGLLRWIIASNRSCIVQVDKCPGQDDEEVAKAKVPLDQRVSNISETFVQFRFAQGSPDKEQRFLNALKSQQESLNSKFPTIFAWHGSPLSNWHSIIRSGLDFKEIAHGRAFGHGVYHAMDQATSIGYAQPNSSTWRGSKLNIISAMSLNEIVNCPSKFASSKPYLVVQHIDWIQCRYLFVQVRSNSDSYDNLKNNSSQTTVDSAGRSEVQQDSNYVARSTLNKSIGVPTCAVSVSRAFRSKGNSEAVPHHKKRKTKPIMSEASVISEGESLSDIEALISDDEDEIIPVRGKPKSTGNVVKRFLGSLIKQENKEREEEDTKLQKPLTDFVPNTLDPASLPMLEPPDYATPTATKTLQRNLKEVLEVQKSKPLHELGWYINPELISNMYQWIIELHSFESHLPLAKDMKAAGITSIVLEIRFGKDYPFSPPFLRIIRPRFLPFGLGGGGHVTAGGAMCMELLTNTGWMSTSTIESVLLQVRLALMSTDPKPARLESKSPGGTRDYGTGEAIEAFIRACQMHGWEVPAEFRNTFQQPAASGPLPGIF</t>
  </si>
  <si>
    <t>&gt;8071_g</t>
  </si>
  <si>
    <t>MAPEPIAIIGSGCRFPGEAITPSKLWELLSQPRDVLRKIDRYNYKAFYHPVGSHHGTTNVQDAYLLSEDHRLFDAQFFNIKPVEADAIDPMQRILLETVYESLENAGVTIESLQGSDTAFYVGVMAVEYLEHLLRDVNALPTYFATGTSRAIVSNRISYFFDWHGPSMTIDTACSSSMIALHQAVQTLRSGESRVAVAAGADLILGPGESKLNMLSPTGRSHMWDASADGYARGEGFASVVLKRLSTALEDGDHIECIIRETGTNQDGRTKGITMPNPLAQVSMIRQAYSRAGLDLSKKEDRPHYFEAHGTGTPAGDPLEAEAICKSFFGEDLQFDEKELLHVGSIKTVIGHTEGTAGLAGVLKASLAIQNKIIPPNLLFERLSPTVAPFYNNLLIPTSATPWPELPAGVPRRASVNSFGFGGSNSHAILESYDVPKIEETRTEASVFTPFTFSATSEKSLAANMTAFSSHLKNNKSINLRDLAWTLQTRRSALPIKTTISALSVDDLISKLDAHLSEANKTIGLRSSLGSRRIFGVFTGQGAQWATMGKNLILASTYVRTLFDHLEKCLTDLPDGPDWRLTEELMASGKESRLSEAALAQPLCTAVQIMLVDLLRSAGIRFSSVVGHSSGEIGAAYAAGFLSATDALKIAYYRGLHAKLAANANGMKGAMLAAGTSLEDAKELCDLPYFKGRISVAASNSSSSVTLSGDIDRIDQAKLVLEDEKKFARLLKVDTAYHSHHMIPPSAPYVKSLEQVAITVQQPDPDCIWYSSVRGGTKMGMTDDLKSVYWRDNMVSTVLFSQAVEAAMKEGPPYGVALEVGPHPALKGPASQTMQEVSGTDTPYSGVLSRNTNDTVAFSDALGFLWTQLGPSAVDFTKFDRCVSGEAQPQAIIDLPSYCWEHDRVYYCDSRAARAYNERVDPPHELLGVVDEYSTEKELRWRNLLIPKEMPWIDGHQIQGQIVFPAAGYVSMAVEAGKILARENSIRLIEIQDLDIGRAITFDTDTTGVETLCTLTTTTTEDAKDIITADFMVYGCLNKQKGHLQLMASCRVEVILGEPSPDTLPSSGKPLPNMTDIDIDRFYANLAQFDFGYKGAFRQMSSLKRKLGFATGSIDRPADNGPASKLLVHPPTLDIAFHGVMATWFFPMDDRLWKVLLPRSVKRITINPALCDWNTEQAISQPWNSTLSHEKPGEIFGDVDIYDEHNRAFMQVEGLRLVALKGNTKTDDRKFYYKEVWSLGAPDAESVVGLGSATPEELDLALACERVAHFFSQELNKKMPVQEWKKFSPQYARLAKSMSNTLALARSGKQTSFKKSWSNDTREDILALVDKYEDDVPDLKLMCVVSDHLATSIQGDGVIVEHMVKDNLLSKYYKSGLGFARYHQHLAQVAKQIAHRYPQMSILEIGAQEGQLTEHMLKALGEKFASYTYTDKSTASIESAQPLFKSYGSKISFKTLDIESSPSGQGFSSNTYDLIVASLAFQTTKDLEATLKNVRSLLTPGGYLLLADITSTEATRFNFTLGALPDGMSSCLPTHKWNSILRRAGFSGIDTITPNKDTLVFPFSIIVSQAVDDRINYLRRPLLSLGSQFNLDDLLILGGCNLETSNFVEDFTGLMSQTCSQITTIDSIDDIDEEGIPPVNAIVSLADLDDPVFQNLTPSRWESMKRFFDQARNVLWITRGRKAENPYSAMSVGFWRSVAYELPHVKIQFLDISPSEKLPVHQIAELLLQFCALNTWEREDTLNDLMWTLEPELSLENGKVFIPRVVQQPAMNDRLNCSRRIIKKNDSPKHSTLVIEFHDGSYQIAKGAESPPSTASSDIIPIKVTHSSLSAIKVAANVNLFIGVGSNTKTGEQVLAFSETNGSIMYCSKDWVVPCNIPLGQEPEFLISTAGELAANALFASVSKGATLAVREPTPLMASIFNRHVSEQKIQFITSDLENQTPGYVFLHPRASNSEIKRVLRARPACFVDFSAEDSLGSRISALLAPTCKHESLSDLFSKEALLQSYSTPLNIAELVNFCLPQVLSSVKESTAPVHEASLAEIANQSVPKDPYSVVNWNSTEEIPITIRAIDPKTLFSKDKSYFLVGLTGDVGRSICMWMAKNGAGTIIMTSRNPKVDPDWIKTVESTGCVIKVLAMDVTDRESVQSAYETCKKTLPPIAGVANAAMLMRDGFFLDMSLENMEDSIKPKVDGTNILNELFGNSPLDFFILFSSLACVIGNDGQSNYSAANMYMTAIAHQRKSRGLAGSVMDIGRVVGVGYLERGHQEVDKRLAKHGMMAVSETDLHHIFAEAIMAGRPDSDRNPELITGLAINRDKDAPAMTWHSNPRFSHLAVQEKGQATKNEGKRGNVAVKLQLQGATTKAEALDILQTCFALKMQIILQLPVDGVDKAVPLVELGVDSLVAVEVRSWFLKELSTDMPVLKVLGGASVADLCLLALDKLPENLLPNLGAKKEATTAKPAPAKTLADTPKPAKASAASTTSTPISNSPPPSSVTSRTKDGEDSNSSTSVSDAGDVEPSKPRLTIERTERLSSSQSRFWFLKLYVEDQTTFNVTFYHRLTGSLRIPDLERAVAAVGQKHEALRSSFVSGSQSVLETTKLHLERKSISSDEEAASEFEKMKKYVYKIEDGDTMRVLLLTKSSTSHFIIFGHHHIIMDGVSFQIFLADLETAYNRKPLLNKVLQYPDFAATQQDAIKNGAMDKQLEFWQSQYQEVPAVLPLFPMATTTRRPMEYYSLNTAITRLPTKLATRIHAKGIENKTTNFHFYLATLKIMLFRFLETEDLVIGIADANRNASETIGSIGLFLNMLPLRFRLQPHQTFSQAVQEARNTAFGALLNSQVPFDLLLDKLNVPRSASYNPFFQAFFDYRQGAKENPTFANCKLQVQGIESGKSAYDISLDITESSAGPLVILKTQDYLYSQSDTELLLNSYTNLLEAFAESDTGLSVEEPKLFKEVDVKQALEIGQGPIMESQWPETLPHRIDVIAQQHQEKIAVKDGFGTVMTYKQLMERVNAISTALLAAAVTVGSKVAVFQEPTSDWICSMFAIMRVGAVYVPLDLKNPLLRLAANVKNCQATAILAHNETIQSAPALQAANAKILNVSELPFSSQKPVENLAKANSGAAILYTSGSTGVPKGMILSHLGLRNVIEGHAHAKTIHFGSETVLQQSAFSFDMSLHQIFICLSNGGTLYIVPKHLRGDSLEIAKLIENENITYTKATPSEYSSWIRYGRSHLTSSPQWKIAFTGGEVLTDDVLESFRSLRKPQLRLINAYGPAETSLTCTLDEISYNKPSAGPTTLGRPMPNTALYIVDENLKPLPIGMCGEVVIGGAGPALGYIGEEKMTKEKFLPNSFAPQHFISHGWTTMYRSGDKGQLQKDGSLQFHGRIGGDLQFKLRGLRIELKDIESTIVQESKGALVSAIVSVRGDPPFLVAHVVFSQQEAKPDQFLQTLLSKLPLPQYMIPVMAIPLDNLPLNSHGKVDRRGIKALPLPQRSEEPLVDLSETELRLKQVWDEVLSKEITSFYTFNRNTGFFAVGGNSMFLVELQARIRTVFDVTLTLQDMFDNNTLGDMASKIETSVAVRVINWEEELSLASDAKSNLGQVEQTPVANENKVVLLTGATGFIGKRVLGFLLSDNNVRQIHCVAVRPKDDNSAAERLPASDNIVIHTGDFAAPLLGLSDTEFTALASSVDVIIHCGAKRAFWDNYHQLRKINVTSTQELVKLATPRRIPLHFVSSGGVLHLASDQGENNLQEASVAKFPPPTDGSDGYVATKWASELYLENAARQLGIPISIYRFLPGAEANSDMLAQVRDDFLTVAKKIRILPSRDGMDGDFDLIPADSVAKEIEIAAASQRSETQPGVRFKAFSSDIKLKVRDSFDWVDDMKAENWETMPTLKWLGVIKKMGFGYLFASHDLTISRDDGNALASKR</t>
  </si>
  <si>
    <t>&gt;526_g</t>
  </si>
  <si>
    <t>MSTQPCPPLEPHSFPPFSALPLSAGGPRGNAWGRFGPGDSLGMLNLLTPPVVAAAALEIQTGERISLDWPLNKPVYPSYKRTAFNHQVVNRAKGEELRVVNDDVLAFNTQSSSQWDGFRHFGYLEEKRYFGNRTHEDIMSSSVLGINAWAESGGIVGRGVLLDYASWASRNSIELNPFSSTAIPLSHLQRLITDQNIVFRPGDIFFFRTGFTAAFNALDDSEQKALAARATADFAGVESSEAMLKFLWDNQFAAVAGDCPSFESSPVKGGSAGDAMWCLHEWLLAGWGMPIGEMFDLEGLSEMCRRKGRWSFFLCSVPLKVPGGVASPPNAVAIF</t>
  </si>
  <si>
    <t>&gt;1195_g</t>
  </si>
  <si>
    <t>MSLEERLRLMMIQDEEKPKTEAEKQRERRLRRGGPRGERSSQTPEREQPIHVHEDEDTLDDLPGLGTYQLPPRISRESILRKVNGQDKSSRASNYNFDSSPAPSSSPERPLPLDPDTPLPSTEDSFVEKESFVEQDSYLDNDDSVIIKREPEDNEDVDVYSIPDMYHGTEPQLEITNHQQGEDDHYEDNNHHDEIDNQDESALQDHLPTEDDLESQYSDPALSNESLQLASSSAPEEDGPQTPRAVSPDATTTSCDPIKQASGGSLPEFNGFLSKNDFGLGLSHYMTPSPPLQVEVASEAPKMAEVHEYLQEPKTPQEKIVPLSKPEYDGSGWGPEEEEEEEEEFESGTPDSVIRHPLPPSPPRDSPSIPEQVATIKATSGSKLKTRPSATPSDLMAMRDLRRQVSGEVPDIPAIPERHRNRPSSSGEQELVEPSTETGEYVDRHPSFKKKSLTLDIGGDLGLSLDKDFDRVIEAGKVAFNLSPSRSIPLISNNGQASNSSNSSKSRSQLFYANVTPRKQRGYLMRQNTKLVVASSDIDTRNEFSGTRSAGNSPVKKERPQSWTVEPWNGQMRRPSNRDKSNPRKKPLTGVIPPMPGQDSNAVGLGILTEEDPSINPVVEEGGERGRLFVKVIGVKDLDLPLPKNEQTWFSLTLDNGVHCVTTAWLELGRNAPIGQEFELVVPNELEFQLTLNAKLVKPQPPKRVLESPTKANHSKKPSTFSRVFASPKKRKELEMRQKEEEERMAQQKQREAQAKRISTQPTGWDLLSPLAAEDGSFGRSYVCLKDHEMHCYGRPYVVDVACFNEWATEEATHTASMKSKRGTTTVLRRAPYKVAKLELQLLFVPKPKGATDEDMPKSMNSCIRDMKEAETALARSWEGTLSQQGGDCPYWRRRYFKLVGSKLTAYHESTRQPRATINLANACKLIDDRRALTQKETSSKGGKRRKSGFAEEEEGYMFVEEGFRIRFNNGEVIDFYADTGADKEGWMKVLDGCIGKEGPSAKGGWCDMVFKREEALRRREELSQGTVRKTSRHNRTKSMIV</t>
  </si>
  <si>
    <t>&gt;5335_g</t>
  </si>
  <si>
    <t>MHGLRISGLVVVAMWCAGLVGMVGGLVTLRTVRELTVKTEEGRGMVEGVGWVDGGGEVGEGGVREELDGGMDGVELVERVREMVLGGGIWGEGDGKGKGKVGGWGNEGDGEEVEITVAAALRTLCSDLVVEIEKPLPSSEQSKLGGGKPVVKCDTVKIEYHAFMEATVRFLHDIQELQFRWAWKAKESPVFDAMSWLQGLWASRTANSQNRSFIEQRLVLYAWTGCFANSKDVLRRDVEVVEYMNDLIDLFD</t>
  </si>
  <si>
    <t>&gt;6897_g</t>
  </si>
  <si>
    <t>MIAYANFSRKGCRKIHFVQPHTQNAKLKSPSEFPAIGFLTSQQARNWHNSTVNYAPKTDARQSELHSLSGNEKGTRGNASGLKSTAGSLDSESRDICDSKEVSGGNEIDGPIEYYPDAPEAGLLVDEGYEGPELVYDAFFDAGRRMSNAVKSSKSEEGTGKLEISDK</t>
  </si>
  <si>
    <t>&gt;6018_g</t>
  </si>
  <si>
    <t>MDADNSDMAYSIEDQYEDPIPPTDSWGQFLSMRSRKRRAFYDDLDPPEQEMIWKELERIKYFRSTFKSRKLSASDTIPLDFSLEEARKSWNNIAFERCQRELTKCQSIEAEKRNCHILRGVQRRGGVISTDSQFSGPSEKEAVNFENYNPDEPDYGYNGWLIAFKDGRQGIKNPLCYGEFPHQKMSIRKLLSNKTNTPLRRIEDKDQLRYFHLPANNMAWVEEAMSRYYGEDKLDFGAHRVLNARSKTERLLKHELWRGQQRGGIGSPVHSRQIGSRFSVVPSAPFDAGGHVQVQAQPAGTGSSKASSQPANSSQTASNRTDIALFMPYLHWEIEKRLLRMSKLVQTRTAELQPEFAMRSINFRSKFADLASNWRIKLSQLAPAEKRERAQWTPSSALGKYLWFAAKLFEIIDEAADERLIREHLYSTSPLHMRRTLDQFYYWTVIDTTAQDQNQVVCHGTRSSSDPEATGRVVMVDQLWMWILDQNTIVTSFPRRWGRNKPDPSAVHRAIRDHFGRLDGTQKMSIYDLALVIIDECSRVFFDRTKPLDQRPEVVAIFGSAISDIAEMKTLAYERFGRDVNAINARDSVEDAEELIRKSLNISFEWHVLVEAQHIIDELQIMQEIFTQQIAVVRDFEKALKSMGANDSTLERAATLIRDMEMRRDELAGLERLQAKTRLRELLDMKQQQAGIIEAKAAIKRADESVLQGRSILVFTVFTIFFLPLTFLTSVFGMNARELNSGPMLLGTEMKWIFSLSSVVIFFSLAIAFSTWARTIMAVGGRVLYAYITHWMGIHNIPVWTFDGTSTLKEFEKETVIELRRKTLLKRIREINATVNGSPLGDQDRRSSWGSRINGTRGFRNRRTTTSDPEAV</t>
  </si>
  <si>
    <t>&gt;1275_g</t>
  </si>
  <si>
    <t>MSTPARPSTPIAQSAPSTPQTGTWRHPKLDEIVKRRDATNFSDRNLKNIFYNLGGIFMAFYGAEVLRNNLPNLFPHQYTTYGYWLIQFVFVYNIIVACLPLFRTIDDISDIPLTPAQRKLLGLAPNSTPPTPGSQYITPPRYARTPSSGSPINKETLSRSPSIQKGGSTMGGMTGSFSLSSGPMLQKVIGGSINGNRRNSYGSPSPLGPYVSRMNIPETPSTPTPGVTKGTNVGLNSKWLYERGRRSSGSAHLFS</t>
  </si>
  <si>
    <t>&gt;10856_g</t>
  </si>
  <si>
    <t>MLLTLACGSIIGHLLAALATHLPSSLGGSGYGGGIDRDFSPILNYLDEFDRHFSRQHRFLNCFIPRFDLEEDARDYYLYGEIPGANVGDIEVEVRDRHTLVVYGKVRKEGERERGGHVGEEGEGGREEVRVGGGDGDERGYGGERGYEYERRGEQRQRLGYGGGRESEGQLARRQEGRDGEAIQPAPPPPPRPSAPPYPITTPSAKALEAGETMAFPPPPTNPTVTPEHHPHHAQPSEQRSERRILLSERLTGDFHRTFAFPVEIVEEGVRAWMEEGVLSLVVPKRERREVVRGRRVEVRRGRRGGDGGGEAG</t>
  </si>
  <si>
    <t>&gt;21579_g</t>
  </si>
  <si>
    <t>MADHNSSPVDTAKPYDATAVKGRTIIITGGASGFGAAFTKHWASLGASLMVADINVLQGKSLVEDIRKMTGSHDHHYIHCDKFLFTGRIDTVVANAGITDNGPAFDHPQGLDVEEPPKPVWKAVDVNLMEVMYTTHLATFWLPRNPKPEKGAEDAADSHIVLLGSVASLLPLPGQIQYAIAKHGVLGLFRSLRATAFTNGLRVNMLCGAMGKPEDVVDAGTRLIADKSIIGRALIIGPQVKVDGEWKLLPENAKGQEIAIWEAYAHDFEEVVELIVRHPIPPAELHRLTYALKGPHPKGIAIILGHGLWSNLDLSSSLRWLDAVLSTIVTTLLKRQKWHGLFVGPNAAGKQKPDEWVVSQGNKALMLYEEAMREEVERRDGVLWEEEGIRDGKGGLEFLGTWNMSVQKGSRDGVHMDMKGNLVKAMMVVNWLNMLEKL</t>
  </si>
  <si>
    <t>&gt;9590_g</t>
  </si>
  <si>
    <t>MTFPSPPRRAAGLARYCLLAAGSLIVLFYFRSSAQTFISPRIETSDHVPDLPMQQPQTPVLLDELRPIIEEPEEPALTQPPAPPHPIDELIENAEQTFQNLLKKESHSLASAAAAYRERRGRHPPPSFDAWFAFAQENNAVIVEDFFDQIYHDLGPFWGVAPKTMRKEAWDYEMAISIRNHTAVTTSNWFWTQIWLDMIKTIEHLLPDMDIPLNAMDEPRIELKWEDINKLMKVERATRKMVAPTEVVTDFHTLTDNPEPEVSVRPKNWEDIKPFWAIARRGCPPDSLARQGAVMTDFNNTPSISLAHTLPHTYKGYVSNFTLSADFCHQPDLQSLHGMMIEPLSVSSTQTLFPLFGGSKLATNNEILLPAPMYWSSEERFSGGNDHGGPWAEKENTLVWRGVATGGRNRVNNWKGFQRHRFVAMTNETKISNAENWKVAPENWAMPTSQFDLKAQQENDLGEWTGDFADTGFVDMNCEPPEEKNHTCNYTSPYFANVKGLMMGEMFKSKYLPDIDGNSFSGRYRGFLMSTSLPIKATIFREWHDSRLVAWKHFVPMDNRFLDFWGIMEYFLGFEGEKSKVEGHDKQAEKMASEGQEWANKVVRHEDMQIYVLRLLLEYARVSDDRRDNLGWVGDVVA</t>
  </si>
  <si>
    <t>&gt;1604_g</t>
  </si>
  <si>
    <t>MVEPLPATSEALGPSPTPDIKGKGKSISTTSELPIYKYHTLKSDNTIRLLELAPAVDLDNDSDLHARLIEHEVEQQSPKYEPLSYVWGAALLTENLIIDGCSVLKITPSLAEALRHFRRRGGAGDAEPRLVWADAVCINQENKEEKSKQVLKMDIIYRQGAATLAWLGRGFEDNHVAFDGLRTVAGRAWEIGVYSWSLEWGRQMSDAQLKVAVEIVDVLPVASLKSFFGLAWFSRMWIVQEAILSAKVDLFCGDESISFDELVLACAVFRQCMGTVGCGGLSARELEPCWYLAQVRSNFQGFLFPYKGSNRQLPFLRGRREGSTNDLAIHFHAGQKGAQEEDPAGTTVELVDGQKITLMPGMSLPTKFMKTVHFSLEGSSMSGVTGIKMAAPDYLHKRWGQNLTIASPMTLLDYITDAVWSGRKCFDQRDLVYAVIGFKYEHDLRVVPDYTKPIVEIYLDLAVEYLGRQHIRVLYFASQHRLDSFSKQTSHQNDDPWTLPSWAPDWRVHGRSKGWRGVLNDSFRSASAAIPSIFISDDNRIVTIRGTLISSIKACMRVILNDPVTEKSMGEDKYINIYPEILSMVRTGVLNLAAEDGRYPTGEDVLTALSRVLTADYRTIHMFQGKVTPHSLRDYGEMWMEFERRALAPTGDFHSAFLAYRADPTSVPSPLENPNFTELVNFIRLILGHLFQNKFGILSNGLMGLFPVDAKEEDMVVVFDGAETPFVLREVGGESENYILVGDCYVLGLMEGEVLTEEWEGFRMFFSVQ</t>
  </si>
  <si>
    <t>&gt;4818_g</t>
  </si>
  <si>
    <t>MSLHNHPASYGTAAIAIAFAAGILLTLGFKDLYPDLERRYQRRRGQHSDSRRTSSYLPPVKLEDLTLLPSRQSIVSLAPPPIPAGIEGTIGHTSLFKIKSLSDATGCLIFAKAEFLNGAGNSPKDRVALNMILTAEEKGLLVPGRGDTIYEGTVGSTGISLATLARAKGYKCYICMPNDQAIEKSDLLLRLGAQVERVTPAPITSTEHFVNLARRRALEHTASSTDGSRGFFADQFESGANWRAHFQSTGPEIYEQTGGKIDAFIAGAGTGGTISGITLYLKQEMGLAGKMKVVLSDPEGSGLYNKIKHGVMFSNTEKEGTRRRQQVDTVVEGIGINRLTENFEAGREFIDDAVKVTDKQAMDMARWLVEKDGIFVGSSSSVNCVAAVATALKMPRGSRIVTILCDSGTRHLSKFWKLVGEAGIAEEHEHSDLLEVLGFEDKR</t>
  </si>
  <si>
    <t>&gt;7628_g</t>
  </si>
  <si>
    <t>MAENDRRRSSTGVDRRASIRYSADARDDDDYDLEAMGISDGFRPAMDTNTTGGFNPNRMSSQMSRTTPRPRTPPPRPSSTSKPSRINSFALQHDGETGPPQARGSTTASSAGSTSTRPSSVSTDTHGRRTPPPRPSSISKPRGSDSFALRHDGEMGSAQPRSSMMMSGAGPTPTRSSSVSTDAPFMRPESPYRGPTGPSHPYQMYAQESQVGRTASVMTASTVAVPEGPYSGPAGPTHPYGMYPQNTVDPELQEAPPVPPIPVGFPGLNNNYQRRLGPEGEEIADMIGPDGHTEQLPPYTQYPDQAFVRKARPDALSPIVGAGGIGLATRNPEFASQEDLSSPQSRRSSRTNISSSDGDSHHNVNMAALGNSSEKPELKKWQQIARRKIFGIVPVWALALAAIVLVLFVVILVTTLAILKPKDHKKTPYVQDPIVQSMVAVTTTMTTTFDASPITSAPSNLPTLPTGSYAVPISAPSAVQNSCLSNTQQSPAWSCSVSMSQYTVEIEGIPGDGNGLDNNQISLTLGNTTFGGYYPYGTQPPVLKQTQQLHLVIDSQIPDRGPAWFFEMKYDKLVIVPEAGLSVTNSKRDLEIRDPSNYVTSDFAGKKSVAQPFDKPWFCYWNGTLLEAFIYVNLSSSAATQSSSSGTASQTSSTCTSSAPTKTSQAPSSSTSSAQQLPKFPSPYPKVMKIEERRVPNSYPPYCVQQFIDANGDASPILNSTNQPVTIYLNETEGTSVSQISGKRSNDKTLVEERSATVKARQSSANCGCVWLWT</t>
  </si>
  <si>
    <t>&gt;6200_g</t>
  </si>
  <si>
    <t>MSSSENVRDGVLGESIEESKPEPCSPMSPAGSLQEKESNSPRPVHGFRWVLVCISLYTGTLIYGLDTTIAADIQGAIVERFDSVELLTWVGSAFPLGSVCAILPAAALISNFNLKYLFISSIVLFEVGSALCGAAPSMNALIVGRVIAGVGGTGIYLGALNYFTLCTSDNERGSYISGLGAFWGLGAILGPIIGGAFSTSSATWRWAFYINLVIAALFAPAYIFVLPPIKPSNAPDIPILARLRSLDWAGFISGAGAMVCFTMTLTFAGSIWAWNDGRTIATFVVSGVLLVLTLLQQYFVLFTTREARMFPPRHILKDWTLILLNIVTAAAIANIYVPVYYIPVYFVFVDGDSALMAAVRLLPYIASLTAMNMLSGTLLPRIKYYWALYLVGGILMTVGSATMFTVGAETRKGNLYGFSILLGIGTGLTFQISYAIGGVKTMMRTGSGLDVQRVVSMLNLSQIGIQMGSLLIGGQIFQSVAMKNLTHVLHDQGFSQEDVRRAIAGTQSPLFESLSPSLKEQATAAITDAISRVYIISIVASALVVICALLMKKERLLKPGEAPVVVAAGGA</t>
  </si>
  <si>
    <t>&gt;9267_g</t>
  </si>
  <si>
    <t>MPYLRPEIMLIKHSRSNKPVKIMDPDCAICSQPALAQCECEAKGLDIAVKQAEQRMMTSVFNDIRAWVRGHAQDYILSYFSMLTTGRKDHHQETIRRMTDQAAYYYHARPHPNEIAMADAELKRGIDEDWKASVQRYPEILEYFYGLVDLNLPSDDDPRVRDPPLSALGGLGPSRERERKVRLREPSDIEERRRRRTGRSRERLTPAPPPPPPIDTRRRSQPVYAPPMQGYGYVSPPY</t>
  </si>
  <si>
    <t>&gt;3465_g</t>
  </si>
  <si>
    <t>MKAFTPRQFPAALNPSPDQAPKVIDSSKNIPKKRQAEERDSMMPNTKRSKHDHSANQTPTDASSTISQYNHKRSAEDLPDMPDPKRQKNLEPSNGQVFGATPSSIERSKKSLKRSAEDNRLMSDSKRKKDVEAAATSSLSHKSSNARKRLAGENAMMPDSKRRKEDKSSCEIKQALAPSMIPFTSTEQYVSSQVSSGYSDEAIFSSASSPFRVEANRLAMENKDQKAASAKVRKPASSNLADMEDVSTSAAKQSPCSSVEANKYTSLSTVDSSAKTSETMPAPLIPIEGSQHASLDPLASTGVNTDPQSHDYAFGRFGELAIEIRLMIWKHALPEPRKIKLHRDEKEDHPDNKLVPVGLHVNHEAREVARKHYIIMSDHMRHGYYNQRRFARCIDPTRDTITMNIVPLYFTTSPELAEKLIYFAKTGPLSEIEHITIEMASSVMTKEFRRKMTQDRGKWNPLELFRGLKTVDIVGVPKKYTSRVLNMAGEQVEEGVGPVRRSLRTVSEQDRAALLQRFVEFFEVLHARHAGYSVPELEFKQTDEPVTLADFMILQEYLL</t>
  </si>
  <si>
    <t>&gt;4603_g</t>
  </si>
  <si>
    <t>MAEAIGVFASVISIVQIADRVVGLCRFYIETVHDAPSDLRSILLETSMMKAILENIDPLVSNSREGTSILKRLSGPDSPIQACHTIMTKIEALFPSSYHQLHDNNSKRQKVKASLANLAWPFKAERAKKLVEDVRNVKATITLALTLQTTRDVIEIKGQARAIHAIVSDAQRDKIYQWLQITDPTPLHHRACSQYEPKTGDWMLRSQEWTNWLHATTRCIWIHGIPGAGKTILASHLIEVLEDYLKAANLENCGFVYYYFSFTHKQNEVAPFLRWIINKLCRQAKLIPTCLRELYEQGGTPSTKDLLSVIEAILKDFNKIYFVIDAIDESLRPRDELLNVLHDLASDPRFEKIKLLATSREYNDIKKAIEPISAVISMMNPLLDKDIRLYTQSKLNSNHKFKHWPSDLFAEVLDALSTRAKGMFRWVVCQIYILERLKPEHNIVTLALANLPKTLDETYERIFHAIPEEDHLVVQFALKWMFYHQHLYKHDISVPILLEAIERSISKLTAYKHHYFLDEDRLRDICGCLIIVTPKSSHFSYKFSTISFAHFTVWEFVSSTRIVTSQPTFFSVREESTKMELTHLLICETLNNKADKLLGGGDKDIKIGLDKHFDIFCALSSVYSLRLLGREVLEQDDLRSLAFDLLDHSKGHFTSIYKVASAIHNSSASDDKVEDFMTSFLLIKWPSSSKYTNASLLAELLIIDKTYELELAKKFIKESDGQKLLQTQLEVHTFLVYPKRVDILGHNFRGSIVELFAQFSVEYPEQFLFLLEIGGFYLDPFMVLVSYLGAFEFPYKPRKDVLPKILQQVTDVNSSRFAVSPLQIATQTCNWDAVRALLEAGADPSYKGNSDGIRWEDGTLLSQFNGLVGLCPLDIYLRLSDPDELVDWEGKAGKGIRLLLSPKD</t>
  </si>
  <si>
    <t>&gt;58_g</t>
  </si>
  <si>
    <t>MTVLAYSQNTVGTRFLLRSIDKVFDVCEKRRVKMSNPSTAMMFTLLAMTKENLERDMKEVKLREMGVAEKGGKKARGSRLRVKGEGERFLGRAEWEVVRKYEQDPKAQRVFLEKSKEKLWRIGRGRDFVLDFEPLVCVFEEGSAAGVPSVCGEDGGECLRRVLSGIVEGAMQWDARCSTIQRSELGIKIHIQWKRSRDVRRCPFYFGKERVFLLVCVERYLREGSKSWPGDGEKVWCCWMGERIKIGCIGAGWGIDYRGAITTGKEEGRKPGRRWDSEKTPESVEDELKPLLLD</t>
  </si>
  <si>
    <t>&gt;10179_g</t>
  </si>
  <si>
    <t>MADRLTQLQDATEDLITQFIASIYYVNKHHELRTLGPTDIIRQENKSEDQGDAGSNANEVEPYPTDVFKAGQLELAQDLIVKEQQIEYLISVLPGLENSEKDQEEAIKQLEEELKAAEEERKAAHREKQEVLAKLEKVIRSVRRP</t>
  </si>
  <si>
    <t>&gt;3544_g</t>
  </si>
  <si>
    <t>MPPLASSTGQSSASAGPSPESTGPTSTKKRNSTTGSLDSNGNVKPVKRRAAKACAACRSRKVRCDVMNGFHTNPITGEGTCSNCHMDGIKCVIEESRRRKKHGNGASSSSGPGLPIQTPRPEPLSWANGGVNPSDINTPDGRRWSGGTAISNDLRNAPDDFSTQSHIPHSIYQSANTQISSGNLLGRGGNYMQRTTHQLEVDPAYHLLTSASISRDRTGSSIAATPPPPQTEFAHRDSIAAPIPILKHQLPSFLKPLPPRMTDVDIDYLSAKGALSVPEVPVRDALLRSYLEYVHPYMPLVELPYILQIIHDGGASGHISLLLFQSLMFAGTAFVDMDLLHSAGYSNRKEARKAFFQKARVLYDFDYEIDRVSLVQSLLLMTYWYETPDDQKDTWHWMGVAISLAHTIGLHRNPIKSSMEPEKKKLWKRIWWSCFMRDRLVALGMRRPTRIKEGDYDVPMLELDDFEICAIPASNTIIPDDCKVARDEDAQRELAHMCIAKAKLCISIGHVLSAQYSVLIRDQGVGSSEGSTRSSVMLFPKKSDQTEDVERCDKELSDWVSSLPACCHYRSDLPEGDAGAPVFVQRALLHMIYLTTLSALHRPQVLPSGKSKNPSEKRAELQDLSRKKVSYCSKEITRIAKDLHSLRLEKYLPTTGVTVLLPAIIIHLLDIKSANDEAQREAREGFCQCMQVLEQLRDSYASADYATQFLEAAIRKANIDIVVASEGFGRGMGSTVRNVVASTINSRKMEEYRAIMRERAGMRTPPSITADEAMGMREVDHVGIADMGGMPVHEMNSAPTPPESDNNSTENINSQHVIGNFDDSALPQHGFMGINHNDMGMLNGVGGFSNTVVSGGGNGGYAGGEIDAMNELFDFTGGVGGFNAMAGREQNEASVNAMDGAGWNVPLEEGAHGESGGFMDDMTWIEHGPSWSQMGTPNVGGDMHMFGTQDGSGGNGGGNDIHMEGVQMEATAEAER</t>
  </si>
  <si>
    <t>&gt;6871_g</t>
  </si>
  <si>
    <t>MVSLESLSTTETRLEALGKQLNDAISKYIGYLKQEQLPLPSFAPTMFKPPMVKHPEGMASKAAIIELSQQICAMTMDPAMNLLVSSLQFHFCSCLKVAIDLHIHKNIPQYGKIAGSDLAAAVGADEALLKRIMRVLTNKHIFKEPEPNYYAHTAMSWTICEPDMYYLLSHRLDEPFRSSSREADALASAGYQEPHSRDAFGFQLAFETKSSFWEYIANEDPMRGERFSRAMRAVNLNTLCAIPEMYPFDQLAEEGGVVVDVGGGLGQVGKSIISHYPNSNLKCIVQDKFANNTESFLEAGIQMQRHDFFEPQPVEGAAAYFFRHIFHDWPDCACVRILKHTAEAMDAQRSRILICDQVVDAVSPSVESMLYDIDMMTLFGGKERTREQWNELLRAADERLYIRDVVTSSTGATTILDIRLRGQKV</t>
  </si>
  <si>
    <t>&gt;7553_g</t>
  </si>
  <si>
    <t>MDTQKIKDLKGVLRSDFFWGYATAATQVEGGWNADGKGLSIWDTLAHTPGKVLDNSTPDDAVLSYYQTASDVALLKSYGVTGYRFSLSWSRIIPLGGANDPVNEAGLKYYENLVDELLKNGITPFVTLFHWDTPQSLEDRYGGMLNMKRYIPDFVRYARVCFERLGPKVKHWITYNEPGVYTLAGYAAGVHAPGRSSDRTKNAEGDSSTEPFIVGHTELVSHGHVVKMYRDEFKAKQHGEIGITLHGNYSHPWDEHDVKDVEAAERARQFEIGWFADPVYGSGDYPACMREQLGDRLPKFTEEERALVKGSSDFYGMNSYTTFYVRHKDTPPELNDHLGNVEKLDRNKEGVERGPESDTYWLRTSPWGFRLLLNWIWKRYGVPIYITENGTTAKGEADWKPKGELDDEFRCEFFEGYISEIGKAVKEDGVDVRSYFAWTFTDNWEWAAGYSDRFGVTFIDFETKEKKRYPKKSARVIREMFQYMVKEKGEEIEV</t>
  </si>
  <si>
    <t>&gt;7849_g</t>
  </si>
  <si>
    <t>MVPEQWKECQKQTTPNSNANSTVVETGNSQKTPKALALSTPTSQSTTGTNTPISTDNGAAGTMSKPERSIESTTRTTLNKICCARRQKRDWEGEAFLAARWVEMLLVEHPNLGGG</t>
  </si>
  <si>
    <t>&gt;7974_g</t>
  </si>
  <si>
    <t>MLPQRSMLRASQRLGAQLRSPAIRTPLQRRFASTLEQSELKGVEDNAFNRERRAVKEHAAGTSDLWRKLSIYVVIPALAIAGANAYKLWNEHWEHQSHLPPLEERPEYPYQNIRTKNFFWGDGDKTLFWNDKVNYHKKSE</t>
  </si>
  <si>
    <t>&gt;1342_g</t>
  </si>
  <si>
    <t>MSLFLLFAKHTTPKPSYDVAACRKHALFFPSIPHHYGLAIILMIAVPFISAYLTYWMQRMTPGAKEDDTPDAQPAPVPTSDTHIDVETTAIPDTHPPSVDEEQPPPPYVPEPPTSTTITPAVIVSAPPSKPEPKRSSAHLFVLGTILLLTNAILLFFNALGTQTRIFCMDTGLPKQWWNDFAEVFVLSFMWLPVAIPTFWATIALICWLMLLRDLWGPSMRKKYPMKPDFFLLAAGLLLISPFLIIYFIKEGLKRYGPTAIEWMAKAVEVCQRKCCAGALEEDGEEPRDVELEEGRGAHDDHADVGQSSTAGYEENAGLIAGMDK</t>
  </si>
  <si>
    <t>&gt;8152_g</t>
  </si>
  <si>
    <t>METTFMTIHNLTPEANIMYASDSIFEILGYSPEDVTGKSCFDYFHPEEIPFARGIHNRGVVMDKAAVLNYARIKNREGQWVSCECVFTVVYEVLVACTSIYRRDEAHERRAVVAPTVRKLFASSPRDPRYHMLEHLSSKFRTPPQASLLEPRAALILNRFTRTLTVMYATNAVANILGVTPEQFKNKSFYECMQENCLPEAIRCLESAKANDSIAYLRFWYRDPRRPEDHEDEEMREVSQSSDSEDGGVELSDGMDLDARPAGSSNSLNSEGPSVIPGRTSSAESTELGRNASNAIFDQPQASQSSATSSVDANSRRGNQGRRQVSEPQPVEPVEIEAVVSCTSDGLVVVLRRARAPIPNLQQPVQAAPLPNGVFAAPWGVNPIRPHQYQPDPLYPFQHGLQAPQAPVGGPPLDEVMRSIQDCAAFAWSLTGINGNIATYGHGTPRGEALPPGGVLPVWDPHGQTATGYSPPENQARLKWQRMGESAYDHAGNDKRTHNYSRQENLVMRQYGNNMGSTGPNQVASMHQTLHGFEMTPTYHQPQILQNHAADYPPNQGQAGLAIEPGFVNRVGASFTNHQGSQNPNQGSEGPRGNRYGH</t>
  </si>
  <si>
    <t>&gt;9574_g</t>
  </si>
  <si>
    <t>MTSYQAASLTENTFNRSAPNLYAQPQVRSNRDSQSTSFAQGTMAASQSENAAMSAMMNQFAGLGLPGANIASAAALGATQLGLSTNQYFYNPADNTYLVAPAMYPAQPLAPTQHAENAYAPYASALPYFAQGAYPGYVPGFPLMPYTPNRGAAGYYPDRSDQLHKEVPGLENRRGSYSTNESAPGTPYYGSISQREQGTQIAAVDRSPFGSTPSPQQLPIQAEQQVVKALPYKTIPINVDLDGLLIQHPAIPRAVPAVFTPRENMRTLDQSLSNPIPGNRNVYIRGLHPQTDDETLAAYTARFGKVETSKAIIDTSTGACKGFGFAKYNSVRDSELCIRGFYKLGYEVGFARESFNSRLKAEGDESSTNLYVSNLPKNMTESELGAIFMDYTVQSSRILRDHQNNSRGVGFARFESRDVCEEIIKKFHGQPIGEEGLLLQVRYADTPAQKDLKRITTERRQFRTNEYNVGAYGTSMDILTLSSPISNPTPSPLGPRTAMLSRHFVPSRSSGGPWKRETSGSRVAGTTPTVSEDGSADDGVTIHNDSPAVAHGASSSPTARKF</t>
  </si>
  <si>
    <t>&gt;6482_g</t>
  </si>
  <si>
    <t>MSPTQLPASGNPLVFFDITLGGEPLGRIQFELFADVVPRTAENFRQFCTGEAKNHLGRPQGYKGSKFHRIIKDFMCQGGDFLNGDGTGSTCIYGTKTFADENFTIKHTEPGLLSMANAGPNGNGSQFFITTVPTPFLDGKHVVFGRVADGMDVVRKMENTKTGYRGKDVPNLEVVISQCGEM</t>
  </si>
  <si>
    <t>&gt;5507_g</t>
  </si>
  <si>
    <t>MPILDIMELPTDDTRILGQDPLIPPQLLTSEIPITPASLQTVLKGRKDAIEIIMGKSDRLLVVCGPCSLHDPVSAVEYCARLKSLSDKLAGELCIIMRAYLEKPRTTVGWKGLINDPDIDESFNINKGLRISRQLFCDLTGSGMPIASEMLDTISPQFLADLISVGAIGARTTESQLHRELASGLSFPVGFKNGTDGSLTVAIDAIGAAAAPHHFMGVTKQGLAAITRTSGNEHGFIILRGGTKGTNYDEENVKIAKEVLEKKGQKQAIMIDCSHGNSNKDHRNQPKVARVIGEQLRKGETSIIGVMIESNINEGNQKVPPEGPAKLKKGVSITDACIAWETTVEVLEELADAVRARRSNRTSHSHLDKKVKTVA</t>
  </si>
  <si>
    <t>&gt;5270_g</t>
  </si>
  <si>
    <t>MLRQGIGCRVTEEGPVEWCPDPVALRICHQSRMHTVKQYRLMPSLARPFYYYPQRDILLLAVDVADDYPVHMPALQRHHGTVLNYLETILVPDGAWPETAAEKGLVGYALEYISHLGGLRTIQMLVDSEESRDLDRKRKELGLLALAERLRSNFPAMVENERCTAKKIQIMGSDGKLY</t>
  </si>
  <si>
    <t>&gt;245_g</t>
  </si>
  <si>
    <t>MASKSRSQNPSRRRGPRSEGLTEEEESTYRHPTVYDAVAGRISAKGFIGKQPLVAANRDQQSNSMSAIPPEAVLFRSRNAPNRYAEYDIYFANERSLTGDLPESDLLKALHCYTSDFYARTTANEGDCRSMDETALLALGILMEEASREVLGETGDLVFTEGEEIVGEPSKSSHILEDNPQGRKVKKRRIEIDG</t>
  </si>
  <si>
    <t>&gt;2417_g</t>
  </si>
  <si>
    <t>MKFTSVIALTILAYCNLISAHAPTNGAGAIVAREADFLPIAVRAPEPTAPVAGQSS</t>
  </si>
  <si>
    <t>&gt;10673_g</t>
  </si>
  <si>
    <t>MWIVNWFWDTLASLGLLNKHAKLLFLGLDNAGKTTLLHMLKNDRVAILQPTLHPTSEELAIGNVKFTTFDLGGHQQARRLWKDYFPEVSGIVFLVDAKDHERLSESKAELDALLSMEELSKVPFVILGNKIDHPDAVSEDELRHQLGLYQTTGKGKVPLEGIRPIEVFMCSVVMRQGYGDGIRWLSQYV</t>
  </si>
  <si>
    <t>&gt;2087_g</t>
  </si>
  <si>
    <t>MSAATATKKPPIGSATGGRRPSTDPSSASPNRPPRSTTPTSSTANGVGRSRSIRGGTPVSARASMHRPSIGASHLSHLSISSAASDAEDDARAEAVALLDDLKERLRKTETVSDQFQKQAQVLQSRLDEALSEQGKLEDRLHENDERLEALENEKRNALKQRREMETIYEAERSSMTKEREDAANREEEMQTIIQRLKDSLSQRAIGDDESRSSRRSNNSSPSLEGQFAPPNGLARSESGLNRSDSRNNSKLLLQKDRLIESLRLELAEAQIKLVESENAGGGRMQEVERLLLEARMTNARLMEDNESYQLLLSEKTLTGDFAKSEFMGSASHNTDALNALEGRQSTLSLADELSEAGEGESENYRRLEAELKSAKDQNKALTLYINKIIERLLQHQDFEAILDQSSDFKPGAHANQTDKELPPPPPKEQASGASILQRAKSVAMGTGRRRPQSYMTSTHSAVSDPDTAPSIPFGLGRSSSFRTGRPKSEQYTGGAASVVNQMYKGGPSSPPLHGPQTPRHSQSFFAPPIPGGNPNAAHRVPSASQTSTSGNFPGMRSDSSSTSGDSGEVSTPPSQSPPRSEKATTFAGNKPRPLRLVQDHPENRRASEDEGKGKRASWIGWAFGKKEDMPIENSIQE</t>
  </si>
  <si>
    <t>&gt;4819_g</t>
  </si>
  <si>
    <t>MDHREVKRQVDALQKAVAEKSPASDIIGILETLKKDVVPTEELLRATKAGMIISKQKNNPNKEIGRLALEIIQKWKKIVESERIHSKKHQSKMASSPPKHSHTDSPAATNGDTSFKGDKSKRRWDAEKVDIKRTGYPTRDNCVGLLYNGLAFMSEESATRLIIKAVEIEQAAFDEYKGDNAEYRSKLRSLFQNLKNRSNRELGPRVVSGEIPASKFVTMSADELKSAERKKEDEKIKAENMKKAQVPMAQKSISDALRCGRCGQKKVSYSQAQTRSADEPMTTFCECTVCGNRWKFS</t>
  </si>
  <si>
    <t>&gt;2919_g</t>
  </si>
  <si>
    <t>MPLTTIHASPPLDSFTTLAEHQSHTPATFYGAKPVLHYHAIGIRALTVADQASKLPIFATPTPSTTGTEASGENGACIEEVNAFINSENLTLFNPSASIGISIPYPAISLHAIQRLQDPNDSSKEVQGLYMQLELSDPYGVNDDDEPEVVEVTLIPGRTAEGINIQALFEAVSNCSNLHPDPADQDDEDMADGDDGRIIFEGSVGYEGISGLPGVQRGTEDGGLPPPFPGSGGWITAENVSEYFNEDGNWIGGEDGPSLGGGAGRIRTRDEVDNGGVNGHAEDPSDESKRPRTD</t>
  </si>
  <si>
    <t>&gt;405_g</t>
  </si>
  <si>
    <t>MSDDDFMQDSDQEGYDFEYEEDDDEDNGDVDIENKYYNAKQMKATDPEAAIEEFLGVPALEKEKGDWGFKGLKQAIKLEFKLAQYDKVVEHYTELLTYVKNAVTRNYSEKSINNILDYIEKGSEDEKAGRCMEEIYSKTLESFQSTNNERLWLKTNIKLSKLFLDRKDYVTVTRKLRELHKACEREDGSDDPSKGTYSLEIYALEIQMHAETKNNKQLKRLYERALTVKSAVPHPKIMGIIRECGGKMHMSEENWKDAQSDFFESFRNYDEAGSLQRIQVLKYLVLTTMLMKSDINPFESQETKPYKNDPRISAMTDLVDAYQRDDIHQYESVLNNNKDLLADPFIAENIDEVTRNMRTKAIIKLIAPYTRFNLAFIGKALKIPITEVQDILGFLIVSKKVKAKINQQNGTVEIEDNPDVDRLKAMQEWTNAVSSLYKTVFNDGEGFKMPDVQQLGDYERELSSGGGLPSGLGREAGAFRKDQFSHQSGRGRGKGAKKGGAGPSSNP</t>
  </si>
  <si>
    <t>&gt;1092_g</t>
  </si>
  <si>
    <t>MASSRANVMPTPRPSIEVSTDRPRKGYAKHASHAMKLEMPSDSSTMIEDTRSRHEEREGTLQKNCSAEHDNADSSIAIPSSSKMAGQTVAPFLAKHIPEQYAPLGIQPQPPNASQRDPNTKYCYRHRPDSKCRRTADEQTMENLQRELDSVSQADQQAISHVWSLFSAAPAKHRNLMLQGILTQCCFPQLSYLSTAVRDLIRIDFVAALPSEISFKILCFLDTTSLCKAAQVSQKWRALADDDVVWHKMCEQHIDRKCPSCGWGLPLLERKQLREWKRQQQLRATGRGLNEWSPNLTPIPDDGRSALVETTVNGSSKRNADSFQADGLLAVSPDACKRQRMNPEDSYFDRPKFRPWKDVYKDRFKVGTNWKYGRCSLKVFKGHNNGVMCLQFDDNYLATGSYDNTIKIWDIASGECIRTLRGHTSGVRALQFDDTKLISGSLDKTLKVWNWRTGECLSTLSWHTEGVIAVHFDGNIVASGSVDKTVRIYNFAEQSTFCLKGHKDWVNAVKVDAASRTVFSASDDCTVRLWDLDTRKTIRIFEGHVGQVQQVTLLPAEYEPDDFNGEDEDDGTSSTTSTGDLHNDPTTPPASPCSWPEGRPKYPRYMLTGALDSTVRLWDIHTGKCLKTFFGHVEGVWALAGDTLRVVSGAEDRMVKVWDARTGKCEKTFSGHTGPVTCIGLSDSRMCTGSEDCEVRLYSFKNEGGAIEKRGFDTEAMES</t>
  </si>
  <si>
    <t>&gt;8169_g</t>
  </si>
  <si>
    <t>MPPTGPTGVQFTPGSGSATQDTKPKKRKPATPFAVKPFGAFYVFLIANLVAASYAPIQDCDETFNYWEPTHYLSHGYGLQTWEYSPEYAIRSWLYIALHAVVGSFRRLLPFPSKAKEFYFIRYTLGFICALCQTQLFRIINSVLNPRIALFYMFAMIFSPGMFHASASFLPSSFAMYTSMLGMAAFMNWRGGLKTTQGIVWFAVGGILGWPFSMALCAPFLFEEVIFACLSSKDAFIDVIIRFFKGIVASLLVLLFEVVVSGFFFKKLVIVPLNIVLYNVFSGPGRGPEIYGTEPWHFYIRNLLLNFNIWFLLAAAALPLFTLQMLFSRSSQQGVTGLRTIIFMSPFYVWLGVFTFQPHKEERFMYPMYPALALNAAMALHIILAALGQSDPKTLFGKIPARLKLLVISMTILTSVDIGAARIYGIYSAYSAPLKVYEPLESMGHAGDSICFGKEWYRFPSSYHLPNNMRAKFVKSEFDGLLPGEFSEAKTGFGFWSGAWLVPSGMNDMNQEDMGKYVDLRSCNFLVDTYYLNSTASELEPHYVTDDENWEQVSCIPFLDASKTHMLARTIWLPNLSFIPAKYRRVWGEHCLLRRKVKIPIKHEENILFLLLVRFGRARKESFYMLVET</t>
  </si>
  <si>
    <t>&gt;2032_g</t>
  </si>
  <si>
    <t>MGEAPSLAEQYFKYTTVTGYFKQDDPDTDPKGFDYTTTNFGLIERVYDTDAEFDPEDAKTQWQRFEYYVSKINEKSPPDVQYKVLYMGRHGEGFHNVAEAYYGSEAWDCYYSLQDGDELLKWSDALLTQIGITQAQKAAKFWSSQLLVEKTPPPESYYASPLLRCLETANVTFSTLNVPEDRPFIPMIKELFREVIGVHTCDRRSKMSEIVQRFPDWRFEKDFTEDDELWSSTLRETARAQDQRMKIALDDVFWNDRRTWISISSHSGAIGSVLRVLGHREFSLGTGQVIPVLVKAEKVVGKSPEVKKEPWEAVKTCSAAPYPIPNS</t>
  </si>
  <si>
    <t>&gt;4618_g</t>
  </si>
  <si>
    <t>MKFAREFKEALVKEGFPAHWVESAVPYGQLKKCLKKVQSELQSLGLDPATLAQLSKLTAESREAEDGVAFQYDFKGEQKRLPKLTLFVHLENGVVVDATLSPETRKCLETLAMKQGSVTVTVLPGNGKAIRAKNLPAQDDASQISSNSSSSEIPLGGIQRVEVPLTFDAEFFDLLHSDVSVLDSLQAQEQKALTEEIEILSTEVKELAKPSKYSKTDLYRWRELFEVYLQANIFFSTHEVDHGSRSSVVAAKQLQWFQTEVMKRGLVDKFKLPASHQALNRFVTINITLLNNLKFQEINQKAISKILKKFDKRTQLGARRTFPKLIQSDMIMSGTMAKAVCSTLTTDLVKVVPQLDDFLCPICFAIVWRPVRMKCKHILCIRCTVLLQRQYKRTCPLCREKVILEADEDNIDEELGKFLQKYFPKEVKEKQIAHEIADGIERFGPTYKHPSERNCQVM</t>
  </si>
  <si>
    <t>&gt;21612_g</t>
  </si>
  <si>
    <t>MSSSIKASSAKALTAVKEPAFQKSAESFAKEEEVVTECDSNVEDEKDYGDNLEEHLDDDFDVDDTLIYCFLHVCVVLIRAGLRPANVLLGPDDDVAAVIDWEFTYAAPTQFILDPPWWLLFETPEMWPSGIEEWSRAYEPHLKIWLEAMEEEEGGAEFLHALPLSVHMQESWKMGRFWLNYAARKSWAFDAVFWTYLDERFFGERDREVLDKDLWKTRLHLLSEEERQAMEPFVQQKMEESQERTLVEWDPAEAKQRLSELMFD</t>
  </si>
  <si>
    <t>&gt;1655_g</t>
  </si>
  <si>
    <t>MTMEERQLINIYKPTTTTTTSLPHCTPFTLPSAGVLTLNATDTYTLTADVIFQPECTATSDTILAGAGSPTWQDLRDPFYASTIPECYALAATTVIAYMLVIMLLITPRTFLHEGAVVLGRRGFTNGPSGSNAGIGIGGRPWLQKVAALTVAISLTIATYDTFKVAEQQYEMGIMDAQKLQTEVENGTELKVIRVISDTFLWLAQAQTLIRLFPRQREKIIIKWTAFALITLDVVFSILNNFVYPNNSRPRTFVDAVPALAYLFELALSLLYAAWVIYYSITKKRFAFFHPQMRNICLVALLSIVAVLVPVVFFVLDVSKPTLAGWGDYVRWVGAAAASVVVWEWVERIEALERDDKKDGILGREVFDGDELLDDDHSLNSWGQRARSRKDSSSEQSGDPDGASGGVSSGSNGAHWPAISGLANRYRSRHNHDLEASRRDVRSNLSQRLPRSRPPLWPTRPPAAATPISRTDTASAESTVYAIRYHPINEPTPPLRERETSRPTTVSRHNSLDITRVHEPRDEPSSNDGRDRSIVVKQMDMETEPQRERRQPNPLQSLSKINIFRSQGREPPPEVSAQIAKVSAPVTSHNPSNRWDVRARLEDFAATQAEKLREKTKPSIDTEPLPITVIPAPPRRHNLRAALEELEDAERGTRPFTEDSATYVASPNPTFSRTVASDGAQLPQDLQPQRLSDPYTPNDLNSRSTQQRGTFSSILTKQQDREGELLTPASPVSPRELMRSPPIGSGSSQSQPLSPKSPRREGLPFLSIPARPRRPQSEE</t>
  </si>
  <si>
    <t>&gt;5443_g</t>
  </si>
  <si>
    <t>MGVSRGAAGCDNQLCAVVVAIVRFGFVVAETCTWYAAKDSRRKFKTRARLSTPVNLAQYDEDEGEKRRNGGSRTTEIAGTNKQQPYTLSSDGGKNIKRISNADQGKTRERCDARF</t>
  </si>
  <si>
    <t>&gt;8035_g</t>
  </si>
  <si>
    <t>MTSMLVAMISVPALLATNEAIRQGQTKDRREEHRARRSNLVVSCVDVSPLSREIDHRQIALKNNKLYVKADLNDATLHPFAGYYLPFPDARYEGLVSTITDVAPILNWIYVDKTTYRVKYGVRLDAQPNITGPFDCTRQDRRLTLEQWEGFVAVWEVEGEDAGMWALYYDRDDDKMVGKLGPGRTVLEVELAESYPGKKSSEVNTDGRAPVERLESRTMAIQVVR</t>
  </si>
  <si>
    <t>&gt;231_g</t>
  </si>
  <si>
    <t>MAPSRVSPDISTGPQTQGLTKDQVATFNKNGYLIIPDALSPETVSSLLAETHSLLDNFSLEDHPMTKFSTGESSDHVGDDYFLDSGDKIRFFFEEDAFSPSGHLTKPKALAINKIGHYLHALSPPFASLLSHSSVHSPSAIAKSLGYKTPQCLQSMVICKQPEIGGAVPPHQDSTFLYTDPPSAVGFWYALEDAMASNGCLSFLPGSHKSSPISKRFVRKVDGKGTEFVDNMGKKFPDGTEYGGEAGEQEWQLGEVKAGTLVLIHGNLMHRSERNTSQKGRIIYTFHVIEGEDCVYDKRNWLQPPAEGFTKL</t>
  </si>
  <si>
    <t>&gt;1361_g</t>
  </si>
  <si>
    <t>MATAPESIAQQNASITEALQNVSKAADIFANVASKNAGLTGLEPSGTVSEAKTTLVMETQKLLSTIRGPLDSVFVHFENMAYTGALRALLEMGVFQGIPADGSSIKAQRLAANLNIDPMLLIPKLSGITKLMADEYASPLMQLGMFFKENGFRNPVSQTNNPYTFAMHTSGETMWEYMERFPDRKQNFNSAMQAQSAAMSWTIDIFPFATELSKVPTSPETVLVVDVGGGKGHASSHIRATTKHIPGRVILQDLPSVLEDITEPLLGVERMPYNFFTPQPIKDAKIYYIRRCLHDWPDITCMEILKNIAEAMGEQSRCLISEAVIPETGADVEAGWLDLTMMTLTGMERTKGQWLNILDGAGLEFVRTWNAKGTNHGVVEARKKAAEVKETEALEANVANGEIYAKWRL</t>
  </si>
  <si>
    <t>&gt;6916_g</t>
  </si>
  <si>
    <t>MLIFALLLSIASAAGVYPNSTTTSTTISSSSSATTTSVIPYVCNPDNGQNCDRLPEQPFYNYITPGVINYQFDHVPFDNPWMYDDMSLSGDAASSATSCGIYFSSLLSDYKASAPVTYLAYLPQSTVTYTYPSITEVGDTYSIVGSTTFVTTFVYGAPAYSTSTTTITEAVSSLLGPYTTTEAATTMAWVHAGYTPARYVSDFTFSATSPCCYSCTLFGGDIQVFYWPTATASTNITSSTVNPAGLTMVSPSVYVAIQSLDATNYCGKVSAAPTPVTLGFNASALSTATAYHWDTKAYASLPWSLSYPQEFIQATWGVSRDCSDIVTVLEDTQLFYPGVHTWSSSTFSLTFTSTSVIASYTVTYNLCSPYISVPSQFSALDPLWTSCFVDGMILSDPPYVLSTGRALAVGATPAPPIASTFATTTNAAAGPTISPIISATGSAVADLASTLVDPASKSSNSDPIIVALPTTTPSNDPPTGSSISLFSDPPSSSPPVSADPPAAINDPQPASSILASNDPSPTSFPSSADPVAVITIGSTTITANSDSALIIASQTLTPGGQITLTGPSKPTTISLATNGLSVNIDGTTTQILSPPATTTPNYLIGTQTLSAGGPAVTILGTVISIQPGGKSIVVGGTTQPISVLFSATSTPYTIGSKTIFPGGPAVTVSGTMLSLQSGGESIVVGGTTTKALSAFLPKTTEYIIASQTLVAGGPAITVSGTVVSLQGEGGSVIVGGTKTEDLSVFLGTTVSVVGLGGIIATMGGFGGEMTSITSSSSSLGGVESGTVFTGMGARVDGWGLGMKVGASLVGIFMIAKIV</t>
  </si>
  <si>
    <t>&gt;7756_g</t>
  </si>
  <si>
    <t>MAPSRTSTVKSKHATNKSGIRNSKTSTKPQSNGVSKSKPNSKKPHSKGPPPKPQKGAGNLATLKKKRRVYTEKELGIPALNMITPIGVEKPKGKKKGKVFVDDRESMMTILAMVNADKEGQIESKMMKARQMEEIREARKVETEKRQEDRKKKLEETKEGIRKKRKRASGVEKDSPRDEVLAATKPLKFKRKSVSFA</t>
  </si>
  <si>
    <t>&gt;8460_g</t>
  </si>
  <si>
    <t>MPKLTPRRAAVRALYHPLDSKSLLDPQALVLEFPPPNSATGELMLELHIHGGPAIVKSVLAAIPKCNVAEDYPIRYAEPGEFTRRAFKNNRLDLTEVEALSAALSAETERQRLAAMRGNSSHLGELYEKWRHQLIECRGKLEAIIDFSETEDLEQGDLEIFADLSAQINDIMDSIARHVVASQRMELVRNGIRVSLLGPPNVGKSSLLNHIVGREASIVSKEAGTTRDIVEVSLDIRGYLCTFADTAGLRSKHNRLQKPNDINEHIGVVEQEGIRRAKLKASESDVIIILASVEPDDNKWGVTIHYDPESLSIASKAKAALLVVNKTDLLKSDMIVPLMLDFQKRLESYFPTTKPEVRLISCTKAKSISPGDPGGIECAINSLVEIFKRLTDLPPDSQDLFGVTERQSQLLDSCARSLTEYQQGLVLEEGKEFDLVVAAEQLRGAASCLSKITGRGDANDVEEVLGVVFEKRRSNANADAGGNVGNAGLMLDDADAKRL</t>
  </si>
  <si>
    <t>&gt;3922_g</t>
  </si>
  <si>
    <t>MALNRKYAALPDLDSAPDIYETPSLTDDNSTAPTGRAHSQSTSSSYKDFDDDENDTEEISRSRLQPNEARSRFSPAQIDARDVDFSDRVTAKRKSYKASTRRQRKREDGTEEYGDFSDEEDGESLERKLARLRREIEEVKEEYGKRQAEAKDGAGVEVEDFGSDVTTLSKMLDGISISQAKANASTAGKFVKDLGTGIKANGPPQTSQGSGEAATYTVTYAPTYQQSHALAKAADFDGRLALLEKALGIGPSDLPALGANGSPRAILPSLETLQRQILVIAETTPSSLDSISRRVRTLTQEAERLEASRKAAKAAHESLKAAGADTDSEEGEDSEQVAKINALYGTLSTIENLAPLLPSLLERLRSLKAIHADAATASQSLDRVEQRQAEMAEDLKKWKEGLEKVEEATKQGDQVREKNMKVVEGWVSNLERKMKEL</t>
  </si>
  <si>
    <t>&gt;8712_g</t>
  </si>
  <si>
    <t>MSGNPVRVPFCIDKIQKHQRQRYETTMPPSQTAMRPLTRCLQASKLVRSSARSIRCFTSTSRINDEAAAETSSSKAPLDPATTSTSKGEKALMKSGVLPIGSRRRRIALRTSDNIPFEQLPYHCFQEARKVLQADREEKLQLIRTERLRISNLTAKDPSTISGGEKTKQTRLDSMIRHLEYLKIQADINDPLIKKRFEDGDGDMNKPIYRYLADKKWRSYQRLLIIQRINQLAIVPDVLPYFEPTAEVRLAFRQRNVQPGEFVDSRVSEVPARLKVQVFDKGERLVSVVVIDSDVPIVDRDNFASRCRYLATNIPISPTQTSLPLGKATEAQLVVPWLPPFAQKGSPYHRYSVFVLQQNPKKPLDVEELKKQVERDGFNLRSFVSKTDVQPIGMSIFRSLWDEGTAGVMQRAGIEGADIEFKRKRVVALKPKQKARGWEARHASAKYLSLRR</t>
  </si>
  <si>
    <t>&gt;867_g</t>
  </si>
  <si>
    <t>MGPSRPVFNTFNSHPLQSPFTSTWSGLTPSTSSSGSCSAAGRKRTREEAAPNLEDDYAVQLPVPQADVETEDGWEYGEGMTLIKPGKKGIAIEAGSQTGTWAEEKAEEEKTKLVAAAQLIQVADRPVLRASKSQRLHFSATPAIAEEVSNATASSPGSPERAGGLIEPTIDDFTRHLGIGWSSIHSADEDIQAAARGWSKYIEKHFPITNAQIRLQSKGLASYLVEANEGFFLFGEDLQQGRLVSTVLEQTFANLKGPVPTFDGDLVMEAAASPKFETGPTLEHDANELQEIVMSGSTNNVGHSAHHSTNGLEENGSKVDQKLPTHNMEVEMDMS</t>
  </si>
  <si>
    <t>&gt;2893_g</t>
  </si>
  <si>
    <t>MAPQAAPVEKFSDGIGYDNEHQIQWLLRANRWIINGSRFGTNWEGVQVLGGGSFGIAGHWRCKGSANAHITRDLVVKQSAGEGKEALLAESRLLRLCMRCNSKHIVKLYKAYFQAGGTGTLKDSVLHHLPDSNSYNPIDPFPFVRGGDGFDRRVKYTYKLEKEVGRIFLEYCGNGDLYATQKGIMKTNRRDGRWVAEEDIWRIFGCLAKAVLVMETGSEDPRTPVQDWKPILHLDIKLGNIFIGNKDPAAGAEHSRLHNLKLGDFGLALQRPPDNTLRTRQGMKRWREHVRHRGTAGWMPPEQQRKAHPDHDLQNSSKMNIWSIGALLHFCIIGRKVRPQTWNHARYSPRPGQPAIFRAMVVSFLNRIGTQPNNHHIPYSVELTELILECLAYNTDDRPTPQALVDTINAKLAIWNALPSANIPPTFGDARPANTQHVDGMPPAQTPLFKHTIPSPRPVRLPIPEATDFAWPAGALPIADSLPDNLQPALVFADEARGEGPENRTRTRTAYGKIYGREL</t>
  </si>
  <si>
    <t>&gt;2758_g</t>
  </si>
  <si>
    <t>MAYQVPFLEAIKVRRSIISLAKESPISDARIVMCVNHAIKHAPSPFNVQSCRAIVLFGAEHNKFWAADMEAQKAALPPPVFAQLESKIQGYADAYGTVLFFEDADAVKALPPPLQNLMAKYPDWYEHSQGMNQFIAWTALANEGLGCNLQHHHPVISPYVAKTYDVPASWSLRAQLVFGKPTGPPRGGVEKAFAPLETRVKVYGAKEA</t>
  </si>
  <si>
    <t>&gt;864_g</t>
  </si>
  <si>
    <t>MSSMRKWMMESPPIEWGMNQLRETLIGSLRQGPTPQHIAFVMDGNRRFARSHKLETVEGHNLGFEAMARVLEVCFKCGVKVVTVYAFSIENFKRSKYEVDALMEMAKIKMTQLSQHGELLERYGASVRVLGSRELVKPDVLEALDKAVDLTKRNEDCIFNVCFPYTSRDEITTAIKRTVEDYSKPLSTRTRPFSQTRITQKIRSRNLSASPLIRASSPTSSIASDIDESISSSTTLNPESPPTDGREGTLYPDPETITSETIDNHIFTAGNPPLDLLIRTSGVKRLSDFMLWQAHEDTEIVFLDCLWPEFDLWHFLPVLVEWQWKQKHIEEKLPRDGLKGLKPKIR</t>
  </si>
  <si>
    <t>&gt;4497_g</t>
  </si>
  <si>
    <t>MAKTTMKAVVFKGPLEIKIEDRPIPKIIDPTDAIIKVKYSALCGSELHVFRGHQPSKTDFIMGHETTGTIVEIGSSIKNHKIGDLVVMPFTVSCGECFYCKRGFSSRCEKCLLFGCPLLEGGQAEYMRVPLADSTAVKAPEGIDEKKLVLMADIFPTGYFAAANAFYGFDKETISQSVVVLIGCGPVGLCALVNALEYGPRKIIAVDRVESRLELARGLGAEAFNDLTDRAGLEARVKELTDGRGADTIIEGVGHADALKTGFDLMRPWGNISSFGVHNEPIPWSGGQAYGKNLKIQMGRCPVRSIFPQALAVLKKNQDKLDFMTDKFMPLSQAVEGYDIFNKMQVQKVVFEPEHDL</t>
  </si>
  <si>
    <t>&gt;9719_g</t>
  </si>
  <si>
    <t>MGSFQGLGIDLTPSHCDELRQPSYINLALSIFILFGILLSYVAQHYRIIHRGTSEGLSGHFVILGTTSGTCSFANILVLPTSRADIACCQALSGFECTAGLLGIAQVGAQWSCFSIIFLLFLIYPPRDLTLPDNSGQADTTWKETVTVGVVCVLHALLVVIISVYLVFCRPDDLGTWANILGITAAILAISQYFPQLKKTWDVGHVGSLSIPMMLIQTPGSFVWSASLAARVGLSGWSTWGVFLLTGCLQGCLLIMCLCFEIRDRKAKSLEGEEANARCIVGYCPTSTVNSETDDEGGANVEDRLSERTPLIKRQK</t>
  </si>
  <si>
    <t>&gt;2144_g</t>
  </si>
  <si>
    <t>MTTAEATPPPASRRFSPTPIETTAKKVRRFSPELVETTSRSCRRENLPSMDNVSADSQDVAHRRRFVPELVEASSWSNKHAANLSPPLEPKPSEPKSAQVPQIPAPGEMPAPRRRFVPELIETTKRTKRAGDTRPATLPTDKTDLTPGVPNIYTHPKRRLRAHVVPAPSDHTPLSSSIDAKNAPNIPPRLPRREPSMRPHPNTRRSTRQNSFTPELEPIVSENSQEEDDSEYEYYSDEDDTPSLSGSLGSSEDSRMRLQLARTRESCDDRFSGYLLALAAKAAEKQLREQALAGFPNETTHHIVEHFYDREIEGASDEESIEGIGLLIVDDPKLQNLRRQPTEVGWAAKEMREHQEKLDRLREEETHKKVAAEAAQPTFKDPFWTNGITAKNAAMARGGNQLDAQKEAELERMRSAASPPMLGSDLKFRMCLSPKATKFESDQRIDIQPNRCEEGGGLWGGYCIADEPAQYLSPSVKGPPMIQTPQIEREDPFSSALAHEIPNSGALSPRSKARQKEGGVRMLSGIDERLQAEIAKAKEEEALLEEFDDTFVTQVYNYLSLGYPALARQYDEELARISRIKEEELRANDSTKHAQGYIALRDPNGFPGAPTETEKCSRWKALRVYILEWGRQHPSMSNGAASPSAWGVRARRGSWAI</t>
  </si>
  <si>
    <t>&gt;7286_g</t>
  </si>
  <si>
    <t>MSNQQAGANNYQLNMSDGSRKSSLLGSQDHGKENPLGRLFKKVQLKGPQSVKSGDRYDEPFTISPNPNIRPLAQNSCPRPRNEYSRVYIKVLEQQLNQEIETDDIEDEIYIRDPDETSRIWANMRGKKIQHDAPSEDSQVSNTTCIESTSSSAGTIVAVDAMPSDSPDQLQELWDFDTLFENESTRYAIQITQTNVGGNFQAWKKFFRDYCENAYYFQRVPPPTSPLGPGFKYLPALVCVNERQRLEACSKYTSFWDCLPETFLLPFMHTLQNSFPSEKISIGALNPEYEVFRATNLAENLMGILRVKSLSAHVLFHQNFLDIEDVQQDWRFQNNDFVLEYGIRHYAGMPMLTEDGHIFGVISVYGTQPSVCSDVGFAALEYAANNIMKRIEDHEESTTDYDDTARFSLLSKASSPRVSRGSVQLSEADEDFSDMTSQDPFGLEQDLQGLRNNANGQDNSPPLHNHLPRVASTVRRPSSLTGHTPSSSSKSDCQFENTTRFTMTPSLSTLSIDENDEMPSENNDATARLSQPYRPFSYEAHRPISCSDITSLNNLPPNTPIMSSKGDAVAQTADDMSHVSIRRRAGPDANVRPRSGRQHTRDSRHDQSPSKHGSAGDSPDDQSRNADSFYTAATGGDRSSTTSLESSPKNSPYEQKGNHADYPHQSDDDLVRFPTANFTETVNARAPITPPGVHTTSSNLAAVDRRQCGILLNRQEGVPTTNHIEDLLADLGQRPLDSRSGESESHISAAALERLVDDRLAGFNHQQHGQESGDGISHIPSTVSSICHELAPLDYQESKEEIKGGYHLTPHEHELLYSSPEQYVHLQPDMARYPYERGNHLDYTKHSPQELSGWTYEEVNEVLRLQKLKDYFAALEIVQHTIERHAKTHGWDMLYIALIQRNYLPADVNINALRKSDGLTKDLKKIDGYSYRLQPTKDGLCRSFVAAYGISKEKLQTIVPDPAFHEKVLSSISHISWQDKNVKYGDGENVFSAGRAIKIHRDRNCPNEGIVLGALRKPRAKPQKPKANATELEELIKLGQAIKPLLVKGPTICNDKEWLQAICDSRMRAKALQWATLGNPRPGWGYDGNPIPGYGLYGKPLLSRDLDGRSLVPLATSHLLAPPIVANPHSVRAKNMIVGPAHIKPTRYPANEAIELQL</t>
  </si>
  <si>
    <t>&gt;847_g</t>
  </si>
  <si>
    <t>MTSDFPTPASSQQPFARPHPQPAPAQAALQAASPPSKQSLKSWWKTFRPPAKNQETHGKTPSWSQLFTPFRAYCPQQASHPSVELPEDLQGHFYEHRMDQTTPARDGYMLGGNKYPESISKAPSRRRSFVESLWPGRQEPDEQAPRQSSTSLFKAPLQRLRQERSTSMIFQRAVAPSSKRNMFGEDYGGSFAAHFDGPTNDTLAAGILPGPKRRPRASIFDFLSRVAPSENKSSPEKTKAKTEKTAQPETGIFGVPLRQSITYANVAISLVDGEGKSYIYGYVPIVVAKCGVYLKEKATNVEGIFRLSGSEKRIKELRTIFDSPDRYGKGLDWAGYTVHDAANVLRRYLNQLPEPIVPLDLYDRFRAPLKGHTMQAVGDTEGPQLPDNFDIRGAIETYQQLITELPPLNRQLLLYILDLLAVFASKSDENRMTSQNLAAIFQPGMLSHPSHDMAPSEYRLSQDVLIFLIENQDHFLIGMRGTAADEQTVHEVQNGGTPPPGTPNTPGRSKTIAGVGRSPSNASAGADSVRKYGGLRRNVSVSSRTSRQSNGAPSPASPAYGASLTSTTSASGVHRSNTVPSKRSPRLNTTSRPQKHSGSPSPTGRNRASPQRTPTQATAPQGLAPGVMPPSRSLIPSSLGAAPVTAENPSAPLSHHTSAVASRERLLGEQPEIATPTKERSVSNLFNRSPPTGGDGEKRPPNKLRKKRIPGSSNPSAQSSTQSLHTSHSTAVSPGLPPSHLTYQVAEHPRLETIPAQNPILSNTAATPPVETPRAEQNQQLPARLEGEHHSSDNTLKPITSPVSSLHSRSSFNDQSDLDHHYTSDSAVIAEQKEKRSKWRLSRHQHHGHTPSSTLSPRKGLGSDPGAGTSTSSVGSSGHPRKSLTVDAIPAGSDHSLPGAHPQSSNESNSGLGASEEKKGPFGWLKSRMRDKKEENKDKDAEKGRNKSPPASVDRLRGKSMDLRRDQPPVPPLPTPSASFPISPVADAPVTPAPAPVATVTPTNFAPPPENVIAPQSRELQR</t>
  </si>
  <si>
    <t>&gt;1602_g</t>
  </si>
  <si>
    <t>MGANEKQDPEDRVNVWDLIRDMELKPEAESYWEARLVRYVRGRKGDENDRLDNEEPPPGELGGGRANENFAKAGRDAGGEFGVTKGPEMENLLAGLLDHRGLTRNEIVNLNDEDDEGGGEDGDGAVMSPCFLWRLKVQRHKGN</t>
  </si>
  <si>
    <t>&gt;3350_g</t>
  </si>
  <si>
    <t>MSIIYKQTSGRTDGHVGSKMPVPIYEPPIKRFRVMEHEFLYLGYRVDHDEIYIYEVFPEGTILYSTFDFTPSKANIPTILFLWGFPSTAYDWRNQVSHFSSLGYGIIAPDLLGWKLGKKLGKKVLLIVGAKNPVALPASAIESIEQSVEVGFLKVAVIDAGHWVQLEKAEEYNQALQKFLEDSVGS</t>
  </si>
  <si>
    <t>&gt;5620_g</t>
  </si>
  <si>
    <t>MTGGISVRDVDAQKFIDAYAAFLKRQGKLPIPGWVDTVKTGPAKELPPQSEDWYYVRAAAIARHVYLRKTVGVGRLRKAHGSTRNRGSRPSHHVDASGSVDRKVMQSLEKIGVLEKDEEKGGRRITQAGQRDLDRIAATTVEEESDEEDDEVCDSIT</t>
  </si>
  <si>
    <t>&gt;217_g</t>
  </si>
  <si>
    <t>MSDSSRAHKIAVLINGTKSLLTPLVQESFVAAIKAASFSISTPPPSIDFYDPIVTQSYPALVYDLIILSGGTADPAGTDIWVVKLREYLRHTVQLHPKQKIVGICWGHQAICVAFGGNVGNLDGPEVGVIHIELTTEGKKMFPFTSDMQIRIHEFHRRAITAAAPGFLPLAEDNQAFLNEDNTILTFQGHPELHTSLAKTMLENVPSYMGVEEAQKVVLAKNMESSHDGVAIWSRILQWTKGG</t>
  </si>
  <si>
    <t>&gt;2772_g</t>
  </si>
  <si>
    <t>MSNSQAVQKTLEVKIRPYPTQIQEKGDFKGAARVYLSSDALLDLGLRPGQVCSLWRPNEAANERRDAIAWNTPEKSMGKKVVQMSRALQEACGFKLSEELKIAAAGDLRAVETLILRDVTARESLDAEGLGDEKRKCWEWYLSDHLYRAEVVFPGMIFKNISIQGVKRSFKVDSVNGGPTDIGKFDKTSSVSINTSILESSRPNGTQHILEIDIAGIGKALEQLNDFLHDFSDPIQFSEDVEEDRECAVLIHGSRGTGKTYVIDKVINTGWAKKIIRIHEDTPPSSLPAIFRDAKLSSPSIIALDDFESLFTNEDKATRACKRILGEELDRLGKEQRGSALGVLVIAATLDSSKIPSELKKFGRFRTEIGLPVPDAASRKAILRSCHPPFCPDLYEETLNKLGEQTHAYTAEDLKSLLMRTRRLARKRVRLSGSSPPDGPYFLTQEDIDHSLLQIRPTAMHDITLQPPPVHWDDIGGNAIVKKALRQAVETPLRHPQILKRLGIRPQKGALLYGPPGCSKTLIAQAMATSGNFNFFAVKGAELLNMYVGESERAIRNIFARAEAAKPAVIFFDEIDSIANSRESNKNGGIQVLATMLNCMDGIEALNGVFVLAATNRPDVLDSALLRPGRFDQSIYVPLPSLEDRTEILAVQARKMDFASDVDIEELARLTDGYSGAEIVKVCQKGGVRVAEKCIETGQELQITMEDLRYGLSESKKQITPESLWIFEKFAAKD</t>
  </si>
  <si>
    <t>&gt;6667_g</t>
  </si>
  <si>
    <t>MSSFSHTLSKIPERGNSRISRPSVSSQKAADRLRDGASSSNTPTKSKADTRRSVFREEGLHDLSTSVYVPQDGEVDLASAIREAQNTKSEEDTKREEGKESERHPQRWFPKIGKGSRPLIKESGTGPPGAFSSMSRVALIVVLVSVVLPLFTYSGGEDKVAIVGADAGVIRVAELVDNGSSIEGRQNSPTDICTRWAQQVANINGTVYIYGGEATQKSGQDTDTWNNDFLSLDLTQTWKIASPSISGLAQPSGPPAVALGSLWHSWDKLWLYGGEFSDNPPASPLPVSTWEYDINSATWTEQSNPQTSAGNNSDGGGTPVQRAAEGAGLSVPELGRSWYFGGHLDMYTTVGWSNQIARVYLKSLLEFTHPGYANTGVQSLGSTTAAGPSGVYRNITQGGLQADAGFTERADGVLVYIPGWGDEGIMLGLAGGTNESFTEMNVIDIYDVASSQWYKQATSGASPPIRVNPCAAVVAAPDGSSFSIYLYGGQNLIPYDSQIQYSDMWILTIPSFTWIQVDMTGQSEPPARAGHSCVMWDGQLVVIGGYVGTDISCDSPGVYVFNASSLQWTNNFTPVAPTSSSKEASVQGSSVFQGSVGYEVPAVVQSIIGGSSLGGATATQPAAGSATTGPIATGKPPTFTVTQSAGTTVIQTSAPTSTTASTPAATPEAQSSGKNTGVIVAGVVAGVLGLLAAYLGWCAWLYKRQLGLYKDHVAMAQRAAFTKGAGGERDAWDMAEIGSKNGAAGAFMMPGFGSEPRTSGSAGESSGAKTGSGVGSGSGSGSGNAEAGSSWYGGGAMMGANLGERDSWEGRPSTGRSSMEDLLQGQEPSFFSVVLNPKRTLRIVNSD</t>
  </si>
  <si>
    <t>&gt;2600_g</t>
  </si>
  <si>
    <t>MPPTPRRWINNWDVWRLKPTPSIWRRYATTVVKPVAGPPLKIRLRQYQEECIQAVLSYLEKGHKRLGISLATGSGKTVIFTQLIDRVQPHTKSAVQTLILAHRQELVEQAARHCTNAYPDKLVEIEMGSMHASGYADITVASIQSIVSGDRISKFNPSRFKLVLVDEAHHIVAPGYMKTLEYFGLGKSQPHSPALVGVSATLSRFDGMRLGSAIDQIVYHKDYIDMIGENWLSNVKFTTVRSEADISKVKKGTGGDFQPGELSKVVNTDQINEITVRTWLAKAKGRKSTLVFCVDLNHIAGIINTFRTHGIDARFVTGDTPKATRSARLDAFKAGEYPVLVNCGVFTEGTDIPNIDCVLLARPTKSRNLLVQMIGRGMRLHPGKKDCHVIDMVATLDTGIVTTPTLFGLDPSELLEEASVDKMKDLQERKEEEEGRDQIGSQGSKERARSSGPIPTTVKFTDYDSVFDLIEDMSSERYIWKLSPHAWVCVGPERYVLTDKDGSYIRIEKDNDKEEYTVNELTALPKSLAVNSPFRKPRQISRAKTFSDAIHAADTYAQKKFTFHIISRNRPWRRRPATEGQLALLNKLRFKDEQLQVGDLTMGKAGDMITKLRHGAKGRFADLETARKKEGRILQKREQERELKKREHVSVGPLLD</t>
  </si>
  <si>
    <t>&gt;1839_g</t>
  </si>
  <si>
    <t>MSMSVSRAVLRRSTKLPSRSVARRFESTTSEKATERAKEAAEKATEKAKELQTKAMEGLSRVSSAAGPAISGAAKRLGDAVGKIGGRTGRFIGFVERQIPPTVYYARVGLELGKLVFQGQRMAPPPVTTFEGYFRYALKILRQPATLLQETQAIAASPQSLLQRIRSLNTSQLAYGAVVGAECLGFFTVGEMVGRMKIVGYRGDTGAHH</t>
  </si>
  <si>
    <t>&gt;21640_g</t>
  </si>
  <si>
    <t>MAETPELRKQPSFRRESPSPSLSPTPAIGACPELDLSRCFSTGSAASVFSGGSSMGRDSLGSTTSSSGTSISRSSSTSYTKRQSFGGLGSSRRGYVRPQGTNFAASAQSRESVLSLGSIAHLQYYFARTGLLDGKGGRLAKKKEDRGTLDLSVLDTSFLAPRVVSMDAGDSSYASSMSTSPELLAQGLGGLMVESPIQDDFDYYSGDEDETEAHMLPPTVSTYNSRQKPIPHPPSLEELKDDLRKALSKAAQVLDEAKKNPISPPTSPSRPATSDGKPRMPTEDNQGWYELQGMHILDIMTLAIRAAKLYYTAHNQPQRLSAIKSERKIRSELLSVMEVLKKNGNQEFFHGNAVGRKSDNGDLGRKCI</t>
  </si>
  <si>
    <t>&gt;3943_g</t>
  </si>
  <si>
    <t>MSDFLPPSGPPPPKVPEGWKAQWNDQYKEWFYVNIYTKKSQWEKPTEPIYPPPGEGAPPGPPPGYAGSSSSPRPDVKNNPYQSNPSVESDEELARRLQREEDERAGGASGSRNAMQDYANTPMPAGASSSYQTQELPPREQKRGLFSKLLGGGKSSSQSGYHQGGYGQQQQYPPQQQGYGGYGGAPQPQYGGYPPQGGYPPQGYAPQGYAPQGYGQQQGYGGGYQQQQRPQKSSGGLGMAGGAALGLGGGLIGGMLLEDAIQDHDQNEYNQGYENGQDNNGDGGDGGGDFGGDDGGGGDF</t>
  </si>
  <si>
    <t>&gt;1961_g</t>
  </si>
  <si>
    <t>MPAQQSSFEFLALVDNPILHKIISYLDSTSLVSLASSCPAFHHYAGYALTNLLVPIQTRSLVTGSVPTTAPASSSPSGSASSSRVEYDSVASTDSEIISSPEEEEWEFQVTPDMMRRLSLLPRRNHGSTLPSLPTELQLEIFSYLDKIDSCCLGLTSRSSYLIYRAIHGTKMPLNTRRIGPNKLEAAWEVVGKQECSHCGMYRCELHEHIKSWMPKELEYCAMKQNFGLPAPRNAHANCYRGKPSKPKRCGRHPLRTTSIHQDDAQFKH</t>
  </si>
  <si>
    <t>&gt;2085_g</t>
  </si>
  <si>
    <t>MAPLYPLFPVRESGHLQVSSIHSIYYEDCGIVTGVPIIHLHGGPGEGAVDSDRQYFDPTHYRSILFDQRGSGKSLPSASLDDNTTWTLVADIEALRKHLNIQKWIVFGGSWGSTLSLAYSQKHTECCLGLVLRGVFTLRREELEWFYQKGADRLFPDYFAPFQSCIPDAERGDLIKAYYKRLTGAQDPEWAVAFARIECHFFVHGGWMRDGQLIEEADRIKHLPIVIVQGRYDVVCPAKTSWDLYQALGGRGNGNAEYVLVPDSGHSSHEKGVREALVDAVEKFKLLKM</t>
  </si>
  <si>
    <t>&gt;21644_g</t>
  </si>
  <si>
    <t>MATQTALALTEIGKPLNKITLPIPSTSTLKENQVFIKITAAGLAPLDQKFRDLGFFNIGSMLPAVIAGNIVGTVIANGPQAHFPIGAHVFSQALLELPHSGGLQEYTIVNSLYTAVVPANISDMQAALYPINAVTSAMALFSEAGLGLPFPGSSKSEGFDYAAQKLVILGGASSTGKLAIQFAHLAGIGTIVTTASSSSAALLKSFGATHVIARQDPDIEDQVRRIVGDELIYAYETYSSDPNLGLSLLSNSQKGTLINNDTGKADEAVLSKKKGGVEYRQIKGFSAFIPEFGQMFWKEFPVWLGGGKKIPLKYKVIDGLDGAKVNEALDKYRDGKGGDRYHVRMI</t>
  </si>
  <si>
    <t>&gt;2779_g</t>
  </si>
  <si>
    <t>MANLSYSAQSSNADPHALPLLENRTSQVFHGAELVDFVLSIIVYGALLHYFLRSTRKVLLYYLISATPRAAAQLLDVVEAPLKTLNETGAYSQGIEEQYHVFSIQGLKTWAFIVFLMVVGMGLLVGLTNRSGVLVVSVAGITTFPPLYAQLSENISAISIPTLLPIEYSTLRANLFQTAAKITTLTTHAILLLIPALALMARIGSPWLKPLSAAVILAIPVLLVQQAAIEGTWWYLFTNIVMAGYCAFLYAHFALAVLHHPRFRPVTSGLLTLGGLPFVVGRVTGGIENNVAIRQESKGLKISLGWWVLGVVCLLWVAVWGVLVVQVRDLLGLRMAL</t>
  </si>
  <si>
    <t>&gt;4544_g</t>
  </si>
  <si>
    <t>MNNYFRTQYSQEDLQQRLAERRASKAPSRTPSASMASQSPPQNNEDTMDIGGMMGGDSLDDIIMQNSKELQRGQSLQSGYGAQDLDRRSSMMEFGSDGDLNGFQFGNAPPIQPNLRRQSAGDLDLSDGYGHLPSGMDMAGQQMAFSSGMQAPGLLSLDTNVHYGGGMSPEMMQNMQNMQSMQTMHNIQTMIDYGPLGLEGMTEDDAAAMNMYSPGSFQNPYSGTIESMANSMANAFMVPQTVPDGLLPHRNSIQEGVENENPMPMVMPGPSVTDGTLASSPQTTMISQSLASFNSPAANVPESTATTSYTPSATPATSAPEVAPEPKPEPPPSNYQGIYSSSGFDMLGALMKVATRKDPEINIGKVDMSCAFVVCDITQYDCPIIYVSDIFERLTGYNKHEVKGQNCRFLQSPEGKVQAGSRREFVDNESVYYLRNKISDKKEAQRSLINYRKGGQPFMNLLTMIPITGEDDKEIRYFVGFQVDLVEKPTSVEGKNASGLYTVDYSQNLLPRYVWQPPTAARSHLEGGQTITREDVSTILSSINSNTESELAKRMWDKVLLENSDDVVHVLSLKGLFLYLSPSSRHVLEYDASELVGTALSSVCHPSDIVPVTRELKDTSTGVAVNVVFRIRRKKSGYTWFESHGSLCVEQGKGRKCIILVGRERPVYALHRHDIEAAGGIGESEMWIKLSTSGMVLFASSNMRNLLDRAPDEIIGTSFQALMRTESRVEFDRSLEKARTGKRVTHKHEILNRRGLVLQAQTTLYPGDASEGQKPTFLVAQTRLLKYSNSRPSTHLSENPMSPLARISNDSTSISHASPPGLSQDVSPPRPSASATGPLSQAGGTGLPIGTQDIALASEDNIFVELQTTRCTSWQFELRQMEKSNRLLSEELATLISNKKKRKRRKGAGHAQRDCANCHTRVTPEWRRGPSGQRDLCNSCGLRYAKQVGRVSPRTSAKGGDSTKHSQRSTSPLQSSPLHQITSSTKSPNGPNVNNRKEKKGNAMGDDAGVSSSLGVRPSIESVSAHKPSKGLREGDERKITKIDE</t>
  </si>
  <si>
    <t>&gt;5665_g</t>
  </si>
  <si>
    <t>MYSSVPSPSAQWNLDTGPAPVLERTPPTPVSPSSPTRSGRLRGLSYLRNYTQNHILSRDSHNGVSTSQQGSTISRTTSYPSPASPAAAQENHRQPSPPTQRSASDIPPARTSNPDSVGSTSGWLPTVGGQSGVSRIASEPQSTDTPSSTAVLSANTSSGVTSELTASMTRARSATAAAALDQGGLETPRSERLGQRTTVNGSSTTPGMAHAHLPSIRFTAHQDPRAQRPSLVFSPLARILPTGKETIKVGRYSERDTQPQIAPNVPSAAPVGFKSKVVSRRHCEFWFSAGRWFIKDVKSSSGTFLNHIRLSSPGTESRPFPVNDGDIVQLGIDFKGGEEMIFRCVKIRVELNKGWQNGPSSFNLQSHKRLRELNLQGKAQSGSSQDCSICLGPIAPCQSLFVAPCSHTWHYKCIRVIINGPHWPHFICPNCRAVADLEAELEDPYAAGDWEEVEAVEAESEVPAQVAEATQTVESPSVLRTTRQQTTEETAVMVEPSREGSEHEHSGRSDIDMAETSDDSGDQGVHQAGEDLGYLNISEPSSTSSDPRPLISNTTVAPVDIAPRNTIANSSAASAAHLSQPNSHTERTATRTPSPNGLGAELQEILTGPEAPMTPRNDAGPFIFDGGAGRAADIQPATIVSMNLDAAANTPSPQPTPPPTT</t>
  </si>
  <si>
    <t>&gt;6793_g</t>
  </si>
  <si>
    <t>MPKKSVLSDAQLTVAAVIFQYAEQQYALPDVQSECVVKSLRKADGLRLDPTDSVLLRLAAILPIIASSLLPLEDWTPTEHHAFFSRELRRQTNVTSDEISLLKARMDSVHLDTPENLGEYVGIGYALQLGRLFGFAGAEFNREDEFVEHAATALKAEEKLLIPTDGGTNPMRIPTVKQEGAATSALLVYHSAFRFYETFQRTSSQQVLPNDERAIEQATEKKIRQAKKAKAKLEAKRGRKGKRSRSAVEEEESGETSGGNSTDGEEGEETEDKEKGDVVLARCRPVRNVNKRKRGYIDYVDEEEEDVE</t>
  </si>
  <si>
    <t>&gt;1127_g</t>
  </si>
  <si>
    <t>MSAKNVNGNGKKPASAATNLIAGGTAGMVEALVCHPLDTIKVRMQLSRRARAPGAKKRGFIKTGAEIVKRETPLGLYKGLGAVVTGIVPKMAIRFTSFESYKRLLANKETGIISGQATFLAGLAAGVTEAVAVVTPMEVIKIRLQAQHHSMADPLDIPKYRNAAHALYTVVKEEGFGALYRGVSLTALRQGSNQAVNFTAYTEFKEILQRWQPDLKDGMLPSYQTTLIGLVSGAMGPLSNAPIDTIKTRLQKMPAKEGETALKRITAIAKDMQEGFHAFYKGITPRIMRVAPGQAVTFTVYEFLKEKLERATVPIVGGKYEE</t>
  </si>
  <si>
    <t>&gt;5625_g</t>
  </si>
  <si>
    <t>MANLLRLPSCILLLSFGVGAAAALSENNLSNSSRRLSGQYQALLLTFHQVSPAIFLGKVTVWEMVALAALCSLGPGIWWLRKRQRESKYSLSNSVESLQNTGVKSQVADDEHGATDAQSTDPGLLRKHSQYKSYTTSRFTYPNLRVFFRRHPQEDKLPTKPAPLPLLVFIHGLGGSVAQFHPLLTSLVNLASCLSVDLPGCGLSSFEPKSWDAYTTEALAELLGQIIEDYREKDVGQGVVLLGHSMGCSLAALLASKTSIASSTFSDHVVGLVAVCPMAGPPSEEQVALFRKLLWVPNTAFNLWRKWDQRGGTNSQSVLRFVGKDSDENTRELQRRFNAQSKSAVWRRMASGTLPTYHHGIPKGGLPGGEVWSGLDVPIFLIAGESDNITKPTEIEKIAAFLGKSHPVQIEIDENSDPIIDNTTSPASKALVASPPKKQEPTESQINALRAEDFSETNPNPNTAEDVQEDPITPSESGSIIPPQPSKPKKVLKSTILPAPASHALLYQPAQVRILAGLISDFLCSQVSPRLSLGWQLQFLSTAGKWDVKNLAKWQAVTPVSEPIADVFRAMKTLREVDETHCPEVFVRNWGSQIKDIIDISHDQPVYDPRGLEKGGIHYHKFPTVSKIPPTNEEVAAFVTLVDRLREEQKIRAGKEGWGKVYIGVHCHYGFNRTGYFMVCYLVERMGWDVQMAIDEFARQRPKGIKHAHFLDQLFVRFCKGLKRAPTL</t>
  </si>
  <si>
    <t>&gt;10737_g</t>
  </si>
  <si>
    <t>MSSEKPLLVVLGATGNQGGLVLSYFLSLSPSPYALRGVTRDPSSPKSVSLSSLGVEMVAGDFDNSSSLDAAFKGASAIFSVTDFWRSFANPSLRERASASGQSIGVASCENEAQQNRNIIDSAAKVSTLERFIFSSLPNTTELSRGKYAHVYHFEGKAIAEEYGRSTHPDLWGKTSVLYGGYYLENSLGPIGGLFLPKLNKGKDTLILSVAEPLATAPLPMYSAIDDTGALVQALLQASPGKKLIGVKEWLSLRDFAKVLAEILGKDFGFVDRNPSLDLGDPDLEEDHMDMMGFCIEFGYDGGKVDKSILQPAGLGVPVQLSSTKEWCAKQDWETVLQVV</t>
  </si>
  <si>
    <t>&gt;3197_g</t>
  </si>
  <si>
    <t>MPSNFPDYLEFVPMLWGDGSDHTSNWLNNVNNAISRGSAHILAFNELDACGWGQACMSPQDAANAYWQYMMPYAGRVALGAPAVTNGPNGLNWLQDFLDACSGCKIDFVPIHWYDSATNYEYFYHYLMQAYDIARVNIWITEFNGSGTQDQRVAFMQVMLPWMDQQDWIDRYAWFMVSPTADGGLVDGNGNPNVLGQTYAYTGF</t>
  </si>
  <si>
    <t>&gt;2498_g</t>
  </si>
  <si>
    <t>MAPLPNIKSILAGLLILGISTPVFATPTPSQLFPRAIDCTGVAPSPGGQPCTGTDILTCLTTDTWSCPNGATGPVPPGTQCICNAFRNPGWIPNNALLNPDGSTCTSGIICVVEGGRSLGFVGRVG</t>
  </si>
  <si>
    <t>&gt;6412_g</t>
  </si>
  <si>
    <t>MALTNLFKFGTDPWDRSQRFVTSWLLPPWVLFGARALISLYAFVVLFFTIGWEANGHDGYSIHDVHKSFSFFTVLCYWGTACYFAVAAIHTFSYAQNRRSSILNRLPRPLQALHYLFWTSITTFPLLVTIVYWGVLYSGFTTTFAVWSNVSQHALNTVFGLFELFVTRVDPAPWVHLVFLIVILACYCALAYVTYATKGYFVYSFLNPNPSHSIINSAGKKENIGGFGKGGVVGAVFGIALAIIVLFCVTKGLAWLRKWATENKMGMNGKFMASPPVAPEEIEMGDNLVKSEK</t>
  </si>
  <si>
    <t>&gt;6424_g</t>
  </si>
  <si>
    <t>MVVQILSDLHLEAPKAYDVFNIMPKAPYLALLGDIGNIVSHKDDCLAFLTRQLNQFRAVLFIPGNHESYHSNWPETLNILAAFERDVRNDASLGDFILLDRGVYRVPDTNVVILGCSLFSSIPAENYTAVSFGLNDFFVTNDWDVDSHNKAHKRDIAWLNGQVAELEQSDVRIMILTHWSPSTDARAIDPRHATSSITSAFSTDLSEEKCFQSEKVKIWAFGHTHYNCDIVVERKEGAGPLRLVTNQRGYYFDQADGYDGDKTVDI</t>
  </si>
  <si>
    <t>&gt;6634_g</t>
  </si>
  <si>
    <t>MTIVIQLTALLAFSSSALGLIERPNFHADASQARSLQAEGTIQERSFINSVPAEYVASPYYPTPLGGWSSSWTAAYAKAAKVVANMTLAEKVNLTTGTGELMGPCSGQTGSALRFGIPNLCLQDGALGVASTDNATAFPAGITVGATWNKALMYARGVALGAEAKGKGVNILLGPTIGPIGRKPRGGRNWESFGADPVLQGAGGSQTIQGMQSQGVIACAKHYIGNEQEEYRMNIIPHGLMDALSANIDDRSLHELYAWPFAEAIKAGVGSIMTSYNDVNGSASSQNSKSINGMLKDELGFQGLVMSDWLAQISGVGSALAGLDMAMPGDGDIPFLGEAYWASELSRSVLNGTVPLTRLNDMVTRIVATWYQLGQDNDWPLPNFSANTDEPTGLCYPAALLSPTCVTNEYVNVQADHATVAEEVAREGIVMLKNVDKTLPLSTSAVLKVFGTDAQVNSDGMNACTQRSCDKGTLGMGWGSGTANYPYFNDPITAIKSKAAQVTYYNTDSFPSVKVVTGDIAIVFINSDSGENQYTVESNNGDRNSAGLYAWHSGDTLVKNAAAKYSTVIVVVHTVGPILVENWINLSSVKAVLFAHLPGQEAGESLTDILFGDYSPSGHLPYSIPVAESDYPDSVSLVGFELGQVQDTFSEGLYIDYRYLNSKSTTPRFAFGYGLSYTNFTRTSATITAVTALSSTPPTRSAKGTTVQSQYSDEIPNASEVAWPSSLTEVWRFLYPYLDNPSSITADGSFNYPTGYSTTPQPDPVAGGDQGGNPALWDIMFEISVTVTNTGSVAGKDVVMVFVQYPSDSAWDTPIIQLRAFEKTDTLAAQGTQTVTLSITRKDLSIWDVVTQNWIIPVSSSKPFLFWIGDSSAGLTYACDSLTKACTSGRSSPVV</t>
  </si>
  <si>
    <t>&gt;539_g</t>
  </si>
  <si>
    <t>MKSPNINEGSFSVSKSHTPSQLDNILRNTIYLTFNAPQVDDYHRGIFLTHPPNPTIPDPRFSGTLFHASYTSPALATSTKPRGWALEHRPVRNISTSPTLVLLYRLGTLDTNATPLDEQLSRIQTVLESVPLGRENRERELGKLREGEGNPVLEGYDCIIWVNDAMAALESAGLVDWKERCVDQISAEARALAGPPDAKSMVGVDFGGIKVVN</t>
  </si>
  <si>
    <t>&gt;750_g</t>
  </si>
  <si>
    <t>MVSTRTQDGTIPTKSYSPTTTRFRDLSVSNPPTSPTTSRHRGGPRSPTKITKPFSSAKARKEALLHSPLTPAMIAFDADNRGEFSSNARAPPIPPSIRKQRGPLHQGMVDQGQESQGKGKGKEKETRNKGNTFVPIPGTNINTFWPSVIIGAKEETGLSKIGRADKEVEQMKQILEEYEEHEPQLAPTIRQRLEESKRRRVALDETLPENWRVGDIDPAKTAIEKRLETLERGLSTAEFEPEANNIRCAIDGYKNGLIGYEKHFTIIYDGKIVDTALDYASMVRNRNERLDRYFEAHGHGWLWWEPPLTVRPEETPRLCLSVGLNQDVDLFNSGGWEVNEGFWKQHGWVSRLPDSAVLKKTQEEEELDFIPAPDGTWDCQTEGPKFSFRMLADTGATWPALHTADLKLLGIHLTSYGAQSLSSFQTAQGEYESRIYEMFCAVLDNNGRQLVDPNDPLNPNKPYLGTLTPVVHAKTEPHLNENGIEVHARLSGRVPFLACYVSMTPDRPFMYLGEDRNDVLGLDKMPGQKHWDVHVPRDDSESLLELDRYGTPKVLFSHLEGDLVDEDCVDSTFVSRVITNKRTRELRKEYYRDPRDKRYYKFLTDS</t>
  </si>
  <si>
    <t>&gt;1372_g</t>
  </si>
  <si>
    <t>MTSIAVSLSRALPKPKYTGEDEEVPQHAQQRGPRIVGAGTLDESQIVLKRSGPPPYGQRAGWRPRGQEDFGDGGAFPEIPVAQYPLDMGKKSQSSSTALAIQVDAEGKVKYDAIARQGHNDQRIVHASFKDLIPLRQRADAGDINLDRPSEEEVAESTQRTKDALAKLISGAVAAQRPKNVNVGNRKDPTYVRYTPANQMGDNTRKNDRIMKIVERQQDPMEPPKFKHKKIPRGPPSPPPPVMHSPPRKLTAEDQEAWKIPPPVSNWKNPKGYTVPLDKRLAADGRGLQDVTINDKFAQFAEALFTADRHAREEVKQRALMQQRLAEKEKAQKEDHLRMLAQKARDERAAAGSGRRGSRTSRSRSGSYSDSESDRSASDDEGVREREKLRAERRREEERKLRQSRMGTERRIQMMAREQNRDISEKVALGLAKPTQSSESMFDSRLFNRTSGFDSGFNEDQAYDKPLFAAQDAISSIYRPRQNMDDGDDDEAAEAEMGKIQKSSRFADALGKGTFKGSADVEAREGPVQFEKDTADPFVNVDAFLDKVGESSNKREYGLQEEEERANKRAKVDEGDD</t>
  </si>
  <si>
    <t>&gt;556_g</t>
  </si>
  <si>
    <t>MWTIETDGPALEGKKLWLRPGKKFLFGRSKGQGGDVQVDDKTISRKHMTVEVEDVRPGACANAGYRTKLTLTDLGAKIGTLVDGEQIRGKSYILQSDVNAVTLGKYPHRFIFTWVPVSLSFSFTSKELKSNPYTHLYNLLGPLDIRVLEDYTPGATTHLVAKKRNTSKGLQALIDGRYIVHNDTFIQALVAAATPSEEGGAAPLEEDFDANFPNPLDYLPPKGEEPTARGEDAYAPNPNRQGMFDGYTFIFYEQRQFNTLLAPITDGRGKALLREVTPEETTVDDFVRYVKQVAGEKGLGEFEDGSEGKGVVVVRFNPVKGAGTEWYGNFGTQVSLHLDHRFVEQNEFLDAILGTDAKVLRRPLLEAGSSCIVAPNQTPDATATSSHTLRGSNPNPPAVPAPTLATNSPPAPKSPDIASPEPPRRGRSRRTARSQFKGFDDDFTPPINMSSIPEAESISMHPLAIEESQSQGLFVTQNSQMEIEREPSLPPETKLRSSRRRGAATHNTQMGIDYEPSLPPETQARSSRRRRAVSQDIQIDLEPSQPPESQSRSSQKRPAPPIFDDPDNDEEVGRLAPAAAALKRRRLEETADRRRRGVATPPPPAEPLVKSKEQPVAKNVLKRKAKKQDMVVNVEEALDHARQQREEAEALAKAEREALQEQFKGMDITDIRKLVQVEEMEVGRTLPPPQRTEYADASERWDDKWNGRKNFKRFRRRGVQDKDGDRSRDARRINKVIVPLEEVKRREFGIGDEYWGENNVQLKSRNEKGKTVETQNASQSHASSPPRAKPKPKPKPRSENAAARAARILVEELSQDEDGDENVGGHESGRGEESDLEIIPPPATRMISSSRSQKGGDGMGEGRDVAIGTATAAGSRKRAAATMLTGRGPAKKVKQGVGRQQQQEEESAEDSDDDLKFKFKRRRG</t>
  </si>
  <si>
    <t>&gt;6065_g</t>
  </si>
  <si>
    <t>MGLLYLYYHSALTNGLKYHNNEPNIEFGNFFAHLVRVYPTGPTTVQGIIEAHKTLCNEAALLLECIDRGEAKEFLLNSGSRWRQPQNYNLKPTYRAIITMMDRYINPNRQDMTFINLQEHSKNQTVLLVRTGDESHLSTPINFEVLRANGLCLPLARTDVPAASRDVVRVSLASAVKFVADLQQREDTTSPQPRASWETERKAKEWADKLLKEADDKGIDNVSVTWSAVRRVKAMRTGETFEEREPYPFNRYWR</t>
  </si>
  <si>
    <t>&gt;9734_g</t>
  </si>
  <si>
    <t>MPVTRVDPMKDTVAGWGKGNAEFEPRNESERFNCEQFDVDLVKGMPVNIQIVGGRFGEENTVAATKLIQDLLVK</t>
  </si>
  <si>
    <t>&gt;4752_g</t>
  </si>
  <si>
    <t>MATFPMHNFYRPSSLSVDTHAQNFFEEDEGSILDENILDQNALDSGLDMSPPMNGSRRDSFAVSSAALFSPKADDWQRVDMQPMGSNNPFVEHSNNPFMRIDPQSYGQQNQTWGMNNTSGMSTPMQGHDGLPSEFEISAPVFQRPMQTPFTTAASQQLPLFSSGNNDVSIPSSPAKDGWAVSDPMDHRIPKRMRPHSPTLRSHPDMTRRGDGIRKKNARFDIPAERNLNNIDQLIAQSTDEQEIKELKQQKRLLRNRQAALDSRQRKKQHTERLEDEKKHYTALINDLEDQLAECKLDMDEFASKERQYLQAFESMQFEKEELVRSHTIETGDLRKKISVLTEHIQRLESAPITAPSANTFNDYADIDSLTMDSAWDNISFLNDFAEPAAEVKAETSLVPVKKSDSSLLNESEKPAAQGLLVLMLLIGAFVASKGSSPNIPVSADVQVASATLLEDMLKDAGVPQAAKTSIAEASAPMQSGSAWSSTAAAPMRSTGTEMVGVTSTLSTLADSLSQPTEAQENEQLFGLSAAQYNSITSTDFLDNAPAKSTSQGRRNIGETLAAMRSNSKNSAAEVYTRSLLWEQVPSEVVRSFAKMVQECNGANEQREGQACSVGGD</t>
  </si>
  <si>
    <t>&gt;7149_g</t>
  </si>
  <si>
    <t>MSNTTKKRTLDAFFKPPPKKAKVFEQSQYSNHQMYPFPIAHFPDSITTTLKSLPSPAGKEINDQPDLDLVYYQPYIPKTLERRVFEFLRDELPFYRVEYNINRGGTLTQIRTPRWTTVFGVDETSRFDENGSVVDSKTGEKVVTGKYDTPPRPIPKCLDDLRFSTEAATGYKYTHCLVNYYANGADSISYHSDDERFLGTLPSIASFSLGSRRDFLMKHKPLAPDNNAAPPPETKPIKMPLGSGDMILMKGRTQANWLHSIPKRTGKNADDGGRINITYRKATTPAGTDNYNRYNVGSGEVYKWDKRSREMKIWKG</t>
  </si>
  <si>
    <t>&gt;287_g</t>
  </si>
  <si>
    <t>MGEKVNEEQVASLLAILRIDASIDAKVNLLNNVKSGIKQNNIPEPCIVPLFEATRTAMTSQHAAIVNAGFSSLNHLLTRLTRQEPKHIAKEAGRTLPLVIEKIGDPKDKYRQLAAQCLTTFWKIAPLDVERIVKNAGLVGKNPRMKDASMNWLLQMNQEHGMPFKSFVTTLMDLLEDADGMVRDTARNTVIALFQDAPNAAKSDLKRQLKNFNVRPAIVAAITTHLSPGGAAESTSSSEFNDPPAPVKSSFSASVSSMASARPATPVMEAPIERVEPSYVNTPRELEEIFKDMVPYFEGRESEGNWLKREQSCTKLRRLNVGNAPDDFREVFIAGIKGILDGILKAVNSLRTSLSKEGCATVQELARTLGPGMDSMVEILLQNLIKLCGGTKKISSQQGNVTVDIIISKVSYNIRIMQHIWAACQDKNVQPRTYAAGWLKTLLKKEAHHQRILEHGGGADMIEKCIRKGLADANPSVREGMRSTFWAFAVIWPTKAEATMATLDATQRRLLENAPDNPNSPKKPEPTATARPGSGFSKSTTGPPRPSLRETMMAQKKAAMANRNLLARPGSAMSTFSPMRTVSNSSTASGGSDAAPVRGRPETSTVSHGGLSVAPMRPTKFRPASRAEQPPRPATAGPYSVRRPGHVPNNSDSRTSPSIRSTKARPPSAASTSTPKRVPARPGTSQSSYASQSSHSSHASPVRSTITRVAPSPRPSPPKAKNTPAITRRLPSSSPSRADEELTMVVPTLTNLQEPKVTIAPPIIDSSDDETVVTPLKPMKVYEDPFSSTDDQTTPRPAISTSVLEEVQINEDVPFLSRNGMDGAESTKTPIMSPDKFKQGSRLLDSGINKIKAQSLDVHGFRKLQGMIRDNKAAFSDDKFDVLLLGLFGYLEAPLASLSPERVQDVKAQILATIKLMYKKDREAFPPHVPKGLASILVTRSNYDARSHIVAGLELLADDLITLADPKLTVSAITSQLQTKEMSLEGCRTLSMGLHILTELLDVKKEFKPSDEEVAKMGDLAARCLESSESAVRMDAVKLCVAIHGRVGEGKFWGALGGVKDDPKSLITYYIVKREREREAMVAS</t>
  </si>
  <si>
    <t>&gt;1403_g</t>
  </si>
  <si>
    <t>MPNNEDTASLGGFDDYHHQPAYVYSPDARVERHAARPSKKRRVSKRPNPTPDYAHNSQLPSFTPLLNGLESLECVSLRQKFYEQSWSRTEAEIQSILDEANEGTLSEVTEFVNGRQAGGSSKIPTGFIITGPNIASQELLFKQLHSRLNKDINGPVVTLRSGDASNLKAVLKQIIRDATNQKQDGDDDEGLSPEHNGRKLLNYDLEILHNFGKSRGSHSVIIAFQDSEGFDTGLVADLIILFSSWIDRIPFVLLFGIATSVDLFHERLSRKASRCLSGSRFDVEQASTLLEKIFQKAVAGCHTPLQLSSGFVSVLIERQHDHFQSVQSFITALKYSYMRNFYDDALSILTLVPKNFRSILKLMQPEHFEAIRMLPSFRMLIKGLIETQEQGNVARAEALIDDDAVLLKEIEISLSSREASINRLLRAMHVLTCSTGDSTDKVDLYITTFQGDLSHSDFVHRVLESIKRMTPEDFVGFLKDIRQAMEQGAPELNLVGWAKEDPDFLEEINKIESEASALLEESIESGDPVRSSYAIHSKGLRTTVIAQRVQLSYEKSALSKQDKQFTTLVDRLSRKLIDYFTLENPQDVFLNEVWLYDYVRPYRRGFTPRPRAAIEQALSAPYDYLTCKCCEPVEGLSSAHPTTAILYQMSLETGSLINICDLWSAFLELVGGEDGRDIDERDMLVLFYRALADLKLLGMVKQSKKKADHLAKVAWKGL</t>
  </si>
  <si>
    <t>&gt;2896_g</t>
  </si>
  <si>
    <t>MAPTPPLYVVLGAGVVGLTTALELATHYPTAKIQIVAKYMPGDRSSTEYTSPWAGANWLSVATDGGRQEGWDWVTYQKFGELADGYGNGVWGKGKGGNECGIKRELLKGYFDSDIKDSGVLSKGTGKIWYQDLVKDFRFLSQEEVHEKVDPEGKRPEWGFEFGSFVVDVPVYLAWLQGECLKLGIEMHKKHFENIHEAFEQYPGAKAYFNCTGLGSYHLKGVEDHSLFPARGQILLVENTKIPMHRMYFRSPQRVNPDATYVFPRNPGGGVVLGGCRVYGSWNGDVDLSFAEDIKKRCCALAPELGRPEDLKVISHGVGLRPSRRGGARIQKEVIGKAVVIHNYGAGGAGYQASWGMAKDAVGLLPEASKL</t>
  </si>
  <si>
    <t>&gt;5110_g</t>
  </si>
  <si>
    <t>MAEAAPSYPPLDKRSIPNTICLFDVDGTLSPARRNASPEMLTLLSSLRQKVAIGYVGGSDYKKQQEQLGDPLNVPVTTLFDFCFAENGLTAYKLGAPLASNSFIKWLGEEKYKPLVSFILHYIADLDIPVKRGTFVEFRNGMINVSPVGRNASTQERNDYEKFDKEHKIREKFVAVLREKFSDLGLTYSIGGQISFDVFPHGWDKTYCLQHLEREAKEPGGIEYTTIHFFGDKTYKGGNDYEIYTDKRTIGHAVANPDETAAEIKKLFDL</t>
  </si>
  <si>
    <t>&gt;267_g</t>
  </si>
  <si>
    <t>MPGILPMKVIKVGSSNQSRIAQACDRCRSKKIRCDGIRPCCSQCANVGFECKTSDKLSRRAFPRGYTESLEERVRSLEGEVRELKDLLDEKDEKIDMLSKMHSNRRPSMASASPTPDSRQEAAAAPPKEDVFRIQASPLLLGAENSDSYFMGASSGRAFVDAFKLKVQESGKSIAGFNTEAFLNVQGGSSPVSLAILPKGSSTPPRMFSDRCVNVYFQEWAPLFPILHKPSFLRLYEDYVSNPEQVTDPHNLAQLHLVFGIAGLSSDNPDRQQIAECEQQWRSSLERVMMDNTLVTLQCLILALLHCISKADYSRLQHYKGIAVGLSHRLGLHQSQKRFSFGALTIETRKKVFWTLYTVDCFSAALLGLPKLLKEQDIHAEYPSDTDDEYVTEKGFLPTLPGESTKISSALALFRVSRILSKVLEQNYPAAASHDLSLQSLTTLETELNQWSDALPTHLKLTFVQDKPSTDITGSRSSLLASLKPKRSLSYYYIRSLIHRPAVGSTLGDKSSPSLISLADSSKHIIQIVQLLEERNMSFSFCLNKNEMLTLCGLSLLYQGLDLKQEGKLMQDGQRLLGVVVRFLEKSNAPGAADFRKLALSMNDLETQPKATSTKSPTNMNTPTPTSAKSMPSPQVPRQQLHPQLYARKTPSMTENDLLNQQEKLRRATLPNIAIPQQVHPHHGRTSMDSTRSESPMGPMTRREARSSNPQLPTMLKPRTTLIKHEKAPNLDYLSLSNTPAPSQPTSPSQVRTQHQPQTTHTPIFPHVGPFNTKTSGVTPTEWEVLLGSLDGDGGQANLYDAIYGGPPLALADTATSNYGDWSPESHWDIALNLNDFSTAGPARSVLSFSDESMTSGDELSTSDLGLQHDFRHSMLAGANSDSYLLEGLDATFGL</t>
  </si>
  <si>
    <t>&gt;8380_g</t>
  </si>
  <si>
    <t>MPVTTYPSPQTVGKAEGYRVTTSEALLERTSRAWSNPDPYATTNKRRGPEDRRILQSSFSDLKWSGETIIPYTNGFVDGIICAFNQDLHLALRPDDVWLAILSQFNFFVNGKAEVLRSQFVTHEGKVRLELGVPLDPFDMGNLAQEMAGSIQGNVKDPELQKWVIPNFSTTTNLDKSVASIVMIGAFQAYFEYKFLVGCGFPSVTLLGEKSDWQSIRHRLNKLPLFHEETAKWAKLLIPIIDHMVSTFDEPDSEKTKDFWMRCAHEAGRYGSGVGFVSLSGWITAFCYWGEDGKRTPEFTDEMCIRDPYGATLEKRRRLVLDGATFPLISPKQVPRGVTTAPVTVKDYSTRVEYKTTMVAGLIGVTVNREGNQVQPRSGWWMLEDGCGLLKDEDVLQELSRVWLTFIFVVLLGTFMFLLFYFGEGIRELVD</t>
  </si>
  <si>
    <t>&gt;7665_g</t>
  </si>
  <si>
    <t>MPINQPSNQIKLTNVSLVRLKKAKKRFEIACYKNKVLEWRSGIETDLDNVLQINSVFLNVSKGQTAPSADLAKAFGPKTPVNDIILQILNKGELQVGEKERHAQLERVHNEVVSIVASKLVDPKTKRVYTTGMIEKALEMLSSKGAQAQQEKAAGSGNGTPATGEEGEAKPKVKEHVWTGVVATKSAKSQALDAMKALIAHQPIPVARARMKLRITCSTNILKQAAKSAGPENGEEKARGTVKDRILSYVEQVETQDVVGSDWEVTGFVEPGAFKGLSDFIGGETKGQGRVEVLDMAVTHEDD</t>
  </si>
  <si>
    <t>&gt;6034_g</t>
  </si>
  <si>
    <t>MASSESKPPANPTSTPPNDPAITGYDPNSYWLNIFNIFTSRMTPEGQHYYREDVSARNEARDCNRCEEWRDWCFQYSPTIIFLKQKIEALNGDLNEENIRCRRCITYKGQDGKWMRQGGGFNPDHGILICANEIRNKKHLEDTLAHEMVHAWDHLRWKVDYNDLRHAACMEIRASTLSGECRWAREFFTRGVWDLTQQHQNCVRRRAVQSVMARPFCKDDVMAVKVVNEVWDSCYNDTRPFDEIYR</t>
  </si>
  <si>
    <t>&gt;8675_g</t>
  </si>
  <si>
    <t>MPYNIAMVSDFFFPQPGGIESHIYQLSTKLIDRGHKVIIITHAYDGRTGVRYLTNGLKVYHVPFLIIYRATTFPTVFSFFPIFRNIIIREQIEIVHGHGSLSNLCNEAILHARTMGLRTVFTDHSLFGFADAASILTNKILKFTLSDVDHVICVSHTCKENTVLRASLDPLMVSVIPNAVVAENFRPRSHPSYPDSELVPPQHLGPLDTITIVVISRLFYNKGTDLLVAAIPRILASHPNVRFLIAGSGPKAIDLEQMLERNVLQDRVEMLGPVRHEEVRNVMIRGQIYLHPSLTEAFGTVIVEAASCGLYVVCTQVGGIPEVLPAHMTVFAKPEEDDLVAATGKAIAALRANKVQTEKFHDQVKMMYSWPDVAKRTERVYDGITGVLSEADFYGYDAADAASWSATRGRAGVQSFALIDRLKRYYGCGIWAGKLFCLVVVIDYLLFLFLEFWAPREAIDTARTWPKNPKSNNSKSKFGSVNGDYEEEES</t>
  </si>
  <si>
    <t>&gt;8340_g</t>
  </si>
  <si>
    <t>MAQAGGSYNNPLKKFKLVFLGEQSVGKTSLITRFMYDSFDNMYQATIGIDFLSKTMYLEDRTVRLQLWDTAGQERFRSLIPSYIRDSSVAVVVYDISNAKSFQNTRKWVDDVRGERGNDVIIVLVGNKTDLNDKREVTTQQGEEEAKKNNLMFIETSAKVGHNVKNLFRRIAQALPGMEGAEGAAAAGNQMIDVNINPTPANQEGCAC</t>
  </si>
  <si>
    <t>&gt;6298_g</t>
  </si>
  <si>
    <t>MFYSVSGIAAATFSLAAVIVCSPLKSDPSDFPQRANPTFTPGLNKHIFDPPASWASWRVIYHRVVQLNDGTLLSSFSQVKDQVNGWGMRYQPFLYVLPQAFAGLKAGDLLFAGNSVPSDLSKTKIDVYSSIDGGLTWSFLSSVATGGRASASNGQTPIWEPFLQLYNGQIICFYSNQRDPKHGQKLTHQTTTDLKSWTANVDDVADSNYNARPGMTTVAQIGSGNWIMTYENCGPGNCQVYVKVASNPLIFGTISGYPLQASDGTIPSGSPFVTWVYNGGVNGTLLVNGNSDSYLYTNTQLGVPGTPCKRINAGTDQGYSRCLHPLGDYDSLIIAGAGNLQTGAHANNVTYSIVSLSGLGI</t>
  </si>
  <si>
    <t>&gt;9846_g</t>
  </si>
  <si>
    <t>MAGVSISAYSGTVDKPPMQRGHMNDMRIFVLSMGFQEDIFDDLALDCYRAAQAYNDGKGFTELGQNENQWYIDFYFWRDIVCSMTQRSESPPPPFPWMDERPSKQPGFVPPVQRKPRNTLREHLGGQQQELPLVLPSNLASRLPHCIDRLVSAQAQSVLLDSELSRNRYTSRHPLMKFDRKTQTYKWSIRTDHNPEVDTRIPEIFMKDEGALALENRFPGILCRIWNPGTDSKNDGNTTWFLVEPKEPEDTQNYQVRENCGLAFECLHRGIQLIVNSRPRNMITFYAYLRNSPQTSGITHSRRRSPTRDRNQLRSRY</t>
  </si>
  <si>
    <t>&gt;6976_g</t>
  </si>
  <si>
    <t>MGELPKSQDEAAEPIVLVNGQPIPESSSKSTLDIESTSDGLPKIDPSDNISLAELLRVHKVEGTNGSFWPDRLLSHILTRDRILTELETYNNAANVESYLNYIRPQDDYHSASKVPTYLKTFALLLLYERGNEIGNFVKEEVSDQNLPVYQYEGAPKAKCDLCLHGIPDRPLECFRKWKTVEREWFEATQWQLLVPYFDLDEENKARHYTLPDKTILPWWKKKHHSHSSPDPLGQEGGYAFVSCVTINPSSHGFHQVLRAIQLTDDRFALKMLHKESYNNEDQFRNELEQLKRFNGLVHDHLVTLLTTFTHRGKYHFLFPYANGGNLEQYWERISPSMDIDIALWISKQCSGIMAAINIIHEPKHLDLNVTKFGRHGDIKPDNILWFSSSNEPRGILVVSDMGLSSLNSDKSRSNIPNLKIKGAPPGYRPPECDLEGGTISRAFDIWTLGCLFLELITWLLGDMQLLEEFQEKRLSTYNITGSKNDIFFDLKTIEGKEGYVVQVKPQVTKWFDKLHSHGKCSNFIHDALNIIEKEMVMVLSEGHQRSSSTILRQKFERIHSHCMSDNNYYLTPTPVSRVSQPATAVEANLSETAKLTIAESNPKLLSYDKALGIRKSMRLEQLD</t>
  </si>
  <si>
    <t>&gt;6107_g</t>
  </si>
  <si>
    <t>MWRDRTNLYISYRQSYAHHPAKKAKYSSSNGYSSSASVPSGSSERQGLMSAGAFEDDGDAVIEMDLLPPRWADISDEVTDYLTDIAAKSQKLEKLHQKHVLPGFDDEEVKQNEEGEIESLTQDITRGFHDCQKAIQRVEQMVRESKQQQGISRGEETMARNIQISLAGRVQEASAGFRKKQSAYLKKLRGLSGMNPALDRSSTPLYNTYANSPSLQESDADASYSQNALQQTAQKQLTSNDAAIMQREQEIMGIAQGIIELADIFKELQTMIIDQGTMLDRIDYNVERMATDVKGADKELIVASGYQKKGTKRRLILLLILLIVGMVILLVVKPKRHGGGAVSPPSLPDPEPEADVPPP</t>
  </si>
  <si>
    <t>&gt;7418_g</t>
  </si>
  <si>
    <t>MSLSPQAVELYTLLVDETYGELTSRIFTILLRRGRLPIIQLCKHTGLGARKIRHGLAVLLQQNLAYYNEDEDTGITHYEANPDAAYHLVRSGKIMDIVEGRFGGAARDVMENLLLLGHTKVADLTEAYQSKQKTNINGNGHSTKGANDQSKYSVTSTGQLHTILTELLQVGYLEPVSERMFHSPTDTYNKFEQEILARSPNARGAKEKIEQKRAIQNRLQELRDERTWKPTNNKKRPLNGDLGNGTNGSNKRRRLSNGNGAIYDDRAFEDDGTRLDPDLVVRINSEKFTVALRNQVLVEHARDRIGETTSQIYAELLRLMEDKIPRCRLDPKIDEPKDPNRLPFPTVTSAELAAAIGESIDPSAGIGKDKSANPDKTSTKSPKSQKRIAANGNADEDEPDQRNALNNNKGATIVDDIDDDPFTSPKPRQRVTFQENPSNPAAERENRVFQVKNHLELLMNDECVFVRHCGTRGLGEWAVDFDLVVKHMQEAELDAMLLESYGTSGHRLGRMLRKHGKLDEKQLPNMALLSQKAIRTKLAEMQMAGVVDIQEVPKDAAYTNQRTIFLWYFDTERVSTILVNDYYKAMSRCLQRLEIEKRRAHEALAPTLRSDTQGQLPEEYLEGNQLSDYQEIIGKEEALLGELGRLDDLVGIFRDF</t>
  </si>
  <si>
    <t>&gt;7842_g</t>
  </si>
  <si>
    <t>MSDMDDEDYGDIADEDLIEAFSQPSQTLPPLCLSPRPAKRRRIDDTSDNDDGLRRGRRKSRGESGSGGSEDDGEEENGRFKKSKYRIHIGNQDVPAAKIMGATQADALPDSSPYLIRGPIYKKPHPQPEPITHPLFPSSARNVAPKSNPFQGRSSNISSGGNIHPELEGILSDAFSSPEKDNSPNEPIFIDLSPLQDIQSTNRPQQRLAVPQQGLRQTTLFGGRAAQVEVSASQVNKVRNFMVDLPPELPTHHVLDEEALKTWVYPTNLGETREYQYNIVKNGLFNNLLVALPTGLGKTFIAATIMFNYYRWTKTARIVFVAPTKPLVAQQVDACFNIVGIPKSQTTMLTGEQPPALRAEEWEARRVFFMTPQTLDNDLASGIADPKKIVLLVVDEAHRATGHYAYVRVVSFLRRFNKSFRVLALTATPGASVEAVQDVIDNLEISKVEIRTEESMDIQPFVHRRDVDQILLDPSDEIIMVKELLSKTLQPLVNQLCAQNAFYNKDPMSLTQYGLLQARKKWFMSDAAKRANPGFKGMMNTLFSVLTSVSHGIKLLNFHGISPFYSIMKDFREGVEDGTKPSKYKSQIINNPDFTNMMDRIRLWLSKDDFVGHPKMTYLCDAILNHFLDAGEGRLGDDAPPSSTRVIVFSEYRDSAEDIVRVLNRHRPMIRASVFVGQQDSKRSEGMNQAKQQQTLREFKMGKFNVLVATSIGEEGLDIGQVNLIVCYDASASPIRMLQRMGRTGRKRAGNIVLLLMRGKEERAFAEAKDNYEKMQQMITSGSRFNFRHDLSVRIIPRTATPVVDKRIVEIPVENTQDPSLPEPKRRVARGKKKPPKKFHMPDGVTTGFQQASKLSKDGVPLVDQGIAIKPKRVIQDQQAPIPSIESVLLSFADTMELERVYQNVAGNEVKEVTIPDMTAYPAAQRSLGPTVHVSHGSYTKRCVKLFNSLANSQCRADRFLIPFGDKEPSREFWNPPELVDDENDLPKLSSLTKKVVETKAKRQPKPKLALVLSDIESDGEDSGLLLSGDRKNLASSITGVDSEGEGDDLLDSEVPSEDSDSDDGESLHYFINDDKEHLDSSRAFDLVRSSTSPPPAKLKARPFVRSAQLSATQDTNDDDDGLPNLSQLISTARRRLTPDEDDKGDERPASGNRTRRRRLVDEDSDE</t>
  </si>
  <si>
    <t>&gt;6719_g</t>
  </si>
  <si>
    <t>MATPYTKADYQIGIICALDVEEAAMISMFDEEHPKLPKDTLDPSQYTLGRIGQHNIVIACLPAGSMGGGPAATVANNMQRSFPIKFGLMVGIGGGVWNKKNDIRLGDIVVSQPTEMHGGVVQWDYGKTESGGKFVRKGSLNKPPSVLRHAIQELKTQTRIKGLDIQSILNMMIKKYPAMEEDYSFPGAENDQLFVAAYDHPGGDDCEKCDAKSIEPRPARKFPPPKVHYGNIASGNQVMKHGGTRDRIANEERVICFEMEAAGLMDEFPCLVIRGICDYADSHKNKKWQPYAAATAAAYARILLGFIDPQGVKDTPRPLRVLPFGRNTNFVGRQSYLDMLLEIFYNNSTGDNCHRAALDGLGGVGKTQIALEFAFELQKHSPEHSIFWIQASDIASFEKSYRDIGSKLGIPGLDKPDADVKNLVKSRLSLETTGKWLLIIDNADISDLFYSIANQSISLSQYIPNSPLGGILFTTRDHKAATNFAQKVIKVGDMDLAEAKDLLRTSLQNKGLMDDNDSVTELLDLLVCLPLAIIQAVAYINANQTTISQYVRDYKESNESMVRLLSQGFEDERRYQGVKDPVATTWLISFNQIERYDPLAAEYMAFMSCVSAQAIPQSLLPPALGSQQTESIGTLKSYAFIQEQKEESVYDMHRLVHIAMINWLKKQGKWTMSTEKAVKRVAKAFPVPEHENRSIWMAYLPHAENVIRITKFSEGVEKWQWGLLDKMGRCFWWKKQSSESESMYRMSLMFKENILSKEDESVLLTMNNIAIALESQGKYDAAEPIYRETLQLTEKVLGKEHPNTLISMNNLAGLLERQGKYDAAEPIYRETLQLTEKVLGKEHPNTLTSMNNLAGLLESQASTTTSRQERCESKA</t>
  </si>
  <si>
    <t>&gt;3171_g</t>
  </si>
  <si>
    <t>MHNVLGRVFDGRLVFPPLHRLRRVLEAGYGTAAWANAVAEQHPNCQVIGIDINPSMAPQEVPPNVYLQVDDLNRRLTFDSHYFDLVHSQMMVTGIHTNRWTQYLRDLLRVTRPGGWCQIVELYYNVQSDNGTLTDAHALRQWSARFLESMDGLKDLRVPLRLASMMEEVGFVDVESRMIQLPTCGWSTVQRDNEIGTANRENVQRLLSSSAIYPFAERLGMPIQDVHLLVAQARVEADNPAFKV</t>
  </si>
  <si>
    <t>&gt;10785_g</t>
  </si>
  <si>
    <t>MEHPVTAPWGMHITGADFEKLKGGFVPQMMEERWECSADDLDPQGRMIVRLSRSWTGREQIVLVVKLCSDGDGAEILEITWDQGSGEAQLTELDSKSMATSLCRSMMGCEWVFHET</t>
  </si>
  <si>
    <t>&gt;2489_g</t>
  </si>
  <si>
    <t>MESSFSMDTSEPLLFRDPQSMDFSVDRTARHQSYSPYVSPNPPLPMFSPQSPDLNSTFPVTEELANASLPKLACAQCKGHKYTFTSYFHNDKVFSRPPHELLDLIETSYTLKNRLQSLIFTYVLRSIDPSYVQGIEIELYKWEAEVEALARAVAARAVGYQQVSRGLENVQVWAAGMMKQISEHVCEIRILDMPKGRSKELVVEFRKRWEEVWVACVKEKGAGVDYCIVDATRTLGIMGNDCMEITWPPIEGSKSSPN</t>
  </si>
  <si>
    <t>&gt;1260_g</t>
  </si>
  <si>
    <t>MSSAQSVLIFGATRGIGLALVQQALLAHPKATVFATARDPTKATSLLEVAEKSNGRVKVLTADAVDPKSVDRAAEEVKKTHSALDFVIYNSGVLKGFGNMFEVGIQPLKENIDVNVYGAYYTAAAFTPLLLKSTYDKRSLVFVTSTFGSLALSLQILAAHEELQAGVGMGSGFDATAMYNVSKTALNSLGIQLDHVLRPQGVPVLLVHPGLVITDLNNFGTITADESASGIIKVVGSYVSAPGKNFVGYDGQELPL</t>
  </si>
  <si>
    <t>&gt;6213_g</t>
  </si>
  <si>
    <t>MTEIPDSGADFVYVPLPHKRMIRLLYLDSPTDNNSAIHSRLQPVNFDESCVYKALSYVWGDEEEKLPIFIDGKRHLGDQSEKRDQIALMRDIYRFADEVVIWLGFSELEATRDRDRKRIEDLAFNLLHHLDGKPHSHVEDCVRSVVRGSKWEPGWRGLGKLIMHRWFWRLWTYQELLVAAKASCVFQHYDMAFEKVLVPAMALWIFLLEHHHINIVPLPGLREALLAASCRYKAWHRYHRDSRQFRNKTLLDVLQETLHLEFANPKDRVFAVLGLVKDKPNRKTRLDYDQSVATLYTMCALETIEENESLEVLTLAGIGNHSTGNDDALPSWVPDWRVRAQEWIVPIQHGLYKAASELDSPPALSLHDHSILEVHGFHIDTICHEFNLDSRSYSYGLADWCSRFDKYPNGDSGYHAWIRTITLDKTHRSTERFERVPLDLFHQYFELSQLPRRHGDDRKSLYQYFETVTDAITSRKFFLSKLGYMGLGTLAVKTNDMICVLRGCNVPVVIREEQGCHLFVGGCFVWGLMDGTPSLCETRPPKANPDYAGLHSPQAPQFAERKSLNISPFFQISSSESKPWTVLRID</t>
  </si>
  <si>
    <t>&gt;10752_g</t>
  </si>
  <si>
    <t>MVSYSSIAGPSGYTSSDSGRGRRRRSSRAIKEESLGGQASWLSSNINLVNTIIGSGVLAMPLALSHMGILLGTIVIIWSGMAAAFGLYLQSRCARYLERGTSSFFALSQITYPNAAVLFDSAIAIKCFGVSVSYLIIIGDLMPGVIVGLNDTAESISFLVDRQLIVIPLSFLRRLDSLKYTSLIALISIGYLIILVVYHFAVGDTLADRGDIRIIEWGGLIPTLQSFPVIVFAYTCHQNMFSILNEIKDNSPRRITGVIAGSIGSAASIYVLVALTGYLSFGNNVMGNIVSMYVPSIASTIGRAAIVIMVMFSYPLQVHPCRASVDAVLKWRPSGFRSTRNSPNSSPARSVPLLTSGSARPIARNDSIGELRFAVITTVIITLGYTAAMTISSLDKVLAYVGSTGSTSISFILPGLFYYKISSPESIHHQRLTKEEDEGESGDDEEAGPMDSEGFPMAQPWRKTILRKLSLGLAIYGLFVMVLCLGTNLFFTGVSH</t>
  </si>
  <si>
    <t>&gt;2176_g</t>
  </si>
  <si>
    <t>MAPGYRNQSRRQNHRAGIVDHDVFEGLPVRQWRRDEVTVVPPPAQENTPSQNDIWAVELPHGMPKDSHLLPQHSQDLLRAARSGKLYKRHMPVEEDDAYPEALLGDKPEKKEDDPKDRGFTARAWKQIGRHAEGPDIDFLAKRRKGVVTAASRAATIAGTLTKTKVKRVDAAGNEYFQDIVLPRGQPVEGEVISQTVVTDTNAVEPYSHPTPSRKKGPSSRKKPNKGPGRGRKKKQNSSTPTTAISEVQTVTGAAPIEGSAGYAEAEAIKIEEGTNATPSNHGDTEMGDGSVAASDEEEDGDEGDDGDEEEGHVDSHISPSKHVPVPFSASGTLPTMKPIPSFGPADARMTGMEIGRPPMIQIGRGLDAKFGSPLKNVALTQSTLTSPLDSPTLAEPFSEIQTTKPSDKSSASPTTVNIPPLDEVIKQEPQDTAPTTSPPSQLQPKEVDLTRAVEVRQEEEKEKATQPDIVEDTRPGESDVTAVVTKLDEKHDEPPSTTAVKVPSPPAPVPAVEGPAAPPEPAEEPAPAAVLTPPAAGLASTSIPAPAAIQEPNQDDDGDFPDLLGSLEKSLQKAAK</t>
  </si>
  <si>
    <t>&gt;4516_g</t>
  </si>
  <si>
    <t>MMNSNLLSRFLPTNPTGRSIYEELRAHDEASGSELDVEERAGLALDERNLQFHDDELANADAFNGEDSRLTTESTAFLSAQQRNQNARADSASTQNRRGGQSKWIAQSPRLLDDDIGDDDVPASLLIEDHGMPQPTTRTQRPRRSTNTKRQSPIPGPSNKGSQAQWEATQAQQRLHDDNGLGGSQPARQSTGLLIGNPREKAMWRWINVVNLDNFMKEVYEYYTGAGIWCMLLARALSIAQRTFVAVFMTFLTQCIDYKSLRGSERLSDVLIPQCTRKISGFANIAIWLFTLHLFYSIYHVLMDTPNLLRMRDFYLYLLEIPDNDMQTISWQDVVARVMALRDANPMTVDKLSPASRKFLGSQSKQRLDAHDIANRLMRKDNYLIALFNKDILDLTLPFPFLHGQQLFTRALRWSLEWSIMGLIFNDAGQVKQLVLKDSHRKQLSDGLRTRFVVAGCFNALLAPVSVVYLSIVYFFKYFNEYQKNPAAIGVRQYTPLAEWKFREFNELDHLFQKRINMSYPFASRYLDQFPKLKTTHVARFVAFVSGSIVSVLAVASLLDPDLFLGFEITPEKTVLFYLGIFGALWGFMNGSIPEENLVFEPEYALRNVIEYTHYMPNTWQDRLHSDDVKREFSTLYQPKIVIFLTEVFGILITPFVLWFSLPKCSEQIIDFFREFTIHVDGVGYVCSFAVFDFKKGDGRPALHGGGHADARDEYYSTKHGKMAASYFGFLDNYLLNPKTAVQGHVPPGVRHNFHPPPTFPGLMSPTLAADMQTSRMGRSERRPGSRAPGGMPSARTPRFAPTAAFGSPMQSILLDPHHQPSASGFGGRSTRRASSRSRYQARQDIIEEPIEDEEEPQTARPGDDSREPYESVAGLDESRWEVSPTRASKDVDEDDAEGGLDRRGVLGLLSQLKKARTDFGGGINI</t>
  </si>
  <si>
    <t>&gt;2260_g</t>
  </si>
  <si>
    <t>MLRQVHVARASSPTFQGLAKRIAIPLTATSPPGLVEALTVDPWSKAGKYALGWTYFCITLVFLVGITRAYHLWTDKLRQAMHKQEVQAQLERYVPDHEYAMGATMETGRTIDQLFPRQGQQGMVLSRGQSHWSSIGFVNDSLALFRWIFYRPIPELRWKKKTILSFPSLAVYAILIIATAFVTLYCFLPQPLYWQSIQYGSPPLAIRAGMIAIAMTPWIVATAMKANLVSVVTGISHERLAVFHRWGGYLCLFLSLVHAIPFYVQPVWDDGGMQIFSKLFPPGSGIIYGSGIACLVPLCWLCVASLPFLRNLSYELFAVLHTPVAMIYVGVLFWHCKNFLTSWDYLIATVVIWGLCYIIRFFNLNWMKPWRNAWLIGDEAAVTLMAENCVKVTIPTQMTWRPGQFVYLRMPGISIFENHPFTISSLCSEDFPSEYGEQYRDCTLVFRPFGGFTRKVLETAIEKGPFKTYRAYLDGPYGGMQRELAAFDTVVLFAGGSGITAIVSQLLNLIKRMRDGKAVTKNIQVVWALKRLEAMDWFREELRICREFAPPDTVTCQFFVTAAKRQARIGASERAPRPLSNILHDKLDGFVAGIASKRNSQFIRDDAQGDEEREAELRAEDQDAITSLPHQKYLQPRVLPPQSQHSFPPPPATVFPPPPKKAMRENSLKKLEGRDKPEPDSHDATRRFLSPPSIVSNANSHREFHFPPVPPSPSHDSPKFQFAPSSLHSPRNSYNPQNYPPPPPGPPPQAYRPSSDVSTNVSDDSRSNSYTPGGNFILAPPPPPPGKDNDIKNARDFEDLDEEVKIPEKAHTRSKSGPDLALTIPPNSLSTIPTHTIPEPSSFNFGFPSTPTDFQKNLMRFAFLAPKKKEGWSTEYGRPDLGYMLREMATGGSDGRGIFGRRTAVFVCGPPGMRVDVATEVARLQGSVWGDEGGRDEIFLHTENYAI</t>
  </si>
  <si>
    <t>&gt;4792_g</t>
  </si>
  <si>
    <t>MALKAWPCASVVVLCFLVFGSGAARLDKRDLLVPSSLPGTWTSQGCYVSDVGRTLRSGGYNDGTAMTAKSCIAYCEKAGFTYAGTEYSNECYCGSTLAPGSSSAPSRDCNMACSGNSTEACGGPGRLNLFWNGQAGPTTNPGPGLWKFSGCYNEGTNGRALTVGMSVSGGSANMSVKNCVSACQAGNYNLAGVEYSQECYCDNAIQNGGLLANGLSKCNMLCNGNYSEFCGGGGILDVYNFNNRVSLPPWTTVTSSSTTSSRISTSSSVLSTSSTQSTRTTSSIVSSSQTSTLTLLSSSTSRPTSGSSSISITPSISSTSPRPSTSPTLSSSSATPTPTGPSNKAVLGSYVYYGCQTEGNGIRALAAAASASDMMTLEMCMANCAGYTYWGTEYGRECYCANSISSSSNAAPASDCSFLCSGSAYELCGAGNRLSIYALNSISITTLSSTRGSTSASTATSSASISISSNTASGFPPGWTYQGCWVDGTNGRILNIQQPDNAQLTLQSCVATCASLGYTIAGAEYAKQCYCDNYVYNGGALAIAQSDCNLPCSGNSNQNCGAGNRLSLYSIGSPQVYQAAAAQKSGLPSGWVYSGCLQDNIPSNEDPNNVQLSTFPYMVWDSATSNNAVDCLNMCSKFGYNAGGLEYGSQCFCGDVANIAIASAPGTSANPANPQFYTRSATPQIVPDSECNSVCSGDRSHLCGSGNRLTYYTYQGATPLYKWGMPTGNAAGSYSLLIGGVVVPLIVSQVVTGKVTFVEKYGTGEPNGTGSYELDLSQINSFGAAWRTMTGLQTDIFCAAGLTLPDKAGRQITLGGWAGSSNFGIRLYWPDGSAGVPGKNNWVEAPGVLQLQVPRWYASAIIMANGSILVVGGDIGQNAAVQPTLELLPARGVPDPTTVNGYSNTTIYLDFLDRTAPFNLYPFLCVLPSGGIFIAYYNEARILDETTFATAKTLPNMPGAVNNPNGGRTYQLEGAMVTLPQSAPYTTPLGVLICGGSTPGGGYAIDNCISTQPEAANPTWTIERMPSRRVLPCMAGLPDGTYIILNGAQHGVAGFGLAESPNYNAVLYDPSKPVNQRMSVMANTTVARLYHSEATVLLDGRVLVSGSDPTGNFNSPADSFPEEYRVEVFTPPYLLSGLPRPTFAITNKDWSYGQSVTFTVTSGSTANVKLSLLGSVVSTHGNSMGQRTLIPAFTCAGNTCTVTAPPNAHVCPPGWYMFFVMDGPTPSVGQFVRIGKDPAQLGNWPNLPQFPLPDMGLFDLSRGRKDARAEAVAGTEIYSNENDHDVSASDSDTMSLEAKNEKEIELNPNEVTAEAQLGIQKAEAAALTWSKPVVYATYIWIWVCFFMLALQSAIGNNVIYYAYAEFSAAPSVATASILASIIGGVLKLVIAKMLNIWGRAEGFVVFVGVYLLGIIVIASCNGPNGYAAGYVLYWVGYDAIYLILDVFVADTTGMRNRAFGFGFVSTPFICTAFTGPLAAQSFLKMTSWRWAYGAFAIIMPFVFLPLAIVFKFYQKKAEKQGIYKKVPSGRTTIQSTIHYFHEFDVPGAFILMAAFILVLLPFSLQTYGRSEYHSASFIVMIVIGFLLFFVFAAYEKYLARTHFIRWELFKQRTVLGACLLAGTLYFSFYLWDLYYYNFVMVVYNLNVSMAGYMGQIYNIGSCFWSVVLGIWLRYIKQFKYTALCFGLPLMMLGSGLMIRFRGQDSNIGFIVMCQIFIAVAGGTLVISEDMAVMAAADRDGVPMMLSVLGLSASVGGAIGYAVSAAIYANTFVDALTSHLPEELKANATIISAGGYTTQMTYAVGSETRDAINYAWGHAQMYGCIASTIVLILGVPAIAMWKNYRLDKKQNKGTVI</t>
  </si>
  <si>
    <t>&gt;6615_g</t>
  </si>
  <si>
    <t>MPEIAAVSSAVGSEIFSLISLLVIGLITLLVLRYYLPLRTTPAYLLVPIFFALFLPASIILLVPIDLASSSGSPDGGSRGIYLPERVRLVCWRISYWLTFALTWFILPILAEYSDAGYREPKGRLMYSLRSNAQYQAVLFGTGLLGLIYFVISAGFSTQSLKALVMALAYCWGLVLAIYLMGHGLVAIPRRLFRSASISGRLKRIQAKAAKVHEKMEDAIQTLEDLEAQVAQLSQRKTGSAKDFKDWIEELADESHLPDSRPRTLSRRMSEPQINVPNVITERYLADLSRKLTRARHSRTRFLDAWDRLLTDASETQAILDSAASKRIEIGAPSPEASFWERATIFTPYTRYLWKYHFIPYLQICLGTFFALASFCIIWSEIIKPINPLFSIIAVTVVHHSPSERGQIGFAGQVIAACWICYMCTAALTSLTEVKVWRGRALVRRNTHGESAMWYAMQVAKLSVPLAFNFLTFFNPDIYTPTVFHKFLGTLIKLTTIGEWFDYLFPIFILVPVCATLFNLYGKIKHCIGFGGVLDEEDDEDQSGYGTGSWREGRDLIERELHGHSSLGRLGNSVAASTRRSHVPNNPNNRAAPTVRVPGAESHRSLGQPSSSRTSADPQQHSATEPEEENFFEAFGHRVKNTVDTMQTPKWFQDGIKKPKWMGGDNDEESGGSSTNFTRWFAGGRSEGHVRI</t>
  </si>
  <si>
    <t>241599..242394 (+)(796bp)</t>
  </si>
  <si>
    <t>1179535..1181640 (+)(2106bp)</t>
  </si>
  <si>
    <t>3560663..3562291 (-)(1629bp)</t>
  </si>
  <si>
    <t>2087653..2088713 (-)(1061bp)</t>
  </si>
  <si>
    <t>1004646..1005430 (-)(785bp)</t>
  </si>
  <si>
    <t>Cytoplasm</t>
  </si>
  <si>
    <t>2343831..2344813 (-)(983bp)</t>
  </si>
  <si>
    <t>74426..75149 (-)(724bp)</t>
  </si>
  <si>
    <t>56353..57097 (-)(745bp)</t>
  </si>
  <si>
    <t>2715788..2716509 (+)(722bp)</t>
  </si>
  <si>
    <t>3690109..3690554 (-)(446bp)</t>
  </si>
  <si>
    <t>3228964..3230581 (+)(1618bp)</t>
  </si>
  <si>
    <t>2874622..2876285 (+)(1664bp)</t>
  </si>
  <si>
    <t>1893374..1894172 (+)(799bp)</t>
  </si>
  <si>
    <t>38405..39226 (+)(822bp)</t>
  </si>
  <si>
    <t>2242956..2243408 (+)(453bp)</t>
  </si>
  <si>
    <t>1524976..1527224 (-)(2249bp)</t>
  </si>
  <si>
    <t>Membrane</t>
  </si>
  <si>
    <t>External facing</t>
  </si>
  <si>
    <t>ATGGCCTCTCTCATGTCGTCGCGTACGCTGCTACGCTCTAAAGTTCCGCGCGCCCTCTCTACGTTCCCCATCCGTGCCCTCTCGACCTCCAGCTCCAAGCGCGATACTACGAGCTCTTTCGATTCTCCCTTCCGAGGAGCAGCATCAGATCCAGCTAGCAAGATTCCGGATTTCAGTCACTACAGGAGCAAGAATGGCACGGGGAGCAATCTATTGTTCCAGTATTTTATGGTTGGGACGATGGGTGCGGTGACGGCAATGGGGGCGAAGGCTACGGTACAAGGTTTGTTTCTCCAACATGTGCAATTGAGATATGGGTTTAGCAGGATGTGAATGGAAGTACGGATAGCAGGTATTGCGAGAAGTCAATTGTACAGATTGCTAATACCTGTGTTTATTGCAGATTTCCTAGTCAACATGTCCGCATCGGCGGATGTCTTGGCTATGGCCAAAGTCGAGGTGGATCTCGCTGATATTCCAGAAGGAAAGAACGTATGTACACATATCAATTAAGTATACGTCCCCCATCCCATTGACACAAACAGGTCCTCGTTAAATGGCGGGGAAAGCCAGTCTTCATCCGCCACCGAACAGCCGATGAGATCAAGGAAGCCGAGAGCGTCAAGATCGAGTCATTGCGAGATCCCCAAAAGGATGAGGATCGTGTCAAGAAGCCTGAGTGGTTGGTTATGATCGGTAAATTAGCATCCTCATCTGTCTCTACGCAGCTCCTAAACATTATAACTAACATGTGCAAACAGGTGTCTGCACACATCTCGGATGCGTCCCCATCGGCGAGG</t>
  </si>
  <si>
    <t>ATGTTGACAAGATCATGCTTGCGCTCGACGCGCACCTTCGGAGCTATTCGGAATGGTGCGGTTAACACATCAAAGGTACAACAACACCACACCCCATGAACAGTTTGGAGAATGAATTGAGATTTACGGAGGATGATAATTGGTCTCAATTGGAACAAGTGCTGACCGTATAATGCATAGCGCGCTGCTTCATCTTCAACCCCCAGTACTGCCGATGCTGCGTCCCCcTTCCGACTGAACGTTGCCGGATCAGCTGCCACTGCTGTAGCCATTGGGTCTATTGCGTGGTATTATCATCTCTATGGGACAGAACTACATGCTATGACACCGGCTGAAGAAGGGTGAGTGCCAATTTCTTATTGTGGTGCGAGAAGCATCGGGGCAGAATTGATGAGCGGGCGCCGACATAATCTCAAATATCTCAGTAATTTGGCAGAGGGCAACTACTAACATATTTGCAGTCTCCACGCAACACAGTACCCATGGGAGCATGCAAAATGGACAAAGACATTTGATCACCAAGCGTAAGATACGATACCAGTTTCGGGCCGGCTTCAATTGACATTTTTTAGCCTGCGTCGAGGATTCCAAGTCTACCGCGAAGTCTGTTCGTCTTGCCACTCCCTCAGTCGAATCCCATACCGTTCTTTGGTAGGAGTTACCCATACTGTCGATGAAGCCAAGGCAATGGCGGAAGAGAACGAGTACGACTCTGAACCTAACGACCAGGGCGAAATCGAGAAGCGGCCTGGAAAGCTTTCAGATTACATCCCCAGTCCCTACAAGAATGACGAAGCTGCCCGTGCTGCCAACAACGGTGCTTTGCCTCCAGATTTGAGTTTGATGACCAAAGCCCGTCATGAAGGCGTCAATTACATTTTCAGCTTGTTGACCGGTTACCCCGAGGAGGCACCGCCAGGAGCCAAGCTTGCAGAGGGACTTAACTTTAATCCGTACTTCCCAGGTACTGGTATTGCCATGGCCCGTGTCTTATACAATGAATTAGTCGAATATGAAGACGGTACACCCGCAACAGCATCGCAAATGGCTAAGGACGTCACCGAGTTTCTCAACTGGACCGCAGAGCCCGAGATGGACCAAAGAAAAAaGATGGGTGTGA</t>
  </si>
  <si>
    <t>ATGATCTCAAGGTCGGCGATTGGCCGAAACGCACAGCTTGCACTTCGCAGGCAACGCTACGCTGGGCCTGCTAATCGACGAGGCCTCGCTGCTGCAGTCTCCGGATCGACCTCCTTCTCGTATGATACCTCGGAAGCTGGAGGAGTAAAGGTAGCTAGCAGAGATGTGGCAGGTCCGACGACGAGGCTTGCTGTGGTTGCAAAAGCAGGAACCAGATATCAATCGCTGCCGGGTTTGACTGTTGGGCTCGAACAATTCGCTTTTAAGGTGTGTTGACCTTTTTACTACTGCTAGGTTTAACTCTCTAGACTGACTACTTTTCGTGGCTTTAGAATACCCAAAAGAGATCTGCACTGCGAATTACGAGAGAGTCGGAGCTTCTTGGAGGCCAATTGCTCGCATATCACACGAGAGAGGCCTTGGTAATTGAAGCCAAATTCCTCAGAGAAGACCTGCCCTATTTTACAGAATTGCTTGGTGAGGTAATATCGCTCACTAAATATACTGGTGAGTCCTCGATTCTGCATTGAGCGTATTGTAGCTTAATTGGACTATAGATCATGAATACCACGAAGAAGTTGAAGAGCAAATCCACCTGGCCCAGAAGAAACTGCTCGGGGACGTTGCTGAGCTTGCGCTGAACTCAGCGCATGGCATTGCGTTCCACAAGGGCCTCGGAACAGCTCTATTCCCAACCTCATCTACGCCTTTGTCAAAATACCTGAGTGCAGCTTCCGTCGCCGAATTTGCTTCTAACGCATACGCAAAGTCAAATATTGCAGTCGTCGCAAATGGTGCCAGTCAAGCTGAACTGGCTAAATGGGTTGGCGACTTCTTTACTGAAGTACCAAGTTCACCGGCAAAGCCCCTCTCGAGCGAAGCAACCAAATATTATGGAGGAGAGGAACGAATTTCACACGGTTCTGGAAATTCCTTAGTCGTCGCTTTCCCCGGTTCAAGCTCTTTTACTTCAGGCGCTGCCTATAAACCCGAAATAGCTGTCCTTGCTGCCCTTCTCGGTGGTCAGTCTAGCATCAAATGGTCGCCTGGGTTTTCTCTTTTGTCGAAGGCAGCTTCCTCTTTCCCTGGAGCAAATGCTGCTACAAAGCACTTCTCTTACTCGGATGCGGGCTTGTTGACTGTCCAATTCAGCGGCTCTGCGGCTGCCATACGTAATGCCTCGATAGAAGCCGTCAAGGCTCTTAAGGCTATCTCGAATGGGTCAATTACCAAGGAGGATTTCACCAAGGCTGTTGCATTGGCCAAGTACCGTGCGCTGGAAGAAGGCCAAAACATTGACGCTGGGCTTGTAGCAACTGGTGCTGGCTTGGTTCATGGTGGCCAGCCATTCCAGATTGACCAAGTTGGGAAGGCCGTCGAGAGCGTTAGTACAGAAAAGTTAAAGGCAGTACGTATTCAAACTCTTGCAATGTGCACTTT</t>
  </si>
  <si>
    <t>ATGTCTCAACCGTCACTCGCAAACGCCATCATAAAACGTCCATGGCTCACAAAGATGATCATGCCATTGGCCAATTGGTACTCCAACGCCGCCGGATACAGGAAGCTCGGGTTGAAGTAATACCACCCGAAACCCAATTGAACGAGTTGTGCGAGGTGGAATCAACCTGTATGGTGCCAGGGGGGTAGAAGGAGTCTTGCTGATGTGTTGTCTACCACAGGGCCGATGATCTGATCCCAGAGGAGTCCGAGACCGTCCTTCTCGCCCTCAAGCGCCTCCCCCAAAAGGAAGCCTACGATCGTGTATTCCGAATCCGACGAGCGGTCCAGGTAGGTTTATAAAACCATACAGGAACTACTGGGGgAACTGTGTGATCTGACCATGTTTAGGCTTCGCTCTCCCACCAACTGCTCCCAAAGGCGCAGCAGACAAAGCCAGAAGAGGTATGAGTCGACATACATCGTCATTTCAAACCTGGAG</t>
  </si>
  <si>
    <t>1.10.2.2</t>
  </si>
  <si>
    <t>240849..241847 (-)(999bp)</t>
  </si>
  <si>
    <t>246474..247743 (-)(1270bp)</t>
  </si>
  <si>
    <t>132030..133597 (+)(1568bp)</t>
  </si>
  <si>
    <t>1751971..1752270 (+)(300bp)</t>
  </si>
  <si>
    <t>formaldehyde dehydrogenase or alcohol dehydrogenase</t>
  </si>
  <si>
    <t>238336..239825 (-)(1490bp)</t>
  </si>
  <si>
    <t>14910..16307 (+)(1398bp)</t>
  </si>
  <si>
    <t>Fe containing dimeric</t>
  </si>
  <si>
    <t>85839..86991 (-)(1153bp)</t>
  </si>
  <si>
    <t>2520897..2522013 (-)(1117bp)</t>
  </si>
  <si>
    <t>aldehyde reductase</t>
  </si>
  <si>
    <t>glycerol dehydrogenase</t>
  </si>
  <si>
    <t>2570552..2571627 (+)(1076bp)</t>
  </si>
  <si>
    <t>2010871..2014515 (+)(3645bp)</t>
  </si>
  <si>
    <t>1464574..1465997 (-)(1424bp)</t>
  </si>
  <si>
    <t>Vacuolar acidification atpase</t>
  </si>
  <si>
    <t>ATGGCATCCCGATTGGCAAGAAGCGCTTTAGGTAAGTAATTGGTCTTATTAACTACCGTTTAAACGTAATTGGAGCTTGGAACCATGACTGACGAGGCCTTCAGGCGCTACCCGTCTTCGACCTGCTTTCTCATCCCGCACCCTACCAGCGCTCACAACATCTCTCACCAGCTATCGGTCAGCTTCGAACGTTCCAGCAGAAGATCCCAAGAAGAAGGCACAATCTATCCTCGATTCGTTACCTGGCAACTCGTTGGTCTCGAAAACCGCAATTCTTTCATCGACTGCCGGTGTCGCAGTTTACGCTCTAAGCAATGAGTACTACGTTGTTAACGAGGAAACTATAGTTGCGTTCTGCTTGTTGAGCATCTGGGCCGCAGTTTTCAAGTATGGCGGGCCAGCATATGCCGAATGGGCTGATGGACAGGTCAACAAGATCAAGGGCATCTTAAATGCTGCCCGCGCAGATCATACCGAGGCCGTCAAGACCCGAATCGAGAGCGTTCAACAACTAGGTGGCGTTGTGGATATCACAAAGACTTTGTTCGAGGTTTCTAAGGCATGTTGCATCTCATACTATGGAGGGGGATCAACACGGACTGACAATCGCAGGAAACCGCTCAACTCGAGGCCAAGGCATACGAACTTGAACAAACTACCGCGCTTGCTCATGAGGCCAAGCAAGTCCTTGACTCCTGGGTTCGATATGAGGGACAGGTGAAAATTCGCCAACAGAATGAGCTGGCCCAATCGATCATTTCAAAGATTCGAAAGGAGCTTGAAAGCCCAAAAGTGCTTCA</t>
  </si>
  <si>
    <t>ATGTTTAGGAACGCTCTCCGACAGTCCGCCCGGACAGTGGGTGCAATCTCTACCACTGGAAGAATTGCCGCGGTATGTCAACAACCACTTCTACTCTCCTCGATCCAGCTCTATCCGAGCTTAATCTATCTGTGCTTCCCCGACGAGCTCAATTGAGTCCGCAGAACGATGGAAGGCGATGGTTGGGAGCTGTTTGGGAGCTTCCGCTGCAAGATCATGGTTTTCGGGCTTCGGCTAACATACCTCTTTTTCTCAGAGACGAAATGTCGCTCCAGCAGCCTTCAACGCAGTAAGAGGCTATGCAGCTGATGCGAAGGCGACACCCACCGAGGTTTCTTCTATTCTCGAGCAAAGAATTAGAGGTGTGCAGGAAGAGGCCAATCTCGCCGAGACTGGTCGTGTCTTGTCCGTCGGGTATGTTCCCTCGATGCGAATTATGCGAATTAGCTTCCCTCAACAACGGATACCTACAATGGGATATAGAATTGGATAATACGTGAGGTCAAGGCTGACTAGGGTTTCTATAGTGATGGTATTGCCCGTGTTCATGGGCTGGCCAATGTCCAGGCAGAGGAGCTTGTTGAGTAAGTCTGATAACTCGGGATATAATTTACCGCGACTGATCATATGAAAGGTTCGCATCTGGTGTCAAGGGAATGTGTATGAACTTGGAAGCTGGTCAGGTCGGTGTTGTGCTGTTCGGTTCTGATCGTTTGGTCAAGGAAGGCGAGACGGTTAAGCGTACTGGAGAGATTGTGAGTGCCTTCTGCCGAGGTGGTTCGGGATCGTAACGCTCATAGCAAACAGGTTGATGTCCCCGTCGGCATTGAGATGCTCGGTCGTGTCGTGGATGCTCTCGGAAACCCCATCGATGGCAAGGGACCCATTAAGACTACCGAGAAGCGCCGTGCTCAGCTGAAGGCTCCCGGCATTCTCCCTCGACACTCCGTCAACCAGCCCGTCCAGACTGGTCTCAAGTCAGTCGATGCAATGGTGCCCATCGGACGTGGTCAACGTGAGTTGATCATTGGTGATCGTCAAACCGGAAAGACCGCTGTTGCCCTCGATGCTATACTCAACCAAAAGCGATGGAACGATGGAACAGACGAGAGCAAGAAGCTTTATTGCGTATACGTCGCTGTTGGTCAGAAACGATCTACTGTTGCACAGCTGGTTAAGACCCTTGAAGAGAACGATGCTATGAAGTACTCTATCGTTGTTGCCGCCACGGCTTCCGAGGCTGCCCCTCTACAATATATTGCTCCTTTCACCGGTATGACATCCCCCAGCATTTCTTCAAAAAATAGCTTTTCTCTTGTTCCTACTTATCATTTGCTCACTGACTAAAAACGACTTTTCTCTTGTTCCTACTTATTGCTTACTCACTAACTAAACATGACTTTTCTCTTGTTCCCTACTTATCATTAACTCAACTAACTAAAACAGGGACATCAATCGGGGAATGGTTCAGAGACTCTGGTAAACATGCTTTGATCATTTTCGATGATCTTTCCAAACAGGCTGTTGCTTACAGACAAATGTCTCTTCTTCTCCGACGCCCACCCGGACGTGAGGCTTACCCTGGCGACGTTTTCTACCTCCATTCCCGCCTTCTGGAACGTGCTGCCAAGATGAGTGATAAGCACGGTGGTGGATCTTTGACCGCACTTCCTATTATTGAGACGCAAGGTGGTGATGTGTCTGCATATATCCCAACCAACGTTATCTCCATCACCGACGGACAAATCTTCTTAGAAGCCGAACTTTTCTACAAGGGTATCCGACCAGCCATTAACGTTGGTCTGTCCGTGTCCCGTGTCGGATCAGCAGCCCAACTCAAGGCCATGAAGCAAGTTGCTGGTTCCTTGAAGCTTTTCTTGGCACAATATCGTGAGGTTGCAGCCTTCGCCCAATTTGGTTCTGACTTGGATGCCGCTACTAAGCAAACTCTTAACCGTGGTGAACGAGTAAGTGCAACCATTCTCTATGAAGTAAAAAATATCGCTAATACACTCTAGTTGACCGAGCTCCTGAAGCAGAAGCAATATTCCCCCATGGCCGTCAACGAAATGGTTCCCCTAATCTATGCCGGTGTGAATGGACATCTCGACTCTGTTCCTGTCAACAAGATCTTACAATGGGAGGCTGATTTCATCGCTC</t>
  </si>
  <si>
    <t>ATGTTCAGGAGGTATGTATCTGCCCATCGACGCTTCTTTTATTGTCCCACGCGTCCCCAATGGATCAATTGAGCTGATCAATTCCGGTGCAGCGCTCTTCAAAAATCCACCCTCCGGGCCTCACGAAGCGCCTTCAGACCGGCAGTCTCTACTAGTTTAAGAGCTGTCACTGCTCGGTTTGCGAGCGATAATGCCTCGCTGGTAGGACGGATTCATCAAGTCATTGGTGCCGTCGTCGATGGTACGTCGCAGAAATTTCTTTCCGAGGATGTCAACAAGCTCCGGATCGCGCACAACCCAACCAAGAAGCTTGCGGATGGTACGAAAAAGCATTGCTAATGTCTGTCACTAGTCAAATTCGATACTGACAAGCTTCCTCCTATTCTCAATGCTCTCGAGACCGACAATGGTGGACAAAAGCTCATCCTCGAGGTCGCGGTACGTGCCAAGCCACACAACCAACAGAGCACACAAACTAATAACCACAACAGCAACATCTAGGACAGAATGTCGTCCGGACGATTGCTATGGATGGTGAGAATTCTACAATTGACTGAGGCCAATGGCGAAAATTAACGGAAAAACAGGTACTGAGGGTTTGGTTCGTGGCCACAAAGCAACAGATACCGGCAACCCCATCATGGTGCCAGTCGGCCCAGGAACTCTTGGTCGCATCATGAACGTCACTGGTGACCCAATTGATGAGCGTGGACCCATCAAGTACACCAAGAAACTCCCGATCCACGCCGACGCCCCTCCCTTCACCGATCAATCCACAGCCGCCGAAGTCTTGGTTACTGGTATCAAGGTCGTCGACTTACTGGCCCCTTACGCTCGTGGTGGAAAGATTGGTCTTTTCGGAGGAGCTGGTGTCGGAAAGACTGTGTTCATTCAGGAGTTGATCAACAACATTGCGAAAGCCCACGGTGGTTATTCCGTCTTCACCGGTGTCGGAGAGCGTACTCGTGAGGGTAACGATCTGTACCATGAAATGCAGGAGACTCAAGTCATCAACCTTGAGGGAGAGTCTAAGGTCGCGCTGGTCTTTGGTCAAATGAACGAGCCCCCGGGAGCCCGTGCTCGTGTTGCACTTACTGGTGTAAGTACTCTTTCCaTTTTGTACGCCCAGAGGCCCGAGCTCACGCAGTATCAATCTTCTCATACGTCTTTCATTTTAACACTTTTAATATTTTCAATACTTTTAATCGCTTTCAACACACTTGAACATTTTACCCAGAGGTCCCCAACCGAGGCCCCGGCCTCGCAACCCTGATCTTCTCATGCATCCTTCATTAAACATATCATATACTGACAATTGTACGAACAGTTAACTGTAGCGGAGTACTTCAGAGACGAAGAGGGACAAGATGGTGAGTTCTACCTCGCAGGCGTCAGGTTGGGCTTTACTAATTCCTCTAGTCTTGCTCTTCATTGACAATATTTTCCGTTTCACACAAGCCGGTTCCGAAGTGTCTGCCCTTCTTGGTCGTATCCCATCTGCTGTCGGTTATCAACCCACACTCGCAGTAGACATGGGTCTCATGCAAGAGCGAATTACCACCACCAACAAGGGATCAATTACTTCAGTCCAGGCCGTGTATGTGCCCGCTGATGATTTGACTGATCCTGCCCCTGCCACAACCTTCGCCCATTTGGATGCCACCACTGTCTTGTCTCGTGGTATCTCCGAGTTGGGTATCTACCCTGCCGTTGATCCTCTAGATTCCAAGTCCCGTATGTTAGATCCCCGTGTCATTGGACAAGATCACTACGACACTGCGACCAAAGTCCAGCAGATGCTTCAAGAGTACAAGTCTCTACAAGATATCATTGCCATTCTTGGTATGGATGAATTGTCGGAAGCTGATAAGTTGACTGTCGAGCGAGCCCGGAAACTCCAAAGATTCCTTTCGCAACCTTTCGCAGTTGCAAGTAAGTGATTCGTGTCCACTTTTAAAAAATGACTGCTAATACATCTATAGCGGTATTCACAGGTATTGAGGGTGTTTTGGTTGACTTGAAGGATACGATTAGATCGTTCAAGGCTATCATGAACGGTGAGGGTGATGATCTGCCAGAAGGAGCTGTATGTTTCCCCCCCTTGATTGATAGTTCCAATTGCTGATTATTATAGTTCTACATGGTGGGAGATATAGATGC</t>
  </si>
  <si>
    <t>ATGAACTCTCTTCGTATTGCTCGCACAGCTTTGCGGGTGCGTCCTGCAGCTTTCAAGGCCGCTCTTGCGCGAAGAGGATATGCTGAGGCTGTCACGGATAAGGTCCGTTCTTGTCCACAAACTTTTCAGCCATTACTGACCTCCACAGATCAAGTTGAGCTTGGCTCTTCCTCATCAGGTATGTTCGATATGCAGAAGGATATGTTTCAAGTTGCTATGCTGCTCGAATGGCGATTCCTGTAGCTTCAGTTTGGGCGAGAGAGGCCCCTACCGGTTGGAGACAGCCTATCTGACAAGCAACATATAGTCAATCTACAAAGGACAAGGTGTCGTTCAGGTCAATATTCCTGCGGAGTCTGGAGAAATGGGTGTCTTGGCGAACCATGTTCCCTCAATTGAGCAACTAAAGCCGGGTCTTGTTGAGGTCATTGAGGAAGCTGGTGGAAGCAAACAGTTCTTCCGTAGGTTCTATTCGTGTCGGAACGGCTATACCTGGCTAACCGGACCCTTTGATAGTCTCTGGAGGATTCGCAATTGTTCAACCAAACTCGGAATTAAGCATCAATGCTGTGGAGGGGTTCCCCTTGGAAGATTTTAGCATTGAGGCTGTCCGATCACAGATTTCAGAGGCAAATAAGATTATAAGCGGCAGCGGAAGTGAGCAGGATATTGCAGAGGCAAAGATTGAGCTCGAGGTATGGCTAAGAGTTCCTTATCCCGGTTTAGCTCTTGCTAATAAACTTGCAGGTTTTAGAGAGTTTGCAAGCTGCTCTCAAGTAAGGCAAATCCCCAGATTAGGGAGGAAGGGTATTTTATAAAGACAGCAGCATAGCACATCATTGTTTTTCAAATGAACTCGTGAAAACGGCCCTTTCCAATCTCAGTTTGTTTCTGTGCTCATCGTTCCTTCCGAAATTTGAGACCACACTTTCCACTCTCCTTTGAACAATTCCCCAAAGTCTGATCTTGCTCTCCCATACACATTTTACTTGATTTTGAAAGTGGCTGTTCAGTAAGCATATTGCTTGTTACATTCCTTTCCTGCATCGAATCGAATTCCTTATCATCTGATATATATTAGAAGTTCGACAAGCCTTGCACGACTCGATGTCTCGGCTTATGGAGACCATATAATTACGGTCATGAATTATCAGTGGCAAACACCAGCATCAGGACGGCATTCTCATTCCGACTCTTCTTTGCTCAGTTGGTCTCCCTTGATACTCCAAAGGAACCTCCAAAACCAGCAAAATGCTGTTCCTGCAGGAACTGTTAGATCACGGGTGGCATTTCTACAGAGTCTTGCGAATCCAACTTCTGCTCCAACAGCACCACTTGCAGACGTTCCAAATTCCCACCGCGGCAGTTCACGCGCTGGTTTCGGTCGTCGCCTAAACAATCGATTTGGAGCACCTGCTCTGCAAAATACCAAACCCGATGAGCAGCCACGAGTAGACACTTCACATTCGTTCCTTGGACTCGCCACACCAAGGTCGAATCATAGGGAGGATCATGCGTCTGCGAGTAGTCCCTTTAGATATGGTCGGTCGCCAGGAATCAATGGTCGGTTAATACCAGTTGGTATGTGTGAACGGGCTCAGTTTGAGGATACCTTGCCATGGGGCGTCTTTCGGCGGGACAAGTCCAGGGGCACATGGATACGATCTAGCAATCCAGCCGTGGATATGTTGCATGATATCGGCACTACGAGGCCAGCTGGCGAGACAAGTTTCTCCAGCTCATCAAAAATTTTCCTTCCTCATTCCACTCTTGTTGATAGCTTTGGAGCTTGGGACTTGTCTAAGCCAAGAAACGTACGCCGCGCAAGTACCGGGTCTACATTTGCTACAACTTCCACTCACCAACGCCATCAAAGTGCCAGGAACCTCTTCACGGCCTATGGCATGGAAGTCCCTGATGAGCTAGTCTCGTCTAGAGAGCCATCTCATGAAATCGAAAACACGCATGTGGGGTTAGGGGgACATCGTTACTGCCATGATTGTTCGTGGATCAACAATGATAATGCTCTCAATTGCTGGCAATGCGGCCACCTTCTTTGCAAAATTTGCGAAGATCTAGCTCCGCTGCCTTTGAGAGTGCCAAATAAGCAGTGTGTCGAAGGGCCCCAAAGAAGGCAGAAAACGCCTACATTGACACTTCACAATACAAAAAAaCGAGAAACACTTGAGGAGCCACTCACAACCGAAATTTCTAGAATAAGCTCAGGCCGGTTACCAACGCCAAAGGCTAGAAACGCCGGAATGAGGGGGTTCTCACAAGAGCCAGCGAGTTCCACAGAAACTTCTGTCAGGTCGTCATGCATTTCTCCAAAGGCAGTCAAGATGCCATCTTCAAAGCATCCAGAGCCTTGCTCTTTAAAGTCTCCAACACAAGCTATGCCTGTAATTTCCAGTTCGCAAGTCACAACAGGGACCAGACATGCATCGCTGGTGCTCATTGATAAATCGCCCCCATACGAACTACCTCGGACCTTTCTTTTAAACAAACCCACGAATGCTTCTATTTTAAATTCGAACGAACCTGGGCTAGAGCTGAAATACAAAAACAAGAAGTCATCCATGTCTTCGTATAGAGGTAAATGTGATAGCCCTGGATGTCGTGCAACACATCGTGGTCACGAGCCCTTCCACTATGCAGTCTCCTGCACAGGTAAGAAAACGAAACAGTGCACTGTTACGGAGGCCGGTACCAGGTATGATGCAGACGCCAATCGTATCAACAAGAAACTACATACTCTTCCCAGAGTCCAGGATTCCACCACGTcTCCCGTTGTAAATAAACCACTTCCTGTTTCAATCAAATCACCTCCTGCAGATGGCCGTTCACATCACTTAACTTCCTCGGTTGGCGGTCTGGGAATCCAAAGAGTCGTTATTCAAATAGATACCCcCcAGAAATCCGAAGTTCCTGAATACGTTGAATGTCATGGATACCCTCACACGGGGCATGCTCACCACAGTAGCCCTGTCACATCTGGCGTCGTTGGTGAATGCCAGCATTGTCTCGATGATTGCCAGTGTCCTGCTTGTCAGAGCACGCCACATAATGTAAGATGCTGCCTTCACAGAGATCATCCCAACATTGTTCACTTGCACCATACACCTCGAGGGGATAATCCAGAAGTGTTACCGATTACCTTGTTGAAAACGTCTTCGCCTAGTGCGGATGCGCCGAGTGACGAGTGTCCCCAACTCTCTGGGTATGGTACTGTTACTATGCCGGGTCTTAAGCACGAGAGGCCTCTTTCAAGGAAGCCAGTTCGTCGAGGACCGCCGCTTGGATCTTCGAGCATTACCTTACAGCGATCGAAGTTTCCAAGATCCAAAGCGGGAGAGGTTGTTCCATTATCGGGGTGGTCGACGTCGTCTAGTAATAATAGCAGTGCGAAAGGAACCACTAAACCAAAGTCTGAGCAAAATGCTCAATGTCTTAAGTTCGCTAAATCGCCATCGATCATTCAACTGAAACAGTCGAGATCATCAAGCTTGAAGTTAGCGAATGTACCTGCGTCTTCAAAATCAAGCATTTCAGAAGCTGTGGCGCAAATTCACAAAGCGGTTAGAGTTTCTGAAGAAATTTTTAGGCATGAGCATGGGCACCAGGGAAGGAGCAGCACAGGGGTCCTGCGATCTAATCCTGTGCACAGAGATAGAAGATCTACATCTCAAAGCGTTGGTTCACATACCATTCTTCGTAGGGGCAGTTTCACGATTCCTCTCCTCCTGCGGGCCAAAGATTCTTTTACCAACTTGTCGAAGTCAGCCCAACCTATAGAGCTCTCTCGATCTCCTCACTTCTCTGGCCTGATGCCGTTGAAGGCAAAGAAAGATGGTGGAAATTTCTATGAGAAGGGGGATGAGGTACTGAAGATTGGGGAGAATTCTCAAGTTAGGGATTTTGCGGGTATGGGAACCCCCAGCTATGTGCAGAGAGAGGGGGGCACCGGTATCAGGCTATCGGCTTTGCCTGGAAGACAGCTGAGCTATACGAGTGATGGAGCTGAGTTGTCGCAAGAGCATTCGTTAATGGATGATGAGATACTAGGACAGAGTGGGAATGGGAGCGAGGAGCGGGGGTTGGAGACGCCAATGTCGACGAGGATGGTGATGGCGTATGCGGGAGAGCATGATTGTGTTTGGAGGATGAGGTATTTGGATACTCAGCGGGAGAGGCTTAGACAGCAACCGGCTACGGTGAGCGGGGAGTGCATGGGAGATTT</t>
  </si>
  <si>
    <t>ATGCTTTCACGCGCTGCCAGACCAGCTCTGAGAGCGGGCATTGCTGCCTCTGTTCGGTAAGGCCCCAAGCTTGGAAGTCGAGGTGGAAAAGAAGCTATGGAGAAGCTCAAAACTGCATCGGCGTCAAGAGAATTGATTATCCGGGAGGCATTTAATCTATGCTAAGAGGGCTCTTCATCTGCAACATCAAGACGGCACGGATGCACACATAAAGGGTTTTGCTAACGTATTTCATTAAATAGCACCAATGCCGCAACTTTCGCTACTCTGCGAGAAATTGAAGATCGTTAGTCTGTCCTATCAACTAACTAAAGACATTCTATCTAAGAAAACCAATAGGTCTGAAAAGTATCCGAAATATCGAGAAAATCACCAATACCATGAAGATCGTAGCCTCCACGAAGCTCACTCGCGCCCAACGTGCCATGACCGAGTCCCGGCAATACGGCCAGACTTCTAACACGGTTTTCGAAAATGCCGAGACGAAGAAGATTGAGGCGGAGGGCAAGAAGAATTTGATCGTCGTTGCAAGCTCAGACAAAGGGCTTTGCGGTGGCATTCATTCTGGGTTGTCGAAGCGTGTTCGCAAAATGCTGGTCGAAGACCCTACCGCAGATATCGTGGTTTTAGGGGAGAAGTGCAAGGCCCAACTGGGAAGATCGAGTAGTAAGAACATTGTTTTGAGCTTTGCCGGTGTTGGAAGGGATATCCCCACGTTTGCCGATGCACAAGCTGTTGCAGATCAAATCTTCCAGCTCCCGACCGACTACTCGTCGATTCAGATCGTCTACAACAAGTTCATCAACCAGACAAGCTACGAAGCTACGCCGCTAGAAGCTTTCTCTGAAGAGGCCATTGCCAATTCTCGTAGGTTCAACTTGTGGTAGGACTTAGGAGCTATGCTAACTGAATATCAAGCCAATTTTTCTGCTTTTGAGATTGATGATGAAGTTCTTTCAAACCTTAGGGAATACGCTTTGTCCAACTCTCTCTTCTGGGCACTTGCCGAAGGGCACGCCTGTGAGCAATCTGCTCGTCGTAACGCTATGGATGTAAGCAGCCCTCCGCGTCTAAATTTCTGCATTTTCCTTTAAACCGCAGTCTAACTGGTTACAGAACG</t>
  </si>
  <si>
    <t>ATGCTCTCCAGTCGAGCCCTTCTCCGCGCCACCCGGGCATCTGTCCCCGTCAGAATTGCCACCCAAAGAGCTGTTGTGAGCTCTCAGATTCGCAATTATGCTGCTCCAGCTGCTGTAGACCCGAGGCCACCCAAGGCGCTTTATGGACTAGATGGCACCTATGCTTCTGCCCTGGTATGCTCTTCCAGCTTTTATGTTGCTAATTGAGATGATGATAATGCTTCAGGGCCTCTGAAAGACAATGAGGAATGCACCTTTATAAAAACTCCAGCTAACGAGCAATTCAACAGTACACCGCAGCGGTCAAATCCTCTGCGCTCGAAAGTACTGCACGAGCCATGGCCGCCCTCAATGATGTCTACCAAAAAGATCCAAAACTCGCTACTATCATGGAAACACCGACCCTCTCCGCCGCAGATAAATCCTCCATCATTACCGAACTGCAAAAACATACCGCCGGGCAGGACAAGAGCCAGACCGTCAAGAATTTCTTAGATACCCTTGCTTCGTACAATCGATTGGGGCTGTTAAAGGGTGTGTGCGCGAAGTTTGAGGAGTTGATGAGTGCGTCGAAGGGGGAGGTTGAGTTGTTGGTGACAAGTGCTCAGGTGATTCCTACGTCCTCGGAAGCCATAGAGACGAAATGCTGATAGTATTTAGCAATTGGATGGCAGGACACTACAAAGATTGGAGAATGCAGTTTCGAAATCTTCATATGTAGGTCAAGGAAAGAAGCTCAAGGTTACAAATAAGGTATGTTTCCTCTTAGCGGAAATTGGTTACATGGTTCTAATAAGAGC</t>
  </si>
  <si>
    <t>ATGGCAGCAGGAGTAAGTCAATCCCAATCAATTGAATATTATCTACATATCCTTTTCGACTGTAGCCCCTCCcTATGGATGTTACGCTGTACAAGCCCTCCATCACCCTGCGGAAGCGGCACCTCGTTCTTCTCGACCCTAATTCAAACCTCTACCTGAGATCCTAGCTAACAGAACTCCCTCCAGCGTAGCGCAGCCCTCAAACTCGATTGGGCCAAAATATCCCAATCCCTCGGCCTCAAGGGCCAAACCGCCGCCTCCCTCCAAGCTTTCAAAAaGCGCAACGAGGACGCCCGCCGCCACATTCAACAGCTCTCGGAACTACCGCAAAAGGTCGACTTCGCGCACTACCGCTCCATCCTCAAGAACCAAAGCGTGGTGGACGAAATTGAGAAGCACTTCGCGAGCTTCAAGCCAGCAACCTATGATGTAGGGAGGCAGATTAAGGCCATCGAGGCGTTTGAGGCACAGGCAGTGAAGAATGCAGAGGACACGAGAGGGAAGGTCGAGGAAGAGTTGAGGGATTTGGAGAAGACGCTGAAGAATATTGAGGAGGCTAGACCCTTTGAGGAGTTGACTATAGTACGTTTTGTTGCGGCGGGAGAGAGGACGGGAAGGACAGATTGGACAGGGCTAATCTATGTGTACTCGAATAGGACGAGATTGCGGCTGCTGAACCAGATATCGATAAGAAGACTTCACAGCTTGTCGAGAAGGGCC</t>
  </si>
  <si>
    <t>ATGAGCTTCATTACTCGCCGAGCGCTTTCGACTCTCATTCCACCTAAGGTACGGATTGTATTTTCAGTCCATGAACACTCGGAATCTGCTCGCTGACTTCATTATAGGTGGCTTCTCCATCTGTAAGTGCTATTTCTTGTGGCTCGGCCATTGAGCCCTCATCCGATACACCTCGAGCTGCTGCGAAGATATAGGAAGAGGCCCCAACACTCTGGATAACAAGGAGATGCGAGCAATGGAACTCTGAACTGATGGGTTTATAGGGACTTGGTGCTGCCAAAGATGCAGTTCGTATGCAACGTGTTGTGAGTTTCTACGAGAAACTTCCCCGCGGCCCAGCTCCAGAATTCAAACCAAAGGGTCTTCTACAAAGATACGGGTACAAATACTTCGGAAAGAACTCGTCCGCTACACGTATGTCTCCGTCAACGTATTCTAAATTTGGGGGTGTTGAGTGCTGATCTGGTTTGTCAATTTTAG</t>
  </si>
  <si>
    <t>ATGTCCTTAGACCCGCCTCCGTATCTTTCTTCCCTCCAGAACAATATCCGTACTCGACCGATTCCCTGGGATGGCGCCGTTCGAGCTGGCACCATCAGCGATGATCAATTGAGCAAGATTAGAGCTGTTGACAAGGTCAGGAAGGATCAGAGAAAACAGGTGATTGAAGGGGATCTCGATGGCTACCGAACCCTCTTCGTAGGTGGTCGGGGACAACCCAGTGTGTTAGAGGCCGCCGCCAAGCGCGCAGATGTTGTCCAGTACATCTTGGTGTTGCTTAGTGACTTGCTTGATGGTATGAACAGCTGCACATTCCAGACAACTTGCCTGACATGGGAATACAGGAATTCCAGCACTTTCAAATGCTCTTGCGGAGCATCAAAGCCCATACGCCCCCTTCCTACCACTGCTCACCCAATCAAGCGATCCCGAGAGCCCTATACCACTCCTCACATCTACCGTTCTCACGAGCATGATTACTGGATCGCCAAATCCGTCACAAAATTCTGCGTCGGCAATGCCACATCTATTCTCCTATTTGTCTACTTTGACAAAGCTTTCAGATGGAGGGCTACAAGATATTGCAGTGCTAGAATACTCGGCTCTACTGCGCGGCAAGAAATCAAGGGAATTATTCTGGGAGCAGAGACAAGAGACTATCACCCCATTGATTGATATTCTGAAAGCAGCTGCTGGAGTTTCAAATGGTGATTCTTCCTCGACTTTATGGAGCGGCGCCTCGAGCGTGCGAAGTGGCCCCGAAGGGACTTTGGGTGGAGGGGTAGGCCTTCAGCTACTTTATCACGTACTGTTAGTCCTTTGGCAACTAAGCTTTGAAGGCGCTGCTATTGGCGAAGGGTTAGAGGAGTGAGTAGTAGTCCTTGGTGAGATGTAGGGAATGGAGCTAATCATATTTCAGCGAGTACGACATAATACCTCTCTATTCCCAATTACTCCGTTTGTCGCCTAAAGAGAAAACTACACGGCTTTTAGTATCGTCGCTTTACAACCTTCTTTCGGCCAACCGACAGACACTCTTACCTGCCGCTGTCTTGGCACGACTCCCAGCTCTTCTTCAAAATCTCAATGGTCGACATCTTACTGACCAAGATCTTCTGGATGATCTCAAAAATCTCAGTGAGATGCTTGAAGATTACACGAAAACTCAAACAACGTTTGATGAGTATGCTGCCGAAGTAAATTCAGGGCATTTGCGATGGTCACCTCCCCATCGAAGTCCAACATTCTGGGCTGAGAATGCTCGGCGAATATTGGAGCATGATAAAAGCGAGTTGCCCAGAAAGTTAGCTGAGATAATGGCCAAGCCTTGGGATAATGATAAACAAGTCCTTGCGATTGCCTGTAATGATGTTGGATGCTTGGTCAAAGAGGTCCCAGAGAAAAGATATCAACTAGAAAAGCTGGGTCTGAAGACGAGAA</t>
  </si>
  <si>
    <t>ATGGCTgCCAAGAAGGCGGTAGCTAAAGATGCGGACGGCGAGGACCAATATGGTTTGTgTgGACTGTCCCACTATGTAGGCGCGGGCTAACGCAGCGGATACAGGCTCCATCTACTCGGTCTCTGGGTATGGTAACACCGCTATTGTGACGAGGATGCATTATTGACTCGAGGCAGGCCCGTGGTGGTGGCGGAAAACATGATCGGAGTTGCTATGTACGAATTGGTGGGCCTTCCTACGTTGCGACATTTAGTGCAGAGGCTTATACACAGCTAGGTTCGAGTCGGACACGACAATCTCGTTGGGGAAGTTATTCGAATCGAAGCTGATAGAGCGACGATTCAGGTCTACGAAGAGACAGGTAGGAGCGGATGGCTTGCCTTGAAGGACGTGCTAACATATCAAAGCTGGTGTAACGGTTGGAGACCCTGTGCTTCGAACTGGAAAACCTCTGTCGGTCGAGTTAGGGCCTGGGTTGATGGAAACAATTTACGATGGTATTCAACGGCCCTTGAGGAATATCGCCGAAGTTTCGCATAGTATTTACATCCCCCGTGGTATTGCAGCCCCGGCTTTGAACAGAGACAAGGATTGGGATTTCAAGCCTTTGATGAAGGTTGGAGACCACATTACCGGTGGAGATATCTGGGGAACCGTCTGGGAGAACTCCCTCTTGAACGACCACAAAATCCTATTCCCACCTCGAGCAAGAGGTTCCATCACGCGGATCGCCGAGAAGGGAAGTTACAAGGTCGACCAGAAGATCCTGGAAGTCGAGTTCGATGGCAAGAAGACTGAATACAGTATGATGCACACCTGGCCAGTCCGTGTACCCCGCCCAACCACAGAGAAGCTCGCTGCAGATAAGCCATTCGTGGTTGGCCAACGTGTTTTAGATGCCTTGTTCCCCAGTGTTCAAGGTGGTACTGTCGCCATTCCAGGTGCTTTTGGTTGTGGCAAGACCGTCATCTCTCAATCCGTTTCCAAATTCTCTAACAGCGACATCATTGTCTATGTTGGATGCGGGGAGCGTGGGAATGAGATGGCCGAAGTCTTGATGGATTTCCCCGAACTGTCCATCGAAATCGATGGTCGGAAGGAGCCTATCATGAAGCGGACGACCCTCATTGCTAATACCTCCAACATGCCTGTGGCTGCCCGTGAAGCCTCGATCTATACCGGGATTACGGTTGCAGAATATTTCCGCGATCAGGGTAAAGACGTTGCTATGATGGCTGACTCGACTTCGCGATGGGCTGAGGCTCTTCGTGAAATTTCAGGTCGGTTGGGAGAAATGCCTGCTGATCAAGGTTTCCCCGCCTATTTGGGTGCAAAGCTTGCCAGTTTCTACGAGCGTGCTGGAAAGGTTCAAGCTCTTGGCAGCCCAGATCGCGAGGGTAGTGTTAGTATCGTAGGAGCCGTCAGCCCTCCCGGTGGTGATTTCTCAGACCCAGTCACAAGTAGCACACTCGGTATTGTGCAAGTTTTCTGGGGTCTCGACAAAAAGCTCGCTCAGCGAAAGCATTTCCCTTCCATCAATACTTCGGTCAGTTACAGCAAGTACACCAATGTCCTGGACAAGTACTACGAGAAGGATTATCCAGAATTCCCTCGACTCCGTGACCGCATCAAGCAGCTGTTATCTGACTCGGAAGAATTGGACCAAGTTGTGCAGTTGGTCGGCAAGTCAGCCTTGTCTGATCCCGATAAGATTACCCTTGACGTTGCTGCGTTAATCAAGGAGGATTTCTTGCAGCAAAATGGCTATAGCGACTACGATCAATTCTGCCCTATCTGGAAGACGGAATGGATGATGAAGGCCATGATGGGTTTCCATGACGAAGCTCAAAAATCCGTTGCACAAGGGCAAAACTGGAATAAGGTTCGAGAAGCTACTAGCGAGCTTCAATCACAGCTTCGAAGCATGAAATTCGAGCTACCTAGTGATGGGGAAGAAGTGGTTGTCAAGAAGGTAGGTCTTGCGTTCCGGCTTGCTAGTG</t>
  </si>
  <si>
    <t>ATGGAGGGCCTTTTCTTCAATGTCAATAATGGGTCAGCGAGATAATATCCCTCTCTACCCCCTCATCTCTAACATTCTTGCAGCTATATTGAAGGTATCGTCAGAGGCTATCGCAATGGACTCTTAACTGGGCAAAACTACAACAATTTGACACAGTGCGAGACCATTGATGGTGGGTTCCCCTGTGAAGGATACTGGCATCCATTACTAACTCCGCACAAGATTTAAAACTCCAACTTGGTCCAGCATACGGCGATTTTCTTGCCTCTCTTCCTCCCAATCCTTCAACTTCCTCCTTAGCTGCAAAGACTACCGACAAATTAATATCCGAGTTCCGCTATGTACGAGCCAACGCTGTTGGGTCCCTTGCGAAGTTTATGGACTACCTTACCTATGGCTACATGATCGATAACGTGGCCTTACTGATCACTGGAACCCTGCACGAAAGAGATACAAGGGAATTGTTGGATAGATGCCATCCTCTTGGCTGGTTCGAGACTATGCCAGTCCTTTGCGTAGCTACTAATATCGAGGAGTTATATAATAGTGTTTTGATCGAAACTCCCCTTGCACCATATTTCAAGGGAAGCTTGAGCCACCAAGATCTTGATGAATTGAATATCGAAATTGTACGGAATACCCTCTACAAGAATTATCTAGAGGATTTCTACAACTTCGTGAACACGGATTCGGATATGGCGGGAACGCCGACGTCAGAAGTCATGACCGAAATCCTGGAATTTGAGGCTGACCGAAGAGCTATCAACATCACTTTGAACTCGTTCGGCACCGAGCTATCAAAGACAGACCGAAAGAAGCTCTACCCAGGCTTTGGTCGTCTTTATCCTGAAGGTTCCTACATGCTCTCAAGAGCTGATAACATCGAAGATGTCAAATTAGCCGTGGACGGTATAAGTGACTACAAGGGATACTTTGAAGCCACCGGTCTGGGGCAAAGCAGCAGCGGCGCAGGAAACATGAGTGGCGGTATGGGCGGCGACGGCAAGAGTTTGGAGGACATGTTCTACCAAAAGGAGATGGAAATCTCCAAGGGTGCTTTCACCAGGCAATTCACATATGCTATTGTCTATGCGTGGGTGAAGCTACGGGAACAGGTATG</t>
  </si>
  <si>
    <t>ATGGGAGATCCGCGAGAGTCGTCATCGTACAGTGTTACGCCCAGGCTTCGATACAACACCATCGGAGGTATCAATGGACCCTTGGTTATCTTGGAGAATGTGGGTTGAAGCGCTGTTCAGGAGATTTTGGGGTTGTGCTGATATCTGCAAAGGTCAAATTCCCGCGATACAATGAGATTGTGACCTTGACCCTGCCCGATGGCACAGAGAGGTCGGGACAGGTCTTGGAAGCCAGAGGTGAGAGCGCCAATTCAATGGCCACATCTGAAGTTATGCTAATATGATTATGGAACAGGGGACCGAGCTGTTGTGCAGGTAGGATTGGAAATATGAGGATGAAGGCGATTTAAGGCTTATAAATAACTAGGTATTCGAAGGCACATCTGGTATTGATGTTAAGAAGGTACGGGCTGCGCATTAAAAGATAATGCTCTAACATAACTGACTGGTACATAGTCAAAAGTCGAATTCACGGGCCAAAGTTTGAAGTTGGGCGTCTCCGAAGACATGCTGGGGCGTATATTCGATGGATCAGGACGAGCAATCGATAAAGGGCCAAAGGTTCTTGCTGAAGATTACCTGGACATTAACGGTAGTCCCATCAACCCATACTCTCGAGTAGGAGACTCAAATCCACTTCATTGGTGACGTGCTAAATTCTGCAGGTCTACCCCGAAGAAATGATCTCTACTGGTATCTCTGCCATTGATACTATGAACTCGATTGCTCGTGGACAGAAGATTCCAATTTTCTCGGCTGCCGGCCTGCCACATAACGAAATCGCTGCTCAAATTTGTAGACAAGCTGGCTTGGTTCAGAAACAAGGTGTGACAAACAAGGGTACACATGATGGCCACGAGGAGAACTTTTCTATCGTTTTCGCAGCTATGGGTGTGAACTTGGAGACTGCTCGATTCTTCACAAGAGATTTTGAGGAAAATGGGAGTTTAGAACGTGTTACTCTCTTCCTAAACTTGGCCAATGACCCCACGTAAGTACCTACTGAATGTATCTTTCGGATATACTGACAGCTTTTAGTATCGAACGTATCATTACTCCTCGACTCGCCCTTACAACCGCCGAGTACTATGCATACCAACTCGAGAAGCACGTTTTAGTTATTCTTACTGATTTGACTGCATACTGCGATGCTCTTCGTGAGGTTTCCGCTGCTCGTGAGGAGGTTCCAGGTCGACGTGGTTATCCCGGTTATATGTACACGGATTTGTCAACCATCTACGAGCGTGCTGGTCGTGTCCAGGGACGGAACGGATCCATTACTCAAATTCCTATCCTAACTATGCCCAACGATGATATTACTCACCCAATTCCTGATTTGACTGGCTATATCACGGAAGGACAAATTTTCGTAGATCGTCAACTCTGGAATCGTGGTATCTACCCACCTATCAACGTATTACCTTCTCTGTCTCGTCTCATGAAGTCTGCCATTGGCGAGGGACATACGCGAAAGGATCATGGCGATGTTTCCAATCAGCTTTACGCCAAGTATGCCATCGGCCGTGATGCAGCATCCATGAAGGCTGTCGTTGGCGAGGAAGCTCTTTCATCGGAAGATAAGCTTTCTCTGGAATTCTTGGAGAAGTTTGAGAGGACTTTCATTTCGCAATCTGCTTACGAGTCACGAACTATATATGAGTCTCTGGACCAGGCATGGAGTTTGTTGCGTATCTATCCCAAGGAATTGCTCAACCGTATCCCGGCCAAGATTCTTGCCGAATTCTACCAACGTTCTGCTT</t>
  </si>
  <si>
    <t>ATGTCCGCTCCTCCGAAGTACATGCTGGTGTCTCTCCCCACTTCCATTTCCCCTACCAACGACAAGGAAGATGCTCTCAATGCTCTGAAGTCAACTGTTTCCGCAGACAACGTCGATGTTCTCCCCTTCAAGATCCCCGAGTTCAAGATTGGCACACTTGATGCTTTAGTTCAGCAAGCAGACGACCTAGCAAAGCTAGAAAGTGCGTGCGAAGGTGTTGTTGCTAAGGTTGGAGATTCGCTGCGCATTTTATTAGAGGGTGATGAGGATAAGATTGCTCAGCAGAAGACTGTTAATGACAGTACGTTCAAGAGCATTTCCCAGGATACTGAAAATGCGTTAACAGACTCTCCTTTGTAGAGCCTGCCGACCAATATCTGCGGACCTTCAATTGGAACAAGGTCAAATATCGTGCCGACAAACCATTGGCGGAATTGATTGACTCTCTTCAAAAGGTCAGTGAGAAATGCTTTGGCTTTTAGAACACTGCTCACTTTTTCTCTAGGAGTTGGTTAGTATTGACAACGATGTGAAGAGCAAATTGCAACAATATAACCAAGTCAAGACGAATCTCACCACCCTACAAAGAAAGCAAACGTAAGAAATTCGGTCTTGTCTTTTGGAACTGGCAGAAAAGGCTGACATGTTATTAGTGGAAATCTTTCTACAAAGTCTCTTACCCCAGTTGTTGACCCCAAGGTATTAATCCAAGATTCCGAATACCTCGAAACCCACCTCGTTGTTGTCCCCAATAATTCCtAAAAAGAGTTCCTCCGAAGCTACGAAACAATATCCCCAATGGTAGTACCAAGGTCATCCATTGAGGTGACGCATGACGATGAATTCACATTGTATGCAGTCACGACCTTTAAGAAGCATAGTGCAGAATTCCAACATAAATGCCGGGAGATGAAGTGGACACCTCGAGATTACAAATATGTGGAGGGTGGAAAGGAGGAAGAACGTAAAGAAGTTGAGCGAGTTAGTAGGGACGAGAGGAAGATCTGGGGCGAGGCTTTACGACTCGGACGGACAGGATGGAGTGAAAGTGTAATGATATGGATACATGTTTTCACGCTTCGGGTGTTTGTGGAAACGGTGCTTCGCTATGGACTACCATTAGACTTTGTCTGCAGCTTAATTAAGGTATGTCTACCGCAACCTCCTTAGCTTGCTCGTCGAGAACAGAGTTGCTAATAATACCTAGACAAATTCCAAGCAAGCAAAAAAGACCAAGACAGCATTGGACTCGGCCTACTCGTATTTAGGGGGAAATGCCT</t>
  </si>
  <si>
    <t>ATGTCTGGTGCCACTGTAAGACGGTAGACCTGCTTTCCAAATTTATACTCACCAGGCAATAGAACCGAGAAGCTGTGTTCCCAACTCGGCAGTCATTGGGGCTGATGAAGTCAAAGTTAAAAGGAGCCCAGACCGGCCATGACTTACTAAAGAGAAAGAGTGAGGCTTTGACCAAGTAAGTGCCACCACAAGAGTTGCCATGAGATATTGGCTAACATAACTATGATAGGCGTTTCAGAGGTATTTACGATTGCGAGGCCTCTAAAAGCCCCCTCCTAACCATCCTCCAGAAATCACGCGACGAATCGATGAAGCAAAGCGCAAGATGGGAAGAGTCATGCAAATTGCAGCATTCTCACTCGCAGAAGTTACATATGCAGTTGGAGGAGATATTGGTTACCAAGTTCAAGAATCCGCAAAATCTGCTCGGTTTAGGGTGCGAACGAAGCAAGAGAACGTCTCTGGTGTGTTCCTACCAGCATTTGAGAGTTACACTACCGAGGGAAATAACGACTTTGGATTAACTGGGCTTGGGAAGGGTGGGCAGCAAGTTCAGAGATGTCGAGAGACCTATGCGAGAGCTGTAGAGACTTTGGTTGAGCTTGCAAGTTTGCAGGTATGGCTTTTCAAAAGCAGGGCCGAGATTATAATGCTAATATACTAGACTGCTTTTGTGATTTTGGATGAGGTTATCAAGGTTGTCAACAGGAGAGGTAAGCTATGATACCCTCATATCCCGATATCCCTGCATCGTTACGCCCACTAATACCTCTCTAGTCAATGCCATGTAAGCACCGTTGAGCCTGGAACTTTCCTCCAATACTTATTTGCTTCTAGCGAGCATGTCATCATCCCAAGAACTGAGAACACAATCAAGTGTAAGCACATCAACCTCGCATTTTGCAACAAAACTAACTATTTCTAGACATTATGTCTGAACTTGATGAAGTGGACAGAGAAGAATTCTTTAGATTAAAGAAGGCATGTTTCAACATAGCTTATGTTTAAAATCAAGCTCGACTAATAAAAAGTTAGGTTCA</t>
  </si>
  <si>
    <t>ATGTCACAATCCCACGCCTTGTCCGACGACCAGGTACCTCATCCTgCCCCCCTCCACCCTCCCCAATGGCTTGGCTAAACCGAAgCCCCCCTgCCCCTCTAGGTCGGACAAGAGCTCAAAAAGATGACGGCCTTCATCAAGCAAGAAGCCATGGAGAAAGGCCGCGAGATCGAGATCAAAGCCGACGAGGAATTCGCCATCGAGAAGTCCAAGCTCGTGCGCCAGGAGACGCAGGCCATCGACACGACGTACGAGAAGAAGTTCAAGCAGGCCCAGATGTCGCAGCAGATCACGCGCTCCACCGTCGCCAACAAGACGCGGCTCAAGGTCCTGTCGGCCCGGCAGGAGCTGCTGGATGCCATCTTCGAGCGCGCGGGCCAGAAGCTCGGGGAGGCCACCCGGGACAAGAAGCGGTATCAGGGCATCCTGAAGAATATGATGCTGGAGGGCTTCTATGCCCTGAATGAGCCGAAGCTGCAGGTGAGGGGCAGGAAACAGGATTTCGAGGTGATCAAGAAGGCGATTGTGGAGGCGAAGGAGGAGTATAAGGGGAATTTGGGGAAGGAGGTCCAGGTTACGGTTGATGAGGAGAATCCATTGCCGGAGGGAGGGTGAGTTTGGGTTTGGAGATTGGAGCTGGGATGGTTATGCTAACGAGGGACTAGTGCTGGTGGCTTGTCCATTGTCGGCGGTGGGGGAAAGATTGATATCAACAATACG</t>
  </si>
  <si>
    <t>ATGGCAGCTCCTGCTTCTGCCTACAAGGACAGGCAATTCCTCGCTGTGATCGGAGACGAGGTGAATCTCCCTTTCCCTCCTCTTCTGTCTCACGCTAACCAATTCACCcCCCCCcAGGACTCAGTAACTGGTCTGCTCTTGGCTGGCATCGGGGTACGCAACTCCTAGGCTCTTGCTGCGCTCTCTTGGAACTGGAAGCTGATGAAACCGAATAAAGCACGTTACGTCGCCGCCGGACTCGCAGAAGAACTTTCTCGTTGTGGATAGCAAGACGGATAACGCAACTATCGAGGAGGCCTTTGAGAGATTCACCGTGGAGAGGAAGGATATTGGGATCTTGCTCATCAATCAACATGTAATTGATGAGTATTTGGCTTTTGGGGAGCATCAAGCTAATCAT</t>
  </si>
  <si>
    <t>ATGGTGCAACACCAGGACACCATGTTCCGCTCGGCGGATATGAGCATGGTCCAGCTGTATATTGCCAACGAAATTGGAAGAGAGATTGTGAATGCCCTAGGAGAGCTTGGGCAGATTCAATTTCGAGACGTAAGCTATATGTTTTTGTTTCGAGTTCCTTTGCTGACTCCTACGGCAGCTTAATTCCGAGGTTACAGCTTTCCAAAGAACTTTTACACAGGAGATCCGAAGACTTGATAATGTCGAGAGGCAGCTTCGTAAGTTCGGATAGGCGCGCTATAATCAATTAAAACTAACAAACTCTCAGGGTTCTTTTACTCGCAGATGGAAAAAGCCGAAATTCCACTTCGTAAGATAGATCTTGATGTCGACACTTTGGTGGCCCCTACAGCCTCTGAGATTGACGAGCTTTCCGACCGAAGCCAAAGCCTCGAACAACGAGTTGCATCGTTAAACGACAGCTACGAGACACTCAAGAAGAGAGAGGTGGAATTGATTGAATGGAGACATGTTCTGAGGGAAACCGGGGGgTTCTTTGATAGAGCCCATGGAAATGCCGAGGAAATCAGAGCTTCAACCGACGACGACGACGCGCCATTGCTCCGAGATATTGAGCAACACCAAGCGGGGCAGAACGGAGATGCCGAACGCTCATTCTCGGTCATGAACATCGGATATGTAGCAGGTGTCATTCCCAGGGAGCGAGTGGCCGCATTCGAGCGTATATTGTGGCGTACATTGAGAGGCAATCTGTACATGAACCAAACTGAAATCACCGAGCCCCTCATCGATCCTACGAATAACGAATCCATAAGAAAGAACGTTTTCGTCATCTTCGCGCATGGGAAAGAGCTCATTGCCAAAATTCGCAAGATATCGGAATCTCTTGGGGCTGACCTGTACAGCGTGGATGAGAACAGTGATCTCCGAAGAGACCAGATCCACGAGGTCAATACCAGGCTTGAGGATCTGGGGAATGTTTTGCGTAACACCAAGACCACTCTTGATGCTGAGCTTACTCAAATCGCCCATAGTCTAGCTGCATGGATGGTGATCATCAAAAAaGAGAAGGCGGTTTATCAAACCCTCAACCTTTTCTCCTACGATCATGCCAGGAAAACCTTGATCGCAGAGGCATGGTGTCCAACAAATTCGTTGCCACAGATCAAGGCCACACTTCATGATGTGAACAACCGGGCAGGACTCTCCGTGCCTTCCATCATCAACGAAATCAGAACCAACAAGACGCCACCAACATACCAAAAGACAAATAGGTTTACAGAAGGTTTCCAGACCATCATCGATGCTTACGGAACCGCCAAATACCAAGAAATCAATCCAGGTCTGCCCACAATTGTCACCTTCCCTTTCTTGTTCGCAGTTATGTTCGGTGATTTCGGCCACGGCTTTCTGATGTTCTGTGCTGCATCTGCAATGATATACTGGGAAAAACCTCTGAAGAAGGTCCGCGATGAACTGTTCTCCATGGCCTACTATGGCCGATATATCATGCTGATGATGGGTATTTACTCCATGTACACCGGTCTCATCTACAACGATGTTTTCTCGAAGCCCCTTTCAATTTTCCCTAGCGCCTGGGAATGGGTAATTCCCGATGATTGGAAGGAGGGTCAGGTAGTCGTGGCTCAGCTAAAGGGTAGCTATCGCCATCCTTTTGGTCTCGACTGGATGTGGCACGACAGCGAGAACGACCTTTTGTTCTCCAACAGCTACAAGATGAAGCTCAGTATCTTGATGGGTTGGGCTCACATGACATATTCTCTATGTCTGTCGTACATCAACGCTCGCCATTTTAAGACCCCTATCGATTTCTGGGGCGTGTTCCTTCCAGGAATGATCTTCTTCCAGTCCATCTTCGGGTACCTCGTCTTCACCATCGTCTACAAATGGTCTGTTGACTGGATAGCCATTGAAAAGCCTGCACCTGGACTCCTCAACATGCTGATTTACATGTTCTTGTCTCCCGGTAATGTTGCCCAAGACCAGCAACTTTATCCCCACCAATCTGGTGTCCAAATTATCCTTGTTCTACTCGCCCTTATCCAAGTACCCGTACTACTCTTTTTGAAGCCATTCTATCTTCGGTGGGAAAACAACAGGGCTCGGGCAAAGGGATACAGAGGTATCGGTGAGACTTCTCGGGTAAGTGCACTCGATGGAGATGACGGTGATAGCAATACGCTGGGCGATGGTCGAGCTAGTATTGCGAGCGATGGTGAGGGAGTAGCTATGATAACTCAAGATATTGCGGGGGATGAGGAGCATGAAGAGTTTGAATTTTCGGAAGTGATGATCCATCAAGTTATTCACACTATCGGTACAGTTTCCCGCGTTCCTTGTTATTACTTTACATACTAATCAACGCTCTGCAGAGTTCTGCTTGAATTGTGTTTCGCACACCGCTTCATATCTTCGCCTATGGGCCCTGTCACTAGCCCACCAGCAACTTTCCGTTGTGTTGTGGACCATGACTCTGGCTAACGGTCTGAAAATGACGGGAATTCTCGGCGTCTTCATGCTTGTCGCCACATTCTTCGTCTGGTTCTTCCTTACCATCGCGGTACTGGTCGTGATGGAGGGTACGAGTGCTATGTTGCACAGTTTGCGTCTGCACTGGGT</t>
  </si>
  <si>
    <t>ATGGATATCGGGGATTCTTTGGTCTATTGGTGAGCACTCCCTGAATGCCGCGTTGCCTAGGCTATGAGAAGCCTCATTTTCACATTTGCCGCAATCATAAAACAATTGCTATGTCCTATGCCCCAGTTCTGTTCGCATGCTAATGTTGTCATCTCAGCCCGGTCTATGCAGTCAGTTACACCTAGCTTGTCGTGAAGCTAATCGTCCAATTCATCGGACCTCCCCGAAAACTTTGACATTAGAGCCGTATACTGATTGATTGGTAGCCATTCTTCGGTGCAATGGGCTGCACTTCTGCAATTGTCTTCACTTGTTTCGGGGCTGCATATGGAACCGCGAAGTCTGGTGTTGGAATTTGTGCTATGGGTGTTCTACGACCCGATTTGATCGTCAAGAGTCAGCAGCTCGGAAGCGCCATATCTAAAAGCTTATACTAATTCTGCCTGCAGACATTGTGCCAGTCATTATGGCTGGTATTATCGGCATCTACGGCCTTGTCGTTTCCGTCTTGATCTCCGATGGACTTAAGCAGCAACTCCCTCTCTACACTGGCTTCATTCAACTGGGCGCCGGGCTTAGCGTTGGCTTGGCTGGTCTTGCTGCAGGATTTGCTATTGGTATCGTCGGTGATGCTGGTGTCAGGGGCACTGCACAGCAACCACGATTATTTGTCGGCATGATTCTGATCCTCATTTTCGCCGAAGTTCTGGGTAAGCCATCCCCCACATTCTGCAAATCAAGTCCACTATGGGTAGGGCGCTTGAGAAGCGAGAGGCTATTTTtGTGTAGTGCTTTTCCTT</t>
  </si>
  <si>
    <t>ATGTCAAATCCGGAGTTGGCGCCCAAGTTCGCGCCGTTCTTCGGAATGGTGAGCAATGGAGCTTCCTTGCGTAGTTGGGATTATACTAATTGCTTCTCTAGGCCGGCATTTGTTTCGCTATGACGTTTGGATGTAAGGCAGATGGTATTGGACTCGCAGCACAGTACTGATCGTTGGGATAGGTATCGGTGCCGCATATGGCACAGCCAAGTCTGGAATCGGAATTGCGGGCGTGGGAACATTTAGGCCAGATCTAATCATGAAGGCAAGTTGCATATCAAGTCCAGTACATGTGTGCACCCAGTGCTAATATGTGGGCAAAACAGTCACTTATTCCAGTGGTTATGTCGGGTATCATTGCTGTCTATTCCCTGGTCATCGCTGTCCTCATAGCAGGCGATATGGGACCTCCTCCAGCCCAACATTATAGCTTATTCAAGTAAGGAAATATCAAGCAGTCACAGGGGGAACAGCAGCTGACAATCATCTTAGTGGCTTTATGCATCTTGCCTGCGGGCTTTCGGTTGGTTTAACCGGTCTTGCTGCAGGATATGCGATAGGCATTGTGGGAGATATGGGAGTGAGATCCTACATGCAACAATCAAGAATATTTGTTGGTATGGTTCTAATATTGATCTTC</t>
  </si>
  <si>
    <t>ATGAGTCTGAAATATGGCCTTGGTGGGGTCACAACCACATTGGCCGTGATTGGAGCTTGTGAGATGGATGTTTGCCTGTTTTGAATGCTCAAGCTAACCTCTGCTAGATATGCTCTTTACTGGTGATGGCGAAGCTTTCAACGTAAGTCGAGGCTCCGACGCACCGCTCGGGTCGATGTTGATATAGGAAATAGGTTGGCCAATTCCTCGAAGATGTATCTCCATACGCCTGGGCAGATTTGGGCATTGGGTTGTGCATAGGGCTATCAGTTGTGGGAGCAGCATGGTATTATACATATCTTTGGTGGTATATTCACTGCTAACGAAAGTAAAGGGGGATCTTCATAACAGGCTCCTCAATTATTGGCGGTGGTGTTAGAGCCCCCcGCATCCGAACGAAGAACCTGATATCCATCATTTTCTGTGAGGTCGTAGCTATCTACGGTGTCATCATGGCCATCGTATTCTCATCGAAGATAAACTTTGTAGATGGGGATGGAATATACTCGGGAAGCAATTACTATACGGGATATGCACTGTTCTGGGCTGGCTTGACAGTGGGGTTGTGCAACCTGATTTGCGGCGTGTCAGTGGGTATCAATGGTAGCGGTGCAGCATTGGCAGATGCTGCTGATCCATCCTTGTGGGTTTTGAATTCCTAGATCACAAACGTTATACTAATTATTCGCTAGGTTCGTCAAAATTCTTGTCATTGAGATT</t>
  </si>
  <si>
    <t>P-type ATPase</t>
  </si>
  <si>
    <t>3.6.3.7</t>
  </si>
  <si>
    <t>23731..24645 (-)(915bp)</t>
  </si>
  <si>
    <t>F0</t>
  </si>
  <si>
    <t>1239645..1241741 (+)(2097bp)</t>
  </si>
  <si>
    <t>F1</t>
  </si>
  <si>
    <t>58682..59323 (-)(642bp)</t>
  </si>
  <si>
    <t>321008..321910 (-)(903bp)</t>
  </si>
  <si>
    <t>1014395..1015676 (+)(1282bp)</t>
  </si>
  <si>
    <t>3185404..3186392 (+)(989bp)</t>
  </si>
  <si>
    <t>1201758..1202600 (+)(843bp)</t>
  </si>
  <si>
    <t>1537597..1538232 (+)(636bp)</t>
  </si>
  <si>
    <t>3.6.3.14</t>
  </si>
  <si>
    <t>Penefsky, Harvey S. (01/1991). "Advances in Enzymology and Related Areas of Molecular Biology Meister/Advances Structure and Mechanism of F0F1-Type ATP Synthases and ATPases". Advances in enzymology and related subjects (1934-4694), 64, p. 173.</t>
  </si>
  <si>
    <t>DOI: 10.1002/9780470123102.ch4</t>
  </si>
  <si>
    <t>V1</t>
  </si>
  <si>
    <t>103178..104728 (-)(1551bp)</t>
  </si>
  <si>
    <t>609421..611752 (-)(2332bp)</t>
  </si>
  <si>
    <t>459799..461047 (-)(1249bp)</t>
  </si>
  <si>
    <t>3402761..3404869 (+)(2109bp)</t>
  </si>
  <si>
    <t>125060..126235 (+)(1176bp)</t>
  </si>
  <si>
    <t>1214519..1215643 (-)(1125bp)</t>
  </si>
  <si>
    <t>1986634..1987557 (+)(924bp)</t>
  </si>
  <si>
    <t>319947..320498 (-)(552bp)</t>
  </si>
  <si>
    <t>2958418..2961219 (+)(2802bp)</t>
  </si>
  <si>
    <t>462151..462996 (+)(846bp)</t>
  </si>
  <si>
    <t>2175547..2176464 (+)(918bp)</t>
  </si>
  <si>
    <t>4104748..4105597 (-)(850bp)</t>
  </si>
  <si>
    <t>8716_g</t>
  </si>
  <si>
    <t>20601_g</t>
  </si>
  <si>
    <t>10725_g</t>
  </si>
  <si>
    <t>836_g</t>
  </si>
  <si>
    <t>1593_g</t>
  </si>
  <si>
    <t>5895_g</t>
  </si>
  <si>
    <t>5565_g</t>
  </si>
  <si>
    <t>3598_g</t>
  </si>
  <si>
    <t>9422_g</t>
  </si>
  <si>
    <t>3457_g</t>
  </si>
  <si>
    <t>4820_g</t>
  </si>
  <si>
    <t>1082_g</t>
  </si>
  <si>
    <t>8010_g</t>
  </si>
  <si>
    <t>8009_g</t>
  </si>
  <si>
    <t>1954_g</t>
  </si>
  <si>
    <t>8892_g</t>
  </si>
  <si>
    <t>K00059</t>
  </si>
  <si>
    <t>fabG; 3-oxoacyl-[acyl-carrier protein] reductase [EC:1.1.1.100]</t>
  </si>
  <si>
    <t>K00645</t>
  </si>
  <si>
    <t>fabD; [acyl-carrier-protein] S-malonyltransferase [EC:2.3.1.39]</t>
  </si>
  <si>
    <t>K00667</t>
  </si>
  <si>
    <t>FAS2; fatty acid synthase subunit alpha, fungi type [EC:2.3.1.86]</t>
  </si>
  <si>
    <t>K00668</t>
  </si>
  <si>
    <t>FAS1; fatty acid synthase subunit beta, fungi type [EC:2.3.1.86]</t>
  </si>
  <si>
    <t>K02371</t>
  </si>
  <si>
    <t>fabK; enoyl-[acyl carrier protein] reductase II [EC:1.3.1.-]</t>
  </si>
  <si>
    <t>K09458</t>
  </si>
  <si>
    <t>fabF; 3-oxoacyl-[acyl-carrier-protein] synthase II [EC:2.3.1.179]</t>
  </si>
  <si>
    <t>K11262</t>
  </si>
  <si>
    <t>ACAC; acetyl-CoA carboxylase / biotin carboxylase [EC:6.4.1.2 6.3.4.14]</t>
  </si>
  <si>
    <t>ATGGCACACCGCGCTGCTCAAATTGCTTCTCACCTCAATTACCCCCAGGGGCTACTCTATGGCCAAGTAGCTATCATAACCGGGTCAGGACAAGGCATCGGTGCTGAAACCGCACGGCTCTTTGCAAATGAGGGAGCTAAAGTTGTTATCTCTGATATTGATGCTGGTCTGAGTTACTCCCCTTTACCTTAATTAAGTTGAACGGAAAAGCTGATGTTTGCATTTCTTCCTGTAGTGAAAGCCAAACAAGTAGCTTCTGATATTATAAAGTCTGGTGGAAAAGCCATAGCTATTCCAGGGGACATGCTAGACGCAGACTATCTCAAAGAACTCGTTAAGAAAACTGCGGAATTTGGAGAGGGGAAGATACATATCATAGTCAACAATGCTGGGTTGGTCTTCTTCTTGCCACTAAATACAGCTATATAAAACTACTAACAATGATGCAGCTATACCTGGGATGGAGTTATCCATAAGGTGTTgCCCgCCAAAAGTCTATCCACTAATTCCAAAAATCTAACCATAAATCTCGAGCAGATGACAGACAAGCAATGGGAAAACATAATAGCCCTCCACACCACCGCCCCATTCAAACTCGTCCGTGCCGCCGCTCCCTATTTCCGTGTCACTGATAACGAACCCCGCTGCATAATTAACATCTCTAGCACGTCTGGCGTCCACGGCAACGCCGGGCAAGCCAACTACGGCGCCGCCAAATCAGGCATTAACGGCCTTACCAAGGTCATCGCTAAAGAATGGGGACCTCAGTTCGGCGTCAGGGCGAATTCTATTGCGTTCGGGTATATTCTGACAAGGCTGACGGCGGCGAAGGAGGAGGGGACATTTATAACGACGTCTGATGGGGAGAAGATTGTGCTGGGGATTCCAGGGCAAAGGAAGGATTTACCGGCGAAGGCTTATGCGGATATTCCTTTAGGTAGGCCAGGGACGGCAACCGAG</t>
  </si>
  <si>
    <t>ATGTCATTGAAATTCCCGCTCCATGATAAAATTGCTATTGTCACTGGCGCCTCCCGAGGTCTCGGCGCAGGAATGGCATTAGAGCTGGCGAAACGTGGTGCTAAGGTAACAGCTCACAATAACCACTATCGCCATCATACGTTCTAATCGGACTTAAAAGATCGTGCTCACATACACATCAGCGACTAGTGAAAGCCGCGTCCATGAGCTCATCGCTCAAATCAACGCACTCCACGCAGAACGCCAGCCCAGTTCATCCGCTCACCCCAATGCAATTAGCATCTGTGCCGATCTTCGAGACCAAACCTCAGCTCAAAAGATCGTCGATGCGACAGTTGCCAGTTTCGGAGGAATAGACATCCTAGTCAACAATGCAGGATGCGAACTCACGAAGGGATTACCCGATATCGAAGTTAGTGATTTCGCAAAGGTCTACGAGCTTAACGTCCTCGCTCCAATTCTGCTTACCCAAGCCGTGCTGCCGCATTTAAAGCGACCTGGGCGAGTCATTAACATCTCATCTGTGGGTGCACGAGCCGGGTTTAAACCGGTGTCTCTTTATTGTAGCTCTAAAGCAGCTTTGGAGGCTTTGACGAGATGCTGGGCTGCCGAGTTGGGAGGAGATGGGACGACGGTGAATGCGATTGCCCCTGGGCCGGTGGAGACTGACATGTTGGCGAATATTCCGAAAGAGATTGTGCAGAGGCAGAAGGAGACGACGCCGGTGGAGAATCGGATTGGGACGGTAGGGGAGGTGGCAGATGTTGTGGCGTGGTTGGCTGGAGAGGAGGCAAGGTGGATTAGTGGGCAGGTGTTGAGCGTTAGTGGAGGTTGGGCTATGTATTGATTAGCTGCCAGTATAGAATTGAAGTATTGAGAA</t>
  </si>
  <si>
    <t>ATGGAGTCCAATAATCCCATCAGGAAAGCTGCATTTGACGGCGCCTCTCTAGAGGGCAAAGTCGCTCTCGTCACGGGATCAGGGCGTGGCATTGGGAAAGGCATTGCACTTGAGCTTGCGGCGCGGGGTGCTTCAATCGTTATCAACTATGCCAACTCGGCTAAGGGGGCATTAAATACTGTCGCAGAGATAGAAGCGCTTGGAAGCAAAGCCATTGCAATCAAAGCCGATGTGACAAAGGTCGCAGAAATCCAGCGTCTGTTCAAAGAGGCTATTGCCCACTTTGGCCATCTGGATATTGTCATGTCGAATTCTGGAACCGAGATCTTCAAGCCCGAAGAGGAGATTACAGAAGAGGATTTTGATAAAATATTCAACCTCAACACTAAGGCACAATTTTaTGTTGCACAGCAAGCCATGATCCATCTACAACCTGGAGGTCGGATCATCTTGATGTCTTCAATCGCTGCTCGGATAACCGGAATACCGAACCATGCATTGTATGCAGGGTCAAAGTGCGCTATAGAGGGCTTCACTCGTAGCTTCAGCAAAGACTGCGGCTCCAAAGGCATTACAGTTAATTCCATTGCGCCAcGGGGTGTGAAGACTGATATGTATGAGCAGTGAGTATTTCTCGGATCTAGAAAAGAGGCAAAACTAATAGAATTTCAGGAACGGGTGGCATTATGTTCCAGGAGGAAAACCTCCATTGCTCACCGAAACTCTTGACCAAAGACTGGCGAACATGTGCCCATTGAAGAGAGTGGCTATACCTCAAGATGTTTGTTGTCTCCTTCCAAACCTACCAACACTGATTATCCCCCAATAGCTACAATATTTCAATTCTAATTGAAATCAGATTGCTCGAGTCGTGGCATTC</t>
  </si>
  <si>
    <t>ATGGCATCAAATCAAAACGACCACGGTTCCGCGGATCAAATAACTATAACTAAAACATACCCCAAGAGAACTGCTATTGTTACTGGATCGGCTAGAGGAATGTATGGTTTACCTTCCTTCCAGTTCCAATCCCTCACTCACATGAAAAAGTGGAAAATCTATCGCTCTTAGATTAGCAGAAGACGGCTTCGATATCTGTGTAAATGACGTCGAAGCCAATAAAGCCGGAATTGAGGAGGTTTGTGCTACTGCTTCCCATTCTAAATCAACCATATACAGCCCCAAACTGTAATCTCTAAACTCACTAATAATTCTTCAGACAGTAAAGGAAATCCAAGCGTCGGGTCGAAAGTCATATGGGCACAGTGCAGACATCAGCAAGCTGGCTGAGGTTACAAGCCTAATCCAATCCTCAGTCCAACACCTTGGTCCTTTGAACGTGATGGTGGCAAACGCTGGCATTGCACAGGTCAAAGCACTGCTGGACCTGGAAGAGGAAGATTTGAAAAGAATGTTTGAAGTTAATGTGTTTGGGGTGTTTAACTGCTACCGAGAGGCTGCGAAGCAAATGATTAGTCAGGGAACAGGGGGGAAGATTCTTGGGGCTGCTAGGTTTGTTTCCTTTTCCCCTCCGCTTATTCAAACCTCCGAATGATGCATATCAGCTGCTTTTTAGAATTGAGATAGGACAGGATTTACTCTTCCCAGACTAACACCTCGAATAGCATCGTAGCCTTCAAACCGTTCGCGCTCCTGTCCCACTACTCGGCGTCTAAATTCGCCGTCCGTGGCTTCACTCAAGCATTCGCCATGGAACTTGCTTCACACAAAATCACCGTAAATGCCTATGCACCTGGTATTGTGGGCACGGCCATGTGGGACCTGATTGATGAAGAGATTGGCAAAAAGGCCGGGGCGAAAAAGGGAGACACGATCAAGAAGTACACTCGGGATTTGATT</t>
  </si>
  <si>
    <t>ATGGAAGCACGACATGAACATTACAAATCCTCCCACCGCAATACTTTAGCGTAGAGAGATGAATGATATGCAATATCTTTTTCCCGGCGCTGAGAAACCCGTCAACTGCGAACAACGAATAGTATAAAAAGGAGAGAGAGCACCCTCCGCAGCTCAAACATTATCTACAGCTCGAGCATTCATTCCCCGCACTATACAAACGAAACCATGTCGAAGTATCTCCTTGATCTCACCAACGAATTTTCTGGGCTCCGGGCTCTTGTGACTGGAGGCTCCCGCGGTATCGGTGCAGCGACGGCGCAGCGCCTGATTGATGGAGGCGCGAAAGTCGTGGTTACAGCTCGCAAACCCCACAAAGAAACACCAGCAGGCGCCATCTTCGTGGCTGGCGATATCAGCACAAAAGAAGGGGCAGCAACTGTAGGATACGCCGCGCTTGAGGCTTTGGATGGCAAGATTGATATCGTAGTCAACAGCGTTGGTGCTGCTCGGCTTCATGCTAGCCTGGAAGCAATTCCAGATGATGAATGGATCGACTCGCTGAATATCAACTTCCTCGCAACTCTCCGAGTGACAGCCGCGGTACTCCCAGCATTGAAGCAGTCGAAGCATGGCGCTATTGTGAACCTGTCGTCCGGTGGCTTGACTCCATTCGCAGGCGCGTTGGCCCATTACGGCGTGGCCAAGGCAGCACTGAACAACTACTCCAAGAGCCTAGCTAAGGAACTCGCACCACTGGGAATTCGTGTCAACATCGTGACGCCTGGTCCAGTCTACACACCCGGCGCCGATGATTTGCGCAAGCAGATCATCGCCGCCATAGGCATCACCAACGAGCAGTTCATGTCCGCGGTGCCACTGCAGGGACcGGGAGGCAAGT</t>
  </si>
  <si>
    <t>ATGTCTCCCTTTAACAACATCCATAACACAATCCCACCACGCACCATTGATGCTAGCGGCTATGGAAAGACCGCAATCGTTACGGGATGTGCGTCTGGCGTTGGTCTAGCAACTGCCCAAGCTTTCTTGAGCCACCAGTTCGAGGTACTAGGTGTAGATATCAACGAGATGGATTTCGCAAAGATTGACGAAAGGGACGAAGAACGGTTTCATTTCCACAGAGGGGATCTCATGAAGGAAGGAGAGTGCGATGAGGTTGTTCGCCTTTGCATTGCACAATTTGGGTGAGCATGTGCTTTTACATTCGCTTGCTTCCCCTATTCTAAAGCTTGAGCTTGTTCCTAAGGGACCCAGGGAAAAGATCGATGTTTTGGCAAACGCAGCAGAGATTGTGGATTCGTTCGAAGCTGCAGACGTTATCTCCGATCAAGTTTGGGACCGCGTCATAGGCGTTAATCTCACGGCTCCTACGAAGTTGATTCGTGCTGTATTACCGTTTATGAAGGCGAAGAAAAATGGAGCTATAATAAATGTTGCAAGTAAAGCTGGAATGAGTGGCACTGCTGCTGGCGTTGCATATACTGCTGTAAGTGAAGACTTTTTGATAAATTCACCAATCCCCCAAATGCTTCATCCTCTTCTTGAGGATGTTGTGTCTAAACTACTAGTACACAAAAAGCTAACAAGAACTGTTATAGTCTAAGCACGGATTAGTGAGATACCCTTCTCTAGGTTCTCAATTTTACCCTCTAATTACAAAAGTTTAGGTCGGTGTGACGAAGAGTACGGCATGGCGCTTCAAAGACGAAGGTATTCGCTGCAACGCAGTATTACCAGGATGTAATTCCTCGACTCTCTTCAAGTCCCTTCCCCGATGTTCAGTTCTCCACTAATTATTCTCTCAGTTGTCGATACCAATATCCACCAACCTTCGGCACAGGAGAACTTTGATCTAGCTACCTATAAAATACTTGCGTAAGTAGCCTATCATGATTTATGGCCATGGTAAACAAATACTGATTGCGTAGACCTGTGATTTC</t>
  </si>
  <si>
    <t>ATGTCAATTCTTACAACTGATCTCCGCAACCACCTTGCTCTCATTACAGGAGCGAGTGGCGGCATAGGAAAGGCAACATCCCTCGCTCTTGCGTCTATGGGTTGTTCGATCGCTGTGCATTATCATTCCTCTACGGCTGTCGCTGAAGAACTAGTAAAGGACTTGAAAGCGAAAGGAGTACGGGCTGAAGCTTTTAAGGCTGATTTAACAAATTACGATGAGGTCTGTAATTGAATTATATGCTTACAAATCGTTTCTCAGAGTTATAATATCAACTCACGAATGTTCCTCCCATTCCCAAAGTTTCTTAGGCATAGTTAAAGCAGTTTCATATTGCATTAATGGATGATTTACTAATTACCCCAGGTTCGTGCTCTCTATGCCGCCGTTGTCAAATCTCTCGGTCAACCCACCATTCTCTTTAACAACGCCGGCATTGCTCTCAAAAGCGGCATAAAAAAGATCACCGAGATTAGCATTGATGAATTTGAGCTTACATGGCGTGCTAATTGCGGTCAAGCTTTCCTCCTTACTCAACTCTGTCTTCCTGAAATGGAGAAGCAAGGATGGGGAAGGGTGATATTTTGCTCGAGTGTGGCTGGCTTTAACGGCGGGGTCATTGGGCCTCATTATGCGTGAGTATTGTGATAAATTTCTATCGATGTATGAACACTCATTCATGAAATAGGTCGTCGAAATCCGCTCTCCATGGATTGGTTCACTGGCTGGCGGGCCAATATGCTAAAAGCGGAATTACGGTCAATGGTGTAGCTCCGGCCCTAATCCAAGGGACTACAATGTTACCGGGTCCAAGCGAAACCCTTACGAAGAGTAGGCGTTGGCAGAGGTGGTTAGAAATTACCCCGCTAACCGAGAATAG</t>
  </si>
  <si>
    <t>ATGCTCTCGGTTCGTACAAGACTCTCATGCCGCCTCATCTCACCTGAACAACTTCTCAAGGCCTCGCTCCATGTCACCAATAACCACTCCCAGAAAATCCTCCGCCGAACAATATCCACCTCTCCTTCTTCCCTCTCCGGCAAGACATGTCTCATCACCGGCGCATCCCGAGGCATTGGGGCATCAATTGCCAAAAGGTTTGCCGCTGAGGGCGTAAAATGCATCCTCGTAGGACGAAACCCTTCTCTCCTTGAAGATGTGAAGGCTGGCCTATTTAGACTTGGTCATCAGGAAGACGGTCACCAAGTCATAGTCGGGGATGTCGGCAACGTTGAATTCTGGAATACTTTCAAGAAAGAGAGGAACATTGATATCCTTGTCAATGCAGCAGGAATCACTCATGCTTCTCCCCTCTTCGTCACAAGCCCGGACCTGCTTGAGGAGGTAGTGAGGACGAATCTGATAGGCACGATAATGGCATGCAAAACCATAGGTAAAACTATGATGGTAAAGAGAGAAGGTAAGTTCTTCTCTTCGGTCAATCTTCAACAACAAACTTTGCCGAACGTTCCAGATCTCAATTCCTAATTGTGGATTTAGGATGCATCATCAATATAGCTTCGCTATTAGGCATGAAAGGGGGAAAAGGCAGTGCAGGATATGCTGCAAGCAAAGCTGGAGTTATTGGTAGGCTTGTTTATTTGCCTCACCATTCCCTTGCTAACGTTGTTAGGGTTGACTCGAGCATTAGCCGTGGAATTGGGTACAGTCAAGGTGCGGGTGAACGTGATAGTACCAGGCTACATTGAGACAGATATGACTGAAGGTATGTTTTTCCTATCATCTACAATCACTGAGCCTTCTGTGGAATTGATCCAATCCTCCGTCTCTTACACTACTATTTATTCTAATGTACAAATGCTCAGCTATGTCTCTTGAGGCAAGATCTGAGGCTATGGC</t>
  </si>
  <si>
    <t>ATGAGCCACCCATCCAACAAAGATGTCATCAGTAACGCCCTCTTTAATCTAAAGGGTCGGGTTGCTCTTGTTACTGGTGAGTGAAGGCCTTGCTCTTCTGGATACAATTTAACACTATTAATCAGGTGGCGCGTCTGGAATCGGGTTGATGATTACTCAAGCTCTCGCGGTCAACGGTGCCAAAGTATACATAGTCGGCAGGGCAGGAGAAAAGCTCGACACTGTAGCAAATCAATACAACGGCGATGATATTGATGGCGAAATTATCCCACTTCAAGCCGATGTCACCAAGAAGGAAGATATCGCCCGTCTCTATGACGAAATTTCCAAACGCGAGAAGTGCCTTTGCATTCTTGTCAATAATGCCGGTATCGACGGTTCTACCTTCCAGCAGGAAGCGCAAACCCCAGAAGAAGCAAGAAAGAATCTGTTCGAGCCGGACGACGCCAATTTCGAAGAATGGGAGAAGATTTACCGAACAAATGTTGCACAGATCTACTTCACAACCACGGCATTTTTGCCTTTGTTAGCTCACGTCACGGAACAGCACAAGGATTACTCGGGCACTGTCATCAACATCGCTTCCGTCTCCGGTCTTATCAAGGACACTCAGCATCATCCTGCCTACAATGCCAGCAAAGCCGCCGCAATCTACCTGAGTCGCGCGCTTGCCAACATCGTTGCTCAGAACCGTTTCAAGATCCGCATAAATTCTATTTCCCCTGGCGTATTCCCAAGCGAGATGACCACAGAAGGCAGCGGTCAGGATCAAAAGAGCTACATTCCAAAGGAGAAGTACG</t>
  </si>
  <si>
    <t>ATGAGCACTACTACCGAACCCAAGCCCCTCGCCGGGAAAGTCGCCATCGTAACCGGCGGCTCCAAAGGAATCGGCCGGGCCATCTCCCTCAAACTCGCTTCGTTGGGCGCAAACATCGTAGTAAACTACTCCAACGATGCAGCAGCTGCTTCCACGGTCGTCAACGAAATCGGCACCGAACACTCCATCGCAGTCCAAGGTGACGCCTCCAAGGTCTCGGAAATCGAAAAACTAGTCGACGAAACCATCAGCCGGTTTGGCAAGGTTGATATCCTGGTCCCGTGTGCCGGCGTTATGATGCTCAATGATCTCGAAAAGATAACGGAGGAGGCATTCGACAAGACGATGAATTTGAATGTCAAGGGACCTTTATTTTTGGTCAAGGTACATCTCTCCTTCCCCTTTTTtATTTCAACGATGTGTTGTTGGAGGAGGTGAGATTTACAATATTTATTAACATGGCGCTTAGAAAGCATCCCCCTTGATGGCTCCCGGCGGCCGCATCATCCTCTTCTCCACATCCCTATGCGCCGCCAGCACCTTAACCCCCAATTATACCCTCTACATCACCTCCAAAGGCGCCATCGAGCAACTAACCCGCGGTCTCTCTAAAGAGCTCTCGAAAAAAGGCATCATGGTTAACGCCATCGCCCCTGGTCCGACTGCCACAGACTTATTCTTGGAGGGCAAGAGCGAGCAGCTGTTGAAGATGATTGCGGG</t>
  </si>
  <si>
    <t>ATGAAGCGCCTTGTATCTGGTTTGCCCAATGCAAAGCCAACCACCCCTGGCATCCTAGCTACCAAGGAACCAGTCAATGGAAGAACTCCTTGTTATCGAAGGTTGTCCAGCAAGTCGAGATCCCAACAGCAGATTCGGTATATGTCGACTAAAGGGACTCGGCCAAGGACGGCAATATTCTTTCCTGGTAGATATATGGTTTCCTGGGCCTCCAATTCTGAATAACAAATAGATGCTGATACATGAACACAGGGCAGGGAGTACAGAAAGTTGGCATGCTCACACCTTGGCTTGAGGCATTCCCATCGACCGCTCACCCCATACTCGAGGAAATCGACCACCTCTTAGGCTTCAAGATTTCGAAAATTATAGAACAAGGACCCAATTCTACTCTCACAGCTACGGAAAATGCCCAACCAGCCATTATGGCATCCTCTATCCTCATATTACGAGTGTTGGAAAAGGAGTTTGGGTTTAAGCCACCCGAAAGGGTAGATGTCACACTGGGGCATTCCTTGGGTGAATTCGCAGCTCTCGTGGCTGGAGGGTTCGTCTCGTTTGAAGATAGTCTGTATTTGGTACGGAAACGTGCCGAAGTCATGGCAGAATGCTCGAGGAAGGCTTGCGCAGAGCATGGAGGCGAATACGGGATGGTCGCTCTGGTCACCGCCCCAGGTAGCCTTCAGCCATTGATTGAAGAAATACACGAATTTCTCGGCCATAACAGCGCAGGTTCAAAGTCCGAGAGTTCACAAGACGTCCCGCCGATCCAGCAGGTCATGATCGCGAATATAAACAGCAAAAACCAAATCGTCCTGAGTGGGAATATTGAAAGGATAAAAACTCTTTTGACGCATGTGCGCCAGTTCGGCGGCCATGATCCAATGTCTGTGAGGTTGAAGAGTGATAGCCCGTTTCATAGCCCTATGATGAAACCTGCAGCCACGGCTATGAGAAAGTTGTTAGAGGGGAAGAGTCGGGTGAAAGGGAAAGAGGACCAGGATATTGTCACATTCCCTGGGGTGATGGAGTGTGTTAGTAATCTCAGTGCTAGGCCATTTGAAAGTAAGGAGCAACTTAAAGACCATTGGGCCCGACAATGTGTAGAGACTGTACAATGGTGGGAGAGTATAAAATACTTGGATCAGCAGCAAAAGGTACGGCGGTGGATTGGAATTGGACCAGGGAACGTTGGTCGGA</t>
  </si>
  <si>
    <t>ATGCGTCCCGAAGTCGAGCAAGAGCTCGCCCACACCCTCCTGGTCGAGCTCCTAGCATACCAATTCGCTTCGCCCGTGAGATGGATCGAGACCCAAGATGTCATTCTGGCCGAGAAGACGACGGAGCGGATTGTGGAAATCGGTCCGGCAGATACGCTGGGGGTGATGGCGAAGCGGACGCTGGCCTCCAAGTACGAAGCCTACGATGCCGCACAATCTCTTCAGAGACAGATTCTCTGCTATtACAAGGACGCGAAGGAAATCTACTACGACGTCGATCCGGTCGAGGACGAGCCCGAGCCAGCGGCGGCGCCCTCGAGCAGCCCTGCGCCAGCCCCGTCTGCGGCTTCAAACTCTGCACCTGTTGCGGCTGCCCCACCACCCCCGAGTGCTGGGCCAGCAGCCCAGGTTCCAGATATCCCCGTCGGTGCCGTCGACATCGTGCGGGCCTTGGTGGCTCAAAAACTCAAGAAACAGCTCTTGGACATCCCCTTGAGCAAGGCGATCAAAGACCTCGTGGGTGGTACGTTTGGAATCCCCATGGACCCGACCCCATGTCACTAACACTTTCTACAGGCAAATCAACCCTTCAGAATGAAATCCTGGGAGATCTGGGCAAGGAATTCGGGTCGACGCCCGAGAAGCCGGAAGACACCCCTCTCGACGAGCTCGGTGCTTCGATGCAGGCGACATTCAATGGCCAGCTCGGAAAACAGTCTTCATCGCTGATTGCGAGGCTGATATCCTCCAAAATGCCTGGTGGCTTCAATATCACAACTGCCAGAAAATACTTGGAGACGAGATGGGGTCTCGCTTCTGGGAGACAAGATGGTGTTTTACTCCTGGCTCTCACCACGGAGgCCCCCGCTCGCCTTGGATCTGAGAATGATGCGAAGGCGTACCTGGATGACGTGGCCCACAAATACGCAGCGATTGCAGGTATCAGTCTCGCTGCCCCGGTAGCTAGCAGCGGTGGTGGAGGAGGAGGCGGTGGAATGATGATGGATCCTGCAGCGATCGACGCCTTGACCAAGGACCAGAGGGCACTCTTCAAACAGCAGCTAGAGCTGTTTGCTCGCTATTTGAAGATGGATCTTCGTGCTGGGGAGAAGGCTTTCATCGGATCTCAGCAATCACAAGCGGCACTTCAAGCTCAATTGGACCTCTGGAACGTGGAACATGGGGAGTTCTATGCCGCCGGAATCGAGCCGGTCTTCAGTCCCTTGAAAGCTCGAGTTTACGATTCATCCTGGAATTGGGCACGTCAGGACGCTTTGTCAATGTACTACGATATCATTTTTGGCCGTTTACAAGCCGTCGATCGAGAAATCGTCAGTCAGTGCATCCGGATCATGAACCGGTCGAATCCCACCCTGGTGGATTTCATGCAATATCACATCGATAATACCCCGACGGAACGAGGCGAGACATACAGGCTCGCCAAGGAACTCGGCCAGCAGCTCATCGACAACTGCAAGGACGTTCTGGAAACAGCGCCGTGCTACAAGGATGTTGCCGTCCCGACTGGACCCCACACGGTCATCGATGCACGTGGGAACATGGAGTACGAGGAGATCCCGCGAACGAGTGTGAGGAAACTCGAGCATTACGTCCAGGAGATGGCCGATGGCGGGAAGATTTCCGAGTATGGCAATCGGACCAAGGTTCAGAATGATCTGAGCCGGATCTATAAGCTCATTAAACAACAGCACAAGCTTTCCAAATCATCACAACTCCAGATAAAGGCACTTTATTCGGATGTCATCCGATCCTTGGCTATGAGCGAAGGTCAAATCATTCCAAAAGAAAACGGGAATGGCAAGGTCAACGGCGCGTCAAAGAAGGGCGCGCTCCGAAACGGAGCAGTGAAGACTGGAAAGGTCGAAACGATTCCCTTCTTACATCTCAAGAGAAAGGATGAGCACGGATGGGAATACAGCAAGAAACTCACGGGCCTCTATCTGGATGGTCTAGAGCAAGCTGCCAAGTCCGGTGTGACTTTCCAAGGCAAGAATGCTTTGATGACGGGTGCTGGTGCCGGTTCGATCGGTGCCGAAGTTCTCCAAGGGCTGATTAGTGGTGGTGCCAAGGTGGTCGTCACCACCAGCCGTTTCTCTCGCGAAGTCACGGAGTACTACCAGTCGATGTACGCCCGTTACGGCTCCCGCGGCTCCCAACTCATTGTGGTGCCTTTCAACCAAGGTAGCAAGCAAGATGTCGAGGCTCTGGTGGAGTATATTTATGATCCAAAGAAGGGACTCGGATGGGATCTGGACTTTGTGGTCCCATTTGCCGCTATTCCGGAGAATGGTCGCGAGATTGACAGCATCGATTCGAAATCAGAGCTCGCTCATCGTATTATGTTGACGAATCTTCTCCGTCTCCTCGGATGTATCAAGTCACAAAAGGCCGAGCGCGGCTTTGAAACCAGACCTGCCCAAGTTGTCTTGCCCCTATCGCCCAATCATGGTACTTTCGGAAACGATGGTCTCTACTCCGAGTCGAAGCTTGCTCTGGAGACGCTTTTCAATCGATGGCACTCGGAGAGCTGGGGAAATTTCCTGACTATCTGCGGTGCGGTCATTGGCTGGACTCGTGGTACTGGTCTTATGTCTGGCAACAACATCGTTGCAGAGGGTGTAGAGGCATACGGCGTGCGCACATTCTCCCAACAGGAGATGGCTTTCAACCTGCTCGGTTTGATGTCGCCAACGATCGTCGACTTGTGCCAGTCGGAACCAGTCTTCGCGGATCTCAACGGCGGATTACAATTCATCCCTGACCTGAAGAACTTGATGACCAAACTTCGGACGAATCTCATGGAAACGAGCGAAGTCAGACAGGCTGTCACCAAGGAAACCGCAATTGAGAATAAGATTGTCAACGGTGAGAATAGCGAGGCTCTCTTCAAGAAAGTGACCATTGAGCCTCGTGCCAACATCAAGTTTGAGTTTCCTCGCCTCGCAGACTGGAAGAAGGAAATCGAGCCTCTCAATGAGAACCTCAAGGGTATGGTTGATCTCGAGAAGGTTGTAGTTGTGACGGGTTTTGCCGAAGTTGGACCCTGGGGGAACTCTCGTACGCGATGGGAGATGGAGGCTTACGGCAGCTTCTCTCTCGAGGGTTGTGTAGAGATGGCCTGGATCATGGGTCTCATTAAGAACCACAACGGTCCCATCAAGGGTAAGCAATACGCTGGTTGGGTTGACGCCAAGACCGGCGAGCCTGTCGATGACAAGGACGTGAAAGCCAAGTACGAGAAGCACATTCTCGAGCATTCCGGGATTCGTCTCATCGAGCCCGAGCTCTTCAGAGGCTATGATCCCAACAAGAAGCAACTGCTTCAAGAGGTAGTCATCCAGGAGGATCTTGAACCATTTGAGACCTCGAAGGAGATGGCTGAGGAATTCAAGCGTGAGCATGGCGACAAGGCCGAGATCTTTGAGATCCCAGAATCCGGCGAGTTCATTGTGATCATGAAGAAGGGTGCCACCCTCATGATCCCCAAAGCTCTCAAATTCGATCGCCTGGTCGCCGGTCAGATTCCCACTGGCTGGGATGCCAAGAACTATGGTATTCCGGACGACATCATCTCACAGGTGGATCCCGTTACTCTGTTTGTACTTGTCTGCACGGTTGAATCGCTACTGGCATCCGGTATTACTGATCCATACGAGTTCTACAAGTATGTTCACATTTCTGAAGTCGGCAACTGTATCGGTTCTGGCATTGGTGGCACGACTGCTCTGAGAGGGATGTATAAAGACCGTTTCCTGGACAAACCACTCCAGAAGGACATTCTCCAAGAGTCTTTCATCAACACCATGAGTGCCTGGGTGAACATGTTACTTCTGTCGTCTACTGGTCCGATCAAGACGCCTGTTGGTGCTTGCGCGACTTCTGTGGAGTCTGTTGATATTGGTTATGAAACCATCATCGAGGGCAAGGCTCGCGTCTGCTTTGTTGGTGGATTTGATGACTTCCAGGAGGAAGGTTCTTATGAGTTTGCAAACATGAAAGCTACGAGCAACGCTGTTGATGAGTTCGCACACGGTCGCACACCAAAGGAAATGTCCCGTCCTGCCACCACCACGAGAAACGGCTTCATGGAATCGCAAGGCTGTGGGATGCAGGTCATCATGACAGCACGACTTGCTCTCGATATGGGTGTCCCCATCTATGGTATTATCGGTCTCACTGCAACTGCCACCGATAAAACTGGGCGATCGGTCCCTGCGCCTGGTCAAGGCGTTCTCACCACTGCTCGTGAGACTCCCGGCAAATTCCCATCTCCCCTCCTTGACATCAAGTATCGTCGCCGACAAATCGAGCTCCGCAAGAAGAGCATCAAGCAATGGCAAGAATCCGAGCTTGAGTATCTCCACGAAGAAGTAGCCGCTATGAAGGCCCAAGGTCAAGCGTTTAACGAAACCGAGTACGCCCAAGATCGTGCAGCTCATATCGGACGAGAAGCAGCACGCCAAGAACGTGATGTTCTATATAGTCTCGGCAACAACTTCTGGAAGCAAGATCCGACCATCGCACCGCTTCGCGGTGCTCTCGCTACCTGGGGTCTGACCATCGACGACCTCGATGTCGCGTCCTTCCACGGCACTTCGACTGTTGCCAATGACAAGAACGAGTCTTCGGTGATCTGTCAACAAATGAAGCATCTAGGCCGCACGAAGGGTAATGCCGTCCTTGGCGTCTTCCAGAAGTACCTAACTGGTCACCCCAAGGGTGCTGCTGGTGCTTGGATGATGAACGGCAGTTTGCAAGTCCTCAACTCTGGCTTGGTTCCTGGTAATCGAAATGCCGACAACATCGACCAAGTCATGGAGAAGTTCGACTACCTCGTGTACCCAAGTAAGAGCATCCAGACCGATGGTGTCAAGGCTTTCTCTGTAACCTCATTTGGTTTTGGTCAGAAGGGTGCTCAGGCCATCGGGATTCACTCGAAGTATTTGTTTGCCACTCTTGATGAGGCTACCTATGAGGCATACTGTGCCAAGGTTGAGTCTCGACAGAAGAAGGCGTACAGGTACTTCCACAATGGAATGATCACAAATACCTTGTTCGTCGCCAAGACCCACGCGCCATACTCTGATGAACAACAAAGCGCAGTCTTCCTTAACCCAGAAGCTCGTGTCTCGAAGGACAAGAAGACATCGGAGTTTACTTATGCGCCAAATTTTGCAGCGAAGTCTTTAGACAAAGTGAATAGCGAGGGTACGAAGAAAATGGTTGAATCCTTAGCGAAGGGTGCCGAGACCGCCAGTAACAAGGTCGGCGTCGACGTTGAGGATATTGCAGCTATCAATATCGAGAACGACACTTTCTTGGACCGAAATTTCACCGACGAGGAACAGGCGTACTGCTTTGATGCGCCCAATCCCCGCGCTTCATTTACTGGGAAATGGAGTGCAAAGGAAGCAGTTTTCAAATCGTTGGGCGTTGCAAGCAAAGGGGCTGGTGCACCACTGAAGGAGATTGAGATCACTAATAATGAGAAAGGTGCTCCGATCGTCACTGTAAGTCATATCATCGTGTTTGATAGGATCCAGCTAACGCTTTTCAGCTCCACGGTGAAGCCGCAAAAG</t>
  </si>
  <si>
    <t>ATGGCTGGGGAGATCTTCTCGACCCAACGCGATAGCATTCTTGCCGGGCGAAATGCCATCCTTGCTTCCGGAGCCCTCAGTCCTTTCTACGTGTTATGGTCGGTAGGTGATCTCGAGAAGACCAACCCAACGGAGCAACCCATTCTCGCTTGGAGTATTTCCTCGACATCGAGAAGAGGACAACAGAGGAGAAAGATCGGAAGCGGAGAAGAGGGTCGATGAACGATGAGTGATGAGTGATTAGCTATTCGCGATTAGTGAACATATCCACCTCCTCCTTCCCTACTCCGTAGTCCTCTGCCAACATCAGCCGTAATTCCGTTGCTTTtCCTCTGGTCCTGTTGGAGTAGTCGTAACCTGAACTCGCAAGATCCGACCAAGTCCCATCTCGTCGTGTTGACTCCGACCCGCCCCGGCTCCCCCTCCTCGACCGACTCACGTCCCGGCGATTCCCAATCCAACAGTTCTCGATATCCAGAAACCCATCGACTCTGCCCGCATTCCTGGCGCGCCGTCACTCAACGTCCCGGCTGGCTCGCCGCATAACCCAATCACACCGCCGTGGCGTTTATGCACGCCTCTTTCGGGGATCTGCGCCCAACACTTCATAACTTCGGCCGGAGATTTTAGCGAGGGGTTCGCTGACCGTTGAGGCTGCCGGAAGCGCGATTGTTTTTCAAGCTCCAGCGAGGCTTCCTACTGAATGCACACATCCCcCCCTCCTCCTCCCCTCCCCAATTGACATTCTTCGACATCTCGAACTCACCTTCTCCCTCCCTCCCGACTACTCCCAACATCTCTGCATCGCATATCTGTCCTCTCCGCAGAAGCTTGTCTCTCTCAAGTTCGATTGCCGCAGATAGATTTGCACGACCAGGGAGTTCCTGCTACTTCCTGCGACTCCCCCTTCCGCGGTATTCACCTCCTGCTCTTCACTGAGTATCTGGGGTTTTCAAATCAAGTGAGTGCGGCAGACCCCCGAGTGCCTTCACTCGCTGCCCGGCCCACAAGAATGATCTGGCTGATATTTTCAGAAAACTACGGCACGCTCGACCCCTCCCCcGGCATCACCCTCTCCCACGATGTACGGATCATCGACGACCGGCCCGCAGACGGGCGTCTCGACCCCCCGATCATCCTCTTCGCTGCGACCTCTGGTCCTCACACATGGCTCTCTCGAGCACTCCTTGTTGATACCCACCAATCTCCATTTCCAGGCCTCCCAGGTCAAGGACCGCCTGCTGGCCTCCCTTCCCGAGCCGACAGATGAACTCGCCCAAGATGATGAACCTTCATCCGTAGCGGAGTTGGTGGCACGATATCTAGGCTTCCTTTCCCGGGACGTGGAAGAGGGAGAGGACGATGCACAAGGATCATACGACCAGGTGCTCAAGCTCGTCCTCAATGAATTTGAGCGAGCCTTCCTGAGGGGCAATGAGGTCCACGCACTCGCGGCAACCTTACCCGGCATCACCGCGAAGAAGCTTGAAGTGGTGAAGAGCTATTACCTCGCCAGAACCGCGGTTGGGCGACCGGTCAAGCACCACGAATCTGCACTGCTCCGAGCAGCGAGCGATGAGAGCGCCAAGATTTACAGTGTTTTTGGCGGACAGGGCAACATTGAGGAATATTTTGACGAGCTGCGAGAGCTTTACCAAACGTATCCATCCTTTGTGGAGGATTTAATTGGATCGTCGGCCGAACTTTTACAGAACCTCTCGAGAGATGCTCGGGCTGAAAAGCTTTACTCGAAGGGCTTAGATGTGATGGCATGGCTTCACGACCCGGAGGCAACACCAGATGTCGATTATATGGTATCGGCTCCAGTCAGCTTTCCTTTGATTGGACTTGTTCAGCTCGCTCATTACGCGGTGGCCTGCAAGGTCCTGGGCCTGACTCCAGGTCAATTCCGAGAGCGGATTAGCGGGACCACTGGCCATTCACAAGGTGTGGTCCTGGCTGCCGCGACATCAGCTGCAGATTCCTGGGAGTCGTTCGACGAGATTGCCGTTTCTGCAGTGACGATTCTCTTCTGGATTGGAGCCCGCAGCCAACAGACTTATCCTCGGACCTCTTTGGCACCGTCGATTCTGCAAGATTCGATTGACAATGGCGAAGGCATTCCTACCCCTATGCTGAGTATCCGAGACTTGTCTCAAGCTCAGGTGCAGGAGCATATCAACGTCACAAATCAATACCTTCCTGAGGATAGGCACATTGCCATCTCGCTGATTAATAGCGCTCGGAACATGGTGGTGACTGGTCCCCCCATCTCCCTCTATGGTCTGAATCTGCAGTTGAGAAAGGTCAAGGCCCCGACTGGTCTTGACCAGACTCGGATTCCTTTTACCGAACGCAAGGTCCGATTCTCAAATCGATTCTTGCCCATTACATGTCCTTTCCACAGCGAATACCTTGCTGAAGCCACTGCGCATATCGACGTGGACCTCAAGGACATCAAAATTGATGCCAAGCAGTTGGGGATTCCCGTTTATGATACCAACACGGGCAAGGATCTCGGAGCCGAGATCGATGGAAATATCGTGCCGGCTTTGGTGCGATTGATCACACATGACCCGGTCAACTGGGAAAAGGCCACGATCTTCCCTAATGCAACACATGTCCTTGATTTTGGGCCAGGGGGTATCTCCGGCCTGGGTGTTTTGACGAGCCGTAATAAGGATGGAACCGGCGTGCGTGTCATTTTGGCGGGTGCAATCGATGGAACCGTCCCGGAAGTCGGTTATAAGCCAGAACTCTTCGACCGAGACGAAGAGCATGCTGTAAAGTATGCAGTTGACTGGGTCAAGGAACATGGCCCACGTCTTATCAAAACTTCTGCCGGCCAAACTTTCGTAGACACCAAGATGAGCAGACTATTAGGCGTTCCGCCTGTGATGGTGGCTGGCATGACTCCCTGCACAGTCCCCTGGGATTTTGTTGCGGCAACCATGAATGCCGGCTATCAAATCGAATTAGCTGGTGGTGGTTACTATGAGGCCAAACAAATGACTGATGCCTTGAGACAAATCGAGGAGGCCATTCCTGCCGGCCGTGGCATTACCGTCAACCTCATTTATGTCAACCCTCGTGCAATGCAATGGCAGATTCCTCTCCTGGGACAACTACGAGCCGAAGGTGTACCCATTGAAGGCCTGACCATCGGAGCCGGTGTCCCATCGATCGAGGTGGCCCAAGAATACATCGAAACCCTTGGATTGAAGCACATCTCTTTCAAGCCAGGATCTGTCGAGGCCATTCAAGCTTGCATCAACATCGCGAAAGCGAATCCCCACTTCCCCGTCATGATGCAGTGGACTGGAGGACGTGGTGGCGGTCATCACTCGTTCGAAGATTTCCACCAACCCATCCTTCAGATGTATGGCCGCATTCGAAGATTTGAGAATCTCATTCTCGTCGCAGGAAGTGGTTTCGGTGGCGCTGAAGATACTTATCCTTATCTTACTGGTACTTGGTCCGCTAAATTTGGTTACCCTCCGATGCCTTTTGACGGATGTCTGTTTGGTAGCCGGATGATGACGGCCAAAGAAGCCCACACAAGCAAGAATGCTAAGAAAGCCATCGCCGAGGCCGAGGGCCTGGACGACAGTCAATGGGAGAAAACTTACAAGGGCCCTGCAGGCGGTGTCATCACCGTCAGATCTGAGATGGGCGAACCCATTCACAAACTTGCAACTCGAGGTGTGAGATTCTGGGCTGAGATGGATGCGAAAATCTTCAGCTTGCCCAAAGAGAAGCGTGTGCCCGAGCTTAAAAAGAACCGTGAGTATATTATTAAGAAGCTCAACGATGATTTCCAGAAGGTTTGGTTCGGTCGAAATAAGGCCGGAGAGTCTGTTGACCTCGAAGACATGACATATGGCGAAGTCGTTCGTCGTATGGTAGACTTGATGTATGTGAACCATGAGAAGCGTTGGATCGACAAATCGTTTGAGAAACTCACTGGCGATTTTATCCGCCGTGTCGAGGAACGCTTTACACCTAACCAGGGCCAACCGTCACTACTTCAGAGCTATTCCGAGCTCGACTACCCATACCCAACTGTGAAGAAGATTTTGGAAGCCTATCCCGAGGCCGAGGCTCAATTGATAAATGCTCAGGATGTCCAGCATTTCCTTTTGCTTTGCCAACGTCGCGGTCAGAAGCCTGTGACTTTCGTCCCTGCTCTCGATGAGAATTTTGAATTCTACTTCAAGAAGGATTCTTTATGGCAGTCTGAGGACCTCGAGGCCGTCATTGGCCAGGATGTCGGTCGAACATGTATCCTTCAGGGACCGACTGCCGTCAAGTACTCGAAAGTTGTTGACGAGCCCATCAAGGATATTCTAGACGGCATTCACAATTCCCATATCCAAGGCTTGACTCGAGATGTCTACGGTGGTGACGAATCGGCAATCCCTGTCATTGAGTATTTCGGCGGCAAGCTTGTCGAGGAGGAGATGGATGTGGATCTGGAGGGGCTTACAATCTCACAAGATTCCCACAAGACCACATACCGTCTATCATCGTCTCCAAGCGCATCCCTCCCGCCTCTTGACACCTGGATGTCGTTACTGGCCGGCCATAAACGCTCATGGCGACACGCCCTCTTCACCTCCGAGGTCTTTGTGCAAGGTCAAAAATTCAATACAAACCCGATGAGGCGAATATTTGCTCCAGTCCGGGGCCTATTTGTCGAAATTACCCACCCCAACGAACCCTCCAAGACCGTTATCACGGTCAAAGAACAGCCAAGACCGAACCACTACCTTCAAGTCATTGATGCCAAGTTAACTGGCAAGAACCAAATTTTAGTGAACATGATCAAGGAGACCACCGCACTAGGCAAGCCAGTCGCACTGCCACTTCTCTTTACTTACCACCCTGAGACTGGATATGCGCCAATCAGAGAAGTGATGCAAGGCCGCAATGATCGTATCAAAGAGTTCTATTGGCGAGCGTGGTTTGGTGATGAGCCCCTCAATCTCAACGCACCCGTCACGGGGAGCTTCAATGGCGGCAAGGCGATTATTACCAGCGAAGCAATCAATGACTTCGTCCATGCCGTGGGAAATACCGGAGAGGCTTTCGTCGACCGGCCTGGAAAGGAGGTCTTCGCACCTATGGATTTTGCCATCGTCGTTGGGTGGAAAGCCATCACGAAGCCCATCTTTCCTAGAATCATCGATGGCGATCTCCTCAAGCTCGTGCATCTCTCCAACGGCTTCCGCATGCTCCCCGGCGCTGAGCCGTTAAAGAAGGGCGACGAGGTTGAGACGACTGCCCAAATCAACGCTGTTATCATTCAAGATTCCGGTAAGATGGTTGAAGTGTGTGGGACTATCACCCGAGCAGGTCTGCCGGTCATGGAGGTCACCTCCCAGTTCCTATATCGTGGCGCTTATACCGACTATGAGACCACCTTTCAACGAAAGACGGAGACACCTATGCAAATTCATCTCAACACCTCCAAGGATGTTGCCGTCTTGAGATCTAAAGAATGGTTCAATGTTGATGATGACCACCTCGAGCGGGATCTTCTTGGCCAATCCTTGACTTTCCGCCTGCAGAGTTTGGTTCGCTTCAAGAACAAGACTGTTTTCAGCAGCGTTGAGACTAGAGGCCAAGTCCTTCTCGAATTACCAACAAAGGAGGTTATTCAAATCGCTAGTGTTGAGTACGAGGCAGGTGTTTCTCATGGAAACCCTGTTATTGATTACCTTGAGAGACACGGCTCTTCCATTGAGCAACCCGTCAACTTTGAAAATGCGATTCCTTTGAATGGCAAGACGCCCCTTCTCATTAGGGCACCAGCATCCAATAAACCTTATGCTCGTGTATCTGGAGACTTCAACCCCATTCATGTATCTCGCGTCTTTTCCAGTTATGCGAACCTACCTGGTACGATCACGCATGGCATGTACTCGAGTGCAGCTGTTCGCAGTTTGGTAGAGACATGGGCTGCAGAGAACAATGTCGGCCGTGTCAGAAGCTTCCACGCCTCTTTGACCGGCATGGTGCTTCCAAATGATGATATCGAGGTGAAGTTACAGCACGTCGGTATGGTTGCTGGTCGCAAGATCATCAAGGTCGAAGCTAGCAACAAGGAGACGGAAGAGAAGGTATTGTTAGGTGAAGCAGAGGTTGAACAGCCTGTTTCTGCTTATGTCTTCACTGGTCAAGGCTCTCAAGAGCAAGGCATGGGCATGGAGCTTTACGCAAGCAGCCCCGTCGCGAAAGAAGTCTGGGACAGAGCCGACAAGCATTTCATGGATACTTATGGTGTGTACCCTCCCAAGAATCGCCGTTCTAGtCTTACTAACAAATATCAGGTTTTGCCATCACCAACATTGTTAAAAATAACCCCAAAGAGCTTACTATCTACTTCGGTGGACCTCGTGGCAAAGCTATCCGTCAAAACTATATGTCTATGACCTTTGAGACGGTGGGCGCGGACGGATCAACCAAGTCGGAGAAGATCTTTAAGGAAATTGACGAGAACACCACGTCCTACACTTACCGATCACCTACTGGCCTTCTTTCGGCAACTCAATTCACCCAACCTGCCCTAACTCTGATGGAGAAAGCCAGCTTTGAAGACATGCGATCCAAGGGTCTTGTCCAACGAGATAGTAGCTTTGCAGGACACTCTCTCGGAGAGTACTCAGCTCTTGCAGCCTTGGCCGATGTCATGCCTATCGAGAGTTTGGTGTCTGTTGTTTTCTACAGGGGTCTCACTATGCAAGTTGCTGTCGAACGTGATGCTCAAGGACGATCGAATTATTCTATGTGTGCAGTCAACCCCAGTAGGATTTCCAAGACCTTCAACGAACAAGCTCTCCAATATGTGGTCGAGAATATTGCCGAAGAAACTGGCTGGTTGCTGGAAATTGTCAACTACAATATCGCTAACATGCAATATGTTTGCGCTGGTGATCTTCGTGCTCTCGATACCCTTGCCGGCGTTACCAACTTCCTAAAGGCCCAGAAGATCGACATCCAACAGATGTTGCAGGATCTCTCGCTCGGCGATGTCAAGGAACACCTTGTCGAGATCATCCGAGGATGTGCGAAGCAGACTGAGGAGAAGCCTAAACCCCTTGACCTCCAACGAGGGTTTGCCACCATCCCACTGAAGGGCATTGATGTGCCTTTCCACTCCACCTTCTTGCGATCAGGTGTTAAACCTTTCCGTTCGTTCCTCCTCAAGAAGATCAACAAGACTACTATTGATCCGAGCAAGTTGATTGGGAAGTATATTCCCAATGTGACTGCACGAC</t>
  </si>
  <si>
    <t>ATGAACTCGAAATACGCGGAAGAACACAGATTTAGTCCAGAGGCATCCCTTGGTTGCAAGTTCGTTGCCCAATTCGTTGCCCAATACACGCAAACCCTCCGACTCGACCATATCTCCGCACGATGCCTTTCAACACCAAGCTCACAAGAGCGCTGGGAATCAAGGGCAAGTTTGATTTCCGCTACCACCTTGCCGATCAAGGCTCCTAACATTGATTTCTCGCAGTCCCCGTGGTGCAAGGCGGTATGCAATGGGTCGGATATGCTGAGCTTGCATCCGCTGTCAGTAACGCAGGCGGTCTTGGTATCCTCACAGCCCTTACACAACCTACGCCAGAGGATCTGCGCAAGGAAATTCGAAAATGTCGGACAATGACCGACAAGCCCTTCGGGGTCAACATCACCCTCCTCCCATCGTTGAATGCTCCCGACTATGAGGCATACGCGCAGGTCGCCATCGACGAAGGGATCCGAATCGTCGAGACTGCGGGAAATAGCCCAGGCCCAGTCATCAGGAAATTGAAAGCGGTTGGCGTAACTATCCTTCATAAGTGCACAACGATTCGACATGCACAGAGCGCTATCAAGCTTGGCGTGGACTTCCTGAGCATTGATGGGTTCGAATGTGCAGGCCACGTTGGCGAAACAGATATTACAAATTTCATTCTGCTCAGCCGGGCTCGGCAATCACTCCAGGTACCATTTATTGCTTCGGGAGGCTTTGCAGATGGACAGGGTCTCGCTGCAGCTTTGAGCTTGGGTGCTGAAGGTATTAATATGGGAACGCGATTCATGTGTACGATCGAGGCACCTATCCACTTGAAGATTAAGGAGGAAATCGTCAGAGCCCAGGAAACGGACACTGCGCTTGTGCTCCGTAGATGGAAAAACACAACTCGGTTGTACAAGAATAAAGTTACGGATGCAGCTTTAAAGGTTGAGCAGGAAAGTGCAAGCGGCAAGTTTGAGGAGATTGCGCAATATGTTAGCGGTAAGAGAGGAAGAGAAGTGTTCATCAATGGAGATCCGGATTTTGGAGTGAGTATCTTCTTGAAAAGCTTTAGGGCTTTACTTACAGTGTTGTAGGTCTGGACTGCTGGACAGGTCATTGGCCTTATCCA</t>
  </si>
  <si>
    <t>ATGCGACGTGTTGTAGTGACCGGTCTGGGCGCCATAACTCCCCTTGGCGTAGGCATTCGACGAACCTGGACGAGGCTTCTGGCTAGTGAGTGTGGCATTGTTAGTGTCGCGGACTTCGAGCCTGCAGCACGATGGCGGGAACTCCCCAGCAAAGTCGCCGGAATCGTTCCTGAGGGTAGTCGAGATGAGGGCAAGTGGCAGGCTTCGGACTGGCTGGAGAAGGGCGACCAACGTCGAATGGCAAAGTTCACCCAGTATGCAATTGCTGCTACTGAGATGGCGTTTACCGATGCTGGATGGAGGCCGCATACGCAAGAAGACAAGGAGATGACTGGAATATGTTTGGGCAGTGGCATTGGAAACCTCGAGGAGCTTTACGATACGAGCATCGTCTACGAGAAATCAGTGAGCCATCGCACGAGTCCTGCCCTCCAATATTGAAGTTGCTGAAATCCACGCGTAGGGATACAAGAAAGTCTCGCCGCTATTTGTCCCCCAGCTTCTCATCAACCTCGGCGCAGGCCATGTCTCGATGAAATATGGTTTACTGGGTCCGAACCATGCTGTTACTACCGCATGTACAACCGGAGTGCATGCCATCGGGGACGCCTCGAGATTTATTGCTTTTGGAGATGCCAATGTGATGATAGCcGGGGGGTCCGAGTCTTGCATTCATCCACTCGCCCTgGCCGGGTTTTCAAGATCACGCTCCCTTGCTACTCAATATAATGACAACCCCGAATCTGCTTCACGCCCATTTGACCGGGATCGTTGCGGTTTTGTTATAGCCGAGGGGGCAGGTGTTGTCGTACTTGAGGAACTGGAGCATGCCCGAGCACGAGGGGCAGACATATATGCCGAAGTACGAGGTTATGGTTGTAGTGGTGATGCCCATCATATGACCGCGCCTGCGGAAGATGGCGCGGGAGCGCTGCTAGCCATGAAGAAAGCCTTGAAAAATGCGTCTATACGGCCTGGACAGGTCGACTACATTAATGCCCACGCGACCAGTACGCCTCTTGGAGATGCTGCAGAGAATGCTGCCATTTCCGCCTTGATGCTTGGCGAGGACGGAGTTCAAAAGGAGAGTAGCATCAATGTCAGTAGTACCAAAGGCGCTATCGGTCACTTGCTTGGGGCAGCTGGGGCTGTCGAGGCAATATTTTCAATATTAGCTATCAAAGAGGTATTTTTCTACTACCTCAAATGCTGAAATTTTCCTAATCTCGACTATCACAGAACGTAATGCCGCCAACCTTGAACCTCCAAAATGTCGACAC</t>
  </si>
  <si>
    <t>ATGGCCGAAATCAATGGCGATGGGGATGTGGTCCAATCCAACGGCACCGTGCCCATCGTGAACGGCTCGTCTTCGTATGCTGCGAAGCACAAGTTGGCGGACCACTTCATCGGCGGGAACAAGCTCGAGAATGCGGCTCCTAGTTTGGTCAAGGACTTTGTTGCCAGCCATGATGGACACACCGTTATTACCAGCGTAAGCTCGCCCAGTTGGAGCATTTCGAGGAACCGCTAACCCCGCTGTGCAGGTCTTGATTGCCAACAATGGTATTGCGGCAGTGAAGGAGATTCGCTCGGTACGAAAATGGGCATACGAGACATTTGGCGACGAGCGGGCTATACAATTTACGGTGATGGCCACGCCGGAGGATCTACAAGCAAATGCGGATTATATCCGGATGGCAGATCAATATGTTGAGGTCCCAGGGGGAACGAACAACAACAACTATGCAAATGTCGAGTTGATCGTCGATGTAGCTGAACGTATGGGGGTGCACGCCGTGTGGGCTGGATGGTAATTGACTCTCGGGTGCACGATTTTTATTTTATCTGCTAATTACTAATTAGGGGCCATGCTTCGGAAAATCCAAAACTGCCAGAATCGCTGGCAGCATCGCCTAAGAAGATTGTATTTATTGGTCCCCCGGGGTCTGCCATGAGATCCCTCGGAGACAAGATTTCTTCGACGATTGTCGCGCAACACGCGAAAGTCCCTTGTATACCATGGTCTGGGACTGGGATTGACCATGTACATGTTAACAGCGATGGCATTGTTACTGTCGAGGACGAATACTACATGAAAGGCTGCGTTCAGTCATGGCAAGAGGGTCTCGAGGCAGCGAGAAAAATTGGCTTCCCAATCATGATCAAGGCCTCTGAAGGTGGAGGTGGAAAGGGTATTCGCAAGGCGGACTCTGAGCATGGCTTCGAGGCTCTCTACAAGGCCGCTGCTAGCGAAATTCCCGGCTCGCCCATTTTCATTATGAAGCTTGCAGGAAACGCTAGGCATTTGGAAGTTCAATTGCTGGCTGATGAGTATGGAAACAATATTTCCCTGTTCGGCAGAGATTGCTCCGTGCAGCGAAGACATCAAAAGATTATCGAGGAGGCCCCAGTAACAATCGCAAAACCCTTGACTTTCCAGGCGATGGAAAAGGCTGCAGTTCGTTTGGGCAAACTTGTCGGTTACGTTTCCGCTGGTACCGTCGAGTATCTGTACTCGCATGCCGACGATAAATTCTACTTTCTAGAGCTTAACCCCCGATTGCAAGTCGAGCATCCAACCACGGAAATGGTTAGTGGTGTGAACTTGCCAGCGGCGCAACTTCAGATTGCCATGGGAATTCCACTTCACAGGATTAGAGACATCCGATTACTATACGGAGCAGACCCCTCCACCTCAACGGAAATCGACTTCGAaTTTTCAAAGGAAAACAGCTCTAAAACTCAGCGACGTCCACAGCCTAAGGGTCACACAACAGCCTGTCGTATCACCTCTGAGGATCCCGGCGAGGGGTTCAAGCCTTCCAGTGGTATGATGCACGAGTTGAACTTCAGGAGTAGCTCTAATGTTTGGGGTTATTTCTCCGTCGGTAATTCAGGAGGTATCCACAGCTTCTCCGACAGCCAATTTGGCCACATTTTCGCATTTGGCGAAAACCGATCAGCTTCTCGAAAACACATGGTTGTAGCTTTAAAAGAGCTCAGTATCCGTGGCGATTTCAGGACGACTGTGGAATATCTAATAAAGCTTTTGGAGACTCCTGCTTTCGAGGATAATACGATTACCACCGGATGGCTGGACGAGCTTATTTCCAACAAGTTGACCGCAGAAAGACCGGATCCTACGACAGCTGTAATTTGCGGTGCTGTTTGCAAAGCACACATTGCCAGTGAGGCATGTATTCAAGAGTACCGAACAACTCTGGAACGAGGTCAGGTGCCAGCCAAGGATACTCTCAAGACCGTCTTCCCCATTGATTTCATTTATGATAACCAGAGGTACAAGTTCACAGCGACCCGGTCGAGTTTAGATAGCTACCATTTGTTTATCAATGGCTCAAAATGTGCGGTTGGCGTGCGTGCACTGAACGATGGTGGACTCTTGATTCTTCTTAGTGGCCGCAGTCACAATGTCTACTGGAAGGAAGAAGTTGGCGCCACTCGTTTGAGTGTGGACCTCAAGACCTGTTTGCTAGAGCAAGAGAATGATCCAACTCAGCTCCGAACGCCCTCGCCCGGAAAGCTTGTCAAGTATACCGTCGACAATGGTGAGCATGTCAAGACTGGCCAACCATTTGCTGAAGTTGAGGTCATGAAGATGTACATGCCTCTTCTCGCCCAGGAGGATGGTATTGTACAATTAATCAAGCAGCCGGGAGCAACTCTCGAGGCTGGTGACATTCTTGGGATACTTGCGCTTGATGATCCATCAAGAATCAAGCACGCCCAGCCATTCCTTGGCCATCTTCCAGAACTCGGTCCACCACAAGTCGTCGGTACTAAGCCATCACAAAGATTTGTTCTCCTTCACAATATTCTCCAGAATATCTTGGACGGGTTTGACAACCAGGTCATAATGGCTTCCACTCTGAAAGAATTAATCGAGGTTCTGCGCGACCCTGAGTTACCATTCAGCGAGTGGAATGCACAGTTCTCGGCCCTCCACGCAAGGATGCCACAACGTCTCGATGCCATCTTCACTCAGATCGTGGAGCGTGCGAGATCTCGTAAAGGAGAATTTCCTGCTAAGAATCTCGACAAGGCCCTGAATAAGTTTTTGGACGAGAATGTAGCCCCAGAAGACGTTGACCTCCTTAGATCTGCTCTCGAGCCTTTGATTGATGTTCTTCAACGATACCATGAGGGGCCAAAAGTCCACGAATACGATGTCTTCTCGGGTCTTCTTGACCAATATGTTGCAGTTGAGAGATTGTTCTCCGGTCGAACTTCTCGGGACGAGGAAGTCATTTTGAAGCTCAGAGATGAGCACAAGGACGACATTTTCAAGGTTATCCAGAGTGTCCTTTCGCACAGTAAGGTTGGTTCGAAGAACAACCTAATCCTTGCTATCCTGGAAGAGTACAGGCCCAATAAACCTCAAGCTGGACATGTGGCGAAGTATTTCCGATCGGCACTGCGCAAACTTACAGAGCTGGAGTCACGACAGACCGCGAAGATTGCTCTCAAGGCGAGAGAAATCCTAATTCAATGCGCTCTTCCATCGTTGGAGGAGCGTGCTGCTCAAATGGAACATATCTTGCGCTCGTCGGTGGTTGAATCTAGATATGGCGAAACTGGCTGGGAGCATCGGGAGCCCGATATTGAGATTCTCAAAGAGGTCGTGGACTCTAAATACGCCGTCTTCGACGTTCTGCCCATCTTCTTCGGCCATCAGGATCCTTGGGTCTCTCTAGCTGCACTAGAGGTATACATTCGACGAGCCTATCGTGCGTACTCCTTGAAGCAGATTGAATATCACAATGACTCTGCTGAGgCCCCTTTCATCGTGTCGTGGGATTTCGTGCTAAGAAAAGTTGGGGCATCGGAATATGGCATGCCAGTTCAGTCTTCCGCTCCTTCTACGCCAGCGACTCCCTCCGACCCTAATACCAATCCTTTCAAGCGTGTGAGCTCCATCAGCGACATGTCATATCTGGTAAACCAAGGTGATCACGAGCCGATGAGAAAGGGTGTCATTGTTCCAGTTCAGTACCTCGATGAGGCTGAAGAGTATTTGATGAGAGCTCTCGAAGTTCTCCCGACGTCTGGGAAGAAGAAAACATATCCAAAAAATGGATTGATGCCAGATTTAGGTGGCAAGCGCAAGATAACGGCACTTAAGATAGACACTGAGGCCGAGCTCACCGCCGTCGTCAATGTTGCGGTTCGTGATGCCGAGAGCTTGGATGATACCGAGACTGCAGCTAGAATTAGCCTCATCATAAAAGAGTACAAGGAGGAATTCCTAGCTCGCCACGTTCGTCGTGTTACATTCATTTGTGGTCATAAGGATGGATCACACCCAGGTTACTATACTTTCAGAGGCCCCGAGTACGTGGAAGACCAGAGTATCCGTCACAGCGAGCCAGCATTGGCCTTCCAACTTGAGTTGGGAAGACTTTCCAAATTCCACATCAAGCCTGTCTTCACAGAAAATCGAAACATTCATATTTATGAGGCGGTTGGCAAAGATGTCGAGAGCGACAAGCGGTACTTCACACGCGCTGTCGTCCGACCTGGCAGGCTTCGAGACGAGATTCCAACAGCCGAGTATCTCATTTCGGAGACGGACAGATTGATGAACGATATTCTTGATGCTTTGGAGATCAATGGCAACAACAATACCGATCTAAACCATATATTCATTAATTaTTCGCCAGTATTCCCTCTTCAACCACCTGAAGTTGAGCAAGCTCTTGGTGGGTTCTTGGAACGTTTCGGCCGTCGTCTTTGGCGTTGCCGTGTCACCGGTGCAGAAATCAGAATTATCTGCACTGACCCCACAACCGGCGTACCGTATCCTCTTCGTGTGGTCATTACTAACACTTCCGGATATGTTATTCAAGTCGAGATGTATGCTGAGCGCAAATCCGAGAAGGGGCGTGAATGGGTGTTCCAAAGCATTGGAGGCACTACAAAGATTGGTTCAATGCACCTGCGTCCTGTTTCAACACCGTATCCAACAAAGGAGTGGCTTCAGCCTAAACGATATAAGGCTCATTTGATGGGCACTCAATATGTTTATGATTTCCCGGAcCTCTTCAGACAAGCCATTCAAAACAGTTGGTCTAAGGCAGTTGATCGGCATCCAGCTCTCCTCGACAAGCAGCCGCCCACTGGGGAATGCATTGAATATAGCGAACTTGTTCTGGATGATCAAGATCAGCTTGCTGAAGTCTTCCGTGAAGCAGGGACGAACACCCATGGCATGGTTGGATGGATTGTGACTGCAAAGACACCAGAGTATCCTCGAGGCCGAAAATTCATTGTCATTGCCAACGACATCACATTCAGGATTGGCAGCTTCGGACCGAAGGAAGATCAATTCTTCAATAAGTGCACAGAACTCGCAAGAAAGCTCGGGATTCCCCGCATTTATCTATCTGCTAACTCGGGGGCTCGTATTGGCATGGCTGAGGAACTTATCCCTCATTTCCATGTTGCCTGGAATGATCCTGAGAAGCCCGAAGCCGGCTTCAAATATCTCTATTTGAGTGCTGACGCTAAGAAACGTTTTGAGGATGGCAAGTCAAAGGACGTAATTACAGAGGAGGTTATTGAAAATGGAGAGACAAGATATAAGATCACTACCATTATCGGTGCTGAGGATGGCCTTGGCGTTGAATGTTTAAAGGGCTCTGGTTTGATTGCCGGTGCAACGAGCAGAGCCTACGAGGACATCTTCACCATCACTTTAGTGACTTGTCGATCAGTTGGTATCGGCGCTTACTTGGTTCGCCTTGGTCAACGTGCTATCCAAATCGAGGGGCAGCCAATTATCTTGACGGGTGCTCCTGCCATCAACAAGCTACTTGGCCGCGAGGTCTATACCTCCAACCTTCAACTTGGCGGCACTCAAATCATGTACAAGAACGGTGTGTCTCACATGACCGCCAACGATGATTTTGAGGGTGTGTGCAAGATTGTCGAATGGATGGCATATGTACCCGACAAGAGAAACAACCCCTTGCCAATTGGTCCTGCTGTTGACTCCTGGGATCGTGATATCGTTTACACCCCACATCCTAGACAAGCGCACGATGTAAGATGGTTGATCAACGGAAAGGATGATGACGATGAAGGGTTTATGCCAGGTCTTTTCGATAAAGATTCCTTTGTTGAGACGCTGGGTGGCTGGGCTAAAACTGTTGTTGTTGGTCGTGCTCGACTAGGTGGCATCCCCATGGGTGTCATTGCAGTTGAGACTCGTTCGGTTGAGAACATCATACCTGCTGATCCCGCCAACCCTGACTCAATGGAACAAATCACAAACGAGGCGGGTGGAGTCTGGTATCCTAACTCTGCATTCAAGACCGCACAAGCCATCAATGATTTCAACAATGGCGAGCAACTTCCGTTGATGATTTTAGCCAATTGGAGAGGTTTCTCCGGTGGACAGCGTGATATGTACAATGAAGTTCTCAAGTACGGATCCTACATTGTCGATGCACTTGTCAAGTATGAGCAGCCAATCTTTGTCTATATTCCTCCGTTCGGAGAATTGCGTGGTGGATCATGGGTAAGTCaTTTTTTTCGTCTAATCATCTTACCATCACTAACGGTTTCAGGTCGTGGTCGATCCCACAATCAACCCGGATTTCATGGAAATGTACGCTGATGAGGATGCTCGTGGCGGCGTATTGGAGCCCGAAGGTATTGTCAACATTAAATACCGACGAGATAAGCAGCTGGATACCATGGCTCGCTTAGATCCAGAATATGGTTCTCTTCGCAAGCAACTTGCCGATAAGACCTTGTCTCCAGAGCAGCTCAGTGAGATTAAGATCAAAGCCACCGCTCGAGAAGAACTGCTTCTTCCAGTATACATGCAGGTTTCTCTTCAGTTCGCTGATCTTCATGATCGAGCTGGGCGTATGAAGGCCAAAGACGTCATTAGAAAATCGTTGGTGTGGAGAGAGGCACGTAGATTTTTCTATTGGCGTGTTCGCCGTCGTGTCAATGAGGAGTACATTCTGAAGCGCATGTCATCTGCCTCAAAGAACCCACTGTCATCACGAGCACGTAATATAGAGATCCTCGCGGCATGGACTGGAATTGCCAAATTCGCCAATGCCGACCGGGATGTTGCTATGTGGTACGAGGAGAACCGAAAGACCATTCACGAGAAGGTGGAGGCATTGAAGACAGAGGGTGTTGCA</t>
  </si>
  <si>
    <t>2729291..2730358 (-)(1068bp)</t>
  </si>
  <si>
    <t>1.1.1.100</t>
  </si>
  <si>
    <t>1173749..1174571 (+)(823bp)</t>
  </si>
  <si>
    <t>4684853..4685674 (-)(822bp)</t>
  </si>
  <si>
    <t>2169605..2170481 (-)(877bp)</t>
  </si>
  <si>
    <t>335414..336258 (+)(845bp)</t>
  </si>
  <si>
    <t>3847008..3847897 (+)(890bp)</t>
  </si>
  <si>
    <t>2607306..2608560 (-)(1255bp)</t>
  </si>
  <si>
    <t>1034708..1035840 (+)(1133bp)</t>
  </si>
  <si>
    <t>532620..533412 (-)(793bp)</t>
  </si>
  <si>
    <t>1491975..1493000 (+)(1026bp)</t>
  </si>
  <si>
    <t>42848..50109 (+)(7262bp)</t>
  </si>
  <si>
    <t>1190959..1197288 (+)(6330bp)</t>
  </si>
  <si>
    <t>613377..614610 (+)(1234bp)</t>
  </si>
  <si>
    <t>1621700..1623626 (+)(1927bp)</t>
  </si>
  <si>
    <t>2227501..2234595 (-)(7095bp)</t>
  </si>
  <si>
    <t>6.4.1.2/6.3.4.14</t>
  </si>
  <si>
    <t>2.3.1.179</t>
  </si>
  <si>
    <t>2.3.1.86</t>
  </si>
  <si>
    <t>2.3.1.39</t>
  </si>
  <si>
    <t>1.3.1.9/1.3.1.10</t>
  </si>
  <si>
    <t>8832_g</t>
  </si>
  <si>
    <t>ATGGCAGCCAAGATGAATAATCCGGCGGTAGACCCAGCTACGGAAGAGCAGGTATTTTTGGACGAGGTAGCGGCCGTGAAGAAGTGGTGGACCGACTCGAGATGGAGGTACACTAAGAGGCCGTTTACCGCAGAGCAGATCGTTGCGAAGCGGGGGAATCTGAAGATTCAATACCCGAGCAATGCACAGTCGAAGAAGCTTTGGAAGATCTTGGAAGGGAGATTCCAGGTCGGTATTCATGTGGCGGGCTAGTTGGAGAGCTCAAGACTAATAGAGACAGAACCAAGAAGCGAGTTATACCTATGGATGTTTGGAACCTACCATGTTGACCCAGATGGCGAAATACTTGGATACGGTTTACGTTTCTGGGTGGCAGTCTTCTTCTACCGCCTCGGCTTCTGATGAGCCCGGTCCAGATCTGGCAGATTATCCATATGTGAGTTGGCAGATTCCCAATTGCCACGTGAGACCGCAATACTGATGATGCGCAGACAACCGTCCCAAATAAAGTCTCCCATCTCTTCATGGCCCAACTCTTCCACGACAGAAAGCAAAGGGAAGAGCGCATCACTACAAAATCTAAAGCAGACCGAGCCAAACTCCAAAACGTTGATTACCTGCGTCCCATTATCGCAGATGCTGATACTGGACATGGAGGTCTCACTGCCGTCATGAAGTTGACCAAGTTGTTTGTGGAGAAGGGTGCGGCTGGTATACATATTGAGGATCAAGCTCCAGGAACGAAGAAGTGTGGGCATATGGCCGGAAAGGTTTTGGTTCCAATTAGTGAACACATCAACCGTCTAGTTGCTATCCGTGCTCAGGCTGATATCATGGGTTTGTTCCCTCTCCGAAGCCTCAAAAGATAATTGCTAACTGATCAAACAAAGGTGTCGATCTCCTTGCCATTGCCCGTACTGATGCTGAAGCTGCAACCCTCATCACGACCACCATCGACCCCCGTGACCATGCCTACATTCTCGGCTCTACAAACCCCTCTCTCCAGCCACTCAATGACCTCATGATTGCTGCGGAAGCTGCTGGCAAAAGCGGAGCTGAACTCCAGGCCATAGAAGACACCTGGACGGCCCAAGCCGGCCTCAAGCTCTTCAACGACGCCGTAGTTGATGCTATCAACAAGAATGTCAATGGTGACAAGAAAGGGCTCGCCACTCAATACCTCGCGAACGCCAAGGGCAAGAGCAACACGGAAGCAAGAGCAATTGCAAAGGGAATACTCGGCGTTGACATCCCATGGAACTGGGATTCTCCCCGAACGAGGGAGGGATACTATCGATTGCAAGGTGGCTGTGAATGCGCAATCAACCGCGCTATCGCTTACGCCCCCTACGCAGACGCCATCTGGATGGAAAGCAAACTCCCCGATTACTCCCAAGCCGAGCAGTTCGCTAACGGCGTCCACGCCGTTTACCCCGAGCAGAAACTTGCCTACAACCTCTCCCCGTCCTTCAACTGGAAATCCGCCATGCCGAGGAACGAGCAGGAGACGTACATCCAGCGCCTATCGAAGCTAGGCTATTGCTGGCAATTCATCACGCTCGCGGGTCTGCACACCACGGCACTGATCAGCCACCAGTTTGCAAAGGCGTATAGCCAGCAAGGGATGCGGGCGTATGGGGAGCTAGTGCAGGAGCCGGAGATGGAGGGAGGGGTCGATGT</t>
  </si>
  <si>
    <t>isocitrate lyase</t>
  </si>
  <si>
    <t>4.1.3.1</t>
  </si>
  <si>
    <t>D-threo-isocitrate ↔ glyoxylate + succinate</t>
  </si>
  <si>
    <t>82212..84028 (-)(1817bp)</t>
  </si>
  <si>
    <t>Protein investement calculation worksheet: calculates number of each amino acid as well as nitrogen, carbon and sulfur requirements</t>
  </si>
  <si>
    <t>Carbon</t>
  </si>
  <si>
    <t>Sulfur</t>
  </si>
  <si>
    <t>Nitrogen</t>
  </si>
  <si>
    <t>AA Count</t>
  </si>
  <si>
    <t>Alanine A</t>
  </si>
  <si>
    <t>Arginine R</t>
  </si>
  <si>
    <t>R</t>
  </si>
  <si>
    <t>Aspn N</t>
  </si>
  <si>
    <t>Aspt D</t>
  </si>
  <si>
    <t>D</t>
  </si>
  <si>
    <t>Cystein C</t>
  </si>
  <si>
    <t>Glutat E</t>
  </si>
  <si>
    <t>E</t>
  </si>
  <si>
    <t>Glutm Q</t>
  </si>
  <si>
    <t>Q</t>
  </si>
  <si>
    <t>Glycine G</t>
  </si>
  <si>
    <t>Histid H</t>
  </si>
  <si>
    <t>IsoLeu I</t>
  </si>
  <si>
    <t>I</t>
  </si>
  <si>
    <t>Leucine L</t>
  </si>
  <si>
    <t>L</t>
  </si>
  <si>
    <t>Lysine K</t>
  </si>
  <si>
    <t>K</t>
  </si>
  <si>
    <t>Methion M</t>
  </si>
  <si>
    <t>M</t>
  </si>
  <si>
    <t>PhenylA F</t>
  </si>
  <si>
    <t>F</t>
  </si>
  <si>
    <t>Proline P</t>
  </si>
  <si>
    <t>Serine S</t>
  </si>
  <si>
    <t>Threon T</t>
  </si>
  <si>
    <t>T</t>
  </si>
  <si>
    <t>Trypto W</t>
  </si>
  <si>
    <t>W</t>
  </si>
  <si>
    <t>Tyrosine Y</t>
  </si>
  <si>
    <t>Valine V</t>
  </si>
  <si>
    <t>V</t>
  </si>
  <si>
    <t>SUM</t>
  </si>
  <si>
    <t>Complexes</t>
  </si>
  <si>
    <t>Total Subunits</t>
  </si>
  <si>
    <t>Minimum</t>
  </si>
  <si>
    <t>Nutrient investment</t>
  </si>
  <si>
    <t>7420_g</t>
  </si>
  <si>
    <t>ATGGCATTCGCGTGGAAAGCATCTGGTCTCACGTACGTTATCCCGAAAATTGTCCCTGCAAATCGCTCAATTGAACAAGAAGAGCTTGCGCGAGCAGTCTTGACTGACAAACACTGAATAGCTACAACAAATACCTCTCGGTCGCCGCACGAGTAGTACGAAGAAGTCTGAAGGATGATAAGCGGCTGGCAGCTGAACGGAGAGGAGAGATGGAGCTGAGGTTTGCCAAATGGACAGTAA</t>
  </si>
  <si>
    <t>ATGGCTGCTCGCATCTTCGCTCCTAAGATGGCATCCCTCATGGGCTCTGCATCCACCAAGGTTGCTCGTCCAGTCCTTCGCAGCAGCTTGAAGGTCCAGCTCCCTGCCAATGGCTCAAAGCGTGCCTTCTCTGGTAAGCTTCTCCCCAATTCAATTGATTCAATTGATACCTCTCAACATCACGCCACAATCCAATTGAGCTTCTAGGAGCTCTCTCCAGCTTCGAATCCAATACTAATGGGATCAATTGATAGGCGTCTCCTCGTCGGTTCGCAACAGTGCTTTCCAGACCCTCAAGCGCCAACAAGCCAACACCATCCTCAAGGCTGCTACCCAAAACATCGCCCGTCAATCCGTTCGTCCTTTCTCCTCTGAGATCGCCACAGCCATGGTTCAAGTCTCCCAAAACTTGGGTATGGGTTCCGCTGCCATTGGCCTCGGTGGTGCTGGTATCGGTATCGGTATGGTCTTCGCCGCTCT</t>
  </si>
  <si>
    <t>1155_g</t>
  </si>
  <si>
    <t>139742..140382 (-)(641bp)</t>
  </si>
  <si>
    <t>133929..134329 (+)(401bp)</t>
  </si>
  <si>
    <t>C16</t>
  </si>
  <si>
    <t>C18</t>
  </si>
  <si>
    <t>lipids</t>
  </si>
  <si>
    <t>16832_g</t>
  </si>
  <si>
    <t>ATGCGTCCATCTCAAATTCTTCGGTCCGGTGGTGGCGGTACTCCATTAGGCAAATATGAGAAGTAAGTGCGCCTTCAATGGGTGTTGGAAACCCTTGCCGCCTTCCGATGGCCAGCTACCTGTGGTACCTTTGTTGCACGCAAAGCTATGCTATGATCTTGATTAGGCCCAGAAGCTAATTAAGTCTTTTTACAGATATATCGGTGACTATGGAAGCTTTGGTGAGTTTACAATGTCCGCTAGATACGCATGTCTCGGGGTAATCTCTTTGAAAGAGGATAAGAGACCCGGATGTTGAGTCGAGATATCACTATGGAAGGCGTTATCGAGATCGAGGAATTATCGAGATCGAGGAGTTATATTACCGTTGCTTGGAAGGTGGGAATGTTTTGAAGAGGGCTGGGCTAATATGCGACGACCACAGGCACCCAAAAACAAAAGAATATCATATCATATGGTCTCAGTCCCAACAGACAACGCCCTCTCGCCGGTACCATGCATGCAGCTGTATTCAACGTCTGGAGACGGTTTAGCCACCAAGTCCTTTACTTTCTCCCCCc</t>
  </si>
  <si>
    <t>21455..22182 (-)(728bp)</t>
  </si>
  <si>
    <t>208667..209559 (-)(893bp)</t>
  </si>
  <si>
    <t>8671_g</t>
  </si>
  <si>
    <t>ATGGGTTTCTTTGATACGTTGAGCGATTTGGTGGATGCTGCGGTGCCATGGAGCAATGCCCATGCTGAGGCGGCGCCGGAGAGCAAGGAGGATAGTGAGGTACGTTCTGaTTTTTGaTTTCGTTACGAGAGGCGGATCGGGTCATAGGCTTGGAGACATAGCGATCCGGGGCCATGGGAAGATTAGGGGCAGTAGAGGTGATGCTTTGCTGCTGGTCGGCGGATGGGTGGGTGAGGATGCAGTTGCGGATATGGGATGGGCAAGCACTTGGGGATGTGAACTAGAAAGGGCAGCTTGAACAAGGATATGCTAATCATTCTACTTGTGCAGGACTCCAAGGCTGAGAAGGACGAGGGGGAGGGCGAGTCCAAAGATGAGGAGGAAGAGGAGGAGGAAGAGGAGGAAGAGTTGGTGGATCCTAAAGATACTTTCGAAGAGGGTGAGTGCATATTCTCATTACAGGTCTCAATCTTCGAATATATCCTTCGAGCGGGAACCAAAGGCAGGATATGGTATTGGGGAATAGGTACCGAAGCTTTGTCACGACTAGAGACTGGAGCTTCCTTTTGGGGGTCTGTCTCTTTCAGCAGCCTCGATACACAAGTGTTGCGTACTTCCCTTTGGCGGAGTTTGACATGAGCGTTTTCGATCCTGGTGATGCTCGGAGAGGCTAGGTAGGCTTTTACTCTGAAGGAGTCTCTCGTCGTGCGACTCGCGGCACAGGTATTGTATATCAGCCAGCGTTGGCACCACTCGGGCCAATTCCTGTGGGCATCGAGAGGCCCGGTGGAACGATGAGGGCATATTTTCTTGTTAACAGCAGGGCTAACTATACACAGAATGCAGAGAATCCAGTGCTTGCCAACCTGCTAAGCACCACTACGAAGAATGCGTTGAGCGAGTTACCGGTGCCGGCGAAGGAACCCACGATAAGAAGCATCCTGACGAGGACTGTGTCGA</t>
  </si>
  <si>
    <t>250585..251057 (-)(473bp)</t>
  </si>
  <si>
    <t>9095_g</t>
  </si>
  <si>
    <t>ATGTTTTCTCGAGCAGTAGTTCGCGCGTCCTCCTCGACGTCCATGGTTGCCCACCGATCCTTCCACGCAAGCAGAACTCTCAAGTCAAGCCCATACCATTACCCCGAGGGACCACGAAGCAACATTCCTTTCAATCCATTGACAAGGTTCTTTGCTCTTA</t>
  </si>
  <si>
    <t>14091..14355 (+)(265bp)</t>
  </si>
  <si>
    <t>13818..26701 (+)(12884bp)</t>
  </si>
  <si>
    <t>73758..74513 (+)(756bp)</t>
  </si>
  <si>
    <t>79213..80022 (+)(810bp)</t>
  </si>
  <si>
    <t>8262_g</t>
  </si>
  <si>
    <t>4043_g</t>
  </si>
  <si>
    <t>5602_g</t>
  </si>
  <si>
    <t>8435_g</t>
  </si>
  <si>
    <t>8897_g</t>
  </si>
  <si>
    <t>5701_g</t>
  </si>
  <si>
    <t>ATGCCGAACCCCAACAAGACCACCGAGACCCTCTTCCAGTCGCCTTCCAAATACGTGCAGGGCCCCAGCGCCATCCAGAACGCCGGCAAATACCTGAAGCAGCTGGGCAAGAAGGCCGTCCTCGTCGACGACGACTTCGTCCACAAGATCGGTAGGTTGACTTTTGGGGTTTCCACTGGTTCCGGATCTGTGCTGACCATCTCCACCTTCCAGCCGGAGAGGACCTCTTGAAGGCCCTCGCCAAAGACTTTGAGATCACTCGGGTTCCGTTCAATGGGGAGGCCTCAGCCCAGGAGATCGACCGGATAAGTAACATTGGCAAGGAAAACGGCATTGACTTTGTCATTGCCCTCGGCGGTGGTAAGACCAGCGATACCGCCAAGGCCGTGGCCACCAAACTGGGCTTGGAAGTCGCTGTCCTCCCCACGACGGCCTCAACCGATGCTCCCTGCTCTGCCCTCTCCGTTCTCTACACCCCAGAAGGGACCTTTGATCGATACTCGTTCTTCGACAAGAACCCCGCACTGGTTCTGGTCGACACCACCATCGTCGCTAAAGCGCCTGCACGCTTCCTTGCGGCCGGGATGGGCGATGCTCTGGCGACTAACATCGAGGCCCGCCGTGTGCGAAACTCGCCGAACTTCGGTGGTGGGCTCCCGACCTACGTCTCCGAAGCTATCTGCCAGAAGTGTGAAGATCTCCTCCTCACCTATGGCAAGCAGGCCTACGAGGCCTGCAAGGCCAACGCCGTCACCCCCGCACTCGAGGCCGTTGTCGAGGCTAATACTCTCCATTCTGGTCTTGGATTCGAGAGCGGCGGTCTCGCGGCTGCCCATGCTGTATGTCCCCCCTCATATGTTCTTACTACCTAGTGGAGGGGAGGGGGAGAACCGAGTCTTAAAACATTTGGGTCTGACTGGCTTCCTAGATCCACGACGGAATGACGGCTATCCATGAGCTCCACTCGCTGTTACACGGCGAGAAAGGTGTGTAATCCGATCTTgCCCCCAGTATTCCTCCTGCCTCCATATCTGACATGACGCTCTCAACCAGTTGCATTCGGCATCGTCGCCCAACTTATCCTCGACAAATCCCCGCTTGACGAGCTGGACAAGTACATTTCTTTCATGTTGTCCGTCGACCTCCCTGTCACTTTGGAGCTCCTTGGCATACCCAACGTGAAGGAGGAGCAGCTCCGCG</t>
  </si>
  <si>
    <t>1.1.1.6</t>
  </si>
  <si>
    <t>K00005</t>
  </si>
  <si>
    <t>gldA; glycerol dehydrogenase</t>
  </si>
  <si>
    <t>2.7.1.30</t>
  </si>
  <si>
    <t>glpK; glycerol kinase</t>
  </si>
  <si>
    <t>ATGGGCGACTCGCCAGTCATGATTGCCGCTCAACCAGCCCAAGATGTCTTCATAGGCTCTATCGACCAAGGTACTACCAGTACTAGATTCTTGATCTTTAATCGAGACGGAGAGCCAGTTGCTTCATACCAAGTTGAATTTACGCAATACTATCCTCACCCAGGGTACGTTATCTTTGCCCTTCATTCTCTAACTTCTCTAACCTTCATAGATGGCACGAGCATGATCCTCTAGAAATTATCTCGTCAATTGAAACATGTATTGAAGGCGCCGTCGCGGCTTTTGAAGCCCAGGGACACTCCGCCCGCTCAATTGCAGCTGTTGGTATAACCAATCAGCGGGAAACAACAGTAGTCTGGGACTCCCAAACTGGAGAGCCTCTCAGCAACGCTATTGTCTGGACCGACACTCGCACACAAAACCTAGTCCGAAAACTCAAGAACCGACTCGGCTCCGACCAACTTCAGAGCCTCTgCGgCCTCCCTCTCTCAACCTACCCCTCCGTTGGCAAGCTCCTATGGCTCATTGAGAATGAGCCCAAGGTCGCGGAAGCATATGCCAAAGGTAGACTTGCATTCGGAACTGTTGATTCTTGGGTCGTATATAAATTAAATGGTGGGGCCAAGCGCAATATCCATGTGACAGACCCTACCAACGCTTCGCGGTCTATGTTTATGAATATCCACACCCTGAAATACGATGAGCAATTATTGGATTTCTTCCGGTTCGACCTTGAAAAACTCCATCTACCCAAAATCATTAAGTCCTCGGATGCTGTCGAGTATGGAACTCTTTCAACTGGAATATTGGCAGGTGTTCCGATTGCAGGATGTCTTGGTGATCAATCAGCTGCTCTAGTTGGACAGAAAGGCTTCTCGCCTGGAAGAGCTAAGAACACATATGGAACCGGTTGTTTTtTACTCTACCACGTCGGTGATAAGCCCGTCATCTCGACGCATGGTTTACTAAGTACGGTTGCGTACGATTTTGACGGGACGCCCCAGTATGCACTTGAGGGTAGTATTGCGGTTGCTGGTTCCAGTGTAAAGTTCTTGCAAAACAACTTTGGGTTCATCGGGGCCTCGAGTCAGGTCTCCACGTTGGCGGAGACGGTTGAGGATAACGGTGGGTGTACGTTCGTCACTGCGTTTTCTGGCCTCTTTGCGCCCTACTGGATCGACGATGCGAGGGGAACGATTTGTAAGTTTCTAACTTCTCTCCTCTCCATGCAAATGTGCAACCTTGTATTTCACAACAAACTATTGCTGGATGGACTTAACTGCGATAATGGTTTGGATGCTAATGCTGTGCCTTAGTTGGTATCACTGCTTACACACAACGTGGTCACATCGCACGGGCGACGCTGGAAGCCACATGTTTCCAAACGAAAGCGATCCTCGACGCTATGGAGAAAGACAGCGGTCACAAACTCGCTGAACTTGCCGTCGATGGTGGCATGAGCGGTAGTGATTTAATCATGCAGGTTTGTATTCCCGCTCTTCCTTCCATCACTATTCAATTCGACATGAAGTAGATCGCAAATACTAATACAACCAATAGACACAAGCAGATCTTATCGGCATCCCCGTCGAGCGACCCCGCATGTTGGAAACTACGGCCCTAGGCGCGGCCATTGCGGCCGGTTTCGCAGTCAAGGTGTGGAAGAACTTTGACGAGCTA</t>
  </si>
  <si>
    <t>ATGGATTCCAAGGTTAATGAGACAATAGTCCCTAGTTTGGATACGCCGAAGTATACAGAGGCAAAGGATGGCATAAAACACCCCGAGCAGGTCAATAAGCCTGCTTCTGGAGAGATAGAACATGGCGAGTATCTGCCGGCGGGCGTGAAGTGGACCGCTGAGGATGATCATCTTTCAGACTGGTTCATTGGGAGCGTAGATTCTGGGACAACATCATCGCGATTTTTAATATTTAATGGAAAAGGCACCCCCATTGCTAGCCATCAAATTGAATTTGACAATATTTATCCCCAGTCTGGGTACGCTAGATAGTCCCCTCTTTGGTCACTCAAGTTAACGATTCACGATTGACAGGTGGCATGAGCATGATCCCAACGAACTTTTTtCCTCCGTCGAAGAATGTATAGAAAAGGCGACGAAGCAGTATCTTGAGAAAGGCTACAAGAAGAATCAGATCAAGGCAATTGGAGTTACGAATCAGAGAGAAACAATTGTTGTCTGGGACACGATTACTGGAGAACCTTTGTATAATGCTATTGTGTGGCCAGATACTAGGACTACATCGCTTGTTCGAGATTTGAAGAAaAAAGAGGGCGCAGATAAACTGCAGGATATTTGCGGGCTTCCGCTCTCCACATACCCCTCCAGTGTCAAGCTTTTATGGCTGCTCCGCAATGTTGAAGCCGTAAAGCGGGCTTATGATGAGGGCCACCTCGCCTTTGGAACCGTCGACACCTGGCTAATTTACAAGCTCAATGGCGGCAAGGAGGGTGGAATATATGTTACGGACTCGACAAATGCATCTCGTACTATGTTCATGAACCTTCATACTCTTCAATATGACGACCAGTTACTTGATTTTTTCAAAATTGATCGAAAGAAGGTTCTGCTTCCTAGAATTGTCCCCTCGTCAGACAAGGAAGCTTTTGGCGCACTGAGAGGGGGGCCCTTAGATGGTCTCAAGATCACAGGCTGTCTTGGTGATCAATCGGCAGCTCTCGTTGGCCAGCAAGGGTTTTCTCCAGGACAAGCCAAGAACACTTATGGGACGGGTTGTTTTCTGCTTTATAATGTTGGCGACAAGCCCGTTATCTCGAAGTATGGGCTTCTGGCGACGGTAGCGTTCGATTTTGGCGCAGGCCGAAAACCAATATATGCATTGGAAGGCAGCGTGGCAGTTGCCGGATCCGGTGTCAAGTTCTTGATGAATAATCTGGGTTTCATAAAGCATTCAAACAAGATTACAGAATTGGCTGAGACTGTCAAAGATAATGGGGGGgTCGTTTTCGTAACTGCCTTTAGCGGCTTATTTGCTCCTTATTGGATTGATGATGCTAAGGGAACTCTGTGTAAGTGGTGTTTCCACAGGAGCTTGTGGTATATTTAAGCTCACATGCAATAGTTGGCATCACAGCACATACTCAGCGAGGCCACATTGCTCGCGCAACCCTCGAGGCAACATGCTACCAAACCAAGGCTATTCTGGATGCGATGGCGAAAGACTCTGGGCACGCCTTAGAAAGTCTCGCTGTTGATGGAGGGATGTCTAACTCAAGCCTTTGCATGCAAACTCAAGCTGATATCATCGGGATACCGGTCGACAGACCTCTTATGAGGGAGACCACCGCGTTAGGAGCTGCTATTGCTGCAGGTTTCGCAGTTGGGATCTGGCAGCACTTCGGTGATGTGAAGAAAATCAATACAGAAGACAGAACCATCTTCGTTCCCAATCCTAACAGAAAGAAGTATCAAGCCATGTTTAGGAAATGGGAGCAAGCTGTGGAGATGAGCAAAGGGTGGGTGCTCGACTCAGATGAGGACAGTAGTAGTTATTCTGGTA</t>
  </si>
  <si>
    <t>3036019..3037957 (-)(1939bp)</t>
  </si>
  <si>
    <t>1988609..1990557 (-)(1949bp)</t>
  </si>
  <si>
    <t>ATGTCGTCCAAGCACTTCATCAACGACCCCACGCATCTCGTCAACTCGGCGCTCCAGGCGCTCACGTTGACCAACCCCTCCGTCGCCCTCGATGCCGAGAACAAGATCGTCTACAGGCGTCCGGGGTTCCCGGCACAGGTTTCGATCGTCTCGGGAGGTGGAAGTGGCCACGAGCCTAGCTTTGGAGCCTTTGTGGGAGATGGAGCCCTAGCAGCATCTGTGGCAGGCACAATCTTCGCATCGCCTAGTGCGGAGCAGATCCGACGAGGTATCATGTCACGAGTCGATAGCGAGAAAGGAATACTGGTCACGGTGCTGAACTATACCGGAGATGTTTTGAATTTTGGTATGGGTGTTGAAAAGGCCAAGGCTGCGGGGTTGAAGGTTGAGATGCTTGTTGTGGGAGATGATGTCGGGGTGGGGAGGAAGGCAGCGGGGAAGGTCGGTAGAAGAGGCATTGCAGGTACTGTGCTTGTACACAAGATTACGGGCGCTTTGGCTGCACAAGGAGCGAGCTTGGAAGATGTCTACAAGGTTGGAAAGCTGGTAGCGGACAACCTCGTCAGTGTCGGAGCAAGTCTTGAGCATGTCCATGTTCCTGGGAGAGCTCGCGTTGATCCAAACTCGGACGACCACCTCACAGCAGAAGAGGTGGAAATTGGGATGGGCATTCATAACGAGCCTGGAAGTGGACGAGCTAAAGTCGATCTCCCTGAGCTGGTCAAGCGGATGCTGGAGCAGTTGCTAGATCCCAAGGATGAAGATCGGGCATTCTTGAATGTTAATTCAAACGAGGTTGTCCTCATGATCAATAATCTTGGTGGGGTTAGTGTTCTGGAGCTTGGAGGAATCACCGCAGAGGTTGTTGGCCAACTCGGGAAATCATACAACATCAAACCCGTTCGGATCTTGGCCGGAACATATATGACCTCCCTGAATGGACTGGGATTCAGCATTACCATTCTGAATGTCGTCAACACAAACCTTGGCGGCCCCAGCATGCTGCAGTTGCTGGATGCCCCGTGTGAAGTGACCGGATGGGCAGCGCCGATTCAAAAGAAGACTTGGGAAGCAAAGTCGACCCAGACGAGGGAAAGTACTTCTTTATCAGAAGAGGCCAAGCCTAGCGGACTGACTCAAGACCCAAAAATCGCGAGGTTGAATCTCACAGCTGCCCTAGAGAGGGTCATTGAGGCCGAGCCAGATGTGACGAGGTATGACACGGTTGTTGGGGATGGCGATTGCGGTATTGGATTGAAGAGGGGTGCAGAATGTATGTTGATTGTTGATTTATTTTGTAGGCGATTGCTAACCGCTTCTCAGCAATTCTCAAGATGCTCTCGCAGTCCGATTTTACCGGAGATGCGGTTCTGGATGTTACTAAGATTATTCCAGTCGTCGAAAGCAACATGGACGGTACATCTGGAGCTCTCTACTCCATCTACCTTAATGCCCTAGCCGCTGGCCTTCGTAAGCAAGGTTCAGGCAAGGCTTCCCCTAAGATTTcGGGTGCAGCGCTTGTAGAGGCCTCCGCGTCCCTGTCTAAGTATACTCCCGCTCGGCCCGGAGACAGAACGCTAGTTGATGCCTTGCAACCATTTGTTGAGACTCTTGCCTCGACCGGTGATCTAAAGAAAGCAGCTGAGGCATCGAGGAAGGGTGCTGAGGGCACCAAGGGCA</t>
  </si>
  <si>
    <t>K00863</t>
  </si>
  <si>
    <t>DAK1, DAK2; dihydroxyacetone kinase</t>
  </si>
  <si>
    <t>2.7.1.29</t>
  </si>
  <si>
    <t>401504..403325 (-)(1822bp)</t>
  </si>
  <si>
    <t>1727272..1728558 (+)(1287bp)</t>
  </si>
  <si>
    <t>Phanerochaete chrysosporium RP-78</t>
  </si>
  <si>
    <t>K00864</t>
  </si>
  <si>
    <t>glycerol-3-phosphate O-acyltransferase 1/2</t>
  </si>
  <si>
    <t>K00655</t>
  </si>
  <si>
    <t>K13507</t>
  </si>
  <si>
    <t>ATGGCGAAGGATACCGAGGTCCACGAGCACATGCCTCACAAAGGCAAACACAAGGAGCGCTATCCCATGACGAACTGGGTGTATGATGTTTTCTTGTGGATTTTCTCGATACTTGTCGATCTCTTTTTCCGAGAGGTTCATCCTCGAGGCTCATGGAAAGTGCCACGGCAGGGTCCAGTCATCTTTGTGGCTGCACCACATGCCAACCAGGTAGGAAATCCGACTATGATCGAGAAACCAAGCTCATATGACTTTCTAGTTTGTGGACCCATTGATTTTGATGCGCACTCTCCGGACTGAATGCCATCGACGAGCTGCTTTTCTTATTGCTGCAAAGTCGATGAACCGGTGGTTTATAGGCTGGTTTGCACGGAAAGTTGGCGCCGTGCCAGTTGGACGGGCCCTTGATATGGTCAAGCCAGGCTCTGGAACAATATATCTCCCGGATCCTATCAATGACCCTCTCTTGGTACGCGGAGTTGGCACAAAATTCGATTCGAAAGAGGTACAGATTGGGGGTTTGCTTGTTCTTCCAAGTGTCAAGGGGACAGCTGCAAATACCGAGATTGCCGAGGTCATAAGCGCAGAGGAATTACGCCTAAAGAAGCCCTTCAAGGGGGAAACTGCAATGAGACAATTGACGGGTAGAGATGACGTGGATGAGAACGGAAATCTCACCAATCTAAGTGTCAAGGGAGCTGCTAATGGGTTTCAAGGCTCAATATACAAAACTGCCCCAAAGGTCGACCAGACTGAGGTGTATGATGCTGTATTTGATCGTCTCAGCGCTGGAGGAACCGTGGGCATATTTCCAGAAGGTGGCAGCCACGACCGAACTGAATTGCTACCGTTGAAGGCAGGTGTTGCTATCATGGCATTAGGAGCGTTAGCTGCAAACCCTGATAGCGGACTCAAGATTGTTCCTTGCGGGATGAATTACTTCCATGCGCATAAATTCCGTTCTCGTGCTGTCGTGGAATTTGGGAACCCTCTTGAGGTCCCGAAGGAGCTCGTCGAATTATACAAAAATGGAGAGCGGAGAGAAGCCGTTGGTCAACTACTCGATATTGTCTACCAAGCGCTTGTTGCTGTCACGGTCACAAGCCCTGACTATGACACACTTATGCTTATCCAAGCTGCTCGGAGACTCTATAACCCCACCGGGtAAAAACTGCCTCTACCTATGGTTGTCGAACTGAACAGGAGACTTGTTAAGGGATATAAACATTACCAAGATGATCCTCGGATTGTATCACTGAAGAAATCCGTTATGGACTACAATAAACAACTGCGTTATCTCAATCTTCGAGACCATCAAGTCGAATATGCCAAATTCTCAATCCCTAAAGTCGTTTTCCTCCTGTTCTACCGGTTAGCTAAGATTTTTCTGCTCTCTATTGGTGTCCTTCCGGGCCTGGTACTCTTTGCACCCGTCTTTGTAGCGTCCAAGATGATCAGCATCAAGAAATCGCGAGAGGCCCTAGCTGCATCCACTGTCAAACTTCAAGGCCGTGACGTCATGGCAACATGGAAACTACTCGTTGCCCTCGCATTGGCGCCTGTTTTATACAACTTCTACACGATTCTACTTACATACTGGACATCTCGAAACAGAGTTCAAGGGTATGTGCCTAATTGGGTCCCTCTTTGGACAGTATTTGTCTTCGGCTATATATTCTT</t>
  </si>
  <si>
    <t>ATGTCCGTCCTCTACTACCTCGGCCTCTCTGGAGCTGGCTACCTTGCGCTGACGCTCTTCCTCTACGCCCTCTCCATTGGCGTCCCTGCCGCGGGTTTCTTTGCGCGGCTCCTCGCAGCCTATGTTGCCCTCGTTTTGGCCGCGATGTATGGCGTCTTCGTGTCGATCGCCCTCCGGCCCTTTGGCTACCACCGGATTTCCCAGTGGACTGTCGCGAGAGCTTTCAAATGGCTCATGTACTTCTTTACAGGCACCCGGTTCAAGATCATTGACCCCGGAAACTATCTGAATACCATACGACCGGCTGTCTTGATCAGCAACCACCAAACCGAGCTGGATGTGGATATGTTGGGATGGGTGTCCCCCAAGTACTGCAGTGTAACCGCAAAGAAGAGTTTGAAGAAAATTCCTATTTTGGGCTGGTTCATGACCTTGAGTGGGAGCGTATTTCTCGATAGGGCTAATTCCGCGAATGCGAGGCACGCACTGGATGGTGCGGCCAAGGAGATCACCAAGGAGAGGCAGAACGTGTATATGTTTCCCGAGGGAACTCGAAGCTACTCCAAGGAGCCAATGCTACTGCCTTTCAAGAAGGGGGCTTTTCACCTGGCAGTCCAGGCCGGCGTTCCAATCATACCGGTGGTTGTCGCAAATTACTCTAATGTGCTATATGCGAAGGACTGGAAGTTCGACAAGGGGGAGATACTAGTCAAAGGTTTCTAGACTCCAATTTCTCTTCCACGGTCTTAACCTACTAACTTCTTTTTCTCAGTTCTTAAACCAATCGAAACGAAGCACCTCGACCGGTCAGACGTCGAAGCTCTTACGCGCGATACCCGAGATCTGATGCTCAAAGAGCTAGTGAGCTTAACAGCACAAC</t>
  </si>
  <si>
    <t>2.3.1.15</t>
  </si>
  <si>
    <t>2.3.1.51</t>
  </si>
  <si>
    <t>2977791..2980252 (-)(2462bp)</t>
  </si>
  <si>
    <t>2206337..2207271 (-)(935bp)</t>
  </si>
  <si>
    <t xml:space="preserve">bicarbonate + H+ ↔ CO2 + H2O </t>
  </si>
  <si>
    <t>M2</t>
  </si>
  <si>
    <t>Abiotic</t>
  </si>
  <si>
    <t>CO2_EXT</t>
  </si>
  <si>
    <t>H2O_EXT</t>
  </si>
  <si>
    <t>H+_EXT</t>
  </si>
  <si>
    <t>IR</t>
  </si>
  <si>
    <t>IRS</t>
  </si>
  <si>
    <t>IR values</t>
  </si>
  <si>
    <t>SO4</t>
  </si>
  <si>
    <t>SO4_EXT</t>
  </si>
  <si>
    <t>"-/e"</t>
  </si>
  <si>
    <t>acetyl-CoA hydrolase/transferase</t>
  </si>
  <si>
    <t>2.8.3.18</t>
  </si>
  <si>
    <t>1.14.19.1</t>
  </si>
  <si>
    <t>stearoyl-CoA desaturase (delta-9 desaturase)</t>
  </si>
  <si>
    <t>omega-6 fatty acid desaturase (delta-12 desaturase)</t>
  </si>
  <si>
    <t>ATGGCGTCGCAAACAGCTGCTGGCATGGCGAAGCCATCGGAGCCGGTTCGTACCAGGAAGTACGATCCGAAGAAACCTCACATCACCGAGGAACCTATTACCAAGAGCAACTGGTACAAACATGTCAATTGGCTCAATGTCACCCTTATTGTCGGCCTCCCCATCTACGGATTGATCGCCGCCTACTGGGTTCCGCTCCAGGTGAAGACGGGCATCTTCGCCTTTGCATACTACTTCATGACTGGTCTTGGTATCACAGCCGGTATGCTCTCTCGCCTTCTGTAGAGTTGGAGGTCTTCAACTAACGCGTAGCATAGGTTACCACAGACTCTGGGCACACACCTCATATTCAGCAAGACTGCCTCTCAAGATATTCCTCGCGGCCGTGGGCGGAGGAGCCGTCGAAGGTTCCATTCGCTGGTGGTCGAGAGATCACCGTGCCCACCACAGATACACCGATACGGACAAGGACCCGTATTCCGTTCGAAAAGGTCTCCTATATTCGCACATCGGCTGGATGGTCATGAAGCAGAACCCCAAGCGTATCGGCCGCACCGACATCTCCGACTTGAATGATGACCCCGTGGTCGTCTGGCAACATCGCAACTATATCAAGACCGTCATCTTCATGGGCATGGTATTCCCTTGCTTGGTCACCGGTCTCGGCTGGGGCGACTGGAAGGGAGGCTTCATCTACGCCGGAATTCTCAGAATCTTCGTCGTTCAACAAGCTACCTTCTGCGTCAATTCTCTTGCTCACTGGCTCGGGGATCAACCATTCGATGACCGCAACAGTCCTCGTGATCATGTCATTACTGCTTTTGTCACTCTCGGAGAAGGTTATCACAACTTCCACCACGAGTTCCCCTCCGACTACCGTAATGCTATCCAATGGCACCAATATGACCCTACCAAGTGGTCCATCTGGATCTGGAAGCAAATGGGCCTCGCCTACGACCTCAAGCAATTCAAGCAGAACGAAATCGACAAGGGCCGTCTCCAACAAATGCAAAAGAAGCTCGACCAGAAGAGACAAACCCTCGACTGGGGTATTCCTCTTGAACAATTGCCTATTATTGATTGGGATGAGTATCAGCTCCAGGCCAAAGATGGCCGCGCTCTCGTAGCTATCGCTGGTGTTGTCCATGATATTACCGACTTTATCAAGGATCATCCAGGTGGAAAGGCACTGATCACTTCGGGTATTGGTAAGGACGCTACCGCCATCTTCAACGGTGGTGTCTACAACCACTCCAATGCCGCCCACAACCTTTTGTCGACGATGCGTGTAGGCGTCATCCGAGGAGGCTGCGAGGTTGAGATTTGGAAGCGTGCTCAACGGGAAAACAAGGACATCTCT</t>
  </si>
  <si>
    <t>95060..96519 (+)(1460bp)</t>
  </si>
  <si>
    <t>3205_g</t>
  </si>
  <si>
    <t>K00507</t>
  </si>
  <si>
    <t>ER membrane</t>
  </si>
  <si>
    <t>3300673..3302146 (-)(1474bp)</t>
  </si>
  <si>
    <t>ATGGCAAAACATATTGACCAAAACGGCGATGTGTTTGAGTTGCCGAACTTTACAATGAAAGAGATACACAATGCTATCCCATCTCATTGCTTTGAGCCTTCCATACCCCGAGGCGTTGCATATGTCATAAGAGACTACTTCTATCTCACAAGTCTGGCTTATTTGGCATATACCTATACCCCGATGTTATCATCAATCTACCTCAGAGTTATTTGCTACGCTGCATACACAGTACTCGCAGGTATAATCATGACCGGAATATGGATCATCGCCCATGAGTGCGGCCATGGAGCATTCAGCAAATCGAAGACACTTAACAACATCATCGGGTTCATCCTCCACACGTCACTTCTGGTCCCATATTACAACTGGCGTATCTCTCATGCCAAACACCACAAGTCAACTGGAGATCTCCAGCGTGATACCGTCTTTGTCCCACACTCCAGAGAGTACTGGGTTAAGCACAACCTAGGCCAGGAGACTGATCCCTTGACCATCGCGCACCTTTCGGAAGATGCTCCGATCGTCCACCTATGGAACACGCTTCTTCACCAAGTATTCGGTTGGCATGCTTTTATGCTAGTAAACATGAGTGGCCAAAAAGACAAACGTGGGTTTCCACAACACAGCCTTTACTGGTTTGGAAAAGATAGCTCCCTCTTCAAAGAACATGAGTTATCTTCAGTTCTTTTCAGCGACATGGGGCTGCTTTTCATGTGTGGTGTACTCTATCTCGGTGTCAAAATTTGGGGATGGTGGACAATCTTGGTTTTCTATGGCATCCCTTACTTTTGGTTAAACCACTGGATTGGTGCGAGCCCCCTTCTAAATTGTTGCTTTAAAAGTCTAACAAAAAATAGTTGCGGTCACCTTCCTTCAGCATACAGATGGAGCCTTGCCTCATTTCAGTCACTCGCAGTGGACGTTCGCTCGAGGAGCGGCTGCTACCATTGACCGAGACTTTGGATTCATTGACACACAaTTTTTTCACCACATCGTCGGCACTCATGTCGTACACCACCTCATATCAACCATCCCCTTTTACCATGCGCAAGAAGCTACAGAGGCTATTAAGGCAGTCATGGGGAAACACTACCATGCTGATAGAGAGACGCCGCTCATGACAGCTCTATGGAAGAATTATCGTGATTGTCAGTTTGTTGAGGAGACCGAAGGTATGGATGGATCGGGCGTATTTAT</t>
  </si>
  <si>
    <t>9140_g</t>
  </si>
  <si>
    <t>3835_g</t>
  </si>
  <si>
    <t>K10256</t>
  </si>
  <si>
    <t>K10257</t>
  </si>
  <si>
    <t>ATGTCTTCTACAGCGGTTCCCCAGTACAATCTCTTAAAGCGAACCATCACCTCCACCACCAATGAGTCCTCCCCTTCCACAGCTGCTGCGTCTCCAAGAGACACACCGCGACATTCGCCTTCCACGACGTCCCTTTCATCTATGTCATCCCTGGAAGACGGAAAGGAGCAGGGACATGGACAACTTTTAGACACATATGGCAACAAATTCGAGCTCCCTGACTACACAGTCAACGATATTCGCAATGCCATCCCTAAGCACTGTTTTAATCGTTCTGGGGCTAGAGGATTAGCATATGTGGCTAGGGACGTGTTGAGCTTGGCCACTACTTTCTACCTCTTCAACAAATTCTTGACGCCGGAGTATGTTCCGTACACCCCGATCCGTGCCGTGTTATGGTTCGTCTATTCGATCGTTCAAGGCCTCTTTGGTACCGGCCTTTGGGTTCTTGCACACGAGTGCGGCCACCAATCTTTCTCTCCCTCCAAGATTCTCAACGATACAACCGGGTTGATCTGCCACTCGGCACTTCTCGTACCTTATTTCTCATGGAAAATCAGCCACGGCAAGCACCACAAGGCGACTGGTAACATGGAGCGGGACATGGTCTTCGTTCCTAAAACTCGTTCCCAGTACGCCAGTCGCATCGGTAAACTTGTCGAAGAGCTGGATGAATTGACTGAAGAGACACCAATCACCACCCTCATTCATTCAATCGGACAACAACTCCTGGGCTGGCCTATGTACCTCCTTGCCAATGTGACCGGGCACAACAACCATGAGCGTCAGCATGAAGGCCGAGGCAAGGGAAAAGTCAATGGGTACTTCACCGGCGTCAACCACTTCAATCCCTCCAGTCCTCTTTACGAAGCCAAGGATGCCAAGCTCATTTTGTTGAGCGATCTCGGTATCACCATCACTGCCGCCATCCTTTTCACTCTCTGCAAGCGATACGGCTTCTCCAACATGGCTGTTTGGTATTTTGCCCCTTATCTCTGGGTTAACCACTGGCTCGGTAAGTTCTCAGATAGCCTTGACCAGATCACATGCTAATATTTTTCTAGTTGCCATCACCTACCTCCAGCATACCGATCCTACCCTCCCTCACTACTCGGGCGAAAGCTGGAATTATGTTCGTGGGGCTGCAGCTACAATCGATCGTGAATTCGGTTTCGTCGGCCGTACCCTCCTTCACGGTATTATTGAAACCCACGTTCTTCACCACTACGTCAGCACGATTCCCTTCTACCATGCCGATGAAGCCAGCGAGGCCATCAAACCAATCATGGGTAAGCACTACCGCGCAGATGTTGAGGGTGGCTCTCTTGGTTTCTTGAAGAGTCTGTGGACGAGCGGCCGC</t>
  </si>
  <si>
    <t>1.14.19.6</t>
  </si>
  <si>
    <t>1.14.19.3</t>
  </si>
  <si>
    <t>omega-3 fatty acid desaturase (delta-15 desaturase)</t>
  </si>
  <si>
    <t>2704_g</t>
  </si>
  <si>
    <t>ATGGCGACCCAAGAGACACCCAAGATGGCGGACGTCCAACAGCCCAAGCATCTCGACCTCAATGGCCAAGAGTTTGAGCTTCCCAACTTCACCATGAAGCAGATCTACGATGCCATCCCACCGCATTGCTTCAAGCCGTCATATATCCGCTCCCTGGCCTACGTCGTCCGCGATTACTTCTACCTCTCCACCCTCATCTACCTCGCCGTCACCTATATCCCCCTCCTCCCCAATGCCTCCCTCCGCTTTGCAGCATGGGCCGCATACAGCGTCGTCCAAGGCTTCGTCTTCACCGGCATCTGGATCCTCGCGCACGAATGCGGCCACGGGGCCTTCTCCAAGAGCAAGAAGCTGAACTATACCATGGGATTGATCATGCATTCCTTCCTCCTCGTCCCTTTCCACTCGTGGCGTCTCTCCCACAGCCAGCACCACAAGTCAACCGGCAACCTGCAAAAGGACACGGCGTTTGTGCCGCATACGAGGCAGAGCTGGGTCGAGTCCAATTTCGGACCCAAGGCCAAGCAGAACATGATCGAGTTCGCAGAGCTAGCAGAGGATTCTCCGATTGCTTCCCTCTGGCACGATTTCAAGCATCAATTCTTTGGATGGCCTGGGTATCTCCTCTTCAACCTGACGGGGCAGAGCTACGATGGTGCATCCGGGCTCAAGGTCTCGCATTTCTATTTCGGAGAGGATAGCGTCTTCTACAAGAAGAACGAGTTGGGATTGATCATGCTGTCTGATGTCGGCGTCGCGGTTATGATTGCAGGTCTCGTCGTCGCAGGTCAGATCTTCGGGAGTTGGAACGTGATCGTGCTTTGGGGTCTCCCTTGGCTCTGGGTTAACAACTGGATTGGTGAGTTCTTCCCTCCTCCCCTCGCTGTATTGATTCGTGAGGGCGGTGCGCTCGAGTATCTGCAGACCGCATATTAATTAGCAGAGCTAACTTAATCGCAGTGGCCATCACCTTCCTTCAACATACCGATGCCTCCATGCCCCATTACAACAACTCAACCTGGACCTTCGCCCGTGGTGCAACGGCCACCATCGACCGCGACCTCGGTTTCATCGACACCCACCTCTTCCACGACATCATCGGCACCCACGTCTGCCACCACCTCGTGTCCACCATCCCCTTCTACCACGCCGGCGAGGCTTCGATCTACATCCGAAGGGTGATGGGCAAGCACTACCGCGCCGACACCAAGACGGGGTTCTGGGCCGCGTTCTGGAAGAGCCAGCGGACCTGCAAGTTCGTGGAGGAGACGGAGGGCGCCGAGGGTAGCGGGGTCTTCATGTTCCGGAATCTGTATAACCGCGAGGGGGAGACGAAGTGCAAGAATCTAGTGGGGGATAT</t>
  </si>
  <si>
    <t>1.6.2.2</t>
  </si>
  <si>
    <t>K00326</t>
  </si>
  <si>
    <t>cytochrome-b5 reductase</t>
  </si>
  <si>
    <t>1078_g</t>
  </si>
  <si>
    <t>3676523..3678175 (-)(1653bp)</t>
  </si>
  <si>
    <t>ATGTCGGAGTTCCTCTCAAAGAGCTATATCAATGGCGTTTATATACCATCGGCTTTACTCCTCGCCGGCTGTGCCTTTGTGAAGAGTGAATACCTTCCCTTTGCTGCTCTGCTCGTATTGGCACTTGCAGGCTTCAAGGTGTTTACCAACAGTACGTCTAATATTATAGCTACCTGCAATGGCATCAAAAGCTAAACTAGCTAGCATCCCCCAAAGGAGCGCAAATTGTTCTCAATCCTGCCGTCTTCAAGAACTTTGAGCTTACAGAAAAAACCTTGCTCTCGCACAACACTGCCATGTTGGTTACTCCTCTTCCCCCGCCCACCATTTATTAACCTACCTTTCTAGCTATCGCTTTGCCCTCCCCTCACCAACTGCTATTCTCGGTCTGCCAATTGGGCAACACATTACGATCGCAGCCACTCTTCCCCAACCCGATGGCTCCTCCAAAGAAATCCTCCGTAGCTACACACCCGTCTCCGGCGACCACCAGCCTGGCTTTTTCGACCTCCTCATAAAATCCTACCCCACAGGCAACATCTCCAAACACATGGCCTCTCTCAAGACTGGCGACACTATCAAAGTCCGCGGCCCCAAAGGCGCAATGGTATACACTCCAAACATGGTGCGGGCGTTTGGCATGATTGCAGGCGGGACGGGAATCACTCCCATGTTGCAAATTATCAGGGCTGTGATCAGAGGAAGACCGGCAGGGGACAAGACGGAGATCGATTTACTGTTTGCAAATGTTAATGAGGAAGATATATTGTTGAGGGAGGATTTGGACAAGTTGGCAGCCGAGGATAAGGGGTTCAGGGTGTATTATGTGCTGAATAATCCACCCACAGGCTGGAAGGGAGGAGTTGGGTTTGTGACACCAGAAATGATTAAGGTACACTTTTCTACACTGGAATTCCCTTGGATATTTTAGGTAGACTGGGCACTAATTCTGTACAGGAA</t>
  </si>
  <si>
    <t>membrane</t>
  </si>
  <si>
    <t>acetyl-CoA + 1 succinate = acetate + 1 succinyl-coa</t>
  </si>
  <si>
    <t>1.13.11.67</t>
  </si>
  <si>
    <t>K11987</t>
  </si>
  <si>
    <t>2804_g</t>
  </si>
  <si>
    <t>3405_g</t>
  </si>
  <si>
    <t>ATGGGAAACCAGCTCATAACATTAATAGGGTCGAGCAGACGGAAGCCAGCAGATTCCCCAGATGGAAAaACCGACGACGAAGCGTCTGCAACACCTAGTTCCCAGAAGACTTCGGTCATAGATGACCTCGCTCATCTGGGGTTTAAAAATGCCAGAACGGTGGTCCAGGCTATTACTACCATTGCTTCTGGTGAGCCCCTTGACGACAAAAAGCTCTTGCTTGAAAATGGCGTTAGCATGCTTCAGTCCCTGCCCACCAACAGTGGTCTGAGCCAGGATGTCTCTAGTAGCTTCATCAGTGAGTTTCCCAATTTCTCTTTTCCAGAAATTTAGCCCGTTAGATTTTATAAACAGAAGGCTAATATGGTGGTATATATCAGCCATGCTCTGGGGTGATCTGCCTCATCCCGCTCACTCACTCGCCGGCCCAACAGCCCGGTACAGACAACCCGACGGCAGCAACAACAACCCCTGGGCGCCCTCAATGGGCAAAGCCGGCTCGCCTTACTCCCGCAACGTTCCGCCCGTCAAAACCAAAGGCCCCAACCTCCCGGACCCCGAACTAGTGTTCGAGCAACTGCTTAAGCGAGACGACGGGCCCTTCCGCGAGCACCCATCCGGTCTCAACAGGTTATTCTTCTCGTTCGCGACCATCGTCATCCACGAGTGTTTCCAGACCTCCAGGACGAATCCGTGGGTCAATGAGACGAGTAGTTATGTGGATCTCAGCACGCTGTACGGGAATACGGAGAAGGAGCAGAGGAGGGTGCGGACGTATGAGAATGGGCTTATCTTCCCCGATTCCGTGGCTAGTGATAGGATTATGATGATGCCGCCGGGGgTGGTGGCGTTGTTGGTTATGTTCTCGCGGAATCATAATCGCATTGCCGAGGATTTGTTGGGGATTGATGAGGCGGGGCAGTATGGGGACTGGGAGGGGCTGAGTGATAAACAGAAGAAATGGTGAGTTTTAGGAAAATGTGTTTGGGAGATGTGAAGAGGGAGATGATGATTGGTTGATTGACTAACTGGGTGTGATGTGGTAGGCAAGACGAGGATATCTTTCAGTTGGCGAGGAATATCAATGTTGGGTTCTTTGCTTCGGTGGTGTTGCATGATTATGTTTCGGCAATTCTCAATACGCCGCGTGCGAATTCGAGTTGGTGTCTTGATCTTGGGGCTGAGATTAAGCAGATGGGCCAGAGGGTTGAGAGGGGgATTGGGAATGTTGTTTCTGTTGAATTTGCGGTATGAGATCCTTTTCGTACCATATCTTTACCCGTGGTTGAGCATAAGAGTTAGTATTTGTGGAAACGAGAGGTCTTCGTTGAAGTCTTCGGATTCTTTCGGGCACTCTCTCTTCTCGCAATCAAATCTACTAAGTAGCTGTAGGCAATATTATAGCAAGACTAACTTTCATGATTGCAGGTACTTTATCACTGGCATGCCGCCCTTAGTGCGGCGGATGACAAGTGGATGGAGAACGTTGTGTTGAGCACTCTTCCTGAGTTAAAGTCAGTTGACGACATGACGGTTGAGCTGTTCAAAAAATTATATATGTGAGTAAAGTGTTTTATCCCAAATATCCACGATTCTTTGCCCTTCGAGTTCCTCGATGTGGGTTAAATCCCTGAGGATGACACCTCTGTTTATTTTAGATTACTGACCTTAAATTATCATGATAGGATCGAAGGGCATAAACTCATGGCAACTCCAGCTTCACAATGGACATTTGGTGGCCTCGAAAGAGGCCCAGATGGAAGGTTTAGTGATATTGATCTGGCTGAGATCATTAAAGATTGTATCGACGAACCAGCCCACGAATTTGGAGCCCATGGTACTCCAGCTAGTCTGAAAGTTGTTGACATCATGGGACAACTCCAAGCTCGAGATGTTTTCAACGTTTGCACACTAAACGAGTAAGACACACTCTCAACCATACTCTCTCAAAACTCTTCCACCTTATTAATAATTCTCTGATAGATTCCGTAAATACCTCAATCTCAAACCCTACGCCTCATTTGAAGACTGGAATCCAGACAAGAAAACCGCACGCGCAGCCCAGCTCCTCTACGGCCACATCAACAACCTGGAACTCTATCCCGGACTCATGGCCGAAGTCACAAAGCCCGCTATGCCAGGCAGTGGCGTCTGCCCCGGGCAAACCACCGGGCGCGGCATCCTCGACGACGCCGTGGCCCTCGTGCGTGGGGATCGTTTCCTTAGCTATGATTTCAACAGCACCACGCTCACGAACTGGGGATTTGCCAAAGTCGGTGCCGCGTCTCAGCCAGGTGCTTATGGCGGCATCATGCCCACGTTGTTGTTTGGCGCTCTGCCTGGGGCATGGACGGGCACGAGCACGTATGTGATGTTCCCGTTTTATACCCCCACTGCAGCAAAAGATATCGTGAAGAAGAATAAGGTGGCGCAGTTGTATGACCTGAAGCGTCCGAGGAGTGATCTGGAGGTGATTGGTGTGTTTACCCAGGAAGGATGCAAGAAGGTCTTCGAGGACCAAGAGAACTTTCGAGTCATGTATCAGAAGGCCATTAGGCAGTGTACAGATAATCATGATTTCTTGCTCGGCTGGGATGACGCTAAACGCCACGAACCCCGTTCTGAAATCTTGCATAAAGTTCTCTTTGAAGAGGGCTTCGAGGCGAACGTGACGAAGTTCTTCAGCGAGAATGTGCGGAGGTTGATCAAGGAGAGTTCGTTGAAGTATGCGGGGAGCAGGAGGGTGATTGATATCGTGCGGGATGTTACAAATGTAACTCCTATTCTGTGGCTCGCGGAGAAATTCGCTATCCCGTTGAAGACGAAGGAGTTCCCGCATGGGTTGTTATCTGTCCCCGAGGCGTTCATGGCGTTCCTGGCCGTGTTCATATTCCAGAGCTTCAATATCGTTCCAGCTAATGAGTGGAAGTTACGAGACGCGGCTGTGAAGGCGTCGGCAGAGTTAAGGCCTATCTTCGAGGCGCATCTGAAGACACAGTCTGGGGTCCAGGAATATTTTGTGGATTGGCTTGCAAAAGGGAGTGCATTTGAAGTTAAACCGGAGGCTGATCGGATTTATCATGCATTGAATGGCTCGAAGTTGCCGATTGGGGATTTGGTTGGCGATTGTGTTAGCATGGGATCTCCTATTGCTGCGAACATTACGCAGCAGGCGAGTCTCCTCATTGATCTCTTTCTGAGTGAGGGATATGAGAAGTATAAGGACAGGATTGTGAAGTTGGCTCAGCTGGATGACTCGGCTTCTGAACGAGAACTCCAGGGTTTTGTGTTCGAGGGAATGCGTCACTGTGGTATTGTTCCTGGGCTTCCTCGTGTAGCGTCAAAGGACATCACCGTCATCGACGGCGCTCGAGGGCCCGTTCAAATCAAAGCAGGTCGGACTATCCTCGTTGCCACCTCCAAGGCAGCCATGGACCCCGCTGCCTTTCCCAATCCTGAGATTCTGGATCCCACTCGTCCGTTTAGCAGCTACACTCTCTTAGGTCATGGTATGCACTACTGCCTTGGGGCAAGGTTGGTGGGGCCTTCGTTGGCGGCGACATTGAAAGAGGTGTTCAAGTTGAAGAATTTGAGGAGGGC</t>
  </si>
  <si>
    <t>ATGACTTCAACTAATGGTACTGTTGATACCTCCAGTACGGAGAAGGGGACCTGGCGCAAAGATATAGAAAATGCCTTCGACTCAGCTAAGCAGGTCATTGGCAGATCTCTTGCTCCAATCTCCCCCACATCATATACCCCATCAAACGATCCCAACCTgAAGAAGGTGGGCGGGCTTCTTGGAGATCTCAACAAGATGGGATTCAAAGATGTCGAAACACTTTTGCAAGCTCTGAAGGCATCAGCGACAGGCGTCATCGACGACAATACCTTCTTTCAAGAACACCTAACCGCATTGATCAGCAAGTTGAATGTGGACTCTAAGCTTTCTAGCGATCTTAGCAATGCCTTCATCGGCCAGCTCTGGAACGCACTTCCACATgCCCCGCTCACAAGCTTAGGCACCAAGTATATATACCGCGAGGCTGACGGCTCATATAACAATATTCGAATCCCAGAGCTAGGAGCAGCCAATACGCCCTATGCGAGAAGTGCCAAGCCTGTTGTTCTCCAAAATGTTGCCCTCCCGGATCCAGCATTGATCTTTGATAGTCTGATGGCTCGTGGAGACACTTTTGAGCCTCACCCCAACAAGATTTCCAGCGAGCTTTTCTATCTTGCAACTATCATCATTCACGATCTGTTCAGAACGGTAAGTAGCTCCTCTGTATCACCTGGTTCGCTTTTGCTGAATTATCCTAGGACCATAGCGACTTTAACAATTCCAAGACGAGCAGCTACCTTGATCTCGCTCCTCTGTATGGAAGTGTCCAGTCTGAGCAAGATACTGTACGGACATTCAAGGATGGCAAACTCAAGCCTGATTGCTTCTCCGAGAAGCGAATCCTCGGCTTTCCCCCTGGAGTTGGTGTTTATCTTATTATGTTTAACAGATATCACAACTATGTGGTTGAGAACCTTGCTGCGTAAGTCATAAATCGAAATGACATTATCTCATCATTCAGATTGATGCCTTTGATTCGATTAATGAATCATCATGTTCATTCGCTGAAATTTGTTCTGAGCTAACAATTCCCAGGATCAATGAGAACGGTCGATTCAATAGACCTAAAGACAACGCCCCAAAAGAGAAGTGGGCCAAATATGATAATGATCTTTTCCAAACCGGTCGTCTTATCACTTGTGGATTGTACGTCAATTGTGTTTTGAAAGACTACGTCCGCACAATTTTGAACCTGAATCGGACTGGAACAAAATGGGACCTCGATCCTCGAACTGAGGAGGGCAAGACTCTCTTCAACTCCCCGGCTGCCGAAGGAACCGGAAACCAGGTCTCTGCTGAATTTAACTTGAGTAAGTTACTCCCTCCATTTTTCAATTGACGATAGTCGCTGACAACATTGAAGTCTACCGATGGCACTCTGCCATCTCACAAAAAGATGACAAGTGGACCCAAGCCGAGTATGCCAAGATGTTTCCTGACCAGtAGCCAGAGGAAGTGTCACTTAACCAGCTATTGGGCACGTTGAGTGCTTTTGAAGCCAAACTCCCAAATGATCCTCTCCAACGTCCATTTGCCGGTCTCAAACGGCAGCCGGATGGCTCCATTAATGATGACGACCTGGTTCCGATTCTGACCGCTTCGATTGAGGACGTTGCAGGGTCGTATGGTGCAAATAAAGTGCCTAATATCTTGAGATCTGTTGAGATGTTGGGCATAATCCAGGCTCGAAGCTGGAACCTGGCCACTTTGAACGAGTTCCGAGAATTTGCTGGATTATCCAGGCATGCAACATTTGAGGATATCAATCCGGACCCCGTAGTGGCTAAGAAGCTCAAAAACCTCTACGACCATCCCGATTTTGTGGAATTGTATCCTGGACTTGTTGCTGAGAAGGCCAAACCACCCATGGTCCCAGGTTCGGGTCTTTGTGTCAACTTTACGACATCGTACGCCATTTTGTCGGATGCTGTAAGCCTTGTAAGAGGCGATCGATTCTTCACCGTTGACTATACGCCAAAGAATCTAACTGCTTGGGGGTAAGTGATAACTTGTAAATTTCAGTGGTTTAACTAACAGCTCTGAAGATATAATGAAGCTCAGTATGATACAAACGTTGATGATGGGGCTGTTATGTATAAACTCATCCTTCGTGCCTTCCCTAACCACTTCAAGGGAGACTCTATCTACGCCCACTTCCCCTTCGTTATTCCCCAAGAGAATCTTGTAATTCTCAAGAGCCTCGGCCGAGCGGATAGATACTCCTGGGACAAGCCAGCACGAGTGCCCGATCTAATAATTATCAAATCTTACGCCGCAGCGAAATCTATCTTGGCCGACAAGACAAACTGGAAAGTAACATGGGGAGATGCAATCACTTTCCTTACTTCTCAGgCCCCCAAACATATTTATGGGGTAGATTACTGTCTTTCCGGTGATAACCCATCTAATGCTCAGTCAAGAGCCATGGTCAAGAAGGGCCTCTATCCTCGAAACTGGAAATCCGAAATCGAGAGTTTCTACTCGGAGACTACCGTTAAGCTTCTCAAGAAATATGCATCCAACGTCCCTGGCAAAACGAATACCTGGCAGGTTGACATTGTCCGCGATGTTTCCAATCTTGTCAATGCCCGTTTCGCGGCCTCAGTCTTCAGTCTTCCCATTAAAACCGAAGAGACCCCCTTGGGGCTCTACACCGAACAAGAGATATACCAAGTCCTGTGCATCTGCTTCATCTGCATCTTCTTCAATGCCGACATCGTGAAGTCGTCCCAGGTCCGTGAGGCGGCACATACGCTGGCTCAGCAGCTCGGGGAGCTGATTCTTCTAAATACTGAGGCAATTAGTGCCACGGGATTGATTGCAGATGTGCTCGCGAAGCTGCATCAGGGGACCCCGCTGACGGACTACGGAACCCATATGATTCAGAGGTTGTTGGAGTATAAGATGCCAATTAAGGATATCGTGTACACGCAAATGTATTTGTTCTTTCCTCCCATCCCTATTTTCTAATGTGTTTGAAATGCATTTCACTGACAGAATTTGTATCATAGACTTCCTACTGCGGCTTCAATGACGGCAAATCAATCTCAGGTTTTCAGTCAGGCGCTTGATTATTACCTCGGAGACGGTTCTAAACATCTTCCTGATCTTTATAAGCTCTCACTTGCTAATACCAAGGAAGCTGATGATAAGATCCTGCATTAGTATGTCTCCTCTCTCTGTGCCTTAACAACAATTACATCTATCCTTCCGCTTCGTCTACCTCTTTCAAGCATAAAAGATACATGCTAATGGAATGTAGCTTTATGGAAGGTGCTCGCCTCCGTGCAACAGTGGCCCTTTTCCGCGATTACAACCCCTCTACTCCTTCCGGTTCTATCACCGTCCAGGACGGCGATTCTGCTGTTAAAGTTGCACCTGGTCGTCGTGTAAGTCAACCTTTTAGACCCACCCTCATCCATCCCTTATTCAATGTCACCTCGCACCTATCTCTAACTCCCAAAACCCCGAAAAATACAAAAGCGCTAACCCAATTTCCACTCTACAGGTCCTCGTAGACCTCATCCTGGCTGGTCAGGACCCCGCCGGCTTCCCTGATCCTCTGGAGGTCAAGCTCGATCGCCCCTTAGACTCCTACATTCACTACGGCTTCGGGCCTCACACTTGTGCCGGGATGGATATCAGTATGGTGGCTATGATGACGATGTTCAAGACGGTGTGTGGATTGAAAGGGCTTAGAAGAGCTGAGAATAGGTTAGTCTCTCCTTTTAAATTCTCCTTTGGAGTGGGGGATATGGAAGAGGAACATGATCAGAGCTAATCAGGGTGTATTTTAGTGTCTCCGGACCACAGTGGGGACAACAGAGTCAAGGGGTG</t>
  </si>
  <si>
    <t>aspergillus nidulans</t>
  </si>
  <si>
    <t>1728723..1732290 (-)(3568bp)</t>
  </si>
  <si>
    <t>880457..884713 (-)(4257bp)</t>
  </si>
  <si>
    <t>aspartic acid</t>
  </si>
  <si>
    <t>glutamic acid</t>
  </si>
  <si>
    <t>5709_g</t>
  </si>
  <si>
    <t>2649_g</t>
  </si>
  <si>
    <t>2463_g</t>
  </si>
  <si>
    <t>4947_g</t>
  </si>
  <si>
    <t>17_g</t>
  </si>
  <si>
    <t>20587_g</t>
  </si>
  <si>
    <t>3613_g</t>
  </si>
  <si>
    <t>8521_g</t>
  </si>
  <si>
    <t>4698_g</t>
  </si>
  <si>
    <t>17056_g</t>
  </si>
  <si>
    <t>3230_g</t>
  </si>
  <si>
    <t>9364_g</t>
  </si>
  <si>
    <t>5129_g</t>
  </si>
  <si>
    <t>9097_g</t>
  </si>
  <si>
    <t>17535_g</t>
  </si>
  <si>
    <t>9476_g</t>
  </si>
  <si>
    <t>2904_g</t>
  </si>
  <si>
    <t>9070_g</t>
  </si>
  <si>
    <t>7318_g</t>
  </si>
  <si>
    <t>9739_g</t>
  </si>
  <si>
    <t>3145_g</t>
  </si>
  <si>
    <t>6.3.1.2</t>
  </si>
  <si>
    <t>ATGGCGACTTCTACTACCGTCTCCTACACGGCCAATGTAAGCTCCGAGCTCGGGATTGCCCCTCCGCGGCACCACCGCTGACAACGTGATAGCTCTTGAAGTACATGTCCCTTGACCAGAAGGGCAGTGCTATGGCAGAGTAAGTATCGGCCGGTCGATTTGTGCTGTGGTTGCCAGGCTGATTTCTAAACAAGGTACATCTGGATTGACTCGACTGGTGGTGTCCGATCTAAGTCTAAGGTGAGTTTTCTAAAATCTTCCACTTCCCACTCCTGGGCAATTTGCGTCCTGCCAAGGTGATCTGCGAATTCGATTTTCTCTTGCTCACAATTTCTACTCCCTAGACTCTCACCAAGGTCCCCGCAAGCGGCGAGTTTAAAGTTGAGGATCTCCCCGAGTGGAACTTCGACGGTAGCTCTACTGGCCAAGCACCTGGTGACAATTCCGATGTTTACCTCCGACCTGTCGCTGTCTTCCCCGATCCATTCCGTGGTGCTCCCAACATCTTGGTCATCAGCGAATGCTGGAATGCCGATGGAACCCCAAACAAGTTCAACTACCGTCATGAGTGTGCCAAGCTTATGGAGGCCCACAAGGCACAAAAGCCATGGTTTGGTCTTGAGCAAGAATACACCCTCCTCGACATGAACGACCGTCCATACGGCTGGCCAGTCGGTGGATTCCCTGCCCCccAAGGCCCATACTACTGTGGTGTTGGTGCCGGCAAGGTCTTCTGCAGAGATATCGTCGAGGCCCACTTCAAGGCTTGCTTGTTCGCTGGTGTTAAGATCTCTGGTACTAACGCAGAAGTTATGCCAGCCCAATGGGAGTTCCAGGTTGGTCCATGTGAGGGTATCGAGTGTAAGTGATTTTGAGGCCCATCTTATCTATTTTACTAACGGCACGTAGTGGGCGATCATCTCTGGCTTGCTCGTTTCCTTCTCCATCGCATTGCTGAGGAGTTCGGTGCTAAGATCTCTTTCCACCCTAAGCCAATTCCGGGCGATTGGAACGGAGCTGGCCTGCACAGCAACTTCTCCAGCGAGAACATGCGTAAGCCCGGTGGAATGAAGTACATTGAGGCCGCTATCAAGAAGCTCGAGGGCCGCCACAAGGAGCACATTGCTGTTTACGGAGAGGATAACACCATGCGTCTGACTGGCCGACACGAGACTGGTAACATTGACTCCTTCACATATGGTGTCGCCAACCGTGGTGCATCTATCCGTATTCCCCGTGAGTGTGGCCACAAGGGTTACGGTTACTTCGAGGATAGACGCCCAGCCTCAAATGCTGATCCCTATCAAATCACCGGTATCATGATGGAGACTGTAAGCTAGACCCCCGAGACTATACTTAGCAACGCTGACAATTTGTTTAGATTTACGGTGGAGTTGATGGCACTGATGTTAGCAAGTAGATTGGGCGGGGAATTTGTACACAAGAACGGTGGAGTTTCTATGGCTCTGGGATCGATCATTTTCTGCTAGCGATTCTTCGTTCTCTGCCCAGTCTAAGAGAGCTCTCGGTATAAACTGGGCTGCATACTTGAAGACAATTCGATACCACTTTAGCAAGACAGAATCATTGCCTTTTCTCATCGTGTGCAAGTGTAAAAGCCTTCAATCTTCCCCTGCAGGATCTGTGGAAGTGATACTATTTTTAGCACCATGAGTCATGCTTTATTTCATGGGGAACTAGCCTCGTCCTGTCAGCCTTATGGCGCATCTATCCATGGAGTGAGTCCGAGCTCAGCCCTGCATCTCTCAATCTTTATTTGAAGTTCAGACTTGCAACATCACCCCGAAATGTTTAGCCAGAGCTTCTTTAGACCAACAATACGCCTGCCAGTGCGACGTTACATACGATTGGTTTCTACCCTTAATTCCAATCCACACATTGTAAGCTTTCTGTCATTGTACCTATTTCTTCAAATACTAGCAGCTAATAATATAACTCTAACAGTACGTTTTCCCAAATCCTTCATCGCCATCGCCATCTCACATCCTTACCCTCCTTCCAACATCCCCTCCTTCTCAGAGGCTATCAATTGGCACGACTTCTAAACTTCCGCCAACCCCAAACTCCCTGACTGAAAACCCGCACTTCTTCTCTATCCTTCAAGATGTGCTTCGTCTACATGCAGCTTCCGACCCCCTAGTGCAAGGTCAAGCCGCTGCATTCGCAAGTAGCTCTGGCTCATCATTAGGCTCAGGCGGAATGTTCTTCCCCCAACAGAATAAACGGAAAGCAGTGGCTGGAGGAGACGGCGCTGGCGGGGCAAGTAGCCAAGGAGGCGCCGGGGgAGGTGGGAGAGGAGGGTTTGTACATGTTAGTGATTTGAGGGCACCGCCTGACTTTGGGAGAATTTCATGGCCAGAAGATATTTTTGGGAGTCTGGAGGTGGATGGAGCAGGCCAGTTCATACGAGGGGAAGATGGGGTATTGGGTAACTGGCAAGGAAGTGGGACTTATAGGAT</t>
  </si>
  <si>
    <t>954420..955892 (+)(1473bp) [ join(954420..954455,954541..954587,954646..954691,954818..955334,955392..955813,955866..955892) ]</t>
  </si>
  <si>
    <t>K01915</t>
  </si>
  <si>
    <t>ATGCCGGACGAGAAAGAGGTGGAGGGGGTGGTGACGCTCGAGTCCCTTCCTAAGCTTCTCCAGAATGACACCAAGGTTAAGCTGGCAGGTGTGGATGTGGATGGGATCCTGCGTGGAAAACTAGTCTCCAAGAAAAAGTTTCTCGGCATTGCAAAGGAAGGGTTTGGGTTCTGCTCTGTGATCTTTGGGTGGGACATGCACGACCAGACATACTTCAAGGAATTGACAATCAGTAATGCGGAGAATGGCTATCACGATCTTATTGCAATTCCCGATTTGAGCACATATAGGAGGATACCTTGGGAGAATGATGTGCCATTTTTCCTAGTCAGCTTCTTCGACCCAGATTCAGGAAAGCCGGTCTGCGCATGCCCTCGTGGTCTTCTAAAGACGGTCGTCCAGAAACTGCAACTACAAGGTCTAGGAGCGATGGCAGGAGGTATGATATAACCAAGCCGTAAATCTGGCAGAATCTATGGCTCATCAATCTAGCTGAATATGAGTTTTTCCAATTCAAAGTACCTTCGAACGGCGAGAACGGTCCACTTTCCGAAAGAAATAATAGCTCTACCGCGACATTCCTGCGAGACAATCCTGTCAACTCTTTACCTTCCTTGACAGAGGGCATGTTTGGATACAGCTTGACCCGACCCGTTCACAACCAAGATTACTACTATGGCATATTTGACGCCTGCGAGAAGTTCAATTGTGGAATAGAAGGTTGGCATACGGAGTCTGGGCCTGGTGTCTTCGAGGCGGCATTGTCCTTCGGGGAAATCCAACAAATGGCGGATAAAGCGGGGCTATTCAAGTGCGCATCATTATGATCTCTCCCTCATGAGACTCTTACTGAACAATCCGCAGATATGTTGTTAAGTCTGTCGCTACGAAATATGGTATCACTCCTTGTTTCATGGCCAAACCAAGACAAGGCTTGCCAGGTAACAGTGGACATATGCATATTTCCATCGTCGACAAAGATGGGAAGAACCTCTTCTTCCGGGAGCAGAAAGACACAGAAGCAGAATATGAGGATATTGCAAATCTTTCGGATATGGGCCGCCATTTCCTCGCAGGCCTACTTGAGGGGCTTCCAGACATTATGCCTTTGGTGGCACCCACCGTCAATTCCTATAAGCGCTTGGTGGAGAACTTCTGGGCGCCCGTAACAGTCTCGTGGGGCCTCGAGCATCGTGCTGCGTCTGTCAGGTTAATAGCGCCGCCCACATCAAAACCCGGGGCAACCAGATTTGAGGTTCGGGTTCCGGGCGCAGATGCAAACCCCTTTTATGTTCTTGCTGCTATTCTAGCTTTGGGATGGAGAGGCGTGGAGAAGAAACTGAAAATCTCCCAGCCTCCCCTCGGAAAAGGGCAAGATGTTGGCGGGAAGGCAGATCCTGGGATGCGTCTTGCAAAGAGCCTAAAGGAAGCAACCGAGAGATTCATGAGGCCAGATAGTATAGCAAGAGAAATATTCGGGGATGAGTTTGTGGAACACTATGGAGGGACCCGAGAACATG</t>
  </si>
  <si>
    <t>765935..767608 (+)(1674bp)</t>
  </si>
  <si>
    <t>K00262</t>
  </si>
  <si>
    <t>ATGTCTAACCTTCCTTCTGAGCCCGAGTTTGAGCAGGCCTACAATGGTATAGCATGGCCTTTGTTCCCCTCCATCTATTAATTGCTAATTGTCCCCTCGCAGAACTGGTCTCAACCCTCGAGAACAGCTCTCTCTTCGAACACAAACCCGAATATAAGACTGCCCTCAAGGTTGTTTCCGTCCCTGAGCGAATCATCCAGTTCCGTGTAGTGTGGGAAAACGACAAGGGAGAACTCCAACTCAACCGCGGATATCGTATCCAGTTCAATTCTTCCCTGGGCCCATACAAGGGAGGTCTTCGATTCCATCCCAGCGTCAACCTGTCCATCCTCAAGTTCTTGGGTTTCGAGCAAATCTTCAAAAACGCCTTGACAGGACGTAAGTGCCCCCACCTAACACGTGATATATTGCCCCTCCATAAAgCCCCCCACGTCACACGATATTAACGGGACATTTGTAGTGAGCATCGGTGGCGGCAAAGGAGGAGCCGATTTCGATCCGAAGGGGAAGTCTGATAATGAGATCAGGAGGTTCTGTGTTGCCTTTATGCGGGAGTTGAACAAGCACATTGGAGCTGGTACCGATGTGCCTGCTGGAGATATCGGCGTCGGTGGGCGAGAAATTGGATATTTGTTTGGCGCATACAGAGCCGAAAAGAACAAGTGGGAGGGAGTTTTGACTGGAAAGGGTGGCAGCTGGGGTGGATCTCTCATCAGACCTGAAGCTACCGGGTTTGGTCTCGTCTACGTATGTCCTCTTGTCCCTGTCTCTCTCTCTAATATTCTAATAAAGCCCCCTATAGTATGTCAACCATATGCTCCAATACGCTGGGCAAGGTACCTTCAAAGGtAAAACAGTCGCCATCTCCGGCTCTGGTAACGTCGCCCAATACGCAGCCCTGAAGGCCATCGAACTTGGCGCAACCGTCGTTTCCCTCTCCGACTCGAAGGGTGCCCTCATCGCCGAAAACAACGGATCCTTCACACCCGAAGATGTCCACCAGATTGCGGCCCTGAAGATAAAACGTCAATCCCTGACTGACTTTAAATCATCGAAATATAAGTACATCGACGGTGCTCGTCCCTGGACACACGTCAAAGTCGACATCGCCCTCCCCTGCGCCACTCAAAATGAAGTCTCGAAGGAGGAAGCAGAGGCCTTGATTAAGAGCGGAGCTAAATTTATTGCTGAGGGTTCGAATATGGGATGTACACAGGAGGCTATCGACATCTTTGAGGCCGACCGGAGGTCTAAAGGCAACAATGCGATTTGGTACGCCCCTGGCAAAGCCGCTAATGCGGGTGGTGTCGCGGTCTCCGGGTTGGAGATGGCGCAGAATAGTCAGCGCATCAGCTGGACGAGCGAGGAGGTCGATGAGAGGCTGAAGGCGATTATGGAGGGTGTGTTTAAGAATGGGCTGGAGACGTCCAAGAAGTATGT</t>
  </si>
  <si>
    <t>1.4.1.4</t>
  </si>
  <si>
    <t>1215087..1216596 (-)(1510bp) [ complement(join(1215087..1216117,1216218..1216493,1216551..1216596)) ]</t>
  </si>
  <si>
    <t>ATGGGTCCTCCTCTACAGTTCCCTGAATACGTAAATCCTCCTCGCGAGTTTCCTGCCTTCGTCGATCCGATTGCCTCTGGCTCATCCGTTATGGCCGCCCTTCCAGTTGTGCCGACCAACAAGTTTGTGGATCAAATCGTCATGACCCCCAACCCAAGCCGTCATCCTTCCCCTCAACCCACACACTTCAGTGTGCCGACAAAAAATGGCAATGGCAACGGACACAGGGTGTTGCGCTCTGCAACCGTTGGATACATTGCACCGGAGTTCAAGGGCAAGAAGGGGCAAATGATACAGGGTCAGTGAGATTCATTTTTGGTCCTGTTATAACACGTAGGGAGTTTTGGTCTTCCCAATTGAGTCCCTGGCCACATAAACAAACCAATGCCTATAGCATGATGGCTTCAGATGTGTCTGGATGATTGGGACCTCTCGCCCAATTGGGCTCCCCATTTCAAGTCTTCTACGGGGGTTTATGTAGCTCCAGCAGACCCTTCTACTCTCCCCTCCTTGGGTCCTATATGCCGAAGAGGATTGGTTGCCCTTCAATAGTGCTGGTTACGTTGTTGGCCATTAGATTAGCTACTGACTTACTTTTAGTCAAGGGCAAGATTGAAGAATTCGCATGGATCCCCGAGCCTCTGATCGACGAGCAAGTAGCTTGGTTTTACAACAAGCTTGGCATTGACGACGTCTACTTCGAGCAGGAGAGTGTCGATGCTATCGTCAGTCATATTACCTCCCTATATGCTGCCAAGATCGCAGCTTTTGCACGAGCAGACAAGCGAGAAGAAATCAGGCTGGACATGGAAGCTTCGGACCATGCCATCTACATTGATACCAGCGAACCCGGTGTCAGCAGCATGGGTGGTCCTCGATATGAGCATCGACTCGAGACCAAATATCTAGATGCTTCCACAGATAACACCATCTTCCGGGTCGAGACCTTCCGCTCACCCTCCAATTTGGCCGGAACTCCAGTCTCCAAGACGACAATTCGTTGTTATTTTGTTTACCAATGCCAGTTTGTCGATTCCAGCCCCTCGCCTCAAGAAACACGCCTCGAGGTGATTGCAGACCGTATGTTCCTGGCCAAGGCAACCAAGAACACGAAACAGATTTACCAAGAAATCATTGAGCTTGCGGTCTCCAGAACAGGACCAGTTATTGAGGTTTTCGACATTGAGAATTCCAAGGAGAAGAGACTGGTTGTTGCCTTTCGCCGACGAACTGCTGCTGGCATGTTTAGCGCCCTCTCAGATCTGTACCACTATTATGGGGTCACTAGTTCACGCAAATATGTAGAACAGTTCAGCAACGGGATTACTGTCATCTGTGCCTACATAAAACCTGCCGTCAACCTGGATCCGAAGAAATTTCCTGACCTCAGCCTCTCCATTCATCAAATTACCAAAGAAATCTCTTTGCTATATTGCATTCCACACAACAGATTCCAGTCACTGTTTGCCAGCGGAAAATTGAGCTTGCAAGAGACTATATATGGCCACATCGTCTGGGTCTTCGTACAACACTTCCTCAATCGTCTAGGTATGGCTAACTGTGCATTGAAGCCCTTGGTCTTGCTCGCTGATATTATGCCTAGGCTCCGAATATGCCTCTCTTGTATCTGCGTTGGACCCGTCCAACAGCGCTCATGTGGAGATCCTCACCAAGATTAAGCGACGACTGAGAACAGAAACCTTCACGGCGGACTACATTTCTGAGATAATCGGAATGTATCCTGAATTGATTCGTTCGTTATATGCATCATTTGCCAACACACACTTGGCTCTTGGACCAGACTACCTCGAAGAAATTGTTCCGCCTACTCCAACTACGGAAGTCTTATCTGACGTTGCGTTGAAGGGCCTCATCGCCAAAACTGTCAGTAATGAACACGAAGAGATGGTCATGTCTGCATTCCGTGTTTTCAACAACTCGCTTCTCAAGACAAACTTCTATACCCCTACAAAAGTCGCTCTTAGTTTCCGGCTCAACCCAGCGTTCCTACCTGAAATTGAGTATCCTCAACCACTATTTGGCATGTTCCTCGTCATCACTTCTGAAAGCAGAGGATTTCATTTGCGCTTCCGAGACATTGCTAGGGGTGGTATCCGTATTGTGAAGTCTCGAAATCGCGAGGCTTACTCTATCAATGCCCGTTCTATGTTTGATGAAAACTATGGGTTGGCAAGCACCCAACAACGCAAGAACAAGGACATCCCAGAAGGTGGCTCCAAGGGTGTTATCTTGCTCGACGCCCAACACCAAGACAAGGGCAGTGTAGCATTCGAAAAGTACATTGACAGCATCATGGATCTGCTCCTACCAGCCGAGACTCCTGGTATCAAGAATCCAATTGTTGATCTTTATGGAAAGCAAGAGATTCTTTTCTTGGGGCCCGATGAGAACACGGCAGATCTTGTTGATTGGGCAACAGAGCACGCTAGAAAGCGTGGAGCTCCATGGTGGAAGTCCTTTTTCACCGGCAAATCCCCAAAATTAGGTGGCATCCCTCATGATGCATACGGTATGACGACGCTCTCTGTCCGAGAATTTGTGAAGGGTATCTATCGAAAGCTTGAACTAGACCCCAGCCAAGTCAGAAAGATGCAAACTGGCGGCCCAGATGGTGATTTGGGCAGCAATGAGATTCTCCTCAGCAATGAGAAGTACACCTCGATTGTTGATGGGAGTGGAGTCTTGGTGGACCCCAACGGTATTGACAAGGAGGAGCTGATCCGACTTGCTAAGAAGCGGGTTATGATTTCCCAATTCGATTTATCGAAATTGTCCAAAGCCGGCTACCGTGTCCTCGTCGACGAAAACAACGTTAAACTCCCTTCTGGCGAGATTGTCAACAACAGCACTCTATTCCGCAACACTTTTCATCTTCGTGATACCGGTCTAACAGACTCGTTTGTCCCTTGCGGTGGCCGTCCCGAGTCAATCGACCTCTCAAGCGTAACCAAAATCATCAAGAAGGGTAAATCGACCATCCCATACATCGTTGAGGGTGCCAACCTCTTCATCACTCAGGATGCCAAGCTCCGACTTGAGGCCGCTGGTTGCATTCTTTTCAAAGATGCTAGCGCCAACAAGGGTGGTGTAACATCATCTTCCCTAGAGGTCCTCGCAAGTTTGAGTTTTGATGATGCAGGATTTGTCGAGAATATGTGTGTTGGCAGTAATGGTAATGCACCTGAATTCTACAAGGCTTATGTGAAGGAAGTTCAGGCGAAAATCACAGAGAATGCTAGACTGGAATTTGAGGCCATTTGGAGAGAGCACAAGCAGACTAAGATTCCAAGAAGTACCCTTAGCGATACACTCAGTGTGGCCATCACCAAATTAGACGAGGAATTGCAGAAGACTGAGCTTTGGAAGGATGAGAAGCTTCGCCGATCTGTACTGGAGGATGCTTTACCAAAGCTTTTGCAAGAAAAGATTGGCTTGGATCTGATTGTCAAGAGGGCAAGTTTTCTCAAACGCCCCATCCTGGTTTCACTAACAATGATAT</t>
  </si>
  <si>
    <t>1.4.1.2</t>
  </si>
  <si>
    <t>K00260</t>
  </si>
  <si>
    <t>1696635..1700101 (+)(3467bp)</t>
  </si>
  <si>
    <t>1.4.1.14</t>
  </si>
  <si>
    <t>K00264</t>
  </si>
  <si>
    <t>ATGGCAAGAGCCGACGATTTCAACGATAGACAAACCCACATCGATGCCGAGAATGCGCCATATCATCCGTATGAGTACCAGACCGAGGGGAACGGGACGTGGGCTGGCGCCCTCCCCGTGAAGCAGTAAGCTGCCCCGAACCCAACCTCTCCCCATCCCCCAAGCTGATCGATTGTCATAGGGGATTGTATGATCCGGGGCTGGAGAAAGATTCGTGCGGTGTGGGTTTTGCATGGTACGTCGAATCCCTCGAGAGACAACCACCACCCATACTGACCGGGATGCAGCCATATCAAGGGCAAGGCGAGCCACAAGATCGTCAGCGATGGTATGCCCCGATGCTTATATTCTCTCGAGCGGAGCGCTAACCCCTTTCTCACGCAGCACGGAATTTATTGTGTAATATGACCCATCGTGGTGCCGTGGGGTCCGATGCGCGAGATGGAGATGGGGCcGGGGTCATGACCTCGATTCCCCACAAATTCTTCATTAAGAACTTCGAGCGCGAGACGGATATCAAGCTACCCCCGATGGGACAGTATGCGGTGGGCAATCTGTTCTTCAAGCCGGATGAGGAGACGTTGCATGAATCAAAGAGACAATTGGAAGAGATCTCCGAGTCGCTGGGCTTGAGAGTATTGGGATGGCGAGAGCCCCCGAAAGATTCTACCCTGCTCGGGCCTGCTGCCGCTTCTCGTGAGCCCATCATTCTCCAGCCGTTTGTCGTGCTCGCCTCTGCATATGGCTATGGTAATACGCCAGAGACCACCGACCCCGCGCTTTTTGATGAGAAATATTTCGAGAAGCAATTGTACGTGCTACGGAAGCGGGCAACCCATACCATTGGGCTCCACAACTGGTTCTACCTCTGCTCCCTCTCCAACAAGAACATAGTCTACAAGGGCCAGCTCACCCCGGTCCAAGTCTATCAGTACTATTATGATCTGGTAAATGCTGATTACGAAGCCCATTTCGCTCTTGTACACTCCCGCTTTAGTACTAACACCTTTCCCTCCTGGGATCGTGCCCAACCCCTTCGATGGGCCGCTCACAATGGTATGCAAAGACTCGTAGATACTCACCCGCGGCATGTAGACTAACAggCCCCCCCCAGGTGAAATCAATACATTGCGAGGTAATAAGAACTGGATGCGCGCTCGTGAGGGTGTCATGCAGTCCGATATCTTCGGCGAGGAGCTGGAAACGCTCTACCCGATCGTTGAGAGTGGGGGTTCTGACTCGGCCGCCTTCGACAACGTCCTCGAGCTGTTGACCGTCAATGGTGTTCTCTCGCTTCCCGAAGCCGTGATGCTCATGATTCCCGAGGCATGGCAGGAGAATGCCTCCATGGACCCGGCAAAGGCCGCCTTTTACGAATGGGCCGCTTGTCAGATGGAGCCCTGGGATGGCCCCGCCCTCTTCACCTTCGCCGACGGGCGCTACTGCGGTGCGAATCTGGACCGGAATGGCCTCCGACCCTGCAGATATTATGTCTTGGATGACGACCGGATTATCTGCGCATCCGAGGTAGGCACCATGCAGATCGACCCCGAGCGTGTTGTTCTCAAGGGCCGACTGATGCCTGGGAAAATGCTGCTGGTCGATACACTTGCCGGCCGTATCATCGATGATGCCGAGCTGAAGAGCACCGTTGCAAACCGGCATGATTTCAGAGCCTGGCTCAAAAAGGAGTTGGTCACCCTGCCCGAGGTGTACGAGGGTCTCAGCAGCGATGTTTCGATCGATCTCGCCGCCAAGCCGGATTCGTCGCCATTACAAGAGGATGTCATGCTGAGAGCTTTCGGATACTCATTCGAGCAGATCAGCTTGCTTCTCGCTCCCATGGCCTCGGATGAGAAAGAAGCCCTGGGCTCCATGGGAAATGATGCCCCTCTGGCATGTCTCGCTAAAGCCCCTCGCTTGCTCTATGAATATTTTAGACAGCTTTTTGCTCAAGTCACCAATCCTCCAATCGATCCTATTCGTGAGGCGATTGTTATGTCTCTGGAGTGCTACGTTGGTCCTCAAGGTAACCTCCTAGAAATGGATTCATCTCAATGCGGGCGTTTGCTCTTGCCATCGCCCGTCATCTCTATTCCTGAATTCAATGCCTTGAAGAACATAAACAAGCTTCATCCGGATTGGACGGCGAGAGTGATTGATCTCACCTTCCCCAAGGCAGAGGGTGTTCCAGGTTACATCAAGCACCTCGACTACATCTGTGACCAGGCAACAAAGGCAATTCACAACAAGGATCGTCTTATTATCCTCTCCGACCGAGCCACTTCTGCCGACCGAGTGCCAGTCTCTGCTCTCTTGGCATCCGGTATGATCCATCACCACTTGGTCAATAACAAATGGAGATCTCTCGCTGCTCTGGTTGTTGAGACTGCAGAGGCACGAGAGGTTCATCACATGTGTGTACTGCTCGGATATGGTGTTGATGCCATCAACCCCTACCTTGCTATGGAATGCATCATTAAGATGAACCGCGAAGGGCTGATCAGGAAGAAGCTCAGCGATGATGCGCTCATCCGCAACTACAAGTACTCTTGCGATGGTGGTATCCTAAAGGTCATGAGTAAGATGGGGATCTCTACCTTGGCCAGTTACAAGGGTGCCCAGATTTTCGAGGCATTAGGTGTGGATGACACTGTTGTGGACCGCTGCTTCAAAGGCACAGCCACCAGAATAAAAGGTATCACTTTCGAGCTGATCGCAGAGGATGCTTTTAGATTTCACGAAAAGGGTTTCCCATCTCGTTATACCGTCAGTATTCCAGGCTTAGCCGAATCTGGTGAATATCATTGGCGTGACGGCGGAGAGCCTCACATCAACGATCCTACCTCTATTGCCAACATTCAAGATGCCGTCCGCACCAAGAATGACAAGTCTTATGAGGCGTACTCGCTTTCCGAGTATGAGCAGATCAAGTCCTGCACTCTGAGAGGGCTCCTTGATTTCAAGTTCGATGAATGCACCCCGGTACCGATTGATCAAGTTGAACCCTGGACGGAGATTGTCCGCAGATTTTGCACGGGTGCCATGTCCTATGGTTCCATCTCGATGGAGTCTCACTCTACGCTGGCCGTTGCGATGAACCGTCTCGGTGGCAAGTCCAACACTGGCGAAGGTGGTGAGGATCCAGAGAGATCAGAGAGGATGCCCAACGGTGATACGATGCGATCGGCCATCAAGCAAGTTGCCTCGGGTCGATTTGGCGTCACTTCCAACTACCTGGCTGATTCCGACGAGATCCAGATCAAGATGGCGCAAGGTGCTAAGCCTGGAGAAGGCGGTGAGCTTCCAGGTCACAAGGTGTCCACATCCATTGCTCGTACTCGTCACTCTACTCCTGGCGTGGGTCTCATTTCTCCGCCACCCCACCACGATATCTACAGTATCGAAGATTTGAAGCAACTTATCTATGATCTCAAGTGCTCAAATCCTCGGGCCAGGGTATCCGTCAAGCTCGTCTCTGAGACTGGTGTGGGAATCGTTGCTTCGGGTGTGGCCAAGGCCAAGGCAGACCATATCTTGATTTCGGGCCACGATGGCGGAACGGGTGCCTCTCGGTGGACGGGTATCAAGTATGCTGGTCTGCCGTGGGAACTCGGTCTTGCCGAGACGCATCAGACGCTGGTGCTGAACGATCTTCGAGGTCGTGTTGTTGTGCAAACTGATGGTCAATTGAGGACCGGTCGGGATGTTGCCATTGCTTGCTTGCTCGGCGCTGAGGAGTGGGGATTCGCTACTACCCCGCTGATTGCAATGGGGTGTATCATGATGAGGAAATGTCACTTGGTTAGTCGTTTTCATTTTCTTTATTCTCTACTCATGCCTACATCGGCCTGTAGACTGGTCTCGTTCAGATCTCTATCAGCGCCGTTGAACATAAATATTTGTATCTTCACCATGAGCCAGATTCTGCAGAAATCTCGGCCTTGGGTCGCTTCATATCACACTTTTACATTACGCACCAATAGTGGACATTCTCGCTAACTTGACTAGAACACATGTCCAGTAGGCATTGCAACTCAAGATCCTGAGCTTCGCAAGAAGTTCAAGGGAACACCCGAGCATGTCATCAACaTTTTCTATTACATTGCCAACGAGTTGAGAGCCGTCATGGCCAAGTTGGGCTTCAGGACCATCAACGAGATGGTTGGCCATGCAGAGTGTTTGAGAACTCGAGATGATTTGCGGACTCCAAAAACCGCCAACATCGACTTGTCCTTGATTTTGACACCAGCACACAAGCTACGTCCTGGAGTTGCTACTTTCAACGTCAGGAAGCAAGATCATCGTCTCTATGTCAGACTAGACAACAAGTTGATCTCGGAAGCTGAGCTGACTCTCGACAAAGGCTTGCCATCAAGAATCGAGTGTGATGTCGTCAACACTGATCGTGCCATGGGCACGTCACTTTCATATCAGATTTCCAAGCGTTATGGTGAAGAGGGTCTTCCCATGGATACCGTCCATGTCAACATCAAGGGATCTGCAGGTCAATCGTTTGGTGCATTCCTTGCACCGGGTATCACCCTGGAGCTCGAAGGTGACTCCAACGACTACGTCGGCAAGGGCCTCTCTGGTGGCCGTTTAATCATCTATCCTCCCCGTACCGCTGTCTTCAAGGCCGAAGAGAACGTTCTTATCGGCAATGTCTGCCTCTATGGCGCGACGAGTGGTTCCTGCTTCTTCCGTGGTGTTGCTGCTGAGCGTTTTGCAGTACGAAACTCGGGTGCCACAGCTGTCGTTGAGGGTGTTGGTGACCATGGTTGCGAGTACATGACTGGTGGACGTGTTCTGATTCTCGGGAGTACTGGTCGCAACTTCGCCGCAGGCATGTCTGGAGGTATTGCATATATTCTCGATATCAATCAAGACTTCTTGTCCAAGCTCAACACTGAGATGGTTGAGGCGTCGGGTATTGATGACCCTGCGGAAATCGCCTTCGTCCGAGGCTTGATCGAGGACCACCACCATTACACCGGCTCCGAGCTTGCCGCTCGCATTCTGCTCGATTTCAATCGTGCTCTTCCTCGATTTGTCAAGGTCCTACCTGTCGACTACAAGCGAGTGTTGCAGGAGGAAGCCGCCAAGGCAGCAGAAGCCAAGCGCGCTGAGTACATGTTACCCCTTCTTCCAGGTAATCCGGTTCGAGCGCTCCACGAGAATAGTCTCAAGAAAAAGCATACCAATGAGAAGAAATCCGACCTTCAGGATATTGAAGAGACCATCGGTGATGCAGCAGTAGAGAAGAAGCGATCCCTTGTTTTGGATAAGACCAAGGGTTTCATGAAGTACCAACGCCGATCTGAGAAGTATCGCTCTGCCAAAACGCGAACCCGCGATTGGGCTGAGCTTTCCAAGCGTCTCGATGAAGATGAGCTCAAGTATCAGGCTGCTCGATGCATGGACTGTGGTGTGCCTTTCTGTCAGTCGGATTCCGGTTGTCCAATCTCGAACATCATTCCCAAGTGGAATGAGCTTATCTTCCGGAACCAATGGCGAGATGCGCTCAATCGACTCCTGATGACGAACAACTTCCCCGAGTTCACCGGCCGTGTCTGCCCCGCCCCTTGTGAAGGTGCATGCGTTTTGGGAATCAATGAAGATCCGGTTGGTATCAAGTCTATCGAATGTGCTATCATCGACCGCGGTTTCGACATGGGCTGGATGGTGCCACAACCACCAAAGGTTCGCACCGGAAAGACGGTTGCCGTTATTGGATCTGGCCCTGCCGGTCTTGCTTGCGCCGATCAGCTCAACAAAGCAGGTCATACCGTCACGGTCTATGAGCGTGCTGATCGACTTGGTGGGTTGTTGATGTACGGCATCCCCAACATGAAGCTCGACAAGAAGATCGTCAAACGTCGTACAGACTTTATGGCAGCCGAGGGTATCAATTTCAAGACCAGCGTGGCTATCGGCGAAGATGTTTCACTAGTAGACCTCAAGGCAGAGAACGACGCCGTTGTCATCGCTACTGGTGCCACGGTTGCTCGTGACCTCCCTATCAAGAACCGAAACCTTGATGGCATCCACTTTGCCATGCAGTTCTTGCACAAGAACACAAAGTCCTTGCTTGACTCTGAACTCGAAGATGGAAGCTATATCTCCGCTAAAGGCAAGAACGTTGTTGTCATTGGCGGTGGTGATACCGGCAATGATTGTATCGGAACTTCGGTTCGTCATGGAGCCAAGTCCGTCACCAACTTTGAGTTGCTTCCCCAGCCACCGAACGAGCGTGCTCGCGACAACCCTTGGCCACAGTGGCCTAGGATTTATCGTGTCGACTATGGCCATACAGAGGTCAAGCAACACATGGGCAAGGACCCTCGGGAGTTCTGTGTTATGTCTGAGGAGTTCGTGGATGATGGCACAGGCAAGGTCAAGGGTATCAACACTATTCGTGTCGAGTGGACCAAATCCGCTACAGGTGGGTGGGACATGAAGAAGATCGATGGGTCTCAACAGTTCTTCCCCGCCGAGCTCGTTCTCTTGTCCATGGGTTTCCTTGGTCCCGAGGATCGGGTCCTTGGGGATGAGATTGAGAAGGATGCGCGGAAGAATATCAAGACGCCTCCAGGGAAGTACCATACCAATGTAGAGGGAGTCTTTGCAGCAGGTGATTGCCGTCGTGGACAGTCTCTTATTGTCTGGTAAGTTCTCCTTTCTCGAATTATGCATGTATATCTTTACTAATGATTTTCGATAGGGGTATTAATGAGGGTCGGATGACGGCCAGAGAGGTTGATTTGTATCTCGAAGGATCGAGCAATCTTCCTGTGACT</t>
  </si>
  <si>
    <t>50695..57613 (+)(6919bp) [ join(50695..50825,50881..50934,50986..51026,51082..51753,51807..54495,54552..56035,56322..57369,57427..57613) ]</t>
  </si>
  <si>
    <t>1.2.1.16</t>
  </si>
  <si>
    <t>ATGCGTAACTACCAGACACTAAACCCAGCGACTGGGAAAGTCGTCAAAGTGTTCCCCCAAGTCTCCGATGCAGACGTCCACTCCGCCCTCGACAAAGCCCACACCAGATACACCAGGGACTGGCGCCTCCGCTCCATCTCCGAGCGAGCCCAGATCGTCGACCGAGCCGCAACCCTCATGCGTGAAAACGCCTCCTCCCTCGCCGGCCTCCTTACCCTCGAGATGGGAAAGCTGATCAGCGAATCCGAAGTCGAGATCGCCCTCTCCGCCGACATCCTCTCCTACTACGCCCGCCACGGCGCCGAGTTCCTCAAGGACGAACCCGTGCTCGACGCCCCcAACGCCTTCATCGCCTCGGAACCCATCGGCGTCATCCTCGCCGTCGAGCCCTGGAACTTCCCCTTCTACCAGCTCGCGCGCGTGGCCGGGCCGCAGCTCGTGGCCGGCAACGTCCTGATTGTGAAGCATGCTCGCAACGTCCCGCAGTCGGCGGCCGCGTTTGCGGAGCTCTTCGAGAAGGCGGGCGCGCCCGAGGGCATCTATACGAACCTGTTTTGCGGGTTTAGCCATATCAACTGGTTGATTGACGATTTTCGCGTGAGGGGGGTGACGCTGACGGGGAGTGAGGTTGCGGGTGCAGCCGTTGCGGAGAGGGCGGGGAAGCAGCTGAAGAAGGTTCTTTTGGAGCTGGGAGGGAGCGATCCTTTCGTTGTGCTGGAGGATGCGGATATGGATCTTGCGGTTAAGGTCGGTGCGGAGGCGAGATTGGAgAACTGTGGTCAGGTGTGTGTTAGTGCCAAACGTCATATAATCGTTGGCAAGGAGCGTGGGAAGGTGTTTTtGGATGGTTTAACGAAGGTCTTTTCGGGGCTGAAGATTGGCGATCCACTGGATCGAACGACGACTTTGAGCCCGTTGTCCTCGGAAGCGGCTGCGATTGAGCTTTTGAAGCAGGTGGAGGACGCGAAAGCTCATGGAGCTCATGTGGTTGTAGGTGGAAAGCGTATCGATCGTACTGGCTTCTACTTTGAGCCGACCATTATCACCGATATAACCACCGAAAATCCACTTTACCTGGCAGAGACATTTGGCCCTGTTGCTGCTGTCTACGTTGTTGATACCGAAGAAGAGGCAATTGAATTGGCTAATGCAACGTACGTATTCTCCACTCAATACTCTCCCTCTTCACGAAATTCCTAGGCTAACATTTCTATCAATATAGTAAATTTGGACTGGGAGCATCAGTCTTTGGACGAGATGTAAAGCATGCCCAAGCTGTC</t>
  </si>
  <si>
    <t>K00135</t>
  </si>
  <si>
    <t>2591..4431 (+)(1841bp)</t>
  </si>
  <si>
    <t>ATGTCTCACAGCGTTCCCAAACTTAATGACCCCTCATTGTTGAAGACGGATGTTGCGTACATAAACGGAGAATGGGTCAAGGCAAAATCGGGAAACACTTTTGAGGTCAACGGTATGTATGGTCTTGGCTCCTGCTCTTCGCCCTTAAACTATACGAGAAGGTTTTCTAACTTCTCTCTCCCCTAGACCCCTCGTCCGGAAAATTGATTGGCACTGTCCCCGAGTTCGATACTGCGGACACTCAAGCAGCAATTGATGCAGCAGCGGCAGCATTCCCCTCGTTCCGAACTAAGACAGGGCGAGAACGCTCTAAGCTTCTGCGGAAATGGTACGACTTAATGGTATGTCGCAATCAGCACAACCGAGTGGGGGCATAAACTTGATATTGAATAGGTTGAAAACTCCGAAGACCTAGCCAAGATTATTACATGGGAGAACGGAAAGCCGTTGGCAGATGCGAAGGGAGAAGTCACATATGCAGCAAGCTTTTTTGAATGGTTCAGTGAAGAGGCACCAAGAGTCTATGGAGATACCATTCCAGCTTCAGTTCCAGGGAATtGAATTGTTACAATTAAAGAGCCAATTGGTGTTTGCGGCCTCATCACGCCGTAAGATATACATATTCCCGCCCCGAGGATGAACGTAATTAATCGTTACCCAGATGGAACTTCCCTGCCGCGATGGTGACCCGGAAGATTGGCCCAGCACTCGCAGCTGGCTGCACCGTAGTTGCAAAATCTCCAGGAGAAACACCCTTCACATCCCTTGCTCTCGCAGAGCTAGCACACCGAGCTGGTATTCCAAAAGGTGTCGTCAACGTTGTCACTGCTCTGAAGAATACCGCCAAGGTGGGTGAACTTCTGACTACGTCTCCAATCGTGAAGAAGGTTTCATTTACTGGTTCTACTGGAGTTGGGAAGCTTTTGATGAAGCAATCTTCCTCGACGCTGAAGAAACTGTCTTTTGAGCTTGGAGGCAATGCTCCATTTATCGTTTTCGATGATGCAGACATGGACGCCGCAGTGGCTGGAGCCATTGCAAGCAAATTTCGCTCTTCGGGCCAAACCTGTGTTTGCGCCAATAGAATTTTTGTCCAATCGGGAGTCTACGATACTTTCGCACAGAAGTTGGCTGCTAAGGTAAAAGAATTCAAGGTGGGAGGTGGTTACGAAGAGGGAATTACCCATGGGCCTGTCATTCATGATCGGGCTATCAGCAAAGTGGAGGCTCACGTTAGAGATGCAGAAAAGAAAGGGGCGAAGGTCATTCTAGGAGGACAAAAGATGCCAGAATTGGGGTCAAATTTCTTCCAACCGACGGTCATAACTGGCGTAACTACCGAAATGGCCATTGCAAAAGAAGAAACTTTTGGGCCTGTTGCCGGCCTCTTCAAATTTGACACCGAGGAAGAAGTTATAAGAAGCGCCAACTCAGCTGAAGTCGGCTTGGCTGGTTACTTCTTTTCTAGGGACATTCAACGAGTTTTTAGAGTTGCCGAGGCCTTGGAAGTTGGCATGGTT</t>
  </si>
  <si>
    <t>2117546..2119310 (-)(1765bp)</t>
  </si>
  <si>
    <t>2.6.1.19</t>
  </si>
  <si>
    <t>K13524</t>
  </si>
  <si>
    <t>ATGGCCACCCTCCGTGTTTTCAGTACCACCTCCCTCCGATCCCTCACCACTGCTTCTCTTCGAGCCCCTTCTCTTACTCCTCGCATCTCGACAACTGCATTCCAGCGACGTTCATACGGTGCCGCAGTAATGGCAAGCAAGCCCTTCTTCCCCAATGAACCGGCGGGACCCATCCTGAAGGTTCCCATCCCCGGCCCGGAGGCCAAGAAGGCAATTGCAGAGTTGGACCAAGTGTTTGATATCAGAAGTTTGAACATGATAGCCAACTACAACGAGAGTGTTGGGAACTACCTTAAAGACCCGGACGGAAATGTGCTATTGGACGTGTAGGTGGTTACTTTCCCATTTCTGCCAGCCTATGCTAATGAAGTGCTGCAGCTACGCACAAATTGCTTCCATTCCAGTCGGCTACAACAATCCCCATCTCCATGCAACTGCTGTCTCTGAACAAATGGCCTGCGCGCTCATCAATCGACCAGCGCTTGGGAATTTCCCCTCTACCGACTGGGCGCAGATTTTGAAGGCTGGTATTTTGAAAGTGGCTCCTAAAGGCCTCGATCAGGTTTTCACCGCATCTCACGGCTCTGATGCAAACGAGACGGCATACAAGGCTGCATTCATGTACAAGAGACAACAGCAACGTGGTGGTGCCAGCGTCGAATTCTCTGTCGAAGATATGGAGTCGAGTATGCTGAACAAAGCCCCAGGCGCTCCTGAGCTCTCCATCCTTTCCTTCAAGTCTGCCTTTCACGGACGACTCTTTGGTTCTCTGTCAACCACCCGCTCTAAGCCAATCCACAAGCTCGATATTCCCGCTTTCAACTGGCCGCAGGCTATCTTCCCTCTTCTCAAATATCCTCTCGAAGACCACGTTGAAGAGAACCACGCCGCCGAAGTTGCCTCCCTCAAGGATGTTGAGCGCCTGATCCTTACACATCCCCTTCCACCTTGTGCCGTTGTGGTTGAACCAATCCAATCTGAAGGAGGAGACCACCACGCATCTCCATTCTTTTTCCAGGGTCTCCGCACTCTCACCAAGAAACATGATGTTTTATTGATTGTGGATGAGGTACAAACAGGCTGCGGTGCGACAGGAAAGTTCTGGGCTCATGATCACTGGAACCTCGACAGCCCACCCGATATTGTCACATTCTCCAAAAAGGCCCAAACCGCAGGATATTACTACGGAAACCCAGAATTGAGACCCAACAAGGCTTACAGACAATTCAACACCTGGATGGGAGACCCAGCACATGCTCTCATTTTCCGTGCCATCATCGAAGAGATCGAAAGACTCGACTTGGTTAACAACGCCGCAAAGGTTGGGGCATATCTCTACACTGGGCTGGAAGCTTTGGCCAAGAAATATCCAAAGGAGATTCTCAATTTGAGAGGGAAGGACTGTGGGACGTTTATTGCGTTTGATAGCCCCAGACGGGA</t>
  </si>
  <si>
    <t>1641603..1643263 (+)(1661bp)</t>
  </si>
  <si>
    <t>K01580</t>
  </si>
  <si>
    <t>ATGCCTTCTCAAGAAAGCTCATCTCCTGTTCAAAAAGTCTCTAATACACCACTTAGACGTGCAGATGAACTGGATGATGTAAGTGGTAGACCTCCATATGAAGACCAGACTTCACGGACATTACCCGGGACAATGAGCTGATCTTTTTAGTTAATTAAAGCAGTTCAAAGTCTCATTATCCCCTTCATCAAATCAGCTGACGAAGATGCTGCCGTCAAACATATTGGTCATCGCCTTGCAATTCCAGGAGGAGACGCTCGAAATGCACTTGTTGAGTCTCACAAGCCTGAAGAGTTGCAAAGTCTCATGAACTTTGAACTTCCGGGTAATGGAAAGGGAAAGGATGGATTGCTACAAACTGTTGAGCAATTGCTAAAGTACAGTGTCAATACTTGGGATCAAGGATTCATGGATAAGCTTTACTCGAGCACGAATGCTGTACGGTTGTGTATAATTCTCTCGTATATAGTAACATACTGATGTTTAGTAGGTTGGCGTTATCTCAGAGCTTCTATTGGCAGTTCTAAACACTAATGTATTCTTTCTTTCGCGAGAACCCTACCGCAAATATCTAATTTAACCCCTTTTAGGTTCACGTTTTCCAAGTATCGCCGGCACTTACATTGATTGAGAAAACAACTGCTCGAACTTTTGCAAACCTATTTGGATTCAATGGACCGCAAGCCGGTGGAATCTCAGTTCAAGGAGGCTCCGCCTCGAACCTCACCTCCATCCTCATTGCCCGCAATATTCTATTCCCCGTTACCAAGACTGCTGGGAACTCTTCTCGCAACTTTGTCATCTTCACTTCCTCCCATGGTCACTACTCCCTTGAGAAAGCTGCCCAGCTGCTAGGATTCGGGACTGACAATGTATGGCCCGTCCCGATCGATGCCCGAGGGAGAATAGTACCTTCAGAGTTATCCATTCTCATCTTAAAGGCTAAGTCTGAAGGTAAAACACCATTGTATGTCAATGCAACAGCCGGTACTACGGTTTTAGGTTCCTTCGATCCTTTTAAGGAAATCTCTGAGATATGTAAAAAGCACAATCTGTGGCTCCACGTCGATGCCTCTTGGGGAGGTCCCTTGATCTTTTCAAAGAAACACAAACATCAGCTTGAGGGAGTAGAGTTAGCGGATAGTATAACAGTGAACCCACATAAAATGATGGGTGTTCCCATTGTTTGTAGCTTCCTTCTCACTCCCGATATTACCAAATTCCATAAAGCGAACACACTTCCAGCCAGCTATCTCTTCCACGAAGGAAACGCAGGGGAAGAAGTTTGGGACTTGGCGGACTTAACTTTGCAATGTGGTCGCCGTGGGGATAGTCTCAAGTTGGCCCTTGCATGGATATACTATGGCGCCTCAGGTTTCGAGCAACAAGTTGATCATGCATTCGAGACTGCAGCCTACTTTGCAGCTAAAGTGGAAGCTCAAAATGATCTGGTGTTAGTTTCGGAGAATCCACCGCCGTGTTTGCAAATTTGCTTTTACTATGCCAAAGATGGGAAGTTGGCAGAGGATAAGGAGAATACGAGGATTACTAGTGGGATCGTGCAGAGATTGATACCGATGGGCTTTATGATTGATTATGC</t>
  </si>
  <si>
    <t>4.1.1.15</t>
  </si>
  <si>
    <t>2906734..2908554 (+)(1821bp)</t>
  </si>
  <si>
    <t>ATGGTTCACCTAGCTCAGATCCCCCACGACAAGGACATCAACCAGCCTCTTGTTGAGGGCTTAGGCAGGCTCAACATAAGCGCTTCGGCTCAACCCGATATGTTCACGACGAGTGTATATGGATCCAAGTTCGCGGCCGAGGACCTGCCAAAGCATGAGATGCCCGAGAACGAGATGCCAAAGGAGGTCGCATACCGCATGATCAAGGATGATTTGAGTCTTGATGGAAACCCGATGCTCAAGTACGTTTTTCTACCCCGCGATAGTAATGCGACCGCAAGGAGTACACCTGACATGGAATACGCAGTTTGGCTTCCTTTGTTACTACATACATGGTTTGTCCCCTCCTTGCTCACTCTCTCGATGGCAAAAGGCTCATAATATGCAGGtAAAAGAAGTCGAGGACCTCATGACCGAATCATTCTCCAAGAACTTCATCGATTACGAAGAATACCCTCAATCTGCCGATATCCAAAACCGTTGTGTTTCTATGATCGGTCGTCTCTTCAATGCTCCCACTAGCGAAGAAGGCGCAGCCGCAGTTGGCACATCCACTGTCGGTTCGTCCGAGGCTATCATGCTCGCTGTTCTTGCTATGAAGAAGCGCTGGCAAAACGCTCGAAAGGCTGCTGGAAAGCCATGGGACAAGCCGAATATCGTTATGAGCTCTGCTGTACAGGTTTGCTGGGAGAAGGCAGCTAGATATTTCGAGGTCGAGGAGAAATACGTGTATTGCACACAGGAGAGATATGTGATTGATCCCGAGCAGACCGTCGATTTGGTGGATGAGAACACAATCGGTATCTGCATTATTCTCGGTACGACCTATACTGGCGAGTACGAGGATGCCAAGGCAGTCAATGATCTGTTGGTCGAGAGAAATATCGATGTTAGTATTCATATTGACGCCGCTTCTGGTGGATTTGTGGCTCCGTTTGTCGTTCCAGAACTTGAATGGGATTTCAGACTCGAGAAGGTTGTTTCGATCAATACATCCGGTCACAAGTAAGCCCATCCATCTTCTTgCCCCTTAGCAAAGCGAAGCTTACAATAAATAGATACGGTCTCGTCTACCCAGGTGTAGGCTGGATTATCTGGCGTGGAGCTGAATTCCTGCCAAAGGAGCTGGTCTTTAACATCAATTACCTAGGTGCTGACCAGGCCTCCTTCACACTCAATTTCTCCAAGGGCGCTTCCCAAGTCATTGGTCAGTACTACCAACTGATCCGTCTCGGCAAGCATGGCTACCGCTCCATCATGTCCAATCTCACCCGCACTGCCGATTACCTCTCCGACTCCCTTGCACAATTAGGCTTCATCATCATGTCCAAATCCCACGGCGAAGGGCTTCCCCTCGTCGCCTTCCGCATCGCTCCCACCTCCAAGAAGCACTACGACGAGTTCGCTCTTGCTCACCAACTCCGTCAGCGCTCCTGGGTCGTTCCCGCCTATACCATGGCTCCTAACACTAAAAACCTCAAGATGCTAAGAGTGGTTGTGAGAGAAGATTTTTCCAAGTCGAGATGTGACCAGTTGTTAAGTGATATCAAGCTGTGTATGCAGGTGTTGGATGGCATGGATAAGGATGAGATTAAATCCA</t>
  </si>
  <si>
    <t>3431912..3433612 (-)(1701bp)</t>
  </si>
  <si>
    <t>K01756</t>
  </si>
  <si>
    <t>ATGTCTGCAAACGACATCTACCAGACGCCATTGGCATCTCGCTATGCAAGTGAGTTATTCTCTCTTGAAACATGCCCTGGAAAGACCAATTGATTCCCTCTGTTCCACAACCTCTGTCGCCCCAACTAACGTCCAATTTAGGCACTGAGATGAAAGGCCTCTTCTCAGCCCGCACTAGAGCAGAGACATGGCGCAAACTCTGGCTCTGGCTCGCAGAAGCTGAGAAGTCCCTTGGTATCCCGATCTCCGACCTGGCAATTGAGCAAATGAAGGCGAACGTGAAGTTCACGGATGAAGATTTCGTTGTTGCTGCTGAGGAGGAGAAGAAGAGACGACATGATGTTATGGCCCATGTTTATACCTTTGGAACTAAGGCACCAGAGGCTGCTGGCATTATTCATCTGGGGGCTACCAGCTGTTATGTGACCGATAATGCGGACTTGATCTTCTTACGAGACGGGCTGGATCTGCTATTACCGAGTAAGTGGTAAATGTTTTCATACGGCGTTATGCGGCTGTTAATTTTGGGATTACAGAGCTTGCGACGATCATTCACAAATTGGCGCAGTTTGCGATTCAGTGGAAGGATGAACCTACGCTTGGGTATACTCACTATCAACCTGCACAATTGATCACTGTTGGTCGCAGAGCTGCTCAATGGTAAGATACCTCCTCCAGAGTTTTTGGATATATATTTTCACGATGTTGTTGCTAACTTTGTCTTCTCTAGGGTCCAAGATTTGATGATGGACCTTGAAGACATCGAGCGTGTTCGAAAGGATCTCCGTTTCCGTGGCGCTCAAGGTACAACTGGTACCCAAGCCTCCTTTATGGAAATCTTCCATGGCGACCACGAAAAGATTGACAAGCTGAACGAGATTCTTTGCGAAAAGGCAGGTTTCCCGAAGGCATACTCGATTTCTACGCAGACATATTCCCGAAAGGTTGACCTCCGAGTTATCAATGCCCTCTCTGCATTCGGCGCAACCGTCCAACGCATTACTTCCGATATCCGCCATCTAGCTTCACAAAAAGAGTTGGAAGAACCAATTGAAAAGGATCAAATTGGGAGCAGCGCTATGGCCTATAAGAGAAACCCCATGCGCAGTGAACGAATCGCTTCTCTTGGCCGCCATCTTGCACATATCAATGCCGAGGTTTCGTCCACTTATTCTTCACAATGGTTCGAACGCACCTTAGACGATTCCGCCATCCGAAGAATCTCGCTCCCCGAAGCTTTCTTGTCTGCAGATGCAATTATGATCACCCTCGACAACGTCGCTTCTGGTCTTGTCGTCTACCCCGCCGTCATCCGCAGCCGTTTGATGGCTGAACTACCATTCATGGCGACGGAGAATATCATTATGAAGCTGGTAGCGAATGGTAGAAGCCGTCAAGAAGCACATGAGGAAATTCGTGTCTTAAGTCGTCAAGCCAGTGCCGTGGTCAAGATGGAGGGAAAGCCCAACGATTTAATCGAGAGAATTAAGGGAGCGAGGTTCTTCGAGGGGGTGAAAGAT</t>
  </si>
  <si>
    <t>4.3.2.2</t>
  </si>
  <si>
    <t>3078948..3080920 (-)(1973bp)</t>
  </si>
  <si>
    <t>ATGTCTCTCTCCCGACATGTAAGCTCATTAACCCCTTCGTAACGCGAGAAAAATGCTCTCACCTTAGGGCTTTAAGGTCGAATTTGACTTTAGAAACATACACTAACAAATTACATAGGTCGACCCCGAGGAAATTATCTCGACTCTTCACAACCTCCATGTGAAAGCAGCCGGCGAGAACCATGCCCATTCCCAAGGTGGCACTTCTCACATAACCCCGTACTCAACCCGGTATGCCTCCCAACAAGAAATCTCCAAATTCATCATCCCTCAAGATGGAGCACCCGCAGATTCGGTTCACCAGATGCTCAAAGATGAACTCGACCTCGACGGCCGGCCCAATCTCAATCTCGCAAGTTTTGTAGGGACATATATGGAAAGGCAAGCTAATGAACTCATTATGGAGAACATTTCCAAGAATATGAGCGACGCCGATGAATATCCCGCCATGATGGCCATGCACGCCCGATGCGTCTCTATAATTGCTCACCTCTGGGGAGTCCAAAaGGGGgAGCGGGCAATCGGCTCCGCAACGACCGGTTCAAGCGAGGCCATCCACCTAGGCGGCCTGGCGATGAAGCGTCGTTGGCAAGAAAAaCGGATGGCTGAGAAAAaGGACACCTTGAAACCGAATATCATCATGGGTGCAAATGCACAAGTAGCGTTGGAGAAATTCGCACGTTACTTCGATGTCGAAGCGAGGATATTGCCCGTGAGCGAGAAGTCTCAATTCCGGCTGGACCCGGAGTTAGTGAAGCAGAACATCGATGAAAACACCATTGGTGTGTTTGTGATTCTCGGATCGACATATACAGGACACTACGAACCCGTAGAAGAAATCTCCAACGTATTGGATGAATTTGAAGCGAAAACTGGAATCGATATCCCAATCCACGTCGACGCAGCGTCGGGAGGATTCATCGCCCCCTTCGCTCATGCTCGCGCTGGAGGACCAAAATGGGATTTCGAACTCCCGAGAGTAAAATCCATCAACACCTCCGGCCACAAGTTTGGTCTCGTGTACGCTGGCGTTGGCTGGATAATCTGGAGGGACGAATCCTTTCTCCCAAAACATCTCATCTTCGAACTCCATTATCTCGGGGGGACAGAAGAATCCTACACCTTGAACTTTTCAAGGCCAGGAGCTCAAATCATCGCGCAATACTATAATCTCATCCACCTGGGCTTCAAAGGCTATCAGTCCATCATGGAAAACTGTCTGGCCAACGCTCGACTCCTTTCTAAGGCTCTCGAAGCAACTGGCTGGTACACCTGCGTATCTGACATTCACCGCCAAAAAGGGACACACTCCTTCGCTGGCGTCAAAGACACCGTTTTTGGGAGTGGAAATGAGACATCCGCTGACTACAATGCTGGATTACCCGTCGTGGCATTCAGATTCAGCGACGGATTCAAGAAGGAATTTCCCCATCTGACGCAAGACACAGTCTCGAATCTCTTGCGGGCGAAACAGTATATCATTCCAAACTATCCCCTCCCACCCAACGAGGAGAAGATAGAGATCCTCAGGGTAGTGGTAAGGGAGAGTATGAGTTTCGATCTCCTCGACCGGTTAATCTCTGATATCTGCGCCACAACCCAGAATATGATTGTAAGCTCTCTTCACGCCCCCATTTGCAAGACTCCCCCCGAGAAGCAAATTAAATCCATATTATATTGAGAACTTGAACTGACAAGAGCGGAAAAAaCAGGACAACGACAAGAGTGACCTTAGCATCCTCGCCAAAGGGAAAGATAAT</t>
  </si>
  <si>
    <t>770800..772557 (+)(1758bp)</t>
  </si>
  <si>
    <t>6.3.4.4</t>
  </si>
  <si>
    <t>ATGGCTACCGTGGTTCTAGGAGCGCAATGGGGAGACGAGGGCAAGGGAAAGCTGGTGGATATCTTGTGTCCCCAGATGAAGCTCGTATGTCGTGCGCAAGGTGGAAATAATGCTGGGCATACGATTGTGGCAGGAGGGCAGACCTACGGCTTTCATATCTTACCCTCCGGGCTGCTGAACCCAGATGCCCATAACCTTATTGGGTCAGGCTGTGTCGTTCATATTCCAGCACTATTCAAAGAGCTTTCCGACCTCGAAGCGAAGAATCTGCCAAATGCAAGAGACAGGTTGTTCATCAGCGATCGGGCGCACGTTGTTCTCGACCTTCACCAAAGGCTGGACGGGCTAGAAGAGAGAGAGCTGAAAGGCGACAAGATTGGTACAACTGGCAAGGGCATTGGCCCATGCTACAGTACGAAGGCTTCGAGAAGCGGCATCAGAATCGCGGACGTATTCAACGAGAAGCTCTTTGAGGAGAAGGTCAGAACGCTGGCTGCTGGATTTAAGAAGCGGTTCGGTGATCTGCTACAGTATGATCCGGAAGAGGAGATCGCTCGATTCAAGACATACAGACAACAACTTGCTCCCCTCGTCATCGATCAACTTCCACTCCTTGTGAGCGCCCAGAATGCGAATACGCCGATTTTGATCGAAGGAGCGAATGCTATTATGCTTGATATCGATGCTGGAACATATCCATATGTCACCTCGAGTAATAGTATGGCAAGGGAGTCTTTCTTTAAATTTTCCAACGACTCATTTGCCTGTCTTCCCTCTTTCTTGAAATGACAACACTGACTTTTGACAATGCGTAGCCGGTCTAGGAGGGGTATTTACCGGTCTAGGAGGCCTAAATCCCAGAAATGTCAAGTCCGTTATTGGAGTCGTGAAGGCCTATACCACAAGGGTTGGAGGGTAAGTGCTTGCTCCCCTAAAGTGCTAGGAGAAGATTGAAGACTTTTATTCTCTAACAACATTTACCAAAAATCTTCTACCTTACTTCAGAACTTCTTATTACTTACGCTATTTTCCTCTCTTCAAAGTGGCAGCGCTTACTCTAAGAATATGTAGTGGCCCCTTCCCGACTGAAGCACTCGACCAATATGGCAACAAATTACAAGAAATCGGAAGAGAATTTGGCGTATGTAACTCTTGTCTCTTGACCTTTGTATTATAATGTTCTACTTGGACAACGACGAAAAGACTTTTTACTAACCTCGAGGTTCCATCTAGGTCACAACTGGTCGTAGACGACGCTGTGGGTGGCTTGATCTCCCAGTGGTCCGATATTCAGTAGCCATGAACAGTTATACAGAGATCAATCTTACGAAACTCGACATCCTCGACACCTTCCCCGAGATCAAGATTGCTGTGAATTACAAAGATCCCCAGAGTAAGGAGGTCATTCATGGCTTCCCAGCAGAGCTGTCCGCAGTCGAGCACCTGGAAGTGGAGTATGTGACCTTGAAAGGTTGGATGACTCCAATCGGAGCGTGTAAATCCTTTGACGATTTGCCGAAAGCTGTAGGTGTCCTCGTATGAGATATCGCAGCCACGTGCTAACTCTATCATATAGTGTCAGGAATACATCGAGTTCATCGAGAAGGAAGTTGGTGTGAAGAGTAAGTCCGCCTTTTGTTTGGGTAGTGATATGAGAGTCCAATTCCTGGCTCTGGTATTGTAATGTGGTCCACCTCAGAGAATTCTCGCCTTAAATAAGGCTCCTGCTACATATCCTCCCTCTAACACTATGGTTAAAA</t>
  </si>
  <si>
    <t>K01939</t>
  </si>
  <si>
    <t>4171167..4172637 (-)(1471bp)</t>
  </si>
  <si>
    <t>4.3.2.1</t>
  </si>
  <si>
    <t>6.3.4.5</t>
  </si>
  <si>
    <t>ATGACTTCCGACCAAGTTAGAGCTCCGGGTAGCAAACCAGGAGAAAACATGCTCTGGGGAGGGCGTTTTACTGGTTTGACTCATTATTTACGCTTCTCTGCACGGTAACTAATTTGTTTCTAGGTGGGCTGGATCCTCTTATGGTATCCTACAACGAGTCTATCTATTTTGACCAAATATTCCATACGCAAGATATCTTAGGCAGTATTGCATGGGCGCGTGCCAACCACAAGGCCGGAACCCTCACGACCAATGAGTTTTCTGCGATCGAGTCAGGTCTCAAGAAAGTTGAGGAAGAATGGGCTGCAGGAACTTTCAAGATCATCCCTGGAGTAGATGAAGATATTCATACAGCAAACGAGAGGCGCCTGGGTGAGATCATTGGCAAAGACATTGGCGGAAAGCTGCACACTGGCCGAAGTAGAAACGAGCAGGTTGCTACAGATATGCGACTCTGGCTAAGGGATGAATTGAGAAAGATTGAAACACATTTAGTCAACTTCTTGAAGGTCATGACAGCTAGGGCAGAAAAAGAAATTGATTTCATCATGTAAGTCCATCAATCTAGCAGAGCCTTTATTCGCCGCTATATACCGAAGTTTGCTTAATTAGTTTCCCTTCTTTGCCTATACTGCGCGGCTGCTAACATCTTCAATTCAGGCCAGGCTATACTCACTTACAGCGTGCACAACCAATCAGATGGAGTCATTGGATTTTGTCTTATGCAATGGCATTCTCGCAGGACCTTGAAAGACTAAGGGAGGTAATCGTTCGCGTGAACCAAAGTATGTCAAAATAGTTGTTGCTTTAGCCCTCTACTGTATCTAAGAATATGATCAATGCTGATGGAACCTCAAGGTCCTCTGGGTTCTGGCGCCTTGGCCGGGAACTGTTTTGGCTTAGATAGAGAAGCAATGTCCAAAGAGCTTGGTTTTGATGGCCTTGTAGGTTTATAATCCTTGAGCATGAAAATTTTATAAGGCTGACTTTAATATGTAGTTGTGGAACTCCATGGGGGCTGTTTCATCTCGGGACTTTGTCGTTGAAGCCATGCAATGGGGTAGCATGGTGACCACTCATCTTTCACGGTAAGGATTTCTATACCTGCGGATACCTGACACACCCCTGTCTTCTAAAAGTTGGATGCGGCTGTCGTTGTTAAAAATTTCGGCTCATACTTGTATATTTTCTGAGGTCTGGTTGCTAATATCAAACAGATGGGCAGAGGATCTTATCATTTACTCGACAGGGGAGTTTGCTTTCGTGAGGCTAGCAGATGCATATTCAACAGGAAGCTCTTTGATGCCACAGAAGAAAAATCCAGACAGCTTAGAACTTCTACGTGGAAAAGCGGGTCGAGCTTTTGGACAAATGGCAGGATTAATGATGACCGTTAAGGGAATACCATCAACATATAATAAAGATGTCAGTAACGTTTCCCATGTTCTAATCTCTAAATTGCCCTTCAGGTCTTCCATCCTTCGTTTAGAAATAGCTATAAACAATTTTGAGAATTTCTTGTCCATTTTTGACTAACAGTGACTTAGCTCCAAGAAAGCGTCGAGCCCTGCCTCGACCATGTCCGCACTGTATCAGACAGTATACAAATCGCCACAGGTGTTCTAAGCACATTGACGGCCAATCCAGAGAAAATGAAGGCTTCCCTGGACCCTTTCATGCTTGTAAGCCATACTTTCATCCGCTGAAATTTAATTTACTAATATATCATAGGCCACGGACCTTGCTGACTATTGTTCGTTTTACCCCTCTTTTCTATGAATGCCGCTAGAGCTGGTTTGAAATACCTACTTTTGCTAACTTTCTGATAGTGGTTAAACGTGGTGTCCCCTTCCGATCGACTCATCACATTTCTGGACAAGTAGTCGCCTATAGCGAGAAATCTGGAATTCCAATGAACAAACTCTCCTATGAACAACTTAAGAGCATTGACAGTCGCTTTGAGCCAGATGTTGCTGAGTGCTTCGACTATGAGAAATCCG</t>
  </si>
  <si>
    <t>29274..30814 (-)(1541bp) [ complement(join(29274..29308,29366..29419,29507..29672,29727..29831,29882..30684,30742..30814)) ]</t>
  </si>
  <si>
    <t>K01755</t>
  </si>
  <si>
    <t>K01940</t>
  </si>
  <si>
    <t>ATGGCAAAACAGAAGGTGGGTTATTTGGCACACCGTCAAAAAACCCCCcACCAACAGAATCGACAGGCTAATCAACGCATGTATAGGTTTGTCTTGCGTATTCTGGCGGCCTCGACACTAGTTGTATCTGTAGGTTATCATCAGGGAACTACGAGTCTTAGGGTTGTGAAACTGACGGTTGTCACAGTGGCGTGGTTGATTGAGAAAGGTTACGATGTGAGATTGCTACCCCACCATTGTTTACTTTCTGGCATTGACATCAATTAGGTCGTGTGCTTCATGGCAGATGTCGGGCAGGAGGGTATGTTTTTAGATCTGCGGTTGCATAGCCGTTAATGCTGATTGATTTGAAAGAGGACTTCGAAGCCGCCAAAGCCAAAGCTATGAAGATCGGAGCCGTCGCATGCTACGTCGAAGATTTAAAGCGAGAGTTCATTGAGGAGCTGTGCTTCCCAGCAATTCAATGTAACGCTATCTATGAAAACATCTACCTTCTGGGTAAGGCCTATAAACCATGTACACTTCATCCCAATTGACTCTTGAATAGGAACATCCCTCGCTCGACCCGTCATCGCCCGGGCCCAAATCAAAGTGGCTCAGAAGGAAGGATGTTTTGCAGTTTCACACGGGGCTACCGGAAAGGGAAACGACCAGGTCAGATTTGAACTGGGATTCTATGCTTTGCAACCTACAATCAAAGTCATTGCCCCATGGCGAATGGCAGAATTCTATAACCGATTTGCCGGCCGCAACGACCTCCTTGACTATGCCGCTAAGGCTGGTATCCCAGTTTCCTCGACCAAGGCAAAACCTTGGTCAATGGATGAGAATGCTGCACATTGCTCTTACGAGGTAAGTTTGCACTTCTTGTTTTGCCTCTTGAAAGGATATGCCCTAAGATAAATGAGAGGCAACACTCATATTTTCCTTTTCTCCTCTTTCATTCCAGCCCCAATTGTCATATGGAAGACTAACAGCTCCTACAGGCCGGTATCTTAGAAGACCCAGATCACACTCCTCCTGCTGATTTGTGGAAATTAACTGTTGATCCCTTGAAGGCCCCTGATGCTCCCGAGGACTTCACGTTGTTCTTCGAGAAGGGCCTGCCCAAGAAGCTGGTTACCAGCGACGGAAAGACTATTACCGATTCTGTCGAGTTATTCTTGGAGGCTAATCATATCGCCCGCCGACACGGCGTTGGACGTATCGACATCGTGGAGAACCGCTTCATTGGTCTCAAGTCCCGAGGCTGCTACGAGACTCCAGGCCTGACCTGCTTGCGATCTGCCCATATCGATTTAGAGGGTCTTGTCATGGATCGTGAAGTTCGTGCTCTCCGTGACCAATTTGTTACCATTAGCTACGGCCGGGTTCTATACAATGGTCTGTACTTCTCTCCTGAGCGTGAGTTCCTTGAGGAAGCCATTATTGCTTCTCAGAAGACGGTCAATGGTCAGGTACGATGCCGAGTCTACAAGGGAAGCTTTACTGTTCTTGGACGAAGTTCTGAGACCGAGAAG</t>
  </si>
  <si>
    <t>1755686..1757172 (+)(1487bp) [ join(1755686..1755700,1755775..1755880,1755936..1756008,1756061..1756131,1756199..1757172) ]</t>
  </si>
  <si>
    <t>2.6.1.44</t>
  </si>
  <si>
    <t>2.6.1.2</t>
  </si>
  <si>
    <t>6.3.5.4</t>
  </si>
  <si>
    <t>3.5.1.1</t>
  </si>
  <si>
    <t>2.6.1.1</t>
  </si>
  <si>
    <t>K00827</t>
  </si>
  <si>
    <t>ATGCCTTCCCAAATCCCAACTTCAACCATTCAAGTCTCGCCATCGTCCGAGGGCGTCATGTACCACAATATCGACGAACCTGCAATGGTGCAGGCCTGCAAAGATAAACTCATCCGCTATGGGGGCAATTTCTCGCCTATGATCATAACCGGTGCCAAGGGTGTCTATATCTATACAGCTGATGGACGCAAAATCTTGGACTTCACTTCCGGGCAAATGTCTTGTCTGGTTGGACATGGCCATCCGGAGATTGTCGAGACGATCACTGCTCATGCTTCGGGGTTGGATCATCTCTTCAGTGGCATGATCAGTCCTCCCGTGGTTCGGTTAGCAGAGAAGTTGACTGAGTTGCTTCCTGCCGGCTTGGATCGGGCTATGTTTCTCAGCACAGGAGCTGAGAGTAATGAGGCGGCTATCAAGATGGCGAAATTGTATACTGGAAAGTATGAGATTGTTGCATTGGGAATGAGCTGGCATGGGATGACCAGTGCTGCCACTGCTGCAACATTTCACTCTGGGaGAAAGGGTTATGGCCCATTCGTAAGTCCATGTTAAACGCAATAAATGTCAAAAGCCAACACCATCTAGGTCCCTGGAAGCTTGATTCTCCCATGCCCAAATGCTTATCGTTCCATCTTCCGGAAGGCCGATGGCTCATACGACTGGGAGACCGAGCTCAACTACGGCTGGTCTCTCATTGACCAAGCCTCCAATGGATCTCTCGCCGCAGTCATCCTTGAACCCATCCTCAGCTCAGGAGGAATGCACGTCCTCCCTCAAGGATACCTCCGAGCTATGAAAACGCATTGCGAGAAGCGCGACATGCTCCTTATTGTCGACGAAGCCCAAACGGGAATTGGTCGCTGCGGGACTATGACCGCTATTGAGTATGAAGGCGTCACCCCTAACATCTTGACTTTGAGCAAAACGCTTGGAAATGGACTTCCTCTTGCCGCAGTCGTCACATCGAAAGAGATCGAAAAATCCTGTTTTGAGAAGGGCTATCTCTTTTACACCACCCACGTCAATGACCCGTTGCCTGCTGCCGTCGGCCTCAAGGTGCTTGAGATCGTCGTCCGAGATAACCTCGTCGAGCATTCGCGTCTGGCAGGGGCTAGATTGAAGGCTGGACTCGAGAAACTCCAGAGTCAATATGGATGTATTGGGGATGTAAGAGGACGGGGTCTCATGTGTGGTGTTGAGATTGTAGCGAATCGGGAGACGAAGGAGCCGAGCGTCGATATTGGAGATGCGTTAGCAAAGAGGATGATCGAGTTGGG</t>
  </si>
  <si>
    <t>K00814</t>
  </si>
  <si>
    <t>ATGTCGTCTACTGCAGCTGTCCGAAGCTTGTCGATTGATACCATCAATCCCCACGTTGTAGAAGCGAAATATGCAGTTAGAGGAGAGCTTGCCGTGAAATCCGAGGAATACCGAGCACAGCTTGCAAAGGGTGCCAAGAGCCTCCCATTTGAGAAGATCATCTCTGCGAACATTGGAAATCCCCAGCAGCTAGACCAGAAGCCTATCACTTTCTTTCGACAAGTCCTGAGCTTATTGGAGTATCCGCCATTGCTAGATCATGAAGATGTATTGTTAAATCAATTGGGCTACAAGGCCGATGTGATTGAGCGGGCAAGACGGTTGCTGAAGACGGTTGGATCTGTGGGTGCTTATAGTGCTAGTGCTGGAGCCACAGGTATCAAAGAGAGCATTGCAAAATTCATTGAGCGTGGGTACCGCCTCCGCTTCACATATGGCTAGACTAACAGCCTTTTTAGGAAGGGACGGTTTCCCCTCGAACCCCGAAGATATATATCTCTCGGCCGGAGCATCTTCTGGCGTCAATACAATCCTCCACATCATCTGCGCGAAGCCTACTACTGGCGTCCTCGTTCCCATACCACAATACCCCCTGTATACCGCTTCATTGTCTGTTCTCAATGCAAAATGCGTTCCATACTACCTAGACGAGTCAAAGAACTGGGGAACTGACCTGAACGCTATCAAAGATGCACACAAAAAGGCAATAGCAGAGGGAATAGATGTAAAGGCAATCGCCGTGATAAATCCGGGAAATCCTACAGGTGCAAGTCTGCCAGAAGAGGATGTCAAGGCAGTCCTTGATTTTGCCGCACACGAGAAGGTTGTGGTTATCGCTGATGAAGTCTACCAAACCAATGTTTTCAAGGGGAAGTTCCACAGTTTCAAGGGTGTGCTGAGAAAGATGCAAAAGGAAGACCCCGAGAAATACAAGAATATTGAGTTGGTTTCGCTCCATAGCACTTCGAAGGGTATGGTTGGTGAGTGTGGACATAGGGGAGGATACTTCGAACTTGTCGGTTTCGACCCAGAGGTTGTTGAGCAGATTTACAAGTTTGTTTCAATCAGCTTGTGTGgCCCCGTTATAGGCCAATGCTTGGTCGAGATGATGGTCAACCCGCCGAAGGAGGGAGAGCCGAGTTATAAGCTTTACAAGCAAGAATGGGATGACATCTTTGCTGGTCTGCAACAGAGGGCTCTTGCTTTATATGAAGCTTTTAAGGACATGGAGGGTGTTGAGTGTCAGGATCCTCAGGTATGTTGTCCCACTGTTCTCCCTCTGTTGGATTTCCCACTCACGGTAACCAGGGATCCATGTATCTCTTCCCCACCATCAAACTCCCTCCCAAGGCCATCGAGGCCGCCGAGAAAGAGGGCCGCCTTCCCGACGAGTTTTACGCCTTCCGACTGCTGGACGCGACTGGAGTCTGCGTCGTCGCA</t>
  </si>
  <si>
    <t>1773673..1775224 (+)(1552bp)</t>
  </si>
  <si>
    <t>K01953</t>
  </si>
  <si>
    <t>ATGTGTGGAATCGTGGGTTGTCACCATGTTCCTGACGCGAAGGCCTTCAAGCCTACGGCTCTCAAGATGGTGAAGCAGTGCCGGCATCGTGGCCCAGATTGGTCGGGAAGTTATATGGCTAACAACACAAGTCAGTACAATCGGGAAAAGACTGGTGCTTTTAGTGACTAACAACTTGCAGTCCTTGCCCACGAGCGTCTGAGTATCGTTGGCGTCGATAGTGGTGCGCAGCCTCTTACCAGCGCAGACGAAGGCATTGCCCTTGCCGTCAATGGCGAAATATATAACCATAGAGTCGTTCGAAAAACGCTCAAGGCACCTTATCACTTCAAGACCCACTCCGACTGCGAGGTCATTATACCACTGGTAAGAGCTGTCGCACAAAAGCCTAGGAATAATAATTGACTTGTAATCAGTATTTGGAGTTCGATATTGATGCGCCGAAATACCTCGATGGCATGTTCTCTTTCATCCTCTATGACAAGAAGCAAGACCGAATTATTGCAGCTCGAGATCCTATTGGCATTACCAGTTTTTATCAGGGATGGTCCAGCAAGATGCCTGGCGCTGTATTCTTTGCTTCAGAGCTAAAGTGTTTGTCCAAGGTCTGCGACAAGATCATCTCTTTTCCTCCTGGGCATATCTATGACTCAAAGACGGACAAGACAACCCAATATTTCAACCCATCATGGTTGACCTCCCCCGAGATCCCAACTACCCCAGTTGACTATAAGCTCCTCCGAGAGACATTCGAAAAGTCTGTGCGAAAGCGATTGATGGCGGAGGTTCCATACGGTGTACTTCtATCAGGAGGCCTCGATTCGAGCTTAGTGGCATCAATCGCGCAGCGAGAAACGCTCAGACAAAAAGCTGTTGTGCTTGCACAGATGAACAGCACTACAAGTCCAGAGccTGAGGACGAAGACAAGGGAGAAGGTCTTGTTGGTATGGATGATGATAACAAATTGTCAACCGTTACATATCTGCCACAACTCAACTCTTTTTCTATTGGACTCCCCAACTCTCCTGATACCAAAGCTGCGAAAGTCGTCGCTAAATTCCTGGGAACTAAACATCATGATATGACCTTCACGATCGAGGAAGGTTTGAACGCTCTGACAGATGTTATCTATCACTTGGAAACATTTGATGTAACAACTATTCGTGCGTCAACACCTATGTTTTTGCTCTCGAGGAAAATCAAAGCAATGGGAGTGAAGATGGTGTTGAGTGGGGAGGGAAGTGATGAAATCTTCGGTGGCTACCTGTACTTCCACGCTGCACCAAGCAAGAGTGCATTCCATGAAGAATGTGTTCGACGAGTCAAGAACTTGCATCTTTCAGATTGTTTGAGAGCCAACAAGTCGACCATGGCTTGGGGTCTCGAAGCTCGTGTTCCATTTTTGGACAAGGAGGTGAGAAGAATTTTCCGAAACTGATCAGCGGAAGCTAACGGGGAAATAGTTCTTAGAAGTTGCGATGAACATTGACCCTGAAGATAAATTAATCAAGAAAGATCGTATTGAGAAATACATTCTCCGAAAGGCGTTTGACGTTTCCGACGAGCCAGGAGCCCAGCCATATCTGCCCCATGACATCCTTTACAGACAAAAGGAGCAATTTAGCGACGGAGTGGGTTACGGGTGGATCGATGCTTTGAAGGACAATGCCGAGCTCCAAGTTACTGATGAAATGTTCAAGCACCCAAAGCCTGAATGGGGAACTGATATTCCAGACACTAAGGAAGCGTGAGTACTCGGAATCCATTCACGAGGTTTCCCAGTTACTAACTGTTCTCTAGATACTGGTACCGAATGATGTTTGATGAACACTTCCCACCATGCTGTGCAGACACTGTCATGCGTTGGACTCCCACCTGGTCGAAACAAACTGATCCCAGTGGAAGGTAAATAAGATATA</t>
  </si>
  <si>
    <t>199256..201428 (+)(2173bp) [ join(199256..199281,199378..199428,199487..199512,199570..199596,199656..199691,199747..199895,199945..201233,201287..201428) ]</t>
  </si>
  <si>
    <t>K01424</t>
  </si>
  <si>
    <t>ATGGTACTGTCATTCCTCACCTTCGGTGCTCTCGCTTTGAGTGTCGTTACTCTTGCAACACCTATAGCTTGTGATGAAGATCTCAAGTGGTTTTCAACCGACCCTTCTTTGCCCAAGGTTTTGTAGGTTTAGTCGGCTTTGTTCTGCTCGATTCTCACGCTGACCTTTTCAGAGTCTACAACACCGGAGGAACCATTGTTTCCAGTTCCAATTACAGTCGTCTAGACAATATTGAGTATGGGCTCGGCCCTGTAGTTACGCCACAGAATCTGATCGGAAACTATTCCGAAGTGTTGAAAGTCGCCCAAATTGCCGTTATCAACTTTCCAGCACCGGGCGGGAGCGCTGGGATAAATTCGTCACTTTATCTTAATGTTAGTCAGTGGGCCAACAGACAGCTTTGCTCCAAAGATTCCGACATTGCTGGCGCCATCATGTTTCATGGTACCAATACTCTTGAAGAAACGGTGAGTAGCCAAACTTAAAATAGCTATACCTGTGAGGAGACTGATGTATAAAGGCCTTTGGTGTTGATTTAACATTCAACTGTTCAAAGCCGTTCATTGTCACCGGTGCTATGCGGCCAATGACATACATATCTCCAGATGGTCCCTCCAACTTTTATCAAGCTGTGGCCGCTGCTGCGTCCCCATCTTCAAAAAATCGAGGGGGCCTGATTGTTTTCAATGATAGGTATGTGGAAGCAGATATTGAACGCCTCTATGATAGGTGGTACGGCATGCTCACCAAAAGAACCTTAGGATTACTTCTATTTACTACGCAACTAAAACAAATGCGAATACTCCTGACACCTTCAAAGCCCTAGAACAGGGTAATCTTGGCGTTTTCCTCGCTGGGCAGCCTTACTACTATTTTGATGCCGCTTATCCTTCAAACCGACCACATTTTGACATCACCAATACCACCGAACTCCCTTCTGTCATCATCCTTTTTGGTCAACGTAAGCCAAAGCTGAACATTACTTCAAATTAAATATCGAGCCTATCACTAACTAAATTTTAGAGGGTTTTGACGCTTCGTTGATGTATGCTGCTGTTGCAAATGGAGCAAAGTAAGTCTTTTGTATTTTGTACCTTTACAAGACTTGCATATGTTGACTTCTTTTATCTAGGGGTTTAGTGATCATGGGTTCTGGTGCAGCTCAGCTGAGTCCGAGTGCTAAAGTTGCAGCCGCAGACCTCTTTAGCAAAGGAATCCCAACCGTTGCCGTCGCACGGCCGGTCACTGGTACCGGTGTCCCTGCCGTTTTTCCAAGTGCAACGTAATTACCCCATCCTTTCCCCTTCCATCAGTTAGAATTCCTTCACGAAACGATTCCAGCTGTCAGATTGCACTGTTGTAACGAGAATCTAGTATCTTTGGTGCATACCTTGGAGCCGAACAAGCCCGCATTGTGCTCCAACTCGCCATCAATGCAGG</t>
  </si>
  <si>
    <t>68245..69443 (+)(1199bp) [ join(68245..68407,68459..69159,69211..69346,69391..69443) ]</t>
  </si>
  <si>
    <t>K00813</t>
  </si>
  <si>
    <t>ATGACCGACCTCACCCCAATTCTCAACGAGCTCCTCAAGAGCCATGACGCTCCGCCTACAACGGATCCCTCCTTGAGTTTTCAGAAAATAGACGAGTTCCTCAAGGAGGCATATCGAATCGTGAGCATCCCGAGGGGTGTAAGACAAGACCATCACTAACTACGATTCCAAGAACTCACACATAGCCGCACTAAATACCAACCTCCGGGGCATACGACAGTCCTACCTTTCGACAGCTCCCCCATCACGGCGGTTGAAACTCGCCTCCGCGGATAAGCAATGGAAATATCTGACAGATCATGATCGGGCGCAGATTGACGCAGATACTCAGAGCATGGTGCGCGAGCTTAACGCTAGCATCAGGACATTGGAAGACGCGGAACAAGTACGCCAGGATACCGAGACGGTTCTCAGGAACAAGAAGTATGCGAGATTGGGTCTTGGGGCCTTGGGGGCATGGGCGGCAGGTGGGGCGGGGCAAACCAAGTCTCACGAGCAAGAGCTGGACGAGGTGAGAGCGAATACAATTAGTGCCCATCGCGACAGCGTTCTCTTATATCTCCGGCGAAAGCTTGAAGCATGTGGAAATTTCCACAAGGAGATGGCTGAAAAGAGATTCATACGTCAAATGGAAAAGAATAAGAGCATGCTGGCCACTTCCCAAAGGCCCTTGCCAGATTTCAGCGGCCTCGACAGCATGCCATTACCAGTCCCCAAACGGAGCACGAGCACAGTAGCGCATTTGGAAGTGCAGTATTCATACCCGGAAGAAGAGCCGACTCCAGAGCAGCTGCAGGAGTTCGAGAAGCAGAATGAAGATATGCTGAAGCATTATGAGAGCACCCTAGATCAAGTGAAGTATGCGGTGGATGATTTGTGGCATTGCGACCGAGCTGACTTTTTtATAGAACCACCGAGAAATCGCTGATCGAGATATCGGAGTTACAGACGCAACTGGTCAGCAATCTAGAGACACAGTCGGCCCACATCGACCAGCTTGTCGCCGATTCCTTCCTCACGACTGAAAACGTTGgGGgTGGGAACAAGCAATTAAAGAAGGCGACGGAGAGAAAATCCACGGCAAAGTACGTGTTCTACGCGTCGTGCGGCCTGAGTGCCTTCCTGATAGTATGGGATTTGATCATCTGAAATACCACGTAAATAAATGACTGCTTCGTATATGGCCATAAGTATATATTTAGCATGTGAATGGATGCAGGAACCAGACGTCACAGCACAAGTCCTCGTGCCCATAGCCGTAGATCGCATCCACATGCTCAAGCTCAGGGAGATAAGGAGAGTCAAACCAAGGAGTTCGGTCGGAAATCCGGGGCCGTGTTCTGGGGTTCACATCGTTATACCTCGGTCCGCCGAACTTAAATGCCAGGCTGCCCGTGAGTACAAGGTGAAGGACAAGATGAAAGGTACCTGATCCAAAGTATCATTTCGAGTTTTGATCCCGTCGTCCGCGCCGGCTTGACTGGAGAAAAGGAAGCTTAAATCACCCCAGAGCTGGACGTGAGTCAAGCGATCCCGGGAGGCCAAGCAACAAAATGTCCAAATCCACCTCCACCAGATCGCCAACTCTCTCGTCCGCAACCTCAACTTCACCTTCGTTAAGACTGCAAAGCATAGCCGGCCATATGTCTCGATCGTCTCCAACCCTCTTTACGGCGGAAGAAGTGCCGCAAGCCCCGGAGGATCCCCTCTTCGGCTTGATGGCGGCTTTCAGGGCAGATACGTTCGACAAGAAGGTGGATGTAGGCATCGGCGCCTATCGAGATGACAATGCAAAGCCCTGGGTCTTGCCCGTTGTCAAGAAGGTATATCGGGAGTGAACAGCAGGTGAAGCACGCTAATCGATTATTCATCGAAGGCAGATGAGATTCTACGAAATGACCCCGCATTGAACCACGAATACCTCCCGATCGCTGGTCTTGCAAGCTACACATCTGCCGCAGCGAAACTCATCCTTGGAGCCGATTCCCCAGCTCTCACCGAGAAGCGGTCGTGCTCTCTACAAACCATATCTGGAACAGGTGCTGTGCATCTCGGAGCTCTCTTCTTGTCGAAGTTCTGTCCTGGCAACCCCACAGTCTACCTGAGCAACCCCACCTGGGCCAACCACAACCAAATCTTCTCGAACGTCTCTCTCCCGATCGCTACGTATCCATACTTCTCCAAGTCTACAAAAGGTCTCGATTTCGATGGCATGAAGAAAGCAATCGCCGAAGCCCCAGACCACAGTATTATCCTACTCCACGCATGTGCCCACAACCCCACCGGCGTCGACCCGACACGAGAACAATGGAAGGAGCTTGCCGTACTGCTGAAGCAGAAATCGCATTTCCCCTTCTTCGATTGTGCATATCAAGGGTTTGCTTCGGGTGATCTGAATAAGGATGCGTGGGCGGTTCGTTACTTCATCGACCAGGGATTCGAGCTTTGTGTTGCTCAATCTTTTGCGAAGAATTTCGGTCTCTATGGTGAGCGTGCAGGCTGCTTCCACTTCGTTACGGGGTCAGGTTCAGATGCACAGAAGACGATTGCGCGGATTGCTTCCCAATTAGCTATTCTACAACGATCCGAGATTTCTAACCCCCCTGCCTACGGTGCGAGAATCGCTGGGTTGGTGTTGAATGACGAGGCCTTGTTCAAAGAGTGGGAAGAGAATCTGCGAACAATGGCTGGGAGAATCATTAGTATGCGGAAGGCGTTACGAGCCAAGCTCGAGGAGATGGGTACGCCCGGAACGTGGAACCACATCACTGATCAGATTGGCATGTTCTCGTTCACTGGT</t>
  </si>
  <si>
    <t>ATGCTTTCTACAGCCAGAATTGCCAGTAGGCAAGTCACTTCAAAGGGCATATCAGCGTTAGCTATTCGTCAAGCTTCGACTTGGGCCCAGGTCCCGCAAGGCCCTCCAGTGAGTCAACCCCCAATCCCCCCGACAATCaTTTTCACGGTTGTATATTATTTGCTAACCTACATCTAGGATGTAAGATTCCAACGTCTCCGTTCAATTGCTAGAGCTAAACATATATGCTGCTCTACAGGCCATCTTGGGTAAGTTTCAAAAGTGGTGGTGAAAGTTACTTCTTGTTGACAACATTTTAGGTATTACGGAAGCATTCAAGGCCGATAGCTTCAAGGAGAAGATCAATTTAGGTGCcGGGGTAGCTTACGAGTTCAATTGAGTGTTACTGATGCATTTCTAGGTGTTGGCGCATACAGGGACGACCAAGGCAAACCATACGTCCTACCCTCAGTACGAACCGCCGAAGACAAGATCGTCTCTGCGCACCTCAATAAGGAATACGCTGGCATTACAGGTGTTCCTGAATTCACCAAAGCGGCAGCCCTTCTGGCGTACGGACCCGACTCAAACGCTCTTGATCGTGTCGTTATAACCCAGTCTATCTCTGGAACTGGTGCTCTTCGAATTGGTGGCGCTTTCCTTCAACGCTTCTATCCAGGTGCAAAGAAGGTCTATATTCCAAATCCATCATGGGCGAACCATGCTGCCGTCTTCAAGGACTCTGGCTTGGAGGTCGAGAAATACCGATATTACAACAAGGATACAATTGGGCTCGATTTCGATGGCATGGTAGCAGATATAAAGGGGGCACCACAAGGTAGCATCTTCCTACTTCACGCCTGTGCACATAATCCAACCGGTGTTGATCCTACCCCCGAGCAGTGGAAGAAAATCAGTGGAGCCGTCAAGTCCGGTGGTCATTATGCCTTCTTCGATATGGCCTATCAAGGTTTTGCCTCTGGGGACACCAACAAGGATGCATACCCACTTAGACTCTTTGTGGCGGAAGGGCACAATCCTTGCCTAGCCCAATCTTTTGCGAAGAACATGGTAAGTGTTCCGACTACGAAGCGATAATACATGCTAATGCATACAGGGTCTCTATGGTGAGCGTGTGGGAGCTTTCTCGATTGTATGTGAGAATGCAGAAGAGAAGAAACGCGTTGATTCTCAAATCAAGATTCTTGTTAGACCCCTCTATTCTAACCCACCTGTGCACGGTGCACGTATCGCTTCCGAGATTCTCAACGACCCTGCCTTGAACAAGCAATGGTTGGGAGAAGTAAAGGGTATGGCGGATCGAATTATCTCCATGCGTGCACTCTTGAAGAAGGAGCTCGAGAATTTGGGATCAAAGCACGATTGGAGTCATATTACCAGCCAAATTGGCATGTTTGCTTATACTGGATTGACCTCTGAGCAGATGGATAAACTAGCTAA</t>
  </si>
  <si>
    <t>2480120..2481881 (+)(1762bp)</t>
  </si>
  <si>
    <t>1938133..1939606 (-)(1474bp) [ complement(join(1938133..1938234,1938292..1939289,1939340..1939390,1939453..1939462,1939583..1939606)) ]</t>
  </si>
  <si>
    <t>739_g</t>
  </si>
  <si>
    <t>899_g</t>
  </si>
  <si>
    <t>7140_g</t>
  </si>
  <si>
    <t>1210_g</t>
  </si>
  <si>
    <t>4298_g</t>
  </si>
  <si>
    <t>10777_g</t>
  </si>
  <si>
    <t>7821_g</t>
  </si>
  <si>
    <t>7095_g</t>
  </si>
  <si>
    <t>5120_g</t>
  </si>
  <si>
    <t>6851_g</t>
  </si>
  <si>
    <t>7374_g</t>
  </si>
  <si>
    <t>142_g</t>
  </si>
  <si>
    <t>784_g</t>
  </si>
  <si>
    <t>1527_g</t>
  </si>
  <si>
    <t>3020_g</t>
  </si>
  <si>
    <t>7798_g</t>
  </si>
  <si>
    <t>6859_g</t>
  </si>
  <si>
    <t>4436_g</t>
  </si>
  <si>
    <t>9860_g</t>
  </si>
  <si>
    <t>K01754</t>
  </si>
  <si>
    <t>4.3.1.19</t>
  </si>
  <si>
    <t>K01752</t>
  </si>
  <si>
    <t>4.3.1.17</t>
  </si>
  <si>
    <t>K01758</t>
  </si>
  <si>
    <t>4.4.1.1</t>
  </si>
  <si>
    <t>K01697</t>
  </si>
  <si>
    <t>4.2.1.22</t>
  </si>
  <si>
    <t>K00382</t>
  </si>
  <si>
    <t>K00605</t>
  </si>
  <si>
    <t>2.1.2.10</t>
  </si>
  <si>
    <t>K00281</t>
  </si>
  <si>
    <t>1.4.4.2</t>
  </si>
  <si>
    <t>K00058</t>
  </si>
  <si>
    <t>1.1.1.95</t>
  </si>
  <si>
    <t>K00831</t>
  </si>
  <si>
    <t>2.6.1.52</t>
  </si>
  <si>
    <t>K01079</t>
  </si>
  <si>
    <t>3.1.3.3</t>
  </si>
  <si>
    <t>2.1.2.1</t>
  </si>
  <si>
    <t>K00600</t>
  </si>
  <si>
    <t>K01620</t>
  </si>
  <si>
    <t>4.1.2.5</t>
  </si>
  <si>
    <t>K01733</t>
  </si>
  <si>
    <t>4.2.3.1</t>
  </si>
  <si>
    <t>K00872</t>
  </si>
  <si>
    <t>2.7.1.39</t>
  </si>
  <si>
    <t>K00003</t>
  </si>
  <si>
    <t>1.1.1.3</t>
  </si>
  <si>
    <t>K00133</t>
  </si>
  <si>
    <t>1.2.1.11</t>
  </si>
  <si>
    <t>K00928</t>
  </si>
  <si>
    <t>2.7.2.4</t>
  </si>
  <si>
    <t>1302716..1304471 (+)(1756bp)</t>
  </si>
  <si>
    <t>---</t>
  </si>
  <si>
    <t>ATGAATTCCCACTCGGTTCTCACGAATGGGCACTCGCACCCGGTCGAGGTGAAGACGAATGGCGCTCAAAATGGGGGAGTGGTCAATGGGGACGGAGAAGTGCATGTGGAGGGCTCCAAGGAGGGCTGGAGGAAGAACGACAGCCTGAATGGCTGGGTGGTACAGAAGTTCGGGGGGACGAGCGTGGGGAAGTTTGCGGAGAAGATCGCGGTGGATATTGTGAAGTAAGAAGTCTGTTTTCTTCTCGTTGTGGTGGGCGGGGGTGGAGGGGAGGGGAGGATAGAGGGATCCTCGATACCCCGCAATCATGGATTGCTCGACAACCACAACTAACACTTTTATATAGGGCGAGTTTGCTAGACAACAAGATCGCGGTGGTGTGCTCTGCGCGGAGTACGGGGAAGAAAGTCGAGGGGACCACAAGTCGGTGAGTGCCTTGAGAGTCCAACAAACCCACACCATCTGGTTGCGTCCCGGCTAATACAAGCATTTGCAGATTATTGGAGATCTTCCGCGTACTCGAGAATCTCAACGGCGTAGCAGATTCCGAATCCGTGCAGTACGAGGGTCTGGTCGATGAATACGATCGATTGGTCCATCTCATCTGCGACGAACACATCGGCGCAACAAAGAGGGAGATTCGAGATGAGACACTACGGGCGAAGATTGTGCACGAGATGAAAGAAGAGTGCAAGGACTTGATCGATTATCGAGCAGCGTGGGAGAGGTTCCATCTGGAGGTCAATCCAAGAACGAAGGATCGCATCGTGAGTTTTGGTGAGAAGCTCAGCTGTCGCTTCATGGCTGGCATGCTGGAAGATGCCGGCGTCCACTCCGAATACGTCGACTGTTCGGATATTATACATTTCAAGACACCCAAGAACCTCGACCAAGACTGCTACAGGCAGATCGCTGCCGCTCTCCAGAATAAGATTACAGCTTGCGAAGATCGGGTTCCTGTTATCACTGGCTTTTTCGGAGCAGTCCCAGGTGGGCTGTTAGATGGTGAAATCGGCAGAGGATACACCGATTTATGTGCAGCGCTGGTTGCAGTTGGGATTGCAGCAGACGAGCTTCAGATCTGGAAAGAAGTCGATGGTATCTTCACTGCTGATCCAACCAAAGTCCCCACGGCACGACTTCTGGCCACCATCACCCCTGCCGAAGCGGCAGAATTGACCTTCTATGGTTCAGAAGTCATCCATCATCTCACCATGGACCAAGTTATACATGCTAGCCCTCCCATCCCTATAAGAATCAAGAACGTCAAGAACCCTCGTGGGAGCGGTACTATCATTGTTCCGGACGCCAAACTGACTCCGGGTCAACTCTCGAGAAATAGAAGTCACAGTCATCTCGCACCAAGAAAGACACCAAGAAGACCCACGGCCGTTACGATCAAAGATCAGATCTCCGTTATCAATGTACACTCCAACAAACGCTCCATCTCCCATGGGTTTTTCGCCAAGGTCTTCTCCATTCTCGACAAGAGGGAGTTGTCTGTCGATCTCATCTCTACCTCTGAAGTGCATGTGTCTATGGCTATCCACAGTGCTAATATCACAGAAGAGGACTTGGAGAATGCAGCCGAGGAATTGGAGGAGTGTGGTGAAGTTAGTATTCTAAACAAGATGGCCATTCTGTCTCTTGTTGGGGGTGAAATGAAGAATATGGTGGGCA</t>
  </si>
  <si>
    <t>ATGGCCCCCCAATTCCCAACTAAGAAGTGCGGTGAGCTTTCCCCCATATGGCTGGTTCAGACGACAAGCTTCAAGATGTCTAGCCCTGCTTAGAAATCTGTATTGCAGATGCTAATTGACTATCCAGGAGTTCTGGGTGCAACGGGTTCAGTCGGTCAACGATTCGTTCTCCTCCTCGCACAACATCCGTACTTCACCCTACATGCCGTCGGCGCATCCTCTCGCTCCGCCGGAAAGACATACAAAGATGCCGTTAAATGGAAGCAGGCTACACCAATGGGCAAACATGTTGAAAGTCTGATAGTGAAAGAGTGCAAATCTAGCGAATTTGCGGACTGTGACATTATATTCAGTGGTTTGGACGCTGACATTGCCGGCGAAATTGGTGAGAAGACTAGAAAATATAAAGGCTAGGAATTGGTACTGATGCGACAATTTAGAGTTGGAATTCCTAAAAGCCGAATTGGCAGTCTTTTCAAACGCAAAGAATCATCGTCGAAATCCTCTCGTCCCTCTCGTTGTCCCTACAGTTAACCTTTCTCACTTCGATGTTATTCCCCACCAACGGCAGCAATTTGGTCTTAAGAAAGGCTTCCTAGTTTGTAATTCGAATTGCGCTGTCATTGGATTGGTCATTCCATTCGCAGCTATACAGAAGGTTTTCGGAGAAGTAGATCAAGTCAGCATAGTTACTATGCAAGCAGTTTCTGGAGCTGGCTATCCTGGTGTAAGCAGCATGGATATTATCGACAATGTGGTTCCATTTATCTCCGGAGAAGAAGACAAGCTCGAGACCGAGGCTCAGAAGATACTGGGGAAAGTAAATGCTGAGACAACGGGTTTTAATGGCCAATCTTCGCTGAAGGTTTCAGCGGCTTGCAATAGAGTTGCGGTCCTAGATGGGCATACGGCTTGTGTTTCGCTCAGATTCAAGGATAGGAGTATGCCCAAACCTACGGCGGAAGCTGTGAAGAAGGCTTTGAGTGGATATGTCAGCGAGGCACAGATGTTGGGATGTCCGTCTGCTCCAGAGCCGGCCATTCTGGTCATGGAGGAACCAGATAGGCCACAACCAAGGCTGGATCGGAATACGCAGAATGGATATACAGTCAGCGTTGGGAGAGTGAGAGAAGATGATAGTGGCATCTTTGATCTGAAGTTTGTGGCTCTGAGCCATAATAGTAAGTATATCCTTGTGCC</t>
  </si>
  <si>
    <t>9773..11155 (-)(1383bp) [ complement(join(9773..9840,9898..10638,10744..11001,11125..11155)) ]</t>
  </si>
  <si>
    <t>ATGGCTGCGAAGAATGTTTACGTTGCCGTGATCGGTTGGTTCCCCTGCTGACGCCCCTCGTTGAAGCAAGATCTAACAGTACTAGGCGCGGGGGGAGTAGGACAATGCTTTATTGAACAGCTTTCCGGCCTCACCAAGAGTCTCGCTTCCAAGCCTAGACTGCCTAAGATAAATCTCATCTTCATGTCTCGGAGTGAGAGCGTCCTCTACAGCCCAGATTACACCGCGCTGCCGGGCGACAACCCTTTCCAAGCTCTGGTCGACTCGACACAAGACCGACTTACGCTCGAGCAATCCTTCGAATACCTCGAGAAAGCGCCCGCTCCCCTTGTCTTGGTAGATAATACAAGCGCCCAGCAAATCGCAGATTCATACCCACGACTTCTCGCCAAGGGGATTAGCATCGTCACGCCTAACtAAAAGGCTTTCTCGGGATCGTATAAGCTGTGGCAGGATATATTCTCTGCCGCTGCTACATCCGGCGCCAGAATCTATCATGAGAGCTCTGTAGGTGCGGGCTTGCCTATCATCTCTACCTTGAAGGAGATGGTGGATACGGGGGATACTATCACGAGAATCGAAGGGGTTTTTAGCGGCACTATGTCCTTCCTTTTCAACAACTTTGCACCAACACAAGGTTCGGGGGGGAAATGGTCAGACGAGGTCAAGAAGGCAAAGCAGTTGGGATATACCGAGCCGGACCCAAGAGATGATCTGAACGGGCTCGATGTTGCGAGGAAGTTGACAATCTTAGGGAGACTGGTTGGACTACCCATCGAATCTCCTAGTTCATTCCCAGTGCAAAGCTTGATCCCTCGGGAATTGGAGAGTTGTGCGACTGGAGCCGAGTTTTTACAGAAATTACCCGCATTTGATGCTCAGATGGAAGGCGTGAAAGCAGCTGCCGAGAAGAATGGAAAGGTCGTACGATTTGTGGGGAGCATCGATGTTACAAAGAAGGAATTGAAGGTTGGGCTAGAGGAGTTTGACCGTTCACACCCTATTGCCTCTCTCAAAGGAAGTGATAACATCATCAGCTT</t>
  </si>
  <si>
    <t>3058607..3059789 (+)(1183bp)</t>
  </si>
  <si>
    <t>ATGAAAAaTATTCCCAAGCAATCTCCTCATTCTTCCTTTCTTATCCTCATTGCTTGGTCTCAAAACACAAAAGATCGAAATGATAAACATAAGTCCGCACTCCACCCAAAATTCAACAGTTCAATTGAAGCTCTTGCTGACCACACACAAATAGGAGTGCCATGTTCCTCGGCCAACATTGGTCCGGGGTTTGATGTCATTGGCCTTGCTCTGTCAATATGGCTTGAAATACGAGTGGAAATTACTCAATCCGGAACGTCGCAAGCGCCCCTGAACTGTGTGATAACGTATGAGGGGGAGGGCGCAGACGATGTGCCTTTGAGTGCCGACAGCAACCTTATTACCAGGACCGCCTTGTATGTCCTTCGATGTCACGGACAAAGAGCCTTTCCTGCGGAGACGAGGGTGCACATTAAGAACCCGATTCCTTTAGGCCGTGGATTGGGGTCTTCGGGCGCGGCAGTAGTAGCAGGAGTATTATTGGGGAACGAAGTTGGGAAGATTGGCTTGTCGAAGGCGAGGATGCTAGATTATTGCCTGATGATTGGTTGGTCTTCTTTTGCTAAAGCTTGCATGCTATTTTTCCATGCTAATCTTTTTGAAAGAGCGACATCCAGATAACGTGGCTGCCGCATTATATGGAGGATTCATTGGAACATACTTGAACGATTTAAGTCCGGAGGACACAGAACGAAGAGAAATTCCGCTTAGCGAAGTCTTGCCTGAACCCGCTGGAGGGGTAGATACTGGGGACAAACCACCAGAGCCCCCTGTTGACATTGGCCATTACATGAGATTTCCCTGGGCTAAGGAGATCAAGGCTATTGCCATCATCCCGCATTTCGAGGTTGCGACTGCCAAAGCCAGAGAAGTTCTTCCAGCAACATATTCAAGAGCTGATGTTGTGTTCAACCTTCAGAGAATAGCTCTTCTCCCTTCTGCACTAGGAAGATCGCCACCTGATGCCAACCAAATATATTTGGCCATGCAAGACAAAGTGCATCAACCATATAGAAAGGGTTTGATTCCCGGTCTTACTGAAATTTTACAATCAGTCACTCCGCATTCCCACCCAGGCTTATGTGGTATATGCCTCTCGGGAGCCGGCCCAACAATTCTA</t>
  </si>
  <si>
    <t>1354019..1354916 (-)(898bp)</t>
  </si>
  <si>
    <t>2294900..2296443 (+)(1544bp)</t>
  </si>
  <si>
    <t>ATGTCTGCCCCAAATCCAGCGACGCCTATTGGCTTGGCCGCGCCAACTAAAAAGCCCGTGTCTGTTGTGGTTCCTCAAGAGCAACAGGACACGACTCACACACCTTCTCAGCGGTATCTTTCCACGAGAGGAGGATCTTACGGTGTAAGAGATGCAGAAGCAGCAACTGGAGAGACTTCAAGCTGACTAGAGATAGCTTTCTTTTGAAGAGGTTGTTTTAAAAGGTCTGGCGGCCGATGGCGGACTGTTCATACCAGAAGAGATCCCCTCCTTACCCCGCGATTGGGCTTCGAAATGGCAAAACCTATCCTTCCCCGAACTTGCATTTGAAATCCTCTCTCTCTACATATCGTCGGCCGAAATACCTTCTGCCGATCTGAAAGAAGTCATCAATCGTGCTTATTCTACTTTCCGCGCCCCAGAAACCACCCCACTAGTGACTTTGGACGAAAAGAACAACCTGCATTTGCTAGAGTTATTTCACGGCCCTACCTACGCATTTAAGGATGTAGCCCTTCAATTGCTTGGCAATCTCTTTGAATACTTCTTGGTGAGGCGGAATAAGGGCCAAAGCGGCAAGGATAGGCATCATCTTACCGTTGTTGGTGCAACTTCTGGAGATACCGGATCTGCTGCGATATATGGTTTACGGGGAAAGAAAGATATCTCTGTTTTCATTCTTCATCCCAAGGGGAGAGTTAGCCCTATACAGGAAGCCCAGATGACGACGGTTCTTGATGCCAATGTGCACAATCTGGCTGTTGAAGGCACCTTTGACAATTGCCAGGTAAGCTTGTCAGCAACCCTGGGAAGTTATTATTAACAACGTTCAGGATACGGTCAAGGCCCTCTTTGCGGACCCGGAGATCAATAGCAAGTTAAATCTGGGCGCGGTTAACAGTATCAACTGGGCAAGAATCTTGGCACAAACTACCTACTACTTTTACTCATACTTTACCCTCACGAAGTCTCCTACATACAAAGCCAACCACAAAGTCCGTTTCACTGTTCCTTCAGGCAACTTCGGAGATGTCCTAGCAGGCTACTTTGCAAAGAGAATGGGGCTGCCGATGGAGAAATTACTTGTGGCGACCAACGAAAACGATATCCTGGACAGGTTTTGGAAGACAGGTTACTATGAGAAAAAGGCTGTACATGGTATTCAAGCTCAAGGTGGTATAGCCGCGGATGGGGTAAAAGCTCACGAAGATGGTGTTAAAGAAACACTGAGCCCAGCAATGGATATCCTAGTTTCTAGCAACTTCGAACGCCTGCTGTGGTTCTTAGCTTACGAATTTGCCGCCGGGGCGAAGATGGATGATGAATGGAACAAGAAACAAGCTGGCCAAGAAGTCGAGAAGTGGCTGAGGGACTTGAAAACTAATGGCGGGTTTGGAGTCCATGCAGATATATTAGCAACCGCCAAGAGGGATTTTGAAAGCGAGAGGGTCAGTGATCCCCAGACCCTTGATGCAATCCGAAATATCTATCAAGCAGGTGGATATGTCTTAGATCCCCATTCTGCTGTTGGTGTGGCGGCATCGTTGCGTTCTATTGGCAGAACTTCACCCGCCGAAACACACCACATCTCTCTTGCTACAGCCCACCCAGCAAAATTTGCAAATGCGGTAGCTCTTGCTCTGAAGGACGAGAAAACATTCAGCTTCGACGCGGTGCTTC</t>
  </si>
  <si>
    <t>2109546..2111373 (+)(1828bp)</t>
  </si>
  <si>
    <t>ATGGAGAACGGAACAGTTAACGGGGTTAGCTCTGGCCCAGACGAGAGCGAGAGGCCTATGACACCAGGCTTGAGCTCTTTGAGCTTGACTGAGTACTTGGTGAACCCTTCACCGCCGAGTGGTACGCTCAAGTCGAAAGTGAGAAGTGTTATTCCAAGCGAATTCATACTTCCTAATGGATATCCTGATGTGGGTTCCTACTTCTTTCCTTAATATCTACAAACTAATGGCGAAAAGTACCTGCGATTGATCCTCACATCCAAAGTTTACGAAGTTGTTGAAGAGACACAACTTACACACGCGACGAACCTGAGCAATCGATTAGAATGTAATGTGCTATTGAAGAGAGAAGACCTCCAGCCAGTATTCAGCTTCAAGCTGAGAGGAGCATACAATAAGATGGCACATCTAGACCCAAAGGTTAGCTGGAAGGGAGTTGTTGCTTGCTCAGCTGGAAATCATGCACAAGGTGTTGCATATTCTGCGAGGAAACTCAAGATTCCAGCTACTATTGTGATGCCAGAGGGCACACCAAGTATCAAGCATCTTAATGTGTCGAGACTAGGAGGATCGGTGGTTCTTCACGGTGAGGACTTCGATGCTGCCAAGGTGGAATGTGCCAGGTTGGAAAAGCTACATGGCTTGACGAATATTCCTCCTTTCGACGACCCGTATGTGATTGCTGGACAAGGCACAATTGCCATGGAAATACTGCGACAGACCAACATCCAAAAGTTGGAAGCTATTTTCTGCTGTGTTGGTGGTGGCGGACTTATTGCCGGAGTGGGAGTTTACGTTAAACGCATAGCACCACATGTCAAGATCATTGGCGTTGAGACTTACGATGCAAATGCTATGGTTCAATCGCTTGCAAAGGGCGAGAGAGTGGTGCTTAAAAATGTTGGACTTTTTGCAGACGGAGCGGCAGTTAAGACAGTCGGGGAAGAGACCTTCCGCCTCTGTATGGAGGTTGTTGACGAGGTTATTCAAGTTACTACCGATGAAACTTGCGCTGCCATCAAGGACGTATTCGAAGATACCCGTTCCATCGTTGAACCAGCTGGAGCCCTTGCCATAGCTGGCCTCAAGAAATACGTCGCTACTCATCCCTCTGCCAACACCCAACGCAACCTTGTGGCCGTTGCCTCAGGTGCAAACATGAACTTCGACCGTCTCCGCTTTGTAGCCGAGCGGGCAGCATTGGGTGAGAAAAAaGAAGCTCTCATCAGCGTCAGTATTCCCGAGAAACCAGGCTCCTTCTCCGAGCTCATCAAGTCTATCAAACCACACAATGTTACCGAATTCTCGTACAGATATGCAACGGATGCGCTCGCCAATGTCCTCATCGGCATTTCTCTCACTTCCCCcGTTTCCCAACGAGACGAAGAACTTGCTTCCCTCCTAGACCGCATAAGAGCAGGCGGCATGACACCAACCGATCTCTCCGCCGACGAACTCGCAAAGTCTCACGTGAGATATCTAGTCGGTGGTCGATCAGGCGTTCCCCACGAGAGGTTATACATGTTCAACTTCCCCGAGCGACCGGGCGCGCTGGAGAAGTTTCTAACAACGCTGAAGCCGAAGTATAATATCAGCCTGTTCCAGTATAGAAATGCCGGCAGTGATATCGGTAAGGTGTTGACGGGAATTGTGTGCCCGGATGGGGAAGTTGGGGAGTTG</t>
  </si>
  <si>
    <t>1774355..1775854 (+)(1500bp)</t>
  </si>
  <si>
    <t>ATGACCTCCAAAGCACTCGATATCCCCGGATCTCCCAATAAAGCAGTTTCTCAAAGTCCAGGCATCTCAACGTCACCGCATCTAGCTATCCATTCCATGTCCACATCATCGAGTTTTGGTGGGTCACAACTCACCCGGGTCGTCTCAGCCGCTCCAAAACAATTAAAGCCTTTCGACACACAGGACATCAAGATTCTGCTCCTCGAAAATGTCAACCAGAGTGGTATCGACATGTTAGCTTCCCAAGGCTACCAAGTCGAAGCGTTGAAAACATCATTGCCAGAAGCTGAGCTGATCGAGAAGATTCGGTGGGGCAAACCCCTCCCGTCCAGACTCTAGGATTCTTTAGCTAATTATATGCTAGTCATGTTCATGTCATTGGTGTCAGGTCAAAGACAAAGCTCACCGAAAAAGTTCTTCGCGAAGCAAAGAATTTGATTGTCATAGGTTGCTTCTGCATTGGCACCAACCAAGTGGATCTTGACTATGCTGCGAACCATGGAATTGCTGTGTTTAATTCCCCTTTTGCTAATTCTCGAAGTGTTGCGgAATTGGTAATTGGCGAGATCATTGCTCTTGCCCGCCAGCTAGGGGATCGATCAAACGAGTTGCACAGTGGCATGTGGCATAAAGTCAGCGCTAAATGTTGGGAGATTCGAGGAAAGACGCTTGGTTCGTTCTTGTTTTTTTtATGTTTGATTAAAAaTAAGTTACTGATTATTTATTTAAGGTATAATTGGATACGGGCATATTGGCTCTCAACTCTCCGTCCTGGCTGAGGCGATGGGCATGAATGTCATTTATTATGATATCCTCAATCTGATGGCTCTGGGAACAGCCAAGCAGGTGCCCACGTTAAAAGCTCTTCTTAACGAAGCCGATTTCGTGACATGTCACGTTCCCGACACTCCAGAGACGAGGAATATGATGACGGCGGCGCAATTGGGAGACATGAAGGTCGGCGCCTATTTGATCAACGCTAGCCGCGGTTCGGTTGTCAATATCCCAGATCTCATCAACGCCATGAGGAGTGGAAAGATTGGAGGTGCAGCACTTGATGTCTACCCAAGCGAGCCTGGCGGAAACGGCGATTACTTTAATAATAGCCTCAATTCATGGGCTGAAGACTTGCGTAGCCTCAAAAATATTATTCTTACACCACATATCGGAGGTAGTACTGAGGAGGCACAACGAGCTATTGGAGCTGAGGGTATGGATAATTATCCTATAAATTTTTAGATATATGCTAATAGTTATTTAGTTGGTGAATCCTTGGTTCGATACGTCAATTTGGGAATCACTCTTGGAGCCGTCAATCTTCCGGAGGTCAACCTTCGATCTCTTACCCTTGAGGAGCCAGATCATGCTAGAGTGAGTTCAGCTCCAGCAGCAAAAATCTTATATTTGCTCTCGCTAATTTTTACAGGTCATCTACATCCATCACAACGTACCAGGTGTCTTGAAAAAaGGTTACTATCCCCGTTATATGCGAATTCGATGGCTATATTAACATGAGATAGTTAACGAGATCCTCGCCGAGCACAATGTTGACAAGCAAATTACTGATAACAAAGGAGATGTAAGATAGACCACCTTTCGAGAGACTGAACATTGCTAATGAAAGCATAGGTTGCCTACCTCATGGCTGATATCAGCAATGTGACTCCTAGTCAAATCAAG</t>
  </si>
  <si>
    <t>ATGGGCTCATATACCGAGCCTTCGTCTTTTTGCTCCTCGGCTTCAGACAGCCCACTCGAGAGTTACGCTCAACCATGGGTCCGAACACCCGTGATCCGCTCCGCTGCTCTCTCCCACATAGCAGGCTGGTATTCCCCCTTTCTCCTATCTGACTTATCCTACCCTTCCGCCCTTGTACTTTCTATCATCCAAGGAAAGCAGCAACTCACAAACTTCTAGTAACATACATCTCAAACTCGAAACCCTCCAACCCTCCGGCTCCTTCAAATCCCGCGGCATCGGCAACCTCCTCCTCTCCACTCTGCGCTCCTCCTCCTCCAAAAACCAGCACTTCTACTGCTCATCGGCTGGCAATGCAGGACTCGCCTGTGCCGTTGCAGCCAAAACACTCAGTCTCCCAGCCACCATCGTCGTCCCGCTCACCACCTCCGTCCGCATGGTCGAGAAATTGAAGGTGCTCGGTGCGGAAGTACGGCAGGCTGGCAGGGACTGGTTCGGAGCAGATCAATATCTCCGAACCGAGTTACTGAGTAAAAACCCGCATGGCGTTTATGTGCCGCCGTTCGACCACCCGGACATATGGAAAGGGAATGGGACGTTGGTTGATGAGCTGGAGCAGCAGCTCCCCAACTACGATGTCCTCGTCTGTTCTGTCGGTGGCGGGGGTCTGTTCGCAGGTATCATGGGCGCCTTAGACCATCACGGGAGGCTAAGCGATTTCCTGACGCGGAAACAAGTCAAGGTCCTCGCAGTGGAGACCAAAGGCACGGATTCCCTGGCCTTGAGCATGCAGAAGGGCAAATTGGCAAAGCTGGACGGGATCACGAGTATAGCGACCAGTCTGGGCGCGACGACGGTCGCGGCGAAGGCGTACGAGTGGGCGCAGCACAAGAACGTGGAcAACGTGGTGTTGAGCGATGCCGAGGCGGCGATGGCGTGTGTGCGGTTTGCGGACGACGAGAGGATCATGGTGGAAGCGGCGTGCGGGGTGTCGGTCGCGACGGCGTACGATGGCACGCTGCGGGCGCAGTATTCGCAGCTGTCGGACGAGGAGTTCGCCCGGCTGGACGTGGTGATCGTGGTGTGTGGCGGGTCGAACGTCTCGCTTGAGACGTTGGAG</t>
  </si>
  <si>
    <t>1277444..1279200 (+)(1757bp)</t>
  </si>
  <si>
    <t>1234140..1236047 (-)(1908bp)</t>
  </si>
  <si>
    <t>ATGGCCCCCTCTGCTACCTCAATCTTTGACTCTCTTTCGTTTTCCTACAGACCCAAGATTCTCATCCCAGAAAAAATCTCTCCTGATGGCCTCGCTCTCCTCTCCCCCCACTTCGAGATCCACCAGCCACAAACTCTCTCCGCCTCAGATCTTTTGACTACAATCCCGAGTTACGATGCCCTCATCATCCGGTCTGAAACCAAAGTCACCGCTCCGGTCCTCGGGGCTGCGAAAAAGTTGAAAGTGGTAGCGAGAGCGGGAGTTGGCGTCGACAATGTTGATGTCGATGCTGCTACACAACATGGCATCATTGTGGTTAATAGCCCGAGTGGGAATATTGTCGCCGCGGCGGAGCATACAATTGCATTGCTGATGGCCGTCGCTCGGAATGTGTCGGCTGGGGATCGGAATCTGAGGAGTGGCGGTTGGGAGAGGGGGAAGCTTGTTGGGACTGAGGTGAGCGGGAAGACCCTGGGTATCGTTGGACTTGGGAAGGTGGGATTTAAGGTCGCGAGGATGGGGGTGGGATTGGGGATGAAGGTTCTTGCGCTGGATCCTTATGCCTCTGCTGAGATTGCGAGGACTGCTAATGTGAGCATGGTCGGCACGCTTGAGGAGTTGCTTCCCGCTGTGGATTTCTTGACGATTCATACGCCATTGATTGCGAGCACGATGGATTTGATTGCAGAAAAGGAGTTGGCGTGTATGAAGAAAACGGCGAGAGTACTAAATGTGGCAAGAGGGGGAGTTTATAACGAGGAGGCGCTGCTGAGGGCGCTGGAGGAGGGGACGATTGCCGGGGCAGCGTTGGATGTTTTTACGTCCGAACCTCCTGCTAAGGGCTCAGCGGCTGAGGCTCTTTGCCGACATCCAAATGTTGTGGCGACGCCGCATCTTGGAGCATCTACAATTGAAGCACAGGAGAATGTCTCTCTCGATGTTTGTACTCAAGTCCTATCCATACTCCAAGGCAACTTGCCAACTAGCGCTGTAAACGCACCGCTCATTCTTCCAGAGGAGTACACAAAGCTCCAACCATTTGTAAAACTGGTTGAGAAGATGGGAGGATTGTATACTCAACATTATGGCGGAAAAGACATGATGGGTGTTGGAGGGCGGAAATTCGAGTTATTGTACGAGGGTGAACTTGCTGGGATCGGGAATACAAGGCCCCTTTTTGCGGCGCTGGTCAAGGGGTTGACAAGCAGCATCAGTGAGAGGGGCGGAAGAGACGTGAATATTGTCAATGCGAGCCTAATTGCAAAGGAGAAGGGGATTGCGATCTCAGAGACGCATACTAGCGGCGACACGAAGGATTTCGTATATGCATCATTGGTGACGCTCCGGGCTAGCGGACAGGGAGGCGGGGAACAGGTCCTTAGTGGGTATGTGTCTGGGAAGAGTGTGTTTGTGAGTAGGATTGGGAGATTTAATACAAGTTTCGTGCCTGAGGGGACATTATTGGTGCTGCATAATTATGACGAGCCGGGAAAGATTGGTGGGGTGGGAAGCATTTTAGGGAGAAAGGGGGTGAATATTAGGTTTATGAGTGTGGCGGCTCTGGATGAGAATGGGGGCGAGGAGGGAGAGGGTAAGAAGG</t>
  </si>
  <si>
    <t>ATGCCTACTCGAGACGAAATTACCTACTTCGGTGCTGGCCCAGCTCTGTTGCCAACTAATGTCTTGAAGACGGCAGCGGCTGCATTAGTTGACTACCAGGAGACGGGGTTGGGATTGGCAGAGCATTCACATCGATCTGAACTCGCCGCGAATATCGTCAATACCGCAAAGGCAGATCTGAGGACCTATTTGGACGTGCCGGATGACTACGAGATACTATTTATGCAAGGTGGTGGAACCGGAGAGTTCGCAGCTACGGTGTATAATTTGGTGGGTATCTGGATTGAGCGAAGGAAGCAGAGAATTCTTAAAGAGATTGGAGAAATGACAGAGAAGGCTTTGGTTACAGAGCTGCAACTAGCGGTGGACGAGGAATTTAAGATCGACTACATCGTTACTGGGTCGTGGTCGCTCAAAGCCAGCCAAGAAGCAGCTCGGTTGGTTGGTGTAGAACACGTTAATGTGGTAGCGGATGGGAGGGAGATCAATAATGGAAAGTTTGGAAAGATACCTGAGGAGTCAACATGGAAGATCTCAAAAACCCCAGCTATGATATATTATTGCGACAATGAGACTGTGGATGGTATAGAGTTTCCAGGATTTCCAGAGGTGTTGAAACCAAAGGACGGCAATGAGCCGATTGTTGTAGCAGACATGTCTTCAAATATCCTCTCGCGGCGCATCCCCATCAAGAATTTCTCGGTCATTTTCTTTGGAGCGCAGAAGAATCTGGGCTGTACTGGAATTACGGTCGTAATAGTCAAGAAGAACTTGCTTCCCCCGGCCGTTGCTAGCCCTCCCCCAAGCCTCTTGCGAAAACTTGGTTTACCTGTTGGCCCAATTGTTTTATCATACGAGATAATTGCGAAGAACAACAGCCTGTACAATACGCTAAGCATCTTTGAGTAAGTCTACAAAGCCTATATAAAATGTTGGCTAATATATATAGTGTTTATATCGCCGGGCAAGTGCTCAAAAGCTTACTATCCACTTTCCCCGACAGGGTTGATGGCCAGCAAGCCATTGCAGACAAGAAAGCGAAATTAATTTATGCCGCTCTCGAAGAACATCCCGAGTCATACAAGGTGAAACTCCTCATAAGCAAGTCGATAAACTAGTTTACTAACCATATACCAGATCGTGCCAGACAAAAGTGTCCGCTCCAGAATGAATATCTGTTTCCGAGTAACCCATGTACGTACTCTAAGCTTCTATCAATATATATCCTCTAATCGTTTAAAAGCTTGAAAGCGGAGTCGAAGAATCAGAAAAGCTCTTCT</t>
  </si>
  <si>
    <t>1181194..1182540 (+)(1347bp)</t>
  </si>
  <si>
    <t>904529..905977 (+)(1449bp)</t>
  </si>
  <si>
    <t>ATGGCTGCCGTCGATACTCCGACCAAGCCGAACCGTCCCAGCTTCGGCTCTAGTATGCGCAGTCGGTCTTACCTCCAGGAGCATCAACAGTATCGTCCTCCACAACAGGATGGCCACCAGGGGATCGACAGTATTGTGGAGGGCGTTACGAATCTCCCTTCGCCAACGAAACTTATACACCCcTATAATGGAATCCCCTCGAAGACATCTCCTCCGAAGGTTATTGATAGCGGCCTCGTCCACACCTTCTCCCACACGAATTGCCAGCCTGCGCCAGGCACTCACTCCGACCGTCTCATCGCAACTATAATGTACAAGAGCAGGTCCCCCCGAGCTGCCATTACGGAATCGCCTCCTGATCGTTCCCCCTCGCCTTCAAAATCGGCATCGAAATCCCCTTCGATTCGCCCAAGTATAGCGCCTGCTCGCACACAGTCCAACTTTCCCCTCGAGCCCCCTCCGCCCGACCCAGAGCCCCTCGACCATCTCTACGGCAGCTATATTTCGCCGCTCTGTCTGACAGCTTTCCTTCACCTCATACAGTCTCTGCCTTCTCGCCAGGGTTCGGAGACAATTGCTTCCTCTCACCGATGTCTCGATAGTCCCACCCACCCATGTATCGTGGAGCTAACTATCTCGCCTACCCCGGATCCAACATATCTTACCTTGAATGACTTGCGCAAGCACGAACTTATCTACCGGTTTGAGCAAGAATGGAATGTTGATGTTACTCTCCAAGCCGATACTATCTTCCGGCGATATCCGCGATTGGTGTGTTTTGATATGGATTCTACACTTATTGAGCAAGAAGTTATTGATCTCATCGCTGCCTCGATAGGTGTTGAAGCACAAGTTTCTGCAATTACGGCACGGGCAATGCGGGGCGAGCTGGATTTTTCTTCTTCATTCCGGGAACGGGTTGCACTTCTTAAAGGCTGCAACGCAGATATCTTTACAAGGTTAAGGACTGTCATTAAGCCCACAAACGGTGCAAGAGAATTGGTGAGAGCATTGAAGCGGATAGGCTGTAAGACGGCCGTGTTCTCGGGTGGCTTCATTCCCCTCACTCAATGGCTCGCGGACTCCCTCGGCATGGATTATGCATTTGCAAACACAATTGCTTCTGACCCAGCCACCAACCTTCTGACTGGGGAAGTTATTGGAACCATCGTAAATGCTACGAGAAAGCGAGACCTACTCCTCGAAATTGTTGCCAAGGAAAATATCGACGTAACACAAGCCGTGGCAGTTGGCGATGGCGCAAACGACCTCCTAATGAT</t>
  </si>
  <si>
    <t>3935049..3936239 (-)(1191bp)</t>
  </si>
  <si>
    <t>ATGGGGTCAATTGAAACTGTTGTCGATATCGACGCTACAAATCATTTTAAGATGCAAGAGGGGTGCAATGGAACAAAGAGGGTGAATGCTTGGAGTACTCCCGGCACTGCTGCTTGGGATTTCCGAAGTGAGTTTGCCAGATTCCGGGGTTTTGGTCCGGAAAGTAAGCGGGAGAATTTGGTTTAATATAATCTTTCAGGCGATACAATTACCACTCCCACAGCTCCTATGCTAGCTGCAATTGGAACCACCACCCTCGGTGATGATGGTTACTACGAGGATGCTACAACTACCAAGTTCGAGGCCGACATAGCAGCCCTGTGTCATGCTGAAGCAGGACTTTTCGTCCTCTCTGGAACGATGGGGAATCAGATTGCACTGCGCTCCCATCTCACTCAGCCTCCTCACGCGGTTCTCTGTGACCATAGAGGCCATATCACATATCTCGAGGCTGGCGGGTTGGCCATGCTTTCCGGTGCTCTCATCCACCACGTTGTGCCCTCCAATGGGATCCATTTGACATTGGAAGATATCAAGAAGAGCGTCGTGCTCGACGATGAGGTTCACTGCTGCCCTACCAAGGTGATCTCGCTTGAAAACACACTGAGGGGTTGCATTATTCCCTTGGAGGAATGTCGTCGTATCTCCAAGTGGGCTAAGGAGCACGATATCAAGACGCATTTGGATGGAGCGAGACTCTGGGAGGCGGTTGCAGCGGGGGCTGGGTCGATCACGGAGTATGCAGAGTGTTTCGACAGTGTGACGGTTTGTTTCTCCAAGGGGCTTGGAGCACCAGTCGGTAGTATGTTGGTGGGTAGTAAGAAGTTCATCAAGCAGGCGAGATGGATGCGTCAGTCTGTGGGTGGGGgTCTTCGTCAAACTGGTATTCTCACAGCTGCGGCTCGTTGCGCGGTCGACATCAATTTCGGACGTGGGCCGAATGGTGAGGGGAATCAACTGAAGAGAACGCATGATCTGGCACGCCGGATCGCCAAGCACTGGCAGAGTCTGGGAGGCGAACTCGAACTCCCGGTTCATACCAACATGGCGATCTTGGAGCTGGAGAAGGCGGGGGTGGATGTTGACAAGTTTAGGGAGATGGGGAAGGAGAGAGGGATCA</t>
  </si>
  <si>
    <t>ATGTCGAATATTGAAATTCAAGATCCGAATGGTGTCAATGGATATCATGAGAAGATCAACGCTTGGTCAACACCTGGCCCAGCTGCTTTTGATTTCAGGAGTAAGTTTTCTCTTCCCCAAAGATATCGACTGCTCTCATGAAGtAAAAAAACTAATACGATGAGAAAAGGTGATGTGATGACAAAACCCACCGCCTCCATGCTAGCCGCCATTGCCAACACCACTCTACTAGACGACGTTTATAGGGAAGACCCCACCACCCTCTCCCTCCAAGCTCATCTTGCTCAGATGACGGAACATGAAGACGCATTGTTCGTCTTGAGTGGTACGATGGGAAACCAAATTGCATTGAGAAGTCACTTGACCCAACCGCCCCATTCTGTGCTCTGCGATCACCGCACTCATATTCTGGAGTATGAAGCGGGGGGCGTTGCTGTCTTATCCGGGGCGCTAGTCAAAGGCGTTGTTCCAAAGAATGGCGTCTACCTTACGCTGGAGGATGTGGAGGAGAATGTCGTGTTGGGAGAAGATGTGCATAGTTGCCCGACCAAGGTCATCTCGTTAGAGAATACGCTTCATGGGATGATTATTCCGCTGGAGGAGGTTAAGCGCATAAGCAAGTTTGCGAGGGAGAACGGGATCAAGATGCATCTAGATGGTGCGAGGATATGGGAGGCGGTGGTGGCGGGGGCGGGAAGTCTACCGGGTTATACAACAGAGTTTGATAGTGTAAGTTTGTGTTTTAGCAAAGGGCTAGGGGCGCCGGTGGGGAGTATATTGGTTGGTAGTAAGGCTTTTATTAAGCGGGCGACGTGGATACGGAAGAGTATTGGTGGTGGATTGAGACAGCCGGGCGTGGTGACGGCGGCGGCAAGAGTAGCCGTGGATGAGACATTTGGGAAGGGACCCTcGGGGGAAcGGGGGAAGTTAAAGGGGAGCCATGAAAAGGCGAAGAGGATAGCCAAGATATGGACGAATTTGGGcGGGAAGTTAGAGAAGGAGACGGAGACAAATATGGTGTGGTTGGACCTCAAGGCATTAGGGCTAAATAGGGACGAGTTTGAGGAGGCGGGGAAGAGGCATGGGTTGAAGGTTTCGAGAGGTAGAATTGTGGTACATT</t>
  </si>
  <si>
    <t>252203..253812 (+)(1610bp) [ join(252203..252241,252310..252360,252415..252779,252834..253812) ]</t>
  </si>
  <si>
    <t>ATGGGGGCTACCGATCACACTTATGCTCTCTCAGAGTCCCACAAAGAGGCAAGCTTCCCAGCGTCATTCAAAGTAGTCTAACATGTCGTCGAGTCATGCTAACTCGATCATTTGTTAGTTGATGGAGAAGTCCTTACTTGATACCGATCCTGAGATTGCAAAGATCATGGTAATTTTCTGCCGGCCAGTATCAACGGAGCATCTCTAACAAATATTCAAGGCATTGGAGATCCAACGTCAAAGAGAATCTATCGACCTCATTGCCTCCGAAAATGTCACATCCCGTGCTGTCTTTGATGCATTGGGATCCCCTATGTCCAACAAATACTCGGAGGGTTACCCAGGTGCTAGATACTACGGAGGAAACCAATTCATCGATGCAATTGAGTTGACTTGCCAGGCCCGTGCCCTTACGGCTTTCCATCTCGACAAGGAGAAATGGGGTGTCAATGTCCAGTGCTTGAGTGGCTCTCCTGCCAATCTGCAAGTCTATCAAGCCATCATGAGACCTCATGAGAGACTCATGGGCCTCGATCTCCCCCACGGAGGTCATTTGAGTCACGGTTACCAGACAGCACAAAGAAAGTAAGTTATTTGCCTCGTGCACTAGATCATATGCTAACGGAGTACTCTCCCCCAGGATTTCTGCAGTCTCCACATACTTTGAAACCTTCCCATACCGTGTCAACCTCGAAACTGGCATTATCGACTACGATAGACTCGAGGAGAATGCTCTCATGTACCGACCCAAGGTTTTGGTCGCGGGAACATCTGCATACTGCCGTCTGATCGACTATGGCCGCATGCGAAAGATTGCCGACCTTGTGGGTGCTTATCTCATGGTCGATATGGCCCACATCTCTGGTCTAATCGCTGCTGGTGTCATCCCCAGTCCCTTCGAATTCGCTGATATTGTCACCACTACTACCCACAAGTCCCTTCGTGGTCCTCGCGGTGCCATGATCTTCTTCCGAAAGGGTGTCCGCAAGACCGATGCTAAAACTGGAAAGGAGACACTCTATGATCTTGAGGGTCCCATCAACTTTtCCGTTTTCCCAGGTCACCAAGGTGGACCACACAACCACACCATCACCGCTCTTGCCGTCGCTCTCAAGCAAGCAACCACTCCTGAATTCAGGCAGTACCAGGAGCAAGTTATCAAGAATGCCAAGGCCCTCGAAGTAGAGTTCAAGAAGCTCGGTTACAAGCTTGTTGCTGATGGGACTGATTCCCACATGGTTCTCCTTGATCTCAGAGCCCAAGCCCTTGACGGCGCTCGTGTCGAGGCAGTTTTGGAACAAGTCAACATTGCTTGCAACAAGAACTCTATCCCAGGTGATAAGTCAGCCCTTACTCCTTGCGGTATCCGTATCGGTACATGCGCCATGACATCCCGTGGTTTCAGCGAGGCAGATTTCATCAAGGTTGCACACTACATTGATCAAAGCATCAAGATTTGCAAAGAGGTCCAAGGTGCCCTTCCTAAGAGTGATAACAAGCTCAAGGATTTCAAGGCCAAG</t>
  </si>
  <si>
    <t>ATGTCTCTCCTGAGAGGAGCTTCGAGGTCTATGGTGCGAGTTGCGGCTTTTAGAGCAGCTCCGAATCCGAAGTATGGCACAAGACGGGCATCTTCCTCGACGTCCGCAGAGTCACAGCAGAAGGTACGATATCTCTCTCTCCACAAGCTCTCAATGGCAATTCTAATTACAAGTATAGCTCCTGTCTGCAAATCTAGAGGCTGCCGATCCAGCCATCTACAAAATATTGCAAAATGTATATCTGCCCTCGGAGTCGGAGCTCGAAGCTTGCCTTTGACTTACACACCGCTAGGAAAAAAtCAGACAAAAACACTTTATCAACCTCATACCATCCGAAAACTTCACATCTCAAGCCGTTCTCGATGCATTGGGGAGTGTTATGCAAAGTGGGCGGTATTCCGAGAACAGCATTTCTAGAGACTGACCTCTACAGATAAATACTCCGAAGGGTATCCAGGAGCGCGATATTATGGCGGAAACCAGTTTATCGACGAAGCGGAGAGATTATGTCAATCTCGTGCACTGCAGACGTTCGGGCTGAAGGAATCAGAGTGGGGAGTCAATGTGCAACGCAAGTTATCATGCCTCTACTAGCACGCCATTGACTAACACATATATAGCCCTCTCTGGATCTCCTGCAAACCTTTATGCATACTCGGCTCTCCTCAATACACACGACCGGTTAATGGGGTTAGATTTACCCCATGGAGGCCATCTCTCACATGGATACCAAACACCTACAAAGAAGATCTCTGCCGTGTCCAAGTACTTCGAAACCTTGCCATACCGACTTGACGAGAATACAGGCCTAATTGACTACTCAAAGCTGGAAGAACTAGCTACATTGTATCGACCTAAACTTATAGTTGCTGGGACTTCTGCTTATAGCAGGCTCATCGATTATGAGCGTTTCCGTCAAATCGCAGACAAGGTTGGGGCATACCTGTTAGCTGATATGGCACATATATCTGGGCTGGTCGCGGCAAGTGTCATTCCTTCTCCGTTCCAGTATGCAGATGTTGTTACTACAACTACGCATAAATCACTCCGCGGGCCCAGAGGCGCCATGATCTTCTTCAGAAAAGGCGTTAGGAGAGTTAATCCCAAGACCAAGGTAGAAGAGATGTGGGATTTGGAAGGCCCCATCAATGCCTCGGTCTTTCCCGGTCACCAGGGAGGGCCTCATAACCACACAATAACTGCATTGGCGGTTGCCCTCAAGCAGGCACAAAGTCCCGAATTCAGGGCATACCAGGAAGCAGTCCTGCAAAATGCTAAAGCATTCGCGAAAAGACTTGGCGATTCCAAGGACAAAGGAGGTCTAGGCTACACAATCGTTTCTGGCGGCACAGATAACCACCTTGTCCTCGTTGATCTCAAGCCTCAAGGTGTTGACGGTGCTCGGGTCGAACGAGTATTGGAGTTAGTGGGCGTGGCGAGCAACAAGAACACAGTTCCAGGAGACCAATCTGCTCTTAAGCCGGGCGGATTGAGAATGGGAACGCCAGCAATGACAACGAGAGGCTTCCAACCCGATGATTTTGTGAGAGTGGCAGATGTAGTCAACAGAGCAGTGACAATTGCGCAGAGGCTGAACAAGACAGCTAGGGAAGCCGCAGAGGCAAAGGGGAGGAAGAATCCGGGGAGTGTTAAGGCGTTTTTGGAATATCTAGGAGATGG</t>
  </si>
  <si>
    <t>1998125..1999950 (+)(1826bp)</t>
  </si>
  <si>
    <t>138249..140007 (+)(1759bp) [ join(138249..138310,138381..138448,138500..138579,138635..139339,139390..140007) ]</t>
  </si>
  <si>
    <t>ATGAAGCGTCTTCGAGCTGTATCGCGCATCAGCGATGTGATCACCCTCCtAAAATCAGCACAACAGACGTCTCGTCTTTTTACAACAGCTCTCCGACTCTCAACTACCTCCCCAGCACCCTTGCTTCCTTTCTCAACCACAACTCCACCCTCTGTTCTCCTCCGACACAGAGCCCAACCTCTAGTCCGCCATGCCTCCTCCTCTGCTCCTTCAGAGTCCTTGCAAAAGACGCCGTTATACGATGTGCACGTAGCAAATGGCGGTAAGATGGTTCCTTTCGGCGGGTTCTCCATGCCTGTCCAATACTCCTCCCTCTCCGTCTCGGAATCCCACCACTGGACACGAAACCATGCTTCCATTTTCGACGTATCGCACATGGTTCAGCATCGGTTCGAAGGGCCAGGCGTGAATGTGTTCTTAGAGCGGATCACGCCGATGAGTATAAAAGGGCTGGGGGGGCATCGGAATGGATTGAGTGTCTTGTTGAATGAGACGGGAGGGATTGTAGACGATACGATTGTGACTAGGCTGGGGCCTGATAGCTTCTATGTGGTAACGAATGCAGGGTGTAGGGAGAAGGACCTAAAGTATCTTGCGAAGGAACTGGATGCCTTTAAAAAGCAGGGTGGGGGTGATGTTAGATGGGAGGTGTTGGGTGGGTGGGGGCTGGTTGCGTTGCAAGGACCCGAGAGTAAGGAGGTGCTAAAAGCTCTTATTCCTGGCGAGGAAGGAGAAGCCTTAAAGGACTTGCTTTTTGGGCAATGCCGATTCATGAAGGTTAAGTTATCGTCTGGGGAACTGTCGAGTGACTTGCTAGTTAGCAGAGGTGGTTATACGGGAGAAGATGGATTCGAAATCTCGATACCCAAGAAGGAGACGGTAGCTGTTACGCAAAGCTTGTTGGGGAGCCTAGGACCAGGAAGGGTGCAGTTTGCGGGACTAGGGGCGAGGGATAGTTTGAGGTTGGAGGCGGGGATGTGTCTGTATGGTCATGATTTGAATGAGACGATAACTCCCGTCGAGGCGTCACTAAGTTGGGTTATTGGAAAAGATAGGAGGGAGACGGGAGGGTTCCATGGGGATTCGGTCATTTTGTCTCAGTTGGCACCGAAGAGTAAAGGCGGGGCGGGAGTTGAGAGAAGGAGAATAGGACTGATTGTTGAGGGAGCTCCGGCGAGAGAAGGAGCTGAGATTGTGAGCTTGGAGGGAGAGGGACTTGGGAAGATTACCAGTGGATGTCCCAGCCCGACCTTAAAGAAGAATGTCGCAATGGGGTACAT</t>
  </si>
  <si>
    <t>2813802..2815322 (+)(1521bp)</t>
  </si>
  <si>
    <t>ATGTCTAGAATCGTGACAACCCTGGGACGGCTCCCGACTCGAATTCGGACGCCTGCAATCAGCAGATTGTCCCAATTCCCTCTGTCTTGTAGCAATTGCTCGCGATCCTACTTCAATCTCGCACAACCCGACACCGGTGATTTACGTACCAATAAACATCTAGTAGATGATGCAAAACATCCGCCATTAGACTCGTTTCCTCGACGCCATATCGGCCCCTCGCAGGAAGCAACAAAGCAGATGTTGAAAGCTCTCGATCCTCCTGTGAGCAGCCTTGACGAATTCGTCAAGCAGGTCATTCCTCCTGATGTTTTGTCCTCGCAACCTTTCTTATCCGCAAAAGGGACTACTTGGGAGATTCTACCTGCTGGCCTTTCGGAATCACAGTGCATTCAGGAGTTGAAGAACATTTCCGAGATGAATAGGAATAAGCGAAGCTACATTGGGTGTGGCTATGCAGGAACAAAGGTCCCCGAGGTTATCAAAAGAAACGTTTTGGAAGCGCCTGGCTGGTATACCAGTTACACTCCATACCAACCAGAAATCAGCCAAGGGAGGTTAGAGTCGCTTCTCAATTTTCAAACAATGGTTTCCGATTTGACAGCACTTCCAATCGCCAATGCCTCGCTACTTGACGAGTCCACAGCCGCTGCTGAGGCACTAACTCTGTCTTTGAATGCTATGTCGGCCTCGAGGCAGAAAAGCACAAACAAGACCTTCCTTGTCAGTCATCTGGTGCACCCCCAAACGAAAGCCGTTTTGATAGGTCGTGCCCATGGATTTGGCATCACAATTGAAGTTGCGGACGTTCTTGCAGATGGTGGAAAACGGATTAAGGAACTTGGAAGCGACCTTGTCGGAGTTCTAGTTCAATACCCTGACACAGAGGGGGGTGTCGAAGATTTTAAAAGTCTTTCCACATCCGTACACGATCAAGGGGCAACCCTTAGTGTAGCTACTGATCTACTTGCCTTGACTGTACTTACCCCACCCGGAGAATTTGGAGCTGACATTGCTTTTGGCAATGCCCAGCGATTTGGTGTTTCACTGGGATATGGTGGACCTCATGCTGCCTTCTTTGCTGTCAGTGAAAAGTACAAACGCAAGATTCCTGGCCGCCTAATCGGGGTTTCCAAGGATAGGTTGGGTGACAGAGCTCTGAGGCTTGCATTGCAGACGCGAGAGCAGCATATCCGGCGTGAAAAGGCTACAAGTAATGTCTGCACAGCACAAGCATTATTAGCAAATATGAGTGCTTTCTACGCTATCTATCATGGTCCGGATGGCCTCAAGAGCATTGCAGAGAAGATTATCACCAGTGCTAGAACCATCGAACAAGTTGCACAGCTCTGCGGATTTACGACGGGCACTAGAGGAAAAGGGGAGGATGGAAGAGTCCTTTTTGATACAGTTGTGATTGATGTAGGCATGATTGGTGGCAAGCCAGGGGCACCAAGGGTCCTAGAATACGCAGAAAAGAATTCTGTAAACTTTAGGAATCTTGATGATGGCGGTAGTCGCATCGGCATTACTGTTGACGAGACGGTTGATGCAAAAGATCTGAGGTTGATTTGCCGGATCTTGTATCATTTCCGCCTGGATAAAAAAAaGGAGCGCCCGTTCCTAGATGACTTCGTCTCGACAACATACTCGAACATTGCACAAGAGAATTCGCCTATTCCAACAGCTTTCAAGAGAAATTCCAAGTATCTCACCCACCCAGTCTTTAACTCTTACCACTCCGAAACGGAGCTGTTGCGTTACATCTCTCACCTGCAATCCAAAGACCTTTCCCTCATTCATTCAATGATACCTCTTGGCTCCTGCACCATGAAGCTGAATGCCACAGCCGAAATGGCTCCTGTGACCTGGCCGAAGTTTGCTGACCTACATCCATTTGTACCTCTTGACCAGGCACGCGGCTACAAAGTCATTACTTCTGACCTTGAGGCTGTCCTTGCTACAATCACTGGCTTCGATGCAGTTTCTTTGCAGCCCAATTCAGGTGCACAGGGAGAGTTCACGGGTCTACGTGTCATCCGCAAGTTCCAAGAGCAGCAGCCTGGAAAGAAACGTGACATCTGCTTGATTCCTGTGTCCGCTCATGGCACGAATCCGGCTTCCGCGGCCATGGCTGGCATGAGGGTTGTCACCATCAAATGCGATCACAAGACAGGCAACTTGGATATGGAAGACCTAAAAGCTAAATGTGAGAAGTACAGCGAGGAACTTGGAGCCATAATGATCACCTATCCTAGCACTTTTGGGGTATTTGAGCCTGAGATCAAGGCTATCTGTAACGAGGTACACTCACATGGCGGACAAGTCTACATGGATGGTGCAAATATGAACGCTCAGATTGGTTTATGCTCACCCGGTGAGATAGGTGCCGATGTATGCCATTTGAATCTGCACAAAACGTTTTGTATTCCTCATGGCGGTGGTGGACCTGGAGTTGGCCCTATTGGCGTGAAGTCGCACCTGGCTCCTTTCTTGCCAGGCCATCCTCTCGTTCAGACGGGCGGTAAGGAGCCCATTGCCCCTTCCAGTGGTGCCCCTTGGGGTAGTGCAAGTATCTTACCCATTAGTTGGGCCTACATTATGATGATGGGTAAGTGAACAATATCTGGTCCTCGGCTCTTACTTACTTTACTAGGCCCGGAGGGACTGAAACATGCTACCGAAATCACATTGCTCAATGCGAATTACATCATGTCCCGCCTCCGCCCTCATTATCCTGTCGTATACACCAATGCGAACTCTCGCTGTGCACATGAATTTATTCTCGACCTTCGGGGgTTCCACGATACTGCGGGAATCGAAGCAATTGATGTTGCCAAGCGTCTCCAAGACTACGGCTTCCACGCTCCAACCATGAGTTGGCCAGTTGCTAATACCCTTATGATTGAGCCAACCGAGTCAGAAAGTAAAGAGGAGCTTGATCGCTTCATTGATTCTTTGATATCAATTAGAAGTGAAATCAGAGACATCGAAGAGGGAAAAATTCCTCAAGAAGGCAATGTGCTGAAAATGGCTCCGCATACGCAGAAGGATCTGATCGTTGGAGAATGGGACCGCCCCTACACGCGTGAGCAGGCTGCGTACCCTCTACCTTGGTTGAAGGAAAAGAAGTTCTGGCCTACCGTCACAAGATTAGACGATTGTAAGCCTATCCATCTAACCACTCTATTCACAGTCTA</t>
  </si>
  <si>
    <t>1051133..1054379 (+)(3247bp)</t>
  </si>
  <si>
    <t>ATGGCTTTCACAGATCATCCCATTGAAACCCCTCCCCGGGCCCCTTCTCCTGTCCACCGATTTGGTACTCTCGCTGTGCACGCTGGTGCGACCCATGACCCCGTTACCGGAGCTGTCATCGAGCCCATTTCCCTCAGTACCACCTTTGCGCAAACCGCAGTAGGCAAGCCAGTTGGGGCATACGAATATAGCCGGTCCTCCAACCCCAACCGCGATAACTTCGAGATCGCAGTCGCAGCGGTAGAACATGCTAAATACGCATTAGCTTTCTCCTCCGGTTCCGCAACGACCGCAATCGTTCTGCAGAGTTTAGCCGCTGGCAGCCATGTTATCAGCGTGAGCGATGTTTATGGTGGCACCCATAGGTACTTTACACAGGTTGCTAAGGCGCATGGTGTCAAAGTGACCTTCACTCCGGAAATCGAGGTTGACATTCGGGAACACATTACGCCGGAGACGAAACTGGTGTGGATTGAGACGCCTTCCAACCCCACATTGCGACTTGTCGATATTCGAGCTGTAGCGACACAGGCCCATCAGCATGGAATAATGGTTGTAGTCGACAACACATTCCTCAGCCCGTACATTCAAAACCCTCTTGATCATGGAGCAGATATTGTGGTTCATTCAGTCACCAAGTACATCAATGGCCATTCTGATGTGGTTATGGGGGTTGCGGCATTCAACTCGGATGTGATACGCGAGAAATTGGGATTCTTGCAAAATGCAATCGGCGCTGTTCCGTCCGCCTTTGATTCCTGGCTTGCACATCGTGGACTGAAGACTCTACATTTGAGAGCAAGAGAGGCAACTACGAATGCAACTGCTGTGGCCCAGGCCTTGGAAGCTTCGTCCCATGTCATTGCCGTAAACTACCCTGGTCTCGATTCTCACCCTCACCGTGCTATTGCCtAAAAACAACACCGAAATGGTATGGGTGGTGGCATGCTCTCCTTCAGAATTAAAGGAGGACACGCAGCAGCTGAGAGATTCTGCCAGACCACGACTATCTTCACCTTGGCGGAAAGCCTTGGCGGCATCGAGTCTTTGGTTGAAGTTCCCAGCAGCATGACGCACGCCGGCATTCCTAGGGAACAACGAGAGGCTGTAGGCGTTTTTG</t>
  </si>
  <si>
    <t>ATGTCGAAAGCTCCCAGAATGGGCCCACCGGCCCTGGCGCAGTCAGTCACCGAGTTGATAGGGAATACACCTCTCGTTCGCCTCAACAAGATACCTAAGAGCCTTGGAATTGAAGCAGATGTATACGCGAAGGTTGAATTGTTCAACGCGGGTGGAAGCGTCAAGGACCGTATTGCCCTGAGGATGATTGAGGAGGCAGAGAAATCAGGCAGAATAAAGCCAGGAGACACTCTTATTGAACCTACAAGCGGAAATACGTATGCATAGTGCTATCATCTCACTTGAGCTCGGAATCCTCTAACATTCGGCAGTGGAATCGGACTAGCTCTTGTTGCCGCCATTAAAGGCTACAAAACTATTATTACCCTCCCCGAAAAGATGTCTCCGGAGAAGGTAGCAGTCCTTCGTGCACTCGGAGCAACCATTATTCGTACTCCGACCCAAGCAGCATCTGACTCACCCGAATCTCACATTGGTGTTGCGAGACGTTTGCAAAAGGAAATCCCAAACTCTCACATTCTAGACCAGTACACGAACCCTGACAATCCTTTcGCGCATGAACTCGGAACGGCGGAAGAGATTTGGGCACAATCGGGAGGTAAGGTCAAGGCTGTTGTGGCAGGTGCTGGCACCGGAGGAACAATCACTGGTCTATCGAGAGGACTGtAAAAGCACAACCCCAATATTAAAGTCATTGCGGCGGACCCTTTCGGATCCATACTTGCTGTGCCAGATGTCTTGAACCAGGAGCACGCCAATGAAGGATACAAGGTCGAGGGAATTGGATATGATTTCATTCCAGATGTTCTAGACCAAAAGGCTGTGGATATTTGGTATAAGACCGATGACCGGGAGTCATTCACTTATGCTAGACGACTTATTGCCGAAGAAGGTCTCTTGGTCGGCGGTAGCAGTGGTAGTGCCATTGCAGCAATGGTGAAAGGTGTGAAGGAGCTTGGACTTGGAAAGGGAGATATGGTTGTGGTTCTTCTCCCCGATAGCATCAGAAGTTATCTCAGCAAATTTGCGGATGACGATTGGTTAGCAGCAAACGATCTCCTTCCACCCACACCAGAAAGCTCTTCGCCTTCTTCTCCAAACCTCGACTCTTCTAAGAACAATGATCCCTACCATGGTGCTACCATTGCATCTTTAAGACTCAAGCCCGTAACTACTGTGCTTGCAGACAGCTCTTGCGCCGACGCAATTGAAACAATGAGAGACAAGGGATTCGATCAACTCCCAGTATTGGCGCCTACAGGTGGCAAGCTTGTTGGACTCGTCACCCTTGGAAACCTTCTCAGCTGGATTCAGCATGGACGAGCAACCGGCAAGAGCCCCGTCTCTGAAGTCATGTTTGATTTCTCCTCCATCCCAGAAGTGGTCACAGACCCGAGAGATATCAGTAACCTCAGCGCGgCCCCCAAAACGAGTGGTATTGAACACGGTGAACATGGAAAGGTGCAAAAGACACCGAAGAGAAAGTTTGTCGAAATTACGTTTAACACGCCGTTATCGGC</t>
  </si>
  <si>
    <t>974078..975505 (-)(1428bp)</t>
  </si>
  <si>
    <t>1941217..1943012 (-)(1796bp)</t>
  </si>
  <si>
    <t>7438_g</t>
  </si>
  <si>
    <t>10787_g</t>
  </si>
  <si>
    <t>2166_g</t>
  </si>
  <si>
    <t>5890_g</t>
  </si>
  <si>
    <t>8130_g</t>
  </si>
  <si>
    <t>K01740</t>
  </si>
  <si>
    <t>2.5.1.49</t>
  </si>
  <si>
    <t>K00641</t>
  </si>
  <si>
    <t>2.3.1.31</t>
  </si>
  <si>
    <t>K01760</t>
  </si>
  <si>
    <t>4.4.1.8</t>
  </si>
  <si>
    <t>K00549</t>
  </si>
  <si>
    <t>2.1.1.14</t>
  </si>
  <si>
    <t>ATGAATCCAAATCGGAGTGTCGTTACTATTGCACGGCTAGCTTCAAAGGCTGCTAAGTGCCCACCGAGAACTTGGGCAAGACATTCTTCAGCATCTTCCAAACCGTCGGGTATTGCACCTTTGAACCAAACCACCAAACCACAATATGTTGTTGACAGAACCTTTCATACGCAAGGCACCCAGAGGAGTAAGCCGGCGGCAATGACAAATGCTTCCAATCCAGCAATGGCATTTCCTTGTCTCGATGCCTTAGAATCCAAGTCCGCAACCCTCGAGGCTCGATCACTATCCAGCGGTCCTGAACCATCATACACAAGTGGAGTTACGTTAAACTACCATTGCCACGATCCACTACTGCTTGATTGGGGGGGAGTTCTGCGAGAATTCGACATAGCATACGAAACTTGGGGCGAGATAAACGCAGACAAGTCTAATGTTATTCTCTTACATACTGGACTCTCTGCTTCTTCACATGCCCATTCAACCGAGAAGAACTCCAAACCAGGCTGGTGGGAGAAGTTCATTGGACCTGGAGGTTGTCTCGATACGAACAAATATCATATCATCTGTACAAATGTAATAGGGGGGTGTTACGGCTCCACAGGCCCAAGTAGTATTGATCCGGCGGATGGACAAAGATACGCTACAAGATTTCCGATTCTGACAATGGAGGATATGGTGCAGGCACAATTTCGACTGCTGGATGGATTAGGAATAGAGAAATTGTATGCGAGCGTTGGATCTAGTATGGGAGGGATGCAGTCTCTGGCAGTAGGCGTTTTGTTCCCCGAACGAGTGGAACGAATTGCTAGCATTTCAGGCTGCGCACGAAGTCATCCATACAGCATCGCAATGCGGCATACACAACGGCAGGTTCTGATGATGGATCCAAACTGGAATAGAGGTTTCTACTACGATAGTATACCTCCTCATGCTGGAATGAAACTTGCTCGAGAAATTGCAACAGTGACGTATAGGTCAGGCCCTGAATGGGAGCAACGATTTGGTAGGAGACGGGCGGATCCAAGCAAGCAGCCTGCACTATGTCCTGATTTCTTAATTGAAACATATTTGGATCATGCGGGCGAGAAGTTCTGTTTAGAATATGATCCTAACAGCTTGCTTTACGTTAGTAAGGGTATGGATCTTTTCGACCTTGGAGCCACAAACCAGGCAGCCCGTGCAGCACGTCAGAATTCACATATACAAAGACTAGCAGCTGGGGATCAGCAGGACCTGCAAACGGCATCATGCACGCTTACGTTGCCTGATTCTCCTTACGAAGAGCAACCCGAGTCAAACGCGCCAACCAACCTCAACGCGCCCGTTGAAGCCTCGTCTGGTCCTCCCGCCGACTTGATTCTTGGGCTGAAAGGACTGAGGGATCATCCAGCCTTGATCATGGGAGTTGAGAGTGATATCCTTTTCCCGGCATGGCAA</t>
  </si>
  <si>
    <t>2186828..2188426 (+)(1599bp)</t>
  </si>
  <si>
    <t>ATGACAGAAACCTCGGAGCTCAATGGCTTCGCACATGCTCCGCTTCCTCGATACGGTCAGTACTTAACCTACCAAACCCCACCGAGAACAGTTTCTGAATACGTCCAAGAAAGATCGCATCAGCAGCTTGAGAATCCCTTTGCTTCCTTGATACCCCATCAGACCATTGCAATCATCCCCGAATTTACTCTGGAGTCGGGAGTAACGCTCTACAATGTCCCTCTCGCATACAGTACCCGAGGAGAACTTTCTCCCAACGGCGATAATGCGATGGTTATATGTCATGCCTTGACCGGCAGCGCAGATGTCAGTGACTGGTGGGGGCCTCTATTGGGCGGGCCAGGCCGTGCATTCGATGTCTCGAGATTCTTCGTTATTTGCATGAATTCTTTGGGAAGTCCGTACGGAAGTGCCAGTCCAGTCACCTTCAAAGACGGAAATCCCGAAAACGGAAGATATGGCCCTGAGTTTCCCCTCACGACGATACGAGACGATGTCAAGTATGGTCATTGGTTTTGTTGACGTGGCAGAAAGCTGACTGTGCCAGTTTACACAAACTTCTACTTGATGACCTCGGGGTCCGGCAGATCGCTGCAGTCATTGGAGGGTCTATGGGAGGCATGTTAGTACTAGAATGGGCATATTTCGGGAAAGATTATGTTCGCTCTATTGTTCCTATTGCAACATCGAGTCGGCATAGTGCGTGGGGTATAAGTTGGGGTGAAGCGCAAAGGCAGAGCATATACGCGGATCCCAAGTACGACGATGGCTACTACAACTTCTCAGATCCTCCCATCACAGGACTTGGAGCGGCACGCATGTCCGCATTACTTACCTATCGAAGTCGAAATTCCTTCGAAGCAAGATTTGGCAGAAATACCCCCGATGCATCCAAGCGACAGACCATCAGCGACCCCGAACACCCCTCCAATATACATCTAGCAATTCACAACGACGGCCACCGCCCAACCCGAAAATCGCCCCCTCAATCCCCTCCCCGAGATCGACCGGCAAGTTCCCCTATAACCCATAACTCTGACCATACCGACTTCACCGACCCCCAATTCCACGGCGCAACACGATCCACGTCGCCCATCTCCAGTCACGGCACCGGGAGTAAACGCCCACATGCCTCAACCTACTTCTCCGCACAATCCTACCTCCGGTACCAAGGTCAAAAGTTTGTCAAACGCTTTGACAGCAACTGCTACATAGCCATAACCCGCAAACTCGACACACACGATATCTCCCGGTACAGAGTCGTACCCGACTCCCCTAAACCCATCGCCGACGCTCTATCCCAAATCTCTCAACCCACCCTTGTTCTCGGAATCGAGTCCGACGGCCTCTTCACATTCGACGAGCAGAAAGAATTAGCGACTTACATCCCAAATGCGAGGCTGAGGAAAATAGATAGTCCAGAAGGACATGATGCCTTTCTCTTACAGTTTGAGCAGGTGAATAATCATATTCTTAAATTCCTGAAGGAAGTATTACCGGATATTATGGGGGTCCCCGGG</t>
  </si>
  <si>
    <t>1797568..1799171 (-)(1604bp)</t>
  </si>
  <si>
    <t>ATGGCGGAGAACAGTAACCACTTTGAGACGCTGCAATTGCACGCTGGGTATATCTCCCCCGGCCTTCCCCAACCCTCAATTCACGCTGTTCACAAGACTAATTCGTTGTTTATAGACAAGTCGTAGATCCCACCACCACAGGTATGTCTGATATCTATATTTTGTCCTAGTTGCTCATAATATCCCCCCTCTCCAATGATGTCCCTAGTATCCTCCCCCCTTAGGCCCCAGAGCTCCGAAGAGCTTCTTTCGTCCACCTATTTACCACAATACTAATTTTCATAACAGCCCGGGCTGTCCCCATCTATGCCACAACCGTAAGTCTGACGCATCCACCCACTTTGTTAGCAGGACGACTCAAGCTAATTGATACTTACAGAGCTTTGTCTTCAATAACTCTGCCCATGGAGCAAGATTGTTTGGCCTGCAGGAGTTTGGCAATATCTACAGCCGTATAATGAACGTATGTATAGCCGTTACTTTTCTGCCCTTTGGAATTTGCATTGGCGGGGGTTTGAGAGGTTGACTCTTCGAAAAgCCCCCGAGACCTCACTCTTGTACCTGTGTCGCGGAACCAAACTTCCTGTCGGCTTTTAATTGCTGAGATTGACTTGCTGACATGGAATTTCTTAGCCAACTGTCGATGTTTTCGAGAAACGAATTGCAGCCCTCGAGGGTGGGGTTGCAGCTGTCGCAGCTAGTTCGGGGCAATCGGCGCAATTCATGGTGATTGCAGCACTGTGCAATGCTGGGGACAACATTGTTTCCACAACCAACCTATACGGAGGAACCTACAACCAATTGAACGTCTTTGCACCACGTCTGGGCATCCACACAAAGTTCATCGATGGGGATAACGCAGAGGATTTCGCCAAGGTGATCGATGAGAAGACAAGGATGATATACATCGAGAGTATTGGAAACCCAAAATACAATGTTCCAGATTTCGAGGCAATTGCCAAGGTTGCTAATGAGCATGGAATACCCTTGGTGGTAAGTGTACTGTAGTCTTTATTCCGCGCAGTACTAATATTTATAGGTTGATAACACATTCGGAGCTGGTGGCTACTTTGTTCGTCCTTTCGATCATGGAGCACATATCATTGTCCACTCAGCCACAAAATGGATCGGGGGTCACGGTACCACCATTGGCGGTGTCGTTGTTGACTCTGGCAAATTTGACTGGGGCAAGAACGCTAAGAGATTCCCGAACATGGTCGAGCCATCCCCGGGATACCACGGACTGAAATTCTGGGAGACATTTGGAAACATCGCCTTCGCAATCCGAGTACGTGTTGAGATTCTTCGCGATCTAGGCAGTACTCTGAATCCTTTTGCTGCATTCCAATTGATCCAAGGTCTCGAAACCCTGAGCTTGCGCGCTGAGCGTCATGCTTCGAATGCTTTGGCCTTGGCGAGATGGTTAGAGAAGAGCCCTTATGTAGCCTGGGTTTCGTACCCTGGTCTTGAGAGTCACCCTTCGCATGAATTGGCGAAGAAGTATCTCAAGCGTGGCTTTGGTGGTGTTCTTAGCTTTGGTGTTAAGGGCGGTGGAGCTGGTGGTTCGCAAGTTGTTGATGGGTTTAAGTTGATATCGAACTTGGCCAATGTTGGTGACTCCAAGACTTTGGCTATTCATCCTTGGTCTACTACTCACCAACAATTATCTGATGAGGAGAAGCTTGCTTCTGGTGTTACCGAGGTATTATTATCCGTTGTTCATCATTTAGAAGTGTTTGCTAATGATCATTTTAGGATCT</t>
  </si>
  <si>
    <t>1134676..1136288 (-)(1613bp)</t>
  </si>
  <si>
    <t>ATGTCTACACCGCCAGGACCATCGGGAGGCAAGCTGAACGCTGTGGCCAAAGCCTTTTCCCATATCGACCTTGACGGTCACGATCTGCCACCATCGCCTGCCCCCTCTAGTCCTCGAGGCGGTCGAAAATACGCCCTAGCCACGGAGCTTGTATTCACGGAGAGCAAAGATCAATATGGCGCTTCGAGCATGCCTATATATCAGTCAGCGACATTTAAACAGCATTCGGCTCACGGTGATGGGGAGTATGATTATACTCGCTCGGGAAACCCGACACGAACACATTTGGAACGTCATCTTGCAAAGATCATGAATGCTGCCAGGGCGCTGGTCGTCGGGTCTGGTATGGGTGCATTGGACGTCATAACACGGATTTTGAGGCCTGGAGACGAGGTAATCACCGGAGACGATTTGTATGGAGGCACCAACCGGCTGTTGACATATATGGCACTGAATCACGGAATCATCGTTCACCATGTTGATACAACGGAGCCTGAGAGGGTCAAACAGGTCATATCGGATAAGACAGCTATGGTTTTGATTGAGACGCCTACAAATCCATTAATCAAGATTGTCAACATCCCAGAAATCGCAAAAATCGTGCATGCGATGAACGAGAAGGCTTTGGTGGTAGTTGACAACACTATGCTATCTCCAATGTTATCAAATCCCTTGGACCTTGGTGCCGATATCGTTTATGAATCAGGGACAAAATACCTATCAGGACATCATGATATTATGGCTGGTGTGCTGGCATTCAACGACCCAGCTATTGGCGACAAGATGTATTTTACAATTAATTCCACCGGTTGCGGGTTGGCCCCAAACGATGCATTTTTGCTCATGAGGGGCATCAAGACTTTAGCCATTCGCATGGAGAAACAACAGGCGAATGCCCAACGTATTGCCGAGTTTCTCGAGGACCATGGTTTCCGGGTGAGATATCCTGGGCTGAAATCGCATCCTCAGTATGACCTGCATTGGTCCATGGCAAGAGGTGCAGGTGCGGTGCTCTCGTTCGAGACCGGCGATGTTGCGTTGTCGGAGCGGATTGTTGAGGCAGCTCGACTTTGGGGTATTAGTGTCAGCTTTGGTTGTGTGAATAGCTTGATTAGCATGCCATGTCAGATGAGTCATGCGAGCATTGATCCCAAAACGAGAAAGGAACGGCATTTGCCTGAGGATATTATCAGACTTTGCGTTGGCATCGAGGATGTGGATGATTTGATTGATGATTTAAGCCGAGCGGTAAGTTTGTCTTTTTGTTTTGTAATATGTGT</t>
  </si>
  <si>
    <t>154621..156018 (-)(1398bp)</t>
  </si>
  <si>
    <t>ATGGTTCAATCGTGAGTCTAAATTCGCCGATGGCCCTGCAAGCTATAGTATACTAATCGTTATTCTTTTCCGCAGATCTATCCTTGGTTTCCCTCGCATGGGCGCCAACCGTGAGCTGAAGAAAGCTACCGAGGCATACTGGGGCGGCAAGATCAGCCAAGCCGACCTCCTTACTGAGGCAAAGAGACTTCGTCTGGAGCACTGGAACATCCAAAAGAAGGCCGGTGTCGATGTTATTCCCAGTAATGATTTCGCACTCTACGATCAGGTCCTTCACCAGATCCAGGACTTCGGTGTACGCATCCCACTTCCGTTGCaTTTTTTTCTTCTCCGGCTAATGACCGTTTGCACAGGCCGCCCCCCCAAGATATACTAAATACAACCTCGATCCCATCGATGAATACTTTGCTATGGGCCGTGGCCTACAGCGGGAGGGTGTTGATGTTCCCAGTCTGGAGATGGTGAAATGGTTTGACTCGAACTACCACTATGTCAAACCTACTTTCCAGGATGGCCAGGTCTTCAAGCTCAATGATAGCCCAAAGGCTGTCAACGAGTTCCTCGAGGCCAAGGCAGCCGGCATTACCACCCGCCCTGTCCTTGTTGGTCCTGTATCCTTCCTTCACCTCGGAAAGGCGGACAGAGACCAGACTGTTGTCCCAATTGACCTTCTCGACAAGCTCCTACCCATCTACGTGGAACTTCTCACCAAGCTCAAGGCTGCAGGTGCTGAGACCGTCCAAATTGATGAGCCCATTCTCGTCCAAGATCTCCCCAAGAACGTTCTTGCTGCATTCAAGCCTACTTATGAGAAGCTTGCCGCTCTCGGTGACAAGATCCCCAAGATTGTCTTCGCAACATACTTCGGCGACATTGTTCACAACGTTGCTGTCCTACCAAAGGACATCTATGCTATCCACGTTGACTTAGTTCGCAACCCCGAGCAACTTGACACTGTCATTGCTGCTTTGGGCCCAAAGACCATCCTCTCAGCCGGTGTTGTTGATGGTCGAAATATCTGGAAGACTAACTTGAAGCGTGCAATTGAGATCGTCGAGTCTGCTATCCAGAAGCTTGGAAAGGACCGTGTCATCGTCGCCACTTCTAGCTCTCTTCTTCACACCCCACACACCCTCGCCAGCGAAAAGAAGCTTGATCCAGAAATTGCAGACTGGTTCTCTTTCGCTGTTGAGAAGGCCACTGAAGTTGCTGTTATTGCCAAGGCGGTCACAGAAGGACCAGCATCTGTCCGAGAACAACTCGAGGCCAACGCCAAGTCTGTCCAGGCTCGCGCATCTTCAAAGCATACCAACGACCCCAAAGTCAAGGAGCGTCAATCGAAGATCACCCCTGAGTTGTACAACCGCAAGTCTGAGTTCCCCATCAGAATTGCCCAACAACAAAAGAATCTGGGCCTCCCTCTTTTCCCTACCACCACCATTGGTTCCTTgCCCCAGACAAAGGAGATCCGTATCCAACGTAACAAATTCACCAAGGGTGAAATCACTCCCGCCGAATACGAGAAGTTCATCGAGAAGGAGATTCAGGAAGTTGTCAAGATCCAAGAGGAGCTTGGTCTTGATGTCCTTGTCCACGGCGAGCCCGAGCGAAACGATATGGTACAATATTTCGGTGAGCGTCTCAATGGATATGCCTTCACCACCCACGCCTGGGTTCAAAGTTACGGCTCCCGTTGTGTTCGACCTCCCATCGTTGTCGGTGATATCTCCCGCCCGGCACCAATGACTGTCAAGGAATCCAAATACGCCGTTTCCATCTCCAAGAAGCCAATGAAGGGTATGTTGACTGGTCCCATCACCTGTCTCCGATGGTCCTTCCCTCGTGATGATGTCCACCAATCAGTCCAAGCCGAACAACTTGCTCTCGCACTCCGTGACGAGGTTGTTGACCTTGAGGCTGCTGGTGTTTACGTGATCCAGGTCGATGAGCCCGCTCTTCGTGAGGGTCTTCCTCTCCGCGCTGGAAAGGAGCGTGAGGCATATCTCGACTGGGCTGTCAAGTCTTTCCGTCTTGCCGTCTCTGGCGTTCAAGATTCCACTCAAATCCATTCCCACTTCTGTTACTCCGAGTTCCAGGACTTCTTCCACGCCATCGCTGCTCTCGATGCCGATGTCCTCTCCATTGAGAACAGCAAGTCCGATGCCAAGCTTCTCAAGGTCTTCGTTGATGAGGCTTATCCTCGCCACATCGGCCCTGGTGTTTATGACATCCACTCTCCTCGTGTTCCAAGCGAGCAAGAGATCAAGGACCGAATTGAGGAAATGTTGCAATACCTCAAACCTGAGCAACTCTGGATCGA</t>
  </si>
  <si>
    <t>1908017..1910536 (-)(2520bp)</t>
  </si>
  <si>
    <t>15092_g</t>
  </si>
  <si>
    <t>2301_g</t>
  </si>
  <si>
    <t>6211_g</t>
  </si>
  <si>
    <t>5446_g</t>
  </si>
  <si>
    <t>6046_g</t>
  </si>
  <si>
    <t>151_g</t>
  </si>
  <si>
    <t>9085_g</t>
  </si>
  <si>
    <t>6391_g</t>
  </si>
  <si>
    <t>8973_g</t>
  </si>
  <si>
    <t>K00052</t>
  </si>
  <si>
    <t>1.1.1.85</t>
  </si>
  <si>
    <t>K01649</t>
  </si>
  <si>
    <t>2.3.3.13</t>
  </si>
  <si>
    <t>K00826</t>
  </si>
  <si>
    <t>2.6.1.42</t>
  </si>
  <si>
    <t>K01687</t>
  </si>
  <si>
    <t>4.2.1.9</t>
  </si>
  <si>
    <t>K00053</t>
  </si>
  <si>
    <t>1.1.1.86</t>
  </si>
  <si>
    <t>K01653</t>
  </si>
  <si>
    <t>2.2.1.6</t>
  </si>
  <si>
    <t>K01652</t>
  </si>
  <si>
    <t>K01702</t>
  </si>
  <si>
    <t>4.2.1.33</t>
  </si>
  <si>
    <t>isoleucine/valine</t>
  </si>
  <si>
    <t>ATGGCTTCTCGAAAGGCTATATACGCTCTCCCAATCCGAGCTCTCCTTCCCCGGACCTCACCTCTTCTTCCAATCCGCCAACACTGCCGTGCAGAATCGACAGCTTCCTCTACCTCGGCTTTGGCATACAAAGCGCTTCATCGACGCATATACCCTCTTCCTACTTCAGATACCCCGCCATCATGGTCAGCTCAGGCGGCTGTTTCCAACATCCTCTACGAGACGCCGGTTCCTTCAGCTGCACCCCCCAAACGGCATATCCTCAATTGCCTCGTTCAAAATGAACCTGGTGTCCTGTCCCGCGTATCAGGTATCCTCGCCGCCCGCGGTTTCAACATTGACTCCCTCGTCGTCTGCAACACCGAGGTTGAAGATCTCTCCCGCATGACGATCGTGCTATCCGGTCAAGACGGTGTGGTAGAGCAAGCACGTCGGCAGCTGGAAGACCTCGTCCCAGTATGGGCGGTTTTGGACTACACGGCAGCGCCATTGGTTCAGCGAGAGTTGCTTCTAGCGAAGATTAATATCCTAGGGCCCGAATACTTCGAGGAGCTGCAAGCCCACCACAGAGAGATCACCGAAAGCGACCAAGAAATTCTGGAcAGTGGCGAGGACTGGGCGGATAAGCACGCGGGGGAGACCAACAAGGTTCCTGATTTTCACCCCAGCAAGTTGGCTATGAGTCAAGCGATGAGGCTTAAGCATGAGCATTTGAAATCTATCACATATTTTGCACATCAATTTGGGGGAAAGATCTTGGACATAAGCACAAACAGCTGTATTGTTGAAGTGTAAGCCTTCCCTCTTCTAGCCCATCTCTCGCTCCAGACTAACATGTCGTCTAGCTCGGCGAAACCCTCTCGAGTTGACTCGTTCATGA</t>
  </si>
  <si>
    <t>ATGCTTCGAGCTGTCCCTACGAGGTCCGTTGTTCGGGCCCTCCGCCAAACGAATAGATGCAATGTCCAACGCTTCTCGACGTCCCCCATTGCGGCGGTCGCGACAGTGCGAAAGGCACCGGCGACGATTAAGTTACAGCAACAAGCTGCCGTATCTACTGCTTCGGCACCAGCGACCTCGCCGGCGTTTGTCCCCCCCAGAGTGACTCACCCACATTGTTTCTAACAATTGTCTAGACAAGCAAGAGAGACACCGAGTCCTGCCTTCAACTCGTCCGTGACGAAGCCGGAGAATCCTTTACAGCCTACTATACACCATGCCAGACAGCAAGAGATGGACGAGTCGTATGTTCTGGGACACCGCCACTCGATCGATGCACTACTAACCGCATAATAGCTTCATCGGCAAAACTGGTGGAGAAATATTCCATGAGATGATGCTGAGGCAGGGCGTCAAGCATGTTTGTATGTATTGATCGGTGGTGGTTCAATTGACTCGTCCTGACTTCCCTAGTTGGATACCCTGGTGGCGCTATTCTCCCCGTGTTTGATGCCATCTACAACTCGAAAAACTTCGAATTCATTCTTCCCAAACATGAACAAGGTGCCGGGCATATGGCAGAAGGTTATGCCAGAGCTTCTGGTCTTCCGGGTGTTGTTCTTGTCACTTCGGGTCCTGGCGCGACAAATATGATCACACCCATGCAGAATGCCCTCTCCGATGGAACTCCGATGGTCGTCTTCTGCGGTCAGGTGCCAACCACCGCAATTGGGAGCGACGCCTTCCAGGAAGCTGATGTCGTTGGTATCTCGAGAGCATGCACGAAATGGAATGTCATGGTGAAAAATGTTGCCGAATTGCCAAAACGTATAAATGAAGCCTTCGAGATAGCCACCTCTGGCCGACCTGGACCGGTCTTGGTAGACCTGCCGAAGGATGTCACAGCTGCTGTCTTGAGGAAAGCTATTCCTATGAGCAGTACTCTCCCGACTCTTCCTAGCCACGCAACCAGGGCAGCTCAAGAGCATGTCAAGCAAGAGCTTGCAGCAACGCTCAAACGTGTAGCCCGCTTGATCAATATTGCTAAAAAGCCAGTAATCTACGCTGGACACGGAGTTGTCGCATCACCTGAAGGAGCCAAGTTTCTCAAGGAGCTCTCTGACAAGGCCTCGATTCCTGTTACAACCACGCTACAGGGGCTTGGCGGATTCGATGAACTCGACCCGAAGGCTCTGAACATGCTCGGTATGCATGGTTCAGCGTACGCCAACTTAGCTATCCAAGAGGCGGATCTCGTCCTCGCTTTGGGGgCTCGGTTTGACGACCGGGTGACTCTGTTGGTGTCGGGATTTGCACCACAAGCCAAGGCAGCTGCTGCTGAGGGACGTGGTGGCATTGTTCATTTTGAAATCATGCCGAAGAACATCAACAAGGTTGTCCAAGCTACGGAGGCTGTCGAAGGCGATCTGGGACCAAACCTTGCACTTCTCAACGAGCAAGTAGAGCCCAGAAGCATGGAAGATCGCAAGATATGGTTCGACCAAATCAACTTTTGGAAGAAAAAaTTCCCACTTTCAAACTACGAGAAGGCCGAGCGATCTGGTCGTATTAAGCCGCAGACTCTCATTGAAGAGCTCTCGAATCTTACAGCCAACAGGAAACAAGAGACTATTATCACCACCGGCGTCGGGCAGCATCAAATGTGGACGGCGCAACATTTCCGATGGAGATATCCCAGGACCATGATCACTTCCGGAGGTCTCGGTACGATGGGTTTTGGTCTGCCAGCTGCAATCGGTGCGAAAGTAGCCAAGCCTGATTCCTTGGTCATCGATATCGATGGTGATGCTTCTTTCAACATGACTCTTACCGAGTTATCGACTGCCAAGCAATTCAACATTGGCGTTAAGATCATTGTGGTGAATAACGAAGAACAAGGCATGGTTACGCAATGGCAGAACATCTTCTACGAGGATCGCTACTCGCATACACACTCCGAGAATCCCAATTTCATCAAGCTAGCTGATGCTATGGGCATTCAGGCGAGAAAAGTGACCAAACCAGAGGAGGTCGTAGAAGCCCTAACATGGCTGATTGAGAGTGATGGCCCAGCGTTTTTGGAGGTTGTAACAGATAAGAAGGTCCCCGTGTTACCCATGGTGCCTGGAGGGAATGCTTTACACGAGTTCTTGATATACGACGGAGGTAAGATCTTCTTTCATAATCTATCTGATATTTAC</t>
  </si>
  <si>
    <t>ATGGCTTCCCGCACCTTCACCAGAGCTCTCCGCTCACCATTATTGAGGCAATTGAGCGTTCCAGCGCGCCGCACTTTTGTTTCTGCTCTCAATGCGTCAGCACGACCATCAGCTGCTCGCGCTGTTGCTGCATCAGCTCAACAAGTCCGAGGCGTGAAGACGATTGATTTCGCCGGCACCAAGGAGAAGGTTTTTGGTGAGTGGGATGTCTGTCTCCTATTGCACACAAGCTGACCATATATTCAGAGAGAGCCGACTGGCCTGTTGCGAAGCTCCAAGTATTTtCCTCTTCACCGCATATTCGACCAACATACTGATAATAGTTAGGAATACTTCAAGAATGACACGATGGCAATCATCGGGTACGGGTCGCAAGGCCATGCCCAGTCTTTGAACATGCGTGATCAGGGTCTGAATGTAGTCGTCGGTGTACGAAAGAACGGTCAATCGTGGAAGGACGCACAACAAGATGGCTGGGTCCCAGGCAAGAACCTCTTCGGGGTCGAAGAGGCGATCTCCAAGGGCACCATCATCATGAACTTGCTCAGTGATGCTGCTCAAAGCGAGACGTGGCCTGTGATCAAGCCCTTGATCACCAAGGGAAAGGTAAATAGCATCATGCCATACTATTATGTTGGGGCACCGGCTAATTTTATAGACTCTTTACTTCTCTCACGGTTTCTCTCCCGTCTTCAAGGACTTGACTAAAGTCGAGGCGCCAAAAGATGTTGATGTCATCCTCGTTGCCCCCAAAGGATCTGGCCGAACCGTCCGAACTCTCTTCCGCGAGGGTCGGGGTATCAACTCCTCCATCGCCGTCTACCAAGATGTGACTGGAAAGGCCCAGGAGAAGGCAGTTGCTCTCGGTGTCGGAATTGGAAGCGGATATCTGTATGAGACTACCTTCGAGAAGGAGGTCTACTCCGACTTATACGGTGAGCGTGGTTGCTTGATGGGAGGAATCCACGGCATGTTCCTCGCACAATACGAGGTTCTCCGTGAGCAAGGTCACAGCCCCAGCGAGGCCTTCAACGAGACTGTCGAGGAGGCCACTCAGAGTCTGTATCCCTTGATCGGCGCAAATGGCATGGACTGGATGTACGAGGCATGCTCTACTACCGCACGCCGTGGTGCCATTGACTGGAGTGGAAAGTTCAAGGATGCATTGAAGCCTGTCTTCAACGATCTTTATGACTCTGTCAAGACTGGAAAGGAGACCGCGAGATCGCTCAGCTTCAACTCGCAGCCCGATTACCGCGAGAAGTACGAGGCAGAGATGCAAGAGATCCGCGACTTGGAGATATGGAGGGCAGGAAAGGCTGTTCGGTAAGTTGTGCTTGATTATTTGGAGTTAGGCCGCTAATCTTTGATAGTTCTCTTCGTCCCGAAAACCAGAAGTAGGTTCGGCTAGGAAGTAGGTTACGATATTTCGGAGGGTGTTATTTCTCATTTGGGGGGACCTAGCGAATTGTACTGTACTACTTCTTCCGCCTGGATTTATGATATCTGGAGATTGCCAAAAGTTTATAGCATCATGCGTTCCAAACATTTGTTGACGTTCTTTTCCAACACGTGCTATGACTCCATGCTCCTCCGTGATCGGCTGAAGCTCCACCGCATTACCAAATAGTTGCATCAAGCTAAGGAGGGGTCCTTTCACACAAGTGTGCAGCCTCTCAAGTATATTCTTTTGGTCAGCGAGTCGATTGACTCTTATAGCAAAGCTAGCATGGCAGATCCATTGAAATCACCGCCTCTGACTCGCGATTCAGTCGTCGCTGCTCATGCCTTGGTCAAAGAGTACATTCATTATACCCCAGTCCTTACCAACACGACCCTTACCCAGCTAGCATCCACCCCGCAATCCCCCTCCGTCCTTGAAGGAACGTCATGGGAAGGCCGGACGCCCGCGAACCCGAAGATCAAACTATGGTTCAAATGCGAGAATCTGCAAAAGGTGGGTGCGTTCAAGGTGCGGGGTGCTTTTCACGCACTGAAGAGATTGATGGCTGAGGAGGGCTGGGAAGCAGGTGGAGGGAGGGAGAGAGGAGTCACGACACATAGTTCTGGTATTTCCCGCGCTCTGCTTAGCATTCCTTCTTTCGTGTTAGGAAAGGGTGAAACGAATGCTAATTGCTAATTGTACTTGCTCGACAGGTAATCATGCCCAAGCACTTGCGCTGGCAGCTAGGACGATGGGTATCCCAGCACATATTGTAATGCCAACCATCTCGACACCTTCGAAGATAGCGGCTACGAAGGGCTATGGCGCCCGTGTCATATTCAGTGGGAGCACGAGCACGGAACGCGAAGCTGTTGTAGCAGAGGTGGTCAAGGAGACGGGGGCGAGGCTGGTCCCCCCGTATGATCATCCAGATATTATGCTGGGGCAGGGGACACTGGGGATTGAGATGCAGGAGCAGGTCGAGAGAATGATTGCCAGTGGGAACGTAGATGGGGATACGCAGGTCAATTGTAGTTTTGCGACGAAAGTCGAGGGGGGGgAGAAGAGGAAGGGATTGGATGCTATCATTACGCCTTGTGGGGGAGGGGGTATGTTGTCGGGAACCGCGATCAGTTGTGAGGGGACGGGGATATATGTCTTTGGTGCGGAACCGGAGTTTGAGGGTGCGGATGATTGTAAGCGTGGGCTGGAGGCGGGGAAGAGGGTTGAGAGCGTGAAGACGTTGACCATAGCGGATGGGTTGAGGACGCCGGTGGGGGCATACCCGTGGTCGGTGATTCATGATCGGAAGTTGGTGAGGAAGATGTTCAGTGTGACGGAAGAGCAGATCAAGATGGCCTTGAAGTTGGTAATGGAGAGGATGAAGATGGTGGTTGAGCCGTCTGCTGTTGTGGGGTTGGCGACGGCCCTTTTCAATGAGGACTTCCGGAGGATTGTGGAGAAGGAAGGAGGGGTGGAGGGATGGAATGTTGGAATTGTGTTTAGTGGGGGCAAT</t>
  </si>
  <si>
    <t>ATGCTTCCTCAATTGAGATTGGGGATGAGGGCGAATGCCTCGAGAATTGCTTCGCGGAGAACTTCTCAATACTTGTTTGGCTTCTCCGGCTCTCCCTAAGTGTTTAGCTAACAATTCCCAGTCGATCGCTGTCGTCGACATCTTTCCTTCGTACTAAGCAAAATGACGAGAAGCCGCTCAATAGAGTGTCTGCAACGATCACGCAACCGAAATCCCAAGGAGCTTCCCAAGCTATGTTGTATGCAACTGGCATGACCGAGGAAGGACTGAGCAAGGCACAGGTTGGAATCTCTTCGGTATGGTACACGGGAAACCCATGCAACATGCATTTGCTAGACCTCAATCACCGAGTTAAGGAGGGAGTCGAAAGGGCGGGATTGATTGGATACCAATTCAACACCATTGGCGTCTCTGACGGCATTTCCATGGGCACAAAAGGGATGAGATACAGTTTGCAGTCGAGAGATATCATTGCAGACAGTATTGAGACCGTGATGGGCGGTCAATGGTACGATGCCAATGTTTCCATCCCAGGATGTGACAAGAACATGCCCGGTGTCATGATGGCTATGGGACGAGTCAATCGTCCTTCGTTGATGGTCTACGGAGGGACTATTAAGCCTGGGTGTGCCAAGACTCAGAACAATGCCGATATCGATCTTGTCTCTGCCTTCCAGGCCTATGGCCAGTTTATCACAGGAGAAATTACGGAGGAAACCAGATTTGATATCATCCGCCATGCTTGTCCTGGTAGTGGTGCTTGTGGTGGAATGTACACTGCAAATACGATGGCCACAGCTATTGAAACTCTAGGAATGACTCTTCCTGGCTCGTCATCCAACCCCGCAGAGTCGAAAGCCAAGCACATGGAGTGCCTCGCTGCAGGGGGAGCAATTAAGAACCTGTTAAAAGAAAACATCCGACCCAGAGATATCATGACCCGTCAAGCCTTCGAGAATGCTATGATCCTCGTCAACATCACAGGTGGATCCACCAACGCAGTCCTTCATTTAATAGCCATAGCAGACAGCGTCGGCATCAAGCTAACAATTGATGACTTCCAAAAAGTCTCGGACCACACCCCCTTCCTCGCGGACCTCAAGCCCTCTGGGAAGTATGTTATGAACGACTTGTACAATATTGGTGGCACTCCTGCTCTGTTAAAATTCTTGCTTAGAGAGGGAATCATCGATGGCTCTGGTATCACCGTGACCGGTAAAACACTTGCCCAGAACGTCGAATCGTTCCCAGACTTCCCGTCTGACCAAAAGATCATTCGTCCTCTATCCAATCCTATTAAGAAAACTGGACATATCACCATAATGCGGGGTTCTCTTGCCCCCGGTGGATCTGTAGGAAAGATCACAGGAAAGGAGGGGTTGAGGTTCGAGGGTAATGCAAAGTGCTATGATGCGGAAGACGATTTTATCCATGCGCTTGAACGCGGAGAGATCAAGAAGGGCGAGAAGACCGTTGTTGTTATTAGATACGAAGGGCCAAAGGGCGGACCAGGAATGCCTGAGATGCTGAAACCCTCCGGTGCAATCATGGGCGCAGGTCTAGGTAAGGATGTAGCCCTCATTACAGACGGCCGCTTCAGTGGCGGTTCGCACGGCTTCATCATTGGACACATCGTCCCCGAGGCCCAAGAGGGTGGGCCGATTGGGCTTGTGAGGGATGGGGATCGCATCATAATTGATGCGGAGACGAAGAAGATGGACCTGATGGTGGACGAGGTGGAATTGGAGGCCAGGAGGAAG</t>
  </si>
  <si>
    <t>ATGCTTCGTCAATTGCGTCCTCGAGGCGCTGCGCTGCTGAAAACACCTTCGAGGCTGATAGCACCAGCTACGAGATATACCAGAGCTGCCAGCAGCAAGGCCGACACAGCTCCAGTCACACAGCTGCCAGACATTGATCCCTCAAAGTTGACCATCACAAAGACAACCTCTCCAAAGGAATTACGGCCTGCTAATGAACTTGTCTTCGGTCGCACATTTACAGGTATGCATCTCCCCTCTCCCCTCCCCTCCTCTCCTCTCCTCTCTCTGTCAAGATATCTATGAGCTCTCCTAACATCACAATTAGACCATATGCTCACCATCGAATGGACCGCAAAGTCGGGATGGCTTGCCCCTAAAATCACCCCTTACCAAAACCTTTCCCTCGACCCCGCTTCCTGCGTCTTCCACTATGGATTCGAGTGTTTCGAAGGAATGAAAGCCTACAAGGACCACAACAACCACATCCGACTCTTCCGCCCTTCGAAGAACATGGCGCGCATGAACAAATCTTCCACCAGAATCGCCCTCCCCGGTTTCGACTCGAAGGCAATGATCGACCTCATTGGGAAGTTCGTCGCACTAGAGAAGAGATTCATTCCAGACCAACGAGGCTACAGTTTGTACATAAGACCAGCCATGATTGGTACGCAACATACACTGGGTGTTGGAGCCCCAGGAAGCGCATTGCTATACGTTATCGCATCTCCCGTGGGACCATACTACCCCACAGGTTTCAAAGCCGTCTCCCTTGAAGCCACCGACTATGCCGTCCGCGCCTGGCCCGGCGGCGTCGGCGACAAGAAGCTTGGTGCAAATTACGCTCCTTGTGTCGTTCCCCAACTTGAAGCCGCGAAACGCGGTTTCCACCAGAACCTGTGGCTTTTCGGCAAGGAACAGTATGTGACGGAGGTGGGGACCATGAATATGTTTGTCGCTATCCTTAACAAGCAGGGGAAGAAGGAGTTGTTGACTGCGCCGTTGGATGGCACGATTCTAGAGGGTGTGACGAGGGATAGCATATTGAGCCTTGCgAGGGAAAAACTTGTGAAAGAAGGGTGGACTATCACAGAGCGGAAGTACACGATGCCCGAATTGGCAGAGGCAGAGAAGGAAGGGAGGCTACTAGAGGCATTTGGGGCTGGGACAGCAGCGGTTGTTAGCCCAGTAAGGAATATCAGCTGGAAGGGCCAGTTGGTG</t>
  </si>
  <si>
    <t>ATGGTCTTTCCACCACCACCTGTCAACACAATTGACTGGAGCAATATTGGCTTCAGGGTCCGCGAGGGTACAATTCCCAGCTGTCTATTTACCCCTCCAAAGCCAGAACTAACTCTGCACAGTTAACGGGCATATCGAGTCCCACTACAGTGTCCAAACTGGTGTATGGTCTCCCCCCGAATACATcACCGACCCGTATCTCCGTATCCATGGCATGGCACCAGGCCTCAACTACGGTCAACAGGCCTACGAAGGGATGAAGGCTTTCCGCGCCCCAAATGGTGACATTACAATCTTCAGACCAAAGCGCAATGCCGCACGGTTGGCCCTCTCAGCTTCTTTTATCTCCATCCCCCCGGTTCCTGAGAATATCTTCCTCGATTGCGTTCATGCTGCCGTCTCCTTAAATGCAGAATATGTCCCACCGCACGAAACCGGGGCGGCTATGTACATCCGGCCCTTGATCTTCGGTTCATGTGCGCAATTAGGATTGAACCCTCCAGACGAATATACTTTCTGCGTATATGTGCTGCCCGTCGGTGTCTACCACGGAGTCCATCCAGTCAAGGCTCTCATCCTCGAGGAATTCGATCGCTCCGCTCCaGaCGGAACTGGCTGCGTAAAAGTTGGAGGAAACTATGCGCCAGTGCTGCGATGGAGTGAGAAAGCCCGAAACGAGGGATACGGCATTACCTTGCACTTGGACAGCAAAACCAGGACCGAGATTGACGAGTTTTCAACAAGTGGATTCATCGGCGTCAAGAAGGATGGAGAGAATATCACTCTTGTCGTTCCAGACAGCAAAAACGTTATTGCAAGTGTAACGTCAAATTCCTGCTTGGAAATTGCAAAGGATCTAGGATGGAAGACAGAAATCCGCTCGGTAAGTTTTCTCCTGAGCCCTTCCCCGCTATCTCGCTCTGCCCTTGCAGAATCAGCACTAATTCGCCCAAAGATAAAGTATGAAGAGCTTGCCTCTTTCAGCGAAGTGCTCGCCGCGGGTACGGCTGCAGCTCTAGTGCCCATCAAGTCAATCACCCGCAACTCACGCAACGAGACCTTCAAATACATCGAAGCTGATTCGGAGGAGCCTGGCCCCATCTGCGTCAAGCTGTTGTCG</t>
  </si>
  <si>
    <t>ATGCCTCTGTGAGTAATACTCGATGAGTGAGAAAGTGAAGATGTTTCCGAGATGTCAATTAGTGCTGATACCATAAAAGGCTTAAAGACCCAAGCAAGAAATACAAGAGGTTTCCACCGTTGAAGTTGGAGGGCAGACAATGGCCAAACAAGACGATTGACAAGGCTCCCAGATGGCTCAGTACAGATTTGAGGGACGGTAATCAGAGTTTGGTCGATCCGATGGTATGCTTCCTTTCGTTTTGTCTGCTGTTTTAGAGGGGTATAAATCAGGAGTGCGAGATCAAAGGAGTGGTCGTTGTATGAAGTTGGGAGATAAATGAACGGGAAGAGTCATACAGCAGTCTCTTCTTCCGATGTTGCAATGAGACCCCGCAGATGCTAACAATTAGTGACAGGATGGCGAACAAAAATGGAAATACTTTAAGATGTTAGTGGAGCTTGGCTATAAAGAAATTGAAGTCTCCTTCCCCTCTGCCTCGCAAACCGATTTCGATTTCACACGACGCCTTGTCGAAACCCCCGGCGCAGTACCAGATGATGTCTGGCTCCAGGTTCTTTCTCCTTGCAGGGAAGAGCTCATCAAACGTACAGTCGAATCTCTTCGTGGCTCTAAGAAGGCTATTTTGCATATCTACCTTGCTACCAGCGAATGCTTCCAGCGGATAGTTTTCGGTATGACAGAAGCAGAAGGCTTGGCATTAGCAGTCAAATGCACGAAATATGCAAGATCAATTACGAAAGATGACCCTTCACATGATGGCACGGAATGGGGATTTGAATTCAGTCCGGAGACATTTTCAGACTCGAGGCCGGAGTATGTGATACAGATTTGTGAAGCTGTGAAGCAAGCGTGGGGGCCTTCTGTGGAGAATCCGATTATCTTCAATCTTCCTGCGACGGTAGAAATGTCGACGCCGAATGTTTATGCCGATCAAATTGAATAaTTTTGTACGAATATGACGGAGAGGAAGAAGTTTTGTGTTAGTCTTCATCCGCATAATGACCGTGGGTGCGCGGTTGCTGCAGCGGAGTTGGCACAGATGGCTGGCGCTGACAGAGTTGAGGGCTGCCTCTTTGGAAATGGCGAGAGAACTGGAAATGTGGATCTCGTCACTCTTGCTTTGAACCTTTATACACAAGGGATTTATCCCAATATCGATTTCTCAGATCTAAATCGGGTTATTGACGTTGTAGAGGTCTCCAACAAAATACCCGTTCATCCTAGAGCTCCTTACGGCGGATCTCTTGTGGTTTGCGCCTTCAGCGGTTCTCACCAAGATGCCATCAAGAAAGGCTTCCAAATGAGAAAGAAGGAAGGTACTACGGACGCAGATGCTTGGCAAATACCGTATCTTCCTCTTGATCCTGCAGACATCGGAAGAACTTACGAAGCTATCATCCGGGTCAACTCGCAGAGTGGCAAAGGAGGAGCCGCTTGGATCATTCTTCGCAATCTCGAGCTTGATCTTCCTCGGGGATTACAAGTTGCTTTCAGCAAAATCGTCCAAAAGCGTGCTGATGCTGTTGGACGAGAGCTCTTGTCGACAGAAATCCAAGATCTCTTCGAGCAAAGCTACTTTCTCAAGGAGAACCACAGATTCAAGCTGGTTGATTACAGCATCAGCACTGATCGTTCTACTTCTCCCGCGCCACCTGCCCCGGGAAAGACGACCGATACAACTAACGCGAGAAGACATTTCGAAGGTGTTATCTCCATTGATGGTCATGAACAAAAGCTCAAGGGAACAGGCAACGGACCAATCTCCAGTTTAGCCAACGCTCTCTCGTCAGCTGGTATCGACTTAGATGTTGCAGATTACAAGGAGCATGCCATCGGTGGAGGTAGAAACGTCAAGGCAGCTAGCTATATCGAGTGTACAACTAGTGGATCGAACCAAAAGGTTTGGGGTGTTGGGATTCACGAGGATGTGGTTCAAAGTTCTTTGATTGCTCTTTTGAGTGCTGCGAGTAATGTAAGTCCATTCTTTCCGCCTTGTATTGATGAAGAAAACTGACTAGAAGCCACTCGTCAGTTCATCGCCAGCAGACCGAATACACCGCTCCTATTCTCGCCCAAA</t>
  </si>
  <si>
    <t>ATGCCTTCAGCCGATGCTGGACCGCGAACTCTCTACGATAAGGTCTTCCGGGACCATATTGTAGACGAGAGACTCGACGGCACCATTTTGCTCTACATTGGTATGGGAGCTGAATCTCGAGTTGCACAACAGGGACTGACCTTCAATTAGACCGCCATCTGGTCCACGAAGTTACATCGCCTGTACGGAACCCCTCGATCTACCCCTCATCCGCCACATGCTAACTCGCACAAATAGCAAGCTTTTGAGGGATTGAAAAATGCAGGCCGGAAAGTCCGACGACCAGACTGCACCCTTGCGACAACGGACCACGTACGTATCGATGGCACAAGCTTGGATTTCTATTACTAACGGCTACCTAGAATGTTCCCACCAGCTCCCGGAAGAATCTCAAGAACATCGAAACCTTCGTCGAGGAGGAGGATTCGAGACTCCAATGCATGACCCTCGAGGATAACGTCAAGGACTTTGGCATCACATACTTCGGGCTTGGAGATCGGCGTCAGGGGATTGTGCATATTATTGGTCCGGAGCAGGGTTTCACTCTGCCTGGTACTACTGTGGTGTGCGGTGACAGCCATACCAGCACGCATGGCGCTTTCGGTGCTTTGGCATTTGGTATCGGGACAAGTGAGGTGGAGCATGTTCTTGCAACTCAGACCATCATCACAAAGCGGAGTAAGAATATGAGGATCAAGGTCGATGGGGCCCTCGCTCCTGGTGTTAGCTCGAAGGATATCATTCTTCACGCTATTGGACAGATTGGCACGGCTGGGGGAACCGGTGCGGTAATTGAGTACTGTGGCTCGGCTATCGAGTCTTTGAGCATGGAGGCCCGGATGTCGATTTGCAATATGTCGATTGAGGGTGGTGCCAGAGCTGGTATGGTTGCGCCAGATGAGATTACCTTTGAATATCTCAAGGGTCGGCCGCTTGCTCCAACTTACGGCTCGGATGAGTGGAATAGGGCGGTTCAGTACTGGAAGAGTCTCAAGTCGGATCCGGGTGCGAAATATGACGTTGATGTTTTCATTGATGCCAAGGACATCATCCCCACAGTTACCTGGGGTACCAGTCCCGAGGATGTGGTCCCAATTACTGGAAATGTCCCAGATCCGGAGACCTTTGCAACTGAAGAGAAAAAGCGGGCTGGACGCAGAATGCTCGAGTACATGGGTCTTACTGCAGGGACACCTATGGAGGAGATTGTCTTGGACAAGATCTTCATAGGGTCGTGCACCAACGCCCGGTTTGAGGATCTTCGAGCTGCCGCTTCGGTAGTGAAGGGCAAGAAAGTGGCACCAAATATTAAGCGAGCCATGATTGTCCCTGGAAGCGGGCTTGTCAAAGAACGTGCTGAGGCGGAAGGCCTAGATCAGATTTTCCTCGATGCCGGCTTTGAGTGGCGTGAAGCTGGATGCAGTATGTGTCTCGGGATGAATCCCGATATTCTTTCGCCCAAGGAGAGATGTGCTAGTACTTCGAATCGGAATTTCGAAGGTCGGCAAGGTGCCGGTGGACGCACTCATCTCGTCTCTCCGGTCACAGCTGCGGCTTGCGCAATTACTGGCAAGCTTGCCGATGTCCGGAAATTCGCCGATGCAAACGTGACGCCTCGAAGAGCATCTCCTCCTCCTATGGAAGTCAAGCCTCATGTTGATGAACGAGTTGAGACTGATGACGACGAGAAAGAGAAGATCGCCGATCAGCCAGAAGATATCAGTCCCCACACAAACACAACCGCTGCTCATGCTTCTTCTGCCGGTCTTCCGAAATTTACGGTATACAAGGGTATCGCTGCCCCTCTCGAGAGAGCAAACGTTGATACCGACGCTATAATCCCCAAGCAATTCTTAAAGACAATCAAGCGTACAGGCCTTGGTTCGGCTCTTTTCTATGCTCTCAGGTTTAACCCCGATGGGTCCGAAAAGCCCGAGTTCGTTCTCAACCAAGGGCCATACCGGAATTCCAAAATTCTCGTTGTCACTGGACCAAATTTTGGATGTGGTAGCTCCAGAGAACATGCCCCTTGGGCTCTTCTCGACTTTGGCATCAAGTGTGTCATTGCCCCATCCTACGCCGATATCTTCTTCAACAATACCTTCAAGAACGGTATGCTCCCTATCGCCATCACCAATCCGGCCGATCTCGAAGCGTGTGCCGTCGAGGCTCGCGCTGGCCGCGATCTCGAAGTCGATCTCCCCAACCAGGTTATCAATGATGGTAATGGCAAGAAGATCTGTAGCTTCCAGGTTGAGGAGTTCCGGAAACACTGCCTTGTGAACGGCTTGGACGATATCGGTTTGACGATGCAGATGGAGGACAAGATCCTCGATTTTGAGAGGAAGATGACGAGGGAGACGCCGTGGTTGAATGGCAGTGGGTATTTGAAGAGGGATA</t>
  </si>
  <si>
    <t>ATGGAATCCAACCAGGCGCAACAGTGAGCCGCCACGCAACAACCCCTCGTTTACACTACTTACATGCAATTTAGTCGCCAACAAATACCAGCATCTCCATTTTCATTCAACCCAAACAACAAGTTTAGAAGAGATTATCCCCCTcGGTCGTTCCCCGCTGTCGCCATGAACCCAAACGAGCTCTCGATGAAGACAGAGGCTGTTGGGTTAGGGATGTGGTCATCACCTCCTCCCCAGCAGAACGTGACCAGACCGCGGCCGGCAACGATACATGAAGCAGGATTCTCGTTTTGCATGCCAGAGGATTATGCATCGTTAGCTGCTTGGGACTCATCAACGATGCCGTTGCAAGAACTACAAGATGAATTCCCTCAAAGCTATGCAGTTCCACCGGACTTCTATCCCTCGGCTACAAGCAGCGAGAGTAAGGCCCCTTGGAGTCAAGGAGGAGGACAGTATAGTGATTTTGATCTGACTCGTGTATCAGAAGGCTGGCAAGCGAAACAGTGTGAGGACGGAATGGACCTGCAGAGCCTCGATACCGATATGAATATGGGGCAGGGATATTCGACAGATGAAAGCGCGCCAATTCTTGACCTGAGATATCCTGGATCTGGAACGGAAAGCGATCGCCTCAGTTTTGAGCAGTTCTACAGCTCTAGGCGCATGTCAGGATCGTCATTTACATTGTCAACGACTGAAGCGCTCTCTGAAATGCCTTCATATGAGGACTTCTCTGCAGCACTATCCGAGGTCCCTTCATTCAGCTCAGACTACCCACCACCATCAAATCGCAATTCTTTGATGTCGTCTACACCACTTTCTCCGGTGGCATCGCCAAGAATGACCCCTCAGAATCGATCTGAGCTGGTTAGGACGCAAAGCCGAGGCCGTGCATCTCCATCACCAAGACCAAGCATGCGATCAGCACCCTACACTATGGACAGCACTCGAAGCAAGAGATGGTCTACTGGATCGTACGCCCCGATGCCAAACCGTAGGCCTTCACCTTTCATTTATCACCAGGGTCATGAAGTTTTTACACCACACGCTCGAATGTCGTCGCGAAATTCATCACCAATCCTACCAAATCAACAGCTTCCCCTAAACATGAGTAATTTGCAAACACAACAATATCCGTTCAGTTTGTCAAATAATACGGCTTTTCATAGAAATAGCATGCTCCTTCCGTCACACAGCTTCCAAGAACCACACCAATTCGAGACTCCTCCGCCTCTCCTTTCACACGGGCTCTTCCGGATGTTGCAAAGCAACGCGGATCCCAATTCAATGCATTCACATTACACCGATCTGAGCGATCCCCCAGACCTCTACGCTTCGCTTCACGAGGAGCAGGTGCCCCCCCCTCCGGAAGACATGAATCCAAGTGATCCGGACCTCATTCCTCACGAGCAAGAACTTCGCTTTGATGGCGACCTCTATACACCTCGATGGGTCAGGGGTCACGGCAACAAGCGCGAAGGTTGGTGTGGAATCTGTAAGCCTGGACGTTGGCTCGTCTTGAAGAACAGCGCTTTCTGGTACGACAAGAGTTTCACCCACGGTATTAGCGCTGCGACCGGTAGCCCCTTCCAAGAGCCTCAGGAAACTCGCCGCATGGACGGAAATCCCGATGTCTGGGAGGGTCTGTGCGGAAGTTGTAACGAGTGGGTTGCACTGGTCAGCAGTAAGAAGAAGGGAACTACTTGGTTCCGACATGCTTATAAAGTAAGTCCACGATAGTCAAACACGGGAGATCCTGTCGCTAACCCTTTTGCCAGTGCCACACGCACCCGAAAATCAAAGACGCACCGAAACGCCGTCGAGAGAGCAGTCACACTCGTGCGCTGGGCGCCTCCACAATGGCCAAACCCAAGACCGAAACGCCCATGACACCACAAATGACGCCGAGCCAGTCGGTCAGCAACACGCCCATACCTGGGATATCACAACAGCTGCTGCTGCAGCAACCACAACTAAAAACAATCAGTCCTTTGGAAGGCTTATCTGGAATGATATAATATTTCTTTTGTTTAGTGGCATACAGGTCCACTATGAAATGACGAATACATTTTGGGGGGTTCGCGGTAGAGCGACTTTTAGACGCGGTACGGGCCTATGATGTCCGGCGCCATTTCTCTGGAAAGAAATTTAATTTTTGGTTCAAGGGGGAAAGACCGCTGGCGTGTGCTTATTGATGATTTATGAAGCGGAGCGCATAGAAAGTATAATCATATATTTTATATGAAGATGGCAGAGTAGTTTCCTGTTATATATACCCCTTAGTAGATAGCTGTAATGGGTCAAAGATACCCATCCTAATAAGCATGCCGATGCAGAACTTGTGTGCTGTGATGTCTTTTAAACGCAACACTTGAAAGGCTTGGGAAaGAAAACTTGCAGCCTGCCTGGAACTGGCCGAGCACTTCAGGGCCACCAGAGCAACAACGCACAGGCTTTGATACTGGATCGAGGTAGATCAGATCTCCGACCTTCTGTGCTCACGAATAACCGGTATCCATCCAATGGCTTAGAAGGTCAACCTCCTCGGGATCTCGACTGAACCATAAATTGTCTGATGCTTCGCCTCGACCAACAACTATCCTAGCGCAAAAGAAGTCCGACAGCGCCTACTACTTGATCCCAACCGAATCATGTTCCAGCTGGCTACATCGAGAAGGCAAAACTGAATCCGTGCACCTAGAAATCCCCCAAGTGAGACTGCTGAAACGGAAGAAAAAGCTAAAATCGACACCAAGTGGCTGTGATGTAGCGTGCAGTCACGTGCCACAATAGCTGTTGCCAACTTTTAAATTGGGAGTGAGATCGACTGGCTCTAAGCAGCACAAACTTTTATGCACGGTTATGCCAACACGAAGTCCCTTGCAGAGAGAAGTATTGGCGCATGATGGCTCCCTGGGGCACTTGCAGTTGCTCCGTTTCTTCGTCAGGCGAGTATTACTGATGGGTAGAGTTTCATTCGCCGAGGGAGCGCATCTCCGAAGGTGTTGTGTGCCCTCGTCGACCCTTAACTTACCAGTCTTTAGGAGATGATCCAGGGAAAGCCCCTCGCCCACCAGGACTCTCTTCAGCTCCCGGCCATTCGATGAGTGAAGGCTCACGCCGCCTGTGACGCATGCTTCGTTGGAATTCGAAAGCACGAGTTGATGTGAGGCGAGAGAGAGAGGAAGAGAGGACCGAACGGAGGTCCAGTTGAAGCTGGGAGCGCGAGGAGCTTGGGGCAGTGGCTGGTCAGAAACGGAGATTTGGCCTGGCCGGACTGAGACTGGACTTGTGGAGCATGAGCGTGGGAGGCAGCGGTGTCTTCGAGCCACAATCGTTCGTCATATTATGGGAGGATGCAGGTCCCGGCGTCCGGCATCGCAGTCGAAAGGCTTCAATTGCAGCAGAAGAGAGACGGACACGCAGGATTGATGCACCACGCAGGTACAATCTGGAGCTTCTAGCTAGTCTTGCGGAAGCGAGACGAGTACCAACGACCAAGGTCCTGTACGGAGTACCAGCCCAACAGGTGGGGGgAGgACCATCCGGCTCTGGCTTTTTAGCTTCTTCTCGAAGAGGTTAAGGGTTGAGATGGAGTGGCTAAGATGGAGTGGCAGAAAGACGAAaGAAAGATGCGGAATCTGTGATGCAGAGAAAATGCCATGCCGAATAGGCCcTCcTCTCTCTCTCTTCAAGTCGTCATAGCCTATCCCTCTGGTGTCCACTTCGAGGACTAGCAAGACAAAGTAGTCTCCCACCCATTCCATTGATCATTCCATAGCTCTGCCGAAGATTTCTTTCTTTCTTTCTTTCCTTTACGTACTTGACAGAAAGAAATCCCAATTGTGCCGTGACGATCGAGCCACTCCTGTGCTCTACTCGGCGGCTGCAACAAAACATACACACCGATTAGATTTCTGAAGCTATTATCATCGTGCCAAAACCCCGTGGTTAGACTACCACGAATTTGAACTTGTAGAGTTCGGATTTGATCTTCAACTCGCCCTCCcGTCCCATCTTGATCATATCTCTATGTCGGCGCATAACGGGCTTTGAGCGGTTTTGTGGGCTGTAAGCCTGTTTTCTCTCAGCTGAGTCGTTATCGCTGCCTTGGTTATAAGTTCCCAGACCACCCTCCACCTTCTGGTGCTGCCAAAAACTTAACCCTTGATATAAACCTTCCTCCACATCTTTAGCAGAATAACACCGTGCTTGGGTGGTAATTCGATCTTCGGGTCCAGGCCCGTCCGTTTACTCTCGGGACCCGCCACGACATGCAATCCTAGCATACACATACCTACCTACTTCTCTGCCCTACTCCCCCATGACAACCGGCAAATATCTGTGATCGTGTGTCTTGAGATTGGACTTCTTGAGCCTCACATAGCTTTCGGTGCCGCCTAATACCACATTCCTATCTATACCACAGATCGTCTGACTCGCGACTCTTAAGGGGAAGCAATCATCCTGGGCCCCATATCTGGTTGTCTCAAGCTCCAAGCATCACTCCTCGGCTTTTtGTGCTTACTGTACAACCTCCCTCCTATTGCTCGACCCGAGAAGCTCAGCGTCGACTACTAGGTGAAGCTGTAATATTTTGTGTAAGATTGTTGCCGGCGTTGCCTCTCGGATCCAAAGCTAATTCTCAAATTCCACAGGATCGAAACGTACTTTGATAGCTCCATATGAATGTCCCGACACTCAACCAACCCTCGACGATTCCTTAAAAACCCTTATACCAGAATCTTCCAAGTATTACTATAGATCATACGTTGTTCAATTGAGGGTCGGGGCCAAGTTGCTAATAGGTGGAGACAAAGGCGGATGCTCTCTCCGAAAGTTTTGAAGGGAGGCTATTTATCCTCAATTGCGCGGCAAATATCCCTGCCCTGGGCCATCTACAAGATACAAGCCAGTACAATTTGCTATGAGTTGGGATCAACAGTCATATAGGTATGAACTCAAAGGAAGAAGCTGTCTCGAGAGGATGGAAAGCTAAACTTGTCTCCAAAGCTTTGGGAATCCAAACGCTCAACCCCCTACTCCCACTCGAACCCCAACGTCTGCCCAATTTCCAAGTCCCTCCTTCCAGACACCGAAGAACAGCTCGAGCTTCGAAAGTCGAGCCGGATGGACGCCAACATTTGCGGAAGAATATTCTGTATTCAATGCTACACCTGGACGGCTCATAGGTTCCCAGAATCCCTTCGGTGAAGCCTCGACTCCCCGCCCTGCCACGGCCTCTACTCAGAACCGACGGCATTCCACTATAGAGGGGGTAGATCTTGTAGCAGAACTAAATTCTCATGTTCATCATTTCTCGCCGAATCCTACCCTCCAGCTCCCGGCTGTTGACCCCTCCAACCAGCTGCCCTCGTCTCCAGGTCCCCcACCCGCCACACAAAGTCAACTCGATGATAGTGCAAGAAAGACGGTGACACCGAGAAGGCCAAAGAAAAGGTTGGATGAGGCTTTTAGTGGACAAACAGCAACTCCGCCAGCGTCGTCGAACGGATCTAGGAAATTGGCTCCCAAATTTGCTTTAAATACAATGCAGGATGGGTCGCAAGATAGCCAATATGGATTATCACAAACTCCAACTGGGCATTCGGCCCTGATGTCATTCACTGCCACTTCAGGAGACTTCTTCTCTTTTCCTATGTCCGCACCAGCAACGGCTCCCGTCTTCAGTGATGCAAAGTCTTTTTGGGATCCAGAGGTTGGTATGAATGGCATGGATATCGACTTCACAACCAACGATACTGGCATGTTTAACACTAGTTTGCATAAGCCTAATACCTCATTCGATTGGGGGAGGGACAATCAAATATTCCAGGACGCTTTGAGCACTTTCCAGAATCCAGACTTGCCCGCTCCTCAGACTGAGCAACCTCCTTCTGTCAAACGCCAACGGCAATTGGCACCAAAACTCCTTACCACGAGTGCAGCATTACCCACTACTTTAGCCTCCTTCGATCTAAACCAGACTTCTTCTGCAAACGATAACTTCCCATCTACTACTCTAAGTAGTGTAAACCCAGGTCTGCTCTTCAGCCAAAATAAGTCAAAGGCCATGACTTCTGGCTTAGAGCAGGCGCCAATGCCAGCCCCGCGACCTGCCACGAGCCATCCAGAATTGAAGCCGTACCAACACCAATTGCGAGAACGAAGAAGGGACCAAGAAGAACTTATGCGCTCTCGCAGCGTTCGCGAATCAAGCGCATCTAGGCATGTGGATAGAGGAGCAGCCAGCTCACCTATTAGAGGACCTGCACGTCTTGGGCTGCGAAGAAGTATGAGTGACAGCAGGGGAAGAAGAACTCAAGGTAAACATGTCGCCCGCTTAGTCTCTAGTAACCACTAATATATTTTCAAGATCGTGCTCTAGCTCGAACTGGTCGAACCTCGCCTTCGAAAGTGCAAAGATCGAATACACTTAGATCGATACCCGAGCTGCCGCCCCCGAGGAGTCGTACCGAAGTAAAGTTTACCATTGATGCCAACGGACGTGCCAGAACCGAAACGGTCCTTGTTCGTGAGGGGTCAATGGCGGCAAGGAGGGGGCCGTCGGTAATAGACGAAGATTGGGGGTCCTCTCAATGCGAGTCTTCTTCCGATGATGAGCCAATTCTTGTTCCAAGTCGCAATACTTCCTTTGCGCTCCCTCCGCAAAACAATGCTCCCAGCCTAAGTCGGTTAGATGGTTTTAGCCATGGTCATGATTACCGAAGTCAACATAGCCACTCCGAGTCTTCAAGTCAACGCTCATTCCGACAAAGCAGTTTGGGAAGCGAGGCAGAGACTGTGATGGAAGACGAAAATCCTTCGGGTGATGCTACAAGTGAACTCCGAAAGGTGATGCAGAGCCGCAAGAGAAGCCAGGCGAAAATGCAGAGCCATCAGTACCGTCCAAGTTCGTCTCGTCGCAGCGGCTCTCAATACATCTACAACTCGTCTACAGATCTGTCACTGGCCACTCTTACCGATCCCGATGGAGCTACACCGTCTAGCACGAGAAGTGGTACAACAAGATGCGTGTGCAACAATCCAGAATCCGAAGGTTACATGATTCAATGGTACGTACTAAAGCAGCAGCTAtTTTTAATGCAGCTAACATCTTGTGCAGCGAGGGATGTGATAATTGGCTTCACATGGTTTGTGTACACATCGATCGGAAACGCCTTCCCAAGGTATATATATGTGCATTCTGTGCCCAAACGCCAAACATGCGCGGAGGTCGGCTTCGAGAATCCACAGTGGGTAATATAGCCTCTTCGCCGCTCGCACATAAATCCTTTAGATCGTTTCGTTGACAAGATATCTCGTCGGCACCTTCTTCTGGGCATCCGAATCTACTGTGGATAGATATATATCTCTCTCTCGTGCGAAGTCGGCAATACCATCAGAGTCATACTGCATACAGACACAGGTCAAGCTTCGAATGGCAGACCTGGTCTTCATTCCCcACCCTTGGTAACTAGCCTGTGGACCCACTACGAGATGCTTTCCATAGCAAAAATCCGAGCATTCTTGGAGGGGTTGGTTGGTCAGGAACGAACTGCGAAATAGCATATATTGCATTAGTCGATTTTCATTTTTGCCCTTTGATACCCTTCTTTGTAAAGATAGTGGATAGAATTGCGTGCGTGGGCATAACCTGCACTGTAAAATGTATGTCGCTGCGTTAATATATCGACGGATAGGTTGGACTGCAGACAGAATCTAGAGGTCGTCGAGATGATGCCGGGATAATGTGAGAAACAGGTGATAGTTTAATCCGAAAGTCAAACTTCGAAGGTCGCTCCCCTTCATCCGGGCTGCCTGATTTGGAATGCCGCACCACTTCCTATAGATACCTACCTGTCCCACCTTCACTTGCATATAAAAATCATTTTTATCTCCAGCTGCTTCTTCAATCAGCTTTTCCATTCGAGGCAATCGAGTCAACTTCACCGTCGCATCTACAGTCGCATCTTAAGAAGTGCGGGGCTTCTCCGATCACGGAAGGCGGGGAAATAATTAAAAAGTGCTGTCGAAGTCTCCTGAACTATCCCACCAACCTCAATATCTCAAATACACGTGTATACTCTTCCTGGTAATCAACGATGACTACCCACAACATTGTCGTTTTCGCTGGCGACCATTGCGGTCCAGAGGTGGGTTGACATGCCCGCAACTCTCCCACGAACTAATGTATGCTGACATCCATCCCAGGTGGTCGCAGAAGCTGTCAAGGTCGAGACTCCCCCGTTCTAAAAATGCTGCATCTGTTTCTGCACATTACTGACGCATCCGCAGATCCTCAAAGTCATTGAGGCCGAGCGACCCAATGCAGGAAAGTTCAACTTTCAGGAGGAGCTTCTAGGTGGTGTATGCATTCGTCCCATGCCATGAAATCTTTGTCTGACCATTTCCCAGGCCTCGATCGATGCCACTGGAGAGGCTCTCACGGCCAAGGCACTCGCTGCCGCCAAGGCTGCAGATGCGGTTCTCCTTGGTGCCATTGGTGGTCCGAAATGGGGCACGGGCAAGATTCGACCGGAGCAGGGAATTCTCGCCCTGAGGAAACAGATGGGTACCTACGGAAATCTACGACCTTGTAGTTTCGCTTCCGAATCCCTCGTTGATATCTCCCCTCTCAAGCCTGAGATCTGCCGTGGTGTAAACTTCAACATCGTCCGAGAACTCACAGGAGGCATCTACTTTGGGGAGAGGAAGGAGGATGATGGCGATGGAGTTACGTGGGATACGGAGTCAtATTCGCGACCTGAGGTTGAGAGAATCGCGAGATTGGCTGGTCATTTGGCTATGCAGCATGATCCGCCTCTCCCGGTTTGGAGCTTGGATAAGGCGAATGTGCTGGCTTCGTCGAGGATGTGGAGAAAGGTCATGACGGAGATTATGACCAACGAGTTCCCGAAGATCAAGCTCGGCCATCAGTTAATCGACAGTGCGGCTATGGTCATGATTCGGAACCCGAGAGGGCTAAACGGCATCGTAGTTACCAGTAATTTGTTTGGGGATATCATTAGTGATGAGGCCAGTGTTATCCCCGGCAGTATCGGCTTGTCTCCCAGCGCGAGTTTAAGCGGTCTTCCTGATGGGAAAAGCAAGTGTAATGGTATCTATGAGCCAATTCATGGTAAGTCTTTTGTACGACCCTTTTTTGGCAGGTCATTAACACAACTTAGGATCTGCGCCTGATATAGGTGGGCAAGGTATCGTCAATCCCGTTGGAACTATTCTTTCCGTGGCCATGATGCTCCAATACTCCCTC</t>
  </si>
  <si>
    <t>1868422..1869467 (-)(1046bp)</t>
  </si>
  <si>
    <t>2671052..2673496 (+)(2445bp)</t>
  </si>
  <si>
    <t>66514..67932 (+)(1419bp) [ join(66514..66706,66760..66791,66852..67130,67186..67853,67908..67932) ]</t>
  </si>
  <si>
    <t>3721082..3723326 (+)(2245bp)</t>
  </si>
  <si>
    <t>17069..18179 (+)(1111bp) [ join(17069..17144,17167..18179) ]</t>
  </si>
  <si>
    <t>98731..100065 (+)(1335bp) [ join(98731..98797,98890..99653,99757..100065) ]</t>
  </si>
  <si>
    <t>4029547..4031693 (+)(2147bp)</t>
  </si>
  <si>
    <t>(2R,3S)-3-isopropylmalate = (2S)-2-isopropylmalate</t>
  </si>
  <si>
    <t>2894127..2896566 (+)(2440bp)</t>
  </si>
  <si>
    <t>4263452..4264889 (-)(1438bp)</t>
  </si>
  <si>
    <t>2.1.3.3</t>
  </si>
  <si>
    <t>6.3.5.5</t>
  </si>
  <si>
    <t>2.3.1.35</t>
  </si>
  <si>
    <t>2.6.1.11</t>
  </si>
  <si>
    <t>1.2.1.38</t>
  </si>
  <si>
    <t>2.7.2.8</t>
  </si>
  <si>
    <t>2.3.1.1</t>
  </si>
  <si>
    <t>10125_g</t>
  </si>
  <si>
    <t>2657_g</t>
  </si>
  <si>
    <t>2957_g</t>
  </si>
  <si>
    <t>4880_g</t>
  </si>
  <si>
    <t>4493_g</t>
  </si>
  <si>
    <t>9083_g</t>
  </si>
  <si>
    <t>6033_g</t>
  </si>
  <si>
    <t>8812_g</t>
  </si>
  <si>
    <t>7602_g</t>
  </si>
  <si>
    <t>10307_g</t>
  </si>
  <si>
    <t>6117_g</t>
  </si>
  <si>
    <t>10037_g</t>
  </si>
  <si>
    <t>K00818</t>
  </si>
  <si>
    <t>K12659</t>
  </si>
  <si>
    <t>K00620</t>
  </si>
  <si>
    <t>K01427</t>
  </si>
  <si>
    <t>3.5.1.5</t>
  </si>
  <si>
    <t>K01476</t>
  </si>
  <si>
    <t>3.5.3.1</t>
  </si>
  <si>
    <t>K00611</t>
  </si>
  <si>
    <t>K00931</t>
  </si>
  <si>
    <t>2.7.2.11</t>
  </si>
  <si>
    <t>K00147</t>
  </si>
  <si>
    <t>1.2.1.41</t>
  </si>
  <si>
    <t>K00318</t>
  </si>
  <si>
    <t>1.5.99.8</t>
  </si>
  <si>
    <t>K00286</t>
  </si>
  <si>
    <t>1.5.1.2</t>
  </si>
  <si>
    <t>K00819</t>
  </si>
  <si>
    <t>2.6.1.13</t>
  </si>
  <si>
    <t>8316_g</t>
  </si>
  <si>
    <t>1405_g</t>
  </si>
  <si>
    <t>2227_g</t>
  </si>
  <si>
    <t>3609_g</t>
  </si>
  <si>
    <t>K01956</t>
  </si>
  <si>
    <t>K11541</t>
  </si>
  <si>
    <t>K01955</t>
  </si>
  <si>
    <t>ATGGCTCCAGGAAAGGAAGATTCGGCTATGACGTTGACGGTGCTCGGGTGCGGTATGTGAATATGTGAATAACTTCGATTTTGACGGGCGCTGGCGATGCGGGTGGTCGAAAGTGAGCGAGTGCAAGATCTACCAGACTGACTGTTTGTCATAGGGACTATGGGAATTGCTATTCTTTCGGGGATCTTATCGAGTCTCTACGAATTAAATGCGCCCAAATCGTTGCTTCCCCTTCCTTCAGTCAGCGGTACCAGTACGCCTGCGGAGGAGATCCCAGCAAGATTACCAAGTCGATTCATCGCTTGCATCAGAAGATATGAGAGTACGAAGAATATCAAGAAGGCGATGGCGGCTCATCTTAGCTCTCTGAAGATTCTACAGGGGGATAATGTACCTGCCGTGAAGGAAGCAGATGTGGTTCTACTCTCTTGCAAACCGTATACTGTCAACGACATTCTGGGAGAGGAGGGCATGAAGGAAGCCCTGGAGGGAAAGCTGCTCATCAGTATATGCGCCGGTGTATCAGTGCAGATGATTGAGAAGGCTTTATACGGGGGCGACCTTCCGGCAGAGATAGAAGATAGGTGTACGGTGGTGAGAGCCATGCCAAATACGGCTGCTGGAATTAGAGAATCGATGACGGTTATCGCTATTTCGGAACCCCCTCTCCCAGCTGAGATGTCGAGCCTAGTATCCTGGATATTTAGGCGTATTGGAGATGTCGTGCTGTTGCCAGAAGCGACAATGGATGCGAGTACGGCGTTATGTGGTTCTGGACCAGCCTTCTTTGCTCTGATGTTGGAGGCTGCAATTGATGGCGGAGTAGCTATGGGCCTTCCCAGAGCAGAAGCCCAGAGAATGGCGGCCCAGACCATGAGAGGTACCGCTGGCATGGTTCTAGCTGGGGAACACCCTGCGTTACTTAGGGACAAGGTCAGCACGCCTGGTGGATGTACAATT</t>
  </si>
  <si>
    <t>ATGGCGACCTCAAACGCCGCCCCAGCCAGCGGCCTAGGCAAAACCTTAACTATAATTGGATGTGGTATGTTTCCTGCCCGTAGCCCCCACAAACCATCAAATGTCAAATGCTCACGTCATATAGGAACCATGGGCGCTACCATTTTGTCACGACTTCTGGCTTCCTGTACCAAAGCTCTGGAGAAAGGCGAAGAGCCAAGAATATCCCATTTCATCGCAACCGTTAATAGTGAAGCGTCAGCTGACAAGCTAAGCGCCCGCTTTACTAGTGATCGTGTTGAGGTTATATGGGGAGACAACGTGAAAGCGATGAGGGATGGGGACCTTGTACTGCTGGCTTTCAAGCCATACATGATTGATTTGGTGCTCAAGAAGCCGGGAGTGAGGGAAGCATTGGCCGGGAAGCTAGTGATTAGTGTTCTCGTAGGATCTCCCACGCGAAAGTTTGAAGAGGCGGTTCCTCCCAGGAGTGGCAATGAGGCGTACTTTCTTCAGAGGGCGATGCCTAATCCCTCTGCTGAGTTTGGGGAGGCCATGACAATTGTTGAAGTGCTCCCTGATATGCCTCAAGAGCATCAGGAGATGACGACCTGGATATTCTCACAATGTGGAAAGATCTCGCTTCAGCCACCGGAGCTTTATGACATAGGTGGGGTGGTATCTGGAGTCTCTGTGGCTTTACTTTCGGTGGCATTTGATGGCATGCTCGATGGGGCTGTTAATCAGGGGTTAAAGAGAGGGGATGCAAAGAAGATTCTAAGCCAAGCTCTGTTCTCGATGGCTAAGTTGCTAGAAGAGGA</t>
  </si>
  <si>
    <t>ATGGCGGGGTCACCAAGAGCACTTCTTCTCCAGTCCAGCAAGCAACTTGCTCTTTCTTTCAGACATATATCCTCCCAAACTTTACCACATCAAACTGCAATTACTACAGACCAGGCAACATCACCCAGCAGATTGCCCGATCTAAAATTTCCAGTAGCTCCAGATCCCCCTCCAACAATGCCGACAGCATCACCTCTATCAATCCTCCCTCTTAGTTGTGTTATTAGATCATTGATGGTGACATCAATATCTTCCTCGAGGGTGAGAGCTCCAACGTGCAAACGAAGTGTACTTTCTAATCTTATCAAGATCCTTTTAAGTCCTTCATTGGCAATTATGACCATACTGGCCCACGCTAAATCCCCCATCCTATCCCCTGATTCGAATCCACTCCTTCGATACTTCCTCAAGAAGACATTCTATAAACAATTCTGTGCTGGGGAAAACGCTACAGAGGTCAAGCGGACATCAGATAGCCTCAAGAGCATGGGCTTCAAGGGTGTCATCCTTGGCTATGCGCGAGAAGTTGTGTTGGACGAATCACAAACCGAAAAGTTATCATCGTGTGGGGACTCAGAAGTTGCTGAAGAATGTATACGTAGTGAGATAAAACCCTGGGCAAAAGGTACCTTGGAAACGGTGGAGATGACTGTACCGGGAGATTTCGTTGCACTGAAATTTACCGGAGCAGGATCCCAAGCTCTATTCGACCTCTCACAGCGGGCCGACCCCTCCCCCGCTTTACGGGCAGCGATTGATTCGATTTGCGACCTAGCGGCAAAGCGTGGTATACGACTACTCTTTGATGCGGAACAGCAAGCAATCCAAGCAGGTATCGACAAGTGGACTTTGGACTATATGCGGAAATATAACAAGACTGCAGATGGAAAGGCAGTCATATACGGTACCTACCAAGCATATCTCAAGGCTACACCAGAAATTCTCTCCTCTCATCTAGCAGTAGCAAGCAAAGAAGGTTTTACTATTGGTGTCAAGCTAGTCCGAGGAGCTTATCTTGGTTCAGACCCAAGATATCTTATTCATGACACCAAAGCAGATACAGACGCTTGCTACGATGGCATTTCAGAAAGTCTCGTCCTCCGCTCCTACAACTCATACCTGACCCCACCATCACCCAAAACGACGATATACCCATCCGTTGATGTTGTCCTCGCAGGTCATAACCTTCAATCCGTGCGTAAGGTCCAAACCCTCCGCACTAAACAAGCACAAAAAGGGGACAAAGGCATTGAACTTGTCTATGCGCAACTTCAAGGCATGGCTGATGAAGTGAGCTGCGAATTGGTTGTTGCGGGCAAGGACGCGAAGAAGGATGAGCTCAAGGACGTACCGAGGGCGT</t>
  </si>
  <si>
    <t>ATGACAACTACATCGATGGTCAAGCCCAAGTTCCTCGCAAAACCTGCTGAGCTCGGCGTCGTCGCTGTCGGGTTCTCTGGCGGCCAGGTATGTTCTTCTCTCTTCTCGTTCCCCCTCGTCACTATCCCTTCCATCAAGCATCTACCTCCATCCACAGACTCGCGATCTCCCCCTCAGATCTGCCTCGCCTCGATACGTACTGACCAGCCTAGTGCAAACCTGGAGTTGACGCCGCCCCATCCGCCCTCATCTCTAGCGGTCTCCTCGACTCCCTgCACGAAGAACTTGGGTACAAGCTCTTCCACGATGGCAGCGTCCATTCCTACAAGGAATTCATTCCCAAAAACGACCCCGACTATCGCGGGATGAAGAACCCCCTCGCCGTCTCCGCCGTAACGCAGAAGCTTTCTGAACAAGTATACTCTCACGCCAAAGAAcGGCGCTGCGTCCTCACTCTCGGCGGCGACCATTCCATCGCTGTCGGCTCGATCGCAGGAACTGCTAAGGCTATTAGGGAGAGACTGGATCGGGAGATGGCTGTTATATGGGTGGATGCTCATTGCGACATCAACACTCCCGAGACCTCCGGTTCTGGGAATATCCACGGCATGCCGGTTGCCTTCTTGTCTGGTCTAGCTAAGGATGACAGGCCTGATGTTTTCGGCTGGTTGAAGAAGGAACATCTCATCTCCCTCAAGAAACTGGTATACATCGGTCTCCGGGACGTCGACCGTGGAGAGAAGCTCATACTACGTGAAAACAACATCAAAGCTTTCTCCATGCATGATATTGACCGTTACGGCATTGGAAGGGTTATGGAAATGGCACTGGGATGGATTGGAAATGACACTCCCATCCACCTTTCCTTCGACGTCGACGCTCTGGACCCATTGTATGCGCCTAGCACCGGTACTCCTGTTCGAGGCGGCTTGACGTTGAGGGAAGGAGATTTCATCGCAG</t>
  </si>
  <si>
    <t>ATGCATCTCGTACCTAAAGAAGTCAAGCCACCCTCTCTCAATTCATGTTGTTCTGCGCTGACAGAAGATAGCTCGATAAGCTGGTTATCTCACAGCTCGGCCTCCTCGCCCAGAGACGTCTTGCCCGGGGCGTGAAGCTCAATCACCCCGAAGCTTGCGTGCGTTATCTTACTTGGTTATATTGCTAGATTCGAGCTAATCAGGTGTCTAGGCTCTTATTGCAAATAATCTTCAGGAAGTCATTCTCTCCCTGCGCTCCCCCCACGCTCCTTCATCAGTGTATGCTAACTCAACACAGCTCATTCGCGATGGCCAGCATACGGTTGCAGACCTCATGTCTATCGGTGCCACGATGCTGGGTCGTCGCCATGTTCTCCCTTCCGTCTGCTCGACGCTGACCCAGATCATGGTAGAGGGCACATTCCCAACAGGCACATACCTAGTTACTGTACACCATCCCATCAGCAGCGATGATGGCGATTTAGCAAAAGCCTTGTATGGCAGTTTTCTTCCTATCCCTAGTAAGGATATCTTTCCATTGGCAGACGCAAGTGAGTATGAGGCAGAAAAGCAACCTGGGGCCGTGATAGTAGTCAAAGGAAAGGTGGTACTCAACGAAGGCAGAAAGAGAATCAGATTAAAGGTGGAAAGCAAAGGGGATCGCCCCATACAGGTTAGTTCAAGAGGGAGCTCGTCTTTTAGAATCGAGCTAATCTTATCAGGTCGGATCACATTATCACTTTATCGAAACGAACCCACAGCTCGAATTTGACCGAATAGCGGCTTATGGGTATCGTTTGGATATTGCTGCGGGGACTTCTGTTCGTTTTGAACCCGGTGATAAAACGACTGTAACTCTGGTTGAGATTGGGGGCCACAAAGTCATCCGTGGTGGAAACCACCTAGCTACGGGTAAAGTCGATATTCATCGCGCCGAGGAAATCTTGGCCAAAATCCAGCAATGCGGGTTTGCCCATAAGCCTCAGCCTGTTGGAGATACTGGTCACATTAGCATGTTTAAAATGGAGAGGGCCGCATATGCTACCATGTTTGGCCCGACAGTCGGCGATAGTGTCCGCTTGGGCTTTACAGATCTTTGGATCAAGGTTGAGAAAGATCTCACTTCTTATGGAGACGAATGTAAGTTTGGGGGCGGCAAGACTCTTCGTGAAGGTATGGGACAAGCCACCGGGGTCTCCGATGAAATCTCTCTGGACCTCGCAATTGTGAACGCCTTGATTGTCGACTGGACAGGCATATATAAAGCAGATATCGGTGTTAAGAATGGGGTAATTGTAGGTATTGGAAAAGCAGGTAACCCGGACGTGATGGACGGTGTTAGTCCCAACATGATCGTTGGGTCTTGTACTGATGTCATCGCCGGGGAGGGCAAAATTATAACTGCAGGTGGCTTCGACTCGCACATTCATTTCATCTGTCCCCAACAAGCCTATGAAGCCATTTCTTCCGGTATTACTACCATGCTTGGTGGTGGAACTGGCCCCAGGTGAGTGTTGCGCGGATTTGACTTCTTGTACTTACACGAAACAGCGCTGGTACAAGTGCGACTACTTGTACTCCAGGCAAGACCTACACTCGTCAAATGCTCCAAGCGTGCGATACTCTACCAATCAACCTTGGAATTACAGGAAAAGGAAATGACAGTTCGCCACTTGCCTTGCGTGAACAGGTTATTGCCGGAGTATGTGGTCTCAAGCTTCACGAGGATTGGGGATCAACCCCTTCGGCAATTGATTCTTGCTTAACAGTCTGTGACGAGTTTGATGTCCAATGCCTCATTCATACAGACACCCTCAACGAGTCTGGCTTTGTCGAATCTACCATTGCTGCATTCAAAGACAGGGTAATTCACACTTATCACACCGAAGGAGCTGGTGGAGGCCATGCACCCGATATAATCAGCGTCGTGGAACATCCTAACGTGCTCCCATCCTCGACCAACCCGACGAGGCCATACACCCTAAATACTCTTGACGAACATCTCGATATGTTGATGGTTTGCCATCACCTCTCGAAAAACATTCCCGAAGATGTTGCTTTTGCAGAATCACGTATCCGTGCCGAGACTATCGCTGCTGAAGATGTTCTCCATGATCTGGGCGCTATCAGCATGATGTCCTCTGATTCTCAAGCCATGGGCCGCTGTGGAGAGGTTATCCTCCGAACGTGGAACACCGCCCACAAGAACAAGGTCCAACGTGGAACTCTGAAAGAAGACGAAGGGACGGGAGCGGACAACTTCAGAGTGAAGCGGTACGTAAGCAAGTATACGATCAATCCGGCTATTGCACAGGGTATGGGCCATCTTATTGGAAGTGTTGAGGTTGGCAAGTTGGCGGATCTCGTTGTTTGGGACCCGGCTTGGTTTGGAACTAAACCCATGACTGTGATTAAGAGCGGGCTGATTGCTTGGTCCCAGATGGTAAGTCCACCTCCTCGCCTTTCTCCATGTTCTTAGTCTAATAAAATCCACACAAAGGGCGATCCTAATGCTTCCATCCCCACCGTCCAACCTATCATAGCCCGTCCCATGTTCGCGCCCCTCGTCCCTTCCACCTCCGTCCTCTTCGTCTCCCAAGCTTCTATCGAGTCCGGTACTATCGCCACCTACGGGCTGAAGAAGAGAATCGAGCCGGTGAAGAATTGCCGCACGATTGGGAAGAGGGATATGAAGTTTAATGACGTGATGCCGAAGATGA</t>
  </si>
  <si>
    <t>ATGAATGGCGAGGTTATCGATATGTGTGCTGGTTGTGCTGATGCCGCTGGTGTTATAATGGGAACCAAGCTGGCTGGAGAGAGCAATATGAAACGGGTCAGAGCTGGCAGAGAGCTGGCCGTCGCTGGCAGATGGAAGACGGGGGTGTTGATTGCATATCTTAGCGTGGTCATTGACAGGGCTAGCAAGGCTCCGATCCAGGAACATGGCGGCCTCGCGTGCCTGATTTTTCACGACATGCAGCAGCAATCGATATCAGAATTTAAGACTCATCTGGGTGAAGTTTCTTCACCGGGGCTTCCTGTAGGTTTTCACTCTTCTTTCACGCTCCAAGCATCTCTCGGAAATCTCTCCAGTCTTCCAATTCAACTATTCCGTGTCTTTCTCTAAAGCACAATTGCCCTCAATTGAGCTGTCTCAAGATGCTCACCAAAGgCCCCCTCCGTCCGGCCAAGGCAGCTCTCCGTCATTTCTCCAAATCCCAGCTACGGACCTACGCCAGCTCCAGTCTCCCAGCATACGCACCGCTTCCCTCCCCAGCACCGCGACATTTCCTCTCCATCTCCGACCTGACTCCCACCGAACTCGTCTCTCTTATTCGCAATGCTTCCAGGTCTAAAACGGCCATCAAAGGGTTTGGCTCGGCGCCCTCAAACCTCCGTGGGGCTCTCGAGGGCAAAGCTGTGGCGATGATGTTCAGCAAACGCAGTACACGGACTCGGGTCTCGACCGAAGCAGCTATTGCCACGTTAGGGGGTCATCCTATGTTTCTAGGTTCCAACGACATTCAACTCGGCGTGAATGAGAGCCTCTATGATACCTCTCGTGTGATTTCCAGCATGACATCCTGTATGGTAGCGCGAGTAGGTCCTCATTCCGACGTCGCAGACCTAGCCAAATACTCCTCTGTCCCCGTCATAAACGCCCTATCCAACGACTTCCACCCCCTCCAAATAATCGCTGATTTCCTCACCATCTATGAGACCTTTCCTGCAGGTAAATCTCAAACTCTCCAAAGCTCTAGTCTAGGTTTGGAAGGAATGAAGATTGCCTGGATCGGGGATTCAAACAATGTGCTCTTTGACCTAGCCACGGCTGCTACCAAGCTTGGTGTTAATATCTCAGTCGCTTCGCCAAAAGGCTACGAAATTCCCGCAAATATGCGAGATCTCATCCGCTCTTCTGCAAAGGGTGTTTCTTCCCCTGGTGTTCTAACAGAAACACACGTCCCAGAGGAAGCTATCAAAGACGCCGACATCTTGGTGACTGACACTTGGATCTCAATGGGTCAGGAAGAAGAGACGGCGAGACGACTCAAGGCATTTGAGGGCTACCAAATCACCAATGATCTAGCGAAGCGGGGTGGAGCAAAGAAGGATTGGAAGTTCATGCATTGCTTACCACGACATCCCGATGAAGTTGCCGATGAGGTGTTTTACGGGCCTCGAAGCTTAGTATTCCCTGAGGCGCAGAACCGACTCTTTGCCGCTATTTGTGAGCTCCCCTTTTACGCTTCCCAG</t>
  </si>
  <si>
    <t>either a homodimer or heterodimer</t>
  </si>
  <si>
    <t>ATGGCTCTCCTCCGAATTGCTCAGCAGGCACGATTTCTAGCTACGGTCGAAGGGAGCGCTGGCCGTAAGATGCCAACCATCCGTCCAAGGGCTACTCCCATATCTCATGATCGAGCCACCTTTACAATTAAGGTATAACATATTTGAATCCGAGGCGGAAACTTGGCTGATTTCAGTAGGATGGTCCGGTTTTCCACGGAAAGTCCTTTGGTGCCAAGTCCAACATTTCTGGCGAGGCGGTTTTCACTACCTCTCTTGTCGGATACCCAGAATCGATGACCGATCCGTCATACCGTGGGCAAATCCTGGTCTTCACCCAACCGCTGATCGGTAACTATGGTGTGCCTTCCTCTGCCCGGGACGAGTACGGGCTCCTGAAATACTTCGAATCCCCAAACATCCAGTGTGTTGGTGTTGTCGTTGCAGACTATGCCGAGAAATACAGCCATTGGACTGCTGTGGAAAGTTTGAGTGCCTGGTGTGCCCGAGAGGGCGTTCCCGCTATCTCTGGCGTCGATACTCGCGCTATTGTCACCTACCTACGAGAGGAAGGTTCTTCGTTGGCTCGAATCACAATTGGAGAGGAATACGATGCCGATCAGGATGAGGCCTTCATAGATCCCGAGCAAATCAATTTGGTGAAGAAAGTCAGCACCAAAGCACCTTTCCACGTCAGCTCTCACAACGGAGATATGCATGTGGCAGTCATCGATTGCGGGGTCAAGGAAAACATTCTCCGAAGTTTGGTTCGTCGTGGAGCCAGTGTTACTGTGTTCCCATACGACTTTCCCATTCACAAGATTGCACACCACTTTGATGGCGTTTTCGTCACCAATGGCCCTGGTGATCCGACCCATTGCCAAGATACCGTCTACCACTTGACTCGTTTGATGGAGACTTCCCAGATCCCCATTATGGGTATATGCCTCGGTCATCAACTGCTGGCTCTTGCGGCTGGTGCTCGCACTATCAAGCTCAAGTACGGAAACCGAGCTCATAACATCCCGGCTTTGGACTTGACCACAGGTCAATGCCACATTACTTCGCAGAATCATGGGTACGCGGTTGATACCGCAACTTTGCCGGACTATTTCAAGGAGTACTTTGTTAATCTGAATGATGGCTCCAATGAAGGTTTGTTTACCCCTCTCTTTGACTTGTTTCATTCCATCTAATGGTTAAATAGGCATGATCCACAAGACTCGCCCCATATTCTCTACGCAATTCCACCCCGAAGCGAAGGGCGGCCCAATGGATTCTTCGTACCTCTTCGATATGTATATTGAGAATGTTCAACGATATAAGAAGAATCACGACGTGTATCCTGCTGGAGCTGGGAAGGATAATAGGCCATCAGAGC</t>
  </si>
  <si>
    <t>ATGGCGGCTTTCTATCCCCCCGTCACCGCACCACCGTCGCCCTTTTCGGACGATGCTGCTCGTGAAGAGGATACATTGATAAGCCTCGAGCTTCAAGATGGGGTTGTATATCAGGGCTACAGCTTTGGAcCGAAGAAGAGCTGTGCCGGAGAGTGTAAGTACACCCGACACCCTGTTCGCATGGCCCATCTGCCACCATTGATGCTTGCTTACGGGTACATGCAGTGGTCTTCCAGACGGGCATGGTGGGCTACCCAGAGTCGATAACCGATCCTTCATATCGAGGACAAGTACTCGTCCTCACGTTgCCCCTTGTTGGCAATTATGGAGTCCCCTCCAGAGAGACGATGGACGAGCTTCTTAAAGACCTTCCTGCCCACTTTGAATCCTCACAAATACATATCGCAGGTCTCGTTGTCGCTTCCTACTCCGGCGAAGACTATTCACATTTCCTGGCAACATCCTCCTTAGGAACATGGCTGAAACAAGAGGGAGTTCCCGCAATGTATGGGGTCGATACCAGGGCATTGACCAAGAGAATCAGAGAGCAGGGTAGCATGCTTGGACGAATGTTGTTGCAAAAGACTCCTATCACTAATGGAATTACTAATGGCATTACCAATGGCATTACAAATGGGAAACCCGCTACCAAACCCCCAAAGAACTGGAGATCTGATTTCGAGGAAATCGCCTGGATCAATCCAAATGAGCAAAATCTAGTTGCAGATGGTGGGTCTTTACTCTCTATACCCCTAATCTAGAGCTGACATCTTTCTATAGTGTCGATACGAAATCCCAAACTCTATACCCCAGACCCTTCCAATGCCTTGAAGCATCCCTCTGGAAGGCCAGTCCGAGTCTTGTGCTTGGATGTTGGGTTGAAATATAATCAATTGAGATGCCTACTTAAGCGAGGCGTGGAAGTGATGGTTTGCCCATGGGACTACGACTTTgCCTCTCTTGCCGGCAAGGACTACGACGGTCTCTTCATCTCTAATGGTCCCGGTGACCCTGCCATCATGGACCTGACAGTGAAACACATCTCGGAAGCCATGGCCGAAAACAGGACCCCAATCTTCGGTATTTGCCTTGGGCATCAGCTCCTTGCCAGAGCCGCAGGCGCGAAGACCATCAAGATGAAATTCGGAAACCGTGGGCATAACATACCCTGCACAAATATGTTGACTGGAAAATGTCACATCACGTCCCAGAACCATGGTTATGCTGTAGATACAAGCAGTCTACCATCCGAGTGGATGGAACTCTTTGTGAATGCCAATGATGGCAGCAATGAGGGTATCCGCTGTGTTTCTAAGCCTTACTTCAGTGTCCAATTCCACCCAGAGAGCACTCCCGGCCCTCGAGACACGGAATTTCTCTTCGATGTCTTCATAGATGCTATCACGCGTACCCTCGCTGATAGTAAGCTGCTTACAGCCCCAGTTGCGTTCCCGGGTGGTGAGGCTGCCGAAAATGCTCGACAGCATCCAAGAGTTGAAGTTAAGAAGGTCCTTGTGCTTGGGAGCGGGGGTCTGAGTATTGGACAAGCAGGAGAATTTGATTACTCTGGCAGCCAAGCCATCAAAGCTTTGAAAGAGGAAGGCATCTACACCGTCCTGATCAACCCAAATATCGCTACCATTCAGACATCAAAAGGCTTGGCTGACAAAGTCTACTTCCTCCCCGTCACTGCCGATTTTGTGCGAAAAGTAATTAAACATGAAAGGCCTGACGCAATCTATGTTACATTTGGAGGACAGACTGCTCTACAGGTCGGTATCCAACTTAAGGAAGAATTCGAGGAGCTTGGCGTTAAGGTTCTGGGGACTCCAATCGAGACTATCATCACCACCGAGGACCGAGAATTATTTGCTCGGAGCATGGAATCCATTGGTGAGAAGTGTGCAAAATCTGCTTCAGCTAGTACAGTCGAAGAAGCAATGCGAGTCGTTAAGGACATCGGATTTCCGGTCATTGTTCGAGCAGCATATGCATTGGGTGGACTTGGAAGCGGGTTTGCGGACAATGACCAAGAATTGATGGCACTCTGCAACAAGGCCTTTGCTGCCAGTCCTCAGGTTCTCATCGAGCGAAGTATGAAAGGGTGGAAAGAAATCGAGTATGAAGTTGTCCGAGATGCCCGGGACAACTGTATTACCGTCTGCAATATGGAGAATTTCGATCCTCTTGGTATTCATACTGGAGATTCTATTGTTGTTGCACCATCACAAACTTTGTCCGATGAGGATTACAATATGCTTCGAACCACAGCTGTCAATGTCATTCGCCACCTGGGAGTTGTCGGCGAATGCAATATTCAATATGCTCTCAATCCATTCTCCCGAGAGTACTGCATTATTGAGGTTAATGCTCGGCTCTCGAGATCTTCGGCTCTTGCATCTAAAGCTACAGGTTACCCCCTGGCTTTCATTGCAGCCAAACTTGGTCTCGGGATTCCACTCAACGAAATCTCCAACTCTGTTACTAAAGTCACATGTGCTTGCTTTGAGCCATCTCTCGATTATGTTGTTGTGAAGATGCCAAGGTGGGATTTGAAAAAGTTCACTCGTGTCTCGACACAACTTGGTTCGTCGATGAAGAGCGTTGGCGAGGTAATGAGCATCGGAAGGACTTTTGAAGAGGCCATACAAAAGGCAATTCGAGCCATTGACTTCCACAACCTTGGTTTCAATGATACCAAAGCCCTCGTGTCTATTGATGATGAACTTCAAACGCCTTCTGACCAACGTCTATTCGCCATTGCGAACGCTATGCATTCGGGATATTCTGTTGATAAAATCTGGGAGATGACCAAAATTGACAAGTGGTTCTTGAATAAACTCAAGGGCTTGAGCGACTTTGGCAAATACATGTCTACCTTTAATAACAACACGATAACAACAGATCTCCTCCGACAAGCAAAGCAGCTCGGGTTTTGTGATCGCCAAATCGCCAAATTTTGGAGCTCAAACGAGCTGGCTGTGAGACGGATGAGAGTTGAAGCTGGAATTGTTCCCGTAGTCAAGCAAATCGACACTGTTGCGGCAGAATTCCCAGCCTTCACAAATTATCTCTACCTCACGTACAATGGATCCGAGAACGACGTTACTTTCAGCGATCATGGTGTTATGGTTCTCGGTTCAGGCGTCTACCGCATTGGCTCCTCTGTGGAATTCGATTGGTGCTCTGTTCGAGCCATCAGAACTCTTCGAGAATCTGGCTTCAAGACTGTGATGGTGAATTACAACCCCGAAACGGTTAGCACTGACTACGATGAGGCCGATCGACTTTATTTCGAGAACATCAACCTCGAGACAATTCTCGATATCTATCAATTGGAGAGCTCTAGTGGCGTTCTCTTAGCTATGGGTGGCCAAACTCCAAATAACATTGCGCTGCCTCTGCAACGTTCCAATGTCAAGATATTGGGCACATCCCCGGAAATGATTGATAATGCCGAGAACCGGTACAAATTTTCTCGTATGCTTGACAGAATTGGCGTTGACCAACCCACATGGAAAGAGTTGACAAGCTTCGAGGAGGCAAAAGTATTCTGCAATAAGGTTTCCTACCCAGTTCTGGTACGGCCATCGTATGTTCTATCTGGCGCTGCTATGAATACGGTCTATTCTGAAGCCGACTTGGAAGGATATCTTGGACAGGCAGCTGAAGTTTCACGGGATCACCCGGTTGTCATTACGAAGTATATCGAAAATGCTAAAGAGATTGAGATGGACGCTGTTGCCAAGGATGGCAAAATGGTGGGCCATTTCATCTCCGAACATGTCGAGAATGCTGGCGTTCATTCTGGCGATGCTACTTTGATTCTACCACCTCAGGATCTCGAGCTGACGACCATTAAACGAATTGAGGAAGCCACCCGCAAGATTGGTGAGGCCTTGAATATCACGGGACCTTACAACATCCAGTTCATCGCCAAAAACAATGATATCAAAGTCATTGAATGCAATGTTCGTGCGTCACGATCTTTCCCATTTGTCTCGAAAGTCATGGGCGTTGATCTCATCGAGATGGCCACTAAGGCAATTATGGGAGTACCATTTGTTGAATACCCCCCAAGCGAACTTCCACCAAACTGTGTTGGTGTGAAGGTGCCGCAATTCAGTTTCTCTCGGCTCTCTGGAGCAGATCCTGTGCTTGGTGTGGAGATGGCTTCCACTGGAGAAGTTGCCTGCTTCGGTGCGGATAAGTACGAGGCTTACATCAAAGCTTTGATCTCGACTGGGTTCAAACTTCCTAATCGTAATATTCTACTGTCGATTGGGTCCTACAAAGACAAGAAGGAAATGCTTCCATCCGTTGTCAAGCTTGAGAAATTGGGGTATAAGCTCTTTGCCACGGCCGGCACGGCAGACTTTCTCCAAGAAAATGGTGTCCAGGTCCAATACCTTGAAATTTTAGACGACGAGGATGAGCAAAAGTCTGAGTATTCTCTAACTCAACATCTTGCCAACAATATGATTGATCTTTACATCAATCTTCCCTCAAGCAACAGGTACCGACGACCTGCCAATTACGTCAGTAAAGGCTACCAAACTCGAAGAATGGCCGTCGACTATCAAACTCCGCTGGTTACCAACGTGAAGAATGCGAAGATCCTGATTGAGGCAATTGCGCGCCATTTTGATATGGCTATCAGCAATATTGACGCTCACACGAGCCATCGGACTGTCGTTCTTCCAGGGCTTGTTAACATCGAGGCTTTCGTGCCCGGTGTAGTAACCCGTGGTAGTCGGGACTTCCAGACCGTTACTCGAGCTTCAATTAGCGCTGGCTTCACAATGATTCGCATCATGCCTCTAGGTCTGGAGGCATCATTAGCTGATGCTCGCTCTTTGAAAGCTGCCCAAGCTAACTCTAAGCTTGGAGCAAGCTGCGACTTCAACTTTTCGGTCGCCGCAACGTCCGGAAATGGAGATCAAATTAGCCAGGTCATTGGCGAAGTAGGGTCACTCTTCATTCCATTCAATCATCTGAACGACAACATCAGTAAAGTGGCAGCTGTGACTGCTCATTTCGAGGCTTGGCCAAACTTCAAACCGATTGTCACAGATGCTAAGATGACTGATCTTGCTTCGATTCTACTCTTGGCCAGTCTTCACAGTCGAAAGATTCATGTCACAAGCGTCACAACGAAAGATGATATCAGGCTCATTGCGCTCGCAAAGGAGAAGGGGCTAAGAGTGACTTGTGATGTCGCTGTTTATTCCCTATTTCTCTCCCAGACCGACTTCCCTGGTTCTAGCGTTTTGCCCACTGATGAAGACCAAAAAGCTTTGTGGAGCCATATGAGCATTATCGATGTATTCTCCGTTGGTAGCTTACCATTCCAGCTCGCCGCAGAAACAGGGCAAACGCCGAATGCAGCAATTGGAATTGCTGATACTCTCCCTCTTCTCTTCTCTGCTGTCGCTGATGGACGATTGACAATTGAGGACATCAAGACTCGTCTTCACGATAATCCCAAAGAAATCTTTGAACTTCATGATCAAATGGGCGCATCTGTTGAGGTCGAAATTGACAGGCCGTATACGATGGCCACAGACCCAGTTTGGAGTCCGTTTTCTGGTCGGGCCATGTACGGTGCCGTACAGAGAGTGACTTTCCAAAATAAAACGGCCTGCTTGGATGGGAAGCCATGTTACGAGAGTGCTGATGGCAAAGATATGTCCTCCCACTTGCTCGATCTCCACACCGTTGCACCCATGTCTCCAACTGTTAAGCCCGCACTTGGCTCGCCAGTATTGATTGCAAGACCTGATAGCTCTCATGGAGGGAAGTTGTCTATCCTTGGCGCACCAGCCATGCGTCCATCAAATCGCTCCCGATTCCTAGATGGCGCTGCTGGGACCCCCATTTCGCCACCACGAAACTCTGCAACTGGGGAAGGTTATGGTTCACCATTATATCCTCAACCAACTATCTCTCCCTCTTTACAAGCTTTGCTCGCTCAATCTCCTTTCAAAAATCAACATGTCTTGTCCGTCAATCAATTCAGCCGCCAGGACCTGCATATTCTATTCACCGTTGCTCAAGAAATGCGCCTTGGAGTCCAACGCGAAGGCGTTCTCTCAATTCTCAAGGGACGTGTTCTCTGTCTCATGTTCATGGAACCATCGACTAGGACCTCTTCTTCATTCGATGCAGCCATGCAGAGGCTTGGTGGACGTACGGTTGTCGTCAATGCTCAACACTCTAGTGTCCAGAAGGGGGAATCTCTTGCAGACTCTATTCGTACATTAGGGTGTTACGGTGATGCCATTGTTCTTCGCCATCCAAATGAGAATAGTGCCGCTATCGCAGGCAAATTTTCTCCGGTGCCCATTATCAATGGTGGGAATGGGAGCAAGGAGCATCCTACACAAGCATTCCTAGATCTCTTCACAATTCGGGAGGAATTAGGAACAGTATCTGGTCTTACCATTACTTTTACTGGGGACCTGAAGTTCGGTCGCCCTGTGCATTCACTAATCAAACTACTTCAACATTACGATGTCCAAGTACAACTTGTTTCTCCCAAGGCGCTTGCTATCCCAGCCGAGTATCGCGATCTCCTAAAGTCAAAGCCAGGGCAGCTGGTAGTGGAGAGCACGGAACTAACACCGGAGATTGTGGCCCGAAGTGATGTGTTATATTGTACGCGTGTTCAAAAGGAGAGATTTGATGATCTAGATGAGTTTGAGCGTCTGAAGGATAGCTTCATCGTTGACAACAAGACGTTGAAGAATGCGAAGAGCACGATGATTATTATTCATCCACTACCAAGGAATAACGAGATTAGTGAGGAGGTTGATTTTGATCAAAGGGCAGCATATTTTAGACAGGTATGTTTATTTTCCTCCATTGTTCCCTTTTTGAG</t>
  </si>
  <si>
    <t>ATGAGTGCGAGAAATAGACGCAGCCGGGATATGTCTCGCACTACTGACGGCCCGACGGGCTCTCGGCTCTCCTCCGGGAAACCAAAGCCGGCATCGTCAACAGCACCTAAGCCATCAAGGTCTTCCGGCCCGGCTTTTATTGACCTTACAGCTGATGACGATGATGATCCAGAACCTGCCGTAAAAGGTGTTGTTGGTAAAAGGAAGAATGGTGGTGGATGTATTGATCTTACAGATACACCGTCCCCTCCTCCCGAAGCTTTATCCACTATGGTTGGGAAGAAACCAGCTTCTCGGTCATTGACGCCCACCGCCCAGAAGAAGCCAACTATTGTGAGACTAGAGGGCAATGAGCGGCCAGCTCCAAACGGTAATGCCTCATCTGCGTCTGGTATTCTCAAAAAGTCCCCTATTGGAAACCTGTCTGCAGCCAGGAGGTCGGTCACTAATGAGAGGTCACCGCCACGTTACGATTCTCCTTCGATTCTTTCTTCCCGGAAGCAAAATCTTGCAAAAAGTCCTCCTCTTTCAACTCCGAGTGAAAACAGTTCCAAGTTCAAGCACCAAGTGCACTCCTCGGGAATCAAAGCGAAGTCTTCCCCGTCTTCTCACGAGAATATTGTGGGGGAAACCCTTTTGGCTAACCCTCAATCGCCACTTCGAAATATGCTCAATTCTACTCCGCCTATTAGTGACTCGGACTCGGATGATGAGGATGATGATTCTTCACGGCACGGTCTTACCCCTGGGACTCCTTCAAGGCGCAACAATAGAGGATACGTCGAGCCAGCCGCAAGTATTGGTGCGAACTCTCCATTGCTAGAGCATCCTCAAAAACGGAAATTGAAAAGCCCGACTCAATCTCCACGTCCCAATCCTGAGGATATAGAAGATATGCTACTCGAATTCCGCCAACGGATGAAGCATGACCATGCCGAAACGGTTCGATGGCTTTTACCAGATGCAAAAGCAGCTATTGTGAAAAGAGCAGCATCACAACCGCATTTTACGGATAATGGGGATCCATTTGCACTTCTAACTCCGGCCTATTTACAATCTGGTCAACGTTCGACGGGCATCCATGTCCAAAAGATTAATTCAGTGGTAAGCTTTTTATGAAATCTTTATTATGCCGCCATAACGTATTAGATAGGTCTAACAGCTATGATAGGCTCACTATAAATCATCTAAACTCACAAAAGCTCAAACCACGGTGATTGCAAAGACTATCCCTGCGAGTAATATCCCAAAGGTACCGAGATATAATGCACATACCAACGTCGATCGGAATATTTTATGTCCGGATGATGGCCAGCTGAAATATATCCCCCTCTTGGGCTTAGACGACAAGGGGGACGTGAGTCAAAGAAAGCATCAGCAGCTAGTTACAGAATTACAAGAGCAATACATTGCAAAATTCAAGACCGGCCTCTCTACTCTGCAAACCGAGCAGGCAGCTCAAATTCGGTTCGTCTTCTTTTGCATTTGATCAATCATTCACTCCTACCTTCCGCGAGCCTAAGTCTCTCCATACGAATTCTTGCTGCACTAGATGCACCTTCACGCTCTCGGCTTCCAAGCACTTATTGAAAATAGTGCTGATAAGTTATAGACCTTACATAGATAGTTGGTTAGATGAGTTAAAGCTTGGGTTTGATCAACGAGCATTGAAGCAACGGATATTAGCCTATGATATTGGCCGAAACGAACTTCGAATGTCAGTTGCTGAGAGAACCGTTCTCCTCAAAGCCTTCCGAGAACCCCTAAGTGATGAGGTCGAGGAGGCAGCCGATTATTTCTTTGAGATCTTCAGCAAGGTCTTCTCTCCAGAGATACTAGAGGAGGTATTTTTtCCGTATGACCGTATAAAGGAGCTGGTTGGGACGGTGAGAGCCCAGTGTCAAAAGACTCCTAAAAAaCAAAGTTTATCCGAGTCCTCTCACTTAGGAACCCACGCAGCACTCATCTGCCTAATATGCGGTCAAGCCGAATGCCAGACTCATGGAGAATATTACCGGGCTATTCTTGAAGCTAGCGATGACTCGGACGACTATAGCGATGACAATTCTGAGAAAAAGAAAGACCCGTCATATGATTACGCACATCGGCTTGTTGTACTACAGCCTGAAGACATGCTCCGGAGAGACAAGATTCGAAACTCAAGAGCTGATAACGAGCAGGTGCATGGGCGTATAAAGGGCAATGCTCCATGTTCGGCAGCTTGTTATAAGAATAACCTCCAGACAGACTATCCTATCCTCCATATTGACGATCTCTCCGACATGCTTCTTAGCCAAACTGACAAGCGCCATCGATCCTGTCACATAGCTTTTGGTTTGAACAAACCTTGCGCCCAGGTATATAAGAGCATCCAAGACTATGAAGAGAAGAATGCCGATAGCATCAGGTTTCAATTAGAAGCATCTCCAGTGGCAGTAGGACGAACGAAGCGACCTGAGTGGTATGATAACAAGCGCAAGGTTCTCAAAGGCGATTGGATGGACCTCACTTCCGCACATCTCCATCAGGTACACAATTCCCTCTTGTTTATGAAGCTCTTGACAGCCAAACCTTACGGCGTGCCTTAAACACACTTTCATAGGCAGACAGTCTTTCAAGGGGTTTATTAAGAATTCTGAACGGCTCTTGATTTGGCAAGATAAAGGAGAATGCAATTACGAATTTCTGCTAACGAGCTTATCAGGTGAGAGCCCAGATGTTTCCTTGTGCCCATGAGGGGCCGTGTAGCATAGACAACAATTACGGAAGCAATGAGAAGTCCAAATGCAGTTGTTCAAGTAATAACGTCCTCTGCGAGAGTTTCTGCTGCTGCCCCGATGATTGTCCTCGCAAGTTTACAGGCTGTGGATGTCCATCGGCTGGGCTAGCATGCAACTCATCCACATGTATTTGTATTCAAATGAATCGGGAATGCGGTCCAGAGTGTGGCACTTGTGGAGCCGTACCTCGCATCAATCCTGAAAACAAGTACCGTGATGAGCTCTTCACTACAGGTGAGACCGCGAAGTTCCTTCCAAGCTGAACATATAGCTAACCCCGCCTAGGATGTCAGAATATCTCCCTTCAAAGAGGAGTGTCCAAGAAAATGATGATGGGTGAAAGTCAACTAGATAATGTAGGCTTTGGACTTTATCTTGGGGAGCCTGCCAAAAAGGGCGAATACCTCGGGGAATACACCGGCGAGGTCATATCATCCGCTGAGGCCGAGCGTCGTGGTATTGTCTATGACCGCAAAAACCTCTCCTTTCTCTTTGATCTTAATGCCGATTGGGTCATTGATGCCGACCGTCGAGGCAACAAAACCCGCTTTATAAACCATGCAGATAGCGCTTCACATGGATTGAACTGCCGAGCTAAGATCGTGCTTGTGAATGGCGAGCATAGGATCAAGTTTATTTCTTTGAGAGATATTGAGATTGGCGAAGAGCTGCTTTTTGATTATGGAGCCAAATTCGCCGAGAAGCAAGGTCTTAACAAGACTCTACCTTCAGCAGAATCTGGGAAGAAAGGTGTCTTGGTAGGCCAAGATGCTTTGGATGCATTAGATGGGATGAGTCAGAGGAAGAAAGAGGCGAGGGGCGAGATGACTGCCATTCGTGGTGGCCATCGGGGAGGAGGCGGCGGGGGAGGGAGAGGTAATAATAAAGCTCGAAAGGTGGCAACGAGCAAGAAAGCTGCAGCCGTGGTTGTGGAATCAGCGCCGGACTTTGTCGAGGATGACGATGAAGATGATGAATTCAGTATACCACCCGAAGAGGATCATGGCGACGAAGATGAGGAGATAGTTTCTGGGCCTAAGAGGAGGCAGGTAAGAAGACCCGCGAGATATACCCGATAAGATCATAGCAGATCACAACTTTGGTCAACTGTTGAATTATAAAACCGCCCAAGTTAATAAATTATGAAACTATAAACTGTGCAGACCATGAATAGTTGAACTTCCCGTATGGGAAATTATATTTCTCACGTGATTTGGCGTTGATGACCTCTGGGCATTCGCGTCTTCCGATTACTTGCAAGATGAAATGGAAGCAACCCACACCCAAGACCACTAATTCAACATAAATCACAATCTCAGATGATCATCTCCATGTCTACTTATTTATTTATGAGTATAAATTACTGCTTATATGTCTTGCTATGACGGCCGACGATTCAGCAGAGCAACCGTCCATTGCGAAGGATCATGACACGCTCAAGTACAGTCTCCTCGGACCTTCCTTGACTAAGCCCGGGCAAGATAATGTTGACCAGAAGAAGGTAATACTACTTTCTTGATCCATCCTGCCGCATACTGACAGCCTGCAAGGTATCGGAAATAATCTATAATGCCTCCAAAGGCTCCAAATACTTTAATCGCGAAGAAGCCCGAGACCAGAACCTCACTGAGAAAATCGAACGGATATTGGCGAGAAAGCGGCAGCTCGAGAAGCTGGACCTGGCATCTGATAGAAAGAAAGCCGACGACTATATCGCGGAACTAGAGCTGTCAAGAGACTTGTCGCAAGTTGTGGTCCATATCGATTGCGACGCCTTCTATGCCGCGGTGGAGGAACTGGATCGCCCTGATCTCAAGGACGTCCCTTTCTCGGTTGGGAAGGGTGTCCTCACGACATGTAATTATCATGCGCGGAAGTTTGGATGTAGGAGTGGTATGGCGGGCTTCGTGGCAAAGAAGCTATGCCCGCAACTTATACAGCTACCGCTGAACTTCGACAAGTACACTGCCAAGGCTCAAGAAGTCCGCGAGATCATTGTCGATTACGATCCTCGATTCGAAAGTGCTAGTATAGACGAGGCATATTTGAATATCACAGAATACTGTCAGAATAATCATATTGGCCCGGAAGAGGCGGTTGAGCAATTGCGGCGGCAGGTTCACGAGAAAACCCATGTCACGGTTTCTGCTGGTATTGCAGCGAATGCGAAGTTGGCAAAGATATGTTCAAATCAGAACAAGCCGAATGGCCAATTTTTtCTGCCAAGAGATCGAAATGCAATCCTGGCATTTATGAGAGATCTCCCAACCCGTAAGGTCAATGGGATAGGCCGAGTTTTTGAACGAGAACTGGATGCTGTAGGCGTTAAGACATGTGGTGACATATATGCATACCGGCAATATCTATCGAAACTATTTGGCGAAAAGGCCTTCACGTTCTTGATGCAATGTTATCTCGGCTTGGGAAGGACGAAGATTCAACCAGCAGAAGAGTACGAACGGAAGAGTGTTGGAACAGAAAGCACATTTGGTGAGATGGGTAATCCCGCAGAACTGCGAGCTAAACTGCGAGCTACAGCTGAAGAGCTGGAAAAGGATATGGTAAGAACTCAGTTCAAGGGCCGGACCTTGTGCTTGAAGATCAAACTTCACACTTATGAGGTTTTCACAAGACAAGTGATACCACCGAAAGCGATATACCTAGCTGATGACCTCTACAAATACGCACTTCCTATGCTCTCCAAACTCGAGCAAGAGTTTCCAGGTCTGAAACTACGACTCATGGGACTGAGATGTACACATCTCGTTAGCATGAAGAAAGCAGACACCATGGCCTTCTTTGGCTTCAAAAAACGCCACCCGAGCGAGACAGGAGACAGCCCATCGGAAAACGCAAAGAGGAAAGCAGACGTCCTCGAAGACGACACCGACCAGTGGGAAACCTGGCCGGACGAGCTGCTCTTCGAAGACGCCGAGAGGCAAGAACGCGAAGACGAGATGGAGGAATTAGAAAGTCTGAGTCAGGAGATCGATAAGAGGAGGCATCATGGGAAGGAGGTGGTGCCGAATCCGAAGAAGAATGGGGATGGGACCGTAGAGGAGGAGGAGTGGTGGGATTGTCCCATCTGTGGGCGGCCGCAGGCTGCGAGCGAGAGGGAGTTTAACGAGCATATTGATTTG</t>
  </si>
  <si>
    <t>ATGGCTCTCTGCAACCGACTTGCAGGGCGGTCGAGCTCTCTCCTTCACCAGGTTGCTCCGGCGCGCTCCTTAGCTAGGAACTTCACCACTCGCGCTACAGCGCGATGCCTGAGTGCTAGAATTCAAGCCTCGACTTGCAAGAGTGTCCGTCATGTCCGCCCTTTCTCGAACTCTATACTCCTTAGAAACCAATCACAAACGGCACCGAATGCGAAAGCATATTTGGAAAGCGGAGTCATCAAGGGTGCTCATTCACCAGTTGATGTGAAAAAAGTCCTCGTTATCGGTAGTGGTGGCTTGAGTATTGGACAAGCTGGAGAGTTTGATTATTCGGGTTTGTTTTCCCCCCATGAGTCATTTCAGGAAATTTCCCTTTATTCAAGATACTCTAAGAGCACAATAATCCAGCACTTTAATCTCAAGAACTCTACTAACCGACCAATTGACAGGTTCTCAAGCTTTGAAAGCTTTGAAAGAAGCTGGTGTAGCCTCTGTGCTGATCAACCCAAATATTGCTACCATCCAAACTGCCCACGTCCTCAGCGACGAAGTTTACTACCTGCCTGTCACGCCAGAATATGTCACATATGTTATTGAAAGAGAGAGGCCCGATGGTATATTCCTTACGTTCGGCGGTCAAACGGCCCTCAATCTTGGAGTGCAGATGGAGCGTATGGGTATTTTCGAGCGCTACGGGGTCAAGGTTTTAGGTACAAGCATCAAAACCCTTGAGACCAGTGAGGACAGAGACCTCTTTGCCAAAGCTCTTGGCGAAATCAACATTCCAATCGCTCATTCAATCGCCGTCAGTACAGTAGACGATGCTCTCAAGGCGGCTAAGAAAGTTGGCTATCCAATTATTGTCCGAGCTGCCTATGCTCTAGGAGGTCTCGGCTCTGGTTTTGCAAACAATGAGGAAGAGCTCCGAAACATGTCCGCCAGATCTCTAACTCTCTCCCCACAAATCTTGGTTGAGAAGTCTCTCAAAGGCTGGAAAGAAGTTGAATATGAGGTCGTTCGGGATGCAAGCAATAACTGCATTACGGTATGCAACATGGAAAACTTTGATCCCCTTGGAGTCCATACTGGTGATTCAATTGTTGTTGCTCCTAGTCAAACTTTGAGCGATGAGGAATACCATATGCTCCGTTCCGCTGCAATCAAGATCGTCCGACATTTAGGCGTAGTTGGCGAGTGTAATGTTCAATACGCACTGCAGCCAGACGGACTCGATTACCGCGTTATCGAAGTTAATGCGCGTCTTTCTCGTTCGTCTGCCCTTGCATCAAAGGCCACAGGATATCCTCTTGCGTATACTGCTGCCAAGATTGGACTTGGTCATACTCTTCCCGAGCTACCAAATGCCGTTACTAAGACTACTACTGCGAACTTTGAACCTTCCTTGGACTATGTTGTTACTAAGATTCCACGGTGGGATCTAGCCAAGTTTCAACATGTCAAGCGCGATATTGGAAGTGCCATGAAATCTGTTGGGGAGGTTATGGCTATTGGCCGAACCTTCGAAGAATCAATCCAGAAGGCTATTCGCCAAGTCGACCCTCGTTATCATGGTCTCCAAGGCGCTGAATTCGAGGATCTCGACAAGGAGCTCGCAAATCCAACTGATCGTCGATGGCTCGCCGTTGGTCAGGCAATGCTTCATGAAGGCTACACCGTGGATCGTGTGCATGACCTAAGCAAGATTGATAAATGGTTTTTGTACAAAATTCAGAACATTGTCGACTGCACACACGAACTCGAGGACATTGGAAGTCTTCTGGGCATTAACAAGGAAGTCATGATGAAAGCTAAGAAGATGGGTTTCTCGGACAGACAGATTGCCAAAGCTGTCGGTAGTACTGAGGACGAGGTGCGAGCTCGTAGAAAGAATTTTGGAATTACTCCTTTCGTCAAGAAAATTGATACCCTTGCGGCGGAATTCCCTGCAGACACTAACTACCTGTACACCACTTATAACGCATCAACTCACGATGTGACATTTGATGACCACGGAACCATCATCCTTGGAAGCGGTGTCTATAGAATTGGCAGCTCGGTTGAGTTTGACTGGTGTGCAGTCAGTGCTACTCTTGCCTTAAAGAAAATGGGAAAGAAGACCGTCATGATTAATGTAAGTTAGACCTCTATTTCATTTTCACCCTTGTTTTATTCTCCGACTGGACGCGCTCGAAACCCACTTTTGGTCATTTTCTGGACTTTCTTTGATCTCAGCGATTACTTCTTTTACTAACTTCTTTCAAGTTTAACCCGGAAACCTATTCCACCGACAGCGATGTTGCACACAAGCTCTACTTCGAGGAGTTGAGTTATGAGCGTGTGATGGATATCTACGAACTCGAGGGTGCCCAAGGCGTCGTTGTCTCTGTTGGTGGTCAATTACCTCAGAACATCGCTCTTCGTCTACAAGAGACTGGGGGGGCGAAAATTCTTGGTACTGATCCAAAGGATATTGACAAAGCAGAAGACAGACAGAAATTTTCGGAAATTCTTGACAGTATAGGAATTGACCAACCGGCCTGGAAGGAGCTCACTTCAGTGGCAGATGCCGAGGCATTTGCTGATCAAGTTAGCTACCCTGTTCTCGTCCGGCCTAGTTATGTCCTCTCCGGAGCTGCGATGACCGTAATTCGCAGCAAGGATGATCTGAAAGtAAAACTCGAAGCTGCTAGCAAGGTCTCTCCAGACCACCCAGTTGTCATCACTAAGTTCATTGAGGGAGCTGAAGAAATTGATTGTGATGCTGTTGCCTCTAACGGCCAACTCATTGTCCATGCCGTTAGTGAACATATTGAGGCTGCTGGTGTCCACTCTGGCGATGCTACTCTCGTCCTTCCACCCGCCAACCTGGACCAGACTACAATGGACCGTGTCAAGGAGATCGCCATCAAGGTAGCCAAAGCTTGGAGTATTACAGGCCCCTTCAACATGCAAATCATCAAGGCTAAGGATCCTAATGGCGGTCTTCCCAAGTTGAAGGTCATTGAATGCAATCTTCGAGCTTCTCGTTCATTCCCCTTCGTCAGTAAAGTTCTTGGGGTCAACTTTATCGATGTTGCTACCAAGGCCCTTGTCGGACAGGATGTTCCGGAACCAACAGATCTCATGGCAATCAAGCGTGACTACCTTGCTACGAAAGTCCCTCAATTCTCTTGGACACGTCTTGCCGGAGCGGATCCTTTCTTGGGTGTTGAGATGTCTAGTACCGGTGAAATTGCTTGTTTCGGAAAGGATCTTGTCGAGGCCTACTGGGCAGCACTCCAGGCAACTATGAACTTCCGTGTACCAGAGCCAGGAGAGGGCCTGCTTTTTGGTGGCGATGTTACCGTGAACTCTTTGGCCACAATTGTCGACTACTTATCCCCACTCGGCTATAAATTCTTTGCTGCTGAAAAGGCAGTCAAAGAATATCTTGAGTCAGCAACAAAGAACAATGTCCATGTAGAAGAGATTCATTTCCCTACCACGGATAAAAAGGCATTGAGAGAAGCCTTCCAGAAGTACAATATCCATGGTGTCTTCAACTTGGCCAACGCTAGGGGAAAGACAGTCTTGGATGTCGATTATGTGATGCGCAGAAATGCTGTTGATTTTGGTGTGCCACTTTTCATGGAACCTAAGGTATGTGTATCCATTCCATTTCATAGATTTCATCAATGCTA</t>
  </si>
  <si>
    <t>ATGGCGCCTCGAATATCCCCAAAGACCTTGTTATCGCGCCTGATAAAGCCAGCAACCTCTCAAACTTCCGCAAGCAGTCTACGGTTCTATTCAGCCCCTCTGGAAGGCTCCATACCATCTGCAAAACTCAAATATGTTCCGACGAGTGGAACGTATCCCAAAGGATTCGTTATATCTGGTACCCACGTCGGGGTCAAGCCTACAAACAAGAGCAGGCCCGATTTGACATTCCTTGCTTCAGAAAAGCCATGTGCTGCCGCTGCGGTCTTTACCAAGAACAAATTTCAAGCAGCTCCGGTGACTGTGAGTCGAGAAATGCTCAAGCGTAGGGCCAATTCTGGGATTCGCTCTATCATTGTGAACTCTGGATGTGCCAACGCGGTCACAGGGAAAGGCGGCTTGCAGGATGCTGAGAGTATGGGTGCAGAGGCGGATAAGTGTTTTGACCAGCCTGGTGATGGAAAGGGAGGGAGTACAATTGTCATGAGTACTGGCGTGATCGGCCAGCGGTACGTGCTATTACTCTCATTTATGAGCCAGCTACTAATTTTCCTAGACTGCCAATCCAGAAGATACTACACAGAATCCCAGCTGCTTTTGATGCACTAGGAGCTTCACATGAGCATTGGCTTACTGCAGCCCGAGCTATTTGCACAACAGACACCTTCCCCAAACTGATCTCCCGGACGTTCTCTCTGCCCTCATCTTCTTCAATTGAGTACAGAATGGCTGGTATGGCCAAAGGAGCAGGCATGATTCATCCTAACATGGCAACTCTACTAGCAATGATTACCACGGATGCAGCCATTGCACCTTCTATTCTCCCGTCTCTTCTAACGGAAGCTGTAAACAAATCCTTCAATAGCATCTCTGTTGATGGGGATACATCCACCAACGACACTCTAGCAGTCCTGGCCAACGGTGCAGCTGGTGGCAAAGAAATTACTTCTCAATTATCAGAAGATTATGCTGCTTTCCAAAAGACACTAACAGAGTTCGCAATCGATCTCGCAAAACTAGTAGTCCGAGATGGTGAAGGAGCAACCAAGTTTGTCACAGTCAGAGTGACAGAGTCTCCATCTGAAGTTGGGGCTCGAAAAATTGCGAGCACAATTGCGAAGTCGCCGCTCGTGAAGACAGCATTGTATGGAAAGGATGCTAATTGGGGTCGAATACTTTGCGCTACTGGATATGCTCATATTTCCGAACCTGGACAGCCCATCAATCAAGTTCCTGATATTGTGCCAGAAAAGACAAGCGTCTCTTTCATCCCAAGTGATGGTTCTCCAGAACTCAAATTGTTGGTAAATGGTGAACCGGAAGCTGTTGACGAGGTCCGAGCTGCTGAGATTCTGGAACATGAGGATCTGGAAATTCTAGTTAGACTGGGGACTGGAAAAGAGGAAGCTACATACTGGACATGTGATTATAGGTAATTCT</t>
  </si>
  <si>
    <t>ATGGCTCTTCGAATACCGATGAAACGAGTGGCAGCTACTCTGAAAGCTCGCAATGCCTTCCCAGCTCTCAATTGCATCTTTAAGAGGTATGAGTCCACAGCTCCAGTAACGGCAACAATTCCCTCAGGAGAAGCCATTAAGAATTCTGTCTCTGCTACGCCACGAGACTCGCCCCAGGATGCGGTAACAAATACCCCAGAAATACTTGTTCATCATGATCCTGCAGCAAATTCTACCACAGCAGCGCTAGTCAACGAACAAGCACCGTACATGGTAAAAACCTATAACAGAGCGCCGCCAATGTTTGTAAAGGGCGAGTTGAGCTATCTATGGGATCTTGAGGGGAGGAGGTATATCGACTTCACAGGTGGCATTGCAGTTAATGCGTTGGGGCACTGCAATCCTGAAATATCCAAGATAATTTCTTCACAAGTACTTCATCTTATCGCTCTACCGTCTAATTCTAACATATACCAGTCTAAAATCCTTATGCACACTTCCAATCTCTATTACAACCCGTGGATCGGTGCCCTCTCTGAGCTCCTTGTAAAGAAAACCATCGAAAGTGGAGGAATGCACAATGCCCAGACCGTATTCGTCTGCAATTCCGGCACCGAGGCCAACGAAGCTGCGCTAAAATTCGCACGAAAGTCTGGCAAGGTCCTCGATCCCTCCGGTGCTAAACACGAGATTGTATCTTTTCATAATTCATTTCACGGACGGACAATGGGCTCTTTATCTGCGACACCGAATCCGAAATACCAAACGCCATTCGCACCAATGTTGCCAGGGTTCAAGTACGGGACGTATAATGATGTTGCTGGCATCAAGGACTTAGTGACAGAGAATACGTGCGGCGTAATTGTGGAGCCTATACAGGGAGAAGGTGGCGTCATCGAAGGGACCGAAGAGTTCCTCTGCGCTCTTGCGGATAGGTGCCATGAAGTCGGTGCAGTTTTGATTTACGATGAGATTCAATGCGGATTATCAAGGACAGGAACCTTCTGGGCGCATGCTTCATTGCCAAAATCCGCACACCCAGATATCATAACCACTGCTAAAGCATTAGGGAACGGATTCCCTATTGGAGCAACAATCGTCAACAAGGAAGTCAGCGAAAAGATCGTAGTGGGAGACCATGGAACCACTTTTGGAGGAAACCCCCTCGGTTCCAGGATTGCGCATTATATGGTTTCTCAACTCTCGAGTCCGAAACTCCAAGCATTAGTCAAAGCTCGCGAGAAGCAATTCAAGGCCGCATTTGAAACACTGAAAACCAGGTATCCGTCATTGATCACAGAGATCAGAGGAAGAGGGTTACATCTTGGGCTACAGTTGAGCCAGGACCCGAAGCCTTTTGTCGATGCGGCGAGAGAGAGGGGTGTGTTGATCATTACAGCTGGGCATAATACTTTACGATTTGTGCCGAGCTTGAATATCTCGAAAGCTGCGGCTGACAGGGGACTGTCTATCCTATTTAGGGTGTTCAGGGTTTTGACAAATGACTTGAAGGAGGGTAT</t>
  </si>
  <si>
    <t>ATGCTGGCTCTCACCTTGGCCGCTGGGGTGGTAGCAAGAACCGCCGGCCGACGTCTCCCTTCGACTGCGAGCCGAACTCTACTTCAAGCTGCAACTTCTGTAGTTCTCAGGACAAGAAGGCGATATGCTACATCCTCGGATTCCTTCTCTACAAGGTCGACTGTCGTTCAATTGCTCAGCAACATTGGTTCGAAGAGGGAGGTACAACAATATTTGTCACACTTCAGTTCGGTCTCATCCCAGCAATTTGCAGTTATCAAGGTTGGCGGAGCCATTCTCACAGAACATGTGGACTCCCTGACTTCGGCCCTCGCATTTCTGAATCATGTCGGCCTGTTTCCAGTCGTCGTACATGGAGCTGGACCCCAACTGAACAAGCTGTTGGAGGATGCTGGTGTCGAACCTCAATTCGAAGAGGGTATTCGAGTCACAGATGGAAAGACGTTAGGAATTGCACGAAAGCTGTTCCTCGAGGAGAACTTAAAGCTGGTTGAGAAGTTAGAGGCGCTcGGGGTTCGTGCCCGACCAATCACTTCGGGTGaTTTTGGAGCAGACTACTTGGACAAGGACAAATACAATCTGGTTGGCAAGATTAACCAGGTGAACAAGGGCCCTATCGAAGCAGCCATCAATGCCGGATATTTACCGATTTTGACATCCATGGCCGAGACACCTGATGGCCAAGTGCTGAATGTCAATGCTGATGTTGCTGCGGGAGAGTTGGCTCGCGAATTACAGCCATTGAAGATTGTTTACTTATCAGAGAAAGGAGGCCTTTTTAACGCCGACACAGGGGAAAAGATATCAGCTATTAATTTAGACGAGGAATACGAATACCTGATGTCCCAATGGTGGTGCCGGTATGGAACAAGATTGAAGATCAAGGAGACGAAACAATTACTGGATAGCCTCCCAAGAACCTCAAGTGTGGCTATCATTCATCCCGCGGATTTGCAGAAGGAACTGTTCACTGATACTGGAGCTGGGACCCTCATTCGACGAGGCAACAAGCTTAATACTGCTACAAAGGTATCGCAATTTGAGGATCTTCAAAAGCTCAAGGATGTACTTATCAGGGATCGTGAGGGCTTAGACGCCACAGCGACAGTCGACAGATATGTGGATGGCCTCAAACAGAAAGAGTTTAAAGCATATTTCGACGAACCTATGGATGCCCTAGCCATCGTATTGCCCCCAAGTCCCGAGGCGTCCTTGGCGAGTCTGGCTACTTTTACAGTCACCAAGTCTGGATGGCTCACAAATGTTGCGGATAACGTATTCTCGGCAATTAAGAAGGACCATTCAAAACTCGTTTGGACTGTGAAAGAAGATGATGAGAATCTCACATGGTTCTTCAACAAGGCCGATGGAAGTCTGTCTAAAGGTGGGGAAGTAATGTTCTGGTATGGAATTGAGAACGGGGATGAAGTCAAGGAGCTCATGACAGAGTTTTCTAAGCATGGCCGCTCCATGCTTGGTGATGGTAACCTAGAGGCGCGTCTGTATCGTGCTGCTAGAGCTGCATCAGGGATGAGTGCTTCGATGCAGGAGCGTTCTCCACAGTTACAACAGGCACGAGCGTTTTCTACGAGCTTGCCCCGTCCTTCTCGGAAATCTCGTGTAACTCCATCCAACTTTATGTCTTCATCACGCGGATATGCCACCACTACCAATCCCAACCCTCCATTCGGCAAGAAACATTCCTCAAATACACAACCAGCGAAAGTTGCTTTGATAGGTGCCAGAGGATACACTGGACAGGCTTTAATTAACCTTCTTAACGGACATCCTCATATGGACCTTCGCCATGTCTCGTCTCGTGAGCTTGCTGGTCAGAAGCTGAAAGGCTACACGAAGCGAGACATCACATACGAAAATCTCTCTGCCGAGGATGTTCGCCGGATGGAAGAGAGAGGAGATATTGATTGCTGGGTCATGGCACTTCCCAATGGAGTCTGCAAACCTTTCGTCGACGCCATTGAGGAAGGCAAAGGCCCTCAAAACAGTGTCATTATCGATCTTTCGGCTGATTACCGTTTCGATAACAAGTGGACATACGGTCTTCCCGAACTTGTAAACAGATCTGATATTTCCAAAGCAACTCGCATTTCCAACCCAGGCTGCTATGCCACAGCAGCGCAACTCGGTATTTCACCTTTAGTTCCTTTCCTTGGTGGTCAGCCCACAGTTTTCGGCGTCTCTGGGTATTCCGGGGCTGGCACGAAACCAAGCCCTAAGAACGATGTCGAAAATCTGACGGGAAATATCATTCCCTACAGTTTGACAGATCATATCCACGAACGTGAAATCAGCGCACACCTTGGAACACCAGTGGCTTTTATCCCCCATGTCGCCGTTTGGTTCCAAGGTATCCACCACACAATCAGTATTCCGTTAAAGGATAAGATGACGAGCAGAGATATCCGAAATCTCTACCAGGAACGCTATGCAGGTGAAACATTGGTGAAGGTGATTGGAGAGCCCCCGAGCGTGAAGGCTATAAGTGGAAAGCATAGGGTTGAGATTGGAGGGTTTGGAGTTCACAGTTCGGGTAAGAGAGTGGTAGTTTGTGCTACAATTGATAACTTATTGAAGGGTGCTGCTACACAATGTTTGCGTAAGTCTCATCAGCCATCCTGT</t>
  </si>
  <si>
    <t>ATGGCCCCCCACGCAAATGGAAACGCAGAGCCGATCGAGAGCGACCTCAAACCCACAGCTACCACGTTCCAGCCCGCAGCCGCCCTGGCAGATTTAAGATACCATTCGCCGTCGACAGCCAGTGCCATCGAGACCGAGGACAAGTACGCCGCCCACAACTACCACCCCCTCCCCGTCGTCTTTGCCCGGGCCCAAGGGTCCAGCGTGTGGGATCCCGAGGGAAACCACTACATCGACTTCTTGTCGGCCTACAGTGCCGTCAACCAAGGACATTGCCACCCCGAGCTGGTCAAGGCCCTGTGCGAACAAGCCCAGCGCCTCACCCTCTCCTCGCGGGCCTTCCACAACGATGTGTTCCCCAAATGGGCCGAGAAGGTCCAGAGCGTTTTCGGATATGATATGGCTCTGCCCATGAATACCGGTGCGGAGGCAGTCGAGACGGCCATCAAGATAGCCAGGAAGTGGGGATATAAGGTCAAGGGGATCCCTCAGGGAAAAGCATTGATCTTTGGCGCCGCCGAGAATTTCCACGGACGAACGGTAATTATGATTTTTACTAGACTCGAGATTTGATCTATGCTGATGTACAAGTGTAGATGACTGCAGTGACCATGTCCACCGACCCGGAATCCCGGGACAACTATGGCCCTTACCTGCCCGGAATTGGCTCCATCTGCCCATCTACCAATAAACCCATTAGGTTCAACAATGTTCCCGACCTCGAGGAGGCTTTGAATGCGCACGGAAAGGAGACGGCAGCTTTCATTGTCGAGCCAATCCAAGGCGAAGCCGGTGTCGTGGTTCCTGCAGACGACTATCTTACCAAGGTGCACGCCCTGTGCAAGAAGCACAATGTGCTGCTTATTTGCGACGAGATCCAAACCGGAATTGGACGAACCGGCAGGATGTTGTGCTCGCAATGGGCCAATATCAAACCAGACATGGTTACACTCGGCAAGGCTATCTCTGGCGGCATGTACCCAGTCTCTTGCGTTCTTGCTTCCAAGGAGATCATGCTTACCGTCGAGCCCGGCACTCATGGTTCAACCTATGGTGGAAATCCATTGGGCTGTGCAGTTTCCATCCGTGCTCTGGAGATTATGGAGGAGGAGGATTTGACTAACCGGGCTGAGGCACTGGGCAAGATCCTGCGCCAGGGACTTGCTGACATGAAGTCTCCCATTATCACGTTGGTTCGAGGCAAGGGATTGCTAAACGCCATAGTTATCGATGACACTAAAACCGGTGGCCATTCGGCATGGGATTTGTGTATGCTTATGAAGACCAAGGGCTTGTTGGTAAGTTGACCCAAACATACGCATTGACTCGGAAATGCTGACTCAGGACAGGCTAAACCAAC</t>
  </si>
  <si>
    <t>ATGTCGCTCACTAACGCTCACCCCGAGGAGGCTGCAAAGGCAGCAAAGGAAGCATCACATATTTTAGCAACTCTCCCAACCAGTGCGCGGAACAATGCCTTGACGGCTATTCACAAAGCCCTTTCCCAGTCCAAAGAGGAGATCTTAGCGGCCAATGCTCGAGATCTAGAGCTGGCAAAGAAGGCTGCTGCTGATGGAAAATTAAGCCTAAGTTTGCTCTCAAGACTGGATCTTGGCAAGAAAGGAAAATATGAGGATATGCTAAAGGGAGTTTTGGATGTTAGGGACTTGGACGATCCTAGTAGGTGCATGTTCTGCCTCTTAAAGTGCATCTGTTGACGAAAGCATGTAGTTGGAAAAGTCACGTTACGGACGAAACTTGATGATGGGATGGAACTTGAGAGGGTCTCTTGTCCTATTGGATTACTGTTGATCATTTTCGAGGCCCGCCCAGAAGTAATTGCTAATATTGCATCTCTTGCTATCAAATCAGGAAATTCTGCAATCTTGAAAGGTATGTCCATATTACACGTATAGCGCGTACACCAATGCATTGTATTGACAAGATACCTAGGTGGTAAAGAGTCTACGGAATCATTCATTGCTATATCAAAGGTCATCTCAGCAGCTTTGGGATCAACAGAAGTGCCCAATACAGCTATTCAGCTTGTCACCACAAGAGATGTCATTCCTCAACTATTGGCACTTGATCAATATATCGACCTCGTTATTCCCAGAGGCTCAAATGAGTTGGTCCGATACATCAAAAATAACACtAAAATAAACGTTATGGGCCACGCTGATGGTCTCTGTGCAATATATCTTGAGCATACAGCAAATCCAGATATAGCCGTTAAAGTCATTGTTGACTCAAAAACGTCCTACCCTGCAGCATGCAATAGCACCGAGACTCTTCTAGTTGAACAAGCAGCACTCGAGACCATCCTTCCGCCAGTTGCAGAAGCACTTTTAGtAAAAGGGGTGTCACTGAGGTGCGATCCAGCAAGTAAGAAAGCACTTGCATCCAAACTCCATCCTCATAACACAGCCATCCTCCAAGATGCCGAAGACATCGATTTCGACACCGAACATCTCTCCCTCGTCTTGGCTATCAAAACTGTTTCCACAATCTCAGAAGCAATCGTCCATATCAACACCCACGGCTCACATCATACCGACTGTATTTTAACTTCATCCTCTCCATTAGCCGAGCAATTTATGTCAGGTGTTGATTCAGCTGGGGTCTATTGGAATACGTCCACCAGAATGGCTGATGGGATGAGATATGGATTTGGCACCGAGGTGGGGATCAGTACAAATAAGATTCATGCCAGAGGTCCAGTCGGCTTGGAGGGGTTGA</t>
  </si>
  <si>
    <t>ATGAAGGGACTGAAACCTTTAACCATCGTGATAAAACTTGGTTAGCACCTCTTGAATCTTATGTGTACCACGTATCTGACATGAAAACAAAGGAACAAGTTCAATCGTTGATGAGAAGACCCATGAGCCCCTCTTAATGATCTTGGCCTCCATAGTCCAGACTGCTGTTAATCTTCATAAAGATGGTCACAAGGTGATTCTTGTGTCCTCGGGCGCTATTGGTGTTGGGCTTCGGAGAATGGACCTTGAGAAGAGACCAAAGCATCTTCCAAGGATACAGGTGTGTTATTCATTCTGAAAAAAATCATATGAGGCCATTAATGATGAAATAGGCTTTAGCAGCAATCGGTCAATGTCGACTTATAAGTCTATGGGACAGCCTATTTGCCCATTTAAGACAACCCATCGCTCAAATATTGCTCACAAGGAACGACATTTCAGACGCAAGTATCCTTCTCTTCTTCTCCTGAAATtAAAAAACTAACATGGCCACAGCGAACACAATATCTCAATGCTCAAAATACGTTTGCAGAGCTCCTCGAAATGGGTGTAATCCCCATCGTCAACGAAAATGATACCATAGCCGTCACTGAAATTAAATTTGGAGACAATGATACCCTATCCGCTATCACTGCCGCTATGGTGCACGCCGACTATCTATTTCTCATGACAGATGTTGATTGCTTGTATGACAAGAATCCTAGGACCCATCCTGACGCCCAACCTATCGAAGTTGTAGATGATATATTCACTTTGCATGCTGATGGTAGTTTCCCTTTGaTTTCCTCTGGTATATTTACTAACCATACATTAGTATCTAGTGCAGGCTCAAGCTTAGGCACAGGTGGTATGTCGACCAAAATTGTCGCCGCTCGCCTCGCAACCGCCGCTGGCGTCACAACAATAATAACTCGCTCCTCCCAACCAAACAACATCCCCTCCATAGTCCACTATGCACAATCCCTCAAAACTTCCACATCTACCCCTCTAGTCACAACCAGTACCCCTCCCCACGGAAAGTCCACAGAACCCATTTCTTTACTACATTGGGAAGGACAAGCACTCTCCACTAATGCCAGTTCCTTAACACTAAAGTCGGAACCAGTCGAGAAACCACCTCTTCACACCCGCTTTCTCCCCTCCAATCACCCCATCCGAGACCGCTACTTCTGGCTCCTCCATGGCCTAGCGCCCCACGGCACAATTTACATCGACTCCGGCGCCCGCCGTGCCCTCGAAAACAAAGCCGGCCTCCTCCCCGTCGGCGTCGTCGACGTCGAGGGCACCTTCGCCCAACAAGAATCCGTCCGTCTCGTCGTTGTTACCCGCCTCCCCAAAACCTCTAGTTCCACCATCTCAGATCTCAACGACGGGAAAGAAAATCCGGCGAGATTGTGGGAGGGACCCGGAGTGGAGGTTGGGAGAGCATTGGTGAATTATAGTGCGGCGGAGATAGCGAGGATCAAGGGCGTGAAGAGTACGGAGATTCATGGGCTGCTTGGGTATGCGGAGACCGAGTA</t>
  </si>
  <si>
    <t>575688..576530 (-)(843bp)</t>
  </si>
  <si>
    <t>2076082..2077586 (+)(1505bp)</t>
  </si>
  <si>
    <t>119965..121070 (-)(1106bp) [ complement(join(119965..120280,120339..120922,120984..121070)) ]</t>
  </si>
  <si>
    <t>1289411..1292322 (+)(2912bp)</t>
  </si>
  <si>
    <t>1863397..1864512 (-)(1116bp)</t>
  </si>
  <si>
    <t>large</t>
  </si>
  <si>
    <t>2576686..2580464 (+)(3779bp)</t>
  </si>
  <si>
    <t>331274..333172 (-)(1899bp)</t>
  </si>
  <si>
    <t>2801160..2807982 (+)(6823bp)</t>
  </si>
  <si>
    <t>small</t>
  </si>
  <si>
    <t>1668765..1670126 (-)(1362bp)</t>
  </si>
  <si>
    <t>2055133..2056632 (+)(1500bp)</t>
  </si>
  <si>
    <t>3201920..3203504 (+)(1585bp)</t>
  </si>
  <si>
    <t>600472..603327 (-)(2856bp)</t>
  </si>
  <si>
    <t>2384774..2386188 (+)(1415bp)</t>
  </si>
  <si>
    <t>1877033..1878505 (+)(1473bp)</t>
  </si>
  <si>
    <t>1934705..1936325 (+)(1621bp)</t>
  </si>
  <si>
    <t>6254_g</t>
  </si>
  <si>
    <t>4949_g</t>
  </si>
  <si>
    <t>3135_g</t>
  </si>
  <si>
    <t>3915_g</t>
  </si>
  <si>
    <t>3604_g</t>
  </si>
  <si>
    <t>4992_g</t>
  </si>
  <si>
    <t>5761_g</t>
  </si>
  <si>
    <t>K00290</t>
  </si>
  <si>
    <t>1.5.1.7</t>
  </si>
  <si>
    <t>K00293</t>
  </si>
  <si>
    <t>1.5.1.10</t>
  </si>
  <si>
    <t>K00143</t>
  </si>
  <si>
    <t>1.2.1.31</t>
  </si>
  <si>
    <t>K00838</t>
  </si>
  <si>
    <t>2.6.1.57/2.6.1.27/2.6.1.5</t>
  </si>
  <si>
    <t>K05824</t>
  </si>
  <si>
    <t>1.1.1.87</t>
  </si>
  <si>
    <t>K01705</t>
  </si>
  <si>
    <t>K01655</t>
  </si>
  <si>
    <t>2.3.3.14</t>
  </si>
  <si>
    <t>homo</t>
  </si>
  <si>
    <t>ATGTGCCGTTCATGCGAGCCAGAGGCCGCCTCTAATGGCAATGGCCATACGAATGGAACATCCAATGGAGCCAATGGGTCATCAAATAGTGCGGACGGTGAGGGTATTAGAGACACCTTCTTTTATGGTCGCAATTGACTAACGTTTCGATTTGAGCCCACCCAGGTTTTACCGCAGTCGAGACCAAGTCGAACCCCCACCCTGTTCGAAGCAATCCTTATCAGCCCGTCGGCGACTTCTTGAGCAATGTCTCGAGATTCAAGATCATCGAGAGCACACTGCGAGAGGGAGAACAATTCGCCAATGCCTTCTTTGACACAGAGAAGAAGATTGAGATTGCCCGGGCTCTCGATGCATTTGGAGTCGATTACGTGAGTCACCACATTTCCCCTGGGACTTATTTCAATCCATGCTGACAGACTGCACAAAGATCGAATTGACTTCACCTGCTGCATCTGAACAATCAAGGGCTGATTGCGAGGCTATCTGCAAGTTAGGATTGAAGTCTAAGGTTAGTATTTCTCCCTTCGAGCTCCCATGCATTGGCTAAATAACTTTCAATAAGATTCTCACACATATCCGATGCTCGATGGATGATGCTAGGATAGCCGTGAAGACTGGTGTTGATGGGGTGTAAGTCCGACCTCATGAGTTTGGCATTGTGGAGCATCTACTAAGTGACTAAGTGACGTCGTTATTGGCACCTCCTCCTATCTGATGGAGCACTCGCATGGAAAGGACATGACATATATTACAAATACGGCCATTGAAGTTATCAACTATGTGAAGTCTCACAACATCGAAATTCGATTTTCCAGCGAAGACTCGTTCCGTTCGAATCTAGTCGACCTCCTGTCAATTTACTCGACTGTCGATAAGATTGGTGTAAATCGGGTTGGTGTTGCAGATACTGTTGGCTGTGCAACTCCTAGTACGTGGAATCTATTCTCAATCACTCAGTGCTACCGCTAACAATACTTAGGACAGTGCTACGACCTGATCAGAACGCTGCGTGGAGTTGTCAGCTGTGATATTGAGACACATTTCCACAATGATACCGGGTGTGCCATTGCCAACGCCTATTGTGCGCTGGAAGCTGGTGCAACACATGTCGATACTTCAGTTCTCGGTATTGGCGAGCGAAACGGCATTACTCCCCTCGGTGGGTTTATGGCACGTATGATTGTTGCGGATAGGGCATATGTTACAAGCAAGTACAATCTGCACATGCTTAAGGACATCGAGGAATTGGTTGCCGAAGCCGTCGAAGTCAATATCCCATTGTGAGTTGTTTCTTATATTCCTATTTATAGCTGCACTATTGCGAAAACACAGAGATGCTAATGTGCGAATACAGCAACAACTATATCACTGGTATGTGCGCTTTTACTCACAAGGCTGGTATTCACGCCAAAGCGATTCTCAACAACCCATCCACGTACGAAATCATCAATCCTGCAGATTTCGGCATGACTCGATACATCCACTTCGCATCACGTTTGACCGGATGGAATGCCATCAAGTCGAGAGCATCGCAGTTGAACATTGAGATGACCGATGCCCAATATAAGGAGTGCACTGCCAAGATCAAGGCACTTGCTGACATCAGACCTATCGCCGTTGACGATGCCGATTCGATTATTCGTGCTTTCCACCGAAGCATGAAGCTTGGCAAGCCCG</t>
  </si>
  <si>
    <t>ATGATACCAGTATGATCGCATCATCGTCTCCTGCTCTGTGCGATCCGACTAACTGGATTTTAGCAGCCACTTGGTCTCAAAGGCCTGCGGGTCAGACCCTCTAGATGTCTTCTCTCTATGCGAACTCCACGAACCTCTCTCCGAGCCTTCACTTCCACAGGACAGCGATTCCACGATGTGTTCCACGCCCAAGCCTCTGACCCTACCGCATCTGCCGTCCTATCCTCCCTCAAGACGgCCCCGCGAACCCCGCAGACCCTCACGGAGAAGATAGTCCAAAGATACTCTCTCGGCCTGCCAGAGGGCAAGGTGGTCAAATCGGGGGATTATGTTACTCTTTgCCCCTATCATTGTATGACCCACGACAACTCATGGCCTGTCTGCTTAAAATTCATGTCTATTGGGGCCACAAAAATCCACGACCCAAAGCAGATTGTGATGACTCTGGATCATGATGTACAGAACAAGAGCGAGTCCAATTTGAAAAAGTACAGACAGATTGAAGAATTTGCAAGGAGACAAGGAGTGGACTTTTACCCCGCTGGTAGAGGCATCGGGCATCAGATCATGGTGGAAGAGGGTTATGCGTGGCCAGGGACAATGACAGTCGCCAGTGATAGCCATAGTAATATGTATGGTGGAGTTGGCTGTCTAGGCACAGCCATGGTTCGAACGGACGCAGCTAGTATATGGGCCACTGGCAAAACATGGTGGCAGGTCCCTCCGATCGCGAAGGTCAACCTGGTAGGGGTGCTTCCGAAGGGAGTTACTGGAAAAGATGTCATTGTGGCACTTTGCGGGCTATTCAGCAATGACGAAGTCCTCAATCATGCGATCGAATTCACAGGGAGTGAGCAGACAATGCGAAGTCTCCCAGTCGACGATCGGCTTACAATCGCAAATATGACGACGGAGTGGGGAGCGTTGACTGGATTATTCCCTATTGATGGGATGTTACAGGCTTGGTTAAGGGCAAAGGCAACGACAGCAGCATTGTTTGACGGCAAAGAGTCGCAATTTTCGCATGCTCGAATCGAAGACTTGATCAAAAATCAGCTGGTTGCTGACAAGGGGGCCACCTATGCCAAATCTCTGTACCTCAACTTATCCACACTCTCACCATATGTCTCAGGCCCGAATTCCGTCAAGATTGCTACCCCGCTACGAGATCTTGAGAAACGAGATATTAAACTAAATAAAGCTTACCTGGTATCATGCACAAACTCTCGTGCATCGGATTTGGCGGCAGCAGCTAGAGTGTTTAAAGAGGCCTCCAAAGAAGGAGCTCCAGCAAAGATTGCCCCGGGCGTTGATTTTTATATCGCAGCTGCATCATTGCCAGAGCAAGAAGCGGCCGAAGATGCAGGAGACTGGCAAGCTCTTCTAAACGCAGGTGCAAAGCCATTACCTGCTGGATGCGGACCATGTATTGGGCTGGGGACTGGTCTACTGGAGCCAGGAGAAGTTGGAATTAGTGCCAGCAACAGGAATTTCAAGGGTCGTATGGGTTCGCCAGATGCTAAGGCATACCTTGCTAGTCCCGAAGTTGTTGCAGCAAGTGCACTAAGTGGAAAGATTAGCGGCCCCGGGTGGTACGAGAAGCCAATTGGGGTCGAAAAGGTTGTCCTCGGTGAAGGAAATGGCATACCCGAAGAAGACCGTGCATTCAGTGTCCAAGACGCACTTGATAGAATTATCGCACAAGCCGATTCTATCATTGGATCGGCCGAGGAAAACATTCTGGGCAAATCAGAAGCCAAAGAAGATGAGAATGCAGGCGAAGCTCTCACCGCAATCCTCCCTGGGTTTCCAGAGAAGGTAGAGGGTGAAATTGTCTTCTGCGATGCCGACAACATCAACACAGATGGAATATATCCTGGAAAATACACATATCAAGATAATGTTCCAGTAGAAAAGATGGCAGAAGTATGTATGGAGAATTACGATCCTAGTTTTGGCTCTATTGCACGGGCTGGCGATATCCTCGTTGCCGGTTTCAACTTTGGAACTGGGAGCTCAAGAGAGCAAGCAGCCACTGCCATTCTCGCCAAAAAGATTCCTCTGGTTGTCTCTGGCAGCTTCGGCAATATTTTTGCACGAAATAGTATCAACAACGCACTGATGGGTGTCGAGGTCCCTCGACTCGTTAAACGACTTCGCGAGCACTTTGCTAGCGAGAAAGAAGCCAAGGACACGGCACACGGCAGTCCAGCAGAAGAGAAGGTGCTGACCCGGAGAACGGGGTGGAAGTTTGTCTGGGATGTGAAGAGGAGCAAGGTTATCATCACTGAAGGAGAGGGGGGAcCCACATGGAGTCAAA</t>
  </si>
  <si>
    <t>ATGGCTTCTAGAACTCTGCGAATAGGTATGGCAGAATTGCCAATTGACTCATAGGGACAATCTCTCTAATATATATCTTTCTCTATAGGTCTGATTGCTGGCGATGGGATTGGCAAGGAGGTCATCCCGGCAGGACGTCGCATCCTCGAAGCTCTCCCCGCCTCTCTGAAGCTGAAGTTCGAATTCGTCAATCTCGAGGCTGGTTTCGAGACTTTCGAGAAGACCGGTGTTGCTCTGCCCGACAAGACCGTTGAAGTCCTCAAGAAGGAATGCGATGGAGCTCTTTTCGGCGCAGTCAGTTCGCCGTCCCACCCGGTTAAAGGATATTCATCCCCAATTGTCGCGTTGCGCAAGCGCCTCGACCTGTATGCGAATGTTCGGCCTGTCAAGAGTGTAGGGACGGCCAAGAACCCCGTCGATATGGTCATTGTGCGGGAGAACACCGAGGATCTGTACGTCAAGGACGAGCGGACGTTCGATGCCCCTGATGGGAGTGGGAAGGTGGCTGAGGCCATCAAGAGAATATCTTATAAGGCCTCCTTCAGGATTGCCGCCATGGCTGGGGAGATTGCTCTGCGAAGACAGAAGGTTAGGGACAGCGGGGTAGCAAGCATACACAAGTCCCCCATGATCACCATCACACACAAATCCAACGTGCTGAGTCAGACCGATGGACTCTTCAGAGCCACCTGCCGCGAGGCTTTGGCAAACCCCAAGTATTCCGGTCTTGGCGTCGAGGAGCAGATTGTTGATTCTATGGTCTACAAACTCTTCCGCCAGCCAGAAACATACGACGTTATCGTCGCTCCGAACTTGTACGGAGACATTCTCTCCGATGGTGCCGCGGCGCTAGTAGGATCTCTGGGTCTAGTTCCAAGTGCCAATGTTGGCGACGGCTTTGCAATCGGAGAGCCTTGCCATGGCAGCGCACCCGATATCATGGGTCAAAATATTGCCAACCCGATTGCAACCATTAGAAGTGTTGCCGTGATGTTGGAATTCATGAACGAAGAGCTCGCTGCCGCTAAAATTTACGCTGC</t>
  </si>
  <si>
    <t>ATGGCTCCTCCAGCAGCAATTGGTATTGGAGGTTTGGCTGACTCCGAAACTATTGTTTTGCCAAATCCTTTGACTGTCAAAGGCGTCTCCGCCAGGAGAGCGAAGGCAGGCAAGCTGATTGCAGGAATAGCAGCTTCGACAAGCAGTGATCATTTCAAGGGTCCAGTCAGTGCAAATTCCCTTGACTACACACATTGTCTCTAACTTCTTAGCCCTCTGGAAAGCCCAAAGCCAAAAGATGGGATCGTGAGTCAGAGTCTACAATCCCACCTTTGCACCTCTGCTAATAATTGATACTCGCAGACCGACTAAGCGTTGAAAGCAAAGCCAGGAAGGCATCTAGCTTAAAAGGAGCCGCAAAATACTTGAAGAACCCAGGCCTGATCTCTCTGGGTGGTGGGCTGCCTGTTGCAACAAACTTCCCAATTGAAGAAATTTCCATCAAGGTCCCAACACCACCACACTTCTCCGAGAAAGAAACAATCGAGACGGGGACAATCCTAAAAGCTGGGAAATATGATGCCTCACAAGACAAGAGTGTATATGATCTATCCATCGCACTTAATTACGGCCTAGGCATTGGCTCGGCGCAGCTGCTACGTTTTGTAACAGAGCACACCGAGATTGTTTGCAACCCACCATACGAGGACTGGAATTGCTGTCTCACAGCTGGTAGTACAAATGCGTTGGATCAACTCTTTCGAATGTTCTGTGAGCGTGGGGACTATGTTATCTCTGAGGAATATGCCTTTGCTTCTGCTGTTGAGACAGCTCTTCCTCTTGGCATTAAGTTTCTTGGTGTGAAAATGGATGATCAAGGACTTTTACCCGAAGATCTTGACACCATATTAAGCAATTGGGATGTTAAATCCAGAGGAGCGAGAAAACCGTTCCTTCTTTACATAGTCCCTTCTGGTCAGAATCCAACAGGTGCTACACAAGGATTTGCTCGACGGAAAGCAATCTATAAGGTTGCCCAGAAGCATGATCTTTATATTATCGAAGATGAGCCATACTACTTTCTCCAAATGCAACCCTACACTGGACAGGACGCTCCAGATGTGCCTCCCCCAGCCAGCAACGAAGATTTTCTCAAAGCTCTCGTTCCTACTTACCTGAGCATGGATATCGATGGTCGTGTTGTCCGTATGGACTCTTTTtCCAAAGTTATTGCACCGGGCGTTAGAGTGGGTTGGATCACTGCAACGGAACAAATAGTCGAGCATTATACAAGGGCGAATGAGTGCTCTGTTCAAAACCCAAGTGGAGTCTCGCAAATAGTTATCTTTAAGCTTTTGGATGAGCACTGGGGTCATGATGGCTATTTAAAGTGGCTCGTCGCCCTTCGGCTTGAGTACACAGGTCGCCGAGATTGTATCTTGGCTGCTTGCGAGAAGTATTTACCAACGGAGATTGTTAGCTGGAACCCACCAGCTGCTGGCATGTTTGTGAGTGCTCCAAGACCCGCTTGAAGTGATTTGCTGACATATCTTAGCTCTGGCTTAAAGTTGACTGGCACAAACATCCCGCTTCCAAGACAAAGACGCTCCTTGAAATTGAAGATGAAGTCTTCCTCGCATCGGTCGAACAAGGAGTTCTT</t>
  </si>
  <si>
    <t>ATGGCCGGTCGACCAGAGCTCCCCGACCCTACATCCGACCTCCATTGGTCTGCATTCCGTGGTGCCATCCAAGATATATTTGAAGCAAACGCCGAAGCACATCCAGATCGACTATGTGTGGTCGAAACAGCCTCGGGTTCCTCGCCCAGGAGAGAATTTACCTACCGTCAAATCAATGAAGCTTCCAATATTCTGGCTCACCATCTGGTGCAGTCAGGTATCAAGCGGGGAGAAGTTGTCATGTCGTATAGTTACCGAGGGGTGGATTTGGTAGTCACTGTGATGGGAATTCTGAAAGCTGGAGCCACGTTCTCCGTCATTGACCCATCATATCCACCGGATCGGCAAAACATTTACCTAGATGTAGCAAGGCCACGGGCTCTCGTTGTTATTGACAAGGCTACAACGGAAGCCGGTGAACTAACTGAGAAAGTTCGAGGCTTCATCAAGgAgAATTTGCAACTCCGTACCGAAGTTCCAGGCTTAGAACTCAAAGACGACGGAACCTTGATCGGCGGAGATGTCAACGGAAAGGATGTTCTTTCTGATTGTCAGAAATTGAAGAGCAAAGGTCCTGGCATCGTGGTGGGACCTGATTCTACACCTACGCTATCCTTCACGTCGGGTTCGGAGGGTAGGCCCAAGGGCGTCAGAGGTCGACACTATTCCCTTGCTTATTATTTTGACTGGATGGCCGAGAAATTTCACCTCACGAAGAATGACAAATTCACAATGTTGTCGGGGATTGCTCATGATCCTATCCAAAGAGACATTTTTACTCCGCTCTTCCTGGGCGCGCAGTTGCTGGTGCCCTCTAAGGACGATATTCAACATGAAAGATTGGCTGAGTGGATGCGAGAACATGGTGCCACCGTCACCCATTTGACTCCAGCTATGGGCCAAATCTTGGTTGGCGGTGCTAGCGCTGAGTTCCCAGCTCTACACCATTCGTTCTTTGTTGGAGATATTCTTATCAAGAGAGATTGCAAGGCCCTACAGAAATTAGCGCCAAACGTTTTCATAGTCAATATGTATGGCACTACAGAAACGCAACGTGCAGTGAGTTACTACGAAATTCCTAGCAGAGCATCGGATCCCGAATATCTAGAGAAAATGGGAAATGTGATTCCAGCCGGCAAGGGGATGAAAGACGTTCAGCTGCTGATTGTTGACCGCGAGAATCGGCATCGCATTTGTGACATTGGGGAAGTCGGAGAAATCTACGTTCGAGCTGCTGGGTTAGCCGAAGGATATCTTGGAAGTGATGAGCTCACTAAGACGAAATTCATCGACAGTTGGTTTGTCGACAATGCCAAGTGGGTCGAAGAGGACAGGAAAATTGCAAAATCGCTTTCTAAGGAGCCATGGAGAGAGTTCTATAAAGGTCCTAGAGACCGAATGTATCGATCTGGTGATCTAGGGAGGTACACTCCTACTGGAGACGTTGAATGCGTCGGTCGTGCAGATGACCAAGTTAAAATCCGGGGGTTCAGAATTGAACTTGGGGAGATTGATAAATATCTCTCGGACCATGAGATGATTTTGGACAATGTCACCCTAGTGAGAAGAAACAAGGATGAAGAGCAGACCCTGGTCAGTTATATAGTTCCTGATATGCACAAATGGGACAAATGGTTAGAGCTTAAGGGACTGCAAGATGATACATCCGGGGAAGGAATCCAAGGTCGCCTTCGGAGATTTTGGCCACTCGGTGATAATATCAAACAATATCTCAAAACCAAGCTTCCATCATATGCTATCCCAGAAGTTATTATTCCTCTAGAGATGTTTCCGCTCAACCCGAATGGCAAAAAGGACAAACCTGCACTTCCCTTCCCTGATGCCGCACAACTTGCCGCTGCAAGACCCGCAGGCAAAATCGAGCAACGGTCAGAAACTGAAAAGGAGGTCGCGAGTATCTGGGGCTCATTGATTTCTACTGTTGACGAGAGAACAATTGCCTCAGATGATTCGTTCTTTGATATTGGGGGTCACAGTATTCTAGCACAACAAATGCTGTTCAAAATTAATCGAAAATGGCCGAACATTCACATCAATATGAGCGTCATTTTCCAACATCCTACACTAAAGATGTTTTCAGCTGAGATAGACCAGCGTATTTCATCCCCAAGCAACGGTGTAACGAATGGTCATGTCGAGGCTGCAGAAGATTATGCAACTGATGCAAAGGCCTTGGCCAAAACCCTTCCGGCGTCTTTCCCAAGTGCCAATTCCAAGATAACCTCCACAACGCCGGTCACTGTATTCCTGACAGGAGCAACTGGTTTCTTGGGTGCATATCTCTTACGTGATCTATTAGCTCGAACTTCGCCACCCCTTAGAGTAATTGCTCATGTTCGAGCTGTCGACGGACCAGCTGCTCATGACCGTGTTGCACGAAGTTGTCAAGCCTATGGTGTTTGGGAACCTTCTTGGTCTTCCCGAATTACCTGTGTTACCGGAAATCTTGGCGCTCCTCGACTTGGACTTTCGGAGGCAACTTGGGATAAGCTAGCTCGAGAAGTTAATGTGATCGTCCACAATGGAGCTCTTGTTCATTGGGTCTACCCTTACTCAAATCTAAAGCCTGCCAACGTACAAGGAACCTTGGATATTCTGGCTTTGTGTGCGACAGGCATTCCTAAGTATCTATCATTTGTCTCATCCACATCTGTTCTCGACACCGAACACTTCATCAAACTTTCACAAGGCGGTAGCCAAGTCCTTGAAGATGATGATCTCTCAGGCAGCTCAACAGGTCTCGGTACCGGCTATGGACAATCCAAATGGGTTGCAGAATATCTCATTCGTACTGCTGGTTCTCGTGGTCTTCGTGGAACCATTGTCCGCCCCGGCTATGTAACTGGTGAGAAGTCATCGGGAGTCACTAATACTGATGATTTCCTCATCCGCATGGCAAAAGGCTGCATCCAGCTCAGATCTCGGCCCAATATTTCAAACACGGTCAATATGGTCCCAGTCAACCATGTTGCTAGAGTTGTAATCGCAGCCGCACTAAGCCCGCCGAAAATCCCACTCGGTGTCGCACAAGTAACAGGTCATCCGAGATTAACGTTCAGTCAATATCTTGCCACGCTGGAGACATATGGGTATGACGTCCCCGAAGTATCTTATCAAACATGGAAGGAGAAACTAGAGATATATGCAGCTCAAGATAGTAACGAACAGCATGCTTTGTAAGTGGGATCCACCATATCGCGACATTCTTCAGCTAATATTAACAGGATGCCACTTTACCACTTCGCGACAACAGATCTACCAGGTGATACCATCGCACCCGAAATGTCAGATGTGAATGCTATAGAAGCCCTTAAGGCCGATATGCAATACACGGGCGAGGATTTTTCTGCTGGAGGTTACGTAGATAAAGAGATCATGGGACATTATCTTTCTTATTTAGTTGGGGTAGGATTCTTGCC</t>
  </si>
  <si>
    <t>ATGGCGCCATCAAAGTAAGCTTTTCATCTGCACACCACGGAAGCAGCCAGCTAATAAGTCTAGGAAAGTGCTTATGCTGGGTTCGGGCTTCGTGACCCGTCCAACCCTTGACATCTTAAGTGATGCTGGCATCTCTGTGACGGTTGGTATGGTTGTCAATTCCGAGGGGTTTGGATCGCGAAGCTGACACTTTATTTTAGCTTGCAGAACCCTCGCATCTGCCCAGAAATTATCTGCAGGAGTCAAGAATGCCCATCCCATCTCTGTTGACGTCGCGGACGAAAAAGCTCTCGATGCCGCAATTGCAGACCACGATCTAGTCATCTCCTTGATCCCCTATACCTTTCATGCTACTGTCATCAAGTCTGCCATCAGGAACAAGAAGAATGTGGTTACGACCAGCTATGTCTCGCCTGCAATGCTCGCATTAGAGAAGGAAGCAAAAGAGGCCGGAATCACAGTTATGAATGAGATAGGAGTAAGAAGTTCAAGATATATACATTGCCACCTTATATACTAATCTtAAAATTCTAGTTGGATCCCGGACTTGACCATTTATATGCCATCAAAACGATCGAGGAGGTACACAAGGCAGGAGGAAAGATTATATCATTCTTGTCGTACTGTGGTGGGCTTCCAGCTCCCGAAGACTCGGACAACCCCCTTGGATACAAATTCTCTTGGTCATCTCGAGGCGTTTTGCTAGCACTGAGAAACTCTGCGAAATACTACAAGGACGGGAAGGTTGTGGAAATCGATGGGAAGGAGTTGATGGGCACAGCTAAACCATATTTCATCTACCCTGGATATGCGTTTGTTGCGTACCCCAACAGAGACTCGACGGGATACAGAGAGAGATACAACATTCCCGAGGCGCAAACCATCATCAGAGGCACCCTGAGATATCAGGGTTTCCCCGAGTTCGTCCGTGTCTTGGTTGACATGGGCTTCTTGAAGGACGAGCCACTCGATTTCCTGAAGGAGCCAATCTCATGGAAGGAGGCCACTCAAAAGATCTTGGCTGCCACATCCTCGAGCGAGCAAGACCTCAAATGGGCTATTGCCTCTAAGACCAAGTTTGCTGATAACGACGAGAAAGAGCGAATCCTCAGTGGACTACGCTGGATCGGTCTCTTCTCTGATGAGAAAATTATCCCCAAAGGAAACCCTCTAGATACTCTCTGCGCAACTCTCGAGAAGAAGATGCAGTTTGAGAAAGGCGAGCGGGATTTCGTTATACTCCAACATAAGTTCGAGATCGAAAACAAGGATGGAAGCAAGGAGACTAGAACCTCGACATTGTGCGACTAaGGaGATCCAAATGGCTACTCTGCAATGGCTAAGACGGTTGGTATTCCAT</t>
  </si>
  <si>
    <t>ATGTCGACAGTTTTACATCTACGCTCTGAGCGTAAGTTCTGCCTGTGTTGTCATTGTCGCAATTATTAACATCAATACAGTGGGCAAGGCCCTCGAACATCGATCAGCTCTCACACCAACAACTGCCAAAGCGCTTATCGAAGCTGGCTACACTGTTCGTGTTGAGAGAAGCCCGGAACGCATATTCGATGACAGCGAGTTCGAGGCCGTTGGATGCACATTAATTCCAGAAAACTCGTGGCGCGATGCTCCTGACAATCATATTATCATCGGCTTGAAGGAGCTCCCAGAAGAAGATTGTAAGGTTACCAGTTCTCACATGTGCAAACCAGTCTCTAACAAGTTTGAAAGTCCCCCTTAGACACGTGCACATCCAATTCGCGCATTGCTACAAGCAACAGGGAGGATGGCAAAAGGTTCTCGAGCGATTTCCTCGTGGTGGCGGAACCCTCCTTGATATCGAATTTCTCACCGATGAGCGCGGGCGCCGTGTAGCTGCTTTCGGATATCATGCTGGATTTGCAGGTGCAGCTCTTGCCCTCCAGACATGGGCTTGGCAACTCACACACCCATCCTCTGAACCCTTCCCAGGTGTCTCGAGCTACCCCAACGAAGACGCGCTCATCGCAGATGTCAAGAAGGCTATCGCCCTCGGCAAGAAGCAGAGTGGCAGAAACCCACGGGTTATGGTCATTGGCGCATTAGGGCGTTGTGGAAGTGGAGCTGTCGATATGTGTCTGAGAGCTGGCGTGCCAACTGAGAATGTATTGAAGTGGGATATGGCCGAGACTGCCAAGGGCGGACCATTCTCTGAGATTGTTGAGAGTGATGTGTTCGTCAATTGCATCTATCTCACGTCCAAGATCCCCAACTTCGTCGATTTGGAGAGTTTGGATACCCCCAGTCGCAAGCTTTCTGTTATTTGCGATGTCAGCGCCGACACCACAAATCCCAACAACCCTATTCCAGTCTATTCCATCACTACAGACTTCGACAAGCCAACTGTCCCTGTCCCAGTCAAGGGAGGGTTACCACTGAGCGTCATTTCTATTGATCATCTTCCCAGTTTACTGCCAAGAGAAGCAAGCGAGGCGTTCAGCAAGGACCTGCTTCCTAGTCT</t>
  </si>
  <si>
    <t>2738274..2739913 (+)(1640bp)</t>
  </si>
  <si>
    <t>2281516..2284083 (+)(2568bp)</t>
  </si>
  <si>
    <t>1667162..1668427 (+)(1266bp)</t>
  </si>
  <si>
    <t>3546380..3548397 (+)(2018bp)</t>
  </si>
  <si>
    <t>67595..71022 (+)(3428bp) [ join(67595..70901,70937..71022) ]</t>
  </si>
  <si>
    <t>57864..59316 (-)(1453bp) [ complement(join(57864..59107,59160..59242,59297..59316)) ]</t>
  </si>
  <si>
    <t>44272..45494 (-)(1223bp) [ complement(join(44272..45137,45192..45410,45461..45494)) ]</t>
  </si>
  <si>
    <t>1848_g</t>
  </si>
  <si>
    <t>3234_g</t>
  </si>
  <si>
    <t>6852_g</t>
  </si>
  <si>
    <t>10191_g</t>
  </si>
  <si>
    <t>4727_g</t>
  </si>
  <si>
    <t>9282_g</t>
  </si>
  <si>
    <t>K00013</t>
  </si>
  <si>
    <t>1.1.1.23</t>
  </si>
  <si>
    <t>K04486</t>
  </si>
  <si>
    <t>3.1.3.15</t>
  </si>
  <si>
    <t>K00817</t>
  </si>
  <si>
    <t>2.6.1.9</t>
  </si>
  <si>
    <t>K02501</t>
  </si>
  <si>
    <t>2.4.2.-</t>
  </si>
  <si>
    <t>K01814</t>
  </si>
  <si>
    <t>5.3.1.16</t>
  </si>
  <si>
    <t>K00765</t>
  </si>
  <si>
    <t>2.4.2.17</t>
  </si>
  <si>
    <t>ATGCCGTATTTAGAAGAAGGGGAGCTTCATGAGAAGTTTGCTAATAATCCGCGAAGTTTAGAGGGGAGATTGTTGTTCGCGGTGCCGAAGAGTGAGTCAGTCTCGAAAAATAGATAGATCTTTGCTAACGTGGGGACATTTAGAGGGAAGACTACTACAAGCTGCCCTGAATTTACTTGAGGGCGCGGATATCCAATTCAGGAGGGAGTCGCGACTTGATATTGCGCTGGTCAAAAATCATCCTGTTGCGTTGGTGTTCTTGCCCGCAGCGGATATACCTACCTTTGTTGGGGAGGGACGAGTCGACCTTGGTATCACTGGCCGCGACACAGTGGCCGAGCATGCAGCTGGCGTGGAGAAAGCGAGGAGGGTGCGAGCAGCATCTGGAACGTCGACTCCCATTGAAGAAGATGAGGATAAGGGATGTGTAGAGATCATGGACCTAAGTTTTGGGACCTGCAATCTACAAGTCCAAGTTCCCGACAAGGGGAGCTTCCACACACCCTCGGATTTAATTGGAAAGAACGTGGGGACGAGTTTTGTTCACCTCACCGAAGACTTCTTTGCTAAGTTGGAGGCGGACGCTGCTGCTGCTCAAGGGCAGAGCACAAAGAGGGATAAATTGAAGACCAAGATAATCGAATTGAGCGGCAGTGTCGAGGCTGCATGCGCTTTAGGTGTCGCTGATGGTATTGTGGATCTTGTTGGTAAGTTGTCCGTCAGAGTATGCCTTGATTGCACTAACAAAGTTAGAATCGGGAGAGACTATGAAAGCAGCCGGGCTGAAGGCAATTGACACTGTTATTTCAAGTACGGCTGTTCTGATCCAATCCAAAACTCCCTCGGACGTCGCCATGGTAAACAAGATCGCTTCGAGAATAAGAGGTGTAATTAGTGAGTGGGATCTTAGCCGTTTGAAATTTCTGAACTGATTCTGTACAGTGGCTCAAAAATATGTGCTATGCCAATACAATATACAAAGAGAGAAGTTGGCATCAGCGACTAAAATCACCCCTGGACAACGAGCACCTACAATCAAT</t>
  </si>
  <si>
    <t>ATGACCAAATTCCGACCGTGTATTGACCTGCATTCTGGGCAGGTCAAACAGATTGTTGGTGGGACCTTGACTATTGCCTCGGCAGATCTTAAGACGAACTATGTGTCTAAACTCCCCGCCGGCCATTTCGCAAAGCTTTATAAGGACAATGGCTTAAAAGGTGCTCATGTCATAATGCTTGGTCCTGGAAACGAAGATGCTGCCAGAGAAGCATTGGCAGAATGGCCAGGACGACTACAAATTGGTGGGGGAATTAACGACAAGAATGCGAACCAATGGATGGAGTGGGGTGCTGAAAGGGTATGTGGGAGACCCAAGAGTAACTGTCCTGCTCTTGGTGGAATATCCTGGAAATTTTCAAGAAAGAAAATTCAAGAGAAAGCACTGACTTCAGCAGTAGGTCATTATTACATCTTTCCTTTTCCCCTCTGGCAAATTTTCTCAAGAACATCTTGATTCCGTTCTCGCGGCTCTGGGCGGGGATAAGGAGAAACTGGTCATTGATCTCAGCTGCCGAAGGAAGGGTAATACTTGGTTTGTTGCTATGAACAAGTGGCAGACCCTTACTGACATGGAGATCAACGAAGGTAGACTTCTGTTTTCCCCAAAGCCAACCTCTGCTGACTATCTTCCAGCTTCAATCAAGCTCCTCGAACCTTACTGCGCTGAGTTTTTGATCCATGCAGCGGATAACGAAGGTCTACAAAGAGGAATAGACGAGAAACTGGTGGAGAAACTGGCCCAGTGGTGCAGCATTCCAGTGACGTACGCTGGCGGGGGAAGAAACCTACAAGATTTGG</t>
  </si>
  <si>
    <t>ATGAAGAAGGTGTATCTTCTTGATTACGTTGCGGGAAACGTACGGAGCCTGGTGAATGCCATAGAAAAGGTTGGATACCAAGTGGAATGGATCCGATCACCAGAAGATGTCGCGAAGGCAGATGTAAGGAACTAAAGAAGCTCGATTGTCTGCTCGCGTTTGCTACTAAACTTTAGTATGGCGATTGGGTGGAAATTGGCTAATGCTCTATATACAGATCCTCATTCTCCCTGGTGTCGGCCACTTTGGGCATTGTATGACTCAATTCACCTGCGCTGGCTACGTTCCCGCCATAAGAAAGCATATCGATTCCGGGAAGCCTTTTATGGGCATTTGCGTAGGATTGCAAGCGTTGTTTGAAGGCTCATCCGAGAGCTCAACAGTTCCTGGCATTGGACTCATCAAAGCGCATCTCGATAGATTCGACGATAGCTCGAAGGCAGTCCCACACATTGGTTGGAATAACGCAAATACTTCCAACAAACAAGTCTATGGCTTGAGACCGACCTCGAAATACTATTACGTCCATTCTTACAAAGTACCATATAGACCAGGCGAGCTAGAGAGCCAAGGCTGGACCGTTGCGACTTCGAGGTATGGCGACGAAGAGTTCGTAGGAGCAGTCGCCAGGGGAAATGTCCTAGCAACACAATTTCACCCTGAGAAGAGCGGGGTCGCAGGTCTACGAGTTCTCAAAGCATTTCTGGATGGCGAAAAAGAGAGCGGTGTCGCCGCTGGTATGACAGAAATAAAAGAAGGTCTCACAAGGAGGGTCATTGCGTGCCTCGATGTACGGGCAAACGACCAAGGTGACCTTGTTGTCACTAAAGGAGACCAATACGATGTTCGGGAAAAGTCCGAAGGGGGCAATGTACGAAATCTGGGTAAGCCTGTTGAGATGGCTCGGAAGTATTACGAGCAAGGAGCCGACGAAATCACATTTCTAAATATCACAAGCTTTCGAGATTGCCCACTCGCGGATTTGCCAATGTTGGAAATTCTTCGAAGAACAGCTGAAACCGTTTTTGTGCCTCTCACTATCGGCGGTGGAATTCGAGATACTACTGATACCGATGGTACTAAGGTCTCAGCACTTGAAATTGCAACGATGTATTTCAAAAGCGGTGCGGACAAGGTATCGATTGGCTCGGACGCAGTCACAGCTGCTGAGGAATATTACGCCTCTGGAAAGAAGTTGTCTGGAAACACTGCGATTGAACAGATCTCGGGGGCGTATGGAAACCAAGCTGTGGTGGTCAGTGTAGACCCTAAGAGGATATACAGCGCGAAGCCAACGGAAACGAAACACAATACGATCAAAACAAAGTTTCCGGGTCCTAATGGCGAGGAAGCATGTTGGTATGCGTGCACGATAAAGGGAGGACGAGAAACCCGAGATTTAGATGTGGTTGAACTGGTCCAAGCGGTCGAGGCAATGGGCGCAGGAGAGATCTTGCTCAATTGTATAGATAAGGACGGTACTAACAGTGGCTTCGATCTCGAGCTTATCGATCAAGTGAAAGGGGCTATATCTATCCCTGTTATTGCTTCAAGCGGAGCAGGTAATCCAGGCCACTTCGAAGAAGTCTTCTCCAAGACA</t>
  </si>
  <si>
    <t>ATGTCGGAAAGGAAATCCCCTTTTAATCTTCAGACGTGCGCCCGTCCAAACATACTCGCTCTAGAGCCATACCGGTGCGCACGAGAGTAAGCCCGTTCCTTCAAATTCCATATGATGGTCCCTGACTCACCCCGCCATCAGCGACTACAAGGACGACGGAACGAATATTCTACTCGATGCGAACGAAAACGCCTATGGGCCATCCCTCTCGACAGTGAGTCTATCGACATTCTCTTCAAAGGGTAACGACGCCTCGCCAATGGACCTCCACGGCCTAAATCGATACCCAGACCCTCACCAGCACGTCCTAAAGCAGCTCCTTTGTGATCTGCGGAATACACACATCCACACCCCGAAAGATATAACGCCCGTGAACCTATTTGTCGGGAACGGGAGTGATGAAGCAATTGATGCTCTTCTACGATGCTTCTGCGTCCCAGGGCGAGAAAAGATCCTCGTTTGTCCGCCAACATATGGAATGTACTCCGTCTCTGCACAAGTAAATGACTTGGGCCTCCTCAGAATCCCACTTCTCCCTGCGCCGGATTTTGGGATCGATGTCCCGTCTATATTAACCGCGTTATCGGGACCGGAGGCTTCAAAAATCAAACTGATGTATATCTGCTCTCCAGGAAATCCAACTGGCTCGTTAATACGCAAAGAGGATTTACAACAACTTCTTGAGCATCCGACTTGGAATGGGATAATAGTGTTAGATGAAGCCTATATTGACTTCGCGCCGGAGGGCTCTTCCTTGGCGGAATGGGTCAGCGAGTGGCCAAATTTAGTCGTGTTACAGACTCTTTCGAAAGCGTTTGGGTTGGCGGGAATTCGGCTAGGCATTGCTTTTGCTGCACCTCCTGTCGCGGCGTTGTTGAATAACCTTAAGGCGCCGTATAATGTGAATAATTTGACAAGTGCGATAGCTTGTCTAGCGTTAGAGGAGGGGGGCTTAAAGGTTATGAGAGAGAATACAAAGAAGATTATTCGACAGAGAGAGAGGTTAGCGAAAGAGCTACCGAAGATTAAAGGTGTAGGGAGGTTTAGAGGCGGGGTTGCGAGCAATTTTCTACTCGTAGAGATGTTAAACAAGGAAGGCAAACCGGACAATACGGTTGCG</t>
  </si>
  <si>
    <t>ATGGCATTTTCGATGCACAGCCACTCCGGGCAATTCTGCCCCGGCCACGCAAAGGATACCCTCGACGAGGTCATCCAAACCGCTATCTCACGGGGAATGCAAACCTTAGCACTAACCGAGCACATGCCCCGTGAGTCAGATAGCGATCTATACCCCGAAGAAGTACGTCTCCATCTCCTATATCCGCACCATCAATGTCCTAATCCCGTCCAGATCGAAGCTGGGGATACCGTCGCGCCATTGCGAGCGCGGCACGAAGCGTTCGTCGTGGAAGCGTTCCGCTTACGGCAAAAGTACGCGGGGAAGATCAAGCTCCTGGTCGGGTTCGAAGCCGAATGGATCCGGCCGTCGTACGCTAAACTCATCAAGGAGCTGGCGTCGAATCCGCGGGTGGACTTTTTCGTGGGAAGCGTCCATCATGTCCATCAGATCCCGATCGATTACGACAGAGCCTTTTTCGCGAAGGCGAGGGAGGCGGCGGgGGGGAGCGACGAGAGGCTGTTCGAGGATTACTTCGATAACCAGTATGAGATGCTGAAGACGATGCAGCCGGTTGTGATAGGGCATTTTGATCTGATCCGGCTTCTGAGCGGGGAGCCGGATGCGGATTTGAGGAGTATGAGAGGGGTGTGGGAGAGGGTGGTCAGGAATTTGAGGGTGATTGTAGGGTATAGAGGTCTATTGGAGGTTAACACGAGTGCATTGAGAAAGGGACTCAAAGAGCCATATCCGTCACGGGCGATTTGCGAGGAGTATTTGAGGATGGGTGGGTTACTAACGATGAGTGATGATAGTCATGGGATTGCTCAGGTGGGGACGAATTATGTCAAGGCGTTTGGGTACTTGGATTCATTGGGAGTCGCCGACTTATGGACACTGG</t>
  </si>
  <si>
    <t>ATGGAGACTACACTACCTCTCCCTTTTCTCCCAGCCATCGGGTCTGCAATCTCCCAAGAAGCATTATCCTCTGATCAATTAGCTTATCTTGGATGTGTTTACTATGCAGCCAAGCCAAAGGAGACTGTCGATGAATTGCTAGCATTCTTGCAGAAGCATGGGGCCCTCGATTGCGTTATCGATGTCAGAACACTACAGTCTACGGATGATATTGTCTCAATCTTGAATGCTGGCGCTCGAAAGGTGTTCGTCACTTCAACACAGCAATCAGCTCTAACTCCCTATGGAGACCGAGTCATTCCTATCTTTGAGTTCCCAACTACTCCATTGGCCTCAGCATACCCAAATGGCGTTCTTGTAGGGGGGGAATCTCTCAAGTCAGCTCTAGCACAACTATCTGCAGCTAAGATATCCCCAATCTACCTCCTCCCATCGAACGACCTTCGCATCTTATCGAAAGAGGCCCTCCAATCATTCACCGGAACGGCCAGAGAGTTTTCCGCCATTCCAATCTTGCCAACTACGAACCTCGCGATCGGAGCACCCTCAAAGGACCAAGTGTCCATTGCGGAGTTGATCGCTGGAGCGTGGACAACAGATAGGCAAGACCAATTGGTCCCTACCATTGTTACGGACGAGAGGGGCATTGCATTGGGATTGGTCTATAGCAGCCAAGAGAGCTTGGCAGAATCATTGAAGACTGGAAATGGTGTGTACCAAAGCCGCAAGCGGGGATTGTGGTATAAGGGCGCAACTTCTGGTGACACACAGGAGCTTGTTAGAATTTCTCTTGATTGTGATCAAGACTGCTTGAAATTTGTAGTTCGCCAGAATGGCCGCGGTAAGACTCAAACATCTGCTAAAGTTCATCTGAATTCTTCTAATATAAGCAAAACTAGGTTTCTGCCATCTACCTCAACAAACATGTTTTGGCGACCTCCACGGTCTTAGCAAACTCGAGAAAACTCTCGTCTCGAGAAAAGCTTCCGCGCCAGAAGGGTCTTACACAGCCCGTTTGTTCTCGGATGAGAAATTACTCCGAGCTAAGATCATGGAAGAGGCAGAGGAACTATGTGATGCAAAGACAAAACAGGAGATAGCATTTGAAGCCGCGGACGTCTTATACTTTACCCTCACTAGAGCTGTCGCGGCTGGTGTTAGTCTTGCAGACATTGAATCTAATCTCGATGCCAAAAGTAACAAAGTCAAACGAAGACAAGGCGACGCAAAAGGCAAATGGGCTGCTAAAGAGGGTATTAAGACGTCCGCTCCAAACCAATCGGCCAAGGAAGCACCAAAGCCTGCACCAACCGACGATAGAATCAAAATGAAGCGCTACAACGCTGCCTCTACCTCTTCAACAGACCTCCTCGCCATTCTCAAACGCCCATCCCAGACCTCTGCAGAGAGAATCATGGGCATAGTAAACCCAATCATAAGGTCCGTCCACGAAGGCGGCGACAAAGCCCTCCTCTCCTACACCCACAAATTCGAAAAAGCCACGTCCCTCACCTCCCCTGTTCTCAATGCTCCGTTCCCACAAGAGCTAATGATGCTATCCCGTGAGACCATCGAGGCTATCGATGTGAGTTTCGCAAATATTAAAAAGTTTCATGAAGCGCAGAGAGTAGACGATTCACTTGCTGTGGAGACGATGCCGGGTGTTATTTGCAATAGGTTTGTGAGACCTATTGAGAGGGTTGGTTTATATATTCCTGGTGGAACGGCGGTTCTTCCTTCTACGGCTATGATGCTTGGTGTGCCAGCTATGGTCGCGGGATGCAAGACAATTATTCTTGCCTgCCCCCCTAGAGCAGATGGAAGTATTACACCCGAGATTGTATATGTGGCGCATAAAATAGGAGCGAAGAGCATTGTGCTAGCTGGAGGTGCGCAGGCGGTGGCGGCGATGGCATATGGAACTGAGAGTGTGAGTAAGGTGGACAAGATCCTAGGGCCGGGAAACCAGTTCGTGACGGCGGCGAAGATGGTGGTCTCCAACGACACGAACGCTGGTGTGAGCATCGATATGCCTGCGGGCCCCTCGGAGGTCCTCGTCATCGCAGACAAGTTCGCTAACCCCGCGTTTGTGGCTTCGGATCTACTGTCACAGGCAGAGCACGGGATTGATTCTCAGGTTATACTGATCGCGGTGGATCTGACTGAAGAACAGCTCCTAGCAATCGAGAATGAGCTACACGACCAGGCTATGGAGCTGCCGAGGGTGAAGATTGTAATGGGGGCGATTGGGCATAGTGTTACGTTGGTCGTGGGGACTATGGAGGAGGCGATGAGGCTGAGTAATGAGTATGCTCCAGAGCATTTGATACTTCAAGTTAAGGATGCGGAGGGGTTGATACCGCAGGTGCAAAATGCGGGGAGTGTGTTTGTGGGCCAGTGGACGCCAGAAAGCGTAGGGGATTATTCCGCGGGGGTGAATCATAGTTTGCGTAAGTGATTCCTTCTTTGACTCGTTTTTaTCTTGGAACGTCAGGATACTTATTTCTCCCTTTTTTCTCTCGTCTTCATCTCAGCATAAGATCTGTCAAAAGAGGAGCACAAAACTAATACTTTTTGCTCTATTACAGCAACATACGGCTACGCCAAACAGTACAGCGGTGTCAACTTGGCCTCGTTTAC</t>
  </si>
  <si>
    <t>3.6.1.31</t>
  </si>
  <si>
    <t>3.5.4.19</t>
  </si>
  <si>
    <t>4.2.1.19</t>
  </si>
  <si>
    <t>3323_g</t>
  </si>
  <si>
    <t>2521_g</t>
  </si>
  <si>
    <t>ATGGCTCCAGATCAACGAATTCGCTCTGCGTCTCTGGCGCGCGACACGAACGAGACGAAGATCCAGCTTGCTATTAATCTGGACGGAGGAGATTTCCCATCCGACACGGACAGCAGACTCTTGAAGCAGGTCAACGGAGGGGATGGACATGCGACACAAGCTTCGAAATCGCAGACGATTGCGATTAATTCTGGGATAGGATTTTTGGATCATATGCTCCATGCTTTGGCAAAGCATGCAGGCTGGAGTTTGGCGCTCAATTGCCAAGGAGACTTGCACAGTATAACACCTGCCCACACGAGCCTGCGCTGGAACAGCCGAAGCTAATGGAACGATAGTTGATGACCATCATACCGCAGAAGATGTCTGCCTAGCTCTCGGCTCGGCGTTCAAAGAAGCCCTCGGGACGCCTACGGGTCTCGCACGCTTCGGATCCGCGTATGCGCCGCTCGACGAGGCACTATCGAGAGCAGTTGTTGACCTCTCGAATCGGCCATTTAGTGTGGTGGAGTTGGGGTTAAAGAGGGAGAAGATTGGCGACTTGAGTTGTGAGATGATACCGCATTGCATCCAGAGCTTTGCGCAGAATGCGAGGGTCACGGTGCATGTCGATTGTTTGAcGGGGGAGAATGATCACCATCGGGCGGAGAGTGCATTCAAGGCGTTGGCGGTGGCTATCAGGCAGGCGACGGCCAGGGTTGCGGGGAGGGAAGGGGAGGTGCCCAGTACGAAGGGGACGCTGAGTACGTGAGAGAGATCTAGAGTTGAGGAAGTATATAAtAAATAAATGGGTTTGTATGTAATATGCTTTATCATTTTATTTCCTAATTGCCCCAGATGTTTAACCAACCTCCTGACTGCCTGTTCCTTCTATCAAGACTTAGGATCCTCTGGATACACAATTTCGTCTTGAAGCCGGGCTTCGATGCCCAAGACATCATAGCAGTCTTTTGTGGAATTGACGATACTCAGGGGTGCGAGCGTTGTGCAAACATATCATGAATCTGTTGATGTGACTCTTTGGGAAGGCGAGGAACCAAGTAGCGGCGACGTGGACGTAAGGATGAAAATACAAGCTCTTATTGTCATGGCAGGCGTCAGCTTGCAAAAAGCCGAATTGTAGTACCTGAGATACAGATAGGGAATTCCGATCAAGCTGTGAGAGCTAAGTGCAAGACCAACACGACCGCCAATGGCTACGATATAGTCTTTCACGTGATTTCACCGGACCGGGCATCTAGTCGAGCAGAACCAAGGTTGACGGGTGTCCTCTCTCCCTGCGGCGCCATGCCATGTAAACCTAGAAGCTTAATCGAACAACCAAGAGGCTCTCGGAAGCGTCCCGGTTTCAAGCCGGGCCACGATATTCTATGTACTTCAGTCCTGTGCGAAGCACTTCGTAAATAAATGCTCCCGTCGTTACCCCACTACGCTGCCCCTCCATCGTTGCACTAAGCGACCTTCCGAGGCACCGCAGACACGAGCAACCGCTGCAAAGTCGACTTGAACTTCCGCCGGTGGCTGGGCTGGAAAACGCAGAGCAAAACTGGCAGCATGAACATGAACCAGTTCACATTGCCCTTGCATACGCAAGCAGGTGCCGGCCAAAGCTGGTGCGAAGGATGCGGCCTGCTTGGCATCAATATCGCGTATCCCTCTCAGATATCAAGGGCACGTGATATGACCCTCAGCATGGAGAATGGCGGCAAAGAGCTCGTTTTAGACGCGCGTTCCGGGGGCGAGGGTGCACACCAGGAGGGATATGACATAAGATGGCACAAGTAGAGGAGAGCTCTCGCTGCTGCCTCTCAGGCTTCAGAATAAAATCCCACGTCGGCAGCCGATGGAGGCAGATTCACCGAGTGAGACCCGGCGAGTTGCGGTGTGTCTATTCGTGTTAATTTGTGTTGGTTTGCATAGGGGCTCCGGTTGACCATGTTTGGGCCAGCCCGCCATGCCATAGCTTCAGAGTAGAAAACGAACAACAGCCCCTTCTTTGACGGATGTGAAGAGAGGTGTATAACGAGTGCGCGCTTGCAATCGTCTCGTCTCGTCTTGTCTCACTGTAACAAGTCCGCCGCAGAATTCACCCGGAAGAGGCTGGTTTCCTCCATCTTCCTCGTCATTCCTATTCCCTCCCCTCCCCTgCCCCTgCCCCTCCTCCCTCCTCTCCTATCCGCTCGTGTGTTCGCCGCCGCCGCCGCCCCCGCTAGCATTCCCCCATTCGCGCAATTGAGGGGCGTCCTGTCCTGTCCTGTCCAGTTTTTGTCGCTTCCCGAAGTGGTGACGACCCACACAACCTTCTTCTCGCGAGTTTAGGTTGACTGCGTTCCAGTCGTCCCCAACCATCTCAAGCTCACGTCTTCACGAAATTTCCCACCTTACTCTTTACGACCCGGTCCTGTTGTCCACCCACGAGTACCCTCCTTCGTACTCTTCGTGATCCTCTGCAACTCTACATCTGTTCTCCCGATCCCATATCGCGAGAATCCTCACACCGCCGTCGCTCACACATCCAAACACaTTTTTTGACGCCTAGTCAGTAATCCGCAGCCATGGAAGGTAAGCAGCATCCATCTGCTATCAACTCCCTCATCCCCATCTTCATCGCCACCATCTTCTCGCCGGCTTCCCGCTTCCTCCCCTCGCGCGCATCGCTTTCCCCGACGCTGTATATTTGCTAACTCTCTCCTCCTGTCAACAGAAGAAGTCGCAGCCCTCGTCATCGACAATGGGTAAGCTCCCACATTCTCATCGTGCAGGCGGCAATTAGGGGGTGGGGTAGCTGAGAGATGGACTCACGACTACGCTCCCACTCCCGATAGCCTCCATATTCCATGATACGGTCCGCTCTGAGGATAATATAGCTGACAGTCTGATGCAGTTCAGGAATGTGCAAGGCCGGTTTCGCCGGTGACGATGCTCCTCGAGCTGTTTTCCGTAAGCCCTCCCACCGCCATCGCAATGCCTTGTTTCCCAGTCTGTCGGGCTCTGCGAGAGCTTGATAGAGCCGTATCGCGAACACAGGAACTTGCAGTGCTAACATGCTATGCAGCCTCCATTGTTGGCCGACCTCGTCACCATGGGTAAGGACCACCACGCCCCACGTCCCCCAATTCAATAGCGCGATGAGTATGAGGCTGATAAGGACTGTAGTATCATGATCGGTATGGGCCAGAAGGATTCCTATGTTGGTGATGAGGCACAGTCCAAGCGTGGTATTCTCACCCTGAGATATCCCATCGAGCATGGTGTTGTTACCAACTGGGATGATATGGAGAAGATTTGGCATCACACTTTCTACAACGAGCTCCGTGTTGCCCCGGAGGAGCACCCAGTTCTCTTGACCGAAGCCCCTATCAACCCCAAGTCCAACCGAGAGAAGATGACCCAGATCGTTTTCGAGACCTTCAATGCACCTGCATTCTATGTCTCCATCCAGGCCGTTTTGTCTCTATATGCATCTGGTCGTACAACTGGTATCGTTCTTGATTCCGGTGATGGAGTTACTCACGTTGTTCCTATCTACGAAGGTTTCTCTCTTCCCCACGCCATTGCTCGTGTTGATATGGCTGGACGAGATTTGACCGACTACCTCATGAAGATCTTGGCTGAGCGAGGTTACACTTTCTCCACCACTGCCGAGCGCGAAATTGTTCGTGACATCAAGGAGAAGCTCTGTTACGTTGCCCTCGACTTCGAGCAGGAGATTCAAACTGCTAGCCAATCTTCCAGCTTGGAGAAGTCCTATGAGCTTCCTGATGGACAGGTTATTACCATTGGTAACGAACGTTTCCGCGCTCCAGAGGCGTTGTTCCAACCCTCCGTCCTGGGTCTCGAAAGCGGCGGTATCCACGTCACAACTTTCAACTCTATCATGAAGTGTGATGTCGATGTCCGTAAGGATCTTTATGGTAACATTGTCATGGTAAGTCTTGCGAATCTGCGATGCGCTCTTATGAAAATACTAACGATTTCTGTAGTCTGGTGGAACCACCATGTACCCTGGTATTTCCGACCGTATGCAAAAGGAAATCACTGCTCTTGCGCCATCATCCATGAAGGTCAAGATCATTGCGC</t>
  </si>
  <si>
    <t>K05692</t>
  </si>
  <si>
    <t>ATGTCTGTCGGAGGCCAGAGAGTCGTGAAGACCGAACCCTTGGTTCGTTCCAACCCCGCTCTCACGATCATATCTCTAGGTGAGTAAGCATGCTAACGAGCAACTCGATAGAAAGAGGAAGAGGCAAGATGGACAAGGCTAGTCAAGTACGAGCTTCATTCGAGATAATGCCATGAGGACGATGCTGACCCGCGCAGGACAACATACCTTGACCCCCAAGGCACCGAACGAACCTGGGAGCATGCCGAGCGCAGCACACGCCCTGCGGGCTCCGATATCGATGGCGTAGGAATCGTCGCCATTCTGCAGAAGCCAGGGGGgCCGGAACTCCTCCTGCAGAAGCAATGGCGCGCTCCGATAGCCAAGGTCTCGATCGAGGTTCCGGCAGGCTTGGTGGATGCAGGGGAGAGCGCGGAGCAGACTGCCGTTCGGGAGTTGAAGGAGGAGACGGGCTACGTTGGCGTTGCAAGCCGGAGCAGTCCTATGATGTTCAATGGTATCGTTGCCCCCTCCACCACACTTATAAAGGGGGAATGGTTGCTAACGGCGTGCGAACTAGATCCAGGATTTTGCAATACCAACCTCAAGATGGTGCACGTCACTGTCGATATGACCAAGCCCGAGAACCAAAACCCGAAGCCTGAATTGGAGGAGAACGAGTTCATAGAGGTGTTCACGGTCCCGTTGAAGACCTTATACGCAACTTGCAAGAAGCTGGAG</t>
  </si>
  <si>
    <t>K01515</t>
  </si>
  <si>
    <t>1-(5-phospho-β-D-ribosyl)-5-[(5-phosphoribosylamino)methylideneamino]imidazole-4-carboxamide → phosphoribulosylformimino-AICAR-P</t>
  </si>
  <si>
    <t>3892553..3895217 (+)(2665bp)</t>
  </si>
  <si>
    <t>1129610..1130631 (-)(1022bp)</t>
  </si>
  <si>
    <t>3768643..3770057 (-)(1415bp)</t>
  </si>
  <si>
    <t>356710..357459 (-)(750bp) [ complement(join(356710..357122,357198..357459)) ]</t>
  </si>
  <si>
    <t>1795031..1796803 (-)(1773bp)</t>
  </si>
  <si>
    <t>1470439..1471357 (-)(919bp)</t>
  </si>
  <si>
    <t>461172..461867 (-)(696bp)</t>
  </si>
  <si>
    <t>791915..793227 (+)(1313bp) [ join(791915..791931,792140..792174,792239..792793,792851..793227) ]</t>
  </si>
  <si>
    <t>10134_g</t>
  </si>
  <si>
    <t>2970_g</t>
  </si>
  <si>
    <t>319_g</t>
  </si>
  <si>
    <t>9751_g</t>
  </si>
  <si>
    <t>8438_g</t>
  </si>
  <si>
    <t>6404_g</t>
  </si>
  <si>
    <t>7257_g</t>
  </si>
  <si>
    <t>849_g</t>
  </si>
  <si>
    <t>7624_g</t>
  </si>
  <si>
    <t>10334_g</t>
  </si>
  <si>
    <t>9820_g</t>
  </si>
  <si>
    <t>2303_g</t>
  </si>
  <si>
    <t>5507_g</t>
  </si>
  <si>
    <t>8062_g</t>
  </si>
  <si>
    <t>5803_g</t>
  </si>
  <si>
    <t>K01626</t>
  </si>
  <si>
    <t>2.5.1.54</t>
  </si>
  <si>
    <t>ATGTCTGTAAGTAAAATTTCTCCCCTAGAATTCTACTAGAAGCTAATTATATGTTCATCTAGCATTATCACATAGAAAACCCCAATGTGGGCAACAGGGACCATTCTGAGGATTGGCGCAGTAAGGATTTGCCAATTGAAACCCTGGAAATAGCGACGTAACTAACGTATAATATTACAGTTCGTGGATATAACCCCCTGACCCCTCCTGACCTTCTTCAGTCCGAAATTCCCCAAACGCCCACATCCAAGGAGACAGTCATCAAGGGCCGCAACGAAGCCGTCGCAATCGTCACAGGAACAGACTCGAACAAGCGTCTCCTAGTGGTTATTGGGCCATGTTCGATTCACGATCCTGCTGCTGCGCTCGAATACTGCGACAAACTCCTTGTTCTCAAGCAGAAATACAAAGATGATCTGCTGATTGTCATGCGCTCCTACTTGGAGAAACCGCGGACGACTGTTGGATGGAAAGGGTTGATCAACGACCCTGATATTGATAATAGCTTCAAGATTAATAAAGGCCTGAGGACCAGTAGACAATTGTTTGTGGATCTTACAGCCAAGGGAATGCCTCTTGCAAGTGAGATGCTGGACACCATTTCGCCGCAATTCTTAGCAGATCTTTTGAGTGTTGGTGCTATTGGTGCGAGGACAACGGAGTCACAGTTGCATCGGGAATTGGCAAGTGGCCTTAGCTTCCCCGTTGGGTTCAAGAATGGAACAGACGGGACACTAGGTGTTGCCATTGATGCTATTGGCGCTGTCAGACATCCTCACCACTTCTTATCGGTTACTAAGCCAGGTGTGGTGGCTATTGTTGGTACGACTGGAAATGAGGACTGCTTCGTTATTCTAAGAGGTGGAACCAAGGGCACGAACTACGACCCCGAGAGCATTAAGGGGGCTAAAGCTGCATTGAAGAAGAGTGGAGTGAGAGAGAGGTTGATGGTTGATTGCAGTCATGGTAACTCGCTGAAGAACCACAAGAACCAGCCCAAAGTTGCTGCGGTTTTGGCAGAGCAGATCGCGAAGGGCGAGGAGTCTATTATGGGTGTGATGATTGAGAGTAATATCTTTGAGGGTAAGTTTCTCTCAGCTTGTTTTGATGTGAAATCCTAATCTCTTCTAGGTGCTCAGAAGGTCCCCAAGGAAGGTAAAAGTGGCCTCAAATACGGTGTCAGTATCACGGATGCTTGCA</t>
  </si>
  <si>
    <t>ATGCCTGATCTAGCACTTTGCAATTTTGCCCCGGCTCAAGTGAAGGAGGACTGGAAGATCACTGTGTCGACATGCAGTGATGGATACAGCGaTaTCGAAGAAGGCATTACGATTAACGAGGAAAGCTCTCCGTCATCGTCAATTCTGGAAAATTGGCTAGGTTCGCACTTACTCATCCCTTTGAGCCTTGTAAAAaTTTGGTTAATCATACAATTCAGATCCCGAAGAAGACCATCTCATCTCACCCCGTGTCCTCGCCTCCAAAATCCCCATGGTAAGTCACATCCCACCCAACCTTTCCCCAAAACTCGCTTCCCCTTTCCATACCTTACACAAAAaCAAaTAAAAGCTTAACATATCCTCTAACCGACACTTCACGTGCAGCTCCCCACCTCTTTCAACACAGTAAACATCTCTCGTAAAAACATCAGTTCGGTCATTACTGGCGCTTCTGATAAGCTCATCATCGTTGTCGGCCCCTGTTCCATCCATGATGTCTCCTCCGCGCTCGAGTACGCTCATCTCCTCCTCCAATTATCCAAACATCCTCTTATCGCCGCAAATCTGGTCATTGTCATGCGTGCCTATCTTGAAAAGCCCCGAACAACCGTCGGTTGGAAAGGCCTCCTCAACGACCCTGATCTCAATCATGAATTTAGTATCGAAAAGGGGCTGAAGGTTTCGAGGAAGTTGTATTCTGATTTGACGGATATGGGAATGCCCATCGCGGCCGAGATCTTGGGTGTCCTGACGCCGACGTACTTGAGTGAGTTCATCAGTCTGGGAGCGATTGGGGCTCGGACGACGGAGAGTCAGGTGCATAGAGAGGTTGCAAGTGGAATGCCGTTCCCGATTGGCTTCAAAAACGGTACAGATGGCGGGTTTTCGGTTGCGATCGATGCAGTGGAGAGTGCATCCCACAAGCATTCGTTTGTGGGTATATCGAACGCGGGCCGAGCATCTATTGTCGAGACAGAGGGGAATGAGAACCCGTTTGTTATTTTGAGGGGAGGGGGTGGGAAGACGAACTTCGATGCGGAGAGTGTGGCGAAAGCTAAAGGACACCTGAAGAACAGGGGGAGAAAGGAAATCGTGATGATTGACTGCTCTCATGGTATGCTCTCTATTTATTCCCTCACATTACCATATTCATCCCACTTCATCATCAGAGATAACTGACACTAACGTACGCGAAAGGCAACTCGAGTAAAAATCACAATAATCAGCCCCTGGTAGCGAGTGATGTAGCCAAGCAGATCAGAGGAGGGGAGAAGGGAATTGTTGGGTTGATGATTGAAAGTAACATCAAGGCTGGAAAACAAAACTTGGACAAGGTGGGGAGAGCGGGCCTGAAGCAGGG</t>
  </si>
  <si>
    <t>ATGCCCATCCTAGATATCATGGAACTTCCAACTGACGATACTCGGAGTAAGTTTACCCCTCCATGTCCCCCTTCCGGAGGAGGACAAAAGCTAATATGATTTCTATCCGATAGTTCTGGGGCAAGATCCCCTCATTCCACCTCAGTTGTTAACTTCTGAGATCCCAATTACCCCTGCTTCGCTCCAGACGGTCCTAAAAGGTCGCAAAGATGCCATTGAGATCATCATGGGCAAATCTGACCGTTTGCTCGTCGTCTGTGGGCCTTGCTCCcTCcACGACCCCGTTTCGGCGGTCGAGTACTGCGCACGATTAAAGAGTCTGTCGGACAAGCTTGCGGGGGAACTCTGCATCATTATGCGAGCCTACCTCGAGAAGCCACGCACTACTGTTGGGTGGAAAGGATTGATCAACGACCCAGACATCGACGAGTCATTCAATATCAACAAGGGCCTTCGAATTAGCCGTCAGCTCTTCTGTGACCTTACTGGAAGTGGCATGCCAATTGCTTCTGAAATGTTAGATACTATTTCTCCCCAATTCCTCGCAGACTTGATCTCCGTCGGTGCAATTGGTGCAAGAACAACAGAGTCACAATTACATCGTGAGCTTGCTTCCGGGCTCTCTTTCCCTGTTGGGTTCAAGAACGGAACAGATGGGAGTCTGACTGTTGCAATTGATGCTATTGGTGCTGCTGCTGCTCCTCATCATTTCATGGGTGTTACAAAACAAGGTCTCGCTGCAATCACAAGAACAAGTGGCAATGAGCATGGCTTCATTATTCTTCGTGGGGGGACCAAGGGCACAAATTATGATGAGGAGAATGTGAAGATTGCAAAGGAAGTTCTGGAAAAGAAAGGCCAAAAACAAGCCATTATGATTGATTGCTCCCATGGTACAATGTCCATTTTCGTCTTCTCGGGTCGTGTTAACAAAATGCAGGTAACTCAAACAAGGACCACCGAAACCAGCCAAAGGTAGCAAGGGTTATCGGTGAACAGCTCCGCAAAGGCGAAACTTCGATCATTGGTGTTATGATAGAGTCGAACATCAACGAAGGAAACCAGAAGGTTCCACCTGAAGGACCAGCCAAGCTCAAGAAGGGTGTCAGTATTACAGACG</t>
  </si>
  <si>
    <t>K13830</t>
  </si>
  <si>
    <t>ATGGCGTCGACAACCAGTCATTCCCCCACTCGCATTGCGGTAATGGGGAAGGAGGACATTGTCGTTGATTTTGATATCTGGCGGACTTTCATCGTGGAAGACCTGCTCACAAACATCTTTGGCTCGACCTATGTACTCATTACCGATTCCAACGTCGCTCCCCTTTACGTCCCCGCCTTCGAAGATGCCTTCAATACCGCTGCCTCGAAGCTCCCCGCTCCACCCCGCCTCCTCACCTACGTTATACCTCCTGGAGAGAGCTCCAAAGGCCGCGAAACGAAAGCCGAAATAGAGGATTGGATGCTCTCGGAAGGATGTACAAGAGATACAGTGGTTATTGCTCTGGGTGGAGGAGTGATTGGGGATATGATTGGTTACGTGGCAGCTACCTTCATGCGCGGCGTGCGAGTTGTACAAGTTCCTACTTCACTACTGGCAATGGTGGACTCGTCGATTGGAGGCAAGACTGCGATTGATACTCCGCTTGGAAAGAATTTCGTCGGGGCTTTTTGGCAACCAAAGAGAATCTACATCGATTTGAGATTTCTGGAGACATTACCGGTCAGAGAGTTTATCAACGGCATGGGCGAAGTGGTTAAGACGGCTGCGATTTGGGATGAGGTCGAGTTCGCGGCATTGGAGGACAATGCGAGTTTGCTTATGGCTACAGTGAAAGCTAAAGCTACAAATACGTCCGCCAGACTCGATCCAGTTCGAGACATCCTTAAACGAATTGTGCTAGGATCTGCTCGCATAAAGGCCGGGGTCGTATCAGCAGATGAGAGGGAAGGAGGACTGAGAAACTTGCTGAACTTTGGCCATTCGATTGGACATGCATATGAAGCTATTCTCACACCTCAACTACTCCACGGAGAAGCCGTGGCAATTGGCATGGTCAAGGAAGCAGAGCTGGCTCGACACCTGGGTATATTGAAACCTGGTGCTGTTGCTCGTCTCGTCAAGTGCATTTCAAGCTATGGTTTACCTACTTCAGTACTGGACAAGCGTGTGCAGAAACTTACTGCCGGCAAAGCTTGTCCTGTGGATGTTCTTCTAGCAAAGATGGGAATTGACAAAAaGAACGATGGGAGAAGGAAGAAGATTGTGCTCCTTTCTGCTATTGGTAAAACGTATGAGGCTAAGGCTAGTGTCGTCGAAGACCGATATATCAGGGTCGTACTATCTGATTCTATTGAGGTCACACCAGGCGTCCCTAAGGACTTAAAAGTTGAGATTACTCCACCTGGATCGAAGAGTGTATCCAACCGGGCACTGGTGTTGGCAGCTCTTGGAACCGGACCTTGTCGTATCAAGAACTTACTTCATTCGGATGACACCGAGTTTATGCTTACCGCTATAGCAAAGCTCGGAGGAGCATCTTATACTTGGGAAGACGCCGGTGAAACCCTCATTGTTACTGGAAAGGGAGGGGACTTGCGAGCTAGTCCGGAACCGCTTTATATTGGTAATGCTGGAACTGCATCTAGGTTCCTCACTACCGTTCTGTCCCTTTGCAAGCCTTCGTCTGTCTCGTCGACGGTTCTTACTGGCAATGCGAGAATGAAGCAAAGACCCATTGGACCCTTGGTCGACTCTCTTCGCATTAACGGAGTGGATATCAAGTACCTTGAGAAAGCACACAGCCTGCCTCTTGATGTTCCTGCATCGGGTGGATTTGCTGGCGGCGACATTGAACTTGCCGCTACCGTCTCTTCTCAGTATGTCTCATCTCTTCTGATGTGCGCACCATATGCGAAAAAGCCTGTTACGCTTCGCCTAGTTGGAGGAAAGCCAATCTCTCAGTTATATATCGACATGACTACAGCCATGATGGCTTCATTTGGAATACATGTCACGAAGTCTACCACGGAAGAGTATACATATCATATTCCCCAAGGTGTATATCACAACCCAACAGACTACGTCGTCGAAAGTGATGCTAGTTCTGCTACCTATCCTCTTGCCGTTGCAGCTATCTCCGGCACTACCTGCACGGTACCAAATATTGGGTCAAAATCGCTGCAAGGAGACGCACGTTTTGCTATGGAGGTTCTTAAGCCAATGGGATGCACCGTTATCCAGACTGACTATTCCACTACTGTTACTGGACCGACTCCAGGCCAGTTGAAAGCTCTAGAGGTTGACATGGAGCCCATGACTGATGCCTTTCTCACGGCGTCTGTGCTCGCGGCAGTAGCTCAAGGAACAACGAAAATCAGGGGTATCGCTAATCAGCGAGTCAAGGAGTGCAATCGGATACTCGCAATGAAAGACCAACTAGCCAAGTTTGGCGTGGTATGTCGCGAGCTTGAAGATGGGATTGAGATAGATGGCAAACCTATTGCTACCCTCACAAGCCCAGCTGATGGAGTCGATTGTTATGACGACCACCGTGTTGCCATGAGCTTCAGCGTTTTGTCCGTTGCAGTGCCCGCCCcTGTCCTCATCACCGAGCGTGAGTGTGTTGGCAAAACATGGCCGGGTTGGTGGGATGTCTTATCGCAATCCTTCCAAATTCGTTTAGCTGGGAAGGAGACGGCGCACTCCAAGCCAAAAAGCGAATTAGGGTTGACAGATAAGTCCATGTTCATTATTGGTATGAGGGGAGCTGGTAAAACCACAGCTGGGGGATGGGCCGGAAAGCTTCTCAATAGACCTAACATTGATCTCGATATTGAACTGGAAAGAACAGTTGGCATGACCATACCGAAGTTGATCGAAGCTCAGGGTTGGGAAGGCTTTAGAGATGCCGAGCTGGCGTTACTTAAACGTATGCTTACAGAAAAGGGAAAGGGATACGTTTTCGCATGTGGAGGTGGAATTGTAGAGATGCCTGAAGCTCGCAAGCTACTTTCGGATTACCACAAAGCCGGTGGAATTGTCCTCCTTGTGCACCGAGATACCGAGCAAGTCATGGAGTACCTCCAGATTGACAAAAGTCGTCCAGCTTATGTGGAAGATATCATGGGGGTCTACCTGCGACGCAAGCCCTGGTTCCATGAATGCAGCAATTTCCAGTATCACAGTCAAGCTGGAGATGCTGGAGCCCTGTCCGTTGCACAAAATGATTTCGCCAGATTCCTTTCGCTCATCTCTGGCCAAAACACCCATTTCGAGGAAATTAAGAAGAAGCCACTATCATTCTTCGTCTCTCTAACAATGCCCAACATTTATGCTGCTGCAGATATGTTACCCATTGTCGCCGTCGGTTCAGATGCAGTAGAAATCCGAGTTGACTTGCTTGAAGATCCAAATTCTACGAATGGTATTCCGACTCTGGATTTCTTGAGTGTACAGATAGCACATTTGAGAACGAAAGTCTCCCTTCCTTTCATATTCACCGTCCGGACCGTCAGCCAAGGTGGAAGGTTCCCAGATAATGCTCCAGAAGAAGCACTGAAACTCTACAAAGCTGCCGTGAGGATGGGGATGGAGTATATCGACCTTGAAATTTCAATGCCTGACGAGATTCTTCAAACAGTAACAGAAGCAAAGGGTTTCTCCAAAATCATCGCTTCTCATCATGATCCTCAAGGTTTGCTCTCCTGGAAGAACGGAGCCTGGGTTCAATATTACAACAAAGCTCTCGAATATGGCGACGTTGTCAAACTGGTCGGATATGCTAAGAGCATTGAAGACAATTTTGAGCTTGCAAAGTTCAAGACTACAATGGCTAAGCAACATGACACTCCTCTGATTGCCATTAACATGGGCCCTTTGGGTAAATTGAGCAGGGTCTTGAATGGCTTTATGACTCCCGTCTCACATCCCACGTTGCCATTTAAAGCTGCTCCAGGGCAACTCTCGGCCACTGAAATCCGCCAGGCACTATCACTGCTTGGCGAGATTTCCCCCAAGCAATTTTACCTCTTTGGTACTCCAATTTCACTGTCGAGATCTCCAGCTCTGCACAATACTTTGTTCCGACAGAATGGACTACCACACACCTACTCTCGAATTGAGACAGACAATGCTGATGATATGAAGGAAGTTATTCGGTCGCCAGATTTCGGGGGTGCCTCTGTCACTGTCCCTCTGAAGCTCGATATCATCCCTCTTCTGGATGAAGTTACCGAGTCTGCAAGGTTAATTGGAGCTGTAAACACCATTATCCCAACAGTATCTACACCAGGGCAACCGCCTCGCCTAGTGGGTGACAACACAGATTGGCTTGGAATGACCCATTCACTCGATGCTGTTCACTATGCTCCTCTCTCCTCTGGGACCCCAGGTAGTGCCCTCGTTATCGGGGCCGGCGGTACCTCAAGAGCTGCTATCGTTGCCCTCCAATCCCTCGGCCACAGTCCTATTTACATCGTCTCCCGAACACCCTCCAAACTCTCTTCTATGATTGCTTCATTCCCCAAAGAAGAATTCAACATCATCCCTCTTGCCTCCCTATCTGACGTTGATAGCGTTGAAGAGATTCCTCGTGTTGCAATCGCTACGATCCCCGCGGATAAGCCCATAGAGCAGAATATGAGGGAAATCCTTGCTACTTTACTGAGACATCCGAGAGCAGATAAGGAGAAGCAGAGGACGTTGCTGGAGATGGCATATAAACCAAGTCAAACGGCCTTGATGCAGATGGCAAAGGATGCGGGTTGGGTTACTATTCCGGGATTGGAGGTTCTGAGTGC</t>
  </si>
  <si>
    <t>K01735</t>
  </si>
  <si>
    <t>ATGGGCAAAGTCAAGATCAGTGTGCTCGGCCACGAAAGCATCGTTGCTGATTTTGGTTTATGGACTGAATACGTTCCACACGATCTACTAGCCGTTTGTCCTTCCACGACATACGTCGTCCTCACAGACACCAATGTCGGACCGCAATATCTTCCGACATTCGAGGTCGCTTTTCGTAAAATAGCGGCAGAGTTGAGCCCTCCTATACGTCTGTTATCACTTCAGATATCGCCCGGTGAAGGATCCAAATGTCGACAACAGAAGGCTGACATCGAAGATTGGATGCTCAGACAAAATCCACCATGCAATCGGGACACTGTACTCATTGCCTTAGGTGGTGGAGTCATTGGGGATCTTGCTGGCTTTATAGCTGCTACCTATATGCGTGGTATTCGCATTGTGCAGGTGCCCACGAGTCTGCTGGCCATGGTGGACGCATCCATTGGCGGGAAGACCGCGATCGACACTCCTCGAGGGAAGAACCTAGTTGGTGCTTTCTGGTCACCTAAAAGAATTTACATCGATTTCAATTTTCTGAATACATTGCCAGAGCGTGAGCTGGTTAATGGTATGTCAGAGGTCATTAAAGTGAGAGATAAAAACTACCGATACATATAGAGTCTTTACTAATTAAGCGAGATAGACAGCTGCTATTTCCAGCGCTAAAGAATTTGCGGCCCTCGAGTCCAGTGCAGAACGGCTTGTGTTTGCCTTTGGCTCTGCCCACACCAAGGAGCAACCACGTTTTGCGGGCGTCTACAAAGTCCTAAAGGAGCGAATCCTCGCTTCAACACGATATAAGGCGCAGGTTGTGTCGGCGGACGAAAGGGAGGAAGGCCTTCGAATGACCTTAAATTGGGGACACACCATCGGCCATGCAATTGAAGGTCTTCTGACCCCGCAGATCCTCCATGGCGAGTGCGTAGCCATCGGAATGATTAAGGAAGCAGAATTATCTCGGTACCTAGGTGCGTTAGAAGATGAGGTCGCTATAACCCGCATTACGAAATTGCTGGCACAATACGGTTTACCAACATCCTTAACCGATCGACGCCTTCTAAAGAGGTCGGCAAGCAAACCATGCTCTGTAGATAGGATTATGGATGTCATGTCGACGGACAAGAAGAACGCAGGGTCATGGAAGAAGGTGGTCTTGCTGAGGGATATTGGTCACACTCATGAGGCGAAAGCGAGTGTTGTCCCAGATGAAGCCATTCGTGTCATCTTGGCTCCTGCTATTGAAATCTTCTCTGGCATTCCTGCTCAGCTGAAAGTAACTTGCGTACCACCGGGGTCTAAAAGTATGTCCAACCGGGCTTTGATCCTAGCTGCGCTTGGATCAGGTACTTGTCGGATACGCAACCTCCTCTACGCTCAGGACACAGAGGTTATGATCAATGCTCTAGGGAAGCTCAAGGCGGCTACTTTTGAATGGGAGGAGTCCGGCCAGGTTCTTGTTGaTCGGGGTAATGGCGGAAGGGTGGAGGCATGTACTGAGCCGCTCTATATTAGCAATGCTGGGACCGCGGCCCGGTTCTTAACAACAGTTGCTACACTTGCGAAGCCCACGGCAGACGCCAAGTATACGATTCTGACGGGTGATTCGCGAATGAAGCAGCGGCCTATTCGAGACCTAGTTGATGCTCTCCAGGCCAACGGTGCATGTATCACCTATGAAGGGTCTCTGGGCTGTTTACCATTGAAAATTCACGCCGGCGAGTTAGGTCTCACCGGTGGTTCTATCTCCCTCGCCGCCACCACTTCGTCGCAGTATGTGTCCTCGCTCCTCATGTGTGCGCCATTCACCCAAAAGCCAGTGACTCTGACCTTGACAGGAGGAAAAGCGATCTCTCAGTCTTATATCACTATGACTATCGCTATGATGCGCGCTTTCCATATCGGCGTCACGGTCTCAGATACTGGAGCACAGACATATAAGATTGTGCCCAGCCCGCACGAAAATCCAGCCGAATATATCGTAGAGAGTGATGCGAGCTCGGCGACATATCCGCTGGCGATTGCAGCTCTTACCGGTACCACTTGTACGATACCCAACATTGGTTCTCAATCACTACAGGGCGACGCGCGATTCGCAGTCGATGTGCTGGGCCCTATGGGATGTCAAGTAGTGCAAACACCTAGTTCGACGACCGTCACTGGGCCATTGAATAGACAACTAAGGGCTCTAGCTCATATTGACATGGAGCCTATGACGGACGCCTTCTTAACGGCTTCCGTGGTCGCCGCCGTGGCCCACGGGACCACTCGCATCTCCGGCATTGCGAATCAACGCGTGAAGGAGTGCAACCGTATCGAAGCAATGATTATAGAGCTGGGCAAGTTTGGGGTAACATGCCGTGAGTACGACGATGGACTGGAAATCGATGGGCGAGGTGGTACTGCCTGGCGAACATCAGCGGTcGGcGtAcGGGAAGAGtAAAAGGGAGAGATACGGATTTTgCCCCGCAACGACCATCGAGTCGCGTTCAGCTTCAGCGTGCTGGCGCTAGGTTTGCAAACAAAACAGTCTGTGGTGATCTTGGAGAAGAAGTGTGTTAATAAGACCTGGCCCGGTTGGTGGGATGTTATGTCCCGGCAACTCCAGGCTCGGTTGGCGGGCCGGGAAGCACCGGATACTCCGGGAGCTAAAATAGATACCAAGTCGCCTTCCATCGTGGTTATTGGAATGCGGGGTGCGGGGAAAACCACGGTGGGGAAATGGATTGCCAGCCTCCTCCGACAACCCTGTATCGACCTCGACGATGAGCTGGAAAAGACAAACAACAATACCATCCCCGAGCTCGTGCGTATTCATGGCTGGCCACGATTCCGTCTCCTCGAGCTCCAGGTCCTGGAGCACGCCCTAACAGATAAATCCACGGGCTACGTCTTATCCTGCGGTGGCGGCATCGTCGAAACTCCAGAGGCCCGGCAGTTGTTGCAGGAATATAGCCGCAAGAGGCATGGCCTCGTGGTGCACGTGTCTCGCGACCTGTCGCAATTGATAGAATATCTCTCTATTGATACCAAGCGGCCAGCATATGGAGAGGATACAAGGAACGTCTGGTTGCGGCGCAAACAGTGGTTTGATCAATGTAGCACTGCCGAATACTACAACGAGAAGGTCACTCAAAATCCAGATTCACCTCCAGATACACCTCCACCCGTATTTGTGCAATTTCTAAAATTCTGGATGGGCAAATCGGAGCCTTTAGCCGCACTCAAGACCAAAGATTGGTCTTCCTTTGTTTGCTTATCTCTTCCCGATCTATGCTTAGCCAAACCCTCGACAATCTCCAGCCAGATCACCTGCGGCGTAGATGCTATAGAACTACGTGTGGACCTTCTACATGATCCCGCAACAGATGTGTCTGGAGTGCCATCGGTCGAGTTTGTGAAGAGACAAGTTTCGTACCTTCGCACCCAGACATCGCTCCCGCTCATCTTCACCATCCGCACCATCGGCCAGGGCGGCAGATTCCCCGACAATGCGTCTCAAGACGCACTGAACCTCTACCTCCTTGCCCTACGTATTGGGTGTGAGTTTATAGATCTCGAGATAGTATTCTCCGACGACATACTAGATACAATCACGGCAGCCAAGGGCCAGTCAAATATCATTGCCTCGTACCATGACCCGGCGCGAAGGCTTTCGTGGTCCAACGGATCCTGGCTCTTATACTACAACAAAGCTCTGCAGTACGGCGATGTAATTAAGTTGGTCGGGGTGGCGAAAGGGTTCGACGATAATCTCTCCTTAAGACAGTTTCAACAACAGGCCGAACAGGCACATCCCGAGATCCCTCTTATTGCTATTAACATGGGTGAAAATGGCCGAATGAGCCGAGTCTTAAACCGATTTCTAACCCCGGTATCCCATCCACTACTACCTAGTCATACCGCTCCAGGTCAACTATCGGCTCGGGAGATTTCAACTGTTCGATGCGCCTTGTGGCTAATACCTTCGAAGCGCTTCTTATTATTCGGGAAACCTATCGCTCACTCGCGGTCCCCAGCTCTGCACAATACGCTATTCGCAGAAGTGGGCCTACATCATCATTATGAAGCACTAGAGACAGATCAGATCCAGGACATGGTGTCCATTATTCGCTCCCCCGATTTCGGTGGTGCGTCGGTGACGATCCCGCTCAAGCAAAATGTCCTAAGCATAATTGATCGGGTAGCCCCAGATGCAGCTATAATTGGGGCGGTCAATACCATCGTCCCAGTTCCTTCATCCCCAGGCCAAATCCAGCTAGTTGGGCACAATACTGATTGGCAGGGAATCATGACAAGTCTCCAACGTGCTAATAGCTCAACCACTGCGTCATCTGCCCTCATTGTGGGCGCAGGGGGAACTGCGCGCGCAGCTGTGTATGCCCTTCACACCATGGGATATTCCCCCATTTATCTGCTAGCCCGGCCTAGTGACAGGAATCAAGCCCTCAACCTCAAGTCCAACTTTGCCACTGATTACGACTTACGCCTGTTATCTAACCTTCAAGATCTCAAAAGCCCTCCGACTGTGACAGTCGGAACAATTCCAGGAGATTATCCCTACGATTTCCATGTTGTGGAGATCCTCAATGGTATTTTTGAACGGGCGGCACAGAGAGATGTTGAGCTTGAGGCAGCGAAAGAAAAAAAGGTCACTCGTGTGCTACTTGATATGGCGTACAAACCTGCCGTAACCCAATTGATGCAGATGGCTAAGGATTTCGGCTGGGTCGTTGTCCCAGGGTCAGAAGCTTTAATTATGCAGGGTGTTAAGCAGGTGAGTAAAAAAGCGCAATAGTCGTC</t>
  </si>
  <si>
    <t>4.2.3.4</t>
  </si>
  <si>
    <t>K01736</t>
  </si>
  <si>
    <t>ATGTCAACTTTCGGAGAATATTTCAGGGTTACTACGTACGTTCAATTCCAATTGATCTTTGAGCACGAATTTTAGCTAACTTATTCTGTACAGCTATGGCGAGTCGCATTGCCGCTCGGTGGGGTGTATTGTCGACGGTGTTCCGCCAGGAATGGAGCTCACAGAAGATGATATTCAACCGCAGATGACAAGACGGAGGCCTGGGCAGAGCGCCTTGAGTACACCTCGCAATGAGCAAGATGTGGTGGAAATCCAGTCTGGAACAGAGTTTGGCATTACGCTAGGCACGCCTATTGCCATGGTCGTCAAGAACAAGGACCAAAGGCCAAAAGACTATGGCAACTCTACAATGGATCTCTACCCTCGCCCGAGTCATGCTGACTGGACTTACCTCGAAAAATATGGTGTCAAGGCAAGCAGTGGTGGCGGCAGAAGTAGTGCTAGAGAGACAATTGGGCGGGTAGCTGCAAGTGCTATTGCAGAGAAGTACCTCAAGCTTGCATACGGAATTGAGATTGTAGCATTTGTTTCCTCGGTGGGAAATTTGCATATATTTCCTCCTACAGCAGCACAGCCTACATACTCTACGAATCCCGCTTTCCTCTCTTTGATTGAGACAATCACCCGAGAAAAGGTCGATGAATTCGCTCCCGTCAGATGTCCAGATGCAACAGTGGTTGCGAAGATGGCAGAGAAGATTGCGGAGTATAGAGATGCGAGTGATAGTATCGGAGGAACAGTCACTTGCGTGATCAGAAATGTCCCAAGTGGTCTAGGCGAACCTTGTTTTGACAGGATGGAGGCCATGCTCGCCCACGCTATGCTCAGTATTCCTGCCACGAAAGGATTTGAAATAGGCTCTGGATTCGGAGGATGTGAGATTGCCGGCTCGGTACACAATGACCCTTTTGTGGTTGCACCCGAAGTAGCACTGGAGAGTGGCGCAACGCAGAATGGAATACCAAGATCGAAACTTACTACCAAGACGAATAACTCGGGAGGTATCCAAGGAGGTATTACAAACGGCGCCCCGATTTACTTCCGTGTTGGTTTCAAGCCACCTGCGACGATTGGATTGGCCCAACATACATCTACTTATGATGGTGAAGAGGAGGGAACTCTAGAGGCGAAGGGGAGACATGATCCATGTGTTGTTCCACGAGCCGTGCCAATTGTGGAAGCCATGGCTGCGTTGGTTGT</t>
  </si>
  <si>
    <t>4.2.3.5</t>
  </si>
  <si>
    <t>ATGTCAACCTGGGGACGATACTTTCGCGTTACCACGTACGTACCCTTGCCTCGCTGCATTCTTATCGCTTGCTAACCATGGCCTGTTCATAGGTACGGAGAATCACACTGCCGCTCCGTAGGATGTATTGTCGACGGCTGCCCACCCGGCATGCGCCTAACCGAAGCCGACATCCAGCCCCAACTTACCCGGCGACGACCCGGCCAAAGCGCCCTAGCCACCCCCcGAGACGAGAAAGACTCCGTTCAGATCCAGTCCGGTACCGAGTTTGATGTTACCCTCGGTACCCCTATTTCCCTAGTGGTACGGAATGACAACCAGCGGCCGCAAGATTACCGTAATCCGGGTATGGATCGGTACCCACGCCCGAGTCATGCCGATTTCACATATTTAGAGAAGTATGGCGTCAAAGCGAGTAGTGGAGGAGGTAGAAGTAGTGCCCGGGAAACCATCGGTATGTTGGCCTTTGGGCTCGTTGTTTTCTTTTCCCGTAATGATTAAAGTGAAGAGATGGGATGCATAACTAATGGTGAAAATGTAGGTCGTGTCGCAGCCGGCGCCATTGCACAGAAATATCTTCGCCTCGCACACAATGTTGAAATCGTCGCTTTTGTATCCTCGGTAGGTCCAGAACAGATATTCCCCACTGAGAATTGCTCCCTTGGGCCTGACCTCCAGGCTCTCCTCAAGACCATTAGCCAGAGCGAGGTTGATGCTTGCGGCCCAATCCGGTGTCCCAATCCTCAGGCTGCAGAACGGATGACGCGCcTcATCGAGTGTGTCCGTGATGATCATGATAGCATTGGAGGCACGGTAACCTGTGTCCTACGCAACGTCCCAGCGGGATTGGGGGAGCCATGCTTTGATAAACTGGAAGCCATGTTAGCTCATGGCATGCTAAGCATCCCCGCGACCAAGGGCTTTGAGATTGGGTCAGGGTTTGGAGGCTGCAAAATGCGTGGATCTGAGCACAATGATCCTTTTGTTGCGGCTGAGGTTCGATCGCAGAAGGGTGGTGCTGTTATAGTCAAGTCTGGATTGACCACCAAGACTAATCGTTCTGGAGGGATCCAAGGGGGTATTTCTAATGGCAACTCGATTTACTTTACCACCGCCTTTAAACCACCGGCTACCATTGGCAAGGCGCAGTCGACAGCTACTTATGAGCTGGATGATGGGACCCTAGAAGCCAAGGGCCGC</t>
  </si>
  <si>
    <t>K01656</t>
  </si>
  <si>
    <t>ATGCCAGCTCTCGCTCTCATTGATCATTCTCCCCACCAACCTGACCCAAAGGCGCCTCTTGCCAATGCCTACAATGTCATCTTGATTGACAATTTCGACTCGTTCTCGTGGAATATTTACCAGTACCTCACGCTGGAGGGCGCAAAAGTCACAGTGTACCGAAACGATGCAATTACAGTCAAAGAGCTTGCGGCGCTGCAACCAACCCAACTGGTCATCAGTCCTGGTCCAGGCCACCCGAAAACAGACTCTGGGGTCAGTAGAGATGCCATTGAGTACTTTGCTGGAAGGATACCTGTCTTGGGAGTCTGTATGGGACAGTGAGTCGCTCTAATTAGTGCGAGGAAAAGTTTATGCTAAAACCTTCTAGGCAATGCATGATCGATCTTTGGGGCGGGGACGTGAGTTATGCTGGAGAAATTTTGCATGGGAAGACATCATTGCTGCGACACGATTCGAAGGGCGTTTATGCTGGTCTTCCGCAGGACCTACCCGTTACTCGATATCACTCTCTCGCCGGGACCTATCCTACCCTCCCAAAATGTTTAGAAGTATCCTCCTGGATTGCGTCAAGTTCTAGTGAAGAGAAGGGAATTATAATGGGTGTTCGACACAAGGAATTTGTTGTCGAAGGGGTACAGTATCACCCTGAAAGTATCTTGACCGAAAAGGGGCGGGTAATGCTGCAAAACTTCTTGCACATGCGTGGCGGAACTTGGGTCGAGAACGAACGTCTACAAAAAGAAGCTGCGAGCGTCAACGAAGAAGTACCCAAGAGCGCAAATAGCTCTCGGAAGGAGAATATCTTGGAGAAGATATTTACACATCGCAAAGCCGCTGTCTCTGTTCAAAAAGAGATTCCTTCGCAGCGACCAAGTGACCTTCAAGCCGCCTATGAACTTGATATTGCACCTCCTCTCGTACCATTCGTTAAGCGTCTACGGCAATCGCCATTTCCTCTGTCACTCATGGCTGAAATTAAAAGGGCATCTCCCTCGAAGGGGATCATTTCTTTATCGGCATGTGCCCCTGCGCAGGCAAGAACTTATGCCCTAGCAGGTGCCAGCGTGATCTCGGTGTTAACAGAGCCAGAATGGTTCAAGGGAAGCATAGACGACCTTCGTGCAGTTCGACAGGCTTTAGAGGGCATGCCCAATAGGCCTGCCTTGTTACGAAAAGAGTTTATTTTCGAGAAGTACCAAATATTAGAAGCTCGACTTGCTGGAGCAGATACTGTACTTCTGATAGTCAAGATGTTGGACGAGGAAACCCTGAAGCGATTGTATTTGTACTCCCAGTCTCTTGGAATGGAGCCGTTGGTTGAGGTCAATACCGCTGATGAGATGTCAATTGCAGTCAAGTTAGGTGCAAAAGTTATTGGTGTAAACAATCGAAATCTCACCAGCTTCGAGGTAGATCTCGAGACTACTAGTCGCCTACTTGATCAGGTTCCTAAAGACACGATTGTTTGCGCTCTAAGTGGTATCTCTGGGCCAAAGGATGTCGAAGCTTATCAGAAGAACGGAGTCGGTGCAGTCCTCGTTGGCGAAGCATTAATGCGTGCCAAAGACACGGCGCAATTCATCCGTGAGCTTTTGGGAGGTTCACAGCCACTGTCGAAACCTGTTCCGGGGCCTCTTCTTGTCAAGATATGTGGGACGAGGAAAGCCGAGGTTGCTGCTGAGGCAATCAAAGCTGGTGCTGATCTAATTGGAATGATACTAGTTCCTACAAGGAGGAGGCATGTCCCACACAAGGACGCAATTGCTATATCGAAAGTCGTTCATGAAGCGCAAGTAACAACCGGCAAGGTAGTATCCAACAGAGTCGGCAATCAAGCGTCAGATTTCTTCGCTAATGCCGCCTCGAACATTTCAAGCCATCGTCCACTTCTGGTTGGTGTTTTCCAAAACCAGTCACTAGAAGAGGTCCTCGAATTGCAAAATGCCTACGATCTTGATATAGTTCAACTGCATGGCGATGAGCCTCTGGAGTGGGCTAATATATTGCCTGTACCTGTCATCCGGAGCTTCAAGCCTGGTCAGCCTGGACTTGCAAGAAGAGGTTACCATACGGTACCTCTACTTGATTCTGGATCAGGTGGGACAGGTCAAAAAATTGATATGAGCAAGGTCAAAGATGTACTCATAAAAGACTCAAATGTCAAGGTCATGCTTGCTGGTGGACTTAACCCTGAAAATGTGGCTGAAGCAGTACATTCTACGGGCGATTTGAGTGGC</t>
  </si>
  <si>
    <t>ATGAGTGGGGGAGTAAGCCAAAATACAAGCTGTGACTCTTCACGACTCAAGACATTGAGAACTAACCATTTACTAGGAAAGCCTCCGACCGTCCCTAGAGACTATTAGAGACATCCTAAAGAGCTGGGAAGGAAAAGAGAATCCCCCAAACCTCGTTCCTGTGTTTGCGGAAATATCCTCGGATCTAATCACCCCATCTGCAGCATACCTCAAAGTTTCTGCCCATTCGAAGTCTGAATACTCGTTCCTCTTCGAGAGCGCGGCGACAGAAAGAGTCGGGAGATATAGTTTCGTTGGCGCGGGCCCTAGGAAAATCCTCAAGACCGGAGAAGGACATGGCGAATCTATCGACCCATTGCCTGTGCTAGAGGCAGAGCTTTCAAAATGTCGCGTTGCAGAGATCCCAGATGTGAGGCTGCCACCTATGGCTGGAGGGGCTATTGGATATGTTGGCTACGACTGTGTCCGTTATTTCGAGCCTAAAACAGCCAGGCCTATGCTAGATGTGTTGAAGGTTCCTGAGTCACTTTTCATGCTCTTCGACACGATTGTTTCGTTTGATAGTTTCTATGGGAAAATCAAGGTCATAACCTACCTTCACGTTCCTAAAGATCCTTCCGACCTCGAGCAAGCCTATGAGAAGTCTGGAGAGATAATTAACGAAATCGTTGGTGTCTTGCAGTCACCAGAGACACCGCTCCCACTTCAGCCTTCCATCGTACCCAATCAGGAATACAGCTCCAACATTGGCCAAGCCGGATATGAGGATCATGTTGATACTCTTAAAAAACACATCATTGCTGGGGATATCATTCAAGCCGTTCCTTCACAGCGTATCGCTCGACCCACATCTCTCCACCCTTTCAACATATATCGCCAATTACGGACAGTTAATCCCTCACCGTATCTATTCTATATCAATTGTGATGATTTCCAGATTGTTGGGGCATCCCCTGAACTTCTCGTCAAGGTAGAAGAAGGTCGGATCATCACTCATCCTATAGCTGGAACAATTGGGCcGGGGAAGAgTCCCGAGGAAGACGAAATACTCGCTGAACAGCTACGGCAATCACTCAAGGACAGGGCTGAACATGTCATGCTTGTTGACCTAGCCCGAAATGATGTGAACCGTGTCTGTGATCCTCTAACCACGAAGGTGGACCGGCTGATGGTGGTAGAAATGTTTAGCCATGTGCAGCATCTCGTGTCCCAGGTATCTGGGGTTTTGAGAAAAGGAATGACAAGGTTTGATGCTTTCAGGTCTATCTTCCCAGCCGGGACTGTTTCAGGGGCGCCGAAGGTTAAGGCGATGGAGCTGATCGCGGAACTGGAAAAGGAAAAGCGAGGCGTCTATGCCGGTGCAGTTGGGTACTTTGGCTACGGCAACGTTGACTGTAATGGGGTTGAATCCGAAGGGGCTATGGACACTTGCATCGCTTTGAGAACGATGGTAGTGAAGGACGGCATTGCGTATTTGCAAGCTGGTAACCATTCCCCGAAACTACCCGGGGTTCGCCCTGCaTTTTTGGCCTATGCTAATTTTGAATTTGAATAGGAGGTGGAATTGTTTTTGACTCGGATCCCACTGATGAGTACGAGG</t>
  </si>
  <si>
    <t>K01657</t>
  </si>
  <si>
    <t>4.1.3.27</t>
  </si>
  <si>
    <t>ATGGTCTCTGACTATGAACCAAGCGCTTCTCAAAATGTGTCGATTACTCCGCTCTTGAAGAGACTATGGCCTTCACCAGGTGATGCCAATGTCACTGCCGAGGAGATAGCTCTGGCCATTTCATATATTTTCACGGATCAATTGTCTCCAGTTCAGGCTGGTGCTTTACTCACTTGCCTGCATTTCACCGGTTGGGATCGGAGAGCCGATGTGATTGCAAAATGTGCCGAGTCAATGAGAGCAGCTGCCTCAAAAaTCGATCGGAATGACTTGGCGAAGGTGGTAAAGACTAGAGGGAGAAAGGAAGGAGAGTATGGCGGAGGCCTTGTGAGTCTTGTAGGACCTACCACGTGGATTTTTCTGTGCTCATTATTGTAGTGCGATATTGTAGGCACAGGAGGAGACTCCCACTCTACATTCAACATCTCTACTACATCATCTATTCTAGCCTCATCGCTCCTCTTATTAGCCAAACATGGAAACAAAGCCTCAACTTCGAAGTCAGGTTCGGCTGATCTCCTCAACTCGACCAAGCCCAACCCACCAAATCTCATGGCAGTTACCCCTGAAACCCTCGCCAAGATTTATGAAAAGACCAATTATGCATTCTTATACGCACCTGTCTTTCACCCCGGAATGAAACATGTGGCCCCTATCAGAAAACAACTTGGATGGAGAACCATTTTCAATCTACTTGGCCCTCTTGCTAGTCCTGTCGAAGGGAGCATCGAAGCCCGCGTTCTAGGTGTCGCGAGACGAGACGTCGGTCCTGTCTTTGCGGAAGCTTTAAAGATGAGTGGCGCAAAAAAGGCAATGGTTGTTTGTGGCGCAGAAGATCTTGATGAGATCAGTTGTGCAGGCAAAACTTACTGTTGGAGATTGGTTGCTGGATCAACTAACGAAGATGACCAAACCGATGTTAATGTAGAAGCTTTCACTATTTCACCTACGGACTTTGGTCTTCCACCACACGAGCTTAAAGATGTCTCACCAGGCAAGGAACCCGAAGAAAATGCCCAGATCTTGGTGAAGCTGCTTCAGAACCAGCTACCGAGAGATGATCCAATCTTCCATTTTGTGCTCATGAATACGGCGGCACTGTTTGTTGTGGCCGGGGTATGTGAAGCTGATACAAGTGACATGGGACATGGTGATGATGGAAAAGTCATTATAGAGCGAGGTCCTGGAGGGGGAAGATGG</t>
  </si>
  <si>
    <t>K00766</t>
  </si>
  <si>
    <t>2.4.2.18</t>
  </si>
  <si>
    <t>K01696</t>
  </si>
  <si>
    <t>4.2.1.20</t>
  </si>
  <si>
    <t>ATGCCCGTAAATAAATTATACCATTGAGTCACTCGACATTTTTCAGCAGTACTCAATCCGCAACTCTCTCCCAACTTTCTTGCAATTGACAAACATACCACTTTCTAATATCTGCCAACATGGAAGGGTTtAAAAAAACCTTTGCGCAATGCAAGGAGGAGCAGAGAGTAAGCTCTCCAGTAATCAATTGAACAAATTGgCCCCCGGCTGACTCTCCCACAGCCCGCTCTTGTGACATATGTCACTGCAGGATTTCCTACACCAGGCGAGACTGTTGATATTCTGCTTGGCATGGAAGCTGGTGGTGCAGGTGAGCTGTCTAAACAGTTTGAACCCGTCAGTGTCTAATTACTTTGCAGATGTTATCGAGCTAGGCCTGCCTTTCACCGATCCTATAGCGGATGGTCCTGTGATCCAGAAGTCGAATACAGTTCGTCCGATCTTTTTATACCCGTGTACTAGATTTGGGCTTACACGTTGGATAGCAAGCACTCAAGAATGGAGTCACCGTTGCTTCCAGTCTCGAAATGGTCAGAGAAGCTCGAAAGAAAGGACTTAGAGCTCCAATACTGTTCATGGGATACTACAACCCCATGTTAAGCTACGGTGAGGAGAGACTATTGAAGGACTGTAAGGAAGCTGGTGTCAACGGCTTTATCGTCGTCGATCTGCCACCTGAAGAAGCTACCACATTTAGAAATTGGTGTACCAAAGACGGGTGAGTCATGCTAAAAGTCTTATGGCAGAAACAACTGCTAACTTGCCTATCCCAGTCTATCATATGTCCCTCTTATTGCACCTGCGACCTCCGAGCATCGAATGAAGTTGCTCTGCCAGCTCGCAGACTCCTTCATATACGTGGTCTCAAGAATGGGTGTCACAGGTGTTACTGGGACTATGAATACCCATCTACCCGATCTCCTACGTCGGGTAAGGGAATATTCGGGCAACAAACCAGCTGCTGTCGGCTTTGGTGTCAGCACTCGAGACCATTTCTTGAGCGTCGCTAAGATTGCAGATGGCGTAGTTATTGGTAGTCAAATTGTTACAACACTTGCTGGAGCACCAGAAGGCCAGGGGGCAAAAGCAGTCGAAGAATACTGCGCAAAAGTCTCTGGTCGTCGAAACGTTCCTAATGGAGGTCTGACAAGAGAGGTTAGCATTATTGAGGCGATTGATGCAGCTAAAGAGCCAAGTGGTGACAAAGTGCAGGTAACTGCCGTCGTTGGTAAAGAAAACAACGGACCTGGATTGGCAGATCAACTCGAAGCTTTGAACACAGAAGAACCTGATCCAGAACTCATCCCTTCACACTTTGGAGAATTCGGCGGCCAGTATGTCCCTGAGAGTTTGATGGACTGCTTATCGGAGCTTGAAGCGGGCTTCAATAAGATCAAAGACGACCCAACGTTCTGGGAGGAATATAGAAGTTATTACCCCTACATGGGCCGTCCTGGTCAATTGCATTTGGCAGAGCGACTAACCGAGCATGCGGGAGGTGCGAACATCTGGTTGAAGAGAGAGGATCTCAATCACACTGGCAGTCACAAGATTAACAATGCTCTTGGGCAAATTCTTCTAGCTCGCAGATTGGGCAAGACGGAAATCATTGCGGAGACGGGAGCAGGGCAGCACGGTGTTGCTACCGCCACTGTTTGTGCGAAGTTTGGAATGAAGTGCACCATATACATGGGAGCTGTAAGTCAAGCCCACTCTCCATTTCCCCCTCCATATATTTCTACCGTCCTATTCGCACCtAAAACTAACAACCATGAAGGAAGATGTAAGACGCCAAGCTTTAAACGTCTTCCGGATCAAGCTCCTTGGCGCCCAAGTCATATCCGTTGAAGCAGGTTCCCGCACTCTCCGCGACGCCGTCAACGAAGCTATGCGCGCCTGGGTTGTAAAGCTCGACACCACGCACTACATTTTGGGCTCCGCAATCGGACCACATCCCTTCCCAACAATAGTTAGAACCTTTCAGTCCGTTATTGGCAATGAGACTCGTGCTCAAATGCTCGAAAAACGGGGCAAACTACCTGATGCGGTTGTTGCTTGTGTAGGTGGAGGTAGTAATGCTGCTGGAATGTTCTACCCCTTCTCCAAAGATCCGTCTGTGAAACTTCTCGGCGTGGAAGCCGCCGGAGATGGACTTGAAACTAACCGACACTCTGCTACTCTTAGCATGGGATCTAAAGGTGTTCTCCACGGCGTTCGCACCTACATTCTTCAAGACAAGGATGGCCAAATCCAAGATACACACTCAGTATCGGCTGGCTTGGATTATCCTGGTGTTGGACCGGAACTGAGTCAATGGAAAGACAATGAAAGGGCGAAATTTATCGCAGCGACAGATAAAGAGGCATTCATTGGCTTCAGGCTGATCAGTCAATTAGAGGGGATTATTCCGGCGTTAGAGACAGCGCATGCAGTATACGGGGCGGTGGAACTGGCAAAGACCATGAAGAAAGGAGAAGATA</t>
  </si>
  <si>
    <t>K01850</t>
  </si>
  <si>
    <t>5.4.99.5</t>
  </si>
  <si>
    <t>ATGGATACCGCAATAGACCTCTCTGACACCTCAAAGGCCCTCGACCTCTCCAACATTCGTTACCAGCTCATGTAAGTACCTCGAACTGTTTAATTTTAAACCCCGCTGACTCTGTAAAGCCGGTTAGAAGATACCATTACTTTCCATCTAATTGAGCGGGTCCAGTTCCCACACAATCCAACGATCTACAAACCGGGTGCTCTGAAGATTCCCAATAGCAACCTCAGCTTCCTCGACTGGACTCTGCGGGAGCGCGAGAAGCTCGATTCGCTCATACGCCGCTTCCAATCTCCAGACGAATATCCTTTCTTTCCGGATGCTCTCCAGACGCCAATTCTACAACCCCTCCACTATCCCCACATCCTGCATAAAAACAATGTCAACATCAACCAAAAGATTAAGGATAGTTATCTAGAGTTCTTTTTGCCTGCGGCGTGCGCCAATTTTGGTCGAAAGGATAGAGGAGAGACTGAAGAAAACTACGGGTCATCCGCACAGGCTGATATTGCTTGTTTGCAGGCACTCTCACGGAGGATACACTTTGGAAAATTTGTGGCAGAATCAAAGTATCAGAAGGAGACCGAGCGGTTCATTAAGTTGATCAAGGCTTCGGATAGGGATGGCATTGGAGCTGCAATAACAAACGAAGCAGTGGAAAAACAGGTCCTAGAGAGAGTACGGCTGAAGGCTAAAACATATGGAACTGATCCGACTATCGGC</t>
  </si>
  <si>
    <t>ATGGCTTCCGAGAAGTTTTCCGGGATGATGGATACTTTTGTCGTTGGAATCATCGGCATGGGTGATATGGGAAAGATGTACGCCCGGAGGCTCAGCGCTGCAGGTTGGAGGTAATGTCTCCTGGTGACTGTTATCGCTGAGCCAATGTTCAATTGGTAAGCTCCGTCTCCTCTCCTTCCCgCTCTCTTGTTATGATGACTTGAGCGCATTTGGCTCGACGCATCGTCTTCTGCTAGCTTGACTGCCTTTCTGGCACCAAGTTCGGCGGTTGACTTTCTATGATGAAAAATCTCAGCTACCTTATTTTACTTTGTCTGAACAAAACCTCCTCCACGCTTTCTTGTGCATCTAGCATCAAGGTTCATTGGCTAACAGGATTTGCTTAGGTTATGGCAGTATATACTTCCAGCATAAACTGATGTTGGGTTAGGGTCAATGCTTGTGATAAGGAAGAGAAATACGAGAGCCTCTGCGAGGAATTTAGAGAACCAGTAACCACCTTGTATATAGCATTTCCCTCAACAAGTGCTGAGAAGTTCATAGACAAATATCAAACTGTTTCCAAATGGCCACCTCGTATCCAGAGCAAGCGATTACATCATCTACAACGTTGAGGCTGCCTCGATTGGCAAGGTGGTCGAGACCTTTGGACCGTGTATGAGAAAACCCGAAGTTTGGTCTGGGTTCGACTAATACTCGCACAGCTACGAAACTTGGTGCCATTGTCGGCGGTCAAACATCTTGCAAGGCTCCCGAGATTGCCGCATTCGAGAAGTACCTTCCTGGAGACGTTGACATAGTCTGCTGTCACTCTCTTCACGGCCCGAATGTTGACCCCAAGGGCCAACCACTGGTAAGATAAATGACTTTCATCAAGAACCCGAAATAGTGAACTCTCTTAGGTCCTAATTAAGCATCGAGCCTCTCAAGAGAACTTCGACAAAGTCGAACATGTCCTCTCCTGTCTCGGTTCAACCCACGTCTACCTCTCCGCCAAAAGACACGATCGAATCACAGCCGACACCCAAGCCGTAACACACGCCGCCTTCCTCAGCATGGGCAAAGCCTGGCATGCCAATTCTCAATTCCCTTGGGAAATCGCCCGTTACGTGGGTGGCATCGAAAACGTCAAAATCAATCTCACCCTGCGGATCTACTCTCAGAAATGGCACGTCTACGCCGGTCTCGCGATCTTGAACCCCTATGCCAAAGAGCAAATCAAGCAATATGCGCAATCCGTCACGGATCTTTACAAACTTATGCTTGGCGGTCATAGAGAAGAGTTTGAGCAGAGAATTAAAAAGGCGGGTGCTAATGaTTTTGCAACCCAGAAATGGGAAGAGGAATTGTTGCTCCAGGACGAAGTCCTGGATCGTTTTTCACTTGGCAAGAAACCTGAGACGCCATTACCAAATAACCATCTCTCCCTCCTCGCGATGGTAGATTGTTGGTCCCGTCTCGGTATCGTACCCTACGACCACATGATCTGCTCAACCCCTCTCTTCCGTCTCTGGCTCGGCGTCACAGAGTACCTGTTCTGCAAACCATCGCTCCTAAATGAGGTCATCCGAATTGCAATCGAGGATAACACATTCAGGAGTGATGACTTGGAGTTTACGTTCGCGGCGAGGGGTTGGAGTGAGTGTGTTGCGTTTGGCGATTTTGAAGGGTATAAGGATC</t>
  </si>
  <si>
    <t>K00211</t>
  </si>
  <si>
    <t>1.3.1.13</t>
  </si>
  <si>
    <t>ATGGCGACCACCCTCGAACCCGGCGCGACTGTGGATGATGGTGGAGGAAAAGCTCCTATTGTTTCTTTCCTTGGCCCCGCTTCTtCTTATACTCATCAGGTACTCACTCTTTCGCATTTTCAACGCCCCCcTTGGTCCATCGGGCTGACAGATTTTGATCTCGCGCAGGCGGCGCTTACATGCTTCGACAGTGATCGGTTTGATTATAGGCCTGCTCCTACTATTACAGGTATCCCCTACGTTACCATCCACGCTATGGAAGAAGCATTCTAATGGGGTACGCTTTTGGCAGATGTGTTTGAGGATGTGCAGGAGGGGGAGGCCGAGCTGGGTGTTGTGCCCATCGAGAACTCTACTAACGGTGCAGTGATCTTTACGCTGGAGCTGTTGGCAGATCGGCATGGGATCTACAAGGATGTGAGTGTGTGCGGAGAGGCATACTTGGATGTCAGTCATTATCTGTTGGGGAAGAAGGATATGAAGGGGATTGTGGAGAGTCCGACGTTAAGTGGTGCGTGTACGCCTACGATCGAGGCTCCGAATCCCATGGCGCCGAGGaCGAAGCCGTTGCACAGTCTCAAGCATATCAAGAGGTTGATCAGCCACCCGCAGGCGTTCGGACAGTGCGAGATGTTTCTCGGGGCCTATTTGAAAGGGGTGGAACGGATCGACGCTGGGTCTACGAGTCGGGCGGCGGAGATGGTGAAGGAGGATACGACGGGGgCGAGCGCAGCGATTGCGAGTCGACTGGCGGCGGATGTACACGGTCTAGACGTGCTAGCAAAGAGTATCGAGGATCGGGAGGACAACAAGACGAGGTTCTTCATCTTGAGGAAGGGGGTACATGCCAGTGCGAGCAAGTCGGAGAAGACGAAGACGTTGATATCGTTCACGGTCGACCATCGGACGCCGGGGGCGCTGGCTTCGGTGCTGCATTGTTTCCAGGTGGGCGGGATCAATCTGACGAGCATCAATAGCAGGCCGACGAGAGTGATCCCCTTCCAGTATATTTTCTTTGTCGAGTTCGAGGGGAGCAAGTT</t>
  </si>
  <si>
    <t>K04518</t>
  </si>
  <si>
    <t>4.2.1.51</t>
  </si>
  <si>
    <t>ATGGCAGATGCGGACTTTGAATACGTCTCCCAAGTGGGAGAGGGCCCAACAGATGGGCCCAAACCACCCAAGGATTTCACCCATTATATGTCCAGAGTAACGCTTGCGAGGAACCAAAGCTCCGTCAAGAAGTTCTACAAGTATTTTATGATTCCAGGGCTCGGGAATCTAGCTGGAGGTATGTTGATCTCAGATCCTTGGGCTGACGAGAGCGGGACCATGCGAACGGGACTATCCTTAAGCATTGCCCATAAGCTGACATTCATGGAGGCCTGCCAAACGCATCTCTATTCCCATTTGATACCCTCGAAGCACAAATCGCCAAGCCAGAGAGATTTCAGCCAACTCCCAATGATCCGAATGACCCCAGCCACGACCTGGTCCAGAAGCTTACCGCCTCGATACTCAAGAAACGCAACGATGCGACGGCGGCCTCTCACATCACCGTCCCTCACTCCTCCGCCATCCCAAACCCCATACAGAAGATCGACTTGACCACCGCGCTACAATATGGCCAGGCAACCGGCTATCCGCCTCTGTTCTCCTTCCTTCGACAGTTCACAAGGGAGAATCTGCAGCCAAATGTGCCATACGCCGGTGGGCCAGATATCATCCTTACATGTGGGAgCACGGACGGGTTTTCCAAGGCACTGGAATGTTTTAGTGATGTTTGGAGCGAGGAGAAGGACTGGATTCGGGAGCGGCCTGGGATGTTGTGCGAGGAGTTTGCGTATATGAATGCGGTTCAGGCCGCGCAACCAAGAGGGCTGCAGGTTGTACCCGTGAAGATAGATTTAGAGGGCATGTTGCCTACGGGACCGGGCGGGCTGGAGGATGTCTTGGCTAATTGGGATGAATCGAAGGGGAGGAGGCCACATTTAATGTATACAGTTACGTAAGTATATCCAGATGCTGCCAGGGACATTGCTAACTGTGGTCAAGAATTGGACAGAACCCGACGAGTGGCACCCTTTCTGTTCAGAGGAGGAAGGACCTTTATGCTCTCTGTAGTAAATATGATGTGATGATCATTGAGGATGATCCATATTGGTATCTCCAGTTTCCATCTGCCGCTGCTCTCGAAGCGGAGGTTCGGGGTCTAGAAGTCCCAGCTCCTCCACCTGTTCACAACTTTGCCAAATCCTCTGGATACCCATTTTTGGACAGCCTTGTTCCGTCGTACTTGAACGTCGATACGGATGGGCGAGTTATCCGTCTGGACACCTTTTCCAAGACCGTAGCTCCCGGATGCAGGCTTGGATGGATCACGGCTCAGCCCGCCATCGTAGAGCGGATTCTGCGCATTACAGAAACGTCTACACAGCAGCCTTCGGGATTTGTTCAATCCATGATCTCGGAACTGGTTATGGGTTCTCAACCTGCCATGTCAGAATTCAATGGGAAATCAAGAGGTGAGCAGGCTGTATTTGCAGGCTGGCAGACTGATGGATGGGTTCGTTGGCTTGAAGGGCTTCGTGGGAGTTACGAGAGGCGCATGAATACCATGTGTAACCATCTCGAGGAGGGTTGTTTCCAAGTCAAGCAGGGGACGCCAATCAAACCTTCAGAGAGCGATTGGGCCGTCATTTCCAAAACTAAGATGTACTCCTTCGACTGGCCTCGAGGGGGTATGTTTGTCTGGATTCAAATGCATTTCGATTCCCATCCTCTAGCAACCAAAGTTCCTCTACCGAAGTTGTCCCAACTGCTATGGATTTTCCTGACTACCAAACCACACTTGGTTCTTGTCGCTCCTGGCACGATGTTTAGTCCGACAAAGGAGATTGCAGAGGAAAAGGGATGGGCTTATTTCAGGCTTTGCTTTGCGGCCGTGGAAGAG</t>
  </si>
  <si>
    <t>K05821</t>
  </si>
  <si>
    <t>2.6.1.58/2.6.1.28</t>
  </si>
  <si>
    <t>Chorismate</t>
  </si>
  <si>
    <t>2.7.1.71</t>
  </si>
  <si>
    <t>phenylalanine/tyrosine</t>
  </si>
  <si>
    <t>removed based on expression pattern</t>
  </si>
  <si>
    <t>4.2.1.10</t>
  </si>
  <si>
    <t>2.5.1.19</t>
  </si>
  <si>
    <t>1.1.1.25</t>
  </si>
  <si>
    <t>both are needed for 4.1.3.27 but only 849_g is needed for 4.1.1.48 so both are combined since the stoichiometric production needs both</t>
  </si>
  <si>
    <t>chorismate ↔ prephenate</t>
  </si>
  <si>
    <t>N-(5-phosphoribosyl)-anthranilate → 1-(o-carboxyphenylamino)-1'-deoxyribulose 5'-phosphate</t>
  </si>
  <si>
    <t>5.3.1.24</t>
  </si>
  <si>
    <t>4.1.3.27/4.1.1.48/5.3.1.24</t>
  </si>
  <si>
    <t>Cytosol/Mitochondria</t>
  </si>
  <si>
    <t>915016..916318 (-)(1303bp)</t>
  </si>
  <si>
    <t>248361..249687 (-)(1327bp) [ complement(join(248361..248521,248576..249478,249547..249604,249682..249687)) ]</t>
  </si>
  <si>
    <t>3658931..3663748 (+)(4818bp)</t>
  </si>
  <si>
    <t>1981801..1983163 (-)(1363bp)</t>
  </si>
  <si>
    <t>3179379..3181167 (-)(1789bp)</t>
  </si>
  <si>
    <t>800603..802947 (-)(2345bp) [ complement(join(800603..802577,802628..802947)) ]</t>
  </si>
  <si>
    <t>3149631..3150989 (-)(1359bp)</t>
  </si>
  <si>
    <t>3405403..3407747 (-)(2345bp)</t>
  </si>
  <si>
    <t>3442869..3443857 (-)(989bp)</t>
  </si>
  <si>
    <t>2672651..2674685 (+)(2035bp)</t>
  </si>
  <si>
    <t>1324871..1325867 (-)(997bp)</t>
  </si>
  <si>
    <t>797778..799721 (+)(1944bp)</t>
  </si>
  <si>
    <t xml:space="preserve">    </t>
  </si>
  <si>
    <t>4.2.1.114</t>
  </si>
  <si>
    <t xml:space="preserve">(2R)-homocitrate = (1R,2S)-homoisocitrate </t>
  </si>
  <si>
    <t>folates</t>
  </si>
  <si>
    <t>3162_g</t>
  </si>
  <si>
    <t>10133_g</t>
  </si>
  <si>
    <t>3288_g</t>
  </si>
  <si>
    <t>1550_g</t>
  </si>
  <si>
    <t>8808_g</t>
  </si>
  <si>
    <t>2645_g</t>
  </si>
  <si>
    <t>K00287</t>
  </si>
  <si>
    <t>1.5.1.3</t>
  </si>
  <si>
    <t>K00288</t>
  </si>
  <si>
    <t>K00295</t>
  </si>
  <si>
    <t>1.5.1.15</t>
  </si>
  <si>
    <t>K01433</t>
  </si>
  <si>
    <t>3.5.1.10</t>
  </si>
  <si>
    <t>K00297</t>
  </si>
  <si>
    <t>1.5.1.20</t>
  </si>
  <si>
    <t>1.5.1.5</t>
  </si>
  <si>
    <t>6.3.4.3</t>
  </si>
  <si>
    <t>3.5.4.9</t>
  </si>
  <si>
    <t>ATGGCTAAAGCAAGCGAGTACATCTTGACATTGTCATGTCCTGATAGACCCGGAATTGTCCATGCCGTCACTGGCTTTCTGGCTCAGCACAACTTCAATATCATTGACTCACAACAATTTGGCGATCCTACCACACAACGATTCTTCATGCGTGTTAACTTTGAACAACCGGTGGAAGGAAGCGTGATGACTGTCGACGAATTGCGTGTTGCATTTCAAGAAACCGCACAACCTATGGTCATGAAGTACGAGCTCGTTTCGGCAGCACAGAAGCCACGAGTCCTCATCATGGTCTCCAAAATCGGGCATTGTTTAAATGATTTACTATTCCGGCAATCCATGGGTCAAATATCGATGGAAGTTCCTCTTATTATTTCAAATCACCCAGATTTTGCACCTCTGGCGGCGTCATACAAGATTCCATTTCACCACCTACCTATTACGGCTGAGACAAAGGCCGCACAAGAGAGCAAGATTCTCGACCTTGTCAGGGAGAACAATATCGACTTGATTGTACTGGCTCGGTATATGCAGGTACTCTCACCAGCTCTATGTTCTGAGATGTCGGGCAAAATCATCAATATTCATCACAGTTTCCTGCCTTCTTTTAAAGGTGCGAAGCCATATCATCAGGCTTACGAGAGAGGCGTAAAAATTGTTGGAGCTACGGCACATTTTGTGACTAGTGATCTTGATGAAGGGCCTATCATTGAGCAGGAT</t>
  </si>
  <si>
    <t>ATGTCAGAAAACGAAGCAGCTATGATCCCTCGAGAACTCACTCTCATCGTTGCTACAACAAACAAAATGGGCATTGGTCTTGCAGGAACCCTCCCTTGGACTGGCCTCAAGAATGAAATGGGATATTTTGCCCGTGTGACAAAGCGTACAATTCCTGGCGTTCGTCCCCCCTTCTCTGTTCAAAATATTAGAAATTAATAAATAGATGAATTGTAGACTCGGAATACAGTGATTATGGGCCGTAAGACATGGGAAAGTATACCACCTCAGTTTCGTCCTCTAAAATCCCGTACAAATATCGTTGTCACTCGCTCCGCACAATCGAACCTAGAAGAGGAGGGCAAGAGGGTAGTAGTTGGATCAATACAAGAGGCACTAGAGAAGGAGGGTTCGGGAAGAGCATTTATTATTGGGGGAGCACAGGTATACGAGGCTGCATTAAAGAAGAAGGAAACAAAGAGGATATTGTTGACAAGGGTGTTAAGCAACTTTGAGTGTGATACTTTCTTCCCGATTATATTGCCCGAGAATGGGAAGGGAGAGGGATGGGTGAGGAGGGA</t>
  </si>
  <si>
    <t>ATGACGGCCACCAAAATCGATGGCACAGCCATTGCTAAGACTATTCGGGAAAAGATCCATGAGGAGATCCTCACCACCCAGAAGATTAACCCCAGATTCAAACCTTGTCTCAGGATCATTCAAGGTGAAATCCTCTTTTCCCCCCGATGGCAAGAAGTATTGCTAACACTTGCACCCAGTTGGCGACCGGAAGGATTCATGTGGGTTTAGAAGGGACACCTGGGGTCATTAGACCGACTGACATTGATTAGCTACCTACGTGCGTATGAAGTTGAAGGCCGCACAAGAGGTTAGTTGTTCGCTTTTTCCCTGCGAAAGAGAAGACGCTGATCCTCGGCCAGGCACAAATCGACTGCGAGCTTTTGCAATACCCTGAATCTGTCACGGAAGCGGAGCTGCTCCAGGCGATCGAGGAGTTAAACAATGATCCTGCCGTGCACGGGATTCTTGTTCAATTGCCCGTTCCCAAACACATCTCCGAATATGCAGTTACCTCTGCCGTCGCCGACGAGAAGGATGTTGATGGATTCGGAACAAACAACATTGGAGAATTGGCTAAGCGTGGAGGAACCCCGTATTTCATCCCTTGTACCCCCAAGGGCGTGATGGTCCTCCTGAAGGAGAGTGGTGTGGAGCTCAAGGGCAAGAACGCAGTCGTTCTTGGCCGAAGTGATATTGTTGGAAGCCCGGTTAGCTACCTTCTGAAAAATGCTGATGCTACTGTCACTGTGTGCCACTCGAGAACTGCCGACCTTCCTTCGCACCTCAAGCAAGCGGATATTGTGGTTGCGGCAATTGGCCAAACGAACTTCGTGAAAGGAGAATGGTTAAAACCTGGGTGTGTTGTCATTGACGTGGGGACGAACTACATCGAAGACGCAACTAAGAAGAGCGGTCAAAGACTTGTTGGCGATGTTGACTTTGCATCGGCATCTGAGGTTGCCTCGTTGATCACGCCGGTTCCCGGCGGAGTTGGACCCATGACAATTGCTATGCTTCTGCAAAACGTCGTAGAATCCGCCACAATGTATGCGGAGAAGCAAAAGGCTAGAGCTATCAAGCCACTGCCTCTTAGACTTCTTCAGCCTGTTCCATCAGATATTGCTATCTCGCGAGCACAACGTCCCAAGAATATCACACGAATCGCCGAGGAAGTTGGCATTTCTCCTCACGAGCTTGAGCCGTACGGTGCTTATAAGGGCAAAGTAGATTTGAGTCTATTAAAACGTCTTGAGCATCGCCGTAACGGTCGCTATGTTGTTGTCACTGGTATCACTCCAACACCACTTGGAGAGGGTAAGTCCACCACGACTATGGGACTTGCACAAGCCATCGGAGGACATTTGAATCGTATTGCATTTGCAAATGTCCGCCAGCCAAGTCAAGGACCAACATTCGGTATCAAGGGAGGTGCTGCTGGCGGTGGATACAGCCAAGTTATCCCCATGGACGAGTTCAATCTTCATCTTACTGGTGACATCCATGCGATTACTGCTGCCAACAACCTCTTGGCTGCCGCAATCGAGACTAGGATCTTCCACGAGAACACACAGAAAGATGCTGCGCTCTACAAGCGTCTGGTGCCTGCAAAGAAGGGCAAGCGCGACTTTCAGCCAATTATGTTTCGTCGATTGAAGAAGCTTGGGATCACAAAGACTGACCCTAATGAGCTGACAGAGGACGAGATCCATCGATTTGCAAGATTAGATATCGATCCAGAGACTATCACATGGAGACGTGTTCTTGATGTCAATGATCGCCACCTTAGAGGCGTTACTGTTGGTACTGCCGCAACGGAGAAGGGCCAGACTCGAGAAACTGGTTTCGATATTTCCGTTGCTAGTGAGTGTATGGCCATTCTCGCCTTGAGCAGCGATCTGAATGATATGAGAGAGCGCCTGGGGAGAATGGTCATTGGTTCTTCAAGAGGTGGCGATCCTGTTACTTGCGACGATCTTGGTGCAGGTGGTGCTCTTACCGCATTGATGAAGGATGCTATCAAGCCAAATCTCATGCAGACACTGGAAGGAACACCAGTCTTTGTCCATGCAGGTCCTTTCGCAAATATTAGTATCGGCGCGAGTTCCGTGCTCGCTGACAAGCTTGCCCTGAAGCTTGCTGGTACGGAGCCTGATGAGGATCACAACGAGAAGGCTGGATTTGTTATCACCGAAGCCGGTTTCGACTTCACAATGGGGGGAGAGCGGTTCTTCAATATCAAATGTCGATCATCGAGACTTGTTCCTGACTGCGTTGTTATCGTAGCCACAGTCAGAGCGTTGAAAGTTCACGGTGGCGGACCTCCTATTTCCCCTGGAGCACCGCTTGACAAAGTCTACACTGAAGAAAATGTTGATATTCTCCGCAAGGGTTGTATCAATCTTGCCAAGCACATTTCGAATGCCAAATCATATGGCGTTCCTGTTGTCGTTGCCATTAACAAGTTCGAGACGGACACTGAaGCCGAAATCCAAGTCATCCGAGAGGAGGCTCTTGCTGCCGGTGCTGAAGATGCCATTGCTGCAAATCACTGGGCGGAAGGCGGAAAAGGTGCTATCGACCTCGCCAAAGGTGTTATTGCTGCTAGCGAGAAGGAGAAGAATTTCAAACTACTATATACTCTTGATGGTGACGTACAGAAACGCATTGAAGCTATTGGCATTGACATGTATGGAGCTGCAAAGGTCGAGTTCAGCGAGATCGCACAGAAGAAGGTCGACACATACACAAAGCAAGGCTTTGGCAATCTGCCAATCTGCGTCGCGAAAACCCAGTATTCCCTATCTCATGACCCTAATCTTAAGGGTGCACCAACTGGTTTCACAATCCCTATCAGAGATGTACGTTTGGCTGCGGGTGCCGGATATCTGTGAGTTCGAA</t>
  </si>
  <si>
    <t>ATGGCTGCCCAAACCTTCCCGGCTACGTGCAAAGTTGTTTTGGCCCAAACAATTGCTAAGGGTTTGCTGGAAGAGGTGAGCGACGGTCTCTCAAAGCTCGATTTCAAGCCTCGATTGGTTGGCTTCCTTGCGAATGGTGATCCAGCTGGAAGGCAATATGCGGATTATTCATCAAAGACCTGTGTTGAAAAGTAAGTCAAAACATATCTTCCTGGAAATATACCAGTACCACGTGACCCTTTATGAAATCACAACAGTTTGCTTGGATCTCACATTGACAATCTACTAGTGGCTTTGAATTCGATTTGAAGATTATAGACAAGGAAAATATCGAAGAAGCAATCCTTGCGGCTAATGATGACCCATCAATCCATGGAATCATTGTCTACTATCCCATCTTCTCCCGCACCTCACGACAGGACCAGTACATCCAGCAATTGGTAGCATTGGAGAAGGATGTCGAAGGTCTATCCCACAAATACATCTTCAACATGTATCAAAATATCCGCTTCCTCGACGCCCCTCTCAATAGACAAAAATCCATCCTTCCTTGCACCCCACTTGCCGTTGTCAAAGTTCTCGAACACTTACACATTTACAACCCAATTATCCCATACGGCAACCGACTCTTTGGCAAGACCATCACTGTAATAAATCGTTCAGAGGTAGTGGGCCGGCCACTAGCTGCTCTGCTTGCAAACGATGGTGCCAAGGTGTACTCGGTGGACCTCGATGGTGTGCAGTTGTTCACACGTGGACAAGGTATTAAGAATCACAAGCATGAGGTTCATATACAGTCTGATATGGAGCTCAAGAATTGTCTTGCTTTGAGTGACGTGGTTATCAGCGGTGTACCGGGGCGTAATTACAAAGTTGAGCCAACATTGCTGAGAGATGGTGCTGTTTGTATCAATTTTTCAAGCGAGAAGAATTTCGATTCGGCAGCGGTGAAGGAAAGCGCAAGTATATATGTACCTGCTATTGGAAAAGTGACGATTGCTGTGTTGCTAAGAAATCTCTTGGTGAGTCGGCCAGGGAAA</t>
  </si>
  <si>
    <t>ATGGAAAAGATCACTGCCAAAATCGCGGCCCTCCCTCCCGGAGCCAACTACTTCTCCCTCGAATTCTTCCCCCCcAAAACCACAATGGGTAGCTCGAACCTCCGCGCCCGTCTCGACCGTATGTCCCGCGCCCTGCGCCCGTTGTTTATAACTGTCACCTGGGGTGCTGGCGGATCCACTGCGACAAAGAGTCTCGAACTCGCGGAGCTGTGCCAGAGGGAGCTCGGGCTGACGACGTGCCTACATTTGACGTGTACGAATATGTCGAAGGATCTCGTAGATAAGGCGTTGGCGGAAGCAAAGGAGCTGGGCATCAGAAACATTTTGGCATTGAGGGGAGATCCGCCGAGATGCGAGATAGAGAGAGGGGTGGGGGAGGAGAAAGAGGAGTTCGAGTGGGCGGTGGATCTAGTGAGATATATTAGGAAGGAGTATGGTGACTACTTTTGTATTGGGGTGGCAGCATATCCCGAGGGGCATGCAGATGAGGGACATCCAGAGGGACAATCACTGGAGCATGATCTGCCGTACTTGGTGGAGAAGGTCAAGGCAGGCGCGGATTTCATTATGACTCAGTTGTTTTTTGATGTGGAGAAATATGATAAGTTTGAGGAGAGATTGAGGGGACACGAGAGTGGGGTCTTCAAGGAAATTCCAATTATACCTGGGATGATGCCCATACAGAGCTACCAGATGATTAGGAGGACGACAAAATTGAGTCATGCGACCATGCCACAGGAGATTATGGGGAGGTTGGACAAGGTGAGGGGGgATGACGAGAAGGTCAAGAGGGTGGGAGTTGATGTCGTCAGTGAGATTGTGCAGCATATTAAGAAGATACCATCCCCACGACCGAGAGGCTTTCACTTCTACACTCTGAATCTGGAGAAGGCGGTCTCGTTTATCTTGGAACGAACACATCTTATCCCGATTCTTGTCGACAACGAGTCTGCGATTCTAGAGTCAACTTCGGCATTCGACTCCATAAATCTCAATGGGCCATCGATACACAAGAGGACTGGCCGACGTCAGAGTTCAGTAGGTGCAGATCCTCACAATCGAATTATCATTACGGGCCCTAAGCCTTCAAACCCGTCCTGGGAAGCTACAGGGCTCGAAGCCGGTGTCCCCGCCGAACCAGTCAATACTCGGGCAAACACGCTCGCAATATCTGAAGGAGAAGGTAGTCTAGGCCGAGAAGCAACATGGGACGATTATCCAAATGGCAGATGGGGCGATGCTCGTTCCCCGGCATATGGAGAGATTGATGGGTACGGTGTCTCGTTACATATGTCGACACATCAAGCTATCAAGCTCTGGGCCTTTCCTACGTCAATTTCTGACATTACAAATCTCTTTATCAAGCATATTGAAGGGGAGCTATCCGCTGTTCCTTGGAATGAAGAGGGCCTCAGTGAGGAGAGCCATACAATCAAGAAACAGCTGCTGGATTTGAATAAGAAGGGATGGTGGACAGTAGCATCGCAACCCGCCGTTAATGGAATCAAATCATCGGATGCGATCTTTGGGTGGGGACCGAAGAACGGGTTTGTGTTCCAGAAGGCGTTTGTGGAATTGTTTGTCCCGGTTGGGGATTGGGAGGGTTTGCATAAGAAATTGACGGAGGAGGGGGTGAGGGAGGAGGTTAGTTGGTATGCGTCGAATGCTAAGGGCGACTTTTTGAGTTCGGCAAGGGGCGAGGAGGAAGAGGGGAGCACGAATGCAGTTACGTGGGGAGCATTTCCAGGGAAGGAGATTATTACGCCGACGATTATTGAGGAGGTTAGCTTTAGGGCATGGGCGGAGGAGGCATTTGGGATTTGGGGGGAGTGGGGGAGGG</t>
  </si>
  <si>
    <t>ATGCACATCAAAGACATGCTCGCGGAGGCCGAGAGGTCTGGCCAGCCGACCTTCTCATTCGAATTCTTCCCTCCGAAGACTGCGCAGGGTGTCCAGAACCTTTACGACCGTATGGACCGTATGCACGCACTCGGCCCAAGCTTCATTGACATCACCTGGGGTGCTGGCGGACACCTCGCGCAGTTGACGTGTGAGATGGTGAACGTGGCTCAATCTCAGTATGGCTTGGAGACTTGCATGCATCTCACCTGCACTGATATGGGGGTGGACAAAGTGGATGAAGCCCTTAGGGAAGCTTACAAAGCTGGCTGTACCAATATTCTCGCTTTGCGCGGCGACCCCCcGAGAGATCAGGAAAAGTGGGAGGCTACTGATGGAGGTTTCGTATATGCGAAGGACCTTGTCAAATATATTCGAAAGAAGTACCATAATCACTTTGATATTGGCGTGGCGGGGTACCCGGAGGGCAGCGACGACAACCCAAACATTGACCTTCTTCTTGACCACCTAAAAGAGAAAGTCGATGCGGGCGCAACATTCATCGTTACTCAGATGGTCTACAATGCGGAGAACTTCATTGATTGGGTAGGGAAGGTCAGGGCCAAGGGCATCACGATTCCAATTATCCCAGGCATCATGCCAATTAACACCTATGCAAGCTTCATTCGGCGTTGTAACAACATGAACTGCGAGGCTCCAGCTAAGTGGAAGGAAGAGATGGAAGAAGTTAAGAACGACGATGCTGCTGTTCGAGCCATTGGTACGAGGTTGGTAGCTGAATTTTGCAAGAAGCTTTTGAACGCAGGTCTCCATCATCTGCACTTTTATACTATGAATCTGGCACAAGGAACACGCATGGTTCTCGATGAATTACAAATGACACCATCGGTGACACGTCCATTAAAACAGGCCCTCCCTTGGAGGCAATCCCTTGGATTAGGACGCCGGGAAGAAGACGTACGTCCGATTTTCTGGAAGAATCGTAACAAATCATACGTCACCCGTACTCAAGATTGGGATGAATTTCCTAACGGCAGATGGGGTGATTCTCGGTCGCCTGCCTTTGGAGAATTGGATAGGTACAATATTGGCCTGACGGGCTCTAACGAGGGGAATCGCAAGCTTTGGGGCGAGCCGACGTCCATCAAGGATGTTGCGGATGTCTTTGTGAAATATCTCCAAGGCGGTGTGCACAGTCTCCCCTGGAGCGAGTCACCCATCACCAGCGAAGTAGATGTCATCAAAGAAGAGTTGATTGGCCTCAACAGGCGTGGCCTTCTTACCATCAATTCTCAGCCAGCAATCGATGGGGTGAAGTCTTCTGATCCAATCTACGGATGGGGGCCAAGAAATGGCTATGTCTACCAGAAGGCCTACCTGGAACTTTTGGTTTCACCAACATTGATAGATGAGTTGATCGCTCGCATAGAGCGAAATCCGGAATTGACGTATTATGCTGTCAACAAGGCGAGCGAGTTAAAAACCAATGCGCCAAGCGAGGGACCTAATGCCGTCACGTGGGGAGTCTTCCCTGGAAAGGAGATTGTACAACCTACCATTGTTGAGGCTATCAGTTTCATGGCTTGGAAGGATGAAGCATATCGCTTGGGAACCGATTGGGCCCACTGTTACTCAAATTTGAGTCCAAGCCGTAGCCTGATCGAGAACATGATGCAGACCTGGTACCTTGTTAATATTGGTAAGTATTCGTAAAAGTGTTTACTGGCTTTATTAACTCATTTTCTAGTCAACAATGACTTCCATTCAACTCACGGCCTCTTCCCcTTGTTTGAGGGCCTCGAACTGAAGGACCTTAATAAAGAGTTTGAAGTCCCTTACACTAATGGACCTGTGGAGGCCAATGGCGCCAACGGATTAACTGACGCGTCGACTGTTTCCACTAAAGTCAATGGTGTAAAT</t>
  </si>
  <si>
    <t>272526..274328 (+)(1803bp)</t>
  </si>
  <si>
    <t>939768..941910 (-)(2143bp)</t>
  </si>
  <si>
    <t>1242642..1243783 (+)(1142bp)</t>
  </si>
  <si>
    <t>2214642..2217724 (+)(3083bp)</t>
  </si>
  <si>
    <t>780907..781542 (+)(636bp)</t>
  </si>
  <si>
    <t>1804034..1804918 (+)(885bp)</t>
  </si>
  <si>
    <t>1.2.1.88</t>
  </si>
  <si>
    <t>K00294</t>
  </si>
  <si>
    <t>8909_g</t>
  </si>
  <si>
    <t>ATGTCTACCATTGCTTCGTTCAAGATCCCCAAGGTGACAAACGAGCCGAATGTGAGTTTATATATCTCGAGCGAGACTTGTGTGTCAAGATGGATGGAACACTGATTTGTGGTAGCACCTTTATGCCAAGGGATCACAGCAAAGGGAGGGGTTGAATGCCGCCATTGCGAGTTTTCAGAAGAAGGCTCCTTTGGAAGTGCCAATTGTCGTTGGAGGAAAAGAGGTTGGTGAAATTCTTATTATTTGATCTAGTGACTGTTCTAATCcGGGGGGaTTTTTCCAGGTCAAAACCTCTACGATATCCACGCAGCAAAACCCTGCCAACCACTCTTCTACAGTAGCATCATACTCCAACGCCTCCCCGTCCGATGTCTCTGCCGCCATTGAAGCAGCTCTGGCTGCCAAGCCAGCCTGGGAATCTCTCCCGTTCTCTGACCGCGCAGCTATCTTCCTCAAGGCAGCAGATCTGATTGCAGGGAAATACAGATATGATCTCATGGCGGCTACCATGCTGGGTCAGGGCAAGAACGCATGGCAGGCTGAGATCGACGCTGCTGCCGAACTCATTGATTTCTTGAGATTCAATGTCCAGTATGCGGAAGAGTTGTATGCCCAGCAACCGGCACATAACTCGAAGGGGGTGTGGAATAGAGTTGAGTACAGGCCACTCGAGGGGTTTGTTTATGCCGTTACTCCATTCAACTTCACAGCTATTGCTGGGAATCTTCCCGGTGCACCAGCTTTGATGGGTAACGTTGTGGTTTGGAAACCATCAGACGGAGCCATTGCTTCCAACTGGCTTCTTTACAACATCTTGCTCGAAGCAGGATTGCCAAAGAACGTGATCCAATTCGTACCTGGAAACCCAGAGGAGGTTACCAAGGTGGTCTTGGCACACAAGAAACTTGCAGCTTTGCATTACACTGGAAGTACAGCCGTGTTCCGAAAGCTATACGGAGGTATTGCTACGGGTGTTGCAGAGGGCAGATATCAAGGCTACCCACGAATTGTTGGCGAGACGGGAGGAAAGAATTTCCACCTTATCCACTCCTCTGCCGATATTCACAACGCCGCAATCCAGAGTGTGCGGGGGGCATTTGAATACCAAGGACAGAAATGTTCTGCTACATCGAGAGTCTACATCCCCAAGTCCGTCTTCCCGCAATTCAAAGAGATCCTCGTTTCCGAGACGGAGAAGCTCTCGGTTGGAGAACCGACGGACTACAAGAATTTCATCGGGCCAGTCATTCATAAGCCGAGCTTCGATAAGCTAAAGAAGGTGATTGATGAGGCAAAGGAAGATAAGGAGTTGGAGTTGTTGGTTGGAGGAAAGTATGATGATAGCAAGGGCTTCTACATTCACCCCACCGTCTATCTCACCACCAACCCCGCCCACCCCCTCCTCTCCACGGAACTCTTCGGCCCCATTCTTACTCTCTACGTTTACGATGACACCATCTCTCCCGTTGATGCCTTTGAAGATGCCTGCAAGTTGGTAGACTCTACCTCTGAATACGGCCTCACCGGATCCGTTTTCGCGAACGATAGAGAGGTGATTCGGTACGCCGAGGATGCGCTGAGGAACAGCGCAGGAAACTTTTATGTTAACTGTAAGAGTACCGGAGCGGTGGTGGGCCAGCAGCCGTTTGGTGGTGCGAGGGCTAGTGGAACGAATGATAA</t>
  </si>
  <si>
    <t>2071674..2073566 (-)(1893bp)</t>
  </si>
  <si>
    <t>spontaneous</t>
  </si>
  <si>
    <t>sulfate</t>
  </si>
  <si>
    <t>2313_g</t>
  </si>
  <si>
    <t>2316_g</t>
  </si>
  <si>
    <t>8342_g</t>
  </si>
  <si>
    <t>5126_g</t>
  </si>
  <si>
    <t>2174_g</t>
  </si>
  <si>
    <t>1737_g</t>
  </si>
  <si>
    <t>K00860</t>
  </si>
  <si>
    <t>ATGTCCGTTGCAATGAGAATTCTCAGGCTTAGTGCCATCCCGAAGGGTGGCAGACTTCTTAAGCTGGAGACCTCTCAGCTAAGGTTCTCGAGGACTTTGTTTCAAGGCCCGAGGAGATTTACTACTAGCAGACGACTACTAGACACCACAGGTTTGTCAAGACTCGCATTTCTCCCGCCCGGCAGAAACTGATCCTTTGTAGCTGGCACACTTCCTTCTGCCCCTCCCCAACAATCGTTCTTTCGACGCGTACTTGGTTTTACTGCAATTGCTCTCACCTGCACCACTCTAGGCTTCGCCATGACTGCTGCACCGGCCCTCAAAGTTGCCAATGGCTATCTTACACCCCCTTCCGACGAGGAGACCCTCGCCATGTATATTCCCGAAGACGAGTACGTTAAGGAAATCAATGAGTTTATAAAGAACCACCCGGTTGCACAGGAACTACGATCAAAGCCAGAATATTCTGAATCGAGGCCCCATTTGAAGGTCCCAGAGGGCCAGAGGGAACACAACCTCACCGGAGGCACACTCATGGGCGCTGGCAAGGTTGTGGTTCCTCCTTATGTGTGGAGTGAAAGGGGAGGGAAGTCACTCGTTTCGATATCATACTTGGGTGGGGATTTATGTGGCCATCCCGGGCTTGTTCATGGCGGCCTGCTTGCTACGCTGCTGGACGAGGGGCTTGCGAGATGTTGTTTCGCGGCTCTGCCAAATAAGGTTGGGATGACCGCCAATCTCAACATCAATTACCGGGCTCCTGCGCAGGCAAATTCCTTTGTTGTACTTCGAGCCAAAACAACAAAGGTAGAAGGCCGAAAAGCATGGGTTGAAGGTCGTATCGAAACACTGGTCGCGGAGGGAGAGAAGCCAACTCTCCTCGTTGAGGCTACGGCACTTTTCATTGAACCGAGACAAGCTGCTGTAAGTACTCAACCTCCATGATACTGATGACGCTAAATTTCTTGCAGTCGATGGTAAAAGTATATCCAGTTCAATAGATTATTGAAGTTTGTACAAATACAGCAGTTTATCAACCTTGCATGTTAGGGAATGGGAATAATAGGATAGGACCCGCTGCTTCTGTTTCCGGTATCATATAGAACAGCTATTATAGATGAATAAAGATGAATTAGAAGGGCCACATCACATACTGTGGACAGACTCGTTGAAGCCCATTTCGCATTGCAGATTGGACTTTGCAATTCTCGAAAACTTTACCCATTAGTACTAAGCGATTAAAATGTAGCCTACCTTTAGACGAGACTGCTTGCAAAACTTGTTAGTAATCTATTATTTATTTAGGATATAGGGATTGAAACTAGATTCACAGACATAACCAGTGCTTAGTGCTATGTCGGAAGTACTTGTAGACTTAGTGTAGACATGACCTGAGCTCTTTGTATTCTTCACCGTCGATAGGGTCCATATCCAATGAGACGAGTAGGTTATATTACCTTGCTCGATAAGAGACAAATTCGAACCGCACGACATGTAAAGAAGCTCATTCTCATTTGTATAACTAGGAGATATTGACGGCCGATATGATGCTACCAACACGGAACGGTGAAGAAAGGGGATTTGTATATTTTACAATTGAATCATGTGATACCGACTCTAACTCTCCGCAAAAAGCTATTAAGGCGAGGGCTATTGAATAAACATAAGAGGATAAATACGGACGTCAAGTGTAGGAAAAAAGAGCTGGGAATGAAACAGAAAAGATCCACTTGTTGAAAGCAACGAGAGAATTGGGTCCTCGTAAATTCATTATGTACGATCTCACAATTGAATTGGTCATCCACACCAAGGCCCACTAGGACAGACCCTTACCAGGGTGCAATTGTGCCATCCCGATCCCGCAGCTTTTGGCCACAAATCCAGATCCGGGGCTTGTCTACATTTTACTTCTCAAGAGTCGACAAAACTTACAATTAAATATCTCTTCAAGCCCTCAATCTCCCCTTTATTCTCCTGCAAGAACCCAAGTTTCCTTTCCTCGCCAATTGACACTCTCTCATCCTTAAAATGGCAACGTAAGTACTAATTACTACCCCACCAACCCCGCCATCATCCCCCTCCAAAAGCTAACGGACCAAAAAAAAACAGCAATATAACATGGCACCCCTCCCTCTCTCGCCACGAGCGACACACCCTCCGCAAGCAGCGCGGCATCACGATCTGGCTCACCGGCCTCTCTGCCTCTGGAAAATCTACCGTCGCCATCGCGCTTGAGCAACATCTCTTGCATCTGGGTGTTGCGGCGTACAGGCTAGACGGGGACAATGTTCGCTTTGGATTGAACAAGGATCTGGGGTTCAGTGAGAAGGATCGGAATGAGAATATTAGGAGAATTGCTGAGGTATGTTTAAGAAGAAGGGGGAGAAGAGAGAAGGTGTTAATAGCGGGGGATACAGGTTGCGAAACTCTTCGCAGATTCAACTACGATTGCAATCACCTCCTTCATCTCTCCCTACCGATCCGACAGAAAGATAGCAAGGGATCTACATGCAGCAGCAACCCAAGGAGGAGATGATGCGATCCCCTTTGTTGAGGTGTTTGTCGATATCCCGGTCGAAGTTGCGGAGCAAAGAGATCCAAAGGGCTTGTATAAGAAGGCGAGAGCGGGGGAAATACCGA</t>
  </si>
  <si>
    <t>2.7.1.25</t>
  </si>
  <si>
    <t>ATGGCAAACCCACCCCATGGCGGAGAGCTCAAGTCGGTACCCGCGTCCTCGGTCTTGGTAGAGGATACTGACAAATGACCAGAGACCTGCTTGCCCGCGATTTACCAAGACATGATGCTCTCGCAGCAGAGGCAGAAAAGCTTCCTTCCATCGTCCTCAGTGAAAGACAGCTCTGCGATCTGGAATTGCTCTTGAGCGGTGGATTTTCCCCTCTTGAAGGTACGCCTGGCTCACGATTCCCTTCGATGGCGGGGCACAATTACCCCACCATAGAAAACGACCCCAACCCACCACAAATTTCCAATTAGTATGGACGTTGACAGGTTGCACTTTAGGTTTCATGAATGAGAAGGACTATAATGGGTATGAATCTTGGTACATCTGCCCCAACAATTCTTTGGGCTCACCTTTCATAGAGTTGTCGAGAAGAACCGCTTGGCGGATGGGAACCTCTTCTCTATGCCAATCACCCTCGACGTATCGAAAGAGCAGATTGAGGAGATTGGTATCAAGGCAGGCGCTCGGCTCACAATTCGAGATTTCCGAGACGACCGCAATCTAGCCATCATAACTGTTGAAGATGTCTACAAGCCTAACAAGTAAGCGATCCGAGGCATTTACCCAACAACAATCTGATAATTTGCAGGGAGAAAGAGGCTAAAGAGGTATTTGGAGGAGATCCAGAGCACCCAGCTGTCAAATACCTTTATGACACCGCGCGAGAGTTTtACGTAGGAGGAAAGTTGGATGCCATTAACCGTTTAGAGCACTACGATTATGTTGCCCTTAGATGTATGCTTTCCGTGGTTGGATTTCTAGCGTCGCGCTGACATCTGTCTAGATACCCCAGCAGAGCTCCGTCTACATTTCGATAAACTCGGATGGTCCAAAGTTGTTGCTTTCCAAACTCGAAACCCCATGCATCGCGCTCACCGGGAGTTGACAGTACGAGCCGCTCGCAGTCGACAAGCCAACGTCCTCATTCACCCAGTTGTCGGTCTCACAAAGCCAGGTGATATCGATCATTTCACCCGGGTCCGTGTCTATCAGGCTCTTCTTCCAAGATATCCCAATGGCATGGCTGTGCTTGGTCTGCTTCCCCTTGCAATGCGTATGGGTGGACCTAGAGAGGCAATTTGGCATGCTATCATTCGCAAAAACTTTGGCGCGACTCACTTCATTGTTGGGCGTGATCATGCCGGCCCAGGAAAGAATAGCAAGGGTGTAGAATTCTACGGTCCTTACGATGCTCAATACGCCGTTGAGAAGTATAAAGACGAGCTTGGCATTGAGGTGGTCCCTTTCCAAATGATGACCTATCTCCCAGATAGTGATGAATACCGCCCCAAGGACGAGGTTGCACCTGGCATTCGTACCCTTGATATTTCTGGGACGGAACTGCGCAATCGTCTCCGTACTGGTCGTGAAATTCCAGAATGGTTCTCCTACCCCGAAGTTGTCAAAGTTCTTCGGGAATCTCACCCCCCTCGTTCCGATCAGGGGTTCACCGTCTTCTTGACTGGATACCAAAATAGTGGAAAGGACGCCATTGCTCGTGCCCTTCATGTCACTTTGAATCAACAAGGTGGACGATCTGTGTCCCTACTCCTCGGTGAGACTGTGCGTTCGGAACTCTCTTCCGAACTTGGATTTAGTCGTGCTGATAGAGATCGCAACATTGGTCGTATTGCTTTTGTTGCGTCTGAACTTACTCGCGCCCGCGCCGCTGTTATTGCTGCCCCTATTGCCCCTTTTGAGGATGCAAGAGAGCGGGCTAGAGAACTAGTTGAGAAGTATGGTGACTTCTACCTCATCCATGTCGCTACTTCCCTCGATTATGCCGAGAAGACGGATAAGAGAGGAATTTACGCCAAGGCCAGAAGAGGAGAGATCAAGGGGTTTACCGGCGTGGATGATCCT</t>
  </si>
  <si>
    <t>2.7.7.4</t>
  </si>
  <si>
    <t>K00390</t>
  </si>
  <si>
    <t>K00958</t>
  </si>
  <si>
    <t>1.8.4.8</t>
  </si>
  <si>
    <t>K00381</t>
  </si>
  <si>
    <t>1.8.1.2</t>
  </si>
  <si>
    <t>K00380</t>
  </si>
  <si>
    <t>K01082</t>
  </si>
  <si>
    <t>3.1.3.7</t>
  </si>
  <si>
    <t>ATGGGTGGACACCGCGAATCTTCGGGCTCATCGACCCTCGAGTCAGGATATGCCTCGGGAGCCTCCTCACAAGATACACTACCCGAATTGGTTCTCACAAAACAACACCTCAAGTTTTTGAATCATACGCTCAGTCACCTTGCTCCCGTCGACATCCTACGATGGGCCAAAATCACCTTCCCGAACCTCTACCAAACCACCGCCTTCGGCCTCACCGGTCTAGTCACCCTGGATATGCTCTCGAGTCTCCAAAAGGAGACACCCCTCGCACCTACCATCGACACCATCTTTCTTGACACGCTCTACCATTTCCAAGAGACCCTCGCTCTAGTTGAGAAGACCAAGGCCCGATATCCCAACGTGAACCTACACGTATACAGACCCGAAGGCGTCAACACAGTCGAAGAATTCGAAGCCCGCCACGGCAAAGAGCTCTGGAAGACAGCACCCGACCTCTACGACTGGGTAGCAAAGGTCGAACCCGCCCAGCGAGCCTACTCTGATCTCTCCGTGGCCGCGGTCCTGACCGGTCGCCGACGCTCCCAGGGTGCTAAACGAGAATCCCTCGAGATTATCGAAGTCGATGAAGCAGGCCTAATCAAGATCAACCCGTTAGCGAGCTGGACCTTCAAACAAGTGTATGATTATATCAGAGAGCATGGTGTGCCGTACAATGAGTTGCTCGACCGGGGGTATAAGAGCGTGGGAGATTGGCACAGCACGGAGCCAGTGAAGGAGGGCGAGGACGAACGTGCGGGGAGGTGGAAGGGGCAGGCGAAGACGGAGTGTGGGATTCATAA</t>
  </si>
  <si>
    <t>ATGGCTGTGCCTGCAACCAAGATTCGCACCGCTGAAGAGGCTGGTATGTCGCCCTCATTCGACCCAGACCCTTGCTCCTCCACCCCGCCCTCCCAAACATTTTCTTTTTCCATGCGAGGGTGCTGCTGCTGACTGCAATTGCGTCGGAATAGTGGCAAGAATCGCATATTTGTCCAGCGATGTGATTGTCTCGGTCCAGCCCGCACAAGGCCTGGAGTCGGAGTTCTCGTCGCATCTACATCGATATGCCGGGCGCAAAGATGAAGGTCTCGTTGCAGCTTCCGACGATGGCGTCCCCGAGGTCTGTAAACCCGAACCTCTACCTATCTGACTGATCTTCTATTTACTTACCAACTGAACTTCTGCAGATCCAAATCGTGAGACACAATGCGGACCCTCTGTTGTCGGTCTTCGCCCCcATTCGAAATGGGCGGCTGGTATCTGTCACCACCAATTCCTCCATCCTCGTCTCCTCCGTCCCTCACCTCTATCGACTTGCAAACTATCCGGTCGTCATTCATGCTTCGCTACAACCTTCCCAATACCCGGATTATTCGGCTATAACTTCAATTCGTAATTCTGGCTTCACCTTCTTACAGTCGGAAACTTTACAAGAGGCACAAGATATTGCCATTACCGCTCACGCATTAGCCATCAAGTCGGGAAAGGGTGTGATACATTTCTTTGATGCTGGAACCTCGACAAGTGCAGCTCAGATTCCAGTTGAGGATGCGGAGTTTGTAAAGGCGGTGCTTAATATAGACGCTGTTCGTGCTTTTCAAAGTAGCAAGATTGGGGGTACTGGGATTTATGCCGACGATGGAAGAATTGCCACGATTTCAGAAACCCAAGCGCTCGCCGCCCCAGCCAATCCTAATGCCATGGAAGGTGTTGAAGCAACCTCAGCTACGCCCCTTTCCACAGCAGATATCCCCTCGAAAGCCTCCTCGGTAGGATCATCACATCCTGGACGAGACAGCAGCGTTGATAGCAAGAGCAGCAACTCTTCAGCGCCCACAGCTACTCGAGCTACGTCCAGGGCGGTTCTATCTGATGATATATACAACTATGTCACCGCGATATGGGCCCAGTTCCAGGCGAGCGTGGGACGAAACTATACCCCTTTCAAGTACGCTGGACCGATAGATGCCGAGGCGGCCATTTTTGTTTTTGGATCTGGTGTCAACATTTTCACCCAAACCCTTCTCGCAGCGAAGCCGAAAGATGCTTACTACAAGGCTGGTGTTATAACGGCACGTCTCTATCGACCTTGGTTGGGCACAAAGCTTGTTGCTACTATTCCGAAGACCATAAAAAGAATTGCTGTCCTGGAGCAGATACGAAGAAAGACCACCAAGTGGGGTCCTTTACTGCTGGATTTGCTTACGACTCTGAAATCTGGGCCGGGGGGTGGCGTAGAAACAATCGTTGGTCACCAATTAGGCTACCTTGAACCAAAGACAGTTCAACAAGCTTTACGAGGTGTTTTCCAGAACTTGAATTCTGAAAAGCCAATTCAAAACTTGGAAGTCGGTAATCCCGACGGCCCAACAGAGCCTCCTGAGGGTTACGCACTTTCACCGCCGAAGGTCGAGTCCGCATATATGAAGATCTTGGATCAGATATTTGGCAAGAGATTATATATTGCAAACGCTATCGGGTCGCAGAATGCTGGTATATCTGCAACTGTTGCCACGACCCCCGAATTTGGATTTGGTTCTCTGCTTGCCAGAAAAGAGCACCGCCAAAGATTTGTTAGCGAAGTTGAAGCCGCAGCAACCTCAAAAGAGTTTCTCACAGAAGCACCAAAGCCTTGGATTTCAAGGTGGCTTGCAGCCGCAGGAAATGACCAAAAAGCAGGCGAGGTGGCAGATGAAGTTATCGCTCGCCTGGAAACTGATGGCTCTCCTCTATCCCAAAATCTCCTTTCCAAGAAAGGTTTGTTCCGAAAGGAGTCGCAATGGCTTGTCGGGTCAGATGCTTGGGCTTATGATCTGGCAAACTCTGGGGTCCACCATGTAATTGCATCCGGCGAAAATGTCAACATGCTTGTCATCGATTCTACCCCATACTCCGACAGAGCAGCGGCTGATTCCGCACGAAGAAAGAAAGATATTGGACTGTATGCCATGAACTACGGCAATGCCTATGTTGCTTCAGTTGCAGTCTACAGCTCTTATACGCAGGTATTGCAAGCTATGATCGAAGCAGATCAGTTCAATGGGCCATCAGTAATAGTAGCTTACCTACCATACTTTTCCGAAGACGACTCACCACTTACTGTACTCCAAGAAACCAAAAAGGCTGTCGACATTGGATATTGGCCATTATATAGATGGAACCCAACAAATGACGAGCGAGGCGAACCAAACTTCTCTCTAGACTCCGAGCGTATCAAGACGGAGCTCAAGAACTTCCTGGATCGTGAAAATCACCTCACACAACTAGCAAAACGATACCCTGAATTTGCCTCAAATCTATCCCAAGATTATGGTTCTGAGGTTCGCGAGCTTCAGAAGAGAAAGGCCAAGGACTCATATAACGCTCTTCTCGAAGGCATGTTCGGAGCCCCTCTTACAATTCTCTTCGCATCAGACAACGGAAATGCCGAGACCCTTGCCAAGCGATTAGGCACGAGAGGTAAAGCTCGCGGCTTGAAGACACTTGTGATGGCAATGGAGGACTATCCACTGGAAGATCTTCCTACAGAGGAGAACATAGTCTTTTTAACTAGTACCGCTGGTCAAGGCGAGTTCCCACAAAACGGGCGTGCCTTTTGGGATGCCATCAAGGATAATACCGAACTCGATCTTGCTTCTGTTAGATTTTCCGTCTTCGCACTCGGCGATAGTCATTACTGGCCTCGCAAGCAGGATAAGGTTTACTACAATAAACCTGGAAAAGACTTGTACCGTATTTTGTCAAACCTTGGCGGGAAGTCTCTCGCAGATATTGGGCTTGGCGATGATCAAGATCCAGACTCATTTCAAACTGGCTATCAAATTTGGGAGCCTCTTATCTGGCAATCTTTGGGTGTTGACAAGGTTGAGGGTCTTCCAGAAGAAGCACCGCCAATCACCAACGAGGACATCAAAGCGGCATCCAACTACCTACGTGGTACTATTGCGGAGGGTCTAGCAGATTTGTCAACCGGTACCATTTCCGCTGCCGATTCTCAGCTGACTAAGTTCCATGGTACATACATGCAAGACGATCGTGACCTTAGGGAGCAACGCAAGGCCGAAGGTCTTGAACCTGCCTATGGTTTCATGATCCGATGTCGATTGCCAGGCGGAATTACCACTGCTAAGCAATGGATTCAAATGGATGATTTGAGCGTCAACTATGGAAATCAGACCATGAAACTGACAATTCGTCAAACTTTCCAATTCCACGGTGTTATTAAGGGCAAGATTAAGCAAGCTATGCGTGGCATAAACAAGGCTATGATGACTACCCTCGCTGCCTGCGGTGATGTCAACCGAAACGTCATGTGCAGCAGTACGCCTTATGCATCCCAACTCCATAGCGAGGTATTCAAATACTCCAAGCTCATTTCGGATCATCTTCTCCCAACGACCACAGCATACCATGAGATTTGGCTAAAGGACGACAACGACAAGAAGACGCTTGTATCCGGAGAGGCCATCCAAGATTTCGAACCTCTGTATGGGCCAACCTACCTCCCCAGAAAATTCAAGGTCACTATCGCCATTCCTCCTCATAATGACACCGATGTCTATGCACACGATGTTGGTCTCATTGCTATCAAAGGAAAGGACGGACATCTTACTGGATTCAATCTACTCGCTGGCGGTGGTATGGGTGTCACGCATAACAACAAGAAGACTTATCCCCGAACCGGCAGTATGTTTGGATATGTCCCCAAGGAAGATATTCATATTGTTTGTGAAAAGATCATGCTTATCCAACGAGACAATGGCGATCGTAAGGACCGTAAGCATGCTCGTCTAAAGTACACTATCGATGACATGGGTGTTGATGTCTTCCGTGGCAAGGTCGAGGACCTGTGGGGCAAGAAATTTCAAAAGCCAAAGCCATTCAAGTTCATAAGTAATATTGACACCTTCGGTTGGCAAAAGGACGAGTTCGGAATGAACCACTTCACGTTCTTTATCGAAAATGGTCGTATCGAAAATACTGCTAGCTTTCCCATGAAAACTGGCCTTCGGGAAATTGCCAAGGTTCACAAGGGCGAATTCCGTTTGACTGGAAATCAGCACTTGATTCTGAGCAATGTTGCTGACGAGGATTTGCCCAAGATGAAGGGGCTGATGGCCAAGTACAAGCTTGACAACACGCAGTTCTCCGGCTTGCGTCTCTCGTCCTCAGCTTGTGTTGCCTTCCCAACTTGTGGTCTTGCCATGGCTGAGTCAGAGCGATATCTGCCAGTGCTCATCAGCAAACTCGAGGGTGTCATCGAGGAGAACGGCCTGCGACAAGATTCTATCGTCATGCGGATGACTGGATGTCCCAATGGATGTGCTCGTCCTTGGCTGGCTGAAGTCGCTTTCGTTGGAAAGGCCTTTGGCGCTTATAACATGTACTTGGGCGGTGGTTACCACGGTCAACGCCTAAACAAATTGTATAGAAGCAGCATCAAGGAAGATGAGATCTTAGAGATCATGAAGCCACTTCTGAAGCGCTACTCGCAAGAGCGTAACAAAGATGAGCACTTTGGTGATTTTGTTATCCGCAT</t>
  </si>
  <si>
    <t>ATGGGTGATCCAATGGAGCTTGACCAGTTgCCCACCAAAGGCAGGAAACGCAAAGCCGAGGACATTCCGTCCGTGCAGCAGAAACtGAAGAAGACGCAGGTtAAAAtAAAATACCTGGCTCATGCAAACATTGGGCCACATTAACCTATTTCAACAGGACCCTTTAGGCCGAGAGATTCTTGCAAGCACTTGGAACACTGACGGAAAAGTCGAAGTTGAGATGGCCTCCCTTCAAGTGTCGACGTCCTCGAGTCTTCCATTCGGACAGCCGGTTGCCTACAAGTCGATCAGCGGGCCCACTTACGTTACTGCACAGTTACTGATCCAACAAGTGGCATACGCTCTATCAGACAAGATTTTCTCGTACTCACCGGAGTCCTTCGACCTTGATGTGGCGGCTAAGGAATGGTCTGCGGCCGAGATCCAAAATTCCCATGGATATACTACACAAGTTGCTCCCATGCAGACACGCTCTGGTGCGGGCTCAATTGCGTTAGGATACATGTTCTCGAAGGATTTCGACCTCGCCAAGAGACATATCCCACAATCTCTGCTGGCATCTACATCCAGTCTTCACAATTTGCGGTCCTCGTTAGATGAACTGGCACTTCTGTATTCGGTTGCGAACCCGCTCGTAGTCCATATTGCAGCTGTTGATTATGCGCCAGGCTCGTCGTCTGGCCTGGTCACGGATTATGTGACAGCAATGAGTGTTGCTGAGGATTTGGGCCTCGGTTTGGTTTCCAGCTCCTCGGCTTATGAGACCCAGCACATGGCTCTTTTCTCTACTATTATTGCTTCCGTCCTCCCAACTATCCATATATATGATGGGATCAACATTGGACGAGATACTCTGCAAGTGATCGATACTCTAAGCCAGACAAGATTGAGTAATGCCTACACCAATATTTTGAAGGCCCTTCCAAAACTCCGCAAGAGAGCTGATGCAGAAACTAAAGTCATACAATTACTGGCTTCGTTCAACGAGGAACTGGGCACTGTTTACAAGCCATTTGAATACCGTGGTGACAGTAACCCAGATACTGTATTGGTGACATTTGGAAGCGTTGAGAGTTCTCTCGCCGGGCAGGTTGCAGAGAAGTTATCCGCAGAGGGAAGAAAGGTTGGGAACATATCCGTCAGGGTGTATAGACCATTTGCCGAAGAGGACTTCCTGAAGGCAATTCCTGCTTCTGTCAAGTCCATTGGCGTTCTTGGTCAAGTCTTCGACCAAACTGCTGTGGCAGATCAGTCGACCCACTCCAATCTTTACGAGGATGTCTTAGCTGCTGTAGCTTTTTCGGACCGATGGACGACTTCCCCAGCCATTACCGACTTCAAGTACTCACGCTCCGAGACCTTTACTCCAACATCAGTAGCAGAATATTTCCATCTTTTGTCTGGAAAACCTACTGGCGAAAGCGGTAGAGTGCAACTATTCAGCAATGACAAAGTGGAGGAATACACATTCTGGGACCTGGATGATTCTGTAGCAGCGCCCGCGCCAACTCGCATCGCAAAGCTTCTATCCGCAGATCCTACTGGCAACATAGTTATCAACCAGACTCATGATAATCTTGTCCAGGGTGGCACCGTCAGAACTGATATTCGCAGCTCGCGAAAGTCGATCGATGCATTTTACCCAGTGGAGGAGGCCGACGCTATATATGTTGGCGACATAAAACTCCTCAAGGATATTGGTATTCTGGGAAGCATTAAAACTGGTGGCAAGCTAATCGCAAAGATTCCTGGCTTCAAGGATGAGGATCTGGAAAAGAAAATCCCAGCTACTGTGCGAAATGATATCAAATTCAAGAGCATTCAACTCTTTGTTTTGGATCCCACGTTGTCCGAGGCTGTGGAAAAGGATGCATCTGCGGAGACTCACGTCACCGAACTAGCATTTTTAACCCTGACCCACCCAGAGAAGTGCGCGGCACATTTTCCAGAAACCGACAAGGATCTTGAAAAGGTTCTACGAAAAATCGAGACTCCCGAATCATGGGGCGAGGTTGAGGTTGATGCTGTCGTCTCTGATCTTCCGCAAACTATTACATCTAGCAGCTTCACTAGATTTGAGAAAGAGGACGTTGAGCCGCCTTCTTTACTCCACGACTGGCAATCTGTTGCGAAGAGGTTGGCCTTCAAGGAAGCTTATGGAGCCAAAAACAGCCTTCGGCCAGATCTATCTGTCAAGACATTCGAGATCACTGTAAAGGAGAATCGTCGCCTCACTCCATTGACTTATGATCGCAACGTCTTCCACATCGAGTTCGACCTTGGAAATTCTGGTCTTGTATACAACATCGGAGAGGCTCTCGGCATTCATGCAGAGAATGATGTGAATGATGTTCTTGGGTTCATACATTTCTATGGTCTCAACCCCGAGGAAGTTGTGGAAGTTCCATCTCGCGAAGATCCAGCCGTTTTTGAGATTAGAACTGTCTTCCAGTCATTGATGCAAAATATCGATATCTTCGGAAAACCCCCAAAGAAATTCTACGAAGCCTTAGCAGACTTTGCTACGGACGAGAATGAAAAAAAGACTCTACTTACCTTGGGAGGTTCAGAGGGAGCTGTCGAGTTCAAGCGTCGTGCCGAAGTAGACACTATTACTTACGCCGATGTTCTGCTCGAATTCAAGTCTGCTCATCCTAACTTTCACGACATTACTCGAATCGTTAGCCCAATGAAGCGACGAGAATACTCAATTGCGTCAAGTCAAATGGTTAATCCCACCACTGTCGCTCTCATGATCGTCGTCGTTTCGTGGGTTGATCCTAAAGGTCGCGATCGTTTCGGACAAGCCACTCGCTACCTTAGCAAGCTTCCTCTTGGAGCGAAGATCACAGCCAGTGTAAAGCCCTCGGTTATGAAACTTCCAGCCAAGGACACTGCACCTCTCATTATGGCTGGTCTTGGTACAGGGCTTGCTCCCTTCCGCGCaTTTGTTCAGTACCGTGCTATGCAAAAAGCACAGGGCAAAGAAATTGGCTCCATTCTCTTGTACATGGGTTCTCGCCACCAACGTGAAGAGTACCTTTACGGAGAGGAATGGGAAGCCTATCAAGATGCTGGGGTTATTACTCTCCTCGGCCGAGCATTCTCCCGCGATCAGCCTCACAAGATCTACATCCAAGATCGCATGCGTCAAACCATTGCGGATATTGTCAAAGCATATATCCGAGAAGAAGGCGCGT</t>
  </si>
  <si>
    <t>ATGTCTTCGTATAGTAAAGAGCTCGAAGTTGCACAGCTAGCTGTTCAGAGGGCAGCTATCCTCACCAAGAAAGTCTTTCACGAAAAGGCAAAGGGGACTATTTCCAAGGATGATGCTTCTCCCGTCACAATTGGCGATTTCGGTGCTCAGGCTCTCATTATCCATGCCATCAAGAAGAATTTTCCAAATGATCAGATTGTGGGCGAAGAGGAGGCCAGCTCATTGAGGGAGAACCAGAAGTTACGGGATCTGATTTGGAATCTGGTTAAAGACACGTCACTTACAGATACCAATGCCGAGAAGGTACTTGGCGGTTCAATTCAAAATATCGAGGACATGCTAGATGCAATTGATGCTGGTAATAGTTCTGGCGGGAATAGAGGGAGAATCTGGGCTTTGGACCCCATTGATGGCACGAAAGGTTTTCTCAGAGGCGGTCAATATGCCGTTTGTCTGGGCTTGATGGTGGATGGTGATGTCAAAGTTGGAGTTCTGGGCTGTCCAAATCTTCCTATTGATGATTCAGCGCCAATTACAGCAGAATCTGGGGTGGAGCAAACAGATACCGAAGGAAAGGGTGTTCTGTTGTCTGCAGTCTTGGGACAAGGTGCTACGAGCAGGCCTCTAGGCACTGGTGGCTTGGGGGAAAGCAAAGCAATTCATATGAAGCCTGTTAAGGACATTAAGCAAGCGACATTTTGTGAAAGTCTGGAAGCCGGACACTCTAACCACGGTCATCAGTTCGAAATCGCTTCGAAACTTGGGATCAGCAAACCGAGTGTAAGAATGGATTCGCAAGCAAAGTATGCTTCTATTGCTCGAGGAGCAGGAGACATCTACCTCAGATTACCAGTCGATGCAAATTACCAGGAGAAGATCTGGGACCATGCAGCTGGAGATCTCATTGTTCGGGAGGCTGGTGGCGAGGTAACAGACTCCCTAGGGAGAAGATTAGACTTT</t>
  </si>
  <si>
    <t>880688..882761 (+)(2074bp) [ join(880688..880719,880794..880930,881060..881087,881138..881320,881369..881514,881566..882761) ]</t>
  </si>
  <si>
    <t>2822605..2823301 (-)(697bp)</t>
  </si>
  <si>
    <t>1621296..1622280 (-)(985bp)</t>
  </si>
  <si>
    <t>2154962..2156209 (-)(1248bp)</t>
  </si>
  <si>
    <t>2122684..2125824 (-)(3141bp)</t>
  </si>
  <si>
    <t>4110666..4115386 (+)(4721bp)</t>
  </si>
  <si>
    <t>10434_g</t>
  </si>
  <si>
    <t>K00384</t>
  </si>
  <si>
    <t>1.8.1.9</t>
  </si>
  <si>
    <t>ATGCATAGCAAGGTTGTTAGTGAGTAACCTATTAACCCCACCGACCCCCATTATCTCGAGTCCTCTTTGCAAAACTCGAGAAATGGGACGAAGAAGGTGAACAAATGCTAATTGAATCTCAGTCATTGGCTCAGGCCCTGCGGCGCACACAGCTGCTGTTTACCTTGCGAGAGCAGAGTTGAAGCGTAAGCTATAAGAGAGAATGCAAGGCGACCAAGTGCTAATACTCCGCAGCTGTGCTCTACGAAGGTTTCCTTGCCAATGGCATCGCGGCGGGTGGACAATTGACAACTACCACTGAAGTTGAGAACTTCCCGGGATTTCCAGATGGAATAGGAGGATCTGAATTGATGGTACCTATCTTGCTCTCTTCGATAATCTCTGCTAATAGCTTCAGGACAATATGCGCAAACAATCGGAAAAGTTTGGTACCCAGATTATCACCGAAACCGTTGCAAAGGTCGACCTCACTTCTCGCCCCTTCAAATACTGGCCCGAATACGAAGAAGACAAGGCACCGAACACGGCCGATGCCGTCATCATCGCCACCGGCGCTTCAGCACGACGTCTCGGTCTCACGGGAGAAGAGAAATACTGGCAGAATGGCATTTCTGCTTGCGCAGTCTGTGATGGTGCAGTACCGATATTCAGAAACAAGCCGTTGGTGGTGATCGGTGGTGGGGACTCGGCGGCAGAAGAAGCCATGTTCTTGACCAAGTACGGGAGCCACGTTACGGTTCTCGTACGAAAGGACTATCTGAGGGCTTCGAAGACGATGGCCAAGCGACTGTTGGCGAACAAGAAGGTCACGGTTAAGTTTAACACCGTTGGCGAGGAGATCAAGGGCGATGATAAAGGCCTCATGAGTCAAATGGTTATGAAGAACGCTACAACGGGGGAGTTGGAGACCATGGAGGCCAATGGACTATTTTATGCTGTGGGACATGATCCTGCGACGGCGCTCTTCAAGGGGCAGATCACGACGGACGACGAGGGATATATTGTCACGAAGCCGGGGACGAGTCATACCAATATTGAGGGTGTGTTTGCCGCAGGTGATGTGCAGGATAAGAGGTATAGGCAAGCTATAACCAGTGCTGGTATGTCTTCCaTTTTCTTT</t>
  </si>
  <si>
    <t>622876..624265 (-)(1390bp) [ complement(join(622876..623015,623074..623773,623849..623967,624045..624107,624247..624265)) ]</t>
  </si>
  <si>
    <t>beta</t>
  </si>
  <si>
    <t>alpha</t>
  </si>
  <si>
    <t>2.1.2.3</t>
  </si>
  <si>
    <t>2.7.4.3</t>
  </si>
  <si>
    <t>K00602</t>
  </si>
  <si>
    <t>3800_g</t>
  </si>
  <si>
    <t>K00939</t>
  </si>
  <si>
    <t>7410_g</t>
  </si>
  <si>
    <t>360_g</t>
  </si>
  <si>
    <t>ATGACGACTGCACAAAAGACGGGTACGGCGCCGTGCGAGTTTTGGAGCTCTTATATTCATAGCTAATCCCCTTGATAGCGATCATTTCTGTCTACGACAAGACAGGCTTGCTGGATCTTGCCAAAGGCCTAATCAAGCACAATGTTCGTCTATTGGCGTCAGGGGGCACTGCCAAAATGATCCGGGAATCGGGCTTCGCTGTTGAGTAGGTTACCTTCTTTTGTCACACCATGAGACCCAATATGTCCTCTTTTTCCAGTTCAGCAGACCACCATCTTCTCTACAGTGTCGTAAGGCAAAAGCTTATATGAGGTTTCGTGTCAAGTACCTTGGCACAAATTCTGGGAGTTGGAGAGGCATTAAATACTGCCAATTTGGCACATCCACCTTCTAAGTCGACAGCCTAACATGCAACACTGAATCCCGAGGTCCACTGCTAAATCCTTCCACAGAGATGTCTCCGCCATTACGCATGCTCCAGAAATGCTAGCTGGCAGAGTGAAGACCCTCCATCCTGCGGTCCATGCTGGTATTCTCGCTCGCGACCTAGCTTCAGACGAAAAGGACCTTGCCGAACAAAATATCAACAAAGTCGATTATGTTATTTGCAACCTCTACCCTTTCAAGGATACAATCGCCAAGATAAACGTCACGATCGCCGAAGCCGTGGAAGAGATTGACGTTGGAGGGGTTACCTTGATCCGAGCAGCTGCAAAGAATCATGGCAGGGTCACTATTTTGAGTGATCCTTCCGACTACCCGGAATTCTTGCAAGAACTTGAAAAGGGTGAGGTTACCGAACACAGCAGGAACCTCTACGCACTTAAGGCTTTTGAGCATACTGCAGATTACGATGCGTCCATCTCTGATTTCTTCCGAAAGCAATATGCTGGTGAGGGAGTTCAGCAAATTTCCCTTCGATATGGCGCGAATCCACATCAAAAGCCGGCGGCTGCCTTCTCGAAGTTGAGACCTCTTCCTTTCAAGATCTTGTGTGGTTCCCCAGGCTATATCAATCTGCTCGATGCTCTGAATGCGTGGCCGCTTGTCAAGGAGTTAAAAaCCGCTCTTGGACATCCTGCTGCCGCAAGCTTCAAGCACGTCTCCCCAGCTGGTGCCGCCATTGGCGTACCCTTGTCACCGGATGAGAAAAAGGTCTATATGGTCGACGATATTGAGGGCTTAGATGGCTCCCCACTGGCTCAAGCATATGCCCGCGCTCGTGGTGCTGACCGTATGAGTAGCTTTGGCGACATGATTGCTTTGAGTGATGTTGTGGATGTGCCGACTGCCAAGATTATCTCACGAGAAGTATCTGATGGTGTCATTGCTGCTGGGTATGAGGACGCTGCACTTGCAATTCTGAAAAAGAAGAAGGGTGGCAAGTACCTTATCCTGCAAATGGACCCTGAATACGAGCCTTCCAGCCAGGAATCCAGAACTGTTTACGGCATTACCTTGACTCAACACCGAAATGACATCCAAATCTCTCCCAGATCCTTCTCCTCTATCATTACACCTAAAGAGTCTGCACCGTTGCCAGAGTCTGCACTTAGAGACCTGACAGTTGCTACCATTGCCCTGAAGTACACACAGAGTAACTCTGTATGTTATGCTCTCAACGGTCAAATCATTGGTCTTGGTGCTGGTCAGCAGTCTCGAATTCACTGTACGCGTCTCGCTGGCGACAAGGCCGATAATTGGTGGCTCAGATTCAACCCAAGGGTTCTGGGGATTAAGTGGAAGAAGGGTACCAAACGACCAGATAAGAGCAATGCTATCGACTTGCTCGTTAGTGGGCAGCTGCCAAAGGATGGCCCAGAGAGAGAAGGCTATGAGGCTTTCTTTGAAGAAGTGCCAGAGGCATTTACCGAGCAAGAGCGACAAGAATGGCTCGGAAAGCTTAGTGGGGTTGCTGTTTCAAGCGATGCATTCGTAAGTCACACGGAAGAGGGAATGAAAAGTGTGCTTGCTAACAACAGTAGTTCCCCTTCATCGAT</t>
  </si>
  <si>
    <t>ATGGTTCCTGTAGGCCGAGACGGCGCACAGGAGCAGCAGTTGGCAGCCCGCGAACAAAGACCCGCAATTTACGGAGCCGAGCTTAGAAGCTCGAAAGTCGGACTTGAAATACCCCAACATCACCTGTATCTTGCACGCCGTCGCAACCAGTTTTTATTTCCTGCAAACTTCTCGACTCCTCCCGGTCGAAGTCTTCGCATTTGTCTACAACTTGGTCGGGTTATCGCATATAGTTCCTTCGAAATGGCTCCCATTGGCGACAATACAGTTCAAGGTCTCCAGGACCTGGTGAACAAGCTGGAATCGCGAGTTAAAGAGCTTGAGGACAAAGTCACGCATGCCCAAGGCGGTGCCGCACCGGCGCCGTCGGGGAGTATCAGAATGATCTTGATGGGCCCTCCTGGCGCTGGTAGGTACCCCCAATTCTTAGATACCTTCGTCCGCTATCTATCTTGTTGGGAAACCGGCTAAAACGGTGTTATAGGCAAGGGAACGCAGGCACCGAAAATCAAGGAGATGTTCTCCTGCTGTCATCTGGTATGTTTATGCAACTCTCAGCGAATTTTTGCCCTCTAATTTAACGTTTTCCCAAGGCTACTGGAGATATGCTTCGCTCACAAGTTGCGAAAAAGACACCTTTAGGCAAGGAGGCTAAAAAGATCATGGATCAAGGTGGGCTCGTCAGCGACGATATCGTCATTGGCATGATCAAGGCGGAGTTAGAGACGAACAAGGAGTGCAAAGGAGGGTGGGTATACACCTACCCCGCTTCTTAACTTGCAATACTGACGGAAGACTGCAGCTTTATTCTTGATGGTTTCCCACGAACAGTCACGCAAGCCCAACATTTAGATGCCATGCTGAAAGAGtAAAACCAAACATTACAACACGCTGTAGAGCTTCAAATCGATGATGGACTCTTAGTCTCACGAATTACTGGTCGTTTGGTACACCCAGCCTCCGGCCGATCATATCACAAAGTTTTCAATCCCCCAAAGGAAGATATGAAGGATGATGTTACTGGCGAGCCTTTGATTCAACGATCCGACGACAACGCCGAAGCTCTCAAGAAGCGACTCGTCACTTACCACCAGCAAACCGCACCTGTCGTTGGATACTA</t>
  </si>
  <si>
    <t>ATGATGCTTAACAAGGCAGCGCGCATTATTTTGGTTGGCCCACCCGGGGTTGGGAAAGGTACACAAGCACAGCGACTGCTACGACGGTTTCCACAGCTATCTGCTATCAGCTCGGGGGATCTACTGAGGGACAATGTCAAGAAGCAGACGCCTCTGGGTGCGTCACTGCTACCTGCAATTGGGTTTCGTCCGAGTGTTAACAGTCTCAGGTATACAAGCCGAAAGCACCATCAAATCCGGGAACCTCGTCCCTGATGCGACAATCCTCCGTCTCATCCTCAACGAGCTCAAGACCCGAGGATGGCTTCGTTCGGCAGATCTTCGCCGAACTATGACCCTCTCTTCCACAGCCGCAGCCTTCGAACGAGAACCAGACTACACCGATGACTACGTCGAGCAGCCTTCTCTGGCTTCATCCTGGCCTCCACCGCAAGCCAGCGAAGACCCCAGCGCCTCGTTCATCCTCGATGGCTTCCCACGCACCGCGCGCCAGGCAACACAATTGGATCCCCTAATTCCTATAAACCTCGTTGTGTCCCTTAGAACACCATTCGAAGTGATACTCGAGCGCATCGCCGGCCGCTGGGTTCATGCTCCCTCGGGTCGGGTCTACAACACGACTTTCAACGgCCCCCAAACCCCAGGAAAGGACGACATCACcGGGGAACCTCTCACCAAGAGAGCAGACGACGATTTAGAGACCTGGAAGACGAGGTTGCG</t>
  </si>
  <si>
    <t>3.5.4.10</t>
  </si>
  <si>
    <t>1997785..1999871 (+)(2087bp)</t>
  </si>
  <si>
    <t>1361961..1362968 (+)(1008bp) [ join(1361961..1362126,1362204..1362256,1362305..1362459,1362515..1362968) ]</t>
  </si>
  <si>
    <t>401710..402563 (+)(854bp) [ join(401710..401866,401917..402563) ]</t>
  </si>
  <si>
    <t>Protein reaction</t>
  </si>
  <si>
    <t xml:space="preserve"> + </t>
  </si>
  <si>
    <t>Comparative investigation of the macromolecular composition of mycelia forms Thielavia terrestris by infrared spectroscopy</t>
  </si>
  <si>
    <t>TGGTTGATTCTGCCAGTAGTCATATGCTTGTCTCAAAGATTAAGCCATGCATGTCTAAGTATAAGCACTTTATACTGTGAAACTGCGAATGGCTCATTAAATCAGTTATCGTTTATTTGATAGTACCTTACTACATGGATACCTGTGGTAATTCTAGAGCTAATACATGCTGAAAACCTCGACTTCGGAAGGGGTGTATTTATTAGATAAAAAACCAATGCCCTTCGGGGCTCCTTGGTGAATCATAATAACTTAACGAATCGCATGGCCTTGCGCCGGCGATGGTTCATTCAAATTTCTGCCCTATCAACTTTCGATGGTAGGATAGTGGCCTACCATGGTGGCAACGGGTAACGGGGAATTAGGGTTCGATTCCGGAGAGGGAGCCTGAGAAACGGCTACCACATCCAAGGAAGGCAGCAGGCGCGCAAATTACCCAATCCCGACACGGGGAGGTAGTGACAATAAATACTGATACGGGGCTCTTTTGGGTCTCGTAATTGGAATGAGTACAATCTAAATCCCTTAACGAGGAACAATTGGAGGGCAAGTCTGGTGCCAGCAGCCGCGGTAATTCCAGCTCCAATAGCGTATATTAAAGTTGTTGCAGTTAAAAAGCTCGTAGTTGAACCTTGGGTCTGGCTGGCCGGTCCGCCTCACCGCGAGTACTGGTCCGGCTGGACCTTTCCTTCTGGGGAATCTCATGGCCTTCACTGGCTGTGGGGGGAACCAGGACTTTTACTGTGAAAAAATTAGAGTGTTCAAAGCAGGCCTTTGCTCGAATACATTAGCATGGAATAATAGAATAGGACGTGCGGTTCTATTTTGTTGGTTTCTAGGACCGCCGTAATGATTAATAGGGATAGTCGGGGGCGTCAGTATTCAGCTGTCAGAGGTGAAATTCTTGGATTTGCTGAAGACTAACTACTGCGAAAGCATTCGCCAAGGATGTTTTCATTAATCAGGGAACGAAAGTTAGGGGATCGAAGACGATCAGATACCGTCGTAGTCTTAACCATAAACTATGCCGACTAGGGATCGGACGGTGTTTCTATTATGACCCGTTCGGCACCTTACGAGAAATCAAAGTTTTTGGGTTCTGGGGGGAGTATGGTCGCAAGGCTGAAACTTAAAGAAATTGACGGAAGGGCACCACCAGGCGTGGAGCCTGCGGCTTAATTTGACTCAACACGGGGAAACTCACCAGGTCCAGACAAAATAAGGATTGACAGATTGAGAGCTCTTTCTTGATCTTTTGGATGGTGGTGCATGGCCGTTCTTAGTTGGTGGAGTGATTTGTCTGCTTAATTGCGATAACGAACGAGACCTCGGCCCTTAAATAGCCCGGTCCGCATTTGCGGGCCGCTGGCTTCTTAGGGGGACTATCGGCTCAAGCCGATGGAAGTGCGCGGCAATAACAGGTCTGTGATGCCCTTAGATGTTCTGGGCCGCACGCGCGCTACACTGACAGGGCCAGCGAGTACATCACCTTGGCCGAGAGGTCTGGGTAATCTTGTTAAACCCTGTCGTGCTGGGGATAGAGCATTGCAATTATTGCTCTTCAACGAGGAATGCCTAGTAGGCACGAGTCATCAGCTCGTGCCGATTACGTCCCTGCCCTTTGTACACACCGCCCGTCGCTACTACCGATTGAATGGCTCGGTGAGGCCTTCGGACTGGCTCAGGAGGGTTGGCAACGACCCCCCAGAGCCGGAAAGTTGGTCAAACCCGGTCATTTAGAGGAAGTAAAAGTCGTAACAAGGTTTCCGTAGGTGAACCTGCGGAAGGATCATTACCGAGTG</t>
  </si>
  <si>
    <t>GACCTCGGATCAGGTAGGGATACCCGCTGAACTTAAGCATATCAATAAGCGGAGGAAAAGAAACCAACCGGGATTGCCTCAGTAACGGCGAGTGAAGCGGCAAGAGCTCAAATTTGAAAGCTGGCTCCTTCGGAGTCCGCATTGTAATTTGCAGAGGATGCTTTGGGTGCGGCCCCCGTCTAAGTGCCCTGGAACGGGCCGTCAGAGAGGGTGAGAATCCCGTCTTGGGCGGGGTGTCCGTGCCCGTGTAAAGCTCCTTCGACGAGTCGAGTTGTTTGGGAATGCAGCTCTAAATGGGTGGTAAATTTCATCTAAAGCTAAATACTGGCCGGAGACCGATAGCGCACAAGTAGAGTGATCGAAAGATGAAAAGCACTTTGAAAAGAGAGTTAAACAGCACGTGAAATTGTTGAAAGGGAAGCGCTTGCGACCAGACTCGCCCGCGGGGTTCAGCCGGCATTCGTGCCGGTGTACTTCCCCGTGGGCGGGCCAGCGTCGGTTTGGGCGGCCGGTCAAAGGCCCCTGGAATGTAGTGCCCTCCGGGGCACCTTATAGCCAGGGGTGCAATGCGGCCAGCCTGGACCGAGGAACGCGCTTCGGCACGGACGCTGGCATAATGGTCGTAAACGACCCGTCTTGAAACACGGACCAAGGAGTCTAACATCTACGCGAGTGTTCGGGTGTCAAACCCGTGCGCGCAGTGAAAGCGAACGGAGGTGGGAGCCCCCTTGCGGGGCGCACCATCGACCGATCCTGATGTCTTCGGATGGATTTGAGTAAGAGCGTAGCTGTGGGGACCCGAAAGATGGTGAACTATGCCTGAATAGGGCGAAGCCAGAGGAAACTCTGGTGGAGGCTCGCAGCGGTTCTGACGTGCAAATCGATCGTCAAATTTGGGTATAGGGGCGAAAGACTAATCGAACCATCTAGTAGCTGGTTCCTGCCGAAGTTTCCCTCAGGATAGCAGTAACGCAAAATCAGTTTTATGAGGTAAAGCGAATGATTAGAGGCATTGGGGTTGAAACAACCTTAACCTATTCTCAAACTTTAAATATGTAAGAAGCCCTTGTTGCTTAGTTGAACGTGGGCATTAGAATGGAGCGTTACTAGTGGGCCATTTTTGGTAAGCAGAACTGGCGATGCGGGATGAACCGAACGCGAGGTTAAGGTGCCGGAATGCACGCTCATCAGACACCACAAAAGGTGTTAGTTCATCTAGACAGCCCGACGGTGGCCATGGAAGTCGGAATCCGCTAAGGAGTGTGTAACAACTCACGGGCCGAATGAACTAGCCCTGAAAATGGATGGCGCTCAAGCGTGCTACCCATACCTCGCCGTCGGGGTAGAAACGATGCCCCGACGAGTAGGCAGGCGTGGGGGTCCGTGACGAAGCCTTGGGAGTGATCCCGGGTCGAACGGCCCCTAGTGCAGATCTTGGTGGTAGTAGCAAATACTCAAATGAGAACTTTGAGGACTGAAGTGGGGAAAGGTTCCATGTGAACAGCAGTTGGACATGGGTTAGTCGATCCTAAGGCATAGGGAAGTTCCGTTTGAAAGGCGCCCTCGTGCGCCGTGTGCCGAAAGGGAAGCCGGTTAACATTCCGGCACCTGGATGTGGATTCTCCACGGCAACGTAACTGAACGCGGAGACATCGGCGGGGGTCCTGGGAAGAGTTCTCTTTTCTTCTTGACGGCCTATCACCCTGAAATCGGTTTGTCCGGAGCTAGGGTTCCACGGCCGGCAGAGCCCTGCACCTTTGCAGGGTCCGGTGCGCCCCCGACGATCCTTGAAAATCCGCGGGAAGGAATAGTTTTCACGCCAGGTCGTACTCATAACCGCAGCAGGTCTCCAAGGTGAACAGCCTCTAGTTGATAGAACAATGTAGATAAGGGAAGTCGGCAAAATGGATCCGTAACTTCGGGATAAGGATTGGCTCTAAGGGTCGGGCTCGCTGGGCCTTGGGGGAAACCCCTCGGAGCAGGGGGGCACTAGCCGGGCAACCGGCCGGCGCCCCCCAGCACCGGGTGGGGGACGCCCTTGGCAGGCTTCGGCCGTCCGGCGGGCGCTTAACGACCAACTTAGAACTGGTACGGACAAGGGGAATCTGACTGTCTAATTAAAACATAGCATTGCGATGGCCAGAAAGTGGTGTTGACGCAATGTGATTTCTGCCCAGTGCTCTGAATGTCAAAGTGAAGAAATTCAACCAAGCGCGGGTAAACGGCGGGAGTAACTATGACTCTCTTAAGGTAGCCAAATGCCTCGTCATCTAATTAGTGACGCGCATGAATGGATTAACGAGATTCCCACTGTCCCTATCTACTATCTAGCGAAACCACAGCCAAGGGAACGGGCTTGGCAGAATCAGCGGGGAAAGAAGACCCTGTTGAGCTTGACTCTAGTTTGACATTGTGAAAAGACATATGGGGTGTAGAATAGGTGGGAGCTTCGGCGCCAGTGAAATACCACTACCTTTATCGTTTTTTTACTTATTCAATGAAGCGGAACTGGGCTTCACCGCCCATCTTCTGGCGTTAAGGTCCTTCGCGGGCCGATCCGGGTTGAAGACATTGTCAGGTGGGGAGTTTGGCTGGGGCGGCACATCTGTTAAACCACAACGCAGGTGTCCTAAGGGGGACTCATGGAGAACAGAAATCTCCAGTAGAACAAAAGGGTAAAAGTCCCCTTGATTTTGATTTTCAGTGTGAATACAAACCATGAAAGTGTGGCCTATCGATCCTTTAGTCCCTCGAAATTTGAGGCTAGAGGTGCCAGAAAAGTTACCACAGGGATAACTGGCTTGTGGCAGCCAAGCGTTCATAGCGACGTTGCTTTTTGATCCTTCGATGTCGGCTCTTCCTATCATACCGAAGCAGAATTCGGTAAGCGTTGGATTGTTCACCCACTAATAGGGAACGTGAGCTGGGTTTAGACCGTCGTGAGACAGGTTAGTTTTACCCTACTGATGAA</t>
  </si>
  <si>
    <t>Mass Percents Based on:</t>
  </si>
  <si>
    <t>8692_g</t>
  </si>
  <si>
    <t>10329_g</t>
  </si>
  <si>
    <t>9051_g</t>
  </si>
  <si>
    <t>9749_g</t>
  </si>
  <si>
    <t>20465_g</t>
  </si>
  <si>
    <t>9506_g</t>
  </si>
  <si>
    <t>14851_g</t>
  </si>
  <si>
    <t>9842_g</t>
  </si>
  <si>
    <t>2345_g</t>
  </si>
  <si>
    <t>10286_g</t>
  </si>
  <si>
    <t>10144_g</t>
  </si>
  <si>
    <t>472_g</t>
  </si>
  <si>
    <t>7775_g</t>
  </si>
  <si>
    <t>5127_g</t>
  </si>
  <si>
    <t>K10808</t>
  </si>
  <si>
    <t>1.17.4.1</t>
  </si>
  <si>
    <t>K10807</t>
  </si>
  <si>
    <t>1.17.4.2</t>
  </si>
  <si>
    <t>K00942</t>
  </si>
  <si>
    <t>2.7.4.8</t>
  </si>
  <si>
    <t>K01951</t>
  </si>
  <si>
    <t>6.3.5.2</t>
  </si>
  <si>
    <t>K01519</t>
  </si>
  <si>
    <t>K01510</t>
  </si>
  <si>
    <t>3.6.1.5</t>
  </si>
  <si>
    <t>K00940</t>
  </si>
  <si>
    <t>2.7.4.6</t>
  </si>
  <si>
    <t>K00088</t>
  </si>
  <si>
    <t>1.1.1.205</t>
  </si>
  <si>
    <t>K01923</t>
  </si>
  <si>
    <t>6.3.2.6</t>
  </si>
  <si>
    <t>K11808</t>
  </si>
  <si>
    <t>4.1.1.21</t>
  </si>
  <si>
    <t>K01952</t>
  </si>
  <si>
    <t>6.3.5.3</t>
  </si>
  <si>
    <t>K00601</t>
  </si>
  <si>
    <t>2.1.2.2</t>
  </si>
  <si>
    <t>K11788</t>
  </si>
  <si>
    <t>K00764</t>
  </si>
  <si>
    <t>2.4.2.14</t>
  </si>
  <si>
    <t>5957_g</t>
  </si>
  <si>
    <t>15511_g</t>
  </si>
  <si>
    <t>3229_g</t>
  </si>
  <si>
    <t>6854_g</t>
  </si>
  <si>
    <t>1194_g</t>
  </si>
  <si>
    <t>3768_g</t>
  </si>
  <si>
    <t>3173_g</t>
  </si>
  <si>
    <t>5618_g</t>
  </si>
  <si>
    <t>4069_g</t>
  </si>
  <si>
    <t>9168_g</t>
  </si>
  <si>
    <t>K00943</t>
  </si>
  <si>
    <t>2.7.4.9</t>
  </si>
  <si>
    <t>K01493</t>
  </si>
  <si>
    <t>3.5.4.12</t>
  </si>
  <si>
    <t>K00560</t>
  </si>
  <si>
    <t>2.1.1.45</t>
  </si>
  <si>
    <t>K01520</t>
  </si>
  <si>
    <t>3.6.1.23</t>
  </si>
  <si>
    <t>K01937</t>
  </si>
  <si>
    <t>6.3.4.2</t>
  </si>
  <si>
    <t>3.6.1.19</t>
  </si>
  <si>
    <t>K13800</t>
  </si>
  <si>
    <t>2.7.4.14</t>
  </si>
  <si>
    <t>K00762</t>
  </si>
  <si>
    <t>2.4.2.10</t>
  </si>
  <si>
    <t>K13421</t>
  </si>
  <si>
    <t>K00254</t>
  </si>
  <si>
    <t>1.3.5.2</t>
  </si>
  <si>
    <t>K01465</t>
  </si>
  <si>
    <t>3.5.2.3</t>
  </si>
  <si>
    <t>ATGGCCACCACAGCTGTAAGTTGCCTCTTTGATAACCTTAGAACCCCTCAATCAGGGCCTGCACATAACCCCTCCCATCACGCCATTTTTAATTCTGGAAATACTGACACAAACTCTTGGTAGATTTCCGCTGGCATCGCGAATCTAAAGGTTGAAGACGTAAAAAAGGATGTTGCCATTCGTGGGCCTACCCTTCAAGAGAGCGAGAAGAATGAGCCCCTCCTCAAGGAGAACCCTCGTCGGTTCGTGATGTTCCCCCTGCATTACCATGAGGTTAGTATATCTGCCATCCCGTCAATGCTTAGAATAGTAGCTAATTAGATCCGATAACAGATCTGGCAAATGTACAAGAAGGCCGAAGCTTCGTTCTGGACTGCGGAGGAACTTGATTTGTCAAAGGATCTAAACGATTGGCACAACAAGCTTAACGACGACGAGCGTTTCTTCATATCTCATGTTCTCGCTTTTTTCGCGGCCTCCGATGGAATTGTCAACGAGAACCTCGTCGAGCGTTTCATGGGAGAGGTCCAGATCCCGGAGGCTCGAAGCTTTTACGGTTTCCAGATCATGGTGGAAAATATCCACTCCGAGACATACTCTCTTCTCATCGACACATATATCAAGGAGGAAGCTGAACGTGAATATCTCTTTAACGCCGTGGAGACCAGTAAGTGACTCGTGTTTGCATGATGTGCTTCCTTTTTAACAGTACTAGTCCCTGCCGTTAAGCTAAAGGCGGAATGGACCATCAAGTGGATCCAAGATCACAACTCCACCTTTGCCCAGCGTCTCGTGGCTTTTGCATGTGTCGAGGGTATCTTCTTCAGTGGTTCCTTCGCTTCCATTTTCTGGCTCAAGAAGCGTGGTCTTATGCCCGGCTTGACCTTCTCCAACGAGCTCATTTCTCGTGATGAAGGCCTCCACACAGACTTTGCCTGCCTTCTTTATGCTCACTTGGACAACCGCCCCAGCAAGAAGTTGATCGAGGAGCTCGTCATTGAGGCCGTCGGTATCGAGAAAGTATTCTTAACCGAGTCTCTCCCTGTTGCTCTCCTTGGCATGAACGCAGATCTTATGAAGCAATACATCGAGTTCGTCGCCGACCGTCTCCTTATCTCCTTAGGTAACGACAGGGTCTGGAACTCGACCAACCCCTTCGACTTCATGGAGAACATCTCCCTTTCTGGCAAGACCAACTTC</t>
  </si>
  <si>
    <t>ATGTACGTGTTTAAACGCGGTATGTACTCGAACTGGTGTTGATCCAGGCTGTGTCTAATGGGTAGCAGATGGGCGCAAGGAACGCGTTCAATTCGATAAGATCACAGCTCGAGTCTCGAGACTATGTTACGGCCTCGACTCCGAACATGTTGACGCCGCAGCCATCACACAGAAAGTCATCTCGGGTGTTTACCAAGGTGTTACAACAATTGAACTCGACAATCTAGTATGTCTCCCTATCTGCCAATTCCTCTCTCTTCAACATTGGCTGACCCCTTCCACCAGGCTGCAGAGACTGCTGCATATATGACAGTTACCCATCCCGACTATGCCATCCTCGCTGCACGAATTGCAGTGTCGAATCTTCACAAACAAACAAAGAAGCAATTCTCCCATGTCGTCAAGGACTTATATAACTGGGTCAACCCAAGAAATGGCAAACCATCTCCGATGATCAGCGACAAGACTTACGAGATTGTCATGAAGCATGAAGACGAGCTCAACTCTGCTATTGTCTATGACCGAGATTTTAACTACCAATACTTCGGGTTCAAGACTCTCGAGCGTTCATATCTCCTCCGTCTTGACGGCAAGGTGTGCGAACGTCCTCAGCATATGATCATGCGAGTGGCAGTTGGCATCCACGGCGAGGACATCGAAGCTGCTATCGAAACATACAACTTGATGTCCAACAAGTACTTCACCCATGCCTCACCCACACTCTTCTCGGCAGGAACACCACAAGCCCAACTCGCGTCGTGCTTCCTCGTTGACATGAAGGCAGACAGCATTGAGGGTATTTATGACACCCTCAAGACATGCGCCTTGATTTCCAAGAATGCTGGCGGCATTGGTCTTAATATCCACAGAATCCGTGCTACTGGCTCATACATTGCCGGCACTAACGGAAACTCTAACGGCATCGTTCCTATGCTTCGCGTGTTTGATACCACTGCCAGATATGTCGACCAAGGTGGCAACAAGCGCCCCGGTGCCTTTGCTATCTACATGGAGCCATGGCATGCGGATGTCTTTGATTACCTGGATCTTCGAAAGAATCAGGGCAAGGAGGAAGTCCGAACCCGTGATCTCTTCTACGCCTTGTGGATTCCTGACCTCTTCATGCAACGCGTGGAGAAGAATGAAGACTGGACATTGATGTGCCCTAACGAGTGCCCTGGCTTGGCCGATTGCTATGGAGATGAATTCGTGGCTCTGTATGAGAAATACGAGCGTGAAGGCAAAGGTCGTAAGACTGTCAAGGCCCAAAAGCTCTGGTTTGCCATTCTCAGTGCTCAGACCGAGACCGGAACCCCCTTCATGCTCTACAAGGATGCTTGCAACCGAAAGAGCAACCAAAaGAACTTGGGCACTATCCGAAGTTCCAATCTGTGCACTGAGATTGTCGAATACTGTTCACCTGATGAGGTTGCCGTCTGCAACTTGGCCTCTCTAGCACTACCAACCTATGTCAACATCAACGACGGCACATACGACTTCCAAAAGCTTCATGAGGTCTGCCAAGTTGTTACTAGGAACTTGAACAAAATCATTGATGTCAACTACTATCCTGTTCCTGAAGCAGAGAGAAGCAACTTCCGTCACAGACCCATTGCTCTCGGTGTCCAGGGTCTTGCAGATACCTTCTTGGCCCTTCGTCTTCCTTTCGAGTCTGCCGAGGCCAAGCGATTGAACATCCAGATCTTCGAGACTATGTACCATGCTGCGTTGACTGCTTCTATTGCTCTTGCAAAGGAGCATGGCCCATACTCCACATACGAAGGCTCCCCTGCGTCCCAAGGCATTCTTCAATTTGATATGTGGAATGTCAAGCCTACCGACCTCTGGGACTGGGACAGCATTAAGGCAGAAATCAAGCTGCATGGTATTCGCAACAGTTTACTGCTTGCTCCTATGCCTACTGCTAGCACGAGCCAGATTCTTGGTTTTAATGAGTGCTTCGAACCCTACACCTCTAACATCTACTCTCGTCGTGTCCTTGCTGGCGAATTCCAAGTTGTCAACCCATGGCTCCTAAGGGATCTCGTTGACCTCGGCCTCTGGTCCGACAAGATGAAGAACCGCATCATTGCCGATGGTGGGTCCATCCAGAAGATCAACAACATTCCTGCCGACCTGAAGCTTCTCTACAAGACAGTTTGGGAAATTTCACAGCGGACTATCGTCCAGATGGCAGCTGATCGTGGTGCCTTCATTGATCAATCACAATCTATGAACATTCACATGAAGGATCCCACACTCGGAAAGATCACCAGCATGCATTTCTCTGGATGGAAGCTTGGTCTCAAGACTGGCATGTACTATCTCCGTACTATGTCTGCTGCTGCCCCCATCCAGTTCACTGTTGATCAACTTGCCCTCTTGCAAGAAGACAGTGAAGTTGCTCAAGAACAACATCGTCGTCCTTCGAAGAAGGTCACGACCGGCTTCATCACGCAAACACAACCACACGGCCCTCTCACCTTGTATGGTCGCCAGCCCAATAAAAATGGGCTGATGAGTCCTAGTGGCATACCGACTCCTTCTCAGACACCACCACCTAGCTCTGAAAATAAAAAGTTCAACCCAAGTCAGGTGTTGGCAACTCCGGCCTTTAAGGCCGATTTGAACGAGGGAGATAGCCCGAAGCAGCTTGCCACCGAGCCAGGGAGTACCCCAAAGAAGGTGAAGCAATTGGATGGGACAGGGTCAACCGAACAGAGCGATGATAGCCAGGACGAGGACCATGGAGGCGATAATGAAGATAGAGAAGTGGATATTTATGCCGACGCTGTGTTGCAGTGTGAGTTACCCGTCAATCCTGGTGACATTCGAGAACGAAACTAATAGTCTTGCAGGCAGTATTGAGAACCGAGAAGAGTGCGTGATGTGCAGTGGATAAACACATTACCTGGCTTTTGCTGGGGGCTCGGTTGCCGATTATGAATACATGCATGCTCACGCTTTCTTAATATATTGTGTTTTGTATTCGGTATGGCGTTTAGAGGTTGGGCTTGTGTAATTGAGACGAACATACTTGGATGATGGATAAGGATAGATAATATTCTTGGGATGCATTTATGGATTGCTGGTGCCACTTCACTGGATTGGAAGTCGCTTGTATTTATTGTGCCTAAGGATATGTTAATGCAAATGCCAAGTTGATGAGATTACTTGCTGTTGCTATTGTCATCTGTAGTTTTGTCAACGTTCCGAATTTGAAAATGAAAGCCCTTACTTGGATAGATATACCGGTATTTGTTTTAAAGAGTAGCGCCGGTATTTGGAATACTGGTATAAGCGAGCGATGGGAATCGTCGTCGTCATTGAGATGTGAACGTGGCGAAGCCGTGGCTGAGCCATCCGTCAGCCATTGCCATTTACCCGGTACGACTGCGGGATTTAGCTATACCTTCCCGCCAACATCACACGAAGACTTCCAAACCACTCTGCTACTCTTAAACTCTTGGAAACCTCACTTGTAATTCTTAGTCTCGCCGCGATGTTGCCCTCAAAAGATGATGTTGCCAATTTCATCAGCTTCGCACCCGATGCGgGGGAAGGGCGGGCGTTTATGTTTTTAGAGGCAAGAGCCTTTGATGCCTCTAAGCCCCTCTTTACTAATGTGCATCTTAAAGGGAGCTGATACCATTGATGAAGCTGTCGGCCAATTCTATGAAAACCCAGACAAATACTCGCAAGCTCCAGTGCCAACTGCGAACATGTCCAAATCGGCGGATAACCCCACGGATGCCAAGATGCAGGCCCCTCCCGAGTTTCCCCCGCAATATACCCCGGCTGTGGCTACCAGGTCTCGAATTGGGTCTCAGAAAAACCACCGGCCTCACACGAATCAAGTCATCGAAGCTGGGAATGTCCGCGCGAGAGATGAGGTGTGTTTTATTCTCGCGTCCCCAGCGGCGGTGAGGGGCTAATATGATGGCCTTGTAGCAAGATATGCAAAACAGACTCCAGAACCTTCAATATGCTTACCGTATTTACAATAGTGATATTGAACCAGAGCATGAGCAAGACTACTGTGGATGTGCTATTCACCAGTATCAAAGAGTGAAGTGGAATCGCTTGGGCGTCCAGGAAATGTGGGCAAAAGCGGTCATGTACCCAGGTCAGTACTATTACCTCACAGAATATCAACGGCCCTATGTACACAATCTAACCTCTTCTTTTTGCCTAATTAGGAGAAAAGTTCTACCATGACTGCTATCAGACTACCTTCTTTTCTAGCAATCCGTATAGATATAATGTCATATCGCCCTATGGCAATAACTCCTTCTATGGACCTCAAACACCTATCCCACGATACTACACGCTTTCAGTTCAACAGACTATACAGTTGAATGCGAGACTCAATGCGGAAGCACAAACCGCTATAGATGCCAAGGAACCAAGATTCAACATCTGGGAAGTCAACCAGCTAGAATCTTCAATGTCAAATATGGCCATAGACCCTAGCAAGTCACATAAAGTTAATGACGAGAAGCGGCCAGTTGAAAAGGGATCAGCTGAAAAGCGACAAAGTATCGCTGGTTCCACAATGGCCCGTAATGGGGAGGGTTCTAAACCATCTAAGTTTTCGGCCTTCAAAAAGGCTCTCGCTATTAAATCGTCCGAGGAGAAAGTGGCCTCGAAAATAGAAAAATCGAGAAGGAAAGGGGACGAGTTGCGAAATGCTATCCTGCTTGAAGAACAAGGTAGATGGCCAGATCACGAGTGGCGACAGATAGTGGCCAACTACCAGGAAAAGGTCGGCATGACTCGAAAGATAGCAGACCTTCGAAACCGTCATCCTCTTCAGTACCTCCACCTGCTCCGGGCAGGATATTTTGAGCCTATTCCGATAGCCTGGGCGAACCTAAATTCCAATCCTCTAAAGTTTAGTATTGAAGCGGCAGCCGGATGGAGAGGTATCACCCCGGTCTGGAGGGGATACGAAGACACCGCCGAGGAACGTCTGTACTGGGTCCTTAATCACAGAGAGGGAAGTGTTGGCATGCGGCTGAAACCAGACCTTATCTCAGAGTTGAATATGGCTCGTGCAAGGATGGCGTCAGCTGTAGAACCACCTCCTGCGTATTTTTCTGCGAATGACACCTGCCACCTTCAACATACCTCGGACGGTTACTCAAAGCAGGTTATGCCCGCTCCTTTCAGGCCTTTTGATGCACCGGAAGTTGCAACAGATGACACTATGATTCTACTGGATGTCTCTGGGTCTATGGACTTTGATCCCGTGCGACCAGTTTATAACGAGTATCTCATAACAGGCTATGCCAACTCTACCCAGCCAAAGAACAAAGGTAATTTCAGTATCTTCTACTGGTCTACAAATTTTCTAACTTTTCGTAATATAGATGTCGCAAAAGCTATTATCCGTCGCTTCACCGACGCAATGGCCAATCACGACCACAACTTTCAAGGCTATCAGCTCACAACTTTTGCAAATCACGCTAGCTATATTGGTAGCATCAATCACCGAAACCTCGATTCCATGTGGCGGAATGTCAGACTCGGGGGAGGAACCAGAGTCATGACTGGCTGGCAAAAGGTCAAAGACCTTCACTTCCAAAAaCACCACGAGTCAGCAACTCATCACCCCGTCTATGGTTGGCAAGCCGGTCCTCAAACCCCCATGCTGAGACTCCTTCTTCTGCTTGATGGCGAAGCGACAGACATGGACGAATTCGAACTCGACCTCCTCGGTCTATCCTGGGTCCACGTCACCATCTTCTTAATTGGCGTGGACGGGTGTCCGCACCACCATCGGCACGCAAATGAGTTACAACGCATCGCCCAAGTTAATCATCATGTGAGCTTTGTGG</t>
  </si>
  <si>
    <t>ATGGCACCAGGTATTCTTGACTTCCTCTCCCCTCACCCCTCTTCTCCCCTAAATGTCATCCCCCCTCAATCTCGTCCTCCATTTTAACTCCTCCACTCCCTCTAACCTCCCCTCTATAGTCCCCCGCGACCCCCGTCCCATAATAATCAGCGGCCCCTCTGGCGTAGGGAAAGGCACCCTCTACAAACTCCTCCTCGAACGTCATCCCTCGACCTTCTGTACCTCCATCTCTAACACCACGCGTCAACCCCGTCCTGGCGAGCAGCGAGATGTGGACTACTACTACATCACCATGGAGCAGTTTGAGAAGATGATTGAcGAcGGTGCGTTCGTGGAGCATGCCAAATTTGGAGGGAATAGGTATGGGACTTCGAAGAAGATGATTGAGGAGAAGAGCGCGGAGGGGAAGATTGTGGTTTTGGATATTGAGATGGAGGTACACATATATTTCTTTCCCACTGCCTATATTCTTAACTCCCCGGCGAAATACCTAGTTATAGTTTGGCTAACGATGAATTGGGACCCAGGGCGTGtAACAAATCCACGCCTCCCCCCTCTCCGCCCGCTACATCTTCATCGCCCCTCCCTCCTTCTCCGCCCTCGAAGCTCGCCTCCGCGGCCGCGGCACCGAGAGCGAAGA</t>
  </si>
  <si>
    <t>ATGGCATCCACTGGGGCAATGGCTGTGGAAGAGCCAAACAAGACCTTTGACACCATTCTCACCTTAGACTTCGGGTTGGGTTCTCAGTCATACCAGGAAATAATATATGGATGTTAGATCTAACATTTTTGTAGCTCCCAATATACTCACCTTATTACCAGACGTCTGCGCGAACTCAATGTCTACTCGGAGATGCTACCATGTACTCAGAAGCTGGCCGATCTTTCCTGGAAACCAAAGGGAATTATCTTGTCTGGATCCCCATATTCGGTTTACGAAAGCGACGCACCACATGTCGATCCAGCAATTTTCGAACTTGGAGTTCCAATTCTAGGAATATGCTATGGACTACAGGAAATTGCATGGCATCATGGCAAGGGCGTCGTTGCTGGGACTGAGAGAGAATATGGGCATGCCGACGTCACAGCCCAGAGGCAAAATGGAAATGTTGATAGATTGTTTCAGGGCCTTGAAGACGACGTGAAGGTTTGGATGTCTCATGGCGATAAATTGAGCGCTCTCCCACCAAAGTTCCATGTTATTGCTACCACAAAGAACGCTCCGTTTGCAGGAATTGCCCACGAAACCAAACCTATCTATGGCATTCAATTCCACCCTGAAGTTACGCATACACCCCGCGGAACAAAGCTGTTGGAGAACTTTGCCGTTAATATTTGCGGTGCCAAGCAAAACTGGACCATGGATAAATTTATCGGCAAGGAGCTTCTCAGAATCAGAACCTTGGTTGGTGATAAGGGACAGGTCCTCGGTGCCGTAAGTGGAGGGGTTGATTCTACTGTTGCAGCCAAACTTATGCACGAAGCCATTGGCGAACGCTTTCATGCCGTACTGGTTGATAACGGCTGTATGCGACTGAATGAATGCGAACAAGTCAAAAAGACTCTCACCGAACATCTAGGCATCAACCTTACTGTTGTAGACGCATCTGATCTCTTCCTCGATGGCCTCAAGGGGATAACAGACGATCCTGAAGCGAAGCGAAAATTCATTGGCAACACCTTCATCGAGGTTTTCGAGGCCGAAGCTCTTAAAATCGAGAAAGCCGCTAGAAACTCTCCACAGGCCGGACGAATCGAATGGTTTCTCCAAGGCACACTCTACCCCGACGTGATTGAGAGTCTCTCTTTCAAGGGCCCCTCGCAAACTATCAAAACCCATCACAATGTCGGAGGTCTCCCAGAACGCATGATGAACGGCCAAGGGCTCAAACTCATCGAACCCCTCCGCGAACTCTTCAAAGACGAGGTCCGAGAACTTGGTCGTCAACTCGGAATCCCACATGATCTCGTCATGCGCCATCCCTTCCCCGGTCCTGGAATCGCTATTCGAGTCCTGGGAGAGGTGACGCGCGAGCAAGTTGCTATCGCTAGAAAGGCAGACTACATCTTCATCGAAGAGATCAGAGCGGCAGGCTTATACGATAAAATCAGTCAAGCATTTGCTGCGTTGCTGCCTGTCAAGGCTGTAGGTGTCATGGGTGACAGGAGGGTCCATCAACAAGTCATCTCTTTGCGGGCCGTGCAGACCACGGATTTCATGACAGCCAACATTTTCAGATTCGATTGGGACTTCTTGGAAC</t>
  </si>
  <si>
    <t>ATGGGTAAATGTGTGTTACGGCCGATCAATTCCCTTCCATCGACTCCCTACTGACTGATCTTCTAGGGCGATGGGGAGTCATCCTGGACcCGGGTTCGTCGGGAACTCGAGTTCATGTCTACAAGTGGCTCAACGCGGCCAGAGCCAAACACGATGCTGGAATCGACGATTTACAGAGCCTACCCAAGCTGGAAACCAAAGCGCATTACACtAAAAAGATCAAGCCGGGGGTCTCGACTTTCGGTGACAGGCCGGGCGACGTGGGCCCGGAACATCTGAAGGGACTGCTTGACCATGCGCTGTCGATTGTACCGGAAGATCAAGTCAAGGACACGCCGATATTTTTGATGGCGACGGCGGGAGTCCGGCTACTAGAACCCCTACAGCAGAAAGCCCTCCTGAATGAGATCTGCTCCTACGCTCAAAAGACCACCGAGTTCTCCTTACCGGATTGCGACTTACACATCCAAGTTATCCCGGGAGAGACCGAGGGGTTGTACGGCTGGATCGCTGCCAACTACCTATTAGGAGGCTTCGACTCGCCCCAGAAGCACAACCATGGGAAGGGTCACCATACCTACGGCTTCCTCGATATGGGGGGCGCATCCGCCCAAATCGCTTTCGCTCCCAATAGCACCGAGGCAGAGAAACACGCCGATGACCTCAAATTGCTTCGCATGCGCACCCTGAATGGCGATGCTGCGGAATACAAAGTATTCACCACAACGTGGTTAGGGTTCGGGGTCAATCAAGCTAGAGATCGTTACGTTCAAGCCCTCCTGGACGGGACATATACGAAATCCGCCCACGAATTACCGGACCCCTGTTTACCTTCGGGACTGAAGACCACATTGAAAGGGGATGTCATTGAAACGCCTACAAACAATGAACCTTTCCTTTTAGGTACTGGCCAGTTTGACGAGTGCGTCAAATCGACGTACCCTCTCCTGGATAAAGACGCTCCATGTGCGGACCAACCATGTTTACTTCACGGACAACATGTTCCAGCCATTGACTTTGAAGTCAATCATTTTGTTGGCGTCTCGGAGTATTGGCATACTACACATGAGGTGTTTGAAATGGCGCACAAGGATAAGGCTTATGACTTTGCGGCATACCAAAAATTGGTCAAGGACTTTTGCAGTGAGGAATGGGAAGACATAGCCGCGAACGTCGAGGCAGAAAAATGGGGCAGGAAGGTGGATGCAAGAACTGCACAAGAGATATGCTTTAAGGCGTCGTGGTTGATTAACGTCTTACACGAGGGTATTGGCATTCCCAGGATCGGGCTTGAAGAAGGGTCTCATGCGCCAGGATATAATGGAACGAAAGAAATAAGCGTACACACTAAGGATAAGGGTTTCTTAGATCCATTCCAGGCTGTCAACAAAATTGACGGGATGGAAGTGAGCTGGACACTGGGGAAAATGGTTCTCTACGCTGCTGGTCAAATTCCACCATCTGCAACTGAAGCTTTACCAGTCGGCTTTGGTGCCAATCTCGGAGGAGGATCCTTCCAAGAAGCAGGATCAAATTCAGATCCTTATCCTATCGGCGAGGAGGAAGATAGCTGGACGGAGGCGGCCGAGGATCTGGCTGAGAAGGCGCATTCGACATCTACGCCAGGATTCCTTTTTTTCATGCTAATACTGATCTTTATTGGTTACGTGTTCCGAAAACGGGAGAGAAGGATGAAATTATATCGTGGGGTGAACGCAACCCTTCGCCGCAGTCGTCGACCTGGAAGCCCTAGGAAAGGAGGCCGCGGATTCTTCGGCTCGAGCAAACTTTTCGGGCGAAGTTCGACTTCTTATGAACGTGTTATGGAAGATGGCGAGGCGACTGGAGAGTTTGCACTTGGAGAGGTCGAGTCAGACGAAAATGATCATTCTGACAGCAGTGGGAGCCAGGGATCACGTGTTGGGAGATCTTCTGGCCTTGCAACGCCGAAAATGAACGTGGTGAACTTCGACACGGGGAATTATTTCGATGGTGGGCCGGTTAGAGACCAGGGAATCGGGCTAGGACTTAATCATAGTGGGTTATCTGCAATGGACAGGAGTGGTCTCGTCGTGCGGAC</t>
  </si>
  <si>
    <t>ATGGCTACCGAACAGACGTGAGCTTCCCCTCTGGTTCAGTGCAACGGGAGCTCTTTAGCGGTGTAACTAATGATCAACAGCTTCATTGCTATCAAGCCTGATGGCGTCCAGGCACAAGGCCCCCTCTACAGCTTCAAACACCCAGTGCGCTAACATCCCTTCAGCGTGGGCTCATTGGCCCTATCATCTCTAGATTCGAGGCTCGTGGGCAAGTTGCACAACTCGCAGAGTTTTCATGTTATCTCTAACAGCAACGTAGCTACAAGCTTGCTGCTATCAAATTAATCACTGCCAGCACTAGTCACCTCGAGAAGCACTGTAGGTTCATCATCCGAGGCAAACTGCCAAACCAATTGCTAATTAGGTCTATAGATGCGGATCTCGCCGACAAGCCATTCTTCCCCGGACTCATCAAGTGTGCGTATACCATACATTGATTATATACATATACGAATGGGTTGTCTGACGAATGATAAACAGATATGGCAAGTGGCCCAATCTGTGCCATGATCTGGGAGGGTCGTGATGCCGTGAAGACTGGTCGTGGTATGTCCATTTTtACTCTACATTTACCCCACCATATTTTAAGCAATAACTAATACAAAGTCCTTCCCAGTCCTCCTTGGTGCGACCAACCCTCTCGCATCTGCCCCAGGCACTATCCGTGGTGGTAAGTCCATCTCTCTTGCTACATCTTAGAATTATCCCTAACGGCTTCCA</t>
  </si>
  <si>
    <t>ATGCCCGCTTCTACTAATGGCGAAGCCAAGCCTGTTGGCTTCTTCGGCTCCTCAAAAGACCTCCTgCCCCCTTCAATGGCCCTCGAGGCATTGAAGGAGTACCCAGAGAGCGATGGTCTGGATcTcCAAGCCTTGCTTGACTCAAAGGTCCACGGTGGCTTGACTTATAACGATTTCCTTATCCTGCCAGGCTACGTTGGCTTTCCCGCGTCTGAAGTCGTCTTGGAGGCCCCCGTCACCAAGCGCATCAGTCTCAAGACTCCTTTTGTCTCCTCTCCTATGGACACAGTCACGGAACACGAGATGGCTGTGCAAATAGCTCTGCAGGGTGGTTTGGGTGTTGTCCATCACAATTGCTCCCCTGACGACCAGGCCGAGATGGTTAGGAAAGTCAAGCGCTACGAAAATGGCTTTATTTTGGATCCAGTTGTCATTCGACCCACCGATACAGTTGCTGACGTCAAGCACCTGAAGGAGACGTGGGGGTTTGGCGGTTTCCCAGTTACTGGTAAGCCTGCCCCTCCCATTATTCTCTATATCCGCTTTCATGATGATTACAAACTCAATAACTTTCGTTCATCCGTATTGACCGCAAGGTCGTGGGGAAAACTCTATGCTCGTTCTGAAAAGCAGCATTCTATCACGCTCCTCTTCTCTTGTCCCTAGTCTCGCAATTCATTTTCTAACTAGAACAGAATCCGGAAAGCTAGGATCGAAGCTCGTTGGCATTGTAACAAACCGCGATATCCAATTTGAGGAGGACCTCAGCAAGCCCGTATCCTCCGTCATGGTCACTGATGTTGTCACTGGCGAAGTCGGCACCGACCTCCACGAAGCCAATGATATCCTTGCCAAGTCCAAGAAGGGAAAGCTCCCAATCATCGATGCAAAGGGAAACCTCGTTTCTATGATTTCCCGCTCCGATCTGACAAAGAACCTCCATTTCCCATTGGCATCCAAGCTCCCACACTCCAAGCAATTGATCTGTGCCGCTGCCATTGGCACCCGGCCCGAGGACAAGATCCGTTTGGCAAAATTGGTTGAGGCTGGATTAGATATCGTCATATTGGATAGCAGTCAAGGTAACAGCATGTACCAGATCGAGATGATCAAGTACATTAAGCAAAAATACCCCGGACTAGACGTCATTGGTGGTAACGTTGTTACGCGCGAGCAGGCTGCTTCTCTTATTGCGGCTGGTGTCGATGGCCTACGTATCGGTATGGGCAGCGGCAGTGCTTGTATCACACAAGAAGTCATGGCTGTCGGTCGTCCTCAAGCCGCCGCCGTATATAACGTCTCCTCCTTCGCAGCCAAGTTTGGTGTTCCATGTATGGCTGACGGTGGTATCCAAAACGTGGGTCATATCGTCAAAGGTCTCGCTCTAGGCGCAACTACCATCATGATGGGTGGTCTCCTGGCTGGTACAACTGAGTCCCCAGGCGATACCTTTGTCAGTCGTGAGGGTAAGGTCGTCAAGGCATATAGAGGCATGGGTTCCATCGACGCTATGCAAGACAAGAAGGCTGGTTCTGGAGGCAAGGATAGCCAAAAGAGTAATGCAGGCACAGCCCGCTATTTCTCAGAAGGTGACACCGTTCTCGTTGCTCAAGGTGTTGCTGGTGCGGTTGCCTCTCGTGGCTCCGTCACTAAGTTCGTGCCATATCTCGCGGCAGGATT</t>
  </si>
  <si>
    <t>ATGGCAGAATCAGTTGTCACTTCGACATCTCTAGAAACCTTCCCCAAAATTGCAGAGGGgAAGGTCCGCGATCTCTACGAAATTGACCCTCACACCCTCCTCTTTGTCGCAACTGATCGTATTTCAGCCTACGACGTAATTATGTCCAATGGCGTCCCGCACAAAGGCACACTTCTTACCCTCCTATCGGCTCACTGGTTTACTATCCTGCCAACCCTTCTCCCAACCCTCCGAACTCACTTCCTGACCCTCTCTCTACCTTCTTCGATTCCCGAATCTCAGCATACACTTCTCCAAAACAGATCTATGCAAGTCCGCAGACTTAAGATCTTCCCTATCGAGGCAATTGTTCGAGGGTATATCACTGGCTCCGCATGGAAAGAGTATAAGAAGTCGGGAACTGTACATACTATCCCTATCGCTGCCGGCCTGCAAGAATCCGAGGCGTTCCCCCAAGGCGCGATTTATACCCCTAGCACAAAGGCAGAGGCCGGCCACAACGATGAGAACATCTCTCCCGCACAAGCTGCTGAGATCGTCGGAGAAAAGTACGCCCAAAGGATCGCAGATCTTGCCGTCCAGCTATATACCACCGCCCGAGATTACGCAATGGAGCGAGGAATCATCATCGCAGACACGAAGTTTGAGTTTGGACTTGACGAGGAAACTGACGAGGTGGTGTTGGTAGATGAAGTCTTGACTCCTGATAGCTCTCGATTCTGGCCCAAGGACAAATACGAGGTCGGCAAGGAACAGGAGAGTTACGACAAGCAATACCTACGAGATTGGTTGACCAAGTC</t>
  </si>
  <si>
    <t>ATGGACCGAACCATCGGGCTCCTCGGTGGTGGCCAGCTCGGTCAGATGCTCTGCGAAGCAGCCAACCCCCTCGGTATTCGCATCATTGTTCTCGACGTAAAGAACTCGCCGGCAAAACAAGTCAATGCCAGAGAAACACACATTGATGGCTCCTTTGTCGACCCAGATAAGATCCGTGAGCTGGCGCGACAGGTTGATATCCTAACAGTGGAGATTGAACATGTCGATACCTTTGTACTGGAGGAGATCGCGGAGCAAGGCGTTGAGATCGTGACGGAGACCGGGGAGAAAGTGTTGAAGAAGGTAGAGGTGCAACCGAGTTGGAGGACGATAAGGGTTATTCAGGATAAGTATGAGCAGAAGGTCCATTTGAGTCAGAATGGGGTTCACACGGCAATCTCGAGGGCAATTGGCCCGGGGgAAGATGATCTGCATAAATTTGGCAGGGAGCTAGGATTTCCGTTTATGTTGAAGGCGAGGAGGGATGCATATGATGGGAGAGGAAATTATCCTGTGAAAGGCCCGAATGATGTTAAGGACGCACTGGAAGCGTTGAAAGGGAGAGATTTGTATGCCGAGAAGTGGGCTAATTTTAGGATGGAGTTGGCGGTTATGGTGGTGAAGACGGAGGACGGAGTGAGCATCACGGGGAGGTCGACCGTTGCATATCCAGTGGTAGAAACGGTACAGGAGGATAGTGTATGCAAGCTTGTGTACTCGCCACCAAGGAACGTGTTGGATAGCACGCTCAAAGATGCCCAGGAGCTGGCGAGGAAGGCTGTCGGATGTCTTTGGGGAAAGGGTGTTTTTGGTGTGGAGATGTTCCTTATGGACACTGGTAAGTATATTGCATCCCATCTTCGAAGCTTCCAGTTCTCCCCATTGCTTTTCAAAGACCAACCTTTCAGCTCTCAACTCCGTCGTCGTTGCAAGTGAACTTAACTAATAAACAAACAGGTCGTCTCATAGTGAATGAGATAGCCCCACGAACCCATAACTCAGGTACGTTATATTGCTTGTTATTACTCTTGTTTAGATACTTATTACAGAGATAATAGGCCACTATACCATCGAAGCCTGCCCGACATTCTCTCAGTACAAATCCCAGCTTCTCTCTATTCTTGGTCTCATGCCCTCTTTTCCCAACTATGCTATTCCCTCTATGTTCCCTGCAACAATCATGCTCAACATTCTAGGCGGTCAGGACAAGAGCTCGCACAATGAGCTCATCAAGCGGGCAATTGCTATACCTACCGCTTCTTTGCATATGTACGGGAAAGAGTCTAGAGCAGGACGCAAAATTGGCCATGTTACTGTAATTGCTAATTCGATGAGTCAAGGTACTTTCTCTCCTCTCCTCCCCTATCCCCAACCCAAATTTTATACATGACGATTGGATTTGGAATGCTAACATGGTGGCACAATAGCCGAAGAAACAATCTCCCCCCTCCTCAAAATCGCCAACTGGGTTCGCGCTCAACGTCTCGGCCTACCTATCCCGACTTCTACTATATCTCGTGCTGCTACCCCCTCTCCACCCTTCCGCCAACCTCTAGCGAAACCTCTCATCGCCATAACTATGGGATCGGATTCAGACCTTCCCGTCTTAAAACCAGGTCTTCAACTGTTGGAGAAATTGAGCATACCATTTCACGTTACGATCACCTCCGCTCATCGGACGCCTGCGAGGATGACGGACTTTGCGAGTAGTGCTGTGGGCATGGGGTATAAGGTTATTATTGCAGCGGCTGGGGGAGCTGCACATCTCCCGGGTATGATAGCAGCTAGCACGGTATTGCCAGTCATTGGAGTGCCAGTAAAGGGGAGTGTAGGTGAGGGGATGGACAGTTTGTTGAGCATTGTACAGATGCCACGTGGTGTACCAGTTGCGACGGTGGCGATCAATAACTCTACGAACGC</t>
  </si>
  <si>
    <t>ATGGATTACCTCGTCCTCCCAGGAGGCTCTTGCGTCACTACTTGGGAAGTCAGCAAGCTGATTGCCAGGATCAATAAGAATGCCGAGGGTCCAAAGGTTACCGCCATCGAGGGGTCTTGGATTTATTACGTCTACTTGAATAATCCGGGCTCAGCAAAGGTAGCTTCTTTCTCAAAGCTTCATTGACTCATTGCTAAAAGTCTTCAGACTGCCGAAGCAAAGATCAAGCAGATTCTACCAGGTACCGACACAGATTCGTCGGTTGTGCCAACCCCGGGAGATCGGAACCAGGCCTATTACATTGTCCCTCGAAACCTCTCGCCATGGAGTTCCAAGGCCACAAGCATTGCACACGTCTGCGGGATCTCGGAGGTGGAGCGCATTGAACGGGGTCGGACTATACTGCTCAAATTCGAAGGGGCTGTCGAAGATCCGCTCTCAGTTCGGGATGTGCTCTACGATCGAATGACGGAGGTCATCACCACCACTGAGCCAGACCCTGCACAGATGTTTGCGGAAGCCCCACGATTGCCTTTGGAGGTTGTCGACTTTACCCAAGGCAGTCCGATAGAGATGCTCAAAGAGTACAATAAGAAAATGGGGCTTGCGTTGGATGTACCAGAAATGGAATATCTCGTCCAGGCCAGCCAGAAACTCGGCAGAAATCTCAACGATATCGAGCTATTCATGTTCTCTCAAGTCAATTCGGAACATTGCAGGCACAAGCAGTTCAATGCGAATTGGACCATCGATGGCGTGTCTAAGCCCATGAGCTTATTCGGCATGATCCGGAACACAGACGCCAAGAACCCCAAATATACTGTTTCGGCGTACAGTGACAATGCGGCGGTGCTCGAAGGGTTGATGGCCAATTTCTGGTCGGTGGATTATTCAACAGGTAGCTGGAAGCAGACGAAGGAGGTAGTCCATTACTTGGCAAAAGTTGAGACCCACAACCATCCCACGGCCATCTCACCCTTCCCAGGAGCAGCGACTGGATCCGGCGGTGAAATCAGAGACGAAGGTGCTGTCGGAAGAGGATCGACTCCTAAAGCTGGAATTTGCGGATTCATGGTCTCTGATCTTCTGATTCCCGAGTTCCGACAGCCTTGGGAGAAGGATGTTGGTAAACCAGGCCACTACGCTAGCAGTCTCAGTGTCATGCTCGAAGCACCTATCGGGAGCGCGAGATTCAACAATGAGTTTGGCCGCCCTTGTTTAGCGGGTTTCTTCCGAACGCTTACCGTTGAAGTCGATGGTGGCAGCGATGGTCTCGAGCTCCGTGGTTACCACAAGCCCATCATGATTGCTGGCGGCGTCGGTACCGTCAGACCTCAACATGCCCTGAAAAACGGGCGTGATGTCAAGGACGAAGCCCACGTCATTGTTCTTGGTGGTCCTGCAATGCTGATCGGCCTCGGTGGCGGAGCAGCTTCAAGTACATCTGGTGAAAACTCTAGTGATCTTGACTTTGCCAGTGTGCAGAGAGGAAACCCAGAACAAGAGCGTCTCGCCCAGATGGTTATCAACACATGCGTGGCATTGGGCGACAGCAACCCCATCGCGTTCATCCATGATGTTGGTGCGGGAGGTCTTTCCAATGCGCTGCCAGAACTCGTCAAAGATGCTGGTTACGGAGGCAGGTTTGAGTTGAGACAAGTTGCCAACGCAGACAAGAGCATGAGCCCTCTGCAAATCTGGTGCTGCGAGGCTCAAGAACGATATGTGATCCTTGTCAACGAAGAGAACATGAATCGCTTTACCGCGATTGCCAGTAAGTTCATCTGGTGGTCTCTCATTAGTCTCACCTTTACCAATTACTAACCCACTGCAGAACGTGAACGCTGCAATTTCTCTGATGTCGGCAAGGTCATCTCAAGGGATAAGAACGGTGTGGCGCCCCTTATACTGACTGATAGAGACTCAAAAGAGTACCCTGTCCCTATCGACCTTCCAATGCCGGTCTTGTTgCCCAAGGACAGtAAATTAGATCGTGTTGTGAAATCTAGGAAGCTCAAGCTTACACCTTTCAATGCTGAGCAGTGCTTGATCAGCGAATACCCACAGATCCCAAGCCACGATCTTCTGtGAAAAGCCATCGAACGAGTATTGAAGGTGCCGGCGGTTGGCTCGAAATCGTTCCTGATCACCATTGGAGATCGTTCAGTTGGAGGAATGACCGTTCGAGATCAGATGGTGGGCCCTTGGCAAACCCCCGTGGCAGACGTTGCTGTCACCGTCACCTCTCTGAATGTTGGCGATAAAATTAGGACCGGAGAAGCTATGAGCACCGGTGAGAAGCCTACGCTGGCTCTCATCTCTCCAGCAGCATCCGCACGGATGGCGGTCGCTGAGAGCTTGATGAACTTGGCTGCAGCACACGTTCTCGACAACTTGCCCCGAGTTCGACTCTCGGCAAACTGGATGGTCGCCGTTAATCACCCGGGCGAAGGAGCAGCTCTTTATGAGGGCGTTGAAGCCATCGGTATGGATTTGTGCCCGAAACTTGGAATCAGTATTCCAGTCGGCAAGGATTCCACTTCGCTCAAGGCTTCGTGGAAAGACGAGAATGGAGATTCCAAGAGCGTCACAGgCCCCATGACTGTTGTCATCACGGCCTTTGCTCCAGTTGCTGACGTTCGAGACACATGGACACCGGCACTGCGGAGACCAGAGGACGTTGGCGAGACGATCTTGATGTATGTTGATCTTGCTCAGCGTAAGAAGGCGATGGGGGGTTCTGCACTCGCACAGGCCTTTGGCCAGGTTGGTGATGACTGTCCCGATGTGCGTGATGCCGACCTCATGATCGATTACTATGATGCGGTACAGCAACTCCACGAATCCGGGATTGTTTTGGCATACCATGATATCTCGGACGGTGGACTACTCACCACTATTGCCGAGATGATGTTTGCAGGACGCTGTGGAGCCGAGATTGTGATTGAACGTTTTGCTGAAAGTCCTGCTTTGCCTCATGTTCTCGAAGCGCTCTTCAACGAGGAGTTAGGTGCTGTATTCCAAGTTCGGAAGAAGGACGAGGTCAACTTCAAACGCTGCTTTGCCACATGCGGTCCTgCCCCAAAGCTCATCACAAAGATCGGCCGTGTCCCATCAGCCTCCAAACAGCAACTCTCCATTCGCTATGGCCTGCAATCAATATTGCACATGGAACGCTCCGAGCTGCAACAACAGTGGTCCGAAACCTCATACCATTTACAACGAATGCGTGATAATCCCGAATGTGCAGATACCGAATTTGACAACATCAAAGACAGCCAGGACCCTGGACTCCAATACAAGCTAACCTTCGACCCGAAAGAGAGTATTCTCCCATTCACTGCCACGATCGCTTCGGCTTTTATCAAGGCTCCTCGTGTTGCCATCCTCAGAGAACAAGGTGTGAATGGGTACGCTGAAATGGCCCACGCTTTCAAAGCAGCTGGATTCGATGCTGTTGATATTCATATGACGGACATCATCGAGGGTCGCTCGCTTGCTGACTTTGTGGGAATCGCTGCTTGCGGTGGTTTCTCTTACGGAGACACTCTTGGTGCTGGAAATGGCTGGGCCCAATCTATTCTCCTCCACAAGGATAACGCACGACCCGAATTCGAACGCTTTTTCGCTCGACCTGACACGTTTGCACTCGGTGTCTGCAATGGTTGTCAGATGTTTACTCGCATTGCTGAACTTATTCCTGGCTCAAGCCACTGGCCCAAATTCGTGGATAACCAAAGTCAGCAGTTTGAAGGCCGAGTCTCCATGGTCAAAATCCAAGATGATAGCAAGAACCCCTCGGTTTTCCTACATGGCATGAACGGCTCCTCCCTCCCCATTATCGTCTCTCACGGTGAAGGCAGAGCCGAGTTCAAGTCTGCAGCCGATCTCGCGGCCATGAACGCTGATAACCTCATCCCGTTCCGGTATACCGATAACAGAGGACAGGTGACTACGAGGTACCCCTTTAATCCCAATGGCAGCCCTGAAGGTATTGCCGCCGTGCGAAGTTTGGATGGGAGGGTGTTGGCTATGATGCCGCATCCAGAGAGGACGATTACTGTCGATGTGGGGAGTTAT</t>
  </si>
  <si>
    <t>ATGCACGACTTACCAGATACCAGAGCGACCGTCCTAATCTCGGGCGAAGGATCGAATCTCCAAGCACTTATCGATGCCACGACTACCACCATGCCATACCTTAAAATCGTGCGAGTCATATCGAATAAAGCAAAAGCAAATGGCCTCAATCGCGCAAAAAGGGCCTCCATTCCCACCAGGTACCATAACTTGGTGTCTGGCAAATACTACCAGCCCGGAGAGAAAGATCAGAGCGTCAAGCAAGCTGCTCGCCAGAAGTACGACGCAGACCTCGCAGAGATTGTTTTGGAGGACTCGCCAGATATTATTGTATGCGCTGGATGGATGCACATTCTGACACCCGAGTTTCTGAGTCCGTTGGCGGAAAAGAAAGTCCCCGTTATCAATTTGCATCCTGCGTTACCCCAAAAGTAAGGGATATCCTCAAGTCTCCTACATGTGTTCCCTTACTAACAACAGCCAGATATGACGGTATCGATGCTATAAAGCGAGCTTATGATGATTTCCAAAACGGGAAATTAGAGAATAATAAGACTGGCATTATGATACATTATGTGATAACGGAGGTGGATCAAGGAGTTCCTATTGTAGTGAAGGAGATAGAGTGCAGAACCCCGGAGACGTTGGACGAATTGACGGCACGTATACATCAGTCCGAACATGAGCTCATTCTGGAGGGTACGCATATGGCAATAAGCCAACTATGGAGAGAAAGAGAGA</t>
  </si>
  <si>
    <t>ATGGAGCCCATTCGAATACTTCTAGTTGGCAATGTAGGCTTGAATCTGACTTTTCCTTGACCCATTGCTGATGGTGATCACCAGGGTGGACGGGAGCATGCTCTTGCTTGGAAACTGTGTCAATCTCCTTTGGTTGAGTCTATAATTGCAGTTCCAGGAAATGGAGGAACAGCTACTTGCCCAAAAGTCACCAATAATAACGACGTTGCAGCAGATGACTATCCTGGCTTGGTTGCTCTTGCACAGAAGCACGATATAAATCTTGTTGTTCCTGGACCCGAAGCCCCCCTGGTGGATGGAATTGAAGGCTTCTTTCGTGCTGTTGGGATACGATGTTACGGCCCTTCAAAACTCGCCGCACGTATGGAGGGGAGTAAGACATTTTCAAAAGACTTTATGAAGAGACACAATATTCCTACTGCGGCCTACGAAAATTTCTCCGACTATGAAATTGCACGCGAATACCTCGACAGCATCGACCATAATGTTGTTCTCAAAGCGAGCGGTCTGGCTGCTGGAAAAGGTGTCATTATACCTGCGACCAAAGAGGAAGCGTATAAAGCTTTAAAAGATATTATGCTTGACAAGGAATTCGGATCTGCGGGAGACGAGGTCGTTATTGAGGAATTTTTGGAGGGTGATGAGCTAAGTATTCTGAGCTTCAGCGACGGCTATACTATGCGATCTCTTCCTCCTGCCCAAGACCACAAGAGAATCTTTGATGGGGATCAGGGACCGAATACTGGTGGTATGGGCTGTTATGCTCCGACAAAAATTGCGCCCAAGGCTTTGATCCAGGAAATTGAACGGACAATTCTCCAGCCTACCATCGATGGCATGAGAAAAGAACGCTTCCCATTCGTTGGCACCTTGTTTACTGGATTAATGATGACGAAAAATGGGCCAAAGGTCTTGGAGTATAATGTCAGATTTGGCGACCCGGAAACGCAAACTCTTCTCCCATTAATGAGTCAACATACCGATCTAGCTGAGATTATGGTGGCCTGTACGGAGGGCTGGCTTTCAGAGGTTGAAGTCAAGGTTGACGAGAAGTCAAGCGTGACGGTTGTGGTGGCTGCAGGTGGCTATCCTGGGACGTATCCGAAAGGTACCCCTATAACTGTCAGCGCTCCTCCAGCCGATACAAATATCTTCCATGCTGGAACAACCATAAGGAACGGGCAACTGCAGAGCTCAGGAGGGCGAGTAATTGCTGCACAAGCAACTGCTGAAAACTTAGAACAAGCAGTCAAGAAGGCATATATTGGTAAGACTTTTATTCAAGAGGACAAAGATTCTGTGTTTATAGAAATTTCCTCTGAATTCATATTTCTCGCTAAGCATAAGCTGATATAGCCCTTAGGTATCGAATCCATAAAGTTCGATAAAATGTTTTACCGGAAGGACATCGCTCATAGGGCATTTAAACCAACGACTTCAACCAAAGAAGCTCTTACCTACGCATCTGCAGGTGTCGACATAGAAGCCGGTAATCAATTTGTTGAACGCATCAAGAAAGCAGTGGCGTCAACCAGACGTCCTGGAGCCGATGCCGAAATTGGTGGGTTCGGTGGTGAGGTAGACTTGGCCAAAGCTGGGTACGCCAATGCCCCGGTTCTCGTTGGTGCAATTGATGGTGTTGGCACCAAACTTGCCATTGCACAAGTCATGAACAAGCATGATACAGTCGGGATCGATCTCGTGGCCATGAACGTTAATGACCTAGTAGTCCAAGGCTCTGAGCCAGTGATGTTCCTCGACTATATAGGCTGCAGCAAATTAGTCTCAGAAACTTTGGCAAACTTCGTTGAGGGTGTAGCTATCGGATGTATTGACGCCCGTTGTGCTCTTGTTGGTGGAGAAACCGCGGAAATGCCCGGCATGTATCAAAAGGGTGATTATGATGCTGCTGGAGCCGCTATCGGGATCATGTCCCAGGATCTCAGATTACCACAAAAAGGTGCTATGGTCGAAGGAGATATCTTGTTGGGATTAGCATCGAACGGCCTCCATTCGAATGGCTTTTCATTGGTGCGAAGAATCATTGCTAGAGAAAATCTTCCATACACGGCTCCTGCTCCTTGGGACCAAAGCACATCTGTGGGTCTGAGCTTGTTGACTCCTACACGGATTTATGTTCGCCCTCTGTTGGAGGTCACAAACAAAAAGCTTGTTAAGGGTCTCTCGCACATCACTGGAGGTGGCTTGACGGAAAATATTCCTCGGATGCTACCCTCTCATCTCGCAGCCGAAGTGGATATTTCAGCATGGCAGCTTCCTGCTGTTATGAAGTGGTTGAAAGCGGCTGGAAACGTAAGTGCTGCTGAGATAGCAAGAACTTTCAACACTGGAATCGGTATGGTGGCTGTGGTAACTCCGGAGAATGTTGCTCAGGTTACG</t>
  </si>
  <si>
    <t>ATGTGTGGCATTCTCGGCCTTATCCTTGGGGATCTCGAAGACCCCAACCAGACGACCGCGGCAGCCGATCTACACGACGCGCTTTACTATCTGCAACATCGAGGACAAGATGCTTGCGGTATCGCGACTTGCGCATCTGGCGGTCGAATCTATCAGTGTAAGGGAAACGGAATGGCCGCCAGGGTCTTCCACGATGGCTCGCGTGTGCAGGATTTGCCCGGCTTCATGGGATTAGGACACTTGAGATACCCAACGGCAGGTAGCAGCTCCAGTGCCGAGTCGCAGCCCTTTTATGTGAACAGTCCATACGGGATCTCATTCGCGCATAACGGCAACCTCATCAATGCTGAAGATCTCCGCAAATATCTCGACAGAGAGGCTCACAGACATATCAATACCGACAGTGACAGCGAGCTGATGTTGAACGTCTTCGCAAGCGAACTCAACGAGACCGGCAAGGCCCGTGTCAATGAGGAGGATATTTTCAACAGTCTAGAGCGGATGTACGGCAAGTGTGTTcGGGGATGGGCGTGCACAGCAATGCTGGCTGGCTTTGGCATCCTTGGCTTCCGTGACCCATATGGCATTCGTCCTCTCGTTATGGGATCTCGACCATCTGGAACGTTGCCTGGGGCTATGGACTACATGATGGCCTCGGAATCCATTGCATTGCGCCAGCTCGGATTTCACGATTTCCGTGACATTCTTCCTGGCGAAGCTGTGATCTGCCGCAAGGGCTGCAAGCCTGTCTTTCGACAAGTTGTACCACAACTCGCATATTCTCCAGATATCTTCGAATATGTGTACTTTGCTCGTCCTGATACGATCATCGATGGTATCAGCGTCCACCAAAGCAGACAGAAGATGGGAGAGCGCCTTGCTGATAAGATCACCAGCATCTTGAGCCCCGAGGCTATCAAGGAAATCGATGTGGTCATTCCCATTCCTGAAACCTCGAACACATCGGCAGCCAGTCTTTCTGCACGTCTTGATATCCCTTACTGCCAAGGGTTCGTGAAAAACCGTTACGTTTTCAGAACTTTCATCATGCCCGGTCAGAGTGCTCGTCAAAAATCTGTCCGCCGAAAGCTCAGCGCCATTCCCTCTGAATTCAAGGATAAGGTTGTTCTTCTTGTCGATGACAGTATTGTGCGGGGTACCACCAGTCGGGAGATTGTGAACATGGCTAGGGAAGCTGGTGCGAAGAAAGTCATCTTTGCTTCTAGCTCGCCGCCCATCACCCATGCTCATATCTATGGGATCGATCTCGCTTCGCCACAAGAACTCGTGGCCCATAACCGAGATAGAGTAGCCATCGCCAAACACATTGGAGCCGACGAAGTCATTTATCAATCTTTGGATGATCTCAAGGCAGCATGTGCAGAGCTGTCTCCTCGACCCAACCAGCAATTCGAGGTTGGTGTCTTCTGTGGCAAGTATGTCACACCAGTCACCCCGGAATACTTCGAGTACCTTGAACGAGTCAGAGGCCAGGGCCAAAAGCTGAAGATCCTGGATGCAGCCAGAGAGGCCGTCTTGCAAGGAAATGCTGGCGAGCTGGAAATCAAGATGGTGCAAAATGGTGTGGCTGTCACTGATG</t>
  </si>
  <si>
    <t>ATGACATCCCCAGAAACCTCATACCCATGGCAAAAACCCGCACATCCCATCCCAAGGGGAACCTTTATCGTCATCGAAGGCCTAGACCGTGCCGGGAAGACAACCCAGGTCAAAAGATTATGCGATGGTCTCTACTCGGCAGGGCACAATATCAAGACTCTACGATTTCCCGGTATTTCTTCACTCCTTGAATTATTCATTCCCAATTTTTTCCCAACGAGATTTTAGCTAAGACTCCCCGACAGATAGGACATCGCCAACAGGCCAAATGATCAATTCCTACCTCCAAAGCTCCGTCGAAATAGAAGACCACGCAATCCACCTCCTCTTCTCCGCCAATCGCTGGGAGAAAGCGTTTGTATCCCTATTTGAATTCTCTCTGGCCATCCCCTCTTTTCATCTGATCCGAATCCAAATGAAAACTAACCACTCGCCAGTAAATGGATCGAAGAAACTCTGGCTGCAGGTTACACCATAGTCTGCGATCGATACTACTATTCCGGCATGGTCTACAGCGCCGCTAAACAGAACCCCAGCCTTGATTTAAATTGGGCCAGGATGCCAGAAGTAGGTTTACCGAGACCAGATGTGGTCGTTTTTCTAGATCTGAAGCCGGAGGATGCCGAGAAGAGGGGTGGGTATGGGGAAGAGAAGTATGAGAAGAGGGAGATGCAGATGAGAGTCAGGTCTATGTTTGCAGGGTTATTAGATGGAGGAGGA</t>
  </si>
  <si>
    <t>ATGCTAATTGGACTGTGCGGAGGTAAGAAATTCCCAAAAGGGACGCGCTAAAGTTCGCTAAATCGTTTTTCCAGGAATTTGTGCTGGCAAGCACGCCGTCGCCAACTACCTCGCTGAACACCACGGCTTCACACATCTCTACCTGCGAGAAGAGGCTGTCAATGGCGACAAGGCACCTGCTACCAATGGCGCGGCAGATTCCAAGCAGGAAAACGGTGTGCTACCAAAGCAGACGGCTCCCAGATTTAATAGCACCATCTCCAAGCCAGCCAAAGAGTACTTCTTCACTACCGCAGACGACCTGCTAAGCTTTGTTACCAGGCGATGGAAGCAAAGATGGGTCACAACTGATATCCACAATCAAGCTATACTAGACAAGCTCTTCCGCCGTCCATTCTTTATTCTGGTCAGTGTGGATGCACCTGTCTCCGTCCGCTGGCAACGCTCGCAAGCACGACTGCAGAAGAGCCAACCCTCCTCTGCCGAAAGCATCTCCCTAGAAGAATTTGTTCTTAAGTCAGATGAACACCTCTACAGTCCGGAGTTTGGCCTCCAGCCCCTCATCTCCAGAGCCACAGTCCGCCTACTCAATACCTCGTCAAGTCTAGCACATCTCTATGCAACACTGGGAAAGTTGGATTTGACAAACGAGGACAGGCTGCGGCCTAGCTGGGACCTATACTTTATGCAGTTGGCATCGTTGGCAGCACAAAGAAGCAACTGCATGAAACGACGCGTGGGATGCGTGCTGGTGAGGGAAAAGAGGGTGATCAGCACTGGATACAATGGGACGCCTCGTGGATTGAAAAACTGCGCAGAGGGCGGATGTCCAAGATGCAATGACGGGCAGGGATCTGGTGTTGGCCTGGGAACATGTTTATGCCTCCACGCGGAAGAAAATGCTCTCTTGGAGGCGGGTCGGGAGCGTATCAGGGAGGGGGCAATATTGTACTGCGATACATGCCCTTGCCTGACTTGCAGTATCAAAATTGCACAGGTAGGAATCGCGGAGGTGGTCTACAGCCAAGCATATAGCATGGACACGGAGACCTCGTCTGTTTTCAAAGAGGCCGGTGTTCGGCTGCGGCAATTTACTCCTGTATGCAACCCCACCATCCATGTTACTCGTCCTCATACTAACGCTTGAAAAGCCTGCGAATGGTTTGATCCATCTAGAGAAGCCGAATTTCTACTAATTGAAGCCTTCAGAGAACACTACACACGCATACCCGATGTTGATAACATGAGCCCACACTGTGCTCCATAGGAATCGATAATTTCGTTGTTTATTCTTTGCAAGGCAACGATTTCCATTTCCATGCTACAAGTGTGGTTGATTTGATTGCAAGCCAAGAAAAGTAAGAAAAAGCGTTCTTACGGTTAGCGGGATGTCCGCTATTGAATGCATGTCTCTAATGCCGAGACTACGTCTAATTTATGTTGCAAACCGGCGCTAGGTATCTACCATGCGATCTGGATCCCCACTAAACAATTTCGGTATTCAGCGCTTTAAAATTCCGTGTCAAGCGGCATGGAATATTATACCGCTCTTTTCCTGGACCAAGGCGCATGGATATACAATTGGGGATTGTTTTAATACCAATATAAATAGGCATGTGTCGATTCCCATGCTATTAAGCTTTTAAAGCCTTTGTAAAGCATTACTTGGCTTTCGCTGTGAGCTCCAGTTGCGAAATCGACTATCATCTTGGGCTTGTTCATTGGTACCTCCTGAATTTTCACAAATCACGATTGCACTGTATGTACCAAGTGATCATTACGGGAAGCTACACCTGACAGATCCGATGACGTCCTCTGATTGGGGTTTGGTGCATTTGCACTTTGCAGTGTGGTTTCACGTCTTAACGAGGCTGCCACCTCTCGGTAGTACCTGCCTGTAGCTCCAACCTTGTTTTGTTTTCTTCAAATCATATCTTCACCCTCTTTTTAAGAGAGTAGACAAAGCCAAGCCATAGACGAACCTCAGCTCGTTGCCAGACGCACAGTCATCCCTACCTTCAGGACCCAATCTTCCTCCCAGGGGTGCTGTATTGGCTCGGAATGATCAAAAATAGCAGTCGATAAAAGAGGACATTGATCGGCTTTACATATTAGAGGACCAATCGCTTGCCAAAACAAGGTTGGAGATCGAGAAGAAGCATAACTTCAAAGCTTCGTAAGCCTTTTCTTTCAGGTTATATGCCATTAAGCTCATTTTTCCTAGCGAACGCAAATGGAAATCAAAGCTGAGAGAGTGGAAATATGACAAGAACATGCCTATCCAAACTGTGCGAATTGCTATCGCTAAAGCAGAGAAACGTGCCAGAGAAGGCAAGGCAACTGCTCTTCACTATGGCAAATCTTTCATAACGCATCAGAGGATCGAGAATTTCATGCATAGAAAGGATGTGAAAGAACTGAGGCCGATATCGCCTAGTGTAGGTCAGTCAAATTCCCCTCAAGTTTGCATTCGAGGTGTTTGCTAACACGTAGAGGCAGAAACCCCTGCGGGTTTAAGTATATCGACACCTGAAGCTAGCGATGATACGTCTTTTGATATAGTTATTAATGACATAATCAATGATACCCGCtAAAAAAGGAGAGAGTCAGGGGGCCGTGAGAAGAATATTGGTTCCCCAACACGATTGGTGGTCAGCAATACCCCTTCTGTCGATATCTCCCTGACAAACGCAAGCAATGGTGGTGCGGAAACCGCTGTGTTCATAAGTCGTGGCAGTATTACCTCCAGACCAGGTGGCAATAGCACCACAAATTCTTTCTATAAGGAGATGTCAAACGTTCCTGAAGATCAAACTCCCACCAGCCAAAATCCAATGGTAGAGGAGCAACAGGATATATCGGAGACCAGATTGATGTTTTTGAAATGCAGCCGTCAACCCAGCCGTGATCTAACAACTCACTTAACAACTTCCTTGACAAATATGTATCCACGGGATTCCTCGGGCGAGATTAATATTTCCAAAGAGATCTATCAATTCTTACATCTCTTTCGTGGTCATTATTATCTTGACATGTCGGATAATAAAATGGTAAACAATATCAACCATTTTGCCATTGCTGATTTGGGTGAATTGGATGAAGCCCTATTGAAATATATCCGCGCTATTTGCCTTTCTGTAGAAACTTCGACAGACACTGTCATTTTTAATCTCCCCAAGCGCCATGACTTCTGGGTGTCTTGCCGCGGCCATTTTGGAACAATCTATTCGCTTTGGATTGAAAAGCAATTTGATTGTGTAATACATCGACATCGCATTTT</t>
  </si>
  <si>
    <t>ATGGCGTCTTCGGCATTACACGAGGAGCATCAATACCTCGATCTAATCCGTGAGATTCTGGACATAGGTGAAAAACGGCCAGACCGGTAAGCTAATATCTAGATTGATATATAATAAATATGAACTTTGAATCTGATATATCTTAGAACAGGGACTGGGACTCTGTCTATCTTTGCGCCACGGCCACTCAAATTTAAGCTCAACGACAATGGGCGACCGATCCTCCCTCTTCTTACGACAAAACGTGTTTTCACTCGTGCCATTATAGCTGAGCTACTCTGGTTCGTTCAAGGAAGCACATCGTCCCTCGCACTGAGCGAGGCTGGGGTGAAGATTTGGGATAGCAATGGATCGCGCGAATTCCTAGATAGCAGAGGCTTAACACATCGTGAAGTTGGTGATCTTGGGCCAGTCTATGGCTTTCAATGGCGACACTTTGGCGCCGAATATAAAGATGCGTCAACGGACTATACTAGTCAGGGTGTGGACCAGCTGGCCGAGATTATACACAAGCTTCGAACGGATCCTTACGACCGCCGAATAATTCTTTCCGCTTGGAACCCCCGGGATTTGCCTATCATGGCGTTACCACCTTGCCATATGTTTGCCCAGTTCTACGTCTCGTTCCCGGGACAGGGGCAAGATGGGAGTAGCGAAAGCAAAACGAAAGGGCATCTCCATTGTCAACTGTATCAGCGATCCTGCGATATGGGGCTTGGCGTACCATTTAATATTGCCAGCTATGCTCTCCTATGCCATATGCTCGCTCATGTTTGTGATATGGTCCCTGGAAGTCTTACACATGTTATGGGAGATGCACATGTCTACCTCGATCATATTGATGCTCTTCGTATACAATTGGAACGCGAGCCACGGGCAT</t>
  </si>
  <si>
    <t>ATGGCCGCAGCTACCCAAACGTCTCCTCCTCACTgCCCCCTCCCAAAACGTCTTAAAGCAAACCCAACCTCACCAATTACTTCCTCCAATCCAAAAGTCATGGCTGTCACTACCGCCCCTACTTCCGAGCCAGCAGTAACCCACCTCTCTTCCCAGCCACCGCTCCTCATCAAGAAACTGGGACCGAATGCCAAACTGCCCACGCGAGGGAGCGCCTTCGCAGCCGGCTACGATATATACGCGAGCAAGGATACGGTTGTCCCTGCGCGGGGAAAGGCTCTCGTAGATACGGATATCAGTATGGCAGTACCGGAGGGGACTTGTTCGTTTTTACCATTCCCTTCCTTTGCCGAATGAATGACTCCTTAGATCAGAAATGCATGTGCTAATGTCACGATGGATGCAGATGGCCGAGTAGCACCTCGTTCTGGCCTGGCATTCAAACATATGATCGATACTGGTGCCGGAGTGATTGACGCGGATTATAGAGGTCAACTAAAGGTCTTACTTTTCAATCACGGGGAGAAGGAGTTCGAGGTCAAGGTTGGGGATAGGATTGC</t>
  </si>
  <si>
    <t>ATGAAGTACGTTCTTGTATCAGGAGGTAAGCACATGATAGAAGTTGTTTTAGTCCAAAATGGTCGCAATCTGACAGAGTTATAGGTGTGATTTCCGGCATTGGGAAGGGCGTCATTGGTATGGTTGCAAAATTTGATGGAAATATGAAGATTTTCAAACTGACGATTGAATAGCCTCTTCCACGGGTCTACTGTTGAAGACGATTGGATTGAAGATAAGCGCTTTGGTAATGCAATCATAGAGCATAATTGCTGACGGCCAGGCACGTCACTTCGATCAAAATCGATCCCTACATGAACGTTGATGCTGGTACTATGGCTCCCACCGAGTAAGGCAACGCTCAATTCCTCTGATATGTATGTGCGGGGCTAATGGTTCTTCGAAGGCATGGAGAAGTCTTTGTCCTCGATGATGGTGGAGAAGTCGACCTCGACCTGGGTAATTACGAGCGATACCTCAATATTACCCTCACACGGGAGAACAATATCACGACTGGTAAGGTCTACAAGCATGTCATCGAGCGGGAACGCCGTGGCGACTATCTTGGAAAGACTGTCCAGGTGATACCCCACTTGACGGATGCGATTCAGGATTGGGTTGAAAGAGTTGCCCAAATACCTGTCGACGACACGAACGAGACGCCAGATGTGTGTATCATTGAGTTGGGAGGCACAGTAGGCGATATCGAGAGTGCACCCTTCATCGAAGCCATGAGACAGCTGCGACGAAGAGCAGGAAAGGGCAATTTCTTGCAGATCCATGTTTCGCTCATTCCAGTCATCCAAGGCGAACAGAAGACGAAACCAACACAGCAAGCCTATCGAGATGTTGGACGATCTGGTCTTGTGCCTGATTTGGTGGGTCAATTACGTATACCAGAAGCTGAGAAAATGCTAATTATACTAGATTGCTTGCCGTTGCGATATTCCCCTTGAGCCAAGCACAATTGAGAAAGTTGCTATGTTCTGCCAAGTCGAACCCGAACAGGTAATCGCAGTTCATAACGTTTCCTCTACCTATCATGTTCCTCTGCTCCTTGAGAAACAAGGCCTTGTCAATACTGTCCGCGACATTTTGAAGCTCGACGATGTGCCGAAGTCTCAAGCCCTGGTTGATCTTGGCCAACGAATCTGGGTTGAATGGAAACTTCTTACTACCCAGCAAGATCACCTCTTCGATACTGTCTCGATTGCGCTTGTCGGCAAGTATACCAACCTACACGATAGCTACTTATCAGTAATTAAGTCCCTCGAGCACAGCGCCATGCGATGCGCTAAGAAGCTTAACTTGATATGGGTTGATGCCTCTGATCTCGAGGACCAAACCAAGGTTGAGGCCCCTGCTAAATTCCATAAAGCGTGGCATGAAGTCTGCACAGCAAATGGCATTCTCGTACCAGGCGGATTTGGGCATCGTGGCACGGAAGGCATGATCAAGGCTGCCGAATGGGCCCGCACAAACAAGACCCCCTACCTAGGTATCTGTCTTGGCATGCAAATCGCCGTTATTGAATTTGCTCGCAATGTCTGCAAAATCAAAGAGGCTGGTTCTCAAGAACTTAACGACCAATGCGAGGATAAAGTTATTGTCTTCATGCCCGAAATTGATAAGCTCAACTTGGGCGGAACAATGCGTCTTGGTGTCCGACCTACCGTATTCCAGGAAGGCTCGGAATGGTCCCGTCTTCGTGCCCTCTACGGAGAAAAGAAAGAGATCAATGAGCGCCACAGACATCGTTATGAAGTCAACCCCGAATATATCGATCGTTTGACCGAGGGTGGCTTGGATTTCATTGGCAAGGACGTGAAGGCCGAGAGAATGGAGATTCTTGAATTAAAGGATCACCCATATTACGTTGGTGTTCAATTCCACCCCGAGTACCTCTCTCGGGTCCTTGAGCCAAGCAAACCTTATTTGGGT</t>
  </si>
  <si>
    <t>ATGGCTGTCAAGAAACTCAACTTCATCACCGGCAATAAGAATAAGCTGGCTGAGGCGAAAGCTATCCTTGGAGATATTGTCGATTTGCAAACCCAGTCCCTTGATTTAGTTGAGATCCAGGGCACAATCGAGGAAATCTCAATAGATAAATGCCGTCGCGCCGCTGAAGCTGCAAGTACCCCACTTCTATATTTTATTTATTTGGTTGTACTTATTTTATTTAGATCAAGGGTCCGGTCCTGGTTGAGGATACTTGCTTATGCTTCAATGCTCTGAAGGAACTACCCGGCCCATACATGTGCGCTACATTCAATTACTCAATATTACCGGCATTGACCATTGTATAGTAAATGGTTTTTACAAGCACTAGGCCACCAAGGGCTCAATGATCTTCTTGCTGCTTTTCCAGATAAATCTGCTCAAGCTGTTTGTACATTCGCATACTGCGAAGGCCCCGGCCATGAGCCAATCATGTTCCAAGGTCGAACAGATGTAAAAGCCTCTATCTATCCCAGTTATCATTCTAACAGGTTGCAGGGCAAGATAGTACCAGCGAGAGGCCCGGGGAACTTTGGTGAGGAATCCAATGAACGTCTCCCTCCGTTTGCTAATACTGTCTGTGAAGGCTGGGACCCTATTTTCGAATACGAAGGCAAGACGTGAGTCTAATTATCAAAGCCCCTTCCCCATGATGTTGCTGATCAGAAAGGTATGCCGAGA</t>
  </si>
  <si>
    <t>ATGGCGCCTACAACTGAGCAAATCGAGTgCCCCCCAAAACCCACTCCAACCTTCTCACCCAAAGATGTGACGGTCCTCTTCGTCCTCGGTGGACCTGGTGCTGGGAAGGGCACACAGTGTGCAAATCTCGTGCGGGATCATCATTTTACGCATCTATCGGCCGGCGACCTCCTTCGCGCGGAGCAGACGAGGGAAGGGTCCGAGTTTGGAGAGTTGATCAAGAGTTATATCAAGGATGGCAAGATCGTGCCCATGGAAGTGACTGTCCAGCTTCTCGAGAACGCCATGACCGATGTTGTTGGCAAGGATAAGGATAAGAAAGGGAAATTCCTGATTGATGGGTTTCCAAGGAAGATGGATCAGGCCTTGAAGTTCGAGGAGACGGTGTGCCCTAGCAAATTTGTGCTGTTCTTTGACTGTCCGGAGGAGGAAATGCAGAGGCGGTTGTTGGAACGAGGGAAAACAAGTGGCCGTTCGGACGACAACGCAGAGAGCATCAAGAAGCGATTCAAGACCTTTGTTGAGACAAGCATGCCGGTTATAGACTACTTCGGAGGTCA</t>
  </si>
  <si>
    <t>ATGTCTTCCTCGACTCTCCCTCAATACAAGGCTGATTTCCTCCACGCAGCTATTAATGGCGGGGTCCTCAAATTCGGCAGCTTCAAGCTAAAATCCAAGCGCATATCCCCTTACTTCTTCAATGCTGGCGATTTCTATCGAGCCGACCTTCTGCGAGCAATCTCCACCGCATATGCCAAAGCCATTATTGAAGATAGTAAAACCTCAACTCCTCTCCAATTCGATATCGTCTTTGGGCCTGCATACAAGGGTATCCCCCTCTGTACCTCTACGGTCGACAAGTTGGCGGACTTGGAGCCCGAGAAATATGGACAATTGTGCTATAGTTTTGATAGGAAAGAGGCAAAGGATCATGGAGAGGGAGGGAATATTGTGGGCGCGCCACTGAAGGGTAAGAGAGTCTTGATTGTGGATGATGTAGTCACTGCTGGGACGGCGAAGAGGGAAGCTATTGATAAGATTCGGAAGGAGGGCGGCATTGTTGCGGGTATTCTGGTCGCTCTGGATCGTATGGAGAAGCTACCGGCAGCAAGCGGAGATGACAGTGCTCCTATGCCCAG</t>
  </si>
  <si>
    <t>ATGGCAGCACCTAAACCCCTCCATTATGCCACGAAGGTTAGCTTCGAAGAACGTGCAAAATCTGCCACTCACCCTCTTACCTCCTACCTCCTCCGCCTCATGACTGTCAAACGCTCCAACCTTTGCCTCTCTGTAGATGTTTCTACTACGCACCAACTACTGCACCTCGCAGATGTCTGCGGGCCCTTTATCGTCGTGCTCAAGACGCATCACGATATCGTGAACAATTGGGATTACAACCCCTCCACCGGTACCGGGGCCAAGCTCCAGCGCCTCGGACGCAAATACGGGTTCCTGGTCTTCGAGGACCGTAAGTTTGGGGACATAGGGAATACGGTGCAGATGCAGTACACAGAGGGCACTGCGCGGATCATAGACTGGAGCCAGATCACGAATGTGAATATGATGAGCGGTAAGATGGCTGTTGGGGCACTAGCCGAGGCGGCGGGGAAGTGGAGAGAGAGGAGGAAGTATGAGGTTAAGACTGATATCTGGGTTGGGACGCCGCGGCCAGAGAGCCTGGAGGGAGAGGAGGATATTCATGTTGAAGAGGGGGATGTGAATTGTCTTGGGGGgAGGGATCAGGTAGCAGAGAGGGCAGAGAGGAAGGCTAGTATTGTGAGTATTACGACGGTGAGCCAGCACTTTGAGTCGGCAGATAGTCCGAGGGCGAGTAGTGTTGATTTTGAAGGGGAGGCGCTAGAGGGGATTGAGGAGCCACCGTTGGAAAGGGGGCTGTTGATATTGGCACAGATGAGCAGCGTGGGAAATTTCATGGGAAAGGAGTATACGGATGCTTGTGTGCAAGCGGCGAGGGAATACAGTGGATTCGTGATGGGATTCATTGCGCAGGAGACTTTGAATAAGGAAAAGGACGATAATTTCATCACTATGACGCCGGGATGTCAGCTGCCCCCTGCCGAATCAGAAGACGAAGATGCGAAGGTGAATGGAGACGGGAAGGGGCAGCAGTATAACACGCCAAAGAAAATCGTTGGGGAGATGGGTTGTGACATTGTGATTGTGGGTAGGGGCATTAT</t>
  </si>
  <si>
    <t>ATGCGGCCCTCATGCGTGCCTCGAGCGCAACTATGTCGCATTCTGTCTTCTCAATCGCGCCCAATTCTTCGAAACACTATCGCGAGCTCGATTCGATCCCAAGCCTCACGCTCTGCGTCCAGCACAGCGGCGCCGGCACGTTCTATCTCCAACACATTGAAATATGTAGCATATGGAACTGCTGCCAGTGCCACCACGGTGTTTGGATTCCTTTATTTTACTGATACGCGAAATGCCATCCACCGGTACCTCGTCCCCGTTGGGATGCGCCTCGTTTTCCCCGACGCGGAAACGGCGCATCATATGGGCAACGTGTTGTTAAAGATGATGTATATGATGGGTGTTCACCCTCGGGAACGCAACCAAGTCGCCCGGGATTCGCAAGGCGGAGATCTGGCCGTAACAATCTGGGGACAAAAACTACAGAATCCCCTTGGGACCAGCGCGGGCATTGATAAGGGAGGAGAGGTCTGTGATGCTCTGTTCGAATTGGGACCGGCGATTGTAGAACTCGGTGGCGTGACTCCACTTCCACAAGAGGGGAACCCGAAACCTAGGTGTTTCCGTCTGCCAGGGCAGAAGGCCTTCATCAATCGCTACGGGCTCAATTCGGAGGGGGCAGATAGTGTCGCCAAGAGGCTGAGGGAGAGGGTTAGGATATGGGCCTACCATCATGGGTATGGGTTTGGACCCGACGCGGAGAAGCTGGTGCTGAATGGGGAGGCGGGCGTGAACCCTGGGAGTTTGAGGGAGGGCAAGATGTTGATGGTGCAGATTGCCAAGAACAAAACAACCCCGGATCACGATATTGCGGCTGTTACGAAGGATTATGTCACTTGTGTTCAGAAACTAGCCCCATATTCCGATATCTTGGTTGTCAACGTCAGCAGTCCGAACATGCCCGGGCTACGGGACCTTCAAAAAGTCGAGCCCTTGACGCAAATCTTGAAGGGCGTAGTAGAGGCTGCTCATGCCGTGAAGAGGAAAACGATACCAAAAGTGATGGTCAAGGTCTCCCCAGACGAGGATGCAGAGGAACAGATTGAAGGAGTAGTGGAAGCAGTTTGGCGAAGCGGAGTGGATGGGGTGATTGTGGGAAACACTACTAAGCATCGAGATGGGCTCATCCCCAACTATGTCCGACTTACGAGCAAAGAGGAGAAAATCATGAAGGAGGCAGGTGGATTCTCCGGCCCTCAGATGTATCAACGCACACTAGACTTGGTTAAGAGATATCGACAACTCCTCGATCAAGGCCCACCATCTGGTCAAGCTCCAAGCGAGAACATGGAAGAGAAAGCCGACTTCATCAAGAAGCACCTTGGGAATGGGGCACATGAGCAGAAAGTCATCTTTGCAA</t>
  </si>
  <si>
    <t>ATGAGACTCAAAGAAATCCAAAGGCTGGAATTGCCGCCTTCGGCAGACATGCATGTCCATTTAAGACAAGCCGAAATGATGGAGCTAACCGCTCCTCAAATTCGCAACGGTGGAGTTGATACCGTGTTTGTGATGGTAAGTTACGCCTCGAACTTTTGATATCTCATGTAGCTGATCTCATTCAAAGCCCAACTTACAACCGCCTATCACGACTGTTTCCCAAGCTTTGGAATACAAAAATCGCCTGCAGGCGATCGATGGGAGAGTTCAATATCTCATGTCTCTCTTTGTATGTCATCTCGGCACCGCATCGTCATATGTCGCTAACACCCCCAGCTTCATCCTTCTGTAACTCCCAAAGTCATCGCTGTAGCCGCAGCCGCTGGTATTACCGGAGTGAAGATGTATCCCCAAGGTAAGAGCTTAGTAACAGACAGGCCCCAGCCTTCCAGATCTCCAAAAACTGAGATGTGTTAGGCGGTACGACAAACTCCGACTCAGGCGTTGCTTCTTTCGAAGACTTTCTTCCCACTTTTGCGGAAATGGAAAAGTATGACCTGGTGCTGAATCTACATGGAGAAGTCGTGAGCTCTTTGTCAAAGGATGGTCTTTCGCTGGAAGAGGCCTTCTTGCCTACGTTGAAAAGCATCCATGACCTGTTCCCTAAACTGCGTATTGTCCTCGAACATTGCTCTACCGCAGCGGCTATAGATGCTGTGCGTGCTTGTGGCCCGACAGTTGCTGGTTCGTTGTTCTACAACTCTTTTTACTTCTCCTTGTACTCCTTGCTTTCATCTTTGCTGAGACAATATTGTTTTCTAACATGCATGGTGATCAGCAACAATCACAGCACACCATCTCTATTTAACAGACGAAATGAGTCTAGTAGACCCCTTGGCTTTTTGCAAACCCATACCTAAAACACCATCTGACAGAGATGCTCTAATCAAAGCCGTCTGTAGTGGGGACCCTAAATTCTTCTTGTAAGCAGCATCAACCAGTTCCTAACTAACCCTATATTAACTTTCTTGCGCTTCAGTGGCAGCGACAGTGCACCGCACCCCCTCTCCTCAAAGACCCAAACCCATCAGCAAGTGCCCGCAGGCGTATTCACACAACCGTTCGCTACCCAGCTTGTCATCCTAGCACTAGAAGAGGCAATCGACAGGGGTGTAATCAGAGAAGACGACATCACGCAAGAGCGACTCGAGCAGTTCCTGAGCCGTTCTGGAAGGCGGTTCTATAAGTTGCCTGATGTTGGCAGTTCGCCTCGAATCGTC</t>
  </si>
  <si>
    <t>6.3.3.1</t>
  </si>
  <si>
    <t>6.3.4.13</t>
  </si>
  <si>
    <t>4.1.1.23</t>
  </si>
  <si>
    <t>2290909..2291935 (+)(1027bp)</t>
  </si>
  <si>
    <t>1561609..1562474 (+)(866bp) [ join(1561609..1561625,1561741..1561771,1561832..1561875,1561929..1561987,1562044..1562088,1562141..1562206,1562278..1562474) ]</t>
  </si>
  <si>
    <t>936710..937430 (-)(721bp)</t>
  </si>
  <si>
    <t>895803..896510 (-)(708bp)</t>
  </si>
  <si>
    <t>2818554..2820839 (-)(2286bp)</t>
  </si>
  <si>
    <t>829952..830818 (+)(867bp)</t>
  </si>
  <si>
    <t>1298104..1299027 (+)(924bp)</t>
  </si>
  <si>
    <t>23344..24777 (-)(1434bp) [ complement(join(23344..23963,24020..24353,24416..24655,24748..24777)) ]</t>
  </si>
  <si>
    <t>1727623..1730441 (-)(2819bp)</t>
  </si>
  <si>
    <t>258836..261096 (-)(2261bp)</t>
  </si>
  <si>
    <t>50025..51926 (+)(1902bp) [ join(50025..50538,50742..51684,51734..51926) ]</t>
  </si>
  <si>
    <t>1533290..1534337 (+)(1048bp)</t>
  </si>
  <si>
    <t>3302994..3304904 (-)(1911bp)</t>
  </si>
  <si>
    <t>710324..714412 (+)(4089bp)</t>
  </si>
  <si>
    <t>1288207..1288851 (-)(645bp)</t>
  </si>
  <si>
    <t>1109697..1112290 (+)(2594bp)</t>
  </si>
  <si>
    <t>827896..829831 (+)(1936bp)</t>
  </si>
  <si>
    <t>1797448..1798908 (-)(1461bp)</t>
  </si>
  <si>
    <t>1199067..1200101 (+)(1035bp)</t>
  </si>
  <si>
    <t>1229485..1231392 (-)(1908bp)</t>
  </si>
  <si>
    <t>700072..700770 (+)(699bp)</t>
  </si>
  <si>
    <t>2153118..2154022 (-)(905bp)</t>
  </si>
  <si>
    <t>2829420..2831072 (+)(1653bp)</t>
  </si>
  <si>
    <t>201039..202401 (-)(1363bp)</t>
  </si>
  <si>
    <t>DNA reaction</t>
  </si>
  <si>
    <t>RNA reaction</t>
  </si>
  <si>
    <t>Biomass reaction</t>
  </si>
  <si>
    <t>Glycogen reaction</t>
  </si>
  <si>
    <t>Adjusted weight percent</t>
  </si>
  <si>
    <t>mol macromolecule/kg biomass</t>
  </si>
  <si>
    <t>ATP/kg biomass</t>
  </si>
  <si>
    <t>moles/kg biomass</t>
  </si>
  <si>
    <t>% total RNA</t>
  </si>
  <si>
    <t>CARB</t>
  </si>
  <si>
    <t>2.1.3.2</t>
  </si>
  <si>
    <t>removed due to redundancy</t>
  </si>
  <si>
    <t>Lipid reaction</t>
  </si>
  <si>
    <t>formula</t>
  </si>
  <si>
    <t>D-glyceraldehyde-3-phosphate + phosphate + NAD = 1,3-diphosphateglycerate + NADH + H+</t>
  </si>
  <si>
    <t>acetaldehyde + NAD + H2O = NADH + acetate + 2 H+</t>
  </si>
  <si>
    <t>D-threo-isocitrate + NAD = 2-oxoglutarate + CO2 + NADH</t>
  </si>
  <si>
    <t>(S)-malate + NAD = oxaloacetate + NADH + H+</t>
  </si>
  <si>
    <t>(S)-malate + NADP = NADPH + CO2 + pyruvate</t>
  </si>
  <si>
    <t>D-threo-isocitrate + NADP = 2-oxoglutarate + CO2 + NADPH</t>
  </si>
  <si>
    <t>4.1.1.1</t>
  </si>
  <si>
    <t>4.1.1.72</t>
  </si>
  <si>
    <t>4.1.1.28</t>
  </si>
  <si>
    <t>1.4.3.21</t>
  </si>
  <si>
    <t>K00276</t>
  </si>
  <si>
    <t>4302_g</t>
  </si>
  <si>
    <t>K01593</t>
  </si>
  <si>
    <t>4058_g</t>
  </si>
  <si>
    <t>ATGGCTCTCGACCGGCTCAAGTCCGTTGCCCAGCACGTGTCGGGTACTGCACCCCCTCCTCACCCATTCGATCCTCTTTCCAATGCGGAAATCGAGTCTGCAGTCTCGATTATTCGCCAAGCACATAGCAAACTTCACTACAATGCTGTCTTCCTCTGGGAGCCTCGCAAGAAAGAGATGATGAGATGGCTCGCGGATCCAGCAAACACCCCAAGGCCAGCGCGAGTGGCAGATGTCGTGGCTATTGCTCCAGGAGGTGGGGTTTACGATGGCCTGGTGGACTTGAACCAGGGAAAGATCATCAAGTGGACGAAAATCGAGGGGgTGCAACCTCTGGTGCGTACTAGAACTATCTCCTTACAACTTTATAGTTAACCTAAAGTAGATCACTATGGAAGACCTTCAAATCGTCGAACACGTTGTTAGAAAAGACCCCAAAGTCATTGAGCAATGCGTGTTAAGTGGAATTCCAAGAGAAGATATGCACAAAGTCTATTGCGATCGTAGGTCTAAACGAAGATACTCCTAATAGAGCGCAGCTAATATATACAGCTTGGACAATTGGGTACGATCACAGATTTGGTAGCGACATTAGATTACAACAGGCGCTCATGTATTATCGACCCCATATTGATGATAGCCAATATTCGTTTCCTCTCGATTTTTGCCCAATCTTCGATGCAGACAAGCAAGAAATCATCCATATCGATATCCCCGAAGTTCGGAGGCCAGTGAACAAAGCCAAACCTAACAATTACCACCCAGCATCCATTGAGGCCGATGGCGGCTACAGGAAAGACATCAAGCCAATAAATATAACACAACCTGATGGGGTTTCATTCAAAATCGAGGGTCGAGTCATTGACTGGCAAAATTGGAAAGTGCATGTTGGTTTCAACTACAAGGAAGGTATTGTGCTTAATAATATCACATACAACGATAAGGGGACCGAACGACCTATTTTCTACAGGCTGTCTCTGGCGGAGATGGTAGTACCTTATGGAAACCCAGAGCATCCTCACCAAAGGAAGCATGCGTTTGATTTAGGCGAGTACGGTGGAGGATACATGACCAACAGTCTCTCTTTGGGATGTGACTGCAAAGGTGCTATCCATTATATGGATGCTGCCTTTGTCAATCGTGCAGGGGAGAGTACAACGATCAAAAACGCTATCTGTATACACGAAGAAGACTCCGGGATCCTGTTCAAACACAGTGATTTCCGGGACGGCTCTGTTATCGTCACCCGGGGCCGCAAACTCATTATCTCTCACATTTTCACGGCAGCAAACTACGAGTATTGCGTATACTGGATTTTTCACCAAGACGGAACCGTGCAGCTAGAGATTAAGCTCACTGGCATTCTGAACACCTACGCGATGAACCCTGGCGAGGACACTAAAGGTTGGGGAACTGAAGTGTATCCTGGCGTCAATGCTCACAATCACCAACATCTCTTCTGCTTACGAATTGACCCCAACATTGATGGGCCGGAAAATACAGTTTTTCAAGTTGACGCTACTCAAGGAGCTGGAGAGGTTGGAAGTGCGGAAAACCCATACGGAAACGCATTTTTtGCCAAGAGGACTAAGTTCTCGACTGTCAAGGAGGCGATCAGTGATTATGATGGAGCAACTTCACGAACGTGGGATATAGCTAATACCAACAAGCTTAACCCGCACAGCCACAAACCTGTCAGCTACAAGCTCGTTAGTAGAGAAACCCCAAGGTTGCTCCCCAAAGAAGGATCACTTGTGTGGAAACGAGCGGGTTTCGCAAGACATGCTGTGCATGTCACCAAATGTGAGTTGTCATCTGCCTGATCTTCCCCTGATTCATTCCTAACGCAATTAGATGATGATGAACAACTCTATCCGGCTGGCCGCCACGTTCCCCAAACTTCAGGAGAGCCATCTCGAGGTATTCCCGAATGGATCGCGAATGGCGATGCCTCCATTGACAACACAGATATCGTGCTCTGGCACACGTTTGGTATCACCCATTTCCCCGCTCCAGAAGATTTCCCAGTCATGCCTGCTGAGCCCATGACTTTGCTCCTCCGACCTCGTAACTTCTTCCT</t>
  </si>
  <si>
    <t>ATGGATTCACAACAGTTTAGAGATGCTGCTGCTTCAGCAATTGACGAAAGTAAGTGGTGTTAATATCCTAATCTCAATTGCCGAATGCTAATTTGATATCAGTTGCCAACTACTATGATACAATTGAAGATCGGAGAGTCGTCTCTAATGTCGAACCAGGCTATCTCAAAAAGATCCTTCCTGATGGGCCACCAGAAGAGGGAGAGCCGTGGGCAAATATCCAGAAGGATATCGAAACAAAGATCATGCCGGGCTTGACGCATTGGTTAGTCTACCATCTTGTTCAGCAGTCCTTTATTAACAATCGCAGGCAATCGCCTAATTTTATGGCCTTCTTCCCTGCCTCCTCAACCTATCCTGGCATGCTTGCTGAATTATATTCAGCTGCGTTCACTGCGCCCGCATTCAATTGGATCTGTTCCCCAGCCGTCACTGAGCTCGAAACCGTTGTCCTGGATTGGCTCGCAAAGCTCCTAAATTTGCCAGACTCTTACCTCTCAACTGGACAGGGAGGTGGTGTCATACAAGGCTCCGCTTCGGAAGCCACTGTGGTAGTCATGGTTGCTGCGCGAGATAAATACCTCAGGGAAACGACTGCACATCTTTCCGGCCTCGAACTAGAAGATGCCATCGCGCACAAGAGAAGTAAGATCGTGGCATTAGGTAGTGCGGCGGCCCACAGCTCCGTACAAAAGGCGGCTCAAATAGCAGGTGTCCGGTTCCGCTCGGTTCCAGTATCTAAAAACGATGAGTTTGCACTTACAGGTGCTACCCTAGAGAAAGTGCTTGAAGAGTGTAAAACGCAAGGCCTAGAGCCCTTCTTTTTGGCCACAACTCTGGGAACCACCGCAACATGCGCTGTTGATGATTTCTCGTCGATTGCAGCTACTGTAGCGAAATATGCACCTCCAAACAAGCCTGGTGAGATATGGGTACATGTGGATGCTGCCTATGCTGGTGCCGCTCTTGTGTGTCCAGAATATCACCACCTAACTGCCCCTTTCGAGCATTTCCATTCATTCGATATGAACATGCACAAATGGCTTCTCACAAACTTTGATGCGTCTTGCCaTTTTGTACGAAAGAGGAGAGATTTGATCGACTCTCTCTCCATCATGCCAAGTTATCTCCGGAACGAATACTCTGAAAGTGGCCTGGTGACGGACTATCGTGACTGGCAGATTCCCCTTGGTCGCCGGTTCAGAAGTTTGAAGATTTGGTTTGTGCTGCGGACATACGGTGTCAAGGGCCTTCAGGTACATATCAGAAATACGGTCAAGCTTGGAGAGACCTTTGCCGGGCTGCTCGCAACGAGGAAGGATCTCTTTAAAATAATGACCGGACCTAGCTTTGCGCTCACTGTCTTTACTATTATACCCAAAGATGGGGGTTTAGAAGAGCAGGATAAGATTACCAAGGCCGTTTATGAGTTAATCAATAAGAGAGGCGAAATATACATCACATCAAGTGTTGTTGGAGGAGTTTACGCCATCCGGGTGGTTAGTGCCAATCCAAAGGCA</t>
  </si>
  <si>
    <t>See glycolysis for enzyme info</t>
  </si>
  <si>
    <t>712_g</t>
  </si>
  <si>
    <t>9593_g</t>
  </si>
  <si>
    <t>4935_g</t>
  </si>
  <si>
    <t>ATGGCAGAAACAATCAAGATTGCAGACTACTTGTTCGAGAGGCTCCGGCAGCTTGGTGTTCGATCTATGTTTGGCGTGCCGGGTGATTATAACCTGACACTGTTGGACCATGTCGAACCTGCCGGTATCCACTGGGTTGGCAATTGCAACGAGCTGAATGCAGCATACGCAGCTGATGGATATGCAAGAATCAATGGTCTCGGTGCACTAATCACCACGTTCGGGGTTGGGGAGCTCTCAGCTGTCAATGGTGTTGCTGGAGCATATGCTGAGAAGGTACCCATTATCCATATCGTGGGTACGCCGTCTCGAACACTTCAAGAGTCGCGCACTCTGATGCATCATACGTTTGCCGACGGAGAGTATCGTAGATTTGCGGCAATGCATTCGCACATCACAATCGCTCAGGCCAATCTAATAGATCCTCGCACCGCTTTGCAGCAGATCGAATGGATCTTGCAACAAGCGTTGCTGCACAGCCGACCTGTCTATCTAGAGATTCCAGAGGACATAGTTAGCATCTCAGTTCTCACACCGAGTTCGTTACCAGCTACGCTTCACAGCTCGTATATCGATAGTAGCCTTCAAGCTCTAGAATGCATCCTTGAGTGCATGTACTCTGCTCAACGCCCTTTGATATTTGTGGATGGAGAGAGTAGACCGTGCGGAATCTTGGAGCAAATCGACGATCTCGTACAATGCACGGGATGGCCGACCTGGACGACTACGTCTGGGAAAGGACTAATTAACGAAGAAGCACAGAATGTATATGGCGTTTATGTAGGGATCTATGGCAACGAGGAATCCAAGGCATACTTTGAGTCAGCGGACCTGGTCATCCATCTCGGACCGCATCTCACAAACACCAACACTCAGGGTTTTACAATCATCCCTAGTAAAGAAGTTACCATTACCTTCTCGGAGACGGTCATACGAGTCGGAGGACGGACGTTTCGGGACCTGTCTTGTAAGAGGCTTGTGGAGCAACTGTTGCACAATCTGGATCGGAGCCGGCTTGTACAAGTGGATGGGCCCCCAAGAGACAATATAGCGGTTGGAGAAACACATCCTGAGTACTCGATCACGCAGGATCTATTTTATCGCTTTGTCAACCCCCTGTTCCGTTCTGGTGATATAGTCCTCACAGAAACAGGCACGGCCGCTCACGGTGGCCGCAGCTTTAAATTTCCATCGAATGTCCGAATGATCACATCCGCAACTTGGCTCTCGATTGGATACATGCTCCCTGCCACATTGGGTGCAGCTTTGGCACAACGTGAGAGAACGGAGCGTGAGGCCCTGCAATCTAGTAGACCCGTCACACCTTGCGTCATGCTCTTCATAGGAGATGGGAGCTTACAAATGTCGATCCAGGAACTTGGTACCATGATCAGGCAGAAGGTCAACGCTATTATCTTCATCATTAATAATAATGGATATACTATTGAGCGAGCTATCCACGGGAGAAATCAAGCGTATAACGATATTGCATCTTGGCGCCATACCCAGGCACTTTCATTCTTTGGCGATGACGAAGACCATGCCAAGGAGAACACTTTCACGGCGAGGACGTGGGAGGAGCTGGAATCTGTGTTGCACT</t>
  </si>
  <si>
    <t>ATGACTGATGCAAGAACCGCCGCCCTCAAGAAGCCCGTCGATGTGGCCGAGTACCTCTTCACCCGGCTGCACCAGATCGGTGTGAGGTCGGTTCACGGTCTGCCTGGAGATTACAACCTGGTGGCCCTCGATTACCTGCCAGGCGCGGGTCTGAAATGGGTGGGCAATGTCAACGAGCTCAACGCTGGTGAGTGTTCTGGGAGCCTCTTCGATCGGCGACCCCGCTAACGAGAACCTCCAGGTTACGCTGCCGATGGATATGCCCGAGTGAAGGGTATCTCTGCCATGATCACCACCTTCGGTGTTGGTGAGCTGTCTGCCGTCAACGCCATTGCCGGTGCCTACTCCGAACACGTCCCAATTGTGCACATCGTCGGTCTCCCCTCGACCAGCGCCCAGAAGGGCGGTATCATGCTTCATCACACACTCGGAAATGGAGATTACGACGTCTTCGCGAACATGAGCACCCCGATCAGCTGTGCCGTGGCCAAGTTGAACGACCCCATCCACATTGCCGACCAGATCGACGAGACCCTGCAGCAATGTTACATCCAGTCCCGCCCCGTCTACATCACACTCCCCACCGATAGCGTGCAGAAGAAGATCGAGGGTGCCAGACTAGACACGCTGATCGATTTGAGCACCCCCGTCAACGACACTGTCAAGGAAGACTACGTCGTTGAGGTTGTCCTCAAATACCTCCACGCTGCCAAGAACCCCATCATTCTCGTTGATGCTTGTGCTATCAGACATCACGCCTTGGAGGAAGTCCACGACCTGATTGCCAAGACCAACCTCCCGGTCTTCGTGACTCCTATGGGTAAGGGTGCGGTCAACGAGAACCACCCCAGCTACGGTGGTGTCTACGCTGGTACCGGATCTCACCCCGATGTCCAGGAGCGTGTCGAGTCCTCCGATCTCATTCTAACCGTTGGTGCGATCAAGGTAAATCCCCATCCCCTCGAAATCTACCAGATACTCTAGACTAACAACTACAGTCTGATTTCAACACCACTGGCTTCTCCTACAAAACCTCCCAACTCAACACCATCGATTTCCACTCCACAAGCACCACCGTCCGTTACTCTCAATACCCCGGTGTCGGAATGAAGGGTGTCCTCCGAAAGGTCATTCAACAAGTCGACATGTCCAAACTCACAGTCAAGGCCGGTCCCTCGATGTCCAACAAGGTCGCCGAGAACGAAGACTCTACCGATGTCATCACCCAAGCCTGGTTCTGGCCCAGCGTCGGAAACTTCCTCAAGGAGAACGATATCGTCATCACCGAAACCGGAACTGCCAACTTCGGTATCTGGGAGACTAAGTTCCCCAAGGGAGTTACTGCTCTGTCTCAAGTCCTCTGGGGTTCCATCGGATACTCTGTTGGTGCAACCCAAGGTGCCGTCCTCGCTACCCGCGATGCTGGCGAGGACCGCCGCACGATCCTCTTCGTCGGTGACGGATCCTTCCAACTTACCGCACAGGAAGTTTCCACCATTATCCGCCACGGCCTGAAGCCCATCATCTTCGTGATCTGCAACGATGGATACACCATCGAGCGATTCATCCACGGTATGGACGAGGTTTACAACGACATCAACAACTGGAACTACAAGGACCTGTGCAAGGTGTTCAACGCAAAGGAGGGCAGCTACAGGACGTACCAGATCAAGACGAAGG</t>
  </si>
  <si>
    <t>ATGTCAAAATCCGTCCCCCTGGTATGTTATCTTTTCACTCGCCTTCACCAACTTGGTGTTGAAGCAGTGCATGGAGTTCCCGGAGATTTCAACCTGGTCTCCCTTGATTATCTAGAAGGAGCAGGTTTAAGCTGGGTTGGAGATGCTAATGAGCTCAATGCTGGTAATTCTTCATGATTGACCCTGTCGATGATATGCTAATAAGCTCATAGGATACGCAGCCGATGGATATGCTAGAATCAAAGGAATTGGTGCCGTTATGACTACATACGGAGTTGGAGAGCTTTCTGCTATCAACGCCATAGCTGGATCTTACGCCGAGAGTGTCCCAGTTGTCCATATTGCTGGGGCTCCATCAACCAAGTCCCAAGAAGCAAAGCTAATTTTGCACCATACACTCGGTGACGGTAACTTTAACGTGTTCAAAGAAATCTACTCGAAAGTTACTGTTGCTCAAGCAACTTTAGATGATCCCAGAACTGCCCCACAACTTATCGATTCGACGTTGCGAGAATGTTTAATTCAGCGCCGGCCTGTGTATTTTGAACTGCCTACTAATATGGTGACGAAGGAAGTTGATGCAAGTCTTTTGGAGACACCTATCAATCTCTTGCTGGCACCCAATGATGAAGAAGAGGAGAAAGCAGCAGTTAACACCATCCTGGATCGTCTTTACAGTGCAAATAGCCCAATGCTTCTCGTCGATGCCTGTGTCCTGTCTCATAGATTTACTCCTGCTGTCGATACATTAGTCCGGACCTCCAAACTTCCAACATTTGTCACGCCCATGGGCAAAAGTGCAGTTAATGAAACACTTCCAAATTTTATCGGTGTATATGCTGGTACCGGTGGTAAAGAAGATGTTCGGCAATATATGGAGAGTAGTGACTTGGTCATACACATTGGAACCCTTAAATCAGATTTAAACACAACAGGATTTTCCTACAAACTTTTAACTTCCAACACAATCGAATTGCACAACACTTTCTGTCGTGTAGGTCATGCTTGCTATAATGTCCACATGCAAGGACTTTTAGCAGCATTGATCGCCGGTCTCGACATCAAAGCTCTCCATTCCGGACCACCCACCCCACCCCACACCACATTAGACAACTATACCCAAACGACAATTAGCCAAACATGCAGCGAAATCACCCATGACTATCTATGGCCAAAACTCTCCTCCTGGCTTCAACCAAACGATATCCTCCTCACCGAAACCGGAACTGCCGCCTTCGGAGTCTGGAATACGAAATTGCCCAAGGGTGTAGCAGCCATCACTCAAGGTCTGTGGGGCTCCATCGGCTACACTCTTCCCGCAGCCCAAGGCGCCGCTGTTGCGGCTCGAGAACTAGGCCAGAATCAAAGAATCATTCTTTTTGAGGGGGATGGTAGTTTTCAGTTAACTGCTCAAGCGCTAGGGACTATGGCGAAGTTAGAGTTGGATATTGTGATATTTTTGATTAATAATGATGGGTACACGACTGAGCGATGGGTTCATGGGATGAAAGAAGATTACAATGATATTGCCAGGTGGAAGTATTCTAAAATTCCCGAGGCGATGGGGGCTGAGGGTGAGGTGTTTGTTGTGGAGACTACAGAACAGTTGGAGGCGTTGTGGGAGAGAGAGGATTTTAAGAAGCCGAAGGGATTGAAGGTAAGATTCTTAACAGTCTTCAC</t>
  </si>
  <si>
    <t>secreted</t>
  </si>
  <si>
    <t>K04103</t>
  </si>
  <si>
    <t>185331..187108 (+)(1778bp)</t>
  </si>
  <si>
    <t>2890318..2892286 (+)(1969bp)</t>
  </si>
  <si>
    <t>552715..554351 (+)(1637bp)</t>
  </si>
  <si>
    <t>1839248..1841409 (-)(2162bp)</t>
  </si>
  <si>
    <t>1-octen-3-ol</t>
  </si>
  <si>
    <t>2-nonenal</t>
  </si>
  <si>
    <t>2-phenylethanol</t>
  </si>
  <si>
    <t>phenylacetaldehyde</t>
  </si>
  <si>
    <t>M3</t>
  </si>
  <si>
    <t>9946_g</t>
  </si>
  <si>
    <t>3491_g</t>
  </si>
  <si>
    <t>K03781</t>
  </si>
  <si>
    <t>ATGGTTGCCAACGAGAAGCCGGCTTCTACTTTCAAGTACGCCGAGAAGCCTGTCTATACTGCTTCTAATGGTTGTCCTGTTGAGCACCCGGAGAAGTACCAGCGAATTGGCCAAAATGGCCCCCTCTTGCTCCAGGATTTCCATCTGATCGATCTGCTGGCTCATTTCGATCGTGAGCGTATTCCCGAACGTGTTGTACACGCCAAGGGAGCTGGAGCTTACGGAGGTGAATAATTCGGCCCCGTCTATCCCGTCTTGCCACTGACATCTGCTGTTCTAGAATTCGAGGTTACTCACGACATCAGCGATATCACGCAGATTGATATGCTCACTGGTGTCGGCAAGAAGACACCCCTCATCACCCGTTTCTCAACAGTCGGCGGCGAGAAAGGCTCTGCGGACACTGCTCGCGACCCTCGAGGGTTCGCCATCAAGTTCTATACCGAGGAAGGGAACTGGGATTGGGTTTTCAATAACACACCTGTATTCTTCATTCGTGACCCAACACTATTCCCCACTTTCATCCACACCCAAAAGCGGAACCCACAAACGAATTTGAAAGATGCTACCATGGTTAGTCTCCCAAGTCaTTTTACTTGCCTTTCTACTTGATCGGTGCTTCGAAGAGTGTGCAGGTACCAAGTTTACTTGGAAGAAATCTGTGACATTACTTATCAAAGGAGATCCTCAGACTGCGTCTTTTTAACTTCAAATCTCAAAATGGGTGTGGCCTTGACCCTTGAGGGTAAGGCTCATCTAATGCTGATGTTAAGAAGAGAGAGTCTGAGAGCTTCTACACTGATTAATGTCGCAAACTCTTACAAGTGTTCGGGAGGGTTGGCGCCTTCTTACCTGCACTCTCTTAAAGTTCTCCGGACGAATAGCCTATACTGAGAATAAATACCCTTCTTCGTTGCTTGAATACTCTCAAGACATTATTATCAGTCTTGTCACGTGTTACATATACGGCGTTGAGGCAAGTGACAGATTGACGATATACTTTTCCATCTGCACTCTGTTGAAAAGCCGATCACTAACTTCGATGTAACAGTTTTGGGATTTCCTTTCGACCCATCAAGCGTCTGTGCACCAAGTCATGACCCTTTTCAGTGACCGTGGTACCCCATTCTCCTACAGAACCATGCACGGCTATTCTGGACACACTTATAAGTGGACAAAGCGAGATGGAACTTTCAATTATGTCCAAATACATCTCAAGAGCGACCAGGGCAACAAGTCTTTCACCAACGAGGAAGCTGGTCAAATGGCATCTGACAACCCAGATCACAACACCCAAGACCTGTTCGAAGCCATCCAGAAAGGTGATTTTCCCAGCTGGACTGTCTCCGTTCAAGTTCTCTCTCCTGAGCAAGCCGAGAAGTTCCGCTGGAACATCTTCGACTTGACAAAGGTCTGGCCCCAAAAGGAAGTCCCATTGAGGCCCTTCGGAAAAATGACACTCAACAAAAACCCCGAGAATTACTATGCTGAAATCGAGCAAGTTGCTTTCTCGCCATCTCATATGGTTCCGGGTGTTGAGCCTTCTGCGGATCCAGTTTTGCAATCTCGGCTTTTCTCATATCCGGATACGCATCGCCACCGTCTTGGTGTTAACTATCAACAAATTCCCGTAAACGCTCCTCTCCGAGCTTTCAACCCCTTCCAGCGTGACGGTGCCATGTCTGTCAACGGCAACTATGGAGCCAATCCTAATTATCCATCTTCCTACCGCGAGTTGACATACAACCCCGTCAAGGTCACCAACGACCATGAGAAATGGGTCGGAACTGCCGTTAACTTCTTATTCGAAGTCACTGCCGAGGATTATGTCCAACCCAAGGGTCTTTGGGATGTCCTTGGTAGGACCCCCGGCCAACAGGATAACTTCGTTAAAAATGTTTCTGTGCACCTGAGTGGCGC</t>
  </si>
  <si>
    <t>ATGCAGTCAGTCTTCAAAGGGACAATGCAGAAAGCAAGTGAAGCAATTGATGGCGCTATGTCGTCCAACAAAAAGCTTGCCGACATGAAGCCTGAAACAAGAGAACCCAGCAAAACAATCCCTCTCACTACTGATACTGGAGTCAGAGAGCCAACTCACGATGAATGGCTCTCTGCCACGACTGGTGATCGTCAGGGTCCTATGCTCTTGGAAGACAACTATGCCCGAGAGAAAATCATGAAATTTGATCATGAGCGTATTCCAGAGCGTGTTGTACATGCCAGAGGTACCGGTGCTTTTGGAAATTTCAAGCTTTATGAGAGTGCTGCAGTCAGTATTCCTGCTGGGAAGAAATAGTGGATGTTGACAATATGCCTAGGATGTGACCTGTGCCAAAGTTCTCACAGACACCTCACGCTCAACTCCAGTCTTCGTCCGCTTCTCCACCGTCCTAGGGTCTCGCGGAAGTGCCGATACTGTCAGAGACGTGCGAGGATTTTCTGTCAAGTTCTACACTGAGGAGGGTAATTGGGATATCGTTGGCAATGACATCCCAGTCTTTTTCATTCAAGATGCTATCAAGTTTCCCGATATCATTCACGCTGGAAGTAAGTAGTGTACCTCATGGAATGGCCACTTATTGACTCCATCCAGAGCCTGAACCAGACAACGAGGTCCCTCAAGCCCAAACTGCACACAACAACTTCTGGGACTTTATATTCCTGCACGAAGAGGCCACACACATGTTCATGTGGGCCATGAGCGATCGTGGTATCCCCAGGTCTTATCGAATGATGCAGGGTTTTGGTGTCAATACTTATACTCTCACCAATGCTGAAGGGGTCCGCAGCTTCGTCAAATTCCATTTTACGCCAACGCTTGGTGTACACTCACTCGTCTGGGATGAAGCTCTTAAGTTGGCTGGACAAGACCCAGACTTCCACCGCAAAGACCTCATGACAGCTATTGATATGGGAGTATTTCCAACCTGGAAGTTTGGCATCCAAGTCTGCTCGGAGGCTCAGCAAGACGATTTCGACTTTGATATTCTCGATGCTACCAAGGTCTGGCCTGAGGAGATCTTCCCTGTCAGATATATCGGAGAGCTTCAGCTTAACAAGAATGTTGATGAGTTCTTTACCCAAACAGAGCAATCAGCATTCTGCACAGCTCATATTGTTCCAGGTATGACTGCATCTCCTATCGAAATAACCCTCTTTAACGAGTTCTAGGAATTGGCTTCTCCGATGACCCTCTATTGCAAGGCAGAAACTTTTCCTACTTCGACACACAACTCTCTCGCCTCGGTGTCAACTGGCAGGAGCTTCCCATCAACCGTCCTGTATGCCCAGTAATGAATTTCAATCGTGATGGGGCAATGAGACATAAGATCACCAAGGGCAAGATAAACTACTACCCAAATCGAAATAACTTGGTTCCTCCAGCGAAGGCTTCCGAAGGTGCATACATCGACTACCCCGAGAAGGTAACGGCTATGAAGCAAAGATTACATTCTGTCAAGTTTTCCGAGCATTTCAACCAAGCCCAGACCTTTTGGAACTCGATGACACCCATTGAAAAAACGCACATCATTGCAGCTCTCGGCTTCGAGCTCGACCACTGTGATGATCCTATCGTTTATGAACGTGTAGTCCAGCGTCTCTGCGATATTTCCCTCGATCTTGCTGTGGCTGTTGCAGAGAAGGCCGGTGCGCCGACTCCGACCAAGGCTGGACATCCCAATCATAGCAAAATTTCGAAAGGCCTTTCTATGACGGATTTCACTCCTGATGCTTTGGGCCTTGCCCCTACGATTGCTTCCCGGCAAGTTGGTATCATCATTGGTGATGGCTTTAACATGAGTGAATATACAGCTGTCAAGGGTGCACTCACTGCCGCAGGGGCATTTGaTTTTACAATAGGCCCAAAGAGGCAGCCAGTCAAGAGCTCCAGTGGTCCAACCGCGGTTCCTGATCACCACTTCGAGGGTATGCGAAGCACAATGTTCGACTCGCTGTATATTCCGGGCGGTGAACATGTGCCAACCCTGATGAAACAGGGACGTGTCGTTCACTGGATTAGAGAGGCTTTCGGACACTGCAAAGCCATTGGAGCAACCGGGGAAGCAGTTAAGCTTGTTCAGGTTGCTTGCGGCGTTGATGGAATGGCTTTCAGCACGAGTTCTGATGTTTCTGACTCGTATGGTGTGGTGACCGCCGGAGCTCTCGGCAGAGGAGCTG</t>
  </si>
  <si>
    <t>1.11.1.21</t>
  </si>
  <si>
    <t>856876..859234 (+)(2359bp)</t>
  </si>
  <si>
    <t>1426962..1428549 (+)(1588bp) [ join(1426962..1427187,1427246..1428549) ]</t>
  </si>
  <si>
    <t>1-octen-3-ol_EXT</t>
  </si>
  <si>
    <t>2-nonenal_EXT</t>
  </si>
  <si>
    <t>2-phenylethanol_EXT</t>
  </si>
  <si>
    <t>-/e</t>
  </si>
  <si>
    <t>Ethyl-propionate</t>
  </si>
  <si>
    <t>Ethyl-3-methyl-1-butanoate</t>
  </si>
  <si>
    <t>Propyl-acetate</t>
  </si>
  <si>
    <t>Methyl-Octanoate</t>
  </si>
  <si>
    <t>(Z)-4-Hexen-1-ol-acetate</t>
  </si>
  <si>
    <t>(Z)-3-Octen-1-ol-acetate</t>
  </si>
  <si>
    <t xml:space="preserve">methyl-2-ethyl-hexanoate </t>
  </si>
  <si>
    <t>Methyl-2-methyl-butanoate</t>
  </si>
  <si>
    <t>1,3-Octadiene</t>
  </si>
  <si>
    <t>Benzonitrile</t>
  </si>
  <si>
    <t>Benzaldehyde</t>
  </si>
  <si>
    <t>Pentane</t>
  </si>
  <si>
    <t>2-Pentene</t>
  </si>
  <si>
    <t>1-Octene</t>
  </si>
  <si>
    <t>2-Undecanone</t>
  </si>
  <si>
    <t>Dodecane</t>
  </si>
  <si>
    <t>Heptane</t>
  </si>
  <si>
    <t>4-methyl-3-hexanone</t>
  </si>
  <si>
    <t>2,7-dimethyl-undecane</t>
  </si>
  <si>
    <t>(Z,Z)3,5-Octadiene</t>
  </si>
  <si>
    <t>5-ethyl-4-methyl-3-Heptanone</t>
  </si>
  <si>
    <t>Cyclodecene</t>
  </si>
  <si>
    <t>7-Octen-2-one</t>
  </si>
  <si>
    <t>octahydro-cis-1H-Indene</t>
  </si>
  <si>
    <t>a-Gurjunene</t>
  </si>
  <si>
    <t>2-Methyl-3-pentanone</t>
  </si>
  <si>
    <t>3-methyl-hexane</t>
  </si>
  <si>
    <t>3-methyl-1-pentanol</t>
  </si>
  <si>
    <t>4-methyl-Cyclohexene</t>
  </si>
  <si>
    <t>Heptene</t>
  </si>
  <si>
    <t>4-Methyl-1-pentanol</t>
  </si>
  <si>
    <t>Nonadecane</t>
  </si>
  <si>
    <t>Ethanol</t>
  </si>
  <si>
    <t>1-Propanol</t>
  </si>
  <si>
    <t>1-Pentanol</t>
  </si>
  <si>
    <t>3-Methyl-3-buten-1-ol</t>
  </si>
  <si>
    <t>Propanoate</t>
  </si>
  <si>
    <t>2-methyl-propyl-acetate</t>
  </si>
  <si>
    <t>Hexyl-acetate</t>
  </si>
  <si>
    <t>Methyl-3-methyl-1-butanoate</t>
  </si>
  <si>
    <t>pentyl-acetate</t>
  </si>
  <si>
    <t>1-Heptanol</t>
  </si>
  <si>
    <t>Hexanoate</t>
  </si>
  <si>
    <t>propyl-cyclopropane</t>
  </si>
  <si>
    <t>1-Octen-3-ol</t>
  </si>
  <si>
    <t>2-pentyl-furan</t>
  </si>
  <si>
    <t>3-methyl-butanoate</t>
  </si>
  <si>
    <t>1-Butanol</t>
  </si>
  <si>
    <t>2-methyl-propanoate</t>
  </si>
  <si>
    <t>2-phenylethyl-acetate</t>
  </si>
  <si>
    <t>decyl-acetate</t>
  </si>
  <si>
    <t>Ethyl-acetate</t>
  </si>
  <si>
    <t>Nonyl-acetate</t>
  </si>
  <si>
    <t>3-Octanone</t>
  </si>
  <si>
    <t>1-Hexanol</t>
  </si>
  <si>
    <t>Octane</t>
  </si>
  <si>
    <t>Heptyl-acetate</t>
  </si>
  <si>
    <t>3-methyl-1-butanol-acetate</t>
  </si>
  <si>
    <t>Acetate</t>
  </si>
  <si>
    <t>2-methyl-1-Propanol</t>
  </si>
  <si>
    <t>2-Nonanone</t>
  </si>
  <si>
    <t>Octyl-acetate</t>
  </si>
  <si>
    <t>3-methyl-1-butanol</t>
  </si>
  <si>
    <t>2-Phenylethyl</t>
  </si>
  <si>
    <t>Phenylmethanol</t>
  </si>
  <si>
    <t>modeled as ethyl-fatty acid esters because electronically identical and enzymatic uncertain</t>
  </si>
  <si>
    <t>6.2.1.30</t>
  </si>
  <si>
    <t>1.17.99.-</t>
  </si>
  <si>
    <t>3.1.2.20</t>
  </si>
  <si>
    <t>2.3.1.8</t>
  </si>
  <si>
    <t>2.7.2.1</t>
  </si>
  <si>
    <t>K00925</t>
  </si>
  <si>
    <t>6504_g</t>
  </si>
  <si>
    <t>K13788</t>
  </si>
  <si>
    <t>5306_g</t>
  </si>
  <si>
    <t>6975_g</t>
  </si>
  <si>
    <t>Soluble</t>
  </si>
  <si>
    <t xml:space="preserve">ATP + acetate &lt;=&gt; ADP + acetyl phosphate </t>
  </si>
  <si>
    <t>2.7.2.15</t>
  </si>
  <si>
    <t>6.2.1.17</t>
  </si>
  <si>
    <t>ATGACGCGGCGGGAAAGCCAGAATCGGATCACCTTCTTCCTCGCGCCTGTCGCGCGGGATGTCGGCCTGACGTCGATGGTACTCGGCTTGCTGCGTGCATTGCAACGAGATGGTCTCAACAGGATGAGCTTTGTCAAGCCGATCGCGCAGCCCGGTCCGGGAGCCGACCTTTCTACCCATTTCGCTCGTACTTTGTACCATATCGAGGCACCTCCAGACTCGATCCCCTTCGCCGTGGCCGAGCTGCGATTACGCACCGGGGAGCTCTCAGAATTGATGGATGATGTCGTCAAGTTGGTCGAAGCAGCTCGTACTGGTGGTTGTGATGTTGTCGTCGTCCAAGGGTTGTCGCTTAGTGTTGGTGGTAATAATGACCTCCAGCTTGCGTCGGATCTCAATGCTCAGATGGCGCAGGCTCTTGGTGCCCACGTGATACCGGTCATCTCCGGTTCACATTACCAGCCGTTGTCTGAGATCATTGAGATGATTACTCGGCAGTTCACTGACGACGATGGCTCATCTTTGGCTGGCTTCTTAATTAACAAGATACCACCGTTGGCCGACGAGATCACATTGCTGGATCCTCAGGATGTTGTCCGTCTCAGGGGCAGCAAGCATATCCCGCTCTTGGGCTCTGTGCCCTTCGAACCCCGACTCAATGCACCGCGCCTCGTTGATATAATCAGTAGTCTCGGACTTCAGGTGTTGCGGGAAGGCAGTGAGATGGCCAACACCCGTGTCTTTGGCACTGTGGTAGCAGCACGTTCGCCAGAGCACATGCTGCGAAAGTTGAAGTCGAGACCTGGGGCTTTGGTTGTAACACCCGGAGATCGCAGTGATGTGGTGCTGGCTACAGTCATGGCTTTCCTGCTGGGCGTCCCAGTAGCTGGCTTATTGCTGACCTGTGGCGAGCCCCTCTCGGAAGAGATATCATCACTCATCATACAGCCTCAGACTCGAGGGTTGACTATTCTTACTATTGATGATGACACCTTTGCTACGAATGCCCGTCTGGCCACACTCGACTACCACTTGTATAACACCAACGATCCAGAcCGCATCCGCAAGGTCGTGGACTACGTAGCGAAGCACATCAACCCGGAAGCCCTGATGCAGAAGATACGTGAGCCTAACGAGCTGCGTCTAACACCACCGACCTTCCGTAACCTCCTTGTGCAGATGGCAATTGAAGCCAACAAGCGCATCATCCTACCTGAGGCCGATGAGCCACGCACCCTCCATGCCGTGTGCATCTGTCACCGCAAGAACATCGCACGGTGCGTTCTGCTGGGTAACCCAGCTTCCGTCCAACAGGCTGCAGCTGCGCAGGGGCTGGTCCTACCACCCGATGTCGAGATCATTGATCCAGACCAAGTCCGTGAGAGATATGTTAGCCCCATGGTGGAGCTACGGAAAAGCAAGGGATTGACGGCTGAGGAAGCCAGGGCACAGTTGCAAGACACGGTGGTGCTGGGCACTATCATGCTGGCTTTGGGCGAGGTGGACGGTTTGGTGTCAGGGGCGACACACACGACAGCCAGTACAGTGCGTCCGGCACTTCAATTGATCAAGACGGCACCACAGGTCAAACTGGTGTCGAGCGTCTTCTTTATGTTAATGCCCAACCAGATGACAGTCTTTGGTGACTGTGCTATTAATCCGAACCCGTCCGCTGAAGACTTAGCAGACATCGCCCTCCAGACGGCTGACTCTGCCGCCATGTTCGGCCTCGAGCCCCGAGTCGCCATGATATCCTACGCCAGCGGTGCCAGCGCCAAAGGCAACGAGGTCACCAAGGTCATTGAGGCATTGAGATTAGCACGAGAGAGGAGGCCTGGCCTCCTCATCGATGGGCCGATGCAGTATGACGCCGCGACGATCCCCAGCGTTGGCCAACAGAAGATGCCCAACAGCGCGGTAGCCGGCCAGGCAAACGTCTTCGTCTACCCGGACCTGAATACCGGTAACACAGCGTACAAGGCTGTTCAGCGCTCCGCTAAAGTAGTTAGCATTGGCCCAGTACTGACCGGGCTACGGAAGGCAGTCAATGATCTGTCGAGGGGATCATCCGTAGACGACA</t>
  </si>
  <si>
    <t>ATGTCCAAAATCATCCTTTCCTGCAATGCGGGGTCCAGCTCCGTCAAGATCTCCATTTACAAGTCCTTCCAGGGCCAGGAGCCCGAGGAGCTGGCTGAAGTGCAGATCGATGGCATTACCGCCCCTCCCCCAGATATGAAGTACGTCCGCGGCGGCGAGGAAGTCTGCAAAGGAAAGAAACTCGACAACTCGGTCCACAGCCAGATTACCGCCTTCCAGTACATTCTCAACCTTCTCTTCAAAGACCCCAAATTCCCCAGCATTAACACCTGGGCCGATGTTGCTATTGTCAACCACAGAATCGTGCATGGCGGTGACTTCATGGGACCTGCTGTCATCGTGGGGGATACCTACGATCGAATTGCGGAGCTGACCCAGCTGGCCCCGTTGCACAATGCTACTGCACTTGAGATCATCAAGTTCTTGGTAGATGACTAgCCCCACATCAAGAACATCGCTATGTTCGATACCTCTTACCACCAAACCATGCCCGAACACATCAAGACATACCCGATCAACCAGGAGATCGCGAAGGCCCACAAGTTGAAGAAGTACGGTGCTCATGGCACAAGTTACGAGTTCATCACCAGGGAGGTTGCGCATTTCTTAGGCAAGAAAGAGGAGGACACCAACATCATTGCGTGCCATCTTGGCTCTGGAGCCAGCATATGTGCCATCAAAGGTGGAAAGTGTTGGGATACTACCATGGGTTTGACACCCTTGGCTGGTCTCCCTGGTGCGACGAGAAGTGGAAACATTGATCCAAGGTACATTTCGAACTCTCTCGTAGTATGAAATGGTCTTGCTTACATTTATGTCCTTAGTCTTATCTTCCATTATGAATCCAATGTCTCCGCCCTCTCCCCCAACGCAACAAAAGCCCTCCAGATGACCCGCGCCGAGGAAATCCTCAACAAGGAATCCGGATGGAAAGCGCTGACTGGCACTGCCAATTTCGGTATCATCGCCTCGTCCTCAGAACCCAAAATGAAACTCGCATACGATATTTTCCTTGATCGCGTTCTCTCCTTCGTGGGAGCCTACTACGTGTCATTAGGCGGAAACGTCGACGCCTTGGTCTTCGCCGCTGGTATTGGAGAGAGAAGTGATAGACTGAGAGCAGATGTCGCCACTCAAGCGAATTGCTTGGGTTTCGAGATCGATAACGTCTTGAACAAGAAGAAGATCGTGGATACAGTA</t>
  </si>
  <si>
    <t>ATGTCGAAAATAATCCTCTGTTGCAATGCGGGGTCGAGTTCAATTAAGATTTCTGTGTACAAAGCCTCGCTAGGACAGAAGCCGGAGCAACTAGCGGAGGTCTCAATTGACAGTATAACTGCTCCCCCACCTGATATGAAATACGTCCGAGGAGACAAAGAAGTCTACAAAGGGAAGAAGCTCGATAATACTGTACACAGCCAGCTTACCGCCTTCAAATATGTCCTCGAACTCCTTTTCAAAGACGATAAAGTCACCAATCTCAACAGCTGGGCTGATGTAGCAATCGTGAACCATAGGATTGTACCCGGGGGCGACTTCGCAGGTCCTGTCATCATTACGGAAGAGACGTACAAGCAAGTTGCCGACTTGGCGAAGTTGTCACCGTTGCATGCTTCAGGGCTTGAAATTATTAAGTCTCTGATAAGGTTCCCACATATCAGGAACATCACCATGTTCGATAGCTCATATCATCGCACTATACCAGAGCACATCAGGATGTACCCCATTAACCCAGACATTGCCAAAGCTCTTAAGCTAAAGAGATACGGTGCTCATGGCACAAGTTACGAGTTCATAATCCGAGAGACTTCACAGTTCTTACACAAGAAGGTGGAAGATACGAATATTATTGCGTGTCATCTTGGTTCCGGAGCTAGTATATGTGCTATTAAGGGTGGAAAGAGTCATGACACTTCTATGGGTTTAACACCATTAGAGGGTCTTGTGGGTGCAACAAGGAGTGGGAGTATCGACCCAAGGTAAATATCCAGCCCACTCGCTTAACCTTATTTCTACTTACATCTAGTTTAGCCTCATCTTCCATTACGCGGCTAACGTATCAAACCTGTCACCCAACGCAACCGAGAGTTTTAAAATCACCCGCGGAGAAGAGATTCTATTCAAAGAGGGTGGATGGAAAGCTTTAACTGGCACCGCCAACTTCGGGATCATCGCTGCCTCCTCGGAGCCTAAAATGAAGCTCGCATACGATATTTTCCTTGACCGGGTCCTTGCCTTCATTGGTTCTTATTACGTATCTTTAGGTGGGAAGGTTGATGCCTTAGTGTTCGCAGGTGGTATTGGGGAGAGAAGCGAGCGGTTCAGGGGAGACGTTGCTACTCACGCCAATTGCCTAGGTTTTGAGATTGATCTAGTTCTAAATAAGAAAAAGATTGTAGACGTGGTACAGGAAGTTGG</t>
  </si>
  <si>
    <t>Escherichia coli k-12 MG1655</t>
  </si>
  <si>
    <t>2412769..2414913 (+)(2145bp)</t>
  </si>
  <si>
    <t>2794968..2796647 (-)(1680bp)</t>
  </si>
  <si>
    <t>4.1.1.56</t>
  </si>
  <si>
    <t>3-octanol</t>
  </si>
  <si>
    <t>3-octanone</t>
  </si>
  <si>
    <t>3-octene</t>
  </si>
  <si>
    <t>octane</t>
  </si>
  <si>
    <t>phenylacetate</t>
  </si>
  <si>
    <t>benzal</t>
  </si>
  <si>
    <t>benzol</t>
  </si>
  <si>
    <t>propanal</t>
  </si>
  <si>
    <t>propanol</t>
  </si>
  <si>
    <t>butanal</t>
  </si>
  <si>
    <t>butanol</t>
  </si>
  <si>
    <t>pentanal</t>
  </si>
  <si>
    <t>pentanol</t>
  </si>
  <si>
    <t>hexanal</t>
  </si>
  <si>
    <t>hexanol</t>
  </si>
  <si>
    <t>heptanal</t>
  </si>
  <si>
    <t>heptanol</t>
  </si>
  <si>
    <t>octanal</t>
  </si>
  <si>
    <t>octanol</t>
  </si>
  <si>
    <t>nonanal</t>
  </si>
  <si>
    <t>nonanol</t>
  </si>
  <si>
    <t>decanal</t>
  </si>
  <si>
    <t>decanol</t>
  </si>
  <si>
    <t>benzoate</t>
  </si>
  <si>
    <t>propanoate</t>
  </si>
  <si>
    <t>butanoate</t>
  </si>
  <si>
    <t>pentanoate</t>
  </si>
  <si>
    <t>hexanoate</t>
  </si>
  <si>
    <t>heptanoate</t>
  </si>
  <si>
    <t>octanoate</t>
  </si>
  <si>
    <t>nonanoate</t>
  </si>
  <si>
    <t>decanoate</t>
  </si>
  <si>
    <t>2-butanone</t>
  </si>
  <si>
    <t>2-pentanone</t>
  </si>
  <si>
    <t>2-hexanone</t>
  </si>
  <si>
    <t>2-heptanone</t>
  </si>
  <si>
    <t>2-octanone</t>
  </si>
  <si>
    <t>2-nonanone</t>
  </si>
  <si>
    <t>2-decanone</t>
  </si>
  <si>
    <t>2-undecanone</t>
  </si>
  <si>
    <t>undecanoate</t>
  </si>
  <si>
    <t>dodecanoate</t>
  </si>
  <si>
    <t>ethyl-acetate</t>
  </si>
  <si>
    <t>propyl-acetate</t>
  </si>
  <si>
    <t>butyl-acetate</t>
  </si>
  <si>
    <t>hexyl-acetate</t>
  </si>
  <si>
    <t>heptyl-acetate</t>
  </si>
  <si>
    <t>octyl-acetate</t>
  </si>
  <si>
    <t>nonyl-acetate</t>
  </si>
  <si>
    <t>undecanol</t>
  </si>
  <si>
    <t>undecyl-acetate</t>
  </si>
  <si>
    <t>2-pentanol</t>
  </si>
  <si>
    <t>2-hexanol</t>
  </si>
  <si>
    <t>2-heptanol</t>
  </si>
  <si>
    <t>2-octanol</t>
  </si>
  <si>
    <t>2-nonanol</t>
  </si>
  <si>
    <t>2-decanol</t>
  </si>
  <si>
    <t>2-undecanol</t>
  </si>
  <si>
    <t>2-dodecanone</t>
  </si>
  <si>
    <t>2-dodecanol</t>
  </si>
  <si>
    <t>2-pentene</t>
  </si>
  <si>
    <t>2-hexene</t>
  </si>
  <si>
    <t>2-heptene</t>
  </si>
  <si>
    <t>2-octene</t>
  </si>
  <si>
    <t>2-nonene</t>
  </si>
  <si>
    <t>2-decene</t>
  </si>
  <si>
    <t>2-undecene</t>
  </si>
  <si>
    <t>2-dodecene</t>
  </si>
  <si>
    <t>pentane</t>
  </si>
  <si>
    <t>hexane</t>
  </si>
  <si>
    <t>heptane</t>
  </si>
  <si>
    <t>nonane</t>
  </si>
  <si>
    <t>decane</t>
  </si>
  <si>
    <t>undecane</t>
  </si>
  <si>
    <t>dodecane</t>
  </si>
  <si>
    <t>_EXT</t>
  </si>
  <si>
    <t>2-butanone_EXT</t>
  </si>
  <si>
    <t>2-decanone_EXT</t>
  </si>
  <si>
    <t>2-decene_EXT</t>
  </si>
  <si>
    <t>2-dodecene_EXT</t>
  </si>
  <si>
    <t>2-heptanone_EXT</t>
  </si>
  <si>
    <t>2-heptene_EXT</t>
  </si>
  <si>
    <t>2-hexanone_EXT</t>
  </si>
  <si>
    <t>2-hexene_EXT</t>
  </si>
  <si>
    <t>2-nonanone_EXT</t>
  </si>
  <si>
    <t>2-nonene_EXT</t>
  </si>
  <si>
    <t>2-octanone_EXT</t>
  </si>
  <si>
    <t>2-octene_EXT</t>
  </si>
  <si>
    <t>2-pentanone_EXT</t>
  </si>
  <si>
    <t>2-pentene_EXT</t>
  </si>
  <si>
    <t>2-undecanone_EXT</t>
  </si>
  <si>
    <t>2-undecene_EXT</t>
  </si>
  <si>
    <t>3-octanol_EXT</t>
  </si>
  <si>
    <t>3-octanone_EXT</t>
  </si>
  <si>
    <t>3-octene_EXT</t>
  </si>
  <si>
    <t>benzoate_EXT</t>
  </si>
  <si>
    <t>benzol_EXT</t>
  </si>
  <si>
    <t>butanoate_EXT</t>
  </si>
  <si>
    <t>butanol_EXT</t>
  </si>
  <si>
    <t>butyl-acetate_EXT</t>
  </si>
  <si>
    <t>decane_EXT</t>
  </si>
  <si>
    <t>decanoate_EXT</t>
  </si>
  <si>
    <t>decanol_EXT</t>
  </si>
  <si>
    <t>decyl-acetate_EXT</t>
  </si>
  <si>
    <t>dodecane_EXT</t>
  </si>
  <si>
    <t>ethyl-acetate_EXT</t>
  </si>
  <si>
    <t>heptane_EXT</t>
  </si>
  <si>
    <t>heptanoate_EXT</t>
  </si>
  <si>
    <t>heptanol_EXT</t>
  </si>
  <si>
    <t>heptyl-acetate_EXT</t>
  </si>
  <si>
    <t>hexane_EXT</t>
  </si>
  <si>
    <t>hexanoate_EXT</t>
  </si>
  <si>
    <t>hexanol_EXT</t>
  </si>
  <si>
    <t>hexyl-acetate_EXT</t>
  </si>
  <si>
    <t>nonane_EXT</t>
  </si>
  <si>
    <t>nonanoate_EXT</t>
  </si>
  <si>
    <t>nonanol_EXT</t>
  </si>
  <si>
    <t>nonyl-acetate_EXT</t>
  </si>
  <si>
    <t>octane_EXT</t>
  </si>
  <si>
    <t>octanoate_EXT</t>
  </si>
  <si>
    <t>octanol_EXT</t>
  </si>
  <si>
    <t>octyl-acetate_EXT</t>
  </si>
  <si>
    <t>pentane_EXT</t>
  </si>
  <si>
    <t>pentanoate_EXT</t>
  </si>
  <si>
    <t>pentanol_EXT</t>
  </si>
  <si>
    <t>pentyl-acetate_EXT</t>
  </si>
  <si>
    <t>phenylacetate_EXT</t>
  </si>
  <si>
    <t>propanoate_EXT</t>
  </si>
  <si>
    <t>propanol_EXT</t>
  </si>
  <si>
    <t>propyl-acetate_EXT</t>
  </si>
  <si>
    <t>undecane_EXT</t>
  </si>
  <si>
    <t>undecanol_EXT</t>
  </si>
  <si>
    <t>undecyl-acetate_EXT</t>
  </si>
  <si>
    <t>undecanal</t>
  </si>
  <si>
    <t>dodecanal</t>
  </si>
  <si>
    <t>tridecanal</t>
  </si>
  <si>
    <t>tetradecanal</t>
  </si>
  <si>
    <t>pentadecanal</t>
  </si>
  <si>
    <t>hexadecanal</t>
  </si>
  <si>
    <t>heptadecanal</t>
  </si>
  <si>
    <t>octadecanal</t>
  </si>
  <si>
    <t>tridecanoate</t>
  </si>
  <si>
    <t>tetradecanoate</t>
  </si>
  <si>
    <t>pentadecanoate</t>
  </si>
  <si>
    <t>hexadecanoate</t>
  </si>
  <si>
    <t>heptadecanoate</t>
  </si>
  <si>
    <t>octadecanoate</t>
  </si>
  <si>
    <t>dodecanol</t>
  </si>
  <si>
    <t>tridecanol</t>
  </si>
  <si>
    <t>tetradecanol</t>
  </si>
  <si>
    <t>pentadecanol</t>
  </si>
  <si>
    <t>hexadecanol</t>
  </si>
  <si>
    <t>heptadecanol</t>
  </si>
  <si>
    <t>octadecanol</t>
  </si>
  <si>
    <t>2-propanone</t>
  </si>
  <si>
    <t>2-tridecanone</t>
  </si>
  <si>
    <t>2-tetradecanone</t>
  </si>
  <si>
    <t>2-pentadecanone</t>
  </si>
  <si>
    <t>2-hexadecanone</t>
  </si>
  <si>
    <t>2-heptadecanone</t>
  </si>
  <si>
    <t>2-propanol</t>
  </si>
  <si>
    <t>2-butanol</t>
  </si>
  <si>
    <t>2-tridecanol</t>
  </si>
  <si>
    <t>2-tetradecanol</t>
  </si>
  <si>
    <t>2-pentadecanol</t>
  </si>
  <si>
    <t>2-hexadecanol</t>
  </si>
  <si>
    <t>2-heptadecanol</t>
  </si>
  <si>
    <t>2-propene</t>
  </si>
  <si>
    <t>2-butene</t>
  </si>
  <si>
    <t>2-tridecene</t>
  </si>
  <si>
    <t>2-tetradecene</t>
  </si>
  <si>
    <t>2-pentadecene</t>
  </si>
  <si>
    <t>2-hexadecene</t>
  </si>
  <si>
    <t>2-heptadecene</t>
  </si>
  <si>
    <t>propane</t>
  </si>
  <si>
    <t>butane</t>
  </si>
  <si>
    <t>tridecane</t>
  </si>
  <si>
    <t>tetradecane</t>
  </si>
  <si>
    <t>pentadecane</t>
  </si>
  <si>
    <t>hexadecane</t>
  </si>
  <si>
    <t>heptadecane</t>
  </si>
  <si>
    <t>dodecyl-acetate</t>
  </si>
  <si>
    <t>tridecyl-acetate</t>
  </si>
  <si>
    <t>tetradecyl-acetate</t>
  </si>
  <si>
    <t>pentadecyl-acetate</t>
  </si>
  <si>
    <t>hexadecyl-acetate</t>
  </si>
  <si>
    <t>heptadecyl-acetate</t>
  </si>
  <si>
    <t>2-butene_EXT</t>
  </si>
  <si>
    <t>2-dodecanone_EXT</t>
  </si>
  <si>
    <t>2-heptadecanone_EXT</t>
  </si>
  <si>
    <t>2-heptadecene_EXT</t>
  </si>
  <si>
    <t>2-hexadecanone_EXT</t>
  </si>
  <si>
    <t>2-hexadecene_EXT</t>
  </si>
  <si>
    <t>2-pentadecanone_EXT</t>
  </si>
  <si>
    <t>2-pentadecene_EXT</t>
  </si>
  <si>
    <t>2-propanone_EXT</t>
  </si>
  <si>
    <t>2-propene_EXT</t>
  </si>
  <si>
    <t>2-tetradecanone_EXT</t>
  </si>
  <si>
    <t>2-tetradecene_EXT</t>
  </si>
  <si>
    <t>2-tridecanone_EXT</t>
  </si>
  <si>
    <t>2-tridecene_EXT</t>
  </si>
  <si>
    <t>butane_EXT</t>
  </si>
  <si>
    <t>dodecanoate_EXT</t>
  </si>
  <si>
    <t>dodecanol_EXT</t>
  </si>
  <si>
    <t>dodecyl-acetate_EXT</t>
  </si>
  <si>
    <t>heptadecane_EXT</t>
  </si>
  <si>
    <t>heptadecanoate_EXT</t>
  </si>
  <si>
    <t>heptadecanol_EXT</t>
  </si>
  <si>
    <t>heptadecyl-acetate_EXT</t>
  </si>
  <si>
    <t>hexadecane_EXT</t>
  </si>
  <si>
    <t>hexadecanoate_EXT</t>
  </si>
  <si>
    <t>hexadecanol_EXT</t>
  </si>
  <si>
    <t>hexadecyl-acetate_EXT</t>
  </si>
  <si>
    <t>octadecanoate_EXT</t>
  </si>
  <si>
    <t>octadecanol_EXT</t>
  </si>
  <si>
    <t>octadecyl-acetate</t>
  </si>
  <si>
    <t>pentadecane_EXT</t>
  </si>
  <si>
    <t>pentadecanoate_EXT</t>
  </si>
  <si>
    <t>pentadecanol_EXT</t>
  </si>
  <si>
    <t>pentadecyl-acetate_EXT</t>
  </si>
  <si>
    <t>propane_EXT</t>
  </si>
  <si>
    <t>tetradecane_EXT</t>
  </si>
  <si>
    <t>tetradecanoate_EXT</t>
  </si>
  <si>
    <t>tetradecanol_EXT</t>
  </si>
  <si>
    <t>tetradecyl-acetate_EXT</t>
  </si>
  <si>
    <t>tridecane_EXT</t>
  </si>
  <si>
    <t>tridecanoate_EXT</t>
  </si>
  <si>
    <t>tridecanol_EXT</t>
  </si>
  <si>
    <t>tridecyl-acetate_EXT</t>
  </si>
  <si>
    <t>undecanoate_EXT</t>
  </si>
  <si>
    <t>octadecyl-acetate_EXT</t>
  </si>
  <si>
    <t>BIO</t>
  </si>
  <si>
    <t>LIP</t>
  </si>
  <si>
    <t>PRO</t>
  </si>
  <si>
    <t>2-phenylethyl-acetate_EXT</t>
  </si>
  <si>
    <t>primary aldehydes were not considered due to reactivity and minimal experimental observation</t>
  </si>
  <si>
    <t>2-alcohols are similar in electrons and atp to their corresponding alkenes and were not considered as externals</t>
  </si>
  <si>
    <t>ATP_EXT</t>
  </si>
  <si>
    <t>BIO_EXT</t>
  </si>
  <si>
    <t>1 BIO_EXT</t>
  </si>
  <si>
    <t>P9</t>
  </si>
  <si>
    <t>ribose-phosphate pyrophosphokinase</t>
  </si>
  <si>
    <t>9034_g</t>
  </si>
  <si>
    <t>MRNTLIFAGSSCPNLTGQICTNLGMAPANVELSQFANGETSVKILTSIREKDVFVVQSGSSRINDSIMELLIMISACKGG SANKITAVLPYFPYSRQSKKKSHRGAITARMLANLLNVAGISHLITVDLHASQMQGFFKCPVDNLHAELLIARWIRNNVP GWQEAVCVSKNAGGTKRVTSLADALKLNFGMVTTDKRRGGGNQSTISANNQLYGFARETDLDSDVSKLHIGSEDSATREQ PITNSGPENLQASHQQSNDNEVQQQDGATTPPKNMHSRQDSQSSSRRVQNMPSPLRTTSRARNGPASTRSSLIHEHTPSI PSSLPNEDTEFTDERARDITQGRLIQGHIVPDDYPSPTQSAMSSSIMLEHPEDEPLEMSRNSSFFNPEPHALGGTADATG</t>
  </si>
  <si>
    <t>ATGCGCAACACTCTTATTTTTGCTGGGAGCTCCTGTCCCAACCTCACCGGCCAAATATGTACGAATCTAGGCATGGCTCCGGCGAACGTCGAGTTGTCTCAGTTTGCAAATGCGAGACCAGCGTCAAGATTCTCACCAGCATCCGCGAGAAGGATGTCTTCGTGGTACAATCGGGAAGCAGCAGGATCAATGACAGCATCATGGAGCTGCTCATTATGATCTCTGCCTGCAAGGGCGGGTCTGCAAACAAAATCACAGCGTTCTGCCATATTTTCCATATAGCAGGCAATCGAAAAaGAAATCCCATCGAGGGGCCATTACTGCACGCATGCTCGCGAACCTCCTCAATGTCGCCGGAATTAGTCACCTCATTACTGTCGATTTGCATGCTTCACAGATGCAAGGCTTCTTCAAATGCCCAGTCGACAATTTACACGCCGAGCTGTTGATCGCGCGATGGATCAGGAATAATGTCCCTGGCTGGCAAGAAGCTGTGTGCGTCTCCAAGAACGCCGGTGGGACAAAGAGGGTCACATCATTAGCAGATGCCCTGAAGCTCAATTTCGGCATGGTCACCACCGATAAGAGACGTGGAGGTGGCAACCAGTCTACAATTTCAGCCAATAATCAATTATATGGTTTTGCGCGCGAGACAGATCTAGACTCCGATGTCTCGAAGTTGCACATTGGTTCTGAGGATTCCGCTACGAGGGAACAGCCGATAACCAACAGCGGCCCAGAAAACCTGCAGGCCTCTCATCAGCAGAGCAACGATAATGAGGTCCAGCAGCAAGATGGAGCAACTACTCCCCCAAAGAATATGCATTCCCGTCAAGACAGCCAATCCTCTTCTAGGAGAGTCCAGAATATGCCGTCGCCTTTAAGAACTACTTCAAGGGCTCGCAATGGTCCAGCATCAACAAGATCATCCCTCATCCACGAACACACTCCCTCGATCCCCTCGTCTCTTCCAAACGAGGACACGGAATTCACTGATGAACGAGCTCGAGATATTACTCAAGGCCGACTTATTCAAGGCCATATCGTTCCCGACGATTATCCTTCTCCAACGCAATCCGCAATGTCGAGCTCGATTATGCTTGAACACCCAGAAGATGAGCCCTTGGAGATGTCGAGGAACTCGTCGTTCTTCAACCCAGAGCCCCATGCACTCGGCGGCACTGCGGATGCAACAGGGACTTCAGACGAAGAAGAGGAAGGTTTCAATGACCCGAGTCTGGAGCAGATGATTACACTCGTGGGAGATGTTCGGAATAGGACAGTCTTCATAGTTGATGATATGATAGACAAGGCTGGAAGTTGGATTGCCGCTGCCGAATGTGTGGTTAAGCGTGGCGGTGCTAAAAAGGTCTACATTGTGGCTACGCATGGACTTTTTGGTGGTGATTCCCTCGAGGAATTGGAAAATTGTGACTGCGTTGATACGATCCTCGTTACCAATTCATTCCCCATCCCACCAGAAAAGGCCCGCGGCATGAAGAAGCTTGTCGTCCTAGACTTGTCGCATCTTCTCGCAGAGGCAATACGGAGAAACCATTATGGGGAGTCGATATCTGCACTTTTCACGCATAACTACGAGTAA</t>
  </si>
  <si>
    <t>2.7.6.1</t>
  </si>
  <si>
    <t>1388676..1390353(-)(1678bp)</t>
  </si>
  <si>
    <t>removed dead-ends</t>
  </si>
  <si>
    <t>2133_g</t>
  </si>
  <si>
    <t>MVRNIVLLGGNSHPELVEKISGLLGVPQCNRILSKFSVGESRLEIQDSVRGKDVYIIQSGGGKVNDHFVDLCIMISACKT GSAKRVTAVLPLFPYSRQPDLPYNKIGAPLSRAPNDFNRGEFTFESRPATPGPGLAQSPSLTNGHSNLDGLHKKLAKTSL DQQNGLNYTNGITPPRRPEPAEPSMNGGGRVRGGSSSSIGGYQTMTSVTSRDIENPNLNRDPKTFFHAKPGYKQWVAQAG TLVADLLTCAGADHIITMDLHDPQYQGFFDIPVDNLYGKGLLKNYIRTKIPDYKDAVIVSPDAGGAKRATAIADDLNMDF</t>
  </si>
  <si>
    <t>ATGGTTCGGAATATCGTCTTACTTGGGGGCAACTCCCATCCCGAGCTCGTCGAGAAGATCAGTGGTTTACTTGGTGTCCCCCAATGTAATCGGATCCTCTCGAAATTTTCCGTTGGTGAGAGTCGCTTGGAAATCCAGGACTCGGTGCGTGGGAAGGATGTCTATATCATCCAGTCTGGTGGTGGCAAAGTCAATGATCACTTCGTGGACTTGTGCATCATGATCTCGGCCTGCAAAACAGGGTCTGCGAAACGCGTCACAGCTGTCCTCCCTTTGTTCCCATATTCTCGACAGCCAGATCTCCCATACAATAAAATCGGAGCACCCCTGTCAAGAGCACCAAACGACTTCAATCGCGGAGAATTCACTTTCGAAAGCCGCCCTGCAACTCCCGGCCCAGGCCTGGCGCAGAGCCCGAGTCTCACAAATGGCCATAGCAATCTCGATGGCTTGCACAAGAAACTCGCCAAAACCTCCTTGGATCAGCAGAACGGCCTCAATTATACGAATGGTATCACACCGCCCAGGAGACCGGAGCCTGCTGAACCATCGATGAATGGCGGCGGCCGAGTTAGAGGAGGATCCTCGAGTTCCATCGGCGGTTACCAGACGATGACATCTGTTACGTCGCGCGACATTGAGAATCCAAATCTGAACAGGGACCCGAAAACTTTCTTCCACGCCAAGCCTGGCTACAAGCAGTGGGTCGCCCAAGCTGGAACGCTGGTGGCAGACTTATTGACTTGCGCCGGTGCCGATCACATCATCACGATGGACTTGCACGATCCTCAATATCAGGGTTTCTTTGACATTCCGGTGGACAACCTGTATGGAAAAGGCCTTCTGAAAAaCTACATCAGAACGAAGATCCCGGACTATAAGGATGCGGTTATTGTCAGCCCCGACGCAGGTGGGGCGAAGAGGGCAACAGCTATCGCAGATGATCTTAATATGGATTTCGCTTTGATTCACAAGAACGCCGACCCACGCGGATTACAGATCGACAAAATGCCACCATGATGCTCGTAGGAAATGTTGCTAATAGAATTACTATTCTTGTGGATGACTTGGCTGATACCTCGAATACAATCACTAGAGCCGCAAAGCTTCTGAAGAAGGAGGGCGCCACCAAGGTCTACGCCCTGCTCACGCATGGAATCTTTAGTGGTGATGCTATTTCCCGAATTAATGCCTCGGCTCTCGATAAGGTCATCGTGACCAATAGTGTGCCCCAGGATGAACACTGTCGGTTGTGCCCCAAGCTGGAAGTTTTGGATGCTGCCGGTATTTTTGGGGAAGCGATTCGACGTGTTCATCATGGTGAATCAATCAGTCAACTCTTCCTGCAGTAG</t>
  </si>
  <si>
    <t>3541424..3542838(+)(1415bp)</t>
  </si>
  <si>
    <t>9469_g</t>
  </si>
  <si>
    <t>MATNSIKLLTGNSHPQLAKLVAERLGIELAKTMSLNYSNQETSVTVGESVRDEDVFIMQSTAPGDINDGLMELLIMINAC KTASARRITAVIPNFPYARQDKKDKSRAPISAKLIANMLQTAGCNHVITMDLHASQIQGFFNVPVDNLYAEPSTLRWIRE NLNVGECVVVSPDAGGAKRATSIADSLDLGFALIHKERARPNEVSRMVLVGDVKDKTAILVDDMADTCGTLVKAAETVMA</t>
  </si>
  <si>
    <t>ATGGCAACGAATTCGATCAAGCTCCTTACGGGGAATAGTCACCCCCAGCTGGCGAAATTGGTTGCGGAGCGGCTGGGCAT TGAGCTGGCGAAGACGATGAGCTTGAATTATTCGAACCAGGAAACGAGTGTTACGGTTGGGGAGAGCGTGAGGGATGAAG ATGGTACGTCTAAGGCTTCCTCCAGCTCTGTTTCGCCGTATTCTACTCCCCGTGCCTCACTCCAATTGGGGGTGACGTGA CGTGATGGAGAGGGGTGGGAGAAGAAGAGGAAAGAGAAGAGTGAAGGCTGATCTCGCCGCTGCAAATAGTCTTCATAATG CAATCCACGGCCCCcGGCGACATCAACGACGGCCTCATGGAACTCCTCATCATGATCAACGCATGCAAAACGGCGTCGGC CCGTCGCATCACTGCTGTGATTCCCAACTTCCCCTACGCGCGGCAAGACAAGAAGGATAAGAGCCGGGCGCCCATCAGTG CGAAGCTGATTGCGAATATGCTACAGACAGCGGGGTGTAATCATGTTATCACAATGGACCTGCATGCGAGTCAGATACAA GGGTTCTTCAACGTGCCGGTGGATAATCTTTATGCGGAACCGAGTACGCTGAGGTGGATTAGGGAGAACTTGAATGTGGG GGAGTGTGTGGTTGTCAGTCCGGATGCGGGGGgTGCTAAGAGGTATGCTTTTTTtGACTATGTCTCTCTTTACACCCTTT CACTTTtCTTTTTCAGATGTTGGTTTTGGATAGGTTTTAGTAGAGGGCCCTATTCCATATTGGTTGGGCTGTCTTCGGTT TCATGATGGGGAAAATAGTGAGGGGTTAATAGAGTTGAGAGAGTAGAACTGATTATATTCCAGAGCAACATCTATAGCCG ACTCCCTCGACCTCGGCTTCGCACTCATTCATAAAGAGCGTGCGCGCCCGAACGAAGTATCCCGCATGGTCCTGGTGGGC GACGTGAAGGACAAAACTGCAATTCTGGTTGACGACATGGCCGACACCTGCGGCACCCTCGTCAAGGCGGCGGAAACAGT CATGGCGCACGGAGCGAAGGAGGTAGTGGCAATTGTAACACACGGGATCCTAAGCGGCAATGCGATTGAGACGCTCAATT GCAGCAAGTTAAGTCGGGTAGTGGTGACGAACACAGTGCCGTTAGGGGATAAGGCGGAGCGGTGCGAGAGGATCCGAGTT</t>
  </si>
  <si>
    <t>2816513..2817684 (+)(1172bp)</t>
  </si>
  <si>
    <t>charge</t>
  </si>
  <si>
    <t>electrons</t>
  </si>
  <si>
    <t>degree of reduction</t>
  </si>
  <si>
    <t>1 beta-D-glucose-6-phosphate_cyt = 1 D-fructose-6-phosphate_cyt</t>
  </si>
  <si>
    <t>1 fructose-1,6-bisphosphate_cyt = 1 dihydroxyacetone_phosphate_cyt + 1 D-glyceraldehyde-3-phosphate_cyt</t>
  </si>
  <si>
    <t>1 D-glyceraldehyde-3-phosphate_cyt = 1 dihydroxyacetone_phosphate_cyt</t>
  </si>
  <si>
    <t>1 3-phospho-D-glycerate_cyt + 1 ATP_cyt = 1 1,3-diphosphateglycerate_cyt + 1 ADP_cyt</t>
  </si>
  <si>
    <t>1 3-phospho-D-glycerate_cyt = 1 2-phospho-D-glycerate_cyt</t>
  </si>
  <si>
    <t>1 oxaloacetate_cyt + 1 ATP_cyt = 1 CO2_cyt + 1 phosphoenolpyruvate_cyt + 1 ADP_cyt</t>
  </si>
  <si>
    <t>1 2-oxobutanoate_cyt + 1 CoA_cyt + 1 NAD_cyt = 1 propanoyl-CoA_cyt + 1 CO2_cyt + 1 NADH_cyt</t>
  </si>
  <si>
    <t>1 acetate_cyt + 1 ATP_cyt + 1 CoA_cyt = 1 acetyl-CoA_cyt + 1 diphosphate_cyt + 1 AMP_cyt</t>
  </si>
  <si>
    <t>1 propanoate_cyt + 1 ATP_cyt + 1 CoA_cyt = 1 propanoyl-CoA_cyt + 1 AMP_cyt + 1 diphosphate_cyt</t>
  </si>
  <si>
    <t>1 acetylphosphate_cyt + 1 ADP_cyt = 1 acetate_cyt + 1 ATP_cyt</t>
  </si>
  <si>
    <t>1 propanoylphosphate_cyt + 1 ADP_cyt = 1 propanoate_cyt + 1 ATP_cyt</t>
  </si>
  <si>
    <t>1 acetylphosphate_cyt + 1 CoA_cyt = 1 acetyl-CoA_cyt + 1 phosphate_cyt</t>
  </si>
  <si>
    <t>1 propanoylphosphate_cyt + 1 CoA_cyt = 1 propanoyl-CoA_cyt + 1 phosphate_cyt</t>
  </si>
  <si>
    <t>1 malate_cyt + 1 NAD_cyt = 1 NADH_cyt + 1 CO2_cyt + 1 pyruvate_cyt</t>
  </si>
  <si>
    <t>1 D-threo-isocitrate_cyt = 1 glyoxylate_cyt + 1 succinate_cyt</t>
  </si>
  <si>
    <t>1 citrate_cyt = 1 D-threo-isocitrate_cyt</t>
  </si>
  <si>
    <t>1 D-threo-isocitrate_cyt + 1 NAD_cyt = 1 2-oxoglutarate_cyt + 1 CO2_cyt + 1 NADH_cyt</t>
  </si>
  <si>
    <t>1 UQ_cyt + 1 succinate_cyt = 1 fumarate_cyt + 1 UQH2_cyt</t>
  </si>
  <si>
    <t>D-erythrose-4-phosphate_cyt + D-xylulose-5-phosphate = D-fructose-6-phosphate_cyt + D-glyceraldehyde-3-phosphate</t>
  </si>
  <si>
    <t>D-sedoheptulose-7-phosphate_cyt + D-glyceraldehyde-3-phosphate = D-ribose-5-phosphate_cyt + D-xylulose-5-phosphate</t>
  </si>
  <si>
    <t>D-glyceraldehyde-3-phosphate_cyt + D-sedoheptulose-7-phosphate = D-fructose-6-phosphate_cyt + D-erythrose-4-phosphate</t>
  </si>
  <si>
    <t>ATP_cyt + D-gluconate = 6-phospho-D-gluconate_cyt + ADP_cyt + 2 H+</t>
  </si>
  <si>
    <t>6-phospho-D-gluconate_cyt + NADP = D-ribulose-5-phosphate_cyt + CO2_cyt + NADPH</t>
  </si>
  <si>
    <t>ATP_cyt + D-ribose-5-phosphate = 5-phosphoribosyl 1-pyrophosphate_cyt + AMP_cyt + 2 H+</t>
  </si>
  <si>
    <t>D-glucono-1,5-lactone_cyt + H2O = D-gluconate_cyt + H+</t>
  </si>
  <si>
    <t>β-D-glucose_cyt + NAD(P)+ = D-glucono-1,5-lactone_cyt + NAD(P)H_cyt + H+</t>
  </si>
  <si>
    <t>6-phospho D-glucono-1,5-lactone_cyt + H2O = 6-phospho D-gluconate_cyt + H+</t>
  </si>
  <si>
    <t>β-D-glucose 6-phosphate_cyt + NADP = 6-phospho D-glucono-1,5-lactone_cyt + NADPH_cyt + H+</t>
  </si>
  <si>
    <t>diphosphate_cyt + H2O = 2 phosphate_cyt + H+</t>
  </si>
  <si>
    <t>NADH_cyt + a ubiquinone_cyt + H+ -&gt; NAD_cyt + a ubiquinol</t>
  </si>
  <si>
    <t>2 an oxidized cytochrome c_cyt + a ubiquinol -&gt; 2 a reduced cytochrome c_cyt + a ubiquinone</t>
  </si>
  <si>
    <t xml:space="preserve">4 a reduced cytochrome c_cyt + oxygen -&gt; an oxidized cytochrome c_cyt + 4 an oxidized cytochrome c_cyt + 2 H2O </t>
  </si>
  <si>
    <t>2 a ubiquinol_cyt + oxygen → 2 a ubiquinone_cyt + 2 H2O</t>
  </si>
  <si>
    <t>ATP_cyt + H2O_cyt + H+[in] -&gt; phosphate_cyt + ADP_cyt + H+[out]</t>
  </si>
  <si>
    <t>phosphoenolpyruvate_cyt + D-erythrose 4-phosphate_cyt + H2O ↔ 3-deoxy-D-arabino-heptulosonate-7-phosphate_cyt + phosphate</t>
  </si>
  <si>
    <t>3-deoxy-D-arabino-heptulosonate-7-phosphate ↔ 3-dehydroquinate_cyt + phosphate</t>
  </si>
  <si>
    <t>3-dehydroquinate ↔ 3-dehydroshikimate_cyt + H2O</t>
  </si>
  <si>
    <t>shikimate_cyt + NADP ↔ 3-dehydroshikimate_cyt + NADPH_cyt + H+</t>
  </si>
  <si>
    <t>shikimate_cyt + ATP ↔ shikimate 3-phosphate_cyt + ADP_cyt + H+</t>
  </si>
  <si>
    <t>shikimate 3-phosphate_cyt + phosphoenolpyruvate ↔ 5-enolpyruvyl-shikimate 3-phosphate_cyt + phosphate</t>
  </si>
  <si>
    <t>5-enolpyruvyl-shikimate 3-phosphate ↔ chorismate_cyt + phosphate</t>
  </si>
  <si>
    <t>chorismate_cyt + L-glutamine ↔ anthranilate_cyt + L-glutamate_cyt + pyruvate_cyt + H+</t>
  </si>
  <si>
    <t>1-(o-carboxyphenylamino)-1'-deoxyribulose 5'-phosphate_cyt + H+ → (1S,2R)-1-C-(indol-3-yl)glycerol 3-phosphate_cyt + CO2_cyt + H2O</t>
  </si>
  <si>
    <t>N-(5-phosphoribosyl)-anthranilate_cyt + diphosphate ↔ anthranilate_cyt + 5-phospho-α-D-ribose 1-diphosphate</t>
  </si>
  <si>
    <t>(1S,2R)-1-C-(indol-3-yl)glycerol 3-phosphate_cyt + L-serine → L-tryptophan_cyt + D-glyceraldehyde 3-phosphate_cyt + H2O</t>
  </si>
  <si>
    <t>prephenate_cyt + NADP = 4-hydroxyphenylpyruvate_cyt + CO2_cyt + NADPH</t>
  </si>
  <si>
    <t>prephenate_cyt + H+ ↔ 2-oxo-3-phenylpropanoate_cyt + CO2_cyt + H2O</t>
  </si>
  <si>
    <t>L-phenylalanine_cyt + 2-oxoglutarate → 2-oxo-3-phenylpropanoate_cyt + L-glutamate</t>
  </si>
  <si>
    <t>L-tyrosine_cyt + 2-oxoglutarate ↔ 4-hydroxyphenylpyruvate_cyt + L-glutamate</t>
  </si>
  <si>
    <t>1-(5-phospho-β-D-ribosyl)-ATP_cyt + diphosphate ↔ ATP_cyt + 5-phospho-α-D-ribose 1-diphosphate_cyt + H+</t>
  </si>
  <si>
    <t>1-(5-phospho-β-D-ribosyl)-ATP_cyt + H2O → 1-(5-phospho-β-D-ribosyl)-AMP_cyt + diphosphate_cyt + 2 H+</t>
  </si>
  <si>
    <t>1-(5-phospho-β-D-ribosyl)-AMP_cyt + H2O → 1-(5-phospho-β-D-ribosyl)-5-[(5-phosphoribosylamino)methylideneamino]imidazole-4-carboxamide</t>
  </si>
  <si>
    <t xml:space="preserve">phosphoribulosylformimino-AICAR-P_cyt + L-glutamine &lt;=&gt; L-glutamate_cyt + D-erythro-imidazole-glycerol-phosphate_cyt + 5-amino-1-(5-phospho-D-ribosyl)imidazole-4-carboxamide_cyt + H+ </t>
  </si>
  <si>
    <t>D-erythro-imidazole-glycerol-phosphate → imidazole acetol-phosphate_cyt + H2O</t>
  </si>
  <si>
    <t>imidazole acetol-phosphate_cyt + L-glutamate ↔ L-histidinol-phosphate_cyt + 2-oxoglutarate</t>
  </si>
  <si>
    <t>L-histidinol-phosphate_cyt + H2O → histidinol_cyt + phosphate</t>
  </si>
  <si>
    <t>histidinol_cyt + 2 NAD_cyt + H2O = L-histidine_cyt + 2 NADH_cyt + 3 H+</t>
  </si>
  <si>
    <t>L-saccharopine_cyt + NAD_cyt + H2O → 2-oxoglutarate_cyt + L-lysine_cyt + NADH_cyt + H+</t>
  </si>
  <si>
    <t xml:space="preserve">L-glutamate_cyt + (S)-2-amino-6-oxohexanoate_cyt + NADPH_cyt + H+ = L-saccharopine_cyt + NADP_cyt + H2O  </t>
  </si>
  <si>
    <t>L-2-aminoadipate_cyt + NAD(P)H_cyt + 2 H+ = (S)-2-amino-6-oxohexanoate_cyt + NAD(P)+_cyt + H2O</t>
  </si>
  <si>
    <t xml:space="preserve">L-glutamate_cyt + 2-oxoadipate = L-2-aminoadipate_cyt + 2-oxoglutarate </t>
  </si>
  <si>
    <t>(1R,2S)-homoisocitrate_cyt + NAD → 2-oxoadipate_cyt + CO2_cyt + NADH</t>
  </si>
  <si>
    <t>2-oxoglutarate_cyt + acetyl-CoA_cyt + H2O ↔ (2R)-homocitrate_cyt + coenzyme A_cyt + H+</t>
  </si>
  <si>
    <t>L-glutamate_cyt + ATP → L-glutamate 5-phosphate_cyt + ADP</t>
  </si>
  <si>
    <t>L-glutamate-5-semialdehyde_cyt + NADP_cyt + phosphate ← L-glutamate 5-phosphate_cyt + NADPH_cyt + H+</t>
  </si>
  <si>
    <t>L-ornithine_cyt + 2-oxoglutarate ↔ L-glutamate_cyt + L-glutamate-5-semialdehyde</t>
  </si>
  <si>
    <t>N-acetyl-L-glutamate_cyt + ATP ↔ N-acetylglutamyl-phosphate_cyt + ADP</t>
  </si>
  <si>
    <t>N-acetyl-L-glutamate 5-semialdehyde_cyt + NADP_cyt + phosphate ↔ N-acetylglutamyl-phosphate_cyt + NADPH_cyt + H+</t>
  </si>
  <si>
    <t>N-acetyl-L-ornithine_cyt + 2-oxoglutarate ↔ L-glutamate_cyt + N-acetyl-L-glutamate 5-semialdehyde</t>
  </si>
  <si>
    <t>L-glutamate_cyt + acetyl-CoA ↔ N-acetyl-L-glutamate_cyt + coenzyme A_cyt + H+</t>
  </si>
  <si>
    <t>L-glutamate_cyt + N-acetyl-L-ornithine → N-acetyl-L-glutamate_cyt + L-ornithine</t>
  </si>
  <si>
    <t>2 ATP_cyt + bicarbonate_cyt + ammonium = 2 ADP_cyt + carbamoyl-phosphate_cyt + phosphate_cyt + 2 H+</t>
  </si>
  <si>
    <t>L-aspartate_cyt + carbamoyl-phosphate ↔ N-carbamoyl-L-aspartate_cyt + phosphate_cyt + H+</t>
  </si>
  <si>
    <t>L-ornithine_cyt + carbamoyl-phosphate ↔ L-citrulline_cyt + phosphate_cyt + H+</t>
  </si>
  <si>
    <t>urea_cyt + 2 H+_cyt + H2O ↔ 2 ammonium_cyt + CO2</t>
  </si>
  <si>
    <t>L-arginine_cyt + H2O ↔ urea_cyt + L-ornithine</t>
  </si>
  <si>
    <t>L-glutamate-5-semialdehyde_cyt + NAD_cyt + H2O ↔ L-glutamate_cyt + NADH_cyt + 2 H+</t>
  </si>
  <si>
    <t>L-proline_cyt + an oxidized electron acceptor → (S)-1-pyrroline-5-carboxylate_cyt + a reduced electron acceptor_cyt + H+</t>
  </si>
  <si>
    <t>L-proline_cyt + NAD(P)+ ← (S)-1-pyrroline-5-carboxylate_cyt + NAD(P)H_cyt + 2 H+</t>
  </si>
  <si>
    <t>L-threonine → 2-oxobutanoate_cyt + ammonium</t>
  </si>
  <si>
    <t>2 pyruvate_cyt + H+ ↔ (S)-2-acetolactate_cyt + CO2</t>
  </si>
  <si>
    <t>pyruvate_cyt + 2-oxobutanoate_cyt + H+ → 2-aceto-2-hydroxy-butanoate_cyt + CO2</t>
  </si>
  <si>
    <t>2,3-dihydroxy-3-methylbutanoate_cyt + NADP ↔ (S)-2-acetolactate_cyt + NADPH_cyt + H+</t>
  </si>
  <si>
    <t>2,3-dihydroxy-3-methylvalerate_cyt + NADP ← 2-aceto-2-hydroxy-butanoate_cyt + NADPH_cyt + H+</t>
  </si>
  <si>
    <t>2,3-dihydroxy-3-methylbutanoate → 3-methyl-2-oxobutanoate_cyt + H2O</t>
  </si>
  <si>
    <t>2,3-dihydroxy-3-methylvalerate → (S)-3-methyl-2-oxopentanoate_cyt + H2O</t>
  </si>
  <si>
    <t>L-isoleucine_cyt + 2-oxoglutarate ↔ L-glutamate_cyt + (S)-3-methyl-2-oxopentanoate</t>
  </si>
  <si>
    <t>L-leucine_cyt + 2-oxoglutarate ↔ L-glutamate_cyt + 4-methyl-2-oxopentanoate</t>
  </si>
  <si>
    <t>L-valine_cyt + 2-oxoglutarate ↔ L-glutamate_cyt + 3-methyl-2-oxobutanoate</t>
  </si>
  <si>
    <t>3-methyl-2-oxobutanoate_cyt + acetyl-CoA_cyt + H2O → (2S)-2-isopropylmalate_cyt + coenzyme A_cyt + H+</t>
  </si>
  <si>
    <t>(2R,3S)-3-isopropylmalate_cyt + NAD = 4-methyl-2-oxopentanoate_cyt + CO2_cyt + NADH</t>
  </si>
  <si>
    <t>glyoxylate_cyt + L-alanine → glycine_cyt + pyruvate</t>
  </si>
  <si>
    <t>2-oxoglutarate_cyt + L-alanine ↔ L-glutamate_cyt + pyruvate</t>
  </si>
  <si>
    <t>L-arginino-succinate ↔ L-arginine_cyt + fumarate</t>
  </si>
  <si>
    <t>L-aspartate_cyt + L-citrulline_cyt + ATP ↔ L-arginino-succinate_cyt + AMP_cyt + diphosphate_cyt + H+</t>
  </si>
  <si>
    <t>L-aspartate_cyt + 2-oxoglutarate ↔ L-glutamate_cyt + oxaloacetate</t>
  </si>
  <si>
    <t>L-glutamine_cyt + L-aspartate_cyt + ATP_cyt + H2O → L-glutamate_cyt + L-asparagine_cyt + AMP_cyt + diphosphate_cyt + H+</t>
  </si>
  <si>
    <t>L-asparagine_cyt + H2O → L-aspartate_cyt + ammonium</t>
  </si>
  <si>
    <t>L-glutamate_cyt + NADP_cyt + H2O ↔ ammonium_cyt + 2-oxoglutarate_cyt + NADPH_cyt + H+</t>
  </si>
  <si>
    <t>2 L-glutamate_cyt + NAD ← L-glutamine_cyt + 2-oxoglutarate_cyt + NADH_cyt + H+</t>
  </si>
  <si>
    <t>succinate semialdehyde_cyt + NAD(P)+_cyt + H2O → NAD(P)H_cyt + succinate_cyt + 2 H+</t>
  </si>
  <si>
    <t>4-aminobutanoate_cyt + 2-oxoglutarate ↔ succinate semialdehyde_cyt + L-glutamate</t>
  </si>
  <si>
    <t>L-glutamate_cyt + H+ → CO2_cyt + 4-aminobutanoate</t>
  </si>
  <si>
    <t>ammonium_cyt + L-glutamate_cyt + ATP ↔ L-glutamine_cyt + ADP_cyt + phosphate_cyt + H+</t>
  </si>
  <si>
    <t>L-homoserine_cyt + ATP → O-phospho-L-homoserine_cyt + ADP_cyt + H+</t>
  </si>
  <si>
    <t>O-phospho-L-homoserine_cyt + H2O → L-threonine_cyt + phosphate</t>
  </si>
  <si>
    <t>L-serine → pyruvate_cyt + ammonium</t>
  </si>
  <si>
    <t>3-phospho-D-glycerate_cyt + NAD ↔ 3-phospho-hydroxypyruvate_cyt + NADH_cyt + H+</t>
  </si>
  <si>
    <t>3-phospho-L-serine_cyt + 2-oxoglutarate ↔ L-glutamate_cyt + 3-phospho-hydroxypyruvate</t>
  </si>
  <si>
    <t>3-phospho-L-serine_cyt + H2O → L-serine_cyt + phosphate</t>
  </si>
  <si>
    <t>L-threonine → acetaldehyde_cyt + glycine</t>
  </si>
  <si>
    <t>L-serine_cyt + tetrahydrofolate ↔ glycine_cyt + 5,10-methylenetetrahydrofolate_cyt + H2O</t>
  </si>
  <si>
    <t xml:space="preserve">glycine_cyt + tetrahydrofolate_cyt + NAD ↔ ammonium_cyt + CO2_cyt + 5,10-methylenetetrahydrofolate_cyt + NADH </t>
  </si>
  <si>
    <t>dihydrolipoamide_cyt + NAD = lipoamide_cyt + NADH_cyt + H+</t>
  </si>
  <si>
    <t>a [glycine-cleavage complex H protein] N6-aminomethyldihydrolipoyl-L-lysine_cyt + tetrahydrofolate ↔ a [glycine-cleavage complex H protein] N6-dihydrolipoyl-L-lysine_cyt + ammonium_cyt + 5,10-methylenetetrahydrofolate</t>
  </si>
  <si>
    <t>glycine_cyt + a [glycine-cleavage complex H protein] N6-lipoyl-L-lysine ↔ a [glycine-cleavage complex H protein] N6-aminomethyldihydrolipoyl-L-lysine_cyt + CO2</t>
  </si>
  <si>
    <t>L-aspartate_cyt + ATP ↔ L-aspartyl-4-phosphate_cyt + ADP</t>
  </si>
  <si>
    <t>L-aspartate-semialdehyde_cyt + NADP_cyt + phosphate ↔ L-aspartyl-4-phosphate_cyt + NADPH_cyt + H+</t>
  </si>
  <si>
    <t>L-homoserine_cyt + NAD(P)+ ← L-aspartate-semialdehyde_cyt + NAD(P)H_cyt + H+</t>
  </si>
  <si>
    <t>L-homoserine_cyt + acetyl-CoA ↔ O-acetyl-L-homoserine_cyt + coenzyme A</t>
  </si>
  <si>
    <t>O-acetyl-L-homoserine_cyt + hydrogen sulfide ↔ L-homocysteine_cyt + acetate_cyt + H+</t>
  </si>
  <si>
    <t>L-cystathionine_cyt + H2O ↔ ammonium_cyt + pyruvate_cyt + L-homocysteine</t>
  </si>
  <si>
    <t>L-homocysteine_cyt + L-serine ↔ L-cystathionine_cyt + H2O</t>
  </si>
  <si>
    <t>L-cystathionine_cyt + H2O ↔ ammonium_cyt + 2-oxobutanoate_cyt + L-cysteine</t>
  </si>
  <si>
    <t>L-homocysteine_cyt + 5-methyltetrahydropteroyl tri-L-glutamate ↔ L-methionine_cyt + tetrahydropteroyl tri-L-glutamate</t>
  </si>
  <si>
    <t>5-methyl-tetrahydrofolate_cyt + NAD ↔ 5,10-methylenetetrahydrofolate_cyt + NADH_cyt + H+</t>
  </si>
  <si>
    <t>5,10-methylenetetrahydrofolate_cyt + NAD → 5,10-methenyltetrahydrofolate_cyt + NADH</t>
  </si>
  <si>
    <t>5,10-methylenetetrahydrofolate_cyt + NADP ↔ 5,10-methenyltetrahydrofolate_cyt + NADPH</t>
  </si>
  <si>
    <t>5,10-methenyltetrahydrofolate_cyt + H2O ↔ 10-formyl-tetrahydrofolate_cyt + H+</t>
  </si>
  <si>
    <t>ATP_cyt + formate_cyt + tetrahydrofolate ↔ ADP_cyt + 10-formyl-tetrahydrofolate_cyt + phosphate</t>
  </si>
  <si>
    <t>tetrahydrofolate_cyt + NADP ↔ 7,8-dihydrofolate_cyt + NADPH_cyt + H+</t>
  </si>
  <si>
    <t>10-formyl-tetrahydrofolate_cyt + H2O → formate_cyt + tetrahydrofolate_cyt + H+</t>
  </si>
  <si>
    <t>sulfate_cyt + ATP_cyt + H+ ↔ adenosine 5'-phosphosulfate_cyt + diphosphate</t>
  </si>
  <si>
    <t>adenosine 5'-phosphosulfate_cyt + ATP ↔ phosphoadenosine-5'-phosphosulfate_cyt + ADP_cyt + H+</t>
  </si>
  <si>
    <t>adenosine 3',5'-bisphosphate_cyt + sulfite_cyt + an oxidized thioredoxin_cyt + 2 H+ ↔ phosphoadenosine-5'-phosphosulfate_cyt + a reduced thioredoxin</t>
  </si>
  <si>
    <t>adenosine 3',5'-bisphosphate_cyt + H2O → AMP_cyt + phosphate</t>
  </si>
  <si>
    <t>hydrogen sulfide_cyt + 3 NADP_cyt + 3 H2O ↔ sulfite_cyt + 3 NADPH_cyt + 5 H+</t>
  </si>
  <si>
    <t>a reduced thioredoxin_cyt + NADP ↔ an oxidized thioredoxin_cyt + NADPH_cyt + H+</t>
  </si>
  <si>
    <t>5-amino-1-(5-phospho-D-ribosyl)imidazole-4-carboxamide_cyt + 10-formyl-tetrahydrofolate ↔ 5-formamido-1-(5-phospho-D-ribosyl)-imidazole-4-carboxamide_cyt + tetrahydrofolate</t>
  </si>
  <si>
    <t>IMP_cyt + H2O ↔ 5-formamido-1-(5-phospho-D-ribosyl)-imidazole-4-carboxamide</t>
  </si>
  <si>
    <t>L-aspartate_cyt + IMP_cyt + GTP ↔ adenylo-succinate_cyt + GDP_cyt + phosphate_cyt + 2 H+</t>
  </si>
  <si>
    <t>adenylo-succinate ↔ fumarate_cyt + AMP</t>
  </si>
  <si>
    <t>5'-phosphoribosyl-4-(N-succinocarboxamide)-5-aminoimidazole ↔ fumarate_cyt + 5-amino-1-(5-phospho-D-ribosyl)imidazole-4-carboxamide</t>
  </si>
  <si>
    <t>AMP_cyt + ATP ↔ 2 ADP</t>
  </si>
  <si>
    <t>GMP_cyt + ATP ↔ GDP_cyt + ADP</t>
  </si>
  <si>
    <t>a nucleoside triphosphate_cyt + 2 H2O = a nucleoside 5'-monophosphate_cyt + 2 phosphate_cyt + 2 H+</t>
  </si>
  <si>
    <t>dUTP_cyt + H2O → dUMP_cyt + diphosphate_cyt + H+</t>
  </si>
  <si>
    <t xml:space="preserve">a ribonucleoside diphosphate_cyt + a reduced thioredoxin ← a 2'-deoxyribonucleoside 5'-diphosphate_cyt + an oxidized thioredoxin_cyt + H2O </t>
  </si>
  <si>
    <t>XMP_cyt + L-glutamine_cyt + ATP_cyt + H2O → L-glutamate_cyt + GMP_cyt + AMP_cyt + diphosphate_cyt + 2 H+</t>
  </si>
  <si>
    <t>IMP_cyt + NAD_cyt + H2O ↔ XMP_cyt + NADH_cyt + H+</t>
  </si>
  <si>
    <t>ATP_cyt + 5-amino-1-(5-phospho-D-ribosyl)imidazole-4-carboxylate_cyt + L-aspartate ↔ ADP_cyt + 5'-phosphoribosyl-4-(N-succinocarboxamide)-5-aminoimidazole_cyt + phosphate_cyt + H+</t>
  </si>
  <si>
    <t>5-amino-1-(5-phospho-D-ribosyl)imidazole-4-carboxylate_cyt + 2 H+ ← 5-amino-1-(5-phospho-β-D-ribosyl)imidazole_cyt + CO2</t>
  </si>
  <si>
    <t>ATP_cyt + N2-formyl-N1-(5-phospho-β-D-ribosyl)glycinamide_cyt + L-glutamine_cyt + H2O ↔ L-glutamate_cyt + ADP_cyt + 2-(formamido)-N1-(5-phospho-β-D-ribosyl)acetamidine_cyt + phosphate_cyt + H+</t>
  </si>
  <si>
    <t>N1-(5-phospho-β-D-ribosyl)glycinamide_cyt + 10-formyl-tetrahydrofolate ↔ N2-formyl-N1-(5-phospho-β-D-ribosyl)glycinamide_cyt + tetrahydrofolate_cyt + H+</t>
  </si>
  <si>
    <t>5-phospho-β-D-ribosylamine_cyt + ATP_cyt + glycine ↔ ADP_cyt + N1-(5-phospho-β-D-ribosyl)glycinamide_cyt + phosphate_cyt + H+</t>
  </si>
  <si>
    <t>ATP_cyt + 2-(formamido)-N1-(5-phospho-β-D-ribosyl)acetamidine → ADP_cyt + 5-amino-1-(5-phospho-β-D-ribosyl)imidazole_cyt + phosphate_cyt + H+</t>
  </si>
  <si>
    <t>5-phospho-β-D-ribosylamine_cyt + L-glutamate_cyt + diphosphate ↔ 5-phospho-α-D-ribose 1-diphosphate_cyt + L-glutamine_cyt + H2O</t>
  </si>
  <si>
    <t>dCMP_cyt + H+_cyt + H2O → ammonium_cyt + dUMP</t>
  </si>
  <si>
    <t>dUMP_cyt + 5,10-methylenetetrahydrofolate → dTMP_cyt + 7,8-dihydrofolate</t>
  </si>
  <si>
    <t>ATP_cyt + UTP_cyt + L-glutamine_cyt + H2O → ADP_cyt + CTP_cyt + L-glutamate_cyt + phosphate_cyt + 2 H+</t>
  </si>
  <si>
    <t>orotidine 5'-phosphate_cyt + diphosphate ↔ 5-phospho-α-D-ribose 1-diphosphate_cyt + orotate</t>
  </si>
  <si>
    <t>orotidine 5'-phosphate_cyt + H+ → CO2_cyt + UMP</t>
  </si>
  <si>
    <t>an ubiquinone_cyt + (S)-dihydroorotate → an ubiquinol_cyt + orotate</t>
  </si>
  <si>
    <t>(S)-dihydroorotate_cyt + H2O ↔ N-carbamoyl-L-aspartate_cyt + H+</t>
  </si>
  <si>
    <t>ATP_cyt + acetyl-CoA_cyt + bicarbonate → malonyl-CoA_cyt + ADP_cyt + phosphate_cyt + H+</t>
  </si>
  <si>
    <t>acetyl-CoA_cyt + n malonyl-CoA_cyt + 2n NADPH_cyt + 2n NADH_cyt + 4n H+ = a long-chain acyl-CoA_cyt + n CO2_cyt + n coenzyme A_cyt + 2n NAD_cyt + 2n NADP+</t>
  </si>
  <si>
    <t>a holo-[acyl-carrier protein]_cyt + malonyl-CoA ↔ a malonyl-[acp]_cyt + coenzyme A</t>
  </si>
  <si>
    <t>an octanoyl-[acp]_cyt + NAD ← a trans oct-2-enoyl-[acp]_cyt + NADH_cyt + H+</t>
  </si>
  <si>
    <t>a cis,cis-delta3,15-C34:2-[acp]_cyt + a malonyl-[acp] → a cis,cis-delta5,17-3-oxo-C36:2-[acp]_cyt + a holo-[acyl-carrier protein]_cyt + CO2</t>
  </si>
  <si>
    <t>a cis,cis-delta5,17-3-hydroxyC36:2[acp]_cyt + NADP ← a cis,cis-delta5,17-3-oxo-C36:2-[acp]_cyt + NADPH_cyt + H+</t>
  </si>
  <si>
    <t>glycerol_cyt + NAD ↔ dihydroxyacetone_cyt + NADH_cyt + H+</t>
  </si>
  <si>
    <t>dihydroxyacetone_cyt + ATP → dihydroxyacetone phosphate_cyt + ADP_cyt + H+</t>
  </si>
  <si>
    <t>glycerol_cyt + ATP ↔ sn-glycerol-3-phosphate_cyt + ADP_cyt + H+</t>
  </si>
  <si>
    <t>1 glycerol-3-phosphate_cyt + 0.4 hexadecanoyl-CoA_cyt + 1.6 octadecanoyl-CoA = 2 CoA_cyt + 1 Diacylglyceride</t>
  </si>
  <si>
    <t>2 a ferrocytochrome b5_cyt + stearoyl-CoA_cyt + oxygen_cyt + 2 H+ -&gt; 2 a ferricytochrome b5_cyt + oleoyl-CoA_cyt + 2 H2O</t>
  </si>
  <si>
    <t>2 a ferrocytochrome b5_cyt + oleoyl-CoA_cyt + oxygen_cyt + 2 H+ -&gt; 2 a ferricytochrome b5_cyt + linoleoyl-CoA_cyt + 2 H2O</t>
  </si>
  <si>
    <t>2 a ferrocytochrome b5_cyt + linoleoyl-CoA_cyt + oxygen_cyt + 2 H+ -&gt; 2 a ferricytochrome b5_cyt + linolenoyl-CoA_cyt + 2 H2O</t>
  </si>
  <si>
    <t xml:space="preserve">2 a ferricytochrome b5_cyt + NADH = 2 a ferrocytochrome b5_cyt + NAD </t>
  </si>
  <si>
    <t xml:space="preserve">linoleate_cyt + oxygen &lt;=&gt; (8E,10R,12Z)-10-hydroperoxyoctadeca-8,12-dienoate </t>
  </si>
  <si>
    <t>L-phenylalanine_cyt + H+ → CO2_cyt + phenylethylamine</t>
  </si>
  <si>
    <t>2-phenylethylamine_cyt + oxygen_cyt + H2O → phenylacetaldehyde_cyt + ammonium_cyt + hydrogen peroxide</t>
  </si>
  <si>
    <t xml:space="preserve">phenylacetyl-CoA_cyt + an oxidized electron acceptor_cyt + 2 H2O → phenylglyoxylate_cyt + a reduced electron acceptor_cyt + coenzyme A_cyt + 3 H+ </t>
  </si>
  <si>
    <t xml:space="preserve">phenylacetate_cyt + ATP_cyt + coenzyme A ↔ phenylacetyl-CoA_cyt + AMP_cyt + diphosphate </t>
  </si>
  <si>
    <t>3-methyl-2-oxobutanoate_cyt + H+ → isobutanal_cyt + CO2</t>
  </si>
  <si>
    <t>4-methyl-2-oxopentanoate_cyt + H+ -&gt; 3-methylbutanal_cyt + CO2</t>
  </si>
  <si>
    <t>phenylglyoxylate_cyt + H+ = benzaldehyde_cyt + CO2</t>
  </si>
  <si>
    <t xml:space="preserve">phenylacetaldehyde_cyt + NADH_cyt + H+ -&gt; 2-phenylethanol_cyt + NAD+ </t>
  </si>
  <si>
    <t xml:space="preserve">benzyl alcohol_cyt + NAD+ ↔ benzaldehyde_cyt + NADH_cyt + H+ </t>
  </si>
  <si>
    <t>isobutanol_cyt + NAD+ ↔ isobutanal_cyt + NADH_cyt + H+</t>
  </si>
  <si>
    <t>3-methylbutanal_cyt + NADH_cyt + H+ -&gt; 3-methylbutanol_cyt + NAD+</t>
  </si>
  <si>
    <t>1 ADP_cyt + 1 phosphoenolpyruvate_cyt + 1 H+_cyt = 1 ATP_cyt + 1 pyruvate_cyt</t>
  </si>
  <si>
    <t>pyruvate + lipoamide + H+_cyt = S-acetyldihydrolipoamide + CO2</t>
  </si>
  <si>
    <t>acetyl-CoA + dihydrolipoamide_cyt = S-acetyldihydrolipoamide + coenzyme A</t>
  </si>
  <si>
    <t>dihydrolipoamide + NAD_cyt = lipoamide + NADH + H+</t>
  </si>
  <si>
    <t>1 acetaldehyde_cyt + 1 NADH_cyt + 1 H+_cyt = 1 ethanol_cyt + 1 NAD_cyt</t>
  </si>
  <si>
    <t>citrate_cyt = cis-aconitate + H2O</t>
  </si>
  <si>
    <t>cis-aconitate + H2O_cyt = D-threo-isocitrate</t>
  </si>
  <si>
    <t>2-oxoglutarate + dihydrolipoyltranssuccinylase N6-(lipoyl)lysine_cyt = dihydrolipoyltranssuccinylase N6-(S-succinyldihydrolipoyl)lysine + CO2</t>
  </si>
  <si>
    <t xml:space="preserve">dihydrolipoyltranssuccinylase N6-(S-succinyldihydrolipoyl)lysine + coenzyme A_cyt = succinyl-CoA + dihydrolipoyltranssuccinylase N6-(dihydrolipoyl)lysine </t>
  </si>
  <si>
    <t>1 NADH_cyt + 1 UQ_cyt + 5 H+_cyt = 1 NAD_cyt + 1 UQH2_cyt + 4 Hpmf</t>
  </si>
  <si>
    <t>2 CytCOX_cyt + 1 UQH2_cyt + 2 H+_cyt = 2 CytCRED_cyt + 1 UQ_cyt + 4 Hpmf</t>
  </si>
  <si>
    <t xml:space="preserve">4 CytCRED_cyt + 6 H+_cyt + 1 oxygen_cyt = 4 CytCOX_cyt + 2 H2O_cyt + 2 Hpmf </t>
  </si>
  <si>
    <t>1 ATP_cyt + 1 H2O_cyt + 3 H+_cyt = 1 phosphate_cyt + 1 ADP_cyt + 4 Hpmf</t>
  </si>
  <si>
    <t>Glucose_ext + Hext_cyt = Hcyt + Glucose</t>
  </si>
  <si>
    <t>1 H+_cyt = 1 H+_EXT</t>
  </si>
  <si>
    <t xml:space="preserve">_cyt = </t>
  </si>
  <si>
    <t>cellulose_EXT = cellulose_cyt</t>
  </si>
  <si>
    <t>NH4_EXT = NH4_cyt</t>
  </si>
  <si>
    <t>oxygen_EXT = oxygen_cyt</t>
  </si>
  <si>
    <t>1 phosphate_EXT = 1 phosphate_cyt</t>
  </si>
  <si>
    <t>1 SO4_EXT = 1 SO4_cyt</t>
  </si>
  <si>
    <t>1 CO2_EXT = 1 CO2_cyt</t>
  </si>
  <si>
    <t>H2O_EXT = H2O_cyt</t>
  </si>
  <si>
    <t>1 beta-D-glucose_cyt + 1 ATP_cyt = 1 beta-D-glucose-6-phosphate_cyt + 1 ADP_cyt + 1 H+_cyt</t>
  </si>
  <si>
    <t>1 ATP_cyt + 1 D-fructose-6-phosphate_cyt = 1 ADP_cyt + 1 fructose-1,6-bisphosphate_cyt + 1 H+_cyt</t>
  </si>
  <si>
    <t>1 fructose-1,6-bisphosphate_cyt + 1 H2O_cyt = 1 D-fructose-6-phosphate_cyt + 1 phosphate_cyt</t>
  </si>
  <si>
    <t>1 D-glyceraldehyde-3-phosphate_cyt + 1 phosphate_cyt + 1 NAD_cyt = 1 1,3-diphosphateglycerate_cyt + 1 NADH_cyt + 1 H+_cyt</t>
  </si>
  <si>
    <t>1 2-phospho-D-glycerate_cyt = 1 phosphoenolpyruvate_cyt + 1 H2O_cyt</t>
  </si>
  <si>
    <t>1 acetaldehyde_cyt + 1 NAD_cyt + 1 H2O_cyt = 1 NADH_cyt + 1 acetate_cyt + 2 H+_cyt</t>
  </si>
  <si>
    <t>1 bicarbonate_cyt + 1 pyruvate_cyt + 1 ATP_cyt = 1 phosphate_cyt + 1 oxaloacetate_cyt + 1 ADP_cyt + 1 H+_cyt</t>
  </si>
  <si>
    <t>1 acetyl-CoA_cyt + 1 glyoxylate_cyt + 1 H2O_cyt = 1 malate_cyt + 1 CoA_cyt + 1 H+_cyt</t>
  </si>
  <si>
    <t>1 malate_cyt = 1 fumarate_cyt + 1 H2O_cyt</t>
  </si>
  <si>
    <t>1 malate_cyt + 1 NAD_cyt = 1 oxaloacetate_cyt + 1 NADH_cyt + 1 H+_cyt</t>
  </si>
  <si>
    <t>1 D-erythrose-4-phosphate_cyt + 1 D-xylulose-5-phosphate_cyt = 1 D-fructose-6-phosphate_cyt + 1 D-glyceraldehyde-3-phosphate_cyt</t>
  </si>
  <si>
    <t>1 D-sedoheptulose-7-phosphate_cyt + 1 D-glyceraldehyde-3-phosphate_cyt = 1 D-ribose-5-phosphate_cyt + 1 D-xylulose-5-phosphate_cyt</t>
  </si>
  <si>
    <t>1 D-glyceraldehyde-3-phosphate_cyt + 1 D-sedoheptulose-7-phosphate_cyt = 1 D-fructose-6-phosphate_cyt + 1 D-erythrose-4-phosphate_cyt</t>
  </si>
  <si>
    <t>1 D-ribulose-5-phosphate_cyt = 1 D-xylulose-5-phosphate_cyt</t>
  </si>
  <si>
    <t>1 ATP_cyt + 1 D-gluconate_cyt = 1 6-phospho-D-gluconate_cyt + 1 ADP_cyt + 1 H+_cyt</t>
  </si>
  <si>
    <t>1 6-phospho-D-gluconate_cyt + 1 NAD_cyt = 1 D-ribulose-5-phosphate_cyt + 1 CO2_cyt + 1 NADH_cyt</t>
  </si>
  <si>
    <t>1 D-ribose-5-phosphate_cyt = 1 D-ribulose-5-phosphate_cyt</t>
  </si>
  <si>
    <t>1 ATP_cyt + 1 D-ribose-5-phosphate_cyt = 1 PRPP_cyt + 1 AMP_cyt + 1 H+_cyt</t>
  </si>
  <si>
    <t>1 D-glucono-1,5-lactone_cyt + 1 H2O_cyt = 1 D-gluconate_cyt + 1 H+_cyt</t>
  </si>
  <si>
    <t>1 beta-D-glucose_cyt + 1 NAD_cyt = 1 D-glucono-1,5-lactone_cyt + 1 NADH_cyt + 1 H+_cyt</t>
  </si>
  <si>
    <t>1 6-phospho_D-glucono-1,5-lactone_cyt + 1 H2O_cyt = 1 6-phospho-D-gluconate_cyt + 1 H+_cyt</t>
  </si>
  <si>
    <t>1 beta-D-glucose-6-phosphate_cyt + 1 NAD_cyt = 1 6-phospho_D-glucono-1,5-lactone_cyt + 1 NADH_cyt + 1 H+_cyt</t>
  </si>
  <si>
    <t>1 diphosphate_cyt + 1 H2O_cyt = 2 phosphate_cyt + 1 H+_cyt</t>
  </si>
  <si>
    <t>1 NADH_cyt + 1 UQ_cyt + 1 H+_cyt = 1 NAD_cyt + 1 UQH2_cyt</t>
  </si>
  <si>
    <t>2 UQH2_cyt + 1 oxygen_cyt = 2 UQ_cyt + 2 H2O_cyt</t>
  </si>
  <si>
    <t>anthranilate_cyt + PRPP_cyt = N-(5-phosphoribosyl)-anthranilate_cyt + diphosphate_cyt</t>
  </si>
  <si>
    <t>phosphoenolpyruvate_cyt + D-erythrose-4-phosphate_cyt + H2O_cyt = DAHP_cyt + phosphate_cyt</t>
  </si>
  <si>
    <t>DAHP_cyt = 3-dehydroquinate_cyt + phosphate_cyt</t>
  </si>
  <si>
    <t>3-dehydroquinate_cyt = 3-dehydroshikimate_cyt + H2O_cyt</t>
  </si>
  <si>
    <t>shikimate_cyt + NADP_cyt = 3-dehydroshikimate_cyt + NADPH_cyt + H+_cyt</t>
  </si>
  <si>
    <t>shikimate_cyt + ATP_cyt = shikimate-3-phosphate_cyt + ADP_cyt + H+_cyt</t>
  </si>
  <si>
    <t>shikimate-3-phosphate_cyt + phosphoenolpyruvate_cyt = 5-enolpyruvyl-shikimate-3-phosphate_cyt + phosphate_cyt</t>
  </si>
  <si>
    <t>5-enolpyruvyl-shikimate-3-phosphate_cyt = chorismate_cyt + phosphate_cyt</t>
  </si>
  <si>
    <t>chorismate_cyt + L-glutamine_cyt = anthranilate_cyt + L-glutamate_cyt + pyruvate_cyt + H+_cyt</t>
  </si>
  <si>
    <t>1-(2-carboxyphenylamino)-1-deoxy-D-ribulose-5-P_cyt + H+_cyt = (1S,2R)-1-C-(indol-3-yl)glycerol-3-phosphate_cyt + CO2_cyt + H2O_cyt</t>
  </si>
  <si>
    <t>N-(5-phosphoribosyl)-anthranilate_cyt = 1-(2-carboxyphenylamino)-1-deoxy-D-ribulose-5-P_cyt</t>
  </si>
  <si>
    <t>(1S,2R)-1-C-(indol-3-yl)glycerol-3-phosphate_cyt + L-serine_cyt = L-tryptophan_cyt + D-glyceraldehyde-3-phosphate_cyt + H2O_cyt</t>
  </si>
  <si>
    <t>chorismate_cyt = prephenate_cyt</t>
  </si>
  <si>
    <t>prephenate_cyt + NADP_cyt = 4-hydroxyphenylpyruvate_cyt + CO2_cyt + NADPH_cyt</t>
  </si>
  <si>
    <t>prephenate_cyt + H+_cyt = 2-oxo-3-phenylpropanoate_cyt + CO2_cyt + H2O_cyt</t>
  </si>
  <si>
    <t>L-phenylalanine_cyt + 2-oxoglutarate_cyt = 2-oxo-3-phenylpropanoate_cyt + L-glutamate_cyt</t>
  </si>
  <si>
    <t>L-tyrosine_cyt + 2-oxoglutarate_cyt = 4-hydroxyphenylpyruvate_cyt + L-glutamate_cyt</t>
  </si>
  <si>
    <t>1-(5-phospho-D-ribosyl)-ATP_cyt + diphosphate_cyt = ATP_cyt + PRPP_cyt + H+_cyt</t>
  </si>
  <si>
    <t>1-(5-phospho-D-ribosyl)-ATP_cyt + H2O_cyt = 1-(5-phospho-D-ribosyl)-AMP_cyt + diphosphate_cyt + 2 H+_cyt</t>
  </si>
  <si>
    <t>1-(5-phospho-D-ribosyl)-AMP_cyt + H2O_cyt =  phosphoribosyl-formimino-aicar-P_cyt</t>
  </si>
  <si>
    <t xml:space="preserve"> phosphoribosyl-formimino-aicar-P_cyt = phosphoribulosylformimino-AICAR-P_cyt</t>
  </si>
  <si>
    <t>phosphoribulosylformimino-AICAR-P_cyt + L-glutamine_cyt = L-glutamate_cyt + IGP_cyt + AICAR_cyt + H+_cyt</t>
  </si>
  <si>
    <t>IGP_cyt = imidazole-acetol-phosphate_cyt + H2O_cyt</t>
  </si>
  <si>
    <t>imidazole-acetol-phosphate_cyt + L-glutamate_cyt = L-histidinol-phosphate_cyt + 2-oxoglutarate_cyt</t>
  </si>
  <si>
    <t>L-histidinol-phosphate_cyt + H2O_cyt = histidinol_cyt + phosphate_cyt</t>
  </si>
  <si>
    <t>histidinol_cyt + 2 NAD_cyt + H2O_cyt = L-histidine_cyt + 2 NADH_cyt + 3 H+_cyt</t>
  </si>
  <si>
    <t>L-saccharopine_cyt + NAD_cyt + H2O_cyt = 2-oxoglutarate_cyt + L-lysine_cyt + NADH_cyt + H+_cyt</t>
  </si>
  <si>
    <t>L-glutamate_cyt + (S)-2-amino-6-oxohexanoate_cyt + NADPH_cyt + H+_cyt = L-saccharopine_cyt + NADP_cyt + H2O_cyt</t>
  </si>
  <si>
    <t>L-2-aminoadipate_cyt + NADH_cyt + 2 H+_cyt = (S)-2-amino-6-oxohexanoate_cyt + NAD_cyt + H2O_cyt</t>
  </si>
  <si>
    <t>L-glutamate_cyt + 2-oxoadipate_cyt = L-2-aminoadipate_cyt + 2-oxoglutarate_cyt</t>
  </si>
  <si>
    <t>(1R,2S)-homoisocitrate_cyt + NAD_cyt = 2-oxoadipate_cyt + CO2_cyt + NADH_cyt</t>
  </si>
  <si>
    <t>(2R)-homocitrate_cyt = (1R,2S)-homoisocitrate_cyt</t>
  </si>
  <si>
    <t>2-oxoglutarate_cyt + acetyl-CoA_cyt + H2O_cyt = (2R)-homocitrate_cyt + CoA_cyt + H+_cyt</t>
  </si>
  <si>
    <t>L-glutamate_cyt + ATP_cyt = L-glutamate-5-phosphate_cyt + ADP_cyt</t>
  </si>
  <si>
    <t>L-glutamate-5-phosphate_cyt + NADPH_cyt + H+_cyt = L-glutamate-5-semialdehyde_cyt + NADP_cyt + phosphate_cyt</t>
  </si>
  <si>
    <t>L-ornithine_cyt + 2-oxoglutarate_cyt = L-glutamate_cyt + L-glutamate-5-semialdehyde_cyt</t>
  </si>
  <si>
    <t>N-acetyl-L-glutamate_cyt + ATP_cyt = N-acetylglutamyl-phosphate_cyt + ADP_cyt</t>
  </si>
  <si>
    <t>N-acetyl-L-glutamate-5-semialdehyde_cyt + NADP_cyt + phosphate_cyt = N-acetylglutamyl-phosphate_cyt + NADPH_cyt + H+_cyt</t>
  </si>
  <si>
    <t>N-acetyl-L-ornithine_cyt + 2-oxoglutarate_cyt = L-glutamate_cyt + N-acetyl-L-glutamate-5-semialdehyde_cyt</t>
  </si>
  <si>
    <t>L-glutamate_cyt + N-acetyl-L-ornithine_cyt = N-acetyl-L-glutamate_cyt + L-ornithine_cyt</t>
  </si>
  <si>
    <t>2 ATP_cyt + bicarbonate_cyt + NH4_cyt = 2 ADP_cyt + carbamoyl-phosphate_cyt + phosphate_cyt + 2 H+_cyt</t>
  </si>
  <si>
    <t>L-aspartate_cyt + carbamoyl-phosphate_cyt = N-carbamoyl-L-aspartate_cyt + phosphate_cyt + H+_cyt</t>
  </si>
  <si>
    <t>L-ornithine_cyt + carbamoyl-phosphate_cyt = L-citrulline_cyt + phosphate_cyt + H+_cyt</t>
  </si>
  <si>
    <t>urea_cyt + 2 H+_cyt + H2O_cyt = 2 NH4_cyt + CO2_cyt</t>
  </si>
  <si>
    <t>L-arginine_cyt + H2O_cyt = urea_cyt + L-ornithine_cyt</t>
  </si>
  <si>
    <t>(S)-1-pyrroline-5-carboxylate_cyt + H2O_cyt + H+_cyt = L-glutamate-5-semialdehyde_cyt</t>
  </si>
  <si>
    <t>L-proline_cyt + FADOX_cyt = (S)-1-pyrroline-5-carboxylate_cyt + FADRED_cyt + H+_cyt</t>
  </si>
  <si>
    <t>L-proline_cyt + NAD_cyt = (S)-1-pyrroline-5-carboxylate_cyt + NADH_cyt + 2 H+_cyt</t>
  </si>
  <si>
    <t>L-threonine_cyt = 2-oxobutanoate_cyt + NH4_cyt</t>
  </si>
  <si>
    <t>2 pyruvate_cyt + H+_cyt = (S)-2-acetolactate_cyt + CO2_cyt</t>
  </si>
  <si>
    <t>pyruvate_cyt + 2-oxobutanoate_cyt + H+_cyt = 2-aceto-2-hydroxy-butanoate_cyt + CO2_cyt</t>
  </si>
  <si>
    <t>2,3-dihydroxy-3-methylbutanoate_cyt + NADP_cyt = (S)-2-acetolactate_cyt + NADPH_cyt + H+_cyt</t>
  </si>
  <si>
    <t>2,3-dihydroxy-3-methylvalerate_cyt + NADP_cyt = 2-aceto-2-hydroxy-butanoate_cyt + NADPH_cyt + H+_cyt</t>
  </si>
  <si>
    <t>2,3-dihydroxy-3-methylbutanoate_cyt = 3-methyl-2-oxobutanoate_cyt + H2O_cyt</t>
  </si>
  <si>
    <t>2,3-dihydroxy-3-methylvalerate_cyt = (S)-3-methyl-2-oxopentanoate_cyt + H2O_cyt</t>
  </si>
  <si>
    <t>L-isoleucine_cyt + 2-oxoglutarate_cyt = L-glutamate_cyt + (S)-3-methyl-2-oxopentanoate_cyt</t>
  </si>
  <si>
    <t>L-leucine_cyt + 2-oxoglutarate_cyt = L-glutamate_cyt + 4-methyl-2-oxopentanoate_cyt</t>
  </si>
  <si>
    <t>L-valine_cyt + 2-oxoglutarate_cyt = L-glutamate_cyt + 3-methyl-2-oxobutanoate_cyt</t>
  </si>
  <si>
    <t>3-methyl-2-oxobutanoate_cyt + acetyl-CoA_cyt + H2O_cyt = (2S)-2-isopropylmalate_cyt + CoA_cyt + H+_cyt</t>
  </si>
  <si>
    <t>(2R,3S)-3-isopropylmalate_cyt = (2S)-2-isopropylmalate_cyt</t>
  </si>
  <si>
    <t>(2R,3S)-3-isopropylmalate_cyt + NAD_cyt = 4-methyl-2-oxopentanoate_cyt + CO2_cyt + NADH_cyt</t>
  </si>
  <si>
    <t>glyoxylate_cyt + L-alanine_cyt = glycine_cyt + pyruvate_cyt</t>
  </si>
  <si>
    <t>L-glutamate_cyt + pyruvate_cyt = 2-oxoglutarate_cyt + L-alanine_cyt</t>
  </si>
  <si>
    <t>L-arginino-succinate_cyt = L-arginine_cyt + fumarate_cyt</t>
  </si>
  <si>
    <t>L-aspartate_cyt + L-citrulline_cyt + ATP_cyt = L-arginino-succinate_cyt + AMP_cyt + diphosphate_cyt + H+_cyt</t>
  </si>
  <si>
    <t>L-aspartate_cyt + 2-oxoglutarate_cyt = L-glutamate_cyt + oxaloacetate_cyt</t>
  </si>
  <si>
    <t>L-glutamine_cyt + L-aspartate_cyt + ATP_cyt + H2O_cyt = L-glutamate_cyt + L-asparagine_cyt + AMP_cyt + diphosphate_cyt + H+_cyt</t>
  </si>
  <si>
    <t>L-asparagine_cyt + H2O_cyt = L-aspartate_cyt + NH4_cyt</t>
  </si>
  <si>
    <t>L-glutamine_cyt + 2-oxoglutarate_cyt + NADH_cyt + H+_cyt = 2 L-glutamate_cyt + NAD_cyt</t>
  </si>
  <si>
    <t>succinate-semialdehyde_cyt + NAD_cyt + H2O_cyt = NADH_cyt + succinate_cyt + 2 H+_cyt</t>
  </si>
  <si>
    <t>4-aminobutanoate_cyt + 2-oxoglutarate_cyt = succinate-semialdehyde_cyt + L-glutamate_cyt</t>
  </si>
  <si>
    <t>L-glutamate_cyt + H+_cyt = CO2_cyt + 4-aminobutanoate_cyt</t>
  </si>
  <si>
    <t>NH4_cyt + L-glutamate_cyt + ATP_cyt = L-glutamine_cyt + ADP_cyt + phosphate_cyt + H+_cyt</t>
  </si>
  <si>
    <t>L-homoserine_cyt + ATP_cyt = O-phospho-L-homoserine_cyt + ADP_cyt + H+_cyt</t>
  </si>
  <si>
    <t>O-phospho-L-homoserine_cyt + H2O_cyt = L-threonine_cyt + phosphate_cyt</t>
  </si>
  <si>
    <t>L-serine_cyt = pyruvate_cyt + NH4_cyt</t>
  </si>
  <si>
    <t>3-phospho-D-glycerate_cyt + NAD_cyt = 3-phospho-hydroxypyruvate_cyt + NADH_cyt + H+_cyt</t>
  </si>
  <si>
    <t>3-phospho-L-serine_cyt + 2-oxoglutarate_cyt = L-glutamate_cyt + 3-phospho-hydroxypyruvate_cyt</t>
  </si>
  <si>
    <t>3-phospho-L-serine_cyt + H2O_cyt = L-serine_cyt + phosphate_cyt</t>
  </si>
  <si>
    <t>L-threonine_cyt = acetaldehyde_cyt + glycine_cyt</t>
  </si>
  <si>
    <t>L-serine_cyt + THF_cyt = glycine_cyt + 5,10-methyleneTHF_cyt + H2O_cyt</t>
  </si>
  <si>
    <t>glycine_cyt + THF_cyt + NAD_cyt = NH4_cyt + CO2_cyt + 5,10-methyleneTHF_cyt + NADH_cyt</t>
  </si>
  <si>
    <t>L-aspartate_cyt + ATP_cyt = L-aspartyl-4-phosphate_cyt + ADP_cyt</t>
  </si>
  <si>
    <t>L-aspartate-semialdehyde_cyt + NADP_cyt + phosphate_cyt = L-aspartyl-4-phosphate_cyt + NADPH_cyt + H+_cyt</t>
  </si>
  <si>
    <t>L-homoserine_cyt + NAD_cyt = L-aspartate-semialdehyde_cyt + NADH_cyt + H+_cyt</t>
  </si>
  <si>
    <t>O-acetyl-L-homoserine_cyt + H2S_cyt = L-homocysteine_cyt + acetate_cyt + H+_cyt</t>
  </si>
  <si>
    <t>L-cystathionine_cyt + H2O_cyt = NH4_cyt + pyruvate_cyt + L-homocysteine_cyt</t>
  </si>
  <si>
    <t>L-homocysteine_cyt + L-serine_cyt = L-cystathionine_cyt + H2O_cyt</t>
  </si>
  <si>
    <t>L-cystathionine_cyt + H2O_cyt = NH4_cyt + 2-oxobutanoate_cyt + L-cysteine_cyt</t>
  </si>
  <si>
    <t>L-homocysteine_cyt + 5-methylTHF_cyt = L-methionine_cyt + THF_cyt</t>
  </si>
  <si>
    <t>5-methylTHF_cyt + NAD_cyt = 5,10-methyleneTHF_cyt + NADH_cyt + H+_cyt</t>
  </si>
  <si>
    <t>5,10-methyleneTHF_cyt + NADP_cyt = 5,10-methenylTHF_cyt + NADPH_cyt</t>
  </si>
  <si>
    <t>5,10-methenylTHF_cyt + H2O_cyt = 10-formylTHF_cyt + H+_cyt</t>
  </si>
  <si>
    <t>ATP_cyt + formate_cyt + THF_cyt = ADP_cyt + 10-formylTHF_cyt + phosphate_cyt</t>
  </si>
  <si>
    <t>THF_cyt + NADP_cyt = 7,8-diHF_cyt + NADPH_cyt + H+_cyt</t>
  </si>
  <si>
    <t>10-formylTHF_cyt + H2O_cyt = formate_cyt + THF_cyt + H+_cyt</t>
  </si>
  <si>
    <t>SO4_cyt + ATP_cyt + H+_cyt = APS_cyt + diphosphate_cyt</t>
  </si>
  <si>
    <t>APS_cyt + ATP_cyt = PAPS_cyt + ADP_cyt + H+_cyt</t>
  </si>
  <si>
    <t>adenosine-3,5-bisphosphate_cyt + SO3_cyt + THIOOX_cyt + 2 H+_cyt = PAPS_cyt + THIORED_cyt</t>
  </si>
  <si>
    <t>adenosine-3,5-bisphosphate_cyt + H2O_cyt = AMP_cyt + phosphate_cyt</t>
  </si>
  <si>
    <t>SO3_cyt + 3 NADPH_cyt + 5 H+_cyt = H2S_cyt + 3 NADP_cyt + 3 H2O_cyt</t>
  </si>
  <si>
    <t>THIOOX_cyt + NADPH_cyt + H+_cyt = THIORED_cyt + NADP_cyt</t>
  </si>
  <si>
    <t>AICAR_cyt + 10-formylTHF_cyt = FAICAR_cyt + THF_cyt</t>
  </si>
  <si>
    <t>FAICAR_cyt = IMP_cyt + H2O_cyt</t>
  </si>
  <si>
    <t>L-aspartate_cyt + IMP_cyt + GTP_cyt = adenylo-succinate_cyt + GDP_cyt + phosphate_cyt + 2 H+_cyt</t>
  </si>
  <si>
    <t>adenylo-succinate_cyt = fumarate_cyt + AMP_cyt</t>
  </si>
  <si>
    <t>SAICAR_cyt = fumarate_cyt + AICAR_cyt</t>
  </si>
  <si>
    <t>AMP_cyt + ATP_cyt = 2 ADP_cyt</t>
  </si>
  <si>
    <t>GMP_cyt + ATP_cyt = GDP_cyt + ADP_cyt</t>
  </si>
  <si>
    <t>GDP_cyt + ATP_cyt = GTP_cyt + ADP_cyt</t>
  </si>
  <si>
    <t>UMP_cyt + ATP_cyt = UDP_cyt + ADP_cyt</t>
  </si>
  <si>
    <t>UDP_cyt + ATP_cyt = UTP_cyt + ADP_cyt</t>
  </si>
  <si>
    <t>dTDP_cyt + ATP_cyt = dTTP_cyt + ADP_cyt</t>
  </si>
  <si>
    <t>dTMP_cyt + ATP_cyt = dTDP_cyt + ADP_cyt</t>
  </si>
  <si>
    <t>anucleosidetriphosphate_cyt + 2 H2O_cyt = anucleoside5'-monophosphate_cyt + 2 phosphate_cyt + 2 H+_cyt</t>
  </si>
  <si>
    <t>dUTP_cyt + H2O_cyt = dUMP_cyt + diphosphate_cyt + H+_cyt</t>
  </si>
  <si>
    <t>dCTP_cyt + H2O_cyt = dCMP_cyt + diphosphate_cyt + H+_cyt</t>
  </si>
  <si>
    <t>ATP_cyt + THIORED_cyt = dATP_cyt + THIOOX_cyt + H2O_cyt</t>
  </si>
  <si>
    <t>CTP_cyt + THIORED_cyt = dCTP_cyt + THIOOX_cyt + H2O_cyt</t>
  </si>
  <si>
    <t>UTP_cyt + THIORED_cyt = dUTP_cyt + THIOOX_cyt + H2O_cyt</t>
  </si>
  <si>
    <t>GTP_cyt + THIORED_cyt = dGTP_cyt + THIOOX_cyt + H2O_cyt</t>
  </si>
  <si>
    <t>XMP_cyt + L-glutamine_cyt + ATP_cyt + H2O_cyt = L-glutamate_cyt + GMP_cyt + AMP_cyt + diphosphate_cyt + 2 H+_cyt</t>
  </si>
  <si>
    <t>IMP_cyt + NAD_cyt + H2O_cyt = XMP_cyt + NADH_cyt + H+_cyt</t>
  </si>
  <si>
    <t>ATP_cyt + CAIR_cyt + L-aspartate_cyt = ADP_cyt + SAICAR_cyt + phosphate_cyt + H+_cyt</t>
  </si>
  <si>
    <t>AIR_cyt + CO2_cyt = CAIR_cyt + 2 H+_cyt</t>
  </si>
  <si>
    <t>ATP_cyt + FGAR_cyt + L-glutamine_cyt + H2O_cyt = L-glutamate_cyt + ADP_cyt + FGAM_cyt + phosphate_cyt + H+_cyt</t>
  </si>
  <si>
    <t>GAR_cyt + 10-formylTHF_cyt = FGAR_cyt + THF_cyt + H+_cyt</t>
  </si>
  <si>
    <t>PRA_cyt + ATP_cyt + glycine_cyt = ADP_cyt + GAR_cyt + phosphate_cyt + H+_cyt</t>
  </si>
  <si>
    <t>ATP_cyt + FGAM_cyt = ADP_cyt + AIR_cyt + phosphate_cyt + H+_cyt</t>
  </si>
  <si>
    <t>PRPP_cyt + L-glutamine_cyt + H2O_cyt = PRA_cyt + L-glutamate_cyt + diphosphate_cyt</t>
  </si>
  <si>
    <t>dCMP_cyt + H+_cyt + H2O_cyt = NH4_cyt + dUMP_cyt</t>
  </si>
  <si>
    <t>dUMP_cyt + 5,10-methyleneTHF_cyt = dTMP_cyt + 7,8-diHF_cyt</t>
  </si>
  <si>
    <t>ATP_cyt + UTP_cyt + L-glutamine_cyt + H2O_cyt = ADP_cyt + CTP_cyt + L-glutamate_cyt + phosphate_cyt + 2 H+_cyt</t>
  </si>
  <si>
    <t>orotidine5'-phosphate_cyt + diphosphate_cyt = PRPP_cyt + orotate_cyt</t>
  </si>
  <si>
    <t>orotidine5'-phosphate_cyt + H+_cyt = CO2_cyt + UMP_cyt</t>
  </si>
  <si>
    <t>UQ_cyt + dihydroorotate_cyt = UQH2_cyt + orotate_cyt</t>
  </si>
  <si>
    <t>dihydroorotate_cyt + H2O_cyt = N-carbamoyl-L-aspartate_cyt + H+_cyt</t>
  </si>
  <si>
    <t>1 ATP_cyt + 1 acetyl-CoA_cyt + 1 bicarbonate_cyt = 1 malonyl-CoA_cyt + 1 ADP_cyt + 1 phosphate_cyt + 1 H+_cyt</t>
  </si>
  <si>
    <t>1 acetyl-CoA_cyt + 1 malonyl-CoA_cyt + 2 NADH_cyt + 3 H+_cyt = 1 butanoyl-CoA_cyt + 1 CO2_cyt + 1 CoA_cyt + 2 NAD_cyt + 1 H2O_cyt</t>
  </si>
  <si>
    <t>1 butanoyl-CoA_cyt + 1 malonyl-CoA_cyt + 2 NADH_cyt + 3 H+_cyt = 1 hexanoyl-CoA_cyt + 1 CO2_cyt + 1 CoA_cyt + 2 NAD_cyt + 1 H2O_cyt</t>
  </si>
  <si>
    <t>1 hexanoyl-CoA_cyt + 1 malonyl-CoA_cyt + 2 NADH_cyt + 3 H+_cyt = 1 octanoyl-CoA_cyt + 1 CO2_cyt + 1 CoA_cyt + 2 NAD_cyt + 1 H2O_cyt</t>
  </si>
  <si>
    <t>1 octanoyl-CoA_cyt + 1 malonyl-CoA_cyt + 2 NADH_cyt + 3 H+_cyt = 1 decanoyl-CoA_cyt + 1 CO2_cyt + 1 CoA_cyt + 2 NAD_cyt + 1 H2O_cyt</t>
  </si>
  <si>
    <t>1 decanoyl-CoA_cyt + 1 malonyl-CoA_cyt + 2 NADH_cyt + 3 H+_cyt = 1 dodecanoyl-CoA_cyt + 1 CO2_cyt + 1 CoA_cyt + 2 NAD_cyt + 1 H2O_cyt</t>
  </si>
  <si>
    <t>1 dodecanoyl-CoA_cyt + 1 malonyl-CoA_cyt + 2 NADH_cyt + 3 H+_cyt = 1 tetradecanoyl-CoA_cyt + 1 CO2_cyt + 1 CoA_cyt + 2 NAD_cyt + 1 H2O_cyt</t>
  </si>
  <si>
    <t>1 tetradecanoyl-CoA_cyt + 1 malonyl-CoA_cyt + 2 NADH_cyt + 3 H+_cyt = 1 hexadecanoyl-CoA_cyt + 1 CO2_cyt + 1 CoA_cyt + 2 NAD_cyt + 1 H2O_cyt</t>
  </si>
  <si>
    <t>1 propanoyl-CoA_cyt + 1 malonyl-CoA_cyt + 2 NADH_cyt + 3 H+_cyt = 1 pentanoyl-CoA_cyt + 1 CO2_cyt + 1 CoA_cyt + 2 NAD_cyt + 1 H2O_cyt</t>
  </si>
  <si>
    <t>1 pentanoyl-CoA_cyt + 1 malonyl-CoA_cyt + 2 NADH_cyt + 3 H+_cyt = 1 heptanoyl-CoA_cyt + 1 CO2_cyt + 1 CoA_cyt + 2 NAD_cyt + 1 H2O_cyt</t>
  </si>
  <si>
    <t>1 heptanoyl-CoA_cyt + 1 malonyl-CoA_cyt + 2 NADH_cyt + 3 H+_cyt = 1 nonanoyl-CoA_cyt + 1 CO2_cyt + 1 CoA_cyt + 2 NAD_cyt + 1 H2O_cyt</t>
  </si>
  <si>
    <t>1 nonanoyl-CoA_cyt + 1 malonyl-CoA_cyt + 2 NADH_cyt + 3 H+_cyt = 1 undecanoyl-CoA_cyt + 1 CO2_cyt + 1 CoA_cyt + 2 NAD_cyt + 1 H2O_cyt</t>
  </si>
  <si>
    <t>1 undecanoyl-CoA_cyt + 1 malonyl-CoA_cyt + 2 NADH_cyt + 3 H+_cyt = 1 tridecanoyl-CoA_cyt + 1 CO2_cyt + 1 CoA_cyt + 2 NAD_cyt + 1 H2O_cyt</t>
  </si>
  <si>
    <t>1 tridecanoyl-CoA_cyt + 1 malonyl-CoA_cyt + 2 NADH_cyt + 3 H+_cyt = 1 pentadecanoyl-CoA_cyt + 1 CO2_cyt + 1 CoA_cyt + 2 NAD_cyt + 1 H2O_cyt</t>
  </si>
  <si>
    <t>1 pentadecanoyl-CoA_cyt + 1 malonyl-CoA_cyt + 2 NADH_cyt + 3 H+_cyt = 1 heptadecanoyl-CoA_cyt + 1 CO2_cyt + 1 CoA_cyt + 2 NAD_cyt + 1 H2O_cyt</t>
  </si>
  <si>
    <t>1 hexadecanoyl-CoA_cyt + 1 malonyl-CoA_cyt + 2 NADH_cyt + 3 H+_cyt = 1 octadecanoyl-CoA_cyt + 1 CO2_cyt + 1 CoA_cyt + 2 NAD_cyt + 1 H2O_cyt</t>
  </si>
  <si>
    <t>1 glycerol_cyt + 1 NAD_cyt = 1 dihydroxyacetone_cyt + 1 NADH_cyt + 1 H+_cyt</t>
  </si>
  <si>
    <t>1 dihydroxyacetone_cyt + 1 ATP_cyt = 1 dihydroxyacetone_phosphate_cyt + 1 ADP_cyt + 1 H+_cyt</t>
  </si>
  <si>
    <t>1 glycerol_cyt + 1 ATP_cyt = 1 glycerol-3-phosphate_cyt + 1 ADP_cyt + 1 H+_cyt</t>
  </si>
  <si>
    <t>1 glycerol-3-phosphate_cyt + 0.4 hexadecanoyl-CoA_cyt + 1.6 linoleoyl-CoA_cyt = 2 CoA_cyt + 1 Diacylglyceride_cyt</t>
  </si>
  <si>
    <t>2 Cytb5Red_cyt + octadecanoyl-CoA_cyt + oxygen_cyt + 2 H+_cyt = 2 Cytb5Ox_cyt + oleoyl-CoA_cyt + 2 H2O_cyt</t>
  </si>
  <si>
    <t>2 Cytb5Red_cyt + oleoyl-CoA_cyt + oxygen_cyt + 2 H+_cyt = 2 Cytb5Ox_cyt + linoleoyl-CoA_cyt + 2 H2O_cyt</t>
  </si>
  <si>
    <t>2 Cytb5Red_cyt + linoleoyl-CoA_cyt + oxygen_cyt + 2 H+_cyt = 2 Cytb5Ox_cyt + linolenoyl-CoA_cyt + 2 H2O_cyt</t>
  </si>
  <si>
    <t>2 Cytb5Ox_cyt + 1 NADH_cyt = 2 Cytb5Red_cyt + 1 NAD_cyt + 1 H+_cyt</t>
  </si>
  <si>
    <t>1 linoleoyl-CoA_cyt + 1 oxygen_cyt + 1 H2O_cyt = 1 10-HPODE_cyt + 1 CoA_cyt + 1 H+_cyt</t>
  </si>
  <si>
    <t>10-HPODE_cyt = 1-octen-3-ol_cyt + 10-oxo-8-decenoate_cyt</t>
  </si>
  <si>
    <t>1 10-oxo-8-decenoate_cyt + 1 H+_cyt = 1 CO2_cyt + 1 2-nonenal_cyt</t>
  </si>
  <si>
    <t>1 1-octen-3-ol_cyt + 1 NADH_cyt + 1 H+_cyt = 1 3-octanol_cyt + 1 NAD_cyt</t>
  </si>
  <si>
    <t>1 3-octanol_cyt + 1 NAD_cyt = 1 3-octanone_cyt + 1 NADH_cyt + 1 H+_cyt</t>
  </si>
  <si>
    <t>1 3-octanol_cyt = 1 3-octene_cyt + 1 H2O_cyt</t>
  </si>
  <si>
    <t>1 3-octene_cyt + 1 NADH_cyt + 1 H+_cyt = 1 octane_cyt + 1 NAD_cyt</t>
  </si>
  <si>
    <t>1 L-phenylalanine_cyt + 1 H+_cyt = 1 CO2_cyt + 1 phenylethylamine_cyt</t>
  </si>
  <si>
    <t>1 phenylethylamine_cyt + 1 oxygen_cyt + 1 H2O_cyt = 1 phenylacetaldehyde_cyt + 1 NH4_cyt + 1 H2O2_cyt</t>
  </si>
  <si>
    <t>1 phenylacetyl-CoA_cyt + 2 NAD_cyt + 2 H2O_cyt = 1 phenylglyoxylate_cyt + 2 NADH_cyt + 1 CoA_cyt + 3 H+_cyt</t>
  </si>
  <si>
    <t>1 phenylacetate_cyt + 1 ATP_cyt + 1 CoA_cyt = 1 phenylacetyl-CoA_cyt + 1 AMP_cyt + 1 diphosphate_cyt</t>
  </si>
  <si>
    <t>1 phenylglyoxylate_cyt + 1 H+_cyt = 1 benzal_cyt + 1 CO2_cyt</t>
  </si>
  <si>
    <t>1 benzol_cyt + 1 NAD_cyt = 1 benzal_cyt + 1 NADH_cyt + 1 H+_cyt</t>
  </si>
  <si>
    <t>1 propanal_cyt + 1 NADH_cyt + 1 H+_cyt = 1 propanol_cyt + 1 NAD_cyt</t>
  </si>
  <si>
    <t>1 butanal_cyt + 1 NADH_cyt + 1 H+_cyt = 1 butanol_cyt + 1 NAD_cyt</t>
  </si>
  <si>
    <t>1 pentanal_cyt + 1 NADH_cyt + 1 H+_cyt = 1 pentanol_cyt + 1 NAD_cyt</t>
  </si>
  <si>
    <t>1 hexanal_cyt + 1 NADH_cyt + 1 H+_cyt = 1 hexanol_cyt + 1 NAD_cyt</t>
  </si>
  <si>
    <t>1 heptanal_cyt + 1 NADH_cyt + 1 H+_cyt = 1 heptanol_cyt + 1 NAD_cyt</t>
  </si>
  <si>
    <t>1 octanal_cyt + 1 NADH_cyt + 1 H+_cyt = 1 octanol_cyt + 1 NAD_cyt</t>
  </si>
  <si>
    <t>1 nonanal_cyt + 1 NADH_cyt + 1 H+_cyt = 1 nonanol_cyt + 1 NAD_cyt</t>
  </si>
  <si>
    <t>1 decanal_cyt + 1 NADH_cyt + 1 H+_cyt = 1 decanol_cyt + 1 NAD_cyt</t>
  </si>
  <si>
    <t>1 undecanal_cyt + 1 NADH_cyt + 1 H+_cyt = 1 undecanol_cyt + 1 NAD_cyt</t>
  </si>
  <si>
    <t>1 dodecanal_cyt + 1 NADH_cyt + 1 H+_cyt = 1 dodecanol_cyt + 1 NAD_cyt</t>
  </si>
  <si>
    <t>1 tridecanal_cyt + 1 NADH_cyt + 1 H+_cyt = 1 tridecanol_cyt + 1 NAD_cyt</t>
  </si>
  <si>
    <t>1 tetradecanal_cyt + 1 NADH_cyt + 1 H+_cyt = 1 tetradecanol_cyt + 1 NAD_cyt</t>
  </si>
  <si>
    <t>1 pentadecanal_cyt + 1 NADH_cyt + 1 H+_cyt = 1 pentadecanol_cyt + 1 NAD_cyt</t>
  </si>
  <si>
    <t>1 hexadecanal_cyt + 1 NADH_cyt + 1 H+_cyt = 1 hexadecanol_cyt + 1 NAD_cyt</t>
  </si>
  <si>
    <t>1 heptadecanal_cyt + 1 NADH_cyt + 1 H+_cyt = 1 heptadecanol_cyt + 1 NAD_cyt</t>
  </si>
  <si>
    <t>1 octadecanal_cyt + 1 NADH_cyt + 1 H+_cyt = 1 octadecanol_cyt + 1 NAD_cyt</t>
  </si>
  <si>
    <t>1 phenylacetaldehyde_cyt + 1 NAD_cyt + 1 H2O_cyt = 1 phenylacetate_cyt + 1 NADH_cyt + 2 H+_cyt</t>
  </si>
  <si>
    <t>1 benzal_cyt + 1 NAD_cyt + 1 H2O_cyt = 1 benzoate_cyt + 1 NADH_cyt + 2 H+_cyt</t>
  </si>
  <si>
    <t>1 propanal_cyt + 1 NAD_cyt + 1 H2O_cyt = 1 propanoate_cyt + 1 NADH_cyt + 2 H+_cyt</t>
  </si>
  <si>
    <t>1 butanal_cyt + 1 NAD_cyt + 1 H2O_cyt = 1 butanoate_cyt + 1 NADH_cyt + 2 H+_cyt</t>
  </si>
  <si>
    <t>1 pentanal_cyt + 1 NAD_cyt + 1 H2O_cyt = 1 pentanoate_cyt + 1 NADH_cyt + 2 H+_cyt</t>
  </si>
  <si>
    <t>1 hexanal_cyt + 1 NAD_cyt + 1 H2O_cyt = 1 hexanoate_cyt + 1 NADH_cyt + 2 H+_cyt</t>
  </si>
  <si>
    <t>1 heptanal_cyt + 1 NAD_cyt + 1 H2O_cyt = 1 heptanoate_cyt + 1 NADH_cyt + 2 H+_cyt</t>
  </si>
  <si>
    <t>1 octanal_cyt + 1 NAD_cyt + 1 H2O_cyt = 1 octanoate_cyt + 1 NADH_cyt + 2 H+_cyt</t>
  </si>
  <si>
    <t>1 nonanal_cyt + 1 NAD_cyt + 1 H2O_cyt = 1 nonanoate_cyt + 1 NADH_cyt + 2 H+_cyt</t>
  </si>
  <si>
    <t>1 decanal_cyt + 1 NAD_cyt + 1 H2O_cyt = 1 decanoate_cyt + 1 NADH_cyt + 2 H+_cyt</t>
  </si>
  <si>
    <t>1 undecanal_cyt + 1 NAD_cyt + 1 H2O_cyt = 1 undecanoate_cyt + 1 NADH_cyt + 2 H+_cyt</t>
  </si>
  <si>
    <t>1 dodecanal_cyt + 1 NAD_cyt + 1 H2O_cyt = 1 dodecanoate_cyt + 1 NADH_cyt + 2 H+_cyt</t>
  </si>
  <si>
    <t>1 tridecanal_cyt + 1 NAD_cyt + 1 H2O_cyt = 1 tridecanoate_cyt + 1 NADH_cyt + 2 H+_cyt</t>
  </si>
  <si>
    <t>1 tetradecanal_cyt + 1 NAD_cyt + 1 H2O_cyt = 1 tetradecanoate_cyt + 1 NADH_cyt + 2 H+_cyt</t>
  </si>
  <si>
    <t>1 pentadecanal_cyt + 1 NAD_cyt + 1 H2O_cyt = 1 pentadecanoate_cyt + 1 NADH_cyt + 2 H+_cyt</t>
  </si>
  <si>
    <t>1 hexadecanal_cyt + 1 NAD_cyt + 1 H2O_cyt = 1 hexadecanoate_cyt + 1 NADH_cyt + 2 H+_cyt</t>
  </si>
  <si>
    <t>1 heptadecanal_cyt + 1 NAD_cyt + 1 H2O_cyt = 1 heptadecanoate_cyt + 1 NADH_cyt + 2 H+_cyt</t>
  </si>
  <si>
    <t>1 octadecanal_cyt + 1 NAD_cyt + 1 H2O_cyt = 1 octadecanoate_cyt + 1 NADH_cyt + 2 H+_cyt</t>
  </si>
  <si>
    <t>1 butanoyl-CoA_cyt + 2 NAD_cyt + 2 H2O_cyt = 1 2-propanone_cyt + 2 NADH_cyt + 2 H+_cyt + 1 CO2_cyt + 1 CoA_cyt</t>
  </si>
  <si>
    <t>1 pentanoyl-CoA_cyt + 2 NAD_cyt + 2 H2O_cyt = 1 2-butanone_cyt + 2 NADH_cyt + 2 H+_cyt + 1 CO2_cyt + 1 CoA_cyt</t>
  </si>
  <si>
    <t>1 hexanoyl-CoA_cyt + 2 NAD_cyt + 2 H2O_cyt = 1 2-pentanone_cyt + 2 NADH_cyt + 2 H+_cyt + 1 CO2_cyt + 1 CoA_cyt</t>
  </si>
  <si>
    <t>1 heptanoyl-CoA_cyt + 2 NAD_cyt + 2 H2O_cyt = 1 2-hexanone_cyt + 2 NADH_cyt + 2 H+_cyt + 1 CO2_cyt + 1 CoA_cyt</t>
  </si>
  <si>
    <t>1 octanoyl-CoA_cyt + 2 NAD_cyt + 2 H2O_cyt = 1 2-heptanone_cyt + 2 NADH_cyt + 2 H+_cyt + 1 CO2_cyt + 1 CoA_cyt</t>
  </si>
  <si>
    <t>1 nonanoyl-CoA_cyt + 2 NAD_cyt + 2 H2O_cyt = 1 2-octanone_cyt + 2 NADH_cyt + 2 H+_cyt + 1 CO2_cyt + 1 CoA_cyt</t>
  </si>
  <si>
    <t>1 decanoyl-CoA_cyt + 2 NAD_cyt + 2 H2O_cyt = 1 2-nonanone_cyt + 2 NADH_cyt + 2 H+_cyt + 1 CO2_cyt + 1 CoA_cyt</t>
  </si>
  <si>
    <t>1 undecanoyl-CoA_cyt + 2 NAD_cyt + 2 H2O_cyt = 1 2-decanone_cyt + 2 NADH_cyt + 2 H+_cyt + 1 CO2_cyt + 1 CoA_cyt</t>
  </si>
  <si>
    <t>1 dodecanoyl-CoA_cyt + 2 NAD_cyt + 2 H2O_cyt = 1 2-undecanone_cyt + 2 NADH_cyt + 2 H+_cyt + 1 CO2_cyt + 1 CoA_cyt</t>
  </si>
  <si>
    <t>1 tridecanoyl-CoA_cyt + 2 NAD_cyt + 2 H2O_cyt = 1 2-dodecanone_cyt + 2 NADH_cyt + 2 H+_cyt + 1 CO2_cyt + 1 CoA_cyt</t>
  </si>
  <si>
    <t>1 tetradecanoyl-CoA_cyt + 2 NAD_cyt + 2 H2O_cyt = 1 2-tridecanone_cyt + 2 NADH_cyt + 2 H+_cyt + 1 CO2_cyt + 1 CoA_cyt</t>
  </si>
  <si>
    <t>1 pentadecanoyl-CoA_cyt + 2 NAD_cyt + 2 H2O_cyt = 1 2-tetradecanone_cyt + 2 NADH_cyt + 2 H+_cyt + 1 CO2_cyt + 1 CoA_cyt</t>
  </si>
  <si>
    <t>1 hexadecanoyl-CoA_cyt + 2 NAD_cyt + 2 H2O_cyt = 1 2-pentadecanone_cyt + 2 NADH_cyt + 2 H+_cyt + 1 CO2_cyt + 1 CoA_cyt</t>
  </si>
  <si>
    <t>1 heptadecanoyl-CoA_cyt + 2 NAD_cyt + 2 H2O_cyt = 1 2-hexadecanone_cyt + 2 NADH_cyt + 2 H+_cyt + 1 CO2_cyt + 1 CoA_cyt</t>
  </si>
  <si>
    <t>1 octadecanoyl-CoA_cyt + 2 NAD_cyt + 2 H2O_cyt = 1 2-heptadecanone_cyt + 2 NADH_cyt + 2 H+_cyt + 1 CO2_cyt + 1 CoA_cyt</t>
  </si>
  <si>
    <t>1 butanoyl-CoA_cyt + 1 H2O_cyt = 1 butanoate_cyt + 1 CoA_cyt + 1 H+_cyt</t>
  </si>
  <si>
    <t>1 pentanoyl-CoA_cyt + 1 H2O_cyt = 1 pentanoate_cyt + 1 CoA_cyt + 1 H+_cyt</t>
  </si>
  <si>
    <t>1 hexanoyl-CoA_cyt + 1 H2O_cyt = 1 hexanoate_cyt + 1 CoA_cyt + 1 H+_cyt</t>
  </si>
  <si>
    <t>1 heptanoyl-CoA_cyt + 1 H2O_cyt = 1 heptanoate_cyt + 1 CoA_cyt + 1 H+_cyt</t>
  </si>
  <si>
    <t>1 octanoyl-CoA_cyt + 1 H2O_cyt = 1 octanoate_cyt + 1 CoA_cyt + 1 H+_cyt</t>
  </si>
  <si>
    <t>1 nonanoyl-CoA_cyt + 1 H2O_cyt = 1 nonanoate_cyt + 1 CoA_cyt + 1 H+_cyt</t>
  </si>
  <si>
    <t>1 decanoyl-CoA_cyt + 1 H2O_cyt = 1 decanoate_cyt + 1 CoA_cyt + 1 H+_cyt</t>
  </si>
  <si>
    <t>1 undecanoyl-CoA_cyt + 1 H2O_cyt = 1 undecanoate_cyt + 1 CoA_cyt + 1 H+_cyt</t>
  </si>
  <si>
    <t>1 dodecanoyl-CoA_cyt + 1 H2O_cyt = 1 dodecanoate_cyt + 1 CoA_cyt + 1 H+_cyt</t>
  </si>
  <si>
    <t>1 tridecanoyl-CoA_cyt + 1 H2O_cyt = 1 tridecanoate_cyt + 1 CoA_cyt + 1 H+_cyt</t>
  </si>
  <si>
    <t>1 tetradecanoyl-CoA_cyt + 1 H2O_cyt = 1 tetradecanoate_cyt + 1 CoA_cyt + 1 H+_cyt</t>
  </si>
  <si>
    <t>1 pentadecanoyl-CoA_cyt + 1 H2O_cyt = 1 pentadecanoate_cyt + 1 CoA_cyt + 1 H+_cyt</t>
  </si>
  <si>
    <t>1 hexadecanoyl-CoA_cyt + 1 H2O_cyt = 1 hexadecanoate_cyt + 1 CoA_cyt + 1 H+_cyt</t>
  </si>
  <si>
    <t>1 heptadecanoyl-CoA_cyt + 1 H2O_cyt = 1 heptadecanoate_cyt + 1 CoA_cyt + 1 H+_cyt</t>
  </si>
  <si>
    <t>1 octadecanoyl-CoA_cyt + 1 H2O_cyt = 1 octadecanoate_cyt + 1 CoA_cyt + 1 H+_cyt</t>
  </si>
  <si>
    <t>1 ethanol_cyt + 1 acetyl-CoA_cyt = 1 ethyl-acetate_cyt + CoA_cyt</t>
  </si>
  <si>
    <t>1 propanol_cyt + 1 acetyl-CoA_cyt = 1 propyl-acetate_cyt + CoA_cyt</t>
  </si>
  <si>
    <t>1 butanol_cyt + 1 acetyl-CoA_cyt = 1 butyl-acetate_cyt + CoA_cyt</t>
  </si>
  <si>
    <t>1 2-phenylethanol_cyt + 1 acetyl-CoA_cyt = 1 2-phenylethyl-acetate_cyt + CoA_cyt</t>
  </si>
  <si>
    <t>1 pentanol_cyt + 1 acetyl-CoA_cyt = 1 pentyl-acetate_cyt + CoA_cyt</t>
  </si>
  <si>
    <t>1 hexanol_cyt + 1 acetyl-CoA_cyt = 1 hexyl-acetate_cyt + 1 CoA_cyt</t>
  </si>
  <si>
    <t>1 heptanol_cyt + 1 acetyl-CoA_cyt = 1 heptyl-acetate_cyt + CoA_cyt</t>
  </si>
  <si>
    <t>1 octanol_cyt + 1 acetyl-CoA_cyt = 1 octyl-acetate_cyt + 1 CoA_cyt</t>
  </si>
  <si>
    <t>1 nonanol_cyt + 1 acetyl-CoA_cyt = 1 nonyl-acetate_cyt + 1 CoA_cyt</t>
  </si>
  <si>
    <t>1 decanol_cyt + 1 acetyl-CoA_cyt = 1 decyl-acetate_cyt + 1 CoA_cyt</t>
  </si>
  <si>
    <t>1 undecanol_cyt + 1 acetyl-CoA_cyt = 1 undecyl-acetate_cyt + CoA_cyt</t>
  </si>
  <si>
    <t>1 dodecanol_cyt + 1 acetyl-CoA_cyt = 1 dodecyl-acetate_cyt + CoA_cyt</t>
  </si>
  <si>
    <t>1 tridecanol_cyt + 1 acetyl-CoA_cyt = 1 tridecyl-acetate_cyt + CoA_cyt</t>
  </si>
  <si>
    <t>1 tetradecanol_cyt + 1 acetyl-CoA_cyt = 1 tetradecyl-acetate_cyt + CoA_cyt</t>
  </si>
  <si>
    <t>1 pentadecanol_cyt + 1 acetyl-CoA_cyt = 1 pentadecyl-acetate_cyt + CoA_cyt</t>
  </si>
  <si>
    <t>1 hexadecanol_cyt + 1 acetyl-CoA_cyt = 1 hexadecyl-acetate_cyt + CoA_cyt</t>
  </si>
  <si>
    <t>1 heptadecanol_cyt + 1 acetyl-CoA_cyt = 1 heptadecyl-acetate_cyt + CoA_cyt</t>
  </si>
  <si>
    <t>1 octadecanol_cyt + 1 acetyl-CoA_cyt = 1 octadecyl-acetate_cyt + CoA_cyt</t>
  </si>
  <si>
    <t>1 2-propanone_cyt + 1 NADH_cyt + H+_cyt = 1 2-propanol_cyt + 1 NAD_cyt</t>
  </si>
  <si>
    <t>1 2-butanone_cyt + 1 NADH_cyt + H+_cyt = 1 2-butanol_cyt + 1 NAD_cyt</t>
  </si>
  <si>
    <t>1 2-pentanone_cyt + 1 NADH_cyt + H+_cyt = 1 2-pentanol_cyt + 1 NAD_cyt</t>
  </si>
  <si>
    <t>1 2-hexanone_cyt + 1 NADH_cyt + H+_cyt = 1 2-hexanol_cyt + 1 NAD_cyt</t>
  </si>
  <si>
    <t>1 2-heptanone_cyt + 1 NADH_cyt + H+_cyt = 1 2-heptanol_cyt + 1 NAD_cyt</t>
  </si>
  <si>
    <t>1 2-octanone_cyt + 1 NADH_cyt + H+_cyt = 1 2-octanol_cyt + 1 NAD_cyt</t>
  </si>
  <si>
    <t>1 2-nonanone_cyt + 1 NADH_cyt + H+_cyt = 1 2-nonanol_cyt + 1 NAD_cyt</t>
  </si>
  <si>
    <t>1 2-decanone_cyt + 1 NADH_cyt + H+_cyt = 1 2-decanol_cyt + 1 NAD_cyt</t>
  </si>
  <si>
    <t>1 2-undecanone_cyt + 1 NADH_cyt + H+_cyt = 1 2-undecanol_cyt + 1 NAD_cyt</t>
  </si>
  <si>
    <t>1 2-dodecanone_cyt + 1 NADH_cyt + H+_cyt = 1 2-dodecanol_cyt + 1 NAD_cyt</t>
  </si>
  <si>
    <t>1 2-tridecanone_cyt + 1 NADH_cyt + H+_cyt = 1 2-tridecanol_cyt + 1 NAD_cyt</t>
  </si>
  <si>
    <t>1 2-tetradecanone_cyt + 1 NADH_cyt + H+_cyt = 1 2-tetradecanol_cyt + 1 NAD_cyt</t>
  </si>
  <si>
    <t>1 2-pentadecanone_cyt + 1 NADH_cyt + H+_cyt = 1 2-pentadecanol_cyt + 1 NAD_cyt</t>
  </si>
  <si>
    <t>1 2-hexadecanone_cyt + 1 NADH_cyt + H+_cyt = 1 2-hexadecanol_cyt + 1 NAD_cyt</t>
  </si>
  <si>
    <t>1 2-heptadecanone_cyt + 1 NADH_cyt + H+_cyt = 1 2-heptadecanol_cyt + 1 NAD_cyt</t>
  </si>
  <si>
    <t>1 2-propanol_cyt = 1 2-propene_cyt + 1 H2O_cyt</t>
  </si>
  <si>
    <t>1 2-butanol_cyt = 1 2-butene_cyt + 1 H2O_cyt</t>
  </si>
  <si>
    <t>1 2-pentanol_cyt = 1 2-pentene_cyt + 1 H2O_cyt</t>
  </si>
  <si>
    <t>1 2-hexanol_cyt = 1 2-hexene_cyt + 1 H2O_cyt</t>
  </si>
  <si>
    <t>1 2-heptanol_cyt = 1 2-heptene_cyt + 1 H2O_cyt</t>
  </si>
  <si>
    <t>1 2-octanol_cyt = 1 2-octene_cyt + 1 H2O_cyt</t>
  </si>
  <si>
    <t>1 2-nonanol_cyt = 1 2-nonene_cyt + 1 H2O_cyt</t>
  </si>
  <si>
    <t>1 2-decanol_cyt = 1 2-decene_cyt + 1 H2O_cyt</t>
  </si>
  <si>
    <t>1 2-undecanol_cyt = 1 2-undecene_cyt + 1 H2O_cyt</t>
  </si>
  <si>
    <t>1 2-dodecanol_cyt = 1 2-dodecene_cyt + 1 H2O_cyt</t>
  </si>
  <si>
    <t>1 2-tridecanol_cyt = 1 2-tridecene_cyt + 1 H2O_cyt</t>
  </si>
  <si>
    <t>1 2-tetradecanol_cyt = 1 2-tetradecene_cyt + 1 H2O_cyt</t>
  </si>
  <si>
    <t>1 2-pentadecanol_cyt = 1 2-pentadecene_cyt + 1 H2O_cyt</t>
  </si>
  <si>
    <t>1 2-hexadecanol_cyt = 1 2-hexadecene_cyt + 1 H2O_cyt</t>
  </si>
  <si>
    <t>1 2-heptadecanol_cyt = 1 2-heptadecene_cyt + 1 H2O_cyt</t>
  </si>
  <si>
    <t>1 2-propene_cyt + 1 NADH_cyt + 1 H+_cyt = 1 propane_cyt + 1 NAD_cyt</t>
  </si>
  <si>
    <t>1 2-butene_cyt + 1 NADH_cyt + 1 H+_cyt = 1 butane_cyt + 1 NAD_cyt</t>
  </si>
  <si>
    <t>1 2-pentene_cyt + 1 NADH_cyt + 1 H+_cyt = 1 pentane_cyt + 1 NAD_cyt</t>
  </si>
  <si>
    <t>1 2-hexene_cyt + 1 NADH_cyt + 1 H+_cyt = 1 hexane_cyt + 1 NAD_cyt</t>
  </si>
  <si>
    <t>1 2-heptene_cyt + 1 NADH_cyt + 1 H+_cyt = 1 heptane_cyt + 1 NAD_cyt</t>
  </si>
  <si>
    <t>1 2-octene_cyt + 1 NADH_cyt + 1 H+_cyt = 1 octane_cyt + 1 NAD_cyt</t>
  </si>
  <si>
    <t>1 2-nonene_cyt + 1 NADH_cyt + 1 H+_cyt = 1 nonane_cyt + 1 NAD_cyt</t>
  </si>
  <si>
    <t>1 2-decene_cyt + 1 NADH_cyt + 1 H+_cyt = 1 decane_cyt + 1 NAD_cyt</t>
  </si>
  <si>
    <t>1 2-undecene_cyt + 1 NADH_cyt + 1 H+_cyt = 1 undecane_cyt + 1 NAD_cyt</t>
  </si>
  <si>
    <t>1 2-dodecene_cyt + 1 NADH_cyt + 1 H+_cyt = 1 dodecane_cyt + 1 NAD_cyt</t>
  </si>
  <si>
    <t>1 2-tridecene_cyt + 1 NADH_cyt + 1 H+_cyt = 1 tridecane_cyt + 1 NAD_cyt</t>
  </si>
  <si>
    <t>1 2-tetradecene_cyt + 1 NADH_cyt + 1 H+_cyt = 1 tetradecane_cyt + 1 NAD_cyt</t>
  </si>
  <si>
    <t>1 2-pentadecene_cyt + 1 NADH_cyt + 1 H+_cyt = 1 pentadecane_cyt + 1 NAD_cyt</t>
  </si>
  <si>
    <t>1 2-hexadecene_cyt + 1 NADH_cyt + 1 H+_cyt = 1 hexadecane_cyt + 1 NAD_cyt</t>
  </si>
  <si>
    <t>1 2-heptadecene_cyt + 1 NADH_cyt + 1 H+_cyt = 1 heptadecane_cyt + 1 NAD_cyt</t>
  </si>
  <si>
    <t>1 bicarbonate_cyt + 1 H+_cyt = 1 CO2_cyt + 1 H2O_cyt</t>
  </si>
  <si>
    <t>2 H2O2_cyt = oxygen_cyt + 2 H2O_cyt</t>
  </si>
  <si>
    <t>1 NADP_cyt + 1 NADH_cyt = 1 NAD_cyt + 1 NADPH_cyt</t>
  </si>
  <si>
    <t>1 ATP_cyt + 1 H2O_cyt = 1 ADP_cyt + 1 phosphate_cyt + 1 ATP_EXT + 1 H+_cyt</t>
  </si>
  <si>
    <t xml:space="preserve"> diphosphate_cyt</t>
  </si>
  <si>
    <t xml:space="preserve"> L-alanine_cyt</t>
  </si>
  <si>
    <t xml:space="preserve"> L-arginine_cyt</t>
  </si>
  <si>
    <t xml:space="preserve"> L-asparagine_cyt</t>
  </si>
  <si>
    <t xml:space="preserve"> L-aspartate_cyt</t>
  </si>
  <si>
    <t xml:space="preserve"> L-cysteine_cyt</t>
  </si>
  <si>
    <t xml:space="preserve"> L-glutamate_cyt</t>
  </si>
  <si>
    <t xml:space="preserve"> L-glutamine_cyt</t>
  </si>
  <si>
    <t xml:space="preserve"> glycine_cyt</t>
  </si>
  <si>
    <t xml:space="preserve"> L-histidine_cyt</t>
  </si>
  <si>
    <t xml:space="preserve"> L-isoleucine_cyt</t>
  </si>
  <si>
    <t xml:space="preserve"> L-leucine_cyt</t>
  </si>
  <si>
    <t xml:space="preserve"> L-lysine_cyt</t>
  </si>
  <si>
    <t xml:space="preserve"> L-methionine_cyt</t>
  </si>
  <si>
    <t xml:space="preserve"> L-phenylalanine_cyt</t>
  </si>
  <si>
    <t xml:space="preserve"> L-proline_cyt</t>
  </si>
  <si>
    <t xml:space="preserve"> L-serine_cyt</t>
  </si>
  <si>
    <t xml:space="preserve"> L-threonine_cyt</t>
  </si>
  <si>
    <t xml:space="preserve"> L-tryptophan_cyt</t>
  </si>
  <si>
    <t xml:space="preserve"> L-tyrosine_cyt</t>
  </si>
  <si>
    <t xml:space="preserve"> L-valine_cyt</t>
  </si>
  <si>
    <t xml:space="preserve"> PROTEIN_cyt</t>
  </si>
  <si>
    <t xml:space="preserve"> RNA_cyt</t>
  </si>
  <si>
    <t xml:space="preserve"> ATP_cyt</t>
  </si>
  <si>
    <t xml:space="preserve"> GTP_cyt</t>
  </si>
  <si>
    <t xml:space="preserve"> CTP_cyt</t>
  </si>
  <si>
    <t xml:space="preserve"> UTP_cyt</t>
  </si>
  <si>
    <t xml:space="preserve"> DNA_cyt</t>
  </si>
  <si>
    <t xml:space="preserve"> dATP_cyt</t>
  </si>
  <si>
    <t xml:space="preserve"> dGTP_cyt</t>
  </si>
  <si>
    <t xml:space="preserve"> dCTP_cyt</t>
  </si>
  <si>
    <t xml:space="preserve"> dTTP_cyt</t>
  </si>
  <si>
    <t xml:space="preserve"> LIPID_cyt</t>
  </si>
  <si>
    <t xml:space="preserve"> Diacylglyceride_cyt</t>
  </si>
  <si>
    <t xml:space="preserve"> GLYCOGEN_cyt</t>
  </si>
  <si>
    <t xml:space="preserve"> beta-D-glucose_cyt</t>
  </si>
  <si>
    <t xml:space="preserve"> AMP_cyt</t>
  </si>
  <si>
    <t xml:space="preserve"> GDP_cyt</t>
  </si>
  <si>
    <t xml:space="preserve"> H+_cyt</t>
  </si>
  <si>
    <t xml:space="preserve"> phosphate_cyt</t>
  </si>
  <si>
    <t xml:space="preserve"> H2O_cyt</t>
  </si>
  <si>
    <t xml:space="preserve"> ADP_cyt</t>
  </si>
  <si>
    <t>(1R,2S)-homoisocitrate_cyt</t>
  </si>
  <si>
    <t>(1S,2R)-1-C-(indol-3-yl)glycerol-3-phosphate_cyt</t>
  </si>
  <si>
    <t>(2R)-homocitrate_cyt</t>
  </si>
  <si>
    <t>(2R,3S)-3-isopropylmalate_cyt</t>
  </si>
  <si>
    <t>(2S)-2-isopropylmalate_cyt</t>
  </si>
  <si>
    <t>(S)-1-pyrroline-5-carboxylate_cyt</t>
  </si>
  <si>
    <t>(S)-2-acetolactate_cyt</t>
  </si>
  <si>
    <t>(S)-2-amino-6-oxohexanoate_cyt</t>
  </si>
  <si>
    <t>(S)-3-methyl-2-oxopentanoate_cyt</t>
  </si>
  <si>
    <t>1-(2-carboxyphenylamino)-1-deoxy-D-ribulose-5-P_cyt</t>
  </si>
  <si>
    <t>1-(5-phospho-D-ribosyl)-AMP_cyt</t>
  </si>
  <si>
    <t>1-(5-phospho-D-ribosyl)-ATP_cyt</t>
  </si>
  <si>
    <t>1,3-diphosphateglycerate_cyt</t>
  </si>
  <si>
    <t>10-formylTHF_cyt</t>
  </si>
  <si>
    <t>10-HPODE_cyt</t>
  </si>
  <si>
    <t>10-oxo-8-decenoate_cyt</t>
  </si>
  <si>
    <t>1-octen-3-ol_cyt</t>
  </si>
  <si>
    <t>2,3-dihydroxy-3-methylbutanoate_cyt</t>
  </si>
  <si>
    <t>2,3-dihydroxy-3-methylvalerate_cyt</t>
  </si>
  <si>
    <t>2-aceto-2-hydroxy-butanoate_cyt</t>
  </si>
  <si>
    <t>2-butanol_cyt</t>
  </si>
  <si>
    <t>2-butanone_cyt</t>
  </si>
  <si>
    <t>2-butene_cyt</t>
  </si>
  <si>
    <t>2-decanol_cyt</t>
  </si>
  <si>
    <t>2-decanone_cyt</t>
  </si>
  <si>
    <t>2-decene_cyt</t>
  </si>
  <si>
    <t>2-dodecanol_cyt</t>
  </si>
  <si>
    <t>2-dodecanone_cyt</t>
  </si>
  <si>
    <t>2-dodecene_cyt</t>
  </si>
  <si>
    <t>2-heptadecanol_cyt</t>
  </si>
  <si>
    <t>2-heptadecanone_cyt</t>
  </si>
  <si>
    <t>2-heptadecene_cyt</t>
  </si>
  <si>
    <t>2-heptanol_cyt</t>
  </si>
  <si>
    <t>2-heptanone_cyt</t>
  </si>
  <si>
    <t>2-heptene_cyt</t>
  </si>
  <si>
    <t>2-hexadecanol_cyt</t>
  </si>
  <si>
    <t>2-hexadecanone_cyt</t>
  </si>
  <si>
    <t>2-hexadecene_cyt</t>
  </si>
  <si>
    <t>2-hexanol_cyt</t>
  </si>
  <si>
    <t>2-hexanone_cyt</t>
  </si>
  <si>
    <t>2-hexene_cyt</t>
  </si>
  <si>
    <t>2-nonanol_cyt</t>
  </si>
  <si>
    <t>2-nonanone_cyt</t>
  </si>
  <si>
    <t>2-nonenal_cyt</t>
  </si>
  <si>
    <t>2-nonene_cyt</t>
  </si>
  <si>
    <t>2-octanol_cyt</t>
  </si>
  <si>
    <t>2-octanone_cyt</t>
  </si>
  <si>
    <t>2-octene_cyt</t>
  </si>
  <si>
    <t>2-oxo-3-phenylpropanoate_cyt</t>
  </si>
  <si>
    <t>2-oxoadipate_cyt</t>
  </si>
  <si>
    <t>2-oxobutanoate_cyt</t>
  </si>
  <si>
    <t>2-oxoglutarate_cyt</t>
  </si>
  <si>
    <t>2-pentadecanol_cyt</t>
  </si>
  <si>
    <t>2-pentadecanone_cyt</t>
  </si>
  <si>
    <t>2-pentadecene_cyt</t>
  </si>
  <si>
    <t>2-pentanol_cyt</t>
  </si>
  <si>
    <t>2-pentanone_cyt</t>
  </si>
  <si>
    <t>2-pentene_cyt</t>
  </si>
  <si>
    <t>2-phenylethanol_cyt</t>
  </si>
  <si>
    <t>2-phenylethyl-acetate_cyt</t>
  </si>
  <si>
    <t>2-phospho-D-glycerate_cyt</t>
  </si>
  <si>
    <t>2-propanol_cyt</t>
  </si>
  <si>
    <t>2-propanone_cyt</t>
  </si>
  <si>
    <t>2-propene_cyt</t>
  </si>
  <si>
    <t>2-tetradecanol_cyt</t>
  </si>
  <si>
    <t>2-tetradecanone_cyt</t>
  </si>
  <si>
    <t>2-tetradecene_cyt</t>
  </si>
  <si>
    <t>2-tridecanol_cyt</t>
  </si>
  <si>
    <t>2-tridecanone_cyt</t>
  </si>
  <si>
    <t>2-tridecene_cyt</t>
  </si>
  <si>
    <t>2-undecanol_cyt</t>
  </si>
  <si>
    <t>2-undecanone_cyt</t>
  </si>
  <si>
    <t>2-undecene_cyt</t>
  </si>
  <si>
    <t>3-dehydroquinate_cyt</t>
  </si>
  <si>
    <t>3-dehydroshikimate_cyt</t>
  </si>
  <si>
    <t>3-methyl-2-oxobutanoate_cyt</t>
  </si>
  <si>
    <t>3-octanol_cyt</t>
  </si>
  <si>
    <t>3-octanone_cyt</t>
  </si>
  <si>
    <t>3-octene_cyt</t>
  </si>
  <si>
    <t>3-phospho-D-glycerate_cyt</t>
  </si>
  <si>
    <t>3-phospho-hydroxypyruvate_cyt</t>
  </si>
  <si>
    <t>3-phospho-L-serine_cyt</t>
  </si>
  <si>
    <t>4-hydroxyphenylpyruvate_cyt</t>
  </si>
  <si>
    <t>4-methyl-2-oxopentanoate_cyt</t>
  </si>
  <si>
    <t>5,10-methenylTHF_cyt</t>
  </si>
  <si>
    <t>5,10-methyleneTHF_cyt</t>
  </si>
  <si>
    <t>5-enolpyruvyl-shikimate-3-phosphate_cyt</t>
  </si>
  <si>
    <t>5-methylTHF_cyt</t>
  </si>
  <si>
    <t>6-phospho_D-glucono-1,5-lactone_cyt</t>
  </si>
  <si>
    <t>6-phospho-D-gluconate_cyt</t>
  </si>
  <si>
    <t>7,8-diHF_cyt</t>
  </si>
  <si>
    <t>acetaldehyde_cyt</t>
  </si>
  <si>
    <t>acetate_cyt</t>
  </si>
  <si>
    <t>acetyl-CoA_cyt</t>
  </si>
  <si>
    <t>acetylphosphate_cyt</t>
  </si>
  <si>
    <t>adenosine-3,5-bisphosphate_cyt</t>
  </si>
  <si>
    <t>adenylo-succinate_cyt</t>
  </si>
  <si>
    <t>ADP_cyt</t>
  </si>
  <si>
    <t>AICAR_cyt</t>
  </si>
  <si>
    <t>AIR_cyt</t>
  </si>
  <si>
    <t>AMP_cyt</t>
  </si>
  <si>
    <t>anthranilate_cyt</t>
  </si>
  <si>
    <t>APS_cyt</t>
  </si>
  <si>
    <t>ATP_cyt</t>
  </si>
  <si>
    <t>benzal_cyt</t>
  </si>
  <si>
    <t>benzoate_cyt</t>
  </si>
  <si>
    <t>benzol_cyt</t>
  </si>
  <si>
    <t>beta-D-glucose_cyt</t>
  </si>
  <si>
    <t>beta-D-glucose-6-phosphate_cyt</t>
  </si>
  <si>
    <t>bicarbonate_cyt</t>
  </si>
  <si>
    <t>butanal_cyt</t>
  </si>
  <si>
    <t>butane_cyt</t>
  </si>
  <si>
    <t>butanoate_cyt</t>
  </si>
  <si>
    <t>butanol_cyt</t>
  </si>
  <si>
    <t>butanoyl-CoA_cyt</t>
  </si>
  <si>
    <t>butyl-acetate_cyt</t>
  </si>
  <si>
    <t>CAIR_cyt</t>
  </si>
  <si>
    <t>carbamoyl-phosphate_cyt</t>
  </si>
  <si>
    <t>cellobiose_cyt</t>
  </si>
  <si>
    <t>cellulose_cyt</t>
  </si>
  <si>
    <t>chorismate_cyt</t>
  </si>
  <si>
    <t>citrate_cyt</t>
  </si>
  <si>
    <t>CO2_cyt</t>
  </si>
  <si>
    <t>CoA_cyt</t>
  </si>
  <si>
    <t>CTP_cyt</t>
  </si>
  <si>
    <t>Cytb5Ox_cyt</t>
  </si>
  <si>
    <t>Cytb5Red_cyt</t>
  </si>
  <si>
    <t>CytCOX_cyt</t>
  </si>
  <si>
    <t>CytCRED_cyt</t>
  </si>
  <si>
    <t>DAHP_cyt</t>
  </si>
  <si>
    <t>dATP_cyt</t>
  </si>
  <si>
    <t>dCMP_cyt</t>
  </si>
  <si>
    <t>dCTP_cyt</t>
  </si>
  <si>
    <t>decanal_cyt</t>
  </si>
  <si>
    <t>decane_cyt</t>
  </si>
  <si>
    <t>decanoate_cyt</t>
  </si>
  <si>
    <t>decanol_cyt</t>
  </si>
  <si>
    <t>decanoyl-CoA_cyt</t>
  </si>
  <si>
    <t>decyl-acetate_cyt</t>
  </si>
  <si>
    <t>D-erythrose-4-phosphate_cyt</t>
  </si>
  <si>
    <t>D-fructose-6-phosphate_cyt</t>
  </si>
  <si>
    <t>D-gluconate_cyt</t>
  </si>
  <si>
    <t>D-glucono-1,5-lactone_cyt</t>
  </si>
  <si>
    <t>D-glyceraldehyde-3-phosphate_cyt</t>
  </si>
  <si>
    <t>dGTP_cyt</t>
  </si>
  <si>
    <t>Diacylglyceride_cyt</t>
  </si>
  <si>
    <t>dihydroorotate_cyt</t>
  </si>
  <si>
    <t>dihydroxyacetone_cyt</t>
  </si>
  <si>
    <t>dihydroxyacetone_phosphate_cyt</t>
  </si>
  <si>
    <t>diphosphate_cyt</t>
  </si>
  <si>
    <t>DNA_cyt</t>
  </si>
  <si>
    <t>dodecanal_cyt</t>
  </si>
  <si>
    <t>dodecane_cyt</t>
  </si>
  <si>
    <t>dodecanoate_cyt</t>
  </si>
  <si>
    <t>dodecanol_cyt</t>
  </si>
  <si>
    <t>dodecanoyl-CoA_cyt</t>
  </si>
  <si>
    <t>dodecyl-acetate_cyt</t>
  </si>
  <si>
    <t>D-ribose-5-phosphate_cyt</t>
  </si>
  <si>
    <t>D-ribulose-5-phosphate_cyt</t>
  </si>
  <si>
    <t>D-sedoheptulose-7-phosphate_cyt</t>
  </si>
  <si>
    <t>dTDP_cyt</t>
  </si>
  <si>
    <t>D-threo-isocitrate_cyt</t>
  </si>
  <si>
    <t>dTMP_cyt</t>
  </si>
  <si>
    <t>dTTP_cyt</t>
  </si>
  <si>
    <t>dUMP_cyt</t>
  </si>
  <si>
    <t>dUTP_cyt</t>
  </si>
  <si>
    <t>D-xylulose-5-phosphate_cyt</t>
  </si>
  <si>
    <t>ethanol_cyt</t>
  </si>
  <si>
    <t>ethyl-acetate_cyt</t>
  </si>
  <si>
    <t>FAICAR_cyt</t>
  </si>
  <si>
    <t>FGAM_cyt</t>
  </si>
  <si>
    <t>FGAR_cyt</t>
  </si>
  <si>
    <t>formate_cyt</t>
  </si>
  <si>
    <t>fructose-1,6-bisphosphate_cyt</t>
  </si>
  <si>
    <t>fumarate_cyt</t>
  </si>
  <si>
    <t>GAR_cyt</t>
  </si>
  <si>
    <t>GDP_cyt</t>
  </si>
  <si>
    <t>glycerol_cyt</t>
  </si>
  <si>
    <t>glycerol-3-phosphate_cyt</t>
  </si>
  <si>
    <t>glycine_cyt</t>
  </si>
  <si>
    <t>GLYCOGEN_cyt</t>
  </si>
  <si>
    <t>glyoxylate_cyt</t>
  </si>
  <si>
    <t>GMP_cyt</t>
  </si>
  <si>
    <t>GTP_cyt</t>
  </si>
  <si>
    <t>H+_cyt</t>
  </si>
  <si>
    <t>H2O_cyt</t>
  </si>
  <si>
    <t>H2O2_cyt</t>
  </si>
  <si>
    <t>H2S_cyt</t>
  </si>
  <si>
    <t>heptadecanal_cyt</t>
  </si>
  <si>
    <t>heptadecane_cyt</t>
  </si>
  <si>
    <t>heptadecanoate_cyt</t>
  </si>
  <si>
    <t>heptadecanol_cyt</t>
  </si>
  <si>
    <t>heptadecanoyl-CoA_cyt</t>
  </si>
  <si>
    <t>heptadecyl-acetate_cyt</t>
  </si>
  <si>
    <t>heptanal_cyt</t>
  </si>
  <si>
    <t>heptane_cyt</t>
  </si>
  <si>
    <t>heptanoate_cyt</t>
  </si>
  <si>
    <t>heptanol_cyt</t>
  </si>
  <si>
    <t>heptanoyl-CoA_cyt</t>
  </si>
  <si>
    <t>heptyl-acetate_cyt</t>
  </si>
  <si>
    <t>hexadecanal_cyt</t>
  </si>
  <si>
    <t>hexadecane_cyt</t>
  </si>
  <si>
    <t>hexadecanoate_cyt</t>
  </si>
  <si>
    <t>hexadecanol_cyt</t>
  </si>
  <si>
    <t>hexadecanoyl-CoA_cyt</t>
  </si>
  <si>
    <t>hexadecyl-acetate_cyt</t>
  </si>
  <si>
    <t>hexanal_cyt</t>
  </si>
  <si>
    <t>hexane_cyt</t>
  </si>
  <si>
    <t>hexanoate_cyt</t>
  </si>
  <si>
    <t>hexanol_cyt</t>
  </si>
  <si>
    <t>hexanoyl-CoA_cyt</t>
  </si>
  <si>
    <t>hexyl-acetate_cyt</t>
  </si>
  <si>
    <t>histidinol_cyt</t>
  </si>
  <si>
    <t>IGP_cyt</t>
  </si>
  <si>
    <t>imidazole-acetol-phosphate_cyt</t>
  </si>
  <si>
    <t>IMP_cyt</t>
  </si>
  <si>
    <t>L-2-aminoadipate_cyt</t>
  </si>
  <si>
    <t>L-alanine_cyt</t>
  </si>
  <si>
    <t>L-arginine_cyt</t>
  </si>
  <si>
    <t>L-arginino-succinate_cyt</t>
  </si>
  <si>
    <t>L-asparagine_cyt</t>
  </si>
  <si>
    <t>L-aspartate_cyt</t>
  </si>
  <si>
    <t>L-aspartate-semialdehyde_cyt</t>
  </si>
  <si>
    <t>L-aspartyl-4-phosphate_cyt</t>
  </si>
  <si>
    <t>L-citrulline_cyt</t>
  </si>
  <si>
    <t>L-cystathionine_cyt</t>
  </si>
  <si>
    <t>L-cysteine_cyt</t>
  </si>
  <si>
    <t>L-glutamate_cyt</t>
  </si>
  <si>
    <t>L-glutamate-5-phosphate_cyt</t>
  </si>
  <si>
    <t>L-glutamate-5-semialdehyde_cyt</t>
  </si>
  <si>
    <t>L-glutamine_cyt</t>
  </si>
  <si>
    <t>L-histidine_cyt</t>
  </si>
  <si>
    <t>L-histidinol-phosphate_cyt</t>
  </si>
  <si>
    <t>L-homocysteine_cyt</t>
  </si>
  <si>
    <t>L-homoserine_cyt</t>
  </si>
  <si>
    <t>linolenoyl-CoA_cyt</t>
  </si>
  <si>
    <t>linoleoyl-CoA_cyt</t>
  </si>
  <si>
    <t>LIPID_cyt</t>
  </si>
  <si>
    <t>L-isoleucine_cyt</t>
  </si>
  <si>
    <t>L-leucine_cyt</t>
  </si>
  <si>
    <t>L-lysine_cyt</t>
  </si>
  <si>
    <t>L-methionine_cyt</t>
  </si>
  <si>
    <t>L-ornithine_cyt</t>
  </si>
  <si>
    <t>L-phenylalanine_cyt</t>
  </si>
  <si>
    <t>L-proline_cyt</t>
  </si>
  <si>
    <t>L-saccharopine_cyt</t>
  </si>
  <si>
    <t>L-serine_cyt</t>
  </si>
  <si>
    <t>L-threonine_cyt</t>
  </si>
  <si>
    <t>L-tryptophan_cyt</t>
  </si>
  <si>
    <t>L-tyrosine_cyt</t>
  </si>
  <si>
    <t>L-valine_cyt</t>
  </si>
  <si>
    <t>malate_cyt</t>
  </si>
  <si>
    <t>malonyl-CoA_cyt</t>
  </si>
  <si>
    <t>N-(5-phosphoribosyl)-anthranilate_cyt</t>
  </si>
  <si>
    <t>N-acetylglutamyl-phosphate_cyt</t>
  </si>
  <si>
    <t>N-acetyl-L-glutamate_cyt</t>
  </si>
  <si>
    <t>N-acetyl-L-glutamate-5-semialdehyde_cyt</t>
  </si>
  <si>
    <t>N-acetyl-L-ornithine_cyt</t>
  </si>
  <si>
    <t>NAD_cyt</t>
  </si>
  <si>
    <t>NADH_cyt</t>
  </si>
  <si>
    <t>NADP_cyt</t>
  </si>
  <si>
    <t>NADPH_cyt</t>
  </si>
  <si>
    <t>N-carbamoyl-L-aspartate_cyt</t>
  </si>
  <si>
    <t>NH4_cyt</t>
  </si>
  <si>
    <t>nonanal_cyt</t>
  </si>
  <si>
    <t>nonane_cyt</t>
  </si>
  <si>
    <t>nonanoate_cyt</t>
  </si>
  <si>
    <t>nonanol_cyt</t>
  </si>
  <si>
    <t>nonanoyl-CoA_cyt</t>
  </si>
  <si>
    <t>nonyl-acetate_cyt</t>
  </si>
  <si>
    <t>O-acetyl-L-homoserine_cyt</t>
  </si>
  <si>
    <t>octadecanal_cyt</t>
  </si>
  <si>
    <t>octadecanoate_cyt</t>
  </si>
  <si>
    <t>octadecanol_cyt</t>
  </si>
  <si>
    <t>octadecanoyl-CoA_cyt</t>
  </si>
  <si>
    <t>octadecyl-acetate_cyt</t>
  </si>
  <si>
    <t>octanal_cyt</t>
  </si>
  <si>
    <t>octane_cyt</t>
  </si>
  <si>
    <t>octanoate_cyt</t>
  </si>
  <si>
    <t>octanol_cyt</t>
  </si>
  <si>
    <t>octanoyl-CoA_cyt</t>
  </si>
  <si>
    <t>octyl-acetate_cyt</t>
  </si>
  <si>
    <t>oleoyl-CoA_cyt</t>
  </si>
  <si>
    <t>O-phospho-L-homoserine_cyt</t>
  </si>
  <si>
    <t>orotate_cyt</t>
  </si>
  <si>
    <t>orotidine5'-phosphate_cyt</t>
  </si>
  <si>
    <t>oxaloacetate_cyt</t>
  </si>
  <si>
    <t>oxygen_cyt</t>
  </si>
  <si>
    <t>PAPS_cyt</t>
  </si>
  <si>
    <t>pentadecanal_cyt</t>
  </si>
  <si>
    <t>pentadecane_cyt</t>
  </si>
  <si>
    <t>pentadecanoate_cyt</t>
  </si>
  <si>
    <t>pentadecanol_cyt</t>
  </si>
  <si>
    <t>pentadecanoyl-CoA_cyt</t>
  </si>
  <si>
    <t>pentadecyl-acetate_cyt</t>
  </si>
  <si>
    <t>pentanal_cyt</t>
  </si>
  <si>
    <t>pentane_cyt</t>
  </si>
  <si>
    <t>pentanoate_cyt</t>
  </si>
  <si>
    <t>pentanol_cyt</t>
  </si>
  <si>
    <t>pentanoyl-CoA_cyt</t>
  </si>
  <si>
    <t>pentyl-acetate_cyt</t>
  </si>
  <si>
    <t>phenylacetaldehyde_cyt</t>
  </si>
  <si>
    <t>phenylacetate_cyt</t>
  </si>
  <si>
    <t>phenylacetyl-CoA_cyt</t>
  </si>
  <si>
    <t>phenylethylamine_cyt</t>
  </si>
  <si>
    <t>phenylglyoxylate_cyt</t>
  </si>
  <si>
    <t>phosphate_cyt</t>
  </si>
  <si>
    <t>phosphoenolpyruvate_cyt</t>
  </si>
  <si>
    <t>phosphoribosyl-formimino-aicar-P_cyt</t>
  </si>
  <si>
    <t>phosphoribulosylformimino-AICAR-P_cyt</t>
  </si>
  <si>
    <t>PRA_cyt</t>
  </si>
  <si>
    <t>prephenate_cyt</t>
  </si>
  <si>
    <t>propanal_cyt</t>
  </si>
  <si>
    <t>propane_cyt</t>
  </si>
  <si>
    <t>propanoate_cyt</t>
  </si>
  <si>
    <t>propanol_cyt</t>
  </si>
  <si>
    <t>propanoyl-CoA_cyt</t>
  </si>
  <si>
    <t>propanoylphosphate_cyt</t>
  </si>
  <si>
    <t>propyl-acetate_cyt</t>
  </si>
  <si>
    <t>PROTEIN_cyt</t>
  </si>
  <si>
    <t>PRPP_cyt</t>
  </si>
  <si>
    <t>pyruvate_cyt</t>
  </si>
  <si>
    <t>RNA_cyt</t>
  </si>
  <si>
    <t>SAICAR_cyt</t>
  </si>
  <si>
    <t>shikimate_cyt</t>
  </si>
  <si>
    <t>shikimate-3-phosphate_cyt</t>
  </si>
  <si>
    <t>SO3_cyt</t>
  </si>
  <si>
    <t>SO4_cyt</t>
  </si>
  <si>
    <t>succinate_cyt</t>
  </si>
  <si>
    <t>tetradecanal_cyt</t>
  </si>
  <si>
    <t>tetradecane_cyt</t>
  </si>
  <si>
    <t>tetradecanoate_cyt</t>
  </si>
  <si>
    <t>tetradecanol_cyt</t>
  </si>
  <si>
    <t>tetradecanoyl-CoA_cyt</t>
  </si>
  <si>
    <t>tetradecyl-acetate_cyt</t>
  </si>
  <si>
    <t>THF_cyt</t>
  </si>
  <si>
    <t>THIOOX_cyt</t>
  </si>
  <si>
    <t>THIORED_cyt</t>
  </si>
  <si>
    <t>tridecanal_cyt</t>
  </si>
  <si>
    <t>tridecane_cyt</t>
  </si>
  <si>
    <t>tridecanoate_cyt</t>
  </si>
  <si>
    <t>tridecanol_cyt</t>
  </si>
  <si>
    <t>tridecanoyl-CoA_cyt</t>
  </si>
  <si>
    <t>tridecyl-acetate_cyt</t>
  </si>
  <si>
    <t>UDP_cyt</t>
  </si>
  <si>
    <t>UMP_cyt</t>
  </si>
  <si>
    <t>undecanal_cyt</t>
  </si>
  <si>
    <t>undecane_cyt</t>
  </si>
  <si>
    <t>undecanoate_cyt</t>
  </si>
  <si>
    <t>undecanol_cyt</t>
  </si>
  <si>
    <t>undecanoyl-CoA_cyt</t>
  </si>
  <si>
    <t>undecyl-acetate_cyt</t>
  </si>
  <si>
    <t>UQ_cyt</t>
  </si>
  <si>
    <t>UQH2_cyt</t>
  </si>
  <si>
    <t>UTP_cyt</t>
  </si>
  <si>
    <t>XMP_cyt</t>
  </si>
  <si>
    <t>1 D-threo-isocitrate_mit + 1 NADP_cyt = 1 2-oxoglutarate_mit + 1 CO2_cyt + 1 NADPH_cyt</t>
  </si>
  <si>
    <t>1 pyruvate_cyt + 1 CoA_mit + 1 NAD_cyt = 1 acetyl-CoA_mit + 1 CO2_cyt + 1 NADH_cyt</t>
  </si>
  <si>
    <t>1 oxaloacetate_cyt + 1 acetyl-CoA_mit + 1 H2O_cyt = 1 citrate_cyt + 1 CoA_mit + 1 H+_cyt</t>
  </si>
  <si>
    <t>1 2-oxoglutarate_cyt + 1 NAD_cyt + 1 CoA_mit = 1 succinyl-CoA_mit + 1 NADH_cyt + 1 CO2_cyt</t>
  </si>
  <si>
    <t>1 succinate_cyt + 1 ATP_cyt + 1 CoA_mit = 1 succinyl-CoA_mit + 1 ADP_cyt + 1 phosphate_cyt</t>
  </si>
  <si>
    <t>acetyl-CoA_mit</t>
  </si>
  <si>
    <t>succinyl-CoA_mit</t>
  </si>
  <si>
    <t>CoA_mit</t>
  </si>
  <si>
    <t>1 acetyl-CoA_mit + 1 succinate_cyt = 1 acetate_cyt + 1 succinyl-CoA_mit</t>
  </si>
  <si>
    <t>L-glutamate_cyt + acetyl-CoA_mit = N-acetyl-L-glutamate_cyt + CoA_mit + H+_cyt</t>
  </si>
  <si>
    <t>L-homoserine_cyt + acetyl-CoA_mit = O-acetyl-L-homoserine_cyt + CoA_mit</t>
  </si>
  <si>
    <t>Remvoed for non-degradation simulations</t>
  </si>
  <si>
    <t>Removed during non-degradation simulations</t>
  </si>
  <si>
    <t>'G37'</t>
  </si>
  <si>
    <t>'G39'</t>
  </si>
  <si>
    <t>'G51'</t>
  </si>
  <si>
    <t>'G54'</t>
  </si>
  <si>
    <t>'G57'</t>
  </si>
  <si>
    <t>'G71'</t>
  </si>
  <si>
    <t>'G74'</t>
  </si>
  <si>
    <t>'T1'</t>
  </si>
  <si>
    <t>'T2'</t>
  </si>
  <si>
    <t>'T6'</t>
  </si>
  <si>
    <t>'T9'</t>
  </si>
  <si>
    <t>'M1'</t>
  </si>
  <si>
    <t>'ATP'</t>
  </si>
  <si>
    <t>'ADP_cyt + H+_cyt + phosphoenolpyruvate_cyt --&gt; ATP_cyt + pyruvate_cyt'</t>
  </si>
  <si>
    <t>'ATP_cyt + oxaloacetate_cyt &lt;--&gt; ADP_cyt + CO2_cyt + phosphoenolpyruvate_cyt'</t>
  </si>
  <si>
    <t>'acetylphosphate_cyt + ADP_cyt --&gt; acetate_cyt + ATP_cyt'</t>
  </si>
  <si>
    <t>'acetylphosphate_cyt + CoA_cyt &lt;--&gt; acetyl-CoA_cyt + phosphate_cyt'</t>
  </si>
  <si>
    <t>'acetyl-CoA_mit + succinate_cyt &lt;--&gt; acetate_cyt + succinyl-CoA_mit'</t>
  </si>
  <si>
    <t>'ATP_cyt + bicarbonate_cyt + pyruvate_cyt --&gt; ADP_cyt + H+_cyt + oxaloacetate_cyt + phosphate_cyt'</t>
  </si>
  <si>
    <t>'malate_cyt + NAD_cyt --&gt; CO2_cyt + NADH_cyt + pyruvate_cyt'</t>
  </si>
  <si>
    <t>'acetyl-CoA_mit + H2O_cyt + oxaloacetate_cyt --&gt; citrate_cyt + CoA_mit + H+_cyt'</t>
  </si>
  <si>
    <t>'ATP_cyt + citrate_cyt + CoA_cyt --&gt; acetyl-CoA_cyt + ADP_cyt + oxaloacetate_cyt + phosphate_cyt'</t>
  </si>
  <si>
    <t>'ATP_cyt + CoA_mit + succinate_cyt &lt;--&gt; ADP_cyt + phosphate_cyt + succinyl-CoA_mit'</t>
  </si>
  <si>
    <t>'malate_cyt + NAD_cyt &lt;--&gt; H+_cyt + NADH_cyt + oxaloacetate_cyt'</t>
  </si>
  <si>
    <t>'bicarbonate_cyt + H+_cyt &lt;--&gt; CO2_cyt + H2O_cyt'</t>
  </si>
  <si>
    <t>'ATP_cyt + H2O_cyt &lt;--&gt; ADP_cyt + H+_cyt + phosphate_cyt'</t>
  </si>
  <si>
    <t>E2 = (!1E3)</t>
  </si>
  <si>
    <t>removes futile cycles that cycle fructose</t>
  </si>
  <si>
    <t>removes futile cycles that cycle quinone</t>
  </si>
  <si>
    <t>removes futile cycles that cycle acetate</t>
  </si>
  <si>
    <t>removes futile cycles that cycle propionate</t>
  </si>
  <si>
    <t>NH4_cyt + 2-oxoglutarate_cyt + NADPH_cyt + H+_cyt = L-glutamate_cyt + NADP_cyt + H2O_cyt</t>
  </si>
  <si>
    <t>Irreversible for nonaminoaciddegradation simulations</t>
  </si>
  <si>
    <t>1 citrate_cyt + 1 ATP_cyt + 1 CoA_cyt = 1 oxaloacetate_cyt + 1 acetyl-CoA_cyt + 1 phosphate_cyt + 1 ADP_cyt</t>
  </si>
  <si>
    <t>Redundant with A104</t>
  </si>
  <si>
    <t>formate_EXT</t>
  </si>
  <si>
    <t>L-glutamate-5-semialdehyde_cyt + NAD_cyt + H2O_cyt = L-glutamate_cyt + NADH_cyt + 2 H+_cyt</t>
  </si>
  <si>
    <t>Made irreversible based on expected use</t>
  </si>
  <si>
    <t>removes futile cycles that cycle glutamate-5-semialdehyde</t>
  </si>
  <si>
    <t>removes futile cycles that cycle ornithine</t>
  </si>
  <si>
    <t>Treated as irreversible</t>
  </si>
  <si>
    <t>4976_g</t>
  </si>
  <si>
    <t>ATGGTATTCTTCGCTCCATCACTCTGCCGTCTGGCTCGTCCCGCATTTGTTTCTGCTGCTGCGCGGCCAATTGCATCCTC</t>
  </si>
  <si>
    <t>CTCCCCTATTTTATCTCGCGGTTCGATAGCACTACGACACAAAGCTTTGGGTAATTTCAGAACGCTAACTACTGCGCGGG</t>
  </si>
  <si>
    <t>AAAAGGTCAAGGTTCTACTCGTTCTCTACGACGGCAATAAGCACGCCGAGGAAGTGAGTCCCCCCTAAGCTGATTCCCAT</t>
  </si>
  <si>
    <t>TCTACCCGGCCATCACTTCCGGGATTCAACATAAGCAATTGCTGATTGATGTAAACGAGTAGGTTCCAGAGCTACTTGGT</t>
  </si>
  <si>
    <t>ACAACCGAGAATGAACTCGGACTTCGAAAGTGGCTTGAGGATCAGGGACACACTCTGGTAACTACATCAGACAAGGAGGG</t>
  </si>
  <si>
    <t>CGAGAACTCGAAGTTCGACCAGGAACTTGTAGATGCAGAGGTTATCATCACTACACCGTATAACTCTCCAATCCCTTCCC</t>
  </si>
  <si>
    <t>GATATCCACCCATATACTCCGCCTCTGAAGTCCCCGCATAATGAGTTCCATCCATCTAACACCCTTCAAGTTTCCACCCA</t>
  </si>
  <si>
    <t>GGTTACCTCACAGCAGAACGTCTCGCCAAAGCCAAGAAGCTCAAGATTGCCATCACAGCCGGTATCGGTTCCGACCATGT</t>
  </si>
  <si>
    <t>CGACTTAGACTCAGCCAACAAGACTAACGGAGGTATCACCGTCGCCGAAGTCACCGGCTCCAACGTCGTCTCGGTCGCCG</t>
  </si>
  <si>
    <t>AGCACGTGGTCATGACCATCCTCATCCTTGTTCGCAACTTCGTTCCTGCTCACGAGCAAATCCAAGCCGGAGAATGGGAT</t>
  </si>
  <si>
    <t>GTCGCTGCCGCCGCCAAGAATGAGTATGATCTTGAAGGAAAGGTTGTAGGCACCGTTGCTGTGGGCAGAATTGGCGAGAG</t>
  </si>
  <si>
    <t>AGTCTTGAGGAGACTCAAGCCATTTGACTGCAAGGAGTTGTTGTACTTTGATTATCAACCATTGAAGCCGGAGATAGAGA</t>
  </si>
  <si>
    <t>AGGAGATCGGGTGTAGGCGAGTTGAGAACCTGGAGGAGATGCTGGCACAGTGTGATGTGGTCACCATTAATTGCCCGCTT</t>
  </si>
  <si>
    <t>CATGAGAAGACCCGGGGTCTCTTCAACAAGGAACTCATTTCGAAGATGAAGCCAGGTATGCATTCCCATCCTAAGCTCCC</t>
  </si>
  <si>
    <t>TTTCTTGAAATCGCTAATTAAACGAATAAGGCTCATGGCTCGTTAACACGGCACGTGGTGCTATCGTCGTGAAGGAGGAT</t>
  </si>
  <si>
    <t>GTCGCTGCAGCTTTGAAGAGTGGACACTTGAGAGGTTATGGTGGTGATGTCTGGTTCCCGCAACCGGCACCAAAGGATCA</t>
  </si>
  <si>
    <t>CGTCTTGAGATATGCGAAGAATCCATTTGGAGGTGGAAATGCGATGGTGCCGCACATGAGCGGTACGAGCTTGGATGCTC</t>
  </si>
  <si>
    <t>AGAAGAGGTATGCTCGACCCCCTGTTTTCCTCCAAGTACTTTTCACTGAATCCATCGGCGTTCACTTCTCTCGCGCATGG</t>
  </si>
  <si>
    <t>TTGCTTGAAGAGGGAGGGAACAGATGACCAGCCATGGGAAAACAAATGCTGACTTTATGCGATAAATAGATATGCCGACG</t>
  </si>
  <si>
    <t>ATGGTATTCTTCGCTCCATCACTCTGCCGTCTGGCTCGTCCCGCATTTGTTTCTGCTGCTGCGCGGCCAATTGCATCCTCCTCCCCTATTTTATCTCGCGGTTCGATAGCACTACGACACAAAGCTTTGGGTAATTTCAGAACGCTAACTACTGCGCGGGAAAAGGTCAAGGTTCTACTCGTTCTCTACGACGGCAATAAGCACGCCGAGGAAGTGAGTCCCCCCTAAGCTGATTCCCATTCTACCCGGCCATCACTTCCGGGATTCAACATAAGCAATTGCTGATTGATGTAAACGAGTAGGTTCCAGAGCTACTTGGTACAACCGAGAATGAACTCGGACTTCGAAAGTGGCTTGAGGATCAGGGACACACTCTGGTAACTACATCAGACAAGGAGGGCGAGAACTCGAAGTTCGACCAGGAACTTGTAGATGCAGAGGTTATCATCACTACACCGTATAACTCTCCAATCCCTTCCCGATATCCACCCATATACTCCGCCTCTGAAGTCCCCGCATAATGAGTTCCATCCATCTAACACCCTTCAAGTTTCCACCCAGGTTACCTCACAGCAGAACGTCTCGCCAAAGCCAAGAAGCTCAAGATTGCCATCACAGCCGGTATCGGTTCCGACCATGTCGACTTAGACTCAGCCAACAAGACTAACGGAGGTATCACCGTCGCCGAAGTCACCGGCTCCAACGTCGTCTCGGTCGCCGAGCACGTGGTCATGACCATCCTCATCCTTGTTCGCAACTTCGTTCCTGCTCACGAGCAAATCCAAGCCGGAGAATGGGATGTCGCTGCCGCCGCCAAGAATGAGTATGATCTTGAAGGAAAGGTTGTAGGCACCGTTGCTGTGGGCAGAATTGGCGAGAGAGTCTTGAGGAGACTCAAGCCATTTGACTGCAAGGAGTTGTTGTACTTTGATTATCAACCATTGAAGCCGGAGATAGAGAAGGAGATCGGGTGTAGGCGAGTTGAGAACCTGGAGGAGATGCTGGCACAGTGTGATGTGGTCACCATTAATTGCCCGCTTCATGAGAAGACCCGGGGTCTCTTCAACAAGGAACTCATTTCGAAGATGAAGCCAGGTATGCATTCCCATCCTAAGCTCCCTTTCTTGAAATCGCTAATTAAACGAATAAGGCTCATGGCTCGTTAACACGGCACGTGGTGCTATCGTCGTGAAGGAGGATGTCGCTGCAGCTTTGAAGAGTGGACACTTGAGAGGTTATGGTGGTGATGTCTGGTTCCCGCAACCGGCACCAAAGGATCACGTCTTGAGATATGCGAAGAATCCATTTGGAGGTGGAAATGCGATGGTGCCGCACATGAGCGGTACGAGCTTGGATGCTCAGAAGAGGTATGCTCGACCCCCTGTTTTCCTCCAAGTACTTTTCACTGAATCCATCGGCGTTCACTTCTCTCGCGCATGGTTGCTTGAAGAGGGAGGGAACAGATGACCAGCCATGGGAAAACAAATGCTGACTTTATGCGATAAATAGATATGCCGACG</t>
  </si>
  <si>
    <t>1161764..1163212 (+)(1449bp)</t>
  </si>
  <si>
    <t>1.2.1.2</t>
  </si>
  <si>
    <t>formate + NAD+ ↔ CO2 + NADH</t>
  </si>
  <si>
    <t>formate dehyrdrogenase (Treated as irreversible)</t>
  </si>
  <si>
    <t>1 formate_cyt + 1 NAD_cyt = 1 CO2_cyt + 1 NADH_cyt</t>
  </si>
  <si>
    <t>cytosol</t>
  </si>
  <si>
    <t>A92 = (!1A96)</t>
  </si>
  <si>
    <t>A70 = (!1A96)</t>
  </si>
  <si>
    <t>Not included based on poor homology and low expression (this enzyme is ussually for nonfermentable substrates)</t>
  </si>
  <si>
    <t>Removed for nondegradation simulations</t>
  </si>
  <si>
    <t>P13 = (!1P17)</t>
  </si>
  <si>
    <t>removes hybrids of a redundant pathway for PPP</t>
  </si>
  <si>
    <t>1 pyruvate_cyt + 1 CoA_cyt + 1 NAD_cyt = 1 acetyl-CoA_cyt + 1 CO2_cyt + 1 NADH_cyt</t>
  </si>
  <si>
    <t>Hypothetical cytoplasmic PDH</t>
  </si>
  <si>
    <t>(S)-3-methyl-2-oxopentanoate_cyt + H+ = 2-methyl-butanal_cyt + CO2_cyt</t>
  </si>
  <si>
    <t>1 2-methyl-butanal_cyt + 1 NAD_cyt + 1 H2O_cyt = 1 2-methyl-butanoate_cyt + 1 NADH_cyt + 2 H+_cyt</t>
  </si>
  <si>
    <t>1 2-methyl-butanol_cyt + 1 acetyl-CoA_cyt = 1 2-methyl-butanyl-acetate_cyt + CoA_cyt</t>
  </si>
  <si>
    <t>2-methyl-butanyl-acetate</t>
  </si>
  <si>
    <t>3-methyl-butanyl-acetate</t>
  </si>
  <si>
    <t>3-methyl-2-oxobutanoate_cyt + H+_cyt = 2-methyl-propanal_cyt + CO2_cyt</t>
  </si>
  <si>
    <t>4-methyl-2-oxopentanoate_cyt + H+_cyt = 3-methyl-butanal_cyt + CO2_cyt</t>
  </si>
  <si>
    <t>1 3-methyl-butanal_cyt + 1 NAD_cyt + 1 H2O_cyt = 1 3-methyl-butanoate_cyt + 1 NADH_cyt + 2 H+_cyt</t>
  </si>
  <si>
    <t>1 2-methyl-propanal_cyt + 1 NAD_cyt + 1 H2O_cyt = 1 2-methyl-propanoate_cyt + 1 NADH_cyt + 2 H+_cyt</t>
  </si>
  <si>
    <t>1 phenylacetaldehyde_cyt + 1 NADH_cyt + 1 H+_cyt = 1 2-phenylethanol_cyt + 1 NAD_cyt</t>
  </si>
  <si>
    <t>1 2-methyl-propanal_cyt + 1 NADH_cyt + 1 H+_cyt = 1 2-methyl-propanol_cyt + 1 NAD_cyt</t>
  </si>
  <si>
    <t>1 3-methyl-butanal_cyt + 1 NADH_cyt + 1 H+_cyt = 1 3-methyl-butanol_cyt + 1 NAD_cyt</t>
  </si>
  <si>
    <t>1 2-methyl-butanal_cyt + 1 NADH_cyt + 1 H+_cyt = 1 2-methyl-butanol_cyt + 1 NAD_cyt</t>
  </si>
  <si>
    <t>1 2-methyl-propanol_cyt + 1 acetyl-CoA_cyt = 1 2-methyl-propyl-acetate_cyt + CoA_cyt</t>
  </si>
  <si>
    <t>1 3-methyl-butanol_cyt + 1 acetyl-CoA_cyt = 1 3-methyl-butanyl-acetate_cyt + CoA_cyt</t>
  </si>
  <si>
    <t>1 4-hydroxyphenylacetaldehyde_cyt + 1 NAD_cyt + 1 H2O_cyt = 1 4-hydroxyphenylacetate_cyt + 2 H+_cyt + 1 NADH_cyt</t>
  </si>
  <si>
    <t>1 4-hydroxyphenylacetaldehyde_cyt + 1 NADH_cyt + 1 H+_cyt = 1 4-hydroxyphenylethanol_cyt + 1 NAD_cyt</t>
  </si>
  <si>
    <t>1 2-oxo-4-methylthiobutanoate_cyt + 1 H+_cyt = 1 3-methylthiopropanal_cyt + 1 CO2_cyt</t>
  </si>
  <si>
    <t>1 L-methionine_cyt + 1 2-oxoglutarate_cyt = 1 2-oxo-4-methylthiobutanoate_cyt + 1 L-glutamate_cyt</t>
  </si>
  <si>
    <t>1 3-methylthiopropanal_cyt + 1 NAD_cyt + 1 H2O_cyt = 1 3-methylthiopropanoate_cyt + 1 NADH_cyt + 2 H+_cyt</t>
  </si>
  <si>
    <t>1 3-methylthiopropanol_cyt + 1 acetyl-CoA_cyt = 1 3-methylthiopropanyl-acetate_cyt + 1 CoA_cyt</t>
  </si>
  <si>
    <t>1 4-hydroxyphenylethanol_cyt + 1 acetyl-CoA_cyt = 1 4-hydroxyphenylethyl-acetate_cyt + CoA_cyt</t>
  </si>
  <si>
    <t>1 L-tryptophan_cyt + 1 H+_cyt = 1 CO2_cyt + 1 tryptamine_cyt</t>
  </si>
  <si>
    <t>1 L-tyrosine_cyt + 1 H+_cyt = 1 CO2_cyt + 1 tyramine_cyt</t>
  </si>
  <si>
    <t>1 tryptamine_cyt + 1 H2O_cyt + 1 oxygen_cyt = 1 indole-3-acetaldehyde_cyt + 1 NH4_cyt + 1 H2O2_cyt</t>
  </si>
  <si>
    <t>1 indole-3-acetaldehyde_cyt + 1 NADH_cyt + 1 H+_cyt = 1 indole-3-ethanol_cyt + 1 NAD_cyt</t>
  </si>
  <si>
    <t>1 indole-3-ethanol_cyt + 1 acetyl-CoA_cyt = 1 indole-3-ethyl-acetate_cyt + CoA_cyt</t>
  </si>
  <si>
    <t>2-methyl-propanal</t>
  </si>
  <si>
    <t>3-methyl-butanal</t>
  </si>
  <si>
    <t>2-methyl-butanal</t>
  </si>
  <si>
    <t>indole-3-acetaldehyde</t>
  </si>
  <si>
    <t>4-hydroxyphenylacetaldehyde</t>
  </si>
  <si>
    <t>3-methylthiopropanal</t>
  </si>
  <si>
    <t>indole-3-ethanol</t>
  </si>
  <si>
    <t>4-hydroxyphenylethanol</t>
  </si>
  <si>
    <t>2-methyl-propanol</t>
  </si>
  <si>
    <t>3-methyl-butanol</t>
  </si>
  <si>
    <t>2-methyl-butanol</t>
  </si>
  <si>
    <t>3-methylthiopropanol</t>
  </si>
  <si>
    <t>4-hydroxyphenylacetate</t>
  </si>
  <si>
    <t>indole-3-acetate</t>
  </si>
  <si>
    <t>2-methyl-butanoate</t>
  </si>
  <si>
    <t>3-methylthiopropanoate</t>
  </si>
  <si>
    <t>3-methylthiopropanyl-acetate</t>
  </si>
  <si>
    <t>4-hydroxyphenylethyl-acetate</t>
  </si>
  <si>
    <t>indole-3-ethyl-acetate</t>
  </si>
  <si>
    <t>2-butanol_EXT</t>
  </si>
  <si>
    <t>2-decanol_EXT</t>
  </si>
  <si>
    <t>2-dodecanol_EXT</t>
  </si>
  <si>
    <t>2-heptadecanol_EXT</t>
  </si>
  <si>
    <t>2-heptanol_EXT</t>
  </si>
  <si>
    <t>2-hexadecanol_EXT</t>
  </si>
  <si>
    <t>2-hexanol_EXT</t>
  </si>
  <si>
    <t>2-methyl-butanal_EXT</t>
  </si>
  <si>
    <t>2-methyl-butanal_cyt</t>
  </si>
  <si>
    <t>2-methyl-butanoate_EXT</t>
  </si>
  <si>
    <t>2-methyl-butanoate_cyt</t>
  </si>
  <si>
    <t>2-methyl-butanol_EXT</t>
  </si>
  <si>
    <t>2-methyl-butanol_cyt</t>
  </si>
  <si>
    <t>2-methyl-butanyl-acetate_EXT</t>
  </si>
  <si>
    <t>2-methyl-butanyl-acetate_cyt</t>
  </si>
  <si>
    <t>2-methyl-propanal_EXT</t>
  </si>
  <si>
    <t>2-methyl-propanal_cyt</t>
  </si>
  <si>
    <t>2-methyl-propanoate_EXT</t>
  </si>
  <si>
    <t>2-methyl-propanoate_cyt</t>
  </si>
  <si>
    <t>2-methyl-propanol_EXT</t>
  </si>
  <si>
    <t>2-methyl-propanol_cyt</t>
  </si>
  <si>
    <t>2-methyl-propyl-acetate_EXT</t>
  </si>
  <si>
    <t>2-methyl-propyl-acetate_cyt</t>
  </si>
  <si>
    <t>2-nonanol_EXT</t>
  </si>
  <si>
    <t>2-octanol_EXT</t>
  </si>
  <si>
    <t>2-oxo-4-methylthiobutanoate_cyt</t>
  </si>
  <si>
    <t>2-pentadecanol_EXT</t>
  </si>
  <si>
    <t>2-pentanol_EXT</t>
  </si>
  <si>
    <t>2-propanol_EXT</t>
  </si>
  <si>
    <t>2-tetradecanol_EXT</t>
  </si>
  <si>
    <t>2-tridecanol_EXT</t>
  </si>
  <si>
    <t>2-undecanol_EXT</t>
  </si>
  <si>
    <t>3-methyl-butanal_EXT</t>
  </si>
  <si>
    <t>3-methyl-butanal_cyt</t>
  </si>
  <si>
    <t>3-methyl-butanoate_EXT</t>
  </si>
  <si>
    <t>3-methyl-butanoate_cyt</t>
  </si>
  <si>
    <t>3-methyl-butanol_EXT</t>
  </si>
  <si>
    <t>3-methyl-butanol_cyt</t>
  </si>
  <si>
    <t>3-methyl-butanyl-acetate_EXT</t>
  </si>
  <si>
    <t>3-methyl-butanyl-acetate_cyt</t>
  </si>
  <si>
    <t>3-methylthiopropanal_EXT</t>
  </si>
  <si>
    <t>3-methylthiopropanal_cyt</t>
  </si>
  <si>
    <t>3-methylthiopropanoate_EXT</t>
  </si>
  <si>
    <t>3-methylthiopropanoate_cyt</t>
  </si>
  <si>
    <t>3-methylthiopropanol_EXT</t>
  </si>
  <si>
    <t>3-methylthiopropanol_cyt</t>
  </si>
  <si>
    <t>3-methylthiopropanyl-acetate_EXT</t>
  </si>
  <si>
    <t>3-methylthiopropanyl-acetate_cyt</t>
  </si>
  <si>
    <t>4-hydroxyphenylacetaldehyde_EXT</t>
  </si>
  <si>
    <t>4-hydroxyphenylacetaldehyde_cyt</t>
  </si>
  <si>
    <t>4-hydroxyphenylacetate_EXT</t>
  </si>
  <si>
    <t>4-hydroxyphenylacetate_cyt</t>
  </si>
  <si>
    <t>4-hydroxyphenylethanol_EXT</t>
  </si>
  <si>
    <t>4-hydroxyphenylethanol_cyt</t>
  </si>
  <si>
    <t>4-hydroxyphenylethyl-acetate_EXT</t>
  </si>
  <si>
    <t>4-hydroxyphenylethyl-acetate_cyt</t>
  </si>
  <si>
    <t>acetaldehyde_EXT</t>
  </si>
  <si>
    <t>benzal_EXT</t>
  </si>
  <si>
    <t>butanal_EXT</t>
  </si>
  <si>
    <t>decanal_EXT</t>
  </si>
  <si>
    <t>dodecanal_EXT</t>
  </si>
  <si>
    <t>heptadecanal_EXT</t>
  </si>
  <si>
    <t>heptanal_EXT</t>
  </si>
  <si>
    <t>hexadecanal_EXT</t>
  </si>
  <si>
    <t>hexanal_EXT</t>
  </si>
  <si>
    <t>indole-3-acetaldehyde_EXT</t>
  </si>
  <si>
    <t>indole-3-acetaldehyde_cyt</t>
  </si>
  <si>
    <t>indole-3-acetate_EXT</t>
  </si>
  <si>
    <t>indole-3-acetate_cyt</t>
  </si>
  <si>
    <t>indole-3-ethanol_EXT</t>
  </si>
  <si>
    <t>indole-3-ethanol_cyt</t>
  </si>
  <si>
    <t>indole-3-ethyl-acetate_EXT</t>
  </si>
  <si>
    <t>indole-3-ethyl-acetate_cyt</t>
  </si>
  <si>
    <t>nonanal_EXT</t>
  </si>
  <si>
    <t>octadecanal_EXT</t>
  </si>
  <si>
    <t>octanal_EXT</t>
  </si>
  <si>
    <t>pentadecanal_EXT</t>
  </si>
  <si>
    <t>pentanal_EXT</t>
  </si>
  <si>
    <t>phenylacetaldehyde_EXT</t>
  </si>
  <si>
    <t>propanal_EXT</t>
  </si>
  <si>
    <t>tetradecanal_EXT</t>
  </si>
  <si>
    <t>tridecanal_EXT</t>
  </si>
  <si>
    <t>tryptamine_cyt</t>
  </si>
  <si>
    <t>tyramine_cyt</t>
  </si>
  <si>
    <t>undecanal_EXT</t>
  </si>
  <si>
    <t>(S)-3-methyl-2-oxopentanoate_cyt + H+_cyt = 2-methyl-butanal_cyt + CO2_cyt</t>
  </si>
  <si>
    <t>1 tyramine_cyt + 1 H2O_cyt + 1 oxygen_cyt = 1 4-hydroxyphenylacetaldehyde_cyt + 1 NH4_cyt + 1 H2O2_cyt</t>
  </si>
  <si>
    <t>formate</t>
  </si>
  <si>
    <t>1 3-methylthiopropanal_cyt + 1 NADH_cyt + 1 H+_cyt = 1 3-methylthiopropanol_cyt + 1 NAD_cyt</t>
  </si>
  <si>
    <t>Acids</t>
  </si>
  <si>
    <t>Alkanes</t>
  </si>
  <si>
    <t>Alkenes</t>
  </si>
  <si>
    <t>Ketones</t>
  </si>
  <si>
    <t>Secondary Alcohols</t>
  </si>
  <si>
    <t>acetate</t>
  </si>
  <si>
    <t>Aldehydes</t>
  </si>
  <si>
    <t>Esters</t>
  </si>
  <si>
    <t>Primary Alcohols</t>
  </si>
  <si>
    <t>CmolHCs_cyt</t>
  </si>
  <si>
    <t>1 CmolHCs_cyt = 1 CmolHCs_EXT</t>
  </si>
  <si>
    <t>CmolHCs_EXT</t>
  </si>
  <si>
    <t>1 acetaldehyde_cyt = 1 acetaldehyde_EXT</t>
  </si>
  <si>
    <t>1 ethanol_cyt = 1 ethanol_EXT</t>
  </si>
  <si>
    <t>1 acetate_cyt = 1 acetate_EXT</t>
  </si>
  <si>
    <t>1 formate_cyt = 1 formate_EXT</t>
  </si>
  <si>
    <t>1 indole-3-acetaldehyde_cyt + 1 NAD_cyt + 1 H2O_cyt = 1 indole-3-acetate_cyt + 2 H+_cyt + 1 NADH_cyt</t>
  </si>
  <si>
    <t>LD pathway</t>
  </si>
  <si>
    <t>cellulose_EXT + ATP_cyt + H2O_cyt = cellulose_cyt + ADP_cyt + phosphate_cyt + H+_cyt</t>
  </si>
  <si>
    <t>1 beta-D-glucose_EXT + ATP_cyt + H2O_cyt = beta-D-glucose_cyt + ADP_cyt + phosphate_cyt + H+_cyt</t>
  </si>
  <si>
    <t>1 cellulose_cyt + 4 H2O_cyt = 5 beta-D-glucose_cyt</t>
  </si>
  <si>
    <t>hypothetical cellobiose phosphorylase</t>
  </si>
  <si>
    <t>α-D-glucopyranose 1-phosphate ↔ D-glucopyranose 6-phosphate</t>
  </si>
  <si>
    <t>pgm</t>
  </si>
  <si>
    <t>7891_g</t>
  </si>
  <si>
    <t>1 alpha-D-glucose-6-phosphate_cyt = 1 D-fructose-6-phosphate_cyt</t>
  </si>
  <si>
    <t>1 alpha-D-glucose-1-phosphate_cyt = 1 alpha-D-glucose-6-phosphate_cyt</t>
  </si>
  <si>
    <t>1 cellulose_cyt + 4 phosphate_cyt = 4 alpha-D-glucose-1-phosphate_cyt + beta-D-glucose_cyt</t>
  </si>
  <si>
    <t>alpha-D-glucose-1-phosphate_cyt</t>
  </si>
  <si>
    <t>alpha-D-glucose-6-phosphate_cyt</t>
  </si>
  <si>
    <t>beta-D-glucose_EXT</t>
  </si>
  <si>
    <t>G21 = (!1G23)</t>
  </si>
  <si>
    <t>G52 = (!1G55)</t>
  </si>
  <si>
    <t>G53 = (!1G56)</t>
  </si>
  <si>
    <t>None</t>
  </si>
  <si>
    <t>G3 = (!1G10)</t>
  </si>
  <si>
    <t>remove hybrid cellulose depolymerizations</t>
  </si>
  <si>
    <t>X1 = (!1X2)</t>
  </si>
  <si>
    <t>remove multiple substrates</t>
  </si>
  <si>
    <t>A211=(!1A207)</t>
  </si>
  <si>
    <t>removes futile cycling of formate in C1 which may be used for purine synthesis but is not modeled here</t>
  </si>
  <si>
    <t>considered irreversible since normal operation is not a form of primary metabolism 10.1002/bies.20420</t>
  </si>
  <si>
    <t>All ehrlichs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</si>
  <si>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</si>
  <si>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</si>
  <si>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</si>
  <si>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</si>
  <si>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</si>
  <si>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</si>
  <si>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</si>
  <si>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</si>
  <si>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</si>
  <si>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</si>
  <si>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1-octen-3-ol_cyt = 1-octen-3-ol_EXT</t>
  </si>
  <si>
    <t>X11</t>
  </si>
  <si>
    <t>2-nonenal_cyt = 2-nonenal_EXT</t>
  </si>
  <si>
    <t>X12</t>
  </si>
  <si>
    <t>3-octanol_cyt = 3-octanol_EXT</t>
  </si>
  <si>
    <t>X13</t>
  </si>
  <si>
    <t>3-octanone_cyt = 3-octanone_EXT</t>
  </si>
  <si>
    <t>X14</t>
  </si>
  <si>
    <t>3-octene_cyt = 3-octene_EXT</t>
  </si>
  <si>
    <t>X15</t>
  </si>
  <si>
    <t>phenylacetaldehyde_cyt = phenylacetaldehyde_EXT</t>
  </si>
  <si>
    <t>X16</t>
  </si>
  <si>
    <t>indole-3-acetaldehyde_cyt = indole-3-acetaldehyde_EXT</t>
  </si>
  <si>
    <t>X17</t>
  </si>
  <si>
    <t>4-hydroxyphenylacetaldehyde_cyt = 4-hydroxyphenylacetaldehyde_EXT</t>
  </si>
  <si>
    <t>X18</t>
  </si>
  <si>
    <t>benzal_cyt = benzal_EXT</t>
  </si>
  <si>
    <t>X19</t>
  </si>
  <si>
    <t>2-methyl-propanal_cyt = 2-methyl-propanal_EXT</t>
  </si>
  <si>
    <t>X20</t>
  </si>
  <si>
    <t>3-methyl-butanal_cyt = 3-methyl-butanal_EXT</t>
  </si>
  <si>
    <t>X21</t>
  </si>
  <si>
    <t>2-methyl-butanal_cyt = 2-methyl-butanal_EXT</t>
  </si>
  <si>
    <t>X22</t>
  </si>
  <si>
    <t>3-methylthiopropanal_cyt = 3-methylthiopropanal_EXT</t>
  </si>
  <si>
    <t>X23</t>
  </si>
  <si>
    <t>acetaldehyde_cyt = acetaldehyde_EXT</t>
  </si>
  <si>
    <t>X24</t>
  </si>
  <si>
    <t>propanal_cyt = propanal_EXT</t>
  </si>
  <si>
    <t>X25</t>
  </si>
  <si>
    <t>butanal_cyt = butanal_EXT</t>
  </si>
  <si>
    <t>X26</t>
  </si>
  <si>
    <t>pentanal_cyt = pentanal_EXT</t>
  </si>
  <si>
    <t>X27</t>
  </si>
  <si>
    <t>hexanal_cyt = hexanal_EXT</t>
  </si>
  <si>
    <t>X28</t>
  </si>
  <si>
    <t>heptanal_cyt = heptanal_EXT</t>
  </si>
  <si>
    <t>X29</t>
  </si>
  <si>
    <t>octanal_cyt = octanal_EXT</t>
  </si>
  <si>
    <t>X30</t>
  </si>
  <si>
    <t>nonanal_cyt = nonanal_EXT</t>
  </si>
  <si>
    <t>X31</t>
  </si>
  <si>
    <t>decanal_cyt = decanal_EXT</t>
  </si>
  <si>
    <t>X32</t>
  </si>
  <si>
    <t>undecanal_cyt = undecanal_EXT</t>
  </si>
  <si>
    <t>X33</t>
  </si>
  <si>
    <t>dodecanal_cyt = dodecanal_EXT</t>
  </si>
  <si>
    <t>X34</t>
  </si>
  <si>
    <t>tridecanal_cyt = tridecanal_EXT</t>
  </si>
  <si>
    <t>X35</t>
  </si>
  <si>
    <t>tetradecanal_cyt = tetradecanal_EXT</t>
  </si>
  <si>
    <t>X36</t>
  </si>
  <si>
    <t>pentadecanal_cyt = pentadecanal_EXT</t>
  </si>
  <si>
    <t>X37</t>
  </si>
  <si>
    <t>hexadecanal_cyt = hexadecanal_EXT</t>
  </si>
  <si>
    <t>X38</t>
  </si>
  <si>
    <t>heptadecanal_cyt = heptadecanal_EXT</t>
  </si>
  <si>
    <t>X39</t>
  </si>
  <si>
    <t>octadecanal_cyt = octadecanal_EXT</t>
  </si>
  <si>
    <t>X40</t>
  </si>
  <si>
    <t>2-phenylethanol_cyt = 2-phenylethanol_EXT</t>
  </si>
  <si>
    <t>X41</t>
  </si>
  <si>
    <t>benzol_cyt = benzol_EXT</t>
  </si>
  <si>
    <t>X42</t>
  </si>
  <si>
    <t>indole-3-ethanol_cyt = indole-3-ethanol_EXT</t>
  </si>
  <si>
    <t>X43</t>
  </si>
  <si>
    <t>4-hydroxyphenylethanol_cyt = 4-hydroxyphenylethanol_EXT</t>
  </si>
  <si>
    <t>X44</t>
  </si>
  <si>
    <t>2-methyl-propanol_cyt = 2-methyl-propanol_EXT</t>
  </si>
  <si>
    <t>X45</t>
  </si>
  <si>
    <t>3-methyl-butanol_cyt = 3-methyl-butanol_EXT</t>
  </si>
  <si>
    <t>X46</t>
  </si>
  <si>
    <t>2-methyl-butanol_cyt = 2-methyl-butanol_EXT</t>
  </si>
  <si>
    <t>X47</t>
  </si>
  <si>
    <t>3-methylthiopropanol_cyt = 3-methylthiopropanol_EXT</t>
  </si>
  <si>
    <t>X48</t>
  </si>
  <si>
    <t>ethanol_cyt = ethanol_EXT</t>
  </si>
  <si>
    <t>X49</t>
  </si>
  <si>
    <t>propanol_cyt = propanol_EXT</t>
  </si>
  <si>
    <t>X50</t>
  </si>
  <si>
    <t>butanol_cyt = butanol_EXT</t>
  </si>
  <si>
    <t>X51</t>
  </si>
  <si>
    <t>pentanol_cyt = pentanol_EXT</t>
  </si>
  <si>
    <t>X52</t>
  </si>
  <si>
    <t>hexanol_cyt = hexanol_EXT</t>
  </si>
  <si>
    <t>X53</t>
  </si>
  <si>
    <t>heptanol_cyt = heptanol_EXT</t>
  </si>
  <si>
    <t>X54</t>
  </si>
  <si>
    <t>octanol_cyt = octanol_EXT</t>
  </si>
  <si>
    <t>X55</t>
  </si>
  <si>
    <t>nonanol_cyt = nonanol_EXT</t>
  </si>
  <si>
    <t>X56</t>
  </si>
  <si>
    <t>decanol_cyt = decanol_EXT</t>
  </si>
  <si>
    <t>X57</t>
  </si>
  <si>
    <t>undecanol_cyt = undecanol_EXT</t>
  </si>
  <si>
    <t>X58</t>
  </si>
  <si>
    <t>dodecanol_cyt = dodecanol_EXT</t>
  </si>
  <si>
    <t>X59</t>
  </si>
  <si>
    <t>tridecanol_cyt = tridecanol_EXT</t>
  </si>
  <si>
    <t>X60</t>
  </si>
  <si>
    <t>tetradecanol_cyt = tetradecanol_EXT</t>
  </si>
  <si>
    <t>X61</t>
  </si>
  <si>
    <t>pentadecanol_cyt = pentadecanol_EXT</t>
  </si>
  <si>
    <t>X62</t>
  </si>
  <si>
    <t>hexadecanol_cyt = hexadecanol_EXT</t>
  </si>
  <si>
    <t>X63</t>
  </si>
  <si>
    <t>heptadecanol_cyt = heptadecanol_EXT</t>
  </si>
  <si>
    <t>X64</t>
  </si>
  <si>
    <t>octadecanol_cyt = octadecanol_EXT</t>
  </si>
  <si>
    <t>X65</t>
  </si>
  <si>
    <t>phenylacetate_cyt = phenylacetate_EXT</t>
  </si>
  <si>
    <t>X66</t>
  </si>
  <si>
    <t>4-hydroxyphenylacetate_cyt = 4-hydroxyphenylacetate_EXT</t>
  </si>
  <si>
    <t>X67</t>
  </si>
  <si>
    <t>indole-3-acetate_cyt = indole-3-acetate_EXT</t>
  </si>
  <si>
    <t>X68</t>
  </si>
  <si>
    <t>2-methyl-propanoate_cyt = 2-methyl-propanoate_EXT</t>
  </si>
  <si>
    <t>X69</t>
  </si>
  <si>
    <t>benzoate_cyt = benzoate_EXT</t>
  </si>
  <si>
    <t>X70</t>
  </si>
  <si>
    <t>3-methyl-butanoate_cyt = 3-methyl-butanoate_EXT</t>
  </si>
  <si>
    <t>X71</t>
  </si>
  <si>
    <t>2-methyl-butanoate_cyt = 2-methyl-butanoate_EXT</t>
  </si>
  <si>
    <t>X72</t>
  </si>
  <si>
    <t>3-methylthiopropanoate_cyt = 3-methylthiopropanoate_EXT</t>
  </si>
  <si>
    <t>X73</t>
  </si>
  <si>
    <t>formate_cyt = formate_EXT</t>
  </si>
  <si>
    <t>X74</t>
  </si>
  <si>
    <t>acetate_cyt = acetate_EXT</t>
  </si>
  <si>
    <t>X75</t>
  </si>
  <si>
    <t>propanoate_cyt = propanoate_EXT</t>
  </si>
  <si>
    <t>X76</t>
  </si>
  <si>
    <t>butanoate_cyt = butanoate_EXT</t>
  </si>
  <si>
    <t>X77</t>
  </si>
  <si>
    <t>pentanoate_cyt = pentanoate_EXT</t>
  </si>
  <si>
    <t>X78</t>
  </si>
  <si>
    <t>hexanoate_cyt = hexanoate_EXT</t>
  </si>
  <si>
    <t>X79</t>
  </si>
  <si>
    <t>heptanoate_cyt = heptanoate_EXT</t>
  </si>
  <si>
    <t>X80</t>
  </si>
  <si>
    <t>octanoate_cyt = octanoate_EXT</t>
  </si>
  <si>
    <t>X81</t>
  </si>
  <si>
    <t>nonanoate_cyt = nonanoate_EXT</t>
  </si>
  <si>
    <t>X82</t>
  </si>
  <si>
    <t>decanoate_cyt = decanoate_EXT</t>
  </si>
  <si>
    <t>X83</t>
  </si>
  <si>
    <t>undecanoate_cyt = undecanoate_EXT</t>
  </si>
  <si>
    <t>X84</t>
  </si>
  <si>
    <t>dodecanoate_cyt = dodecanoate_EXT</t>
  </si>
  <si>
    <t>X85</t>
  </si>
  <si>
    <t>tridecanoate_cyt = tridecanoate_EXT</t>
  </si>
  <si>
    <t>X86</t>
  </si>
  <si>
    <t>tetradecanoate_cyt = tetradecanoate_EXT</t>
  </si>
  <si>
    <t>X87</t>
  </si>
  <si>
    <t>pentadecanoate_cyt = pentadecanoate_EXT</t>
  </si>
  <si>
    <t>X88</t>
  </si>
  <si>
    <t>hexadecanoate_cyt = hexadecanoate_EXT</t>
  </si>
  <si>
    <t>X89</t>
  </si>
  <si>
    <t>heptadecanoate_cyt = heptadecanoate_EXT</t>
  </si>
  <si>
    <t>X90</t>
  </si>
  <si>
    <t>octadecanoate_cyt = octadecanoate_EXT</t>
  </si>
  <si>
    <t>X91</t>
  </si>
  <si>
    <t>ethyl-acetate_cyt = ethyl-acetate_EXT</t>
  </si>
  <si>
    <t>X92</t>
  </si>
  <si>
    <t>propyl-acetate_cyt = propyl-acetate_EXT</t>
  </si>
  <si>
    <t>X93</t>
  </si>
  <si>
    <t>butyl-acetate_cyt = butyl-acetate_EXT</t>
  </si>
  <si>
    <t>X94</t>
  </si>
  <si>
    <t>2-methyl-propyl-acetate_cyt = 2-methyl-propyl-acetate_EXT</t>
  </si>
  <si>
    <t>X95</t>
  </si>
  <si>
    <t>2-phenylethyl-acetate_cyt = 2-phenylethyl-acetate_EXT</t>
  </si>
  <si>
    <t>X96</t>
  </si>
  <si>
    <t>2-methyl-butanyl-acetate_cyt = 2-methyl-butanyl-acetate_EXT</t>
  </si>
  <si>
    <t>X97</t>
  </si>
  <si>
    <t>3-methyl-butanyl-acetate_cyt = 3-methyl-butanyl-acetate_EXT</t>
  </si>
  <si>
    <t>X98</t>
  </si>
  <si>
    <t>3-methylthiopropanyl-acetate_cyt = 3-methylthiopropanyl-acetate_EXT</t>
  </si>
  <si>
    <t>X99</t>
  </si>
  <si>
    <t>pentyl-acetate_cyt = pentyl-acetate_EXT</t>
  </si>
  <si>
    <t>X100</t>
  </si>
  <si>
    <t>4-hydroxyphenylethyl-acetate_cyt = 4-hydroxyphenylethyl-acetate_EXT</t>
  </si>
  <si>
    <t>X101</t>
  </si>
  <si>
    <t>indole-3-ethyl-acetate_cyt = indole-3-ethyl-acetate_EXT</t>
  </si>
  <si>
    <t>X102</t>
  </si>
  <si>
    <t>hexyl-acetate_cyt = hexyl-acetate_EXT</t>
  </si>
  <si>
    <t>X103</t>
  </si>
  <si>
    <t>heptyl-acetate_cyt = heptyl-acetate_EXT</t>
  </si>
  <si>
    <t>X104</t>
  </si>
  <si>
    <t>octyl-acetate_cyt = octyl-acetate_EXT</t>
  </si>
  <si>
    <t>X105</t>
  </si>
  <si>
    <t>nonyl-acetate_cyt = nonyl-acetate_EXT</t>
  </si>
  <si>
    <t>X106</t>
  </si>
  <si>
    <t>decyl-acetate_cyt = decyl-acetate_EXT</t>
  </si>
  <si>
    <t>X107</t>
  </si>
  <si>
    <t>undecyl-acetate_cyt = undecyl-acetate_EXT</t>
  </si>
  <si>
    <t>X108</t>
  </si>
  <si>
    <t>dodecyl-acetate_cyt = dodecyl-acetate_EXT</t>
  </si>
  <si>
    <t>X109</t>
  </si>
  <si>
    <t>tridecyl-acetate_cyt = tridecyl-acetate_EXT</t>
  </si>
  <si>
    <t>X110</t>
  </si>
  <si>
    <t>tetradecyl-acetate_cyt = tetradecyl-acetate_EXT</t>
  </si>
  <si>
    <t>X111</t>
  </si>
  <si>
    <t>pentadecyl-acetate_cyt = pentadecyl-acetate_EXT</t>
  </si>
  <si>
    <t>X112</t>
  </si>
  <si>
    <t>hexadecyl-acetate_cyt = hexadecyl-acetate_EXT</t>
  </si>
  <si>
    <t>X113</t>
  </si>
  <si>
    <t>heptadecyl-acetate_cyt = heptadecyl-acetate_EXT</t>
  </si>
  <si>
    <t>X114</t>
  </si>
  <si>
    <t>octadecyl-acetate_cyt = octadecyl-acetate_EXT</t>
  </si>
  <si>
    <t>X115</t>
  </si>
  <si>
    <t>propane_cyt = propane_EXT</t>
  </si>
  <si>
    <t>X116</t>
  </si>
  <si>
    <t>butane_cyt = butane_EXT</t>
  </si>
  <si>
    <t>X117</t>
  </si>
  <si>
    <t>pentane_cyt = pentane_EXT</t>
  </si>
  <si>
    <t>X118</t>
  </si>
  <si>
    <t>hexane_cyt = hexane_EXT</t>
  </si>
  <si>
    <t>X119</t>
  </si>
  <si>
    <t>heptane_cyt = heptane_EXT</t>
  </si>
  <si>
    <t>X120</t>
  </si>
  <si>
    <t>octane_cyt = octane_EXT</t>
  </si>
  <si>
    <t>X121</t>
  </si>
  <si>
    <t>nonane_cyt = nonane_EXT</t>
  </si>
  <si>
    <t>X122</t>
  </si>
  <si>
    <t>decane_cyt = decane_EXT</t>
  </si>
  <si>
    <t>X123</t>
  </si>
  <si>
    <t>undecane_cyt = undecane_EXT</t>
  </si>
  <si>
    <t>X124</t>
  </si>
  <si>
    <t>dodecane_cyt = dodecane_EXT</t>
  </si>
  <si>
    <t>X125</t>
  </si>
  <si>
    <t>tridecane_cyt = tridecane_EXT</t>
  </si>
  <si>
    <t>X126</t>
  </si>
  <si>
    <t>tetradecane_cyt = tetradecane_EXT</t>
  </si>
  <si>
    <t>X127</t>
  </si>
  <si>
    <t>pentadecane_cyt = pentadecane_EXT</t>
  </si>
  <si>
    <t>X128</t>
  </si>
  <si>
    <t>hexadecane_cyt = hexadecane_EXT</t>
  </si>
  <si>
    <t>X129</t>
  </si>
  <si>
    <t>heptadecane_cyt = heptadecane_EXT</t>
  </si>
  <si>
    <t>X130</t>
  </si>
  <si>
    <t>2-propanone_cyt = 2-propanone_EXT</t>
  </si>
  <si>
    <t>X131</t>
  </si>
  <si>
    <t>2-butanone_cyt = 2-butanone_EXT</t>
  </si>
  <si>
    <t>X132</t>
  </si>
  <si>
    <t>2-pentanone_cyt = 2-pentanone_EXT</t>
  </si>
  <si>
    <t>X133</t>
  </si>
  <si>
    <t>2-hexanone_cyt = 2-hexanone_EXT</t>
  </si>
  <si>
    <t>X134</t>
  </si>
  <si>
    <t>2-heptanone_cyt = 2-heptanone_EXT</t>
  </si>
  <si>
    <t>X135</t>
  </si>
  <si>
    <t>2-octanone_cyt = 2-octanone_EXT</t>
  </si>
  <si>
    <t>X136</t>
  </si>
  <si>
    <t>2-nonanone_cyt = 2-nonanone_EXT</t>
  </si>
  <si>
    <t>X137</t>
  </si>
  <si>
    <t>2-decanone_cyt = 2-decanone_EXT</t>
  </si>
  <si>
    <t>X138</t>
  </si>
  <si>
    <t>2-undecanone_cyt = 2-undecanone_EXT</t>
  </si>
  <si>
    <t>X139</t>
  </si>
  <si>
    <t>2-dodecanone_cyt = 2-dodecanone_EXT</t>
  </si>
  <si>
    <t>X140</t>
  </si>
  <si>
    <t>2-tridecanone_cyt = 2-tridecanone_EXT</t>
  </si>
  <si>
    <t>X141</t>
  </si>
  <si>
    <t>2-tetradecanone_cyt = 2-tetradecanone_EXT</t>
  </si>
  <si>
    <t>X142</t>
  </si>
  <si>
    <t>2-pentadecanone_cyt = 2-pentadecanone_EXT</t>
  </si>
  <si>
    <t>X143</t>
  </si>
  <si>
    <t>2-hexadecanone_cyt = 2-hexadecanone_EXT</t>
  </si>
  <si>
    <t>X144</t>
  </si>
  <si>
    <t>2-heptadecanone_cyt = 2-heptadecanone_EXT</t>
  </si>
  <si>
    <t>X145</t>
  </si>
  <si>
    <t>2-propanol_cyt = 2-propanol_EXT</t>
  </si>
  <si>
    <t>X146</t>
  </si>
  <si>
    <t>2-butanol_cyt = 2-butanol_EXT</t>
  </si>
  <si>
    <t>X147</t>
  </si>
  <si>
    <t>2-pentanol_cyt = 2-pentanol_EXT</t>
  </si>
  <si>
    <t>X148</t>
  </si>
  <si>
    <t>2-hexanol_cyt = 2-hexanol_EXT</t>
  </si>
  <si>
    <t>X149</t>
  </si>
  <si>
    <t>2-heptanol_cyt = 2-heptanol_EXT</t>
  </si>
  <si>
    <t>X150</t>
  </si>
  <si>
    <t>2-octanol_cyt = 2-octanol_EXT</t>
  </si>
  <si>
    <t>X151</t>
  </si>
  <si>
    <t>2-nonanol_cyt = 2-nonanol_EXT</t>
  </si>
  <si>
    <t>X152</t>
  </si>
  <si>
    <t>2-decanol_cyt = 2-decanol_EXT</t>
  </si>
  <si>
    <t>X153</t>
  </si>
  <si>
    <t>2-undecanol_cyt = 2-undecanol_EXT</t>
  </si>
  <si>
    <t>X154</t>
  </si>
  <si>
    <t>2-dodecanol_cyt = 2-dodecanol_EXT</t>
  </si>
  <si>
    <t>X155</t>
  </si>
  <si>
    <t>2-tridecanol_cyt = 2-tridecanol_EXT</t>
  </si>
  <si>
    <t>X156</t>
  </si>
  <si>
    <t>2-tetradecanol_cyt = 2-tetradecanol_EXT</t>
  </si>
  <si>
    <t>X157</t>
  </si>
  <si>
    <t>2-pentadecanol_cyt = 2-pentadecanol_EXT</t>
  </si>
  <si>
    <t>X158</t>
  </si>
  <si>
    <t>2-hexadecanol_cyt = 2-hexadecanol_EXT</t>
  </si>
  <si>
    <t>X159</t>
  </si>
  <si>
    <t>2-heptadecanol_cyt = 2-heptadecanol_EXT</t>
  </si>
  <si>
    <t>X160</t>
  </si>
  <si>
    <t>2-propene_cyt = 2-propene_EXT</t>
  </si>
  <si>
    <t>X161</t>
  </si>
  <si>
    <t>2-butene_cyt = 2-butene_EXT</t>
  </si>
  <si>
    <t>X162</t>
  </si>
  <si>
    <t>2-pentene_cyt = 2-pentene_EXT</t>
  </si>
  <si>
    <t>X163</t>
  </si>
  <si>
    <t>2-hexene_cyt = 2-hexene_EXT</t>
  </si>
  <si>
    <t>X164</t>
  </si>
  <si>
    <t>2-heptene_cyt = 2-heptene_EXT</t>
  </si>
  <si>
    <t>X165</t>
  </si>
  <si>
    <t>2-octene_cyt = 2-octene_EXT</t>
  </si>
  <si>
    <t>X166</t>
  </si>
  <si>
    <t>2-nonene_cyt = 2-nonene_EXT</t>
  </si>
  <si>
    <t>X167</t>
  </si>
  <si>
    <t>2-decene_cyt = 2-decene_EXT</t>
  </si>
  <si>
    <t>X168</t>
  </si>
  <si>
    <t>2-undecene_cyt = 2-undecene_EXT</t>
  </si>
  <si>
    <t>X169</t>
  </si>
  <si>
    <t>2-dodecene_cyt = 2-dodecene_EXT</t>
  </si>
  <si>
    <t>X170</t>
  </si>
  <si>
    <t>2-tridecene_cyt = 2-tridecene_EXT</t>
  </si>
  <si>
    <t>X171</t>
  </si>
  <si>
    <t>2-tetradecene_cyt = 2-tetradecene_EXT</t>
  </si>
  <si>
    <t>X172</t>
  </si>
  <si>
    <t>2-pentadecene_cyt = 2-pentadecene_EXT</t>
  </si>
  <si>
    <t>X173</t>
  </si>
  <si>
    <t>2-hexadecene_cyt = 2-hexadecene_EXT</t>
  </si>
  <si>
    <t>X174</t>
  </si>
  <si>
    <t>2-heptadecene_cyt = 2-heptadecene_EXT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</si>
</sst>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FF"/>
      <name val="Arial Unicode MS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sz val="10"/>
      <color theme="1"/>
      <name val="Arial Unicode MS"/>
      <family val="2"/>
    </font>
    <font>
      <vertAlign val="subscript"/>
      <sz val="11"/>
      <color theme="1"/>
      <name val="Calibri"/>
      <family val="2"/>
      <scheme val="minor"/>
    </font>
    <font>
      <sz val="10"/>
      <color indexed="8"/>
      <name val="Arial Unicode MS"/>
      <family val="2"/>
    </font>
    <font>
      <sz val="10"/>
      <color theme="1"/>
      <name val="Arial"/>
      <family val="2"/>
    </font>
    <font>
      <sz val="24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8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31" fillId="0" borderId="0" applyNumberFormat="0" applyFill="0" applyBorder="0" applyAlignment="0" applyProtection="0"/>
  </cellStyleXfs>
  <cellXfs count="140">
    <xf numFmtId="0" fontId="0" fillId="0" borderId="0" xfId="0"/>
    <xf numFmtId="0" fontId="1" fillId="0" borderId="0" xfId="1" applyAlignment="1" applyProtection="1"/>
    <xf numFmtId="9" fontId="0" fillId="0" borderId="0" xfId="0" applyNumberFormat="1"/>
    <xf numFmtId="11" fontId="0" fillId="0" borderId="0" xfId="0" applyNumberFormat="1"/>
    <xf numFmtId="0" fontId="0" fillId="0" borderId="0" xfId="0" applyNumberFormat="1"/>
    <xf numFmtId="17" fontId="0" fillId="0" borderId="0" xfId="0" quotePrefix="1" applyNumberFormat="1"/>
    <xf numFmtId="3" fontId="0" fillId="0" borderId="0" xfId="0" applyNumberFormat="1"/>
    <xf numFmtId="0" fontId="0" fillId="0" borderId="0" xfId="0" applyAlignment="1">
      <alignment horizontal="center"/>
    </xf>
    <xf numFmtId="0" fontId="1" fillId="0" borderId="0" xfId="1" applyAlignment="1" applyProtection="1">
      <alignment vertical="center"/>
    </xf>
    <xf numFmtId="11" fontId="2" fillId="0" borderId="0" xfId="0" applyNumberFormat="1" applyFont="1" applyAlignment="1">
      <alignment vertical="center"/>
    </xf>
    <xf numFmtId="9" fontId="1" fillId="0" borderId="0" xfId="1" applyNumberFormat="1" applyAlignment="1" applyProtection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0" fontId="1" fillId="0" borderId="0" xfId="1" applyAlignment="1" applyProtection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20" fillId="0" borderId="0" xfId="43"/>
    <xf numFmtId="0" fontId="23" fillId="0" borderId="0" xfId="0" applyFont="1" applyAlignment="1">
      <alignment vertical="center"/>
    </xf>
    <xf numFmtId="11" fontId="0" fillId="0" borderId="0" xfId="0" applyNumberFormat="1" applyAlignment="1">
      <alignment vertical="center" wrapText="1"/>
    </xf>
    <xf numFmtId="0" fontId="25" fillId="0" borderId="0" xfId="0" applyFont="1" applyAlignment="1">
      <alignment vertical="center"/>
    </xf>
    <xf numFmtId="0" fontId="23" fillId="0" borderId="0" xfId="0" applyFont="1"/>
    <xf numFmtId="0" fontId="25" fillId="0" borderId="0" xfId="0" applyFont="1"/>
    <xf numFmtId="0" fontId="1" fillId="0" borderId="0" xfId="1" applyFill="1" applyAlignment="1" applyProtection="1">
      <alignment vertical="center"/>
    </xf>
    <xf numFmtId="0" fontId="0" fillId="0" borderId="0" xfId="0" applyAlignment="1">
      <alignment vertical="center"/>
    </xf>
    <xf numFmtId="0" fontId="1" fillId="0" borderId="0" xfId="1" applyAlignment="1" applyProtection="1">
      <alignment horizontal="center" vertical="center"/>
    </xf>
    <xf numFmtId="0" fontId="0" fillId="0" borderId="0" xfId="0" applyAlignment="1"/>
    <xf numFmtId="11" fontId="0" fillId="0" borderId="0" xfId="0" applyNumberFormat="1" applyAlignment="1"/>
    <xf numFmtId="0" fontId="0" fillId="0" borderId="0" xfId="0" applyFont="1" applyAlignment="1">
      <alignment horizontal="left" vertical="center"/>
    </xf>
    <xf numFmtId="0" fontId="0" fillId="0" borderId="0" xfId="0" applyFill="1" applyAlignment="1"/>
    <xf numFmtId="0" fontId="1" fillId="0" borderId="0" xfId="1" applyFill="1" applyAlignment="1" applyProtection="1">
      <alignment horizontal="center" vertical="center"/>
    </xf>
    <xf numFmtId="11" fontId="0" fillId="0" borderId="0" xfId="0" applyNumberFormat="1" applyFill="1" applyAlignment="1"/>
    <xf numFmtId="0" fontId="0" fillId="0" borderId="0" xfId="0" applyFill="1" applyAlignment="1">
      <alignment vertical="center"/>
    </xf>
    <xf numFmtId="11" fontId="0" fillId="0" borderId="0" xfId="0" applyNumberFormat="1" applyAlignment="1">
      <alignment vertical="center"/>
    </xf>
    <xf numFmtId="0" fontId="18" fillId="0" borderId="0" xfId="0" applyFont="1" applyAlignment="1">
      <alignment horizontal="center" vertical="center"/>
    </xf>
    <xf numFmtId="0" fontId="1" fillId="0" borderId="0" xfId="1" applyFont="1" applyAlignment="1" applyProtection="1">
      <alignment horizontal="left"/>
    </xf>
    <xf numFmtId="0" fontId="1" fillId="0" borderId="0" xfId="1" applyFont="1" applyAlignment="1" applyProtection="1">
      <alignment horizontal="left" vertical="center"/>
    </xf>
    <xf numFmtId="0" fontId="0" fillId="0" borderId="0" xfId="0" quotePrefix="1" applyFont="1" applyAlignment="1">
      <alignment horizontal="left"/>
    </xf>
    <xf numFmtId="11" fontId="0" fillId="0" borderId="0" xfId="0" applyNumberFormat="1" applyFont="1" applyAlignment="1">
      <alignment horizontal="left"/>
    </xf>
    <xf numFmtId="0" fontId="23" fillId="0" borderId="0" xfId="0" applyFont="1" applyAlignment="1">
      <alignment horizontal="left" vertical="center"/>
    </xf>
    <xf numFmtId="11" fontId="0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9" fillId="0" borderId="0" xfId="1" applyFont="1" applyAlignment="1" applyProtection="1">
      <alignment horizontal="left"/>
    </xf>
    <xf numFmtId="0" fontId="30" fillId="0" borderId="0" xfId="1" applyFont="1" applyAlignment="1" applyProtection="1">
      <alignment horizontal="left"/>
    </xf>
    <xf numFmtId="0" fontId="0" fillId="0" borderId="0" xfId="0" quotePrefix="1"/>
    <xf numFmtId="0" fontId="0" fillId="0" borderId="0" xfId="0" applyFont="1" applyAlignment="1">
      <alignment horizontal="left"/>
    </xf>
    <xf numFmtId="0" fontId="20" fillId="0" borderId="0" xfId="43" applyAlignment="1"/>
    <xf numFmtId="0" fontId="20" fillId="0" borderId="0" xfId="43" applyFill="1" applyAlignment="1"/>
    <xf numFmtId="0" fontId="22" fillId="0" borderId="0" xfId="43" applyFont="1" applyAlignment="1"/>
    <xf numFmtId="0" fontId="20" fillId="0" borderId="0" xfId="43" applyBorder="1" applyAlignment="1"/>
    <xf numFmtId="0" fontId="21" fillId="0" borderId="0" xfId="43" applyFont="1" applyBorder="1" applyAlignment="1">
      <alignment horizontal="center" vertical="center"/>
    </xf>
    <xf numFmtId="0" fontId="20" fillId="0" borderId="0" xfId="43" applyFill="1" applyBorder="1" applyAlignment="1"/>
    <xf numFmtId="0" fontId="22" fillId="0" borderId="0" xfId="43" applyFont="1" applyFill="1" applyAlignment="1"/>
    <xf numFmtId="0" fontId="26" fillId="0" borderId="0" xfId="0" applyFont="1" applyAlignment="1"/>
    <xf numFmtId="0" fontId="1" fillId="0" borderId="0" xfId="1" applyAlignment="1" applyProtection="1">
      <alignment horizontal="center" vertical="center" wrapText="1"/>
    </xf>
    <xf numFmtId="0" fontId="0" fillId="0" borderId="0" xfId="0" applyFont="1" applyAlignment="1"/>
    <xf numFmtId="0" fontId="0" fillId="0" borderId="0" xfId="0" applyFill="1"/>
    <xf numFmtId="0" fontId="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9" fontId="0" fillId="0" borderId="0" xfId="0" applyNumberFormat="1" applyFill="1" applyAlignment="1"/>
    <xf numFmtId="0" fontId="22" fillId="0" borderId="0" xfId="43" quotePrefix="1" applyFont="1" applyAlignment="1"/>
    <xf numFmtId="0" fontId="0" fillId="0" borderId="0" xfId="0" applyAlignment="1"/>
    <xf numFmtId="0" fontId="0" fillId="0" borderId="0" xfId="0" applyAlignment="1"/>
    <xf numFmtId="0" fontId="0" fillId="0" borderId="0" xfId="0" applyFill="1" applyAlignment="1"/>
    <xf numFmtId="0" fontId="0" fillId="34" borderId="0" xfId="0" applyFill="1" applyAlignment="1"/>
    <xf numFmtId="0" fontId="28" fillId="0" borderId="0" xfId="0" applyFont="1" applyFill="1" applyAlignment="1"/>
    <xf numFmtId="0" fontId="0" fillId="35" borderId="0" xfId="0" applyFill="1" applyAlignment="1"/>
    <xf numFmtId="0" fontId="0" fillId="36" borderId="0" xfId="0" applyFill="1" applyAlignment="1"/>
    <xf numFmtId="0" fontId="0" fillId="37" borderId="0" xfId="0" applyFill="1" applyAlignment="1"/>
    <xf numFmtId="0" fontId="0" fillId="38" borderId="0" xfId="0" applyFill="1" applyAlignment="1"/>
    <xf numFmtId="0" fontId="0" fillId="39" borderId="0" xfId="0" applyFill="1" applyAlignment="1"/>
    <xf numFmtId="0" fontId="0" fillId="0" borderId="0" xfId="0" applyAlignment="1"/>
    <xf numFmtId="0" fontId="32" fillId="0" borderId="0" xfId="0" applyFont="1" applyAlignment="1"/>
    <xf numFmtId="0" fontId="1" fillId="0" borderId="0" xfId="1" applyFont="1" applyAlignment="1" applyProtection="1"/>
    <xf numFmtId="0" fontId="28" fillId="0" borderId="0" xfId="1" applyFont="1" applyAlignment="1" applyProtection="1"/>
    <xf numFmtId="0" fontId="28" fillId="0" borderId="0" xfId="0" applyFont="1" applyAlignment="1"/>
    <xf numFmtId="0" fontId="30" fillId="0" borderId="0" xfId="1" applyFont="1" applyAlignment="1" applyProtection="1"/>
    <xf numFmtId="0" fontId="0" fillId="0" borderId="0" xfId="0" applyFont="1" applyAlignment="1">
      <alignment horizontal="left"/>
    </xf>
    <xf numFmtId="0" fontId="0" fillId="0" borderId="0" xfId="0" applyAlignment="1"/>
    <xf numFmtId="0" fontId="0" fillId="0" borderId="0" xfId="0" applyAlignment="1"/>
    <xf numFmtId="0" fontId="0" fillId="0" borderId="0" xfId="0" applyAlignment="1"/>
    <xf numFmtId="0" fontId="20" fillId="0" borderId="0" xfId="43" applyFont="1" applyAlignment="1"/>
    <xf numFmtId="0" fontId="20" fillId="0" borderId="0" xfId="43" applyFont="1" applyBorder="1" applyAlignment="1"/>
    <xf numFmtId="0" fontId="20" fillId="33" borderId="0" xfId="43" applyFont="1" applyFill="1" applyAlignment="1"/>
    <xf numFmtId="0" fontId="20" fillId="0" borderId="0" xfId="43" applyFont="1" applyFill="1" applyBorder="1" applyAlignment="1"/>
    <xf numFmtId="0" fontId="20" fillId="0" borderId="0" xfId="43" applyFont="1" applyFill="1" applyAlignment="1"/>
    <xf numFmtId="0" fontId="20" fillId="0" borderId="0" xfId="43" applyAlignment="1"/>
    <xf numFmtId="0" fontId="33" fillId="0" borderId="0" xfId="43" applyFont="1" applyAlignment="1"/>
    <xf numFmtId="0" fontId="20" fillId="0" borderId="0" xfId="43" applyAlignment="1"/>
    <xf numFmtId="0" fontId="0" fillId="0" borderId="0" xfId="0" applyFont="1" applyAlignment="1">
      <alignment horizontal="left"/>
    </xf>
    <xf numFmtId="0" fontId="0" fillId="0" borderId="0" xfId="0" applyAlignment="1"/>
    <xf numFmtId="0" fontId="0" fillId="0" borderId="0" xfId="0" applyFont="1" applyAlignment="1">
      <alignment horizontal="left"/>
    </xf>
    <xf numFmtId="0" fontId="0" fillId="0" borderId="0" xfId="0" applyAlignment="1"/>
    <xf numFmtId="0" fontId="0" fillId="0" borderId="0" xfId="0" applyAlignment="1"/>
    <xf numFmtId="0" fontId="0" fillId="0" borderId="0" xfId="0" applyAlignment="1"/>
    <xf numFmtId="0" fontId="0" fillId="0" borderId="0" xfId="0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0" fontId="20" fillId="0" borderId="0" xfId="43" applyAlignment="1"/>
    <xf numFmtId="0" fontId="0" fillId="0" borderId="0" xfId="0" applyAlignment="1"/>
  </cellXfs>
  <cellStyles count="45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1" builtinId="8"/>
    <cellStyle name="Hyperlink 2" xfId="44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43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Reacts!$AA$394:$AA$567</c:f>
              <c:numCache>
                <c:formatCode>General</c:formatCode>
                <c:ptCount val="174"/>
                <c:pt idx="0">
                  <c:v>38.807270000000003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8</c:v>
                </c:pt>
                <c:pt idx="11">
                  <c:v>9</c:v>
                </c:pt>
                <c:pt idx="12">
                  <c:v>8</c:v>
                </c:pt>
                <c:pt idx="13">
                  <c:v>8</c:v>
                </c:pt>
                <c:pt idx="14">
                  <c:v>8</c:v>
                </c:pt>
                <c:pt idx="15">
                  <c:v>8</c:v>
                </c:pt>
                <c:pt idx="16">
                  <c:v>10</c:v>
                </c:pt>
                <c:pt idx="17">
                  <c:v>8</c:v>
                </c:pt>
                <c:pt idx="18">
                  <c:v>7</c:v>
                </c:pt>
                <c:pt idx="19">
                  <c:v>4</c:v>
                </c:pt>
                <c:pt idx="20">
                  <c:v>5</c:v>
                </c:pt>
                <c:pt idx="21">
                  <c:v>5</c:v>
                </c:pt>
                <c:pt idx="22">
                  <c:v>4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5</c:v>
                </c:pt>
                <c:pt idx="27">
                  <c:v>6</c:v>
                </c:pt>
                <c:pt idx="28">
                  <c:v>7</c:v>
                </c:pt>
                <c:pt idx="29">
                  <c:v>8</c:v>
                </c:pt>
                <c:pt idx="30">
                  <c:v>9</c:v>
                </c:pt>
                <c:pt idx="31">
                  <c:v>10</c:v>
                </c:pt>
                <c:pt idx="32">
                  <c:v>11</c:v>
                </c:pt>
                <c:pt idx="33">
                  <c:v>12</c:v>
                </c:pt>
                <c:pt idx="34">
                  <c:v>13</c:v>
                </c:pt>
                <c:pt idx="35">
                  <c:v>14</c:v>
                </c:pt>
                <c:pt idx="36">
                  <c:v>15</c:v>
                </c:pt>
                <c:pt idx="37">
                  <c:v>16</c:v>
                </c:pt>
                <c:pt idx="38">
                  <c:v>17</c:v>
                </c:pt>
                <c:pt idx="39">
                  <c:v>18</c:v>
                </c:pt>
                <c:pt idx="40">
                  <c:v>8</c:v>
                </c:pt>
                <c:pt idx="41">
                  <c:v>7</c:v>
                </c:pt>
                <c:pt idx="42">
                  <c:v>10</c:v>
                </c:pt>
                <c:pt idx="43">
                  <c:v>8</c:v>
                </c:pt>
                <c:pt idx="44">
                  <c:v>4</c:v>
                </c:pt>
                <c:pt idx="45">
                  <c:v>5</c:v>
                </c:pt>
                <c:pt idx="46">
                  <c:v>5</c:v>
                </c:pt>
                <c:pt idx="47">
                  <c:v>4</c:v>
                </c:pt>
                <c:pt idx="48">
                  <c:v>2</c:v>
                </c:pt>
                <c:pt idx="49">
                  <c:v>3</c:v>
                </c:pt>
                <c:pt idx="50">
                  <c:v>4</c:v>
                </c:pt>
                <c:pt idx="51">
                  <c:v>5</c:v>
                </c:pt>
                <c:pt idx="52">
                  <c:v>6</c:v>
                </c:pt>
                <c:pt idx="53">
                  <c:v>7</c:v>
                </c:pt>
                <c:pt idx="54">
                  <c:v>8</c:v>
                </c:pt>
                <c:pt idx="55">
                  <c:v>9</c:v>
                </c:pt>
                <c:pt idx="56">
                  <c:v>10</c:v>
                </c:pt>
                <c:pt idx="57">
                  <c:v>11</c:v>
                </c:pt>
                <c:pt idx="58">
                  <c:v>12</c:v>
                </c:pt>
                <c:pt idx="59">
                  <c:v>13</c:v>
                </c:pt>
                <c:pt idx="60">
                  <c:v>14</c:v>
                </c:pt>
                <c:pt idx="61">
                  <c:v>15</c:v>
                </c:pt>
                <c:pt idx="62">
                  <c:v>16</c:v>
                </c:pt>
                <c:pt idx="63">
                  <c:v>17</c:v>
                </c:pt>
                <c:pt idx="64">
                  <c:v>18</c:v>
                </c:pt>
                <c:pt idx="65">
                  <c:v>8</c:v>
                </c:pt>
                <c:pt idx="66">
                  <c:v>8</c:v>
                </c:pt>
                <c:pt idx="67">
                  <c:v>10</c:v>
                </c:pt>
                <c:pt idx="68">
                  <c:v>4</c:v>
                </c:pt>
                <c:pt idx="69">
                  <c:v>7</c:v>
                </c:pt>
                <c:pt idx="70">
                  <c:v>5</c:v>
                </c:pt>
                <c:pt idx="71">
                  <c:v>5</c:v>
                </c:pt>
                <c:pt idx="72">
                  <c:v>4</c:v>
                </c:pt>
                <c:pt idx="73">
                  <c:v>1</c:v>
                </c:pt>
                <c:pt idx="74">
                  <c:v>2</c:v>
                </c:pt>
                <c:pt idx="75">
                  <c:v>3</c:v>
                </c:pt>
                <c:pt idx="76">
                  <c:v>4</c:v>
                </c:pt>
                <c:pt idx="77">
                  <c:v>5</c:v>
                </c:pt>
                <c:pt idx="78">
                  <c:v>6</c:v>
                </c:pt>
                <c:pt idx="79">
                  <c:v>7</c:v>
                </c:pt>
                <c:pt idx="80">
                  <c:v>8</c:v>
                </c:pt>
                <c:pt idx="81">
                  <c:v>9</c:v>
                </c:pt>
                <c:pt idx="82">
                  <c:v>10</c:v>
                </c:pt>
                <c:pt idx="83">
                  <c:v>11</c:v>
                </c:pt>
                <c:pt idx="84">
                  <c:v>12</c:v>
                </c:pt>
                <c:pt idx="85">
                  <c:v>13</c:v>
                </c:pt>
                <c:pt idx="86">
                  <c:v>14</c:v>
                </c:pt>
                <c:pt idx="87">
                  <c:v>15</c:v>
                </c:pt>
                <c:pt idx="88">
                  <c:v>16</c:v>
                </c:pt>
                <c:pt idx="89">
                  <c:v>17</c:v>
                </c:pt>
                <c:pt idx="90">
                  <c:v>18</c:v>
                </c:pt>
                <c:pt idx="91">
                  <c:v>4</c:v>
                </c:pt>
                <c:pt idx="92">
                  <c:v>5</c:v>
                </c:pt>
                <c:pt idx="93">
                  <c:v>6</c:v>
                </c:pt>
                <c:pt idx="94">
                  <c:v>6</c:v>
                </c:pt>
                <c:pt idx="95">
                  <c:v>10</c:v>
                </c:pt>
                <c:pt idx="96">
                  <c:v>7</c:v>
                </c:pt>
                <c:pt idx="97">
                  <c:v>7</c:v>
                </c:pt>
                <c:pt idx="98">
                  <c:v>6</c:v>
                </c:pt>
                <c:pt idx="99">
                  <c:v>7</c:v>
                </c:pt>
                <c:pt idx="100">
                  <c:v>10</c:v>
                </c:pt>
                <c:pt idx="101">
                  <c:v>12</c:v>
                </c:pt>
                <c:pt idx="102">
                  <c:v>8</c:v>
                </c:pt>
                <c:pt idx="103">
                  <c:v>9</c:v>
                </c:pt>
                <c:pt idx="104">
                  <c:v>10</c:v>
                </c:pt>
                <c:pt idx="105">
                  <c:v>11</c:v>
                </c:pt>
                <c:pt idx="106">
                  <c:v>12</c:v>
                </c:pt>
                <c:pt idx="107">
                  <c:v>13</c:v>
                </c:pt>
                <c:pt idx="108">
                  <c:v>14</c:v>
                </c:pt>
                <c:pt idx="109">
                  <c:v>15</c:v>
                </c:pt>
                <c:pt idx="110">
                  <c:v>16</c:v>
                </c:pt>
                <c:pt idx="111">
                  <c:v>17</c:v>
                </c:pt>
                <c:pt idx="112">
                  <c:v>18</c:v>
                </c:pt>
                <c:pt idx="113">
                  <c:v>19</c:v>
                </c:pt>
                <c:pt idx="114">
                  <c:v>20</c:v>
                </c:pt>
                <c:pt idx="115">
                  <c:v>3</c:v>
                </c:pt>
                <c:pt idx="116">
                  <c:v>4</c:v>
                </c:pt>
                <c:pt idx="117">
                  <c:v>5</c:v>
                </c:pt>
                <c:pt idx="118">
                  <c:v>6</c:v>
                </c:pt>
                <c:pt idx="119">
                  <c:v>7</c:v>
                </c:pt>
                <c:pt idx="120">
                  <c:v>8</c:v>
                </c:pt>
                <c:pt idx="121">
                  <c:v>9</c:v>
                </c:pt>
                <c:pt idx="122">
                  <c:v>10</c:v>
                </c:pt>
                <c:pt idx="123">
                  <c:v>11</c:v>
                </c:pt>
                <c:pt idx="124">
                  <c:v>12</c:v>
                </c:pt>
                <c:pt idx="125">
                  <c:v>13</c:v>
                </c:pt>
                <c:pt idx="126">
                  <c:v>14</c:v>
                </c:pt>
                <c:pt idx="127">
                  <c:v>15</c:v>
                </c:pt>
                <c:pt idx="128">
                  <c:v>16</c:v>
                </c:pt>
                <c:pt idx="129">
                  <c:v>17</c:v>
                </c:pt>
                <c:pt idx="130">
                  <c:v>3</c:v>
                </c:pt>
                <c:pt idx="131">
                  <c:v>4</c:v>
                </c:pt>
                <c:pt idx="132">
                  <c:v>5</c:v>
                </c:pt>
                <c:pt idx="133">
                  <c:v>6</c:v>
                </c:pt>
                <c:pt idx="134">
                  <c:v>7</c:v>
                </c:pt>
                <c:pt idx="135">
                  <c:v>8</c:v>
                </c:pt>
                <c:pt idx="136">
                  <c:v>9</c:v>
                </c:pt>
                <c:pt idx="137">
                  <c:v>10</c:v>
                </c:pt>
                <c:pt idx="138">
                  <c:v>11</c:v>
                </c:pt>
                <c:pt idx="139">
                  <c:v>12</c:v>
                </c:pt>
                <c:pt idx="140">
                  <c:v>13</c:v>
                </c:pt>
                <c:pt idx="141">
                  <c:v>14</c:v>
                </c:pt>
                <c:pt idx="142">
                  <c:v>15</c:v>
                </c:pt>
                <c:pt idx="143">
                  <c:v>16</c:v>
                </c:pt>
                <c:pt idx="144">
                  <c:v>17</c:v>
                </c:pt>
                <c:pt idx="145">
                  <c:v>3</c:v>
                </c:pt>
                <c:pt idx="146">
                  <c:v>4</c:v>
                </c:pt>
                <c:pt idx="147">
                  <c:v>5</c:v>
                </c:pt>
                <c:pt idx="148">
                  <c:v>6</c:v>
                </c:pt>
                <c:pt idx="149">
                  <c:v>7</c:v>
                </c:pt>
                <c:pt idx="150">
                  <c:v>8</c:v>
                </c:pt>
                <c:pt idx="151">
                  <c:v>9</c:v>
                </c:pt>
                <c:pt idx="152">
                  <c:v>10</c:v>
                </c:pt>
                <c:pt idx="153">
                  <c:v>11</c:v>
                </c:pt>
                <c:pt idx="154">
                  <c:v>12</c:v>
                </c:pt>
                <c:pt idx="155">
                  <c:v>13</c:v>
                </c:pt>
                <c:pt idx="156">
                  <c:v>14</c:v>
                </c:pt>
                <c:pt idx="157">
                  <c:v>15</c:v>
                </c:pt>
                <c:pt idx="158">
                  <c:v>16</c:v>
                </c:pt>
                <c:pt idx="159">
                  <c:v>17</c:v>
                </c:pt>
                <c:pt idx="160">
                  <c:v>3</c:v>
                </c:pt>
                <c:pt idx="161">
                  <c:v>4</c:v>
                </c:pt>
                <c:pt idx="162">
                  <c:v>5</c:v>
                </c:pt>
                <c:pt idx="163">
                  <c:v>6</c:v>
                </c:pt>
                <c:pt idx="164">
                  <c:v>7</c:v>
                </c:pt>
                <c:pt idx="165">
                  <c:v>8</c:v>
                </c:pt>
                <c:pt idx="166">
                  <c:v>9</c:v>
                </c:pt>
                <c:pt idx="167">
                  <c:v>10</c:v>
                </c:pt>
                <c:pt idx="168">
                  <c:v>11</c:v>
                </c:pt>
                <c:pt idx="169">
                  <c:v>12</c:v>
                </c:pt>
                <c:pt idx="170">
                  <c:v>13</c:v>
                </c:pt>
                <c:pt idx="171">
                  <c:v>14</c:v>
                </c:pt>
                <c:pt idx="172">
                  <c:v>15</c:v>
                </c:pt>
                <c:pt idx="173">
                  <c:v>16</c:v>
                </c:pt>
              </c:numCache>
            </c:numRef>
          </c:xVal>
          <c:yVal>
            <c:numRef>
              <c:f>Reacts!$AI$394:$AI$567</c:f>
              <c:numCache>
                <c:formatCode>General</c:formatCode>
                <c:ptCount val="174"/>
                <c:pt idx="0">
                  <c:v>4.2320085901430327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5.75</c:v>
                </c:pt>
                <c:pt idx="11">
                  <c:v>5.5555555555555554</c:v>
                </c:pt>
                <c:pt idx="12">
                  <c:v>6</c:v>
                </c:pt>
                <c:pt idx="13">
                  <c:v>5.75</c:v>
                </c:pt>
                <c:pt idx="14">
                  <c:v>6</c:v>
                </c:pt>
                <c:pt idx="15">
                  <c:v>4.75</c:v>
                </c:pt>
                <c:pt idx="16">
                  <c:v>4.4000000000000004</c:v>
                </c:pt>
                <c:pt idx="17">
                  <c:v>4.5</c:v>
                </c:pt>
                <c:pt idx="18">
                  <c:v>4.5714285714285712</c:v>
                </c:pt>
                <c:pt idx="19">
                  <c:v>5.5</c:v>
                </c:pt>
                <c:pt idx="20">
                  <c:v>5.6</c:v>
                </c:pt>
                <c:pt idx="21">
                  <c:v>5.6</c:v>
                </c:pt>
                <c:pt idx="22">
                  <c:v>7</c:v>
                </c:pt>
                <c:pt idx="23">
                  <c:v>5</c:v>
                </c:pt>
                <c:pt idx="24">
                  <c:v>5.333333333333333</c:v>
                </c:pt>
                <c:pt idx="25">
                  <c:v>5.5</c:v>
                </c:pt>
                <c:pt idx="26">
                  <c:v>5.6</c:v>
                </c:pt>
                <c:pt idx="27">
                  <c:v>5.666666666666667</c:v>
                </c:pt>
                <c:pt idx="28">
                  <c:v>5.7142857142857144</c:v>
                </c:pt>
                <c:pt idx="29">
                  <c:v>5.75</c:v>
                </c:pt>
                <c:pt idx="30">
                  <c:v>5.7777777777777777</c:v>
                </c:pt>
                <c:pt idx="31">
                  <c:v>5.8</c:v>
                </c:pt>
                <c:pt idx="32">
                  <c:v>5.8181818181818183</c:v>
                </c:pt>
                <c:pt idx="33">
                  <c:v>5.833333333333333</c:v>
                </c:pt>
                <c:pt idx="34">
                  <c:v>5.8461538461538458</c:v>
                </c:pt>
                <c:pt idx="35">
                  <c:v>5.8571428571428568</c:v>
                </c:pt>
                <c:pt idx="36">
                  <c:v>5.8666666666666663</c:v>
                </c:pt>
                <c:pt idx="37">
                  <c:v>5.875</c:v>
                </c:pt>
                <c:pt idx="38">
                  <c:v>5.882352941176471</c:v>
                </c:pt>
                <c:pt idx="39">
                  <c:v>5.8888888888888893</c:v>
                </c:pt>
                <c:pt idx="40">
                  <c:v>5</c:v>
                </c:pt>
                <c:pt idx="41">
                  <c:v>4.8571428571428568</c:v>
                </c:pt>
                <c:pt idx="42">
                  <c:v>4.5999999999999996</c:v>
                </c:pt>
                <c:pt idx="43">
                  <c:v>4.75</c:v>
                </c:pt>
                <c:pt idx="44">
                  <c:v>6</c:v>
                </c:pt>
                <c:pt idx="45">
                  <c:v>6</c:v>
                </c:pt>
                <c:pt idx="46">
                  <c:v>6</c:v>
                </c:pt>
                <c:pt idx="47">
                  <c:v>7.5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6</c:v>
                </c:pt>
                <c:pt idx="53">
                  <c:v>6</c:v>
                </c:pt>
                <c:pt idx="54">
                  <c:v>6</c:v>
                </c:pt>
                <c:pt idx="55">
                  <c:v>6</c:v>
                </c:pt>
                <c:pt idx="56">
                  <c:v>6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4.5</c:v>
                </c:pt>
                <c:pt idx="66">
                  <c:v>4.25</c:v>
                </c:pt>
                <c:pt idx="67">
                  <c:v>4.2</c:v>
                </c:pt>
                <c:pt idx="68">
                  <c:v>5</c:v>
                </c:pt>
                <c:pt idx="69">
                  <c:v>4.2857142857142856</c:v>
                </c:pt>
                <c:pt idx="70">
                  <c:v>5.2</c:v>
                </c:pt>
                <c:pt idx="71">
                  <c:v>5.2</c:v>
                </c:pt>
                <c:pt idx="72">
                  <c:v>6.5</c:v>
                </c:pt>
                <c:pt idx="73">
                  <c:v>2</c:v>
                </c:pt>
                <c:pt idx="74">
                  <c:v>4</c:v>
                </c:pt>
                <c:pt idx="75">
                  <c:v>4.666666666666667</c:v>
                </c:pt>
                <c:pt idx="76">
                  <c:v>5</c:v>
                </c:pt>
                <c:pt idx="77">
                  <c:v>5.2</c:v>
                </c:pt>
                <c:pt idx="78">
                  <c:v>5.333333333333333</c:v>
                </c:pt>
                <c:pt idx="79">
                  <c:v>5.4285714285714288</c:v>
                </c:pt>
                <c:pt idx="80">
                  <c:v>5.5</c:v>
                </c:pt>
                <c:pt idx="81">
                  <c:v>5.5555555555555554</c:v>
                </c:pt>
                <c:pt idx="82">
                  <c:v>5.6</c:v>
                </c:pt>
                <c:pt idx="83">
                  <c:v>5.6363636363636367</c:v>
                </c:pt>
                <c:pt idx="84">
                  <c:v>5.666666666666667</c:v>
                </c:pt>
                <c:pt idx="85">
                  <c:v>5.6923076923076925</c:v>
                </c:pt>
                <c:pt idx="86">
                  <c:v>5.7142857142857144</c:v>
                </c:pt>
                <c:pt idx="87">
                  <c:v>5.7333333333333334</c:v>
                </c:pt>
                <c:pt idx="88">
                  <c:v>5.75</c:v>
                </c:pt>
                <c:pt idx="89">
                  <c:v>5.7647058823529411</c:v>
                </c:pt>
                <c:pt idx="90">
                  <c:v>5.7777777777777777</c:v>
                </c:pt>
                <c:pt idx="91">
                  <c:v>5</c:v>
                </c:pt>
                <c:pt idx="92">
                  <c:v>5.2</c:v>
                </c:pt>
                <c:pt idx="93">
                  <c:v>5.333333333333333</c:v>
                </c:pt>
                <c:pt idx="94">
                  <c:v>5.333333333333333</c:v>
                </c:pt>
                <c:pt idx="95">
                  <c:v>4.8</c:v>
                </c:pt>
                <c:pt idx="96">
                  <c:v>5.4285714285714288</c:v>
                </c:pt>
                <c:pt idx="97">
                  <c:v>5.4285714285714288</c:v>
                </c:pt>
                <c:pt idx="98">
                  <c:v>6.333333333333333</c:v>
                </c:pt>
                <c:pt idx="99">
                  <c:v>5.4285714285714288</c:v>
                </c:pt>
                <c:pt idx="100">
                  <c:v>4.5999999999999996</c:v>
                </c:pt>
                <c:pt idx="101">
                  <c:v>4.5</c:v>
                </c:pt>
                <c:pt idx="102">
                  <c:v>5.5</c:v>
                </c:pt>
                <c:pt idx="103">
                  <c:v>5.5555555555555554</c:v>
                </c:pt>
                <c:pt idx="104">
                  <c:v>5.6</c:v>
                </c:pt>
                <c:pt idx="105">
                  <c:v>5.6363636363636367</c:v>
                </c:pt>
                <c:pt idx="106">
                  <c:v>5.666666666666667</c:v>
                </c:pt>
                <c:pt idx="107">
                  <c:v>5.6923076923076925</c:v>
                </c:pt>
                <c:pt idx="108">
                  <c:v>5.7142857142857144</c:v>
                </c:pt>
                <c:pt idx="109">
                  <c:v>5.7333333333333334</c:v>
                </c:pt>
                <c:pt idx="110">
                  <c:v>5.75</c:v>
                </c:pt>
                <c:pt idx="111">
                  <c:v>5.7647058823529411</c:v>
                </c:pt>
                <c:pt idx="112">
                  <c:v>5.7777777777777777</c:v>
                </c:pt>
                <c:pt idx="113">
                  <c:v>5.7894736842105265</c:v>
                </c:pt>
                <c:pt idx="114">
                  <c:v>5.8</c:v>
                </c:pt>
                <c:pt idx="115">
                  <c:v>6.666666666666667</c:v>
                </c:pt>
                <c:pt idx="116">
                  <c:v>6.5</c:v>
                </c:pt>
                <c:pt idx="117">
                  <c:v>6.4</c:v>
                </c:pt>
                <c:pt idx="118">
                  <c:v>6.333333333333333</c:v>
                </c:pt>
                <c:pt idx="119">
                  <c:v>6.2857142857142856</c:v>
                </c:pt>
                <c:pt idx="120">
                  <c:v>6.25</c:v>
                </c:pt>
                <c:pt idx="121">
                  <c:v>6.2222222222222223</c:v>
                </c:pt>
                <c:pt idx="122">
                  <c:v>6.2</c:v>
                </c:pt>
                <c:pt idx="123">
                  <c:v>6.1818181818181817</c:v>
                </c:pt>
                <c:pt idx="124">
                  <c:v>6.166666666666667</c:v>
                </c:pt>
                <c:pt idx="125">
                  <c:v>6.1538461538461542</c:v>
                </c:pt>
                <c:pt idx="126">
                  <c:v>6.1428571428571432</c:v>
                </c:pt>
                <c:pt idx="127">
                  <c:v>6.1333333333333337</c:v>
                </c:pt>
                <c:pt idx="128">
                  <c:v>6.125</c:v>
                </c:pt>
                <c:pt idx="129">
                  <c:v>6.117647058823529</c:v>
                </c:pt>
                <c:pt idx="130">
                  <c:v>5.333333333333333</c:v>
                </c:pt>
                <c:pt idx="131">
                  <c:v>5.5</c:v>
                </c:pt>
                <c:pt idx="132">
                  <c:v>5.6</c:v>
                </c:pt>
                <c:pt idx="133">
                  <c:v>5.666666666666667</c:v>
                </c:pt>
                <c:pt idx="134">
                  <c:v>5.7142857142857144</c:v>
                </c:pt>
                <c:pt idx="135">
                  <c:v>5.75</c:v>
                </c:pt>
                <c:pt idx="136">
                  <c:v>5.7777777777777777</c:v>
                </c:pt>
                <c:pt idx="137">
                  <c:v>5.8</c:v>
                </c:pt>
                <c:pt idx="138">
                  <c:v>5.8181818181818183</c:v>
                </c:pt>
                <c:pt idx="139">
                  <c:v>5.833333333333333</c:v>
                </c:pt>
                <c:pt idx="140">
                  <c:v>5.8461538461538458</c:v>
                </c:pt>
                <c:pt idx="141">
                  <c:v>5.8571428571428568</c:v>
                </c:pt>
                <c:pt idx="142">
                  <c:v>5.8666666666666663</c:v>
                </c:pt>
                <c:pt idx="143">
                  <c:v>5.875</c:v>
                </c:pt>
                <c:pt idx="144">
                  <c:v>5.882352941176471</c:v>
                </c:pt>
                <c:pt idx="145">
                  <c:v>6</c:v>
                </c:pt>
                <c:pt idx="146">
                  <c:v>6</c:v>
                </c:pt>
                <c:pt idx="147">
                  <c:v>6</c:v>
                </c:pt>
                <c:pt idx="148">
                  <c:v>6</c:v>
                </c:pt>
                <c:pt idx="149">
                  <c:v>6</c:v>
                </c:pt>
                <c:pt idx="150">
                  <c:v>6</c:v>
                </c:pt>
                <c:pt idx="151">
                  <c:v>6</c:v>
                </c:pt>
                <c:pt idx="152">
                  <c:v>6</c:v>
                </c:pt>
                <c:pt idx="153">
                  <c:v>6</c:v>
                </c:pt>
                <c:pt idx="154">
                  <c:v>6</c:v>
                </c:pt>
                <c:pt idx="155">
                  <c:v>6</c:v>
                </c:pt>
                <c:pt idx="156">
                  <c:v>6</c:v>
                </c:pt>
                <c:pt idx="157">
                  <c:v>6</c:v>
                </c:pt>
                <c:pt idx="158">
                  <c:v>6</c:v>
                </c:pt>
                <c:pt idx="159">
                  <c:v>6</c:v>
                </c:pt>
                <c:pt idx="160">
                  <c:v>6</c:v>
                </c:pt>
                <c:pt idx="161">
                  <c:v>6</c:v>
                </c:pt>
                <c:pt idx="162">
                  <c:v>6</c:v>
                </c:pt>
                <c:pt idx="163">
                  <c:v>6</c:v>
                </c:pt>
                <c:pt idx="164">
                  <c:v>6</c:v>
                </c:pt>
                <c:pt idx="165">
                  <c:v>6</c:v>
                </c:pt>
                <c:pt idx="166">
                  <c:v>6</c:v>
                </c:pt>
                <c:pt idx="167">
                  <c:v>6</c:v>
                </c:pt>
                <c:pt idx="168">
                  <c:v>6</c:v>
                </c:pt>
                <c:pt idx="169">
                  <c:v>6</c:v>
                </c:pt>
                <c:pt idx="170">
                  <c:v>6</c:v>
                </c:pt>
                <c:pt idx="171">
                  <c:v>6</c:v>
                </c:pt>
                <c:pt idx="172">
                  <c:v>6</c:v>
                </c:pt>
                <c:pt idx="173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E78-499C-8E0B-1ED4CC7A9E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1697840"/>
        <c:axId val="801698400"/>
      </c:scatterChart>
      <c:valAx>
        <c:axId val="801697840"/>
        <c:scaling>
          <c:orientation val="minMax"/>
          <c:max val="20"/>
        </c:scaling>
        <c:delete val="0"/>
        <c:axPos val="b"/>
        <c:numFmt formatCode="General" sourceLinked="1"/>
        <c:majorTickMark val="out"/>
        <c:minorTickMark val="none"/>
        <c:tickLblPos val="nextTo"/>
        <c:crossAx val="801698400"/>
        <c:crosses val="autoZero"/>
        <c:crossBetween val="midCat"/>
      </c:valAx>
      <c:valAx>
        <c:axId val="801698400"/>
        <c:scaling>
          <c:orientation val="minMax"/>
          <c:min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016978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190499</xdr:colOff>
      <xdr:row>391</xdr:row>
      <xdr:rowOff>81640</xdr:rowOff>
    </xdr:from>
    <xdr:to>
      <xdr:col>48</xdr:col>
      <xdr:colOff>421819</xdr:colOff>
      <xdr:row>425</xdr:row>
      <xdr:rowOff>51705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img.jgi.doe.gov/cgi-bin/w/main.cgi?section=GeneDetail&amp;page=geneDetail&amp;gene_oid=645758784" TargetMode="External"/><Relationship Id="rId21" Type="http://schemas.openxmlformats.org/officeDocument/2006/relationships/hyperlink" Target="http://pbil-sgbd.univ-lyon1.fr:2555/ACYPI_ALL/NEW-IMAGE?type=NIL&amp;object=GO:0003872" TargetMode="External"/><Relationship Id="rId42" Type="http://schemas.openxmlformats.org/officeDocument/2006/relationships/hyperlink" Target="http://img.jgi.doe.gov/cgi-bin/w/main.cgi?section=GeneDetail&amp;page=geneDetail&amp;gene_oid=645767861" TargetMode="External"/><Relationship Id="rId63" Type="http://schemas.openxmlformats.org/officeDocument/2006/relationships/hyperlink" Target="http://130.88.248.2:1555/AFU293/NEW-IMAGE?type=REACTION&amp;object=ACETYL-COA-HYDROLASE-RXN" TargetMode="External"/><Relationship Id="rId84" Type="http://schemas.openxmlformats.org/officeDocument/2006/relationships/hyperlink" Target="http://img.jgi.doe.gov/cgi-bin/w/main.cgi?section=GeneDetail&amp;page=geneDetail&amp;gene_oid=638261353" TargetMode="External"/><Relationship Id="rId138" Type="http://schemas.openxmlformats.org/officeDocument/2006/relationships/hyperlink" Target="http://metacyc.com/META/NEW-IMAGE?type=REACTION&amp;object=ACETATEKIN-RXN" TargetMode="External"/><Relationship Id="rId107" Type="http://schemas.openxmlformats.org/officeDocument/2006/relationships/hyperlink" Target="http://130.88.248.2:1555/AFU293/NEW-IMAGE?type=REACTION&amp;object=PYRUVATE-CARBOXYLASE-RXN" TargetMode="External"/><Relationship Id="rId11" Type="http://schemas.openxmlformats.org/officeDocument/2006/relationships/hyperlink" Target="http://img.jgi.doe.gov/cgi-bin/pub/main.cgi?section=GeneDetail&amp;page=geneDetail&amp;gene_oid=640409571" TargetMode="External"/><Relationship Id="rId32" Type="http://schemas.openxmlformats.org/officeDocument/2006/relationships/hyperlink" Target="http://pbil-sgbd.univ-lyon1.fr:2555/ACYPI_ALL/NEW-IMAGE?type=REACTION&amp;object=GAPOXNPHOSPHN-RXN" TargetMode="External"/><Relationship Id="rId53" Type="http://schemas.openxmlformats.org/officeDocument/2006/relationships/hyperlink" Target="http://130.88.248.2:1555/AFU293/NEW-IMAGE?type=REACTION&amp;object=PYRUVATEDECARB-RXN" TargetMode="External"/><Relationship Id="rId74" Type="http://schemas.openxmlformats.org/officeDocument/2006/relationships/hyperlink" Target="http://img.jgi.doe.gov/cgi-bin/w/main.cgi?section=GeneDetail&amp;page=geneDetail&amp;gene_oid=638267881" TargetMode="External"/><Relationship Id="rId128" Type="http://schemas.openxmlformats.org/officeDocument/2006/relationships/hyperlink" Target="http://img.jgi.doe.gov/cgi-bin/w/main.cgi?exportGenes=1&amp;exportType=nucleic&amp;gene_oid=645754264&amp;up_stream=0&amp;down_stream=0" TargetMode="External"/><Relationship Id="rId149" Type="http://schemas.openxmlformats.org/officeDocument/2006/relationships/hyperlink" Target="http://metacyc.org/META/NEW-IMAGE?type=REACTION&amp;object=PHOSPHOGLUCMUT-RXN" TargetMode="External"/><Relationship Id="rId5" Type="http://schemas.openxmlformats.org/officeDocument/2006/relationships/hyperlink" Target="http://img.jgi.doe.gov/cgi-bin/pub/main.cgi?section=GeneDetail&amp;page=geneDetail&amp;gene_oid=645752209" TargetMode="External"/><Relationship Id="rId95" Type="http://schemas.openxmlformats.org/officeDocument/2006/relationships/hyperlink" Target="http://pbil-sgbd.univ-lyon1.fr:2555/ACYPI_ALL/NEW-IMAGE?type=REACTION&amp;object=GAPOXNPHOSPHN-RXN" TargetMode="External"/><Relationship Id="rId22" Type="http://schemas.openxmlformats.org/officeDocument/2006/relationships/hyperlink" Target="http://img.jgi.doe.gov/cgi-bin/w/main.cgi?section=GeneDetail&amp;page=geneDetail&amp;gene_oid=638263864" TargetMode="External"/><Relationship Id="rId27" Type="http://schemas.openxmlformats.org/officeDocument/2006/relationships/hyperlink" Target="http://img.jgi.doe.gov/cgi-bin/w/main.cgi?section=GeneDetail&amp;page=geneDetail&amp;gene_oid=638265999" TargetMode="External"/><Relationship Id="rId43" Type="http://schemas.openxmlformats.org/officeDocument/2006/relationships/hyperlink" Target="http://img.jgi.doe.gov/cgi-bin/w/main.cgi?exportGenes=1&amp;exportType=nucleic&amp;gene_oid=645767861&amp;up_stream=0&amp;down_stream=0" TargetMode="External"/><Relationship Id="rId48" Type="http://schemas.openxmlformats.org/officeDocument/2006/relationships/hyperlink" Target="http://img.jgi.doe.gov/cgi-bin/w/main.cgi?exportGenes=1&amp;exportType=nucleic&amp;gene_oid=645753311&amp;up_stream=0&amp;down_stream=0" TargetMode="External"/><Relationship Id="rId64" Type="http://schemas.openxmlformats.org/officeDocument/2006/relationships/hyperlink" Target="http://img.jgi.doe.gov/cgi-bin/w/main.cgi?section=GeneDetail&amp;page=geneDetail&amp;gene_oid=645753122" TargetMode="External"/><Relationship Id="rId69" Type="http://schemas.openxmlformats.org/officeDocument/2006/relationships/hyperlink" Target="http://img.jgi.doe.gov/cgi-bin/w/main.cgi?section=GeneDetail&amp;page=geneDetail&amp;gene_oid=638264435" TargetMode="External"/><Relationship Id="rId113" Type="http://schemas.openxmlformats.org/officeDocument/2006/relationships/hyperlink" Target="http://img.jgi.doe.gov/cgi-bin/w/main.cgi?section=GeneDetail&amp;page=geneDetail&amp;gene_oid=645771916" TargetMode="External"/><Relationship Id="rId118" Type="http://schemas.openxmlformats.org/officeDocument/2006/relationships/hyperlink" Target="http://img.jgi.doe.gov/cgi-bin/w/main.cgi?exportGenes=1&amp;exportType=nucleic&amp;gene_oid=645758784&amp;up_stream=0&amp;down_stream=0" TargetMode="External"/><Relationship Id="rId134" Type="http://schemas.openxmlformats.org/officeDocument/2006/relationships/hyperlink" Target="http://www.genome.jp/dbget-bin/www_bget?ko+K00925" TargetMode="External"/><Relationship Id="rId139" Type="http://schemas.openxmlformats.org/officeDocument/2006/relationships/hyperlink" Target="http://img.jgi.doe.gov/cgi-bin/w/main.cgi?section=GeneDetail&amp;page=geneDetail&amp;gene_oid=646314257" TargetMode="External"/><Relationship Id="rId80" Type="http://schemas.openxmlformats.org/officeDocument/2006/relationships/hyperlink" Target="http://img.jgi.doe.gov/cgi-bin/w/main.cgi?exportGenes=1&amp;exportType=nucleic&amp;gene_oid=645763086&amp;up_stream=0&amp;down_stream=0" TargetMode="External"/><Relationship Id="rId85" Type="http://schemas.openxmlformats.org/officeDocument/2006/relationships/hyperlink" Target="http://img.jgi.doe.gov/cgi-bin/w/main.cgi?exportGenes=1&amp;exportType=nucleic&amp;gene_oid=638261353&amp;up_stream=0&amp;down_stream=0" TargetMode="External"/><Relationship Id="rId150" Type="http://schemas.openxmlformats.org/officeDocument/2006/relationships/hyperlink" Target="http://biocyc.org/META/NEW-IMAGE?type=REACTION&amp;object=PGLUCISOM-RXN" TargetMode="External"/><Relationship Id="rId12" Type="http://schemas.openxmlformats.org/officeDocument/2006/relationships/hyperlink" Target="http://img.jgi.doe.gov/cgi-bin/pub/main.cgi?exportGenes=1&amp;exportType=nucleic&amp;gene_oid=640409571&amp;up_stream=0&amp;down_stream=0" TargetMode="External"/><Relationship Id="rId17" Type="http://schemas.openxmlformats.org/officeDocument/2006/relationships/hyperlink" Target="http://pbil-sgbd.univ-lyon1.fr:2555/ACYPI_ALL/NEW-IMAGE?type=REACTION&amp;object=F16BDEPHOS-RXN" TargetMode="External"/><Relationship Id="rId33" Type="http://schemas.openxmlformats.org/officeDocument/2006/relationships/hyperlink" Target="http://img.jgi.doe.gov/cgi-bin/w/main.cgi?section=GeneDetail&amp;page=geneDetail&amp;gene_oid=645774750" TargetMode="External"/><Relationship Id="rId38" Type="http://schemas.openxmlformats.org/officeDocument/2006/relationships/hyperlink" Target="http://pbil-sgbd.univ-lyon1.fr:2555/ACYPI_ALL/NEW-IMAGE?type=REACTION&amp;object=3PGAREARR-RXN" TargetMode="External"/><Relationship Id="rId59" Type="http://schemas.openxmlformats.org/officeDocument/2006/relationships/hyperlink" Target="http://img.jgi.doe.gov/cgi-bin/w/main.cgi?exportGenes=1&amp;exportType=nucleic&amp;gene_oid=645757047&amp;up_stream=0&amp;down_stream=0" TargetMode="External"/><Relationship Id="rId103" Type="http://schemas.openxmlformats.org/officeDocument/2006/relationships/hyperlink" Target="http://130.88.248.2:1555/AFU293/NEW-IMAGE?type=REACTION&amp;object=DIHYDLIPOXN-RXN" TargetMode="External"/><Relationship Id="rId108" Type="http://schemas.openxmlformats.org/officeDocument/2006/relationships/hyperlink" Target="http://130.88.248.2:1555/AFU293/NEW-IMAGE?type=REACTION&amp;object=MALIC-NADP-RXN" TargetMode="External"/><Relationship Id="rId124" Type="http://schemas.openxmlformats.org/officeDocument/2006/relationships/hyperlink" Target="http://img.jgi.doe.gov/cgi-bin/w/main.cgi?exportGenes=1&amp;exportType=nucleic&amp;gene_oid=638264348&amp;up_stream=0&amp;down_stream=0" TargetMode="External"/><Relationship Id="rId129" Type="http://schemas.openxmlformats.org/officeDocument/2006/relationships/hyperlink" Target="http://130.88.248.2:1555/AFU293/NEW-IMAGE?type=REACTION&amp;object=ACETYL-COA-HYDROLASE-RXN" TargetMode="External"/><Relationship Id="rId54" Type="http://schemas.openxmlformats.org/officeDocument/2006/relationships/hyperlink" Target="http://130.88.248.2:1555/AFU293/NEW-IMAGE?type=REACTION&amp;object=DIHYDLIPACETRANS-RXN" TargetMode="External"/><Relationship Id="rId70" Type="http://schemas.openxmlformats.org/officeDocument/2006/relationships/hyperlink" Target="http://img.jgi.doe.gov/cgi-bin/w/main.cgi?exportGenes=1&amp;exportType=nucleic&amp;gene_oid=638264435&amp;up_stream=0&amp;down_stream=0" TargetMode="External"/><Relationship Id="rId75" Type="http://schemas.openxmlformats.org/officeDocument/2006/relationships/hyperlink" Target="http://img.jgi.doe.gov/cgi-bin/w/main.cgi?exportGenes=1&amp;exportType=nucleic&amp;gene_oid=638267881&amp;up_stream=0&amp;down_stream=0" TargetMode="External"/><Relationship Id="rId91" Type="http://schemas.openxmlformats.org/officeDocument/2006/relationships/hyperlink" Target="http://pbil-sgbd.univ-lyon1.fr:2555/ACYPI_ALL/NEW-IMAGE?type=REACTION&amp;object=F16BDEPHOS-RXN" TargetMode="External"/><Relationship Id="rId96" Type="http://schemas.openxmlformats.org/officeDocument/2006/relationships/hyperlink" Target="http://pbil-sgbd.univ-lyon1.fr:2555/ACYPI_ALL/NEW-IMAGE?type=REACTION&amp;object=PHOSGLYPHOS-RXN" TargetMode="External"/><Relationship Id="rId140" Type="http://schemas.openxmlformats.org/officeDocument/2006/relationships/hyperlink" Target="http://img.jgi.doe.gov/cgi-bin/w/main.cgi?exportGenes=1&amp;exportType=nucleic&amp;gene_oid=646314257&amp;up_stream=0&amp;down_stream=0" TargetMode="External"/><Relationship Id="rId145" Type="http://schemas.openxmlformats.org/officeDocument/2006/relationships/hyperlink" Target="http://asco.gersteinlab.org/glio/gene/18643/" TargetMode="External"/><Relationship Id="rId1" Type="http://schemas.openxmlformats.org/officeDocument/2006/relationships/hyperlink" Target="http://img.jgi.doe.gov/cgi-bin/pub/main.cgi?section=GeneDetail&amp;page=geneDetail&amp;gene_oid=638265678" TargetMode="External"/><Relationship Id="rId6" Type="http://schemas.openxmlformats.org/officeDocument/2006/relationships/hyperlink" Target="http://img.jgi.doe.gov/cgi-bin/pub/main.cgi?exportGenes=1&amp;exportType=nucleic&amp;gene_oid=645752209&amp;up_stream=0&amp;down_stream=0" TargetMode="External"/><Relationship Id="rId23" Type="http://schemas.openxmlformats.org/officeDocument/2006/relationships/hyperlink" Target="http://img.jgi.doe.gov/cgi-bin/w/main.cgi?exportGenes=1&amp;exportType=nucleic&amp;gene_oid=638263864&amp;up_stream=0&amp;down_stream=0" TargetMode="External"/><Relationship Id="rId28" Type="http://schemas.openxmlformats.org/officeDocument/2006/relationships/hyperlink" Target="http://img.jgi.doe.gov/cgi-bin/w/main.cgi?exportGenes=1&amp;exportType=nucleic&amp;gene_oid=638265999&amp;up_stream=0&amp;down_stream=0" TargetMode="External"/><Relationship Id="rId49" Type="http://schemas.openxmlformats.org/officeDocument/2006/relationships/hyperlink" Target="http://130.88.248.2:1555/AFU293/NEW-IMAGE?type=REACTION&amp;object=PEPCARBOXYKIN-RXN" TargetMode="External"/><Relationship Id="rId114" Type="http://schemas.openxmlformats.org/officeDocument/2006/relationships/hyperlink" Target="http://img.jgi.doe.gov/cgi-bin/w/main.cgi?exportGenes=1&amp;exportType=nucleic&amp;gene_oid=645771916&amp;up_stream=0&amp;down_stream=0" TargetMode="External"/><Relationship Id="rId119" Type="http://schemas.openxmlformats.org/officeDocument/2006/relationships/hyperlink" Target="http://img.jgi.doe.gov/cgi-bin/w/main.cgi?exportGenes=1&amp;exportType=nucleic&amp;gene_oid=638260727&amp;up_stream=0&amp;down_stream=0" TargetMode="External"/><Relationship Id="rId44" Type="http://schemas.openxmlformats.org/officeDocument/2006/relationships/hyperlink" Target="http://img.jgi.doe.gov/cgi-bin/w/main.cgi?section=GeneDetail&amp;page=geneDetail&amp;gene_oid=645778379" TargetMode="External"/><Relationship Id="rId60" Type="http://schemas.openxmlformats.org/officeDocument/2006/relationships/hyperlink" Target="http://130.88.248.2:1555/AFU293/NEW-IMAGE?type=REACTION&amp;object=ACETATE--COA-LIGASE-RXN" TargetMode="External"/><Relationship Id="rId65" Type="http://schemas.openxmlformats.org/officeDocument/2006/relationships/hyperlink" Target="http://img.jgi.doe.gov/cgi-bin/w/main.cgi?exportGenes=1&amp;exportType=nucleic&amp;gene_oid=645753122&amp;up_stream=0&amp;down_stream=0" TargetMode="External"/><Relationship Id="rId81" Type="http://schemas.openxmlformats.org/officeDocument/2006/relationships/hyperlink" Target="http://130.88.248.2:1555/AFU293/NEW-IMAGE?type=REACTION&amp;object=MALIC-NADP-RXN" TargetMode="External"/><Relationship Id="rId86" Type="http://schemas.openxmlformats.org/officeDocument/2006/relationships/hyperlink" Target="http://img.jgi.doe.gov/cgi-bin/w/main.cgi?section=GeneDetail&amp;page=geneDetail&amp;gene_oid=645758197" TargetMode="External"/><Relationship Id="rId130" Type="http://schemas.openxmlformats.org/officeDocument/2006/relationships/hyperlink" Target="http://www.genome.jp/dbget-bin/www_bget?ko+K00925" TargetMode="External"/><Relationship Id="rId135" Type="http://schemas.openxmlformats.org/officeDocument/2006/relationships/hyperlink" Target="http://asco.gersteinlab.org/glio/gene/12278/" TargetMode="External"/><Relationship Id="rId151" Type="http://schemas.openxmlformats.org/officeDocument/2006/relationships/printerSettings" Target="../printerSettings/printerSettings1.bin"/><Relationship Id="rId13" Type="http://schemas.openxmlformats.org/officeDocument/2006/relationships/hyperlink" Target="http://biocyc.org/META/NEW-IMAGE?type=REACTION&amp;object=GLUCOKIN-RXN" TargetMode="External"/><Relationship Id="rId18" Type="http://schemas.openxmlformats.org/officeDocument/2006/relationships/hyperlink" Target="http://img.jgi.doe.gov/cgi-bin/w/main.cgi?exportGenes=1&amp;exportType=nucleic&amp;gene_oid=645758809&amp;up_stream=0&amp;down_stream=0" TargetMode="External"/><Relationship Id="rId39" Type="http://schemas.openxmlformats.org/officeDocument/2006/relationships/hyperlink" Target="http://img.jgi.doe.gov/cgi-bin/w/main.cgi?section=GeneDetail&amp;page=geneDetail&amp;gene_oid=638263168" TargetMode="External"/><Relationship Id="rId109" Type="http://schemas.openxmlformats.org/officeDocument/2006/relationships/hyperlink" Target="http://130.88.248.2:1555/AFU293/NEW-IMAGE?type=REACTION&amp;object=MALSYN-RXN" TargetMode="External"/><Relationship Id="rId34" Type="http://schemas.openxmlformats.org/officeDocument/2006/relationships/hyperlink" Target="http://img.jgi.doe.gov/cgi-bin/w/main.cgi?exportGenes=1&amp;exportType=nucleic&amp;gene_oid=645774750&amp;up_stream=0&amp;down_stream=0" TargetMode="External"/><Relationship Id="rId50" Type="http://schemas.openxmlformats.org/officeDocument/2006/relationships/hyperlink" Target="http://130.88.248.2:1555/AFU293/NEW-IMAGE?type=NIL&amp;object=GO:0004612" TargetMode="External"/><Relationship Id="rId55" Type="http://schemas.openxmlformats.org/officeDocument/2006/relationships/hyperlink" Target="http://130.88.248.2:1555/AFU293/NEW-IMAGE?type=REACTION&amp;object=DIHYDLIPOXN-RXN" TargetMode="External"/><Relationship Id="rId76" Type="http://schemas.openxmlformats.org/officeDocument/2006/relationships/hyperlink" Target="http://img.jgi.doe.gov/cgi-bin/w/main.cgi?section=GeneDetail&amp;page=geneDetail&amp;gene_oid=638267881" TargetMode="External"/><Relationship Id="rId97" Type="http://schemas.openxmlformats.org/officeDocument/2006/relationships/hyperlink" Target="http://pbil-sgbd.univ-lyon1.fr:2555/ACYPI_ALL/NEW-IMAGE?type=REACTION&amp;object=3PGAREARR-RXN" TargetMode="External"/><Relationship Id="rId104" Type="http://schemas.openxmlformats.org/officeDocument/2006/relationships/hyperlink" Target="http://130.88.248.2:1555/AFU293/NEW-IMAGE?type=REACTION&amp;object=ACETATE--COA-LIGASE-RXN" TargetMode="External"/><Relationship Id="rId120" Type="http://schemas.openxmlformats.org/officeDocument/2006/relationships/hyperlink" Target="http://img.jgi.doe.gov/cgi-bin/w/main.cgi?exportGenes=1&amp;exportType=nucleic&amp;gene_oid=638210522&amp;up_stream=0&amp;down_stream=0" TargetMode="External"/><Relationship Id="rId125" Type="http://schemas.openxmlformats.org/officeDocument/2006/relationships/hyperlink" Target="http://metacyc.com/META/NEW-IMAGE?type=REACTION&amp;object=ISOCIT-CLEAV-RXN" TargetMode="External"/><Relationship Id="rId141" Type="http://schemas.openxmlformats.org/officeDocument/2006/relationships/hyperlink" Target="http://img.jgi.doe.gov/cgi-bin/w/main.cgi?section=GeneDetail&amp;page=geneDetail&amp;gene_oid=638263317" TargetMode="External"/><Relationship Id="rId146" Type="http://schemas.openxmlformats.org/officeDocument/2006/relationships/hyperlink" Target="https://img.jgi.doe.gov/cgi-bin/w/main.cgi?section=GeneDetail&amp;page=geneDetail&amp;gene_oid=638266900" TargetMode="External"/><Relationship Id="rId7" Type="http://schemas.openxmlformats.org/officeDocument/2006/relationships/hyperlink" Target="http://img.jgi.doe.gov/cgi-bin/pub/main.cgi?section=GeneDetail&amp;page=geneDetail&amp;gene_oid=645755543" TargetMode="External"/><Relationship Id="rId71" Type="http://schemas.openxmlformats.org/officeDocument/2006/relationships/hyperlink" Target="http://img.jgi.doe.gov/cgi-bin/w/main.cgi?section=GeneDetail&amp;page=geneDetail&amp;gene_oid=638264927" TargetMode="External"/><Relationship Id="rId92" Type="http://schemas.openxmlformats.org/officeDocument/2006/relationships/hyperlink" Target="http://pbil-sgbd.univ-lyon1.fr:2555/ACYPI_ALL/NEW-IMAGE?type=REACTION&amp;object=6PFRUCTPHOS-RXN" TargetMode="External"/><Relationship Id="rId2" Type="http://schemas.openxmlformats.org/officeDocument/2006/relationships/hyperlink" Target="http://img.jgi.doe.gov/cgi-bin/pub/main.cgi?exportGenes=1&amp;exportType=nucleic&amp;gene_oid=638265678&amp;up_stream=0&amp;down_stream=0" TargetMode="External"/><Relationship Id="rId29" Type="http://schemas.openxmlformats.org/officeDocument/2006/relationships/hyperlink" Target="http://pbil-sgbd.univ-lyon1.fr:2555/ACYPI_ALL/NEW-IMAGE?type=REACTION&amp;object=TRIOSEPISOMERIZATION-RXN" TargetMode="External"/><Relationship Id="rId24" Type="http://schemas.openxmlformats.org/officeDocument/2006/relationships/hyperlink" Target="http://img.jgi.doe.gov/cgi-bin/w/main.cgi?section=GeneDetail&amp;page=geneDetail&amp;gene_oid=645763350" TargetMode="External"/><Relationship Id="rId40" Type="http://schemas.openxmlformats.org/officeDocument/2006/relationships/hyperlink" Target="http://img.jgi.doe.gov/cgi-bin/w/main.cgi?exportGenes=1&amp;exportType=nucleic&amp;gene_oid=638263168&amp;up_stream=0&amp;down_stream=0" TargetMode="External"/><Relationship Id="rId45" Type="http://schemas.openxmlformats.org/officeDocument/2006/relationships/hyperlink" Target="http://img.jgi.doe.gov/cgi-bin/w/main.cgi?exportGenes=1&amp;exportType=nucleic&amp;gene_oid=645778379&amp;up_stream=0&amp;down_stream=0" TargetMode="External"/><Relationship Id="rId66" Type="http://schemas.openxmlformats.org/officeDocument/2006/relationships/hyperlink" Target="http://130.88.248.2:1555/AFU293/NEW-IMAGE?type=REACTION&amp;object=RXN66-3" TargetMode="External"/><Relationship Id="rId87" Type="http://schemas.openxmlformats.org/officeDocument/2006/relationships/hyperlink" Target="http://img.jgi.doe.gov/cgi-bin/w/main.cgi?exportGenes=1&amp;exportType=nucleic&amp;gene_oid=645758197&amp;up_stream=0&amp;down_stream=0" TargetMode="External"/><Relationship Id="rId110" Type="http://schemas.openxmlformats.org/officeDocument/2006/relationships/hyperlink" Target="http://biocyc.org/META/NEW-IMAGE?type=REACTION&amp;object=GLUCOKIN-RXN" TargetMode="External"/><Relationship Id="rId115" Type="http://schemas.openxmlformats.org/officeDocument/2006/relationships/hyperlink" Target="http://img.jgi.doe.gov/cgi-bin/w/main.cgi?section=GeneDetail&amp;page=geneDetail&amp;gene_oid=645771822" TargetMode="External"/><Relationship Id="rId131" Type="http://schemas.openxmlformats.org/officeDocument/2006/relationships/hyperlink" Target="http://asco.gersteinlab.org/glio/gene/15566/" TargetMode="External"/><Relationship Id="rId136" Type="http://schemas.openxmlformats.org/officeDocument/2006/relationships/hyperlink" Target="http://130.88.248.2:1555/AFU293/NEW-IMAGE?type=REACTION&amp;object=ACETATE--COA-LIGASE-RXN" TargetMode="External"/><Relationship Id="rId61" Type="http://schemas.openxmlformats.org/officeDocument/2006/relationships/hyperlink" Target="http://img.jgi.doe.gov/cgi-bin/w/main.cgi?section=GeneDetail&amp;page=geneDetail&amp;gene_oid=638264685" TargetMode="External"/><Relationship Id="rId82" Type="http://schemas.openxmlformats.org/officeDocument/2006/relationships/hyperlink" Target="http://img.jgi.doe.gov/cgi-bin/w/main.cgi?section=GeneDetail&amp;page=geneDetail&amp;gene_oid=638261353" TargetMode="External"/><Relationship Id="rId19" Type="http://schemas.openxmlformats.org/officeDocument/2006/relationships/hyperlink" Target="http://img.jgi.doe.gov/cgi-bin/w/main.cgi?section=GeneDetail&amp;page=geneDetail&amp;gene_oid=645758809" TargetMode="External"/><Relationship Id="rId14" Type="http://schemas.openxmlformats.org/officeDocument/2006/relationships/hyperlink" Target="http://biocyc.org/META/NEW-IMAGE?type=REACTION&amp;object=PGLUCISOM-RXN" TargetMode="External"/><Relationship Id="rId30" Type="http://schemas.openxmlformats.org/officeDocument/2006/relationships/hyperlink" Target="http://img.jgi.doe.gov/cgi-bin/w/main.cgi?section=GeneDetail&amp;page=geneDetail&amp;gene_oid=645770973" TargetMode="External"/><Relationship Id="rId35" Type="http://schemas.openxmlformats.org/officeDocument/2006/relationships/hyperlink" Target="http://pbil-sgbd.univ-lyon1.fr:2555/ACYPI_ALL/NEW-IMAGE?type=REACTION&amp;object=PHOSGLYPHOS-RXN" TargetMode="External"/><Relationship Id="rId56" Type="http://schemas.openxmlformats.org/officeDocument/2006/relationships/hyperlink" Target="http://img.jgi.doe.gov/cgi-bin/w/main.cgi?section=GeneDetail&amp;page=geneDetail&amp;gene_oid=645753619" TargetMode="External"/><Relationship Id="rId77" Type="http://schemas.openxmlformats.org/officeDocument/2006/relationships/hyperlink" Target="http://img.jgi.doe.gov/cgi-bin/w/main.cgi?exportGenes=1&amp;exportType=nucleic&amp;gene_oid=638267881&amp;up_stream=0&amp;down_stream=0" TargetMode="External"/><Relationship Id="rId100" Type="http://schemas.openxmlformats.org/officeDocument/2006/relationships/hyperlink" Target="http://130.88.248.2:1555/AFU293/NEW-IMAGE?type=REACTION&amp;object=PEPCARBOXYKIN-RXN" TargetMode="External"/><Relationship Id="rId105" Type="http://schemas.openxmlformats.org/officeDocument/2006/relationships/hyperlink" Target="http://130.88.248.2:1555/AFU293/NEW-IMAGE?type=REACTION&amp;object=RXN66-3" TargetMode="External"/><Relationship Id="rId126" Type="http://schemas.openxmlformats.org/officeDocument/2006/relationships/hyperlink" Target="http://metacyc.com/META/NEW-IMAGE?type=REACTION&amp;object=ISOCIT-CLEAV-RXN" TargetMode="External"/><Relationship Id="rId147" Type="http://schemas.openxmlformats.org/officeDocument/2006/relationships/hyperlink" Target="https://img.jgi.doe.gov/cgi-bin/w/main.cgi?exportGenes=1&amp;exportType=nucleic&amp;gene_oid=638266900&amp;up_stream=0&amp;down_stream=0" TargetMode="External"/><Relationship Id="rId8" Type="http://schemas.openxmlformats.org/officeDocument/2006/relationships/hyperlink" Target="http://img.jgi.doe.gov/cgi-bin/pub/main.cgi?exportGenes=1&amp;exportType=nucleic&amp;gene_oid=645755543&amp;up_stream=0&amp;down_stream=0" TargetMode="External"/><Relationship Id="rId51" Type="http://schemas.openxmlformats.org/officeDocument/2006/relationships/hyperlink" Target="http://img.jgi.doe.gov/cgi-bin/w/main.cgi?section=GeneDetail&amp;page=geneDetail&amp;gene_oid=638261113" TargetMode="External"/><Relationship Id="rId72" Type="http://schemas.openxmlformats.org/officeDocument/2006/relationships/hyperlink" Target="http://img.jgi.doe.gov/cgi-bin/w/main.cgi?exportGenes=1&amp;exportType=nucleic&amp;gene_oid=638264927&amp;up_stream=0&amp;down_stream=0" TargetMode="External"/><Relationship Id="rId93" Type="http://schemas.openxmlformats.org/officeDocument/2006/relationships/hyperlink" Target="http://pbil-sgbd.univ-lyon1.fr:2555/ACYPI_ALL/NEW-IMAGE?type=REACTION&amp;object=F16ALDOLASE-RXN" TargetMode="External"/><Relationship Id="rId98" Type="http://schemas.openxmlformats.org/officeDocument/2006/relationships/hyperlink" Target="http://130.88.248.2:1555/AFU293/NEW-IMAGE?type=REACTION&amp;object=2PGADEHYDRAT-RXN" TargetMode="External"/><Relationship Id="rId121" Type="http://schemas.openxmlformats.org/officeDocument/2006/relationships/hyperlink" Target="http://img.jgi.doe.gov/cgi-bin/w/main.cgi?exportGenes=1&amp;exportType=nucleic&amp;gene_oid=638265085&amp;up_stream=0&amp;down_stream=0" TargetMode="External"/><Relationship Id="rId142" Type="http://schemas.openxmlformats.org/officeDocument/2006/relationships/hyperlink" Target="http://img.jgi.doe.gov/cgi-bin/w/main.cgi?exportGenes=1&amp;exportType=nucleic&amp;gene_oid=638263317&amp;up_stream=0&amp;down_stream=0" TargetMode="External"/><Relationship Id="rId3" Type="http://schemas.openxmlformats.org/officeDocument/2006/relationships/hyperlink" Target="http://img.jgi.doe.gov/cgi-bin/pub/main.cgi?section=GeneDetail&amp;page=geneDetail&amp;gene_oid=638263500" TargetMode="External"/><Relationship Id="rId25" Type="http://schemas.openxmlformats.org/officeDocument/2006/relationships/hyperlink" Target="http://img.jgi.doe.gov/cgi-bin/w/main.cgi?exportGenes=1&amp;exportType=nucleic&amp;gene_oid=645763350&amp;up_stream=0&amp;down_stream=0" TargetMode="External"/><Relationship Id="rId46" Type="http://schemas.openxmlformats.org/officeDocument/2006/relationships/hyperlink" Target="http://130.88.248.2:1555/AFU293/NEW-IMAGE?type=REACTION&amp;object=PEPDEPHOS-RXN" TargetMode="External"/><Relationship Id="rId67" Type="http://schemas.openxmlformats.org/officeDocument/2006/relationships/hyperlink" Target="http://img.jgi.doe.gov/cgi-bin/w/main.cgi?exportGenes=1&amp;exportType=nucleic&amp;gene_oid=638267455&amp;up_stream=0&amp;down_stream=0" TargetMode="External"/><Relationship Id="rId116" Type="http://schemas.openxmlformats.org/officeDocument/2006/relationships/hyperlink" Target="http://img.jgi.doe.gov/cgi-bin/w/main.cgi?exportGenes=1&amp;exportType=nucleic&amp;gene_oid=645771822&amp;up_stream=0&amp;down_stream=0" TargetMode="External"/><Relationship Id="rId137" Type="http://schemas.openxmlformats.org/officeDocument/2006/relationships/hyperlink" Target="http://130.88.248.2:1555/AFU293/NEW-IMAGE?type=REACTION&amp;object=ACETATE--COA-LIGASE-RXN" TargetMode="External"/><Relationship Id="rId20" Type="http://schemas.openxmlformats.org/officeDocument/2006/relationships/hyperlink" Target="http://pbil-sgbd.univ-lyon1.fr:2555/ACYPI_ALL/NEW-IMAGE?type=REACTION&amp;object=6PFRUCTPHOS-RXN" TargetMode="External"/><Relationship Id="rId41" Type="http://schemas.openxmlformats.org/officeDocument/2006/relationships/hyperlink" Target="http://130.88.248.2:1555/AFU293/NEW-IMAGE?type=REACTION&amp;object=2PGADEHYDRAT-RXN" TargetMode="External"/><Relationship Id="rId62" Type="http://schemas.openxmlformats.org/officeDocument/2006/relationships/hyperlink" Target="http://img.jgi.doe.gov/cgi-bin/w/main.cgi?exportGenes=1&amp;exportType=nucleic&amp;gene_oid=638264685&amp;up_stream=0&amp;down_stream=0" TargetMode="External"/><Relationship Id="rId83" Type="http://schemas.openxmlformats.org/officeDocument/2006/relationships/hyperlink" Target="http://img.jgi.doe.gov/cgi-bin/w/main.cgi?exportGenes=1&amp;exportType=nucleic&amp;gene_oid=638261353&amp;up_stream=0&amp;down_stream=0" TargetMode="External"/><Relationship Id="rId88" Type="http://schemas.openxmlformats.org/officeDocument/2006/relationships/hyperlink" Target="http://130.88.248.2:1555/AFU293/NEW-IMAGE?type=REACTION&amp;object=MALSYN-RXN" TargetMode="External"/><Relationship Id="rId111" Type="http://schemas.openxmlformats.org/officeDocument/2006/relationships/hyperlink" Target="http://img.jgi.doe.gov/cgi-bin/w/main.cgi?section=GeneDetail&amp;page=geneDetail&amp;gene_oid=645759755" TargetMode="External"/><Relationship Id="rId132" Type="http://schemas.openxmlformats.org/officeDocument/2006/relationships/hyperlink" Target="http://www.genome.jp/dbget-bin/www_bget?ko+K13788" TargetMode="External"/><Relationship Id="rId15" Type="http://schemas.openxmlformats.org/officeDocument/2006/relationships/hyperlink" Target="http://img.jgi.doe.gov/cgi-bin/pub/main.cgi?section=GeneDetail&amp;page=geneDetail&amp;gene_oid=638209010" TargetMode="External"/><Relationship Id="rId36" Type="http://schemas.openxmlformats.org/officeDocument/2006/relationships/hyperlink" Target="http://img.jgi.doe.gov/cgi-bin/w/main.cgi?section=GeneDetail&amp;page=geneDetail&amp;gene_oid=645754748" TargetMode="External"/><Relationship Id="rId57" Type="http://schemas.openxmlformats.org/officeDocument/2006/relationships/hyperlink" Target="http://img.jgi.doe.gov/cgi-bin/w/main.cgi?exportGenes=1&amp;exportType=nucleic&amp;gene_oid=645753619&amp;up_stream=0&amp;down_stream=0" TargetMode="External"/><Relationship Id="rId106" Type="http://schemas.openxmlformats.org/officeDocument/2006/relationships/hyperlink" Target="http://130.88.248.2:1555/AFU293/NEW-IMAGE?type=REACTION&amp;object=ALCOHOL-DEHYDROG-RXN" TargetMode="External"/><Relationship Id="rId127" Type="http://schemas.openxmlformats.org/officeDocument/2006/relationships/hyperlink" Target="http://img.jgi.doe.gov/cgi-bin/w/main.cgi?section=GeneDetail&amp;page=geneDetail&amp;gene_oid=645754264" TargetMode="External"/><Relationship Id="rId10" Type="http://schemas.openxmlformats.org/officeDocument/2006/relationships/hyperlink" Target="http://img.jgi.doe.gov/cgi-bin/pub/main.cgi?exportGenes=1&amp;exportType=nucleic&amp;gene_oid=638266625&amp;up_stream=0&amp;down_stream=0" TargetMode="External"/><Relationship Id="rId31" Type="http://schemas.openxmlformats.org/officeDocument/2006/relationships/hyperlink" Target="http://img.jgi.doe.gov/cgi-bin/w/main.cgi?exportGenes=1&amp;exportType=nucleic&amp;gene_oid=645770973&amp;up_stream=0&amp;down_stream=0" TargetMode="External"/><Relationship Id="rId52" Type="http://schemas.openxmlformats.org/officeDocument/2006/relationships/hyperlink" Target="http://img.jgi.doe.gov/cgi-bin/w/main.cgi?exportGenes=1&amp;exportType=nucleic&amp;gene_oid=638261113&amp;up_stream=0&amp;down_stream=0" TargetMode="External"/><Relationship Id="rId73" Type="http://schemas.openxmlformats.org/officeDocument/2006/relationships/hyperlink" Target="http://130.88.248.2:1555/AFU293/NEW-IMAGE?type=REACTION&amp;object=ALCOHOL-DEHYDROG-RXN" TargetMode="External"/><Relationship Id="rId78" Type="http://schemas.openxmlformats.org/officeDocument/2006/relationships/hyperlink" Target="http://130.88.248.2:1555/AFU293/NEW-IMAGE?type=REACTION&amp;object=PYRUVATE-CARBOXYLASE-RXN" TargetMode="External"/><Relationship Id="rId94" Type="http://schemas.openxmlformats.org/officeDocument/2006/relationships/hyperlink" Target="http://pbil-sgbd.univ-lyon1.fr:2555/ACYPI_ALL/NEW-IMAGE?type=REACTION&amp;object=TRIOSEPISOMERIZATION-RXN" TargetMode="External"/><Relationship Id="rId99" Type="http://schemas.openxmlformats.org/officeDocument/2006/relationships/hyperlink" Target="http://130.88.248.2:1555/AFU293/NEW-IMAGE?type=REACTION&amp;object=PEPDEPHOS-RXN" TargetMode="External"/><Relationship Id="rId101" Type="http://schemas.openxmlformats.org/officeDocument/2006/relationships/hyperlink" Target="http://130.88.248.2:1555/AFU293/NEW-IMAGE?type=REACTION&amp;object=PYRUVATEDECARB-RXN" TargetMode="External"/><Relationship Id="rId122" Type="http://schemas.openxmlformats.org/officeDocument/2006/relationships/hyperlink" Target="http://img.jgi.doe.gov/cgi-bin/w/main.cgi?exportGenes=1&amp;exportType=nucleic&amp;gene_oid=638259814&amp;up_stream=0&amp;down_stream=0" TargetMode="External"/><Relationship Id="rId143" Type="http://schemas.openxmlformats.org/officeDocument/2006/relationships/hyperlink" Target="http://img.jgi.doe.gov/cgi-bin/w/main.cgi?section=GeneDetail&amp;page=geneDetail&amp;gene_oid=638263317" TargetMode="External"/><Relationship Id="rId148" Type="http://schemas.openxmlformats.org/officeDocument/2006/relationships/hyperlink" Target="http://metacyc.org/META/NEW-IMAGE?type=REACTION&amp;object=1.2.1.2-RXN" TargetMode="External"/><Relationship Id="rId4" Type="http://schemas.openxmlformats.org/officeDocument/2006/relationships/hyperlink" Target="http://img.jgi.doe.gov/cgi-bin/pub/main.cgi?exportGenes=1&amp;exportType=nucleic&amp;gene_oid=638263500&amp;up_stream=0&amp;down_stream=0" TargetMode="External"/><Relationship Id="rId9" Type="http://schemas.openxmlformats.org/officeDocument/2006/relationships/hyperlink" Target="http://img.jgi.doe.gov/cgi-bin/pub/main.cgi?section=GeneDetail&amp;page=geneDetail&amp;gene_oid=638266625" TargetMode="External"/><Relationship Id="rId26" Type="http://schemas.openxmlformats.org/officeDocument/2006/relationships/hyperlink" Target="http://pbil-sgbd.univ-lyon1.fr:2555/ACYPI_ALL/NEW-IMAGE?type=REACTION&amp;object=F16ALDOLASE-RXN" TargetMode="External"/><Relationship Id="rId47" Type="http://schemas.openxmlformats.org/officeDocument/2006/relationships/hyperlink" Target="http://img.jgi.doe.gov/cgi-bin/w/main.cgi?section=GeneDetail&amp;page=geneDetail&amp;gene_oid=645753311" TargetMode="External"/><Relationship Id="rId68" Type="http://schemas.openxmlformats.org/officeDocument/2006/relationships/hyperlink" Target="http://img.jgi.doe.gov/cgi-bin/w/main.cgi?section=GeneDetail&amp;page=geneDetail&amp;gene_oid=638267455" TargetMode="External"/><Relationship Id="rId89" Type="http://schemas.openxmlformats.org/officeDocument/2006/relationships/hyperlink" Target="http://130.88.248.2:1555/AFU293/NEW-IMAGE?type=NIL&amp;object=GO:0004474" TargetMode="External"/><Relationship Id="rId112" Type="http://schemas.openxmlformats.org/officeDocument/2006/relationships/hyperlink" Target="http://img.jgi.doe.gov/cgi-bin/w/main.cgi?exportGenes=1&amp;exportType=nucleic&amp;gene_oid=645759755&amp;up_stream=0&amp;down_stream=0" TargetMode="External"/><Relationship Id="rId133" Type="http://schemas.openxmlformats.org/officeDocument/2006/relationships/hyperlink" Target="http://asco.gersteinlab.org/glio/gene/16822/" TargetMode="External"/><Relationship Id="rId16" Type="http://schemas.openxmlformats.org/officeDocument/2006/relationships/hyperlink" Target="http://img.jgi.doe.gov/cgi-bin/pub/main.cgi?exportGenes=1&amp;exportType=nucleic&amp;gene_oid=638209010&amp;up_stream=0&amp;down_stream=0" TargetMode="External"/><Relationship Id="rId37" Type="http://schemas.openxmlformats.org/officeDocument/2006/relationships/hyperlink" Target="http://img.jgi.doe.gov/cgi-bin/w/main.cgi?exportGenes=1&amp;exportType=nucleic&amp;gene_oid=645754748&amp;up_stream=0&amp;down_stream=0" TargetMode="External"/><Relationship Id="rId58" Type="http://schemas.openxmlformats.org/officeDocument/2006/relationships/hyperlink" Target="http://img.jgi.doe.gov/cgi-bin/w/main.cgi?section=GeneDetail&amp;page=geneDetail&amp;gene_oid=645757047" TargetMode="External"/><Relationship Id="rId79" Type="http://schemas.openxmlformats.org/officeDocument/2006/relationships/hyperlink" Target="http://img.jgi.doe.gov/cgi-bin/w/main.cgi?section=GeneDetail&amp;page=geneDetail&amp;gene_oid=645763086" TargetMode="External"/><Relationship Id="rId102" Type="http://schemas.openxmlformats.org/officeDocument/2006/relationships/hyperlink" Target="http://130.88.248.2:1555/AFU293/NEW-IMAGE?type=REACTION&amp;object=DIHYDLIPACETRANS-RXN" TargetMode="External"/><Relationship Id="rId123" Type="http://schemas.openxmlformats.org/officeDocument/2006/relationships/hyperlink" Target="http://img.jgi.doe.gov/cgi-bin/w/main.cgi?exportGenes=1&amp;exportType=nucleic&amp;gene_oid=638259833&amp;up_stream=0&amp;down_stream=0" TargetMode="External"/><Relationship Id="rId144" Type="http://schemas.openxmlformats.org/officeDocument/2006/relationships/hyperlink" Target="http://img.jgi.doe.gov/cgi-bin/w/main.cgi?exportGenes=1&amp;exportType=nucleic&amp;gene_oid=638263317&amp;up_stream=0&amp;down_stream=0" TargetMode="External"/><Relationship Id="rId90" Type="http://schemas.openxmlformats.org/officeDocument/2006/relationships/hyperlink" Target="http://biocyc.org/META/NEW-IMAGE?type=REACTION&amp;object=PGLUCISOM-RXN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img.jgi.doe.gov/cgi-bin/w/main.cgi?exportGenes=1&amp;exportType=nucleic&amp;gene_oid=645777967&amp;up_stream=0&amp;down_stream=0" TargetMode="External"/><Relationship Id="rId21" Type="http://schemas.openxmlformats.org/officeDocument/2006/relationships/hyperlink" Target="http://130.88.248.2:1555/AFU293/NEW-IMAGE?type=NIL&amp;object=GO:0004450" TargetMode="External"/><Relationship Id="rId42" Type="http://schemas.openxmlformats.org/officeDocument/2006/relationships/hyperlink" Target="http://img.jgi.doe.gov/cgi-bin/w/main.cgi?exportGenes=1&amp;exportType=nucleic&amp;gene_oid=645766352&amp;up_stream=0&amp;down_stream=0" TargetMode="External"/><Relationship Id="rId47" Type="http://schemas.openxmlformats.org/officeDocument/2006/relationships/hyperlink" Target="http://img.jgi.doe.gov/cgi-bin/w/main.cgi?section=GeneDetail&amp;page=geneDetail&amp;gene_oid=645753492" TargetMode="External"/><Relationship Id="rId63" Type="http://schemas.openxmlformats.org/officeDocument/2006/relationships/hyperlink" Target="http://130.88.248.2:1555/AFU293/NEW-IMAGE?type=REACTION&amp;object=2OXOGLUTDECARB-RXN" TargetMode="External"/><Relationship Id="rId68" Type="http://schemas.openxmlformats.org/officeDocument/2006/relationships/hyperlink" Target="http://130.88.248.2:1555/AFU293/NEW-IMAGE?type=REACTION&amp;object=MALATE-DEH-RXN" TargetMode="External"/><Relationship Id="rId7" Type="http://schemas.openxmlformats.org/officeDocument/2006/relationships/hyperlink" Target="http://img.jgi.doe.gov/cgi-bin/w/main.cgi?section=GeneDetail&amp;page=geneDetail&amp;gene_oid=638262064" TargetMode="External"/><Relationship Id="rId2" Type="http://schemas.openxmlformats.org/officeDocument/2006/relationships/hyperlink" Target="http://130.88.248.2:1555/AFU293/NEW-IMAGE?type=NIL&amp;object=GO:0004108" TargetMode="External"/><Relationship Id="rId16" Type="http://schemas.openxmlformats.org/officeDocument/2006/relationships/hyperlink" Target="http://img.jgi.doe.gov/cgi-bin/w/main.cgi?section=GeneDetail&amp;page=geneDetail&amp;gene_oid=638259615" TargetMode="External"/><Relationship Id="rId29" Type="http://schemas.openxmlformats.org/officeDocument/2006/relationships/hyperlink" Target="http://130.88.248.2:1555/AFU293/NEW-IMAGE?type=REACTION&amp;object=2OXOGLUTDECARB-RXN" TargetMode="External"/><Relationship Id="rId11" Type="http://schemas.openxmlformats.org/officeDocument/2006/relationships/hyperlink" Target="http://img.jgi.doe.gov/cgi-bin/w/main.cgi?section=GeneDetail&amp;page=geneDetail&amp;gene_oid=645779809" TargetMode="External"/><Relationship Id="rId24" Type="http://schemas.openxmlformats.org/officeDocument/2006/relationships/hyperlink" Target="http://130.88.248.2:1555/AFU293/NEW-IMAGE?type=REACTION&amp;object=ISOCITRATE-DEHYDROGENASE-NAD%2b-RXN" TargetMode="External"/><Relationship Id="rId32" Type="http://schemas.openxmlformats.org/officeDocument/2006/relationships/hyperlink" Target="http://img.jgi.doe.gov/cgi-bin/w/main.cgi?exportGenes=1&amp;exportType=nucleic&amp;gene_oid=638264740&amp;up_stream=0&amp;down_stream=0" TargetMode="External"/><Relationship Id="rId37" Type="http://schemas.openxmlformats.org/officeDocument/2006/relationships/hyperlink" Target="http://130.88.248.2:1555/AFU293/NEW-IMAGE?type=REACTION&amp;object=SUCCCOASYN-RXN" TargetMode="External"/><Relationship Id="rId40" Type="http://schemas.openxmlformats.org/officeDocument/2006/relationships/hyperlink" Target="http://130.88.248.2:1555/AFU293/NEW-IMAGE?type=REACTION&amp;object=SUCCINATE-DEHYDROGENASE-UBIQUINONE-RXN" TargetMode="External"/><Relationship Id="rId45" Type="http://schemas.openxmlformats.org/officeDocument/2006/relationships/hyperlink" Target="http://img.jgi.doe.gov/cgi-bin/w/main.cgi?section=GeneDetail&amp;page=geneDetail&amp;gene_oid=645754777" TargetMode="External"/><Relationship Id="rId53" Type="http://schemas.openxmlformats.org/officeDocument/2006/relationships/hyperlink" Target="http://img.jgi.doe.gov/cgi-bin/w/main.cgi?section=GeneDetail&amp;page=geneDetail&amp;gene_oid=638266930" TargetMode="External"/><Relationship Id="rId58" Type="http://schemas.openxmlformats.org/officeDocument/2006/relationships/hyperlink" Target="http://130.88.248.2:1555/AFU293/NEW-IMAGE?type=REACTION&amp;object=ATP-CITRATE-PRO-S--LYASE-RXN" TargetMode="External"/><Relationship Id="rId66" Type="http://schemas.openxmlformats.org/officeDocument/2006/relationships/hyperlink" Target="http://130.88.248.2:1555/AFU293/NEW-IMAGE?type=REACTION&amp;object=SUCCINATE-DEHYDROGENASE-UBIQUINONE-RXN" TargetMode="External"/><Relationship Id="rId5" Type="http://schemas.openxmlformats.org/officeDocument/2006/relationships/hyperlink" Target="http://img.jgi.doe.gov/cgi-bin/w/main.cgi?section=GeneDetail&amp;page=geneDetail&amp;gene_oid=645781104" TargetMode="External"/><Relationship Id="rId61" Type="http://schemas.openxmlformats.org/officeDocument/2006/relationships/hyperlink" Target="http://130.88.248.2:1555/AFU293/NEW-IMAGE?type=REACTION&amp;object=ISOCITDEH-RXN" TargetMode="External"/><Relationship Id="rId19" Type="http://schemas.openxmlformats.org/officeDocument/2006/relationships/hyperlink" Target="http://img.jgi.doe.gov/cgi-bin/w/main.cgi?exportGenes=1&amp;exportType=nucleic&amp;gene_oid=638267602&amp;up_stream=0&amp;down_stream=0" TargetMode="External"/><Relationship Id="rId14" Type="http://schemas.openxmlformats.org/officeDocument/2006/relationships/hyperlink" Target="http://130.88.248.2:1555/AFU293/NEW-IMAGE?type=REACTION&amp;object=ACONITATEDEHYDR-RXN" TargetMode="External"/><Relationship Id="rId22" Type="http://schemas.openxmlformats.org/officeDocument/2006/relationships/hyperlink" Target="http://img.jgi.doe.gov/cgi-bin/w/main.cgi?section=GeneDetail&amp;page=geneDetail&amp;gene_oid=638263107" TargetMode="External"/><Relationship Id="rId27" Type="http://schemas.openxmlformats.org/officeDocument/2006/relationships/hyperlink" Target="http://img.jgi.doe.gov/cgi-bin/w/main.cgi?section=GeneDetail&amp;page=geneDetail&amp;gene_oid=645777967" TargetMode="External"/><Relationship Id="rId30" Type="http://schemas.openxmlformats.org/officeDocument/2006/relationships/hyperlink" Target="http://130.88.248.2:1555/AFU293/NEW-IMAGE?type=REACTION&amp;object=RXN0-1147" TargetMode="External"/><Relationship Id="rId35" Type="http://schemas.openxmlformats.org/officeDocument/2006/relationships/hyperlink" Target="http://img.jgi.doe.gov/cgi-bin/w/main.cgi?exportGenes=1&amp;exportType=nucleic&amp;gene_oid=638259922&amp;up_stream=0&amp;down_stream=0" TargetMode="External"/><Relationship Id="rId43" Type="http://schemas.openxmlformats.org/officeDocument/2006/relationships/hyperlink" Target="http://img.jgi.doe.gov/cgi-bin/w/main.cgi?exportGenes=1&amp;exportType=nucleic&amp;gene_oid=638263022&amp;up_stream=0&amp;down_stream=0" TargetMode="External"/><Relationship Id="rId48" Type="http://schemas.openxmlformats.org/officeDocument/2006/relationships/hyperlink" Target="http://img.jgi.doe.gov/cgi-bin/w/main.cgi?exportGenes=1&amp;exportType=nucleic&amp;gene_oid=645753492&amp;up_stream=0&amp;down_stream=0" TargetMode="External"/><Relationship Id="rId56" Type="http://schemas.openxmlformats.org/officeDocument/2006/relationships/hyperlink" Target="http://img.jgi.doe.gov/cgi-bin/w/main.cgi?exportGenes=1&amp;exportType=nucleic&amp;gene_oid=638268260&amp;up_stream=0&amp;down_stream=0" TargetMode="External"/><Relationship Id="rId64" Type="http://schemas.openxmlformats.org/officeDocument/2006/relationships/hyperlink" Target="http://130.88.248.2:1555/AFU293/NEW-IMAGE?type=REACTION&amp;object=RXN0-1147" TargetMode="External"/><Relationship Id="rId69" Type="http://schemas.openxmlformats.org/officeDocument/2006/relationships/hyperlink" Target="http://img.jgi.doe.gov/cgi-bin/w/main.cgi?exportGenes=1&amp;exportType=nucleic&amp;gene_oid=638265570&amp;up_stream=0&amp;down_stream=0" TargetMode="External"/><Relationship Id="rId8" Type="http://schemas.openxmlformats.org/officeDocument/2006/relationships/hyperlink" Target="http://img.jgi.doe.gov/cgi-bin/w/main.cgi?exportGenes=1&amp;exportType=nucleic&amp;gene_oid=638262064&amp;up_stream=0&amp;down_stream=0" TargetMode="External"/><Relationship Id="rId51" Type="http://schemas.openxmlformats.org/officeDocument/2006/relationships/hyperlink" Target="http://img.jgi.doe.gov/cgi-bin/w/main.cgi?exportGenes=1&amp;exportType=nucleic&amp;gene_oid=645755008&amp;up_stream=0&amp;down_stream=0" TargetMode="External"/><Relationship Id="rId3" Type="http://schemas.openxmlformats.org/officeDocument/2006/relationships/hyperlink" Target="http://img.jgi.doe.gov/cgi-bin/w/main.cgi?section=GeneDetail&amp;page=geneDetail&amp;gene_oid=640407564" TargetMode="External"/><Relationship Id="rId12" Type="http://schemas.openxmlformats.org/officeDocument/2006/relationships/hyperlink" Target="http://img.jgi.doe.gov/cgi-bin/w/main.cgi?exportGenes=1&amp;exportType=nucleic&amp;gene_oid=645779809&amp;up_stream=0&amp;down_stream=0" TargetMode="External"/><Relationship Id="rId17" Type="http://schemas.openxmlformats.org/officeDocument/2006/relationships/hyperlink" Target="http://img.jgi.doe.gov/cgi-bin/w/main.cgi?exportGenes=1&amp;exportType=nucleic&amp;gene_oid=638259615&amp;up_stream=0&amp;down_stream=0" TargetMode="External"/><Relationship Id="rId25" Type="http://schemas.openxmlformats.org/officeDocument/2006/relationships/hyperlink" Target="http://img.jgi.doe.gov/cgi-bin/w/main.cgi?section=GeneDetail&amp;page=geneDetail&amp;gene_oid=645777967" TargetMode="External"/><Relationship Id="rId33" Type="http://schemas.openxmlformats.org/officeDocument/2006/relationships/hyperlink" Target="http://img.jgi.doe.gov/cgi-bin/w/main.cgi?section=GeneDetail&amp;page=geneDetail&amp;gene_oid=638262790" TargetMode="External"/><Relationship Id="rId38" Type="http://schemas.openxmlformats.org/officeDocument/2006/relationships/hyperlink" Target="http://img.jgi.doe.gov/cgi-bin/w/main.cgi?section=GeneDetail&amp;page=geneDetail&amp;gene_oid=645751960" TargetMode="External"/><Relationship Id="rId46" Type="http://schemas.openxmlformats.org/officeDocument/2006/relationships/hyperlink" Target="http://img.jgi.doe.gov/cgi-bin/w/main.cgi?exportGenes=1&amp;exportType=nucleic&amp;gene_oid=645754777&amp;up_stream=0&amp;down_stream=0" TargetMode="External"/><Relationship Id="rId59" Type="http://schemas.openxmlformats.org/officeDocument/2006/relationships/hyperlink" Target="http://130.88.248.2:1555/AFU293/NEW-IMAGE?type=REACTION&amp;object=ACONITATEDEHYDR-RXN" TargetMode="External"/><Relationship Id="rId67" Type="http://schemas.openxmlformats.org/officeDocument/2006/relationships/hyperlink" Target="http://130.88.248.2:1555/AFU293/NEW-IMAGE?type=REACTION&amp;object=FUMHYDR-RXN" TargetMode="External"/><Relationship Id="rId20" Type="http://schemas.openxmlformats.org/officeDocument/2006/relationships/hyperlink" Target="http://130.88.248.2:1555/AFU293/NEW-IMAGE?type=REACTION&amp;object=ISOCITDEH-RXN" TargetMode="External"/><Relationship Id="rId41" Type="http://schemas.openxmlformats.org/officeDocument/2006/relationships/hyperlink" Target="http://img.jgi.doe.gov/cgi-bin/w/main.cgi?section=GeneDetail&amp;page=geneDetail&amp;gene_oid=645766352" TargetMode="External"/><Relationship Id="rId54" Type="http://schemas.openxmlformats.org/officeDocument/2006/relationships/hyperlink" Target="http://img.jgi.doe.gov/cgi-bin/w/main.cgi?exportGenes=1&amp;exportType=nucleic&amp;gene_oid=638266930&amp;up_stream=0&amp;down_stream=0" TargetMode="External"/><Relationship Id="rId62" Type="http://schemas.openxmlformats.org/officeDocument/2006/relationships/hyperlink" Target="http://130.88.248.2:1555/AFU293/NEW-IMAGE?type=REACTION&amp;object=ISOCITRATE-DEHYDROGENASE-NAD%2b-RXN" TargetMode="External"/><Relationship Id="rId70" Type="http://schemas.openxmlformats.org/officeDocument/2006/relationships/printerSettings" Target="../printerSettings/printerSettings2.bin"/><Relationship Id="rId1" Type="http://schemas.openxmlformats.org/officeDocument/2006/relationships/hyperlink" Target="http://130.88.248.2:1555/AFU293/NEW-IMAGE?type=REACTION&amp;object=CITSYN-RXN" TargetMode="External"/><Relationship Id="rId6" Type="http://schemas.openxmlformats.org/officeDocument/2006/relationships/hyperlink" Target="http://img.jgi.doe.gov/cgi-bin/w/main.cgi?exportGenes=1&amp;exportType=nucleic&amp;gene_oid=645781104&amp;up_stream=0&amp;down_stream=0" TargetMode="External"/><Relationship Id="rId15" Type="http://schemas.openxmlformats.org/officeDocument/2006/relationships/hyperlink" Target="http://130.88.248.2:1555/AFU293/NEW-IMAGE?type=REACTION&amp;object=ACONITATEHYDR-RXN" TargetMode="External"/><Relationship Id="rId23" Type="http://schemas.openxmlformats.org/officeDocument/2006/relationships/hyperlink" Target="http://img.jgi.doe.gov/cgi-bin/w/main.cgi?exportGenes=1&amp;exportType=nucleic&amp;gene_oid=638263107&amp;up_stream=0&amp;down_stream=0" TargetMode="External"/><Relationship Id="rId28" Type="http://schemas.openxmlformats.org/officeDocument/2006/relationships/hyperlink" Target="http://img.jgi.doe.gov/cgi-bin/w/main.cgi?exportGenes=1&amp;exportType=nucleic&amp;gene_oid=645777967&amp;up_stream=0&amp;down_stream=0" TargetMode="External"/><Relationship Id="rId36" Type="http://schemas.openxmlformats.org/officeDocument/2006/relationships/hyperlink" Target="http://img.jgi.doe.gov/cgi-bin/w/main.cgi?section=GeneDetail&amp;page=geneDetail&amp;gene_oid=638259922" TargetMode="External"/><Relationship Id="rId49" Type="http://schemas.openxmlformats.org/officeDocument/2006/relationships/hyperlink" Target="http://130.88.248.2:1555/AFU293/NEW-IMAGE?type=REACTION&amp;object=FUMHYDR-RXN" TargetMode="External"/><Relationship Id="rId57" Type="http://schemas.openxmlformats.org/officeDocument/2006/relationships/hyperlink" Target="http://130.88.248.2:1555/AFU293/NEW-IMAGE?type=REACTION&amp;object=CITSYN-RXN" TargetMode="External"/><Relationship Id="rId10" Type="http://schemas.openxmlformats.org/officeDocument/2006/relationships/hyperlink" Target="http://img.jgi.doe.gov/cgi-bin/w/main.cgi?exportGenes=1&amp;exportType=nucleic&amp;gene_oid=645761798&amp;up_stream=0&amp;down_stream=0" TargetMode="External"/><Relationship Id="rId31" Type="http://schemas.openxmlformats.org/officeDocument/2006/relationships/hyperlink" Target="http://img.jgi.doe.gov/cgi-bin/w/main.cgi?section=GeneDetail&amp;page=geneDetail&amp;gene_oid=638264740" TargetMode="External"/><Relationship Id="rId44" Type="http://schemas.openxmlformats.org/officeDocument/2006/relationships/hyperlink" Target="http://img.jgi.doe.gov/cgi-bin/w/main.cgi?section=GeneDetail&amp;page=geneDetail&amp;gene_oid=638263022" TargetMode="External"/><Relationship Id="rId52" Type="http://schemas.openxmlformats.org/officeDocument/2006/relationships/hyperlink" Target="http://130.88.248.2:1555/AFU293/NEW-IMAGE?type=REACTION&amp;object=MALATE-DEH-RXN" TargetMode="External"/><Relationship Id="rId60" Type="http://schemas.openxmlformats.org/officeDocument/2006/relationships/hyperlink" Target="http://130.88.248.2:1555/AFU293/NEW-IMAGE?type=REACTION&amp;object=ACONITATEHYDR-RXN" TargetMode="External"/><Relationship Id="rId65" Type="http://schemas.openxmlformats.org/officeDocument/2006/relationships/hyperlink" Target="http://130.88.248.2:1555/AFU293/NEW-IMAGE?type=REACTION&amp;object=SUCCCOASYN-RXN" TargetMode="External"/><Relationship Id="rId4" Type="http://schemas.openxmlformats.org/officeDocument/2006/relationships/hyperlink" Target="http://img.jgi.doe.gov/cgi-bin/w/main.cgi?exportGenes=1&amp;exportType=nucleic&amp;gene_oid=640407564&amp;up_stream=0&amp;down_stream=0" TargetMode="External"/><Relationship Id="rId9" Type="http://schemas.openxmlformats.org/officeDocument/2006/relationships/hyperlink" Target="http://img.jgi.doe.gov/cgi-bin/w/main.cgi?section=GeneDetail&amp;page=geneDetail&amp;gene_oid=645761798" TargetMode="External"/><Relationship Id="rId13" Type="http://schemas.openxmlformats.org/officeDocument/2006/relationships/hyperlink" Target="http://130.88.248.2:1555/AFU293/NEW-IMAGE?type=REACTION&amp;object=ATP-CITRATE-PRO-S--LYASE-RXN" TargetMode="External"/><Relationship Id="rId18" Type="http://schemas.openxmlformats.org/officeDocument/2006/relationships/hyperlink" Target="http://img.jgi.doe.gov/cgi-bin/w/main.cgi?section=GeneDetail&amp;page=geneDetail&amp;gene_oid=638267602" TargetMode="External"/><Relationship Id="rId39" Type="http://schemas.openxmlformats.org/officeDocument/2006/relationships/hyperlink" Target="http://img.jgi.doe.gov/cgi-bin/w/main.cgi?exportGenes=1&amp;exportType=nucleic&amp;gene_oid=645751960&amp;up_stream=0&amp;down_stream=0" TargetMode="External"/><Relationship Id="rId34" Type="http://schemas.openxmlformats.org/officeDocument/2006/relationships/hyperlink" Target="http://img.jgi.doe.gov/cgi-bin/w/main.cgi?exportGenes=1&amp;exportType=nucleic&amp;gene_oid=638262790&amp;up_stream=0&amp;down_stream=0" TargetMode="External"/><Relationship Id="rId50" Type="http://schemas.openxmlformats.org/officeDocument/2006/relationships/hyperlink" Target="http://img.jgi.doe.gov/cgi-bin/w/main.cgi?section=GeneDetail&amp;page=geneDetail&amp;gene_oid=645755008" TargetMode="External"/><Relationship Id="rId55" Type="http://schemas.openxmlformats.org/officeDocument/2006/relationships/hyperlink" Target="http://img.jgi.doe.gov/cgi-bin/w/main.cgi?section=GeneDetail&amp;page=geneDetail&amp;gene_oid=638268260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img.jgi.doe.gov/cgi-bin/w/main.cgi?exportGenes=1&amp;exportType=nucleic&amp;gene_oid=638262052&amp;up_stream=0&amp;down_stream=0" TargetMode="External"/><Relationship Id="rId18" Type="http://schemas.openxmlformats.org/officeDocument/2006/relationships/hyperlink" Target="http://img.jgi.doe.gov/cgi-bin/w/main.cgi?section=GeneDetail&amp;page=geneDetail&amp;gene_oid=645765241" TargetMode="External"/><Relationship Id="rId26" Type="http://schemas.openxmlformats.org/officeDocument/2006/relationships/hyperlink" Target="http://130.88.248.2:1555/AFU293/NEW-IMAGE?type=REACTION&amp;object=TRANSALDOL-RXN" TargetMode="External"/><Relationship Id="rId39" Type="http://schemas.openxmlformats.org/officeDocument/2006/relationships/hyperlink" Target="http://img.jgi.doe.gov/cgi-bin/w/main.cgi?exportGenes=1&amp;exportType=nucleic&amp;gene_oid=638268119&amp;up_stream=0&amp;down_stream=0" TargetMode="External"/><Relationship Id="rId21" Type="http://schemas.openxmlformats.org/officeDocument/2006/relationships/hyperlink" Target="http://img.jgi.doe.gov/cgi-bin/w/main.cgi?section=GeneDetail&amp;page=geneDetail&amp;gene_oid=638267378" TargetMode="External"/><Relationship Id="rId34" Type="http://schemas.openxmlformats.org/officeDocument/2006/relationships/hyperlink" Target="http://metacyc.com/META/NEW-IMAGE?type=REACTION&amp;object=GLU6PDEHYDROG-RXN" TargetMode="External"/><Relationship Id="rId42" Type="http://schemas.openxmlformats.org/officeDocument/2006/relationships/hyperlink" Target="http://img.jgi.doe.gov/cgi-bin/w/main.cgi?section=GeneDetail&amp;page=geneDetail&amp;gene_oid=645768776" TargetMode="External"/><Relationship Id="rId47" Type="http://schemas.openxmlformats.org/officeDocument/2006/relationships/hyperlink" Target="http://130.88.248.2:1555/AFU293/NEW-IMAGE?type=REACTION&amp;object=PRPPSYN-RXN" TargetMode="External"/><Relationship Id="rId50" Type="http://schemas.openxmlformats.org/officeDocument/2006/relationships/hyperlink" Target="http://img.jgi.doe.gov/cgi-bin/w/main.cgi?section=GeneDetail&amp;page=geneDetail&amp;gene_oid=638263577" TargetMode="External"/><Relationship Id="rId7" Type="http://schemas.openxmlformats.org/officeDocument/2006/relationships/hyperlink" Target="http://130.88.248.2:1555/AFU293/NEW-IMAGE?type=REACTION&amp;object=TRANSALDOL-RXN" TargetMode="External"/><Relationship Id="rId2" Type="http://schemas.openxmlformats.org/officeDocument/2006/relationships/hyperlink" Target="http://img.jgi.doe.gov/cgi-bin/w/main.cgi?exportGenes=1&amp;exportType=nucleic&amp;gene_oid=638260196&amp;up_stream=0&amp;down_stream=0" TargetMode="External"/><Relationship Id="rId16" Type="http://schemas.openxmlformats.org/officeDocument/2006/relationships/hyperlink" Target="http://img.jgi.doe.gov/cgi-bin/w/main.cgi?section=GeneDetail&amp;page=geneDetail&amp;gene_oid=645765078" TargetMode="External"/><Relationship Id="rId29" Type="http://schemas.openxmlformats.org/officeDocument/2006/relationships/hyperlink" Target="http://130.88.248.2:1555/AFU293/NEW-IMAGE?type=REACTION&amp;object=RXN-3341" TargetMode="External"/><Relationship Id="rId11" Type="http://schemas.openxmlformats.org/officeDocument/2006/relationships/hyperlink" Target="http://img.jgi.doe.gov/cgi-bin/w/main.cgi?exportGenes=1&amp;exportType=nucleic&amp;gene_oid=638212761&amp;up_stream=0&amp;down_stream=0" TargetMode="External"/><Relationship Id="rId24" Type="http://schemas.openxmlformats.org/officeDocument/2006/relationships/hyperlink" Target="http://130.88.248.2:1555/AFU293/NEW-IMAGE?type=REACTION&amp;object=2TRANSKETO-RXN" TargetMode="External"/><Relationship Id="rId32" Type="http://schemas.openxmlformats.org/officeDocument/2006/relationships/hyperlink" Target="http://metacyc.com/META/NEW-IMAGE?type=REACTION&amp;object=6PGLUCONOLACT-RXN" TargetMode="External"/><Relationship Id="rId37" Type="http://schemas.openxmlformats.org/officeDocument/2006/relationships/hyperlink" Target="http://img.jgi.doe.gov/cgi-bin/w/main.cgi?section=GeneDetail&amp;page=geneDetail&amp;gene_oid=645760106" TargetMode="External"/><Relationship Id="rId40" Type="http://schemas.openxmlformats.org/officeDocument/2006/relationships/hyperlink" Target="http://img.jgi.doe.gov/cgi-bin/w/main.cgi?section=GeneDetail&amp;page=geneDetail&amp;gene_oid=638268119" TargetMode="External"/><Relationship Id="rId45" Type="http://schemas.openxmlformats.org/officeDocument/2006/relationships/hyperlink" Target="http://metacyc.com/META/NEW-IMAGE?type=REACTION&amp;object=GLUCONOLACT-RXN" TargetMode="External"/><Relationship Id="rId53" Type="http://schemas.openxmlformats.org/officeDocument/2006/relationships/hyperlink" Target="http://img.jgi.doe.gov/cgi-bin/w/main.cgi?exportGenes=1&amp;exportType=nucleic&amp;gene_oid=638264657&amp;up_stream=0&amp;down_stream=0" TargetMode="External"/><Relationship Id="rId5" Type="http://schemas.openxmlformats.org/officeDocument/2006/relationships/hyperlink" Target="http://img.jgi.doe.gov/cgi-bin/w/main.cgi?section=GeneDetail&amp;page=geneDetail&amp;gene_oid=638260196" TargetMode="External"/><Relationship Id="rId10" Type="http://schemas.openxmlformats.org/officeDocument/2006/relationships/hyperlink" Target="http://img.jgi.doe.gov/cgi-bin/w/main.cgi?exportGenes=1&amp;exportType=nucleic&amp;gene_oid=638265881&amp;up_stream=0&amp;down_stream=0" TargetMode="External"/><Relationship Id="rId19" Type="http://schemas.openxmlformats.org/officeDocument/2006/relationships/hyperlink" Target="http://img.jgi.doe.gov/cgi-bin/w/main.cgi?exportGenes=1&amp;exportType=nucleic&amp;gene_oid=645765241&amp;up_stream=0&amp;down_stream=0" TargetMode="External"/><Relationship Id="rId31" Type="http://schemas.openxmlformats.org/officeDocument/2006/relationships/hyperlink" Target="http://metacyc.com/META/NEW-IMAGE?type=REACTION&amp;object=6PGLUCONOLACT-RXN" TargetMode="External"/><Relationship Id="rId44" Type="http://schemas.openxmlformats.org/officeDocument/2006/relationships/hyperlink" Target="http://metacyc.com/META/NEW-IMAGE?type=REACTION&amp;object=GLUCOSE-1-DEHYDROGENASE-RXN" TargetMode="External"/><Relationship Id="rId52" Type="http://schemas.openxmlformats.org/officeDocument/2006/relationships/hyperlink" Target="http://130.88.248.2:1555/AFU293/NEW-IMAGE?type=REACTION&amp;object=PRPPSYN-RXN" TargetMode="External"/><Relationship Id="rId4" Type="http://schemas.openxmlformats.org/officeDocument/2006/relationships/hyperlink" Target="http://130.88.248.2:1555/AFU293/NEW-IMAGE?type=REACTION&amp;object=1TRANSKETO-RXN" TargetMode="External"/><Relationship Id="rId9" Type="http://schemas.openxmlformats.org/officeDocument/2006/relationships/hyperlink" Target="http://img.jgi.doe.gov/cgi-bin/w/main.cgi?section=GeneDetail&amp;page=geneDetail&amp;gene_oid=638212761" TargetMode="External"/><Relationship Id="rId14" Type="http://schemas.openxmlformats.org/officeDocument/2006/relationships/hyperlink" Target="http://130.88.248.2:1555/AFU293/NEW-IMAGE?type=REACTION&amp;object=RIBULP3EPIM-RXN" TargetMode="External"/><Relationship Id="rId22" Type="http://schemas.openxmlformats.org/officeDocument/2006/relationships/hyperlink" Target="http://img.jgi.doe.gov/cgi-bin/w/main.cgi?exportGenes=1&amp;exportType=nucleic&amp;gene_oid=638267378&amp;up_stream=0&amp;down_stream=0" TargetMode="External"/><Relationship Id="rId27" Type="http://schemas.openxmlformats.org/officeDocument/2006/relationships/hyperlink" Target="http://130.88.248.2:1555/AFU293/NEW-IMAGE?type=REACTION&amp;object=RIBULP3EPIM-RXN" TargetMode="External"/><Relationship Id="rId30" Type="http://schemas.openxmlformats.org/officeDocument/2006/relationships/hyperlink" Target="http://130.88.248.2:1555/AFU293/NEW-IMAGE?type=REACTION&amp;object=RIB5PISOM-RXN" TargetMode="External"/><Relationship Id="rId35" Type="http://schemas.openxmlformats.org/officeDocument/2006/relationships/hyperlink" Target="http://img.jgi.doe.gov/cgi-bin/w/main.cgi?section=GeneDetail&amp;page=geneDetail&amp;gene_oid=645775322" TargetMode="External"/><Relationship Id="rId43" Type="http://schemas.openxmlformats.org/officeDocument/2006/relationships/hyperlink" Target="http://metacyc.com/META/NEW-IMAGE?type=REACTION&amp;object=GLUCOSE-1-DEHYDROGENASE-RXN" TargetMode="External"/><Relationship Id="rId48" Type="http://schemas.openxmlformats.org/officeDocument/2006/relationships/hyperlink" Target="http://img.jgi.doe.gov/cgi-bin/w/main.cgi?section=GeneDetail&amp;page=geneDetail&amp;gene_oid=638268254" TargetMode="External"/><Relationship Id="rId8" Type="http://schemas.openxmlformats.org/officeDocument/2006/relationships/hyperlink" Target="http://img.jgi.doe.gov/cgi-bin/w/main.cgi?section=GeneDetail&amp;page=geneDetail&amp;gene_oid=638265881" TargetMode="External"/><Relationship Id="rId51" Type="http://schemas.openxmlformats.org/officeDocument/2006/relationships/hyperlink" Target="http://img.jgi.doe.gov/cgi-bin/w/main.cgi?exportGenes=1&amp;exportType=nucleic&amp;gene_oid=638263577&amp;up_stream=0&amp;down_stream=0" TargetMode="External"/><Relationship Id="rId3" Type="http://schemas.openxmlformats.org/officeDocument/2006/relationships/hyperlink" Target="http://130.88.248.2:1555/AFU293/NEW-IMAGE?type=REACTION&amp;object=2TRANSKETO-RXN" TargetMode="External"/><Relationship Id="rId12" Type="http://schemas.openxmlformats.org/officeDocument/2006/relationships/hyperlink" Target="http://img.jgi.doe.gov/cgi-bin/w/main.cgi?section=GeneDetail&amp;page=geneDetail&amp;gene_oid=638262052" TargetMode="External"/><Relationship Id="rId17" Type="http://schemas.openxmlformats.org/officeDocument/2006/relationships/hyperlink" Target="http://img.jgi.doe.gov/cgi-bin/w/main.cgi?exportGenes=1&amp;exportType=nucleic&amp;gene_oid=645765078&amp;up_stream=0&amp;down_stream=0" TargetMode="External"/><Relationship Id="rId25" Type="http://schemas.openxmlformats.org/officeDocument/2006/relationships/hyperlink" Target="http://130.88.248.2:1555/AFU293/NEW-IMAGE?type=REACTION&amp;object=1TRANSKETO-RXN" TargetMode="External"/><Relationship Id="rId33" Type="http://schemas.openxmlformats.org/officeDocument/2006/relationships/hyperlink" Target="http://metacyc.com/META/NEW-IMAGE?type=REACTION&amp;object=GLU6PDEHYDROG-RXN" TargetMode="External"/><Relationship Id="rId38" Type="http://schemas.openxmlformats.org/officeDocument/2006/relationships/hyperlink" Target="http://img.jgi.doe.gov/cgi-bin/w/main.cgi?exportGenes=1&amp;exportType=nucleic&amp;gene_oid=645760106&amp;up_stream=0&amp;down_stream=0" TargetMode="External"/><Relationship Id="rId46" Type="http://schemas.openxmlformats.org/officeDocument/2006/relationships/hyperlink" Target="http://metacyc.com/META/NEW-IMAGE?type=REACTION&amp;object=GLUCONOLACT-RXN" TargetMode="External"/><Relationship Id="rId20" Type="http://schemas.openxmlformats.org/officeDocument/2006/relationships/hyperlink" Target="http://130.88.248.2:1555/AFU293/NEW-IMAGE?type=REACTION&amp;object=RXN-3341" TargetMode="External"/><Relationship Id="rId41" Type="http://schemas.openxmlformats.org/officeDocument/2006/relationships/hyperlink" Target="http://img.jgi.doe.gov/cgi-bin/w/main.cgi?exportGenes=1&amp;exportType=nucleic&amp;gene_oid=645768776&amp;up_stream=0&amp;down_stream=0" TargetMode="External"/><Relationship Id="rId54" Type="http://schemas.openxmlformats.org/officeDocument/2006/relationships/printerSettings" Target="../printerSettings/printerSettings3.bin"/><Relationship Id="rId1" Type="http://schemas.openxmlformats.org/officeDocument/2006/relationships/hyperlink" Target="http://img.jgi.doe.gov/cgi-bin/w/main.cgi?section=GeneDetail&amp;page=geneDetail&amp;gene_oid=638260196" TargetMode="External"/><Relationship Id="rId6" Type="http://schemas.openxmlformats.org/officeDocument/2006/relationships/hyperlink" Target="http://img.jgi.doe.gov/cgi-bin/w/main.cgi?exportGenes=1&amp;exportType=nucleic&amp;gene_oid=638260196&amp;up_stream=0&amp;down_stream=0" TargetMode="External"/><Relationship Id="rId15" Type="http://schemas.openxmlformats.org/officeDocument/2006/relationships/hyperlink" Target="http://130.88.248.2:1555/AFU293/NEW-IMAGE?type=REACTION&amp;object=GLUCONOKIN-RXN" TargetMode="External"/><Relationship Id="rId23" Type="http://schemas.openxmlformats.org/officeDocument/2006/relationships/hyperlink" Target="http://130.88.248.2:1555/AFU293/NEW-IMAGE?type=REACTION&amp;object=RIB5PISOM-RXN" TargetMode="External"/><Relationship Id="rId28" Type="http://schemas.openxmlformats.org/officeDocument/2006/relationships/hyperlink" Target="http://130.88.248.2:1555/AFU293/NEW-IMAGE?type=REACTION&amp;object=GLUCONOKIN-RXN" TargetMode="External"/><Relationship Id="rId36" Type="http://schemas.openxmlformats.org/officeDocument/2006/relationships/hyperlink" Target="http://img.jgi.doe.gov/cgi-bin/w/main.cgi?exportGenes=1&amp;exportType=nucleic&amp;gene_oid=645775322&amp;up_stream=0&amp;down_stream=0" TargetMode="External"/><Relationship Id="rId49" Type="http://schemas.openxmlformats.org/officeDocument/2006/relationships/hyperlink" Target="http://img.jgi.doe.gov/cgi-bin/w/main.cgi?exportGenes=1&amp;exportType=nucleic&amp;gene_oid=638268254&amp;up_stream=0&amp;down_stream=0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img.jgi.doe.gov/cgi-bin/w/main.cgi?exportGenes=1&amp;exportType=nucleic&amp;gene_oid=645765407&amp;up_stream=0&amp;down_stream=0" TargetMode="External"/><Relationship Id="rId21" Type="http://schemas.openxmlformats.org/officeDocument/2006/relationships/hyperlink" Target="http://img.jgi.doe.gov/cgi-bin/w/main.cgi?section=GeneDetail&amp;page=geneDetail&amp;gene_oid=645765255" TargetMode="External"/><Relationship Id="rId42" Type="http://schemas.openxmlformats.org/officeDocument/2006/relationships/hyperlink" Target="http://130.88.248.2:1555/AFU293/NEW-IMAGE?type=REACTION&amp;object=ATPSYN-RXN" TargetMode="External"/><Relationship Id="rId47" Type="http://schemas.openxmlformats.org/officeDocument/2006/relationships/hyperlink" Target="http://img.jgi.doe.gov/cgi-bin/w/main.cgi?section=GeneDetail&amp;page=geneDetail&amp;gene_oid=638265492" TargetMode="External"/><Relationship Id="rId63" Type="http://schemas.openxmlformats.org/officeDocument/2006/relationships/hyperlink" Target="http://img.jgi.doe.gov/cgi-bin/w/main.cgi?exportGenes=1&amp;exportType=nucleic&amp;gene_oid=645754113&amp;up_stream=0&amp;down_stream=0" TargetMode="External"/><Relationship Id="rId68" Type="http://schemas.openxmlformats.org/officeDocument/2006/relationships/hyperlink" Target="http://img.jgi.doe.gov/cgi-bin/w/main.cgi?exportGenes=1&amp;exportType=nucleic&amp;gene_oid=645760406&amp;up_stream=0&amp;down_stream=0" TargetMode="External"/><Relationship Id="rId84" Type="http://schemas.openxmlformats.org/officeDocument/2006/relationships/hyperlink" Target="http://img.jgi.doe.gov/cgi-bin/w/main.cgi?section=GeneDetail&amp;page=geneDetail&amp;gene_oid=638261768" TargetMode="External"/><Relationship Id="rId89" Type="http://schemas.openxmlformats.org/officeDocument/2006/relationships/hyperlink" Target="http://img.jgi.doe.gov/cgi-bin/w/main.cgi?exportGenes=1&amp;exportType=nucleic&amp;gene_oid=638261175&amp;up_stream=0&amp;down_stream=0" TargetMode="External"/><Relationship Id="rId112" Type="http://schemas.openxmlformats.org/officeDocument/2006/relationships/hyperlink" Target="http://img.jgi.doe.gov/cgi-bin/w/main.cgi?section=GeneDetail&amp;page=geneDetail&amp;gene_oid=638262089" TargetMode="External"/><Relationship Id="rId16" Type="http://schemas.openxmlformats.org/officeDocument/2006/relationships/hyperlink" Target="http://img.jgi.doe.gov/cgi-bin/w/main.cgi?exportGenes=1&amp;exportType=nucleic&amp;gene_oid=645778598&amp;up_stream=0&amp;down_stream=0" TargetMode="External"/><Relationship Id="rId107" Type="http://schemas.openxmlformats.org/officeDocument/2006/relationships/hyperlink" Target="http://img.jgi.doe.gov/cgi-bin/w/main.cgi?exportGenes=1&amp;exportType=nucleic&amp;gene_oid=638264706&amp;up_stream=0&amp;down_stream=0" TargetMode="External"/><Relationship Id="rId11" Type="http://schemas.openxmlformats.org/officeDocument/2006/relationships/hyperlink" Target="http://130.88.248.2:1555/AFU293/NEW-IMAGE?type=REACTION&amp;object=ATPSYN-RXN" TargetMode="External"/><Relationship Id="rId32" Type="http://schemas.openxmlformats.org/officeDocument/2006/relationships/hyperlink" Target="http://img.jgi.doe.gov/cgi-bin/w/main.cgi?exportGenes=1&amp;exportType=nucleic&amp;gene_oid=645774748&amp;up_stream=0&amp;down_stream=0" TargetMode="External"/><Relationship Id="rId37" Type="http://schemas.openxmlformats.org/officeDocument/2006/relationships/hyperlink" Target="http://img.jgi.doe.gov/cgi-bin/w/main.cgi?section=GeneDetail&amp;page=geneDetail&amp;gene_oid=640408596" TargetMode="External"/><Relationship Id="rId53" Type="http://schemas.openxmlformats.org/officeDocument/2006/relationships/hyperlink" Target="http://img.jgi.doe.gov/cgi-bin/w/main.cgi?section=GeneDetail&amp;page=geneDetail&amp;gene_oid=638261439" TargetMode="External"/><Relationship Id="rId58" Type="http://schemas.openxmlformats.org/officeDocument/2006/relationships/hyperlink" Target="http://img.jgi.doe.gov/cgi-bin/w/main.cgi?exportGenes=1&amp;exportType=nucleic&amp;gene_oid=640408705&amp;up_stream=0&amp;down_stream=0" TargetMode="External"/><Relationship Id="rId74" Type="http://schemas.openxmlformats.org/officeDocument/2006/relationships/hyperlink" Target="http://img.jgi.doe.gov/cgi-bin/w/main.cgi?section=GeneDetail&amp;page=geneDetail&amp;gene_oid=645760221" TargetMode="External"/><Relationship Id="rId79" Type="http://schemas.openxmlformats.org/officeDocument/2006/relationships/hyperlink" Target="http://img.jgi.doe.gov/cgi-bin/w/main.cgi?exportGenes=1&amp;exportType=nucleic&amp;gene_oid=645755981&amp;up_stream=0&amp;down_stream=0" TargetMode="External"/><Relationship Id="rId102" Type="http://schemas.openxmlformats.org/officeDocument/2006/relationships/hyperlink" Target="http://img.jgi.doe.gov/cgi-bin/w/main.cgi?section=GeneDetail&amp;page=geneDetail&amp;gene_oid=645777771" TargetMode="External"/><Relationship Id="rId123" Type="http://schemas.openxmlformats.org/officeDocument/2006/relationships/hyperlink" Target="http://img.jgi.doe.gov/cgi-bin/w/main.cgi?exportGenes=1&amp;exportType=nucleic&amp;gene_oid=645761432&amp;up_stream=0&amp;down_stream=0" TargetMode="External"/><Relationship Id="rId128" Type="http://schemas.openxmlformats.org/officeDocument/2006/relationships/hyperlink" Target="http://img.jgi.doe.gov/cgi-bin/w/main.cgi?section=GeneDetail&amp;page=geneDetail&amp;gene_oid=638214869" TargetMode="External"/><Relationship Id="rId5" Type="http://schemas.openxmlformats.org/officeDocument/2006/relationships/hyperlink" Target="http://130.88.248.2:1555/AFU293/NEW-IMAGE?type=REACTION&amp;object=ATPSYN-RXN" TargetMode="External"/><Relationship Id="rId90" Type="http://schemas.openxmlformats.org/officeDocument/2006/relationships/hyperlink" Target="http://img.jgi.doe.gov/cgi-bin/w/main.cgi?section=GeneDetail&amp;page=geneDetail&amp;gene_oid=645764992" TargetMode="External"/><Relationship Id="rId95" Type="http://schemas.openxmlformats.org/officeDocument/2006/relationships/hyperlink" Target="http://img.jgi.doe.gov/cgi-bin/w/main.cgi?exportGenes=1&amp;exportType=nucleic&amp;gene_oid=645770714&amp;up_stream=0&amp;down_stream=0" TargetMode="External"/><Relationship Id="rId22" Type="http://schemas.openxmlformats.org/officeDocument/2006/relationships/hyperlink" Target="http://img.jgi.doe.gov/cgi-bin/w/main.cgi?exportGenes=1&amp;exportType=nucleic&amp;gene_oid=645765255&amp;up_stream=0&amp;down_stream=0" TargetMode="External"/><Relationship Id="rId27" Type="http://schemas.openxmlformats.org/officeDocument/2006/relationships/hyperlink" Target="http://metacyc.org/META/NEW-IMAGE?type=REACTION&amp;object=RXN-12352" TargetMode="External"/><Relationship Id="rId43" Type="http://schemas.openxmlformats.org/officeDocument/2006/relationships/hyperlink" Target="http://130.88.248.2:1555/ACLA/NEW-IMAGE?type=REACTION&amp;object=NADH-DEHYDROG-A-RXN" TargetMode="External"/><Relationship Id="rId48" Type="http://schemas.openxmlformats.org/officeDocument/2006/relationships/hyperlink" Target="http://img.jgi.doe.gov/cgi-bin/w/main.cgi?exportGenes=1&amp;exportType=nucleic&amp;gene_oid=638265492&amp;up_stream=0&amp;down_stream=0" TargetMode="External"/><Relationship Id="rId64" Type="http://schemas.openxmlformats.org/officeDocument/2006/relationships/hyperlink" Target="http://img.jgi.doe.gov/cgi-bin/w/main.cgi?exportGenes=1&amp;exportType=nucleic&amp;gene_oid=638263117&amp;up_stream=0&amp;down_stream=0" TargetMode="External"/><Relationship Id="rId69" Type="http://schemas.openxmlformats.org/officeDocument/2006/relationships/hyperlink" Target="http://img.jgi.doe.gov/cgi-bin/w/main.cgi?exportGenes=1&amp;exportType=nucleic&amp;gene_oid=645763033&amp;up_stream=0&amp;down_stream=0" TargetMode="External"/><Relationship Id="rId113" Type="http://schemas.openxmlformats.org/officeDocument/2006/relationships/hyperlink" Target="http://img.jgi.doe.gov/cgi-bin/w/main.cgi?exportGenes=1&amp;exportType=nucleic&amp;gene_oid=638262089&amp;up_stream=0&amp;down_stream=0" TargetMode="External"/><Relationship Id="rId118" Type="http://schemas.openxmlformats.org/officeDocument/2006/relationships/hyperlink" Target="http://img.jgi.doe.gov/cgi-bin/w/main.cgi?section=GeneDetail&amp;page=geneDetail&amp;gene_oid=645751983" TargetMode="External"/><Relationship Id="rId80" Type="http://schemas.openxmlformats.org/officeDocument/2006/relationships/hyperlink" Target="http://img.jgi.doe.gov/cgi-bin/w/main.cgi?section=GeneDetail&amp;page=geneDetail&amp;gene_oid=645775189" TargetMode="External"/><Relationship Id="rId85" Type="http://schemas.openxmlformats.org/officeDocument/2006/relationships/hyperlink" Target="http://img.jgi.doe.gov/cgi-bin/w/main.cgi?exportGenes=1&amp;exportType=nucleic&amp;gene_oid=638261768&amp;up_stream=0&amp;down_stream=0" TargetMode="External"/><Relationship Id="rId12" Type="http://schemas.openxmlformats.org/officeDocument/2006/relationships/hyperlink" Target="http://130.88.248.2:1555/AFU293/NEW-IMAGE?type=REACTION&amp;object=ATPSYN-RXN" TargetMode="External"/><Relationship Id="rId17" Type="http://schemas.openxmlformats.org/officeDocument/2006/relationships/hyperlink" Target="http://img.jgi.doe.gov/cgi-bin/w/main.cgi?section=GeneDetail&amp;page=geneDetail&amp;gene_oid=645760928" TargetMode="External"/><Relationship Id="rId33" Type="http://schemas.openxmlformats.org/officeDocument/2006/relationships/hyperlink" Target="http://img.jgi.doe.gov/cgi-bin/w/main.cgi?section=GeneDetail&amp;page=geneDetail&amp;gene_oid=645780873" TargetMode="External"/><Relationship Id="rId38" Type="http://schemas.openxmlformats.org/officeDocument/2006/relationships/hyperlink" Target="http://img.jgi.doe.gov/cgi-bin/w/main.cgi?exportGenes=1&amp;exportType=nucleic&amp;gene_oid=640408596&amp;up_stream=0&amp;down_stream=0" TargetMode="External"/><Relationship Id="rId59" Type="http://schemas.openxmlformats.org/officeDocument/2006/relationships/hyperlink" Target="http://img.jgi.doe.gov/cgi-bin/w/main.cgi?exportGenes=1&amp;exportType=nucleic&amp;gene_oid=638263631&amp;up_stream=0&amp;down_stream=0" TargetMode="External"/><Relationship Id="rId103" Type="http://schemas.openxmlformats.org/officeDocument/2006/relationships/hyperlink" Target="http://img.jgi.doe.gov/cgi-bin/w/main.cgi?exportGenes=1&amp;exportType=nucleic&amp;gene_oid=645777771&amp;up_stream=0&amp;down_stream=0" TargetMode="External"/><Relationship Id="rId108" Type="http://schemas.openxmlformats.org/officeDocument/2006/relationships/hyperlink" Target="http://img.jgi.doe.gov/cgi-bin/w/main.cgi?section=GeneDetail&amp;page=geneDetail&amp;gene_oid=645772239" TargetMode="External"/><Relationship Id="rId124" Type="http://schemas.openxmlformats.org/officeDocument/2006/relationships/hyperlink" Target="http://img.jgi.doe.gov/cgi-bin/w/main.cgi?section=GeneDetail&amp;page=geneDetail&amp;gene_oid=645753093" TargetMode="External"/><Relationship Id="rId129" Type="http://schemas.openxmlformats.org/officeDocument/2006/relationships/hyperlink" Target="http://img.jgi.doe.gov/cgi-bin/w/main.cgi?exportGenes=1&amp;exportType=nucleic&amp;gene_oid=638214869&amp;up_stream=0&amp;down_stream=0" TargetMode="External"/><Relationship Id="rId54" Type="http://schemas.openxmlformats.org/officeDocument/2006/relationships/hyperlink" Target="http://img.jgi.doe.gov/cgi-bin/w/main.cgi?exportGenes=1&amp;exportType=nucleic&amp;gene_oid=638261439&amp;up_stream=0&amp;down_stream=0" TargetMode="External"/><Relationship Id="rId70" Type="http://schemas.openxmlformats.org/officeDocument/2006/relationships/hyperlink" Target="http://img.jgi.doe.gov/cgi-bin/w/main.cgi?exportGenes=1&amp;exportType=nucleic&amp;gene_oid=645765406&amp;up_stream=0&amp;down_stream=0" TargetMode="External"/><Relationship Id="rId75" Type="http://schemas.openxmlformats.org/officeDocument/2006/relationships/hyperlink" Target="http://img.jgi.doe.gov/cgi-bin/w/main.cgi?exportGenes=1&amp;exportType=nucleic&amp;gene_oid=645760221&amp;up_stream=0&amp;down_stream=0" TargetMode="External"/><Relationship Id="rId91" Type="http://schemas.openxmlformats.org/officeDocument/2006/relationships/hyperlink" Target="http://img.jgi.doe.gov/cgi-bin/w/main.cgi?exportGenes=1&amp;exportType=nucleic&amp;gene_oid=645764992&amp;up_stream=0&amp;down_stream=0" TargetMode="External"/><Relationship Id="rId96" Type="http://schemas.openxmlformats.org/officeDocument/2006/relationships/hyperlink" Target="http://img.jgi.doe.gov/cgi-bin/w/main.cgi?section=GeneDetail&amp;page=geneDetail&amp;gene_oid=638261852" TargetMode="External"/><Relationship Id="rId1" Type="http://schemas.openxmlformats.org/officeDocument/2006/relationships/hyperlink" Target="http://130.88.248.2:1555/ACLA/NEW-IMAGE?type=REACTION&amp;object=NADH-DEHYDROG-A-RXN" TargetMode="External"/><Relationship Id="rId6" Type="http://schemas.openxmlformats.org/officeDocument/2006/relationships/hyperlink" Target="http://130.88.248.2:1555/ACLA/NEW-IMAGE?type=REACTION&amp;object=NADH-DEHYDROG-A-RXN" TargetMode="External"/><Relationship Id="rId23" Type="http://schemas.openxmlformats.org/officeDocument/2006/relationships/hyperlink" Target="http://img.jgi.doe.gov/cgi-bin/w/main.cgi?section=GeneDetail&amp;page=geneDetail&amp;gene_oid=645765102" TargetMode="External"/><Relationship Id="rId28" Type="http://schemas.openxmlformats.org/officeDocument/2006/relationships/hyperlink" Target="http://metacyc.org/META/NEW-IMAGE?type=REACTION&amp;object=RXN-12352" TargetMode="External"/><Relationship Id="rId49" Type="http://schemas.openxmlformats.org/officeDocument/2006/relationships/hyperlink" Target="http://img.jgi.doe.gov/cgi-bin/w/main.cgi?section=GeneDetail&amp;page=geneDetail&amp;gene_oid=638261900" TargetMode="External"/><Relationship Id="rId114" Type="http://schemas.openxmlformats.org/officeDocument/2006/relationships/hyperlink" Target="http://img.jgi.doe.gov/cgi-bin/w/main.cgi?section=GeneDetail&amp;page=geneDetail&amp;gene_oid=645762219" TargetMode="External"/><Relationship Id="rId119" Type="http://schemas.openxmlformats.org/officeDocument/2006/relationships/hyperlink" Target="http://img.jgi.doe.gov/cgi-bin/w/main.cgi?exportGenes=1&amp;exportType=nucleic&amp;gene_oid=645751983&amp;up_stream=0&amp;down_stream=0" TargetMode="External"/><Relationship Id="rId44" Type="http://schemas.openxmlformats.org/officeDocument/2006/relationships/hyperlink" Target="http://130.88.248.2:1555/ACLA/NEW-IMAGE?type=REACTION&amp;object=NADH-DEHYDROG-A-RXN" TargetMode="External"/><Relationship Id="rId60" Type="http://schemas.openxmlformats.org/officeDocument/2006/relationships/hyperlink" Target="http://img.jgi.doe.gov/cgi-bin/w/main.cgi?exportGenes=1&amp;exportType=nucleic&amp;gene_oid=638267588&amp;up_stream=0&amp;down_stream=0" TargetMode="External"/><Relationship Id="rId65" Type="http://schemas.openxmlformats.org/officeDocument/2006/relationships/hyperlink" Target="http://img.jgi.doe.gov/cgi-bin/w/main.cgi?exportGenes=1&amp;exportType=nucleic&amp;gene_oid=638261170&amp;up_stream=0&amp;down_stream=0" TargetMode="External"/><Relationship Id="rId81" Type="http://schemas.openxmlformats.org/officeDocument/2006/relationships/hyperlink" Target="http://img.jgi.doe.gov/cgi-bin/w/main.cgi?exportGenes=1&amp;exportType=nucleic&amp;gene_oid=645775189&amp;up_stream=0&amp;down_stream=0" TargetMode="External"/><Relationship Id="rId86" Type="http://schemas.openxmlformats.org/officeDocument/2006/relationships/hyperlink" Target="http://img.jgi.doe.gov/cgi-bin/w/main.cgi?section=GeneDetail&amp;page=geneDetail&amp;gene_oid=645777461" TargetMode="External"/><Relationship Id="rId130" Type="http://schemas.openxmlformats.org/officeDocument/2006/relationships/hyperlink" Target="http://img.jgi.doe.gov/cgi-bin/w/main.cgi?section=GeneDetail&amp;page=geneDetail&amp;gene_oid=638214874" TargetMode="External"/><Relationship Id="rId13" Type="http://schemas.openxmlformats.org/officeDocument/2006/relationships/hyperlink" Target="http://img.jgi.doe.gov/cgi-bin/w/main.cgi?section=GeneDetail&amp;page=geneDetail&amp;gene_oid=645778598" TargetMode="External"/><Relationship Id="rId18" Type="http://schemas.openxmlformats.org/officeDocument/2006/relationships/hyperlink" Target="http://img.jgi.doe.gov/cgi-bin/w/main.cgi?exportGenes=1&amp;exportType=nucleic&amp;gene_oid=645760928&amp;up_stream=0&amp;down_stream=0" TargetMode="External"/><Relationship Id="rId39" Type="http://schemas.openxmlformats.org/officeDocument/2006/relationships/hyperlink" Target="http://img.jgi.doe.gov/cgi-bin/w/main.cgi?section=GeneDetail&amp;page=geneDetail&amp;gene_oid=645752569" TargetMode="External"/><Relationship Id="rId109" Type="http://schemas.openxmlformats.org/officeDocument/2006/relationships/hyperlink" Target="http://img.jgi.doe.gov/cgi-bin/w/main.cgi?exportGenes=1&amp;exportType=nucleic&amp;gene_oid=645772239&amp;up_stream=0&amp;down_stream=0" TargetMode="External"/><Relationship Id="rId34" Type="http://schemas.openxmlformats.org/officeDocument/2006/relationships/hyperlink" Target="http://img.jgi.doe.gov/cgi-bin/w/main.cgi?exportGenes=1&amp;exportType=nucleic&amp;gene_oid=645780873&amp;up_stream=0&amp;down_stream=0" TargetMode="External"/><Relationship Id="rId50" Type="http://schemas.openxmlformats.org/officeDocument/2006/relationships/hyperlink" Target="http://img.jgi.doe.gov/cgi-bin/w/main.cgi?exportGenes=1&amp;exportType=nucleic&amp;gene_oid=638261900&amp;up_stream=0&amp;down_stream=0" TargetMode="External"/><Relationship Id="rId55" Type="http://schemas.openxmlformats.org/officeDocument/2006/relationships/hyperlink" Target="http://img.jgi.doe.gov/cgi-bin/w/main.cgi?section=GeneDetail&amp;page=geneDetail&amp;gene_oid=645758016" TargetMode="External"/><Relationship Id="rId76" Type="http://schemas.openxmlformats.org/officeDocument/2006/relationships/hyperlink" Target="http://img.jgi.doe.gov/cgi-bin/w/main.cgi?section=GeneDetail&amp;page=geneDetail&amp;gene_oid=638268874" TargetMode="External"/><Relationship Id="rId97" Type="http://schemas.openxmlformats.org/officeDocument/2006/relationships/hyperlink" Target="http://img.jgi.doe.gov/cgi-bin/w/main.cgi?exportGenes=1&amp;exportType=nucleic&amp;gene_oid=638261852&amp;up_stream=0&amp;down_stream=0" TargetMode="External"/><Relationship Id="rId104" Type="http://schemas.openxmlformats.org/officeDocument/2006/relationships/hyperlink" Target="http://img.jgi.doe.gov/cgi-bin/w/main.cgi?section=GeneDetail&amp;page=geneDetail&amp;gene_oid=645764881" TargetMode="External"/><Relationship Id="rId120" Type="http://schemas.openxmlformats.org/officeDocument/2006/relationships/hyperlink" Target="http://img.jgi.doe.gov/cgi-bin/w/main.cgi?section=GeneDetail&amp;page=geneDetail&amp;gene_oid=645761970" TargetMode="External"/><Relationship Id="rId125" Type="http://schemas.openxmlformats.org/officeDocument/2006/relationships/hyperlink" Target="http://img.jgi.doe.gov/cgi-bin/w/main.cgi?exportGenes=1&amp;exportType=nucleic&amp;gene_oid=645753093&amp;up_stream=0&amp;down_stream=0" TargetMode="External"/><Relationship Id="rId7" Type="http://schemas.openxmlformats.org/officeDocument/2006/relationships/hyperlink" Target="http://130.88.248.2:1555/AFU293/NEW-IMAGE?type=REACTION&amp;object=1.10.2.2-RXN" TargetMode="External"/><Relationship Id="rId71" Type="http://schemas.openxmlformats.org/officeDocument/2006/relationships/hyperlink" Target="http://img.jgi.doe.gov/cgi-bin/w/main.cgi?exportGenes=1&amp;exportType=nucleic&amp;gene_oid=638264253&amp;up_stream=0&amp;down_stream=0" TargetMode="External"/><Relationship Id="rId92" Type="http://schemas.openxmlformats.org/officeDocument/2006/relationships/hyperlink" Target="http://img.jgi.doe.gov/cgi-bin/w/main.cgi?section=GeneDetail&amp;page=geneDetail&amp;gene_oid=638265291" TargetMode="External"/><Relationship Id="rId2" Type="http://schemas.openxmlformats.org/officeDocument/2006/relationships/hyperlink" Target="http://www.genome.jp/dbget-bin/www_bget?ko:K00356" TargetMode="External"/><Relationship Id="rId29" Type="http://schemas.openxmlformats.org/officeDocument/2006/relationships/hyperlink" Target="http://img.jgi.doe.gov/cgi-bin/w/main.cgi?section=GeneDetail&amp;page=geneDetail&amp;gene_oid=645762696" TargetMode="External"/><Relationship Id="rId24" Type="http://schemas.openxmlformats.org/officeDocument/2006/relationships/hyperlink" Target="http://img.jgi.doe.gov/cgi-bin/w/main.cgi?exportGenes=1&amp;exportType=nucleic&amp;gene_oid=645765102&amp;up_stream=0&amp;down_stream=0" TargetMode="External"/><Relationship Id="rId40" Type="http://schemas.openxmlformats.org/officeDocument/2006/relationships/hyperlink" Target="http://img.jgi.doe.gov/cgi-bin/w/main.cgi?exportGenes=1&amp;exportType=nucleic&amp;gene_oid=645752569&amp;up_stream=0&amp;down_stream=0" TargetMode="External"/><Relationship Id="rId45" Type="http://schemas.openxmlformats.org/officeDocument/2006/relationships/hyperlink" Target="http://img.jgi.doe.gov/cgi-bin/w/main.cgi?section=GeneDetail&amp;page=geneDetail&amp;gene_oid=645761567" TargetMode="External"/><Relationship Id="rId66" Type="http://schemas.openxmlformats.org/officeDocument/2006/relationships/hyperlink" Target="http://img.jgi.doe.gov/cgi-bin/w/main.cgi?exportGenes=1&amp;exportType=nucleic&amp;gene_oid=638261170&amp;up_stream=0&amp;down_stream=0" TargetMode="External"/><Relationship Id="rId87" Type="http://schemas.openxmlformats.org/officeDocument/2006/relationships/hyperlink" Target="http://img.jgi.doe.gov/cgi-bin/w/main.cgi?exportGenes=1&amp;exportType=nucleic&amp;gene_oid=645777461&amp;up_stream=0&amp;down_stream=0" TargetMode="External"/><Relationship Id="rId110" Type="http://schemas.openxmlformats.org/officeDocument/2006/relationships/hyperlink" Target="http://img.jgi.doe.gov/cgi-bin/w/main.cgi?section=GeneDetail&amp;page=geneDetail&amp;gene_oid=638265816" TargetMode="External"/><Relationship Id="rId115" Type="http://schemas.openxmlformats.org/officeDocument/2006/relationships/hyperlink" Target="http://img.jgi.doe.gov/cgi-bin/w/main.cgi?exportGenes=1&amp;exportType=nucleic&amp;gene_oid=645762219&amp;up_stream=0&amp;down_stream=0" TargetMode="External"/><Relationship Id="rId131" Type="http://schemas.openxmlformats.org/officeDocument/2006/relationships/hyperlink" Target="http://img.jgi.doe.gov/cgi-bin/w/main.cgi?exportGenes=1&amp;exportType=nucleic&amp;gene_oid=638214874&amp;up_stream=0&amp;down_stream=0" TargetMode="External"/><Relationship Id="rId61" Type="http://schemas.openxmlformats.org/officeDocument/2006/relationships/hyperlink" Target="http://img.jgi.doe.gov/cgi-bin/w/main.cgi?exportGenes=1&amp;exportType=nucleic&amp;gene_oid=638264682&amp;up_stream=0&amp;down_stream=0" TargetMode="External"/><Relationship Id="rId82" Type="http://schemas.openxmlformats.org/officeDocument/2006/relationships/hyperlink" Target="http://img.jgi.doe.gov/cgi-bin/w/main.cgi?section=GeneDetail&amp;page=geneDetail&amp;gene_oid=638259279" TargetMode="External"/><Relationship Id="rId19" Type="http://schemas.openxmlformats.org/officeDocument/2006/relationships/hyperlink" Target="http://img.jgi.doe.gov/cgi-bin/w/main.cgi?section=GeneDetail&amp;page=geneDetail&amp;gene_oid=638266990" TargetMode="External"/><Relationship Id="rId14" Type="http://schemas.openxmlformats.org/officeDocument/2006/relationships/hyperlink" Target="http://img.jgi.doe.gov/cgi-bin/w/main.cgi?section=GeneDetail&amp;page=geneDetail&amp;gene_oid=645768701" TargetMode="External"/><Relationship Id="rId30" Type="http://schemas.openxmlformats.org/officeDocument/2006/relationships/hyperlink" Target="http://img.jgi.doe.gov/cgi-bin/w/main.cgi?exportGenes=1&amp;exportType=nucleic&amp;gene_oid=645762696&amp;up_stream=0&amp;down_stream=0" TargetMode="External"/><Relationship Id="rId35" Type="http://schemas.openxmlformats.org/officeDocument/2006/relationships/hyperlink" Target="http://img.jgi.doe.gov/cgi-bin/w/main.cgi?section=GeneDetail&amp;page=geneDetail&amp;gene_oid=645778737" TargetMode="External"/><Relationship Id="rId56" Type="http://schemas.openxmlformats.org/officeDocument/2006/relationships/hyperlink" Target="http://img.jgi.doe.gov/cgi-bin/w/main.cgi?exportGenes=1&amp;exportType=nucleic&amp;gene_oid=645758016&amp;up_stream=0&amp;down_stream=0" TargetMode="External"/><Relationship Id="rId77" Type="http://schemas.openxmlformats.org/officeDocument/2006/relationships/hyperlink" Target="http://img.jgi.doe.gov/cgi-bin/w/main.cgi?exportGenes=1&amp;exportType=nucleic&amp;gene_oid=638268874&amp;up_stream=0&amp;down_stream=0" TargetMode="External"/><Relationship Id="rId100" Type="http://schemas.openxmlformats.org/officeDocument/2006/relationships/hyperlink" Target="http://img.jgi.doe.gov/cgi-bin/w/main.cgi?section=GeneDetail&amp;page=geneDetail&amp;gene_oid=645774414" TargetMode="External"/><Relationship Id="rId105" Type="http://schemas.openxmlformats.org/officeDocument/2006/relationships/hyperlink" Target="http://img.jgi.doe.gov/cgi-bin/w/main.cgi?exportGenes=1&amp;exportType=nucleic&amp;gene_oid=645764881&amp;up_stream=0&amp;down_stream=0" TargetMode="External"/><Relationship Id="rId126" Type="http://schemas.openxmlformats.org/officeDocument/2006/relationships/hyperlink" Target="http://img.jgi.doe.gov/cgi-bin/w/main.cgi?section=GeneDetail&amp;page=geneDetail&amp;gene_oid=638214834" TargetMode="External"/><Relationship Id="rId8" Type="http://schemas.openxmlformats.org/officeDocument/2006/relationships/hyperlink" Target="http://130.88.248.2:1555/AFU293/NEW-IMAGE?type=REACTION&amp;object=CYTOCHROME-C-OXIDASE-RXN" TargetMode="External"/><Relationship Id="rId51" Type="http://schemas.openxmlformats.org/officeDocument/2006/relationships/hyperlink" Target="http://img.jgi.doe.gov/cgi-bin/w/main.cgi?exportGenes=1&amp;exportType=nucleic&amp;gene_oid=638267195&amp;up_stream=0&amp;down_stream=0" TargetMode="External"/><Relationship Id="rId72" Type="http://schemas.openxmlformats.org/officeDocument/2006/relationships/hyperlink" Target="http://130.88.248.2:1555/AFU293/NEW-IMAGE?type=REACTION&amp;object=ATPSYN-RXN" TargetMode="External"/><Relationship Id="rId93" Type="http://schemas.openxmlformats.org/officeDocument/2006/relationships/hyperlink" Target="http://img.jgi.doe.gov/cgi-bin/w/main.cgi?exportGenes=1&amp;exportType=nucleic&amp;gene_oid=638265291&amp;up_stream=0&amp;down_stream=0" TargetMode="External"/><Relationship Id="rId98" Type="http://schemas.openxmlformats.org/officeDocument/2006/relationships/hyperlink" Target="http://img.jgi.doe.gov/cgi-bin/w/main.cgi?section=GeneDetail&amp;page=geneDetail&amp;gene_oid=645758915" TargetMode="External"/><Relationship Id="rId121" Type="http://schemas.openxmlformats.org/officeDocument/2006/relationships/hyperlink" Target="http://img.jgi.doe.gov/cgi-bin/w/main.cgi?exportGenes=1&amp;exportType=nucleic&amp;gene_oid=645761970&amp;up_stream=0&amp;down_stream=0" TargetMode="External"/><Relationship Id="rId3" Type="http://schemas.openxmlformats.org/officeDocument/2006/relationships/hyperlink" Target="http://130.88.248.2:1555/AFU293/NEW-IMAGE?type=REACTION&amp;object=1.10.2.2-RXN" TargetMode="External"/><Relationship Id="rId25" Type="http://schemas.openxmlformats.org/officeDocument/2006/relationships/hyperlink" Target="http://img.jgi.doe.gov/cgi-bin/w/main.cgi?section=GeneDetail&amp;page=geneDetail&amp;gene_oid=645772476" TargetMode="External"/><Relationship Id="rId46" Type="http://schemas.openxmlformats.org/officeDocument/2006/relationships/hyperlink" Target="http://img.jgi.doe.gov/cgi-bin/w/main.cgi?exportGenes=1&amp;exportType=nucleic&amp;gene_oid=645761567&amp;up_stream=0&amp;down_stream=0" TargetMode="External"/><Relationship Id="rId67" Type="http://schemas.openxmlformats.org/officeDocument/2006/relationships/hyperlink" Target="http://img.jgi.doe.gov/cgi-bin/w/main.cgi?exportGenes=1&amp;exportType=nucleic&amp;gene_oid=638261170&amp;up_stream=0&amp;down_stream=0" TargetMode="External"/><Relationship Id="rId116" Type="http://schemas.openxmlformats.org/officeDocument/2006/relationships/hyperlink" Target="http://img.jgi.doe.gov/cgi-bin/w/main.cgi?section=GeneDetail&amp;page=geneDetail&amp;gene_oid=645765407" TargetMode="External"/><Relationship Id="rId20" Type="http://schemas.openxmlformats.org/officeDocument/2006/relationships/hyperlink" Target="http://img.jgi.doe.gov/cgi-bin/w/main.cgi?exportGenes=1&amp;exportType=nucleic&amp;gene_oid=638266990&amp;up_stream=0&amp;down_stream=0" TargetMode="External"/><Relationship Id="rId41" Type="http://schemas.openxmlformats.org/officeDocument/2006/relationships/hyperlink" Target="http://img.jgi.doe.gov/cgi-bin/w/main.cgi?section=GeneDetail&amp;page=geneDetail&amp;gene_oid=645757360" TargetMode="External"/><Relationship Id="rId62" Type="http://schemas.openxmlformats.org/officeDocument/2006/relationships/hyperlink" Target="http://img.jgi.doe.gov/cgi-bin/w/main.cgi?exportGenes=1&amp;exportType=nucleic&amp;gene_oid=638259596&amp;up_stream=0&amp;down_stream=0" TargetMode="External"/><Relationship Id="rId83" Type="http://schemas.openxmlformats.org/officeDocument/2006/relationships/hyperlink" Target="http://img.jgi.doe.gov/cgi-bin/w/main.cgi?exportGenes=1&amp;exportType=nucleic&amp;gene_oid=638259279&amp;up_stream=0&amp;down_stream=0" TargetMode="External"/><Relationship Id="rId88" Type="http://schemas.openxmlformats.org/officeDocument/2006/relationships/hyperlink" Target="http://img.jgi.doe.gov/cgi-bin/w/main.cgi?section=GeneDetail&amp;page=geneDetail&amp;gene_oid=638261175" TargetMode="External"/><Relationship Id="rId111" Type="http://schemas.openxmlformats.org/officeDocument/2006/relationships/hyperlink" Target="http://img.jgi.doe.gov/cgi-bin/w/main.cgi?exportGenes=1&amp;exportType=nucleic&amp;gene_oid=638265816&amp;up_stream=0&amp;down_stream=0" TargetMode="External"/><Relationship Id="rId132" Type="http://schemas.openxmlformats.org/officeDocument/2006/relationships/printerSettings" Target="../printerSettings/printerSettings4.bin"/><Relationship Id="rId15" Type="http://schemas.openxmlformats.org/officeDocument/2006/relationships/hyperlink" Target="http://img.jgi.doe.gov/cgi-bin/w/main.cgi?exportGenes=1&amp;exportType=nucleic&amp;gene_oid=645768701&amp;up_stream=0&amp;down_stream=0" TargetMode="External"/><Relationship Id="rId36" Type="http://schemas.openxmlformats.org/officeDocument/2006/relationships/hyperlink" Target="http://img.jgi.doe.gov/cgi-bin/w/main.cgi?exportGenes=1&amp;exportType=nucleic&amp;gene_oid=645778737&amp;up_stream=0&amp;down_stream=0" TargetMode="External"/><Relationship Id="rId57" Type="http://schemas.openxmlformats.org/officeDocument/2006/relationships/hyperlink" Target="http://img.jgi.doe.gov/cgi-bin/w/main.cgi?exportGenes=1&amp;exportType=nucleic&amp;gene_oid=645757178&amp;up_stream=0&amp;down_stream=0" TargetMode="External"/><Relationship Id="rId106" Type="http://schemas.openxmlformats.org/officeDocument/2006/relationships/hyperlink" Target="http://img.jgi.doe.gov/cgi-bin/w/main.cgi?section=GeneDetail&amp;page=geneDetail&amp;gene_oid=638264706" TargetMode="External"/><Relationship Id="rId127" Type="http://schemas.openxmlformats.org/officeDocument/2006/relationships/hyperlink" Target="http://img.jgi.doe.gov/cgi-bin/w/main.cgi?exportGenes=1&amp;exportType=nucleic&amp;gene_oid=638214834&amp;up_stream=0&amp;down_stream=0" TargetMode="External"/><Relationship Id="rId10" Type="http://schemas.openxmlformats.org/officeDocument/2006/relationships/hyperlink" Target="http://metacyc.com/META/NEW-IMAGE?type=REACTION&amp;object=INORGPYROPHOSPHAT-RXN" TargetMode="External"/><Relationship Id="rId31" Type="http://schemas.openxmlformats.org/officeDocument/2006/relationships/hyperlink" Target="http://img.jgi.doe.gov/cgi-bin/w/main.cgi?section=GeneDetail&amp;page=geneDetail&amp;gene_oid=645774748" TargetMode="External"/><Relationship Id="rId52" Type="http://schemas.openxmlformats.org/officeDocument/2006/relationships/hyperlink" Target="http://img.jgi.doe.gov/cgi-bin/w/main.cgi?exportGenes=1&amp;exportType=nucleic&amp;gene_oid=645779017&amp;up_stream=0&amp;down_stream=0" TargetMode="External"/><Relationship Id="rId73" Type="http://schemas.openxmlformats.org/officeDocument/2006/relationships/hyperlink" Target="http://130.88.248.2:1555/AFU293/NEW-IMAGE?type=REACTION&amp;object=ATPSYN-RXN" TargetMode="External"/><Relationship Id="rId78" Type="http://schemas.openxmlformats.org/officeDocument/2006/relationships/hyperlink" Target="http://img.jgi.doe.gov/cgi-bin/w/main.cgi?section=GeneDetail&amp;page=geneDetail&amp;gene_oid=645755981" TargetMode="External"/><Relationship Id="rId94" Type="http://schemas.openxmlformats.org/officeDocument/2006/relationships/hyperlink" Target="http://img.jgi.doe.gov/cgi-bin/w/main.cgi?section=GeneDetail&amp;page=geneDetail&amp;gene_oid=645770714" TargetMode="External"/><Relationship Id="rId99" Type="http://schemas.openxmlformats.org/officeDocument/2006/relationships/hyperlink" Target="http://img.jgi.doe.gov/cgi-bin/w/main.cgi?exportGenes=1&amp;exportType=nucleic&amp;gene_oid=645758915&amp;up_stream=0&amp;down_stream=0" TargetMode="External"/><Relationship Id="rId101" Type="http://schemas.openxmlformats.org/officeDocument/2006/relationships/hyperlink" Target="http://img.jgi.doe.gov/cgi-bin/w/main.cgi?exportGenes=1&amp;exportType=nucleic&amp;gene_oid=645774414&amp;up_stream=0&amp;down_stream=0" TargetMode="External"/><Relationship Id="rId122" Type="http://schemas.openxmlformats.org/officeDocument/2006/relationships/hyperlink" Target="http://img.jgi.doe.gov/cgi-bin/w/main.cgi?section=GeneDetail&amp;page=geneDetail&amp;gene_oid=645761432" TargetMode="External"/><Relationship Id="rId4" Type="http://schemas.openxmlformats.org/officeDocument/2006/relationships/hyperlink" Target="http://130.88.248.2:1555/AFU293/NEW-IMAGE?type=REACTION&amp;object=CYTOCHROME-C-OXIDASE-RXN" TargetMode="External"/><Relationship Id="rId9" Type="http://schemas.openxmlformats.org/officeDocument/2006/relationships/hyperlink" Target="http://metacyc.com/META/NEW-IMAGE?type=REACTION&amp;object=INORGPYROPHOSPHAT-RXN" TargetMode="External"/><Relationship Id="rId26" Type="http://schemas.openxmlformats.org/officeDocument/2006/relationships/hyperlink" Target="http://img.jgi.doe.gov/cgi-bin/w/main.cgi?exportGenes=1&amp;exportType=nucleic&amp;gene_oid=645772476&amp;up_stream=0&amp;down_stream=0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genome.jp/dbget-bin/www_bget?ko+K01733" TargetMode="External"/><Relationship Id="rId21" Type="http://schemas.openxmlformats.org/officeDocument/2006/relationships/hyperlink" Target="http://img.jgi.doe.gov/cgi-bin/w/main.cgi?exportGenes=1&amp;exportType=nucleic&amp;gene_oid=645772423&amp;up_stream=0&amp;down_stream=0" TargetMode="External"/><Relationship Id="rId324" Type="http://schemas.openxmlformats.org/officeDocument/2006/relationships/hyperlink" Target="http://img.jgi.doe.gov/cgi-bin/w/main.cgi?exportGenes=1&amp;exportType=nucleic&amp;gene_oid=638261263&amp;up_stream=0&amp;down_stream=0" TargetMode="External"/><Relationship Id="rId531" Type="http://schemas.openxmlformats.org/officeDocument/2006/relationships/hyperlink" Target="http://img.jgi.doe.gov/cgi-bin/w/main.cgi?section=GeneDetail&amp;page=geneDetail&amp;gene_oid=638267189" TargetMode="External"/><Relationship Id="rId170" Type="http://schemas.openxmlformats.org/officeDocument/2006/relationships/hyperlink" Target="http://asco.gersteinlab.org/glio/gene/12097/" TargetMode="External"/><Relationship Id="rId268" Type="http://schemas.openxmlformats.org/officeDocument/2006/relationships/hyperlink" Target="http://www.genome.jp/dbget-bin/www_bget?ko+K00620" TargetMode="External"/><Relationship Id="rId475" Type="http://schemas.openxmlformats.org/officeDocument/2006/relationships/hyperlink" Target="http://img.jgi.doe.gov/cgi-bin/w/main.cgi?section=GeneDetail&amp;page=geneDetail&amp;gene_oid=638264772" TargetMode="External"/><Relationship Id="rId32" Type="http://schemas.openxmlformats.org/officeDocument/2006/relationships/hyperlink" Target="http://metacyc.com/META/NEW-IMAGE?type=REACTION&amp;object=GLUTAMATE-SYNTHASE-NADH-RXN" TargetMode="External"/><Relationship Id="rId128" Type="http://schemas.openxmlformats.org/officeDocument/2006/relationships/hyperlink" Target="http://metacyc.com/META/NEW-IMAGE?type=REACTION&amp;object=THREONINE-ALDOLASE-RXN" TargetMode="External"/><Relationship Id="rId335" Type="http://schemas.openxmlformats.org/officeDocument/2006/relationships/hyperlink" Target="http://www.genome.jp/dbget-bin/www_bget?ko+K00143" TargetMode="External"/><Relationship Id="rId542" Type="http://schemas.openxmlformats.org/officeDocument/2006/relationships/hyperlink" Target="http://www.genome.jp/dbget-bin/www_bget?ko+K00381" TargetMode="External"/><Relationship Id="rId181" Type="http://schemas.openxmlformats.org/officeDocument/2006/relationships/hyperlink" Target="http://www.genome.jp/dbget-bin/www_bget?ko+K00549" TargetMode="External"/><Relationship Id="rId402" Type="http://schemas.openxmlformats.org/officeDocument/2006/relationships/hyperlink" Target="http://img.jgi.doe.gov/cgi-bin/w/main.cgi?section=GeneDetail&amp;page=geneDetail&amp;gene_oid=645767839" TargetMode="External"/><Relationship Id="rId279" Type="http://schemas.openxmlformats.org/officeDocument/2006/relationships/hyperlink" Target="http://asco.gersteinlab.org/glio/gene/15296/" TargetMode="External"/><Relationship Id="rId486" Type="http://schemas.openxmlformats.org/officeDocument/2006/relationships/hyperlink" Target="http://img.jgi.doe.gov/cgi-bin/w/main.cgi?exportGenes=1&amp;exportType=nucleic&amp;gene_oid=638261491&amp;up_stream=0&amp;down_stream=0" TargetMode="External"/><Relationship Id="rId43" Type="http://schemas.openxmlformats.org/officeDocument/2006/relationships/hyperlink" Target="http://www.genome.jp/dbget-bin/www_bget?ko+K13524" TargetMode="External"/><Relationship Id="rId139" Type="http://schemas.openxmlformats.org/officeDocument/2006/relationships/hyperlink" Target="http://img.jgi.doe.gov/cgi-bin/w/main.cgi?exportGenes=1&amp;exportType=nucleic&amp;gene_oid=638266905&amp;up_stream=0&amp;down_stream=0" TargetMode="External"/><Relationship Id="rId346" Type="http://schemas.openxmlformats.org/officeDocument/2006/relationships/hyperlink" Target="http://img.jgi.doe.gov/cgi-bin/w/main.cgi?exportGenes=1&amp;exportType=nucleic&amp;gene_oid=638264625&amp;up_stream=0&amp;down_stream=0" TargetMode="External"/><Relationship Id="rId553" Type="http://schemas.openxmlformats.org/officeDocument/2006/relationships/hyperlink" Target="http://img.jgi.doe.gov/cgi-bin/w/main.cgi?exportGenes=1&amp;exportType=nucleic&amp;gene_oid=638259921&amp;up_stream=0&amp;down_stream=0" TargetMode="External"/><Relationship Id="rId192" Type="http://schemas.openxmlformats.org/officeDocument/2006/relationships/hyperlink" Target="http://img.jgi.doe.gov/cgi-bin/w/main.cgi?exportGenes=1&amp;exportType=nucleic&amp;gene_oid=638263406&amp;up_stream=0&amp;down_stream=0" TargetMode="External"/><Relationship Id="rId206" Type="http://schemas.openxmlformats.org/officeDocument/2006/relationships/hyperlink" Target="http://img.jgi.doe.gov/cgi-bin/w/main.cgi?exportGenes=1&amp;exportType=nucleic&amp;gene_oid=638264311&amp;up_stream=0&amp;down_stream=0" TargetMode="External"/><Relationship Id="rId413" Type="http://schemas.openxmlformats.org/officeDocument/2006/relationships/hyperlink" Target="http://asco.gersteinlab.org/glio/gene/15782/" TargetMode="External"/><Relationship Id="rId497" Type="http://schemas.openxmlformats.org/officeDocument/2006/relationships/hyperlink" Target="http://asco.gersteinlab.org/glio/gene/17463/" TargetMode="External"/><Relationship Id="rId357" Type="http://schemas.openxmlformats.org/officeDocument/2006/relationships/hyperlink" Target="http://img.jgi.doe.gov/cgi-bin/w/main.cgi?section=GeneDetail&amp;page=geneDetail&amp;gene_oid=645766373" TargetMode="External"/><Relationship Id="rId54" Type="http://schemas.openxmlformats.org/officeDocument/2006/relationships/hyperlink" Target="http://img.jgi.doe.gov/cgi-bin/w/main.cgi?exportGenes=1&amp;exportType=nucleic&amp;gene_oid=638213290&amp;up_stream=0&amp;down_stream=0" TargetMode="External"/><Relationship Id="rId217" Type="http://schemas.openxmlformats.org/officeDocument/2006/relationships/hyperlink" Target="http://www.genome.jp/dbget-bin/www_bget?ko+K01649" TargetMode="External"/><Relationship Id="rId564" Type="http://schemas.openxmlformats.org/officeDocument/2006/relationships/hyperlink" Target="http://metacyc.com/META/NEW-IMAGE?type=REACTION&amp;object=THIOREDOXIN-REDUCT-NADPH-RXN" TargetMode="External"/><Relationship Id="rId424" Type="http://schemas.openxmlformats.org/officeDocument/2006/relationships/hyperlink" Target="http://www.genome.jp/dbget-bin/www_bget?ko+K01626" TargetMode="External"/><Relationship Id="rId270" Type="http://schemas.openxmlformats.org/officeDocument/2006/relationships/hyperlink" Target="http://www.genome.jp/dbget-bin/www_bget?ko+K00611" TargetMode="External"/><Relationship Id="rId65" Type="http://schemas.openxmlformats.org/officeDocument/2006/relationships/hyperlink" Target="http://asco.gersteinlab.org/glio/gene/15620/" TargetMode="External"/><Relationship Id="rId130" Type="http://schemas.openxmlformats.org/officeDocument/2006/relationships/hyperlink" Target="http://img.jgi.doe.gov/cgi-bin/w/main.cgi?section=GeneDetail&amp;page=geneDetail&amp;gene_oid=638259549" TargetMode="External"/><Relationship Id="rId368" Type="http://schemas.openxmlformats.org/officeDocument/2006/relationships/hyperlink" Target="http://www.genome.jp/dbget-bin/www_bget?ko+K02501" TargetMode="External"/><Relationship Id="rId172" Type="http://schemas.openxmlformats.org/officeDocument/2006/relationships/hyperlink" Target="http://asco.gersteinlab.org/glio/gene/14215/" TargetMode="External"/><Relationship Id="rId228" Type="http://schemas.openxmlformats.org/officeDocument/2006/relationships/hyperlink" Target="http://img.jgi.doe.gov/cgi-bin/w/main.cgi?exportGenes=1&amp;exportType=nucleic&amp;gene_oid=638264296&amp;up_stream=0&amp;down_stream=0" TargetMode="External"/><Relationship Id="rId435" Type="http://schemas.openxmlformats.org/officeDocument/2006/relationships/hyperlink" Target="http://www.genome.jp/dbget-bin/www_bget?ko+K00211" TargetMode="External"/><Relationship Id="rId477" Type="http://schemas.openxmlformats.org/officeDocument/2006/relationships/hyperlink" Target="http://img.jgi.doe.gov/cgi-bin/w/main.cgi?section=GeneDetail&amp;page=geneDetail&amp;gene_oid=638261853" TargetMode="External"/><Relationship Id="rId281" Type="http://schemas.openxmlformats.org/officeDocument/2006/relationships/hyperlink" Target="http://www.genome.jp/dbget-bin/www_bget?ko+K01956" TargetMode="External"/><Relationship Id="rId337" Type="http://schemas.openxmlformats.org/officeDocument/2006/relationships/hyperlink" Target="http://www.genome.jp/dbget-bin/www_bget?ko+K05824" TargetMode="External"/><Relationship Id="rId502" Type="http://schemas.openxmlformats.org/officeDocument/2006/relationships/hyperlink" Target="http://asco.gersteinlab.org/glio/gene/11606/" TargetMode="External"/><Relationship Id="rId34" Type="http://schemas.openxmlformats.org/officeDocument/2006/relationships/hyperlink" Target="http://img.jgi.doe.gov/cgi-bin/w/main.cgi?section=GeneDetail&amp;page=geneDetail&amp;gene_oid=645753854" TargetMode="External"/><Relationship Id="rId76" Type="http://schemas.openxmlformats.org/officeDocument/2006/relationships/hyperlink" Target="http://img.jgi.doe.gov/cgi-bin/w/main.cgi?exportGenes=1&amp;exportType=nucleic&amp;gene_oid=645753081&amp;up_stream=0&amp;down_stream=0" TargetMode="External"/><Relationship Id="rId141" Type="http://schemas.openxmlformats.org/officeDocument/2006/relationships/hyperlink" Target="http://img.jgi.doe.gov/cgi-bin/w/main.cgi?section=GeneDetail&amp;page=geneDetail&amp;gene_oid=645778130" TargetMode="External"/><Relationship Id="rId379" Type="http://schemas.openxmlformats.org/officeDocument/2006/relationships/hyperlink" Target="http://metacyc.com/META/NEW-IMAGE?type=REACTION&amp;object=HISTCYCLOHYD-RXN" TargetMode="External"/><Relationship Id="rId544" Type="http://schemas.openxmlformats.org/officeDocument/2006/relationships/hyperlink" Target="http://www.genome.jp/dbget-bin/www_bget?ko+K01082" TargetMode="External"/><Relationship Id="rId7" Type="http://schemas.openxmlformats.org/officeDocument/2006/relationships/hyperlink" Target="http://asco.gersteinlab.org/glio/gene/13102/" TargetMode="External"/><Relationship Id="rId183" Type="http://schemas.openxmlformats.org/officeDocument/2006/relationships/hyperlink" Target="http://asco.gersteinlab.org/glio/gene/18608/" TargetMode="External"/><Relationship Id="rId239" Type="http://schemas.openxmlformats.org/officeDocument/2006/relationships/hyperlink" Target="http://metacyc.com/META/NEW-IMAGE?type=REACTION&amp;object=BRANCHED-CHAINAMINOTRANSFERILEU-RXN" TargetMode="External"/><Relationship Id="rId390" Type="http://schemas.openxmlformats.org/officeDocument/2006/relationships/hyperlink" Target="http://img.jgi.doe.gov/cgi-bin/w/main.cgi?section=GeneDetail&amp;page=geneDetail&amp;gene_oid=638260261" TargetMode="External"/><Relationship Id="rId404" Type="http://schemas.openxmlformats.org/officeDocument/2006/relationships/hyperlink" Target="http://asco.gersteinlab.org/glio/gene/15893/" TargetMode="External"/><Relationship Id="rId446" Type="http://schemas.openxmlformats.org/officeDocument/2006/relationships/hyperlink" Target="http://metacyc.com/META/NEW-IMAGE?type=REACTION&amp;object=SHIKIMATE-KINASE-RXN" TargetMode="External"/><Relationship Id="rId250" Type="http://schemas.openxmlformats.org/officeDocument/2006/relationships/hyperlink" Target="http://img.jgi.doe.gov/cgi-bin/w/main.cgi?section=GeneDetail&amp;page=geneDetail&amp;gene_oid=638261654" TargetMode="External"/><Relationship Id="rId292" Type="http://schemas.openxmlformats.org/officeDocument/2006/relationships/hyperlink" Target="http://metacyc.com/META/NEW-IMAGE?type=REACTION&amp;object=ACETYLGLUTKIN-RXN" TargetMode="External"/><Relationship Id="rId306" Type="http://schemas.openxmlformats.org/officeDocument/2006/relationships/hyperlink" Target="http://img.jgi.doe.gov/cgi-bin/w/main.cgi?exportGenes=1&amp;exportType=nucleic&amp;gene_oid=638264294&amp;up_stream=0&amp;down_stream=0" TargetMode="External"/><Relationship Id="rId488" Type="http://schemas.openxmlformats.org/officeDocument/2006/relationships/hyperlink" Target="http://img.jgi.doe.gov/cgi-bin/w/main.cgi?exportGenes=1&amp;exportType=nucleic&amp;gene_oid=645779378&amp;up_stream=0&amp;down_stream=0" TargetMode="External"/><Relationship Id="rId45" Type="http://schemas.openxmlformats.org/officeDocument/2006/relationships/hyperlink" Target="http://img.jgi.doe.gov/cgi-bin/w/main.cgi?section=GeneDetail&amp;page=geneDetail&amp;gene_oid=638265624" TargetMode="External"/><Relationship Id="rId87" Type="http://schemas.openxmlformats.org/officeDocument/2006/relationships/hyperlink" Target="http://asco.gersteinlab.org/glio/gene/19106/" TargetMode="External"/><Relationship Id="rId110" Type="http://schemas.openxmlformats.org/officeDocument/2006/relationships/hyperlink" Target="http://www.genome.jp/dbget-bin/www_bget?ko+K00058" TargetMode="External"/><Relationship Id="rId348" Type="http://schemas.openxmlformats.org/officeDocument/2006/relationships/hyperlink" Target="http://img.jgi.doe.gov/cgi-bin/w/main.cgi?exportGenes=1&amp;exportType=nucleic&amp;gene_oid=638265849&amp;up_stream=0&amp;down_stream=0" TargetMode="External"/><Relationship Id="rId513" Type="http://schemas.openxmlformats.org/officeDocument/2006/relationships/hyperlink" Target="http://metacyc.com/META/NEW-IMAGE?type=REACTION&amp;object=FORMATETHFLIG-RXN" TargetMode="External"/><Relationship Id="rId555" Type="http://schemas.openxmlformats.org/officeDocument/2006/relationships/hyperlink" Target="http://img.jgi.doe.gov/cgi-bin/w/main.cgi?exportGenes=1&amp;exportType=nucleic&amp;gene_oid=638262902&amp;up_stream=0&amp;down_stream=0" TargetMode="External"/><Relationship Id="rId152" Type="http://schemas.openxmlformats.org/officeDocument/2006/relationships/hyperlink" Target="http://img.jgi.doe.gov/cgi-bin/w/main.cgi?section=GeneDetail&amp;page=geneDetail&amp;gene_oid=645757047" TargetMode="External"/><Relationship Id="rId194" Type="http://schemas.openxmlformats.org/officeDocument/2006/relationships/hyperlink" Target="http://img.jgi.doe.gov/cgi-bin/w/main.cgi?section=GeneDetail&amp;page=geneDetail&amp;gene_oid=638265820" TargetMode="External"/><Relationship Id="rId208" Type="http://schemas.openxmlformats.org/officeDocument/2006/relationships/hyperlink" Target="http://asco.gersteinlab.org/glio/gene/12862/" TargetMode="External"/><Relationship Id="rId415" Type="http://schemas.openxmlformats.org/officeDocument/2006/relationships/hyperlink" Target="http://asco.gersteinlab.org/glio/gene/18102/" TargetMode="External"/><Relationship Id="rId457" Type="http://schemas.openxmlformats.org/officeDocument/2006/relationships/hyperlink" Target="http://metacyc.com/META/NEW-IMAGE?type=REACTION&amp;object=RXN-10814" TargetMode="External"/><Relationship Id="rId261" Type="http://schemas.openxmlformats.org/officeDocument/2006/relationships/hyperlink" Target="http://asco.gersteinlab.org/glio/gene/16729/" TargetMode="External"/><Relationship Id="rId499" Type="http://schemas.openxmlformats.org/officeDocument/2006/relationships/hyperlink" Target="http://asco.gersteinlab.org/glio/gene/17323/" TargetMode="External"/><Relationship Id="rId14" Type="http://schemas.openxmlformats.org/officeDocument/2006/relationships/hyperlink" Target="http://asco.gersteinlab.org/glio/gene/17192/" TargetMode="External"/><Relationship Id="rId56" Type="http://schemas.openxmlformats.org/officeDocument/2006/relationships/hyperlink" Target="http://img.jgi.doe.gov/cgi-bin/w/main.cgi?exportGenes=1&amp;exportType=nucleic&amp;gene_oid=645753102&amp;up_stream=0&amp;down_stream=0" TargetMode="External"/><Relationship Id="rId317" Type="http://schemas.openxmlformats.org/officeDocument/2006/relationships/hyperlink" Target="http://img.jgi.doe.gov/cgi-bin/w/main.cgi?section=GeneDetail&amp;page=geneDetail&amp;gene_oid=638261775" TargetMode="External"/><Relationship Id="rId359" Type="http://schemas.openxmlformats.org/officeDocument/2006/relationships/hyperlink" Target="http://asco.gersteinlab.org/glio/gene/15998/" TargetMode="External"/><Relationship Id="rId524" Type="http://schemas.openxmlformats.org/officeDocument/2006/relationships/hyperlink" Target="http://img.jgi.doe.gov/cgi-bin/w/main.cgi?section=GeneDetail&amp;page=geneDetail&amp;gene_oid=638214191" TargetMode="External"/><Relationship Id="rId566" Type="http://schemas.openxmlformats.org/officeDocument/2006/relationships/hyperlink" Target="http://img.jgi.doe.gov/cgi-bin/w/main.cgi?exportGenes=1&amp;exportType=nucleic&amp;gene_oid=645766614&amp;up_stream=0&amp;down_stream=0" TargetMode="External"/><Relationship Id="rId98" Type="http://schemas.openxmlformats.org/officeDocument/2006/relationships/hyperlink" Target="http://asco.gersteinlab.org/glio/gene/21305/" TargetMode="External"/><Relationship Id="rId121" Type="http://schemas.openxmlformats.org/officeDocument/2006/relationships/hyperlink" Target="http://img.jgi.doe.gov/cgi-bin/w/main.cgi?exportGenes=1&amp;exportType=nucleic&amp;gene_oid=638265535&amp;up_stream=0&amp;down_stream=0" TargetMode="External"/><Relationship Id="rId163" Type="http://schemas.openxmlformats.org/officeDocument/2006/relationships/hyperlink" Target="http://metacyc.com/META/NEW-IMAGE?type=REACTION&amp;object=CYSTATHIONINE-BETA-SYNTHASE-RXN" TargetMode="External"/><Relationship Id="rId219" Type="http://schemas.openxmlformats.org/officeDocument/2006/relationships/hyperlink" Target="http://www.genome.jp/dbget-bin/www_bget?ko+K00826" TargetMode="External"/><Relationship Id="rId370" Type="http://schemas.openxmlformats.org/officeDocument/2006/relationships/hyperlink" Target="http://www.genome.jp/dbget-bin/www_bget?ko+K00765" TargetMode="External"/><Relationship Id="rId426" Type="http://schemas.openxmlformats.org/officeDocument/2006/relationships/hyperlink" Target="http://www.genome.jp/dbget-bin/www_bget?ko+K13830" TargetMode="External"/><Relationship Id="rId230" Type="http://schemas.openxmlformats.org/officeDocument/2006/relationships/hyperlink" Target="http://img.jgi.doe.gov/cgi-bin/w/main.cgi?exportGenes=1&amp;exportType=nucleic&amp;gene_oid=638263270&amp;up_stream=0&amp;down_stream=0" TargetMode="External"/><Relationship Id="rId468" Type="http://schemas.openxmlformats.org/officeDocument/2006/relationships/hyperlink" Target="http://img.jgi.doe.gov/cgi-bin/w/main.cgi?exportGenes=1&amp;exportType=nucleic&amp;gene_oid=638259628&amp;up_stream=0&amp;down_stream=0" TargetMode="External"/><Relationship Id="rId25" Type="http://schemas.openxmlformats.org/officeDocument/2006/relationships/hyperlink" Target="http://www.genome.jp/dbget-bin/www_bget?ko+K00262" TargetMode="External"/><Relationship Id="rId67" Type="http://schemas.openxmlformats.org/officeDocument/2006/relationships/hyperlink" Target="http://metacyc.com/META/NEW-IMAGE?type=REACTION&amp;object=ALANINE-AMINOTRANSFERASE-RXN" TargetMode="External"/><Relationship Id="rId272" Type="http://schemas.openxmlformats.org/officeDocument/2006/relationships/hyperlink" Target="http://www.genome.jp/dbget-bin/www_bget?ko+K00147" TargetMode="External"/><Relationship Id="rId328" Type="http://schemas.openxmlformats.org/officeDocument/2006/relationships/hyperlink" Target="http://asco.gersteinlab.org/glio/gene/20945/" TargetMode="External"/><Relationship Id="rId535" Type="http://schemas.openxmlformats.org/officeDocument/2006/relationships/hyperlink" Target="http://asco.gersteinlab.org/glio/gene/21524/" TargetMode="External"/><Relationship Id="rId132" Type="http://schemas.openxmlformats.org/officeDocument/2006/relationships/hyperlink" Target="http://metacyc.com/META/NEW-IMAGE?type=REACTION&amp;object=PGLYCDEHYDROG-RXN" TargetMode="External"/><Relationship Id="rId174" Type="http://schemas.openxmlformats.org/officeDocument/2006/relationships/hyperlink" Target="http://asco.gersteinlab.org/glio/gene/15386/" TargetMode="External"/><Relationship Id="rId381" Type="http://schemas.openxmlformats.org/officeDocument/2006/relationships/hyperlink" Target="http://metacyc.com/META/NEW-IMAGE?type=REACTION&amp;object=GLUTAMIDOTRANS-RXN" TargetMode="External"/><Relationship Id="rId241" Type="http://schemas.openxmlformats.org/officeDocument/2006/relationships/hyperlink" Target="http://metacyc.com/META/NEW-IMAGE?type=REACTION&amp;object=BRANCHED-CHAINAMINOTRANSFERVAL-RXN" TargetMode="External"/><Relationship Id="rId437" Type="http://schemas.openxmlformats.org/officeDocument/2006/relationships/hyperlink" Target="http://www.genome.jp/dbget-bin/www_bget?ko+K00813" TargetMode="External"/><Relationship Id="rId479" Type="http://schemas.openxmlformats.org/officeDocument/2006/relationships/hyperlink" Target="http://img.jgi.doe.gov/cgi-bin/w/main.cgi?section=GeneDetail&amp;page=geneDetail&amp;gene_oid=638266304" TargetMode="External"/><Relationship Id="rId36" Type="http://schemas.openxmlformats.org/officeDocument/2006/relationships/hyperlink" Target="http://www.genome.jp/dbget-bin/www_bget?ko+K00135" TargetMode="External"/><Relationship Id="rId283" Type="http://schemas.openxmlformats.org/officeDocument/2006/relationships/hyperlink" Target="http://www.genome.jp/dbget-bin/www_bget?ko+K01955" TargetMode="External"/><Relationship Id="rId339" Type="http://schemas.openxmlformats.org/officeDocument/2006/relationships/hyperlink" Target="http://metacyc.com/META/NEW-IMAGE?type=REACTION&amp;object=1.5.1.7-RXN" TargetMode="External"/><Relationship Id="rId490" Type="http://schemas.openxmlformats.org/officeDocument/2006/relationships/hyperlink" Target="http://img.jgi.doe.gov/cgi-bin/w/main.cgi?exportGenes=1&amp;exportType=nucleic&amp;gene_oid=638260261&amp;up_stream=0&amp;down_stream=0" TargetMode="External"/><Relationship Id="rId504" Type="http://schemas.openxmlformats.org/officeDocument/2006/relationships/hyperlink" Target="http://www.genome.jp/dbget-bin/www_bget?ko+K00288" TargetMode="External"/><Relationship Id="rId546" Type="http://schemas.openxmlformats.org/officeDocument/2006/relationships/hyperlink" Target="http://metacyc.com/META/NEW-IMAGE?type=REACTION&amp;object=SULFITE-REDUCT-RXN" TargetMode="External"/><Relationship Id="rId78" Type="http://schemas.openxmlformats.org/officeDocument/2006/relationships/hyperlink" Target="http://metacyc.com/META/NEW-IMAGE?type=REACTION&amp;object=ASPAMINOTRANS-RXN" TargetMode="External"/><Relationship Id="rId101" Type="http://schemas.openxmlformats.org/officeDocument/2006/relationships/hyperlink" Target="http://asco.gersteinlab.org/glio/gene/18391/" TargetMode="External"/><Relationship Id="rId143" Type="http://schemas.openxmlformats.org/officeDocument/2006/relationships/hyperlink" Target="http://img.jgi.doe.gov/cgi-bin/w/main.cgi?section=GeneDetail&amp;page=geneDetail&amp;gene_oid=638262024" TargetMode="External"/><Relationship Id="rId185" Type="http://schemas.openxmlformats.org/officeDocument/2006/relationships/hyperlink" Target="http://img.jgi.doe.gov/cgi-bin/w/main.cgi?section=GeneDetail&amp;page=geneDetail&amp;gene_oid=638265513" TargetMode="External"/><Relationship Id="rId350" Type="http://schemas.openxmlformats.org/officeDocument/2006/relationships/hyperlink" Target="http://img.jgi.doe.gov/cgi-bin/w/main.cgi?exportGenes=1&amp;exportType=nucleic&amp;gene_oid=638267057&amp;up_stream=0&amp;down_stream=0" TargetMode="External"/><Relationship Id="rId406" Type="http://schemas.openxmlformats.org/officeDocument/2006/relationships/hyperlink" Target="http://asco.gersteinlab.org/glio/gene/11535/" TargetMode="External"/><Relationship Id="rId9" Type="http://schemas.openxmlformats.org/officeDocument/2006/relationships/hyperlink" Target="http://asco.gersteinlab.org/glio/gene/14522/" TargetMode="External"/><Relationship Id="rId210" Type="http://schemas.openxmlformats.org/officeDocument/2006/relationships/hyperlink" Target="http://asco.gersteinlab.org/glio/gene/14700/" TargetMode="External"/><Relationship Id="rId392" Type="http://schemas.openxmlformats.org/officeDocument/2006/relationships/hyperlink" Target="http://img.jgi.doe.gov/cgi-bin/w/main.cgi?section=GeneDetail&amp;page=geneDetail&amp;gene_oid=645767233" TargetMode="External"/><Relationship Id="rId448" Type="http://schemas.openxmlformats.org/officeDocument/2006/relationships/hyperlink" Target="http://metacyc.com/META/NEW-IMAGE?type=REACTION&amp;object=CHORISMATE-SYNTHASE-RXN" TargetMode="External"/><Relationship Id="rId252" Type="http://schemas.openxmlformats.org/officeDocument/2006/relationships/hyperlink" Target="http://metacyc.com/META/NEW-IMAGE?type=REACTION&amp;object=RXN-13158" TargetMode="External"/><Relationship Id="rId294" Type="http://schemas.openxmlformats.org/officeDocument/2006/relationships/hyperlink" Target="http://metacyc.com/META/NEW-IMAGE?type=REACTION&amp;object=ORNITHINE-GLU-AMINOTRANSFORASE-RXN" TargetMode="External"/><Relationship Id="rId308" Type="http://schemas.openxmlformats.org/officeDocument/2006/relationships/hyperlink" Target="http://img.jgi.doe.gov/cgi-bin/w/main.cgi?exportGenes=1&amp;exportType=nucleic&amp;gene_oid=638261534&amp;up_stream=0&amp;down_stream=0" TargetMode="External"/><Relationship Id="rId515" Type="http://schemas.openxmlformats.org/officeDocument/2006/relationships/hyperlink" Target="http://metacyc.com/META/NEW-IMAGE?type=REACTION&amp;object=FORMYLTHFDEFORMYL-RXN" TargetMode="External"/><Relationship Id="rId47" Type="http://schemas.openxmlformats.org/officeDocument/2006/relationships/hyperlink" Target="http://www.genome.jp/dbget-bin/www_bget?ko+K01580" TargetMode="External"/><Relationship Id="rId89" Type="http://schemas.openxmlformats.org/officeDocument/2006/relationships/hyperlink" Target="http://asco.gersteinlab.org/glio/gene/15624/" TargetMode="External"/><Relationship Id="rId112" Type="http://schemas.openxmlformats.org/officeDocument/2006/relationships/hyperlink" Target="http://www.genome.jp/dbget-bin/www_bget?ko+K01079" TargetMode="External"/><Relationship Id="rId154" Type="http://schemas.openxmlformats.org/officeDocument/2006/relationships/hyperlink" Target="http://metacyc.com/META/NEW-IMAGE?type=REACTION&amp;object=DIHYDLIPOXN-RXN" TargetMode="External"/><Relationship Id="rId361" Type="http://schemas.openxmlformats.org/officeDocument/2006/relationships/hyperlink" Target="http://asco.gersteinlab.org/glio/gene/11535/" TargetMode="External"/><Relationship Id="rId557" Type="http://schemas.openxmlformats.org/officeDocument/2006/relationships/hyperlink" Target="http://img.jgi.doe.gov/cgi-bin/w/main.cgi?exportGenes=1&amp;exportType=nucleic&amp;gene_oid=638267224&amp;up_stream=0&amp;down_stream=0" TargetMode="External"/><Relationship Id="rId196" Type="http://schemas.openxmlformats.org/officeDocument/2006/relationships/hyperlink" Target="http://img.jgi.doe.gov/cgi-bin/w/main.cgi?section=GeneDetail&amp;page=geneDetail&amp;gene_oid=638265680" TargetMode="External"/><Relationship Id="rId417" Type="http://schemas.openxmlformats.org/officeDocument/2006/relationships/hyperlink" Target="http://asco.gersteinlab.org/glio/gene/12490/" TargetMode="External"/><Relationship Id="rId459" Type="http://schemas.openxmlformats.org/officeDocument/2006/relationships/hyperlink" Target="http://img.jgi.doe.gov/cgi-bin/w/main.cgi?section=GeneDetail&amp;page=geneDetail&amp;gene_oid=638268091" TargetMode="External"/><Relationship Id="rId16" Type="http://schemas.openxmlformats.org/officeDocument/2006/relationships/hyperlink" Target="http://asco.gersteinlab.org/glio/gene/14329/" TargetMode="External"/><Relationship Id="rId221" Type="http://schemas.openxmlformats.org/officeDocument/2006/relationships/hyperlink" Target="http://www.genome.jp/dbget-bin/www_bget?ko+K00053" TargetMode="External"/><Relationship Id="rId263" Type="http://schemas.openxmlformats.org/officeDocument/2006/relationships/hyperlink" Target="http://asco.gersteinlab.org/glio/gene/20361/" TargetMode="External"/><Relationship Id="rId319" Type="http://schemas.openxmlformats.org/officeDocument/2006/relationships/hyperlink" Target="http://img.jgi.doe.gov/cgi-bin/w/main.cgi?section=GeneDetail&amp;page=geneDetail&amp;gene_oid=638266696" TargetMode="External"/><Relationship Id="rId470" Type="http://schemas.openxmlformats.org/officeDocument/2006/relationships/hyperlink" Target="http://img.jgi.doe.gov/cgi-bin/w/main.cgi?exportGenes=1&amp;exportType=nucleic&amp;gene_oid=638259628&amp;up_stream=0&amp;down_stream=0" TargetMode="External"/><Relationship Id="rId526" Type="http://schemas.openxmlformats.org/officeDocument/2006/relationships/hyperlink" Target="http://img.jgi.doe.gov/cgi-bin/w/main.cgi?section=GeneDetail&amp;page=geneDetail&amp;gene_oid=645776948" TargetMode="External"/><Relationship Id="rId58" Type="http://schemas.openxmlformats.org/officeDocument/2006/relationships/hyperlink" Target="http://www.genome.jp/dbget-bin/www_bget?ko+K01755" TargetMode="External"/><Relationship Id="rId123" Type="http://schemas.openxmlformats.org/officeDocument/2006/relationships/hyperlink" Target="http://img.jgi.doe.gov/cgi-bin/w/main.cgi?section=GeneDetail&amp;page=geneDetail&amp;gene_oid=638263138" TargetMode="External"/><Relationship Id="rId330" Type="http://schemas.openxmlformats.org/officeDocument/2006/relationships/hyperlink" Target="http://asco.gersteinlab.org/glio/gene/18530/" TargetMode="External"/><Relationship Id="rId568" Type="http://schemas.openxmlformats.org/officeDocument/2006/relationships/printerSettings" Target="../printerSettings/printerSettings5.bin"/><Relationship Id="rId165" Type="http://schemas.openxmlformats.org/officeDocument/2006/relationships/hyperlink" Target="http://img.jgi.doe.gov/cgi-bin/w/main.cgi?exportGenes=1&amp;exportType=nucleic&amp;gene_oid=638268775&amp;up_stream=0&amp;down_stream=0" TargetMode="External"/><Relationship Id="rId372" Type="http://schemas.openxmlformats.org/officeDocument/2006/relationships/hyperlink" Target="http://asco.gersteinlab.org/glio/gene/15998/" TargetMode="External"/><Relationship Id="rId428" Type="http://schemas.openxmlformats.org/officeDocument/2006/relationships/hyperlink" Target="http://www.genome.jp/dbget-bin/www_bget?ko+K01736" TargetMode="External"/><Relationship Id="rId232" Type="http://schemas.openxmlformats.org/officeDocument/2006/relationships/hyperlink" Target="http://img.jgi.doe.gov/cgi-bin/w/main.cgi?exportGenes=1&amp;exportType=nucleic&amp;gene_oid=645763732&amp;up_stream=0&amp;down_stream=0" TargetMode="External"/><Relationship Id="rId274" Type="http://schemas.openxmlformats.org/officeDocument/2006/relationships/hyperlink" Target="http://www.genome.jp/dbget-bin/www_bget?ko+K00286" TargetMode="External"/><Relationship Id="rId481" Type="http://schemas.openxmlformats.org/officeDocument/2006/relationships/hyperlink" Target="http://img.jgi.doe.gov/cgi-bin/w/main.cgi?section=GeneDetail&amp;page=geneDetail&amp;gene_oid=638261573" TargetMode="External"/><Relationship Id="rId27" Type="http://schemas.openxmlformats.org/officeDocument/2006/relationships/hyperlink" Target="http://img.jgi.doe.gov/cgi-bin/w/main.cgi?section=GeneDetail&amp;page=geneDetail&amp;gene_oid=645773925" TargetMode="External"/><Relationship Id="rId69" Type="http://schemas.openxmlformats.org/officeDocument/2006/relationships/hyperlink" Target="http://img.jgi.doe.gov/cgi-bin/w/main.cgi?exportGenes=1&amp;exportType=nucleic&amp;gene_oid=638267093&amp;up_stream=0&amp;down_stream=0" TargetMode="External"/><Relationship Id="rId134" Type="http://schemas.openxmlformats.org/officeDocument/2006/relationships/hyperlink" Target="http://img.jgi.doe.gov/cgi-bin/w/main.cgi?exportGenes=1&amp;exportType=nucleic&amp;gene_oid=638265505&amp;up_stream=0&amp;down_stream=0" TargetMode="External"/><Relationship Id="rId537" Type="http://schemas.openxmlformats.org/officeDocument/2006/relationships/hyperlink" Target="http://asco.gersteinlab.org/glio/gene/11604/" TargetMode="External"/><Relationship Id="rId80" Type="http://schemas.openxmlformats.org/officeDocument/2006/relationships/hyperlink" Target="http://www.genome.jp/dbget-bin/www_bget?ko+K00813" TargetMode="External"/><Relationship Id="rId176" Type="http://schemas.openxmlformats.org/officeDocument/2006/relationships/hyperlink" Target="http://www.genome.jp/dbget-bin/www_bget?ko+K00641" TargetMode="External"/><Relationship Id="rId341" Type="http://schemas.openxmlformats.org/officeDocument/2006/relationships/hyperlink" Target="http://metacyc.com/META/NEW-IMAGE?type=REACTION&amp;object=1.2.1.31-RXN" TargetMode="External"/><Relationship Id="rId383" Type="http://schemas.openxmlformats.org/officeDocument/2006/relationships/hyperlink" Target="http://metacyc.com/META/NEW-IMAGE?type=REACTION&amp;object=HISTAMINOTRANS-RXN" TargetMode="External"/><Relationship Id="rId439" Type="http://schemas.openxmlformats.org/officeDocument/2006/relationships/hyperlink" Target="http://www.genome.jp/dbget-bin/www_bget?ko+K00817" TargetMode="External"/><Relationship Id="rId201" Type="http://schemas.openxmlformats.org/officeDocument/2006/relationships/hyperlink" Target="http://metacyc.com/META/NEW-IMAGE?type=REACTION&amp;object=CYSTATHIONINE-BETA-LYASE-RXN" TargetMode="External"/><Relationship Id="rId243" Type="http://schemas.openxmlformats.org/officeDocument/2006/relationships/hyperlink" Target="http://img.jgi.doe.gov/cgi-bin/w/main.cgi?exportGenes=1&amp;exportType=nucleic&amp;gene_oid=645753328&amp;up_stream=0&amp;down_stream=0" TargetMode="External"/><Relationship Id="rId285" Type="http://schemas.openxmlformats.org/officeDocument/2006/relationships/hyperlink" Target="http://metacyc.com/META/NEW-IMAGE?type=REACTION&amp;object=RXN-821" TargetMode="External"/><Relationship Id="rId450" Type="http://schemas.openxmlformats.org/officeDocument/2006/relationships/hyperlink" Target="http://metacyc.com/META/NEW-IMAGE?type=REACTION&amp;object=IGPSYN-RXN" TargetMode="External"/><Relationship Id="rId506" Type="http://schemas.openxmlformats.org/officeDocument/2006/relationships/hyperlink" Target="http://www.genome.jp/dbget-bin/www_bget?ko+K01433" TargetMode="External"/><Relationship Id="rId38" Type="http://schemas.openxmlformats.org/officeDocument/2006/relationships/hyperlink" Target="http://img.jgi.doe.gov/cgi-bin/w/main.cgi?section=GeneDetail&amp;page=geneDetail&amp;gene_oid=638262352" TargetMode="External"/><Relationship Id="rId103" Type="http://schemas.openxmlformats.org/officeDocument/2006/relationships/hyperlink" Target="http://www.genome.jp/dbget-bin/www_bget?ko+K01752" TargetMode="External"/><Relationship Id="rId310" Type="http://schemas.openxmlformats.org/officeDocument/2006/relationships/hyperlink" Target="http://img.jgi.doe.gov/cgi-bin/w/main.cgi?exportGenes=1&amp;exportType=nucleic&amp;gene_oid=638267906&amp;up_stream=0&amp;down_stream=0" TargetMode="External"/><Relationship Id="rId492" Type="http://schemas.openxmlformats.org/officeDocument/2006/relationships/hyperlink" Target="http://img.jgi.doe.gov/cgi-bin/w/main.cgi?exportGenes=1&amp;exportType=nucleic&amp;gene_oid=638261892&amp;up_stream=0&amp;down_stream=0" TargetMode="External"/><Relationship Id="rId548" Type="http://schemas.openxmlformats.org/officeDocument/2006/relationships/hyperlink" Target="http://metacyc.com/META/NEW-IMAGE?type=REACTION&amp;object=SULFATE-ADENYLYLTRANS-RXN" TargetMode="External"/><Relationship Id="rId91" Type="http://schemas.openxmlformats.org/officeDocument/2006/relationships/hyperlink" Target="http://asco.gersteinlab.org/glio/gene/21385/" TargetMode="External"/><Relationship Id="rId145" Type="http://schemas.openxmlformats.org/officeDocument/2006/relationships/hyperlink" Target="http://img.jgi.doe.gov/cgi-bin/w/main.cgi?section=GeneDetail&amp;page=geneDetail&amp;gene_oid=638262024" TargetMode="External"/><Relationship Id="rId187" Type="http://schemas.openxmlformats.org/officeDocument/2006/relationships/hyperlink" Target="http://metacyc.com/META/NEW-IMAGE?type=REACTION&amp;object=ASPARTATE-SEMIALDEHYDE-DEHYDROGENASE-RXN" TargetMode="External"/><Relationship Id="rId352" Type="http://schemas.openxmlformats.org/officeDocument/2006/relationships/hyperlink" Target="http://img.jgi.doe.gov/cgi-bin/w/main.cgi?exportGenes=1&amp;exportType=nucleic&amp;gene_oid=638261892&amp;up_stream=0&amp;down_stream=0" TargetMode="External"/><Relationship Id="rId394" Type="http://schemas.openxmlformats.org/officeDocument/2006/relationships/hyperlink" Target="http://img.jgi.doe.gov/cgi-bin/w/main.cgi?section=GeneDetail&amp;page=geneDetail&amp;gene_oid=638261251" TargetMode="External"/><Relationship Id="rId408" Type="http://schemas.openxmlformats.org/officeDocument/2006/relationships/hyperlink" Target="http://asco.gersteinlab.org/glio/gene/14684/" TargetMode="External"/><Relationship Id="rId212" Type="http://schemas.openxmlformats.org/officeDocument/2006/relationships/hyperlink" Target="http://asco.gersteinlab.org/glio/gene/17497/" TargetMode="External"/><Relationship Id="rId254" Type="http://schemas.openxmlformats.org/officeDocument/2006/relationships/hyperlink" Target="http://img.jgi.doe.gov/cgi-bin/w/main.cgi?exportGenes=1&amp;exportType=nucleic&amp;gene_oid=638260429&amp;up_stream=0&amp;down_stream=0" TargetMode="External"/><Relationship Id="rId49" Type="http://schemas.openxmlformats.org/officeDocument/2006/relationships/hyperlink" Target="http://img.jgi.doe.gov/cgi-bin/w/main.cgi?section=GeneDetail&amp;page=geneDetail&amp;gene_oid=638263354" TargetMode="External"/><Relationship Id="rId114" Type="http://schemas.openxmlformats.org/officeDocument/2006/relationships/hyperlink" Target="http://www.genome.jp/dbget-bin/www_bget?ko+K00600" TargetMode="External"/><Relationship Id="rId296" Type="http://schemas.openxmlformats.org/officeDocument/2006/relationships/hyperlink" Target="http://metacyc.com/META/NEW-IMAGE?type=REACTION&amp;object=GLUTKIN-RXN" TargetMode="External"/><Relationship Id="rId461" Type="http://schemas.openxmlformats.org/officeDocument/2006/relationships/hyperlink" Target="http://img.jgi.doe.gov/cgi-bin/w/main.cgi?section=GeneDetail&amp;page=geneDetail&amp;gene_oid=638268091" TargetMode="External"/><Relationship Id="rId517" Type="http://schemas.openxmlformats.org/officeDocument/2006/relationships/hyperlink" Target="http://img.jgi.doe.gov/cgi-bin/w/main.cgi?exportGenes=1&amp;exportType=nucleic&amp;gene_oid=638210648&amp;up_stream=0&amp;down_stream=0" TargetMode="External"/><Relationship Id="rId559" Type="http://schemas.openxmlformats.org/officeDocument/2006/relationships/hyperlink" Target="http://img.jgi.doe.gov/cgi-bin/w/main.cgi?exportGenes=1&amp;exportType=nucleic&amp;gene_oid=638267206&amp;up_stream=0&amp;down_stream=0" TargetMode="External"/><Relationship Id="rId60" Type="http://schemas.openxmlformats.org/officeDocument/2006/relationships/hyperlink" Target="http://img.jgi.doe.gov/cgi-bin/w/main.cgi?section=GeneDetail&amp;page=geneDetail&amp;gene_oid=645778467" TargetMode="External"/><Relationship Id="rId156" Type="http://schemas.openxmlformats.org/officeDocument/2006/relationships/hyperlink" Target="http://metacyc.com/META/NEW-IMAGE?type=REACTION&amp;object=GCVT-RXN" TargetMode="External"/><Relationship Id="rId198" Type="http://schemas.openxmlformats.org/officeDocument/2006/relationships/hyperlink" Target="http://metacyc.com/META/NEW-IMAGE?type=REACTION&amp;object=ACETYLHOMOSER-CYS-RXN" TargetMode="External"/><Relationship Id="rId321" Type="http://schemas.openxmlformats.org/officeDocument/2006/relationships/hyperlink" Target="http://img.jgi.doe.gov/cgi-bin/w/main.cgi?section=GeneDetail&amp;page=geneDetail&amp;gene_oid=638264492" TargetMode="External"/><Relationship Id="rId363" Type="http://schemas.openxmlformats.org/officeDocument/2006/relationships/hyperlink" Target="http://asco.gersteinlab.org/glio/gene/14720/" TargetMode="External"/><Relationship Id="rId419" Type="http://schemas.openxmlformats.org/officeDocument/2006/relationships/hyperlink" Target="http://asco.gersteinlab.org/glio/gene/18849/" TargetMode="External"/><Relationship Id="rId223" Type="http://schemas.openxmlformats.org/officeDocument/2006/relationships/hyperlink" Target="http://www.genome.jp/dbget-bin/www_bget?ko+K01652" TargetMode="External"/><Relationship Id="rId430" Type="http://schemas.openxmlformats.org/officeDocument/2006/relationships/hyperlink" Target="http://www.genome.jp/dbget-bin/www_bget?ko+K01656" TargetMode="External"/><Relationship Id="rId18" Type="http://schemas.openxmlformats.org/officeDocument/2006/relationships/hyperlink" Target="http://asco.gersteinlab.org/glio/gene/14684/" TargetMode="External"/><Relationship Id="rId265" Type="http://schemas.openxmlformats.org/officeDocument/2006/relationships/hyperlink" Target="http://asco.gersteinlab.org/glio/gene/19488/" TargetMode="External"/><Relationship Id="rId472" Type="http://schemas.openxmlformats.org/officeDocument/2006/relationships/hyperlink" Target="http://img.jgi.doe.gov/cgi-bin/w/main.cgi?exportGenes=1&amp;exportType=nucleic&amp;gene_oid=638267567&amp;up_stream=0&amp;down_stream=0" TargetMode="External"/><Relationship Id="rId528" Type="http://schemas.openxmlformats.org/officeDocument/2006/relationships/hyperlink" Target="http://www.genome.jp/dbget-bin/www_bget?ko+K00294" TargetMode="External"/><Relationship Id="rId125" Type="http://schemas.openxmlformats.org/officeDocument/2006/relationships/hyperlink" Target="http://metacyc.com/META/NEW-IMAGE?type=REACTION&amp;object=THREDEHYD-RXN" TargetMode="External"/><Relationship Id="rId167" Type="http://schemas.openxmlformats.org/officeDocument/2006/relationships/hyperlink" Target="http://img.jgi.doe.gov/cgi-bin/w/main.cgi?exportGenes=1&amp;exportType=nucleic&amp;gene_oid=638261289&amp;up_stream=0&amp;down_stream=0" TargetMode="External"/><Relationship Id="rId332" Type="http://schemas.openxmlformats.org/officeDocument/2006/relationships/hyperlink" Target="http://asco.gersteinlab.org/glio/gene/14196/" TargetMode="External"/><Relationship Id="rId374" Type="http://schemas.openxmlformats.org/officeDocument/2006/relationships/hyperlink" Target="http://www.genome.jp/dbget-bin/www_bget?ko+K00013" TargetMode="External"/><Relationship Id="rId71" Type="http://schemas.openxmlformats.org/officeDocument/2006/relationships/hyperlink" Target="http://metacyc.com/META/NEW-IMAGE?type=REACTION&amp;object=ASNSYNB-RXN" TargetMode="External"/><Relationship Id="rId234" Type="http://schemas.openxmlformats.org/officeDocument/2006/relationships/hyperlink" Target="http://metacyc.com/META/NEW-IMAGE?type=REACTION&amp;object=ACETOOHBUTREDUCTOISOM-RXN" TargetMode="External"/><Relationship Id="rId2" Type="http://schemas.openxmlformats.org/officeDocument/2006/relationships/hyperlink" Target="http://asco.gersteinlab.org/glio/gene/14678/" TargetMode="External"/><Relationship Id="rId29" Type="http://schemas.openxmlformats.org/officeDocument/2006/relationships/hyperlink" Target="http://img.jgi.doe.gov/cgi-bin/w/main.cgi?section=GeneDetail&amp;page=geneDetail&amp;gene_oid=638261228" TargetMode="External"/><Relationship Id="rId276" Type="http://schemas.openxmlformats.org/officeDocument/2006/relationships/hyperlink" Target="http://www.genome.jp/dbget-bin/www_bget?ko+K00819" TargetMode="External"/><Relationship Id="rId441" Type="http://schemas.openxmlformats.org/officeDocument/2006/relationships/hyperlink" Target="http://www.genome.jp/dbget-bin/www_bget?ko+K05821" TargetMode="External"/><Relationship Id="rId483" Type="http://schemas.openxmlformats.org/officeDocument/2006/relationships/hyperlink" Target="http://img.jgi.doe.gov/cgi-bin/w/main.cgi?section=GeneDetail&amp;page=geneDetail&amp;gene_oid=638265522" TargetMode="External"/><Relationship Id="rId539" Type="http://schemas.openxmlformats.org/officeDocument/2006/relationships/hyperlink" Target="http://www.genome.jp/dbget-bin/www_bget?ko+K00860" TargetMode="External"/><Relationship Id="rId40" Type="http://schemas.openxmlformats.org/officeDocument/2006/relationships/hyperlink" Target="http://www.genome.jp/dbget-bin/www_bget?ko+K00135" TargetMode="External"/><Relationship Id="rId136" Type="http://schemas.openxmlformats.org/officeDocument/2006/relationships/hyperlink" Target="http://img.jgi.doe.gov/cgi-bin/w/main.cgi?exportGenes=1&amp;exportType=nucleic&amp;gene_oid=638261073&amp;up_stream=0&amp;down_stream=0" TargetMode="External"/><Relationship Id="rId178" Type="http://schemas.openxmlformats.org/officeDocument/2006/relationships/hyperlink" Target="http://www.genome.jp/dbget-bin/www_bget?ko+K00003" TargetMode="External"/><Relationship Id="rId301" Type="http://schemas.openxmlformats.org/officeDocument/2006/relationships/hyperlink" Target="http://img.jgi.doe.gov/cgi-bin/w/main.cgi?section=GeneDetail&amp;page=geneDetail&amp;gene_oid=638267190" TargetMode="External"/><Relationship Id="rId343" Type="http://schemas.openxmlformats.org/officeDocument/2006/relationships/hyperlink" Target="http://metacyc.com/META/NEW-IMAGE?type=REACTION&amp;object=RXN-7970" TargetMode="External"/><Relationship Id="rId550" Type="http://schemas.openxmlformats.org/officeDocument/2006/relationships/hyperlink" Target="http://img.jgi.doe.gov/cgi-bin/w/main.cgi?section=GeneDetail&amp;page=geneDetail&amp;gene_oid=645778124" TargetMode="External"/><Relationship Id="rId82" Type="http://schemas.openxmlformats.org/officeDocument/2006/relationships/hyperlink" Target="http://img.jgi.doe.gov/cgi-bin/w/main.cgi?exportGenes=1&amp;exportType=nucleic&amp;gene_oid=638261491&amp;up_stream=0&amp;down_stream=0" TargetMode="External"/><Relationship Id="rId203" Type="http://schemas.openxmlformats.org/officeDocument/2006/relationships/hyperlink" Target="http://img.jgi.doe.gov/cgi-bin/w/main.cgi?exportGenes=1&amp;exportType=nucleic&amp;gene_oid=638210593&amp;up_stream=0&amp;down_stream=0" TargetMode="External"/><Relationship Id="rId385" Type="http://schemas.openxmlformats.org/officeDocument/2006/relationships/hyperlink" Target="http://metacyc.com/META/NEW-IMAGE?type=REACTION&amp;object=RXN-8001" TargetMode="External"/><Relationship Id="rId245" Type="http://schemas.openxmlformats.org/officeDocument/2006/relationships/hyperlink" Target="http://img.jgi.doe.gov/cgi-bin/w/main.cgi?exportGenes=1&amp;exportType=nucleic&amp;gene_oid=645760037&amp;up_stream=0&amp;down_stream=0" TargetMode="External"/><Relationship Id="rId287" Type="http://schemas.openxmlformats.org/officeDocument/2006/relationships/hyperlink" Target="http://metacyc.com/META/NEW-IMAGE?type=REACTION&amp;object=ORNCARBAMTRANSFER-RXN" TargetMode="External"/><Relationship Id="rId410" Type="http://schemas.openxmlformats.org/officeDocument/2006/relationships/hyperlink" Target="http://asco.gersteinlab.org/glio/gene/12394/" TargetMode="External"/><Relationship Id="rId452" Type="http://schemas.openxmlformats.org/officeDocument/2006/relationships/hyperlink" Target="http://metacyc.com/META/NEW-IMAGE?type=REACTION&amp;object=TRYPSYN-RXN" TargetMode="External"/><Relationship Id="rId494" Type="http://schemas.openxmlformats.org/officeDocument/2006/relationships/hyperlink" Target="http://img.jgi.doe.gov/cgi-bin/w/main.cgi?exportGenes=1&amp;exportType=nucleic&amp;gene_oid=638265352&amp;up_stream=0&amp;down_stream=0" TargetMode="External"/><Relationship Id="rId508" Type="http://schemas.openxmlformats.org/officeDocument/2006/relationships/hyperlink" Target="http://www.genome.jp/dbget-bin/www_bget?ko+K00297" TargetMode="External"/><Relationship Id="rId105" Type="http://schemas.openxmlformats.org/officeDocument/2006/relationships/hyperlink" Target="http://www.genome.jp/dbget-bin/www_bget?ko+K01697" TargetMode="External"/><Relationship Id="rId147" Type="http://schemas.openxmlformats.org/officeDocument/2006/relationships/hyperlink" Target="http://metacyc.com/META/NEW-IMAGE?type=REACTION&amp;object=GLYOHMETRANS-RXN" TargetMode="External"/><Relationship Id="rId312" Type="http://schemas.openxmlformats.org/officeDocument/2006/relationships/hyperlink" Target="http://img.jgi.doe.gov/cgi-bin/w/main.cgi?exportGenes=1&amp;exportType=nucleic&amp;gene_oid=638267444&amp;up_stream=0&amp;down_stream=0" TargetMode="External"/><Relationship Id="rId354" Type="http://schemas.openxmlformats.org/officeDocument/2006/relationships/hyperlink" Target="http://img.jgi.doe.gov/cgi-bin/w/main.cgi?exportGenes=1&amp;exportType=nucleic&amp;gene_oid=645754580&amp;up_stream=0&amp;down_stream=0" TargetMode="External"/><Relationship Id="rId51" Type="http://schemas.openxmlformats.org/officeDocument/2006/relationships/hyperlink" Target="http://img.jgi.doe.gov/cgi-bin/w/main.cgi?section=GeneDetail&amp;page=geneDetail&amp;gene_oid=638267662" TargetMode="External"/><Relationship Id="rId93" Type="http://schemas.openxmlformats.org/officeDocument/2006/relationships/hyperlink" Target="http://asco.gersteinlab.org/glio/gene/16069/" TargetMode="External"/><Relationship Id="rId189" Type="http://schemas.openxmlformats.org/officeDocument/2006/relationships/hyperlink" Target="http://img.jgi.doe.gov/cgi-bin/w/main.cgi?exportGenes=1&amp;exportType=nucleic&amp;gene_oid=645752272&amp;up_stream=0&amp;down_stream=0" TargetMode="External"/><Relationship Id="rId396" Type="http://schemas.openxmlformats.org/officeDocument/2006/relationships/hyperlink" Target="http://img.jgi.doe.gov/cgi-bin/w/main.cgi?section=GeneDetail&amp;page=geneDetail&amp;gene_oid=638265573" TargetMode="External"/><Relationship Id="rId561" Type="http://schemas.openxmlformats.org/officeDocument/2006/relationships/hyperlink" Target="http://img.jgi.doe.gov/cgi-bin/w/main.cgi?exportGenes=1&amp;exportType=nucleic&amp;gene_oid=638262092&amp;up_stream=0&amp;down_stream=0" TargetMode="External"/><Relationship Id="rId214" Type="http://schemas.openxmlformats.org/officeDocument/2006/relationships/hyperlink" Target="http://asco.gersteinlab.org/glio/gene/20179/" TargetMode="External"/><Relationship Id="rId256" Type="http://schemas.openxmlformats.org/officeDocument/2006/relationships/hyperlink" Target="http://asco.gersteinlab.org/glio/gene/20387/" TargetMode="External"/><Relationship Id="rId298" Type="http://schemas.openxmlformats.org/officeDocument/2006/relationships/hyperlink" Target="http://img.jgi.doe.gov/cgi-bin/w/main.cgi?exportGenes=1&amp;exportType=nucleic&amp;gene_oid=638262583&amp;up_stream=0&amp;down_stream=0" TargetMode="External"/><Relationship Id="rId421" Type="http://schemas.openxmlformats.org/officeDocument/2006/relationships/hyperlink" Target="http://asco.gersteinlab.org/glio/gene/14909/" TargetMode="External"/><Relationship Id="rId463" Type="http://schemas.openxmlformats.org/officeDocument/2006/relationships/hyperlink" Target="http://img.jgi.doe.gov/cgi-bin/w/main.cgi?section=GeneDetail&amp;page=geneDetail&amp;gene_oid=645763034" TargetMode="External"/><Relationship Id="rId519" Type="http://schemas.openxmlformats.org/officeDocument/2006/relationships/hyperlink" Target="http://img.jgi.doe.gov/cgi-bin/w/main.cgi?exportGenes=1&amp;exportType=nucleic&amp;gene_oid=638265402&amp;up_stream=0&amp;down_stream=0" TargetMode="External"/><Relationship Id="rId116" Type="http://schemas.openxmlformats.org/officeDocument/2006/relationships/hyperlink" Target="http://www.genome.jp/dbget-bin/www_bget?ko+K01620" TargetMode="External"/><Relationship Id="rId158" Type="http://schemas.openxmlformats.org/officeDocument/2006/relationships/hyperlink" Target="http://img.jgi.doe.gov/cgi-bin/w/main.cgi?exportGenes=1&amp;exportType=nucleic&amp;gene_oid=638259917&amp;up_stream=0&amp;down_stream=0" TargetMode="External"/><Relationship Id="rId323" Type="http://schemas.openxmlformats.org/officeDocument/2006/relationships/hyperlink" Target="http://img.jgi.doe.gov/cgi-bin/w/main.cgi?section=GeneDetail&amp;page=geneDetail&amp;gene_oid=638261263" TargetMode="External"/><Relationship Id="rId530" Type="http://schemas.openxmlformats.org/officeDocument/2006/relationships/hyperlink" Target="http://metacyc.com/META/NEW-IMAGE?type=REACTION&amp;object=RXN-14116" TargetMode="External"/><Relationship Id="rId20" Type="http://schemas.openxmlformats.org/officeDocument/2006/relationships/hyperlink" Target="http://img.jgi.doe.gov/cgi-bin/w/main.cgi?section=GeneDetail&amp;page=geneDetail&amp;gene_oid=645772423" TargetMode="External"/><Relationship Id="rId62" Type="http://schemas.openxmlformats.org/officeDocument/2006/relationships/hyperlink" Target="http://metacyc.com/META/NEW-IMAGE?type=REACTION&amp;object=ARGSUCCINSYN-RXN" TargetMode="External"/><Relationship Id="rId365" Type="http://schemas.openxmlformats.org/officeDocument/2006/relationships/hyperlink" Target="http://www.genome.jp/dbget-bin/www_bget?ko+K00013" TargetMode="External"/><Relationship Id="rId225" Type="http://schemas.openxmlformats.org/officeDocument/2006/relationships/hyperlink" Target="http://metacyc.com/META/NEW-IMAGE?type=REACTION&amp;object=ACETOLACTSYN-RXN" TargetMode="External"/><Relationship Id="rId267" Type="http://schemas.openxmlformats.org/officeDocument/2006/relationships/hyperlink" Target="http://www.genome.jp/dbget-bin/www_bget?ko+K12659" TargetMode="External"/><Relationship Id="rId432" Type="http://schemas.openxmlformats.org/officeDocument/2006/relationships/hyperlink" Target="http://www.genome.jp/dbget-bin/www_bget?ko+K00766" TargetMode="External"/><Relationship Id="rId474" Type="http://schemas.openxmlformats.org/officeDocument/2006/relationships/hyperlink" Target="http://img.jgi.doe.gov/cgi-bin/w/main.cgi?exportGenes=1&amp;exportType=nucleic&amp;gene_oid=645770849&amp;up_stream=0&amp;down_stream=0" TargetMode="External"/><Relationship Id="rId127" Type="http://schemas.openxmlformats.org/officeDocument/2006/relationships/hyperlink" Target="http://img.jgi.doe.gov/cgi-bin/w/main.cgi?exportGenes=1&amp;exportType=nucleic&amp;gene_oid=638264390&amp;up_stream=0&amp;down_stream=0" TargetMode="External"/><Relationship Id="rId31" Type="http://schemas.openxmlformats.org/officeDocument/2006/relationships/hyperlink" Target="http://img.jgi.doe.gov/cgi-bin/w/main.cgi?exportGenes=1&amp;exportType=nucleic&amp;gene_oid=638261228&amp;up_stream=0&amp;down_stream=0" TargetMode="External"/><Relationship Id="rId73" Type="http://schemas.openxmlformats.org/officeDocument/2006/relationships/hyperlink" Target="http://img.jgi.doe.gov/cgi-bin/w/main.cgi?exportGenes=1&amp;exportType=nucleic&amp;gene_oid=645764123&amp;up_stream=0&amp;down_stream=0" TargetMode="External"/><Relationship Id="rId169" Type="http://schemas.openxmlformats.org/officeDocument/2006/relationships/hyperlink" Target="http://asco.gersteinlab.org/glio/gene/20651/" TargetMode="External"/><Relationship Id="rId334" Type="http://schemas.openxmlformats.org/officeDocument/2006/relationships/hyperlink" Target="http://www.genome.jp/dbget-bin/www_bget?ko+K00293" TargetMode="External"/><Relationship Id="rId376" Type="http://schemas.openxmlformats.org/officeDocument/2006/relationships/hyperlink" Target="http://www.genome.jp/dbget-bin/www_bget?ko+K01515" TargetMode="External"/><Relationship Id="rId541" Type="http://schemas.openxmlformats.org/officeDocument/2006/relationships/hyperlink" Target="http://www.genome.jp/dbget-bin/www_bget?ko+K00958" TargetMode="External"/><Relationship Id="rId4" Type="http://schemas.openxmlformats.org/officeDocument/2006/relationships/hyperlink" Target="http://asco.gersteinlab.org/glio/gene/13605/" TargetMode="External"/><Relationship Id="rId180" Type="http://schemas.openxmlformats.org/officeDocument/2006/relationships/hyperlink" Target="http://www.genome.jp/dbget-bin/www_bget?ko+K00928" TargetMode="External"/><Relationship Id="rId236" Type="http://schemas.openxmlformats.org/officeDocument/2006/relationships/hyperlink" Target="http://metacyc.com/META/NEW-IMAGE?type=REACTION&amp;object=DIHYDROXYMETVALDEHYDRAT-RXN" TargetMode="External"/><Relationship Id="rId278" Type="http://schemas.openxmlformats.org/officeDocument/2006/relationships/hyperlink" Target="http://asco.gersteinlab.org/glio/gene/20939/" TargetMode="External"/><Relationship Id="rId401" Type="http://schemas.openxmlformats.org/officeDocument/2006/relationships/hyperlink" Target="http://img.jgi.doe.gov/cgi-bin/w/main.cgi?exportGenes=1&amp;exportType=nucleic&amp;gene_oid=638208930&amp;up_stream=0&amp;down_stream=0" TargetMode="External"/><Relationship Id="rId443" Type="http://schemas.openxmlformats.org/officeDocument/2006/relationships/hyperlink" Target="http://metacyc.com/META/NEW-IMAGE?type=REACTION&amp;object=3-DEHYDROQUINATE-SYNTHASE-RXN" TargetMode="External"/><Relationship Id="rId303" Type="http://schemas.openxmlformats.org/officeDocument/2006/relationships/hyperlink" Target="http://img.jgi.doe.gov/cgi-bin/w/main.cgi?section=GeneDetail&amp;page=geneDetail&amp;gene_oid=645762525" TargetMode="External"/><Relationship Id="rId485" Type="http://schemas.openxmlformats.org/officeDocument/2006/relationships/hyperlink" Target="http://img.jgi.doe.gov/cgi-bin/w/main.cgi?section=GeneDetail&amp;page=geneDetail&amp;gene_oid=638261491" TargetMode="External"/><Relationship Id="rId42" Type="http://schemas.openxmlformats.org/officeDocument/2006/relationships/hyperlink" Target="http://img.jgi.doe.gov/cgi-bin/w/main.cgi?exportGenes=1&amp;exportType=nucleic&amp;gene_oid=638264393&amp;up_stream=0&amp;down_stream=0" TargetMode="External"/><Relationship Id="rId84" Type="http://schemas.openxmlformats.org/officeDocument/2006/relationships/hyperlink" Target="http://img.jgi.doe.gov/cgi-bin/w/main.cgi?exportGenes=1&amp;exportType=nucleic&amp;gene_oid=645779378&amp;up_stream=0&amp;down_stream=0" TargetMode="External"/><Relationship Id="rId138" Type="http://schemas.openxmlformats.org/officeDocument/2006/relationships/hyperlink" Target="http://img.jgi.doe.gov/cgi-bin/w/main.cgi?section=GeneDetail&amp;page=geneDetail&amp;gene_oid=638266905" TargetMode="External"/><Relationship Id="rId345" Type="http://schemas.openxmlformats.org/officeDocument/2006/relationships/hyperlink" Target="http://img.jgi.doe.gov/cgi-bin/w/main.cgi?section=GeneDetail&amp;page=geneDetail&amp;gene_oid=638264625" TargetMode="External"/><Relationship Id="rId387" Type="http://schemas.openxmlformats.org/officeDocument/2006/relationships/hyperlink" Target="http://img.jgi.doe.gov/cgi-bin/w/main.cgi?exportGenes=1&amp;exportType=nucleic&amp;gene_oid=638260309&amp;up_stream=0&amp;down_stream=0" TargetMode="External"/><Relationship Id="rId510" Type="http://schemas.openxmlformats.org/officeDocument/2006/relationships/hyperlink" Target="http://metacyc.com/META/NEW-IMAGE?type=REACTION&amp;object=1.5.1.15-RXN" TargetMode="External"/><Relationship Id="rId552" Type="http://schemas.openxmlformats.org/officeDocument/2006/relationships/hyperlink" Target="http://img.jgi.doe.gov/cgi-bin/w/main.cgi?section=GeneDetail&amp;page=geneDetail&amp;gene_oid=638259921" TargetMode="External"/><Relationship Id="rId191" Type="http://schemas.openxmlformats.org/officeDocument/2006/relationships/hyperlink" Target="http://img.jgi.doe.gov/cgi-bin/w/main.cgi?section=GeneDetail&amp;page=geneDetail&amp;gene_oid=638263406" TargetMode="External"/><Relationship Id="rId205" Type="http://schemas.openxmlformats.org/officeDocument/2006/relationships/hyperlink" Target="http://img.jgi.doe.gov/cgi-bin/w/main.cgi?section=GeneDetail&amp;page=geneDetail&amp;gene_oid=638264311" TargetMode="External"/><Relationship Id="rId247" Type="http://schemas.openxmlformats.org/officeDocument/2006/relationships/hyperlink" Target="http://img.jgi.doe.gov/cgi-bin/w/main.cgi?section=GeneDetail&amp;page=geneDetail&amp;gene_oid=638260353" TargetMode="External"/><Relationship Id="rId412" Type="http://schemas.openxmlformats.org/officeDocument/2006/relationships/hyperlink" Target="http://asco.gersteinlab.org/glio/gene/13306/" TargetMode="External"/><Relationship Id="rId107" Type="http://schemas.openxmlformats.org/officeDocument/2006/relationships/hyperlink" Target="http://www.genome.jp/dbget-bin/www_bget?ko+K00605" TargetMode="External"/><Relationship Id="rId289" Type="http://schemas.openxmlformats.org/officeDocument/2006/relationships/hyperlink" Target="http://metacyc.com/META/NEW-IMAGE?type=REACTION&amp;object=N-ACETYLTRANSFER-RXN" TargetMode="External"/><Relationship Id="rId454" Type="http://schemas.openxmlformats.org/officeDocument/2006/relationships/hyperlink" Target="http://metacyc.com/META/NEW-IMAGE?type=REACTION&amp;object=PRAISOM-RXN" TargetMode="External"/><Relationship Id="rId496" Type="http://schemas.openxmlformats.org/officeDocument/2006/relationships/hyperlink" Target="http://asco.gersteinlab.org/glio/gene/11630/" TargetMode="External"/><Relationship Id="rId11" Type="http://schemas.openxmlformats.org/officeDocument/2006/relationships/hyperlink" Target="http://asco.gersteinlab.org/glio/gene/12474/" TargetMode="External"/><Relationship Id="rId53" Type="http://schemas.openxmlformats.org/officeDocument/2006/relationships/hyperlink" Target="http://img.jgi.doe.gov/cgi-bin/w/main.cgi?section=GeneDetail&amp;page=geneDetail&amp;gene_oid=638213290" TargetMode="External"/><Relationship Id="rId149" Type="http://schemas.openxmlformats.org/officeDocument/2006/relationships/hyperlink" Target="http://img.jgi.doe.gov/cgi-bin/w/main.cgi?exportGenes=1&amp;exportType=nucleic&amp;gene_oid=645770309&amp;up_stream=0&amp;down_stream=0" TargetMode="External"/><Relationship Id="rId314" Type="http://schemas.openxmlformats.org/officeDocument/2006/relationships/hyperlink" Target="http://img.jgi.doe.gov/cgi-bin/w/main.cgi?exportGenes=1&amp;exportType=nucleic&amp;gene_oid=638265634&amp;up_stream=0&amp;down_stream=0" TargetMode="External"/><Relationship Id="rId356" Type="http://schemas.openxmlformats.org/officeDocument/2006/relationships/hyperlink" Target="http://img.jgi.doe.gov/cgi-bin/w/main.cgi?exportGenes=1&amp;exportType=nucleic&amp;gene_oid=645752879&amp;up_stream=0&amp;down_stream=0" TargetMode="External"/><Relationship Id="rId398" Type="http://schemas.openxmlformats.org/officeDocument/2006/relationships/hyperlink" Target="http://img.jgi.doe.gov/cgi-bin/w/main.cgi?section=GeneDetail&amp;page=geneDetail&amp;gene_oid=638260309" TargetMode="External"/><Relationship Id="rId521" Type="http://schemas.openxmlformats.org/officeDocument/2006/relationships/hyperlink" Target="http://img.jgi.doe.gov/cgi-bin/w/main.cgi?exportGenes=1&amp;exportType=nucleic&amp;gene_oid=638268875&amp;up_stream=0&amp;down_stream=0" TargetMode="External"/><Relationship Id="rId563" Type="http://schemas.openxmlformats.org/officeDocument/2006/relationships/hyperlink" Target="http://www.genome.jp/dbget-bin/www_bget?ko+K00384" TargetMode="External"/><Relationship Id="rId95" Type="http://schemas.openxmlformats.org/officeDocument/2006/relationships/hyperlink" Target="http://asco.gersteinlab.org/glio/gene/16324/" TargetMode="External"/><Relationship Id="rId160" Type="http://schemas.openxmlformats.org/officeDocument/2006/relationships/hyperlink" Target="http://img.jgi.doe.gov/cgi-bin/w/main.cgi?section=GeneDetail&amp;page=geneDetail&amp;gene_oid=638264051" TargetMode="External"/><Relationship Id="rId216" Type="http://schemas.openxmlformats.org/officeDocument/2006/relationships/hyperlink" Target="http://www.genome.jp/dbget-bin/www_bget?ko+K00052" TargetMode="External"/><Relationship Id="rId423" Type="http://schemas.openxmlformats.org/officeDocument/2006/relationships/hyperlink" Target="http://www.genome.jp/dbget-bin/www_bget?ko+K01626" TargetMode="External"/><Relationship Id="rId258" Type="http://schemas.openxmlformats.org/officeDocument/2006/relationships/hyperlink" Target="http://asco.gersteinlab.org/glio/gene/20837/" TargetMode="External"/><Relationship Id="rId465" Type="http://schemas.openxmlformats.org/officeDocument/2006/relationships/hyperlink" Target="http://img.jgi.doe.gov/cgi-bin/w/main.cgi?section=GeneDetail&amp;page=geneDetail&amp;gene_oid=638260220" TargetMode="External"/><Relationship Id="rId22" Type="http://schemas.openxmlformats.org/officeDocument/2006/relationships/hyperlink" Target="http://www.genome.jp/dbget-bin/www_bget?ko+K01915" TargetMode="External"/><Relationship Id="rId64" Type="http://schemas.openxmlformats.org/officeDocument/2006/relationships/hyperlink" Target="http://www.genome.jp/dbget-bin/www_bget?ko+K00827" TargetMode="External"/><Relationship Id="rId118" Type="http://schemas.openxmlformats.org/officeDocument/2006/relationships/hyperlink" Target="http://www.genome.jp/dbget-bin/www_bget?ko+K00872" TargetMode="External"/><Relationship Id="rId325" Type="http://schemas.openxmlformats.org/officeDocument/2006/relationships/hyperlink" Target="http://img.jgi.doe.gov/cgi-bin/w/main.cgi?section=GeneDetail&amp;page=geneDetail&amp;gene_oid=638261285" TargetMode="External"/><Relationship Id="rId367" Type="http://schemas.openxmlformats.org/officeDocument/2006/relationships/hyperlink" Target="http://www.genome.jp/dbget-bin/www_bget?ko+K00817" TargetMode="External"/><Relationship Id="rId532" Type="http://schemas.openxmlformats.org/officeDocument/2006/relationships/hyperlink" Target="http://img.jgi.doe.gov/cgi-bin/w/main.cgi?exportGenes=1&amp;exportType=nucleic&amp;gene_oid=638267189&amp;up_stream=0&amp;down_stream=0" TargetMode="External"/><Relationship Id="rId171" Type="http://schemas.openxmlformats.org/officeDocument/2006/relationships/hyperlink" Target="http://asco.gersteinlab.org/glio/gene/17819/" TargetMode="External"/><Relationship Id="rId227" Type="http://schemas.openxmlformats.org/officeDocument/2006/relationships/hyperlink" Target="http://img.jgi.doe.gov/cgi-bin/w/main.cgi?section=GeneDetail&amp;page=geneDetail&amp;gene_oid=638264296" TargetMode="External"/><Relationship Id="rId269" Type="http://schemas.openxmlformats.org/officeDocument/2006/relationships/hyperlink" Target="http://www.genome.jp/dbget-bin/www_bget?ko+K01476" TargetMode="External"/><Relationship Id="rId434" Type="http://schemas.openxmlformats.org/officeDocument/2006/relationships/hyperlink" Target="http://www.genome.jp/dbget-bin/www_bget?ko+K01850" TargetMode="External"/><Relationship Id="rId476" Type="http://schemas.openxmlformats.org/officeDocument/2006/relationships/hyperlink" Target="http://img.jgi.doe.gov/cgi-bin/w/main.cgi?exportGenes=1&amp;exportType=nucleic&amp;gene_oid=638264772&amp;up_stream=0&amp;down_stream=0" TargetMode="External"/><Relationship Id="rId33" Type="http://schemas.openxmlformats.org/officeDocument/2006/relationships/hyperlink" Target="http://www.genome.jp/dbget-bin/www_bget?ko+K00264" TargetMode="External"/><Relationship Id="rId129" Type="http://schemas.openxmlformats.org/officeDocument/2006/relationships/hyperlink" Target="http://metacyc.com/META/NEW-IMAGE?type=REACTION&amp;object=4.3.1.17-RXN" TargetMode="External"/><Relationship Id="rId280" Type="http://schemas.openxmlformats.org/officeDocument/2006/relationships/hyperlink" Target="http://asco.gersteinlab.org/glio/gene/13746/" TargetMode="External"/><Relationship Id="rId336" Type="http://schemas.openxmlformats.org/officeDocument/2006/relationships/hyperlink" Target="http://www.genome.jp/dbget-bin/www_bget?ko+K00838" TargetMode="External"/><Relationship Id="rId501" Type="http://schemas.openxmlformats.org/officeDocument/2006/relationships/hyperlink" Target="http://asco.gersteinlab.org/glio/gene/19063/" TargetMode="External"/><Relationship Id="rId543" Type="http://schemas.openxmlformats.org/officeDocument/2006/relationships/hyperlink" Target="http://www.genome.jp/dbget-bin/www_bget?ko+K00380" TargetMode="External"/><Relationship Id="rId75" Type="http://schemas.openxmlformats.org/officeDocument/2006/relationships/hyperlink" Target="http://img.jgi.doe.gov/cgi-bin/w/main.cgi?section=GeneDetail&amp;page=geneDetail&amp;gene_oid=645753081" TargetMode="External"/><Relationship Id="rId140" Type="http://schemas.openxmlformats.org/officeDocument/2006/relationships/hyperlink" Target="http://metacyc.com/META/NEW-IMAGE?type=REACTION&amp;object=RXN0-5114" TargetMode="External"/><Relationship Id="rId182" Type="http://schemas.openxmlformats.org/officeDocument/2006/relationships/hyperlink" Target="http://www.genome.jp/dbget-bin/www_bget?ko+K01760" TargetMode="External"/><Relationship Id="rId378" Type="http://schemas.openxmlformats.org/officeDocument/2006/relationships/hyperlink" Target="http://metacyc.com/META/NEW-IMAGE?type=REACTION&amp;object=HISTPRATPHYD-RXN" TargetMode="External"/><Relationship Id="rId403" Type="http://schemas.openxmlformats.org/officeDocument/2006/relationships/hyperlink" Target="http://img.jgi.doe.gov/cgi-bin/w/main.cgi?exportGenes=1&amp;exportType=nucleic&amp;gene_oid=645767839&amp;up_stream=0&amp;down_stream=0" TargetMode="External"/><Relationship Id="rId6" Type="http://schemas.openxmlformats.org/officeDocument/2006/relationships/hyperlink" Target="http://asco.gersteinlab.org/glio/gene/20587/" TargetMode="External"/><Relationship Id="rId238" Type="http://schemas.openxmlformats.org/officeDocument/2006/relationships/hyperlink" Target="http://img.jgi.doe.gov/cgi-bin/w/main.cgi?exportGenes=1&amp;exportType=nucleic&amp;gene_oid=638261951&amp;up_stream=0&amp;down_stream=0" TargetMode="External"/><Relationship Id="rId445" Type="http://schemas.openxmlformats.org/officeDocument/2006/relationships/hyperlink" Target="http://metacyc.com/META/NEW-IMAGE?type=REACTION&amp;object=SHIKIMATE-5-DEHYDROGENASE-RXN" TargetMode="External"/><Relationship Id="rId487" Type="http://schemas.openxmlformats.org/officeDocument/2006/relationships/hyperlink" Target="http://img.jgi.doe.gov/cgi-bin/w/main.cgi?section=GeneDetail&amp;page=geneDetail&amp;gene_oid=645779378" TargetMode="External"/><Relationship Id="rId291" Type="http://schemas.openxmlformats.org/officeDocument/2006/relationships/hyperlink" Target="http://metacyc.com/META/NEW-IMAGE?type=REACTION&amp;object=ACETYLORNTRANSAM-RXN" TargetMode="External"/><Relationship Id="rId305" Type="http://schemas.openxmlformats.org/officeDocument/2006/relationships/hyperlink" Target="http://img.jgi.doe.gov/cgi-bin/w/main.cgi?section=GeneDetail&amp;page=geneDetail&amp;gene_oid=638264294" TargetMode="External"/><Relationship Id="rId347" Type="http://schemas.openxmlformats.org/officeDocument/2006/relationships/hyperlink" Target="http://img.jgi.doe.gov/cgi-bin/w/main.cgi?section=GeneDetail&amp;page=geneDetail&amp;gene_oid=638265849" TargetMode="External"/><Relationship Id="rId512" Type="http://schemas.openxmlformats.org/officeDocument/2006/relationships/hyperlink" Target="http://metacyc.com/META/NEW-IMAGE?type=REACTION&amp;object=METHENYLTHFCYCLOHYDRO-RXN" TargetMode="External"/><Relationship Id="rId44" Type="http://schemas.openxmlformats.org/officeDocument/2006/relationships/hyperlink" Target="http://metacyc.com/META/NEW-IMAGE?type=REACTION&amp;object=GABATRANSAM-RXN" TargetMode="External"/><Relationship Id="rId86" Type="http://schemas.openxmlformats.org/officeDocument/2006/relationships/hyperlink" Target="http://asco.gersteinlab.org/glio/gene/14733/" TargetMode="External"/><Relationship Id="rId151" Type="http://schemas.openxmlformats.org/officeDocument/2006/relationships/hyperlink" Target="http://img.jgi.doe.gov/cgi-bin/w/main.cgi?exportGenes=1&amp;exportType=nucleic&amp;gene_oid=638261308&amp;up_stream=0&amp;down_stream=0" TargetMode="External"/><Relationship Id="rId389" Type="http://schemas.openxmlformats.org/officeDocument/2006/relationships/hyperlink" Target="http://img.jgi.doe.gov/cgi-bin/w/main.cgi?exportGenes=1&amp;exportType=nucleic&amp;gene_oid=638264078&amp;up_stream=0&amp;down_stream=0" TargetMode="External"/><Relationship Id="rId554" Type="http://schemas.openxmlformats.org/officeDocument/2006/relationships/hyperlink" Target="http://img.jgi.doe.gov/cgi-bin/w/main.cgi?section=GeneDetail&amp;page=geneDetail&amp;gene_oid=638262902" TargetMode="External"/><Relationship Id="rId193" Type="http://schemas.openxmlformats.org/officeDocument/2006/relationships/hyperlink" Target="http://metacyc.com/META/NEW-IMAGE?type=REACTION&amp;object=HOMOSERINE-O-ACETYLTRANSFERASE-RXN" TargetMode="External"/><Relationship Id="rId207" Type="http://schemas.openxmlformats.org/officeDocument/2006/relationships/hyperlink" Target="http://asco.gersteinlab.org/glio/gene/15092/" TargetMode="External"/><Relationship Id="rId249" Type="http://schemas.openxmlformats.org/officeDocument/2006/relationships/hyperlink" Target="http://metacyc.com/META/NEW-IMAGE?type=REACTION&amp;object=RXN-13163" TargetMode="External"/><Relationship Id="rId414" Type="http://schemas.openxmlformats.org/officeDocument/2006/relationships/hyperlink" Target="http://asco.gersteinlab.org/glio/gene/13879/" TargetMode="External"/><Relationship Id="rId456" Type="http://schemas.openxmlformats.org/officeDocument/2006/relationships/hyperlink" Target="http://metacyc.com/META/NEW-IMAGE?type=REACTION&amp;object=PREPHENATEDEHYDRAT-RXN" TargetMode="External"/><Relationship Id="rId498" Type="http://schemas.openxmlformats.org/officeDocument/2006/relationships/hyperlink" Target="http://asco.gersteinlab.org/glio/gene/12479/" TargetMode="External"/><Relationship Id="rId13" Type="http://schemas.openxmlformats.org/officeDocument/2006/relationships/hyperlink" Target="http://asco.gersteinlab.org/glio/gene/17535/" TargetMode="External"/><Relationship Id="rId109" Type="http://schemas.openxmlformats.org/officeDocument/2006/relationships/hyperlink" Target="http://www.genome.jp/dbget-bin/www_bget?ko+K00058" TargetMode="External"/><Relationship Id="rId260" Type="http://schemas.openxmlformats.org/officeDocument/2006/relationships/hyperlink" Target="http://asco.gersteinlab.org/glio/gene/15718/" TargetMode="External"/><Relationship Id="rId316" Type="http://schemas.openxmlformats.org/officeDocument/2006/relationships/hyperlink" Target="http://img.jgi.doe.gov/cgi-bin/w/main.cgi?exportGenes=1&amp;exportType=nucleic&amp;gene_oid=638265771&amp;up_stream=0&amp;down_stream=0" TargetMode="External"/><Relationship Id="rId523" Type="http://schemas.openxmlformats.org/officeDocument/2006/relationships/hyperlink" Target="http://img.jgi.doe.gov/cgi-bin/w/main.cgi?exportGenes=1&amp;exportType=nucleic&amp;gene_oid=638263106&amp;up_stream=0&amp;down_stream=0" TargetMode="External"/><Relationship Id="rId55" Type="http://schemas.openxmlformats.org/officeDocument/2006/relationships/hyperlink" Target="http://img.jgi.doe.gov/cgi-bin/w/main.cgi?section=GeneDetail&amp;page=geneDetail&amp;gene_oid=645753102" TargetMode="External"/><Relationship Id="rId97" Type="http://schemas.openxmlformats.org/officeDocument/2006/relationships/hyperlink" Target="http://asco.gersteinlab.org/glio/gene/18110/" TargetMode="External"/><Relationship Id="rId120" Type="http://schemas.openxmlformats.org/officeDocument/2006/relationships/hyperlink" Target="http://img.jgi.doe.gov/cgi-bin/w/main.cgi?section=GeneDetail&amp;page=geneDetail&amp;gene_oid=638265535" TargetMode="External"/><Relationship Id="rId358" Type="http://schemas.openxmlformats.org/officeDocument/2006/relationships/hyperlink" Target="http://img.jgi.doe.gov/cgi-bin/w/main.cgi?exportGenes=1&amp;exportType=nucleic&amp;gene_oid=645766373&amp;up_stream=0&amp;down_stream=0" TargetMode="External"/><Relationship Id="rId565" Type="http://schemas.openxmlformats.org/officeDocument/2006/relationships/hyperlink" Target="http://img.jgi.doe.gov/cgi-bin/w/main.cgi?section=GeneDetail&amp;page=geneDetail&amp;gene_oid=645766614" TargetMode="External"/><Relationship Id="rId162" Type="http://schemas.openxmlformats.org/officeDocument/2006/relationships/hyperlink" Target="http://metacyc.com/META/NEW-IMAGE?type=REACTION&amp;object=CYSTAGLY-RXN" TargetMode="External"/><Relationship Id="rId218" Type="http://schemas.openxmlformats.org/officeDocument/2006/relationships/hyperlink" Target="http://www.genome.jp/dbget-bin/www_bget?ko+K00826" TargetMode="External"/><Relationship Id="rId425" Type="http://schemas.openxmlformats.org/officeDocument/2006/relationships/hyperlink" Target="http://www.genome.jp/dbget-bin/www_bget?ko+K01626" TargetMode="External"/><Relationship Id="rId467" Type="http://schemas.openxmlformats.org/officeDocument/2006/relationships/hyperlink" Target="http://img.jgi.doe.gov/cgi-bin/w/main.cgi?section=GeneDetail&amp;page=geneDetail&amp;gene_oid=638259628" TargetMode="External"/><Relationship Id="rId271" Type="http://schemas.openxmlformats.org/officeDocument/2006/relationships/hyperlink" Target="http://www.genome.jp/dbget-bin/www_bget?ko+K00931" TargetMode="External"/><Relationship Id="rId24" Type="http://schemas.openxmlformats.org/officeDocument/2006/relationships/hyperlink" Target="http://img.jgi.doe.gov/cgi-bin/w/main.cgi?exportGenes=1&amp;exportType=nucleic&amp;gene_oid=638266759&amp;up_stream=0&amp;down_stream=0" TargetMode="External"/><Relationship Id="rId66" Type="http://schemas.openxmlformats.org/officeDocument/2006/relationships/hyperlink" Target="http://www.genome.jp/dbget-bin/www_bget?ko+K00814" TargetMode="External"/><Relationship Id="rId131" Type="http://schemas.openxmlformats.org/officeDocument/2006/relationships/hyperlink" Target="http://img.jgi.doe.gov/cgi-bin/w/main.cgi?exportGenes=1&amp;exportType=nucleic&amp;gene_oid=638259549&amp;up_stream=0&amp;down_stream=0" TargetMode="External"/><Relationship Id="rId327" Type="http://schemas.openxmlformats.org/officeDocument/2006/relationships/hyperlink" Target="http://asco.gersteinlab.org/glio/gene/16876/" TargetMode="External"/><Relationship Id="rId369" Type="http://schemas.openxmlformats.org/officeDocument/2006/relationships/hyperlink" Target="http://www.genome.jp/dbget-bin/www_bget?ko+K01814" TargetMode="External"/><Relationship Id="rId534" Type="http://schemas.openxmlformats.org/officeDocument/2006/relationships/hyperlink" Target="http://asco.gersteinlab.org/glio/gene/14331/" TargetMode="External"/><Relationship Id="rId173" Type="http://schemas.openxmlformats.org/officeDocument/2006/relationships/hyperlink" Target="http://asco.gersteinlab.org/glio/gene/13657/" TargetMode="External"/><Relationship Id="rId229" Type="http://schemas.openxmlformats.org/officeDocument/2006/relationships/hyperlink" Target="http://img.jgi.doe.gov/cgi-bin/w/main.cgi?section=GeneDetail&amp;page=geneDetail&amp;gene_oid=638263270" TargetMode="External"/><Relationship Id="rId380" Type="http://schemas.openxmlformats.org/officeDocument/2006/relationships/hyperlink" Target="http://metacyc.com/META/NEW-IMAGE?type=REACTION&amp;object=PRIBFAICARPISOM-RXN" TargetMode="External"/><Relationship Id="rId436" Type="http://schemas.openxmlformats.org/officeDocument/2006/relationships/hyperlink" Target="http://www.genome.jp/dbget-bin/www_bget?ko+K04518" TargetMode="External"/><Relationship Id="rId240" Type="http://schemas.openxmlformats.org/officeDocument/2006/relationships/hyperlink" Target="http://metacyc.com/META/NEW-IMAGE?type=REACTION&amp;object=BRANCHED-CHAINAMINOTRANSFERLEU-RXN" TargetMode="External"/><Relationship Id="rId478" Type="http://schemas.openxmlformats.org/officeDocument/2006/relationships/hyperlink" Target="http://img.jgi.doe.gov/cgi-bin/w/main.cgi?exportGenes=1&amp;exportType=nucleic&amp;gene_oid=638261853&amp;up_stream=0&amp;down_stream=0" TargetMode="External"/><Relationship Id="rId35" Type="http://schemas.openxmlformats.org/officeDocument/2006/relationships/hyperlink" Target="http://img.jgi.doe.gov/cgi-bin/w/main.cgi?exportGenes=1&amp;exportType=nucleic&amp;gene_oid=645753854&amp;up_stream=0&amp;down_stream=0" TargetMode="External"/><Relationship Id="rId77" Type="http://schemas.openxmlformats.org/officeDocument/2006/relationships/hyperlink" Target="http://metacyc.com/META/NEW-IMAGE?type=REACTION&amp;object=ASPARAGHYD-RXN" TargetMode="External"/><Relationship Id="rId100" Type="http://schemas.openxmlformats.org/officeDocument/2006/relationships/hyperlink" Target="http://asco.gersteinlab.org/glio/gene/12714/" TargetMode="External"/><Relationship Id="rId282" Type="http://schemas.openxmlformats.org/officeDocument/2006/relationships/hyperlink" Target="http://www.genome.jp/dbget-bin/www_bget?ko+K11541" TargetMode="External"/><Relationship Id="rId338" Type="http://schemas.openxmlformats.org/officeDocument/2006/relationships/hyperlink" Target="http://www.genome.jp/dbget-bin/www_bget?ko+K01655" TargetMode="External"/><Relationship Id="rId503" Type="http://schemas.openxmlformats.org/officeDocument/2006/relationships/hyperlink" Target="http://www.genome.jp/dbget-bin/www_bget?ko+K00287" TargetMode="External"/><Relationship Id="rId545" Type="http://schemas.openxmlformats.org/officeDocument/2006/relationships/hyperlink" Target="http://metacyc.com/META/NEW-IMAGE?type=REACTION&amp;object=325-BISPHOSPHATE-NUCLEOTIDASE-RXN" TargetMode="External"/><Relationship Id="rId8" Type="http://schemas.openxmlformats.org/officeDocument/2006/relationships/hyperlink" Target="http://asco.gersteinlab.org/glio/gene/18505/" TargetMode="External"/><Relationship Id="rId142" Type="http://schemas.openxmlformats.org/officeDocument/2006/relationships/hyperlink" Target="http://img.jgi.doe.gov/cgi-bin/w/main.cgi?exportGenes=1&amp;exportType=nucleic&amp;gene_oid=645778130&amp;up_stream=0&amp;down_stream=0" TargetMode="External"/><Relationship Id="rId184" Type="http://schemas.openxmlformats.org/officeDocument/2006/relationships/hyperlink" Target="http://metacyc.com/META/NEW-IMAGE?type=REACTION&amp;object=ASPARTATEKIN-RXN" TargetMode="External"/><Relationship Id="rId391" Type="http://schemas.openxmlformats.org/officeDocument/2006/relationships/hyperlink" Target="http://img.jgi.doe.gov/cgi-bin/w/main.cgi?exportGenes=1&amp;exportType=nucleic&amp;gene_oid=638260261&amp;up_stream=0&amp;down_stream=0" TargetMode="External"/><Relationship Id="rId405" Type="http://schemas.openxmlformats.org/officeDocument/2006/relationships/hyperlink" Target="http://asco.gersteinlab.org/glio/gene/18530/" TargetMode="External"/><Relationship Id="rId447" Type="http://schemas.openxmlformats.org/officeDocument/2006/relationships/hyperlink" Target="http://metacyc.com/META/NEW-IMAGE?type=REACTION&amp;object=2.5.1.19-RXN" TargetMode="External"/><Relationship Id="rId251" Type="http://schemas.openxmlformats.org/officeDocument/2006/relationships/hyperlink" Target="http://img.jgi.doe.gov/cgi-bin/w/main.cgi?exportGenes=1&amp;exportType=nucleic&amp;gene_oid=638261654&amp;up_stream=0&amp;down_stream=0" TargetMode="External"/><Relationship Id="rId489" Type="http://schemas.openxmlformats.org/officeDocument/2006/relationships/hyperlink" Target="http://img.jgi.doe.gov/cgi-bin/w/main.cgi?section=GeneDetail&amp;page=geneDetail&amp;gene_oid=638260261" TargetMode="External"/><Relationship Id="rId46" Type="http://schemas.openxmlformats.org/officeDocument/2006/relationships/hyperlink" Target="http://img.jgi.doe.gov/cgi-bin/w/main.cgi?exportGenes=1&amp;exportType=nucleic&amp;gene_oid=638265624&amp;up_stream=0&amp;down_stream=0" TargetMode="External"/><Relationship Id="rId293" Type="http://schemas.openxmlformats.org/officeDocument/2006/relationships/hyperlink" Target="http://metacyc.com/META/NEW-IMAGE?type=REACTION&amp;object=N-ACETYLGLUTPREDUCT-RXN" TargetMode="External"/><Relationship Id="rId307" Type="http://schemas.openxmlformats.org/officeDocument/2006/relationships/hyperlink" Target="http://img.jgi.doe.gov/cgi-bin/w/main.cgi?section=GeneDetail&amp;page=geneDetail&amp;gene_oid=638261534" TargetMode="External"/><Relationship Id="rId349" Type="http://schemas.openxmlformats.org/officeDocument/2006/relationships/hyperlink" Target="http://img.jgi.doe.gov/cgi-bin/w/main.cgi?section=GeneDetail&amp;page=geneDetail&amp;gene_oid=638267057" TargetMode="External"/><Relationship Id="rId514" Type="http://schemas.openxmlformats.org/officeDocument/2006/relationships/hyperlink" Target="http://metacyc.com/META/NEW-IMAGE?type=REACTION&amp;object=DIHYDROFOLATEREDUCT-RXN" TargetMode="External"/><Relationship Id="rId556" Type="http://schemas.openxmlformats.org/officeDocument/2006/relationships/hyperlink" Target="http://img.jgi.doe.gov/cgi-bin/w/main.cgi?section=GeneDetail&amp;page=geneDetail&amp;gene_oid=638267224" TargetMode="External"/><Relationship Id="rId88" Type="http://schemas.openxmlformats.org/officeDocument/2006/relationships/hyperlink" Target="http://asco.gersteinlab.org/glio/gene/17361/" TargetMode="External"/><Relationship Id="rId111" Type="http://schemas.openxmlformats.org/officeDocument/2006/relationships/hyperlink" Target="http://www.genome.jp/dbget-bin/www_bget?ko+K00831" TargetMode="External"/><Relationship Id="rId153" Type="http://schemas.openxmlformats.org/officeDocument/2006/relationships/hyperlink" Target="http://img.jgi.doe.gov/cgi-bin/w/main.cgi?exportGenes=1&amp;exportType=nucleic&amp;gene_oid=645757047&amp;up_stream=0&amp;down_stream=0" TargetMode="External"/><Relationship Id="rId195" Type="http://schemas.openxmlformats.org/officeDocument/2006/relationships/hyperlink" Target="http://img.jgi.doe.gov/cgi-bin/w/main.cgi?exportGenes=1&amp;exportType=nucleic&amp;gene_oid=638265820&amp;up_stream=0&amp;down_stream=0" TargetMode="External"/><Relationship Id="rId209" Type="http://schemas.openxmlformats.org/officeDocument/2006/relationships/hyperlink" Target="http://asco.gersteinlab.org/glio/gene/16231/" TargetMode="External"/><Relationship Id="rId360" Type="http://schemas.openxmlformats.org/officeDocument/2006/relationships/hyperlink" Target="http://asco.gersteinlab.org/glio/gene/12100/" TargetMode="External"/><Relationship Id="rId416" Type="http://schemas.openxmlformats.org/officeDocument/2006/relationships/hyperlink" Target="http://asco.gersteinlab.org/glio/gene/15614/" TargetMode="External"/><Relationship Id="rId220" Type="http://schemas.openxmlformats.org/officeDocument/2006/relationships/hyperlink" Target="http://www.genome.jp/dbget-bin/www_bget?ko+K01687" TargetMode="External"/><Relationship Id="rId458" Type="http://schemas.openxmlformats.org/officeDocument/2006/relationships/hyperlink" Target="http://metacyc.com/META/NEW-IMAGE?type=REACTION&amp;object=TYROSINE-AMINOTRANSFERASE-RXN" TargetMode="External"/><Relationship Id="rId15" Type="http://schemas.openxmlformats.org/officeDocument/2006/relationships/hyperlink" Target="http://asco.gersteinlab.org/glio/gene/17572/" TargetMode="External"/><Relationship Id="rId57" Type="http://schemas.openxmlformats.org/officeDocument/2006/relationships/hyperlink" Target="http://metacyc.com/META/NEW-IMAGE?type=REACTION&amp;object=ARGSUCCINLYA-RXN" TargetMode="External"/><Relationship Id="rId262" Type="http://schemas.openxmlformats.org/officeDocument/2006/relationships/hyperlink" Target="http://asco.gersteinlab.org/glio/gene/14541/" TargetMode="External"/><Relationship Id="rId318" Type="http://schemas.openxmlformats.org/officeDocument/2006/relationships/hyperlink" Target="http://img.jgi.doe.gov/cgi-bin/w/main.cgi?exportGenes=1&amp;exportType=nucleic&amp;gene_oid=638261775&amp;up_stream=0&amp;down_stream=0" TargetMode="External"/><Relationship Id="rId525" Type="http://schemas.openxmlformats.org/officeDocument/2006/relationships/hyperlink" Target="http://img.jgi.doe.gov/cgi-bin/w/main.cgi?exportGenes=1&amp;exportType=nucleic&amp;gene_oid=638214191&amp;up_stream=0&amp;down_stream=0" TargetMode="External"/><Relationship Id="rId567" Type="http://schemas.openxmlformats.org/officeDocument/2006/relationships/hyperlink" Target="http://metacyc.com/META/NEW-IMAGE?type=REACTION&amp;object=ASPCARBTRANS-RXN" TargetMode="External"/><Relationship Id="rId99" Type="http://schemas.openxmlformats.org/officeDocument/2006/relationships/hyperlink" Target="http://asco.gersteinlab.org/glio/gene/10901/" TargetMode="External"/><Relationship Id="rId122" Type="http://schemas.openxmlformats.org/officeDocument/2006/relationships/hyperlink" Target="http://metacyc.com/META/NEW-IMAGE?type=REACTION&amp;object=THRESYN-RXN" TargetMode="External"/><Relationship Id="rId164" Type="http://schemas.openxmlformats.org/officeDocument/2006/relationships/hyperlink" Target="http://img.jgi.doe.gov/cgi-bin/w/main.cgi?section=GeneDetail&amp;page=geneDetail&amp;gene_oid=638268775" TargetMode="External"/><Relationship Id="rId371" Type="http://schemas.openxmlformats.org/officeDocument/2006/relationships/hyperlink" Target="http://asco.gersteinlab.org/glio/gene/18038/" TargetMode="External"/><Relationship Id="rId427" Type="http://schemas.openxmlformats.org/officeDocument/2006/relationships/hyperlink" Target="http://www.genome.jp/dbget-bin/www_bget?ko+K01735" TargetMode="External"/><Relationship Id="rId469" Type="http://schemas.openxmlformats.org/officeDocument/2006/relationships/hyperlink" Target="http://img.jgi.doe.gov/cgi-bin/w/main.cgi?section=GeneDetail&amp;page=geneDetail&amp;gene_oid=638259628" TargetMode="External"/><Relationship Id="rId26" Type="http://schemas.openxmlformats.org/officeDocument/2006/relationships/hyperlink" Target="http://metacyc.com/META/NEW-IMAGE?type=REACTION&amp;object=GLUTDEHYD-RXN" TargetMode="External"/><Relationship Id="rId231" Type="http://schemas.openxmlformats.org/officeDocument/2006/relationships/hyperlink" Target="http://img.jgi.doe.gov/cgi-bin/w/main.cgi?section=GeneDetail&amp;page=geneDetail&amp;gene_oid=645763732" TargetMode="External"/><Relationship Id="rId273" Type="http://schemas.openxmlformats.org/officeDocument/2006/relationships/hyperlink" Target="http://www.genome.jp/dbget-bin/www_bget?ko+K00318" TargetMode="External"/><Relationship Id="rId329" Type="http://schemas.openxmlformats.org/officeDocument/2006/relationships/hyperlink" Target="http://asco.gersteinlab.org/glio/gene/21242/" TargetMode="External"/><Relationship Id="rId480" Type="http://schemas.openxmlformats.org/officeDocument/2006/relationships/hyperlink" Target="http://img.jgi.doe.gov/cgi-bin/w/main.cgi?exportGenes=1&amp;exportType=nucleic&amp;gene_oid=638266304&amp;up_stream=0&amp;down_stream=0" TargetMode="External"/><Relationship Id="rId536" Type="http://schemas.openxmlformats.org/officeDocument/2006/relationships/hyperlink" Target="http://asco.gersteinlab.org/glio/gene/20024/" TargetMode="External"/><Relationship Id="rId68" Type="http://schemas.openxmlformats.org/officeDocument/2006/relationships/hyperlink" Target="http://img.jgi.doe.gov/cgi-bin/w/main.cgi?section=GeneDetail&amp;page=geneDetail&amp;gene_oid=638267093" TargetMode="External"/><Relationship Id="rId133" Type="http://schemas.openxmlformats.org/officeDocument/2006/relationships/hyperlink" Target="http://img.jgi.doe.gov/cgi-bin/w/main.cgi?section=GeneDetail&amp;page=geneDetail&amp;gene_oid=638265505" TargetMode="External"/><Relationship Id="rId175" Type="http://schemas.openxmlformats.org/officeDocument/2006/relationships/hyperlink" Target="http://www.genome.jp/dbget-bin/www_bget?ko+K01740" TargetMode="External"/><Relationship Id="rId340" Type="http://schemas.openxmlformats.org/officeDocument/2006/relationships/hyperlink" Target="http://metacyc.com/META/NEW-IMAGE?type=REACTION&amp;object=RXN3O-127" TargetMode="External"/><Relationship Id="rId200" Type="http://schemas.openxmlformats.org/officeDocument/2006/relationships/hyperlink" Target="http://img.jgi.doe.gov/cgi-bin/w/main.cgi?exportGenes=1&amp;exportType=nucleic&amp;gene_oid=638265480&amp;up_stream=0&amp;down_stream=0" TargetMode="External"/><Relationship Id="rId382" Type="http://schemas.openxmlformats.org/officeDocument/2006/relationships/hyperlink" Target="http://metacyc.com/META/NEW-IMAGE?type=REACTION&amp;object=IMIDPHOSDEHYD-RXN" TargetMode="External"/><Relationship Id="rId438" Type="http://schemas.openxmlformats.org/officeDocument/2006/relationships/hyperlink" Target="http://www.genome.jp/dbget-bin/www_bget?ko+K00813" TargetMode="External"/><Relationship Id="rId242" Type="http://schemas.openxmlformats.org/officeDocument/2006/relationships/hyperlink" Target="http://img.jgi.doe.gov/cgi-bin/w/main.cgi?section=GeneDetail&amp;page=geneDetail&amp;gene_oid=645753328" TargetMode="External"/><Relationship Id="rId284" Type="http://schemas.openxmlformats.org/officeDocument/2006/relationships/hyperlink" Target="http://metacyc.com/META/NEW-IMAGE?type=REACTION&amp;object=PYRROLINECARBREDUCT-RXN" TargetMode="External"/><Relationship Id="rId491" Type="http://schemas.openxmlformats.org/officeDocument/2006/relationships/hyperlink" Target="http://img.jgi.doe.gov/cgi-bin/w/main.cgi?section=GeneDetail&amp;page=geneDetail&amp;gene_oid=638261892" TargetMode="External"/><Relationship Id="rId505" Type="http://schemas.openxmlformats.org/officeDocument/2006/relationships/hyperlink" Target="http://www.genome.jp/dbget-bin/www_bget?ko+K00295" TargetMode="External"/><Relationship Id="rId37" Type="http://schemas.openxmlformats.org/officeDocument/2006/relationships/hyperlink" Target="http://metacyc.com/META/NEW-IMAGE?type=REACTION&amp;object=RXN0-5293" TargetMode="External"/><Relationship Id="rId79" Type="http://schemas.openxmlformats.org/officeDocument/2006/relationships/hyperlink" Target="http://www.genome.jp/dbget-bin/www_bget?ko+K00813" TargetMode="External"/><Relationship Id="rId102" Type="http://schemas.openxmlformats.org/officeDocument/2006/relationships/hyperlink" Target="http://www.genome.jp/dbget-bin/www_bget?ko+K01754" TargetMode="External"/><Relationship Id="rId144" Type="http://schemas.openxmlformats.org/officeDocument/2006/relationships/hyperlink" Target="http://img.jgi.doe.gov/cgi-bin/w/main.cgi?exportGenes=1&amp;exportType=nucleic&amp;gene_oid=638262024&amp;up_stream=0&amp;down_stream=0" TargetMode="External"/><Relationship Id="rId547" Type="http://schemas.openxmlformats.org/officeDocument/2006/relationships/hyperlink" Target="http://metacyc.com/META/NEW-IMAGE?type=REACTION&amp;object=1.8.4.8-RXN" TargetMode="External"/><Relationship Id="rId90" Type="http://schemas.openxmlformats.org/officeDocument/2006/relationships/hyperlink" Target="http://asco.gersteinlab.org/glio/gene/11869/" TargetMode="External"/><Relationship Id="rId186" Type="http://schemas.openxmlformats.org/officeDocument/2006/relationships/hyperlink" Target="http://img.jgi.doe.gov/cgi-bin/w/main.cgi?exportGenes=1&amp;exportType=nucleic&amp;gene_oid=638265513&amp;up_stream=0&amp;down_stream=0" TargetMode="External"/><Relationship Id="rId351" Type="http://schemas.openxmlformats.org/officeDocument/2006/relationships/hyperlink" Target="http://img.jgi.doe.gov/cgi-bin/w/main.cgi?section=GeneDetail&amp;page=geneDetail&amp;gene_oid=638261892" TargetMode="External"/><Relationship Id="rId393" Type="http://schemas.openxmlformats.org/officeDocument/2006/relationships/hyperlink" Target="http://img.jgi.doe.gov/cgi-bin/w/main.cgi?exportGenes=1&amp;exportType=nucleic&amp;gene_oid=645767233&amp;up_stream=0&amp;down_stream=0" TargetMode="External"/><Relationship Id="rId407" Type="http://schemas.openxmlformats.org/officeDocument/2006/relationships/hyperlink" Target="http://asco.gersteinlab.org/glio/gene/18191/" TargetMode="External"/><Relationship Id="rId449" Type="http://schemas.openxmlformats.org/officeDocument/2006/relationships/hyperlink" Target="http://metacyc.com/META/NEW-IMAGE?type=REACTION&amp;object=ANTHRANSYN-RXN" TargetMode="External"/><Relationship Id="rId211" Type="http://schemas.openxmlformats.org/officeDocument/2006/relationships/hyperlink" Target="http://asco.gersteinlab.org/glio/gene/14844/" TargetMode="External"/><Relationship Id="rId253" Type="http://schemas.openxmlformats.org/officeDocument/2006/relationships/hyperlink" Target="http://img.jgi.doe.gov/cgi-bin/w/main.cgi?section=GeneDetail&amp;page=geneDetail&amp;gene_oid=638260429" TargetMode="External"/><Relationship Id="rId295" Type="http://schemas.openxmlformats.org/officeDocument/2006/relationships/hyperlink" Target="http://metacyc.com/META/NEW-IMAGE?type=REACTION&amp;object=GLUTSEMIALDEHYDROG-RXN" TargetMode="External"/><Relationship Id="rId309" Type="http://schemas.openxmlformats.org/officeDocument/2006/relationships/hyperlink" Target="http://img.jgi.doe.gov/cgi-bin/w/main.cgi?section=GeneDetail&amp;page=geneDetail&amp;gene_oid=638267906" TargetMode="External"/><Relationship Id="rId460" Type="http://schemas.openxmlformats.org/officeDocument/2006/relationships/hyperlink" Target="http://img.jgi.doe.gov/cgi-bin/w/main.cgi?exportGenes=1&amp;exportType=nucleic&amp;gene_oid=638268091&amp;up_stream=0&amp;down_stream=0" TargetMode="External"/><Relationship Id="rId516" Type="http://schemas.openxmlformats.org/officeDocument/2006/relationships/hyperlink" Target="http://img.jgi.doe.gov/cgi-bin/w/main.cgi?section=GeneDetail&amp;page=geneDetail&amp;gene_oid=638210648" TargetMode="External"/><Relationship Id="rId48" Type="http://schemas.openxmlformats.org/officeDocument/2006/relationships/hyperlink" Target="http://metacyc.com/META/NEW-IMAGE?type=REACTION&amp;object=GLUTDECARBOX-RXN" TargetMode="External"/><Relationship Id="rId113" Type="http://schemas.openxmlformats.org/officeDocument/2006/relationships/hyperlink" Target="http://www.genome.jp/dbget-bin/www_bget?ko+K00600" TargetMode="External"/><Relationship Id="rId320" Type="http://schemas.openxmlformats.org/officeDocument/2006/relationships/hyperlink" Target="http://img.jgi.doe.gov/cgi-bin/w/main.cgi?exportGenes=1&amp;exportType=nucleic&amp;gene_oid=638266696&amp;up_stream=0&amp;down_stream=0" TargetMode="External"/><Relationship Id="rId558" Type="http://schemas.openxmlformats.org/officeDocument/2006/relationships/hyperlink" Target="http://img.jgi.doe.gov/cgi-bin/w/main.cgi?section=GeneDetail&amp;page=geneDetail&amp;gene_oid=638267206" TargetMode="External"/><Relationship Id="rId155" Type="http://schemas.openxmlformats.org/officeDocument/2006/relationships/hyperlink" Target="http://metacyc.com/META/NEW-IMAGE?type=REACTION&amp;object=GCVMULTI-RXN" TargetMode="External"/><Relationship Id="rId197" Type="http://schemas.openxmlformats.org/officeDocument/2006/relationships/hyperlink" Target="http://img.jgi.doe.gov/cgi-bin/w/main.cgi?exportGenes=1&amp;exportType=nucleic&amp;gene_oid=638265680&amp;up_stream=0&amp;down_stream=0" TargetMode="External"/><Relationship Id="rId362" Type="http://schemas.openxmlformats.org/officeDocument/2006/relationships/hyperlink" Target="http://asco.gersteinlab.org/glio/gene/21016/" TargetMode="External"/><Relationship Id="rId418" Type="http://schemas.openxmlformats.org/officeDocument/2006/relationships/hyperlink" Target="http://asco.gersteinlab.org/glio/gene/20211/" TargetMode="External"/><Relationship Id="rId222" Type="http://schemas.openxmlformats.org/officeDocument/2006/relationships/hyperlink" Target="http://www.genome.jp/dbget-bin/www_bget?ko+K01653" TargetMode="External"/><Relationship Id="rId264" Type="http://schemas.openxmlformats.org/officeDocument/2006/relationships/hyperlink" Target="http://asco.gersteinlab.org/glio/gene/12789/" TargetMode="External"/><Relationship Id="rId471" Type="http://schemas.openxmlformats.org/officeDocument/2006/relationships/hyperlink" Target="http://img.jgi.doe.gov/cgi-bin/w/main.cgi?section=GeneDetail&amp;page=geneDetail&amp;gene_oid=638267567" TargetMode="External"/><Relationship Id="rId17" Type="http://schemas.openxmlformats.org/officeDocument/2006/relationships/hyperlink" Target="http://asco.gersteinlab.org/glio/gene/18191/" TargetMode="External"/><Relationship Id="rId59" Type="http://schemas.openxmlformats.org/officeDocument/2006/relationships/hyperlink" Target="http://www.genome.jp/dbget-bin/www_bget?ko+K01940" TargetMode="External"/><Relationship Id="rId124" Type="http://schemas.openxmlformats.org/officeDocument/2006/relationships/hyperlink" Target="http://img.jgi.doe.gov/cgi-bin/w/main.cgi?exportGenes=1&amp;exportType=nucleic&amp;gene_oid=638263138&amp;up_stream=0&amp;down_stream=0" TargetMode="External"/><Relationship Id="rId527" Type="http://schemas.openxmlformats.org/officeDocument/2006/relationships/hyperlink" Target="http://img.jgi.doe.gov/cgi-bin/w/main.cgi?exportGenes=1&amp;exportType=nucleic&amp;gene_oid=645776948&amp;up_stream=0&amp;down_stream=0" TargetMode="External"/><Relationship Id="rId70" Type="http://schemas.openxmlformats.org/officeDocument/2006/relationships/hyperlink" Target="http://www.genome.jp/dbget-bin/www_bget?ko+K01953" TargetMode="External"/><Relationship Id="rId166" Type="http://schemas.openxmlformats.org/officeDocument/2006/relationships/hyperlink" Target="http://img.jgi.doe.gov/cgi-bin/w/main.cgi?section=GeneDetail&amp;page=geneDetail&amp;gene_oid=638261289" TargetMode="External"/><Relationship Id="rId331" Type="http://schemas.openxmlformats.org/officeDocument/2006/relationships/hyperlink" Target="http://asco.gersteinlab.org/glio/gene/16521/" TargetMode="External"/><Relationship Id="rId373" Type="http://schemas.openxmlformats.org/officeDocument/2006/relationships/hyperlink" Target="http://asco.gersteinlab.org/glio/gene/20391/" TargetMode="External"/><Relationship Id="rId429" Type="http://schemas.openxmlformats.org/officeDocument/2006/relationships/hyperlink" Target="http://www.genome.jp/dbget-bin/www_bget?ko+K01736" TargetMode="External"/><Relationship Id="rId1" Type="http://schemas.openxmlformats.org/officeDocument/2006/relationships/hyperlink" Target="http://asco.gersteinlab.org/glio/gene/21021/" TargetMode="External"/><Relationship Id="rId233" Type="http://schemas.openxmlformats.org/officeDocument/2006/relationships/hyperlink" Target="http://metacyc.com/META/NEW-IMAGE?type=REACTION&amp;object=ACETOLACTREDUCTOISOM-RXN" TargetMode="External"/><Relationship Id="rId440" Type="http://schemas.openxmlformats.org/officeDocument/2006/relationships/hyperlink" Target="http://www.genome.jp/dbget-bin/www_bget?ko+K00838" TargetMode="External"/><Relationship Id="rId28" Type="http://schemas.openxmlformats.org/officeDocument/2006/relationships/hyperlink" Target="http://img.jgi.doe.gov/cgi-bin/w/main.cgi?exportGenes=1&amp;exportType=nucleic&amp;gene_oid=645773925&amp;up_stream=0&amp;down_stream=0" TargetMode="External"/><Relationship Id="rId275" Type="http://schemas.openxmlformats.org/officeDocument/2006/relationships/hyperlink" Target="http://www.genome.jp/dbget-bin/www_bget?ko+K00286" TargetMode="External"/><Relationship Id="rId300" Type="http://schemas.openxmlformats.org/officeDocument/2006/relationships/hyperlink" Target="http://img.jgi.doe.gov/cgi-bin/w/main.cgi?exportGenes=1&amp;exportType=nucleic&amp;gene_oid=638262583&amp;up_stream=0&amp;down_stream=0" TargetMode="External"/><Relationship Id="rId482" Type="http://schemas.openxmlformats.org/officeDocument/2006/relationships/hyperlink" Target="http://img.jgi.doe.gov/cgi-bin/w/main.cgi?exportGenes=1&amp;exportType=nucleic&amp;gene_oid=638261573&amp;up_stream=0&amp;down_stream=0" TargetMode="External"/><Relationship Id="rId538" Type="http://schemas.openxmlformats.org/officeDocument/2006/relationships/hyperlink" Target="http://asco.gersteinlab.org/glio/gene/14686/" TargetMode="External"/><Relationship Id="rId81" Type="http://schemas.openxmlformats.org/officeDocument/2006/relationships/hyperlink" Target="http://img.jgi.doe.gov/cgi-bin/w/main.cgi?section=GeneDetail&amp;page=geneDetail&amp;gene_oid=638261491" TargetMode="External"/><Relationship Id="rId135" Type="http://schemas.openxmlformats.org/officeDocument/2006/relationships/hyperlink" Target="http://img.jgi.doe.gov/cgi-bin/w/main.cgi?section=GeneDetail&amp;page=geneDetail&amp;gene_oid=638261073" TargetMode="External"/><Relationship Id="rId177" Type="http://schemas.openxmlformats.org/officeDocument/2006/relationships/hyperlink" Target="http://www.genome.jp/dbget-bin/www_bget?ko+K00641" TargetMode="External"/><Relationship Id="rId342" Type="http://schemas.openxmlformats.org/officeDocument/2006/relationships/hyperlink" Target="http://metacyc.com/META/NEW-IMAGE?type=REACTION&amp;object=2-AMINOADIPATE-AMINOTRANSFERASE-RXN" TargetMode="External"/><Relationship Id="rId384" Type="http://schemas.openxmlformats.org/officeDocument/2006/relationships/hyperlink" Target="http://metacyc.com/META/NEW-IMAGE?type=REACTION&amp;object=HISTIDPHOS-RXN" TargetMode="External"/><Relationship Id="rId202" Type="http://schemas.openxmlformats.org/officeDocument/2006/relationships/hyperlink" Target="http://img.jgi.doe.gov/cgi-bin/w/main.cgi?section=GeneDetail&amp;page=geneDetail&amp;gene_oid=638210593" TargetMode="External"/><Relationship Id="rId244" Type="http://schemas.openxmlformats.org/officeDocument/2006/relationships/hyperlink" Target="http://img.jgi.doe.gov/cgi-bin/w/main.cgi?section=GeneDetail&amp;page=geneDetail&amp;gene_oid=645760037" TargetMode="External"/><Relationship Id="rId39" Type="http://schemas.openxmlformats.org/officeDocument/2006/relationships/hyperlink" Target="http://img.jgi.doe.gov/cgi-bin/w/main.cgi?exportGenes=1&amp;exportType=nucleic&amp;gene_oid=638262352&amp;up_stream=0&amp;down_stream=0" TargetMode="External"/><Relationship Id="rId286" Type="http://schemas.openxmlformats.org/officeDocument/2006/relationships/hyperlink" Target="http://metacyc.com/META/NEW-IMAGE?type=REACTION&amp;object=ARGINASE-RXN" TargetMode="External"/><Relationship Id="rId451" Type="http://schemas.openxmlformats.org/officeDocument/2006/relationships/hyperlink" Target="http://metacyc.com/META/NEW-IMAGE?type=REACTION&amp;object=PRTRANS-RXN" TargetMode="External"/><Relationship Id="rId493" Type="http://schemas.openxmlformats.org/officeDocument/2006/relationships/hyperlink" Target="http://img.jgi.doe.gov/cgi-bin/w/main.cgi?section=GeneDetail&amp;page=geneDetail&amp;gene_oid=638265352" TargetMode="External"/><Relationship Id="rId507" Type="http://schemas.openxmlformats.org/officeDocument/2006/relationships/hyperlink" Target="http://www.genome.jp/dbget-bin/www_bget?ko+K00297" TargetMode="External"/><Relationship Id="rId549" Type="http://schemas.openxmlformats.org/officeDocument/2006/relationships/hyperlink" Target="http://metacyc.com/META/NEW-IMAGE?type=REACTION&amp;object=ADENYLYLSULFKIN-RXN" TargetMode="External"/><Relationship Id="rId50" Type="http://schemas.openxmlformats.org/officeDocument/2006/relationships/hyperlink" Target="http://img.jgi.doe.gov/cgi-bin/w/main.cgi?exportGenes=1&amp;exportType=nucleic&amp;gene_oid=638263354&amp;up_stream=0&amp;down_stream=0" TargetMode="External"/><Relationship Id="rId104" Type="http://schemas.openxmlformats.org/officeDocument/2006/relationships/hyperlink" Target="http://www.genome.jp/dbget-bin/www_bget?ko+K01758" TargetMode="External"/><Relationship Id="rId146" Type="http://schemas.openxmlformats.org/officeDocument/2006/relationships/hyperlink" Target="http://img.jgi.doe.gov/cgi-bin/w/main.cgi?exportGenes=1&amp;exportType=nucleic&amp;gene_oid=638262024&amp;up_stream=0&amp;down_stream=0" TargetMode="External"/><Relationship Id="rId188" Type="http://schemas.openxmlformats.org/officeDocument/2006/relationships/hyperlink" Target="http://img.jgi.doe.gov/cgi-bin/w/main.cgi?section=GeneDetail&amp;page=geneDetail&amp;gene_oid=645752272" TargetMode="External"/><Relationship Id="rId311" Type="http://schemas.openxmlformats.org/officeDocument/2006/relationships/hyperlink" Target="http://img.jgi.doe.gov/cgi-bin/w/main.cgi?section=GeneDetail&amp;page=geneDetail&amp;gene_oid=638267444" TargetMode="External"/><Relationship Id="rId353" Type="http://schemas.openxmlformats.org/officeDocument/2006/relationships/hyperlink" Target="http://img.jgi.doe.gov/cgi-bin/w/main.cgi?section=GeneDetail&amp;page=geneDetail&amp;gene_oid=645754580" TargetMode="External"/><Relationship Id="rId395" Type="http://schemas.openxmlformats.org/officeDocument/2006/relationships/hyperlink" Target="http://img.jgi.doe.gov/cgi-bin/w/main.cgi?exportGenes=1&amp;exportType=nucleic&amp;gene_oid=638261251&amp;up_stream=0&amp;down_stream=0" TargetMode="External"/><Relationship Id="rId409" Type="http://schemas.openxmlformats.org/officeDocument/2006/relationships/hyperlink" Target="http://asco.gersteinlab.org/glio/gene/21297/" TargetMode="External"/><Relationship Id="rId560" Type="http://schemas.openxmlformats.org/officeDocument/2006/relationships/hyperlink" Target="http://img.jgi.doe.gov/cgi-bin/w/main.cgi?section=GeneDetail&amp;page=geneDetail&amp;gene_oid=638262092" TargetMode="External"/><Relationship Id="rId92" Type="http://schemas.openxmlformats.org/officeDocument/2006/relationships/hyperlink" Target="http://asco.gersteinlab.org/glio/gene/16752/" TargetMode="External"/><Relationship Id="rId213" Type="http://schemas.openxmlformats.org/officeDocument/2006/relationships/hyperlink" Target="http://asco.gersteinlab.org/glio/gene/13319/" TargetMode="External"/><Relationship Id="rId420" Type="http://schemas.openxmlformats.org/officeDocument/2006/relationships/hyperlink" Target="http://asco.gersteinlab.org/glio/gene/21599/" TargetMode="External"/><Relationship Id="rId255" Type="http://schemas.openxmlformats.org/officeDocument/2006/relationships/hyperlink" Target="http://asco.gersteinlab.org/glio/gene/13353/" TargetMode="External"/><Relationship Id="rId297" Type="http://schemas.openxmlformats.org/officeDocument/2006/relationships/hyperlink" Target="http://img.jgi.doe.gov/cgi-bin/w/main.cgi?section=GeneDetail&amp;page=geneDetail&amp;gene_oid=638262583" TargetMode="External"/><Relationship Id="rId462" Type="http://schemas.openxmlformats.org/officeDocument/2006/relationships/hyperlink" Target="http://img.jgi.doe.gov/cgi-bin/w/main.cgi?exportGenes=1&amp;exportType=nucleic&amp;gene_oid=638268091&amp;up_stream=0&amp;down_stream=0" TargetMode="External"/><Relationship Id="rId518" Type="http://schemas.openxmlformats.org/officeDocument/2006/relationships/hyperlink" Target="http://img.jgi.doe.gov/cgi-bin/w/main.cgi?section=GeneDetail&amp;page=geneDetail&amp;gene_oid=638265402" TargetMode="External"/><Relationship Id="rId115" Type="http://schemas.openxmlformats.org/officeDocument/2006/relationships/hyperlink" Target="http://www.genome.jp/dbget-bin/www_bget?ko+K01620" TargetMode="External"/><Relationship Id="rId157" Type="http://schemas.openxmlformats.org/officeDocument/2006/relationships/hyperlink" Target="http://img.jgi.doe.gov/cgi-bin/w/main.cgi?section=GeneDetail&amp;page=geneDetail&amp;gene_oid=638259917" TargetMode="External"/><Relationship Id="rId322" Type="http://schemas.openxmlformats.org/officeDocument/2006/relationships/hyperlink" Target="http://img.jgi.doe.gov/cgi-bin/w/main.cgi?exportGenes=1&amp;exportType=nucleic&amp;gene_oid=638264492&amp;up_stream=0&amp;down_stream=0" TargetMode="External"/><Relationship Id="rId364" Type="http://schemas.openxmlformats.org/officeDocument/2006/relationships/hyperlink" Target="http://asco.gersteinlab.org/glio/gene/11585/" TargetMode="External"/><Relationship Id="rId61" Type="http://schemas.openxmlformats.org/officeDocument/2006/relationships/hyperlink" Target="http://img.jgi.doe.gov/cgi-bin/w/main.cgi?exportGenes=1&amp;exportType=nucleic&amp;gene_oid=645778467&amp;up_stream=0&amp;down_stream=0" TargetMode="External"/><Relationship Id="rId199" Type="http://schemas.openxmlformats.org/officeDocument/2006/relationships/hyperlink" Target="http://img.jgi.doe.gov/cgi-bin/w/main.cgi?section=GeneDetail&amp;page=geneDetail&amp;gene_oid=638265480" TargetMode="External"/><Relationship Id="rId19" Type="http://schemas.openxmlformats.org/officeDocument/2006/relationships/hyperlink" Target="http://metacyc.com/META/NEW-IMAGE?type=REACTION&amp;object=GLUTAMINESYN-RXN" TargetMode="External"/><Relationship Id="rId224" Type="http://schemas.openxmlformats.org/officeDocument/2006/relationships/hyperlink" Target="http://www.genome.jp/dbget-bin/www_bget?ko+K01702" TargetMode="External"/><Relationship Id="rId266" Type="http://schemas.openxmlformats.org/officeDocument/2006/relationships/hyperlink" Target="http://www.genome.jp/dbget-bin/www_bget?ko+K00818" TargetMode="External"/><Relationship Id="rId431" Type="http://schemas.openxmlformats.org/officeDocument/2006/relationships/hyperlink" Target="http://www.genome.jp/dbget-bin/www_bget?ko+K01657" TargetMode="External"/><Relationship Id="rId473" Type="http://schemas.openxmlformats.org/officeDocument/2006/relationships/hyperlink" Target="http://img.jgi.doe.gov/cgi-bin/w/main.cgi?section=GeneDetail&amp;page=geneDetail&amp;gene_oid=645770849" TargetMode="External"/><Relationship Id="rId529" Type="http://schemas.openxmlformats.org/officeDocument/2006/relationships/hyperlink" Target="http://asco.gersteinlab.org/glio/gene/10904/" TargetMode="External"/><Relationship Id="rId30" Type="http://schemas.openxmlformats.org/officeDocument/2006/relationships/hyperlink" Target="http://www.genome.jp/dbget-bin/www_bget?ko+K00260" TargetMode="External"/><Relationship Id="rId126" Type="http://schemas.openxmlformats.org/officeDocument/2006/relationships/hyperlink" Target="http://img.jgi.doe.gov/cgi-bin/w/main.cgi?section=GeneDetail&amp;page=geneDetail&amp;gene_oid=638264390" TargetMode="External"/><Relationship Id="rId168" Type="http://schemas.openxmlformats.org/officeDocument/2006/relationships/hyperlink" Target="http://asco.gersteinlab.org/glio/gene/21251/" TargetMode="External"/><Relationship Id="rId333" Type="http://schemas.openxmlformats.org/officeDocument/2006/relationships/hyperlink" Target="http://www.genome.jp/dbget-bin/www_bget?ko+K00290" TargetMode="External"/><Relationship Id="rId540" Type="http://schemas.openxmlformats.org/officeDocument/2006/relationships/hyperlink" Target="http://www.genome.jp/dbget-bin/www_bget?ko+K00390" TargetMode="External"/><Relationship Id="rId72" Type="http://schemas.openxmlformats.org/officeDocument/2006/relationships/hyperlink" Target="http://img.jgi.doe.gov/cgi-bin/w/main.cgi?section=GeneDetail&amp;page=geneDetail&amp;gene_oid=645764123" TargetMode="External"/><Relationship Id="rId375" Type="http://schemas.openxmlformats.org/officeDocument/2006/relationships/hyperlink" Target="http://www.genome.jp/dbget-bin/www_bget?ko+K05692" TargetMode="External"/><Relationship Id="rId3" Type="http://schemas.openxmlformats.org/officeDocument/2006/relationships/hyperlink" Target="http://asco.gersteinlab.org/glio/gene/18143/" TargetMode="External"/><Relationship Id="rId235" Type="http://schemas.openxmlformats.org/officeDocument/2006/relationships/hyperlink" Target="http://metacyc.com/META/NEW-IMAGE?type=REACTION&amp;object=DIHYDROXYISOVALDEHYDRAT-RXN" TargetMode="External"/><Relationship Id="rId277" Type="http://schemas.openxmlformats.org/officeDocument/2006/relationships/hyperlink" Target="http://asco.gersteinlab.org/glio/gene/16805/" TargetMode="External"/><Relationship Id="rId400" Type="http://schemas.openxmlformats.org/officeDocument/2006/relationships/hyperlink" Target="http://img.jgi.doe.gov/cgi-bin/w/main.cgi?section=GeneDetail&amp;page=geneDetail&amp;gene_oid=638208930" TargetMode="External"/><Relationship Id="rId442" Type="http://schemas.openxmlformats.org/officeDocument/2006/relationships/hyperlink" Target="http://metacyc.com/META/NEW-IMAGE?type=REACTION&amp;object=DAHPSYN-RXN" TargetMode="External"/><Relationship Id="rId484" Type="http://schemas.openxmlformats.org/officeDocument/2006/relationships/hyperlink" Target="http://img.jgi.doe.gov/cgi-bin/w/main.cgi?exportGenes=1&amp;exportType=nucleic&amp;gene_oid=638265522&amp;up_stream=0&amp;down_stream=0" TargetMode="External"/><Relationship Id="rId137" Type="http://schemas.openxmlformats.org/officeDocument/2006/relationships/hyperlink" Target="http://metacyc.com/META/NEW-IMAGE?type=REACTION&amp;object=PSERTRANSAM-RXN" TargetMode="External"/><Relationship Id="rId302" Type="http://schemas.openxmlformats.org/officeDocument/2006/relationships/hyperlink" Target="http://img.jgi.doe.gov/cgi-bin/w/main.cgi?exportGenes=1&amp;exportType=nucleic&amp;gene_oid=638267190&amp;up_stream=0&amp;down_stream=0" TargetMode="External"/><Relationship Id="rId344" Type="http://schemas.openxmlformats.org/officeDocument/2006/relationships/hyperlink" Target="http://metacyc.com/META/NEW-IMAGE?type=REACTION&amp;object=HOMOCITRATE-SYNTHASE-RXN" TargetMode="External"/><Relationship Id="rId41" Type="http://schemas.openxmlformats.org/officeDocument/2006/relationships/hyperlink" Target="http://img.jgi.doe.gov/cgi-bin/w/main.cgi?section=GeneDetail&amp;page=geneDetail&amp;gene_oid=638264393" TargetMode="External"/><Relationship Id="rId83" Type="http://schemas.openxmlformats.org/officeDocument/2006/relationships/hyperlink" Target="http://img.jgi.doe.gov/cgi-bin/w/main.cgi?section=GeneDetail&amp;page=geneDetail&amp;gene_oid=645779378" TargetMode="External"/><Relationship Id="rId179" Type="http://schemas.openxmlformats.org/officeDocument/2006/relationships/hyperlink" Target="http://www.genome.jp/dbget-bin/www_bget?ko+K00133" TargetMode="External"/><Relationship Id="rId386" Type="http://schemas.openxmlformats.org/officeDocument/2006/relationships/hyperlink" Target="http://img.jgi.doe.gov/cgi-bin/w/main.cgi?section=GeneDetail&amp;page=geneDetail&amp;gene_oid=638260309" TargetMode="External"/><Relationship Id="rId551" Type="http://schemas.openxmlformats.org/officeDocument/2006/relationships/hyperlink" Target="http://img.jgi.doe.gov/cgi-bin/w/main.cgi?exportGenes=1&amp;exportType=nucleic&amp;gene_oid=645778124&amp;up_stream=0&amp;down_stream=0" TargetMode="External"/><Relationship Id="rId190" Type="http://schemas.openxmlformats.org/officeDocument/2006/relationships/hyperlink" Target="http://metacyc.com/META/NEW-IMAGE?type=REACTION&amp;object=HOMOSERDEHYDROG-RXN" TargetMode="External"/><Relationship Id="rId204" Type="http://schemas.openxmlformats.org/officeDocument/2006/relationships/hyperlink" Target="http://metacyc.com/META/NEW-IMAGE?type=REACTION&amp;object=HOMOCYSMET-RXN" TargetMode="External"/><Relationship Id="rId246" Type="http://schemas.openxmlformats.org/officeDocument/2006/relationships/hyperlink" Target="http://metacyc.com/META/NEW-IMAGE?type=REACTION&amp;object=2-ISOPROPYLMALATESYN-RXN" TargetMode="External"/><Relationship Id="rId288" Type="http://schemas.openxmlformats.org/officeDocument/2006/relationships/hyperlink" Target="http://metacyc.com/META/NEW-IMAGE?type=REACTION&amp;object=RXN-13202" TargetMode="External"/><Relationship Id="rId411" Type="http://schemas.openxmlformats.org/officeDocument/2006/relationships/hyperlink" Target="http://asco.gersteinlab.org/glio/gene/10906/" TargetMode="External"/><Relationship Id="rId453" Type="http://schemas.openxmlformats.org/officeDocument/2006/relationships/hyperlink" Target="http://metacyc.com/META/NEW-IMAGE?type=REACTION&amp;object=CHORISMATEMUT-RXN" TargetMode="External"/><Relationship Id="rId509" Type="http://schemas.openxmlformats.org/officeDocument/2006/relationships/hyperlink" Target="http://metacyc.com/META/NEW-IMAGE?type=REACTION&amp;object=1.5.1.20-RXN" TargetMode="External"/><Relationship Id="rId106" Type="http://schemas.openxmlformats.org/officeDocument/2006/relationships/hyperlink" Target="http://www.genome.jp/dbget-bin/www_bget?ko+K00382" TargetMode="External"/><Relationship Id="rId313" Type="http://schemas.openxmlformats.org/officeDocument/2006/relationships/hyperlink" Target="http://img.jgi.doe.gov/cgi-bin/w/main.cgi?section=GeneDetail&amp;page=geneDetail&amp;gene_oid=638265634" TargetMode="External"/><Relationship Id="rId495" Type="http://schemas.openxmlformats.org/officeDocument/2006/relationships/hyperlink" Target="http://www.genome.jp/dbget-bin/www_bget?ko+K01705" TargetMode="External"/><Relationship Id="rId10" Type="http://schemas.openxmlformats.org/officeDocument/2006/relationships/hyperlink" Target="http://asco.gersteinlab.org/glio/gene/17056/" TargetMode="External"/><Relationship Id="rId52" Type="http://schemas.openxmlformats.org/officeDocument/2006/relationships/hyperlink" Target="http://img.jgi.doe.gov/cgi-bin/w/main.cgi?exportGenes=1&amp;exportType=nucleic&amp;gene_oid=638267662&amp;up_stream=0&amp;down_stream=0" TargetMode="External"/><Relationship Id="rId94" Type="http://schemas.openxmlformats.org/officeDocument/2006/relationships/hyperlink" Target="http://asco.gersteinlab.org/glio/gene/21513/" TargetMode="External"/><Relationship Id="rId148" Type="http://schemas.openxmlformats.org/officeDocument/2006/relationships/hyperlink" Target="http://img.jgi.doe.gov/cgi-bin/w/main.cgi?section=GeneDetail&amp;page=geneDetail&amp;gene_oid=645770309" TargetMode="External"/><Relationship Id="rId355" Type="http://schemas.openxmlformats.org/officeDocument/2006/relationships/hyperlink" Target="http://img.jgi.doe.gov/cgi-bin/w/main.cgi?section=GeneDetail&amp;page=geneDetail&amp;gene_oid=645752879" TargetMode="External"/><Relationship Id="rId397" Type="http://schemas.openxmlformats.org/officeDocument/2006/relationships/hyperlink" Target="http://img.jgi.doe.gov/cgi-bin/w/main.cgi?exportGenes=1&amp;exportType=nucleic&amp;gene_oid=638265573&amp;up_stream=0&amp;down_stream=0" TargetMode="External"/><Relationship Id="rId520" Type="http://schemas.openxmlformats.org/officeDocument/2006/relationships/hyperlink" Target="http://img.jgi.doe.gov/cgi-bin/w/main.cgi?section=GeneDetail&amp;page=geneDetail&amp;gene_oid=638268875" TargetMode="External"/><Relationship Id="rId562" Type="http://schemas.openxmlformats.org/officeDocument/2006/relationships/hyperlink" Target="http://asco.gersteinlab.org/glio/gene/19988/" TargetMode="External"/><Relationship Id="rId215" Type="http://schemas.openxmlformats.org/officeDocument/2006/relationships/hyperlink" Target="http://asco.gersteinlab.org/glio/gene/15084/" TargetMode="External"/><Relationship Id="rId257" Type="http://schemas.openxmlformats.org/officeDocument/2006/relationships/hyperlink" Target="http://asco.gersteinlab.org/glio/gene/13753/" TargetMode="External"/><Relationship Id="rId422" Type="http://schemas.openxmlformats.org/officeDocument/2006/relationships/hyperlink" Target="http://asco.gersteinlab.org/glio/gene/12234/" TargetMode="External"/><Relationship Id="rId464" Type="http://schemas.openxmlformats.org/officeDocument/2006/relationships/hyperlink" Target="http://img.jgi.doe.gov/cgi-bin/w/main.cgi?exportGenes=1&amp;exportType=nucleic&amp;gene_oid=645763034&amp;up_stream=0&amp;down_stream=0" TargetMode="External"/><Relationship Id="rId299" Type="http://schemas.openxmlformats.org/officeDocument/2006/relationships/hyperlink" Target="http://img.jgi.doe.gov/cgi-bin/w/main.cgi?section=GeneDetail&amp;page=geneDetail&amp;gene_oid=638262583" TargetMode="External"/><Relationship Id="rId63" Type="http://schemas.openxmlformats.org/officeDocument/2006/relationships/hyperlink" Target="http://metacyc.com/META/NEW-IMAGE?type=REACTION&amp;object=ALANINE--GLYOXYLATE-AMINOTRANSFERASE-RXN" TargetMode="External"/><Relationship Id="rId159" Type="http://schemas.openxmlformats.org/officeDocument/2006/relationships/hyperlink" Target="http://metacyc.com/META/NEW-IMAGE?type=REACTION&amp;object=GCVP-RXN" TargetMode="External"/><Relationship Id="rId366" Type="http://schemas.openxmlformats.org/officeDocument/2006/relationships/hyperlink" Target="http://www.genome.jp/dbget-bin/www_bget?ko+K04486" TargetMode="External"/><Relationship Id="rId226" Type="http://schemas.openxmlformats.org/officeDocument/2006/relationships/hyperlink" Target="http://metacyc.com/META/NEW-IMAGE?type=REACTION&amp;object=ACETOOHBUTSYN-RXN" TargetMode="External"/><Relationship Id="rId433" Type="http://schemas.openxmlformats.org/officeDocument/2006/relationships/hyperlink" Target="http://www.genome.jp/dbget-bin/www_bget?ko+K01696" TargetMode="External"/><Relationship Id="rId74" Type="http://schemas.openxmlformats.org/officeDocument/2006/relationships/hyperlink" Target="http://www.genome.jp/dbget-bin/www_bget?ko+K01424" TargetMode="External"/><Relationship Id="rId377" Type="http://schemas.openxmlformats.org/officeDocument/2006/relationships/hyperlink" Target="http://metacyc.com/META/NEW-IMAGE?type=REACTION&amp;object=ATPPHOSPHORIBOSYLTRANS-RXN" TargetMode="External"/><Relationship Id="rId500" Type="http://schemas.openxmlformats.org/officeDocument/2006/relationships/hyperlink" Target="http://asco.gersteinlab.org/glio/gene/20691/" TargetMode="External"/><Relationship Id="rId5" Type="http://schemas.openxmlformats.org/officeDocument/2006/relationships/hyperlink" Target="http://asco.gersteinlab.org/glio/gene/21458/" TargetMode="External"/><Relationship Id="rId237" Type="http://schemas.openxmlformats.org/officeDocument/2006/relationships/hyperlink" Target="http://img.jgi.doe.gov/cgi-bin/w/main.cgi?section=GeneDetail&amp;page=geneDetail&amp;gene_oid=638261951" TargetMode="External"/><Relationship Id="rId444" Type="http://schemas.openxmlformats.org/officeDocument/2006/relationships/hyperlink" Target="http://metacyc.com/META/NEW-IMAGE?type=REACTION&amp;object=3-DEHYDROQUINATE-DEHYDRATASE-RXN" TargetMode="External"/><Relationship Id="rId290" Type="http://schemas.openxmlformats.org/officeDocument/2006/relationships/hyperlink" Target="http://metacyc.com/META/NEW-IMAGE?type=REACTION&amp;object=GLUTAMATE-N-ACETYLTRANSFERASE-RXN" TargetMode="External"/><Relationship Id="rId304" Type="http://schemas.openxmlformats.org/officeDocument/2006/relationships/hyperlink" Target="http://img.jgi.doe.gov/cgi-bin/w/main.cgi?exportGenes=1&amp;exportType=nucleic&amp;gene_oid=645762525&amp;up_stream=0&amp;down_stream=0" TargetMode="External"/><Relationship Id="rId388" Type="http://schemas.openxmlformats.org/officeDocument/2006/relationships/hyperlink" Target="http://img.jgi.doe.gov/cgi-bin/w/main.cgi?section=GeneDetail&amp;page=geneDetail&amp;gene_oid=638264078" TargetMode="External"/><Relationship Id="rId511" Type="http://schemas.openxmlformats.org/officeDocument/2006/relationships/hyperlink" Target="http://metacyc.com/META/NEW-IMAGE?type=REACTION&amp;object=METHYLENETHFDEHYDROG-NADP-RXN" TargetMode="External"/><Relationship Id="rId85" Type="http://schemas.openxmlformats.org/officeDocument/2006/relationships/hyperlink" Target="http://asco.gersteinlab.org/glio/gene/19953/" TargetMode="External"/><Relationship Id="rId150" Type="http://schemas.openxmlformats.org/officeDocument/2006/relationships/hyperlink" Target="http://img.jgi.doe.gov/cgi-bin/w/main.cgi?section=GeneDetail&amp;page=geneDetail&amp;gene_oid=638261308" TargetMode="External"/><Relationship Id="rId248" Type="http://schemas.openxmlformats.org/officeDocument/2006/relationships/hyperlink" Target="http://img.jgi.doe.gov/cgi-bin/w/main.cgi?exportGenes=1&amp;exportType=nucleic&amp;gene_oid=638260353&amp;up_stream=0&amp;down_stream=0" TargetMode="External"/><Relationship Id="rId455" Type="http://schemas.openxmlformats.org/officeDocument/2006/relationships/hyperlink" Target="http://metacyc.com/META/NEW-IMAGE?type=REACTION&amp;object=PREPHENATE-DEHYDROGENASE-NADP%2b-RXN" TargetMode="External"/><Relationship Id="rId12" Type="http://schemas.openxmlformats.org/officeDocument/2006/relationships/hyperlink" Target="http://asco.gersteinlab.org/glio/gene/14711/" TargetMode="External"/><Relationship Id="rId108" Type="http://schemas.openxmlformats.org/officeDocument/2006/relationships/hyperlink" Target="http://www.genome.jp/dbget-bin/www_bget?ko+K00281" TargetMode="External"/><Relationship Id="rId315" Type="http://schemas.openxmlformats.org/officeDocument/2006/relationships/hyperlink" Target="http://img.jgi.doe.gov/cgi-bin/w/main.cgi?section=GeneDetail&amp;page=geneDetail&amp;gene_oid=638265771" TargetMode="External"/><Relationship Id="rId522" Type="http://schemas.openxmlformats.org/officeDocument/2006/relationships/hyperlink" Target="http://img.jgi.doe.gov/cgi-bin/w/main.cgi?section=GeneDetail&amp;page=geneDetail&amp;gene_oid=638263106" TargetMode="External"/><Relationship Id="rId96" Type="http://schemas.openxmlformats.org/officeDocument/2006/relationships/hyperlink" Target="http://asco.gersteinlab.org/glio/gene/18682/" TargetMode="External"/><Relationship Id="rId161" Type="http://schemas.openxmlformats.org/officeDocument/2006/relationships/hyperlink" Target="http://img.jgi.doe.gov/cgi-bin/w/main.cgi?exportGenes=1&amp;exportType=nucleic&amp;gene_oid=638264051&amp;up_stream=0&amp;down_stream=0" TargetMode="External"/><Relationship Id="rId399" Type="http://schemas.openxmlformats.org/officeDocument/2006/relationships/hyperlink" Target="http://img.jgi.doe.gov/cgi-bin/w/main.cgi?exportGenes=1&amp;exportType=nucleic&amp;gene_oid=638260309&amp;up_stream=0&amp;down_stream=0" TargetMode="External"/><Relationship Id="rId259" Type="http://schemas.openxmlformats.org/officeDocument/2006/relationships/hyperlink" Target="http://asco.gersteinlab.org/glio/gene/16687/" TargetMode="External"/><Relationship Id="rId466" Type="http://schemas.openxmlformats.org/officeDocument/2006/relationships/hyperlink" Target="http://img.jgi.doe.gov/cgi-bin/w/main.cgi?exportGenes=1&amp;exportType=nucleic&amp;gene_oid=638260220&amp;up_stream=0&amp;down_stream=0" TargetMode="External"/><Relationship Id="rId23" Type="http://schemas.openxmlformats.org/officeDocument/2006/relationships/hyperlink" Target="http://img.jgi.doe.gov/cgi-bin/w/main.cgi?section=GeneDetail&amp;page=geneDetail&amp;gene_oid=638266759" TargetMode="External"/><Relationship Id="rId119" Type="http://schemas.openxmlformats.org/officeDocument/2006/relationships/hyperlink" Target="http://metacyc.com/META/NEW-IMAGE?type=REACTION&amp;object=HOMOSERKIN-RXN" TargetMode="External"/><Relationship Id="rId326" Type="http://schemas.openxmlformats.org/officeDocument/2006/relationships/hyperlink" Target="http://img.jgi.doe.gov/cgi-bin/w/main.cgi?exportGenes=1&amp;exportType=nucleic&amp;gene_oid=638261285&amp;up_stream=0&amp;down_stream=0" TargetMode="External"/><Relationship Id="rId533" Type="http://schemas.openxmlformats.org/officeDocument/2006/relationships/hyperlink" Target="http://asco.gersteinlab.org/glio/gene/19756/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://img.jgi.doe.gov/cgi-bin/w/main.cgi?exportGenes=1&amp;exportType=nucleic&amp;gene_oid=638262869&amp;up_stream=0&amp;down_stream=0" TargetMode="External"/><Relationship Id="rId21" Type="http://schemas.openxmlformats.org/officeDocument/2006/relationships/hyperlink" Target="http://img.jgi.doe.gov/cgi-bin/w/main.cgi?section=GeneDetail&amp;page=geneDetail&amp;gene_oid=645781085" TargetMode="External"/><Relationship Id="rId42" Type="http://schemas.openxmlformats.org/officeDocument/2006/relationships/hyperlink" Target="http://www.genome.jp/dbget-bin/www_bget?ko+K01510" TargetMode="External"/><Relationship Id="rId63" Type="http://schemas.openxmlformats.org/officeDocument/2006/relationships/hyperlink" Target="http://www.genome.jp/dbget-bin/www_bget?ko+K01493" TargetMode="External"/><Relationship Id="rId84" Type="http://schemas.openxmlformats.org/officeDocument/2006/relationships/hyperlink" Target="http://metacyc.com/META/NEW-IMAGE?type=REACTION&amp;object=GLYRIBONUCSYN-RXN" TargetMode="External"/><Relationship Id="rId138" Type="http://schemas.openxmlformats.org/officeDocument/2006/relationships/hyperlink" Target="http://img.jgi.doe.gov/cgi-bin/w/main.cgi?section=GeneDetail&amp;page=geneDetail&amp;gene_oid=638261629" TargetMode="External"/><Relationship Id="rId107" Type="http://schemas.openxmlformats.org/officeDocument/2006/relationships/hyperlink" Target="http://img.jgi.doe.gov/cgi-bin/w/main.cgi?exportGenes=1&amp;exportType=nucleic&amp;gene_oid=638265510&amp;up_stream=0&amp;down_stream=0" TargetMode="External"/><Relationship Id="rId11" Type="http://schemas.openxmlformats.org/officeDocument/2006/relationships/hyperlink" Target="http://metacyc.com/META/NEW-IMAGE?type=REACTION&amp;object=IMPCYCLOHYDROLASE-RXN" TargetMode="External"/><Relationship Id="rId32" Type="http://schemas.openxmlformats.org/officeDocument/2006/relationships/hyperlink" Target="http://asco.gersteinlab.org/glio/gene/12797/" TargetMode="External"/><Relationship Id="rId37" Type="http://schemas.openxmlformats.org/officeDocument/2006/relationships/hyperlink" Target="http://asco.gersteinlab.org/glio/gene/20660/" TargetMode="External"/><Relationship Id="rId53" Type="http://schemas.openxmlformats.org/officeDocument/2006/relationships/hyperlink" Target="http://asco.gersteinlab.org/glio/gene/16671/" TargetMode="External"/><Relationship Id="rId58" Type="http://schemas.openxmlformats.org/officeDocument/2006/relationships/hyperlink" Target="http://asco.gersteinlab.org/glio/gene/16197/" TargetMode="External"/><Relationship Id="rId74" Type="http://schemas.openxmlformats.org/officeDocument/2006/relationships/hyperlink" Target="http://metacyc.com/META/NEW-IMAGE?type=REACTION&amp;object=GUANYL-KIN-RXN" TargetMode="External"/><Relationship Id="rId79" Type="http://schemas.openxmlformats.org/officeDocument/2006/relationships/hyperlink" Target="http://metacyc.com/META/NEW-IMAGE?type=REACTION&amp;object=SAICARSYN-RXN" TargetMode="External"/><Relationship Id="rId102" Type="http://schemas.openxmlformats.org/officeDocument/2006/relationships/hyperlink" Target="http://img.jgi.doe.gov/cgi-bin/w/main.cgi?section=GeneDetail&amp;page=geneDetail&amp;gene_oid=638266070" TargetMode="External"/><Relationship Id="rId123" Type="http://schemas.openxmlformats.org/officeDocument/2006/relationships/hyperlink" Target="http://img.jgi.doe.gov/cgi-bin/w/main.cgi?exportGenes=1&amp;exportType=nucleic&amp;gene_oid=638209951&amp;up_stream=0&amp;down_stream=0" TargetMode="External"/><Relationship Id="rId128" Type="http://schemas.openxmlformats.org/officeDocument/2006/relationships/hyperlink" Target="http://img.jgi.doe.gov/cgi-bin/w/main.cgi?section=GeneDetail&amp;page=geneDetail&amp;gene_oid=638261252" TargetMode="External"/><Relationship Id="rId5" Type="http://schemas.openxmlformats.org/officeDocument/2006/relationships/hyperlink" Target="http://www.genome.jp/dbget-bin/www_bget?ko+K01756" TargetMode="External"/><Relationship Id="rId90" Type="http://schemas.openxmlformats.org/officeDocument/2006/relationships/hyperlink" Target="http://metacyc.com/META/NEW-IMAGE?type=REACTION&amp;object=OROPRIBTRANS-RXN" TargetMode="External"/><Relationship Id="rId95" Type="http://schemas.openxmlformats.org/officeDocument/2006/relationships/hyperlink" Target="http://img.jgi.doe.gov/cgi-bin/w/main.cgi?exportGenes=1&amp;exportType=nucleic&amp;gene_oid=638259721&amp;up_stream=0&amp;down_stream=0" TargetMode="External"/><Relationship Id="rId22" Type="http://schemas.openxmlformats.org/officeDocument/2006/relationships/hyperlink" Target="http://img.jgi.doe.gov/cgi-bin/w/main.cgi?exportGenes=1&amp;exportType=nucleic&amp;gene_oid=645781085&amp;up_stream=0&amp;down_stream=0" TargetMode="External"/><Relationship Id="rId27" Type="http://schemas.openxmlformats.org/officeDocument/2006/relationships/hyperlink" Target="http://asco.gersteinlab.org/glio/gene/13082/" TargetMode="External"/><Relationship Id="rId43" Type="http://schemas.openxmlformats.org/officeDocument/2006/relationships/hyperlink" Target="http://www.genome.jp/dbget-bin/www_bget?ko+K00940" TargetMode="External"/><Relationship Id="rId48" Type="http://schemas.openxmlformats.org/officeDocument/2006/relationships/hyperlink" Target="http://www.genome.jp/dbget-bin/www_bget?ko+K00601" TargetMode="External"/><Relationship Id="rId64" Type="http://schemas.openxmlformats.org/officeDocument/2006/relationships/hyperlink" Target="http://www.genome.jp/dbget-bin/www_bget?ko+K00560" TargetMode="External"/><Relationship Id="rId69" Type="http://schemas.openxmlformats.org/officeDocument/2006/relationships/hyperlink" Target="http://www.genome.jp/dbget-bin/www_bget?ko+K00762" TargetMode="External"/><Relationship Id="rId113" Type="http://schemas.openxmlformats.org/officeDocument/2006/relationships/hyperlink" Target="http://img.jgi.doe.gov/cgi-bin/w/main.cgi?exportGenes=1&amp;exportType=nucleic&amp;gene_oid=638262456&amp;up_stream=0&amp;down_stream=0" TargetMode="External"/><Relationship Id="rId118" Type="http://schemas.openxmlformats.org/officeDocument/2006/relationships/hyperlink" Target="http://img.jgi.doe.gov/cgi-bin/w/main.cgi?section=GeneDetail&amp;page=geneDetail&amp;gene_oid=638264834" TargetMode="External"/><Relationship Id="rId134" Type="http://schemas.openxmlformats.org/officeDocument/2006/relationships/hyperlink" Target="http://img.jgi.doe.gov/cgi-bin/w/main.cgi?section=GeneDetail&amp;page=geneDetail&amp;gene_oid=645780822" TargetMode="External"/><Relationship Id="rId139" Type="http://schemas.openxmlformats.org/officeDocument/2006/relationships/hyperlink" Target="http://img.jgi.doe.gov/cgi-bin/w/main.cgi?exportGenes=1&amp;exportType=nucleic&amp;gene_oid=638261629&amp;up_stream=0&amp;down_stream=0" TargetMode="External"/><Relationship Id="rId80" Type="http://schemas.openxmlformats.org/officeDocument/2006/relationships/hyperlink" Target="http://metacyc.com/META/NEW-IMAGE?type=REACTION&amp;object=AIRCARBOXY-RXN" TargetMode="External"/><Relationship Id="rId85" Type="http://schemas.openxmlformats.org/officeDocument/2006/relationships/hyperlink" Target="http://metacyc.com/META/NEW-IMAGE?type=REACTION&amp;object=AIRS-RXN" TargetMode="External"/><Relationship Id="rId12" Type="http://schemas.openxmlformats.org/officeDocument/2006/relationships/hyperlink" Target="http://metacyc.com/META/NEW-IMAGE?type=REACTION&amp;object=ADENYLOSUCCINATE-SYNTHASE-RXN" TargetMode="External"/><Relationship Id="rId17" Type="http://schemas.openxmlformats.org/officeDocument/2006/relationships/hyperlink" Target="http://img.jgi.doe.gov/cgi-bin/w/main.cgi?section=GeneDetail&amp;page=geneDetail&amp;gene_oid=638260398" TargetMode="External"/><Relationship Id="rId33" Type="http://schemas.openxmlformats.org/officeDocument/2006/relationships/hyperlink" Target="http://asco.gersteinlab.org/glio/gene/20200/" TargetMode="External"/><Relationship Id="rId38" Type="http://schemas.openxmlformats.org/officeDocument/2006/relationships/hyperlink" Target="http://www.genome.jp/dbget-bin/www_bget?ko+K10808" TargetMode="External"/><Relationship Id="rId59" Type="http://schemas.openxmlformats.org/officeDocument/2006/relationships/hyperlink" Target="http://asco.gersteinlab.org/glio/gene/21367/" TargetMode="External"/><Relationship Id="rId103" Type="http://schemas.openxmlformats.org/officeDocument/2006/relationships/hyperlink" Target="http://img.jgi.doe.gov/cgi-bin/w/main.cgi?exportGenes=1&amp;exportType=nucleic&amp;gene_oid=638266070&amp;up_stream=0&amp;down_stream=0" TargetMode="External"/><Relationship Id="rId108" Type="http://schemas.openxmlformats.org/officeDocument/2006/relationships/hyperlink" Target="http://img.jgi.doe.gov/cgi-bin/w/main.cgi?section=GeneDetail&amp;page=geneDetail&amp;gene_oid=645755143" TargetMode="External"/><Relationship Id="rId124" Type="http://schemas.openxmlformats.org/officeDocument/2006/relationships/hyperlink" Target="http://img.jgi.doe.gov/cgi-bin/w/main.cgi?section=GeneDetail&amp;page=geneDetail&amp;gene_oid=638266881" TargetMode="External"/><Relationship Id="rId129" Type="http://schemas.openxmlformats.org/officeDocument/2006/relationships/hyperlink" Target="http://img.jgi.doe.gov/cgi-bin/w/main.cgi?exportGenes=1&amp;exportType=nucleic&amp;gene_oid=638261252&amp;up_stream=0&amp;down_stream=0" TargetMode="External"/><Relationship Id="rId54" Type="http://schemas.openxmlformats.org/officeDocument/2006/relationships/hyperlink" Target="http://asco.gersteinlab.org/glio/gene/13654/" TargetMode="External"/><Relationship Id="rId70" Type="http://schemas.openxmlformats.org/officeDocument/2006/relationships/hyperlink" Target="http://www.genome.jp/dbget-bin/www_bget?ko+K13421" TargetMode="External"/><Relationship Id="rId75" Type="http://schemas.openxmlformats.org/officeDocument/2006/relationships/hyperlink" Target="http://metacyc.com/META/NEW-IMAGE?type=REACTION&amp;object=GMP-SYN-GLUT-RXN" TargetMode="External"/><Relationship Id="rId91" Type="http://schemas.openxmlformats.org/officeDocument/2006/relationships/hyperlink" Target="http://metacyc.com/META/NEW-IMAGE?type=REACTION&amp;object=OROTPDECARB-RXN" TargetMode="External"/><Relationship Id="rId96" Type="http://schemas.openxmlformats.org/officeDocument/2006/relationships/hyperlink" Target="http://img.jgi.doe.gov/cgi-bin/w/main.cgi?section=GeneDetail&amp;page=geneDetail&amp;gene_oid=645781158" TargetMode="External"/><Relationship Id="rId140" Type="http://schemas.openxmlformats.org/officeDocument/2006/relationships/hyperlink" Target="http://img.jgi.doe.gov/cgi-bin/w/main.cgi?section=GeneDetail&amp;page=geneDetail&amp;gene_oid=638268523" TargetMode="External"/><Relationship Id="rId1" Type="http://schemas.openxmlformats.org/officeDocument/2006/relationships/hyperlink" Target="http://www.genome.jp/dbget-bin/www_bget?ko+K01939" TargetMode="External"/><Relationship Id="rId6" Type="http://schemas.openxmlformats.org/officeDocument/2006/relationships/hyperlink" Target="http://asco.gersteinlab.org/glio/gene/15344/" TargetMode="External"/><Relationship Id="rId23" Type="http://schemas.openxmlformats.org/officeDocument/2006/relationships/hyperlink" Target="http://img.jgi.doe.gov/cgi-bin/w/main.cgi?section=GeneDetail&amp;page=geneDetail&amp;gene_oid=645766523" TargetMode="External"/><Relationship Id="rId28" Type="http://schemas.openxmlformats.org/officeDocument/2006/relationships/hyperlink" Target="http://asco.gersteinlab.org/glio/gene/11150/" TargetMode="External"/><Relationship Id="rId49" Type="http://schemas.openxmlformats.org/officeDocument/2006/relationships/hyperlink" Target="http://www.genome.jp/dbget-bin/www_bget?ko+K11788" TargetMode="External"/><Relationship Id="rId114" Type="http://schemas.openxmlformats.org/officeDocument/2006/relationships/hyperlink" Target="http://img.jgi.doe.gov/cgi-bin/w/main.cgi?section=GeneDetail&amp;page=geneDetail&amp;gene_oid=645754838" TargetMode="External"/><Relationship Id="rId119" Type="http://schemas.openxmlformats.org/officeDocument/2006/relationships/hyperlink" Target="http://img.jgi.doe.gov/cgi-bin/w/main.cgi?exportGenes=1&amp;exportType=nucleic&amp;gene_oid=638264834&amp;up_stream=0&amp;down_stream=0" TargetMode="External"/><Relationship Id="rId44" Type="http://schemas.openxmlformats.org/officeDocument/2006/relationships/hyperlink" Target="http://www.genome.jp/dbget-bin/www_bget?ko+K00088" TargetMode="External"/><Relationship Id="rId60" Type="http://schemas.openxmlformats.org/officeDocument/2006/relationships/hyperlink" Target="http://asco.gersteinlab.org/glio/gene/13474/" TargetMode="External"/><Relationship Id="rId65" Type="http://schemas.openxmlformats.org/officeDocument/2006/relationships/hyperlink" Target="http://www.genome.jp/dbget-bin/www_bget?ko+K01520" TargetMode="External"/><Relationship Id="rId81" Type="http://schemas.openxmlformats.org/officeDocument/2006/relationships/hyperlink" Target="http://metacyc.com/META/NEW-IMAGE?type=REACTION&amp;object=AICARSYN-RXN" TargetMode="External"/><Relationship Id="rId86" Type="http://schemas.openxmlformats.org/officeDocument/2006/relationships/hyperlink" Target="http://metacyc.com/META/NEW-IMAGE?type=REACTION&amp;object=PRPPAMIDOTRANS-RXN" TargetMode="External"/><Relationship Id="rId130" Type="http://schemas.openxmlformats.org/officeDocument/2006/relationships/hyperlink" Target="http://img.jgi.doe.gov/cgi-bin/w/main.cgi?section=GeneDetail&amp;page=geneDetail&amp;gene_oid=638264101" TargetMode="External"/><Relationship Id="rId135" Type="http://schemas.openxmlformats.org/officeDocument/2006/relationships/hyperlink" Target="http://img.jgi.doe.gov/cgi-bin/w/main.cgi?exportGenes=1&amp;exportType=nucleic&amp;gene_oid=645780822&amp;up_stream=0&amp;down_stream=0" TargetMode="External"/><Relationship Id="rId13" Type="http://schemas.openxmlformats.org/officeDocument/2006/relationships/hyperlink" Target="http://metacyc.com/META/NEW-IMAGE?type=REACTION&amp;object=AMPSYN-RXN" TargetMode="External"/><Relationship Id="rId18" Type="http://schemas.openxmlformats.org/officeDocument/2006/relationships/hyperlink" Target="http://img.jgi.doe.gov/cgi-bin/w/main.cgi?exportGenes=1&amp;exportType=nucleic&amp;gene_oid=638260398&amp;up_stream=0&amp;down_stream=0" TargetMode="External"/><Relationship Id="rId39" Type="http://schemas.openxmlformats.org/officeDocument/2006/relationships/hyperlink" Target="http://www.genome.jp/dbget-bin/www_bget?ko+K10807" TargetMode="External"/><Relationship Id="rId109" Type="http://schemas.openxmlformats.org/officeDocument/2006/relationships/hyperlink" Target="http://img.jgi.doe.gov/cgi-bin/w/main.cgi?exportGenes=1&amp;exportType=nucleic&amp;gene_oid=645755143&amp;up_stream=0&amp;down_stream=0" TargetMode="External"/><Relationship Id="rId34" Type="http://schemas.openxmlformats.org/officeDocument/2006/relationships/hyperlink" Target="http://asco.gersteinlab.org/glio/gene/11665/" TargetMode="External"/><Relationship Id="rId50" Type="http://schemas.openxmlformats.org/officeDocument/2006/relationships/hyperlink" Target="http://www.genome.jp/dbget-bin/www_bget?ko+K00764" TargetMode="External"/><Relationship Id="rId55" Type="http://schemas.openxmlformats.org/officeDocument/2006/relationships/hyperlink" Target="http://asco.gersteinlab.org/glio/gene/13533/" TargetMode="External"/><Relationship Id="rId76" Type="http://schemas.openxmlformats.org/officeDocument/2006/relationships/hyperlink" Target="http://metacyc.com/META/NEW-IMAGE?type=REACTION&amp;object=RXN-14024" TargetMode="External"/><Relationship Id="rId97" Type="http://schemas.openxmlformats.org/officeDocument/2006/relationships/hyperlink" Target="http://img.jgi.doe.gov/cgi-bin/w/main.cgi?exportGenes=1&amp;exportType=nucleic&amp;gene_oid=645781158&amp;up_stream=0&amp;down_stream=0" TargetMode="External"/><Relationship Id="rId104" Type="http://schemas.openxmlformats.org/officeDocument/2006/relationships/hyperlink" Target="http://img.jgi.doe.gov/cgi-bin/w/main.cgi?section=GeneDetail&amp;page=geneDetail&amp;gene_oid=638259216" TargetMode="External"/><Relationship Id="rId120" Type="http://schemas.openxmlformats.org/officeDocument/2006/relationships/hyperlink" Target="http://img.jgi.doe.gov/cgi-bin/w/main.cgi?section=GeneDetail&amp;page=geneDetail&amp;gene_oid=638265326" TargetMode="External"/><Relationship Id="rId125" Type="http://schemas.openxmlformats.org/officeDocument/2006/relationships/hyperlink" Target="http://img.jgi.doe.gov/cgi-bin/w/main.cgi?exportGenes=1&amp;exportType=nucleic&amp;gene_oid=638266881&amp;up_stream=0&amp;down_stream=0" TargetMode="External"/><Relationship Id="rId141" Type="http://schemas.openxmlformats.org/officeDocument/2006/relationships/hyperlink" Target="http://img.jgi.doe.gov/cgi-bin/w/main.cgi?exportGenes=1&amp;exportType=nucleic&amp;gene_oid=638268523&amp;up_stream=0&amp;down_stream=0" TargetMode="External"/><Relationship Id="rId7" Type="http://schemas.openxmlformats.org/officeDocument/2006/relationships/hyperlink" Target="http://www.genome.jp/dbget-bin/www_bget?ko+K00939" TargetMode="External"/><Relationship Id="rId71" Type="http://schemas.openxmlformats.org/officeDocument/2006/relationships/hyperlink" Target="http://www.genome.jp/dbget-bin/www_bget?ko+K00254" TargetMode="External"/><Relationship Id="rId92" Type="http://schemas.openxmlformats.org/officeDocument/2006/relationships/hyperlink" Target="http://metacyc.com/META/NEW-IMAGE?type=REACTION&amp;object=RXN0-6491" TargetMode="External"/><Relationship Id="rId2" Type="http://schemas.openxmlformats.org/officeDocument/2006/relationships/hyperlink" Target="http://asco.gersteinlab.org/glio/gene/16685/" TargetMode="External"/><Relationship Id="rId29" Type="http://schemas.openxmlformats.org/officeDocument/2006/relationships/hyperlink" Target="http://asco.gersteinlab.org/glio/gene/16862/" TargetMode="External"/><Relationship Id="rId24" Type="http://schemas.openxmlformats.org/officeDocument/2006/relationships/hyperlink" Target="http://img.jgi.doe.gov/cgi-bin/w/main.cgi?exportGenes=1&amp;exportType=nucleic&amp;gene_oid=645766523&amp;up_stream=0&amp;down_stream=0" TargetMode="External"/><Relationship Id="rId40" Type="http://schemas.openxmlformats.org/officeDocument/2006/relationships/hyperlink" Target="http://www.genome.jp/dbget-bin/www_bget?ko+K00942" TargetMode="External"/><Relationship Id="rId45" Type="http://schemas.openxmlformats.org/officeDocument/2006/relationships/hyperlink" Target="http://www.genome.jp/dbget-bin/www_bget?ko+K01923" TargetMode="External"/><Relationship Id="rId66" Type="http://schemas.openxmlformats.org/officeDocument/2006/relationships/hyperlink" Target="http://www.genome.jp/dbget-bin/www_bget?ko+K01937" TargetMode="External"/><Relationship Id="rId87" Type="http://schemas.openxmlformats.org/officeDocument/2006/relationships/hyperlink" Target="http://metacyc.com/META/NEW-IMAGE?type=REACTION&amp;object=DCMP-DEAMINASE-RXN" TargetMode="External"/><Relationship Id="rId110" Type="http://schemas.openxmlformats.org/officeDocument/2006/relationships/hyperlink" Target="http://img.jgi.doe.gov/cgi-bin/w/main.cgi?section=GeneDetail&amp;page=geneDetail&amp;gene_oid=638264243" TargetMode="External"/><Relationship Id="rId115" Type="http://schemas.openxmlformats.org/officeDocument/2006/relationships/hyperlink" Target="http://img.jgi.doe.gov/cgi-bin/w/main.cgi?exportGenes=1&amp;exportType=nucleic&amp;gene_oid=645754838&amp;up_stream=0&amp;down_stream=0" TargetMode="External"/><Relationship Id="rId131" Type="http://schemas.openxmlformats.org/officeDocument/2006/relationships/hyperlink" Target="http://img.jgi.doe.gov/cgi-bin/w/main.cgi?exportGenes=1&amp;exportType=nucleic&amp;gene_oid=638264101&amp;up_stream=0&amp;down_stream=0" TargetMode="External"/><Relationship Id="rId136" Type="http://schemas.openxmlformats.org/officeDocument/2006/relationships/hyperlink" Target="http://img.jgi.doe.gov/cgi-bin/w/main.cgi?section=GeneDetail&amp;page=geneDetail&amp;gene_oid=638261362" TargetMode="External"/><Relationship Id="rId61" Type="http://schemas.openxmlformats.org/officeDocument/2006/relationships/hyperlink" Target="http://asco.gersteinlab.org/glio/gene/15647/" TargetMode="External"/><Relationship Id="rId82" Type="http://schemas.openxmlformats.org/officeDocument/2006/relationships/hyperlink" Target="http://metacyc.com/META/NEW-IMAGE?type=REACTION&amp;object=FGAMSYN-RXN" TargetMode="External"/><Relationship Id="rId19" Type="http://schemas.openxmlformats.org/officeDocument/2006/relationships/hyperlink" Target="http://img.jgi.doe.gov/cgi-bin/w/main.cgi?section=GeneDetail&amp;page=geneDetail&amp;gene_oid=638261722" TargetMode="External"/><Relationship Id="rId14" Type="http://schemas.openxmlformats.org/officeDocument/2006/relationships/hyperlink" Target="http://metacyc.com/META/NEW-IMAGE?type=REACTION&amp;object=ADENYL-KIN-RXN" TargetMode="External"/><Relationship Id="rId30" Type="http://schemas.openxmlformats.org/officeDocument/2006/relationships/hyperlink" Target="http://asco.gersteinlab.org/glio/gene/14851/" TargetMode="External"/><Relationship Id="rId35" Type="http://schemas.openxmlformats.org/officeDocument/2006/relationships/hyperlink" Target="http://asco.gersteinlab.org/glio/gene/12316/" TargetMode="External"/><Relationship Id="rId56" Type="http://schemas.openxmlformats.org/officeDocument/2006/relationships/hyperlink" Target="http://asco.gersteinlab.org/glio/gene/20465/" TargetMode="External"/><Relationship Id="rId77" Type="http://schemas.openxmlformats.org/officeDocument/2006/relationships/hyperlink" Target="http://metacyc.com/META/NEW-IMAGE?type=REACTION&amp;object=DUTP-PYROP-RXN" TargetMode="External"/><Relationship Id="rId100" Type="http://schemas.openxmlformats.org/officeDocument/2006/relationships/hyperlink" Target="http://img.jgi.doe.gov/cgi-bin/w/main.cgi?section=GeneDetail&amp;page=geneDetail&amp;gene_oid=638268083" TargetMode="External"/><Relationship Id="rId105" Type="http://schemas.openxmlformats.org/officeDocument/2006/relationships/hyperlink" Target="http://img.jgi.doe.gov/cgi-bin/w/main.cgi?exportGenes=1&amp;exportType=nucleic&amp;gene_oid=638259216&amp;up_stream=0&amp;down_stream=0" TargetMode="External"/><Relationship Id="rId126" Type="http://schemas.openxmlformats.org/officeDocument/2006/relationships/hyperlink" Target="http://img.jgi.doe.gov/cgi-bin/w/main.cgi?section=GeneDetail&amp;page=geneDetail&amp;gene_oid=638266782" TargetMode="External"/><Relationship Id="rId8" Type="http://schemas.openxmlformats.org/officeDocument/2006/relationships/hyperlink" Target="http://asco.gersteinlab.org/glio/gene/17926/" TargetMode="External"/><Relationship Id="rId51" Type="http://schemas.openxmlformats.org/officeDocument/2006/relationships/hyperlink" Target="http://asco.gersteinlab.org/glio/gene/13505/" TargetMode="External"/><Relationship Id="rId72" Type="http://schemas.openxmlformats.org/officeDocument/2006/relationships/hyperlink" Target="http://www.genome.jp/dbget-bin/www_bget?ko+K01465" TargetMode="External"/><Relationship Id="rId93" Type="http://schemas.openxmlformats.org/officeDocument/2006/relationships/hyperlink" Target="http://metacyc.com/META/NEW-IMAGE?type=REACTION&amp;object=DIHYDROOROT-RXN" TargetMode="External"/><Relationship Id="rId98" Type="http://schemas.openxmlformats.org/officeDocument/2006/relationships/hyperlink" Target="http://img.jgi.doe.gov/cgi-bin/w/main.cgi?section=GeneDetail&amp;page=geneDetail&amp;gene_oid=638265400" TargetMode="External"/><Relationship Id="rId121" Type="http://schemas.openxmlformats.org/officeDocument/2006/relationships/hyperlink" Target="http://img.jgi.doe.gov/cgi-bin/w/main.cgi?exportGenes=1&amp;exportType=nucleic&amp;gene_oid=638265326&amp;up_stream=0&amp;down_stream=0" TargetMode="External"/><Relationship Id="rId3" Type="http://schemas.openxmlformats.org/officeDocument/2006/relationships/hyperlink" Target="http://www.genome.jp/dbget-bin/www_bget?ko+K00602" TargetMode="External"/><Relationship Id="rId25" Type="http://schemas.openxmlformats.org/officeDocument/2006/relationships/hyperlink" Target="http://asco.gersteinlab.org/glio/gene/11286/" TargetMode="External"/><Relationship Id="rId46" Type="http://schemas.openxmlformats.org/officeDocument/2006/relationships/hyperlink" Target="http://www.genome.jp/dbget-bin/www_bget?ko+K11808" TargetMode="External"/><Relationship Id="rId67" Type="http://schemas.openxmlformats.org/officeDocument/2006/relationships/hyperlink" Target="http://www.genome.jp/dbget-bin/www_bget?ko+K01519" TargetMode="External"/><Relationship Id="rId116" Type="http://schemas.openxmlformats.org/officeDocument/2006/relationships/hyperlink" Target="http://img.jgi.doe.gov/cgi-bin/w/main.cgi?section=GeneDetail&amp;page=geneDetail&amp;gene_oid=638262869" TargetMode="External"/><Relationship Id="rId137" Type="http://schemas.openxmlformats.org/officeDocument/2006/relationships/hyperlink" Target="http://img.jgi.doe.gov/cgi-bin/w/main.cgi?exportGenes=1&amp;exportType=nucleic&amp;gene_oid=638261362&amp;up_stream=0&amp;down_stream=0" TargetMode="External"/><Relationship Id="rId20" Type="http://schemas.openxmlformats.org/officeDocument/2006/relationships/hyperlink" Target="http://img.jgi.doe.gov/cgi-bin/w/main.cgi?exportGenes=1&amp;exportType=nucleic&amp;gene_oid=638261722&amp;up_stream=0&amp;down_stream=0" TargetMode="External"/><Relationship Id="rId41" Type="http://schemas.openxmlformats.org/officeDocument/2006/relationships/hyperlink" Target="http://www.genome.jp/dbget-bin/www_bget?ko+K01951" TargetMode="External"/><Relationship Id="rId62" Type="http://schemas.openxmlformats.org/officeDocument/2006/relationships/hyperlink" Target="http://www.genome.jp/dbget-bin/www_bget?ko+K00943" TargetMode="External"/><Relationship Id="rId83" Type="http://schemas.openxmlformats.org/officeDocument/2006/relationships/hyperlink" Target="http://metacyc.com/META/NEW-IMAGE?type=REACTION&amp;object=GART-RXN" TargetMode="External"/><Relationship Id="rId88" Type="http://schemas.openxmlformats.org/officeDocument/2006/relationships/hyperlink" Target="http://metacyc.com/META/NEW-IMAGE?type=REACTION&amp;object=THYMIDYLATESYN-RXN" TargetMode="External"/><Relationship Id="rId111" Type="http://schemas.openxmlformats.org/officeDocument/2006/relationships/hyperlink" Target="http://img.jgi.doe.gov/cgi-bin/w/main.cgi?exportGenes=1&amp;exportType=nucleic&amp;gene_oid=638264243&amp;up_stream=0&amp;down_stream=0" TargetMode="External"/><Relationship Id="rId132" Type="http://schemas.openxmlformats.org/officeDocument/2006/relationships/hyperlink" Target="http://img.jgi.doe.gov/cgi-bin/w/main.cgi?section=GeneDetail&amp;page=geneDetail&amp;gene_oid=638268207" TargetMode="External"/><Relationship Id="rId15" Type="http://schemas.openxmlformats.org/officeDocument/2006/relationships/hyperlink" Target="http://img.jgi.doe.gov/cgi-bin/w/main.cgi?section=GeneDetail&amp;page=geneDetail&amp;gene_oid=638264345" TargetMode="External"/><Relationship Id="rId36" Type="http://schemas.openxmlformats.org/officeDocument/2006/relationships/hyperlink" Target="http://asco.gersteinlab.org/glio/gene/15537/" TargetMode="External"/><Relationship Id="rId57" Type="http://schemas.openxmlformats.org/officeDocument/2006/relationships/hyperlink" Target="http://asco.gersteinlab.org/glio/gene/19911/" TargetMode="External"/><Relationship Id="rId106" Type="http://schemas.openxmlformats.org/officeDocument/2006/relationships/hyperlink" Target="http://img.jgi.doe.gov/cgi-bin/w/main.cgi?section=GeneDetail&amp;page=geneDetail&amp;gene_oid=638265510" TargetMode="External"/><Relationship Id="rId127" Type="http://schemas.openxmlformats.org/officeDocument/2006/relationships/hyperlink" Target="http://img.jgi.doe.gov/cgi-bin/w/main.cgi?exportGenes=1&amp;exportType=nucleic&amp;gene_oid=638266782&amp;up_stream=0&amp;down_stream=0" TargetMode="External"/><Relationship Id="rId10" Type="http://schemas.openxmlformats.org/officeDocument/2006/relationships/hyperlink" Target="http://metacyc.com/META/NEW-IMAGE?type=REACTION&amp;object=AICARTRANSFORM-RXN" TargetMode="External"/><Relationship Id="rId31" Type="http://schemas.openxmlformats.org/officeDocument/2006/relationships/hyperlink" Target="http://asco.gersteinlab.org/glio/gene/12519/" TargetMode="External"/><Relationship Id="rId52" Type="http://schemas.openxmlformats.org/officeDocument/2006/relationships/hyperlink" Target="http://asco.gersteinlab.org/glio/gene/15511/" TargetMode="External"/><Relationship Id="rId73" Type="http://schemas.openxmlformats.org/officeDocument/2006/relationships/hyperlink" Target="http://metacyc.com/META/NEW-IMAGE?type=REACTION&amp;object=RIBONUCLEOSIDE-DIP-REDUCTI-RXN" TargetMode="External"/><Relationship Id="rId78" Type="http://schemas.openxmlformats.org/officeDocument/2006/relationships/hyperlink" Target="http://metacyc.com/META/NEW-IMAGE?type=REACTION&amp;object=IMP-DEHYDROG-RXN" TargetMode="External"/><Relationship Id="rId94" Type="http://schemas.openxmlformats.org/officeDocument/2006/relationships/hyperlink" Target="http://img.jgi.doe.gov/cgi-bin/w/main.cgi?section=GeneDetail&amp;page=geneDetail&amp;gene_oid=638259721" TargetMode="External"/><Relationship Id="rId99" Type="http://schemas.openxmlformats.org/officeDocument/2006/relationships/hyperlink" Target="http://img.jgi.doe.gov/cgi-bin/w/main.cgi?exportGenes=1&amp;exportType=nucleic&amp;gene_oid=638265400&amp;up_stream=0&amp;down_stream=0" TargetMode="External"/><Relationship Id="rId101" Type="http://schemas.openxmlformats.org/officeDocument/2006/relationships/hyperlink" Target="http://img.jgi.doe.gov/cgi-bin/w/main.cgi?exportGenes=1&amp;exportType=nucleic&amp;gene_oid=638268083&amp;up_stream=0&amp;down_stream=0" TargetMode="External"/><Relationship Id="rId122" Type="http://schemas.openxmlformats.org/officeDocument/2006/relationships/hyperlink" Target="http://img.jgi.doe.gov/cgi-bin/w/main.cgi?section=GeneDetail&amp;page=geneDetail&amp;gene_oid=638209951" TargetMode="External"/><Relationship Id="rId4" Type="http://schemas.openxmlformats.org/officeDocument/2006/relationships/hyperlink" Target="http://asco.gersteinlab.org/glio/gene/12622/" TargetMode="External"/><Relationship Id="rId9" Type="http://schemas.openxmlformats.org/officeDocument/2006/relationships/hyperlink" Target="http://asco.gersteinlab.org/glio/gene/13535/" TargetMode="External"/><Relationship Id="rId26" Type="http://schemas.openxmlformats.org/officeDocument/2006/relationships/hyperlink" Target="http://asco.gersteinlab.org/glio/gene/13842/" TargetMode="External"/><Relationship Id="rId47" Type="http://schemas.openxmlformats.org/officeDocument/2006/relationships/hyperlink" Target="http://www.genome.jp/dbget-bin/www_bget?ko+K01952" TargetMode="External"/><Relationship Id="rId68" Type="http://schemas.openxmlformats.org/officeDocument/2006/relationships/hyperlink" Target="http://www.genome.jp/dbget-bin/www_bget?ko+K13800" TargetMode="External"/><Relationship Id="rId89" Type="http://schemas.openxmlformats.org/officeDocument/2006/relationships/hyperlink" Target="http://metacyc.com/META/NEW-IMAGE?type=REACTION&amp;object=CTPSYN-RXN" TargetMode="External"/><Relationship Id="rId112" Type="http://schemas.openxmlformats.org/officeDocument/2006/relationships/hyperlink" Target="http://img.jgi.doe.gov/cgi-bin/w/main.cgi?section=GeneDetail&amp;page=geneDetail&amp;gene_oid=638262456" TargetMode="External"/><Relationship Id="rId133" Type="http://schemas.openxmlformats.org/officeDocument/2006/relationships/hyperlink" Target="http://img.jgi.doe.gov/cgi-bin/w/main.cgi?exportGenes=1&amp;exportType=nucleic&amp;gene_oid=638268207&amp;up_stream=0&amp;down_stream=0" TargetMode="External"/><Relationship Id="rId16" Type="http://schemas.openxmlformats.org/officeDocument/2006/relationships/hyperlink" Target="http://img.jgi.doe.gov/cgi-bin/w/main.cgi?exportGenes=1&amp;exportType=nucleic&amp;gene_oid=638264345&amp;up_stream=0&amp;down_stream=0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://img.jgi.doe.gov/cgi-bin/w/main.cgi?exportGenes=1&amp;exportType=nucleic&amp;gene_oid=638268183&amp;up_stream=0&amp;down_stream=0" TargetMode="External"/><Relationship Id="rId21" Type="http://schemas.openxmlformats.org/officeDocument/2006/relationships/hyperlink" Target="http://www.genome.jp/dbget-bin/www_bget?ko:K09458" TargetMode="External"/><Relationship Id="rId42" Type="http://schemas.openxmlformats.org/officeDocument/2006/relationships/hyperlink" Target="http://img.jgi.doe.gov/cgi-bin/w/main.cgi?section=GeneDetail&amp;page=geneDetail&amp;gene_oid=638264161" TargetMode="External"/><Relationship Id="rId47" Type="http://schemas.openxmlformats.org/officeDocument/2006/relationships/hyperlink" Target="http://img.jgi.doe.gov/cgi-bin/w/main.cgi?exportGenes=1&amp;exportType=nucleic&amp;gene_oid=638262775&amp;up_stream=0&amp;down_stream=0" TargetMode="External"/><Relationship Id="rId63" Type="http://schemas.openxmlformats.org/officeDocument/2006/relationships/hyperlink" Target="http://asco.gersteinlab.org/glio/gene/17908/" TargetMode="External"/><Relationship Id="rId68" Type="http://schemas.openxmlformats.org/officeDocument/2006/relationships/hyperlink" Target="http://metacyc.com/META/NEW-IMAGE?type=REACTION&amp;object=GLYCDEH-RXN" TargetMode="External"/><Relationship Id="rId84" Type="http://schemas.openxmlformats.org/officeDocument/2006/relationships/hyperlink" Target="http://img.jgi.doe.gov/cgi-bin/w/main.cgi?exportGenes=1&amp;exportType=nucleic&amp;gene_oid=638261386&amp;up_stream=0&amp;down_stream=0" TargetMode="External"/><Relationship Id="rId89" Type="http://schemas.openxmlformats.org/officeDocument/2006/relationships/hyperlink" Target="http://img.jgi.doe.gov/cgi-bin/w/main.cgi?exportGenes=1&amp;exportType=nucleic&amp;gene_oid=638260099&amp;up_stream=0&amp;down_stream=0" TargetMode="External"/><Relationship Id="rId112" Type="http://schemas.openxmlformats.org/officeDocument/2006/relationships/printerSettings" Target="../printerSettings/printerSettings6.bin"/><Relationship Id="rId16" Type="http://schemas.openxmlformats.org/officeDocument/2006/relationships/hyperlink" Target="http://www.genome.jp/dbget-bin/www_bget?ko:K00059" TargetMode="External"/><Relationship Id="rId107" Type="http://schemas.openxmlformats.org/officeDocument/2006/relationships/hyperlink" Target="http://metacyc.com/META/NEW-IMAGE?type=REACTION&amp;object=FATTY-ACYL-COA-SYNTHASE-RXN&amp;detail-level=4&amp;detail-level=3" TargetMode="External"/><Relationship Id="rId11" Type="http://schemas.openxmlformats.org/officeDocument/2006/relationships/hyperlink" Target="http://asco.gersteinlab.org/glio/gene/18930/" TargetMode="External"/><Relationship Id="rId32" Type="http://schemas.openxmlformats.org/officeDocument/2006/relationships/hyperlink" Target="http://img.jgi.doe.gov/cgi-bin/w/main.cgi?exportGenes=1&amp;exportType=nucleic&amp;gene_oid=638267231&amp;up_stream=0&amp;down_stream=0" TargetMode="External"/><Relationship Id="rId37" Type="http://schemas.openxmlformats.org/officeDocument/2006/relationships/hyperlink" Target="http://img.jgi.doe.gov/cgi-bin/w/main.cgi?exportGenes=1&amp;exportType=nucleic&amp;gene_oid=638267369&amp;up_stream=0&amp;down_stream=0" TargetMode="External"/><Relationship Id="rId53" Type="http://schemas.openxmlformats.org/officeDocument/2006/relationships/hyperlink" Target="http://img.jgi.doe.gov/cgi-bin/w/main.cgi?exportGenes=1&amp;exportType=nucleic&amp;gene_oid=638261393&amp;up_stream=0&amp;down_stream=0" TargetMode="External"/><Relationship Id="rId58" Type="http://schemas.openxmlformats.org/officeDocument/2006/relationships/hyperlink" Target="http://metacyc.com/META/NEW-IMAGE?type=REACTION&amp;object=FATTY-ACYL-COA-SYNTHASE-RXN&amp;detail-level=4&amp;detail-level=3" TargetMode="External"/><Relationship Id="rId74" Type="http://schemas.openxmlformats.org/officeDocument/2006/relationships/hyperlink" Target="http://img.jgi.doe.gov/cgi-bin/w/main.cgi?exportGenes=1&amp;exportType=nucleic&amp;gene_oid=638267161&amp;up_stream=0&amp;down_stream=0" TargetMode="External"/><Relationship Id="rId79" Type="http://schemas.openxmlformats.org/officeDocument/2006/relationships/hyperlink" Target="http://img.jgi.doe.gov/cgi-bin/w/main.cgi?section=TaxonDetail&amp;page=taxonDetail&amp;taxon_oid=2507525002" TargetMode="External"/><Relationship Id="rId102" Type="http://schemas.openxmlformats.org/officeDocument/2006/relationships/hyperlink" Target="http://metacyc.com/META/NEW-IMAGE?type=REACTION&amp;object=FATTY-ACYL-COA-SYNTHASE-RXN&amp;detail-level=4&amp;detail-level=3" TargetMode="External"/><Relationship Id="rId5" Type="http://schemas.openxmlformats.org/officeDocument/2006/relationships/hyperlink" Target="http://asco.gersteinlab.org/glio/gene/16577/" TargetMode="External"/><Relationship Id="rId90" Type="http://schemas.openxmlformats.org/officeDocument/2006/relationships/hyperlink" Target="http://img.jgi.doe.gov/cgi-bin/w/main.cgi?section=GeneDetail&amp;page=geneDetail&amp;gene_oid=638260099" TargetMode="External"/><Relationship Id="rId95" Type="http://schemas.openxmlformats.org/officeDocument/2006/relationships/hyperlink" Target="http://130.88.248.2:1555/ACLA/NEW-IMAGE?type=REACTION&amp;object=CYTOCHROME-B5-REDUCTASE-RXN" TargetMode="External"/><Relationship Id="rId22" Type="http://schemas.openxmlformats.org/officeDocument/2006/relationships/hyperlink" Target="http://www.genome.jp/dbget-bin/www_bget?ko:K11262" TargetMode="External"/><Relationship Id="rId27" Type="http://schemas.openxmlformats.org/officeDocument/2006/relationships/hyperlink" Target="http://img.jgi.doe.gov/cgi-bin/w/main.cgi?section=GeneDetail&amp;page=geneDetail&amp;gene_oid=638262293" TargetMode="External"/><Relationship Id="rId43" Type="http://schemas.openxmlformats.org/officeDocument/2006/relationships/hyperlink" Target="http://img.jgi.doe.gov/cgi-bin/w/main.cgi?exportGenes=1&amp;exportType=nucleic&amp;gene_oid=638264161&amp;up_stream=0&amp;down_stream=0" TargetMode="External"/><Relationship Id="rId48" Type="http://schemas.openxmlformats.org/officeDocument/2006/relationships/hyperlink" Target="http://img.jgi.doe.gov/cgi-bin/w/main.cgi?section=GeneDetail&amp;page=geneDetail&amp;gene_oid=645767338" TargetMode="External"/><Relationship Id="rId64" Type="http://schemas.openxmlformats.org/officeDocument/2006/relationships/hyperlink" Target="http://asco.gersteinlab.org/glio/gene/13687/" TargetMode="External"/><Relationship Id="rId69" Type="http://schemas.openxmlformats.org/officeDocument/2006/relationships/hyperlink" Target="http://metacyc.com/META/NEW-IMAGE?type=REACTION&amp;object=GLYCEROL-KIN-RXN" TargetMode="External"/><Relationship Id="rId80" Type="http://schemas.openxmlformats.org/officeDocument/2006/relationships/hyperlink" Target="http://img.jgi.doe.gov/cgi-bin/w/main.cgi?exportGenes=1&amp;exportType=nucleic&amp;gene_oid=2507551305&amp;up_stream=0&amp;down_stream=0" TargetMode="External"/><Relationship Id="rId85" Type="http://schemas.openxmlformats.org/officeDocument/2006/relationships/hyperlink" Target="http://www.genome.jp/dbget-bin/www_bget?ec:1.14.19.1" TargetMode="External"/><Relationship Id="rId12" Type="http://schemas.openxmlformats.org/officeDocument/2006/relationships/hyperlink" Target="http://asco.gersteinlab.org/glio/gene/11111/" TargetMode="External"/><Relationship Id="rId17" Type="http://schemas.openxmlformats.org/officeDocument/2006/relationships/hyperlink" Target="http://www.genome.jp/dbget-bin/www_bget?ko:K00645" TargetMode="External"/><Relationship Id="rId33" Type="http://schemas.openxmlformats.org/officeDocument/2006/relationships/hyperlink" Target="http://img.jgi.doe.gov/cgi-bin/w/main.cgi?section=GeneDetail&amp;page=geneDetail&amp;gene_oid=638260763" TargetMode="External"/><Relationship Id="rId38" Type="http://schemas.openxmlformats.org/officeDocument/2006/relationships/hyperlink" Target="http://img.jgi.doe.gov/cgi-bin/w/main.cgi?section=GeneDetail&amp;page=geneDetail&amp;gene_oid=638268137" TargetMode="External"/><Relationship Id="rId59" Type="http://schemas.openxmlformats.org/officeDocument/2006/relationships/hyperlink" Target="http://metacyc.com/META/NEW-IMAGE?type=REACTION&amp;object=FATTY-ACYL-COA-SYNTHASE-RXN&amp;detail-level=4&amp;detail-level=3" TargetMode="External"/><Relationship Id="rId103" Type="http://schemas.openxmlformats.org/officeDocument/2006/relationships/hyperlink" Target="http://metacyc.com/META/NEW-IMAGE?type=REACTION&amp;object=FATTY-ACYL-COA-SYNTHASE-RXN&amp;detail-level=4&amp;detail-level=3" TargetMode="External"/><Relationship Id="rId108" Type="http://schemas.openxmlformats.org/officeDocument/2006/relationships/hyperlink" Target="http://metacyc.com/META/NEW-IMAGE?type=REACTION&amp;object=FATTY-ACYL-COA-SYNTHASE-RXN&amp;detail-level=4&amp;detail-level=3" TargetMode="External"/><Relationship Id="rId54" Type="http://schemas.openxmlformats.org/officeDocument/2006/relationships/hyperlink" Target="http://metacyc.com/META/NEW-IMAGE?type=REACTION&amp;object=MALONYL-COA-ACP-TRANSACYL-RXN" TargetMode="External"/><Relationship Id="rId70" Type="http://schemas.openxmlformats.org/officeDocument/2006/relationships/hyperlink" Target="http://metacyc.com/META/NEW-IMAGE?type=REACTION&amp;object=GLYCEROL-KIN-RXN" TargetMode="External"/><Relationship Id="rId75" Type="http://schemas.openxmlformats.org/officeDocument/2006/relationships/hyperlink" Target="http://metacyc.com/META/NEW-IMAGE?type=REACTION&amp;object=GLYCERONE-KINASE-RXN" TargetMode="External"/><Relationship Id="rId91" Type="http://schemas.openxmlformats.org/officeDocument/2006/relationships/hyperlink" Target="http://130.88.248.2:1555/ACLA/NEW-IMAGE?type=REACTION&amp;object=1.14.19.1-RXN" TargetMode="External"/><Relationship Id="rId96" Type="http://schemas.openxmlformats.org/officeDocument/2006/relationships/hyperlink" Target="http://130.88.248.2:1555/ACLA/NEW-IMAGE?type=REACTION&amp;object=CYTOCHROME-B5-REDUCTASE-RXN" TargetMode="External"/><Relationship Id="rId1" Type="http://schemas.openxmlformats.org/officeDocument/2006/relationships/hyperlink" Target="http://asco.gersteinlab.org/glio/gene/19406/" TargetMode="External"/><Relationship Id="rId6" Type="http://schemas.openxmlformats.org/officeDocument/2006/relationships/hyperlink" Target="http://asco.gersteinlab.org/glio/gene/15852/" TargetMode="External"/><Relationship Id="rId15" Type="http://schemas.openxmlformats.org/officeDocument/2006/relationships/hyperlink" Target="http://asco.gersteinlab.org/glio/gene/19398/" TargetMode="External"/><Relationship Id="rId23" Type="http://schemas.openxmlformats.org/officeDocument/2006/relationships/hyperlink" Target="http://img.jgi.doe.gov/cgi-bin/w/main.cgi?section=GeneDetail&amp;page=geneDetail&amp;gene_oid=638263293" TargetMode="External"/><Relationship Id="rId28" Type="http://schemas.openxmlformats.org/officeDocument/2006/relationships/hyperlink" Target="http://img.jgi.doe.gov/cgi-bin/w/main.cgi?exportGenes=1&amp;exportType=nucleic&amp;gene_oid=638262293&amp;up_stream=0&amp;down_stream=0" TargetMode="External"/><Relationship Id="rId36" Type="http://schemas.openxmlformats.org/officeDocument/2006/relationships/hyperlink" Target="http://img.jgi.doe.gov/cgi-bin/w/main.cgi?exportGenes=1&amp;exportType=nucleic&amp;gene_oid=638260291&amp;up_stream=0&amp;down_stream=0" TargetMode="External"/><Relationship Id="rId49" Type="http://schemas.openxmlformats.org/officeDocument/2006/relationships/hyperlink" Target="http://img.jgi.doe.gov/cgi-bin/w/main.cgi?exportGenes=1&amp;exportType=nucleic&amp;gene_oid=645767338&amp;up_stream=0&amp;down_stream=0" TargetMode="External"/><Relationship Id="rId57" Type="http://schemas.openxmlformats.org/officeDocument/2006/relationships/hyperlink" Target="http://metacyc.com/META/NEW-IMAGE?type=REACTION&amp;object=ACETYL-COA-CARBOXYLTRANSFER-RXN" TargetMode="External"/><Relationship Id="rId106" Type="http://schemas.openxmlformats.org/officeDocument/2006/relationships/hyperlink" Target="http://metacyc.com/META/NEW-IMAGE?type=REACTION&amp;object=FATTY-ACYL-COA-SYNTHASE-RXN&amp;detail-level=4&amp;detail-level=3" TargetMode="External"/><Relationship Id="rId10" Type="http://schemas.openxmlformats.org/officeDocument/2006/relationships/hyperlink" Target="http://asco.gersteinlab.org/glio/gene/11855/" TargetMode="External"/><Relationship Id="rId31" Type="http://schemas.openxmlformats.org/officeDocument/2006/relationships/hyperlink" Target="http://img.jgi.doe.gov/cgi-bin/w/main.cgi?section=GeneDetail&amp;page=geneDetail&amp;gene_oid=638267231" TargetMode="External"/><Relationship Id="rId44" Type="http://schemas.openxmlformats.org/officeDocument/2006/relationships/hyperlink" Target="http://img.jgi.doe.gov/cgi-bin/w/main.cgi?section=GeneDetail&amp;page=geneDetail&amp;gene_oid=645753886" TargetMode="External"/><Relationship Id="rId52" Type="http://schemas.openxmlformats.org/officeDocument/2006/relationships/hyperlink" Target="http://img.jgi.doe.gov/cgi-bin/w/main.cgi?section=GeneDetail&amp;page=geneDetail&amp;gene_oid=638261393" TargetMode="External"/><Relationship Id="rId60" Type="http://schemas.openxmlformats.org/officeDocument/2006/relationships/hyperlink" Target="http://metacyc.com/META/NEW-IMAGE?type=REACTION&amp;object=ACETYL-COA-CARBOXYLTRANSFER-RXN" TargetMode="External"/><Relationship Id="rId65" Type="http://schemas.openxmlformats.org/officeDocument/2006/relationships/hyperlink" Target="http://asco.gersteinlab.org/glio/gene/15740/" TargetMode="External"/><Relationship Id="rId73" Type="http://schemas.openxmlformats.org/officeDocument/2006/relationships/hyperlink" Target="http://img.jgi.doe.gov/cgi-bin/w/main.cgi?section=GeneDetail&amp;page=geneDetail&amp;gene_oid=638267161" TargetMode="External"/><Relationship Id="rId78" Type="http://schemas.openxmlformats.org/officeDocument/2006/relationships/hyperlink" Target="http://img.jgi.doe.gov/cgi-bin/w/main.cgi?exportGenes=1&amp;exportType=nucleic&amp;gene_oid=645778792&amp;up_stream=0&amp;down_stream=0" TargetMode="External"/><Relationship Id="rId81" Type="http://schemas.openxmlformats.org/officeDocument/2006/relationships/hyperlink" Target="http://img.jgi.doe.gov/cgi-bin/w/main.cgi?section=GeneDetail&amp;page=geneDetail&amp;gene_oid=638264712" TargetMode="External"/><Relationship Id="rId86" Type="http://schemas.openxmlformats.org/officeDocument/2006/relationships/hyperlink" Target="http://130.88.248.2:1555/ACLA/NEW-IMAGE?type=REACTION&amp;object=1.14.19.1-RXN" TargetMode="External"/><Relationship Id="rId94" Type="http://schemas.openxmlformats.org/officeDocument/2006/relationships/hyperlink" Target="http://130.88.248.2:1555/ACLA/NEW-IMAGE?type=REACTION&amp;object=1.14.19.1-RXN" TargetMode="External"/><Relationship Id="rId99" Type="http://schemas.openxmlformats.org/officeDocument/2006/relationships/hyperlink" Target="http://img.jgi.doe.gov/cgi-bin/w/main.cgi?exportGenes=1&amp;exportType=nucleic&amp;gene_oid=638261935&amp;up_stream=0&amp;down_stream=0" TargetMode="External"/><Relationship Id="rId101" Type="http://schemas.openxmlformats.org/officeDocument/2006/relationships/hyperlink" Target="http://metacyc.com/META/NEW-IMAGE?type=REACTION&amp;object=FATTY-ACYL-COA-SYNTHASE-RXN&amp;detail-level=4&amp;detail-level=3" TargetMode="External"/><Relationship Id="rId4" Type="http://schemas.openxmlformats.org/officeDocument/2006/relationships/hyperlink" Target="http://asco.gersteinlab.org/glio/gene/18786/" TargetMode="External"/><Relationship Id="rId9" Type="http://schemas.openxmlformats.org/officeDocument/2006/relationships/hyperlink" Target="http://asco.gersteinlab.org/glio/gene/14204/" TargetMode="External"/><Relationship Id="rId13" Type="http://schemas.openxmlformats.org/officeDocument/2006/relationships/hyperlink" Target="http://asco.gersteinlab.org/glio/gene/15690/" TargetMode="External"/><Relationship Id="rId18" Type="http://schemas.openxmlformats.org/officeDocument/2006/relationships/hyperlink" Target="http://www.genome.jp/dbget-bin/www_bget?ko:K00667" TargetMode="External"/><Relationship Id="rId39" Type="http://schemas.openxmlformats.org/officeDocument/2006/relationships/hyperlink" Target="http://img.jgi.doe.gov/cgi-bin/w/main.cgi?exportGenes=1&amp;exportType=nucleic&amp;gene_oid=638268137&amp;up_stream=0&amp;down_stream=0" TargetMode="External"/><Relationship Id="rId109" Type="http://schemas.openxmlformats.org/officeDocument/2006/relationships/hyperlink" Target="http://metacyc.com/META/NEW-IMAGE?type=REACTION&amp;object=FATTY-ACYL-COA-SYNTHASE-RXN&amp;detail-level=4&amp;detail-level=3" TargetMode="External"/><Relationship Id="rId34" Type="http://schemas.openxmlformats.org/officeDocument/2006/relationships/hyperlink" Target="http://img.jgi.doe.gov/cgi-bin/w/main.cgi?exportGenes=1&amp;exportType=nucleic&amp;gene_oid=638260763&amp;up_stream=0&amp;down_stream=0" TargetMode="External"/><Relationship Id="rId50" Type="http://schemas.openxmlformats.org/officeDocument/2006/relationships/hyperlink" Target="http://img.jgi.doe.gov/cgi-bin/w/main.cgi?section=GeneDetail&amp;page=geneDetail&amp;gene_oid=638261200" TargetMode="External"/><Relationship Id="rId55" Type="http://schemas.openxmlformats.org/officeDocument/2006/relationships/hyperlink" Target="http://metacyc.com/META/NEW-IMAGE?type=REACTION&amp;object=RXN1G-202" TargetMode="External"/><Relationship Id="rId76" Type="http://schemas.openxmlformats.org/officeDocument/2006/relationships/hyperlink" Target="http://metacyc.com/META/NEW-IMAGE?type=REACTION&amp;object=GLYCERONE-KINASE-RXN" TargetMode="External"/><Relationship Id="rId97" Type="http://schemas.openxmlformats.org/officeDocument/2006/relationships/hyperlink" Target="http://www.genome.jp/dbget-bin/www_bget?ko+K00326" TargetMode="External"/><Relationship Id="rId104" Type="http://schemas.openxmlformats.org/officeDocument/2006/relationships/hyperlink" Target="http://metacyc.com/META/NEW-IMAGE?type=REACTION&amp;object=FATTY-ACYL-COA-SYNTHASE-RXN&amp;detail-level=4&amp;detail-level=3" TargetMode="External"/><Relationship Id="rId7" Type="http://schemas.openxmlformats.org/officeDocument/2006/relationships/hyperlink" Target="http://asco.gersteinlab.org/glio/gene/15521/" TargetMode="External"/><Relationship Id="rId71" Type="http://schemas.openxmlformats.org/officeDocument/2006/relationships/hyperlink" Target="http://img.jgi.doe.gov/cgi-bin/w/main.cgi?section=GeneDetail&amp;page=geneDetail&amp;gene_oid=638264729" TargetMode="External"/><Relationship Id="rId92" Type="http://schemas.openxmlformats.org/officeDocument/2006/relationships/hyperlink" Target="http://www.genome.jp/dbget-bin/www_bget?ko+K10256" TargetMode="External"/><Relationship Id="rId2" Type="http://schemas.openxmlformats.org/officeDocument/2006/relationships/hyperlink" Target="http://asco.gersteinlab.org/glio/gene/20601/" TargetMode="External"/><Relationship Id="rId29" Type="http://schemas.openxmlformats.org/officeDocument/2006/relationships/hyperlink" Target="http://img.jgi.doe.gov/cgi-bin/w/main.cgi?section=GeneDetail&amp;page=geneDetail&amp;gene_oid=638268183" TargetMode="External"/><Relationship Id="rId24" Type="http://schemas.openxmlformats.org/officeDocument/2006/relationships/hyperlink" Target="http://img.jgi.doe.gov/cgi-bin/w/main.cgi?exportGenes=1&amp;exportType=nucleic&amp;gene_oid=638263293&amp;up_stream=0&amp;down_stream=0" TargetMode="External"/><Relationship Id="rId40" Type="http://schemas.openxmlformats.org/officeDocument/2006/relationships/hyperlink" Target="http://img.jgi.doe.gov/cgi-bin/w/main.cgi?section=GeneDetail&amp;page=geneDetail&amp;gene_oid=645770746" TargetMode="External"/><Relationship Id="rId45" Type="http://schemas.openxmlformats.org/officeDocument/2006/relationships/hyperlink" Target="http://img.jgi.doe.gov/cgi-bin/w/main.cgi?exportGenes=1&amp;exportType=nucleic&amp;gene_oid=645753886&amp;up_stream=0&amp;down_stream=0" TargetMode="External"/><Relationship Id="rId66" Type="http://schemas.openxmlformats.org/officeDocument/2006/relationships/hyperlink" Target="http://asco.gersteinlab.org/glio/gene/12077/" TargetMode="External"/><Relationship Id="rId87" Type="http://schemas.openxmlformats.org/officeDocument/2006/relationships/hyperlink" Target="http://img.jgi.doe.gov/cgi-bin/w/main.cgi?section=GeneDetail&amp;page=geneDetail&amp;gene_oid=645754186" TargetMode="External"/><Relationship Id="rId110" Type="http://schemas.openxmlformats.org/officeDocument/2006/relationships/hyperlink" Target="http://metacyc.com/META/NEW-IMAGE?type=REACTION&amp;object=FATTY-ACYL-COA-SYNTHASE-RXN&amp;detail-level=4&amp;detail-level=3" TargetMode="External"/><Relationship Id="rId61" Type="http://schemas.openxmlformats.org/officeDocument/2006/relationships/hyperlink" Target="http://metacyc.com/META/NEW-IMAGE?type=REACTION&amp;object=RXN-9659" TargetMode="External"/><Relationship Id="rId82" Type="http://schemas.openxmlformats.org/officeDocument/2006/relationships/hyperlink" Target="http://img.jgi.doe.gov/cgi-bin/w/main.cgi?exportGenes=1&amp;exportType=nucleic&amp;gene_oid=638264712&amp;up_stream=0&amp;down_stream=0" TargetMode="External"/><Relationship Id="rId19" Type="http://schemas.openxmlformats.org/officeDocument/2006/relationships/hyperlink" Target="http://www.genome.jp/dbget-bin/www_bget?ko:K00668" TargetMode="External"/><Relationship Id="rId14" Type="http://schemas.openxmlformats.org/officeDocument/2006/relationships/hyperlink" Target="http://asco.gersteinlab.org/glio/gene/18974/" TargetMode="External"/><Relationship Id="rId30" Type="http://schemas.openxmlformats.org/officeDocument/2006/relationships/hyperlink" Target="http://img.jgi.doe.gov/cgi-bin/w/main.cgi?exportGenes=1&amp;exportType=nucleic&amp;gene_oid=638268183&amp;up_stream=0&amp;down_stream=0" TargetMode="External"/><Relationship Id="rId35" Type="http://schemas.openxmlformats.org/officeDocument/2006/relationships/hyperlink" Target="http://img.jgi.doe.gov/cgi-bin/w/main.cgi?section=GeneDetail&amp;page=geneDetail&amp;gene_oid=638260291" TargetMode="External"/><Relationship Id="rId56" Type="http://schemas.openxmlformats.org/officeDocument/2006/relationships/hyperlink" Target="http://metacyc.com/META/NEW-IMAGE?type=REACTION&amp;object=RXN1G-408" TargetMode="External"/><Relationship Id="rId77" Type="http://schemas.openxmlformats.org/officeDocument/2006/relationships/hyperlink" Target="http://img.jgi.doe.gov/cgi-bin/w/main.cgi?section=GeneDetail&amp;page=geneDetail&amp;gene_oid=645778792" TargetMode="External"/><Relationship Id="rId100" Type="http://schemas.openxmlformats.org/officeDocument/2006/relationships/hyperlink" Target="http://metacyc.com/META/NEW-IMAGE?type=REACTION&amp;object=FATTY-ACYL-COA-SYNTHASE-RXN&amp;detail-level=4&amp;detail-level=3" TargetMode="External"/><Relationship Id="rId105" Type="http://schemas.openxmlformats.org/officeDocument/2006/relationships/hyperlink" Target="http://metacyc.com/META/NEW-IMAGE?type=REACTION&amp;object=FATTY-ACYL-COA-SYNTHASE-RXN&amp;detail-level=4&amp;detail-level=3" TargetMode="External"/><Relationship Id="rId8" Type="http://schemas.openxmlformats.org/officeDocument/2006/relationships/hyperlink" Target="http://asco.gersteinlab.org/glio/gene/14879/" TargetMode="External"/><Relationship Id="rId51" Type="http://schemas.openxmlformats.org/officeDocument/2006/relationships/hyperlink" Target="http://img.jgi.doe.gov/cgi-bin/w/main.cgi?exportGenes=1&amp;exportType=nucleic&amp;gene_oid=638261200&amp;up_stream=0&amp;down_stream=0" TargetMode="External"/><Relationship Id="rId72" Type="http://schemas.openxmlformats.org/officeDocument/2006/relationships/hyperlink" Target="http://img.jgi.doe.gov/cgi-bin/w/main.cgi?exportGenes=1&amp;exportType=nucleic&amp;gene_oid=638264729&amp;up_stream=0&amp;down_stream=0" TargetMode="External"/><Relationship Id="rId93" Type="http://schemas.openxmlformats.org/officeDocument/2006/relationships/hyperlink" Target="http://www.genome.jp/dbget-bin/www_bget?ko+K10257" TargetMode="External"/><Relationship Id="rId98" Type="http://schemas.openxmlformats.org/officeDocument/2006/relationships/hyperlink" Target="http://img.jgi.doe.gov/cgi-bin/w/main.cgi?section=GeneDetail&amp;page=geneDetail&amp;gene_oid=638261935" TargetMode="External"/><Relationship Id="rId3" Type="http://schemas.openxmlformats.org/officeDocument/2006/relationships/hyperlink" Target="http://asco.gersteinlab.org/glio/gene/19765/" TargetMode="External"/><Relationship Id="rId25" Type="http://schemas.openxmlformats.org/officeDocument/2006/relationships/hyperlink" Target="http://img.jgi.doe.gov/cgi-bin/w/main.cgi?section=GeneDetail&amp;page=geneDetail&amp;gene_oid=638268183" TargetMode="External"/><Relationship Id="rId46" Type="http://schemas.openxmlformats.org/officeDocument/2006/relationships/hyperlink" Target="http://img.jgi.doe.gov/cgi-bin/w/main.cgi?section=GeneDetail&amp;page=geneDetail&amp;gene_oid=638262775" TargetMode="External"/><Relationship Id="rId67" Type="http://schemas.openxmlformats.org/officeDocument/2006/relationships/hyperlink" Target="http://metacyc.com/META/NEW-IMAGE?type=REACTION&amp;object=GLYCDEH-RXN" TargetMode="External"/><Relationship Id="rId20" Type="http://schemas.openxmlformats.org/officeDocument/2006/relationships/hyperlink" Target="http://www.genome.jp/dbget-bin/www_bget?ko:K02371" TargetMode="External"/><Relationship Id="rId41" Type="http://schemas.openxmlformats.org/officeDocument/2006/relationships/hyperlink" Target="http://img.jgi.doe.gov/cgi-bin/w/main.cgi?exportGenes=1&amp;exportType=nucleic&amp;gene_oid=645770746&amp;up_stream=0&amp;down_stream=0" TargetMode="External"/><Relationship Id="rId62" Type="http://schemas.openxmlformats.org/officeDocument/2006/relationships/hyperlink" Target="http://www.genome.jp/dbget-bin/www_bget?ko:K00005" TargetMode="External"/><Relationship Id="rId83" Type="http://schemas.openxmlformats.org/officeDocument/2006/relationships/hyperlink" Target="http://img.jgi.doe.gov/cgi-bin/w/main.cgi?section=GeneDetail&amp;page=geneDetail&amp;gene_oid=638261386" TargetMode="External"/><Relationship Id="rId88" Type="http://schemas.openxmlformats.org/officeDocument/2006/relationships/hyperlink" Target="http://img.jgi.doe.gov/cgi-bin/w/main.cgi?exportGenes=1&amp;exportType=nucleic&amp;gene_oid=645754186&amp;up_stream=0&amp;down_stream=0" TargetMode="External"/><Relationship Id="rId111" Type="http://schemas.openxmlformats.org/officeDocument/2006/relationships/hyperlink" Target="http://metacyc.com/META/NEW-IMAGE?type=REACTION&amp;object=FATTY-ACYL-COA-SYNTHASE-RXN&amp;detail-level=4&amp;detail-level=3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http://metacyc.com/META/NEW-IMAGE?type=REACTION&amp;object=AMINEPHEN-RXN" TargetMode="External"/><Relationship Id="rId18" Type="http://schemas.openxmlformats.org/officeDocument/2006/relationships/hyperlink" Target="http://asco.gersteinlab.org/glio/gene/11964/" TargetMode="External"/><Relationship Id="rId26" Type="http://schemas.openxmlformats.org/officeDocument/2006/relationships/hyperlink" Target="http://img.jgi.doe.gov/cgi-bin/m/main.cgi?section=GeneDetail&amp;page=geneDetail&amp;gene_oid=638263349" TargetMode="External"/><Relationship Id="rId39" Type="http://schemas.openxmlformats.org/officeDocument/2006/relationships/printerSettings" Target="../printerSettings/printerSettings7.bin"/><Relationship Id="rId21" Type="http://schemas.openxmlformats.org/officeDocument/2006/relationships/hyperlink" Target="http://www.genome.jp/dbget-bin/www_bget?ko+K04103" TargetMode="External"/><Relationship Id="rId34" Type="http://schemas.openxmlformats.org/officeDocument/2006/relationships/hyperlink" Target="http://metacyc.com/META/NEW-IMAGE?type=REACTION&amp;object=1.2.1.58-RXN" TargetMode="External"/><Relationship Id="rId7" Type="http://schemas.openxmlformats.org/officeDocument/2006/relationships/hyperlink" Target="http://130.88.248.2:1555/AFU293/NEW-IMAGE?type=REACTION&amp;object=RXN-7692" TargetMode="External"/><Relationship Id="rId12" Type="http://schemas.openxmlformats.org/officeDocument/2006/relationships/hyperlink" Target="http://metacyc.com/META/NEW-IMAGE?type=REACTION&amp;object=AROMATIC-L-AMINO-ACID-DECARBOXYLASE-RXN" TargetMode="External"/><Relationship Id="rId17" Type="http://schemas.openxmlformats.org/officeDocument/2006/relationships/hyperlink" Target="http://asco.gersteinlab.org/glio/gene/11448/" TargetMode="External"/><Relationship Id="rId25" Type="http://schemas.openxmlformats.org/officeDocument/2006/relationships/hyperlink" Target="http://img.jgi.doe.gov/cgi-bin/m/main.cgi?exportGenes=1&amp;exportType=nucleic&amp;gene_oid=638266575&amp;up_stream=0&amp;down_stream=0" TargetMode="External"/><Relationship Id="rId33" Type="http://schemas.openxmlformats.org/officeDocument/2006/relationships/hyperlink" Target="http://img.jgi.doe.gov/cgi-bin/w/main.cgi?exportGenes=1&amp;exportType=nucleic&amp;gene_oid=638265695&amp;up_stream=0&amp;down_stream=0" TargetMode="External"/><Relationship Id="rId38" Type="http://schemas.openxmlformats.org/officeDocument/2006/relationships/hyperlink" Target="http://www.genome.jp/dbget-bin/www_bget?ko+K04103" TargetMode="External"/><Relationship Id="rId2" Type="http://schemas.openxmlformats.org/officeDocument/2006/relationships/hyperlink" Target="http://www.genome.jp/dbget-bin/www_bget?ko+K11987" TargetMode="External"/><Relationship Id="rId16" Type="http://schemas.openxmlformats.org/officeDocument/2006/relationships/hyperlink" Target="http://www.genome.jp/dbget-bin/www_bget?ko+K01593" TargetMode="External"/><Relationship Id="rId20" Type="http://schemas.openxmlformats.org/officeDocument/2006/relationships/hyperlink" Target="http://asco.gersteinlab.org/glio/gene/15676/" TargetMode="External"/><Relationship Id="rId29" Type="http://schemas.openxmlformats.org/officeDocument/2006/relationships/hyperlink" Target="http://img.jgi.doe.gov/cgi-bin/m/main.cgi?exportGenes=1&amp;exportType=nucleic&amp;gene_oid=638263349&amp;up_stream=0&amp;down_stream=0" TargetMode="External"/><Relationship Id="rId1" Type="http://schemas.openxmlformats.org/officeDocument/2006/relationships/hyperlink" Target="http://metacyc.org/META/NEW-IMAGE?type=REACTION&amp;object=RXN-12761" TargetMode="External"/><Relationship Id="rId6" Type="http://schemas.openxmlformats.org/officeDocument/2006/relationships/hyperlink" Target="http://img.jgi.doe.gov/cgi-bin/w/main.cgi?exportGenes=1&amp;exportType=nucleic&amp;gene_oid=640310263&amp;up_stream=0&amp;down_stream=0" TargetMode="External"/><Relationship Id="rId11" Type="http://schemas.openxmlformats.org/officeDocument/2006/relationships/hyperlink" Target="http://130.88.248.2:1555/AFU293/NEW-IMAGE?type=REACTION&amp;object=RXN-7700" TargetMode="External"/><Relationship Id="rId24" Type="http://schemas.openxmlformats.org/officeDocument/2006/relationships/hyperlink" Target="http://img.jgi.doe.gov/cgi-bin/m/main.cgi?section=GeneDetail&amp;page=geneDetail&amp;gene_oid=638266575" TargetMode="External"/><Relationship Id="rId32" Type="http://schemas.openxmlformats.org/officeDocument/2006/relationships/hyperlink" Target="http://img.jgi.doe.gov/cgi-bin/w/main.cgi?section=GeneDetail&amp;page=geneDetail&amp;gene_oid=638265695" TargetMode="External"/><Relationship Id="rId37" Type="http://schemas.openxmlformats.org/officeDocument/2006/relationships/hyperlink" Target="http://metacyc.com/META/NEW-IMAGE?type=REACTION&amp;object=BENZYL-ALC-DEHYDROGENASE-RXN" TargetMode="External"/><Relationship Id="rId5" Type="http://schemas.openxmlformats.org/officeDocument/2006/relationships/hyperlink" Target="http://img.jgi.doe.gov/cgi-bin/w/main.cgi?section=GeneDetail&amp;page=geneDetail&amp;gene_oid=640310263" TargetMode="External"/><Relationship Id="rId15" Type="http://schemas.openxmlformats.org/officeDocument/2006/relationships/hyperlink" Target="http://asco.gersteinlab.org/glio/gene/20990/" TargetMode="External"/><Relationship Id="rId23" Type="http://schemas.openxmlformats.org/officeDocument/2006/relationships/hyperlink" Target="http://www.genome.jp/dbget-bin/www_bget?ko+K04103" TargetMode="External"/><Relationship Id="rId28" Type="http://schemas.openxmlformats.org/officeDocument/2006/relationships/hyperlink" Target="http://img.jgi.doe.gov/cgi-bin/m/main.cgi?section=GeneDetail&amp;page=geneDetail&amp;gene_oid=638263349" TargetMode="External"/><Relationship Id="rId36" Type="http://schemas.openxmlformats.org/officeDocument/2006/relationships/hyperlink" Target="http://metacyc.com/META/NEW-IMAGE?type=REACTION&amp;object=RXN-10819" TargetMode="External"/><Relationship Id="rId10" Type="http://schemas.openxmlformats.org/officeDocument/2006/relationships/hyperlink" Target="http://metacyc.com/META/NEW-IMAGE?type=REACTION&amp;object=RXN-7657" TargetMode="External"/><Relationship Id="rId19" Type="http://schemas.openxmlformats.org/officeDocument/2006/relationships/hyperlink" Target="http://asco.gersteinlab.org/glio/gene/18170/" TargetMode="External"/><Relationship Id="rId31" Type="http://schemas.openxmlformats.org/officeDocument/2006/relationships/hyperlink" Target="http://img.jgi.doe.gov/cgi-bin/w/main.cgi?exportGenes=1&amp;exportType=nucleic&amp;gene_oid=638262576&amp;up_stream=0&amp;down_stream=0" TargetMode="External"/><Relationship Id="rId4" Type="http://schemas.openxmlformats.org/officeDocument/2006/relationships/hyperlink" Target="http://img.jgi.doe.gov/cgi-bin/w/main.cgi?exportGenes=1&amp;exportType=nucleic&amp;gene_oid=640309932&amp;up_stream=0&amp;down_stream=0" TargetMode="External"/><Relationship Id="rId9" Type="http://schemas.openxmlformats.org/officeDocument/2006/relationships/hyperlink" Target="http://metacyc.com/META/NEW-IMAGE?type=REACTION&amp;object=RXN-7643" TargetMode="External"/><Relationship Id="rId14" Type="http://schemas.openxmlformats.org/officeDocument/2006/relationships/hyperlink" Target="http://www.genome.jp/dbget-bin/www_bget?ko+K00276" TargetMode="External"/><Relationship Id="rId22" Type="http://schemas.openxmlformats.org/officeDocument/2006/relationships/hyperlink" Target="http://www.genome.jp/dbget-bin/www_bget?ko+K04103" TargetMode="External"/><Relationship Id="rId27" Type="http://schemas.openxmlformats.org/officeDocument/2006/relationships/hyperlink" Target="http://img.jgi.doe.gov/cgi-bin/m/main.cgi?exportGenes=1&amp;exportType=nucleic&amp;gene_oid=638263349&amp;up_stream=0&amp;down_stream=0" TargetMode="External"/><Relationship Id="rId30" Type="http://schemas.openxmlformats.org/officeDocument/2006/relationships/hyperlink" Target="http://img.jgi.doe.gov/cgi-bin/w/main.cgi?section=GeneDetail&amp;page=geneDetail&amp;gene_oid=638262576" TargetMode="External"/><Relationship Id="rId35" Type="http://schemas.openxmlformats.org/officeDocument/2006/relationships/hyperlink" Target="http://metacyc.com/META/NEW-IMAGE?type=REACTION&amp;object=PHENACEOX-RXN" TargetMode="External"/><Relationship Id="rId8" Type="http://schemas.openxmlformats.org/officeDocument/2006/relationships/hyperlink" Target="http://130.88.248.2:1555/AFU293/NEW-IMAGE?type=REACTION&amp;object=RXN-7693" TargetMode="External"/><Relationship Id="rId3" Type="http://schemas.openxmlformats.org/officeDocument/2006/relationships/hyperlink" Target="http://img.jgi.doe.gov/cgi-bin/w/main.cgi?section=GeneDetail&amp;page=geneDetail&amp;gene_oid=640309932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://img.jgi.doe.gov/cgi-bin/pub/main.cgi?exportGenes=1&amp;exportType=nucleic&amp;gene_oid=638261988&amp;up_stream=0&amp;down_stream=0" TargetMode="External"/><Relationship Id="rId3" Type="http://schemas.openxmlformats.org/officeDocument/2006/relationships/hyperlink" Target="http://img.jgi.doe.gov/cgi-bin/pub/main.cgi?section=GeneDetail&amp;page=geneDetail&amp;gene_oid=640402199" TargetMode="External"/><Relationship Id="rId7" Type="http://schemas.openxmlformats.org/officeDocument/2006/relationships/hyperlink" Target="http://img.jgi.doe.gov/cgi-bin/pub/main.cgi?section=GeneDetail&amp;page=geneDetail&amp;gene_oid=638261988" TargetMode="External"/><Relationship Id="rId2" Type="http://schemas.openxmlformats.org/officeDocument/2006/relationships/hyperlink" Target="http://img.jgi.doe.gov/cgi-bin/pub/main.cgi?section=GeneDetail&amp;page=geneDetail&amp;gene_oid=640409453" TargetMode="External"/><Relationship Id="rId1" Type="http://schemas.openxmlformats.org/officeDocument/2006/relationships/hyperlink" Target="http://img.jgi.doe.gov/cgi-bin/pub/main.cgi?exportGenes=1&amp;exportType=nucleic&amp;gene_oid=640409453&amp;up_stream=0&amp;down_stream=0" TargetMode="External"/><Relationship Id="rId6" Type="http://schemas.openxmlformats.org/officeDocument/2006/relationships/hyperlink" Target="http://img.jgi.doe.gov/cgi-bin/pub/main.cgi?exportGenes=1&amp;exportType=nucleic&amp;gene_oid=638262921&amp;up_stream=0&amp;down_stream=0" TargetMode="External"/><Relationship Id="rId11" Type="http://schemas.openxmlformats.org/officeDocument/2006/relationships/printerSettings" Target="../printerSettings/printerSettings8.bin"/><Relationship Id="rId5" Type="http://schemas.openxmlformats.org/officeDocument/2006/relationships/hyperlink" Target="http://img.jgi.doe.gov/cgi-bin/pub/main.cgi?section=GeneDetail&amp;page=geneDetail&amp;gene_oid=638262921" TargetMode="External"/><Relationship Id="rId10" Type="http://schemas.openxmlformats.org/officeDocument/2006/relationships/hyperlink" Target="http://img.jgi.doe.gov/cgi-bin/pub/main.cgi?exportGenes=1&amp;exportType=nucleic&amp;gene_oid=638266712&amp;up_stream=0&amp;down_stream=0" TargetMode="External"/><Relationship Id="rId4" Type="http://schemas.openxmlformats.org/officeDocument/2006/relationships/hyperlink" Target="http://img.jgi.doe.gov/cgi-bin/pub/main.cgi?exportGenes=1&amp;exportType=nucleic&amp;gene_oid=640402199&amp;up_stream=0&amp;down_stream=0" TargetMode="External"/><Relationship Id="rId9" Type="http://schemas.openxmlformats.org/officeDocument/2006/relationships/hyperlink" Target="http://img.jgi.doe.gov/cgi-bin/pub/main.cgi?section=GeneDetail&amp;page=geneDetail&amp;gene_oid=638266712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img.jgi.doe.gov/cgi-bin/pub/main.cgi?exportGenes=1&amp;exportType=nucleic&amp;gene_oid=638261988&amp;up_stream=0&amp;down_stream=0" TargetMode="External"/><Relationship Id="rId3" Type="http://schemas.openxmlformats.org/officeDocument/2006/relationships/hyperlink" Target="http://img.jgi.doe.gov/cgi-bin/pub/main.cgi?section=GeneDetail&amp;page=geneDetail&amp;gene_oid=640402199" TargetMode="External"/><Relationship Id="rId7" Type="http://schemas.openxmlformats.org/officeDocument/2006/relationships/hyperlink" Target="http://img.jgi.doe.gov/cgi-bin/pub/main.cgi?section=GeneDetail&amp;page=geneDetail&amp;gene_oid=638261988" TargetMode="External"/><Relationship Id="rId2" Type="http://schemas.openxmlformats.org/officeDocument/2006/relationships/hyperlink" Target="http://img.jgi.doe.gov/cgi-bin/pub/main.cgi?section=GeneDetail&amp;page=geneDetail&amp;gene_oid=640409453" TargetMode="External"/><Relationship Id="rId1" Type="http://schemas.openxmlformats.org/officeDocument/2006/relationships/hyperlink" Target="http://img.jgi.doe.gov/cgi-bin/pub/main.cgi?exportGenes=1&amp;exportType=nucleic&amp;gene_oid=640409453&amp;up_stream=0&amp;down_stream=0" TargetMode="External"/><Relationship Id="rId6" Type="http://schemas.openxmlformats.org/officeDocument/2006/relationships/hyperlink" Target="http://img.jgi.doe.gov/cgi-bin/pub/main.cgi?exportGenes=1&amp;exportType=nucleic&amp;gene_oid=638262921&amp;up_stream=0&amp;down_stream=0" TargetMode="External"/><Relationship Id="rId11" Type="http://schemas.openxmlformats.org/officeDocument/2006/relationships/printerSettings" Target="../printerSettings/printerSettings9.bin"/><Relationship Id="rId5" Type="http://schemas.openxmlformats.org/officeDocument/2006/relationships/hyperlink" Target="http://img.jgi.doe.gov/cgi-bin/pub/main.cgi?section=GeneDetail&amp;page=geneDetail&amp;gene_oid=638262921" TargetMode="External"/><Relationship Id="rId10" Type="http://schemas.openxmlformats.org/officeDocument/2006/relationships/hyperlink" Target="http://img.jgi.doe.gov/cgi-bin/pub/main.cgi?exportGenes=1&amp;exportType=nucleic&amp;gene_oid=638266712&amp;up_stream=0&amp;down_stream=0" TargetMode="External"/><Relationship Id="rId4" Type="http://schemas.openxmlformats.org/officeDocument/2006/relationships/hyperlink" Target="http://img.jgi.doe.gov/cgi-bin/pub/main.cgi?exportGenes=1&amp;exportType=nucleic&amp;gene_oid=640402199&amp;up_stream=0&amp;down_stream=0" TargetMode="External"/><Relationship Id="rId9" Type="http://schemas.openxmlformats.org/officeDocument/2006/relationships/hyperlink" Target="http://img.jgi.doe.gov/cgi-bin/pub/main.cgi?section=GeneDetail&amp;page=geneDetail&amp;gene_oid=638266712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img.jgi.doe.gov/cgi-bin/w/main.cgi?section=GeneDetail&amp;page=geneDetail&amp;gene_oid=645782143" TargetMode="External"/><Relationship Id="rId3" Type="http://schemas.openxmlformats.org/officeDocument/2006/relationships/hyperlink" Target="http://asco.gersteinlab.org/glio/gene/18132/" TargetMode="External"/><Relationship Id="rId7" Type="http://schemas.openxmlformats.org/officeDocument/2006/relationships/hyperlink" Target="http://img.jgi.doe.gov/cgi-bin/w/main.cgi?exportGenes=1&amp;exportType=nucleic&amp;gene_oid=638266797&amp;up_stream=0&amp;down_stream=0" TargetMode="External"/><Relationship Id="rId2" Type="http://schemas.openxmlformats.org/officeDocument/2006/relationships/hyperlink" Target="http://asco.gersteinlab.org/glio/gene/11270/" TargetMode="External"/><Relationship Id="rId1" Type="http://schemas.openxmlformats.org/officeDocument/2006/relationships/hyperlink" Target="http://metacyc.com/META/NEW-IMAGE?type=REACTION&amp;object=RXN0-5224" TargetMode="External"/><Relationship Id="rId6" Type="http://schemas.openxmlformats.org/officeDocument/2006/relationships/hyperlink" Target="http://img.jgi.doe.gov/cgi-bin/w/main.cgi?section=GeneDetail&amp;page=geneDetail&amp;gene_oid=638266797" TargetMode="External"/><Relationship Id="rId5" Type="http://schemas.openxmlformats.org/officeDocument/2006/relationships/hyperlink" Target="http://www.genome.jp/dbget-bin/www_bget?ko+K03781" TargetMode="External"/><Relationship Id="rId4" Type="http://schemas.openxmlformats.org/officeDocument/2006/relationships/hyperlink" Target="http://www.genome.jp/dbget-bin/www_bget?ko+K03781" TargetMode="External"/><Relationship Id="rId9" Type="http://schemas.openxmlformats.org/officeDocument/2006/relationships/hyperlink" Target="http://img.jgi.doe.gov/cgi-bin/w/main.cgi?exportGenes=1&amp;exportType=nucleic&amp;gene_oid=645782143&amp;up_stream=0&amp;down_stream=0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pbil-sgbd.univ-lyon1.fr:2555/ACYPI_ALL/NEW-IMAGE?type=REACTION&amp;object=F16BDEPHOS-RXN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D95"/>
  <sheetViews>
    <sheetView zoomScale="60" zoomScaleNormal="60" workbookViewId="0">
      <selection activeCell="B11" sqref="B11"/>
    </sheetView>
  </sheetViews>
  <sheetFormatPr defaultRowHeight="15"/>
  <cols>
    <col min="2" max="2" width="126.85546875" style="43" bestFit="1" customWidth="1"/>
    <col min="3" max="3" width="62.7109375" customWidth="1"/>
    <col min="4" max="4" width="20.7109375" customWidth="1"/>
    <col min="5" max="5" width="11.5703125" bestFit="1" customWidth="1"/>
    <col min="6" max="6" width="9.42578125" bestFit="1" customWidth="1"/>
    <col min="7" max="7" width="6.85546875" style="43" customWidth="1"/>
    <col min="8" max="8" width="6.85546875" customWidth="1"/>
    <col min="9" max="9" width="10.85546875" customWidth="1"/>
    <col min="10" max="10" width="2.5703125" customWidth="1"/>
    <col min="11" max="11" width="4.85546875" customWidth="1"/>
    <col min="12" max="12" width="5.140625" customWidth="1"/>
    <col min="13" max="13" width="6.5703125" customWidth="1"/>
    <col min="14" max="14" width="5.140625" customWidth="1"/>
    <col min="15" max="15" width="2.42578125" customWidth="1"/>
    <col min="16" max="16" width="14.42578125" bestFit="1" customWidth="1"/>
    <col min="17" max="17" width="26.85546875" bestFit="1" customWidth="1"/>
    <col min="18" max="18" width="7.42578125" customWidth="1"/>
    <col min="19" max="19" width="10.5703125" bestFit="1" customWidth="1"/>
    <col min="22" max="22" width="8.7109375" bestFit="1" customWidth="1"/>
    <col min="23" max="25" width="7.7109375" bestFit="1" customWidth="1"/>
    <col min="26" max="26" width="8.7109375" bestFit="1" customWidth="1"/>
    <col min="27" max="27" width="7.42578125" bestFit="1" customWidth="1"/>
    <col min="31" max="44" width="0" hidden="1" customWidth="1"/>
  </cols>
  <sheetData>
    <row r="1" spans="1:49">
      <c r="A1" t="s">
        <v>223</v>
      </c>
      <c r="C1" t="s">
        <v>224</v>
      </c>
      <c r="O1" s="136" t="s">
        <v>12</v>
      </c>
      <c r="P1" s="136"/>
      <c r="Q1" s="136"/>
      <c r="R1" s="136"/>
      <c r="S1" s="136"/>
    </row>
    <row r="2" spans="1:49">
      <c r="A2" t="s">
        <v>1</v>
      </c>
      <c r="C2" t="s">
        <v>0</v>
      </c>
      <c r="D2" t="s">
        <v>2</v>
      </c>
      <c r="E2" t="s">
        <v>3</v>
      </c>
      <c r="F2" t="s">
        <v>4</v>
      </c>
      <c r="G2" s="43" t="s">
        <v>576</v>
      </c>
      <c r="H2" t="s">
        <v>5</v>
      </c>
      <c r="I2" t="s">
        <v>6</v>
      </c>
      <c r="J2" t="s">
        <v>7</v>
      </c>
      <c r="K2" t="s">
        <v>8</v>
      </c>
      <c r="L2" t="s">
        <v>147</v>
      </c>
      <c r="M2" t="s">
        <v>148</v>
      </c>
      <c r="N2" t="s">
        <v>125</v>
      </c>
      <c r="O2" t="s">
        <v>9</v>
      </c>
      <c r="P2" t="s">
        <v>36</v>
      </c>
      <c r="Q2" t="s">
        <v>10</v>
      </c>
      <c r="R2" t="s">
        <v>91</v>
      </c>
      <c r="S2" t="s">
        <v>11</v>
      </c>
      <c r="T2" s="43" t="s">
        <v>285</v>
      </c>
      <c r="V2" t="s">
        <v>570</v>
      </c>
      <c r="W2" t="s">
        <v>571</v>
      </c>
      <c r="X2" t="s">
        <v>572</v>
      </c>
      <c r="Y2" t="s">
        <v>573</v>
      </c>
      <c r="Z2" t="s">
        <v>574</v>
      </c>
      <c r="AA2" t="s">
        <v>575</v>
      </c>
      <c r="AE2" s="43" t="s">
        <v>22783</v>
      </c>
      <c r="AF2" s="43" t="s">
        <v>22784</v>
      </c>
      <c r="AG2" s="43" t="s">
        <v>22785</v>
      </c>
      <c r="AH2" s="43" t="s">
        <v>22786</v>
      </c>
      <c r="AJ2" s="43" t="s">
        <v>22783</v>
      </c>
      <c r="AK2" s="43" t="s">
        <v>22784</v>
      </c>
      <c r="AL2" s="43" t="s">
        <v>22785</v>
      </c>
      <c r="AM2" s="43" t="s">
        <v>22786</v>
      </c>
      <c r="AO2" s="43" t="s">
        <v>22783</v>
      </c>
      <c r="AP2" s="43" t="s">
        <v>22784</v>
      </c>
      <c r="AQ2" s="43" t="s">
        <v>22785</v>
      </c>
      <c r="AR2" s="43" t="s">
        <v>22786</v>
      </c>
      <c r="AT2" s="43" t="s">
        <v>22783</v>
      </c>
      <c r="AU2" s="43" t="s">
        <v>22784</v>
      </c>
      <c r="AV2" s="43" t="s">
        <v>22785</v>
      </c>
      <c r="AW2" s="43" t="s">
        <v>22786</v>
      </c>
    </row>
    <row r="3" spans="1:49">
      <c r="A3" s="107" t="str">
        <f>IF(TYPE(E3)=2,CONCATENATE("G",ROW()),"")</f>
        <v>G3</v>
      </c>
      <c r="B3" s="1" t="s">
        <v>25225</v>
      </c>
      <c r="C3" s="1" t="s">
        <v>565</v>
      </c>
      <c r="D3" t="s">
        <v>39</v>
      </c>
      <c r="E3" t="s">
        <v>129</v>
      </c>
      <c r="F3" t="s">
        <v>14</v>
      </c>
      <c r="G3" t="s">
        <v>578</v>
      </c>
      <c r="H3" t="s">
        <v>900</v>
      </c>
      <c r="I3" t="s">
        <v>38</v>
      </c>
      <c r="J3">
        <v>2</v>
      </c>
      <c r="K3">
        <v>1</v>
      </c>
      <c r="L3" t="s">
        <v>41</v>
      </c>
      <c r="M3" t="s">
        <v>41</v>
      </c>
      <c r="O3">
        <v>1</v>
      </c>
      <c r="P3" s="1">
        <v>638259400</v>
      </c>
      <c r="Q3" s="1" t="s">
        <v>37</v>
      </c>
      <c r="R3" s="2">
        <v>0.52</v>
      </c>
      <c r="S3" s="3">
        <v>3.0000000000000002E-60</v>
      </c>
      <c r="V3">
        <v>3.6999999999999998E-2</v>
      </c>
      <c r="W3">
        <v>0.17599999999999999</v>
      </c>
      <c r="X3">
        <v>4.4999999999999998E-2</v>
      </c>
      <c r="Y3">
        <v>0.34499999999999997</v>
      </c>
      <c r="Z3">
        <v>0.26400000000000001</v>
      </c>
      <c r="AA3">
        <v>0.1</v>
      </c>
      <c r="AE3">
        <v>1141</v>
      </c>
      <c r="AF3">
        <v>5</v>
      </c>
      <c r="AG3">
        <v>277</v>
      </c>
      <c r="AH3">
        <v>240</v>
      </c>
      <c r="AJ3">
        <f>AE3*$K3</f>
        <v>1141</v>
      </c>
      <c r="AK3" s="43">
        <f t="shared" ref="AK3:AM4" si="0">AF3*$K3</f>
        <v>5</v>
      </c>
      <c r="AL3" s="43">
        <f t="shared" si="0"/>
        <v>277</v>
      </c>
      <c r="AM3" s="43">
        <f t="shared" si="0"/>
        <v>240</v>
      </c>
      <c r="AO3">
        <f t="shared" ref="AO3:AR4" si="1">AJ3</f>
        <v>1141</v>
      </c>
      <c r="AP3" s="43">
        <f t="shared" si="1"/>
        <v>5</v>
      </c>
      <c r="AQ3" s="43">
        <f t="shared" si="1"/>
        <v>277</v>
      </c>
      <c r="AR3" s="43">
        <f t="shared" si="1"/>
        <v>240</v>
      </c>
      <c r="AT3">
        <f>MIN(AO3:AO4)</f>
        <v>1141</v>
      </c>
      <c r="AU3" s="43">
        <f>MIN(AP3:AP4)</f>
        <v>5</v>
      </c>
      <c r="AV3" s="43">
        <f>MIN(AQ3:AQ4)</f>
        <v>277</v>
      </c>
      <c r="AW3" s="43">
        <f>MIN(AR3:AR4)</f>
        <v>240</v>
      </c>
    </row>
    <row r="4" spans="1:49">
      <c r="A4" s="107" t="str">
        <f t="shared" ref="A4:A73" si="2">IF(TYPE(E4)=2,CONCATENATE("G",ROW()),"")</f>
        <v/>
      </c>
      <c r="D4" t="s">
        <v>42</v>
      </c>
      <c r="F4" t="s">
        <v>15</v>
      </c>
      <c r="G4" t="s">
        <v>579</v>
      </c>
      <c r="H4" t="s">
        <v>901</v>
      </c>
      <c r="I4" t="s">
        <v>38</v>
      </c>
      <c r="K4">
        <v>1</v>
      </c>
      <c r="L4" t="s">
        <v>41</v>
      </c>
      <c r="M4" t="s">
        <v>41</v>
      </c>
      <c r="O4">
        <v>1</v>
      </c>
      <c r="P4" s="1">
        <v>638262538</v>
      </c>
      <c r="Q4" s="1" t="s">
        <v>40</v>
      </c>
      <c r="R4" s="2">
        <v>0.47</v>
      </c>
      <c r="S4" s="3">
        <v>0</v>
      </c>
      <c r="V4">
        <v>12.898</v>
      </c>
      <c r="W4">
        <v>0.96499999999999997</v>
      </c>
      <c r="X4">
        <v>0.20399999999999999</v>
      </c>
      <c r="Y4">
        <v>5.16</v>
      </c>
      <c r="Z4">
        <v>12.672000000000001</v>
      </c>
      <c r="AA4">
        <v>4.7789999999999999</v>
      </c>
      <c r="AE4">
        <v>1467</v>
      </c>
      <c r="AF4">
        <v>11</v>
      </c>
      <c r="AG4">
        <v>376</v>
      </c>
      <c r="AH4">
        <v>320</v>
      </c>
      <c r="AJ4" s="43">
        <f>AE4*$K4</f>
        <v>1467</v>
      </c>
      <c r="AK4" s="43">
        <f t="shared" si="0"/>
        <v>11</v>
      </c>
      <c r="AL4" s="43">
        <f t="shared" si="0"/>
        <v>376</v>
      </c>
      <c r="AM4" s="43">
        <f t="shared" si="0"/>
        <v>320</v>
      </c>
      <c r="AO4" s="43">
        <f t="shared" si="1"/>
        <v>1467</v>
      </c>
      <c r="AP4" s="43">
        <f t="shared" si="1"/>
        <v>11</v>
      </c>
      <c r="AQ4" s="43">
        <f t="shared" si="1"/>
        <v>376</v>
      </c>
      <c r="AR4" s="43">
        <f t="shared" si="1"/>
        <v>320</v>
      </c>
    </row>
    <row r="5" spans="1:49">
      <c r="A5" s="107"/>
      <c r="B5" s="1"/>
      <c r="C5" s="1" t="s">
        <v>566</v>
      </c>
      <c r="D5" t="s">
        <v>49</v>
      </c>
      <c r="E5" t="s">
        <v>784</v>
      </c>
      <c r="F5" t="s">
        <v>43</v>
      </c>
      <c r="G5" t="s">
        <v>580</v>
      </c>
      <c r="H5" s="44" t="s">
        <v>902</v>
      </c>
      <c r="I5" s="4" t="s">
        <v>48</v>
      </c>
      <c r="J5">
        <v>4</v>
      </c>
      <c r="K5">
        <v>4</v>
      </c>
      <c r="L5" t="s">
        <v>41</v>
      </c>
      <c r="M5" t="s">
        <v>41</v>
      </c>
      <c r="O5">
        <v>1</v>
      </c>
      <c r="P5" s="1">
        <v>638260324</v>
      </c>
      <c r="Q5" s="1" t="s">
        <v>47</v>
      </c>
      <c r="R5" s="2">
        <v>0.66</v>
      </c>
      <c r="S5" s="3">
        <v>0</v>
      </c>
      <c r="V5" s="48">
        <v>9.11</v>
      </c>
      <c r="W5" s="48">
        <v>6.5179999999999998</v>
      </c>
      <c r="X5" s="48">
        <v>2.87</v>
      </c>
      <c r="Y5" s="48">
        <v>8.0540000000000003</v>
      </c>
      <c r="Z5" s="48">
        <v>9.6630000000000003</v>
      </c>
      <c r="AA5" s="48">
        <v>8.657</v>
      </c>
      <c r="AE5">
        <v>1631</v>
      </c>
      <c r="AF5">
        <v>7</v>
      </c>
      <c r="AG5">
        <v>427</v>
      </c>
      <c r="AH5">
        <v>320</v>
      </c>
      <c r="AJ5" s="43">
        <f t="shared" ref="AJ5:AM8" si="3">AE5*$K5</f>
        <v>6524</v>
      </c>
      <c r="AK5" s="43">
        <f t="shared" si="3"/>
        <v>28</v>
      </c>
      <c r="AL5" s="43">
        <f t="shared" si="3"/>
        <v>1708</v>
      </c>
      <c r="AM5" s="43">
        <f t="shared" si="3"/>
        <v>1280</v>
      </c>
      <c r="AO5" s="43">
        <f t="shared" ref="AO5:AO75" si="4">AJ5</f>
        <v>6524</v>
      </c>
      <c r="AP5" s="43">
        <f t="shared" ref="AP5:AP76" si="5">AK5</f>
        <v>28</v>
      </c>
      <c r="AQ5" s="43">
        <f t="shared" ref="AQ5:AQ76" si="6">AL5</f>
        <v>1708</v>
      </c>
      <c r="AR5" s="43">
        <f t="shared" ref="AR5:AR76" si="7">AM5</f>
        <v>1280</v>
      </c>
      <c r="AT5" s="43">
        <f>MIN(AO5:AO8)</f>
        <v>6524</v>
      </c>
      <c r="AU5" s="43">
        <f>MIN(AP5:AP8)</f>
        <v>28</v>
      </c>
      <c r="AV5" s="43">
        <f>MIN(AQ5:AQ8)</f>
        <v>1708</v>
      </c>
      <c r="AW5" s="43">
        <f>MIN(AR5:AR8)</f>
        <v>1280</v>
      </c>
    </row>
    <row r="6" spans="1:49">
      <c r="A6" s="107" t="str">
        <f t="shared" si="2"/>
        <v/>
      </c>
      <c r="C6" s="43" t="s">
        <v>567</v>
      </c>
      <c r="F6" t="s">
        <v>44</v>
      </c>
      <c r="G6" t="s">
        <v>581</v>
      </c>
      <c r="H6" s="44" t="s">
        <v>903</v>
      </c>
      <c r="K6">
        <v>2</v>
      </c>
      <c r="L6" t="s">
        <v>41</v>
      </c>
      <c r="M6" t="s">
        <v>41</v>
      </c>
      <c r="O6">
        <v>3</v>
      </c>
      <c r="P6" s="1">
        <v>645752209</v>
      </c>
      <c r="Q6" s="1" t="s">
        <v>52</v>
      </c>
      <c r="R6" s="2">
        <v>0.48</v>
      </c>
      <c r="S6" s="3">
        <v>0</v>
      </c>
      <c r="V6" s="48">
        <v>7.8369999999999997</v>
      </c>
      <c r="W6" s="48">
        <v>1.411</v>
      </c>
      <c r="X6" s="48">
        <v>2.2730000000000001</v>
      </c>
      <c r="Y6" s="48">
        <v>1.34</v>
      </c>
      <c r="Z6" s="48">
        <v>4.7480000000000002</v>
      </c>
      <c r="AA6" s="48">
        <v>1.3320000000000001</v>
      </c>
      <c r="AE6">
        <v>4608</v>
      </c>
      <c r="AF6">
        <v>24</v>
      </c>
      <c r="AG6">
        <v>1245</v>
      </c>
      <c r="AH6">
        <v>960</v>
      </c>
      <c r="AJ6" s="43">
        <f t="shared" si="3"/>
        <v>9216</v>
      </c>
      <c r="AK6" s="43">
        <f t="shared" si="3"/>
        <v>48</v>
      </c>
      <c r="AL6" s="43">
        <f t="shared" si="3"/>
        <v>2490</v>
      </c>
      <c r="AM6" s="43">
        <f t="shared" si="3"/>
        <v>1920</v>
      </c>
      <c r="AO6" s="43">
        <f t="shared" si="4"/>
        <v>9216</v>
      </c>
      <c r="AP6" s="43">
        <f t="shared" si="5"/>
        <v>48</v>
      </c>
      <c r="AQ6" s="43">
        <f t="shared" si="6"/>
        <v>2490</v>
      </c>
      <c r="AR6" s="43">
        <f t="shared" si="7"/>
        <v>1920</v>
      </c>
    </row>
    <row r="7" spans="1:49">
      <c r="A7" s="135" t="str">
        <f t="shared" si="2"/>
        <v/>
      </c>
      <c r="F7" t="s">
        <v>45</v>
      </c>
      <c r="G7" t="s">
        <v>582</v>
      </c>
      <c r="H7" s="44" t="s">
        <v>904</v>
      </c>
      <c r="K7">
        <v>4</v>
      </c>
      <c r="L7" t="s">
        <v>41</v>
      </c>
      <c r="M7" t="s">
        <v>41</v>
      </c>
      <c r="O7">
        <v>1</v>
      </c>
      <c r="P7" s="1">
        <v>638265678</v>
      </c>
      <c r="Q7" s="1" t="s">
        <v>50</v>
      </c>
      <c r="R7" s="2">
        <v>0.5</v>
      </c>
      <c r="S7" s="3">
        <v>0</v>
      </c>
      <c r="V7" s="48">
        <v>3.694</v>
      </c>
      <c r="W7" s="48">
        <v>4.8680000000000003</v>
      </c>
      <c r="X7" s="48">
        <v>1.7529999999999999</v>
      </c>
      <c r="Y7" s="48">
        <v>1.038</v>
      </c>
      <c r="Z7" s="48">
        <v>2.496</v>
      </c>
      <c r="AA7" s="48">
        <v>0.79600000000000004</v>
      </c>
      <c r="AE7">
        <v>3498</v>
      </c>
      <c r="AF7">
        <v>25</v>
      </c>
      <c r="AG7">
        <v>931</v>
      </c>
      <c r="AH7">
        <v>720</v>
      </c>
      <c r="AJ7" s="43">
        <f t="shared" si="3"/>
        <v>13992</v>
      </c>
      <c r="AK7" s="43">
        <f t="shared" si="3"/>
        <v>100</v>
      </c>
      <c r="AL7" s="43">
        <f t="shared" si="3"/>
        <v>3724</v>
      </c>
      <c r="AM7" s="43">
        <f t="shared" si="3"/>
        <v>2880</v>
      </c>
      <c r="AO7" s="43">
        <f t="shared" si="4"/>
        <v>13992</v>
      </c>
      <c r="AP7" s="43">
        <f t="shared" si="5"/>
        <v>100</v>
      </c>
      <c r="AQ7" s="43">
        <f t="shared" si="6"/>
        <v>3724</v>
      </c>
      <c r="AR7" s="43">
        <f t="shared" si="7"/>
        <v>2880</v>
      </c>
    </row>
    <row r="8" spans="1:49">
      <c r="A8" s="135" t="str">
        <f t="shared" si="2"/>
        <v/>
      </c>
      <c r="F8" t="s">
        <v>46</v>
      </c>
      <c r="G8" t="s">
        <v>583</v>
      </c>
      <c r="H8" s="44" t="s">
        <v>905</v>
      </c>
      <c r="K8">
        <v>4</v>
      </c>
      <c r="L8" t="s">
        <v>41</v>
      </c>
      <c r="M8" t="s">
        <v>41</v>
      </c>
      <c r="O8">
        <v>1</v>
      </c>
      <c r="P8" s="1">
        <v>638263500</v>
      </c>
      <c r="Q8" s="1" t="s">
        <v>51</v>
      </c>
      <c r="R8" s="2">
        <v>0.59</v>
      </c>
      <c r="S8" s="3">
        <v>0</v>
      </c>
      <c r="V8" s="48">
        <v>3.0960000000000001</v>
      </c>
      <c r="W8" s="48">
        <v>1.413</v>
      </c>
      <c r="X8" s="48">
        <v>1.8939999999999999</v>
      </c>
      <c r="Y8" s="48">
        <v>0.223</v>
      </c>
      <c r="Z8" s="48">
        <v>0.27900000000000003</v>
      </c>
      <c r="AA8" s="48">
        <v>0.223</v>
      </c>
      <c r="AE8">
        <v>2048</v>
      </c>
      <c r="AF8">
        <v>8</v>
      </c>
      <c r="AG8">
        <v>552</v>
      </c>
      <c r="AH8">
        <v>400</v>
      </c>
      <c r="AJ8" s="43">
        <f t="shared" si="3"/>
        <v>8192</v>
      </c>
      <c r="AK8" s="43">
        <f t="shared" si="3"/>
        <v>32</v>
      </c>
      <c r="AL8" s="43">
        <f t="shared" si="3"/>
        <v>2208</v>
      </c>
      <c r="AM8" s="43">
        <f t="shared" si="3"/>
        <v>1600</v>
      </c>
      <c r="AO8" s="43">
        <f t="shared" si="4"/>
        <v>8192</v>
      </c>
      <c r="AP8" s="43">
        <f t="shared" si="5"/>
        <v>32</v>
      </c>
      <c r="AQ8" s="43">
        <f t="shared" si="6"/>
        <v>2208</v>
      </c>
      <c r="AR8" s="43">
        <f t="shared" si="7"/>
        <v>1600</v>
      </c>
    </row>
    <row r="9" spans="1:49" s="43" customFormat="1">
      <c r="A9" s="135" t="str">
        <f t="shared" si="2"/>
        <v/>
      </c>
      <c r="H9" s="44"/>
      <c r="P9" s="1"/>
      <c r="Q9" s="1"/>
      <c r="R9" s="2"/>
      <c r="S9" s="3"/>
      <c r="V9" s="48"/>
      <c r="W9" s="48"/>
      <c r="X9" s="48"/>
      <c r="Y9" s="48"/>
      <c r="Z9" s="48"/>
      <c r="AA9" s="48"/>
    </row>
    <row r="10" spans="1:49" s="43" customFormat="1">
      <c r="A10" s="135" t="str">
        <f t="shared" si="2"/>
        <v>G10</v>
      </c>
      <c r="B10" s="43" t="s">
        <v>25232</v>
      </c>
      <c r="D10" s="43" t="s">
        <v>25226</v>
      </c>
      <c r="E10" s="43" t="s">
        <v>129</v>
      </c>
      <c r="H10" s="44"/>
      <c r="P10" s="1"/>
      <c r="Q10" s="1"/>
      <c r="R10" s="2"/>
      <c r="S10" s="3"/>
      <c r="V10" s="48"/>
      <c r="W10" s="48"/>
      <c r="X10" s="48"/>
      <c r="Y10" s="48"/>
      <c r="Z10" s="48"/>
      <c r="AA10" s="48"/>
    </row>
    <row r="11" spans="1:49">
      <c r="A11" s="135" t="str">
        <f t="shared" si="2"/>
        <v/>
      </c>
      <c r="H11" s="43"/>
      <c r="Z11" s="48"/>
      <c r="AA11" s="48"/>
      <c r="AJ11" s="43"/>
      <c r="AK11" s="43"/>
      <c r="AL11" s="43"/>
      <c r="AM11" s="43"/>
      <c r="AO11" s="43"/>
      <c r="AP11" s="43"/>
      <c r="AQ11" s="43"/>
      <c r="AR11" s="43"/>
    </row>
    <row r="12" spans="1:49" s="43" customFormat="1">
      <c r="A12" s="135" t="str">
        <f t="shared" si="2"/>
        <v>G12</v>
      </c>
      <c r="B12" s="43" t="s">
        <v>25231</v>
      </c>
      <c r="C12" s="1" t="s">
        <v>25227</v>
      </c>
      <c r="D12" s="43" t="s">
        <v>25228</v>
      </c>
      <c r="E12" s="43" t="s">
        <v>784</v>
      </c>
      <c r="F12" s="43" t="s">
        <v>25229</v>
      </c>
      <c r="G12" s="43" t="s">
        <v>966</v>
      </c>
      <c r="Z12" s="48"/>
      <c r="AA12" s="48"/>
    </row>
    <row r="13" spans="1:49" s="43" customFormat="1">
      <c r="A13" s="135" t="str">
        <f t="shared" si="2"/>
        <v/>
      </c>
      <c r="Z13" s="48"/>
      <c r="AA13" s="48"/>
    </row>
    <row r="14" spans="1:49">
      <c r="A14" s="107" t="str">
        <f t="shared" si="2"/>
        <v>G14</v>
      </c>
      <c r="B14" s="1" t="s">
        <v>24253</v>
      </c>
      <c r="C14" s="1" t="s">
        <v>568</v>
      </c>
      <c r="D14" t="s">
        <v>73</v>
      </c>
      <c r="E14" t="s">
        <v>129</v>
      </c>
      <c r="F14" t="s">
        <v>66</v>
      </c>
      <c r="G14" t="s">
        <v>577</v>
      </c>
      <c r="H14" s="44" t="s">
        <v>906</v>
      </c>
      <c r="I14" t="s">
        <v>65</v>
      </c>
      <c r="J14">
        <v>3</v>
      </c>
      <c r="K14">
        <v>1</v>
      </c>
      <c r="L14" t="s">
        <v>198</v>
      </c>
      <c r="M14" t="s">
        <v>198</v>
      </c>
      <c r="O14">
        <v>3</v>
      </c>
      <c r="P14" s="1">
        <v>645755543</v>
      </c>
      <c r="Q14" s="1" t="s">
        <v>69</v>
      </c>
      <c r="R14" s="2">
        <v>0.75</v>
      </c>
      <c r="S14" s="3">
        <v>0</v>
      </c>
      <c r="T14" t="s">
        <v>286</v>
      </c>
      <c r="V14" s="48">
        <v>6.468</v>
      </c>
      <c r="W14" s="48">
        <v>6.0880000000000001</v>
      </c>
      <c r="X14" s="48">
        <v>6.62</v>
      </c>
      <c r="Y14" s="48">
        <v>6.9349999999999996</v>
      </c>
      <c r="Z14" s="48">
        <v>6.4610000000000003</v>
      </c>
      <c r="AA14" s="48">
        <v>6.9</v>
      </c>
      <c r="AE14">
        <v>2013</v>
      </c>
      <c r="AF14">
        <v>21</v>
      </c>
      <c r="AG14">
        <v>518</v>
      </c>
      <c r="AH14">
        <v>400</v>
      </c>
      <c r="AJ14" s="43">
        <f t="shared" ref="AJ14:AJ79" si="8">AE14*$K14</f>
        <v>2013</v>
      </c>
      <c r="AK14" s="43">
        <f t="shared" ref="AK14:AK79" si="9">AF14*$K14</f>
        <v>21</v>
      </c>
      <c r="AL14" s="43">
        <f t="shared" ref="AL14:AL79" si="10">AG14*$K14</f>
        <v>518</v>
      </c>
      <c r="AM14" s="43">
        <f t="shared" ref="AM14:AM79" si="11">AH14*$K14</f>
        <v>400</v>
      </c>
      <c r="AO14" s="43">
        <f t="shared" si="4"/>
        <v>2013</v>
      </c>
      <c r="AP14" s="43">
        <f t="shared" si="5"/>
        <v>21</v>
      </c>
      <c r="AQ14" s="43">
        <f t="shared" si="6"/>
        <v>518</v>
      </c>
      <c r="AR14" s="43">
        <f t="shared" si="7"/>
        <v>400</v>
      </c>
      <c r="AT14" s="43">
        <f>MIN(AO14:AO16)</f>
        <v>1947</v>
      </c>
      <c r="AU14" s="43">
        <f>MIN(AP14:AP16)</f>
        <v>17</v>
      </c>
      <c r="AV14" s="43">
        <f>MIN(AQ14:AQ16)</f>
        <v>514</v>
      </c>
      <c r="AW14" s="43">
        <f>MIN(AR14:AR16)</f>
        <v>400</v>
      </c>
    </row>
    <row r="15" spans="1:49">
      <c r="A15" s="107" t="str">
        <f t="shared" si="2"/>
        <v/>
      </c>
      <c r="D15" t="s">
        <v>74</v>
      </c>
      <c r="F15" t="s">
        <v>67</v>
      </c>
      <c r="G15" t="s">
        <v>584</v>
      </c>
      <c r="H15" s="44" t="s">
        <v>907</v>
      </c>
      <c r="I15" t="s">
        <v>71</v>
      </c>
      <c r="K15">
        <v>1</v>
      </c>
      <c r="L15" t="s">
        <v>198</v>
      </c>
      <c r="M15" t="s">
        <v>198</v>
      </c>
      <c r="O15">
        <v>1</v>
      </c>
      <c r="P15" s="1">
        <v>638266625</v>
      </c>
      <c r="Q15" s="1" t="s">
        <v>70</v>
      </c>
      <c r="R15" s="2">
        <v>0.35</v>
      </c>
      <c r="S15" s="3">
        <v>0</v>
      </c>
      <c r="V15" s="48">
        <v>0.371</v>
      </c>
      <c r="W15" s="48">
        <v>0.497</v>
      </c>
      <c r="X15" s="48">
        <v>0.158</v>
      </c>
      <c r="Y15" s="48">
        <v>0.95399999999999996</v>
      </c>
      <c r="Z15" s="48">
        <v>0.253</v>
      </c>
      <c r="AA15" s="48">
        <v>0.89500000000000002</v>
      </c>
      <c r="AE15">
        <v>1947</v>
      </c>
      <c r="AF15">
        <v>17</v>
      </c>
      <c r="AG15">
        <v>514</v>
      </c>
      <c r="AH15">
        <v>400</v>
      </c>
      <c r="AJ15" s="43">
        <f t="shared" si="8"/>
        <v>1947</v>
      </c>
      <c r="AK15" s="43">
        <f t="shared" si="9"/>
        <v>17</v>
      </c>
      <c r="AL15" s="43">
        <f t="shared" si="10"/>
        <v>514</v>
      </c>
      <c r="AM15" s="43">
        <f t="shared" si="11"/>
        <v>400</v>
      </c>
      <c r="AO15" s="43">
        <f t="shared" si="4"/>
        <v>1947</v>
      </c>
      <c r="AP15" s="43">
        <f t="shared" si="5"/>
        <v>17</v>
      </c>
      <c r="AQ15" s="43">
        <f t="shared" si="6"/>
        <v>514</v>
      </c>
      <c r="AR15" s="43">
        <f t="shared" si="7"/>
        <v>400</v>
      </c>
    </row>
    <row r="16" spans="1:49">
      <c r="A16" s="107" t="str">
        <f t="shared" si="2"/>
        <v/>
      </c>
      <c r="F16" t="s">
        <v>68</v>
      </c>
      <c r="G16" t="s">
        <v>585</v>
      </c>
      <c r="H16" s="44" t="s">
        <v>908</v>
      </c>
      <c r="I16" t="s">
        <v>71</v>
      </c>
      <c r="K16">
        <v>1</v>
      </c>
      <c r="L16" t="s">
        <v>198</v>
      </c>
      <c r="M16" t="s">
        <v>198</v>
      </c>
      <c r="O16">
        <v>2</v>
      </c>
      <c r="P16" s="1">
        <v>640409571</v>
      </c>
      <c r="Q16" s="1" t="s">
        <v>72</v>
      </c>
      <c r="R16" s="2">
        <v>0.38</v>
      </c>
      <c r="S16" s="3">
        <v>0</v>
      </c>
      <c r="V16" s="48">
        <v>5.28</v>
      </c>
      <c r="W16" s="48">
        <v>7.3019999999999996</v>
      </c>
      <c r="X16" s="48">
        <v>5.3550000000000004</v>
      </c>
      <c r="Y16" s="48">
        <v>10.132</v>
      </c>
      <c r="Z16" s="48">
        <v>11.025</v>
      </c>
      <c r="AA16" s="48">
        <v>10.71</v>
      </c>
      <c r="AE16">
        <v>3169</v>
      </c>
      <c r="AF16">
        <v>18</v>
      </c>
      <c r="AG16">
        <v>862</v>
      </c>
      <c r="AH16">
        <v>640</v>
      </c>
      <c r="AJ16" s="43">
        <f t="shared" si="8"/>
        <v>3169</v>
      </c>
      <c r="AK16" s="43">
        <f t="shared" si="9"/>
        <v>18</v>
      </c>
      <c r="AL16" s="43">
        <f t="shared" si="10"/>
        <v>862</v>
      </c>
      <c r="AM16" s="43">
        <f t="shared" si="11"/>
        <v>640</v>
      </c>
      <c r="AO16" s="43">
        <f t="shared" si="4"/>
        <v>3169</v>
      </c>
      <c r="AP16" s="43">
        <f t="shared" si="5"/>
        <v>18</v>
      </c>
      <c r="AQ16" s="43">
        <f t="shared" si="6"/>
        <v>862</v>
      </c>
      <c r="AR16" s="43">
        <f t="shared" si="7"/>
        <v>640</v>
      </c>
    </row>
    <row r="17" spans="1:49">
      <c r="A17" s="107" t="str">
        <f t="shared" si="2"/>
        <v/>
      </c>
      <c r="H17" s="43"/>
      <c r="Z17" s="48"/>
      <c r="AA17" s="48"/>
      <c r="AJ17" s="43"/>
      <c r="AK17" s="43"/>
      <c r="AL17" s="43"/>
      <c r="AM17" s="43"/>
      <c r="AO17" s="43"/>
      <c r="AP17" s="43"/>
      <c r="AQ17" s="43"/>
      <c r="AR17" s="43"/>
    </row>
    <row r="18" spans="1:49">
      <c r="A18" s="107" t="str">
        <f t="shared" si="2"/>
        <v>G18</v>
      </c>
      <c r="B18" s="1" t="s">
        <v>24040</v>
      </c>
      <c r="C18" s="1" t="s">
        <v>569</v>
      </c>
      <c r="D18" t="s">
        <v>77</v>
      </c>
      <c r="E18" t="s">
        <v>784</v>
      </c>
      <c r="F18" t="s">
        <v>75</v>
      </c>
      <c r="G18" t="s">
        <v>586</v>
      </c>
      <c r="H18" s="44" t="s">
        <v>909</v>
      </c>
      <c r="I18" t="s">
        <v>76</v>
      </c>
      <c r="J18">
        <v>1</v>
      </c>
      <c r="K18">
        <v>2</v>
      </c>
      <c r="L18" t="s">
        <v>198</v>
      </c>
      <c r="M18" t="s">
        <v>198</v>
      </c>
      <c r="O18">
        <v>4</v>
      </c>
      <c r="P18" s="1">
        <v>638209010</v>
      </c>
      <c r="Q18" s="1" t="s">
        <v>78</v>
      </c>
      <c r="R18" s="2">
        <v>0.59</v>
      </c>
      <c r="S18" s="3">
        <v>0</v>
      </c>
      <c r="V18" s="48">
        <v>9.202</v>
      </c>
      <c r="W18" s="48">
        <v>11.271000000000001</v>
      </c>
      <c r="X18" s="48">
        <v>8.2509999999999994</v>
      </c>
      <c r="Y18" s="48">
        <v>12.271000000000001</v>
      </c>
      <c r="Z18" s="48">
        <v>12.898</v>
      </c>
      <c r="AA18" s="48">
        <v>12.81</v>
      </c>
      <c r="AE18">
        <v>2029</v>
      </c>
      <c r="AF18">
        <v>9</v>
      </c>
      <c r="AG18">
        <v>538</v>
      </c>
      <c r="AH18">
        <v>400</v>
      </c>
      <c r="AJ18" s="43">
        <f t="shared" si="8"/>
        <v>4058</v>
      </c>
      <c r="AK18" s="43">
        <f t="shared" si="9"/>
        <v>18</v>
      </c>
      <c r="AL18" s="43">
        <f t="shared" si="10"/>
        <v>1076</v>
      </c>
      <c r="AM18" s="43">
        <f t="shared" si="11"/>
        <v>800</v>
      </c>
      <c r="AO18" s="43">
        <f t="shared" si="4"/>
        <v>4058</v>
      </c>
      <c r="AP18" s="43">
        <f t="shared" si="5"/>
        <v>18</v>
      </c>
      <c r="AQ18" s="43">
        <f t="shared" si="6"/>
        <v>1076</v>
      </c>
      <c r="AR18" s="43">
        <f t="shared" si="7"/>
        <v>800</v>
      </c>
      <c r="AT18" s="43">
        <f>MIN(AO18)</f>
        <v>4058</v>
      </c>
      <c r="AU18" s="43">
        <f>MIN(AP18)</f>
        <v>18</v>
      </c>
      <c r="AV18" s="43">
        <f>MIN(AQ18)</f>
        <v>1076</v>
      </c>
      <c r="AW18" s="43">
        <f>MIN(AR18)</f>
        <v>800</v>
      </c>
    </row>
    <row r="19" spans="1:49">
      <c r="A19" s="107" t="str">
        <f t="shared" si="2"/>
        <v>G19</v>
      </c>
      <c r="B19" s="1" t="s">
        <v>25230</v>
      </c>
      <c r="E19" t="s">
        <v>784</v>
      </c>
      <c r="H19" s="43"/>
      <c r="Z19" s="48"/>
      <c r="AA19" s="48"/>
      <c r="AJ19" s="43"/>
      <c r="AK19" s="43"/>
      <c r="AL19" s="43"/>
      <c r="AM19" s="43"/>
      <c r="AO19" s="43"/>
      <c r="AP19" s="43"/>
      <c r="AQ19" s="43"/>
      <c r="AR19" s="43"/>
    </row>
    <row r="20" spans="1:49" s="43" customFormat="1">
      <c r="A20" s="135"/>
      <c r="Z20" s="48"/>
      <c r="AA20" s="48"/>
    </row>
    <row r="21" spans="1:49">
      <c r="A21" s="107" t="str">
        <f t="shared" si="2"/>
        <v>G21</v>
      </c>
      <c r="B21" s="1" t="s">
        <v>24254</v>
      </c>
      <c r="C21" s="1" t="s">
        <v>127</v>
      </c>
      <c r="D21" s="1" t="s">
        <v>128</v>
      </c>
      <c r="E21" t="s">
        <v>129</v>
      </c>
      <c r="F21" t="s">
        <v>126</v>
      </c>
      <c r="G21" t="s">
        <v>587</v>
      </c>
      <c r="H21" t="s">
        <v>910</v>
      </c>
      <c r="I21" t="s">
        <v>100</v>
      </c>
      <c r="J21">
        <v>1</v>
      </c>
      <c r="K21">
        <v>8</v>
      </c>
      <c r="L21" t="s">
        <v>198</v>
      </c>
      <c r="M21" t="s">
        <v>198</v>
      </c>
      <c r="N21" t="s">
        <v>198</v>
      </c>
      <c r="O21">
        <v>1</v>
      </c>
      <c r="P21" s="8">
        <v>638263864</v>
      </c>
      <c r="Q21" s="1" t="s">
        <v>130</v>
      </c>
      <c r="R21" s="2">
        <v>0.56999999999999995</v>
      </c>
      <c r="S21" s="3">
        <v>0</v>
      </c>
      <c r="T21" s="43" t="s">
        <v>286</v>
      </c>
      <c r="V21" s="48">
        <v>3.0369999999999999</v>
      </c>
      <c r="W21" s="48">
        <v>3.0510000000000002</v>
      </c>
      <c r="X21" s="48">
        <v>2.4340000000000002</v>
      </c>
      <c r="Y21" s="48">
        <v>3.044</v>
      </c>
      <c r="Z21" s="48">
        <v>3.5489999999999999</v>
      </c>
      <c r="AA21" s="48">
        <v>3.286</v>
      </c>
      <c r="AE21">
        <v>5431</v>
      </c>
      <c r="AF21">
        <v>49</v>
      </c>
      <c r="AG21">
        <v>1534</v>
      </c>
      <c r="AH21">
        <v>1120</v>
      </c>
      <c r="AJ21" s="43">
        <f t="shared" si="8"/>
        <v>43448</v>
      </c>
      <c r="AK21" s="43">
        <f t="shared" si="9"/>
        <v>392</v>
      </c>
      <c r="AL21" s="43">
        <f t="shared" si="10"/>
        <v>12272</v>
      </c>
      <c r="AM21" s="43">
        <f t="shared" si="11"/>
        <v>8960</v>
      </c>
      <c r="AO21" s="43">
        <f t="shared" si="4"/>
        <v>43448</v>
      </c>
      <c r="AP21" s="43">
        <f t="shared" si="5"/>
        <v>392</v>
      </c>
      <c r="AQ21" s="43">
        <f t="shared" si="6"/>
        <v>12272</v>
      </c>
      <c r="AR21" s="43">
        <f t="shared" si="7"/>
        <v>8960</v>
      </c>
      <c r="AT21" s="43">
        <f>MIN(AO21)</f>
        <v>43448</v>
      </c>
      <c r="AU21" s="43">
        <f>MIN(AP21)</f>
        <v>392</v>
      </c>
      <c r="AV21" s="43">
        <f>MIN(AQ21)</f>
        <v>12272</v>
      </c>
      <c r="AW21" s="43">
        <f>MIN(AR21)</f>
        <v>8960</v>
      </c>
    </row>
    <row r="22" spans="1:49">
      <c r="A22" s="107" t="str">
        <f t="shared" si="2"/>
        <v/>
      </c>
      <c r="AJ22" s="43"/>
      <c r="AK22" s="43"/>
      <c r="AL22" s="43"/>
      <c r="AM22" s="43"/>
      <c r="AO22" s="43"/>
      <c r="AP22" s="43"/>
      <c r="AQ22" s="43"/>
      <c r="AR22" s="43"/>
    </row>
    <row r="23" spans="1:49">
      <c r="A23" s="107" t="str">
        <f t="shared" si="2"/>
        <v>G23</v>
      </c>
      <c r="B23" s="1" t="s">
        <v>24255</v>
      </c>
      <c r="C23" s="1" t="s">
        <v>119</v>
      </c>
      <c r="D23" t="s">
        <v>117</v>
      </c>
      <c r="E23" t="s">
        <v>129</v>
      </c>
      <c r="F23" t="s">
        <v>120</v>
      </c>
      <c r="G23" t="s">
        <v>588</v>
      </c>
      <c r="H23" t="s">
        <v>911</v>
      </c>
      <c r="I23" t="s">
        <v>101</v>
      </c>
      <c r="J23">
        <v>1</v>
      </c>
      <c r="K23">
        <v>2</v>
      </c>
      <c r="L23" t="s">
        <v>41</v>
      </c>
      <c r="M23" t="s">
        <v>198</v>
      </c>
      <c r="N23" t="s">
        <v>198</v>
      </c>
      <c r="O23">
        <v>3</v>
      </c>
      <c r="P23" s="8">
        <v>645758809</v>
      </c>
      <c r="Q23" s="1" t="s">
        <v>121</v>
      </c>
      <c r="R23" s="2">
        <v>0.9</v>
      </c>
      <c r="S23" s="3">
        <v>0</v>
      </c>
      <c r="T23" s="43" t="s">
        <v>286</v>
      </c>
      <c r="V23" s="48">
        <v>6.4009999999999998</v>
      </c>
      <c r="W23" s="48">
        <v>8.5589999999999993</v>
      </c>
      <c r="X23" s="48">
        <v>9.1980000000000004</v>
      </c>
      <c r="Y23" s="48">
        <v>4.9610000000000003</v>
      </c>
      <c r="Z23" s="48">
        <v>4.84</v>
      </c>
      <c r="AA23" s="48">
        <v>4.9269999999999996</v>
      </c>
      <c r="AE23">
        <v>1133</v>
      </c>
      <c r="AF23">
        <v>9</v>
      </c>
      <c r="AG23">
        <v>308</v>
      </c>
      <c r="AH23">
        <v>240</v>
      </c>
      <c r="AJ23" s="43">
        <f t="shared" si="8"/>
        <v>2266</v>
      </c>
      <c r="AK23" s="43">
        <f t="shared" si="9"/>
        <v>18</v>
      </c>
      <c r="AL23" s="43">
        <f t="shared" si="10"/>
        <v>616</v>
      </c>
      <c r="AM23" s="43">
        <f t="shared" si="11"/>
        <v>480</v>
      </c>
      <c r="AO23" s="43">
        <f t="shared" si="4"/>
        <v>2266</v>
      </c>
      <c r="AP23" s="43">
        <f t="shared" si="5"/>
        <v>18</v>
      </c>
      <c r="AQ23" s="43">
        <f t="shared" si="6"/>
        <v>616</v>
      </c>
      <c r="AR23" s="43">
        <f t="shared" si="7"/>
        <v>480</v>
      </c>
      <c r="AT23" s="43">
        <f>MIN(AO23)</f>
        <v>2266</v>
      </c>
      <c r="AU23" s="43">
        <f>MIN(AP23)</f>
        <v>18</v>
      </c>
      <c r="AV23" s="43">
        <f>MIN(AQ23)</f>
        <v>616</v>
      </c>
      <c r="AW23" s="43">
        <f>MIN(AR23)</f>
        <v>480</v>
      </c>
    </row>
    <row r="24" spans="1:49">
      <c r="A24" s="107" t="str">
        <f t="shared" si="2"/>
        <v/>
      </c>
      <c r="AJ24" s="43"/>
      <c r="AK24" s="43"/>
      <c r="AL24" s="43"/>
      <c r="AM24" s="43"/>
      <c r="AO24" s="43"/>
      <c r="AP24" s="43"/>
      <c r="AQ24" s="43"/>
      <c r="AR24" s="43"/>
    </row>
    <row r="25" spans="1:49">
      <c r="A25" s="107" t="str">
        <f t="shared" si="2"/>
        <v>G25</v>
      </c>
      <c r="B25" s="1" t="s">
        <v>24041</v>
      </c>
      <c r="C25" s="1" t="s">
        <v>134</v>
      </c>
      <c r="D25" t="s">
        <v>133</v>
      </c>
      <c r="E25" t="s">
        <v>784</v>
      </c>
      <c r="F25" t="s">
        <v>131</v>
      </c>
      <c r="G25" t="s">
        <v>589</v>
      </c>
      <c r="H25" t="s">
        <v>912</v>
      </c>
      <c r="I25" t="s">
        <v>102</v>
      </c>
      <c r="J25">
        <v>2</v>
      </c>
      <c r="K25">
        <v>2</v>
      </c>
      <c r="L25" t="s">
        <v>198</v>
      </c>
      <c r="M25" t="s">
        <v>198</v>
      </c>
      <c r="N25" t="s">
        <v>198</v>
      </c>
      <c r="O25">
        <v>3</v>
      </c>
      <c r="P25" s="8">
        <v>645763350</v>
      </c>
      <c r="Q25" s="1" t="s">
        <v>132</v>
      </c>
      <c r="R25" s="2">
        <v>0.5</v>
      </c>
      <c r="S25" s="3">
        <v>0</v>
      </c>
      <c r="V25" s="48">
        <v>9.3780000000000001</v>
      </c>
      <c r="W25" s="48">
        <v>10.34</v>
      </c>
      <c r="X25" s="48">
        <v>11.675000000000001</v>
      </c>
      <c r="Y25" s="48">
        <v>8.4510000000000005</v>
      </c>
      <c r="Z25" s="48">
        <v>8.8819999999999997</v>
      </c>
      <c r="AA25" s="48">
        <v>8.4659999999999993</v>
      </c>
      <c r="AE25">
        <v>1149</v>
      </c>
      <c r="AF25">
        <v>9</v>
      </c>
      <c r="AG25">
        <v>304</v>
      </c>
      <c r="AH25">
        <v>240</v>
      </c>
      <c r="AJ25" s="43">
        <f t="shared" si="8"/>
        <v>2298</v>
      </c>
      <c r="AK25" s="43">
        <f t="shared" si="9"/>
        <v>18</v>
      </c>
      <c r="AL25" s="43">
        <f t="shared" si="10"/>
        <v>608</v>
      </c>
      <c r="AM25" s="43">
        <f t="shared" si="11"/>
        <v>480</v>
      </c>
      <c r="AO25" s="43">
        <f t="shared" si="4"/>
        <v>2298</v>
      </c>
      <c r="AP25" s="43">
        <f t="shared" si="5"/>
        <v>18</v>
      </c>
      <c r="AQ25" s="43">
        <f t="shared" si="6"/>
        <v>608</v>
      </c>
      <c r="AR25" s="43">
        <f t="shared" si="7"/>
        <v>480</v>
      </c>
      <c r="AT25" s="43">
        <f>MIN(AO25:AO26)</f>
        <v>1528</v>
      </c>
      <c r="AU25" s="43">
        <f>MIN(AP25:AP26)</f>
        <v>16</v>
      </c>
      <c r="AV25" s="43">
        <f>MIN(AQ25:AQ26)</f>
        <v>414</v>
      </c>
      <c r="AW25" s="43">
        <f>MIN(AR25:AR26)</f>
        <v>320</v>
      </c>
    </row>
    <row r="26" spans="1:49">
      <c r="A26" s="107" t="str">
        <f t="shared" si="2"/>
        <v/>
      </c>
      <c r="F26" t="s">
        <v>135</v>
      </c>
      <c r="G26" t="s">
        <v>590</v>
      </c>
      <c r="H26" t="s">
        <v>913</v>
      </c>
      <c r="K26">
        <v>2</v>
      </c>
      <c r="L26" t="s">
        <v>198</v>
      </c>
      <c r="M26" t="s">
        <v>198</v>
      </c>
      <c r="N26" t="s">
        <v>198</v>
      </c>
      <c r="O26">
        <v>1</v>
      </c>
      <c r="P26" s="8">
        <v>638265999</v>
      </c>
      <c r="Q26" s="1" t="s">
        <v>136</v>
      </c>
      <c r="R26" s="2">
        <v>0.4</v>
      </c>
      <c r="S26" s="9">
        <v>2.0000000000000001E-84</v>
      </c>
      <c r="V26" s="48">
        <v>2.786</v>
      </c>
      <c r="W26" s="48">
        <v>2.165</v>
      </c>
      <c r="X26" s="48">
        <v>1.6879999999999999</v>
      </c>
      <c r="Y26" s="48">
        <v>1.5589999999999999</v>
      </c>
      <c r="Z26" s="48">
        <v>1.6739999999999999</v>
      </c>
      <c r="AA26" s="48">
        <v>1.7829999999999999</v>
      </c>
      <c r="AE26">
        <v>764</v>
      </c>
      <c r="AF26">
        <v>8</v>
      </c>
      <c r="AG26">
        <v>207</v>
      </c>
      <c r="AH26">
        <v>160</v>
      </c>
      <c r="AJ26" s="43">
        <f t="shared" si="8"/>
        <v>1528</v>
      </c>
      <c r="AK26" s="43">
        <f t="shared" si="9"/>
        <v>16</v>
      </c>
      <c r="AL26" s="43">
        <f t="shared" si="10"/>
        <v>414</v>
      </c>
      <c r="AM26" s="43">
        <f t="shared" si="11"/>
        <v>320</v>
      </c>
      <c r="AO26" s="43">
        <f t="shared" si="4"/>
        <v>1528</v>
      </c>
      <c r="AP26" s="43">
        <f t="shared" si="5"/>
        <v>16</v>
      </c>
      <c r="AQ26" s="43">
        <f t="shared" si="6"/>
        <v>414</v>
      </c>
      <c r="AR26" s="43">
        <f t="shared" si="7"/>
        <v>320</v>
      </c>
    </row>
    <row r="27" spans="1:49">
      <c r="A27" s="107" t="str">
        <f t="shared" si="2"/>
        <v/>
      </c>
      <c r="P27" s="8"/>
      <c r="Q27" s="1"/>
      <c r="W27" s="48"/>
      <c r="X27" s="48"/>
      <c r="AJ27" s="43"/>
      <c r="AK27" s="43"/>
      <c r="AL27" s="43"/>
      <c r="AM27" s="43"/>
      <c r="AO27" s="43"/>
      <c r="AP27" s="43"/>
      <c r="AQ27" s="43"/>
      <c r="AR27" s="43"/>
    </row>
    <row r="28" spans="1:49">
      <c r="A28" s="107" t="str">
        <f t="shared" si="2"/>
        <v>G28</v>
      </c>
      <c r="B28" s="1" t="s">
        <v>24042</v>
      </c>
      <c r="C28" s="1" t="s">
        <v>138</v>
      </c>
      <c r="D28" t="s">
        <v>140</v>
      </c>
      <c r="E28" t="s">
        <v>784</v>
      </c>
      <c r="F28" t="s">
        <v>137</v>
      </c>
      <c r="G28" t="s">
        <v>591</v>
      </c>
      <c r="H28" t="s">
        <v>914</v>
      </c>
      <c r="I28" t="s">
        <v>103</v>
      </c>
      <c r="J28">
        <v>1</v>
      </c>
      <c r="K28">
        <v>2</v>
      </c>
      <c r="L28" t="s">
        <v>198</v>
      </c>
      <c r="M28" t="s">
        <v>198</v>
      </c>
      <c r="N28" t="s">
        <v>198</v>
      </c>
      <c r="O28">
        <v>5</v>
      </c>
      <c r="P28" s="8">
        <v>645770973</v>
      </c>
      <c r="Q28" s="1" t="s">
        <v>139</v>
      </c>
      <c r="R28" s="10">
        <v>0.69</v>
      </c>
      <c r="S28" s="3">
        <v>0</v>
      </c>
      <c r="V28" s="48">
        <v>11.379</v>
      </c>
      <c r="W28" s="48">
        <v>14.879</v>
      </c>
      <c r="X28" s="48">
        <v>10.994</v>
      </c>
      <c r="Y28" s="48">
        <v>7.9889999999999999</v>
      </c>
      <c r="Z28" s="48">
        <v>9.4670000000000005</v>
      </c>
      <c r="AA28" s="48">
        <v>8.4510000000000005</v>
      </c>
      <c r="AE28">
        <v>786</v>
      </c>
      <c r="AF28" s="48">
        <v>5</v>
      </c>
      <c r="AG28" s="48">
        <v>221</v>
      </c>
      <c r="AH28">
        <v>160</v>
      </c>
      <c r="AJ28" s="43">
        <f t="shared" si="8"/>
        <v>1572</v>
      </c>
      <c r="AK28" s="43">
        <f t="shared" si="9"/>
        <v>10</v>
      </c>
      <c r="AL28" s="43">
        <f t="shared" si="10"/>
        <v>442</v>
      </c>
      <c r="AM28" s="43">
        <f t="shared" si="11"/>
        <v>320</v>
      </c>
      <c r="AO28" s="43">
        <f t="shared" si="4"/>
        <v>1572</v>
      </c>
      <c r="AP28" s="43">
        <f t="shared" si="5"/>
        <v>10</v>
      </c>
      <c r="AQ28" s="43">
        <f t="shared" si="6"/>
        <v>442</v>
      </c>
      <c r="AR28" s="43">
        <f t="shared" si="7"/>
        <v>320</v>
      </c>
      <c r="AT28" s="43">
        <f>MIN(AO28)</f>
        <v>1572</v>
      </c>
      <c r="AU28" s="43">
        <f>MIN(AP28)</f>
        <v>10</v>
      </c>
      <c r="AV28" s="43">
        <f>MIN(AQ28)</f>
        <v>442</v>
      </c>
      <c r="AW28" s="43">
        <f>MIN(AR28)</f>
        <v>320</v>
      </c>
    </row>
    <row r="29" spans="1:49">
      <c r="A29" s="107" t="str">
        <f t="shared" si="2"/>
        <v/>
      </c>
      <c r="V29" s="43"/>
      <c r="W29" s="48"/>
      <c r="X29" s="48"/>
      <c r="Y29" s="48"/>
      <c r="Z29" s="48"/>
      <c r="AF29" s="48"/>
      <c r="AG29" s="48"/>
      <c r="AJ29" s="43"/>
      <c r="AK29" s="43"/>
      <c r="AL29" s="43"/>
      <c r="AM29" s="43"/>
      <c r="AO29" s="43"/>
      <c r="AP29" s="43"/>
      <c r="AQ29" s="43"/>
      <c r="AR29" s="43"/>
    </row>
    <row r="30" spans="1:49">
      <c r="A30" s="107" t="str">
        <f t="shared" si="2"/>
        <v>G30</v>
      </c>
      <c r="B30" s="1" t="s">
        <v>24256</v>
      </c>
      <c r="C30" s="1" t="s">
        <v>23648</v>
      </c>
      <c r="D30" t="s">
        <v>142</v>
      </c>
      <c r="E30" t="s">
        <v>784</v>
      </c>
      <c r="F30" t="s">
        <v>141</v>
      </c>
      <c r="G30" t="s">
        <v>592</v>
      </c>
      <c r="H30" t="s">
        <v>915</v>
      </c>
      <c r="I30" t="s">
        <v>104</v>
      </c>
      <c r="J30">
        <v>1</v>
      </c>
      <c r="K30">
        <v>4</v>
      </c>
      <c r="L30" t="s">
        <v>198</v>
      </c>
      <c r="M30" t="s">
        <v>198</v>
      </c>
      <c r="N30" t="s">
        <v>198</v>
      </c>
      <c r="O30">
        <v>5</v>
      </c>
      <c r="P30" s="8">
        <v>645774750</v>
      </c>
      <c r="Q30" s="1" t="s">
        <v>143</v>
      </c>
      <c r="R30" s="2">
        <v>0.71</v>
      </c>
      <c r="S30" s="3">
        <v>0</v>
      </c>
      <c r="V30" s="48">
        <v>17.916</v>
      </c>
      <c r="W30" s="48">
        <v>17.341999999999999</v>
      </c>
      <c r="X30" s="48">
        <v>14.653</v>
      </c>
      <c r="Y30" s="48">
        <v>18.603000000000002</v>
      </c>
      <c r="Z30" s="48">
        <v>17.916</v>
      </c>
      <c r="AA30" s="48">
        <v>18.123999999999999</v>
      </c>
      <c r="AE30">
        <v>1145</v>
      </c>
      <c r="AF30" s="48">
        <v>9</v>
      </c>
      <c r="AG30" s="48">
        <v>311</v>
      </c>
      <c r="AH30">
        <v>240</v>
      </c>
      <c r="AJ30" s="43">
        <f t="shared" si="8"/>
        <v>4580</v>
      </c>
      <c r="AK30" s="43">
        <f t="shared" si="9"/>
        <v>36</v>
      </c>
      <c r="AL30" s="43">
        <f t="shared" si="10"/>
        <v>1244</v>
      </c>
      <c r="AM30" s="43">
        <f t="shared" si="11"/>
        <v>960</v>
      </c>
      <c r="AO30" s="43">
        <f t="shared" si="4"/>
        <v>4580</v>
      </c>
      <c r="AP30" s="43">
        <f t="shared" si="5"/>
        <v>36</v>
      </c>
      <c r="AQ30" s="43">
        <f t="shared" si="6"/>
        <v>1244</v>
      </c>
      <c r="AR30" s="43">
        <f t="shared" si="7"/>
        <v>960</v>
      </c>
      <c r="AT30" s="43">
        <f>MIN(AO30)</f>
        <v>4580</v>
      </c>
      <c r="AU30" s="43">
        <f>MIN(AP30)</f>
        <v>36</v>
      </c>
      <c r="AV30" s="43">
        <f>MIN(AQ30)</f>
        <v>1244</v>
      </c>
      <c r="AW30" s="43">
        <f>MIN(AR30)</f>
        <v>960</v>
      </c>
    </row>
    <row r="31" spans="1:49">
      <c r="A31" s="107" t="str">
        <f t="shared" si="2"/>
        <v/>
      </c>
      <c r="V31" s="43"/>
      <c r="W31" s="48"/>
      <c r="X31" s="48"/>
      <c r="Y31" s="48"/>
      <c r="Z31" s="48"/>
      <c r="AF31" s="48"/>
      <c r="AG31" s="48"/>
      <c r="AJ31" s="43"/>
      <c r="AK31" s="43"/>
      <c r="AL31" s="43"/>
      <c r="AM31" s="43"/>
      <c r="AO31" s="43"/>
      <c r="AP31" s="43"/>
      <c r="AQ31" s="43"/>
      <c r="AR31" s="43"/>
    </row>
    <row r="32" spans="1:49">
      <c r="A32" s="107" t="str">
        <f t="shared" si="2"/>
        <v>G32</v>
      </c>
      <c r="B32" s="1" t="s">
        <v>24043</v>
      </c>
      <c r="C32" s="1" t="s">
        <v>144</v>
      </c>
      <c r="D32" t="s">
        <v>151</v>
      </c>
      <c r="E32" t="s">
        <v>784</v>
      </c>
      <c r="F32" t="s">
        <v>145</v>
      </c>
      <c r="G32" t="s">
        <v>593</v>
      </c>
      <c r="H32" t="s">
        <v>916</v>
      </c>
      <c r="I32" t="s">
        <v>105</v>
      </c>
      <c r="J32">
        <v>1</v>
      </c>
      <c r="K32">
        <v>1</v>
      </c>
      <c r="L32" t="s">
        <v>41</v>
      </c>
      <c r="M32" t="s">
        <v>198</v>
      </c>
      <c r="N32" t="s">
        <v>198</v>
      </c>
      <c r="O32">
        <v>3</v>
      </c>
      <c r="P32" s="8">
        <v>645754748</v>
      </c>
      <c r="Q32" s="1" t="s">
        <v>146</v>
      </c>
      <c r="R32" s="2">
        <v>0.79</v>
      </c>
      <c r="S32" s="3">
        <v>0</v>
      </c>
      <c r="T32" t="s">
        <v>286</v>
      </c>
      <c r="V32" s="48">
        <v>11.509</v>
      </c>
      <c r="W32" s="48">
        <v>12.36</v>
      </c>
      <c r="X32" s="48">
        <v>11.25</v>
      </c>
      <c r="Y32" s="48">
        <v>12.885</v>
      </c>
      <c r="Z32" s="48">
        <v>13.004</v>
      </c>
      <c r="AA32" s="48">
        <v>13.138999999999999</v>
      </c>
      <c r="AE32">
        <v>1529</v>
      </c>
      <c r="AF32" s="48">
        <v>7</v>
      </c>
      <c r="AG32" s="48">
        <v>409</v>
      </c>
      <c r="AH32">
        <v>320</v>
      </c>
      <c r="AJ32" s="43">
        <f t="shared" si="8"/>
        <v>1529</v>
      </c>
      <c r="AK32" s="43">
        <f t="shared" si="9"/>
        <v>7</v>
      </c>
      <c r="AL32" s="43">
        <f t="shared" si="10"/>
        <v>409</v>
      </c>
      <c r="AM32" s="43">
        <f t="shared" si="11"/>
        <v>320</v>
      </c>
      <c r="AO32" s="43">
        <f t="shared" si="4"/>
        <v>1529</v>
      </c>
      <c r="AP32" s="43">
        <f t="shared" si="5"/>
        <v>7</v>
      </c>
      <c r="AQ32" s="43">
        <f t="shared" si="6"/>
        <v>409</v>
      </c>
      <c r="AR32" s="43">
        <f t="shared" si="7"/>
        <v>320</v>
      </c>
      <c r="AT32" s="43">
        <f>MIN(AO32)</f>
        <v>1529</v>
      </c>
      <c r="AU32" s="43">
        <f>MIN(AP32)</f>
        <v>7</v>
      </c>
      <c r="AV32" s="43">
        <f>MIN(AQ32)</f>
        <v>409</v>
      </c>
      <c r="AW32" s="43">
        <f>MIN(AR32)</f>
        <v>320</v>
      </c>
    </row>
    <row r="33" spans="1:49">
      <c r="A33" s="107" t="str">
        <f t="shared" si="2"/>
        <v/>
      </c>
      <c r="V33" s="43"/>
      <c r="W33" s="43"/>
      <c r="Y33" s="48"/>
      <c r="Z33" s="48"/>
      <c r="AF33" s="48"/>
      <c r="AG33" s="48"/>
      <c r="AJ33" s="43"/>
      <c r="AK33" s="43"/>
      <c r="AL33" s="43"/>
      <c r="AM33" s="43"/>
      <c r="AO33" s="43"/>
      <c r="AP33" s="43"/>
      <c r="AQ33" s="43"/>
      <c r="AR33" s="43"/>
    </row>
    <row r="34" spans="1:49">
      <c r="A34" s="107" t="str">
        <f t="shared" si="2"/>
        <v>G34</v>
      </c>
      <c r="B34" s="1" t="s">
        <v>24044</v>
      </c>
      <c r="C34" s="1" t="s">
        <v>152</v>
      </c>
      <c r="D34" t="s">
        <v>149</v>
      </c>
      <c r="E34" t="s">
        <v>784</v>
      </c>
      <c r="F34" t="s">
        <v>150</v>
      </c>
      <c r="G34" t="s">
        <v>594</v>
      </c>
      <c r="H34" s="4" t="s">
        <v>917</v>
      </c>
      <c r="I34" t="s">
        <v>106</v>
      </c>
      <c r="J34">
        <v>4</v>
      </c>
      <c r="K34">
        <v>4</v>
      </c>
      <c r="L34" t="s">
        <v>198</v>
      </c>
      <c r="M34" t="s">
        <v>198</v>
      </c>
      <c r="N34" t="s">
        <v>198</v>
      </c>
      <c r="O34">
        <v>1</v>
      </c>
      <c r="P34" s="8">
        <v>638263168</v>
      </c>
      <c r="Q34" s="1" t="s">
        <v>153</v>
      </c>
      <c r="R34" s="2">
        <v>0.65</v>
      </c>
      <c r="S34" s="3">
        <v>0</v>
      </c>
      <c r="V34" s="48">
        <v>6.2530000000000001</v>
      </c>
      <c r="W34" s="48">
        <v>7.3159999999999998</v>
      </c>
      <c r="X34" s="48">
        <v>4.9459999999999997</v>
      </c>
      <c r="Y34" s="48">
        <v>7.7930000000000001</v>
      </c>
      <c r="Z34" s="48">
        <v>8.0020000000000007</v>
      </c>
      <c r="AA34" s="48">
        <v>7.9219999999999997</v>
      </c>
      <c r="AE34">
        <v>1967</v>
      </c>
      <c r="AF34">
        <v>11</v>
      </c>
      <c r="AG34">
        <v>536</v>
      </c>
      <c r="AH34">
        <v>400</v>
      </c>
      <c r="AJ34" s="43">
        <f t="shared" si="8"/>
        <v>7868</v>
      </c>
      <c r="AK34" s="43">
        <f t="shared" si="9"/>
        <v>44</v>
      </c>
      <c r="AL34" s="43">
        <f t="shared" si="10"/>
        <v>2144</v>
      </c>
      <c r="AM34" s="43">
        <f t="shared" si="11"/>
        <v>1600</v>
      </c>
      <c r="AO34" s="43">
        <f t="shared" si="4"/>
        <v>7868</v>
      </c>
      <c r="AP34" s="43">
        <f t="shared" si="5"/>
        <v>44</v>
      </c>
      <c r="AQ34" s="43">
        <f t="shared" si="6"/>
        <v>2144</v>
      </c>
      <c r="AR34" s="43">
        <f t="shared" si="7"/>
        <v>1600</v>
      </c>
      <c r="AT34" s="43">
        <f>MIN(AO34:AO37)</f>
        <v>1576</v>
      </c>
      <c r="AU34" s="43">
        <f>MIN(AP34:AP37)</f>
        <v>4</v>
      </c>
      <c r="AV34" s="43">
        <f>MIN(AQ34:AQ37)</f>
        <v>488</v>
      </c>
      <c r="AW34" s="43">
        <f>MIN(AR34:AR37)</f>
        <v>320</v>
      </c>
    </row>
    <row r="35" spans="1:49" s="43" customFormat="1">
      <c r="A35" s="107" t="str">
        <f t="shared" si="2"/>
        <v/>
      </c>
      <c r="B35" s="1"/>
      <c r="C35" s="1"/>
      <c r="F35" s="43" t="s">
        <v>612</v>
      </c>
      <c r="G35" t="s">
        <v>613</v>
      </c>
      <c r="H35" s="44" t="s">
        <v>918</v>
      </c>
      <c r="K35" s="43">
        <v>4</v>
      </c>
      <c r="L35" s="43" t="s">
        <v>198</v>
      </c>
      <c r="O35" s="43">
        <v>3</v>
      </c>
      <c r="P35" s="8">
        <v>645759755</v>
      </c>
      <c r="Q35" s="1" t="s">
        <v>696</v>
      </c>
      <c r="R35" s="2">
        <v>0.71</v>
      </c>
      <c r="S35" s="9">
        <v>1E-62</v>
      </c>
      <c r="V35" s="48">
        <v>3.85</v>
      </c>
      <c r="W35" s="48">
        <v>4.6100000000000003</v>
      </c>
      <c r="X35" s="48">
        <v>4.3710000000000004</v>
      </c>
      <c r="Y35" s="48">
        <v>5.8129999999999997</v>
      </c>
      <c r="Z35" s="48">
        <v>5.319</v>
      </c>
      <c r="AA35" s="48">
        <v>5.6239999999999997</v>
      </c>
      <c r="AE35" s="43">
        <v>794</v>
      </c>
      <c r="AF35" s="43">
        <v>3</v>
      </c>
      <c r="AG35" s="43">
        <v>233</v>
      </c>
      <c r="AH35" s="43">
        <v>160</v>
      </c>
      <c r="AJ35" s="43">
        <f t="shared" si="8"/>
        <v>3176</v>
      </c>
      <c r="AK35" s="43">
        <f t="shared" si="9"/>
        <v>12</v>
      </c>
      <c r="AL35" s="43">
        <f t="shared" si="10"/>
        <v>932</v>
      </c>
      <c r="AM35" s="43">
        <f t="shared" si="11"/>
        <v>640</v>
      </c>
      <c r="AO35" s="43">
        <f t="shared" si="4"/>
        <v>3176</v>
      </c>
      <c r="AP35" s="43">
        <f t="shared" si="5"/>
        <v>12</v>
      </c>
      <c r="AQ35" s="43">
        <f t="shared" si="6"/>
        <v>932</v>
      </c>
      <c r="AR35" s="43">
        <f t="shared" si="7"/>
        <v>640</v>
      </c>
    </row>
    <row r="36" spans="1:49" s="43" customFormat="1">
      <c r="A36" s="107" t="str">
        <f t="shared" si="2"/>
        <v/>
      </c>
      <c r="B36" s="1"/>
      <c r="C36" s="1"/>
      <c r="F36" s="43" t="s">
        <v>614</v>
      </c>
      <c r="G36" t="s">
        <v>615</v>
      </c>
      <c r="H36" s="44" t="s">
        <v>919</v>
      </c>
      <c r="K36" s="43">
        <v>4</v>
      </c>
      <c r="L36" s="43" t="s">
        <v>198</v>
      </c>
      <c r="O36" s="43">
        <v>5</v>
      </c>
      <c r="P36" s="8">
        <v>645771916</v>
      </c>
      <c r="Q36" s="1" t="s">
        <v>697</v>
      </c>
      <c r="R36" s="2">
        <v>0.73</v>
      </c>
      <c r="S36" s="9">
        <v>2.0000000000000001E-27</v>
      </c>
      <c r="V36" s="48">
        <v>4.2009999999999996</v>
      </c>
      <c r="W36" s="48">
        <v>3.5489999999999999</v>
      </c>
      <c r="X36" s="48">
        <v>4.0339999999999998</v>
      </c>
      <c r="Y36" s="48">
        <v>4.6989999999999998</v>
      </c>
      <c r="Z36" s="48">
        <v>3.0030000000000001</v>
      </c>
      <c r="AA36" s="48">
        <v>4.7380000000000004</v>
      </c>
      <c r="AE36" s="43">
        <v>394</v>
      </c>
      <c r="AF36" s="48">
        <v>1</v>
      </c>
      <c r="AG36" s="48">
        <v>122</v>
      </c>
      <c r="AH36" s="43">
        <v>80</v>
      </c>
      <c r="AJ36" s="43">
        <f t="shared" si="8"/>
        <v>1576</v>
      </c>
      <c r="AK36" s="43">
        <f t="shared" si="9"/>
        <v>4</v>
      </c>
      <c r="AL36" s="43">
        <f t="shared" si="10"/>
        <v>488</v>
      </c>
      <c r="AM36" s="43">
        <f t="shared" si="11"/>
        <v>320</v>
      </c>
      <c r="AO36" s="43">
        <f t="shared" si="4"/>
        <v>1576</v>
      </c>
      <c r="AP36" s="43">
        <f t="shared" si="5"/>
        <v>4</v>
      </c>
      <c r="AQ36" s="43">
        <f t="shared" si="6"/>
        <v>488</v>
      </c>
      <c r="AR36" s="43">
        <f t="shared" si="7"/>
        <v>320</v>
      </c>
    </row>
    <row r="37" spans="1:49" s="43" customFormat="1">
      <c r="A37" s="107" t="str">
        <f t="shared" si="2"/>
        <v/>
      </c>
      <c r="B37" s="1"/>
      <c r="C37" s="1"/>
      <c r="F37" s="43" t="s">
        <v>617</v>
      </c>
      <c r="G37" t="s">
        <v>616</v>
      </c>
      <c r="H37" s="44" t="s">
        <v>920</v>
      </c>
      <c r="K37" s="43">
        <v>4</v>
      </c>
      <c r="L37" s="43" t="s">
        <v>198</v>
      </c>
      <c r="O37" s="43">
        <v>5</v>
      </c>
      <c r="P37" s="8">
        <v>645771822</v>
      </c>
      <c r="Q37" s="1" t="s">
        <v>698</v>
      </c>
      <c r="R37" s="2">
        <v>0.55000000000000004</v>
      </c>
      <c r="S37" s="9">
        <v>5.0000000000000002E-54</v>
      </c>
      <c r="V37" s="48">
        <v>1.3640000000000001</v>
      </c>
      <c r="W37" s="48">
        <v>1.5449999999999999</v>
      </c>
      <c r="X37" s="48">
        <v>0.67300000000000004</v>
      </c>
      <c r="Y37" s="48">
        <v>1.627</v>
      </c>
      <c r="Z37" s="48">
        <v>1.1060000000000001</v>
      </c>
      <c r="AA37" s="48">
        <v>1.79</v>
      </c>
      <c r="AE37" s="43">
        <v>1158</v>
      </c>
      <c r="AF37" s="48">
        <v>5</v>
      </c>
      <c r="AG37" s="48">
        <v>324</v>
      </c>
      <c r="AH37" s="43">
        <v>240</v>
      </c>
      <c r="AJ37" s="43">
        <f t="shared" si="8"/>
        <v>4632</v>
      </c>
      <c r="AK37" s="43">
        <f t="shared" si="9"/>
        <v>20</v>
      </c>
      <c r="AL37" s="43">
        <f t="shared" si="10"/>
        <v>1296</v>
      </c>
      <c r="AM37" s="43">
        <f t="shared" si="11"/>
        <v>960</v>
      </c>
      <c r="AO37" s="43">
        <f t="shared" si="4"/>
        <v>4632</v>
      </c>
      <c r="AP37" s="43">
        <f t="shared" si="5"/>
        <v>20</v>
      </c>
      <c r="AQ37" s="43">
        <f t="shared" si="6"/>
        <v>1296</v>
      </c>
      <c r="AR37" s="43">
        <f t="shared" si="7"/>
        <v>960</v>
      </c>
    </row>
    <row r="38" spans="1:49">
      <c r="A38" s="107" t="str">
        <f t="shared" si="2"/>
        <v/>
      </c>
      <c r="AF38" s="48"/>
      <c r="AG38" s="48"/>
      <c r="AJ38" s="43"/>
      <c r="AK38" s="43"/>
      <c r="AL38" s="43"/>
      <c r="AM38" s="43"/>
      <c r="AO38" s="43"/>
      <c r="AP38" s="43"/>
      <c r="AQ38" s="43"/>
      <c r="AR38" s="43"/>
      <c r="AT38" s="43"/>
      <c r="AU38" s="43"/>
      <c r="AV38" s="43"/>
      <c r="AW38" s="43"/>
    </row>
    <row r="39" spans="1:49">
      <c r="A39" s="107" t="str">
        <f t="shared" si="2"/>
        <v>G39</v>
      </c>
      <c r="B39" s="1" t="s">
        <v>24257</v>
      </c>
      <c r="C39" s="1" t="s">
        <v>156</v>
      </c>
      <c r="D39" t="s">
        <v>158</v>
      </c>
      <c r="E39" t="s">
        <v>784</v>
      </c>
      <c r="F39" t="s">
        <v>154</v>
      </c>
      <c r="G39" t="s">
        <v>595</v>
      </c>
      <c r="H39" s="44" t="s">
        <v>921</v>
      </c>
      <c r="I39" t="s">
        <v>107</v>
      </c>
      <c r="J39">
        <v>1</v>
      </c>
      <c r="K39">
        <v>2</v>
      </c>
      <c r="L39" t="s">
        <v>41</v>
      </c>
      <c r="M39" t="s">
        <v>198</v>
      </c>
      <c r="N39" t="s">
        <v>198</v>
      </c>
      <c r="O39">
        <v>3</v>
      </c>
      <c r="P39" s="8">
        <v>645767861</v>
      </c>
      <c r="Q39" s="1" t="s">
        <v>157</v>
      </c>
      <c r="R39" s="2">
        <v>0.72</v>
      </c>
      <c r="S39" s="3">
        <v>0</v>
      </c>
      <c r="T39" s="43" t="s">
        <v>286</v>
      </c>
      <c r="V39" s="48">
        <v>9.7249999999999996</v>
      </c>
      <c r="W39" s="48">
        <v>11.973000000000001</v>
      </c>
      <c r="X39" s="48">
        <v>8.9879999999999995</v>
      </c>
      <c r="Y39" s="48">
        <v>14.159000000000001</v>
      </c>
      <c r="Z39" s="48">
        <v>14.228</v>
      </c>
      <c r="AA39" s="48">
        <v>14.182</v>
      </c>
      <c r="AE39">
        <v>3080</v>
      </c>
      <c r="AF39" s="48">
        <v>6</v>
      </c>
      <c r="AG39" s="48">
        <v>860</v>
      </c>
      <c r="AH39">
        <v>640</v>
      </c>
      <c r="AJ39" s="43">
        <f t="shared" si="8"/>
        <v>6160</v>
      </c>
      <c r="AK39" s="43">
        <f t="shared" si="9"/>
        <v>12</v>
      </c>
      <c r="AL39" s="43">
        <f t="shared" si="10"/>
        <v>1720</v>
      </c>
      <c r="AM39" s="43">
        <f t="shared" si="11"/>
        <v>1280</v>
      </c>
      <c r="AO39" s="43">
        <f t="shared" si="4"/>
        <v>6160</v>
      </c>
      <c r="AP39" s="43">
        <f t="shared" si="5"/>
        <v>12</v>
      </c>
      <c r="AQ39" s="43">
        <f t="shared" si="6"/>
        <v>1720</v>
      </c>
      <c r="AR39" s="43">
        <f t="shared" si="7"/>
        <v>1280</v>
      </c>
      <c r="AT39" s="43">
        <f>MIN(AO39)</f>
        <v>6160</v>
      </c>
      <c r="AU39" s="43">
        <f>MIN(AP39)</f>
        <v>12</v>
      </c>
      <c r="AV39" s="43">
        <f>MIN(AQ39)</f>
        <v>1720</v>
      </c>
      <c r="AW39" s="43">
        <f>MIN(AR39)</f>
        <v>1280</v>
      </c>
    </row>
    <row r="40" spans="1:49">
      <c r="A40" s="107" t="str">
        <f t="shared" si="2"/>
        <v/>
      </c>
      <c r="H40" s="43"/>
      <c r="W40" s="48"/>
      <c r="X40" s="48"/>
      <c r="AF40" s="48"/>
      <c r="AG40" s="48"/>
      <c r="AJ40" s="43"/>
      <c r="AK40" s="43"/>
      <c r="AL40" s="43"/>
      <c r="AM40" s="43"/>
      <c r="AO40" s="43"/>
      <c r="AP40" s="43"/>
      <c r="AQ40" s="43"/>
      <c r="AR40" s="43"/>
    </row>
    <row r="41" spans="1:49">
      <c r="A41" s="107" t="str">
        <f t="shared" si="2"/>
        <v>G41</v>
      </c>
      <c r="B41" s="1" t="s">
        <v>24230</v>
      </c>
      <c r="C41" s="1" t="s">
        <v>162</v>
      </c>
      <c r="D41" s="12" t="s">
        <v>160</v>
      </c>
      <c r="E41" t="s">
        <v>129</v>
      </c>
      <c r="F41" t="s">
        <v>159</v>
      </c>
      <c r="G41" t="s">
        <v>596</v>
      </c>
      <c r="H41" s="44" t="s">
        <v>922</v>
      </c>
      <c r="I41" t="s">
        <v>108</v>
      </c>
      <c r="J41">
        <v>1</v>
      </c>
      <c r="K41">
        <v>4</v>
      </c>
      <c r="L41" t="s">
        <v>198</v>
      </c>
      <c r="M41" t="s">
        <v>198</v>
      </c>
      <c r="N41" t="s">
        <v>198</v>
      </c>
      <c r="O41">
        <v>5</v>
      </c>
      <c r="P41" s="8">
        <v>645778379</v>
      </c>
      <c r="Q41" s="1" t="s">
        <v>161</v>
      </c>
      <c r="R41" s="2">
        <v>0.75</v>
      </c>
      <c r="S41" s="3">
        <v>0</v>
      </c>
      <c r="T41" s="43" t="s">
        <v>286</v>
      </c>
      <c r="V41" s="48">
        <v>7.6230000000000002</v>
      </c>
      <c r="W41" s="48">
        <v>6.766</v>
      </c>
      <c r="X41" s="48">
        <v>7.8049999999999997</v>
      </c>
      <c r="Y41" s="48">
        <v>9.6080000000000005</v>
      </c>
      <c r="Z41" s="48">
        <v>8.4510000000000005</v>
      </c>
      <c r="AA41" s="48">
        <v>9.6440000000000001</v>
      </c>
      <c r="AE41">
        <v>1919</v>
      </c>
      <c r="AF41" s="48">
        <v>22</v>
      </c>
      <c r="AG41" s="48">
        <v>545</v>
      </c>
      <c r="AH41">
        <v>400</v>
      </c>
      <c r="AJ41" s="43">
        <f t="shared" si="8"/>
        <v>7676</v>
      </c>
      <c r="AK41" s="43">
        <f t="shared" si="9"/>
        <v>88</v>
      </c>
      <c r="AL41" s="43">
        <f t="shared" si="10"/>
        <v>2180</v>
      </c>
      <c r="AM41" s="43">
        <f t="shared" si="11"/>
        <v>1600</v>
      </c>
      <c r="AO41" s="43">
        <f t="shared" si="4"/>
        <v>7676</v>
      </c>
      <c r="AP41" s="43">
        <f t="shared" si="5"/>
        <v>88</v>
      </c>
      <c r="AQ41" s="43">
        <f t="shared" si="6"/>
        <v>2180</v>
      </c>
      <c r="AR41" s="43">
        <f t="shared" si="7"/>
        <v>1600</v>
      </c>
      <c r="AT41" s="43">
        <f>MIN(AO41)</f>
        <v>7676</v>
      </c>
      <c r="AU41" s="43">
        <f>MIN(AP41)</f>
        <v>88</v>
      </c>
      <c r="AV41" s="43">
        <f>MIN(AQ41)</f>
        <v>2180</v>
      </c>
      <c r="AW41" s="43">
        <f>MIN(AR41)</f>
        <v>1600</v>
      </c>
    </row>
    <row r="42" spans="1:49">
      <c r="A42" s="107" t="str">
        <f t="shared" si="2"/>
        <v/>
      </c>
      <c r="H42" s="43"/>
      <c r="W42" s="48"/>
      <c r="X42" s="48"/>
      <c r="AJ42" s="43"/>
      <c r="AK42" s="43"/>
      <c r="AL42" s="43"/>
      <c r="AM42" s="43"/>
      <c r="AO42" s="43"/>
      <c r="AP42" s="43"/>
      <c r="AQ42" s="43"/>
      <c r="AR42" s="43"/>
    </row>
    <row r="43" spans="1:49">
      <c r="A43" s="107" t="str">
        <f t="shared" si="2"/>
        <v>G43</v>
      </c>
      <c r="B43" s="1" t="s">
        <v>24045</v>
      </c>
      <c r="C43" s="1" t="s">
        <v>165</v>
      </c>
      <c r="D43" s="1" t="s">
        <v>166</v>
      </c>
      <c r="E43" t="s">
        <v>784</v>
      </c>
      <c r="F43" t="s">
        <v>163</v>
      </c>
      <c r="G43" t="s">
        <v>597</v>
      </c>
      <c r="H43" s="44" t="s">
        <v>923</v>
      </c>
      <c r="I43" t="s">
        <v>109</v>
      </c>
      <c r="J43">
        <v>1</v>
      </c>
      <c r="K43">
        <v>4</v>
      </c>
      <c r="L43" t="s">
        <v>198</v>
      </c>
      <c r="M43" t="s">
        <v>198</v>
      </c>
      <c r="N43" t="s">
        <v>198</v>
      </c>
      <c r="O43">
        <v>3</v>
      </c>
      <c r="P43" s="8">
        <v>645753311</v>
      </c>
      <c r="Q43" s="1" t="s">
        <v>164</v>
      </c>
      <c r="R43" s="2">
        <v>0.66</v>
      </c>
      <c r="S43" s="3">
        <v>0</v>
      </c>
      <c r="T43" t="s">
        <v>291</v>
      </c>
      <c r="V43" s="48">
        <v>6.2450000000000001</v>
      </c>
      <c r="W43" s="48">
        <v>12.898</v>
      </c>
      <c r="X43" s="48">
        <v>11.215</v>
      </c>
      <c r="Y43" s="48">
        <v>6.9909999999999997</v>
      </c>
      <c r="Z43" s="48">
        <v>9.2899999999999991</v>
      </c>
      <c r="AA43" s="48">
        <v>6.8810000000000002</v>
      </c>
      <c r="AE43">
        <v>2367</v>
      </c>
      <c r="AF43">
        <v>20</v>
      </c>
      <c r="AG43">
        <v>642</v>
      </c>
      <c r="AH43">
        <v>480</v>
      </c>
      <c r="AJ43" s="43">
        <f t="shared" si="8"/>
        <v>9468</v>
      </c>
      <c r="AK43" s="43">
        <f t="shared" si="9"/>
        <v>80</v>
      </c>
      <c r="AL43" s="43">
        <f t="shared" si="10"/>
        <v>2568</v>
      </c>
      <c r="AM43" s="43">
        <f t="shared" si="11"/>
        <v>1920</v>
      </c>
      <c r="AO43" s="43">
        <f t="shared" si="4"/>
        <v>9468</v>
      </c>
      <c r="AP43" s="43">
        <f t="shared" si="5"/>
        <v>80</v>
      </c>
      <c r="AQ43" s="43">
        <f t="shared" si="6"/>
        <v>2568</v>
      </c>
      <c r="AR43" s="43">
        <f t="shared" si="7"/>
        <v>1920</v>
      </c>
      <c r="AT43" s="43">
        <f>MIN(AO43)</f>
        <v>9468</v>
      </c>
      <c r="AU43" s="43">
        <f>MIN(AP43)</f>
        <v>80</v>
      </c>
      <c r="AV43" s="43">
        <f>MIN(AQ43)</f>
        <v>2568</v>
      </c>
      <c r="AW43" s="43">
        <f>MIN(AR43)</f>
        <v>1920</v>
      </c>
    </row>
    <row r="44" spans="1:49">
      <c r="A44" s="107" t="str">
        <f t="shared" si="2"/>
        <v/>
      </c>
      <c r="H44" s="43"/>
      <c r="W44" s="48"/>
      <c r="X44" s="48"/>
      <c r="AJ44" s="43"/>
      <c r="AK44" s="43"/>
      <c r="AL44" s="43"/>
      <c r="AM44" s="43"/>
      <c r="AO44" s="43"/>
      <c r="AP44" s="43"/>
      <c r="AQ44" s="43"/>
      <c r="AR44" s="43"/>
    </row>
    <row r="45" spans="1:49">
      <c r="A45" s="107"/>
      <c r="B45" s="1" t="s">
        <v>24231</v>
      </c>
      <c r="C45" s="1" t="s">
        <v>169</v>
      </c>
      <c r="D45" t="s">
        <v>175</v>
      </c>
      <c r="E45" t="s">
        <v>129</v>
      </c>
      <c r="F45" s="13" t="s">
        <v>167</v>
      </c>
      <c r="G45" t="s">
        <v>598</v>
      </c>
      <c r="H45" s="44" t="s">
        <v>924</v>
      </c>
      <c r="I45" t="s">
        <v>110</v>
      </c>
      <c r="J45">
        <v>1</v>
      </c>
      <c r="K45">
        <v>4</v>
      </c>
      <c r="L45" t="s">
        <v>180</v>
      </c>
      <c r="M45" t="s">
        <v>180</v>
      </c>
      <c r="N45" t="s">
        <v>180</v>
      </c>
      <c r="O45">
        <v>1</v>
      </c>
      <c r="P45" s="8">
        <v>638261113</v>
      </c>
      <c r="Q45" s="1" t="s">
        <v>168</v>
      </c>
      <c r="R45" s="2">
        <v>0.47</v>
      </c>
      <c r="S45" s="3">
        <v>4E-90</v>
      </c>
      <c r="T45" t="s">
        <v>292</v>
      </c>
      <c r="V45" s="48">
        <v>9.548</v>
      </c>
      <c r="W45" s="48">
        <v>10.446999999999999</v>
      </c>
      <c r="X45" s="48">
        <v>8.36</v>
      </c>
      <c r="Y45" s="48">
        <v>7.444</v>
      </c>
      <c r="Z45" s="48">
        <v>8.4260000000000002</v>
      </c>
      <c r="AA45" s="48">
        <v>7.6230000000000002</v>
      </c>
      <c r="AE45">
        <v>1527</v>
      </c>
      <c r="AF45">
        <v>15</v>
      </c>
      <c r="AG45">
        <v>435</v>
      </c>
      <c r="AH45">
        <v>320</v>
      </c>
      <c r="AJ45" s="43">
        <f t="shared" si="8"/>
        <v>6108</v>
      </c>
      <c r="AK45" s="43">
        <f t="shared" si="9"/>
        <v>60</v>
      </c>
      <c r="AL45" s="43">
        <f t="shared" si="10"/>
        <v>1740</v>
      </c>
      <c r="AM45" s="43">
        <f t="shared" si="11"/>
        <v>1280</v>
      </c>
      <c r="AO45" s="43">
        <f>SUM(AJ45:AJ48)</f>
        <v>17426</v>
      </c>
      <c r="AP45" s="43">
        <f>SUM(AK45:AK48)</f>
        <v>128</v>
      </c>
      <c r="AQ45" s="43">
        <f>SUM(AL45:AL48)</f>
        <v>4890</v>
      </c>
      <c r="AR45" s="43">
        <f>SUM(AM45:AM48)</f>
        <v>3680</v>
      </c>
      <c r="AT45" s="43">
        <f>MIN(AO45)</f>
        <v>17426</v>
      </c>
      <c r="AU45" s="43">
        <f>MIN(AP45)</f>
        <v>128</v>
      </c>
      <c r="AV45" s="43">
        <f>MIN(AQ45)</f>
        <v>4890</v>
      </c>
      <c r="AW45" s="43">
        <f>MIN(AR45)</f>
        <v>3680</v>
      </c>
    </row>
    <row r="46" spans="1:49" s="43" customFormat="1">
      <c r="A46" s="107" t="str">
        <f t="shared" si="2"/>
        <v/>
      </c>
      <c r="B46" s="1"/>
      <c r="C46" s="1"/>
      <c r="F46" s="43" t="s">
        <v>618</v>
      </c>
      <c r="G46" t="s">
        <v>619</v>
      </c>
      <c r="H46" s="44" t="s">
        <v>925</v>
      </c>
      <c r="K46" s="43">
        <v>4</v>
      </c>
      <c r="L46" s="43" t="s">
        <v>180</v>
      </c>
      <c r="O46" s="43">
        <v>3</v>
      </c>
      <c r="P46" s="8">
        <v>645758784</v>
      </c>
      <c r="Q46" s="1" t="s">
        <v>699</v>
      </c>
      <c r="R46" s="2">
        <v>0.85</v>
      </c>
      <c r="S46" s="9">
        <v>0</v>
      </c>
      <c r="V46" s="48">
        <v>6.7720000000000002</v>
      </c>
      <c r="W46" s="48">
        <v>8.8949999999999996</v>
      </c>
      <c r="X46" s="48">
        <v>6.3319999999999999</v>
      </c>
      <c r="Y46" s="48">
        <v>9.1980000000000004</v>
      </c>
      <c r="Z46" s="48">
        <v>9.5960000000000001</v>
      </c>
      <c r="AA46" s="48">
        <v>9.3659999999999997</v>
      </c>
      <c r="AE46" s="43">
        <v>1156</v>
      </c>
      <c r="AF46" s="43">
        <v>8</v>
      </c>
      <c r="AG46" s="43">
        <v>317</v>
      </c>
      <c r="AH46" s="43">
        <v>240</v>
      </c>
      <c r="AJ46" s="43">
        <f t="shared" si="8"/>
        <v>4624</v>
      </c>
      <c r="AK46" s="43">
        <f t="shared" si="9"/>
        <v>32</v>
      </c>
      <c r="AL46" s="43">
        <f t="shared" si="10"/>
        <v>1268</v>
      </c>
      <c r="AM46" s="43">
        <f t="shared" si="11"/>
        <v>960</v>
      </c>
    </row>
    <row r="47" spans="1:49">
      <c r="A47" s="107" t="str">
        <f t="shared" si="2"/>
        <v/>
      </c>
      <c r="B47" s="1" t="s">
        <v>24232</v>
      </c>
      <c r="C47" s="1" t="s">
        <v>172</v>
      </c>
      <c r="D47" t="s">
        <v>176</v>
      </c>
      <c r="F47" s="14" t="s">
        <v>170</v>
      </c>
      <c r="G47" t="s">
        <v>599</v>
      </c>
      <c r="H47" s="44" t="s">
        <v>926</v>
      </c>
      <c r="I47" t="s">
        <v>111</v>
      </c>
      <c r="K47">
        <v>2</v>
      </c>
      <c r="L47" s="15" t="s">
        <v>180</v>
      </c>
      <c r="M47" s="15" t="s">
        <v>180</v>
      </c>
      <c r="N47" s="15" t="s">
        <v>180</v>
      </c>
      <c r="O47">
        <v>3</v>
      </c>
      <c r="P47" s="8">
        <v>645753619</v>
      </c>
      <c r="Q47" s="1" t="s">
        <v>178</v>
      </c>
      <c r="R47" s="2">
        <v>0.52</v>
      </c>
      <c r="S47" s="3">
        <v>0</v>
      </c>
      <c r="T47" t="s">
        <v>286</v>
      </c>
      <c r="V47" s="48">
        <v>7.2160000000000002</v>
      </c>
      <c r="W47" s="48">
        <v>9.0869999999999997</v>
      </c>
      <c r="X47" s="48">
        <v>5.2859999999999996</v>
      </c>
      <c r="Y47" s="48">
        <v>9.2029999999999994</v>
      </c>
      <c r="Z47" s="48">
        <v>9.798</v>
      </c>
      <c r="AA47" s="48">
        <v>9.4280000000000008</v>
      </c>
      <c r="AE47">
        <v>1466</v>
      </c>
      <c r="AF47">
        <v>7</v>
      </c>
      <c r="AG47">
        <v>407</v>
      </c>
      <c r="AH47">
        <v>320</v>
      </c>
      <c r="AJ47" s="43">
        <f t="shared" si="8"/>
        <v>2932</v>
      </c>
      <c r="AK47" s="43">
        <f t="shared" si="9"/>
        <v>14</v>
      </c>
      <c r="AL47" s="43">
        <f t="shared" si="10"/>
        <v>814</v>
      </c>
      <c r="AM47" s="43">
        <f t="shared" si="11"/>
        <v>640</v>
      </c>
      <c r="AO47" s="43"/>
      <c r="AP47" s="43"/>
      <c r="AQ47" s="43"/>
      <c r="AR47" s="43"/>
    </row>
    <row r="48" spans="1:49">
      <c r="A48" s="107" t="str">
        <f t="shared" si="2"/>
        <v/>
      </c>
      <c r="B48" s="1" t="s">
        <v>24233</v>
      </c>
      <c r="C48" s="1" t="s">
        <v>785</v>
      </c>
      <c r="D48" t="s">
        <v>177</v>
      </c>
      <c r="F48" s="15" t="s">
        <v>171</v>
      </c>
      <c r="G48" t="s">
        <v>600</v>
      </c>
      <c r="H48" s="16" t="s">
        <v>927</v>
      </c>
      <c r="I48" t="s">
        <v>112</v>
      </c>
      <c r="K48">
        <v>2</v>
      </c>
      <c r="L48" s="15" t="s">
        <v>180</v>
      </c>
      <c r="M48" s="15" t="s">
        <v>180</v>
      </c>
      <c r="N48" s="15" t="s">
        <v>180</v>
      </c>
      <c r="O48">
        <v>3</v>
      </c>
      <c r="P48" s="8">
        <v>645757047</v>
      </c>
      <c r="Q48" s="1" t="s">
        <v>179</v>
      </c>
      <c r="R48" s="2">
        <v>0.65</v>
      </c>
      <c r="S48" s="3">
        <v>0</v>
      </c>
      <c r="T48" t="s">
        <v>293</v>
      </c>
      <c r="V48" s="48">
        <v>8.4120000000000008</v>
      </c>
      <c r="W48" s="48">
        <v>10.208</v>
      </c>
      <c r="X48" s="48">
        <v>6.7290000000000001</v>
      </c>
      <c r="Y48" s="48">
        <v>9.3960000000000008</v>
      </c>
      <c r="Z48" s="48">
        <v>9.6039999999999992</v>
      </c>
      <c r="AA48" s="48">
        <v>9.6630000000000003</v>
      </c>
      <c r="AE48">
        <v>1881</v>
      </c>
      <c r="AF48">
        <v>11</v>
      </c>
      <c r="AG48">
        <v>534</v>
      </c>
      <c r="AH48">
        <v>400</v>
      </c>
      <c r="AJ48" s="43">
        <f t="shared" si="8"/>
        <v>3762</v>
      </c>
      <c r="AK48" s="43">
        <f t="shared" si="9"/>
        <v>22</v>
      </c>
      <c r="AL48" s="43">
        <f t="shared" si="10"/>
        <v>1068</v>
      </c>
      <c r="AM48" s="43">
        <f t="shared" si="11"/>
        <v>800</v>
      </c>
      <c r="AO48" s="43"/>
      <c r="AP48" s="43"/>
      <c r="AQ48" s="43"/>
      <c r="AR48" s="43"/>
    </row>
    <row r="49" spans="1:56">
      <c r="A49" s="107" t="str">
        <f t="shared" si="2"/>
        <v>G49</v>
      </c>
      <c r="B49" s="43" t="s">
        <v>24982</v>
      </c>
      <c r="C49" t="s">
        <v>173</v>
      </c>
      <c r="D49" t="s">
        <v>174</v>
      </c>
      <c r="E49" t="s">
        <v>129</v>
      </c>
      <c r="AJ49" s="43"/>
      <c r="AK49" s="43"/>
      <c r="AL49" s="43"/>
      <c r="AM49" s="43"/>
      <c r="AO49" s="43"/>
      <c r="AP49" s="43"/>
      <c r="AQ49" s="43"/>
      <c r="AR49" s="43"/>
    </row>
    <row r="50" spans="1:56" s="43" customFormat="1">
      <c r="A50" s="107" t="str">
        <f t="shared" si="2"/>
        <v>G50</v>
      </c>
      <c r="B50" s="43" t="s">
        <v>24046</v>
      </c>
      <c r="E50" s="43" t="s">
        <v>129</v>
      </c>
    </row>
    <row r="51" spans="1:56">
      <c r="A51" s="107" t="str">
        <f t="shared" si="2"/>
        <v/>
      </c>
      <c r="X51" s="48"/>
      <c r="Y51" s="48"/>
      <c r="AJ51" s="43"/>
      <c r="AK51" s="43"/>
      <c r="AL51" s="43"/>
      <c r="AM51" s="43"/>
      <c r="AO51" s="43"/>
      <c r="AP51" s="43"/>
      <c r="AQ51" s="43"/>
      <c r="AR51" s="43"/>
      <c r="AZ51" s="48"/>
      <c r="BA51" s="48"/>
      <c r="BC51" s="48"/>
      <c r="BD51" s="48"/>
    </row>
    <row r="52" spans="1:56">
      <c r="A52" s="107" t="str">
        <f t="shared" si="2"/>
        <v>G52</v>
      </c>
      <c r="B52" s="1" t="s">
        <v>24047</v>
      </c>
      <c r="C52" s="1" t="s">
        <v>181</v>
      </c>
      <c r="D52" s="12" t="s">
        <v>183</v>
      </c>
      <c r="E52" t="s">
        <v>129</v>
      </c>
      <c r="F52" s="17" t="s">
        <v>182</v>
      </c>
      <c r="G52" t="s">
        <v>601</v>
      </c>
      <c r="H52" s="18" t="s">
        <v>928</v>
      </c>
      <c r="I52" t="s">
        <v>113</v>
      </c>
      <c r="J52">
        <v>1</v>
      </c>
      <c r="K52">
        <v>2</v>
      </c>
      <c r="L52" t="s">
        <v>198</v>
      </c>
      <c r="M52" s="43" t="s">
        <v>198</v>
      </c>
      <c r="N52" t="s">
        <v>180</v>
      </c>
      <c r="O52">
        <v>1</v>
      </c>
      <c r="P52" s="8">
        <v>638264685</v>
      </c>
      <c r="Q52" s="1" t="s">
        <v>184</v>
      </c>
      <c r="R52" s="2">
        <v>0.68</v>
      </c>
      <c r="S52" s="3">
        <v>0</v>
      </c>
      <c r="T52" t="s">
        <v>286</v>
      </c>
      <c r="V52" s="48">
        <v>8.6630000000000003</v>
      </c>
      <c r="W52" s="48">
        <v>8.0549999999999997</v>
      </c>
      <c r="X52" s="48">
        <v>13.948</v>
      </c>
      <c r="Y52" s="48">
        <v>4.67</v>
      </c>
      <c r="Z52" s="48">
        <v>6.5049999999999999</v>
      </c>
      <c r="AA52" s="48">
        <v>4.9189999999999996</v>
      </c>
      <c r="AE52">
        <v>2838</v>
      </c>
      <c r="AF52">
        <v>15</v>
      </c>
      <c r="AG52">
        <v>753</v>
      </c>
      <c r="AH52">
        <v>560</v>
      </c>
      <c r="AJ52" s="43">
        <f t="shared" si="8"/>
        <v>5676</v>
      </c>
      <c r="AK52" s="43">
        <f t="shared" si="9"/>
        <v>30</v>
      </c>
      <c r="AL52" s="43">
        <f t="shared" si="10"/>
        <v>1506</v>
      </c>
      <c r="AM52" s="43">
        <f t="shared" si="11"/>
        <v>1120</v>
      </c>
      <c r="AO52" s="43">
        <f t="shared" si="4"/>
        <v>5676</v>
      </c>
      <c r="AP52" s="43">
        <f t="shared" si="5"/>
        <v>30</v>
      </c>
      <c r="AQ52" s="43">
        <f t="shared" si="6"/>
        <v>1506</v>
      </c>
      <c r="AR52" s="43">
        <f t="shared" si="7"/>
        <v>1120</v>
      </c>
      <c r="AT52" s="43">
        <f>MIN(AO52)</f>
        <v>5676</v>
      </c>
      <c r="AU52" s="43">
        <f>MIN(AP52)</f>
        <v>30</v>
      </c>
      <c r="AV52" s="43">
        <f>MIN(AQ52)</f>
        <v>1506</v>
      </c>
      <c r="AW52" s="43">
        <f>MIN(AR52)</f>
        <v>1120</v>
      </c>
      <c r="AY52" s="48"/>
      <c r="AZ52" s="48"/>
      <c r="BA52" s="48"/>
      <c r="BC52" s="48"/>
      <c r="BD52" s="48"/>
    </row>
    <row r="53" spans="1:56" s="43" customFormat="1">
      <c r="A53" s="107" t="str">
        <f t="shared" si="2"/>
        <v>G53</v>
      </c>
      <c r="B53" s="1" t="s">
        <v>24048</v>
      </c>
      <c r="C53" s="1"/>
      <c r="D53" s="12"/>
      <c r="E53" s="43" t="s">
        <v>129</v>
      </c>
      <c r="H53" s="44"/>
      <c r="I53" s="43" t="s">
        <v>23773</v>
      </c>
      <c r="M53" s="43" t="s">
        <v>198</v>
      </c>
      <c r="P53" s="8"/>
      <c r="Q53" s="1"/>
      <c r="R53" s="2"/>
      <c r="S53" s="3"/>
      <c r="V53" s="48"/>
      <c r="W53" s="48"/>
      <c r="X53" s="48"/>
      <c r="Y53" s="48"/>
      <c r="Z53" s="48"/>
      <c r="AA53" s="48"/>
      <c r="AY53" s="48"/>
      <c r="AZ53" s="48"/>
      <c r="BA53" s="48"/>
      <c r="BC53" s="48"/>
      <c r="BD53" s="48"/>
    </row>
    <row r="54" spans="1:56">
      <c r="A54" s="107" t="str">
        <f t="shared" si="2"/>
        <v/>
      </c>
      <c r="X54" s="48"/>
      <c r="Y54" s="48"/>
      <c r="AJ54" s="43"/>
      <c r="AK54" s="43"/>
      <c r="AL54" s="43"/>
      <c r="AM54" s="43"/>
      <c r="AO54" s="43"/>
      <c r="AP54" s="43"/>
      <c r="AQ54" s="43"/>
      <c r="AR54" s="43"/>
      <c r="AY54" s="48"/>
      <c r="AZ54" s="48"/>
      <c r="BA54" s="48"/>
      <c r="BC54" s="48"/>
      <c r="BD54" s="48"/>
    </row>
    <row r="55" spans="1:56" s="43" customFormat="1">
      <c r="A55" s="107" t="str">
        <f t="shared" si="2"/>
        <v>G55</v>
      </c>
      <c r="B55" s="1" t="s">
        <v>24049</v>
      </c>
      <c r="D55" s="1" t="s">
        <v>23767</v>
      </c>
      <c r="E55" s="43" t="s">
        <v>129</v>
      </c>
      <c r="F55" s="1" t="s">
        <v>23768</v>
      </c>
      <c r="G55" s="51" t="s">
        <v>12882</v>
      </c>
      <c r="H55" s="43" t="s">
        <v>23774</v>
      </c>
      <c r="I55" s="43" t="s">
        <v>23763</v>
      </c>
      <c r="J55" s="43">
        <v>1</v>
      </c>
      <c r="K55" s="43">
        <v>2</v>
      </c>
      <c r="L55" s="43" t="s">
        <v>180</v>
      </c>
      <c r="M55" s="43" t="s">
        <v>198</v>
      </c>
      <c r="N55" s="43" t="s">
        <v>23770</v>
      </c>
      <c r="O55" s="43" t="s">
        <v>23777</v>
      </c>
      <c r="P55" s="8">
        <v>646314257</v>
      </c>
      <c r="Q55" s="1" t="s">
        <v>23778</v>
      </c>
      <c r="R55" s="43">
        <v>45</v>
      </c>
      <c r="S55" s="43">
        <v>0</v>
      </c>
      <c r="V55" s="48">
        <v>2.2450000000000001</v>
      </c>
      <c r="W55" s="48">
        <v>5.5730000000000004</v>
      </c>
      <c r="X55" s="48">
        <v>3.1869999999999998</v>
      </c>
      <c r="Y55" s="48">
        <v>5.3330000000000002</v>
      </c>
      <c r="Z55" s="48">
        <v>6.6550000000000002</v>
      </c>
      <c r="AA55" s="48">
        <v>5.6970000000000001</v>
      </c>
      <c r="AY55" s="48"/>
      <c r="AZ55" s="48"/>
      <c r="BA55" s="48"/>
      <c r="BC55" s="48"/>
      <c r="BD55" s="48"/>
    </row>
    <row r="56" spans="1:56" s="43" customFormat="1">
      <c r="A56" s="107" t="str">
        <f t="shared" si="2"/>
        <v>G56</v>
      </c>
      <c r="B56" s="1" t="s">
        <v>24050</v>
      </c>
      <c r="E56" s="43" t="s">
        <v>129</v>
      </c>
      <c r="M56" s="43" t="s">
        <v>198</v>
      </c>
      <c r="X56" s="48"/>
      <c r="Y56" s="48"/>
      <c r="AY56" s="48"/>
      <c r="AZ56" s="48"/>
      <c r="BA56" s="48"/>
      <c r="BC56" s="48"/>
      <c r="BD56" s="48"/>
    </row>
    <row r="57" spans="1:56" s="43" customFormat="1">
      <c r="A57" s="107" t="str">
        <f t="shared" si="2"/>
        <v/>
      </c>
      <c r="X57" s="48"/>
      <c r="Y57" s="48"/>
      <c r="AY57" s="48"/>
      <c r="AZ57" s="48"/>
      <c r="BA57" s="48"/>
      <c r="BC57" s="48"/>
      <c r="BD57" s="48"/>
    </row>
    <row r="58" spans="1:56" s="43" customFormat="1">
      <c r="A58" s="107" t="str">
        <f t="shared" si="2"/>
        <v>G58</v>
      </c>
      <c r="B58" s="1" t="s">
        <v>24051</v>
      </c>
      <c r="C58" s="1" t="s">
        <v>23771</v>
      </c>
      <c r="D58" s="1" t="s">
        <v>23765</v>
      </c>
      <c r="E58" s="43" t="s">
        <v>784</v>
      </c>
      <c r="F58" s="1" t="s">
        <v>23766</v>
      </c>
      <c r="G58" s="43" t="s">
        <v>10370</v>
      </c>
      <c r="H58" s="43" t="s">
        <v>23775</v>
      </c>
      <c r="I58" s="43" t="s">
        <v>23764</v>
      </c>
      <c r="J58" s="43">
        <v>2</v>
      </c>
      <c r="K58" s="43">
        <v>2</v>
      </c>
      <c r="L58" s="43" t="s">
        <v>198</v>
      </c>
      <c r="M58" s="43" t="s">
        <v>198</v>
      </c>
      <c r="N58" s="43" t="s">
        <v>198</v>
      </c>
      <c r="O58" s="43">
        <v>1</v>
      </c>
      <c r="P58" s="8">
        <v>638263317</v>
      </c>
      <c r="Q58" s="1" t="s">
        <v>23779</v>
      </c>
      <c r="R58" s="43">
        <v>48</v>
      </c>
      <c r="S58" s="3">
        <v>1.0000000000000001E-114</v>
      </c>
      <c r="V58" s="48">
        <v>3.51</v>
      </c>
      <c r="W58" s="48">
        <v>6.6920000000000002</v>
      </c>
      <c r="X58" s="48">
        <v>2.0670000000000002</v>
      </c>
      <c r="Y58" s="48">
        <v>5.9669999999999996</v>
      </c>
      <c r="Z58" s="48">
        <v>6.78</v>
      </c>
      <c r="AA58" s="48">
        <v>5.8179999999999996</v>
      </c>
      <c r="AT58" s="48"/>
      <c r="AU58" s="48"/>
      <c r="AV58" s="48"/>
      <c r="AW58" s="48"/>
      <c r="AX58" s="48"/>
      <c r="AY58" s="48"/>
      <c r="AZ58" s="48"/>
    </row>
    <row r="59" spans="1:56" s="43" customFormat="1">
      <c r="A59" s="107" t="str">
        <f t="shared" si="2"/>
        <v>G59</v>
      </c>
      <c r="B59" s="1" t="s">
        <v>24052</v>
      </c>
      <c r="D59" s="1" t="s">
        <v>23765</v>
      </c>
      <c r="E59" s="43" t="s">
        <v>784</v>
      </c>
      <c r="F59" s="1" t="s">
        <v>23769</v>
      </c>
      <c r="G59" s="43" t="s">
        <v>3794</v>
      </c>
      <c r="H59" s="43" t="s">
        <v>23776</v>
      </c>
      <c r="I59" s="43" t="s">
        <v>23772</v>
      </c>
      <c r="K59" s="43">
        <v>2</v>
      </c>
      <c r="L59" s="43" t="s">
        <v>198</v>
      </c>
      <c r="M59" s="43" t="s">
        <v>198</v>
      </c>
      <c r="O59" s="43">
        <v>1</v>
      </c>
      <c r="P59" s="8">
        <v>638263317</v>
      </c>
      <c r="Q59" s="1" t="s">
        <v>23779</v>
      </c>
      <c r="R59" s="43">
        <v>43</v>
      </c>
      <c r="S59" s="3">
        <v>9E-103</v>
      </c>
      <c r="V59" s="48">
        <v>4.8000000000000001E-2</v>
      </c>
      <c r="W59" s="48">
        <v>1.2999999999999999E-2</v>
      </c>
      <c r="X59" s="48">
        <v>4.1000000000000002E-2</v>
      </c>
      <c r="Y59" s="48">
        <v>4.1000000000000002E-2</v>
      </c>
      <c r="Z59" s="48">
        <v>2.5999999999999999E-2</v>
      </c>
      <c r="AA59" s="48">
        <v>4.3999999999999997E-2</v>
      </c>
    </row>
    <row r="60" spans="1:56" s="43" customFormat="1">
      <c r="A60" s="107"/>
      <c r="X60" s="48"/>
      <c r="Y60" s="48"/>
    </row>
    <row r="61" spans="1:56">
      <c r="A61" s="107" t="str">
        <f t="shared" si="2"/>
        <v>G61</v>
      </c>
      <c r="B61" s="1" t="s">
        <v>24989</v>
      </c>
      <c r="C61" s="1" t="s">
        <v>22920</v>
      </c>
      <c r="D61" t="s">
        <v>22891</v>
      </c>
      <c r="E61" t="s">
        <v>784</v>
      </c>
      <c r="F61" s="19" t="s">
        <v>185</v>
      </c>
      <c r="G61" t="s">
        <v>602</v>
      </c>
      <c r="H61" s="20" t="s">
        <v>929</v>
      </c>
      <c r="I61" t="s">
        <v>22892</v>
      </c>
      <c r="J61">
        <v>1</v>
      </c>
      <c r="K61">
        <v>2</v>
      </c>
      <c r="L61" s="19" t="s">
        <v>41</v>
      </c>
      <c r="M61" s="23" t="s">
        <v>180</v>
      </c>
      <c r="N61" s="23" t="s">
        <v>180</v>
      </c>
      <c r="O61">
        <v>3</v>
      </c>
      <c r="P61" s="8">
        <v>645753122</v>
      </c>
      <c r="Q61" s="1" t="s">
        <v>186</v>
      </c>
      <c r="R61" s="2">
        <v>0.69</v>
      </c>
      <c r="S61" s="3">
        <v>0</v>
      </c>
      <c r="V61" s="48">
        <v>7.5549999999999997</v>
      </c>
      <c r="W61" s="48">
        <v>9.7509999999999994</v>
      </c>
      <c r="X61" s="48">
        <v>4.9189999999999996</v>
      </c>
      <c r="Y61" s="48">
        <v>8.1549999999999994</v>
      </c>
      <c r="Z61" s="48">
        <v>9.5640000000000001</v>
      </c>
      <c r="AA61" s="48">
        <v>8.5890000000000004</v>
      </c>
      <c r="AE61">
        <v>1969</v>
      </c>
      <c r="AF61">
        <v>13</v>
      </c>
      <c r="AG61">
        <v>534</v>
      </c>
      <c r="AH61">
        <v>400</v>
      </c>
      <c r="AJ61" s="43">
        <f t="shared" si="8"/>
        <v>3938</v>
      </c>
      <c r="AK61" s="43">
        <f t="shared" si="9"/>
        <v>26</v>
      </c>
      <c r="AL61" s="43">
        <f t="shared" si="10"/>
        <v>1068</v>
      </c>
      <c r="AM61" s="43">
        <f t="shared" si="11"/>
        <v>800</v>
      </c>
      <c r="AO61" s="43">
        <f t="shared" si="4"/>
        <v>3938</v>
      </c>
      <c r="AP61" s="43">
        <f t="shared" si="5"/>
        <v>26</v>
      </c>
      <c r="AQ61" s="43">
        <f t="shared" si="6"/>
        <v>1068</v>
      </c>
      <c r="AR61" s="43">
        <f t="shared" si="7"/>
        <v>800</v>
      </c>
      <c r="AT61" s="43">
        <f>MIN(AO61)</f>
        <v>3938</v>
      </c>
      <c r="AU61" s="43">
        <f>MIN(AP61)</f>
        <v>26</v>
      </c>
      <c r="AV61" s="43">
        <f>MIN(AQ61)</f>
        <v>1068</v>
      </c>
      <c r="AW61" s="43">
        <f>MIN(AR61)</f>
        <v>800</v>
      </c>
    </row>
    <row r="62" spans="1:56">
      <c r="A62" s="107" t="str">
        <f t="shared" si="2"/>
        <v/>
      </c>
      <c r="X62" s="48"/>
      <c r="Y62" s="48"/>
      <c r="AJ62" s="43"/>
      <c r="AK62" s="43"/>
      <c r="AL62" s="43"/>
      <c r="AM62" s="43"/>
      <c r="AO62" s="43"/>
      <c r="AP62" s="43"/>
      <c r="AQ62" s="43"/>
      <c r="AR62" s="43"/>
    </row>
    <row r="63" spans="1:56">
      <c r="A63" s="107" t="str">
        <f t="shared" si="2"/>
        <v>G63</v>
      </c>
      <c r="B63" s="1" t="s">
        <v>24258</v>
      </c>
      <c r="C63" s="1" t="s">
        <v>23649</v>
      </c>
      <c r="D63" t="s">
        <v>201</v>
      </c>
      <c r="E63" t="s">
        <v>784</v>
      </c>
      <c r="F63" s="21" t="s">
        <v>187</v>
      </c>
      <c r="G63" s="43" t="s">
        <v>603</v>
      </c>
      <c r="H63" s="44" t="s">
        <v>188</v>
      </c>
      <c r="I63" t="s">
        <v>114</v>
      </c>
      <c r="J63">
        <v>3</v>
      </c>
      <c r="K63">
        <v>4</v>
      </c>
      <c r="L63" t="s">
        <v>41</v>
      </c>
      <c r="M63" t="s">
        <v>180</v>
      </c>
      <c r="N63" s="23" t="s">
        <v>180</v>
      </c>
      <c r="O63">
        <v>1</v>
      </c>
      <c r="P63" s="8">
        <v>638267455</v>
      </c>
      <c r="Q63" s="1" t="s">
        <v>197</v>
      </c>
      <c r="R63" s="2">
        <v>0.68</v>
      </c>
      <c r="S63" s="3">
        <v>0</v>
      </c>
      <c r="V63" s="48">
        <v>6.89</v>
      </c>
      <c r="W63" s="48">
        <v>5.5259999999999998</v>
      </c>
      <c r="X63" s="48">
        <v>15.382999999999999</v>
      </c>
      <c r="Y63" s="48">
        <v>3.3540000000000001</v>
      </c>
      <c r="Z63" s="48">
        <v>8.4169999999999998</v>
      </c>
      <c r="AA63" s="48">
        <v>3.4140000000000001</v>
      </c>
      <c r="AE63">
        <v>1936</v>
      </c>
      <c r="AF63">
        <v>18</v>
      </c>
      <c r="AG63">
        <v>513</v>
      </c>
      <c r="AH63">
        <v>400</v>
      </c>
      <c r="AJ63" s="43">
        <f t="shared" si="8"/>
        <v>7744</v>
      </c>
      <c r="AK63" s="43">
        <f t="shared" si="9"/>
        <v>72</v>
      </c>
      <c r="AL63" s="43">
        <f t="shared" si="10"/>
        <v>2052</v>
      </c>
      <c r="AM63" s="43">
        <f t="shared" si="11"/>
        <v>1600</v>
      </c>
      <c r="AO63" s="43">
        <f t="shared" si="4"/>
        <v>7744</v>
      </c>
      <c r="AP63" s="43">
        <f t="shared" si="5"/>
        <v>72</v>
      </c>
      <c r="AQ63" s="43">
        <f t="shared" si="6"/>
        <v>2052</v>
      </c>
      <c r="AR63" s="43">
        <f t="shared" si="7"/>
        <v>1600</v>
      </c>
      <c r="AT63" s="43">
        <f>MIN(AO63:AO65)</f>
        <v>7744</v>
      </c>
      <c r="AU63" s="43">
        <f>MIN(AP63:AP65)</f>
        <v>48</v>
      </c>
      <c r="AV63" s="43">
        <f>MIN(AQ63:AQ65)</f>
        <v>2024</v>
      </c>
      <c r="AW63" s="43">
        <f>MIN(AR63:AR65)</f>
        <v>1600</v>
      </c>
    </row>
    <row r="64" spans="1:56">
      <c r="A64" s="107" t="str">
        <f t="shared" si="2"/>
        <v/>
      </c>
      <c r="F64" s="22" t="s">
        <v>189</v>
      </c>
      <c r="G64" t="s">
        <v>604</v>
      </c>
      <c r="H64" s="44" t="s">
        <v>190</v>
      </c>
      <c r="I64" t="s">
        <v>115</v>
      </c>
      <c r="K64">
        <v>4</v>
      </c>
      <c r="L64" t="s">
        <v>198</v>
      </c>
      <c r="M64" s="23" t="s">
        <v>198</v>
      </c>
      <c r="N64" s="23" t="s">
        <v>198</v>
      </c>
      <c r="O64">
        <v>1</v>
      </c>
      <c r="P64" s="8">
        <v>638264435</v>
      </c>
      <c r="Q64" s="1" t="s">
        <v>199</v>
      </c>
      <c r="R64" s="2">
        <v>0.6</v>
      </c>
      <c r="S64" s="3">
        <v>0</v>
      </c>
      <c r="V64" s="48">
        <v>6.0549999999999997</v>
      </c>
      <c r="W64" s="48">
        <v>3.4809999999999999</v>
      </c>
      <c r="X64" s="48">
        <v>2.6930000000000001</v>
      </c>
      <c r="Y64" s="48">
        <v>1.4319999999999999</v>
      </c>
      <c r="Z64" s="48">
        <v>2.3690000000000002</v>
      </c>
      <c r="AA64" s="48">
        <v>1.6240000000000001</v>
      </c>
      <c r="AE64">
        <v>1950</v>
      </c>
      <c r="AF64">
        <v>13</v>
      </c>
      <c r="AG64">
        <v>506</v>
      </c>
      <c r="AH64">
        <v>400</v>
      </c>
      <c r="AJ64" s="43">
        <f t="shared" si="8"/>
        <v>7800</v>
      </c>
      <c r="AK64" s="43">
        <f t="shared" si="9"/>
        <v>52</v>
      </c>
      <c r="AL64" s="43">
        <f t="shared" si="10"/>
        <v>2024</v>
      </c>
      <c r="AM64" s="43">
        <f t="shared" si="11"/>
        <v>1600</v>
      </c>
      <c r="AO64" s="43">
        <f t="shared" si="4"/>
        <v>7800</v>
      </c>
      <c r="AP64" s="43">
        <f t="shared" si="5"/>
        <v>52</v>
      </c>
      <c r="AQ64" s="43">
        <f t="shared" si="6"/>
        <v>2024</v>
      </c>
      <c r="AR64" s="43">
        <f t="shared" si="7"/>
        <v>1600</v>
      </c>
    </row>
    <row r="65" spans="1:49">
      <c r="A65" s="107" t="str">
        <f t="shared" si="2"/>
        <v/>
      </c>
      <c r="C65" s="25"/>
      <c r="F65" s="22" t="s">
        <v>191</v>
      </c>
      <c r="G65" t="s">
        <v>605</v>
      </c>
      <c r="H65" s="44" t="s">
        <v>192</v>
      </c>
      <c r="K65">
        <v>4</v>
      </c>
      <c r="L65" t="s">
        <v>41</v>
      </c>
      <c r="M65" s="23" t="s">
        <v>198</v>
      </c>
      <c r="N65" s="23" t="s">
        <v>198</v>
      </c>
      <c r="O65">
        <v>1</v>
      </c>
      <c r="P65" s="8">
        <v>638264927</v>
      </c>
      <c r="Q65" s="1" t="s">
        <v>200</v>
      </c>
      <c r="R65" s="2">
        <v>0.55000000000000004</v>
      </c>
      <c r="S65" s="3">
        <v>0</v>
      </c>
      <c r="V65" s="48">
        <v>4.8929999999999998</v>
      </c>
      <c r="W65" s="48">
        <v>5.8280000000000003</v>
      </c>
      <c r="X65" s="48">
        <v>6.5149999999999997</v>
      </c>
      <c r="Y65" s="48">
        <v>3.617</v>
      </c>
      <c r="Z65" s="48">
        <v>3.6890000000000001</v>
      </c>
      <c r="AA65" s="48">
        <v>3.548</v>
      </c>
      <c r="AE65">
        <v>1990</v>
      </c>
      <c r="AF65">
        <v>12</v>
      </c>
      <c r="AG65">
        <v>512</v>
      </c>
      <c r="AH65">
        <v>400</v>
      </c>
      <c r="AJ65" s="43">
        <f t="shared" si="8"/>
        <v>7960</v>
      </c>
      <c r="AK65" s="43">
        <f t="shared" si="9"/>
        <v>48</v>
      </c>
      <c r="AL65" s="43">
        <f t="shared" si="10"/>
        <v>2048</v>
      </c>
      <c r="AM65" s="43">
        <f t="shared" si="11"/>
        <v>1600</v>
      </c>
      <c r="AO65" s="43">
        <f t="shared" si="4"/>
        <v>7960</v>
      </c>
      <c r="AP65" s="43">
        <f t="shared" si="5"/>
        <v>48</v>
      </c>
      <c r="AQ65" s="43">
        <f t="shared" si="6"/>
        <v>2048</v>
      </c>
      <c r="AR65" s="43">
        <f t="shared" si="7"/>
        <v>1600</v>
      </c>
    </row>
    <row r="66" spans="1:49" s="22" customFormat="1">
      <c r="A66" s="107" t="str">
        <f t="shared" si="2"/>
        <v/>
      </c>
      <c r="B66" s="43"/>
      <c r="G66" s="43"/>
      <c r="H66" s="44"/>
      <c r="X66" s="48"/>
      <c r="Y66" s="48"/>
      <c r="AJ66" s="43"/>
      <c r="AK66" s="43"/>
      <c r="AL66" s="43"/>
      <c r="AM66" s="43"/>
      <c r="AO66" s="43"/>
      <c r="AP66" s="43"/>
      <c r="AQ66" s="43"/>
      <c r="AR66" s="43"/>
    </row>
    <row r="67" spans="1:49">
      <c r="A67" s="107" t="str">
        <f t="shared" si="2"/>
        <v>G67</v>
      </c>
      <c r="B67" s="1" t="s">
        <v>24234</v>
      </c>
      <c r="C67" s="1" t="s">
        <v>202</v>
      </c>
      <c r="D67" t="s">
        <v>204</v>
      </c>
      <c r="E67" t="s">
        <v>784</v>
      </c>
      <c r="F67" s="23" t="s">
        <v>193</v>
      </c>
      <c r="G67" t="s">
        <v>606</v>
      </c>
      <c r="H67" s="44" t="s">
        <v>194</v>
      </c>
      <c r="I67" t="s">
        <v>116</v>
      </c>
      <c r="J67">
        <v>7</v>
      </c>
      <c r="K67">
        <v>4</v>
      </c>
      <c r="L67" s="23" t="s">
        <v>198</v>
      </c>
      <c r="M67" s="23" t="s">
        <v>198</v>
      </c>
      <c r="N67" s="23" t="s">
        <v>198</v>
      </c>
      <c r="O67">
        <v>1</v>
      </c>
      <c r="P67" s="8">
        <v>638267881</v>
      </c>
      <c r="Q67" s="1" t="s">
        <v>203</v>
      </c>
      <c r="R67" s="2">
        <v>0.65</v>
      </c>
      <c r="S67" s="3">
        <v>0</v>
      </c>
      <c r="T67" t="s">
        <v>294</v>
      </c>
      <c r="V67" s="48">
        <v>10.98</v>
      </c>
      <c r="W67" s="48">
        <v>12.111000000000001</v>
      </c>
      <c r="X67" s="48">
        <v>17.257999999999999</v>
      </c>
      <c r="Y67" s="48">
        <v>13.827999999999999</v>
      </c>
      <c r="Z67" s="48">
        <v>13.935</v>
      </c>
      <c r="AA67" s="48">
        <v>13.476000000000001</v>
      </c>
      <c r="AE67">
        <v>1108</v>
      </c>
      <c r="AF67">
        <v>12</v>
      </c>
      <c r="AG67">
        <v>295</v>
      </c>
      <c r="AH67">
        <v>240</v>
      </c>
      <c r="AJ67" s="43">
        <f t="shared" si="8"/>
        <v>4432</v>
      </c>
      <c r="AK67" s="43">
        <f t="shared" si="9"/>
        <v>48</v>
      </c>
      <c r="AL67" s="43">
        <f t="shared" si="10"/>
        <v>1180</v>
      </c>
      <c r="AM67" s="43">
        <f t="shared" si="11"/>
        <v>960</v>
      </c>
      <c r="AO67" s="43">
        <f t="shared" si="4"/>
        <v>4432</v>
      </c>
      <c r="AP67" s="43">
        <f t="shared" si="5"/>
        <v>48</v>
      </c>
      <c r="AQ67" s="43">
        <f t="shared" si="6"/>
        <v>1180</v>
      </c>
      <c r="AR67" s="43">
        <f t="shared" si="7"/>
        <v>960</v>
      </c>
      <c r="AT67" s="43">
        <f>MIN(AO67:AO73)</f>
        <v>3152</v>
      </c>
      <c r="AU67" s="43">
        <f>MIN(AP67:AP73)</f>
        <v>12</v>
      </c>
      <c r="AV67" s="43">
        <f>MIN(AQ67:AQ73)</f>
        <v>816</v>
      </c>
      <c r="AW67" s="43">
        <f>MIN(AR67:AR73)</f>
        <v>640</v>
      </c>
    </row>
    <row r="68" spans="1:49">
      <c r="A68" s="107" t="str">
        <f t="shared" si="2"/>
        <v/>
      </c>
      <c r="F68" s="23" t="s">
        <v>195</v>
      </c>
      <c r="G68" t="s">
        <v>607</v>
      </c>
      <c r="H68" s="44" t="s">
        <v>196</v>
      </c>
      <c r="K68">
        <v>4</v>
      </c>
      <c r="L68" s="23" t="s">
        <v>198</v>
      </c>
      <c r="M68" s="23" t="s">
        <v>198</v>
      </c>
      <c r="N68" s="23" t="s">
        <v>198</v>
      </c>
      <c r="O68">
        <v>1</v>
      </c>
      <c r="P68" s="8">
        <v>638267881</v>
      </c>
      <c r="Q68" s="1" t="s">
        <v>203</v>
      </c>
      <c r="R68" s="2">
        <v>0.56000000000000005</v>
      </c>
      <c r="S68" s="3">
        <v>0</v>
      </c>
      <c r="V68" s="48">
        <v>4.5049999999999999</v>
      </c>
      <c r="W68" s="48">
        <v>7.6470000000000002</v>
      </c>
      <c r="X68" s="48">
        <v>2.4580000000000002</v>
      </c>
      <c r="Y68" s="48">
        <v>7.7489999999999997</v>
      </c>
      <c r="Z68" s="48">
        <v>8.3780000000000001</v>
      </c>
      <c r="AA68" s="48">
        <v>7.5869999999999997</v>
      </c>
      <c r="AE68">
        <v>1451</v>
      </c>
      <c r="AF68">
        <v>17</v>
      </c>
      <c r="AG68">
        <v>414</v>
      </c>
      <c r="AH68">
        <v>320</v>
      </c>
      <c r="AJ68" s="43">
        <f t="shared" si="8"/>
        <v>5804</v>
      </c>
      <c r="AK68" s="43">
        <f t="shared" si="9"/>
        <v>68</v>
      </c>
      <c r="AL68" s="43">
        <f t="shared" si="10"/>
        <v>1656</v>
      </c>
      <c r="AM68" s="43">
        <f t="shared" si="11"/>
        <v>1280</v>
      </c>
      <c r="AO68" s="43">
        <f t="shared" si="4"/>
        <v>5804</v>
      </c>
      <c r="AP68" s="43">
        <f t="shared" si="5"/>
        <v>68</v>
      </c>
      <c r="AQ68" s="43">
        <f t="shared" si="6"/>
        <v>1656</v>
      </c>
      <c r="AR68" s="43">
        <f t="shared" si="7"/>
        <v>1280</v>
      </c>
    </row>
    <row r="69" spans="1:49" s="43" customFormat="1">
      <c r="A69" s="107" t="str">
        <f t="shared" si="2"/>
        <v/>
      </c>
      <c r="F69" s="43" t="s">
        <v>624</v>
      </c>
      <c r="G69" t="s">
        <v>625</v>
      </c>
      <c r="H69" s="44" t="s">
        <v>932</v>
      </c>
      <c r="K69" s="43">
        <v>4</v>
      </c>
      <c r="L69" s="43" t="s">
        <v>198</v>
      </c>
      <c r="O69" s="43">
        <v>1</v>
      </c>
      <c r="P69" s="8">
        <v>638265085</v>
      </c>
      <c r="Q69" s="1" t="s">
        <v>22653</v>
      </c>
      <c r="R69" s="2">
        <v>0.52</v>
      </c>
      <c r="S69" s="3">
        <v>3.0000000000000001E-93</v>
      </c>
      <c r="V69" s="48">
        <v>5.1260000000000003</v>
      </c>
      <c r="W69" s="48">
        <v>2.9260000000000002</v>
      </c>
      <c r="X69" s="48">
        <v>9.1690000000000005</v>
      </c>
      <c r="Y69" s="48">
        <v>4.1369999999999996</v>
      </c>
      <c r="Z69" s="48">
        <v>5.4009999999999998</v>
      </c>
      <c r="AA69" s="48">
        <v>4.343</v>
      </c>
      <c r="AE69" s="43">
        <v>1100</v>
      </c>
      <c r="AF69" s="43">
        <v>15</v>
      </c>
      <c r="AG69" s="43">
        <v>297</v>
      </c>
      <c r="AH69" s="43">
        <v>240</v>
      </c>
      <c r="AJ69" s="43">
        <f t="shared" si="8"/>
        <v>4400</v>
      </c>
      <c r="AK69" s="43">
        <f t="shared" si="9"/>
        <v>60</v>
      </c>
      <c r="AL69" s="43">
        <f t="shared" si="10"/>
        <v>1188</v>
      </c>
      <c r="AM69" s="43">
        <f t="shared" si="11"/>
        <v>960</v>
      </c>
      <c r="AO69" s="43">
        <f t="shared" si="4"/>
        <v>4400</v>
      </c>
      <c r="AP69" s="43">
        <f t="shared" si="5"/>
        <v>60</v>
      </c>
      <c r="AQ69" s="43">
        <f t="shared" si="6"/>
        <v>1188</v>
      </c>
      <c r="AR69" s="43">
        <f t="shared" si="7"/>
        <v>960</v>
      </c>
    </row>
    <row r="70" spans="1:49" s="43" customFormat="1">
      <c r="A70" s="107" t="str">
        <f t="shared" si="2"/>
        <v/>
      </c>
      <c r="F70" s="43" t="s">
        <v>621</v>
      </c>
      <c r="G70" t="s">
        <v>620</v>
      </c>
      <c r="H70" s="44" t="s">
        <v>930</v>
      </c>
      <c r="K70" s="43">
        <v>4</v>
      </c>
      <c r="L70" s="43" t="s">
        <v>198</v>
      </c>
      <c r="O70" s="43">
        <v>1</v>
      </c>
      <c r="P70" s="8">
        <v>638260727</v>
      </c>
      <c r="Q70" s="1" t="s">
        <v>22650</v>
      </c>
      <c r="R70" s="2">
        <v>0.87</v>
      </c>
      <c r="S70" s="3">
        <v>4E-150</v>
      </c>
      <c r="V70" s="48">
        <v>10.52</v>
      </c>
      <c r="W70" s="48">
        <v>10.509</v>
      </c>
      <c r="X70" s="48">
        <v>9.0739999999999998</v>
      </c>
      <c r="Y70" s="48">
        <v>8.4459999999999997</v>
      </c>
      <c r="Z70" s="48">
        <v>7.6310000000000002</v>
      </c>
      <c r="AA70" s="48">
        <v>8.5169999999999995</v>
      </c>
      <c r="AC70" s="43" t="s">
        <v>22649</v>
      </c>
      <c r="AE70" s="43">
        <v>1120</v>
      </c>
      <c r="AF70" s="43">
        <v>14</v>
      </c>
      <c r="AG70" s="43">
        <v>293</v>
      </c>
      <c r="AH70" s="43">
        <v>240</v>
      </c>
      <c r="AJ70" s="43">
        <f t="shared" si="8"/>
        <v>4480</v>
      </c>
      <c r="AK70" s="43">
        <f t="shared" si="9"/>
        <v>56</v>
      </c>
      <c r="AL70" s="43">
        <f t="shared" si="10"/>
        <v>1172</v>
      </c>
      <c r="AM70" s="43">
        <f t="shared" si="11"/>
        <v>960</v>
      </c>
      <c r="AO70" s="43">
        <f t="shared" si="4"/>
        <v>4480</v>
      </c>
      <c r="AP70" s="43">
        <f t="shared" si="5"/>
        <v>56</v>
      </c>
      <c r="AQ70" s="43">
        <f t="shared" si="6"/>
        <v>1172</v>
      </c>
      <c r="AR70" s="43">
        <f t="shared" si="7"/>
        <v>960</v>
      </c>
    </row>
    <row r="71" spans="1:49" s="43" customFormat="1">
      <c r="A71" s="107" t="str">
        <f t="shared" si="2"/>
        <v/>
      </c>
      <c r="F71" s="43" t="s">
        <v>623</v>
      </c>
      <c r="G71" t="s">
        <v>622</v>
      </c>
      <c r="H71" s="44" t="s">
        <v>931</v>
      </c>
      <c r="K71" s="43">
        <v>4</v>
      </c>
      <c r="L71" s="43" t="s">
        <v>198</v>
      </c>
      <c r="O71" s="43">
        <v>4</v>
      </c>
      <c r="P71" s="8">
        <v>638210522</v>
      </c>
      <c r="Q71" s="1" t="s">
        <v>22651</v>
      </c>
      <c r="R71" s="2">
        <v>0.34</v>
      </c>
      <c r="S71" s="3">
        <v>4.0000000000000002E-32</v>
      </c>
      <c r="V71" s="48">
        <v>1.931</v>
      </c>
      <c r="W71" s="48">
        <v>4.093</v>
      </c>
      <c r="X71" s="48">
        <v>3.3290000000000002</v>
      </c>
      <c r="Y71" s="48">
        <v>7.9409999999999998</v>
      </c>
      <c r="Z71" s="48">
        <v>8.7219999999999995</v>
      </c>
      <c r="AA71" s="48">
        <v>9.0630000000000006</v>
      </c>
      <c r="AC71" s="43" t="s">
        <v>22652</v>
      </c>
      <c r="AE71" s="43">
        <v>3767</v>
      </c>
      <c r="AF71" s="43">
        <v>39</v>
      </c>
      <c r="AG71" s="43">
        <v>1066</v>
      </c>
      <c r="AH71" s="43">
        <v>800</v>
      </c>
      <c r="AJ71" s="43">
        <f t="shared" si="8"/>
        <v>15068</v>
      </c>
      <c r="AK71" s="43">
        <f t="shared" si="9"/>
        <v>156</v>
      </c>
      <c r="AL71" s="43">
        <f t="shared" si="10"/>
        <v>4264</v>
      </c>
      <c r="AM71" s="43">
        <f t="shared" si="11"/>
        <v>3200</v>
      </c>
      <c r="AO71" s="43">
        <f t="shared" si="4"/>
        <v>15068</v>
      </c>
      <c r="AP71" s="43">
        <f t="shared" si="5"/>
        <v>156</v>
      </c>
      <c r="AQ71" s="43">
        <f t="shared" si="6"/>
        <v>4264</v>
      </c>
      <c r="AR71" s="43">
        <f t="shared" si="7"/>
        <v>3200</v>
      </c>
    </row>
    <row r="72" spans="1:49" s="43" customFormat="1">
      <c r="A72" s="107" t="str">
        <f t="shared" si="2"/>
        <v/>
      </c>
      <c r="F72" s="43" t="s">
        <v>626</v>
      </c>
      <c r="G72" t="s">
        <v>627</v>
      </c>
      <c r="H72" s="44" t="s">
        <v>933</v>
      </c>
      <c r="K72" s="43">
        <v>4</v>
      </c>
      <c r="L72" s="43" t="s">
        <v>198</v>
      </c>
      <c r="O72" s="43">
        <v>1</v>
      </c>
      <c r="P72" s="8">
        <v>638259814</v>
      </c>
      <c r="Q72" s="1" t="s">
        <v>22654</v>
      </c>
      <c r="R72" s="2">
        <v>0.7</v>
      </c>
      <c r="S72" s="3">
        <v>5.9999999999999997E-75</v>
      </c>
      <c r="V72" s="48">
        <v>7.9980000000000002</v>
      </c>
      <c r="W72" s="48">
        <v>8.9429999999999996</v>
      </c>
      <c r="X72" s="48">
        <v>5.0190000000000001</v>
      </c>
      <c r="Y72" s="48">
        <v>10.089</v>
      </c>
      <c r="Z72" s="48">
        <v>9.0909999999999993</v>
      </c>
      <c r="AA72" s="48">
        <v>10.404999999999999</v>
      </c>
      <c r="AC72" s="43" t="s">
        <v>22655</v>
      </c>
      <c r="AE72" s="43">
        <v>788</v>
      </c>
      <c r="AF72" s="43">
        <v>5</v>
      </c>
      <c r="AG72" s="43">
        <v>204</v>
      </c>
      <c r="AH72" s="43">
        <v>160</v>
      </c>
      <c r="AJ72" s="43">
        <f t="shared" si="8"/>
        <v>3152</v>
      </c>
      <c r="AK72" s="43">
        <f t="shared" si="9"/>
        <v>20</v>
      </c>
      <c r="AL72" s="43">
        <f t="shared" si="10"/>
        <v>816</v>
      </c>
      <c r="AM72" s="43">
        <f t="shared" si="11"/>
        <v>640</v>
      </c>
      <c r="AO72" s="43">
        <f t="shared" si="4"/>
        <v>3152</v>
      </c>
      <c r="AP72" s="43">
        <f t="shared" si="5"/>
        <v>20</v>
      </c>
      <c r="AQ72" s="43">
        <f t="shared" si="6"/>
        <v>816</v>
      </c>
      <c r="AR72" s="43">
        <f t="shared" si="7"/>
        <v>640</v>
      </c>
    </row>
    <row r="73" spans="1:49" s="43" customFormat="1">
      <c r="A73" s="107" t="str">
        <f t="shared" si="2"/>
        <v/>
      </c>
      <c r="F73" s="43" t="s">
        <v>628</v>
      </c>
      <c r="G73" t="s">
        <v>629</v>
      </c>
      <c r="H73" s="44" t="s">
        <v>934</v>
      </c>
      <c r="K73" s="43">
        <v>4</v>
      </c>
      <c r="L73" s="43" t="s">
        <v>198</v>
      </c>
      <c r="O73" s="43">
        <v>1</v>
      </c>
      <c r="P73" s="8">
        <v>638259833</v>
      </c>
      <c r="Q73" s="1" t="s">
        <v>22657</v>
      </c>
      <c r="R73" s="2">
        <v>0.79</v>
      </c>
      <c r="S73" s="3">
        <v>9.9999999999999999E-93</v>
      </c>
      <c r="V73" s="48">
        <v>6.3769999999999998</v>
      </c>
      <c r="W73" s="48">
        <v>9.1980000000000004</v>
      </c>
      <c r="X73" s="48">
        <v>6.6130000000000004</v>
      </c>
      <c r="Y73" s="48">
        <v>5.98</v>
      </c>
      <c r="Z73" s="48">
        <v>6.5709999999999997</v>
      </c>
      <c r="AA73" s="48">
        <v>6.0730000000000004</v>
      </c>
      <c r="AC73" s="43" t="s">
        <v>22656</v>
      </c>
      <c r="AE73" s="43">
        <v>807</v>
      </c>
      <c r="AF73" s="43">
        <v>3</v>
      </c>
      <c r="AG73" s="43">
        <v>219</v>
      </c>
      <c r="AH73" s="43">
        <v>160</v>
      </c>
      <c r="AJ73" s="43">
        <f t="shared" si="8"/>
        <v>3228</v>
      </c>
      <c r="AK73" s="43">
        <f t="shared" si="9"/>
        <v>12</v>
      </c>
      <c r="AL73" s="43">
        <f t="shared" si="10"/>
        <v>876</v>
      </c>
      <c r="AM73" s="43">
        <f t="shared" si="11"/>
        <v>640</v>
      </c>
      <c r="AO73" s="43">
        <f t="shared" si="4"/>
        <v>3228</v>
      </c>
      <c r="AP73" s="43">
        <f t="shared" si="5"/>
        <v>12</v>
      </c>
      <c r="AQ73" s="43">
        <f t="shared" si="6"/>
        <v>876</v>
      </c>
      <c r="AR73" s="43">
        <f t="shared" si="7"/>
        <v>640</v>
      </c>
    </row>
    <row r="74" spans="1:49" s="23" customFormat="1">
      <c r="A74" s="107" t="str">
        <f t="shared" ref="A74:A87" si="12">IF(TYPE(E74)=2,CONCATENATE("G",ROW()),"")</f>
        <v/>
      </c>
      <c r="B74" s="43"/>
      <c r="G74" s="43"/>
      <c r="H74" s="24"/>
      <c r="W74" s="48"/>
      <c r="X74" s="48"/>
      <c r="AE74" s="48"/>
      <c r="AJ74" s="43"/>
      <c r="AK74" s="43"/>
      <c r="AL74" s="43"/>
      <c r="AM74" s="43"/>
      <c r="AO74" s="43"/>
      <c r="AP74" s="43"/>
      <c r="AQ74" s="43"/>
      <c r="AR74" s="43"/>
    </row>
    <row r="75" spans="1:49">
      <c r="A75" s="107" t="str">
        <f t="shared" si="12"/>
        <v>G75</v>
      </c>
      <c r="B75" s="1" t="s">
        <v>24259</v>
      </c>
      <c r="C75" s="1" t="s">
        <v>208</v>
      </c>
      <c r="D75" t="s">
        <v>221</v>
      </c>
      <c r="E75" t="s">
        <v>129</v>
      </c>
      <c r="F75" s="27" t="s">
        <v>206</v>
      </c>
      <c r="G75" t="s">
        <v>608</v>
      </c>
      <c r="H75" s="28" t="s">
        <v>207</v>
      </c>
      <c r="I75" s="26" t="s">
        <v>205</v>
      </c>
      <c r="J75">
        <v>2</v>
      </c>
      <c r="K75">
        <v>4</v>
      </c>
      <c r="L75" s="27" t="s">
        <v>198</v>
      </c>
      <c r="M75" s="27" t="s">
        <v>198</v>
      </c>
      <c r="N75" s="27" t="s">
        <v>198</v>
      </c>
      <c r="O75">
        <v>3</v>
      </c>
      <c r="P75" s="8">
        <v>645763086</v>
      </c>
      <c r="Q75" s="1" t="s">
        <v>209</v>
      </c>
      <c r="R75" s="2">
        <v>0.85</v>
      </c>
      <c r="S75" s="3">
        <v>0</v>
      </c>
      <c r="T75" t="s">
        <v>295</v>
      </c>
      <c r="V75" s="48">
        <v>6.1310000000000002</v>
      </c>
      <c r="W75" s="48">
        <v>7.3940000000000001</v>
      </c>
      <c r="X75" s="48">
        <v>7.21</v>
      </c>
      <c r="Y75" s="48">
        <v>4.9169999999999998</v>
      </c>
      <c r="Z75" s="48">
        <v>7.6529999999999996</v>
      </c>
      <c r="AA75" s="48">
        <v>5.2030000000000003</v>
      </c>
      <c r="AE75" s="48">
        <v>3189</v>
      </c>
      <c r="AF75">
        <v>22</v>
      </c>
      <c r="AG75">
        <v>853</v>
      </c>
      <c r="AH75">
        <v>640</v>
      </c>
      <c r="AJ75" s="43">
        <f t="shared" si="8"/>
        <v>12756</v>
      </c>
      <c r="AK75" s="43">
        <f t="shared" si="9"/>
        <v>88</v>
      </c>
      <c r="AL75" s="43">
        <f t="shared" si="10"/>
        <v>3412</v>
      </c>
      <c r="AM75" s="43">
        <f t="shared" si="11"/>
        <v>2560</v>
      </c>
      <c r="AO75" s="43">
        <f t="shared" si="4"/>
        <v>12756</v>
      </c>
      <c r="AP75" s="43">
        <f t="shared" si="5"/>
        <v>88</v>
      </c>
      <c r="AQ75" s="43">
        <f t="shared" si="6"/>
        <v>3412</v>
      </c>
      <c r="AR75" s="43">
        <f t="shared" si="7"/>
        <v>2560</v>
      </c>
      <c r="AT75" s="43">
        <f>MIN(AO75:AO76)</f>
        <v>6272</v>
      </c>
      <c r="AU75" s="43">
        <f>MIN(AP75:AP76)</f>
        <v>24</v>
      </c>
      <c r="AV75" s="43">
        <f>MIN(AQ75:AQ76)</f>
        <v>1780</v>
      </c>
      <c r="AW75" s="43">
        <f>MIN(AR75:AR76)</f>
        <v>1280</v>
      </c>
    </row>
    <row r="76" spans="1:49" s="43" customFormat="1">
      <c r="A76" s="107" t="str">
        <f t="shared" si="12"/>
        <v/>
      </c>
      <c r="B76" s="1"/>
      <c r="C76" s="1"/>
      <c r="F76" s="43" t="s">
        <v>631</v>
      </c>
      <c r="G76" t="s">
        <v>632</v>
      </c>
      <c r="H76" s="44" t="s">
        <v>633</v>
      </c>
      <c r="I76" s="44"/>
      <c r="K76" s="43">
        <v>4</v>
      </c>
      <c r="L76" s="43" t="s">
        <v>198</v>
      </c>
      <c r="O76" s="43">
        <v>1</v>
      </c>
      <c r="P76" s="8">
        <v>638264348</v>
      </c>
      <c r="Q76" s="1" t="s">
        <v>22658</v>
      </c>
      <c r="R76" s="2">
        <v>0.81</v>
      </c>
      <c r="S76" s="3">
        <v>7.0000000000000002E-158</v>
      </c>
      <c r="V76" s="48">
        <v>4.3650000000000002</v>
      </c>
      <c r="W76" s="48">
        <v>6</v>
      </c>
      <c r="X76" s="48">
        <v>4.9880000000000004</v>
      </c>
      <c r="Y76" s="48">
        <v>3.0619999999999998</v>
      </c>
      <c r="Z76" s="48">
        <v>5.4660000000000002</v>
      </c>
      <c r="AA76" s="48">
        <v>3.2149999999999999</v>
      </c>
      <c r="AE76" s="48">
        <v>1568</v>
      </c>
      <c r="AF76" s="43">
        <v>6</v>
      </c>
      <c r="AG76" s="43">
        <v>445</v>
      </c>
      <c r="AH76" s="43">
        <v>320</v>
      </c>
      <c r="AJ76" s="43">
        <f t="shared" si="8"/>
        <v>6272</v>
      </c>
      <c r="AK76" s="43">
        <f t="shared" si="9"/>
        <v>24</v>
      </c>
      <c r="AL76" s="43">
        <f t="shared" si="10"/>
        <v>1780</v>
      </c>
      <c r="AM76" s="43">
        <f t="shared" si="11"/>
        <v>1280</v>
      </c>
      <c r="AO76" s="43">
        <f t="shared" ref="AO76:AO83" si="13">AJ76</f>
        <v>6272</v>
      </c>
      <c r="AP76" s="43">
        <f t="shared" si="5"/>
        <v>24</v>
      </c>
      <c r="AQ76" s="43">
        <f t="shared" si="6"/>
        <v>1780</v>
      </c>
      <c r="AR76" s="43">
        <f t="shared" si="7"/>
        <v>1280</v>
      </c>
    </row>
    <row r="77" spans="1:49">
      <c r="A77" s="107" t="str">
        <f t="shared" si="12"/>
        <v/>
      </c>
      <c r="W77" s="48"/>
      <c r="X77" s="48"/>
      <c r="AE77" s="48"/>
      <c r="AJ77" s="43"/>
      <c r="AK77" s="43"/>
      <c r="AL77" s="43"/>
      <c r="AM77" s="43"/>
      <c r="AO77" s="43"/>
      <c r="AP77" s="43"/>
      <c r="AQ77" s="43"/>
      <c r="AR77" s="43"/>
    </row>
    <row r="78" spans="1:49">
      <c r="A78" s="107" t="str">
        <f t="shared" si="12"/>
        <v>G78</v>
      </c>
      <c r="B78" s="1" t="s">
        <v>24053</v>
      </c>
      <c r="C78" s="1" t="s">
        <v>23652</v>
      </c>
      <c r="D78" t="s">
        <v>220</v>
      </c>
      <c r="E78" t="s">
        <v>129</v>
      </c>
      <c r="F78" s="29" t="s">
        <v>211</v>
      </c>
      <c r="G78" t="s">
        <v>609</v>
      </c>
      <c r="H78" s="30" t="s">
        <v>935</v>
      </c>
      <c r="I78" t="s">
        <v>210</v>
      </c>
      <c r="J78">
        <v>2</v>
      </c>
      <c r="K78">
        <v>4</v>
      </c>
      <c r="L78" s="29" t="s">
        <v>198</v>
      </c>
      <c r="M78" s="29" t="s">
        <v>198</v>
      </c>
      <c r="N78" s="29" t="s">
        <v>198</v>
      </c>
      <c r="O78">
        <v>1</v>
      </c>
      <c r="P78" s="8">
        <v>638261353</v>
      </c>
      <c r="Q78" s="1" t="s">
        <v>213</v>
      </c>
      <c r="R78" s="2">
        <v>0.45</v>
      </c>
      <c r="S78" s="3">
        <v>0</v>
      </c>
      <c r="T78" t="s">
        <v>296</v>
      </c>
      <c r="V78" s="48">
        <v>1.903</v>
      </c>
      <c r="W78" s="48">
        <v>2.0299999999999998</v>
      </c>
      <c r="X78" s="48">
        <v>0.82699999999999996</v>
      </c>
      <c r="Y78" s="48">
        <v>2.423</v>
      </c>
      <c r="Z78" s="48">
        <v>1.917</v>
      </c>
      <c r="AA78" s="48">
        <v>2.4529999999999998</v>
      </c>
      <c r="AD78" s="48"/>
      <c r="AE78" s="48">
        <v>2381</v>
      </c>
      <c r="AF78">
        <v>19</v>
      </c>
      <c r="AG78">
        <v>637</v>
      </c>
      <c r="AH78">
        <v>480</v>
      </c>
      <c r="AJ78" s="43">
        <f t="shared" si="8"/>
        <v>9524</v>
      </c>
      <c r="AK78" s="43">
        <f t="shared" si="9"/>
        <v>76</v>
      </c>
      <c r="AL78" s="43">
        <f t="shared" si="10"/>
        <v>2548</v>
      </c>
      <c r="AM78" s="43">
        <f t="shared" si="11"/>
        <v>1920</v>
      </c>
      <c r="AO78" s="43">
        <f t="shared" si="13"/>
        <v>9524</v>
      </c>
      <c r="AP78" s="43">
        <f t="shared" ref="AP78:AP83" si="14">AK78</f>
        <v>76</v>
      </c>
      <c r="AQ78" s="43">
        <f t="shared" ref="AQ78:AQ83" si="15">AL78</f>
        <v>2548</v>
      </c>
      <c r="AR78" s="43">
        <f t="shared" ref="AR78:AR83" si="16">AM78</f>
        <v>1920</v>
      </c>
      <c r="AT78" s="43">
        <f>MIN(AO78:AO79)</f>
        <v>9524</v>
      </c>
      <c r="AU78" s="43">
        <f>MIN(AP78:AP79)</f>
        <v>72</v>
      </c>
      <c r="AV78" s="43">
        <f>MIN(AQ78:AQ79)</f>
        <v>2548</v>
      </c>
      <c r="AW78" s="43">
        <f>MIN(AR78:AR79)</f>
        <v>1920</v>
      </c>
    </row>
    <row r="79" spans="1:49">
      <c r="A79" s="107" t="str">
        <f t="shared" si="12"/>
        <v/>
      </c>
      <c r="F79" s="29" t="s">
        <v>212</v>
      </c>
      <c r="G79" t="s">
        <v>610</v>
      </c>
      <c r="H79" s="30" t="s">
        <v>936</v>
      </c>
      <c r="K79">
        <v>4</v>
      </c>
      <c r="L79" t="s">
        <v>41</v>
      </c>
      <c r="M79" s="29" t="s">
        <v>198</v>
      </c>
      <c r="N79" s="29" t="s">
        <v>198</v>
      </c>
      <c r="O79" s="29">
        <v>1</v>
      </c>
      <c r="P79" s="8">
        <v>638261353</v>
      </c>
      <c r="Q79" s="1" t="s">
        <v>213</v>
      </c>
      <c r="R79" s="2">
        <v>0.36</v>
      </c>
      <c r="S79" s="3">
        <v>2.9999999999999999E-82</v>
      </c>
      <c r="V79" s="48">
        <v>1.3440000000000001</v>
      </c>
      <c r="W79" s="48">
        <v>3.1989999999999998</v>
      </c>
      <c r="X79" s="48">
        <v>1.5449999999999999</v>
      </c>
      <c r="Y79" s="48">
        <v>3.4860000000000002</v>
      </c>
      <c r="Z79" s="48">
        <v>3.8769999999999998</v>
      </c>
      <c r="AA79" s="48">
        <v>3.5529999999999999</v>
      </c>
      <c r="AD79" s="48"/>
      <c r="AE79" s="48">
        <v>2758</v>
      </c>
      <c r="AF79">
        <v>18</v>
      </c>
      <c r="AG79">
        <v>741</v>
      </c>
      <c r="AH79">
        <v>560</v>
      </c>
      <c r="AJ79" s="43">
        <f t="shared" si="8"/>
        <v>11032</v>
      </c>
      <c r="AK79" s="43">
        <f t="shared" si="9"/>
        <v>72</v>
      </c>
      <c r="AL79" s="43">
        <f t="shared" si="10"/>
        <v>2964</v>
      </c>
      <c r="AM79" s="43">
        <f t="shared" si="11"/>
        <v>2240</v>
      </c>
      <c r="AO79" s="43">
        <f t="shared" si="13"/>
        <v>11032</v>
      </c>
      <c r="AP79" s="43">
        <f t="shared" si="14"/>
        <v>72</v>
      </c>
      <c r="AQ79" s="43">
        <f t="shared" si="15"/>
        <v>2964</v>
      </c>
      <c r="AR79" s="43">
        <f t="shared" si="16"/>
        <v>2240</v>
      </c>
    </row>
    <row r="80" spans="1:49" s="31" customFormat="1">
      <c r="A80" s="107" t="str">
        <f t="shared" si="12"/>
        <v/>
      </c>
      <c r="B80" s="43"/>
      <c r="G80" s="43"/>
      <c r="H80" s="32"/>
      <c r="P80" s="8"/>
      <c r="Q80" s="1"/>
      <c r="R80" s="2"/>
      <c r="S80" s="3"/>
      <c r="W80" s="48"/>
      <c r="X80" s="48"/>
      <c r="AD80" s="48"/>
      <c r="AE80" s="48"/>
      <c r="AJ80" s="43"/>
      <c r="AK80" s="43"/>
      <c r="AL80" s="43"/>
      <c r="AM80" s="43"/>
      <c r="AO80" s="43"/>
      <c r="AP80" s="43"/>
      <c r="AQ80" s="43"/>
      <c r="AR80" s="43"/>
    </row>
    <row r="81" spans="1:49">
      <c r="A81" s="107" t="str">
        <f t="shared" si="12"/>
        <v>G81</v>
      </c>
      <c r="B81" s="1" t="s">
        <v>24260</v>
      </c>
      <c r="C81" s="1" t="s">
        <v>218</v>
      </c>
      <c r="D81" s="1" t="s">
        <v>219</v>
      </c>
      <c r="E81" t="s">
        <v>129</v>
      </c>
      <c r="F81" s="31" t="s">
        <v>214</v>
      </c>
      <c r="G81" t="s">
        <v>611</v>
      </c>
      <c r="H81" s="32" t="s">
        <v>215</v>
      </c>
      <c r="I81" t="s">
        <v>216</v>
      </c>
      <c r="J81">
        <v>1</v>
      </c>
      <c r="K81">
        <v>4</v>
      </c>
      <c r="L81" t="s">
        <v>198</v>
      </c>
      <c r="M81" s="31" t="s">
        <v>222</v>
      </c>
      <c r="N81" s="31" t="s">
        <v>222</v>
      </c>
      <c r="O81">
        <v>3</v>
      </c>
      <c r="P81" s="8">
        <v>645758197</v>
      </c>
      <c r="Q81" s="1" t="s">
        <v>217</v>
      </c>
      <c r="R81" s="2">
        <v>0.88</v>
      </c>
      <c r="S81" s="3">
        <v>0</v>
      </c>
      <c r="T81" t="s">
        <v>286</v>
      </c>
      <c r="V81" s="48">
        <v>7.8680000000000003</v>
      </c>
      <c r="W81" s="48">
        <v>14.119</v>
      </c>
      <c r="X81" s="48">
        <v>12.461</v>
      </c>
      <c r="Y81" s="48">
        <v>10.321999999999999</v>
      </c>
      <c r="Z81" s="48">
        <v>10.983000000000001</v>
      </c>
      <c r="AA81" s="48">
        <v>10.542</v>
      </c>
      <c r="AD81" s="48"/>
      <c r="AE81">
        <v>2051</v>
      </c>
      <c r="AF81">
        <v>15</v>
      </c>
      <c r="AG81">
        <v>573</v>
      </c>
      <c r="AH81">
        <v>400</v>
      </c>
      <c r="AJ81" s="43">
        <f>AE81*$K81</f>
        <v>8204</v>
      </c>
      <c r="AK81" s="43">
        <f>AF81*$K81</f>
        <v>60</v>
      </c>
      <c r="AL81" s="43">
        <f>AG81*$K81</f>
        <v>2292</v>
      </c>
      <c r="AM81" s="43">
        <f>AH81*$K81</f>
        <v>1600</v>
      </c>
      <c r="AO81" s="43">
        <f t="shared" si="13"/>
        <v>8204</v>
      </c>
      <c r="AP81" s="43">
        <f t="shared" si="14"/>
        <v>60</v>
      </c>
      <c r="AQ81" s="43">
        <f t="shared" si="15"/>
        <v>2292</v>
      </c>
      <c r="AR81" s="43">
        <f t="shared" si="16"/>
        <v>1600</v>
      </c>
      <c r="AT81" s="43">
        <f>MIN(AO81)</f>
        <v>8204</v>
      </c>
      <c r="AU81" s="43">
        <f>MIN(AP81)</f>
        <v>60</v>
      </c>
      <c r="AV81" s="43">
        <f>MIN(AQ81)</f>
        <v>2292</v>
      </c>
      <c r="AW81" s="43">
        <f>MIN(AR81)</f>
        <v>1600</v>
      </c>
    </row>
    <row r="82" spans="1:49">
      <c r="A82" s="107" t="str">
        <f t="shared" si="12"/>
        <v/>
      </c>
      <c r="V82" s="48"/>
      <c r="W82" s="48"/>
      <c r="X82" s="48"/>
      <c r="AD82" s="48"/>
      <c r="AJ82" s="43"/>
      <c r="AK82" s="43"/>
      <c r="AL82" s="43"/>
      <c r="AM82" s="43"/>
      <c r="AO82" s="43"/>
      <c r="AP82" s="43"/>
      <c r="AQ82" s="43"/>
      <c r="AR82" s="43"/>
    </row>
    <row r="83" spans="1:49">
      <c r="A83" s="107" t="str">
        <f t="shared" si="12"/>
        <v>G83</v>
      </c>
      <c r="B83" s="1" t="s">
        <v>24054</v>
      </c>
      <c r="C83" s="1" t="s">
        <v>22780</v>
      </c>
      <c r="D83" t="s">
        <v>22778</v>
      </c>
      <c r="E83" t="s">
        <v>784</v>
      </c>
      <c r="F83" t="s">
        <v>22776</v>
      </c>
      <c r="G83" s="43" t="s">
        <v>6644</v>
      </c>
      <c r="H83" t="s">
        <v>22777</v>
      </c>
      <c r="I83" t="s">
        <v>22779</v>
      </c>
      <c r="J83">
        <v>1</v>
      </c>
      <c r="K83">
        <v>4</v>
      </c>
      <c r="L83" s="43" t="s">
        <v>198</v>
      </c>
      <c r="M83" s="43" t="s">
        <v>222</v>
      </c>
      <c r="N83" s="43" t="s">
        <v>222</v>
      </c>
      <c r="O83">
        <v>3</v>
      </c>
      <c r="P83" s="8">
        <v>645754264</v>
      </c>
      <c r="Q83" s="1" t="s">
        <v>22781</v>
      </c>
      <c r="R83" s="2">
        <v>0.87</v>
      </c>
      <c r="S83" s="3">
        <v>0</v>
      </c>
      <c r="V83" s="48">
        <v>9.7889999999999997</v>
      </c>
      <c r="W83" s="48">
        <v>14.666</v>
      </c>
      <c r="X83" s="48">
        <v>12.206</v>
      </c>
      <c r="Y83" s="48">
        <v>9.1349999999999998</v>
      </c>
      <c r="Z83" s="48">
        <v>11.586</v>
      </c>
      <c r="AA83" s="48">
        <v>9.1790000000000003</v>
      </c>
      <c r="AD83" s="48"/>
      <c r="AE83">
        <v>2679</v>
      </c>
      <c r="AF83">
        <v>20</v>
      </c>
      <c r="AG83">
        <v>740</v>
      </c>
      <c r="AH83">
        <v>546</v>
      </c>
      <c r="AJ83" s="43">
        <f>AE83*$K83</f>
        <v>10716</v>
      </c>
      <c r="AK83" s="43">
        <f>AF83*$K83</f>
        <v>80</v>
      </c>
      <c r="AL83" s="43">
        <f>AG83*$K83</f>
        <v>2960</v>
      </c>
      <c r="AM83" s="43">
        <f>AH83*$K83</f>
        <v>2184</v>
      </c>
      <c r="AO83" s="43">
        <f t="shared" si="13"/>
        <v>10716</v>
      </c>
      <c r="AP83" s="43">
        <f t="shared" si="14"/>
        <v>80</v>
      </c>
      <c r="AQ83" s="43">
        <f t="shared" si="15"/>
        <v>2960</v>
      </c>
      <c r="AR83" s="43">
        <f t="shared" si="16"/>
        <v>2184</v>
      </c>
      <c r="AT83" s="43">
        <f>MIN(AO83)</f>
        <v>10716</v>
      </c>
      <c r="AU83" s="43">
        <f>MIN(AP83)</f>
        <v>80</v>
      </c>
      <c r="AV83" s="43">
        <f>MIN(AQ83)</f>
        <v>2960</v>
      </c>
      <c r="AW83" s="43">
        <f>MIN(AR83)</f>
        <v>2184</v>
      </c>
    </row>
    <row r="84" spans="1:49">
      <c r="A84" s="126" t="str">
        <f t="shared" si="12"/>
        <v/>
      </c>
      <c r="I84" s="43"/>
      <c r="V84" s="48"/>
      <c r="W84" s="48"/>
      <c r="X84" s="48"/>
      <c r="AC84" s="48"/>
      <c r="AD84" s="48"/>
    </row>
    <row r="85" spans="1:49">
      <c r="A85" s="126" t="str">
        <f t="shared" si="12"/>
        <v>G85</v>
      </c>
      <c r="B85" s="43" t="s">
        <v>25060</v>
      </c>
      <c r="C85" s="1" t="s">
        <v>25058</v>
      </c>
      <c r="D85" t="s">
        <v>25059</v>
      </c>
      <c r="E85" t="s">
        <v>129</v>
      </c>
      <c r="F85" s="1" t="s">
        <v>25035</v>
      </c>
      <c r="G85" s="43" t="s">
        <v>16522</v>
      </c>
      <c r="H85" t="s">
        <v>25055</v>
      </c>
      <c r="I85" s="43" t="s">
        <v>25057</v>
      </c>
      <c r="J85">
        <v>1</v>
      </c>
      <c r="K85">
        <v>2</v>
      </c>
      <c r="L85" t="s">
        <v>180</v>
      </c>
      <c r="M85" t="s">
        <v>25061</v>
      </c>
      <c r="N85" t="s">
        <v>198</v>
      </c>
      <c r="O85">
        <v>1</v>
      </c>
      <c r="P85" s="8">
        <v>638266900</v>
      </c>
      <c r="Q85" s="1" t="s">
        <v>25056</v>
      </c>
      <c r="R85">
        <v>84</v>
      </c>
      <c r="S85">
        <v>0</v>
      </c>
      <c r="V85" s="48">
        <v>10.664</v>
      </c>
      <c r="W85" s="48">
        <v>14.159000000000001</v>
      </c>
      <c r="X85" s="48">
        <v>12.17</v>
      </c>
      <c r="Y85" s="48">
        <v>13.611000000000001</v>
      </c>
      <c r="Z85" s="48">
        <v>11.215</v>
      </c>
      <c r="AA85" s="48">
        <v>13.311</v>
      </c>
      <c r="AC85" s="48"/>
      <c r="AD85" s="48"/>
    </row>
    <row r="86" spans="1:49">
      <c r="A86" s="128" t="str">
        <f t="shared" si="12"/>
        <v/>
      </c>
      <c r="I86" s="43"/>
      <c r="Q86" s="48"/>
      <c r="R86" s="48"/>
      <c r="V86" s="48"/>
      <c r="W86" s="48"/>
      <c r="X86" s="48"/>
      <c r="AC86" s="48"/>
      <c r="AD86" s="48"/>
    </row>
    <row r="87" spans="1:49">
      <c r="A87" s="128" t="str">
        <f t="shared" si="12"/>
        <v>G87</v>
      </c>
      <c r="B87" s="43" t="s">
        <v>25068</v>
      </c>
      <c r="C87" t="s">
        <v>25069</v>
      </c>
      <c r="E87" t="s">
        <v>129</v>
      </c>
      <c r="I87" s="43"/>
      <c r="Q87" s="48"/>
      <c r="R87" s="48"/>
      <c r="S87" s="48"/>
      <c r="T87" s="48"/>
      <c r="V87" s="48"/>
      <c r="W87" s="48"/>
      <c r="X87" s="48"/>
      <c r="AC87" s="48"/>
      <c r="AD87" s="48"/>
    </row>
    <row r="88" spans="1:49">
      <c r="Q88" s="48"/>
      <c r="R88" s="48"/>
      <c r="AC88" s="48"/>
      <c r="AD88" s="48"/>
    </row>
    <row r="89" spans="1:49">
      <c r="I89" s="43"/>
      <c r="Q89" s="48"/>
      <c r="R89" s="48"/>
      <c r="S89" s="48"/>
      <c r="T89" s="48"/>
      <c r="V89" s="48"/>
      <c r="W89" s="48"/>
      <c r="X89" s="48"/>
      <c r="Y89" s="48"/>
      <c r="AC89" s="48"/>
      <c r="AD89" s="48"/>
    </row>
    <row r="90" spans="1:49">
      <c r="G90" s="48"/>
      <c r="H90" s="48"/>
      <c r="I90" s="43"/>
      <c r="Q90" s="48"/>
      <c r="R90" s="48"/>
      <c r="S90" s="48"/>
      <c r="T90" s="48"/>
      <c r="V90" s="48"/>
      <c r="W90" s="48"/>
      <c r="X90" s="48"/>
      <c r="Y90" s="48"/>
      <c r="AD90" s="48"/>
    </row>
    <row r="91" spans="1:49">
      <c r="G91" s="48"/>
      <c r="H91" s="48"/>
      <c r="I91" s="43"/>
      <c r="Q91" s="48"/>
      <c r="R91" s="48"/>
      <c r="S91" s="48"/>
      <c r="T91" s="48"/>
      <c r="V91" s="48"/>
      <c r="W91" s="48"/>
      <c r="X91" s="48"/>
      <c r="Y91" s="48"/>
    </row>
    <row r="92" spans="1:49">
      <c r="G92" s="48"/>
      <c r="H92" s="48"/>
      <c r="I92" s="43"/>
      <c r="S92" s="48"/>
      <c r="T92" s="48"/>
      <c r="V92" s="48"/>
      <c r="W92" s="48"/>
      <c r="X92" s="48"/>
      <c r="Y92" s="48"/>
    </row>
    <row r="93" spans="1:49">
      <c r="G93" s="48"/>
      <c r="H93" s="48"/>
      <c r="I93" s="43"/>
      <c r="S93" s="48"/>
      <c r="T93" s="48"/>
      <c r="W93" s="48"/>
      <c r="X93" s="48"/>
      <c r="Y93" s="48"/>
    </row>
    <row r="94" spans="1:49">
      <c r="G94" s="48"/>
      <c r="H94" s="48"/>
      <c r="I94" s="43"/>
      <c r="S94" s="48"/>
      <c r="T94" s="48"/>
      <c r="X94" s="48"/>
      <c r="Y94" s="48"/>
    </row>
    <row r="95" spans="1:49">
      <c r="G95" s="48"/>
      <c r="H95" s="48"/>
      <c r="S95" s="48"/>
      <c r="T95" s="48"/>
    </row>
  </sheetData>
  <mergeCells count="1">
    <mergeCell ref="O1:S1"/>
  </mergeCells>
  <hyperlinks>
    <hyperlink ref="P7" r:id="rId1" display="http://img.jgi.doe.gov/cgi-bin/pub/main.cgi?section=GeneDetail&amp;page=geneDetail&amp;gene_oid=638265678"/>
    <hyperlink ref="Q7" r:id="rId2" display="http://img.jgi.doe.gov/cgi-bin/pub/main.cgi?exportGenes=1&amp;exportType=nucleic&amp;gene_oid=638265678&amp;up_stream=0&amp;down_stream=0"/>
    <hyperlink ref="P8" r:id="rId3" display="http://img.jgi.doe.gov/cgi-bin/pub/main.cgi?section=GeneDetail&amp;page=geneDetail&amp;gene_oid=638263500"/>
    <hyperlink ref="Q8" r:id="rId4" display="http://img.jgi.doe.gov/cgi-bin/pub/main.cgi?exportGenes=1&amp;exportType=nucleic&amp;gene_oid=638263500&amp;up_stream=0&amp;down_stream=0"/>
    <hyperlink ref="P6" r:id="rId5" display="http://img.jgi.doe.gov/cgi-bin/pub/main.cgi?section=GeneDetail&amp;page=geneDetail&amp;gene_oid=645752209"/>
    <hyperlink ref="Q6" r:id="rId6" display="http://img.jgi.doe.gov/cgi-bin/pub/main.cgi?exportGenes=1&amp;exportType=nucleic&amp;gene_oid=645752209&amp;up_stream=0&amp;down_stream=0"/>
    <hyperlink ref="P14" r:id="rId7" display="http://img.jgi.doe.gov/cgi-bin/pub/main.cgi?section=GeneDetail&amp;page=geneDetail&amp;gene_oid=645755543"/>
    <hyperlink ref="Q14" r:id="rId8" display="http://img.jgi.doe.gov/cgi-bin/pub/main.cgi?exportGenes=1&amp;exportType=nucleic&amp;gene_oid=645755543&amp;up_stream=0&amp;down_stream=0"/>
    <hyperlink ref="P15" r:id="rId9" display="http://img.jgi.doe.gov/cgi-bin/pub/main.cgi?section=GeneDetail&amp;page=geneDetail&amp;gene_oid=638266625"/>
    <hyperlink ref="Q15" r:id="rId10" display="http://img.jgi.doe.gov/cgi-bin/pub/main.cgi?exportGenes=1&amp;exportType=nucleic&amp;gene_oid=638266625&amp;up_stream=0&amp;down_stream=0"/>
    <hyperlink ref="P16" r:id="rId11" display="http://img.jgi.doe.gov/cgi-bin/pub/main.cgi?section=GeneDetail&amp;page=geneDetail&amp;gene_oid=640409571"/>
    <hyperlink ref="Q16" r:id="rId12" display="http://img.jgi.doe.gov/cgi-bin/pub/main.cgi?exportGenes=1&amp;exportType=nucleic&amp;gene_oid=640409571&amp;up_stream=0&amp;down_stream=0"/>
    <hyperlink ref="C14" r:id="rId13" display="http://biocyc.org/META/NEW-IMAGE?type=REACTION&amp;object=GLUCOKIN-RXN"/>
    <hyperlink ref="C18" r:id="rId14" display="http://biocyc.org/META/NEW-IMAGE?type=REACTION&amp;object=PGLUCISOM-RXN"/>
    <hyperlink ref="P18" r:id="rId15" display="http://img.jgi.doe.gov/cgi-bin/pub/main.cgi?section=GeneDetail&amp;page=geneDetail&amp;gene_oid=638209010"/>
    <hyperlink ref="Q18" r:id="rId16" display="http://img.jgi.doe.gov/cgi-bin/pub/main.cgi?exportGenes=1&amp;exportType=nucleic&amp;gene_oid=638209010&amp;up_stream=0&amp;down_stream=0"/>
    <hyperlink ref="C23" r:id="rId17" display="http://pbil-sgbd.univ-lyon1.fr:2555/ACYPI_ALL/NEW-IMAGE?type=REACTION&amp;object=F16BDEPHOS-RXN"/>
    <hyperlink ref="Q23" r:id="rId18" display="http://img.jgi.doe.gov/cgi-bin/w/main.cgi?exportGenes=1&amp;exportType=nucleic&amp;gene_oid=645758809&amp;up_stream=0&amp;down_stream=0"/>
    <hyperlink ref="P23" r:id="rId19" display="http://img.jgi.doe.gov/cgi-bin/w/main.cgi?section=GeneDetail&amp;page=geneDetail&amp;gene_oid=645758809"/>
    <hyperlink ref="C21" r:id="rId20" display="http://pbil-sgbd.univ-lyon1.fr:2555/ACYPI_ALL/NEW-IMAGE?type=REACTION&amp;object=6PFRUCTPHOS-RXN"/>
    <hyperlink ref="D21" r:id="rId21" display="http://pbil-sgbd.univ-lyon1.fr:2555/ACYPI_ALL/NEW-IMAGE?type=NIL&amp;object=GO:0003872"/>
    <hyperlink ref="P21" r:id="rId22" display="http://img.jgi.doe.gov/cgi-bin/w/main.cgi?section=GeneDetail&amp;page=geneDetail&amp;gene_oid=638263864"/>
    <hyperlink ref="Q21" r:id="rId23" display="http://img.jgi.doe.gov/cgi-bin/w/main.cgi?exportGenes=1&amp;exportType=nucleic&amp;gene_oid=638263864&amp;up_stream=0&amp;down_stream=0"/>
    <hyperlink ref="P25" r:id="rId24" display="http://img.jgi.doe.gov/cgi-bin/w/main.cgi?section=GeneDetail&amp;page=geneDetail&amp;gene_oid=645763350"/>
    <hyperlink ref="Q25" r:id="rId25" display="http://img.jgi.doe.gov/cgi-bin/w/main.cgi?exportGenes=1&amp;exportType=nucleic&amp;gene_oid=645763350&amp;up_stream=0&amp;down_stream=0"/>
    <hyperlink ref="C25" r:id="rId26" display="http://pbil-sgbd.univ-lyon1.fr:2555/ACYPI_ALL/NEW-IMAGE?type=REACTION&amp;object=F16ALDOLASE-RXN"/>
    <hyperlink ref="P26" r:id="rId27" display="http://img.jgi.doe.gov/cgi-bin/w/main.cgi?section=GeneDetail&amp;page=geneDetail&amp;gene_oid=638265999"/>
    <hyperlink ref="Q26" r:id="rId28" display="http://img.jgi.doe.gov/cgi-bin/w/main.cgi?exportGenes=1&amp;exportType=nucleic&amp;gene_oid=638265999&amp;up_stream=0&amp;down_stream=0"/>
    <hyperlink ref="C28" r:id="rId29" display="http://pbil-sgbd.univ-lyon1.fr:2555/ACYPI_ALL/NEW-IMAGE?type=REACTION&amp;object=TRIOSEPISOMERIZATION-RXN"/>
    <hyperlink ref="P28" r:id="rId30" display="http://img.jgi.doe.gov/cgi-bin/w/main.cgi?section=GeneDetail&amp;page=geneDetail&amp;gene_oid=645770973"/>
    <hyperlink ref="Q28" r:id="rId31" display="http://img.jgi.doe.gov/cgi-bin/w/main.cgi?exportGenes=1&amp;exportType=nucleic&amp;gene_oid=645770973&amp;up_stream=0&amp;down_stream=0"/>
    <hyperlink ref="C30" r:id="rId32" display="http://pbil-sgbd.univ-lyon1.fr:2555/ACYPI_ALL/NEW-IMAGE?type=REACTION&amp;object=GAPOXNPHOSPHN-RXN"/>
    <hyperlink ref="P30" r:id="rId33" display="http://img.jgi.doe.gov/cgi-bin/w/main.cgi?section=GeneDetail&amp;page=geneDetail&amp;gene_oid=645774750"/>
    <hyperlink ref="Q30" r:id="rId34" display="http://img.jgi.doe.gov/cgi-bin/w/main.cgi?exportGenes=1&amp;exportType=nucleic&amp;gene_oid=645774750&amp;up_stream=0&amp;down_stream=0"/>
    <hyperlink ref="C32" r:id="rId35" display="http://pbil-sgbd.univ-lyon1.fr:2555/ACYPI_ALL/NEW-IMAGE?type=REACTION&amp;object=PHOSGLYPHOS-RXN"/>
    <hyperlink ref="P32" r:id="rId36" display="http://img.jgi.doe.gov/cgi-bin/w/main.cgi?section=GeneDetail&amp;page=geneDetail&amp;gene_oid=645754748"/>
    <hyperlink ref="Q32" r:id="rId37" display="http://img.jgi.doe.gov/cgi-bin/w/main.cgi?exportGenes=1&amp;exportType=nucleic&amp;gene_oid=645754748&amp;up_stream=0&amp;down_stream=0"/>
    <hyperlink ref="C34" r:id="rId38" display="http://pbil-sgbd.univ-lyon1.fr:2555/ACYPI_ALL/NEW-IMAGE?type=REACTION&amp;object=3PGAREARR-RXN"/>
    <hyperlink ref="P34" r:id="rId39" display="http://img.jgi.doe.gov/cgi-bin/w/main.cgi?section=GeneDetail&amp;page=geneDetail&amp;gene_oid=638263168"/>
    <hyperlink ref="Q34" r:id="rId40" display="http://img.jgi.doe.gov/cgi-bin/w/main.cgi?exportGenes=1&amp;exportType=nucleic&amp;gene_oid=638263168&amp;up_stream=0&amp;down_stream=0"/>
    <hyperlink ref="C39" r:id="rId41" display="http://130.88.248.2:1555/AFU293/NEW-IMAGE?type=REACTION&amp;object=2PGADEHYDRAT-RXN"/>
    <hyperlink ref="P39" r:id="rId42" display="http://img.jgi.doe.gov/cgi-bin/w/main.cgi?section=GeneDetail&amp;page=geneDetail&amp;gene_oid=645767861"/>
    <hyperlink ref="Q39" r:id="rId43" display="http://img.jgi.doe.gov/cgi-bin/w/main.cgi?exportGenes=1&amp;exportType=nucleic&amp;gene_oid=645767861&amp;up_stream=0&amp;down_stream=0"/>
    <hyperlink ref="P41" r:id="rId44" display="http://img.jgi.doe.gov/cgi-bin/w/main.cgi?section=GeneDetail&amp;page=geneDetail&amp;gene_oid=645778379"/>
    <hyperlink ref="Q41" r:id="rId45" display="http://img.jgi.doe.gov/cgi-bin/w/main.cgi?exportGenes=1&amp;exportType=nucleic&amp;gene_oid=645778379&amp;up_stream=0&amp;down_stream=0"/>
    <hyperlink ref="C41" r:id="rId46" display="http://130.88.248.2:1555/AFU293/NEW-IMAGE?type=REACTION&amp;object=PEPDEPHOS-RXN"/>
    <hyperlink ref="P43" r:id="rId47" display="http://img.jgi.doe.gov/cgi-bin/w/main.cgi?section=GeneDetail&amp;page=geneDetail&amp;gene_oid=645753311"/>
    <hyperlink ref="Q43" r:id="rId48" display="http://img.jgi.doe.gov/cgi-bin/w/main.cgi?exportGenes=1&amp;exportType=nucleic&amp;gene_oid=645753311&amp;up_stream=0&amp;down_stream=0"/>
    <hyperlink ref="C43" r:id="rId49" display="http://130.88.248.2:1555/AFU293/NEW-IMAGE?type=REACTION&amp;object=PEPCARBOXYKIN-RXN"/>
    <hyperlink ref="D43" r:id="rId50" display="http://130.88.248.2:1555/AFU293/NEW-IMAGE?type=NIL&amp;object=GO:0004612"/>
    <hyperlink ref="P45" r:id="rId51" display="http://img.jgi.doe.gov/cgi-bin/w/main.cgi?section=GeneDetail&amp;page=geneDetail&amp;gene_oid=638261113"/>
    <hyperlink ref="Q45" r:id="rId52" display="http://img.jgi.doe.gov/cgi-bin/w/main.cgi?exportGenes=1&amp;exportType=nucleic&amp;gene_oid=638261113&amp;up_stream=0&amp;down_stream=0"/>
    <hyperlink ref="C45" r:id="rId53" display="http://130.88.248.2:1555/AFU293/NEW-IMAGE?type=REACTION&amp;object=PYRUVATEDECARB-RXN"/>
    <hyperlink ref="C47" r:id="rId54" display="http://130.88.248.2:1555/AFU293/NEW-IMAGE?type=REACTION&amp;object=DIHYDLIPACETRANS-RXN"/>
    <hyperlink ref="C48" r:id="rId55" display="http://130.88.248.2:1555/AFU293/NEW-IMAGE?type=REACTION&amp;object=DIHYDLIPOXN-RXN"/>
    <hyperlink ref="P47" r:id="rId56" display="http://img.jgi.doe.gov/cgi-bin/w/main.cgi?section=GeneDetail&amp;page=geneDetail&amp;gene_oid=645753619"/>
    <hyperlink ref="Q47" r:id="rId57" display="http://img.jgi.doe.gov/cgi-bin/w/main.cgi?exportGenes=1&amp;exportType=nucleic&amp;gene_oid=645753619&amp;up_stream=0&amp;down_stream=0"/>
    <hyperlink ref="P48" r:id="rId58" display="http://img.jgi.doe.gov/cgi-bin/w/main.cgi?section=GeneDetail&amp;page=geneDetail&amp;gene_oid=645757047"/>
    <hyperlink ref="Q48" r:id="rId59" display="http://img.jgi.doe.gov/cgi-bin/w/main.cgi?exportGenes=1&amp;exportType=nucleic&amp;gene_oid=645757047&amp;up_stream=0&amp;down_stream=0"/>
    <hyperlink ref="C52" r:id="rId60" display="http://130.88.248.2:1555/AFU293/NEW-IMAGE?type=REACTION&amp;object=ACETATE--COA-LIGASE-RXN"/>
    <hyperlink ref="P52" r:id="rId61" display="http://img.jgi.doe.gov/cgi-bin/w/main.cgi?section=GeneDetail&amp;page=geneDetail&amp;gene_oid=638264685"/>
    <hyperlink ref="Q52" r:id="rId62" display="http://img.jgi.doe.gov/cgi-bin/w/main.cgi?exportGenes=1&amp;exportType=nucleic&amp;gene_oid=638264685&amp;up_stream=0&amp;down_stream=0"/>
    <hyperlink ref="C61" r:id="rId63" display="http://130.88.248.2:1555/AFU293/NEW-IMAGE?type=REACTION&amp;object=ACETYL-COA-HYDROLASE-RXN"/>
    <hyperlink ref="P61" r:id="rId64" display="http://img.jgi.doe.gov/cgi-bin/w/main.cgi?section=GeneDetail&amp;page=geneDetail&amp;gene_oid=645753122"/>
    <hyperlink ref="Q61" r:id="rId65" display="http://img.jgi.doe.gov/cgi-bin/w/main.cgi?exportGenes=1&amp;exportType=nucleic&amp;gene_oid=645753122&amp;up_stream=0&amp;down_stream=0"/>
    <hyperlink ref="C63" r:id="rId66" display="http://130.88.248.2:1555/AFU293/NEW-IMAGE?type=REACTION&amp;object=RXN66-3"/>
    <hyperlink ref="Q63" r:id="rId67" display="http://img.jgi.doe.gov/cgi-bin/w/main.cgi?exportGenes=1&amp;exportType=nucleic&amp;gene_oid=638267455&amp;up_stream=0&amp;down_stream=0"/>
    <hyperlink ref="P63" r:id="rId68" display="http://img.jgi.doe.gov/cgi-bin/w/main.cgi?section=GeneDetail&amp;page=geneDetail&amp;gene_oid=638267455"/>
    <hyperlink ref="P64" r:id="rId69" display="http://img.jgi.doe.gov/cgi-bin/w/main.cgi?section=GeneDetail&amp;page=geneDetail&amp;gene_oid=638264435"/>
    <hyperlink ref="Q64" r:id="rId70" display="http://img.jgi.doe.gov/cgi-bin/w/main.cgi?exportGenes=1&amp;exportType=nucleic&amp;gene_oid=638264435&amp;up_stream=0&amp;down_stream=0"/>
    <hyperlink ref="P65" r:id="rId71" display="http://img.jgi.doe.gov/cgi-bin/w/main.cgi?section=GeneDetail&amp;page=geneDetail&amp;gene_oid=638264927"/>
    <hyperlink ref="Q65" r:id="rId72" display="http://img.jgi.doe.gov/cgi-bin/w/main.cgi?exportGenes=1&amp;exportType=nucleic&amp;gene_oid=638264927&amp;up_stream=0&amp;down_stream=0"/>
    <hyperlink ref="C67" r:id="rId73" display="http://130.88.248.2:1555/AFU293/NEW-IMAGE?type=REACTION&amp;object=ALCOHOL-DEHYDROG-RXN"/>
    <hyperlink ref="P67" r:id="rId74" display="http://img.jgi.doe.gov/cgi-bin/w/main.cgi?section=GeneDetail&amp;page=geneDetail&amp;gene_oid=638267881"/>
    <hyperlink ref="Q67" r:id="rId75" display="http://img.jgi.doe.gov/cgi-bin/w/main.cgi?exportGenes=1&amp;exportType=nucleic&amp;gene_oid=638267881&amp;up_stream=0&amp;down_stream=0"/>
    <hyperlink ref="P68" r:id="rId76" display="http://img.jgi.doe.gov/cgi-bin/w/main.cgi?section=GeneDetail&amp;page=geneDetail&amp;gene_oid=638267881"/>
    <hyperlink ref="Q68" r:id="rId77" display="http://img.jgi.doe.gov/cgi-bin/w/main.cgi?exportGenes=1&amp;exportType=nucleic&amp;gene_oid=638267881&amp;up_stream=0&amp;down_stream=0"/>
    <hyperlink ref="C75" r:id="rId78" display="http://130.88.248.2:1555/AFU293/NEW-IMAGE?type=REACTION&amp;object=PYRUVATE-CARBOXYLASE-RXN"/>
    <hyperlink ref="P75" r:id="rId79" display="http://img.jgi.doe.gov/cgi-bin/w/main.cgi?section=GeneDetail&amp;page=geneDetail&amp;gene_oid=645763086"/>
    <hyperlink ref="Q75" r:id="rId80" display="http://img.jgi.doe.gov/cgi-bin/w/main.cgi?exportGenes=1&amp;exportType=nucleic&amp;gene_oid=645763086&amp;up_stream=0&amp;down_stream=0"/>
    <hyperlink ref="C78" r:id="rId81" display="http://130.88.248.2:1555/AFU293/NEW-IMAGE?type=REACTION&amp;object=MALIC-NADP-RXN"/>
    <hyperlink ref="P78" r:id="rId82" display="http://img.jgi.doe.gov/cgi-bin/w/main.cgi?section=GeneDetail&amp;page=geneDetail&amp;gene_oid=638261353"/>
    <hyperlink ref="Q78" r:id="rId83" display="http://img.jgi.doe.gov/cgi-bin/w/main.cgi?exportGenes=1&amp;exportType=nucleic&amp;gene_oid=638261353&amp;up_stream=0&amp;down_stream=0"/>
    <hyperlink ref="P79" r:id="rId84" display="http://img.jgi.doe.gov/cgi-bin/w/main.cgi?section=GeneDetail&amp;page=geneDetail&amp;gene_oid=638261353"/>
    <hyperlink ref="Q79" r:id="rId85" display="http://img.jgi.doe.gov/cgi-bin/w/main.cgi?exportGenes=1&amp;exportType=nucleic&amp;gene_oid=638261353&amp;up_stream=0&amp;down_stream=0"/>
    <hyperlink ref="P81" r:id="rId86" display="http://img.jgi.doe.gov/cgi-bin/w/main.cgi?section=GeneDetail&amp;page=geneDetail&amp;gene_oid=645758197"/>
    <hyperlink ref="Q81" r:id="rId87" display="http://img.jgi.doe.gov/cgi-bin/w/main.cgi?exportGenes=1&amp;exportType=nucleic&amp;gene_oid=645758197&amp;up_stream=0&amp;down_stream=0"/>
    <hyperlink ref="C81" r:id="rId88" display="http://130.88.248.2:1555/AFU293/NEW-IMAGE?type=REACTION&amp;object=MALSYN-RXN"/>
    <hyperlink ref="D81" r:id="rId89" display="http://130.88.248.2:1555/AFU293/NEW-IMAGE?type=NIL&amp;object=GO:0004474"/>
    <hyperlink ref="B18" r:id="rId90" display="http://biocyc.org/META/NEW-IMAGE?type=REACTION&amp;object=PGLUCISOM-RXN"/>
    <hyperlink ref="B23" r:id="rId91" display="http://pbil-sgbd.univ-lyon1.fr:2555/ACYPI_ALL/NEW-IMAGE?type=REACTION&amp;object=F16BDEPHOS-RXN"/>
    <hyperlink ref="B21" r:id="rId92" display="http://pbil-sgbd.univ-lyon1.fr:2555/ACYPI_ALL/NEW-IMAGE?type=REACTION&amp;object=6PFRUCTPHOS-RXN"/>
    <hyperlink ref="B25" r:id="rId93" display="http://pbil-sgbd.univ-lyon1.fr:2555/ACYPI_ALL/NEW-IMAGE?type=REACTION&amp;object=F16ALDOLASE-RXN"/>
    <hyperlink ref="B28" r:id="rId94" display="http://pbil-sgbd.univ-lyon1.fr:2555/ACYPI_ALL/NEW-IMAGE?type=REACTION&amp;object=TRIOSEPISOMERIZATION-RXN"/>
    <hyperlink ref="B30" r:id="rId95" display="http://pbil-sgbd.univ-lyon1.fr:2555/ACYPI_ALL/NEW-IMAGE?type=REACTION&amp;object=GAPOXNPHOSPHN-RXN"/>
    <hyperlink ref="B32" r:id="rId96" display="http://pbil-sgbd.univ-lyon1.fr:2555/ACYPI_ALL/NEW-IMAGE?type=REACTION&amp;object=PHOSGLYPHOS-RXN"/>
    <hyperlink ref="B34" r:id="rId97" display="http://pbil-sgbd.univ-lyon1.fr:2555/ACYPI_ALL/NEW-IMAGE?type=REACTION&amp;object=3PGAREARR-RXN"/>
    <hyperlink ref="B39" r:id="rId98" display="http://130.88.248.2:1555/AFU293/NEW-IMAGE?type=REACTION&amp;object=2PGADEHYDRAT-RXN"/>
    <hyperlink ref="B41" r:id="rId99" display="http://130.88.248.2:1555/AFU293/NEW-IMAGE?type=REACTION&amp;object=PEPDEPHOS-RXN"/>
    <hyperlink ref="B43" r:id="rId100" display="http://130.88.248.2:1555/AFU293/NEW-IMAGE?type=REACTION&amp;object=PEPCARBOXYKIN-RXN"/>
    <hyperlink ref="B45" r:id="rId101" display="http://130.88.248.2:1555/AFU293/NEW-IMAGE?type=REACTION&amp;object=PYRUVATEDECARB-RXN"/>
    <hyperlink ref="B47" r:id="rId102" display="http://130.88.248.2:1555/AFU293/NEW-IMAGE?type=REACTION&amp;object=DIHYDLIPACETRANS-RXN"/>
    <hyperlink ref="B48" r:id="rId103" display="http://130.88.248.2:1555/AFU293/NEW-IMAGE?type=REACTION&amp;object=DIHYDLIPOXN-RXN"/>
    <hyperlink ref="B52" r:id="rId104" display="http://130.88.248.2:1555/AFU293/NEW-IMAGE?type=REACTION&amp;object=ACETATE--COA-LIGASE-RXN"/>
    <hyperlink ref="B63" r:id="rId105" display="http://130.88.248.2:1555/AFU293/NEW-IMAGE?type=REACTION&amp;object=RXN66-3"/>
    <hyperlink ref="B67" r:id="rId106" display="http://130.88.248.2:1555/AFU293/NEW-IMAGE?type=REACTION&amp;object=ALCOHOL-DEHYDROG-RXN"/>
    <hyperlink ref="B75" r:id="rId107" display="http://130.88.248.2:1555/AFU293/NEW-IMAGE?type=REACTION&amp;object=PYRUVATE-CARBOXYLASE-RXN"/>
    <hyperlink ref="B78" r:id="rId108" display="http://130.88.248.2:1555/AFU293/NEW-IMAGE?type=REACTION&amp;object=MALIC-NADP-RXN"/>
    <hyperlink ref="B81" r:id="rId109" display="http://130.88.248.2:1555/AFU293/NEW-IMAGE?type=REACTION&amp;object=MALSYN-RXN"/>
    <hyperlink ref="B14" r:id="rId110" display="http://biocyc.org/META/NEW-IMAGE?type=REACTION&amp;object=GLUCOKIN-RXN"/>
    <hyperlink ref="P35" r:id="rId111" display="http://img.jgi.doe.gov/cgi-bin/w/main.cgi?section=GeneDetail&amp;page=geneDetail&amp;gene_oid=645759755"/>
    <hyperlink ref="Q35" r:id="rId112" display="http://img.jgi.doe.gov/cgi-bin/w/main.cgi?exportGenes=1&amp;exportType=nucleic&amp;gene_oid=645759755&amp;up_stream=0&amp;down_stream=0"/>
    <hyperlink ref="P36" r:id="rId113" display="http://img.jgi.doe.gov/cgi-bin/w/main.cgi?section=GeneDetail&amp;page=geneDetail&amp;gene_oid=645771916"/>
    <hyperlink ref="Q36" r:id="rId114" display="http://img.jgi.doe.gov/cgi-bin/w/main.cgi?exportGenes=1&amp;exportType=nucleic&amp;gene_oid=645771916&amp;up_stream=0&amp;down_stream=0"/>
    <hyperlink ref="P37" r:id="rId115" display="http://img.jgi.doe.gov/cgi-bin/w/main.cgi?section=GeneDetail&amp;page=geneDetail&amp;gene_oid=645771822"/>
    <hyperlink ref="Q37" r:id="rId116" display="http://img.jgi.doe.gov/cgi-bin/w/main.cgi?exportGenes=1&amp;exportType=nucleic&amp;gene_oid=645771822&amp;up_stream=0&amp;down_stream=0"/>
    <hyperlink ref="P46" r:id="rId117" display="http://img.jgi.doe.gov/cgi-bin/w/main.cgi?section=GeneDetail&amp;page=geneDetail&amp;gene_oid=645758784"/>
    <hyperlink ref="Q46" r:id="rId118" display="http://img.jgi.doe.gov/cgi-bin/w/main.cgi?exportGenes=1&amp;exportType=nucleic&amp;gene_oid=645758784&amp;up_stream=0&amp;down_stream=0"/>
    <hyperlink ref="Q70" r:id="rId119" display="http://img.jgi.doe.gov/cgi-bin/w/main.cgi?exportGenes=1&amp;exportType=nucleic&amp;gene_oid=638260727&amp;up_stream=0&amp;down_stream=0"/>
    <hyperlink ref="Q71" r:id="rId120" display="http://img.jgi.doe.gov/cgi-bin/w/main.cgi?exportGenes=1&amp;exportType=nucleic&amp;gene_oid=638210522&amp;up_stream=0&amp;down_stream=0"/>
    <hyperlink ref="Q69" r:id="rId121" display="http://img.jgi.doe.gov/cgi-bin/w/main.cgi?exportGenes=1&amp;exportType=nucleic&amp;gene_oid=638265085&amp;up_stream=0&amp;down_stream=0"/>
    <hyperlink ref="Q72" r:id="rId122" display="http://img.jgi.doe.gov/cgi-bin/w/main.cgi?exportGenes=1&amp;exportType=nucleic&amp;gene_oid=638259814&amp;up_stream=0&amp;down_stream=0"/>
    <hyperlink ref="Q73" r:id="rId123" display="http://img.jgi.doe.gov/cgi-bin/w/main.cgi?exportGenes=1&amp;exportType=nucleic&amp;gene_oid=638259833&amp;up_stream=0&amp;down_stream=0"/>
    <hyperlink ref="Q76" r:id="rId124" display="http://img.jgi.doe.gov/cgi-bin/w/main.cgi?exportGenes=1&amp;exportType=nucleic&amp;gene_oid=638264348&amp;up_stream=0&amp;down_stream=0"/>
    <hyperlink ref="C83" r:id="rId125" display="http://metacyc.com/META/NEW-IMAGE?type=REACTION&amp;object=ISOCIT-CLEAV-RXN"/>
    <hyperlink ref="B83" r:id="rId126" display="http://metacyc.com/META/NEW-IMAGE?type=REACTION&amp;object=ISOCIT-CLEAV-RXN"/>
    <hyperlink ref="P83" r:id="rId127" display="http://img.jgi.doe.gov/cgi-bin/w/main.cgi?section=GeneDetail&amp;page=geneDetail&amp;gene_oid=645754264"/>
    <hyperlink ref="Q83" r:id="rId128" display="http://img.jgi.doe.gov/cgi-bin/w/main.cgi?exportGenes=1&amp;exportType=nucleic&amp;gene_oid=645754264&amp;up_stream=0&amp;down_stream=0"/>
    <hyperlink ref="B61" r:id="rId129" display="http://130.88.248.2:1555/AFU293/NEW-IMAGE?type=REACTION&amp;object=ACETYL-COA-HYDROLASE-RXN"/>
    <hyperlink ref="D58" r:id="rId130" display="http://www.genome.jp/dbget-bin/www_bget?ko+K00925"/>
    <hyperlink ref="F58" r:id="rId131" display="http://asco.gersteinlab.org/glio/gene/15566/"/>
    <hyperlink ref="D55" r:id="rId132" display="http://www.genome.jp/dbget-bin/www_bget?ko+K13788"/>
    <hyperlink ref="F55" r:id="rId133" display="http://asco.gersteinlab.org/glio/gene/16822/"/>
    <hyperlink ref="D59" r:id="rId134" display="http://www.genome.jp/dbget-bin/www_bget?ko+K00925"/>
    <hyperlink ref="F59" r:id="rId135" display="http://asco.gersteinlab.org/glio/gene/12278/"/>
    <hyperlink ref="B55" r:id="rId136" display="http://130.88.248.2:1555/AFU293/NEW-IMAGE?type=REACTION&amp;object=ACETATE--COA-LIGASE-RXN"/>
    <hyperlink ref="B58" r:id="rId137" display="http://130.88.248.2:1555/AFU293/NEW-IMAGE?type=REACTION&amp;object=ACETATE--COA-LIGASE-RXN"/>
    <hyperlink ref="C58" r:id="rId138" display="http://metacyc.com/META/NEW-IMAGE?type=REACTION&amp;object=ACETATEKIN-RXN"/>
    <hyperlink ref="P55" r:id="rId139" display="http://img.jgi.doe.gov/cgi-bin/w/main.cgi?section=GeneDetail&amp;page=geneDetail&amp;gene_oid=646314257"/>
    <hyperlink ref="Q55" r:id="rId140" display="http://img.jgi.doe.gov/cgi-bin/w/main.cgi?exportGenes=1&amp;exportType=nucleic&amp;gene_oid=646314257&amp;up_stream=0&amp;down_stream=0"/>
    <hyperlink ref="P58" r:id="rId141" display="http://img.jgi.doe.gov/cgi-bin/w/main.cgi?section=GeneDetail&amp;page=geneDetail&amp;gene_oid=638263317"/>
    <hyperlink ref="Q58" r:id="rId142" display="http://img.jgi.doe.gov/cgi-bin/w/main.cgi?exportGenes=1&amp;exportType=nucleic&amp;gene_oid=638263317&amp;up_stream=0&amp;down_stream=0"/>
    <hyperlink ref="P59" r:id="rId143" display="http://img.jgi.doe.gov/cgi-bin/w/main.cgi?section=GeneDetail&amp;page=geneDetail&amp;gene_oid=638263317"/>
    <hyperlink ref="Q59" r:id="rId144" display="http://img.jgi.doe.gov/cgi-bin/w/main.cgi?exportGenes=1&amp;exportType=nucleic&amp;gene_oid=638263317&amp;up_stream=0&amp;down_stream=0"/>
    <hyperlink ref="F85" r:id="rId145" display="http://asco.gersteinlab.org/glio/gene/18643/"/>
    <hyperlink ref="P85" r:id="rId146" display="https://img.jgi.doe.gov/cgi-bin/w/main.cgi?section=GeneDetail&amp;page=geneDetail&amp;gene_oid=638266900"/>
    <hyperlink ref="Q85" r:id="rId147" display="https://img.jgi.doe.gov/cgi-bin/w/main.cgi?exportGenes=1&amp;exportType=nucleic&amp;gene_oid=638266900&amp;up_stream=0&amp;down_stream=0"/>
    <hyperlink ref="C85" r:id="rId148" display="http://metacyc.org/META/NEW-IMAGE?type=REACTION&amp;object=1.2.1.2-RXN"/>
    <hyperlink ref="C12" r:id="rId149" display="http://metacyc.org/META/NEW-IMAGE?type=REACTION&amp;object=PHOSPHOGLUCMUT-RXN"/>
    <hyperlink ref="B19" r:id="rId150" display="http://biocyc.org/META/NEW-IMAGE?type=REACTION&amp;object=PGLUCISOM-RXN"/>
  </hyperlinks>
  <pageMargins left="0.7" right="0.7" top="0.75" bottom="0.75" header="0.3" footer="0.3"/>
  <pageSetup orientation="portrait" r:id="rId1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X47"/>
  <sheetViews>
    <sheetView zoomScale="70" zoomScaleNormal="70" workbookViewId="0">
      <selection activeCell="B33" sqref="B33"/>
    </sheetView>
  </sheetViews>
  <sheetFormatPr defaultRowHeight="15"/>
  <cols>
    <col min="1" max="1" width="9.140625" style="33"/>
    <col min="2" max="2" width="70.42578125" style="43" customWidth="1"/>
    <col min="3" max="3" width="46.140625" customWidth="1"/>
    <col min="4" max="4" width="4.42578125" customWidth="1"/>
    <col min="5" max="5" width="3.140625" customWidth="1"/>
    <col min="6" max="6" width="9.5703125" bestFit="1" customWidth="1"/>
    <col min="7" max="7" width="7" style="43" customWidth="1"/>
    <col min="8" max="8" width="5.7109375" customWidth="1"/>
    <col min="9" max="9" width="8.5703125" bestFit="1" customWidth="1"/>
    <col min="10" max="10" width="2.5703125" customWidth="1"/>
    <col min="11" max="11" width="7" customWidth="1"/>
    <col min="12" max="14" width="3.85546875" customWidth="1"/>
    <col min="15" max="15" width="2.42578125" customWidth="1"/>
    <col min="16" max="16" width="12.85546875" customWidth="1"/>
    <col min="17" max="17" width="31.5703125" bestFit="1" customWidth="1"/>
    <col min="18" max="18" width="5.85546875" customWidth="1"/>
    <col min="19" max="19" width="10.5703125" bestFit="1" customWidth="1"/>
    <col min="23" max="28" width="7.7109375" bestFit="1" customWidth="1"/>
    <col min="32" max="32" width="8.28515625" hidden="1" customWidth="1"/>
    <col min="33" max="33" width="6.85546875" hidden="1" customWidth="1"/>
    <col min="34" max="34" width="9.28515625" hidden="1" customWidth="1"/>
    <col min="35" max="35" width="10.28515625" hidden="1" customWidth="1"/>
    <col min="36" max="36" width="0" hidden="1" customWidth="1"/>
    <col min="37" max="37" width="8" hidden="1" customWidth="1"/>
    <col min="38" max="39" width="10" hidden="1" customWidth="1"/>
    <col min="40" max="40" width="10.28515625" hidden="1" customWidth="1"/>
    <col min="41" max="41" width="0" hidden="1" customWidth="1"/>
    <col min="42" max="42" width="8" hidden="1" customWidth="1"/>
    <col min="43" max="44" width="10" hidden="1" customWidth="1"/>
    <col min="45" max="45" width="10.28515625" hidden="1" customWidth="1"/>
    <col min="46" max="46" width="0" hidden="1" customWidth="1"/>
    <col min="47" max="47" width="8" customWidth="1"/>
    <col min="48" max="49" width="10" bestFit="1" customWidth="1"/>
    <col min="50" max="50" width="10.28515625" bestFit="1" customWidth="1"/>
  </cols>
  <sheetData>
    <row r="1" spans="1:50">
      <c r="C1" s="33"/>
      <c r="D1" s="33"/>
      <c r="E1" s="33"/>
      <c r="F1" s="33"/>
      <c r="H1" s="33"/>
      <c r="I1" s="33"/>
      <c r="J1" s="33"/>
      <c r="K1" s="33"/>
      <c r="L1" s="33"/>
      <c r="M1" s="33"/>
      <c r="N1" s="33"/>
      <c r="O1" s="136" t="s">
        <v>12</v>
      </c>
      <c r="P1" s="136"/>
      <c r="Q1" s="136"/>
      <c r="R1" s="136"/>
      <c r="S1" s="136"/>
    </row>
    <row r="2" spans="1:50">
      <c r="C2" s="33"/>
      <c r="D2" s="33"/>
      <c r="E2" s="33"/>
      <c r="F2" s="33"/>
      <c r="H2" s="33"/>
      <c r="I2" s="33"/>
      <c r="J2" s="33"/>
      <c r="K2" s="33"/>
      <c r="L2" s="33"/>
      <c r="M2" s="33"/>
      <c r="N2" s="33"/>
      <c r="O2" s="11"/>
      <c r="P2" s="11"/>
      <c r="Q2" s="11"/>
      <c r="R2" s="11"/>
      <c r="S2" s="11"/>
      <c r="AK2" s="43" t="s">
        <v>22821</v>
      </c>
      <c r="AL2" s="43"/>
      <c r="AM2" s="43"/>
      <c r="AN2" s="43"/>
      <c r="AO2" s="43"/>
      <c r="AP2" s="43" t="s">
        <v>22820</v>
      </c>
      <c r="AQ2" s="43"/>
      <c r="AR2" s="43"/>
      <c r="AS2" s="43"/>
      <c r="AT2" s="43"/>
      <c r="AU2" s="43" t="s">
        <v>22822</v>
      </c>
      <c r="AV2" s="43"/>
      <c r="AW2" s="43"/>
      <c r="AX2" s="43"/>
    </row>
    <row r="3" spans="1:50">
      <c r="C3" s="33" t="s">
        <v>0</v>
      </c>
      <c r="D3" s="33" t="s">
        <v>2</v>
      </c>
      <c r="E3" s="33" t="s">
        <v>3</v>
      </c>
      <c r="F3" s="33" t="s">
        <v>4</v>
      </c>
      <c r="G3" s="43" t="s">
        <v>630</v>
      </c>
      <c r="H3" s="33" t="s">
        <v>5</v>
      </c>
      <c r="I3" s="33" t="s">
        <v>6</v>
      </c>
      <c r="J3" s="33" t="s">
        <v>7</v>
      </c>
      <c r="K3" s="33" t="s">
        <v>8</v>
      </c>
      <c r="L3" s="33" t="s">
        <v>147</v>
      </c>
      <c r="M3" s="33" t="s">
        <v>148</v>
      </c>
      <c r="N3" s="33" t="s">
        <v>125</v>
      </c>
      <c r="O3" s="33" t="s">
        <v>9</v>
      </c>
      <c r="P3" s="33" t="s">
        <v>36</v>
      </c>
      <c r="Q3" s="33" t="s">
        <v>10</v>
      </c>
      <c r="R3" s="33" t="s">
        <v>91</v>
      </c>
      <c r="S3" s="33" t="s">
        <v>11</v>
      </c>
      <c r="T3" t="s">
        <v>285</v>
      </c>
      <c r="W3" s="43" t="s">
        <v>570</v>
      </c>
      <c r="X3" s="43" t="s">
        <v>571</v>
      </c>
      <c r="Y3" s="43" t="s">
        <v>572</v>
      </c>
      <c r="Z3" s="43" t="s">
        <v>573</v>
      </c>
      <c r="AA3" s="43" t="s">
        <v>574</v>
      </c>
      <c r="AB3" s="43" t="s">
        <v>575</v>
      </c>
      <c r="AF3" s="43" t="s">
        <v>22783</v>
      </c>
      <c r="AG3" s="43" t="s">
        <v>22784</v>
      </c>
      <c r="AH3" s="43" t="s">
        <v>22785</v>
      </c>
      <c r="AI3" s="43" t="s">
        <v>22786</v>
      </c>
      <c r="AK3" s="43" t="s">
        <v>22783</v>
      </c>
      <c r="AL3" s="43" t="s">
        <v>22784</v>
      </c>
      <c r="AM3" s="43" t="s">
        <v>22785</v>
      </c>
      <c r="AN3" s="43" t="s">
        <v>22786</v>
      </c>
      <c r="AO3" s="43"/>
      <c r="AP3" s="43" t="s">
        <v>22783</v>
      </c>
      <c r="AQ3" s="43" t="s">
        <v>22784</v>
      </c>
      <c r="AR3" s="43" t="s">
        <v>22785</v>
      </c>
      <c r="AS3" s="43" t="s">
        <v>22786</v>
      </c>
      <c r="AT3" s="43"/>
      <c r="AU3" s="43" t="s">
        <v>22783</v>
      </c>
      <c r="AV3" s="43" t="s">
        <v>22784</v>
      </c>
      <c r="AW3" s="43" t="s">
        <v>22785</v>
      </c>
      <c r="AX3" s="43" t="s">
        <v>22786</v>
      </c>
    </row>
    <row r="4" spans="1:50">
      <c r="A4" s="43" t="s">
        <v>756</v>
      </c>
      <c r="B4" s="1" t="s">
        <v>24983</v>
      </c>
      <c r="C4" s="1" t="s">
        <v>242</v>
      </c>
      <c r="D4" s="1" t="s">
        <v>243</v>
      </c>
      <c r="E4" t="s">
        <v>129</v>
      </c>
      <c r="F4" s="35" t="s">
        <v>236</v>
      </c>
      <c r="G4" t="s">
        <v>658</v>
      </c>
      <c r="H4" s="44" t="s">
        <v>937</v>
      </c>
      <c r="I4" t="s">
        <v>225</v>
      </c>
      <c r="J4">
        <v>3</v>
      </c>
      <c r="K4">
        <v>2</v>
      </c>
      <c r="L4" t="s">
        <v>198</v>
      </c>
      <c r="M4" s="38" t="s">
        <v>180</v>
      </c>
      <c r="N4" s="38" t="s">
        <v>180</v>
      </c>
      <c r="O4">
        <v>2</v>
      </c>
      <c r="P4" s="8">
        <v>640407564</v>
      </c>
      <c r="Q4" s="1" t="s">
        <v>244</v>
      </c>
      <c r="R4" s="2">
        <v>0.6</v>
      </c>
      <c r="S4" s="3">
        <v>0</v>
      </c>
      <c r="W4" s="48">
        <v>4.1520000000000001</v>
      </c>
      <c r="X4" s="48">
        <v>7.718</v>
      </c>
      <c r="Y4" s="48">
        <v>4.2939999999999996</v>
      </c>
      <c r="Z4" s="48">
        <v>4.2910000000000004</v>
      </c>
      <c r="AA4" s="48">
        <v>5.4050000000000002</v>
      </c>
      <c r="AB4" s="48">
        <v>4.0510000000000002</v>
      </c>
      <c r="AF4">
        <v>1567</v>
      </c>
      <c r="AG4">
        <v>14</v>
      </c>
      <c r="AH4">
        <v>426</v>
      </c>
      <c r="AI4">
        <v>320</v>
      </c>
      <c r="AK4" s="43">
        <f>AF4*$K4</f>
        <v>3134</v>
      </c>
      <c r="AL4" s="43">
        <f>AG4*$K4</f>
        <v>28</v>
      </c>
      <c r="AM4" s="43">
        <f>AH4*$K4</f>
        <v>852</v>
      </c>
      <c r="AN4" s="43">
        <f>AI4*$K4</f>
        <v>640</v>
      </c>
      <c r="AO4" s="43"/>
      <c r="AP4" s="43">
        <f t="shared" ref="AP4:AS6" si="0">AK4</f>
        <v>3134</v>
      </c>
      <c r="AQ4" s="43">
        <f t="shared" si="0"/>
        <v>28</v>
      </c>
      <c r="AR4" s="43">
        <f t="shared" si="0"/>
        <v>852</v>
      </c>
      <c r="AS4" s="43">
        <f t="shared" si="0"/>
        <v>640</v>
      </c>
      <c r="AT4" s="43"/>
      <c r="AU4" s="43">
        <f>MIN(AP4:AP6)</f>
        <v>3134</v>
      </c>
      <c r="AV4" s="43">
        <f>MIN(AQ4:AQ6)</f>
        <v>18</v>
      </c>
      <c r="AW4" s="43">
        <f>MIN(AR4:AR6)</f>
        <v>852</v>
      </c>
      <c r="AX4" s="43">
        <f>MIN(AS4:AS6)</f>
        <v>640</v>
      </c>
    </row>
    <row r="5" spans="1:50" s="34" customFormat="1">
      <c r="A5" s="43"/>
      <c r="B5" s="43"/>
      <c r="F5" s="35" t="s">
        <v>237</v>
      </c>
      <c r="G5" t="s">
        <v>657</v>
      </c>
      <c r="H5" s="44" t="s">
        <v>938</v>
      </c>
      <c r="K5" s="34">
        <v>2</v>
      </c>
      <c r="L5" s="38" t="s">
        <v>198</v>
      </c>
      <c r="M5" s="38" t="s">
        <v>180</v>
      </c>
      <c r="N5" s="38" t="s">
        <v>180</v>
      </c>
      <c r="O5" s="34">
        <v>5</v>
      </c>
      <c r="P5" s="8">
        <v>645781104</v>
      </c>
      <c r="Q5" s="1" t="s">
        <v>245</v>
      </c>
      <c r="R5" s="2">
        <v>0.62</v>
      </c>
      <c r="S5" s="3">
        <v>0</v>
      </c>
      <c r="W5" s="48">
        <v>7.57</v>
      </c>
      <c r="X5" s="48">
        <v>11.420999999999999</v>
      </c>
      <c r="Y5" s="48">
        <v>4.968</v>
      </c>
      <c r="Z5" s="48">
        <v>13.565</v>
      </c>
      <c r="AA5" s="48">
        <v>13.476000000000001</v>
      </c>
      <c r="AB5" s="48">
        <v>13.906000000000001</v>
      </c>
      <c r="AF5" s="34">
        <v>1579</v>
      </c>
      <c r="AG5" s="34">
        <v>9</v>
      </c>
      <c r="AH5" s="34">
        <v>430</v>
      </c>
      <c r="AI5" s="34">
        <v>320</v>
      </c>
      <c r="AK5" s="43">
        <f t="shared" ref="AK5:AK36" si="1">AF5*$K5</f>
        <v>3158</v>
      </c>
      <c r="AL5" s="43">
        <f t="shared" ref="AL5:AL36" si="2">AG5*$K5</f>
        <v>18</v>
      </c>
      <c r="AM5" s="43">
        <f t="shared" ref="AM5:AM36" si="3">AH5*$K5</f>
        <v>860</v>
      </c>
      <c r="AN5" s="43">
        <f t="shared" ref="AN5:AN36" si="4">AI5*$K5</f>
        <v>640</v>
      </c>
      <c r="AO5" s="43"/>
      <c r="AP5" s="43">
        <f t="shared" si="0"/>
        <v>3158</v>
      </c>
      <c r="AQ5" s="43">
        <f t="shared" si="0"/>
        <v>18</v>
      </c>
      <c r="AR5" s="43">
        <f t="shared" si="0"/>
        <v>860</v>
      </c>
      <c r="AS5" s="43">
        <f t="shared" si="0"/>
        <v>640</v>
      </c>
      <c r="AT5" s="43"/>
      <c r="AU5" s="43"/>
      <c r="AV5" s="43"/>
      <c r="AW5" s="43"/>
      <c r="AX5" s="43"/>
    </row>
    <row r="6" spans="1:50">
      <c r="A6" s="43"/>
      <c r="F6" s="35" t="s">
        <v>238</v>
      </c>
      <c r="G6" t="s">
        <v>656</v>
      </c>
      <c r="H6" s="44" t="s">
        <v>939</v>
      </c>
      <c r="K6">
        <v>2</v>
      </c>
      <c r="L6" t="s">
        <v>198</v>
      </c>
      <c r="M6" s="38" t="s">
        <v>180</v>
      </c>
      <c r="N6" s="38" t="s">
        <v>180</v>
      </c>
      <c r="O6">
        <v>1</v>
      </c>
      <c r="P6" s="8">
        <v>638262064</v>
      </c>
      <c r="Q6" s="1" t="s">
        <v>246</v>
      </c>
      <c r="R6" s="2">
        <v>0.31</v>
      </c>
      <c r="S6" s="3">
        <v>6.0000000000000003E-55</v>
      </c>
      <c r="W6" s="48">
        <v>0.113</v>
      </c>
      <c r="X6" s="48">
        <v>0</v>
      </c>
      <c r="Y6" s="48">
        <v>7.6999999999999999E-2</v>
      </c>
      <c r="Z6" s="48">
        <v>0.106</v>
      </c>
      <c r="AA6" s="48">
        <v>6.8000000000000005E-2</v>
      </c>
      <c r="AB6" s="48">
        <v>0.124</v>
      </c>
      <c r="AF6">
        <v>1976</v>
      </c>
      <c r="AG6">
        <v>18</v>
      </c>
      <c r="AH6">
        <v>542</v>
      </c>
      <c r="AI6">
        <v>400</v>
      </c>
      <c r="AK6" s="43">
        <f t="shared" si="1"/>
        <v>3952</v>
      </c>
      <c r="AL6" s="43">
        <f t="shared" si="2"/>
        <v>36</v>
      </c>
      <c r="AM6" s="43">
        <f t="shared" si="3"/>
        <v>1084</v>
      </c>
      <c r="AN6" s="43">
        <f t="shared" si="4"/>
        <v>800</v>
      </c>
      <c r="AO6" s="43"/>
      <c r="AP6" s="43">
        <f t="shared" si="0"/>
        <v>3952</v>
      </c>
      <c r="AQ6" s="43">
        <f t="shared" si="0"/>
        <v>36</v>
      </c>
      <c r="AR6" s="43">
        <f t="shared" si="0"/>
        <v>1084</v>
      </c>
      <c r="AS6" s="43">
        <f t="shared" si="0"/>
        <v>800</v>
      </c>
      <c r="AT6" s="43"/>
      <c r="AU6" s="43"/>
      <c r="AV6" s="43"/>
      <c r="AW6" s="43"/>
      <c r="AX6" s="43"/>
    </row>
    <row r="7" spans="1:50" s="35" customFormat="1">
      <c r="A7" s="43"/>
      <c r="B7" s="43"/>
      <c r="G7" s="43"/>
      <c r="H7" s="44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</row>
    <row r="8" spans="1:50">
      <c r="A8" s="43" t="s">
        <v>757</v>
      </c>
      <c r="B8" s="1" t="s">
        <v>25027</v>
      </c>
      <c r="C8" s="1" t="s">
        <v>249</v>
      </c>
      <c r="E8" t="s">
        <v>129</v>
      </c>
      <c r="F8" s="36" t="s">
        <v>239</v>
      </c>
      <c r="G8" t="s">
        <v>655</v>
      </c>
      <c r="H8" s="44" t="s">
        <v>240</v>
      </c>
      <c r="I8" t="s">
        <v>226</v>
      </c>
      <c r="J8">
        <v>2</v>
      </c>
      <c r="K8">
        <v>4</v>
      </c>
      <c r="L8" t="s">
        <v>198</v>
      </c>
      <c r="M8" s="38" t="s">
        <v>198</v>
      </c>
      <c r="N8" s="38" t="s">
        <v>198</v>
      </c>
      <c r="O8">
        <v>3</v>
      </c>
      <c r="P8" s="8">
        <v>645761798</v>
      </c>
      <c r="Q8" s="1" t="s">
        <v>247</v>
      </c>
      <c r="R8" s="2">
        <v>0.77</v>
      </c>
      <c r="S8" s="3">
        <v>0</v>
      </c>
      <c r="T8" t="s">
        <v>286</v>
      </c>
      <c r="W8" s="48">
        <v>10.069000000000001</v>
      </c>
      <c r="X8" s="48">
        <v>8.1389999999999993</v>
      </c>
      <c r="Y8" s="48">
        <v>11.069000000000001</v>
      </c>
      <c r="Z8" s="48">
        <v>8.7219999999999995</v>
      </c>
      <c r="AA8" s="48">
        <v>9.8940000000000001</v>
      </c>
      <c r="AB8" s="48">
        <v>9.0909999999999993</v>
      </c>
      <c r="AF8">
        <v>2722</v>
      </c>
      <c r="AG8">
        <v>26</v>
      </c>
      <c r="AH8">
        <v>731</v>
      </c>
      <c r="AI8">
        <v>560</v>
      </c>
      <c r="AK8" s="43">
        <f t="shared" si="1"/>
        <v>10888</v>
      </c>
      <c r="AL8" s="43">
        <f t="shared" si="2"/>
        <v>104</v>
      </c>
      <c r="AM8" s="43">
        <f t="shared" si="3"/>
        <v>2924</v>
      </c>
      <c r="AN8" s="43">
        <f t="shared" si="4"/>
        <v>2240</v>
      </c>
      <c r="AO8" s="43"/>
      <c r="AP8" s="43">
        <f t="shared" ref="AP8:AS9" si="5">AK8</f>
        <v>10888</v>
      </c>
      <c r="AQ8" s="43">
        <f t="shared" si="5"/>
        <v>104</v>
      </c>
      <c r="AR8" s="43">
        <f t="shared" si="5"/>
        <v>2924</v>
      </c>
      <c r="AS8" s="43">
        <f t="shared" si="5"/>
        <v>2240</v>
      </c>
      <c r="AT8" s="43"/>
      <c r="AU8" s="43">
        <f>MIN(AP8:AP9)</f>
        <v>7876</v>
      </c>
      <c r="AV8" s="43">
        <f>MIN(AQ8:AQ9)</f>
        <v>24</v>
      </c>
      <c r="AW8" s="43">
        <f>MIN(AR8:AR9)</f>
        <v>2012</v>
      </c>
      <c r="AX8" s="43">
        <f>MIN(AS8:AS9)</f>
        <v>1600</v>
      </c>
    </row>
    <row r="9" spans="1:50">
      <c r="A9" s="43"/>
      <c r="F9" s="36" t="s">
        <v>241</v>
      </c>
      <c r="G9" t="s">
        <v>654</v>
      </c>
      <c r="H9" s="44" t="s">
        <v>940</v>
      </c>
      <c r="K9">
        <v>4</v>
      </c>
      <c r="L9" s="38" t="s">
        <v>41</v>
      </c>
      <c r="M9" s="38" t="s">
        <v>198</v>
      </c>
      <c r="N9" s="38" t="s">
        <v>198</v>
      </c>
      <c r="O9">
        <v>5</v>
      </c>
      <c r="P9" s="8">
        <v>645779809</v>
      </c>
      <c r="Q9" s="1" t="s">
        <v>248</v>
      </c>
      <c r="R9" s="2">
        <v>0.9</v>
      </c>
      <c r="S9" s="3">
        <v>0</v>
      </c>
      <c r="W9" s="48">
        <v>9.16</v>
      </c>
      <c r="X9" s="48">
        <v>7.7850000000000001</v>
      </c>
      <c r="Y9" s="48">
        <v>8.9160000000000004</v>
      </c>
      <c r="Z9" s="48">
        <v>8.1389999999999993</v>
      </c>
      <c r="AA9" s="48">
        <v>8.8800000000000008</v>
      </c>
      <c r="AB9" s="48">
        <v>8.3179999999999996</v>
      </c>
      <c r="AF9">
        <v>1969</v>
      </c>
      <c r="AG9">
        <v>6</v>
      </c>
      <c r="AH9">
        <v>503</v>
      </c>
      <c r="AI9">
        <v>400</v>
      </c>
      <c r="AK9" s="43">
        <f t="shared" si="1"/>
        <v>7876</v>
      </c>
      <c r="AL9" s="43">
        <f t="shared" si="2"/>
        <v>24</v>
      </c>
      <c r="AM9" s="43">
        <f t="shared" si="3"/>
        <v>2012</v>
      </c>
      <c r="AN9" s="43">
        <f t="shared" si="4"/>
        <v>1600</v>
      </c>
      <c r="AO9" s="43"/>
      <c r="AP9" s="43">
        <f t="shared" si="5"/>
        <v>7876</v>
      </c>
      <c r="AQ9" s="43">
        <f t="shared" si="5"/>
        <v>24</v>
      </c>
      <c r="AR9" s="43">
        <f t="shared" si="5"/>
        <v>2012</v>
      </c>
      <c r="AS9" s="43">
        <f t="shared" si="5"/>
        <v>1600</v>
      </c>
      <c r="AT9" s="43"/>
      <c r="AU9" s="43"/>
      <c r="AV9" s="43"/>
      <c r="AW9" s="43"/>
      <c r="AX9" s="43"/>
    </row>
    <row r="10" spans="1:50" s="36" customFormat="1">
      <c r="A10" s="43"/>
      <c r="B10" s="43"/>
      <c r="G10" s="43"/>
      <c r="H10" s="37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</row>
    <row r="11" spans="1:50">
      <c r="A11" s="43"/>
      <c r="B11" s="1" t="s">
        <v>24235</v>
      </c>
      <c r="C11" s="1" t="s">
        <v>254</v>
      </c>
      <c r="D11" t="s">
        <v>258</v>
      </c>
      <c r="F11" s="39" t="s">
        <v>250</v>
      </c>
      <c r="G11" t="s">
        <v>653</v>
      </c>
      <c r="H11" s="40" t="s">
        <v>251</v>
      </c>
      <c r="I11" t="s">
        <v>227</v>
      </c>
      <c r="J11">
        <v>2</v>
      </c>
      <c r="K11">
        <v>1</v>
      </c>
      <c r="L11" t="s">
        <v>198</v>
      </c>
      <c r="M11" t="s">
        <v>180</v>
      </c>
      <c r="N11" s="39" t="s">
        <v>180</v>
      </c>
      <c r="O11">
        <v>1</v>
      </c>
      <c r="P11" s="8">
        <v>638259615</v>
      </c>
      <c r="Q11" s="1" t="s">
        <v>257</v>
      </c>
      <c r="R11" s="2">
        <v>0.7</v>
      </c>
      <c r="S11" s="3">
        <v>0</v>
      </c>
      <c r="W11" s="48">
        <v>1.2649999999999999</v>
      </c>
      <c r="X11" s="48">
        <v>3.4380000000000002</v>
      </c>
      <c r="Y11" s="48">
        <v>1.1479999999999999</v>
      </c>
      <c r="Z11" s="48">
        <v>2.5299999999999998</v>
      </c>
      <c r="AA11" s="48">
        <v>3.3660000000000001</v>
      </c>
      <c r="AB11" s="48">
        <v>2.4369999999999998</v>
      </c>
      <c r="AF11">
        <v>3394</v>
      </c>
      <c r="AG11">
        <v>22</v>
      </c>
      <c r="AH11">
        <v>939</v>
      </c>
      <c r="AI11">
        <v>720</v>
      </c>
      <c r="AK11" s="43">
        <f t="shared" si="1"/>
        <v>3394</v>
      </c>
      <c r="AL11" s="43">
        <f t="shared" si="2"/>
        <v>22</v>
      </c>
      <c r="AM11" s="43">
        <f t="shared" si="3"/>
        <v>939</v>
      </c>
      <c r="AN11" s="43">
        <f t="shared" si="4"/>
        <v>720</v>
      </c>
      <c r="AO11" s="43"/>
      <c r="AP11" s="43">
        <f t="shared" ref="AP11:AS12" si="6">AK11</f>
        <v>3394</v>
      </c>
      <c r="AQ11" s="43">
        <f t="shared" si="6"/>
        <v>22</v>
      </c>
      <c r="AR11" s="43">
        <f t="shared" si="6"/>
        <v>939</v>
      </c>
      <c r="AS11" s="43">
        <f t="shared" si="6"/>
        <v>720</v>
      </c>
      <c r="AT11" s="43"/>
      <c r="AU11" s="43">
        <f>MIN(AP11:AP12)</f>
        <v>3050</v>
      </c>
      <c r="AV11" s="43">
        <f>MIN(AQ11:AQ12)</f>
        <v>22</v>
      </c>
      <c r="AW11" s="43">
        <f>MIN(AR11:AR12)</f>
        <v>853</v>
      </c>
      <c r="AX11" s="43">
        <f>MIN(AS11:AS12)</f>
        <v>640</v>
      </c>
    </row>
    <row r="12" spans="1:50">
      <c r="A12" s="43"/>
      <c r="B12" s="1" t="s">
        <v>24236</v>
      </c>
      <c r="C12" s="1" t="s">
        <v>255</v>
      </c>
      <c r="F12" s="39" t="s">
        <v>252</v>
      </c>
      <c r="G12" t="s">
        <v>652</v>
      </c>
      <c r="H12" s="40" t="s">
        <v>253</v>
      </c>
      <c r="K12">
        <v>1</v>
      </c>
      <c r="L12" s="39" t="s">
        <v>198</v>
      </c>
      <c r="M12" s="39" t="s">
        <v>180</v>
      </c>
      <c r="N12" s="39" t="s">
        <v>180</v>
      </c>
      <c r="O12">
        <v>1</v>
      </c>
      <c r="P12" s="8">
        <v>638267602</v>
      </c>
      <c r="Q12" s="1" t="s">
        <v>259</v>
      </c>
      <c r="R12" s="2">
        <v>0.82</v>
      </c>
      <c r="S12" s="3">
        <v>0</v>
      </c>
      <c r="T12" t="s">
        <v>290</v>
      </c>
      <c r="W12" s="48">
        <v>9.2319999999999993</v>
      </c>
      <c r="X12" s="48">
        <v>13.891</v>
      </c>
      <c r="Y12" s="48">
        <v>10.393000000000001</v>
      </c>
      <c r="Z12" s="48">
        <v>10.851000000000001</v>
      </c>
      <c r="AA12" s="48">
        <v>13.273</v>
      </c>
      <c r="AB12" s="48">
        <v>11.194000000000001</v>
      </c>
      <c r="AF12">
        <v>3050</v>
      </c>
      <c r="AG12">
        <v>25</v>
      </c>
      <c r="AH12">
        <v>853</v>
      </c>
      <c r="AI12">
        <v>640</v>
      </c>
      <c r="AK12" s="43">
        <f t="shared" si="1"/>
        <v>3050</v>
      </c>
      <c r="AL12" s="43">
        <f t="shared" si="2"/>
        <v>25</v>
      </c>
      <c r="AM12" s="43">
        <f t="shared" si="3"/>
        <v>853</v>
      </c>
      <c r="AN12" s="43">
        <f t="shared" si="4"/>
        <v>640</v>
      </c>
      <c r="AO12" s="43"/>
      <c r="AP12" s="43">
        <f t="shared" si="6"/>
        <v>3050</v>
      </c>
      <c r="AQ12" s="43">
        <f t="shared" si="6"/>
        <v>25</v>
      </c>
      <c r="AR12" s="43">
        <f t="shared" si="6"/>
        <v>853</v>
      </c>
      <c r="AS12" s="43">
        <f t="shared" si="6"/>
        <v>640</v>
      </c>
      <c r="AT12" s="43"/>
      <c r="AU12" s="43"/>
      <c r="AV12" s="43"/>
      <c r="AW12" s="43"/>
      <c r="AX12" s="43"/>
    </row>
    <row r="13" spans="1:50" s="39" customFormat="1">
      <c r="A13" s="43" t="s">
        <v>758</v>
      </c>
      <c r="B13" s="43" t="s">
        <v>24055</v>
      </c>
      <c r="C13" s="39" t="s">
        <v>256</v>
      </c>
      <c r="E13" s="39" t="s">
        <v>784</v>
      </c>
      <c r="G13" s="43"/>
      <c r="H13" s="40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</row>
    <row r="14" spans="1:50">
      <c r="A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</row>
    <row r="15" spans="1:50">
      <c r="A15" s="43"/>
      <c r="B15" s="1" t="s">
        <v>24981</v>
      </c>
      <c r="C15" s="1" t="s">
        <v>23653</v>
      </c>
      <c r="D15" s="1" t="s">
        <v>260</v>
      </c>
      <c r="E15" t="s">
        <v>784</v>
      </c>
      <c r="F15" s="41" t="s">
        <v>261</v>
      </c>
      <c r="G15" t="s">
        <v>651</v>
      </c>
      <c r="H15" s="42" t="s">
        <v>262</v>
      </c>
      <c r="I15" t="s">
        <v>228</v>
      </c>
      <c r="J15">
        <v>1</v>
      </c>
      <c r="K15">
        <v>2</v>
      </c>
      <c r="L15" s="41" t="s">
        <v>198</v>
      </c>
      <c r="M15" s="41" t="s">
        <v>180</v>
      </c>
      <c r="N15" s="41" t="s">
        <v>180</v>
      </c>
      <c r="O15">
        <v>1</v>
      </c>
      <c r="P15" s="8">
        <v>638263107</v>
      </c>
      <c r="Q15" s="1" t="s">
        <v>263</v>
      </c>
      <c r="R15" s="2">
        <v>0.67</v>
      </c>
      <c r="S15" s="3">
        <v>0</v>
      </c>
      <c r="T15" s="43" t="s">
        <v>289</v>
      </c>
      <c r="W15" s="48">
        <v>6.3289999999999997</v>
      </c>
      <c r="X15" s="48">
        <v>7.702</v>
      </c>
      <c r="Y15" s="48">
        <v>4.9290000000000003</v>
      </c>
      <c r="Z15" s="48">
        <v>5.3010000000000002</v>
      </c>
      <c r="AA15" s="48">
        <v>6.0839999999999996</v>
      </c>
      <c r="AB15" s="48">
        <v>5.5640000000000001</v>
      </c>
      <c r="AF15">
        <v>1642</v>
      </c>
      <c r="AG15">
        <v>12</v>
      </c>
      <c r="AH15">
        <v>439</v>
      </c>
      <c r="AI15">
        <v>320</v>
      </c>
      <c r="AK15" s="43">
        <f t="shared" si="1"/>
        <v>3284</v>
      </c>
      <c r="AL15" s="43">
        <f t="shared" si="2"/>
        <v>24</v>
      </c>
      <c r="AM15" s="43">
        <f t="shared" si="3"/>
        <v>878</v>
      </c>
      <c r="AN15" s="43">
        <f t="shared" si="4"/>
        <v>640</v>
      </c>
      <c r="AO15" s="43"/>
      <c r="AP15" s="43">
        <f>AK15</f>
        <v>3284</v>
      </c>
      <c r="AQ15" s="43">
        <f>AL15</f>
        <v>24</v>
      </c>
      <c r="AR15" s="43">
        <f>AM15</f>
        <v>878</v>
      </c>
      <c r="AS15" s="43">
        <f>AN15</f>
        <v>640</v>
      </c>
      <c r="AT15" s="43"/>
      <c r="AU15" s="43">
        <f>MIN(AP15)</f>
        <v>3284</v>
      </c>
      <c r="AV15" s="43">
        <f>MIN(AQ15)</f>
        <v>24</v>
      </c>
      <c r="AW15" s="43">
        <f>MIN(AR15)</f>
        <v>878</v>
      </c>
      <c r="AX15" s="43">
        <f>MIN(AS15)</f>
        <v>640</v>
      </c>
    </row>
    <row r="16" spans="1:50">
      <c r="A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</row>
    <row r="17" spans="1:50">
      <c r="A17" s="43" t="s">
        <v>759</v>
      </c>
      <c r="B17" s="1" t="s">
        <v>24056</v>
      </c>
      <c r="C17" s="1" t="s">
        <v>23650</v>
      </c>
      <c r="D17" t="s">
        <v>268</v>
      </c>
      <c r="E17" t="s">
        <v>784</v>
      </c>
      <c r="F17" s="43" t="s">
        <v>264</v>
      </c>
      <c r="G17" t="s">
        <v>650</v>
      </c>
      <c r="H17" s="44" t="s">
        <v>265</v>
      </c>
      <c r="I17" t="s">
        <v>229</v>
      </c>
      <c r="J17">
        <v>1</v>
      </c>
      <c r="K17">
        <v>4</v>
      </c>
      <c r="L17" s="43" t="s">
        <v>198</v>
      </c>
      <c r="M17" s="43" t="s">
        <v>180</v>
      </c>
      <c r="N17" s="43" t="s">
        <v>180</v>
      </c>
      <c r="O17">
        <v>5</v>
      </c>
      <c r="P17" s="8">
        <v>645777967</v>
      </c>
      <c r="Q17" s="1" t="s">
        <v>269</v>
      </c>
      <c r="R17" s="2">
        <v>0.88</v>
      </c>
      <c r="S17" s="3">
        <v>0</v>
      </c>
      <c r="T17" s="43" t="s">
        <v>289</v>
      </c>
      <c r="W17" s="48">
        <v>5.9729999999999999</v>
      </c>
      <c r="X17" s="48">
        <v>10.51</v>
      </c>
      <c r="Y17" s="48">
        <v>3.7029999999999998</v>
      </c>
      <c r="Z17" s="48">
        <v>13.006</v>
      </c>
      <c r="AA17" s="48">
        <v>13.208</v>
      </c>
      <c r="AB17" s="48">
        <v>13.189</v>
      </c>
      <c r="AF17">
        <v>1161</v>
      </c>
      <c r="AG17">
        <v>5</v>
      </c>
      <c r="AH17">
        <v>332</v>
      </c>
      <c r="AI17">
        <v>240</v>
      </c>
      <c r="AK17" s="43">
        <f t="shared" si="1"/>
        <v>4644</v>
      </c>
      <c r="AL17" s="43">
        <f t="shared" si="2"/>
        <v>20</v>
      </c>
      <c r="AM17" s="43">
        <f t="shared" si="3"/>
        <v>1328</v>
      </c>
      <c r="AN17" s="43">
        <f t="shared" si="4"/>
        <v>960</v>
      </c>
      <c r="AO17" s="43"/>
      <c r="AP17" s="43">
        <f>SUM(AK17:AK18)</f>
        <v>9340</v>
      </c>
      <c r="AQ17" s="43">
        <f>SUM(AL17:AL18)</f>
        <v>40</v>
      </c>
      <c r="AR17" s="43">
        <f>SUM(AM17:AM18)</f>
        <v>2688</v>
      </c>
      <c r="AS17" s="43">
        <f>SUM(AN17:AN18)</f>
        <v>1920</v>
      </c>
      <c r="AT17" s="43"/>
      <c r="AU17" s="43">
        <f>MIN(AP17)</f>
        <v>9340</v>
      </c>
      <c r="AV17" s="43">
        <f>MIN(AQ17)</f>
        <v>40</v>
      </c>
      <c r="AW17" s="43">
        <f>MIN(AR17)</f>
        <v>2688</v>
      </c>
      <c r="AX17" s="43">
        <f>MIN(AS17)</f>
        <v>1920</v>
      </c>
    </row>
    <row r="18" spans="1:50">
      <c r="A18" s="43"/>
      <c r="F18" s="43" t="s">
        <v>266</v>
      </c>
      <c r="G18" t="s">
        <v>649</v>
      </c>
      <c r="H18" s="44" t="s">
        <v>267</v>
      </c>
      <c r="K18">
        <v>4</v>
      </c>
      <c r="L18" s="43" t="s">
        <v>198</v>
      </c>
      <c r="M18" s="43" t="s">
        <v>180</v>
      </c>
      <c r="N18" s="43" t="s">
        <v>180</v>
      </c>
      <c r="O18">
        <v>5</v>
      </c>
      <c r="P18" s="8">
        <v>645777967</v>
      </c>
      <c r="Q18" s="1" t="s">
        <v>269</v>
      </c>
      <c r="R18" s="2">
        <v>0.41</v>
      </c>
      <c r="S18" s="3">
        <v>4E-78</v>
      </c>
      <c r="W18" s="48">
        <v>4.8159999999999998</v>
      </c>
      <c r="X18" s="48">
        <v>8.82</v>
      </c>
      <c r="Y18" s="48">
        <v>3.1360000000000001</v>
      </c>
      <c r="Z18" s="48">
        <v>12.516999999999999</v>
      </c>
      <c r="AA18" s="48">
        <v>12.135</v>
      </c>
      <c r="AB18" s="48">
        <v>12.478999999999999</v>
      </c>
      <c r="AF18">
        <v>1174</v>
      </c>
      <c r="AG18">
        <v>5</v>
      </c>
      <c r="AH18">
        <v>340</v>
      </c>
      <c r="AI18">
        <v>240</v>
      </c>
      <c r="AK18" s="43">
        <f t="shared" si="1"/>
        <v>4696</v>
      </c>
      <c r="AL18" s="43">
        <f t="shared" si="2"/>
        <v>20</v>
      </c>
      <c r="AM18" s="43">
        <f t="shared" si="3"/>
        <v>1360</v>
      </c>
      <c r="AN18" s="43">
        <f t="shared" si="4"/>
        <v>960</v>
      </c>
      <c r="AO18" s="43"/>
      <c r="AP18" s="43"/>
      <c r="AQ18" s="43"/>
      <c r="AR18" s="43"/>
      <c r="AS18" s="43"/>
      <c r="AT18" s="43"/>
      <c r="AU18" s="43"/>
      <c r="AV18" s="43"/>
      <c r="AW18" s="43"/>
      <c r="AX18" s="43"/>
    </row>
    <row r="19" spans="1:50" s="43" customFormat="1">
      <c r="H19" s="44"/>
    </row>
    <row r="20" spans="1:50">
      <c r="A20" s="43"/>
      <c r="B20" s="1" t="s">
        <v>24237</v>
      </c>
      <c r="C20" s="1" t="s">
        <v>270</v>
      </c>
      <c r="E20" t="s">
        <v>129</v>
      </c>
      <c r="F20" s="43" t="s">
        <v>274</v>
      </c>
      <c r="G20" t="s">
        <v>648</v>
      </c>
      <c r="H20" s="44" t="s">
        <v>275</v>
      </c>
      <c r="I20" t="s">
        <v>230</v>
      </c>
      <c r="J20">
        <v>1</v>
      </c>
      <c r="K20">
        <v>2</v>
      </c>
      <c r="L20" t="s">
        <v>198</v>
      </c>
      <c r="M20" s="43" t="s">
        <v>180</v>
      </c>
      <c r="N20" s="43" t="s">
        <v>180</v>
      </c>
      <c r="O20">
        <v>1</v>
      </c>
      <c r="P20" s="8">
        <v>638264740</v>
      </c>
      <c r="Q20" s="1" t="s">
        <v>276</v>
      </c>
      <c r="R20" s="2">
        <v>0.75</v>
      </c>
      <c r="S20" s="3">
        <v>0</v>
      </c>
      <c r="T20" t="s">
        <v>287</v>
      </c>
      <c r="W20" s="48">
        <v>7.931</v>
      </c>
      <c r="X20" s="48">
        <v>10.95</v>
      </c>
      <c r="Y20" s="48">
        <v>5.8</v>
      </c>
      <c r="Z20" s="48">
        <v>11.542</v>
      </c>
      <c r="AA20" s="48">
        <v>12.885</v>
      </c>
      <c r="AB20" s="48">
        <v>11.885999999999999</v>
      </c>
      <c r="AF20">
        <v>4804</v>
      </c>
      <c r="AG20">
        <v>36</v>
      </c>
      <c r="AH20">
        <v>1355</v>
      </c>
      <c r="AI20">
        <v>960</v>
      </c>
      <c r="AK20" s="43">
        <f t="shared" si="1"/>
        <v>9608</v>
      </c>
      <c r="AL20" s="43">
        <f t="shared" si="2"/>
        <v>72</v>
      </c>
      <c r="AM20" s="43">
        <f t="shared" si="3"/>
        <v>2710</v>
      </c>
      <c r="AN20" s="43">
        <f t="shared" si="4"/>
        <v>1920</v>
      </c>
      <c r="AO20" s="43"/>
      <c r="AP20" s="43">
        <f>SUM(AK20:AK21)</f>
        <v>12656</v>
      </c>
      <c r="AQ20" s="43">
        <f>SUM(AL20:AL21)</f>
        <v>90</v>
      </c>
      <c r="AR20" s="43">
        <f>SUM(AM20:AM21)</f>
        <v>3574</v>
      </c>
      <c r="AS20" s="43">
        <f>SUM(AN20:AN21)</f>
        <v>2560</v>
      </c>
      <c r="AT20" s="43"/>
      <c r="AU20" s="43">
        <f>MIN(AP20)</f>
        <v>12656</v>
      </c>
      <c r="AV20" s="43">
        <f>MIN(AQ20)</f>
        <v>90</v>
      </c>
      <c r="AW20" s="43">
        <f>MIN(AR20)</f>
        <v>3574</v>
      </c>
      <c r="AX20" s="43">
        <f>MIN(AS20)</f>
        <v>2560</v>
      </c>
    </row>
    <row r="21" spans="1:50">
      <c r="A21" s="43"/>
      <c r="B21" s="1" t="s">
        <v>24238</v>
      </c>
      <c r="C21" s="1" t="s">
        <v>271</v>
      </c>
      <c r="F21" s="43" t="s">
        <v>277</v>
      </c>
      <c r="G21" t="s">
        <v>647</v>
      </c>
      <c r="H21" s="44" t="s">
        <v>941</v>
      </c>
      <c r="I21" t="s">
        <v>231</v>
      </c>
      <c r="K21">
        <v>2</v>
      </c>
      <c r="L21" s="43" t="s">
        <v>198</v>
      </c>
      <c r="M21" s="43" t="s">
        <v>180</v>
      </c>
      <c r="N21" s="43" t="s">
        <v>180</v>
      </c>
      <c r="O21">
        <v>1</v>
      </c>
      <c r="P21" s="8">
        <v>638262790</v>
      </c>
      <c r="Q21" s="1" t="s">
        <v>278</v>
      </c>
      <c r="R21" s="2">
        <v>0.64</v>
      </c>
      <c r="S21" s="3">
        <v>0</v>
      </c>
      <c r="T21" t="s">
        <v>288</v>
      </c>
      <c r="W21" s="48">
        <v>6.335</v>
      </c>
      <c r="X21" s="48">
        <v>9.4670000000000005</v>
      </c>
      <c r="Y21" s="48">
        <v>4.3140000000000001</v>
      </c>
      <c r="Z21" s="48">
        <v>9.0559999999999992</v>
      </c>
      <c r="AA21" s="48">
        <v>8.8330000000000002</v>
      </c>
      <c r="AB21" s="48">
        <v>9.2319999999999993</v>
      </c>
      <c r="AF21">
        <v>1524</v>
      </c>
      <c r="AG21">
        <v>9</v>
      </c>
      <c r="AH21">
        <v>432</v>
      </c>
      <c r="AI21">
        <v>320</v>
      </c>
      <c r="AK21" s="43">
        <f t="shared" si="1"/>
        <v>3048</v>
      </c>
      <c r="AL21" s="43">
        <f t="shared" si="2"/>
        <v>18</v>
      </c>
      <c r="AM21" s="43">
        <f t="shared" si="3"/>
        <v>864</v>
      </c>
      <c r="AN21" s="43">
        <f t="shared" si="4"/>
        <v>640</v>
      </c>
      <c r="AO21" s="43"/>
      <c r="AP21" s="43"/>
      <c r="AQ21" s="43"/>
      <c r="AR21" s="43"/>
      <c r="AS21" s="43"/>
      <c r="AT21" s="43"/>
      <c r="AU21" s="43"/>
      <c r="AV21" s="43"/>
      <c r="AW21" s="43"/>
      <c r="AX21" s="43"/>
    </row>
    <row r="22" spans="1:50">
      <c r="A22" s="43" t="s">
        <v>760</v>
      </c>
      <c r="B22" s="43" t="s">
        <v>24984</v>
      </c>
      <c r="C22" t="s">
        <v>272</v>
      </c>
      <c r="D22" t="s">
        <v>273</v>
      </c>
      <c r="E22" t="s">
        <v>129</v>
      </c>
      <c r="I22" t="s">
        <v>112</v>
      </c>
      <c r="K22">
        <v>2</v>
      </c>
      <c r="L22" s="43" t="s">
        <v>198</v>
      </c>
      <c r="M22" s="43" t="s">
        <v>180</v>
      </c>
      <c r="N22" s="43" t="s">
        <v>180</v>
      </c>
      <c r="T22" t="s">
        <v>293</v>
      </c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</row>
    <row r="23" spans="1:50">
      <c r="A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</row>
    <row r="24" spans="1:50">
      <c r="A24" s="43" t="s">
        <v>761</v>
      </c>
      <c r="B24" s="1" t="s">
        <v>24985</v>
      </c>
      <c r="C24" s="1" t="s">
        <v>284</v>
      </c>
      <c r="D24" t="s">
        <v>281</v>
      </c>
      <c r="E24" t="s">
        <v>784</v>
      </c>
      <c r="F24" s="43" t="s">
        <v>279</v>
      </c>
      <c r="G24" t="s">
        <v>646</v>
      </c>
      <c r="H24" s="44" t="s">
        <v>942</v>
      </c>
      <c r="I24" t="s">
        <v>232</v>
      </c>
      <c r="J24">
        <v>1</v>
      </c>
      <c r="K24">
        <v>2</v>
      </c>
      <c r="L24" s="43" t="s">
        <v>198</v>
      </c>
      <c r="M24" s="43" t="s">
        <v>180</v>
      </c>
      <c r="N24" s="43" t="s">
        <v>180</v>
      </c>
      <c r="O24">
        <v>1</v>
      </c>
      <c r="P24" s="8">
        <v>638259922</v>
      </c>
      <c r="Q24" s="1" t="s">
        <v>280</v>
      </c>
      <c r="R24" s="2">
        <v>0.37</v>
      </c>
      <c r="S24" s="3">
        <v>0</v>
      </c>
      <c r="T24" t="s">
        <v>286</v>
      </c>
      <c r="W24" s="48">
        <v>0.29799999999999999</v>
      </c>
      <c r="X24" s="48">
        <v>0.377</v>
      </c>
      <c r="Y24" s="48">
        <v>0.21199999999999999</v>
      </c>
      <c r="Z24" s="48">
        <v>8.6999999999999994E-2</v>
      </c>
      <c r="AA24" s="48">
        <v>3.5999999999999997E-2</v>
      </c>
      <c r="AB24" s="48">
        <v>0.113</v>
      </c>
      <c r="AF24">
        <v>2300</v>
      </c>
      <c r="AG24">
        <v>17</v>
      </c>
      <c r="AH24">
        <v>649</v>
      </c>
      <c r="AI24">
        <v>480</v>
      </c>
      <c r="AK24" s="43">
        <f t="shared" si="1"/>
        <v>4600</v>
      </c>
      <c r="AL24" s="43">
        <f t="shared" si="2"/>
        <v>34</v>
      </c>
      <c r="AM24" s="43">
        <f t="shared" si="3"/>
        <v>1298</v>
      </c>
      <c r="AN24" s="43">
        <f t="shared" si="4"/>
        <v>960</v>
      </c>
      <c r="AO24" s="43"/>
      <c r="AP24" s="43">
        <f>SUM(AK24:AK26)</f>
        <v>9174</v>
      </c>
      <c r="AQ24" s="43">
        <f>SUM(AL24:AL26)</f>
        <v>76</v>
      </c>
      <c r="AR24" s="43">
        <f>SUM(AM24:AM26)</f>
        <v>2572</v>
      </c>
      <c r="AS24" s="43">
        <f>SUM(AN24:AN26)</f>
        <v>1920</v>
      </c>
      <c r="AT24" s="43"/>
      <c r="AU24" s="43">
        <f>MIN(AP24)</f>
        <v>9174</v>
      </c>
      <c r="AV24" s="43">
        <f>MIN(AQ24)</f>
        <v>76</v>
      </c>
      <c r="AW24" s="43">
        <f>MIN(AR24)</f>
        <v>2572</v>
      </c>
      <c r="AX24" s="43">
        <f>MIN(AS24)</f>
        <v>1920</v>
      </c>
    </row>
    <row r="25" spans="1:50">
      <c r="A25" s="43"/>
      <c r="F25" s="43" t="s">
        <v>282</v>
      </c>
      <c r="G25" t="s">
        <v>641</v>
      </c>
      <c r="H25" s="44" t="s">
        <v>283</v>
      </c>
      <c r="K25" s="43">
        <v>2</v>
      </c>
      <c r="L25" s="43" t="s">
        <v>180</v>
      </c>
      <c r="M25" s="43" t="s">
        <v>180</v>
      </c>
      <c r="N25" s="43" t="s">
        <v>180</v>
      </c>
      <c r="O25">
        <v>3</v>
      </c>
      <c r="P25" s="8">
        <v>645751960</v>
      </c>
      <c r="Q25" s="1" t="s">
        <v>297</v>
      </c>
      <c r="R25" s="2">
        <v>0.53</v>
      </c>
      <c r="S25" s="3">
        <v>0</v>
      </c>
      <c r="W25" s="48">
        <v>7.194</v>
      </c>
      <c r="X25" s="48">
        <v>8.2680000000000007</v>
      </c>
      <c r="Y25" s="48">
        <v>6.0709999999999997</v>
      </c>
      <c r="Z25" s="48">
        <v>8.032</v>
      </c>
      <c r="AA25" s="48">
        <v>7.9809999999999999</v>
      </c>
      <c r="AB25" s="48">
        <v>7.806</v>
      </c>
      <c r="AF25">
        <v>1528</v>
      </c>
      <c r="AG25">
        <v>15</v>
      </c>
      <c r="AH25">
        <v>426</v>
      </c>
      <c r="AI25">
        <v>320</v>
      </c>
      <c r="AK25" s="43">
        <f t="shared" si="1"/>
        <v>3056</v>
      </c>
      <c r="AL25" s="43">
        <f t="shared" si="2"/>
        <v>30</v>
      </c>
      <c r="AM25" s="43">
        <f t="shared" si="3"/>
        <v>852</v>
      </c>
      <c r="AN25" s="43">
        <f t="shared" si="4"/>
        <v>640</v>
      </c>
      <c r="AO25" s="43"/>
      <c r="AP25" s="43"/>
      <c r="AQ25" s="43"/>
      <c r="AR25" s="43"/>
      <c r="AS25" s="43"/>
      <c r="AT25" s="43"/>
      <c r="AU25" s="43"/>
      <c r="AV25" s="43"/>
      <c r="AW25" s="43"/>
      <c r="AX25" s="43"/>
    </row>
    <row r="26" spans="1:50" s="43" customFormat="1">
      <c r="E26" s="43" t="s">
        <v>643</v>
      </c>
      <c r="F26" s="43" t="s">
        <v>642</v>
      </c>
      <c r="G26" t="s">
        <v>644</v>
      </c>
      <c r="H26" s="44" t="s">
        <v>645</v>
      </c>
      <c r="K26" s="43">
        <v>2</v>
      </c>
      <c r="L26" s="43" t="s">
        <v>180</v>
      </c>
      <c r="O26" s="43">
        <v>1</v>
      </c>
      <c r="P26" s="8">
        <v>638265570</v>
      </c>
      <c r="Q26" s="1" t="s">
        <v>22659</v>
      </c>
      <c r="R26" s="2">
        <v>0.87</v>
      </c>
      <c r="S26" s="3">
        <v>5E-79</v>
      </c>
      <c r="W26" s="48">
        <v>7.6289999999999996</v>
      </c>
      <c r="X26" s="48">
        <v>9.8119999999999994</v>
      </c>
      <c r="Y26" s="48">
        <v>6.4130000000000003</v>
      </c>
      <c r="Z26" s="48">
        <v>8.6310000000000002</v>
      </c>
      <c r="AA26" s="48">
        <v>7.3490000000000002</v>
      </c>
      <c r="AB26" s="48">
        <v>8.5180000000000007</v>
      </c>
      <c r="AF26" s="43">
        <v>759</v>
      </c>
      <c r="AG26" s="43">
        <v>6</v>
      </c>
      <c r="AH26" s="43">
        <v>211</v>
      </c>
      <c r="AI26" s="43">
        <v>160</v>
      </c>
      <c r="AK26" s="43">
        <f t="shared" si="1"/>
        <v>1518</v>
      </c>
      <c r="AL26" s="43">
        <f t="shared" si="2"/>
        <v>12</v>
      </c>
      <c r="AM26" s="43">
        <f t="shared" si="3"/>
        <v>422</v>
      </c>
      <c r="AN26" s="43">
        <f t="shared" si="4"/>
        <v>320</v>
      </c>
    </row>
    <row r="27" spans="1:50" s="43" customFormat="1">
      <c r="H27" s="44"/>
    </row>
    <row r="28" spans="1:50">
      <c r="A28" s="43" t="s">
        <v>762</v>
      </c>
      <c r="B28" s="1" t="s">
        <v>24057</v>
      </c>
      <c r="C28" s="1" t="s">
        <v>307</v>
      </c>
      <c r="D28" s="12" t="s">
        <v>308</v>
      </c>
      <c r="E28" t="s">
        <v>784</v>
      </c>
      <c r="F28" s="43" t="s">
        <v>298</v>
      </c>
      <c r="G28" t="s">
        <v>638</v>
      </c>
      <c r="H28" s="44" t="s">
        <v>943</v>
      </c>
      <c r="I28" t="s">
        <v>233</v>
      </c>
      <c r="J28">
        <v>1</v>
      </c>
      <c r="K28">
        <v>1</v>
      </c>
      <c r="L28" s="43" t="s">
        <v>198</v>
      </c>
      <c r="M28" s="43" t="s">
        <v>180</v>
      </c>
      <c r="N28" s="43" t="s">
        <v>180</v>
      </c>
      <c r="O28">
        <v>3</v>
      </c>
      <c r="P28" s="8">
        <v>645766352</v>
      </c>
      <c r="Q28" s="1" t="s">
        <v>311</v>
      </c>
      <c r="R28" s="2">
        <v>0.57999999999999996</v>
      </c>
      <c r="S28" s="3">
        <v>6.9999999999999995E-73</v>
      </c>
      <c r="T28" t="s">
        <v>304</v>
      </c>
      <c r="W28" s="48">
        <v>9.5649999999999995</v>
      </c>
      <c r="X28" s="48">
        <v>11.586</v>
      </c>
      <c r="Y28" s="48">
        <v>9.2469999999999999</v>
      </c>
      <c r="Z28" s="48">
        <v>10.95</v>
      </c>
      <c r="AA28" s="48">
        <v>10.118</v>
      </c>
      <c r="AB28" s="48">
        <v>11.038</v>
      </c>
      <c r="AF28">
        <v>377</v>
      </c>
      <c r="AG28">
        <v>4</v>
      </c>
      <c r="AH28">
        <v>111</v>
      </c>
      <c r="AI28">
        <v>80</v>
      </c>
      <c r="AK28" s="43">
        <f t="shared" si="1"/>
        <v>377</v>
      </c>
      <c r="AL28" s="43">
        <f t="shared" si="2"/>
        <v>4</v>
      </c>
      <c r="AM28" s="43">
        <f t="shared" si="3"/>
        <v>111</v>
      </c>
      <c r="AN28" s="43">
        <f t="shared" si="4"/>
        <v>80</v>
      </c>
      <c r="AO28" s="43"/>
      <c r="AP28" s="43">
        <f>SUM(AK28:AK31)</f>
        <v>4233</v>
      </c>
      <c r="AQ28" s="43">
        <f>SUM(AL28:AL31)</f>
        <v>41</v>
      </c>
      <c r="AR28" s="43">
        <f>SUM(AM28:AM31)</f>
        <v>1239</v>
      </c>
      <c r="AS28" s="43">
        <f>SUM(AN28:AN31)</f>
        <v>880</v>
      </c>
      <c r="AT28" s="43"/>
      <c r="AU28" s="43">
        <f>MIN(AP28)</f>
        <v>4233</v>
      </c>
      <c r="AV28" s="43">
        <f>MIN(AQ28)</f>
        <v>41</v>
      </c>
      <c r="AW28" s="43">
        <f>MIN(AR28)</f>
        <v>1239</v>
      </c>
      <c r="AX28" s="43">
        <f>MIN(AS28)</f>
        <v>880</v>
      </c>
    </row>
    <row r="29" spans="1:50">
      <c r="A29" s="43"/>
      <c r="D29" s="12" t="s">
        <v>309</v>
      </c>
      <c r="F29" s="43" t="s">
        <v>299</v>
      </c>
      <c r="G29" t="s">
        <v>640</v>
      </c>
      <c r="H29" s="44" t="s">
        <v>944</v>
      </c>
      <c r="K29" s="43">
        <v>1</v>
      </c>
      <c r="L29" s="43" t="s">
        <v>198</v>
      </c>
      <c r="M29" s="43" t="s">
        <v>180</v>
      </c>
      <c r="N29" s="43" t="s">
        <v>180</v>
      </c>
      <c r="O29">
        <v>1</v>
      </c>
      <c r="P29" s="8">
        <v>638263022</v>
      </c>
      <c r="Q29" s="1" t="s">
        <v>312</v>
      </c>
      <c r="R29" s="2">
        <v>0.48</v>
      </c>
      <c r="S29" s="3">
        <v>0</v>
      </c>
      <c r="T29" t="s">
        <v>305</v>
      </c>
      <c r="W29" s="48">
        <v>6.6349999999999998</v>
      </c>
      <c r="X29" s="48">
        <v>9.2690000000000001</v>
      </c>
      <c r="Y29" s="48">
        <v>7.476</v>
      </c>
      <c r="Z29" s="48">
        <v>8.0670000000000002</v>
      </c>
      <c r="AA29" s="48">
        <v>9.0630000000000006</v>
      </c>
      <c r="AB29" s="48">
        <v>8.2680000000000007</v>
      </c>
      <c r="AF29">
        <v>2681</v>
      </c>
      <c r="AG29">
        <v>26</v>
      </c>
      <c r="AH29">
        <v>783</v>
      </c>
      <c r="AI29">
        <v>560</v>
      </c>
      <c r="AK29" s="43">
        <f t="shared" si="1"/>
        <v>2681</v>
      </c>
      <c r="AL29" s="43">
        <f t="shared" si="2"/>
        <v>26</v>
      </c>
      <c r="AM29" s="43">
        <f t="shared" si="3"/>
        <v>783</v>
      </c>
      <c r="AN29" s="43">
        <f t="shared" si="4"/>
        <v>560</v>
      </c>
      <c r="AO29" s="43"/>
      <c r="AP29" s="43"/>
      <c r="AQ29" s="43"/>
      <c r="AR29" s="43"/>
      <c r="AS29" s="43"/>
      <c r="AT29" s="43"/>
      <c r="AU29" s="43"/>
      <c r="AV29" s="43"/>
      <c r="AW29" s="43"/>
      <c r="AX29" s="43"/>
    </row>
    <row r="30" spans="1:50">
      <c r="A30" s="43"/>
      <c r="D30" s="12" t="s">
        <v>310</v>
      </c>
      <c r="F30" s="43" t="s">
        <v>300</v>
      </c>
      <c r="G30" t="s">
        <v>639</v>
      </c>
      <c r="H30" s="44" t="s">
        <v>301</v>
      </c>
      <c r="K30" s="43">
        <v>1</v>
      </c>
      <c r="L30" s="43" t="s">
        <v>198</v>
      </c>
      <c r="M30" s="43" t="s">
        <v>180</v>
      </c>
      <c r="N30" s="43" t="s">
        <v>180</v>
      </c>
      <c r="O30">
        <v>3</v>
      </c>
      <c r="P30" s="8">
        <v>645754777</v>
      </c>
      <c r="Q30" s="1" t="s">
        <v>313</v>
      </c>
      <c r="R30" s="2">
        <v>0.61</v>
      </c>
      <c r="S30" s="3">
        <v>1.9999999999999999E-82</v>
      </c>
      <c r="T30" t="s">
        <v>290</v>
      </c>
      <c r="W30" s="48">
        <v>8.657</v>
      </c>
      <c r="X30" s="48">
        <v>12.478999999999999</v>
      </c>
      <c r="Y30" s="48">
        <v>9.9920000000000009</v>
      </c>
      <c r="Z30" s="48">
        <v>8.64</v>
      </c>
      <c r="AA30" s="48">
        <v>9.2349999999999994</v>
      </c>
      <c r="AB30" s="48">
        <v>8.74</v>
      </c>
      <c r="AF30">
        <v>778</v>
      </c>
      <c r="AG30">
        <v>10</v>
      </c>
      <c r="AH30">
        <v>225</v>
      </c>
      <c r="AI30">
        <v>160</v>
      </c>
      <c r="AK30" s="43">
        <f t="shared" si="1"/>
        <v>778</v>
      </c>
      <c r="AL30" s="43">
        <f t="shared" si="2"/>
        <v>10</v>
      </c>
      <c r="AM30" s="43">
        <f t="shared" si="3"/>
        <v>225</v>
      </c>
      <c r="AN30" s="43">
        <f t="shared" si="4"/>
        <v>160</v>
      </c>
      <c r="AO30" s="43"/>
      <c r="AP30" s="43"/>
      <c r="AQ30" s="43"/>
      <c r="AR30" s="43"/>
      <c r="AS30" s="43"/>
      <c r="AT30" s="43"/>
      <c r="AU30" s="43"/>
      <c r="AV30" s="43"/>
      <c r="AW30" s="43"/>
      <c r="AX30" s="43"/>
    </row>
    <row r="31" spans="1:50">
      <c r="A31" s="43"/>
      <c r="F31" s="43" t="s">
        <v>302</v>
      </c>
      <c r="G31" t="s">
        <v>634</v>
      </c>
      <c r="H31" s="44" t="s">
        <v>303</v>
      </c>
      <c r="K31" s="43">
        <v>1</v>
      </c>
      <c r="L31" s="43" t="s">
        <v>198</v>
      </c>
      <c r="M31" s="43" t="s">
        <v>180</v>
      </c>
      <c r="N31" s="43" t="s">
        <v>180</v>
      </c>
      <c r="O31">
        <v>3</v>
      </c>
      <c r="P31" s="8">
        <v>645753492</v>
      </c>
      <c r="Q31" s="1" t="s">
        <v>314</v>
      </c>
      <c r="R31" s="2">
        <v>0.63</v>
      </c>
      <c r="S31" s="3">
        <v>2.0000000000000001E-53</v>
      </c>
      <c r="T31" t="s">
        <v>306</v>
      </c>
      <c r="W31" s="48">
        <v>7.8680000000000003</v>
      </c>
      <c r="X31" s="48">
        <v>10.333</v>
      </c>
      <c r="Y31" s="48">
        <v>8.8409999999999993</v>
      </c>
      <c r="Z31" s="48">
        <v>9.3819999999999997</v>
      </c>
      <c r="AA31" s="48">
        <v>8.27</v>
      </c>
      <c r="AB31" s="48">
        <v>9.3960000000000008</v>
      </c>
      <c r="AF31">
        <v>397</v>
      </c>
      <c r="AG31">
        <v>1</v>
      </c>
      <c r="AH31">
        <v>120</v>
      </c>
      <c r="AI31">
        <v>80</v>
      </c>
      <c r="AK31" s="43">
        <f t="shared" si="1"/>
        <v>397</v>
      </c>
      <c r="AL31" s="43">
        <f t="shared" si="2"/>
        <v>1</v>
      </c>
      <c r="AM31" s="43">
        <f t="shared" si="3"/>
        <v>120</v>
      </c>
      <c r="AN31" s="43">
        <f t="shared" si="4"/>
        <v>80</v>
      </c>
      <c r="AO31" s="43"/>
      <c r="AP31" s="43"/>
      <c r="AQ31" s="43"/>
      <c r="AR31" s="43"/>
      <c r="AS31" s="43"/>
      <c r="AT31" s="43"/>
      <c r="AU31" s="43"/>
      <c r="AV31" s="43"/>
      <c r="AW31" s="43"/>
      <c r="AX31" s="43"/>
    </row>
    <row r="32" spans="1:50">
      <c r="A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</row>
    <row r="33" spans="1:50">
      <c r="A33" s="43" t="s">
        <v>763</v>
      </c>
      <c r="B33" s="1" t="s">
        <v>24261</v>
      </c>
      <c r="C33" s="1" t="s">
        <v>316</v>
      </c>
      <c r="D33" t="s">
        <v>317</v>
      </c>
      <c r="E33" t="s">
        <v>784</v>
      </c>
      <c r="F33" s="43" t="s">
        <v>315</v>
      </c>
      <c r="G33" t="s">
        <v>637</v>
      </c>
      <c r="H33" s="44" t="s">
        <v>945</v>
      </c>
      <c r="I33" t="s">
        <v>234</v>
      </c>
      <c r="J33">
        <v>1</v>
      </c>
      <c r="K33">
        <v>4</v>
      </c>
      <c r="L33" s="43" t="s">
        <v>198</v>
      </c>
      <c r="M33" s="43" t="s">
        <v>180</v>
      </c>
      <c r="N33" s="43" t="s">
        <v>180</v>
      </c>
      <c r="O33">
        <v>3</v>
      </c>
      <c r="P33" s="8">
        <v>645755008</v>
      </c>
      <c r="Q33" s="1" t="s">
        <v>318</v>
      </c>
      <c r="R33" s="2">
        <v>0.81</v>
      </c>
      <c r="S33" s="3">
        <v>0</v>
      </c>
      <c r="W33" s="48">
        <v>8.3179999999999996</v>
      </c>
      <c r="X33" s="48">
        <v>12.835000000000001</v>
      </c>
      <c r="Y33" s="48">
        <v>6.5049999999999999</v>
      </c>
      <c r="Z33" s="48">
        <v>11.025</v>
      </c>
      <c r="AA33" s="48">
        <v>11.712</v>
      </c>
      <c r="AB33" s="48">
        <v>11.503</v>
      </c>
      <c r="AF33">
        <v>1530</v>
      </c>
      <c r="AG33">
        <v>9</v>
      </c>
      <c r="AH33">
        <v>419</v>
      </c>
      <c r="AI33">
        <v>320</v>
      </c>
      <c r="AK33" s="43">
        <f t="shared" si="1"/>
        <v>6120</v>
      </c>
      <c r="AL33" s="43">
        <f t="shared" si="2"/>
        <v>36</v>
      </c>
      <c r="AM33" s="43">
        <f t="shared" si="3"/>
        <v>1676</v>
      </c>
      <c r="AN33" s="43">
        <f t="shared" si="4"/>
        <v>1280</v>
      </c>
      <c r="AO33" s="43"/>
      <c r="AP33" s="43">
        <f>AK33</f>
        <v>6120</v>
      </c>
      <c r="AQ33" s="43">
        <f>AL33</f>
        <v>36</v>
      </c>
      <c r="AR33" s="43">
        <f>AM33</f>
        <v>1676</v>
      </c>
      <c r="AS33" s="43">
        <f>AN33</f>
        <v>1280</v>
      </c>
      <c r="AT33" s="43"/>
      <c r="AU33" s="43">
        <f>MIN(AP33)</f>
        <v>6120</v>
      </c>
      <c r="AV33" s="43">
        <f>MIN(AQ33)</f>
        <v>36</v>
      </c>
      <c r="AW33" s="43">
        <f>MIN(AR33)</f>
        <v>1676</v>
      </c>
      <c r="AX33" s="43">
        <f>MIN(AS33)</f>
        <v>1280</v>
      </c>
    </row>
    <row r="34" spans="1:50">
      <c r="A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</row>
    <row r="35" spans="1:50">
      <c r="A35" s="43" t="s">
        <v>764</v>
      </c>
      <c r="B35" s="1" t="s">
        <v>24262</v>
      </c>
      <c r="C35" s="1" t="s">
        <v>23651</v>
      </c>
      <c r="D35" t="s">
        <v>323</v>
      </c>
      <c r="E35" t="s">
        <v>784</v>
      </c>
      <c r="F35" s="43" t="s">
        <v>319</v>
      </c>
      <c r="G35" t="s">
        <v>636</v>
      </c>
      <c r="H35" s="44" t="s">
        <v>320</v>
      </c>
      <c r="I35" t="s">
        <v>235</v>
      </c>
      <c r="J35">
        <v>2</v>
      </c>
      <c r="K35">
        <v>2</v>
      </c>
      <c r="L35" t="s">
        <v>41</v>
      </c>
      <c r="M35" s="43" t="s">
        <v>180</v>
      </c>
      <c r="N35" s="43" t="s">
        <v>180</v>
      </c>
      <c r="O35">
        <v>1</v>
      </c>
      <c r="P35" s="8">
        <v>638266930</v>
      </c>
      <c r="Q35" s="1" t="s">
        <v>322</v>
      </c>
      <c r="R35" s="2">
        <v>0.62</v>
      </c>
      <c r="S35" s="3">
        <v>2.0000000000000002E-86</v>
      </c>
      <c r="W35" s="48">
        <v>8.82</v>
      </c>
      <c r="X35" s="48">
        <v>8.5739999999999998</v>
      </c>
      <c r="Y35" s="48">
        <v>9.3219999999999992</v>
      </c>
      <c r="Z35" s="48">
        <v>10.067</v>
      </c>
      <c r="AA35" s="48">
        <v>9.7279999999999998</v>
      </c>
      <c r="AB35" s="48">
        <v>10.263</v>
      </c>
      <c r="AF35">
        <v>1919</v>
      </c>
      <c r="AG35">
        <v>4</v>
      </c>
      <c r="AH35">
        <v>532</v>
      </c>
      <c r="AI35">
        <v>400</v>
      </c>
      <c r="AK35" s="43">
        <f t="shared" si="1"/>
        <v>3838</v>
      </c>
      <c r="AL35" s="43">
        <f t="shared" si="2"/>
        <v>8</v>
      </c>
      <c r="AM35" s="43">
        <f t="shared" si="3"/>
        <v>1064</v>
      </c>
      <c r="AN35" s="43">
        <f t="shared" si="4"/>
        <v>800</v>
      </c>
      <c r="AO35" s="43"/>
      <c r="AP35" s="43">
        <f t="shared" ref="AP35:AS36" si="7">AK35</f>
        <v>3838</v>
      </c>
      <c r="AQ35" s="43">
        <f t="shared" si="7"/>
        <v>8</v>
      </c>
      <c r="AR35" s="43">
        <f t="shared" si="7"/>
        <v>1064</v>
      </c>
      <c r="AS35" s="43">
        <f t="shared" si="7"/>
        <v>800</v>
      </c>
      <c r="AT35" s="43"/>
      <c r="AU35" s="43">
        <f>MIN(AP35:AP36)</f>
        <v>2238</v>
      </c>
      <c r="AV35" s="43">
        <f>MIN(AQ35:AQ36)</f>
        <v>6</v>
      </c>
      <c r="AW35" s="43">
        <f>MIN(AR35:AR36)</f>
        <v>638</v>
      </c>
      <c r="AX35" s="43">
        <f>MIN(AS35:AS36)</f>
        <v>480</v>
      </c>
    </row>
    <row r="36" spans="1:50">
      <c r="F36" s="43" t="s">
        <v>321</v>
      </c>
      <c r="G36" t="s">
        <v>635</v>
      </c>
      <c r="H36" s="44" t="s">
        <v>946</v>
      </c>
      <c r="K36">
        <v>2</v>
      </c>
      <c r="L36" s="43" t="s">
        <v>198</v>
      </c>
      <c r="M36" s="43" t="s">
        <v>180</v>
      </c>
      <c r="N36" s="43" t="s">
        <v>180</v>
      </c>
      <c r="O36">
        <v>1</v>
      </c>
      <c r="P36" s="8">
        <v>638268260</v>
      </c>
      <c r="Q36" s="1" t="s">
        <v>324</v>
      </c>
      <c r="R36" s="2">
        <v>0.77</v>
      </c>
      <c r="S36" s="3">
        <v>0</v>
      </c>
      <c r="W36" s="48">
        <v>10.717000000000001</v>
      </c>
      <c r="X36" s="48">
        <v>17.052</v>
      </c>
      <c r="Y36" s="48">
        <v>11.638999999999999</v>
      </c>
      <c r="Z36" s="48">
        <v>17.181000000000001</v>
      </c>
      <c r="AA36" s="48">
        <v>17.257999999999999</v>
      </c>
      <c r="AB36" s="48">
        <v>17.257999999999999</v>
      </c>
      <c r="AF36">
        <v>1119</v>
      </c>
      <c r="AG36">
        <v>3</v>
      </c>
      <c r="AH36">
        <v>319</v>
      </c>
      <c r="AI36">
        <v>240</v>
      </c>
      <c r="AK36" s="43">
        <f t="shared" si="1"/>
        <v>2238</v>
      </c>
      <c r="AL36" s="43">
        <f t="shared" si="2"/>
        <v>6</v>
      </c>
      <c r="AM36" s="43">
        <f t="shared" si="3"/>
        <v>638</v>
      </c>
      <c r="AN36" s="43">
        <f t="shared" si="4"/>
        <v>480</v>
      </c>
      <c r="AO36" s="43"/>
      <c r="AP36" s="43">
        <f t="shared" si="7"/>
        <v>2238</v>
      </c>
      <c r="AQ36" s="43">
        <f t="shared" si="7"/>
        <v>6</v>
      </c>
      <c r="AR36" s="43">
        <f t="shared" si="7"/>
        <v>638</v>
      </c>
      <c r="AS36" s="43">
        <f t="shared" si="7"/>
        <v>480</v>
      </c>
      <c r="AT36" s="43"/>
      <c r="AU36" s="43"/>
      <c r="AV36" s="43"/>
      <c r="AW36" s="43"/>
      <c r="AX36" s="43"/>
    </row>
    <row r="40" spans="1:50">
      <c r="Q40" s="48"/>
      <c r="R40" s="48"/>
    </row>
    <row r="41" spans="1:50">
      <c r="Q41" s="48"/>
      <c r="R41" s="48"/>
    </row>
    <row r="42" spans="1:50">
      <c r="K42" s="48"/>
      <c r="L42" s="48"/>
      <c r="Q42" s="48"/>
      <c r="R42" s="48"/>
    </row>
    <row r="43" spans="1:50">
      <c r="K43" s="48"/>
      <c r="L43" s="48"/>
      <c r="Q43" s="48"/>
      <c r="R43" s="48"/>
    </row>
    <row r="44" spans="1:50">
      <c r="K44" s="48"/>
      <c r="L44" s="48"/>
      <c r="Q44" s="48"/>
      <c r="R44" s="48"/>
    </row>
    <row r="45" spans="1:50">
      <c r="K45" s="48"/>
      <c r="L45" s="48"/>
      <c r="Q45" s="48"/>
      <c r="R45" s="48"/>
    </row>
    <row r="46" spans="1:50">
      <c r="K46" s="48"/>
      <c r="L46" s="48"/>
    </row>
    <row r="47" spans="1:50">
      <c r="K47" s="48"/>
      <c r="L47" s="48"/>
    </row>
  </sheetData>
  <mergeCells count="1">
    <mergeCell ref="O1:S1"/>
  </mergeCells>
  <hyperlinks>
    <hyperlink ref="C4" r:id="rId1" display="http://130.88.248.2:1555/AFU293/NEW-IMAGE?type=REACTION&amp;object=CITSYN-RXN"/>
    <hyperlink ref="D4" r:id="rId2" display="http://130.88.248.2:1555/AFU293/NEW-IMAGE?type=NIL&amp;object=GO:0004108"/>
    <hyperlink ref="P4" r:id="rId3" display="http://img.jgi.doe.gov/cgi-bin/w/main.cgi?section=GeneDetail&amp;page=geneDetail&amp;gene_oid=640407564"/>
    <hyperlink ref="Q4" r:id="rId4" display="http://img.jgi.doe.gov/cgi-bin/w/main.cgi?exportGenes=1&amp;exportType=nucleic&amp;gene_oid=640407564&amp;up_stream=0&amp;down_stream=0"/>
    <hyperlink ref="P5" r:id="rId5" display="http://img.jgi.doe.gov/cgi-bin/w/main.cgi?section=GeneDetail&amp;page=geneDetail&amp;gene_oid=645781104"/>
    <hyperlink ref="Q5" r:id="rId6" display="http://img.jgi.doe.gov/cgi-bin/w/main.cgi?exportGenes=1&amp;exportType=nucleic&amp;gene_oid=645781104&amp;up_stream=0&amp;down_stream=0"/>
    <hyperlink ref="P6" r:id="rId7" display="http://img.jgi.doe.gov/cgi-bin/w/main.cgi?section=GeneDetail&amp;page=geneDetail&amp;gene_oid=638262064"/>
    <hyperlink ref="Q6" r:id="rId8" display="http://img.jgi.doe.gov/cgi-bin/w/main.cgi?exportGenes=1&amp;exportType=nucleic&amp;gene_oid=638262064&amp;up_stream=0&amp;down_stream=0"/>
    <hyperlink ref="P8" r:id="rId9" display="http://img.jgi.doe.gov/cgi-bin/w/main.cgi?section=GeneDetail&amp;page=geneDetail&amp;gene_oid=645761798"/>
    <hyperlink ref="Q8" r:id="rId10" display="http://img.jgi.doe.gov/cgi-bin/w/main.cgi?exportGenes=1&amp;exportType=nucleic&amp;gene_oid=645761798&amp;up_stream=0&amp;down_stream=0"/>
    <hyperlink ref="P9" r:id="rId11" display="http://img.jgi.doe.gov/cgi-bin/w/main.cgi?section=GeneDetail&amp;page=geneDetail&amp;gene_oid=645779809"/>
    <hyperlink ref="Q9" r:id="rId12" display="http://img.jgi.doe.gov/cgi-bin/w/main.cgi?exportGenes=1&amp;exportType=nucleic&amp;gene_oid=645779809&amp;up_stream=0&amp;down_stream=0"/>
    <hyperlink ref="C8" r:id="rId13" display="http://130.88.248.2:1555/AFU293/NEW-IMAGE?type=REACTION&amp;object=ATP-CITRATE-PRO-S--LYASE-RXN"/>
    <hyperlink ref="C11" r:id="rId14" display="http://130.88.248.2:1555/AFU293/NEW-IMAGE?type=REACTION&amp;object=ACONITATEDEHYDR-RXN"/>
    <hyperlink ref="C12" r:id="rId15" display="http://130.88.248.2:1555/AFU293/NEW-IMAGE?type=REACTION&amp;object=ACONITATEHYDR-RXN"/>
    <hyperlink ref="P11" r:id="rId16" display="http://img.jgi.doe.gov/cgi-bin/w/main.cgi?section=GeneDetail&amp;page=geneDetail&amp;gene_oid=638259615"/>
    <hyperlink ref="Q11" r:id="rId17" display="http://img.jgi.doe.gov/cgi-bin/w/main.cgi?exportGenes=1&amp;exportType=nucleic&amp;gene_oid=638259615&amp;up_stream=0&amp;down_stream=0"/>
    <hyperlink ref="P12" r:id="rId18" display="http://img.jgi.doe.gov/cgi-bin/w/main.cgi?section=GeneDetail&amp;page=geneDetail&amp;gene_oid=638267602"/>
    <hyperlink ref="Q12" r:id="rId19" display="http://img.jgi.doe.gov/cgi-bin/w/main.cgi?exportGenes=1&amp;exportType=nucleic&amp;gene_oid=638267602&amp;up_stream=0&amp;down_stream=0"/>
    <hyperlink ref="C15" r:id="rId20" display="http://130.88.248.2:1555/AFU293/NEW-IMAGE?type=REACTION&amp;object=ISOCITDEH-RXN"/>
    <hyperlink ref="D15" r:id="rId21" display="http://130.88.248.2:1555/AFU293/NEW-IMAGE?type=NIL&amp;object=GO:0004450"/>
    <hyperlink ref="P15" r:id="rId22" display="http://img.jgi.doe.gov/cgi-bin/w/main.cgi?section=GeneDetail&amp;page=geneDetail&amp;gene_oid=638263107"/>
    <hyperlink ref="Q15" r:id="rId23" display="http://img.jgi.doe.gov/cgi-bin/w/main.cgi?exportGenes=1&amp;exportType=nucleic&amp;gene_oid=638263107&amp;up_stream=0&amp;down_stream=0"/>
    <hyperlink ref="C17" r:id="rId24" display="http://130.88.248.2:1555/AFU293/NEW-IMAGE?type=REACTION&amp;object=ISOCITRATE-DEHYDROGENASE-NAD%2b-RXN"/>
    <hyperlink ref="P17" r:id="rId25" display="http://img.jgi.doe.gov/cgi-bin/w/main.cgi?section=GeneDetail&amp;page=geneDetail&amp;gene_oid=645777967"/>
    <hyperlink ref="Q17" r:id="rId26" display="http://img.jgi.doe.gov/cgi-bin/w/main.cgi?exportGenes=1&amp;exportType=nucleic&amp;gene_oid=645777967&amp;up_stream=0&amp;down_stream=0"/>
    <hyperlink ref="P18" r:id="rId27" display="http://img.jgi.doe.gov/cgi-bin/w/main.cgi?section=GeneDetail&amp;page=geneDetail&amp;gene_oid=645777967"/>
    <hyperlink ref="Q18" r:id="rId28" display="http://img.jgi.doe.gov/cgi-bin/w/main.cgi?exportGenes=1&amp;exportType=nucleic&amp;gene_oid=645777967&amp;up_stream=0&amp;down_stream=0"/>
    <hyperlink ref="C20" r:id="rId29" display="http://130.88.248.2:1555/AFU293/NEW-IMAGE?type=REACTION&amp;object=2OXOGLUTDECARB-RXN"/>
    <hyperlink ref="C21" r:id="rId30" display="http://130.88.248.2:1555/AFU293/NEW-IMAGE?type=REACTION&amp;object=RXN0-1147"/>
    <hyperlink ref="P20" r:id="rId31" display="http://img.jgi.doe.gov/cgi-bin/w/main.cgi?section=GeneDetail&amp;page=geneDetail&amp;gene_oid=638264740"/>
    <hyperlink ref="Q20" r:id="rId32" display="http://img.jgi.doe.gov/cgi-bin/w/main.cgi?exportGenes=1&amp;exportType=nucleic&amp;gene_oid=638264740&amp;up_stream=0&amp;down_stream=0"/>
    <hyperlink ref="P21" r:id="rId33" display="http://img.jgi.doe.gov/cgi-bin/w/main.cgi?section=GeneDetail&amp;page=geneDetail&amp;gene_oid=638262790"/>
    <hyperlink ref="Q21" r:id="rId34" display="http://img.jgi.doe.gov/cgi-bin/w/main.cgi?exportGenes=1&amp;exportType=nucleic&amp;gene_oid=638262790&amp;up_stream=0&amp;down_stream=0"/>
    <hyperlink ref="Q24" r:id="rId35" display="http://img.jgi.doe.gov/cgi-bin/w/main.cgi?exportGenes=1&amp;exportType=nucleic&amp;gene_oid=638259922&amp;up_stream=0&amp;down_stream=0"/>
    <hyperlink ref="P24" r:id="rId36" display="http://img.jgi.doe.gov/cgi-bin/w/main.cgi?section=GeneDetail&amp;page=geneDetail&amp;gene_oid=638259922"/>
    <hyperlink ref="C24" r:id="rId37" display="http://130.88.248.2:1555/AFU293/NEW-IMAGE?type=REACTION&amp;object=SUCCCOASYN-RXN"/>
    <hyperlink ref="P25" r:id="rId38" display="http://img.jgi.doe.gov/cgi-bin/w/main.cgi?section=GeneDetail&amp;page=geneDetail&amp;gene_oid=645751960"/>
    <hyperlink ref="Q25" r:id="rId39" display="http://img.jgi.doe.gov/cgi-bin/w/main.cgi?exportGenes=1&amp;exportType=nucleic&amp;gene_oid=645751960&amp;up_stream=0&amp;down_stream=0"/>
    <hyperlink ref="C28" r:id="rId40" display="http://130.88.248.2:1555/AFU293/NEW-IMAGE?type=REACTION&amp;object=SUCCINATE-DEHYDROGENASE-UBIQUINONE-RXN"/>
    <hyperlink ref="P28" r:id="rId41" display="http://img.jgi.doe.gov/cgi-bin/w/main.cgi?section=GeneDetail&amp;page=geneDetail&amp;gene_oid=645766352"/>
    <hyperlink ref="Q28" r:id="rId42" display="http://img.jgi.doe.gov/cgi-bin/w/main.cgi?exportGenes=1&amp;exportType=nucleic&amp;gene_oid=645766352&amp;up_stream=0&amp;down_stream=0"/>
    <hyperlink ref="Q29" r:id="rId43" display="http://img.jgi.doe.gov/cgi-bin/w/main.cgi?exportGenes=1&amp;exportType=nucleic&amp;gene_oid=638263022&amp;up_stream=0&amp;down_stream=0"/>
    <hyperlink ref="P29" r:id="rId44" display="http://img.jgi.doe.gov/cgi-bin/w/main.cgi?section=GeneDetail&amp;page=geneDetail&amp;gene_oid=638263022"/>
    <hyperlink ref="P30" r:id="rId45" display="http://img.jgi.doe.gov/cgi-bin/w/main.cgi?section=GeneDetail&amp;page=geneDetail&amp;gene_oid=645754777"/>
    <hyperlink ref="Q30" r:id="rId46" display="http://img.jgi.doe.gov/cgi-bin/w/main.cgi?exportGenes=1&amp;exportType=nucleic&amp;gene_oid=645754777&amp;up_stream=0&amp;down_stream=0"/>
    <hyperlink ref="P31" r:id="rId47" display="http://img.jgi.doe.gov/cgi-bin/w/main.cgi?section=GeneDetail&amp;page=geneDetail&amp;gene_oid=645753492"/>
    <hyperlink ref="Q31" r:id="rId48" display="http://img.jgi.doe.gov/cgi-bin/w/main.cgi?exportGenes=1&amp;exportType=nucleic&amp;gene_oid=645753492&amp;up_stream=0&amp;down_stream=0"/>
    <hyperlink ref="C33" r:id="rId49" display="http://130.88.248.2:1555/AFU293/NEW-IMAGE?type=REACTION&amp;object=FUMHYDR-RXN"/>
    <hyperlink ref="P33" r:id="rId50" display="http://img.jgi.doe.gov/cgi-bin/w/main.cgi?section=GeneDetail&amp;page=geneDetail&amp;gene_oid=645755008"/>
    <hyperlink ref="Q33" r:id="rId51" display="http://img.jgi.doe.gov/cgi-bin/w/main.cgi?exportGenes=1&amp;exportType=nucleic&amp;gene_oid=645755008&amp;up_stream=0&amp;down_stream=0"/>
    <hyperlink ref="C35" r:id="rId52" display="http://130.88.248.2:1555/AFU293/NEW-IMAGE?type=REACTION&amp;object=MALATE-DEH-RXN"/>
    <hyperlink ref="P35" r:id="rId53" display="http://img.jgi.doe.gov/cgi-bin/w/main.cgi?section=GeneDetail&amp;page=geneDetail&amp;gene_oid=638266930"/>
    <hyperlink ref="Q35" r:id="rId54" display="http://img.jgi.doe.gov/cgi-bin/w/main.cgi?exportGenes=1&amp;exportType=nucleic&amp;gene_oid=638266930&amp;up_stream=0&amp;down_stream=0"/>
    <hyperlink ref="P36" r:id="rId55" display="http://img.jgi.doe.gov/cgi-bin/w/main.cgi?section=GeneDetail&amp;page=geneDetail&amp;gene_oid=638268260"/>
    <hyperlink ref="Q36" r:id="rId56" display="http://img.jgi.doe.gov/cgi-bin/w/main.cgi?exportGenes=1&amp;exportType=nucleic&amp;gene_oid=638268260&amp;up_stream=0&amp;down_stream=0"/>
    <hyperlink ref="B4" r:id="rId57" display="http://130.88.248.2:1555/AFU293/NEW-IMAGE?type=REACTION&amp;object=CITSYN-RXN"/>
    <hyperlink ref="B8" r:id="rId58" display="http://130.88.248.2:1555/AFU293/NEW-IMAGE?type=REACTION&amp;object=ATP-CITRATE-PRO-S--LYASE-RXN"/>
    <hyperlink ref="B11" r:id="rId59" display="http://130.88.248.2:1555/AFU293/NEW-IMAGE?type=REACTION&amp;object=ACONITATEDEHYDR-RXN"/>
    <hyperlink ref="B12" r:id="rId60" display="http://130.88.248.2:1555/AFU293/NEW-IMAGE?type=REACTION&amp;object=ACONITATEHYDR-RXN"/>
    <hyperlink ref="B15" r:id="rId61" display="http://130.88.248.2:1555/AFU293/NEW-IMAGE?type=REACTION&amp;object=ISOCITDEH-RXN"/>
    <hyperlink ref="B17" r:id="rId62" display="http://130.88.248.2:1555/AFU293/NEW-IMAGE?type=REACTION&amp;object=ISOCITRATE-DEHYDROGENASE-NAD%2b-RXN"/>
    <hyperlink ref="B20" r:id="rId63" display="http://130.88.248.2:1555/AFU293/NEW-IMAGE?type=REACTION&amp;object=2OXOGLUTDECARB-RXN"/>
    <hyperlink ref="B21" r:id="rId64" display="http://130.88.248.2:1555/AFU293/NEW-IMAGE?type=REACTION&amp;object=RXN0-1147"/>
    <hyperlink ref="B24" r:id="rId65" display="http://130.88.248.2:1555/AFU293/NEW-IMAGE?type=REACTION&amp;object=SUCCCOASYN-RXN"/>
    <hyperlink ref="B28" r:id="rId66" display="http://130.88.248.2:1555/AFU293/NEW-IMAGE?type=REACTION&amp;object=SUCCINATE-DEHYDROGENASE-UBIQUINONE-RXN"/>
    <hyperlink ref="B33" r:id="rId67" display="http://130.88.248.2:1555/AFU293/NEW-IMAGE?type=REACTION&amp;object=FUMHYDR-RXN"/>
    <hyperlink ref="B35" r:id="rId68" display="http://130.88.248.2:1555/AFU293/NEW-IMAGE?type=REACTION&amp;object=MALATE-DEH-RXN"/>
    <hyperlink ref="Q26" r:id="rId69" display="http://img.jgi.doe.gov/cgi-bin/w/main.cgi?exportGenes=1&amp;exportType=nucleic&amp;gene_oid=638265570&amp;up_stream=0&amp;down_stream=0"/>
  </hyperlinks>
  <pageMargins left="0.7" right="0.7" top="0.75" bottom="0.75" header="0.3" footer="0.3"/>
  <pageSetup orientation="portrait" r:id="rId7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W36"/>
  <sheetViews>
    <sheetView zoomScale="70" zoomScaleNormal="70" workbookViewId="0">
      <selection activeCell="B27" sqref="B27"/>
    </sheetView>
  </sheetViews>
  <sheetFormatPr defaultRowHeight="15"/>
  <cols>
    <col min="1" max="1" width="9.140625" style="43"/>
    <col min="2" max="2" width="142.5703125" style="43" bestFit="1" customWidth="1"/>
    <col min="3" max="3" width="24" customWidth="1"/>
    <col min="4" max="4" width="38.28515625" bestFit="1" customWidth="1"/>
    <col min="5" max="5" width="3.140625" customWidth="1"/>
    <col min="6" max="6" width="7" customWidth="1"/>
    <col min="7" max="7" width="7" style="43" customWidth="1"/>
    <col min="8" max="8" width="5.7109375" customWidth="1"/>
    <col min="9" max="9" width="8.7109375" customWidth="1"/>
    <col min="10" max="10" width="2.5703125" customWidth="1"/>
    <col min="11" max="11" width="3.28515625" customWidth="1"/>
    <col min="12" max="12" width="3.85546875" customWidth="1"/>
    <col min="13" max="13" width="7.28515625" customWidth="1"/>
    <col min="14" max="14" width="3.85546875" customWidth="1"/>
    <col min="15" max="15" width="2.42578125" customWidth="1"/>
    <col min="16" max="16" width="13.140625" customWidth="1"/>
    <col min="17" max="17" width="30.5703125" bestFit="1" customWidth="1"/>
    <col min="18" max="18" width="11" bestFit="1" customWidth="1"/>
    <col min="19" max="19" width="10.5703125" bestFit="1" customWidth="1"/>
    <col min="22" max="23" width="7.7109375" bestFit="1" customWidth="1"/>
    <col min="24" max="24" width="7.28515625" bestFit="1" customWidth="1"/>
    <col min="25" max="27" width="7.7109375" bestFit="1" customWidth="1"/>
    <col min="31" max="45" width="0" hidden="1" customWidth="1"/>
  </cols>
  <sheetData>
    <row r="1" spans="1:49">
      <c r="C1" s="43"/>
      <c r="D1" s="43"/>
      <c r="E1" s="43"/>
      <c r="F1" s="43"/>
      <c r="H1" s="43"/>
      <c r="I1" s="43"/>
      <c r="J1" s="43"/>
      <c r="K1" s="43"/>
      <c r="L1" s="43"/>
      <c r="M1" s="43"/>
      <c r="N1" s="43"/>
      <c r="O1" s="136" t="s">
        <v>12</v>
      </c>
      <c r="P1" s="136"/>
      <c r="Q1" s="136"/>
      <c r="R1" s="136"/>
      <c r="S1" s="136"/>
      <c r="T1" s="43"/>
    </row>
    <row r="2" spans="1:49">
      <c r="C2" s="43"/>
      <c r="D2" s="43"/>
      <c r="E2" s="43"/>
      <c r="F2" s="43"/>
      <c r="H2" s="43"/>
      <c r="I2" s="43"/>
      <c r="J2" s="43"/>
      <c r="K2" s="43"/>
      <c r="L2" s="43"/>
      <c r="M2" s="43"/>
      <c r="N2" s="43"/>
      <c r="O2" s="45"/>
      <c r="P2" s="45"/>
      <c r="Q2" s="45"/>
      <c r="R2" s="45"/>
      <c r="S2" s="45"/>
      <c r="T2" s="43"/>
      <c r="AJ2" s="43" t="s">
        <v>22821</v>
      </c>
      <c r="AK2" s="43"/>
      <c r="AL2" s="43"/>
      <c r="AM2" s="43"/>
      <c r="AN2" s="43"/>
      <c r="AO2" s="43" t="s">
        <v>22820</v>
      </c>
      <c r="AP2" s="43"/>
      <c r="AQ2" s="43"/>
      <c r="AR2" s="43"/>
      <c r="AS2" s="43"/>
      <c r="AT2" s="43" t="s">
        <v>22822</v>
      </c>
      <c r="AU2" s="43"/>
      <c r="AV2" s="43"/>
      <c r="AW2" s="43"/>
    </row>
    <row r="3" spans="1:49">
      <c r="C3" s="43" t="s">
        <v>0</v>
      </c>
      <c r="D3" s="43" t="s">
        <v>2</v>
      </c>
      <c r="E3" s="43" t="s">
        <v>3</v>
      </c>
      <c r="F3" s="43" t="s">
        <v>4</v>
      </c>
      <c r="G3" s="43" t="s">
        <v>630</v>
      </c>
      <c r="H3" s="43" t="s">
        <v>5</v>
      </c>
      <c r="I3" s="43" t="s">
        <v>6</v>
      </c>
      <c r="J3" s="43" t="s">
        <v>7</v>
      </c>
      <c r="K3" s="43" t="s">
        <v>8</v>
      </c>
      <c r="L3" s="43" t="s">
        <v>147</v>
      </c>
      <c r="M3" s="43" t="s">
        <v>148</v>
      </c>
      <c r="N3" s="43" t="s">
        <v>125</v>
      </c>
      <c r="O3" s="43" t="s">
        <v>9</v>
      </c>
      <c r="P3" s="43" t="s">
        <v>36</v>
      </c>
      <c r="Q3" s="43" t="s">
        <v>10</v>
      </c>
      <c r="R3" s="43" t="s">
        <v>91</v>
      </c>
      <c r="S3" s="43" t="s">
        <v>11</v>
      </c>
      <c r="T3" s="43" t="s">
        <v>285</v>
      </c>
      <c r="V3" s="43" t="s">
        <v>570</v>
      </c>
      <c r="W3" s="43" t="s">
        <v>571</v>
      </c>
      <c r="X3" s="43" t="s">
        <v>572</v>
      </c>
      <c r="Y3" s="43" t="s">
        <v>573</v>
      </c>
      <c r="Z3" s="43" t="s">
        <v>574</v>
      </c>
      <c r="AA3" s="43" t="s">
        <v>575</v>
      </c>
      <c r="AE3" s="43" t="s">
        <v>22783</v>
      </c>
      <c r="AF3" s="43" t="s">
        <v>22784</v>
      </c>
      <c r="AG3" s="43" t="s">
        <v>22785</v>
      </c>
      <c r="AH3" s="43" t="s">
        <v>22786</v>
      </c>
      <c r="AJ3" s="43" t="s">
        <v>22783</v>
      </c>
      <c r="AK3" s="43" t="s">
        <v>22784</v>
      </c>
      <c r="AL3" s="43" t="s">
        <v>22785</v>
      </c>
      <c r="AM3" s="43" t="s">
        <v>22786</v>
      </c>
      <c r="AN3" s="43"/>
      <c r="AO3" s="43" t="s">
        <v>22783</v>
      </c>
      <c r="AP3" s="43" t="s">
        <v>22784</v>
      </c>
      <c r="AQ3" s="43" t="s">
        <v>22785</v>
      </c>
      <c r="AR3" s="43" t="s">
        <v>22786</v>
      </c>
      <c r="AS3" s="43"/>
      <c r="AT3" s="43" t="s">
        <v>22783</v>
      </c>
      <c r="AU3" s="43" t="s">
        <v>22784</v>
      </c>
      <c r="AV3" s="43" t="s">
        <v>22785</v>
      </c>
      <c r="AW3" s="43" t="s">
        <v>22786</v>
      </c>
    </row>
    <row r="4" spans="1:49">
      <c r="A4" s="43" t="s">
        <v>765</v>
      </c>
      <c r="B4" s="1" t="s">
        <v>24263</v>
      </c>
      <c r="C4" s="1" t="s">
        <v>24058</v>
      </c>
      <c r="D4" t="s">
        <v>334</v>
      </c>
      <c r="E4" t="s">
        <v>784</v>
      </c>
      <c r="F4" s="43" t="s">
        <v>332</v>
      </c>
      <c r="G4" t="s">
        <v>673</v>
      </c>
      <c r="H4" s="44" t="s">
        <v>947</v>
      </c>
      <c r="I4" t="s">
        <v>325</v>
      </c>
      <c r="J4">
        <v>2</v>
      </c>
      <c r="K4">
        <v>2</v>
      </c>
      <c r="L4" t="s">
        <v>198</v>
      </c>
      <c r="M4" t="s">
        <v>198</v>
      </c>
      <c r="N4" s="43" t="s">
        <v>198</v>
      </c>
      <c r="O4">
        <v>1</v>
      </c>
      <c r="P4" s="8">
        <v>638260196</v>
      </c>
      <c r="Q4" s="1" t="s">
        <v>333</v>
      </c>
      <c r="R4" s="2">
        <v>0.7</v>
      </c>
      <c r="S4" s="3">
        <v>0</v>
      </c>
      <c r="T4" t="s">
        <v>335</v>
      </c>
      <c r="V4" s="48">
        <v>9.4440000000000008</v>
      </c>
      <c r="W4" s="48">
        <v>8.6310000000000002</v>
      </c>
      <c r="X4" s="48">
        <v>8.4890000000000008</v>
      </c>
      <c r="Y4" s="48">
        <v>8.7140000000000004</v>
      </c>
      <c r="Z4" s="48">
        <v>9.2029999999999994</v>
      </c>
      <c r="AA4" s="48">
        <v>8.9870000000000001</v>
      </c>
      <c r="AE4">
        <v>2710</v>
      </c>
      <c r="AF4">
        <v>15</v>
      </c>
      <c r="AG4">
        <v>753</v>
      </c>
      <c r="AH4">
        <v>560</v>
      </c>
      <c r="AJ4" s="43">
        <f>AE4*$K4</f>
        <v>5420</v>
      </c>
      <c r="AK4" s="43">
        <f>AF4*$K4</f>
        <v>30</v>
      </c>
      <c r="AL4" s="43">
        <f>AG4*$K4</f>
        <v>1506</v>
      </c>
      <c r="AM4" s="43">
        <f>AH4*$K4</f>
        <v>1120</v>
      </c>
      <c r="AN4" s="43"/>
      <c r="AO4" s="43">
        <f t="shared" ref="AO4:AR5" si="0">AJ4</f>
        <v>5420</v>
      </c>
      <c r="AP4" s="43">
        <f t="shared" si="0"/>
        <v>30</v>
      </c>
      <c r="AQ4" s="43">
        <f t="shared" si="0"/>
        <v>1506</v>
      </c>
      <c r="AR4" s="43">
        <f t="shared" si="0"/>
        <v>1120</v>
      </c>
      <c r="AS4" s="43"/>
      <c r="AT4" s="43">
        <f>MIN(AO4:AO5)</f>
        <v>5396</v>
      </c>
      <c r="AU4" s="43">
        <f>MIN(AP4:AP5)</f>
        <v>30</v>
      </c>
      <c r="AV4" s="43">
        <f>MIN(AQ4:AQ5)</f>
        <v>1506</v>
      </c>
      <c r="AW4" s="43">
        <f>MIN(AR4:AR5)</f>
        <v>1120</v>
      </c>
    </row>
    <row r="5" spans="1:49">
      <c r="A5" s="43" t="s">
        <v>766</v>
      </c>
      <c r="B5" s="1" t="s">
        <v>24264</v>
      </c>
      <c r="C5" s="1" t="s">
        <v>24059</v>
      </c>
      <c r="E5" t="s">
        <v>784</v>
      </c>
      <c r="F5" s="43" t="s">
        <v>331</v>
      </c>
      <c r="G5" t="s">
        <v>674</v>
      </c>
      <c r="H5" s="44" t="s">
        <v>948</v>
      </c>
      <c r="K5">
        <v>2</v>
      </c>
      <c r="L5" s="43" t="s">
        <v>198</v>
      </c>
      <c r="M5" s="43" t="s">
        <v>198</v>
      </c>
      <c r="N5" s="43" t="s">
        <v>198</v>
      </c>
      <c r="O5">
        <v>1</v>
      </c>
      <c r="P5" s="8">
        <v>638260196</v>
      </c>
      <c r="Q5" s="1" t="s">
        <v>333</v>
      </c>
      <c r="R5" s="2">
        <v>0.31</v>
      </c>
      <c r="S5" s="3">
        <v>5.9999999999999997E-75</v>
      </c>
      <c r="V5" s="48">
        <v>2.1000000000000001E-2</v>
      </c>
      <c r="W5" s="48">
        <v>3.3000000000000002E-2</v>
      </c>
      <c r="X5" s="48">
        <v>1.2E-2</v>
      </c>
      <c r="Y5" s="48">
        <v>7.1999999999999995E-2</v>
      </c>
      <c r="Z5" s="48">
        <v>4.1000000000000002E-2</v>
      </c>
      <c r="AA5" s="48">
        <v>6.0999999999999999E-2</v>
      </c>
      <c r="AE5">
        <v>2698</v>
      </c>
      <c r="AF5">
        <v>17</v>
      </c>
      <c r="AG5">
        <v>767</v>
      </c>
      <c r="AH5">
        <v>560</v>
      </c>
      <c r="AJ5" s="43">
        <f t="shared" ref="AJ5:AJ29" si="1">AE5*$K5</f>
        <v>5396</v>
      </c>
      <c r="AK5" s="43">
        <f t="shared" ref="AK5:AK29" si="2">AF5*$K5</f>
        <v>34</v>
      </c>
      <c r="AL5" s="43">
        <f t="shared" ref="AL5:AL29" si="3">AG5*$K5</f>
        <v>1534</v>
      </c>
      <c r="AM5" s="43">
        <f t="shared" ref="AM5:AM29" si="4">AH5*$K5</f>
        <v>1120</v>
      </c>
      <c r="AN5" s="43"/>
      <c r="AO5" s="43">
        <f t="shared" si="0"/>
        <v>5396</v>
      </c>
      <c r="AP5" s="43">
        <f t="shared" si="0"/>
        <v>34</v>
      </c>
      <c r="AQ5" s="43">
        <f t="shared" si="0"/>
        <v>1534</v>
      </c>
      <c r="AR5" s="43">
        <f t="shared" si="0"/>
        <v>1120</v>
      </c>
      <c r="AS5" s="43"/>
      <c r="AT5" s="43"/>
      <c r="AU5" s="43"/>
      <c r="AV5" s="43"/>
      <c r="AW5" s="43"/>
    </row>
    <row r="6" spans="1:49" s="43" customFormat="1">
      <c r="B6" s="1"/>
      <c r="C6" s="1"/>
      <c r="H6" s="44"/>
    </row>
    <row r="7" spans="1:49">
      <c r="A7" s="43" t="s">
        <v>767</v>
      </c>
      <c r="B7" s="1" t="s">
        <v>24265</v>
      </c>
      <c r="C7" s="1" t="s">
        <v>24060</v>
      </c>
      <c r="D7" t="s">
        <v>336</v>
      </c>
      <c r="E7" t="s">
        <v>784</v>
      </c>
      <c r="F7" s="43" t="s">
        <v>337</v>
      </c>
      <c r="G7" t="s">
        <v>672</v>
      </c>
      <c r="H7" s="44" t="s">
        <v>949</v>
      </c>
      <c r="I7" t="s">
        <v>326</v>
      </c>
      <c r="J7">
        <v>1</v>
      </c>
      <c r="K7">
        <v>1</v>
      </c>
      <c r="L7" s="43" t="s">
        <v>198</v>
      </c>
      <c r="M7" s="43" t="s">
        <v>198</v>
      </c>
      <c r="N7" s="43" t="s">
        <v>198</v>
      </c>
      <c r="O7">
        <v>1</v>
      </c>
      <c r="P7" s="8">
        <v>638265881</v>
      </c>
      <c r="Q7" s="1" t="s">
        <v>340</v>
      </c>
      <c r="R7" s="2">
        <v>0.35</v>
      </c>
      <c r="S7" s="3">
        <v>9E-68</v>
      </c>
      <c r="V7" s="48">
        <v>0.39800000000000002</v>
      </c>
      <c r="W7" s="48">
        <v>0.38100000000000001</v>
      </c>
      <c r="X7" s="48">
        <v>0.86099999999999999</v>
      </c>
      <c r="Y7" s="48">
        <v>0.27400000000000002</v>
      </c>
      <c r="Z7" s="48">
        <v>0.57399999999999995</v>
      </c>
      <c r="AA7" s="48">
        <v>0.245</v>
      </c>
      <c r="AE7">
        <v>1166</v>
      </c>
      <c r="AF7">
        <v>4</v>
      </c>
      <c r="AG7">
        <v>318</v>
      </c>
      <c r="AH7">
        <v>240</v>
      </c>
      <c r="AJ7" s="43">
        <f t="shared" si="1"/>
        <v>1166</v>
      </c>
      <c r="AK7" s="43">
        <f t="shared" si="2"/>
        <v>4</v>
      </c>
      <c r="AL7" s="43">
        <f t="shared" si="3"/>
        <v>318</v>
      </c>
      <c r="AM7" s="43">
        <f t="shared" si="4"/>
        <v>240</v>
      </c>
      <c r="AN7" s="43"/>
      <c r="AO7" s="43">
        <f>SUM(AJ7:AJ8)</f>
        <v>2343</v>
      </c>
      <c r="AP7" s="43">
        <f>SUM(AK7:AK8)</f>
        <v>7</v>
      </c>
      <c r="AQ7" s="43">
        <f>SUM(AL7:AL8)</f>
        <v>622</v>
      </c>
      <c r="AR7" s="43">
        <f>SUM(AM7:AM8)</f>
        <v>480</v>
      </c>
      <c r="AS7" s="43"/>
      <c r="AT7" s="43">
        <f>MIN(AO7)</f>
        <v>2343</v>
      </c>
      <c r="AU7" s="43">
        <f>MIN(AP7)</f>
        <v>7</v>
      </c>
      <c r="AV7" s="43">
        <f>MIN(AQ7)</f>
        <v>622</v>
      </c>
      <c r="AW7" s="43">
        <f>MIN(AR7)</f>
        <v>480</v>
      </c>
    </row>
    <row r="8" spans="1:49">
      <c r="F8" s="43" t="s">
        <v>338</v>
      </c>
      <c r="G8" t="s">
        <v>671</v>
      </c>
      <c r="H8" s="44" t="s">
        <v>339</v>
      </c>
      <c r="K8" s="43">
        <v>1</v>
      </c>
      <c r="L8" s="43" t="s">
        <v>198</v>
      </c>
      <c r="M8" s="43" t="s">
        <v>198</v>
      </c>
      <c r="N8" s="43" t="s">
        <v>198</v>
      </c>
      <c r="O8">
        <v>4</v>
      </c>
      <c r="P8" s="8">
        <v>638212761</v>
      </c>
      <c r="Q8" s="1" t="s">
        <v>341</v>
      </c>
      <c r="R8" s="2">
        <v>0.61</v>
      </c>
      <c r="S8" s="3">
        <v>9.999999999999999E-94</v>
      </c>
      <c r="V8" s="48">
        <v>13.004</v>
      </c>
      <c r="W8" s="48">
        <v>15.33</v>
      </c>
      <c r="X8" s="48">
        <v>14.119</v>
      </c>
      <c r="Y8" s="48">
        <v>16.334</v>
      </c>
      <c r="Z8" s="48">
        <v>16.861000000000001</v>
      </c>
      <c r="AA8" s="48">
        <v>16.334</v>
      </c>
      <c r="AE8">
        <v>1177</v>
      </c>
      <c r="AF8">
        <v>3</v>
      </c>
      <c r="AG8">
        <v>304</v>
      </c>
      <c r="AH8">
        <v>240</v>
      </c>
      <c r="AJ8" s="43">
        <f t="shared" si="1"/>
        <v>1177</v>
      </c>
      <c r="AK8" s="43">
        <f t="shared" si="2"/>
        <v>3</v>
      </c>
      <c r="AL8" s="43">
        <f t="shared" si="3"/>
        <v>304</v>
      </c>
      <c r="AM8" s="43">
        <f t="shared" si="4"/>
        <v>240</v>
      </c>
      <c r="AN8" s="43"/>
      <c r="AO8" s="43"/>
      <c r="AP8" s="43"/>
      <c r="AQ8" s="43"/>
      <c r="AR8" s="43"/>
      <c r="AS8" s="43"/>
      <c r="AT8" s="43"/>
      <c r="AU8" s="43"/>
      <c r="AV8" s="43"/>
      <c r="AW8" s="43"/>
    </row>
    <row r="9" spans="1:49" s="43" customFormat="1">
      <c r="H9" s="44"/>
    </row>
    <row r="10" spans="1:49">
      <c r="A10" s="43" t="s">
        <v>768</v>
      </c>
      <c r="B10" s="1" t="s">
        <v>24266</v>
      </c>
      <c r="C10" s="1" t="s">
        <v>344</v>
      </c>
      <c r="D10" t="s">
        <v>345</v>
      </c>
      <c r="E10" t="s">
        <v>784</v>
      </c>
      <c r="F10" s="43" t="s">
        <v>342</v>
      </c>
      <c r="G10" t="s">
        <v>675</v>
      </c>
      <c r="H10" s="44" t="s">
        <v>950</v>
      </c>
      <c r="I10" t="s">
        <v>327</v>
      </c>
      <c r="J10">
        <v>1</v>
      </c>
      <c r="K10">
        <v>2</v>
      </c>
      <c r="L10" t="s">
        <v>41</v>
      </c>
      <c r="M10" s="43" t="s">
        <v>198</v>
      </c>
      <c r="N10" s="43" t="s">
        <v>198</v>
      </c>
      <c r="O10">
        <v>1</v>
      </c>
      <c r="P10" s="8">
        <v>638262052</v>
      </c>
      <c r="Q10" s="1" t="s">
        <v>343</v>
      </c>
      <c r="R10" s="2">
        <v>0.63</v>
      </c>
      <c r="S10" s="3">
        <v>9.9999999999999998E-86</v>
      </c>
      <c r="V10" s="48">
        <v>7.2</v>
      </c>
      <c r="W10" s="48">
        <v>8.0690000000000008</v>
      </c>
      <c r="X10" s="48">
        <v>6.4359999999999999</v>
      </c>
      <c r="Y10" s="48">
        <v>9.0920000000000005</v>
      </c>
      <c r="Z10" s="48">
        <v>7.8970000000000002</v>
      </c>
      <c r="AA10" s="48">
        <v>8.9160000000000004</v>
      </c>
      <c r="AE10">
        <v>794</v>
      </c>
      <c r="AF10">
        <v>8</v>
      </c>
      <c r="AG10">
        <v>205</v>
      </c>
      <c r="AH10">
        <v>160</v>
      </c>
      <c r="AJ10" s="43">
        <f t="shared" si="1"/>
        <v>1588</v>
      </c>
      <c r="AK10" s="43">
        <f t="shared" si="2"/>
        <v>16</v>
      </c>
      <c r="AL10" s="43">
        <f t="shared" si="3"/>
        <v>410</v>
      </c>
      <c r="AM10" s="43">
        <f t="shared" si="4"/>
        <v>320</v>
      </c>
      <c r="AN10" s="43"/>
      <c r="AO10" s="43">
        <f>AJ10</f>
        <v>1588</v>
      </c>
      <c r="AP10" s="43">
        <f>AK10</f>
        <v>16</v>
      </c>
      <c r="AQ10" s="43">
        <f>AL10</f>
        <v>410</v>
      </c>
      <c r="AR10" s="43">
        <f>AM10</f>
        <v>320</v>
      </c>
      <c r="AS10" s="43"/>
      <c r="AT10" s="43">
        <f>MIN(AO10)</f>
        <v>1588</v>
      </c>
      <c r="AU10" s="43">
        <f>MIN(AP10)</f>
        <v>16</v>
      </c>
      <c r="AV10" s="43">
        <f>MIN(AQ10)</f>
        <v>410</v>
      </c>
      <c r="AW10" s="43">
        <f>MIN(AR10)</f>
        <v>320</v>
      </c>
    </row>
    <row r="11" spans="1:49"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</row>
    <row r="12" spans="1:49">
      <c r="A12" s="43" t="s">
        <v>769</v>
      </c>
      <c r="B12" s="1" t="s">
        <v>24267</v>
      </c>
      <c r="C12" s="1" t="s">
        <v>24061</v>
      </c>
      <c r="D12" t="s">
        <v>347</v>
      </c>
      <c r="E12" t="s">
        <v>129</v>
      </c>
      <c r="F12" s="43" t="s">
        <v>346</v>
      </c>
      <c r="G12" t="s">
        <v>659</v>
      </c>
      <c r="H12" s="44" t="s">
        <v>951</v>
      </c>
      <c r="I12" t="s">
        <v>329</v>
      </c>
      <c r="J12">
        <v>1</v>
      </c>
      <c r="K12">
        <v>2</v>
      </c>
      <c r="L12" s="43" t="s">
        <v>41</v>
      </c>
      <c r="M12" s="43" t="s">
        <v>198</v>
      </c>
      <c r="N12" s="43"/>
      <c r="O12">
        <v>3</v>
      </c>
      <c r="P12" s="8">
        <v>645765078</v>
      </c>
      <c r="Q12" s="1" t="s">
        <v>348</v>
      </c>
      <c r="R12" s="2">
        <v>0.59</v>
      </c>
      <c r="S12" s="3">
        <v>3.9999999999999998E-80</v>
      </c>
      <c r="T12" t="s">
        <v>286</v>
      </c>
      <c r="V12" s="48">
        <v>4.2949999999999999</v>
      </c>
      <c r="W12" s="48">
        <v>5.9749999999999996</v>
      </c>
      <c r="X12" s="48">
        <v>5.2279999999999998</v>
      </c>
      <c r="Y12" s="48">
        <v>9.5960000000000001</v>
      </c>
      <c r="Z12" s="48">
        <v>8.1129999999999995</v>
      </c>
      <c r="AA12" s="48">
        <v>9.6080000000000005</v>
      </c>
      <c r="AE12">
        <v>372</v>
      </c>
      <c r="AF12">
        <v>4</v>
      </c>
      <c r="AG12">
        <v>106</v>
      </c>
      <c r="AH12">
        <v>80</v>
      </c>
      <c r="AJ12" s="43">
        <f t="shared" si="1"/>
        <v>744</v>
      </c>
      <c r="AK12" s="43">
        <f t="shared" si="2"/>
        <v>8</v>
      </c>
      <c r="AL12" s="43">
        <f t="shared" si="3"/>
        <v>212</v>
      </c>
      <c r="AM12" s="43">
        <f t="shared" si="4"/>
        <v>160</v>
      </c>
      <c r="AN12" s="43"/>
      <c r="AO12" s="43">
        <f>AJ12</f>
        <v>744</v>
      </c>
      <c r="AP12" s="43">
        <f>AK12</f>
        <v>8</v>
      </c>
      <c r="AQ12" s="43">
        <f>AL12</f>
        <v>212</v>
      </c>
      <c r="AR12" s="43">
        <f>AM12</f>
        <v>160</v>
      </c>
      <c r="AS12" s="43"/>
      <c r="AT12" s="43">
        <f>MIN(AO12)</f>
        <v>744</v>
      </c>
      <c r="AU12" s="43">
        <f>MIN(AP12)</f>
        <v>8</v>
      </c>
      <c r="AV12" s="43">
        <f>MIN(AQ12)</f>
        <v>212</v>
      </c>
      <c r="AW12" s="43">
        <f>MIN(AR12)</f>
        <v>160</v>
      </c>
    </row>
    <row r="13" spans="1:49"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</row>
    <row r="14" spans="1:49">
      <c r="A14" s="43" t="s">
        <v>770</v>
      </c>
      <c r="B14" s="1" t="s">
        <v>24268</v>
      </c>
      <c r="C14" s="1" t="s">
        <v>24062</v>
      </c>
      <c r="D14" t="s">
        <v>350</v>
      </c>
      <c r="E14" t="s">
        <v>129</v>
      </c>
      <c r="F14" s="43" t="s">
        <v>349</v>
      </c>
      <c r="G14" t="s">
        <v>676</v>
      </c>
      <c r="H14" s="44" t="s">
        <v>952</v>
      </c>
      <c r="I14" t="s">
        <v>330</v>
      </c>
      <c r="J14">
        <v>1</v>
      </c>
      <c r="K14">
        <v>2</v>
      </c>
      <c r="L14" t="s">
        <v>198</v>
      </c>
      <c r="M14" s="43" t="s">
        <v>198</v>
      </c>
      <c r="N14" s="43" t="s">
        <v>198</v>
      </c>
      <c r="O14">
        <v>3</v>
      </c>
      <c r="P14" s="8">
        <v>645765241</v>
      </c>
      <c r="Q14" s="1" t="s">
        <v>351</v>
      </c>
      <c r="R14" s="2">
        <v>0.81</v>
      </c>
      <c r="S14" s="3">
        <v>0</v>
      </c>
      <c r="T14" t="s">
        <v>286</v>
      </c>
      <c r="V14" s="48">
        <v>13.565</v>
      </c>
      <c r="W14" s="48">
        <v>15.087</v>
      </c>
      <c r="X14" s="48">
        <v>13.301</v>
      </c>
      <c r="Y14" s="48">
        <v>15.603999999999999</v>
      </c>
      <c r="Z14" s="48">
        <v>14.879</v>
      </c>
      <c r="AA14" s="48">
        <v>15.507</v>
      </c>
      <c r="AE14">
        <v>1976</v>
      </c>
      <c r="AF14">
        <v>20</v>
      </c>
      <c r="AG14">
        <v>529</v>
      </c>
      <c r="AH14">
        <v>400</v>
      </c>
      <c r="AJ14" s="43">
        <f t="shared" si="1"/>
        <v>3952</v>
      </c>
      <c r="AK14" s="43">
        <f t="shared" si="2"/>
        <v>40</v>
      </c>
      <c r="AL14" s="43">
        <f t="shared" si="3"/>
        <v>1058</v>
      </c>
      <c r="AM14" s="43">
        <f t="shared" si="4"/>
        <v>800</v>
      </c>
      <c r="AN14" s="43"/>
      <c r="AO14" s="43">
        <f>AJ14</f>
        <v>3952</v>
      </c>
      <c r="AP14" s="43">
        <f>AK14</f>
        <v>40</v>
      </c>
      <c r="AQ14" s="43">
        <f>AL14</f>
        <v>1058</v>
      </c>
      <c r="AR14" s="43">
        <f>AM14</f>
        <v>800</v>
      </c>
      <c r="AS14" s="43"/>
      <c r="AT14" s="43">
        <f>MIN(AO14)</f>
        <v>3952</v>
      </c>
      <c r="AU14" s="43">
        <f>MIN(AP14)</f>
        <v>40</v>
      </c>
      <c r="AV14" s="43">
        <f>MIN(AQ14)</f>
        <v>1058</v>
      </c>
      <c r="AW14" s="43">
        <f>MIN(AR14)</f>
        <v>800</v>
      </c>
    </row>
    <row r="15" spans="1:49"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</row>
    <row r="16" spans="1:49">
      <c r="A16" s="43" t="s">
        <v>771</v>
      </c>
      <c r="B16" s="1" t="s">
        <v>24269</v>
      </c>
      <c r="C16" s="1" t="s">
        <v>356</v>
      </c>
      <c r="D16" s="12" t="s">
        <v>354</v>
      </c>
      <c r="E16" t="s">
        <v>784</v>
      </c>
      <c r="F16" s="43" t="s">
        <v>352</v>
      </c>
      <c r="G16" t="s">
        <v>670</v>
      </c>
      <c r="H16" s="44" t="s">
        <v>353</v>
      </c>
      <c r="I16" t="s">
        <v>328</v>
      </c>
      <c r="J16">
        <v>1</v>
      </c>
      <c r="K16">
        <v>4</v>
      </c>
      <c r="L16" s="43" t="s">
        <v>198</v>
      </c>
      <c r="M16" s="43" t="s">
        <v>198</v>
      </c>
      <c r="N16" s="43" t="s">
        <v>198</v>
      </c>
      <c r="O16">
        <v>1</v>
      </c>
      <c r="P16" s="8">
        <v>638267378</v>
      </c>
      <c r="Q16" s="1" t="s">
        <v>355</v>
      </c>
      <c r="R16" s="2">
        <v>0.44</v>
      </c>
      <c r="S16" s="3">
        <v>2.0000000000000001E-33</v>
      </c>
      <c r="V16" s="48">
        <v>5.2859999999999996</v>
      </c>
      <c r="W16" s="48">
        <v>5.7329999999999997</v>
      </c>
      <c r="X16" s="48">
        <v>5.82</v>
      </c>
      <c r="Y16" s="48">
        <v>8.8960000000000008</v>
      </c>
      <c r="Z16" s="48">
        <v>8.0549999999999997</v>
      </c>
      <c r="AA16" s="48">
        <v>8.8330000000000002</v>
      </c>
      <c r="AE16">
        <v>764</v>
      </c>
      <c r="AF16">
        <v>4</v>
      </c>
      <c r="AG16">
        <v>202</v>
      </c>
      <c r="AH16">
        <v>160</v>
      </c>
      <c r="AJ16" s="43">
        <f t="shared" si="1"/>
        <v>3056</v>
      </c>
      <c r="AK16" s="43">
        <f t="shared" si="2"/>
        <v>16</v>
      </c>
      <c r="AL16" s="43">
        <f t="shared" si="3"/>
        <v>808</v>
      </c>
      <c r="AM16" s="43">
        <f t="shared" si="4"/>
        <v>640</v>
      </c>
      <c r="AN16" s="43"/>
      <c r="AO16" s="43">
        <f>AJ16</f>
        <v>3056</v>
      </c>
      <c r="AP16" s="43">
        <f>AK16</f>
        <v>16</v>
      </c>
      <c r="AQ16" s="43">
        <f>AL16</f>
        <v>808</v>
      </c>
      <c r="AR16" s="43">
        <f>AM16</f>
        <v>640</v>
      </c>
      <c r="AS16" s="43"/>
      <c r="AT16" s="43">
        <f>MIN(AO16)</f>
        <v>3056</v>
      </c>
      <c r="AU16" s="43">
        <f>MIN(AP16)</f>
        <v>16</v>
      </c>
      <c r="AV16" s="43">
        <f>MIN(AQ16)</f>
        <v>808</v>
      </c>
      <c r="AW16" s="43">
        <f>MIN(AR16)</f>
        <v>640</v>
      </c>
    </row>
    <row r="17" spans="1:49" s="43" customFormat="1">
      <c r="B17" s="1"/>
      <c r="C17" s="1"/>
      <c r="D17" s="12"/>
      <c r="H17" s="44"/>
      <c r="P17" s="8"/>
      <c r="Q17" s="1"/>
      <c r="R17" s="2"/>
      <c r="S17" s="3"/>
      <c r="V17" s="48"/>
      <c r="W17" s="48"/>
      <c r="X17" s="48"/>
      <c r="Y17" s="48"/>
      <c r="Z17" s="48"/>
      <c r="AA17" s="48"/>
    </row>
    <row r="18" spans="1:49" s="43" customFormat="1">
      <c r="A18" s="43" t="s">
        <v>24021</v>
      </c>
      <c r="B18" s="1" t="s">
        <v>24270</v>
      </c>
      <c r="C18" s="1" t="s">
        <v>24063</v>
      </c>
      <c r="D18" s="43" t="s">
        <v>24022</v>
      </c>
      <c r="E18" s="43" t="s">
        <v>784</v>
      </c>
      <c r="F18" s="43" t="s">
        <v>24023</v>
      </c>
      <c r="G18" s="43" t="s">
        <v>24024</v>
      </c>
      <c r="H18" s="44" t="s">
        <v>24025</v>
      </c>
      <c r="I18" s="44" t="s">
        <v>24026</v>
      </c>
      <c r="J18" s="43">
        <v>1</v>
      </c>
      <c r="K18" s="43">
        <v>6</v>
      </c>
      <c r="L18" s="43" t="s">
        <v>198</v>
      </c>
      <c r="M18" s="43" t="s">
        <v>198</v>
      </c>
      <c r="O18" s="43">
        <v>1</v>
      </c>
      <c r="P18" s="8">
        <v>638268254</v>
      </c>
      <c r="Q18" s="1" t="s">
        <v>24027</v>
      </c>
      <c r="R18" s="2">
        <v>0.46</v>
      </c>
      <c r="S18" s="3">
        <v>3.0000000000000002E-97</v>
      </c>
      <c r="T18" s="43" t="s">
        <v>286</v>
      </c>
      <c r="V18" s="48">
        <v>1.913</v>
      </c>
      <c r="W18" s="48">
        <v>2.8340000000000001</v>
      </c>
      <c r="X18" s="48">
        <v>2.15</v>
      </c>
      <c r="Y18" s="48">
        <v>3.3130000000000002</v>
      </c>
      <c r="Z18" s="48">
        <v>3.7570000000000001</v>
      </c>
      <c r="AA18" s="48">
        <v>3.5960000000000001</v>
      </c>
      <c r="AC18" s="43" t="s">
        <v>24028</v>
      </c>
      <c r="AE18" s="43">
        <v>1853</v>
      </c>
      <c r="AF18" s="43">
        <v>17</v>
      </c>
      <c r="AG18" s="43">
        <v>561</v>
      </c>
      <c r="AH18" s="43">
        <v>400</v>
      </c>
      <c r="AJ18" s="43">
        <f t="shared" si="1"/>
        <v>11118</v>
      </c>
      <c r="AK18" s="43">
        <f t="shared" si="2"/>
        <v>102</v>
      </c>
      <c r="AL18" s="43">
        <f t="shared" si="3"/>
        <v>3366</v>
      </c>
      <c r="AM18" s="43">
        <f t="shared" si="4"/>
        <v>2400</v>
      </c>
      <c r="AO18" s="43">
        <f>SUM(AJ18:AJ20)</f>
        <v>27018</v>
      </c>
      <c r="AP18" s="43">
        <f>SUM(AK18:AK20)</f>
        <v>246</v>
      </c>
      <c r="AQ18" s="43">
        <f>SUM(AL18:AL20)</f>
        <v>7890</v>
      </c>
      <c r="AR18" s="43">
        <f>SUM(AM18:AM20)</f>
        <v>5760</v>
      </c>
      <c r="AT18" s="43">
        <f>MIN(AO18)</f>
        <v>27018</v>
      </c>
      <c r="AU18" s="43">
        <f>MIN(AP18)</f>
        <v>246</v>
      </c>
      <c r="AV18" s="43">
        <f>MIN(AQ18)</f>
        <v>7890</v>
      </c>
      <c r="AW18" s="43">
        <f>MIN(AR18)</f>
        <v>5760</v>
      </c>
    </row>
    <row r="19" spans="1:49" s="43" customFormat="1">
      <c r="F19" s="43" t="s">
        <v>24029</v>
      </c>
      <c r="G19" s="43" t="s">
        <v>24030</v>
      </c>
      <c r="H19" s="44" t="s">
        <v>24031</v>
      </c>
      <c r="K19" s="43">
        <v>6</v>
      </c>
      <c r="L19" s="43" t="s">
        <v>198</v>
      </c>
      <c r="M19" s="43" t="s">
        <v>198</v>
      </c>
      <c r="O19" s="43">
        <v>1</v>
      </c>
      <c r="P19" s="8">
        <v>638263577</v>
      </c>
      <c r="Q19" s="1" t="s">
        <v>24032</v>
      </c>
      <c r="R19" s="2">
        <v>0.57999999999999996</v>
      </c>
      <c r="S19" s="3">
        <v>5.0000000000000002E-98</v>
      </c>
      <c r="V19" s="48">
        <v>1.728</v>
      </c>
      <c r="W19" s="48">
        <v>3.9790000000000001</v>
      </c>
      <c r="X19" s="48">
        <v>2.1030000000000002</v>
      </c>
      <c r="Y19" s="48">
        <v>3.55</v>
      </c>
      <c r="Z19" s="48">
        <v>3.8740000000000001</v>
      </c>
      <c r="AA19" s="48">
        <v>3.532</v>
      </c>
      <c r="AE19" s="43">
        <v>1524</v>
      </c>
      <c r="AF19" s="43">
        <v>10</v>
      </c>
      <c r="AG19" s="43">
        <v>435</v>
      </c>
      <c r="AH19" s="43">
        <v>320</v>
      </c>
      <c r="AJ19" s="43">
        <f t="shared" si="1"/>
        <v>9144</v>
      </c>
      <c r="AK19" s="43">
        <f t="shared" si="2"/>
        <v>60</v>
      </c>
      <c r="AL19" s="43">
        <f t="shared" si="3"/>
        <v>2610</v>
      </c>
      <c r="AM19" s="43">
        <f t="shared" si="4"/>
        <v>1920</v>
      </c>
    </row>
    <row r="20" spans="1:49" s="43" customFormat="1">
      <c r="F20" s="43" t="s">
        <v>24033</v>
      </c>
      <c r="G20" s="43" t="s">
        <v>24034</v>
      </c>
      <c r="H20" s="44" t="s">
        <v>24035</v>
      </c>
      <c r="K20" s="43">
        <v>6</v>
      </c>
      <c r="L20" s="43" t="s">
        <v>198</v>
      </c>
      <c r="M20" s="43" t="s">
        <v>198</v>
      </c>
      <c r="O20" s="43">
        <v>1</v>
      </c>
      <c r="P20" s="8">
        <v>638264657</v>
      </c>
      <c r="Q20" s="1" t="s">
        <v>24036</v>
      </c>
      <c r="R20" s="2">
        <v>0.88</v>
      </c>
      <c r="S20" s="3">
        <v>5.0000000000000001E-156</v>
      </c>
      <c r="V20" s="48">
        <v>3.5529999999999999</v>
      </c>
      <c r="W20" s="48">
        <v>5.6230000000000002</v>
      </c>
      <c r="X20" s="48">
        <v>3.5609999999999999</v>
      </c>
      <c r="Y20" s="48">
        <v>2.746</v>
      </c>
      <c r="Z20" s="48">
        <v>3.5369999999999999</v>
      </c>
      <c r="AA20" s="48">
        <v>2.706</v>
      </c>
      <c r="AE20" s="43">
        <v>1126</v>
      </c>
      <c r="AF20" s="43">
        <v>14</v>
      </c>
      <c r="AG20" s="43">
        <v>319</v>
      </c>
      <c r="AH20" s="43">
        <v>240</v>
      </c>
      <c r="AJ20" s="43">
        <f t="shared" si="1"/>
        <v>6756</v>
      </c>
      <c r="AK20" s="43">
        <f t="shared" si="2"/>
        <v>84</v>
      </c>
      <c r="AL20" s="43">
        <f t="shared" si="3"/>
        <v>1914</v>
      </c>
      <c r="AM20" s="43">
        <f t="shared" si="4"/>
        <v>1440</v>
      </c>
    </row>
    <row r="21" spans="1:49" s="43" customFormat="1"/>
    <row r="22" spans="1:49"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</row>
    <row r="23" spans="1:49">
      <c r="A23" s="43" t="s">
        <v>772</v>
      </c>
      <c r="B23" s="1" t="s">
        <v>24271</v>
      </c>
      <c r="C23" s="1" t="s">
        <v>24064</v>
      </c>
      <c r="D23" t="s">
        <v>660</v>
      </c>
      <c r="E23" t="s">
        <v>784</v>
      </c>
      <c r="F23" t="s">
        <v>661</v>
      </c>
      <c r="G23" t="s">
        <v>663</v>
      </c>
      <c r="H23" s="43" t="s">
        <v>664</v>
      </c>
      <c r="I23" t="s">
        <v>662</v>
      </c>
      <c r="J23">
        <v>1</v>
      </c>
      <c r="K23">
        <v>6</v>
      </c>
      <c r="L23" t="s">
        <v>198</v>
      </c>
      <c r="O23">
        <v>5</v>
      </c>
      <c r="P23" s="8">
        <v>645768776</v>
      </c>
      <c r="Q23" s="1" t="s">
        <v>700</v>
      </c>
      <c r="R23">
        <v>66</v>
      </c>
      <c r="S23" s="9">
        <v>0</v>
      </c>
      <c r="V23" s="48">
        <v>2.0339999999999998</v>
      </c>
      <c r="W23" s="48">
        <v>1.764</v>
      </c>
      <c r="X23" s="48">
        <v>1.843</v>
      </c>
      <c r="Y23" s="48">
        <v>2.9769999999999999</v>
      </c>
      <c r="Z23" s="48">
        <v>2.0960000000000001</v>
      </c>
      <c r="AA23" s="48">
        <v>3.0379999999999998</v>
      </c>
      <c r="AE23">
        <v>1172</v>
      </c>
      <c r="AF23">
        <v>7</v>
      </c>
      <c r="AG23">
        <v>322</v>
      </c>
      <c r="AH23">
        <v>240</v>
      </c>
      <c r="AJ23" s="43">
        <f t="shared" si="1"/>
        <v>7032</v>
      </c>
      <c r="AK23" s="43">
        <f t="shared" si="2"/>
        <v>42</v>
      </c>
      <c r="AL23" s="43">
        <f t="shared" si="3"/>
        <v>1932</v>
      </c>
      <c r="AM23" s="43">
        <f t="shared" si="4"/>
        <v>1440</v>
      </c>
      <c r="AN23" s="43"/>
      <c r="AO23" s="43">
        <f>AJ23</f>
        <v>7032</v>
      </c>
      <c r="AP23" s="43">
        <f>AK23</f>
        <v>42</v>
      </c>
      <c r="AQ23" s="43">
        <f>AL23</f>
        <v>1932</v>
      </c>
      <c r="AR23" s="43">
        <f>AM23</f>
        <v>1440</v>
      </c>
      <c r="AS23" s="43"/>
      <c r="AT23" s="43">
        <f>MIN(AO23)</f>
        <v>7032</v>
      </c>
      <c r="AU23" s="43">
        <f>MIN(AP23)</f>
        <v>42</v>
      </c>
      <c r="AV23" s="43">
        <f>MIN(AQ23)</f>
        <v>1932</v>
      </c>
      <c r="AW23" s="43">
        <f>MIN(AR23)</f>
        <v>1440</v>
      </c>
    </row>
    <row r="24" spans="1:49"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</row>
    <row r="25" spans="1:49">
      <c r="A25" s="43" t="s">
        <v>773</v>
      </c>
      <c r="B25" s="1" t="s">
        <v>24272</v>
      </c>
      <c r="C25" s="1" t="s">
        <v>24065</v>
      </c>
      <c r="D25" t="s">
        <v>665</v>
      </c>
      <c r="E25" t="s">
        <v>129</v>
      </c>
      <c r="F25" t="s">
        <v>667</v>
      </c>
      <c r="G25" t="s">
        <v>666</v>
      </c>
      <c r="H25" s="43" t="s">
        <v>668</v>
      </c>
      <c r="I25" t="s">
        <v>669</v>
      </c>
      <c r="J25">
        <v>1</v>
      </c>
      <c r="K25">
        <v>4</v>
      </c>
      <c r="L25" t="s">
        <v>198</v>
      </c>
      <c r="O25">
        <v>1</v>
      </c>
      <c r="P25" s="8">
        <v>638268119</v>
      </c>
      <c r="Q25" s="1" t="s">
        <v>701</v>
      </c>
      <c r="R25">
        <v>43</v>
      </c>
      <c r="S25" s="9">
        <v>2.0000000000000001E-42</v>
      </c>
      <c r="V25" s="48">
        <v>3.7559999999999998</v>
      </c>
      <c r="W25" s="48">
        <v>1.873</v>
      </c>
      <c r="X25" s="48">
        <v>2.2869999999999999</v>
      </c>
      <c r="Y25" s="48">
        <v>2.5289999999999999</v>
      </c>
      <c r="Z25" s="48">
        <v>1.625</v>
      </c>
      <c r="AA25" s="48">
        <v>2.5310000000000001</v>
      </c>
      <c r="AE25">
        <v>738</v>
      </c>
      <c r="AF25">
        <v>6</v>
      </c>
      <c r="AG25">
        <v>207</v>
      </c>
      <c r="AH25">
        <v>160</v>
      </c>
      <c r="AJ25" s="43">
        <f t="shared" si="1"/>
        <v>2952</v>
      </c>
      <c r="AK25" s="43">
        <f t="shared" si="2"/>
        <v>24</v>
      </c>
      <c r="AL25" s="43">
        <f t="shared" si="3"/>
        <v>828</v>
      </c>
      <c r="AM25" s="43">
        <f t="shared" si="4"/>
        <v>640</v>
      </c>
      <c r="AN25" s="43"/>
      <c r="AO25" s="43">
        <f>AJ25</f>
        <v>2952</v>
      </c>
      <c r="AP25" s="43">
        <f>AK25</f>
        <v>24</v>
      </c>
      <c r="AQ25" s="43">
        <f>AL25</f>
        <v>828</v>
      </c>
      <c r="AR25" s="43">
        <f>AM25</f>
        <v>640</v>
      </c>
      <c r="AS25" s="43"/>
      <c r="AT25" s="43">
        <f>MIN(AO25)</f>
        <v>2952</v>
      </c>
      <c r="AU25" s="43">
        <f>MIN(AP25)</f>
        <v>24</v>
      </c>
      <c r="AV25" s="43">
        <f>MIN(AQ25)</f>
        <v>828</v>
      </c>
      <c r="AW25" s="43">
        <f>MIN(AR25)</f>
        <v>640</v>
      </c>
    </row>
    <row r="26" spans="1:49"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</row>
    <row r="27" spans="1:49">
      <c r="A27" s="43" t="s">
        <v>774</v>
      </c>
      <c r="B27" s="1" t="s">
        <v>24273</v>
      </c>
      <c r="C27" s="1" t="s">
        <v>24066</v>
      </c>
      <c r="D27" t="s">
        <v>681</v>
      </c>
      <c r="E27" t="s">
        <v>129</v>
      </c>
      <c r="F27" t="s">
        <v>677</v>
      </c>
      <c r="G27" t="s">
        <v>678</v>
      </c>
      <c r="H27" s="43" t="s">
        <v>679</v>
      </c>
      <c r="I27" t="s">
        <v>680</v>
      </c>
      <c r="J27">
        <v>1</v>
      </c>
      <c r="K27">
        <v>1</v>
      </c>
      <c r="L27" t="s">
        <v>41</v>
      </c>
      <c r="O27">
        <v>5</v>
      </c>
      <c r="P27" s="8">
        <v>645775322</v>
      </c>
      <c r="Q27" s="1" t="s">
        <v>702</v>
      </c>
      <c r="R27">
        <v>80</v>
      </c>
      <c r="S27" s="9">
        <v>2E-95</v>
      </c>
      <c r="V27" s="48">
        <v>4.8840000000000003</v>
      </c>
      <c r="W27" s="48">
        <v>5.7329999999999997</v>
      </c>
      <c r="X27" s="48">
        <v>4.7729999999999997</v>
      </c>
      <c r="Y27" s="48">
        <v>6.4610000000000003</v>
      </c>
      <c r="Z27" s="48">
        <v>7.2619999999999996</v>
      </c>
      <c r="AA27" s="48">
        <v>6.7779999999999996</v>
      </c>
      <c r="AE27">
        <v>797</v>
      </c>
      <c r="AF27">
        <v>4</v>
      </c>
      <c r="AG27">
        <v>214</v>
      </c>
      <c r="AH27">
        <v>160</v>
      </c>
      <c r="AJ27" s="43">
        <f t="shared" si="1"/>
        <v>797</v>
      </c>
      <c r="AK27" s="43">
        <f t="shared" si="2"/>
        <v>4</v>
      </c>
      <c r="AL27" s="43">
        <f t="shared" si="3"/>
        <v>214</v>
      </c>
      <c r="AM27" s="43">
        <f t="shared" si="4"/>
        <v>160</v>
      </c>
      <c r="AN27" s="43"/>
      <c r="AO27" s="43">
        <f>AJ27</f>
        <v>797</v>
      </c>
      <c r="AP27" s="43">
        <f>AK27</f>
        <v>4</v>
      </c>
      <c r="AQ27" s="43">
        <f>AL27</f>
        <v>214</v>
      </c>
      <c r="AR27" s="43">
        <f>AM27</f>
        <v>160</v>
      </c>
      <c r="AS27" s="43"/>
      <c r="AT27" s="43">
        <f>MIN(AO27)</f>
        <v>797</v>
      </c>
      <c r="AU27" s="43">
        <f>MIN(AP27)</f>
        <v>4</v>
      </c>
      <c r="AV27" s="43">
        <f>MIN(AQ27)</f>
        <v>214</v>
      </c>
      <c r="AW27" s="43">
        <f>MIN(AR27)</f>
        <v>160</v>
      </c>
    </row>
    <row r="28" spans="1:49"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</row>
    <row r="29" spans="1:49">
      <c r="A29" s="43" t="s">
        <v>775</v>
      </c>
      <c r="B29" s="1" t="s">
        <v>24274</v>
      </c>
      <c r="C29" s="1" t="s">
        <v>24067</v>
      </c>
      <c r="D29" t="s">
        <v>686</v>
      </c>
      <c r="E29" t="s">
        <v>784</v>
      </c>
      <c r="F29" t="s">
        <v>684</v>
      </c>
      <c r="G29" t="s">
        <v>683</v>
      </c>
      <c r="H29" s="43" t="s">
        <v>685</v>
      </c>
      <c r="I29" t="s">
        <v>682</v>
      </c>
      <c r="J29">
        <v>1</v>
      </c>
      <c r="K29">
        <v>2</v>
      </c>
      <c r="L29" t="s">
        <v>198</v>
      </c>
      <c r="O29">
        <v>3</v>
      </c>
      <c r="P29" s="8">
        <v>645760106</v>
      </c>
      <c r="Q29" s="1" t="s">
        <v>703</v>
      </c>
      <c r="R29">
        <v>96</v>
      </c>
      <c r="S29" s="9">
        <v>0</v>
      </c>
      <c r="V29" s="48">
        <v>9.3819999999999997</v>
      </c>
      <c r="W29" s="48">
        <v>9.4280000000000008</v>
      </c>
      <c r="X29" s="48">
        <v>7.0629999999999997</v>
      </c>
      <c r="Y29" s="48">
        <v>12.15</v>
      </c>
      <c r="Z29" s="48">
        <v>12.28</v>
      </c>
      <c r="AA29" s="48">
        <v>12.512</v>
      </c>
      <c r="AE29">
        <v>2059</v>
      </c>
      <c r="AF29">
        <v>16</v>
      </c>
      <c r="AG29">
        <v>555</v>
      </c>
      <c r="AH29">
        <v>400</v>
      </c>
      <c r="AJ29" s="43">
        <f t="shared" si="1"/>
        <v>4118</v>
      </c>
      <c r="AK29" s="43">
        <f t="shared" si="2"/>
        <v>32</v>
      </c>
      <c r="AL29" s="43">
        <f t="shared" si="3"/>
        <v>1110</v>
      </c>
      <c r="AM29" s="43">
        <f t="shared" si="4"/>
        <v>800</v>
      </c>
      <c r="AN29" s="43"/>
      <c r="AO29" s="43">
        <f>AJ29</f>
        <v>4118</v>
      </c>
      <c r="AP29" s="43">
        <f>AK29</f>
        <v>32</v>
      </c>
      <c r="AQ29" s="43">
        <f>AL29</f>
        <v>1110</v>
      </c>
      <c r="AR29" s="43">
        <f>AM29</f>
        <v>800</v>
      </c>
      <c r="AS29" s="43"/>
      <c r="AT29" s="43">
        <f>MIN(AO29)</f>
        <v>4118</v>
      </c>
      <c r="AU29" s="43">
        <f>MIN(AP29)</f>
        <v>32</v>
      </c>
      <c r="AV29" s="43">
        <f>MIN(AQ29)</f>
        <v>1110</v>
      </c>
      <c r="AW29" s="43">
        <f>MIN(AR29)</f>
        <v>800</v>
      </c>
    </row>
    <row r="31" spans="1:49">
      <c r="M31" s="48"/>
      <c r="N31" s="48"/>
    </row>
    <row r="32" spans="1:49">
      <c r="M32" s="48"/>
      <c r="N32" s="48"/>
    </row>
    <row r="33" spans="13:14">
      <c r="M33" s="48"/>
      <c r="N33" s="48"/>
    </row>
    <row r="34" spans="13:14">
      <c r="M34" s="48"/>
      <c r="N34" s="48"/>
    </row>
    <row r="35" spans="13:14">
      <c r="M35" s="48"/>
      <c r="N35" s="48"/>
    </row>
    <row r="36" spans="13:14">
      <c r="M36" s="48"/>
      <c r="N36" s="48"/>
    </row>
  </sheetData>
  <mergeCells count="1">
    <mergeCell ref="O1:S1"/>
  </mergeCells>
  <hyperlinks>
    <hyperlink ref="P4" r:id="rId1" display="http://img.jgi.doe.gov/cgi-bin/w/main.cgi?section=GeneDetail&amp;page=geneDetail&amp;gene_oid=638260196"/>
    <hyperlink ref="Q4" r:id="rId2" display="http://img.jgi.doe.gov/cgi-bin/w/main.cgi?exportGenes=1&amp;exportType=nucleic&amp;gene_oid=638260196&amp;up_stream=0&amp;down_stream=0"/>
    <hyperlink ref="C4" r:id="rId3" display="http://130.88.248.2:1555/AFU293/NEW-IMAGE?type=REACTION&amp;object=2TRANSKETO-RXN"/>
    <hyperlink ref="C5" r:id="rId4" display="http://130.88.248.2:1555/AFU293/NEW-IMAGE?type=REACTION&amp;object=1TRANSKETO-RXN"/>
    <hyperlink ref="P5" r:id="rId5" display="http://img.jgi.doe.gov/cgi-bin/w/main.cgi?section=GeneDetail&amp;page=geneDetail&amp;gene_oid=638260196"/>
    <hyperlink ref="Q5" r:id="rId6" display="http://img.jgi.doe.gov/cgi-bin/w/main.cgi?exportGenes=1&amp;exportType=nucleic&amp;gene_oid=638260196&amp;up_stream=0&amp;down_stream=0"/>
    <hyperlink ref="C7" r:id="rId7" display="http://130.88.248.2:1555/AFU293/NEW-IMAGE?type=REACTION&amp;object=TRANSALDOL-RXN"/>
    <hyperlink ref="P7" r:id="rId8" display="http://img.jgi.doe.gov/cgi-bin/w/main.cgi?section=GeneDetail&amp;page=geneDetail&amp;gene_oid=638265881"/>
    <hyperlink ref="P8" r:id="rId9" display="http://img.jgi.doe.gov/cgi-bin/w/main.cgi?section=GeneDetail&amp;page=geneDetail&amp;gene_oid=638212761"/>
    <hyperlink ref="Q7" r:id="rId10" display="http://img.jgi.doe.gov/cgi-bin/w/main.cgi?exportGenes=1&amp;exportType=nucleic&amp;gene_oid=638265881&amp;up_stream=0&amp;down_stream=0"/>
    <hyperlink ref="Q8" r:id="rId11" display="http://img.jgi.doe.gov/cgi-bin/w/main.cgi?exportGenes=1&amp;exportType=nucleic&amp;gene_oid=638212761&amp;up_stream=0&amp;down_stream=0"/>
    <hyperlink ref="P10" r:id="rId12" display="http://img.jgi.doe.gov/cgi-bin/w/main.cgi?section=GeneDetail&amp;page=geneDetail&amp;gene_oid=638262052"/>
    <hyperlink ref="Q10" r:id="rId13" display="http://img.jgi.doe.gov/cgi-bin/w/main.cgi?exportGenes=1&amp;exportType=nucleic&amp;gene_oid=638262052&amp;up_stream=0&amp;down_stream=0"/>
    <hyperlink ref="C10" r:id="rId14" display="http://130.88.248.2:1555/AFU293/NEW-IMAGE?type=REACTION&amp;object=RIBULP3EPIM-RXN"/>
    <hyperlink ref="C12" r:id="rId15" display="http://130.88.248.2:1555/AFU293/NEW-IMAGE?type=REACTION&amp;object=GLUCONOKIN-RXN"/>
    <hyperlink ref="P12" r:id="rId16" display="http://img.jgi.doe.gov/cgi-bin/w/main.cgi?section=GeneDetail&amp;page=geneDetail&amp;gene_oid=645765078"/>
    <hyperlink ref="Q12" r:id="rId17" display="http://img.jgi.doe.gov/cgi-bin/w/main.cgi?exportGenes=1&amp;exportType=nucleic&amp;gene_oid=645765078&amp;up_stream=0&amp;down_stream=0"/>
    <hyperlink ref="P14" r:id="rId18" display="http://img.jgi.doe.gov/cgi-bin/w/main.cgi?section=GeneDetail&amp;page=geneDetail&amp;gene_oid=645765241"/>
    <hyperlink ref="Q14" r:id="rId19" display="http://img.jgi.doe.gov/cgi-bin/w/main.cgi?exportGenes=1&amp;exportType=nucleic&amp;gene_oid=645765241&amp;up_stream=0&amp;down_stream=0"/>
    <hyperlink ref="C14" r:id="rId20" display="http://130.88.248.2:1555/AFU293/NEW-IMAGE?type=REACTION&amp;object=RXN-3341"/>
    <hyperlink ref="P16" r:id="rId21" display="http://img.jgi.doe.gov/cgi-bin/w/main.cgi?section=GeneDetail&amp;page=geneDetail&amp;gene_oid=638267378"/>
    <hyperlink ref="Q16" r:id="rId22" display="http://img.jgi.doe.gov/cgi-bin/w/main.cgi?exportGenes=1&amp;exportType=nucleic&amp;gene_oid=638267378&amp;up_stream=0&amp;down_stream=0"/>
    <hyperlink ref="C16" r:id="rId23" display="http://130.88.248.2:1555/AFU293/NEW-IMAGE?type=REACTION&amp;object=RIB5PISOM-RXN"/>
    <hyperlink ref="B4" r:id="rId24" display="http://130.88.248.2:1555/AFU293/NEW-IMAGE?type=REACTION&amp;object=2TRANSKETO-RXN"/>
    <hyperlink ref="B5" r:id="rId25" display="http://130.88.248.2:1555/AFU293/NEW-IMAGE?type=REACTION&amp;object=1TRANSKETO-RXN"/>
    <hyperlink ref="B7" r:id="rId26" display="http://130.88.248.2:1555/AFU293/NEW-IMAGE?type=REACTION&amp;object=TRANSALDOL-RXN"/>
    <hyperlink ref="B10" r:id="rId27" display="http://130.88.248.2:1555/AFU293/NEW-IMAGE?type=REACTION&amp;object=RIBULP3EPIM-RXN"/>
    <hyperlink ref="B12" r:id="rId28" display="http://130.88.248.2:1555/AFU293/NEW-IMAGE?type=REACTION&amp;object=GLUCONOKIN-RXN"/>
    <hyperlink ref="B14" r:id="rId29" display="http://130.88.248.2:1555/AFU293/NEW-IMAGE?type=REACTION&amp;object=RXN-3341"/>
    <hyperlink ref="B16" r:id="rId30" display="http://130.88.248.2:1555/AFU293/NEW-IMAGE?type=REACTION&amp;object=RIB5PISOM-RXN"/>
    <hyperlink ref="B27" r:id="rId31" display="http://metacyc.com/META/NEW-IMAGE?type=REACTION&amp;object=6PGLUCONOLACT-RXN"/>
    <hyperlink ref="C27" r:id="rId32" display="http://metacyc.com/META/NEW-IMAGE?type=REACTION&amp;object=6PGLUCONOLACT-RXN"/>
    <hyperlink ref="B29" r:id="rId33" display="http://metacyc.com/META/NEW-IMAGE?type=REACTION&amp;object=GLU6PDEHYDROG-RXN"/>
    <hyperlink ref="C29" r:id="rId34" display="http://metacyc.com/META/NEW-IMAGE?type=REACTION&amp;object=GLU6PDEHYDROG-RXN"/>
    <hyperlink ref="P27" r:id="rId35" display="http://img.jgi.doe.gov/cgi-bin/w/main.cgi?section=GeneDetail&amp;page=geneDetail&amp;gene_oid=645775322"/>
    <hyperlink ref="Q27" r:id="rId36" display="http://img.jgi.doe.gov/cgi-bin/w/main.cgi?exportGenes=1&amp;exportType=nucleic&amp;gene_oid=645775322&amp;up_stream=0&amp;down_stream=0"/>
    <hyperlink ref="P29" r:id="rId37" display="http://img.jgi.doe.gov/cgi-bin/w/main.cgi?section=GeneDetail&amp;page=geneDetail&amp;gene_oid=645760106"/>
    <hyperlink ref="Q29" r:id="rId38" display="http://img.jgi.doe.gov/cgi-bin/w/main.cgi?exportGenes=1&amp;exportType=nucleic&amp;gene_oid=645760106&amp;up_stream=0&amp;down_stream=0"/>
    <hyperlink ref="Q25" r:id="rId39" display="http://img.jgi.doe.gov/cgi-bin/w/main.cgi?exportGenes=1&amp;exportType=nucleic&amp;gene_oid=638268119&amp;up_stream=0&amp;down_stream=0"/>
    <hyperlink ref="P25" r:id="rId40" display="http://img.jgi.doe.gov/cgi-bin/w/main.cgi?section=GeneDetail&amp;page=geneDetail&amp;gene_oid=638268119"/>
    <hyperlink ref="Q23" r:id="rId41" display="http://img.jgi.doe.gov/cgi-bin/w/main.cgi?exportGenes=1&amp;exportType=nucleic&amp;gene_oid=645768776&amp;up_stream=0&amp;down_stream=0"/>
    <hyperlink ref="P23" r:id="rId42" display="http://img.jgi.doe.gov/cgi-bin/w/main.cgi?section=GeneDetail&amp;page=geneDetail&amp;gene_oid=645768776"/>
    <hyperlink ref="C25" r:id="rId43" display="http://metacyc.com/META/NEW-IMAGE?type=REACTION&amp;object=GLUCOSE-1-DEHYDROGENASE-RXN"/>
    <hyperlink ref="B25" r:id="rId44" display="http://metacyc.com/META/NEW-IMAGE?type=REACTION&amp;object=GLUCOSE-1-DEHYDROGENASE-RXN"/>
    <hyperlink ref="C23" r:id="rId45" display="http://metacyc.com/META/NEW-IMAGE?type=REACTION&amp;object=GLUCONOLACT-RXN"/>
    <hyperlink ref="B23" r:id="rId46" display="http://metacyc.com/META/NEW-IMAGE?type=REACTION&amp;object=GLUCONOLACT-RXN"/>
    <hyperlink ref="C18" r:id="rId47" display="http://130.88.248.2:1555/AFU293/NEW-IMAGE?type=REACTION&amp;object=PRPPSYN-RXN"/>
    <hyperlink ref="P18" r:id="rId48" display="http://img.jgi.doe.gov/cgi-bin/w/main.cgi?section=GeneDetail&amp;page=geneDetail&amp;gene_oid=638268254"/>
    <hyperlink ref="Q18" r:id="rId49" display="http://img.jgi.doe.gov/cgi-bin/w/main.cgi?exportGenes=1&amp;exportType=nucleic&amp;gene_oid=638268254&amp;up_stream=0&amp;down_stream=0"/>
    <hyperlink ref="P19" r:id="rId50" display="http://img.jgi.doe.gov/cgi-bin/w/main.cgi?section=GeneDetail&amp;page=geneDetail&amp;gene_oid=638263577"/>
    <hyperlink ref="Q19" r:id="rId51" display="http://img.jgi.doe.gov/cgi-bin/w/main.cgi?exportGenes=1&amp;exportType=nucleic&amp;gene_oid=638263577&amp;up_stream=0&amp;down_stream=0"/>
    <hyperlink ref="B18" r:id="rId52" display="http://130.88.248.2:1555/AFU293/NEW-IMAGE?type=REACTION&amp;object=PRPPSYN-RXN"/>
    <hyperlink ref="Q20" r:id="rId53" display="http://img.jgi.doe.gov/cgi-bin/w/main.cgi?exportGenes=1&amp;exportType=nucleic&amp;gene_oid=638264657&amp;up_stream=0&amp;down_stream=0"/>
  </hyperlinks>
  <pageMargins left="0.7" right="0.7" top="0.75" bottom="0.75" header="0.3" footer="0.3"/>
  <pageSetup orientation="portrait" r:id="rId5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Y113"/>
  <sheetViews>
    <sheetView topLeftCell="A34" zoomScale="60" zoomScaleNormal="60" workbookViewId="0">
      <selection activeCell="B37" sqref="B37"/>
    </sheetView>
  </sheetViews>
  <sheetFormatPr defaultRowHeight="15"/>
  <cols>
    <col min="1" max="1" width="9.140625" style="43"/>
    <col min="2" max="2" width="82.28515625" style="43" bestFit="1" customWidth="1"/>
    <col min="3" max="3" width="8" customWidth="1"/>
    <col min="4" max="4" width="52.85546875" customWidth="1"/>
    <col min="5" max="5" width="4.42578125" style="43" customWidth="1"/>
    <col min="6" max="6" width="11.140625" bestFit="1" customWidth="1"/>
    <col min="7" max="7" width="10.85546875" customWidth="1"/>
    <col min="8" max="8" width="8.140625" style="43" customWidth="1"/>
    <col min="9" max="16" width="8.140625" customWidth="1"/>
    <col min="17" max="17" width="11.85546875" customWidth="1"/>
    <col min="18" max="18" width="30" bestFit="1" customWidth="1"/>
    <col min="19" max="19" width="5.140625" customWidth="1"/>
    <col min="20" max="20" width="11.140625" bestFit="1" customWidth="1"/>
    <col min="21" max="22" width="8.140625" customWidth="1"/>
    <col min="32" max="32" width="9.140625" style="43"/>
    <col min="33" max="47" width="9.140625" customWidth="1"/>
  </cols>
  <sheetData>
    <row r="1" spans="1:51">
      <c r="C1" s="43"/>
      <c r="D1" s="43"/>
      <c r="F1" s="43"/>
      <c r="G1" s="43"/>
      <c r="I1" s="43"/>
      <c r="J1" s="43"/>
      <c r="K1" s="43"/>
      <c r="L1" s="43"/>
      <c r="M1" s="43"/>
      <c r="N1" s="43"/>
      <c r="O1" s="43"/>
      <c r="P1" s="136" t="s">
        <v>12</v>
      </c>
      <c r="Q1" s="136"/>
      <c r="R1" s="136"/>
      <c r="S1" s="136"/>
      <c r="T1" s="136"/>
      <c r="U1" s="43"/>
      <c r="AL1" s="43" t="s">
        <v>22821</v>
      </c>
      <c r="AM1" s="43"/>
      <c r="AN1" s="43"/>
      <c r="AO1" s="43"/>
      <c r="AP1" s="43"/>
      <c r="AQ1" s="43" t="s">
        <v>22820</v>
      </c>
      <c r="AR1" s="43"/>
      <c r="AS1" s="43"/>
      <c r="AT1" s="43"/>
      <c r="AU1" s="43"/>
      <c r="AV1" s="43" t="s">
        <v>22822</v>
      </c>
    </row>
    <row r="2" spans="1:51">
      <c r="C2" s="43" t="s">
        <v>0</v>
      </c>
      <c r="D2" s="43" t="s">
        <v>2</v>
      </c>
      <c r="E2" s="43" t="s">
        <v>3</v>
      </c>
      <c r="G2" s="43" t="s">
        <v>4</v>
      </c>
      <c r="H2" s="43" t="s">
        <v>630</v>
      </c>
      <c r="I2" s="43" t="s">
        <v>5</v>
      </c>
      <c r="J2" s="43" t="s">
        <v>6</v>
      </c>
      <c r="K2" s="43" t="s">
        <v>7</v>
      </c>
      <c r="L2" s="43" t="s">
        <v>8</v>
      </c>
      <c r="M2" s="43" t="s">
        <v>147</v>
      </c>
      <c r="N2" s="43" t="s">
        <v>148</v>
      </c>
      <c r="O2" s="43" t="s">
        <v>125</v>
      </c>
      <c r="P2" s="43" t="s">
        <v>9</v>
      </c>
      <c r="Q2" s="43" t="s">
        <v>36</v>
      </c>
      <c r="R2" s="43" t="s">
        <v>10</v>
      </c>
      <c r="S2" s="43" t="s">
        <v>91</v>
      </c>
      <c r="T2" s="43" t="s">
        <v>11</v>
      </c>
      <c r="U2" s="43" t="s">
        <v>285</v>
      </c>
      <c r="X2" s="48" t="s">
        <v>570</v>
      </c>
      <c r="Y2" s="48" t="s">
        <v>571</v>
      </c>
      <c r="Z2" s="48" t="s">
        <v>572</v>
      </c>
      <c r="AA2" s="48" t="s">
        <v>573</v>
      </c>
      <c r="AB2" s="48" t="s">
        <v>574</v>
      </c>
      <c r="AC2" s="48" t="s">
        <v>575</v>
      </c>
      <c r="AG2" s="43" t="s">
        <v>22783</v>
      </c>
      <c r="AH2" s="43" t="s">
        <v>22784</v>
      </c>
      <c r="AI2" s="43" t="s">
        <v>22785</v>
      </c>
      <c r="AJ2" s="43" t="s">
        <v>22786</v>
      </c>
      <c r="AL2" s="43" t="s">
        <v>22783</v>
      </c>
      <c r="AM2" s="43" t="s">
        <v>22784</v>
      </c>
      <c r="AN2" s="43" t="s">
        <v>22785</v>
      </c>
      <c r="AO2" s="43" t="s">
        <v>22786</v>
      </c>
      <c r="AP2" s="43"/>
      <c r="AQ2" s="43" t="s">
        <v>22783</v>
      </c>
      <c r="AR2" s="43" t="s">
        <v>22784</v>
      </c>
      <c r="AS2" s="43" t="s">
        <v>22785</v>
      </c>
      <c r="AT2" s="43" t="s">
        <v>22786</v>
      </c>
      <c r="AU2" s="43"/>
      <c r="AV2" s="43" t="s">
        <v>22783</v>
      </c>
      <c r="AW2" s="43" t="s">
        <v>22784</v>
      </c>
      <c r="AX2" s="43" t="s">
        <v>22785</v>
      </c>
      <c r="AY2" s="43" t="s">
        <v>22786</v>
      </c>
    </row>
    <row r="3" spans="1:51"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</row>
    <row r="4" spans="1:51" s="43" customFormat="1">
      <c r="A4" s="43" t="s">
        <v>175</v>
      </c>
      <c r="B4" s="1" t="s">
        <v>24275</v>
      </c>
      <c r="C4" s="1" t="s">
        <v>24068</v>
      </c>
      <c r="D4" s="43" t="s">
        <v>689</v>
      </c>
      <c r="E4" s="43" t="s">
        <v>129</v>
      </c>
      <c r="F4" s="1" t="s">
        <v>129</v>
      </c>
      <c r="G4" s="43" t="s">
        <v>688</v>
      </c>
      <c r="H4" s="43" t="s">
        <v>687</v>
      </c>
      <c r="I4" s="43" t="s">
        <v>690</v>
      </c>
      <c r="J4" s="43" t="s">
        <v>691</v>
      </c>
      <c r="K4" s="43">
        <v>1</v>
      </c>
      <c r="L4" s="43">
        <v>2</v>
      </c>
      <c r="M4" s="43" t="s">
        <v>198</v>
      </c>
      <c r="N4" s="43" t="s">
        <v>198</v>
      </c>
      <c r="O4" s="43" t="s">
        <v>198</v>
      </c>
      <c r="P4" s="43">
        <v>5</v>
      </c>
      <c r="Q4" s="8">
        <v>645778598</v>
      </c>
      <c r="R4" s="1" t="s">
        <v>705</v>
      </c>
      <c r="S4" s="43">
        <v>56</v>
      </c>
      <c r="T4" s="9">
        <v>0</v>
      </c>
      <c r="X4" s="48">
        <v>7.26</v>
      </c>
      <c r="Y4" s="48">
        <v>7.7350000000000003</v>
      </c>
      <c r="Z4" s="48">
        <v>5.99</v>
      </c>
      <c r="AA4" s="48">
        <v>10.452999999999999</v>
      </c>
      <c r="AB4" s="48">
        <v>9.4779999999999998</v>
      </c>
      <c r="AC4" s="48">
        <v>10.451000000000001</v>
      </c>
      <c r="AG4" s="43">
        <v>1237</v>
      </c>
      <c r="AH4" s="43">
        <v>7</v>
      </c>
      <c r="AI4" s="43">
        <v>325</v>
      </c>
      <c r="AJ4" s="43">
        <v>240</v>
      </c>
      <c r="AL4" s="43">
        <f>AG4*$L4</f>
        <v>2474</v>
      </c>
      <c r="AM4" s="43">
        <f>AH4*$L4</f>
        <v>14</v>
      </c>
      <c r="AN4" s="43">
        <f>AI4*$L4</f>
        <v>650</v>
      </c>
      <c r="AO4" s="43">
        <f>AJ4*$L4</f>
        <v>480</v>
      </c>
      <c r="AQ4" s="43">
        <f>AL4</f>
        <v>2474</v>
      </c>
      <c r="AR4" s="43">
        <f>AM4</f>
        <v>14</v>
      </c>
      <c r="AS4" s="43">
        <f>AN4</f>
        <v>650</v>
      </c>
      <c r="AT4" s="43">
        <f>AO4</f>
        <v>480</v>
      </c>
      <c r="AV4" s="43">
        <f>MIN(AQ4)</f>
        <v>2474</v>
      </c>
      <c r="AW4" s="43">
        <f>MIN(AR4)</f>
        <v>14</v>
      </c>
      <c r="AX4" s="43">
        <f>MIN(AS4)</f>
        <v>650</v>
      </c>
      <c r="AY4" s="43">
        <f>MIN(AT4)</f>
        <v>480</v>
      </c>
    </row>
    <row r="5" spans="1:51" s="43" customFormat="1">
      <c r="B5" s="1"/>
      <c r="C5" s="1"/>
      <c r="F5" s="1"/>
      <c r="X5" s="48"/>
      <c r="Y5" s="48"/>
      <c r="Z5" s="48"/>
      <c r="AA5" s="48"/>
      <c r="AB5" s="48"/>
      <c r="AC5" s="48"/>
    </row>
    <row r="6" spans="1:51" ht="30">
      <c r="A6" s="43" t="s">
        <v>176</v>
      </c>
      <c r="B6" s="1" t="s">
        <v>24239</v>
      </c>
      <c r="C6" s="1" t="s">
        <v>24069</v>
      </c>
      <c r="D6" s="47" t="s">
        <v>413</v>
      </c>
      <c r="E6" s="43" t="s">
        <v>784</v>
      </c>
      <c r="F6" s="43" t="s">
        <v>381</v>
      </c>
      <c r="G6" s="43" t="s">
        <v>365</v>
      </c>
      <c r="H6" s="43" t="s">
        <v>6820</v>
      </c>
      <c r="I6" s="44" t="s">
        <v>366</v>
      </c>
      <c r="J6" s="44" t="s">
        <v>359</v>
      </c>
      <c r="K6">
        <v>1</v>
      </c>
      <c r="L6">
        <v>1</v>
      </c>
      <c r="M6" s="43" t="s">
        <v>180</v>
      </c>
      <c r="N6" s="43" t="s">
        <v>180</v>
      </c>
      <c r="O6" s="43" t="s">
        <v>180</v>
      </c>
      <c r="P6">
        <v>3</v>
      </c>
      <c r="Q6" s="8">
        <v>645761567</v>
      </c>
      <c r="R6" s="1" t="s">
        <v>22621</v>
      </c>
      <c r="S6" s="2">
        <v>0.78</v>
      </c>
      <c r="T6" s="3">
        <v>8E-70</v>
      </c>
      <c r="U6" s="43" t="s">
        <v>360</v>
      </c>
      <c r="X6" s="48">
        <v>6.5010000000000003</v>
      </c>
      <c r="Y6" s="48">
        <v>5.8019999999999996</v>
      </c>
      <c r="Z6" s="48">
        <v>5.4859999999999998</v>
      </c>
      <c r="AA6" s="48">
        <v>3.419</v>
      </c>
      <c r="AB6" s="48">
        <v>2.879</v>
      </c>
      <c r="AC6" s="48">
        <v>3.3940000000000001</v>
      </c>
      <c r="AG6">
        <v>666</v>
      </c>
      <c r="AH6">
        <v>2</v>
      </c>
      <c r="AI6">
        <v>197</v>
      </c>
      <c r="AJ6">
        <v>122</v>
      </c>
      <c r="AL6" s="43">
        <f t="shared" ref="AL6:AL68" si="0">AG6*$L6</f>
        <v>666</v>
      </c>
      <c r="AM6" s="43">
        <f t="shared" ref="AM6:AM68" si="1">AH6*$L6</f>
        <v>2</v>
      </c>
      <c r="AN6" s="43">
        <f t="shared" ref="AN6:AN68" si="2">AI6*$L6</f>
        <v>197</v>
      </c>
      <c r="AO6" s="43">
        <f t="shared" ref="AO6:AO68" si="3">AJ6*$L6</f>
        <v>122</v>
      </c>
      <c r="AP6" s="43"/>
      <c r="AQ6" s="43">
        <f>SUM(AL6:AL20)</f>
        <v>19148</v>
      </c>
      <c r="AR6" s="43">
        <f>SUM(AM6:AM20)</f>
        <v>155</v>
      </c>
      <c r="AS6" s="43">
        <f>SUM(AN6:AN20)</f>
        <v>5471</v>
      </c>
      <c r="AT6" s="43">
        <f>SUM(AO6:AO20)</f>
        <v>3853</v>
      </c>
      <c r="AU6" s="43"/>
      <c r="AV6" s="43">
        <f>MIN(AQ6)</f>
        <v>19148</v>
      </c>
      <c r="AW6" s="43">
        <f>MIN(AR6)</f>
        <v>155</v>
      </c>
      <c r="AX6" s="43">
        <f>MIN(AS6)</f>
        <v>5471</v>
      </c>
      <c r="AY6" s="43">
        <f>MIN(AT6)</f>
        <v>3853</v>
      </c>
    </row>
    <row r="7" spans="1:51">
      <c r="D7" s="47" t="s">
        <v>405</v>
      </c>
      <c r="E7" s="43" t="s">
        <v>784</v>
      </c>
      <c r="F7" s="43" t="s">
        <v>382</v>
      </c>
      <c r="G7" s="43" t="s">
        <v>383</v>
      </c>
      <c r="H7" t="s">
        <v>954</v>
      </c>
      <c r="I7" s="44" t="s">
        <v>953</v>
      </c>
      <c r="J7" s="44" t="s">
        <v>359</v>
      </c>
      <c r="L7" s="43">
        <v>1</v>
      </c>
      <c r="M7" s="43" t="s">
        <v>180</v>
      </c>
      <c r="N7" s="43" t="s">
        <v>180</v>
      </c>
      <c r="O7" s="43" t="s">
        <v>180</v>
      </c>
      <c r="P7">
        <v>1</v>
      </c>
      <c r="Q7" s="8">
        <v>638265492</v>
      </c>
      <c r="R7" s="1" t="s">
        <v>22622</v>
      </c>
      <c r="S7">
        <v>80</v>
      </c>
      <c r="T7">
        <v>0</v>
      </c>
      <c r="U7" s="43" t="s">
        <v>361</v>
      </c>
      <c r="X7" s="48">
        <v>5.0529999999999999</v>
      </c>
      <c r="Y7" s="48">
        <v>6.3789999999999996</v>
      </c>
      <c r="Z7" s="48">
        <v>5.8040000000000003</v>
      </c>
      <c r="AA7" s="48">
        <v>4.7359999999999998</v>
      </c>
      <c r="AB7" s="48">
        <v>6.0570000000000004</v>
      </c>
      <c r="AC7" s="48">
        <v>5.2569999999999997</v>
      </c>
      <c r="AG7">
        <v>3067</v>
      </c>
      <c r="AH7">
        <v>28</v>
      </c>
      <c r="AI7">
        <v>885</v>
      </c>
      <c r="AJ7">
        <v>640</v>
      </c>
      <c r="AL7" s="43">
        <f t="shared" si="0"/>
        <v>3067</v>
      </c>
      <c r="AM7" s="43">
        <f t="shared" si="1"/>
        <v>28</v>
      </c>
      <c r="AN7" s="43">
        <f t="shared" si="2"/>
        <v>885</v>
      </c>
      <c r="AO7" s="43">
        <f t="shared" si="3"/>
        <v>640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</row>
    <row r="8" spans="1:51">
      <c r="D8" s="47" t="s">
        <v>406</v>
      </c>
      <c r="E8" s="43" t="s">
        <v>784</v>
      </c>
      <c r="F8" s="43" t="s">
        <v>384</v>
      </c>
      <c r="G8" s="43" t="s">
        <v>358</v>
      </c>
      <c r="H8" s="51" t="s">
        <v>6720</v>
      </c>
      <c r="I8" s="44" t="s">
        <v>955</v>
      </c>
      <c r="J8" s="44" t="s">
        <v>359</v>
      </c>
      <c r="L8" s="43">
        <v>1</v>
      </c>
      <c r="M8" s="43" t="s">
        <v>180</v>
      </c>
      <c r="N8" s="43" t="s">
        <v>180</v>
      </c>
      <c r="O8" s="43" t="s">
        <v>180</v>
      </c>
      <c r="P8">
        <v>1</v>
      </c>
      <c r="Q8" s="8">
        <v>638261900</v>
      </c>
      <c r="R8" s="1" t="s">
        <v>22623</v>
      </c>
      <c r="S8">
        <v>82</v>
      </c>
      <c r="T8">
        <v>0</v>
      </c>
      <c r="U8" s="43" t="s">
        <v>362</v>
      </c>
      <c r="X8" s="48">
        <v>5.7839999999999998</v>
      </c>
      <c r="Y8" s="48">
        <v>7.2640000000000002</v>
      </c>
      <c r="Z8" s="48">
        <v>4.6429999999999998</v>
      </c>
      <c r="AA8" s="48">
        <v>6.766</v>
      </c>
      <c r="AB8" s="48">
        <v>6.9710000000000001</v>
      </c>
      <c r="AC8" s="48">
        <v>6.9450000000000003</v>
      </c>
      <c r="AG8">
        <v>2400</v>
      </c>
      <c r="AH8">
        <v>24</v>
      </c>
      <c r="AI8">
        <v>674</v>
      </c>
      <c r="AJ8">
        <v>476</v>
      </c>
      <c r="AL8" s="43">
        <f t="shared" si="0"/>
        <v>2400</v>
      </c>
      <c r="AM8" s="43">
        <f t="shared" si="1"/>
        <v>24</v>
      </c>
      <c r="AN8" s="43">
        <f t="shared" si="2"/>
        <v>674</v>
      </c>
      <c r="AO8" s="43">
        <f t="shared" si="3"/>
        <v>476</v>
      </c>
      <c r="AP8" s="43"/>
      <c r="AQ8" s="43"/>
      <c r="AR8" s="43"/>
      <c r="AS8" s="43"/>
      <c r="AT8" s="43"/>
      <c r="AU8" s="43"/>
      <c r="AV8" s="43"/>
      <c r="AW8" s="43"/>
      <c r="AX8" s="43"/>
      <c r="AY8" s="43"/>
    </row>
    <row r="9" spans="1:51">
      <c r="D9" s="47" t="s">
        <v>407</v>
      </c>
      <c r="E9" s="43" t="s">
        <v>784</v>
      </c>
      <c r="F9" s="43" t="s">
        <v>385</v>
      </c>
      <c r="G9" s="43" t="s">
        <v>363</v>
      </c>
      <c r="H9" s="51" t="s">
        <v>13706</v>
      </c>
      <c r="I9" s="44" t="s">
        <v>364</v>
      </c>
      <c r="J9" s="44" t="s">
        <v>359</v>
      </c>
      <c r="L9" s="43">
        <v>1</v>
      </c>
      <c r="M9" s="43" t="s">
        <v>180</v>
      </c>
      <c r="N9" s="43" t="s">
        <v>180</v>
      </c>
      <c r="O9" s="43" t="s">
        <v>180</v>
      </c>
      <c r="P9">
        <v>1</v>
      </c>
      <c r="Q9">
        <v>638267195</v>
      </c>
      <c r="R9" s="1" t="s">
        <v>22624</v>
      </c>
      <c r="S9">
        <v>72</v>
      </c>
      <c r="T9" s="3">
        <v>1.9999999999999999E-144</v>
      </c>
      <c r="X9" s="48">
        <v>6.64</v>
      </c>
      <c r="Y9" s="48">
        <v>7.0359999999999996</v>
      </c>
      <c r="Z9" s="48">
        <v>4.7960000000000003</v>
      </c>
      <c r="AA9" s="48">
        <v>6.8449999999999998</v>
      </c>
      <c r="AB9" s="48">
        <v>6.2370000000000001</v>
      </c>
      <c r="AC9" s="48">
        <v>6.86</v>
      </c>
      <c r="AG9">
        <v>1515</v>
      </c>
      <c r="AH9">
        <v>5</v>
      </c>
      <c r="AI9">
        <v>414</v>
      </c>
      <c r="AJ9">
        <v>292</v>
      </c>
      <c r="AL9" s="43">
        <f t="shared" si="0"/>
        <v>1515</v>
      </c>
      <c r="AM9" s="43">
        <f t="shared" si="1"/>
        <v>5</v>
      </c>
      <c r="AN9" s="43">
        <f t="shared" si="2"/>
        <v>414</v>
      </c>
      <c r="AO9" s="43">
        <f t="shared" si="3"/>
        <v>292</v>
      </c>
      <c r="AP9" s="43"/>
      <c r="AQ9" s="43"/>
      <c r="AR9" s="43"/>
      <c r="AS9" s="43"/>
      <c r="AT9" s="43"/>
      <c r="AU9" s="43"/>
      <c r="AV9" s="43"/>
      <c r="AW9" s="43"/>
      <c r="AX9" s="43"/>
      <c r="AY9" s="43"/>
    </row>
    <row r="10" spans="1:51" ht="30">
      <c r="D10" s="47" t="s">
        <v>414</v>
      </c>
      <c r="E10" s="43" t="s">
        <v>784</v>
      </c>
      <c r="F10" s="43" t="s">
        <v>393</v>
      </c>
      <c r="G10" s="43" t="s">
        <v>367</v>
      </c>
      <c r="H10" s="51" t="s">
        <v>2540</v>
      </c>
      <c r="I10" s="44" t="s">
        <v>368</v>
      </c>
      <c r="J10" s="44" t="s">
        <v>359</v>
      </c>
      <c r="L10" s="43">
        <v>1</v>
      </c>
      <c r="M10" s="43" t="s">
        <v>22626</v>
      </c>
      <c r="N10" s="43" t="s">
        <v>180</v>
      </c>
      <c r="O10" s="43" t="s">
        <v>180</v>
      </c>
      <c r="P10">
        <v>5</v>
      </c>
      <c r="Q10">
        <v>645779017</v>
      </c>
      <c r="R10" s="1" t="s">
        <v>22625</v>
      </c>
      <c r="S10">
        <v>84</v>
      </c>
      <c r="T10" s="3">
        <v>3.0000000000000001E-92</v>
      </c>
      <c r="X10" s="48">
        <v>8.1129999999999995</v>
      </c>
      <c r="Y10" s="48">
        <v>8.1549999999999994</v>
      </c>
      <c r="Z10" s="48">
        <v>5.2930000000000001</v>
      </c>
      <c r="AA10" s="48">
        <v>6.2309999999999999</v>
      </c>
      <c r="AB10" s="48">
        <v>3.9630000000000001</v>
      </c>
      <c r="AC10" s="48">
        <v>5.9710000000000001</v>
      </c>
      <c r="AG10">
        <v>780</v>
      </c>
      <c r="AH10">
        <v>12</v>
      </c>
      <c r="AI10">
        <v>227</v>
      </c>
      <c r="AJ10">
        <v>156</v>
      </c>
      <c r="AL10" s="43">
        <f t="shared" si="0"/>
        <v>780</v>
      </c>
      <c r="AM10" s="43">
        <f t="shared" si="1"/>
        <v>12</v>
      </c>
      <c r="AN10" s="43">
        <f t="shared" si="2"/>
        <v>227</v>
      </c>
      <c r="AO10" s="43">
        <f t="shared" si="3"/>
        <v>156</v>
      </c>
      <c r="AP10" s="43"/>
      <c r="AQ10" s="43"/>
      <c r="AR10" s="43"/>
      <c r="AS10" s="43"/>
      <c r="AT10" s="43"/>
      <c r="AU10" s="43"/>
      <c r="AV10" s="43"/>
      <c r="AW10" s="43"/>
      <c r="AX10" s="43"/>
      <c r="AY10" s="43"/>
    </row>
    <row r="11" spans="1:51">
      <c r="D11" s="47" t="s">
        <v>411</v>
      </c>
      <c r="E11" s="43" t="s">
        <v>784</v>
      </c>
      <c r="F11" s="43" t="s">
        <v>394</v>
      </c>
      <c r="G11" s="43" t="s">
        <v>369</v>
      </c>
      <c r="H11" s="43" t="s">
        <v>5878</v>
      </c>
      <c r="I11" s="44" t="s">
        <v>370</v>
      </c>
      <c r="J11" s="44" t="s">
        <v>359</v>
      </c>
      <c r="L11" s="43">
        <v>1</v>
      </c>
      <c r="M11" s="43" t="s">
        <v>180</v>
      </c>
      <c r="N11" s="43" t="s">
        <v>180</v>
      </c>
      <c r="O11" s="43" t="s">
        <v>180</v>
      </c>
      <c r="P11">
        <v>1</v>
      </c>
      <c r="Q11" s="8">
        <v>638261439</v>
      </c>
      <c r="R11" s="1" t="s">
        <v>22627</v>
      </c>
      <c r="S11">
        <v>61</v>
      </c>
      <c r="T11" s="3">
        <v>9.9999999999999993E-125</v>
      </c>
      <c r="X11" s="48">
        <v>5.6050000000000004</v>
      </c>
      <c r="Y11" s="48">
        <v>7.6909999999999998</v>
      </c>
      <c r="Z11" s="48">
        <v>5.7430000000000003</v>
      </c>
      <c r="AA11" s="48">
        <v>6.49</v>
      </c>
      <c r="AB11" s="48">
        <v>5.9710000000000001</v>
      </c>
      <c r="AC11" s="48">
        <v>6.6040000000000001</v>
      </c>
      <c r="AG11">
        <v>1420</v>
      </c>
      <c r="AH11">
        <v>16</v>
      </c>
      <c r="AI11">
        <v>396</v>
      </c>
      <c r="AJ11">
        <v>297</v>
      </c>
      <c r="AL11" s="43">
        <f t="shared" si="0"/>
        <v>1420</v>
      </c>
      <c r="AM11" s="43">
        <f t="shared" si="1"/>
        <v>16</v>
      </c>
      <c r="AN11" s="43">
        <f t="shared" si="2"/>
        <v>396</v>
      </c>
      <c r="AO11" s="43">
        <f t="shared" si="3"/>
        <v>297</v>
      </c>
      <c r="AP11" s="43"/>
      <c r="AQ11" s="43"/>
      <c r="AR11" s="43"/>
      <c r="AS11" s="43"/>
      <c r="AT11" s="43"/>
      <c r="AU11" s="43"/>
      <c r="AV11" s="43"/>
      <c r="AW11" s="43"/>
      <c r="AX11" s="43"/>
      <c r="AY11" s="43"/>
    </row>
    <row r="12" spans="1:51" ht="30">
      <c r="D12" s="47" t="s">
        <v>412</v>
      </c>
      <c r="E12" s="43" t="s">
        <v>784</v>
      </c>
      <c r="F12" s="43" t="s">
        <v>395</v>
      </c>
      <c r="G12" s="43" t="s">
        <v>371</v>
      </c>
      <c r="H12" s="51" t="s">
        <v>8804</v>
      </c>
      <c r="I12" s="44" t="s">
        <v>372</v>
      </c>
      <c r="J12" s="44" t="s">
        <v>359</v>
      </c>
      <c r="L12" s="43">
        <v>1</v>
      </c>
      <c r="M12" s="43" t="s">
        <v>22626</v>
      </c>
      <c r="N12" s="43" t="s">
        <v>180</v>
      </c>
      <c r="O12" s="43" t="s">
        <v>180</v>
      </c>
      <c r="P12">
        <v>3</v>
      </c>
      <c r="Q12" s="8">
        <v>645758016</v>
      </c>
      <c r="R12" s="1" t="s">
        <v>22628</v>
      </c>
      <c r="S12">
        <v>82</v>
      </c>
      <c r="T12" s="3">
        <v>5E-52</v>
      </c>
      <c r="X12" s="48">
        <v>4.633</v>
      </c>
      <c r="Y12" s="48">
        <v>4.5449999999999999</v>
      </c>
      <c r="Z12" s="48">
        <v>3.2570000000000001</v>
      </c>
      <c r="AA12" s="48">
        <v>6.6669999999999998</v>
      </c>
      <c r="AB12" s="48">
        <v>3.9390000000000001</v>
      </c>
      <c r="AC12" s="48">
        <v>6.3849999999999998</v>
      </c>
      <c r="AG12">
        <v>478</v>
      </c>
      <c r="AH12">
        <v>4</v>
      </c>
      <c r="AI12">
        <v>132</v>
      </c>
      <c r="AJ12">
        <v>96</v>
      </c>
      <c r="AL12" s="43">
        <f t="shared" si="0"/>
        <v>478</v>
      </c>
      <c r="AM12" s="43">
        <f t="shared" si="1"/>
        <v>4</v>
      </c>
      <c r="AN12" s="43">
        <f t="shared" si="2"/>
        <v>132</v>
      </c>
      <c r="AO12" s="43">
        <f t="shared" si="3"/>
        <v>96</v>
      </c>
      <c r="AP12" s="43"/>
      <c r="AQ12" s="43"/>
      <c r="AR12" s="43"/>
      <c r="AS12" s="43"/>
      <c r="AT12" s="43"/>
      <c r="AU12" s="43"/>
      <c r="AV12" s="43"/>
      <c r="AW12" s="43"/>
      <c r="AX12" s="43"/>
      <c r="AY12" s="43"/>
    </row>
    <row r="13" spans="1:51">
      <c r="D13" s="47" t="s">
        <v>409</v>
      </c>
      <c r="E13" s="43" t="s">
        <v>784</v>
      </c>
      <c r="F13" s="43" t="s">
        <v>396</v>
      </c>
      <c r="G13" s="43" t="s">
        <v>373</v>
      </c>
      <c r="H13" s="51" t="s">
        <v>17880</v>
      </c>
      <c r="I13" s="44" t="s">
        <v>956</v>
      </c>
      <c r="J13" s="44" t="s">
        <v>359</v>
      </c>
      <c r="L13" s="43">
        <v>1</v>
      </c>
      <c r="M13" s="43" t="s">
        <v>180</v>
      </c>
      <c r="N13" s="43" t="s">
        <v>180</v>
      </c>
      <c r="O13" s="43" t="s">
        <v>180</v>
      </c>
      <c r="P13">
        <v>3</v>
      </c>
      <c r="Q13">
        <v>645757178</v>
      </c>
      <c r="R13" s="1" t="s">
        <v>22629</v>
      </c>
      <c r="S13">
        <v>71</v>
      </c>
      <c r="T13" s="3">
        <v>3.9999999999999998E-94</v>
      </c>
      <c r="X13" s="48">
        <v>6.117</v>
      </c>
      <c r="Y13" s="48">
        <v>6.7080000000000002</v>
      </c>
      <c r="Z13" s="48">
        <v>5.3140000000000001</v>
      </c>
      <c r="AA13" s="48">
        <v>8.2110000000000003</v>
      </c>
      <c r="AB13" s="48">
        <v>6.3849999999999998</v>
      </c>
      <c r="AC13" s="48">
        <v>7.8970000000000002</v>
      </c>
      <c r="AG13">
        <v>1010</v>
      </c>
      <c r="AH13">
        <v>9</v>
      </c>
      <c r="AI13">
        <v>317</v>
      </c>
      <c r="AJ13">
        <v>210</v>
      </c>
      <c r="AL13" s="43">
        <f t="shared" si="0"/>
        <v>1010</v>
      </c>
      <c r="AM13" s="43">
        <f t="shared" si="1"/>
        <v>9</v>
      </c>
      <c r="AN13" s="43">
        <f t="shared" si="2"/>
        <v>317</v>
      </c>
      <c r="AO13" s="43">
        <f t="shared" si="3"/>
        <v>210</v>
      </c>
      <c r="AP13" s="43"/>
      <c r="AQ13" s="43"/>
      <c r="AR13" s="43"/>
      <c r="AS13" s="43"/>
      <c r="AT13" s="43"/>
      <c r="AU13" s="43"/>
      <c r="AV13" s="43"/>
      <c r="AW13" s="43"/>
      <c r="AX13" s="43"/>
      <c r="AY13" s="43"/>
    </row>
    <row r="14" spans="1:51">
      <c r="D14" s="47" t="s">
        <v>418</v>
      </c>
      <c r="E14" s="43" t="s">
        <v>784</v>
      </c>
      <c r="F14" s="43" t="s">
        <v>397</v>
      </c>
      <c r="G14" s="43" t="s">
        <v>374</v>
      </c>
      <c r="H14" s="51" t="s">
        <v>10700</v>
      </c>
      <c r="I14" s="44" t="s">
        <v>957</v>
      </c>
      <c r="J14" s="44" t="s">
        <v>359</v>
      </c>
      <c r="L14" s="43">
        <v>1</v>
      </c>
      <c r="M14" s="43" t="s">
        <v>180</v>
      </c>
      <c r="N14" s="43" t="s">
        <v>180</v>
      </c>
      <c r="O14" s="43" t="s">
        <v>180</v>
      </c>
      <c r="P14">
        <v>1</v>
      </c>
      <c r="Q14">
        <v>640408705</v>
      </c>
      <c r="R14" s="1" t="s">
        <v>22630</v>
      </c>
      <c r="S14">
        <v>73</v>
      </c>
      <c r="T14" s="3">
        <v>1.9999999999999999E-40</v>
      </c>
      <c r="X14" s="48">
        <v>4.8289999999999997</v>
      </c>
      <c r="Y14" s="48">
        <v>5.4180000000000001</v>
      </c>
      <c r="Z14" s="48">
        <v>4.9550000000000001</v>
      </c>
      <c r="AA14" s="48">
        <v>3.8980000000000001</v>
      </c>
      <c r="AB14" s="48">
        <v>2.54</v>
      </c>
      <c r="AC14" s="48">
        <v>3.7669999999999999</v>
      </c>
      <c r="AG14">
        <v>529</v>
      </c>
      <c r="AH14">
        <v>2</v>
      </c>
      <c r="AI14">
        <v>150</v>
      </c>
      <c r="AJ14">
        <v>99</v>
      </c>
      <c r="AL14" s="43">
        <f t="shared" si="0"/>
        <v>529</v>
      </c>
      <c r="AM14" s="43">
        <f t="shared" si="1"/>
        <v>2</v>
      </c>
      <c r="AN14" s="43">
        <f t="shared" si="2"/>
        <v>150</v>
      </c>
      <c r="AO14" s="43">
        <f t="shared" si="3"/>
        <v>99</v>
      </c>
      <c r="AP14" s="43"/>
      <c r="AQ14" s="43"/>
      <c r="AR14" s="43"/>
      <c r="AS14" s="43"/>
      <c r="AT14" s="43"/>
      <c r="AU14" s="43"/>
      <c r="AV14" s="43"/>
      <c r="AW14" s="43"/>
      <c r="AX14" s="43"/>
      <c r="AY14" s="43"/>
    </row>
    <row r="15" spans="1:51">
      <c r="D15" s="47" t="s">
        <v>417</v>
      </c>
      <c r="E15" s="43" t="s">
        <v>784</v>
      </c>
      <c r="F15" s="43" t="s">
        <v>398</v>
      </c>
      <c r="G15" s="43" t="s">
        <v>377</v>
      </c>
      <c r="H15" s="51" t="s">
        <v>8978</v>
      </c>
      <c r="I15" s="44" t="s">
        <v>958</v>
      </c>
      <c r="J15" s="44" t="s">
        <v>359</v>
      </c>
      <c r="L15" s="43">
        <v>1</v>
      </c>
      <c r="M15" s="43" t="s">
        <v>22626</v>
      </c>
      <c r="N15" s="43" t="s">
        <v>180</v>
      </c>
      <c r="O15" s="43" t="s">
        <v>180</v>
      </c>
      <c r="P15">
        <v>1</v>
      </c>
      <c r="Q15">
        <v>638263631</v>
      </c>
      <c r="R15" s="1" t="s">
        <v>22631</v>
      </c>
      <c r="S15" s="43">
        <v>72</v>
      </c>
      <c r="T15" s="3">
        <v>3.9999999999999999E-45</v>
      </c>
      <c r="X15" s="48">
        <v>4.9269999999999996</v>
      </c>
      <c r="Y15" s="48">
        <v>5.274</v>
      </c>
      <c r="Z15" s="48">
        <v>5.2450000000000001</v>
      </c>
      <c r="AA15" s="48">
        <v>5.7220000000000004</v>
      </c>
      <c r="AB15" s="48">
        <v>4.3890000000000002</v>
      </c>
      <c r="AC15" s="48">
        <v>5.4509999999999996</v>
      </c>
      <c r="AG15">
        <v>471</v>
      </c>
      <c r="AH15">
        <v>7</v>
      </c>
      <c r="AI15">
        <v>141</v>
      </c>
      <c r="AJ15">
        <v>94</v>
      </c>
      <c r="AL15" s="43">
        <f t="shared" si="0"/>
        <v>471</v>
      </c>
      <c r="AM15" s="43">
        <f t="shared" si="1"/>
        <v>7</v>
      </c>
      <c r="AN15" s="43">
        <f t="shared" si="2"/>
        <v>141</v>
      </c>
      <c r="AO15" s="43">
        <f t="shared" si="3"/>
        <v>94</v>
      </c>
      <c r="AP15" s="43"/>
      <c r="AQ15" s="43"/>
      <c r="AR15" s="43"/>
      <c r="AS15" s="43"/>
      <c r="AT15" s="43"/>
      <c r="AU15" s="43"/>
      <c r="AV15" s="43"/>
      <c r="AW15" s="43"/>
      <c r="AX15" s="43"/>
      <c r="AY15" s="43"/>
    </row>
    <row r="16" spans="1:51" ht="30">
      <c r="D16" s="47" t="s">
        <v>415</v>
      </c>
      <c r="E16" s="43" t="s">
        <v>784</v>
      </c>
      <c r="F16" s="43" t="s">
        <v>399</v>
      </c>
      <c r="G16" s="43" t="s">
        <v>379</v>
      </c>
      <c r="H16" s="51" t="s">
        <v>18116</v>
      </c>
      <c r="I16" s="44" t="s">
        <v>380</v>
      </c>
      <c r="J16" s="44" t="s">
        <v>359</v>
      </c>
      <c r="L16" s="43">
        <v>1</v>
      </c>
      <c r="M16" s="43" t="s">
        <v>22626</v>
      </c>
      <c r="N16" s="43" t="s">
        <v>180</v>
      </c>
      <c r="O16" s="43" t="s">
        <v>180</v>
      </c>
      <c r="P16">
        <v>1</v>
      </c>
      <c r="Q16">
        <v>638267588</v>
      </c>
      <c r="R16" s="1" t="s">
        <v>22632</v>
      </c>
      <c r="S16">
        <v>82</v>
      </c>
      <c r="T16" s="3">
        <v>0</v>
      </c>
      <c r="X16" s="48">
        <v>4.9089999999999998</v>
      </c>
      <c r="Y16" s="48">
        <v>5.4349999999999996</v>
      </c>
      <c r="Z16" s="48">
        <v>2.8980000000000001</v>
      </c>
      <c r="AA16" s="48">
        <v>6.5880000000000001</v>
      </c>
      <c r="AB16" s="48">
        <v>4.8280000000000003</v>
      </c>
      <c r="AC16" s="48">
        <v>6.3860000000000001</v>
      </c>
      <c r="AG16">
        <v>1828</v>
      </c>
      <c r="AH16">
        <v>6</v>
      </c>
      <c r="AI16">
        <v>504</v>
      </c>
      <c r="AJ16">
        <v>354</v>
      </c>
      <c r="AL16" s="43">
        <f t="shared" si="0"/>
        <v>1828</v>
      </c>
      <c r="AM16" s="43">
        <f t="shared" si="1"/>
        <v>6</v>
      </c>
      <c r="AN16" s="43">
        <f t="shared" si="2"/>
        <v>504</v>
      </c>
      <c r="AO16" s="43">
        <f t="shared" si="3"/>
        <v>354</v>
      </c>
      <c r="AP16" s="43"/>
      <c r="AQ16" s="43"/>
      <c r="AR16" s="43"/>
      <c r="AS16" s="43"/>
      <c r="AT16" s="43"/>
      <c r="AU16" s="43"/>
      <c r="AV16" s="43"/>
      <c r="AW16" s="43"/>
      <c r="AX16" s="43"/>
      <c r="AY16" s="43"/>
    </row>
    <row r="17" spans="1:51">
      <c r="D17" s="47" t="s">
        <v>410</v>
      </c>
      <c r="E17" s="43" t="s">
        <v>784</v>
      </c>
      <c r="F17" s="43" t="s">
        <v>400</v>
      </c>
      <c r="G17" s="43" t="s">
        <v>375</v>
      </c>
      <c r="H17" s="51" t="s">
        <v>6778</v>
      </c>
      <c r="I17" s="44" t="s">
        <v>376</v>
      </c>
      <c r="J17" s="44" t="s">
        <v>359</v>
      </c>
      <c r="L17" s="43">
        <v>1</v>
      </c>
      <c r="M17" s="43" t="s">
        <v>180</v>
      </c>
      <c r="N17" s="43" t="s">
        <v>180</v>
      </c>
      <c r="O17" s="43" t="s">
        <v>180</v>
      </c>
      <c r="P17">
        <v>1</v>
      </c>
      <c r="Q17">
        <v>638264682</v>
      </c>
      <c r="R17" s="1" t="s">
        <v>22633</v>
      </c>
      <c r="S17">
        <v>80</v>
      </c>
      <c r="T17" s="3">
        <v>0</v>
      </c>
      <c r="X17" s="48">
        <v>6.9080000000000004</v>
      </c>
      <c r="Y17" s="48">
        <v>7.4279999999999999</v>
      </c>
      <c r="Z17" s="48">
        <v>6.476</v>
      </c>
      <c r="AA17" s="48">
        <v>6.5</v>
      </c>
      <c r="AB17" s="48">
        <v>6.8079999999999998</v>
      </c>
      <c r="AC17" s="48">
        <v>6.6349999999999998</v>
      </c>
      <c r="AG17">
        <v>2437</v>
      </c>
      <c r="AH17">
        <v>27</v>
      </c>
      <c r="AI17">
        <v>711</v>
      </c>
      <c r="AJ17">
        <v>507</v>
      </c>
      <c r="AL17" s="43">
        <f t="shared" si="0"/>
        <v>2437</v>
      </c>
      <c r="AM17" s="43">
        <f t="shared" si="1"/>
        <v>27</v>
      </c>
      <c r="AN17" s="43">
        <f t="shared" si="2"/>
        <v>711</v>
      </c>
      <c r="AO17" s="43">
        <f t="shared" si="3"/>
        <v>507</v>
      </c>
      <c r="AP17" s="43"/>
      <c r="AQ17" s="43"/>
      <c r="AR17" s="43"/>
      <c r="AS17" s="43"/>
      <c r="AT17" s="43"/>
      <c r="AU17" s="43"/>
      <c r="AV17" s="43"/>
      <c r="AW17" s="43"/>
      <c r="AX17" s="43"/>
      <c r="AY17" s="43"/>
    </row>
    <row r="18" spans="1:51" ht="30">
      <c r="D18" s="47" t="s">
        <v>416</v>
      </c>
      <c r="E18" s="43" t="s">
        <v>784</v>
      </c>
      <c r="F18" s="43" t="s">
        <v>401</v>
      </c>
      <c r="G18" s="43" t="s">
        <v>402</v>
      </c>
      <c r="H18" s="43" t="s">
        <v>21220</v>
      </c>
      <c r="I18" s="44" t="s">
        <v>959</v>
      </c>
      <c r="J18" s="44" t="s">
        <v>359</v>
      </c>
      <c r="L18" s="43">
        <v>1</v>
      </c>
      <c r="M18" s="43" t="s">
        <v>180</v>
      </c>
      <c r="N18" s="43" t="s">
        <v>180</v>
      </c>
      <c r="O18" s="43" t="s">
        <v>180</v>
      </c>
      <c r="P18">
        <v>1</v>
      </c>
      <c r="Q18">
        <v>638259596</v>
      </c>
      <c r="R18" s="1" t="s">
        <v>22634</v>
      </c>
      <c r="S18">
        <v>48</v>
      </c>
      <c r="T18" s="3">
        <v>7.0000000000000003E-38</v>
      </c>
      <c r="X18" s="48">
        <v>5.7329999999999997</v>
      </c>
      <c r="Y18" s="48">
        <v>5.75</v>
      </c>
      <c r="Z18" s="48">
        <v>4.524</v>
      </c>
      <c r="AA18" s="48">
        <v>9.4779999999999998</v>
      </c>
      <c r="AB18" s="48">
        <v>6.89</v>
      </c>
      <c r="AC18" s="48">
        <v>9.4670000000000005</v>
      </c>
      <c r="AG18">
        <v>887</v>
      </c>
      <c r="AH18">
        <v>5</v>
      </c>
      <c r="AI18">
        <v>237</v>
      </c>
      <c r="AJ18">
        <v>178</v>
      </c>
      <c r="AL18" s="43">
        <f t="shared" si="0"/>
        <v>887</v>
      </c>
      <c r="AM18" s="43">
        <f t="shared" si="1"/>
        <v>5</v>
      </c>
      <c r="AN18" s="43">
        <f t="shared" si="2"/>
        <v>237</v>
      </c>
      <c r="AO18" s="43">
        <f t="shared" si="3"/>
        <v>178</v>
      </c>
      <c r="AP18" s="43"/>
      <c r="AQ18" s="43"/>
      <c r="AR18" s="43"/>
      <c r="AS18" s="43"/>
      <c r="AT18" s="43"/>
      <c r="AU18" s="43"/>
      <c r="AV18" s="43"/>
      <c r="AW18" s="43"/>
      <c r="AX18" s="43"/>
      <c r="AY18" s="43"/>
    </row>
    <row r="19" spans="1:51">
      <c r="D19" s="47" t="s">
        <v>408</v>
      </c>
      <c r="E19" s="43" t="s">
        <v>784</v>
      </c>
      <c r="F19" s="43" t="s">
        <v>403</v>
      </c>
      <c r="G19" s="43" t="s">
        <v>378</v>
      </c>
      <c r="H19" s="51" t="s">
        <v>5166</v>
      </c>
      <c r="I19" s="44" t="s">
        <v>960</v>
      </c>
      <c r="J19" s="44" t="s">
        <v>359</v>
      </c>
      <c r="L19" s="43">
        <v>1</v>
      </c>
      <c r="M19" s="43" t="s">
        <v>180</v>
      </c>
      <c r="N19" s="43" t="s">
        <v>180</v>
      </c>
      <c r="O19" s="43" t="s">
        <v>180</v>
      </c>
      <c r="P19">
        <v>3</v>
      </c>
      <c r="Q19">
        <v>645754113</v>
      </c>
      <c r="R19" s="1" t="s">
        <v>22635</v>
      </c>
      <c r="S19">
        <v>69</v>
      </c>
      <c r="T19" s="3">
        <v>4.9999999999999998E-104</v>
      </c>
      <c r="X19" s="48">
        <v>8.0449999999999999</v>
      </c>
      <c r="Y19" s="48">
        <v>8.5500000000000007</v>
      </c>
      <c r="Z19" s="48">
        <v>6.415</v>
      </c>
      <c r="AA19" s="48">
        <v>7.0570000000000004</v>
      </c>
      <c r="AB19" s="48">
        <v>5.76</v>
      </c>
      <c r="AC19" s="48">
        <v>6.5810000000000004</v>
      </c>
      <c r="AG19">
        <v>1061</v>
      </c>
      <c r="AH19">
        <v>5</v>
      </c>
      <c r="AI19">
        <v>306</v>
      </c>
      <c r="AJ19">
        <v>213</v>
      </c>
      <c r="AL19" s="43">
        <f t="shared" si="0"/>
        <v>1061</v>
      </c>
      <c r="AM19" s="43">
        <f t="shared" si="1"/>
        <v>5</v>
      </c>
      <c r="AN19" s="43">
        <f t="shared" si="2"/>
        <v>306</v>
      </c>
      <c r="AO19" s="43">
        <f t="shared" si="3"/>
        <v>213</v>
      </c>
      <c r="AP19" s="43"/>
      <c r="AQ19" s="43"/>
      <c r="AR19" s="43"/>
      <c r="AS19" s="43"/>
      <c r="AT19" s="43"/>
      <c r="AU19" s="43"/>
      <c r="AV19" s="43"/>
      <c r="AW19" s="43"/>
      <c r="AX19" s="43"/>
      <c r="AY19" s="43"/>
    </row>
    <row r="20" spans="1:51" s="43" customFormat="1">
      <c r="D20" s="47" t="s">
        <v>357</v>
      </c>
      <c r="E20" s="43" t="s">
        <v>784</v>
      </c>
      <c r="F20" s="46" t="s">
        <v>404</v>
      </c>
      <c r="G20" s="43" t="s">
        <v>419</v>
      </c>
      <c r="H20" s="51" t="s">
        <v>4618</v>
      </c>
      <c r="I20" t="s">
        <v>898</v>
      </c>
      <c r="J20" s="44" t="s">
        <v>359</v>
      </c>
      <c r="K20"/>
      <c r="L20" s="43">
        <v>1</v>
      </c>
      <c r="M20" s="43" t="s">
        <v>180</v>
      </c>
      <c r="N20" s="43" t="s">
        <v>180</v>
      </c>
      <c r="O20" s="43" t="s">
        <v>180</v>
      </c>
      <c r="P20">
        <v>1</v>
      </c>
      <c r="Q20">
        <v>638263117</v>
      </c>
      <c r="R20" s="1" t="s">
        <v>22636</v>
      </c>
      <c r="S20">
        <v>72</v>
      </c>
      <c r="T20" s="3">
        <v>2.0000000000000001E-54</v>
      </c>
      <c r="U20"/>
      <c r="V20"/>
      <c r="W20"/>
      <c r="X20" s="48">
        <v>8.093</v>
      </c>
      <c r="Y20" s="48">
        <v>9.1059999999999999</v>
      </c>
      <c r="Z20" s="48">
        <v>9.2029999999999994</v>
      </c>
      <c r="AA20" s="48">
        <v>6.6130000000000004</v>
      </c>
      <c r="AB20" s="48">
        <v>5.0940000000000003</v>
      </c>
      <c r="AC20" s="48">
        <v>6.4169999999999998</v>
      </c>
      <c r="AG20" s="43">
        <v>599</v>
      </c>
      <c r="AH20" s="43">
        <v>3</v>
      </c>
      <c r="AI20" s="43">
        <v>180</v>
      </c>
      <c r="AJ20" s="43">
        <v>119</v>
      </c>
      <c r="AL20" s="43">
        <f t="shared" si="0"/>
        <v>599</v>
      </c>
      <c r="AM20" s="43">
        <f t="shared" si="1"/>
        <v>3</v>
      </c>
      <c r="AN20" s="43">
        <f t="shared" si="2"/>
        <v>180</v>
      </c>
      <c r="AO20" s="43">
        <f t="shared" si="3"/>
        <v>119</v>
      </c>
    </row>
    <row r="21" spans="1:51" s="43" customFormat="1"/>
    <row r="22" spans="1:51">
      <c r="A22" s="43" t="s">
        <v>776</v>
      </c>
      <c r="B22" s="1" t="s">
        <v>24276</v>
      </c>
      <c r="C22" s="1" t="s">
        <v>24069</v>
      </c>
      <c r="D22" s="47" t="s">
        <v>357</v>
      </c>
      <c r="E22" s="43" t="s">
        <v>129</v>
      </c>
      <c r="F22" s="43" t="s">
        <v>386</v>
      </c>
      <c r="G22" s="43" t="s">
        <v>387</v>
      </c>
      <c r="H22" s="51" t="s">
        <v>11894</v>
      </c>
      <c r="I22" s="44" t="s">
        <v>388</v>
      </c>
      <c r="J22" s="44" t="s">
        <v>899</v>
      </c>
      <c r="K22">
        <v>3</v>
      </c>
      <c r="L22">
        <v>2</v>
      </c>
      <c r="M22" t="s">
        <v>180</v>
      </c>
      <c r="N22" s="43" t="s">
        <v>180</v>
      </c>
      <c r="O22" t="s">
        <v>22638</v>
      </c>
      <c r="P22">
        <v>1</v>
      </c>
      <c r="Q22">
        <v>638261170</v>
      </c>
      <c r="R22" s="1" t="s">
        <v>22637</v>
      </c>
      <c r="S22">
        <v>70</v>
      </c>
      <c r="T22" s="3">
        <v>0</v>
      </c>
      <c r="X22" s="48">
        <v>3.5350000000000001</v>
      </c>
      <c r="Y22" s="48">
        <v>5.7</v>
      </c>
      <c r="Z22" s="48">
        <v>2.3639999999999999</v>
      </c>
      <c r="AA22" s="48">
        <v>7.49</v>
      </c>
      <c r="AB22" s="48">
        <v>7.5220000000000002</v>
      </c>
      <c r="AC22" s="48">
        <v>7.931</v>
      </c>
      <c r="AE22" t="s">
        <v>22639</v>
      </c>
      <c r="AG22">
        <v>3482</v>
      </c>
      <c r="AH22">
        <v>15</v>
      </c>
      <c r="AI22">
        <v>982</v>
      </c>
      <c r="AJ22">
        <v>688</v>
      </c>
      <c r="AL22" s="43">
        <f t="shared" si="0"/>
        <v>6964</v>
      </c>
      <c r="AM22" s="43">
        <f t="shared" si="1"/>
        <v>30</v>
      </c>
      <c r="AN22" s="43">
        <f t="shared" si="2"/>
        <v>1964</v>
      </c>
      <c r="AO22" s="43">
        <f t="shared" si="3"/>
        <v>1376</v>
      </c>
      <c r="AP22" s="43"/>
      <c r="AQ22" s="43">
        <f t="shared" ref="AQ22:AT24" si="4">AL22</f>
        <v>6964</v>
      </c>
      <c r="AR22" s="43">
        <f t="shared" si="4"/>
        <v>30</v>
      </c>
      <c r="AS22" s="43">
        <f t="shared" si="4"/>
        <v>1964</v>
      </c>
      <c r="AT22" s="43">
        <f t="shared" si="4"/>
        <v>1376</v>
      </c>
      <c r="AU22" s="43"/>
      <c r="AV22" s="43">
        <f>MIN(AQ22:AQ24)</f>
        <v>5366</v>
      </c>
      <c r="AW22" s="43">
        <f>MIN(AR22:AR24)</f>
        <v>30</v>
      </c>
      <c r="AX22" s="43">
        <f>MIN(AS22:AS24)</f>
        <v>1482</v>
      </c>
      <c r="AY22" s="43">
        <f>MIN(AT22:AT24)</f>
        <v>1072</v>
      </c>
    </row>
    <row r="23" spans="1:51">
      <c r="E23" s="43" t="s">
        <v>129</v>
      </c>
      <c r="F23" s="43" t="s">
        <v>386</v>
      </c>
      <c r="G23" s="43" t="s">
        <v>389</v>
      </c>
      <c r="H23" s="51" t="s">
        <v>13194</v>
      </c>
      <c r="I23" s="44" t="s">
        <v>390</v>
      </c>
      <c r="L23">
        <v>2</v>
      </c>
      <c r="M23" s="43" t="s">
        <v>180</v>
      </c>
      <c r="N23" s="43" t="s">
        <v>180</v>
      </c>
      <c r="O23" s="43" t="s">
        <v>22638</v>
      </c>
      <c r="P23">
        <v>1</v>
      </c>
      <c r="Q23">
        <v>638261170</v>
      </c>
      <c r="R23" s="1" t="s">
        <v>22637</v>
      </c>
      <c r="S23" s="43">
        <v>38</v>
      </c>
      <c r="T23" s="3">
        <v>1E-56</v>
      </c>
      <c r="X23" s="48">
        <v>0.26200000000000001</v>
      </c>
      <c r="Y23" s="48">
        <v>3.278</v>
      </c>
      <c r="Z23" s="48">
        <v>0.251</v>
      </c>
      <c r="AA23" s="48">
        <v>7.4279999999999999</v>
      </c>
      <c r="AB23" s="48">
        <v>7.024</v>
      </c>
      <c r="AC23" s="48">
        <v>7.8659999999999997</v>
      </c>
      <c r="AE23" s="43" t="s">
        <v>22639</v>
      </c>
      <c r="AG23">
        <v>2683</v>
      </c>
      <c r="AH23">
        <v>15</v>
      </c>
      <c r="AI23">
        <v>741</v>
      </c>
      <c r="AJ23">
        <v>536</v>
      </c>
      <c r="AL23" s="43">
        <f t="shared" si="0"/>
        <v>5366</v>
      </c>
      <c r="AM23" s="43">
        <f t="shared" si="1"/>
        <v>30</v>
      </c>
      <c r="AN23" s="43">
        <f t="shared" si="2"/>
        <v>1482</v>
      </c>
      <c r="AO23" s="43">
        <f t="shared" si="3"/>
        <v>1072</v>
      </c>
      <c r="AP23" s="43"/>
      <c r="AQ23" s="43">
        <f t="shared" si="4"/>
        <v>5366</v>
      </c>
      <c r="AR23" s="43">
        <f t="shared" si="4"/>
        <v>30</v>
      </c>
      <c r="AS23" s="43">
        <f t="shared" si="4"/>
        <v>1482</v>
      </c>
      <c r="AT23" s="43">
        <f t="shared" si="4"/>
        <v>1072</v>
      </c>
      <c r="AU23" s="43"/>
      <c r="AV23" s="43"/>
      <c r="AW23" s="43"/>
      <c r="AX23" s="43"/>
      <c r="AY23" s="43"/>
    </row>
    <row r="24" spans="1:51">
      <c r="E24" s="43" t="s">
        <v>129</v>
      </c>
      <c r="F24" s="43" t="s">
        <v>386</v>
      </c>
      <c r="G24" s="43" t="s">
        <v>391</v>
      </c>
      <c r="H24" s="43" t="s">
        <v>13566</v>
      </c>
      <c r="I24" s="44" t="s">
        <v>392</v>
      </c>
      <c r="L24">
        <v>2</v>
      </c>
      <c r="M24" s="43" t="s">
        <v>180</v>
      </c>
      <c r="N24" s="43" t="s">
        <v>180</v>
      </c>
      <c r="O24" s="43" t="s">
        <v>22638</v>
      </c>
      <c r="P24" s="43">
        <v>1</v>
      </c>
      <c r="Q24" s="43">
        <v>638261170</v>
      </c>
      <c r="R24" s="1" t="s">
        <v>22637</v>
      </c>
      <c r="S24" s="43">
        <v>32</v>
      </c>
      <c r="T24" s="3">
        <v>7.9999999999999994E-65</v>
      </c>
      <c r="X24" s="48">
        <v>4.6429999999999998</v>
      </c>
      <c r="Y24" s="48">
        <v>5.7690000000000001</v>
      </c>
      <c r="Z24" s="48">
        <v>5.024</v>
      </c>
      <c r="AA24" s="48">
        <v>6.6920000000000002</v>
      </c>
      <c r="AB24" s="48">
        <v>7.8760000000000003</v>
      </c>
      <c r="AC24" s="48">
        <v>7.2140000000000004</v>
      </c>
      <c r="AE24" s="43" t="s">
        <v>22639</v>
      </c>
      <c r="AG24">
        <v>2887</v>
      </c>
      <c r="AH24">
        <v>18</v>
      </c>
      <c r="AI24">
        <v>782</v>
      </c>
      <c r="AJ24">
        <v>577</v>
      </c>
      <c r="AL24" s="43">
        <f t="shared" si="0"/>
        <v>5774</v>
      </c>
      <c r="AM24" s="43">
        <f t="shared" si="1"/>
        <v>36</v>
      </c>
      <c r="AN24" s="43">
        <f t="shared" si="2"/>
        <v>1564</v>
      </c>
      <c r="AO24" s="43">
        <f t="shared" si="3"/>
        <v>1154</v>
      </c>
      <c r="AP24" s="43"/>
      <c r="AQ24" s="43">
        <f t="shared" si="4"/>
        <v>5774</v>
      </c>
      <c r="AR24" s="43">
        <f t="shared" si="4"/>
        <v>36</v>
      </c>
      <c r="AS24" s="43">
        <f t="shared" si="4"/>
        <v>1564</v>
      </c>
      <c r="AT24" s="43">
        <f t="shared" si="4"/>
        <v>1154</v>
      </c>
      <c r="AU24" s="43"/>
      <c r="AV24" s="43"/>
      <c r="AW24" s="43"/>
      <c r="AX24" s="43"/>
      <c r="AY24" s="43"/>
    </row>
    <row r="25" spans="1:51">
      <c r="W25" s="48"/>
      <c r="X25" s="48"/>
      <c r="Z25" s="48"/>
      <c r="AA25" s="48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</row>
    <row r="26" spans="1:51">
      <c r="A26" s="43" t="s">
        <v>777</v>
      </c>
      <c r="B26" s="1" t="s">
        <v>24240</v>
      </c>
      <c r="C26" s="1" t="s">
        <v>24070</v>
      </c>
      <c r="D26" s="43" t="s">
        <v>421</v>
      </c>
      <c r="E26" s="43" t="s">
        <v>784</v>
      </c>
      <c r="F26" s="43" t="s">
        <v>420</v>
      </c>
      <c r="G26" s="43" t="s">
        <v>440</v>
      </c>
      <c r="H26" s="51" t="s">
        <v>1330</v>
      </c>
      <c r="I26" t="s">
        <v>22640</v>
      </c>
      <c r="J26" t="s">
        <v>22644</v>
      </c>
      <c r="K26">
        <v>1</v>
      </c>
      <c r="L26">
        <v>1</v>
      </c>
      <c r="M26" s="43" t="s">
        <v>180</v>
      </c>
      <c r="N26" s="43" t="s">
        <v>180</v>
      </c>
      <c r="O26" s="43" t="s">
        <v>22638</v>
      </c>
      <c r="P26">
        <v>3</v>
      </c>
      <c r="Q26">
        <v>645760406</v>
      </c>
      <c r="R26" s="1" t="s">
        <v>22645</v>
      </c>
      <c r="S26">
        <v>76</v>
      </c>
      <c r="T26" s="3">
        <v>2E-125</v>
      </c>
      <c r="X26" s="48">
        <v>6.9349999999999996</v>
      </c>
      <c r="Y26" s="48">
        <v>9.6440000000000001</v>
      </c>
      <c r="Z26" s="48">
        <v>6.17</v>
      </c>
      <c r="AA26" s="48">
        <v>12.206</v>
      </c>
      <c r="AB26" s="48">
        <v>10.717000000000001</v>
      </c>
      <c r="AC26" s="48">
        <v>12.135</v>
      </c>
      <c r="AG26">
        <v>1123</v>
      </c>
      <c r="AH26">
        <v>13</v>
      </c>
      <c r="AI26">
        <v>312</v>
      </c>
      <c r="AJ26">
        <v>234</v>
      </c>
      <c r="AL26" s="43">
        <f t="shared" si="0"/>
        <v>1123</v>
      </c>
      <c r="AM26" s="43">
        <f t="shared" si="1"/>
        <v>13</v>
      </c>
      <c r="AN26" s="43">
        <f t="shared" si="2"/>
        <v>312</v>
      </c>
      <c r="AO26" s="43">
        <f t="shared" si="3"/>
        <v>234</v>
      </c>
      <c r="AP26" s="43"/>
      <c r="AQ26" s="43">
        <f>SUM(AL26:AL35)</f>
        <v>7056</v>
      </c>
      <c r="AR26" s="43">
        <f>SUM(AM26:AM35)</f>
        <v>40</v>
      </c>
      <c r="AS26" s="43">
        <f>SUM(AN26:AN35)</f>
        <v>1946</v>
      </c>
      <c r="AT26" s="43">
        <f>SUM(AO26:AO35)</f>
        <v>1453</v>
      </c>
      <c r="AU26" s="43"/>
      <c r="AV26" s="43">
        <f>MIN(AQ26)</f>
        <v>7056</v>
      </c>
      <c r="AW26" s="43">
        <f>MIN(AR26)</f>
        <v>40</v>
      </c>
      <c r="AX26" s="43">
        <f>MIN(AS26)</f>
        <v>1946</v>
      </c>
      <c r="AY26" s="43">
        <f>MIN(AT26)</f>
        <v>1453</v>
      </c>
    </row>
    <row r="27" spans="1:51">
      <c r="D27" s="43" t="s">
        <v>423</v>
      </c>
      <c r="E27" s="43" t="s">
        <v>784</v>
      </c>
      <c r="F27" s="43" t="s">
        <v>422</v>
      </c>
      <c r="J27" s="43" t="s">
        <v>22644</v>
      </c>
      <c r="L27" s="43">
        <v>1</v>
      </c>
      <c r="Z27" s="48"/>
      <c r="AA27" s="48"/>
      <c r="AL27" s="43">
        <f t="shared" si="0"/>
        <v>0</v>
      </c>
      <c r="AM27" s="43">
        <f t="shared" si="1"/>
        <v>0</v>
      </c>
      <c r="AN27" s="43">
        <f t="shared" si="2"/>
        <v>0</v>
      </c>
      <c r="AO27" s="43">
        <f t="shared" si="3"/>
        <v>0</v>
      </c>
      <c r="AP27" s="43"/>
      <c r="AQ27" s="43"/>
      <c r="AR27" s="43"/>
      <c r="AS27" s="43"/>
      <c r="AT27" s="43"/>
      <c r="AU27" s="43"/>
      <c r="AV27" s="43"/>
      <c r="AW27" s="43"/>
      <c r="AX27" s="43"/>
      <c r="AY27" s="43"/>
    </row>
    <row r="28" spans="1:51">
      <c r="C28" s="43"/>
      <c r="D28" s="43" t="s">
        <v>425</v>
      </c>
      <c r="E28" s="43" t="s">
        <v>784</v>
      </c>
      <c r="F28" s="43" t="s">
        <v>424</v>
      </c>
      <c r="G28" s="43" t="s">
        <v>441</v>
      </c>
      <c r="H28" s="43" t="s">
        <v>20302</v>
      </c>
      <c r="I28" t="s">
        <v>22641</v>
      </c>
      <c r="J28" s="43" t="s">
        <v>22644</v>
      </c>
      <c r="L28" s="43">
        <v>1</v>
      </c>
      <c r="M28" s="43" t="s">
        <v>180</v>
      </c>
      <c r="N28" s="43" t="s">
        <v>180</v>
      </c>
      <c r="O28" s="43" t="s">
        <v>22638</v>
      </c>
      <c r="P28">
        <v>3</v>
      </c>
      <c r="Q28">
        <v>645763033</v>
      </c>
      <c r="R28" s="1" t="s">
        <v>22646</v>
      </c>
      <c r="S28">
        <v>79</v>
      </c>
      <c r="T28" s="3">
        <v>3E-176</v>
      </c>
      <c r="W28" s="48"/>
      <c r="X28" s="48">
        <v>8.0980000000000008</v>
      </c>
      <c r="Y28" s="48">
        <v>10.831</v>
      </c>
      <c r="Z28" s="48">
        <v>6.3380000000000001</v>
      </c>
      <c r="AA28" s="48">
        <v>11.973000000000001</v>
      </c>
      <c r="AB28" s="48">
        <v>11.782</v>
      </c>
      <c r="AC28" s="48">
        <v>12.15</v>
      </c>
      <c r="AG28">
        <v>1607</v>
      </c>
      <c r="AH28">
        <v>12</v>
      </c>
      <c r="AI28">
        <v>449</v>
      </c>
      <c r="AJ28">
        <v>328</v>
      </c>
      <c r="AL28" s="43">
        <f t="shared" si="0"/>
        <v>1607</v>
      </c>
      <c r="AM28" s="43">
        <f t="shared" si="1"/>
        <v>12</v>
      </c>
      <c r="AN28" s="43">
        <f t="shared" si="2"/>
        <v>449</v>
      </c>
      <c r="AO28" s="43">
        <f t="shared" si="3"/>
        <v>328</v>
      </c>
      <c r="AP28" s="43"/>
      <c r="AQ28" s="43"/>
      <c r="AR28" s="43"/>
      <c r="AS28" s="43"/>
      <c r="AT28" s="43"/>
      <c r="AU28" s="43"/>
      <c r="AV28" s="43"/>
      <c r="AW28" s="43"/>
      <c r="AX28" s="43"/>
      <c r="AY28" s="43"/>
    </row>
    <row r="29" spans="1:51">
      <c r="D29" s="43" t="s">
        <v>427</v>
      </c>
      <c r="E29" s="43" t="s">
        <v>784</v>
      </c>
      <c r="F29" s="43" t="s">
        <v>426</v>
      </c>
      <c r="J29" s="43" t="s">
        <v>22644</v>
      </c>
      <c r="L29" s="43">
        <v>1</v>
      </c>
      <c r="W29" s="48"/>
      <c r="AL29" s="43">
        <f t="shared" si="0"/>
        <v>0</v>
      </c>
      <c r="AM29" s="43">
        <f t="shared" si="1"/>
        <v>0</v>
      </c>
      <c r="AN29" s="43">
        <f t="shared" si="2"/>
        <v>0</v>
      </c>
      <c r="AO29" s="43">
        <f t="shared" si="3"/>
        <v>0</v>
      </c>
      <c r="AP29" s="43"/>
      <c r="AQ29" s="43"/>
      <c r="AR29" s="43"/>
      <c r="AS29" s="43"/>
      <c r="AT29" s="43"/>
      <c r="AU29" s="43"/>
      <c r="AV29" s="43"/>
      <c r="AW29" s="43"/>
      <c r="AX29" s="43"/>
      <c r="AY29" s="43"/>
    </row>
    <row r="30" spans="1:51">
      <c r="C30" s="43"/>
      <c r="D30" s="43" t="s">
        <v>429</v>
      </c>
      <c r="E30" s="43" t="s">
        <v>784</v>
      </c>
      <c r="F30" s="43" t="s">
        <v>428</v>
      </c>
      <c r="G30" s="43" t="s">
        <v>442</v>
      </c>
      <c r="H30" s="51" t="s">
        <v>16864</v>
      </c>
      <c r="I30" s="43" t="s">
        <v>22642</v>
      </c>
      <c r="J30" s="43" t="s">
        <v>22644</v>
      </c>
      <c r="L30" s="43">
        <v>1</v>
      </c>
      <c r="M30" s="43" t="s">
        <v>180</v>
      </c>
      <c r="N30" s="43" t="s">
        <v>180</v>
      </c>
      <c r="O30" s="43" t="s">
        <v>22638</v>
      </c>
      <c r="P30">
        <v>3</v>
      </c>
      <c r="Q30">
        <v>645765406</v>
      </c>
      <c r="R30" s="1" t="s">
        <v>22647</v>
      </c>
      <c r="S30">
        <v>79</v>
      </c>
      <c r="T30">
        <v>0</v>
      </c>
      <c r="W30" s="48"/>
      <c r="X30" s="48">
        <v>7.3280000000000003</v>
      </c>
      <c r="Y30" s="48">
        <v>8.8330000000000002</v>
      </c>
      <c r="Z30" s="48">
        <v>6.1159999999999997</v>
      </c>
      <c r="AA30" s="48">
        <v>12.478999999999999</v>
      </c>
      <c r="AB30" s="48">
        <v>11.962999999999999</v>
      </c>
      <c r="AC30" s="48">
        <v>12.788</v>
      </c>
      <c r="AG30">
        <v>2164</v>
      </c>
      <c r="AH30">
        <v>1</v>
      </c>
      <c r="AI30">
        <v>592</v>
      </c>
      <c r="AJ30">
        <v>462</v>
      </c>
      <c r="AL30" s="43">
        <f t="shared" si="0"/>
        <v>2164</v>
      </c>
      <c r="AM30" s="43">
        <f t="shared" si="1"/>
        <v>1</v>
      </c>
      <c r="AN30" s="43">
        <f t="shared" si="2"/>
        <v>592</v>
      </c>
      <c r="AO30" s="43">
        <f t="shared" si="3"/>
        <v>462</v>
      </c>
      <c r="AP30" s="43"/>
      <c r="AQ30" s="43"/>
      <c r="AR30" s="43"/>
      <c r="AS30" s="43"/>
      <c r="AT30" s="43"/>
      <c r="AU30" s="43"/>
      <c r="AV30" s="43"/>
      <c r="AW30" s="43"/>
      <c r="AX30" s="43"/>
      <c r="AY30" s="43"/>
    </row>
    <row r="31" spans="1:51">
      <c r="D31" s="43" t="s">
        <v>431</v>
      </c>
      <c r="E31" s="43" t="s">
        <v>784</v>
      </c>
      <c r="F31" s="43" t="s">
        <v>430</v>
      </c>
      <c r="G31" t="s">
        <v>22837</v>
      </c>
      <c r="H31" s="43" t="s">
        <v>22270</v>
      </c>
      <c r="I31" s="43" t="s">
        <v>22838</v>
      </c>
      <c r="J31" s="43" t="s">
        <v>22644</v>
      </c>
      <c r="L31" s="43">
        <v>1</v>
      </c>
      <c r="M31" s="43" t="s">
        <v>755</v>
      </c>
      <c r="N31" s="43" t="s">
        <v>180</v>
      </c>
      <c r="O31" s="43" t="s">
        <v>22638</v>
      </c>
      <c r="P31">
        <v>3</v>
      </c>
      <c r="Q31" s="8">
        <v>645761970</v>
      </c>
      <c r="R31" s="1" t="s">
        <v>22836</v>
      </c>
      <c r="S31">
        <v>71</v>
      </c>
      <c r="T31" s="3">
        <v>1.0000000000000001E-30</v>
      </c>
      <c r="W31" s="48"/>
      <c r="X31" s="48">
        <v>9.84</v>
      </c>
      <c r="Y31" s="48">
        <v>11.481999999999999</v>
      </c>
      <c r="Z31" s="48">
        <v>9.859</v>
      </c>
      <c r="AA31" s="48">
        <v>8.8330000000000002</v>
      </c>
      <c r="AB31" s="48">
        <v>7.1980000000000004</v>
      </c>
      <c r="AC31" s="48">
        <v>8.9030000000000005</v>
      </c>
      <c r="AG31">
        <v>625</v>
      </c>
      <c r="AH31">
        <v>7</v>
      </c>
      <c r="AI31">
        <v>167</v>
      </c>
      <c r="AJ31">
        <v>132</v>
      </c>
      <c r="AL31" s="43">
        <f t="shared" si="0"/>
        <v>625</v>
      </c>
      <c r="AM31" s="43">
        <f t="shared" si="1"/>
        <v>7</v>
      </c>
      <c r="AN31" s="43">
        <f t="shared" si="2"/>
        <v>167</v>
      </c>
      <c r="AO31" s="43">
        <f t="shared" si="3"/>
        <v>132</v>
      </c>
      <c r="AP31" s="43"/>
      <c r="AQ31" s="43"/>
      <c r="AR31" s="43"/>
      <c r="AS31" s="43"/>
      <c r="AT31" s="43"/>
      <c r="AU31" s="43"/>
      <c r="AV31" s="43"/>
      <c r="AW31" s="43"/>
      <c r="AX31" s="43"/>
      <c r="AY31" s="43"/>
    </row>
    <row r="32" spans="1:51">
      <c r="C32" s="43"/>
      <c r="D32" s="43" t="s">
        <v>433</v>
      </c>
      <c r="E32" s="43" t="s">
        <v>784</v>
      </c>
      <c r="F32" s="43" t="s">
        <v>432</v>
      </c>
      <c r="G32" s="43" t="s">
        <v>443</v>
      </c>
      <c r="H32" s="51" t="s">
        <v>15312</v>
      </c>
      <c r="I32" s="43" t="s">
        <v>22643</v>
      </c>
      <c r="J32" s="43" t="s">
        <v>22644</v>
      </c>
      <c r="L32" s="43">
        <v>1</v>
      </c>
      <c r="M32" t="s">
        <v>755</v>
      </c>
      <c r="N32" s="43" t="s">
        <v>180</v>
      </c>
      <c r="O32" s="43" t="s">
        <v>22638</v>
      </c>
      <c r="P32">
        <v>1</v>
      </c>
      <c r="Q32" s="8">
        <v>638264253</v>
      </c>
      <c r="R32" s="1" t="s">
        <v>22648</v>
      </c>
      <c r="S32">
        <v>73</v>
      </c>
      <c r="T32" s="9">
        <v>2.0000000000000001E-22</v>
      </c>
      <c r="W32" s="48"/>
      <c r="X32" s="48">
        <v>6.8719999999999999</v>
      </c>
      <c r="Y32" s="48">
        <v>8.3179999999999996</v>
      </c>
      <c r="Z32" s="48">
        <v>5.2709999999999999</v>
      </c>
      <c r="AA32" s="48">
        <v>11.311999999999999</v>
      </c>
      <c r="AB32" s="48">
        <v>8.6549999999999994</v>
      </c>
      <c r="AC32" s="48">
        <v>10.813000000000001</v>
      </c>
      <c r="AG32">
        <v>640</v>
      </c>
      <c r="AH32">
        <v>3</v>
      </c>
      <c r="AI32">
        <v>178</v>
      </c>
      <c r="AJ32">
        <v>125</v>
      </c>
      <c r="AL32" s="43">
        <f t="shared" si="0"/>
        <v>640</v>
      </c>
      <c r="AM32" s="43">
        <f t="shared" si="1"/>
        <v>3</v>
      </c>
      <c r="AN32" s="43">
        <f t="shared" si="2"/>
        <v>178</v>
      </c>
      <c r="AO32" s="43">
        <f t="shared" si="3"/>
        <v>125</v>
      </c>
      <c r="AP32" s="43"/>
      <c r="AQ32" s="43"/>
      <c r="AR32" s="43"/>
      <c r="AS32" s="43"/>
      <c r="AT32" s="43"/>
      <c r="AU32" s="43"/>
      <c r="AV32" s="43"/>
      <c r="AW32" s="43"/>
      <c r="AX32" s="43"/>
      <c r="AY32" s="43"/>
    </row>
    <row r="33" spans="1:51">
      <c r="D33" s="43" t="s">
        <v>435</v>
      </c>
      <c r="E33" s="43" t="s">
        <v>784</v>
      </c>
      <c r="F33" s="43" t="s">
        <v>434</v>
      </c>
      <c r="G33" t="s">
        <v>22833</v>
      </c>
      <c r="H33" s="43" t="s">
        <v>12902</v>
      </c>
      <c r="I33" s="43" t="s">
        <v>22834</v>
      </c>
      <c r="J33" s="43" t="s">
        <v>22644</v>
      </c>
      <c r="L33" s="43">
        <v>1</v>
      </c>
      <c r="M33" s="43" t="s">
        <v>755</v>
      </c>
      <c r="N33" s="43" t="s">
        <v>180</v>
      </c>
      <c r="O33" s="43" t="s">
        <v>22638</v>
      </c>
      <c r="P33">
        <v>3</v>
      </c>
      <c r="Q33" s="8">
        <v>645751983</v>
      </c>
      <c r="R33" s="1" t="s">
        <v>22835</v>
      </c>
      <c r="S33">
        <v>65</v>
      </c>
      <c r="T33" s="3">
        <v>1E-35</v>
      </c>
      <c r="U33" s="48"/>
      <c r="V33" s="48"/>
      <c r="W33" s="48"/>
      <c r="X33" s="48">
        <v>9.6240000000000006</v>
      </c>
      <c r="Y33" s="48">
        <v>10.813000000000001</v>
      </c>
      <c r="Z33" s="48">
        <v>7.34</v>
      </c>
      <c r="AA33" s="48">
        <v>13.476000000000001</v>
      </c>
      <c r="AB33" s="48">
        <v>10.234</v>
      </c>
      <c r="AC33" s="48">
        <v>12.81</v>
      </c>
      <c r="AG33">
        <v>553</v>
      </c>
      <c r="AH33">
        <v>2</v>
      </c>
      <c r="AI33">
        <v>156</v>
      </c>
      <c r="AJ33">
        <v>107</v>
      </c>
      <c r="AL33" s="43">
        <f t="shared" si="0"/>
        <v>553</v>
      </c>
      <c r="AM33" s="43">
        <f t="shared" si="1"/>
        <v>2</v>
      </c>
      <c r="AN33" s="43">
        <f t="shared" si="2"/>
        <v>156</v>
      </c>
      <c r="AO33" s="43">
        <f t="shared" si="3"/>
        <v>107</v>
      </c>
      <c r="AP33" s="43"/>
      <c r="AQ33" s="43"/>
      <c r="AR33" s="43"/>
      <c r="AS33" s="43"/>
      <c r="AT33" s="43"/>
      <c r="AU33" s="43"/>
      <c r="AV33" s="43"/>
      <c r="AW33" s="43"/>
      <c r="AX33" s="43"/>
      <c r="AY33" s="43"/>
    </row>
    <row r="34" spans="1:51">
      <c r="C34" s="43"/>
      <c r="D34" s="43" t="s">
        <v>437</v>
      </c>
      <c r="E34" s="43" t="s">
        <v>784</v>
      </c>
      <c r="F34" s="43" t="s">
        <v>436</v>
      </c>
      <c r="I34" s="43"/>
      <c r="J34" s="43" t="s">
        <v>22644</v>
      </c>
      <c r="L34" s="43">
        <v>1</v>
      </c>
      <c r="N34" s="43" t="s">
        <v>180</v>
      </c>
      <c r="O34" s="43" t="s">
        <v>22638</v>
      </c>
      <c r="P34">
        <v>3</v>
      </c>
      <c r="Q34" s="8">
        <v>645761432</v>
      </c>
      <c r="R34" s="1" t="s">
        <v>22839</v>
      </c>
      <c r="U34" s="48"/>
      <c r="V34" s="48"/>
      <c r="AG34">
        <v>344</v>
      </c>
      <c r="AH34">
        <v>2</v>
      </c>
      <c r="AI34">
        <v>92</v>
      </c>
      <c r="AJ34">
        <v>65</v>
      </c>
      <c r="AL34" s="43">
        <f t="shared" si="0"/>
        <v>344</v>
      </c>
      <c r="AM34" s="43">
        <f t="shared" si="1"/>
        <v>2</v>
      </c>
      <c r="AN34" s="43">
        <f t="shared" si="2"/>
        <v>92</v>
      </c>
      <c r="AO34" s="43">
        <f t="shared" si="3"/>
        <v>65</v>
      </c>
      <c r="AP34" s="43"/>
      <c r="AQ34" s="43"/>
      <c r="AR34" s="43"/>
      <c r="AS34" s="43"/>
      <c r="AT34" s="43"/>
      <c r="AU34" s="43"/>
      <c r="AV34" s="43"/>
      <c r="AW34" s="43"/>
      <c r="AX34" s="43"/>
      <c r="AY34" s="43"/>
    </row>
    <row r="35" spans="1:51">
      <c r="D35" s="43" t="s">
        <v>439</v>
      </c>
      <c r="E35" s="43" t="s">
        <v>784</v>
      </c>
      <c r="F35" s="43" t="s">
        <v>438</v>
      </c>
      <c r="I35" s="43"/>
      <c r="J35" s="43" t="s">
        <v>22644</v>
      </c>
      <c r="L35" s="43">
        <v>1</v>
      </c>
      <c r="U35" s="48"/>
      <c r="V35" s="48"/>
      <c r="AL35" s="43">
        <f t="shared" si="0"/>
        <v>0</v>
      </c>
      <c r="AM35" s="43">
        <f t="shared" si="1"/>
        <v>0</v>
      </c>
      <c r="AN35" s="43">
        <f t="shared" si="2"/>
        <v>0</v>
      </c>
      <c r="AO35" s="43">
        <f t="shared" si="3"/>
        <v>0</v>
      </c>
      <c r="AP35" s="43"/>
      <c r="AQ35" s="43"/>
      <c r="AR35" s="43"/>
      <c r="AS35" s="43"/>
      <c r="AT35" s="43"/>
      <c r="AU35" s="43"/>
      <c r="AV35" s="43"/>
      <c r="AW35" s="43"/>
      <c r="AX35" s="43"/>
      <c r="AY35" s="43"/>
    </row>
    <row r="36" spans="1:51">
      <c r="U36" s="48"/>
      <c r="V36" s="48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</row>
    <row r="37" spans="1:51">
      <c r="A37" s="43" t="s">
        <v>778</v>
      </c>
      <c r="B37" s="1" t="s">
        <v>24241</v>
      </c>
      <c r="C37" s="1" t="s">
        <v>24071</v>
      </c>
      <c r="D37" s="43" t="s">
        <v>445</v>
      </c>
      <c r="E37" s="43" t="s">
        <v>129</v>
      </c>
      <c r="F37" s="43" t="s">
        <v>444</v>
      </c>
      <c r="I37" s="43"/>
      <c r="J37" t="s">
        <v>737</v>
      </c>
      <c r="K37">
        <v>1</v>
      </c>
      <c r="L37">
        <v>1</v>
      </c>
      <c r="P37">
        <v>4</v>
      </c>
      <c r="Q37" s="8">
        <v>638214834</v>
      </c>
      <c r="R37" s="1" t="s">
        <v>22843</v>
      </c>
      <c r="U37" s="48"/>
      <c r="V37" s="48"/>
      <c r="AG37">
        <v>2778</v>
      </c>
      <c r="AH37">
        <v>22</v>
      </c>
      <c r="AI37">
        <v>649</v>
      </c>
      <c r="AJ37">
        <v>534</v>
      </c>
      <c r="AL37" s="43">
        <f t="shared" si="0"/>
        <v>2778</v>
      </c>
      <c r="AM37" s="43">
        <f t="shared" si="1"/>
        <v>22</v>
      </c>
      <c r="AN37" s="43">
        <f t="shared" si="2"/>
        <v>649</v>
      </c>
      <c r="AO37" s="43">
        <f t="shared" si="3"/>
        <v>534</v>
      </c>
      <c r="AP37" s="43"/>
      <c r="AQ37" s="43">
        <f>SUM(AL37:AL50)</f>
        <v>8690</v>
      </c>
      <c r="AR37" s="43">
        <f>SUM(AM37:AM50)</f>
        <v>73</v>
      </c>
      <c r="AS37" s="43">
        <f>SUM(AN37:AN50)</f>
        <v>2225</v>
      </c>
      <c r="AT37" s="43">
        <f>SUM(AO37:AO50)</f>
        <v>1684</v>
      </c>
      <c r="AU37" s="43"/>
      <c r="AV37" s="43">
        <f>MIN(AQ37)</f>
        <v>8690</v>
      </c>
      <c r="AW37" s="43">
        <f>MIN(AR37)</f>
        <v>73</v>
      </c>
      <c r="AX37" s="43">
        <f>MIN(AS37)</f>
        <v>2225</v>
      </c>
      <c r="AY37" s="43">
        <f>MIN(AT37)</f>
        <v>1684</v>
      </c>
    </row>
    <row r="38" spans="1:51">
      <c r="D38" s="43" t="s">
        <v>447</v>
      </c>
      <c r="E38" s="43" t="s">
        <v>129</v>
      </c>
      <c r="F38" s="43" t="s">
        <v>446</v>
      </c>
      <c r="I38" s="43"/>
      <c r="J38" s="43" t="s">
        <v>737</v>
      </c>
      <c r="L38" s="43">
        <v>1</v>
      </c>
      <c r="P38">
        <v>4</v>
      </c>
      <c r="Q38" s="8">
        <v>638214869</v>
      </c>
      <c r="R38" s="1" t="s">
        <v>22844</v>
      </c>
      <c r="U38" s="48"/>
      <c r="V38" s="48"/>
      <c r="AG38">
        <v>1324</v>
      </c>
      <c r="AH38">
        <v>12</v>
      </c>
      <c r="AI38">
        <v>306</v>
      </c>
      <c r="AJ38">
        <v>251</v>
      </c>
      <c r="AL38" s="43">
        <f t="shared" si="0"/>
        <v>1324</v>
      </c>
      <c r="AM38" s="43">
        <f t="shared" si="1"/>
        <v>12</v>
      </c>
      <c r="AN38" s="43">
        <f t="shared" si="2"/>
        <v>306</v>
      </c>
      <c r="AO38" s="43">
        <f t="shared" si="3"/>
        <v>251</v>
      </c>
      <c r="AP38" s="43"/>
      <c r="AQ38" s="43"/>
      <c r="AR38" s="43"/>
      <c r="AS38" s="43"/>
      <c r="AT38" s="43"/>
      <c r="AU38" s="43"/>
      <c r="AV38" s="43"/>
      <c r="AW38" s="43"/>
      <c r="AX38" s="43"/>
      <c r="AY38" s="43"/>
    </row>
    <row r="39" spans="1:51">
      <c r="D39" s="43" t="s">
        <v>449</v>
      </c>
      <c r="E39" s="43" t="s">
        <v>129</v>
      </c>
      <c r="F39" s="43" t="s">
        <v>448</v>
      </c>
      <c r="G39" s="43" t="s">
        <v>736</v>
      </c>
      <c r="I39" s="43"/>
      <c r="J39" s="43" t="s">
        <v>737</v>
      </c>
      <c r="L39" s="43">
        <v>1</v>
      </c>
      <c r="P39">
        <v>4</v>
      </c>
      <c r="Q39" s="8">
        <v>638214874</v>
      </c>
      <c r="R39" s="1" t="s">
        <v>22845</v>
      </c>
      <c r="Z39" s="48"/>
      <c r="AA39" s="48"/>
      <c r="AG39">
        <v>1430</v>
      </c>
      <c r="AH39">
        <v>15</v>
      </c>
      <c r="AI39">
        <v>344</v>
      </c>
      <c r="AJ39">
        <v>269</v>
      </c>
      <c r="AL39" s="43">
        <f t="shared" si="0"/>
        <v>1430</v>
      </c>
      <c r="AM39" s="43">
        <f t="shared" si="1"/>
        <v>15</v>
      </c>
      <c r="AN39" s="43">
        <f t="shared" si="2"/>
        <v>344</v>
      </c>
      <c r="AO39" s="43">
        <f t="shared" si="3"/>
        <v>269</v>
      </c>
      <c r="AP39" s="43"/>
      <c r="AQ39" s="43"/>
      <c r="AR39" s="43"/>
      <c r="AS39" s="43"/>
      <c r="AT39" s="43"/>
      <c r="AU39" s="43"/>
      <c r="AV39" s="43"/>
      <c r="AW39" s="43"/>
      <c r="AX39" s="43"/>
      <c r="AY39" s="43"/>
    </row>
    <row r="40" spans="1:51">
      <c r="B40" s="48"/>
      <c r="C40" s="48"/>
      <c r="D40" s="43" t="s">
        <v>451</v>
      </c>
      <c r="E40" s="43" t="s">
        <v>129</v>
      </c>
      <c r="F40" s="43" t="s">
        <v>450</v>
      </c>
      <c r="G40" s="43" t="s">
        <v>560</v>
      </c>
      <c r="H40" t="s">
        <v>738</v>
      </c>
      <c r="I40" s="43" t="s">
        <v>739</v>
      </c>
      <c r="J40" s="43" t="s">
        <v>737</v>
      </c>
      <c r="L40" s="43">
        <v>1</v>
      </c>
      <c r="M40" t="s">
        <v>180</v>
      </c>
      <c r="N40" t="s">
        <v>180</v>
      </c>
      <c r="O40" t="s">
        <v>180</v>
      </c>
      <c r="P40">
        <v>5</v>
      </c>
      <c r="Q40" s="8">
        <v>645774748</v>
      </c>
      <c r="R40" s="1" t="s">
        <v>740</v>
      </c>
      <c r="S40">
        <v>58</v>
      </c>
      <c r="T40" s="9">
        <v>1.9999999999999998E-21</v>
      </c>
      <c r="X40" s="48">
        <v>11.25</v>
      </c>
      <c r="Y40" s="48">
        <v>13.002000000000001</v>
      </c>
      <c r="Z40" s="48">
        <v>11.509</v>
      </c>
      <c r="AA40" s="48">
        <v>11.724</v>
      </c>
      <c r="AB40" s="48">
        <v>11.394</v>
      </c>
      <c r="AC40" s="48">
        <v>11.757999999999999</v>
      </c>
      <c r="AG40">
        <v>399</v>
      </c>
      <c r="AH40">
        <v>4</v>
      </c>
      <c r="AI40">
        <v>124</v>
      </c>
      <c r="AJ40">
        <v>80</v>
      </c>
      <c r="AL40" s="43">
        <f t="shared" si="0"/>
        <v>399</v>
      </c>
      <c r="AM40" s="43">
        <f t="shared" si="1"/>
        <v>4</v>
      </c>
      <c r="AN40" s="43">
        <f t="shared" si="2"/>
        <v>124</v>
      </c>
      <c r="AO40" s="43">
        <f t="shared" si="3"/>
        <v>80</v>
      </c>
      <c r="AP40" s="43"/>
      <c r="AQ40" s="43"/>
      <c r="AR40" s="43"/>
      <c r="AS40" s="43"/>
      <c r="AT40" s="43"/>
      <c r="AU40" s="43"/>
      <c r="AV40" s="43"/>
      <c r="AW40" s="43"/>
      <c r="AX40" s="43"/>
      <c r="AY40" s="43"/>
    </row>
    <row r="41" spans="1:51">
      <c r="B41" s="48"/>
      <c r="C41" s="48"/>
      <c r="D41" s="43" t="s">
        <v>453</v>
      </c>
      <c r="E41" s="43" t="s">
        <v>129</v>
      </c>
      <c r="F41" s="43" t="s">
        <v>452</v>
      </c>
      <c r="G41" s="43" t="s">
        <v>561</v>
      </c>
      <c r="H41" t="s">
        <v>741</v>
      </c>
      <c r="I41" s="43" t="s">
        <v>742</v>
      </c>
      <c r="J41" s="43" t="s">
        <v>737</v>
      </c>
      <c r="L41" s="43">
        <v>1</v>
      </c>
      <c r="M41" t="s">
        <v>743</v>
      </c>
      <c r="N41" t="s">
        <v>180</v>
      </c>
      <c r="O41" t="s">
        <v>180</v>
      </c>
      <c r="P41">
        <v>5</v>
      </c>
      <c r="Q41" s="8">
        <v>645780873</v>
      </c>
      <c r="R41" s="1" t="s">
        <v>744</v>
      </c>
      <c r="S41">
        <v>84</v>
      </c>
      <c r="T41" s="9">
        <v>1E-22</v>
      </c>
      <c r="X41" s="48">
        <v>10.51</v>
      </c>
      <c r="Y41" s="48">
        <v>10.500999999999999</v>
      </c>
      <c r="Z41" s="48">
        <v>9.125</v>
      </c>
      <c r="AA41" s="48">
        <v>13.948</v>
      </c>
      <c r="AB41" s="48">
        <v>11.509</v>
      </c>
      <c r="AC41" s="48">
        <v>13.273</v>
      </c>
      <c r="AG41">
        <v>383</v>
      </c>
      <c r="AH41">
        <v>1</v>
      </c>
      <c r="AI41">
        <v>114</v>
      </c>
      <c r="AJ41">
        <v>80</v>
      </c>
      <c r="AL41" s="43">
        <f t="shared" si="0"/>
        <v>383</v>
      </c>
      <c r="AM41" s="43">
        <f t="shared" si="1"/>
        <v>1</v>
      </c>
      <c r="AN41" s="43">
        <f t="shared" si="2"/>
        <v>114</v>
      </c>
      <c r="AO41" s="43">
        <f t="shared" si="3"/>
        <v>80</v>
      </c>
      <c r="AP41" s="43"/>
      <c r="AQ41" s="43"/>
      <c r="AR41" s="43"/>
      <c r="AS41" s="43"/>
      <c r="AT41" s="43"/>
      <c r="AU41" s="43"/>
      <c r="AV41" s="43"/>
      <c r="AW41" s="43"/>
      <c r="AX41" s="43"/>
      <c r="AY41" s="43"/>
    </row>
    <row r="42" spans="1:51">
      <c r="B42" s="48"/>
      <c r="C42" s="48"/>
      <c r="D42" s="43" t="s">
        <v>455</v>
      </c>
      <c r="E42" s="43" t="s">
        <v>129</v>
      </c>
      <c r="F42" s="43" t="s">
        <v>454</v>
      </c>
      <c r="G42" s="43" t="s">
        <v>562</v>
      </c>
      <c r="H42" t="s">
        <v>745</v>
      </c>
      <c r="I42" s="43" t="s">
        <v>746</v>
      </c>
      <c r="J42" s="43" t="s">
        <v>737</v>
      </c>
      <c r="L42" s="43">
        <v>1</v>
      </c>
      <c r="M42" t="s">
        <v>180</v>
      </c>
      <c r="N42" t="s">
        <v>180</v>
      </c>
      <c r="O42" t="s">
        <v>180</v>
      </c>
      <c r="P42">
        <v>5</v>
      </c>
      <c r="Q42" s="8">
        <v>645778737</v>
      </c>
      <c r="R42" s="1" t="s">
        <v>747</v>
      </c>
      <c r="S42">
        <v>75</v>
      </c>
      <c r="T42" s="9">
        <v>8.9999999999999997E-44</v>
      </c>
      <c r="X42" s="48">
        <v>11.271000000000001</v>
      </c>
      <c r="Y42" s="48">
        <v>12.554</v>
      </c>
      <c r="Z42" s="48">
        <v>10.997</v>
      </c>
      <c r="AA42" s="48">
        <v>12.461</v>
      </c>
      <c r="AB42" s="48">
        <v>10.827</v>
      </c>
      <c r="AC42" s="48">
        <v>12.206</v>
      </c>
      <c r="AG42">
        <v>376</v>
      </c>
      <c r="AH42">
        <v>1</v>
      </c>
      <c r="AI42">
        <v>110</v>
      </c>
      <c r="AJ42">
        <v>80</v>
      </c>
      <c r="AL42" s="43">
        <f t="shared" si="0"/>
        <v>376</v>
      </c>
      <c r="AM42" s="43">
        <f t="shared" si="1"/>
        <v>1</v>
      </c>
      <c r="AN42" s="43">
        <f t="shared" si="2"/>
        <v>110</v>
      </c>
      <c r="AO42" s="43">
        <f t="shared" si="3"/>
        <v>80</v>
      </c>
      <c r="AP42" s="43"/>
      <c r="AQ42" s="43"/>
      <c r="AR42" s="43"/>
      <c r="AS42" s="43"/>
      <c r="AT42" s="43"/>
      <c r="AU42" s="43"/>
      <c r="AV42" s="43"/>
      <c r="AW42" s="43"/>
      <c r="AX42" s="43"/>
      <c r="AY42" s="43"/>
    </row>
    <row r="43" spans="1:51">
      <c r="B43" s="48"/>
      <c r="C43" s="48"/>
      <c r="D43" s="43" t="s">
        <v>457</v>
      </c>
      <c r="E43" s="43" t="s">
        <v>129</v>
      </c>
      <c r="F43" s="43" t="s">
        <v>456</v>
      </c>
      <c r="G43" s="43" t="s">
        <v>563</v>
      </c>
      <c r="H43" s="43" t="s">
        <v>750</v>
      </c>
      <c r="I43" s="43" t="s">
        <v>748</v>
      </c>
      <c r="J43" s="43" t="s">
        <v>737</v>
      </c>
      <c r="L43" s="43">
        <v>1</v>
      </c>
      <c r="M43" s="43" t="s">
        <v>180</v>
      </c>
      <c r="N43" s="43" t="s">
        <v>180</v>
      </c>
      <c r="O43" s="43" t="s">
        <v>180</v>
      </c>
      <c r="P43">
        <v>2</v>
      </c>
      <c r="Q43" s="8">
        <v>640408596</v>
      </c>
      <c r="R43" s="1" t="s">
        <v>749</v>
      </c>
      <c r="S43">
        <v>38</v>
      </c>
      <c r="T43" s="9">
        <v>1E-22</v>
      </c>
      <c r="X43" s="48">
        <v>8.968</v>
      </c>
      <c r="Y43" s="48">
        <v>9.16</v>
      </c>
      <c r="Z43" s="48">
        <v>10.025</v>
      </c>
      <c r="AA43" s="48">
        <v>12.36</v>
      </c>
      <c r="AB43" s="48">
        <v>10.670999999999999</v>
      </c>
      <c r="AC43" s="48">
        <v>12.414</v>
      </c>
      <c r="AG43">
        <v>919</v>
      </c>
      <c r="AH43">
        <v>6</v>
      </c>
      <c r="AI43">
        <v>282</v>
      </c>
      <c r="AJ43">
        <v>183</v>
      </c>
      <c r="AL43" s="43">
        <f t="shared" si="0"/>
        <v>919</v>
      </c>
      <c r="AM43" s="43">
        <f t="shared" si="1"/>
        <v>6</v>
      </c>
      <c r="AN43" s="43">
        <f t="shared" si="2"/>
        <v>282</v>
      </c>
      <c r="AO43" s="43">
        <f t="shared" si="3"/>
        <v>183</v>
      </c>
      <c r="AP43" s="43"/>
      <c r="AQ43" s="43"/>
      <c r="AR43" s="43"/>
      <c r="AS43" s="43"/>
      <c r="AT43" s="43"/>
      <c r="AU43" s="43"/>
      <c r="AV43" s="43"/>
      <c r="AW43" s="43"/>
      <c r="AX43" s="43"/>
      <c r="AY43" s="43"/>
    </row>
    <row r="44" spans="1:51">
      <c r="B44" s="48"/>
      <c r="C44" s="48"/>
      <c r="D44" s="43" t="s">
        <v>459</v>
      </c>
      <c r="E44" s="43" t="s">
        <v>129</v>
      </c>
      <c r="F44" s="43" t="s">
        <v>458</v>
      </c>
      <c r="G44" s="43" t="s">
        <v>564</v>
      </c>
      <c r="H44" s="43" t="s">
        <v>754</v>
      </c>
      <c r="I44" s="43" t="s">
        <v>752</v>
      </c>
      <c r="J44" s="43" t="s">
        <v>737</v>
      </c>
      <c r="L44" s="43">
        <v>1</v>
      </c>
      <c r="M44" t="s">
        <v>755</v>
      </c>
      <c r="N44" t="s">
        <v>180</v>
      </c>
      <c r="O44" t="s">
        <v>180</v>
      </c>
      <c r="P44">
        <v>3</v>
      </c>
      <c r="Q44" s="8">
        <v>645752569</v>
      </c>
      <c r="R44" s="1" t="s">
        <v>753</v>
      </c>
      <c r="S44">
        <v>50</v>
      </c>
      <c r="T44" s="9">
        <v>8.9999999999999996E-29</v>
      </c>
      <c r="X44" s="48">
        <v>9.1349999999999998</v>
      </c>
      <c r="Y44" s="48">
        <v>9.11</v>
      </c>
      <c r="Z44" s="48">
        <v>8.5779999999999994</v>
      </c>
      <c r="AA44" s="48">
        <v>11.319000000000001</v>
      </c>
      <c r="AB44" s="48">
        <v>9.202</v>
      </c>
      <c r="AC44" s="48">
        <v>10.884</v>
      </c>
      <c r="AG44">
        <v>673</v>
      </c>
      <c r="AH44">
        <v>9</v>
      </c>
      <c r="AI44">
        <v>182</v>
      </c>
      <c r="AJ44">
        <v>129</v>
      </c>
      <c r="AL44" s="43">
        <f t="shared" si="0"/>
        <v>673</v>
      </c>
      <c r="AM44" s="43">
        <f t="shared" si="1"/>
        <v>9</v>
      </c>
      <c r="AN44" s="43">
        <f t="shared" si="2"/>
        <v>182</v>
      </c>
      <c r="AO44" s="43">
        <f t="shared" si="3"/>
        <v>129</v>
      </c>
      <c r="AP44" s="43"/>
      <c r="AQ44" s="43"/>
      <c r="AR44" s="43"/>
      <c r="AS44" s="43"/>
      <c r="AT44" s="43"/>
      <c r="AU44" s="43"/>
      <c r="AV44" s="43"/>
      <c r="AW44" s="43"/>
      <c r="AX44" s="43"/>
      <c r="AY44" s="43"/>
    </row>
    <row r="45" spans="1:51">
      <c r="B45" s="48"/>
      <c r="C45" s="48"/>
      <c r="D45" s="43" t="s">
        <v>461</v>
      </c>
      <c r="E45" s="43" t="s">
        <v>129</v>
      </c>
      <c r="F45" s="43" t="s">
        <v>460</v>
      </c>
      <c r="I45" s="43"/>
      <c r="J45" s="43" t="s">
        <v>737</v>
      </c>
      <c r="L45" s="43">
        <v>1</v>
      </c>
      <c r="AL45" s="43">
        <f t="shared" si="0"/>
        <v>0</v>
      </c>
      <c r="AM45" s="43">
        <f t="shared" si="1"/>
        <v>0</v>
      </c>
      <c r="AN45" s="43">
        <f t="shared" si="2"/>
        <v>0</v>
      </c>
      <c r="AO45" s="43">
        <f t="shared" si="3"/>
        <v>0</v>
      </c>
      <c r="AP45" s="43"/>
      <c r="AQ45" s="43"/>
      <c r="AR45" s="43"/>
      <c r="AS45" s="43"/>
      <c r="AT45" s="43"/>
      <c r="AU45" s="43"/>
      <c r="AV45" s="43"/>
      <c r="AW45" s="43"/>
      <c r="AX45" s="43"/>
      <c r="AY45" s="43"/>
    </row>
    <row r="46" spans="1:51">
      <c r="B46" s="48"/>
      <c r="C46" s="48"/>
      <c r="D46" s="43" t="s">
        <v>463</v>
      </c>
      <c r="E46" s="43" t="s">
        <v>129</v>
      </c>
      <c r="F46" s="43" t="s">
        <v>462</v>
      </c>
      <c r="I46" s="43"/>
      <c r="J46" s="43" t="s">
        <v>737</v>
      </c>
      <c r="L46" s="43">
        <v>1</v>
      </c>
      <c r="AL46" s="43">
        <f t="shared" si="0"/>
        <v>0</v>
      </c>
      <c r="AM46" s="43">
        <f t="shared" si="1"/>
        <v>0</v>
      </c>
      <c r="AN46" s="43">
        <f t="shared" si="2"/>
        <v>0</v>
      </c>
      <c r="AO46" s="43">
        <f t="shared" si="3"/>
        <v>0</v>
      </c>
      <c r="AP46" s="43"/>
      <c r="AQ46" s="43"/>
      <c r="AR46" s="43"/>
      <c r="AS46" s="43"/>
      <c r="AT46" s="43"/>
      <c r="AU46" s="43"/>
      <c r="AV46" s="43"/>
      <c r="AW46" s="43"/>
      <c r="AX46" s="43"/>
      <c r="AY46" s="43"/>
    </row>
    <row r="47" spans="1:51">
      <c r="C47" s="43"/>
      <c r="D47" s="43" t="s">
        <v>465</v>
      </c>
      <c r="E47" s="43" t="s">
        <v>129</v>
      </c>
      <c r="F47" s="43" t="s">
        <v>464</v>
      </c>
      <c r="I47" s="43"/>
      <c r="J47" s="43" t="s">
        <v>737</v>
      </c>
      <c r="L47" s="43">
        <v>1</v>
      </c>
      <c r="AL47" s="43">
        <f t="shared" si="0"/>
        <v>0</v>
      </c>
      <c r="AM47" s="43">
        <f t="shared" si="1"/>
        <v>0</v>
      </c>
      <c r="AN47" s="43">
        <f t="shared" si="2"/>
        <v>0</v>
      </c>
      <c r="AO47" s="43">
        <f t="shared" si="3"/>
        <v>0</v>
      </c>
      <c r="AP47" s="43"/>
      <c r="AQ47" s="43"/>
      <c r="AR47" s="43"/>
      <c r="AS47" s="43"/>
      <c r="AT47" s="43"/>
      <c r="AU47" s="43"/>
      <c r="AV47" s="43"/>
      <c r="AW47" s="43"/>
      <c r="AX47" s="43"/>
      <c r="AY47" s="43"/>
    </row>
    <row r="48" spans="1:51">
      <c r="C48" s="43"/>
      <c r="D48" s="43" t="s">
        <v>467</v>
      </c>
      <c r="E48" s="43" t="s">
        <v>129</v>
      </c>
      <c r="F48" s="43" t="s">
        <v>466</v>
      </c>
      <c r="J48" s="43" t="s">
        <v>737</v>
      </c>
      <c r="L48" s="43">
        <v>1</v>
      </c>
      <c r="AL48" s="43">
        <f t="shared" si="0"/>
        <v>0</v>
      </c>
      <c r="AM48" s="43">
        <f t="shared" si="1"/>
        <v>0</v>
      </c>
      <c r="AN48" s="43">
        <f t="shared" si="2"/>
        <v>0</v>
      </c>
      <c r="AO48" s="43">
        <f t="shared" si="3"/>
        <v>0</v>
      </c>
      <c r="AP48" s="43"/>
      <c r="AQ48" s="43"/>
      <c r="AR48" s="43"/>
      <c r="AS48" s="43"/>
      <c r="AT48" s="43"/>
      <c r="AU48" s="43"/>
      <c r="AV48" s="43"/>
      <c r="AW48" s="43"/>
      <c r="AX48" s="43"/>
      <c r="AY48" s="43"/>
    </row>
    <row r="49" spans="1:51">
      <c r="D49" s="43" t="s">
        <v>469</v>
      </c>
      <c r="E49" s="43" t="s">
        <v>129</v>
      </c>
      <c r="F49" s="43" t="s">
        <v>468</v>
      </c>
      <c r="G49" t="s">
        <v>22840</v>
      </c>
      <c r="H49" s="43" t="s">
        <v>3174</v>
      </c>
      <c r="I49" t="s">
        <v>22841</v>
      </c>
      <c r="J49" s="43" t="s">
        <v>737</v>
      </c>
      <c r="L49" s="43">
        <v>1</v>
      </c>
      <c r="M49" t="s">
        <v>180</v>
      </c>
      <c r="N49" t="s">
        <v>180</v>
      </c>
      <c r="O49" t="s">
        <v>180</v>
      </c>
      <c r="P49">
        <v>3</v>
      </c>
      <c r="Q49" s="8">
        <v>645753093</v>
      </c>
      <c r="R49" s="1" t="s">
        <v>22842</v>
      </c>
      <c r="S49">
        <v>85</v>
      </c>
      <c r="T49" s="3">
        <v>6.0000000000000003E-33</v>
      </c>
      <c r="X49" s="48">
        <v>9.798</v>
      </c>
      <c r="Y49" s="48">
        <v>9.7249999999999996</v>
      </c>
      <c r="Z49" s="48">
        <v>9.3659999999999997</v>
      </c>
      <c r="AA49" s="48">
        <v>12.834</v>
      </c>
      <c r="AB49" s="48">
        <v>10.321999999999999</v>
      </c>
      <c r="AC49" s="48">
        <v>12.542</v>
      </c>
      <c r="AG49">
        <v>408</v>
      </c>
      <c r="AH49">
        <v>3</v>
      </c>
      <c r="AI49">
        <v>114</v>
      </c>
      <c r="AJ49">
        <v>78</v>
      </c>
      <c r="AL49" s="43">
        <f t="shared" si="0"/>
        <v>408</v>
      </c>
      <c r="AM49" s="43">
        <f t="shared" si="1"/>
        <v>3</v>
      </c>
      <c r="AN49" s="43">
        <f t="shared" si="2"/>
        <v>114</v>
      </c>
      <c r="AO49" s="43">
        <f t="shared" si="3"/>
        <v>78</v>
      </c>
      <c r="AP49" s="43"/>
      <c r="AQ49" s="43"/>
      <c r="AR49" s="43"/>
      <c r="AS49" s="43"/>
      <c r="AT49" s="43"/>
      <c r="AU49" s="43"/>
      <c r="AV49" s="43"/>
      <c r="AW49" s="43"/>
      <c r="AX49" s="43"/>
      <c r="AY49" s="43"/>
    </row>
    <row r="50" spans="1:51">
      <c r="D50" s="43" t="s">
        <v>471</v>
      </c>
      <c r="E50" s="43" t="s">
        <v>129</v>
      </c>
      <c r="F50" s="43" t="s">
        <v>470</v>
      </c>
      <c r="J50" s="43" t="s">
        <v>737</v>
      </c>
      <c r="L50" s="43">
        <v>1</v>
      </c>
      <c r="AL50" s="43">
        <f t="shared" si="0"/>
        <v>0</v>
      </c>
      <c r="AM50" s="43">
        <f t="shared" si="1"/>
        <v>0</v>
      </c>
      <c r="AN50" s="43">
        <f t="shared" si="2"/>
        <v>0</v>
      </c>
      <c r="AO50" s="43">
        <f t="shared" si="3"/>
        <v>0</v>
      </c>
      <c r="AP50" s="43"/>
      <c r="AQ50" s="43"/>
      <c r="AR50" s="43"/>
      <c r="AS50" s="43"/>
      <c r="AT50" s="43"/>
      <c r="AU50" s="43"/>
      <c r="AV50" s="43"/>
      <c r="AW50" s="43"/>
      <c r="AX50" s="43"/>
      <c r="AY50" s="43"/>
    </row>
    <row r="51" spans="1:51" s="43" customFormat="1"/>
    <row r="52" spans="1:51" s="43" customFormat="1">
      <c r="A52" s="43" t="s">
        <v>779</v>
      </c>
      <c r="B52" s="1" t="s">
        <v>24277</v>
      </c>
      <c r="C52" s="1" t="s">
        <v>24072</v>
      </c>
      <c r="D52" s="43" t="s">
        <v>729</v>
      </c>
      <c r="E52" s="43" t="s">
        <v>129</v>
      </c>
      <c r="G52" s="43" t="s">
        <v>733</v>
      </c>
      <c r="H52" t="s">
        <v>731</v>
      </c>
      <c r="I52" s="43" t="s">
        <v>732</v>
      </c>
      <c r="J52" s="43" t="s">
        <v>730</v>
      </c>
      <c r="K52" s="43">
        <v>1</v>
      </c>
      <c r="L52" s="43">
        <v>2</v>
      </c>
      <c r="M52" s="43" t="s">
        <v>198</v>
      </c>
      <c r="N52" s="43" t="s">
        <v>180</v>
      </c>
      <c r="O52" s="43" t="s">
        <v>180</v>
      </c>
      <c r="P52" s="43">
        <v>3</v>
      </c>
      <c r="Q52" s="8">
        <v>645762696</v>
      </c>
      <c r="R52" s="1" t="s">
        <v>734</v>
      </c>
      <c r="S52" s="43">
        <v>59</v>
      </c>
      <c r="T52" s="9">
        <v>0</v>
      </c>
      <c r="U52" s="43" t="s">
        <v>735</v>
      </c>
      <c r="X52" s="48">
        <v>0.56399999999999995</v>
      </c>
      <c r="Y52" s="48">
        <v>3.4249999999999998</v>
      </c>
      <c r="Z52" s="48">
        <v>0.66300000000000003</v>
      </c>
      <c r="AA52" s="48">
        <v>6.6079999999999997</v>
      </c>
      <c r="AB52" s="48">
        <v>5.6769999999999996</v>
      </c>
      <c r="AC52" s="48">
        <v>6.6440000000000001</v>
      </c>
      <c r="AG52" s="43">
        <v>1248</v>
      </c>
      <c r="AH52" s="43">
        <v>12</v>
      </c>
      <c r="AI52" s="43">
        <v>348</v>
      </c>
      <c r="AJ52" s="43">
        <v>240</v>
      </c>
      <c r="AL52" s="43">
        <f t="shared" si="0"/>
        <v>2496</v>
      </c>
      <c r="AM52" s="43">
        <f t="shared" si="1"/>
        <v>24</v>
      </c>
      <c r="AN52" s="43">
        <f t="shared" si="2"/>
        <v>696</v>
      </c>
      <c r="AO52" s="43">
        <f t="shared" si="3"/>
        <v>480</v>
      </c>
      <c r="AQ52" s="43">
        <f>AL52</f>
        <v>2496</v>
      </c>
      <c r="AR52" s="43">
        <f>AM52</f>
        <v>24</v>
      </c>
      <c r="AS52" s="43">
        <f>AN52</f>
        <v>696</v>
      </c>
      <c r="AT52" s="43">
        <f>AO52</f>
        <v>480</v>
      </c>
      <c r="AV52" s="43">
        <f>MIN(AQ52)</f>
        <v>2496</v>
      </c>
      <c r="AW52" s="43">
        <f>MIN(AR52)</f>
        <v>24</v>
      </c>
      <c r="AX52" s="43">
        <f>MIN(AS52)</f>
        <v>696</v>
      </c>
      <c r="AY52" s="43">
        <f>MIN(AT52)</f>
        <v>480</v>
      </c>
    </row>
    <row r="53" spans="1:51"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</row>
    <row r="54" spans="1:51" s="43" customFormat="1">
      <c r="A54" s="43" t="s">
        <v>22681</v>
      </c>
      <c r="B54" s="1" t="s">
        <v>24242</v>
      </c>
      <c r="C54" s="1" t="s">
        <v>24073</v>
      </c>
      <c r="D54" s="43" t="s">
        <v>472</v>
      </c>
      <c r="E54" s="43" t="s">
        <v>784</v>
      </c>
      <c r="F54" s="43" t="s">
        <v>129</v>
      </c>
      <c r="G54" s="43" t="s">
        <v>694</v>
      </c>
      <c r="H54" t="s">
        <v>693</v>
      </c>
      <c r="I54" s="43" t="s">
        <v>695</v>
      </c>
      <c r="J54" s="43" t="s">
        <v>692</v>
      </c>
      <c r="K54" s="43">
        <v>2</v>
      </c>
      <c r="L54" s="43">
        <v>6</v>
      </c>
      <c r="M54" s="43" t="s">
        <v>198</v>
      </c>
      <c r="O54" s="43" t="s">
        <v>93</v>
      </c>
      <c r="P54" s="43">
        <v>5</v>
      </c>
      <c r="Q54" s="8">
        <v>645768701</v>
      </c>
      <c r="R54" s="1" t="s">
        <v>704</v>
      </c>
      <c r="S54" s="43">
        <v>68</v>
      </c>
      <c r="T54" s="9">
        <v>0</v>
      </c>
      <c r="U54" s="43" t="s">
        <v>286</v>
      </c>
      <c r="X54" s="48">
        <v>14.23</v>
      </c>
      <c r="Y54" s="48">
        <v>17.916</v>
      </c>
      <c r="Z54" s="48">
        <v>11.766</v>
      </c>
      <c r="AA54" s="48">
        <v>18.484999999999999</v>
      </c>
      <c r="AB54" s="48">
        <v>19.344000000000001</v>
      </c>
      <c r="AC54" s="48">
        <v>19.344000000000001</v>
      </c>
      <c r="AG54" s="43">
        <v>4350</v>
      </c>
      <c r="AH54" s="43">
        <v>27</v>
      </c>
      <c r="AI54" s="43">
        <v>1143</v>
      </c>
      <c r="AJ54" s="43">
        <v>880</v>
      </c>
      <c r="AL54" s="43">
        <f t="shared" si="0"/>
        <v>26100</v>
      </c>
      <c r="AM54" s="43">
        <f t="shared" si="1"/>
        <v>162</v>
      </c>
      <c r="AN54" s="43">
        <f t="shared" si="2"/>
        <v>6858</v>
      </c>
      <c r="AO54" s="43">
        <f t="shared" si="3"/>
        <v>5280</v>
      </c>
      <c r="AQ54" s="43">
        <f t="shared" ref="AQ54:AT55" si="5">AL54</f>
        <v>26100</v>
      </c>
      <c r="AR54" s="43">
        <f t="shared" si="5"/>
        <v>162</v>
      </c>
      <c r="AS54" s="43">
        <f t="shared" si="5"/>
        <v>6858</v>
      </c>
      <c r="AT54" s="43">
        <f t="shared" si="5"/>
        <v>5280</v>
      </c>
      <c r="AV54" s="43">
        <f>MIN(AQ54:AQ55)</f>
        <v>23244</v>
      </c>
      <c r="AW54" s="43">
        <f>MIN(AR54:AR55)</f>
        <v>138</v>
      </c>
      <c r="AX54" s="43">
        <f>MIN(AS54:AS55)</f>
        <v>6144</v>
      </c>
      <c r="AY54" s="43">
        <f>MIN(AT54:AT55)</f>
        <v>4800</v>
      </c>
    </row>
    <row r="55" spans="1:51" s="43" customFormat="1">
      <c r="B55" s="1"/>
      <c r="C55" s="1"/>
      <c r="F55" s="43" t="s">
        <v>129</v>
      </c>
      <c r="G55" s="43" t="s">
        <v>707</v>
      </c>
      <c r="H55" t="s">
        <v>706</v>
      </c>
      <c r="I55" s="43" t="s">
        <v>708</v>
      </c>
      <c r="J55" s="43" t="s">
        <v>22682</v>
      </c>
      <c r="L55" s="43">
        <v>6</v>
      </c>
      <c r="M55" s="43" t="s">
        <v>198</v>
      </c>
      <c r="O55" s="43" t="s">
        <v>93</v>
      </c>
      <c r="P55" s="43">
        <v>3</v>
      </c>
      <c r="Q55" s="8">
        <v>645760928</v>
      </c>
      <c r="R55" s="1" t="s">
        <v>709</v>
      </c>
      <c r="S55" s="43">
        <v>76</v>
      </c>
      <c r="T55" s="9">
        <v>0</v>
      </c>
      <c r="X55" s="48">
        <v>0.434</v>
      </c>
      <c r="Y55" s="48">
        <v>0.311</v>
      </c>
      <c r="Z55" s="48">
        <v>0.80600000000000005</v>
      </c>
      <c r="AA55" s="48">
        <v>0.129</v>
      </c>
      <c r="AB55" s="48">
        <v>0.19600000000000001</v>
      </c>
      <c r="AC55" s="48">
        <v>0.10299999999999999</v>
      </c>
      <c r="AG55" s="43">
        <v>3874</v>
      </c>
      <c r="AH55" s="43">
        <v>23</v>
      </c>
      <c r="AI55" s="43">
        <v>1024</v>
      </c>
      <c r="AJ55" s="43">
        <v>800</v>
      </c>
      <c r="AL55" s="43">
        <f t="shared" si="0"/>
        <v>23244</v>
      </c>
      <c r="AM55" s="43">
        <f t="shared" si="1"/>
        <v>138</v>
      </c>
      <c r="AN55" s="43">
        <f t="shared" si="2"/>
        <v>6144</v>
      </c>
      <c r="AO55" s="43">
        <f t="shared" si="3"/>
        <v>4800</v>
      </c>
      <c r="AQ55" s="43">
        <f t="shared" si="5"/>
        <v>23244</v>
      </c>
      <c r="AR55" s="43">
        <f t="shared" si="5"/>
        <v>138</v>
      </c>
      <c r="AS55" s="43">
        <f t="shared" si="5"/>
        <v>6144</v>
      </c>
      <c r="AT55" s="43">
        <f t="shared" si="5"/>
        <v>4800</v>
      </c>
    </row>
    <row r="56" spans="1:51" s="43" customFormat="1">
      <c r="B56" s="1"/>
      <c r="C56" s="1"/>
      <c r="Q56" s="8"/>
      <c r="R56" s="1"/>
      <c r="T56" s="9"/>
      <c r="X56" s="48"/>
      <c r="Y56" s="48"/>
      <c r="Z56" s="48"/>
      <c r="AA56" s="48"/>
      <c r="AB56" s="48"/>
      <c r="AC56" s="48"/>
    </row>
    <row r="57" spans="1:51">
      <c r="A57" s="43" t="s">
        <v>780</v>
      </c>
      <c r="B57" s="1" t="s">
        <v>24242</v>
      </c>
      <c r="C57" s="1" t="s">
        <v>24073</v>
      </c>
      <c r="D57" s="43" t="s">
        <v>489</v>
      </c>
      <c r="E57" s="43" t="s">
        <v>784</v>
      </c>
      <c r="F57" s="43" t="s">
        <v>488</v>
      </c>
      <c r="J57" t="s">
        <v>22693</v>
      </c>
      <c r="K57">
        <v>1</v>
      </c>
      <c r="L57">
        <v>1</v>
      </c>
      <c r="AL57" s="43">
        <f t="shared" si="0"/>
        <v>0</v>
      </c>
      <c r="AM57" s="43">
        <f t="shared" si="1"/>
        <v>0</v>
      </c>
      <c r="AN57" s="43">
        <f t="shared" si="2"/>
        <v>0</v>
      </c>
      <c r="AO57" s="43">
        <f t="shared" si="3"/>
        <v>0</v>
      </c>
      <c r="AP57" s="43"/>
      <c r="AQ57" s="43">
        <f>SUM(AL57:AL75)</f>
        <v>37066</v>
      </c>
      <c r="AR57" s="43">
        <f>SUM(AM57:AM75)</f>
        <v>293</v>
      </c>
      <c r="AS57" s="43">
        <f>SUM(AN57:AN75)</f>
        <v>10604</v>
      </c>
      <c r="AT57" s="43">
        <f>SUM(AO57:AO75)</f>
        <v>7823</v>
      </c>
      <c r="AU57" s="43"/>
      <c r="AV57" s="43">
        <f>MIN(AQ57)</f>
        <v>37066</v>
      </c>
      <c r="AW57" s="43">
        <f>MIN(AR57)</f>
        <v>293</v>
      </c>
      <c r="AX57" s="43">
        <f>MIN(AS57)</f>
        <v>10604</v>
      </c>
      <c r="AY57" s="43">
        <f>MIN(AT57)</f>
        <v>7823</v>
      </c>
    </row>
    <row r="58" spans="1:51" s="43" customFormat="1">
      <c r="B58" s="1"/>
      <c r="C58" s="1"/>
      <c r="D58" s="43" t="s">
        <v>473</v>
      </c>
      <c r="E58" s="43" t="s">
        <v>784</v>
      </c>
      <c r="F58" s="43" t="s">
        <v>490</v>
      </c>
      <c r="G58"/>
      <c r="I58"/>
      <c r="J58" s="43" t="s">
        <v>22693</v>
      </c>
      <c r="L58" s="43">
        <v>1</v>
      </c>
      <c r="Y58" s="48"/>
      <c r="Z58" s="48"/>
      <c r="AL58" s="43">
        <f t="shared" si="0"/>
        <v>0</v>
      </c>
      <c r="AM58" s="43">
        <f t="shared" si="1"/>
        <v>0</v>
      </c>
      <c r="AN58" s="43">
        <f t="shared" si="2"/>
        <v>0</v>
      </c>
      <c r="AO58" s="43">
        <f t="shared" si="3"/>
        <v>0</v>
      </c>
    </row>
    <row r="59" spans="1:51">
      <c r="D59" s="43" t="s">
        <v>474</v>
      </c>
      <c r="E59" s="43" t="s">
        <v>22684</v>
      </c>
      <c r="F59" s="43" t="s">
        <v>491</v>
      </c>
      <c r="G59" s="43" t="s">
        <v>540</v>
      </c>
      <c r="H59" s="43" t="s">
        <v>19726</v>
      </c>
      <c r="I59" s="43" t="s">
        <v>22661</v>
      </c>
      <c r="J59" s="43" t="s">
        <v>22693</v>
      </c>
      <c r="L59">
        <v>2</v>
      </c>
      <c r="M59" t="s">
        <v>180</v>
      </c>
      <c r="N59" s="43" t="s">
        <v>180</v>
      </c>
      <c r="O59" s="43" t="s">
        <v>180</v>
      </c>
      <c r="P59">
        <v>3</v>
      </c>
      <c r="Q59" s="8">
        <v>645760221</v>
      </c>
      <c r="R59" s="1" t="s">
        <v>22683</v>
      </c>
      <c r="S59">
        <v>82</v>
      </c>
      <c r="T59" s="3">
        <v>2.0000000000000001E-139</v>
      </c>
      <c r="X59" s="48">
        <v>8.9770000000000003</v>
      </c>
      <c r="Y59" s="48">
        <v>9.4779999999999998</v>
      </c>
      <c r="Z59" s="48">
        <v>7.5839999999999996</v>
      </c>
      <c r="AA59" s="48">
        <v>11.25</v>
      </c>
      <c r="AB59" s="48">
        <v>10.722</v>
      </c>
      <c r="AC59" s="48">
        <v>11.319000000000001</v>
      </c>
      <c r="AE59" t="s">
        <v>22694</v>
      </c>
      <c r="AG59">
        <v>1163</v>
      </c>
      <c r="AH59">
        <v>2</v>
      </c>
      <c r="AI59">
        <v>319</v>
      </c>
      <c r="AJ59">
        <v>240</v>
      </c>
      <c r="AL59" s="43">
        <f t="shared" si="0"/>
        <v>2326</v>
      </c>
      <c r="AM59" s="43">
        <f t="shared" si="1"/>
        <v>4</v>
      </c>
      <c r="AN59" s="43">
        <f t="shared" si="2"/>
        <v>638</v>
      </c>
      <c r="AO59" s="43">
        <f t="shared" si="3"/>
        <v>480</v>
      </c>
      <c r="AP59" s="43"/>
      <c r="AQ59" s="43"/>
      <c r="AR59" s="43"/>
      <c r="AS59" s="43"/>
      <c r="AT59" s="43"/>
      <c r="AU59" s="43"/>
      <c r="AV59" s="43"/>
      <c r="AW59" s="43"/>
      <c r="AX59" s="43"/>
      <c r="AY59" s="43"/>
    </row>
    <row r="60" spans="1:51">
      <c r="D60" s="43" t="s">
        <v>475</v>
      </c>
      <c r="E60" s="43" t="s">
        <v>784</v>
      </c>
      <c r="F60" s="43" t="s">
        <v>492</v>
      </c>
      <c r="G60" t="s">
        <v>22827</v>
      </c>
      <c r="H60" s="43" t="s">
        <v>17136</v>
      </c>
      <c r="I60" s="43" t="s">
        <v>22826</v>
      </c>
      <c r="J60" s="43" t="s">
        <v>22693</v>
      </c>
      <c r="L60">
        <v>12</v>
      </c>
      <c r="M60" s="43" t="s">
        <v>180</v>
      </c>
      <c r="N60" s="43" t="s">
        <v>180</v>
      </c>
      <c r="O60" s="43" t="s">
        <v>180</v>
      </c>
      <c r="P60">
        <v>3</v>
      </c>
      <c r="Q60" s="8">
        <v>645762219</v>
      </c>
      <c r="R60" s="1" t="s">
        <v>22828</v>
      </c>
      <c r="S60">
        <v>68</v>
      </c>
      <c r="T60" s="3">
        <v>5E-51</v>
      </c>
      <c r="X60" s="48">
        <v>4.7030000000000003</v>
      </c>
      <c r="Y60" s="48">
        <v>14.637</v>
      </c>
      <c r="Z60" s="48">
        <v>5.8239999999999998</v>
      </c>
      <c r="AA60" s="48">
        <v>17.052</v>
      </c>
      <c r="AB60" s="48">
        <v>15.33</v>
      </c>
      <c r="AC60" s="48">
        <v>16.861000000000001</v>
      </c>
      <c r="AE60" t="s">
        <v>22695</v>
      </c>
      <c r="AG60">
        <v>750</v>
      </c>
      <c r="AH60">
        <v>12</v>
      </c>
      <c r="AI60">
        <v>214</v>
      </c>
      <c r="AJ60">
        <v>162</v>
      </c>
      <c r="AL60" s="43">
        <f>AG60*$L60</f>
        <v>9000</v>
      </c>
      <c r="AM60" s="43">
        <f>AH60*$L60</f>
        <v>144</v>
      </c>
      <c r="AN60" s="43">
        <f>AI60*$L60</f>
        <v>2568</v>
      </c>
      <c r="AO60" s="43">
        <f>AJ60*$L60</f>
        <v>1944</v>
      </c>
      <c r="AP60" s="43"/>
      <c r="AQ60" s="43"/>
      <c r="AR60" s="43"/>
      <c r="AS60" s="43"/>
      <c r="AT60" s="43"/>
      <c r="AU60" s="43"/>
      <c r="AV60" s="43"/>
      <c r="AW60" s="43"/>
      <c r="AX60" s="43"/>
      <c r="AY60" s="43"/>
    </row>
    <row r="61" spans="1:51">
      <c r="C61" s="43"/>
      <c r="D61" s="43" t="s">
        <v>494</v>
      </c>
      <c r="E61" s="43" t="s">
        <v>784</v>
      </c>
      <c r="F61" s="43" t="s">
        <v>493</v>
      </c>
      <c r="I61" s="43"/>
      <c r="J61" s="43" t="s">
        <v>22693</v>
      </c>
      <c r="L61">
        <v>1</v>
      </c>
      <c r="AL61" s="43">
        <f t="shared" si="0"/>
        <v>0</v>
      </c>
      <c r="AM61" s="43">
        <f t="shared" si="1"/>
        <v>0</v>
      </c>
      <c r="AN61" s="43">
        <f t="shared" si="2"/>
        <v>0</v>
      </c>
      <c r="AO61" s="43">
        <f t="shared" si="3"/>
        <v>0</v>
      </c>
      <c r="AP61" s="43"/>
      <c r="AQ61" s="43"/>
      <c r="AR61" s="43"/>
      <c r="AS61" s="43"/>
      <c r="AT61" s="43"/>
      <c r="AU61" s="43"/>
      <c r="AV61" s="43"/>
      <c r="AW61" s="43"/>
      <c r="AX61" s="43"/>
      <c r="AY61" s="43"/>
    </row>
    <row r="62" spans="1:51">
      <c r="D62" s="43" t="s">
        <v>496</v>
      </c>
      <c r="E62" s="43" t="s">
        <v>784</v>
      </c>
      <c r="F62" s="43" t="s">
        <v>495</v>
      </c>
      <c r="I62" s="43"/>
      <c r="J62" s="43" t="s">
        <v>22693</v>
      </c>
      <c r="L62">
        <v>1</v>
      </c>
      <c r="V62" s="48"/>
      <c r="W62" s="48"/>
      <c r="AL62" s="43">
        <f t="shared" si="0"/>
        <v>0</v>
      </c>
      <c r="AM62" s="43">
        <f t="shared" si="1"/>
        <v>0</v>
      </c>
      <c r="AN62" s="43">
        <f t="shared" si="2"/>
        <v>0</v>
      </c>
      <c r="AO62" s="43">
        <f t="shared" si="3"/>
        <v>0</v>
      </c>
      <c r="AP62" s="43"/>
      <c r="AQ62" s="43"/>
      <c r="AR62" s="43"/>
      <c r="AS62" s="43"/>
      <c r="AT62" s="43"/>
      <c r="AU62" s="43"/>
      <c r="AV62" s="43"/>
      <c r="AW62" s="43"/>
      <c r="AX62" s="43"/>
      <c r="AY62" s="43"/>
    </row>
    <row r="63" spans="1:51">
      <c r="D63" s="43" t="s">
        <v>498</v>
      </c>
      <c r="E63" s="43" t="s">
        <v>784</v>
      </c>
      <c r="F63" s="43" t="s">
        <v>497</v>
      </c>
      <c r="I63" s="43"/>
      <c r="J63" s="43" t="s">
        <v>22693</v>
      </c>
      <c r="L63">
        <v>1</v>
      </c>
      <c r="V63" s="48"/>
      <c r="W63" s="48"/>
      <c r="AL63" s="43">
        <f t="shared" si="0"/>
        <v>0</v>
      </c>
      <c r="AM63" s="43">
        <f t="shared" si="1"/>
        <v>0</v>
      </c>
      <c r="AN63" s="43">
        <f t="shared" si="2"/>
        <v>0</v>
      </c>
      <c r="AO63" s="43">
        <f t="shared" si="3"/>
        <v>0</v>
      </c>
      <c r="AP63" s="43"/>
      <c r="AQ63" s="43"/>
      <c r="AR63" s="43"/>
      <c r="AS63" s="43"/>
      <c r="AT63" s="43"/>
      <c r="AU63" s="43"/>
      <c r="AV63" s="43"/>
      <c r="AW63" s="43"/>
      <c r="AX63" s="43"/>
      <c r="AY63" s="43"/>
    </row>
    <row r="64" spans="1:51">
      <c r="D64" s="43" t="s">
        <v>476</v>
      </c>
      <c r="E64" s="43" t="s">
        <v>22686</v>
      </c>
      <c r="F64" s="43" t="s">
        <v>499</v>
      </c>
      <c r="G64" s="43" t="s">
        <v>541</v>
      </c>
      <c r="H64" s="43" t="s">
        <v>12726</v>
      </c>
      <c r="I64" s="43" t="s">
        <v>22662</v>
      </c>
      <c r="J64" s="43" t="s">
        <v>22693</v>
      </c>
      <c r="L64">
        <v>3</v>
      </c>
      <c r="M64" s="43" t="s">
        <v>180</v>
      </c>
      <c r="N64" s="43" t="s">
        <v>180</v>
      </c>
      <c r="O64" s="43" t="s">
        <v>180</v>
      </c>
      <c r="P64">
        <v>1</v>
      </c>
      <c r="Q64" s="8">
        <v>638268874</v>
      </c>
      <c r="R64" s="1" t="s">
        <v>22685</v>
      </c>
      <c r="S64">
        <v>86</v>
      </c>
      <c r="T64">
        <v>0</v>
      </c>
      <c r="V64" s="48"/>
      <c r="W64" s="48"/>
      <c r="X64" s="48">
        <v>12.36</v>
      </c>
      <c r="Y64" s="48">
        <v>13.948</v>
      </c>
      <c r="Z64" s="48">
        <v>11.58</v>
      </c>
      <c r="AA64" s="48">
        <v>13.311</v>
      </c>
      <c r="AB64" s="48">
        <v>14.119</v>
      </c>
      <c r="AC64" s="48">
        <v>13.611000000000001</v>
      </c>
      <c r="AG64">
        <v>2637</v>
      </c>
      <c r="AH64">
        <v>13</v>
      </c>
      <c r="AI64">
        <v>750</v>
      </c>
      <c r="AJ64">
        <v>551</v>
      </c>
      <c r="AL64" s="43">
        <f t="shared" si="0"/>
        <v>7911</v>
      </c>
      <c r="AM64" s="43">
        <f t="shared" si="1"/>
        <v>39</v>
      </c>
      <c r="AN64" s="43">
        <f t="shared" si="2"/>
        <v>2250</v>
      </c>
      <c r="AO64" s="43">
        <f t="shared" si="3"/>
        <v>1653</v>
      </c>
      <c r="AP64" s="43"/>
      <c r="AQ64" s="43"/>
      <c r="AR64" s="43"/>
      <c r="AS64" s="48"/>
      <c r="AT64" s="48"/>
      <c r="AU64" s="43"/>
      <c r="AV64" s="43"/>
      <c r="AW64" s="43"/>
      <c r="AX64" s="43"/>
      <c r="AY64" s="43"/>
    </row>
    <row r="65" spans="1:51">
      <c r="D65" s="43" t="s">
        <v>477</v>
      </c>
      <c r="E65" s="43" t="s">
        <v>22686</v>
      </c>
      <c r="F65" s="43" t="s">
        <v>500</v>
      </c>
      <c r="G65" s="43" t="s">
        <v>542</v>
      </c>
      <c r="H65" s="43" t="s">
        <v>18940</v>
      </c>
      <c r="I65" s="43" t="s">
        <v>22663</v>
      </c>
      <c r="J65" s="43" t="s">
        <v>22693</v>
      </c>
      <c r="L65">
        <v>3</v>
      </c>
      <c r="M65" s="43" t="s">
        <v>180</v>
      </c>
      <c r="N65" s="43" t="s">
        <v>180</v>
      </c>
      <c r="O65" s="43" t="s">
        <v>180</v>
      </c>
      <c r="P65">
        <v>3</v>
      </c>
      <c r="Q65" s="8">
        <v>645755981</v>
      </c>
      <c r="R65" s="1" t="s">
        <v>22687</v>
      </c>
      <c r="S65">
        <v>93</v>
      </c>
      <c r="T65" s="3">
        <v>1.0000000000000001E-123</v>
      </c>
      <c r="V65" s="48"/>
      <c r="W65" s="48"/>
      <c r="X65" s="48">
        <v>11.675000000000001</v>
      </c>
      <c r="Y65" s="48">
        <v>13.906000000000001</v>
      </c>
      <c r="Z65" s="48">
        <v>10.239000000000001</v>
      </c>
      <c r="AA65" s="48">
        <v>13.959</v>
      </c>
      <c r="AB65" s="48">
        <v>14.637</v>
      </c>
      <c r="AC65" s="48">
        <v>14.404</v>
      </c>
      <c r="AG65">
        <v>2559</v>
      </c>
      <c r="AH65">
        <v>13</v>
      </c>
      <c r="AI65">
        <v>709</v>
      </c>
      <c r="AJ65">
        <v>537</v>
      </c>
      <c r="AL65" s="43">
        <f t="shared" si="0"/>
        <v>7677</v>
      </c>
      <c r="AM65" s="43">
        <f t="shared" si="1"/>
        <v>39</v>
      </c>
      <c r="AN65" s="43">
        <f t="shared" si="2"/>
        <v>2127</v>
      </c>
      <c r="AO65" s="43">
        <f t="shared" si="3"/>
        <v>1611</v>
      </c>
      <c r="AP65" s="43"/>
      <c r="AQ65" s="43"/>
      <c r="AR65" s="43"/>
      <c r="AS65" s="48"/>
      <c r="AT65" s="48"/>
      <c r="AU65" s="43"/>
      <c r="AV65" s="43"/>
      <c r="AW65" s="43"/>
      <c r="AX65" s="43"/>
      <c r="AY65" s="43"/>
    </row>
    <row r="66" spans="1:51">
      <c r="C66" s="43"/>
      <c r="D66" s="43" t="s">
        <v>478</v>
      </c>
      <c r="E66" s="43" t="s">
        <v>22686</v>
      </c>
      <c r="F66" s="43" t="s">
        <v>501</v>
      </c>
      <c r="G66" s="43" t="s">
        <v>543</v>
      </c>
      <c r="H66" s="43" t="s">
        <v>5040</v>
      </c>
      <c r="I66" s="43" t="s">
        <v>22664</v>
      </c>
      <c r="J66" s="43" t="s">
        <v>22693</v>
      </c>
      <c r="L66">
        <v>1</v>
      </c>
      <c r="M66" s="43" t="s">
        <v>180</v>
      </c>
      <c r="N66" s="43" t="s">
        <v>180</v>
      </c>
      <c r="O66" s="43" t="s">
        <v>180</v>
      </c>
      <c r="P66">
        <v>5</v>
      </c>
      <c r="Q66" s="8">
        <v>645775189</v>
      </c>
      <c r="R66" s="1" t="s">
        <v>22688</v>
      </c>
      <c r="S66">
        <v>85</v>
      </c>
      <c r="T66" s="3">
        <v>3.0000000000000002E-90</v>
      </c>
      <c r="V66" s="48"/>
      <c r="W66" s="48"/>
      <c r="X66" s="48">
        <v>3.383</v>
      </c>
      <c r="Y66" s="48">
        <v>3.823</v>
      </c>
      <c r="Z66" s="48">
        <v>2.0710000000000002</v>
      </c>
      <c r="AA66" s="48">
        <v>4.5039999999999996</v>
      </c>
      <c r="AB66" s="48">
        <v>2.7909999999999999</v>
      </c>
      <c r="AC66" s="48">
        <v>4.2389999999999999</v>
      </c>
      <c r="AG66">
        <v>5909</v>
      </c>
      <c r="AH66">
        <v>46</v>
      </c>
      <c r="AI66">
        <v>1803</v>
      </c>
      <c r="AJ66">
        <v>1259</v>
      </c>
      <c r="AL66" s="43">
        <f t="shared" si="0"/>
        <v>5909</v>
      </c>
      <c r="AM66" s="43">
        <f t="shared" si="1"/>
        <v>46</v>
      </c>
      <c r="AN66" s="43">
        <f t="shared" si="2"/>
        <v>1803</v>
      </c>
      <c r="AO66" s="43">
        <f t="shared" si="3"/>
        <v>1259</v>
      </c>
      <c r="AP66" s="43"/>
      <c r="AQ66" s="43"/>
      <c r="AR66" s="43"/>
      <c r="AS66" s="48"/>
      <c r="AT66" s="48"/>
      <c r="AU66" s="43"/>
      <c r="AV66" s="43"/>
      <c r="AW66" s="43"/>
      <c r="AX66" s="43"/>
      <c r="AY66" s="43"/>
    </row>
    <row r="67" spans="1:51">
      <c r="C67" s="43"/>
      <c r="D67" s="43" t="s">
        <v>479</v>
      </c>
      <c r="E67" s="43" t="s">
        <v>784</v>
      </c>
      <c r="F67" s="43" t="s">
        <v>502</v>
      </c>
      <c r="G67" t="s">
        <v>22824</v>
      </c>
      <c r="H67" s="43" t="s">
        <v>18576</v>
      </c>
      <c r="I67" s="43" t="s">
        <v>22825</v>
      </c>
      <c r="J67" s="43" t="s">
        <v>22693</v>
      </c>
      <c r="L67">
        <v>1</v>
      </c>
      <c r="M67" s="43" t="s">
        <v>180</v>
      </c>
      <c r="N67" s="43" t="s">
        <v>180</v>
      </c>
      <c r="O67" s="43" t="s">
        <v>180</v>
      </c>
      <c r="P67">
        <v>3</v>
      </c>
      <c r="Q67" s="8">
        <v>645765407</v>
      </c>
      <c r="R67" s="1" t="s">
        <v>22829</v>
      </c>
      <c r="S67">
        <v>92</v>
      </c>
      <c r="T67" s="3">
        <v>2.0000000000000001E-33</v>
      </c>
      <c r="V67" s="48"/>
      <c r="W67" s="48"/>
      <c r="X67" s="48">
        <v>8.0030000000000001</v>
      </c>
      <c r="Y67" s="48">
        <v>8.8960000000000008</v>
      </c>
      <c r="Z67" s="48">
        <v>8.5169999999999995</v>
      </c>
      <c r="AA67" s="48">
        <v>9.3510000000000009</v>
      </c>
      <c r="AB67" s="48">
        <v>6.5490000000000004</v>
      </c>
      <c r="AC67" s="48">
        <v>9.1349999999999998</v>
      </c>
      <c r="AG67">
        <v>354</v>
      </c>
      <c r="AH67">
        <v>3</v>
      </c>
      <c r="AI67">
        <v>112</v>
      </c>
      <c r="AJ67">
        <v>74</v>
      </c>
      <c r="AL67" s="43">
        <f t="shared" si="0"/>
        <v>354</v>
      </c>
      <c r="AM67" s="43">
        <f t="shared" si="1"/>
        <v>3</v>
      </c>
      <c r="AN67" s="43">
        <f t="shared" si="2"/>
        <v>112</v>
      </c>
      <c r="AO67" s="43">
        <f t="shared" si="3"/>
        <v>74</v>
      </c>
      <c r="AP67" s="43"/>
      <c r="AQ67" s="43"/>
      <c r="AR67" s="43"/>
      <c r="AS67" s="48"/>
      <c r="AT67" s="48"/>
      <c r="AU67" s="43"/>
      <c r="AV67" s="43"/>
      <c r="AW67" s="43"/>
      <c r="AX67" s="43"/>
      <c r="AY67" s="43"/>
    </row>
    <row r="68" spans="1:51">
      <c r="C68" s="43"/>
      <c r="D68" s="43" t="s">
        <v>480</v>
      </c>
      <c r="E68" s="43" t="s">
        <v>22686</v>
      </c>
      <c r="F68" s="43" t="s">
        <v>503</v>
      </c>
      <c r="G68" s="43" t="s">
        <v>544</v>
      </c>
      <c r="H68" s="43" t="s">
        <v>14210</v>
      </c>
      <c r="I68" s="43" t="s">
        <v>22665</v>
      </c>
      <c r="J68" s="43" t="s">
        <v>22693</v>
      </c>
      <c r="L68">
        <v>1</v>
      </c>
      <c r="M68" s="43" t="s">
        <v>180</v>
      </c>
      <c r="N68" s="43" t="s">
        <v>180</v>
      </c>
      <c r="O68" s="43" t="s">
        <v>180</v>
      </c>
      <c r="P68">
        <v>1</v>
      </c>
      <c r="Q68" s="8">
        <v>638259279</v>
      </c>
      <c r="R68" s="1" t="s">
        <v>22689</v>
      </c>
      <c r="S68">
        <v>72</v>
      </c>
      <c r="T68" s="3">
        <v>5.0000000000000002E-143</v>
      </c>
      <c r="X68" s="48">
        <v>10.994</v>
      </c>
      <c r="Y68" s="48">
        <v>12.788</v>
      </c>
      <c r="Z68" s="48">
        <v>9.8030000000000008</v>
      </c>
      <c r="AA68" s="48">
        <v>11.712</v>
      </c>
      <c r="AB68" s="48">
        <v>10.452999999999999</v>
      </c>
      <c r="AC68" s="48">
        <v>11.743</v>
      </c>
      <c r="AG68">
        <v>1401</v>
      </c>
      <c r="AH68">
        <v>9</v>
      </c>
      <c r="AI68">
        <v>404</v>
      </c>
      <c r="AJ68">
        <v>295</v>
      </c>
      <c r="AL68" s="43">
        <f t="shared" si="0"/>
        <v>1401</v>
      </c>
      <c r="AM68" s="43">
        <f t="shared" si="1"/>
        <v>9</v>
      </c>
      <c r="AN68" s="43">
        <f t="shared" si="2"/>
        <v>404</v>
      </c>
      <c r="AO68" s="43">
        <f t="shared" si="3"/>
        <v>295</v>
      </c>
      <c r="AP68" s="43"/>
      <c r="AQ68" s="43"/>
      <c r="AR68" s="43"/>
      <c r="AS68" s="48"/>
      <c r="AT68" s="48"/>
      <c r="AU68" s="43"/>
      <c r="AV68" s="43"/>
      <c r="AW68" s="43"/>
      <c r="AX68" s="43"/>
      <c r="AY68" s="43"/>
    </row>
    <row r="69" spans="1:51">
      <c r="D69" s="43" t="s">
        <v>505</v>
      </c>
      <c r="E69" s="43" t="s">
        <v>784</v>
      </c>
      <c r="F69" s="43" t="s">
        <v>504</v>
      </c>
      <c r="G69" s="43" t="s">
        <v>545</v>
      </c>
      <c r="H69" s="43" t="s">
        <v>2666</v>
      </c>
      <c r="I69" t="s">
        <v>22666</v>
      </c>
      <c r="J69" s="43" t="s">
        <v>22693</v>
      </c>
      <c r="L69">
        <v>1</v>
      </c>
      <c r="M69" s="43" t="s">
        <v>180</v>
      </c>
      <c r="N69" s="43" t="s">
        <v>180</v>
      </c>
      <c r="O69" s="43" t="s">
        <v>180</v>
      </c>
      <c r="P69">
        <v>1</v>
      </c>
      <c r="Q69" s="8">
        <v>638261768</v>
      </c>
      <c r="R69" s="1" t="s">
        <v>22690</v>
      </c>
      <c r="S69">
        <v>56</v>
      </c>
      <c r="T69" s="3">
        <v>3.0000000000000001E-80</v>
      </c>
      <c r="X69" s="48">
        <v>9.1059999999999999</v>
      </c>
      <c r="Y69" s="48">
        <v>11.252000000000001</v>
      </c>
      <c r="Z69" s="48">
        <v>8.3989999999999991</v>
      </c>
      <c r="AA69" s="48">
        <v>12.17</v>
      </c>
      <c r="AB69" s="48">
        <v>11.194000000000001</v>
      </c>
      <c r="AC69" s="48">
        <v>12.334</v>
      </c>
      <c r="AG69">
        <v>1085</v>
      </c>
      <c r="AH69">
        <v>6</v>
      </c>
      <c r="AI69">
        <v>309</v>
      </c>
      <c r="AJ69">
        <v>232</v>
      </c>
      <c r="AL69" s="43">
        <f t="shared" ref="AL69:AL75" si="6">AG69*$L69</f>
        <v>1085</v>
      </c>
      <c r="AM69" s="43">
        <f t="shared" ref="AM69:AM75" si="7">AH69*$L69</f>
        <v>6</v>
      </c>
      <c r="AN69" s="43">
        <f t="shared" ref="AN69:AN75" si="8">AI69*$L69</f>
        <v>309</v>
      </c>
      <c r="AO69" s="43">
        <f t="shared" ref="AO69:AO75" si="9">AJ69*$L69</f>
        <v>232</v>
      </c>
      <c r="AP69" s="43"/>
      <c r="AQ69" s="43"/>
      <c r="AR69" s="43"/>
      <c r="AS69" s="48"/>
      <c r="AT69" s="48"/>
      <c r="AU69" s="43"/>
      <c r="AV69" s="43"/>
      <c r="AW69" s="43"/>
      <c r="AX69" s="43"/>
      <c r="AY69" s="43"/>
    </row>
    <row r="70" spans="1:51">
      <c r="C70" s="43"/>
      <c r="D70" s="43" t="s">
        <v>507</v>
      </c>
      <c r="E70" s="43" t="s">
        <v>784</v>
      </c>
      <c r="F70" s="43" t="s">
        <v>506</v>
      </c>
      <c r="G70" s="43" t="s">
        <v>546</v>
      </c>
      <c r="H70" s="51" t="s">
        <v>18308</v>
      </c>
      <c r="I70" t="s">
        <v>22667</v>
      </c>
      <c r="J70" s="43" t="s">
        <v>22693</v>
      </c>
      <c r="L70">
        <v>1</v>
      </c>
      <c r="M70" s="43" t="s">
        <v>180</v>
      </c>
      <c r="N70" s="43" t="s">
        <v>180</v>
      </c>
      <c r="O70" s="43" t="s">
        <v>180</v>
      </c>
      <c r="P70">
        <v>5</v>
      </c>
      <c r="Q70" s="8">
        <v>645777461</v>
      </c>
      <c r="R70" s="1" t="s">
        <v>22691</v>
      </c>
      <c r="S70">
        <v>82</v>
      </c>
      <c r="T70" s="52">
        <v>3.0000000000000002E-106</v>
      </c>
      <c r="U70" s="48"/>
      <c r="X70" s="48">
        <v>9.3960000000000008</v>
      </c>
      <c r="Y70" s="48">
        <v>10.99</v>
      </c>
      <c r="Z70" s="48">
        <v>9.3360000000000003</v>
      </c>
      <c r="AA70" s="48">
        <v>11.420999999999999</v>
      </c>
      <c r="AB70" s="48">
        <v>9.2669999999999995</v>
      </c>
      <c r="AC70" s="48">
        <v>10.95</v>
      </c>
      <c r="AG70">
        <v>871</v>
      </c>
      <c r="AH70">
        <v>1</v>
      </c>
      <c r="AI70">
        <v>245</v>
      </c>
      <c r="AJ70">
        <v>174</v>
      </c>
      <c r="AL70" s="43">
        <f t="shared" si="6"/>
        <v>871</v>
      </c>
      <c r="AM70" s="43">
        <f t="shared" si="7"/>
        <v>1</v>
      </c>
      <c r="AN70" s="43">
        <f t="shared" si="8"/>
        <v>245</v>
      </c>
      <c r="AO70" s="43">
        <f t="shared" si="9"/>
        <v>174</v>
      </c>
      <c r="AP70" s="43"/>
      <c r="AQ70" s="43"/>
      <c r="AR70" s="43"/>
      <c r="AS70" s="43"/>
      <c r="AT70" s="43"/>
      <c r="AU70" s="43"/>
      <c r="AV70" s="43"/>
      <c r="AW70" s="43"/>
      <c r="AX70" s="43"/>
      <c r="AY70" s="43"/>
    </row>
    <row r="71" spans="1:51">
      <c r="C71" s="43"/>
      <c r="D71" s="43" t="s">
        <v>496</v>
      </c>
      <c r="E71" s="43" t="s">
        <v>784</v>
      </c>
      <c r="F71" s="43" t="s">
        <v>508</v>
      </c>
      <c r="G71" s="43" t="s">
        <v>547</v>
      </c>
      <c r="H71" s="43" t="s">
        <v>1404</v>
      </c>
      <c r="I71" t="s">
        <v>22668</v>
      </c>
      <c r="J71" s="43" t="s">
        <v>22693</v>
      </c>
      <c r="L71">
        <v>1</v>
      </c>
      <c r="M71" s="43" t="s">
        <v>180</v>
      </c>
      <c r="N71" s="43" t="s">
        <v>180</v>
      </c>
      <c r="O71" s="43" t="s">
        <v>180</v>
      </c>
      <c r="P71">
        <v>1</v>
      </c>
      <c r="Q71" s="8">
        <v>638261175</v>
      </c>
      <c r="R71" s="1" t="s">
        <v>22692</v>
      </c>
      <c r="S71">
        <v>67</v>
      </c>
      <c r="T71" s="52">
        <v>2E-41</v>
      </c>
      <c r="U71" s="48"/>
      <c r="X71" s="48">
        <v>6.4530000000000003</v>
      </c>
      <c r="Y71" s="48">
        <v>6.851</v>
      </c>
      <c r="Z71" s="48">
        <v>5.593</v>
      </c>
      <c r="AA71" s="48">
        <v>9.2899999999999991</v>
      </c>
      <c r="AB71" s="48">
        <v>6.9089999999999998</v>
      </c>
      <c r="AC71" s="48">
        <v>8.8409999999999993</v>
      </c>
      <c r="AG71">
        <v>532</v>
      </c>
      <c r="AH71">
        <v>2</v>
      </c>
      <c r="AI71">
        <v>148</v>
      </c>
      <c r="AJ71">
        <v>101</v>
      </c>
      <c r="AL71" s="43">
        <f t="shared" si="6"/>
        <v>532</v>
      </c>
      <c r="AM71" s="43">
        <f t="shared" si="7"/>
        <v>2</v>
      </c>
      <c r="AN71" s="43">
        <f t="shared" si="8"/>
        <v>148</v>
      </c>
      <c r="AO71" s="43">
        <f t="shared" si="9"/>
        <v>101</v>
      </c>
      <c r="AP71" s="43"/>
      <c r="AQ71" s="43"/>
      <c r="AR71" s="43"/>
      <c r="AS71" s="43"/>
      <c r="AT71" s="43"/>
      <c r="AU71" s="43"/>
      <c r="AV71" s="43"/>
      <c r="AW71" s="43"/>
      <c r="AX71" s="43"/>
      <c r="AY71" s="43"/>
    </row>
    <row r="72" spans="1:51">
      <c r="C72" s="43"/>
      <c r="D72" s="43" t="s">
        <v>510</v>
      </c>
      <c r="E72" s="43" t="s">
        <v>784</v>
      </c>
      <c r="F72" s="43" t="s">
        <v>509</v>
      </c>
      <c r="J72" s="43" t="s">
        <v>22693</v>
      </c>
      <c r="L72">
        <v>1</v>
      </c>
      <c r="T72" s="48"/>
      <c r="U72" s="48"/>
      <c r="AL72" s="43">
        <f t="shared" si="6"/>
        <v>0</v>
      </c>
      <c r="AM72" s="43">
        <f t="shared" si="7"/>
        <v>0</v>
      </c>
      <c r="AN72" s="43">
        <f t="shared" si="8"/>
        <v>0</v>
      </c>
      <c r="AO72" s="43">
        <f t="shared" si="9"/>
        <v>0</v>
      </c>
    </row>
    <row r="73" spans="1:51">
      <c r="C73" s="43"/>
      <c r="D73" s="43" t="s">
        <v>512</v>
      </c>
      <c r="E73" s="43" t="s">
        <v>784</v>
      </c>
      <c r="F73" s="43" t="s">
        <v>511</v>
      </c>
      <c r="J73" s="43" t="s">
        <v>22693</v>
      </c>
      <c r="L73">
        <v>1</v>
      </c>
      <c r="T73" s="48"/>
      <c r="U73" s="48"/>
      <c r="AL73" s="43">
        <f t="shared" si="6"/>
        <v>0</v>
      </c>
      <c r="AM73" s="43">
        <f t="shared" si="7"/>
        <v>0</v>
      </c>
      <c r="AN73" s="43">
        <f t="shared" si="8"/>
        <v>0</v>
      </c>
      <c r="AO73" s="43">
        <f t="shared" si="9"/>
        <v>0</v>
      </c>
    </row>
    <row r="74" spans="1:51">
      <c r="D74" s="43" t="s">
        <v>514</v>
      </c>
      <c r="E74" s="43" t="s">
        <v>784</v>
      </c>
      <c r="F74" s="43" t="s">
        <v>513</v>
      </c>
      <c r="J74" s="43" t="s">
        <v>22693</v>
      </c>
      <c r="L74">
        <v>1</v>
      </c>
      <c r="T74" s="48"/>
      <c r="U74" s="48"/>
      <c r="AL74" s="43">
        <f t="shared" si="6"/>
        <v>0</v>
      </c>
      <c r="AM74" s="43">
        <f t="shared" si="7"/>
        <v>0</v>
      </c>
      <c r="AN74" s="43">
        <f t="shared" si="8"/>
        <v>0</v>
      </c>
      <c r="AO74" s="43">
        <f t="shared" si="9"/>
        <v>0</v>
      </c>
    </row>
    <row r="75" spans="1:51">
      <c r="D75" s="43" t="s">
        <v>516</v>
      </c>
      <c r="E75" s="43" t="s">
        <v>784</v>
      </c>
      <c r="F75" s="43" t="s">
        <v>515</v>
      </c>
      <c r="J75" s="43" t="s">
        <v>22693</v>
      </c>
      <c r="L75">
        <v>1</v>
      </c>
      <c r="T75" s="48"/>
      <c r="U75" s="48"/>
      <c r="AL75" s="43">
        <f t="shared" si="6"/>
        <v>0</v>
      </c>
      <c r="AM75" s="43">
        <f t="shared" si="7"/>
        <v>0</v>
      </c>
      <c r="AN75" s="43">
        <f t="shared" si="8"/>
        <v>0</v>
      </c>
      <c r="AO75" s="43">
        <f t="shared" si="9"/>
        <v>0</v>
      </c>
    </row>
    <row r="79" spans="1:51">
      <c r="A79" s="43" t="s">
        <v>22660</v>
      </c>
      <c r="B79" s="1" t="s">
        <v>24242</v>
      </c>
      <c r="C79" s="1" t="s">
        <v>24073</v>
      </c>
      <c r="AO79" s="48"/>
      <c r="AP79" s="48"/>
    </row>
    <row r="80" spans="1:51">
      <c r="C80" s="43"/>
      <c r="D80" s="43" t="s">
        <v>481</v>
      </c>
      <c r="E80" s="44" t="s">
        <v>784</v>
      </c>
      <c r="F80" s="43" t="s">
        <v>517</v>
      </c>
      <c r="G80" s="43" t="s">
        <v>549</v>
      </c>
      <c r="H80" s="43" t="s">
        <v>3218</v>
      </c>
      <c r="I80" t="s">
        <v>22670</v>
      </c>
      <c r="J80" t="s">
        <v>692</v>
      </c>
      <c r="M80" s="43" t="s">
        <v>198</v>
      </c>
      <c r="N80" s="43" t="s">
        <v>198</v>
      </c>
      <c r="O80" s="43" t="s">
        <v>198</v>
      </c>
      <c r="P80">
        <v>1</v>
      </c>
      <c r="Q80" s="8">
        <v>638265291</v>
      </c>
      <c r="R80" s="1" t="s">
        <v>22698</v>
      </c>
      <c r="S80">
        <v>80</v>
      </c>
      <c r="T80">
        <v>0</v>
      </c>
      <c r="X80" s="48">
        <v>6.4180000000000001</v>
      </c>
      <c r="Y80" s="48">
        <v>5.12</v>
      </c>
      <c r="Z80" s="48">
        <v>5.5380000000000003</v>
      </c>
      <c r="AA80" s="48">
        <v>5.0179999999999998</v>
      </c>
      <c r="AB80" s="48">
        <v>5.8289999999999997</v>
      </c>
      <c r="AC80" s="48">
        <v>5.2590000000000003</v>
      </c>
      <c r="AG80">
        <v>2992</v>
      </c>
      <c r="AH80">
        <v>23</v>
      </c>
      <c r="AI80">
        <v>801</v>
      </c>
      <c r="AJ80">
        <v>609</v>
      </c>
      <c r="AO80" s="48"/>
      <c r="AP80" s="48"/>
    </row>
    <row r="81" spans="3:42">
      <c r="C81" s="43"/>
      <c r="D81" s="43" t="s">
        <v>519</v>
      </c>
      <c r="E81" s="44" t="s">
        <v>784</v>
      </c>
      <c r="F81" s="43" t="s">
        <v>518</v>
      </c>
      <c r="G81" s="43" t="s">
        <v>550</v>
      </c>
      <c r="H81" s="43" t="s">
        <v>12710</v>
      </c>
      <c r="I81" s="43" t="s">
        <v>22671</v>
      </c>
      <c r="J81" s="43" t="s">
        <v>692</v>
      </c>
      <c r="M81" s="43" t="s">
        <v>198</v>
      </c>
      <c r="N81" s="43" t="s">
        <v>198</v>
      </c>
      <c r="O81" s="43" t="s">
        <v>198</v>
      </c>
      <c r="P81">
        <v>5</v>
      </c>
      <c r="Q81" s="8">
        <v>645770714</v>
      </c>
      <c r="R81" s="1" t="s">
        <v>22699</v>
      </c>
      <c r="S81">
        <v>92</v>
      </c>
      <c r="T81">
        <v>0</v>
      </c>
      <c r="X81" s="48">
        <v>5.0369999999999999</v>
      </c>
      <c r="Y81" s="48">
        <v>4.3780000000000001</v>
      </c>
      <c r="Z81" s="48">
        <v>4.4710000000000001</v>
      </c>
      <c r="AA81" s="48">
        <v>3.8220000000000001</v>
      </c>
      <c r="AB81" s="48">
        <v>3.2450000000000001</v>
      </c>
      <c r="AC81" s="48">
        <v>3.6779999999999999</v>
      </c>
      <c r="AG81">
        <v>1837</v>
      </c>
      <c r="AH81">
        <v>15</v>
      </c>
      <c r="AI81">
        <v>476</v>
      </c>
      <c r="AJ81">
        <v>365</v>
      </c>
      <c r="AO81" s="48"/>
      <c r="AP81" s="48"/>
    </row>
    <row r="82" spans="3:42">
      <c r="C82" s="43"/>
      <c r="D82" s="43" t="s">
        <v>482</v>
      </c>
      <c r="E82" s="44" t="s">
        <v>22696</v>
      </c>
      <c r="F82" s="43" t="s">
        <v>520</v>
      </c>
      <c r="G82" s="43" t="s">
        <v>551</v>
      </c>
      <c r="H82" s="43" t="s">
        <v>3242</v>
      </c>
      <c r="I82" t="s">
        <v>22672</v>
      </c>
      <c r="J82" s="43" t="s">
        <v>692</v>
      </c>
      <c r="M82" s="43" t="s">
        <v>198</v>
      </c>
      <c r="N82" s="43" t="s">
        <v>198</v>
      </c>
      <c r="O82" s="43" t="s">
        <v>198</v>
      </c>
      <c r="P82">
        <v>1</v>
      </c>
      <c r="Q82" s="8">
        <v>638261852</v>
      </c>
      <c r="R82" s="1" t="s">
        <v>22700</v>
      </c>
      <c r="S82">
        <v>88</v>
      </c>
      <c r="T82">
        <v>0</v>
      </c>
      <c r="X82" s="48">
        <v>7.3179999999999996</v>
      </c>
      <c r="Y82" s="48">
        <v>6.49</v>
      </c>
      <c r="Z82" s="48">
        <v>6.117</v>
      </c>
      <c r="AA82" s="48">
        <v>5.9950000000000001</v>
      </c>
      <c r="AB82" s="48">
        <v>6.133</v>
      </c>
      <c r="AC82" s="48">
        <v>6.0220000000000002</v>
      </c>
      <c r="AG82">
        <v>2535</v>
      </c>
      <c r="AH82">
        <v>11</v>
      </c>
      <c r="AI82">
        <v>708</v>
      </c>
      <c r="AJ82">
        <v>519</v>
      </c>
      <c r="AO82" s="48"/>
      <c r="AP82" s="48"/>
    </row>
    <row r="83" spans="3:42">
      <c r="C83" s="43"/>
      <c r="D83" s="43" t="s">
        <v>483</v>
      </c>
      <c r="E83" s="44" t="s">
        <v>784</v>
      </c>
      <c r="F83" s="43" t="s">
        <v>521</v>
      </c>
      <c r="G83" s="43" t="s">
        <v>552</v>
      </c>
      <c r="H83" s="43" t="s">
        <v>4122</v>
      </c>
      <c r="I83" t="s">
        <v>22673</v>
      </c>
      <c r="J83" s="43" t="s">
        <v>692</v>
      </c>
      <c r="M83" s="43" t="s">
        <v>198</v>
      </c>
      <c r="N83" s="43" t="s">
        <v>198</v>
      </c>
      <c r="O83" s="43" t="s">
        <v>198</v>
      </c>
      <c r="P83">
        <v>3</v>
      </c>
      <c r="Q83" s="8">
        <v>645758915</v>
      </c>
      <c r="R83" s="1" t="s">
        <v>22701</v>
      </c>
      <c r="S83">
        <v>86</v>
      </c>
      <c r="T83">
        <v>0</v>
      </c>
      <c r="X83" s="48">
        <v>5.9649999999999999</v>
      </c>
      <c r="Y83" s="48">
        <v>4.9489999999999998</v>
      </c>
      <c r="Z83" s="48">
        <v>4.9640000000000004</v>
      </c>
      <c r="AA83" s="48">
        <v>4.585</v>
      </c>
      <c r="AB83" s="48">
        <v>3.706</v>
      </c>
      <c r="AC83" s="48">
        <v>4.3710000000000004</v>
      </c>
      <c r="AG83">
        <v>1993</v>
      </c>
      <c r="AH83">
        <v>9</v>
      </c>
      <c r="AI83">
        <v>533</v>
      </c>
      <c r="AJ83">
        <v>397</v>
      </c>
      <c r="AO83" s="48"/>
      <c r="AP83" s="48"/>
    </row>
    <row r="84" spans="3:42">
      <c r="C84" s="43"/>
      <c r="D84" s="43" t="s">
        <v>484</v>
      </c>
      <c r="E84" s="44" t="s">
        <v>784</v>
      </c>
      <c r="F84" s="43" t="s">
        <v>522</v>
      </c>
      <c r="G84" s="43" t="s">
        <v>553</v>
      </c>
      <c r="H84" s="43" t="s">
        <v>7258</v>
      </c>
      <c r="I84" t="s">
        <v>22674</v>
      </c>
      <c r="J84" s="43" t="s">
        <v>692</v>
      </c>
      <c r="M84" s="43" t="s">
        <v>198</v>
      </c>
      <c r="N84" s="43" t="s">
        <v>198</v>
      </c>
      <c r="O84" s="43" t="s">
        <v>198</v>
      </c>
      <c r="P84">
        <v>5</v>
      </c>
      <c r="Q84" s="8">
        <v>645774414</v>
      </c>
      <c r="R84" s="1" t="s">
        <v>22702</v>
      </c>
      <c r="S84">
        <v>86</v>
      </c>
      <c r="T84" s="3">
        <v>1.9999999999999999E-151</v>
      </c>
      <c r="X84" s="48">
        <v>3.7650000000000001</v>
      </c>
      <c r="Y84" s="48">
        <v>3.234</v>
      </c>
      <c r="Z84" s="48">
        <v>3.7130000000000001</v>
      </c>
      <c r="AA84" s="48">
        <v>3.9140000000000001</v>
      </c>
      <c r="AB84" s="48">
        <v>2.2679999999999998</v>
      </c>
      <c r="AC84" s="48">
        <v>3.6150000000000002</v>
      </c>
      <c r="AG84">
        <v>1191</v>
      </c>
      <c r="AH84">
        <v>6</v>
      </c>
      <c r="AI84">
        <v>354</v>
      </c>
      <c r="AJ84">
        <v>246</v>
      </c>
      <c r="AO84" s="48"/>
      <c r="AP84" s="48"/>
    </row>
    <row r="85" spans="3:42">
      <c r="C85" s="43"/>
      <c r="D85" s="43" t="s">
        <v>485</v>
      </c>
      <c r="E85" s="44" t="s">
        <v>784</v>
      </c>
      <c r="F85" s="43" t="s">
        <v>523</v>
      </c>
      <c r="G85" s="43" t="s">
        <v>554</v>
      </c>
      <c r="H85" s="43" t="s">
        <v>16758</v>
      </c>
      <c r="I85" t="s">
        <v>22675</v>
      </c>
      <c r="J85" s="43" t="s">
        <v>692</v>
      </c>
      <c r="M85" s="43" t="s">
        <v>198</v>
      </c>
      <c r="N85" s="43" t="s">
        <v>198</v>
      </c>
      <c r="O85" s="43" t="s">
        <v>198</v>
      </c>
      <c r="P85">
        <v>5</v>
      </c>
      <c r="Q85" s="8">
        <v>645777771</v>
      </c>
      <c r="R85" s="1" t="s">
        <v>22703</v>
      </c>
      <c r="S85">
        <v>78</v>
      </c>
      <c r="T85" s="3">
        <v>4.0000000000000002E-110</v>
      </c>
      <c r="X85" s="48">
        <v>7.7119999999999997</v>
      </c>
      <c r="Y85" s="48">
        <v>6.9710000000000001</v>
      </c>
      <c r="Z85" s="48">
        <v>7.5220000000000002</v>
      </c>
      <c r="AA85" s="48">
        <v>5.1840000000000002</v>
      </c>
      <c r="AB85" s="48">
        <v>4.907</v>
      </c>
      <c r="AC85" s="48">
        <v>5.0860000000000003</v>
      </c>
      <c r="AG85">
        <v>1135</v>
      </c>
      <c r="AH85">
        <v>7</v>
      </c>
      <c r="AI85">
        <v>323</v>
      </c>
      <c r="AJ85">
        <v>230</v>
      </c>
    </row>
    <row r="86" spans="3:42">
      <c r="C86" s="43"/>
      <c r="D86" s="43" t="s">
        <v>486</v>
      </c>
      <c r="E86" s="44" t="s">
        <v>784</v>
      </c>
      <c r="F86" s="43" t="s">
        <v>524</v>
      </c>
      <c r="G86" s="43" t="s">
        <v>555</v>
      </c>
      <c r="H86" s="43" t="s">
        <v>3306</v>
      </c>
      <c r="I86" t="s">
        <v>22676</v>
      </c>
      <c r="J86" s="43" t="s">
        <v>692</v>
      </c>
      <c r="M86" s="43" t="s">
        <v>198</v>
      </c>
      <c r="N86" s="43" t="s">
        <v>198</v>
      </c>
      <c r="O86" s="43" t="s">
        <v>198</v>
      </c>
      <c r="Q86" s="8">
        <v>645764881</v>
      </c>
      <c r="R86" s="1" t="s">
        <v>22704</v>
      </c>
      <c r="S86">
        <v>98</v>
      </c>
      <c r="T86" s="3">
        <v>8.9999999999999995E-86</v>
      </c>
      <c r="X86" s="48">
        <v>6.282</v>
      </c>
      <c r="Y86" s="48">
        <v>5.2510000000000003</v>
      </c>
      <c r="Z86" s="48">
        <v>4.6970000000000001</v>
      </c>
      <c r="AA86" s="48">
        <v>6.1449999999999996</v>
      </c>
      <c r="AB86" s="48">
        <v>4.0650000000000004</v>
      </c>
      <c r="AC86" s="48">
        <v>5.85</v>
      </c>
      <c r="AG86">
        <v>619</v>
      </c>
      <c r="AH86">
        <v>1</v>
      </c>
      <c r="AI86">
        <v>174</v>
      </c>
      <c r="AJ86">
        <v>124</v>
      </c>
    </row>
    <row r="87" spans="3:42">
      <c r="D87" s="43" t="s">
        <v>526</v>
      </c>
      <c r="E87" s="44" t="s">
        <v>784</v>
      </c>
      <c r="F87" s="43" t="s">
        <v>525</v>
      </c>
      <c r="J87" s="43" t="s">
        <v>692</v>
      </c>
    </row>
    <row r="88" spans="3:42">
      <c r="D88" s="43" t="s">
        <v>528</v>
      </c>
      <c r="E88" s="44" t="s">
        <v>22696</v>
      </c>
      <c r="F88" s="43" t="s">
        <v>527</v>
      </c>
      <c r="G88" s="43" t="s">
        <v>548</v>
      </c>
      <c r="H88" s="43" t="s">
        <v>2830</v>
      </c>
      <c r="I88" t="s">
        <v>22669</v>
      </c>
      <c r="J88" s="43" t="s">
        <v>692</v>
      </c>
      <c r="M88" t="s">
        <v>198</v>
      </c>
      <c r="N88" s="43" t="s">
        <v>198</v>
      </c>
      <c r="O88" s="43" t="s">
        <v>198</v>
      </c>
      <c r="P88">
        <v>3</v>
      </c>
      <c r="Q88" s="8">
        <v>645764992</v>
      </c>
      <c r="R88" s="1" t="s">
        <v>22697</v>
      </c>
      <c r="S88">
        <v>81</v>
      </c>
      <c r="T88">
        <v>0</v>
      </c>
      <c r="X88" s="48">
        <v>3.7959999999999998</v>
      </c>
      <c r="Y88" s="48">
        <v>3.9180000000000001</v>
      </c>
      <c r="Z88" s="48">
        <v>3.2679999999999998</v>
      </c>
      <c r="AA88" s="48">
        <v>3.496</v>
      </c>
      <c r="AB88" s="48">
        <v>3.819</v>
      </c>
      <c r="AC88" s="48">
        <v>3.61</v>
      </c>
      <c r="AG88">
        <v>2353</v>
      </c>
      <c r="AH88">
        <v>9</v>
      </c>
      <c r="AI88">
        <v>639</v>
      </c>
      <c r="AJ88">
        <v>477</v>
      </c>
    </row>
    <row r="89" spans="3:42">
      <c r="C89" s="43"/>
      <c r="D89" s="43" t="s">
        <v>487</v>
      </c>
      <c r="E89" s="44" t="s">
        <v>784</v>
      </c>
      <c r="F89" s="43" t="s">
        <v>529</v>
      </c>
      <c r="G89" s="43" t="s">
        <v>556</v>
      </c>
      <c r="H89" s="43" t="s">
        <v>14394</v>
      </c>
      <c r="I89" t="s">
        <v>22677</v>
      </c>
      <c r="J89" s="43" t="s">
        <v>692</v>
      </c>
      <c r="M89" s="43" t="s">
        <v>198</v>
      </c>
      <c r="N89" s="43" t="s">
        <v>198</v>
      </c>
      <c r="O89" s="43" t="s">
        <v>198</v>
      </c>
      <c r="P89">
        <v>1</v>
      </c>
      <c r="Q89" s="8">
        <v>638264706</v>
      </c>
      <c r="R89" s="1" t="s">
        <v>22705</v>
      </c>
      <c r="S89">
        <v>73</v>
      </c>
      <c r="T89" s="3">
        <v>0</v>
      </c>
      <c r="X89" s="48">
        <v>4.5049999999999999</v>
      </c>
      <c r="Y89" s="48">
        <v>3.7130000000000001</v>
      </c>
      <c r="Z89" s="48">
        <v>4.476</v>
      </c>
      <c r="AA89" s="48">
        <v>3.919</v>
      </c>
      <c r="AB89" s="48">
        <v>4.1929999999999996</v>
      </c>
      <c r="AC89" s="48">
        <v>4.0170000000000003</v>
      </c>
      <c r="AG89">
        <v>4458</v>
      </c>
      <c r="AH89">
        <v>38</v>
      </c>
      <c r="AI89">
        <v>1167</v>
      </c>
      <c r="AJ89">
        <v>862</v>
      </c>
    </row>
    <row r="90" spans="3:42">
      <c r="C90" s="43"/>
      <c r="D90" s="43" t="s">
        <v>531</v>
      </c>
      <c r="E90" s="44" t="s">
        <v>784</v>
      </c>
      <c r="F90" s="43" t="s">
        <v>530</v>
      </c>
      <c r="G90" s="43" t="s">
        <v>557</v>
      </c>
      <c r="H90" s="43" t="s">
        <v>3946</v>
      </c>
      <c r="I90" t="s">
        <v>22678</v>
      </c>
      <c r="J90" s="43" t="s">
        <v>692</v>
      </c>
      <c r="M90" s="43" t="s">
        <v>41</v>
      </c>
      <c r="N90" s="43" t="s">
        <v>198</v>
      </c>
      <c r="O90" s="43" t="s">
        <v>198</v>
      </c>
      <c r="P90">
        <v>5</v>
      </c>
      <c r="Q90" s="8">
        <v>645772239</v>
      </c>
      <c r="R90" s="1" t="s">
        <v>22706</v>
      </c>
      <c r="S90">
        <v>98</v>
      </c>
      <c r="T90" s="3">
        <v>2.0000000000000001E-84</v>
      </c>
      <c r="X90" s="48">
        <v>9.4770000000000003</v>
      </c>
      <c r="Y90" s="48">
        <v>7.4</v>
      </c>
      <c r="Z90" s="48">
        <v>9.9670000000000005</v>
      </c>
      <c r="AA90" s="48">
        <v>7.3179999999999996</v>
      </c>
      <c r="AB90" s="48">
        <v>5.883</v>
      </c>
      <c r="AC90" s="48">
        <v>6.8479999999999999</v>
      </c>
      <c r="AG90">
        <v>774</v>
      </c>
      <c r="AH90">
        <v>11</v>
      </c>
      <c r="AI90">
        <v>185</v>
      </c>
      <c r="AJ90">
        <v>165</v>
      </c>
    </row>
    <row r="91" spans="3:42">
      <c r="C91" s="43"/>
      <c r="E91" s="44" t="s">
        <v>784</v>
      </c>
      <c r="G91" s="43" t="s">
        <v>558</v>
      </c>
      <c r="H91" s="43" t="s">
        <v>6224</v>
      </c>
      <c r="I91" t="s">
        <v>22679</v>
      </c>
      <c r="J91" s="43" t="s">
        <v>692</v>
      </c>
      <c r="M91" s="43" t="s">
        <v>41</v>
      </c>
      <c r="N91" s="43" t="s">
        <v>198</v>
      </c>
      <c r="O91" s="43" t="s">
        <v>198</v>
      </c>
      <c r="P91">
        <v>1</v>
      </c>
      <c r="Q91" s="8">
        <v>638265816</v>
      </c>
      <c r="R91" s="1" t="s">
        <v>22707</v>
      </c>
      <c r="S91">
        <v>74</v>
      </c>
      <c r="T91" s="3">
        <v>3.9999999999999997E-76</v>
      </c>
      <c r="X91" s="48">
        <v>3.4409999999999998</v>
      </c>
      <c r="Y91" s="48">
        <v>2.86</v>
      </c>
      <c r="Z91" s="48">
        <v>2.7349999999999999</v>
      </c>
      <c r="AA91" s="48">
        <v>4.798</v>
      </c>
      <c r="AB91" s="48">
        <v>2.9609999999999999</v>
      </c>
      <c r="AC91" s="48">
        <v>4.37</v>
      </c>
      <c r="AG91">
        <v>798</v>
      </c>
      <c r="AH91">
        <v>14</v>
      </c>
      <c r="AI91">
        <v>195</v>
      </c>
      <c r="AJ91">
        <v>169</v>
      </c>
    </row>
    <row r="92" spans="3:42">
      <c r="D92" s="43" t="s">
        <v>533</v>
      </c>
      <c r="E92" s="44" t="s">
        <v>784</v>
      </c>
      <c r="F92" s="43" t="s">
        <v>532</v>
      </c>
      <c r="J92" s="43" t="s">
        <v>692</v>
      </c>
    </row>
    <row r="93" spans="3:42">
      <c r="D93" s="43" t="s">
        <v>535</v>
      </c>
      <c r="E93" s="44" t="s">
        <v>784</v>
      </c>
      <c r="F93" s="43" t="s">
        <v>534</v>
      </c>
      <c r="J93" s="43" t="s">
        <v>692</v>
      </c>
    </row>
    <row r="94" spans="3:42">
      <c r="C94" s="43"/>
      <c r="D94" s="43" t="s">
        <v>537</v>
      </c>
      <c r="E94" s="44" t="s">
        <v>784</v>
      </c>
      <c r="F94" s="43" t="s">
        <v>536</v>
      </c>
      <c r="G94" s="43" t="s">
        <v>559</v>
      </c>
      <c r="H94" s="43" t="s">
        <v>14558</v>
      </c>
      <c r="I94" t="s">
        <v>22680</v>
      </c>
      <c r="J94" s="43" t="s">
        <v>692</v>
      </c>
      <c r="M94" s="43" t="s">
        <v>41</v>
      </c>
      <c r="N94" s="43" t="s">
        <v>198</v>
      </c>
      <c r="O94" s="43" t="s">
        <v>198</v>
      </c>
      <c r="P94">
        <v>1</v>
      </c>
      <c r="Q94" s="8">
        <v>638262089</v>
      </c>
      <c r="R94" s="1" t="s">
        <v>22708</v>
      </c>
      <c r="S94">
        <v>84</v>
      </c>
      <c r="T94" s="3">
        <v>2E-91</v>
      </c>
      <c r="X94" s="48">
        <v>6.415</v>
      </c>
      <c r="Y94" s="48">
        <v>4.718</v>
      </c>
      <c r="Z94" s="48">
        <v>5.0810000000000004</v>
      </c>
      <c r="AA94" s="48">
        <v>3.0760000000000001</v>
      </c>
      <c r="AB94" s="48">
        <v>2.3140000000000001</v>
      </c>
      <c r="AC94" s="48">
        <v>2.86</v>
      </c>
      <c r="AG94">
        <v>967</v>
      </c>
      <c r="AH94">
        <v>7</v>
      </c>
      <c r="AI94">
        <v>227</v>
      </c>
      <c r="AJ94">
        <v>202</v>
      </c>
    </row>
    <row r="95" spans="3:42">
      <c r="D95" s="43" t="s">
        <v>539</v>
      </c>
      <c r="E95" s="44" t="s">
        <v>784</v>
      </c>
      <c r="F95" s="43" t="s">
        <v>538</v>
      </c>
      <c r="J95" s="43" t="s">
        <v>692</v>
      </c>
    </row>
    <row r="97" spans="4:36">
      <c r="D97" s="43" t="s">
        <v>714</v>
      </c>
      <c r="F97" s="43"/>
      <c r="G97" s="43" t="s">
        <v>710</v>
      </c>
      <c r="H97" t="s">
        <v>711</v>
      </c>
      <c r="I97" s="43" t="s">
        <v>712</v>
      </c>
      <c r="J97" s="43" t="s">
        <v>719</v>
      </c>
      <c r="K97" s="43">
        <v>4</v>
      </c>
      <c r="L97" s="43">
        <v>6</v>
      </c>
      <c r="M97" s="43" t="s">
        <v>198</v>
      </c>
      <c r="N97" s="43"/>
      <c r="O97" s="43" t="s">
        <v>713</v>
      </c>
      <c r="P97" s="43">
        <v>1</v>
      </c>
      <c r="Q97" s="8">
        <v>638266990</v>
      </c>
      <c r="R97" s="1" t="s">
        <v>715</v>
      </c>
      <c r="S97" s="43">
        <v>75</v>
      </c>
      <c r="T97" s="9">
        <v>0</v>
      </c>
      <c r="U97" s="43"/>
      <c r="V97" s="43"/>
      <c r="W97" s="43"/>
      <c r="X97" s="48">
        <v>2.9910000000000001</v>
      </c>
      <c r="Y97" s="48">
        <v>5.16</v>
      </c>
      <c r="Z97" s="48">
        <v>2.0640000000000001</v>
      </c>
      <c r="AA97" s="48">
        <v>6.0880000000000001</v>
      </c>
      <c r="AB97" s="48">
        <v>7.43</v>
      </c>
      <c r="AC97" s="48">
        <v>6.3949999999999996</v>
      </c>
      <c r="AG97">
        <v>4209</v>
      </c>
      <c r="AH97">
        <v>26</v>
      </c>
      <c r="AI97">
        <v>1132</v>
      </c>
      <c r="AJ97">
        <v>880</v>
      </c>
    </row>
    <row r="98" spans="4:36">
      <c r="D98" s="43"/>
      <c r="F98" s="43"/>
      <c r="G98" s="43" t="s">
        <v>716</v>
      </c>
      <c r="H98" t="s">
        <v>717</v>
      </c>
      <c r="I98" s="43" t="s">
        <v>718</v>
      </c>
      <c r="J98" s="43" t="s">
        <v>719</v>
      </c>
      <c r="K98" s="43"/>
      <c r="L98" s="43">
        <v>6</v>
      </c>
      <c r="M98" s="43" t="s">
        <v>198</v>
      </c>
      <c r="N98" s="43"/>
      <c r="O98" s="43" t="s">
        <v>713</v>
      </c>
      <c r="P98" s="43">
        <v>3</v>
      </c>
      <c r="Q98" s="8">
        <v>645765255</v>
      </c>
      <c r="R98" s="1" t="s">
        <v>720</v>
      </c>
      <c r="S98" s="43">
        <v>73</v>
      </c>
      <c r="T98" s="9">
        <v>0</v>
      </c>
      <c r="U98" s="43"/>
      <c r="V98" s="43"/>
      <c r="W98" s="43"/>
      <c r="X98" s="48">
        <v>2.7989999999999999</v>
      </c>
      <c r="Y98" s="48">
        <v>3.323</v>
      </c>
      <c r="Z98" s="48">
        <v>2.1869999999999998</v>
      </c>
      <c r="AA98" s="48">
        <v>2.4710000000000001</v>
      </c>
      <c r="AB98" s="48">
        <v>3.1989999999999998</v>
      </c>
      <c r="AC98" s="48">
        <v>2.669</v>
      </c>
      <c r="AG98">
        <v>4489</v>
      </c>
      <c r="AH98">
        <v>33</v>
      </c>
      <c r="AI98">
        <v>1292</v>
      </c>
      <c r="AJ98">
        <v>960</v>
      </c>
    </row>
    <row r="99" spans="4:36">
      <c r="D99" s="43"/>
      <c r="F99" s="43"/>
      <c r="G99" s="43" t="s">
        <v>722</v>
      </c>
      <c r="H99" t="s">
        <v>721</v>
      </c>
      <c r="I99" s="43" t="s">
        <v>723</v>
      </c>
      <c r="J99" s="43" t="s">
        <v>719</v>
      </c>
      <c r="K99" s="43"/>
      <c r="L99" s="43">
        <v>6</v>
      </c>
      <c r="M99" s="43" t="s">
        <v>198</v>
      </c>
      <c r="N99" s="43"/>
      <c r="O99" s="43" t="s">
        <v>713</v>
      </c>
      <c r="P99" s="43">
        <v>3</v>
      </c>
      <c r="Q99" s="8">
        <v>645765102</v>
      </c>
      <c r="R99" s="1" t="s">
        <v>724</v>
      </c>
      <c r="S99" s="43">
        <v>58</v>
      </c>
      <c r="T99" s="9">
        <v>0</v>
      </c>
      <c r="U99" s="43"/>
      <c r="V99" s="43"/>
      <c r="W99" s="43"/>
      <c r="X99" s="48">
        <v>3.0840000000000001</v>
      </c>
      <c r="Y99" s="48">
        <v>3.7069999999999999</v>
      </c>
      <c r="Z99" s="48">
        <v>4.3250000000000002</v>
      </c>
      <c r="AA99" s="48">
        <v>2.8210000000000002</v>
      </c>
      <c r="AB99" s="48">
        <v>4.7670000000000003</v>
      </c>
      <c r="AC99" s="48">
        <v>3.0129999999999999</v>
      </c>
      <c r="AG99">
        <v>6145</v>
      </c>
      <c r="AH99">
        <v>44</v>
      </c>
      <c r="AI99">
        <v>1669</v>
      </c>
      <c r="AJ99">
        <v>1275</v>
      </c>
    </row>
    <row r="100" spans="4:36">
      <c r="D100" s="43"/>
      <c r="F100" s="43"/>
      <c r="G100" s="43" t="s">
        <v>726</v>
      </c>
      <c r="H100" t="s">
        <v>725</v>
      </c>
      <c r="I100" s="43" t="s">
        <v>727</v>
      </c>
      <c r="J100" s="43" t="s">
        <v>719</v>
      </c>
      <c r="K100" s="43"/>
      <c r="L100" s="43">
        <v>6</v>
      </c>
      <c r="M100" s="43" t="s">
        <v>198</v>
      </c>
      <c r="N100" s="43"/>
      <c r="O100" s="43" t="s">
        <v>713</v>
      </c>
      <c r="P100" s="43">
        <v>5</v>
      </c>
      <c r="Q100" s="8">
        <v>645772476</v>
      </c>
      <c r="R100" s="1" t="s">
        <v>728</v>
      </c>
      <c r="S100" s="43">
        <v>67</v>
      </c>
      <c r="T100" s="9">
        <v>0</v>
      </c>
      <c r="U100" s="43"/>
      <c r="V100" s="43"/>
      <c r="W100" s="43"/>
      <c r="X100" s="48">
        <v>7.9000000000000001E-2</v>
      </c>
      <c r="Y100" s="48">
        <v>9.8000000000000004E-2</v>
      </c>
      <c r="Z100" s="48">
        <v>5.194</v>
      </c>
      <c r="AA100" s="48">
        <v>0.161</v>
      </c>
      <c r="AB100" s="48">
        <v>0.39400000000000002</v>
      </c>
      <c r="AC100" s="48">
        <v>0.21</v>
      </c>
      <c r="AG100">
        <v>4661</v>
      </c>
      <c r="AH100">
        <v>41</v>
      </c>
      <c r="AI100">
        <v>1260</v>
      </c>
      <c r="AJ100">
        <v>960</v>
      </c>
    </row>
    <row r="108" spans="4:36">
      <c r="N108" s="48"/>
      <c r="O108" s="48"/>
    </row>
    <row r="109" spans="4:36">
      <c r="N109" s="48"/>
      <c r="O109" s="48"/>
    </row>
    <row r="110" spans="4:36">
      <c r="N110" s="48"/>
      <c r="O110" s="48"/>
    </row>
    <row r="111" spans="4:36">
      <c r="N111" s="48"/>
      <c r="O111" s="48"/>
    </row>
    <row r="112" spans="4:36">
      <c r="N112" s="48"/>
      <c r="O112" s="48"/>
    </row>
    <row r="113" spans="14:15">
      <c r="N113" s="48"/>
      <c r="O113" s="48"/>
    </row>
  </sheetData>
  <mergeCells count="1">
    <mergeCell ref="P1:T1"/>
  </mergeCells>
  <hyperlinks>
    <hyperlink ref="C6" r:id="rId1" display="http://130.88.248.2:1555/ACLA/NEW-IMAGE?type=REACTION&amp;object=NADH-DEHYDROG-A-RXN"/>
    <hyperlink ref="F20" r:id="rId2" display="http://www.genome.jp/dbget-bin/www_bget?ko:K00356"/>
    <hyperlink ref="C26" r:id="rId3" display="http://130.88.248.2:1555/AFU293/NEW-IMAGE?type=REACTION&amp;object=1.10.2.2-RXN"/>
    <hyperlink ref="C37" r:id="rId4" display="http://130.88.248.2:1555/AFU293/NEW-IMAGE?type=REACTION&amp;object=CYTOCHROME-C-OXIDASE-RXN"/>
    <hyperlink ref="C57" r:id="rId5" display="http://130.88.248.2:1555/AFU293/NEW-IMAGE?type=REACTION&amp;object=ATPSYN-RXN"/>
    <hyperlink ref="B6" r:id="rId6" display="http://130.88.248.2:1555/ACLA/NEW-IMAGE?type=REACTION&amp;object=NADH-DEHYDROG-A-RXN"/>
    <hyperlink ref="B26" r:id="rId7" display="http://130.88.248.2:1555/AFU293/NEW-IMAGE?type=REACTION&amp;object=1.10.2.2-RXN"/>
    <hyperlink ref="B37" r:id="rId8" display="http://130.88.248.2:1555/AFU293/NEW-IMAGE?type=REACTION&amp;object=CYTOCHROME-C-OXIDASE-RXN"/>
    <hyperlink ref="B4" r:id="rId9" display="http://metacyc.com/META/NEW-IMAGE?type=REACTION&amp;object=INORGPYROPHOSPHAT-RXN"/>
    <hyperlink ref="C4" r:id="rId10" display="http://metacyc.com/META/NEW-IMAGE?type=REACTION&amp;object=INORGPYROPHOSPHAT-RXN"/>
    <hyperlink ref="C54" r:id="rId11" display="http://130.88.248.2:1555/AFU293/NEW-IMAGE?type=REACTION&amp;object=ATPSYN-RXN"/>
    <hyperlink ref="B54" r:id="rId12" display="http://130.88.248.2:1555/AFU293/NEW-IMAGE?type=REACTION&amp;object=ATPSYN-RXN"/>
    <hyperlink ref="Q4" r:id="rId13" display="http://img.jgi.doe.gov/cgi-bin/w/main.cgi?section=GeneDetail&amp;page=geneDetail&amp;gene_oid=645778598"/>
    <hyperlink ref="Q54" r:id="rId14" display="http://img.jgi.doe.gov/cgi-bin/w/main.cgi?section=GeneDetail&amp;page=geneDetail&amp;gene_oid=645768701"/>
    <hyperlink ref="R54" r:id="rId15" display="http://img.jgi.doe.gov/cgi-bin/w/main.cgi?exportGenes=1&amp;exportType=nucleic&amp;gene_oid=645768701&amp;up_stream=0&amp;down_stream=0"/>
    <hyperlink ref="R4" r:id="rId16" display="http://img.jgi.doe.gov/cgi-bin/w/main.cgi?exportGenes=1&amp;exportType=nucleic&amp;gene_oid=645778598&amp;up_stream=0&amp;down_stream=0"/>
    <hyperlink ref="Q55" r:id="rId17" display="http://img.jgi.doe.gov/cgi-bin/w/main.cgi?section=GeneDetail&amp;page=geneDetail&amp;gene_oid=645760928"/>
    <hyperlink ref="R55" r:id="rId18" display="http://img.jgi.doe.gov/cgi-bin/w/main.cgi?exportGenes=1&amp;exportType=nucleic&amp;gene_oid=645760928&amp;up_stream=0&amp;down_stream=0"/>
    <hyperlink ref="Q97" r:id="rId19" display="http://img.jgi.doe.gov/cgi-bin/w/main.cgi?section=GeneDetail&amp;page=geneDetail&amp;gene_oid=638266990"/>
    <hyperlink ref="R97" r:id="rId20" display="http://img.jgi.doe.gov/cgi-bin/w/main.cgi?exportGenes=1&amp;exportType=nucleic&amp;gene_oid=638266990&amp;up_stream=0&amp;down_stream=0"/>
    <hyperlink ref="Q98" r:id="rId21" display="http://img.jgi.doe.gov/cgi-bin/w/main.cgi?section=GeneDetail&amp;page=geneDetail&amp;gene_oid=645765255"/>
    <hyperlink ref="R98" r:id="rId22" display="http://img.jgi.doe.gov/cgi-bin/w/main.cgi?exportGenes=1&amp;exportType=nucleic&amp;gene_oid=645765255&amp;up_stream=0&amp;down_stream=0"/>
    <hyperlink ref="Q99" r:id="rId23" display="http://img.jgi.doe.gov/cgi-bin/w/main.cgi?section=GeneDetail&amp;page=geneDetail&amp;gene_oid=645765102"/>
    <hyperlink ref="R99" r:id="rId24" display="http://img.jgi.doe.gov/cgi-bin/w/main.cgi?exportGenes=1&amp;exportType=nucleic&amp;gene_oid=645765102&amp;up_stream=0&amp;down_stream=0"/>
    <hyperlink ref="Q100" r:id="rId25" display="http://img.jgi.doe.gov/cgi-bin/w/main.cgi?section=GeneDetail&amp;page=geneDetail&amp;gene_oid=645772476"/>
    <hyperlink ref="R100" r:id="rId26" display="http://img.jgi.doe.gov/cgi-bin/w/main.cgi?exportGenes=1&amp;exportType=nucleic&amp;gene_oid=645772476&amp;up_stream=0&amp;down_stream=0"/>
    <hyperlink ref="B52" r:id="rId27" display="http://metacyc.org/META/NEW-IMAGE?type=REACTION&amp;object=RXN-12352"/>
    <hyperlink ref="C52" r:id="rId28" display="http://metacyc.org/META/NEW-IMAGE?type=REACTION&amp;object=RXN-12352"/>
    <hyperlink ref="Q52" r:id="rId29" display="http://img.jgi.doe.gov/cgi-bin/w/main.cgi?section=GeneDetail&amp;page=geneDetail&amp;gene_oid=645762696"/>
    <hyperlink ref="R52" r:id="rId30" display="http://img.jgi.doe.gov/cgi-bin/w/main.cgi?exportGenes=1&amp;exportType=nucleic&amp;gene_oid=645762696&amp;up_stream=0&amp;down_stream=0"/>
    <hyperlink ref="Q40" r:id="rId31" display="http://img.jgi.doe.gov/cgi-bin/w/main.cgi?section=GeneDetail&amp;page=geneDetail&amp;gene_oid=645774748"/>
    <hyperlink ref="R40" r:id="rId32" display="http://img.jgi.doe.gov/cgi-bin/w/main.cgi?exportGenes=1&amp;exportType=nucleic&amp;gene_oid=645774748&amp;up_stream=0&amp;down_stream=0"/>
    <hyperlink ref="Q41" r:id="rId33" display="http://img.jgi.doe.gov/cgi-bin/w/main.cgi?section=GeneDetail&amp;page=geneDetail&amp;gene_oid=645780873"/>
    <hyperlink ref="R41" r:id="rId34" display="http://img.jgi.doe.gov/cgi-bin/w/main.cgi?exportGenes=1&amp;exportType=nucleic&amp;gene_oid=645780873&amp;up_stream=0&amp;down_stream=0"/>
    <hyperlink ref="Q42" r:id="rId35" display="http://img.jgi.doe.gov/cgi-bin/w/main.cgi?section=GeneDetail&amp;page=geneDetail&amp;gene_oid=645778737"/>
    <hyperlink ref="R42" r:id="rId36" display="http://img.jgi.doe.gov/cgi-bin/w/main.cgi?exportGenes=1&amp;exportType=nucleic&amp;gene_oid=645778737&amp;up_stream=0&amp;down_stream=0"/>
    <hyperlink ref="Q43" r:id="rId37" display="http://img.jgi.doe.gov/cgi-bin/w/main.cgi?section=GeneDetail&amp;page=geneDetail&amp;gene_oid=640408596"/>
    <hyperlink ref="R43" r:id="rId38" display="http://img.jgi.doe.gov/cgi-bin/w/main.cgi?exportGenes=1&amp;exportType=nucleic&amp;gene_oid=640408596&amp;up_stream=0&amp;down_stream=0"/>
    <hyperlink ref="Q44" r:id="rId39" display="http://img.jgi.doe.gov/cgi-bin/w/main.cgi?section=GeneDetail&amp;page=geneDetail&amp;gene_oid=645752569"/>
    <hyperlink ref="R44" r:id="rId40" display="http://img.jgi.doe.gov/cgi-bin/w/main.cgi?exportGenes=1&amp;exportType=nucleic&amp;gene_oid=645752569&amp;up_stream=0&amp;down_stream=0"/>
    <hyperlink ref="Q32" r:id="rId41" display="http://img.jgi.doe.gov/cgi-bin/w/main.cgi?section=GeneDetail&amp;page=geneDetail&amp;gene_oid=645757360"/>
    <hyperlink ref="B57" r:id="rId42" display="http://130.88.248.2:1555/AFU293/NEW-IMAGE?type=REACTION&amp;object=ATPSYN-RXN"/>
    <hyperlink ref="C22" r:id="rId43" display="http://130.88.248.2:1555/ACLA/NEW-IMAGE?type=REACTION&amp;object=NADH-DEHYDROG-A-RXN"/>
    <hyperlink ref="B22" r:id="rId44" display="http://130.88.248.2:1555/ACLA/NEW-IMAGE?type=REACTION&amp;object=NADH-DEHYDROG-A-RXN"/>
    <hyperlink ref="Q6" r:id="rId45" display="http://img.jgi.doe.gov/cgi-bin/w/main.cgi?section=GeneDetail&amp;page=geneDetail&amp;gene_oid=645761567"/>
    <hyperlink ref="R6" r:id="rId46" display="http://img.jgi.doe.gov/cgi-bin/w/main.cgi?exportGenes=1&amp;exportType=nucleic&amp;gene_oid=645761567&amp;up_stream=0&amp;down_stream=0"/>
    <hyperlink ref="Q7" r:id="rId47" display="http://img.jgi.doe.gov/cgi-bin/w/main.cgi?section=GeneDetail&amp;page=geneDetail&amp;gene_oid=638265492"/>
    <hyperlink ref="R7" r:id="rId48" display="http://img.jgi.doe.gov/cgi-bin/w/main.cgi?exportGenes=1&amp;exportType=nucleic&amp;gene_oid=638265492&amp;up_stream=0&amp;down_stream=0"/>
    <hyperlink ref="Q8" r:id="rId49" display="http://img.jgi.doe.gov/cgi-bin/w/main.cgi?section=GeneDetail&amp;page=geneDetail&amp;gene_oid=638261900"/>
    <hyperlink ref="R8" r:id="rId50" display="http://img.jgi.doe.gov/cgi-bin/w/main.cgi?exportGenes=1&amp;exportType=nucleic&amp;gene_oid=638261900&amp;up_stream=0&amp;down_stream=0"/>
    <hyperlink ref="R9" r:id="rId51" display="http://img.jgi.doe.gov/cgi-bin/w/main.cgi?exportGenes=1&amp;exportType=nucleic&amp;gene_oid=638267195&amp;up_stream=0&amp;down_stream=0"/>
    <hyperlink ref="R10" r:id="rId52" display="http://img.jgi.doe.gov/cgi-bin/w/main.cgi?exportGenes=1&amp;exportType=nucleic&amp;gene_oid=645779017&amp;up_stream=0&amp;down_stream=0"/>
    <hyperlink ref="Q11" r:id="rId53" display="http://img.jgi.doe.gov/cgi-bin/w/main.cgi?section=GeneDetail&amp;page=geneDetail&amp;gene_oid=638261439"/>
    <hyperlink ref="R11" r:id="rId54" display="http://img.jgi.doe.gov/cgi-bin/w/main.cgi?exportGenes=1&amp;exportType=nucleic&amp;gene_oid=638261439&amp;up_stream=0&amp;down_stream=0"/>
    <hyperlink ref="Q12" r:id="rId55" display="http://img.jgi.doe.gov/cgi-bin/w/main.cgi?section=GeneDetail&amp;page=geneDetail&amp;gene_oid=645758016"/>
    <hyperlink ref="R12" r:id="rId56" display="http://img.jgi.doe.gov/cgi-bin/w/main.cgi?exportGenes=1&amp;exportType=nucleic&amp;gene_oid=645758016&amp;up_stream=0&amp;down_stream=0"/>
    <hyperlink ref="R13" r:id="rId57" display="http://img.jgi.doe.gov/cgi-bin/w/main.cgi?exportGenes=1&amp;exportType=nucleic&amp;gene_oid=645757178&amp;up_stream=0&amp;down_stream=0"/>
    <hyperlink ref="R14" r:id="rId58" display="http://img.jgi.doe.gov/cgi-bin/w/main.cgi?exportGenes=1&amp;exportType=nucleic&amp;gene_oid=640408705&amp;up_stream=0&amp;down_stream=0"/>
    <hyperlink ref="R15" r:id="rId59" display="http://img.jgi.doe.gov/cgi-bin/w/main.cgi?exportGenes=1&amp;exportType=nucleic&amp;gene_oid=638263631&amp;up_stream=0&amp;down_stream=0"/>
    <hyperlink ref="R16" r:id="rId60" display="http://img.jgi.doe.gov/cgi-bin/w/main.cgi?exportGenes=1&amp;exportType=nucleic&amp;gene_oid=638267588&amp;up_stream=0&amp;down_stream=0"/>
    <hyperlink ref="R17" r:id="rId61" display="http://img.jgi.doe.gov/cgi-bin/w/main.cgi?exportGenes=1&amp;exportType=nucleic&amp;gene_oid=638264682&amp;up_stream=0&amp;down_stream=0"/>
    <hyperlink ref="R18" r:id="rId62" display="http://img.jgi.doe.gov/cgi-bin/w/main.cgi?exportGenes=1&amp;exportType=nucleic&amp;gene_oid=638259596&amp;up_stream=0&amp;down_stream=0"/>
    <hyperlink ref="R19" r:id="rId63" display="http://img.jgi.doe.gov/cgi-bin/w/main.cgi?exportGenes=1&amp;exportType=nucleic&amp;gene_oid=645754113&amp;up_stream=0&amp;down_stream=0"/>
    <hyperlink ref="R20" r:id="rId64" display="http://img.jgi.doe.gov/cgi-bin/w/main.cgi?exportGenes=1&amp;exportType=nucleic&amp;gene_oid=638263117&amp;up_stream=0&amp;down_stream=0"/>
    <hyperlink ref="R22" r:id="rId65" display="http://img.jgi.doe.gov/cgi-bin/w/main.cgi?exportGenes=1&amp;exportType=nucleic&amp;gene_oid=638261170&amp;up_stream=0&amp;down_stream=0"/>
    <hyperlink ref="R23" r:id="rId66" display="http://img.jgi.doe.gov/cgi-bin/w/main.cgi?exportGenes=1&amp;exportType=nucleic&amp;gene_oid=638261170&amp;up_stream=0&amp;down_stream=0"/>
    <hyperlink ref="R24" r:id="rId67" display="http://img.jgi.doe.gov/cgi-bin/w/main.cgi?exportGenes=1&amp;exportType=nucleic&amp;gene_oid=638261170&amp;up_stream=0&amp;down_stream=0"/>
    <hyperlink ref="R26" r:id="rId68" display="http://img.jgi.doe.gov/cgi-bin/w/main.cgi?exportGenes=1&amp;exportType=nucleic&amp;gene_oid=645760406&amp;up_stream=0&amp;down_stream=0"/>
    <hyperlink ref="R28" r:id="rId69" display="http://img.jgi.doe.gov/cgi-bin/w/main.cgi?exportGenes=1&amp;exportType=nucleic&amp;gene_oid=645763033&amp;up_stream=0&amp;down_stream=0"/>
    <hyperlink ref="R30" r:id="rId70" display="http://img.jgi.doe.gov/cgi-bin/w/main.cgi?exportGenes=1&amp;exportType=nucleic&amp;gene_oid=645765406&amp;up_stream=0&amp;down_stream=0"/>
    <hyperlink ref="R32" r:id="rId71" display="http://img.jgi.doe.gov/cgi-bin/w/main.cgi?exportGenes=1&amp;exportType=nucleic&amp;gene_oid=638264253&amp;up_stream=0&amp;down_stream=0"/>
    <hyperlink ref="C79" r:id="rId72" display="http://130.88.248.2:1555/AFU293/NEW-IMAGE?type=REACTION&amp;object=ATPSYN-RXN"/>
    <hyperlink ref="B79" r:id="rId73" display="http://130.88.248.2:1555/AFU293/NEW-IMAGE?type=REACTION&amp;object=ATPSYN-RXN"/>
    <hyperlink ref="Q59" r:id="rId74" display="http://img.jgi.doe.gov/cgi-bin/w/main.cgi?section=GeneDetail&amp;page=geneDetail&amp;gene_oid=645760221"/>
    <hyperlink ref="R59" r:id="rId75" display="http://img.jgi.doe.gov/cgi-bin/w/main.cgi?exportGenes=1&amp;exportType=nucleic&amp;gene_oid=645760221&amp;up_stream=0&amp;down_stream=0"/>
    <hyperlink ref="Q64" r:id="rId76" display="http://img.jgi.doe.gov/cgi-bin/w/main.cgi?section=GeneDetail&amp;page=geneDetail&amp;gene_oid=638268874"/>
    <hyperlink ref="R64" r:id="rId77" display="http://img.jgi.doe.gov/cgi-bin/w/main.cgi?exportGenes=1&amp;exportType=nucleic&amp;gene_oid=638268874&amp;up_stream=0&amp;down_stream=0"/>
    <hyperlink ref="Q65" r:id="rId78" display="http://img.jgi.doe.gov/cgi-bin/w/main.cgi?section=GeneDetail&amp;page=geneDetail&amp;gene_oid=645755981"/>
    <hyperlink ref="R65" r:id="rId79" display="http://img.jgi.doe.gov/cgi-bin/w/main.cgi?exportGenes=1&amp;exportType=nucleic&amp;gene_oid=645755981&amp;up_stream=0&amp;down_stream=0"/>
    <hyperlink ref="Q66" r:id="rId80" display="http://img.jgi.doe.gov/cgi-bin/w/main.cgi?section=GeneDetail&amp;page=geneDetail&amp;gene_oid=645775189"/>
    <hyperlink ref="R66" r:id="rId81" display="http://img.jgi.doe.gov/cgi-bin/w/main.cgi?exportGenes=1&amp;exportType=nucleic&amp;gene_oid=645775189&amp;up_stream=0&amp;down_stream=0"/>
    <hyperlink ref="Q68" r:id="rId82" display="http://img.jgi.doe.gov/cgi-bin/w/main.cgi?section=GeneDetail&amp;page=geneDetail&amp;gene_oid=638259279"/>
    <hyperlink ref="R68" r:id="rId83" display="http://img.jgi.doe.gov/cgi-bin/w/main.cgi?exportGenes=1&amp;exportType=nucleic&amp;gene_oid=638259279&amp;up_stream=0&amp;down_stream=0"/>
    <hyperlink ref="Q69" r:id="rId84" display="http://img.jgi.doe.gov/cgi-bin/w/main.cgi?section=GeneDetail&amp;page=geneDetail&amp;gene_oid=638261768"/>
    <hyperlink ref="R69" r:id="rId85" display="http://img.jgi.doe.gov/cgi-bin/w/main.cgi?exportGenes=1&amp;exportType=nucleic&amp;gene_oid=638261768&amp;up_stream=0&amp;down_stream=0"/>
    <hyperlink ref="Q70" r:id="rId86" display="http://img.jgi.doe.gov/cgi-bin/w/main.cgi?section=GeneDetail&amp;page=geneDetail&amp;gene_oid=645777461"/>
    <hyperlink ref="R70" r:id="rId87" display="http://img.jgi.doe.gov/cgi-bin/w/main.cgi?exportGenes=1&amp;exportType=nucleic&amp;gene_oid=645777461&amp;up_stream=0&amp;down_stream=0"/>
    <hyperlink ref="Q71" r:id="rId88" display="http://img.jgi.doe.gov/cgi-bin/w/main.cgi?section=GeneDetail&amp;page=geneDetail&amp;gene_oid=638261175"/>
    <hyperlink ref="R71" r:id="rId89" display="http://img.jgi.doe.gov/cgi-bin/w/main.cgi?exportGenes=1&amp;exportType=nucleic&amp;gene_oid=638261175&amp;up_stream=0&amp;down_stream=0"/>
    <hyperlink ref="Q88" r:id="rId90" display="http://img.jgi.doe.gov/cgi-bin/w/main.cgi?section=GeneDetail&amp;page=geneDetail&amp;gene_oid=645764992"/>
    <hyperlink ref="R88" r:id="rId91" display="http://img.jgi.doe.gov/cgi-bin/w/main.cgi?exportGenes=1&amp;exportType=nucleic&amp;gene_oid=645764992&amp;up_stream=0&amp;down_stream=0"/>
    <hyperlink ref="Q80" r:id="rId92" display="http://img.jgi.doe.gov/cgi-bin/w/main.cgi?section=GeneDetail&amp;page=geneDetail&amp;gene_oid=638265291"/>
    <hyperlink ref="R80" r:id="rId93" display="http://img.jgi.doe.gov/cgi-bin/w/main.cgi?exportGenes=1&amp;exportType=nucleic&amp;gene_oid=638265291&amp;up_stream=0&amp;down_stream=0"/>
    <hyperlink ref="Q81" r:id="rId94" display="http://img.jgi.doe.gov/cgi-bin/w/main.cgi?section=GeneDetail&amp;page=geneDetail&amp;gene_oid=645770714"/>
    <hyperlink ref="R81" r:id="rId95" display="http://img.jgi.doe.gov/cgi-bin/w/main.cgi?exportGenes=1&amp;exportType=nucleic&amp;gene_oid=645770714&amp;up_stream=0&amp;down_stream=0"/>
    <hyperlink ref="Q82" r:id="rId96" display="http://img.jgi.doe.gov/cgi-bin/w/main.cgi?section=GeneDetail&amp;page=geneDetail&amp;gene_oid=638261852"/>
    <hyperlink ref="R82" r:id="rId97" display="http://img.jgi.doe.gov/cgi-bin/w/main.cgi?exportGenes=1&amp;exportType=nucleic&amp;gene_oid=638261852&amp;up_stream=0&amp;down_stream=0"/>
    <hyperlink ref="Q83" r:id="rId98" display="http://img.jgi.doe.gov/cgi-bin/w/main.cgi?section=GeneDetail&amp;page=geneDetail&amp;gene_oid=645758915"/>
    <hyperlink ref="R83" r:id="rId99" display="http://img.jgi.doe.gov/cgi-bin/w/main.cgi?exportGenes=1&amp;exportType=nucleic&amp;gene_oid=645758915&amp;up_stream=0&amp;down_stream=0"/>
    <hyperlink ref="Q84" r:id="rId100" display="http://img.jgi.doe.gov/cgi-bin/w/main.cgi?section=GeneDetail&amp;page=geneDetail&amp;gene_oid=645774414"/>
    <hyperlink ref="R84" r:id="rId101" display="http://img.jgi.doe.gov/cgi-bin/w/main.cgi?exportGenes=1&amp;exportType=nucleic&amp;gene_oid=645774414&amp;up_stream=0&amp;down_stream=0"/>
    <hyperlink ref="Q85" r:id="rId102" display="http://img.jgi.doe.gov/cgi-bin/w/main.cgi?section=GeneDetail&amp;page=geneDetail&amp;gene_oid=645777771"/>
    <hyperlink ref="R85" r:id="rId103" display="http://img.jgi.doe.gov/cgi-bin/w/main.cgi?exportGenes=1&amp;exportType=nucleic&amp;gene_oid=645777771&amp;up_stream=0&amp;down_stream=0"/>
    <hyperlink ref="Q86" r:id="rId104" display="http://img.jgi.doe.gov/cgi-bin/w/main.cgi?section=GeneDetail&amp;page=geneDetail&amp;gene_oid=645764881"/>
    <hyperlink ref="R86" r:id="rId105" display="http://img.jgi.doe.gov/cgi-bin/w/main.cgi?exportGenes=1&amp;exportType=nucleic&amp;gene_oid=645764881&amp;up_stream=0&amp;down_stream=0"/>
    <hyperlink ref="Q89" r:id="rId106" display="http://img.jgi.doe.gov/cgi-bin/w/main.cgi?section=GeneDetail&amp;page=geneDetail&amp;gene_oid=638264706"/>
    <hyperlink ref="R89" r:id="rId107" display="http://img.jgi.doe.gov/cgi-bin/w/main.cgi?exportGenes=1&amp;exportType=nucleic&amp;gene_oid=638264706&amp;up_stream=0&amp;down_stream=0"/>
    <hyperlink ref="Q90" r:id="rId108" display="http://img.jgi.doe.gov/cgi-bin/w/main.cgi?section=GeneDetail&amp;page=geneDetail&amp;gene_oid=645772239"/>
    <hyperlink ref="R90" r:id="rId109" display="http://img.jgi.doe.gov/cgi-bin/w/main.cgi?exportGenes=1&amp;exportType=nucleic&amp;gene_oid=645772239&amp;up_stream=0&amp;down_stream=0"/>
    <hyperlink ref="Q91" r:id="rId110" display="http://img.jgi.doe.gov/cgi-bin/w/main.cgi?section=GeneDetail&amp;page=geneDetail&amp;gene_oid=638265816"/>
    <hyperlink ref="R91" r:id="rId111" display="http://img.jgi.doe.gov/cgi-bin/w/main.cgi?exportGenes=1&amp;exportType=nucleic&amp;gene_oid=638265816&amp;up_stream=0&amp;down_stream=0"/>
    <hyperlink ref="Q94" r:id="rId112" display="http://img.jgi.doe.gov/cgi-bin/w/main.cgi?section=GeneDetail&amp;page=geneDetail&amp;gene_oid=638262089"/>
    <hyperlink ref="R94" r:id="rId113" display="http://img.jgi.doe.gov/cgi-bin/w/main.cgi?exportGenes=1&amp;exportType=nucleic&amp;gene_oid=638262089&amp;up_stream=0&amp;down_stream=0"/>
    <hyperlink ref="Q60" r:id="rId114" display="http://img.jgi.doe.gov/cgi-bin/w/main.cgi?section=GeneDetail&amp;page=geneDetail&amp;gene_oid=645762219"/>
    <hyperlink ref="R60" r:id="rId115" display="http://img.jgi.doe.gov/cgi-bin/w/main.cgi?exportGenes=1&amp;exportType=nucleic&amp;gene_oid=645762219&amp;up_stream=0&amp;down_stream=0"/>
    <hyperlink ref="Q67" r:id="rId116" display="http://img.jgi.doe.gov/cgi-bin/w/main.cgi?section=GeneDetail&amp;page=geneDetail&amp;gene_oid=645765407"/>
    <hyperlink ref="R67" r:id="rId117" display="http://img.jgi.doe.gov/cgi-bin/w/main.cgi?exportGenes=1&amp;exportType=nucleic&amp;gene_oid=645765407&amp;up_stream=0&amp;down_stream=0"/>
    <hyperlink ref="Q33" r:id="rId118" display="http://img.jgi.doe.gov/cgi-bin/w/main.cgi?section=GeneDetail&amp;page=geneDetail&amp;gene_oid=645751983"/>
    <hyperlink ref="R33" r:id="rId119" display="http://img.jgi.doe.gov/cgi-bin/w/main.cgi?exportGenes=1&amp;exportType=nucleic&amp;gene_oid=645751983&amp;up_stream=0&amp;down_stream=0"/>
    <hyperlink ref="Q31" r:id="rId120" display="http://img.jgi.doe.gov/cgi-bin/w/main.cgi?section=GeneDetail&amp;page=geneDetail&amp;gene_oid=645761970"/>
    <hyperlink ref="R31" r:id="rId121" display="http://img.jgi.doe.gov/cgi-bin/w/main.cgi?exportGenes=1&amp;exportType=nucleic&amp;gene_oid=645761970&amp;up_stream=0&amp;down_stream=0"/>
    <hyperlink ref="Q34" r:id="rId122" display="http://img.jgi.doe.gov/cgi-bin/w/main.cgi?section=GeneDetail&amp;page=geneDetail&amp;gene_oid=645761432"/>
    <hyperlink ref="R34" r:id="rId123" display="http://img.jgi.doe.gov/cgi-bin/w/main.cgi?exportGenes=1&amp;exportType=nucleic&amp;gene_oid=645761432&amp;up_stream=0&amp;down_stream=0"/>
    <hyperlink ref="Q49" r:id="rId124" display="http://img.jgi.doe.gov/cgi-bin/w/main.cgi?section=GeneDetail&amp;page=geneDetail&amp;gene_oid=645753093"/>
    <hyperlink ref="R49" r:id="rId125" display="http://img.jgi.doe.gov/cgi-bin/w/main.cgi?exportGenes=1&amp;exportType=nucleic&amp;gene_oid=645753093&amp;up_stream=0&amp;down_stream=0"/>
    <hyperlink ref="Q37" r:id="rId126" display="http://img.jgi.doe.gov/cgi-bin/w/main.cgi?section=GeneDetail&amp;page=geneDetail&amp;gene_oid=638214834"/>
    <hyperlink ref="R37" r:id="rId127" display="http://img.jgi.doe.gov/cgi-bin/w/main.cgi?exportGenes=1&amp;exportType=nucleic&amp;gene_oid=638214834&amp;up_stream=0&amp;down_stream=0"/>
    <hyperlink ref="Q38" r:id="rId128" display="http://img.jgi.doe.gov/cgi-bin/w/main.cgi?section=GeneDetail&amp;page=geneDetail&amp;gene_oid=638214869"/>
    <hyperlink ref="R38" r:id="rId129" display="http://img.jgi.doe.gov/cgi-bin/w/main.cgi?exportGenes=1&amp;exportType=nucleic&amp;gene_oid=638214869&amp;up_stream=0&amp;down_stream=0"/>
    <hyperlink ref="Q39" r:id="rId130" display="http://img.jgi.doe.gov/cgi-bin/w/main.cgi?section=GeneDetail&amp;page=geneDetail&amp;gene_oid=638214874"/>
    <hyperlink ref="R39" r:id="rId131" display="http://img.jgi.doe.gov/cgi-bin/w/main.cgi?exportGenes=1&amp;exportType=nucleic&amp;gene_oid=638214874&amp;up_stream=0&amp;down_stream=0"/>
  </hyperlinks>
  <pageMargins left="0.7" right="0.7" top="0.75" bottom="0.75" header="0.3" footer="0.3"/>
  <pageSetup orientation="portrait" r:id="rId13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Y230"/>
  <sheetViews>
    <sheetView zoomScale="70" zoomScaleNormal="70" workbookViewId="0">
      <pane ySplit="2" topLeftCell="A3" activePane="bottomLeft" state="frozen"/>
      <selection pane="bottomLeft" activeCell="A32" sqref="A32:XFD36"/>
    </sheetView>
  </sheetViews>
  <sheetFormatPr defaultRowHeight="15"/>
  <cols>
    <col min="1" max="1" width="9.140625" style="75"/>
    <col min="2" max="2" width="138.28515625" style="77" bestFit="1" customWidth="1"/>
    <col min="3" max="3" width="10.140625" style="75" customWidth="1"/>
    <col min="4" max="9" width="9.140625" style="75"/>
    <col min="10" max="10" width="8.7109375" style="75" customWidth="1"/>
    <col min="11" max="11" width="2.85546875" style="75" customWidth="1"/>
    <col min="12" max="12" width="4.85546875" style="75" customWidth="1"/>
    <col min="13" max="15" width="9.140625" style="75"/>
    <col min="16" max="16" width="4.7109375" style="75" customWidth="1"/>
    <col min="17" max="17" width="15.7109375" style="75" bestFit="1" customWidth="1"/>
    <col min="18" max="19" width="9.140625" style="75"/>
    <col min="20" max="20" width="11.140625" style="75" bestFit="1" customWidth="1"/>
    <col min="21" max="23" width="1.5703125" style="75" customWidth="1"/>
    <col min="24" max="29" width="7.140625" style="75" customWidth="1"/>
    <col min="30" max="32" width="3.140625" style="75" customWidth="1"/>
    <col min="33" max="33" width="7.7109375" style="75" customWidth="1"/>
    <col min="34" max="34" width="6.85546875" style="75" customWidth="1"/>
    <col min="35" max="37" width="9.140625" style="75"/>
    <col min="38" max="38" width="7.85546875" style="75" customWidth="1"/>
    <col min="39" max="39" width="7" style="75" customWidth="1"/>
    <col min="40" max="42" width="9.140625" style="75"/>
    <col min="43" max="43" width="7.7109375" style="75" customWidth="1"/>
    <col min="44" max="44" width="6.85546875" style="75" customWidth="1"/>
    <col min="45" max="47" width="9.140625" style="75"/>
    <col min="48" max="48" width="7.5703125" style="75" customWidth="1"/>
    <col min="49" max="49" width="6.85546875" style="75" customWidth="1"/>
    <col min="50" max="16384" width="9.140625" style="75"/>
  </cols>
  <sheetData>
    <row r="1" spans="1:51">
      <c r="P1" s="137" t="s">
        <v>12</v>
      </c>
      <c r="Q1" s="137"/>
      <c r="R1" s="137"/>
      <c r="S1" s="137"/>
      <c r="T1" s="137"/>
      <c r="AL1" s="75" t="s">
        <v>22821</v>
      </c>
      <c r="AQ1" s="75" t="s">
        <v>22820</v>
      </c>
      <c r="AV1" s="75" t="s">
        <v>22822</v>
      </c>
    </row>
    <row r="2" spans="1:51">
      <c r="C2" s="75" t="s">
        <v>0</v>
      </c>
      <c r="D2" s="75" t="s">
        <v>2</v>
      </c>
      <c r="E2" s="75" t="s">
        <v>3</v>
      </c>
      <c r="G2" s="75" t="s">
        <v>4</v>
      </c>
      <c r="H2" s="75" t="s">
        <v>630</v>
      </c>
      <c r="I2" s="75" t="s">
        <v>5</v>
      </c>
      <c r="J2" s="75" t="s">
        <v>6</v>
      </c>
      <c r="K2" s="75" t="s">
        <v>7</v>
      </c>
      <c r="L2" s="75" t="s">
        <v>8</v>
      </c>
      <c r="M2" s="75" t="s">
        <v>147</v>
      </c>
      <c r="N2" s="75" t="s">
        <v>148</v>
      </c>
      <c r="O2" s="75" t="s">
        <v>125</v>
      </c>
      <c r="P2" s="75" t="s">
        <v>9</v>
      </c>
      <c r="Q2" s="75" t="s">
        <v>36</v>
      </c>
      <c r="R2" s="75" t="s">
        <v>10</v>
      </c>
      <c r="S2" s="75" t="s">
        <v>91</v>
      </c>
      <c r="T2" s="75" t="s">
        <v>11</v>
      </c>
      <c r="U2" s="75" t="s">
        <v>285</v>
      </c>
      <c r="X2" s="61" t="s">
        <v>570</v>
      </c>
      <c r="Y2" s="61" t="s">
        <v>571</v>
      </c>
      <c r="Z2" s="61" t="s">
        <v>572</v>
      </c>
      <c r="AA2" s="61" t="s">
        <v>573</v>
      </c>
      <c r="AB2" s="61" t="s">
        <v>574</v>
      </c>
      <c r="AC2" s="61" t="s">
        <v>575</v>
      </c>
      <c r="AG2" s="75" t="s">
        <v>22783</v>
      </c>
      <c r="AH2" s="75" t="s">
        <v>22784</v>
      </c>
      <c r="AI2" s="75" t="s">
        <v>22785</v>
      </c>
      <c r="AJ2" s="75" t="s">
        <v>22786</v>
      </c>
      <c r="AL2" s="75" t="s">
        <v>22783</v>
      </c>
      <c r="AM2" s="75" t="s">
        <v>22784</v>
      </c>
      <c r="AN2" s="75" t="s">
        <v>22785</v>
      </c>
      <c r="AO2" s="75" t="s">
        <v>22786</v>
      </c>
      <c r="AQ2" s="75" t="s">
        <v>22783</v>
      </c>
      <c r="AR2" s="75" t="s">
        <v>22784</v>
      </c>
      <c r="AS2" s="75" t="s">
        <v>22785</v>
      </c>
      <c r="AT2" s="75" t="s">
        <v>22786</v>
      </c>
      <c r="AV2" s="75" t="s">
        <v>22783</v>
      </c>
      <c r="AW2" s="75" t="s">
        <v>22784</v>
      </c>
      <c r="AX2" s="75" t="s">
        <v>22785</v>
      </c>
      <c r="AY2" s="75" t="s">
        <v>22786</v>
      </c>
    </row>
    <row r="3" spans="1:51">
      <c r="A3" s="75" t="s">
        <v>23391</v>
      </c>
    </row>
    <row r="4" spans="1:51">
      <c r="A4" s="75" t="str">
        <f>IF(TYPE(E4)=2,CONCATENATE("A",ROW())," ")</f>
        <v>A4</v>
      </c>
      <c r="B4" s="43" t="s">
        <v>24279</v>
      </c>
      <c r="C4" s="68" t="s">
        <v>24074</v>
      </c>
      <c r="E4" s="75" t="s">
        <v>129</v>
      </c>
      <c r="F4" s="68" t="s">
        <v>23354</v>
      </c>
      <c r="G4" s="69" t="s">
        <v>23351</v>
      </c>
      <c r="H4" s="72" t="s">
        <v>22434</v>
      </c>
      <c r="I4" s="61" t="s">
        <v>23358</v>
      </c>
      <c r="J4" s="75" t="s">
        <v>23355</v>
      </c>
      <c r="K4" s="75">
        <v>2</v>
      </c>
      <c r="L4" s="75">
        <v>2</v>
      </c>
      <c r="M4" s="75" t="s">
        <v>198</v>
      </c>
      <c r="N4" s="75" t="s">
        <v>198</v>
      </c>
      <c r="O4" s="75" t="s">
        <v>198</v>
      </c>
      <c r="P4" s="75">
        <v>1</v>
      </c>
      <c r="Q4" s="69">
        <v>638268091</v>
      </c>
      <c r="R4" s="68" t="s">
        <v>23404</v>
      </c>
      <c r="S4" s="75">
        <v>73</v>
      </c>
      <c r="T4" s="75">
        <v>0</v>
      </c>
      <c r="X4" s="61">
        <v>3.0670000000000002</v>
      </c>
      <c r="Y4" s="61">
        <v>5.7839999999999998</v>
      </c>
      <c r="Z4" s="61">
        <v>1.1000000000000001</v>
      </c>
      <c r="AA4" s="61">
        <v>2.827</v>
      </c>
      <c r="AB4" s="61">
        <v>3.9039999999999999</v>
      </c>
      <c r="AC4" s="61">
        <v>3.0169999999999999</v>
      </c>
      <c r="AG4" s="75">
        <v>1770</v>
      </c>
      <c r="AH4" s="75">
        <v>16</v>
      </c>
      <c r="AI4" s="75">
        <v>504</v>
      </c>
      <c r="AJ4" s="75">
        <v>375</v>
      </c>
    </row>
    <row r="5" spans="1:51">
      <c r="A5" s="113" t="str">
        <f t="shared" ref="A5:A15" si="0">IF(TYPE(E5)=2,CONCATENATE("A",ROW())," ")</f>
        <v xml:space="preserve"> </v>
      </c>
      <c r="F5" s="68" t="s">
        <v>23354</v>
      </c>
      <c r="G5" s="69" t="s">
        <v>23353</v>
      </c>
      <c r="H5" s="72" t="s">
        <v>3706</v>
      </c>
      <c r="I5" s="61" t="s">
        <v>23356</v>
      </c>
      <c r="J5" s="75" t="s">
        <v>23355</v>
      </c>
      <c r="L5" s="75">
        <v>2</v>
      </c>
      <c r="M5" s="75" t="s">
        <v>198</v>
      </c>
      <c r="N5" s="75" t="s">
        <v>198</v>
      </c>
      <c r="O5" s="75" t="s">
        <v>198</v>
      </c>
      <c r="P5" s="75">
        <v>3</v>
      </c>
      <c r="Q5" s="69">
        <v>645763034</v>
      </c>
      <c r="R5" s="68" t="s">
        <v>23405</v>
      </c>
      <c r="S5" s="75">
        <v>86</v>
      </c>
      <c r="T5" s="75">
        <v>0</v>
      </c>
      <c r="X5" s="61">
        <v>3.76</v>
      </c>
      <c r="Y5" s="61">
        <v>5.6769999999999996</v>
      </c>
      <c r="Z5" s="61">
        <v>2.4990000000000001</v>
      </c>
      <c r="AA5" s="61">
        <v>5.6230000000000002</v>
      </c>
      <c r="AB5" s="61">
        <v>5.7160000000000002</v>
      </c>
      <c r="AC5" s="61">
        <v>5.6589999999999998</v>
      </c>
      <c r="AG5" s="75">
        <v>1790</v>
      </c>
      <c r="AH5" s="75">
        <v>13</v>
      </c>
      <c r="AI5" s="75">
        <v>508</v>
      </c>
      <c r="AJ5" s="75">
        <v>375</v>
      </c>
    </row>
    <row r="6" spans="1:51">
      <c r="A6" s="113" t="str">
        <f t="shared" si="0"/>
        <v xml:space="preserve"> </v>
      </c>
      <c r="B6" s="77" t="s">
        <v>23394</v>
      </c>
      <c r="C6" s="75" t="s">
        <v>23394</v>
      </c>
      <c r="F6" s="68" t="s">
        <v>23354</v>
      </c>
      <c r="G6" s="69" t="s">
        <v>23352</v>
      </c>
      <c r="H6" s="72" t="s">
        <v>9056</v>
      </c>
      <c r="I6" s="61" t="s">
        <v>23357</v>
      </c>
      <c r="J6" s="75" t="s">
        <v>23355</v>
      </c>
      <c r="L6" s="75">
        <v>2</v>
      </c>
      <c r="M6" s="75" t="s">
        <v>198</v>
      </c>
      <c r="N6" s="75" t="s">
        <v>198</v>
      </c>
      <c r="O6" s="75" t="s">
        <v>198</v>
      </c>
      <c r="P6" s="75">
        <v>1</v>
      </c>
      <c r="Q6" s="69">
        <v>638268091</v>
      </c>
      <c r="R6" s="68" t="s">
        <v>23404</v>
      </c>
      <c r="S6" s="75">
        <v>57</v>
      </c>
      <c r="T6" s="71">
        <v>9.9999999999999995E-144</v>
      </c>
      <c r="X6" s="61">
        <v>0.17</v>
      </c>
      <c r="Y6" s="61">
        <v>2.9000000000000001E-2</v>
      </c>
      <c r="Z6" s="61">
        <v>0.20100000000000001</v>
      </c>
      <c r="AA6" s="61">
        <v>0.04</v>
      </c>
      <c r="AB6" s="61">
        <v>6.7000000000000004E-2</v>
      </c>
      <c r="AC6" s="61">
        <v>0</v>
      </c>
      <c r="AG6" s="75">
        <v>1884</v>
      </c>
      <c r="AH6" s="75">
        <v>14</v>
      </c>
      <c r="AI6" s="75">
        <v>524</v>
      </c>
      <c r="AJ6" s="75">
        <v>400</v>
      </c>
    </row>
    <row r="7" spans="1:51">
      <c r="A7" s="113" t="str">
        <f t="shared" si="0"/>
        <v xml:space="preserve"> </v>
      </c>
    </row>
    <row r="8" spans="1:51">
      <c r="A8" s="113" t="str">
        <f t="shared" si="0"/>
        <v xml:space="preserve"> </v>
      </c>
      <c r="B8" s="77" t="s">
        <v>23394</v>
      </c>
      <c r="C8" s="75" t="s">
        <v>23394</v>
      </c>
      <c r="F8" s="68" t="s">
        <v>23361</v>
      </c>
      <c r="G8" s="69" t="s">
        <v>23349</v>
      </c>
      <c r="H8" s="72" t="s">
        <v>19658</v>
      </c>
      <c r="I8" s="61" t="s">
        <v>23362</v>
      </c>
      <c r="J8" s="75" t="s">
        <v>23363</v>
      </c>
      <c r="X8" s="61">
        <v>6.4000000000000001E-2</v>
      </c>
      <c r="Y8" s="61">
        <v>6.0999999999999999E-2</v>
      </c>
      <c r="Z8" s="61">
        <v>0.14599999999999999</v>
      </c>
      <c r="AA8" s="61">
        <v>7.5999999999999998E-2</v>
      </c>
      <c r="AB8" s="61">
        <v>9.9000000000000005E-2</v>
      </c>
      <c r="AC8" s="61">
        <v>0.08</v>
      </c>
      <c r="AG8" s="75">
        <v>6256</v>
      </c>
      <c r="AH8" s="75">
        <v>48</v>
      </c>
      <c r="AI8" s="75">
        <v>1729</v>
      </c>
      <c r="AJ8" s="75">
        <v>1290</v>
      </c>
    </row>
    <row r="9" spans="1:51">
      <c r="A9" s="113" t="str">
        <f t="shared" si="0"/>
        <v>A9</v>
      </c>
      <c r="B9" s="43" t="s">
        <v>24280</v>
      </c>
      <c r="C9" s="68" t="s">
        <v>24075</v>
      </c>
      <c r="E9" s="75" t="s">
        <v>129</v>
      </c>
      <c r="F9" s="68" t="s">
        <v>23359</v>
      </c>
      <c r="G9" s="69" t="s">
        <v>23350</v>
      </c>
      <c r="H9" s="72" t="s">
        <v>16934</v>
      </c>
      <c r="I9" s="61" t="s">
        <v>23360</v>
      </c>
      <c r="J9" s="75" t="s">
        <v>23363</v>
      </c>
      <c r="K9" s="75">
        <v>1</v>
      </c>
      <c r="L9" s="75">
        <v>2</v>
      </c>
      <c r="M9" s="75" t="s">
        <v>198</v>
      </c>
      <c r="N9" s="75" t="s">
        <v>198</v>
      </c>
      <c r="O9" s="70" t="s">
        <v>23079</v>
      </c>
      <c r="P9" s="75">
        <v>1</v>
      </c>
      <c r="Q9" s="69">
        <v>638260220</v>
      </c>
      <c r="R9" s="68" t="s">
        <v>23406</v>
      </c>
      <c r="S9" s="75">
        <v>65</v>
      </c>
      <c r="T9" s="75">
        <v>0</v>
      </c>
      <c r="X9" s="61">
        <v>1.774</v>
      </c>
      <c r="Y9" s="61">
        <v>3.524</v>
      </c>
      <c r="Z9" s="61">
        <v>1.806</v>
      </c>
      <c r="AA9" s="61">
        <v>2.7229999999999999</v>
      </c>
      <c r="AB9" s="61">
        <v>4.1050000000000004</v>
      </c>
      <c r="AC9" s="61">
        <v>2.8210000000000002</v>
      </c>
      <c r="AG9" s="75">
        <v>6253</v>
      </c>
      <c r="AH9" s="75">
        <v>51</v>
      </c>
      <c r="AI9" s="75">
        <v>1663</v>
      </c>
      <c r="AJ9" s="75">
        <v>1290</v>
      </c>
    </row>
    <row r="10" spans="1:51">
      <c r="A10" s="113" t="str">
        <f t="shared" si="0"/>
        <v>A10</v>
      </c>
      <c r="B10" s="43" t="s">
        <v>24281</v>
      </c>
      <c r="C10" s="68" t="s">
        <v>24076</v>
      </c>
      <c r="E10" s="75" t="s">
        <v>784</v>
      </c>
      <c r="J10" s="75" t="s">
        <v>23395</v>
      </c>
      <c r="L10" s="75">
        <v>12</v>
      </c>
      <c r="N10" s="75" t="s">
        <v>198</v>
      </c>
      <c r="O10" s="75" t="s">
        <v>198</v>
      </c>
    </row>
    <row r="11" spans="1:51">
      <c r="A11" s="113" t="str">
        <f t="shared" si="0"/>
        <v>A11</v>
      </c>
      <c r="B11" s="43" t="s">
        <v>24282</v>
      </c>
      <c r="C11" s="68" t="s">
        <v>24077</v>
      </c>
      <c r="E11" s="75" t="s">
        <v>784</v>
      </c>
      <c r="J11" s="75" t="s">
        <v>23397</v>
      </c>
      <c r="L11" s="75">
        <v>2</v>
      </c>
      <c r="N11" s="75" t="s">
        <v>198</v>
      </c>
      <c r="O11" s="75" t="s">
        <v>198</v>
      </c>
    </row>
    <row r="12" spans="1:51">
      <c r="A12" s="113" t="str">
        <f t="shared" si="0"/>
        <v>A12</v>
      </c>
      <c r="B12" s="43" t="s">
        <v>24283</v>
      </c>
      <c r="C12" s="68" t="s">
        <v>24078</v>
      </c>
      <c r="E12" s="75" t="s">
        <v>784</v>
      </c>
      <c r="J12" s="75" t="s">
        <v>23392</v>
      </c>
      <c r="L12" s="75">
        <v>1</v>
      </c>
      <c r="N12" s="75" t="s">
        <v>198</v>
      </c>
      <c r="O12" s="70" t="s">
        <v>23079</v>
      </c>
    </row>
    <row r="13" spans="1:51">
      <c r="A13" s="113" t="str">
        <f t="shared" si="0"/>
        <v>A13</v>
      </c>
      <c r="B13" s="43" t="s">
        <v>24284</v>
      </c>
      <c r="C13" s="68" t="s">
        <v>24079</v>
      </c>
      <c r="E13" s="75" t="s">
        <v>784</v>
      </c>
      <c r="J13" s="75" t="s">
        <v>23396</v>
      </c>
      <c r="L13" s="75">
        <v>1</v>
      </c>
      <c r="N13" s="75" t="s">
        <v>198</v>
      </c>
      <c r="O13" s="75" t="s">
        <v>198</v>
      </c>
    </row>
    <row r="14" spans="1:51">
      <c r="A14" s="113" t="str">
        <f t="shared" si="0"/>
        <v xml:space="preserve"> </v>
      </c>
      <c r="B14" s="78"/>
      <c r="C14" s="68"/>
    </row>
    <row r="15" spans="1:51">
      <c r="A15" s="113" t="str">
        <f t="shared" si="0"/>
        <v>A15</v>
      </c>
      <c r="B15" s="43" t="s">
        <v>24285</v>
      </c>
      <c r="C15" s="68" t="s">
        <v>24080</v>
      </c>
      <c r="E15" s="75" t="s">
        <v>129</v>
      </c>
      <c r="F15" s="68" t="s">
        <v>23364</v>
      </c>
      <c r="G15" s="69" t="s">
        <v>23347</v>
      </c>
      <c r="H15" s="72" t="s">
        <v>10466</v>
      </c>
      <c r="I15" s="61" t="s">
        <v>23367</v>
      </c>
      <c r="J15" s="75" t="s">
        <v>23366</v>
      </c>
      <c r="K15" s="75">
        <v>2</v>
      </c>
      <c r="L15" s="75">
        <v>4</v>
      </c>
      <c r="M15" s="75" t="s">
        <v>198</v>
      </c>
      <c r="N15" s="75" t="s">
        <v>198</v>
      </c>
      <c r="O15" s="75" t="s">
        <v>198</v>
      </c>
      <c r="P15" s="75">
        <v>1</v>
      </c>
      <c r="Q15" s="69">
        <v>638259628</v>
      </c>
      <c r="R15" s="68" t="s">
        <v>23407</v>
      </c>
      <c r="S15" s="75">
        <v>74</v>
      </c>
      <c r="T15" s="75">
        <v>0</v>
      </c>
      <c r="X15" s="61">
        <v>0.20499999999999999</v>
      </c>
      <c r="Y15" s="61">
        <v>1.7310000000000001</v>
      </c>
      <c r="Z15" s="61">
        <v>0.20899999999999999</v>
      </c>
      <c r="AA15" s="61">
        <v>1.2070000000000001</v>
      </c>
      <c r="AB15" s="61">
        <v>0.64100000000000001</v>
      </c>
      <c r="AC15" s="61">
        <v>1.3520000000000001</v>
      </c>
      <c r="AG15" s="75">
        <v>1820</v>
      </c>
      <c r="AH15" s="75">
        <v>23</v>
      </c>
      <c r="AI15" s="75">
        <v>536</v>
      </c>
      <c r="AJ15" s="75">
        <v>392</v>
      </c>
    </row>
    <row r="16" spans="1:51">
      <c r="A16" s="75" t="str">
        <f>IF(TYPE(E16)=2,CONCATENATE("AA",ROW())," ")</f>
        <v xml:space="preserve"> </v>
      </c>
      <c r="F16" s="68" t="s">
        <v>23364</v>
      </c>
      <c r="G16" s="69" t="s">
        <v>23348</v>
      </c>
      <c r="H16" s="72" t="s">
        <v>4218</v>
      </c>
      <c r="I16" s="61" t="s">
        <v>23365</v>
      </c>
      <c r="J16" s="75" t="s">
        <v>23366</v>
      </c>
      <c r="L16" s="75">
        <v>4</v>
      </c>
      <c r="M16" s="75" t="s">
        <v>198</v>
      </c>
      <c r="N16" s="75" t="s">
        <v>198</v>
      </c>
      <c r="O16" s="75" t="s">
        <v>198</v>
      </c>
      <c r="P16" s="75">
        <v>1</v>
      </c>
      <c r="Q16" s="69">
        <v>638259628</v>
      </c>
      <c r="R16" s="68" t="s">
        <v>23407</v>
      </c>
      <c r="S16" s="75">
        <v>79</v>
      </c>
      <c r="T16" s="75">
        <v>0</v>
      </c>
      <c r="X16" s="61">
        <v>3.464</v>
      </c>
      <c r="Y16" s="61">
        <v>6.6079999999999997</v>
      </c>
      <c r="Z16" s="61">
        <v>3.1539999999999999</v>
      </c>
      <c r="AA16" s="61">
        <v>5.7489999999999997</v>
      </c>
      <c r="AB16" s="61">
        <v>5.12</v>
      </c>
      <c r="AC16" s="61">
        <v>5.99</v>
      </c>
      <c r="AG16" s="75">
        <v>1959</v>
      </c>
      <c r="AH16" s="75">
        <v>19</v>
      </c>
      <c r="AI16" s="75">
        <v>547</v>
      </c>
      <c r="AJ16" s="75">
        <v>419</v>
      </c>
    </row>
    <row r="17" spans="1:36">
      <c r="A17" s="75" t="s">
        <v>833</v>
      </c>
    </row>
    <row r="18" spans="1:36">
      <c r="A18" s="113" t="str">
        <f>IF(TYPE(E18)=2,CONCATENATE("A",ROW())," ")</f>
        <v>A18</v>
      </c>
      <c r="B18" s="43" t="s">
        <v>24286</v>
      </c>
      <c r="C18" s="68" t="s">
        <v>24081</v>
      </c>
      <c r="E18" s="75" t="s">
        <v>129</v>
      </c>
      <c r="F18" s="68" t="s">
        <v>23371</v>
      </c>
      <c r="G18" s="69" t="s">
        <v>23345</v>
      </c>
      <c r="H18" s="72" t="s">
        <v>6996</v>
      </c>
      <c r="I18" s="61" t="s">
        <v>23370</v>
      </c>
      <c r="J18" s="75" t="s">
        <v>23372</v>
      </c>
      <c r="K18" s="75">
        <v>1</v>
      </c>
      <c r="L18" s="75">
        <v>1</v>
      </c>
      <c r="M18" s="75" t="s">
        <v>198</v>
      </c>
      <c r="N18" s="75" t="s">
        <v>198</v>
      </c>
      <c r="O18" s="75" t="s">
        <v>198</v>
      </c>
      <c r="P18" s="75">
        <v>1</v>
      </c>
      <c r="Q18" s="69">
        <v>638267567</v>
      </c>
      <c r="R18" s="68" t="s">
        <v>23408</v>
      </c>
      <c r="S18" s="75">
        <v>68</v>
      </c>
      <c r="T18" s="75">
        <v>0</v>
      </c>
      <c r="X18" s="61">
        <v>4.2850000000000001</v>
      </c>
      <c r="Y18" s="61">
        <v>4.5060000000000002</v>
      </c>
      <c r="Z18" s="61">
        <v>4.1260000000000003</v>
      </c>
      <c r="AA18" s="61">
        <v>4.2190000000000003</v>
      </c>
      <c r="AB18" s="61">
        <v>4.6609999999999996</v>
      </c>
      <c r="AC18" s="61">
        <v>4.46</v>
      </c>
      <c r="AE18" s="75" t="s">
        <v>23398</v>
      </c>
      <c r="AG18" s="75">
        <v>2554</v>
      </c>
      <c r="AH18" s="75">
        <v>19</v>
      </c>
      <c r="AI18" s="75">
        <v>682</v>
      </c>
      <c r="AJ18" s="75">
        <v>520</v>
      </c>
    </row>
    <row r="19" spans="1:36">
      <c r="A19" s="113" t="str">
        <f t="shared" ref="A19:A24" si="1">IF(TYPE(E19)=2,CONCATENATE("A",ROW())," ")</f>
        <v>A19</v>
      </c>
      <c r="B19" s="43" t="s">
        <v>24287</v>
      </c>
      <c r="C19" s="68" t="s">
        <v>24082</v>
      </c>
      <c r="E19" s="75" t="s">
        <v>129</v>
      </c>
      <c r="F19" s="68" t="s">
        <v>23368</v>
      </c>
      <c r="G19" s="69" t="s">
        <v>23346</v>
      </c>
      <c r="H19" s="72" t="s">
        <v>15441</v>
      </c>
      <c r="I19" s="61" t="s">
        <v>23369</v>
      </c>
      <c r="J19" s="75" t="s">
        <v>23402</v>
      </c>
      <c r="L19" s="75">
        <v>1</v>
      </c>
      <c r="M19" s="75" t="s">
        <v>198</v>
      </c>
      <c r="N19" s="75" t="s">
        <v>198</v>
      </c>
      <c r="O19" s="70" t="s">
        <v>23079</v>
      </c>
      <c r="P19" s="75">
        <v>5</v>
      </c>
      <c r="Q19" s="69">
        <v>645770849</v>
      </c>
      <c r="R19" s="68" t="s">
        <v>23409</v>
      </c>
      <c r="S19" s="75">
        <v>79</v>
      </c>
      <c r="T19" s="75">
        <v>0</v>
      </c>
      <c r="X19" s="61">
        <v>2.331</v>
      </c>
      <c r="Y19" s="61">
        <v>3.3039999999999998</v>
      </c>
      <c r="Z19" s="61">
        <v>2.113</v>
      </c>
      <c r="AA19" s="61">
        <v>2.677</v>
      </c>
      <c r="AB19" s="61">
        <v>3.2280000000000002</v>
      </c>
      <c r="AC19" s="61">
        <v>2.855</v>
      </c>
      <c r="AG19" s="75">
        <v>3617</v>
      </c>
      <c r="AH19" s="75">
        <v>19</v>
      </c>
      <c r="AI19" s="75">
        <v>999</v>
      </c>
      <c r="AJ19" s="75">
        <v>748</v>
      </c>
    </row>
    <row r="20" spans="1:36">
      <c r="A20" s="113" t="str">
        <f t="shared" si="1"/>
        <v>A20</v>
      </c>
      <c r="B20" s="43" t="s">
        <v>24288</v>
      </c>
      <c r="C20" s="68" t="s">
        <v>23400</v>
      </c>
      <c r="E20" s="75" t="s">
        <v>784</v>
      </c>
      <c r="J20" s="75" t="s">
        <v>23401</v>
      </c>
      <c r="L20" s="75">
        <v>1</v>
      </c>
      <c r="O20" s="70" t="s">
        <v>23079</v>
      </c>
    </row>
    <row r="21" spans="1:36">
      <c r="A21" s="113" t="str">
        <f t="shared" si="1"/>
        <v xml:space="preserve"> </v>
      </c>
      <c r="B21" s="78"/>
      <c r="C21" s="68"/>
    </row>
    <row r="22" spans="1:36">
      <c r="A22" s="113" t="str">
        <f t="shared" si="1"/>
        <v>A22</v>
      </c>
      <c r="B22" s="43" t="s">
        <v>24278</v>
      </c>
      <c r="C22" s="68" t="s">
        <v>24083</v>
      </c>
      <c r="E22" s="75" t="s">
        <v>129</v>
      </c>
      <c r="F22" s="68" t="s">
        <v>23374</v>
      </c>
      <c r="G22" s="69" t="s">
        <v>23344</v>
      </c>
      <c r="H22" s="72" t="s">
        <v>10802</v>
      </c>
      <c r="I22" s="61" t="s">
        <v>23373</v>
      </c>
      <c r="J22" s="75" t="s">
        <v>23375</v>
      </c>
      <c r="K22" s="75">
        <v>1</v>
      </c>
      <c r="L22" s="75">
        <v>2</v>
      </c>
      <c r="M22" s="75" t="s">
        <v>198</v>
      </c>
      <c r="N22" s="75" t="s">
        <v>198</v>
      </c>
      <c r="O22" s="70" t="s">
        <v>23079</v>
      </c>
      <c r="P22" s="75">
        <v>1</v>
      </c>
      <c r="Q22" s="69">
        <v>638264772</v>
      </c>
      <c r="R22" s="68" t="s">
        <v>23410</v>
      </c>
      <c r="S22" s="75">
        <v>59</v>
      </c>
      <c r="T22" s="71">
        <v>6.9999999999999998E-167</v>
      </c>
      <c r="X22" s="61">
        <v>2.7</v>
      </c>
      <c r="Y22" s="61">
        <v>3.03</v>
      </c>
      <c r="Z22" s="61">
        <v>1.925</v>
      </c>
      <c r="AA22" s="61">
        <v>2.5760000000000001</v>
      </c>
      <c r="AB22" s="61">
        <v>2.2000000000000002</v>
      </c>
      <c r="AC22" s="61">
        <v>2.452</v>
      </c>
      <c r="AE22" s="61"/>
      <c r="AF22" s="61"/>
      <c r="AG22" s="75">
        <v>1972</v>
      </c>
      <c r="AH22" s="75">
        <v>16</v>
      </c>
      <c r="AI22" s="75">
        <v>548</v>
      </c>
      <c r="AJ22" s="75">
        <v>413</v>
      </c>
    </row>
    <row r="23" spans="1:36">
      <c r="A23" s="113" t="str">
        <f t="shared" si="1"/>
        <v xml:space="preserve"> </v>
      </c>
      <c r="AE23" s="61"/>
      <c r="AF23" s="61"/>
    </row>
    <row r="24" spans="1:36">
      <c r="A24" s="113" t="str">
        <f t="shared" si="1"/>
        <v>A24</v>
      </c>
      <c r="B24" s="43" t="s">
        <v>24289</v>
      </c>
      <c r="C24" s="68" t="s">
        <v>24084</v>
      </c>
      <c r="E24" s="75" t="s">
        <v>129</v>
      </c>
      <c r="F24" s="68" t="s">
        <v>23376</v>
      </c>
      <c r="G24" s="69" t="s">
        <v>23343</v>
      </c>
      <c r="H24" s="72" t="s">
        <v>5850</v>
      </c>
      <c r="I24" s="61" t="s">
        <v>23378</v>
      </c>
      <c r="J24" s="75" t="s">
        <v>23377</v>
      </c>
      <c r="K24" s="75">
        <v>1</v>
      </c>
      <c r="L24" s="75">
        <v>2</v>
      </c>
      <c r="M24" s="75" t="s">
        <v>198</v>
      </c>
      <c r="N24" s="75" t="s">
        <v>198</v>
      </c>
      <c r="O24" s="70" t="s">
        <v>23079</v>
      </c>
      <c r="P24" s="75">
        <v>1</v>
      </c>
      <c r="Q24" s="69">
        <v>638261853</v>
      </c>
      <c r="R24" s="68" t="s">
        <v>23411</v>
      </c>
      <c r="S24" s="75">
        <v>74</v>
      </c>
      <c r="T24" s="75">
        <v>0</v>
      </c>
      <c r="X24" s="61">
        <v>3.4180000000000001</v>
      </c>
      <c r="Y24" s="61">
        <v>4.6429999999999998</v>
      </c>
      <c r="Z24" s="61">
        <v>3.1219999999999999</v>
      </c>
      <c r="AA24" s="61">
        <v>4.3879999999999999</v>
      </c>
      <c r="AB24" s="61">
        <v>4.5140000000000002</v>
      </c>
      <c r="AC24" s="61">
        <v>4.5519999999999996</v>
      </c>
      <c r="AE24" s="61"/>
      <c r="AF24" s="61"/>
      <c r="AG24" s="75">
        <v>3375</v>
      </c>
      <c r="AH24" s="75">
        <v>26</v>
      </c>
      <c r="AI24" s="75">
        <v>933</v>
      </c>
      <c r="AJ24" s="75">
        <v>708</v>
      </c>
    </row>
    <row r="25" spans="1:36">
      <c r="A25" s="75" t="s">
        <v>23393</v>
      </c>
      <c r="AE25" s="61"/>
      <c r="AF25" s="61"/>
    </row>
    <row r="26" spans="1:36">
      <c r="A26" s="113" t="str">
        <f>IF(TYPE(E26)=2,CONCATENATE("A",ROW())," ")</f>
        <v>A26</v>
      </c>
      <c r="B26" s="43" t="s">
        <v>24290</v>
      </c>
      <c r="C26" s="68" t="s">
        <v>23399</v>
      </c>
      <c r="E26" s="75" t="s">
        <v>784</v>
      </c>
      <c r="F26" s="68" t="s">
        <v>23379</v>
      </c>
      <c r="G26" s="69" t="s">
        <v>23342</v>
      </c>
      <c r="H26" s="72" t="s">
        <v>1050</v>
      </c>
      <c r="I26" s="61" t="s">
        <v>23381</v>
      </c>
      <c r="J26" s="75" t="s">
        <v>23380</v>
      </c>
      <c r="K26" s="75">
        <v>1</v>
      </c>
      <c r="L26" s="75">
        <v>2</v>
      </c>
      <c r="M26" s="75" t="s">
        <v>198</v>
      </c>
      <c r="N26" s="75" t="s">
        <v>198</v>
      </c>
      <c r="O26" s="70" t="s">
        <v>23079</v>
      </c>
      <c r="P26" s="75">
        <v>1</v>
      </c>
      <c r="Q26" s="69">
        <v>638266304</v>
      </c>
      <c r="R26" s="68" t="s">
        <v>23412</v>
      </c>
      <c r="S26" s="75">
        <v>66</v>
      </c>
      <c r="T26" s="71">
        <v>5.9999999999999998E-117</v>
      </c>
      <c r="X26" s="61">
        <v>3.1739999999999999</v>
      </c>
      <c r="Y26" s="61">
        <v>3.367</v>
      </c>
      <c r="Z26" s="61">
        <v>1.94</v>
      </c>
      <c r="AA26" s="61">
        <v>3.5760000000000001</v>
      </c>
      <c r="AB26" s="61">
        <v>2.738</v>
      </c>
      <c r="AC26" s="61">
        <v>3.2719999999999998</v>
      </c>
      <c r="AE26" s="61"/>
      <c r="AF26" s="61"/>
      <c r="AG26" s="75">
        <v>1270</v>
      </c>
      <c r="AH26" s="75">
        <v>4</v>
      </c>
      <c r="AI26" s="75">
        <v>349</v>
      </c>
      <c r="AJ26" s="75">
        <v>247</v>
      </c>
    </row>
    <row r="27" spans="1:36">
      <c r="A27" s="113" t="str">
        <f t="shared" ref="A27:A33" si="2">IF(TYPE(E27)=2,CONCATENATE("A",ROW())," ")</f>
        <v xml:space="preserve"> </v>
      </c>
      <c r="AD27" s="61"/>
      <c r="AE27" s="61"/>
      <c r="AF27" s="61"/>
    </row>
    <row r="28" spans="1:36">
      <c r="A28" s="113" t="str">
        <f t="shared" si="2"/>
        <v>A28</v>
      </c>
      <c r="B28" s="43" t="s">
        <v>24291</v>
      </c>
      <c r="C28" s="68" t="s">
        <v>24085</v>
      </c>
      <c r="E28" s="75" t="s">
        <v>784</v>
      </c>
      <c r="F28" s="68" t="s">
        <v>23383</v>
      </c>
      <c r="G28" s="69" t="s">
        <v>23341</v>
      </c>
      <c r="H28" s="72" t="s">
        <v>4026</v>
      </c>
      <c r="I28" s="61" t="s">
        <v>23382</v>
      </c>
      <c r="J28" s="75" t="s">
        <v>23384</v>
      </c>
      <c r="K28" s="75">
        <v>1</v>
      </c>
      <c r="L28" s="75">
        <v>2</v>
      </c>
      <c r="M28" s="75" t="s">
        <v>198</v>
      </c>
      <c r="N28" s="75" t="s">
        <v>198</v>
      </c>
      <c r="O28" s="70" t="s">
        <v>23079</v>
      </c>
      <c r="P28" s="75">
        <v>1</v>
      </c>
      <c r="Q28" s="69">
        <v>638261573</v>
      </c>
      <c r="R28" s="68" t="s">
        <v>23413</v>
      </c>
      <c r="S28" s="75">
        <v>70</v>
      </c>
      <c r="T28" s="75">
        <v>0</v>
      </c>
      <c r="X28" s="61">
        <v>4.5410000000000004</v>
      </c>
      <c r="Y28" s="61">
        <v>5.4580000000000002</v>
      </c>
      <c r="Z28" s="61">
        <v>3.2360000000000002</v>
      </c>
      <c r="AA28" s="61">
        <v>5.2670000000000003</v>
      </c>
      <c r="AB28" s="61">
        <v>4.4480000000000004</v>
      </c>
      <c r="AC28" s="61">
        <v>5.0229999999999997</v>
      </c>
      <c r="AD28" s="61"/>
      <c r="AE28" s="61"/>
      <c r="AG28" s="75">
        <v>2158</v>
      </c>
      <c r="AH28" s="75">
        <v>23</v>
      </c>
      <c r="AI28" s="75">
        <v>573</v>
      </c>
      <c r="AJ28" s="75">
        <v>425</v>
      </c>
    </row>
    <row r="29" spans="1:36">
      <c r="A29" s="113" t="str">
        <f t="shared" si="2"/>
        <v xml:space="preserve"> </v>
      </c>
      <c r="F29" s="68"/>
      <c r="G29" s="69"/>
      <c r="H29" s="61"/>
      <c r="I29" s="61"/>
      <c r="X29" s="61"/>
      <c r="Y29" s="61"/>
      <c r="Z29" s="61"/>
      <c r="AA29" s="61"/>
      <c r="AB29" s="61"/>
      <c r="AC29" s="61"/>
      <c r="AD29" s="61"/>
      <c r="AE29" s="61"/>
    </row>
    <row r="30" spans="1:36">
      <c r="A30" s="113" t="str">
        <f t="shared" si="2"/>
        <v>A30</v>
      </c>
      <c r="B30" s="43" t="s">
        <v>24292</v>
      </c>
      <c r="C30" s="68" t="s">
        <v>24086</v>
      </c>
      <c r="E30" s="75" t="s">
        <v>784</v>
      </c>
      <c r="F30" s="68" t="s">
        <v>23386</v>
      </c>
      <c r="G30" s="69" t="s">
        <v>23340</v>
      </c>
      <c r="H30" s="72" t="s">
        <v>21830</v>
      </c>
      <c r="I30" s="61" t="s">
        <v>23385</v>
      </c>
      <c r="J30" s="75" t="s">
        <v>23387</v>
      </c>
      <c r="K30" s="75">
        <v>1</v>
      </c>
      <c r="L30" s="75">
        <v>4</v>
      </c>
      <c r="M30" s="75" t="s">
        <v>198</v>
      </c>
      <c r="N30" s="75" t="s">
        <v>198</v>
      </c>
      <c r="O30" s="75" t="s">
        <v>198</v>
      </c>
      <c r="P30" s="75">
        <v>1</v>
      </c>
      <c r="Q30" s="69">
        <v>638265522</v>
      </c>
      <c r="R30" s="68" t="s">
        <v>23414</v>
      </c>
      <c r="S30" s="75">
        <v>41</v>
      </c>
      <c r="T30" s="71">
        <v>3.9999999999999997E-71</v>
      </c>
      <c r="X30" s="61">
        <v>3.246</v>
      </c>
      <c r="Y30" s="61">
        <v>5.585</v>
      </c>
      <c r="Z30" s="61">
        <v>3.2450000000000001</v>
      </c>
      <c r="AA30" s="61">
        <v>3.952</v>
      </c>
      <c r="AB30" s="61">
        <v>3.835</v>
      </c>
      <c r="AC30" s="61">
        <v>3.9769999999999999</v>
      </c>
      <c r="AD30" s="61"/>
      <c r="AE30" s="61"/>
      <c r="AG30" s="75">
        <v>1718</v>
      </c>
      <c r="AH30" s="75">
        <v>12</v>
      </c>
      <c r="AI30" s="75">
        <v>469</v>
      </c>
      <c r="AJ30" s="75">
        <v>357</v>
      </c>
    </row>
    <row r="31" spans="1:36">
      <c r="A31" s="113" t="str">
        <f t="shared" si="2"/>
        <v xml:space="preserve"> </v>
      </c>
      <c r="AD31" s="61"/>
      <c r="AE31" s="61"/>
    </row>
    <row r="32" spans="1:36">
      <c r="A32" s="113" t="str">
        <f t="shared" si="2"/>
        <v>A32</v>
      </c>
      <c r="B32" s="43" t="s">
        <v>24293</v>
      </c>
      <c r="C32" s="68" t="s">
        <v>24087</v>
      </c>
      <c r="E32" s="75" t="s">
        <v>784</v>
      </c>
      <c r="F32" s="68" t="s">
        <v>23021</v>
      </c>
      <c r="G32" s="69" t="s">
        <v>22951</v>
      </c>
      <c r="H32" s="72" t="s">
        <v>15619</v>
      </c>
      <c r="I32" s="61" t="s">
        <v>23022</v>
      </c>
      <c r="J32" s="75" t="s">
        <v>23009</v>
      </c>
      <c r="K32" s="75">
        <v>5</v>
      </c>
      <c r="L32" s="75">
        <v>2</v>
      </c>
      <c r="M32" s="75" t="s">
        <v>198</v>
      </c>
      <c r="N32" s="75" t="s">
        <v>198</v>
      </c>
      <c r="O32" s="75" t="s">
        <v>23403</v>
      </c>
      <c r="P32" s="75">
        <v>1</v>
      </c>
      <c r="Q32" s="69">
        <v>638261491</v>
      </c>
      <c r="R32" s="68" t="s">
        <v>23024</v>
      </c>
      <c r="S32" s="75">
        <v>72</v>
      </c>
      <c r="T32" s="75">
        <v>0</v>
      </c>
      <c r="X32" s="61">
        <v>5.9880000000000004</v>
      </c>
      <c r="Y32" s="61">
        <v>7.1130000000000004</v>
      </c>
      <c r="Z32" s="61">
        <v>8.5739999999999998</v>
      </c>
      <c r="AA32" s="61">
        <v>5.9740000000000002</v>
      </c>
      <c r="AB32" s="61">
        <v>6.3680000000000003</v>
      </c>
      <c r="AC32" s="61">
        <v>6.069</v>
      </c>
      <c r="AD32" s="61"/>
      <c r="AE32" s="61"/>
      <c r="AG32" s="75">
        <v>3844</v>
      </c>
      <c r="AH32" s="75">
        <v>24</v>
      </c>
      <c r="AI32" s="75">
        <v>1083</v>
      </c>
      <c r="AJ32" s="75">
        <v>788</v>
      </c>
    </row>
    <row r="33" spans="1:36">
      <c r="A33" s="113" t="str">
        <f t="shared" si="2"/>
        <v>A33</v>
      </c>
      <c r="B33" s="43" t="s">
        <v>24294</v>
      </c>
      <c r="C33" s="68" t="s">
        <v>24088</v>
      </c>
      <c r="E33" s="75" t="s">
        <v>784</v>
      </c>
      <c r="F33" s="68" t="s">
        <v>23021</v>
      </c>
      <c r="G33" s="69" t="s">
        <v>22952</v>
      </c>
      <c r="H33" s="72" t="s">
        <v>8606</v>
      </c>
      <c r="I33" s="61" t="s">
        <v>23023</v>
      </c>
      <c r="J33" s="75" t="s">
        <v>23009</v>
      </c>
      <c r="L33" s="75">
        <v>2</v>
      </c>
      <c r="M33" s="75" t="s">
        <v>180</v>
      </c>
      <c r="N33" s="75" t="s">
        <v>198</v>
      </c>
      <c r="O33" s="75" t="s">
        <v>23403</v>
      </c>
      <c r="P33" s="75">
        <v>5</v>
      </c>
      <c r="Q33" s="69">
        <v>645779378</v>
      </c>
      <c r="R33" s="68" t="s">
        <v>23025</v>
      </c>
      <c r="S33" s="75">
        <v>90</v>
      </c>
      <c r="T33" s="75">
        <v>0</v>
      </c>
      <c r="X33" s="61">
        <v>6.7869999999999999</v>
      </c>
      <c r="Y33" s="61">
        <v>10.566000000000001</v>
      </c>
      <c r="Z33" s="61">
        <v>6.2889999999999997</v>
      </c>
      <c r="AA33" s="61">
        <v>9.5649999999999995</v>
      </c>
      <c r="AB33" s="61">
        <v>9.2850000000000001</v>
      </c>
      <c r="AC33" s="61">
        <v>9.7889999999999997</v>
      </c>
      <c r="AG33" s="75">
        <v>2047</v>
      </c>
      <c r="AH33" s="75">
        <v>11</v>
      </c>
      <c r="AI33" s="75">
        <v>566</v>
      </c>
      <c r="AJ33" s="75">
        <v>422</v>
      </c>
    </row>
    <row r="34" spans="1:36">
      <c r="A34" s="75" t="str">
        <f>IF(TYPE(E34)=2,CONCATENATE("AA",ROW())," ")</f>
        <v xml:space="preserve"> </v>
      </c>
      <c r="F34" s="68" t="s">
        <v>23307</v>
      </c>
      <c r="G34" s="69" t="s">
        <v>23299</v>
      </c>
      <c r="H34" s="72" t="s">
        <v>2308</v>
      </c>
      <c r="I34" s="61" t="s">
        <v>23318</v>
      </c>
      <c r="J34" s="75" t="s">
        <v>23308</v>
      </c>
      <c r="L34" s="75">
        <v>2</v>
      </c>
      <c r="M34" s="75" t="s">
        <v>198</v>
      </c>
      <c r="N34" s="75" t="s">
        <v>198</v>
      </c>
      <c r="O34" s="75" t="s">
        <v>23403</v>
      </c>
      <c r="P34" s="75">
        <v>1</v>
      </c>
      <c r="Q34" s="69">
        <v>638260261</v>
      </c>
      <c r="R34" s="68" t="s">
        <v>23333</v>
      </c>
      <c r="S34" s="75">
        <v>66</v>
      </c>
      <c r="T34" s="75">
        <v>0</v>
      </c>
      <c r="X34" s="61">
        <v>2.048</v>
      </c>
      <c r="Y34" s="61">
        <v>3.7949999999999999</v>
      </c>
      <c r="Z34" s="61">
        <v>1.3859999999999999</v>
      </c>
      <c r="AA34" s="61">
        <v>2.6789999999999998</v>
      </c>
      <c r="AB34" s="61">
        <v>3.37</v>
      </c>
      <c r="AC34" s="61">
        <v>3.0030000000000001</v>
      </c>
      <c r="AG34" s="75">
        <v>1984</v>
      </c>
      <c r="AH34" s="75">
        <v>16</v>
      </c>
      <c r="AI34" s="75">
        <v>546</v>
      </c>
      <c r="AJ34" s="75">
        <v>405</v>
      </c>
    </row>
    <row r="35" spans="1:36">
      <c r="F35" s="68" t="s">
        <v>23275</v>
      </c>
      <c r="G35" s="69" t="s">
        <v>23265</v>
      </c>
      <c r="H35" s="72" t="s">
        <v>16296</v>
      </c>
      <c r="I35" s="61" t="s">
        <v>23286</v>
      </c>
      <c r="J35" s="75" t="s">
        <v>23276</v>
      </c>
      <c r="L35" s="75">
        <v>2</v>
      </c>
      <c r="M35" s="75" t="s">
        <v>198</v>
      </c>
      <c r="N35" s="75" t="s">
        <v>198</v>
      </c>
      <c r="O35" s="75" t="s">
        <v>23403</v>
      </c>
      <c r="P35" s="75">
        <v>1</v>
      </c>
      <c r="Q35" s="69">
        <v>638261892</v>
      </c>
      <c r="R35" s="68" t="s">
        <v>23293</v>
      </c>
      <c r="S35" s="75">
        <v>63</v>
      </c>
      <c r="T35" s="75">
        <v>0</v>
      </c>
      <c r="X35" s="61">
        <v>2.6070000000000002</v>
      </c>
      <c r="Y35" s="61">
        <v>5.399</v>
      </c>
      <c r="Z35" s="61">
        <v>2.149</v>
      </c>
      <c r="AA35" s="61">
        <v>3.89</v>
      </c>
      <c r="AB35" s="61">
        <v>3.2949999999999999</v>
      </c>
      <c r="AC35" s="61">
        <v>3.7850000000000001</v>
      </c>
      <c r="AG35" s="75">
        <v>2658</v>
      </c>
      <c r="AH35" s="75">
        <v>17</v>
      </c>
      <c r="AI35" s="75">
        <v>697</v>
      </c>
      <c r="AJ35" s="75">
        <v>533</v>
      </c>
    </row>
    <row r="36" spans="1:36">
      <c r="F36" s="68" t="s">
        <v>23389</v>
      </c>
      <c r="G36" s="69" t="s">
        <v>23339</v>
      </c>
      <c r="H36" s="72" t="s">
        <v>11024</v>
      </c>
      <c r="I36" s="61" t="s">
        <v>23388</v>
      </c>
      <c r="J36" s="75" t="s">
        <v>23390</v>
      </c>
      <c r="L36" s="75">
        <v>2</v>
      </c>
      <c r="M36" s="75" t="s">
        <v>198</v>
      </c>
      <c r="N36" s="75" t="s">
        <v>198</v>
      </c>
      <c r="O36" s="75" t="s">
        <v>23403</v>
      </c>
      <c r="P36" s="75">
        <v>1</v>
      </c>
      <c r="Q36" s="69">
        <v>638265352</v>
      </c>
      <c r="R36" s="68" t="s">
        <v>23415</v>
      </c>
      <c r="S36" s="75">
        <v>51</v>
      </c>
      <c r="T36" s="75">
        <v>0</v>
      </c>
      <c r="X36" s="61">
        <v>4.3609999999999998</v>
      </c>
      <c r="Y36" s="61">
        <v>3.8260000000000001</v>
      </c>
      <c r="Z36" s="61">
        <v>5.7770000000000001</v>
      </c>
      <c r="AA36" s="61">
        <v>4.899</v>
      </c>
      <c r="AB36" s="61">
        <v>4.0629999999999997</v>
      </c>
      <c r="AC36" s="61">
        <v>5.09</v>
      </c>
      <c r="AG36" s="75">
        <v>3114</v>
      </c>
      <c r="AH36" s="75">
        <v>29</v>
      </c>
      <c r="AI36" s="75">
        <v>821</v>
      </c>
      <c r="AJ36" s="75">
        <v>619</v>
      </c>
    </row>
    <row r="37" spans="1:36">
      <c r="A37" s="75" t="s">
        <v>826</v>
      </c>
      <c r="X37" s="61"/>
      <c r="Y37" s="61"/>
      <c r="Z37" s="61"/>
      <c r="AA37" s="61"/>
      <c r="AB37" s="61"/>
      <c r="AC37" s="61"/>
      <c r="AE37" s="61"/>
      <c r="AF37" s="61"/>
    </row>
    <row r="38" spans="1:36">
      <c r="A38" s="113" t="str">
        <f t="shared" ref="A38:A101" si="3">IF(TYPE(E38)=2,CONCATENATE("A",ROW())," ")</f>
        <v>A38</v>
      </c>
      <c r="B38" s="43" t="s">
        <v>24295</v>
      </c>
      <c r="C38" s="68" t="s">
        <v>24089</v>
      </c>
      <c r="E38" s="75" t="s">
        <v>784</v>
      </c>
      <c r="F38" s="68" t="s">
        <v>23313</v>
      </c>
      <c r="G38" s="69" t="s">
        <v>23302</v>
      </c>
      <c r="H38" s="72" t="s">
        <v>2408</v>
      </c>
      <c r="I38" s="61" t="s">
        <v>23315</v>
      </c>
      <c r="J38" s="75" t="s">
        <v>23314</v>
      </c>
      <c r="K38" s="75">
        <v>1</v>
      </c>
      <c r="L38" s="75">
        <v>6</v>
      </c>
      <c r="M38" s="75" t="s">
        <v>198</v>
      </c>
      <c r="N38" s="75" t="s">
        <v>198</v>
      </c>
      <c r="O38" s="70" t="s">
        <v>23079</v>
      </c>
      <c r="P38" s="75">
        <v>3</v>
      </c>
      <c r="Q38" s="69">
        <v>645767839</v>
      </c>
      <c r="R38" s="68" t="s">
        <v>23338</v>
      </c>
      <c r="S38" s="75">
        <v>81</v>
      </c>
      <c r="T38" s="75">
        <v>0</v>
      </c>
      <c r="X38" s="61">
        <v>5.4740000000000002</v>
      </c>
      <c r="Y38" s="61">
        <v>5.806</v>
      </c>
      <c r="Z38" s="61">
        <v>3.835</v>
      </c>
      <c r="AA38" s="61">
        <v>4.6369999999999996</v>
      </c>
      <c r="AB38" s="61">
        <v>4.335</v>
      </c>
      <c r="AC38" s="61">
        <v>4.6630000000000003</v>
      </c>
      <c r="AE38" s="61"/>
      <c r="AF38" s="61"/>
      <c r="AG38" s="75">
        <v>1615</v>
      </c>
      <c r="AH38" s="75">
        <v>11</v>
      </c>
      <c r="AI38" s="75">
        <v>449</v>
      </c>
      <c r="AJ38" s="75">
        <v>343</v>
      </c>
    </row>
    <row r="39" spans="1:36">
      <c r="A39" s="113" t="str">
        <f t="shared" si="3"/>
        <v xml:space="preserve"> </v>
      </c>
      <c r="X39" s="61"/>
      <c r="Y39" s="61"/>
      <c r="Z39" s="61"/>
      <c r="AA39" s="61"/>
      <c r="AB39" s="61"/>
      <c r="AC39" s="61"/>
      <c r="AE39" s="61"/>
      <c r="AF39" s="61"/>
    </row>
    <row r="40" spans="1:36">
      <c r="A40" s="113" t="str">
        <f t="shared" si="3"/>
        <v>A40</v>
      </c>
      <c r="B40" s="43" t="s">
        <v>24296</v>
      </c>
      <c r="C40" s="68" t="s">
        <v>24090</v>
      </c>
      <c r="E40" s="75" t="s">
        <v>129</v>
      </c>
      <c r="F40" s="68" t="s">
        <v>23329</v>
      </c>
      <c r="G40" s="68" t="s">
        <v>23324</v>
      </c>
      <c r="H40" s="72" t="s">
        <v>15314</v>
      </c>
      <c r="I40" s="75" t="s">
        <v>23328</v>
      </c>
      <c r="J40" s="75" t="s">
        <v>23321</v>
      </c>
      <c r="K40" s="75">
        <v>1</v>
      </c>
      <c r="L40" s="75">
        <v>2</v>
      </c>
      <c r="M40" s="75" t="s">
        <v>198</v>
      </c>
      <c r="N40" s="75" t="s">
        <v>198</v>
      </c>
      <c r="O40" s="70" t="s">
        <v>23079</v>
      </c>
      <c r="P40" s="75">
        <v>4</v>
      </c>
      <c r="Q40" s="69">
        <v>638208930</v>
      </c>
      <c r="R40" s="68" t="s">
        <v>23337</v>
      </c>
      <c r="S40" s="75">
        <v>45</v>
      </c>
      <c r="T40" s="71">
        <v>3E-57</v>
      </c>
      <c r="X40" s="61">
        <v>2.5089999999999999</v>
      </c>
      <c r="Y40" s="61">
        <v>1.456</v>
      </c>
      <c r="Z40" s="61">
        <v>2.6070000000000002</v>
      </c>
      <c r="AA40" s="61">
        <v>2.0960000000000001</v>
      </c>
      <c r="AB40" s="61">
        <v>0.66</v>
      </c>
      <c r="AC40" s="61">
        <v>1.9410000000000001</v>
      </c>
      <c r="AE40" s="61"/>
      <c r="AF40" s="61"/>
      <c r="AG40" s="75">
        <v>1138</v>
      </c>
      <c r="AH40" s="75">
        <v>8</v>
      </c>
      <c r="AI40" s="75">
        <v>304</v>
      </c>
      <c r="AJ40" s="75">
        <v>233</v>
      </c>
    </row>
    <row r="41" spans="1:36">
      <c r="A41" s="113" t="str">
        <f t="shared" si="3"/>
        <v xml:space="preserve"> </v>
      </c>
      <c r="AE41" s="61"/>
      <c r="AF41" s="61"/>
    </row>
    <row r="42" spans="1:36">
      <c r="A42" s="113" t="str">
        <f t="shared" si="3"/>
        <v>A42</v>
      </c>
      <c r="B42" s="43" t="s">
        <v>24297</v>
      </c>
      <c r="C42" s="68" t="s">
        <v>24091</v>
      </c>
      <c r="E42" s="75" t="s">
        <v>129</v>
      </c>
      <c r="F42" s="68" t="s">
        <v>23303</v>
      </c>
      <c r="G42" s="68" t="s">
        <v>23297</v>
      </c>
      <c r="H42" s="72" t="s">
        <v>11234</v>
      </c>
      <c r="I42" s="75" t="s">
        <v>23320</v>
      </c>
      <c r="J42" s="75" t="s">
        <v>23322</v>
      </c>
      <c r="K42" s="75">
        <v>1</v>
      </c>
      <c r="L42" s="75">
        <v>2</v>
      </c>
      <c r="M42" s="75" t="s">
        <v>198</v>
      </c>
      <c r="N42" s="75" t="s">
        <v>198</v>
      </c>
      <c r="O42" s="70" t="s">
        <v>23079</v>
      </c>
      <c r="P42" s="75">
        <v>1</v>
      </c>
      <c r="Q42" s="69">
        <v>638260309</v>
      </c>
      <c r="R42" s="68" t="s">
        <v>23331</v>
      </c>
      <c r="S42" s="75">
        <v>71</v>
      </c>
      <c r="T42" s="75">
        <v>0</v>
      </c>
      <c r="X42" s="61">
        <v>4.343</v>
      </c>
      <c r="Y42" s="61">
        <v>5.9219999999999997</v>
      </c>
      <c r="Z42" s="61">
        <v>4.6550000000000002</v>
      </c>
      <c r="AA42" s="61">
        <v>4.8760000000000003</v>
      </c>
      <c r="AB42" s="61">
        <v>5.8079999999999998</v>
      </c>
      <c r="AC42" s="61">
        <v>5.0529999999999999</v>
      </c>
      <c r="AE42" s="61"/>
      <c r="AF42" s="61"/>
      <c r="AG42" s="75">
        <v>4124</v>
      </c>
      <c r="AH42" s="75">
        <v>28</v>
      </c>
      <c r="AI42" s="75">
        <v>1123</v>
      </c>
      <c r="AJ42" s="75">
        <v>865</v>
      </c>
    </row>
    <row r="43" spans="1:36">
      <c r="A43" s="113" t="str">
        <f t="shared" si="3"/>
        <v xml:space="preserve"> </v>
      </c>
    </row>
    <row r="44" spans="1:36">
      <c r="A44" s="113" t="str">
        <f t="shared" si="3"/>
        <v>A44</v>
      </c>
      <c r="B44" s="43" t="s">
        <v>24298</v>
      </c>
      <c r="C44" s="68" t="s">
        <v>23330</v>
      </c>
      <c r="E44" s="75" t="s">
        <v>784</v>
      </c>
      <c r="F44" s="68" t="s">
        <v>23311</v>
      </c>
      <c r="G44" s="69" t="s">
        <v>23301</v>
      </c>
      <c r="H44" s="61" t="s">
        <v>8678</v>
      </c>
      <c r="I44" s="61" t="s">
        <v>23316</v>
      </c>
      <c r="J44" s="75" t="s">
        <v>23312</v>
      </c>
      <c r="K44" s="75">
        <v>1</v>
      </c>
      <c r="L44" s="75">
        <v>1</v>
      </c>
      <c r="M44" s="75" t="s">
        <v>198</v>
      </c>
      <c r="N44" s="75" t="s">
        <v>198</v>
      </c>
      <c r="O44" s="70" t="s">
        <v>23079</v>
      </c>
      <c r="P44" s="75">
        <v>1</v>
      </c>
      <c r="Q44" s="69">
        <v>638265573</v>
      </c>
      <c r="R44" s="68" t="s">
        <v>23336</v>
      </c>
      <c r="S44" s="75">
        <v>74</v>
      </c>
      <c r="T44" s="71">
        <v>9.9999999999999995E-145</v>
      </c>
      <c r="X44" s="61">
        <v>2.61</v>
      </c>
      <c r="Y44" s="61">
        <v>2.7930000000000001</v>
      </c>
      <c r="Z44" s="61">
        <v>3.3239999999999998</v>
      </c>
      <c r="AA44" s="61">
        <v>1.804</v>
      </c>
      <c r="AB44" s="61">
        <v>1.1319999999999999</v>
      </c>
      <c r="AC44" s="61">
        <v>1.8540000000000001</v>
      </c>
      <c r="AG44" s="75">
        <v>1274</v>
      </c>
      <c r="AH44" s="75">
        <v>10</v>
      </c>
      <c r="AI44" s="75">
        <v>347</v>
      </c>
      <c r="AJ44" s="75">
        <v>259</v>
      </c>
    </row>
    <row r="45" spans="1:36">
      <c r="A45" s="113" t="str">
        <f t="shared" si="3"/>
        <v xml:space="preserve"> </v>
      </c>
      <c r="Z45" s="61"/>
      <c r="AA45" s="61"/>
      <c r="AB45" s="61"/>
      <c r="AC45" s="61"/>
    </row>
    <row r="46" spans="1:36">
      <c r="A46" s="113" t="str">
        <f t="shared" si="3"/>
        <v>A46</v>
      </c>
      <c r="B46" s="43" t="s">
        <v>24299</v>
      </c>
      <c r="C46" s="68" t="s">
        <v>24092</v>
      </c>
      <c r="E46" s="75" t="s">
        <v>129</v>
      </c>
      <c r="F46" s="68" t="s">
        <v>23309</v>
      </c>
      <c r="G46" s="69" t="s">
        <v>23300</v>
      </c>
      <c r="H46" s="61" t="s">
        <v>21268</v>
      </c>
      <c r="I46" s="61" t="s">
        <v>23317</v>
      </c>
      <c r="J46" s="75" t="s">
        <v>23310</v>
      </c>
      <c r="K46" s="75">
        <v>1</v>
      </c>
      <c r="L46" s="75">
        <v>1</v>
      </c>
      <c r="M46" s="75" t="s">
        <v>198</v>
      </c>
      <c r="N46" s="75" t="s">
        <v>198</v>
      </c>
      <c r="O46" s="70" t="s">
        <v>23079</v>
      </c>
      <c r="P46" s="75">
        <v>1</v>
      </c>
      <c r="Q46" s="69">
        <v>638261251</v>
      </c>
      <c r="R46" s="68" t="s">
        <v>23335</v>
      </c>
      <c r="S46" s="75">
        <v>69</v>
      </c>
      <c r="T46" s="75">
        <v>0</v>
      </c>
      <c r="X46" s="61">
        <v>2.161</v>
      </c>
      <c r="Y46" s="61">
        <v>3.5129999999999999</v>
      </c>
      <c r="Z46" s="61">
        <v>2.153</v>
      </c>
      <c r="AA46" s="61">
        <v>3.0409999999999999</v>
      </c>
      <c r="AB46" s="61">
        <v>3.0659999999999998</v>
      </c>
      <c r="AC46" s="61">
        <v>2.9780000000000002</v>
      </c>
      <c r="AG46" s="75">
        <v>2599</v>
      </c>
      <c r="AH46" s="75">
        <v>18</v>
      </c>
      <c r="AI46" s="75">
        <v>709</v>
      </c>
      <c r="AJ46" s="75">
        <v>541</v>
      </c>
    </row>
    <row r="47" spans="1:36">
      <c r="A47" s="113" t="str">
        <f t="shared" si="3"/>
        <v xml:space="preserve"> </v>
      </c>
      <c r="X47" s="61"/>
      <c r="Y47" s="61"/>
      <c r="Z47" s="61"/>
      <c r="AA47" s="61"/>
      <c r="AB47" s="61"/>
      <c r="AC47" s="61"/>
    </row>
    <row r="48" spans="1:36">
      <c r="A48" s="113" t="str">
        <f t="shared" si="3"/>
        <v>A48</v>
      </c>
      <c r="B48" s="43" t="s">
        <v>24300</v>
      </c>
      <c r="C48" s="68" t="s">
        <v>24093</v>
      </c>
      <c r="E48" s="75" t="s">
        <v>784</v>
      </c>
      <c r="F48" s="68" t="s">
        <v>23327</v>
      </c>
      <c r="G48" s="68" t="s">
        <v>23325</v>
      </c>
      <c r="H48" s="75" t="s">
        <v>20018</v>
      </c>
      <c r="I48" s="75" t="s">
        <v>23326</v>
      </c>
      <c r="J48" s="75" t="s">
        <v>23323</v>
      </c>
      <c r="K48" s="75">
        <v>1</v>
      </c>
      <c r="L48" s="75">
        <v>1</v>
      </c>
      <c r="M48" s="75" t="s">
        <v>198</v>
      </c>
      <c r="N48" s="75" t="s">
        <v>198</v>
      </c>
      <c r="O48" s="70" t="s">
        <v>23079</v>
      </c>
      <c r="P48" s="75">
        <v>3</v>
      </c>
      <c r="Q48" s="69">
        <v>645767233</v>
      </c>
      <c r="R48" s="68" t="s">
        <v>23334</v>
      </c>
      <c r="S48" s="75">
        <v>81</v>
      </c>
      <c r="T48" s="71">
        <v>2E-132</v>
      </c>
      <c r="X48" s="61">
        <v>12.02</v>
      </c>
      <c r="Y48" s="61">
        <v>10.067</v>
      </c>
      <c r="Z48" s="61">
        <v>11.54</v>
      </c>
      <c r="AA48" s="61">
        <v>9.3659999999999997</v>
      </c>
      <c r="AB48" s="61">
        <v>10.680999999999999</v>
      </c>
      <c r="AC48" s="61">
        <v>9.5500000000000007</v>
      </c>
      <c r="AG48" s="75">
        <v>2892</v>
      </c>
      <c r="AH48" s="75">
        <v>25</v>
      </c>
      <c r="AI48" s="75">
        <v>814</v>
      </c>
      <c r="AJ48" s="75">
        <v>601</v>
      </c>
    </row>
    <row r="49" spans="1:36">
      <c r="A49" s="113" t="str">
        <f t="shared" si="3"/>
        <v xml:space="preserve"> </v>
      </c>
      <c r="X49" s="61"/>
      <c r="Y49" s="61"/>
      <c r="AE49" s="61"/>
      <c r="AF49" s="61"/>
    </row>
    <row r="50" spans="1:36">
      <c r="A50" s="113" t="str">
        <f t="shared" si="3"/>
        <v>A50</v>
      </c>
      <c r="B50" s="43" t="s">
        <v>24301</v>
      </c>
      <c r="C50" s="68" t="s">
        <v>24094</v>
      </c>
      <c r="E50" s="75" t="s">
        <v>784</v>
      </c>
      <c r="F50" s="68" t="s">
        <v>23307</v>
      </c>
      <c r="G50" s="69" t="s">
        <v>23299</v>
      </c>
      <c r="H50" s="61" t="s">
        <v>2308</v>
      </c>
      <c r="I50" s="61" t="s">
        <v>23318</v>
      </c>
      <c r="J50" s="75" t="s">
        <v>23308</v>
      </c>
      <c r="K50" s="75">
        <v>1</v>
      </c>
      <c r="L50" s="75">
        <v>2</v>
      </c>
      <c r="M50" s="75" t="s">
        <v>198</v>
      </c>
      <c r="N50" s="75" t="s">
        <v>198</v>
      </c>
      <c r="O50" s="70" t="s">
        <v>23079</v>
      </c>
      <c r="P50" s="75">
        <v>1</v>
      </c>
      <c r="Q50" s="69">
        <v>638260261</v>
      </c>
      <c r="R50" s="68" t="s">
        <v>23333</v>
      </c>
      <c r="S50" s="75">
        <v>66</v>
      </c>
      <c r="T50" s="75">
        <v>0</v>
      </c>
      <c r="X50" s="61">
        <v>2.048</v>
      </c>
      <c r="Y50" s="61">
        <v>3.7949999999999999</v>
      </c>
      <c r="Z50" s="61">
        <v>1.3859999999999999</v>
      </c>
      <c r="AA50" s="61">
        <v>2.6789999999999998</v>
      </c>
      <c r="AB50" s="61">
        <v>3.37</v>
      </c>
      <c r="AC50" s="61">
        <v>3.0030000000000001</v>
      </c>
      <c r="AE50" s="61"/>
      <c r="AF50" s="61"/>
      <c r="AG50" s="75">
        <v>1984</v>
      </c>
      <c r="AH50" s="75">
        <v>16</v>
      </c>
      <c r="AI50" s="75">
        <v>546</v>
      </c>
      <c r="AJ50" s="75">
        <v>405</v>
      </c>
    </row>
    <row r="51" spans="1:36">
      <c r="A51" s="113" t="str">
        <f t="shared" si="3"/>
        <v xml:space="preserve"> </v>
      </c>
      <c r="X51" s="61"/>
      <c r="Y51" s="61"/>
      <c r="Z51" s="61"/>
      <c r="AA51" s="61"/>
      <c r="AB51" s="61"/>
      <c r="AC51" s="61"/>
      <c r="AE51" s="61"/>
      <c r="AF51" s="61"/>
    </row>
    <row r="52" spans="1:36">
      <c r="A52" s="113" t="str">
        <f t="shared" si="3"/>
        <v>A52</v>
      </c>
      <c r="B52" s="43" t="s">
        <v>24302</v>
      </c>
      <c r="C52" s="68" t="s">
        <v>24095</v>
      </c>
      <c r="E52" s="75" t="s">
        <v>784</v>
      </c>
      <c r="F52" s="68" t="s">
        <v>23305</v>
      </c>
      <c r="G52" s="69" t="s">
        <v>23298</v>
      </c>
      <c r="H52" s="61" t="s">
        <v>3438</v>
      </c>
      <c r="I52" s="61" t="s">
        <v>23319</v>
      </c>
      <c r="J52" s="75" t="s">
        <v>23306</v>
      </c>
      <c r="K52" s="75">
        <v>1</v>
      </c>
      <c r="L52" s="75">
        <v>4</v>
      </c>
      <c r="M52" s="75" t="s">
        <v>198</v>
      </c>
      <c r="N52" s="75" t="s">
        <v>198</v>
      </c>
      <c r="O52" s="70" t="s">
        <v>23079</v>
      </c>
      <c r="P52" s="75">
        <v>1</v>
      </c>
      <c r="Q52" s="69">
        <v>638264078</v>
      </c>
      <c r="R52" s="68" t="s">
        <v>23332</v>
      </c>
      <c r="S52" s="75">
        <v>51</v>
      </c>
      <c r="T52" s="71">
        <v>2.0000000000000001E-108</v>
      </c>
      <c r="X52" s="61">
        <v>4.774</v>
      </c>
      <c r="Y52" s="61">
        <v>5.9059999999999997</v>
      </c>
      <c r="Z52" s="61">
        <v>6.2640000000000002</v>
      </c>
      <c r="AA52" s="61">
        <v>2.8780000000000001</v>
      </c>
      <c r="AB52" s="61">
        <v>2.8279999999999998</v>
      </c>
      <c r="AC52" s="61">
        <v>2.7679999999999998</v>
      </c>
      <c r="AE52" s="61"/>
      <c r="AF52" s="61"/>
      <c r="AG52" s="75">
        <v>1533</v>
      </c>
      <c r="AH52" s="75">
        <v>12</v>
      </c>
      <c r="AI52" s="75">
        <v>426</v>
      </c>
      <c r="AJ52" s="75">
        <v>305</v>
      </c>
    </row>
    <row r="53" spans="1:36">
      <c r="A53" s="113" t="str">
        <f t="shared" si="3"/>
        <v xml:space="preserve"> </v>
      </c>
      <c r="X53" s="61"/>
      <c r="Y53" s="61"/>
      <c r="Z53" s="61"/>
      <c r="AA53" s="61"/>
      <c r="AB53" s="61"/>
      <c r="AC53" s="61"/>
      <c r="AE53" s="61"/>
      <c r="AF53" s="61"/>
    </row>
    <row r="54" spans="1:36">
      <c r="A54" s="113" t="str">
        <f t="shared" si="3"/>
        <v>A54</v>
      </c>
      <c r="B54" s="43" t="s">
        <v>24303</v>
      </c>
      <c r="C54" s="68" t="s">
        <v>24096</v>
      </c>
      <c r="E54" s="75" t="s">
        <v>129</v>
      </c>
      <c r="F54" s="68" t="s">
        <v>23303</v>
      </c>
      <c r="G54" s="69" t="s">
        <v>23297</v>
      </c>
      <c r="H54" s="61" t="s">
        <v>11234</v>
      </c>
      <c r="I54" s="61" t="s">
        <v>23320</v>
      </c>
      <c r="J54" s="75" t="s">
        <v>23304</v>
      </c>
      <c r="K54" s="75">
        <v>1</v>
      </c>
      <c r="L54" s="75">
        <v>2</v>
      </c>
      <c r="M54" s="75" t="s">
        <v>198</v>
      </c>
      <c r="N54" s="75" t="s">
        <v>198</v>
      </c>
      <c r="O54" s="70" t="s">
        <v>23079</v>
      </c>
      <c r="P54" s="75">
        <v>1</v>
      </c>
      <c r="Q54" s="69">
        <v>638260309</v>
      </c>
      <c r="R54" s="68" t="s">
        <v>23331</v>
      </c>
      <c r="S54" s="75">
        <v>71</v>
      </c>
      <c r="T54" s="75">
        <v>0</v>
      </c>
      <c r="X54" s="61">
        <v>4.343</v>
      </c>
      <c r="Y54" s="61">
        <v>5.9219999999999997</v>
      </c>
      <c r="Z54" s="61">
        <v>4.6550000000000002</v>
      </c>
      <c r="AA54" s="61">
        <v>4.8760000000000003</v>
      </c>
      <c r="AB54" s="61">
        <v>5.8079999999999998</v>
      </c>
      <c r="AC54" s="61">
        <v>5.0529999999999999</v>
      </c>
      <c r="AE54" s="61"/>
      <c r="AF54" s="61"/>
      <c r="AG54" s="75">
        <v>4124</v>
      </c>
      <c r="AH54" s="75">
        <v>28</v>
      </c>
      <c r="AI54" s="75">
        <v>1123</v>
      </c>
      <c r="AJ54" s="75">
        <v>865</v>
      </c>
    </row>
    <row r="55" spans="1:36">
      <c r="A55" s="75" t="s">
        <v>828</v>
      </c>
      <c r="X55" s="61"/>
      <c r="Y55" s="61"/>
      <c r="Z55" s="61"/>
      <c r="AA55" s="61"/>
      <c r="AB55" s="61"/>
      <c r="AC55" s="61"/>
    </row>
    <row r="56" spans="1:36">
      <c r="A56" s="113" t="str">
        <f t="shared" si="3"/>
        <v>A56</v>
      </c>
      <c r="B56" s="43" t="s">
        <v>24304</v>
      </c>
      <c r="C56" s="68" t="s">
        <v>24097</v>
      </c>
      <c r="E56" s="75" t="s">
        <v>784</v>
      </c>
      <c r="F56" s="68" t="s">
        <v>23269</v>
      </c>
      <c r="G56" s="69" t="s">
        <v>23262</v>
      </c>
      <c r="H56" s="61" t="s">
        <v>12990</v>
      </c>
      <c r="I56" s="61" t="s">
        <v>23289</v>
      </c>
      <c r="J56" s="75" t="s">
        <v>23270</v>
      </c>
      <c r="K56" s="75">
        <v>1</v>
      </c>
      <c r="L56" s="75">
        <v>1</v>
      </c>
      <c r="M56" s="75" t="s">
        <v>198</v>
      </c>
      <c r="N56" s="75" t="s">
        <v>198</v>
      </c>
      <c r="O56" s="70" t="s">
        <v>23079</v>
      </c>
      <c r="P56" s="75">
        <v>3</v>
      </c>
      <c r="Q56" s="69">
        <v>645766373</v>
      </c>
      <c r="R56" s="68" t="s">
        <v>23296</v>
      </c>
      <c r="S56" s="75">
        <v>84</v>
      </c>
      <c r="T56" s="75">
        <v>0</v>
      </c>
      <c r="X56" s="61">
        <v>2.8540000000000001</v>
      </c>
      <c r="Y56" s="61">
        <v>4.6079999999999997</v>
      </c>
      <c r="Z56" s="61">
        <v>2.2360000000000002</v>
      </c>
      <c r="AA56" s="61">
        <v>5.5030000000000001</v>
      </c>
      <c r="AB56" s="61">
        <v>4.9980000000000002</v>
      </c>
      <c r="AC56" s="61">
        <v>5.2629999999999999</v>
      </c>
      <c r="AG56" s="75">
        <v>1839</v>
      </c>
      <c r="AH56" s="75">
        <v>10</v>
      </c>
      <c r="AI56" s="75">
        <v>500</v>
      </c>
      <c r="AJ56" s="75">
        <v>372</v>
      </c>
    </row>
    <row r="57" spans="1:36">
      <c r="A57" s="113" t="str">
        <f t="shared" si="3"/>
        <v xml:space="preserve"> </v>
      </c>
      <c r="X57" s="61"/>
      <c r="Y57" s="61"/>
      <c r="Z57" s="61"/>
      <c r="AA57" s="61"/>
      <c r="AB57" s="61"/>
      <c r="AC57" s="61"/>
      <c r="AE57" s="61"/>
      <c r="AF57" s="61"/>
    </row>
    <row r="58" spans="1:36">
      <c r="A58" s="113" t="str">
        <f t="shared" si="3"/>
        <v>A58</v>
      </c>
      <c r="B58" s="43" t="s">
        <v>24305</v>
      </c>
      <c r="C58" s="68" t="s">
        <v>24098</v>
      </c>
      <c r="E58" s="75" t="s">
        <v>784</v>
      </c>
      <c r="F58" s="68" t="s">
        <v>23271</v>
      </c>
      <c r="G58" s="69" t="s">
        <v>23263</v>
      </c>
      <c r="H58" s="61" t="s">
        <v>21126</v>
      </c>
      <c r="I58" s="61" t="s">
        <v>23288</v>
      </c>
      <c r="J58" s="75" t="s">
        <v>23272</v>
      </c>
      <c r="K58" s="75">
        <v>1</v>
      </c>
      <c r="L58" s="75">
        <v>1</v>
      </c>
      <c r="M58" s="75" t="s">
        <v>198</v>
      </c>
      <c r="N58" s="75" t="s">
        <v>198</v>
      </c>
      <c r="O58" s="70" t="s">
        <v>23079</v>
      </c>
      <c r="P58" s="75">
        <v>3</v>
      </c>
      <c r="Q58" s="69">
        <v>645752879</v>
      </c>
      <c r="R58" s="68" t="s">
        <v>23295</v>
      </c>
      <c r="S58" s="75">
        <v>84</v>
      </c>
      <c r="T58" s="75">
        <v>0</v>
      </c>
      <c r="X58" s="61">
        <v>5.8449999999999998</v>
      </c>
      <c r="Y58" s="61">
        <v>8.3330000000000002</v>
      </c>
      <c r="Z58" s="61">
        <v>3.2559999999999998</v>
      </c>
      <c r="AA58" s="61">
        <v>6.34</v>
      </c>
      <c r="AB58" s="61">
        <v>6.3760000000000003</v>
      </c>
      <c r="AC58" s="61">
        <v>6.4450000000000003</v>
      </c>
      <c r="AE58" s="61"/>
      <c r="AF58" s="61"/>
      <c r="AG58" s="75">
        <v>2213</v>
      </c>
      <c r="AH58" s="75">
        <v>15</v>
      </c>
      <c r="AI58" s="75">
        <v>573</v>
      </c>
      <c r="AJ58" s="75">
        <v>447</v>
      </c>
    </row>
    <row r="59" spans="1:36">
      <c r="A59" s="113" t="str">
        <f t="shared" si="3"/>
        <v xml:space="preserve"> </v>
      </c>
      <c r="X59" s="61"/>
      <c r="Y59" s="61"/>
      <c r="Z59" s="61"/>
      <c r="AA59" s="61"/>
      <c r="AB59" s="61"/>
      <c r="AC59" s="61"/>
      <c r="AE59" s="61"/>
      <c r="AF59" s="61"/>
    </row>
    <row r="60" spans="1:36">
      <c r="A60" s="113" t="str">
        <f t="shared" si="3"/>
        <v>A60</v>
      </c>
      <c r="B60" s="43" t="s">
        <v>24306</v>
      </c>
      <c r="C60" s="68" t="s">
        <v>24099</v>
      </c>
      <c r="E60" s="75" t="s">
        <v>784</v>
      </c>
      <c r="F60" s="68" t="s">
        <v>23273</v>
      </c>
      <c r="G60" s="69" t="s">
        <v>23264</v>
      </c>
      <c r="H60" s="61" t="s">
        <v>21720</v>
      </c>
      <c r="I60" s="61" t="s">
        <v>23287</v>
      </c>
      <c r="J60" s="75" t="s">
        <v>23274</v>
      </c>
      <c r="K60" s="75">
        <v>1</v>
      </c>
      <c r="L60" s="75">
        <v>1</v>
      </c>
      <c r="M60" s="75" t="s">
        <v>198</v>
      </c>
      <c r="N60" s="75" t="s">
        <v>198</v>
      </c>
      <c r="O60" s="75" t="s">
        <v>198</v>
      </c>
      <c r="P60" s="75">
        <v>3</v>
      </c>
      <c r="Q60" s="69">
        <v>645754580</v>
      </c>
      <c r="R60" s="68" t="s">
        <v>23294</v>
      </c>
      <c r="S60" s="75">
        <v>82</v>
      </c>
      <c r="T60" s="75">
        <v>0</v>
      </c>
      <c r="X60" s="61">
        <v>1.869</v>
      </c>
      <c r="Y60" s="61">
        <v>2.6139999999999999</v>
      </c>
      <c r="Z60" s="61">
        <v>0.93100000000000005</v>
      </c>
      <c r="AA60" s="61">
        <v>2.7429999999999999</v>
      </c>
      <c r="AB60" s="61">
        <v>3.367</v>
      </c>
      <c r="AC60" s="61">
        <v>2.7490000000000001</v>
      </c>
      <c r="AE60" s="61"/>
      <c r="AF60" s="61"/>
      <c r="AG60" s="75">
        <v>5730</v>
      </c>
      <c r="AH60" s="75">
        <v>32</v>
      </c>
      <c r="AI60" s="75">
        <v>1571</v>
      </c>
      <c r="AJ60" s="75">
        <v>1164</v>
      </c>
    </row>
    <row r="61" spans="1:36">
      <c r="A61" s="113" t="str">
        <f t="shared" si="3"/>
        <v xml:space="preserve"> </v>
      </c>
      <c r="X61" s="61"/>
      <c r="Y61" s="61"/>
      <c r="Z61" s="61"/>
      <c r="AA61" s="61"/>
      <c r="AB61" s="61"/>
      <c r="AC61" s="61"/>
      <c r="AE61" s="61"/>
      <c r="AF61" s="61"/>
    </row>
    <row r="62" spans="1:36">
      <c r="A62" s="113" t="str">
        <f t="shared" si="3"/>
        <v>A62</v>
      </c>
      <c r="B62" s="43" t="s">
        <v>24307</v>
      </c>
      <c r="C62" s="68" t="s">
        <v>24100</v>
      </c>
      <c r="E62" s="75" t="s">
        <v>784</v>
      </c>
      <c r="F62" s="68" t="s">
        <v>23275</v>
      </c>
      <c r="G62" s="69" t="s">
        <v>23265</v>
      </c>
      <c r="H62" s="61" t="s">
        <v>16296</v>
      </c>
      <c r="I62" s="61" t="s">
        <v>23286</v>
      </c>
      <c r="J62" s="75" t="s">
        <v>23276</v>
      </c>
      <c r="K62" s="75">
        <v>1</v>
      </c>
      <c r="L62" s="75">
        <v>2</v>
      </c>
      <c r="M62" s="75" t="s">
        <v>198</v>
      </c>
      <c r="N62" s="75" t="s">
        <v>198</v>
      </c>
      <c r="O62" s="75" t="s">
        <v>198</v>
      </c>
      <c r="P62" s="75">
        <v>1</v>
      </c>
      <c r="Q62" s="69">
        <v>638261892</v>
      </c>
      <c r="R62" s="68" t="s">
        <v>23293</v>
      </c>
      <c r="S62" s="75">
        <v>63</v>
      </c>
      <c r="T62" s="75">
        <v>0</v>
      </c>
      <c r="X62" s="61">
        <v>2.6070000000000002</v>
      </c>
      <c r="Y62" s="61">
        <v>5.399</v>
      </c>
      <c r="Z62" s="61">
        <v>2.149</v>
      </c>
      <c r="AA62" s="61">
        <v>3.89</v>
      </c>
      <c r="AB62" s="61">
        <v>3.2949999999999999</v>
      </c>
      <c r="AC62" s="61">
        <v>3.7850000000000001</v>
      </c>
      <c r="AE62" s="61"/>
      <c r="AF62" s="61"/>
      <c r="AG62" s="75">
        <v>2658</v>
      </c>
      <c r="AH62" s="75">
        <v>17</v>
      </c>
      <c r="AI62" s="75">
        <v>697</v>
      </c>
      <c r="AJ62" s="75">
        <v>533</v>
      </c>
    </row>
    <row r="63" spans="1:36">
      <c r="A63" s="113" t="str">
        <f t="shared" si="3"/>
        <v xml:space="preserve"> </v>
      </c>
      <c r="X63" s="61"/>
      <c r="Y63" s="61"/>
      <c r="Z63" s="61"/>
      <c r="AA63" s="61"/>
      <c r="AB63" s="61"/>
      <c r="AC63" s="61"/>
    </row>
    <row r="64" spans="1:36">
      <c r="A64" s="113" t="str">
        <f t="shared" si="3"/>
        <v>A64</v>
      </c>
      <c r="B64" s="43" t="s">
        <v>24308</v>
      </c>
      <c r="C64" s="68" t="s">
        <v>24101</v>
      </c>
      <c r="E64" s="75" t="s">
        <v>784</v>
      </c>
      <c r="F64" s="68" t="s">
        <v>23277</v>
      </c>
      <c r="G64" s="69" t="s">
        <v>23266</v>
      </c>
      <c r="H64" s="61" t="s">
        <v>12280</v>
      </c>
      <c r="I64" s="61" t="s">
        <v>23285</v>
      </c>
      <c r="J64" s="75" t="s">
        <v>23278</v>
      </c>
      <c r="K64" s="75">
        <v>1</v>
      </c>
      <c r="L64" s="75">
        <v>2</v>
      </c>
      <c r="M64" s="75" t="s">
        <v>198</v>
      </c>
      <c r="N64" s="75" t="s">
        <v>198</v>
      </c>
      <c r="O64" s="70" t="s">
        <v>23079</v>
      </c>
      <c r="P64" s="75">
        <v>1</v>
      </c>
      <c r="Q64" s="69">
        <v>638267057</v>
      </c>
      <c r="R64" s="68" t="s">
        <v>23292</v>
      </c>
      <c r="S64" s="75">
        <v>75</v>
      </c>
      <c r="T64" s="75">
        <v>0</v>
      </c>
      <c r="X64" s="61">
        <v>1.61</v>
      </c>
      <c r="Y64" s="61">
        <v>4.7050000000000001</v>
      </c>
      <c r="Z64" s="61">
        <v>1.5760000000000001</v>
      </c>
      <c r="AA64" s="61">
        <v>4.4139999999999997</v>
      </c>
      <c r="AB64" s="61">
        <v>3.2469999999999999</v>
      </c>
      <c r="AC64" s="61">
        <v>3.9830000000000001</v>
      </c>
      <c r="AG64" s="75">
        <v>1695</v>
      </c>
      <c r="AH64" s="75">
        <v>12</v>
      </c>
      <c r="AI64" s="75">
        <v>465</v>
      </c>
      <c r="AJ64" s="75">
        <v>358</v>
      </c>
    </row>
    <row r="65" spans="1:36">
      <c r="A65" s="113" t="str">
        <f t="shared" si="3"/>
        <v xml:space="preserve"> </v>
      </c>
      <c r="X65" s="61"/>
      <c r="Y65" s="61"/>
      <c r="Z65" s="61"/>
      <c r="AA65" s="61"/>
      <c r="AB65" s="61"/>
      <c r="AC65" s="61"/>
    </row>
    <row r="66" spans="1:36">
      <c r="A66" s="113" t="str">
        <f t="shared" si="3"/>
        <v>A66</v>
      </c>
      <c r="B66" s="79" t="s">
        <v>24309</v>
      </c>
      <c r="C66" s="68" t="s">
        <v>23418</v>
      </c>
      <c r="E66" s="75" t="s">
        <v>784</v>
      </c>
      <c r="F66" s="68" t="s">
        <v>23279</v>
      </c>
      <c r="G66" s="69" t="s">
        <v>23267</v>
      </c>
      <c r="H66" s="61" t="s">
        <v>2498</v>
      </c>
      <c r="I66" s="61" t="s">
        <v>23284</v>
      </c>
      <c r="J66" s="75" t="s">
        <v>23417</v>
      </c>
      <c r="K66" s="75">
        <v>1</v>
      </c>
      <c r="L66" s="75">
        <v>2</v>
      </c>
      <c r="M66" s="75" t="s">
        <v>180</v>
      </c>
      <c r="N66" s="75" t="s">
        <v>198</v>
      </c>
      <c r="O66" s="75" t="s">
        <v>180</v>
      </c>
      <c r="P66" s="75">
        <v>1</v>
      </c>
      <c r="Q66" s="69">
        <v>638265849</v>
      </c>
      <c r="R66" s="68" t="s">
        <v>23291</v>
      </c>
      <c r="S66" s="75">
        <v>68</v>
      </c>
      <c r="T66" s="75">
        <v>0</v>
      </c>
      <c r="X66" s="61">
        <v>0.89100000000000001</v>
      </c>
      <c r="Y66" s="61">
        <v>2.0099999999999998</v>
      </c>
      <c r="Z66" s="61">
        <v>1.274</v>
      </c>
      <c r="AA66" s="61">
        <v>1.0089999999999999</v>
      </c>
      <c r="AB66" s="61">
        <v>2.302</v>
      </c>
      <c r="AC66" s="61">
        <v>0.99399999999999999</v>
      </c>
      <c r="AG66" s="75">
        <v>3745</v>
      </c>
      <c r="AH66" s="75">
        <v>26</v>
      </c>
      <c r="AI66" s="75">
        <v>1033</v>
      </c>
      <c r="AJ66" s="75">
        <v>785</v>
      </c>
    </row>
    <row r="67" spans="1:36">
      <c r="A67" s="113" t="str">
        <f t="shared" si="3"/>
        <v xml:space="preserve"> </v>
      </c>
      <c r="X67" s="61"/>
      <c r="Y67" s="61"/>
      <c r="Z67" s="61"/>
      <c r="AA67" s="61"/>
      <c r="AB67" s="61"/>
      <c r="AC67" s="61"/>
    </row>
    <row r="68" spans="1:36">
      <c r="A68" s="113" t="str">
        <f t="shared" si="3"/>
        <v>A68</v>
      </c>
      <c r="B68" s="43" t="s">
        <v>24310</v>
      </c>
      <c r="C68" s="68" t="s">
        <v>24102</v>
      </c>
      <c r="E68" s="75" t="s">
        <v>784</v>
      </c>
      <c r="F68" s="68" t="s">
        <v>23280</v>
      </c>
      <c r="G68" s="69" t="s">
        <v>23268</v>
      </c>
      <c r="H68" s="61" t="s">
        <v>7630</v>
      </c>
      <c r="I68" s="61" t="s">
        <v>23283</v>
      </c>
      <c r="J68" s="75" t="s">
        <v>23281</v>
      </c>
      <c r="K68" s="75">
        <v>1</v>
      </c>
      <c r="L68" s="75">
        <v>2</v>
      </c>
      <c r="M68" s="75" t="s">
        <v>198</v>
      </c>
      <c r="N68" s="75" t="s">
        <v>198</v>
      </c>
      <c r="O68" s="75" t="s">
        <v>198</v>
      </c>
      <c r="P68" s="75">
        <v>1</v>
      </c>
      <c r="Q68" s="69">
        <v>638264625</v>
      </c>
      <c r="R68" s="68" t="s">
        <v>23290</v>
      </c>
      <c r="S68" s="75">
        <v>86</v>
      </c>
      <c r="T68" s="75">
        <v>0</v>
      </c>
      <c r="X68" s="61">
        <v>4.7160000000000002</v>
      </c>
      <c r="Y68" s="61">
        <v>5.6050000000000004</v>
      </c>
      <c r="Z68" s="61">
        <v>2.8439999999999999</v>
      </c>
      <c r="AA68" s="61">
        <v>3.964</v>
      </c>
      <c r="AB68" s="61">
        <v>4.601</v>
      </c>
      <c r="AC68" s="61">
        <v>3.5350000000000001</v>
      </c>
      <c r="AG68" s="75">
        <v>2308</v>
      </c>
      <c r="AH68" s="75">
        <v>24</v>
      </c>
      <c r="AI68" s="75">
        <v>657</v>
      </c>
      <c r="AJ68" s="75">
        <v>488</v>
      </c>
    </row>
    <row r="69" spans="1:36">
      <c r="A69" s="75" t="s">
        <v>821</v>
      </c>
      <c r="X69" s="61"/>
      <c r="Y69" s="61"/>
      <c r="Z69" s="61"/>
      <c r="AA69" s="61"/>
      <c r="AB69" s="61"/>
      <c r="AC69" s="61"/>
    </row>
    <row r="70" spans="1:36">
      <c r="A70" s="113" t="str">
        <f t="shared" si="3"/>
        <v>A70</v>
      </c>
      <c r="B70" s="43" t="s">
        <v>24313</v>
      </c>
      <c r="C70" s="68" t="s">
        <v>24105</v>
      </c>
      <c r="D70" s="75" t="s">
        <v>25031</v>
      </c>
      <c r="E70" s="75" t="s">
        <v>129</v>
      </c>
      <c r="F70" s="68" t="s">
        <v>23219</v>
      </c>
      <c r="G70" s="69" t="s">
        <v>23202</v>
      </c>
      <c r="H70" s="75" t="s">
        <v>18212</v>
      </c>
      <c r="I70" s="75" t="s">
        <v>23242</v>
      </c>
      <c r="J70" s="75" t="s">
        <v>23220</v>
      </c>
      <c r="K70" s="75">
        <v>1</v>
      </c>
      <c r="L70" s="75">
        <v>2</v>
      </c>
      <c r="M70" s="75" t="s">
        <v>198</v>
      </c>
      <c r="N70" s="75" t="s">
        <v>198</v>
      </c>
      <c r="O70" s="75" t="s">
        <v>180</v>
      </c>
      <c r="P70" s="75">
        <v>1</v>
      </c>
      <c r="Q70" s="69">
        <v>638264492</v>
      </c>
      <c r="R70" s="68" t="s">
        <v>23259</v>
      </c>
      <c r="S70" s="75">
        <v>72</v>
      </c>
      <c r="T70" s="75">
        <v>0</v>
      </c>
      <c r="X70" s="61">
        <v>4.048</v>
      </c>
      <c r="Y70" s="61">
        <v>6.117</v>
      </c>
      <c r="Z70" s="61">
        <v>5.867</v>
      </c>
      <c r="AA70" s="61">
        <v>5.6040000000000001</v>
      </c>
      <c r="AB70" s="61">
        <v>6.15</v>
      </c>
      <c r="AC70" s="61">
        <v>5.6020000000000003</v>
      </c>
      <c r="AE70" s="61"/>
      <c r="AF70" s="61"/>
      <c r="AG70" s="75">
        <v>2201</v>
      </c>
      <c r="AH70" s="75">
        <v>22</v>
      </c>
      <c r="AI70" s="75">
        <v>601</v>
      </c>
      <c r="AJ70" s="75">
        <v>457</v>
      </c>
    </row>
    <row r="71" spans="1:36">
      <c r="A71" s="113" t="str">
        <f t="shared" si="3"/>
        <v xml:space="preserve"> </v>
      </c>
      <c r="X71" s="61"/>
      <c r="Y71" s="61"/>
      <c r="Z71" s="61"/>
      <c r="AA71" s="61"/>
      <c r="AB71" s="61"/>
      <c r="AC71" s="61"/>
      <c r="AE71" s="61"/>
      <c r="AF71" s="61"/>
      <c r="AG71" s="61"/>
    </row>
    <row r="72" spans="1:36">
      <c r="A72" s="113" t="str">
        <f t="shared" si="3"/>
        <v>A72</v>
      </c>
      <c r="B72" s="43" t="s">
        <v>24314</v>
      </c>
      <c r="C72" s="68" t="s">
        <v>24106</v>
      </c>
      <c r="E72" s="75" t="s">
        <v>129</v>
      </c>
      <c r="F72" s="68" t="s">
        <v>23204</v>
      </c>
      <c r="G72" s="69" t="s">
        <v>23192</v>
      </c>
      <c r="H72" s="75" t="s">
        <v>20010</v>
      </c>
      <c r="I72" s="75" t="s">
        <v>23241</v>
      </c>
      <c r="J72" s="75" t="s">
        <v>23189</v>
      </c>
      <c r="K72" s="75">
        <v>1</v>
      </c>
      <c r="L72" s="75">
        <v>6</v>
      </c>
      <c r="M72" s="75" t="s">
        <v>180</v>
      </c>
      <c r="N72" s="75" t="s">
        <v>198</v>
      </c>
      <c r="O72" s="75" t="s">
        <v>180</v>
      </c>
      <c r="P72" s="75">
        <v>1</v>
      </c>
      <c r="Q72" s="69">
        <v>638266696</v>
      </c>
      <c r="R72" s="68" t="s">
        <v>23258</v>
      </c>
      <c r="S72" s="75">
        <v>76</v>
      </c>
      <c r="T72" s="75">
        <v>0</v>
      </c>
      <c r="X72" s="61">
        <v>5.0880000000000001</v>
      </c>
      <c r="Y72" s="61">
        <v>5.9729999999999999</v>
      </c>
      <c r="Z72" s="61">
        <v>3.7040000000000002</v>
      </c>
      <c r="AA72" s="61">
        <v>3.9860000000000002</v>
      </c>
      <c r="AB72" s="61">
        <v>5.4260000000000002</v>
      </c>
      <c r="AC72" s="61">
        <v>4.0570000000000004</v>
      </c>
      <c r="AE72" s="61"/>
      <c r="AF72" s="61"/>
      <c r="AG72" s="61">
        <v>4317</v>
      </c>
      <c r="AH72" s="75">
        <v>21</v>
      </c>
      <c r="AI72" s="75">
        <v>1208</v>
      </c>
      <c r="AJ72" s="75">
        <v>890</v>
      </c>
    </row>
    <row r="73" spans="1:36">
      <c r="A73" s="113" t="str">
        <f t="shared" si="3"/>
        <v>A73</v>
      </c>
      <c r="B73" s="43" t="s">
        <v>24315</v>
      </c>
      <c r="C73" s="68" t="s">
        <v>24107</v>
      </c>
      <c r="E73" s="75" t="s">
        <v>784</v>
      </c>
      <c r="F73" s="68"/>
      <c r="G73" s="69"/>
      <c r="J73" s="75" t="s">
        <v>23188</v>
      </c>
      <c r="K73" s="75">
        <v>1</v>
      </c>
      <c r="L73" s="75">
        <v>6</v>
      </c>
      <c r="M73" s="75" t="s">
        <v>180</v>
      </c>
      <c r="N73" s="75" t="s">
        <v>198</v>
      </c>
      <c r="O73" s="75" t="s">
        <v>180</v>
      </c>
      <c r="R73" s="61"/>
      <c r="S73" s="61"/>
      <c r="T73" s="61"/>
      <c r="AE73" s="61"/>
      <c r="AF73" s="61"/>
      <c r="AG73" s="61"/>
    </row>
    <row r="74" spans="1:36">
      <c r="A74" s="113" t="str">
        <f t="shared" si="3"/>
        <v xml:space="preserve"> </v>
      </c>
      <c r="R74" s="61"/>
      <c r="S74" s="61"/>
      <c r="T74" s="61"/>
      <c r="X74" s="61"/>
      <c r="Y74" s="61"/>
      <c r="Z74" s="61"/>
      <c r="AA74" s="61"/>
      <c r="AB74" s="61"/>
      <c r="AC74" s="61"/>
      <c r="AE74" s="61"/>
      <c r="AF74" s="61"/>
      <c r="AG74" s="61"/>
    </row>
    <row r="75" spans="1:36">
      <c r="A75" s="113" t="str">
        <f t="shared" si="3"/>
        <v>A75</v>
      </c>
      <c r="B75" s="43" t="s">
        <v>24316</v>
      </c>
      <c r="C75" s="68" t="s">
        <v>24108</v>
      </c>
      <c r="E75" s="75" t="s">
        <v>784</v>
      </c>
      <c r="F75" s="68" t="s">
        <v>23203</v>
      </c>
      <c r="G75" s="69" t="s">
        <v>23191</v>
      </c>
      <c r="H75" s="75" t="s">
        <v>5944</v>
      </c>
      <c r="I75" s="75" t="s">
        <v>23240</v>
      </c>
      <c r="J75" s="75" t="s">
        <v>23187</v>
      </c>
      <c r="K75" s="75">
        <v>1</v>
      </c>
      <c r="L75" s="75">
        <v>2</v>
      </c>
      <c r="M75" s="75" t="s">
        <v>180</v>
      </c>
      <c r="N75" s="75" t="s">
        <v>198</v>
      </c>
      <c r="O75" s="70" t="s">
        <v>23079</v>
      </c>
      <c r="P75" s="75">
        <v>1</v>
      </c>
      <c r="Q75" s="69">
        <v>638261775</v>
      </c>
      <c r="R75" s="68" t="s">
        <v>23257</v>
      </c>
      <c r="S75" s="61">
        <v>61</v>
      </c>
      <c r="T75" s="61">
        <v>0</v>
      </c>
      <c r="V75" s="61"/>
      <c r="W75" s="61"/>
      <c r="X75" s="61">
        <v>2.3260000000000001</v>
      </c>
      <c r="Y75" s="61">
        <v>5.4509999999999996</v>
      </c>
      <c r="Z75" s="61">
        <v>1.3120000000000001</v>
      </c>
      <c r="AA75" s="61">
        <v>5.0259999999999998</v>
      </c>
      <c r="AB75" s="61">
        <v>5.681</v>
      </c>
      <c r="AC75" s="61">
        <v>5.3310000000000004</v>
      </c>
      <c r="AE75" s="61"/>
      <c r="AF75" s="61"/>
      <c r="AG75" s="61">
        <v>2603</v>
      </c>
      <c r="AH75" s="75">
        <v>16</v>
      </c>
      <c r="AI75" s="75">
        <v>718</v>
      </c>
      <c r="AJ75" s="75">
        <v>540</v>
      </c>
    </row>
    <row r="76" spans="1:36">
      <c r="A76" s="113" t="str">
        <f t="shared" si="3"/>
        <v xml:space="preserve"> </v>
      </c>
      <c r="R76" s="61"/>
      <c r="S76" s="61"/>
      <c r="T76" s="61"/>
      <c r="V76" s="61"/>
      <c r="W76" s="61"/>
      <c r="X76" s="61"/>
      <c r="Y76" s="61"/>
      <c r="Z76" s="61"/>
      <c r="AA76" s="61"/>
      <c r="AB76" s="61"/>
      <c r="AC76" s="61"/>
      <c r="AE76" s="61"/>
      <c r="AF76" s="61"/>
      <c r="AG76" s="61"/>
    </row>
    <row r="77" spans="1:36">
      <c r="A77" s="113" t="str">
        <f t="shared" si="3"/>
        <v>A77</v>
      </c>
      <c r="B77" s="43" t="s">
        <v>24990</v>
      </c>
      <c r="C77" s="68" t="s">
        <v>24109</v>
      </c>
      <c r="E77" s="75" t="s">
        <v>784</v>
      </c>
      <c r="F77" s="68" t="s">
        <v>23205</v>
      </c>
      <c r="G77" s="69" t="s">
        <v>23193</v>
      </c>
      <c r="H77" s="75" t="s">
        <v>6744</v>
      </c>
      <c r="I77" s="75" t="s">
        <v>23239</v>
      </c>
      <c r="J77" s="75" t="s">
        <v>23190</v>
      </c>
      <c r="K77" s="75">
        <v>1</v>
      </c>
      <c r="L77" s="75">
        <v>6</v>
      </c>
      <c r="M77" s="75" t="s">
        <v>180</v>
      </c>
      <c r="N77" s="75" t="s">
        <v>198</v>
      </c>
      <c r="O77" s="75" t="s">
        <v>180</v>
      </c>
      <c r="P77" s="75">
        <v>1</v>
      </c>
      <c r="Q77" s="69">
        <v>638265771</v>
      </c>
      <c r="R77" s="68" t="s">
        <v>23256</v>
      </c>
      <c r="S77" s="61">
        <v>66</v>
      </c>
      <c r="T77" s="61">
        <v>0</v>
      </c>
      <c r="V77" s="61"/>
      <c r="W77" s="61"/>
      <c r="X77" s="61">
        <v>2.8450000000000002</v>
      </c>
      <c r="Y77" s="61">
        <v>3.2090000000000001</v>
      </c>
      <c r="Z77" s="61">
        <v>1.3</v>
      </c>
      <c r="AA77" s="61">
        <v>3.77</v>
      </c>
      <c r="AB77" s="61">
        <v>3.8039999999999998</v>
      </c>
      <c r="AC77" s="61">
        <v>3.8519999999999999</v>
      </c>
      <c r="AG77" s="75">
        <v>2219</v>
      </c>
      <c r="AH77" s="75">
        <v>15</v>
      </c>
      <c r="AI77" s="75">
        <v>606</v>
      </c>
      <c r="AJ77" s="75">
        <v>474</v>
      </c>
    </row>
    <row r="78" spans="1:36">
      <c r="A78" s="113" t="str">
        <f t="shared" si="3"/>
        <v>A78</v>
      </c>
      <c r="B78" s="43" t="s">
        <v>24317</v>
      </c>
      <c r="C78" s="68" t="s">
        <v>24110</v>
      </c>
      <c r="E78" s="75" t="s">
        <v>784</v>
      </c>
      <c r="F78" s="68"/>
      <c r="G78" s="69"/>
      <c r="J78" s="75" t="s">
        <v>23186</v>
      </c>
      <c r="R78" s="61"/>
      <c r="S78" s="61"/>
      <c r="T78" s="61"/>
      <c r="V78" s="61"/>
      <c r="W78" s="61"/>
      <c r="X78" s="61"/>
      <c r="Y78" s="61"/>
      <c r="Z78" s="61"/>
      <c r="AA78" s="61"/>
      <c r="AB78" s="61"/>
      <c r="AC78" s="61"/>
    </row>
    <row r="79" spans="1:36">
      <c r="A79" s="113" t="str">
        <f t="shared" si="3"/>
        <v xml:space="preserve"> </v>
      </c>
      <c r="F79" s="68"/>
      <c r="G79" s="69"/>
      <c r="R79" s="61"/>
      <c r="S79" s="61"/>
      <c r="T79" s="61"/>
      <c r="V79" s="61"/>
      <c r="W79" s="61"/>
      <c r="X79" s="61"/>
      <c r="Y79" s="61"/>
      <c r="Z79" s="61"/>
      <c r="AA79" s="61"/>
      <c r="AB79" s="61"/>
      <c r="AC79" s="61"/>
    </row>
    <row r="80" spans="1:36">
      <c r="A80" s="113" t="str">
        <f t="shared" si="3"/>
        <v>A80</v>
      </c>
      <c r="B80" s="43" t="s">
        <v>24318</v>
      </c>
      <c r="C80" s="68" t="s">
        <v>24111</v>
      </c>
      <c r="D80" s="75" t="s">
        <v>23254</v>
      </c>
      <c r="E80" s="75" t="s">
        <v>784</v>
      </c>
      <c r="F80" s="68" t="s">
        <v>23225</v>
      </c>
      <c r="G80" s="68" t="s">
        <v>23223</v>
      </c>
      <c r="H80" s="75" t="s">
        <v>9830</v>
      </c>
      <c r="I80" s="75" t="s">
        <v>23235</v>
      </c>
      <c r="K80" s="75">
        <v>3</v>
      </c>
      <c r="L80" s="75">
        <v>1</v>
      </c>
      <c r="M80" s="75" t="s">
        <v>180</v>
      </c>
      <c r="N80" s="75" t="s">
        <v>198</v>
      </c>
      <c r="O80" s="75" t="s">
        <v>180</v>
      </c>
      <c r="P80" s="75">
        <v>1</v>
      </c>
      <c r="Q80" s="69">
        <v>638265634</v>
      </c>
      <c r="R80" s="68" t="s">
        <v>23255</v>
      </c>
      <c r="S80" s="75">
        <v>77</v>
      </c>
      <c r="T80" s="75">
        <v>0</v>
      </c>
      <c r="V80" s="61"/>
      <c r="W80" s="61"/>
      <c r="X80" s="61">
        <v>4.7450000000000001</v>
      </c>
      <c r="Y80" s="61">
        <v>4.5030000000000001</v>
      </c>
      <c r="Z80" s="61">
        <v>3.6230000000000002</v>
      </c>
      <c r="AA80" s="61">
        <v>4.3170000000000002</v>
      </c>
      <c r="AB80" s="61">
        <v>4.3609999999999998</v>
      </c>
      <c r="AC80" s="61">
        <v>4.5270000000000001</v>
      </c>
      <c r="AG80" s="75">
        <v>2203</v>
      </c>
      <c r="AH80" s="75">
        <v>15</v>
      </c>
      <c r="AI80" s="75">
        <v>610</v>
      </c>
      <c r="AJ80" s="75">
        <v>453</v>
      </c>
    </row>
    <row r="81" spans="1:47">
      <c r="A81" s="113" t="str">
        <f t="shared" si="3"/>
        <v xml:space="preserve"> </v>
      </c>
      <c r="D81" s="75" t="s">
        <v>23250</v>
      </c>
      <c r="G81" s="68" t="s">
        <v>23224</v>
      </c>
      <c r="H81" s="72" t="s">
        <v>6730</v>
      </c>
      <c r="I81" s="75" t="s">
        <v>23237</v>
      </c>
      <c r="J81" s="75" t="s">
        <v>23185</v>
      </c>
      <c r="L81" s="75">
        <v>1</v>
      </c>
      <c r="M81" s="75" t="s">
        <v>180</v>
      </c>
      <c r="N81" s="75" t="s">
        <v>198</v>
      </c>
      <c r="O81" s="75" t="s">
        <v>180</v>
      </c>
      <c r="P81" s="75">
        <v>1</v>
      </c>
      <c r="Q81" s="69">
        <v>638267906</v>
      </c>
      <c r="R81" s="68" t="s">
        <v>23252</v>
      </c>
      <c r="S81" s="75">
        <v>58</v>
      </c>
      <c r="T81" s="75">
        <v>0</v>
      </c>
      <c r="X81" s="61">
        <v>0.66</v>
      </c>
      <c r="Y81" s="61">
        <v>0.72699999999999998</v>
      </c>
      <c r="Z81" s="61">
        <v>1.0640000000000001</v>
      </c>
      <c r="AA81" s="61">
        <v>0.38400000000000001</v>
      </c>
      <c r="AB81" s="61">
        <v>0.54800000000000004</v>
      </c>
      <c r="AC81" s="61">
        <v>0.39500000000000002</v>
      </c>
      <c r="AG81" s="75">
        <v>6165</v>
      </c>
      <c r="AH81" s="75">
        <v>50</v>
      </c>
      <c r="AI81" s="75">
        <v>1818</v>
      </c>
      <c r="AJ81" s="75">
        <v>1290</v>
      </c>
    </row>
    <row r="82" spans="1:47">
      <c r="A82" s="113" t="str">
        <f t="shared" si="3"/>
        <v xml:space="preserve"> </v>
      </c>
      <c r="B82" s="77" t="s">
        <v>23234</v>
      </c>
      <c r="D82" s="75" t="s">
        <v>23250</v>
      </c>
      <c r="F82" s="68" t="s">
        <v>23227</v>
      </c>
      <c r="G82" s="68" t="s">
        <v>23222</v>
      </c>
      <c r="H82" s="75" t="s">
        <v>21114</v>
      </c>
      <c r="I82" s="75" t="s">
        <v>23238</v>
      </c>
      <c r="L82" s="75">
        <v>1</v>
      </c>
      <c r="M82" s="75" t="s">
        <v>180</v>
      </c>
      <c r="N82" s="75" t="s">
        <v>198</v>
      </c>
      <c r="O82" s="75" t="s">
        <v>180</v>
      </c>
      <c r="P82" s="75">
        <v>1</v>
      </c>
      <c r="Q82" s="69">
        <v>638261534</v>
      </c>
      <c r="R82" s="68" t="s">
        <v>23251</v>
      </c>
      <c r="S82" s="75">
        <v>80</v>
      </c>
      <c r="T82" s="75">
        <v>0</v>
      </c>
      <c r="X82" s="61">
        <v>1.585</v>
      </c>
      <c r="Y82" s="61">
        <v>3.2829999999999999</v>
      </c>
      <c r="Z82" s="61">
        <v>1.4730000000000001</v>
      </c>
      <c r="AA82" s="61">
        <v>3.4470000000000001</v>
      </c>
      <c r="AB82" s="61">
        <v>3.6890000000000001</v>
      </c>
      <c r="AC82" s="61">
        <v>3.2080000000000002</v>
      </c>
      <c r="AG82" s="75">
        <v>5698</v>
      </c>
      <c r="AH82" s="75">
        <v>36</v>
      </c>
      <c r="AI82" s="75">
        <v>1548</v>
      </c>
      <c r="AJ82" s="75">
        <v>1166</v>
      </c>
    </row>
    <row r="83" spans="1:47">
      <c r="A83" s="113" t="str">
        <f t="shared" si="3"/>
        <v xml:space="preserve"> </v>
      </c>
      <c r="D83" s="75" t="s">
        <v>23282</v>
      </c>
      <c r="F83" s="68" t="s">
        <v>23226</v>
      </c>
      <c r="G83" s="68" t="s">
        <v>23221</v>
      </c>
      <c r="H83" s="75" t="s">
        <v>12848</v>
      </c>
      <c r="I83" s="75" t="s">
        <v>23236</v>
      </c>
      <c r="J83" s="75" t="s">
        <v>23185</v>
      </c>
      <c r="L83" s="75">
        <v>2</v>
      </c>
      <c r="M83" s="75" t="s">
        <v>198</v>
      </c>
      <c r="N83" s="75" t="s">
        <v>198</v>
      </c>
      <c r="O83" s="75" t="s">
        <v>180</v>
      </c>
      <c r="P83" s="75">
        <v>1</v>
      </c>
      <c r="Q83" s="69">
        <v>638267444</v>
      </c>
      <c r="R83" s="68" t="s">
        <v>23253</v>
      </c>
      <c r="S83" s="75">
        <v>76</v>
      </c>
      <c r="T83" s="75">
        <v>0</v>
      </c>
      <c r="X83" s="61">
        <v>1.806</v>
      </c>
      <c r="Y83" s="61">
        <v>2.3679999999999999</v>
      </c>
      <c r="Z83" s="61">
        <v>2.84</v>
      </c>
      <c r="AA83" s="61">
        <v>2.4390000000000001</v>
      </c>
      <c r="AB83" s="61">
        <v>3.7130000000000001</v>
      </c>
      <c r="AC83" s="61">
        <v>2.5299999999999998</v>
      </c>
      <c r="AG83" s="75">
        <v>6325</v>
      </c>
      <c r="AH83" s="75">
        <v>53</v>
      </c>
      <c r="AI83" s="75">
        <v>1697</v>
      </c>
      <c r="AJ83" s="75">
        <v>1290</v>
      </c>
    </row>
    <row r="84" spans="1:47" s="81" customFormat="1">
      <c r="A84" s="113" t="str">
        <f t="shared" si="3"/>
        <v>A84</v>
      </c>
      <c r="B84" s="81" t="s">
        <v>24319</v>
      </c>
      <c r="C84" s="1" t="s">
        <v>24112</v>
      </c>
      <c r="E84" s="81" t="s">
        <v>784</v>
      </c>
      <c r="F84" s="68"/>
      <c r="G84" s="68"/>
      <c r="J84" s="81" t="s">
        <v>23644</v>
      </c>
      <c r="M84" s="81" t="s">
        <v>198</v>
      </c>
      <c r="N84" s="81" t="s">
        <v>198</v>
      </c>
      <c r="O84" s="81" t="s">
        <v>180</v>
      </c>
      <c r="Q84" s="69"/>
      <c r="R84" s="68"/>
      <c r="X84" s="61"/>
      <c r="Y84" s="61"/>
      <c r="Z84" s="61"/>
      <c r="AA84" s="61"/>
      <c r="AB84" s="61"/>
      <c r="AC84" s="61"/>
    </row>
    <row r="85" spans="1:47" s="81" customFormat="1">
      <c r="A85" s="113" t="str">
        <f t="shared" si="3"/>
        <v xml:space="preserve"> </v>
      </c>
      <c r="B85" s="77"/>
      <c r="F85" s="68"/>
      <c r="G85" s="68"/>
      <c r="Q85" s="69"/>
      <c r="R85" s="68"/>
      <c r="X85" s="61"/>
      <c r="Y85" s="61"/>
      <c r="Z85" s="61"/>
      <c r="AA85" s="61"/>
      <c r="AB85" s="61"/>
      <c r="AC85" s="61"/>
    </row>
    <row r="86" spans="1:47">
      <c r="A86" s="113" t="str">
        <f t="shared" si="3"/>
        <v>A86</v>
      </c>
      <c r="B86" s="43" t="s">
        <v>24320</v>
      </c>
      <c r="C86" s="68" t="s">
        <v>24113</v>
      </c>
      <c r="E86" s="75" t="s">
        <v>784</v>
      </c>
      <c r="F86" s="68" t="s">
        <v>23210</v>
      </c>
      <c r="G86" s="69" t="s">
        <v>23196</v>
      </c>
      <c r="H86" s="75" t="s">
        <v>12612</v>
      </c>
      <c r="I86" s="75" t="s">
        <v>23233</v>
      </c>
      <c r="J86" s="75" t="s">
        <v>23184</v>
      </c>
      <c r="K86" s="75">
        <v>1</v>
      </c>
      <c r="L86" s="75">
        <v>3</v>
      </c>
      <c r="M86" s="75" t="s">
        <v>198</v>
      </c>
      <c r="N86" s="75" t="s">
        <v>198</v>
      </c>
      <c r="O86" s="75" t="s">
        <v>180</v>
      </c>
      <c r="P86" s="75">
        <v>1</v>
      </c>
      <c r="Q86" s="69">
        <v>638264294</v>
      </c>
      <c r="R86" s="68" t="s">
        <v>23249</v>
      </c>
      <c r="S86" s="75">
        <v>71</v>
      </c>
      <c r="T86" s="71">
        <v>1E-172</v>
      </c>
      <c r="X86" s="61">
        <v>3.379</v>
      </c>
      <c r="Y86" s="61">
        <v>3.758</v>
      </c>
      <c r="Z86" s="61">
        <v>1.8759999999999999</v>
      </c>
      <c r="AA86" s="61">
        <v>4.9889999999999999</v>
      </c>
      <c r="AB86" s="61">
        <v>4.9359999999999999</v>
      </c>
      <c r="AC86" s="61">
        <v>5.101</v>
      </c>
      <c r="AG86" s="75">
        <v>2373</v>
      </c>
      <c r="AH86" s="75">
        <v>24</v>
      </c>
      <c r="AI86" s="75">
        <v>664</v>
      </c>
      <c r="AJ86" s="75">
        <v>501</v>
      </c>
    </row>
    <row r="87" spans="1:47">
      <c r="A87" s="113" t="str">
        <f t="shared" si="3"/>
        <v xml:space="preserve"> </v>
      </c>
      <c r="X87" s="61"/>
      <c r="Y87" s="61"/>
      <c r="Z87" s="61"/>
      <c r="AA87" s="61"/>
      <c r="AB87" s="61"/>
      <c r="AC87" s="61"/>
    </row>
    <row r="88" spans="1:47">
      <c r="A88" s="113" t="str">
        <f t="shared" si="3"/>
        <v>A88</v>
      </c>
      <c r="B88" s="43" t="s">
        <v>24321</v>
      </c>
      <c r="C88" s="68" t="s">
        <v>24114</v>
      </c>
      <c r="D88" s="125" t="s">
        <v>24992</v>
      </c>
      <c r="E88" s="75" t="s">
        <v>784</v>
      </c>
      <c r="F88" s="68" t="s">
        <v>23206</v>
      </c>
      <c r="G88" s="69" t="s">
        <v>23194</v>
      </c>
      <c r="H88" s="75" t="s">
        <v>1142</v>
      </c>
      <c r="I88" s="75" t="s">
        <v>23232</v>
      </c>
      <c r="J88" s="75" t="s">
        <v>23207</v>
      </c>
      <c r="K88" s="75">
        <v>1</v>
      </c>
      <c r="L88" s="75">
        <v>2</v>
      </c>
      <c r="M88" s="75" t="s">
        <v>198</v>
      </c>
      <c r="N88" s="75" t="s">
        <v>198</v>
      </c>
      <c r="O88" s="75" t="s">
        <v>198</v>
      </c>
      <c r="P88" s="75">
        <v>1</v>
      </c>
      <c r="Q88" s="69">
        <v>638259382</v>
      </c>
      <c r="R88" s="68" t="s">
        <v>23248</v>
      </c>
      <c r="S88" s="75">
        <v>76</v>
      </c>
      <c r="T88" s="75">
        <v>0</v>
      </c>
      <c r="X88" s="61">
        <v>4.4119999999999999</v>
      </c>
      <c r="Y88" s="61">
        <v>2.5310000000000001</v>
      </c>
      <c r="Z88" s="61">
        <v>6.5659999999999998</v>
      </c>
      <c r="AA88" s="61">
        <v>2.0670000000000002</v>
      </c>
      <c r="AB88" s="61">
        <v>2.165</v>
      </c>
      <c r="AC88" s="61">
        <v>2.0630000000000002</v>
      </c>
      <c r="AE88" s="61"/>
      <c r="AF88" s="61"/>
      <c r="AG88" s="75">
        <v>4053</v>
      </c>
      <c r="AH88" s="75">
        <v>40</v>
      </c>
      <c r="AI88" s="75">
        <v>1121</v>
      </c>
      <c r="AJ88" s="75">
        <v>855</v>
      </c>
    </row>
    <row r="89" spans="1:47">
      <c r="A89" s="113" t="str">
        <f t="shared" si="3"/>
        <v xml:space="preserve"> </v>
      </c>
      <c r="X89" s="61"/>
      <c r="Y89" s="61"/>
      <c r="Z89" s="61"/>
      <c r="AA89" s="61"/>
      <c r="AB89" s="61"/>
      <c r="AC89" s="61"/>
      <c r="AE89" s="61"/>
      <c r="AF89" s="61"/>
    </row>
    <row r="90" spans="1:47">
      <c r="A90" s="113" t="str">
        <f t="shared" si="3"/>
        <v>A90</v>
      </c>
      <c r="B90" s="43" t="s">
        <v>24322</v>
      </c>
      <c r="C90" s="68" t="s">
        <v>24115</v>
      </c>
      <c r="D90" s="75" t="s">
        <v>24992</v>
      </c>
      <c r="E90" s="75" t="s">
        <v>129</v>
      </c>
      <c r="F90" s="68" t="s">
        <v>23208</v>
      </c>
      <c r="G90" s="69" t="s">
        <v>23195</v>
      </c>
      <c r="H90" s="75" t="s">
        <v>20910</v>
      </c>
      <c r="I90" s="75" t="s">
        <v>23231</v>
      </c>
      <c r="J90" s="75" t="s">
        <v>23209</v>
      </c>
      <c r="K90" s="75">
        <v>1</v>
      </c>
      <c r="L90" s="75">
        <v>6</v>
      </c>
      <c r="M90" s="75" t="s">
        <v>198</v>
      </c>
      <c r="N90" s="75" t="s">
        <v>198</v>
      </c>
      <c r="O90" s="75" t="s">
        <v>180</v>
      </c>
      <c r="P90" s="75">
        <v>3</v>
      </c>
      <c r="Q90" s="69">
        <v>645762525</v>
      </c>
      <c r="R90" s="68" t="s">
        <v>23247</v>
      </c>
      <c r="S90" s="75">
        <v>83</v>
      </c>
      <c r="T90" s="75">
        <v>0</v>
      </c>
      <c r="X90" s="61">
        <v>3.4910000000000001</v>
      </c>
      <c r="Y90" s="61">
        <v>2.778</v>
      </c>
      <c r="Z90" s="61">
        <v>4.88</v>
      </c>
      <c r="AA90" s="61">
        <v>8.798</v>
      </c>
      <c r="AB90" s="61">
        <v>8.4589999999999996</v>
      </c>
      <c r="AC90" s="61">
        <v>8.82</v>
      </c>
      <c r="AE90" s="61"/>
      <c r="AF90" s="61"/>
      <c r="AG90" s="75">
        <v>1468</v>
      </c>
      <c r="AH90" s="75">
        <v>14</v>
      </c>
      <c r="AI90" s="75">
        <v>399</v>
      </c>
      <c r="AJ90" s="75">
        <v>306</v>
      </c>
    </row>
    <row r="91" spans="1:47">
      <c r="A91" s="75" t="s">
        <v>830</v>
      </c>
      <c r="X91" s="61"/>
      <c r="Y91" s="61"/>
      <c r="Z91" s="61"/>
      <c r="AA91" s="61"/>
      <c r="AB91" s="61"/>
      <c r="AC91" s="61"/>
      <c r="AE91" s="61"/>
      <c r="AF91" s="61"/>
      <c r="AT91" s="48"/>
      <c r="AU91" s="48"/>
    </row>
    <row r="92" spans="1:47">
      <c r="A92" s="113" t="str">
        <f>IF(TYPE(E92)=2,CONCATENATE("A",ROW())," ")</f>
        <v>A92</v>
      </c>
      <c r="B92" s="43" t="s">
        <v>24311</v>
      </c>
      <c r="C92" s="68" t="s">
        <v>24103</v>
      </c>
      <c r="E92" s="75" t="s">
        <v>129</v>
      </c>
      <c r="F92" s="68" t="s">
        <v>23211</v>
      </c>
      <c r="G92" s="69" t="s">
        <v>23197</v>
      </c>
      <c r="H92" s="75" t="s">
        <v>10674</v>
      </c>
      <c r="I92" s="75" t="s">
        <v>23244</v>
      </c>
      <c r="J92" s="75" t="s">
        <v>23212</v>
      </c>
      <c r="K92" s="75">
        <v>1</v>
      </c>
      <c r="L92" s="75">
        <v>6</v>
      </c>
      <c r="M92" s="75" t="s">
        <v>41</v>
      </c>
      <c r="N92" s="75" t="s">
        <v>198</v>
      </c>
      <c r="O92" s="70" t="s">
        <v>23079</v>
      </c>
      <c r="P92" s="75">
        <v>1</v>
      </c>
      <c r="Q92" s="69">
        <v>638261285</v>
      </c>
      <c r="R92" s="68" t="s">
        <v>23261</v>
      </c>
      <c r="S92" s="75">
        <v>58</v>
      </c>
      <c r="T92" s="71">
        <v>5.9999999999999999E-160</v>
      </c>
      <c r="X92" s="61">
        <v>1.9350000000000001</v>
      </c>
      <c r="Y92" s="61">
        <v>2.9689999999999999</v>
      </c>
      <c r="Z92" s="61">
        <v>1.821</v>
      </c>
      <c r="AA92" s="61">
        <v>2.0110000000000001</v>
      </c>
      <c r="AB92" s="61">
        <v>2.6880000000000002</v>
      </c>
      <c r="AC92" s="61">
        <v>1.954</v>
      </c>
      <c r="AE92" s="61"/>
      <c r="AF92" s="61"/>
      <c r="AG92" s="75">
        <v>2066</v>
      </c>
      <c r="AH92" s="75">
        <v>8</v>
      </c>
      <c r="AI92" s="75">
        <v>577</v>
      </c>
      <c r="AJ92" s="75">
        <v>429</v>
      </c>
    </row>
    <row r="93" spans="1:47">
      <c r="A93" s="113" t="str">
        <f>IF(TYPE(E93)=2,CONCATENATE("A",ROW())," ")</f>
        <v xml:space="preserve"> </v>
      </c>
      <c r="X93" s="61"/>
      <c r="Y93" s="61"/>
      <c r="Z93" s="61"/>
      <c r="AA93" s="61"/>
      <c r="AB93" s="61"/>
      <c r="AC93" s="61"/>
      <c r="AE93" s="61"/>
      <c r="AF93" s="61"/>
    </row>
    <row r="94" spans="1:47">
      <c r="A94" s="113" t="str">
        <f>IF(TYPE(E94)=2,CONCATENATE("A",ROW())," ")</f>
        <v>A94</v>
      </c>
      <c r="B94" s="43" t="s">
        <v>24312</v>
      </c>
      <c r="C94" s="68" t="s">
        <v>24104</v>
      </c>
      <c r="E94" s="75" t="s">
        <v>784</v>
      </c>
      <c r="F94" s="68" t="s">
        <v>23213</v>
      </c>
      <c r="G94" s="69" t="s">
        <v>23198</v>
      </c>
      <c r="H94" s="75" t="s">
        <v>12696</v>
      </c>
      <c r="I94" s="75" t="s">
        <v>23243</v>
      </c>
      <c r="J94" s="75" t="s">
        <v>23214</v>
      </c>
      <c r="K94" s="75">
        <v>1</v>
      </c>
      <c r="L94" s="75">
        <v>4</v>
      </c>
      <c r="M94" s="75" t="s">
        <v>198</v>
      </c>
      <c r="N94" s="75" t="s">
        <v>198</v>
      </c>
      <c r="O94" s="75" t="s">
        <v>180</v>
      </c>
      <c r="P94" s="75">
        <v>1</v>
      </c>
      <c r="Q94" s="69">
        <v>638261263</v>
      </c>
      <c r="R94" s="68" t="s">
        <v>23260</v>
      </c>
      <c r="S94" s="75">
        <v>66</v>
      </c>
      <c r="T94" s="75">
        <v>0</v>
      </c>
      <c r="X94" s="61">
        <v>3.6480000000000001</v>
      </c>
      <c r="Y94" s="61">
        <v>4.6020000000000003</v>
      </c>
      <c r="Z94" s="61">
        <v>2.2170000000000001</v>
      </c>
      <c r="AA94" s="61">
        <v>3.5630000000000002</v>
      </c>
      <c r="AB94" s="61">
        <v>3.6269999999999998</v>
      </c>
      <c r="AC94" s="61">
        <v>3.758</v>
      </c>
      <c r="AE94" s="61"/>
      <c r="AF94" s="61"/>
      <c r="AG94" s="75">
        <v>2120</v>
      </c>
      <c r="AH94" s="75">
        <v>13</v>
      </c>
      <c r="AI94" s="75">
        <v>584</v>
      </c>
      <c r="AJ94" s="75">
        <v>449</v>
      </c>
    </row>
    <row r="95" spans="1:47">
      <c r="A95" s="113" t="str">
        <f>IF(TYPE(E95)=2,CONCATENATE("A",ROW())," ")</f>
        <v xml:space="preserve"> </v>
      </c>
      <c r="X95" s="61"/>
      <c r="Y95" s="61"/>
      <c r="Z95" s="61"/>
      <c r="AA95" s="61"/>
      <c r="AB95" s="61"/>
      <c r="AC95" s="61"/>
      <c r="AE95" s="61"/>
      <c r="AF95" s="61"/>
    </row>
    <row r="96" spans="1:47">
      <c r="A96" s="113" t="str">
        <f t="shared" si="3"/>
        <v>A96</v>
      </c>
      <c r="B96" s="43" t="s">
        <v>25030</v>
      </c>
      <c r="C96" s="68" t="s">
        <v>24116</v>
      </c>
      <c r="E96" s="75" t="s">
        <v>129</v>
      </c>
      <c r="F96" s="68" t="s">
        <v>23451</v>
      </c>
      <c r="G96" s="68" t="s">
        <v>23452</v>
      </c>
      <c r="H96" s="75" t="s">
        <v>1046</v>
      </c>
      <c r="I96" s="75" t="s">
        <v>23453</v>
      </c>
      <c r="J96" s="75" t="s">
        <v>23450</v>
      </c>
      <c r="K96" s="75">
        <v>1</v>
      </c>
      <c r="L96" s="75">
        <v>2</v>
      </c>
      <c r="M96" s="75" t="s">
        <v>198</v>
      </c>
      <c r="N96" s="75" t="s">
        <v>198</v>
      </c>
      <c r="P96" s="75">
        <v>1</v>
      </c>
      <c r="Q96" s="69">
        <v>638267189</v>
      </c>
      <c r="R96" s="68" t="s">
        <v>23454</v>
      </c>
      <c r="S96" s="75">
        <v>70</v>
      </c>
      <c r="T96" s="75">
        <v>0</v>
      </c>
      <c r="X96" s="48">
        <v>6.024</v>
      </c>
      <c r="Y96" s="48">
        <v>11.206</v>
      </c>
      <c r="Z96" s="48">
        <v>5.7489999999999997</v>
      </c>
      <c r="AA96" s="48">
        <v>5.0519999999999996</v>
      </c>
      <c r="AB96" s="48">
        <v>5.8710000000000004</v>
      </c>
      <c r="AC96" s="48">
        <v>5.319</v>
      </c>
      <c r="AE96" s="61"/>
      <c r="AF96" s="61"/>
      <c r="AT96" s="48"/>
      <c r="AU96" s="48"/>
    </row>
    <row r="97" spans="1:47">
      <c r="A97" s="113" t="str">
        <f t="shared" si="3"/>
        <v xml:space="preserve"> </v>
      </c>
      <c r="X97" s="61"/>
      <c r="Y97" s="61"/>
      <c r="Z97" s="61"/>
      <c r="AA97" s="61"/>
      <c r="AB97" s="61"/>
      <c r="AC97" s="61"/>
      <c r="AE97" s="61"/>
      <c r="AF97" s="61"/>
      <c r="AT97" s="48"/>
      <c r="AU97" s="48"/>
    </row>
    <row r="98" spans="1:47">
      <c r="A98" s="113" t="str">
        <f t="shared" si="3"/>
        <v>A98</v>
      </c>
      <c r="B98" s="77" t="s">
        <v>24323</v>
      </c>
      <c r="E98" s="75" t="s">
        <v>784</v>
      </c>
      <c r="F98" s="75" t="s">
        <v>23455</v>
      </c>
      <c r="X98" s="61"/>
      <c r="Y98" s="61"/>
      <c r="Z98" s="61"/>
      <c r="AA98" s="61"/>
      <c r="AB98" s="61"/>
      <c r="AC98" s="61"/>
      <c r="AE98" s="61"/>
      <c r="AF98" s="61"/>
      <c r="AT98" s="48"/>
      <c r="AU98" s="48"/>
    </row>
    <row r="99" spans="1:47">
      <c r="A99" s="113" t="str">
        <f t="shared" si="3"/>
        <v xml:space="preserve"> </v>
      </c>
      <c r="X99" s="61"/>
      <c r="Y99" s="61"/>
      <c r="Z99" s="61"/>
      <c r="AA99" s="61"/>
      <c r="AB99" s="61"/>
      <c r="AC99" s="61"/>
      <c r="AE99" s="61"/>
      <c r="AF99" s="61"/>
      <c r="AT99" s="48"/>
      <c r="AU99" s="48"/>
    </row>
    <row r="100" spans="1:47">
      <c r="A100" s="113" t="str">
        <f t="shared" si="3"/>
        <v>A100</v>
      </c>
      <c r="B100" s="43" t="s">
        <v>24324</v>
      </c>
      <c r="C100" s="68" t="s">
        <v>24117</v>
      </c>
      <c r="D100" s="75" t="s">
        <v>25028</v>
      </c>
      <c r="E100" s="75" t="s">
        <v>129</v>
      </c>
      <c r="F100" s="68" t="s">
        <v>23215</v>
      </c>
      <c r="G100" s="69" t="s">
        <v>23199</v>
      </c>
      <c r="H100" s="75" t="s">
        <v>8320</v>
      </c>
      <c r="I100" s="75" t="s">
        <v>23230</v>
      </c>
      <c r="J100" s="75" t="s">
        <v>23216</v>
      </c>
      <c r="K100" s="75">
        <v>1</v>
      </c>
      <c r="L100" s="75">
        <v>8</v>
      </c>
      <c r="M100" s="75" t="s">
        <v>180</v>
      </c>
      <c r="N100" s="75" t="s">
        <v>198</v>
      </c>
      <c r="O100" s="75" t="s">
        <v>180</v>
      </c>
      <c r="P100" s="75">
        <v>1</v>
      </c>
      <c r="Q100" s="69">
        <v>638267190</v>
      </c>
      <c r="R100" s="68" t="s">
        <v>23246</v>
      </c>
      <c r="S100" s="75">
        <v>52</v>
      </c>
      <c r="T100" s="71">
        <v>7.9999999999999998E-137</v>
      </c>
      <c r="X100" s="61">
        <v>2.879</v>
      </c>
      <c r="Y100" s="61">
        <v>4.51</v>
      </c>
      <c r="Z100" s="61">
        <v>4.5140000000000002</v>
      </c>
      <c r="AA100" s="61">
        <v>1.925</v>
      </c>
      <c r="AB100" s="61">
        <v>2.1240000000000001</v>
      </c>
      <c r="AC100" s="61">
        <v>2.3250000000000002</v>
      </c>
      <c r="AE100" s="61"/>
      <c r="AF100" s="61"/>
      <c r="AG100" s="75">
        <v>2360</v>
      </c>
      <c r="AH100" s="75">
        <v>18</v>
      </c>
      <c r="AI100" s="75">
        <v>653</v>
      </c>
      <c r="AJ100" s="75">
        <v>485</v>
      </c>
      <c r="AT100" s="48"/>
      <c r="AU100" s="48"/>
    </row>
    <row r="101" spans="1:47">
      <c r="A101" s="113" t="str">
        <f t="shared" si="3"/>
        <v xml:space="preserve"> </v>
      </c>
      <c r="X101" s="61"/>
      <c r="Y101" s="61"/>
      <c r="Z101" s="61"/>
      <c r="AA101" s="61"/>
      <c r="AB101" s="61"/>
      <c r="AC101" s="61"/>
      <c r="AE101" s="61"/>
      <c r="AF101" s="61"/>
    </row>
    <row r="102" spans="1:47">
      <c r="A102" s="113" t="str">
        <f t="shared" ref="A102:A124" si="4">IF(TYPE(E102)=2,CONCATENATE("A",ROW())," ")</f>
        <v>A102</v>
      </c>
      <c r="B102" s="43" t="s">
        <v>24325</v>
      </c>
      <c r="C102" s="68" t="s">
        <v>24118</v>
      </c>
      <c r="E102" s="75" t="s">
        <v>784</v>
      </c>
      <c r="F102" s="68" t="s">
        <v>23217</v>
      </c>
      <c r="G102" s="69" t="s">
        <v>23200</v>
      </c>
      <c r="H102" s="75" t="s">
        <v>19958</v>
      </c>
      <c r="I102" s="75" t="s">
        <v>23229</v>
      </c>
      <c r="J102" s="75" t="s">
        <v>23218</v>
      </c>
      <c r="K102" s="75">
        <v>2</v>
      </c>
      <c r="L102" s="75">
        <v>10</v>
      </c>
      <c r="M102" s="75" t="s">
        <v>198</v>
      </c>
      <c r="N102" s="75" t="s">
        <v>198</v>
      </c>
      <c r="O102" s="75" t="s">
        <v>198</v>
      </c>
      <c r="P102" s="75">
        <v>1</v>
      </c>
      <c r="Q102" s="69">
        <v>638262583</v>
      </c>
      <c r="R102" s="68" t="s">
        <v>23245</v>
      </c>
      <c r="S102" s="75">
        <v>42</v>
      </c>
      <c r="T102" s="71">
        <v>4.0000000000000002E-61</v>
      </c>
      <c r="X102" s="61">
        <v>2.194</v>
      </c>
      <c r="Y102" s="61">
        <v>3.4180000000000001</v>
      </c>
      <c r="Z102" s="61">
        <v>1.0760000000000001</v>
      </c>
      <c r="AA102" s="61">
        <v>1.9</v>
      </c>
      <c r="AB102" s="61">
        <v>1.4139999999999999</v>
      </c>
      <c r="AC102" s="61">
        <v>1.92</v>
      </c>
      <c r="AG102" s="75">
        <v>1408</v>
      </c>
      <c r="AH102" s="75">
        <v>13</v>
      </c>
      <c r="AI102" s="75">
        <v>380</v>
      </c>
      <c r="AJ102" s="75">
        <v>295</v>
      </c>
    </row>
    <row r="103" spans="1:47">
      <c r="A103" s="113" t="str">
        <f t="shared" si="4"/>
        <v xml:space="preserve"> </v>
      </c>
      <c r="F103" s="68" t="s">
        <v>23217</v>
      </c>
      <c r="G103" s="69" t="s">
        <v>23201</v>
      </c>
      <c r="H103" s="75" t="s">
        <v>4816</v>
      </c>
      <c r="I103" s="75" t="s">
        <v>23228</v>
      </c>
      <c r="J103" s="75" t="s">
        <v>23218</v>
      </c>
      <c r="L103" s="75">
        <v>10</v>
      </c>
      <c r="M103" s="75" t="s">
        <v>198</v>
      </c>
      <c r="N103" s="75" t="s">
        <v>198</v>
      </c>
      <c r="O103" s="75" t="s">
        <v>198</v>
      </c>
      <c r="P103" s="75">
        <v>1</v>
      </c>
      <c r="Q103" s="69">
        <v>638262583</v>
      </c>
      <c r="R103" s="68" t="s">
        <v>23245</v>
      </c>
      <c r="S103" s="75">
        <v>41</v>
      </c>
      <c r="T103" s="71">
        <v>2.0000000000000001E-58</v>
      </c>
      <c r="X103" s="61">
        <v>4.5449999999999999</v>
      </c>
      <c r="Y103" s="61">
        <v>5.0049999999999999</v>
      </c>
      <c r="Z103" s="61">
        <v>3.706</v>
      </c>
      <c r="AA103" s="61">
        <v>3.4609999999999999</v>
      </c>
      <c r="AB103" s="61">
        <v>3.5230000000000001</v>
      </c>
      <c r="AC103" s="61">
        <v>3.234</v>
      </c>
      <c r="AG103" s="75">
        <v>1488</v>
      </c>
      <c r="AH103" s="75">
        <v>22</v>
      </c>
      <c r="AI103" s="75">
        <v>411</v>
      </c>
      <c r="AJ103" s="75">
        <v>327</v>
      </c>
    </row>
    <row r="104" spans="1:47">
      <c r="A104" s="75" t="s">
        <v>23164</v>
      </c>
    </row>
    <row r="105" spans="1:47">
      <c r="A105" s="113" t="str">
        <f t="shared" si="4"/>
        <v>A105</v>
      </c>
      <c r="B105" s="43" t="s">
        <v>24326</v>
      </c>
      <c r="C105" s="68" t="s">
        <v>24119</v>
      </c>
      <c r="E105" s="75" t="s">
        <v>784</v>
      </c>
      <c r="F105" s="68" t="s">
        <v>23045</v>
      </c>
      <c r="G105" s="69" t="s">
        <v>23026</v>
      </c>
      <c r="H105" s="72" t="s">
        <v>19142</v>
      </c>
      <c r="I105" s="61" t="s">
        <v>23090</v>
      </c>
      <c r="J105" s="75" t="s">
        <v>23046</v>
      </c>
      <c r="K105" s="75">
        <v>1</v>
      </c>
      <c r="L105" s="75">
        <v>4</v>
      </c>
      <c r="M105" s="75" t="s">
        <v>198</v>
      </c>
      <c r="N105" s="75" t="s">
        <v>198</v>
      </c>
      <c r="O105" s="70" t="s">
        <v>23079</v>
      </c>
      <c r="P105" s="75">
        <v>1</v>
      </c>
      <c r="Q105" s="69">
        <v>638264390</v>
      </c>
      <c r="R105" s="68" t="s">
        <v>23089</v>
      </c>
      <c r="S105" s="75">
        <v>69</v>
      </c>
      <c r="T105" s="75">
        <v>0</v>
      </c>
      <c r="X105" s="61">
        <v>2.4489999999999998</v>
      </c>
      <c r="Y105" s="61">
        <v>3.7890000000000001</v>
      </c>
      <c r="Z105" s="61">
        <v>1.8009999999999999</v>
      </c>
      <c r="AA105" s="61">
        <v>4.5510000000000002</v>
      </c>
      <c r="AB105" s="61">
        <v>4.923</v>
      </c>
      <c r="AC105" s="61">
        <v>4.7030000000000003</v>
      </c>
      <c r="AG105" s="75">
        <v>2762</v>
      </c>
      <c r="AH105" s="75">
        <v>19</v>
      </c>
      <c r="AI105" s="75">
        <v>750</v>
      </c>
      <c r="AJ105" s="75">
        <v>570</v>
      </c>
    </row>
    <row r="106" spans="1:47">
      <c r="A106" s="113" t="str">
        <f t="shared" si="4"/>
        <v xml:space="preserve"> </v>
      </c>
    </row>
    <row r="107" spans="1:47">
      <c r="A107" s="113" t="str">
        <f t="shared" si="4"/>
        <v>A107</v>
      </c>
      <c r="B107" s="43" t="s">
        <v>24327</v>
      </c>
      <c r="C107" s="68" t="s">
        <v>24120</v>
      </c>
      <c r="E107" s="75" t="s">
        <v>784</v>
      </c>
      <c r="F107" s="68" t="s">
        <v>23159</v>
      </c>
      <c r="G107" s="69" t="s">
        <v>23146</v>
      </c>
      <c r="H107" s="75" t="s">
        <v>5876</v>
      </c>
      <c r="I107" s="75" t="s">
        <v>23165</v>
      </c>
      <c r="J107" s="75" t="s">
        <v>23160</v>
      </c>
      <c r="K107" s="75">
        <v>1</v>
      </c>
      <c r="L107" s="75">
        <v>1</v>
      </c>
      <c r="M107" s="75" t="s">
        <v>180</v>
      </c>
      <c r="N107" s="75" t="s">
        <v>198</v>
      </c>
      <c r="O107" s="75" t="s">
        <v>180</v>
      </c>
      <c r="P107" s="75">
        <v>1</v>
      </c>
      <c r="Q107" s="69">
        <v>638264296</v>
      </c>
      <c r="R107" s="68" t="s">
        <v>23174</v>
      </c>
      <c r="S107" s="75">
        <v>73</v>
      </c>
      <c r="T107" s="71">
        <v>5.0000000000000002E-142</v>
      </c>
      <c r="X107" s="61">
        <v>5.79</v>
      </c>
      <c r="Y107" s="61">
        <v>9.4870000000000001</v>
      </c>
      <c r="Z107" s="61">
        <v>5.18</v>
      </c>
      <c r="AA107" s="61">
        <v>6.7370000000000001</v>
      </c>
      <c r="AB107" s="61">
        <v>6.8680000000000003</v>
      </c>
      <c r="AC107" s="61">
        <v>6.7430000000000003</v>
      </c>
      <c r="AG107" s="75">
        <v>1577</v>
      </c>
      <c r="AH107" s="75">
        <v>10</v>
      </c>
      <c r="AI107" s="75">
        <v>437</v>
      </c>
      <c r="AJ107" s="75">
        <v>323</v>
      </c>
    </row>
    <row r="108" spans="1:47">
      <c r="A108" s="113" t="str">
        <f t="shared" si="4"/>
        <v>A108</v>
      </c>
      <c r="B108" s="43" t="s">
        <v>24328</v>
      </c>
      <c r="C108" s="68" t="s">
        <v>24121</v>
      </c>
      <c r="E108" s="75" t="s">
        <v>784</v>
      </c>
      <c r="F108" s="68" t="s">
        <v>23161</v>
      </c>
      <c r="G108" s="69" t="s">
        <v>23147</v>
      </c>
      <c r="H108" s="75" t="s">
        <v>19594</v>
      </c>
      <c r="I108" s="75" t="s">
        <v>23166</v>
      </c>
      <c r="J108" s="75" t="s">
        <v>23160</v>
      </c>
      <c r="L108" s="75">
        <v>1</v>
      </c>
      <c r="M108" s="75" t="s">
        <v>180</v>
      </c>
      <c r="N108" s="75" t="s">
        <v>198</v>
      </c>
      <c r="O108" s="75" t="s">
        <v>180</v>
      </c>
      <c r="P108" s="75">
        <v>1</v>
      </c>
      <c r="Q108" s="69">
        <v>638263270</v>
      </c>
      <c r="R108" s="68" t="s">
        <v>23175</v>
      </c>
      <c r="S108" s="75">
        <v>73</v>
      </c>
      <c r="T108" s="75">
        <v>0</v>
      </c>
      <c r="X108" s="61">
        <v>4.444</v>
      </c>
      <c r="Y108" s="61">
        <v>6.3970000000000002</v>
      </c>
      <c r="Z108" s="61">
        <v>3.7090000000000001</v>
      </c>
      <c r="AA108" s="61">
        <v>5.7750000000000004</v>
      </c>
      <c r="AB108" s="61">
        <v>6.9349999999999996</v>
      </c>
      <c r="AC108" s="61">
        <v>5.99</v>
      </c>
      <c r="AG108" s="75">
        <v>3406</v>
      </c>
      <c r="AH108" s="75">
        <v>25</v>
      </c>
      <c r="AI108" s="75">
        <v>956</v>
      </c>
      <c r="AJ108" s="75">
        <v>706</v>
      </c>
    </row>
    <row r="109" spans="1:47">
      <c r="A109" s="113" t="str">
        <f t="shared" si="4"/>
        <v xml:space="preserve"> </v>
      </c>
    </row>
    <row r="110" spans="1:47">
      <c r="A110" s="113" t="str">
        <f t="shared" si="4"/>
        <v>A110</v>
      </c>
      <c r="B110" s="43" t="s">
        <v>24329</v>
      </c>
      <c r="C110" s="68" t="s">
        <v>24122</v>
      </c>
      <c r="E110" s="75" t="s">
        <v>784</v>
      </c>
      <c r="F110" s="68" t="s">
        <v>23157</v>
      </c>
      <c r="G110" s="69" t="s">
        <v>23145</v>
      </c>
      <c r="H110" s="75" t="s">
        <v>14232</v>
      </c>
      <c r="I110" s="75" t="s">
        <v>23167</v>
      </c>
      <c r="J110" s="75" t="s">
        <v>23158</v>
      </c>
      <c r="K110" s="75">
        <v>1</v>
      </c>
      <c r="L110" s="75">
        <v>2</v>
      </c>
      <c r="M110" s="75" t="s">
        <v>180</v>
      </c>
      <c r="N110" s="75" t="s">
        <v>198</v>
      </c>
      <c r="O110" s="70" t="s">
        <v>23079</v>
      </c>
      <c r="P110" s="75">
        <v>3</v>
      </c>
      <c r="Q110" s="69">
        <v>645763732</v>
      </c>
      <c r="R110" s="68" t="s">
        <v>23176</v>
      </c>
      <c r="S110" s="75">
        <v>91</v>
      </c>
      <c r="T110" s="75">
        <v>0</v>
      </c>
      <c r="X110" s="61">
        <v>6.8979999999999997</v>
      </c>
      <c r="Y110" s="61">
        <v>8.2110000000000003</v>
      </c>
      <c r="Z110" s="61">
        <v>5.35</v>
      </c>
      <c r="AA110" s="61">
        <v>5.9770000000000003</v>
      </c>
      <c r="AB110" s="61">
        <v>6.9909999999999997</v>
      </c>
      <c r="AC110" s="61">
        <v>5.9729999999999999</v>
      </c>
      <c r="AG110" s="75">
        <v>3856</v>
      </c>
      <c r="AH110" s="75">
        <v>29</v>
      </c>
      <c r="AI110" s="75">
        <v>1085</v>
      </c>
      <c r="AJ110" s="75">
        <v>805</v>
      </c>
    </row>
    <row r="111" spans="1:47">
      <c r="A111" s="113" t="str">
        <f t="shared" si="4"/>
        <v>A111</v>
      </c>
      <c r="B111" s="43" t="s">
        <v>24330</v>
      </c>
      <c r="C111" s="68" t="s">
        <v>24123</v>
      </c>
      <c r="E111" s="75" t="s">
        <v>784</v>
      </c>
    </row>
    <row r="112" spans="1:47">
      <c r="A112" s="113" t="str">
        <f t="shared" si="4"/>
        <v xml:space="preserve"> </v>
      </c>
    </row>
    <row r="113" spans="1:36">
      <c r="A113" s="113" t="str">
        <f t="shared" si="4"/>
        <v>A113</v>
      </c>
      <c r="B113" s="43" t="s">
        <v>24331</v>
      </c>
      <c r="C113" s="68" t="s">
        <v>24124</v>
      </c>
      <c r="E113" s="75" t="s">
        <v>784</v>
      </c>
      <c r="F113" s="68" t="s">
        <v>23155</v>
      </c>
      <c r="G113" s="69" t="s">
        <v>23144</v>
      </c>
      <c r="H113" s="75" t="s">
        <v>8926</v>
      </c>
      <c r="I113" s="75" t="s">
        <v>23168</v>
      </c>
      <c r="J113" s="75" t="s">
        <v>23156</v>
      </c>
      <c r="K113" s="75">
        <v>1</v>
      </c>
      <c r="L113" s="75">
        <v>2</v>
      </c>
      <c r="M113" s="75" t="s">
        <v>180</v>
      </c>
      <c r="N113" s="75" t="s">
        <v>198</v>
      </c>
      <c r="O113" s="75" t="s">
        <v>180</v>
      </c>
      <c r="P113" s="75">
        <v>1</v>
      </c>
      <c r="Q113" s="69">
        <v>638261951</v>
      </c>
      <c r="R113" s="68" t="s">
        <v>23177</v>
      </c>
      <c r="S113" s="75">
        <v>79</v>
      </c>
      <c r="T113" s="75">
        <v>0</v>
      </c>
      <c r="X113" s="61">
        <v>5.2539999999999996</v>
      </c>
      <c r="Y113" s="61">
        <v>7.9690000000000003</v>
      </c>
      <c r="Z113" s="61">
        <v>6.2240000000000002</v>
      </c>
      <c r="AA113" s="61">
        <v>5.476</v>
      </c>
      <c r="AB113" s="61">
        <v>7.29</v>
      </c>
      <c r="AC113" s="61">
        <v>5.98</v>
      </c>
      <c r="AG113" s="75">
        <v>2901</v>
      </c>
      <c r="AH113" s="75">
        <v>34</v>
      </c>
      <c r="AI113" s="75">
        <v>821</v>
      </c>
      <c r="AJ113" s="75">
        <v>618</v>
      </c>
    </row>
    <row r="114" spans="1:36">
      <c r="A114" s="113" t="str">
        <f t="shared" si="4"/>
        <v>A114</v>
      </c>
      <c r="B114" s="43" t="s">
        <v>24332</v>
      </c>
      <c r="C114" s="68" t="s">
        <v>24125</v>
      </c>
      <c r="E114" s="75" t="s">
        <v>784</v>
      </c>
      <c r="F114" s="68"/>
      <c r="G114" s="69"/>
      <c r="X114" s="61"/>
      <c r="Y114" s="61"/>
      <c r="Z114" s="61"/>
      <c r="AA114" s="61"/>
      <c r="AB114" s="61"/>
      <c r="AC114" s="61"/>
    </row>
    <row r="115" spans="1:36">
      <c r="A115" s="113" t="str">
        <f t="shared" si="4"/>
        <v xml:space="preserve"> </v>
      </c>
    </row>
    <row r="116" spans="1:36">
      <c r="A116" s="113" t="str">
        <f t="shared" si="4"/>
        <v>A116</v>
      </c>
      <c r="B116" s="43" t="s">
        <v>24333</v>
      </c>
      <c r="C116" s="68" t="s">
        <v>24126</v>
      </c>
      <c r="E116" s="75" t="s">
        <v>784</v>
      </c>
      <c r="F116" s="68" t="s">
        <v>23153</v>
      </c>
      <c r="G116" s="69" t="s">
        <v>23142</v>
      </c>
      <c r="H116" s="75" t="s">
        <v>11700</v>
      </c>
      <c r="I116" s="75" t="s">
        <v>23169</v>
      </c>
      <c r="J116" s="75" t="s">
        <v>23154</v>
      </c>
      <c r="K116" s="75">
        <v>2</v>
      </c>
      <c r="L116" s="75">
        <v>2</v>
      </c>
      <c r="M116" s="75" t="s">
        <v>180</v>
      </c>
      <c r="N116" s="75" t="s">
        <v>198</v>
      </c>
      <c r="O116" s="75" t="s">
        <v>180</v>
      </c>
      <c r="P116" s="75">
        <v>3</v>
      </c>
      <c r="Q116" s="69">
        <v>645753328</v>
      </c>
      <c r="R116" s="68" t="s">
        <v>23178</v>
      </c>
      <c r="S116" s="75">
        <v>83</v>
      </c>
      <c r="T116" s="75">
        <v>0</v>
      </c>
      <c r="X116" s="61">
        <v>3.2330000000000001</v>
      </c>
      <c r="Y116" s="61">
        <v>7.4870000000000001</v>
      </c>
      <c r="Z116" s="61">
        <v>2.11</v>
      </c>
      <c r="AA116" s="61">
        <v>6.5490000000000004</v>
      </c>
      <c r="AB116" s="61">
        <v>7.4930000000000003</v>
      </c>
      <c r="AC116" s="61">
        <v>7</v>
      </c>
      <c r="AG116" s="75">
        <v>2048</v>
      </c>
      <c r="AH116" s="75">
        <v>15</v>
      </c>
      <c r="AI116" s="75">
        <v>558</v>
      </c>
      <c r="AJ116" s="75">
        <v>411</v>
      </c>
    </row>
    <row r="117" spans="1:36">
      <c r="A117" s="113" t="str">
        <f t="shared" si="4"/>
        <v>A117</v>
      </c>
      <c r="B117" s="43" t="s">
        <v>24334</v>
      </c>
      <c r="C117" s="68" t="s">
        <v>24127</v>
      </c>
      <c r="E117" s="75" t="s">
        <v>784</v>
      </c>
      <c r="F117" s="68" t="s">
        <v>23153</v>
      </c>
      <c r="G117" s="69" t="s">
        <v>23143</v>
      </c>
      <c r="H117" s="72" t="s">
        <v>8638</v>
      </c>
      <c r="I117" s="75" t="s">
        <v>23170</v>
      </c>
      <c r="J117" s="75" t="s">
        <v>23154</v>
      </c>
      <c r="L117" s="75">
        <v>2</v>
      </c>
      <c r="M117" s="75" t="s">
        <v>180</v>
      </c>
      <c r="N117" s="75" t="s">
        <v>198</v>
      </c>
      <c r="O117" s="75" t="s">
        <v>180</v>
      </c>
      <c r="P117" s="75">
        <v>3</v>
      </c>
      <c r="Q117" s="69">
        <v>645760037</v>
      </c>
      <c r="R117" s="68" t="s">
        <v>23179</v>
      </c>
      <c r="S117" s="75">
        <v>79</v>
      </c>
      <c r="T117" s="75">
        <v>0</v>
      </c>
      <c r="X117" s="61">
        <v>2.9209999999999998</v>
      </c>
      <c r="Y117" s="61">
        <v>5.9329999999999998</v>
      </c>
      <c r="Z117" s="61">
        <v>2.2839999999999998</v>
      </c>
      <c r="AA117" s="61">
        <v>6.1340000000000003</v>
      </c>
      <c r="AB117" s="61">
        <v>5.63</v>
      </c>
      <c r="AC117" s="61">
        <v>6.2770000000000001</v>
      </c>
      <c r="AG117" s="75">
        <v>1861</v>
      </c>
      <c r="AH117" s="75">
        <v>11</v>
      </c>
      <c r="AI117" s="75">
        <v>490</v>
      </c>
      <c r="AJ117" s="75">
        <v>377</v>
      </c>
    </row>
    <row r="118" spans="1:36">
      <c r="A118" s="113" t="str">
        <f t="shared" si="4"/>
        <v>A118</v>
      </c>
      <c r="B118" s="43" t="s">
        <v>24335</v>
      </c>
      <c r="C118" s="68" t="s">
        <v>24128</v>
      </c>
      <c r="E118" s="75" t="s">
        <v>784</v>
      </c>
    </row>
    <row r="119" spans="1:36">
      <c r="A119" s="75" t="s">
        <v>827</v>
      </c>
    </row>
    <row r="120" spans="1:36">
      <c r="A120" s="113" t="str">
        <f t="shared" si="4"/>
        <v>A120</v>
      </c>
      <c r="B120" s="43" t="s">
        <v>24336</v>
      </c>
      <c r="C120" s="68" t="s">
        <v>24129</v>
      </c>
      <c r="E120" s="75" t="s">
        <v>129</v>
      </c>
      <c r="F120" s="68" t="s">
        <v>23151</v>
      </c>
      <c r="G120" s="69" t="s">
        <v>23141</v>
      </c>
      <c r="H120" s="75" t="s">
        <v>4962</v>
      </c>
      <c r="I120" s="75" t="s">
        <v>23171</v>
      </c>
      <c r="J120" s="75" t="s">
        <v>23152</v>
      </c>
      <c r="K120" s="75">
        <v>1</v>
      </c>
      <c r="L120" s="75">
        <v>2</v>
      </c>
      <c r="M120" s="75" t="s">
        <v>198</v>
      </c>
      <c r="N120" s="75" t="s">
        <v>198</v>
      </c>
      <c r="O120" s="75" t="s">
        <v>180</v>
      </c>
      <c r="P120" s="75">
        <v>1</v>
      </c>
      <c r="Q120" s="69">
        <v>638260353</v>
      </c>
      <c r="R120" s="68" t="s">
        <v>23180</v>
      </c>
      <c r="S120" s="75">
        <v>75</v>
      </c>
      <c r="T120" s="75">
        <v>0</v>
      </c>
      <c r="X120" s="61">
        <v>4.0410000000000004</v>
      </c>
      <c r="Y120" s="61">
        <v>4.57</v>
      </c>
      <c r="Z120" s="61">
        <v>3.1040000000000001</v>
      </c>
      <c r="AA120" s="61">
        <v>3.3540000000000001</v>
      </c>
      <c r="AB120" s="61">
        <v>4.3929999999999998</v>
      </c>
      <c r="AC120" s="61">
        <v>3.464</v>
      </c>
      <c r="AG120" s="75">
        <v>3116</v>
      </c>
      <c r="AH120" s="75">
        <v>19</v>
      </c>
      <c r="AI120" s="75">
        <v>858</v>
      </c>
      <c r="AJ120" s="75">
        <v>637</v>
      </c>
    </row>
    <row r="121" spans="1:36">
      <c r="A121" s="113" t="str">
        <f t="shared" si="4"/>
        <v xml:space="preserve"> </v>
      </c>
    </row>
    <row r="122" spans="1:36">
      <c r="A122" s="113" t="str">
        <f t="shared" si="4"/>
        <v>A122</v>
      </c>
      <c r="B122" s="43" t="s">
        <v>24337</v>
      </c>
      <c r="C122" s="68" t="s">
        <v>23181</v>
      </c>
      <c r="E122" s="75" t="s">
        <v>784</v>
      </c>
      <c r="F122" s="68" t="s">
        <v>23162</v>
      </c>
      <c r="G122" s="69" t="s">
        <v>23148</v>
      </c>
      <c r="H122" s="72" t="s">
        <v>9406</v>
      </c>
      <c r="I122" s="75" t="s">
        <v>23172</v>
      </c>
      <c r="J122" s="75" t="s">
        <v>23163</v>
      </c>
      <c r="K122" s="75">
        <v>1</v>
      </c>
      <c r="L122" s="75">
        <v>1</v>
      </c>
      <c r="M122" s="75" t="s">
        <v>198</v>
      </c>
      <c r="N122" s="75" t="s">
        <v>198</v>
      </c>
      <c r="O122" s="75" t="s">
        <v>198</v>
      </c>
      <c r="P122" s="75">
        <v>1</v>
      </c>
      <c r="Q122" s="69">
        <v>638261654</v>
      </c>
      <c r="R122" s="68" t="s">
        <v>23182</v>
      </c>
      <c r="S122" s="75">
        <v>74</v>
      </c>
      <c r="T122" s="75">
        <v>0</v>
      </c>
      <c r="X122" s="61">
        <v>6.9</v>
      </c>
      <c r="Y122" s="61">
        <v>10.664</v>
      </c>
      <c r="Z122" s="61">
        <v>4.774</v>
      </c>
      <c r="AA122" s="61">
        <v>6.7009999999999996</v>
      </c>
      <c r="AB122" s="61">
        <v>8.6940000000000008</v>
      </c>
      <c r="AC122" s="61">
        <v>7.1559999999999997</v>
      </c>
      <c r="AG122" s="75">
        <v>3734</v>
      </c>
      <c r="AH122" s="75">
        <v>33</v>
      </c>
      <c r="AI122" s="75">
        <v>1049</v>
      </c>
      <c r="AJ122" s="75">
        <v>778</v>
      </c>
    </row>
    <row r="123" spans="1:36">
      <c r="A123" s="113" t="str">
        <f t="shared" si="4"/>
        <v xml:space="preserve"> </v>
      </c>
    </row>
    <row r="124" spans="1:36">
      <c r="A124" s="113" t="str">
        <f t="shared" si="4"/>
        <v>A124</v>
      </c>
      <c r="B124" s="43" t="s">
        <v>24338</v>
      </c>
      <c r="C124" s="68" t="s">
        <v>24130</v>
      </c>
      <c r="E124" s="75" t="s">
        <v>784</v>
      </c>
      <c r="F124" s="68" t="s">
        <v>23149</v>
      </c>
      <c r="G124" s="69" t="s">
        <v>23140</v>
      </c>
      <c r="H124" s="75" t="s">
        <v>9422</v>
      </c>
      <c r="I124" s="75" t="s">
        <v>23173</v>
      </c>
      <c r="J124" s="75" t="s">
        <v>23150</v>
      </c>
      <c r="K124" s="75">
        <v>1</v>
      </c>
      <c r="L124" s="75">
        <v>2</v>
      </c>
      <c r="M124" s="75" t="s">
        <v>180</v>
      </c>
      <c r="N124" s="75" t="s">
        <v>198</v>
      </c>
      <c r="O124" s="75" t="s">
        <v>198</v>
      </c>
      <c r="P124" s="75">
        <v>1</v>
      </c>
      <c r="Q124" s="69">
        <v>638260429</v>
      </c>
      <c r="R124" s="68" t="s">
        <v>23183</v>
      </c>
      <c r="S124" s="75">
        <v>74</v>
      </c>
      <c r="T124" s="71">
        <v>9.9999999999999995E-145</v>
      </c>
      <c r="X124" s="61">
        <v>3.4729999999999999</v>
      </c>
      <c r="Y124" s="61">
        <v>5.4550000000000001</v>
      </c>
      <c r="Z124" s="61">
        <v>3.5350000000000001</v>
      </c>
      <c r="AA124" s="61">
        <v>5.0380000000000003</v>
      </c>
      <c r="AB124" s="61">
        <v>4.7359999999999998</v>
      </c>
      <c r="AC124" s="61">
        <v>5.0670000000000002</v>
      </c>
      <c r="AG124" s="75">
        <v>6159</v>
      </c>
      <c r="AH124" s="75">
        <v>55</v>
      </c>
      <c r="AI124" s="75">
        <v>1830</v>
      </c>
      <c r="AJ124" s="75">
        <v>1290</v>
      </c>
    </row>
    <row r="125" spans="1:36">
      <c r="A125" s="75" t="s">
        <v>820</v>
      </c>
      <c r="T125" s="61"/>
      <c r="U125" s="61"/>
    </row>
    <row r="126" spans="1:36">
      <c r="A126" s="75" t="s">
        <v>25064</v>
      </c>
      <c r="B126" s="43" t="s">
        <v>24339</v>
      </c>
      <c r="C126" s="68" t="s">
        <v>24131</v>
      </c>
      <c r="F126" s="68" t="s">
        <v>23010</v>
      </c>
      <c r="G126" s="69" t="s">
        <v>22947</v>
      </c>
      <c r="H126" s="61" t="s">
        <v>10478</v>
      </c>
      <c r="I126" s="75" t="s">
        <v>23011</v>
      </c>
      <c r="J126" s="61" t="s">
        <v>23005</v>
      </c>
      <c r="K126" s="75">
        <v>1</v>
      </c>
      <c r="T126" s="61"/>
      <c r="U126" s="61"/>
      <c r="X126" s="61">
        <v>1.0999999999999999E-2</v>
      </c>
      <c r="Y126" s="61">
        <v>4.1000000000000002E-2</v>
      </c>
      <c r="Z126" s="61">
        <v>3.2000000000000001E-2</v>
      </c>
      <c r="AA126" s="61">
        <v>8.3000000000000004E-2</v>
      </c>
      <c r="AB126" s="61">
        <v>4.4999999999999998E-2</v>
      </c>
      <c r="AC126" s="61">
        <v>5.7000000000000002E-2</v>
      </c>
      <c r="AG126" s="75">
        <v>2190</v>
      </c>
      <c r="AH126" s="75">
        <v>26</v>
      </c>
      <c r="AI126" s="75">
        <v>585</v>
      </c>
      <c r="AJ126" s="75">
        <v>459</v>
      </c>
    </row>
    <row r="127" spans="1:36">
      <c r="G127" s="69"/>
      <c r="H127" s="61"/>
      <c r="J127" s="61"/>
      <c r="T127" s="61"/>
      <c r="U127" s="61"/>
      <c r="X127" s="61"/>
      <c r="Y127" s="61"/>
      <c r="Z127" s="61"/>
      <c r="AA127" s="61"/>
      <c r="AB127" s="61"/>
      <c r="AC127" s="61"/>
      <c r="AH127" s="61"/>
      <c r="AI127" s="61"/>
    </row>
    <row r="128" spans="1:36">
      <c r="A128" s="113" t="str">
        <f t="shared" ref="A128:A134" si="5">IF(TYPE(E128)=2,CONCATENATE("A",ROW())," ")</f>
        <v>A128</v>
      </c>
      <c r="B128" s="43" t="s">
        <v>24340</v>
      </c>
      <c r="C128" s="68" t="s">
        <v>24132</v>
      </c>
      <c r="E128" s="75" t="s">
        <v>784</v>
      </c>
      <c r="F128" s="68" t="s">
        <v>23012</v>
      </c>
      <c r="G128" s="69" t="s">
        <v>22948</v>
      </c>
      <c r="H128" s="61" t="s">
        <v>13622</v>
      </c>
      <c r="I128" s="75" t="s">
        <v>23013</v>
      </c>
      <c r="J128" s="61" t="s">
        <v>23006</v>
      </c>
      <c r="K128" s="75">
        <v>1</v>
      </c>
      <c r="L128" s="75">
        <v>2</v>
      </c>
      <c r="M128" s="75" t="s">
        <v>198</v>
      </c>
      <c r="N128" s="75" t="s">
        <v>198</v>
      </c>
      <c r="O128" s="75" t="s">
        <v>180</v>
      </c>
      <c r="P128" s="75">
        <v>1</v>
      </c>
      <c r="Q128" s="69">
        <v>638267093</v>
      </c>
      <c r="R128" s="68" t="s">
        <v>23014</v>
      </c>
      <c r="S128" s="75">
        <v>72</v>
      </c>
      <c r="T128" s="61">
        <v>0</v>
      </c>
      <c r="U128" s="61"/>
      <c r="X128" s="61">
        <v>3.7850000000000001</v>
      </c>
      <c r="Y128" s="61">
        <v>3.1960000000000002</v>
      </c>
      <c r="Z128" s="61">
        <v>3.2559999999999998</v>
      </c>
      <c r="AA128" s="61">
        <v>3.1419999999999999</v>
      </c>
      <c r="AB128" s="61">
        <v>3.6640000000000001</v>
      </c>
      <c r="AC128" s="61">
        <v>3.137</v>
      </c>
      <c r="AG128" s="75">
        <v>2423</v>
      </c>
      <c r="AH128" s="61">
        <v>15</v>
      </c>
      <c r="AI128" s="61">
        <v>630</v>
      </c>
      <c r="AJ128" s="75">
        <v>486</v>
      </c>
    </row>
    <row r="129" spans="1:37">
      <c r="A129" s="75" t="s">
        <v>22930</v>
      </c>
      <c r="U129" s="61"/>
      <c r="V129" s="61"/>
      <c r="Y129" s="61"/>
      <c r="Z129" s="61"/>
      <c r="AA129" s="61"/>
    </row>
    <row r="130" spans="1:37">
      <c r="A130" s="113" t="str">
        <f t="shared" si="5"/>
        <v>A130</v>
      </c>
      <c r="B130" s="43" t="s">
        <v>24341</v>
      </c>
      <c r="C130" s="68" t="s">
        <v>24133</v>
      </c>
      <c r="E130" s="75" t="s">
        <v>784</v>
      </c>
      <c r="F130" s="68" t="s">
        <v>23001</v>
      </c>
      <c r="G130" s="69" t="s">
        <v>22945</v>
      </c>
      <c r="H130" s="75" t="s">
        <v>8660</v>
      </c>
      <c r="I130" s="75" t="s">
        <v>22999</v>
      </c>
      <c r="J130" s="75" t="s">
        <v>22997</v>
      </c>
      <c r="K130" s="75">
        <v>1</v>
      </c>
      <c r="L130" s="75">
        <v>4</v>
      </c>
      <c r="M130" s="75" t="s">
        <v>198</v>
      </c>
      <c r="N130" s="75" t="s">
        <v>198</v>
      </c>
      <c r="O130" s="75" t="s">
        <v>198</v>
      </c>
      <c r="P130" s="75">
        <v>3</v>
      </c>
      <c r="Q130" s="69">
        <v>645753102</v>
      </c>
      <c r="R130" s="68" t="s">
        <v>23000</v>
      </c>
      <c r="S130" s="75">
        <v>84</v>
      </c>
      <c r="T130" s="75">
        <v>0</v>
      </c>
      <c r="X130" s="61">
        <v>3.38</v>
      </c>
      <c r="Y130" s="61">
        <v>3.5070000000000001</v>
      </c>
      <c r="Z130" s="61">
        <v>1.708</v>
      </c>
      <c r="AA130" s="61">
        <v>3.1840000000000002</v>
      </c>
      <c r="AB130" s="61">
        <v>3.0390000000000001</v>
      </c>
      <c r="AC130" s="61">
        <v>3.11</v>
      </c>
      <c r="AF130" s="61"/>
      <c r="AG130" s="61">
        <v>2325</v>
      </c>
      <c r="AH130" s="75">
        <v>24</v>
      </c>
      <c r="AI130" s="75">
        <v>643</v>
      </c>
      <c r="AJ130" s="75">
        <v>472</v>
      </c>
    </row>
    <row r="131" spans="1:37">
      <c r="A131" s="113" t="str">
        <f t="shared" si="5"/>
        <v xml:space="preserve"> </v>
      </c>
      <c r="Y131" s="61"/>
      <c r="Z131" s="61"/>
      <c r="AF131" s="61"/>
      <c r="AG131" s="61"/>
    </row>
    <row r="132" spans="1:37">
      <c r="A132" s="113" t="str">
        <f t="shared" si="5"/>
        <v>A132</v>
      </c>
      <c r="B132" s="43" t="s">
        <v>24342</v>
      </c>
      <c r="C132" s="68" t="s">
        <v>24134</v>
      </c>
      <c r="E132" s="75" t="s">
        <v>784</v>
      </c>
      <c r="F132" s="68" t="s">
        <v>23002</v>
      </c>
      <c r="G132" s="69" t="s">
        <v>22946</v>
      </c>
      <c r="H132" s="75" t="s">
        <v>14308</v>
      </c>
      <c r="I132" s="75" t="s">
        <v>23003</v>
      </c>
      <c r="J132" s="75" t="s">
        <v>22998</v>
      </c>
      <c r="K132" s="75">
        <v>1</v>
      </c>
      <c r="L132" s="75">
        <v>4</v>
      </c>
      <c r="M132" s="75" t="s">
        <v>198</v>
      </c>
      <c r="N132" s="75" t="s">
        <v>198</v>
      </c>
      <c r="O132" s="75" t="s">
        <v>198</v>
      </c>
      <c r="P132" s="75">
        <v>5</v>
      </c>
      <c r="Q132" s="69">
        <v>645778467</v>
      </c>
      <c r="R132" s="68" t="s">
        <v>23004</v>
      </c>
      <c r="S132" s="75">
        <v>88</v>
      </c>
      <c r="T132" s="75">
        <v>0</v>
      </c>
      <c r="X132" s="61">
        <v>6.798</v>
      </c>
      <c r="Y132" s="61">
        <v>9.2349999999999994</v>
      </c>
      <c r="Z132" s="61">
        <v>4.8360000000000003</v>
      </c>
      <c r="AA132" s="61">
        <v>6.359</v>
      </c>
      <c r="AB132" s="61">
        <v>7.2750000000000004</v>
      </c>
      <c r="AC132" s="61">
        <v>6.2649999999999997</v>
      </c>
      <c r="AF132" s="61"/>
      <c r="AG132" s="61">
        <v>2056</v>
      </c>
      <c r="AH132" s="75">
        <v>18</v>
      </c>
      <c r="AI132" s="75">
        <v>547</v>
      </c>
      <c r="AJ132" s="75">
        <v>414</v>
      </c>
    </row>
    <row r="133" spans="1:37">
      <c r="A133" s="113" t="str">
        <f t="shared" si="5"/>
        <v xml:space="preserve"> </v>
      </c>
      <c r="X133" s="61"/>
      <c r="Y133" s="61"/>
      <c r="Z133" s="61"/>
      <c r="AA133" s="61"/>
      <c r="AB133" s="61"/>
      <c r="AF133" s="61"/>
      <c r="AG133" s="61"/>
    </row>
    <row r="134" spans="1:37">
      <c r="A134" s="113" t="str">
        <f t="shared" si="5"/>
        <v>A134</v>
      </c>
      <c r="B134" s="43" t="s">
        <v>24343</v>
      </c>
      <c r="C134" s="68" t="s">
        <v>24135</v>
      </c>
      <c r="E134" s="75" t="s">
        <v>784</v>
      </c>
      <c r="F134" s="68" t="s">
        <v>23021</v>
      </c>
      <c r="G134" s="69" t="s">
        <v>22951</v>
      </c>
      <c r="H134" s="61" t="s">
        <v>15619</v>
      </c>
      <c r="I134" s="75" t="s">
        <v>23022</v>
      </c>
      <c r="J134" s="61" t="s">
        <v>23009</v>
      </c>
      <c r="K134" s="75">
        <v>2</v>
      </c>
      <c r="L134" s="75">
        <v>2</v>
      </c>
      <c r="M134" s="75" t="s">
        <v>198</v>
      </c>
      <c r="N134" s="75" t="s">
        <v>198</v>
      </c>
      <c r="O134" s="75" t="s">
        <v>198</v>
      </c>
      <c r="P134" s="75">
        <v>1</v>
      </c>
      <c r="Q134" s="69">
        <v>638261491</v>
      </c>
      <c r="R134" s="68" t="s">
        <v>23024</v>
      </c>
      <c r="S134" s="75">
        <v>72</v>
      </c>
      <c r="T134" s="61">
        <v>0</v>
      </c>
      <c r="U134" s="61"/>
      <c r="W134" s="61"/>
      <c r="X134" s="61">
        <v>5.9880000000000004</v>
      </c>
      <c r="Y134" s="61">
        <v>7.1130000000000004</v>
      </c>
      <c r="Z134" s="61">
        <v>8.5739999999999998</v>
      </c>
      <c r="AA134" s="61">
        <v>5.9740000000000002</v>
      </c>
      <c r="AB134" s="61">
        <v>6.3680000000000003</v>
      </c>
      <c r="AC134" s="61">
        <v>6.069</v>
      </c>
      <c r="AG134" s="75">
        <v>3844</v>
      </c>
      <c r="AH134" s="61">
        <v>24</v>
      </c>
      <c r="AI134" s="61">
        <v>1083</v>
      </c>
      <c r="AJ134" s="61">
        <v>788</v>
      </c>
      <c r="AK134" s="61"/>
    </row>
    <row r="135" spans="1:37">
      <c r="A135" s="75" t="str">
        <f>IF(TYPE(E135)=2,CONCATENATE("AA",ROW())," ")</f>
        <v xml:space="preserve"> </v>
      </c>
      <c r="F135" s="68" t="s">
        <v>23021</v>
      </c>
      <c r="G135" s="69" t="s">
        <v>22952</v>
      </c>
      <c r="H135" s="61" t="s">
        <v>8606</v>
      </c>
      <c r="I135" s="75" t="s">
        <v>23023</v>
      </c>
      <c r="J135" s="61" t="s">
        <v>23009</v>
      </c>
      <c r="L135" s="75">
        <v>2</v>
      </c>
      <c r="M135" s="75" t="s">
        <v>180</v>
      </c>
      <c r="N135" s="75" t="s">
        <v>198</v>
      </c>
      <c r="O135" s="75" t="s">
        <v>198</v>
      </c>
      <c r="P135" s="75">
        <v>5</v>
      </c>
      <c r="Q135" s="69">
        <v>645779378</v>
      </c>
      <c r="R135" s="68" t="s">
        <v>23025</v>
      </c>
      <c r="S135" s="75">
        <v>90</v>
      </c>
      <c r="T135" s="61">
        <v>0</v>
      </c>
      <c r="U135" s="61"/>
      <c r="W135" s="61"/>
      <c r="X135" s="61">
        <v>6.7869999999999999</v>
      </c>
      <c r="Y135" s="61">
        <v>10.566000000000001</v>
      </c>
      <c r="Z135" s="61">
        <v>6.2889999999999997</v>
      </c>
      <c r="AA135" s="61">
        <v>9.5649999999999995</v>
      </c>
      <c r="AB135" s="61">
        <v>9.2850000000000001</v>
      </c>
      <c r="AC135" s="61">
        <v>9.7889999999999997</v>
      </c>
      <c r="AG135" s="75">
        <v>2047</v>
      </c>
      <c r="AH135" s="61">
        <v>11</v>
      </c>
      <c r="AI135" s="61">
        <v>566</v>
      </c>
      <c r="AJ135" s="61">
        <v>422</v>
      </c>
      <c r="AK135" s="61"/>
    </row>
    <row r="136" spans="1:37">
      <c r="A136" s="75" t="s">
        <v>822</v>
      </c>
      <c r="Z136" s="61"/>
      <c r="AA136" s="61"/>
    </row>
    <row r="137" spans="1:37">
      <c r="A137" s="113" t="str">
        <f>IF(TYPE(E137)=2,CONCATENATE("A",ROW())," ")</f>
        <v>A137</v>
      </c>
      <c r="B137" s="43" t="s">
        <v>24344</v>
      </c>
      <c r="C137" s="68" t="s">
        <v>24136</v>
      </c>
      <c r="E137" s="75" t="s">
        <v>129</v>
      </c>
      <c r="F137" s="68" t="s">
        <v>23015</v>
      </c>
      <c r="G137" s="69" t="s">
        <v>22949</v>
      </c>
      <c r="H137" s="61" t="s">
        <v>14382</v>
      </c>
      <c r="I137" s="75" t="s">
        <v>23016</v>
      </c>
      <c r="J137" s="61" t="s">
        <v>23007</v>
      </c>
      <c r="K137" s="75">
        <v>1</v>
      </c>
      <c r="L137" s="75">
        <v>2</v>
      </c>
      <c r="M137" s="75" t="s">
        <v>198</v>
      </c>
      <c r="N137" s="75" t="s">
        <v>198</v>
      </c>
      <c r="O137" s="75" t="s">
        <v>198</v>
      </c>
      <c r="P137" s="75">
        <v>3</v>
      </c>
      <c r="Q137" s="69">
        <v>645764123</v>
      </c>
      <c r="R137" s="68" t="s">
        <v>23017</v>
      </c>
      <c r="S137" s="75">
        <v>83</v>
      </c>
      <c r="T137" s="61">
        <v>0</v>
      </c>
      <c r="U137" s="61"/>
      <c r="W137" s="61"/>
      <c r="X137" s="61">
        <v>3.2519999999999998</v>
      </c>
      <c r="Y137" s="61">
        <v>4.7619999999999996</v>
      </c>
      <c r="Z137" s="61">
        <v>2.7709999999999999</v>
      </c>
      <c r="AA137" s="61">
        <v>4.5990000000000002</v>
      </c>
      <c r="AB137" s="61">
        <v>5.3310000000000004</v>
      </c>
      <c r="AC137" s="61">
        <v>4.8940000000000001</v>
      </c>
      <c r="AG137" s="75">
        <v>2944</v>
      </c>
      <c r="AH137" s="61">
        <v>28</v>
      </c>
      <c r="AI137" s="61">
        <v>775</v>
      </c>
      <c r="AJ137" s="75">
        <v>581</v>
      </c>
    </row>
    <row r="138" spans="1:37">
      <c r="A138" s="127" t="str">
        <f>IF(TYPE(E138)=2,CONCATENATE("A",ROW())," ")</f>
        <v xml:space="preserve"> </v>
      </c>
      <c r="G138" s="69"/>
      <c r="H138" s="61"/>
      <c r="J138" s="61"/>
      <c r="T138" s="61"/>
      <c r="U138" s="61"/>
      <c r="W138" s="61"/>
      <c r="X138" s="61"/>
      <c r="Y138" s="61"/>
      <c r="Z138" s="61"/>
      <c r="AA138" s="61"/>
      <c r="AB138" s="61"/>
      <c r="AC138" s="61"/>
      <c r="AH138" s="61"/>
      <c r="AI138" s="61"/>
      <c r="AJ138" s="61"/>
      <c r="AK138" s="61"/>
    </row>
    <row r="139" spans="1:37">
      <c r="A139" s="127" t="str">
        <f>IF(TYPE(E139)=2,CONCATENATE("A",ROW())," ")</f>
        <v>A139</v>
      </c>
      <c r="B139" s="43" t="s">
        <v>24345</v>
      </c>
      <c r="C139" s="68" t="s">
        <v>24137</v>
      </c>
      <c r="D139" s="75" t="s">
        <v>25065</v>
      </c>
      <c r="E139" s="75" t="s">
        <v>129</v>
      </c>
      <c r="F139" s="68" t="s">
        <v>23018</v>
      </c>
      <c r="G139" s="69" t="s">
        <v>22950</v>
      </c>
      <c r="H139" s="61" t="s">
        <v>7896</v>
      </c>
      <c r="I139" s="75" t="s">
        <v>23019</v>
      </c>
      <c r="J139" s="61" t="s">
        <v>23008</v>
      </c>
      <c r="K139" s="75">
        <v>1</v>
      </c>
      <c r="L139" s="75">
        <v>4</v>
      </c>
      <c r="M139" s="75" t="s">
        <v>41</v>
      </c>
      <c r="N139" s="75" t="s">
        <v>198</v>
      </c>
      <c r="O139" s="75" t="s">
        <v>198</v>
      </c>
      <c r="P139" s="75">
        <v>3</v>
      </c>
      <c r="Q139" s="69">
        <v>645753081</v>
      </c>
      <c r="R139" s="68" t="s">
        <v>23020</v>
      </c>
      <c r="S139" s="75">
        <v>43</v>
      </c>
      <c r="T139" s="73">
        <v>2.9999999999999999E-69</v>
      </c>
      <c r="U139" s="61"/>
      <c r="W139" s="61"/>
      <c r="X139" s="61">
        <v>4.8000000000000001E-2</v>
      </c>
      <c r="Y139" s="61">
        <v>5.0999999999999997E-2</v>
      </c>
      <c r="Z139" s="61">
        <v>3.2000000000000001E-2</v>
      </c>
      <c r="AA139" s="61">
        <v>0</v>
      </c>
      <c r="AB139" s="61">
        <v>2.5999999999999999E-2</v>
      </c>
      <c r="AC139" s="61">
        <v>2.7E-2</v>
      </c>
      <c r="AG139" s="75">
        <v>1838</v>
      </c>
      <c r="AH139" s="61">
        <v>9</v>
      </c>
      <c r="AI139" s="61">
        <v>466</v>
      </c>
      <c r="AJ139" s="61">
        <v>383</v>
      </c>
      <c r="AK139" s="61"/>
    </row>
    <row r="140" spans="1:37">
      <c r="A140" s="75" t="s">
        <v>22931</v>
      </c>
      <c r="G140" s="69"/>
    </row>
    <row r="141" spans="1:37">
      <c r="A141" s="113" t="str">
        <f t="shared" ref="A141:A156" si="6">IF(TYPE(E141)=2,CONCATENATE("A",ROW())," ")</f>
        <v>A141</v>
      </c>
      <c r="B141" s="43" t="s">
        <v>25025</v>
      </c>
      <c r="C141" s="68" t="s">
        <v>24138</v>
      </c>
      <c r="D141" s="75" t="s">
        <v>25026</v>
      </c>
      <c r="E141" s="75" t="s">
        <v>129</v>
      </c>
      <c r="F141" s="68" t="s">
        <v>22959</v>
      </c>
      <c r="G141" s="69" t="s">
        <v>22934</v>
      </c>
      <c r="H141" s="72" t="s">
        <v>15523</v>
      </c>
      <c r="I141" s="75" t="s">
        <v>22960</v>
      </c>
      <c r="J141" s="75" t="s">
        <v>22961</v>
      </c>
      <c r="K141" s="75">
        <v>2</v>
      </c>
      <c r="L141" s="75">
        <v>6</v>
      </c>
      <c r="M141" s="75" t="s">
        <v>198</v>
      </c>
      <c r="N141" s="75" t="s">
        <v>198</v>
      </c>
      <c r="O141" s="75" t="s">
        <v>198</v>
      </c>
      <c r="P141" s="75">
        <v>5</v>
      </c>
      <c r="Q141" s="69">
        <v>645773925</v>
      </c>
      <c r="R141" s="68" t="s">
        <v>22962</v>
      </c>
      <c r="S141" s="75">
        <v>82</v>
      </c>
      <c r="T141" s="75">
        <v>0</v>
      </c>
      <c r="X141" s="61">
        <v>7.0030000000000001</v>
      </c>
      <c r="Y141" s="61">
        <v>10.025</v>
      </c>
      <c r="Z141" s="61">
        <v>10.884</v>
      </c>
      <c r="AA141" s="61">
        <v>8.8409999999999993</v>
      </c>
      <c r="AB141" s="61">
        <v>11.638999999999999</v>
      </c>
      <c r="AC141" s="61">
        <v>9.8119999999999994</v>
      </c>
      <c r="AG141" s="75">
        <v>2174</v>
      </c>
      <c r="AH141" s="75">
        <v>10</v>
      </c>
      <c r="AI141" s="75">
        <v>593</v>
      </c>
      <c r="AJ141" s="75">
        <v>449</v>
      </c>
    </row>
    <row r="142" spans="1:37">
      <c r="A142" s="113" t="str">
        <f t="shared" si="6"/>
        <v xml:space="preserve"> </v>
      </c>
      <c r="B142" s="43"/>
      <c r="C142" s="68"/>
      <c r="F142" s="68" t="s">
        <v>22965</v>
      </c>
      <c r="G142" s="69" t="s">
        <v>22935</v>
      </c>
      <c r="H142" s="61" t="s">
        <v>6448</v>
      </c>
      <c r="I142" s="75" t="s">
        <v>22963</v>
      </c>
      <c r="J142" s="75" t="s">
        <v>22964</v>
      </c>
      <c r="L142" s="75">
        <v>6</v>
      </c>
      <c r="M142" s="75" t="s">
        <v>198</v>
      </c>
      <c r="N142" s="75" t="s">
        <v>198</v>
      </c>
      <c r="O142" s="75" t="s">
        <v>198</v>
      </c>
      <c r="P142" s="75">
        <v>1</v>
      </c>
      <c r="Q142" s="69">
        <v>638261228</v>
      </c>
      <c r="R142" s="68" t="s">
        <v>22966</v>
      </c>
      <c r="S142" s="75">
        <v>69</v>
      </c>
      <c r="T142" s="75">
        <v>0</v>
      </c>
      <c r="X142" s="61">
        <v>6.4610000000000003</v>
      </c>
      <c r="Y142" s="61">
        <v>5.9939999999999998</v>
      </c>
      <c r="Z142" s="61">
        <v>7.9809999999999999</v>
      </c>
      <c r="AA142" s="61">
        <v>3.6720000000000002</v>
      </c>
      <c r="AB142" s="61">
        <v>5.4980000000000002</v>
      </c>
      <c r="AC142" s="61">
        <v>3.7090000000000001</v>
      </c>
      <c r="AG142" s="75">
        <v>5458</v>
      </c>
      <c r="AH142" s="75">
        <v>27</v>
      </c>
      <c r="AI142" s="75">
        <v>1450</v>
      </c>
      <c r="AJ142" s="75">
        <v>1081</v>
      </c>
    </row>
    <row r="143" spans="1:37">
      <c r="A143" s="113" t="str">
        <f t="shared" si="6"/>
        <v xml:space="preserve"> </v>
      </c>
    </row>
    <row r="144" spans="1:37">
      <c r="A144" s="113" t="str">
        <f t="shared" si="6"/>
        <v>A144</v>
      </c>
      <c r="B144" s="43" t="s">
        <v>24346</v>
      </c>
      <c r="C144" s="68" t="s">
        <v>24139</v>
      </c>
      <c r="E144" s="75" t="s">
        <v>129</v>
      </c>
      <c r="F144" s="68" t="s">
        <v>22968</v>
      </c>
      <c r="G144" s="69" t="s">
        <v>22936</v>
      </c>
      <c r="H144" s="72" t="s">
        <v>22152</v>
      </c>
      <c r="I144" s="75" t="s">
        <v>22969</v>
      </c>
      <c r="J144" s="75" t="s">
        <v>22967</v>
      </c>
      <c r="K144" s="75">
        <v>1</v>
      </c>
      <c r="L144" s="75">
        <v>1</v>
      </c>
      <c r="M144" s="75" t="s">
        <v>198</v>
      </c>
      <c r="N144" s="75" t="s">
        <v>198</v>
      </c>
      <c r="O144" s="75" t="s">
        <v>198</v>
      </c>
      <c r="P144" s="75">
        <v>3</v>
      </c>
      <c r="Q144" s="69">
        <v>645753854</v>
      </c>
      <c r="R144" s="68" t="s">
        <v>22970</v>
      </c>
      <c r="S144" s="75">
        <v>89</v>
      </c>
      <c r="T144" s="75">
        <v>0</v>
      </c>
      <c r="X144" s="61">
        <v>4.4000000000000004</v>
      </c>
      <c r="Y144" s="61">
        <v>4.9189999999999996</v>
      </c>
      <c r="Z144" s="61">
        <v>7.2519999999999998</v>
      </c>
      <c r="AA144" s="61">
        <v>4.9809999999999999</v>
      </c>
      <c r="AB144" s="61">
        <v>6.4009999999999998</v>
      </c>
      <c r="AC144" s="61">
        <v>5.0869999999999997</v>
      </c>
      <c r="AG144" s="75">
        <v>6341</v>
      </c>
      <c r="AH144" s="75">
        <v>60</v>
      </c>
      <c r="AI144" s="75">
        <v>1752</v>
      </c>
      <c r="AJ144" s="75">
        <v>1290</v>
      </c>
    </row>
    <row r="145" spans="1:36">
      <c r="A145" s="113" t="str">
        <f t="shared" si="6"/>
        <v xml:space="preserve"> </v>
      </c>
    </row>
    <row r="146" spans="1:36">
      <c r="A146" s="113" t="str">
        <f t="shared" si="6"/>
        <v>A146</v>
      </c>
      <c r="B146" s="43" t="s">
        <v>24347</v>
      </c>
      <c r="C146" s="68" t="s">
        <v>24140</v>
      </c>
      <c r="D146" s="125" t="s">
        <v>24993</v>
      </c>
      <c r="E146" s="75" t="s">
        <v>129</v>
      </c>
      <c r="F146" s="68" t="s">
        <v>22973</v>
      </c>
      <c r="G146" s="69" t="s">
        <v>22937</v>
      </c>
      <c r="H146" s="75" t="s">
        <v>20410</v>
      </c>
      <c r="I146" s="75" t="s">
        <v>22972</v>
      </c>
      <c r="J146" s="75" t="s">
        <v>22971</v>
      </c>
      <c r="K146" s="75">
        <v>2</v>
      </c>
      <c r="L146" s="75">
        <v>2</v>
      </c>
      <c r="M146" s="75" t="s">
        <v>198</v>
      </c>
      <c r="N146" s="75" t="s">
        <v>198</v>
      </c>
      <c r="O146" s="75" t="s">
        <v>180</v>
      </c>
      <c r="P146" s="75">
        <v>1</v>
      </c>
      <c r="Q146" s="69">
        <v>638262352</v>
      </c>
      <c r="R146" s="68" t="s">
        <v>22974</v>
      </c>
      <c r="S146" s="75">
        <v>36</v>
      </c>
      <c r="T146" s="71">
        <v>4.0000000000000001E-83</v>
      </c>
      <c r="X146" s="61">
        <v>1.7030000000000001</v>
      </c>
      <c r="Y146" s="61">
        <v>14.756</v>
      </c>
      <c r="Z146" s="61">
        <v>2.0139999999999998</v>
      </c>
      <c r="AA146" s="61">
        <v>12.554</v>
      </c>
      <c r="AB146" s="61">
        <v>9.7569999999999997</v>
      </c>
      <c r="AC146" s="61">
        <v>12.09</v>
      </c>
      <c r="AG146" s="75">
        <v>2205</v>
      </c>
      <c r="AH146" s="75">
        <v>8</v>
      </c>
      <c r="AI146" s="75">
        <v>600</v>
      </c>
      <c r="AJ146" s="75">
        <v>456</v>
      </c>
    </row>
    <row r="147" spans="1:36">
      <c r="A147" s="113" t="str">
        <f t="shared" si="6"/>
        <v xml:space="preserve"> </v>
      </c>
      <c r="F147" s="68" t="s">
        <v>22973</v>
      </c>
      <c r="G147" s="69" t="s">
        <v>22938</v>
      </c>
      <c r="H147" s="72" t="s">
        <v>5442</v>
      </c>
      <c r="I147" s="75" t="s">
        <v>22975</v>
      </c>
      <c r="L147" s="75">
        <v>2</v>
      </c>
      <c r="M147" s="75" t="s">
        <v>198</v>
      </c>
      <c r="N147" s="75" t="s">
        <v>198</v>
      </c>
      <c r="O147" s="75" t="s">
        <v>180</v>
      </c>
      <c r="P147" s="75">
        <v>1</v>
      </c>
      <c r="Q147" s="69">
        <v>638264393</v>
      </c>
      <c r="R147" s="68" t="s">
        <v>22976</v>
      </c>
      <c r="S147" s="75">
        <v>72</v>
      </c>
      <c r="T147" s="75">
        <v>0</v>
      </c>
      <c r="X147" s="61">
        <v>4.4710000000000001</v>
      </c>
      <c r="Y147" s="61">
        <v>3.5409999999999999</v>
      </c>
      <c r="Z147" s="61">
        <v>3.42</v>
      </c>
      <c r="AA147" s="61">
        <v>4.0839999999999996</v>
      </c>
      <c r="AB147" s="61">
        <v>2.823</v>
      </c>
      <c r="AC147" s="61">
        <v>3.9350000000000001</v>
      </c>
      <c r="AG147" s="75">
        <v>2378</v>
      </c>
      <c r="AH147" s="75">
        <v>15</v>
      </c>
      <c r="AI147" s="75">
        <v>628</v>
      </c>
      <c r="AJ147" s="75">
        <v>498</v>
      </c>
    </row>
    <row r="148" spans="1:36">
      <c r="A148" s="113" t="str">
        <f t="shared" si="6"/>
        <v xml:space="preserve"> </v>
      </c>
    </row>
    <row r="149" spans="1:36">
      <c r="A149" s="113" t="str">
        <f t="shared" si="6"/>
        <v>A149</v>
      </c>
      <c r="B149" s="43" t="s">
        <v>24348</v>
      </c>
      <c r="C149" s="68" t="s">
        <v>24141</v>
      </c>
      <c r="D149" s="75" t="s">
        <v>24993</v>
      </c>
      <c r="E149" s="75" t="s">
        <v>784</v>
      </c>
      <c r="F149" s="68" t="s">
        <v>22978</v>
      </c>
      <c r="G149" s="69" t="s">
        <v>22939</v>
      </c>
      <c r="H149" s="72" t="s">
        <v>16246</v>
      </c>
      <c r="I149" s="75" t="s">
        <v>22979</v>
      </c>
      <c r="J149" s="75" t="s">
        <v>22977</v>
      </c>
      <c r="K149" s="75">
        <v>1</v>
      </c>
      <c r="L149" s="75">
        <v>2</v>
      </c>
      <c r="M149" s="75" t="s">
        <v>180</v>
      </c>
      <c r="N149" s="75" t="s">
        <v>198</v>
      </c>
      <c r="O149" s="75" t="s">
        <v>180</v>
      </c>
      <c r="P149" s="75">
        <v>1</v>
      </c>
      <c r="Q149" s="69">
        <v>638265624</v>
      </c>
      <c r="R149" s="68" t="s">
        <v>22980</v>
      </c>
      <c r="S149" s="75">
        <v>73</v>
      </c>
      <c r="T149" s="75">
        <v>0</v>
      </c>
      <c r="X149" s="61">
        <v>10.73</v>
      </c>
      <c r="Y149" s="61">
        <v>12.81</v>
      </c>
      <c r="Z149" s="61">
        <v>10.722</v>
      </c>
      <c r="AA149" s="61">
        <v>10.57</v>
      </c>
      <c r="AB149" s="61">
        <v>12.414</v>
      </c>
      <c r="AC149" s="61">
        <v>11.374000000000001</v>
      </c>
      <c r="AG149" s="75">
        <v>2539</v>
      </c>
      <c r="AH149" s="75">
        <v>14</v>
      </c>
      <c r="AI149" s="75">
        <v>689</v>
      </c>
      <c r="AJ149" s="75">
        <v>510</v>
      </c>
    </row>
    <row r="150" spans="1:36">
      <c r="A150" s="113" t="str">
        <f t="shared" si="6"/>
        <v xml:space="preserve"> </v>
      </c>
    </row>
    <row r="151" spans="1:36">
      <c r="A151" s="113" t="str">
        <f t="shared" si="6"/>
        <v>A151</v>
      </c>
      <c r="B151" s="43" t="s">
        <v>24349</v>
      </c>
      <c r="C151" s="68" t="s">
        <v>24142</v>
      </c>
      <c r="D151" s="75" t="s">
        <v>24993</v>
      </c>
      <c r="E151" s="75" t="s">
        <v>129</v>
      </c>
      <c r="F151" s="68" t="s">
        <v>22981</v>
      </c>
      <c r="G151" s="69" t="s">
        <v>22940</v>
      </c>
      <c r="H151" s="61" t="s">
        <v>8282</v>
      </c>
      <c r="I151" s="75" t="s">
        <v>22982</v>
      </c>
      <c r="J151" s="75" t="s">
        <v>22983</v>
      </c>
      <c r="K151" s="75">
        <v>3</v>
      </c>
      <c r="L151" s="75">
        <v>6</v>
      </c>
      <c r="M151" s="75" t="s">
        <v>198</v>
      </c>
      <c r="N151" s="75" t="s">
        <v>198</v>
      </c>
      <c r="O151" s="75" t="s">
        <v>198</v>
      </c>
      <c r="P151" s="75">
        <v>1</v>
      </c>
      <c r="Q151" s="69">
        <v>638263354</v>
      </c>
      <c r="R151" s="68" t="s">
        <v>22984</v>
      </c>
      <c r="S151" s="75">
        <v>55</v>
      </c>
      <c r="T151" s="75">
        <v>0</v>
      </c>
      <c r="X151" s="61">
        <v>2.294</v>
      </c>
      <c r="Y151" s="61">
        <v>1.7350000000000001</v>
      </c>
      <c r="Z151" s="61">
        <v>0.34</v>
      </c>
      <c r="AA151" s="61">
        <v>0.751</v>
      </c>
      <c r="AB151" s="61">
        <v>1.139</v>
      </c>
      <c r="AC151" s="61">
        <v>0.86</v>
      </c>
      <c r="AG151" s="75">
        <v>2497</v>
      </c>
      <c r="AH151" s="75">
        <v>12</v>
      </c>
      <c r="AI151" s="75">
        <v>666</v>
      </c>
      <c r="AJ151" s="75">
        <v>509</v>
      </c>
    </row>
    <row r="152" spans="1:36">
      <c r="A152" s="113" t="str">
        <f t="shared" si="6"/>
        <v xml:space="preserve"> </v>
      </c>
      <c r="G152" s="69" t="s">
        <v>22941</v>
      </c>
      <c r="H152" s="72" t="s">
        <v>13350</v>
      </c>
      <c r="I152" s="75" t="s">
        <v>22985</v>
      </c>
      <c r="L152" s="75">
        <v>6</v>
      </c>
      <c r="M152" s="75" t="s">
        <v>198</v>
      </c>
      <c r="N152" s="75" t="s">
        <v>198</v>
      </c>
      <c r="O152" s="75" t="s">
        <v>198</v>
      </c>
      <c r="P152" s="75">
        <v>1</v>
      </c>
      <c r="Q152" s="69">
        <v>638267662</v>
      </c>
      <c r="R152" s="68" t="s">
        <v>22986</v>
      </c>
      <c r="S152" s="75">
        <v>70</v>
      </c>
      <c r="T152" s="75">
        <v>0</v>
      </c>
      <c r="X152" s="61">
        <v>9.6890000000000001</v>
      </c>
      <c r="Y152" s="61">
        <v>6.6120000000000001</v>
      </c>
      <c r="Z152" s="61">
        <v>5.6180000000000003</v>
      </c>
      <c r="AA152" s="61">
        <v>6</v>
      </c>
      <c r="AB152" s="61">
        <v>6.15</v>
      </c>
      <c r="AC152" s="61">
        <v>6.0229999999999997</v>
      </c>
      <c r="AG152" s="75">
        <v>2584</v>
      </c>
      <c r="AH152" s="75">
        <v>25</v>
      </c>
      <c r="AI152" s="75">
        <v>699</v>
      </c>
      <c r="AJ152" s="75">
        <v>516</v>
      </c>
    </row>
    <row r="153" spans="1:36">
      <c r="A153" s="113" t="str">
        <f t="shared" si="6"/>
        <v xml:space="preserve"> </v>
      </c>
      <c r="G153" s="69" t="s">
        <v>22943</v>
      </c>
      <c r="H153" s="61" t="s">
        <v>4186</v>
      </c>
      <c r="I153" s="75" t="s">
        <v>22991</v>
      </c>
      <c r="L153" s="75">
        <v>6</v>
      </c>
      <c r="M153" s="75" t="s">
        <v>198</v>
      </c>
      <c r="N153" s="75" t="s">
        <v>198</v>
      </c>
      <c r="O153" s="75" t="s">
        <v>198</v>
      </c>
      <c r="P153" s="75">
        <v>4</v>
      </c>
      <c r="Q153" s="69">
        <v>638213290</v>
      </c>
      <c r="R153" s="68" t="s">
        <v>22992</v>
      </c>
      <c r="S153" s="75">
        <v>49</v>
      </c>
      <c r="T153" s="71">
        <v>9.9999999999999994E-152</v>
      </c>
      <c r="X153" s="61">
        <v>3.2269999999999999</v>
      </c>
      <c r="Y153" s="61">
        <v>1.2969999999999999</v>
      </c>
      <c r="Z153" s="61">
        <v>3.0510000000000002</v>
      </c>
      <c r="AA153" s="61">
        <v>1.097</v>
      </c>
      <c r="AB153" s="61">
        <v>1.365</v>
      </c>
      <c r="AC153" s="61">
        <v>1.2010000000000001</v>
      </c>
      <c r="AG153" s="75">
        <v>2725</v>
      </c>
      <c r="AH153" s="75">
        <v>20</v>
      </c>
      <c r="AI153" s="75">
        <v>760</v>
      </c>
      <c r="AJ153" s="75">
        <v>555</v>
      </c>
    </row>
    <row r="154" spans="1:36">
      <c r="A154" s="113" t="str">
        <f t="shared" si="6"/>
        <v xml:space="preserve"> </v>
      </c>
    </row>
    <row r="155" spans="1:36">
      <c r="A155" s="75" t="s">
        <v>824</v>
      </c>
    </row>
    <row r="156" spans="1:36">
      <c r="A156" s="113" t="str">
        <f t="shared" si="6"/>
        <v>A156</v>
      </c>
      <c r="B156" s="43" t="s">
        <v>24350</v>
      </c>
      <c r="C156" s="68" t="s">
        <v>24143</v>
      </c>
      <c r="E156" s="75" t="s">
        <v>129</v>
      </c>
      <c r="F156" s="68" t="s">
        <v>22956</v>
      </c>
      <c r="G156" s="69" t="s">
        <v>22932</v>
      </c>
      <c r="H156" s="72" t="s">
        <v>21278</v>
      </c>
      <c r="I156" s="75" t="s">
        <v>22954</v>
      </c>
      <c r="J156" s="75" t="s">
        <v>22953</v>
      </c>
      <c r="K156" s="75">
        <v>2</v>
      </c>
      <c r="L156" s="75">
        <v>8</v>
      </c>
      <c r="M156" s="75" t="s">
        <v>198</v>
      </c>
      <c r="N156" s="75" t="s">
        <v>198</v>
      </c>
      <c r="O156" s="75" t="s">
        <v>198</v>
      </c>
      <c r="P156" s="75">
        <v>5</v>
      </c>
      <c r="Q156" s="69">
        <v>645772423</v>
      </c>
      <c r="R156" s="68" t="s">
        <v>22955</v>
      </c>
      <c r="S156" s="75">
        <v>88</v>
      </c>
      <c r="T156" s="75">
        <v>0</v>
      </c>
      <c r="X156" s="61">
        <v>9.859</v>
      </c>
      <c r="Y156" s="61">
        <v>10.827</v>
      </c>
      <c r="Z156" s="61">
        <v>12.28</v>
      </c>
      <c r="AA156" s="61">
        <v>11.321</v>
      </c>
      <c r="AB156" s="61">
        <v>11.885999999999999</v>
      </c>
      <c r="AC156" s="61">
        <v>11.542</v>
      </c>
      <c r="AG156" s="75">
        <v>2736</v>
      </c>
      <c r="AH156" s="75">
        <v>19</v>
      </c>
      <c r="AI156" s="75">
        <v>761</v>
      </c>
      <c r="AJ156" s="75">
        <v>567</v>
      </c>
    </row>
    <row r="157" spans="1:36">
      <c r="G157" s="69" t="s">
        <v>22933</v>
      </c>
      <c r="H157" s="75" t="s">
        <v>8594</v>
      </c>
      <c r="I157" s="75" t="s">
        <v>22957</v>
      </c>
      <c r="L157" s="75">
        <v>8</v>
      </c>
      <c r="M157" s="75" t="s">
        <v>198</v>
      </c>
      <c r="N157" s="75" t="s">
        <v>198</v>
      </c>
      <c r="O157" s="75" t="s">
        <v>198</v>
      </c>
      <c r="P157" s="75">
        <v>1</v>
      </c>
      <c r="Q157" s="69">
        <v>638266759</v>
      </c>
      <c r="R157" s="68" t="s">
        <v>22958</v>
      </c>
      <c r="S157" s="75">
        <v>73</v>
      </c>
      <c r="T157" s="75">
        <v>0</v>
      </c>
      <c r="X157" s="61">
        <v>5.3710000000000004</v>
      </c>
      <c r="Y157" s="61">
        <v>4.1280000000000001</v>
      </c>
      <c r="Z157" s="61">
        <v>5.5510000000000002</v>
      </c>
      <c r="AA157" s="61">
        <v>5.7430000000000003</v>
      </c>
      <c r="AB157" s="61">
        <v>5.2859999999999996</v>
      </c>
      <c r="AC157" s="61">
        <v>5.9420000000000002</v>
      </c>
      <c r="AG157" s="75">
        <v>2473</v>
      </c>
      <c r="AH157" s="75">
        <v>17</v>
      </c>
      <c r="AI157" s="75">
        <v>655</v>
      </c>
      <c r="AJ157" s="75">
        <v>492</v>
      </c>
    </row>
    <row r="158" spans="1:36">
      <c r="A158" s="75" t="s">
        <v>832</v>
      </c>
    </row>
    <row r="159" spans="1:36">
      <c r="A159" s="113" t="str">
        <f>IF(TYPE(E159)=2,CONCATENATE("A",ROW())," ")</f>
        <v>A159</v>
      </c>
      <c r="B159" s="43" t="s">
        <v>24351</v>
      </c>
      <c r="C159" s="68" t="s">
        <v>24144</v>
      </c>
      <c r="E159" s="75" t="s">
        <v>784</v>
      </c>
      <c r="F159" s="68" t="s">
        <v>23070</v>
      </c>
      <c r="G159" s="69" t="s">
        <v>23041</v>
      </c>
      <c r="H159" s="72" t="s">
        <v>16018</v>
      </c>
      <c r="I159" s="75" t="s">
        <v>23085</v>
      </c>
      <c r="J159" s="75" t="s">
        <v>23071</v>
      </c>
      <c r="K159" s="75">
        <v>1</v>
      </c>
      <c r="L159" s="75">
        <v>2</v>
      </c>
      <c r="M159" s="75" t="s">
        <v>41</v>
      </c>
      <c r="N159" s="75" t="s">
        <v>198</v>
      </c>
      <c r="O159" s="70" t="s">
        <v>23079</v>
      </c>
      <c r="P159" s="75">
        <v>1</v>
      </c>
      <c r="Q159" s="69">
        <v>638265535</v>
      </c>
      <c r="R159" s="68" t="s">
        <v>23086</v>
      </c>
      <c r="S159" s="75">
        <v>74</v>
      </c>
      <c r="T159" s="71">
        <v>3.0000000000000002E-109</v>
      </c>
      <c r="X159" s="61">
        <v>2.3980000000000001</v>
      </c>
      <c r="Y159" s="61">
        <v>4.25</v>
      </c>
      <c r="Z159" s="61">
        <v>1.776</v>
      </c>
      <c r="AA159" s="61">
        <v>3.613</v>
      </c>
      <c r="AB159" s="61">
        <v>3.5760000000000001</v>
      </c>
      <c r="AC159" s="61">
        <v>3.6030000000000002</v>
      </c>
      <c r="AG159" s="75">
        <v>1905</v>
      </c>
      <c r="AH159" s="75">
        <v>13</v>
      </c>
      <c r="AI159" s="75">
        <v>519</v>
      </c>
      <c r="AJ159" s="75">
        <v>396</v>
      </c>
    </row>
    <row r="160" spans="1:36">
      <c r="A160" s="113" t="str">
        <f>IF(TYPE(E160)=2,CONCATENATE("A",ROW())," ")</f>
        <v xml:space="preserve"> </v>
      </c>
    </row>
    <row r="161" spans="1:36">
      <c r="A161" s="113" t="str">
        <f>IF(TYPE(E161)=2,CONCATENATE("A",ROW())," ")</f>
        <v>A161</v>
      </c>
      <c r="B161" s="43" t="s">
        <v>24352</v>
      </c>
      <c r="C161" s="68" t="s">
        <v>24145</v>
      </c>
      <c r="E161" s="75" t="s">
        <v>129</v>
      </c>
      <c r="F161" s="68" t="s">
        <v>23068</v>
      </c>
      <c r="G161" s="69" t="s">
        <v>23040</v>
      </c>
      <c r="H161" s="72" t="s">
        <v>4666</v>
      </c>
      <c r="I161" s="75" t="s">
        <v>23088</v>
      </c>
      <c r="J161" s="75" t="s">
        <v>23069</v>
      </c>
      <c r="K161" s="75">
        <v>1</v>
      </c>
      <c r="L161" s="75">
        <v>2</v>
      </c>
      <c r="M161" s="75" t="s">
        <v>198</v>
      </c>
      <c r="N161" s="75" t="s">
        <v>198</v>
      </c>
      <c r="O161" s="70" t="s">
        <v>23079</v>
      </c>
      <c r="P161" s="75">
        <v>1</v>
      </c>
      <c r="Q161" s="69">
        <v>638263138</v>
      </c>
      <c r="R161" s="68" t="s">
        <v>23087</v>
      </c>
      <c r="S161" s="75">
        <v>63</v>
      </c>
      <c r="T161" s="75">
        <v>0</v>
      </c>
      <c r="X161" s="61">
        <v>2.476</v>
      </c>
      <c r="Y161" s="61">
        <v>3.8490000000000002</v>
      </c>
      <c r="Z161" s="61">
        <v>1.2709999999999999</v>
      </c>
      <c r="AA161" s="61">
        <v>3.2749999999999999</v>
      </c>
      <c r="AB161" s="61">
        <v>3.9580000000000002</v>
      </c>
      <c r="AC161" s="61">
        <v>3.1019999999999999</v>
      </c>
      <c r="AG161" s="75">
        <v>2821</v>
      </c>
      <c r="AH161" s="75">
        <v>7</v>
      </c>
      <c r="AI161" s="75">
        <v>758</v>
      </c>
      <c r="AJ161" s="75">
        <v>569</v>
      </c>
    </row>
    <row r="162" spans="1:36">
      <c r="A162" s="75" t="s">
        <v>831</v>
      </c>
      <c r="H162" s="61"/>
      <c r="I162" s="61"/>
      <c r="R162" s="61"/>
      <c r="S162" s="61"/>
      <c r="X162" s="61"/>
      <c r="Y162" s="61"/>
    </row>
    <row r="163" spans="1:36">
      <c r="A163" s="127" t="str">
        <f t="shared" ref="A163:A224" si="7">IF(TYPE(E163)=2,CONCATENATE("A",ROW())," ")</f>
        <v>A163</v>
      </c>
      <c r="B163" s="43" t="s">
        <v>24353</v>
      </c>
      <c r="C163" s="68" t="s">
        <v>24146</v>
      </c>
      <c r="D163" s="75" t="s">
        <v>25065</v>
      </c>
      <c r="E163" s="75" t="s">
        <v>129</v>
      </c>
      <c r="F163" s="68" t="s">
        <v>23047</v>
      </c>
      <c r="G163" s="69" t="s">
        <v>23027</v>
      </c>
      <c r="H163" s="72" t="s">
        <v>8704</v>
      </c>
      <c r="I163" s="75" t="s">
        <v>23093</v>
      </c>
      <c r="J163" s="75" t="s">
        <v>23048</v>
      </c>
      <c r="K163" s="75">
        <v>1</v>
      </c>
      <c r="L163" s="75">
        <v>2</v>
      </c>
      <c r="M163" s="75" t="s">
        <v>198</v>
      </c>
      <c r="N163" s="75" t="s">
        <v>198</v>
      </c>
      <c r="O163" s="75" t="s">
        <v>198</v>
      </c>
      <c r="P163" s="75">
        <v>1</v>
      </c>
      <c r="Q163" s="69">
        <v>638259549</v>
      </c>
      <c r="R163" s="68" t="s">
        <v>23091</v>
      </c>
      <c r="S163" s="75">
        <v>48</v>
      </c>
      <c r="T163" s="71">
        <v>4.9999999999999999E-67</v>
      </c>
      <c r="W163" s="61"/>
      <c r="X163" s="61">
        <v>2.9550000000000001</v>
      </c>
      <c r="Y163" s="61">
        <v>6.6879999999999997</v>
      </c>
      <c r="Z163" s="61">
        <v>2.0379999999999998</v>
      </c>
      <c r="AA163" s="61">
        <v>4.9189999999999996</v>
      </c>
      <c r="AB163" s="61">
        <v>6.9329999999999998</v>
      </c>
      <c r="AC163" s="61">
        <v>5.08</v>
      </c>
      <c r="AG163" s="75">
        <v>1740</v>
      </c>
      <c r="AH163" s="75">
        <v>14</v>
      </c>
      <c r="AI163" s="75">
        <v>488</v>
      </c>
      <c r="AJ163" s="75">
        <v>370</v>
      </c>
    </row>
    <row r="164" spans="1:36">
      <c r="A164" s="127" t="str">
        <f t="shared" si="7"/>
        <v xml:space="preserve"> </v>
      </c>
      <c r="W164" s="61"/>
      <c r="X164" s="61"/>
    </row>
    <row r="165" spans="1:36">
      <c r="A165" s="113" t="str">
        <f t="shared" si="7"/>
        <v>A165</v>
      </c>
      <c r="B165" s="43" t="s">
        <v>24354</v>
      </c>
      <c r="C165" s="68" t="s">
        <v>24147</v>
      </c>
      <c r="E165" s="75" t="s">
        <v>784</v>
      </c>
      <c r="F165" s="68" t="s">
        <v>23058</v>
      </c>
      <c r="G165" s="69" t="s">
        <v>23032</v>
      </c>
      <c r="H165" s="72" t="s">
        <v>12742</v>
      </c>
      <c r="I165" s="75" t="s">
        <v>23092</v>
      </c>
      <c r="J165" s="75" t="s">
        <v>23059</v>
      </c>
      <c r="K165" s="75">
        <v>2</v>
      </c>
      <c r="L165" s="75">
        <v>4</v>
      </c>
      <c r="M165" s="75" t="s">
        <v>198</v>
      </c>
      <c r="N165" s="75" t="s">
        <v>198</v>
      </c>
      <c r="O165" s="70" t="s">
        <v>23079</v>
      </c>
      <c r="P165" s="75">
        <v>1</v>
      </c>
      <c r="Q165" s="69">
        <v>638265505</v>
      </c>
      <c r="R165" s="68" t="s">
        <v>23094</v>
      </c>
      <c r="S165" s="75">
        <v>73</v>
      </c>
      <c r="T165" s="75">
        <v>0</v>
      </c>
      <c r="W165" s="61"/>
      <c r="X165" s="61">
        <v>2.9550000000000001</v>
      </c>
      <c r="Y165" s="61">
        <v>6.6879999999999997</v>
      </c>
      <c r="Z165" s="61">
        <v>2.0379999999999998</v>
      </c>
      <c r="AA165" s="61">
        <v>4.9189999999999996</v>
      </c>
      <c r="AB165" s="61">
        <v>6.9329999999999998</v>
      </c>
      <c r="AC165" s="61">
        <v>5.08</v>
      </c>
      <c r="AG165" s="75">
        <v>2246</v>
      </c>
      <c r="AH165" s="75">
        <v>17</v>
      </c>
      <c r="AI165" s="75">
        <v>626</v>
      </c>
      <c r="AJ165" s="75">
        <v>472</v>
      </c>
    </row>
    <row r="166" spans="1:36">
      <c r="A166" s="113" t="str">
        <f t="shared" si="7"/>
        <v xml:space="preserve"> </v>
      </c>
      <c r="F166" s="68" t="s">
        <v>23058</v>
      </c>
      <c r="G166" s="69" t="s">
        <v>23033</v>
      </c>
      <c r="H166" s="72" t="s">
        <v>11376</v>
      </c>
      <c r="I166" s="75" t="s">
        <v>23096</v>
      </c>
      <c r="J166" s="75" t="s">
        <v>23059</v>
      </c>
      <c r="L166" s="75">
        <v>4</v>
      </c>
      <c r="M166" s="75" t="s">
        <v>198</v>
      </c>
      <c r="N166" s="75" t="s">
        <v>198</v>
      </c>
      <c r="O166" s="70" t="s">
        <v>23079</v>
      </c>
      <c r="P166" s="75">
        <v>1</v>
      </c>
      <c r="Q166" s="69">
        <v>638261073</v>
      </c>
      <c r="R166" s="68" t="s">
        <v>23095</v>
      </c>
      <c r="S166" s="75">
        <v>52</v>
      </c>
      <c r="T166" s="75">
        <v>0</v>
      </c>
      <c r="W166" s="61"/>
      <c r="X166" s="61">
        <v>0.23499999999999999</v>
      </c>
      <c r="Y166" s="61">
        <v>0.18</v>
      </c>
      <c r="Z166" s="61">
        <v>2.7890000000000001</v>
      </c>
      <c r="AA166" s="61">
        <v>6.9000000000000006E-2</v>
      </c>
      <c r="AB166" s="61">
        <v>0.05</v>
      </c>
      <c r="AC166" s="61">
        <v>6.5000000000000002E-2</v>
      </c>
      <c r="AG166" s="75">
        <v>2645</v>
      </c>
      <c r="AH166" s="75">
        <v>15</v>
      </c>
      <c r="AI166" s="75">
        <v>724</v>
      </c>
      <c r="AJ166" s="75">
        <v>569</v>
      </c>
    </row>
    <row r="167" spans="1:36">
      <c r="A167" s="113" t="str">
        <f t="shared" si="7"/>
        <v xml:space="preserve"> </v>
      </c>
      <c r="W167" s="61"/>
      <c r="X167" s="61"/>
    </row>
    <row r="168" spans="1:36">
      <c r="A168" s="113" t="str">
        <f t="shared" si="7"/>
        <v>A168</v>
      </c>
      <c r="B168" s="43" t="s">
        <v>24355</v>
      </c>
      <c r="C168" s="68" t="s">
        <v>24148</v>
      </c>
      <c r="E168" s="75" t="s">
        <v>784</v>
      </c>
      <c r="F168" s="68" t="s">
        <v>23060</v>
      </c>
      <c r="G168" s="69" t="s">
        <v>23034</v>
      </c>
      <c r="H168" s="72" t="s">
        <v>22262</v>
      </c>
      <c r="I168" s="75" t="s">
        <v>23097</v>
      </c>
      <c r="J168" s="75" t="s">
        <v>23061</v>
      </c>
      <c r="K168" s="75">
        <v>1</v>
      </c>
      <c r="L168" s="75">
        <v>2</v>
      </c>
      <c r="M168" s="75" t="s">
        <v>198</v>
      </c>
      <c r="N168" s="75" t="s">
        <v>198</v>
      </c>
      <c r="O168" s="70" t="s">
        <v>23079</v>
      </c>
      <c r="P168" s="75">
        <v>1</v>
      </c>
      <c r="Q168" s="69">
        <v>638266905</v>
      </c>
      <c r="R168" s="68" t="s">
        <v>23098</v>
      </c>
      <c r="S168" s="75">
        <v>57</v>
      </c>
      <c r="T168" s="71">
        <v>2.9999999999999998E-167</v>
      </c>
      <c r="W168" s="61"/>
      <c r="X168" s="61">
        <v>6.26</v>
      </c>
      <c r="Y168" s="61">
        <v>5.8129999999999997</v>
      </c>
      <c r="Z168" s="61">
        <v>4.6020000000000003</v>
      </c>
      <c r="AA168" s="61">
        <v>3.0550000000000002</v>
      </c>
      <c r="AB168" s="61">
        <v>3.8660000000000001</v>
      </c>
      <c r="AC168" s="61">
        <v>3.2559999999999998</v>
      </c>
      <c r="AG168" s="75">
        <v>2120</v>
      </c>
      <c r="AH168" s="75">
        <v>9</v>
      </c>
      <c r="AI168" s="75">
        <v>558</v>
      </c>
      <c r="AJ168" s="75">
        <v>428</v>
      </c>
    </row>
    <row r="169" spans="1:36">
      <c r="A169" s="113" t="str">
        <f t="shared" si="7"/>
        <v xml:space="preserve"> </v>
      </c>
      <c r="W169" s="61"/>
      <c r="X169" s="61"/>
      <c r="Y169" s="61"/>
      <c r="Z169" s="61"/>
    </row>
    <row r="170" spans="1:36">
      <c r="A170" s="113" t="str">
        <f t="shared" si="7"/>
        <v>A170</v>
      </c>
      <c r="B170" s="43" t="s">
        <v>24356</v>
      </c>
      <c r="C170" s="68" t="s">
        <v>24149</v>
      </c>
      <c r="E170" s="75" t="s">
        <v>129</v>
      </c>
      <c r="F170" s="68" t="s">
        <v>23062</v>
      </c>
      <c r="G170" s="69" t="s">
        <v>23035</v>
      </c>
      <c r="H170" s="72" t="s">
        <v>11886</v>
      </c>
      <c r="I170" s="75" t="s">
        <v>23100</v>
      </c>
      <c r="J170" s="75" t="s">
        <v>23063</v>
      </c>
      <c r="K170" s="75">
        <v>1</v>
      </c>
      <c r="L170" s="75">
        <v>2</v>
      </c>
      <c r="M170" s="75" t="s">
        <v>180</v>
      </c>
      <c r="N170" s="75" t="s">
        <v>198</v>
      </c>
      <c r="O170" s="70" t="s">
        <v>23079</v>
      </c>
      <c r="P170" s="75">
        <v>5</v>
      </c>
      <c r="Q170" s="69">
        <v>645778130</v>
      </c>
      <c r="R170" s="68" t="s">
        <v>23099</v>
      </c>
      <c r="S170" s="75">
        <v>73</v>
      </c>
      <c r="T170" s="75">
        <v>0</v>
      </c>
      <c r="W170" s="61"/>
      <c r="X170" s="61">
        <v>5.4210000000000003</v>
      </c>
      <c r="Y170" s="61">
        <v>4.7859999999999996</v>
      </c>
      <c r="Z170" s="61">
        <v>4.5629999999999997</v>
      </c>
      <c r="AA170" s="61">
        <v>5.5679999999999996</v>
      </c>
      <c r="AB170" s="61">
        <v>5.7939999999999996</v>
      </c>
      <c r="AC170" s="61">
        <v>5.4749999999999996</v>
      </c>
      <c r="AG170" s="75">
        <v>2292</v>
      </c>
      <c r="AH170" s="75">
        <v>16</v>
      </c>
      <c r="AI170" s="75">
        <v>635</v>
      </c>
      <c r="AJ170" s="75">
        <v>474</v>
      </c>
    </row>
    <row r="171" spans="1:36">
      <c r="A171" s="75" t="s">
        <v>825</v>
      </c>
      <c r="Y171" s="61"/>
      <c r="Z171" s="61"/>
      <c r="AA171" s="61"/>
      <c r="AB171" s="61"/>
    </row>
    <row r="172" spans="1:36">
      <c r="A172" s="113" t="str">
        <f t="shared" si="7"/>
        <v>A172</v>
      </c>
      <c r="B172" s="43" t="s">
        <v>24357</v>
      </c>
      <c r="C172" s="68" t="s">
        <v>24150</v>
      </c>
      <c r="D172" s="75" t="s">
        <v>25034</v>
      </c>
      <c r="E172" s="75" t="s">
        <v>129</v>
      </c>
      <c r="F172" s="68" t="s">
        <v>23066</v>
      </c>
      <c r="G172" s="69" t="s">
        <v>23038</v>
      </c>
      <c r="H172" s="72" t="s">
        <v>21846</v>
      </c>
      <c r="I172" s="75" t="s">
        <v>23102</v>
      </c>
      <c r="J172" s="75" t="s">
        <v>23067</v>
      </c>
      <c r="K172" s="75">
        <v>2</v>
      </c>
      <c r="L172" s="75">
        <v>4</v>
      </c>
      <c r="M172" s="75" t="s">
        <v>198</v>
      </c>
      <c r="N172" s="75" t="s">
        <v>198</v>
      </c>
      <c r="O172" s="70" t="s">
        <v>23079</v>
      </c>
      <c r="P172" s="75">
        <v>1</v>
      </c>
      <c r="Q172" s="69">
        <v>638262024</v>
      </c>
      <c r="R172" s="68" t="s">
        <v>23101</v>
      </c>
      <c r="S172" s="75">
        <v>57</v>
      </c>
      <c r="T172" s="71">
        <v>3.0000000000000001E-135</v>
      </c>
      <c r="W172" s="61"/>
      <c r="X172" s="61">
        <v>0.90600000000000003</v>
      </c>
      <c r="Y172" s="61">
        <v>3.0790000000000002</v>
      </c>
      <c r="Z172" s="61">
        <v>0.253</v>
      </c>
      <c r="AA172" s="61">
        <v>4.641</v>
      </c>
      <c r="AB172" s="61">
        <v>3.468</v>
      </c>
      <c r="AC172" s="61">
        <v>4.0629999999999997</v>
      </c>
      <c r="AG172" s="75">
        <v>1818</v>
      </c>
      <c r="AH172" s="75">
        <v>21</v>
      </c>
      <c r="AI172" s="75">
        <v>526</v>
      </c>
      <c r="AJ172" s="75">
        <v>382</v>
      </c>
    </row>
    <row r="173" spans="1:36">
      <c r="A173" s="113" t="str">
        <f t="shared" si="7"/>
        <v xml:space="preserve"> </v>
      </c>
      <c r="F173" s="68" t="s">
        <v>23066</v>
      </c>
      <c r="G173" s="69" t="s">
        <v>23039</v>
      </c>
      <c r="H173" s="72" t="s">
        <v>1040</v>
      </c>
      <c r="I173" s="75" t="s">
        <v>23103</v>
      </c>
      <c r="J173" s="75" t="s">
        <v>23067</v>
      </c>
      <c r="L173" s="75">
        <v>4</v>
      </c>
      <c r="M173" s="75" t="s">
        <v>198</v>
      </c>
      <c r="N173" s="75" t="s">
        <v>198</v>
      </c>
      <c r="O173" s="70" t="s">
        <v>23079</v>
      </c>
      <c r="P173" s="75">
        <v>1</v>
      </c>
      <c r="Q173" s="69">
        <v>638262024</v>
      </c>
      <c r="R173" s="68" t="s">
        <v>23101</v>
      </c>
      <c r="S173" s="61">
        <v>61</v>
      </c>
      <c r="T173" s="71">
        <v>3E-152</v>
      </c>
      <c r="W173" s="61"/>
      <c r="X173" s="61">
        <v>3.1989999999999998</v>
      </c>
      <c r="Y173" s="61">
        <v>3.089</v>
      </c>
      <c r="Z173" s="61">
        <v>2.4950000000000001</v>
      </c>
      <c r="AA173" s="61">
        <v>0.46400000000000002</v>
      </c>
      <c r="AB173" s="61">
        <v>1.1759999999999999</v>
      </c>
      <c r="AC173" s="61">
        <v>0.38500000000000001</v>
      </c>
      <c r="AG173" s="75">
        <v>1875</v>
      </c>
      <c r="AH173" s="75">
        <v>12</v>
      </c>
      <c r="AI173" s="75">
        <v>524</v>
      </c>
      <c r="AJ173" s="75">
        <v>392</v>
      </c>
    </row>
    <row r="174" spans="1:36">
      <c r="A174" s="113" t="str">
        <f t="shared" si="7"/>
        <v xml:space="preserve"> </v>
      </c>
      <c r="H174" s="61"/>
      <c r="I174" s="61"/>
      <c r="R174" s="61"/>
      <c r="S174" s="61"/>
      <c r="W174" s="61"/>
      <c r="X174" s="61"/>
      <c r="Y174" s="61"/>
      <c r="Z174" s="61"/>
      <c r="AA174" s="61"/>
      <c r="AB174" s="61"/>
    </row>
    <row r="175" spans="1:36">
      <c r="A175" s="113" t="str">
        <f t="shared" si="7"/>
        <v>A175</v>
      </c>
      <c r="B175" s="43" t="s">
        <v>24358</v>
      </c>
      <c r="C175" s="68" t="s">
        <v>24151</v>
      </c>
      <c r="E175" s="75" t="s">
        <v>784</v>
      </c>
      <c r="F175" s="68" t="s">
        <v>23065</v>
      </c>
      <c r="G175" s="69" t="s">
        <v>23036</v>
      </c>
      <c r="H175" s="72" t="s">
        <v>16600</v>
      </c>
      <c r="I175" s="75" t="s">
        <v>23105</v>
      </c>
      <c r="J175" s="75" t="s">
        <v>23064</v>
      </c>
      <c r="K175" s="75">
        <v>2</v>
      </c>
      <c r="L175" s="75">
        <v>4</v>
      </c>
      <c r="M175" s="75" t="s">
        <v>198</v>
      </c>
      <c r="N175" s="75" t="s">
        <v>198</v>
      </c>
      <c r="O175" s="75" t="s">
        <v>180</v>
      </c>
      <c r="P175" s="75">
        <v>5</v>
      </c>
      <c r="Q175" s="69">
        <v>645770309</v>
      </c>
      <c r="R175" s="68" t="s">
        <v>23104</v>
      </c>
      <c r="S175" s="75">
        <v>88</v>
      </c>
      <c r="T175" s="75">
        <v>0</v>
      </c>
      <c r="W175" s="61"/>
      <c r="X175" s="61">
        <v>6.5030000000000001</v>
      </c>
      <c r="Y175" s="61">
        <v>6.7889999999999997</v>
      </c>
      <c r="Z175" s="61">
        <v>5.3650000000000002</v>
      </c>
      <c r="AA175" s="61">
        <v>7.3579999999999997</v>
      </c>
      <c r="AB175" s="61">
        <v>8.5500000000000007</v>
      </c>
      <c r="AC175" s="61">
        <v>7.4109999999999996</v>
      </c>
      <c r="AG175" s="75">
        <v>2423</v>
      </c>
      <c r="AH175" s="75">
        <v>20</v>
      </c>
      <c r="AI175" s="75">
        <v>667</v>
      </c>
      <c r="AJ175" s="75">
        <v>493</v>
      </c>
    </row>
    <row r="176" spans="1:36">
      <c r="A176" s="113" t="str">
        <f t="shared" si="7"/>
        <v xml:space="preserve"> </v>
      </c>
      <c r="F176" s="68" t="s">
        <v>23065</v>
      </c>
      <c r="G176" s="69" t="s">
        <v>23037</v>
      </c>
      <c r="H176" s="72" t="s">
        <v>15457</v>
      </c>
      <c r="I176" s="75" t="s">
        <v>23106</v>
      </c>
      <c r="J176" s="75" t="s">
        <v>23064</v>
      </c>
      <c r="L176" s="75">
        <v>4</v>
      </c>
      <c r="M176" s="75" t="s">
        <v>180</v>
      </c>
      <c r="N176" s="75" t="s">
        <v>198</v>
      </c>
      <c r="O176" s="75" t="s">
        <v>180</v>
      </c>
      <c r="P176" s="75">
        <v>1</v>
      </c>
      <c r="Q176" s="69">
        <v>638261308</v>
      </c>
      <c r="R176" s="68" t="s">
        <v>23107</v>
      </c>
      <c r="S176" s="75">
        <v>77</v>
      </c>
      <c r="T176" s="75">
        <v>0</v>
      </c>
      <c r="W176" s="61"/>
      <c r="X176" s="61">
        <v>8.0340000000000007</v>
      </c>
      <c r="Y176" s="61">
        <v>6.3760000000000003</v>
      </c>
      <c r="Z176" s="61">
        <v>6.8079999999999998</v>
      </c>
      <c r="AA176" s="61">
        <v>5.7329999999999997</v>
      </c>
      <c r="AB176" s="61">
        <v>6.335</v>
      </c>
      <c r="AC176" s="61">
        <v>5.77</v>
      </c>
      <c r="AG176" s="75">
        <v>2441</v>
      </c>
      <c r="AH176" s="75">
        <v>10</v>
      </c>
      <c r="AI176" s="75">
        <v>700</v>
      </c>
      <c r="AJ176" s="75">
        <v>504</v>
      </c>
    </row>
    <row r="177" spans="1:36">
      <c r="A177" s="113" t="str">
        <f t="shared" si="7"/>
        <v>A177</v>
      </c>
      <c r="B177" s="43" t="s">
        <v>24359</v>
      </c>
      <c r="C177" s="68" t="s">
        <v>24152</v>
      </c>
      <c r="D177" s="75" t="s">
        <v>25034</v>
      </c>
      <c r="E177" s="75" t="s">
        <v>129</v>
      </c>
      <c r="H177" s="61"/>
      <c r="I177" s="61"/>
      <c r="R177" s="61"/>
      <c r="T177" s="61"/>
      <c r="U177" s="61"/>
      <c r="W177" s="61"/>
      <c r="X177" s="61"/>
      <c r="Y177" s="61"/>
    </row>
    <row r="178" spans="1:36">
      <c r="A178" s="113"/>
      <c r="B178" s="78"/>
      <c r="C178" s="68" t="s">
        <v>24153</v>
      </c>
      <c r="E178" s="75" t="s">
        <v>784</v>
      </c>
      <c r="F178" s="68" t="s">
        <v>23053</v>
      </c>
      <c r="G178" s="69" t="s">
        <v>171</v>
      </c>
      <c r="H178" s="72" t="s">
        <v>10486</v>
      </c>
      <c r="I178" s="75" t="s">
        <v>927</v>
      </c>
      <c r="J178" s="75" t="s">
        <v>112</v>
      </c>
      <c r="K178" s="75">
        <v>1</v>
      </c>
      <c r="L178" s="75">
        <v>2</v>
      </c>
      <c r="M178" s="75" t="s">
        <v>180</v>
      </c>
      <c r="N178" s="75" t="s">
        <v>198</v>
      </c>
      <c r="O178" s="75" t="s">
        <v>180</v>
      </c>
      <c r="P178" s="75">
        <v>3</v>
      </c>
      <c r="Q178" s="69">
        <v>645757047</v>
      </c>
      <c r="R178" s="68" t="s">
        <v>23108</v>
      </c>
      <c r="S178" s="75">
        <v>82</v>
      </c>
      <c r="T178" s="61">
        <v>0</v>
      </c>
      <c r="U178" s="61"/>
      <c r="W178" s="61"/>
      <c r="X178" s="61">
        <v>8.4120000000000008</v>
      </c>
      <c r="Y178" s="61">
        <v>10.208</v>
      </c>
      <c r="Z178" s="61">
        <v>6.7290000000000001</v>
      </c>
      <c r="AA178" s="61">
        <v>9.3960000000000008</v>
      </c>
      <c r="AB178" s="61">
        <v>9.6039999999999992</v>
      </c>
      <c r="AC178" s="61">
        <v>9.6630000000000003</v>
      </c>
      <c r="AG178" s="75">
        <v>2521</v>
      </c>
      <c r="AH178" s="75">
        <v>14</v>
      </c>
      <c r="AI178" s="75">
        <v>707</v>
      </c>
      <c r="AJ178" s="75">
        <v>534</v>
      </c>
    </row>
    <row r="179" spans="1:36">
      <c r="A179" s="113"/>
      <c r="B179" s="78"/>
      <c r="C179" s="68" t="s">
        <v>24154</v>
      </c>
      <c r="E179" s="75" t="s">
        <v>784</v>
      </c>
      <c r="F179" s="68" t="s">
        <v>23054</v>
      </c>
      <c r="G179" s="69" t="s">
        <v>23030</v>
      </c>
      <c r="H179" s="72" t="s">
        <v>2976</v>
      </c>
      <c r="I179" s="75" t="s">
        <v>23109</v>
      </c>
      <c r="J179" s="75" t="s">
        <v>23055</v>
      </c>
      <c r="K179" s="75">
        <v>1</v>
      </c>
      <c r="L179" s="75">
        <v>2</v>
      </c>
      <c r="M179" s="75" t="s">
        <v>180</v>
      </c>
      <c r="N179" s="75" t="s">
        <v>198</v>
      </c>
      <c r="O179" s="75" t="s">
        <v>180</v>
      </c>
      <c r="P179" s="75">
        <v>1</v>
      </c>
      <c r="Q179" s="69">
        <v>638259917</v>
      </c>
      <c r="R179" s="68" t="s">
        <v>23110</v>
      </c>
      <c r="S179" s="61">
        <v>51</v>
      </c>
      <c r="T179" s="73">
        <v>2.0000000000000001E-133</v>
      </c>
      <c r="U179" s="61"/>
      <c r="V179" s="61"/>
      <c r="W179" s="61"/>
      <c r="X179" s="61">
        <v>6.3860000000000001</v>
      </c>
      <c r="Y179" s="61">
        <v>6.4610000000000003</v>
      </c>
      <c r="Z179" s="61">
        <v>5.2229999999999999</v>
      </c>
      <c r="AA179" s="61">
        <v>3.4780000000000002</v>
      </c>
      <c r="AB179" s="61">
        <v>4.7320000000000002</v>
      </c>
      <c r="AC179" s="61">
        <v>3.62</v>
      </c>
      <c r="AG179" s="75">
        <v>2230</v>
      </c>
      <c r="AH179" s="75">
        <v>13</v>
      </c>
      <c r="AI179" s="75">
        <v>632</v>
      </c>
      <c r="AJ179" s="75">
        <v>467</v>
      </c>
    </row>
    <row r="180" spans="1:36">
      <c r="A180" s="113"/>
      <c r="B180" s="78"/>
      <c r="C180" s="68" t="s">
        <v>24155</v>
      </c>
      <c r="E180" s="75" t="s">
        <v>784</v>
      </c>
      <c r="F180" s="68" t="s">
        <v>23056</v>
      </c>
      <c r="G180" s="69" t="s">
        <v>23031</v>
      </c>
      <c r="H180" s="72" t="s">
        <v>22006</v>
      </c>
      <c r="I180" s="75" t="s">
        <v>23111</v>
      </c>
      <c r="J180" s="75" t="s">
        <v>23057</v>
      </c>
      <c r="K180" s="75">
        <v>1</v>
      </c>
      <c r="L180" s="75">
        <v>2</v>
      </c>
      <c r="M180" s="75" t="s">
        <v>180</v>
      </c>
      <c r="N180" s="75" t="s">
        <v>198</v>
      </c>
      <c r="O180" s="75" t="s">
        <v>180</v>
      </c>
      <c r="P180" s="75">
        <v>1</v>
      </c>
      <c r="Q180" s="69">
        <v>638264051</v>
      </c>
      <c r="R180" s="68" t="s">
        <v>23112</v>
      </c>
      <c r="S180" s="61">
        <v>62</v>
      </c>
      <c r="T180" s="61">
        <v>0</v>
      </c>
      <c r="U180" s="61"/>
      <c r="V180" s="61"/>
      <c r="W180" s="61"/>
      <c r="X180" s="61">
        <v>2.3889999999999998</v>
      </c>
      <c r="Y180" s="61">
        <v>3.84</v>
      </c>
      <c r="Z180" s="61">
        <v>2.0049999999999999</v>
      </c>
      <c r="AA180" s="61">
        <v>3.66</v>
      </c>
      <c r="AB180" s="61">
        <v>4.758</v>
      </c>
      <c r="AC180" s="61">
        <v>3.7559999999999998</v>
      </c>
      <c r="AG180" s="75">
        <v>5195</v>
      </c>
      <c r="AH180" s="75">
        <v>41</v>
      </c>
      <c r="AI180" s="75">
        <v>1432</v>
      </c>
      <c r="AJ180" s="75">
        <v>1071</v>
      </c>
    </row>
    <row r="181" spans="1:36">
      <c r="A181" s="75" t="s">
        <v>823</v>
      </c>
      <c r="H181" s="61"/>
      <c r="I181" s="61"/>
      <c r="R181" s="61"/>
      <c r="S181" s="61"/>
      <c r="T181" s="61"/>
      <c r="U181" s="61"/>
      <c r="V181" s="61"/>
      <c r="W181" s="61"/>
      <c r="X181" s="61"/>
    </row>
    <row r="182" spans="1:36">
      <c r="A182" s="113" t="str">
        <f t="shared" si="7"/>
        <v>A182</v>
      </c>
      <c r="B182" s="43" t="s">
        <v>24360</v>
      </c>
      <c r="C182" s="68" t="s">
        <v>24156</v>
      </c>
      <c r="E182" s="75" t="s">
        <v>784</v>
      </c>
      <c r="F182" s="68" t="s">
        <v>23076</v>
      </c>
      <c r="G182" s="69" t="s">
        <v>23044</v>
      </c>
      <c r="H182" s="61" t="s">
        <v>6552</v>
      </c>
      <c r="I182" s="61" t="s">
        <v>23080</v>
      </c>
      <c r="J182" s="75" t="s">
        <v>23077</v>
      </c>
      <c r="K182" s="75">
        <v>1</v>
      </c>
      <c r="L182" s="75">
        <v>6</v>
      </c>
      <c r="M182" s="75" t="s">
        <v>198</v>
      </c>
      <c r="N182" s="75" t="s">
        <v>198</v>
      </c>
      <c r="O182" s="70" t="s">
        <v>23079</v>
      </c>
      <c r="P182" s="75">
        <v>1</v>
      </c>
      <c r="Q182" s="69">
        <v>638265513</v>
      </c>
      <c r="R182" s="68" t="s">
        <v>23078</v>
      </c>
      <c r="S182" s="61">
        <v>56</v>
      </c>
      <c r="T182" s="71">
        <v>2.0000000000000001E-172</v>
      </c>
      <c r="X182" s="61">
        <v>1.7050000000000001</v>
      </c>
      <c r="Y182" s="61">
        <v>3.9009999999999998</v>
      </c>
      <c r="Z182" s="61">
        <v>1.3520000000000001</v>
      </c>
      <c r="AA182" s="61">
        <v>3.2149999999999999</v>
      </c>
      <c r="AB182" s="61">
        <v>4.274</v>
      </c>
      <c r="AC182" s="61">
        <v>2.7530000000000001</v>
      </c>
      <c r="AG182" s="75">
        <v>2648</v>
      </c>
      <c r="AH182" s="75">
        <v>22</v>
      </c>
      <c r="AI182" s="75">
        <v>743</v>
      </c>
      <c r="AJ182" s="75">
        <v>548</v>
      </c>
    </row>
    <row r="183" spans="1:36">
      <c r="A183" s="113" t="str">
        <f t="shared" si="7"/>
        <v xml:space="preserve"> </v>
      </c>
      <c r="R183" s="61"/>
      <c r="S183" s="61"/>
    </row>
    <row r="184" spans="1:36">
      <c r="A184" s="113" t="str">
        <f t="shared" si="7"/>
        <v>A184</v>
      </c>
      <c r="B184" s="43" t="s">
        <v>24361</v>
      </c>
      <c r="C184" s="68" t="s">
        <v>24157</v>
      </c>
      <c r="E184" s="75" t="s">
        <v>784</v>
      </c>
      <c r="F184" s="68" t="s">
        <v>23074</v>
      </c>
      <c r="G184" s="69" t="s">
        <v>23043</v>
      </c>
      <c r="H184" s="61" t="s">
        <v>7668</v>
      </c>
      <c r="I184" s="61" t="s">
        <v>23081</v>
      </c>
      <c r="J184" s="75" t="s">
        <v>23075</v>
      </c>
      <c r="K184" s="75">
        <v>1</v>
      </c>
      <c r="L184" s="75">
        <v>2</v>
      </c>
      <c r="M184" s="75" t="s">
        <v>180</v>
      </c>
      <c r="N184" s="75" t="s">
        <v>198</v>
      </c>
      <c r="O184" s="70" t="s">
        <v>23079</v>
      </c>
      <c r="P184" s="75">
        <v>3</v>
      </c>
      <c r="Q184" s="69">
        <v>645752272</v>
      </c>
      <c r="R184" s="68" t="s">
        <v>23082</v>
      </c>
      <c r="S184" s="61">
        <v>85</v>
      </c>
      <c r="T184" s="75">
        <v>0</v>
      </c>
      <c r="X184" s="61">
        <v>2.601</v>
      </c>
      <c r="Y184" s="61">
        <v>3.9550000000000001</v>
      </c>
      <c r="Z184" s="61">
        <v>1.3180000000000001</v>
      </c>
      <c r="AA184" s="61">
        <v>4.9989999999999997</v>
      </c>
      <c r="AB184" s="61">
        <v>4.5289999999999999</v>
      </c>
      <c r="AC184" s="61">
        <v>4.9880000000000004</v>
      </c>
      <c r="AG184" s="75">
        <v>1735</v>
      </c>
      <c r="AH184" s="75">
        <v>15</v>
      </c>
      <c r="AI184" s="75">
        <v>474</v>
      </c>
      <c r="AJ184" s="75">
        <v>365</v>
      </c>
    </row>
    <row r="185" spans="1:36">
      <c r="A185" s="113" t="str">
        <f t="shared" si="7"/>
        <v xml:space="preserve"> </v>
      </c>
      <c r="R185" s="61"/>
      <c r="S185" s="61"/>
    </row>
    <row r="186" spans="1:36">
      <c r="A186" s="113" t="str">
        <f t="shared" si="7"/>
        <v>A186</v>
      </c>
      <c r="B186" s="43" t="s">
        <v>24362</v>
      </c>
      <c r="C186" s="68" t="s">
        <v>24158</v>
      </c>
      <c r="E186" s="75" t="s">
        <v>784</v>
      </c>
      <c r="F186" s="68" t="s">
        <v>23072</v>
      </c>
      <c r="G186" s="69" t="s">
        <v>23042</v>
      </c>
      <c r="H186" s="72" t="s">
        <v>14876</v>
      </c>
      <c r="I186" s="61" t="s">
        <v>23083</v>
      </c>
      <c r="J186" s="75" t="s">
        <v>23073</v>
      </c>
      <c r="K186" s="75">
        <v>1</v>
      </c>
      <c r="L186" s="75">
        <v>2</v>
      </c>
      <c r="M186" s="75" t="s">
        <v>198</v>
      </c>
      <c r="N186" s="75" t="s">
        <v>198</v>
      </c>
      <c r="O186" s="75" t="s">
        <v>198</v>
      </c>
      <c r="P186" s="75">
        <v>1</v>
      </c>
      <c r="Q186" s="69">
        <v>638263406</v>
      </c>
      <c r="R186" s="68" t="s">
        <v>23084</v>
      </c>
      <c r="S186" s="61">
        <v>59</v>
      </c>
      <c r="T186" s="71">
        <v>9.9999999999999998E-138</v>
      </c>
      <c r="X186" s="61">
        <v>4.7119999999999997</v>
      </c>
      <c r="Y186" s="61">
        <v>6.3970000000000002</v>
      </c>
      <c r="Z186" s="61">
        <v>4.1660000000000004</v>
      </c>
      <c r="AA186" s="61">
        <v>6.3879999999999999</v>
      </c>
      <c r="AB186" s="61">
        <v>5.0670000000000002</v>
      </c>
      <c r="AC186" s="61">
        <v>6.0819999999999999</v>
      </c>
      <c r="AG186" s="75">
        <v>1766</v>
      </c>
      <c r="AH186" s="75">
        <v>8</v>
      </c>
      <c r="AI186" s="75">
        <v>464</v>
      </c>
      <c r="AJ186" s="75">
        <v>367</v>
      </c>
    </row>
    <row r="187" spans="1:36">
      <c r="A187" s="113" t="str">
        <f t="shared" si="7"/>
        <v xml:space="preserve"> </v>
      </c>
      <c r="Q187" s="61"/>
      <c r="R187" s="61"/>
      <c r="S187" s="61"/>
    </row>
    <row r="188" spans="1:36">
      <c r="A188" s="113" t="str">
        <f t="shared" si="7"/>
        <v>A188</v>
      </c>
      <c r="B188" s="43" t="s">
        <v>24991</v>
      </c>
      <c r="C188" s="68" t="s">
        <v>24159</v>
      </c>
      <c r="E188" s="75" t="s">
        <v>784</v>
      </c>
      <c r="F188" s="68" t="s">
        <v>23124</v>
      </c>
      <c r="G188" s="69" t="s">
        <v>23118</v>
      </c>
      <c r="H188" s="61" t="s">
        <v>20538</v>
      </c>
      <c r="I188" s="61" t="s">
        <v>23130</v>
      </c>
      <c r="J188" s="75" t="s">
        <v>23125</v>
      </c>
      <c r="K188" s="75">
        <v>2</v>
      </c>
      <c r="L188" s="75">
        <v>2</v>
      </c>
      <c r="M188" s="75" t="s">
        <v>180</v>
      </c>
      <c r="N188" s="75" t="s">
        <v>198</v>
      </c>
      <c r="O188" s="70" t="s">
        <v>23079</v>
      </c>
      <c r="P188" s="75">
        <v>1</v>
      </c>
      <c r="Q188" s="69">
        <v>638265820</v>
      </c>
      <c r="R188" s="68" t="s">
        <v>23131</v>
      </c>
      <c r="S188" s="61">
        <v>75</v>
      </c>
      <c r="T188" s="75">
        <v>0</v>
      </c>
      <c r="X188" s="61">
        <v>3.2210000000000001</v>
      </c>
      <c r="Y188" s="61">
        <v>4.2130000000000001</v>
      </c>
      <c r="Z188" s="61">
        <v>1.444</v>
      </c>
      <c r="AA188" s="61">
        <v>4.3419999999999996</v>
      </c>
      <c r="AB188" s="61">
        <v>3.8679999999999999</v>
      </c>
      <c r="AC188" s="61">
        <v>4.4530000000000003</v>
      </c>
      <c r="AE188" s="61"/>
      <c r="AF188" s="61"/>
      <c r="AG188" s="75">
        <v>2548</v>
      </c>
      <c r="AH188" s="75">
        <v>23</v>
      </c>
      <c r="AI188" s="75">
        <v>727</v>
      </c>
      <c r="AJ188" s="75">
        <v>529</v>
      </c>
    </row>
    <row r="189" spans="1:36">
      <c r="A189" s="113" t="str">
        <f t="shared" si="7"/>
        <v xml:space="preserve"> </v>
      </c>
      <c r="F189" s="68" t="s">
        <v>23124</v>
      </c>
      <c r="G189" s="69" t="s">
        <v>23119</v>
      </c>
      <c r="H189" s="61" t="s">
        <v>3432</v>
      </c>
      <c r="I189" s="61" t="s">
        <v>23132</v>
      </c>
      <c r="J189" s="75" t="s">
        <v>23125</v>
      </c>
      <c r="L189" s="75">
        <v>2</v>
      </c>
      <c r="M189" s="75" t="s">
        <v>198</v>
      </c>
      <c r="N189" s="75" t="s">
        <v>198</v>
      </c>
      <c r="O189" s="70" t="s">
        <v>23079</v>
      </c>
      <c r="P189" s="75">
        <v>1</v>
      </c>
      <c r="Q189" s="69">
        <v>638265680</v>
      </c>
      <c r="R189" s="68" t="s">
        <v>23133</v>
      </c>
      <c r="S189" s="61">
        <v>71</v>
      </c>
      <c r="T189" s="75">
        <v>0</v>
      </c>
      <c r="X189" s="61">
        <v>5.2149999999999999</v>
      </c>
      <c r="Y189" s="61">
        <v>4.468</v>
      </c>
      <c r="Z189" s="61">
        <v>3.4089999999999998</v>
      </c>
      <c r="AA189" s="61">
        <v>3.4510000000000001</v>
      </c>
      <c r="AB189" s="61">
        <v>4.641</v>
      </c>
      <c r="AC189" s="61">
        <v>3.5750000000000002</v>
      </c>
      <c r="AE189" s="61"/>
      <c r="AF189" s="61"/>
      <c r="AG189" s="75">
        <v>2563</v>
      </c>
      <c r="AH189" s="75">
        <v>10</v>
      </c>
      <c r="AI189" s="75">
        <v>715</v>
      </c>
      <c r="AJ189" s="75">
        <v>520</v>
      </c>
    </row>
    <row r="190" spans="1:36">
      <c r="A190" s="113" t="str">
        <f t="shared" si="7"/>
        <v xml:space="preserve"> </v>
      </c>
      <c r="Q190" s="61"/>
      <c r="R190" s="61"/>
      <c r="AE190" s="61"/>
      <c r="AF190" s="61"/>
    </row>
    <row r="191" spans="1:36">
      <c r="A191" s="113" t="str">
        <f t="shared" si="7"/>
        <v>A191</v>
      </c>
      <c r="B191" s="43" t="s">
        <v>24363</v>
      </c>
      <c r="C191" s="68" t="s">
        <v>24160</v>
      </c>
      <c r="E191" s="75" t="s">
        <v>784</v>
      </c>
      <c r="F191" s="68" t="s">
        <v>23122</v>
      </c>
      <c r="G191" s="69" t="s">
        <v>23117</v>
      </c>
      <c r="H191" s="61" t="s">
        <v>21738</v>
      </c>
      <c r="I191" s="61" t="s">
        <v>23134</v>
      </c>
      <c r="J191" s="75" t="s">
        <v>23123</v>
      </c>
      <c r="K191" s="75">
        <v>1</v>
      </c>
      <c r="L191" s="75">
        <v>4</v>
      </c>
      <c r="M191" s="75" t="s">
        <v>198</v>
      </c>
      <c r="N191" s="75" t="s">
        <v>198</v>
      </c>
      <c r="O191" s="70" t="s">
        <v>23079</v>
      </c>
      <c r="P191" s="75">
        <v>1</v>
      </c>
      <c r="Q191" s="69">
        <v>638265480</v>
      </c>
      <c r="R191" s="68" t="s">
        <v>23135</v>
      </c>
      <c r="S191" s="61">
        <v>81</v>
      </c>
      <c r="T191" s="75">
        <v>0</v>
      </c>
      <c r="X191" s="61">
        <v>8.6679999999999993</v>
      </c>
      <c r="Y191" s="61">
        <v>7.3280000000000003</v>
      </c>
      <c r="Z191" s="61">
        <v>6.4610000000000003</v>
      </c>
      <c r="AA191" s="61">
        <v>4.7370000000000001</v>
      </c>
      <c r="AB191" s="61">
        <v>6.9450000000000003</v>
      </c>
      <c r="AC191" s="61">
        <v>4.74</v>
      </c>
      <c r="AE191" s="61"/>
      <c r="AF191" s="61"/>
      <c r="AG191" s="75">
        <v>2123</v>
      </c>
      <c r="AH191" s="75">
        <v>6</v>
      </c>
      <c r="AI191" s="75">
        <v>579</v>
      </c>
      <c r="AJ191" s="75">
        <v>438</v>
      </c>
    </row>
    <row r="192" spans="1:36">
      <c r="A192" s="113" t="str">
        <f t="shared" si="7"/>
        <v xml:space="preserve"> </v>
      </c>
    </row>
    <row r="193" spans="1:36">
      <c r="A193" s="113" t="str">
        <f t="shared" si="7"/>
        <v>A193</v>
      </c>
      <c r="B193" s="43" t="s">
        <v>24364</v>
      </c>
      <c r="C193" s="68" t="s">
        <v>24161</v>
      </c>
      <c r="D193" s="75" t="s">
        <v>24993</v>
      </c>
      <c r="E193" s="75" t="s">
        <v>129</v>
      </c>
      <c r="F193" s="68" t="s">
        <v>23126</v>
      </c>
      <c r="G193" s="68" t="s">
        <v>23121</v>
      </c>
      <c r="H193" s="75" t="s">
        <v>16452</v>
      </c>
      <c r="I193" s="75" t="s">
        <v>23136</v>
      </c>
      <c r="J193" s="75" t="s">
        <v>23127</v>
      </c>
      <c r="K193" s="75">
        <v>1</v>
      </c>
      <c r="L193" s="75">
        <v>4</v>
      </c>
      <c r="M193" s="75" t="s">
        <v>198</v>
      </c>
      <c r="N193" s="75" t="s">
        <v>198</v>
      </c>
      <c r="O193" s="75" t="s">
        <v>198</v>
      </c>
      <c r="P193" s="75">
        <v>4</v>
      </c>
      <c r="Q193" s="69">
        <v>638210593</v>
      </c>
      <c r="R193" s="68" t="s">
        <v>23137</v>
      </c>
      <c r="S193" s="61">
        <v>49</v>
      </c>
      <c r="T193" s="71">
        <v>7E-125</v>
      </c>
      <c r="X193" s="61">
        <v>5.1059999999999999</v>
      </c>
      <c r="Y193" s="61">
        <v>4.3929999999999998</v>
      </c>
      <c r="Z193" s="61">
        <v>4.7359999999999998</v>
      </c>
      <c r="AA193" s="61">
        <v>2.665</v>
      </c>
      <c r="AB193" s="61">
        <v>3.3279999999999998</v>
      </c>
      <c r="AC193" s="61">
        <v>2.6320000000000001</v>
      </c>
      <c r="AG193" s="75">
        <v>2158</v>
      </c>
      <c r="AH193" s="75">
        <v>20</v>
      </c>
      <c r="AI193" s="75">
        <v>604</v>
      </c>
      <c r="AJ193" s="75">
        <v>454</v>
      </c>
    </row>
    <row r="194" spans="1:36">
      <c r="A194" s="113" t="str">
        <f t="shared" si="7"/>
        <v xml:space="preserve"> </v>
      </c>
    </row>
    <row r="195" spans="1:36">
      <c r="A195" s="113" t="str">
        <f t="shared" si="7"/>
        <v>A195</v>
      </c>
      <c r="B195" s="43" t="s">
        <v>24365</v>
      </c>
      <c r="C195" s="68" t="s">
        <v>24162</v>
      </c>
      <c r="E195" s="75" t="s">
        <v>784</v>
      </c>
      <c r="F195" s="68" t="s">
        <v>23051</v>
      </c>
      <c r="G195" s="69" t="s">
        <v>23029</v>
      </c>
      <c r="H195" s="72" t="s">
        <v>13960</v>
      </c>
      <c r="I195" s="61" t="s">
        <v>23114</v>
      </c>
      <c r="J195" s="75" t="s">
        <v>23052</v>
      </c>
      <c r="K195" s="75">
        <v>1</v>
      </c>
      <c r="L195" s="75">
        <v>4</v>
      </c>
      <c r="M195" s="75" t="s">
        <v>198</v>
      </c>
      <c r="N195" s="75" t="s">
        <v>198</v>
      </c>
      <c r="O195" s="75" t="s">
        <v>198</v>
      </c>
      <c r="P195" s="75">
        <v>1</v>
      </c>
      <c r="Q195" s="69">
        <v>638261289</v>
      </c>
      <c r="R195" s="68" t="s">
        <v>23116</v>
      </c>
      <c r="S195" s="61">
        <v>70</v>
      </c>
      <c r="T195" s="61">
        <v>0</v>
      </c>
      <c r="V195" s="61"/>
      <c r="W195" s="61"/>
      <c r="X195" s="61">
        <v>4.3460000000000001</v>
      </c>
      <c r="Y195" s="61">
        <v>6.4580000000000002</v>
      </c>
      <c r="Z195" s="61">
        <v>3.476</v>
      </c>
      <c r="AA195" s="61">
        <v>5.8929999999999998</v>
      </c>
      <c r="AB195" s="61">
        <v>5.8129999999999997</v>
      </c>
      <c r="AC195" s="61">
        <v>5.9669999999999996</v>
      </c>
      <c r="AG195" s="75">
        <v>2534</v>
      </c>
      <c r="AH195" s="75">
        <v>9</v>
      </c>
      <c r="AI195" s="75">
        <v>687</v>
      </c>
      <c r="AJ195" s="75">
        <v>535</v>
      </c>
    </row>
    <row r="196" spans="1:36">
      <c r="A196" s="113" t="str">
        <f t="shared" si="7"/>
        <v xml:space="preserve"> </v>
      </c>
      <c r="B196" s="78"/>
      <c r="C196" s="68"/>
      <c r="F196" s="68"/>
      <c r="G196" s="69"/>
      <c r="H196" s="72"/>
      <c r="I196" s="61"/>
      <c r="Q196" s="69"/>
      <c r="R196" s="68"/>
      <c r="S196" s="61"/>
      <c r="T196" s="61"/>
      <c r="V196" s="61"/>
      <c r="W196" s="61"/>
      <c r="X196" s="61"/>
      <c r="Y196" s="61"/>
      <c r="Z196" s="61"/>
      <c r="AA196" s="61"/>
      <c r="AB196" s="61"/>
      <c r="AC196" s="61"/>
    </row>
    <row r="197" spans="1:36">
      <c r="A197" s="113" t="str">
        <f t="shared" si="7"/>
        <v>A197</v>
      </c>
      <c r="B197" s="43" t="s">
        <v>24366</v>
      </c>
      <c r="C197" s="68" t="s">
        <v>24163</v>
      </c>
      <c r="E197" s="75" t="s">
        <v>784</v>
      </c>
      <c r="F197" s="68" t="s">
        <v>23049</v>
      </c>
      <c r="G197" s="69" t="s">
        <v>23028</v>
      </c>
      <c r="H197" s="72" t="s">
        <v>17448</v>
      </c>
      <c r="I197" s="61" t="s">
        <v>23113</v>
      </c>
      <c r="J197" s="75" t="s">
        <v>23050</v>
      </c>
      <c r="K197" s="75">
        <v>1</v>
      </c>
      <c r="L197" s="75">
        <v>4</v>
      </c>
      <c r="M197" s="75" t="s">
        <v>198</v>
      </c>
      <c r="N197" s="75" t="s">
        <v>198</v>
      </c>
      <c r="O197" s="75" t="s">
        <v>198</v>
      </c>
      <c r="P197" s="75">
        <v>1</v>
      </c>
      <c r="Q197" s="69">
        <v>638268775</v>
      </c>
      <c r="R197" s="68" t="s">
        <v>23115</v>
      </c>
      <c r="S197" s="61">
        <v>83</v>
      </c>
      <c r="T197" s="61">
        <v>0</v>
      </c>
      <c r="V197" s="61"/>
      <c r="W197" s="61"/>
      <c r="X197" s="61">
        <v>5.3449999999999998</v>
      </c>
      <c r="Y197" s="61">
        <v>5.3710000000000004</v>
      </c>
      <c r="Z197" s="61">
        <v>3.4169999999999998</v>
      </c>
      <c r="AA197" s="61">
        <v>5.9729999999999999</v>
      </c>
      <c r="AB197" s="61">
        <v>6.7889999999999997</v>
      </c>
      <c r="AC197" s="61">
        <v>5.6479999999999997</v>
      </c>
      <c r="AG197" s="75">
        <v>2003</v>
      </c>
      <c r="AH197" s="75">
        <v>8</v>
      </c>
      <c r="AI197" s="75">
        <v>576</v>
      </c>
      <c r="AJ197" s="75">
        <v>424</v>
      </c>
    </row>
    <row r="198" spans="1:36" ht="15.75" customHeight="1">
      <c r="A198" s="75" t="s">
        <v>829</v>
      </c>
      <c r="G198" s="74"/>
      <c r="X198" s="61"/>
      <c r="Y198" s="61"/>
    </row>
    <row r="199" spans="1:36">
      <c r="A199" s="113" t="str">
        <f t="shared" si="7"/>
        <v>A199</v>
      </c>
      <c r="B199" s="43" t="s">
        <v>24367</v>
      </c>
      <c r="C199" s="68" t="s">
        <v>24164</v>
      </c>
      <c r="E199" s="75" t="s">
        <v>784</v>
      </c>
      <c r="F199" s="68" t="s">
        <v>23128</v>
      </c>
      <c r="G199" s="69" t="s">
        <v>23120</v>
      </c>
      <c r="H199" s="61" t="s">
        <v>10010</v>
      </c>
      <c r="I199" s="61" t="s">
        <v>23138</v>
      </c>
      <c r="J199" s="75" t="s">
        <v>23129</v>
      </c>
      <c r="K199" s="75">
        <v>1</v>
      </c>
      <c r="L199" s="75">
        <v>1</v>
      </c>
      <c r="M199" s="75" t="s">
        <v>198</v>
      </c>
      <c r="N199" s="75" t="s">
        <v>198</v>
      </c>
      <c r="O199" s="75" t="s">
        <v>198</v>
      </c>
      <c r="P199" s="75">
        <v>1</v>
      </c>
      <c r="Q199" s="69">
        <v>638264311</v>
      </c>
      <c r="R199" s="68" t="s">
        <v>23139</v>
      </c>
      <c r="S199" s="75">
        <v>82</v>
      </c>
      <c r="T199" s="75">
        <v>0</v>
      </c>
      <c r="X199" s="61">
        <v>8.4870000000000001</v>
      </c>
      <c r="Y199" s="61">
        <v>8.7170000000000005</v>
      </c>
      <c r="Z199" s="61">
        <v>6.6349999999999998</v>
      </c>
      <c r="AA199" s="61">
        <v>9.202</v>
      </c>
      <c r="AB199" s="61">
        <v>12.058999999999999</v>
      </c>
      <c r="AC199" s="61">
        <v>9.7949999999999999</v>
      </c>
      <c r="AG199" s="75">
        <v>3888</v>
      </c>
      <c r="AH199" s="75">
        <v>14</v>
      </c>
      <c r="AI199" s="75">
        <v>1042</v>
      </c>
      <c r="AJ199" s="75">
        <v>766</v>
      </c>
    </row>
    <row r="200" spans="1:36">
      <c r="A200" s="75" t="s">
        <v>23419</v>
      </c>
      <c r="C200" s="68"/>
      <c r="F200" s="68"/>
      <c r="G200" s="69"/>
      <c r="H200" s="61"/>
      <c r="I200" s="61"/>
      <c r="X200" s="61"/>
      <c r="Y200" s="61"/>
      <c r="Z200" s="61"/>
      <c r="AA200" s="61"/>
      <c r="AB200" s="61"/>
      <c r="AC200" s="61"/>
    </row>
    <row r="201" spans="1:36">
      <c r="A201" s="113" t="str">
        <f t="shared" si="7"/>
        <v>A201</v>
      </c>
      <c r="B201" s="77" t="s">
        <v>24368</v>
      </c>
      <c r="C201" s="68" t="s">
        <v>24165</v>
      </c>
      <c r="E201" s="75" t="s">
        <v>784</v>
      </c>
      <c r="F201" s="68" t="s">
        <v>23433</v>
      </c>
      <c r="G201" s="69" t="s">
        <v>23420</v>
      </c>
      <c r="H201" s="72" t="s">
        <v>14164</v>
      </c>
      <c r="I201" s="61" t="s">
        <v>23443</v>
      </c>
      <c r="J201" s="75" t="s">
        <v>23434</v>
      </c>
      <c r="K201" s="75">
        <v>2</v>
      </c>
      <c r="L201" s="75">
        <v>2</v>
      </c>
      <c r="M201" s="75" t="s">
        <v>198</v>
      </c>
      <c r="N201" s="75" t="s">
        <v>198</v>
      </c>
      <c r="O201" s="75" t="s">
        <v>198</v>
      </c>
      <c r="P201" s="75">
        <v>4</v>
      </c>
      <c r="Q201" s="69">
        <v>638210648</v>
      </c>
      <c r="R201" s="68" t="s">
        <v>23444</v>
      </c>
      <c r="S201" s="61">
        <v>52</v>
      </c>
      <c r="T201" s="75">
        <v>0</v>
      </c>
      <c r="X201" s="61">
        <v>4.5990000000000002</v>
      </c>
      <c r="Y201" s="61">
        <v>3.7570000000000001</v>
      </c>
      <c r="Z201" s="61">
        <v>4.702</v>
      </c>
      <c r="AA201" s="61">
        <v>6.3680000000000003</v>
      </c>
      <c r="AB201" s="61">
        <v>7.9210000000000003</v>
      </c>
      <c r="AC201" s="61">
        <v>6.8449999999999998</v>
      </c>
    </row>
    <row r="202" spans="1:36">
      <c r="A202" s="113" t="str">
        <f t="shared" si="7"/>
        <v xml:space="preserve"> </v>
      </c>
      <c r="F202" s="68" t="s">
        <v>23433</v>
      </c>
      <c r="G202" s="69" t="s">
        <v>23421</v>
      </c>
      <c r="H202" s="72" t="s">
        <v>4196</v>
      </c>
      <c r="I202" s="61" t="s">
        <v>23442</v>
      </c>
      <c r="J202" s="75" t="s">
        <v>23434</v>
      </c>
      <c r="L202" s="75">
        <v>2</v>
      </c>
      <c r="M202" s="75" t="s">
        <v>198</v>
      </c>
      <c r="N202" s="75" t="s">
        <v>198</v>
      </c>
      <c r="O202" s="75" t="s">
        <v>198</v>
      </c>
      <c r="P202" s="75">
        <v>1</v>
      </c>
      <c r="Q202" s="69">
        <v>638265402</v>
      </c>
      <c r="R202" s="68" t="s">
        <v>23445</v>
      </c>
      <c r="S202" s="75">
        <v>58</v>
      </c>
      <c r="T202" s="75">
        <v>0</v>
      </c>
      <c r="X202" s="61">
        <v>2.1240000000000001</v>
      </c>
      <c r="Y202" s="61">
        <v>3.0390000000000001</v>
      </c>
      <c r="Z202" s="61">
        <v>2.3860000000000001</v>
      </c>
      <c r="AA202" s="61">
        <v>1.5429999999999999</v>
      </c>
      <c r="AB202" s="61">
        <v>2.5779999999999998</v>
      </c>
      <c r="AC202" s="61">
        <v>1.6279999999999999</v>
      </c>
    </row>
    <row r="203" spans="1:36">
      <c r="A203" s="113" t="str">
        <f t="shared" si="7"/>
        <v xml:space="preserve"> </v>
      </c>
      <c r="F203" s="68"/>
      <c r="G203" s="69"/>
      <c r="H203" s="61"/>
      <c r="I203" s="61"/>
      <c r="X203" s="61"/>
      <c r="Y203" s="61"/>
      <c r="Z203" s="61"/>
    </row>
    <row r="204" spans="1:36">
      <c r="A204" s="113"/>
      <c r="C204" s="68" t="s">
        <v>24166</v>
      </c>
      <c r="E204" s="75" t="s">
        <v>784</v>
      </c>
      <c r="F204" s="68" t="s">
        <v>23429</v>
      </c>
      <c r="G204" s="69" t="s">
        <v>23423</v>
      </c>
      <c r="H204" s="72" t="s">
        <v>20618</v>
      </c>
      <c r="I204" s="61" t="s">
        <v>23441</v>
      </c>
      <c r="J204" s="75" t="s">
        <v>23430</v>
      </c>
      <c r="K204" s="75">
        <v>2</v>
      </c>
      <c r="L204" s="75">
        <v>2</v>
      </c>
      <c r="M204" s="75" t="s">
        <v>198</v>
      </c>
      <c r="N204" s="75" t="s">
        <v>198</v>
      </c>
      <c r="O204" s="70" t="s">
        <v>23079</v>
      </c>
      <c r="P204" s="75">
        <v>1</v>
      </c>
      <c r="Q204" s="69">
        <v>638268875</v>
      </c>
      <c r="R204" s="68" t="s">
        <v>23446</v>
      </c>
      <c r="S204" s="75">
        <v>60</v>
      </c>
      <c r="T204" s="71">
        <v>2E-119</v>
      </c>
      <c r="X204" s="61">
        <v>2.1019999999999999</v>
      </c>
      <c r="Y204" s="61">
        <v>2.657</v>
      </c>
      <c r="Z204" s="61">
        <v>1.056</v>
      </c>
      <c r="AA204" s="61">
        <v>3.0219999999999998</v>
      </c>
      <c r="AB204" s="61">
        <v>2.9430000000000001</v>
      </c>
      <c r="AC204" s="61">
        <v>2.9540000000000002</v>
      </c>
      <c r="AI204" s="61"/>
      <c r="AJ204" s="61"/>
    </row>
    <row r="205" spans="1:36">
      <c r="A205" s="113" t="str">
        <f t="shared" si="7"/>
        <v>A205</v>
      </c>
      <c r="B205" s="77" t="s">
        <v>24369</v>
      </c>
      <c r="C205" s="68" t="s">
        <v>24167</v>
      </c>
      <c r="E205" s="75" t="s">
        <v>784</v>
      </c>
      <c r="F205" s="68" t="s">
        <v>23428</v>
      </c>
      <c r="G205" s="69" t="s">
        <v>23424</v>
      </c>
      <c r="H205" s="72" t="s">
        <v>17362</v>
      </c>
      <c r="I205" s="61" t="s">
        <v>23440</v>
      </c>
      <c r="J205" s="75" t="s">
        <v>23435</v>
      </c>
      <c r="L205" s="75">
        <v>2</v>
      </c>
      <c r="M205" s="75" t="s">
        <v>198</v>
      </c>
      <c r="N205" s="75" t="s">
        <v>198</v>
      </c>
      <c r="O205" s="75" t="s">
        <v>198</v>
      </c>
      <c r="P205" s="75">
        <v>1</v>
      </c>
      <c r="Q205" s="69">
        <v>638263106</v>
      </c>
      <c r="R205" s="68" t="s">
        <v>23447</v>
      </c>
      <c r="S205" s="75">
        <v>80</v>
      </c>
      <c r="T205" s="75">
        <v>0</v>
      </c>
      <c r="X205" s="61">
        <v>2.6469999999999998</v>
      </c>
      <c r="Y205" s="61">
        <v>2.8879999999999999</v>
      </c>
      <c r="Z205" s="61">
        <v>1.7450000000000001</v>
      </c>
      <c r="AA205" s="61">
        <v>3.8759999999999999</v>
      </c>
      <c r="AB205" s="61">
        <v>5.0359999999999996</v>
      </c>
      <c r="AC205" s="61">
        <v>4.0860000000000003</v>
      </c>
      <c r="AI205" s="61"/>
      <c r="AJ205" s="61"/>
    </row>
    <row r="206" spans="1:36">
      <c r="A206" s="113" t="str">
        <f t="shared" si="7"/>
        <v>A206</v>
      </c>
      <c r="B206" s="77" t="s">
        <v>24370</v>
      </c>
      <c r="C206" s="68" t="s">
        <v>24168</v>
      </c>
      <c r="E206" s="75" t="s">
        <v>784</v>
      </c>
      <c r="J206" s="75" t="s">
        <v>23437</v>
      </c>
      <c r="L206" s="75">
        <v>2</v>
      </c>
      <c r="M206" s="75" t="s">
        <v>198</v>
      </c>
      <c r="N206" s="75" t="s">
        <v>198</v>
      </c>
      <c r="O206" s="75" t="s">
        <v>198</v>
      </c>
      <c r="Y206" s="61"/>
      <c r="Z206" s="61"/>
      <c r="AI206" s="61"/>
      <c r="AJ206" s="61"/>
    </row>
    <row r="207" spans="1:36">
      <c r="A207" s="113" t="str">
        <f t="shared" si="7"/>
        <v>A207</v>
      </c>
      <c r="B207" s="77" t="s">
        <v>24371</v>
      </c>
      <c r="C207" s="68" t="s">
        <v>24169</v>
      </c>
      <c r="D207" s="75" t="s">
        <v>25246</v>
      </c>
      <c r="E207" s="75" t="s">
        <v>129</v>
      </c>
      <c r="J207" s="75" t="s">
        <v>23436</v>
      </c>
      <c r="L207" s="75">
        <v>2</v>
      </c>
      <c r="M207" s="75" t="s">
        <v>198</v>
      </c>
      <c r="N207" s="75" t="s">
        <v>198</v>
      </c>
      <c r="O207" s="75" t="s">
        <v>198</v>
      </c>
      <c r="AI207" s="61"/>
      <c r="AJ207" s="61"/>
    </row>
    <row r="208" spans="1:36">
      <c r="A208" s="113" t="str">
        <f t="shared" si="7"/>
        <v xml:space="preserve"> </v>
      </c>
      <c r="AI208" s="61"/>
      <c r="AJ208" s="61"/>
    </row>
    <row r="209" spans="1:36">
      <c r="A209" s="113" t="str">
        <f t="shared" si="7"/>
        <v>A209</v>
      </c>
      <c r="B209" s="77" t="s">
        <v>24372</v>
      </c>
      <c r="C209" s="68" t="s">
        <v>24170</v>
      </c>
      <c r="E209" s="75" t="s">
        <v>784</v>
      </c>
      <c r="F209" s="68" t="s">
        <v>23426</v>
      </c>
      <c r="G209" s="69" t="s">
        <v>23425</v>
      </c>
      <c r="H209" s="72" t="s">
        <v>2450</v>
      </c>
      <c r="I209" s="61" t="s">
        <v>23439</v>
      </c>
      <c r="J209" s="75" t="s">
        <v>23427</v>
      </c>
      <c r="K209" s="75">
        <v>1</v>
      </c>
      <c r="L209" s="75">
        <v>1</v>
      </c>
      <c r="M209" s="75" t="s">
        <v>198</v>
      </c>
      <c r="N209" s="75" t="s">
        <v>198</v>
      </c>
      <c r="O209" s="75" t="s">
        <v>198</v>
      </c>
      <c r="P209" s="75">
        <v>4</v>
      </c>
      <c r="Q209" s="69">
        <v>638214191</v>
      </c>
      <c r="R209" s="68" t="s">
        <v>23448</v>
      </c>
      <c r="S209" s="75">
        <v>40</v>
      </c>
      <c r="T209" s="71">
        <v>3E-24</v>
      </c>
      <c r="X209" s="61">
        <v>2.996</v>
      </c>
      <c r="Y209" s="61">
        <v>3.9119999999999999</v>
      </c>
      <c r="Z209" s="61">
        <v>3.05</v>
      </c>
      <c r="AA209" s="61">
        <v>5.1440000000000001</v>
      </c>
      <c r="AB209" s="61">
        <v>4.24</v>
      </c>
      <c r="AC209" s="61">
        <v>5.7690000000000001</v>
      </c>
    </row>
    <row r="210" spans="1:36">
      <c r="A210" s="113" t="str">
        <f t="shared" si="7"/>
        <v xml:space="preserve"> </v>
      </c>
    </row>
    <row r="211" spans="1:36">
      <c r="A211" s="113" t="str">
        <f t="shared" si="7"/>
        <v>A211</v>
      </c>
      <c r="B211" s="77" t="s">
        <v>24373</v>
      </c>
      <c r="C211" s="68" t="s">
        <v>24171</v>
      </c>
      <c r="E211" s="75" t="s">
        <v>129</v>
      </c>
      <c r="F211" s="68" t="s">
        <v>23431</v>
      </c>
      <c r="G211" s="69" t="s">
        <v>23422</v>
      </c>
      <c r="H211" s="72" t="s">
        <v>13884</v>
      </c>
      <c r="I211" s="61" t="s">
        <v>23438</v>
      </c>
      <c r="J211" s="75" t="s">
        <v>23432</v>
      </c>
      <c r="K211" s="75">
        <v>1</v>
      </c>
      <c r="L211" s="75">
        <v>6</v>
      </c>
      <c r="M211" s="75" t="s">
        <v>198</v>
      </c>
      <c r="N211" s="75" t="s">
        <v>198</v>
      </c>
      <c r="O211" s="75" t="s">
        <v>198</v>
      </c>
      <c r="P211" s="75">
        <v>5</v>
      </c>
      <c r="Q211" s="69">
        <v>645776948</v>
      </c>
      <c r="R211" s="68" t="s">
        <v>23449</v>
      </c>
      <c r="S211" s="75">
        <v>77</v>
      </c>
      <c r="T211" s="71">
        <v>3.9999999999999999E-170</v>
      </c>
      <c r="X211" s="61">
        <v>3.4910000000000001</v>
      </c>
      <c r="Y211" s="61">
        <v>3.8380000000000001</v>
      </c>
      <c r="Z211" s="61">
        <v>2.194</v>
      </c>
      <c r="AA211" s="61">
        <v>2.4359999999999999</v>
      </c>
      <c r="AB211" s="61">
        <v>2.5169999999999999</v>
      </c>
      <c r="AC211" s="61">
        <v>2.1829999999999998</v>
      </c>
      <c r="AI211" s="48"/>
      <c r="AJ211" s="48"/>
    </row>
    <row r="212" spans="1:36">
      <c r="A212" s="75" t="s">
        <v>23456</v>
      </c>
      <c r="AI212" s="48"/>
      <c r="AJ212" s="48"/>
    </row>
    <row r="213" spans="1:36">
      <c r="A213" s="113" t="str">
        <f t="shared" si="7"/>
        <v>A213</v>
      </c>
      <c r="B213" s="77" t="s">
        <v>24374</v>
      </c>
      <c r="C213" s="1" t="s">
        <v>24172</v>
      </c>
      <c r="E213" s="75" t="s">
        <v>784</v>
      </c>
      <c r="F213" s="1" t="s">
        <v>23469</v>
      </c>
      <c r="G213" s="69" t="s">
        <v>23461</v>
      </c>
      <c r="H213" s="61" t="s">
        <v>2446</v>
      </c>
      <c r="I213" s="61" t="s">
        <v>23466</v>
      </c>
      <c r="J213" s="75" t="s">
        <v>23467</v>
      </c>
      <c r="K213" s="75">
        <v>1</v>
      </c>
      <c r="L213" s="75">
        <v>8</v>
      </c>
      <c r="M213" s="75" t="s">
        <v>198</v>
      </c>
      <c r="N213" s="75" t="s">
        <v>198</v>
      </c>
      <c r="O213" s="75" t="s">
        <v>198</v>
      </c>
      <c r="P213" s="75">
        <v>5</v>
      </c>
      <c r="Q213" s="8">
        <v>645778124</v>
      </c>
      <c r="R213" s="1" t="s">
        <v>23480</v>
      </c>
      <c r="S213" s="75">
        <v>89</v>
      </c>
      <c r="T213" s="75">
        <v>0</v>
      </c>
      <c r="X213" s="48">
        <v>6.5659999999999998</v>
      </c>
      <c r="Y213" s="48">
        <v>7.3179999999999996</v>
      </c>
      <c r="Z213" s="48">
        <v>1.8560000000000001</v>
      </c>
      <c r="AA213" s="48">
        <v>5.3570000000000002</v>
      </c>
      <c r="AB213" s="48">
        <v>7.5919999999999996</v>
      </c>
      <c r="AC213" s="48">
        <v>5.6440000000000001</v>
      </c>
      <c r="AI213" s="48"/>
      <c r="AJ213" s="48"/>
    </row>
    <row r="214" spans="1:36">
      <c r="A214" s="113" t="str">
        <f t="shared" si="7"/>
        <v xml:space="preserve"> </v>
      </c>
      <c r="AI214" s="48"/>
      <c r="AJ214" s="48"/>
    </row>
    <row r="215" spans="1:36">
      <c r="A215" s="113" t="str">
        <f t="shared" si="7"/>
        <v>A215</v>
      </c>
      <c r="B215" s="77" t="s">
        <v>24375</v>
      </c>
      <c r="C215" s="1" t="s">
        <v>24173</v>
      </c>
      <c r="E215" s="75" t="s">
        <v>784</v>
      </c>
      <c r="F215" s="68" t="s">
        <v>23463</v>
      </c>
      <c r="G215" s="69" t="s">
        <v>23462</v>
      </c>
      <c r="H215" s="61" t="s">
        <v>8610</v>
      </c>
      <c r="I215" s="61" t="s">
        <v>23464</v>
      </c>
      <c r="J215" s="75" t="s">
        <v>23465</v>
      </c>
      <c r="K215" s="75">
        <v>1</v>
      </c>
      <c r="L215" s="75">
        <v>2</v>
      </c>
      <c r="M215" s="75" t="s">
        <v>180</v>
      </c>
      <c r="N215" s="75" t="s">
        <v>198</v>
      </c>
      <c r="O215" s="75" t="s">
        <v>198</v>
      </c>
      <c r="P215" s="75">
        <v>1</v>
      </c>
      <c r="Q215" s="8">
        <v>638259921</v>
      </c>
      <c r="R215" s="1" t="s">
        <v>23481</v>
      </c>
      <c r="S215" s="75">
        <v>69</v>
      </c>
      <c r="T215" s="71">
        <v>6.9999999999999994E-95</v>
      </c>
      <c r="X215" s="48">
        <v>2.734</v>
      </c>
      <c r="Y215" s="48">
        <v>6.8639999999999999</v>
      </c>
      <c r="Z215" s="48">
        <v>2.0129999999999999</v>
      </c>
      <c r="AA215" s="48">
        <v>8.9280000000000008</v>
      </c>
      <c r="AB215" s="48">
        <v>6.7679999999999998</v>
      </c>
      <c r="AC215" s="48">
        <v>8.9280000000000008</v>
      </c>
      <c r="AH215" s="48"/>
      <c r="AI215" s="48"/>
      <c r="AJ215" s="48"/>
    </row>
    <row r="216" spans="1:36">
      <c r="A216" s="113" t="str">
        <f t="shared" si="7"/>
        <v xml:space="preserve"> </v>
      </c>
      <c r="AH216" s="48"/>
      <c r="AI216" s="48"/>
      <c r="AJ216" s="48"/>
    </row>
    <row r="217" spans="1:36">
      <c r="A217" s="113" t="str">
        <f t="shared" si="7"/>
        <v>A217</v>
      </c>
      <c r="B217" s="77" t="s">
        <v>24376</v>
      </c>
      <c r="C217" s="1" t="s">
        <v>24174</v>
      </c>
      <c r="E217" s="75" t="s">
        <v>784</v>
      </c>
      <c r="F217" s="1" t="s">
        <v>23468</v>
      </c>
      <c r="G217" s="69" t="s">
        <v>23460</v>
      </c>
      <c r="H217" s="61" t="s">
        <v>19284</v>
      </c>
      <c r="I217" s="61" t="s">
        <v>23476</v>
      </c>
      <c r="J217" s="75" t="s">
        <v>23470</v>
      </c>
      <c r="K217" s="75">
        <v>1</v>
      </c>
      <c r="L217" s="75">
        <v>2</v>
      </c>
      <c r="M217" s="75" t="s">
        <v>198</v>
      </c>
      <c r="N217" s="75" t="s">
        <v>198</v>
      </c>
      <c r="O217" s="70" t="s">
        <v>23079</v>
      </c>
      <c r="P217" s="75">
        <v>1</v>
      </c>
      <c r="Q217" s="8">
        <v>638262902</v>
      </c>
      <c r="R217" s="1" t="s">
        <v>23482</v>
      </c>
      <c r="S217" s="75">
        <v>67</v>
      </c>
      <c r="T217" s="71">
        <v>6.0000000000000001E-138</v>
      </c>
      <c r="X217" s="48">
        <v>9.1790000000000003</v>
      </c>
      <c r="Y217" s="48">
        <v>8.4890000000000008</v>
      </c>
      <c r="Z217" s="48">
        <v>2.601</v>
      </c>
      <c r="AA217" s="48">
        <v>7.984</v>
      </c>
      <c r="AB217" s="48">
        <v>8.4160000000000004</v>
      </c>
      <c r="AC217" s="48">
        <v>7.5780000000000003</v>
      </c>
      <c r="AH217" s="48"/>
      <c r="AI217" s="48"/>
    </row>
    <row r="218" spans="1:36">
      <c r="A218" s="113" t="str">
        <f t="shared" si="7"/>
        <v xml:space="preserve"> </v>
      </c>
    </row>
    <row r="219" spans="1:36">
      <c r="A219" s="113" t="str">
        <f t="shared" si="7"/>
        <v>A219</v>
      </c>
      <c r="B219" s="77" t="s">
        <v>24377</v>
      </c>
      <c r="C219" s="1" t="s">
        <v>24175</v>
      </c>
      <c r="E219" s="75" t="s">
        <v>784</v>
      </c>
      <c r="F219" s="1" t="s">
        <v>23474</v>
      </c>
      <c r="G219" s="69" t="s">
        <v>23457</v>
      </c>
      <c r="H219" s="61" t="s">
        <v>18748</v>
      </c>
      <c r="I219" s="61" t="s">
        <v>23479</v>
      </c>
      <c r="J219" s="75" t="s">
        <v>23475</v>
      </c>
      <c r="K219" s="75">
        <v>1</v>
      </c>
      <c r="L219" s="75">
        <v>1</v>
      </c>
      <c r="M219" s="75" t="s">
        <v>198</v>
      </c>
      <c r="N219" s="75" t="s">
        <v>198</v>
      </c>
      <c r="O219" s="75" t="s">
        <v>198</v>
      </c>
      <c r="P219" s="75">
        <v>1</v>
      </c>
      <c r="Q219" s="8">
        <v>638267224</v>
      </c>
      <c r="R219" s="1" t="s">
        <v>23483</v>
      </c>
      <c r="S219" s="75">
        <v>70</v>
      </c>
      <c r="T219" s="71">
        <v>1E-172</v>
      </c>
      <c r="X219" s="48">
        <v>4.0570000000000004</v>
      </c>
      <c r="Y219" s="48">
        <v>3.8740000000000001</v>
      </c>
      <c r="Z219" s="48">
        <v>3.274</v>
      </c>
      <c r="AA219" s="48">
        <v>2.3519999999999999</v>
      </c>
      <c r="AB219" s="48">
        <v>2.2029999999999998</v>
      </c>
      <c r="AC219" s="48">
        <v>2.2719999999999998</v>
      </c>
    </row>
    <row r="220" spans="1:36">
      <c r="A220" s="113" t="str">
        <f t="shared" si="7"/>
        <v xml:space="preserve"> </v>
      </c>
    </row>
    <row r="221" spans="1:36">
      <c r="A221" s="113" t="str">
        <f t="shared" si="7"/>
        <v>A221</v>
      </c>
      <c r="B221" s="77" t="s">
        <v>24378</v>
      </c>
      <c r="C221" s="1" t="s">
        <v>24176</v>
      </c>
      <c r="D221" s="75" t="s">
        <v>23492</v>
      </c>
      <c r="E221" s="75" t="s">
        <v>129</v>
      </c>
      <c r="F221" s="1" t="s">
        <v>23473</v>
      </c>
      <c r="G221" s="69" t="s">
        <v>23458</v>
      </c>
      <c r="H221" s="61" t="s">
        <v>7900</v>
      </c>
      <c r="I221" s="61" t="s">
        <v>23478</v>
      </c>
      <c r="J221" s="75" t="s">
        <v>23472</v>
      </c>
      <c r="K221" s="75">
        <v>1</v>
      </c>
      <c r="L221" s="75">
        <v>2</v>
      </c>
      <c r="M221" s="75" t="s">
        <v>198</v>
      </c>
      <c r="N221" s="75" t="s">
        <v>198</v>
      </c>
      <c r="O221" s="70" t="s">
        <v>23079</v>
      </c>
      <c r="P221" s="75">
        <v>1</v>
      </c>
      <c r="Q221" s="8">
        <v>638267206</v>
      </c>
      <c r="R221" s="1" t="s">
        <v>23484</v>
      </c>
      <c r="S221" s="75">
        <v>60</v>
      </c>
      <c r="T221" s="75">
        <v>0</v>
      </c>
      <c r="X221" s="48">
        <v>2.911</v>
      </c>
      <c r="Y221" s="48">
        <v>4.9169999999999998</v>
      </c>
      <c r="Z221" s="48">
        <v>1.5960000000000001</v>
      </c>
      <c r="AA221" s="48">
        <v>4.1539999999999999</v>
      </c>
      <c r="AB221" s="48">
        <v>5.9059999999999997</v>
      </c>
      <c r="AC221" s="48">
        <v>4.2409999999999997</v>
      </c>
      <c r="AI221" s="48"/>
      <c r="AJ221" s="48"/>
    </row>
    <row r="222" spans="1:36">
      <c r="A222" s="113" t="str">
        <f t="shared" si="7"/>
        <v xml:space="preserve"> </v>
      </c>
      <c r="D222" s="75" t="s">
        <v>23491</v>
      </c>
      <c r="F222" s="1" t="s">
        <v>23471</v>
      </c>
      <c r="G222" s="69" t="s">
        <v>23459</v>
      </c>
      <c r="H222" s="51" t="s">
        <v>22284</v>
      </c>
      <c r="I222" s="61" t="s">
        <v>23477</v>
      </c>
      <c r="J222" s="75" t="s">
        <v>23472</v>
      </c>
      <c r="L222" s="75">
        <v>2</v>
      </c>
      <c r="M222" s="75" t="s">
        <v>198</v>
      </c>
      <c r="P222" s="75">
        <v>1</v>
      </c>
      <c r="Q222" s="8">
        <v>638262092</v>
      </c>
      <c r="R222" s="1" t="s">
        <v>23485</v>
      </c>
      <c r="S222" s="75">
        <v>65</v>
      </c>
      <c r="T222" s="75">
        <v>0</v>
      </c>
      <c r="X222" s="48">
        <v>3.669</v>
      </c>
      <c r="Y222" s="48">
        <v>5.36</v>
      </c>
      <c r="Z222" s="48">
        <v>3.7130000000000001</v>
      </c>
      <c r="AA222" s="48">
        <v>4.516</v>
      </c>
      <c r="AB222" s="48">
        <v>7.0570000000000004</v>
      </c>
      <c r="AC222" s="48">
        <v>4.7089999999999996</v>
      </c>
      <c r="AI222" s="48"/>
      <c r="AJ222" s="48"/>
    </row>
    <row r="223" spans="1:36">
      <c r="A223" s="113" t="str">
        <f t="shared" si="7"/>
        <v xml:space="preserve"> </v>
      </c>
      <c r="AI223" s="48"/>
      <c r="AJ223" s="48"/>
    </row>
    <row r="224" spans="1:36">
      <c r="A224" s="113" t="str">
        <f t="shared" si="7"/>
        <v>A224</v>
      </c>
      <c r="B224" s="77" t="s">
        <v>24379</v>
      </c>
      <c r="C224" s="1" t="s">
        <v>24177</v>
      </c>
      <c r="E224" s="75" t="s">
        <v>784</v>
      </c>
      <c r="F224" s="1" t="s">
        <v>23487</v>
      </c>
      <c r="G224" s="1" t="s">
        <v>23486</v>
      </c>
      <c r="H224" s="75" t="s">
        <v>19212</v>
      </c>
      <c r="I224" s="75" t="s">
        <v>23489</v>
      </c>
      <c r="J224" s="75" t="s">
        <v>23488</v>
      </c>
      <c r="K224" s="75">
        <v>1</v>
      </c>
      <c r="L224" s="75">
        <v>2</v>
      </c>
      <c r="M224" s="75" t="s">
        <v>198</v>
      </c>
      <c r="N224" s="75" t="s">
        <v>198</v>
      </c>
      <c r="O224" s="75" t="s">
        <v>23403</v>
      </c>
      <c r="P224" s="75">
        <v>3</v>
      </c>
      <c r="Q224" s="8">
        <v>645766614</v>
      </c>
      <c r="R224" s="1" t="s">
        <v>23490</v>
      </c>
      <c r="S224" s="75">
        <v>87</v>
      </c>
      <c r="T224" s="75">
        <v>0</v>
      </c>
      <c r="X224" s="48">
        <v>5.0570000000000004</v>
      </c>
      <c r="Y224" s="48">
        <v>8.0009999999999994</v>
      </c>
      <c r="Z224" s="48">
        <v>2.86</v>
      </c>
      <c r="AA224" s="48">
        <v>7.7750000000000004</v>
      </c>
      <c r="AB224" s="48">
        <v>6.7009999999999996</v>
      </c>
      <c r="AC224" s="48">
        <v>7.8049999999999997</v>
      </c>
      <c r="AI224" s="48"/>
      <c r="AJ224" s="48"/>
    </row>
    <row r="225" spans="34:36">
      <c r="AH225" s="48"/>
      <c r="AI225" s="48"/>
      <c r="AJ225" s="48"/>
    </row>
    <row r="226" spans="34:36">
      <c r="AH226" s="48"/>
      <c r="AI226" s="48"/>
      <c r="AJ226" s="48"/>
    </row>
    <row r="227" spans="34:36">
      <c r="AH227" s="48"/>
      <c r="AI227" s="48"/>
    </row>
    <row r="228" spans="34:36">
      <c r="AH228" s="48"/>
      <c r="AI228" s="48"/>
    </row>
    <row r="229" spans="34:36">
      <c r="AH229" s="48"/>
      <c r="AI229" s="48"/>
    </row>
    <row r="230" spans="34:36">
      <c r="AH230" s="48"/>
      <c r="AI230" s="48"/>
    </row>
  </sheetData>
  <mergeCells count="1">
    <mergeCell ref="P1:T1"/>
  </mergeCells>
  <hyperlinks>
    <hyperlink ref="G156" r:id="rId1" display="http://asco.gersteinlab.org/glio/gene/21021/"/>
    <hyperlink ref="G157" r:id="rId2" display="http://asco.gersteinlab.org/glio/gene/14678/"/>
    <hyperlink ref="G141" r:id="rId3" display="http://asco.gersteinlab.org/glio/gene/18143/"/>
    <hyperlink ref="G142" r:id="rId4" display="http://asco.gersteinlab.org/glio/gene/13605/"/>
    <hyperlink ref="G144" r:id="rId5" display="http://asco.gersteinlab.org/glio/gene/21458/"/>
    <hyperlink ref="G146" r:id="rId6" display="http://asco.gersteinlab.org/glio/gene/20587/"/>
    <hyperlink ref="G147" r:id="rId7" display="http://asco.gersteinlab.org/glio/gene/13102/"/>
    <hyperlink ref="G149" r:id="rId8" display="http://asco.gersteinlab.org/glio/gene/18505/"/>
    <hyperlink ref="G151" r:id="rId9" display="http://asco.gersteinlab.org/glio/gene/14522/"/>
    <hyperlink ref="G152" r:id="rId10" display="http://asco.gersteinlab.org/glio/gene/17056/"/>
    <hyperlink ref="G153" r:id="rId11" display="http://asco.gersteinlab.org/glio/gene/12474/"/>
    <hyperlink ref="G130" r:id="rId12" display="http://asco.gersteinlab.org/glio/gene/14711/"/>
    <hyperlink ref="G132" r:id="rId13" display="http://asco.gersteinlab.org/glio/gene/17535/"/>
    <hyperlink ref="G128" r:id="rId14" display="http://asco.gersteinlab.org/glio/gene/17192/"/>
    <hyperlink ref="G137" r:id="rId15" display="http://asco.gersteinlab.org/glio/gene/17572/"/>
    <hyperlink ref="G139" r:id="rId16" display="http://asco.gersteinlab.org/glio/gene/14329/"/>
    <hyperlink ref="G134" r:id="rId17" display="http://asco.gersteinlab.org/glio/gene/18191/"/>
    <hyperlink ref="G135" r:id="rId18" display="http://asco.gersteinlab.org/glio/gene/14684/"/>
    <hyperlink ref="C156" r:id="rId19" display="http://metacyc.com/META/NEW-IMAGE?type=REACTION&amp;object=GLUTAMINESYN-RXN"/>
    <hyperlink ref="Q156" r:id="rId20" display="http://img.jgi.doe.gov/cgi-bin/w/main.cgi?section=GeneDetail&amp;page=geneDetail&amp;gene_oid=645772423"/>
    <hyperlink ref="R156" r:id="rId21" display="http://img.jgi.doe.gov/cgi-bin/w/main.cgi?exportGenes=1&amp;exportType=nucleic&amp;gene_oid=645772423&amp;up_stream=0&amp;down_stream=0"/>
    <hyperlink ref="F156" r:id="rId22" display="http://www.genome.jp/dbget-bin/www_bget?ko+K01915"/>
    <hyperlink ref="Q157" r:id="rId23" display="http://img.jgi.doe.gov/cgi-bin/w/main.cgi?section=GeneDetail&amp;page=geneDetail&amp;gene_oid=638266759"/>
    <hyperlink ref="R157" r:id="rId24" display="http://img.jgi.doe.gov/cgi-bin/w/main.cgi?exportGenes=1&amp;exportType=nucleic&amp;gene_oid=638266759&amp;up_stream=0&amp;down_stream=0"/>
    <hyperlink ref="F141" r:id="rId25" display="http://www.genome.jp/dbget-bin/www_bget?ko+K00262"/>
    <hyperlink ref="C141" r:id="rId26" display="http://metacyc.com/META/NEW-IMAGE?type=REACTION&amp;object=GLUTDEHYD-RXN"/>
    <hyperlink ref="Q141" r:id="rId27" display="http://img.jgi.doe.gov/cgi-bin/w/main.cgi?section=GeneDetail&amp;page=geneDetail&amp;gene_oid=645773925"/>
    <hyperlink ref="R141" r:id="rId28" display="http://img.jgi.doe.gov/cgi-bin/w/main.cgi?exportGenes=1&amp;exportType=nucleic&amp;gene_oid=645773925&amp;up_stream=0&amp;down_stream=0"/>
    <hyperlink ref="Q142" r:id="rId29" display="http://img.jgi.doe.gov/cgi-bin/w/main.cgi?section=GeneDetail&amp;page=geneDetail&amp;gene_oid=638261228"/>
    <hyperlink ref="F142" r:id="rId30" display="http://www.genome.jp/dbget-bin/www_bget?ko+K00260"/>
    <hyperlink ref="R142" r:id="rId31" display="http://img.jgi.doe.gov/cgi-bin/w/main.cgi?exportGenes=1&amp;exportType=nucleic&amp;gene_oid=638261228&amp;up_stream=0&amp;down_stream=0"/>
    <hyperlink ref="C144" r:id="rId32" display="http://metacyc.com/META/NEW-IMAGE?type=REACTION&amp;object=GLUTAMATE-SYNTHASE-NADH-RXN"/>
    <hyperlink ref="F144" r:id="rId33" display="http://www.genome.jp/dbget-bin/www_bget?ko+K00264"/>
    <hyperlink ref="Q144" r:id="rId34" display="http://img.jgi.doe.gov/cgi-bin/w/main.cgi?section=GeneDetail&amp;page=geneDetail&amp;gene_oid=645753854"/>
    <hyperlink ref="R144" r:id="rId35" display="http://img.jgi.doe.gov/cgi-bin/w/main.cgi?exportGenes=1&amp;exportType=nucleic&amp;gene_oid=645753854&amp;up_stream=0&amp;down_stream=0"/>
    <hyperlink ref="F146" r:id="rId36" display="http://www.genome.jp/dbget-bin/www_bget?ko+K00135"/>
    <hyperlink ref="C146" r:id="rId37" display="http://metacyc.com/META/NEW-IMAGE?type=REACTION&amp;object=RXN0-5293"/>
    <hyperlink ref="Q146" r:id="rId38" display="http://img.jgi.doe.gov/cgi-bin/w/main.cgi?section=GeneDetail&amp;page=geneDetail&amp;gene_oid=638262352"/>
    <hyperlink ref="R146" r:id="rId39" display="http://img.jgi.doe.gov/cgi-bin/w/main.cgi?exportGenes=1&amp;exportType=nucleic&amp;gene_oid=638262352&amp;up_stream=0&amp;down_stream=0"/>
    <hyperlink ref="F147" r:id="rId40" display="http://www.genome.jp/dbget-bin/www_bget?ko+K00135"/>
    <hyperlink ref="Q147" r:id="rId41" display="http://img.jgi.doe.gov/cgi-bin/w/main.cgi?section=GeneDetail&amp;page=geneDetail&amp;gene_oid=638264393"/>
    <hyperlink ref="R147" r:id="rId42" display="http://img.jgi.doe.gov/cgi-bin/w/main.cgi?exportGenes=1&amp;exportType=nucleic&amp;gene_oid=638264393&amp;up_stream=0&amp;down_stream=0"/>
    <hyperlink ref="F149" r:id="rId43" display="http://www.genome.jp/dbget-bin/www_bget?ko+K13524"/>
    <hyperlink ref="C149" r:id="rId44" display="http://metacyc.com/META/NEW-IMAGE?type=REACTION&amp;object=GABATRANSAM-RXN"/>
    <hyperlink ref="Q149" r:id="rId45" display="http://img.jgi.doe.gov/cgi-bin/w/main.cgi?section=GeneDetail&amp;page=geneDetail&amp;gene_oid=638265624"/>
    <hyperlink ref="R149" r:id="rId46" display="http://img.jgi.doe.gov/cgi-bin/w/main.cgi?exportGenes=1&amp;exportType=nucleic&amp;gene_oid=638265624&amp;up_stream=0&amp;down_stream=0"/>
    <hyperlink ref="F151" r:id="rId47" display="http://www.genome.jp/dbget-bin/www_bget?ko+K01580"/>
    <hyperlink ref="C151" r:id="rId48" display="http://metacyc.com/META/NEW-IMAGE?type=REACTION&amp;object=GLUTDECARBOX-RXN"/>
    <hyperlink ref="Q151" r:id="rId49" display="http://img.jgi.doe.gov/cgi-bin/w/main.cgi?section=GeneDetail&amp;page=geneDetail&amp;gene_oid=638263354"/>
    <hyperlink ref="R151" r:id="rId50" display="http://img.jgi.doe.gov/cgi-bin/w/main.cgi?exportGenes=1&amp;exportType=nucleic&amp;gene_oid=638263354&amp;up_stream=0&amp;down_stream=0"/>
    <hyperlink ref="Q152" r:id="rId51" display="http://img.jgi.doe.gov/cgi-bin/w/main.cgi?section=GeneDetail&amp;page=geneDetail&amp;gene_oid=638267662"/>
    <hyperlink ref="R152" r:id="rId52" display="http://img.jgi.doe.gov/cgi-bin/w/main.cgi?exportGenes=1&amp;exportType=nucleic&amp;gene_oid=638267662&amp;up_stream=0&amp;down_stream=0"/>
    <hyperlink ref="Q153" r:id="rId53" display="http://img.jgi.doe.gov/cgi-bin/w/main.cgi?section=GeneDetail&amp;page=geneDetail&amp;gene_oid=638213290"/>
    <hyperlink ref="R153" r:id="rId54" display="http://img.jgi.doe.gov/cgi-bin/w/main.cgi?exportGenes=1&amp;exportType=nucleic&amp;gene_oid=638213290&amp;up_stream=0&amp;down_stream=0"/>
    <hyperlink ref="Q130" r:id="rId55" display="http://img.jgi.doe.gov/cgi-bin/w/main.cgi?section=GeneDetail&amp;page=geneDetail&amp;gene_oid=645753102"/>
    <hyperlink ref="R130" r:id="rId56" display="http://img.jgi.doe.gov/cgi-bin/w/main.cgi?exportGenes=1&amp;exportType=nucleic&amp;gene_oid=645753102&amp;up_stream=0&amp;down_stream=0"/>
    <hyperlink ref="C130" r:id="rId57" display="http://metacyc.com/META/NEW-IMAGE?type=REACTION&amp;object=ARGSUCCINLYA-RXN"/>
    <hyperlink ref="F130" r:id="rId58" display="http://www.genome.jp/dbget-bin/www_bget?ko+K01755"/>
    <hyperlink ref="F132" r:id="rId59" display="http://www.genome.jp/dbget-bin/www_bget?ko+K01940"/>
    <hyperlink ref="Q132" r:id="rId60" display="http://img.jgi.doe.gov/cgi-bin/w/main.cgi?section=GeneDetail&amp;page=geneDetail&amp;gene_oid=645778467"/>
    <hyperlink ref="R132" r:id="rId61" display="http://img.jgi.doe.gov/cgi-bin/w/main.cgi?exportGenes=1&amp;exportType=nucleic&amp;gene_oid=645778467&amp;up_stream=0&amp;down_stream=0"/>
    <hyperlink ref="C132" r:id="rId62" display="http://metacyc.com/META/NEW-IMAGE?type=REACTION&amp;object=ARGSUCCINSYN-RXN"/>
    <hyperlink ref="C126" r:id="rId63" display="http://metacyc.com/META/NEW-IMAGE?type=REACTION&amp;object=ALANINE--GLYOXYLATE-AMINOTRANSFERASE-RXN"/>
    <hyperlink ref="F126" r:id="rId64" display="http://www.genome.jp/dbget-bin/www_bget?ko+K00827"/>
    <hyperlink ref="G126" r:id="rId65" display="http://asco.gersteinlab.org/glio/gene/15620/"/>
    <hyperlink ref="F128" r:id="rId66" display="http://www.genome.jp/dbget-bin/www_bget?ko+K00814"/>
    <hyperlink ref="C128" r:id="rId67" display="http://metacyc.com/META/NEW-IMAGE?type=REACTION&amp;object=ALANINE-AMINOTRANSFERASE-RXN"/>
    <hyperlink ref="Q128" r:id="rId68" display="http://img.jgi.doe.gov/cgi-bin/w/main.cgi?section=GeneDetail&amp;page=geneDetail&amp;gene_oid=638267093"/>
    <hyperlink ref="R128" r:id="rId69" display="http://img.jgi.doe.gov/cgi-bin/w/main.cgi?exportGenes=1&amp;exportType=nucleic&amp;gene_oid=638267093&amp;up_stream=0&amp;down_stream=0"/>
    <hyperlink ref="F137" r:id="rId70" display="http://www.genome.jp/dbget-bin/www_bget?ko+K01953"/>
    <hyperlink ref="C137" r:id="rId71" display="http://metacyc.com/META/NEW-IMAGE?type=REACTION&amp;object=ASNSYNB-RXN"/>
    <hyperlink ref="Q137" r:id="rId72" display="http://img.jgi.doe.gov/cgi-bin/w/main.cgi?section=GeneDetail&amp;page=geneDetail&amp;gene_oid=645764123"/>
    <hyperlink ref="R137" r:id="rId73" display="http://img.jgi.doe.gov/cgi-bin/w/main.cgi?exportGenes=1&amp;exportType=nucleic&amp;gene_oid=645764123&amp;up_stream=0&amp;down_stream=0"/>
    <hyperlink ref="F139" r:id="rId74" display="http://www.genome.jp/dbget-bin/www_bget?ko+K01424"/>
    <hyperlink ref="Q139" r:id="rId75" display="http://img.jgi.doe.gov/cgi-bin/w/main.cgi?section=GeneDetail&amp;page=geneDetail&amp;gene_oid=645753081"/>
    <hyperlink ref="R139" r:id="rId76" display="http://img.jgi.doe.gov/cgi-bin/w/main.cgi?exportGenes=1&amp;exportType=nucleic&amp;gene_oid=645753081&amp;up_stream=0&amp;down_stream=0"/>
    <hyperlink ref="C139" r:id="rId77" display="http://metacyc.com/META/NEW-IMAGE?type=REACTION&amp;object=ASPARAGHYD-RXN"/>
    <hyperlink ref="C134" r:id="rId78" display="http://metacyc.com/META/NEW-IMAGE?type=REACTION&amp;object=ASPAMINOTRANS-RXN"/>
    <hyperlink ref="F134" r:id="rId79" display="http://www.genome.jp/dbget-bin/www_bget?ko+K00813"/>
    <hyperlink ref="F135" r:id="rId80" display="http://www.genome.jp/dbget-bin/www_bget?ko+K00813"/>
    <hyperlink ref="Q134" r:id="rId81" display="http://img.jgi.doe.gov/cgi-bin/w/main.cgi?section=GeneDetail&amp;page=geneDetail&amp;gene_oid=638261491"/>
    <hyperlink ref="R134" r:id="rId82" display="http://img.jgi.doe.gov/cgi-bin/w/main.cgi?exportGenes=1&amp;exportType=nucleic&amp;gene_oid=638261491&amp;up_stream=0&amp;down_stream=0"/>
    <hyperlink ref="Q135" r:id="rId83" display="http://img.jgi.doe.gov/cgi-bin/w/main.cgi?section=GeneDetail&amp;page=geneDetail&amp;gene_oid=645779378"/>
    <hyperlink ref="R135" r:id="rId84" display="http://img.jgi.doe.gov/cgi-bin/w/main.cgi?exportGenes=1&amp;exportType=nucleic&amp;gene_oid=645779378&amp;up_stream=0&amp;down_stream=0"/>
    <hyperlink ref="G105" r:id="rId85" display="http://asco.gersteinlab.org/glio/gene/19953/"/>
    <hyperlink ref="G163" r:id="rId86" display="http://asco.gersteinlab.org/glio/gene/14733/"/>
    <hyperlink ref="G197" r:id="rId87" display="http://asco.gersteinlab.org/glio/gene/19106/"/>
    <hyperlink ref="G195" r:id="rId88" display="http://asco.gersteinlab.org/glio/gene/17361/"/>
    <hyperlink ref="G178" r:id="rId89" display="http://asco.gersteinlab.org/glio/gene/15624/"/>
    <hyperlink ref="G179" r:id="rId90" display="http://asco.gersteinlab.org/glio/gene/11869/"/>
    <hyperlink ref="G180" r:id="rId91" display="http://asco.gersteinlab.org/glio/gene/21385/"/>
    <hyperlink ref="G165" r:id="rId92" display="http://asco.gersteinlab.org/glio/gene/16752/"/>
    <hyperlink ref="G166" r:id="rId93" display="http://asco.gersteinlab.org/glio/gene/16069/"/>
    <hyperlink ref="G168" r:id="rId94" display="http://asco.gersteinlab.org/glio/gene/21513/"/>
    <hyperlink ref="G170" r:id="rId95" display="http://asco.gersteinlab.org/glio/gene/16324/"/>
    <hyperlink ref="G175" r:id="rId96" display="http://asco.gersteinlab.org/glio/gene/18682/"/>
    <hyperlink ref="G176" r:id="rId97" display="http://asco.gersteinlab.org/glio/gene/18110/"/>
    <hyperlink ref="G172" r:id="rId98" display="http://asco.gersteinlab.org/glio/gene/21305/"/>
    <hyperlink ref="G173" r:id="rId99" display="http://asco.gersteinlab.org/glio/gene/10901/"/>
    <hyperlink ref="G161" r:id="rId100" display="http://asco.gersteinlab.org/glio/gene/12714/"/>
    <hyperlink ref="G159" r:id="rId101" display="http://asco.gersteinlab.org/glio/gene/18391/"/>
    <hyperlink ref="F105" r:id="rId102" display="http://www.genome.jp/dbget-bin/www_bget?ko+K01754"/>
    <hyperlink ref="F163" r:id="rId103" display="http://www.genome.jp/dbget-bin/www_bget?ko+K01752"/>
    <hyperlink ref="F197" r:id="rId104" display="http://www.genome.jp/dbget-bin/www_bget?ko+K01758"/>
    <hyperlink ref="F195" r:id="rId105" display="http://www.genome.jp/dbget-bin/www_bget?ko+K01697"/>
    <hyperlink ref="F178" r:id="rId106" display="http://www.genome.jp/dbget-bin/www_bget?ko+K00382"/>
    <hyperlink ref="F179" r:id="rId107" display="http://www.genome.jp/dbget-bin/www_bget?ko+K00605"/>
    <hyperlink ref="F180" r:id="rId108" display="http://www.genome.jp/dbget-bin/www_bget?ko+K00281"/>
    <hyperlink ref="F165" r:id="rId109" display="http://www.genome.jp/dbget-bin/www_bget?ko+K00058"/>
    <hyperlink ref="F166" r:id="rId110" display="http://www.genome.jp/dbget-bin/www_bget?ko+K00058"/>
    <hyperlink ref="F168" r:id="rId111" display="http://www.genome.jp/dbget-bin/www_bget?ko+K00831"/>
    <hyperlink ref="F170" r:id="rId112" display="http://www.genome.jp/dbget-bin/www_bget?ko+K01079"/>
    <hyperlink ref="F175" r:id="rId113" display="http://www.genome.jp/dbget-bin/www_bget?ko+K00600"/>
    <hyperlink ref="F176" r:id="rId114" display="http://www.genome.jp/dbget-bin/www_bget?ko+K00600"/>
    <hyperlink ref="F172" r:id="rId115" display="http://www.genome.jp/dbget-bin/www_bget?ko+K01620"/>
    <hyperlink ref="F173" r:id="rId116" display="http://www.genome.jp/dbget-bin/www_bget?ko+K01620"/>
    <hyperlink ref="F161" r:id="rId117" display="http://www.genome.jp/dbget-bin/www_bget?ko+K01733"/>
    <hyperlink ref="F159" r:id="rId118" display="http://www.genome.jp/dbget-bin/www_bget?ko+K00872"/>
    <hyperlink ref="C159" r:id="rId119" display="http://metacyc.com/META/NEW-IMAGE?type=REACTION&amp;object=HOMOSERKIN-RXN"/>
    <hyperlink ref="Q159" r:id="rId120" display="http://img.jgi.doe.gov/cgi-bin/w/main.cgi?section=GeneDetail&amp;page=geneDetail&amp;gene_oid=638265535"/>
    <hyperlink ref="R159" r:id="rId121" display="http://img.jgi.doe.gov/cgi-bin/w/main.cgi?exportGenes=1&amp;exportType=nucleic&amp;gene_oid=638265535&amp;up_stream=0&amp;down_stream=0"/>
    <hyperlink ref="C161" r:id="rId122" display="http://metacyc.com/META/NEW-IMAGE?type=REACTION&amp;object=THRESYN-RXN"/>
    <hyperlink ref="Q161" r:id="rId123" display="http://img.jgi.doe.gov/cgi-bin/w/main.cgi?section=GeneDetail&amp;page=geneDetail&amp;gene_oid=638263138"/>
    <hyperlink ref="R161" r:id="rId124" display="http://img.jgi.doe.gov/cgi-bin/w/main.cgi?exportGenes=1&amp;exportType=nucleic&amp;gene_oid=638263138&amp;up_stream=0&amp;down_stream=0"/>
    <hyperlink ref="C105" r:id="rId125" display="http://metacyc.com/META/NEW-IMAGE?type=REACTION&amp;object=THREDEHYD-RXN"/>
    <hyperlink ref="Q105" r:id="rId126" display="http://img.jgi.doe.gov/cgi-bin/w/main.cgi?section=GeneDetail&amp;page=geneDetail&amp;gene_oid=638264390"/>
    <hyperlink ref="R105" r:id="rId127" display="http://img.jgi.doe.gov/cgi-bin/w/main.cgi?exportGenes=1&amp;exportType=nucleic&amp;gene_oid=638264390&amp;up_stream=0&amp;down_stream=0"/>
    <hyperlink ref="C172" r:id="rId128" display="http://metacyc.com/META/NEW-IMAGE?type=REACTION&amp;object=THREONINE-ALDOLASE-RXN"/>
    <hyperlink ref="C163" r:id="rId129" display="http://metacyc.com/META/NEW-IMAGE?type=REACTION&amp;object=4.3.1.17-RXN"/>
    <hyperlink ref="Q163" r:id="rId130" display="http://img.jgi.doe.gov/cgi-bin/w/main.cgi?section=GeneDetail&amp;page=geneDetail&amp;gene_oid=638259549"/>
    <hyperlink ref="R163" r:id="rId131" display="http://img.jgi.doe.gov/cgi-bin/w/main.cgi?exportGenes=1&amp;exportType=nucleic&amp;gene_oid=638259549&amp;up_stream=0&amp;down_stream=0"/>
    <hyperlink ref="C165" r:id="rId132" display="http://metacyc.com/META/NEW-IMAGE?type=REACTION&amp;object=PGLYCDEHYDROG-RXN"/>
    <hyperlink ref="Q165" r:id="rId133" display="http://img.jgi.doe.gov/cgi-bin/w/main.cgi?section=GeneDetail&amp;page=geneDetail&amp;gene_oid=638265505"/>
    <hyperlink ref="R165" r:id="rId134" display="http://img.jgi.doe.gov/cgi-bin/w/main.cgi?exportGenes=1&amp;exportType=nucleic&amp;gene_oid=638265505&amp;up_stream=0&amp;down_stream=0"/>
    <hyperlink ref="Q166" r:id="rId135" display="http://img.jgi.doe.gov/cgi-bin/w/main.cgi?section=GeneDetail&amp;page=geneDetail&amp;gene_oid=638261073"/>
    <hyperlink ref="R166" r:id="rId136" display="http://img.jgi.doe.gov/cgi-bin/w/main.cgi?exportGenes=1&amp;exportType=nucleic&amp;gene_oid=638261073&amp;up_stream=0&amp;down_stream=0"/>
    <hyperlink ref="C168" r:id="rId137" display="http://metacyc.com/META/NEW-IMAGE?type=REACTION&amp;object=PSERTRANSAM-RXN"/>
    <hyperlink ref="Q168" r:id="rId138" display="http://img.jgi.doe.gov/cgi-bin/w/main.cgi?section=GeneDetail&amp;page=geneDetail&amp;gene_oid=638266905"/>
    <hyperlink ref="R168" r:id="rId139" display="http://img.jgi.doe.gov/cgi-bin/w/main.cgi?exportGenes=1&amp;exportType=nucleic&amp;gene_oid=638266905&amp;up_stream=0&amp;down_stream=0"/>
    <hyperlink ref="C170" r:id="rId140" display="http://metacyc.com/META/NEW-IMAGE?type=REACTION&amp;object=RXN0-5114"/>
    <hyperlink ref="Q170" r:id="rId141" display="http://img.jgi.doe.gov/cgi-bin/w/main.cgi?section=GeneDetail&amp;page=geneDetail&amp;gene_oid=645778130"/>
    <hyperlink ref="R170" r:id="rId142" display="http://img.jgi.doe.gov/cgi-bin/w/main.cgi?exportGenes=1&amp;exportType=nucleic&amp;gene_oid=645778130&amp;up_stream=0&amp;down_stream=0"/>
    <hyperlink ref="Q172" r:id="rId143" display="http://img.jgi.doe.gov/cgi-bin/w/main.cgi?section=GeneDetail&amp;page=geneDetail&amp;gene_oid=638262024"/>
    <hyperlink ref="R172" r:id="rId144" display="http://img.jgi.doe.gov/cgi-bin/w/main.cgi?exportGenes=1&amp;exportType=nucleic&amp;gene_oid=638262024&amp;up_stream=0&amp;down_stream=0"/>
    <hyperlink ref="Q173" r:id="rId145" display="http://img.jgi.doe.gov/cgi-bin/w/main.cgi?section=GeneDetail&amp;page=geneDetail&amp;gene_oid=638262024"/>
    <hyperlink ref="R173" r:id="rId146" display="http://img.jgi.doe.gov/cgi-bin/w/main.cgi?exportGenes=1&amp;exportType=nucleic&amp;gene_oid=638262024&amp;up_stream=0&amp;down_stream=0"/>
    <hyperlink ref="C175" r:id="rId147" display="http://metacyc.com/META/NEW-IMAGE?type=REACTION&amp;object=GLYOHMETRANS-RXN"/>
    <hyperlink ref="Q175" r:id="rId148" display="http://img.jgi.doe.gov/cgi-bin/w/main.cgi?section=GeneDetail&amp;page=geneDetail&amp;gene_oid=645770309"/>
    <hyperlink ref="R175" r:id="rId149" display="http://img.jgi.doe.gov/cgi-bin/w/main.cgi?exportGenes=1&amp;exportType=nucleic&amp;gene_oid=645770309&amp;up_stream=0&amp;down_stream=0"/>
    <hyperlink ref="Q176" r:id="rId150" display="http://img.jgi.doe.gov/cgi-bin/w/main.cgi?section=GeneDetail&amp;page=geneDetail&amp;gene_oid=638261308"/>
    <hyperlink ref="R176" r:id="rId151" display="http://img.jgi.doe.gov/cgi-bin/w/main.cgi?exportGenes=1&amp;exportType=nucleic&amp;gene_oid=638261308&amp;up_stream=0&amp;down_stream=0"/>
    <hyperlink ref="Q178" r:id="rId152" display="http://img.jgi.doe.gov/cgi-bin/w/main.cgi?section=GeneDetail&amp;page=geneDetail&amp;gene_oid=645757047"/>
    <hyperlink ref="R178" r:id="rId153" display="http://img.jgi.doe.gov/cgi-bin/w/main.cgi?exportGenes=1&amp;exportType=nucleic&amp;gene_oid=645757047&amp;up_stream=0&amp;down_stream=0"/>
    <hyperlink ref="C178" r:id="rId154" display="http://metacyc.com/META/NEW-IMAGE?type=REACTION&amp;object=DIHYDLIPOXN-RXN"/>
    <hyperlink ref="C177" r:id="rId155" display="http://metacyc.com/META/NEW-IMAGE?type=REACTION&amp;object=GCVMULTI-RXN"/>
    <hyperlink ref="C179" r:id="rId156" display="http://metacyc.com/META/NEW-IMAGE?type=REACTION&amp;object=GCVT-RXN"/>
    <hyperlink ref="Q179" r:id="rId157" display="http://img.jgi.doe.gov/cgi-bin/w/main.cgi?section=GeneDetail&amp;page=geneDetail&amp;gene_oid=638259917"/>
    <hyperlink ref="R179" r:id="rId158" display="http://img.jgi.doe.gov/cgi-bin/w/main.cgi?exportGenes=1&amp;exportType=nucleic&amp;gene_oid=638259917&amp;up_stream=0&amp;down_stream=0"/>
    <hyperlink ref="C180" r:id="rId159" display="http://metacyc.com/META/NEW-IMAGE?type=REACTION&amp;object=GCVP-RXN"/>
    <hyperlink ref="Q180" r:id="rId160" display="http://img.jgi.doe.gov/cgi-bin/w/main.cgi?section=GeneDetail&amp;page=geneDetail&amp;gene_oid=638264051"/>
    <hyperlink ref="R180" r:id="rId161" display="http://img.jgi.doe.gov/cgi-bin/w/main.cgi?exportGenes=1&amp;exportType=nucleic&amp;gene_oid=638264051&amp;up_stream=0&amp;down_stream=0"/>
    <hyperlink ref="C197" r:id="rId162" display="http://metacyc.com/META/NEW-IMAGE?type=REACTION&amp;object=CYSTAGLY-RXN"/>
    <hyperlink ref="C195" r:id="rId163" display="http://metacyc.com/META/NEW-IMAGE?type=REACTION&amp;object=CYSTATHIONINE-BETA-SYNTHASE-RXN"/>
    <hyperlink ref="Q197" r:id="rId164" display="http://img.jgi.doe.gov/cgi-bin/w/main.cgi?section=GeneDetail&amp;page=geneDetail&amp;gene_oid=638268775"/>
    <hyperlink ref="R197" r:id="rId165" display="http://img.jgi.doe.gov/cgi-bin/w/main.cgi?exportGenes=1&amp;exportType=nucleic&amp;gene_oid=638268775&amp;up_stream=0&amp;down_stream=0"/>
    <hyperlink ref="Q195" r:id="rId166" display="http://img.jgi.doe.gov/cgi-bin/w/main.cgi?section=GeneDetail&amp;page=geneDetail&amp;gene_oid=638261289"/>
    <hyperlink ref="R195" r:id="rId167" display="http://img.jgi.doe.gov/cgi-bin/w/main.cgi?exportGenes=1&amp;exportType=nucleic&amp;gene_oid=638261289&amp;up_stream=0&amp;down_stream=0"/>
    <hyperlink ref="G191" r:id="rId168" display="http://asco.gersteinlab.org/glio/gene/21251/"/>
    <hyperlink ref="G188" r:id="rId169" display="http://asco.gersteinlab.org/glio/gene/20651/"/>
    <hyperlink ref="G189" r:id="rId170" display="http://asco.gersteinlab.org/glio/gene/12097/"/>
    <hyperlink ref="G186" r:id="rId171" display="http://asco.gersteinlab.org/glio/gene/17819/"/>
    <hyperlink ref="G184" r:id="rId172" display="http://asco.gersteinlab.org/glio/gene/14215/"/>
    <hyperlink ref="G182" r:id="rId173" display="http://asco.gersteinlab.org/glio/gene/13657/"/>
    <hyperlink ref="G199" r:id="rId174" display="http://asco.gersteinlab.org/glio/gene/15386/"/>
    <hyperlink ref="F191" r:id="rId175" display="http://www.genome.jp/dbget-bin/www_bget?ko+K01740"/>
    <hyperlink ref="F188" r:id="rId176" display="http://www.genome.jp/dbget-bin/www_bget?ko+K00641"/>
    <hyperlink ref="F189" r:id="rId177" display="http://www.genome.jp/dbget-bin/www_bget?ko+K00641"/>
    <hyperlink ref="F186" r:id="rId178" display="http://www.genome.jp/dbget-bin/www_bget?ko+K00003"/>
    <hyperlink ref="F184" r:id="rId179" display="http://www.genome.jp/dbget-bin/www_bget?ko+K00133"/>
    <hyperlink ref="F182" r:id="rId180" display="http://www.genome.jp/dbget-bin/www_bget?ko+K00928"/>
    <hyperlink ref="F199" r:id="rId181" display="http://www.genome.jp/dbget-bin/www_bget?ko+K00549"/>
    <hyperlink ref="F193" r:id="rId182" display="http://www.genome.jp/dbget-bin/www_bget?ko+K01760"/>
    <hyperlink ref="G193" r:id="rId183" display="http://asco.gersteinlab.org/glio/gene/18608/"/>
    <hyperlink ref="C182" r:id="rId184" display="http://metacyc.com/META/NEW-IMAGE?type=REACTION&amp;object=ASPARTATEKIN-RXN"/>
    <hyperlink ref="Q182" r:id="rId185" display="http://img.jgi.doe.gov/cgi-bin/w/main.cgi?section=GeneDetail&amp;page=geneDetail&amp;gene_oid=638265513"/>
    <hyperlink ref="R182" r:id="rId186" display="http://img.jgi.doe.gov/cgi-bin/w/main.cgi?exportGenes=1&amp;exportType=nucleic&amp;gene_oid=638265513&amp;up_stream=0&amp;down_stream=0"/>
    <hyperlink ref="C184" r:id="rId187" display="http://metacyc.com/META/NEW-IMAGE?type=REACTION&amp;object=ASPARTATE-SEMIALDEHYDE-DEHYDROGENASE-RXN"/>
    <hyperlink ref="Q184" r:id="rId188" display="http://img.jgi.doe.gov/cgi-bin/w/main.cgi?section=GeneDetail&amp;page=geneDetail&amp;gene_oid=645752272"/>
    <hyperlink ref="R184" r:id="rId189" display="http://img.jgi.doe.gov/cgi-bin/w/main.cgi?exportGenes=1&amp;exportType=nucleic&amp;gene_oid=645752272&amp;up_stream=0&amp;down_stream=0"/>
    <hyperlink ref="C186" r:id="rId190" display="http://metacyc.com/META/NEW-IMAGE?type=REACTION&amp;object=HOMOSERDEHYDROG-RXN"/>
    <hyperlink ref="Q186" r:id="rId191" display="http://img.jgi.doe.gov/cgi-bin/w/main.cgi?section=GeneDetail&amp;page=geneDetail&amp;gene_oid=638263406"/>
    <hyperlink ref="R186" r:id="rId192" display="http://img.jgi.doe.gov/cgi-bin/w/main.cgi?exportGenes=1&amp;exportType=nucleic&amp;gene_oid=638263406&amp;up_stream=0&amp;down_stream=0"/>
    <hyperlink ref="C188" r:id="rId193" display="http://metacyc.com/META/NEW-IMAGE?type=REACTION&amp;object=HOMOSERINE-O-ACETYLTRANSFERASE-RXN"/>
    <hyperlink ref="Q188" r:id="rId194" display="http://img.jgi.doe.gov/cgi-bin/w/main.cgi?section=GeneDetail&amp;page=geneDetail&amp;gene_oid=638265820"/>
    <hyperlink ref="R188" r:id="rId195" display="http://img.jgi.doe.gov/cgi-bin/w/main.cgi?exportGenes=1&amp;exportType=nucleic&amp;gene_oid=638265820&amp;up_stream=0&amp;down_stream=0"/>
    <hyperlink ref="Q189" r:id="rId196" display="http://img.jgi.doe.gov/cgi-bin/w/main.cgi?section=GeneDetail&amp;page=geneDetail&amp;gene_oid=638265680"/>
    <hyperlink ref="R189" r:id="rId197" display="http://img.jgi.doe.gov/cgi-bin/w/main.cgi?exportGenes=1&amp;exportType=nucleic&amp;gene_oid=638265680&amp;up_stream=0&amp;down_stream=0"/>
    <hyperlink ref="C191" r:id="rId198" display="http://metacyc.com/META/NEW-IMAGE?type=REACTION&amp;object=ACETYLHOMOSER-CYS-RXN"/>
    <hyperlink ref="Q191" r:id="rId199" display="http://img.jgi.doe.gov/cgi-bin/w/main.cgi?section=GeneDetail&amp;page=geneDetail&amp;gene_oid=638265480"/>
    <hyperlink ref="R191" r:id="rId200" display="http://img.jgi.doe.gov/cgi-bin/w/main.cgi?exportGenes=1&amp;exportType=nucleic&amp;gene_oid=638265480&amp;up_stream=0&amp;down_stream=0"/>
    <hyperlink ref="C193" r:id="rId201" display="http://metacyc.com/META/NEW-IMAGE?type=REACTION&amp;object=CYSTATHIONINE-BETA-LYASE-RXN"/>
    <hyperlink ref="Q193" r:id="rId202" display="http://img.jgi.doe.gov/cgi-bin/w/main.cgi?section=GeneDetail&amp;page=geneDetail&amp;gene_oid=638210593"/>
    <hyperlink ref="R193" r:id="rId203" display="http://img.jgi.doe.gov/cgi-bin/w/main.cgi?exportGenes=1&amp;exportType=nucleic&amp;gene_oid=638210593&amp;up_stream=0&amp;down_stream=0"/>
    <hyperlink ref="C199" r:id="rId204" display="http://metacyc.com/META/NEW-IMAGE?type=REACTION&amp;object=HOMOCYSMET-RXN"/>
    <hyperlink ref="Q199" r:id="rId205" display="http://img.jgi.doe.gov/cgi-bin/w/main.cgi?section=GeneDetail&amp;page=geneDetail&amp;gene_oid=638264311"/>
    <hyperlink ref="R199" r:id="rId206" display="http://img.jgi.doe.gov/cgi-bin/w/main.cgi?exportGenes=1&amp;exportType=nucleic&amp;gene_oid=638264311&amp;up_stream=0&amp;down_stream=0"/>
    <hyperlink ref="G124" r:id="rId207" display="http://asco.gersteinlab.org/glio/gene/15092/"/>
    <hyperlink ref="G120" r:id="rId208" display="http://asco.gersteinlab.org/glio/gene/12862/"/>
    <hyperlink ref="G116" r:id="rId209" display="http://asco.gersteinlab.org/glio/gene/16231/"/>
    <hyperlink ref="G117" r:id="rId210" display="http://asco.gersteinlab.org/glio/gene/14700/"/>
    <hyperlink ref="G113" r:id="rId211" display="http://asco.gersteinlab.org/glio/gene/14844/"/>
    <hyperlink ref="G110" r:id="rId212" display="http://asco.gersteinlab.org/glio/gene/17497/"/>
    <hyperlink ref="G107" r:id="rId213" display="http://asco.gersteinlab.org/glio/gene/13319/"/>
    <hyperlink ref="G108" r:id="rId214" display="http://asco.gersteinlab.org/glio/gene/20179/"/>
    <hyperlink ref="G122" r:id="rId215" display="http://asco.gersteinlab.org/glio/gene/15084/"/>
    <hyperlink ref="F124" r:id="rId216" display="http://www.genome.jp/dbget-bin/www_bget?ko+K00052"/>
    <hyperlink ref="F120" r:id="rId217" display="http://www.genome.jp/dbget-bin/www_bget?ko+K01649"/>
    <hyperlink ref="F116" r:id="rId218" display="http://www.genome.jp/dbget-bin/www_bget?ko+K00826"/>
    <hyperlink ref="F117" r:id="rId219" display="http://www.genome.jp/dbget-bin/www_bget?ko+K00826"/>
    <hyperlink ref="F113" r:id="rId220" display="http://www.genome.jp/dbget-bin/www_bget?ko+K01687"/>
    <hyperlink ref="F110" r:id="rId221" display="http://www.genome.jp/dbget-bin/www_bget?ko+K00053"/>
    <hyperlink ref="F107" r:id="rId222" display="http://www.genome.jp/dbget-bin/www_bget?ko+K01653"/>
    <hyperlink ref="F108" r:id="rId223" display="http://www.genome.jp/dbget-bin/www_bget?ko+K01652"/>
    <hyperlink ref="F122" r:id="rId224" display="http://www.genome.jp/dbget-bin/www_bget?ko+K01702"/>
    <hyperlink ref="C107" r:id="rId225" display="http://metacyc.com/META/NEW-IMAGE?type=REACTION&amp;object=ACETOLACTSYN-RXN"/>
    <hyperlink ref="C108" r:id="rId226" display="http://metacyc.com/META/NEW-IMAGE?type=REACTION&amp;object=ACETOOHBUTSYN-RXN"/>
    <hyperlink ref="Q107" r:id="rId227" display="http://img.jgi.doe.gov/cgi-bin/w/main.cgi?section=GeneDetail&amp;page=geneDetail&amp;gene_oid=638264296"/>
    <hyperlink ref="R107" r:id="rId228" display="http://img.jgi.doe.gov/cgi-bin/w/main.cgi?exportGenes=1&amp;exportType=nucleic&amp;gene_oid=638264296&amp;up_stream=0&amp;down_stream=0"/>
    <hyperlink ref="Q108" r:id="rId229" display="http://img.jgi.doe.gov/cgi-bin/w/main.cgi?section=GeneDetail&amp;page=geneDetail&amp;gene_oid=638263270"/>
    <hyperlink ref="R108" r:id="rId230" display="http://img.jgi.doe.gov/cgi-bin/w/main.cgi?exportGenes=1&amp;exportType=nucleic&amp;gene_oid=638263270&amp;up_stream=0&amp;down_stream=0"/>
    <hyperlink ref="Q110" r:id="rId231" display="http://img.jgi.doe.gov/cgi-bin/w/main.cgi?section=GeneDetail&amp;page=geneDetail&amp;gene_oid=645763732"/>
    <hyperlink ref="R110" r:id="rId232" display="http://img.jgi.doe.gov/cgi-bin/w/main.cgi?exportGenes=1&amp;exportType=nucleic&amp;gene_oid=645763732&amp;up_stream=0&amp;down_stream=0"/>
    <hyperlink ref="C110" r:id="rId233" display="http://metacyc.com/META/NEW-IMAGE?type=REACTION&amp;object=ACETOLACTREDUCTOISOM-RXN"/>
    <hyperlink ref="C111" r:id="rId234" display="http://metacyc.com/META/NEW-IMAGE?type=REACTION&amp;object=ACETOOHBUTREDUCTOISOM-RXN"/>
    <hyperlink ref="C113" r:id="rId235" display="http://metacyc.com/META/NEW-IMAGE?type=REACTION&amp;object=DIHYDROXYISOVALDEHYDRAT-RXN"/>
    <hyperlink ref="C114" r:id="rId236" display="http://metacyc.com/META/NEW-IMAGE?type=REACTION&amp;object=DIHYDROXYMETVALDEHYDRAT-RXN"/>
    <hyperlink ref="Q113" r:id="rId237" display="http://img.jgi.doe.gov/cgi-bin/w/main.cgi?section=GeneDetail&amp;page=geneDetail&amp;gene_oid=638261951"/>
    <hyperlink ref="R113" r:id="rId238" display="http://img.jgi.doe.gov/cgi-bin/w/main.cgi?exportGenes=1&amp;exportType=nucleic&amp;gene_oid=638261951&amp;up_stream=0&amp;down_stream=0"/>
    <hyperlink ref="C116" r:id="rId239" display="http://metacyc.com/META/NEW-IMAGE?type=REACTION&amp;object=BRANCHED-CHAINAMINOTRANSFERILEU-RXN"/>
    <hyperlink ref="C117" r:id="rId240" display="http://metacyc.com/META/NEW-IMAGE?type=REACTION&amp;object=BRANCHED-CHAINAMINOTRANSFERLEU-RXN"/>
    <hyperlink ref="C118" r:id="rId241" display="http://metacyc.com/META/NEW-IMAGE?type=REACTION&amp;object=BRANCHED-CHAINAMINOTRANSFERVAL-RXN"/>
    <hyperlink ref="Q116" r:id="rId242" display="http://img.jgi.doe.gov/cgi-bin/w/main.cgi?section=GeneDetail&amp;page=geneDetail&amp;gene_oid=645753328"/>
    <hyperlink ref="R116" r:id="rId243" display="http://img.jgi.doe.gov/cgi-bin/w/main.cgi?exportGenes=1&amp;exportType=nucleic&amp;gene_oid=645753328&amp;up_stream=0&amp;down_stream=0"/>
    <hyperlink ref="Q117" r:id="rId244" display="http://img.jgi.doe.gov/cgi-bin/w/main.cgi?section=GeneDetail&amp;page=geneDetail&amp;gene_oid=645760037"/>
    <hyperlink ref="R117" r:id="rId245" display="http://img.jgi.doe.gov/cgi-bin/w/main.cgi?exportGenes=1&amp;exportType=nucleic&amp;gene_oid=645760037&amp;up_stream=0&amp;down_stream=0"/>
    <hyperlink ref="C120" r:id="rId246" display="http://metacyc.com/META/NEW-IMAGE?type=REACTION&amp;object=2-ISOPROPYLMALATESYN-RXN"/>
    <hyperlink ref="Q120" r:id="rId247" display="http://img.jgi.doe.gov/cgi-bin/w/main.cgi?section=GeneDetail&amp;page=geneDetail&amp;gene_oid=638260353"/>
    <hyperlink ref="R120" r:id="rId248" display="http://img.jgi.doe.gov/cgi-bin/w/main.cgi?exportGenes=1&amp;exportType=nucleic&amp;gene_oid=638260353&amp;up_stream=0&amp;down_stream=0"/>
    <hyperlink ref="C122" r:id="rId249" display="http://metacyc.com/META/NEW-IMAGE?type=REACTION&amp;object=RXN-13163"/>
    <hyperlink ref="Q122" r:id="rId250" display="http://img.jgi.doe.gov/cgi-bin/w/main.cgi?section=GeneDetail&amp;page=geneDetail&amp;gene_oid=638261654"/>
    <hyperlink ref="R122" r:id="rId251" display="http://img.jgi.doe.gov/cgi-bin/w/main.cgi?exportGenes=1&amp;exportType=nucleic&amp;gene_oid=638261654&amp;up_stream=0&amp;down_stream=0"/>
    <hyperlink ref="C124" r:id="rId252" display="http://metacyc.com/META/NEW-IMAGE?type=REACTION&amp;object=RXN-13158"/>
    <hyperlink ref="Q124" r:id="rId253" display="http://img.jgi.doe.gov/cgi-bin/w/main.cgi?section=GeneDetail&amp;page=geneDetail&amp;gene_oid=638260429"/>
    <hyperlink ref="R124" r:id="rId254" display="http://img.jgi.doe.gov/cgi-bin/w/main.cgi?exportGenes=1&amp;exportType=nucleic&amp;gene_oid=638260429&amp;up_stream=0&amp;down_stream=0"/>
    <hyperlink ref="G75" r:id="rId255" display="http://asco.gersteinlab.org/glio/gene/13353/"/>
    <hyperlink ref="G72" r:id="rId256" display="http://asco.gersteinlab.org/glio/gene/20387/"/>
    <hyperlink ref="G77" r:id="rId257" display="http://asco.gersteinlab.org/glio/gene/13753/"/>
    <hyperlink ref="G90" r:id="rId258" display="http://asco.gersteinlab.org/glio/gene/20837/"/>
    <hyperlink ref="G86" r:id="rId259" display="http://asco.gersteinlab.org/glio/gene/16687/"/>
    <hyperlink ref="G92" r:id="rId260" display="http://asco.gersteinlab.org/glio/gene/15718/"/>
    <hyperlink ref="G94" r:id="rId261" display="http://asco.gersteinlab.org/glio/gene/16729/"/>
    <hyperlink ref="G100" r:id="rId262" display="http://asco.gersteinlab.org/glio/gene/14541/"/>
    <hyperlink ref="G102" r:id="rId263" display="http://asco.gersteinlab.org/glio/gene/20361/"/>
    <hyperlink ref="G103" r:id="rId264" display="http://asco.gersteinlab.org/glio/gene/12789/"/>
    <hyperlink ref="G70" r:id="rId265" display="http://asco.gersteinlab.org/glio/gene/19488/"/>
    <hyperlink ref="F75" r:id="rId266" display="http://www.genome.jp/dbget-bin/www_bget?ko+K00818"/>
    <hyperlink ref="F72" r:id="rId267" display="http://www.genome.jp/dbget-bin/www_bget?ko+K12659"/>
    <hyperlink ref="F77" r:id="rId268" display="http://www.genome.jp/dbget-bin/www_bget?ko+K00620"/>
    <hyperlink ref="F90" r:id="rId269" display="http://www.genome.jp/dbget-bin/www_bget?ko+K01476"/>
    <hyperlink ref="F86" r:id="rId270" display="http://www.genome.jp/dbget-bin/www_bget?ko+K00611"/>
    <hyperlink ref="F92" r:id="rId271" display="http://www.genome.jp/dbget-bin/www_bget?ko+K00931"/>
    <hyperlink ref="F94" r:id="rId272" display="http://www.genome.jp/dbget-bin/www_bget?ko+K00147"/>
    <hyperlink ref="F100" r:id="rId273" display="http://www.genome.jp/dbget-bin/www_bget?ko+K00318"/>
    <hyperlink ref="F102" r:id="rId274" display="http://www.genome.jp/dbget-bin/www_bget?ko+K00286"/>
    <hyperlink ref="F103" r:id="rId275" display="http://www.genome.jp/dbget-bin/www_bget?ko+K00286"/>
    <hyperlink ref="F70" r:id="rId276" display="http://www.genome.jp/dbget-bin/www_bget?ko+K00819"/>
    <hyperlink ref="G83" r:id="rId277" display="http://asco.gersteinlab.org/glio/gene/16805/"/>
    <hyperlink ref="G82" r:id="rId278" display="http://asco.gersteinlab.org/glio/gene/20939/"/>
    <hyperlink ref="G80" r:id="rId279" display="http://asco.gersteinlab.org/glio/gene/15296/"/>
    <hyperlink ref="G81" r:id="rId280" display="http://asco.gersteinlab.org/glio/gene/13746/"/>
    <hyperlink ref="F80" r:id="rId281" display="http://www.genome.jp/dbget-bin/www_bget?ko+K01956"/>
    <hyperlink ref="F83" r:id="rId282" display="http://www.genome.jp/dbget-bin/www_bget?ko+K11541"/>
    <hyperlink ref="F82" r:id="rId283" display="http://www.genome.jp/dbget-bin/www_bget?ko+K01955"/>
    <hyperlink ref="C102" r:id="rId284" display="http://metacyc.com/META/NEW-IMAGE?type=REACTION&amp;object=PYRROLINECARBREDUCT-RXN"/>
    <hyperlink ref="C100" r:id="rId285" display="http://metacyc.com/META/NEW-IMAGE?type=REACTION&amp;object=RXN-821"/>
    <hyperlink ref="C90" r:id="rId286" display="http://metacyc.com/META/NEW-IMAGE?type=REACTION&amp;object=ARGINASE-RXN"/>
    <hyperlink ref="C86" r:id="rId287" display="http://metacyc.com/META/NEW-IMAGE?type=REACTION&amp;object=ORNCARBAMTRANSFER-RXN"/>
    <hyperlink ref="C80" r:id="rId288" display="http://metacyc.com/META/NEW-IMAGE?type=REACTION&amp;object=RXN-13202"/>
    <hyperlink ref="C77" r:id="rId289" display="http://metacyc.com/META/NEW-IMAGE?type=REACTION&amp;object=N-ACETYLTRANSFER-RXN"/>
    <hyperlink ref="C78" r:id="rId290" display="http://metacyc.com/META/NEW-IMAGE?type=REACTION&amp;object=GLUTAMATE-N-ACETYLTRANSFERASE-RXN"/>
    <hyperlink ref="C75" r:id="rId291" display="http://metacyc.com/META/NEW-IMAGE?type=REACTION&amp;object=ACETYLORNTRANSAM-RXN"/>
    <hyperlink ref="C72" r:id="rId292" display="http://metacyc.com/META/NEW-IMAGE?type=REACTION&amp;object=ACETYLGLUTKIN-RXN"/>
    <hyperlink ref="C73" r:id="rId293" display="http://metacyc.com/META/NEW-IMAGE?type=REACTION&amp;object=N-ACETYLGLUTPREDUCT-RXN"/>
    <hyperlink ref="C70" r:id="rId294" display="http://metacyc.com/META/NEW-IMAGE?type=REACTION&amp;object=ORNITHINE-GLU-AMINOTRANSFORASE-RXN"/>
    <hyperlink ref="C94" r:id="rId295" display="http://metacyc.com/META/NEW-IMAGE?type=REACTION&amp;object=GLUTSEMIALDEHYDROG-RXN"/>
    <hyperlink ref="C92" r:id="rId296" display="http://metacyc.com/META/NEW-IMAGE?type=REACTION&amp;object=GLUTKIN-RXN"/>
    <hyperlink ref="Q103" r:id="rId297" display="http://img.jgi.doe.gov/cgi-bin/w/main.cgi?section=GeneDetail&amp;page=geneDetail&amp;gene_oid=638262583"/>
    <hyperlink ref="R103" r:id="rId298" display="http://img.jgi.doe.gov/cgi-bin/w/main.cgi?exportGenes=1&amp;exportType=nucleic&amp;gene_oid=638262583&amp;up_stream=0&amp;down_stream=0"/>
    <hyperlink ref="Q102" r:id="rId299" display="http://img.jgi.doe.gov/cgi-bin/w/main.cgi?section=GeneDetail&amp;page=geneDetail&amp;gene_oid=638262583"/>
    <hyperlink ref="R102" r:id="rId300" display="http://img.jgi.doe.gov/cgi-bin/w/main.cgi?exportGenes=1&amp;exportType=nucleic&amp;gene_oid=638262583&amp;up_stream=0&amp;down_stream=0"/>
    <hyperlink ref="Q100" r:id="rId301" display="http://img.jgi.doe.gov/cgi-bin/w/main.cgi?section=GeneDetail&amp;page=geneDetail&amp;gene_oid=638267190"/>
    <hyperlink ref="R100" r:id="rId302" display="http://img.jgi.doe.gov/cgi-bin/w/main.cgi?exportGenes=1&amp;exportType=nucleic&amp;gene_oid=638267190&amp;up_stream=0&amp;down_stream=0"/>
    <hyperlink ref="Q90" r:id="rId303" display="http://img.jgi.doe.gov/cgi-bin/w/main.cgi?section=GeneDetail&amp;page=geneDetail&amp;gene_oid=645762525"/>
    <hyperlink ref="R90" r:id="rId304" display="http://img.jgi.doe.gov/cgi-bin/w/main.cgi?exportGenes=1&amp;exportType=nucleic&amp;gene_oid=645762525&amp;up_stream=0&amp;down_stream=0"/>
    <hyperlink ref="Q86" r:id="rId305" display="http://img.jgi.doe.gov/cgi-bin/w/main.cgi?section=GeneDetail&amp;page=geneDetail&amp;gene_oid=638264294"/>
    <hyperlink ref="R86" r:id="rId306" display="http://img.jgi.doe.gov/cgi-bin/w/main.cgi?exportGenes=1&amp;exportType=nucleic&amp;gene_oid=638264294&amp;up_stream=0&amp;down_stream=0"/>
    <hyperlink ref="Q82" r:id="rId307" display="http://img.jgi.doe.gov/cgi-bin/w/main.cgi?section=GeneDetail&amp;page=geneDetail&amp;gene_oid=638261534"/>
    <hyperlink ref="R82" r:id="rId308" display="http://img.jgi.doe.gov/cgi-bin/w/main.cgi?exportGenes=1&amp;exportType=nucleic&amp;gene_oid=638261534&amp;up_stream=0&amp;down_stream=0"/>
    <hyperlink ref="Q81" r:id="rId309" display="http://img.jgi.doe.gov/cgi-bin/w/main.cgi?section=GeneDetail&amp;page=geneDetail&amp;gene_oid=638267906"/>
    <hyperlink ref="R81" r:id="rId310" display="http://img.jgi.doe.gov/cgi-bin/w/main.cgi?exportGenes=1&amp;exportType=nucleic&amp;gene_oid=638267906&amp;up_stream=0&amp;down_stream=0"/>
    <hyperlink ref="Q83" r:id="rId311" display="http://img.jgi.doe.gov/cgi-bin/w/main.cgi?section=GeneDetail&amp;page=geneDetail&amp;gene_oid=638267444"/>
    <hyperlink ref="R83" r:id="rId312" display="http://img.jgi.doe.gov/cgi-bin/w/main.cgi?exportGenes=1&amp;exportType=nucleic&amp;gene_oid=638267444&amp;up_stream=0&amp;down_stream=0"/>
    <hyperlink ref="Q80" r:id="rId313" display="http://img.jgi.doe.gov/cgi-bin/w/main.cgi?section=GeneDetail&amp;page=geneDetail&amp;gene_oid=638265634"/>
    <hyperlink ref="R80" r:id="rId314" display="http://img.jgi.doe.gov/cgi-bin/w/main.cgi?exportGenes=1&amp;exportType=nucleic&amp;gene_oid=638265634&amp;up_stream=0&amp;down_stream=0"/>
    <hyperlink ref="Q77" r:id="rId315" display="http://img.jgi.doe.gov/cgi-bin/w/main.cgi?section=GeneDetail&amp;page=geneDetail&amp;gene_oid=638265771"/>
    <hyperlink ref="R77" r:id="rId316" display="http://img.jgi.doe.gov/cgi-bin/w/main.cgi?exportGenes=1&amp;exportType=nucleic&amp;gene_oid=638265771&amp;up_stream=0&amp;down_stream=0"/>
    <hyperlink ref="Q75" r:id="rId317" display="http://img.jgi.doe.gov/cgi-bin/w/main.cgi?section=GeneDetail&amp;page=geneDetail&amp;gene_oid=638261775"/>
    <hyperlink ref="R75" r:id="rId318" display="http://img.jgi.doe.gov/cgi-bin/w/main.cgi?exportGenes=1&amp;exportType=nucleic&amp;gene_oid=638261775&amp;up_stream=0&amp;down_stream=0"/>
    <hyperlink ref="Q72" r:id="rId319" display="http://img.jgi.doe.gov/cgi-bin/w/main.cgi?section=GeneDetail&amp;page=geneDetail&amp;gene_oid=638266696"/>
    <hyperlink ref="R72" r:id="rId320" display="http://img.jgi.doe.gov/cgi-bin/w/main.cgi?exportGenes=1&amp;exportType=nucleic&amp;gene_oid=638266696&amp;up_stream=0&amp;down_stream=0"/>
    <hyperlink ref="Q70" r:id="rId321" display="http://img.jgi.doe.gov/cgi-bin/w/main.cgi?section=GeneDetail&amp;page=geneDetail&amp;gene_oid=638264492"/>
    <hyperlink ref="R70" r:id="rId322" display="http://img.jgi.doe.gov/cgi-bin/w/main.cgi?exportGenes=1&amp;exportType=nucleic&amp;gene_oid=638264492&amp;up_stream=0&amp;down_stream=0"/>
    <hyperlink ref="Q94" r:id="rId323" display="http://img.jgi.doe.gov/cgi-bin/w/main.cgi?section=GeneDetail&amp;page=geneDetail&amp;gene_oid=638261263"/>
    <hyperlink ref="R94" r:id="rId324" display="http://img.jgi.doe.gov/cgi-bin/w/main.cgi?exportGenes=1&amp;exportType=nucleic&amp;gene_oid=638261263&amp;up_stream=0&amp;down_stream=0"/>
    <hyperlink ref="Q92" r:id="rId325" display="http://img.jgi.doe.gov/cgi-bin/w/main.cgi?section=GeneDetail&amp;page=geneDetail&amp;gene_oid=638261285"/>
    <hyperlink ref="R92" r:id="rId326" display="http://img.jgi.doe.gov/cgi-bin/w/main.cgi?exportGenes=1&amp;exportType=nucleic&amp;gene_oid=638261285&amp;up_stream=0&amp;down_stream=0"/>
    <hyperlink ref="G56" r:id="rId327" display="http://asco.gersteinlab.org/glio/gene/16876/"/>
    <hyperlink ref="G58" r:id="rId328" display="http://asco.gersteinlab.org/glio/gene/20945/"/>
    <hyperlink ref="G60" r:id="rId329" display="http://asco.gersteinlab.org/glio/gene/21242/"/>
    <hyperlink ref="G62" r:id="rId330" display="http://asco.gersteinlab.org/glio/gene/18530/"/>
    <hyperlink ref="G64" r:id="rId331" display="http://asco.gersteinlab.org/glio/gene/16521/"/>
    <hyperlink ref="G68" r:id="rId332" display="http://asco.gersteinlab.org/glio/gene/14196/"/>
    <hyperlink ref="F56" r:id="rId333" display="http://www.genome.jp/dbget-bin/www_bget?ko+K00290"/>
    <hyperlink ref="F58" r:id="rId334" display="http://www.genome.jp/dbget-bin/www_bget?ko+K00293"/>
    <hyperlink ref="F60" r:id="rId335" display="http://www.genome.jp/dbget-bin/www_bget?ko+K00143"/>
    <hyperlink ref="F62" r:id="rId336" display="http://www.genome.jp/dbget-bin/www_bget?ko+K00838"/>
    <hyperlink ref="F64" r:id="rId337" display="http://www.genome.jp/dbget-bin/www_bget?ko+K05824"/>
    <hyperlink ref="F68" r:id="rId338" display="http://www.genome.jp/dbget-bin/www_bget?ko+K01655"/>
    <hyperlink ref="C56" r:id="rId339" display="http://metacyc.com/META/NEW-IMAGE?type=REACTION&amp;object=1.5.1.7-RXN"/>
    <hyperlink ref="C58" r:id="rId340" display="http://metacyc.com/META/NEW-IMAGE?type=REACTION&amp;object=RXN3O-127"/>
    <hyperlink ref="C60" r:id="rId341" display="http://metacyc.com/META/NEW-IMAGE?type=REACTION&amp;object=1.2.1.31-RXN"/>
    <hyperlink ref="C62" r:id="rId342" display="http://metacyc.com/META/NEW-IMAGE?type=REACTION&amp;object=2-AMINOADIPATE-AMINOTRANSFERASE-RXN"/>
    <hyperlink ref="C64" r:id="rId343" display="http://metacyc.com/META/NEW-IMAGE?type=REACTION&amp;object=RXN-7970"/>
    <hyperlink ref="C68" r:id="rId344" display="http://metacyc.com/META/NEW-IMAGE?type=REACTION&amp;object=HOMOCITRATE-SYNTHASE-RXN"/>
    <hyperlink ref="Q68" r:id="rId345" display="http://img.jgi.doe.gov/cgi-bin/w/main.cgi?section=GeneDetail&amp;page=geneDetail&amp;gene_oid=638264625"/>
    <hyperlink ref="R68" r:id="rId346" display="http://img.jgi.doe.gov/cgi-bin/w/main.cgi?exportGenes=1&amp;exportType=nucleic&amp;gene_oid=638264625&amp;up_stream=0&amp;down_stream=0"/>
    <hyperlink ref="Q66" r:id="rId347" display="http://img.jgi.doe.gov/cgi-bin/w/main.cgi?section=GeneDetail&amp;page=geneDetail&amp;gene_oid=638265849"/>
    <hyperlink ref="R66" r:id="rId348" display="http://img.jgi.doe.gov/cgi-bin/w/main.cgi?exportGenes=1&amp;exportType=nucleic&amp;gene_oid=638265849&amp;up_stream=0&amp;down_stream=0"/>
    <hyperlink ref="Q64" r:id="rId349" display="http://img.jgi.doe.gov/cgi-bin/w/main.cgi?section=GeneDetail&amp;page=geneDetail&amp;gene_oid=638267057"/>
    <hyperlink ref="R64" r:id="rId350" display="http://img.jgi.doe.gov/cgi-bin/w/main.cgi?exportGenes=1&amp;exportType=nucleic&amp;gene_oid=638267057&amp;up_stream=0&amp;down_stream=0"/>
    <hyperlink ref="Q62" r:id="rId351" display="http://img.jgi.doe.gov/cgi-bin/w/main.cgi?section=GeneDetail&amp;page=geneDetail&amp;gene_oid=638261892"/>
    <hyperlink ref="R62" r:id="rId352" display="http://img.jgi.doe.gov/cgi-bin/w/main.cgi?exportGenes=1&amp;exportType=nucleic&amp;gene_oid=638261892&amp;up_stream=0&amp;down_stream=0"/>
    <hyperlink ref="Q60" r:id="rId353" display="http://img.jgi.doe.gov/cgi-bin/w/main.cgi?section=GeneDetail&amp;page=geneDetail&amp;gene_oid=645754580"/>
    <hyperlink ref="R60" r:id="rId354" display="http://img.jgi.doe.gov/cgi-bin/w/main.cgi?exportGenes=1&amp;exportType=nucleic&amp;gene_oid=645754580&amp;up_stream=0&amp;down_stream=0"/>
    <hyperlink ref="Q58" r:id="rId355" display="http://img.jgi.doe.gov/cgi-bin/w/main.cgi?section=GeneDetail&amp;page=geneDetail&amp;gene_oid=645752879"/>
    <hyperlink ref="R58" r:id="rId356" display="http://img.jgi.doe.gov/cgi-bin/w/main.cgi?exportGenes=1&amp;exportType=nucleic&amp;gene_oid=645752879&amp;up_stream=0&amp;down_stream=0"/>
    <hyperlink ref="Q56" r:id="rId357" display="http://img.jgi.doe.gov/cgi-bin/w/main.cgi?section=GeneDetail&amp;page=geneDetail&amp;gene_oid=645766373"/>
    <hyperlink ref="R56" r:id="rId358" display="http://img.jgi.doe.gov/cgi-bin/w/main.cgi?exportGenes=1&amp;exportType=nucleic&amp;gene_oid=645766373&amp;up_stream=0&amp;down_stream=0"/>
    <hyperlink ref="G54" r:id="rId359" display="http://asco.gersteinlab.org/glio/gene/15998/"/>
    <hyperlink ref="G52" r:id="rId360" display="http://asco.gersteinlab.org/glio/gene/12100/"/>
    <hyperlink ref="G50" r:id="rId361" display="http://asco.gersteinlab.org/glio/gene/11535/"/>
    <hyperlink ref="G46" r:id="rId362" display="http://asco.gersteinlab.org/glio/gene/21016/"/>
    <hyperlink ref="G44" r:id="rId363" display="http://asco.gersteinlab.org/glio/gene/14720/"/>
    <hyperlink ref="G38" r:id="rId364" display="http://asco.gersteinlab.org/glio/gene/11585/"/>
    <hyperlink ref="F54" r:id="rId365" display="http://www.genome.jp/dbget-bin/www_bget?ko+K00013"/>
    <hyperlink ref="F52" r:id="rId366" display="http://www.genome.jp/dbget-bin/www_bget?ko+K04486"/>
    <hyperlink ref="F50" r:id="rId367" display="http://www.genome.jp/dbget-bin/www_bget?ko+K00817"/>
    <hyperlink ref="F46" r:id="rId368" display="http://www.genome.jp/dbget-bin/www_bget?ko+K02501"/>
    <hyperlink ref="F44" r:id="rId369" display="http://www.genome.jp/dbget-bin/www_bget?ko+K01814"/>
    <hyperlink ref="F38" r:id="rId370" display="http://www.genome.jp/dbget-bin/www_bget?ko+K00765"/>
    <hyperlink ref="G40" r:id="rId371" display="http://asco.gersteinlab.org/glio/gene/18038/"/>
    <hyperlink ref="G42" r:id="rId372" display="http://asco.gersteinlab.org/glio/gene/15998/"/>
    <hyperlink ref="G48" r:id="rId373" display="http://asco.gersteinlab.org/glio/gene/20391/"/>
    <hyperlink ref="F42" r:id="rId374" display="http://www.genome.jp/dbget-bin/www_bget?ko+K00013"/>
    <hyperlink ref="F48" r:id="rId375" display="http://www.genome.jp/dbget-bin/www_bget?ko+K05692"/>
    <hyperlink ref="F40" r:id="rId376" display="http://www.genome.jp/dbget-bin/www_bget?ko+K01515"/>
    <hyperlink ref="C38" r:id="rId377" display="http://metacyc.com/META/NEW-IMAGE?type=REACTION&amp;object=ATPPHOSPHORIBOSYLTRANS-RXN"/>
    <hyperlink ref="C40" r:id="rId378" display="http://metacyc.com/META/NEW-IMAGE?type=REACTION&amp;object=HISTPRATPHYD-RXN"/>
    <hyperlink ref="C42" r:id="rId379" display="http://metacyc.com/META/NEW-IMAGE?type=REACTION&amp;object=HISTCYCLOHYD-RXN"/>
    <hyperlink ref="C44" r:id="rId380" display="http://metacyc.com/META/NEW-IMAGE?type=REACTION&amp;object=PRIBFAICARPISOM-RXN"/>
    <hyperlink ref="C46" r:id="rId381" display="http://metacyc.com/META/NEW-IMAGE?type=REACTION&amp;object=GLUTAMIDOTRANS-RXN"/>
    <hyperlink ref="C48" r:id="rId382" display="http://metacyc.com/META/NEW-IMAGE?type=REACTION&amp;object=IMIDPHOSDEHYD-RXN"/>
    <hyperlink ref="C50" r:id="rId383" display="http://metacyc.com/META/NEW-IMAGE?type=REACTION&amp;object=HISTAMINOTRANS-RXN"/>
    <hyperlink ref="C52" r:id="rId384" display="http://metacyc.com/META/NEW-IMAGE?type=REACTION&amp;object=HISTIDPHOS-RXN"/>
    <hyperlink ref="C54" r:id="rId385" display="http://metacyc.com/META/NEW-IMAGE?type=REACTION&amp;object=RXN-8001"/>
    <hyperlink ref="Q54" r:id="rId386" display="http://img.jgi.doe.gov/cgi-bin/w/main.cgi?section=GeneDetail&amp;page=geneDetail&amp;gene_oid=638260309"/>
    <hyperlink ref="R54" r:id="rId387" display="http://img.jgi.doe.gov/cgi-bin/w/main.cgi?exportGenes=1&amp;exportType=nucleic&amp;gene_oid=638260309&amp;up_stream=0&amp;down_stream=0"/>
    <hyperlink ref="Q52" r:id="rId388" display="http://img.jgi.doe.gov/cgi-bin/w/main.cgi?section=GeneDetail&amp;page=geneDetail&amp;gene_oid=638264078"/>
    <hyperlink ref="R52" r:id="rId389" display="http://img.jgi.doe.gov/cgi-bin/w/main.cgi?exportGenes=1&amp;exportType=nucleic&amp;gene_oid=638264078&amp;up_stream=0&amp;down_stream=0"/>
    <hyperlink ref="Q50" r:id="rId390" display="http://img.jgi.doe.gov/cgi-bin/w/main.cgi?section=GeneDetail&amp;page=geneDetail&amp;gene_oid=638260261"/>
    <hyperlink ref="R50" r:id="rId391" display="http://img.jgi.doe.gov/cgi-bin/w/main.cgi?exportGenes=1&amp;exportType=nucleic&amp;gene_oid=638260261&amp;up_stream=0&amp;down_stream=0"/>
    <hyperlink ref="Q48" r:id="rId392" display="http://img.jgi.doe.gov/cgi-bin/w/main.cgi?section=GeneDetail&amp;page=geneDetail&amp;gene_oid=645767233"/>
    <hyperlink ref="R48" r:id="rId393" display="http://img.jgi.doe.gov/cgi-bin/w/main.cgi?exportGenes=1&amp;exportType=nucleic&amp;gene_oid=645767233&amp;up_stream=0&amp;down_stream=0"/>
    <hyperlink ref="Q46" r:id="rId394" display="http://img.jgi.doe.gov/cgi-bin/w/main.cgi?section=GeneDetail&amp;page=geneDetail&amp;gene_oid=638261251"/>
    <hyperlink ref="R46" r:id="rId395" display="http://img.jgi.doe.gov/cgi-bin/w/main.cgi?exportGenes=1&amp;exportType=nucleic&amp;gene_oid=638261251&amp;up_stream=0&amp;down_stream=0"/>
    <hyperlink ref="Q44" r:id="rId396" display="http://img.jgi.doe.gov/cgi-bin/w/main.cgi?section=GeneDetail&amp;page=geneDetail&amp;gene_oid=638265573"/>
    <hyperlink ref="R44" r:id="rId397" display="http://img.jgi.doe.gov/cgi-bin/w/main.cgi?exportGenes=1&amp;exportType=nucleic&amp;gene_oid=638265573&amp;up_stream=0&amp;down_stream=0"/>
    <hyperlink ref="Q42" r:id="rId398" display="http://img.jgi.doe.gov/cgi-bin/w/main.cgi?section=GeneDetail&amp;page=geneDetail&amp;gene_oid=638260309"/>
    <hyperlink ref="R42" r:id="rId399" display="http://img.jgi.doe.gov/cgi-bin/w/main.cgi?exportGenes=1&amp;exportType=nucleic&amp;gene_oid=638260309&amp;up_stream=0&amp;down_stream=0"/>
    <hyperlink ref="Q40" r:id="rId400" display="http://img.jgi.doe.gov/cgi-bin/w/main.cgi?section=GeneDetail&amp;page=geneDetail&amp;gene_oid=638208930"/>
    <hyperlink ref="R40" r:id="rId401" display="http://img.jgi.doe.gov/cgi-bin/w/main.cgi?exportGenes=1&amp;exportType=nucleic&amp;gene_oid=638208930&amp;up_stream=0&amp;down_stream=0"/>
    <hyperlink ref="Q38" r:id="rId402" display="http://img.jgi.doe.gov/cgi-bin/w/main.cgi?section=GeneDetail&amp;page=geneDetail&amp;gene_oid=645767839"/>
    <hyperlink ref="R38" r:id="rId403" display="http://img.jgi.doe.gov/cgi-bin/w/main.cgi?exportGenes=1&amp;exportType=nucleic&amp;gene_oid=645767839&amp;up_stream=0&amp;down_stream=0"/>
    <hyperlink ref="G36" r:id="rId404" display="http://asco.gersteinlab.org/glio/gene/15893/"/>
    <hyperlink ref="G35" r:id="rId405" display="http://asco.gersteinlab.org/glio/gene/18530/"/>
    <hyperlink ref="G34" r:id="rId406" display="http://asco.gersteinlab.org/glio/gene/11535/"/>
    <hyperlink ref="G32" r:id="rId407" display="http://asco.gersteinlab.org/glio/gene/18191/"/>
    <hyperlink ref="G33" r:id="rId408" display="http://asco.gersteinlab.org/glio/gene/14684/"/>
    <hyperlink ref="G30" r:id="rId409" display="http://asco.gersteinlab.org/glio/gene/21297/"/>
    <hyperlink ref="G28" r:id="rId410" display="http://asco.gersteinlab.org/glio/gene/12394/"/>
    <hyperlink ref="G26" r:id="rId411" display="http://asco.gersteinlab.org/glio/gene/10906/"/>
    <hyperlink ref="G24" r:id="rId412" display="http://asco.gersteinlab.org/glio/gene/13306/"/>
    <hyperlink ref="G22" r:id="rId413" display="http://asco.gersteinlab.org/glio/gene/15782/"/>
    <hyperlink ref="G18" r:id="rId414" display="http://asco.gersteinlab.org/glio/gene/13879/"/>
    <hyperlink ref="G19" r:id="rId415" display="http://asco.gersteinlab.org/glio/gene/18102/"/>
    <hyperlink ref="G15" r:id="rId416" display="http://asco.gersteinlab.org/glio/gene/15614/"/>
    <hyperlink ref="G16" r:id="rId417" display="http://asco.gersteinlab.org/glio/gene/12490/"/>
    <hyperlink ref="G8" r:id="rId418" display="http://asco.gersteinlab.org/glio/gene/20211/"/>
    <hyperlink ref="G9" r:id="rId419" display="http://asco.gersteinlab.org/glio/gene/18849/"/>
    <hyperlink ref="G4" r:id="rId420" display="http://asco.gersteinlab.org/glio/gene/21599/"/>
    <hyperlink ref="G6" r:id="rId421" display="http://asco.gersteinlab.org/glio/gene/14909/"/>
    <hyperlink ref="G5" r:id="rId422" display="http://asco.gersteinlab.org/glio/gene/12234/"/>
    <hyperlink ref="F5" r:id="rId423" display="http://www.genome.jp/dbget-bin/www_bget?ko+K01626"/>
    <hyperlink ref="F6" r:id="rId424" display="http://www.genome.jp/dbget-bin/www_bget?ko+K01626"/>
    <hyperlink ref="F4" r:id="rId425" display="http://www.genome.jp/dbget-bin/www_bget?ko+K01626"/>
    <hyperlink ref="F9" r:id="rId426" display="http://www.genome.jp/dbget-bin/www_bget?ko+K13830"/>
    <hyperlink ref="F8" r:id="rId427" display="http://www.genome.jp/dbget-bin/www_bget?ko+K01735"/>
    <hyperlink ref="F16" r:id="rId428" display="http://www.genome.jp/dbget-bin/www_bget?ko+K01736"/>
    <hyperlink ref="F15" r:id="rId429" display="http://www.genome.jp/dbget-bin/www_bget?ko+K01736"/>
    <hyperlink ref="F19" r:id="rId430" display="http://www.genome.jp/dbget-bin/www_bget?ko+K01656"/>
    <hyperlink ref="F18" r:id="rId431" display="http://www.genome.jp/dbget-bin/www_bget?ko+K01657"/>
    <hyperlink ref="F22" r:id="rId432" display="http://www.genome.jp/dbget-bin/www_bget?ko+K00766"/>
    <hyperlink ref="F24" r:id="rId433" display="http://www.genome.jp/dbget-bin/www_bget?ko+K01696"/>
    <hyperlink ref="F26" r:id="rId434" display="http://www.genome.jp/dbget-bin/www_bget?ko+K01850"/>
    <hyperlink ref="F28" r:id="rId435" display="http://www.genome.jp/dbget-bin/www_bget?ko+K00211"/>
    <hyperlink ref="F30" r:id="rId436" display="http://www.genome.jp/dbget-bin/www_bget?ko+K04518"/>
    <hyperlink ref="F33" r:id="rId437" display="http://www.genome.jp/dbget-bin/www_bget?ko+K00813"/>
    <hyperlink ref="F32" r:id="rId438" display="http://www.genome.jp/dbget-bin/www_bget?ko+K00813"/>
    <hyperlink ref="F34" r:id="rId439" display="http://www.genome.jp/dbget-bin/www_bget?ko+K00817"/>
    <hyperlink ref="F35" r:id="rId440" display="http://www.genome.jp/dbget-bin/www_bget?ko+K00838"/>
    <hyperlink ref="F36" r:id="rId441" display="http://www.genome.jp/dbget-bin/www_bget?ko+K05821"/>
    <hyperlink ref="C4" r:id="rId442" display="http://metacyc.com/META/NEW-IMAGE?type=REACTION&amp;object=DAHPSYN-RXN"/>
    <hyperlink ref="C9" r:id="rId443" display="http://metacyc.com/META/NEW-IMAGE?type=REACTION&amp;object=3-DEHYDROQUINATE-SYNTHASE-RXN"/>
    <hyperlink ref="C10" r:id="rId444" display="http://metacyc.com/META/NEW-IMAGE?type=REACTION&amp;object=3-DEHYDROQUINATE-DEHYDRATASE-RXN"/>
    <hyperlink ref="C11" r:id="rId445" display="http://metacyc.com/META/NEW-IMAGE?type=REACTION&amp;object=SHIKIMATE-5-DEHYDROGENASE-RXN"/>
    <hyperlink ref="C12" r:id="rId446" display="http://metacyc.com/META/NEW-IMAGE?type=REACTION&amp;object=SHIKIMATE-KINASE-RXN"/>
    <hyperlink ref="C13" r:id="rId447" display="http://metacyc.com/META/NEW-IMAGE?type=REACTION&amp;object=2.5.1.19-RXN"/>
    <hyperlink ref="C15" r:id="rId448" display="http://metacyc.com/META/NEW-IMAGE?type=REACTION&amp;object=CHORISMATE-SYNTHASE-RXN"/>
    <hyperlink ref="C18" r:id="rId449" display="http://metacyc.com/META/NEW-IMAGE?type=REACTION&amp;object=ANTHRANSYN-RXN"/>
    <hyperlink ref="C19" r:id="rId450" display="http://metacyc.com/META/NEW-IMAGE?type=REACTION&amp;object=IGPSYN-RXN"/>
    <hyperlink ref="C22" r:id="rId451" display="http://metacyc.com/META/NEW-IMAGE?type=REACTION&amp;object=PRTRANS-RXN"/>
    <hyperlink ref="C24" r:id="rId452" display="http://metacyc.com/META/NEW-IMAGE?type=REACTION&amp;object=TRYPSYN-RXN"/>
    <hyperlink ref="C26" r:id="rId453" display="http://metacyc.com/META/NEW-IMAGE?type=REACTION&amp;object=CHORISMATEMUT-RXN"/>
    <hyperlink ref="C20" r:id="rId454" display="http://metacyc.com/META/NEW-IMAGE?type=REACTION&amp;object=PRAISOM-RXN"/>
    <hyperlink ref="C28" r:id="rId455" display="http://metacyc.com/META/NEW-IMAGE?type=REACTION&amp;object=PREPHENATE-DEHYDROGENASE-NADP%2b-RXN"/>
    <hyperlink ref="C30" r:id="rId456" display="http://metacyc.com/META/NEW-IMAGE?type=REACTION&amp;object=PREPHENATEDEHYDRAT-RXN"/>
    <hyperlink ref="C32" r:id="rId457" display="http://metacyc.com/META/NEW-IMAGE?type=REACTION&amp;object=RXN-10814"/>
    <hyperlink ref="C33" r:id="rId458" display="http://metacyc.com/META/NEW-IMAGE?type=REACTION&amp;object=TYROSINE-AMINOTRANSFERASE-RXN"/>
    <hyperlink ref="Q4" r:id="rId459" display="http://img.jgi.doe.gov/cgi-bin/w/main.cgi?section=GeneDetail&amp;page=geneDetail&amp;gene_oid=638268091"/>
    <hyperlink ref="R4" r:id="rId460" display="http://img.jgi.doe.gov/cgi-bin/w/main.cgi?exportGenes=1&amp;exportType=nucleic&amp;gene_oid=638268091&amp;up_stream=0&amp;down_stream=0"/>
    <hyperlink ref="Q6" r:id="rId461" display="http://img.jgi.doe.gov/cgi-bin/w/main.cgi?section=GeneDetail&amp;page=geneDetail&amp;gene_oid=638268091"/>
    <hyperlink ref="R6" r:id="rId462" display="http://img.jgi.doe.gov/cgi-bin/w/main.cgi?exportGenes=1&amp;exportType=nucleic&amp;gene_oid=638268091&amp;up_stream=0&amp;down_stream=0"/>
    <hyperlink ref="Q5" r:id="rId463" display="http://img.jgi.doe.gov/cgi-bin/w/main.cgi?section=GeneDetail&amp;page=geneDetail&amp;gene_oid=645763034"/>
    <hyperlink ref="R5" r:id="rId464" display="http://img.jgi.doe.gov/cgi-bin/w/main.cgi?exportGenes=1&amp;exportType=nucleic&amp;gene_oid=645763034&amp;up_stream=0&amp;down_stream=0"/>
    <hyperlink ref="Q9" r:id="rId465" display="http://img.jgi.doe.gov/cgi-bin/w/main.cgi?section=GeneDetail&amp;page=geneDetail&amp;gene_oid=638260220"/>
    <hyperlink ref="R9" r:id="rId466" display="http://img.jgi.doe.gov/cgi-bin/w/main.cgi?exportGenes=1&amp;exportType=nucleic&amp;gene_oid=638260220&amp;up_stream=0&amp;down_stream=0"/>
    <hyperlink ref="Q15" r:id="rId467" display="http://img.jgi.doe.gov/cgi-bin/w/main.cgi?section=GeneDetail&amp;page=geneDetail&amp;gene_oid=638259628"/>
    <hyperlink ref="R15" r:id="rId468" display="http://img.jgi.doe.gov/cgi-bin/w/main.cgi?exportGenes=1&amp;exportType=nucleic&amp;gene_oid=638259628&amp;up_stream=0&amp;down_stream=0"/>
    <hyperlink ref="Q16" r:id="rId469" display="http://img.jgi.doe.gov/cgi-bin/w/main.cgi?section=GeneDetail&amp;page=geneDetail&amp;gene_oid=638259628"/>
    <hyperlink ref="R16" r:id="rId470" display="http://img.jgi.doe.gov/cgi-bin/w/main.cgi?exportGenes=1&amp;exportType=nucleic&amp;gene_oid=638259628&amp;up_stream=0&amp;down_stream=0"/>
    <hyperlink ref="Q18" r:id="rId471" display="http://img.jgi.doe.gov/cgi-bin/w/main.cgi?section=GeneDetail&amp;page=geneDetail&amp;gene_oid=638267567"/>
    <hyperlink ref="R18" r:id="rId472" display="http://img.jgi.doe.gov/cgi-bin/w/main.cgi?exportGenes=1&amp;exportType=nucleic&amp;gene_oid=638267567&amp;up_stream=0&amp;down_stream=0"/>
    <hyperlink ref="Q19" r:id="rId473" display="http://img.jgi.doe.gov/cgi-bin/w/main.cgi?section=GeneDetail&amp;page=geneDetail&amp;gene_oid=645770849"/>
    <hyperlink ref="R19" r:id="rId474" display="http://img.jgi.doe.gov/cgi-bin/w/main.cgi?exportGenes=1&amp;exportType=nucleic&amp;gene_oid=645770849&amp;up_stream=0&amp;down_stream=0"/>
    <hyperlink ref="Q22" r:id="rId475" display="http://img.jgi.doe.gov/cgi-bin/w/main.cgi?section=GeneDetail&amp;page=geneDetail&amp;gene_oid=638264772"/>
    <hyperlink ref="R22" r:id="rId476" display="http://img.jgi.doe.gov/cgi-bin/w/main.cgi?exportGenes=1&amp;exportType=nucleic&amp;gene_oid=638264772&amp;up_stream=0&amp;down_stream=0"/>
    <hyperlink ref="Q24" r:id="rId477" display="http://img.jgi.doe.gov/cgi-bin/w/main.cgi?section=GeneDetail&amp;page=geneDetail&amp;gene_oid=638261853"/>
    <hyperlink ref="R24" r:id="rId478" display="http://img.jgi.doe.gov/cgi-bin/w/main.cgi?exportGenes=1&amp;exportType=nucleic&amp;gene_oid=638261853&amp;up_stream=0&amp;down_stream=0"/>
    <hyperlink ref="Q26" r:id="rId479" display="http://img.jgi.doe.gov/cgi-bin/w/main.cgi?section=GeneDetail&amp;page=geneDetail&amp;gene_oid=638266304"/>
    <hyperlink ref="R26" r:id="rId480" display="http://img.jgi.doe.gov/cgi-bin/w/main.cgi?exportGenes=1&amp;exportType=nucleic&amp;gene_oid=638266304&amp;up_stream=0&amp;down_stream=0"/>
    <hyperlink ref="Q28" r:id="rId481" display="http://img.jgi.doe.gov/cgi-bin/w/main.cgi?section=GeneDetail&amp;page=geneDetail&amp;gene_oid=638261573"/>
    <hyperlink ref="R28" r:id="rId482" display="http://img.jgi.doe.gov/cgi-bin/w/main.cgi?exportGenes=1&amp;exportType=nucleic&amp;gene_oid=638261573&amp;up_stream=0&amp;down_stream=0"/>
    <hyperlink ref="Q30" r:id="rId483" display="http://img.jgi.doe.gov/cgi-bin/w/main.cgi?section=GeneDetail&amp;page=geneDetail&amp;gene_oid=638265522"/>
    <hyperlink ref="R30" r:id="rId484" display="http://img.jgi.doe.gov/cgi-bin/w/main.cgi?exportGenes=1&amp;exportType=nucleic&amp;gene_oid=638265522&amp;up_stream=0&amp;down_stream=0"/>
    <hyperlink ref="Q32" r:id="rId485" display="http://img.jgi.doe.gov/cgi-bin/w/main.cgi?section=GeneDetail&amp;page=geneDetail&amp;gene_oid=638261491"/>
    <hyperlink ref="R32" r:id="rId486" display="http://img.jgi.doe.gov/cgi-bin/w/main.cgi?exportGenes=1&amp;exportType=nucleic&amp;gene_oid=638261491&amp;up_stream=0&amp;down_stream=0"/>
    <hyperlink ref="Q33" r:id="rId487" display="http://img.jgi.doe.gov/cgi-bin/w/main.cgi?section=GeneDetail&amp;page=geneDetail&amp;gene_oid=645779378"/>
    <hyperlink ref="R33" r:id="rId488" display="http://img.jgi.doe.gov/cgi-bin/w/main.cgi?exportGenes=1&amp;exportType=nucleic&amp;gene_oid=645779378&amp;up_stream=0&amp;down_stream=0"/>
    <hyperlink ref="Q34" r:id="rId489" display="http://img.jgi.doe.gov/cgi-bin/w/main.cgi?section=GeneDetail&amp;page=geneDetail&amp;gene_oid=638260261"/>
    <hyperlink ref="R34" r:id="rId490" display="http://img.jgi.doe.gov/cgi-bin/w/main.cgi?exportGenes=1&amp;exportType=nucleic&amp;gene_oid=638260261&amp;up_stream=0&amp;down_stream=0"/>
    <hyperlink ref="Q35" r:id="rId491" display="http://img.jgi.doe.gov/cgi-bin/w/main.cgi?section=GeneDetail&amp;page=geneDetail&amp;gene_oid=638261892"/>
    <hyperlink ref="R35" r:id="rId492" display="http://img.jgi.doe.gov/cgi-bin/w/main.cgi?exportGenes=1&amp;exportType=nucleic&amp;gene_oid=638261892&amp;up_stream=0&amp;down_stream=0"/>
    <hyperlink ref="Q36" r:id="rId493" display="http://img.jgi.doe.gov/cgi-bin/w/main.cgi?section=GeneDetail&amp;page=geneDetail&amp;gene_oid=638265352"/>
    <hyperlink ref="R36" r:id="rId494" display="http://img.jgi.doe.gov/cgi-bin/w/main.cgi?exportGenes=1&amp;exportType=nucleic&amp;gene_oid=638265352&amp;up_stream=0&amp;down_stream=0"/>
    <hyperlink ref="F66" r:id="rId495" display="http://www.genome.jp/dbget-bin/www_bget?ko+K01705"/>
    <hyperlink ref="G66" r:id="rId496" display="http://asco.gersteinlab.org/glio/gene/11630/"/>
    <hyperlink ref="G201" r:id="rId497" display="http://asco.gersteinlab.org/glio/gene/17463/"/>
    <hyperlink ref="G202" r:id="rId498" display="http://asco.gersteinlab.org/glio/gene/12479/"/>
    <hyperlink ref="G211" r:id="rId499" display="http://asco.gersteinlab.org/glio/gene/17323/"/>
    <hyperlink ref="G204" r:id="rId500" display="http://asco.gersteinlab.org/glio/gene/20691/"/>
    <hyperlink ref="G205" r:id="rId501" display="http://asco.gersteinlab.org/glio/gene/19063/"/>
    <hyperlink ref="G209" r:id="rId502" display="http://asco.gersteinlab.org/glio/gene/11606/"/>
    <hyperlink ref="F209" r:id="rId503" display="http://www.genome.jp/dbget-bin/www_bget?ko+K00287"/>
    <hyperlink ref="F205" r:id="rId504" display="http://www.genome.jp/dbget-bin/www_bget?ko+K00288"/>
    <hyperlink ref="F204" r:id="rId505" display="http://www.genome.jp/dbget-bin/www_bget?ko+K00295"/>
    <hyperlink ref="F211" r:id="rId506" display="http://www.genome.jp/dbget-bin/www_bget?ko+K01433"/>
    <hyperlink ref="F202" r:id="rId507" display="http://www.genome.jp/dbget-bin/www_bget?ko+K00297"/>
    <hyperlink ref="F201" r:id="rId508" display="http://www.genome.jp/dbget-bin/www_bget?ko+K00297"/>
    <hyperlink ref="C201" r:id="rId509" display="http://metacyc.com/META/NEW-IMAGE?type=REACTION&amp;object=1.5.1.20-RXN"/>
    <hyperlink ref="C204" r:id="rId510" display="http://metacyc.com/META/NEW-IMAGE?type=REACTION&amp;object=1.5.1.15-RXN"/>
    <hyperlink ref="C205" r:id="rId511" display="http://metacyc.com/META/NEW-IMAGE?type=REACTION&amp;object=METHYLENETHFDEHYDROG-NADP-RXN"/>
    <hyperlink ref="C206" r:id="rId512" display="http://metacyc.com/META/NEW-IMAGE?type=REACTION&amp;object=METHENYLTHFCYCLOHYDRO-RXN"/>
    <hyperlink ref="C207" r:id="rId513" display="http://metacyc.com/META/NEW-IMAGE?type=REACTION&amp;object=FORMATETHFLIG-RXN"/>
    <hyperlink ref="C209" r:id="rId514" display="http://metacyc.com/META/NEW-IMAGE?type=REACTION&amp;object=DIHYDROFOLATEREDUCT-RXN"/>
    <hyperlink ref="C211" r:id="rId515" display="http://metacyc.com/META/NEW-IMAGE?type=REACTION&amp;object=FORMYLTHFDEFORMYL-RXN"/>
    <hyperlink ref="Q201" r:id="rId516" display="http://img.jgi.doe.gov/cgi-bin/w/main.cgi?section=GeneDetail&amp;page=geneDetail&amp;gene_oid=638210648"/>
    <hyperlink ref="R201" r:id="rId517" display="http://img.jgi.doe.gov/cgi-bin/w/main.cgi?exportGenes=1&amp;exportType=nucleic&amp;gene_oid=638210648&amp;up_stream=0&amp;down_stream=0"/>
    <hyperlink ref="Q202" r:id="rId518" display="http://img.jgi.doe.gov/cgi-bin/w/main.cgi?section=GeneDetail&amp;page=geneDetail&amp;gene_oid=638265402"/>
    <hyperlink ref="R202" r:id="rId519" display="http://img.jgi.doe.gov/cgi-bin/w/main.cgi?exportGenes=1&amp;exportType=nucleic&amp;gene_oid=638265402&amp;up_stream=0&amp;down_stream=0"/>
    <hyperlink ref="Q204" r:id="rId520" display="http://img.jgi.doe.gov/cgi-bin/w/main.cgi?section=GeneDetail&amp;page=geneDetail&amp;gene_oid=638268875"/>
    <hyperlink ref="R204" r:id="rId521" display="http://img.jgi.doe.gov/cgi-bin/w/main.cgi?exportGenes=1&amp;exportType=nucleic&amp;gene_oid=638268875&amp;up_stream=0&amp;down_stream=0"/>
    <hyperlink ref="Q205" r:id="rId522" display="http://img.jgi.doe.gov/cgi-bin/w/main.cgi?section=GeneDetail&amp;page=geneDetail&amp;gene_oid=638263106"/>
    <hyperlink ref="R205" r:id="rId523" display="http://img.jgi.doe.gov/cgi-bin/w/main.cgi?exportGenes=1&amp;exportType=nucleic&amp;gene_oid=638263106&amp;up_stream=0&amp;down_stream=0"/>
    <hyperlink ref="Q209" r:id="rId524" display="http://img.jgi.doe.gov/cgi-bin/w/main.cgi?section=GeneDetail&amp;page=geneDetail&amp;gene_oid=638214191"/>
    <hyperlink ref="R209" r:id="rId525" display="http://img.jgi.doe.gov/cgi-bin/w/main.cgi?exportGenes=1&amp;exportType=nucleic&amp;gene_oid=638214191&amp;up_stream=0&amp;down_stream=0"/>
    <hyperlink ref="Q211" r:id="rId526" display="http://img.jgi.doe.gov/cgi-bin/w/main.cgi?section=GeneDetail&amp;page=geneDetail&amp;gene_oid=645776948"/>
    <hyperlink ref="R211" r:id="rId527" display="http://img.jgi.doe.gov/cgi-bin/w/main.cgi?exportGenes=1&amp;exportType=nucleic&amp;gene_oid=645776948&amp;up_stream=0&amp;down_stream=0"/>
    <hyperlink ref="F96" r:id="rId528" display="http://www.genome.jp/dbget-bin/www_bget?ko+K00294"/>
    <hyperlink ref="G96" r:id="rId529" display="http://asco.gersteinlab.org/glio/gene/10904/"/>
    <hyperlink ref="C96" r:id="rId530" display="http://metacyc.com/META/NEW-IMAGE?type=REACTION&amp;object=RXN-14116"/>
    <hyperlink ref="Q96" r:id="rId531" display="http://img.jgi.doe.gov/cgi-bin/w/main.cgi?section=GeneDetail&amp;page=geneDetail&amp;gene_oid=638267189"/>
    <hyperlink ref="R96" r:id="rId532" display="http://img.jgi.doe.gov/cgi-bin/w/main.cgi?exportGenes=1&amp;exportType=nucleic&amp;gene_oid=638267189&amp;up_stream=0&amp;down_stream=0"/>
    <hyperlink ref="G219" r:id="rId533" display="http://asco.gersteinlab.org/glio/gene/19756/"/>
    <hyperlink ref="G221" r:id="rId534" display="http://asco.gersteinlab.org/glio/gene/14331/"/>
    <hyperlink ref="G222" r:id="rId535" display="http://asco.gersteinlab.org/glio/gene/21524/"/>
    <hyperlink ref="G217" r:id="rId536" display="http://asco.gersteinlab.org/glio/gene/20024/"/>
    <hyperlink ref="G213" r:id="rId537" display="http://asco.gersteinlab.org/glio/gene/11604/"/>
    <hyperlink ref="G215" r:id="rId538" display="http://asco.gersteinlab.org/glio/gene/14686/"/>
    <hyperlink ref="F215" r:id="rId539" display="http://www.genome.jp/dbget-bin/www_bget?ko+K00860"/>
    <hyperlink ref="F217" r:id="rId540" display="http://www.genome.jp/dbget-bin/www_bget?ko+K00390"/>
    <hyperlink ref="F213" r:id="rId541" display="http://www.genome.jp/dbget-bin/www_bget?ko+K00958"/>
    <hyperlink ref="F222" r:id="rId542" display="http://www.genome.jp/dbget-bin/www_bget?ko+K00381"/>
    <hyperlink ref="F221" r:id="rId543" display="http://www.genome.jp/dbget-bin/www_bget?ko+K00380"/>
    <hyperlink ref="F219" r:id="rId544" display="http://www.genome.jp/dbget-bin/www_bget?ko+K01082"/>
    <hyperlink ref="C219" r:id="rId545" display="http://metacyc.com/META/NEW-IMAGE?type=REACTION&amp;object=325-BISPHOSPHATE-NUCLEOTIDASE-RXN"/>
    <hyperlink ref="C221" r:id="rId546" display="http://metacyc.com/META/NEW-IMAGE?type=REACTION&amp;object=SULFITE-REDUCT-RXN"/>
    <hyperlink ref="C217" r:id="rId547" display="http://metacyc.com/META/NEW-IMAGE?type=REACTION&amp;object=1.8.4.8-RXN"/>
    <hyperlink ref="C213" r:id="rId548" display="http://metacyc.com/META/NEW-IMAGE?type=REACTION&amp;object=SULFATE-ADENYLYLTRANS-RXN"/>
    <hyperlink ref="C215" r:id="rId549" display="http://metacyc.com/META/NEW-IMAGE?type=REACTION&amp;object=ADENYLYLSULFKIN-RXN"/>
    <hyperlink ref="Q213" r:id="rId550" display="http://img.jgi.doe.gov/cgi-bin/w/main.cgi?section=GeneDetail&amp;page=geneDetail&amp;gene_oid=645778124"/>
    <hyperlink ref="R213" r:id="rId551" display="http://img.jgi.doe.gov/cgi-bin/w/main.cgi?exportGenes=1&amp;exportType=nucleic&amp;gene_oid=645778124&amp;up_stream=0&amp;down_stream=0"/>
    <hyperlink ref="Q215" r:id="rId552" display="http://img.jgi.doe.gov/cgi-bin/w/main.cgi?section=GeneDetail&amp;page=geneDetail&amp;gene_oid=638259921"/>
    <hyperlink ref="R215" r:id="rId553" display="http://img.jgi.doe.gov/cgi-bin/w/main.cgi?exportGenes=1&amp;exportType=nucleic&amp;gene_oid=638259921&amp;up_stream=0&amp;down_stream=0"/>
    <hyperlink ref="Q217" r:id="rId554" display="http://img.jgi.doe.gov/cgi-bin/w/main.cgi?section=GeneDetail&amp;page=geneDetail&amp;gene_oid=638262902"/>
    <hyperlink ref="R217" r:id="rId555" display="http://img.jgi.doe.gov/cgi-bin/w/main.cgi?exportGenes=1&amp;exportType=nucleic&amp;gene_oid=638262902&amp;up_stream=0&amp;down_stream=0"/>
    <hyperlink ref="Q219" r:id="rId556" display="http://img.jgi.doe.gov/cgi-bin/w/main.cgi?section=GeneDetail&amp;page=geneDetail&amp;gene_oid=638267224"/>
    <hyperlink ref="R219" r:id="rId557" display="http://img.jgi.doe.gov/cgi-bin/w/main.cgi?exportGenes=1&amp;exportType=nucleic&amp;gene_oid=638267224&amp;up_stream=0&amp;down_stream=0"/>
    <hyperlink ref="Q221" r:id="rId558" display="http://img.jgi.doe.gov/cgi-bin/w/main.cgi?section=GeneDetail&amp;page=geneDetail&amp;gene_oid=638267206"/>
    <hyperlink ref="R221" r:id="rId559" display="http://img.jgi.doe.gov/cgi-bin/w/main.cgi?exportGenes=1&amp;exportType=nucleic&amp;gene_oid=638267206&amp;up_stream=0&amp;down_stream=0"/>
    <hyperlink ref="Q222" r:id="rId560" display="http://img.jgi.doe.gov/cgi-bin/w/main.cgi?section=GeneDetail&amp;page=geneDetail&amp;gene_oid=638262092"/>
    <hyperlink ref="R222" r:id="rId561" display="http://img.jgi.doe.gov/cgi-bin/w/main.cgi?exportGenes=1&amp;exportType=nucleic&amp;gene_oid=638262092&amp;up_stream=0&amp;down_stream=0"/>
    <hyperlink ref="G224" r:id="rId562" display="http://asco.gersteinlab.org/glio/gene/19988/"/>
    <hyperlink ref="F224" r:id="rId563" display="http://www.genome.jp/dbget-bin/www_bget?ko+K00384"/>
    <hyperlink ref="C224" r:id="rId564" display="http://metacyc.com/META/NEW-IMAGE?type=REACTION&amp;object=THIOREDOXIN-REDUCT-NADPH-RXN"/>
    <hyperlink ref="Q224" r:id="rId565" display="http://img.jgi.doe.gov/cgi-bin/w/main.cgi?section=GeneDetail&amp;page=geneDetail&amp;gene_oid=645766614"/>
    <hyperlink ref="R224" r:id="rId566" display="http://img.jgi.doe.gov/cgi-bin/w/main.cgi?exportGenes=1&amp;exportType=nucleic&amp;gene_oid=645766614&amp;up_stream=0&amp;down_stream=0"/>
    <hyperlink ref="C84" r:id="rId567" display="http://metacyc.com/META/NEW-IMAGE?type=REACTION&amp;object=ASPCARBTRANS-RXN"/>
  </hyperlinks>
  <pageMargins left="0.7" right="0.7" top="0.75" bottom="0.75" header="0.3" footer="0.3"/>
  <pageSetup orientation="portrait" r:id="rId56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Z66"/>
  <sheetViews>
    <sheetView zoomScale="70" zoomScaleNormal="70" workbookViewId="0">
      <pane ySplit="2" topLeftCell="A3" activePane="bottomLeft" state="frozen"/>
      <selection pane="bottomLeft" activeCell="B63" sqref="B63"/>
    </sheetView>
  </sheetViews>
  <sheetFormatPr defaultRowHeight="15"/>
  <cols>
    <col min="2" max="2" width="120" bestFit="1" customWidth="1"/>
    <col min="3" max="3" width="11.28515625" customWidth="1"/>
    <col min="4" max="4" width="7.140625" customWidth="1"/>
    <col min="5" max="5" width="4.7109375" customWidth="1"/>
    <col min="8" max="8" width="8.140625" customWidth="1"/>
    <col min="9" max="9" width="6.28515625" customWidth="1"/>
    <col min="11" max="12" width="3.85546875" customWidth="1"/>
    <col min="13" max="14" width="9.140625" customWidth="1"/>
    <col min="15" max="15" width="8.5703125" customWidth="1"/>
    <col min="16" max="16" width="3.5703125" customWidth="1"/>
    <col min="17" max="17" width="15.7109375" customWidth="1"/>
    <col min="18" max="18" width="9.140625" customWidth="1"/>
    <col min="19" max="19" width="4.28515625" customWidth="1"/>
    <col min="20" max="20" width="11.140625" customWidth="1"/>
    <col min="21" max="23" width="9.140625" customWidth="1"/>
    <col min="24" max="24" width="6.85546875" customWidth="1"/>
    <col min="25" max="26" width="6.85546875" bestFit="1" customWidth="1"/>
    <col min="27" max="27" width="7.28515625" bestFit="1" customWidth="1"/>
    <col min="28" max="29" width="6.85546875" bestFit="1" customWidth="1"/>
  </cols>
  <sheetData>
    <row r="1" spans="1:52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136" t="s">
        <v>12</v>
      </c>
      <c r="Q1" s="136"/>
      <c r="R1" s="136"/>
      <c r="S1" s="136"/>
      <c r="T1" s="136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 t="s">
        <v>22821</v>
      </c>
      <c r="AM1" s="43"/>
      <c r="AN1" s="43"/>
      <c r="AO1" s="43"/>
      <c r="AP1" s="43"/>
      <c r="AQ1" s="43" t="s">
        <v>22820</v>
      </c>
      <c r="AR1" s="43"/>
      <c r="AS1" s="43"/>
      <c r="AT1" s="43"/>
      <c r="AU1" s="43"/>
      <c r="AV1" s="43" t="s">
        <v>22822</v>
      </c>
      <c r="AW1" s="43"/>
      <c r="AX1" s="43"/>
      <c r="AY1" s="43"/>
      <c r="AZ1" s="43"/>
    </row>
    <row r="2" spans="1:52">
      <c r="A2" s="43"/>
      <c r="B2" s="43"/>
      <c r="C2" s="43" t="s">
        <v>0</v>
      </c>
      <c r="D2" s="43" t="s">
        <v>2</v>
      </c>
      <c r="E2" s="43" t="s">
        <v>3</v>
      </c>
      <c r="F2" s="43"/>
      <c r="G2" s="43" t="s">
        <v>4</v>
      </c>
      <c r="H2" s="43" t="s">
        <v>630</v>
      </c>
      <c r="I2" s="43" t="s">
        <v>5</v>
      </c>
      <c r="J2" s="43" t="s">
        <v>6</v>
      </c>
      <c r="K2" s="43" t="s">
        <v>7</v>
      </c>
      <c r="L2" s="43" t="s">
        <v>8</v>
      </c>
      <c r="M2" s="43" t="s">
        <v>147</v>
      </c>
      <c r="N2" s="43" t="s">
        <v>148</v>
      </c>
      <c r="O2" s="43" t="s">
        <v>125</v>
      </c>
      <c r="P2" s="43" t="s">
        <v>9</v>
      </c>
      <c r="Q2" s="43" t="s">
        <v>36</v>
      </c>
      <c r="R2" s="43" t="s">
        <v>10</v>
      </c>
      <c r="S2" s="43" t="s">
        <v>91</v>
      </c>
      <c r="T2" s="43" t="s">
        <v>11</v>
      </c>
      <c r="U2" s="43" t="s">
        <v>285</v>
      </c>
      <c r="V2" s="43"/>
      <c r="W2" s="43"/>
      <c r="X2" s="48" t="s">
        <v>570</v>
      </c>
      <c r="Y2" s="48" t="s">
        <v>571</v>
      </c>
      <c r="Z2" s="48" t="s">
        <v>572</v>
      </c>
      <c r="AA2" s="48" t="s">
        <v>573</v>
      </c>
      <c r="AB2" s="48" t="s">
        <v>574</v>
      </c>
      <c r="AC2" s="48" t="s">
        <v>575</v>
      </c>
      <c r="AD2" s="43"/>
      <c r="AE2" s="43"/>
      <c r="AF2" s="43"/>
      <c r="AG2" s="43" t="s">
        <v>22783</v>
      </c>
      <c r="AH2" s="43" t="s">
        <v>22784</v>
      </c>
      <c r="AI2" s="43" t="s">
        <v>22785</v>
      </c>
      <c r="AJ2" s="43" t="s">
        <v>22786</v>
      </c>
      <c r="AK2" s="43"/>
      <c r="AL2" s="43" t="s">
        <v>22783</v>
      </c>
      <c r="AM2" s="43" t="s">
        <v>22784</v>
      </c>
      <c r="AN2" s="43" t="s">
        <v>22785</v>
      </c>
      <c r="AO2" s="43" t="s">
        <v>22786</v>
      </c>
      <c r="AP2" s="43"/>
      <c r="AQ2" s="43" t="s">
        <v>22783</v>
      </c>
      <c r="AR2" s="43" t="s">
        <v>22784</v>
      </c>
      <c r="AS2" s="43" t="s">
        <v>22785</v>
      </c>
      <c r="AT2" s="43" t="s">
        <v>22786</v>
      </c>
      <c r="AU2" s="43"/>
      <c r="AV2" s="43" t="s">
        <v>22783</v>
      </c>
      <c r="AW2" s="43" t="s">
        <v>22784</v>
      </c>
      <c r="AX2" s="43" t="s">
        <v>22785</v>
      </c>
      <c r="AY2" s="43" t="s">
        <v>22786</v>
      </c>
      <c r="AZ2" s="43"/>
    </row>
    <row r="3" spans="1:52">
      <c r="A3" s="75" t="str">
        <f>IF(TYPE(E3)=2,CONCATENATE("N",ROW())," ")</f>
        <v>N3</v>
      </c>
      <c r="B3" t="s">
        <v>24380</v>
      </c>
      <c r="C3" s="1" t="s">
        <v>24178</v>
      </c>
      <c r="D3" s="43" t="s">
        <v>99</v>
      </c>
      <c r="E3" t="s">
        <v>784</v>
      </c>
      <c r="F3" s="1" t="s">
        <v>23495</v>
      </c>
      <c r="G3" s="1" t="s">
        <v>23496</v>
      </c>
      <c r="H3" t="s">
        <v>4482</v>
      </c>
      <c r="I3" t="s">
        <v>23500</v>
      </c>
      <c r="J3" t="s">
        <v>23493</v>
      </c>
      <c r="K3">
        <v>1</v>
      </c>
      <c r="L3">
        <v>2</v>
      </c>
      <c r="M3" s="43" t="s">
        <v>198</v>
      </c>
      <c r="N3" s="43" t="s">
        <v>198</v>
      </c>
      <c r="O3" t="s">
        <v>180</v>
      </c>
      <c r="P3">
        <v>1</v>
      </c>
      <c r="Q3" s="8">
        <v>638264345</v>
      </c>
      <c r="R3" s="1" t="s">
        <v>23504</v>
      </c>
      <c r="S3">
        <v>78</v>
      </c>
      <c r="T3">
        <v>0</v>
      </c>
      <c r="X3" s="48">
        <v>3.91</v>
      </c>
      <c r="Y3" s="48">
        <v>4.5839999999999996</v>
      </c>
      <c r="Z3" s="48">
        <v>4.1120000000000001</v>
      </c>
      <c r="AA3" s="48">
        <v>5.476</v>
      </c>
      <c r="AB3" s="48">
        <v>5.5410000000000004</v>
      </c>
      <c r="AC3" s="48">
        <v>5.1749999999999998</v>
      </c>
    </row>
    <row r="4" spans="1:52">
      <c r="A4" s="81" t="str">
        <f t="shared" ref="A4:A60" si="0">IF(TYPE(E4)=2,CONCATENATE("N",ROW())," ")</f>
        <v>N4</v>
      </c>
      <c r="B4" t="s">
        <v>24381</v>
      </c>
      <c r="C4" s="1" t="s">
        <v>24179</v>
      </c>
      <c r="D4" s="43" t="s">
        <v>99</v>
      </c>
      <c r="E4" t="s">
        <v>129</v>
      </c>
      <c r="J4" t="s">
        <v>23503</v>
      </c>
      <c r="L4">
        <v>2</v>
      </c>
    </row>
    <row r="5" spans="1:52" s="43" customFormat="1">
      <c r="A5" s="81" t="str">
        <f t="shared" si="0"/>
        <v xml:space="preserve"> </v>
      </c>
      <c r="D5" s="43" t="s">
        <v>99</v>
      </c>
    </row>
    <row r="6" spans="1:52">
      <c r="A6" s="81" t="str">
        <f t="shared" si="0"/>
        <v>N6</v>
      </c>
      <c r="B6" t="s">
        <v>24382</v>
      </c>
      <c r="C6" s="1" t="s">
        <v>24180</v>
      </c>
      <c r="D6" s="43" t="s">
        <v>99</v>
      </c>
      <c r="E6" t="s">
        <v>129</v>
      </c>
      <c r="F6" s="1" t="s">
        <v>22995</v>
      </c>
      <c r="G6" s="1" t="s">
        <v>22944</v>
      </c>
      <c r="H6" t="s">
        <v>12608</v>
      </c>
      <c r="I6" t="s">
        <v>22994</v>
      </c>
      <c r="J6" t="s">
        <v>22993</v>
      </c>
      <c r="K6">
        <v>1</v>
      </c>
      <c r="L6">
        <v>2</v>
      </c>
      <c r="M6" s="43" t="s">
        <v>198</v>
      </c>
      <c r="N6" s="43" t="s">
        <v>198</v>
      </c>
      <c r="O6" t="s">
        <v>198</v>
      </c>
      <c r="P6">
        <v>1</v>
      </c>
      <c r="Q6" s="8">
        <v>638260398</v>
      </c>
      <c r="R6" s="1" t="s">
        <v>22996</v>
      </c>
      <c r="S6">
        <v>59</v>
      </c>
      <c r="T6" s="3">
        <v>9.0000000000000002E-167</v>
      </c>
      <c r="X6" s="48">
        <v>4.6399999999999997</v>
      </c>
      <c r="Y6" s="48">
        <v>6.53</v>
      </c>
      <c r="Z6" s="48">
        <v>2.8780000000000001</v>
      </c>
      <c r="AA6" s="48">
        <v>7.2329999999999997</v>
      </c>
      <c r="AB6" s="48">
        <v>6.5590000000000002</v>
      </c>
      <c r="AC6" s="48">
        <v>7.2160000000000002</v>
      </c>
    </row>
    <row r="7" spans="1:52">
      <c r="A7" s="81" t="str">
        <f t="shared" si="0"/>
        <v xml:space="preserve"> </v>
      </c>
      <c r="D7" s="43" t="s">
        <v>99</v>
      </c>
    </row>
    <row r="8" spans="1:52">
      <c r="A8" s="81" t="str">
        <f t="shared" si="0"/>
        <v>N8</v>
      </c>
      <c r="B8" t="s">
        <v>24383</v>
      </c>
      <c r="C8" s="1" t="s">
        <v>24181</v>
      </c>
      <c r="D8" s="43" t="s">
        <v>99</v>
      </c>
      <c r="E8" t="s">
        <v>784</v>
      </c>
      <c r="F8" s="1" t="s">
        <v>22987</v>
      </c>
      <c r="G8" s="1" t="s">
        <v>22942</v>
      </c>
      <c r="H8" t="s">
        <v>9926</v>
      </c>
      <c r="I8" t="s">
        <v>22988</v>
      </c>
      <c r="J8" t="s">
        <v>22989</v>
      </c>
      <c r="K8">
        <v>1</v>
      </c>
      <c r="L8">
        <v>4</v>
      </c>
      <c r="M8" s="43" t="s">
        <v>198</v>
      </c>
      <c r="N8" s="43" t="s">
        <v>198</v>
      </c>
      <c r="O8" s="80" t="s">
        <v>23079</v>
      </c>
      <c r="P8">
        <v>1</v>
      </c>
      <c r="Q8" s="8">
        <v>638261722</v>
      </c>
      <c r="R8" s="1" t="s">
        <v>22990</v>
      </c>
      <c r="S8">
        <v>65</v>
      </c>
      <c r="T8">
        <v>0</v>
      </c>
      <c r="X8" s="48">
        <v>3.347</v>
      </c>
      <c r="Y8" s="48">
        <v>5.0369999999999999</v>
      </c>
      <c r="Z8" s="48">
        <v>4.2389999999999999</v>
      </c>
      <c r="AA8" s="48">
        <v>3.2879999999999998</v>
      </c>
      <c r="AB8" s="48">
        <v>4.6360000000000001</v>
      </c>
      <c r="AC8" s="48">
        <v>3.302</v>
      </c>
    </row>
    <row r="9" spans="1:52">
      <c r="A9" s="81" t="str">
        <f t="shared" si="0"/>
        <v>N9</v>
      </c>
      <c r="B9" s="43" t="s">
        <v>24384</v>
      </c>
      <c r="C9" s="1" t="s">
        <v>24182</v>
      </c>
      <c r="D9" s="43" t="s">
        <v>99</v>
      </c>
      <c r="E9" t="s">
        <v>784</v>
      </c>
    </row>
    <row r="10" spans="1:52" s="43" customFormat="1">
      <c r="A10" s="81" t="str">
        <f t="shared" si="0"/>
        <v xml:space="preserve"> </v>
      </c>
      <c r="C10" s="1"/>
    </row>
    <row r="11" spans="1:52">
      <c r="A11" s="81" t="str">
        <f t="shared" si="0"/>
        <v>N11</v>
      </c>
      <c r="B11" t="s">
        <v>24385</v>
      </c>
      <c r="C11" s="1" t="s">
        <v>24183</v>
      </c>
      <c r="D11" s="43" t="s">
        <v>99</v>
      </c>
      <c r="E11" t="s">
        <v>784</v>
      </c>
      <c r="F11" s="1" t="s">
        <v>23497</v>
      </c>
      <c r="G11" s="1" t="s">
        <v>23498</v>
      </c>
      <c r="H11" s="51" t="s">
        <v>15090</v>
      </c>
      <c r="I11" t="s">
        <v>23501</v>
      </c>
      <c r="J11" t="s">
        <v>23494</v>
      </c>
      <c r="K11">
        <v>2</v>
      </c>
      <c r="L11">
        <v>1</v>
      </c>
      <c r="M11" s="43" t="s">
        <v>198</v>
      </c>
      <c r="N11" s="43" t="s">
        <v>198</v>
      </c>
      <c r="O11" t="s">
        <v>23403</v>
      </c>
      <c r="P11">
        <v>5</v>
      </c>
      <c r="Q11" s="8">
        <v>645781085</v>
      </c>
      <c r="R11" s="1" t="s">
        <v>23505</v>
      </c>
      <c r="S11">
        <v>85</v>
      </c>
      <c r="T11" s="3">
        <v>3E-160</v>
      </c>
      <c r="X11" s="48">
        <v>7.2530000000000001</v>
      </c>
      <c r="Y11" s="48">
        <v>7.9509999999999996</v>
      </c>
      <c r="Z11" s="48">
        <v>7.25</v>
      </c>
      <c r="AA11" s="48">
        <v>7.569</v>
      </c>
      <c r="AB11" s="48">
        <v>8.093</v>
      </c>
      <c r="AC11" s="48">
        <v>8.0239999999999991</v>
      </c>
    </row>
    <row r="12" spans="1:52">
      <c r="A12" s="81" t="str">
        <f t="shared" si="0"/>
        <v xml:space="preserve"> </v>
      </c>
      <c r="D12" s="43" t="s">
        <v>99</v>
      </c>
      <c r="G12" s="1" t="s">
        <v>23499</v>
      </c>
      <c r="H12" s="51" t="s">
        <v>6308</v>
      </c>
      <c r="I12" t="s">
        <v>23502</v>
      </c>
      <c r="L12">
        <v>1</v>
      </c>
      <c r="M12" t="s">
        <v>180</v>
      </c>
      <c r="N12" s="43" t="s">
        <v>198</v>
      </c>
      <c r="O12" s="43" t="s">
        <v>23403</v>
      </c>
      <c r="P12">
        <v>3</v>
      </c>
      <c r="Q12" s="8">
        <v>645766523</v>
      </c>
      <c r="R12" s="1" t="s">
        <v>23506</v>
      </c>
      <c r="S12" s="43">
        <v>76</v>
      </c>
      <c r="T12" s="3">
        <v>2.0000000000000001E-139</v>
      </c>
      <c r="X12" s="48">
        <v>4.7789999999999999</v>
      </c>
      <c r="Y12" s="48">
        <v>3.7160000000000002</v>
      </c>
      <c r="Z12" s="48">
        <v>5.7969999999999997</v>
      </c>
      <c r="AA12" s="48">
        <v>3.2519999999999998</v>
      </c>
      <c r="AB12" s="48">
        <v>2.8959999999999999</v>
      </c>
      <c r="AC12" s="48">
        <v>3.1150000000000002</v>
      </c>
    </row>
    <row r="13" spans="1:52">
      <c r="A13" s="81" t="str">
        <f t="shared" si="0"/>
        <v xml:space="preserve"> </v>
      </c>
      <c r="D13" s="43" t="s">
        <v>99</v>
      </c>
    </row>
    <row r="14" spans="1:52">
      <c r="A14" s="81" t="str">
        <f t="shared" si="0"/>
        <v>N14</v>
      </c>
      <c r="B14" t="s">
        <v>24386</v>
      </c>
      <c r="C14" s="1" t="s">
        <v>24184</v>
      </c>
      <c r="D14" s="43" t="s">
        <v>99</v>
      </c>
      <c r="E14" t="s">
        <v>784</v>
      </c>
      <c r="F14" s="1" t="s">
        <v>23531</v>
      </c>
      <c r="G14" s="90" t="s">
        <v>23515</v>
      </c>
      <c r="H14" s="51" t="s">
        <v>5402</v>
      </c>
      <c r="I14" s="61" t="s">
        <v>23585</v>
      </c>
      <c r="J14" s="91" t="s">
        <v>23532</v>
      </c>
      <c r="K14">
        <v>4</v>
      </c>
      <c r="L14">
        <v>1</v>
      </c>
      <c r="M14" s="43" t="s">
        <v>198</v>
      </c>
      <c r="N14" s="43" t="s">
        <v>198</v>
      </c>
      <c r="O14" s="43" t="s">
        <v>198</v>
      </c>
      <c r="P14">
        <v>1</v>
      </c>
      <c r="Q14" s="8">
        <v>638259721</v>
      </c>
      <c r="R14" s="1" t="s">
        <v>23610</v>
      </c>
      <c r="S14">
        <v>58</v>
      </c>
      <c r="T14" s="3">
        <v>1E-78</v>
      </c>
      <c r="X14" s="48">
        <v>5.0960000000000001</v>
      </c>
      <c r="Y14" s="48">
        <v>4.9480000000000004</v>
      </c>
      <c r="Z14" s="48">
        <v>3.1789999999999998</v>
      </c>
      <c r="AA14" s="48">
        <v>4.3230000000000004</v>
      </c>
      <c r="AB14" s="48">
        <v>3.746</v>
      </c>
      <c r="AC14" s="48">
        <v>4.617</v>
      </c>
      <c r="AD14" s="48"/>
      <c r="AE14" s="48"/>
    </row>
    <row r="15" spans="1:52">
      <c r="A15" s="81" t="str">
        <f t="shared" si="0"/>
        <v>N15</v>
      </c>
      <c r="B15" s="43" t="s">
        <v>24387</v>
      </c>
      <c r="D15" s="43" t="s">
        <v>99</v>
      </c>
      <c r="E15" s="43" t="s">
        <v>784</v>
      </c>
      <c r="F15" s="1" t="s">
        <v>23538</v>
      </c>
      <c r="G15" s="90" t="s">
        <v>23519</v>
      </c>
      <c r="H15" s="51" t="s">
        <v>8940</v>
      </c>
      <c r="I15" s="61" t="s">
        <v>23588</v>
      </c>
      <c r="J15" s="91" t="s">
        <v>23539</v>
      </c>
      <c r="L15">
        <v>1</v>
      </c>
      <c r="M15" s="43" t="s">
        <v>198</v>
      </c>
      <c r="N15" s="43" t="s">
        <v>198</v>
      </c>
      <c r="O15" s="43" t="s">
        <v>198</v>
      </c>
      <c r="P15">
        <v>5</v>
      </c>
      <c r="Q15" s="8">
        <v>645781158</v>
      </c>
      <c r="R15" s="1" t="s">
        <v>23611</v>
      </c>
      <c r="S15">
        <v>77</v>
      </c>
      <c r="T15" s="3">
        <v>9.9999999999999996E-82</v>
      </c>
      <c r="X15" s="48">
        <v>6.7610000000000001</v>
      </c>
      <c r="Y15" s="48">
        <v>6.6440000000000001</v>
      </c>
      <c r="Z15" s="48">
        <v>5.585</v>
      </c>
      <c r="AA15" s="48">
        <v>10.813000000000001</v>
      </c>
      <c r="AB15" s="48">
        <v>7.2519999999999998</v>
      </c>
      <c r="AC15" s="48">
        <v>9.8810000000000002</v>
      </c>
      <c r="AD15" s="48"/>
      <c r="AE15" s="48"/>
    </row>
    <row r="16" spans="1:52">
      <c r="A16" s="81" t="str">
        <f t="shared" si="0"/>
        <v>N16</v>
      </c>
      <c r="B16" s="43" t="s">
        <v>24388</v>
      </c>
      <c r="D16" s="43" t="s">
        <v>99</v>
      </c>
      <c r="E16" s="43" t="s">
        <v>784</v>
      </c>
      <c r="F16" s="1" t="s">
        <v>23563</v>
      </c>
      <c r="G16" s="90" t="s">
        <v>23553</v>
      </c>
      <c r="H16" s="51" t="s">
        <v>6248</v>
      </c>
      <c r="I16" s="61" t="s">
        <v>23596</v>
      </c>
      <c r="J16" s="91" t="s">
        <v>23564</v>
      </c>
      <c r="L16">
        <v>1</v>
      </c>
      <c r="M16" s="43" t="s">
        <v>198</v>
      </c>
      <c r="N16" s="43" t="s">
        <v>198</v>
      </c>
      <c r="O16" s="43" t="s">
        <v>198</v>
      </c>
      <c r="P16">
        <v>1</v>
      </c>
      <c r="Q16" s="8">
        <v>638265400</v>
      </c>
      <c r="R16" s="1" t="s">
        <v>23612</v>
      </c>
      <c r="S16">
        <v>51</v>
      </c>
      <c r="T16" s="3">
        <v>3.9999999999999999E-64</v>
      </c>
      <c r="X16" s="48">
        <v>2.194</v>
      </c>
      <c r="Y16" s="48">
        <v>1.923</v>
      </c>
      <c r="Z16" s="48">
        <v>2.2000000000000002</v>
      </c>
      <c r="AA16" s="48">
        <v>2.3340000000000001</v>
      </c>
      <c r="AB16" s="48">
        <v>1.482</v>
      </c>
      <c r="AC16" s="48">
        <v>2.3149999999999999</v>
      </c>
    </row>
    <row r="17" spans="1:31">
      <c r="A17" s="81" t="str">
        <f t="shared" si="0"/>
        <v>N17</v>
      </c>
      <c r="B17" s="43" t="s">
        <v>24389</v>
      </c>
      <c r="D17" s="43" t="s">
        <v>99</v>
      </c>
      <c r="E17" s="43" t="s">
        <v>784</v>
      </c>
      <c r="F17" s="1" t="s">
        <v>23574</v>
      </c>
      <c r="G17" s="90" t="s">
        <v>23558</v>
      </c>
      <c r="H17" s="51" t="s">
        <v>19058</v>
      </c>
      <c r="I17" s="61" t="s">
        <v>23602</v>
      </c>
      <c r="J17" s="91" t="s">
        <v>23575</v>
      </c>
      <c r="L17">
        <v>1</v>
      </c>
      <c r="M17" s="43" t="s">
        <v>198</v>
      </c>
      <c r="N17" s="43" t="s">
        <v>198</v>
      </c>
      <c r="O17" s="43" t="s">
        <v>198</v>
      </c>
      <c r="P17">
        <v>1</v>
      </c>
      <c r="Q17" s="8">
        <v>638268083</v>
      </c>
      <c r="R17" s="1" t="s">
        <v>23613</v>
      </c>
      <c r="S17">
        <v>65</v>
      </c>
      <c r="T17" s="3">
        <v>2.9999999999999999E-81</v>
      </c>
      <c r="X17" s="48">
        <v>7.0140000000000002</v>
      </c>
      <c r="Y17" s="48">
        <v>6.67</v>
      </c>
      <c r="Z17" s="48">
        <v>5.7779999999999996</v>
      </c>
      <c r="AA17" s="48">
        <v>6.8730000000000002</v>
      </c>
      <c r="AB17" s="48">
        <v>6.2110000000000003</v>
      </c>
      <c r="AC17" s="48">
        <v>6.5590000000000002</v>
      </c>
    </row>
    <row r="18" spans="1:31" s="43" customFormat="1">
      <c r="A18" s="81" t="str">
        <f t="shared" si="0"/>
        <v>N18</v>
      </c>
      <c r="B18" s="43" t="s">
        <v>24390</v>
      </c>
      <c r="E18" s="43" t="s">
        <v>784</v>
      </c>
      <c r="F18" s="1"/>
      <c r="G18" s="90"/>
      <c r="H18" s="51"/>
      <c r="I18" s="61"/>
      <c r="J18" s="91"/>
      <c r="Q18" s="8"/>
      <c r="R18" s="1"/>
      <c r="T18" s="3"/>
      <c r="X18" s="48"/>
      <c r="Y18" s="48"/>
      <c r="Z18" s="48"/>
      <c r="AA18" s="48"/>
      <c r="AB18" s="48"/>
      <c r="AC18" s="48"/>
    </row>
    <row r="19" spans="1:31" s="43" customFormat="1">
      <c r="A19" s="81" t="str">
        <f t="shared" si="0"/>
        <v>N19</v>
      </c>
      <c r="B19" s="43" t="s">
        <v>24391</v>
      </c>
      <c r="E19" s="43" t="s">
        <v>784</v>
      </c>
      <c r="F19" s="1"/>
      <c r="G19" s="90"/>
      <c r="H19" s="51"/>
      <c r="I19" s="61"/>
      <c r="J19" s="91"/>
      <c r="Q19" s="8"/>
      <c r="R19" s="1"/>
      <c r="T19" s="3"/>
      <c r="X19" s="48"/>
      <c r="Y19" s="48"/>
      <c r="Z19" s="48"/>
      <c r="AA19" s="48"/>
      <c r="AB19" s="48"/>
      <c r="AC19" s="48"/>
    </row>
    <row r="20" spans="1:31" s="43" customFormat="1">
      <c r="A20" s="81" t="str">
        <f t="shared" si="0"/>
        <v xml:space="preserve"> </v>
      </c>
      <c r="D20" s="43" t="s">
        <v>99</v>
      </c>
      <c r="F20" s="1"/>
      <c r="G20" s="90"/>
      <c r="H20" s="51"/>
      <c r="I20" s="61"/>
      <c r="J20" s="91"/>
      <c r="X20" s="48"/>
      <c r="Y20" s="48"/>
      <c r="Z20" s="48"/>
      <c r="AA20" s="48"/>
      <c r="AB20" s="48"/>
      <c r="AC20" s="48"/>
    </row>
    <row r="21" spans="1:31">
      <c r="A21" s="43" t="s">
        <v>23645</v>
      </c>
      <c r="B21" t="s">
        <v>24392</v>
      </c>
      <c r="C21" s="1" t="s">
        <v>24185</v>
      </c>
      <c r="D21" s="43" t="s">
        <v>99</v>
      </c>
      <c r="E21" t="s">
        <v>129</v>
      </c>
      <c r="F21" s="1" t="s">
        <v>23536</v>
      </c>
      <c r="G21" s="90" t="s">
        <v>23518</v>
      </c>
      <c r="H21" s="51" t="s">
        <v>12962</v>
      </c>
      <c r="I21" s="61" t="s">
        <v>23587</v>
      </c>
      <c r="J21" s="91" t="s">
        <v>23537</v>
      </c>
      <c r="K21">
        <v>1</v>
      </c>
      <c r="L21">
        <v>2</v>
      </c>
      <c r="M21" t="s">
        <v>180</v>
      </c>
      <c r="N21" s="43" t="s">
        <v>198</v>
      </c>
      <c r="O21" t="s">
        <v>198</v>
      </c>
      <c r="P21">
        <v>1</v>
      </c>
      <c r="Q21" s="8">
        <v>638266070</v>
      </c>
      <c r="R21" s="1" t="s">
        <v>23614</v>
      </c>
      <c r="S21">
        <v>55</v>
      </c>
      <c r="T21" s="3">
        <v>0</v>
      </c>
      <c r="X21" s="48">
        <v>7.7430000000000003</v>
      </c>
      <c r="Y21" s="48">
        <v>6.5030000000000001</v>
      </c>
      <c r="Z21" s="48">
        <v>6.0209999999999999</v>
      </c>
      <c r="AA21" s="48">
        <v>5.6050000000000004</v>
      </c>
      <c r="AB21" s="48">
        <v>6.1740000000000004</v>
      </c>
      <c r="AC21" s="48">
        <v>5.7320000000000002</v>
      </c>
      <c r="AD21" s="48"/>
      <c r="AE21" s="48"/>
    </row>
    <row r="22" spans="1:31" s="43" customFormat="1">
      <c r="A22" s="81" t="str">
        <f t="shared" si="0"/>
        <v xml:space="preserve"> </v>
      </c>
      <c r="C22" s="1"/>
      <c r="F22" s="1"/>
      <c r="G22" s="90"/>
      <c r="H22" s="51"/>
      <c r="I22" s="61"/>
      <c r="J22" s="91"/>
      <c r="X22" s="48"/>
      <c r="Y22" s="48"/>
      <c r="Z22" s="48"/>
      <c r="AA22" s="48"/>
      <c r="AB22" s="48"/>
      <c r="AC22" s="48"/>
      <c r="AD22" s="48"/>
      <c r="AE22" s="48"/>
    </row>
    <row r="23" spans="1:31">
      <c r="A23" s="81" t="str">
        <f t="shared" si="0"/>
        <v>N23</v>
      </c>
      <c r="B23" t="s">
        <v>24393</v>
      </c>
      <c r="C23" s="1" t="s">
        <v>24186</v>
      </c>
      <c r="D23" s="43" t="s">
        <v>99</v>
      </c>
      <c r="E23" t="s">
        <v>129</v>
      </c>
      <c r="F23" s="1" t="s">
        <v>23569</v>
      </c>
      <c r="G23" s="90" t="s">
        <v>23556</v>
      </c>
      <c r="H23" s="51" t="s">
        <v>6546</v>
      </c>
      <c r="I23" s="61" t="s">
        <v>23599</v>
      </c>
      <c r="J23" s="91" t="s">
        <v>23570</v>
      </c>
      <c r="K23">
        <v>2</v>
      </c>
      <c r="L23">
        <v>2</v>
      </c>
      <c r="M23" s="43" t="s">
        <v>180</v>
      </c>
      <c r="N23" s="43" t="s">
        <v>198</v>
      </c>
      <c r="O23" s="80" t="s">
        <v>23079</v>
      </c>
      <c r="P23">
        <v>1</v>
      </c>
      <c r="Q23" s="8">
        <v>638259216</v>
      </c>
      <c r="R23" s="1" t="s">
        <v>23615</v>
      </c>
      <c r="S23">
        <v>68</v>
      </c>
      <c r="T23" s="3">
        <v>9.0000000000000004E-73</v>
      </c>
      <c r="X23" s="48">
        <v>7.1980000000000004</v>
      </c>
      <c r="Y23" s="48">
        <v>7.8150000000000004</v>
      </c>
      <c r="Z23" s="48">
        <v>8.1430000000000007</v>
      </c>
      <c r="AA23" s="48">
        <v>7.9509999999999996</v>
      </c>
      <c r="AB23" s="48">
        <v>4.8170000000000002</v>
      </c>
      <c r="AC23" s="48">
        <v>7.6379999999999999</v>
      </c>
      <c r="AD23" s="43"/>
    </row>
    <row r="24" spans="1:31">
      <c r="A24" s="81" t="str">
        <f t="shared" si="0"/>
        <v>N24</v>
      </c>
      <c r="B24" t="s">
        <v>24394</v>
      </c>
      <c r="D24" s="43" t="s">
        <v>99</v>
      </c>
      <c r="E24" t="s">
        <v>129</v>
      </c>
      <c r="F24" s="1" t="s">
        <v>23535</v>
      </c>
      <c r="G24" s="90" t="s">
        <v>23517</v>
      </c>
      <c r="H24" s="51" t="s">
        <v>20166</v>
      </c>
      <c r="I24" s="61" t="s">
        <v>23601</v>
      </c>
      <c r="J24" s="91" t="s">
        <v>23573</v>
      </c>
      <c r="L24">
        <v>2</v>
      </c>
      <c r="M24" t="s">
        <v>198</v>
      </c>
      <c r="N24" s="43" t="s">
        <v>198</v>
      </c>
      <c r="O24" s="80" t="s">
        <v>23079</v>
      </c>
      <c r="P24">
        <v>1</v>
      </c>
      <c r="Q24" s="8">
        <v>638265510</v>
      </c>
      <c r="R24" s="1" t="s">
        <v>23616</v>
      </c>
      <c r="S24">
        <v>50</v>
      </c>
      <c r="T24" s="3">
        <v>9.9999999999999997E-61</v>
      </c>
      <c r="X24" s="48">
        <v>2.129</v>
      </c>
      <c r="Y24" s="48">
        <v>2.4380000000000002</v>
      </c>
      <c r="Z24" s="48">
        <v>0.78300000000000003</v>
      </c>
      <c r="AA24" s="48">
        <v>3.7170000000000001</v>
      </c>
      <c r="AB24" s="48">
        <v>2.3940000000000001</v>
      </c>
      <c r="AC24" s="48">
        <v>3.2429999999999999</v>
      </c>
      <c r="AD24" s="43"/>
    </row>
    <row r="25" spans="1:31" s="43" customFormat="1">
      <c r="A25" s="81" t="str">
        <f t="shared" si="0"/>
        <v xml:space="preserve"> </v>
      </c>
      <c r="D25" s="43" t="s">
        <v>99</v>
      </c>
      <c r="F25" s="1"/>
      <c r="G25" s="90"/>
      <c r="H25" s="51"/>
      <c r="I25" s="61"/>
      <c r="J25" s="91"/>
      <c r="X25" s="48"/>
      <c r="Y25" s="48"/>
      <c r="Z25" s="48"/>
      <c r="AA25" s="48"/>
      <c r="AB25" s="48"/>
      <c r="AC25" s="48"/>
    </row>
    <row r="26" spans="1:31">
      <c r="A26" s="81" t="str">
        <f t="shared" si="0"/>
        <v>N26</v>
      </c>
      <c r="B26" s="43" t="s">
        <v>24395</v>
      </c>
      <c r="C26" s="1" t="s">
        <v>24187</v>
      </c>
      <c r="D26" s="43" t="s">
        <v>99</v>
      </c>
      <c r="E26" t="s">
        <v>129</v>
      </c>
      <c r="F26" s="1" t="s">
        <v>23527</v>
      </c>
      <c r="G26" s="90" t="s">
        <v>23513</v>
      </c>
      <c r="H26" s="51" t="s">
        <v>1810</v>
      </c>
      <c r="I26" s="76" t="s">
        <v>23583</v>
      </c>
      <c r="J26" s="91" t="s">
        <v>23528</v>
      </c>
      <c r="K26">
        <v>1</v>
      </c>
      <c r="L26">
        <v>2</v>
      </c>
      <c r="M26" s="43" t="s">
        <v>198</v>
      </c>
      <c r="N26" s="43" t="s">
        <v>198</v>
      </c>
      <c r="O26" t="s">
        <v>198</v>
      </c>
      <c r="P26">
        <v>3</v>
      </c>
      <c r="Q26" s="8">
        <v>645755143</v>
      </c>
      <c r="R26" s="1" t="s">
        <v>23617</v>
      </c>
      <c r="S26">
        <v>76</v>
      </c>
      <c r="T26" s="3">
        <v>0</v>
      </c>
      <c r="X26" s="48">
        <v>4.2060000000000004</v>
      </c>
      <c r="Y26" s="48">
        <v>4.3170000000000002</v>
      </c>
      <c r="Z26" s="48">
        <v>3.8679999999999999</v>
      </c>
      <c r="AA26" s="48">
        <v>7.5960000000000001</v>
      </c>
      <c r="AB26" s="48">
        <v>6.2649999999999997</v>
      </c>
      <c r="AC26" s="48">
        <v>7.194</v>
      </c>
    </row>
    <row r="27" spans="1:31">
      <c r="A27" s="81" t="str">
        <f t="shared" si="0"/>
        <v>N27</v>
      </c>
      <c r="B27" s="43" t="s">
        <v>24396</v>
      </c>
      <c r="D27" s="43" t="s">
        <v>99</v>
      </c>
      <c r="E27" t="s">
        <v>129</v>
      </c>
      <c r="F27" s="1" t="s">
        <v>23529</v>
      </c>
      <c r="G27" s="90" t="s">
        <v>23514</v>
      </c>
      <c r="H27" s="51" t="s">
        <v>6922</v>
      </c>
      <c r="I27" s="61" t="s">
        <v>23584</v>
      </c>
      <c r="J27" s="91" t="s">
        <v>23530</v>
      </c>
      <c r="L27">
        <v>2</v>
      </c>
      <c r="M27" s="43" t="s">
        <v>198</v>
      </c>
      <c r="N27" s="43" t="s">
        <v>198</v>
      </c>
      <c r="O27" s="43" t="s">
        <v>198</v>
      </c>
      <c r="P27">
        <v>1</v>
      </c>
      <c r="Q27" s="8">
        <v>638264243</v>
      </c>
      <c r="R27" s="1" t="s">
        <v>23618</v>
      </c>
      <c r="S27">
        <v>84</v>
      </c>
      <c r="T27" s="3">
        <v>0</v>
      </c>
      <c r="X27" s="48">
        <v>3.758</v>
      </c>
      <c r="Y27" s="48">
        <v>3.3490000000000002</v>
      </c>
      <c r="Z27" s="48">
        <v>3.5680000000000001</v>
      </c>
      <c r="AA27" s="48">
        <v>2.4329999999999998</v>
      </c>
      <c r="AB27" s="48">
        <v>2.7730000000000001</v>
      </c>
      <c r="AC27" s="48">
        <v>2.2200000000000002</v>
      </c>
    </row>
    <row r="28" spans="1:31" s="43" customFormat="1">
      <c r="A28" s="81" t="str">
        <f t="shared" si="0"/>
        <v>N28</v>
      </c>
      <c r="B28" s="43" t="s">
        <v>24397</v>
      </c>
      <c r="E28" s="43" t="s">
        <v>129</v>
      </c>
      <c r="F28" s="1"/>
      <c r="G28" s="90"/>
      <c r="H28" s="51"/>
      <c r="I28" s="61"/>
      <c r="J28" s="91"/>
      <c r="Q28" s="8"/>
      <c r="R28" s="1"/>
      <c r="T28" s="3"/>
      <c r="X28" s="48"/>
      <c r="Y28" s="48"/>
      <c r="Z28" s="48"/>
      <c r="AA28" s="48"/>
      <c r="AB28" s="48"/>
      <c r="AC28" s="48"/>
    </row>
    <row r="29" spans="1:31" s="43" customFormat="1">
      <c r="A29" s="81" t="str">
        <f t="shared" si="0"/>
        <v>N29</v>
      </c>
      <c r="B29" s="43" t="s">
        <v>24398</v>
      </c>
      <c r="E29" s="43" t="s">
        <v>129</v>
      </c>
      <c r="F29" s="1"/>
      <c r="G29" s="90"/>
      <c r="H29" s="51"/>
      <c r="I29" s="61"/>
      <c r="J29" s="91"/>
      <c r="Q29" s="8"/>
      <c r="R29" s="1"/>
      <c r="T29" s="3"/>
      <c r="X29" s="48"/>
      <c r="Y29" s="48"/>
      <c r="Z29" s="48"/>
      <c r="AA29" s="48"/>
      <c r="AB29" s="48"/>
      <c r="AC29" s="48"/>
    </row>
    <row r="30" spans="1:31" s="43" customFormat="1">
      <c r="A30" s="81" t="str">
        <f t="shared" si="0"/>
        <v xml:space="preserve"> </v>
      </c>
      <c r="D30" s="43" t="s">
        <v>99</v>
      </c>
      <c r="F30" s="1"/>
      <c r="G30" s="90"/>
      <c r="H30" s="51"/>
      <c r="I30" s="61"/>
      <c r="J30" s="91"/>
      <c r="X30" s="48"/>
      <c r="Y30" s="48"/>
      <c r="Z30" s="48"/>
      <c r="AA30" s="48"/>
      <c r="AB30" s="48"/>
      <c r="AC30" s="48"/>
    </row>
    <row r="31" spans="1:31">
      <c r="A31" s="81" t="str">
        <f t="shared" si="0"/>
        <v>N31</v>
      </c>
      <c r="B31" t="s">
        <v>24399</v>
      </c>
      <c r="C31" s="1" t="s">
        <v>24188</v>
      </c>
      <c r="D31" s="43" t="s">
        <v>99</v>
      </c>
      <c r="E31" t="s">
        <v>784</v>
      </c>
      <c r="F31" s="1" t="s">
        <v>23533</v>
      </c>
      <c r="G31" s="90" t="s">
        <v>23516</v>
      </c>
      <c r="H31" s="51" t="s">
        <v>1538</v>
      </c>
      <c r="I31" s="61" t="s">
        <v>23586</v>
      </c>
      <c r="J31" s="91" t="s">
        <v>23534</v>
      </c>
      <c r="K31">
        <v>1</v>
      </c>
      <c r="L31">
        <v>2</v>
      </c>
      <c r="M31" s="43" t="s">
        <v>198</v>
      </c>
      <c r="N31" s="43" t="s">
        <v>198</v>
      </c>
      <c r="O31" s="43" t="s">
        <v>198</v>
      </c>
      <c r="P31">
        <v>1</v>
      </c>
      <c r="Q31" s="8">
        <v>638262456</v>
      </c>
      <c r="R31" s="1" t="s">
        <v>23619</v>
      </c>
      <c r="S31">
        <v>73</v>
      </c>
      <c r="T31" s="3">
        <v>0</v>
      </c>
      <c r="X31" s="48">
        <v>1.73</v>
      </c>
      <c r="Y31" s="48">
        <v>3.1469999999999998</v>
      </c>
      <c r="Z31" s="48">
        <v>1.5660000000000001</v>
      </c>
      <c r="AA31" s="48">
        <v>3.6059999999999999</v>
      </c>
      <c r="AB31" s="48">
        <v>3.4780000000000002</v>
      </c>
      <c r="AC31" s="48">
        <v>3.1739999999999999</v>
      </c>
      <c r="AD31" s="48"/>
      <c r="AE31" s="48"/>
    </row>
    <row r="32" spans="1:31" s="43" customFormat="1">
      <c r="A32" s="81" t="str">
        <f t="shared" si="0"/>
        <v xml:space="preserve"> </v>
      </c>
      <c r="D32" s="43" t="s">
        <v>99</v>
      </c>
      <c r="F32" s="1"/>
      <c r="G32" s="90"/>
      <c r="H32" s="51"/>
      <c r="I32" s="61"/>
      <c r="J32" s="91"/>
      <c r="X32" s="48"/>
      <c r="Y32" s="48"/>
      <c r="Z32" s="48"/>
      <c r="AA32" s="48"/>
      <c r="AB32" s="48"/>
      <c r="AC32" s="48"/>
      <c r="AD32" s="48"/>
      <c r="AE32" s="48"/>
    </row>
    <row r="33" spans="1:31">
      <c r="A33" s="81" t="str">
        <f t="shared" si="0"/>
        <v>N33</v>
      </c>
      <c r="B33" t="s">
        <v>24400</v>
      </c>
      <c r="C33" s="1" t="s">
        <v>24189</v>
      </c>
      <c r="D33" s="43" t="s">
        <v>99</v>
      </c>
      <c r="E33" t="s">
        <v>129</v>
      </c>
      <c r="F33" s="1" t="s">
        <v>23540</v>
      </c>
      <c r="G33" s="90" t="s">
        <v>23520</v>
      </c>
      <c r="H33" s="51" t="s">
        <v>4276</v>
      </c>
      <c r="I33" s="61" t="s">
        <v>23589</v>
      </c>
      <c r="J33" s="91" t="s">
        <v>23541</v>
      </c>
      <c r="K33">
        <v>1</v>
      </c>
      <c r="L33">
        <v>4</v>
      </c>
      <c r="M33" s="43" t="s">
        <v>198</v>
      </c>
      <c r="N33" s="43" t="s">
        <v>198</v>
      </c>
      <c r="O33" t="s">
        <v>198</v>
      </c>
      <c r="P33">
        <v>3</v>
      </c>
      <c r="Q33" s="8">
        <v>645754838</v>
      </c>
      <c r="R33" s="1" t="s">
        <v>23620</v>
      </c>
      <c r="S33">
        <v>82</v>
      </c>
      <c r="T33" s="3">
        <v>0</v>
      </c>
      <c r="X33" s="48">
        <v>4.3879999999999999</v>
      </c>
      <c r="Y33" s="48">
        <v>6.4930000000000003</v>
      </c>
      <c r="Z33" s="48">
        <v>4.1879999999999997</v>
      </c>
      <c r="AA33" s="48">
        <v>7.0419999999999998</v>
      </c>
      <c r="AB33" s="48">
        <v>7.1130000000000004</v>
      </c>
      <c r="AC33" s="48">
        <v>6.8319999999999999</v>
      </c>
      <c r="AD33" s="48"/>
      <c r="AE33" s="48"/>
    </row>
    <row r="34" spans="1:31" s="43" customFormat="1">
      <c r="A34" s="81" t="str">
        <f t="shared" si="0"/>
        <v xml:space="preserve"> </v>
      </c>
      <c r="D34" s="43" t="s">
        <v>99</v>
      </c>
      <c r="F34" s="1"/>
      <c r="G34" s="90"/>
      <c r="H34" s="51"/>
      <c r="I34" s="61"/>
      <c r="J34" s="91"/>
      <c r="X34" s="48"/>
      <c r="Y34" s="48"/>
      <c r="Z34" s="48"/>
      <c r="AA34" s="48"/>
      <c r="AB34" s="48"/>
      <c r="AC34" s="48"/>
      <c r="AD34" s="48"/>
      <c r="AE34" s="48"/>
    </row>
    <row r="35" spans="1:31">
      <c r="A35" s="81" t="str">
        <f t="shared" si="0"/>
        <v>N35</v>
      </c>
      <c r="B35" t="s">
        <v>24401</v>
      </c>
      <c r="C35" s="1" t="s">
        <v>24190</v>
      </c>
      <c r="D35" s="43" t="s">
        <v>99</v>
      </c>
      <c r="E35" t="s">
        <v>784</v>
      </c>
      <c r="F35" s="1" t="s">
        <v>23542</v>
      </c>
      <c r="G35" s="90" t="s">
        <v>23521</v>
      </c>
      <c r="H35" s="51" t="s">
        <v>4832</v>
      </c>
      <c r="I35" s="61" t="s">
        <v>23590</v>
      </c>
      <c r="J35" s="91" t="s">
        <v>23543</v>
      </c>
      <c r="K35">
        <v>1</v>
      </c>
      <c r="L35">
        <v>1</v>
      </c>
      <c r="M35" t="s">
        <v>198</v>
      </c>
      <c r="N35" s="43" t="s">
        <v>198</v>
      </c>
      <c r="O35" s="80" t="s">
        <v>23079</v>
      </c>
      <c r="P35">
        <v>1</v>
      </c>
      <c r="Q35" s="8">
        <v>638262869</v>
      </c>
      <c r="R35" s="1" t="s">
        <v>23621</v>
      </c>
      <c r="S35">
        <v>70</v>
      </c>
      <c r="T35" s="3">
        <v>2.0000000000000001E-127</v>
      </c>
      <c r="X35" s="48">
        <v>4.383</v>
      </c>
      <c r="Y35" s="48">
        <v>6.6970000000000001</v>
      </c>
      <c r="Z35" s="48">
        <v>4.0990000000000002</v>
      </c>
      <c r="AA35" s="48">
        <v>5.3109999999999999</v>
      </c>
      <c r="AB35" s="48">
        <v>6.5</v>
      </c>
      <c r="AC35" s="48">
        <v>5.6180000000000003</v>
      </c>
      <c r="AD35" s="48"/>
      <c r="AE35" s="48"/>
    </row>
    <row r="36" spans="1:31" s="43" customFormat="1">
      <c r="A36" s="81" t="str">
        <f t="shared" si="0"/>
        <v xml:space="preserve"> </v>
      </c>
      <c r="D36" s="43" t="s">
        <v>99</v>
      </c>
      <c r="F36" s="1"/>
      <c r="G36" s="90"/>
      <c r="H36" s="51"/>
      <c r="I36" s="61"/>
      <c r="J36" s="91"/>
      <c r="X36" s="48"/>
      <c r="Y36" s="48"/>
      <c r="Z36" s="48"/>
      <c r="AA36" s="48"/>
      <c r="AB36" s="48"/>
      <c r="AC36" s="48"/>
      <c r="AD36" s="48"/>
      <c r="AE36" s="48"/>
    </row>
    <row r="37" spans="1:31">
      <c r="A37" s="81" t="str">
        <f t="shared" si="0"/>
        <v>N37</v>
      </c>
      <c r="B37" t="s">
        <v>24402</v>
      </c>
      <c r="C37" s="1" t="s">
        <v>24191</v>
      </c>
      <c r="D37" s="43" t="s">
        <v>99</v>
      </c>
      <c r="E37" t="s">
        <v>784</v>
      </c>
      <c r="F37" s="1" t="s">
        <v>23544</v>
      </c>
      <c r="G37" s="90" t="s">
        <v>23522</v>
      </c>
      <c r="H37" s="51" t="s">
        <v>19636</v>
      </c>
      <c r="I37" s="61" t="s">
        <v>23591</v>
      </c>
      <c r="J37" s="91" t="s">
        <v>23545</v>
      </c>
      <c r="K37">
        <v>1</v>
      </c>
      <c r="L37">
        <v>8</v>
      </c>
      <c r="M37" s="43" t="s">
        <v>198</v>
      </c>
      <c r="N37" s="43" t="s">
        <v>198</v>
      </c>
      <c r="O37" s="80" t="s">
        <v>23079</v>
      </c>
      <c r="P37">
        <v>1</v>
      </c>
      <c r="Q37" s="8">
        <v>638264834</v>
      </c>
      <c r="R37" s="1" t="s">
        <v>23622</v>
      </c>
      <c r="S37">
        <v>52</v>
      </c>
      <c r="T37">
        <v>0</v>
      </c>
      <c r="X37" s="48">
        <v>3.9369999999999998</v>
      </c>
      <c r="Y37" s="48">
        <v>5.7610000000000001</v>
      </c>
      <c r="Z37" s="48">
        <v>3.6989999999999998</v>
      </c>
      <c r="AA37" s="48">
        <v>4.2050000000000001</v>
      </c>
      <c r="AB37" s="48">
        <v>5.6239999999999997</v>
      </c>
      <c r="AC37" s="48">
        <v>4.6360000000000001</v>
      </c>
      <c r="AD37" s="43"/>
    </row>
    <row r="38" spans="1:31" s="43" customFormat="1">
      <c r="A38" s="81" t="str">
        <f t="shared" si="0"/>
        <v xml:space="preserve"> </v>
      </c>
      <c r="D38" s="43" t="s">
        <v>99</v>
      </c>
      <c r="F38" s="1"/>
      <c r="G38" s="90"/>
      <c r="H38" s="51"/>
      <c r="I38" s="61"/>
      <c r="J38" s="91"/>
      <c r="X38" s="48"/>
      <c r="Y38" s="48"/>
      <c r="Z38" s="48"/>
      <c r="AA38" s="48"/>
      <c r="AB38" s="48"/>
      <c r="AC38" s="48"/>
    </row>
    <row r="39" spans="1:31">
      <c r="A39" s="81" t="str">
        <f t="shared" si="0"/>
        <v>N39</v>
      </c>
      <c r="B39" t="s">
        <v>24403</v>
      </c>
      <c r="C39" s="1" t="s">
        <v>24192</v>
      </c>
      <c r="D39" s="43" t="s">
        <v>99</v>
      </c>
      <c r="E39" t="s">
        <v>784</v>
      </c>
      <c r="F39" s="1" t="s">
        <v>23546</v>
      </c>
      <c r="G39" s="90" t="s">
        <v>23523</v>
      </c>
      <c r="H39" s="51" t="s">
        <v>2568</v>
      </c>
      <c r="I39" s="61" t="s">
        <v>23592</v>
      </c>
      <c r="J39" s="91" t="s">
        <v>23547</v>
      </c>
      <c r="K39">
        <v>1</v>
      </c>
      <c r="L39">
        <v>1</v>
      </c>
      <c r="M39" s="43" t="s">
        <v>198</v>
      </c>
      <c r="N39" s="43" t="s">
        <v>198</v>
      </c>
      <c r="O39" t="s">
        <v>180</v>
      </c>
      <c r="P39">
        <v>1</v>
      </c>
      <c r="Q39" s="8">
        <v>638265326</v>
      </c>
      <c r="R39" s="1" t="s">
        <v>23623</v>
      </c>
      <c r="S39">
        <v>60</v>
      </c>
      <c r="T39">
        <v>0</v>
      </c>
      <c r="X39" s="48">
        <v>3.105</v>
      </c>
      <c r="Y39" s="48">
        <v>3.669</v>
      </c>
      <c r="Z39" s="48">
        <v>3.2469999999999999</v>
      </c>
      <c r="AA39" s="48">
        <v>4.907</v>
      </c>
      <c r="AB39" s="48">
        <v>6.0579999999999998</v>
      </c>
      <c r="AC39" s="48">
        <v>5.3620000000000001</v>
      </c>
    </row>
    <row r="40" spans="1:31" s="43" customFormat="1">
      <c r="A40" s="81" t="str">
        <f t="shared" si="0"/>
        <v xml:space="preserve"> </v>
      </c>
      <c r="D40" s="43" t="s">
        <v>99</v>
      </c>
      <c r="F40" s="1"/>
      <c r="G40" s="90"/>
      <c r="H40" s="51"/>
      <c r="I40" s="61"/>
      <c r="J40" s="91"/>
      <c r="X40" s="48"/>
      <c r="Y40" s="48"/>
      <c r="Z40" s="48"/>
      <c r="AA40" s="48"/>
      <c r="AB40" s="48"/>
      <c r="AC40" s="48"/>
    </row>
    <row r="41" spans="1:31">
      <c r="A41" s="81" t="str">
        <f t="shared" si="0"/>
        <v>N41</v>
      </c>
      <c r="B41" t="s">
        <v>24404</v>
      </c>
      <c r="C41" s="1" t="s">
        <v>24193</v>
      </c>
      <c r="D41" s="43" t="s">
        <v>99</v>
      </c>
      <c r="E41" t="s">
        <v>129</v>
      </c>
      <c r="F41" s="1" t="s">
        <v>23548</v>
      </c>
      <c r="G41" s="90" t="s">
        <v>23524</v>
      </c>
      <c r="H41" s="51" t="s">
        <v>3870</v>
      </c>
      <c r="I41" s="61" t="s">
        <v>23593</v>
      </c>
      <c r="J41" s="91" t="s">
        <v>23549</v>
      </c>
      <c r="K41">
        <v>1</v>
      </c>
      <c r="L41">
        <v>2</v>
      </c>
      <c r="M41" s="43" t="s">
        <v>198</v>
      </c>
      <c r="N41" s="43" t="s">
        <v>198</v>
      </c>
      <c r="O41" t="s">
        <v>198</v>
      </c>
      <c r="P41">
        <v>4</v>
      </c>
      <c r="Q41" s="8">
        <v>638209951</v>
      </c>
      <c r="R41" s="1" t="s">
        <v>23624</v>
      </c>
      <c r="S41">
        <v>46</v>
      </c>
      <c r="T41" s="3">
        <v>4.9999999999999999E-46</v>
      </c>
      <c r="X41" s="48">
        <v>2.9620000000000002</v>
      </c>
      <c r="Y41" s="48">
        <v>3.2530000000000001</v>
      </c>
      <c r="Z41" s="48">
        <v>2.1070000000000002</v>
      </c>
      <c r="AA41" s="48">
        <v>4.3940000000000001</v>
      </c>
      <c r="AB41" s="48">
        <v>3.056</v>
      </c>
      <c r="AC41" s="48">
        <v>4.274</v>
      </c>
    </row>
    <row r="42" spans="1:31" s="43" customFormat="1">
      <c r="A42" s="81" t="str">
        <f t="shared" si="0"/>
        <v xml:space="preserve"> </v>
      </c>
      <c r="D42" s="43" t="s">
        <v>99</v>
      </c>
      <c r="F42" s="1"/>
      <c r="G42" s="90"/>
      <c r="H42" s="51"/>
      <c r="I42" s="61"/>
      <c r="J42" s="91"/>
      <c r="X42" s="48"/>
      <c r="Y42" s="48"/>
      <c r="Z42" s="48"/>
      <c r="AA42" s="48"/>
      <c r="AB42" s="48"/>
      <c r="AC42" s="48"/>
    </row>
    <row r="43" spans="1:31">
      <c r="A43" s="81" t="str">
        <f t="shared" si="0"/>
        <v>N43</v>
      </c>
      <c r="B43" t="s">
        <v>24405</v>
      </c>
      <c r="C43" s="1" t="s">
        <v>24194</v>
      </c>
      <c r="D43" s="43" t="s">
        <v>99</v>
      </c>
      <c r="E43" t="s">
        <v>784</v>
      </c>
      <c r="F43" s="1" t="s">
        <v>23550</v>
      </c>
      <c r="G43" s="90" t="s">
        <v>23525</v>
      </c>
      <c r="H43" s="51" t="s">
        <v>10312</v>
      </c>
      <c r="I43" s="61" t="s">
        <v>23594</v>
      </c>
      <c r="J43" s="91" t="s">
        <v>23608</v>
      </c>
      <c r="K43">
        <v>1</v>
      </c>
      <c r="L43">
        <v>2</v>
      </c>
      <c r="M43" s="43" t="s">
        <v>198</v>
      </c>
      <c r="N43" s="43" t="s">
        <v>198</v>
      </c>
      <c r="O43" t="s">
        <v>198</v>
      </c>
      <c r="P43">
        <v>1</v>
      </c>
      <c r="Q43" s="8">
        <v>638266881</v>
      </c>
      <c r="R43" s="1" t="s">
        <v>23625</v>
      </c>
      <c r="S43">
        <v>63</v>
      </c>
      <c r="T43">
        <v>0</v>
      </c>
      <c r="X43" s="48">
        <v>2.2389999999999999</v>
      </c>
      <c r="Y43" s="48">
        <v>3.3580000000000001</v>
      </c>
      <c r="Z43" s="48">
        <v>1.365</v>
      </c>
      <c r="AA43" s="48">
        <v>2.996</v>
      </c>
      <c r="AB43" s="48">
        <v>3.3130000000000002</v>
      </c>
      <c r="AC43" s="48">
        <v>2.6259999999999999</v>
      </c>
    </row>
    <row r="44" spans="1:31" s="43" customFormat="1">
      <c r="A44" s="81" t="str">
        <f t="shared" si="0"/>
        <v>N44</v>
      </c>
      <c r="B44" s="43" t="s">
        <v>24406</v>
      </c>
      <c r="C44" s="1" t="s">
        <v>24195</v>
      </c>
      <c r="D44" s="43" t="s">
        <v>99</v>
      </c>
      <c r="E44" s="43" t="s">
        <v>784</v>
      </c>
      <c r="F44" s="1"/>
      <c r="G44" s="90"/>
      <c r="H44" s="51"/>
      <c r="I44" s="61"/>
      <c r="J44" s="91" t="s">
        <v>23607</v>
      </c>
      <c r="K44" s="43">
        <v>1</v>
      </c>
      <c r="L44" s="43">
        <v>2</v>
      </c>
      <c r="N44" s="43" t="s">
        <v>198</v>
      </c>
      <c r="O44" s="80" t="s">
        <v>23079</v>
      </c>
      <c r="X44" s="48"/>
      <c r="Y44" s="48"/>
      <c r="Z44" s="48"/>
      <c r="AA44" s="48"/>
      <c r="AB44" s="48"/>
      <c r="AC44" s="48"/>
    </row>
    <row r="45" spans="1:31" s="43" customFormat="1">
      <c r="A45" s="81" t="str">
        <f t="shared" si="0"/>
        <v xml:space="preserve"> </v>
      </c>
      <c r="D45" s="43" t="s">
        <v>99</v>
      </c>
      <c r="F45" s="1"/>
      <c r="G45" s="90"/>
      <c r="H45" s="51"/>
      <c r="I45" s="61"/>
      <c r="J45" s="91"/>
      <c r="X45" s="48"/>
      <c r="Y45" s="48"/>
      <c r="Z45" s="48"/>
      <c r="AA45" s="48"/>
      <c r="AB45" s="48"/>
      <c r="AC45" s="48"/>
    </row>
    <row r="46" spans="1:31">
      <c r="A46" s="81" t="str">
        <f t="shared" si="0"/>
        <v>N46</v>
      </c>
      <c r="B46" t="s">
        <v>24407</v>
      </c>
      <c r="C46" s="1" t="s">
        <v>24196</v>
      </c>
      <c r="D46" s="43" t="s">
        <v>99</v>
      </c>
      <c r="E46" t="s">
        <v>129</v>
      </c>
      <c r="F46" s="1" t="s">
        <v>23551</v>
      </c>
      <c r="G46" s="90" t="s">
        <v>23526</v>
      </c>
      <c r="H46" s="51" t="s">
        <v>20556</v>
      </c>
      <c r="I46" s="61" t="s">
        <v>23595</v>
      </c>
      <c r="J46" s="91" t="s">
        <v>23552</v>
      </c>
      <c r="K46">
        <v>1</v>
      </c>
      <c r="L46">
        <v>1</v>
      </c>
      <c r="M46" t="s">
        <v>198</v>
      </c>
      <c r="N46" s="43" t="s">
        <v>198</v>
      </c>
      <c r="O46" t="s">
        <v>198</v>
      </c>
      <c r="P46">
        <v>1</v>
      </c>
      <c r="Q46" s="8">
        <v>638266782</v>
      </c>
      <c r="R46" s="1" t="s">
        <v>23626</v>
      </c>
      <c r="S46">
        <v>68</v>
      </c>
      <c r="T46">
        <v>0</v>
      </c>
      <c r="X46" s="48">
        <v>3.2650000000000001</v>
      </c>
      <c r="Y46" s="48">
        <v>8.0670000000000002</v>
      </c>
      <c r="Z46" s="48">
        <v>1.768</v>
      </c>
      <c r="AA46" s="48">
        <v>7.0350000000000001</v>
      </c>
      <c r="AB46" s="48">
        <v>8.1890000000000001</v>
      </c>
      <c r="AC46" s="48">
        <v>7.2430000000000003</v>
      </c>
    </row>
    <row r="47" spans="1:31" s="43" customFormat="1">
      <c r="A47" s="81" t="str">
        <f t="shared" si="0"/>
        <v xml:space="preserve"> </v>
      </c>
      <c r="D47" s="43" t="s">
        <v>99</v>
      </c>
      <c r="F47" s="1"/>
      <c r="G47" s="90"/>
      <c r="H47" s="51"/>
      <c r="I47" s="61"/>
      <c r="J47" s="91"/>
      <c r="X47" s="48"/>
      <c r="Y47" s="48"/>
      <c r="Z47" s="48"/>
      <c r="AA47" s="48"/>
      <c r="AB47" s="48"/>
      <c r="AC47" s="48"/>
    </row>
    <row r="48" spans="1:31">
      <c r="A48" s="81" t="str">
        <f t="shared" si="0"/>
        <v>N48</v>
      </c>
      <c r="B48" t="s">
        <v>24408</v>
      </c>
      <c r="C48" s="1" t="s">
        <v>24197</v>
      </c>
      <c r="D48" s="43" t="s">
        <v>99</v>
      </c>
      <c r="E48" t="s">
        <v>129</v>
      </c>
      <c r="F48" s="1" t="s">
        <v>23565</v>
      </c>
      <c r="G48" s="90" t="s">
        <v>23554</v>
      </c>
      <c r="H48" s="51" t="s">
        <v>10260</v>
      </c>
      <c r="I48" s="61" t="s">
        <v>23597</v>
      </c>
      <c r="J48" s="91" t="s">
        <v>23566</v>
      </c>
      <c r="K48">
        <v>1</v>
      </c>
      <c r="L48">
        <v>6</v>
      </c>
      <c r="M48" s="43" t="s">
        <v>198</v>
      </c>
      <c r="N48" s="43" t="s">
        <v>198</v>
      </c>
      <c r="O48" s="80" t="s">
        <v>23079</v>
      </c>
      <c r="P48">
        <v>1</v>
      </c>
      <c r="Q48" s="8">
        <v>638261252</v>
      </c>
      <c r="R48" s="1" t="s">
        <v>23627</v>
      </c>
      <c r="S48">
        <v>56</v>
      </c>
      <c r="T48" s="3">
        <v>1.9999999999999999E-129</v>
      </c>
      <c r="X48" s="48">
        <v>2.3199999999999998</v>
      </c>
      <c r="Y48" s="48">
        <v>3.35</v>
      </c>
      <c r="Z48" s="48">
        <v>2.3490000000000002</v>
      </c>
      <c r="AA48" s="48">
        <v>4.0990000000000002</v>
      </c>
      <c r="AB48" s="48">
        <v>3.6269999999999998</v>
      </c>
      <c r="AC48" s="48">
        <v>4.093</v>
      </c>
    </row>
    <row r="49" spans="1:30" s="43" customFormat="1">
      <c r="A49" s="81" t="str">
        <f t="shared" si="0"/>
        <v xml:space="preserve"> </v>
      </c>
      <c r="D49" s="43" t="s">
        <v>99</v>
      </c>
      <c r="F49" s="1"/>
      <c r="G49" s="90"/>
      <c r="H49" s="51"/>
      <c r="I49" s="61"/>
      <c r="J49" s="91"/>
      <c r="X49" s="48"/>
      <c r="Y49" s="48"/>
      <c r="Z49" s="48"/>
      <c r="AA49" s="48"/>
      <c r="AB49" s="48"/>
      <c r="AC49" s="48"/>
    </row>
    <row r="50" spans="1:30">
      <c r="A50" s="81" t="str">
        <f t="shared" si="0"/>
        <v>N50</v>
      </c>
      <c r="B50" t="s">
        <v>24409</v>
      </c>
      <c r="C50" s="1" t="s">
        <v>24198</v>
      </c>
      <c r="D50" s="43" t="s">
        <v>99</v>
      </c>
      <c r="E50" t="s">
        <v>784</v>
      </c>
      <c r="F50" s="1" t="s">
        <v>23567</v>
      </c>
      <c r="G50" s="90" t="s">
        <v>23555</v>
      </c>
      <c r="H50" s="51" t="s">
        <v>12580</v>
      </c>
      <c r="I50" s="61" t="s">
        <v>23598</v>
      </c>
      <c r="J50" s="91" t="s">
        <v>23568</v>
      </c>
      <c r="K50">
        <v>1</v>
      </c>
      <c r="L50">
        <v>2</v>
      </c>
      <c r="M50" s="43" t="s">
        <v>198</v>
      </c>
      <c r="N50" s="43" t="s">
        <v>198</v>
      </c>
      <c r="O50" t="s">
        <v>198</v>
      </c>
      <c r="P50">
        <v>1</v>
      </c>
      <c r="Q50" s="8">
        <v>638264101</v>
      </c>
      <c r="R50" s="1" t="s">
        <v>23628</v>
      </c>
      <c r="S50">
        <v>71</v>
      </c>
      <c r="T50" s="3">
        <v>9.9999999999999999E-161</v>
      </c>
      <c r="X50" s="48">
        <v>2.7290000000000001</v>
      </c>
      <c r="Y50" s="48">
        <v>3.2330000000000001</v>
      </c>
      <c r="Z50" s="48">
        <v>1.7569999999999999</v>
      </c>
      <c r="AA50" s="48">
        <v>3.4249999999999998</v>
      </c>
      <c r="AB50" s="48">
        <v>2.0670000000000002</v>
      </c>
      <c r="AC50" s="48">
        <v>3.04</v>
      </c>
    </row>
    <row r="51" spans="1:30" s="43" customFormat="1">
      <c r="A51" s="81" t="str">
        <f t="shared" si="0"/>
        <v xml:space="preserve"> </v>
      </c>
      <c r="D51" s="43" t="s">
        <v>99</v>
      </c>
      <c r="F51" s="1"/>
      <c r="G51" s="90"/>
      <c r="H51" s="51"/>
      <c r="I51" s="61"/>
      <c r="J51" s="91"/>
      <c r="X51" s="48"/>
      <c r="Y51" s="48"/>
      <c r="Z51" s="48"/>
      <c r="AA51" s="48"/>
      <c r="AB51" s="48"/>
      <c r="AC51" s="48"/>
    </row>
    <row r="52" spans="1:30">
      <c r="A52" s="81" t="str">
        <f t="shared" si="0"/>
        <v>N52</v>
      </c>
      <c r="B52" t="s">
        <v>24410</v>
      </c>
      <c r="C52" s="1" t="s">
        <v>24199</v>
      </c>
      <c r="D52" s="43" t="s">
        <v>99</v>
      </c>
      <c r="E52" t="s">
        <v>784</v>
      </c>
      <c r="F52" s="1" t="s">
        <v>23571</v>
      </c>
      <c r="G52" s="90" t="s">
        <v>23557</v>
      </c>
      <c r="H52" s="51" t="s">
        <v>6304</v>
      </c>
      <c r="I52" s="61" t="s">
        <v>23600</v>
      </c>
      <c r="J52" s="91" t="s">
        <v>23572</v>
      </c>
      <c r="K52">
        <v>1</v>
      </c>
      <c r="L52">
        <v>4</v>
      </c>
      <c r="M52" s="43" t="s">
        <v>198</v>
      </c>
      <c r="N52" s="43" t="s">
        <v>198</v>
      </c>
      <c r="O52" t="s">
        <v>198</v>
      </c>
      <c r="P52">
        <v>1</v>
      </c>
      <c r="Q52" s="8">
        <v>638268207</v>
      </c>
      <c r="R52" s="1" t="s">
        <v>23629</v>
      </c>
      <c r="S52">
        <v>69</v>
      </c>
      <c r="T52">
        <v>0</v>
      </c>
      <c r="X52" s="48">
        <v>2.8679999999999999</v>
      </c>
      <c r="Y52" s="48">
        <v>2.4300000000000002</v>
      </c>
      <c r="Z52" s="48">
        <v>2.6320000000000001</v>
      </c>
      <c r="AA52" s="48">
        <v>2.9820000000000002</v>
      </c>
      <c r="AB52" s="48">
        <v>2.8879999999999999</v>
      </c>
      <c r="AC52" s="48">
        <v>2.823</v>
      </c>
    </row>
    <row r="53" spans="1:30" s="43" customFormat="1">
      <c r="A53" s="81" t="str">
        <f t="shared" si="0"/>
        <v xml:space="preserve"> </v>
      </c>
      <c r="D53" s="43" t="s">
        <v>99</v>
      </c>
      <c r="F53" s="1"/>
      <c r="G53" s="90"/>
      <c r="H53" s="51"/>
      <c r="I53" s="61"/>
      <c r="J53" s="91"/>
      <c r="X53" s="48"/>
      <c r="Y53" s="48"/>
      <c r="Z53" s="48"/>
      <c r="AA53" s="48"/>
      <c r="AB53" s="48"/>
      <c r="AC53" s="48"/>
    </row>
    <row r="54" spans="1:30">
      <c r="A54" s="81" t="str">
        <f t="shared" si="0"/>
        <v>N54</v>
      </c>
      <c r="B54" t="s">
        <v>24411</v>
      </c>
      <c r="C54" s="1" t="s">
        <v>24200</v>
      </c>
      <c r="D54" s="43" t="s">
        <v>99</v>
      </c>
      <c r="E54" t="s">
        <v>784</v>
      </c>
      <c r="F54" s="1" t="s">
        <v>23576</v>
      </c>
      <c r="G54" s="90" t="s">
        <v>23559</v>
      </c>
      <c r="H54" s="51" t="s">
        <v>11632</v>
      </c>
      <c r="I54" s="61" t="s">
        <v>23603</v>
      </c>
      <c r="J54" s="91" t="s">
        <v>23577</v>
      </c>
      <c r="K54">
        <v>1</v>
      </c>
      <c r="L54">
        <v>4</v>
      </c>
      <c r="M54" s="43" t="s">
        <v>198</v>
      </c>
      <c r="N54" s="43" t="s">
        <v>198</v>
      </c>
      <c r="O54" t="s">
        <v>198</v>
      </c>
      <c r="P54">
        <v>5</v>
      </c>
      <c r="Q54" s="8">
        <v>645780822</v>
      </c>
      <c r="R54" s="1" t="s">
        <v>23630</v>
      </c>
      <c r="S54">
        <v>85</v>
      </c>
      <c r="T54" s="3">
        <v>9.9999999999999995E-127</v>
      </c>
      <c r="X54" s="48">
        <v>4.298</v>
      </c>
      <c r="Y54" s="48">
        <v>6.9080000000000004</v>
      </c>
      <c r="Z54" s="48">
        <v>3.4039999999999999</v>
      </c>
      <c r="AA54" s="48">
        <v>3.798</v>
      </c>
      <c r="AB54" s="48">
        <v>3.3420000000000001</v>
      </c>
      <c r="AC54" s="48">
        <v>3.9039999999999999</v>
      </c>
    </row>
    <row r="55" spans="1:30">
      <c r="A55" s="81" t="str">
        <f t="shared" si="0"/>
        <v xml:space="preserve"> </v>
      </c>
      <c r="F55" s="1" t="s">
        <v>23578</v>
      </c>
      <c r="G55" s="90" t="s">
        <v>23560</v>
      </c>
      <c r="H55" s="51" t="s">
        <v>21970</v>
      </c>
      <c r="I55" s="61" t="s">
        <v>23604</v>
      </c>
      <c r="J55" s="91" t="s">
        <v>23577</v>
      </c>
      <c r="N55" s="43" t="s">
        <v>198</v>
      </c>
      <c r="P55">
        <v>1</v>
      </c>
      <c r="Q55" s="8">
        <v>638261362</v>
      </c>
      <c r="R55" s="1" t="s">
        <v>23631</v>
      </c>
      <c r="S55">
        <v>42</v>
      </c>
      <c r="T55" s="3">
        <v>8.0000000000000007E-31</v>
      </c>
      <c r="X55" s="48">
        <v>4.319</v>
      </c>
      <c r="Y55" s="48">
        <v>6.0010000000000003</v>
      </c>
      <c r="Z55" s="48">
        <v>3.548</v>
      </c>
      <c r="AA55" s="48">
        <v>3.823</v>
      </c>
      <c r="AB55" s="48">
        <v>4.3899999999999997</v>
      </c>
      <c r="AC55" s="48">
        <v>4.3449999999999998</v>
      </c>
    </row>
    <row r="56" spans="1:30" s="43" customFormat="1">
      <c r="A56" s="81" t="str">
        <f t="shared" si="0"/>
        <v>N56</v>
      </c>
      <c r="B56" s="43" t="s">
        <v>24412</v>
      </c>
      <c r="C56" s="1" t="s">
        <v>24201</v>
      </c>
      <c r="D56" s="43" t="s">
        <v>99</v>
      </c>
      <c r="E56" s="43" t="s">
        <v>784</v>
      </c>
      <c r="F56" s="1"/>
      <c r="G56" s="90"/>
      <c r="H56" s="51"/>
      <c r="I56" s="61"/>
      <c r="J56" s="91" t="s">
        <v>23609</v>
      </c>
      <c r="L56" s="43">
        <v>2</v>
      </c>
      <c r="M56" s="43" t="s">
        <v>198</v>
      </c>
      <c r="N56" s="43" t="s">
        <v>198</v>
      </c>
      <c r="O56" s="43" t="s">
        <v>198</v>
      </c>
      <c r="X56" s="48"/>
      <c r="Y56" s="48"/>
      <c r="Z56" s="48"/>
      <c r="AA56" s="48"/>
      <c r="AB56" s="48"/>
      <c r="AC56" s="48"/>
    </row>
    <row r="57" spans="1:30" s="43" customFormat="1">
      <c r="A57" s="81" t="str">
        <f t="shared" si="0"/>
        <v xml:space="preserve"> </v>
      </c>
      <c r="D57" s="43" t="s">
        <v>99</v>
      </c>
      <c r="F57" s="1"/>
      <c r="G57" s="90"/>
      <c r="H57" s="51"/>
      <c r="I57" s="61"/>
      <c r="J57" s="91"/>
      <c r="X57" s="48"/>
      <c r="Y57" s="48"/>
      <c r="Z57" s="48"/>
      <c r="AA57" s="48"/>
      <c r="AB57" s="48"/>
      <c r="AC57" s="48"/>
    </row>
    <row r="58" spans="1:30">
      <c r="A58" s="81" t="str">
        <f t="shared" si="0"/>
        <v>N58</v>
      </c>
      <c r="B58" t="s">
        <v>24413</v>
      </c>
      <c r="C58" s="1" t="s">
        <v>24202</v>
      </c>
      <c r="D58" s="43" t="s">
        <v>99</v>
      </c>
      <c r="E58" t="s">
        <v>129</v>
      </c>
      <c r="F58" s="1" t="s">
        <v>23579</v>
      </c>
      <c r="G58" s="90" t="s">
        <v>23561</v>
      </c>
      <c r="H58" s="51" t="s">
        <v>6186</v>
      </c>
      <c r="I58" s="61" t="s">
        <v>23605</v>
      </c>
      <c r="J58" s="91" t="s">
        <v>23580</v>
      </c>
      <c r="K58">
        <v>1</v>
      </c>
      <c r="L58">
        <v>2</v>
      </c>
      <c r="M58" s="43" t="s">
        <v>180</v>
      </c>
      <c r="N58" s="43" t="s">
        <v>198</v>
      </c>
      <c r="O58" s="43" t="s">
        <v>198</v>
      </c>
      <c r="P58">
        <v>1</v>
      </c>
      <c r="Q58" s="8">
        <v>638261629</v>
      </c>
      <c r="R58" s="1" t="s">
        <v>23632</v>
      </c>
      <c r="S58">
        <v>54</v>
      </c>
      <c r="T58" s="3">
        <v>2E-165</v>
      </c>
      <c r="X58" s="48">
        <v>3.2370000000000001</v>
      </c>
      <c r="Y58" s="48">
        <v>4.1900000000000004</v>
      </c>
      <c r="Z58" s="48">
        <v>3.2389999999999999</v>
      </c>
      <c r="AA58" s="48">
        <v>3.0379999999999998</v>
      </c>
      <c r="AB58" s="48">
        <v>3.952</v>
      </c>
      <c r="AC58" s="48">
        <v>3.157</v>
      </c>
    </row>
    <row r="59" spans="1:30" s="43" customFormat="1">
      <c r="A59" s="81" t="str">
        <f t="shared" si="0"/>
        <v xml:space="preserve"> </v>
      </c>
      <c r="D59" s="43" t="s">
        <v>99</v>
      </c>
      <c r="F59" s="1"/>
      <c r="G59" s="90"/>
      <c r="H59" s="51"/>
      <c r="I59" s="61"/>
      <c r="J59" s="91"/>
      <c r="X59" s="48"/>
      <c r="Y59" s="48"/>
      <c r="Z59" s="48"/>
      <c r="AA59" s="48"/>
      <c r="AB59" s="48"/>
      <c r="AC59" s="48"/>
    </row>
    <row r="60" spans="1:30">
      <c r="A60" s="81" t="str">
        <f t="shared" si="0"/>
        <v>N60</v>
      </c>
      <c r="B60" t="s">
        <v>24414</v>
      </c>
      <c r="C60" s="1" t="s">
        <v>24203</v>
      </c>
      <c r="D60" s="43" t="s">
        <v>99</v>
      </c>
      <c r="E60" t="s">
        <v>784</v>
      </c>
      <c r="F60" s="1" t="s">
        <v>23581</v>
      </c>
      <c r="G60" s="90" t="s">
        <v>23562</v>
      </c>
      <c r="H60" s="51" t="s">
        <v>10532</v>
      </c>
      <c r="I60" s="61" t="s">
        <v>23606</v>
      </c>
      <c r="J60" s="91" t="s">
        <v>23582</v>
      </c>
      <c r="K60">
        <v>1</v>
      </c>
      <c r="L60">
        <v>2</v>
      </c>
      <c r="M60" s="43" t="s">
        <v>198</v>
      </c>
      <c r="N60" s="43" t="s">
        <v>198</v>
      </c>
      <c r="O60" s="43" t="s">
        <v>198</v>
      </c>
      <c r="P60">
        <v>1</v>
      </c>
      <c r="Q60" s="8">
        <v>638268523</v>
      </c>
      <c r="R60" s="1" t="s">
        <v>23633</v>
      </c>
      <c r="S60">
        <v>56</v>
      </c>
      <c r="T60" s="3">
        <v>2.0000000000000002E-130</v>
      </c>
      <c r="X60" s="48">
        <v>0.99</v>
      </c>
      <c r="Y60" s="48">
        <v>1.4550000000000001</v>
      </c>
      <c r="Z60" s="48">
        <v>1.2829999999999999</v>
      </c>
      <c r="AA60" s="48">
        <v>1.4259999999999999</v>
      </c>
      <c r="AB60" s="48">
        <v>0.82599999999999996</v>
      </c>
      <c r="AC60" s="48">
        <v>1.296</v>
      </c>
    </row>
    <row r="61" spans="1:30" s="43" customFormat="1">
      <c r="D61" s="43" t="s">
        <v>99</v>
      </c>
      <c r="F61" s="1"/>
      <c r="G61" s="90"/>
      <c r="H61" s="51"/>
      <c r="I61" s="61"/>
      <c r="J61" s="91"/>
      <c r="X61" s="48"/>
      <c r="Y61" s="48"/>
      <c r="Z61" s="48"/>
      <c r="AA61" s="48"/>
      <c r="AB61" s="48"/>
      <c r="AC61" s="48"/>
    </row>
    <row r="62" spans="1:30">
      <c r="C62" s="69"/>
      <c r="D62" s="43"/>
      <c r="F62" s="1"/>
      <c r="G62" s="90"/>
      <c r="H62" s="51"/>
      <c r="I62" s="61"/>
      <c r="J62" s="91"/>
      <c r="X62" s="48"/>
      <c r="Y62" s="48"/>
      <c r="Z62" s="48"/>
      <c r="AA62" s="48"/>
      <c r="AB62" s="48"/>
      <c r="AC62" s="48"/>
    </row>
    <row r="63" spans="1:30">
      <c r="C63" s="68"/>
      <c r="D63" s="43"/>
      <c r="F63" s="1"/>
      <c r="G63" s="51"/>
      <c r="H63" s="51"/>
      <c r="I63" s="61"/>
      <c r="J63" s="91"/>
      <c r="X63" s="48"/>
      <c r="Y63" s="48"/>
      <c r="Z63" s="48"/>
      <c r="AA63" s="48"/>
      <c r="AB63" s="48"/>
      <c r="AC63" s="48"/>
      <c r="AD63" s="43"/>
    </row>
    <row r="64" spans="1:30">
      <c r="C64" s="68"/>
      <c r="D64" s="43"/>
      <c r="F64" s="1"/>
      <c r="G64" s="51"/>
      <c r="H64" s="51"/>
      <c r="I64" s="61"/>
      <c r="J64" s="91"/>
      <c r="X64" s="48"/>
      <c r="Y64" s="48"/>
      <c r="Z64" s="48"/>
      <c r="AA64" s="48"/>
      <c r="AB64" s="48"/>
      <c r="AC64" s="48"/>
    </row>
    <row r="65" spans="3:10">
      <c r="C65" s="68"/>
      <c r="J65" s="91"/>
    </row>
    <row r="66" spans="3:10">
      <c r="C66" s="68"/>
    </row>
  </sheetData>
  <mergeCells count="1">
    <mergeCell ref="P1:T1"/>
  </mergeCells>
  <hyperlinks>
    <hyperlink ref="F6" r:id="rId1" display="http://www.genome.jp/dbget-bin/www_bget?ko+K01939"/>
    <hyperlink ref="G6" r:id="rId2" display="http://asco.gersteinlab.org/glio/gene/16685/"/>
    <hyperlink ref="F3" r:id="rId3" display="http://www.genome.jp/dbget-bin/www_bget?ko+K00602"/>
    <hyperlink ref="G3" r:id="rId4" display="http://asco.gersteinlab.org/glio/gene/12622/"/>
    <hyperlink ref="F8" r:id="rId5" display="http://www.genome.jp/dbget-bin/www_bget?ko+K01756"/>
    <hyperlink ref="G8" r:id="rId6" display="http://asco.gersteinlab.org/glio/gene/15344/"/>
    <hyperlink ref="F11" r:id="rId7" display="http://www.genome.jp/dbget-bin/www_bget?ko+K00939"/>
    <hyperlink ref="G11" r:id="rId8" display="http://asco.gersteinlab.org/glio/gene/17926/"/>
    <hyperlink ref="G12" r:id="rId9" display="http://asco.gersteinlab.org/glio/gene/13535/"/>
    <hyperlink ref="C3" r:id="rId10" display="http://metacyc.com/META/NEW-IMAGE?type=REACTION&amp;object=AICARTRANSFORM-RXN"/>
    <hyperlink ref="C4" r:id="rId11" display="http://metacyc.com/META/NEW-IMAGE?type=REACTION&amp;object=IMPCYCLOHYDROLASE-RXN"/>
    <hyperlink ref="C6" r:id="rId12" display="http://metacyc.com/META/NEW-IMAGE?type=REACTION&amp;object=ADENYLOSUCCINATE-SYNTHASE-RXN"/>
    <hyperlink ref="C8" r:id="rId13" display="http://metacyc.com/META/NEW-IMAGE?type=REACTION&amp;object=AMPSYN-RXN"/>
    <hyperlink ref="C11" r:id="rId14" display="http://metacyc.com/META/NEW-IMAGE?type=REACTION&amp;object=ADENYL-KIN-RXN"/>
    <hyperlink ref="Q3" r:id="rId15" display="http://img.jgi.doe.gov/cgi-bin/w/main.cgi?section=GeneDetail&amp;page=geneDetail&amp;gene_oid=638264345"/>
    <hyperlink ref="R3" r:id="rId16" display="http://img.jgi.doe.gov/cgi-bin/w/main.cgi?exportGenes=1&amp;exportType=nucleic&amp;gene_oid=638264345&amp;up_stream=0&amp;down_stream=0"/>
    <hyperlink ref="Q6" r:id="rId17" display="http://img.jgi.doe.gov/cgi-bin/w/main.cgi?section=GeneDetail&amp;page=geneDetail&amp;gene_oid=638260398"/>
    <hyperlink ref="R6" r:id="rId18" display="http://img.jgi.doe.gov/cgi-bin/w/main.cgi?exportGenes=1&amp;exportType=nucleic&amp;gene_oid=638260398&amp;up_stream=0&amp;down_stream=0"/>
    <hyperlink ref="Q8" r:id="rId19" display="http://img.jgi.doe.gov/cgi-bin/w/main.cgi?section=GeneDetail&amp;page=geneDetail&amp;gene_oid=638261722"/>
    <hyperlink ref="R8" r:id="rId20" display="http://img.jgi.doe.gov/cgi-bin/w/main.cgi?exportGenes=1&amp;exportType=nucleic&amp;gene_oid=638261722&amp;up_stream=0&amp;down_stream=0"/>
    <hyperlink ref="Q11" r:id="rId21" display="http://img.jgi.doe.gov/cgi-bin/w/main.cgi?section=GeneDetail&amp;page=geneDetail&amp;gene_oid=645781085"/>
    <hyperlink ref="R11" r:id="rId22" display="http://img.jgi.doe.gov/cgi-bin/w/main.cgi?exportGenes=1&amp;exportType=nucleic&amp;gene_oid=645781085&amp;up_stream=0&amp;down_stream=0"/>
    <hyperlink ref="Q12" r:id="rId23" display="http://img.jgi.doe.gov/cgi-bin/w/main.cgi?section=GeneDetail&amp;page=geneDetail&amp;gene_oid=645766523"/>
    <hyperlink ref="R12" r:id="rId24" display="http://img.jgi.doe.gov/cgi-bin/w/main.cgi?exportGenes=1&amp;exportType=nucleic&amp;gene_oid=645766523&amp;up_stream=0&amp;down_stream=0"/>
    <hyperlink ref="G26" r:id="rId25" display="http://asco.gersteinlab.org/glio/gene/11286/"/>
    <hyperlink ref="G27" r:id="rId26" display="http://asco.gersteinlab.org/glio/gene/13842/"/>
    <hyperlink ref="G14" r:id="rId27" display="http://asco.gersteinlab.org/glio/gene/13082/"/>
    <hyperlink ref="G31" r:id="rId28" display="http://asco.gersteinlab.org/glio/gene/11150/"/>
    <hyperlink ref="G21" r:id="rId29" display="http://asco.gersteinlab.org/glio/gene/16862/"/>
    <hyperlink ref="G15" r:id="rId30" display="http://asco.gersteinlab.org/glio/gene/14851/"/>
    <hyperlink ref="G33" r:id="rId31" display="http://asco.gersteinlab.org/glio/gene/12519/"/>
    <hyperlink ref="G35" r:id="rId32" display="http://asco.gersteinlab.org/glio/gene/12797/"/>
    <hyperlink ref="G37" r:id="rId33" display="http://asco.gersteinlab.org/glio/gene/20200/"/>
    <hyperlink ref="G39" r:id="rId34" display="http://asco.gersteinlab.org/glio/gene/11665/"/>
    <hyperlink ref="G41" r:id="rId35" display="http://asco.gersteinlab.org/glio/gene/12316/"/>
    <hyperlink ref="G43" r:id="rId36" display="http://asco.gersteinlab.org/glio/gene/15537/"/>
    <hyperlink ref="G46" r:id="rId37" display="http://asco.gersteinlab.org/glio/gene/20660/"/>
    <hyperlink ref="F26" r:id="rId38" display="http://www.genome.jp/dbget-bin/www_bget?ko+K10808"/>
    <hyperlink ref="F27" r:id="rId39" display="http://www.genome.jp/dbget-bin/www_bget?ko+K10807"/>
    <hyperlink ref="F14" r:id="rId40" display="http://www.genome.jp/dbget-bin/www_bget?ko+K00942"/>
    <hyperlink ref="F31" r:id="rId41" display="http://www.genome.jp/dbget-bin/www_bget?ko+K01951"/>
    <hyperlink ref="F21" r:id="rId42" display="http://www.genome.jp/dbget-bin/www_bget?ko+K01510"/>
    <hyperlink ref="F15" r:id="rId43" display="http://www.genome.jp/dbget-bin/www_bget?ko+K00940"/>
    <hyperlink ref="F33" r:id="rId44" display="http://www.genome.jp/dbget-bin/www_bget?ko+K00088"/>
    <hyperlink ref="F35" r:id="rId45" display="http://www.genome.jp/dbget-bin/www_bget?ko+K01923"/>
    <hyperlink ref="F37" r:id="rId46" display="http://www.genome.jp/dbget-bin/www_bget?ko+K11808"/>
    <hyperlink ref="F39" r:id="rId47" display="http://www.genome.jp/dbget-bin/www_bget?ko+K01952"/>
    <hyperlink ref="F41" r:id="rId48" display="http://www.genome.jp/dbget-bin/www_bget?ko+K00601"/>
    <hyperlink ref="F43" r:id="rId49" display="http://www.genome.jp/dbget-bin/www_bget?ko+K11788"/>
    <hyperlink ref="F46" r:id="rId50" display="http://www.genome.jp/dbget-bin/www_bget?ko+K00764"/>
    <hyperlink ref="G16" r:id="rId51" display="http://asco.gersteinlab.org/glio/gene/13505/"/>
    <hyperlink ref="G48" r:id="rId52" display="http://asco.gersteinlab.org/glio/gene/15511/"/>
    <hyperlink ref="G50" r:id="rId53" display="http://asco.gersteinlab.org/glio/gene/16671/"/>
    <hyperlink ref="G23" r:id="rId54" display="http://asco.gersteinlab.org/glio/gene/13654/"/>
    <hyperlink ref="G52" r:id="rId55" display="http://asco.gersteinlab.org/glio/gene/13533/"/>
    <hyperlink ref="G24" r:id="rId56" display="http://asco.gersteinlab.org/glio/gene/20465/"/>
    <hyperlink ref="G17" r:id="rId57" display="http://asco.gersteinlab.org/glio/gene/19911/"/>
    <hyperlink ref="G54" r:id="rId58" display="http://asco.gersteinlab.org/glio/gene/16197/"/>
    <hyperlink ref="G55" r:id="rId59" display="http://asco.gersteinlab.org/glio/gene/21367/"/>
    <hyperlink ref="G58" r:id="rId60" display="http://asco.gersteinlab.org/glio/gene/13474/"/>
    <hyperlink ref="G60" r:id="rId61" display="http://asco.gersteinlab.org/glio/gene/15647/"/>
    <hyperlink ref="F16" r:id="rId62" display="http://www.genome.jp/dbget-bin/www_bget?ko+K00943"/>
    <hyperlink ref="F48" r:id="rId63" display="http://www.genome.jp/dbget-bin/www_bget?ko+K01493"/>
    <hyperlink ref="F50" r:id="rId64" display="http://www.genome.jp/dbget-bin/www_bget?ko+K00560"/>
    <hyperlink ref="F23" r:id="rId65" display="http://www.genome.jp/dbget-bin/www_bget?ko+K01520"/>
    <hyperlink ref="F52" r:id="rId66" display="http://www.genome.jp/dbget-bin/www_bget?ko+K01937"/>
    <hyperlink ref="F24" r:id="rId67" display="http://www.genome.jp/dbget-bin/www_bget?ko+K01519"/>
    <hyperlink ref="F17" r:id="rId68" display="http://www.genome.jp/dbget-bin/www_bget?ko+K13800"/>
    <hyperlink ref="F54" r:id="rId69" display="http://www.genome.jp/dbget-bin/www_bget?ko+K00762"/>
    <hyperlink ref="F55" r:id="rId70" display="http://www.genome.jp/dbget-bin/www_bget?ko+K13421"/>
    <hyperlink ref="F58" r:id="rId71" display="http://www.genome.jp/dbget-bin/www_bget?ko+K00254"/>
    <hyperlink ref="F60" r:id="rId72" display="http://www.genome.jp/dbget-bin/www_bget?ko+K01465"/>
    <hyperlink ref="C26" r:id="rId73" display="http://metacyc.com/META/NEW-IMAGE?type=REACTION&amp;object=RIBONUCLEOSIDE-DIP-REDUCTI-RXN"/>
    <hyperlink ref="C14" r:id="rId74" display="http://metacyc.com/META/NEW-IMAGE?type=REACTION&amp;object=GUANYL-KIN-RXN"/>
    <hyperlink ref="C31" r:id="rId75" display="http://metacyc.com/META/NEW-IMAGE?type=REACTION&amp;object=GMP-SYN-GLUT-RXN"/>
    <hyperlink ref="C21" r:id="rId76" display="http://metacyc.com/META/NEW-IMAGE?type=REACTION&amp;object=RXN-14024"/>
    <hyperlink ref="C23" r:id="rId77" display="http://metacyc.com/META/NEW-IMAGE?type=REACTION&amp;object=DUTP-PYROP-RXN"/>
    <hyperlink ref="C33" r:id="rId78" display="http://metacyc.com/META/NEW-IMAGE?type=REACTION&amp;object=IMP-DEHYDROG-RXN"/>
    <hyperlink ref="C35" r:id="rId79" display="http://metacyc.com/META/NEW-IMAGE?type=REACTION&amp;object=SAICARSYN-RXN"/>
    <hyperlink ref="C37" r:id="rId80" display="http://metacyc.com/META/NEW-IMAGE?type=REACTION&amp;object=AIRCARBOXY-RXN"/>
    <hyperlink ref="C9" r:id="rId81" display="http://metacyc.com/META/NEW-IMAGE?type=REACTION&amp;object=AICARSYN-RXN"/>
    <hyperlink ref="C39" r:id="rId82" display="http://metacyc.com/META/NEW-IMAGE?type=REACTION&amp;object=FGAMSYN-RXN"/>
    <hyperlink ref="C41" r:id="rId83" display="http://metacyc.com/META/NEW-IMAGE?type=REACTION&amp;object=GART-RXN"/>
    <hyperlink ref="C43" r:id="rId84" display="http://metacyc.com/META/NEW-IMAGE?type=REACTION&amp;object=GLYRIBONUCSYN-RXN"/>
    <hyperlink ref="C44" r:id="rId85" display="http://metacyc.com/META/NEW-IMAGE?type=REACTION&amp;object=AIRS-RXN"/>
    <hyperlink ref="C46" r:id="rId86" display="http://metacyc.com/META/NEW-IMAGE?type=REACTION&amp;object=PRPPAMIDOTRANS-RXN"/>
    <hyperlink ref="C48" r:id="rId87" display="http://metacyc.com/META/NEW-IMAGE?type=REACTION&amp;object=DCMP-DEAMINASE-RXN"/>
    <hyperlink ref="C50" r:id="rId88" display="http://metacyc.com/META/NEW-IMAGE?type=REACTION&amp;object=THYMIDYLATESYN-RXN"/>
    <hyperlink ref="C52" r:id="rId89" display="http://metacyc.com/META/NEW-IMAGE?type=REACTION&amp;object=CTPSYN-RXN"/>
    <hyperlink ref="C54" r:id="rId90" display="http://metacyc.com/META/NEW-IMAGE?type=REACTION&amp;object=OROPRIBTRANS-RXN"/>
    <hyperlink ref="C56" r:id="rId91" display="http://metacyc.com/META/NEW-IMAGE?type=REACTION&amp;object=OROTPDECARB-RXN"/>
    <hyperlink ref="C58" r:id="rId92" display="http://metacyc.com/META/NEW-IMAGE?type=REACTION&amp;object=RXN0-6491"/>
    <hyperlink ref="C60" r:id="rId93" display="http://metacyc.com/META/NEW-IMAGE?type=REACTION&amp;object=DIHYDROOROT-RXN"/>
    <hyperlink ref="Q14" r:id="rId94" display="http://img.jgi.doe.gov/cgi-bin/w/main.cgi?section=GeneDetail&amp;page=geneDetail&amp;gene_oid=638259721"/>
    <hyperlink ref="R14" r:id="rId95" display="http://img.jgi.doe.gov/cgi-bin/w/main.cgi?exportGenes=1&amp;exportType=nucleic&amp;gene_oid=638259721&amp;up_stream=0&amp;down_stream=0"/>
    <hyperlink ref="Q15" r:id="rId96" display="http://img.jgi.doe.gov/cgi-bin/w/main.cgi?section=GeneDetail&amp;page=geneDetail&amp;gene_oid=645781158"/>
    <hyperlink ref="R15" r:id="rId97" display="http://img.jgi.doe.gov/cgi-bin/w/main.cgi?exportGenes=1&amp;exportType=nucleic&amp;gene_oid=645781158&amp;up_stream=0&amp;down_stream=0"/>
    <hyperlink ref="Q16" r:id="rId98" display="http://img.jgi.doe.gov/cgi-bin/w/main.cgi?section=GeneDetail&amp;page=geneDetail&amp;gene_oid=638265400"/>
    <hyperlink ref="R16" r:id="rId99" display="http://img.jgi.doe.gov/cgi-bin/w/main.cgi?exportGenes=1&amp;exportType=nucleic&amp;gene_oid=638265400&amp;up_stream=0&amp;down_stream=0"/>
    <hyperlink ref="Q17" r:id="rId100" display="http://img.jgi.doe.gov/cgi-bin/w/main.cgi?section=GeneDetail&amp;page=geneDetail&amp;gene_oid=638268083"/>
    <hyperlink ref="R17" r:id="rId101" display="http://img.jgi.doe.gov/cgi-bin/w/main.cgi?exportGenes=1&amp;exportType=nucleic&amp;gene_oid=638268083&amp;up_stream=0&amp;down_stream=0"/>
    <hyperlink ref="Q21" r:id="rId102" display="http://img.jgi.doe.gov/cgi-bin/w/main.cgi?section=GeneDetail&amp;page=geneDetail&amp;gene_oid=638266070"/>
    <hyperlink ref="R21" r:id="rId103" display="http://img.jgi.doe.gov/cgi-bin/w/main.cgi?exportGenes=1&amp;exportType=nucleic&amp;gene_oid=638266070&amp;up_stream=0&amp;down_stream=0"/>
    <hyperlink ref="Q23" r:id="rId104" display="http://img.jgi.doe.gov/cgi-bin/w/main.cgi?section=GeneDetail&amp;page=geneDetail&amp;gene_oid=638259216"/>
    <hyperlink ref="R23" r:id="rId105" display="http://img.jgi.doe.gov/cgi-bin/w/main.cgi?exportGenes=1&amp;exportType=nucleic&amp;gene_oid=638259216&amp;up_stream=0&amp;down_stream=0"/>
    <hyperlink ref="Q24" r:id="rId106" display="http://img.jgi.doe.gov/cgi-bin/w/main.cgi?section=GeneDetail&amp;page=geneDetail&amp;gene_oid=638265510"/>
    <hyperlink ref="R24" r:id="rId107" display="http://img.jgi.doe.gov/cgi-bin/w/main.cgi?exportGenes=1&amp;exportType=nucleic&amp;gene_oid=638265510&amp;up_stream=0&amp;down_stream=0"/>
    <hyperlink ref="Q26" r:id="rId108" display="http://img.jgi.doe.gov/cgi-bin/w/main.cgi?section=GeneDetail&amp;page=geneDetail&amp;gene_oid=645755143"/>
    <hyperlink ref="R26" r:id="rId109" display="http://img.jgi.doe.gov/cgi-bin/w/main.cgi?exportGenes=1&amp;exportType=nucleic&amp;gene_oid=645755143&amp;up_stream=0&amp;down_stream=0"/>
    <hyperlink ref="Q27" r:id="rId110" display="http://img.jgi.doe.gov/cgi-bin/w/main.cgi?section=GeneDetail&amp;page=geneDetail&amp;gene_oid=638264243"/>
    <hyperlink ref="R27" r:id="rId111" display="http://img.jgi.doe.gov/cgi-bin/w/main.cgi?exportGenes=1&amp;exportType=nucleic&amp;gene_oid=638264243&amp;up_stream=0&amp;down_stream=0"/>
    <hyperlink ref="Q31" r:id="rId112" display="http://img.jgi.doe.gov/cgi-bin/w/main.cgi?section=GeneDetail&amp;page=geneDetail&amp;gene_oid=638262456"/>
    <hyperlink ref="R31" r:id="rId113" display="http://img.jgi.doe.gov/cgi-bin/w/main.cgi?exportGenes=1&amp;exportType=nucleic&amp;gene_oid=638262456&amp;up_stream=0&amp;down_stream=0"/>
    <hyperlink ref="Q33" r:id="rId114" display="http://img.jgi.doe.gov/cgi-bin/w/main.cgi?section=GeneDetail&amp;page=geneDetail&amp;gene_oid=645754838"/>
    <hyperlink ref="R33" r:id="rId115" display="http://img.jgi.doe.gov/cgi-bin/w/main.cgi?exportGenes=1&amp;exportType=nucleic&amp;gene_oid=645754838&amp;up_stream=0&amp;down_stream=0"/>
    <hyperlink ref="Q35" r:id="rId116" display="http://img.jgi.doe.gov/cgi-bin/w/main.cgi?section=GeneDetail&amp;page=geneDetail&amp;gene_oid=638262869"/>
    <hyperlink ref="R35" r:id="rId117" display="http://img.jgi.doe.gov/cgi-bin/w/main.cgi?exportGenes=1&amp;exportType=nucleic&amp;gene_oid=638262869&amp;up_stream=0&amp;down_stream=0"/>
    <hyperlink ref="Q37" r:id="rId118" display="http://img.jgi.doe.gov/cgi-bin/w/main.cgi?section=GeneDetail&amp;page=geneDetail&amp;gene_oid=638264834"/>
    <hyperlink ref="R37" r:id="rId119" display="http://img.jgi.doe.gov/cgi-bin/w/main.cgi?exportGenes=1&amp;exportType=nucleic&amp;gene_oid=638264834&amp;up_stream=0&amp;down_stream=0"/>
    <hyperlink ref="Q39" r:id="rId120" display="http://img.jgi.doe.gov/cgi-bin/w/main.cgi?section=GeneDetail&amp;page=geneDetail&amp;gene_oid=638265326"/>
    <hyperlink ref="R39" r:id="rId121" display="http://img.jgi.doe.gov/cgi-bin/w/main.cgi?exportGenes=1&amp;exportType=nucleic&amp;gene_oid=638265326&amp;up_stream=0&amp;down_stream=0"/>
    <hyperlink ref="Q41" r:id="rId122" display="http://img.jgi.doe.gov/cgi-bin/w/main.cgi?section=GeneDetail&amp;page=geneDetail&amp;gene_oid=638209951"/>
    <hyperlink ref="R41" r:id="rId123" display="http://img.jgi.doe.gov/cgi-bin/w/main.cgi?exportGenes=1&amp;exportType=nucleic&amp;gene_oid=638209951&amp;up_stream=0&amp;down_stream=0"/>
    <hyperlink ref="Q43" r:id="rId124" display="http://img.jgi.doe.gov/cgi-bin/w/main.cgi?section=GeneDetail&amp;page=geneDetail&amp;gene_oid=638266881"/>
    <hyperlink ref="R43" r:id="rId125" display="http://img.jgi.doe.gov/cgi-bin/w/main.cgi?exportGenes=1&amp;exportType=nucleic&amp;gene_oid=638266881&amp;up_stream=0&amp;down_stream=0"/>
    <hyperlink ref="Q46" r:id="rId126" display="http://img.jgi.doe.gov/cgi-bin/w/main.cgi?section=GeneDetail&amp;page=geneDetail&amp;gene_oid=638266782"/>
    <hyperlink ref="R46" r:id="rId127" display="http://img.jgi.doe.gov/cgi-bin/w/main.cgi?exportGenes=1&amp;exportType=nucleic&amp;gene_oid=638266782&amp;up_stream=0&amp;down_stream=0"/>
    <hyperlink ref="Q48" r:id="rId128" display="http://img.jgi.doe.gov/cgi-bin/w/main.cgi?section=GeneDetail&amp;page=geneDetail&amp;gene_oid=638261252"/>
    <hyperlink ref="R48" r:id="rId129" display="http://img.jgi.doe.gov/cgi-bin/w/main.cgi?exportGenes=1&amp;exportType=nucleic&amp;gene_oid=638261252&amp;up_stream=0&amp;down_stream=0"/>
    <hyperlink ref="Q50" r:id="rId130" display="http://img.jgi.doe.gov/cgi-bin/w/main.cgi?section=GeneDetail&amp;page=geneDetail&amp;gene_oid=638264101"/>
    <hyperlink ref="R50" r:id="rId131" display="http://img.jgi.doe.gov/cgi-bin/w/main.cgi?exportGenes=1&amp;exportType=nucleic&amp;gene_oid=638264101&amp;up_stream=0&amp;down_stream=0"/>
    <hyperlink ref="Q52" r:id="rId132" display="http://img.jgi.doe.gov/cgi-bin/w/main.cgi?section=GeneDetail&amp;page=geneDetail&amp;gene_oid=638268207"/>
    <hyperlink ref="R52" r:id="rId133" display="http://img.jgi.doe.gov/cgi-bin/w/main.cgi?exportGenes=1&amp;exportType=nucleic&amp;gene_oid=638268207&amp;up_stream=0&amp;down_stream=0"/>
    <hyperlink ref="Q54" r:id="rId134" display="http://img.jgi.doe.gov/cgi-bin/w/main.cgi?section=GeneDetail&amp;page=geneDetail&amp;gene_oid=645780822"/>
    <hyperlink ref="R54" r:id="rId135" display="http://img.jgi.doe.gov/cgi-bin/w/main.cgi?exportGenes=1&amp;exportType=nucleic&amp;gene_oid=645780822&amp;up_stream=0&amp;down_stream=0"/>
    <hyperlink ref="Q55" r:id="rId136" display="http://img.jgi.doe.gov/cgi-bin/w/main.cgi?section=GeneDetail&amp;page=geneDetail&amp;gene_oid=638261362"/>
    <hyperlink ref="R55" r:id="rId137" display="http://img.jgi.doe.gov/cgi-bin/w/main.cgi?exportGenes=1&amp;exportType=nucleic&amp;gene_oid=638261362&amp;up_stream=0&amp;down_stream=0"/>
    <hyperlink ref="Q58" r:id="rId138" display="http://img.jgi.doe.gov/cgi-bin/w/main.cgi?section=GeneDetail&amp;page=geneDetail&amp;gene_oid=638261629"/>
    <hyperlink ref="R58" r:id="rId139" display="http://img.jgi.doe.gov/cgi-bin/w/main.cgi?exportGenes=1&amp;exportType=nucleic&amp;gene_oid=638261629&amp;up_stream=0&amp;down_stream=0"/>
    <hyperlink ref="Q60" r:id="rId140" display="http://img.jgi.doe.gov/cgi-bin/w/main.cgi?section=GeneDetail&amp;page=geneDetail&amp;gene_oid=638268523"/>
    <hyperlink ref="R60" r:id="rId141" display="http://img.jgi.doe.gov/cgi-bin/w/main.cgi?exportGenes=1&amp;exportType=nucleic&amp;gene_oid=638268523&amp;up_stream=0&amp;down_stream=0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X52"/>
  <sheetViews>
    <sheetView zoomScale="70" zoomScaleNormal="70" workbookViewId="0">
      <pane ySplit="2" topLeftCell="A3" activePane="bottomLeft" state="frozen"/>
      <selection pane="bottomLeft" activeCell="C49" sqref="C49"/>
    </sheetView>
  </sheetViews>
  <sheetFormatPr defaultRowHeight="15"/>
  <cols>
    <col min="1" max="1" width="5.140625" style="98" customWidth="1"/>
    <col min="2" max="2" width="108.140625" style="98" bestFit="1" customWidth="1"/>
    <col min="3" max="3" width="23.5703125" style="98" customWidth="1"/>
    <col min="4" max="4" width="16.7109375" style="98" customWidth="1"/>
    <col min="5" max="5" width="2.42578125" style="98" customWidth="1"/>
    <col min="6" max="6" width="8.85546875" style="98" customWidth="1"/>
    <col min="7" max="7" width="9.5703125" style="98" bestFit="1" customWidth="1"/>
    <col min="8" max="8" width="7.28515625" style="98" customWidth="1"/>
    <col min="9" max="9" width="6.42578125" style="98" customWidth="1"/>
    <col min="10" max="10" width="9.28515625" style="98" customWidth="1"/>
    <col min="11" max="12" width="5" style="98" customWidth="1"/>
    <col min="13" max="13" width="9.5703125" style="98" customWidth="1"/>
    <col min="14" max="14" width="9" style="98" customWidth="1"/>
    <col min="15" max="15" width="7.85546875" style="98" customWidth="1"/>
    <col min="16" max="16" width="5.140625" style="98" customWidth="1"/>
    <col min="17" max="18" width="11.5703125" style="98" customWidth="1"/>
    <col min="19" max="19" width="5.140625" style="98" customWidth="1"/>
    <col min="20" max="20" width="11.140625" style="98" bestFit="1" customWidth="1"/>
    <col min="21" max="22" width="3.42578125" style="98" customWidth="1"/>
    <col min="23" max="28" width="6.85546875" style="98" bestFit="1" customWidth="1"/>
    <col min="29" max="29" width="4.42578125" style="98" customWidth="1"/>
    <col min="30" max="46" width="9.140625" style="98" customWidth="1"/>
    <col min="47" max="47" width="7.5703125" style="98" customWidth="1"/>
    <col min="48" max="48" width="6.85546875" style="98" bestFit="1" customWidth="1"/>
    <col min="49" max="52" width="9.140625" style="98"/>
    <col min="53" max="53" width="2.5703125" style="98" bestFit="1" customWidth="1"/>
    <col min="54" max="54" width="32.140625" style="98" bestFit="1" customWidth="1"/>
    <col min="55" max="16384" width="9.140625" style="98"/>
  </cols>
  <sheetData>
    <row r="1" spans="1:50">
      <c r="P1" s="136" t="s">
        <v>12</v>
      </c>
      <c r="Q1" s="136"/>
      <c r="R1" s="136"/>
      <c r="S1" s="136"/>
      <c r="T1" s="136"/>
      <c r="AK1" s="98" t="s">
        <v>22821</v>
      </c>
      <c r="AP1" s="98" t="s">
        <v>22820</v>
      </c>
      <c r="AU1" s="98" t="s">
        <v>22822</v>
      </c>
    </row>
    <row r="2" spans="1:50">
      <c r="C2" s="98" t="s">
        <v>0</v>
      </c>
      <c r="D2" s="98" t="s">
        <v>2</v>
      </c>
      <c r="E2" s="98" t="s">
        <v>3</v>
      </c>
      <c r="G2" s="98" t="s">
        <v>4</v>
      </c>
      <c r="H2" s="98" t="s">
        <v>630</v>
      </c>
      <c r="I2" s="98" t="s">
        <v>5</v>
      </c>
      <c r="J2" s="98" t="s">
        <v>6</v>
      </c>
      <c r="K2" s="98" t="s">
        <v>7</v>
      </c>
      <c r="L2" s="98" t="s">
        <v>8</v>
      </c>
      <c r="M2" s="98" t="s">
        <v>147</v>
      </c>
      <c r="N2" s="98" t="s">
        <v>148</v>
      </c>
      <c r="O2" s="98" t="s">
        <v>125</v>
      </c>
      <c r="P2" s="98" t="s">
        <v>9</v>
      </c>
      <c r="Q2" s="98" t="s">
        <v>36</v>
      </c>
      <c r="R2" s="98" t="s">
        <v>10</v>
      </c>
      <c r="S2" s="98" t="s">
        <v>91</v>
      </c>
      <c r="T2" s="98" t="s">
        <v>11</v>
      </c>
      <c r="U2" s="98" t="s">
        <v>285</v>
      </c>
      <c r="W2" s="98" t="s">
        <v>570</v>
      </c>
      <c r="X2" s="98" t="s">
        <v>571</v>
      </c>
      <c r="Y2" s="98" t="s">
        <v>572</v>
      </c>
      <c r="Z2" s="98" t="s">
        <v>573</v>
      </c>
      <c r="AA2" s="98" t="s">
        <v>574</v>
      </c>
      <c r="AB2" s="98" t="s">
        <v>575</v>
      </c>
      <c r="AF2" s="98" t="s">
        <v>22783</v>
      </c>
      <c r="AG2" s="98" t="s">
        <v>22784</v>
      </c>
      <c r="AH2" s="98" t="s">
        <v>22785</v>
      </c>
      <c r="AI2" s="98" t="s">
        <v>22786</v>
      </c>
      <c r="AK2" s="98" t="s">
        <v>22783</v>
      </c>
      <c r="AL2" s="98" t="s">
        <v>22784</v>
      </c>
      <c r="AM2" s="98" t="s">
        <v>22785</v>
      </c>
      <c r="AN2" s="98" t="s">
        <v>22786</v>
      </c>
      <c r="AP2" s="98" t="s">
        <v>22783</v>
      </c>
      <c r="AQ2" s="98" t="s">
        <v>22784</v>
      </c>
      <c r="AR2" s="98" t="s">
        <v>22785</v>
      </c>
      <c r="AS2" s="98" t="s">
        <v>22786</v>
      </c>
      <c r="AU2" s="98" t="s">
        <v>22783</v>
      </c>
      <c r="AV2" s="98" t="s">
        <v>22784</v>
      </c>
      <c r="AW2" s="98" t="s">
        <v>22785</v>
      </c>
      <c r="AX2" s="98" t="s">
        <v>22786</v>
      </c>
    </row>
    <row r="3" spans="1:50">
      <c r="A3" s="98" t="str">
        <f>IF(TYPE(E3)=2,CONCATENATE("L",ROW()),"")</f>
        <v>L3</v>
      </c>
      <c r="B3" s="1" t="s">
        <v>24415</v>
      </c>
      <c r="C3" s="1" t="s">
        <v>24204</v>
      </c>
      <c r="D3" s="98" t="s">
        <v>22738</v>
      </c>
      <c r="E3" s="98" t="s">
        <v>129</v>
      </c>
      <c r="F3" s="8" t="s">
        <v>22737</v>
      </c>
      <c r="G3" s="58" t="s">
        <v>22724</v>
      </c>
      <c r="H3" s="98" t="s">
        <v>18032</v>
      </c>
      <c r="I3" s="98" t="s">
        <v>22754</v>
      </c>
      <c r="J3" s="98" t="s">
        <v>22771</v>
      </c>
      <c r="K3" s="98">
        <v>1</v>
      </c>
      <c r="L3" s="98">
        <v>2</v>
      </c>
      <c r="M3" s="98" t="s">
        <v>198</v>
      </c>
      <c r="N3" s="98" t="s">
        <v>198</v>
      </c>
      <c r="P3" s="98">
        <v>1</v>
      </c>
      <c r="Q3" s="8">
        <v>638261393</v>
      </c>
      <c r="R3" s="1" t="s">
        <v>22770</v>
      </c>
      <c r="S3" s="98">
        <v>77</v>
      </c>
      <c r="T3" s="60">
        <v>0</v>
      </c>
      <c r="W3" s="57">
        <v>4.6589999999999998</v>
      </c>
      <c r="X3" s="57">
        <v>4.3810000000000002</v>
      </c>
      <c r="Y3" s="57">
        <v>6.0730000000000004</v>
      </c>
      <c r="Z3" s="57">
        <v>3.9550000000000001</v>
      </c>
      <c r="AA3" s="57">
        <v>6.3979999999999997</v>
      </c>
      <c r="AB3" s="57">
        <v>4.2859999999999996</v>
      </c>
      <c r="AF3" s="98">
        <v>6381</v>
      </c>
      <c r="AG3" s="98">
        <v>35</v>
      </c>
      <c r="AH3" s="98">
        <v>1753</v>
      </c>
      <c r="AI3" s="98">
        <v>1290</v>
      </c>
      <c r="AK3" s="98">
        <f>AF3*$L3</f>
        <v>12762</v>
      </c>
      <c r="AL3" s="98">
        <f>AG3*$L3</f>
        <v>70</v>
      </c>
      <c r="AM3" s="98">
        <f>AH3*$L3</f>
        <v>3506</v>
      </c>
      <c r="AN3" s="98">
        <f>AI3*$L3</f>
        <v>2580</v>
      </c>
      <c r="AP3" s="98">
        <f>AK3</f>
        <v>12762</v>
      </c>
      <c r="AQ3" s="98">
        <f>AL3</f>
        <v>70</v>
      </c>
      <c r="AR3" s="98">
        <f>AM3</f>
        <v>3506</v>
      </c>
      <c r="AS3" s="98">
        <f>AN3</f>
        <v>2580</v>
      </c>
      <c r="AU3" s="98">
        <f>MIN(AP3)</f>
        <v>12762</v>
      </c>
      <c r="AV3" s="98">
        <f>MIN(AQ3)</f>
        <v>70</v>
      </c>
      <c r="AW3" s="98">
        <f>MIN(AR3)</f>
        <v>3506</v>
      </c>
      <c r="AX3" s="98">
        <f>MIN(AS3)</f>
        <v>2580</v>
      </c>
    </row>
    <row r="4" spans="1:50">
      <c r="A4" s="98" t="str">
        <f t="shared" ref="A4:A51" si="0">IF(TYPE(E4)=2,CONCATENATE("L",ROW()),"")</f>
        <v/>
      </c>
    </row>
    <row r="5" spans="1:50">
      <c r="A5" s="98" t="str">
        <f t="shared" si="0"/>
        <v>L5</v>
      </c>
      <c r="B5" s="1" t="s">
        <v>24416</v>
      </c>
      <c r="C5" s="1" t="s">
        <v>24205</v>
      </c>
      <c r="D5" s="98" t="s">
        <v>22730</v>
      </c>
      <c r="E5" s="98" t="s">
        <v>129</v>
      </c>
      <c r="F5" s="8" t="s">
        <v>22729</v>
      </c>
      <c r="G5" s="58" t="s">
        <v>22721</v>
      </c>
      <c r="H5" s="98" t="s">
        <v>1460</v>
      </c>
      <c r="I5" s="98" t="s">
        <v>22750</v>
      </c>
      <c r="J5" s="98" t="s">
        <v>22773</v>
      </c>
      <c r="K5" s="98">
        <v>1</v>
      </c>
      <c r="L5" s="98">
        <v>6</v>
      </c>
      <c r="M5" s="98" t="s">
        <v>198</v>
      </c>
      <c r="N5" s="98" t="s">
        <v>198</v>
      </c>
      <c r="P5" s="98">
        <v>3</v>
      </c>
      <c r="Q5" s="8">
        <v>645753886</v>
      </c>
      <c r="R5" s="1" t="s">
        <v>22766</v>
      </c>
      <c r="S5" s="98">
        <v>89</v>
      </c>
      <c r="T5" s="60">
        <v>0</v>
      </c>
      <c r="W5" s="57">
        <v>5.2569999999999997</v>
      </c>
      <c r="X5" s="57">
        <v>4.6970000000000001</v>
      </c>
      <c r="Y5" s="57">
        <v>5.6260000000000003</v>
      </c>
      <c r="Z5" s="57">
        <v>6.17</v>
      </c>
      <c r="AA5" s="57">
        <v>8.2899999999999991</v>
      </c>
      <c r="AB5" s="57">
        <v>6.4749999999999996</v>
      </c>
      <c r="AF5" s="98">
        <v>6313</v>
      </c>
      <c r="AG5" s="98">
        <v>43</v>
      </c>
      <c r="AH5" s="98">
        <v>1695</v>
      </c>
      <c r="AI5" s="98">
        <v>1290</v>
      </c>
      <c r="AK5" s="98">
        <f t="shared" ref="AK5:AN32" si="1">AF5*$L5</f>
        <v>37878</v>
      </c>
      <c r="AL5" s="98">
        <f t="shared" si="1"/>
        <v>258</v>
      </c>
      <c r="AM5" s="98">
        <f t="shared" si="1"/>
        <v>10170</v>
      </c>
      <c r="AN5" s="98">
        <f t="shared" si="1"/>
        <v>7740</v>
      </c>
      <c r="AP5" s="98">
        <f>AK5+AK6</f>
        <v>76248</v>
      </c>
      <c r="AQ5" s="98">
        <f>AL5+AL6</f>
        <v>456</v>
      </c>
      <c r="AR5" s="98">
        <f>AM5+AM6</f>
        <v>20532</v>
      </c>
      <c r="AS5" s="98">
        <f>AN5+AN6</f>
        <v>15480</v>
      </c>
      <c r="AU5" s="98">
        <f>MIN(AP5)</f>
        <v>76248</v>
      </c>
      <c r="AV5" s="98">
        <f>MIN(AQ5)</f>
        <v>456</v>
      </c>
      <c r="AW5" s="98">
        <f>MIN(AR5)</f>
        <v>20532</v>
      </c>
      <c r="AX5" s="98">
        <f>MIN(AS5)</f>
        <v>15480</v>
      </c>
    </row>
    <row r="6" spans="1:50">
      <c r="A6" s="98" t="str">
        <f t="shared" si="0"/>
        <v>L6</v>
      </c>
      <c r="B6" s="1" t="s">
        <v>24417</v>
      </c>
      <c r="D6" s="98" t="s">
        <v>22732</v>
      </c>
      <c r="E6" s="98" t="s">
        <v>129</v>
      </c>
      <c r="F6" s="8" t="s">
        <v>22731</v>
      </c>
      <c r="G6" s="58" t="s">
        <v>22722</v>
      </c>
      <c r="H6" s="98" t="s">
        <v>10618</v>
      </c>
      <c r="I6" s="98" t="s">
        <v>22751</v>
      </c>
      <c r="J6" s="98" t="s">
        <v>22773</v>
      </c>
      <c r="L6" s="98">
        <v>6</v>
      </c>
      <c r="M6" s="98" t="s">
        <v>198</v>
      </c>
      <c r="N6" s="98" t="s">
        <v>198</v>
      </c>
      <c r="P6" s="98">
        <v>1</v>
      </c>
      <c r="Q6" s="8">
        <v>638262775</v>
      </c>
      <c r="R6" s="1" t="s">
        <v>22767</v>
      </c>
      <c r="S6" s="98">
        <v>78</v>
      </c>
      <c r="T6" s="60">
        <v>0</v>
      </c>
      <c r="W6" s="57">
        <v>5.7969999999999997</v>
      </c>
      <c r="X6" s="57">
        <v>6.1760000000000002</v>
      </c>
      <c r="Y6" s="57">
        <v>6.5010000000000003</v>
      </c>
      <c r="Z6" s="57">
        <v>6.7030000000000003</v>
      </c>
      <c r="AA6" s="57">
        <v>8.8889999999999993</v>
      </c>
      <c r="AB6" s="57">
        <v>6.9560000000000004</v>
      </c>
      <c r="AF6" s="98">
        <v>6395</v>
      </c>
      <c r="AG6" s="98">
        <v>33</v>
      </c>
      <c r="AH6" s="98">
        <v>1727</v>
      </c>
      <c r="AI6" s="98">
        <v>1290</v>
      </c>
      <c r="AK6" s="98">
        <f t="shared" si="1"/>
        <v>38370</v>
      </c>
      <c r="AL6" s="98">
        <f t="shared" si="1"/>
        <v>198</v>
      </c>
      <c r="AM6" s="98">
        <f t="shared" si="1"/>
        <v>10362</v>
      </c>
      <c r="AN6" s="98">
        <f t="shared" si="1"/>
        <v>7740</v>
      </c>
    </row>
    <row r="7" spans="1:50">
      <c r="A7" s="98" t="str">
        <f t="shared" si="0"/>
        <v>L7</v>
      </c>
      <c r="B7" s="1" t="s">
        <v>24418</v>
      </c>
      <c r="E7" s="98" t="s">
        <v>129</v>
      </c>
    </row>
    <row r="8" spans="1:50">
      <c r="A8" s="98" t="str">
        <f t="shared" si="0"/>
        <v>L8</v>
      </c>
      <c r="B8" s="1" t="s">
        <v>24419</v>
      </c>
      <c r="E8" s="98" t="s">
        <v>129</v>
      </c>
    </row>
    <row r="9" spans="1:50">
      <c r="A9" s="98" t="str">
        <f t="shared" si="0"/>
        <v>L9</v>
      </c>
      <c r="B9" s="1" t="s">
        <v>24420</v>
      </c>
      <c r="E9" s="98" t="s">
        <v>129</v>
      </c>
    </row>
    <row r="10" spans="1:50">
      <c r="A10" s="98" t="str">
        <f t="shared" si="0"/>
        <v>L10</v>
      </c>
      <c r="B10" s="1" t="s">
        <v>24421</v>
      </c>
      <c r="E10" s="98" t="s">
        <v>129</v>
      </c>
    </row>
    <row r="11" spans="1:50">
      <c r="A11" s="98" t="str">
        <f t="shared" si="0"/>
        <v>L11</v>
      </c>
      <c r="B11" s="1" t="s">
        <v>24422</v>
      </c>
      <c r="E11" s="98" t="s">
        <v>129</v>
      </c>
    </row>
    <row r="12" spans="1:50" s="107" customFormat="1">
      <c r="A12" s="107" t="str">
        <f t="shared" si="0"/>
        <v>L12</v>
      </c>
      <c r="B12" s="1" t="s">
        <v>24423</v>
      </c>
      <c r="E12" s="107" t="s">
        <v>129</v>
      </c>
    </row>
    <row r="13" spans="1:50" s="107" customFormat="1">
      <c r="A13" s="107" t="str">
        <f t="shared" si="0"/>
        <v>L13</v>
      </c>
      <c r="B13" s="1" t="s">
        <v>24424</v>
      </c>
      <c r="E13" s="107" t="s">
        <v>129</v>
      </c>
    </row>
    <row r="14" spans="1:50" s="107" customFormat="1">
      <c r="A14" s="107" t="str">
        <f t="shared" si="0"/>
        <v>L14</v>
      </c>
      <c r="B14" s="1" t="s">
        <v>24425</v>
      </c>
      <c r="E14" s="107" t="s">
        <v>129</v>
      </c>
    </row>
    <row r="15" spans="1:50" s="107" customFormat="1">
      <c r="A15" s="107" t="str">
        <f t="shared" si="0"/>
        <v>L15</v>
      </c>
      <c r="B15" s="1" t="s">
        <v>24426</v>
      </c>
      <c r="E15" s="107" t="s">
        <v>129</v>
      </c>
    </row>
    <row r="16" spans="1:50" s="114" customFormat="1">
      <c r="A16" s="114" t="str">
        <f t="shared" si="0"/>
        <v>L16</v>
      </c>
      <c r="B16" s="1" t="s">
        <v>24427</v>
      </c>
      <c r="E16" s="114" t="s">
        <v>129</v>
      </c>
    </row>
    <row r="17" spans="1:50" s="114" customFormat="1">
      <c r="A17" s="114" t="str">
        <f t="shared" si="0"/>
        <v>L17</v>
      </c>
      <c r="B17" s="1" t="s">
        <v>24428</v>
      </c>
      <c r="E17" s="114" t="s">
        <v>129</v>
      </c>
    </row>
    <row r="18" spans="1:50" s="114" customFormat="1">
      <c r="A18" s="114" t="str">
        <f t="shared" si="0"/>
        <v>L18</v>
      </c>
      <c r="B18" s="1" t="s">
        <v>24429</v>
      </c>
      <c r="E18" s="114" t="s">
        <v>129</v>
      </c>
    </row>
    <row r="20" spans="1:50">
      <c r="A20" s="98" t="str">
        <f t="shared" si="0"/>
        <v>L20</v>
      </c>
      <c r="B20" s="98" t="s">
        <v>24430</v>
      </c>
      <c r="C20" s="1" t="s">
        <v>24206</v>
      </c>
      <c r="D20" s="98" t="s">
        <v>22728</v>
      </c>
      <c r="E20" s="61" t="s">
        <v>129</v>
      </c>
      <c r="F20" s="8" t="s">
        <v>22727</v>
      </c>
      <c r="G20" s="58" t="s">
        <v>22723</v>
      </c>
      <c r="H20" s="98" t="s">
        <v>17184</v>
      </c>
      <c r="I20" s="98" t="s">
        <v>22749</v>
      </c>
      <c r="J20" s="98" t="s">
        <v>22774</v>
      </c>
      <c r="K20" s="98">
        <v>1</v>
      </c>
      <c r="L20" s="98">
        <v>1</v>
      </c>
      <c r="M20" s="98" t="s">
        <v>198</v>
      </c>
      <c r="N20" s="98" t="s">
        <v>198</v>
      </c>
      <c r="P20" s="98">
        <v>1</v>
      </c>
      <c r="Q20" s="8">
        <v>638264161</v>
      </c>
      <c r="R20" s="1" t="s">
        <v>22765</v>
      </c>
      <c r="S20" s="98">
        <v>55</v>
      </c>
      <c r="T20" s="60">
        <v>3E-131</v>
      </c>
      <c r="W20" s="57">
        <v>3.0030000000000001</v>
      </c>
      <c r="X20" s="57">
        <v>3.77</v>
      </c>
      <c r="Y20" s="57">
        <v>4.62</v>
      </c>
      <c r="Z20" s="57">
        <v>1.355</v>
      </c>
      <c r="AA20" s="57">
        <v>1.627</v>
      </c>
      <c r="AB20" s="57">
        <v>1.5249999999999999</v>
      </c>
      <c r="AF20" s="98">
        <v>2067</v>
      </c>
      <c r="AG20" s="98">
        <v>18</v>
      </c>
      <c r="AH20" s="98">
        <v>589</v>
      </c>
      <c r="AI20" s="98">
        <v>424</v>
      </c>
      <c r="AK20" s="98">
        <f t="shared" si="1"/>
        <v>2067</v>
      </c>
      <c r="AL20" s="98">
        <f t="shared" si="1"/>
        <v>18</v>
      </c>
      <c r="AM20" s="98">
        <f t="shared" si="1"/>
        <v>589</v>
      </c>
      <c r="AN20" s="98">
        <f t="shared" si="1"/>
        <v>424</v>
      </c>
      <c r="AP20" s="98">
        <f>AK$20+AK$21+AK$22+AK23</f>
        <v>15501</v>
      </c>
      <c r="AQ20" s="98">
        <f>AL$20+AL$21+AL$22+AL23</f>
        <v>106</v>
      </c>
      <c r="AR20" s="98">
        <f>AM$20+AM$21+AM$22+AM23</f>
        <v>4343</v>
      </c>
      <c r="AS20" s="98">
        <f>AN$20+AN$21+AN$22+AN23</f>
        <v>3264</v>
      </c>
      <c r="AU20" s="98">
        <f>MIN(AP20:AP29)</f>
        <v>14337</v>
      </c>
      <c r="AV20" s="98">
        <f>MIN(AQ20:AQ29)</f>
        <v>90</v>
      </c>
      <c r="AW20" s="98">
        <f>MIN(AR20:AR29)</f>
        <v>3963</v>
      </c>
      <c r="AX20" s="98">
        <f>MIN(AS20:AS29)</f>
        <v>3032</v>
      </c>
    </row>
    <row r="21" spans="1:50">
      <c r="C21" s="1" t="s">
        <v>24207</v>
      </c>
      <c r="D21" s="98" t="s">
        <v>22734</v>
      </c>
      <c r="E21" s="98" t="s">
        <v>129</v>
      </c>
      <c r="F21" s="8" t="s">
        <v>22733</v>
      </c>
      <c r="G21" s="58" t="s">
        <v>22709</v>
      </c>
      <c r="H21" s="98" t="s">
        <v>18048</v>
      </c>
      <c r="I21" s="98" t="s">
        <v>22752</v>
      </c>
      <c r="J21" s="98" t="s">
        <v>22775</v>
      </c>
      <c r="K21" s="98">
        <v>1</v>
      </c>
      <c r="L21" s="98">
        <v>2</v>
      </c>
      <c r="M21" s="98" t="s">
        <v>198</v>
      </c>
      <c r="N21" s="98" t="s">
        <v>198</v>
      </c>
      <c r="P21" s="98">
        <v>3</v>
      </c>
      <c r="Q21" s="8">
        <v>645767338</v>
      </c>
      <c r="R21" s="1" t="s">
        <v>22768</v>
      </c>
      <c r="S21" s="98">
        <v>83</v>
      </c>
      <c r="T21" s="60">
        <v>0</v>
      </c>
      <c r="W21" s="57">
        <v>5.4020000000000001</v>
      </c>
      <c r="X21" s="57">
        <v>3.9550000000000001</v>
      </c>
      <c r="Y21" s="57">
        <v>5.4</v>
      </c>
      <c r="Z21" s="57">
        <v>2.0579999999999998</v>
      </c>
      <c r="AA21" s="57">
        <v>1.7549999999999999</v>
      </c>
      <c r="AB21" s="57">
        <v>2.069</v>
      </c>
      <c r="AF21" s="98">
        <v>1796</v>
      </c>
      <c r="AG21" s="98">
        <v>12</v>
      </c>
      <c r="AH21" s="98">
        <v>503</v>
      </c>
      <c r="AI21" s="98">
        <v>372</v>
      </c>
      <c r="AK21" s="98">
        <f t="shared" si="1"/>
        <v>3592</v>
      </c>
      <c r="AL21" s="98">
        <f t="shared" si="1"/>
        <v>24</v>
      </c>
      <c r="AM21" s="98">
        <f t="shared" si="1"/>
        <v>1006</v>
      </c>
      <c r="AN21" s="98">
        <f t="shared" si="1"/>
        <v>744</v>
      </c>
      <c r="AP21" s="98">
        <f t="shared" ref="AP21:AS29" si="2">AK$20+AK$21+AK$22+AK24</f>
        <v>14825</v>
      </c>
      <c r="AQ21" s="98">
        <f t="shared" si="2"/>
        <v>110</v>
      </c>
      <c r="AR21" s="98">
        <f t="shared" si="2"/>
        <v>4159</v>
      </c>
      <c r="AS21" s="98">
        <f t="shared" si="2"/>
        <v>3132</v>
      </c>
    </row>
    <row r="22" spans="1:50">
      <c r="C22" s="1" t="s">
        <v>24208</v>
      </c>
      <c r="D22" s="98" t="s">
        <v>22736</v>
      </c>
      <c r="E22" s="98" t="s">
        <v>129</v>
      </c>
      <c r="F22" s="8" t="s">
        <v>22735</v>
      </c>
      <c r="G22" s="58" t="s">
        <v>22720</v>
      </c>
      <c r="H22" s="98" t="s">
        <v>17096</v>
      </c>
      <c r="I22" s="98" t="s">
        <v>22753</v>
      </c>
      <c r="J22" s="98" t="s">
        <v>22772</v>
      </c>
      <c r="K22" s="98">
        <v>1</v>
      </c>
      <c r="L22" s="98">
        <v>2</v>
      </c>
      <c r="M22" s="98" t="s">
        <v>180</v>
      </c>
      <c r="N22" s="98" t="s">
        <v>198</v>
      </c>
      <c r="P22" s="98">
        <v>1</v>
      </c>
      <c r="Q22" s="8">
        <v>638261200</v>
      </c>
      <c r="R22" s="1" t="s">
        <v>22769</v>
      </c>
      <c r="S22" s="98">
        <v>62</v>
      </c>
      <c r="T22" s="60">
        <v>1E-180</v>
      </c>
      <c r="W22" s="57">
        <v>3.87</v>
      </c>
      <c r="X22" s="57">
        <v>4.76</v>
      </c>
      <c r="Y22" s="57">
        <v>4.5810000000000004</v>
      </c>
      <c r="Z22" s="57">
        <v>4.9000000000000004</v>
      </c>
      <c r="AA22" s="57">
        <v>4.343</v>
      </c>
      <c r="AB22" s="57">
        <v>4.867</v>
      </c>
      <c r="AF22" s="98">
        <v>1997</v>
      </c>
      <c r="AG22" s="98">
        <v>18</v>
      </c>
      <c r="AH22" s="98">
        <v>566</v>
      </c>
      <c r="AI22" s="98">
        <v>430</v>
      </c>
      <c r="AK22" s="98">
        <f t="shared" si="1"/>
        <v>3994</v>
      </c>
      <c r="AL22" s="98">
        <f t="shared" si="1"/>
        <v>36</v>
      </c>
      <c r="AM22" s="98">
        <f t="shared" si="1"/>
        <v>1132</v>
      </c>
      <c r="AN22" s="98">
        <f t="shared" si="1"/>
        <v>860</v>
      </c>
      <c r="AP22" s="98">
        <f t="shared" si="2"/>
        <v>14805</v>
      </c>
      <c r="AQ22" s="98">
        <f t="shared" si="2"/>
        <v>114</v>
      </c>
      <c r="AR22" s="98">
        <f t="shared" si="2"/>
        <v>4155</v>
      </c>
      <c r="AS22" s="98">
        <f t="shared" si="2"/>
        <v>3120</v>
      </c>
    </row>
    <row r="23" spans="1:50">
      <c r="C23" s="1" t="s">
        <v>24209</v>
      </c>
      <c r="D23" s="98" t="s">
        <v>22726</v>
      </c>
      <c r="E23" s="98" t="s">
        <v>129</v>
      </c>
      <c r="F23" s="8" t="s">
        <v>22725</v>
      </c>
      <c r="G23" s="58" t="s">
        <v>22710</v>
      </c>
      <c r="H23" s="98" t="s">
        <v>20438</v>
      </c>
      <c r="I23" s="98" t="s">
        <v>22739</v>
      </c>
      <c r="J23" s="98" t="s">
        <v>22756</v>
      </c>
      <c r="K23" s="98">
        <v>10</v>
      </c>
      <c r="L23" s="98">
        <v>4</v>
      </c>
      <c r="M23" s="98" t="s">
        <v>198</v>
      </c>
      <c r="N23" s="98" t="s">
        <v>198</v>
      </c>
      <c r="P23" s="98">
        <v>1</v>
      </c>
      <c r="Q23" s="8">
        <v>638263293</v>
      </c>
      <c r="R23" s="1" t="s">
        <v>22755</v>
      </c>
      <c r="S23" s="98">
        <v>57</v>
      </c>
      <c r="T23" s="60">
        <v>1.9999999999999999E-126</v>
      </c>
      <c r="W23" s="57">
        <v>0.93799999999999994</v>
      </c>
      <c r="X23" s="57">
        <v>1.82</v>
      </c>
      <c r="Y23" s="57">
        <v>2.758</v>
      </c>
      <c r="Z23" s="57">
        <v>1.579</v>
      </c>
      <c r="AA23" s="57">
        <v>1.1739999999999999</v>
      </c>
      <c r="AB23" s="57">
        <v>1.73</v>
      </c>
      <c r="AF23" s="98">
        <v>1462</v>
      </c>
      <c r="AG23" s="98">
        <v>7</v>
      </c>
      <c r="AH23" s="98">
        <v>404</v>
      </c>
      <c r="AI23" s="98">
        <v>309</v>
      </c>
      <c r="AK23" s="98">
        <f t="shared" si="1"/>
        <v>5848</v>
      </c>
      <c r="AL23" s="98">
        <f t="shared" si="1"/>
        <v>28</v>
      </c>
      <c r="AM23" s="98">
        <f t="shared" si="1"/>
        <v>1616</v>
      </c>
      <c r="AN23" s="98">
        <f t="shared" si="1"/>
        <v>1236</v>
      </c>
      <c r="AP23" s="98">
        <f t="shared" si="2"/>
        <v>14901</v>
      </c>
      <c r="AQ23" s="98">
        <f t="shared" si="2"/>
        <v>118</v>
      </c>
      <c r="AR23" s="98">
        <f t="shared" si="2"/>
        <v>4159</v>
      </c>
      <c r="AS23" s="98">
        <f t="shared" si="2"/>
        <v>3144</v>
      </c>
    </row>
    <row r="24" spans="1:50">
      <c r="A24" s="98" t="str">
        <f t="shared" si="0"/>
        <v/>
      </c>
      <c r="G24" s="58" t="s">
        <v>22711</v>
      </c>
      <c r="H24" s="98" t="s">
        <v>18766</v>
      </c>
      <c r="I24" s="98" t="s">
        <v>22740</v>
      </c>
      <c r="J24" s="98" t="s">
        <v>22756</v>
      </c>
      <c r="L24" s="98">
        <v>4</v>
      </c>
      <c r="M24" s="98" t="s">
        <v>198</v>
      </c>
      <c r="N24" s="98" t="s">
        <v>198</v>
      </c>
      <c r="P24" s="98">
        <v>1</v>
      </c>
      <c r="Q24" s="8">
        <v>638268183</v>
      </c>
      <c r="R24" s="1" t="s">
        <v>22757</v>
      </c>
      <c r="S24" s="98">
        <v>47</v>
      </c>
      <c r="T24" s="60">
        <v>1.9999999999999999E-67</v>
      </c>
      <c r="W24" s="57">
        <v>0.13400000000000001</v>
      </c>
      <c r="X24" s="57">
        <v>0.45500000000000002</v>
      </c>
      <c r="Y24" s="57">
        <v>9.7000000000000003E-2</v>
      </c>
      <c r="Z24" s="57">
        <v>0.32</v>
      </c>
      <c r="AA24" s="57">
        <v>0.245</v>
      </c>
      <c r="AB24" s="57">
        <v>0.20200000000000001</v>
      </c>
      <c r="AF24" s="98">
        <v>1293</v>
      </c>
      <c r="AG24" s="98">
        <v>8</v>
      </c>
      <c r="AH24" s="98">
        <v>358</v>
      </c>
      <c r="AI24" s="98">
        <v>276</v>
      </c>
      <c r="AK24" s="98">
        <f t="shared" si="1"/>
        <v>5172</v>
      </c>
      <c r="AL24" s="98">
        <f t="shared" si="1"/>
        <v>32</v>
      </c>
      <c r="AM24" s="98">
        <f t="shared" si="1"/>
        <v>1432</v>
      </c>
      <c r="AN24" s="98">
        <f t="shared" si="1"/>
        <v>1104</v>
      </c>
      <c r="AP24" s="98">
        <f t="shared" si="2"/>
        <v>15013</v>
      </c>
      <c r="AQ24" s="98">
        <f t="shared" si="2"/>
        <v>90</v>
      </c>
      <c r="AR24" s="98">
        <f t="shared" si="2"/>
        <v>4239</v>
      </c>
      <c r="AS24" s="98">
        <f t="shared" si="2"/>
        <v>3176</v>
      </c>
    </row>
    <row r="25" spans="1:50">
      <c r="A25" s="98" t="str">
        <f t="shared" si="0"/>
        <v/>
      </c>
      <c r="G25" s="58" t="s">
        <v>22712</v>
      </c>
      <c r="H25" s="98" t="s">
        <v>17182</v>
      </c>
      <c r="I25" s="98" t="s">
        <v>22741</v>
      </c>
      <c r="J25" s="98" t="s">
        <v>22756</v>
      </c>
      <c r="L25" s="98">
        <v>4</v>
      </c>
      <c r="M25" s="98" t="s">
        <v>198</v>
      </c>
      <c r="N25" s="98" t="s">
        <v>198</v>
      </c>
      <c r="P25" s="98">
        <v>1</v>
      </c>
      <c r="Q25" s="8">
        <v>638262293</v>
      </c>
      <c r="R25" s="1" t="s">
        <v>22758</v>
      </c>
      <c r="S25" s="98">
        <v>59</v>
      </c>
      <c r="T25" s="60">
        <v>9.0000000000000003E-84</v>
      </c>
      <c r="W25" s="57">
        <v>2.7759999999999998</v>
      </c>
      <c r="X25" s="57">
        <v>4.0910000000000002</v>
      </c>
      <c r="Y25" s="57">
        <v>0.122</v>
      </c>
      <c r="Z25" s="57">
        <v>3.7650000000000001</v>
      </c>
      <c r="AA25" s="57">
        <v>1.5880000000000001</v>
      </c>
      <c r="AB25" s="57">
        <v>3.4929999999999999</v>
      </c>
      <c r="AF25" s="98">
        <v>1288</v>
      </c>
      <c r="AG25" s="98">
        <v>9</v>
      </c>
      <c r="AH25" s="98">
        <v>357</v>
      </c>
      <c r="AI25" s="98">
        <v>273</v>
      </c>
      <c r="AK25" s="98">
        <f t="shared" si="1"/>
        <v>5152</v>
      </c>
      <c r="AL25" s="98">
        <f t="shared" si="1"/>
        <v>36</v>
      </c>
      <c r="AM25" s="98">
        <f t="shared" si="1"/>
        <v>1428</v>
      </c>
      <c r="AN25" s="98">
        <f t="shared" si="1"/>
        <v>1092</v>
      </c>
      <c r="AP25" s="98">
        <f t="shared" si="2"/>
        <v>14865</v>
      </c>
      <c r="AQ25" s="98">
        <f t="shared" si="2"/>
        <v>118</v>
      </c>
      <c r="AR25" s="98">
        <f t="shared" si="2"/>
        <v>4143</v>
      </c>
      <c r="AS25" s="98">
        <f t="shared" si="2"/>
        <v>3124</v>
      </c>
    </row>
    <row r="26" spans="1:50">
      <c r="A26" s="98" t="str">
        <f t="shared" si="0"/>
        <v/>
      </c>
      <c r="G26" s="58" t="s">
        <v>22713</v>
      </c>
      <c r="H26" s="98" t="s">
        <v>16808</v>
      </c>
      <c r="I26" s="98" t="s">
        <v>22742</v>
      </c>
      <c r="J26" s="98" t="s">
        <v>22756</v>
      </c>
      <c r="L26" s="98">
        <v>4</v>
      </c>
      <c r="M26" s="98" t="s">
        <v>198</v>
      </c>
      <c r="N26" s="98" t="s">
        <v>198</v>
      </c>
      <c r="P26" s="98">
        <v>1</v>
      </c>
      <c r="Q26" s="8">
        <v>638268183</v>
      </c>
      <c r="R26" s="1" t="s">
        <v>22757</v>
      </c>
      <c r="S26" s="98">
        <v>30</v>
      </c>
      <c r="T26" s="60">
        <v>9.0000000000000002E-25</v>
      </c>
      <c r="W26" s="57">
        <v>0.17499999999999999</v>
      </c>
      <c r="X26" s="57">
        <v>0.60299999999999998</v>
      </c>
      <c r="Y26" s="57">
        <v>5.3710000000000004</v>
      </c>
      <c r="Z26" s="57">
        <v>5.0999999999999997E-2</v>
      </c>
      <c r="AA26" s="57">
        <v>0.16600000000000001</v>
      </c>
      <c r="AB26" s="57">
        <v>6.4000000000000001E-2</v>
      </c>
      <c r="AF26" s="98">
        <v>1312</v>
      </c>
      <c r="AG26" s="98">
        <v>10</v>
      </c>
      <c r="AH26" s="98">
        <v>358</v>
      </c>
      <c r="AI26" s="98">
        <v>279</v>
      </c>
      <c r="AK26" s="98">
        <f t="shared" si="1"/>
        <v>5248</v>
      </c>
      <c r="AL26" s="98">
        <f t="shared" si="1"/>
        <v>40</v>
      </c>
      <c r="AM26" s="98">
        <f t="shared" si="1"/>
        <v>1432</v>
      </c>
      <c r="AN26" s="98">
        <f t="shared" si="1"/>
        <v>1116</v>
      </c>
      <c r="AP26" s="98">
        <f t="shared" si="2"/>
        <v>14437</v>
      </c>
      <c r="AQ26" s="98">
        <f t="shared" si="2"/>
        <v>110</v>
      </c>
      <c r="AR26" s="98">
        <f t="shared" si="2"/>
        <v>3991</v>
      </c>
      <c r="AS26" s="98">
        <f t="shared" si="2"/>
        <v>3032</v>
      </c>
    </row>
    <row r="27" spans="1:50">
      <c r="A27" s="98" t="str">
        <f t="shared" si="0"/>
        <v/>
      </c>
      <c r="G27" s="58" t="s">
        <v>22714</v>
      </c>
      <c r="H27" s="51" t="s">
        <v>12392</v>
      </c>
      <c r="I27" s="98" t="s">
        <v>22743</v>
      </c>
      <c r="J27" s="98" t="s">
        <v>22756</v>
      </c>
      <c r="L27" s="98">
        <v>4</v>
      </c>
      <c r="M27" s="98" t="s">
        <v>198</v>
      </c>
      <c r="N27" s="98" t="s">
        <v>198</v>
      </c>
      <c r="P27" s="98">
        <v>1</v>
      </c>
      <c r="Q27" s="8">
        <v>638267231</v>
      </c>
      <c r="R27" s="1" t="s">
        <v>22759</v>
      </c>
      <c r="S27" s="98">
        <v>30</v>
      </c>
      <c r="T27" s="60">
        <v>9.9999999999999992E-25</v>
      </c>
      <c r="W27" s="57">
        <v>0.52100000000000002</v>
      </c>
      <c r="X27" s="57">
        <v>6.2E-2</v>
      </c>
      <c r="Y27" s="57">
        <v>0.04</v>
      </c>
      <c r="Z27" s="57">
        <v>0.66200000000000003</v>
      </c>
      <c r="AA27" s="57">
        <v>1.385</v>
      </c>
      <c r="AB27" s="57">
        <v>0.45300000000000001</v>
      </c>
      <c r="AF27" s="98">
        <v>1340</v>
      </c>
      <c r="AG27" s="98">
        <v>3</v>
      </c>
      <c r="AH27" s="98">
        <v>378</v>
      </c>
      <c r="AI27" s="98">
        <v>287</v>
      </c>
      <c r="AK27" s="98">
        <f t="shared" si="1"/>
        <v>5360</v>
      </c>
      <c r="AL27" s="98">
        <f t="shared" si="1"/>
        <v>12</v>
      </c>
      <c r="AM27" s="98">
        <f t="shared" si="1"/>
        <v>1512</v>
      </c>
      <c r="AN27" s="98">
        <f t="shared" si="1"/>
        <v>1148</v>
      </c>
      <c r="AP27" s="98">
        <f t="shared" si="2"/>
        <v>14949</v>
      </c>
      <c r="AQ27" s="98">
        <f t="shared" si="2"/>
        <v>138</v>
      </c>
      <c r="AR27" s="98">
        <f t="shared" si="2"/>
        <v>4239</v>
      </c>
      <c r="AS27" s="98">
        <f t="shared" si="2"/>
        <v>3168</v>
      </c>
    </row>
    <row r="28" spans="1:50">
      <c r="A28" s="98" t="str">
        <f t="shared" si="0"/>
        <v/>
      </c>
      <c r="G28" s="58" t="s">
        <v>22715</v>
      </c>
      <c r="H28" s="98" t="s">
        <v>10942</v>
      </c>
      <c r="I28" s="98" t="s">
        <v>22744</v>
      </c>
      <c r="J28" s="98" t="s">
        <v>22756</v>
      </c>
      <c r="L28" s="98">
        <v>4</v>
      </c>
      <c r="M28" s="98" t="s">
        <v>198</v>
      </c>
      <c r="N28" s="98" t="s">
        <v>198</v>
      </c>
      <c r="P28" s="98">
        <v>1</v>
      </c>
      <c r="Q28" s="8">
        <v>638260763</v>
      </c>
      <c r="R28" s="1" t="s">
        <v>22760</v>
      </c>
      <c r="S28" s="98">
        <v>38</v>
      </c>
      <c r="T28" s="60">
        <v>1.0000000000000001E-37</v>
      </c>
      <c r="W28" s="57">
        <v>1.2290000000000001</v>
      </c>
      <c r="X28" s="57">
        <v>0.38900000000000001</v>
      </c>
      <c r="Y28" s="57">
        <v>10.429</v>
      </c>
      <c r="Z28" s="57">
        <v>9.8000000000000004E-2</v>
      </c>
      <c r="AA28" s="57">
        <v>0.38900000000000001</v>
      </c>
      <c r="AB28" s="57">
        <v>0.13500000000000001</v>
      </c>
      <c r="AF28" s="98">
        <v>1303</v>
      </c>
      <c r="AG28" s="98">
        <v>10</v>
      </c>
      <c r="AH28" s="98">
        <v>354</v>
      </c>
      <c r="AI28" s="98">
        <v>274</v>
      </c>
      <c r="AK28" s="98">
        <f t="shared" si="1"/>
        <v>5212</v>
      </c>
      <c r="AL28" s="98">
        <f t="shared" si="1"/>
        <v>40</v>
      </c>
      <c r="AM28" s="98">
        <f t="shared" si="1"/>
        <v>1416</v>
      </c>
      <c r="AN28" s="98">
        <f t="shared" si="1"/>
        <v>1096</v>
      </c>
      <c r="AP28" s="98">
        <f t="shared" si="2"/>
        <v>15389</v>
      </c>
      <c r="AQ28" s="98">
        <f t="shared" si="2"/>
        <v>98</v>
      </c>
      <c r="AR28" s="98">
        <f t="shared" si="2"/>
        <v>4323</v>
      </c>
      <c r="AS28" s="98">
        <f t="shared" si="2"/>
        <v>3204</v>
      </c>
    </row>
    <row r="29" spans="1:50">
      <c r="A29" s="98" t="str">
        <f t="shared" si="0"/>
        <v/>
      </c>
      <c r="G29" s="58" t="s">
        <v>22716</v>
      </c>
      <c r="H29" s="98" t="s">
        <v>10280</v>
      </c>
      <c r="I29" s="98" t="s">
        <v>22745</v>
      </c>
      <c r="J29" s="98" t="s">
        <v>22756</v>
      </c>
      <c r="L29" s="98">
        <v>4</v>
      </c>
      <c r="M29" s="98" t="s">
        <v>198</v>
      </c>
      <c r="N29" s="98" t="s">
        <v>198</v>
      </c>
      <c r="P29" s="98">
        <v>1</v>
      </c>
      <c r="Q29" s="8">
        <v>638260291</v>
      </c>
      <c r="R29" s="1" t="s">
        <v>22761</v>
      </c>
      <c r="S29" s="98">
        <v>39</v>
      </c>
      <c r="T29" s="60">
        <v>1E-53</v>
      </c>
      <c r="W29" s="57">
        <v>2.5310000000000001</v>
      </c>
      <c r="X29" s="57">
        <v>1.65</v>
      </c>
      <c r="Y29" s="57">
        <v>0.60299999999999998</v>
      </c>
      <c r="Z29" s="57">
        <v>0.88500000000000001</v>
      </c>
      <c r="AA29" s="57">
        <v>0.496</v>
      </c>
      <c r="AB29" s="57">
        <v>0.78600000000000003</v>
      </c>
      <c r="AF29" s="98">
        <v>1196</v>
      </c>
      <c r="AG29" s="98">
        <v>8</v>
      </c>
      <c r="AH29" s="98">
        <v>316</v>
      </c>
      <c r="AI29" s="98">
        <v>251</v>
      </c>
      <c r="AK29" s="98">
        <f t="shared" si="1"/>
        <v>4784</v>
      </c>
      <c r="AL29" s="98">
        <f t="shared" si="1"/>
        <v>32</v>
      </c>
      <c r="AM29" s="98">
        <f t="shared" si="1"/>
        <v>1264</v>
      </c>
      <c r="AN29" s="98">
        <f t="shared" si="1"/>
        <v>1004</v>
      </c>
      <c r="AP29" s="98">
        <f>AK$20+AK$21+AK$22+AK32</f>
        <v>14337</v>
      </c>
      <c r="AQ29" s="98">
        <f t="shared" si="2"/>
        <v>114</v>
      </c>
      <c r="AR29" s="98">
        <f t="shared" si="2"/>
        <v>3963</v>
      </c>
      <c r="AS29" s="98">
        <f t="shared" si="2"/>
        <v>3036</v>
      </c>
    </row>
    <row r="30" spans="1:50">
      <c r="A30" s="98" t="str">
        <f t="shared" si="0"/>
        <v/>
      </c>
      <c r="G30" s="58" t="s">
        <v>22717</v>
      </c>
      <c r="H30" s="98" t="s">
        <v>8996</v>
      </c>
      <c r="I30" s="98" t="s">
        <v>22746</v>
      </c>
      <c r="J30" s="98" t="s">
        <v>22756</v>
      </c>
      <c r="L30" s="98">
        <v>4</v>
      </c>
      <c r="M30" s="98" t="s">
        <v>180</v>
      </c>
      <c r="N30" s="98" t="s">
        <v>198</v>
      </c>
      <c r="P30" s="98">
        <v>1</v>
      </c>
      <c r="Q30" s="98">
        <v>638267369</v>
      </c>
      <c r="R30" s="1" t="s">
        <v>22762</v>
      </c>
      <c r="S30" s="98">
        <v>39</v>
      </c>
      <c r="T30" s="60">
        <v>1.9999999999999999E-39</v>
      </c>
      <c r="W30" s="57">
        <v>1.34</v>
      </c>
      <c r="X30" s="57">
        <v>1.365</v>
      </c>
      <c r="Y30" s="57">
        <v>1.331</v>
      </c>
      <c r="Z30" s="57">
        <v>2.1829999999999998</v>
      </c>
      <c r="AA30" s="57">
        <v>1.5780000000000001</v>
      </c>
      <c r="AB30" s="57">
        <v>2.1789999999999998</v>
      </c>
      <c r="AF30" s="98">
        <v>1324</v>
      </c>
      <c r="AG30" s="98">
        <v>15</v>
      </c>
      <c r="AH30" s="98">
        <v>378</v>
      </c>
      <c r="AI30" s="98">
        <v>285</v>
      </c>
      <c r="AK30" s="98">
        <f t="shared" si="1"/>
        <v>5296</v>
      </c>
      <c r="AL30" s="98">
        <f t="shared" si="1"/>
        <v>60</v>
      </c>
      <c r="AM30" s="98">
        <f t="shared" si="1"/>
        <v>1512</v>
      </c>
      <c r="AN30" s="98">
        <f t="shared" si="1"/>
        <v>1140</v>
      </c>
    </row>
    <row r="31" spans="1:50">
      <c r="A31" s="98" t="str">
        <f t="shared" si="0"/>
        <v/>
      </c>
      <c r="G31" s="58" t="s">
        <v>22718</v>
      </c>
      <c r="H31" s="98" t="s">
        <v>7646</v>
      </c>
      <c r="I31" s="98" t="s">
        <v>22747</v>
      </c>
      <c r="J31" s="98" t="s">
        <v>22756</v>
      </c>
      <c r="L31" s="98">
        <v>4</v>
      </c>
      <c r="M31" s="98" t="s">
        <v>198</v>
      </c>
      <c r="N31" s="98" t="s">
        <v>198</v>
      </c>
      <c r="P31" s="98">
        <v>1</v>
      </c>
      <c r="Q31" s="8">
        <v>638268137</v>
      </c>
      <c r="R31" s="1" t="s">
        <v>22763</v>
      </c>
      <c r="S31" s="98">
        <v>58</v>
      </c>
      <c r="T31" s="60">
        <v>4.0000000000000002E-114</v>
      </c>
      <c r="W31" s="57">
        <v>5.5E-2</v>
      </c>
      <c r="X31" s="57">
        <v>0</v>
      </c>
      <c r="Y31" s="57">
        <v>4.1000000000000002E-2</v>
      </c>
      <c r="Z31" s="57">
        <v>0</v>
      </c>
      <c r="AA31" s="57">
        <v>4.3999999999999997E-2</v>
      </c>
      <c r="AB31" s="57">
        <v>0</v>
      </c>
      <c r="AF31" s="98">
        <v>1434</v>
      </c>
      <c r="AG31" s="98">
        <v>5</v>
      </c>
      <c r="AH31" s="98">
        <v>399</v>
      </c>
      <c r="AI31" s="98">
        <v>294</v>
      </c>
      <c r="AK31" s="98">
        <f t="shared" si="1"/>
        <v>5736</v>
      </c>
      <c r="AL31" s="98">
        <f t="shared" si="1"/>
        <v>20</v>
      </c>
      <c r="AM31" s="98">
        <f t="shared" si="1"/>
        <v>1596</v>
      </c>
      <c r="AN31" s="98">
        <f t="shared" si="1"/>
        <v>1176</v>
      </c>
    </row>
    <row r="32" spans="1:50">
      <c r="A32" s="98" t="str">
        <f t="shared" si="0"/>
        <v/>
      </c>
      <c r="G32" s="58" t="s">
        <v>22719</v>
      </c>
      <c r="H32" s="98" t="s">
        <v>2948</v>
      </c>
      <c r="I32" s="98" t="s">
        <v>22748</v>
      </c>
      <c r="J32" s="98" t="s">
        <v>22756</v>
      </c>
      <c r="L32" s="98">
        <v>4</v>
      </c>
      <c r="M32" s="98" t="s">
        <v>198</v>
      </c>
      <c r="N32" s="98" t="s">
        <v>198</v>
      </c>
      <c r="P32" s="98">
        <v>5</v>
      </c>
      <c r="Q32" s="8">
        <v>645770746</v>
      </c>
      <c r="R32" s="1" t="s">
        <v>22764</v>
      </c>
      <c r="S32" s="98">
        <v>65</v>
      </c>
      <c r="T32" s="60">
        <v>4.9999999999999999E-119</v>
      </c>
      <c r="W32" s="57">
        <v>1.3440000000000001</v>
      </c>
      <c r="X32" s="57">
        <v>0.72</v>
      </c>
      <c r="Y32" s="57">
        <v>4.1399999999999997</v>
      </c>
      <c r="Z32" s="57">
        <v>1.321</v>
      </c>
      <c r="AA32" s="57">
        <v>0.64900000000000002</v>
      </c>
      <c r="AB32" s="57">
        <v>1.147</v>
      </c>
      <c r="AF32" s="98">
        <v>1171</v>
      </c>
      <c r="AG32" s="98">
        <v>9</v>
      </c>
      <c r="AH32" s="98">
        <v>309</v>
      </c>
      <c r="AI32" s="98">
        <v>252</v>
      </c>
      <c r="AK32" s="98">
        <f t="shared" si="1"/>
        <v>4684</v>
      </c>
      <c r="AL32" s="98">
        <f t="shared" si="1"/>
        <v>36</v>
      </c>
      <c r="AM32" s="98">
        <f t="shared" si="1"/>
        <v>1236</v>
      </c>
      <c r="AN32" s="98">
        <f t="shared" si="1"/>
        <v>1008</v>
      </c>
    </row>
    <row r="33" spans="1:50">
      <c r="A33" s="98" t="str">
        <f t="shared" si="0"/>
        <v/>
      </c>
    </row>
    <row r="34" spans="1:50" s="99" customFormat="1">
      <c r="A34" s="98" t="str">
        <f t="shared" si="0"/>
        <v>L34</v>
      </c>
      <c r="B34" s="1" t="s">
        <v>24431</v>
      </c>
      <c r="C34" s="1" t="s">
        <v>24210</v>
      </c>
      <c r="D34" s="99" t="s">
        <v>22855</v>
      </c>
      <c r="E34" s="99" t="s">
        <v>784</v>
      </c>
      <c r="F34" s="56" t="s">
        <v>22854</v>
      </c>
      <c r="G34" s="63" t="s">
        <v>22850</v>
      </c>
      <c r="H34" s="99" t="s">
        <v>10718</v>
      </c>
      <c r="I34" s="99" t="s">
        <v>22852</v>
      </c>
      <c r="J34" s="99" t="s">
        <v>22853</v>
      </c>
      <c r="K34" s="99">
        <v>1</v>
      </c>
      <c r="L34" s="99">
        <v>8</v>
      </c>
      <c r="M34" s="98" t="s">
        <v>198</v>
      </c>
      <c r="N34" s="98" t="s">
        <v>198</v>
      </c>
      <c r="O34" s="98" t="s">
        <v>198</v>
      </c>
      <c r="P34" s="1" t="s">
        <v>22868</v>
      </c>
      <c r="Q34" s="99">
        <v>2507551305</v>
      </c>
      <c r="R34" s="1" t="s">
        <v>22867</v>
      </c>
      <c r="S34" s="99">
        <v>68</v>
      </c>
      <c r="T34" s="64">
        <v>0</v>
      </c>
      <c r="W34" s="65">
        <v>2.3479999999999999</v>
      </c>
      <c r="X34" s="65">
        <v>4.7089999999999996</v>
      </c>
      <c r="Y34" s="65">
        <v>3.1920000000000002</v>
      </c>
      <c r="Z34" s="65">
        <v>4.8689999999999998</v>
      </c>
      <c r="AA34" s="65">
        <v>4.0839999999999996</v>
      </c>
      <c r="AB34" s="65">
        <v>4.4870000000000001</v>
      </c>
      <c r="AF34" s="99">
        <v>1807</v>
      </c>
      <c r="AG34" s="99">
        <v>9</v>
      </c>
      <c r="AH34" s="99">
        <v>480</v>
      </c>
      <c r="AI34" s="99">
        <v>377</v>
      </c>
      <c r="AK34" s="98">
        <f>AF34*$L34</f>
        <v>14456</v>
      </c>
      <c r="AL34" s="98">
        <f>AG34*$L34</f>
        <v>72</v>
      </c>
      <c r="AM34" s="98">
        <f>AH34*$L34</f>
        <v>3840</v>
      </c>
      <c r="AN34" s="98">
        <f>AI34*$L34</f>
        <v>3016</v>
      </c>
      <c r="AP34" s="99">
        <f>AK34</f>
        <v>14456</v>
      </c>
      <c r="AQ34" s="99">
        <f>AL34</f>
        <v>72</v>
      </c>
      <c r="AR34" s="99">
        <f>AM34</f>
        <v>3840</v>
      </c>
      <c r="AS34" s="99">
        <f>AN34</f>
        <v>3016</v>
      </c>
      <c r="AU34" s="99">
        <f>MIN(AP34)</f>
        <v>14456</v>
      </c>
      <c r="AV34" s="99">
        <f t="shared" ref="AV34:AX36" si="3">MIN(AQ34)</f>
        <v>72</v>
      </c>
      <c r="AW34" s="99">
        <f t="shared" si="3"/>
        <v>3840</v>
      </c>
      <c r="AX34" s="99">
        <f t="shared" si="3"/>
        <v>3016</v>
      </c>
    </row>
    <row r="35" spans="1:50" s="99" customFormat="1">
      <c r="A35" s="98" t="str">
        <f t="shared" si="0"/>
        <v/>
      </c>
      <c r="B35" s="1"/>
      <c r="C35" s="1"/>
      <c r="F35" s="56"/>
      <c r="G35" s="63"/>
      <c r="M35" s="98"/>
      <c r="N35" s="98"/>
      <c r="O35" s="98"/>
      <c r="P35" s="1"/>
      <c r="R35" s="1"/>
      <c r="T35" s="64"/>
      <c r="W35" s="65"/>
      <c r="X35" s="65"/>
      <c r="Y35" s="65"/>
      <c r="Z35" s="65"/>
      <c r="AA35" s="65"/>
      <c r="AB35" s="65"/>
      <c r="AK35" s="98"/>
      <c r="AL35" s="98"/>
      <c r="AM35" s="98"/>
      <c r="AN35" s="98"/>
    </row>
    <row r="36" spans="1:50" s="99" customFormat="1">
      <c r="A36" s="98" t="str">
        <f t="shared" si="0"/>
        <v>L36</v>
      </c>
      <c r="B36" s="1" t="s">
        <v>24432</v>
      </c>
      <c r="C36" s="1" t="s">
        <v>24211</v>
      </c>
      <c r="D36" s="56" t="s">
        <v>22864</v>
      </c>
      <c r="E36" s="99" t="s">
        <v>784</v>
      </c>
      <c r="F36" s="99" t="s">
        <v>22863</v>
      </c>
      <c r="G36" s="63" t="s">
        <v>22851</v>
      </c>
      <c r="H36" s="99" t="s">
        <v>3392</v>
      </c>
      <c r="I36" s="99" t="s">
        <v>22862</v>
      </c>
      <c r="J36" s="99" t="s">
        <v>22865</v>
      </c>
      <c r="K36" s="99">
        <v>1</v>
      </c>
      <c r="L36" s="99">
        <v>2</v>
      </c>
      <c r="M36" s="98" t="s">
        <v>198</v>
      </c>
      <c r="N36" s="98" t="s">
        <v>198</v>
      </c>
      <c r="O36" s="98" t="s">
        <v>198</v>
      </c>
      <c r="P36" s="99">
        <v>5</v>
      </c>
      <c r="Q36" s="8">
        <v>645778792</v>
      </c>
      <c r="R36" s="1" t="s">
        <v>22866</v>
      </c>
      <c r="S36" s="99">
        <v>79</v>
      </c>
      <c r="T36" s="64">
        <v>0</v>
      </c>
      <c r="W36" s="57">
        <v>7.056</v>
      </c>
      <c r="X36" s="57">
        <v>5.8710000000000004</v>
      </c>
      <c r="Y36" s="57">
        <v>9.0399999999999991</v>
      </c>
      <c r="Z36" s="57">
        <v>4.1609999999999996</v>
      </c>
      <c r="AA36" s="57">
        <v>5.01</v>
      </c>
      <c r="AB36" s="57">
        <v>4.32</v>
      </c>
      <c r="AF36" s="99">
        <v>2731</v>
      </c>
      <c r="AG36" s="99">
        <v>14</v>
      </c>
      <c r="AH36" s="99">
        <v>758</v>
      </c>
      <c r="AI36" s="99">
        <v>594</v>
      </c>
      <c r="AK36" s="98">
        <f>AF36*$L36</f>
        <v>5462</v>
      </c>
      <c r="AL36" s="98">
        <f>AG36*$L36</f>
        <v>28</v>
      </c>
      <c r="AM36" s="98">
        <f>AH36*$L36</f>
        <v>1516</v>
      </c>
      <c r="AN36" s="98">
        <f>AI36*$L36</f>
        <v>1188</v>
      </c>
      <c r="AP36" s="99">
        <f>AK36</f>
        <v>5462</v>
      </c>
      <c r="AQ36" s="99">
        <f>AL36</f>
        <v>28</v>
      </c>
      <c r="AR36" s="99">
        <f>AM36</f>
        <v>1516</v>
      </c>
      <c r="AS36" s="99">
        <f>AN36</f>
        <v>1188</v>
      </c>
      <c r="AU36" s="99">
        <f>MIN(AP36)</f>
        <v>5462</v>
      </c>
      <c r="AV36" s="99">
        <f t="shared" si="3"/>
        <v>28</v>
      </c>
      <c r="AW36" s="99">
        <f t="shared" si="3"/>
        <v>1516</v>
      </c>
      <c r="AX36" s="99">
        <f t="shared" si="3"/>
        <v>1188</v>
      </c>
    </row>
    <row r="37" spans="1:50" s="99" customFormat="1">
      <c r="A37" s="98" t="str">
        <f t="shared" si="0"/>
        <v/>
      </c>
      <c r="B37" s="1"/>
      <c r="C37" s="1"/>
      <c r="D37" s="56"/>
      <c r="G37" s="63"/>
      <c r="M37" s="98"/>
      <c r="N37" s="98"/>
      <c r="O37" s="98"/>
      <c r="Q37" s="8"/>
      <c r="R37" s="1"/>
      <c r="T37" s="64"/>
      <c r="W37" s="57"/>
      <c r="X37" s="57"/>
      <c r="Y37" s="57"/>
      <c r="Z37" s="57"/>
      <c r="AA37" s="57"/>
      <c r="AB37" s="57"/>
      <c r="AK37" s="98"/>
      <c r="AL37" s="98"/>
      <c r="AM37" s="98"/>
      <c r="AN37" s="98"/>
    </row>
    <row r="38" spans="1:50">
      <c r="A38" s="98" t="str">
        <f t="shared" si="0"/>
        <v>L38</v>
      </c>
      <c r="B38" s="1" t="s">
        <v>24433</v>
      </c>
      <c r="C38" s="1" t="s">
        <v>24212</v>
      </c>
      <c r="D38" s="56" t="s">
        <v>22857</v>
      </c>
      <c r="E38" s="99" t="s">
        <v>784</v>
      </c>
      <c r="F38" s="99" t="s">
        <v>22869</v>
      </c>
      <c r="G38" s="63" t="s">
        <v>22848</v>
      </c>
      <c r="H38" s="51" t="s">
        <v>15054</v>
      </c>
      <c r="I38" s="99" t="s">
        <v>22859</v>
      </c>
      <c r="J38" s="99" t="s">
        <v>22856</v>
      </c>
      <c r="K38" s="99">
        <v>2</v>
      </c>
      <c r="L38" s="99">
        <v>4</v>
      </c>
      <c r="M38" s="98" t="s">
        <v>198</v>
      </c>
      <c r="N38" s="98" t="s">
        <v>198</v>
      </c>
      <c r="O38" s="98" t="s">
        <v>180</v>
      </c>
      <c r="P38" s="98">
        <v>1</v>
      </c>
      <c r="Q38" s="8">
        <v>638264729</v>
      </c>
      <c r="R38" s="1" t="s">
        <v>22860</v>
      </c>
      <c r="S38" s="98">
        <v>68</v>
      </c>
      <c r="T38" s="98">
        <v>0</v>
      </c>
      <c r="W38" s="57">
        <v>0.629</v>
      </c>
      <c r="X38" s="57">
        <v>1.8340000000000001</v>
      </c>
      <c r="Y38" s="57">
        <v>1.355</v>
      </c>
      <c r="Z38" s="57">
        <v>3.4729999999999999</v>
      </c>
      <c r="AA38" s="57">
        <v>2.76</v>
      </c>
      <c r="AB38" s="57">
        <v>3.1589999999999998</v>
      </c>
      <c r="AF38" s="98">
        <v>2982</v>
      </c>
      <c r="AG38" s="98">
        <v>16</v>
      </c>
      <c r="AH38" s="98">
        <v>790</v>
      </c>
      <c r="AI38" s="98">
        <v>610</v>
      </c>
      <c r="AK38" s="98">
        <f t="shared" ref="AK38:AN39" si="4">AF38*$L38</f>
        <v>11928</v>
      </c>
      <c r="AL38" s="98">
        <f t="shared" si="4"/>
        <v>64</v>
      </c>
      <c r="AM38" s="98">
        <f t="shared" si="4"/>
        <v>3160</v>
      </c>
      <c r="AN38" s="98">
        <f t="shared" si="4"/>
        <v>2440</v>
      </c>
      <c r="AP38" s="99">
        <f t="shared" ref="AP38:AS39" si="5">AK38</f>
        <v>11928</v>
      </c>
      <c r="AQ38" s="99">
        <f t="shared" si="5"/>
        <v>64</v>
      </c>
      <c r="AR38" s="99">
        <f t="shared" si="5"/>
        <v>3160</v>
      </c>
      <c r="AS38" s="99">
        <f t="shared" si="5"/>
        <v>2440</v>
      </c>
      <c r="AU38" s="99">
        <f>MIN(AP38:AP39)</f>
        <v>10064</v>
      </c>
      <c r="AV38" s="99">
        <f>MIN(AQ38:AQ39)</f>
        <v>64</v>
      </c>
      <c r="AW38" s="99">
        <f>MIN(AR38:AR39)</f>
        <v>2712</v>
      </c>
      <c r="AX38" s="99">
        <f>MIN(AS38:AS39)</f>
        <v>2080</v>
      </c>
    </row>
    <row r="39" spans="1:50">
      <c r="A39" s="98" t="str">
        <f t="shared" si="0"/>
        <v/>
      </c>
      <c r="D39" s="99"/>
      <c r="E39" s="99"/>
      <c r="F39" s="99"/>
      <c r="G39" s="63" t="s">
        <v>22849</v>
      </c>
      <c r="H39" s="99" t="s">
        <v>6612</v>
      </c>
      <c r="I39" s="99" t="s">
        <v>22858</v>
      </c>
      <c r="J39" s="99" t="s">
        <v>22856</v>
      </c>
      <c r="K39" s="99"/>
      <c r="L39" s="99">
        <v>4</v>
      </c>
      <c r="M39" s="98" t="s">
        <v>198</v>
      </c>
      <c r="N39" s="98" t="s">
        <v>198</v>
      </c>
      <c r="O39" s="98" t="s">
        <v>180</v>
      </c>
      <c r="P39" s="98">
        <v>1</v>
      </c>
      <c r="Q39" s="8">
        <v>638267161</v>
      </c>
      <c r="R39" s="1" t="s">
        <v>22861</v>
      </c>
      <c r="S39" s="98">
        <v>72</v>
      </c>
      <c r="T39" s="98">
        <v>0</v>
      </c>
      <c r="W39" s="57">
        <v>4.359</v>
      </c>
      <c r="X39" s="57">
        <v>9.33</v>
      </c>
      <c r="Y39" s="57">
        <v>12.294</v>
      </c>
      <c r="Z39" s="57">
        <v>3.0139999999999998</v>
      </c>
      <c r="AA39" s="57">
        <v>3.2040000000000002</v>
      </c>
      <c r="AB39" s="57">
        <v>2.8679999999999999</v>
      </c>
      <c r="AF39" s="98">
        <v>2516</v>
      </c>
      <c r="AG39" s="98">
        <v>16</v>
      </c>
      <c r="AH39" s="98">
        <v>678</v>
      </c>
      <c r="AI39" s="98">
        <v>520</v>
      </c>
      <c r="AK39" s="98">
        <f t="shared" si="4"/>
        <v>10064</v>
      </c>
      <c r="AL39" s="98">
        <f t="shared" si="4"/>
        <v>64</v>
      </c>
      <c r="AM39" s="98">
        <f t="shared" si="4"/>
        <v>2712</v>
      </c>
      <c r="AN39" s="98">
        <f t="shared" si="4"/>
        <v>2080</v>
      </c>
      <c r="AP39" s="99">
        <f t="shared" si="5"/>
        <v>10064</v>
      </c>
      <c r="AQ39" s="99">
        <f t="shared" si="5"/>
        <v>64</v>
      </c>
      <c r="AR39" s="99">
        <f t="shared" si="5"/>
        <v>2712</v>
      </c>
      <c r="AS39" s="99">
        <f t="shared" si="5"/>
        <v>2080</v>
      </c>
      <c r="AU39" s="99"/>
      <c r="AV39" s="99"/>
      <c r="AW39" s="99"/>
      <c r="AX39" s="99"/>
    </row>
    <row r="40" spans="1:50">
      <c r="A40" s="98" t="str">
        <f t="shared" si="0"/>
        <v/>
      </c>
      <c r="D40" s="99"/>
      <c r="E40" s="99"/>
      <c r="F40" s="99"/>
      <c r="G40" s="63"/>
      <c r="H40" s="99"/>
      <c r="I40" s="99"/>
      <c r="J40" s="99"/>
      <c r="K40" s="99"/>
      <c r="L40" s="99"/>
      <c r="Q40" s="8"/>
      <c r="R40" s="1"/>
      <c r="W40" s="57"/>
      <c r="X40" s="57"/>
      <c r="Y40" s="57"/>
      <c r="Z40" s="57"/>
      <c r="AA40" s="57"/>
      <c r="AB40" s="57"/>
      <c r="AP40" s="99"/>
      <c r="AQ40" s="99"/>
      <c r="AR40" s="99"/>
      <c r="AS40" s="99"/>
      <c r="AU40" s="99"/>
      <c r="AV40" s="99"/>
      <c r="AW40" s="99"/>
      <c r="AX40" s="99"/>
    </row>
    <row r="41" spans="1:50">
      <c r="A41" s="98" t="str">
        <f t="shared" si="0"/>
        <v>L41</v>
      </c>
      <c r="B41" s="98" t="s">
        <v>24434</v>
      </c>
      <c r="C41" s="98" t="s">
        <v>24213</v>
      </c>
      <c r="D41" s="98" t="s">
        <v>22870</v>
      </c>
      <c r="E41" s="99" t="s">
        <v>784</v>
      </c>
      <c r="F41" s="99" t="s">
        <v>22872</v>
      </c>
      <c r="G41" s="99" t="s">
        <v>22847</v>
      </c>
      <c r="H41" s="98" t="s">
        <v>8524</v>
      </c>
      <c r="I41" s="98" t="s">
        <v>22873</v>
      </c>
      <c r="J41" s="99" t="s">
        <v>22875</v>
      </c>
      <c r="K41" s="98">
        <v>1</v>
      </c>
      <c r="L41" s="99">
        <v>1</v>
      </c>
      <c r="M41" s="98" t="s">
        <v>198</v>
      </c>
      <c r="N41" s="98" t="s">
        <v>198</v>
      </c>
      <c r="O41" s="98" t="s">
        <v>180</v>
      </c>
      <c r="P41" s="98">
        <v>1</v>
      </c>
      <c r="Q41" s="8">
        <v>638264712</v>
      </c>
      <c r="R41" s="1" t="s">
        <v>22877</v>
      </c>
      <c r="S41" s="98">
        <v>65</v>
      </c>
      <c r="T41" s="98">
        <v>0</v>
      </c>
      <c r="W41" s="57">
        <v>3.4769999999999999</v>
      </c>
      <c r="X41" s="57">
        <v>3.702</v>
      </c>
      <c r="Y41" s="57">
        <v>4.5049999999999999</v>
      </c>
      <c r="Z41" s="57">
        <v>3.9750000000000001</v>
      </c>
      <c r="AA41" s="57">
        <v>4.5179999999999998</v>
      </c>
      <c r="AB41" s="57">
        <v>4.2530000000000001</v>
      </c>
      <c r="AF41" s="98">
        <v>3853</v>
      </c>
      <c r="AG41" s="98">
        <v>23</v>
      </c>
      <c r="AH41" s="98">
        <v>1065</v>
      </c>
      <c r="AI41" s="98">
        <v>769</v>
      </c>
      <c r="AK41" s="98">
        <f t="shared" ref="AK41:AN42" si="6">AF41*$L41</f>
        <v>3853</v>
      </c>
      <c r="AL41" s="98">
        <f t="shared" si="6"/>
        <v>23</v>
      </c>
      <c r="AM41" s="98">
        <f t="shared" si="6"/>
        <v>1065</v>
      </c>
      <c r="AN41" s="98">
        <f t="shared" si="6"/>
        <v>769</v>
      </c>
      <c r="AP41" s="98">
        <f>AK41+AK42</f>
        <v>5400</v>
      </c>
      <c r="AQ41" s="98">
        <f>AL41+AL42</f>
        <v>32</v>
      </c>
      <c r="AR41" s="98">
        <f>AM41+AM42</f>
        <v>1465</v>
      </c>
      <c r="AS41" s="98">
        <f>AN41+AN42</f>
        <v>1072</v>
      </c>
      <c r="AU41" s="98">
        <f>MIN(AP41)</f>
        <v>5400</v>
      </c>
      <c r="AV41" s="98">
        <f>MIN(AQ41)</f>
        <v>32</v>
      </c>
      <c r="AW41" s="98">
        <f>MIN(AR41)</f>
        <v>1465</v>
      </c>
      <c r="AX41" s="98">
        <f>MIN(AS41)</f>
        <v>1072</v>
      </c>
    </row>
    <row r="42" spans="1:50">
      <c r="E42" s="98" t="s">
        <v>784</v>
      </c>
      <c r="F42" s="98" t="s">
        <v>22871</v>
      </c>
      <c r="G42" s="98" t="s">
        <v>22846</v>
      </c>
      <c r="H42" s="98" t="s">
        <v>11822</v>
      </c>
      <c r="I42" s="98" t="s">
        <v>22874</v>
      </c>
      <c r="J42" s="99" t="s">
        <v>22876</v>
      </c>
      <c r="L42" s="99">
        <v>1</v>
      </c>
      <c r="M42" s="98" t="s">
        <v>41</v>
      </c>
      <c r="N42" s="98" t="s">
        <v>198</v>
      </c>
      <c r="O42" s="98" t="s">
        <v>180</v>
      </c>
      <c r="P42" s="98">
        <v>1</v>
      </c>
      <c r="Q42" s="8">
        <v>638261386</v>
      </c>
      <c r="R42" s="1" t="s">
        <v>22878</v>
      </c>
      <c r="S42" s="98">
        <v>59</v>
      </c>
      <c r="T42" s="60">
        <v>1.9999999999999998E-96</v>
      </c>
      <c r="W42" s="57">
        <v>3.0579999999999998</v>
      </c>
      <c r="X42" s="57">
        <v>3.1930000000000001</v>
      </c>
      <c r="Y42" s="57">
        <v>2.552</v>
      </c>
      <c r="Z42" s="57">
        <v>4.327</v>
      </c>
      <c r="AA42" s="57">
        <v>4.2409999999999997</v>
      </c>
      <c r="AB42" s="57">
        <v>4.2770000000000001</v>
      </c>
      <c r="AF42" s="98">
        <v>1547</v>
      </c>
      <c r="AG42" s="98">
        <v>9</v>
      </c>
      <c r="AH42" s="98">
        <v>400</v>
      </c>
      <c r="AI42" s="98">
        <v>303</v>
      </c>
      <c r="AK42" s="98">
        <f t="shared" si="6"/>
        <v>1547</v>
      </c>
      <c r="AL42" s="98">
        <f t="shared" si="6"/>
        <v>9</v>
      </c>
      <c r="AM42" s="98">
        <f t="shared" si="6"/>
        <v>400</v>
      </c>
      <c r="AN42" s="98">
        <f t="shared" si="6"/>
        <v>303</v>
      </c>
    </row>
    <row r="43" spans="1:50">
      <c r="A43" s="98" t="str">
        <f t="shared" si="0"/>
        <v/>
      </c>
    </row>
    <row r="44" spans="1:50">
      <c r="A44" s="98" t="str">
        <f t="shared" si="0"/>
        <v>L44</v>
      </c>
      <c r="B44" s="98" t="s">
        <v>24435</v>
      </c>
      <c r="C44" s="1" t="s">
        <v>24214</v>
      </c>
      <c r="D44" s="98" t="s">
        <v>22894</v>
      </c>
      <c r="E44" s="98" t="s">
        <v>129</v>
      </c>
      <c r="F44" s="98" t="s">
        <v>22899</v>
      </c>
      <c r="G44" s="98" t="s">
        <v>22898</v>
      </c>
      <c r="H44" s="51" t="s">
        <v>8194</v>
      </c>
      <c r="I44" s="98" t="s">
        <v>22896</v>
      </c>
      <c r="J44" s="1" t="s">
        <v>22893</v>
      </c>
      <c r="K44" s="98">
        <v>1</v>
      </c>
      <c r="L44" s="98">
        <v>2</v>
      </c>
      <c r="M44" s="98" t="s">
        <v>198</v>
      </c>
      <c r="N44" s="98" t="s">
        <v>22638</v>
      </c>
      <c r="O44" s="98" t="s">
        <v>22900</v>
      </c>
      <c r="P44" s="98">
        <v>3</v>
      </c>
      <c r="Q44" s="8">
        <v>645754186</v>
      </c>
      <c r="R44" s="1" t="s">
        <v>22897</v>
      </c>
      <c r="S44" s="57">
        <v>90</v>
      </c>
      <c r="T44" s="57">
        <v>0</v>
      </c>
      <c r="U44" s="57"/>
      <c r="W44" s="57">
        <v>12.461</v>
      </c>
      <c r="X44" s="57">
        <v>9.9969999999999999</v>
      </c>
      <c r="Y44" s="57">
        <v>12.672000000000001</v>
      </c>
      <c r="Z44" s="57">
        <v>6.7779999999999996</v>
      </c>
      <c r="AA44" s="57">
        <v>10.503</v>
      </c>
      <c r="AB44" s="57">
        <v>7.1840000000000002</v>
      </c>
      <c r="AF44" s="98">
        <v>2403</v>
      </c>
      <c r="AG44" s="98">
        <v>13</v>
      </c>
      <c r="AH44" s="98">
        <v>664</v>
      </c>
      <c r="AI44" s="98">
        <v>465</v>
      </c>
      <c r="AK44" s="98">
        <f>AF44*$L44</f>
        <v>4806</v>
      </c>
      <c r="AL44" s="98">
        <f>AG44*$L44</f>
        <v>26</v>
      </c>
      <c r="AM44" s="98">
        <f>AH44*$L44</f>
        <v>1328</v>
      </c>
      <c r="AN44" s="98">
        <f>AI44*$L44</f>
        <v>930</v>
      </c>
      <c r="AP44" s="99">
        <f>AK44</f>
        <v>4806</v>
      </c>
      <c r="AQ44" s="99">
        <f>AL44</f>
        <v>26</v>
      </c>
      <c r="AR44" s="99">
        <f>AM44</f>
        <v>1328</v>
      </c>
      <c r="AS44" s="99">
        <f>AN44</f>
        <v>930</v>
      </c>
      <c r="AU44" s="98">
        <f>MIN(AP44)</f>
        <v>4806</v>
      </c>
      <c r="AV44" s="98">
        <f>MIN(AQ44)</f>
        <v>26</v>
      </c>
      <c r="AW44" s="98">
        <f>MIN(AR44)</f>
        <v>1328</v>
      </c>
      <c r="AX44" s="98">
        <f>MIN(AS44)</f>
        <v>930</v>
      </c>
    </row>
    <row r="45" spans="1:50">
      <c r="A45" s="98" t="str">
        <f t="shared" si="0"/>
        <v/>
      </c>
      <c r="S45" s="57"/>
      <c r="T45" s="57"/>
      <c r="U45" s="57"/>
    </row>
    <row r="46" spans="1:50">
      <c r="A46" s="98" t="str">
        <f t="shared" si="0"/>
        <v>L46</v>
      </c>
      <c r="B46" s="58" t="s">
        <v>24436</v>
      </c>
      <c r="C46" s="1" t="s">
        <v>24215</v>
      </c>
      <c r="D46" s="98" t="s">
        <v>22895</v>
      </c>
      <c r="E46" s="98" t="s">
        <v>129</v>
      </c>
      <c r="F46" s="1" t="s">
        <v>22905</v>
      </c>
      <c r="G46" s="98" t="s">
        <v>22904</v>
      </c>
      <c r="H46" s="51" t="s">
        <v>14440</v>
      </c>
      <c r="I46" s="98" t="s">
        <v>22907</v>
      </c>
      <c r="J46" s="98" t="s">
        <v>22908</v>
      </c>
      <c r="K46" s="57">
        <v>2</v>
      </c>
      <c r="L46" s="57">
        <v>2</v>
      </c>
      <c r="M46" s="98" t="s">
        <v>198</v>
      </c>
      <c r="N46" s="98" t="s">
        <v>22638</v>
      </c>
      <c r="O46" s="98" t="s">
        <v>22900</v>
      </c>
      <c r="P46" s="98">
        <v>1</v>
      </c>
      <c r="Q46" s="98">
        <v>638260099</v>
      </c>
      <c r="R46" s="98" t="s">
        <v>22901</v>
      </c>
      <c r="S46" s="57">
        <v>67</v>
      </c>
      <c r="T46" s="66">
        <v>0</v>
      </c>
      <c r="U46" s="57"/>
      <c r="V46" s="57"/>
      <c r="W46" s="57">
        <v>8.7140000000000004</v>
      </c>
      <c r="X46" s="57">
        <v>9.6470000000000002</v>
      </c>
      <c r="Y46" s="57">
        <v>6.77</v>
      </c>
      <c r="Z46" s="57">
        <v>9.9570000000000007</v>
      </c>
      <c r="AA46" s="57">
        <v>11.717000000000001</v>
      </c>
      <c r="AB46" s="57">
        <v>10.446999999999999</v>
      </c>
      <c r="AF46" s="98">
        <v>2411</v>
      </c>
      <c r="AG46" s="98">
        <v>13</v>
      </c>
      <c r="AH46" s="98">
        <v>650</v>
      </c>
      <c r="AI46" s="98">
        <v>476</v>
      </c>
      <c r="AK46" s="98">
        <f t="shared" ref="AK46:AN47" si="7">AF46*$L46</f>
        <v>4822</v>
      </c>
      <c r="AL46" s="98">
        <f t="shared" si="7"/>
        <v>26</v>
      </c>
      <c r="AM46" s="98">
        <f t="shared" si="7"/>
        <v>1300</v>
      </c>
      <c r="AN46" s="98">
        <f t="shared" si="7"/>
        <v>952</v>
      </c>
      <c r="AP46" s="99">
        <f t="shared" ref="AP46:AS47" si="8">AK46</f>
        <v>4822</v>
      </c>
      <c r="AQ46" s="99">
        <f t="shared" si="8"/>
        <v>26</v>
      </c>
      <c r="AR46" s="99">
        <f t="shared" si="8"/>
        <v>1300</v>
      </c>
      <c r="AS46" s="99">
        <f t="shared" si="8"/>
        <v>952</v>
      </c>
      <c r="AU46" s="99">
        <f>MIN(AP46:AP47)</f>
        <v>4782</v>
      </c>
      <c r="AV46" s="99">
        <f>MIN(AQ46:AQ47)</f>
        <v>26</v>
      </c>
      <c r="AW46" s="99">
        <f>MIN(AR46:AR47)</f>
        <v>1260</v>
      </c>
      <c r="AX46" s="99">
        <f>MIN(AS46:AS47)</f>
        <v>920</v>
      </c>
    </row>
    <row r="47" spans="1:50">
      <c r="A47" s="98" t="str">
        <f t="shared" si="0"/>
        <v/>
      </c>
      <c r="C47" s="58"/>
      <c r="G47" s="98" t="s">
        <v>22911</v>
      </c>
      <c r="H47" s="51" t="s">
        <v>7684</v>
      </c>
      <c r="I47" s="98" t="s">
        <v>22912</v>
      </c>
      <c r="L47" s="98">
        <v>2</v>
      </c>
      <c r="M47" s="98" t="s">
        <v>198</v>
      </c>
      <c r="N47" s="98" t="s">
        <v>22638</v>
      </c>
      <c r="O47" s="98" t="s">
        <v>22900</v>
      </c>
      <c r="Q47" s="98">
        <v>638260099</v>
      </c>
      <c r="R47" s="98" t="s">
        <v>22901</v>
      </c>
      <c r="S47" s="57">
        <v>47</v>
      </c>
      <c r="T47" s="66">
        <v>1E-125</v>
      </c>
      <c r="W47" s="57">
        <v>4.2560000000000002</v>
      </c>
      <c r="X47" s="57">
        <v>3.67</v>
      </c>
      <c r="Y47" s="57">
        <v>5.1210000000000004</v>
      </c>
      <c r="Z47" s="57">
        <v>5.0940000000000003</v>
      </c>
      <c r="AA47" s="57">
        <v>6.17</v>
      </c>
      <c r="AB47" s="57">
        <v>5.1719999999999997</v>
      </c>
      <c r="AF47" s="98">
        <v>2391</v>
      </c>
      <c r="AG47" s="98">
        <v>17</v>
      </c>
      <c r="AH47" s="98">
        <v>630</v>
      </c>
      <c r="AI47" s="98">
        <v>460</v>
      </c>
      <c r="AK47" s="98">
        <f t="shared" si="7"/>
        <v>4782</v>
      </c>
      <c r="AL47" s="98">
        <f t="shared" si="7"/>
        <v>34</v>
      </c>
      <c r="AM47" s="98">
        <f t="shared" si="7"/>
        <v>1260</v>
      </c>
      <c r="AN47" s="98">
        <f t="shared" si="7"/>
        <v>920</v>
      </c>
      <c r="AP47" s="99">
        <f t="shared" si="8"/>
        <v>4782</v>
      </c>
      <c r="AQ47" s="99">
        <f t="shared" si="8"/>
        <v>34</v>
      </c>
      <c r="AR47" s="99">
        <f t="shared" si="8"/>
        <v>1260</v>
      </c>
      <c r="AS47" s="99">
        <f t="shared" si="8"/>
        <v>920</v>
      </c>
    </row>
    <row r="48" spans="1:50">
      <c r="A48" s="98" t="str">
        <f t="shared" si="0"/>
        <v/>
      </c>
      <c r="C48" s="58"/>
    </row>
    <row r="49" spans="1:50">
      <c r="A49" s="98" t="str">
        <f t="shared" si="0"/>
        <v>L49</v>
      </c>
      <c r="B49" s="98" t="s">
        <v>24437</v>
      </c>
      <c r="C49" s="1" t="s">
        <v>24216</v>
      </c>
      <c r="D49" s="98" t="s">
        <v>22910</v>
      </c>
      <c r="E49" s="98" t="s">
        <v>129</v>
      </c>
      <c r="F49" s="1" t="s">
        <v>22906</v>
      </c>
      <c r="G49" s="98" t="s">
        <v>22903</v>
      </c>
      <c r="H49" s="51" t="s">
        <v>15541</v>
      </c>
      <c r="I49" s="98" t="s">
        <v>22902</v>
      </c>
      <c r="J49" s="98" t="s">
        <v>22909</v>
      </c>
      <c r="K49" s="57">
        <v>1</v>
      </c>
      <c r="L49" s="57">
        <v>2</v>
      </c>
      <c r="M49" s="98" t="s">
        <v>198</v>
      </c>
      <c r="N49" s="98" t="s">
        <v>22638</v>
      </c>
      <c r="O49" s="98" t="s">
        <v>22900</v>
      </c>
      <c r="P49" s="98">
        <v>1</v>
      </c>
      <c r="Q49" s="8">
        <v>638260099</v>
      </c>
      <c r="R49" s="1" t="s">
        <v>22901</v>
      </c>
      <c r="S49" s="57">
        <v>45</v>
      </c>
      <c r="T49" s="66">
        <v>2E-121</v>
      </c>
      <c r="U49" s="57"/>
      <c r="V49" s="57"/>
      <c r="W49" s="57">
        <v>0</v>
      </c>
      <c r="X49" s="57">
        <v>0</v>
      </c>
      <c r="Y49" s="57">
        <v>1.2E-2</v>
      </c>
      <c r="Z49" s="57">
        <v>0</v>
      </c>
      <c r="AA49" s="57">
        <v>3.3000000000000002E-2</v>
      </c>
      <c r="AB49" s="57">
        <v>3.7999999999999999E-2</v>
      </c>
      <c r="AF49" s="98">
        <v>2271</v>
      </c>
      <c r="AG49" s="98">
        <v>18</v>
      </c>
      <c r="AH49" s="98">
        <v>594</v>
      </c>
      <c r="AI49" s="98">
        <v>428</v>
      </c>
      <c r="AK49" s="98">
        <f>AF49*$L49</f>
        <v>4542</v>
      </c>
      <c r="AL49" s="98">
        <f>AG49*$L49</f>
        <v>36</v>
      </c>
      <c r="AM49" s="98">
        <f>AH49*$L49</f>
        <v>1188</v>
      </c>
      <c r="AN49" s="98">
        <f>AI49*$L49</f>
        <v>856</v>
      </c>
      <c r="AP49" s="99">
        <f>AK49</f>
        <v>4542</v>
      </c>
      <c r="AQ49" s="99">
        <f>AL49</f>
        <v>36</v>
      </c>
      <c r="AR49" s="99">
        <f>AM49</f>
        <v>1188</v>
      </c>
      <c r="AS49" s="99">
        <f>AN49</f>
        <v>856</v>
      </c>
      <c r="AU49" s="98">
        <f>MIN(AP49)</f>
        <v>4542</v>
      </c>
      <c r="AV49" s="98">
        <f>MIN(AQ49)</f>
        <v>36</v>
      </c>
      <c r="AW49" s="98">
        <f>MIN(AR49)</f>
        <v>1188</v>
      </c>
      <c r="AX49" s="98">
        <f>MIN(AS49)</f>
        <v>856</v>
      </c>
    </row>
    <row r="50" spans="1:50">
      <c r="A50" s="98" t="str">
        <f t="shared" si="0"/>
        <v/>
      </c>
      <c r="C50" s="58"/>
      <c r="D50" s="8"/>
      <c r="K50" s="57"/>
      <c r="L50" s="57"/>
      <c r="R50" s="57"/>
      <c r="S50" s="57"/>
      <c r="T50" s="57"/>
      <c r="U50" s="57"/>
      <c r="V50" s="57"/>
      <c r="W50" s="57"/>
    </row>
    <row r="51" spans="1:50">
      <c r="A51" s="98" t="str">
        <f t="shared" si="0"/>
        <v>L51</v>
      </c>
      <c r="B51" s="1" t="s">
        <v>24438</v>
      </c>
      <c r="C51" s="1" t="s">
        <v>24217</v>
      </c>
      <c r="D51" s="98" t="s">
        <v>22915</v>
      </c>
      <c r="E51" s="98" t="s">
        <v>129</v>
      </c>
      <c r="F51" s="1" t="s">
        <v>22914</v>
      </c>
      <c r="G51" s="98" t="s">
        <v>22916</v>
      </c>
      <c r="H51" s="51" t="s">
        <v>16238</v>
      </c>
      <c r="I51" s="98" t="s">
        <v>22918</v>
      </c>
      <c r="J51" s="98" t="s">
        <v>22913</v>
      </c>
      <c r="K51" s="57">
        <v>1</v>
      </c>
      <c r="L51" s="57">
        <v>1</v>
      </c>
      <c r="M51" s="98" t="s">
        <v>41</v>
      </c>
      <c r="N51" s="98" t="s">
        <v>22919</v>
      </c>
      <c r="O51" s="57" t="s">
        <v>22900</v>
      </c>
      <c r="P51" s="57">
        <v>1</v>
      </c>
      <c r="Q51" s="8">
        <v>638261935</v>
      </c>
      <c r="R51" s="1" t="s">
        <v>22917</v>
      </c>
      <c r="S51" s="57">
        <v>67</v>
      </c>
      <c r="T51" s="66">
        <v>5.9999999999999997E-143</v>
      </c>
      <c r="U51" s="57"/>
      <c r="V51" s="57"/>
      <c r="W51" s="57">
        <v>6.7679999999999998</v>
      </c>
      <c r="X51" s="57">
        <v>6.4720000000000004</v>
      </c>
      <c r="Y51" s="57">
        <v>4.8659999999999997</v>
      </c>
      <c r="Z51" s="57">
        <v>6.4180000000000001</v>
      </c>
      <c r="AA51" s="57">
        <v>6.3970000000000002</v>
      </c>
      <c r="AB51" s="57">
        <v>6.415</v>
      </c>
      <c r="AF51" s="98">
        <v>1547</v>
      </c>
      <c r="AG51" s="98">
        <v>11</v>
      </c>
      <c r="AH51" s="98">
        <v>391</v>
      </c>
      <c r="AI51" s="98">
        <v>312</v>
      </c>
      <c r="AK51" s="98">
        <f>AF51*$L51</f>
        <v>1547</v>
      </c>
      <c r="AL51" s="98">
        <f>AG51*$L51</f>
        <v>11</v>
      </c>
      <c r="AM51" s="98">
        <f>AH51*$L51</f>
        <v>391</v>
      </c>
      <c r="AN51" s="98">
        <f>AI51*$L51</f>
        <v>312</v>
      </c>
      <c r="AP51" s="99">
        <f>AK51</f>
        <v>1547</v>
      </c>
      <c r="AQ51" s="99">
        <f>AL51</f>
        <v>11</v>
      </c>
      <c r="AR51" s="99">
        <f>AM51</f>
        <v>391</v>
      </c>
      <c r="AS51" s="99">
        <f>AN51</f>
        <v>312</v>
      </c>
      <c r="AU51" s="98">
        <f>MIN(AP51)</f>
        <v>1547</v>
      </c>
      <c r="AV51" s="98">
        <f>MIN(AQ51)</f>
        <v>11</v>
      </c>
      <c r="AW51" s="98">
        <f>MIN(AR51)</f>
        <v>391</v>
      </c>
      <c r="AX51" s="98">
        <f>MIN(AS51)</f>
        <v>312</v>
      </c>
    </row>
    <row r="52" spans="1:50">
      <c r="B52" s="1"/>
      <c r="C52" s="1"/>
      <c r="F52" s="1"/>
      <c r="H52" s="51"/>
      <c r="K52" s="57"/>
      <c r="L52" s="57"/>
      <c r="O52" s="57"/>
      <c r="P52" s="57"/>
      <c r="Q52" s="8"/>
      <c r="R52" s="1"/>
      <c r="S52" s="57"/>
      <c r="T52" s="66"/>
      <c r="U52" s="57"/>
      <c r="V52" s="57"/>
      <c r="W52" s="57"/>
      <c r="X52" s="57"/>
      <c r="Y52" s="57"/>
      <c r="Z52" s="57"/>
      <c r="AA52" s="57"/>
      <c r="AB52" s="57"/>
      <c r="AP52" s="99"/>
      <c r="AQ52" s="99"/>
      <c r="AR52" s="99"/>
      <c r="AS52" s="99"/>
    </row>
  </sheetData>
  <mergeCells count="1">
    <mergeCell ref="P1:T1"/>
  </mergeCells>
  <hyperlinks>
    <hyperlink ref="G21" r:id="rId1" display="http://asco.gersteinlab.org/glio/gene/19406/"/>
    <hyperlink ref="G23" r:id="rId2" display="http://asco.gersteinlab.org/glio/gene/20601/"/>
    <hyperlink ref="G24" r:id="rId3" display="http://asco.gersteinlab.org/glio/gene/19765/"/>
    <hyperlink ref="G26" r:id="rId4" display="http://asco.gersteinlab.org/glio/gene/18786/"/>
    <hyperlink ref="G27" r:id="rId5" display="http://asco.gersteinlab.org/glio/gene/16577/"/>
    <hyperlink ref="G28" r:id="rId6" display="http://asco.gersteinlab.org/glio/gene/15852/"/>
    <hyperlink ref="G29" r:id="rId7" display="http://asco.gersteinlab.org/glio/gene/15521/"/>
    <hyperlink ref="G30" r:id="rId8" display="http://asco.gersteinlab.org/glio/gene/14879/"/>
    <hyperlink ref="G31" r:id="rId9" display="http://asco.gersteinlab.org/glio/gene/14204/"/>
    <hyperlink ref="G32" r:id="rId10" display="http://asco.gersteinlab.org/glio/gene/11855/"/>
    <hyperlink ref="G22" r:id="rId11" display="http://asco.gersteinlab.org/glio/gene/18930/"/>
    <hyperlink ref="G5" r:id="rId12" display="http://asco.gersteinlab.org/glio/gene/11111/"/>
    <hyperlink ref="G6" r:id="rId13" display="http://asco.gersteinlab.org/glio/gene/15690/"/>
    <hyperlink ref="G20" r:id="rId14" display="http://asco.gersteinlab.org/glio/gene/18974/"/>
    <hyperlink ref="G3" r:id="rId15" display="http://asco.gersteinlab.org/glio/gene/19398/"/>
    <hyperlink ref="F23" r:id="rId16" display="http://www.genome.jp/dbget-bin/www_bget?ko:K00059"/>
    <hyperlink ref="F20" r:id="rId17" display="http://www.genome.jp/dbget-bin/www_bget?ko:K00645"/>
    <hyperlink ref="F5" r:id="rId18" display="http://www.genome.jp/dbget-bin/www_bget?ko:K00667"/>
    <hyperlink ref="F6" r:id="rId19" display="http://www.genome.jp/dbget-bin/www_bget?ko:K00668"/>
    <hyperlink ref="F21" r:id="rId20" display="http://www.genome.jp/dbget-bin/www_bget?ko:K02371"/>
    <hyperlink ref="F22" r:id="rId21" display="http://www.genome.jp/dbget-bin/www_bget?ko:K09458"/>
    <hyperlink ref="F3" r:id="rId22" display="http://www.genome.jp/dbget-bin/www_bget?ko:K11262"/>
    <hyperlink ref="Q23" r:id="rId23" display="http://img.jgi.doe.gov/cgi-bin/w/main.cgi?section=GeneDetail&amp;page=geneDetail&amp;gene_oid=638263293"/>
    <hyperlink ref="R23" r:id="rId24" display="http://img.jgi.doe.gov/cgi-bin/w/main.cgi?exportGenes=1&amp;exportType=nucleic&amp;gene_oid=638263293&amp;up_stream=0&amp;down_stream=0"/>
    <hyperlink ref="Q24" r:id="rId25" display="http://img.jgi.doe.gov/cgi-bin/w/main.cgi?section=GeneDetail&amp;page=geneDetail&amp;gene_oid=638268183"/>
    <hyperlink ref="R24" r:id="rId26" display="http://img.jgi.doe.gov/cgi-bin/w/main.cgi?exportGenes=1&amp;exportType=nucleic&amp;gene_oid=638268183&amp;up_stream=0&amp;down_stream=0"/>
    <hyperlink ref="Q25" r:id="rId27" display="http://img.jgi.doe.gov/cgi-bin/w/main.cgi?section=GeneDetail&amp;page=geneDetail&amp;gene_oid=638262293"/>
    <hyperlink ref="R25" r:id="rId28" display="http://img.jgi.doe.gov/cgi-bin/w/main.cgi?exportGenes=1&amp;exportType=nucleic&amp;gene_oid=638262293&amp;up_stream=0&amp;down_stream=0"/>
    <hyperlink ref="Q26" r:id="rId29" display="http://img.jgi.doe.gov/cgi-bin/w/main.cgi?section=GeneDetail&amp;page=geneDetail&amp;gene_oid=638268183"/>
    <hyperlink ref="R26" r:id="rId30" display="http://img.jgi.doe.gov/cgi-bin/w/main.cgi?exportGenes=1&amp;exportType=nucleic&amp;gene_oid=638268183&amp;up_stream=0&amp;down_stream=0"/>
    <hyperlink ref="Q27" r:id="rId31" display="http://img.jgi.doe.gov/cgi-bin/w/main.cgi?section=GeneDetail&amp;page=geneDetail&amp;gene_oid=638267231"/>
    <hyperlink ref="R27" r:id="rId32" display="http://img.jgi.doe.gov/cgi-bin/w/main.cgi?exportGenes=1&amp;exportType=nucleic&amp;gene_oid=638267231&amp;up_stream=0&amp;down_stream=0"/>
    <hyperlink ref="Q28" r:id="rId33" display="http://img.jgi.doe.gov/cgi-bin/w/main.cgi?section=GeneDetail&amp;page=geneDetail&amp;gene_oid=638260763"/>
    <hyperlink ref="R28" r:id="rId34" display="http://img.jgi.doe.gov/cgi-bin/w/main.cgi?exportGenes=1&amp;exportType=nucleic&amp;gene_oid=638260763&amp;up_stream=0&amp;down_stream=0"/>
    <hyperlink ref="Q29" r:id="rId35" display="http://img.jgi.doe.gov/cgi-bin/w/main.cgi?section=GeneDetail&amp;page=geneDetail&amp;gene_oid=638260291"/>
    <hyperlink ref="R29" r:id="rId36" display="http://img.jgi.doe.gov/cgi-bin/w/main.cgi?exportGenes=1&amp;exportType=nucleic&amp;gene_oid=638260291&amp;up_stream=0&amp;down_stream=0"/>
    <hyperlink ref="R30" r:id="rId37" display="http://img.jgi.doe.gov/cgi-bin/w/main.cgi?exportGenes=1&amp;exportType=nucleic&amp;gene_oid=638267369&amp;up_stream=0&amp;down_stream=0"/>
    <hyperlink ref="Q31" r:id="rId38" display="http://img.jgi.doe.gov/cgi-bin/w/main.cgi?section=GeneDetail&amp;page=geneDetail&amp;gene_oid=638268137"/>
    <hyperlink ref="R31" r:id="rId39" display="http://img.jgi.doe.gov/cgi-bin/w/main.cgi?exportGenes=1&amp;exportType=nucleic&amp;gene_oid=638268137&amp;up_stream=0&amp;down_stream=0"/>
    <hyperlink ref="Q32" r:id="rId40" display="http://img.jgi.doe.gov/cgi-bin/w/main.cgi?section=GeneDetail&amp;page=geneDetail&amp;gene_oid=645770746"/>
    <hyperlink ref="R32" r:id="rId41" display="http://img.jgi.doe.gov/cgi-bin/w/main.cgi?exportGenes=1&amp;exportType=nucleic&amp;gene_oid=645770746&amp;up_stream=0&amp;down_stream=0"/>
    <hyperlink ref="Q20" r:id="rId42" display="http://img.jgi.doe.gov/cgi-bin/w/main.cgi?section=GeneDetail&amp;page=geneDetail&amp;gene_oid=638264161"/>
    <hyperlink ref="R20" r:id="rId43" display="http://img.jgi.doe.gov/cgi-bin/w/main.cgi?exportGenes=1&amp;exportType=nucleic&amp;gene_oid=638264161&amp;up_stream=0&amp;down_stream=0"/>
    <hyperlink ref="Q5" r:id="rId44" display="http://img.jgi.doe.gov/cgi-bin/w/main.cgi?section=GeneDetail&amp;page=geneDetail&amp;gene_oid=645753886"/>
    <hyperlink ref="R5" r:id="rId45" display="http://img.jgi.doe.gov/cgi-bin/w/main.cgi?exportGenes=1&amp;exportType=nucleic&amp;gene_oid=645753886&amp;up_stream=0&amp;down_stream=0"/>
    <hyperlink ref="Q6" r:id="rId46" display="http://img.jgi.doe.gov/cgi-bin/w/main.cgi?section=GeneDetail&amp;page=geneDetail&amp;gene_oid=638262775"/>
    <hyperlink ref="R6" r:id="rId47" display="http://img.jgi.doe.gov/cgi-bin/w/main.cgi?exportGenes=1&amp;exportType=nucleic&amp;gene_oid=638262775&amp;up_stream=0&amp;down_stream=0"/>
    <hyperlink ref="Q21" r:id="rId48" display="http://img.jgi.doe.gov/cgi-bin/w/main.cgi?section=GeneDetail&amp;page=geneDetail&amp;gene_oid=645767338"/>
    <hyperlink ref="R21" r:id="rId49" display="http://img.jgi.doe.gov/cgi-bin/w/main.cgi?exportGenes=1&amp;exportType=nucleic&amp;gene_oid=645767338&amp;up_stream=0&amp;down_stream=0"/>
    <hyperlink ref="Q22" r:id="rId50" display="http://img.jgi.doe.gov/cgi-bin/w/main.cgi?section=GeneDetail&amp;page=geneDetail&amp;gene_oid=638261200"/>
    <hyperlink ref="R22" r:id="rId51" display="http://img.jgi.doe.gov/cgi-bin/w/main.cgi?exportGenes=1&amp;exportType=nucleic&amp;gene_oid=638261200&amp;up_stream=0&amp;down_stream=0"/>
    <hyperlink ref="Q3" r:id="rId52" display="http://img.jgi.doe.gov/cgi-bin/w/main.cgi?section=GeneDetail&amp;page=geneDetail&amp;gene_oid=638261393"/>
    <hyperlink ref="R3" r:id="rId53" display="http://img.jgi.doe.gov/cgi-bin/w/main.cgi?exportGenes=1&amp;exportType=nucleic&amp;gene_oid=638261393&amp;up_stream=0&amp;down_stream=0"/>
    <hyperlink ref="C20" r:id="rId54" display="http://metacyc.com/META/NEW-IMAGE?type=REACTION&amp;object=MALONYL-COA-ACP-TRANSACYL-RXN"/>
    <hyperlink ref="C22" r:id="rId55" display="http://metacyc.com/META/NEW-IMAGE?type=REACTION&amp;object=RXN1G-202"/>
    <hyperlink ref="C23" r:id="rId56" display="http://metacyc.com/META/NEW-IMAGE?type=REACTION&amp;object=RXN1G-408"/>
    <hyperlink ref="C3" r:id="rId57" display="http://metacyc.com/META/NEW-IMAGE?type=REACTION&amp;object=ACETYL-COA-CARBOXYLTRANSFER-RXN"/>
    <hyperlink ref="B5" r:id="rId58" display="http://metacyc.com/META/NEW-IMAGE?type=REACTION&amp;object=FATTY-ACYL-COA-SYNTHASE-RXN&amp;detail-level=4&amp;detail-level=3"/>
    <hyperlink ref="C5" r:id="rId59" display="http://metacyc.com/META/NEW-IMAGE?type=REACTION&amp;object=FATTY-ACYL-COA-SYNTHASE-RXN&amp;detail-level=4&amp;detail-level=3"/>
    <hyperlink ref="B3" r:id="rId60" display="http://metacyc.com/META/NEW-IMAGE?type=REACTION&amp;object=ACETYL-COA-CARBOXYLTRANSFER-RXN"/>
    <hyperlink ref="C21" r:id="rId61" display="http://metacyc.com/META/NEW-IMAGE?type=REACTION&amp;object=RXN-9659"/>
    <hyperlink ref="F34" r:id="rId62" display="http://www.genome.jp/dbget-bin/www_bget?ko:K00005"/>
    <hyperlink ref="G38" r:id="rId63" display="http://asco.gersteinlab.org/glio/gene/17908/"/>
    <hyperlink ref="G39" r:id="rId64" display="http://asco.gersteinlab.org/glio/gene/13687/"/>
    <hyperlink ref="G34" r:id="rId65" display="http://asco.gersteinlab.org/glio/gene/15740/"/>
    <hyperlink ref="G36" r:id="rId66" display="http://asco.gersteinlab.org/glio/gene/12077/"/>
    <hyperlink ref="C34" r:id="rId67" display="http://metacyc.com/META/NEW-IMAGE?type=REACTION&amp;object=GLYCDEH-RXN"/>
    <hyperlink ref="B34" r:id="rId68" display="http://metacyc.com/META/NEW-IMAGE?type=REACTION&amp;object=GLYCDEH-RXN"/>
    <hyperlink ref="C38" r:id="rId69" display="http://metacyc.com/META/NEW-IMAGE?type=REACTION&amp;object=GLYCEROL-KIN-RXN"/>
    <hyperlink ref="B38" r:id="rId70" display="http://metacyc.com/META/NEW-IMAGE?type=REACTION&amp;object=GLYCEROL-KIN-RXN"/>
    <hyperlink ref="Q38" r:id="rId71" display="http://img.jgi.doe.gov/cgi-bin/w/main.cgi?section=GeneDetail&amp;page=geneDetail&amp;gene_oid=638264729"/>
    <hyperlink ref="R38" r:id="rId72" display="http://img.jgi.doe.gov/cgi-bin/w/main.cgi?exportGenes=1&amp;exportType=nucleic&amp;gene_oid=638264729&amp;up_stream=0&amp;down_stream=0"/>
    <hyperlink ref="Q39" r:id="rId73" display="http://img.jgi.doe.gov/cgi-bin/w/main.cgi?section=GeneDetail&amp;page=geneDetail&amp;gene_oid=638267161"/>
    <hyperlink ref="R39" r:id="rId74" display="http://img.jgi.doe.gov/cgi-bin/w/main.cgi?exportGenes=1&amp;exportType=nucleic&amp;gene_oid=638267161&amp;up_stream=0&amp;down_stream=0"/>
    <hyperlink ref="C36" r:id="rId75" display="http://metacyc.com/META/NEW-IMAGE?type=REACTION&amp;object=GLYCERONE-KINASE-RXN"/>
    <hyperlink ref="B36" r:id="rId76" display="http://metacyc.com/META/NEW-IMAGE?type=REACTION&amp;object=GLYCERONE-KINASE-RXN"/>
    <hyperlink ref="Q36" r:id="rId77" display="http://img.jgi.doe.gov/cgi-bin/w/main.cgi?section=GeneDetail&amp;page=geneDetail&amp;gene_oid=645778792"/>
    <hyperlink ref="R36" r:id="rId78" display="http://img.jgi.doe.gov/cgi-bin/w/main.cgi?exportGenes=1&amp;exportType=nucleic&amp;gene_oid=645778792&amp;up_stream=0&amp;down_stream=0"/>
    <hyperlink ref="P34" r:id="rId79" display="http://img.jgi.doe.gov/cgi-bin/w/main.cgi?section=TaxonDetail&amp;page=taxonDetail&amp;taxon_oid=2507525002"/>
    <hyperlink ref="R34" r:id="rId80" display="http://img.jgi.doe.gov/cgi-bin/w/main.cgi?exportGenes=1&amp;exportType=nucleic&amp;gene_oid=2507551305&amp;up_stream=0&amp;down_stream=0"/>
    <hyperlink ref="Q41" r:id="rId81" display="http://img.jgi.doe.gov/cgi-bin/w/main.cgi?section=GeneDetail&amp;page=geneDetail&amp;gene_oid=638264712"/>
    <hyperlink ref="R41" r:id="rId82" display="http://img.jgi.doe.gov/cgi-bin/w/main.cgi?exportGenes=1&amp;exportType=nucleic&amp;gene_oid=638264712&amp;up_stream=0&amp;down_stream=0"/>
    <hyperlink ref="Q42" r:id="rId83" display="http://img.jgi.doe.gov/cgi-bin/w/main.cgi?section=GeneDetail&amp;page=geneDetail&amp;gene_oid=638261386"/>
    <hyperlink ref="R42" r:id="rId84" display="http://img.jgi.doe.gov/cgi-bin/w/main.cgi?exportGenes=1&amp;exportType=nucleic&amp;gene_oid=638261386&amp;up_stream=0&amp;down_stream=0"/>
    <hyperlink ref="J44" r:id="rId85" display="http://www.genome.jp/dbget-bin/www_bget?ec:1.14.19.1"/>
    <hyperlink ref="C44" r:id="rId86" display="http://130.88.248.2:1555/ACLA/NEW-IMAGE?type=REACTION&amp;object=1.14.19.1-RXN"/>
    <hyperlink ref="Q44" r:id="rId87" display="http://img.jgi.doe.gov/cgi-bin/w/main.cgi?section=GeneDetail&amp;page=geneDetail&amp;gene_oid=645754186"/>
    <hyperlink ref="R44" r:id="rId88" display="http://img.jgi.doe.gov/cgi-bin/w/main.cgi?exportGenes=1&amp;exportType=nucleic&amp;gene_oid=645754186&amp;up_stream=0&amp;down_stream=0"/>
    <hyperlink ref="R49" r:id="rId89" display="http://img.jgi.doe.gov/cgi-bin/w/main.cgi?exportGenes=1&amp;exportType=nucleic&amp;gene_oid=638260099&amp;up_stream=0&amp;down_stream=0"/>
    <hyperlink ref="Q49" r:id="rId90" display="http://img.jgi.doe.gov/cgi-bin/w/main.cgi?section=GeneDetail&amp;page=geneDetail&amp;gene_oid=638260099"/>
    <hyperlink ref="C46" r:id="rId91" display="http://130.88.248.2:1555/ACLA/NEW-IMAGE?type=REACTION&amp;object=1.14.19.1-RXN"/>
    <hyperlink ref="F46" r:id="rId92" display="http://www.genome.jp/dbget-bin/www_bget?ko+K10256"/>
    <hyperlink ref="F49" r:id="rId93" display="http://www.genome.jp/dbget-bin/www_bget?ko+K10257"/>
    <hyperlink ref="C49" r:id="rId94" display="http://130.88.248.2:1555/ACLA/NEW-IMAGE?type=REACTION&amp;object=1.14.19.1-RXN"/>
    <hyperlink ref="C51" r:id="rId95" display="http://130.88.248.2:1555/ACLA/NEW-IMAGE?type=REACTION&amp;object=CYTOCHROME-B5-REDUCTASE-RXN"/>
    <hyperlink ref="B51" r:id="rId96" display="http://130.88.248.2:1555/ACLA/NEW-IMAGE?type=REACTION&amp;object=CYTOCHROME-B5-REDUCTASE-RXN"/>
    <hyperlink ref="F51" r:id="rId97" display="http://www.genome.jp/dbget-bin/www_bget?ko+K00326"/>
    <hyperlink ref="Q51" r:id="rId98" display="http://img.jgi.doe.gov/cgi-bin/w/main.cgi?section=GeneDetail&amp;page=geneDetail&amp;gene_oid=638261935"/>
    <hyperlink ref="R51" r:id="rId99" display="http://img.jgi.doe.gov/cgi-bin/w/main.cgi?exportGenes=1&amp;exportType=nucleic&amp;gene_oid=638261935&amp;up_stream=0&amp;down_stream=0"/>
    <hyperlink ref="B6" r:id="rId100" display="http://metacyc.com/META/NEW-IMAGE?type=REACTION&amp;object=FATTY-ACYL-COA-SYNTHASE-RXN&amp;detail-level=4&amp;detail-level=3"/>
    <hyperlink ref="B7" r:id="rId101" display="http://metacyc.com/META/NEW-IMAGE?type=REACTION&amp;object=FATTY-ACYL-COA-SYNTHASE-RXN&amp;detail-level=4&amp;detail-level=3"/>
    <hyperlink ref="B9" r:id="rId102" display="http://metacyc.com/META/NEW-IMAGE?type=REACTION&amp;object=FATTY-ACYL-COA-SYNTHASE-RXN&amp;detail-level=4&amp;detail-level=3"/>
    <hyperlink ref="B11" r:id="rId103" display="http://metacyc.com/META/NEW-IMAGE?type=REACTION&amp;object=FATTY-ACYL-COA-SYNTHASE-RXN&amp;detail-level=4&amp;detail-level=3"/>
    <hyperlink ref="B8" r:id="rId104" display="http://metacyc.com/META/NEW-IMAGE?type=REACTION&amp;object=FATTY-ACYL-COA-SYNTHASE-RXN&amp;detail-level=4&amp;detail-level=3"/>
    <hyperlink ref="B10" r:id="rId105" display="http://metacyc.com/META/NEW-IMAGE?type=REACTION&amp;object=FATTY-ACYL-COA-SYNTHASE-RXN&amp;detail-level=4&amp;detail-level=3"/>
    <hyperlink ref="B12" r:id="rId106" display="http://metacyc.com/META/NEW-IMAGE?type=REACTION&amp;object=FATTY-ACYL-COA-SYNTHASE-RXN&amp;detail-level=4&amp;detail-level=3"/>
    <hyperlink ref="B13" r:id="rId107" display="http://metacyc.com/META/NEW-IMAGE?type=REACTION&amp;object=FATTY-ACYL-COA-SYNTHASE-RXN&amp;detail-level=4&amp;detail-level=3"/>
    <hyperlink ref="B14" r:id="rId108" display="http://metacyc.com/META/NEW-IMAGE?type=REACTION&amp;object=FATTY-ACYL-COA-SYNTHASE-RXN&amp;detail-level=4&amp;detail-level=3"/>
    <hyperlink ref="B15" r:id="rId109" display="http://metacyc.com/META/NEW-IMAGE?type=REACTION&amp;object=FATTY-ACYL-COA-SYNTHASE-RXN&amp;detail-level=4&amp;detail-level=3"/>
    <hyperlink ref="B16:B17" r:id="rId110" display="http://metacyc.com/META/NEW-IMAGE?type=REACTION&amp;object=FATTY-ACYL-COA-SYNTHASE-RXN&amp;detail-level=4&amp;detail-level=3"/>
    <hyperlink ref="B18" r:id="rId111" display="http://metacyc.com/META/NEW-IMAGE?type=REACTION&amp;object=FATTY-ACYL-COA-SYNTHASE-RXN&amp;detail-level=4&amp;detail-level=3"/>
  </hyperlinks>
  <pageMargins left="0.7" right="0.7" top="0.75" bottom="0.75" header="0.3" footer="0.3"/>
  <pageSetup orientation="portrait" r:id="rId11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X297"/>
  <sheetViews>
    <sheetView zoomScale="60" zoomScaleNormal="60" workbookViewId="0">
      <pane ySplit="2" topLeftCell="A3" activePane="bottomLeft" state="frozen"/>
      <selection pane="bottomLeft" activeCell="F26" sqref="F26"/>
    </sheetView>
  </sheetViews>
  <sheetFormatPr defaultRowHeight="15"/>
  <cols>
    <col min="1" max="1" width="6" style="59" bestFit="1" customWidth="1"/>
    <col min="2" max="2" width="128.42578125" style="59" bestFit="1" customWidth="1"/>
    <col min="3" max="3" width="23.5703125" style="59" customWidth="1"/>
    <col min="4" max="4" width="16.7109375" style="59" customWidth="1"/>
    <col min="5" max="5" width="2.42578125" style="59" customWidth="1"/>
    <col min="6" max="6" width="8.85546875" style="59" customWidth="1"/>
    <col min="7" max="7" width="9.5703125" style="59" bestFit="1" customWidth="1"/>
    <col min="8" max="8" width="7.28515625" style="59" customWidth="1"/>
    <col min="9" max="9" width="6.42578125" style="59" customWidth="1"/>
    <col min="10" max="10" width="9.28515625" style="59" customWidth="1"/>
    <col min="11" max="12" width="5" style="59" customWidth="1"/>
    <col min="13" max="13" width="9.5703125" style="59" customWidth="1"/>
    <col min="14" max="14" width="9" style="59" customWidth="1"/>
    <col min="15" max="15" width="7.85546875" style="59" customWidth="1"/>
    <col min="16" max="16" width="3.5703125" style="59" customWidth="1"/>
    <col min="17" max="18" width="11.5703125" style="59" customWidth="1"/>
    <col min="19" max="19" width="5.140625" style="59" customWidth="1"/>
    <col min="20" max="20" width="11.140625" style="59" bestFit="1" customWidth="1"/>
    <col min="21" max="22" width="3.42578125" style="59" customWidth="1"/>
    <col min="23" max="28" width="6.85546875" style="59" bestFit="1" customWidth="1"/>
    <col min="29" max="29" width="4.42578125" style="59" customWidth="1"/>
    <col min="30" max="30" width="4" style="59" customWidth="1"/>
    <col min="31" max="31" width="9.140625" style="59" customWidth="1"/>
    <col min="32" max="32" width="8.28515625" style="59" bestFit="1" customWidth="1"/>
    <col min="33" max="33" width="6.85546875" style="59" bestFit="1" customWidth="1"/>
    <col min="34" max="46" width="9.140625" style="59" customWidth="1"/>
    <col min="47" max="47" width="7.5703125" style="59" customWidth="1"/>
    <col min="48" max="48" width="6.85546875" style="59" bestFit="1" customWidth="1"/>
    <col min="49" max="52" width="9.140625" style="59"/>
    <col min="53" max="53" width="2.5703125" style="59" bestFit="1" customWidth="1"/>
    <col min="54" max="54" width="32.140625" style="59" bestFit="1" customWidth="1"/>
    <col min="55" max="16384" width="9.140625" style="59"/>
  </cols>
  <sheetData>
    <row r="1" spans="1:50">
      <c r="P1" s="136" t="s">
        <v>12</v>
      </c>
      <c r="Q1" s="136"/>
      <c r="R1" s="136"/>
      <c r="S1" s="136"/>
      <c r="T1" s="136"/>
      <c r="AK1" s="59" t="s">
        <v>22821</v>
      </c>
      <c r="AP1" s="59" t="s">
        <v>22820</v>
      </c>
      <c r="AU1" s="59" t="s">
        <v>22822</v>
      </c>
    </row>
    <row r="2" spans="1:50">
      <c r="C2" s="59" t="s">
        <v>0</v>
      </c>
      <c r="D2" s="59" t="s">
        <v>2</v>
      </c>
      <c r="E2" s="59" t="s">
        <v>3</v>
      </c>
      <c r="G2" s="59" t="s">
        <v>4</v>
      </c>
      <c r="H2" s="59" t="s">
        <v>630</v>
      </c>
      <c r="I2" s="59" t="s">
        <v>5</v>
      </c>
      <c r="J2" s="59" t="s">
        <v>6</v>
      </c>
      <c r="K2" s="59" t="s">
        <v>7</v>
      </c>
      <c r="L2" s="59" t="s">
        <v>8</v>
      </c>
      <c r="M2" s="59" t="s">
        <v>147</v>
      </c>
      <c r="N2" s="59" t="s">
        <v>148</v>
      </c>
      <c r="O2" s="59" t="s">
        <v>125</v>
      </c>
      <c r="P2" s="59" t="s">
        <v>9</v>
      </c>
      <c r="Q2" s="59" t="s">
        <v>36</v>
      </c>
      <c r="R2" s="59" t="s">
        <v>10</v>
      </c>
      <c r="S2" s="59" t="s">
        <v>91</v>
      </c>
      <c r="T2" s="59" t="s">
        <v>11</v>
      </c>
      <c r="U2" s="59" t="s">
        <v>285</v>
      </c>
      <c r="W2" s="59" t="s">
        <v>570</v>
      </c>
      <c r="X2" s="59" t="s">
        <v>571</v>
      </c>
      <c r="Y2" s="59" t="s">
        <v>572</v>
      </c>
      <c r="Z2" s="59" t="s">
        <v>573</v>
      </c>
      <c r="AA2" s="59" t="s">
        <v>574</v>
      </c>
      <c r="AB2" s="59" t="s">
        <v>575</v>
      </c>
      <c r="AF2" s="59" t="s">
        <v>22783</v>
      </c>
      <c r="AG2" s="59" t="s">
        <v>22784</v>
      </c>
      <c r="AH2" s="59" t="s">
        <v>22785</v>
      </c>
      <c r="AI2" s="59" t="s">
        <v>22786</v>
      </c>
      <c r="AK2" s="59" t="s">
        <v>22783</v>
      </c>
      <c r="AL2" s="59" t="s">
        <v>22784</v>
      </c>
      <c r="AM2" s="59" t="s">
        <v>22785</v>
      </c>
      <c r="AN2" s="59" t="s">
        <v>22786</v>
      </c>
      <c r="AP2" s="59" t="s">
        <v>22783</v>
      </c>
      <c r="AQ2" s="59" t="s">
        <v>22784</v>
      </c>
      <c r="AR2" s="59" t="s">
        <v>22785</v>
      </c>
      <c r="AS2" s="59" t="s">
        <v>22786</v>
      </c>
      <c r="AU2" s="59" t="s">
        <v>22783</v>
      </c>
      <c r="AV2" s="59" t="s">
        <v>22784</v>
      </c>
      <c r="AW2" s="59" t="s">
        <v>22785</v>
      </c>
      <c r="AX2" s="59" t="s">
        <v>22786</v>
      </c>
    </row>
    <row r="3" spans="1:50">
      <c r="A3" s="59" t="str">
        <f t="shared" ref="A3:A18" si="0">IF(TYPE(E3)=2,CONCATENATE("H",ROW()),"")</f>
        <v>H3</v>
      </c>
      <c r="B3" s="108" t="s">
        <v>24439</v>
      </c>
      <c r="C3" s="1" t="s">
        <v>24218</v>
      </c>
      <c r="D3" s="8"/>
      <c r="E3" s="59" t="s">
        <v>129</v>
      </c>
      <c r="F3" s="1" t="s">
        <v>22922</v>
      </c>
      <c r="G3" s="59" t="s">
        <v>22923</v>
      </c>
      <c r="H3" s="59" t="s">
        <v>14004</v>
      </c>
      <c r="I3" s="59" t="s">
        <v>22925</v>
      </c>
      <c r="J3" s="59" t="s">
        <v>22921</v>
      </c>
      <c r="K3" s="57">
        <v>2</v>
      </c>
      <c r="L3" s="57">
        <v>4</v>
      </c>
      <c r="M3" s="59" t="s">
        <v>198</v>
      </c>
      <c r="N3" s="59" t="s">
        <v>198</v>
      </c>
      <c r="O3" s="57"/>
      <c r="P3" s="57" t="s">
        <v>22927</v>
      </c>
      <c r="Q3" s="8">
        <v>640310263</v>
      </c>
      <c r="R3" s="1" t="s">
        <v>22929</v>
      </c>
      <c r="S3" s="57">
        <v>46</v>
      </c>
      <c r="T3" s="66">
        <v>1E-51</v>
      </c>
      <c r="U3" s="57"/>
      <c r="V3" s="57"/>
      <c r="W3" s="57">
        <v>0.45200000000000001</v>
      </c>
      <c r="X3" s="57">
        <v>0.20499999999999999</v>
      </c>
      <c r="Y3" s="57">
        <v>4.9729999999999999</v>
      </c>
      <c r="Z3" s="57">
        <v>0.14499999999999999</v>
      </c>
      <c r="AA3" s="57">
        <v>0.16700000000000001</v>
      </c>
      <c r="AB3" s="57">
        <v>0.185</v>
      </c>
      <c r="AF3" s="59">
        <v>5964</v>
      </c>
      <c r="AG3" s="59">
        <v>33</v>
      </c>
      <c r="AH3" s="59">
        <v>1731</v>
      </c>
      <c r="AI3" s="59">
        <v>1271</v>
      </c>
    </row>
    <row r="4" spans="1:50">
      <c r="A4" s="59" t="str">
        <f t="shared" si="0"/>
        <v>H4</v>
      </c>
      <c r="B4" s="108" t="s">
        <v>24440</v>
      </c>
      <c r="D4" s="8"/>
      <c r="E4" s="59" t="s">
        <v>129</v>
      </c>
      <c r="G4" s="59" t="s">
        <v>22924</v>
      </c>
      <c r="H4" s="51" t="s">
        <v>4722</v>
      </c>
      <c r="I4" s="59" t="s">
        <v>22926</v>
      </c>
      <c r="K4" s="57"/>
      <c r="L4" s="57">
        <v>4</v>
      </c>
      <c r="M4" s="59" t="s">
        <v>198</v>
      </c>
      <c r="N4" s="59" t="s">
        <v>198</v>
      </c>
      <c r="O4" s="57"/>
      <c r="P4" s="57" t="s">
        <v>22927</v>
      </c>
      <c r="Q4" s="8">
        <v>640309932</v>
      </c>
      <c r="R4" s="1" t="s">
        <v>22928</v>
      </c>
      <c r="S4" s="57">
        <v>53</v>
      </c>
      <c r="T4" s="57">
        <v>0</v>
      </c>
      <c r="U4" s="57"/>
      <c r="W4" s="57">
        <v>0.13900000000000001</v>
      </c>
      <c r="X4" s="57">
        <v>0.16400000000000001</v>
      </c>
      <c r="Y4" s="57">
        <v>3.3540000000000001</v>
      </c>
      <c r="Z4" s="57">
        <v>2.7E-2</v>
      </c>
      <c r="AA4" s="57">
        <v>0.246</v>
      </c>
      <c r="AB4" s="57">
        <v>3.3000000000000002E-2</v>
      </c>
      <c r="AF4" s="59">
        <v>5521</v>
      </c>
      <c r="AG4" s="59">
        <v>29</v>
      </c>
      <c r="AH4" s="59">
        <v>1453</v>
      </c>
      <c r="AI4" s="59">
        <v>1102</v>
      </c>
    </row>
    <row r="5" spans="1:50">
      <c r="A5" s="59" t="str">
        <f t="shared" si="0"/>
        <v/>
      </c>
      <c r="B5" s="108"/>
      <c r="D5" s="8"/>
      <c r="O5" s="57"/>
      <c r="P5" s="57"/>
      <c r="R5" s="57"/>
      <c r="S5" s="57"/>
      <c r="T5" s="57"/>
      <c r="U5" s="57"/>
    </row>
    <row r="6" spans="1:50">
      <c r="A6" s="59" t="str">
        <f t="shared" si="0"/>
        <v>H6</v>
      </c>
      <c r="B6" s="108" t="s">
        <v>24441</v>
      </c>
      <c r="D6" s="8"/>
      <c r="E6" s="59" t="s">
        <v>129</v>
      </c>
      <c r="O6" s="57"/>
      <c r="P6" s="57"/>
      <c r="T6" s="57"/>
      <c r="U6" s="57"/>
    </row>
    <row r="7" spans="1:50" s="107" customFormat="1">
      <c r="A7" s="107" t="str">
        <f t="shared" si="0"/>
        <v>H7</v>
      </c>
      <c r="B7" s="108" t="s">
        <v>24442</v>
      </c>
      <c r="D7" s="8"/>
      <c r="E7" s="107" t="s">
        <v>129</v>
      </c>
      <c r="O7" s="57"/>
      <c r="P7" s="57"/>
      <c r="T7" s="57"/>
      <c r="U7" s="57"/>
    </row>
    <row r="8" spans="1:50" s="107" customFormat="1">
      <c r="A8" s="107" t="str">
        <f t="shared" si="0"/>
        <v>H8</v>
      </c>
      <c r="B8" s="108" t="s">
        <v>24443</v>
      </c>
      <c r="D8" s="8"/>
      <c r="E8" s="107" t="s">
        <v>129</v>
      </c>
      <c r="O8" s="67"/>
      <c r="P8" s="67"/>
      <c r="R8" s="57"/>
      <c r="S8" s="57"/>
    </row>
    <row r="9" spans="1:50" s="107" customFormat="1">
      <c r="A9" s="107" t="str">
        <f t="shared" si="0"/>
        <v>H9</v>
      </c>
      <c r="B9" s="108" t="s">
        <v>24444</v>
      </c>
      <c r="D9" s="8"/>
      <c r="E9" s="107" t="s">
        <v>129</v>
      </c>
      <c r="O9" s="67"/>
      <c r="P9" s="67"/>
      <c r="R9" s="57"/>
      <c r="S9" s="57"/>
    </row>
    <row r="10" spans="1:50" s="107" customFormat="1">
      <c r="A10" s="107" t="str">
        <f t="shared" si="0"/>
        <v>H10</v>
      </c>
      <c r="B10" s="108" t="s">
        <v>24445</v>
      </c>
      <c r="D10" s="8"/>
      <c r="E10" s="107" t="s">
        <v>129</v>
      </c>
      <c r="O10" s="67"/>
      <c r="P10" s="67"/>
      <c r="R10" s="57"/>
      <c r="S10" s="57"/>
    </row>
    <row r="11" spans="1:50" s="107" customFormat="1">
      <c r="A11" s="107" t="str">
        <f t="shared" si="0"/>
        <v/>
      </c>
      <c r="B11" s="108"/>
      <c r="D11" s="8"/>
      <c r="O11" s="67"/>
      <c r="P11" s="67"/>
      <c r="R11" s="57"/>
      <c r="S11" s="57"/>
    </row>
    <row r="12" spans="1:50">
      <c r="A12" s="59" t="str">
        <f t="shared" si="0"/>
        <v>H12</v>
      </c>
      <c r="B12" s="43" t="s">
        <v>24446</v>
      </c>
      <c r="C12" s="1" t="s">
        <v>24219</v>
      </c>
      <c r="D12" s="8"/>
      <c r="E12" s="59" t="s">
        <v>129</v>
      </c>
      <c r="F12" s="1" t="s">
        <v>23660</v>
      </c>
      <c r="G12" s="1" t="s">
        <v>23661</v>
      </c>
      <c r="H12" s="59" t="s">
        <v>2134</v>
      </c>
      <c r="I12" s="59" t="s">
        <v>23663</v>
      </c>
      <c r="J12" s="59" t="s">
        <v>23656</v>
      </c>
      <c r="K12" s="59">
        <v>1</v>
      </c>
      <c r="L12" s="59">
        <v>2</v>
      </c>
      <c r="M12" s="59" t="s">
        <v>198</v>
      </c>
      <c r="N12" s="59" t="s">
        <v>198</v>
      </c>
      <c r="O12" s="59" t="s">
        <v>198</v>
      </c>
      <c r="P12" s="59">
        <v>1</v>
      </c>
      <c r="Q12" s="8">
        <v>638262576</v>
      </c>
      <c r="R12" s="1" t="s">
        <v>23675</v>
      </c>
      <c r="S12" s="57">
        <v>57</v>
      </c>
      <c r="T12" s="59">
        <v>0</v>
      </c>
      <c r="W12" s="48">
        <v>0.59099999999999997</v>
      </c>
      <c r="X12" s="48">
        <v>2.552</v>
      </c>
      <c r="Y12" s="48">
        <v>0.307</v>
      </c>
      <c r="Z12" s="48">
        <v>3.1819999999999999</v>
      </c>
      <c r="AA12" s="48">
        <v>2.7709999999999999</v>
      </c>
      <c r="AB12" s="48">
        <v>3.141</v>
      </c>
    </row>
    <row r="13" spans="1:50">
      <c r="A13" s="59" t="str">
        <f t="shared" si="0"/>
        <v>H13</v>
      </c>
      <c r="B13" s="43" t="s">
        <v>25093</v>
      </c>
      <c r="D13" s="8"/>
      <c r="E13" s="130" t="s">
        <v>129</v>
      </c>
      <c r="AO13" s="59">
        <v>261</v>
      </c>
    </row>
    <row r="14" spans="1:50" s="130" customFormat="1">
      <c r="A14" s="130" t="str">
        <f t="shared" si="0"/>
        <v>H14</v>
      </c>
      <c r="B14" s="43" t="s">
        <v>25092</v>
      </c>
      <c r="D14" s="8"/>
      <c r="E14" s="130" t="s">
        <v>129</v>
      </c>
    </row>
    <row r="15" spans="1:50" s="130" customFormat="1">
      <c r="B15" s="108"/>
      <c r="D15" s="8"/>
    </row>
    <row r="16" spans="1:50">
      <c r="A16" s="59" t="str">
        <f t="shared" si="0"/>
        <v>H16</v>
      </c>
      <c r="B16" s="43" t="s">
        <v>24447</v>
      </c>
      <c r="C16" s="1" t="s">
        <v>24220</v>
      </c>
      <c r="D16" s="8"/>
      <c r="E16" s="59" t="s">
        <v>129</v>
      </c>
      <c r="F16" s="1" t="s">
        <v>23658</v>
      </c>
      <c r="G16" s="1" t="s">
        <v>23659</v>
      </c>
      <c r="H16" s="59" t="s">
        <v>21216</v>
      </c>
      <c r="I16" s="59" t="s">
        <v>23662</v>
      </c>
      <c r="J16" s="59" t="s">
        <v>23657</v>
      </c>
      <c r="K16" s="59">
        <v>1</v>
      </c>
      <c r="L16" s="59">
        <v>2</v>
      </c>
      <c r="M16" s="59" t="s">
        <v>198</v>
      </c>
      <c r="N16" s="59" t="s">
        <v>198</v>
      </c>
      <c r="O16" s="59" t="s">
        <v>180</v>
      </c>
      <c r="P16" s="59">
        <v>1</v>
      </c>
      <c r="Q16" s="8">
        <v>638265695</v>
      </c>
      <c r="R16" s="1" t="s">
        <v>23676</v>
      </c>
      <c r="S16" s="59">
        <v>80</v>
      </c>
      <c r="T16" s="59">
        <v>0</v>
      </c>
      <c r="W16" s="48">
        <v>1.377</v>
      </c>
      <c r="X16" s="48">
        <v>2.6190000000000002</v>
      </c>
      <c r="Y16" s="48">
        <v>1.4970000000000001</v>
      </c>
      <c r="Z16" s="48">
        <v>4.04</v>
      </c>
      <c r="AA16" s="48">
        <v>3.726</v>
      </c>
      <c r="AB16" s="48">
        <v>4.0780000000000003</v>
      </c>
      <c r="AO16" s="59">
        <v>1135</v>
      </c>
    </row>
    <row r="17" spans="1:31" s="130" customFormat="1">
      <c r="A17" s="130" t="str">
        <f t="shared" si="0"/>
        <v>H17</v>
      </c>
      <c r="B17" s="43" t="s">
        <v>25202</v>
      </c>
      <c r="C17" s="1"/>
      <c r="D17" s="8"/>
      <c r="E17" s="130" t="s">
        <v>129</v>
      </c>
      <c r="F17" s="1"/>
      <c r="G17" s="1"/>
      <c r="Q17" s="8"/>
      <c r="R17" s="1"/>
      <c r="W17" s="48"/>
      <c r="X17" s="48"/>
      <c r="Y17" s="48"/>
      <c r="Z17" s="48"/>
      <c r="AA17" s="48"/>
      <c r="AB17" s="48"/>
    </row>
    <row r="18" spans="1:31" s="130" customFormat="1">
      <c r="A18" s="130" t="str">
        <f t="shared" si="0"/>
        <v>H18</v>
      </c>
      <c r="B18" s="43" t="s">
        <v>25094</v>
      </c>
      <c r="C18" s="1"/>
      <c r="D18" s="8"/>
      <c r="E18" s="130" t="s">
        <v>129</v>
      </c>
      <c r="F18" s="1"/>
      <c r="G18" s="1"/>
      <c r="Q18" s="8"/>
      <c r="R18" s="1"/>
      <c r="W18" s="48"/>
      <c r="X18" s="48"/>
      <c r="Y18" s="48"/>
      <c r="Z18" s="48"/>
      <c r="AA18" s="48"/>
      <c r="AB18" s="48"/>
    </row>
    <row r="19" spans="1:31" s="98" customFormat="1">
      <c r="B19" s="109"/>
      <c r="C19" s="1"/>
      <c r="G19" s="1"/>
      <c r="H19" s="51"/>
      <c r="AD19" s="48"/>
      <c r="AE19" s="48"/>
    </row>
    <row r="20" spans="1:31" s="98" customFormat="1">
      <c r="A20" s="98" t="str">
        <f>IF(TYPE(E20)=2,CONCATENATE("H",ROW()),"")</f>
        <v>H20</v>
      </c>
      <c r="B20" s="43" t="s">
        <v>24448</v>
      </c>
      <c r="C20" s="1" t="s">
        <v>24221</v>
      </c>
      <c r="E20" s="98" t="s">
        <v>784</v>
      </c>
      <c r="G20" s="1"/>
      <c r="H20" s="51"/>
      <c r="J20" s="98" t="s">
        <v>23761</v>
      </c>
    </row>
    <row r="21" spans="1:31" s="98" customFormat="1">
      <c r="A21" s="98" t="str">
        <f>IF(TYPE(E21)=2,CONCATENATE("H",ROW()),"")</f>
        <v/>
      </c>
      <c r="B21" s="109"/>
      <c r="C21" s="1"/>
      <c r="G21" s="1"/>
      <c r="H21" s="51"/>
    </row>
    <row r="22" spans="1:31" s="98" customFormat="1">
      <c r="A22" s="98" t="str">
        <f>IF(TYPE(E22)=2,CONCATENATE("H",ROW()),"")</f>
        <v>H22</v>
      </c>
      <c r="B22" s="43" t="s">
        <v>24449</v>
      </c>
      <c r="C22" s="1" t="s">
        <v>24222</v>
      </c>
      <c r="E22" s="98" t="s">
        <v>784</v>
      </c>
      <c r="G22" s="1"/>
      <c r="H22" s="51"/>
      <c r="J22" s="98" t="s">
        <v>23760</v>
      </c>
    </row>
    <row r="23" spans="1:31" s="107" customFormat="1">
      <c r="B23" s="109"/>
      <c r="C23" s="1"/>
      <c r="G23" s="1"/>
      <c r="H23" s="51"/>
    </row>
    <row r="24" spans="1:31" s="130" customFormat="1">
      <c r="A24" s="130" t="str">
        <f t="shared" ref="A24:A39" si="1">IF(TYPE(E24)=2,CONCATENATE("H",ROW()),"")</f>
        <v>H24</v>
      </c>
      <c r="B24" s="112" t="s">
        <v>25201</v>
      </c>
      <c r="C24" s="1" t="s">
        <v>25070</v>
      </c>
      <c r="E24" s="130" t="s">
        <v>129</v>
      </c>
      <c r="F24" s="1" t="s">
        <v>23672</v>
      </c>
      <c r="G24" s="1" t="s">
        <v>23665</v>
      </c>
      <c r="H24" s="51" t="s">
        <v>3166</v>
      </c>
      <c r="I24" s="130" t="s">
        <v>23668</v>
      </c>
      <c r="J24" s="130" t="s">
        <v>23655</v>
      </c>
      <c r="K24" s="130">
        <v>3</v>
      </c>
      <c r="L24" s="130">
        <v>4</v>
      </c>
      <c r="M24" s="130" t="s">
        <v>198</v>
      </c>
      <c r="N24" s="130" t="s">
        <v>198</v>
      </c>
      <c r="O24" s="130" t="s">
        <v>180</v>
      </c>
      <c r="P24" s="130">
        <v>1</v>
      </c>
      <c r="Q24" s="130">
        <v>638266575</v>
      </c>
      <c r="R24" s="130" t="s">
        <v>23673</v>
      </c>
      <c r="S24" s="130">
        <v>50</v>
      </c>
      <c r="T24" s="130">
        <v>0</v>
      </c>
      <c r="W24" s="130">
        <v>1.06</v>
      </c>
      <c r="X24" s="130">
        <v>0.67700000000000005</v>
      </c>
      <c r="Y24" s="130">
        <v>0.36699999999999999</v>
      </c>
      <c r="Z24" s="130">
        <v>1.391</v>
      </c>
      <c r="AA24" s="130">
        <v>1.3560000000000001</v>
      </c>
      <c r="AB24" s="130">
        <v>1.4510000000000001</v>
      </c>
    </row>
    <row r="25" spans="1:31">
      <c r="A25" s="59" t="str">
        <f t="shared" si="1"/>
        <v>H25</v>
      </c>
      <c r="B25" s="43" t="s">
        <v>25075</v>
      </c>
      <c r="C25" s="1" t="s">
        <v>24223</v>
      </c>
      <c r="E25" s="59" t="s">
        <v>129</v>
      </c>
      <c r="F25" s="1" t="s">
        <v>23672</v>
      </c>
      <c r="G25" s="1" t="s">
        <v>23665</v>
      </c>
      <c r="H25" s="59" t="s">
        <v>3166</v>
      </c>
      <c r="I25" s="59" t="s">
        <v>23668</v>
      </c>
      <c r="J25" s="59" t="s">
        <v>23655</v>
      </c>
      <c r="K25" s="59">
        <v>3</v>
      </c>
      <c r="L25" s="59">
        <v>4</v>
      </c>
      <c r="M25" s="59" t="s">
        <v>198</v>
      </c>
      <c r="N25" s="59" t="s">
        <v>198</v>
      </c>
      <c r="O25" s="59" t="s">
        <v>180</v>
      </c>
      <c r="P25" s="59">
        <v>1</v>
      </c>
      <c r="Q25" s="8">
        <v>638266575</v>
      </c>
      <c r="R25" s="1" t="s">
        <v>23673</v>
      </c>
      <c r="S25" s="59">
        <v>50</v>
      </c>
      <c r="T25" s="59">
        <v>0</v>
      </c>
      <c r="W25" s="48">
        <v>1.06</v>
      </c>
      <c r="X25" s="48">
        <v>0.67700000000000005</v>
      </c>
      <c r="Y25" s="48">
        <v>0.36699999999999999</v>
      </c>
      <c r="Z25" s="48">
        <v>1.391</v>
      </c>
      <c r="AA25" s="48">
        <v>1.3560000000000001</v>
      </c>
      <c r="AB25" s="48">
        <v>1.4510000000000001</v>
      </c>
      <c r="AD25" s="48"/>
      <c r="AE25" s="48"/>
    </row>
    <row r="26" spans="1:31">
      <c r="A26" s="59" t="str">
        <f t="shared" si="1"/>
        <v>H26</v>
      </c>
      <c r="B26" s="43" t="s">
        <v>25076</v>
      </c>
      <c r="C26" s="1" t="s">
        <v>24224</v>
      </c>
      <c r="E26" s="59" t="s">
        <v>129</v>
      </c>
      <c r="F26" s="1" t="s">
        <v>23672</v>
      </c>
      <c r="G26" s="1" t="s">
        <v>23666</v>
      </c>
      <c r="H26" s="51" t="s">
        <v>15577</v>
      </c>
      <c r="I26" s="59" t="s">
        <v>23669</v>
      </c>
      <c r="J26" s="59" t="s">
        <v>23654</v>
      </c>
      <c r="K26" s="59">
        <v>3</v>
      </c>
      <c r="L26" s="59">
        <v>4</v>
      </c>
      <c r="M26" s="59" t="s">
        <v>198</v>
      </c>
      <c r="N26" s="59" t="s">
        <v>198</v>
      </c>
      <c r="O26" s="59" t="s">
        <v>198</v>
      </c>
      <c r="P26" s="59">
        <v>1</v>
      </c>
      <c r="Q26" s="8">
        <v>638263349</v>
      </c>
      <c r="R26" s="1" t="s">
        <v>23674</v>
      </c>
      <c r="S26" s="59">
        <v>67</v>
      </c>
      <c r="T26" s="59">
        <v>0</v>
      </c>
      <c r="W26" s="48">
        <v>9.2349999999999994</v>
      </c>
      <c r="X26" s="48">
        <v>11.675000000000001</v>
      </c>
      <c r="Y26" s="48">
        <v>9.2690000000000001</v>
      </c>
      <c r="Z26" s="48">
        <v>13.891</v>
      </c>
      <c r="AA26" s="48">
        <v>14.615</v>
      </c>
      <c r="AB26" s="48">
        <v>13.959</v>
      </c>
    </row>
    <row r="27" spans="1:31">
      <c r="A27" s="98" t="str">
        <f t="shared" si="1"/>
        <v>H27</v>
      </c>
      <c r="B27" s="43" t="s">
        <v>24450</v>
      </c>
      <c r="C27" s="1" t="s">
        <v>24225</v>
      </c>
      <c r="E27" s="98" t="s">
        <v>129</v>
      </c>
      <c r="F27" s="1" t="s">
        <v>23672</v>
      </c>
      <c r="G27" s="1" t="s">
        <v>23667</v>
      </c>
      <c r="H27" s="51" t="s">
        <v>10590</v>
      </c>
      <c r="I27" s="59" t="s">
        <v>23670</v>
      </c>
      <c r="M27" s="59" t="s">
        <v>23671</v>
      </c>
      <c r="N27" s="59" t="s">
        <v>198</v>
      </c>
      <c r="P27" s="59">
        <v>1</v>
      </c>
      <c r="Q27" s="8">
        <v>638263349</v>
      </c>
      <c r="R27" s="1" t="s">
        <v>23674</v>
      </c>
      <c r="S27" s="59">
        <v>49</v>
      </c>
      <c r="T27" s="59">
        <v>0</v>
      </c>
      <c r="W27" s="48">
        <v>0.41199999999999998</v>
      </c>
      <c r="X27" s="48">
        <v>3.3159999999999998</v>
      </c>
      <c r="Y27" s="48">
        <v>0.33300000000000002</v>
      </c>
      <c r="Z27" s="48">
        <v>1.3440000000000001</v>
      </c>
      <c r="AA27" s="48">
        <v>2.0939999999999999</v>
      </c>
      <c r="AB27" s="48">
        <v>1.524</v>
      </c>
    </row>
    <row r="28" spans="1:31" s="130" customFormat="1">
      <c r="A28" s="130" t="str">
        <f t="shared" si="1"/>
        <v>H28</v>
      </c>
      <c r="B28" s="43" t="s">
        <v>25087</v>
      </c>
      <c r="C28" s="1"/>
      <c r="E28" s="130" t="s">
        <v>129</v>
      </c>
      <c r="F28" s="1"/>
      <c r="G28" s="1"/>
      <c r="H28" s="51"/>
      <c r="Q28" s="8"/>
      <c r="R28" s="1"/>
      <c r="W28" s="48"/>
      <c r="X28" s="48"/>
      <c r="Y28" s="48"/>
      <c r="Z28" s="48"/>
      <c r="AA28" s="48"/>
      <c r="AB28" s="48"/>
    </row>
    <row r="29" spans="1:31" s="130" customFormat="1">
      <c r="B29" s="43"/>
      <c r="C29" s="1"/>
      <c r="F29" s="1"/>
      <c r="G29" s="1"/>
      <c r="H29" s="51"/>
      <c r="Q29" s="8"/>
      <c r="R29" s="1"/>
      <c r="W29" s="48"/>
      <c r="X29" s="48"/>
      <c r="Y29" s="48"/>
      <c r="Z29" s="48"/>
      <c r="AA29" s="48"/>
      <c r="AB29" s="48"/>
    </row>
    <row r="30" spans="1:31" s="130" customFormat="1">
      <c r="A30" s="130" t="str">
        <f t="shared" si="1"/>
        <v>H30</v>
      </c>
      <c r="B30" s="43" t="s">
        <v>25088</v>
      </c>
      <c r="C30" s="1"/>
      <c r="E30" s="130" t="s">
        <v>129</v>
      </c>
      <c r="F30" s="1" t="s">
        <v>23275</v>
      </c>
      <c r="G30" s="1"/>
      <c r="H30" s="51"/>
      <c r="Q30" s="8"/>
      <c r="R30" s="1"/>
      <c r="W30" s="48"/>
      <c r="X30" s="48"/>
      <c r="Y30" s="48"/>
      <c r="Z30" s="48"/>
      <c r="AA30" s="48"/>
      <c r="AB30" s="48"/>
    </row>
    <row r="31" spans="1:31" s="130" customFormat="1">
      <c r="A31" s="130" t="str">
        <f t="shared" si="1"/>
        <v/>
      </c>
      <c r="B31" s="43"/>
      <c r="C31" s="1"/>
      <c r="F31" s="1"/>
      <c r="G31" s="1"/>
      <c r="H31" s="51"/>
      <c r="Q31" s="8"/>
      <c r="R31" s="1"/>
      <c r="W31" s="48"/>
      <c r="X31" s="48"/>
      <c r="Y31" s="48"/>
      <c r="Z31" s="48"/>
      <c r="AA31" s="48"/>
      <c r="AB31" s="48"/>
    </row>
    <row r="32" spans="1:31">
      <c r="A32" s="59" t="str">
        <f t="shared" si="1"/>
        <v>H32</v>
      </c>
      <c r="B32" s="43" t="s">
        <v>25079</v>
      </c>
      <c r="C32" s="1" t="s">
        <v>24226</v>
      </c>
      <c r="D32" s="8"/>
      <c r="E32" s="59" t="s">
        <v>784</v>
      </c>
      <c r="F32" s="59" t="s">
        <v>23664</v>
      </c>
      <c r="J32" s="59" t="s">
        <v>116</v>
      </c>
      <c r="AD32" s="48"/>
      <c r="AE32" s="48"/>
    </row>
    <row r="33" spans="1:31" s="130" customFormat="1">
      <c r="A33" s="130" t="str">
        <f t="shared" si="1"/>
        <v>H33</v>
      </c>
      <c r="B33" s="43" t="s">
        <v>25095</v>
      </c>
      <c r="C33" s="1"/>
      <c r="D33" s="8"/>
      <c r="E33" s="130" t="s">
        <v>784</v>
      </c>
      <c r="AD33" s="48"/>
      <c r="AE33" s="48"/>
    </row>
    <row r="34" spans="1:31" s="130" customFormat="1">
      <c r="A34" s="130" t="str">
        <f t="shared" si="1"/>
        <v>H34</v>
      </c>
      <c r="B34" s="43" t="s">
        <v>25086</v>
      </c>
      <c r="C34" s="1"/>
      <c r="D34" s="8"/>
      <c r="E34" s="130" t="s">
        <v>784</v>
      </c>
      <c r="AD34" s="48"/>
      <c r="AE34" s="48"/>
    </row>
    <row r="35" spans="1:31">
      <c r="A35" s="98" t="str">
        <f t="shared" si="1"/>
        <v>H35</v>
      </c>
      <c r="B35" s="43" t="s">
        <v>24451</v>
      </c>
      <c r="C35" s="1" t="s">
        <v>24227</v>
      </c>
      <c r="E35" s="98" t="s">
        <v>784</v>
      </c>
      <c r="G35" s="1"/>
      <c r="H35" s="51"/>
      <c r="AD35" s="48"/>
      <c r="AE35" s="48"/>
    </row>
    <row r="36" spans="1:31">
      <c r="A36" s="59" t="str">
        <f t="shared" si="1"/>
        <v>H36</v>
      </c>
      <c r="B36" s="43" t="s">
        <v>25080</v>
      </c>
      <c r="C36" s="1" t="s">
        <v>24228</v>
      </c>
      <c r="E36" s="59" t="s">
        <v>784</v>
      </c>
      <c r="AD36" s="48"/>
      <c r="AE36" s="48"/>
    </row>
    <row r="37" spans="1:31">
      <c r="A37" s="59" t="str">
        <f t="shared" si="1"/>
        <v>H37</v>
      </c>
      <c r="B37" s="43" t="s">
        <v>25081</v>
      </c>
      <c r="C37" s="1" t="s">
        <v>24229</v>
      </c>
      <c r="E37" s="59" t="s">
        <v>784</v>
      </c>
      <c r="AA37" s="48"/>
      <c r="AB37" s="48"/>
      <c r="AD37" s="48"/>
      <c r="AE37" s="48"/>
    </row>
    <row r="38" spans="1:31" s="130" customFormat="1">
      <c r="A38" s="130" t="str">
        <f t="shared" si="1"/>
        <v>H38</v>
      </c>
      <c r="B38" s="43" t="s">
        <v>25082</v>
      </c>
      <c r="C38" s="1"/>
      <c r="E38" s="130" t="s">
        <v>784</v>
      </c>
      <c r="AA38" s="48"/>
      <c r="AB38" s="48"/>
      <c r="AD38" s="48"/>
      <c r="AE38" s="48"/>
    </row>
    <row r="39" spans="1:31" s="130" customFormat="1">
      <c r="A39" s="130" t="str">
        <f t="shared" si="1"/>
        <v>H39</v>
      </c>
      <c r="B39" s="43" t="s">
        <v>25204</v>
      </c>
      <c r="C39" s="1"/>
      <c r="E39" s="130" t="s">
        <v>784</v>
      </c>
      <c r="AA39" s="48"/>
      <c r="AB39" s="48"/>
      <c r="AD39" s="48"/>
      <c r="AE39" s="48"/>
    </row>
    <row r="40" spans="1:31" s="107" customFormat="1">
      <c r="A40" s="107" t="str">
        <f t="shared" ref="A40:A55" si="2">IF(TYPE(E40)=2,CONCATENATE("H",ROW()),"")</f>
        <v>H40</v>
      </c>
      <c r="B40" s="110" t="s">
        <v>24452</v>
      </c>
      <c r="C40" s="1"/>
      <c r="E40" s="107" t="s">
        <v>784</v>
      </c>
    </row>
    <row r="41" spans="1:31" s="107" customFormat="1">
      <c r="A41" s="107" t="str">
        <f t="shared" si="2"/>
        <v>H41</v>
      </c>
      <c r="B41" s="110" t="s">
        <v>24453</v>
      </c>
      <c r="C41" s="1"/>
      <c r="E41" s="107" t="s">
        <v>784</v>
      </c>
    </row>
    <row r="42" spans="1:31" s="107" customFormat="1">
      <c r="A42" s="107" t="str">
        <f t="shared" si="2"/>
        <v>H42</v>
      </c>
      <c r="B42" s="110" t="s">
        <v>24454</v>
      </c>
      <c r="C42" s="1"/>
      <c r="E42" s="107" t="s">
        <v>784</v>
      </c>
    </row>
    <row r="43" spans="1:31" s="107" customFormat="1">
      <c r="A43" s="107" t="str">
        <f t="shared" si="2"/>
        <v>H43</v>
      </c>
      <c r="B43" s="110" t="s">
        <v>24455</v>
      </c>
      <c r="C43" s="1"/>
      <c r="E43" s="107" t="s">
        <v>784</v>
      </c>
    </row>
    <row r="44" spans="1:31" s="107" customFormat="1">
      <c r="A44" s="107" t="str">
        <f t="shared" si="2"/>
        <v>H44</v>
      </c>
      <c r="B44" s="110" t="s">
        <v>24456</v>
      </c>
      <c r="C44" s="1"/>
      <c r="E44" s="107" t="s">
        <v>784</v>
      </c>
    </row>
    <row r="45" spans="1:31" s="107" customFormat="1">
      <c r="A45" s="107" t="str">
        <f t="shared" si="2"/>
        <v>H45</v>
      </c>
      <c r="B45" s="110" t="s">
        <v>24457</v>
      </c>
      <c r="C45" s="1"/>
      <c r="E45" s="107" t="s">
        <v>784</v>
      </c>
    </row>
    <row r="46" spans="1:31" s="107" customFormat="1">
      <c r="A46" s="107" t="str">
        <f t="shared" si="2"/>
        <v>H46</v>
      </c>
      <c r="B46" s="110" t="s">
        <v>24458</v>
      </c>
      <c r="C46" s="1"/>
      <c r="E46" s="107" t="s">
        <v>784</v>
      </c>
    </row>
    <row r="47" spans="1:31" s="107" customFormat="1">
      <c r="A47" s="107" t="str">
        <f t="shared" si="2"/>
        <v>H47</v>
      </c>
      <c r="B47" s="110" t="s">
        <v>24459</v>
      </c>
      <c r="C47" s="1"/>
      <c r="E47" s="107" t="s">
        <v>784</v>
      </c>
    </row>
    <row r="48" spans="1:31" s="114" customFormat="1">
      <c r="A48" s="114" t="str">
        <f t="shared" si="2"/>
        <v>H48</v>
      </c>
      <c r="B48" s="110" t="s">
        <v>24460</v>
      </c>
      <c r="C48" s="1"/>
      <c r="E48" s="114" t="s">
        <v>784</v>
      </c>
    </row>
    <row r="49" spans="1:5" s="114" customFormat="1">
      <c r="A49" s="114" t="str">
        <f t="shared" si="2"/>
        <v>H49</v>
      </c>
      <c r="B49" s="110" t="s">
        <v>24461</v>
      </c>
      <c r="C49" s="1"/>
      <c r="E49" s="114" t="s">
        <v>784</v>
      </c>
    </row>
    <row r="50" spans="1:5" s="114" customFormat="1">
      <c r="A50" s="114" t="str">
        <f t="shared" si="2"/>
        <v>H50</v>
      </c>
      <c r="B50" s="110" t="s">
        <v>24462</v>
      </c>
      <c r="C50" s="1"/>
      <c r="E50" s="114" t="s">
        <v>784</v>
      </c>
    </row>
    <row r="51" spans="1:5" s="114" customFormat="1">
      <c r="A51" s="114" t="str">
        <f t="shared" si="2"/>
        <v>H51</v>
      </c>
      <c r="B51" s="110" t="s">
        <v>24463</v>
      </c>
      <c r="C51" s="1"/>
      <c r="E51" s="114" t="s">
        <v>784</v>
      </c>
    </row>
    <row r="52" spans="1:5" s="114" customFormat="1">
      <c r="A52" s="114" t="str">
        <f t="shared" si="2"/>
        <v>H52</v>
      </c>
      <c r="B52" s="110" t="s">
        <v>24464</v>
      </c>
      <c r="C52" s="1"/>
      <c r="E52" s="114" t="s">
        <v>784</v>
      </c>
    </row>
    <row r="53" spans="1:5" s="114" customFormat="1">
      <c r="A53" s="114" t="str">
        <f t="shared" si="2"/>
        <v>H53</v>
      </c>
      <c r="B53" s="110" t="s">
        <v>24465</v>
      </c>
      <c r="C53" s="1"/>
      <c r="E53" s="114" t="s">
        <v>784</v>
      </c>
    </row>
    <row r="54" spans="1:5" s="114" customFormat="1">
      <c r="A54" s="114" t="str">
        <f t="shared" si="2"/>
        <v>H54</v>
      </c>
      <c r="B54" s="110" t="s">
        <v>24466</v>
      </c>
      <c r="C54" s="1"/>
      <c r="E54" s="114" t="s">
        <v>784</v>
      </c>
    </row>
    <row r="55" spans="1:5" s="114" customFormat="1">
      <c r="A55" s="114" t="str">
        <f t="shared" si="2"/>
        <v>H55</v>
      </c>
      <c r="B55" s="110" t="s">
        <v>24467</v>
      </c>
      <c r="C55" s="1"/>
      <c r="E55" s="114" t="s">
        <v>784</v>
      </c>
    </row>
    <row r="56" spans="1:5" s="107" customFormat="1">
      <c r="A56" s="107" t="str">
        <f t="shared" ref="A56:A112" si="3">IF(TYPE(E56)=2,CONCATENATE("H",ROW()),"")</f>
        <v/>
      </c>
      <c r="B56" s="111"/>
      <c r="C56" s="1"/>
    </row>
    <row r="57" spans="1:5" s="107" customFormat="1">
      <c r="A57" s="107" t="str">
        <f t="shared" si="3"/>
        <v>H57</v>
      </c>
      <c r="B57" s="110" t="s">
        <v>24468</v>
      </c>
      <c r="C57" s="1"/>
      <c r="E57" s="107" t="s">
        <v>784</v>
      </c>
    </row>
    <row r="58" spans="1:5" s="130" customFormat="1">
      <c r="A58" s="130" t="str">
        <f t="shared" si="3"/>
        <v>H58</v>
      </c>
      <c r="B58" s="110" t="s">
        <v>25085</v>
      </c>
      <c r="C58" s="1"/>
      <c r="E58" s="130" t="s">
        <v>784</v>
      </c>
    </row>
    <row r="59" spans="1:5" s="130" customFormat="1">
      <c r="A59" s="130" t="str">
        <f t="shared" si="3"/>
        <v>H59</v>
      </c>
      <c r="B59" s="110" t="s">
        <v>25221</v>
      </c>
      <c r="C59" s="1"/>
      <c r="E59" s="130" t="s">
        <v>784</v>
      </c>
    </row>
    <row r="60" spans="1:5" s="115" customFormat="1">
      <c r="A60" s="107" t="str">
        <f t="shared" si="3"/>
        <v>H60</v>
      </c>
      <c r="B60" s="110" t="s">
        <v>25078</v>
      </c>
      <c r="C60" s="1"/>
      <c r="D60" s="107"/>
      <c r="E60" s="107" t="s">
        <v>784</v>
      </c>
    </row>
    <row r="61" spans="1:5" s="107" customFormat="1">
      <c r="A61" s="107" t="str">
        <f t="shared" si="3"/>
        <v>H61</v>
      </c>
      <c r="B61" s="110" t="s">
        <v>24469</v>
      </c>
      <c r="C61" s="1"/>
      <c r="E61" s="107" t="s">
        <v>784</v>
      </c>
    </row>
    <row r="62" spans="1:5" s="107" customFormat="1">
      <c r="A62" s="107" t="str">
        <f t="shared" si="3"/>
        <v>H62</v>
      </c>
      <c r="B62" s="110" t="s">
        <v>25077</v>
      </c>
      <c r="C62" s="1"/>
      <c r="E62" s="107" t="s">
        <v>784</v>
      </c>
    </row>
    <row r="63" spans="1:5" s="130" customFormat="1">
      <c r="A63" s="130" t="str">
        <f t="shared" si="3"/>
        <v>H63</v>
      </c>
      <c r="B63" s="110" t="s">
        <v>25071</v>
      </c>
      <c r="C63" s="1"/>
      <c r="E63" s="130" t="s">
        <v>784</v>
      </c>
    </row>
    <row r="64" spans="1:5" s="130" customFormat="1">
      <c r="A64" s="130" t="str">
        <f t="shared" si="3"/>
        <v>H64</v>
      </c>
      <c r="B64" s="110" t="s">
        <v>25089</v>
      </c>
      <c r="C64" s="1"/>
      <c r="E64" s="130" t="s">
        <v>784</v>
      </c>
    </row>
    <row r="65" spans="1:5" s="107" customFormat="1">
      <c r="A65" s="107" t="str">
        <f t="shared" si="3"/>
        <v>H65</v>
      </c>
      <c r="B65" s="110" t="s">
        <v>24470</v>
      </c>
      <c r="C65" s="1"/>
      <c r="E65" s="107" t="s">
        <v>784</v>
      </c>
    </row>
    <row r="66" spans="1:5" s="107" customFormat="1">
      <c r="A66" s="107" t="str">
        <f t="shared" si="3"/>
        <v>H66</v>
      </c>
      <c r="B66" s="110" t="s">
        <v>24471</v>
      </c>
      <c r="C66" s="1"/>
      <c r="E66" s="107" t="s">
        <v>784</v>
      </c>
    </row>
    <row r="67" spans="1:5" s="107" customFormat="1">
      <c r="A67" s="107" t="str">
        <f t="shared" si="3"/>
        <v>H67</v>
      </c>
      <c r="B67" s="110" t="s">
        <v>24472</v>
      </c>
      <c r="C67" s="1"/>
      <c r="E67" s="107" t="s">
        <v>784</v>
      </c>
    </row>
    <row r="68" spans="1:5" s="107" customFormat="1">
      <c r="A68" s="107" t="str">
        <f t="shared" si="3"/>
        <v>H68</v>
      </c>
      <c r="B68" s="110" t="s">
        <v>24473</v>
      </c>
      <c r="C68" s="1"/>
      <c r="E68" s="107" t="s">
        <v>784</v>
      </c>
    </row>
    <row r="69" spans="1:5" s="107" customFormat="1">
      <c r="A69" s="107" t="str">
        <f t="shared" si="3"/>
        <v>H69</v>
      </c>
      <c r="B69" s="110" t="s">
        <v>24474</v>
      </c>
      <c r="C69" s="1"/>
      <c r="E69" s="107" t="s">
        <v>784</v>
      </c>
    </row>
    <row r="70" spans="1:5" s="107" customFormat="1">
      <c r="A70" s="107" t="str">
        <f t="shared" si="3"/>
        <v>H70</v>
      </c>
      <c r="B70" s="110" t="s">
        <v>24475</v>
      </c>
      <c r="C70" s="1"/>
      <c r="E70" s="107" t="s">
        <v>784</v>
      </c>
    </row>
    <row r="71" spans="1:5" s="107" customFormat="1">
      <c r="A71" s="107" t="str">
        <f t="shared" si="3"/>
        <v>H71</v>
      </c>
      <c r="B71" s="110" t="s">
        <v>24476</v>
      </c>
      <c r="C71" s="1"/>
      <c r="E71" s="107" t="s">
        <v>784</v>
      </c>
    </row>
    <row r="72" spans="1:5" s="107" customFormat="1">
      <c r="A72" s="107" t="str">
        <f t="shared" si="3"/>
        <v>H72</v>
      </c>
      <c r="B72" s="110" t="s">
        <v>24477</v>
      </c>
      <c r="C72" s="1"/>
      <c r="E72" s="107" t="s">
        <v>784</v>
      </c>
    </row>
    <row r="73" spans="1:5" s="107" customFormat="1">
      <c r="A73" s="114" t="str">
        <f t="shared" si="3"/>
        <v>H73</v>
      </c>
      <c r="B73" s="110" t="s">
        <v>24478</v>
      </c>
      <c r="C73" s="1"/>
      <c r="D73" s="114"/>
      <c r="E73" s="114" t="s">
        <v>784</v>
      </c>
    </row>
    <row r="74" spans="1:5" s="114" customFormat="1">
      <c r="A74" s="114" t="str">
        <f t="shared" si="3"/>
        <v>H74</v>
      </c>
      <c r="B74" s="110" t="s">
        <v>24479</v>
      </c>
      <c r="C74" s="1"/>
      <c r="E74" s="114" t="s">
        <v>784</v>
      </c>
    </row>
    <row r="75" spans="1:5" s="114" customFormat="1">
      <c r="A75" s="114" t="str">
        <f t="shared" si="3"/>
        <v>H75</v>
      </c>
      <c r="B75" s="110" t="s">
        <v>24480</v>
      </c>
      <c r="C75" s="1"/>
      <c r="E75" s="114" t="s">
        <v>784</v>
      </c>
    </row>
    <row r="76" spans="1:5" s="114" customFormat="1">
      <c r="A76" s="114" t="str">
        <f t="shared" si="3"/>
        <v>H76</v>
      </c>
      <c r="B76" s="110" t="s">
        <v>24481</v>
      </c>
      <c r="C76" s="1"/>
      <c r="E76" s="114" t="s">
        <v>784</v>
      </c>
    </row>
    <row r="77" spans="1:5" s="114" customFormat="1">
      <c r="A77" s="114" t="str">
        <f t="shared" si="3"/>
        <v>H77</v>
      </c>
      <c r="B77" s="110" t="s">
        <v>24482</v>
      </c>
      <c r="C77" s="1"/>
      <c r="E77" s="114" t="s">
        <v>784</v>
      </c>
    </row>
    <row r="78" spans="1:5" s="114" customFormat="1">
      <c r="A78" s="114" t="str">
        <f t="shared" si="3"/>
        <v>H78</v>
      </c>
      <c r="B78" s="110" t="s">
        <v>24483</v>
      </c>
      <c r="C78" s="1"/>
      <c r="E78" s="114" t="s">
        <v>784</v>
      </c>
    </row>
    <row r="79" spans="1:5" s="114" customFormat="1">
      <c r="A79" s="114" t="str">
        <f t="shared" si="3"/>
        <v>H79</v>
      </c>
      <c r="B79" s="110" t="s">
        <v>24484</v>
      </c>
      <c r="C79" s="1"/>
      <c r="E79" s="114" t="s">
        <v>784</v>
      </c>
    </row>
    <row r="80" spans="1:5" s="114" customFormat="1">
      <c r="A80" s="114" t="str">
        <f t="shared" si="3"/>
        <v>H80</v>
      </c>
      <c r="B80" s="110" t="s">
        <v>24485</v>
      </c>
      <c r="C80" s="1"/>
      <c r="E80" s="114" t="s">
        <v>784</v>
      </c>
    </row>
    <row r="81" spans="1:10" s="114" customFormat="1">
      <c r="A81" s="107" t="str">
        <f t="shared" si="3"/>
        <v/>
      </c>
      <c r="B81" s="109"/>
      <c r="C81" s="1"/>
      <c r="D81" s="107"/>
      <c r="E81" s="107"/>
    </row>
    <row r="82" spans="1:10" s="107" customFormat="1">
      <c r="A82" s="114" t="str">
        <f t="shared" si="3"/>
        <v>H82</v>
      </c>
      <c r="B82" s="112" t="s">
        <v>24486</v>
      </c>
      <c r="C82" s="1"/>
      <c r="D82" s="114"/>
      <c r="E82" s="114" t="s">
        <v>129</v>
      </c>
    </row>
    <row r="83" spans="1:10" s="114" customFormat="1">
      <c r="A83" s="107" t="str">
        <f t="shared" ref="A83:A96" si="4">IF(TYPE(E83)=2,CONCATENATE("H",ROW()),"")</f>
        <v>H83</v>
      </c>
      <c r="B83" s="112" t="s">
        <v>24487</v>
      </c>
      <c r="C83" s="1"/>
      <c r="D83" s="107"/>
      <c r="E83" s="107" t="s">
        <v>129</v>
      </c>
      <c r="J83" s="107" t="s">
        <v>23780</v>
      </c>
    </row>
    <row r="84" spans="1:10" s="107" customFormat="1">
      <c r="A84" s="107" t="str">
        <f t="shared" si="4"/>
        <v>H84</v>
      </c>
      <c r="B84" s="112" t="s">
        <v>24488</v>
      </c>
      <c r="C84" s="1"/>
      <c r="E84" s="107" t="s">
        <v>129</v>
      </c>
    </row>
    <row r="85" spans="1:10" s="107" customFormat="1">
      <c r="A85" s="107" t="str">
        <f t="shared" si="4"/>
        <v>H85</v>
      </c>
      <c r="B85" s="112" t="s">
        <v>24489</v>
      </c>
      <c r="E85" s="107" t="s">
        <v>129</v>
      </c>
    </row>
    <row r="86" spans="1:10" s="107" customFormat="1">
      <c r="A86" s="107" t="str">
        <f t="shared" si="4"/>
        <v>H86</v>
      </c>
      <c r="B86" s="112" t="s">
        <v>24490</v>
      </c>
      <c r="E86" s="107" t="s">
        <v>129</v>
      </c>
    </row>
    <row r="87" spans="1:10" s="107" customFormat="1">
      <c r="A87" s="107" t="str">
        <f t="shared" si="4"/>
        <v>H87</v>
      </c>
      <c r="B87" s="112" t="s">
        <v>24491</v>
      </c>
      <c r="E87" s="107" t="s">
        <v>129</v>
      </c>
    </row>
    <row r="88" spans="1:10" s="107" customFormat="1">
      <c r="A88" s="107" t="str">
        <f t="shared" si="4"/>
        <v>H88</v>
      </c>
      <c r="B88" s="112" t="s">
        <v>24492</v>
      </c>
      <c r="E88" s="107" t="s">
        <v>129</v>
      </c>
    </row>
    <row r="89" spans="1:10" s="107" customFormat="1">
      <c r="A89" s="107" t="str">
        <f t="shared" si="4"/>
        <v>H89</v>
      </c>
      <c r="B89" s="112" t="s">
        <v>24493</v>
      </c>
      <c r="E89" s="107" t="s">
        <v>129</v>
      </c>
    </row>
    <row r="90" spans="1:10" s="107" customFormat="1">
      <c r="A90" s="107" t="str">
        <f t="shared" si="4"/>
        <v>H90</v>
      </c>
      <c r="B90" s="112" t="s">
        <v>24494</v>
      </c>
      <c r="E90" s="107" t="s">
        <v>129</v>
      </c>
    </row>
    <row r="91" spans="1:10" s="107" customFormat="1">
      <c r="A91" s="114" t="str">
        <f t="shared" si="4"/>
        <v>H91</v>
      </c>
      <c r="B91" s="112" t="s">
        <v>24495</v>
      </c>
      <c r="C91" s="114"/>
      <c r="D91" s="114"/>
      <c r="E91" s="114" t="s">
        <v>129</v>
      </c>
    </row>
    <row r="92" spans="1:10" s="114" customFormat="1">
      <c r="A92" s="114" t="str">
        <f t="shared" si="4"/>
        <v>H92</v>
      </c>
      <c r="B92" s="112" t="s">
        <v>24496</v>
      </c>
      <c r="E92" s="114" t="s">
        <v>129</v>
      </c>
    </row>
    <row r="93" spans="1:10" s="114" customFormat="1">
      <c r="A93" s="114" t="str">
        <f t="shared" si="4"/>
        <v>H93</v>
      </c>
      <c r="B93" s="112" t="s">
        <v>24497</v>
      </c>
      <c r="E93" s="114" t="s">
        <v>129</v>
      </c>
    </row>
    <row r="94" spans="1:10" s="114" customFormat="1">
      <c r="A94" s="114" t="str">
        <f t="shared" si="4"/>
        <v>H94</v>
      </c>
      <c r="B94" s="112" t="s">
        <v>24498</v>
      </c>
      <c r="E94" s="114" t="s">
        <v>129</v>
      </c>
    </row>
    <row r="95" spans="1:10" s="114" customFormat="1">
      <c r="A95" s="114" t="str">
        <f t="shared" si="4"/>
        <v>H95</v>
      </c>
      <c r="B95" s="112" t="s">
        <v>24499</v>
      </c>
      <c r="E95" s="114" t="s">
        <v>129</v>
      </c>
    </row>
    <row r="96" spans="1:10" s="114" customFormat="1">
      <c r="A96" s="114" t="str">
        <f t="shared" si="4"/>
        <v>H96</v>
      </c>
      <c r="B96" s="112" t="s">
        <v>24500</v>
      </c>
      <c r="E96" s="114" t="s">
        <v>129</v>
      </c>
    </row>
    <row r="97" spans="1:36" s="114" customFormat="1">
      <c r="A97" s="107" t="str">
        <f t="shared" si="3"/>
        <v/>
      </c>
      <c r="B97" s="112"/>
      <c r="C97" s="107"/>
      <c r="D97" s="107"/>
      <c r="E97" s="107"/>
    </row>
    <row r="98" spans="1:36" s="107" customFormat="1">
      <c r="A98" s="107" t="str">
        <f t="shared" si="3"/>
        <v>H98</v>
      </c>
      <c r="B98" s="112" t="s">
        <v>24501</v>
      </c>
      <c r="E98" s="107" t="s">
        <v>784</v>
      </c>
    </row>
    <row r="99" spans="1:36" s="107" customFormat="1">
      <c r="A99" s="107" t="str">
        <f t="shared" si="3"/>
        <v>H99</v>
      </c>
      <c r="B99" s="112" t="s">
        <v>24502</v>
      </c>
      <c r="E99" s="107" t="s">
        <v>784</v>
      </c>
      <c r="J99" s="59" t="s">
        <v>23762</v>
      </c>
    </row>
    <row r="100" spans="1:36" s="107" customFormat="1">
      <c r="A100" s="107" t="str">
        <f t="shared" si="3"/>
        <v>H100</v>
      </c>
      <c r="B100" s="112" t="s">
        <v>24503</v>
      </c>
      <c r="E100" s="107" t="s">
        <v>784</v>
      </c>
    </row>
    <row r="101" spans="1:36" s="107" customFormat="1">
      <c r="A101" s="107" t="str">
        <f t="shared" si="3"/>
        <v>H101</v>
      </c>
      <c r="B101" s="112" t="s">
        <v>24504</v>
      </c>
      <c r="C101" s="59"/>
      <c r="D101" s="59"/>
      <c r="E101" s="107" t="s">
        <v>784</v>
      </c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103">
        <v>2</v>
      </c>
      <c r="AH101" s="99" t="s">
        <v>23694</v>
      </c>
      <c r="AI101" s="59"/>
      <c r="AJ101" s="59"/>
    </row>
    <row r="102" spans="1:36">
      <c r="A102" s="107" t="str">
        <f t="shared" si="3"/>
        <v>H102</v>
      </c>
      <c r="B102" s="112" t="s">
        <v>24505</v>
      </c>
      <c r="E102" s="107" t="s">
        <v>784</v>
      </c>
      <c r="M102" s="107"/>
      <c r="AG102" s="103">
        <v>2</v>
      </c>
      <c r="AH102" s="99" t="s">
        <v>23695</v>
      </c>
    </row>
    <row r="103" spans="1:36">
      <c r="A103" s="107" t="str">
        <f t="shared" si="3"/>
        <v>H103</v>
      </c>
      <c r="B103" s="112" t="s">
        <v>24506</v>
      </c>
      <c r="E103" s="107" t="s">
        <v>784</v>
      </c>
      <c r="M103" s="107"/>
      <c r="AG103" s="103">
        <v>2</v>
      </c>
      <c r="AH103" s="100" t="s">
        <v>23696</v>
      </c>
    </row>
    <row r="104" spans="1:36">
      <c r="A104" s="107" t="str">
        <f t="shared" si="3"/>
        <v>H104</v>
      </c>
      <c r="B104" s="112" t="s">
        <v>24507</v>
      </c>
      <c r="E104" s="107" t="s">
        <v>784</v>
      </c>
      <c r="M104" s="107"/>
      <c r="AG104" s="103">
        <v>2</v>
      </c>
      <c r="AH104" s="99" t="s">
        <v>23697</v>
      </c>
    </row>
    <row r="105" spans="1:36">
      <c r="A105" s="107" t="str">
        <f t="shared" si="3"/>
        <v>H105</v>
      </c>
      <c r="B105" s="112" t="s">
        <v>24508</v>
      </c>
      <c r="E105" s="107" t="s">
        <v>784</v>
      </c>
      <c r="M105" s="107"/>
      <c r="AG105" s="103">
        <v>2</v>
      </c>
      <c r="AH105" s="99" t="s">
        <v>23698</v>
      </c>
    </row>
    <row r="106" spans="1:36">
      <c r="A106" s="107" t="str">
        <f t="shared" si="3"/>
        <v>H106</v>
      </c>
      <c r="B106" s="112" t="s">
        <v>24509</v>
      </c>
      <c r="E106" s="107" t="s">
        <v>784</v>
      </c>
      <c r="M106" s="107"/>
      <c r="AG106" s="103">
        <v>2</v>
      </c>
      <c r="AH106" s="99" t="s">
        <v>23699</v>
      </c>
    </row>
    <row r="107" spans="1:36">
      <c r="A107" s="114" t="str">
        <f t="shared" si="3"/>
        <v>H107</v>
      </c>
      <c r="B107" s="112" t="s">
        <v>24510</v>
      </c>
      <c r="C107" s="114"/>
      <c r="D107" s="114"/>
      <c r="E107" s="114" t="s">
        <v>784</v>
      </c>
      <c r="M107" s="107"/>
      <c r="AG107" s="103">
        <v>2</v>
      </c>
      <c r="AH107" s="99" t="s">
        <v>23700</v>
      </c>
    </row>
    <row r="108" spans="1:36" s="114" customFormat="1">
      <c r="A108" s="114" t="str">
        <f t="shared" si="3"/>
        <v>H108</v>
      </c>
      <c r="B108" s="112" t="s">
        <v>24511</v>
      </c>
      <c r="E108" s="114" t="s">
        <v>784</v>
      </c>
      <c r="M108" s="107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103">
        <v>2</v>
      </c>
      <c r="AH108" s="99" t="s">
        <v>23701</v>
      </c>
    </row>
    <row r="109" spans="1:36" s="114" customFormat="1">
      <c r="A109" s="114" t="str">
        <f t="shared" si="3"/>
        <v>H109</v>
      </c>
      <c r="B109" s="112" t="s">
        <v>24512</v>
      </c>
      <c r="E109" s="114" t="s">
        <v>784</v>
      </c>
      <c r="M109" s="107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103">
        <v>2</v>
      </c>
      <c r="AH109" s="99" t="s">
        <v>23702</v>
      </c>
    </row>
    <row r="110" spans="1:36" s="114" customFormat="1">
      <c r="A110" s="114" t="str">
        <f t="shared" si="3"/>
        <v>H110</v>
      </c>
      <c r="B110" s="112" t="s">
        <v>24513</v>
      </c>
      <c r="E110" s="114" t="s">
        <v>784</v>
      </c>
      <c r="M110" s="107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103">
        <v>2</v>
      </c>
      <c r="AH110" s="99" t="s">
        <v>23703</v>
      </c>
    </row>
    <row r="111" spans="1:36" s="114" customFormat="1">
      <c r="A111" s="114" t="str">
        <f t="shared" si="3"/>
        <v>H111</v>
      </c>
      <c r="B111" s="112" t="s">
        <v>24514</v>
      </c>
      <c r="E111" s="114" t="s">
        <v>784</v>
      </c>
      <c r="M111" s="107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103">
        <v>2</v>
      </c>
      <c r="AH111" s="100" t="s">
        <v>23704</v>
      </c>
    </row>
    <row r="112" spans="1:36" s="114" customFormat="1">
      <c r="A112" s="114" t="str">
        <f t="shared" si="3"/>
        <v>H112</v>
      </c>
      <c r="B112" s="112" t="s">
        <v>24515</v>
      </c>
      <c r="E112" s="114" t="s">
        <v>784</v>
      </c>
      <c r="M112" s="107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103">
        <v>2</v>
      </c>
      <c r="AH112" s="100" t="s">
        <v>23705</v>
      </c>
    </row>
    <row r="113" spans="1:34" s="114" customFormat="1">
      <c r="A113" s="59"/>
      <c r="B113" s="59"/>
      <c r="C113" s="59"/>
      <c r="D113" s="59"/>
      <c r="E113" s="59"/>
      <c r="M113" s="107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103">
        <v>2</v>
      </c>
      <c r="AH113" s="100" t="s">
        <v>23706</v>
      </c>
    </row>
    <row r="114" spans="1:34">
      <c r="A114" s="98" t="str">
        <f t="shared" ref="A114:A121" si="5">IF(TYPE(E114)=2,CONCATENATE("H",ROW()),"")</f>
        <v>H114</v>
      </c>
      <c r="B114" s="98" t="s">
        <v>24516</v>
      </c>
      <c r="C114" s="97"/>
      <c r="E114" s="98" t="s">
        <v>129</v>
      </c>
      <c r="M114" s="107"/>
      <c r="AG114" s="103">
        <v>2</v>
      </c>
      <c r="AH114" s="99" t="s">
        <v>23707</v>
      </c>
    </row>
    <row r="115" spans="1:34">
      <c r="A115" s="107" t="str">
        <f t="shared" si="5"/>
        <v>H115</v>
      </c>
      <c r="B115" s="107" t="s">
        <v>24517</v>
      </c>
      <c r="C115" s="107"/>
      <c r="D115" s="107"/>
      <c r="E115" s="107" t="s">
        <v>129</v>
      </c>
      <c r="M115" s="107"/>
      <c r="T115" s="99"/>
      <c r="AG115" s="103">
        <v>2</v>
      </c>
      <c r="AH115" s="100" t="s">
        <v>23708</v>
      </c>
    </row>
    <row r="116" spans="1:34">
      <c r="A116" s="107" t="str">
        <f t="shared" si="5"/>
        <v>H116</v>
      </c>
      <c r="B116" s="107" t="s">
        <v>24518</v>
      </c>
      <c r="C116" s="107"/>
      <c r="D116" s="107"/>
      <c r="E116" s="107" t="s">
        <v>129</v>
      </c>
      <c r="M116" s="107"/>
      <c r="S116" s="98"/>
      <c r="T116" s="99"/>
      <c r="U116" s="98"/>
      <c r="V116" s="98"/>
      <c r="W116" s="98"/>
      <c r="X116" s="98"/>
      <c r="AG116" s="103">
        <v>2</v>
      </c>
      <c r="AH116" s="100" t="s">
        <v>23709</v>
      </c>
    </row>
    <row r="117" spans="1:34">
      <c r="A117" s="107" t="str">
        <f t="shared" si="5"/>
        <v>H117</v>
      </c>
      <c r="B117" s="107" t="s">
        <v>25083</v>
      </c>
      <c r="C117" s="107"/>
      <c r="D117" s="107"/>
      <c r="E117" s="107" t="s">
        <v>129</v>
      </c>
      <c r="M117" s="107"/>
      <c r="T117" s="99"/>
      <c r="AG117" s="103">
        <v>2</v>
      </c>
      <c r="AH117" s="100" t="s">
        <v>23710</v>
      </c>
    </row>
    <row r="118" spans="1:34">
      <c r="A118" s="107" t="str">
        <f t="shared" si="5"/>
        <v>H118</v>
      </c>
      <c r="B118" s="116" t="s">
        <v>24519</v>
      </c>
      <c r="C118" s="107"/>
      <c r="D118" s="107"/>
      <c r="E118" s="107" t="s">
        <v>129</v>
      </c>
      <c r="M118" s="107"/>
      <c r="T118" s="99"/>
      <c r="V118" s="99"/>
      <c r="AG118" s="103">
        <v>2</v>
      </c>
      <c r="AH118" s="99" t="s">
        <v>23711</v>
      </c>
    </row>
    <row r="119" spans="1:34" s="130" customFormat="1">
      <c r="A119" s="130" t="str">
        <f t="shared" si="5"/>
        <v>H119</v>
      </c>
      <c r="B119" s="130" t="s">
        <v>25072</v>
      </c>
      <c r="E119" s="130" t="s">
        <v>129</v>
      </c>
      <c r="T119" s="99"/>
      <c r="V119" s="99"/>
      <c r="AG119" s="103"/>
      <c r="AH119" s="99"/>
    </row>
    <row r="120" spans="1:34" s="130" customFormat="1">
      <c r="A120" s="130" t="str">
        <f t="shared" si="5"/>
        <v>H120</v>
      </c>
      <c r="B120" s="130" t="s">
        <v>25084</v>
      </c>
      <c r="E120" s="130" t="s">
        <v>129</v>
      </c>
      <c r="T120" s="99"/>
      <c r="V120" s="99"/>
      <c r="AG120" s="103"/>
      <c r="AH120" s="99"/>
    </row>
    <row r="121" spans="1:34" s="130" customFormat="1">
      <c r="A121" s="130" t="str">
        <f t="shared" si="5"/>
        <v>H121</v>
      </c>
      <c r="B121" s="130" t="s">
        <v>25090</v>
      </c>
      <c r="E121" s="130" t="s">
        <v>129</v>
      </c>
      <c r="T121" s="99"/>
      <c r="V121" s="99"/>
      <c r="AG121" s="103"/>
      <c r="AH121" s="99"/>
    </row>
    <row r="122" spans="1:34">
      <c r="A122" s="98" t="str">
        <f t="shared" ref="A122:A137" si="6">IF(TYPE(E122)=2,CONCATENATE("H",ROW()),"")</f>
        <v>H122</v>
      </c>
      <c r="B122" s="59" t="s">
        <v>24520</v>
      </c>
      <c r="E122" s="59" t="s">
        <v>129</v>
      </c>
      <c r="M122" s="107"/>
      <c r="T122" s="99"/>
      <c r="V122" s="99"/>
      <c r="X122" s="99"/>
      <c r="AG122" s="103">
        <v>2</v>
      </c>
      <c r="AH122" s="101" t="s">
        <v>23712</v>
      </c>
    </row>
    <row r="123" spans="1:34">
      <c r="A123" s="98" t="str">
        <f t="shared" si="6"/>
        <v>H123</v>
      </c>
      <c r="B123" s="98" t="s">
        <v>25091</v>
      </c>
      <c r="C123" s="97"/>
      <c r="E123" s="98" t="s">
        <v>129</v>
      </c>
      <c r="M123" s="107"/>
      <c r="T123" s="99"/>
      <c r="V123" s="99"/>
      <c r="AG123" s="103">
        <v>2</v>
      </c>
      <c r="AH123" s="101" t="s">
        <v>23713</v>
      </c>
    </row>
    <row r="124" spans="1:34" s="130" customFormat="1">
      <c r="A124" s="130" t="str">
        <f t="shared" si="6"/>
        <v>H124</v>
      </c>
      <c r="B124" s="130" t="s">
        <v>25096</v>
      </c>
      <c r="E124" s="130" t="s">
        <v>129</v>
      </c>
      <c r="T124" s="99"/>
      <c r="V124" s="99"/>
      <c r="AG124" s="103"/>
      <c r="AH124" s="101"/>
    </row>
    <row r="125" spans="1:34">
      <c r="A125" s="98" t="str">
        <f t="shared" si="6"/>
        <v>H125</v>
      </c>
      <c r="B125" s="98" t="s">
        <v>24521</v>
      </c>
      <c r="C125" s="97"/>
      <c r="E125" s="98" t="s">
        <v>129</v>
      </c>
      <c r="M125" s="107"/>
      <c r="V125" s="99"/>
      <c r="AG125" s="103">
        <v>2</v>
      </c>
      <c r="AH125" s="99" t="s">
        <v>23714</v>
      </c>
    </row>
    <row r="126" spans="1:34">
      <c r="A126" s="107" t="str">
        <f t="shared" si="6"/>
        <v>H126</v>
      </c>
      <c r="B126" s="107" t="s">
        <v>24522</v>
      </c>
      <c r="C126" s="107"/>
      <c r="D126" s="107"/>
      <c r="E126" s="107" t="s">
        <v>129</v>
      </c>
      <c r="T126" s="99"/>
      <c r="V126" s="99"/>
      <c r="AG126" s="103">
        <v>2</v>
      </c>
      <c r="AH126" s="99" t="s">
        <v>23715</v>
      </c>
    </row>
    <row r="127" spans="1:34">
      <c r="A127" s="98" t="str">
        <f t="shared" si="6"/>
        <v>H127</v>
      </c>
      <c r="B127" s="98" t="s">
        <v>24523</v>
      </c>
      <c r="C127" s="97"/>
      <c r="E127" s="98" t="s">
        <v>129</v>
      </c>
      <c r="T127" s="99"/>
      <c r="V127" s="99"/>
      <c r="AG127" s="103">
        <v>2</v>
      </c>
      <c r="AH127" s="99" t="s">
        <v>23716</v>
      </c>
    </row>
    <row r="128" spans="1:34">
      <c r="A128" s="107" t="str">
        <f t="shared" si="6"/>
        <v>H128</v>
      </c>
      <c r="B128" s="107" t="s">
        <v>24524</v>
      </c>
      <c r="C128" s="107"/>
      <c r="D128" s="107"/>
      <c r="E128" s="107" t="s">
        <v>129</v>
      </c>
      <c r="AG128" s="103">
        <v>2</v>
      </c>
      <c r="AH128" s="99" t="s">
        <v>23717</v>
      </c>
    </row>
    <row r="129" spans="1:34">
      <c r="A129" s="98" t="str">
        <f t="shared" si="6"/>
        <v>H129</v>
      </c>
      <c r="B129" s="98" t="s">
        <v>24525</v>
      </c>
      <c r="C129" s="97" t="s">
        <v>23759</v>
      </c>
      <c r="E129" s="98" t="s">
        <v>129</v>
      </c>
      <c r="AG129" s="103">
        <v>2</v>
      </c>
      <c r="AH129" s="99" t="s">
        <v>23718</v>
      </c>
    </row>
    <row r="130" spans="1:34">
      <c r="A130" s="98" t="str">
        <f t="shared" si="6"/>
        <v>H130</v>
      </c>
      <c r="B130" s="98" t="s">
        <v>24526</v>
      </c>
      <c r="C130" s="97"/>
      <c r="E130" s="98" t="s">
        <v>129</v>
      </c>
      <c r="AB130" s="104">
        <v>3</v>
      </c>
      <c r="AC130" s="100" t="s">
        <v>23731</v>
      </c>
      <c r="AG130" s="103">
        <v>2</v>
      </c>
      <c r="AH130" s="99" t="s">
        <v>23719</v>
      </c>
    </row>
    <row r="131" spans="1:34">
      <c r="A131" s="114" t="str">
        <f t="shared" si="6"/>
        <v>H131</v>
      </c>
      <c r="B131" s="114" t="s">
        <v>24527</v>
      </c>
      <c r="C131" s="114"/>
      <c r="D131" s="114"/>
      <c r="E131" s="114" t="s">
        <v>129</v>
      </c>
      <c r="AB131" s="104">
        <v>3</v>
      </c>
      <c r="AC131" s="100" t="s">
        <v>23732</v>
      </c>
      <c r="AG131" s="103">
        <v>2</v>
      </c>
      <c r="AH131" s="99" t="s">
        <v>23720</v>
      </c>
    </row>
    <row r="132" spans="1:34">
      <c r="A132" s="114" t="str">
        <f t="shared" si="6"/>
        <v>H132</v>
      </c>
      <c r="B132" s="114" t="s">
        <v>24528</v>
      </c>
      <c r="C132" s="114"/>
      <c r="D132" s="114"/>
      <c r="E132" s="114" t="s">
        <v>129</v>
      </c>
      <c r="AB132" s="104">
        <v>3</v>
      </c>
      <c r="AC132" s="99" t="s">
        <v>23733</v>
      </c>
      <c r="AG132" s="103">
        <v>2</v>
      </c>
      <c r="AH132" s="99" t="s">
        <v>23721</v>
      </c>
    </row>
    <row r="133" spans="1:34" s="114" customFormat="1">
      <c r="A133" s="114" t="str">
        <f t="shared" si="6"/>
        <v>H133</v>
      </c>
      <c r="B133" s="114" t="s">
        <v>24529</v>
      </c>
      <c r="E133" s="114" t="s">
        <v>129</v>
      </c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  <c r="AB133" s="104">
        <v>3</v>
      </c>
      <c r="AC133" s="100" t="s">
        <v>23734</v>
      </c>
      <c r="AD133" s="59"/>
      <c r="AE133" s="59"/>
      <c r="AF133" s="59"/>
      <c r="AG133" s="103">
        <v>2</v>
      </c>
      <c r="AH133" s="99" t="s">
        <v>23722</v>
      </c>
    </row>
    <row r="134" spans="1:34" s="114" customFormat="1">
      <c r="A134" s="114" t="str">
        <f t="shared" si="6"/>
        <v>H134</v>
      </c>
      <c r="B134" s="114" t="s">
        <v>24530</v>
      </c>
      <c r="E134" s="114" t="s">
        <v>129</v>
      </c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  <c r="AB134" s="104">
        <v>3</v>
      </c>
      <c r="AC134" s="100" t="s">
        <v>23735</v>
      </c>
      <c r="AD134" s="59"/>
      <c r="AE134" s="59"/>
      <c r="AF134" s="59"/>
      <c r="AG134" s="103">
        <v>2</v>
      </c>
      <c r="AH134" s="100" t="s">
        <v>23723</v>
      </c>
    </row>
    <row r="135" spans="1:34" s="114" customFormat="1">
      <c r="A135" s="114" t="str">
        <f t="shared" si="6"/>
        <v>H135</v>
      </c>
      <c r="B135" s="114" t="s">
        <v>24531</v>
      </c>
      <c r="E135" s="114" t="s">
        <v>129</v>
      </c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102">
        <v>4</v>
      </c>
      <c r="X135" s="100" t="s">
        <v>23743</v>
      </c>
      <c r="Y135" s="59"/>
      <c r="Z135" s="59"/>
      <c r="AA135" s="59"/>
      <c r="AB135" s="104">
        <v>3</v>
      </c>
      <c r="AC135" s="100" t="s">
        <v>23736</v>
      </c>
      <c r="AD135" s="59"/>
      <c r="AE135" s="59"/>
      <c r="AF135" s="59"/>
      <c r="AG135" s="103">
        <v>2</v>
      </c>
      <c r="AH135" s="100" t="s">
        <v>23724</v>
      </c>
    </row>
    <row r="136" spans="1:34" s="114" customFormat="1">
      <c r="A136" s="114" t="str">
        <f t="shared" si="6"/>
        <v>H136</v>
      </c>
      <c r="B136" s="114" t="s">
        <v>24532</v>
      </c>
      <c r="E136" s="114" t="s">
        <v>129</v>
      </c>
      <c r="M136" s="59"/>
      <c r="N136" s="59"/>
      <c r="O136" s="59"/>
      <c r="P136" s="59"/>
      <c r="Q136" s="105">
        <v>5</v>
      </c>
      <c r="R136" s="100" t="s">
        <v>23750</v>
      </c>
      <c r="S136" s="59"/>
      <c r="T136" s="59"/>
      <c r="U136" s="59"/>
      <c r="V136" s="59"/>
      <c r="W136" s="102">
        <v>4</v>
      </c>
      <c r="X136" s="100" t="s">
        <v>23744</v>
      </c>
      <c r="Y136" s="59"/>
      <c r="Z136" s="59"/>
      <c r="AA136" s="59"/>
      <c r="AB136" s="104">
        <v>3</v>
      </c>
      <c r="AC136" s="99" t="s">
        <v>23737</v>
      </c>
      <c r="AD136" s="59"/>
      <c r="AE136" s="59"/>
      <c r="AF136" s="59"/>
      <c r="AG136" s="103">
        <v>2</v>
      </c>
      <c r="AH136" s="99" t="s">
        <v>23725</v>
      </c>
    </row>
    <row r="137" spans="1:34" s="114" customFormat="1">
      <c r="A137" s="114" t="str">
        <f t="shared" si="6"/>
        <v>H137</v>
      </c>
      <c r="B137" s="114" t="s">
        <v>24533</v>
      </c>
      <c r="E137" s="114" t="s">
        <v>129</v>
      </c>
      <c r="M137" s="59"/>
      <c r="N137" s="59"/>
      <c r="O137" s="59"/>
      <c r="P137" s="59"/>
      <c r="Q137" s="105">
        <v>5</v>
      </c>
      <c r="R137" s="100" t="s">
        <v>23751</v>
      </c>
      <c r="S137" s="59"/>
      <c r="T137" s="59"/>
      <c r="U137" s="59"/>
      <c r="V137" s="59"/>
      <c r="W137" s="102">
        <v>4</v>
      </c>
      <c r="X137" s="100" t="s">
        <v>23745</v>
      </c>
      <c r="Y137" s="59"/>
      <c r="Z137" s="59"/>
      <c r="AA137" s="59"/>
      <c r="AB137" s="104">
        <v>3</v>
      </c>
      <c r="AC137" s="100" t="s">
        <v>23738</v>
      </c>
      <c r="AD137" s="59"/>
      <c r="AE137" s="59"/>
      <c r="AF137" s="59"/>
      <c r="AG137" s="103">
        <v>2</v>
      </c>
      <c r="AH137" s="100" t="s">
        <v>23726</v>
      </c>
    </row>
    <row r="138" spans="1:34" s="114" customFormat="1">
      <c r="A138" s="107" t="str">
        <f>IF(TYPE(E138)=2,CONCATENATE("H",ROW()),"")</f>
        <v/>
      </c>
      <c r="B138" s="59"/>
      <c r="C138" s="59"/>
      <c r="D138" s="59"/>
      <c r="E138" s="59"/>
      <c r="M138" s="59"/>
      <c r="N138" s="59"/>
      <c r="O138" s="59"/>
      <c r="P138" s="59"/>
      <c r="Q138" s="105">
        <v>5</v>
      </c>
      <c r="R138" s="100" t="s">
        <v>23758</v>
      </c>
      <c r="S138" s="59"/>
      <c r="T138" s="59"/>
      <c r="U138" s="59"/>
      <c r="V138" s="59"/>
      <c r="W138" s="102">
        <v>4</v>
      </c>
      <c r="X138" s="100" t="s">
        <v>23746</v>
      </c>
      <c r="Y138" s="59"/>
      <c r="Z138" s="59"/>
      <c r="AA138" s="59"/>
      <c r="AB138" s="104">
        <v>3</v>
      </c>
      <c r="AC138" s="99" t="s">
        <v>23739</v>
      </c>
      <c r="AD138" s="59"/>
      <c r="AE138" s="59"/>
      <c r="AF138" s="59"/>
      <c r="AG138" s="103">
        <v>2</v>
      </c>
      <c r="AH138" s="100" t="s">
        <v>23727</v>
      </c>
    </row>
    <row r="139" spans="1:34" s="114" customFormat="1">
      <c r="A139" s="114" t="str">
        <f>IF(TYPE(E139)=2,CONCATENATE("H",ROW()),"")</f>
        <v>H139</v>
      </c>
      <c r="B139" s="114" t="s">
        <v>24534</v>
      </c>
      <c r="E139" s="114" t="s">
        <v>129</v>
      </c>
      <c r="M139" s="106">
        <v>6</v>
      </c>
      <c r="N139" s="100" t="s">
        <v>23755</v>
      </c>
      <c r="O139" s="59"/>
      <c r="P139" s="59"/>
      <c r="Q139" s="105">
        <v>5</v>
      </c>
      <c r="R139" s="100" t="s">
        <v>23752</v>
      </c>
      <c r="S139" s="59"/>
      <c r="T139" s="59"/>
      <c r="U139" s="59"/>
      <c r="V139" s="59"/>
      <c r="W139" s="102">
        <v>4</v>
      </c>
      <c r="X139" s="100" t="s">
        <v>23747</v>
      </c>
      <c r="Y139" s="59"/>
      <c r="Z139" s="59"/>
      <c r="AA139" s="59"/>
      <c r="AB139" s="104">
        <v>3</v>
      </c>
      <c r="AC139" s="100" t="s">
        <v>23740</v>
      </c>
      <c r="AD139" s="59"/>
      <c r="AE139" s="59"/>
      <c r="AF139" s="59"/>
      <c r="AG139" s="103">
        <v>2</v>
      </c>
      <c r="AH139" s="100" t="s">
        <v>23728</v>
      </c>
    </row>
    <row r="140" spans="1:34">
      <c r="A140" s="114" t="str">
        <f>IF(TYPE(E140)=2,CONCATENATE("H",ROW()),"")</f>
        <v>H140</v>
      </c>
      <c r="B140" s="114" t="s">
        <v>24535</v>
      </c>
      <c r="C140" s="114"/>
      <c r="D140" s="114"/>
      <c r="E140" s="114" t="s">
        <v>129</v>
      </c>
      <c r="M140" s="106">
        <v>6</v>
      </c>
      <c r="N140" s="100" t="s">
        <v>23756</v>
      </c>
      <c r="Q140" s="105">
        <v>5</v>
      </c>
      <c r="R140" s="100" t="s">
        <v>23753</v>
      </c>
      <c r="W140" s="102">
        <v>4</v>
      </c>
      <c r="X140" s="100" t="s">
        <v>23748</v>
      </c>
      <c r="AB140" s="104">
        <v>3</v>
      </c>
      <c r="AC140" s="100" t="s">
        <v>23741</v>
      </c>
      <c r="AG140" s="103">
        <v>2</v>
      </c>
      <c r="AH140" s="99" t="s">
        <v>23729</v>
      </c>
    </row>
    <row r="141" spans="1:34" s="114" customFormat="1">
      <c r="A141" s="107" t="str">
        <f t="shared" ref="A141:A153" si="7">IF(TYPE(E141)=2,CONCATENATE("H",ROW()),"")</f>
        <v>H141</v>
      </c>
      <c r="B141" s="107" t="s">
        <v>24536</v>
      </c>
      <c r="C141" s="107"/>
      <c r="D141" s="107"/>
      <c r="E141" s="107" t="s">
        <v>129</v>
      </c>
      <c r="M141" s="106">
        <v>6</v>
      </c>
      <c r="N141" s="100" t="s">
        <v>23757</v>
      </c>
      <c r="O141" s="59"/>
      <c r="P141" s="59"/>
      <c r="Q141" s="105">
        <v>5</v>
      </c>
      <c r="R141" s="100" t="s">
        <v>23754</v>
      </c>
      <c r="S141" s="59"/>
      <c r="T141" s="59"/>
      <c r="U141" s="59"/>
      <c r="V141" s="59"/>
      <c r="W141" s="102">
        <v>4</v>
      </c>
      <c r="X141" s="100" t="s">
        <v>23749</v>
      </c>
      <c r="Y141" s="59"/>
      <c r="Z141" s="59"/>
      <c r="AA141" s="59"/>
      <c r="AB141" s="104">
        <v>3</v>
      </c>
      <c r="AC141" s="100" t="s">
        <v>23742</v>
      </c>
      <c r="AD141" s="59"/>
      <c r="AE141" s="59"/>
      <c r="AF141" s="59"/>
      <c r="AG141" s="103">
        <v>2</v>
      </c>
      <c r="AH141" s="100" t="s">
        <v>23730</v>
      </c>
    </row>
    <row r="142" spans="1:34" s="114" customFormat="1">
      <c r="A142" s="107" t="str">
        <f t="shared" si="7"/>
        <v>H142</v>
      </c>
      <c r="B142" s="107" t="s">
        <v>24537</v>
      </c>
      <c r="C142" s="107"/>
      <c r="D142" s="107"/>
      <c r="E142" s="107" t="s">
        <v>129</v>
      </c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</row>
    <row r="143" spans="1:34">
      <c r="A143" s="107" t="str">
        <f t="shared" si="7"/>
        <v>H143</v>
      </c>
      <c r="B143" s="107" t="s">
        <v>24538</v>
      </c>
      <c r="C143" s="107"/>
      <c r="D143" s="107"/>
      <c r="E143" s="107" t="s">
        <v>129</v>
      </c>
      <c r="N143" s="59">
        <v>3</v>
      </c>
      <c r="R143" s="59">
        <v>6</v>
      </c>
      <c r="X143" s="59">
        <v>7</v>
      </c>
      <c r="AC143" s="59">
        <v>9</v>
      </c>
      <c r="AH143" s="59">
        <v>13</v>
      </c>
    </row>
    <row r="144" spans="1:34">
      <c r="A144" s="107" t="str">
        <f t="shared" si="7"/>
        <v>H144</v>
      </c>
      <c r="B144" s="107" t="s">
        <v>24539</v>
      </c>
      <c r="C144" s="107"/>
      <c r="D144" s="107"/>
      <c r="E144" s="107" t="s">
        <v>129</v>
      </c>
      <c r="N144" s="59">
        <v>3</v>
      </c>
      <c r="R144" s="59">
        <v>6</v>
      </c>
      <c r="X144" s="59">
        <v>7</v>
      </c>
      <c r="AC144" s="59">
        <v>12</v>
      </c>
      <c r="AH144" s="59">
        <v>37</v>
      </c>
    </row>
    <row r="145" spans="1:34">
      <c r="A145" s="107" t="str">
        <f t="shared" si="7"/>
        <v>H145</v>
      </c>
      <c r="B145" s="107" t="s">
        <v>24540</v>
      </c>
      <c r="C145" s="107"/>
      <c r="D145" s="107"/>
      <c r="E145" s="107" t="s">
        <v>129</v>
      </c>
      <c r="F145" s="107"/>
    </row>
    <row r="146" spans="1:34">
      <c r="A146" s="107" t="str">
        <f t="shared" si="7"/>
        <v>H146</v>
      </c>
      <c r="B146" s="107" t="s">
        <v>24541</v>
      </c>
      <c r="C146" s="107"/>
      <c r="D146" s="107"/>
      <c r="E146" s="107" t="s">
        <v>129</v>
      </c>
      <c r="F146" s="107"/>
      <c r="AC146" s="107">
        <f>SUM(I165:AC165)</f>
        <v>0</v>
      </c>
      <c r="AH146" s="59">
        <f>SUM(N143:AH143)</f>
        <v>38</v>
      </c>
    </row>
    <row r="147" spans="1:34">
      <c r="A147" s="107" t="str">
        <f t="shared" si="7"/>
        <v>H147</v>
      </c>
      <c r="B147" s="107" t="s">
        <v>24542</v>
      </c>
      <c r="C147" s="107"/>
      <c r="D147" s="107"/>
      <c r="E147" s="107" t="s">
        <v>129</v>
      </c>
      <c r="F147" s="107"/>
      <c r="AC147" s="107">
        <f>SUM(I166:AC166)</f>
        <v>0</v>
      </c>
      <c r="AH147" s="107">
        <f>SUM(N144:AH144)</f>
        <v>65</v>
      </c>
    </row>
    <row r="148" spans="1:34">
      <c r="A148" s="107" t="str">
        <f t="shared" si="7"/>
        <v>H148</v>
      </c>
      <c r="B148" s="107" t="s">
        <v>24543</v>
      </c>
      <c r="C148" s="107"/>
      <c r="D148" s="107"/>
      <c r="E148" s="107" t="s">
        <v>129</v>
      </c>
      <c r="F148" s="107"/>
      <c r="AC148" s="107" t="e">
        <f>100*AC146/AC147</f>
        <v>#DIV/0!</v>
      </c>
      <c r="AH148" s="59">
        <f>100*AH146/AH147</f>
        <v>58.46153846153846</v>
      </c>
    </row>
    <row r="149" spans="1:34">
      <c r="A149" s="114" t="str">
        <f t="shared" si="7"/>
        <v>H149</v>
      </c>
      <c r="B149" s="114" t="s">
        <v>24544</v>
      </c>
      <c r="C149" s="114"/>
      <c r="D149" s="114"/>
      <c r="E149" s="114" t="s">
        <v>129</v>
      </c>
      <c r="F149" s="107"/>
    </row>
    <row r="150" spans="1:34">
      <c r="A150" s="114" t="str">
        <f t="shared" si="7"/>
        <v>H150</v>
      </c>
      <c r="B150" s="114" t="s">
        <v>24545</v>
      </c>
      <c r="C150" s="114"/>
      <c r="D150" s="114"/>
      <c r="E150" s="114" t="s">
        <v>129</v>
      </c>
      <c r="F150" s="107"/>
    </row>
    <row r="151" spans="1:34" s="114" customFormat="1">
      <c r="A151" s="114" t="str">
        <f t="shared" si="7"/>
        <v>H151</v>
      </c>
      <c r="B151" s="114" t="s">
        <v>24546</v>
      </c>
      <c r="E151" s="114" t="s">
        <v>129</v>
      </c>
    </row>
    <row r="152" spans="1:34" s="114" customFormat="1">
      <c r="A152" s="114" t="str">
        <f t="shared" si="7"/>
        <v>H152</v>
      </c>
      <c r="B152" s="114" t="s">
        <v>24547</v>
      </c>
      <c r="E152" s="114" t="s">
        <v>129</v>
      </c>
    </row>
    <row r="153" spans="1:34" s="114" customFormat="1">
      <c r="A153" s="114" t="str">
        <f t="shared" si="7"/>
        <v>H153</v>
      </c>
      <c r="B153" s="114" t="s">
        <v>24548</v>
      </c>
      <c r="E153" s="114" t="s">
        <v>129</v>
      </c>
    </row>
    <row r="154" spans="1:34" s="114" customFormat="1">
      <c r="A154" s="107"/>
      <c r="B154" s="107"/>
      <c r="C154" s="107"/>
      <c r="D154" s="107"/>
      <c r="E154" s="107"/>
    </row>
    <row r="155" spans="1:34" s="114" customFormat="1">
      <c r="A155" s="114" t="str">
        <f>IF(TYPE(E155)=2,CONCATENATE("H",ROW()),"")</f>
        <v>H155</v>
      </c>
      <c r="B155" s="114" t="s">
        <v>24549</v>
      </c>
      <c r="E155" s="114" t="s">
        <v>129</v>
      </c>
    </row>
    <row r="156" spans="1:34">
      <c r="A156" s="114" t="str">
        <f>IF(TYPE(E156)=2,CONCATENATE("H",ROW()),"")</f>
        <v>H156</v>
      </c>
      <c r="B156" s="114" t="s">
        <v>24550</v>
      </c>
      <c r="C156" s="114"/>
      <c r="D156" s="114"/>
      <c r="E156" s="114" t="s">
        <v>129</v>
      </c>
      <c r="F156" s="107"/>
    </row>
    <row r="157" spans="1:34" s="114" customFormat="1">
      <c r="A157" s="107" t="str">
        <f t="shared" ref="A157:A169" si="8">IF(TYPE(E157)=2,CONCATENATE("H",ROW()),"")</f>
        <v>H157</v>
      </c>
      <c r="B157" s="107" t="s">
        <v>24551</v>
      </c>
      <c r="C157" s="59"/>
      <c r="D157" s="59"/>
      <c r="E157" s="107" t="s">
        <v>129</v>
      </c>
    </row>
    <row r="158" spans="1:34" s="114" customFormat="1">
      <c r="A158" s="107" t="str">
        <f t="shared" si="8"/>
        <v>H158</v>
      </c>
      <c r="B158" s="107" t="s">
        <v>24552</v>
      </c>
      <c r="C158" s="59"/>
      <c r="D158" s="59"/>
      <c r="E158" s="107" t="s">
        <v>129</v>
      </c>
    </row>
    <row r="159" spans="1:34">
      <c r="A159" s="107" t="str">
        <f t="shared" si="8"/>
        <v>H159</v>
      </c>
      <c r="B159" s="107" t="s">
        <v>24553</v>
      </c>
      <c r="E159" s="107" t="s">
        <v>129</v>
      </c>
      <c r="F159" s="107"/>
    </row>
    <row r="160" spans="1:34">
      <c r="A160" s="107" t="str">
        <f t="shared" si="8"/>
        <v>H160</v>
      </c>
      <c r="B160" s="107" t="s">
        <v>24554</v>
      </c>
      <c r="E160" s="107" t="s">
        <v>129</v>
      </c>
      <c r="F160" s="107"/>
    </row>
    <row r="161" spans="1:6">
      <c r="A161" s="107" t="str">
        <f t="shared" si="8"/>
        <v>H161</v>
      </c>
      <c r="B161" s="107" t="s">
        <v>24555</v>
      </c>
      <c r="E161" s="107" t="s">
        <v>129</v>
      </c>
      <c r="F161" s="107"/>
    </row>
    <row r="162" spans="1:6">
      <c r="A162" s="107" t="str">
        <f t="shared" si="8"/>
        <v>H162</v>
      </c>
      <c r="B162" s="107" t="s">
        <v>24556</v>
      </c>
      <c r="E162" s="107" t="s">
        <v>129</v>
      </c>
      <c r="F162" s="107"/>
    </row>
    <row r="163" spans="1:6">
      <c r="A163" s="107" t="str">
        <f t="shared" si="8"/>
        <v>H163</v>
      </c>
      <c r="B163" s="107" t="s">
        <v>24557</v>
      </c>
      <c r="E163" s="107" t="s">
        <v>129</v>
      </c>
      <c r="F163" s="107"/>
    </row>
    <row r="164" spans="1:6">
      <c r="A164" s="107" t="str">
        <f t="shared" si="8"/>
        <v>H164</v>
      </c>
      <c r="B164" s="107" t="s">
        <v>24558</v>
      </c>
      <c r="E164" s="107" t="s">
        <v>129</v>
      </c>
    </row>
    <row r="165" spans="1:6">
      <c r="A165" s="114" t="str">
        <f t="shared" si="8"/>
        <v>H165</v>
      </c>
      <c r="B165" s="114" t="s">
        <v>24559</v>
      </c>
      <c r="C165" s="114"/>
      <c r="D165" s="114"/>
      <c r="E165" s="114" t="s">
        <v>129</v>
      </c>
    </row>
    <row r="166" spans="1:6">
      <c r="A166" s="114" t="str">
        <f t="shared" si="8"/>
        <v>H166</v>
      </c>
      <c r="B166" s="114" t="s">
        <v>24560</v>
      </c>
      <c r="C166" s="114"/>
      <c r="D166" s="114"/>
      <c r="E166" s="114" t="s">
        <v>129</v>
      </c>
    </row>
    <row r="167" spans="1:6" s="114" customFormat="1">
      <c r="A167" s="114" t="str">
        <f t="shared" si="8"/>
        <v>H167</v>
      </c>
      <c r="B167" s="114" t="s">
        <v>24561</v>
      </c>
      <c r="E167" s="114" t="s">
        <v>129</v>
      </c>
    </row>
    <row r="168" spans="1:6" s="114" customFormat="1">
      <c r="A168" s="114" t="str">
        <f t="shared" si="8"/>
        <v>H168</v>
      </c>
      <c r="B168" s="114" t="s">
        <v>24562</v>
      </c>
      <c r="E168" s="114" t="s">
        <v>129</v>
      </c>
    </row>
    <row r="169" spans="1:6" s="114" customFormat="1">
      <c r="A169" s="114" t="str">
        <f t="shared" si="8"/>
        <v>H169</v>
      </c>
      <c r="B169" s="114" t="s">
        <v>24563</v>
      </c>
      <c r="E169" s="114" t="s">
        <v>129</v>
      </c>
    </row>
    <row r="170" spans="1:6" s="114" customFormat="1">
      <c r="A170" s="107"/>
      <c r="B170" s="107"/>
      <c r="C170" s="59"/>
      <c r="D170" s="59"/>
      <c r="E170" s="107"/>
    </row>
    <row r="171" spans="1:6" s="114" customFormat="1">
      <c r="A171" s="114" t="str">
        <f>IF(TYPE(E171)=2,CONCATENATE("H",ROW()),"")</f>
        <v>H171</v>
      </c>
      <c r="B171" s="114" t="s">
        <v>24564</v>
      </c>
      <c r="E171" s="114" t="s">
        <v>129</v>
      </c>
    </row>
    <row r="172" spans="1:6">
      <c r="A172" s="114" t="str">
        <f>IF(TYPE(E172)=2,CONCATENATE("H",ROW()),"")</f>
        <v>H172</v>
      </c>
      <c r="B172" s="114" t="s">
        <v>24565</v>
      </c>
      <c r="C172" s="114"/>
      <c r="D172" s="114"/>
      <c r="E172" s="114" t="s">
        <v>129</v>
      </c>
    </row>
    <row r="173" spans="1:6" s="114" customFormat="1">
      <c r="A173" s="107" t="str">
        <f>IF(TYPE(E173)=2,CONCATENATE("H",ROW()),"")</f>
        <v>H173</v>
      </c>
      <c r="B173" s="107" t="s">
        <v>24566</v>
      </c>
      <c r="C173" s="107"/>
      <c r="D173" s="107"/>
      <c r="E173" s="107" t="s">
        <v>129</v>
      </c>
    </row>
    <row r="174" spans="1:6" s="114" customFormat="1">
      <c r="A174" s="107" t="str">
        <f>IF(TYPE(E174)=2,CONCATENATE("H",ROW()),"")</f>
        <v>H174</v>
      </c>
      <c r="B174" s="107" t="s">
        <v>24567</v>
      </c>
      <c r="C174" s="107"/>
      <c r="D174" s="107"/>
      <c r="E174" s="107" t="s">
        <v>129</v>
      </c>
    </row>
    <row r="175" spans="1:6">
      <c r="A175" s="107" t="str">
        <f t="shared" ref="A175:A185" si="9">IF(TYPE(E175)=2,CONCATENATE("H",ROW()),"")</f>
        <v>H175</v>
      </c>
      <c r="B175" s="107" t="s">
        <v>24568</v>
      </c>
      <c r="C175" s="107"/>
      <c r="D175" s="107"/>
      <c r="E175" s="107" t="s">
        <v>129</v>
      </c>
    </row>
    <row r="176" spans="1:6">
      <c r="A176" s="107" t="str">
        <f t="shared" si="9"/>
        <v>H176</v>
      </c>
      <c r="B176" s="107" t="s">
        <v>24569</v>
      </c>
      <c r="C176" s="107"/>
      <c r="D176" s="107"/>
      <c r="E176" s="107" t="s">
        <v>129</v>
      </c>
    </row>
    <row r="177" spans="1:5">
      <c r="A177" s="107" t="str">
        <f t="shared" si="9"/>
        <v>H177</v>
      </c>
      <c r="B177" s="107" t="s">
        <v>24570</v>
      </c>
      <c r="C177" s="107"/>
      <c r="D177" s="107"/>
      <c r="E177" s="107" t="s">
        <v>129</v>
      </c>
    </row>
    <row r="178" spans="1:5">
      <c r="A178" s="107" t="str">
        <f t="shared" si="9"/>
        <v>H178</v>
      </c>
      <c r="B178" s="107" t="s">
        <v>24571</v>
      </c>
      <c r="C178" s="107"/>
      <c r="D178" s="107"/>
      <c r="E178" s="107" t="s">
        <v>129</v>
      </c>
    </row>
    <row r="179" spans="1:5">
      <c r="A179" s="107" t="str">
        <f t="shared" si="9"/>
        <v>H179</v>
      </c>
      <c r="B179" s="107" t="s">
        <v>24572</v>
      </c>
      <c r="C179" s="107"/>
      <c r="D179" s="107"/>
      <c r="E179" s="107" t="s">
        <v>129</v>
      </c>
    </row>
    <row r="180" spans="1:5">
      <c r="A180" s="107" t="str">
        <f t="shared" si="9"/>
        <v>H180</v>
      </c>
      <c r="B180" s="107" t="s">
        <v>24573</v>
      </c>
      <c r="C180" s="107"/>
      <c r="D180" s="107"/>
      <c r="E180" s="107" t="s">
        <v>129</v>
      </c>
    </row>
    <row r="181" spans="1:5">
      <c r="A181" s="114" t="str">
        <f t="shared" si="9"/>
        <v>H181</v>
      </c>
      <c r="B181" s="114" t="s">
        <v>24574</v>
      </c>
      <c r="C181" s="114"/>
      <c r="D181" s="114"/>
      <c r="E181" s="114" t="s">
        <v>129</v>
      </c>
    </row>
    <row r="182" spans="1:5">
      <c r="A182" s="114" t="str">
        <f t="shared" si="9"/>
        <v>H182</v>
      </c>
      <c r="B182" s="114" t="s">
        <v>24575</v>
      </c>
      <c r="C182" s="114"/>
      <c r="D182" s="114"/>
      <c r="E182" s="114" t="s">
        <v>129</v>
      </c>
    </row>
    <row r="183" spans="1:5" s="114" customFormat="1">
      <c r="A183" s="114" t="str">
        <f t="shared" si="9"/>
        <v>H183</v>
      </c>
      <c r="B183" s="114" t="s">
        <v>24576</v>
      </c>
      <c r="E183" s="114" t="s">
        <v>129</v>
      </c>
    </row>
    <row r="184" spans="1:5" s="114" customFormat="1">
      <c r="A184" s="114" t="str">
        <f t="shared" si="9"/>
        <v>H184</v>
      </c>
      <c r="B184" s="114" t="s">
        <v>24577</v>
      </c>
      <c r="E184" s="114" t="s">
        <v>129</v>
      </c>
    </row>
    <row r="185" spans="1:5" s="114" customFormat="1">
      <c r="A185" s="114" t="str">
        <f t="shared" si="9"/>
        <v>H185</v>
      </c>
      <c r="B185" s="114" t="s">
        <v>24578</v>
      </c>
      <c r="E185" s="114" t="s">
        <v>129</v>
      </c>
    </row>
    <row r="186" spans="1:5" s="114" customFormat="1">
      <c r="A186" s="107" t="str">
        <f>IF(TYPE(E186)=2,CONCATENATE("H",ROW()),"")</f>
        <v/>
      </c>
      <c r="B186" s="59"/>
      <c r="C186" s="59"/>
      <c r="D186" s="59"/>
      <c r="E186" s="59"/>
    </row>
    <row r="187" spans="1:5" s="114" customFormat="1">
      <c r="A187" s="59"/>
      <c r="B187" s="59"/>
      <c r="C187" s="59"/>
      <c r="D187" s="59"/>
      <c r="E187" s="59"/>
    </row>
    <row r="210" spans="1:5">
      <c r="A210" s="114"/>
      <c r="B210" s="114"/>
      <c r="C210" s="114"/>
      <c r="D210" s="114"/>
      <c r="E210" s="114"/>
    </row>
    <row r="211" spans="1:5">
      <c r="A211" s="114"/>
      <c r="B211" s="114"/>
      <c r="C211" s="114"/>
      <c r="D211" s="114"/>
      <c r="E211" s="114"/>
    </row>
    <row r="212" spans="1:5" s="114" customFormat="1"/>
    <row r="213" spans="1:5" s="114" customFormat="1"/>
    <row r="214" spans="1:5" s="114" customFormat="1"/>
    <row r="215" spans="1:5" s="114" customFormat="1"/>
    <row r="216" spans="1:5" s="114" customFormat="1"/>
    <row r="217" spans="1:5" s="114" customFormat="1"/>
    <row r="218" spans="1:5" s="114" customFormat="1">
      <c r="A218" s="59"/>
      <c r="B218" s="59"/>
      <c r="C218" s="59"/>
      <c r="D218" s="59"/>
      <c r="E218" s="59"/>
    </row>
    <row r="219" spans="1:5" s="114" customFormat="1">
      <c r="A219" s="59"/>
      <c r="B219" s="59"/>
      <c r="C219" s="59"/>
      <c r="D219" s="59"/>
      <c r="E219" s="59"/>
    </row>
    <row r="230" spans="1:5">
      <c r="A230" s="114"/>
      <c r="B230" s="114"/>
      <c r="C230" s="114"/>
      <c r="D230" s="114"/>
      <c r="E230" s="114"/>
    </row>
    <row r="231" spans="1:5">
      <c r="A231" s="114"/>
      <c r="B231" s="114"/>
      <c r="C231" s="114"/>
      <c r="D231" s="114"/>
      <c r="E231" s="114"/>
    </row>
    <row r="232" spans="1:5" s="114" customFormat="1"/>
    <row r="233" spans="1:5" s="114" customFormat="1"/>
    <row r="234" spans="1:5" s="114" customFormat="1"/>
    <row r="235" spans="1:5" s="114" customFormat="1"/>
    <row r="236" spans="1:5" s="114" customFormat="1"/>
    <row r="237" spans="1:5" s="114" customFormat="1"/>
    <row r="238" spans="1:5" s="114" customFormat="1">
      <c r="A238" s="59"/>
      <c r="B238" s="59"/>
      <c r="C238" s="59"/>
      <c r="D238" s="59"/>
      <c r="E238" s="59"/>
    </row>
    <row r="239" spans="1:5" s="114" customFormat="1">
      <c r="A239" s="59"/>
      <c r="B239" s="59"/>
      <c r="C239" s="59"/>
      <c r="D239" s="59"/>
      <c r="E239" s="59"/>
    </row>
    <row r="296" spans="2:2">
      <c r="B296"/>
    </row>
    <row r="297" spans="2:2">
      <c r="B297"/>
    </row>
  </sheetData>
  <mergeCells count="1">
    <mergeCell ref="P1:T1"/>
  </mergeCells>
  <hyperlinks>
    <hyperlink ref="C3" r:id="rId1" display="http://metacyc.org/META/NEW-IMAGE?type=REACTION&amp;object=RXN-12761"/>
    <hyperlink ref="F3" r:id="rId2" display="http://www.genome.jp/dbget-bin/www_bget?ko+K11987"/>
    <hyperlink ref="Q4" r:id="rId3" display="http://img.jgi.doe.gov/cgi-bin/w/main.cgi?section=GeneDetail&amp;page=geneDetail&amp;gene_oid=640309932"/>
    <hyperlink ref="R4" r:id="rId4" display="http://img.jgi.doe.gov/cgi-bin/w/main.cgi?exportGenes=1&amp;exportType=nucleic&amp;gene_oid=640309932&amp;up_stream=0&amp;down_stream=0"/>
    <hyperlink ref="Q3" r:id="rId5" display="http://img.jgi.doe.gov/cgi-bin/w/main.cgi?section=GeneDetail&amp;page=geneDetail&amp;gene_oid=640310263"/>
    <hyperlink ref="R3" r:id="rId6" display="http://img.jgi.doe.gov/cgi-bin/w/main.cgi?exportGenes=1&amp;exportType=nucleic&amp;gene_oid=640310263&amp;up_stream=0&amp;down_stream=0"/>
    <hyperlink ref="C26" r:id="rId7" display="http://130.88.248.2:1555/AFU293/NEW-IMAGE?type=REACTION&amp;object=RXN-7692"/>
    <hyperlink ref="C37" r:id="rId8" display="http://130.88.248.2:1555/AFU293/NEW-IMAGE?type=REACTION&amp;object=RXN-7693"/>
    <hyperlink ref="C25" r:id="rId9" display="http://metacyc.com/META/NEW-IMAGE?type=REACTION&amp;object=RXN-7643"/>
    <hyperlink ref="C36" r:id="rId10" display="http://metacyc.com/META/NEW-IMAGE?type=REACTION&amp;object=RXN-7657"/>
    <hyperlink ref="C32" r:id="rId11" display="http://130.88.248.2:1555/AFU293/NEW-IMAGE?type=REACTION&amp;object=RXN-7700"/>
    <hyperlink ref="C12" r:id="rId12" display="http://metacyc.com/META/NEW-IMAGE?type=REACTION&amp;object=AROMATIC-L-AMINO-ACID-DECARBOXYLASE-RXN"/>
    <hyperlink ref="C16" r:id="rId13" display="http://metacyc.com/META/NEW-IMAGE?type=REACTION&amp;object=AMINEPHEN-RXN"/>
    <hyperlink ref="F16" r:id="rId14" display="http://www.genome.jp/dbget-bin/www_bget?ko+K00276"/>
    <hyperlink ref="G16" r:id="rId15" display="http://asco.gersteinlab.org/glio/gene/20990/"/>
    <hyperlink ref="F12" r:id="rId16" display="http://www.genome.jp/dbget-bin/www_bget?ko+K01593"/>
    <hyperlink ref="G12" r:id="rId17" display="http://asco.gersteinlab.org/glio/gene/11448/"/>
    <hyperlink ref="G25" r:id="rId18" display="http://asco.gersteinlab.org/glio/gene/11964/"/>
    <hyperlink ref="G26" r:id="rId19" display="http://asco.gersteinlab.org/glio/gene/18170/"/>
    <hyperlink ref="G27" r:id="rId20" display="http://asco.gersteinlab.org/glio/gene/15676/"/>
    <hyperlink ref="F25" r:id="rId21" display="http://www.genome.jp/dbget-bin/www_bget?ko+K04103"/>
    <hyperlink ref="F26" r:id="rId22" display="http://www.genome.jp/dbget-bin/www_bget?ko+K04103"/>
    <hyperlink ref="F27" r:id="rId23" display="http://www.genome.jp/dbget-bin/www_bget?ko+K04103"/>
    <hyperlink ref="Q25" r:id="rId24" display="http://img.jgi.doe.gov/cgi-bin/m/main.cgi?section=GeneDetail&amp;page=geneDetail&amp;gene_oid=638266575"/>
    <hyperlink ref="R25" r:id="rId25" display="http://img.jgi.doe.gov/cgi-bin/m/main.cgi?exportGenes=1&amp;exportType=nucleic&amp;gene_oid=638266575&amp;up_stream=0&amp;down_stream=0"/>
    <hyperlink ref="Q26" r:id="rId26" display="http://img.jgi.doe.gov/cgi-bin/m/main.cgi?section=GeneDetail&amp;page=geneDetail&amp;gene_oid=638263349"/>
    <hyperlink ref="R26" r:id="rId27" display="http://img.jgi.doe.gov/cgi-bin/m/main.cgi?exportGenes=1&amp;exportType=nucleic&amp;gene_oid=638263349&amp;up_stream=0&amp;down_stream=0"/>
    <hyperlink ref="Q27" r:id="rId28" display="http://img.jgi.doe.gov/cgi-bin/m/main.cgi?section=GeneDetail&amp;page=geneDetail&amp;gene_oid=638263349"/>
    <hyperlink ref="R27" r:id="rId29" display="http://img.jgi.doe.gov/cgi-bin/m/main.cgi?exportGenes=1&amp;exportType=nucleic&amp;gene_oid=638263349&amp;up_stream=0&amp;down_stream=0"/>
    <hyperlink ref="Q12" r:id="rId30" display="http://img.jgi.doe.gov/cgi-bin/w/main.cgi?section=GeneDetail&amp;page=geneDetail&amp;gene_oid=638262576"/>
    <hyperlink ref="R12" r:id="rId31" display="http://img.jgi.doe.gov/cgi-bin/w/main.cgi?exportGenes=1&amp;exportType=nucleic&amp;gene_oid=638262576&amp;up_stream=0&amp;down_stream=0"/>
    <hyperlink ref="Q16" r:id="rId32" display="http://img.jgi.doe.gov/cgi-bin/w/main.cgi?section=GeneDetail&amp;page=geneDetail&amp;gene_oid=638265695"/>
    <hyperlink ref="R16" r:id="rId33" display="http://img.jgi.doe.gov/cgi-bin/w/main.cgi?exportGenes=1&amp;exportType=nucleic&amp;gene_oid=638265695&amp;up_stream=0&amp;down_stream=0"/>
    <hyperlink ref="C27" r:id="rId34" display="http://metacyc.com/META/NEW-IMAGE?type=REACTION&amp;object=1.2.1.58-RXN"/>
    <hyperlink ref="C20" r:id="rId35" display="http://metacyc.com/META/NEW-IMAGE?type=REACTION&amp;object=PHENACEOX-RXN"/>
    <hyperlink ref="C22" r:id="rId36" display="http://metacyc.com/META/NEW-IMAGE?type=REACTION&amp;object=RXN-10819"/>
    <hyperlink ref="C35" r:id="rId37" display="http://metacyc.com/META/NEW-IMAGE?type=REACTION&amp;object=BENZYL-ALC-DEHYDROGENASE-RXN"/>
    <hyperlink ref="F24" r:id="rId38" display="http://www.genome.jp/dbget-bin/www_bget?ko+K04103"/>
  </hyperlinks>
  <pageMargins left="0.7" right="0.7" top="0.75" bottom="0.75" header="0.3" footer="0.3"/>
  <pageSetup orientation="portrait" r:id="rId3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188"/>
  <sheetViews>
    <sheetView zoomScale="70" zoomScaleNormal="70" workbookViewId="0">
      <selection activeCell="B13" sqref="B13"/>
    </sheetView>
  </sheetViews>
  <sheetFormatPr defaultRowHeight="15"/>
  <cols>
    <col min="2" max="2" width="57.5703125" bestFit="1" customWidth="1"/>
    <col min="3" max="3" width="33.42578125" bestFit="1" customWidth="1"/>
    <col min="12" max="12" width="11.5703125" customWidth="1"/>
  </cols>
  <sheetData>
    <row r="1" spans="1:17">
      <c r="A1" s="107" t="str">
        <f>IF(TYPE(E1)=2,CONCATENATE("H",ROW()),"")</f>
        <v/>
      </c>
      <c r="B1" s="59" t="s">
        <v>23856</v>
      </c>
      <c r="C1" s="59" t="s">
        <v>24245</v>
      </c>
      <c r="D1" s="59"/>
      <c r="E1" s="59"/>
      <c r="K1" s="136" t="s">
        <v>12</v>
      </c>
      <c r="L1" s="136"/>
      <c r="M1" s="136"/>
      <c r="N1" s="136"/>
      <c r="O1" s="136"/>
    </row>
    <row r="2" spans="1:17">
      <c r="K2" s="7"/>
      <c r="L2" s="7"/>
      <c r="M2" s="7"/>
      <c r="N2" s="7"/>
      <c r="O2" s="7"/>
    </row>
    <row r="3" spans="1:17">
      <c r="A3" t="s">
        <v>1</v>
      </c>
      <c r="B3" t="s">
        <v>0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13</v>
      </c>
      <c r="K3" t="s">
        <v>9</v>
      </c>
      <c r="L3" t="s">
        <v>36</v>
      </c>
      <c r="M3" t="s">
        <v>10</v>
      </c>
      <c r="N3" t="s">
        <v>91</v>
      </c>
      <c r="O3" t="s">
        <v>11</v>
      </c>
    </row>
    <row r="4" spans="1:17">
      <c r="B4" t="s">
        <v>24243</v>
      </c>
      <c r="C4" t="s">
        <v>97</v>
      </c>
      <c r="D4" t="s">
        <v>80</v>
      </c>
      <c r="E4" t="s">
        <v>79</v>
      </c>
      <c r="F4" s="4" t="s">
        <v>81</v>
      </c>
      <c r="G4" t="s">
        <v>99</v>
      </c>
      <c r="H4">
        <v>5</v>
      </c>
      <c r="J4" t="s">
        <v>93</v>
      </c>
      <c r="K4">
        <v>2</v>
      </c>
      <c r="L4" s="1">
        <v>640409453</v>
      </c>
      <c r="M4" s="1" t="s">
        <v>90</v>
      </c>
      <c r="N4" s="2">
        <v>0.64</v>
      </c>
      <c r="O4" s="3">
        <v>0</v>
      </c>
      <c r="Q4" t="s">
        <v>92</v>
      </c>
    </row>
    <row r="5" spans="1:17">
      <c r="D5" t="s">
        <v>80</v>
      </c>
      <c r="E5" t="s">
        <v>82</v>
      </c>
      <c r="F5" s="4" t="s">
        <v>83</v>
      </c>
      <c r="G5" t="s">
        <v>99</v>
      </c>
      <c r="H5" t="s">
        <v>99</v>
      </c>
      <c r="J5" t="s">
        <v>93</v>
      </c>
      <c r="K5">
        <v>2</v>
      </c>
      <c r="L5" s="1">
        <v>640402199</v>
      </c>
      <c r="M5" s="1" t="s">
        <v>94</v>
      </c>
      <c r="N5" s="2">
        <v>0.43</v>
      </c>
      <c r="O5" s="3">
        <v>0</v>
      </c>
    </row>
    <row r="6" spans="1:17">
      <c r="D6" t="s">
        <v>80</v>
      </c>
      <c r="E6" t="s">
        <v>84</v>
      </c>
      <c r="F6" s="4" t="s">
        <v>85</v>
      </c>
      <c r="G6" t="s">
        <v>99</v>
      </c>
      <c r="H6" t="s">
        <v>99</v>
      </c>
      <c r="J6" t="s">
        <v>93</v>
      </c>
      <c r="K6">
        <v>1</v>
      </c>
      <c r="L6" s="1">
        <v>638262921</v>
      </c>
      <c r="M6" s="1" t="s">
        <v>95</v>
      </c>
      <c r="N6" s="2">
        <v>0.44</v>
      </c>
      <c r="O6" s="3">
        <v>0</v>
      </c>
    </row>
    <row r="7" spans="1:17">
      <c r="D7" t="s">
        <v>80</v>
      </c>
      <c r="E7" t="s">
        <v>86</v>
      </c>
      <c r="F7" s="4" t="s">
        <v>87</v>
      </c>
      <c r="G7" t="s">
        <v>99</v>
      </c>
      <c r="H7" t="s">
        <v>99</v>
      </c>
      <c r="J7" t="s">
        <v>93</v>
      </c>
      <c r="K7">
        <v>1</v>
      </c>
      <c r="L7" s="1">
        <v>638261988</v>
      </c>
      <c r="M7" s="1" t="s">
        <v>96</v>
      </c>
      <c r="N7" s="2">
        <v>0.49</v>
      </c>
      <c r="O7" s="3">
        <v>0</v>
      </c>
    </row>
    <row r="8" spans="1:17">
      <c r="D8" t="s">
        <v>80</v>
      </c>
      <c r="E8" t="s">
        <v>88</v>
      </c>
      <c r="F8" s="4" t="s">
        <v>89</v>
      </c>
      <c r="G8" t="s">
        <v>99</v>
      </c>
      <c r="H8" t="s">
        <v>99</v>
      </c>
      <c r="J8" t="s">
        <v>93</v>
      </c>
      <c r="K8">
        <v>1</v>
      </c>
      <c r="L8" s="1">
        <v>638266712</v>
      </c>
      <c r="M8" s="1" t="s">
        <v>98</v>
      </c>
      <c r="N8" s="2">
        <v>0.42</v>
      </c>
      <c r="O8" s="3">
        <v>0</v>
      </c>
    </row>
    <row r="10" spans="1:17">
      <c r="A10" s="114" t="str">
        <f>IF(TYPE(E10)=2,CONCATENATE("X",ROW()-9),"")</f>
        <v>X1</v>
      </c>
      <c r="B10" t="s">
        <v>25223</v>
      </c>
      <c r="E10" t="s">
        <v>129</v>
      </c>
    </row>
    <row r="11" spans="1:17" s="43" customFormat="1">
      <c r="A11" s="135" t="str">
        <f>IF(TYPE(E11)=2,CONCATENATE("X",ROW()-9),"")</f>
        <v>X2</v>
      </c>
      <c r="B11" s="43" t="s">
        <v>25224</v>
      </c>
      <c r="C11" s="43" t="s">
        <v>24732</v>
      </c>
      <c r="E11" s="43" t="s">
        <v>129</v>
      </c>
    </row>
    <row r="12" spans="1:17">
      <c r="A12" s="114" t="str">
        <f t="shared" ref="A12:A72" si="0">IF(TYPE(E12)=2,CONCATENATE("X",ROW()-9),"")</f>
        <v>X3</v>
      </c>
      <c r="B12" t="s">
        <v>24247</v>
      </c>
      <c r="E12" t="s">
        <v>129</v>
      </c>
    </row>
    <row r="13" spans="1:17">
      <c r="A13" s="114" t="str">
        <f t="shared" si="0"/>
        <v>X4</v>
      </c>
      <c r="B13" t="s">
        <v>24248</v>
      </c>
      <c r="E13" t="s">
        <v>129</v>
      </c>
    </row>
    <row r="14" spans="1:17">
      <c r="A14" s="114" t="str">
        <f t="shared" si="0"/>
        <v>X5</v>
      </c>
      <c r="B14" t="s">
        <v>24249</v>
      </c>
      <c r="E14" t="s">
        <v>129</v>
      </c>
    </row>
    <row r="15" spans="1:17">
      <c r="A15" s="114" t="str">
        <f t="shared" si="0"/>
        <v>X6</v>
      </c>
      <c r="B15" t="s">
        <v>24250</v>
      </c>
      <c r="E15" t="s">
        <v>129</v>
      </c>
    </row>
    <row r="16" spans="1:17">
      <c r="A16" s="114" t="str">
        <f t="shared" si="0"/>
        <v>X7</v>
      </c>
      <c r="B16" t="s">
        <v>24251</v>
      </c>
      <c r="E16" t="s">
        <v>784</v>
      </c>
    </row>
    <row r="17" spans="1:7">
      <c r="A17" s="114" t="str">
        <f t="shared" si="0"/>
        <v>X8</v>
      </c>
      <c r="B17" t="s">
        <v>24244</v>
      </c>
      <c r="E17" t="s">
        <v>784</v>
      </c>
    </row>
    <row r="18" spans="1:7">
      <c r="A18" s="114" t="str">
        <f t="shared" si="0"/>
        <v>X9</v>
      </c>
      <c r="B18" t="s">
        <v>24252</v>
      </c>
      <c r="E18" t="s">
        <v>784</v>
      </c>
    </row>
    <row r="19" spans="1:7">
      <c r="A19" s="114" t="str">
        <f t="shared" si="0"/>
        <v>X10</v>
      </c>
      <c r="B19" s="59" t="str">
        <f t="shared" ref="B19:B80" si="1">CONCATENATE(C19,$C$1,C19,$B$1)</f>
        <v>1-octen-3-ol_cyt = 1-octen-3-ol_EXT</v>
      </c>
      <c r="C19" s="59" t="s">
        <v>23677</v>
      </c>
      <c r="D19" s="59"/>
      <c r="E19" s="107" t="s">
        <v>129</v>
      </c>
    </row>
    <row r="20" spans="1:7">
      <c r="A20" s="114" t="str">
        <f t="shared" si="0"/>
        <v>X11</v>
      </c>
      <c r="B20" s="131" t="str">
        <f t="shared" si="1"/>
        <v>2-nonenal_cyt = 2-nonenal_EXT</v>
      </c>
      <c r="C20" s="59" t="s">
        <v>23678</v>
      </c>
      <c r="D20" s="107"/>
      <c r="E20" s="107" t="s">
        <v>129</v>
      </c>
    </row>
    <row r="21" spans="1:7">
      <c r="A21" s="114" t="str">
        <f t="shared" si="0"/>
        <v>X12</v>
      </c>
      <c r="B21" s="131" t="str">
        <f t="shared" si="1"/>
        <v>3-octanol_cyt = 3-octanol_EXT</v>
      </c>
      <c r="C21" s="59" t="s">
        <v>23781</v>
      </c>
      <c r="D21" s="107"/>
      <c r="E21" s="107" t="s">
        <v>129</v>
      </c>
    </row>
    <row r="22" spans="1:7">
      <c r="A22" s="114" t="str">
        <f t="shared" si="0"/>
        <v>X13</v>
      </c>
      <c r="B22" s="131" t="str">
        <f t="shared" si="1"/>
        <v>3-octanone_cyt = 3-octanone_EXT</v>
      </c>
      <c r="C22" s="59" t="s">
        <v>23782</v>
      </c>
      <c r="D22" s="107"/>
      <c r="E22" s="107" t="s">
        <v>129</v>
      </c>
    </row>
    <row r="23" spans="1:7">
      <c r="A23" s="114" t="str">
        <f t="shared" si="0"/>
        <v>X14</v>
      </c>
      <c r="B23" s="131" t="str">
        <f t="shared" si="1"/>
        <v>3-octene_cyt = 3-octene_EXT</v>
      </c>
      <c r="C23" s="59" t="s">
        <v>23783</v>
      </c>
      <c r="D23" s="107"/>
      <c r="E23" s="107" t="s">
        <v>129</v>
      </c>
    </row>
    <row r="24" spans="1:7">
      <c r="A24" s="114" t="str">
        <f t="shared" si="0"/>
        <v>X15</v>
      </c>
      <c r="B24" s="131" t="str">
        <f t="shared" si="1"/>
        <v>phenylacetaldehyde_cyt = phenylacetaldehyde_EXT</v>
      </c>
      <c r="C24" s="59" t="s">
        <v>23680</v>
      </c>
      <c r="D24" s="107"/>
      <c r="E24" s="107" t="s">
        <v>129</v>
      </c>
    </row>
    <row r="25" spans="1:7">
      <c r="A25" s="114" t="str">
        <f t="shared" si="0"/>
        <v>X16</v>
      </c>
      <c r="B25" s="131" t="str">
        <f t="shared" si="1"/>
        <v>indole-3-acetaldehyde_cyt = indole-3-acetaldehyde_EXT</v>
      </c>
      <c r="C25" s="131" t="s">
        <v>25100</v>
      </c>
      <c r="D25" s="107"/>
      <c r="E25" s="107" t="s">
        <v>129</v>
      </c>
    </row>
    <row r="26" spans="1:7">
      <c r="A26" s="114" t="str">
        <f t="shared" si="0"/>
        <v>X17</v>
      </c>
      <c r="B26" s="131" t="str">
        <f t="shared" si="1"/>
        <v>4-hydroxyphenylacetaldehyde_cyt = 4-hydroxyphenylacetaldehyde_EXT</v>
      </c>
      <c r="C26" s="131" t="s">
        <v>25101</v>
      </c>
      <c r="D26" s="107"/>
      <c r="E26" s="107" t="s">
        <v>129</v>
      </c>
    </row>
    <row r="27" spans="1:7">
      <c r="A27" s="114" t="str">
        <f t="shared" si="0"/>
        <v>X18</v>
      </c>
      <c r="B27" s="131" t="str">
        <f t="shared" si="1"/>
        <v>benzal_cyt = benzal_EXT</v>
      </c>
      <c r="C27" s="131" t="s">
        <v>23786</v>
      </c>
      <c r="D27" s="107"/>
      <c r="E27" s="107" t="s">
        <v>129</v>
      </c>
    </row>
    <row r="28" spans="1:7">
      <c r="A28" s="114" t="str">
        <f t="shared" si="0"/>
        <v>X19</v>
      </c>
      <c r="B28" s="131" t="str">
        <f t="shared" si="1"/>
        <v>2-methyl-propanal_cyt = 2-methyl-propanal_EXT</v>
      </c>
      <c r="C28" s="59" t="s">
        <v>25097</v>
      </c>
      <c r="D28" s="107"/>
      <c r="E28" s="107" t="s">
        <v>129</v>
      </c>
    </row>
    <row r="29" spans="1:7">
      <c r="A29" s="114" t="str">
        <f t="shared" si="0"/>
        <v>X20</v>
      </c>
      <c r="B29" s="131" t="str">
        <f t="shared" si="1"/>
        <v>3-methyl-butanal_cyt = 3-methyl-butanal_EXT</v>
      </c>
      <c r="C29" s="59" t="s">
        <v>25098</v>
      </c>
      <c r="D29" s="107"/>
      <c r="E29" s="107" t="s">
        <v>129</v>
      </c>
      <c r="F29" t="s">
        <v>24016</v>
      </c>
    </row>
    <row r="30" spans="1:7">
      <c r="A30" s="114" t="str">
        <f t="shared" si="0"/>
        <v>X21</v>
      </c>
      <c r="B30" s="131" t="str">
        <f t="shared" si="1"/>
        <v>2-methyl-butanal_cyt = 2-methyl-butanal_EXT</v>
      </c>
      <c r="C30" s="131" t="s">
        <v>25099</v>
      </c>
      <c r="D30" s="107"/>
      <c r="E30" s="107" t="s">
        <v>129</v>
      </c>
    </row>
    <row r="31" spans="1:7" s="43" customFormat="1">
      <c r="A31" s="114" t="str">
        <f t="shared" si="0"/>
        <v>X22</v>
      </c>
      <c r="B31" s="131" t="str">
        <f t="shared" si="1"/>
        <v>3-methylthiopropanal_cyt = 3-methylthiopropanal_EXT</v>
      </c>
      <c r="C31" s="131" t="s">
        <v>25102</v>
      </c>
      <c r="D31" s="114"/>
      <c r="E31" s="114" t="s">
        <v>129</v>
      </c>
      <c r="G31"/>
    </row>
    <row r="32" spans="1:7">
      <c r="A32" s="114" t="str">
        <f t="shared" si="0"/>
        <v>X23</v>
      </c>
      <c r="B32" s="131" t="str">
        <f t="shared" si="1"/>
        <v>acetaldehyde_cyt = acetaldehyde_EXT</v>
      </c>
      <c r="C32" s="114" t="s">
        <v>791</v>
      </c>
      <c r="D32" s="107"/>
      <c r="E32" s="107" t="s">
        <v>129</v>
      </c>
    </row>
    <row r="33" spans="1:7">
      <c r="A33" s="114" t="str">
        <f t="shared" si="0"/>
        <v>X24</v>
      </c>
      <c r="B33" s="131" t="str">
        <f t="shared" si="1"/>
        <v>propanal_cyt = propanal_EXT</v>
      </c>
      <c r="C33" s="59" t="s">
        <v>23788</v>
      </c>
      <c r="D33" s="107"/>
      <c r="E33" s="107" t="s">
        <v>129</v>
      </c>
    </row>
    <row r="34" spans="1:7">
      <c r="A34" s="114" t="str">
        <f t="shared" si="0"/>
        <v>X25</v>
      </c>
      <c r="B34" s="131" t="str">
        <f t="shared" si="1"/>
        <v>butanal_cyt = butanal_EXT</v>
      </c>
      <c r="C34" s="59" t="s">
        <v>23790</v>
      </c>
      <c r="D34" s="107"/>
      <c r="E34" s="107" t="s">
        <v>129</v>
      </c>
    </row>
    <row r="35" spans="1:7">
      <c r="A35" s="114" t="str">
        <f t="shared" si="0"/>
        <v>X26</v>
      </c>
      <c r="B35" s="131" t="str">
        <f t="shared" si="1"/>
        <v>pentanal_cyt = pentanal_EXT</v>
      </c>
      <c r="C35" s="59" t="s">
        <v>23792</v>
      </c>
      <c r="D35" s="107"/>
      <c r="E35" s="107" t="s">
        <v>129</v>
      </c>
      <c r="G35" s="43"/>
    </row>
    <row r="36" spans="1:7">
      <c r="A36" s="114" t="str">
        <f t="shared" si="0"/>
        <v>X27</v>
      </c>
      <c r="B36" s="131" t="str">
        <f t="shared" si="1"/>
        <v>hexanal_cyt = hexanal_EXT</v>
      </c>
      <c r="C36" s="59" t="s">
        <v>23794</v>
      </c>
      <c r="D36" s="107"/>
      <c r="E36" s="107" t="s">
        <v>129</v>
      </c>
    </row>
    <row r="37" spans="1:7">
      <c r="A37" s="114" t="str">
        <f t="shared" si="0"/>
        <v>X28</v>
      </c>
      <c r="B37" s="131" t="str">
        <f t="shared" si="1"/>
        <v>heptanal_cyt = heptanal_EXT</v>
      </c>
      <c r="C37" s="59" t="s">
        <v>23796</v>
      </c>
      <c r="D37" s="107"/>
      <c r="E37" s="107" t="s">
        <v>129</v>
      </c>
    </row>
    <row r="38" spans="1:7">
      <c r="A38" s="114" t="str">
        <f t="shared" si="0"/>
        <v>X29</v>
      </c>
      <c r="B38" s="131" t="str">
        <f t="shared" si="1"/>
        <v>octanal_cyt = octanal_EXT</v>
      </c>
      <c r="C38" s="59" t="s">
        <v>23798</v>
      </c>
      <c r="D38" s="107"/>
      <c r="E38" s="107" t="s">
        <v>129</v>
      </c>
    </row>
    <row r="39" spans="1:7">
      <c r="A39" s="114" t="str">
        <f t="shared" si="0"/>
        <v>X30</v>
      </c>
      <c r="B39" s="131" t="str">
        <f t="shared" si="1"/>
        <v>nonanal_cyt = nonanal_EXT</v>
      </c>
      <c r="C39" s="59" t="s">
        <v>23800</v>
      </c>
      <c r="D39" s="107"/>
      <c r="E39" s="107" t="s">
        <v>129</v>
      </c>
    </row>
    <row r="40" spans="1:7">
      <c r="A40" s="114" t="str">
        <f t="shared" si="0"/>
        <v>X31</v>
      </c>
      <c r="B40" s="131" t="str">
        <f t="shared" si="1"/>
        <v>decanal_cyt = decanal_EXT</v>
      </c>
      <c r="C40" s="59" t="s">
        <v>23802</v>
      </c>
      <c r="D40" s="114"/>
      <c r="E40" s="114" t="s">
        <v>129</v>
      </c>
    </row>
    <row r="41" spans="1:7">
      <c r="A41" s="114" t="str">
        <f t="shared" si="0"/>
        <v>X32</v>
      </c>
      <c r="B41" s="131" t="str">
        <f t="shared" si="1"/>
        <v>undecanal_cyt = undecanal_EXT</v>
      </c>
      <c r="C41" s="114" t="s">
        <v>23914</v>
      </c>
      <c r="D41" s="114"/>
      <c r="E41" s="114" t="s">
        <v>129</v>
      </c>
    </row>
    <row r="42" spans="1:7">
      <c r="A42" s="114" t="str">
        <f t="shared" si="0"/>
        <v>X33</v>
      </c>
      <c r="B42" s="131" t="str">
        <f t="shared" si="1"/>
        <v>dodecanal_cyt = dodecanal_EXT</v>
      </c>
      <c r="C42" s="114" t="s">
        <v>23915</v>
      </c>
      <c r="D42" s="114"/>
      <c r="E42" s="114" t="s">
        <v>129</v>
      </c>
    </row>
    <row r="43" spans="1:7">
      <c r="A43" s="114" t="str">
        <f t="shared" si="0"/>
        <v>X34</v>
      </c>
      <c r="B43" s="131" t="str">
        <f t="shared" si="1"/>
        <v>tridecanal_cyt = tridecanal_EXT</v>
      </c>
      <c r="C43" s="114" t="s">
        <v>23916</v>
      </c>
      <c r="D43" s="114"/>
      <c r="E43" s="114" t="s">
        <v>129</v>
      </c>
    </row>
    <row r="44" spans="1:7">
      <c r="A44" s="114" t="str">
        <f t="shared" si="0"/>
        <v>X35</v>
      </c>
      <c r="B44" s="131" t="str">
        <f t="shared" si="1"/>
        <v>tetradecanal_cyt = tetradecanal_EXT</v>
      </c>
      <c r="C44" s="114" t="s">
        <v>23917</v>
      </c>
      <c r="D44" s="114"/>
      <c r="E44" s="114" t="s">
        <v>129</v>
      </c>
    </row>
    <row r="45" spans="1:7">
      <c r="A45" s="114" t="str">
        <f t="shared" si="0"/>
        <v>X36</v>
      </c>
      <c r="B45" s="131" t="str">
        <f t="shared" si="1"/>
        <v>pentadecanal_cyt = pentadecanal_EXT</v>
      </c>
      <c r="C45" s="114" t="s">
        <v>23918</v>
      </c>
      <c r="D45" s="114"/>
      <c r="E45" s="114" t="s">
        <v>129</v>
      </c>
    </row>
    <row r="46" spans="1:7">
      <c r="A46" s="114" t="str">
        <f t="shared" si="0"/>
        <v>X37</v>
      </c>
      <c r="B46" s="131" t="str">
        <f t="shared" si="1"/>
        <v>hexadecanal_cyt = hexadecanal_EXT</v>
      </c>
      <c r="C46" s="114" t="s">
        <v>23919</v>
      </c>
      <c r="D46" s="114"/>
      <c r="E46" s="114" t="s">
        <v>129</v>
      </c>
    </row>
    <row r="47" spans="1:7">
      <c r="A47" s="114" t="str">
        <f t="shared" si="0"/>
        <v>X38</v>
      </c>
      <c r="B47" s="131" t="str">
        <f t="shared" si="1"/>
        <v>heptadecanal_cyt = heptadecanal_EXT</v>
      </c>
      <c r="C47" s="114" t="s">
        <v>23920</v>
      </c>
      <c r="D47" s="114"/>
      <c r="E47" s="114" t="s">
        <v>129</v>
      </c>
    </row>
    <row r="48" spans="1:7">
      <c r="A48" s="114" t="str">
        <f t="shared" si="0"/>
        <v>X39</v>
      </c>
      <c r="B48" s="131" t="str">
        <f t="shared" si="1"/>
        <v>octadecanal_cyt = octadecanal_EXT</v>
      </c>
      <c r="C48" s="114" t="s">
        <v>23921</v>
      </c>
      <c r="D48" s="107"/>
      <c r="E48" s="107" t="s">
        <v>129</v>
      </c>
    </row>
    <row r="49" spans="1:7">
      <c r="A49" s="114" t="str">
        <f t="shared" si="0"/>
        <v>X40</v>
      </c>
      <c r="B49" s="131" t="str">
        <f t="shared" si="1"/>
        <v>2-phenylethanol_cyt = 2-phenylethanol_EXT</v>
      </c>
      <c r="C49" s="59" t="s">
        <v>23679</v>
      </c>
      <c r="D49" s="107"/>
      <c r="E49" s="107" t="s">
        <v>129</v>
      </c>
    </row>
    <row r="50" spans="1:7">
      <c r="A50" s="114" t="str">
        <f t="shared" si="0"/>
        <v>X41</v>
      </c>
      <c r="B50" s="131" t="str">
        <f t="shared" si="1"/>
        <v>benzol_cyt = benzol_EXT</v>
      </c>
      <c r="C50" s="59" t="s">
        <v>23787</v>
      </c>
      <c r="D50" s="107"/>
      <c r="E50" s="107" t="s">
        <v>129</v>
      </c>
    </row>
    <row r="51" spans="1:7">
      <c r="A51" s="114" t="str">
        <f t="shared" si="0"/>
        <v>X42</v>
      </c>
      <c r="B51" s="131" t="str">
        <f t="shared" si="1"/>
        <v>indole-3-ethanol_cyt = indole-3-ethanol_EXT</v>
      </c>
      <c r="C51" s="131" t="s">
        <v>25103</v>
      </c>
      <c r="D51" s="107"/>
      <c r="E51" s="107" t="s">
        <v>129</v>
      </c>
    </row>
    <row r="52" spans="1:7" s="43" customFormat="1">
      <c r="A52" s="114" t="str">
        <f t="shared" si="0"/>
        <v>X43</v>
      </c>
      <c r="B52" s="131" t="str">
        <f t="shared" si="1"/>
        <v>4-hydroxyphenylethanol_cyt = 4-hydroxyphenylethanol_EXT</v>
      </c>
      <c r="C52" s="131" t="s">
        <v>25104</v>
      </c>
      <c r="D52" s="114"/>
      <c r="E52" s="114" t="s">
        <v>129</v>
      </c>
      <c r="G52"/>
    </row>
    <row r="53" spans="1:7">
      <c r="A53" s="114" t="str">
        <f t="shared" si="0"/>
        <v>X44</v>
      </c>
      <c r="B53" s="131" t="str">
        <f t="shared" si="1"/>
        <v>2-methyl-propanol_cyt = 2-methyl-propanol_EXT</v>
      </c>
      <c r="C53" s="131" t="s">
        <v>25105</v>
      </c>
      <c r="D53" s="107"/>
      <c r="E53" s="107" t="s">
        <v>129</v>
      </c>
    </row>
    <row r="54" spans="1:7">
      <c r="A54" s="114" t="str">
        <f t="shared" si="0"/>
        <v>X45</v>
      </c>
      <c r="B54" s="131" t="str">
        <f t="shared" si="1"/>
        <v>3-methyl-butanol_cyt = 3-methyl-butanol_EXT</v>
      </c>
      <c r="C54" s="131" t="s">
        <v>25106</v>
      </c>
      <c r="D54" s="107"/>
      <c r="E54" s="107" t="s">
        <v>129</v>
      </c>
    </row>
    <row r="55" spans="1:7">
      <c r="A55" s="114" t="str">
        <f t="shared" si="0"/>
        <v>X46</v>
      </c>
      <c r="B55" s="131" t="str">
        <f t="shared" si="1"/>
        <v>2-methyl-butanol_cyt = 2-methyl-butanol_EXT</v>
      </c>
      <c r="C55" s="131" t="s">
        <v>25107</v>
      </c>
      <c r="D55" s="107"/>
      <c r="E55" s="107" t="s">
        <v>129</v>
      </c>
    </row>
    <row r="56" spans="1:7">
      <c r="A56" s="114" t="str">
        <f t="shared" si="0"/>
        <v>X47</v>
      </c>
      <c r="B56" s="131" t="str">
        <f t="shared" si="1"/>
        <v>3-methylthiopropanol_cyt = 3-methylthiopropanol_EXT</v>
      </c>
      <c r="C56" s="131" t="s">
        <v>25108</v>
      </c>
      <c r="D56" s="107"/>
      <c r="E56" s="107" t="s">
        <v>129</v>
      </c>
    </row>
    <row r="57" spans="1:7">
      <c r="A57" s="114" t="str">
        <f t="shared" si="0"/>
        <v>X48</v>
      </c>
      <c r="B57" s="131" t="str">
        <f t="shared" si="1"/>
        <v>ethanol_cyt = ethanol_EXT</v>
      </c>
      <c r="C57" s="59" t="s">
        <v>793</v>
      </c>
      <c r="D57" s="107"/>
      <c r="E57" s="107" t="s">
        <v>129</v>
      </c>
    </row>
    <row r="58" spans="1:7">
      <c r="A58" s="114" t="str">
        <f t="shared" si="0"/>
        <v>X49</v>
      </c>
      <c r="B58" s="131" t="str">
        <f t="shared" si="1"/>
        <v>propanol_cyt = propanol_EXT</v>
      </c>
      <c r="C58" s="59" t="s">
        <v>23789</v>
      </c>
      <c r="D58" s="107"/>
      <c r="E58" s="107" t="s">
        <v>129</v>
      </c>
    </row>
    <row r="59" spans="1:7">
      <c r="A59" s="114" t="str">
        <f t="shared" si="0"/>
        <v>X50</v>
      </c>
      <c r="B59" s="131" t="str">
        <f t="shared" si="1"/>
        <v>butanol_cyt = butanol_EXT</v>
      </c>
      <c r="C59" s="59" t="s">
        <v>23791</v>
      </c>
      <c r="D59" s="107"/>
      <c r="E59" s="107" t="s">
        <v>129</v>
      </c>
    </row>
    <row r="60" spans="1:7">
      <c r="A60" s="114" t="str">
        <f t="shared" si="0"/>
        <v>X51</v>
      </c>
      <c r="B60" s="131" t="str">
        <f t="shared" si="1"/>
        <v>pentanol_cyt = pentanol_EXT</v>
      </c>
      <c r="C60" s="59" t="s">
        <v>23793</v>
      </c>
      <c r="D60" s="114"/>
      <c r="E60" s="114" t="s">
        <v>129</v>
      </c>
    </row>
    <row r="61" spans="1:7">
      <c r="A61" s="114" t="str">
        <f t="shared" si="0"/>
        <v>X52</v>
      </c>
      <c r="B61" s="131" t="str">
        <f t="shared" si="1"/>
        <v>hexanol_cyt = hexanol_EXT</v>
      </c>
      <c r="C61" s="59" t="s">
        <v>23795</v>
      </c>
      <c r="D61" s="114"/>
      <c r="E61" s="114" t="s">
        <v>129</v>
      </c>
    </row>
    <row r="62" spans="1:7">
      <c r="A62" s="114" t="str">
        <f t="shared" si="0"/>
        <v>X53</v>
      </c>
      <c r="B62" s="131" t="str">
        <f t="shared" si="1"/>
        <v>heptanol_cyt = heptanol_EXT</v>
      </c>
      <c r="C62" s="59" t="s">
        <v>23797</v>
      </c>
      <c r="D62" s="114"/>
      <c r="E62" s="114" t="s">
        <v>129</v>
      </c>
      <c r="G62" s="43"/>
    </row>
    <row r="63" spans="1:7">
      <c r="A63" s="114" t="str">
        <f t="shared" si="0"/>
        <v>X54</v>
      </c>
      <c r="B63" s="131" t="str">
        <f t="shared" si="1"/>
        <v>octanol_cyt = octanol_EXT</v>
      </c>
      <c r="C63" s="59" t="s">
        <v>23799</v>
      </c>
      <c r="D63" s="114"/>
      <c r="E63" s="114" t="s">
        <v>129</v>
      </c>
      <c r="G63" s="43"/>
    </row>
    <row r="64" spans="1:7">
      <c r="A64" s="114" t="str">
        <f t="shared" si="0"/>
        <v>X55</v>
      </c>
      <c r="B64" s="131" t="str">
        <f t="shared" si="1"/>
        <v>nonanol_cyt = nonanol_EXT</v>
      </c>
      <c r="C64" s="59" t="s">
        <v>23801</v>
      </c>
      <c r="D64" s="114"/>
      <c r="E64" s="114" t="s">
        <v>129</v>
      </c>
      <c r="G64" s="43"/>
    </row>
    <row r="65" spans="1:7">
      <c r="A65" s="114" t="str">
        <f t="shared" si="0"/>
        <v>X56</v>
      </c>
      <c r="B65" s="131" t="str">
        <f t="shared" si="1"/>
        <v>decanol_cyt = decanol_EXT</v>
      </c>
      <c r="C65" s="59" t="s">
        <v>23803</v>
      </c>
      <c r="D65" s="114"/>
      <c r="E65" s="114" t="s">
        <v>129</v>
      </c>
      <c r="G65" s="43"/>
    </row>
    <row r="66" spans="1:7">
      <c r="A66" s="114" t="str">
        <f t="shared" si="0"/>
        <v>X57</v>
      </c>
      <c r="B66" s="131" t="str">
        <f t="shared" si="1"/>
        <v>undecanol_cyt = undecanol_EXT</v>
      </c>
      <c r="C66" s="59" t="s">
        <v>23830</v>
      </c>
      <c r="D66" s="114"/>
      <c r="E66" s="114" t="s">
        <v>129</v>
      </c>
    </row>
    <row r="67" spans="1:7">
      <c r="A67" s="114" t="str">
        <f t="shared" si="0"/>
        <v>X58</v>
      </c>
      <c r="B67" s="131" t="str">
        <f t="shared" si="1"/>
        <v>dodecanol_cyt = dodecanol_EXT</v>
      </c>
      <c r="C67" s="114" t="s">
        <v>23928</v>
      </c>
      <c r="D67" s="107"/>
      <c r="E67" s="107" t="s">
        <v>129</v>
      </c>
    </row>
    <row r="68" spans="1:7">
      <c r="A68" s="114" t="str">
        <f t="shared" si="0"/>
        <v>X59</v>
      </c>
      <c r="B68" s="131" t="str">
        <f t="shared" si="1"/>
        <v>tridecanol_cyt = tridecanol_EXT</v>
      </c>
      <c r="C68" s="114" t="s">
        <v>23929</v>
      </c>
      <c r="D68" s="107"/>
      <c r="E68" s="107" t="s">
        <v>129</v>
      </c>
    </row>
    <row r="69" spans="1:7">
      <c r="A69" s="114" t="str">
        <f t="shared" si="0"/>
        <v>X60</v>
      </c>
      <c r="B69" s="131" t="str">
        <f t="shared" si="1"/>
        <v>tetradecanol_cyt = tetradecanol_EXT</v>
      </c>
      <c r="C69" s="114" t="s">
        <v>23930</v>
      </c>
      <c r="D69" s="107"/>
      <c r="E69" s="107" t="s">
        <v>129</v>
      </c>
    </row>
    <row r="70" spans="1:7">
      <c r="A70" s="114" t="str">
        <f t="shared" si="0"/>
        <v>X61</v>
      </c>
      <c r="B70" s="131" t="str">
        <f t="shared" si="1"/>
        <v>pentadecanol_cyt = pentadecanol_EXT</v>
      </c>
      <c r="C70" s="114" t="s">
        <v>23931</v>
      </c>
      <c r="D70" s="107"/>
      <c r="E70" s="107" t="s">
        <v>129</v>
      </c>
    </row>
    <row r="71" spans="1:7">
      <c r="A71" s="114" t="str">
        <f t="shared" si="0"/>
        <v>X62</v>
      </c>
      <c r="B71" s="131" t="str">
        <f t="shared" si="1"/>
        <v>hexadecanol_cyt = hexadecanol_EXT</v>
      </c>
      <c r="C71" s="114" t="s">
        <v>23932</v>
      </c>
      <c r="D71" s="107"/>
      <c r="E71" s="107" t="s">
        <v>129</v>
      </c>
    </row>
    <row r="72" spans="1:7">
      <c r="A72" s="114" t="str">
        <f t="shared" si="0"/>
        <v>X63</v>
      </c>
      <c r="B72" s="131" t="str">
        <f t="shared" si="1"/>
        <v>heptadecanol_cyt = heptadecanol_EXT</v>
      </c>
      <c r="C72" s="114" t="s">
        <v>23933</v>
      </c>
      <c r="D72" s="107"/>
      <c r="E72" s="107" t="s">
        <v>129</v>
      </c>
    </row>
    <row r="73" spans="1:7">
      <c r="A73" s="114" t="str">
        <f t="shared" ref="A73:A138" si="2">IF(TYPE(E73)=2,CONCATENATE("X",ROW()-9),"")</f>
        <v>X64</v>
      </c>
      <c r="B73" s="131" t="str">
        <f t="shared" si="1"/>
        <v>octadecanol_cyt = octadecanol_EXT</v>
      </c>
      <c r="C73" s="114" t="s">
        <v>23934</v>
      </c>
      <c r="D73" s="107"/>
      <c r="E73" s="107" t="s">
        <v>129</v>
      </c>
    </row>
    <row r="74" spans="1:7">
      <c r="A74" s="114" t="str">
        <f t="shared" si="2"/>
        <v>X65</v>
      </c>
      <c r="B74" s="131" t="str">
        <f t="shared" si="1"/>
        <v>phenylacetate_cyt = phenylacetate_EXT</v>
      </c>
      <c r="C74" s="59" t="s">
        <v>23785</v>
      </c>
      <c r="D74" s="107"/>
      <c r="E74" s="107" t="s">
        <v>129</v>
      </c>
    </row>
    <row r="75" spans="1:7">
      <c r="A75" s="114" t="str">
        <f t="shared" si="2"/>
        <v>X66</v>
      </c>
      <c r="B75" s="131" t="str">
        <f t="shared" si="1"/>
        <v>4-hydroxyphenylacetate_cyt = 4-hydroxyphenylacetate_EXT</v>
      </c>
      <c r="C75" s="131" t="s">
        <v>25109</v>
      </c>
      <c r="D75" s="107"/>
      <c r="E75" s="107" t="s">
        <v>129</v>
      </c>
    </row>
    <row r="76" spans="1:7">
      <c r="A76" s="114" t="str">
        <f t="shared" si="2"/>
        <v>X67</v>
      </c>
      <c r="B76" s="131" t="str">
        <f t="shared" si="1"/>
        <v>indole-3-acetate_cyt = indole-3-acetate_EXT</v>
      </c>
      <c r="C76" s="131" t="s">
        <v>25110</v>
      </c>
      <c r="D76" s="107"/>
      <c r="E76" s="107" t="s">
        <v>129</v>
      </c>
    </row>
    <row r="77" spans="1:7">
      <c r="A77" s="114" t="str">
        <f t="shared" si="2"/>
        <v>X68</v>
      </c>
      <c r="B77" s="131" t="str">
        <f t="shared" si="1"/>
        <v>2-methyl-propanoate_cyt = 2-methyl-propanoate_EXT</v>
      </c>
      <c r="C77" s="131" t="s">
        <v>23742</v>
      </c>
      <c r="D77" s="107"/>
      <c r="E77" s="107" t="s">
        <v>129</v>
      </c>
    </row>
    <row r="78" spans="1:7">
      <c r="A78" s="114" t="str">
        <f t="shared" si="2"/>
        <v>X69</v>
      </c>
      <c r="B78" s="131" t="str">
        <f t="shared" si="1"/>
        <v>benzoate_cyt = benzoate_EXT</v>
      </c>
      <c r="C78" s="131" t="s">
        <v>23804</v>
      </c>
      <c r="D78" s="107"/>
      <c r="E78" s="107" t="s">
        <v>129</v>
      </c>
    </row>
    <row r="79" spans="1:7" s="43" customFormat="1">
      <c r="A79" s="114" t="str">
        <f t="shared" si="2"/>
        <v>X70</v>
      </c>
      <c r="B79" s="131" t="str">
        <f t="shared" si="1"/>
        <v>3-methyl-butanoate_cyt = 3-methyl-butanoate_EXT</v>
      </c>
      <c r="C79" s="131" t="s">
        <v>23740</v>
      </c>
      <c r="D79" s="114"/>
      <c r="E79" s="114" t="s">
        <v>129</v>
      </c>
    </row>
    <row r="80" spans="1:7" s="43" customFormat="1">
      <c r="A80" s="114" t="str">
        <f t="shared" si="2"/>
        <v>X71</v>
      </c>
      <c r="B80" s="131" t="str">
        <f t="shared" si="1"/>
        <v>2-methyl-butanoate_cyt = 2-methyl-butanoate_EXT</v>
      </c>
      <c r="C80" s="131" t="s">
        <v>25111</v>
      </c>
      <c r="D80" s="114"/>
      <c r="E80" s="114" t="s">
        <v>129</v>
      </c>
    </row>
    <row r="81" spans="1:7" s="43" customFormat="1">
      <c r="A81" s="114" t="str">
        <f t="shared" si="2"/>
        <v>X72</v>
      </c>
      <c r="B81" s="131" t="str">
        <f t="shared" ref="B81:B146" si="3">CONCATENATE(C81,$C$1,C81,$B$1)</f>
        <v>3-methylthiopropanoate_cyt = 3-methylthiopropanoate_EXT</v>
      </c>
      <c r="C81" s="131" t="s">
        <v>25112</v>
      </c>
      <c r="D81" s="114"/>
      <c r="E81" s="114" t="s">
        <v>129</v>
      </c>
    </row>
    <row r="82" spans="1:7" s="43" customFormat="1">
      <c r="A82" s="134" t="str">
        <f t="shared" si="2"/>
        <v>X73</v>
      </c>
      <c r="B82" s="134" t="str">
        <f t="shared" si="3"/>
        <v>formate_cyt = formate_EXT</v>
      </c>
      <c r="C82" s="134" t="s">
        <v>25203</v>
      </c>
      <c r="D82" s="134"/>
      <c r="E82" s="134" t="s">
        <v>129</v>
      </c>
    </row>
    <row r="83" spans="1:7" s="43" customFormat="1">
      <c r="A83" s="132" t="str">
        <f t="shared" si="2"/>
        <v>X74</v>
      </c>
      <c r="B83" s="132" t="str">
        <f t="shared" si="3"/>
        <v>acetate_cyt = acetate_EXT</v>
      </c>
      <c r="C83" s="132" t="s">
        <v>25210</v>
      </c>
      <c r="D83" s="132"/>
      <c r="E83" s="132" t="s">
        <v>129</v>
      </c>
    </row>
    <row r="84" spans="1:7" s="43" customFormat="1">
      <c r="A84" s="114" t="str">
        <f t="shared" si="2"/>
        <v>X75</v>
      </c>
      <c r="B84" s="131" t="str">
        <f t="shared" si="3"/>
        <v>propanoate_cyt = propanoate_EXT</v>
      </c>
      <c r="C84" s="59" t="s">
        <v>23805</v>
      </c>
      <c r="D84" s="114"/>
      <c r="E84" s="114" t="s">
        <v>129</v>
      </c>
    </row>
    <row r="85" spans="1:7" s="43" customFormat="1">
      <c r="A85" s="114" t="str">
        <f t="shared" si="2"/>
        <v>X76</v>
      </c>
      <c r="B85" s="131" t="str">
        <f t="shared" si="3"/>
        <v>butanoate_cyt = butanoate_EXT</v>
      </c>
      <c r="C85" s="59" t="s">
        <v>23806</v>
      </c>
      <c r="D85" s="114"/>
      <c r="E85" s="114" t="s">
        <v>129</v>
      </c>
    </row>
    <row r="86" spans="1:7" s="43" customFormat="1">
      <c r="A86" s="114" t="str">
        <f t="shared" si="2"/>
        <v>X77</v>
      </c>
      <c r="B86" s="131" t="str">
        <f t="shared" si="3"/>
        <v>pentanoate_cyt = pentanoate_EXT</v>
      </c>
      <c r="C86" s="59" t="s">
        <v>23807</v>
      </c>
      <c r="D86" s="114"/>
      <c r="E86" s="114" t="s">
        <v>129</v>
      </c>
    </row>
    <row r="87" spans="1:7" s="43" customFormat="1">
      <c r="A87" s="114" t="str">
        <f t="shared" si="2"/>
        <v>X78</v>
      </c>
      <c r="B87" s="131" t="str">
        <f t="shared" si="3"/>
        <v>hexanoate_cyt = hexanoate_EXT</v>
      </c>
      <c r="C87" s="59" t="s">
        <v>23808</v>
      </c>
      <c r="D87" s="114"/>
      <c r="E87" s="114" t="s">
        <v>129</v>
      </c>
    </row>
    <row r="88" spans="1:7" s="43" customFormat="1">
      <c r="A88" s="114" t="str">
        <f t="shared" si="2"/>
        <v>X79</v>
      </c>
      <c r="B88" s="131" t="str">
        <f t="shared" si="3"/>
        <v>heptanoate_cyt = heptanoate_EXT</v>
      </c>
      <c r="C88" s="59" t="s">
        <v>23809</v>
      </c>
      <c r="D88" s="114"/>
      <c r="E88" s="114" t="s">
        <v>129</v>
      </c>
      <c r="G88"/>
    </row>
    <row r="89" spans="1:7">
      <c r="A89" s="114" t="str">
        <f t="shared" si="2"/>
        <v>X80</v>
      </c>
      <c r="B89" s="131" t="str">
        <f t="shared" si="3"/>
        <v>octanoate_cyt = octanoate_EXT</v>
      </c>
      <c r="C89" s="59" t="s">
        <v>23810</v>
      </c>
      <c r="D89" s="107"/>
      <c r="E89" s="107" t="s">
        <v>129</v>
      </c>
    </row>
    <row r="90" spans="1:7">
      <c r="A90" s="114" t="str">
        <f t="shared" si="2"/>
        <v>X81</v>
      </c>
      <c r="B90" s="131" t="str">
        <f t="shared" si="3"/>
        <v>nonanoate_cyt = nonanoate_EXT</v>
      </c>
      <c r="C90" s="59" t="s">
        <v>23811</v>
      </c>
      <c r="D90" s="107"/>
      <c r="E90" s="107" t="s">
        <v>129</v>
      </c>
    </row>
    <row r="91" spans="1:7">
      <c r="A91" s="114" t="str">
        <f t="shared" si="2"/>
        <v>X82</v>
      </c>
      <c r="B91" s="131" t="str">
        <f t="shared" si="3"/>
        <v>decanoate_cyt = decanoate_EXT</v>
      </c>
      <c r="C91" s="59" t="s">
        <v>23812</v>
      </c>
      <c r="D91" s="107"/>
      <c r="E91" s="107" t="s">
        <v>129</v>
      </c>
    </row>
    <row r="92" spans="1:7">
      <c r="A92" s="114" t="str">
        <f t="shared" si="2"/>
        <v>X83</v>
      </c>
      <c r="B92" s="131" t="str">
        <f t="shared" si="3"/>
        <v>undecanoate_cyt = undecanoate_EXT</v>
      </c>
      <c r="C92" s="114" t="s">
        <v>23821</v>
      </c>
      <c r="D92" s="107"/>
      <c r="E92" s="107" t="s">
        <v>129</v>
      </c>
    </row>
    <row r="93" spans="1:7">
      <c r="A93" s="114" t="str">
        <f t="shared" si="2"/>
        <v>X84</v>
      </c>
      <c r="B93" s="131" t="str">
        <f t="shared" si="3"/>
        <v>dodecanoate_cyt = dodecanoate_EXT</v>
      </c>
      <c r="C93" s="114" t="s">
        <v>23822</v>
      </c>
      <c r="D93" s="107"/>
      <c r="E93" s="107" t="s">
        <v>129</v>
      </c>
    </row>
    <row r="94" spans="1:7">
      <c r="A94" s="114" t="str">
        <f t="shared" si="2"/>
        <v>X85</v>
      </c>
      <c r="B94" s="131" t="str">
        <f t="shared" si="3"/>
        <v>tridecanoate_cyt = tridecanoate_EXT</v>
      </c>
      <c r="C94" s="114" t="s">
        <v>23922</v>
      </c>
      <c r="D94" s="107"/>
      <c r="E94" s="107" t="s">
        <v>129</v>
      </c>
    </row>
    <row r="95" spans="1:7">
      <c r="A95" s="114" t="str">
        <f t="shared" si="2"/>
        <v>X86</v>
      </c>
      <c r="B95" s="131" t="str">
        <f t="shared" si="3"/>
        <v>tetradecanoate_cyt = tetradecanoate_EXT</v>
      </c>
      <c r="C95" s="114" t="s">
        <v>23923</v>
      </c>
      <c r="D95" s="107"/>
      <c r="E95" s="107" t="s">
        <v>129</v>
      </c>
    </row>
    <row r="96" spans="1:7">
      <c r="A96" s="114" t="str">
        <f t="shared" si="2"/>
        <v>X87</v>
      </c>
      <c r="B96" s="131" t="str">
        <f t="shared" si="3"/>
        <v>pentadecanoate_cyt = pentadecanoate_EXT</v>
      </c>
      <c r="C96" s="114" t="s">
        <v>23924</v>
      </c>
      <c r="D96" s="114"/>
      <c r="E96" s="114" t="s">
        <v>129</v>
      </c>
      <c r="G96" s="43"/>
    </row>
    <row r="97" spans="1:7" s="43" customFormat="1">
      <c r="A97" s="114" t="str">
        <f t="shared" si="2"/>
        <v>X88</v>
      </c>
      <c r="B97" s="131" t="str">
        <f t="shared" si="3"/>
        <v>hexadecanoate_cyt = hexadecanoate_EXT</v>
      </c>
      <c r="C97" s="114" t="s">
        <v>23925</v>
      </c>
      <c r="D97" s="114"/>
      <c r="E97" s="114" t="s">
        <v>129</v>
      </c>
    </row>
    <row r="98" spans="1:7" s="43" customFormat="1">
      <c r="A98" s="114" t="str">
        <f t="shared" si="2"/>
        <v>X89</v>
      </c>
      <c r="B98" s="131" t="str">
        <f t="shared" si="3"/>
        <v>heptadecanoate_cyt = heptadecanoate_EXT</v>
      </c>
      <c r="C98" s="114" t="s">
        <v>23926</v>
      </c>
      <c r="D98" s="114"/>
      <c r="E98" s="114" t="s">
        <v>129</v>
      </c>
    </row>
    <row r="99" spans="1:7" s="43" customFormat="1">
      <c r="A99" s="114" t="str">
        <f t="shared" si="2"/>
        <v>X90</v>
      </c>
      <c r="B99" s="131" t="str">
        <f t="shared" si="3"/>
        <v>octadecanoate_cyt = octadecanoate_EXT</v>
      </c>
      <c r="C99" s="114" t="s">
        <v>23927</v>
      </c>
      <c r="D99" s="114"/>
      <c r="E99" s="114" t="s">
        <v>129</v>
      </c>
    </row>
    <row r="100" spans="1:7" s="43" customFormat="1">
      <c r="A100" s="114" t="str">
        <f t="shared" si="2"/>
        <v>X91</v>
      </c>
      <c r="B100" s="131" t="str">
        <f t="shared" si="3"/>
        <v>ethyl-acetate_cyt = ethyl-acetate_EXT</v>
      </c>
      <c r="C100" s="59" t="s">
        <v>23823</v>
      </c>
      <c r="D100" s="114"/>
      <c r="E100" s="114" t="s">
        <v>129</v>
      </c>
    </row>
    <row r="101" spans="1:7" s="43" customFormat="1">
      <c r="A101" s="114" t="str">
        <f t="shared" si="2"/>
        <v>X92</v>
      </c>
      <c r="B101" s="131" t="str">
        <f t="shared" si="3"/>
        <v>propyl-acetate_cyt = propyl-acetate_EXT</v>
      </c>
      <c r="C101" s="59" t="s">
        <v>23824</v>
      </c>
      <c r="D101" s="114"/>
      <c r="E101" s="114" t="s">
        <v>129</v>
      </c>
    </row>
    <row r="102" spans="1:7" s="43" customFormat="1">
      <c r="A102" s="114" t="str">
        <f t="shared" si="2"/>
        <v>X93</v>
      </c>
      <c r="B102" s="131" t="str">
        <f t="shared" si="3"/>
        <v>butyl-acetate_cyt = butyl-acetate_EXT</v>
      </c>
      <c r="C102" s="59" t="s">
        <v>23825</v>
      </c>
      <c r="D102" s="114"/>
      <c r="E102" s="114" t="s">
        <v>129</v>
      </c>
    </row>
    <row r="103" spans="1:7" s="43" customFormat="1">
      <c r="A103" s="114" t="str">
        <f t="shared" si="2"/>
        <v>X94</v>
      </c>
      <c r="B103" s="131" t="str">
        <f t="shared" si="3"/>
        <v>2-methyl-propyl-acetate_cyt = 2-methyl-propyl-acetate_EXT</v>
      </c>
      <c r="C103" s="131" t="s">
        <v>23731</v>
      </c>
      <c r="D103" s="114"/>
      <c r="E103" s="114" t="s">
        <v>129</v>
      </c>
      <c r="G103"/>
    </row>
    <row r="104" spans="1:7" s="43" customFormat="1">
      <c r="A104" s="114" t="str">
        <f t="shared" si="2"/>
        <v>X95</v>
      </c>
      <c r="B104" s="131" t="str">
        <f t="shared" si="3"/>
        <v>2-phenylethyl-acetate_cyt = 2-phenylethyl-acetate_EXT</v>
      </c>
      <c r="C104" s="59" t="s">
        <v>23743</v>
      </c>
      <c r="D104" s="114"/>
      <c r="E104" s="114" t="s">
        <v>129</v>
      </c>
      <c r="G104"/>
    </row>
    <row r="105" spans="1:7">
      <c r="A105" s="114" t="str">
        <f t="shared" si="2"/>
        <v>X96</v>
      </c>
      <c r="B105" s="131" t="str">
        <f t="shared" si="3"/>
        <v>2-methyl-butanyl-acetate_cyt = 2-methyl-butanyl-acetate_EXT</v>
      </c>
      <c r="C105" s="130" t="s">
        <v>25073</v>
      </c>
      <c r="D105" s="107"/>
      <c r="E105" s="107" t="s">
        <v>129</v>
      </c>
    </row>
    <row r="106" spans="1:7">
      <c r="A106" s="114" t="str">
        <f t="shared" si="2"/>
        <v>X97</v>
      </c>
      <c r="B106" s="131" t="str">
        <f t="shared" si="3"/>
        <v>3-methyl-butanyl-acetate_cyt = 3-methyl-butanyl-acetate_EXT</v>
      </c>
      <c r="C106" s="59" t="s">
        <v>25074</v>
      </c>
      <c r="D106" s="107"/>
      <c r="E106" s="107" t="s">
        <v>129</v>
      </c>
    </row>
    <row r="107" spans="1:7">
      <c r="A107" s="114" t="str">
        <f t="shared" si="2"/>
        <v>X98</v>
      </c>
      <c r="B107" s="131" t="str">
        <f t="shared" si="3"/>
        <v>3-methylthiopropanyl-acetate_cyt = 3-methylthiopropanyl-acetate_EXT</v>
      </c>
      <c r="C107" s="131" t="s">
        <v>25113</v>
      </c>
      <c r="D107" s="107"/>
      <c r="E107" s="107" t="s">
        <v>129</v>
      </c>
    </row>
    <row r="108" spans="1:7">
      <c r="A108" s="114" t="str">
        <f t="shared" si="2"/>
        <v>X99</v>
      </c>
      <c r="B108" s="131" t="str">
        <f t="shared" si="3"/>
        <v>pentyl-acetate_cyt = pentyl-acetate_EXT</v>
      </c>
      <c r="C108" s="59" t="s">
        <v>23734</v>
      </c>
      <c r="D108" s="107"/>
      <c r="E108" s="107" t="s">
        <v>129</v>
      </c>
    </row>
    <row r="109" spans="1:7">
      <c r="A109" s="114" t="str">
        <f t="shared" si="2"/>
        <v>X100</v>
      </c>
      <c r="B109" s="131" t="str">
        <f t="shared" si="3"/>
        <v>4-hydroxyphenylethyl-acetate_cyt = 4-hydroxyphenylethyl-acetate_EXT</v>
      </c>
      <c r="C109" s="131" t="s">
        <v>25114</v>
      </c>
      <c r="D109" s="107"/>
      <c r="E109" s="107" t="s">
        <v>129</v>
      </c>
      <c r="G109" s="43"/>
    </row>
    <row r="110" spans="1:7">
      <c r="A110" s="114" t="str">
        <f t="shared" si="2"/>
        <v>X101</v>
      </c>
      <c r="B110" s="131" t="str">
        <f t="shared" si="3"/>
        <v>indole-3-ethyl-acetate_cyt = indole-3-ethyl-acetate_EXT</v>
      </c>
      <c r="C110" s="131" t="s">
        <v>25115</v>
      </c>
      <c r="D110" s="107"/>
      <c r="E110" s="107" t="s">
        <v>129</v>
      </c>
      <c r="G110" s="43"/>
    </row>
    <row r="111" spans="1:7">
      <c r="A111" s="114" t="str">
        <f t="shared" si="2"/>
        <v>X102</v>
      </c>
      <c r="B111" s="131" t="str">
        <f t="shared" si="3"/>
        <v>hexyl-acetate_cyt = hexyl-acetate_EXT</v>
      </c>
      <c r="C111" s="59" t="s">
        <v>23826</v>
      </c>
      <c r="D111" s="114"/>
      <c r="E111" s="114" t="s">
        <v>129</v>
      </c>
      <c r="G111" s="43"/>
    </row>
    <row r="112" spans="1:7">
      <c r="A112" s="114" t="str">
        <f t="shared" si="2"/>
        <v>X103</v>
      </c>
      <c r="B112" s="131" t="str">
        <f t="shared" si="3"/>
        <v>heptyl-acetate_cyt = heptyl-acetate_EXT</v>
      </c>
      <c r="C112" s="59" t="s">
        <v>23827</v>
      </c>
      <c r="D112" s="114"/>
      <c r="E112" s="114" t="s">
        <v>129</v>
      </c>
      <c r="G112" s="43"/>
    </row>
    <row r="113" spans="1:7" s="43" customFormat="1">
      <c r="A113" s="114" t="str">
        <f t="shared" si="2"/>
        <v>X104</v>
      </c>
      <c r="B113" s="131" t="str">
        <f t="shared" si="3"/>
        <v>octyl-acetate_cyt = octyl-acetate_EXT</v>
      </c>
      <c r="C113" s="59" t="s">
        <v>23828</v>
      </c>
      <c r="D113" s="114"/>
      <c r="E113" s="114" t="s">
        <v>129</v>
      </c>
      <c r="G113"/>
    </row>
    <row r="114" spans="1:7" s="43" customFormat="1">
      <c r="A114" s="114" t="str">
        <f t="shared" si="2"/>
        <v>X105</v>
      </c>
      <c r="B114" s="131" t="str">
        <f t="shared" si="3"/>
        <v>nonyl-acetate_cyt = nonyl-acetate_EXT</v>
      </c>
      <c r="C114" s="59" t="s">
        <v>23829</v>
      </c>
      <c r="D114" s="114"/>
      <c r="E114" s="114" t="s">
        <v>129</v>
      </c>
      <c r="G114"/>
    </row>
    <row r="115" spans="1:7" s="43" customFormat="1">
      <c r="A115" s="114" t="str">
        <f t="shared" si="2"/>
        <v>X106</v>
      </c>
      <c r="B115" s="131" t="str">
        <f t="shared" si="3"/>
        <v>decyl-acetate_cyt = decyl-acetate_EXT</v>
      </c>
      <c r="C115" s="59" t="s">
        <v>23744</v>
      </c>
      <c r="D115" s="114"/>
      <c r="E115" s="114" t="s">
        <v>129</v>
      </c>
      <c r="G115"/>
    </row>
    <row r="116" spans="1:7" s="43" customFormat="1">
      <c r="A116" s="114" t="str">
        <f t="shared" si="2"/>
        <v>X107</v>
      </c>
      <c r="B116" s="131" t="str">
        <f t="shared" si="3"/>
        <v>undecyl-acetate_cyt = undecyl-acetate_EXT</v>
      </c>
      <c r="C116" s="114" t="s">
        <v>23831</v>
      </c>
      <c r="D116" s="114"/>
      <c r="E116" s="114" t="s">
        <v>129</v>
      </c>
      <c r="G116"/>
    </row>
    <row r="117" spans="1:7" s="43" customFormat="1">
      <c r="A117" s="114" t="str">
        <f t="shared" si="2"/>
        <v>X108</v>
      </c>
      <c r="B117" s="131" t="str">
        <f t="shared" si="3"/>
        <v>dodecyl-acetate_cyt = dodecyl-acetate_EXT</v>
      </c>
      <c r="C117" s="114" t="s">
        <v>23962</v>
      </c>
      <c r="D117" s="114"/>
      <c r="E117" s="114" t="s">
        <v>129</v>
      </c>
      <c r="G117"/>
    </row>
    <row r="118" spans="1:7" s="43" customFormat="1">
      <c r="A118" s="114" t="str">
        <f t="shared" si="2"/>
        <v>X109</v>
      </c>
      <c r="B118" s="131" t="str">
        <f t="shared" si="3"/>
        <v>tridecyl-acetate_cyt = tridecyl-acetate_EXT</v>
      </c>
      <c r="C118" s="114" t="s">
        <v>23963</v>
      </c>
      <c r="D118" s="114"/>
      <c r="E118" s="114" t="s">
        <v>129</v>
      </c>
      <c r="G118"/>
    </row>
    <row r="119" spans="1:7" s="43" customFormat="1">
      <c r="A119" s="114" t="str">
        <f t="shared" si="2"/>
        <v>X110</v>
      </c>
      <c r="B119" s="131" t="str">
        <f t="shared" si="3"/>
        <v>tetradecyl-acetate_cyt = tetradecyl-acetate_EXT</v>
      </c>
      <c r="C119" s="114" t="s">
        <v>23964</v>
      </c>
      <c r="D119" s="114"/>
      <c r="E119" s="114" t="s">
        <v>129</v>
      </c>
      <c r="G119"/>
    </row>
    <row r="120" spans="1:7">
      <c r="A120" s="114" t="str">
        <f t="shared" si="2"/>
        <v>X111</v>
      </c>
      <c r="B120" s="131" t="str">
        <f t="shared" si="3"/>
        <v>pentadecyl-acetate_cyt = pentadecyl-acetate_EXT</v>
      </c>
      <c r="C120" s="114" t="s">
        <v>23965</v>
      </c>
      <c r="D120" s="107"/>
      <c r="E120" s="107" t="s">
        <v>129</v>
      </c>
    </row>
    <row r="121" spans="1:7">
      <c r="A121" s="114" t="str">
        <f t="shared" si="2"/>
        <v>X112</v>
      </c>
      <c r="B121" s="131" t="str">
        <f t="shared" si="3"/>
        <v>hexadecyl-acetate_cyt = hexadecyl-acetate_EXT</v>
      </c>
      <c r="C121" s="114" t="s">
        <v>23966</v>
      </c>
      <c r="D121" s="107"/>
      <c r="E121" s="107" t="s">
        <v>129</v>
      </c>
      <c r="G121" s="43"/>
    </row>
    <row r="122" spans="1:7">
      <c r="A122" s="114" t="str">
        <f t="shared" si="2"/>
        <v>X113</v>
      </c>
      <c r="B122" s="131" t="str">
        <f t="shared" si="3"/>
        <v>heptadecyl-acetate_cyt = heptadecyl-acetate_EXT</v>
      </c>
      <c r="C122" s="114" t="s">
        <v>23967</v>
      </c>
      <c r="D122" s="107"/>
      <c r="E122" s="107" t="s">
        <v>129</v>
      </c>
      <c r="G122" s="43"/>
    </row>
    <row r="123" spans="1:7">
      <c r="A123" s="114" t="str">
        <f t="shared" si="2"/>
        <v>X114</v>
      </c>
      <c r="B123" s="131" t="str">
        <f t="shared" si="3"/>
        <v>octadecyl-acetate_cyt = octadecyl-acetate_EXT</v>
      </c>
      <c r="C123" s="114" t="s">
        <v>23996</v>
      </c>
      <c r="D123" s="107"/>
      <c r="E123" s="107" t="s">
        <v>129</v>
      </c>
      <c r="G123" s="43"/>
    </row>
    <row r="124" spans="1:7">
      <c r="A124" s="114" t="str">
        <f t="shared" si="2"/>
        <v>X115</v>
      </c>
      <c r="B124" s="131" t="str">
        <f t="shared" si="3"/>
        <v>propane_cyt = propane_EXT</v>
      </c>
      <c r="C124" s="114" t="s">
        <v>23955</v>
      </c>
      <c r="D124" s="107"/>
      <c r="E124" s="107" t="s">
        <v>129</v>
      </c>
    </row>
    <row r="125" spans="1:7">
      <c r="A125" s="114" t="str">
        <f t="shared" si="2"/>
        <v>X116</v>
      </c>
      <c r="B125" s="131" t="str">
        <f t="shared" si="3"/>
        <v>butane_cyt = butane_EXT</v>
      </c>
      <c r="C125" s="114" t="s">
        <v>23956</v>
      </c>
      <c r="D125" s="107"/>
      <c r="E125" s="107" t="s">
        <v>129</v>
      </c>
      <c r="G125" s="43"/>
    </row>
    <row r="126" spans="1:7">
      <c r="A126" s="114" t="str">
        <f t="shared" si="2"/>
        <v>X117</v>
      </c>
      <c r="B126" s="131" t="str">
        <f t="shared" si="3"/>
        <v>pentane_cyt = pentane_EXT</v>
      </c>
      <c r="C126" s="59" t="s">
        <v>23849</v>
      </c>
      <c r="D126" s="114"/>
      <c r="E126" s="114" t="s">
        <v>129</v>
      </c>
      <c r="G126" s="43"/>
    </row>
    <row r="127" spans="1:7">
      <c r="A127" s="114" t="str">
        <f t="shared" si="2"/>
        <v>X118</v>
      </c>
      <c r="B127" s="131" t="str">
        <f t="shared" si="3"/>
        <v>hexane_cyt = hexane_EXT</v>
      </c>
      <c r="C127" s="59" t="s">
        <v>23850</v>
      </c>
      <c r="D127" s="114"/>
      <c r="E127" s="114" t="s">
        <v>129</v>
      </c>
      <c r="G127" s="43"/>
    </row>
    <row r="128" spans="1:7" s="43" customFormat="1">
      <c r="A128" s="114" t="str">
        <f t="shared" si="2"/>
        <v>X119</v>
      </c>
      <c r="B128" s="131" t="str">
        <f t="shared" si="3"/>
        <v>heptane_cyt = heptane_EXT</v>
      </c>
      <c r="C128" s="59" t="s">
        <v>23851</v>
      </c>
      <c r="D128" s="114"/>
      <c r="E128" s="114" t="s">
        <v>129</v>
      </c>
    </row>
    <row r="129" spans="1:7" s="43" customFormat="1">
      <c r="A129" s="114" t="str">
        <f t="shared" si="2"/>
        <v>X120</v>
      </c>
      <c r="B129" s="131" t="str">
        <f t="shared" si="3"/>
        <v>octane_cyt = octane_EXT</v>
      </c>
      <c r="C129" s="131" t="s">
        <v>23784</v>
      </c>
      <c r="D129" s="114"/>
      <c r="E129" s="114" t="s">
        <v>129</v>
      </c>
    </row>
    <row r="130" spans="1:7" s="43" customFormat="1">
      <c r="A130" s="114" t="str">
        <f t="shared" si="2"/>
        <v>X121</v>
      </c>
      <c r="B130" s="131" t="str">
        <f t="shared" si="3"/>
        <v>nonane_cyt = nonane_EXT</v>
      </c>
      <c r="C130" s="59" t="s">
        <v>23852</v>
      </c>
      <c r="D130" s="114"/>
      <c r="E130" s="114" t="s">
        <v>129</v>
      </c>
      <c r="G130"/>
    </row>
    <row r="131" spans="1:7" s="43" customFormat="1">
      <c r="A131" s="114" t="str">
        <f t="shared" si="2"/>
        <v>X122</v>
      </c>
      <c r="B131" s="131" t="str">
        <f t="shared" si="3"/>
        <v>decane_cyt = decane_EXT</v>
      </c>
      <c r="C131" s="59" t="s">
        <v>23853</v>
      </c>
      <c r="D131" s="114"/>
      <c r="E131" s="114" t="s">
        <v>129</v>
      </c>
      <c r="G131"/>
    </row>
    <row r="132" spans="1:7" s="43" customFormat="1">
      <c r="A132" s="114" t="str">
        <f t="shared" si="2"/>
        <v>X123</v>
      </c>
      <c r="B132" s="131" t="str">
        <f t="shared" si="3"/>
        <v>undecane_cyt = undecane_EXT</v>
      </c>
      <c r="C132" s="114" t="s">
        <v>23854</v>
      </c>
      <c r="D132" s="114"/>
      <c r="E132" s="114" t="s">
        <v>129</v>
      </c>
      <c r="G132"/>
    </row>
    <row r="133" spans="1:7" s="43" customFormat="1">
      <c r="A133" s="114" t="str">
        <f t="shared" si="2"/>
        <v>X124</v>
      </c>
      <c r="B133" s="131" t="str">
        <f t="shared" si="3"/>
        <v>dodecane_cyt = dodecane_EXT</v>
      </c>
      <c r="C133" s="114" t="s">
        <v>23855</v>
      </c>
      <c r="D133" s="114"/>
      <c r="E133" s="114" t="s">
        <v>129</v>
      </c>
      <c r="G133"/>
    </row>
    <row r="134" spans="1:7" s="43" customFormat="1">
      <c r="A134" s="114" t="str">
        <f t="shared" si="2"/>
        <v>X125</v>
      </c>
      <c r="B134" s="131" t="str">
        <f t="shared" si="3"/>
        <v>tridecane_cyt = tridecane_EXT</v>
      </c>
      <c r="C134" s="114" t="s">
        <v>23957</v>
      </c>
      <c r="D134" s="114"/>
      <c r="E134" s="114" t="s">
        <v>129</v>
      </c>
      <c r="G134"/>
    </row>
    <row r="135" spans="1:7">
      <c r="A135" s="114" t="str">
        <f t="shared" si="2"/>
        <v>X126</v>
      </c>
      <c r="B135" s="131" t="str">
        <f t="shared" si="3"/>
        <v>tetradecane_cyt = tetradecane_EXT</v>
      </c>
      <c r="C135" s="114" t="s">
        <v>23958</v>
      </c>
      <c r="D135" s="107"/>
      <c r="E135" s="107" t="s">
        <v>129</v>
      </c>
    </row>
    <row r="136" spans="1:7">
      <c r="A136" s="114" t="str">
        <f t="shared" si="2"/>
        <v>X127</v>
      </c>
      <c r="B136" s="131" t="str">
        <f t="shared" si="3"/>
        <v>pentadecane_cyt = pentadecane_EXT</v>
      </c>
      <c r="C136" s="114" t="s">
        <v>23959</v>
      </c>
      <c r="D136" s="107"/>
      <c r="E136" s="107" t="s">
        <v>129</v>
      </c>
    </row>
    <row r="137" spans="1:7">
      <c r="A137" s="114" t="str">
        <f t="shared" si="2"/>
        <v>X128</v>
      </c>
      <c r="B137" s="131" t="str">
        <f t="shared" si="3"/>
        <v>hexadecane_cyt = hexadecane_EXT</v>
      </c>
      <c r="C137" s="114" t="s">
        <v>23960</v>
      </c>
      <c r="D137" s="107"/>
      <c r="E137" s="107" t="s">
        <v>129</v>
      </c>
      <c r="G137" s="43"/>
    </row>
    <row r="138" spans="1:7">
      <c r="A138" s="114" t="str">
        <f t="shared" si="2"/>
        <v>X129</v>
      </c>
      <c r="B138" s="131" t="str">
        <f t="shared" si="3"/>
        <v>heptadecane_cyt = heptadecane_EXT</v>
      </c>
      <c r="C138" s="114" t="s">
        <v>23961</v>
      </c>
      <c r="D138" s="107"/>
      <c r="E138" s="107" t="s">
        <v>129</v>
      </c>
    </row>
    <row r="139" spans="1:7">
      <c r="A139" s="114" t="str">
        <f t="shared" ref="A139:A177" si="4">IF(TYPE(E139)=2,CONCATENATE("X",ROW()-9),"")</f>
        <v>X130</v>
      </c>
      <c r="B139" s="131" t="str">
        <f t="shared" si="3"/>
        <v>2-propanone_cyt = 2-propanone_EXT</v>
      </c>
      <c r="C139" s="114" t="s">
        <v>23935</v>
      </c>
      <c r="D139" s="107"/>
      <c r="E139" s="107" t="s">
        <v>129</v>
      </c>
    </row>
    <row r="140" spans="1:7">
      <c r="A140" s="114" t="str">
        <f t="shared" si="4"/>
        <v>X131</v>
      </c>
      <c r="B140" s="131" t="str">
        <f t="shared" si="3"/>
        <v>2-butanone_cyt = 2-butanone_EXT</v>
      </c>
      <c r="C140" s="59" t="s">
        <v>23813</v>
      </c>
      <c r="D140" s="114"/>
      <c r="E140" s="114" t="s">
        <v>129</v>
      </c>
    </row>
    <row r="141" spans="1:7">
      <c r="A141" s="114" t="str">
        <f t="shared" si="4"/>
        <v>X132</v>
      </c>
      <c r="B141" s="131" t="str">
        <f t="shared" si="3"/>
        <v>2-pentanone_cyt = 2-pentanone_EXT</v>
      </c>
      <c r="C141" s="59" t="s">
        <v>23814</v>
      </c>
      <c r="D141" s="114"/>
      <c r="E141" s="114" t="s">
        <v>129</v>
      </c>
    </row>
    <row r="142" spans="1:7" s="43" customFormat="1">
      <c r="A142" s="114" t="str">
        <f t="shared" si="4"/>
        <v>X133</v>
      </c>
      <c r="B142" s="131" t="str">
        <f t="shared" si="3"/>
        <v>2-hexanone_cyt = 2-hexanone_EXT</v>
      </c>
      <c r="C142" s="59" t="s">
        <v>23815</v>
      </c>
      <c r="D142" s="114"/>
      <c r="E142" s="114" t="s">
        <v>129</v>
      </c>
      <c r="G142"/>
    </row>
    <row r="143" spans="1:7" s="43" customFormat="1">
      <c r="A143" s="114" t="str">
        <f t="shared" si="4"/>
        <v>X134</v>
      </c>
      <c r="B143" s="131" t="str">
        <f t="shared" si="3"/>
        <v>2-heptanone_cyt = 2-heptanone_EXT</v>
      </c>
      <c r="C143" s="59" t="s">
        <v>23816</v>
      </c>
      <c r="D143" s="114"/>
      <c r="E143" s="114" t="s">
        <v>129</v>
      </c>
      <c r="G143"/>
    </row>
    <row r="144" spans="1:7" s="43" customFormat="1">
      <c r="A144" s="114" t="str">
        <f t="shared" si="4"/>
        <v>X135</v>
      </c>
      <c r="B144" s="131" t="str">
        <f t="shared" si="3"/>
        <v>2-octanone_cyt = 2-octanone_EXT</v>
      </c>
      <c r="C144" s="59" t="s">
        <v>23817</v>
      </c>
      <c r="D144" s="114"/>
      <c r="E144" s="114" t="s">
        <v>129</v>
      </c>
      <c r="G144"/>
    </row>
    <row r="145" spans="1:7" s="43" customFormat="1">
      <c r="A145" s="114" t="str">
        <f t="shared" si="4"/>
        <v>X136</v>
      </c>
      <c r="B145" s="131" t="str">
        <f t="shared" si="3"/>
        <v>2-nonanone_cyt = 2-nonanone_EXT</v>
      </c>
      <c r="C145" s="59" t="s">
        <v>23818</v>
      </c>
      <c r="D145" s="114"/>
      <c r="E145" s="114" t="s">
        <v>129</v>
      </c>
      <c r="G145"/>
    </row>
    <row r="146" spans="1:7" s="43" customFormat="1">
      <c r="A146" s="114" t="str">
        <f t="shared" si="4"/>
        <v>X137</v>
      </c>
      <c r="B146" s="131" t="str">
        <f t="shared" si="3"/>
        <v>2-decanone_cyt = 2-decanone_EXT</v>
      </c>
      <c r="C146" s="59" t="s">
        <v>23819</v>
      </c>
      <c r="D146" s="114"/>
      <c r="E146" s="114" t="s">
        <v>129</v>
      </c>
      <c r="G146"/>
    </row>
    <row r="147" spans="1:7">
      <c r="A147" s="114" t="str">
        <f t="shared" si="4"/>
        <v>X138</v>
      </c>
      <c r="B147" s="131" t="str">
        <f t="shared" ref="B147:B183" si="5">CONCATENATE(C147,$C$1,C147,$B$1)</f>
        <v>2-undecanone_cyt = 2-undecanone_EXT</v>
      </c>
      <c r="C147" s="114" t="s">
        <v>23820</v>
      </c>
      <c r="D147" s="107"/>
      <c r="E147" s="107" t="s">
        <v>129</v>
      </c>
    </row>
    <row r="148" spans="1:7">
      <c r="A148" s="114" t="str">
        <f t="shared" si="4"/>
        <v>X139</v>
      </c>
      <c r="B148" s="131" t="str">
        <f t="shared" si="5"/>
        <v>2-dodecanone_cyt = 2-dodecanone_EXT</v>
      </c>
      <c r="C148" s="114" t="s">
        <v>23839</v>
      </c>
      <c r="D148" s="107"/>
      <c r="E148" s="107" t="s">
        <v>129</v>
      </c>
      <c r="F148" s="43" t="s">
        <v>24017</v>
      </c>
    </row>
    <row r="149" spans="1:7">
      <c r="A149" s="114" t="str">
        <f t="shared" si="4"/>
        <v>X140</v>
      </c>
      <c r="B149" s="131" t="str">
        <f t="shared" si="5"/>
        <v>2-tridecanone_cyt = 2-tridecanone_EXT</v>
      </c>
      <c r="C149" s="114" t="s">
        <v>23936</v>
      </c>
      <c r="D149" s="107"/>
      <c r="E149" s="107" t="s">
        <v>129</v>
      </c>
    </row>
    <row r="150" spans="1:7">
      <c r="A150" s="114" t="str">
        <f t="shared" si="4"/>
        <v>X141</v>
      </c>
      <c r="B150" s="131" t="str">
        <f t="shared" si="5"/>
        <v>2-tetradecanone_cyt = 2-tetradecanone_EXT</v>
      </c>
      <c r="C150" s="114" t="s">
        <v>23937</v>
      </c>
      <c r="D150" s="107"/>
      <c r="E150" s="107" t="s">
        <v>129</v>
      </c>
    </row>
    <row r="151" spans="1:7">
      <c r="A151" s="114" t="str">
        <f t="shared" si="4"/>
        <v>X142</v>
      </c>
      <c r="B151" s="131" t="str">
        <f t="shared" si="5"/>
        <v>2-pentadecanone_cyt = 2-pentadecanone_EXT</v>
      </c>
      <c r="C151" s="114" t="s">
        <v>23938</v>
      </c>
      <c r="D151" s="107"/>
      <c r="E151" s="107" t="s">
        <v>129</v>
      </c>
    </row>
    <row r="152" spans="1:7">
      <c r="A152" s="114" t="str">
        <f t="shared" si="4"/>
        <v>X143</v>
      </c>
      <c r="B152" s="131" t="str">
        <f t="shared" si="5"/>
        <v>2-hexadecanone_cyt = 2-hexadecanone_EXT</v>
      </c>
      <c r="C152" s="114" t="s">
        <v>23939</v>
      </c>
      <c r="D152" s="107"/>
      <c r="E152" s="107" t="s">
        <v>129</v>
      </c>
    </row>
    <row r="153" spans="1:7">
      <c r="A153" s="114" t="str">
        <f t="shared" si="4"/>
        <v>X144</v>
      </c>
      <c r="B153" s="131" t="str">
        <f t="shared" si="5"/>
        <v>2-heptadecanone_cyt = 2-heptadecanone_EXT</v>
      </c>
      <c r="C153" s="114" t="s">
        <v>23940</v>
      </c>
      <c r="D153" s="107"/>
      <c r="E153" s="107" t="s">
        <v>129</v>
      </c>
    </row>
    <row r="154" spans="1:7" s="43" customFormat="1">
      <c r="A154" s="130" t="str">
        <f t="shared" si="4"/>
        <v>X145</v>
      </c>
      <c r="B154" s="131" t="str">
        <f t="shared" si="5"/>
        <v>2-propanol_cyt = 2-propanol_EXT</v>
      </c>
      <c r="C154" s="114" t="s">
        <v>23941</v>
      </c>
      <c r="D154" s="130"/>
      <c r="E154" s="130" t="s">
        <v>129</v>
      </c>
      <c r="G154"/>
    </row>
    <row r="155" spans="1:7">
      <c r="A155" s="114" t="str">
        <f t="shared" si="4"/>
        <v>X146</v>
      </c>
      <c r="B155" s="131" t="str">
        <f t="shared" si="5"/>
        <v>2-butanol_cyt = 2-butanol_EXT</v>
      </c>
      <c r="C155" s="114" t="s">
        <v>23942</v>
      </c>
      <c r="D155" s="107"/>
      <c r="E155" s="107" t="s">
        <v>129</v>
      </c>
    </row>
    <row r="156" spans="1:7">
      <c r="A156" s="114" t="str">
        <f t="shared" si="4"/>
        <v>X147</v>
      </c>
      <c r="B156" s="131" t="str">
        <f t="shared" si="5"/>
        <v>2-pentanol_cyt = 2-pentanol_EXT</v>
      </c>
      <c r="C156" s="59" t="s">
        <v>23832</v>
      </c>
      <c r="D156" s="107"/>
      <c r="E156" s="107" t="s">
        <v>129</v>
      </c>
    </row>
    <row r="157" spans="1:7">
      <c r="A157" s="114" t="str">
        <f t="shared" si="4"/>
        <v>X148</v>
      </c>
      <c r="B157" s="131" t="str">
        <f t="shared" si="5"/>
        <v>2-hexanol_cyt = 2-hexanol_EXT</v>
      </c>
      <c r="C157" s="59" t="s">
        <v>23833</v>
      </c>
      <c r="D157" s="107"/>
      <c r="E157" s="107" t="s">
        <v>129</v>
      </c>
    </row>
    <row r="158" spans="1:7">
      <c r="A158" s="114" t="str">
        <f t="shared" si="4"/>
        <v>X149</v>
      </c>
      <c r="B158" s="131" t="str">
        <f t="shared" si="5"/>
        <v>2-heptanol_cyt = 2-heptanol_EXT</v>
      </c>
      <c r="C158" s="59" t="s">
        <v>23834</v>
      </c>
      <c r="D158" s="107"/>
      <c r="E158" s="107" t="s">
        <v>129</v>
      </c>
    </row>
    <row r="159" spans="1:7">
      <c r="A159" s="114" t="str">
        <f t="shared" si="4"/>
        <v>X150</v>
      </c>
      <c r="B159" s="131" t="str">
        <f t="shared" si="5"/>
        <v>2-octanol_cyt = 2-octanol_EXT</v>
      </c>
      <c r="C159" s="59" t="s">
        <v>23835</v>
      </c>
      <c r="D159" s="107"/>
      <c r="E159" s="107" t="s">
        <v>129</v>
      </c>
    </row>
    <row r="160" spans="1:7">
      <c r="A160" s="114" t="str">
        <f t="shared" si="4"/>
        <v>X151</v>
      </c>
      <c r="B160" s="131" t="str">
        <f t="shared" si="5"/>
        <v>2-nonanol_cyt = 2-nonanol_EXT</v>
      </c>
      <c r="C160" s="59" t="s">
        <v>23836</v>
      </c>
      <c r="D160" s="114"/>
      <c r="E160" s="114" t="s">
        <v>129</v>
      </c>
    </row>
    <row r="161" spans="1:5">
      <c r="A161" s="114" t="str">
        <f t="shared" si="4"/>
        <v>X152</v>
      </c>
      <c r="B161" s="131" t="str">
        <f t="shared" si="5"/>
        <v>2-decanol_cyt = 2-decanol_EXT</v>
      </c>
      <c r="C161" s="59" t="s">
        <v>23837</v>
      </c>
      <c r="D161" s="114"/>
      <c r="E161" s="114" t="s">
        <v>129</v>
      </c>
    </row>
    <row r="162" spans="1:5">
      <c r="A162" s="114" t="str">
        <f t="shared" si="4"/>
        <v>X153</v>
      </c>
      <c r="B162" s="131" t="str">
        <f t="shared" si="5"/>
        <v>2-undecanol_cyt = 2-undecanol_EXT</v>
      </c>
      <c r="C162" s="114" t="s">
        <v>23838</v>
      </c>
      <c r="D162" s="114"/>
      <c r="E162" s="114" t="s">
        <v>129</v>
      </c>
    </row>
    <row r="163" spans="1:5">
      <c r="A163" s="114" t="str">
        <f t="shared" si="4"/>
        <v>X154</v>
      </c>
      <c r="B163" s="131" t="str">
        <f t="shared" si="5"/>
        <v>2-dodecanol_cyt = 2-dodecanol_EXT</v>
      </c>
      <c r="C163" s="114" t="s">
        <v>23840</v>
      </c>
      <c r="D163" s="114"/>
      <c r="E163" s="114" t="s">
        <v>129</v>
      </c>
    </row>
    <row r="164" spans="1:5">
      <c r="A164" s="114" t="str">
        <f t="shared" si="4"/>
        <v>X155</v>
      </c>
      <c r="B164" s="131" t="str">
        <f t="shared" si="5"/>
        <v>2-tridecanol_cyt = 2-tridecanol_EXT</v>
      </c>
      <c r="C164" s="114" t="s">
        <v>23943</v>
      </c>
      <c r="D164" s="114"/>
      <c r="E164" s="114" t="s">
        <v>129</v>
      </c>
    </row>
    <row r="165" spans="1:5">
      <c r="A165" s="114" t="str">
        <f t="shared" si="4"/>
        <v>X156</v>
      </c>
      <c r="B165" s="131" t="str">
        <f t="shared" si="5"/>
        <v>2-tetradecanol_cyt = 2-tetradecanol_EXT</v>
      </c>
      <c r="C165" s="114" t="s">
        <v>23944</v>
      </c>
      <c r="D165" s="114"/>
      <c r="E165" s="114" t="s">
        <v>129</v>
      </c>
    </row>
    <row r="166" spans="1:5">
      <c r="A166" s="114" t="str">
        <f t="shared" si="4"/>
        <v>X157</v>
      </c>
      <c r="B166" s="131" t="str">
        <f t="shared" si="5"/>
        <v>2-pentadecanol_cyt = 2-pentadecanol_EXT</v>
      </c>
      <c r="C166" s="114" t="s">
        <v>23945</v>
      </c>
      <c r="D166" s="114"/>
      <c r="E166" s="114" t="s">
        <v>129</v>
      </c>
    </row>
    <row r="167" spans="1:5">
      <c r="A167" s="114" t="str">
        <f t="shared" si="4"/>
        <v>X158</v>
      </c>
      <c r="B167" s="131" t="str">
        <f t="shared" si="5"/>
        <v>2-hexadecanol_cyt = 2-hexadecanol_EXT</v>
      </c>
      <c r="C167" s="114" t="s">
        <v>23946</v>
      </c>
      <c r="D167" s="114"/>
      <c r="E167" s="114" t="s">
        <v>129</v>
      </c>
    </row>
    <row r="168" spans="1:5">
      <c r="A168" s="131" t="str">
        <f t="shared" si="4"/>
        <v>X159</v>
      </c>
      <c r="B168" s="131" t="str">
        <f t="shared" si="5"/>
        <v>2-heptadecanol_cyt = 2-heptadecanol_EXT</v>
      </c>
      <c r="C168" s="114" t="s">
        <v>23947</v>
      </c>
      <c r="E168" s="131" t="s">
        <v>129</v>
      </c>
    </row>
    <row r="169" spans="1:5">
      <c r="A169" s="131" t="str">
        <f t="shared" si="4"/>
        <v>X160</v>
      </c>
      <c r="B169" s="131" t="str">
        <f t="shared" si="5"/>
        <v>2-propene_cyt = 2-propene_EXT</v>
      </c>
      <c r="C169" s="114" t="s">
        <v>23948</v>
      </c>
      <c r="E169" s="131" t="s">
        <v>129</v>
      </c>
    </row>
    <row r="170" spans="1:5">
      <c r="A170" s="131" t="str">
        <f t="shared" si="4"/>
        <v>X161</v>
      </c>
      <c r="B170" s="131" t="str">
        <f t="shared" si="5"/>
        <v>2-butene_cyt = 2-butene_EXT</v>
      </c>
      <c r="C170" s="114" t="s">
        <v>23949</v>
      </c>
      <c r="E170" s="131" t="s">
        <v>129</v>
      </c>
    </row>
    <row r="171" spans="1:5">
      <c r="A171" s="131" t="str">
        <f t="shared" si="4"/>
        <v>X162</v>
      </c>
      <c r="B171" s="131" t="str">
        <f t="shared" si="5"/>
        <v>2-pentene_cyt = 2-pentene_EXT</v>
      </c>
      <c r="C171" s="59" t="s">
        <v>23841</v>
      </c>
      <c r="E171" s="131" t="s">
        <v>129</v>
      </c>
    </row>
    <row r="172" spans="1:5">
      <c r="A172" s="131" t="str">
        <f t="shared" si="4"/>
        <v>X163</v>
      </c>
      <c r="B172" s="131" t="str">
        <f t="shared" si="5"/>
        <v>2-hexene_cyt = 2-hexene_EXT</v>
      </c>
      <c r="C172" s="59" t="s">
        <v>23842</v>
      </c>
      <c r="E172" s="131" t="s">
        <v>129</v>
      </c>
    </row>
    <row r="173" spans="1:5">
      <c r="A173" s="131" t="str">
        <f t="shared" si="4"/>
        <v>X164</v>
      </c>
      <c r="B173" s="131" t="str">
        <f t="shared" si="5"/>
        <v>2-heptene_cyt = 2-heptene_EXT</v>
      </c>
      <c r="C173" s="59" t="s">
        <v>23843</v>
      </c>
      <c r="E173" s="131" t="s">
        <v>129</v>
      </c>
    </row>
    <row r="174" spans="1:5">
      <c r="A174" s="131" t="str">
        <f t="shared" si="4"/>
        <v>X165</v>
      </c>
      <c r="B174" s="131" t="str">
        <f t="shared" si="5"/>
        <v>2-octene_cyt = 2-octene_EXT</v>
      </c>
      <c r="C174" s="59" t="s">
        <v>23844</v>
      </c>
      <c r="E174" s="131" t="s">
        <v>129</v>
      </c>
    </row>
    <row r="175" spans="1:5">
      <c r="A175" s="131" t="str">
        <f t="shared" si="4"/>
        <v>X166</v>
      </c>
      <c r="B175" s="131" t="str">
        <f t="shared" si="5"/>
        <v>2-nonene_cyt = 2-nonene_EXT</v>
      </c>
      <c r="C175" s="59" t="s">
        <v>23845</v>
      </c>
      <c r="E175" s="131" t="s">
        <v>129</v>
      </c>
    </row>
    <row r="176" spans="1:5">
      <c r="A176" s="131" t="str">
        <f t="shared" si="4"/>
        <v>X167</v>
      </c>
      <c r="B176" s="131" t="str">
        <f t="shared" si="5"/>
        <v>2-decene_cyt = 2-decene_EXT</v>
      </c>
      <c r="C176" s="59" t="s">
        <v>23846</v>
      </c>
      <c r="E176" s="131" t="s">
        <v>129</v>
      </c>
    </row>
    <row r="177" spans="1:5">
      <c r="A177" s="131" t="str">
        <f t="shared" si="4"/>
        <v>X168</v>
      </c>
      <c r="B177" s="131" t="str">
        <f t="shared" si="5"/>
        <v>2-undecene_cyt = 2-undecene_EXT</v>
      </c>
      <c r="C177" s="114" t="s">
        <v>23847</v>
      </c>
      <c r="E177" s="131" t="s">
        <v>129</v>
      </c>
    </row>
    <row r="178" spans="1:5">
      <c r="A178" s="131" t="str">
        <f t="shared" ref="A178:A183" si="6">IF(TYPE(E178)=2,CONCATENATE("X",ROW()-9),"")</f>
        <v>X169</v>
      </c>
      <c r="B178" s="131" t="str">
        <f t="shared" si="5"/>
        <v>2-dodecene_cyt = 2-dodecene_EXT</v>
      </c>
      <c r="C178" s="114" t="s">
        <v>23848</v>
      </c>
      <c r="E178" s="131" t="s">
        <v>129</v>
      </c>
    </row>
    <row r="179" spans="1:5">
      <c r="A179" s="131" t="str">
        <f t="shared" si="6"/>
        <v>X170</v>
      </c>
      <c r="B179" s="131" t="str">
        <f t="shared" si="5"/>
        <v>2-tridecene_cyt = 2-tridecene_EXT</v>
      </c>
      <c r="C179" s="114" t="s">
        <v>23950</v>
      </c>
      <c r="E179" s="131" t="s">
        <v>129</v>
      </c>
    </row>
    <row r="180" spans="1:5">
      <c r="A180" s="131" t="str">
        <f t="shared" si="6"/>
        <v>X171</v>
      </c>
      <c r="B180" s="131" t="str">
        <f t="shared" si="5"/>
        <v>2-tetradecene_cyt = 2-tetradecene_EXT</v>
      </c>
      <c r="C180" s="114" t="s">
        <v>23951</v>
      </c>
      <c r="E180" s="131" t="s">
        <v>129</v>
      </c>
    </row>
    <row r="181" spans="1:5">
      <c r="A181" s="131" t="str">
        <f t="shared" si="6"/>
        <v>X172</v>
      </c>
      <c r="B181" s="131" t="str">
        <f t="shared" si="5"/>
        <v>2-pentadecene_cyt = 2-pentadecene_EXT</v>
      </c>
      <c r="C181" s="114" t="s">
        <v>23952</v>
      </c>
      <c r="E181" s="131" t="s">
        <v>129</v>
      </c>
    </row>
    <row r="182" spans="1:5">
      <c r="A182" s="131" t="str">
        <f t="shared" si="6"/>
        <v>X173</v>
      </c>
      <c r="B182" s="131" t="str">
        <f t="shared" si="5"/>
        <v>2-hexadecene_cyt = 2-hexadecene_EXT</v>
      </c>
      <c r="C182" s="114" t="s">
        <v>23953</v>
      </c>
      <c r="E182" s="131" t="s">
        <v>129</v>
      </c>
    </row>
    <row r="183" spans="1:5">
      <c r="A183" s="131" t="str">
        <f t="shared" si="6"/>
        <v>X174</v>
      </c>
      <c r="B183" s="131" t="str">
        <f t="shared" si="5"/>
        <v>2-heptadecene_cyt = 2-heptadecene_EXT</v>
      </c>
      <c r="C183" s="114" t="s">
        <v>23954</v>
      </c>
      <c r="E183" s="131" t="s">
        <v>129</v>
      </c>
    </row>
    <row r="184" spans="1:5">
      <c r="A184" s="131"/>
      <c r="B184" s="131"/>
      <c r="E184" s="131"/>
    </row>
    <row r="185" spans="1:5">
      <c r="A185" s="131"/>
      <c r="B185" s="131"/>
      <c r="E185" s="131"/>
    </row>
    <row r="186" spans="1:5">
      <c r="A186" s="131"/>
      <c r="B186" s="131"/>
      <c r="E186" s="131"/>
    </row>
    <row r="187" spans="1:5">
      <c r="A187" s="131"/>
      <c r="B187" s="131"/>
      <c r="E187" s="131"/>
    </row>
    <row r="188" spans="1:5">
      <c r="A188" s="131"/>
      <c r="B188" s="131"/>
      <c r="E188" s="131"/>
    </row>
  </sheetData>
  <mergeCells count="1">
    <mergeCell ref="K1:O1"/>
  </mergeCells>
  <hyperlinks>
    <hyperlink ref="M4" r:id="rId1" display="http://img.jgi.doe.gov/cgi-bin/pub/main.cgi?exportGenes=1&amp;exportType=nucleic&amp;gene_oid=640409453&amp;up_stream=0&amp;down_stream=0"/>
    <hyperlink ref="L4" r:id="rId2" display="http://img.jgi.doe.gov/cgi-bin/pub/main.cgi?section=GeneDetail&amp;page=geneDetail&amp;gene_oid=640409453"/>
    <hyperlink ref="L5" r:id="rId3" display="http://img.jgi.doe.gov/cgi-bin/pub/main.cgi?section=GeneDetail&amp;page=geneDetail&amp;gene_oid=640402199"/>
    <hyperlink ref="M5" r:id="rId4" display="http://img.jgi.doe.gov/cgi-bin/pub/main.cgi?exportGenes=1&amp;exportType=nucleic&amp;gene_oid=640402199&amp;up_stream=0&amp;down_stream=0"/>
    <hyperlink ref="L6" r:id="rId5" display="http://img.jgi.doe.gov/cgi-bin/pub/main.cgi?section=GeneDetail&amp;page=geneDetail&amp;gene_oid=638262921"/>
    <hyperlink ref="M6" r:id="rId6" display="http://img.jgi.doe.gov/cgi-bin/pub/main.cgi?exportGenes=1&amp;exportType=nucleic&amp;gene_oid=638262921&amp;up_stream=0&amp;down_stream=0"/>
    <hyperlink ref="L7" r:id="rId7" display="http://img.jgi.doe.gov/cgi-bin/pub/main.cgi?section=GeneDetail&amp;page=geneDetail&amp;gene_oid=638261988"/>
    <hyperlink ref="M7" r:id="rId8" display="http://img.jgi.doe.gov/cgi-bin/pub/main.cgi?exportGenes=1&amp;exportType=nucleic&amp;gene_oid=638261988&amp;up_stream=0&amp;down_stream=0"/>
    <hyperlink ref="L8" r:id="rId9" display="http://img.jgi.doe.gov/cgi-bin/pub/main.cgi?section=GeneDetail&amp;page=geneDetail&amp;gene_oid=638266712"/>
    <hyperlink ref="M8" r:id="rId10" display="http://img.jgi.doe.gov/cgi-bin/pub/main.cgi?exportGenes=1&amp;exportType=nucleic&amp;gene_oid=638266712&amp;up_stream=0&amp;down_stream=0"/>
  </hyperlinks>
  <pageMargins left="0.7" right="0.7" top="0.75" bottom="0.75" header="0.3" footer="0.3"/>
  <pageSetup orientation="portrait" r:id="rId1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Q187"/>
  <sheetViews>
    <sheetView zoomScale="70" zoomScaleNormal="70" workbookViewId="0">
      <selection activeCell="C12" sqref="C12"/>
    </sheetView>
  </sheetViews>
  <sheetFormatPr defaultRowHeight="15"/>
  <cols>
    <col min="1" max="1" width="9.140625" style="43"/>
    <col min="2" max="2" width="57.5703125" style="43" bestFit="1" customWidth="1"/>
    <col min="3" max="3" width="33.42578125" style="43" bestFit="1" customWidth="1"/>
    <col min="4" max="11" width="9.140625" style="43"/>
    <col min="12" max="12" width="11.5703125" style="43" customWidth="1"/>
    <col min="13" max="16384" width="9.140625" style="43"/>
  </cols>
  <sheetData>
    <row r="1" spans="1:17">
      <c r="A1" s="134" t="str">
        <f>IF(TYPE(E1)=2,CONCATENATE("H",ROW()),"")</f>
        <v/>
      </c>
      <c r="B1" s="134" t="s">
        <v>23856</v>
      </c>
      <c r="C1" s="134" t="s">
        <v>24245</v>
      </c>
      <c r="D1" s="134" t="s">
        <v>25214</v>
      </c>
      <c r="E1" s="134"/>
      <c r="K1" s="136" t="s">
        <v>12</v>
      </c>
      <c r="L1" s="136"/>
      <c r="M1" s="136"/>
      <c r="N1" s="136"/>
      <c r="O1" s="136"/>
    </row>
    <row r="2" spans="1:17">
      <c r="K2" s="133"/>
      <c r="L2" s="133"/>
      <c r="M2" s="133"/>
      <c r="N2" s="133"/>
      <c r="O2" s="133"/>
    </row>
    <row r="3" spans="1:17">
      <c r="A3" s="43" t="s">
        <v>1</v>
      </c>
      <c r="B3" s="43" t="s">
        <v>0</v>
      </c>
      <c r="C3" s="43" t="s">
        <v>2</v>
      </c>
      <c r="D3" s="43" t="s">
        <v>3</v>
      </c>
      <c r="E3" s="43" t="s">
        <v>4</v>
      </c>
      <c r="F3" s="43" t="s">
        <v>5</v>
      </c>
      <c r="G3" s="43" t="s">
        <v>6</v>
      </c>
      <c r="H3" s="43" t="s">
        <v>7</v>
      </c>
      <c r="I3" s="43" t="s">
        <v>8</v>
      </c>
      <c r="J3" s="43" t="s">
        <v>13</v>
      </c>
      <c r="K3" s="43" t="s">
        <v>9</v>
      </c>
      <c r="L3" s="43" t="s">
        <v>36</v>
      </c>
      <c r="M3" s="43" t="s">
        <v>10</v>
      </c>
      <c r="N3" s="43" t="s">
        <v>91</v>
      </c>
      <c r="O3" s="43" t="s">
        <v>11</v>
      </c>
    </row>
    <row r="4" spans="1:17">
      <c r="B4" s="43" t="s">
        <v>24243</v>
      </c>
      <c r="C4" s="43" t="s">
        <v>97</v>
      </c>
      <c r="D4" s="43" t="s">
        <v>80</v>
      </c>
      <c r="E4" s="43" t="s">
        <v>79</v>
      </c>
      <c r="F4" s="44" t="s">
        <v>81</v>
      </c>
      <c r="G4" s="43" t="s">
        <v>99</v>
      </c>
      <c r="H4" s="43">
        <v>5</v>
      </c>
      <c r="J4" s="43" t="s">
        <v>93</v>
      </c>
      <c r="K4" s="43">
        <v>2</v>
      </c>
      <c r="L4" s="1">
        <v>640409453</v>
      </c>
      <c r="M4" s="1" t="s">
        <v>90</v>
      </c>
      <c r="N4" s="2">
        <v>0.64</v>
      </c>
      <c r="O4" s="3">
        <v>0</v>
      </c>
      <c r="Q4" s="43" t="s">
        <v>92</v>
      </c>
    </row>
    <row r="5" spans="1:17">
      <c r="D5" s="43" t="s">
        <v>80</v>
      </c>
      <c r="E5" s="43" t="s">
        <v>82</v>
      </c>
      <c r="F5" s="44" t="s">
        <v>83</v>
      </c>
      <c r="G5" s="43" t="s">
        <v>99</v>
      </c>
      <c r="H5" s="43" t="s">
        <v>99</v>
      </c>
      <c r="J5" s="43" t="s">
        <v>93</v>
      </c>
      <c r="K5" s="43">
        <v>2</v>
      </c>
      <c r="L5" s="1">
        <v>640402199</v>
      </c>
      <c r="M5" s="1" t="s">
        <v>94</v>
      </c>
      <c r="N5" s="2">
        <v>0.43</v>
      </c>
      <c r="O5" s="3">
        <v>0</v>
      </c>
    </row>
    <row r="6" spans="1:17">
      <c r="D6" s="43" t="s">
        <v>80</v>
      </c>
      <c r="E6" s="43" t="s">
        <v>84</v>
      </c>
      <c r="F6" s="44" t="s">
        <v>85</v>
      </c>
      <c r="G6" s="43" t="s">
        <v>99</v>
      </c>
      <c r="H6" s="43" t="s">
        <v>99</v>
      </c>
      <c r="J6" s="43" t="s">
        <v>93</v>
      </c>
      <c r="K6" s="43">
        <v>1</v>
      </c>
      <c r="L6" s="1">
        <v>638262921</v>
      </c>
      <c r="M6" s="1" t="s">
        <v>95</v>
      </c>
      <c r="N6" s="2">
        <v>0.44</v>
      </c>
      <c r="O6" s="3">
        <v>0</v>
      </c>
    </row>
    <row r="7" spans="1:17">
      <c r="D7" s="43" t="s">
        <v>80</v>
      </c>
      <c r="E7" s="43" t="s">
        <v>86</v>
      </c>
      <c r="F7" s="44" t="s">
        <v>87</v>
      </c>
      <c r="G7" s="43" t="s">
        <v>99</v>
      </c>
      <c r="H7" s="43" t="s">
        <v>99</v>
      </c>
      <c r="J7" s="43" t="s">
        <v>93</v>
      </c>
      <c r="K7" s="43">
        <v>1</v>
      </c>
      <c r="L7" s="1">
        <v>638261988</v>
      </c>
      <c r="M7" s="1" t="s">
        <v>96</v>
      </c>
      <c r="N7" s="2">
        <v>0.49</v>
      </c>
      <c r="O7" s="3">
        <v>0</v>
      </c>
    </row>
    <row r="8" spans="1:17">
      <c r="D8" s="43" t="s">
        <v>80</v>
      </c>
      <c r="E8" s="43" t="s">
        <v>88</v>
      </c>
      <c r="F8" s="44" t="s">
        <v>89</v>
      </c>
      <c r="G8" s="43" t="s">
        <v>99</v>
      </c>
      <c r="H8" s="43" t="s">
        <v>99</v>
      </c>
      <c r="J8" s="43" t="s">
        <v>93</v>
      </c>
      <c r="K8" s="43">
        <v>1</v>
      </c>
      <c r="L8" s="1">
        <v>638266712</v>
      </c>
      <c r="M8" s="1" t="s">
        <v>98</v>
      </c>
      <c r="N8" s="2">
        <v>0.42</v>
      </c>
      <c r="O8" s="3">
        <v>0</v>
      </c>
    </row>
    <row r="10" spans="1:17">
      <c r="A10" s="134" t="str">
        <f>IF(TYPE(E10)=2,CONCATENATE("X",ROW()-9),"")</f>
        <v>X1</v>
      </c>
      <c r="B10" s="43" t="s">
        <v>24246</v>
      </c>
      <c r="C10" s="43" t="s">
        <v>792</v>
      </c>
      <c r="E10" s="43" t="s">
        <v>129</v>
      </c>
    </row>
    <row r="11" spans="1:17">
      <c r="A11" s="134" t="str">
        <f t="shared" ref="A11:A74" si="0">IF(TYPE(E11)=2,CONCATENATE("X",ROW()-9),"")</f>
        <v>X2</v>
      </c>
      <c r="B11" s="43" t="s">
        <v>24247</v>
      </c>
      <c r="C11" s="43" t="s">
        <v>819</v>
      </c>
      <c r="E11" s="43" t="s">
        <v>129</v>
      </c>
    </row>
    <row r="12" spans="1:17">
      <c r="A12" s="134" t="str">
        <f t="shared" si="0"/>
        <v>X3</v>
      </c>
      <c r="B12" s="43" t="s">
        <v>24248</v>
      </c>
      <c r="C12" s="43" t="s">
        <v>794</v>
      </c>
      <c r="E12" s="43" t="s">
        <v>129</v>
      </c>
    </row>
    <row r="13" spans="1:17">
      <c r="A13" s="134" t="str">
        <f t="shared" si="0"/>
        <v>X4</v>
      </c>
      <c r="B13" s="43" t="s">
        <v>24249</v>
      </c>
      <c r="C13" s="43" t="s">
        <v>795</v>
      </c>
      <c r="E13" s="43" t="s">
        <v>129</v>
      </c>
    </row>
    <row r="14" spans="1:17">
      <c r="A14" s="134" t="str">
        <f t="shared" si="0"/>
        <v>X5</v>
      </c>
      <c r="B14" s="43" t="s">
        <v>24250</v>
      </c>
      <c r="C14" s="43" t="s">
        <v>22888</v>
      </c>
      <c r="E14" s="43" t="s">
        <v>129</v>
      </c>
    </row>
    <row r="15" spans="1:17">
      <c r="A15" s="134" t="str">
        <f t="shared" si="0"/>
        <v>X6</v>
      </c>
      <c r="B15" s="43" t="s">
        <v>24251</v>
      </c>
      <c r="C15" s="43" t="s">
        <v>787</v>
      </c>
      <c r="E15" s="43" t="s">
        <v>784</v>
      </c>
    </row>
    <row r="16" spans="1:17">
      <c r="A16" s="134" t="str">
        <f t="shared" si="0"/>
        <v>X7</v>
      </c>
      <c r="B16" s="43" t="s">
        <v>24244</v>
      </c>
      <c r="C16" s="43" t="s">
        <v>788</v>
      </c>
      <c r="E16" s="43" t="s">
        <v>784</v>
      </c>
    </row>
    <row r="17" spans="1:6">
      <c r="A17" s="134" t="str">
        <f t="shared" si="0"/>
        <v>X8</v>
      </c>
      <c r="B17" s="43" t="s">
        <v>24252</v>
      </c>
      <c r="C17" s="43" t="s">
        <v>789</v>
      </c>
      <c r="E17" s="43" t="s">
        <v>784</v>
      </c>
    </row>
    <row r="18" spans="1:6">
      <c r="A18" s="134" t="str">
        <f t="shared" si="0"/>
        <v>X9</v>
      </c>
      <c r="B18" s="134" t="e">
        <f>CONCATENATE("1 ",C18,$C$1,Reacts!AA403," ",$D$1)</f>
        <v>#N/A</v>
      </c>
      <c r="C18" s="134" t="s">
        <v>23677</v>
      </c>
      <c r="D18" s="134"/>
      <c r="E18" s="134" t="s">
        <v>129</v>
      </c>
    </row>
    <row r="19" spans="1:6">
      <c r="A19" s="134" t="str">
        <f t="shared" si="0"/>
        <v>X10</v>
      </c>
      <c r="B19" s="134" t="str">
        <f>CONCATENATE("1 ",C19,$C$1,Reacts!AA404," ",$D$1)</f>
        <v>1 2-nonenal_cyt = 8 CmolHCs_cyt</v>
      </c>
      <c r="C19" s="134" t="s">
        <v>23678</v>
      </c>
      <c r="D19" s="134"/>
      <c r="E19" s="134" t="s">
        <v>129</v>
      </c>
    </row>
    <row r="20" spans="1:6">
      <c r="A20" s="134" t="str">
        <f t="shared" si="0"/>
        <v>X11</v>
      </c>
      <c r="B20" s="134" t="str">
        <f>CONCATENATE("1 ",C20,$C$1,Reacts!AA405," ",$D$1)</f>
        <v>1 3-octanol_cyt = 9 CmolHCs_cyt</v>
      </c>
      <c r="C20" s="134" t="s">
        <v>23781</v>
      </c>
      <c r="D20" s="134"/>
      <c r="E20" s="134" t="s">
        <v>129</v>
      </c>
    </row>
    <row r="21" spans="1:6">
      <c r="A21" s="134" t="str">
        <f t="shared" si="0"/>
        <v>X12</v>
      </c>
      <c r="B21" s="134" t="str">
        <f>CONCATENATE("1 ",C21,$C$1,Reacts!AA406," ",$D$1)</f>
        <v>1 3-octanone_cyt = 8 CmolHCs_cyt</v>
      </c>
      <c r="C21" s="134" t="s">
        <v>23782</v>
      </c>
      <c r="D21" s="134"/>
      <c r="E21" s="134" t="s">
        <v>129</v>
      </c>
    </row>
    <row r="22" spans="1:6">
      <c r="A22" s="134" t="str">
        <f t="shared" si="0"/>
        <v>X13</v>
      </c>
      <c r="B22" s="134" t="str">
        <f>CONCATENATE("1 ",C22,$C$1,Reacts!AA407," ",$D$1)</f>
        <v>1 3-octene_cyt = 8 CmolHCs_cyt</v>
      </c>
      <c r="C22" s="134" t="s">
        <v>23783</v>
      </c>
      <c r="D22" s="134"/>
      <c r="E22" s="134" t="s">
        <v>129</v>
      </c>
    </row>
    <row r="23" spans="1:6">
      <c r="A23" s="134" t="str">
        <f t="shared" si="0"/>
        <v>X14</v>
      </c>
      <c r="B23" s="134" t="str">
        <f>CONCATENATE("1 ",C23,$C$1,Reacts!AA408," ",$D$1)</f>
        <v>1 phenylacetaldehyde_cyt = 8 CmolHCs_cyt</v>
      </c>
      <c r="C23" s="134" t="s">
        <v>23680</v>
      </c>
      <c r="D23" s="134"/>
      <c r="E23" s="134" t="s">
        <v>129</v>
      </c>
    </row>
    <row r="24" spans="1:6">
      <c r="A24" s="134" t="str">
        <f t="shared" si="0"/>
        <v>X15</v>
      </c>
      <c r="B24" s="134" t="str">
        <f>CONCATENATE("1 ",C24,$C$1,Reacts!AA409," ",$D$1)</f>
        <v>1 indole-3-acetaldehyde_cyt = 8 CmolHCs_cyt</v>
      </c>
      <c r="C24" s="134" t="s">
        <v>25100</v>
      </c>
      <c r="D24" s="134"/>
      <c r="E24" s="134" t="s">
        <v>129</v>
      </c>
    </row>
    <row r="25" spans="1:6">
      <c r="A25" s="134" t="str">
        <f t="shared" si="0"/>
        <v>X16</v>
      </c>
      <c r="B25" s="134" t="str">
        <f>CONCATENATE("1 ",C25,$C$1,Reacts!AA410," ",$D$1)</f>
        <v>1 4-hydroxyphenylacetaldehyde_cyt = 10 CmolHCs_cyt</v>
      </c>
      <c r="C25" s="134" t="s">
        <v>25101</v>
      </c>
      <c r="D25" s="134"/>
      <c r="E25" s="134" t="s">
        <v>129</v>
      </c>
    </row>
    <row r="26" spans="1:6">
      <c r="A26" s="134" t="str">
        <f t="shared" si="0"/>
        <v>X17</v>
      </c>
      <c r="B26" s="134" t="str">
        <f>CONCATENATE("1 ",C26,$C$1,Reacts!AA411," ",$D$1)</f>
        <v>1 benzal_cyt = 8 CmolHCs_cyt</v>
      </c>
      <c r="C26" s="134" t="s">
        <v>23786</v>
      </c>
      <c r="D26" s="134"/>
      <c r="E26" s="134" t="s">
        <v>129</v>
      </c>
    </row>
    <row r="27" spans="1:6">
      <c r="A27" s="134" t="str">
        <f t="shared" si="0"/>
        <v>X18</v>
      </c>
      <c r="B27" s="134" t="str">
        <f>CONCATENATE("1 ",C27,$C$1,Reacts!AA412," ",$D$1)</f>
        <v>1 2-methyl-propanal_cyt = 7 CmolHCs_cyt</v>
      </c>
      <c r="C27" s="134" t="s">
        <v>25097</v>
      </c>
      <c r="D27" s="134"/>
      <c r="E27" s="134" t="s">
        <v>129</v>
      </c>
    </row>
    <row r="28" spans="1:6">
      <c r="A28" s="134" t="str">
        <f t="shared" si="0"/>
        <v>X19</v>
      </c>
      <c r="B28" s="134" t="str">
        <f>CONCATENATE("1 ",C28,$C$1,Reacts!AA413," ",$D$1)</f>
        <v>1 3-methyl-butanal_cyt = 4 CmolHCs_cyt</v>
      </c>
      <c r="C28" s="134" t="s">
        <v>25098</v>
      </c>
      <c r="D28" s="134"/>
      <c r="E28" s="134" t="s">
        <v>129</v>
      </c>
      <c r="F28" s="43" t="s">
        <v>24016</v>
      </c>
    </row>
    <row r="29" spans="1:6">
      <c r="A29" s="134" t="str">
        <f t="shared" si="0"/>
        <v>X20</v>
      </c>
      <c r="B29" s="134" t="str">
        <f>CONCATENATE("1 ",C29,$C$1,Reacts!AA414," ",$D$1)</f>
        <v>1 2-methyl-butanal_cyt = 5 CmolHCs_cyt</v>
      </c>
      <c r="C29" s="134" t="s">
        <v>25099</v>
      </c>
      <c r="D29" s="134"/>
      <c r="E29" s="134" t="s">
        <v>129</v>
      </c>
    </row>
    <row r="30" spans="1:6">
      <c r="A30" s="134" t="str">
        <f t="shared" si="0"/>
        <v>X21</v>
      </c>
      <c r="B30" s="134" t="str">
        <f>CONCATENATE("1 ",C30,$C$1,Reacts!AA415," ",$D$1)</f>
        <v>1 3-methylthiopropanal_cyt = 5 CmolHCs_cyt</v>
      </c>
      <c r="C30" s="134" t="s">
        <v>25102</v>
      </c>
      <c r="D30" s="134"/>
      <c r="E30" s="134" t="s">
        <v>129</v>
      </c>
    </row>
    <row r="31" spans="1:6">
      <c r="A31" s="134" t="str">
        <f t="shared" si="0"/>
        <v>X22</v>
      </c>
      <c r="B31" s="134" t="s">
        <v>25217</v>
      </c>
      <c r="C31" s="134" t="s">
        <v>791</v>
      </c>
      <c r="D31" s="134"/>
      <c r="E31" s="134" t="s">
        <v>129</v>
      </c>
    </row>
    <row r="32" spans="1:6">
      <c r="A32" s="134" t="str">
        <f t="shared" si="0"/>
        <v>X23</v>
      </c>
      <c r="B32" s="134" t="str">
        <f>CONCATENATE("1 ",C32,$C$1,Reacts!AA417," ",$D$1)</f>
        <v>1 propanal_cyt = 2 CmolHCs_cyt</v>
      </c>
      <c r="C32" s="134" t="s">
        <v>23788</v>
      </c>
      <c r="D32" s="134"/>
      <c r="E32" s="134" t="s">
        <v>129</v>
      </c>
    </row>
    <row r="33" spans="1:5">
      <c r="A33" s="134" t="str">
        <f t="shared" si="0"/>
        <v>X24</v>
      </c>
      <c r="B33" s="134" t="str">
        <f>CONCATENATE("1 ",C33,$C$1,Reacts!AA418," ",$D$1)</f>
        <v>1 butanal_cyt = 3 CmolHCs_cyt</v>
      </c>
      <c r="C33" s="134" t="s">
        <v>23790</v>
      </c>
      <c r="D33" s="134"/>
      <c r="E33" s="134" t="s">
        <v>129</v>
      </c>
    </row>
    <row r="34" spans="1:5">
      <c r="A34" s="134" t="str">
        <f t="shared" si="0"/>
        <v>X25</v>
      </c>
      <c r="B34" s="134" t="str">
        <f>CONCATENATE("1 ",C34,$C$1,Reacts!AA419," ",$D$1)</f>
        <v>1 pentanal_cyt = 4 CmolHCs_cyt</v>
      </c>
      <c r="C34" s="134" t="s">
        <v>23792</v>
      </c>
      <c r="D34" s="134"/>
      <c r="E34" s="134" t="s">
        <v>129</v>
      </c>
    </row>
    <row r="35" spans="1:5">
      <c r="A35" s="134" t="str">
        <f t="shared" si="0"/>
        <v>X26</v>
      </c>
      <c r="B35" s="134" t="str">
        <f>CONCATENATE("1 ",C35,$C$1,Reacts!AA420," ",$D$1)</f>
        <v>1 hexanal_cyt = 5 CmolHCs_cyt</v>
      </c>
      <c r="C35" s="134" t="s">
        <v>23794</v>
      </c>
      <c r="D35" s="134"/>
      <c r="E35" s="134" t="s">
        <v>129</v>
      </c>
    </row>
    <row r="36" spans="1:5">
      <c r="A36" s="134" t="str">
        <f t="shared" si="0"/>
        <v>X27</v>
      </c>
      <c r="B36" s="134" t="str">
        <f>CONCATENATE("1 ",C36,$C$1,Reacts!AA421," ",$D$1)</f>
        <v>1 heptanal_cyt = 6 CmolHCs_cyt</v>
      </c>
      <c r="C36" s="134" t="s">
        <v>23796</v>
      </c>
      <c r="D36" s="134"/>
      <c r="E36" s="134" t="s">
        <v>129</v>
      </c>
    </row>
    <row r="37" spans="1:5">
      <c r="A37" s="134" t="str">
        <f t="shared" si="0"/>
        <v>X28</v>
      </c>
      <c r="B37" s="134" t="str">
        <f>CONCATENATE("1 ",C37,$C$1,Reacts!AA422," ",$D$1)</f>
        <v>1 octanal_cyt = 7 CmolHCs_cyt</v>
      </c>
      <c r="C37" s="134" t="s">
        <v>23798</v>
      </c>
      <c r="D37" s="134"/>
      <c r="E37" s="134" t="s">
        <v>129</v>
      </c>
    </row>
    <row r="38" spans="1:5">
      <c r="A38" s="134" t="str">
        <f t="shared" si="0"/>
        <v>X29</v>
      </c>
      <c r="B38" s="134" t="str">
        <f>CONCATENATE("1 ",C38,$C$1,Reacts!AA423," ",$D$1)</f>
        <v>1 nonanal_cyt = 8 CmolHCs_cyt</v>
      </c>
      <c r="C38" s="134" t="s">
        <v>23800</v>
      </c>
      <c r="D38" s="134"/>
      <c r="E38" s="134" t="s">
        <v>129</v>
      </c>
    </row>
    <row r="39" spans="1:5">
      <c r="A39" s="134" t="str">
        <f t="shared" si="0"/>
        <v>X30</v>
      </c>
      <c r="B39" s="134" t="str">
        <f>CONCATENATE("1 ",C39,$C$1,Reacts!AA424," ",$D$1)</f>
        <v>1 decanal_cyt = 9 CmolHCs_cyt</v>
      </c>
      <c r="C39" s="134" t="s">
        <v>23802</v>
      </c>
      <c r="D39" s="134"/>
      <c r="E39" s="134" t="s">
        <v>129</v>
      </c>
    </row>
    <row r="40" spans="1:5">
      <c r="A40" s="134" t="str">
        <f t="shared" si="0"/>
        <v>X31</v>
      </c>
      <c r="B40" s="134" t="str">
        <f>CONCATENATE("1 ",C40,$C$1,Reacts!AA425," ",$D$1)</f>
        <v>1 undecanal_cyt = 10 CmolHCs_cyt</v>
      </c>
      <c r="C40" s="134" t="s">
        <v>23914</v>
      </c>
      <c r="D40" s="134"/>
      <c r="E40" s="134" t="s">
        <v>129</v>
      </c>
    </row>
    <row r="41" spans="1:5">
      <c r="A41" s="134" t="str">
        <f t="shared" si="0"/>
        <v>X32</v>
      </c>
      <c r="B41" s="134" t="str">
        <f>CONCATENATE("1 ",C41,$C$1,Reacts!AA426," ",$D$1)</f>
        <v>1 dodecanal_cyt = 11 CmolHCs_cyt</v>
      </c>
      <c r="C41" s="134" t="s">
        <v>23915</v>
      </c>
      <c r="D41" s="134"/>
      <c r="E41" s="134" t="s">
        <v>129</v>
      </c>
    </row>
    <row r="42" spans="1:5">
      <c r="A42" s="134" t="str">
        <f t="shared" si="0"/>
        <v>X33</v>
      </c>
      <c r="B42" s="134" t="str">
        <f>CONCATENATE("1 ",C42,$C$1,Reacts!AA427," ",$D$1)</f>
        <v>1 tridecanal_cyt = 12 CmolHCs_cyt</v>
      </c>
      <c r="C42" s="134" t="s">
        <v>23916</v>
      </c>
      <c r="D42" s="134"/>
      <c r="E42" s="134" t="s">
        <v>129</v>
      </c>
    </row>
    <row r="43" spans="1:5">
      <c r="A43" s="134" t="str">
        <f t="shared" si="0"/>
        <v>X34</v>
      </c>
      <c r="B43" s="134" t="str">
        <f>CONCATENATE("1 ",C43,$C$1,Reacts!AA428," ",$D$1)</f>
        <v>1 tetradecanal_cyt = 13 CmolHCs_cyt</v>
      </c>
      <c r="C43" s="134" t="s">
        <v>23917</v>
      </c>
      <c r="D43" s="134"/>
      <c r="E43" s="134" t="s">
        <v>129</v>
      </c>
    </row>
    <row r="44" spans="1:5">
      <c r="A44" s="134" t="str">
        <f t="shared" si="0"/>
        <v>X35</v>
      </c>
      <c r="B44" s="134" t="str">
        <f>CONCATENATE("1 ",C44,$C$1,Reacts!AA429," ",$D$1)</f>
        <v>1 pentadecanal_cyt = 14 CmolHCs_cyt</v>
      </c>
      <c r="C44" s="134" t="s">
        <v>23918</v>
      </c>
      <c r="D44" s="134"/>
      <c r="E44" s="134" t="s">
        <v>129</v>
      </c>
    </row>
    <row r="45" spans="1:5">
      <c r="A45" s="134" t="str">
        <f t="shared" si="0"/>
        <v>X36</v>
      </c>
      <c r="B45" s="134" t="str">
        <f>CONCATENATE("1 ",C45,$C$1,Reacts!AA430," ",$D$1)</f>
        <v>1 hexadecanal_cyt = 15 CmolHCs_cyt</v>
      </c>
      <c r="C45" s="134" t="s">
        <v>23919</v>
      </c>
      <c r="D45" s="134"/>
      <c r="E45" s="134" t="s">
        <v>129</v>
      </c>
    </row>
    <row r="46" spans="1:5">
      <c r="A46" s="134" t="str">
        <f t="shared" si="0"/>
        <v>X37</v>
      </c>
      <c r="B46" s="134" t="str">
        <f>CONCATENATE("1 ",C46,$C$1,Reacts!AA431," ",$D$1)</f>
        <v>1 heptadecanal_cyt = 16 CmolHCs_cyt</v>
      </c>
      <c r="C46" s="134" t="s">
        <v>23920</v>
      </c>
      <c r="D46" s="134"/>
      <c r="E46" s="134" t="s">
        <v>129</v>
      </c>
    </row>
    <row r="47" spans="1:5">
      <c r="A47" s="134" t="str">
        <f t="shared" si="0"/>
        <v>X38</v>
      </c>
      <c r="B47" s="134" t="str">
        <f>CONCATENATE("1 ",C47,$C$1,Reacts!AA432," ",$D$1)</f>
        <v>1 octadecanal_cyt = 17 CmolHCs_cyt</v>
      </c>
      <c r="C47" s="134" t="s">
        <v>23921</v>
      </c>
      <c r="D47" s="134"/>
      <c r="E47" s="134" t="s">
        <v>129</v>
      </c>
    </row>
    <row r="48" spans="1:5">
      <c r="A48" s="134" t="str">
        <f t="shared" si="0"/>
        <v>X39</v>
      </c>
      <c r="B48" s="134" t="str">
        <f>CONCATENATE("1 ",C48,$C$1,Reacts!AA433," ",$D$1)</f>
        <v>1 2-phenylethanol_cyt = 18 CmolHCs_cyt</v>
      </c>
      <c r="C48" s="134" t="s">
        <v>23679</v>
      </c>
      <c r="D48" s="134"/>
      <c r="E48" s="134" t="s">
        <v>129</v>
      </c>
    </row>
    <row r="49" spans="1:5">
      <c r="A49" s="134" t="str">
        <f t="shared" si="0"/>
        <v>X40</v>
      </c>
      <c r="B49" s="134" t="str">
        <f>CONCATENATE("1 ",C49,$C$1,Reacts!AA434," ",$D$1)</f>
        <v>1 benzol_cyt = 8 CmolHCs_cyt</v>
      </c>
      <c r="C49" s="134" t="s">
        <v>23787</v>
      </c>
      <c r="D49" s="134"/>
      <c r="E49" s="134" t="s">
        <v>129</v>
      </c>
    </row>
    <row r="50" spans="1:5">
      <c r="A50" s="134" t="str">
        <f t="shared" si="0"/>
        <v>X41</v>
      </c>
      <c r="B50" s="134" t="str">
        <f>CONCATENATE("1 ",C50,$C$1,Reacts!AA435," ",$D$1)</f>
        <v>1 indole-3-ethanol_cyt = 7 CmolHCs_cyt</v>
      </c>
      <c r="C50" s="134" t="s">
        <v>25103</v>
      </c>
      <c r="D50" s="134"/>
      <c r="E50" s="134" t="s">
        <v>129</v>
      </c>
    </row>
    <row r="51" spans="1:5">
      <c r="A51" s="134" t="str">
        <f t="shared" si="0"/>
        <v>X42</v>
      </c>
      <c r="B51" s="134" t="str">
        <f>CONCATENATE("1 ",C51,$C$1,Reacts!AA436," ",$D$1)</f>
        <v>1 4-hydroxyphenylethanol_cyt = 10 CmolHCs_cyt</v>
      </c>
      <c r="C51" s="134" t="s">
        <v>25104</v>
      </c>
      <c r="D51" s="134"/>
      <c r="E51" s="134" t="s">
        <v>129</v>
      </c>
    </row>
    <row r="52" spans="1:5">
      <c r="A52" s="134" t="str">
        <f t="shared" si="0"/>
        <v>X43</v>
      </c>
      <c r="B52" s="134" t="str">
        <f>CONCATENATE("1 ",C52,$C$1,Reacts!AA437," ",$D$1)</f>
        <v>1 2-methyl-propanol_cyt = 8 CmolHCs_cyt</v>
      </c>
      <c r="C52" s="134" t="s">
        <v>25105</v>
      </c>
      <c r="D52" s="134"/>
      <c r="E52" s="134" t="s">
        <v>129</v>
      </c>
    </row>
    <row r="53" spans="1:5">
      <c r="A53" s="134" t="str">
        <f t="shared" si="0"/>
        <v>X44</v>
      </c>
      <c r="B53" s="134" t="str">
        <f>CONCATENATE("1 ",C53,$C$1,Reacts!AA438," ",$D$1)</f>
        <v>1 3-methyl-butanol_cyt = 4 CmolHCs_cyt</v>
      </c>
      <c r="C53" s="134" t="s">
        <v>25106</v>
      </c>
      <c r="D53" s="134"/>
      <c r="E53" s="134" t="s">
        <v>129</v>
      </c>
    </row>
    <row r="54" spans="1:5">
      <c r="A54" s="134" t="str">
        <f t="shared" si="0"/>
        <v>X45</v>
      </c>
      <c r="B54" s="134" t="str">
        <f>CONCATENATE("1 ",C54,$C$1,Reacts!AA439," ",$D$1)</f>
        <v>1 2-methyl-butanol_cyt = 5 CmolHCs_cyt</v>
      </c>
      <c r="C54" s="134" t="s">
        <v>25107</v>
      </c>
      <c r="D54" s="134"/>
      <c r="E54" s="134" t="s">
        <v>129</v>
      </c>
    </row>
    <row r="55" spans="1:5">
      <c r="A55" s="134" t="str">
        <f t="shared" si="0"/>
        <v>X46</v>
      </c>
      <c r="B55" s="134" t="str">
        <f>CONCATENATE("1 ",C55,$C$1,Reacts!AA440," ",$D$1)</f>
        <v>1 3-methylthiopropanol_cyt = 5 CmolHCs_cyt</v>
      </c>
      <c r="C55" s="134" t="s">
        <v>25108</v>
      </c>
      <c r="D55" s="134"/>
      <c r="E55" s="134" t="s">
        <v>129</v>
      </c>
    </row>
    <row r="56" spans="1:5">
      <c r="A56" s="134" t="str">
        <f t="shared" si="0"/>
        <v>X47</v>
      </c>
      <c r="B56" s="134" t="s">
        <v>25218</v>
      </c>
      <c r="C56" s="134" t="s">
        <v>793</v>
      </c>
      <c r="D56" s="134"/>
      <c r="E56" s="134" t="s">
        <v>129</v>
      </c>
    </row>
    <row r="57" spans="1:5">
      <c r="A57" s="134" t="str">
        <f t="shared" si="0"/>
        <v>X48</v>
      </c>
      <c r="B57" s="134" t="str">
        <f>CONCATENATE("1 ",C57,$C$1,Reacts!AA442," ",$D$1)</f>
        <v>1 propanol_cyt = 2 CmolHCs_cyt</v>
      </c>
      <c r="C57" s="134" t="s">
        <v>23789</v>
      </c>
      <c r="D57" s="134"/>
      <c r="E57" s="134" t="s">
        <v>129</v>
      </c>
    </row>
    <row r="58" spans="1:5">
      <c r="A58" s="134" t="str">
        <f t="shared" si="0"/>
        <v>X49</v>
      </c>
      <c r="B58" s="134" t="str">
        <f>CONCATENATE("1 ",C58,$C$1,Reacts!AA443," ",$D$1)</f>
        <v>1 butanol_cyt = 3 CmolHCs_cyt</v>
      </c>
      <c r="C58" s="134" t="s">
        <v>23791</v>
      </c>
      <c r="D58" s="134"/>
      <c r="E58" s="134" t="s">
        <v>129</v>
      </c>
    </row>
    <row r="59" spans="1:5">
      <c r="A59" s="134" t="str">
        <f t="shared" si="0"/>
        <v>X50</v>
      </c>
      <c r="B59" s="134" t="str">
        <f>CONCATENATE("1 ",C59,$C$1,Reacts!AA444," ",$D$1)</f>
        <v>1 pentanol_cyt = 4 CmolHCs_cyt</v>
      </c>
      <c r="C59" s="134" t="s">
        <v>23793</v>
      </c>
      <c r="D59" s="134"/>
      <c r="E59" s="134" t="s">
        <v>129</v>
      </c>
    </row>
    <row r="60" spans="1:5">
      <c r="A60" s="134" t="str">
        <f t="shared" si="0"/>
        <v>X51</v>
      </c>
      <c r="B60" s="134" t="str">
        <f>CONCATENATE("1 ",C60,$C$1,Reacts!AA445," ",$D$1)</f>
        <v>1 hexanol_cyt = 5 CmolHCs_cyt</v>
      </c>
      <c r="C60" s="134" t="s">
        <v>23795</v>
      </c>
      <c r="D60" s="134"/>
      <c r="E60" s="134" t="s">
        <v>129</v>
      </c>
    </row>
    <row r="61" spans="1:5">
      <c r="A61" s="134" t="str">
        <f t="shared" si="0"/>
        <v>X52</v>
      </c>
      <c r="B61" s="134" t="str">
        <f>CONCATENATE("1 ",C61,$C$1,Reacts!AA446," ",$D$1)</f>
        <v>1 heptanol_cyt = 6 CmolHCs_cyt</v>
      </c>
      <c r="C61" s="134" t="s">
        <v>23797</v>
      </c>
      <c r="D61" s="134"/>
      <c r="E61" s="134" t="s">
        <v>129</v>
      </c>
    </row>
    <row r="62" spans="1:5">
      <c r="A62" s="134" t="str">
        <f t="shared" si="0"/>
        <v>X53</v>
      </c>
      <c r="B62" s="134" t="str">
        <f>CONCATENATE("1 ",C62,$C$1,Reacts!AA447," ",$D$1)</f>
        <v>1 octanol_cyt = 7 CmolHCs_cyt</v>
      </c>
      <c r="C62" s="134" t="s">
        <v>23799</v>
      </c>
      <c r="D62" s="134"/>
      <c r="E62" s="134" t="s">
        <v>129</v>
      </c>
    </row>
    <row r="63" spans="1:5">
      <c r="A63" s="134" t="str">
        <f t="shared" si="0"/>
        <v>X54</v>
      </c>
      <c r="B63" s="134" t="str">
        <f>CONCATENATE("1 ",C63,$C$1,Reacts!AA448," ",$D$1)</f>
        <v>1 nonanol_cyt = 8 CmolHCs_cyt</v>
      </c>
      <c r="C63" s="134" t="s">
        <v>23801</v>
      </c>
      <c r="D63" s="134"/>
      <c r="E63" s="134" t="s">
        <v>129</v>
      </c>
    </row>
    <row r="64" spans="1:5">
      <c r="A64" s="134" t="str">
        <f t="shared" si="0"/>
        <v>X55</v>
      </c>
      <c r="B64" s="134" t="str">
        <f>CONCATENATE("1 ",C64,$C$1,Reacts!AA449," ",$D$1)</f>
        <v>1 decanol_cyt = 9 CmolHCs_cyt</v>
      </c>
      <c r="C64" s="134" t="s">
        <v>23803</v>
      </c>
      <c r="D64" s="134"/>
      <c r="E64" s="134" t="s">
        <v>129</v>
      </c>
    </row>
    <row r="65" spans="1:5">
      <c r="A65" s="134" t="str">
        <f t="shared" si="0"/>
        <v>X56</v>
      </c>
      <c r="B65" s="134" t="str">
        <f>CONCATENATE("1 ",C65,$C$1,Reacts!AA450," ",$D$1)</f>
        <v>1 undecanol_cyt = 10 CmolHCs_cyt</v>
      </c>
      <c r="C65" s="134" t="s">
        <v>23830</v>
      </c>
      <c r="D65" s="134"/>
      <c r="E65" s="134" t="s">
        <v>129</v>
      </c>
    </row>
    <row r="66" spans="1:5">
      <c r="A66" s="134" t="str">
        <f t="shared" si="0"/>
        <v>X57</v>
      </c>
      <c r="B66" s="134" t="str">
        <f>CONCATENATE("1 ",C66,$C$1,Reacts!AA451," ",$D$1)</f>
        <v>1 dodecanol_cyt = 11 CmolHCs_cyt</v>
      </c>
      <c r="C66" s="134" t="s">
        <v>23928</v>
      </c>
      <c r="D66" s="134"/>
      <c r="E66" s="134" t="s">
        <v>129</v>
      </c>
    </row>
    <row r="67" spans="1:5">
      <c r="A67" s="134" t="str">
        <f t="shared" si="0"/>
        <v>X58</v>
      </c>
      <c r="B67" s="134" t="str">
        <f>CONCATENATE("1 ",C67,$C$1,Reacts!AA452," ",$D$1)</f>
        <v>1 tridecanol_cyt = 12 CmolHCs_cyt</v>
      </c>
      <c r="C67" s="134" t="s">
        <v>23929</v>
      </c>
      <c r="D67" s="134"/>
      <c r="E67" s="134" t="s">
        <v>129</v>
      </c>
    </row>
    <row r="68" spans="1:5">
      <c r="A68" s="134" t="str">
        <f t="shared" si="0"/>
        <v>X59</v>
      </c>
      <c r="B68" s="134" t="str">
        <f>CONCATENATE("1 ",C68,$C$1,Reacts!AA453," ",$D$1)</f>
        <v>1 tetradecanol_cyt = 13 CmolHCs_cyt</v>
      </c>
      <c r="C68" s="134" t="s">
        <v>23930</v>
      </c>
      <c r="D68" s="134"/>
      <c r="E68" s="134" t="s">
        <v>129</v>
      </c>
    </row>
    <row r="69" spans="1:5">
      <c r="A69" s="134" t="str">
        <f t="shared" si="0"/>
        <v>X60</v>
      </c>
      <c r="B69" s="134" t="str">
        <f>CONCATENATE("1 ",C69,$C$1,Reacts!AA454," ",$D$1)</f>
        <v>1 pentadecanol_cyt = 14 CmolHCs_cyt</v>
      </c>
      <c r="C69" s="134" t="s">
        <v>23931</v>
      </c>
      <c r="D69" s="134"/>
      <c r="E69" s="134" t="s">
        <v>129</v>
      </c>
    </row>
    <row r="70" spans="1:5">
      <c r="A70" s="134" t="str">
        <f t="shared" si="0"/>
        <v>X61</v>
      </c>
      <c r="B70" s="134" t="str">
        <f>CONCATENATE("1 ",C70,$C$1,Reacts!AA455," ",$D$1)</f>
        <v>1 hexadecanol_cyt = 15 CmolHCs_cyt</v>
      </c>
      <c r="C70" s="134" t="s">
        <v>23932</v>
      </c>
      <c r="D70" s="134"/>
      <c r="E70" s="134" t="s">
        <v>129</v>
      </c>
    </row>
    <row r="71" spans="1:5">
      <c r="A71" s="134" t="str">
        <f t="shared" si="0"/>
        <v>X62</v>
      </c>
      <c r="B71" s="134" t="str">
        <f>CONCATENATE("1 ",C71,$C$1,Reacts!AA456," ",$D$1)</f>
        <v>1 heptadecanol_cyt = 16 CmolHCs_cyt</v>
      </c>
      <c r="C71" s="134" t="s">
        <v>23933</v>
      </c>
      <c r="D71" s="134"/>
      <c r="E71" s="134" t="s">
        <v>129</v>
      </c>
    </row>
    <row r="72" spans="1:5">
      <c r="A72" s="134" t="str">
        <f t="shared" si="0"/>
        <v>X63</v>
      </c>
      <c r="B72" s="134" t="str">
        <f>CONCATENATE("1 ",C72,$C$1,Reacts!AA457," ",$D$1)</f>
        <v>1 octadecanol_cyt = 17 CmolHCs_cyt</v>
      </c>
      <c r="C72" s="134" t="s">
        <v>23934</v>
      </c>
      <c r="D72" s="134"/>
      <c r="E72" s="134" t="s">
        <v>129</v>
      </c>
    </row>
    <row r="73" spans="1:5">
      <c r="A73" s="134" t="str">
        <f t="shared" si="0"/>
        <v>X64</v>
      </c>
      <c r="B73" s="134" t="str">
        <f>CONCATENATE("1 ",C73,$C$1,Reacts!AA458," ",$D$1)</f>
        <v>1 phenylacetate_cyt = 18 CmolHCs_cyt</v>
      </c>
      <c r="C73" s="134" t="s">
        <v>23785</v>
      </c>
      <c r="D73" s="134"/>
      <c r="E73" s="134" t="s">
        <v>129</v>
      </c>
    </row>
    <row r="74" spans="1:5">
      <c r="A74" s="134" t="str">
        <f t="shared" si="0"/>
        <v>X65</v>
      </c>
      <c r="B74" s="134" t="str">
        <f>CONCATENATE("1 ",C74,$C$1,Reacts!AA459," ",$D$1)</f>
        <v>1 4-hydroxyphenylacetate_cyt = 8 CmolHCs_cyt</v>
      </c>
      <c r="C74" s="134" t="s">
        <v>25109</v>
      </c>
      <c r="D74" s="134"/>
      <c r="E74" s="134" t="s">
        <v>129</v>
      </c>
    </row>
    <row r="75" spans="1:5">
      <c r="A75" s="134" t="str">
        <f t="shared" ref="A75:A140" si="1">IF(TYPE(E75)=2,CONCATENATE("X",ROW()-9),"")</f>
        <v>X66</v>
      </c>
      <c r="B75" s="134" t="str">
        <f>CONCATENATE("1 ",C75,$C$1,Reacts!AA460," ",$D$1)</f>
        <v>1 indole-3-acetate_cyt = 8 CmolHCs_cyt</v>
      </c>
      <c r="C75" s="134" t="s">
        <v>25110</v>
      </c>
      <c r="D75" s="134"/>
      <c r="E75" s="134" t="s">
        <v>129</v>
      </c>
    </row>
    <row r="76" spans="1:5">
      <c r="A76" s="134" t="str">
        <f t="shared" si="1"/>
        <v>X67</v>
      </c>
      <c r="B76" s="134" t="str">
        <f>CONCATENATE("1 ",C76,$C$1,Reacts!AA461," ",$D$1)</f>
        <v>1 2-methyl-propanoate_cyt = 10 CmolHCs_cyt</v>
      </c>
      <c r="C76" s="134" t="s">
        <v>23742</v>
      </c>
      <c r="D76" s="134"/>
      <c r="E76" s="134" t="s">
        <v>129</v>
      </c>
    </row>
    <row r="77" spans="1:5">
      <c r="A77" s="134" t="str">
        <f t="shared" si="1"/>
        <v>X68</v>
      </c>
      <c r="B77" s="134" t="str">
        <f>CONCATENATE("1 ",C77,$C$1,Reacts!AA462," ",$D$1)</f>
        <v>1 benzoate_cyt = 4 CmolHCs_cyt</v>
      </c>
      <c r="C77" s="134" t="s">
        <v>23804</v>
      </c>
      <c r="D77" s="134"/>
      <c r="E77" s="134" t="s">
        <v>129</v>
      </c>
    </row>
    <row r="78" spans="1:5">
      <c r="A78" s="134" t="str">
        <f t="shared" si="1"/>
        <v>X69</v>
      </c>
      <c r="B78" s="134" t="str">
        <f>CONCATENATE("1 ",C78,$C$1,Reacts!AA463," ",$D$1)</f>
        <v>1 3-methyl-butanoate_cyt = 7 CmolHCs_cyt</v>
      </c>
      <c r="C78" s="134" t="s">
        <v>23740</v>
      </c>
      <c r="D78" s="134"/>
      <c r="E78" s="134" t="s">
        <v>129</v>
      </c>
    </row>
    <row r="79" spans="1:5">
      <c r="A79" s="134" t="str">
        <f t="shared" si="1"/>
        <v>X70</v>
      </c>
      <c r="B79" s="134" t="str">
        <f>CONCATENATE("1 ",C79,$C$1,Reacts!AA464," ",$D$1)</f>
        <v>1 2-methyl-butanoate_cyt = 5 CmolHCs_cyt</v>
      </c>
      <c r="C79" s="134" t="s">
        <v>25111</v>
      </c>
      <c r="D79" s="134"/>
      <c r="E79" s="134" t="s">
        <v>129</v>
      </c>
    </row>
    <row r="80" spans="1:5">
      <c r="A80" s="134" t="str">
        <f t="shared" si="1"/>
        <v>X71</v>
      </c>
      <c r="B80" s="134" t="str">
        <f>CONCATENATE("1 ",C80,$C$1,Reacts!AA465," ",$D$1)</f>
        <v>1 3-methylthiopropanoate_cyt = 5 CmolHCs_cyt</v>
      </c>
      <c r="C80" s="134" t="s">
        <v>25112</v>
      </c>
      <c r="D80" s="134"/>
      <c r="E80" s="134" t="s">
        <v>129</v>
      </c>
    </row>
    <row r="81" spans="1:5">
      <c r="A81" s="134" t="str">
        <f t="shared" si="1"/>
        <v>X72</v>
      </c>
      <c r="B81" s="134" t="s">
        <v>25220</v>
      </c>
      <c r="C81" s="134" t="s">
        <v>25203</v>
      </c>
      <c r="D81" s="134"/>
      <c r="E81" s="134" t="s">
        <v>129</v>
      </c>
    </row>
    <row r="82" spans="1:5">
      <c r="A82" s="134" t="str">
        <f t="shared" si="1"/>
        <v>X73</v>
      </c>
      <c r="B82" s="134" t="s">
        <v>25219</v>
      </c>
      <c r="C82" s="134" t="s">
        <v>25210</v>
      </c>
      <c r="D82" s="134"/>
      <c r="E82" s="134" t="s">
        <v>129</v>
      </c>
    </row>
    <row r="83" spans="1:5">
      <c r="A83" s="134" t="str">
        <f t="shared" si="1"/>
        <v>X74</v>
      </c>
      <c r="B83" s="134" t="str">
        <f>CONCATENATE("1 ",C83,$C$1,Reacts!AA468," ",$D$1)</f>
        <v>1 propanoate_cyt = 2 CmolHCs_cyt</v>
      </c>
      <c r="C83" s="134" t="s">
        <v>23805</v>
      </c>
      <c r="D83" s="134"/>
      <c r="E83" s="134" t="s">
        <v>129</v>
      </c>
    </row>
    <row r="84" spans="1:5">
      <c r="A84" s="134" t="str">
        <f t="shared" si="1"/>
        <v>X75</v>
      </c>
      <c r="B84" s="134" t="str">
        <f>CONCATENATE("1 ",C84,$C$1,Reacts!AA469," ",$D$1)</f>
        <v>1 butanoate_cyt = 3 CmolHCs_cyt</v>
      </c>
      <c r="C84" s="134" t="s">
        <v>23806</v>
      </c>
      <c r="D84" s="134"/>
      <c r="E84" s="134" t="s">
        <v>129</v>
      </c>
    </row>
    <row r="85" spans="1:5">
      <c r="A85" s="134" t="str">
        <f t="shared" si="1"/>
        <v>X76</v>
      </c>
      <c r="B85" s="134" t="str">
        <f>CONCATENATE("1 ",C85,$C$1,Reacts!AA470," ",$D$1)</f>
        <v>1 pentanoate_cyt = 4 CmolHCs_cyt</v>
      </c>
      <c r="C85" s="134" t="s">
        <v>23807</v>
      </c>
      <c r="D85" s="134"/>
      <c r="E85" s="134" t="s">
        <v>129</v>
      </c>
    </row>
    <row r="86" spans="1:5">
      <c r="A86" s="134" t="str">
        <f t="shared" si="1"/>
        <v>X77</v>
      </c>
      <c r="B86" s="134" t="str">
        <f>CONCATENATE("1 ",C86,$C$1,Reacts!AA471," ",$D$1)</f>
        <v>1 hexanoate_cyt = 5 CmolHCs_cyt</v>
      </c>
      <c r="C86" s="134" t="s">
        <v>23808</v>
      </c>
      <c r="D86" s="134"/>
      <c r="E86" s="134" t="s">
        <v>129</v>
      </c>
    </row>
    <row r="87" spans="1:5">
      <c r="A87" s="134" t="str">
        <f t="shared" si="1"/>
        <v>X78</v>
      </c>
      <c r="B87" s="134" t="str">
        <f>CONCATENATE("1 ",C87,$C$1,Reacts!AA472," ",$D$1)</f>
        <v>1 heptanoate_cyt = 6 CmolHCs_cyt</v>
      </c>
      <c r="C87" s="134" t="s">
        <v>23809</v>
      </c>
      <c r="D87" s="134"/>
      <c r="E87" s="134" t="s">
        <v>129</v>
      </c>
    </row>
    <row r="88" spans="1:5">
      <c r="A88" s="134" t="str">
        <f t="shared" si="1"/>
        <v>X79</v>
      </c>
      <c r="B88" s="134" t="str">
        <f>CONCATENATE("1 ",C88,$C$1,Reacts!AA473," ",$D$1)</f>
        <v>1 octanoate_cyt = 7 CmolHCs_cyt</v>
      </c>
      <c r="C88" s="134" t="s">
        <v>23810</v>
      </c>
      <c r="D88" s="134"/>
      <c r="E88" s="134" t="s">
        <v>129</v>
      </c>
    </row>
    <row r="89" spans="1:5">
      <c r="A89" s="134" t="str">
        <f t="shared" si="1"/>
        <v>X80</v>
      </c>
      <c r="B89" s="134" t="str">
        <f>CONCATENATE("1 ",C89,$C$1,Reacts!AA474," ",$D$1)</f>
        <v>1 nonanoate_cyt = 8 CmolHCs_cyt</v>
      </c>
      <c r="C89" s="134" t="s">
        <v>23811</v>
      </c>
      <c r="D89" s="134"/>
      <c r="E89" s="134" t="s">
        <v>129</v>
      </c>
    </row>
    <row r="90" spans="1:5">
      <c r="A90" s="134" t="str">
        <f t="shared" si="1"/>
        <v>X81</v>
      </c>
      <c r="B90" s="134" t="str">
        <f>CONCATENATE("1 ",C90,$C$1,Reacts!AA475," ",$D$1)</f>
        <v>1 decanoate_cyt = 9 CmolHCs_cyt</v>
      </c>
      <c r="C90" s="134" t="s">
        <v>23812</v>
      </c>
      <c r="D90" s="134"/>
      <c r="E90" s="134" t="s">
        <v>129</v>
      </c>
    </row>
    <row r="91" spans="1:5">
      <c r="A91" s="134" t="str">
        <f t="shared" si="1"/>
        <v>X82</v>
      </c>
      <c r="B91" s="134" t="str">
        <f>CONCATENATE("1 ",C91,$C$1,Reacts!AA476," ",$D$1)</f>
        <v>1 undecanoate_cyt = 10 CmolHCs_cyt</v>
      </c>
      <c r="C91" s="134" t="s">
        <v>23821</v>
      </c>
      <c r="D91" s="134"/>
      <c r="E91" s="134" t="s">
        <v>129</v>
      </c>
    </row>
    <row r="92" spans="1:5">
      <c r="A92" s="134" t="str">
        <f t="shared" si="1"/>
        <v>X83</v>
      </c>
      <c r="B92" s="134" t="str">
        <f>CONCATENATE("1 ",C92,$C$1,Reacts!AA477," ",$D$1)</f>
        <v>1 dodecanoate_cyt = 11 CmolHCs_cyt</v>
      </c>
      <c r="C92" s="134" t="s">
        <v>23822</v>
      </c>
      <c r="D92" s="134"/>
      <c r="E92" s="134" t="s">
        <v>129</v>
      </c>
    </row>
    <row r="93" spans="1:5">
      <c r="A93" s="134" t="str">
        <f t="shared" si="1"/>
        <v>X84</v>
      </c>
      <c r="B93" s="134" t="str">
        <f>CONCATENATE("1 ",C93,$C$1,Reacts!AA478," ",$D$1)</f>
        <v>1 tridecanoate_cyt = 12 CmolHCs_cyt</v>
      </c>
      <c r="C93" s="134" t="s">
        <v>23922</v>
      </c>
      <c r="D93" s="134"/>
      <c r="E93" s="134" t="s">
        <v>129</v>
      </c>
    </row>
    <row r="94" spans="1:5">
      <c r="A94" s="134" t="str">
        <f t="shared" si="1"/>
        <v>X85</v>
      </c>
      <c r="B94" s="134" t="str">
        <f>CONCATENATE("1 ",C94,$C$1,Reacts!AA479," ",$D$1)</f>
        <v>1 tetradecanoate_cyt = 13 CmolHCs_cyt</v>
      </c>
      <c r="C94" s="134" t="s">
        <v>23923</v>
      </c>
      <c r="D94" s="134"/>
      <c r="E94" s="134" t="s">
        <v>129</v>
      </c>
    </row>
    <row r="95" spans="1:5">
      <c r="A95" s="134" t="str">
        <f t="shared" si="1"/>
        <v>X86</v>
      </c>
      <c r="B95" s="134" t="str">
        <f>CONCATENATE("1 ",C95,$C$1,Reacts!AA480," ",$D$1)</f>
        <v>1 pentadecanoate_cyt = 14 CmolHCs_cyt</v>
      </c>
      <c r="C95" s="134" t="s">
        <v>23924</v>
      </c>
      <c r="D95" s="134"/>
      <c r="E95" s="134" t="s">
        <v>129</v>
      </c>
    </row>
    <row r="96" spans="1:5">
      <c r="A96" s="134" t="str">
        <f t="shared" si="1"/>
        <v>X87</v>
      </c>
      <c r="B96" s="134" t="str">
        <f>CONCATENATE("1 ",C96,$C$1,Reacts!AA481," ",$D$1)</f>
        <v>1 hexadecanoate_cyt = 15 CmolHCs_cyt</v>
      </c>
      <c r="C96" s="134" t="s">
        <v>23925</v>
      </c>
      <c r="D96" s="134"/>
      <c r="E96" s="134" t="s">
        <v>129</v>
      </c>
    </row>
    <row r="97" spans="1:5">
      <c r="A97" s="134" t="str">
        <f t="shared" si="1"/>
        <v>X88</v>
      </c>
      <c r="B97" s="134" t="str">
        <f>CONCATENATE("1 ",C97,$C$1,Reacts!AA482," ",$D$1)</f>
        <v>1 heptadecanoate_cyt = 16 CmolHCs_cyt</v>
      </c>
      <c r="C97" s="134" t="s">
        <v>23926</v>
      </c>
      <c r="D97" s="134"/>
      <c r="E97" s="134" t="s">
        <v>129</v>
      </c>
    </row>
    <row r="98" spans="1:5">
      <c r="A98" s="134" t="str">
        <f t="shared" si="1"/>
        <v>X89</v>
      </c>
      <c r="B98" s="134" t="str">
        <f>CONCATENATE("1 ",C98,$C$1,Reacts!AA483," ",$D$1)</f>
        <v>1 octadecanoate_cyt = 17 CmolHCs_cyt</v>
      </c>
      <c r="C98" s="134" t="s">
        <v>23927</v>
      </c>
      <c r="D98" s="134"/>
      <c r="E98" s="134" t="s">
        <v>129</v>
      </c>
    </row>
    <row r="99" spans="1:5">
      <c r="A99" s="134" t="str">
        <f t="shared" si="1"/>
        <v>X90</v>
      </c>
      <c r="B99" s="134" t="str">
        <f>CONCATENATE("1 ",C99,$C$1,Reacts!AA484," ",$D$1)</f>
        <v>1 ethyl-acetate_cyt = 18 CmolHCs_cyt</v>
      </c>
      <c r="C99" s="134" t="s">
        <v>23823</v>
      </c>
      <c r="D99" s="134"/>
      <c r="E99" s="134" t="s">
        <v>129</v>
      </c>
    </row>
    <row r="100" spans="1:5">
      <c r="A100" s="134" t="str">
        <f t="shared" si="1"/>
        <v>X91</v>
      </c>
      <c r="B100" s="134" t="str">
        <f>CONCATENATE("1 ",C100,$C$1,Reacts!AA485," ",$D$1)</f>
        <v>1 propyl-acetate_cyt = 4 CmolHCs_cyt</v>
      </c>
      <c r="C100" s="134" t="s">
        <v>23824</v>
      </c>
      <c r="D100" s="134"/>
      <c r="E100" s="134" t="s">
        <v>129</v>
      </c>
    </row>
    <row r="101" spans="1:5">
      <c r="A101" s="134" t="str">
        <f t="shared" si="1"/>
        <v>X92</v>
      </c>
      <c r="B101" s="134" t="str">
        <f>CONCATENATE("1 ",C101,$C$1,Reacts!AA486," ",$D$1)</f>
        <v>1 butyl-acetate_cyt = 5 CmolHCs_cyt</v>
      </c>
      <c r="C101" s="134" t="s">
        <v>23825</v>
      </c>
      <c r="D101" s="134"/>
      <c r="E101" s="134" t="s">
        <v>129</v>
      </c>
    </row>
    <row r="102" spans="1:5">
      <c r="A102" s="134" t="str">
        <f t="shared" si="1"/>
        <v>X93</v>
      </c>
      <c r="B102" s="134" t="str">
        <f>CONCATENATE("1 ",C102,$C$1,Reacts!AA487," ",$D$1)</f>
        <v>1 2-methyl-propyl-acetate_cyt = 6 CmolHCs_cyt</v>
      </c>
      <c r="C102" s="134" t="s">
        <v>23731</v>
      </c>
      <c r="D102" s="134"/>
      <c r="E102" s="134" t="s">
        <v>129</v>
      </c>
    </row>
    <row r="103" spans="1:5">
      <c r="A103" s="134" t="str">
        <f t="shared" si="1"/>
        <v>X94</v>
      </c>
      <c r="B103" s="134" t="str">
        <f>CONCATENATE("1 ",C103,$C$1,Reacts!AA488," ",$D$1)</f>
        <v>1 2-phenylethyl-acetate_cyt = 6 CmolHCs_cyt</v>
      </c>
      <c r="C103" s="134" t="s">
        <v>23743</v>
      </c>
      <c r="D103" s="134"/>
      <c r="E103" s="134" t="s">
        <v>129</v>
      </c>
    </row>
    <row r="104" spans="1:5">
      <c r="A104" s="134" t="str">
        <f t="shared" si="1"/>
        <v>X95</v>
      </c>
      <c r="B104" s="134" t="str">
        <f>CONCATENATE("1 ",C104,$C$1,Reacts!AA489," ",$D$1)</f>
        <v>1 2-methyl-butanyl-acetate_cyt = 10 CmolHCs_cyt</v>
      </c>
      <c r="C104" s="134" t="s">
        <v>25073</v>
      </c>
      <c r="D104" s="134"/>
      <c r="E104" s="134" t="s">
        <v>129</v>
      </c>
    </row>
    <row r="105" spans="1:5">
      <c r="A105" s="134" t="str">
        <f t="shared" si="1"/>
        <v>X96</v>
      </c>
      <c r="B105" s="134" t="str">
        <f>CONCATENATE("1 ",C105,$C$1,Reacts!AA490," ",$D$1)</f>
        <v>1 3-methyl-butanyl-acetate_cyt = 7 CmolHCs_cyt</v>
      </c>
      <c r="C105" s="134" t="s">
        <v>25074</v>
      </c>
      <c r="D105" s="134"/>
      <c r="E105" s="134" t="s">
        <v>129</v>
      </c>
    </row>
    <row r="106" spans="1:5">
      <c r="A106" s="134" t="str">
        <f t="shared" si="1"/>
        <v>X97</v>
      </c>
      <c r="B106" s="134" t="str">
        <f>CONCATENATE("1 ",C106,$C$1,Reacts!AA491," ",$D$1)</f>
        <v>1 3-methylthiopropanyl-acetate_cyt = 7 CmolHCs_cyt</v>
      </c>
      <c r="C106" s="134" t="s">
        <v>25113</v>
      </c>
      <c r="D106" s="134"/>
      <c r="E106" s="134" t="s">
        <v>129</v>
      </c>
    </row>
    <row r="107" spans="1:5">
      <c r="A107" s="134" t="str">
        <f t="shared" si="1"/>
        <v>X98</v>
      </c>
      <c r="B107" s="134" t="str">
        <f>CONCATENATE("1 ",C107,$C$1,Reacts!AA492," ",$D$1)</f>
        <v>1 pentyl-acetate_cyt = 6 CmolHCs_cyt</v>
      </c>
      <c r="C107" s="134" t="s">
        <v>23734</v>
      </c>
      <c r="D107" s="134"/>
      <c r="E107" s="134" t="s">
        <v>129</v>
      </c>
    </row>
    <row r="108" spans="1:5">
      <c r="A108" s="134" t="str">
        <f t="shared" si="1"/>
        <v>X99</v>
      </c>
      <c r="B108" s="134" t="str">
        <f>CONCATENATE("1 ",C108,$C$1,Reacts!AA493," ",$D$1)</f>
        <v>1 4-hydroxyphenylethyl-acetate_cyt = 7 CmolHCs_cyt</v>
      </c>
      <c r="C108" s="134" t="s">
        <v>25114</v>
      </c>
      <c r="D108" s="134"/>
      <c r="E108" s="134" t="s">
        <v>129</v>
      </c>
    </row>
    <row r="109" spans="1:5">
      <c r="A109" s="134" t="str">
        <f t="shared" si="1"/>
        <v>X100</v>
      </c>
      <c r="B109" s="134" t="str">
        <f>CONCATENATE("1 ",C109,$C$1,Reacts!AA494," ",$D$1)</f>
        <v>1 indole-3-ethyl-acetate_cyt = 10 CmolHCs_cyt</v>
      </c>
      <c r="C109" s="134" t="s">
        <v>25115</v>
      </c>
      <c r="D109" s="134"/>
      <c r="E109" s="134" t="s">
        <v>129</v>
      </c>
    </row>
    <row r="110" spans="1:5">
      <c r="A110" s="134" t="str">
        <f t="shared" si="1"/>
        <v>X101</v>
      </c>
      <c r="B110" s="134" t="str">
        <f>CONCATENATE("1 ",C110,$C$1,Reacts!AA495," ",$D$1)</f>
        <v>1 hexyl-acetate_cyt = 12 CmolHCs_cyt</v>
      </c>
      <c r="C110" s="134" t="s">
        <v>23826</v>
      </c>
      <c r="D110" s="134"/>
      <c r="E110" s="134" t="s">
        <v>129</v>
      </c>
    </row>
    <row r="111" spans="1:5">
      <c r="A111" s="134" t="str">
        <f t="shared" si="1"/>
        <v>X102</v>
      </c>
      <c r="B111" s="134" t="str">
        <f>CONCATENATE("1 ",C111,$C$1,Reacts!AA496," ",$D$1)</f>
        <v>1 heptyl-acetate_cyt = 8 CmolHCs_cyt</v>
      </c>
      <c r="C111" s="134" t="s">
        <v>23827</v>
      </c>
      <c r="D111" s="134"/>
      <c r="E111" s="134" t="s">
        <v>129</v>
      </c>
    </row>
    <row r="112" spans="1:5">
      <c r="A112" s="134" t="str">
        <f t="shared" si="1"/>
        <v>X103</v>
      </c>
      <c r="B112" s="134" t="str">
        <f>CONCATENATE("1 ",C112,$C$1,Reacts!AA497," ",$D$1)</f>
        <v>1 octyl-acetate_cyt = 9 CmolHCs_cyt</v>
      </c>
      <c r="C112" s="134" t="s">
        <v>23828</v>
      </c>
      <c r="D112" s="134"/>
      <c r="E112" s="134" t="s">
        <v>129</v>
      </c>
    </row>
    <row r="113" spans="1:5">
      <c r="A113" s="134" t="str">
        <f t="shared" si="1"/>
        <v>X104</v>
      </c>
      <c r="B113" s="134" t="str">
        <f>CONCATENATE("1 ",C113,$C$1,Reacts!AA498," ",$D$1)</f>
        <v>1 nonyl-acetate_cyt = 10 CmolHCs_cyt</v>
      </c>
      <c r="C113" s="134" t="s">
        <v>23829</v>
      </c>
      <c r="D113" s="134"/>
      <c r="E113" s="134" t="s">
        <v>129</v>
      </c>
    </row>
    <row r="114" spans="1:5">
      <c r="A114" s="134" t="str">
        <f t="shared" si="1"/>
        <v>X105</v>
      </c>
      <c r="B114" s="134" t="str">
        <f>CONCATENATE("1 ",C114,$C$1,Reacts!AA499," ",$D$1)</f>
        <v>1 decyl-acetate_cyt = 11 CmolHCs_cyt</v>
      </c>
      <c r="C114" s="134" t="s">
        <v>23744</v>
      </c>
      <c r="D114" s="134"/>
      <c r="E114" s="134" t="s">
        <v>129</v>
      </c>
    </row>
    <row r="115" spans="1:5">
      <c r="A115" s="134" t="str">
        <f t="shared" si="1"/>
        <v>X106</v>
      </c>
      <c r="B115" s="134" t="str">
        <f>CONCATENATE("1 ",C115,$C$1,Reacts!AA500," ",$D$1)</f>
        <v>1 undecyl-acetate_cyt = 12 CmolHCs_cyt</v>
      </c>
      <c r="C115" s="134" t="s">
        <v>23831</v>
      </c>
      <c r="D115" s="134"/>
      <c r="E115" s="134" t="s">
        <v>129</v>
      </c>
    </row>
    <row r="116" spans="1:5">
      <c r="A116" s="134" t="str">
        <f t="shared" si="1"/>
        <v>X107</v>
      </c>
      <c r="B116" s="134" t="str">
        <f>CONCATENATE("1 ",C116,$C$1,Reacts!AA501," ",$D$1)</f>
        <v>1 dodecyl-acetate_cyt = 13 CmolHCs_cyt</v>
      </c>
      <c r="C116" s="134" t="s">
        <v>23962</v>
      </c>
      <c r="D116" s="134"/>
      <c r="E116" s="134" t="s">
        <v>129</v>
      </c>
    </row>
    <row r="117" spans="1:5">
      <c r="A117" s="134" t="str">
        <f t="shared" si="1"/>
        <v>X108</v>
      </c>
      <c r="B117" s="134" t="str">
        <f>CONCATENATE("1 ",C117,$C$1,Reacts!AA502," ",$D$1)</f>
        <v>1 tridecyl-acetate_cyt = 14 CmolHCs_cyt</v>
      </c>
      <c r="C117" s="134" t="s">
        <v>23963</v>
      </c>
      <c r="D117" s="134"/>
      <c r="E117" s="134" t="s">
        <v>129</v>
      </c>
    </row>
    <row r="118" spans="1:5">
      <c r="A118" s="134" t="str">
        <f t="shared" si="1"/>
        <v>X109</v>
      </c>
      <c r="B118" s="134" t="str">
        <f>CONCATENATE("1 ",C118,$C$1,Reacts!AA503," ",$D$1)</f>
        <v>1 tetradecyl-acetate_cyt = 15 CmolHCs_cyt</v>
      </c>
      <c r="C118" s="134" t="s">
        <v>23964</v>
      </c>
      <c r="D118" s="134"/>
      <c r="E118" s="134" t="s">
        <v>129</v>
      </c>
    </row>
    <row r="119" spans="1:5">
      <c r="A119" s="134" t="str">
        <f t="shared" si="1"/>
        <v>X110</v>
      </c>
      <c r="B119" s="134" t="str">
        <f>CONCATENATE("1 ",C119,$C$1,Reacts!AA504," ",$D$1)</f>
        <v>1 pentadecyl-acetate_cyt = 16 CmolHCs_cyt</v>
      </c>
      <c r="C119" s="134" t="s">
        <v>23965</v>
      </c>
      <c r="D119" s="134"/>
      <c r="E119" s="134" t="s">
        <v>129</v>
      </c>
    </row>
    <row r="120" spans="1:5">
      <c r="A120" s="134" t="str">
        <f t="shared" si="1"/>
        <v>X111</v>
      </c>
      <c r="B120" s="134" t="str">
        <f>CONCATENATE("1 ",C120,$C$1,Reacts!AA505," ",$D$1)</f>
        <v>1 hexadecyl-acetate_cyt = 17 CmolHCs_cyt</v>
      </c>
      <c r="C120" s="134" t="s">
        <v>23966</v>
      </c>
      <c r="D120" s="134"/>
      <c r="E120" s="134" t="s">
        <v>129</v>
      </c>
    </row>
    <row r="121" spans="1:5">
      <c r="A121" s="134" t="str">
        <f t="shared" si="1"/>
        <v>X112</v>
      </c>
      <c r="B121" s="134" t="str">
        <f>CONCATENATE("1 ",C121,$C$1,Reacts!AA506," ",$D$1)</f>
        <v>1 heptadecyl-acetate_cyt = 18 CmolHCs_cyt</v>
      </c>
      <c r="C121" s="134" t="s">
        <v>23967</v>
      </c>
      <c r="D121" s="134"/>
      <c r="E121" s="134" t="s">
        <v>129</v>
      </c>
    </row>
    <row r="122" spans="1:5">
      <c r="A122" s="134" t="str">
        <f t="shared" si="1"/>
        <v>X113</v>
      </c>
      <c r="B122" s="134" t="str">
        <f>CONCATENATE("1 ",C122,$C$1,Reacts!AA507," ",$D$1)</f>
        <v>1 octadecyl-acetate_cyt = 19 CmolHCs_cyt</v>
      </c>
      <c r="C122" s="134" t="s">
        <v>23996</v>
      </c>
      <c r="D122" s="134"/>
      <c r="E122" s="134" t="s">
        <v>129</v>
      </c>
    </row>
    <row r="123" spans="1:5">
      <c r="A123" s="134" t="str">
        <f t="shared" si="1"/>
        <v>X114</v>
      </c>
      <c r="B123" s="134" t="str">
        <f>CONCATENATE("1 ",C123,$C$1,Reacts!AA508," ",$D$1)</f>
        <v>1 propane_cyt = 20 CmolHCs_cyt</v>
      </c>
      <c r="C123" s="134" t="s">
        <v>23955</v>
      </c>
      <c r="D123" s="134"/>
      <c r="E123" s="134" t="s">
        <v>129</v>
      </c>
    </row>
    <row r="124" spans="1:5">
      <c r="A124" s="134" t="str">
        <f t="shared" si="1"/>
        <v>X115</v>
      </c>
      <c r="B124" s="134" t="str">
        <f>CONCATENATE("1 ",C124,$C$1,Reacts!AA509," ",$D$1)</f>
        <v>1 butane_cyt = 3 CmolHCs_cyt</v>
      </c>
      <c r="C124" s="134" t="s">
        <v>23956</v>
      </c>
      <c r="D124" s="134"/>
      <c r="E124" s="134" t="s">
        <v>129</v>
      </c>
    </row>
    <row r="125" spans="1:5">
      <c r="A125" s="134" t="str">
        <f t="shared" si="1"/>
        <v>X116</v>
      </c>
      <c r="B125" s="134" t="str">
        <f>CONCATENATE("1 ",C125,$C$1,Reacts!AA510," ",$D$1)</f>
        <v>1 pentane_cyt = 4 CmolHCs_cyt</v>
      </c>
      <c r="C125" s="134" t="s">
        <v>23849</v>
      </c>
      <c r="D125" s="134"/>
      <c r="E125" s="134" t="s">
        <v>129</v>
      </c>
    </row>
    <row r="126" spans="1:5">
      <c r="A126" s="134" t="str">
        <f t="shared" si="1"/>
        <v>X117</v>
      </c>
      <c r="B126" s="134" t="str">
        <f>CONCATENATE("1 ",C126,$C$1,Reacts!AA511," ",$D$1)</f>
        <v>1 hexane_cyt = 5 CmolHCs_cyt</v>
      </c>
      <c r="C126" s="134" t="s">
        <v>23850</v>
      </c>
      <c r="D126" s="134"/>
      <c r="E126" s="134" t="s">
        <v>129</v>
      </c>
    </row>
    <row r="127" spans="1:5">
      <c r="A127" s="134" t="str">
        <f t="shared" si="1"/>
        <v>X118</v>
      </c>
      <c r="B127" s="134" t="str">
        <f>CONCATENATE("1 ",C127,$C$1,Reacts!AA512," ",$D$1)</f>
        <v>1 heptane_cyt = 6 CmolHCs_cyt</v>
      </c>
      <c r="C127" s="134" t="s">
        <v>23851</v>
      </c>
      <c r="D127" s="134"/>
      <c r="E127" s="134" t="s">
        <v>129</v>
      </c>
    </row>
    <row r="128" spans="1:5">
      <c r="A128" s="134" t="str">
        <f t="shared" si="1"/>
        <v>X119</v>
      </c>
      <c r="B128" s="134" t="str">
        <f>CONCATENATE("1 ",C128,$C$1,Reacts!AA513," ",$D$1)</f>
        <v>1 octane_cyt = 7 CmolHCs_cyt</v>
      </c>
      <c r="C128" s="134" t="s">
        <v>23784</v>
      </c>
      <c r="D128" s="134"/>
      <c r="E128" s="134" t="s">
        <v>129</v>
      </c>
    </row>
    <row r="129" spans="1:5">
      <c r="A129" s="134" t="str">
        <f t="shared" si="1"/>
        <v>X120</v>
      </c>
      <c r="B129" s="134" t="str">
        <f>CONCATENATE("1 ",C129,$C$1,Reacts!AA514," ",$D$1)</f>
        <v>1 nonane_cyt = 8 CmolHCs_cyt</v>
      </c>
      <c r="C129" s="134" t="s">
        <v>23852</v>
      </c>
      <c r="D129" s="134"/>
      <c r="E129" s="134" t="s">
        <v>129</v>
      </c>
    </row>
    <row r="130" spans="1:5">
      <c r="A130" s="134" t="str">
        <f t="shared" si="1"/>
        <v>X121</v>
      </c>
      <c r="B130" s="134" t="str">
        <f>CONCATENATE("1 ",C130,$C$1,Reacts!AA515," ",$D$1)</f>
        <v>1 decane_cyt = 9 CmolHCs_cyt</v>
      </c>
      <c r="C130" s="134" t="s">
        <v>23853</v>
      </c>
      <c r="D130" s="134"/>
      <c r="E130" s="134" t="s">
        <v>129</v>
      </c>
    </row>
    <row r="131" spans="1:5">
      <c r="A131" s="134" t="str">
        <f t="shared" si="1"/>
        <v>X122</v>
      </c>
      <c r="B131" s="134" t="str">
        <f>CONCATENATE("1 ",C131,$C$1,Reacts!AA516," ",$D$1)</f>
        <v>1 undecane_cyt = 10 CmolHCs_cyt</v>
      </c>
      <c r="C131" s="134" t="s">
        <v>23854</v>
      </c>
      <c r="D131" s="134"/>
      <c r="E131" s="134" t="s">
        <v>129</v>
      </c>
    </row>
    <row r="132" spans="1:5">
      <c r="A132" s="134" t="str">
        <f t="shared" si="1"/>
        <v>X123</v>
      </c>
      <c r="B132" s="134" t="str">
        <f>CONCATENATE("1 ",C132,$C$1,Reacts!AA517," ",$D$1)</f>
        <v>1 dodecane_cyt = 11 CmolHCs_cyt</v>
      </c>
      <c r="C132" s="134" t="s">
        <v>23855</v>
      </c>
      <c r="D132" s="134"/>
      <c r="E132" s="134" t="s">
        <v>129</v>
      </c>
    </row>
    <row r="133" spans="1:5">
      <c r="A133" s="134" t="str">
        <f t="shared" si="1"/>
        <v>X124</v>
      </c>
      <c r="B133" s="134" t="str">
        <f>CONCATENATE("1 ",C133,$C$1,Reacts!AA518," ",$D$1)</f>
        <v>1 tridecane_cyt = 12 CmolHCs_cyt</v>
      </c>
      <c r="C133" s="134" t="s">
        <v>23957</v>
      </c>
      <c r="D133" s="134"/>
      <c r="E133" s="134" t="s">
        <v>129</v>
      </c>
    </row>
    <row r="134" spans="1:5">
      <c r="A134" s="134" t="str">
        <f t="shared" si="1"/>
        <v>X125</v>
      </c>
      <c r="B134" s="134" t="str">
        <f>CONCATENATE("1 ",C134,$C$1,Reacts!AA519," ",$D$1)</f>
        <v>1 tetradecane_cyt = 13 CmolHCs_cyt</v>
      </c>
      <c r="C134" s="134" t="s">
        <v>23958</v>
      </c>
      <c r="D134" s="134"/>
      <c r="E134" s="134" t="s">
        <v>129</v>
      </c>
    </row>
    <row r="135" spans="1:5">
      <c r="A135" s="134" t="str">
        <f t="shared" si="1"/>
        <v>X126</v>
      </c>
      <c r="B135" s="134" t="str">
        <f>CONCATENATE("1 ",C135,$C$1,Reacts!AA520," ",$D$1)</f>
        <v>1 pentadecane_cyt = 14 CmolHCs_cyt</v>
      </c>
      <c r="C135" s="134" t="s">
        <v>23959</v>
      </c>
      <c r="D135" s="134"/>
      <c r="E135" s="134" t="s">
        <v>129</v>
      </c>
    </row>
    <row r="136" spans="1:5">
      <c r="A136" s="134" t="str">
        <f t="shared" si="1"/>
        <v>X127</v>
      </c>
      <c r="B136" s="134" t="str">
        <f>CONCATENATE("1 ",C136,$C$1,Reacts!AA521," ",$D$1)</f>
        <v>1 hexadecane_cyt = 15 CmolHCs_cyt</v>
      </c>
      <c r="C136" s="134" t="s">
        <v>23960</v>
      </c>
      <c r="D136" s="134"/>
      <c r="E136" s="134" t="s">
        <v>129</v>
      </c>
    </row>
    <row r="137" spans="1:5">
      <c r="A137" s="134" t="str">
        <f t="shared" si="1"/>
        <v>X128</v>
      </c>
      <c r="B137" s="134" t="str">
        <f>CONCATENATE("1 ",C137,$C$1,Reacts!AA522," ",$D$1)</f>
        <v>1 heptadecane_cyt = 16 CmolHCs_cyt</v>
      </c>
      <c r="C137" s="134" t="s">
        <v>23961</v>
      </c>
      <c r="D137" s="134"/>
      <c r="E137" s="134" t="s">
        <v>129</v>
      </c>
    </row>
    <row r="138" spans="1:5">
      <c r="A138" s="134" t="str">
        <f t="shared" si="1"/>
        <v>X129</v>
      </c>
      <c r="B138" s="134" t="str">
        <f>CONCATENATE("1 ",C138,$C$1,Reacts!AA523," ",$D$1)</f>
        <v>1 2-propanone_cyt = 17 CmolHCs_cyt</v>
      </c>
      <c r="C138" s="134" t="s">
        <v>23935</v>
      </c>
      <c r="D138" s="134"/>
      <c r="E138" s="134" t="s">
        <v>129</v>
      </c>
    </row>
    <row r="139" spans="1:5">
      <c r="A139" s="134" t="str">
        <f t="shared" si="1"/>
        <v>X130</v>
      </c>
      <c r="B139" s="134" t="str">
        <f>CONCATENATE("1 ",C139,$C$1,Reacts!AA524," ",$D$1)</f>
        <v>1 2-butanone_cyt = 3 CmolHCs_cyt</v>
      </c>
      <c r="C139" s="134" t="s">
        <v>23813</v>
      </c>
      <c r="D139" s="134"/>
      <c r="E139" s="134" t="s">
        <v>129</v>
      </c>
    </row>
    <row r="140" spans="1:5">
      <c r="A140" s="134" t="str">
        <f t="shared" si="1"/>
        <v>X131</v>
      </c>
      <c r="B140" s="134" t="str">
        <f>CONCATENATE("1 ",C140,$C$1,Reacts!AA525," ",$D$1)</f>
        <v>1 2-pentanone_cyt = 4 CmolHCs_cyt</v>
      </c>
      <c r="C140" s="134" t="s">
        <v>23814</v>
      </c>
      <c r="D140" s="134"/>
      <c r="E140" s="134" t="s">
        <v>129</v>
      </c>
    </row>
    <row r="141" spans="1:5">
      <c r="A141" s="134" t="str">
        <f t="shared" ref="A141:A182" si="2">IF(TYPE(E141)=2,CONCATENATE("X",ROW()-9),"")</f>
        <v>X132</v>
      </c>
      <c r="B141" s="134" t="str">
        <f>CONCATENATE("1 ",C141,$C$1,Reacts!AA526," ",$D$1)</f>
        <v>1 2-hexanone_cyt = 5 CmolHCs_cyt</v>
      </c>
      <c r="C141" s="134" t="s">
        <v>23815</v>
      </c>
      <c r="D141" s="134"/>
      <c r="E141" s="134" t="s">
        <v>129</v>
      </c>
    </row>
    <row r="142" spans="1:5">
      <c r="A142" s="134" t="str">
        <f t="shared" si="2"/>
        <v>X133</v>
      </c>
      <c r="B142" s="134" t="str">
        <f>CONCATENATE("1 ",C142,$C$1,Reacts!AA527," ",$D$1)</f>
        <v>1 2-heptanone_cyt = 6 CmolHCs_cyt</v>
      </c>
      <c r="C142" s="134" t="s">
        <v>23816</v>
      </c>
      <c r="D142" s="134"/>
      <c r="E142" s="134" t="s">
        <v>129</v>
      </c>
    </row>
    <row r="143" spans="1:5">
      <c r="A143" s="134" t="str">
        <f t="shared" si="2"/>
        <v>X134</v>
      </c>
      <c r="B143" s="134" t="str">
        <f>CONCATENATE("1 ",C143,$C$1,Reacts!AA528," ",$D$1)</f>
        <v>1 2-octanone_cyt = 7 CmolHCs_cyt</v>
      </c>
      <c r="C143" s="134" t="s">
        <v>23817</v>
      </c>
      <c r="D143" s="134"/>
      <c r="E143" s="134" t="s">
        <v>129</v>
      </c>
    </row>
    <row r="144" spans="1:5">
      <c r="A144" s="134" t="str">
        <f t="shared" si="2"/>
        <v>X135</v>
      </c>
      <c r="B144" s="134" t="str">
        <f>CONCATENATE("1 ",C144,$C$1,Reacts!AA529," ",$D$1)</f>
        <v>1 2-nonanone_cyt = 8 CmolHCs_cyt</v>
      </c>
      <c r="C144" s="134" t="s">
        <v>23818</v>
      </c>
      <c r="D144" s="134"/>
      <c r="E144" s="134" t="s">
        <v>129</v>
      </c>
    </row>
    <row r="145" spans="1:6">
      <c r="A145" s="134" t="str">
        <f t="shared" si="2"/>
        <v>X136</v>
      </c>
      <c r="B145" s="134" t="str">
        <f>CONCATENATE("1 ",C145,$C$1,Reacts!AA530," ",$D$1)</f>
        <v>1 2-decanone_cyt = 9 CmolHCs_cyt</v>
      </c>
      <c r="C145" s="134" t="s">
        <v>23819</v>
      </c>
      <c r="D145" s="134"/>
      <c r="E145" s="134" t="s">
        <v>129</v>
      </c>
    </row>
    <row r="146" spans="1:6">
      <c r="A146" s="134" t="str">
        <f t="shared" si="2"/>
        <v>X137</v>
      </c>
      <c r="B146" s="134" t="str">
        <f>CONCATENATE("1 ",C146,$C$1,Reacts!AA531," ",$D$1)</f>
        <v>1 2-undecanone_cyt = 10 CmolHCs_cyt</v>
      </c>
      <c r="C146" s="134" t="s">
        <v>23820</v>
      </c>
      <c r="D146" s="134"/>
      <c r="E146" s="134" t="s">
        <v>129</v>
      </c>
    </row>
    <row r="147" spans="1:6">
      <c r="A147" s="134" t="str">
        <f t="shared" si="2"/>
        <v>X138</v>
      </c>
      <c r="B147" s="134" t="str">
        <f>CONCATENATE("1 ",C147,$C$1,Reacts!AA532," ",$D$1)</f>
        <v>1 2-dodecanone_cyt = 11 CmolHCs_cyt</v>
      </c>
      <c r="C147" s="134" t="s">
        <v>23839</v>
      </c>
      <c r="D147" s="134"/>
      <c r="E147" s="134" t="s">
        <v>129</v>
      </c>
      <c r="F147" s="43" t="s">
        <v>24017</v>
      </c>
    </row>
    <row r="148" spans="1:6">
      <c r="A148" s="134" t="str">
        <f t="shared" si="2"/>
        <v>X139</v>
      </c>
      <c r="B148" s="134" t="str">
        <f>CONCATENATE("1 ",C148,$C$1,Reacts!AA533," ",$D$1)</f>
        <v>1 2-tridecanone_cyt = 12 CmolHCs_cyt</v>
      </c>
      <c r="C148" s="134" t="s">
        <v>23936</v>
      </c>
      <c r="D148" s="134"/>
      <c r="E148" s="134" t="s">
        <v>129</v>
      </c>
    </row>
    <row r="149" spans="1:6">
      <c r="A149" s="134" t="str">
        <f t="shared" si="2"/>
        <v>X140</v>
      </c>
      <c r="B149" s="134" t="str">
        <f>CONCATENATE("1 ",C149,$C$1,Reacts!AA534," ",$D$1)</f>
        <v>1 2-tetradecanone_cyt = 13 CmolHCs_cyt</v>
      </c>
      <c r="C149" s="134" t="s">
        <v>23937</v>
      </c>
      <c r="D149" s="134"/>
      <c r="E149" s="134" t="s">
        <v>129</v>
      </c>
    </row>
    <row r="150" spans="1:6">
      <c r="A150" s="134" t="str">
        <f t="shared" si="2"/>
        <v>X141</v>
      </c>
      <c r="B150" s="134" t="str">
        <f>CONCATENATE("1 ",C150,$C$1,Reacts!AA535," ",$D$1)</f>
        <v>1 2-pentadecanone_cyt = 14 CmolHCs_cyt</v>
      </c>
      <c r="C150" s="134" t="s">
        <v>23938</v>
      </c>
      <c r="D150" s="134"/>
      <c r="E150" s="134" t="s">
        <v>129</v>
      </c>
    </row>
    <row r="151" spans="1:6">
      <c r="A151" s="134" t="str">
        <f t="shared" si="2"/>
        <v>X142</v>
      </c>
      <c r="B151" s="134" t="str">
        <f>CONCATENATE("1 ",C151,$C$1,Reacts!AA536," ",$D$1)</f>
        <v>1 2-hexadecanone_cyt = 15 CmolHCs_cyt</v>
      </c>
      <c r="C151" s="134" t="s">
        <v>23939</v>
      </c>
      <c r="D151" s="134"/>
      <c r="E151" s="134" t="s">
        <v>129</v>
      </c>
    </row>
    <row r="152" spans="1:6">
      <c r="A152" s="134" t="str">
        <f t="shared" si="2"/>
        <v>X143</v>
      </c>
      <c r="B152" s="134" t="str">
        <f>CONCATENATE("1 ",C152,$C$1,Reacts!AA537," ",$D$1)</f>
        <v>1 2-heptadecanone_cyt = 16 CmolHCs_cyt</v>
      </c>
      <c r="C152" s="134" t="s">
        <v>23940</v>
      </c>
      <c r="D152" s="134"/>
      <c r="E152" s="134" t="s">
        <v>129</v>
      </c>
    </row>
    <row r="153" spans="1:6">
      <c r="A153" s="134" t="str">
        <f t="shared" si="2"/>
        <v>X144</v>
      </c>
      <c r="B153" s="134" t="str">
        <f>CONCATENATE("1 ",C153,$C$1,Reacts!AA538," ",$D$1)</f>
        <v>1 2-propanol_cyt = 17 CmolHCs_cyt</v>
      </c>
      <c r="C153" s="134" t="s">
        <v>23941</v>
      </c>
      <c r="D153" s="134"/>
      <c r="E153" s="134" t="s">
        <v>129</v>
      </c>
    </row>
    <row r="154" spans="1:6">
      <c r="A154" s="134" t="str">
        <f t="shared" si="2"/>
        <v>X145</v>
      </c>
      <c r="B154" s="134" t="str">
        <f>CONCATENATE("1 ",C154,$C$1,Reacts!AA539," ",$D$1)</f>
        <v>1 2-butanol_cyt = 3 CmolHCs_cyt</v>
      </c>
      <c r="C154" s="134" t="s">
        <v>23942</v>
      </c>
      <c r="D154" s="134"/>
      <c r="E154" s="134" t="s">
        <v>129</v>
      </c>
    </row>
    <row r="155" spans="1:6">
      <c r="A155" s="134" t="str">
        <f t="shared" si="2"/>
        <v>X146</v>
      </c>
      <c r="B155" s="134" t="str">
        <f>CONCATENATE("1 ",C155,$C$1,Reacts!AA540," ",$D$1)</f>
        <v>1 2-pentanol_cyt = 4 CmolHCs_cyt</v>
      </c>
      <c r="C155" s="134" t="s">
        <v>23832</v>
      </c>
      <c r="D155" s="134"/>
      <c r="E155" s="134" t="s">
        <v>129</v>
      </c>
    </row>
    <row r="156" spans="1:6">
      <c r="A156" s="134" t="str">
        <f t="shared" si="2"/>
        <v>X147</v>
      </c>
      <c r="B156" s="134" t="str">
        <f>CONCATENATE("1 ",C156,$C$1,Reacts!AA541," ",$D$1)</f>
        <v>1 2-hexanol_cyt = 5 CmolHCs_cyt</v>
      </c>
      <c r="C156" s="134" t="s">
        <v>23833</v>
      </c>
      <c r="D156" s="134"/>
      <c r="E156" s="134" t="s">
        <v>129</v>
      </c>
    </row>
    <row r="157" spans="1:6">
      <c r="A157" s="134" t="str">
        <f t="shared" si="2"/>
        <v>X148</v>
      </c>
      <c r="B157" s="134" t="str">
        <f>CONCATENATE("1 ",C157,$C$1,Reacts!AA542," ",$D$1)</f>
        <v>1 2-heptanol_cyt = 6 CmolHCs_cyt</v>
      </c>
      <c r="C157" s="134" t="s">
        <v>23834</v>
      </c>
      <c r="D157" s="134"/>
      <c r="E157" s="134" t="s">
        <v>129</v>
      </c>
    </row>
    <row r="158" spans="1:6">
      <c r="A158" s="134" t="str">
        <f t="shared" si="2"/>
        <v>X149</v>
      </c>
      <c r="B158" s="134" t="str">
        <f>CONCATENATE("1 ",C158,$C$1,Reacts!AA543," ",$D$1)</f>
        <v>1 2-octanol_cyt = 7 CmolHCs_cyt</v>
      </c>
      <c r="C158" s="134" t="s">
        <v>23835</v>
      </c>
      <c r="D158" s="134"/>
      <c r="E158" s="134" t="s">
        <v>129</v>
      </c>
    </row>
    <row r="159" spans="1:6">
      <c r="A159" s="134" t="str">
        <f t="shared" si="2"/>
        <v>X150</v>
      </c>
      <c r="B159" s="134" t="str">
        <f>CONCATENATE("1 ",C159,$C$1,Reacts!AA544," ",$D$1)</f>
        <v>1 2-nonanol_cyt = 8 CmolHCs_cyt</v>
      </c>
      <c r="C159" s="134" t="s">
        <v>23836</v>
      </c>
      <c r="D159" s="134"/>
      <c r="E159" s="134" t="s">
        <v>129</v>
      </c>
    </row>
    <row r="160" spans="1:6">
      <c r="A160" s="134" t="str">
        <f t="shared" si="2"/>
        <v>X151</v>
      </c>
      <c r="B160" s="134" t="str">
        <f>CONCATENATE("1 ",C160,$C$1,Reacts!AA545," ",$D$1)</f>
        <v>1 2-decanol_cyt = 9 CmolHCs_cyt</v>
      </c>
      <c r="C160" s="134" t="s">
        <v>23837</v>
      </c>
      <c r="D160" s="134"/>
      <c r="E160" s="134" t="s">
        <v>129</v>
      </c>
    </row>
    <row r="161" spans="1:5">
      <c r="A161" s="134" t="str">
        <f t="shared" si="2"/>
        <v>X152</v>
      </c>
      <c r="B161" s="134" t="str">
        <f>CONCATENATE("1 ",C161,$C$1,Reacts!AA546," ",$D$1)</f>
        <v>1 2-undecanol_cyt = 10 CmolHCs_cyt</v>
      </c>
      <c r="C161" s="134" t="s">
        <v>23838</v>
      </c>
      <c r="D161" s="134"/>
      <c r="E161" s="134" t="s">
        <v>129</v>
      </c>
    </row>
    <row r="162" spans="1:5">
      <c r="A162" s="134" t="str">
        <f t="shared" si="2"/>
        <v>X153</v>
      </c>
      <c r="B162" s="134" t="str">
        <f>CONCATENATE("1 ",C162,$C$1,Reacts!AA547," ",$D$1)</f>
        <v>1 2-dodecanol_cyt = 11 CmolHCs_cyt</v>
      </c>
      <c r="C162" s="134" t="s">
        <v>23840</v>
      </c>
      <c r="D162" s="134"/>
      <c r="E162" s="134" t="s">
        <v>129</v>
      </c>
    </row>
    <row r="163" spans="1:5">
      <c r="A163" s="134" t="str">
        <f t="shared" si="2"/>
        <v>X154</v>
      </c>
      <c r="B163" s="134" t="str">
        <f>CONCATENATE("1 ",C163,$C$1,Reacts!AA548," ",$D$1)</f>
        <v>1 2-tridecanol_cyt = 12 CmolHCs_cyt</v>
      </c>
      <c r="C163" s="134" t="s">
        <v>23943</v>
      </c>
      <c r="D163" s="134"/>
      <c r="E163" s="134" t="s">
        <v>129</v>
      </c>
    </row>
    <row r="164" spans="1:5">
      <c r="A164" s="134" t="str">
        <f t="shared" si="2"/>
        <v>X155</v>
      </c>
      <c r="B164" s="134" t="str">
        <f>CONCATENATE("1 ",C164,$C$1,Reacts!AA549," ",$D$1)</f>
        <v>1 2-tetradecanol_cyt = 13 CmolHCs_cyt</v>
      </c>
      <c r="C164" s="134" t="s">
        <v>23944</v>
      </c>
      <c r="D164" s="134"/>
      <c r="E164" s="134" t="s">
        <v>129</v>
      </c>
    </row>
    <row r="165" spans="1:5">
      <c r="A165" s="134" t="str">
        <f t="shared" si="2"/>
        <v>X156</v>
      </c>
      <c r="B165" s="134" t="str">
        <f>CONCATENATE("1 ",C165,$C$1,Reacts!AA550," ",$D$1)</f>
        <v>1 2-pentadecanol_cyt = 14 CmolHCs_cyt</v>
      </c>
      <c r="C165" s="134" t="s">
        <v>23945</v>
      </c>
      <c r="D165" s="134"/>
      <c r="E165" s="134" t="s">
        <v>129</v>
      </c>
    </row>
    <row r="166" spans="1:5">
      <c r="A166" s="134" t="str">
        <f t="shared" si="2"/>
        <v>X157</v>
      </c>
      <c r="B166" s="134" t="str">
        <f>CONCATENATE("1 ",C166,$C$1,Reacts!AA551," ",$D$1)</f>
        <v>1 2-hexadecanol_cyt = 15 CmolHCs_cyt</v>
      </c>
      <c r="C166" s="134" t="s">
        <v>23946</v>
      </c>
      <c r="D166" s="134"/>
      <c r="E166" s="134" t="s">
        <v>129</v>
      </c>
    </row>
    <row r="167" spans="1:5">
      <c r="A167" s="134" t="str">
        <f t="shared" si="2"/>
        <v>X158</v>
      </c>
      <c r="B167" s="134" t="str">
        <f>CONCATENATE("1 ",C167,$C$1,Reacts!AA552," ",$D$1)</f>
        <v>1 2-heptadecanol_cyt = 16 CmolHCs_cyt</v>
      </c>
      <c r="C167" s="134" t="s">
        <v>23947</v>
      </c>
      <c r="E167" s="134" t="s">
        <v>129</v>
      </c>
    </row>
    <row r="168" spans="1:5">
      <c r="A168" s="134" t="str">
        <f t="shared" si="2"/>
        <v>X159</v>
      </c>
      <c r="B168" s="134" t="str">
        <f>CONCATENATE("1 ",C168,$C$1,Reacts!AA553," ",$D$1)</f>
        <v>1 2-propene_cyt = 17 CmolHCs_cyt</v>
      </c>
      <c r="C168" s="134" t="s">
        <v>23948</v>
      </c>
      <c r="E168" s="134" t="s">
        <v>129</v>
      </c>
    </row>
    <row r="169" spans="1:5">
      <c r="A169" s="134" t="str">
        <f t="shared" si="2"/>
        <v>X160</v>
      </c>
      <c r="B169" s="134" t="str">
        <f>CONCATENATE("1 ",C169,$C$1,Reacts!AA554," ",$D$1)</f>
        <v>1 2-butene_cyt = 3 CmolHCs_cyt</v>
      </c>
      <c r="C169" s="134" t="s">
        <v>23949</v>
      </c>
      <c r="E169" s="134" t="s">
        <v>129</v>
      </c>
    </row>
    <row r="170" spans="1:5">
      <c r="A170" s="134" t="str">
        <f t="shared" si="2"/>
        <v>X161</v>
      </c>
      <c r="B170" s="134" t="str">
        <f>CONCATENATE("1 ",C170,$C$1,Reacts!AA555," ",$D$1)</f>
        <v>1 2-pentene_cyt = 4 CmolHCs_cyt</v>
      </c>
      <c r="C170" s="134" t="s">
        <v>23841</v>
      </c>
      <c r="E170" s="134" t="s">
        <v>129</v>
      </c>
    </row>
    <row r="171" spans="1:5">
      <c r="A171" s="134" t="str">
        <f t="shared" si="2"/>
        <v>X162</v>
      </c>
      <c r="B171" s="134" t="str">
        <f>CONCATENATE("1 ",C171,$C$1,Reacts!AA556," ",$D$1)</f>
        <v>1 2-hexene_cyt = 5 CmolHCs_cyt</v>
      </c>
      <c r="C171" s="134" t="s">
        <v>23842</v>
      </c>
      <c r="E171" s="134" t="s">
        <v>129</v>
      </c>
    </row>
    <row r="172" spans="1:5">
      <c r="A172" s="134" t="str">
        <f t="shared" si="2"/>
        <v>X163</v>
      </c>
      <c r="B172" s="134" t="str">
        <f>CONCATENATE("1 ",C172,$C$1,Reacts!AA557," ",$D$1)</f>
        <v>1 2-heptene_cyt = 6 CmolHCs_cyt</v>
      </c>
      <c r="C172" s="134" t="s">
        <v>23843</v>
      </c>
      <c r="E172" s="134" t="s">
        <v>129</v>
      </c>
    </row>
    <row r="173" spans="1:5">
      <c r="A173" s="134" t="str">
        <f t="shared" si="2"/>
        <v>X164</v>
      </c>
      <c r="B173" s="134" t="str">
        <f>CONCATENATE("1 ",C173,$C$1,Reacts!AA558," ",$D$1)</f>
        <v>1 2-octene_cyt = 7 CmolHCs_cyt</v>
      </c>
      <c r="C173" s="134" t="s">
        <v>23844</v>
      </c>
      <c r="E173" s="134" t="s">
        <v>129</v>
      </c>
    </row>
    <row r="174" spans="1:5">
      <c r="A174" s="134" t="str">
        <f t="shared" si="2"/>
        <v>X165</v>
      </c>
      <c r="B174" s="134" t="str">
        <f>CONCATENATE("1 ",C174,$C$1,Reacts!AA559," ",$D$1)</f>
        <v>1 2-nonene_cyt = 8 CmolHCs_cyt</v>
      </c>
      <c r="C174" s="134" t="s">
        <v>23845</v>
      </c>
      <c r="E174" s="134" t="s">
        <v>129</v>
      </c>
    </row>
    <row r="175" spans="1:5">
      <c r="A175" s="134" t="str">
        <f t="shared" si="2"/>
        <v>X166</v>
      </c>
      <c r="B175" s="134" t="str">
        <f>CONCATENATE("1 ",C175,$C$1,Reacts!AA560," ",$D$1)</f>
        <v>1 2-decene_cyt = 9 CmolHCs_cyt</v>
      </c>
      <c r="C175" s="134" t="s">
        <v>23846</v>
      </c>
      <c r="E175" s="134" t="s">
        <v>129</v>
      </c>
    </row>
    <row r="176" spans="1:5">
      <c r="A176" s="134" t="str">
        <f t="shared" si="2"/>
        <v>X167</v>
      </c>
      <c r="B176" s="134" t="str">
        <f>CONCATENATE("1 ",C176,$C$1,Reacts!AA561," ",$D$1)</f>
        <v>1 2-undecene_cyt = 10 CmolHCs_cyt</v>
      </c>
      <c r="C176" s="134" t="s">
        <v>23847</v>
      </c>
      <c r="E176" s="134" t="s">
        <v>129</v>
      </c>
    </row>
    <row r="177" spans="1:5">
      <c r="A177" s="134" t="str">
        <f t="shared" si="2"/>
        <v>X168</v>
      </c>
      <c r="B177" s="134" t="str">
        <f>CONCATENATE("1 ",C177,$C$1,Reacts!AA562," ",$D$1)</f>
        <v>1 2-dodecene_cyt = 11 CmolHCs_cyt</v>
      </c>
      <c r="C177" s="134" t="s">
        <v>23848</v>
      </c>
      <c r="E177" s="134" t="s">
        <v>129</v>
      </c>
    </row>
    <row r="178" spans="1:5">
      <c r="A178" s="134" t="str">
        <f t="shared" si="2"/>
        <v>X169</v>
      </c>
      <c r="B178" s="134" t="str">
        <f>CONCATENATE("1 ",C178,$C$1,Reacts!AA563," ",$D$1)</f>
        <v>1 2-tridecene_cyt = 12 CmolHCs_cyt</v>
      </c>
      <c r="C178" s="134" t="s">
        <v>23950</v>
      </c>
      <c r="E178" s="134" t="s">
        <v>129</v>
      </c>
    </row>
    <row r="179" spans="1:5">
      <c r="A179" s="134" t="str">
        <f t="shared" si="2"/>
        <v>X170</v>
      </c>
      <c r="B179" s="134" t="str">
        <f>CONCATENATE("1 ",C179,$C$1,Reacts!AA564," ",$D$1)</f>
        <v>1 2-tetradecene_cyt = 13 CmolHCs_cyt</v>
      </c>
      <c r="C179" s="134" t="s">
        <v>23951</v>
      </c>
      <c r="E179" s="134" t="s">
        <v>129</v>
      </c>
    </row>
    <row r="180" spans="1:5">
      <c r="A180" s="134" t="str">
        <f t="shared" si="2"/>
        <v>X171</v>
      </c>
      <c r="B180" s="134" t="str">
        <f>CONCATENATE("1 ",C180,$C$1,Reacts!AA565," ",$D$1)</f>
        <v>1 2-pentadecene_cyt = 14 CmolHCs_cyt</v>
      </c>
      <c r="C180" s="134" t="s">
        <v>23952</v>
      </c>
      <c r="E180" s="134" t="s">
        <v>129</v>
      </c>
    </row>
    <row r="181" spans="1:5">
      <c r="A181" s="134" t="str">
        <f t="shared" si="2"/>
        <v>X172</v>
      </c>
      <c r="B181" s="134" t="str">
        <f>CONCATENATE("1 ",C181,$C$1,Reacts!AA566," ",$D$1)</f>
        <v>1 2-hexadecene_cyt = 15 CmolHCs_cyt</v>
      </c>
      <c r="C181" s="134" t="s">
        <v>23953</v>
      </c>
      <c r="E181" s="134" t="s">
        <v>129</v>
      </c>
    </row>
    <row r="182" spans="1:5">
      <c r="A182" s="134" t="str">
        <f t="shared" si="2"/>
        <v>X173</v>
      </c>
      <c r="B182" s="134" t="str">
        <f>CONCATENATE("1 ",C182,$C$1,Reacts!AA567," ",$D$1)</f>
        <v>1 2-heptadecene_cyt = 16 CmolHCs_cyt</v>
      </c>
      <c r="C182" s="134" t="s">
        <v>23954</v>
      </c>
      <c r="E182" s="134" t="s">
        <v>129</v>
      </c>
    </row>
    <row r="183" spans="1:5">
      <c r="A183" s="134" t="str">
        <f t="shared" ref="A183" si="3">IF(TYPE(E183)=2,CONCATENATE("X",ROW()-9),"")</f>
        <v>X174</v>
      </c>
      <c r="B183" s="134" t="s">
        <v>25215</v>
      </c>
      <c r="C183" s="134"/>
      <c r="E183" s="134" t="s">
        <v>129</v>
      </c>
    </row>
    <row r="184" spans="1:5">
      <c r="A184" s="134"/>
      <c r="B184" s="134"/>
      <c r="E184" s="134"/>
    </row>
    <row r="185" spans="1:5">
      <c r="A185" s="134"/>
      <c r="B185" s="134"/>
      <c r="E185" s="134"/>
    </row>
    <row r="186" spans="1:5">
      <c r="A186" s="134"/>
      <c r="B186" s="134"/>
      <c r="E186" s="134"/>
    </row>
    <row r="187" spans="1:5">
      <c r="A187" s="134"/>
      <c r="B187" s="134"/>
      <c r="E187" s="134"/>
    </row>
  </sheetData>
  <mergeCells count="1">
    <mergeCell ref="K1:O1"/>
  </mergeCells>
  <hyperlinks>
    <hyperlink ref="M4" r:id="rId1" display="http://img.jgi.doe.gov/cgi-bin/pub/main.cgi?exportGenes=1&amp;exportType=nucleic&amp;gene_oid=640409453&amp;up_stream=0&amp;down_stream=0"/>
    <hyperlink ref="L4" r:id="rId2" display="http://img.jgi.doe.gov/cgi-bin/pub/main.cgi?section=GeneDetail&amp;page=geneDetail&amp;gene_oid=640409453"/>
    <hyperlink ref="L5" r:id="rId3" display="http://img.jgi.doe.gov/cgi-bin/pub/main.cgi?section=GeneDetail&amp;page=geneDetail&amp;gene_oid=640402199"/>
    <hyperlink ref="M5" r:id="rId4" display="http://img.jgi.doe.gov/cgi-bin/pub/main.cgi?exportGenes=1&amp;exportType=nucleic&amp;gene_oid=640402199&amp;up_stream=0&amp;down_stream=0"/>
    <hyperlink ref="L6" r:id="rId5" display="http://img.jgi.doe.gov/cgi-bin/pub/main.cgi?section=GeneDetail&amp;page=geneDetail&amp;gene_oid=638262921"/>
    <hyperlink ref="M6" r:id="rId6" display="http://img.jgi.doe.gov/cgi-bin/pub/main.cgi?exportGenes=1&amp;exportType=nucleic&amp;gene_oid=638262921&amp;up_stream=0&amp;down_stream=0"/>
    <hyperlink ref="L7" r:id="rId7" display="http://img.jgi.doe.gov/cgi-bin/pub/main.cgi?section=GeneDetail&amp;page=geneDetail&amp;gene_oid=638261988"/>
    <hyperlink ref="M7" r:id="rId8" display="http://img.jgi.doe.gov/cgi-bin/pub/main.cgi?exportGenes=1&amp;exportType=nucleic&amp;gene_oid=638261988&amp;up_stream=0&amp;down_stream=0"/>
    <hyperlink ref="L8" r:id="rId9" display="http://img.jgi.doe.gov/cgi-bin/pub/main.cgi?section=GeneDetail&amp;page=geneDetail&amp;gene_oid=638266712"/>
    <hyperlink ref="M8" r:id="rId10" display="http://img.jgi.doe.gov/cgi-bin/pub/main.cgi?exportGenes=1&amp;exportType=nucleic&amp;gene_oid=638266712&amp;up_stream=0&amp;down_stream=0"/>
  </hyperlinks>
  <pageMargins left="0.7" right="0.7" top="0.75" bottom="0.75" header="0.3" footer="0.3"/>
  <pageSetup orientation="portrait" r:id="rId1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M24"/>
  <sheetViews>
    <sheetView zoomScale="70" zoomScaleNormal="70" workbookViewId="0">
      <selection activeCell="B6" sqref="B6"/>
    </sheetView>
  </sheetViews>
  <sheetFormatPr defaultRowHeight="15"/>
  <cols>
    <col min="1" max="1" width="6.28515625" bestFit="1" customWidth="1"/>
    <col min="2" max="2" width="23.5703125" customWidth="1"/>
    <col min="3" max="3" width="53" bestFit="1" customWidth="1"/>
    <col min="4" max="4" width="14.42578125" bestFit="1" customWidth="1"/>
    <col min="5" max="5" width="10.42578125" bestFit="1" customWidth="1"/>
    <col min="6" max="6" width="8.7109375" bestFit="1" customWidth="1"/>
    <col min="7" max="7" width="7.28515625" customWidth="1"/>
    <col min="8" max="8" width="5.7109375" bestFit="1" customWidth="1"/>
    <col min="9" max="9" width="6.7109375" bestFit="1" customWidth="1"/>
    <col min="10" max="10" width="9.140625" bestFit="1" customWidth="1"/>
    <col min="11" max="11" width="8.7109375" bestFit="1" customWidth="1"/>
    <col min="12" max="14" width="10.42578125" customWidth="1"/>
    <col min="15" max="15" width="9.42578125" bestFit="1" customWidth="1"/>
    <col min="16" max="16" width="14.42578125" bestFit="1" customWidth="1"/>
    <col min="17" max="17" width="25.85546875" bestFit="1" customWidth="1"/>
    <col min="18" max="18" width="10.140625" bestFit="1" customWidth="1"/>
    <col min="19" max="19" width="10.7109375" bestFit="1" customWidth="1"/>
    <col min="20" max="20" width="18.42578125" bestFit="1" customWidth="1"/>
    <col min="21" max="21" width="2.85546875" customWidth="1"/>
    <col min="22" max="26" width="7.42578125" bestFit="1" customWidth="1"/>
    <col min="27" max="27" width="5.85546875" bestFit="1" customWidth="1"/>
    <col min="31" max="35" width="0" hidden="1" customWidth="1"/>
  </cols>
  <sheetData>
    <row r="1" spans="1:39" s="43" customFormat="1">
      <c r="A1" s="43" t="s">
        <v>223</v>
      </c>
      <c r="C1" s="43" t="s">
        <v>224</v>
      </c>
      <c r="O1" s="136" t="s">
        <v>12</v>
      </c>
      <c r="P1" s="136"/>
      <c r="Q1" s="136"/>
      <c r="R1" s="136"/>
      <c r="S1" s="136"/>
    </row>
    <row r="2" spans="1:39" s="43" customFormat="1">
      <c r="O2" s="49"/>
      <c r="P2" s="49"/>
      <c r="Q2" s="49"/>
      <c r="R2" s="49"/>
      <c r="S2" s="49"/>
      <c r="AJ2" s="43" t="s">
        <v>22822</v>
      </c>
    </row>
    <row r="3" spans="1:39" s="43" customFormat="1">
      <c r="A3" s="43" t="s">
        <v>1</v>
      </c>
      <c r="C3" s="43" t="s">
        <v>0</v>
      </c>
      <c r="D3" s="43" t="s">
        <v>2</v>
      </c>
      <c r="E3" s="43" t="s">
        <v>3</v>
      </c>
      <c r="F3" s="43" t="s">
        <v>4</v>
      </c>
      <c r="G3" s="43" t="s">
        <v>576</v>
      </c>
      <c r="H3" s="43" t="s">
        <v>5</v>
      </c>
      <c r="I3" s="43" t="s">
        <v>6</v>
      </c>
      <c r="J3" s="43" t="s">
        <v>7</v>
      </c>
      <c r="K3" s="43" t="s">
        <v>8</v>
      </c>
      <c r="L3" s="43" t="s">
        <v>147</v>
      </c>
      <c r="M3" s="43" t="s">
        <v>148</v>
      </c>
      <c r="N3" s="43" t="s">
        <v>125</v>
      </c>
      <c r="O3" s="43" t="s">
        <v>9</v>
      </c>
      <c r="P3" s="43" t="s">
        <v>36</v>
      </c>
      <c r="Q3" s="43" t="s">
        <v>10</v>
      </c>
      <c r="R3" s="43" t="s">
        <v>91</v>
      </c>
      <c r="S3" s="43" t="s">
        <v>11</v>
      </c>
      <c r="T3" s="43" t="s">
        <v>285</v>
      </c>
      <c r="V3" s="43" t="s">
        <v>570</v>
      </c>
      <c r="W3" s="43" t="s">
        <v>571</v>
      </c>
      <c r="X3" s="43" t="s">
        <v>572</v>
      </c>
      <c r="Y3" s="43" t="s">
        <v>573</v>
      </c>
      <c r="Z3" s="43" t="s">
        <v>574</v>
      </c>
      <c r="AA3" s="43" t="s">
        <v>575</v>
      </c>
      <c r="AE3" s="43" t="s">
        <v>22783</v>
      </c>
      <c r="AF3" s="43" t="s">
        <v>22784</v>
      </c>
      <c r="AG3" s="43" t="s">
        <v>22785</v>
      </c>
      <c r="AH3" s="43" t="s">
        <v>22786</v>
      </c>
      <c r="AJ3" s="43" t="s">
        <v>22783</v>
      </c>
      <c r="AK3" s="43" t="s">
        <v>22784</v>
      </c>
      <c r="AL3" s="43" t="s">
        <v>22785</v>
      </c>
      <c r="AM3" s="43" t="s">
        <v>22786</v>
      </c>
    </row>
    <row r="4" spans="1:39">
      <c r="A4" t="s">
        <v>796</v>
      </c>
      <c r="B4" t="s">
        <v>24579</v>
      </c>
      <c r="C4" s="1" t="s">
        <v>22879</v>
      </c>
      <c r="E4" t="s">
        <v>784</v>
      </c>
      <c r="F4" t="s">
        <v>22881</v>
      </c>
    </row>
    <row r="6" spans="1:39" s="43" customFormat="1">
      <c r="A6" s="43" t="s">
        <v>22880</v>
      </c>
      <c r="B6" s="43" t="s">
        <v>24580</v>
      </c>
      <c r="D6" s="1" t="s">
        <v>23684</v>
      </c>
      <c r="E6" s="43" t="s">
        <v>129</v>
      </c>
      <c r="F6" s="1" t="s">
        <v>23682</v>
      </c>
      <c r="G6" s="43" t="s">
        <v>1778</v>
      </c>
      <c r="H6" s="43" t="s">
        <v>23686</v>
      </c>
      <c r="I6" s="43" t="s">
        <v>23687</v>
      </c>
      <c r="J6" s="43">
        <v>3</v>
      </c>
      <c r="K6" s="43">
        <v>4</v>
      </c>
      <c r="L6" s="43" t="s">
        <v>198</v>
      </c>
      <c r="M6" s="43" t="s">
        <v>198</v>
      </c>
      <c r="N6" s="43" t="s">
        <v>198</v>
      </c>
      <c r="O6" s="43">
        <v>1</v>
      </c>
      <c r="P6" s="8">
        <v>638266797</v>
      </c>
      <c r="Q6" s="1" t="s">
        <v>23688</v>
      </c>
      <c r="R6" s="43">
        <v>62</v>
      </c>
      <c r="S6" s="43">
        <v>0</v>
      </c>
      <c r="V6" s="48">
        <v>2.089</v>
      </c>
      <c r="W6" s="48">
        <v>0.155</v>
      </c>
      <c r="X6" s="48">
        <v>0.32800000000000001</v>
      </c>
      <c r="Y6" s="48">
        <v>0.159</v>
      </c>
      <c r="Z6" s="48">
        <v>0.156</v>
      </c>
      <c r="AA6" s="48">
        <v>0.13100000000000001</v>
      </c>
    </row>
    <row r="7" spans="1:39" s="43" customFormat="1">
      <c r="D7" s="1" t="s">
        <v>23684</v>
      </c>
      <c r="F7" s="1" t="s">
        <v>23683</v>
      </c>
      <c r="G7" s="51" t="s">
        <v>15501</v>
      </c>
      <c r="H7" s="43" t="s">
        <v>23685</v>
      </c>
      <c r="K7" s="43">
        <v>4</v>
      </c>
      <c r="L7" s="43" t="s">
        <v>198</v>
      </c>
      <c r="M7" s="43" t="s">
        <v>198</v>
      </c>
      <c r="N7" s="43" t="s">
        <v>198</v>
      </c>
      <c r="O7" s="43">
        <v>1</v>
      </c>
      <c r="P7" s="8">
        <v>645782143</v>
      </c>
      <c r="Q7" s="1" t="s">
        <v>23689</v>
      </c>
      <c r="R7" s="43">
        <v>83</v>
      </c>
      <c r="S7" s="3">
        <v>0</v>
      </c>
      <c r="V7" s="48">
        <v>8.9030000000000005</v>
      </c>
      <c r="W7" s="48">
        <v>10.061</v>
      </c>
      <c r="X7" s="48">
        <v>11.973000000000001</v>
      </c>
      <c r="Y7" s="48">
        <v>5.69</v>
      </c>
      <c r="Z7" s="48">
        <v>4.8879999999999999</v>
      </c>
      <c r="AA7" s="48">
        <v>5.4729999999999999</v>
      </c>
    </row>
    <row r="8" spans="1:39" s="43" customFormat="1"/>
    <row r="9" spans="1:39" s="43" customFormat="1">
      <c r="A9" s="43" t="s">
        <v>23681</v>
      </c>
      <c r="B9" s="43" t="s">
        <v>24581</v>
      </c>
      <c r="E9" s="43" t="s">
        <v>784</v>
      </c>
    </row>
    <row r="10" spans="1:39" s="43" customFormat="1"/>
    <row r="11" spans="1:39">
      <c r="A11" t="s">
        <v>786</v>
      </c>
      <c r="B11" t="s">
        <v>24582</v>
      </c>
      <c r="E11" t="s">
        <v>129</v>
      </c>
    </row>
    <row r="19" spans="20:21">
      <c r="T19" s="48"/>
      <c r="U19" s="48"/>
    </row>
    <row r="20" spans="20:21">
      <c r="T20" s="48"/>
      <c r="U20" s="48"/>
    </row>
    <row r="21" spans="20:21">
      <c r="T21" s="48"/>
      <c r="U21" s="48"/>
    </row>
    <row r="22" spans="20:21">
      <c r="T22" s="48"/>
      <c r="U22" s="48"/>
    </row>
    <row r="23" spans="20:21">
      <c r="T23" s="48"/>
      <c r="U23" s="48"/>
    </row>
    <row r="24" spans="20:21">
      <c r="T24" s="48"/>
      <c r="U24" s="48"/>
    </row>
  </sheetData>
  <mergeCells count="1">
    <mergeCell ref="O1:S1"/>
  </mergeCells>
  <hyperlinks>
    <hyperlink ref="C4" r:id="rId1" display="http://metacyc.com/META/NEW-IMAGE?type=REACTION&amp;object=RXN0-5224"/>
    <hyperlink ref="F6" r:id="rId2" display="http://asco.gersteinlab.org/glio/gene/11270/"/>
    <hyperlink ref="F7" r:id="rId3" display="http://asco.gersteinlab.org/glio/gene/18132/"/>
    <hyperlink ref="D6" r:id="rId4" display="http://www.genome.jp/dbget-bin/www_bget?ko+K03781"/>
    <hyperlink ref="D7" r:id="rId5" display="http://www.genome.jp/dbget-bin/www_bget?ko+K03781"/>
    <hyperlink ref="P6" r:id="rId6" display="http://img.jgi.doe.gov/cgi-bin/w/main.cgi?section=GeneDetail&amp;page=geneDetail&amp;gene_oid=638266797"/>
    <hyperlink ref="Q6" r:id="rId7" display="http://img.jgi.doe.gov/cgi-bin/w/main.cgi?exportGenes=1&amp;exportType=nucleic&amp;gene_oid=638266797&amp;up_stream=0&amp;down_stream=0"/>
    <hyperlink ref="P7" r:id="rId8" display="http://img.jgi.doe.gov/cgi-bin/w/main.cgi?section=GeneDetail&amp;page=geneDetail&amp;gene_oid=645782143"/>
    <hyperlink ref="Q7" r:id="rId9" display="http://img.jgi.doe.gov/cgi-bin/w/main.cgi?exportGenes=1&amp;exportType=nucleic&amp;gene_oid=645782143&amp;up_stream=0&amp;down_stream=0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BW452"/>
  <sheetViews>
    <sheetView zoomScale="80" zoomScaleNormal="80" workbookViewId="0">
      <selection activeCell="A34" sqref="A34:XFD34"/>
    </sheetView>
  </sheetViews>
  <sheetFormatPr defaultColWidth="6.5703125" defaultRowHeight="15"/>
  <cols>
    <col min="1" max="1" width="6.5703125" style="82"/>
    <col min="2" max="2" width="6.42578125" style="82" customWidth="1"/>
    <col min="3" max="4" width="6.5703125" style="82"/>
    <col min="5" max="5" width="10.7109375" style="82" customWidth="1"/>
    <col min="6" max="12" width="6.5703125" style="82"/>
    <col min="13" max="13" width="5.5703125" style="82" customWidth="1"/>
    <col min="14" max="15" width="6.5703125" style="82"/>
    <col min="16" max="16" width="3.7109375" style="82" customWidth="1"/>
    <col min="17" max="17" width="3.28515625" style="82" bestFit="1" customWidth="1"/>
    <col min="18" max="18" width="3" style="82" customWidth="1"/>
    <col min="19" max="19" width="3.42578125" style="82" customWidth="1"/>
    <col min="20" max="20" width="2.85546875" style="82" customWidth="1"/>
    <col min="21" max="21" width="2.5703125" style="82" customWidth="1"/>
    <col min="22" max="22" width="3.28515625" style="82" bestFit="1" customWidth="1"/>
    <col min="23" max="23" width="6.28515625" style="82" bestFit="1" customWidth="1"/>
    <col min="24" max="27" width="13.28515625" style="82" bestFit="1" customWidth="1"/>
    <col min="28" max="28" width="10" style="82" bestFit="1" customWidth="1"/>
    <col min="29" max="29" width="8.85546875" style="82" bestFit="1" customWidth="1"/>
    <col min="30" max="30" width="10.5703125" style="82" bestFit="1" customWidth="1"/>
    <col min="31" max="31" width="7" style="82" customWidth="1"/>
    <col min="32" max="32" width="14.5703125" style="82" bestFit="1" customWidth="1"/>
    <col min="33" max="33" width="14" style="82" customWidth="1"/>
    <col min="34" max="34" width="5.140625" style="82" customWidth="1"/>
    <col min="35" max="35" width="5.5703125" style="82" customWidth="1"/>
    <col min="36" max="36" width="15.140625" style="82" customWidth="1"/>
    <col min="37" max="37" width="4.42578125" style="59" bestFit="1" customWidth="1"/>
    <col min="38" max="40" width="6.7109375" style="82" bestFit="1" customWidth="1"/>
    <col min="41" max="41" width="6.28515625" style="82" bestFit="1" customWidth="1"/>
    <col min="42" max="43" width="6.5703125" style="82"/>
    <col min="44" max="44" width="8.85546875" style="82" customWidth="1"/>
    <col min="45" max="46" width="5.28515625" style="82" bestFit="1" customWidth="1"/>
    <col min="47" max="48" width="6.28515625" style="82" bestFit="1" customWidth="1"/>
    <col min="49" max="49" width="6.5703125" style="82"/>
    <col min="50" max="50" width="5.28515625" style="82" bestFit="1" customWidth="1"/>
    <col min="51" max="51" width="5" style="82" bestFit="1" customWidth="1"/>
    <col min="52" max="52" width="6.28515625" style="82" bestFit="1" customWidth="1"/>
    <col min="53" max="53" width="6.5703125" style="82"/>
    <col min="54" max="54" width="6.28515625" style="82" bestFit="1" customWidth="1"/>
    <col min="55" max="55" width="7.140625" style="82" customWidth="1"/>
    <col min="56" max="16384" width="6.5703125" style="82"/>
  </cols>
  <sheetData>
    <row r="1" spans="1:75">
      <c r="A1" s="62" t="s">
        <v>23512</v>
      </c>
      <c r="B1" s="62"/>
      <c r="C1" s="83"/>
      <c r="D1" s="62"/>
      <c r="E1" s="92" t="s">
        <v>23509</v>
      </c>
      <c r="F1" s="62"/>
      <c r="G1" s="62"/>
      <c r="H1" s="62"/>
      <c r="I1" s="62"/>
      <c r="J1" s="62"/>
      <c r="K1" s="62"/>
      <c r="L1" s="62"/>
      <c r="M1" s="62"/>
      <c r="N1" s="62"/>
      <c r="O1" s="62"/>
      <c r="P1" s="84" t="s">
        <v>797</v>
      </c>
      <c r="Q1" s="84" t="s">
        <v>801</v>
      </c>
      <c r="R1" s="84" t="s">
        <v>129</v>
      </c>
      <c r="S1" s="84" t="s">
        <v>798</v>
      </c>
      <c r="T1" s="84" t="s">
        <v>800</v>
      </c>
      <c r="U1" s="84" t="s">
        <v>799</v>
      </c>
      <c r="V1" s="96" t="s">
        <v>23693</v>
      </c>
      <c r="W1" s="84"/>
      <c r="X1" s="84" t="s">
        <v>797</v>
      </c>
      <c r="Y1" s="84" t="s">
        <v>801</v>
      </c>
      <c r="Z1" s="84" t="s">
        <v>129</v>
      </c>
      <c r="AA1" s="84" t="s">
        <v>798</v>
      </c>
      <c r="AB1" s="84" t="s">
        <v>800</v>
      </c>
      <c r="AC1" s="84" t="s">
        <v>799</v>
      </c>
      <c r="AD1" s="84" t="s">
        <v>22890</v>
      </c>
      <c r="AE1" s="84"/>
      <c r="AJ1" s="119" t="s">
        <v>24604</v>
      </c>
      <c r="AK1" s="84">
        <v>1</v>
      </c>
      <c r="AM1" s="82">
        <v>100</v>
      </c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</row>
    <row r="2" spans="1:75" ht="18">
      <c r="A2" s="62"/>
      <c r="B2" s="62"/>
      <c r="C2" s="62"/>
      <c r="D2" s="62" t="s">
        <v>803</v>
      </c>
      <c r="E2" s="62"/>
      <c r="F2" s="62"/>
      <c r="G2" s="62" t="s">
        <v>804</v>
      </c>
      <c r="H2" s="62"/>
      <c r="I2" s="62"/>
      <c r="J2" s="62" t="s">
        <v>803</v>
      </c>
      <c r="K2" s="62"/>
      <c r="L2" s="62"/>
      <c r="M2" s="62" t="s">
        <v>804</v>
      </c>
      <c r="N2" s="62"/>
      <c r="O2" s="83"/>
      <c r="P2" s="85">
        <v>3</v>
      </c>
      <c r="Q2" s="85">
        <v>7</v>
      </c>
      <c r="R2" s="85">
        <v>1</v>
      </c>
      <c r="S2" s="85">
        <v>2</v>
      </c>
      <c r="T2" s="85"/>
      <c r="U2" s="85"/>
      <c r="V2" s="85">
        <v>0</v>
      </c>
      <c r="W2" s="85"/>
      <c r="X2" s="85">
        <f t="shared" ref="X2:X21" si="0">P2*$AM2</f>
        <v>24</v>
      </c>
      <c r="Y2" s="85">
        <f t="shared" ref="Y2:Y21" si="1">Q2*$AM2</f>
        <v>56</v>
      </c>
      <c r="Z2" s="85">
        <f t="shared" ref="Z2:Z21" si="2">R2*$AM2</f>
        <v>8</v>
      </c>
      <c r="AA2" s="85">
        <f t="shared" ref="AA2:AA21" si="3">S2*$AM2</f>
        <v>16</v>
      </c>
      <c r="AB2" s="85">
        <f t="shared" ref="AB2:AB21" si="4">T2*$AM2</f>
        <v>0</v>
      </c>
      <c r="AC2" s="85">
        <f t="shared" ref="AC2:AC21" si="5">U2*$AM2</f>
        <v>0</v>
      </c>
      <c r="AD2" s="85">
        <f t="shared" ref="AD2:AD21" si="6">V2*$AM2</f>
        <v>0</v>
      </c>
      <c r="AE2" s="85"/>
      <c r="AF2" s="59" t="s">
        <v>878</v>
      </c>
      <c r="AG2" s="86" t="s">
        <v>852</v>
      </c>
      <c r="AH2" s="85">
        <v>89.1</v>
      </c>
      <c r="AI2" s="85">
        <f>(AH2-18)*AM2</f>
        <v>568.79999999999995</v>
      </c>
      <c r="AJ2" s="118" t="s">
        <v>24584</v>
      </c>
      <c r="AK2" s="84">
        <v>8</v>
      </c>
      <c r="AL2" s="82">
        <f>AK2/100</f>
        <v>0.08</v>
      </c>
      <c r="AM2" s="82">
        <f>AL2*$AM$1</f>
        <v>8</v>
      </c>
      <c r="AO2" s="83"/>
      <c r="BF2" s="83"/>
    </row>
    <row r="3" spans="1:75" ht="18">
      <c r="A3" s="62" t="s">
        <v>805</v>
      </c>
      <c r="B3" s="62" t="s">
        <v>806</v>
      </c>
      <c r="C3" s="62"/>
      <c r="D3" s="62">
        <v>25.5</v>
      </c>
      <c r="E3" s="62">
        <v>2</v>
      </c>
      <c r="F3" s="62"/>
      <c r="G3" s="62">
        <v>27.1</v>
      </c>
      <c r="H3" s="62">
        <v>0.9</v>
      </c>
      <c r="I3" s="62"/>
      <c r="J3" s="62">
        <v>23</v>
      </c>
      <c r="K3" s="62">
        <v>1.8</v>
      </c>
      <c r="L3" s="62"/>
      <c r="M3" s="62">
        <v>24.8</v>
      </c>
      <c r="N3" s="62">
        <v>0.6</v>
      </c>
      <c r="O3" s="83"/>
      <c r="P3" s="85">
        <v>6</v>
      </c>
      <c r="Q3" s="85">
        <v>15</v>
      </c>
      <c r="R3" s="85">
        <v>4</v>
      </c>
      <c r="S3" s="85">
        <v>2</v>
      </c>
      <c r="T3" s="85"/>
      <c r="U3" s="85"/>
      <c r="V3" s="85">
        <v>1</v>
      </c>
      <c r="W3" s="85"/>
      <c r="X3" s="85">
        <f t="shared" si="0"/>
        <v>34.799999999999997</v>
      </c>
      <c r="Y3" s="85">
        <f t="shared" si="1"/>
        <v>87</v>
      </c>
      <c r="Z3" s="85">
        <f t="shared" si="2"/>
        <v>23.2</v>
      </c>
      <c r="AA3" s="85">
        <f t="shared" si="3"/>
        <v>11.6</v>
      </c>
      <c r="AB3" s="85">
        <f t="shared" si="4"/>
        <v>0</v>
      </c>
      <c r="AC3" s="85">
        <f t="shared" si="5"/>
        <v>0</v>
      </c>
      <c r="AD3" s="85">
        <f t="shared" si="6"/>
        <v>5.8</v>
      </c>
      <c r="AE3" s="85"/>
      <c r="AF3" s="59" t="s">
        <v>879</v>
      </c>
      <c r="AG3" s="86" t="s">
        <v>851</v>
      </c>
      <c r="AH3" s="85">
        <v>175</v>
      </c>
      <c r="AI3" s="85">
        <f t="shared" ref="AI3:AI21" si="7">(AH3-18)*AM3</f>
        <v>910.6</v>
      </c>
      <c r="AJ3" s="118" t="s">
        <v>24585</v>
      </c>
      <c r="AK3" s="88">
        <v>5.8</v>
      </c>
      <c r="AL3" s="82">
        <f t="shared" ref="AL3:AL21" si="8">AK3/100</f>
        <v>5.7999999999999996E-2</v>
      </c>
      <c r="AM3" s="82">
        <f t="shared" ref="AM3:AM21" si="9">AL3*$AM$1</f>
        <v>5.8</v>
      </c>
      <c r="AO3" s="83"/>
      <c r="BF3" s="83"/>
    </row>
    <row r="4" spans="1:75" ht="18">
      <c r="A4" s="62"/>
      <c r="B4" s="62" t="s">
        <v>807</v>
      </c>
      <c r="C4" s="62"/>
      <c r="D4" s="62">
        <v>41.8</v>
      </c>
      <c r="E4" s="62">
        <v>5.4</v>
      </c>
      <c r="F4" s="62"/>
      <c r="G4" s="62">
        <v>30.1</v>
      </c>
      <c r="H4" s="62">
        <v>3.4</v>
      </c>
      <c r="I4" s="62"/>
      <c r="J4" s="62">
        <v>31</v>
      </c>
      <c r="K4" s="62">
        <v>1.5</v>
      </c>
      <c r="L4" s="62"/>
      <c r="M4" s="62">
        <v>28.6</v>
      </c>
      <c r="N4" s="62">
        <v>0.7</v>
      </c>
      <c r="O4" s="83"/>
      <c r="P4" s="85">
        <v>4</v>
      </c>
      <c r="Q4" s="85">
        <v>8</v>
      </c>
      <c r="R4" s="85">
        <v>2</v>
      </c>
      <c r="S4" s="85">
        <v>3</v>
      </c>
      <c r="T4" s="85"/>
      <c r="U4" s="85"/>
      <c r="V4" s="85">
        <v>0</v>
      </c>
      <c r="W4" s="85"/>
      <c r="X4" s="85">
        <f t="shared" si="0"/>
        <v>15.6</v>
      </c>
      <c r="Y4" s="85">
        <f t="shared" si="1"/>
        <v>31.2</v>
      </c>
      <c r="Z4" s="85">
        <f t="shared" si="2"/>
        <v>7.8</v>
      </c>
      <c r="AA4" s="85">
        <f t="shared" si="3"/>
        <v>11.7</v>
      </c>
      <c r="AB4" s="85">
        <f t="shared" si="4"/>
        <v>0</v>
      </c>
      <c r="AC4" s="85">
        <f t="shared" si="5"/>
        <v>0</v>
      </c>
      <c r="AD4" s="85">
        <f t="shared" si="6"/>
        <v>0</v>
      </c>
      <c r="AE4" s="85"/>
      <c r="AF4" s="59" t="s">
        <v>880</v>
      </c>
      <c r="AG4" s="86" t="s">
        <v>850</v>
      </c>
      <c r="AH4" s="85">
        <v>132.1</v>
      </c>
      <c r="AI4" s="85">
        <f t="shared" si="7"/>
        <v>444.98999999999995</v>
      </c>
      <c r="AJ4" s="118" t="s">
        <v>24586</v>
      </c>
      <c r="AK4" s="88">
        <v>3.9</v>
      </c>
      <c r="AL4" s="82">
        <f t="shared" si="8"/>
        <v>3.9E-2</v>
      </c>
      <c r="AM4" s="82">
        <f t="shared" si="9"/>
        <v>3.9</v>
      </c>
      <c r="AO4" s="83"/>
      <c r="BF4" s="83"/>
    </row>
    <row r="5" spans="1:75" ht="18">
      <c r="A5" s="62"/>
      <c r="B5" s="62" t="s">
        <v>808</v>
      </c>
      <c r="C5" s="62"/>
      <c r="D5" s="62">
        <v>34.1</v>
      </c>
      <c r="E5" s="62">
        <v>1.2</v>
      </c>
      <c r="F5" s="62"/>
      <c r="G5" s="62">
        <v>28.2</v>
      </c>
      <c r="H5" s="62">
        <v>3</v>
      </c>
      <c r="I5" s="62"/>
      <c r="J5" s="62">
        <v>25.1</v>
      </c>
      <c r="K5" s="62">
        <v>1.8</v>
      </c>
      <c r="L5" s="62"/>
      <c r="M5" s="62">
        <v>23.4</v>
      </c>
      <c r="N5" s="62">
        <v>2.2999999999999998</v>
      </c>
      <c r="O5" s="83"/>
      <c r="P5" s="85">
        <v>4</v>
      </c>
      <c r="Q5" s="85">
        <v>6</v>
      </c>
      <c r="R5" s="85">
        <v>1</v>
      </c>
      <c r="S5" s="85">
        <v>4</v>
      </c>
      <c r="T5" s="85"/>
      <c r="U5" s="85"/>
      <c r="V5" s="85">
        <v>-1</v>
      </c>
      <c r="W5" s="85"/>
      <c r="X5" s="85">
        <f t="shared" si="0"/>
        <v>21.6</v>
      </c>
      <c r="Y5" s="85">
        <f t="shared" si="1"/>
        <v>32.400000000000006</v>
      </c>
      <c r="Z5" s="85">
        <f t="shared" si="2"/>
        <v>5.4</v>
      </c>
      <c r="AA5" s="85">
        <f t="shared" si="3"/>
        <v>21.6</v>
      </c>
      <c r="AB5" s="85">
        <f t="shared" si="4"/>
        <v>0</v>
      </c>
      <c r="AC5" s="85">
        <f t="shared" si="5"/>
        <v>0</v>
      </c>
      <c r="AD5" s="85">
        <f t="shared" si="6"/>
        <v>-5.4</v>
      </c>
      <c r="AE5" s="85"/>
      <c r="AF5" s="59" t="s">
        <v>881</v>
      </c>
      <c r="AG5" s="85"/>
      <c r="AH5" s="85">
        <v>132</v>
      </c>
      <c r="AI5" s="85">
        <f t="shared" si="7"/>
        <v>615.6</v>
      </c>
      <c r="AJ5" s="118" t="s">
        <v>24587</v>
      </c>
      <c r="AK5" s="84">
        <v>5.4</v>
      </c>
      <c r="AL5" s="82">
        <f t="shared" si="8"/>
        <v>5.4000000000000006E-2</v>
      </c>
      <c r="AM5" s="82">
        <f t="shared" si="9"/>
        <v>5.4</v>
      </c>
      <c r="AO5" s="83"/>
      <c r="BF5" s="83"/>
    </row>
    <row r="6" spans="1:75" ht="18">
      <c r="A6" s="62"/>
      <c r="B6" s="62" t="s">
        <v>22885</v>
      </c>
      <c r="C6" s="62"/>
      <c r="D6" s="62">
        <v>38.200000000000003</v>
      </c>
      <c r="E6" s="62"/>
      <c r="F6" s="62"/>
      <c r="G6" s="62">
        <v>31.2</v>
      </c>
      <c r="H6" s="62"/>
      <c r="I6" s="62"/>
      <c r="J6" s="62">
        <v>29.8</v>
      </c>
      <c r="K6" s="62"/>
      <c r="L6" s="62"/>
      <c r="M6" s="62">
        <v>19.7</v>
      </c>
      <c r="N6" s="62"/>
      <c r="O6" s="83"/>
      <c r="P6" s="85">
        <v>3</v>
      </c>
      <c r="Q6" s="85">
        <v>7</v>
      </c>
      <c r="R6" s="85">
        <v>1</v>
      </c>
      <c r="S6" s="85">
        <v>2</v>
      </c>
      <c r="T6" s="85"/>
      <c r="U6" s="85">
        <v>1</v>
      </c>
      <c r="V6" s="85">
        <v>0</v>
      </c>
      <c r="W6" s="85"/>
      <c r="X6" s="85">
        <f t="shared" si="0"/>
        <v>3.5999999999999996</v>
      </c>
      <c r="Y6" s="85">
        <f t="shared" si="1"/>
        <v>8.4</v>
      </c>
      <c r="Z6" s="85">
        <f t="shared" si="2"/>
        <v>1.2</v>
      </c>
      <c r="AA6" s="85">
        <f t="shared" si="3"/>
        <v>2.4</v>
      </c>
      <c r="AB6" s="85">
        <f t="shared" si="4"/>
        <v>0</v>
      </c>
      <c r="AC6" s="85">
        <f t="shared" si="5"/>
        <v>1.2</v>
      </c>
      <c r="AD6" s="85">
        <f t="shared" si="6"/>
        <v>0</v>
      </c>
      <c r="AE6" s="85"/>
      <c r="AF6" s="59" t="s">
        <v>882</v>
      </c>
      <c r="AG6" s="86" t="s">
        <v>849</v>
      </c>
      <c r="AH6" s="85">
        <v>121.2</v>
      </c>
      <c r="AI6" s="85">
        <f t="shared" si="7"/>
        <v>123.84</v>
      </c>
      <c r="AJ6" s="118" t="s">
        <v>24588</v>
      </c>
      <c r="AK6" s="84">
        <v>1.2</v>
      </c>
      <c r="AL6" s="82">
        <f t="shared" si="8"/>
        <v>1.2E-2</v>
      </c>
      <c r="AM6" s="82">
        <f t="shared" si="9"/>
        <v>1.2</v>
      </c>
      <c r="AO6" s="83"/>
      <c r="BF6" s="83"/>
    </row>
    <row r="7" spans="1:75" ht="18">
      <c r="A7" s="62" t="s">
        <v>809</v>
      </c>
      <c r="B7" s="62" t="s">
        <v>810</v>
      </c>
      <c r="C7" s="62"/>
      <c r="D7" s="62">
        <v>12.4</v>
      </c>
      <c r="E7" s="62">
        <v>0.9</v>
      </c>
      <c r="F7" s="62"/>
      <c r="G7" s="62">
        <v>14.1</v>
      </c>
      <c r="H7" s="62">
        <v>0.8</v>
      </c>
      <c r="I7" s="62"/>
      <c r="J7" s="62">
        <v>11.2</v>
      </c>
      <c r="K7" s="62">
        <v>0.7</v>
      </c>
      <c r="L7" s="62"/>
      <c r="M7" s="62">
        <v>12</v>
      </c>
      <c r="N7" s="62">
        <v>0.7</v>
      </c>
      <c r="O7" s="83"/>
      <c r="P7" s="85">
        <v>5</v>
      </c>
      <c r="Q7" s="85">
        <v>8</v>
      </c>
      <c r="R7" s="85">
        <v>1</v>
      </c>
      <c r="S7" s="85">
        <v>4</v>
      </c>
      <c r="T7" s="85"/>
      <c r="U7" s="85"/>
      <c r="V7" s="85">
        <v>-1</v>
      </c>
      <c r="W7" s="85"/>
      <c r="X7" s="85">
        <f t="shared" si="0"/>
        <v>32.5</v>
      </c>
      <c r="Y7" s="85">
        <f t="shared" si="1"/>
        <v>52</v>
      </c>
      <c r="Z7" s="85">
        <f t="shared" si="2"/>
        <v>6.5</v>
      </c>
      <c r="AA7" s="85">
        <f t="shared" si="3"/>
        <v>26</v>
      </c>
      <c r="AB7" s="85">
        <f t="shared" si="4"/>
        <v>0</v>
      </c>
      <c r="AC7" s="85">
        <f t="shared" si="5"/>
        <v>0</v>
      </c>
      <c r="AD7" s="85">
        <f t="shared" si="6"/>
        <v>-6.5</v>
      </c>
      <c r="AE7" s="85"/>
      <c r="AF7" s="59" t="s">
        <v>884</v>
      </c>
      <c r="AG7" s="86" t="s">
        <v>848</v>
      </c>
      <c r="AH7" s="85">
        <v>146</v>
      </c>
      <c r="AI7" s="85">
        <f t="shared" si="7"/>
        <v>832</v>
      </c>
      <c r="AJ7" s="118" t="s">
        <v>24589</v>
      </c>
      <c r="AK7" s="84">
        <v>6.5</v>
      </c>
      <c r="AL7" s="82">
        <f t="shared" si="8"/>
        <v>6.5000000000000002E-2</v>
      </c>
      <c r="AM7" s="82">
        <f t="shared" si="9"/>
        <v>6.5</v>
      </c>
      <c r="AO7" s="83"/>
      <c r="BF7" s="83"/>
    </row>
    <row r="8" spans="1:75" ht="15" customHeight="1">
      <c r="A8" s="62"/>
      <c r="B8" s="62" t="s">
        <v>22885</v>
      </c>
      <c r="C8" s="62"/>
      <c r="D8" s="62">
        <v>7.8</v>
      </c>
      <c r="E8" s="62"/>
      <c r="F8" s="62"/>
      <c r="G8" s="62">
        <v>9.8000000000000007</v>
      </c>
      <c r="H8" s="62"/>
      <c r="I8" s="62"/>
      <c r="J8" s="62">
        <v>8.8000000000000007</v>
      </c>
      <c r="K8" s="62"/>
      <c r="L8" s="62"/>
      <c r="M8" s="62">
        <v>9.1999999999999993</v>
      </c>
      <c r="N8" s="62"/>
      <c r="O8" s="83"/>
      <c r="P8" s="85">
        <v>5</v>
      </c>
      <c r="Q8" s="85">
        <v>10</v>
      </c>
      <c r="R8" s="85">
        <v>2</v>
      </c>
      <c r="S8" s="85">
        <v>3</v>
      </c>
      <c r="T8" s="85"/>
      <c r="U8" s="85"/>
      <c r="V8" s="85">
        <v>0</v>
      </c>
      <c r="W8" s="85"/>
      <c r="X8" s="85">
        <f t="shared" si="0"/>
        <v>19.5</v>
      </c>
      <c r="Y8" s="85">
        <f t="shared" si="1"/>
        <v>39</v>
      </c>
      <c r="Z8" s="85">
        <f t="shared" si="2"/>
        <v>7.8</v>
      </c>
      <c r="AA8" s="85">
        <f t="shared" si="3"/>
        <v>11.7</v>
      </c>
      <c r="AB8" s="85">
        <f t="shared" si="4"/>
        <v>0</v>
      </c>
      <c r="AC8" s="85">
        <f t="shared" si="5"/>
        <v>0</v>
      </c>
      <c r="AD8" s="85">
        <f t="shared" si="6"/>
        <v>0</v>
      </c>
      <c r="AE8" s="85"/>
      <c r="AF8" s="59" t="s">
        <v>883</v>
      </c>
      <c r="AG8" s="85"/>
      <c r="AH8" s="85">
        <v>146.1</v>
      </c>
      <c r="AI8" s="85">
        <f t="shared" si="7"/>
        <v>499.59</v>
      </c>
      <c r="AJ8" s="118" t="s">
        <v>24590</v>
      </c>
      <c r="AK8" s="88">
        <v>3.9</v>
      </c>
      <c r="AL8" s="82">
        <f t="shared" si="8"/>
        <v>3.9E-2</v>
      </c>
      <c r="AM8" s="82">
        <f t="shared" si="9"/>
        <v>3.9</v>
      </c>
      <c r="AN8" s="83"/>
      <c r="AO8" s="83"/>
      <c r="BF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</row>
    <row r="9" spans="1:75" ht="15" customHeight="1">
      <c r="A9" s="62" t="s">
        <v>811</v>
      </c>
      <c r="B9" s="62" t="s">
        <v>812</v>
      </c>
      <c r="C9" s="62"/>
      <c r="D9" s="62">
        <v>39.1</v>
      </c>
      <c r="E9" s="62">
        <v>1.2</v>
      </c>
      <c r="F9" s="62"/>
      <c r="G9" s="62">
        <v>37.5</v>
      </c>
      <c r="H9" s="62">
        <v>1.1000000000000001</v>
      </c>
      <c r="I9" s="62"/>
      <c r="J9" s="62">
        <v>37.700000000000003</v>
      </c>
      <c r="K9" s="62">
        <v>0.9</v>
      </c>
      <c r="L9" s="62"/>
      <c r="M9" s="62">
        <v>46.7</v>
      </c>
      <c r="N9" s="62">
        <v>2.5</v>
      </c>
      <c r="O9" s="83"/>
      <c r="P9" s="85">
        <v>2</v>
      </c>
      <c r="Q9" s="85">
        <v>5</v>
      </c>
      <c r="R9" s="85">
        <v>1</v>
      </c>
      <c r="S9" s="85">
        <v>2</v>
      </c>
      <c r="T9" s="85"/>
      <c r="U9" s="85"/>
      <c r="V9" s="85">
        <v>0</v>
      </c>
      <c r="W9" s="85"/>
      <c r="X9" s="85">
        <f t="shared" si="0"/>
        <v>13.8</v>
      </c>
      <c r="Y9" s="85">
        <f t="shared" si="1"/>
        <v>34.5</v>
      </c>
      <c r="Z9" s="85">
        <f t="shared" si="2"/>
        <v>6.9</v>
      </c>
      <c r="AA9" s="85">
        <f t="shared" si="3"/>
        <v>13.8</v>
      </c>
      <c r="AB9" s="85">
        <f t="shared" si="4"/>
        <v>0</v>
      </c>
      <c r="AC9" s="85">
        <f t="shared" si="5"/>
        <v>0</v>
      </c>
      <c r="AD9" s="85">
        <f t="shared" si="6"/>
        <v>0</v>
      </c>
      <c r="AE9" s="85"/>
      <c r="AF9" s="59" t="s">
        <v>885</v>
      </c>
      <c r="AG9" s="86" t="s">
        <v>847</v>
      </c>
      <c r="AH9" s="85">
        <v>75.099999999999994</v>
      </c>
      <c r="AI9" s="85">
        <f t="shared" si="7"/>
        <v>393.99</v>
      </c>
      <c r="AJ9" s="117" t="s">
        <v>24591</v>
      </c>
      <c r="AK9" s="84">
        <v>6.9</v>
      </c>
      <c r="AL9" s="82">
        <f t="shared" si="8"/>
        <v>6.9000000000000006E-2</v>
      </c>
      <c r="AM9" s="82">
        <f t="shared" si="9"/>
        <v>6.9</v>
      </c>
      <c r="AN9" s="87">
        <f>AM1</f>
        <v>100</v>
      </c>
      <c r="AO9" s="120" t="s">
        <v>24606</v>
      </c>
      <c r="BF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</row>
    <row r="10" spans="1:75" ht="15" customHeight="1">
      <c r="A10" s="62"/>
      <c r="B10" s="62" t="s">
        <v>22885</v>
      </c>
      <c r="C10" s="62"/>
      <c r="D10" s="62">
        <v>42.4</v>
      </c>
      <c r="E10" s="62"/>
      <c r="F10" s="62"/>
      <c r="G10" s="62">
        <v>49.6</v>
      </c>
      <c r="H10" s="62"/>
      <c r="I10" s="62"/>
      <c r="J10" s="62">
        <v>52.4</v>
      </c>
      <c r="K10" s="62"/>
      <c r="L10" s="62"/>
      <c r="M10" s="62">
        <v>65.8</v>
      </c>
      <c r="N10" s="62"/>
      <c r="O10" s="83"/>
      <c r="P10" s="85">
        <v>6</v>
      </c>
      <c r="Q10" s="85">
        <v>9</v>
      </c>
      <c r="R10" s="85">
        <v>3</v>
      </c>
      <c r="S10" s="85">
        <v>2</v>
      </c>
      <c r="T10" s="85"/>
      <c r="U10" s="85"/>
      <c r="V10" s="85">
        <v>0</v>
      </c>
      <c r="W10" s="85"/>
      <c r="X10" s="85">
        <f t="shared" si="0"/>
        <v>13.200000000000001</v>
      </c>
      <c r="Y10" s="85">
        <f t="shared" si="1"/>
        <v>19.8</v>
      </c>
      <c r="Z10" s="85">
        <f t="shared" si="2"/>
        <v>6.6000000000000005</v>
      </c>
      <c r="AA10" s="85">
        <f t="shared" si="3"/>
        <v>4.4000000000000004</v>
      </c>
      <c r="AB10" s="85">
        <f t="shared" si="4"/>
        <v>0</v>
      </c>
      <c r="AC10" s="85">
        <f t="shared" si="5"/>
        <v>0</v>
      </c>
      <c r="AD10" s="85">
        <f t="shared" si="6"/>
        <v>0</v>
      </c>
      <c r="AE10" s="85"/>
      <c r="AF10" s="59" t="s">
        <v>886</v>
      </c>
      <c r="AG10" s="86" t="s">
        <v>846</v>
      </c>
      <c r="AH10" s="85">
        <v>155.19999999999999</v>
      </c>
      <c r="AI10" s="85">
        <f t="shared" si="7"/>
        <v>301.83999999999997</v>
      </c>
      <c r="AJ10" s="118" t="s">
        <v>24592</v>
      </c>
      <c r="AK10" s="84">
        <v>2.2000000000000002</v>
      </c>
      <c r="AL10" s="82">
        <f t="shared" si="8"/>
        <v>2.2000000000000002E-2</v>
      </c>
      <c r="AM10" s="82">
        <f t="shared" si="9"/>
        <v>2.2000000000000002</v>
      </c>
      <c r="AN10" s="87">
        <f>AM1</f>
        <v>100</v>
      </c>
      <c r="AO10" s="121" t="s">
        <v>24619</v>
      </c>
      <c r="BF10" s="83"/>
      <c r="BI10" s="83"/>
      <c r="BJ10" s="83"/>
      <c r="BK10" s="83"/>
      <c r="BL10" s="83"/>
      <c r="BM10" s="83"/>
      <c r="BN10" s="83"/>
      <c r="BO10" s="83"/>
      <c r="BP10" s="83"/>
      <c r="BQ10" s="83"/>
      <c r="BR10" s="83"/>
      <c r="BS10" s="83"/>
      <c r="BT10" s="83"/>
      <c r="BU10" s="83"/>
      <c r="BV10" s="83"/>
      <c r="BW10" s="83"/>
    </row>
    <row r="11" spans="1:75" s="85" customFormat="1" ht="15" customHeight="1">
      <c r="A11" s="62" t="s">
        <v>816</v>
      </c>
      <c r="B11" s="62" t="s">
        <v>813</v>
      </c>
      <c r="C11" s="62" t="s">
        <v>814</v>
      </c>
      <c r="D11" s="62">
        <v>4.3</v>
      </c>
      <c r="E11" s="62">
        <v>0.3</v>
      </c>
      <c r="F11" s="62"/>
      <c r="G11" s="62">
        <v>1.9</v>
      </c>
      <c r="H11" s="62">
        <v>0.2</v>
      </c>
      <c r="I11" s="62"/>
      <c r="J11" s="62">
        <v>4.7</v>
      </c>
      <c r="K11" s="62">
        <v>0.1</v>
      </c>
      <c r="L11" s="62"/>
      <c r="M11" s="62">
        <v>1.9</v>
      </c>
      <c r="N11" s="62">
        <v>0.1</v>
      </c>
      <c r="O11" s="87"/>
      <c r="P11" s="85">
        <v>6</v>
      </c>
      <c r="Q11" s="85">
        <v>13</v>
      </c>
      <c r="R11" s="85">
        <v>1</v>
      </c>
      <c r="S11" s="85">
        <v>2</v>
      </c>
      <c r="V11" s="85">
        <v>0</v>
      </c>
      <c r="X11" s="85">
        <f t="shared" si="0"/>
        <v>31.799999999999997</v>
      </c>
      <c r="Y11" s="85">
        <f t="shared" si="1"/>
        <v>68.899999999999991</v>
      </c>
      <c r="Z11" s="85">
        <f t="shared" si="2"/>
        <v>5.3</v>
      </c>
      <c r="AA11" s="85">
        <f t="shared" si="3"/>
        <v>10.6</v>
      </c>
      <c r="AB11" s="85">
        <f t="shared" si="4"/>
        <v>0</v>
      </c>
      <c r="AC11" s="85">
        <f t="shared" si="5"/>
        <v>0</v>
      </c>
      <c r="AD11" s="85">
        <f t="shared" si="6"/>
        <v>0</v>
      </c>
      <c r="AF11" s="59" t="s">
        <v>887</v>
      </c>
      <c r="AG11" s="86" t="s">
        <v>845</v>
      </c>
      <c r="AH11" s="85">
        <v>131.19999999999999</v>
      </c>
      <c r="AI11" s="85">
        <f t="shared" si="7"/>
        <v>599.95999999999992</v>
      </c>
      <c r="AJ11" s="118" t="s">
        <v>24593</v>
      </c>
      <c r="AK11" s="84">
        <v>5.3</v>
      </c>
      <c r="AL11" s="82">
        <f t="shared" si="8"/>
        <v>5.2999999999999999E-2</v>
      </c>
      <c r="AM11" s="82">
        <f t="shared" si="9"/>
        <v>5.3</v>
      </c>
      <c r="AN11" s="87">
        <f>(AM1-1)*2</f>
        <v>198</v>
      </c>
      <c r="AO11" s="120" t="s">
        <v>24607</v>
      </c>
      <c r="BF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</row>
    <row r="12" spans="1:75" s="85" customFormat="1" ht="15" customHeight="1">
      <c r="A12" s="62"/>
      <c r="B12" s="62"/>
      <c r="C12" s="62" t="s">
        <v>815</v>
      </c>
      <c r="D12" s="62">
        <v>0.5</v>
      </c>
      <c r="E12" s="62">
        <v>0.03</v>
      </c>
      <c r="F12" s="62"/>
      <c r="G12" s="62">
        <v>0.1</v>
      </c>
      <c r="H12" s="62">
        <v>0.03</v>
      </c>
      <c r="I12" s="62"/>
      <c r="J12" s="62">
        <v>0.6</v>
      </c>
      <c r="K12" s="62">
        <v>0.1</v>
      </c>
      <c r="L12" s="62"/>
      <c r="M12" s="62">
        <v>0.1</v>
      </c>
      <c r="N12" s="62">
        <v>0.03</v>
      </c>
      <c r="O12" s="87"/>
      <c r="P12" s="85">
        <v>6</v>
      </c>
      <c r="Q12" s="85">
        <v>13</v>
      </c>
      <c r="R12" s="85">
        <v>1</v>
      </c>
      <c r="S12" s="85">
        <v>2</v>
      </c>
      <c r="V12" s="85">
        <v>0</v>
      </c>
      <c r="X12" s="85">
        <f t="shared" si="0"/>
        <v>53.400000000000006</v>
      </c>
      <c r="Y12" s="85">
        <f t="shared" si="1"/>
        <v>115.7</v>
      </c>
      <c r="Z12" s="85">
        <f t="shared" si="2"/>
        <v>8.9</v>
      </c>
      <c r="AA12" s="85">
        <f t="shared" si="3"/>
        <v>17.8</v>
      </c>
      <c r="AB12" s="85">
        <f t="shared" si="4"/>
        <v>0</v>
      </c>
      <c r="AC12" s="85">
        <f t="shared" si="5"/>
        <v>0</v>
      </c>
      <c r="AD12" s="85">
        <f t="shared" si="6"/>
        <v>0</v>
      </c>
      <c r="AF12" s="59" t="s">
        <v>887</v>
      </c>
      <c r="AG12" s="86" t="s">
        <v>844</v>
      </c>
      <c r="AH12" s="85">
        <v>131.19999999999999</v>
      </c>
      <c r="AI12" s="85">
        <f t="shared" si="7"/>
        <v>1007.4799999999999</v>
      </c>
      <c r="AJ12" s="118" t="s">
        <v>24594</v>
      </c>
      <c r="AK12" s="84">
        <v>8.9</v>
      </c>
      <c r="AL12" s="82">
        <f t="shared" si="8"/>
        <v>8.900000000000001E-2</v>
      </c>
      <c r="AM12" s="82">
        <f t="shared" si="9"/>
        <v>8.9</v>
      </c>
      <c r="AN12" s="87">
        <f>(AM1-1)*2</f>
        <v>198</v>
      </c>
      <c r="AO12" s="120" t="s">
        <v>24620</v>
      </c>
      <c r="BF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</row>
    <row r="13" spans="1:75" s="85" customFormat="1" ht="15" customHeight="1">
      <c r="A13" s="62"/>
      <c r="B13" s="62"/>
      <c r="C13" s="62" t="s">
        <v>817</v>
      </c>
      <c r="D13" s="62">
        <v>4.8</v>
      </c>
      <c r="E13" s="62">
        <v>0.4</v>
      </c>
      <c r="F13" s="62"/>
      <c r="G13" s="62">
        <v>2.1</v>
      </c>
      <c r="H13" s="62">
        <v>0.2</v>
      </c>
      <c r="I13" s="62"/>
      <c r="J13" s="62">
        <v>5.2</v>
      </c>
      <c r="K13" s="62">
        <v>0.2</v>
      </c>
      <c r="L13" s="62"/>
      <c r="M13" s="62">
        <v>2.1</v>
      </c>
      <c r="N13" s="62">
        <v>0.2</v>
      </c>
      <c r="O13" s="87"/>
      <c r="P13" s="85">
        <v>6</v>
      </c>
      <c r="Q13" s="85">
        <v>15</v>
      </c>
      <c r="R13" s="85">
        <v>2</v>
      </c>
      <c r="S13" s="85">
        <v>2</v>
      </c>
      <c r="V13" s="85">
        <v>1</v>
      </c>
      <c r="X13" s="85">
        <f t="shared" si="0"/>
        <v>31.799999999999997</v>
      </c>
      <c r="Y13" s="85">
        <f t="shared" si="1"/>
        <v>79.5</v>
      </c>
      <c r="Z13" s="85">
        <f t="shared" si="2"/>
        <v>10.6</v>
      </c>
      <c r="AA13" s="85">
        <f t="shared" si="3"/>
        <v>10.6</v>
      </c>
      <c r="AB13" s="85">
        <f t="shared" si="4"/>
        <v>0</v>
      </c>
      <c r="AC13" s="85">
        <f t="shared" si="5"/>
        <v>0</v>
      </c>
      <c r="AD13" s="85">
        <f t="shared" si="6"/>
        <v>5.3</v>
      </c>
      <c r="AF13" s="59" t="s">
        <v>888</v>
      </c>
      <c r="AG13" s="86" t="s">
        <v>843</v>
      </c>
      <c r="AH13" s="85">
        <v>147</v>
      </c>
      <c r="AI13" s="85">
        <f t="shared" si="7"/>
        <v>683.69999999999993</v>
      </c>
      <c r="AJ13" s="118" t="s">
        <v>24595</v>
      </c>
      <c r="AK13" s="84">
        <v>5.3</v>
      </c>
      <c r="AL13" s="82">
        <f t="shared" si="8"/>
        <v>5.2999999999999999E-2</v>
      </c>
      <c r="AM13" s="82">
        <f t="shared" si="9"/>
        <v>5.3</v>
      </c>
      <c r="AN13" s="87">
        <f>(3*AM1)-2</f>
        <v>298</v>
      </c>
      <c r="AO13" s="120" t="s">
        <v>24621</v>
      </c>
      <c r="BF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</row>
    <row r="14" spans="1:75" s="85" customFormat="1" ht="15" customHeight="1">
      <c r="A14" s="62"/>
      <c r="B14" s="62" t="s">
        <v>22886</v>
      </c>
      <c r="C14" s="62"/>
      <c r="D14" s="62">
        <v>9.1999999999999993</v>
      </c>
      <c r="E14" s="62"/>
      <c r="F14" s="62"/>
      <c r="G14" s="62">
        <v>7.4</v>
      </c>
      <c r="H14" s="62"/>
      <c r="I14" s="62"/>
      <c r="J14" s="62">
        <v>3.4</v>
      </c>
      <c r="K14" s="62"/>
      <c r="L14" s="62"/>
      <c r="M14" s="62">
        <v>3.3</v>
      </c>
      <c r="N14" s="62"/>
      <c r="O14" s="87"/>
      <c r="P14" s="85">
        <v>5</v>
      </c>
      <c r="Q14" s="85">
        <v>11</v>
      </c>
      <c r="R14" s="85">
        <v>1</v>
      </c>
      <c r="S14" s="85">
        <v>2</v>
      </c>
      <c r="U14" s="85">
        <v>1</v>
      </c>
      <c r="V14" s="85">
        <v>0</v>
      </c>
      <c r="X14" s="85">
        <f t="shared" si="0"/>
        <v>11</v>
      </c>
      <c r="Y14" s="85">
        <f t="shared" si="1"/>
        <v>24.200000000000003</v>
      </c>
      <c r="Z14" s="85">
        <f t="shared" si="2"/>
        <v>2.2000000000000002</v>
      </c>
      <c r="AA14" s="85">
        <f t="shared" si="3"/>
        <v>4.4000000000000004</v>
      </c>
      <c r="AB14" s="85">
        <f t="shared" si="4"/>
        <v>0</v>
      </c>
      <c r="AC14" s="85">
        <f t="shared" si="5"/>
        <v>2.2000000000000002</v>
      </c>
      <c r="AD14" s="85">
        <f t="shared" si="6"/>
        <v>0</v>
      </c>
      <c r="AF14" s="59" t="s">
        <v>889</v>
      </c>
      <c r="AG14" s="86" t="s">
        <v>842</v>
      </c>
      <c r="AH14" s="85">
        <v>149.19999999999999</v>
      </c>
      <c r="AI14" s="85">
        <f t="shared" si="7"/>
        <v>288.64</v>
      </c>
      <c r="AJ14" s="118" t="s">
        <v>24596</v>
      </c>
      <c r="AK14" s="88">
        <v>2.2000000000000002</v>
      </c>
      <c r="AL14" s="82">
        <f t="shared" si="8"/>
        <v>2.2000000000000002E-2</v>
      </c>
      <c r="AM14" s="82">
        <f t="shared" si="9"/>
        <v>2.2000000000000002</v>
      </c>
      <c r="AN14" s="87">
        <f>(AM1-1)*2</f>
        <v>198</v>
      </c>
      <c r="AO14" s="120" t="s">
        <v>24622</v>
      </c>
      <c r="BF14" s="87"/>
      <c r="BI14" s="87"/>
      <c r="BJ14" s="87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7"/>
      <c r="BV14" s="87"/>
      <c r="BW14" s="87"/>
    </row>
    <row r="15" spans="1:75" s="85" customFormat="1" ht="15" customHeight="1">
      <c r="A15" s="87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5">
        <v>9</v>
      </c>
      <c r="Q15" s="85">
        <v>11</v>
      </c>
      <c r="R15" s="85">
        <v>1</v>
      </c>
      <c r="S15" s="85">
        <v>2</v>
      </c>
      <c r="V15" s="85">
        <v>0</v>
      </c>
      <c r="X15" s="85">
        <f t="shared" si="0"/>
        <v>34.199999999999996</v>
      </c>
      <c r="Y15" s="85">
        <f t="shared" si="1"/>
        <v>41.8</v>
      </c>
      <c r="Z15" s="85">
        <f t="shared" si="2"/>
        <v>3.8</v>
      </c>
      <c r="AA15" s="85">
        <f t="shared" si="3"/>
        <v>7.6</v>
      </c>
      <c r="AB15" s="85">
        <f t="shared" si="4"/>
        <v>0</v>
      </c>
      <c r="AC15" s="85">
        <f t="shared" si="5"/>
        <v>0</v>
      </c>
      <c r="AD15" s="85">
        <f t="shared" si="6"/>
        <v>0</v>
      </c>
      <c r="AF15" s="59" t="s">
        <v>890</v>
      </c>
      <c r="AG15" s="86" t="s">
        <v>841</v>
      </c>
      <c r="AH15" s="85">
        <v>165.2</v>
      </c>
      <c r="AI15" s="85">
        <f t="shared" si="7"/>
        <v>559.3599999999999</v>
      </c>
      <c r="AJ15" s="118" t="s">
        <v>24597</v>
      </c>
      <c r="AK15" s="84">
        <v>3.8</v>
      </c>
      <c r="AL15" s="82">
        <f t="shared" si="8"/>
        <v>3.7999999999999999E-2</v>
      </c>
      <c r="AM15" s="82">
        <f t="shared" si="9"/>
        <v>3.8</v>
      </c>
      <c r="AN15" s="87">
        <f>(AM1*2)-1</f>
        <v>199</v>
      </c>
      <c r="AO15" s="120" t="s">
        <v>24623</v>
      </c>
      <c r="BF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</row>
    <row r="16" spans="1:75" s="85" customFormat="1" ht="15" customHeight="1">
      <c r="A16" s="93" t="s">
        <v>854</v>
      </c>
      <c r="B16" s="62"/>
      <c r="C16" s="62"/>
      <c r="D16" s="62"/>
      <c r="E16" s="62"/>
      <c r="F16" s="62" t="s">
        <v>853</v>
      </c>
      <c r="G16" s="62"/>
      <c r="H16" s="62"/>
      <c r="I16" s="62" t="s">
        <v>858</v>
      </c>
      <c r="J16" s="62"/>
      <c r="K16" s="62"/>
      <c r="L16" s="62"/>
      <c r="M16" s="62" t="s">
        <v>23642</v>
      </c>
      <c r="N16" s="62"/>
      <c r="O16" s="62"/>
      <c r="P16" s="85">
        <v>5</v>
      </c>
      <c r="Q16" s="85">
        <v>9</v>
      </c>
      <c r="R16" s="85">
        <v>1</v>
      </c>
      <c r="S16" s="85">
        <v>2</v>
      </c>
      <c r="V16" s="85">
        <v>0</v>
      </c>
      <c r="X16" s="85">
        <f t="shared" si="0"/>
        <v>29.5</v>
      </c>
      <c r="Y16" s="85">
        <f t="shared" si="1"/>
        <v>53.1</v>
      </c>
      <c r="Z16" s="85">
        <f t="shared" si="2"/>
        <v>5.9</v>
      </c>
      <c r="AA16" s="85">
        <f t="shared" si="3"/>
        <v>11.8</v>
      </c>
      <c r="AB16" s="85">
        <f t="shared" si="4"/>
        <v>0</v>
      </c>
      <c r="AC16" s="85">
        <f t="shared" si="5"/>
        <v>0</v>
      </c>
      <c r="AD16" s="85">
        <f t="shared" si="6"/>
        <v>0</v>
      </c>
      <c r="AF16" s="59" t="s">
        <v>891</v>
      </c>
      <c r="AG16" s="86" t="s">
        <v>840</v>
      </c>
      <c r="AH16" s="85">
        <v>115.1</v>
      </c>
      <c r="AI16" s="85">
        <f t="shared" si="7"/>
        <v>572.89</v>
      </c>
      <c r="AJ16" s="118" t="s">
        <v>24598</v>
      </c>
      <c r="AK16" s="88">
        <v>5.9</v>
      </c>
      <c r="AL16" s="82">
        <f t="shared" si="8"/>
        <v>5.9000000000000004E-2</v>
      </c>
      <c r="AM16" s="82">
        <f t="shared" si="9"/>
        <v>5.9</v>
      </c>
      <c r="AN16" s="87">
        <f>AM1</f>
        <v>100</v>
      </c>
      <c r="AO16" s="120" t="s">
        <v>24583</v>
      </c>
      <c r="BF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</row>
    <row r="17" spans="1:75" s="85" customFormat="1" ht="15" customHeight="1">
      <c r="A17" s="92" t="s">
        <v>23510</v>
      </c>
      <c r="B17" s="62" t="s">
        <v>855</v>
      </c>
      <c r="C17" s="62">
        <v>458</v>
      </c>
      <c r="D17" s="62">
        <v>25.4</v>
      </c>
      <c r="E17" s="62"/>
      <c r="F17" s="94" t="s">
        <v>23511</v>
      </c>
      <c r="G17" s="62" t="s">
        <v>855</v>
      </c>
      <c r="H17" s="62">
        <v>754</v>
      </c>
      <c r="I17" s="62">
        <v>25.1</v>
      </c>
      <c r="J17" s="62"/>
      <c r="K17" s="62" t="s">
        <v>855</v>
      </c>
      <c r="L17" s="62">
        <f>C17+H17</f>
        <v>1212</v>
      </c>
      <c r="M17" s="62">
        <f>ROUND(L17*100/SUM($L$17:$L$20),0)</f>
        <v>25</v>
      </c>
      <c r="P17" s="85">
        <v>3</v>
      </c>
      <c r="Q17" s="85">
        <v>7</v>
      </c>
      <c r="R17" s="85">
        <v>1</v>
      </c>
      <c r="S17" s="85">
        <v>3</v>
      </c>
      <c r="V17" s="85">
        <v>0</v>
      </c>
      <c r="X17" s="85">
        <f t="shared" si="0"/>
        <v>25.5</v>
      </c>
      <c r="Y17" s="85">
        <f t="shared" si="1"/>
        <v>59.5</v>
      </c>
      <c r="Z17" s="85">
        <f t="shared" si="2"/>
        <v>8.5</v>
      </c>
      <c r="AA17" s="85">
        <f t="shared" si="3"/>
        <v>25.5</v>
      </c>
      <c r="AB17" s="85">
        <f t="shared" si="4"/>
        <v>0</v>
      </c>
      <c r="AC17" s="85">
        <f t="shared" si="5"/>
        <v>0</v>
      </c>
      <c r="AD17" s="85">
        <f t="shared" si="6"/>
        <v>0</v>
      </c>
      <c r="AF17" s="59" t="s">
        <v>893</v>
      </c>
      <c r="AG17" s="86" t="s">
        <v>835</v>
      </c>
      <c r="AH17" s="85">
        <v>105.1</v>
      </c>
      <c r="AI17" s="85">
        <f t="shared" si="7"/>
        <v>740.34999999999991</v>
      </c>
      <c r="AJ17" s="118" t="s">
        <v>24599</v>
      </c>
      <c r="AK17" s="88">
        <v>8.5</v>
      </c>
      <c r="AL17" s="82">
        <f t="shared" si="8"/>
        <v>8.5000000000000006E-2</v>
      </c>
      <c r="AM17" s="82">
        <f t="shared" si="9"/>
        <v>8.5</v>
      </c>
      <c r="AN17" s="87"/>
      <c r="AO17" s="87"/>
      <c r="BF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</row>
    <row r="18" spans="1:75" s="85" customFormat="1" ht="15" customHeight="1">
      <c r="A18" s="94"/>
      <c r="B18" s="62" t="s">
        <v>797</v>
      </c>
      <c r="C18" s="62">
        <v>389</v>
      </c>
      <c r="D18" s="62">
        <v>21.6</v>
      </c>
      <c r="E18" s="62"/>
      <c r="F18" s="94"/>
      <c r="G18" s="62" t="s">
        <v>797</v>
      </c>
      <c r="H18" s="62">
        <v>691</v>
      </c>
      <c r="I18" s="62">
        <v>23</v>
      </c>
      <c r="J18" s="62"/>
      <c r="K18" s="62" t="s">
        <v>797</v>
      </c>
      <c r="L18" s="62">
        <f>C18+H18</f>
        <v>1080</v>
      </c>
      <c r="M18" s="99">
        <f>ROUND(L18*100/SUM($L$17:$L$20),0)</f>
        <v>22</v>
      </c>
      <c r="P18" s="85">
        <v>4</v>
      </c>
      <c r="Q18" s="85">
        <v>9</v>
      </c>
      <c r="R18" s="85">
        <v>1</v>
      </c>
      <c r="S18" s="85">
        <v>3</v>
      </c>
      <c r="V18" s="85">
        <v>0</v>
      </c>
      <c r="X18" s="85">
        <f t="shared" si="0"/>
        <v>24</v>
      </c>
      <c r="Y18" s="85">
        <f t="shared" si="1"/>
        <v>54</v>
      </c>
      <c r="Z18" s="85">
        <f t="shared" si="2"/>
        <v>6</v>
      </c>
      <c r="AA18" s="85">
        <f t="shared" si="3"/>
        <v>18</v>
      </c>
      <c r="AB18" s="85">
        <f t="shared" si="4"/>
        <v>0</v>
      </c>
      <c r="AC18" s="85">
        <f t="shared" si="5"/>
        <v>0</v>
      </c>
      <c r="AD18" s="85">
        <f t="shared" si="6"/>
        <v>0</v>
      </c>
      <c r="AF18" s="59" t="s">
        <v>892</v>
      </c>
      <c r="AG18" s="86" t="s">
        <v>839</v>
      </c>
      <c r="AH18" s="85">
        <v>119.1</v>
      </c>
      <c r="AI18" s="85">
        <f t="shared" si="7"/>
        <v>606.59999999999991</v>
      </c>
      <c r="AJ18" s="118" t="s">
        <v>24600</v>
      </c>
      <c r="AK18" s="88">
        <v>6</v>
      </c>
      <c r="AL18" s="82">
        <f t="shared" si="8"/>
        <v>0.06</v>
      </c>
      <c r="AM18" s="82">
        <f t="shared" si="9"/>
        <v>6</v>
      </c>
      <c r="AN18" s="87"/>
      <c r="AO18" s="87"/>
      <c r="BF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</row>
    <row r="19" spans="1:75" s="85" customFormat="1" ht="15" customHeight="1">
      <c r="A19" s="94"/>
      <c r="B19" s="62" t="s">
        <v>856</v>
      </c>
      <c r="C19" s="62">
        <v>493</v>
      </c>
      <c r="D19" s="62">
        <v>27.4</v>
      </c>
      <c r="E19" s="62"/>
      <c r="F19" s="94"/>
      <c r="G19" s="62" t="s">
        <v>856</v>
      </c>
      <c r="H19" s="62">
        <v>900</v>
      </c>
      <c r="I19" s="62">
        <v>30</v>
      </c>
      <c r="J19" s="62"/>
      <c r="K19" s="62" t="s">
        <v>856</v>
      </c>
      <c r="L19" s="62">
        <f>C19+H19</f>
        <v>1393</v>
      </c>
      <c r="M19" s="99">
        <f>ROUND(L19*100/SUM($L$17:$L$20),0)</f>
        <v>29</v>
      </c>
      <c r="P19" s="85">
        <v>11</v>
      </c>
      <c r="Q19" s="85">
        <v>12</v>
      </c>
      <c r="R19" s="85">
        <v>2</v>
      </c>
      <c r="S19" s="85">
        <v>2</v>
      </c>
      <c r="V19" s="85">
        <v>0</v>
      </c>
      <c r="X19" s="85">
        <f t="shared" si="0"/>
        <v>15.399999999999999</v>
      </c>
      <c r="Y19" s="85">
        <f t="shared" si="1"/>
        <v>16.799999999999997</v>
      </c>
      <c r="Z19" s="85">
        <f t="shared" si="2"/>
        <v>2.8</v>
      </c>
      <c r="AA19" s="85">
        <f t="shared" si="3"/>
        <v>2.8</v>
      </c>
      <c r="AB19" s="85">
        <f t="shared" si="4"/>
        <v>0</v>
      </c>
      <c r="AC19" s="85">
        <f t="shared" si="5"/>
        <v>0</v>
      </c>
      <c r="AD19" s="85">
        <f t="shared" si="6"/>
        <v>0</v>
      </c>
      <c r="AF19" s="59" t="s">
        <v>894</v>
      </c>
      <c r="AG19" s="86" t="s">
        <v>838</v>
      </c>
      <c r="AH19" s="85">
        <v>204.2</v>
      </c>
      <c r="AI19" s="85">
        <f t="shared" si="7"/>
        <v>260.67999999999995</v>
      </c>
      <c r="AJ19" s="118" t="s">
        <v>24601</v>
      </c>
      <c r="AK19" s="88">
        <v>1.4</v>
      </c>
      <c r="AL19" s="82">
        <f t="shared" si="8"/>
        <v>1.3999999999999999E-2</v>
      </c>
      <c r="AM19" s="82">
        <f t="shared" si="9"/>
        <v>1.4</v>
      </c>
      <c r="AN19" s="87"/>
      <c r="AO19" s="87"/>
      <c r="BF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</row>
    <row r="20" spans="1:75" s="85" customFormat="1" ht="15" customHeight="1">
      <c r="A20" s="94"/>
      <c r="B20" s="62" t="s">
        <v>857</v>
      </c>
      <c r="C20" s="62">
        <v>462</v>
      </c>
      <c r="D20" s="62">
        <v>25.6</v>
      </c>
      <c r="E20" s="62"/>
      <c r="F20" s="94"/>
      <c r="G20" s="62" t="s">
        <v>857</v>
      </c>
      <c r="H20" s="62">
        <v>654</v>
      </c>
      <c r="I20" s="62">
        <v>21.8</v>
      </c>
      <c r="J20" s="62"/>
      <c r="K20" s="62" t="s">
        <v>857</v>
      </c>
      <c r="L20" s="62">
        <f>C20+H20</f>
        <v>1116</v>
      </c>
      <c r="M20" s="99">
        <f>ROUND(L20*100/SUM($L$17:$L$20),0)</f>
        <v>23</v>
      </c>
      <c r="P20" s="82">
        <v>9</v>
      </c>
      <c r="Q20" s="82">
        <v>11</v>
      </c>
      <c r="R20" s="82">
        <v>1</v>
      </c>
      <c r="S20" s="82">
        <v>3</v>
      </c>
      <c r="T20" s="82"/>
      <c r="U20" s="82"/>
      <c r="V20" s="82">
        <v>0</v>
      </c>
      <c r="W20" s="82"/>
      <c r="X20" s="85">
        <f t="shared" si="0"/>
        <v>25.2</v>
      </c>
      <c r="Y20" s="85">
        <f t="shared" si="1"/>
        <v>30.799999999999997</v>
      </c>
      <c r="Z20" s="85">
        <f t="shared" si="2"/>
        <v>2.8</v>
      </c>
      <c r="AA20" s="85">
        <f t="shared" si="3"/>
        <v>8.3999999999999986</v>
      </c>
      <c r="AB20" s="85">
        <f t="shared" si="4"/>
        <v>0</v>
      </c>
      <c r="AC20" s="85">
        <f t="shared" si="5"/>
        <v>0</v>
      </c>
      <c r="AD20" s="85">
        <f t="shared" si="6"/>
        <v>0</v>
      </c>
      <c r="AE20" s="82"/>
      <c r="AF20" s="59" t="s">
        <v>895</v>
      </c>
      <c r="AG20" s="86" t="s">
        <v>837</v>
      </c>
      <c r="AH20" s="82">
        <v>181.2</v>
      </c>
      <c r="AI20" s="85">
        <f t="shared" si="7"/>
        <v>456.95999999999992</v>
      </c>
      <c r="AJ20" s="118" t="s">
        <v>24602</v>
      </c>
      <c r="AK20" s="88">
        <v>2.8</v>
      </c>
      <c r="AL20" s="82">
        <f t="shared" si="8"/>
        <v>2.7999999999999997E-2</v>
      </c>
      <c r="AM20" s="82">
        <f t="shared" si="9"/>
        <v>2.8</v>
      </c>
      <c r="AN20" s="87"/>
      <c r="AO20" s="87"/>
      <c r="BF20" s="87"/>
      <c r="BI20" s="87"/>
      <c r="BJ20" s="87"/>
      <c r="BK20" s="87"/>
      <c r="BL20" s="87"/>
      <c r="BM20" s="87"/>
      <c r="BN20" s="87"/>
      <c r="BO20" s="87"/>
      <c r="BP20" s="87"/>
      <c r="BQ20" s="87"/>
      <c r="BR20" s="87"/>
      <c r="BS20" s="87"/>
      <c r="BT20" s="87"/>
      <c r="BU20" s="87"/>
      <c r="BV20" s="87"/>
      <c r="BW20" s="87"/>
    </row>
    <row r="21" spans="1:75" s="85" customFormat="1" ht="15" customHeight="1">
      <c r="A21" s="83"/>
      <c r="B21" s="83"/>
      <c r="C21" s="83"/>
      <c r="D21" s="83"/>
      <c r="E21" s="83"/>
      <c r="F21" s="94"/>
      <c r="G21" s="62"/>
      <c r="H21" s="62"/>
      <c r="I21" s="62"/>
      <c r="J21" s="62"/>
      <c r="K21" s="62"/>
      <c r="L21" s="62"/>
      <c r="M21" s="62"/>
      <c r="P21" s="82">
        <v>5</v>
      </c>
      <c r="Q21" s="82">
        <v>11</v>
      </c>
      <c r="R21" s="82">
        <v>1</v>
      </c>
      <c r="S21" s="82">
        <v>2</v>
      </c>
      <c r="T21" s="82"/>
      <c r="U21" s="82"/>
      <c r="V21" s="82">
        <v>0</v>
      </c>
      <c r="W21" s="82"/>
      <c r="X21" s="85">
        <f t="shared" si="0"/>
        <v>29.5</v>
      </c>
      <c r="Y21" s="85">
        <f t="shared" si="1"/>
        <v>64.900000000000006</v>
      </c>
      <c r="Z21" s="85">
        <f t="shared" si="2"/>
        <v>5.9</v>
      </c>
      <c r="AA21" s="85">
        <f t="shared" si="3"/>
        <v>11.8</v>
      </c>
      <c r="AB21" s="85">
        <f t="shared" si="4"/>
        <v>0</v>
      </c>
      <c r="AC21" s="85">
        <f t="shared" si="5"/>
        <v>0</v>
      </c>
      <c r="AD21" s="85">
        <f t="shared" si="6"/>
        <v>0</v>
      </c>
      <c r="AE21" s="82"/>
      <c r="AF21" s="59" t="s">
        <v>896</v>
      </c>
      <c r="AG21" s="86" t="s">
        <v>836</v>
      </c>
      <c r="AH21" s="82">
        <v>117.1</v>
      </c>
      <c r="AI21" s="85">
        <f t="shared" si="7"/>
        <v>584.69000000000005</v>
      </c>
      <c r="AJ21" s="117" t="s">
        <v>24603</v>
      </c>
      <c r="AK21" s="88">
        <v>5.9</v>
      </c>
      <c r="AL21" s="82">
        <f t="shared" si="8"/>
        <v>5.9000000000000004E-2</v>
      </c>
      <c r="AM21" s="82">
        <f t="shared" si="9"/>
        <v>5.9</v>
      </c>
      <c r="AN21" s="87"/>
      <c r="AO21" s="87"/>
      <c r="BF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</row>
    <row r="22" spans="1:75" s="85" customFormat="1" ht="15" customHeight="1">
      <c r="A22" s="62" t="s">
        <v>22832</v>
      </c>
      <c r="B22" s="83"/>
      <c r="C22" s="62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2"/>
      <c r="Q22" s="82"/>
      <c r="R22" s="82"/>
      <c r="S22" s="82"/>
      <c r="T22" s="82"/>
      <c r="U22" s="82"/>
      <c r="V22" s="82"/>
      <c r="W22" s="82"/>
      <c r="X22" s="82">
        <f>SUM(X2:X21)</f>
        <v>489.89999999999992</v>
      </c>
      <c r="Y22" s="82">
        <f>SUM(Y2:Y21)-198</f>
        <v>771.49999999999989</v>
      </c>
      <c r="Z22" s="82">
        <f>SUM(Z2:Z21)</f>
        <v>136.1</v>
      </c>
      <c r="AA22" s="82">
        <f>SUM(AA2:AA21)-99</f>
        <v>149.50000000000006</v>
      </c>
      <c r="AB22" s="82">
        <f>SUM(AB2:AB21)</f>
        <v>0</v>
      </c>
      <c r="AC22" s="82">
        <f>SUM(AC2:AC21)</f>
        <v>3.4000000000000004</v>
      </c>
      <c r="AD22" s="82">
        <f>SUM(AD2:AD21)</f>
        <v>-0.80000000000000071</v>
      </c>
      <c r="AE22" s="82"/>
      <c r="AF22" s="82"/>
      <c r="AG22" s="82"/>
      <c r="AH22" s="82"/>
      <c r="AI22" s="82"/>
      <c r="AJ22" s="82"/>
      <c r="AK22" s="82"/>
      <c r="AL22" s="82" t="s">
        <v>834</v>
      </c>
      <c r="AM22" s="84">
        <f>SUM(AM2:AM21)</f>
        <v>99.800000000000011</v>
      </c>
      <c r="AN22" s="87"/>
      <c r="AO22" s="87"/>
      <c r="BF22" s="87"/>
      <c r="BI22" s="87"/>
      <c r="BJ22" s="87"/>
      <c r="BK22" s="87"/>
      <c r="BL22" s="87"/>
      <c r="BM22" s="87"/>
      <c r="BN22" s="87"/>
      <c r="BO22" s="87"/>
      <c r="BP22" s="87"/>
      <c r="BQ22" s="87"/>
      <c r="BR22" s="87"/>
      <c r="BS22" s="87"/>
      <c r="BT22" s="87"/>
      <c r="BU22" s="87"/>
      <c r="BV22" s="87"/>
      <c r="BW22" s="87"/>
    </row>
    <row r="23" spans="1:75" s="85" customFormat="1" ht="15" customHeight="1">
      <c r="A23" s="95">
        <v>0.2</v>
      </c>
      <c r="B23" s="83"/>
      <c r="C23" s="62" t="s">
        <v>22830</v>
      </c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59"/>
      <c r="AG23" s="82"/>
      <c r="AH23" s="82"/>
      <c r="AI23" s="82"/>
      <c r="AJ23" s="119" t="s">
        <v>24605</v>
      </c>
      <c r="AK23" s="82">
        <v>1</v>
      </c>
      <c r="AL23" s="82"/>
      <c r="AM23" s="84">
        <v>10</v>
      </c>
      <c r="AN23" s="87"/>
      <c r="AO23" s="87"/>
      <c r="BF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</row>
    <row r="24" spans="1:75" s="85" customFormat="1" ht="15" customHeight="1">
      <c r="A24" s="95">
        <v>0.8</v>
      </c>
      <c r="B24" s="83"/>
      <c r="C24" s="62" t="s">
        <v>22831</v>
      </c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2">
        <v>10</v>
      </c>
      <c r="Q24" s="82">
        <v>11</v>
      </c>
      <c r="R24" s="82">
        <v>5</v>
      </c>
      <c r="S24" s="82">
        <v>6</v>
      </c>
      <c r="T24" s="82">
        <v>1</v>
      </c>
      <c r="U24" s="82"/>
      <c r="V24" s="82">
        <v>-1</v>
      </c>
      <c r="W24" s="82"/>
      <c r="X24" s="85">
        <f t="shared" ref="X24:AD27" si="10">P24*$AM24</f>
        <v>25</v>
      </c>
      <c r="Y24" s="85">
        <f t="shared" si="10"/>
        <v>27.5</v>
      </c>
      <c r="Z24" s="85">
        <f t="shared" si="10"/>
        <v>12.5</v>
      </c>
      <c r="AA24" s="85">
        <f t="shared" si="10"/>
        <v>15</v>
      </c>
      <c r="AB24" s="85">
        <f t="shared" si="10"/>
        <v>2.5</v>
      </c>
      <c r="AC24" s="85">
        <f t="shared" si="10"/>
        <v>0</v>
      </c>
      <c r="AD24" s="85">
        <f t="shared" si="10"/>
        <v>-2.5</v>
      </c>
      <c r="AE24" s="82"/>
      <c r="AF24" s="59" t="s">
        <v>873</v>
      </c>
      <c r="AG24" s="82">
        <v>503.15</v>
      </c>
      <c r="AH24" s="82">
        <f>AG24-$AH$42</f>
        <v>328.2</v>
      </c>
      <c r="AI24" s="82">
        <f>AH24*AM24</f>
        <v>820.5</v>
      </c>
      <c r="AJ24" s="82" t="s">
        <v>24606</v>
      </c>
      <c r="AK24" s="82"/>
      <c r="AL24" s="89">
        <f>M17/100</f>
        <v>0.25</v>
      </c>
      <c r="AM24" s="82">
        <f>AL24*$AM$23</f>
        <v>2.5</v>
      </c>
      <c r="AN24" s="87"/>
      <c r="AO24" s="87"/>
      <c r="BF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</row>
    <row r="25" spans="1:75" s="85" customFormat="1" ht="15" customHeight="1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2">
        <v>10</v>
      </c>
      <c r="Q25" s="82">
        <v>11</v>
      </c>
      <c r="R25" s="82">
        <v>5</v>
      </c>
      <c r="S25" s="82">
        <v>7</v>
      </c>
      <c r="T25" s="82">
        <v>1</v>
      </c>
      <c r="U25" s="82"/>
      <c r="V25" s="82">
        <v>-1</v>
      </c>
      <c r="W25" s="82"/>
      <c r="X25" s="85">
        <f t="shared" si="10"/>
        <v>22</v>
      </c>
      <c r="Y25" s="85">
        <f t="shared" si="10"/>
        <v>24.200000000000003</v>
      </c>
      <c r="Z25" s="85">
        <f t="shared" si="10"/>
        <v>11</v>
      </c>
      <c r="AA25" s="85">
        <f t="shared" si="10"/>
        <v>15.400000000000002</v>
      </c>
      <c r="AB25" s="85">
        <f t="shared" si="10"/>
        <v>2.2000000000000002</v>
      </c>
      <c r="AC25" s="85">
        <f t="shared" si="10"/>
        <v>0</v>
      </c>
      <c r="AD25" s="85">
        <f t="shared" si="10"/>
        <v>-2.2000000000000002</v>
      </c>
      <c r="AE25" s="82"/>
      <c r="AF25" s="59" t="s">
        <v>875</v>
      </c>
      <c r="AG25" s="82">
        <v>519.15</v>
      </c>
      <c r="AH25" s="82">
        <f>AG25-$AH$42</f>
        <v>344.2</v>
      </c>
      <c r="AI25" s="82">
        <f>AH25*AM25</f>
        <v>757.24</v>
      </c>
      <c r="AJ25" s="82" t="s">
        <v>24607</v>
      </c>
      <c r="AK25" s="82"/>
      <c r="AL25" s="89">
        <f>M18/100</f>
        <v>0.22</v>
      </c>
      <c r="AM25" s="82">
        <f>AL25*$AM$23</f>
        <v>2.2000000000000002</v>
      </c>
      <c r="AN25" s="87"/>
      <c r="AO25" s="87"/>
      <c r="BF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</row>
    <row r="26" spans="1:75" s="85" customFormat="1" ht="15" customHeight="1">
      <c r="A26" s="59"/>
      <c r="B26" s="59" t="s">
        <v>22887</v>
      </c>
      <c r="C26" s="59" t="s">
        <v>23638</v>
      </c>
      <c r="D26" s="59" t="s">
        <v>859</v>
      </c>
      <c r="E26" s="59" t="s">
        <v>23639</v>
      </c>
      <c r="F26" s="82"/>
      <c r="G26" s="87"/>
      <c r="H26" s="87"/>
      <c r="I26" s="87"/>
      <c r="J26" s="87"/>
      <c r="K26" s="87"/>
      <c r="L26" s="87"/>
      <c r="M26" s="87"/>
      <c r="N26" s="87"/>
      <c r="O26" s="87"/>
      <c r="P26" s="82">
        <v>9</v>
      </c>
      <c r="Q26" s="82">
        <v>11</v>
      </c>
      <c r="R26" s="82">
        <v>3</v>
      </c>
      <c r="S26" s="82">
        <v>7</v>
      </c>
      <c r="T26" s="82">
        <v>1</v>
      </c>
      <c r="U26" s="82"/>
      <c r="V26" s="82">
        <v>-1</v>
      </c>
      <c r="W26" s="82"/>
      <c r="X26" s="85">
        <f t="shared" si="10"/>
        <v>26.099999999999998</v>
      </c>
      <c r="Y26" s="85">
        <f t="shared" si="10"/>
        <v>31.9</v>
      </c>
      <c r="Z26" s="85">
        <f t="shared" si="10"/>
        <v>8.6999999999999993</v>
      </c>
      <c r="AA26" s="85">
        <f t="shared" si="10"/>
        <v>20.3</v>
      </c>
      <c r="AB26" s="85">
        <f t="shared" si="10"/>
        <v>2.9</v>
      </c>
      <c r="AC26" s="85">
        <f t="shared" si="10"/>
        <v>0</v>
      </c>
      <c r="AD26" s="85">
        <f t="shared" si="10"/>
        <v>-2.9</v>
      </c>
      <c r="AE26" s="82"/>
      <c r="AF26" s="59" t="s">
        <v>876</v>
      </c>
      <c r="AG26" s="82">
        <v>479.13</v>
      </c>
      <c r="AH26" s="82">
        <f>AG26-$AH$42</f>
        <v>304.18</v>
      </c>
      <c r="AI26" s="82">
        <f>AH26*AM26</f>
        <v>882.12199999999996</v>
      </c>
      <c r="AJ26" s="82" t="s">
        <v>24608</v>
      </c>
      <c r="AK26" s="82"/>
      <c r="AL26" s="89">
        <f>M19/100</f>
        <v>0.28999999999999998</v>
      </c>
      <c r="AM26" s="82">
        <f>AL26*$AM$23</f>
        <v>2.9</v>
      </c>
      <c r="AN26" s="87"/>
      <c r="AO26" s="87"/>
      <c r="BF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</row>
    <row r="27" spans="1:75" s="85" customFormat="1" ht="15" customHeight="1">
      <c r="A27" s="59" t="s">
        <v>818</v>
      </c>
      <c r="B27" s="59">
        <f>G6</f>
        <v>31.2</v>
      </c>
      <c r="C27" s="59">
        <f>B27*100/SUM($B$27:$B$31)</f>
        <v>31.836734693877556</v>
      </c>
      <c r="D27" s="82">
        <f>SUM(AI2:AI21)</f>
        <v>11052.560000000001</v>
      </c>
      <c r="E27" s="82">
        <f>ROUND(10*C27/D27,4)</f>
        <v>2.8799999999999999E-2</v>
      </c>
      <c r="F27" s="82"/>
      <c r="P27" s="82">
        <v>9</v>
      </c>
      <c r="Q27" s="82">
        <v>10</v>
      </c>
      <c r="R27" s="82">
        <v>2</v>
      </c>
      <c r="S27" s="82">
        <v>8</v>
      </c>
      <c r="T27" s="82">
        <v>1</v>
      </c>
      <c r="U27" s="82"/>
      <c r="V27" s="82">
        <v>-1</v>
      </c>
      <c r="W27" s="82"/>
      <c r="X27" s="85">
        <f t="shared" si="10"/>
        <v>20.700000000000003</v>
      </c>
      <c r="Y27" s="85">
        <f t="shared" si="10"/>
        <v>23.000000000000004</v>
      </c>
      <c r="Z27" s="85">
        <f t="shared" si="10"/>
        <v>4.6000000000000005</v>
      </c>
      <c r="AA27" s="85">
        <f t="shared" si="10"/>
        <v>18.400000000000002</v>
      </c>
      <c r="AB27" s="85">
        <f t="shared" si="10"/>
        <v>2.3000000000000003</v>
      </c>
      <c r="AC27" s="85">
        <f t="shared" si="10"/>
        <v>0</v>
      </c>
      <c r="AD27" s="85">
        <f t="shared" si="10"/>
        <v>-2.3000000000000003</v>
      </c>
      <c r="AE27" s="82"/>
      <c r="AF27" s="59" t="s">
        <v>877</v>
      </c>
      <c r="AG27" s="82">
        <v>480.1</v>
      </c>
      <c r="AH27" s="82">
        <f>AG27-$AH$42</f>
        <v>305.15000000000003</v>
      </c>
      <c r="AI27" s="82">
        <f>AH27*AM27</f>
        <v>701.84500000000014</v>
      </c>
      <c r="AJ27" s="82" t="s">
        <v>24609</v>
      </c>
      <c r="AK27" s="82"/>
      <c r="AL27" s="89">
        <f>M20/100</f>
        <v>0.23</v>
      </c>
      <c r="AM27" s="82">
        <f>AL27*$AM$23</f>
        <v>2.3000000000000003</v>
      </c>
      <c r="AN27" s="83"/>
      <c r="AO27" s="83"/>
      <c r="BF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</row>
    <row r="28" spans="1:75" s="85" customFormat="1" ht="15" customHeight="1">
      <c r="A28" s="59" t="s">
        <v>860</v>
      </c>
      <c r="B28" s="59">
        <f>G8</f>
        <v>9.8000000000000007</v>
      </c>
      <c r="C28" s="59">
        <f>B28*100/SUM($B$27:$B$31)</f>
        <v>10.000000000000002</v>
      </c>
      <c r="D28" s="82">
        <f>AI36*AM36</f>
        <v>6844</v>
      </c>
      <c r="E28" s="124">
        <f>ROUND(10*C28/D28,4)</f>
        <v>1.46E-2</v>
      </c>
      <c r="F28" s="83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>
        <f t="shared" ref="X28:AC28" si="11">SUM(X24:X27)</f>
        <v>93.8</v>
      </c>
      <c r="Y28" s="82">
        <f t="shared" si="11"/>
        <v>106.6</v>
      </c>
      <c r="Z28" s="82">
        <f t="shared" si="11"/>
        <v>36.800000000000004</v>
      </c>
      <c r="AA28" s="82">
        <f t="shared" si="11"/>
        <v>69.100000000000009</v>
      </c>
      <c r="AB28" s="82">
        <f t="shared" si="11"/>
        <v>9.9</v>
      </c>
      <c r="AC28" s="82">
        <f t="shared" si="11"/>
        <v>0</v>
      </c>
      <c r="AD28" s="82">
        <f>SUM(AD24:AD27)</f>
        <v>-9.9</v>
      </c>
      <c r="AE28" s="82"/>
      <c r="AF28" s="82"/>
      <c r="AG28" s="82"/>
      <c r="AH28" s="82"/>
      <c r="AI28" s="82"/>
      <c r="AJ28" s="82"/>
      <c r="AK28" s="82"/>
      <c r="AL28" s="82" t="s">
        <v>834</v>
      </c>
      <c r="AM28" s="82">
        <f>SUM(AM24:AM27)</f>
        <v>9.9</v>
      </c>
      <c r="AN28" s="83"/>
      <c r="AO28" s="83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</row>
    <row r="29" spans="1:75" ht="15" customHeight="1">
      <c r="A29" s="59" t="s">
        <v>861</v>
      </c>
      <c r="B29" s="59">
        <f>G10</f>
        <v>49.6</v>
      </c>
      <c r="C29" s="59">
        <f>B29*100/SUM($B$27:$B$31)</f>
        <v>50.612244897959194</v>
      </c>
      <c r="D29" s="82">
        <f>AI39*AM39</f>
        <v>18000</v>
      </c>
      <c r="E29" s="124">
        <f>ROUND(10*C29/D29,4)</f>
        <v>2.81E-2</v>
      </c>
      <c r="F29" s="83"/>
      <c r="AJ29" s="119" t="s">
        <v>24610</v>
      </c>
      <c r="AK29" s="82">
        <v>1</v>
      </c>
      <c r="AM29" s="82">
        <v>10</v>
      </c>
      <c r="AN29" s="83"/>
      <c r="AO29" s="83"/>
      <c r="BH29" s="87"/>
      <c r="BI29" s="87"/>
      <c r="BJ29" s="87"/>
      <c r="BK29" s="87"/>
      <c r="BL29" s="87"/>
      <c r="BM29" s="87"/>
      <c r="BN29" s="87"/>
      <c r="BO29" s="83"/>
      <c r="BP29" s="83"/>
      <c r="BQ29" s="83"/>
      <c r="BR29" s="83"/>
      <c r="BS29" s="83"/>
      <c r="BT29" s="83"/>
      <c r="BU29" s="83"/>
      <c r="BV29" s="83"/>
      <c r="BW29" s="83"/>
    </row>
    <row r="30" spans="1:75" ht="15" customHeight="1">
      <c r="A30" s="59" t="s">
        <v>814</v>
      </c>
      <c r="B30" s="59">
        <f>G14*0.9</f>
        <v>6.66</v>
      </c>
      <c r="C30" s="59">
        <f>B30*100/SUM($B$27:$B$31)</f>
        <v>6.7959183673469399</v>
      </c>
      <c r="D30" s="82">
        <f>SUM(AI24:AI27)</f>
        <v>3161.7070000000003</v>
      </c>
      <c r="E30" s="124">
        <f>ROUND(10*C30/D30,4)</f>
        <v>2.1499999999999998E-2</v>
      </c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2">
        <v>10</v>
      </c>
      <c r="Q30" s="82">
        <v>11</v>
      </c>
      <c r="R30" s="82">
        <v>5</v>
      </c>
      <c r="S30" s="82">
        <v>5</v>
      </c>
      <c r="T30" s="82">
        <v>1</v>
      </c>
      <c r="V30" s="82">
        <v>-1</v>
      </c>
      <c r="X30" s="85">
        <f>P30*$AM30</f>
        <v>27</v>
      </c>
      <c r="Y30" s="85">
        <f t="shared" ref="X30:AD33" si="12">Q30*$AM30</f>
        <v>29.700000000000003</v>
      </c>
      <c r="Z30" s="85">
        <f t="shared" si="12"/>
        <v>13.5</v>
      </c>
      <c r="AA30" s="85">
        <f t="shared" si="12"/>
        <v>13.5</v>
      </c>
      <c r="AB30" s="85">
        <f t="shared" si="12"/>
        <v>2.7</v>
      </c>
      <c r="AC30" s="85">
        <f t="shared" si="12"/>
        <v>0</v>
      </c>
      <c r="AD30" s="85">
        <f t="shared" si="12"/>
        <v>-2.7</v>
      </c>
      <c r="AF30" s="59" t="s">
        <v>874</v>
      </c>
      <c r="AG30" s="82">
        <v>487.15</v>
      </c>
      <c r="AH30" s="82">
        <f>AG30-$AH$42</f>
        <v>312.2</v>
      </c>
      <c r="AI30" s="82">
        <f>AH30*AM30</f>
        <v>842.94</v>
      </c>
      <c r="AJ30" s="82" t="s">
        <v>24611</v>
      </c>
      <c r="AK30" s="82"/>
      <c r="AL30" s="84">
        <v>0.27</v>
      </c>
      <c r="AM30" s="82">
        <f>AL30*$AM$29</f>
        <v>2.7</v>
      </c>
      <c r="AN30" s="83"/>
      <c r="AO30" s="83"/>
      <c r="BH30" s="83"/>
      <c r="BI30" s="83"/>
      <c r="BJ30" s="83"/>
      <c r="BK30" s="83"/>
      <c r="BL30" s="83"/>
      <c r="BM30" s="83"/>
      <c r="BN30" s="83"/>
      <c r="BO30" s="83"/>
      <c r="BP30" s="83"/>
      <c r="BQ30" s="83"/>
      <c r="BR30" s="83"/>
      <c r="BS30" s="83"/>
      <c r="BT30" s="83"/>
      <c r="BU30" s="83"/>
      <c r="BV30" s="83"/>
    </row>
    <row r="31" spans="1:75" ht="15" customHeight="1">
      <c r="A31" s="59" t="s">
        <v>815</v>
      </c>
      <c r="B31" s="59">
        <f>G14*0.1</f>
        <v>0.7400000000000001</v>
      </c>
      <c r="C31" s="59">
        <f>B31*100/SUM($B$27:$B$31)</f>
        <v>0.75510204081632681</v>
      </c>
      <c r="D31" s="82">
        <f>SUM(AI30:AI33)</f>
        <v>3079.2270000000008</v>
      </c>
      <c r="E31" s="124">
        <f>ROUND(10*C31/D31,4)</f>
        <v>2.5000000000000001E-3</v>
      </c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2">
        <v>10</v>
      </c>
      <c r="Q31" s="82">
        <v>11</v>
      </c>
      <c r="R31" s="82">
        <v>5</v>
      </c>
      <c r="S31" s="82">
        <v>6</v>
      </c>
      <c r="T31" s="82">
        <v>1</v>
      </c>
      <c r="V31" s="82">
        <v>-1</v>
      </c>
      <c r="X31" s="85">
        <f t="shared" si="12"/>
        <v>23.000000000000004</v>
      </c>
      <c r="Y31" s="85">
        <f t="shared" si="12"/>
        <v>25.300000000000004</v>
      </c>
      <c r="Z31" s="85">
        <f t="shared" si="12"/>
        <v>11.500000000000002</v>
      </c>
      <c r="AA31" s="85">
        <f t="shared" si="12"/>
        <v>13.8</v>
      </c>
      <c r="AB31" s="85">
        <f t="shared" si="12"/>
        <v>2.3000000000000003</v>
      </c>
      <c r="AC31" s="85">
        <f t="shared" si="12"/>
        <v>0</v>
      </c>
      <c r="AD31" s="85">
        <f t="shared" si="12"/>
        <v>-2.3000000000000003</v>
      </c>
      <c r="AF31" s="59" t="s">
        <v>873</v>
      </c>
      <c r="AG31" s="82">
        <v>503.15</v>
      </c>
      <c r="AH31" s="82">
        <f>AG31-$AH$42</f>
        <v>328.2</v>
      </c>
      <c r="AI31" s="82">
        <f>AH31*AM31</f>
        <v>754.86</v>
      </c>
      <c r="AJ31" s="82" t="s">
        <v>24612</v>
      </c>
      <c r="AK31" s="82"/>
      <c r="AL31" s="84">
        <v>0.23</v>
      </c>
      <c r="AM31" s="82">
        <f>AL31*$AM$29</f>
        <v>2.3000000000000003</v>
      </c>
      <c r="AN31" s="83"/>
      <c r="AO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</row>
    <row r="32" spans="1:75" ht="15" customHeight="1">
      <c r="C32" s="84" t="s">
        <v>23640</v>
      </c>
      <c r="E32" s="122">
        <v>61</v>
      </c>
      <c r="G32" s="83"/>
      <c r="H32" s="83"/>
      <c r="I32" s="83"/>
      <c r="J32" s="83"/>
      <c r="K32" s="83"/>
      <c r="L32" s="83"/>
      <c r="M32" s="83"/>
      <c r="N32" s="83"/>
      <c r="O32" s="83"/>
      <c r="P32" s="82">
        <v>9</v>
      </c>
      <c r="Q32" s="82">
        <v>11</v>
      </c>
      <c r="R32" s="82">
        <v>3</v>
      </c>
      <c r="S32" s="82">
        <v>6</v>
      </c>
      <c r="T32" s="82">
        <v>1</v>
      </c>
      <c r="V32" s="82">
        <v>-1</v>
      </c>
      <c r="X32" s="85">
        <f t="shared" si="12"/>
        <v>20.700000000000003</v>
      </c>
      <c r="Y32" s="85">
        <f t="shared" si="12"/>
        <v>25.300000000000004</v>
      </c>
      <c r="Z32" s="85">
        <f t="shared" si="12"/>
        <v>6.9</v>
      </c>
      <c r="AA32" s="85">
        <f t="shared" si="12"/>
        <v>13.8</v>
      </c>
      <c r="AB32" s="85">
        <f t="shared" si="12"/>
        <v>2.3000000000000003</v>
      </c>
      <c r="AC32" s="85">
        <f t="shared" si="12"/>
        <v>0</v>
      </c>
      <c r="AD32" s="85">
        <f t="shared" si="12"/>
        <v>-2.3000000000000003</v>
      </c>
      <c r="AF32" s="59" t="s">
        <v>872</v>
      </c>
      <c r="AG32" s="82">
        <v>463.13</v>
      </c>
      <c r="AH32" s="82">
        <f>AG32-$AH$42</f>
        <v>288.18</v>
      </c>
      <c r="AI32" s="82">
        <f>AH32*AM32</f>
        <v>662.81400000000008</v>
      </c>
      <c r="AJ32" s="82" t="s">
        <v>24613</v>
      </c>
      <c r="AK32" s="82"/>
      <c r="AL32" s="84">
        <v>0.23</v>
      </c>
      <c r="AM32" s="82">
        <f>AL32*$AM$29</f>
        <v>2.3000000000000003</v>
      </c>
      <c r="AN32" s="83"/>
      <c r="AO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</row>
    <row r="33" spans="1:74" ht="15" customHeight="1">
      <c r="G33" s="83"/>
      <c r="H33" s="83"/>
      <c r="I33" s="83"/>
      <c r="J33" s="83"/>
      <c r="K33" s="83"/>
      <c r="L33" s="83"/>
      <c r="M33" s="83"/>
      <c r="N33" s="83"/>
      <c r="O33" s="83"/>
      <c r="P33" s="82">
        <v>10</v>
      </c>
      <c r="Q33" s="82">
        <v>12</v>
      </c>
      <c r="R33" s="82">
        <v>2</v>
      </c>
      <c r="S33" s="82">
        <v>7</v>
      </c>
      <c r="T33" s="82">
        <v>1</v>
      </c>
      <c r="V33" s="82">
        <v>-1</v>
      </c>
      <c r="X33" s="85">
        <f t="shared" si="12"/>
        <v>27</v>
      </c>
      <c r="Y33" s="85">
        <f t="shared" si="12"/>
        <v>32.400000000000006</v>
      </c>
      <c r="Z33" s="85">
        <f t="shared" si="12"/>
        <v>5.4</v>
      </c>
      <c r="AA33" s="85">
        <f t="shared" si="12"/>
        <v>18.900000000000002</v>
      </c>
      <c r="AB33" s="85">
        <f t="shared" si="12"/>
        <v>2.7</v>
      </c>
      <c r="AC33" s="85">
        <f t="shared" si="12"/>
        <v>0</v>
      </c>
      <c r="AD33" s="85">
        <f t="shared" si="12"/>
        <v>-2.7</v>
      </c>
      <c r="AF33" s="59" t="s">
        <v>871</v>
      </c>
      <c r="AG33" s="82">
        <v>478.14</v>
      </c>
      <c r="AH33" s="82">
        <f>AG33-$AH$42</f>
        <v>303.19</v>
      </c>
      <c r="AI33" s="82">
        <f>AH33*AM33</f>
        <v>818.61300000000006</v>
      </c>
      <c r="AJ33" s="82" t="s">
        <v>24614</v>
      </c>
      <c r="AK33" s="82"/>
      <c r="AL33" s="84">
        <v>0.27</v>
      </c>
      <c r="AM33" s="82">
        <f>AL33*$AM$29</f>
        <v>2.7</v>
      </c>
      <c r="AN33" s="83"/>
      <c r="AO33" s="83"/>
      <c r="BF33" s="83"/>
      <c r="BG33" s="83"/>
      <c r="BH33" s="83"/>
      <c r="BI33" s="83"/>
      <c r="BJ33" s="87"/>
      <c r="BK33" s="87"/>
      <c r="BL33" s="87"/>
      <c r="BM33" s="87"/>
      <c r="BN33" s="87"/>
      <c r="BO33" s="83"/>
      <c r="BP33" s="83"/>
      <c r="BQ33" s="83"/>
      <c r="BR33" s="83"/>
      <c r="BS33" s="83"/>
      <c r="BT33" s="83"/>
      <c r="BU33" s="83"/>
      <c r="BV33" s="83"/>
    </row>
    <row r="34" spans="1:74" ht="15" customHeight="1">
      <c r="X34" s="82">
        <f t="shared" ref="X34:AC34" si="13">SUM(X30:X33)</f>
        <v>97.7</v>
      </c>
      <c r="Y34" s="82">
        <f t="shared" si="13"/>
        <v>112.70000000000002</v>
      </c>
      <c r="Z34" s="82">
        <f t="shared" si="13"/>
        <v>37.299999999999997</v>
      </c>
      <c r="AA34" s="82">
        <f t="shared" si="13"/>
        <v>60</v>
      </c>
      <c r="AB34" s="82">
        <f t="shared" si="13"/>
        <v>10</v>
      </c>
      <c r="AC34" s="82">
        <f t="shared" si="13"/>
        <v>0</v>
      </c>
      <c r="AD34" s="82">
        <f>SUM(AD30:AD33)</f>
        <v>-10</v>
      </c>
      <c r="AK34" s="82"/>
      <c r="AL34" s="82" t="s">
        <v>834</v>
      </c>
      <c r="AM34" s="82">
        <f>SUM(AM30:AM33)</f>
        <v>10</v>
      </c>
      <c r="AN34" s="83"/>
      <c r="AO34" s="83"/>
      <c r="BF34" s="83"/>
      <c r="BG34" s="83"/>
      <c r="BH34" s="83"/>
      <c r="BI34" s="83"/>
      <c r="BJ34" s="87"/>
      <c r="BK34" s="87"/>
      <c r="BL34" s="87"/>
      <c r="BM34" s="87"/>
      <c r="BN34" s="87"/>
      <c r="BO34" s="83"/>
      <c r="BP34" s="83"/>
      <c r="BQ34" s="83"/>
      <c r="BR34" s="83"/>
      <c r="BS34" s="83"/>
      <c r="BT34" s="83"/>
      <c r="BU34" s="83"/>
      <c r="BV34" s="83"/>
    </row>
    <row r="35" spans="1:74" ht="15" customHeight="1">
      <c r="AJ35" s="119" t="s">
        <v>24615</v>
      </c>
      <c r="AK35" s="82">
        <v>1</v>
      </c>
      <c r="AN35" s="83"/>
      <c r="AO35" s="83"/>
      <c r="AP35" s="83"/>
      <c r="AQ35" s="83"/>
      <c r="AR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7"/>
      <c r="BK35" s="87"/>
      <c r="BL35" s="87"/>
      <c r="BM35" s="87"/>
      <c r="BN35" s="87"/>
      <c r="BO35" s="83"/>
      <c r="BP35" s="83"/>
      <c r="BQ35" s="83"/>
      <c r="BR35" s="83"/>
      <c r="BS35" s="83"/>
      <c r="BT35" s="83"/>
      <c r="BU35" s="83"/>
      <c r="BV35" s="83"/>
    </row>
    <row r="36" spans="1:74" ht="15" customHeight="1">
      <c r="P36" s="82">
        <v>38.200000000000003</v>
      </c>
      <c r="Q36" s="82">
        <v>67</v>
      </c>
      <c r="R36" s="82">
        <v>0</v>
      </c>
      <c r="S36" s="82">
        <v>8</v>
      </c>
      <c r="T36" s="82">
        <v>1</v>
      </c>
      <c r="U36" s="82">
        <v>0</v>
      </c>
      <c r="V36" s="82">
        <v>-2</v>
      </c>
      <c r="X36" s="85">
        <f t="shared" ref="X36:AD36" si="14">P36*$AM36</f>
        <v>382</v>
      </c>
      <c r="Y36" s="85">
        <f t="shared" si="14"/>
        <v>670</v>
      </c>
      <c r="Z36" s="85">
        <f t="shared" si="14"/>
        <v>0</v>
      </c>
      <c r="AA36" s="85">
        <f t="shared" si="14"/>
        <v>80</v>
      </c>
      <c r="AB36" s="85">
        <f t="shared" si="14"/>
        <v>10</v>
      </c>
      <c r="AC36" s="85">
        <f t="shared" si="14"/>
        <v>0</v>
      </c>
      <c r="AD36" s="85">
        <f t="shared" si="14"/>
        <v>-20</v>
      </c>
      <c r="AF36" s="84" t="s">
        <v>869</v>
      </c>
      <c r="AI36" s="84">
        <v>684.4</v>
      </c>
      <c r="AJ36" s="117" t="s">
        <v>24616</v>
      </c>
      <c r="AK36" s="82"/>
      <c r="AM36" s="84">
        <v>10</v>
      </c>
      <c r="AN36" s="83"/>
      <c r="AO36" s="83"/>
      <c r="AP36" s="83"/>
      <c r="AQ36" s="83"/>
      <c r="AR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/>
      <c r="BQ36" s="83"/>
      <c r="BR36" s="83"/>
      <c r="BS36" s="83"/>
      <c r="BT36" s="83"/>
      <c r="BU36" s="83"/>
      <c r="BV36" s="83"/>
    </row>
    <row r="37" spans="1:74" ht="15" customHeight="1">
      <c r="A37" s="84"/>
      <c r="X37" s="82">
        <f t="shared" ref="X37:AD37" si="15">SUM(X36:X36)</f>
        <v>382</v>
      </c>
      <c r="Y37" s="82">
        <f t="shared" si="15"/>
        <v>670</v>
      </c>
      <c r="Z37" s="82">
        <f t="shared" si="15"/>
        <v>0</v>
      </c>
      <c r="AA37" s="82">
        <f t="shared" si="15"/>
        <v>80</v>
      </c>
      <c r="AB37" s="82">
        <f t="shared" si="15"/>
        <v>10</v>
      </c>
      <c r="AC37" s="82">
        <f t="shared" si="15"/>
        <v>0</v>
      </c>
      <c r="AD37" s="82">
        <f t="shared" si="15"/>
        <v>-20</v>
      </c>
      <c r="AK37" s="82"/>
      <c r="AL37" s="82" t="s">
        <v>834</v>
      </c>
      <c r="AM37" s="84">
        <f>AM36</f>
        <v>10</v>
      </c>
      <c r="AN37" s="83"/>
      <c r="AO37" s="83"/>
      <c r="AP37" s="83"/>
      <c r="AQ37" s="83"/>
      <c r="AR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/>
      <c r="BQ37" s="83"/>
      <c r="BR37" s="83"/>
      <c r="BS37" s="83"/>
      <c r="BT37" s="83"/>
      <c r="BU37" s="83"/>
      <c r="BV37" s="83"/>
    </row>
    <row r="38" spans="1:74" ht="15" customHeight="1">
      <c r="AJ38" s="119" t="s">
        <v>24617</v>
      </c>
      <c r="AK38" s="83">
        <v>1</v>
      </c>
      <c r="AN38" s="83"/>
      <c r="AO38" s="83"/>
      <c r="AP38" s="83"/>
      <c r="AQ38" s="83"/>
      <c r="AR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3"/>
      <c r="BN38" s="83"/>
      <c r="BO38" s="83"/>
      <c r="BP38" s="83"/>
      <c r="BQ38" s="83"/>
      <c r="BR38" s="83"/>
      <c r="BS38" s="83"/>
      <c r="BT38" s="83"/>
      <c r="BU38" s="83"/>
      <c r="BV38" s="83"/>
    </row>
    <row r="39" spans="1:74" ht="15" customHeight="1">
      <c r="P39" s="82">
        <v>6</v>
      </c>
      <c r="Q39" s="82">
        <v>12</v>
      </c>
      <c r="S39" s="82">
        <v>6</v>
      </c>
      <c r="V39" s="82">
        <v>0</v>
      </c>
      <c r="X39" s="85">
        <f t="shared" ref="X39:AD39" si="16">P39*$AM39</f>
        <v>600</v>
      </c>
      <c r="Y39" s="85">
        <f t="shared" si="16"/>
        <v>1200</v>
      </c>
      <c r="Z39" s="85">
        <f t="shared" si="16"/>
        <v>0</v>
      </c>
      <c r="AA39" s="85">
        <f t="shared" si="16"/>
        <v>600</v>
      </c>
      <c r="AB39" s="85">
        <f t="shared" si="16"/>
        <v>0</v>
      </c>
      <c r="AC39" s="85">
        <f t="shared" si="16"/>
        <v>0</v>
      </c>
      <c r="AD39" s="85">
        <f t="shared" si="16"/>
        <v>0</v>
      </c>
      <c r="AF39" s="84" t="s">
        <v>870</v>
      </c>
      <c r="AI39" s="82">
        <v>180</v>
      </c>
      <c r="AJ39" s="117" t="s">
        <v>24618</v>
      </c>
      <c r="AK39" s="82"/>
      <c r="AM39" s="84">
        <v>100</v>
      </c>
      <c r="AN39" s="83"/>
      <c r="AO39" s="83"/>
      <c r="AP39" s="83"/>
      <c r="AQ39" s="83"/>
      <c r="AR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7"/>
      <c r="BK39" s="87"/>
      <c r="BL39" s="87"/>
      <c r="BM39" s="87"/>
      <c r="BN39" s="87"/>
      <c r="BO39" s="83"/>
      <c r="BP39" s="83"/>
      <c r="BQ39" s="83"/>
      <c r="BR39" s="83"/>
      <c r="BS39" s="83"/>
      <c r="BT39" s="83"/>
      <c r="BU39" s="83"/>
      <c r="BV39" s="83"/>
    </row>
    <row r="40" spans="1:74" ht="15" customHeight="1">
      <c r="X40" s="82">
        <f t="shared" ref="X40:AC40" si="17">SUM(X39)</f>
        <v>600</v>
      </c>
      <c r="Y40" s="82">
        <f t="shared" si="17"/>
        <v>1200</v>
      </c>
      <c r="Z40" s="82">
        <f t="shared" si="17"/>
        <v>0</v>
      </c>
      <c r="AA40" s="82">
        <f t="shared" si="17"/>
        <v>600</v>
      </c>
      <c r="AB40" s="82">
        <f t="shared" si="17"/>
        <v>0</v>
      </c>
      <c r="AC40" s="82">
        <f t="shared" si="17"/>
        <v>0</v>
      </c>
      <c r="AD40" s="82">
        <f>SUM(AD39)</f>
        <v>0</v>
      </c>
      <c r="AK40" s="82"/>
      <c r="AN40" s="83"/>
      <c r="AO40" s="83"/>
      <c r="AP40" s="83"/>
      <c r="AQ40" s="83"/>
      <c r="AR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7"/>
      <c r="BK40" s="87"/>
      <c r="BL40" s="87"/>
      <c r="BM40" s="87"/>
      <c r="BN40" s="87"/>
      <c r="BO40" s="83"/>
      <c r="BP40" s="83"/>
      <c r="BQ40" s="83"/>
      <c r="BR40" s="83"/>
      <c r="BS40" s="83"/>
      <c r="BT40" s="83"/>
      <c r="BU40" s="83"/>
      <c r="BV40" s="83"/>
    </row>
    <row r="41" spans="1:74" ht="15" customHeight="1">
      <c r="U41" s="84"/>
      <c r="V41" s="84"/>
      <c r="AI41" s="59"/>
      <c r="AK41" s="82"/>
      <c r="AN41" s="83"/>
      <c r="AO41" s="83"/>
      <c r="AP41" s="83"/>
      <c r="AQ41" s="83"/>
      <c r="AR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7"/>
      <c r="BK41" s="87"/>
      <c r="BL41" s="87"/>
      <c r="BM41" s="87"/>
      <c r="BN41" s="87"/>
      <c r="BO41" s="83"/>
      <c r="BP41" s="83"/>
      <c r="BQ41" s="83"/>
      <c r="BR41" s="83"/>
      <c r="BS41" s="83"/>
      <c r="BT41" s="83"/>
      <c r="BU41" s="83"/>
      <c r="BV41" s="83"/>
    </row>
    <row r="42" spans="1:74" ht="15" customHeight="1">
      <c r="T42" s="84" t="s">
        <v>23641</v>
      </c>
      <c r="V42" s="84"/>
      <c r="X42" s="82">
        <f t="shared" ref="X42:AD42" si="18">((X22*$E$27)+(X28*$E$30)+(X34*$E$31)+(X37*$E$28)+(X40*$E$29))</f>
        <v>38.807270000000003</v>
      </c>
      <c r="Y42" s="82">
        <f t="shared" si="18"/>
        <v>68.294849999999997</v>
      </c>
      <c r="Z42" s="82">
        <f t="shared" si="18"/>
        <v>4.8041299999999998</v>
      </c>
      <c r="AA42" s="82">
        <f t="shared" si="18"/>
        <v>23.969250000000002</v>
      </c>
      <c r="AB42" s="82">
        <f t="shared" si="18"/>
        <v>0.38384999999999997</v>
      </c>
      <c r="AC42" s="82">
        <f t="shared" si="18"/>
        <v>9.7920000000000007E-2</v>
      </c>
      <c r="AD42" s="82">
        <f t="shared" si="18"/>
        <v>-0.55288999999999999</v>
      </c>
      <c r="AF42" s="84" t="s">
        <v>897</v>
      </c>
      <c r="AG42" s="117" t="s">
        <v>24583</v>
      </c>
      <c r="AH42" s="82">
        <v>174.95</v>
      </c>
      <c r="AJ42" s="88" t="s">
        <v>859</v>
      </c>
      <c r="AK42" s="82"/>
      <c r="AN42" s="83"/>
      <c r="AO42" s="83"/>
      <c r="AP42" s="83"/>
      <c r="AQ42" s="83"/>
      <c r="AR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3"/>
      <c r="BM42" s="83"/>
      <c r="BN42" s="83"/>
      <c r="BO42" s="83"/>
      <c r="BP42" s="83"/>
      <c r="BQ42" s="83"/>
      <c r="BR42" s="83"/>
      <c r="BS42" s="83"/>
      <c r="BT42" s="83"/>
      <c r="BU42" s="83"/>
      <c r="BV42" s="83"/>
    </row>
    <row r="43" spans="1:74" ht="15" customHeight="1">
      <c r="R43" s="138">
        <f>SUM(X43:AC43)</f>
        <v>999.78070000000002</v>
      </c>
      <c r="S43" s="139"/>
      <c r="T43" s="139"/>
      <c r="U43" s="139"/>
      <c r="V43" s="139"/>
      <c r="W43" s="84" t="s">
        <v>859</v>
      </c>
      <c r="X43" s="82">
        <f>12*X42</f>
        <v>465.68724000000003</v>
      </c>
      <c r="Y43" s="82">
        <f>Y42</f>
        <v>68.294849999999997</v>
      </c>
      <c r="Z43" s="82">
        <f>14*Z42</f>
        <v>67.257819999999995</v>
      </c>
      <c r="AA43" s="82">
        <f>AA42*16</f>
        <v>383.50800000000004</v>
      </c>
      <c r="AB43" s="82">
        <f>AB42*31</f>
        <v>11.899349999999998</v>
      </c>
      <c r="AC43" s="82">
        <f>AC42*32</f>
        <v>3.1334400000000002</v>
      </c>
      <c r="AD43" s="82">
        <f>AD42*32</f>
        <v>-17.69248</v>
      </c>
      <c r="AG43" s="117" t="s">
        <v>24623</v>
      </c>
      <c r="AH43" s="82">
        <v>18</v>
      </c>
      <c r="AJ43" s="88" t="s">
        <v>859</v>
      </c>
      <c r="AK43" s="82"/>
      <c r="AN43" s="83"/>
      <c r="AO43" s="83"/>
      <c r="AP43" s="83"/>
      <c r="AQ43" s="83"/>
      <c r="AR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  <c r="BP43" s="83"/>
      <c r="BQ43" s="83"/>
      <c r="BR43" s="83"/>
      <c r="BS43" s="83"/>
      <c r="BT43" s="83"/>
      <c r="BU43" s="83"/>
      <c r="BV43" s="83"/>
    </row>
    <row r="44" spans="1:74" ht="15" customHeight="1">
      <c r="A44" s="84" t="s">
        <v>23508</v>
      </c>
      <c r="B44" s="84" t="s">
        <v>862</v>
      </c>
      <c r="C44" s="117" t="s">
        <v>24624</v>
      </c>
      <c r="D44" s="84" t="s">
        <v>24020</v>
      </c>
      <c r="E44" s="84"/>
      <c r="F44" s="84"/>
      <c r="G44" s="84"/>
      <c r="H44" s="84"/>
      <c r="AK44" s="82"/>
      <c r="AN44" s="83"/>
      <c r="AO44" s="83"/>
      <c r="AP44" s="83"/>
      <c r="AQ44" s="83"/>
      <c r="AR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/>
      <c r="BU44" s="83"/>
      <c r="BV44" s="83"/>
    </row>
    <row r="45" spans="1:74" ht="15" customHeight="1">
      <c r="A45" s="88" t="s">
        <v>23507</v>
      </c>
      <c r="B45" s="84" t="s">
        <v>129</v>
      </c>
      <c r="C45" s="84" t="s">
        <v>24014</v>
      </c>
      <c r="D45" s="123" t="str">
        <f>CONCATENATE(AM2,AJ2,A44,AM3,AJ3,A44,AM4,AJ4,A44,AM5,AJ5,A44,AM6,AJ6,A44,AM7,AJ7,A44,AM8,AJ8,A44,AM9,AJ9,A44,AM10,AJ10,A44,AM11,AJ11,A44,AM12,AJ12,A44,AM13,AJ13,A44,AM14,AJ14,A44,AM15,AJ15,A44,AM16,AJ16,A44,AM17,AJ17,A44,AM18,AJ18,A44,AM19,AJ19,A44,AM20,AJ20,A44,AM21,AJ21,A44,AN9,AO9,A44,AN11,AO11,A44,AN15,AO15,B44,AK1,AJ1,A44,AN10,AO10,A44,AN12,AO12,A44,AN13,AO13,A44,AN14,AO14,A44,AN16,AO16)</f>
        <v>8 L-alanine_cyt + 5.8 L-arginine_cyt + 3.9 L-asparagine_cyt + 5.4 L-aspartate_cyt + 1.2 L-cysteine_cyt + 6.5 L-glutamate_cyt + 3.9 L-glutamine_cyt + 6.9 glycine_cyt + 2.2 L-histidine_cyt + 5.3 L-isoleucine_cyt + 8.9 L-leucine_cyt + 5.3 L-lysine_cyt + 2.2 L-methionine_cyt + 3.8 L-phenylalanine_cyt + 5.9 L-proline_cyt + 8.5 L-serine_cyt + 6 L-threonine_cyt + 1.4 L-tryptophan_cyt + 2.8 L-tyrosine_cyt + 5.9 L-valine_cyt + 100 ATP_cyt + 198 GTP_cyt + 199 H2O_cyt = 1 PROTEIN_cyt + 100 AMP_cyt + 198 GDP_cyt + 298 H+_cyt + 198 phosphate_cyt + 100 diphosphate_cyt</v>
      </c>
      <c r="AK45" s="82"/>
      <c r="AN45" s="83"/>
      <c r="AO45" s="83"/>
      <c r="AP45" s="83"/>
      <c r="AQ45" s="83"/>
      <c r="AR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</row>
    <row r="46" spans="1:74" ht="15" customHeight="1">
      <c r="A46" s="82" t="s">
        <v>23635</v>
      </c>
      <c r="B46" s="84" t="s">
        <v>129</v>
      </c>
      <c r="C46" s="84" t="s">
        <v>814</v>
      </c>
      <c r="D46" s="82" t="str">
        <f>CONCATENATE(AM24,AJ24,A44,AM25,AJ25,A44,AM26,AJ26,A44,AM27,AJ27,B44,AK23,AJ23,A44,AM28,AG42)</f>
        <v>2.5 ATP_cyt + 2.2 GTP_cyt + 2.9 CTP_cyt + 2.3 UTP_cyt = 1 RNA_cyt + 9.9 diphosphate_cyt</v>
      </c>
      <c r="AK46" s="82"/>
      <c r="AN46" s="83"/>
      <c r="AO46" s="83"/>
      <c r="AP46" s="83"/>
      <c r="AQ46" s="83"/>
      <c r="AR46" s="83"/>
      <c r="AU46" s="83"/>
      <c r="AV46" s="83"/>
      <c r="AW46" s="83"/>
      <c r="AX46" s="83"/>
      <c r="AY46" s="83"/>
      <c r="AZ46" s="83"/>
      <c r="BA46" s="83"/>
      <c r="BB46" s="83"/>
      <c r="BC46" s="88"/>
      <c r="BD46" s="83"/>
      <c r="BE46" s="83"/>
      <c r="BF46" s="83"/>
      <c r="BG46" s="83"/>
      <c r="BH46" s="83"/>
      <c r="BI46" s="83"/>
      <c r="BJ46" s="83"/>
      <c r="BK46" s="83"/>
      <c r="BL46" s="83"/>
      <c r="BM46" s="83"/>
      <c r="BN46" s="83"/>
      <c r="BO46" s="83"/>
      <c r="BP46" s="83"/>
      <c r="BQ46" s="83"/>
      <c r="BR46" s="83"/>
      <c r="BS46" s="83"/>
      <c r="BT46" s="83"/>
      <c r="BU46" s="83"/>
      <c r="BV46" s="83"/>
    </row>
    <row r="47" spans="1:74" ht="15" customHeight="1">
      <c r="A47" s="82" t="s">
        <v>23634</v>
      </c>
      <c r="B47" s="84" t="s">
        <v>129</v>
      </c>
      <c r="C47" s="84" t="s">
        <v>815</v>
      </c>
      <c r="D47" s="82" t="str">
        <f>CONCATENATE(AM30,AJ30,A44,AM31,AJ31,A44,AM32,AJ32,A44,AM33,AJ33,B44,AK29,AJ29,A44,AM29,AG42)</f>
        <v>2.7 dATP_cyt + 2.3 dGTP_cyt + 2.3 dCTP_cyt + 2.7 dTTP_cyt = 1 DNA_cyt + 10 diphosphate_cyt</v>
      </c>
      <c r="AK47" s="82"/>
      <c r="AN47" s="83"/>
      <c r="AO47" s="83"/>
      <c r="AP47" s="83"/>
      <c r="AQ47" s="83"/>
      <c r="AR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  <c r="BO47" s="83"/>
      <c r="BP47" s="83"/>
      <c r="BQ47" s="83"/>
      <c r="BR47" s="83"/>
      <c r="BS47" s="83"/>
      <c r="BT47" s="83"/>
      <c r="BU47" s="83"/>
      <c r="BV47" s="83"/>
    </row>
    <row r="48" spans="1:74" ht="15" customHeight="1">
      <c r="A48" s="84" t="s">
        <v>23637</v>
      </c>
      <c r="B48" s="84" t="s">
        <v>129</v>
      </c>
      <c r="C48" s="84" t="s">
        <v>23643</v>
      </c>
      <c r="D48" s="82" t="str">
        <f>CONCATENATE(AM39,AJ39,B44,AK38,AJ38)</f>
        <v>100 beta-D-glucose_cyt = 1 GLYCOGEN_cyt</v>
      </c>
      <c r="AK48" s="82"/>
      <c r="AN48" s="83"/>
      <c r="AO48" s="83"/>
      <c r="AP48" s="83"/>
      <c r="AQ48" s="83"/>
      <c r="AR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3"/>
      <c r="BN48" s="83"/>
      <c r="BO48" s="83"/>
      <c r="BP48" s="83"/>
      <c r="BQ48" s="83"/>
      <c r="BR48" s="83"/>
      <c r="BS48" s="83"/>
      <c r="BT48" s="83"/>
      <c r="BU48" s="83"/>
      <c r="BV48" s="83"/>
    </row>
    <row r="49" spans="1:75" ht="15" customHeight="1">
      <c r="A49" s="84" t="s">
        <v>23646</v>
      </c>
      <c r="B49" s="84" t="s">
        <v>129</v>
      </c>
      <c r="C49" s="84" t="s">
        <v>24013</v>
      </c>
      <c r="D49" s="82" t="str">
        <f>CONCATENATE(AM36,AJ36,B44,AK35,AJ35)</f>
        <v>10 Diacylglyceride_cyt = 1 LIPID_cyt</v>
      </c>
      <c r="AK49" s="82"/>
      <c r="AN49" s="83"/>
      <c r="AO49" s="83"/>
      <c r="AP49" s="83"/>
      <c r="AQ49" s="83"/>
      <c r="AR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83"/>
      <c r="BL49" s="83"/>
      <c r="BM49" s="83"/>
      <c r="BN49" s="83"/>
      <c r="BO49" s="83"/>
      <c r="BP49" s="83"/>
      <c r="BQ49" s="83"/>
      <c r="BR49" s="83"/>
      <c r="BS49" s="83"/>
      <c r="BT49" s="83"/>
      <c r="BU49" s="83"/>
      <c r="BV49" s="83"/>
    </row>
    <row r="50" spans="1:75" ht="15" customHeight="1">
      <c r="A50" s="82" t="s">
        <v>23636</v>
      </c>
      <c r="B50" s="84" t="s">
        <v>129</v>
      </c>
      <c r="C50" s="84" t="s">
        <v>24012</v>
      </c>
      <c r="D50" s="82" t="str">
        <f>CONCATENATE(E27,AJ1,A44,E30,AJ23,A44,E31,AJ29,A44,E28,AJ35,A44,E29,AJ38,A44,E32,AO9,A44,E32,AO15,B44,D44,A44,E32,C44,A44,E32,AO13,A44,E32,AO14)</f>
        <v>0.0288 PROTEIN_cyt + 0.0215 RNA_cyt + 0.0025 DNA_cyt + 0.0146 LIPID_cyt + 0.0281 GLYCOGEN_cyt + 61 ATP_cyt + 61 H2O_cyt = 1 BIO_EXT + 61 ADP_cyt + 61 H+_cyt + 61 phosphate_cyt</v>
      </c>
      <c r="AK50" s="82"/>
      <c r="AN50" s="83"/>
      <c r="AO50" s="83"/>
      <c r="AP50" s="83"/>
      <c r="AQ50" s="83"/>
      <c r="AR50" s="83"/>
      <c r="AU50" s="83"/>
      <c r="AV50" s="83"/>
      <c r="AW50" s="83"/>
      <c r="AX50" s="83"/>
      <c r="AY50" s="83"/>
      <c r="AZ50" s="83"/>
      <c r="BA50" s="83"/>
      <c r="BB50" s="83"/>
      <c r="BC50" s="88"/>
      <c r="BD50" s="83"/>
      <c r="BE50" s="83"/>
      <c r="BF50" s="83"/>
      <c r="BG50" s="83"/>
      <c r="BH50" s="83"/>
      <c r="BI50" s="83"/>
      <c r="BJ50" s="83"/>
      <c r="BK50" s="83"/>
      <c r="BL50" s="83"/>
      <c r="BM50" s="83"/>
      <c r="BN50" s="83"/>
      <c r="BO50" s="83"/>
      <c r="BP50" s="83"/>
      <c r="BQ50" s="83"/>
      <c r="BR50" s="83"/>
      <c r="BS50" s="83"/>
      <c r="BT50" s="83"/>
      <c r="BU50" s="83"/>
      <c r="BV50" s="83"/>
      <c r="BW50" s="83"/>
    </row>
    <row r="51" spans="1:75" ht="15" customHeight="1">
      <c r="AK51" s="82"/>
      <c r="AN51" s="83"/>
      <c r="AO51" s="83"/>
      <c r="AP51" s="83"/>
      <c r="AQ51" s="83"/>
      <c r="AR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8"/>
      <c r="BQ51" s="83"/>
      <c r="BR51" s="83"/>
      <c r="BS51" s="83"/>
      <c r="BT51" s="83"/>
      <c r="BU51" s="83"/>
      <c r="BV51" s="83"/>
      <c r="BW51" s="83"/>
    </row>
    <row r="52" spans="1:75" ht="15" customHeight="1">
      <c r="AK52" s="82"/>
      <c r="AP52" s="83"/>
      <c r="AQ52" s="83"/>
      <c r="AR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  <c r="BO52" s="83"/>
      <c r="BP52" s="88"/>
      <c r="BQ52" s="83"/>
      <c r="BR52" s="83"/>
      <c r="BS52" s="83"/>
      <c r="BT52" s="83"/>
      <c r="BU52" s="83"/>
      <c r="BV52" s="83"/>
      <c r="BW52" s="83"/>
    </row>
    <row r="53" spans="1:75" ht="15" customHeight="1">
      <c r="AK53" s="82"/>
      <c r="AO53" s="85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83"/>
      <c r="BM53" s="83"/>
      <c r="BN53" s="83"/>
      <c r="BO53" s="83"/>
      <c r="BP53" s="83"/>
      <c r="BQ53" s="83"/>
      <c r="BR53" s="83"/>
      <c r="BS53" s="83"/>
      <c r="BT53" s="83"/>
      <c r="BU53" s="83"/>
      <c r="BV53" s="83"/>
      <c r="BW53" s="83"/>
    </row>
    <row r="54" spans="1:75" ht="15" customHeight="1">
      <c r="AK54" s="82"/>
      <c r="AO54" s="85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8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  <c r="BP54" s="83"/>
      <c r="BQ54" s="88"/>
      <c r="BR54" s="83"/>
      <c r="BS54" s="83"/>
      <c r="BT54" s="83"/>
      <c r="BU54" s="83"/>
      <c r="BV54" s="83"/>
      <c r="BW54" s="83"/>
    </row>
    <row r="55" spans="1:75" ht="15" customHeight="1">
      <c r="AK55" s="82"/>
      <c r="AO55" s="85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8"/>
      <c r="BO55" s="88"/>
      <c r="BP55" s="83"/>
      <c r="BQ55" s="83"/>
      <c r="BR55" s="83"/>
      <c r="BS55" s="83"/>
      <c r="BT55" s="83"/>
      <c r="BU55" s="83"/>
      <c r="BV55" s="83"/>
      <c r="BW55" s="83"/>
    </row>
    <row r="56" spans="1:75" ht="15" customHeight="1">
      <c r="AK56" s="82"/>
      <c r="AO56" s="85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8"/>
      <c r="BE56" s="88"/>
      <c r="BF56" s="88"/>
      <c r="BG56" s="88"/>
      <c r="BH56" s="88"/>
      <c r="BI56" s="88"/>
      <c r="BJ56" s="88"/>
      <c r="BK56" s="88"/>
      <c r="BL56" s="88"/>
      <c r="BM56" s="88"/>
      <c r="BN56" s="83"/>
      <c r="BO56" s="88"/>
      <c r="BP56" s="88"/>
      <c r="BQ56" s="88"/>
      <c r="BR56" s="88"/>
      <c r="BS56" s="88"/>
      <c r="BT56" s="83"/>
      <c r="BU56" s="83"/>
      <c r="BV56" s="83"/>
    </row>
    <row r="57" spans="1:75" ht="15" customHeight="1">
      <c r="AK57" s="82"/>
      <c r="AO57" s="85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8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</row>
    <row r="58" spans="1:75" ht="15" customHeight="1">
      <c r="AK58" s="82"/>
      <c r="AR58" s="83"/>
      <c r="AS58" s="83"/>
      <c r="AT58" s="83"/>
      <c r="AU58" s="83"/>
      <c r="AV58" s="83"/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  <c r="BP58" s="83"/>
      <c r="BQ58" s="83"/>
      <c r="BR58" s="83"/>
      <c r="BS58" s="83"/>
      <c r="BT58" s="83"/>
      <c r="BU58" s="83"/>
      <c r="BV58" s="83"/>
      <c r="BW58" s="83"/>
    </row>
    <row r="59" spans="1:75" ht="15" customHeight="1">
      <c r="AK59" s="82"/>
      <c r="AP59" s="83"/>
      <c r="AQ59" s="83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  <c r="BO59" s="83"/>
      <c r="BP59" s="83"/>
      <c r="BQ59" s="83"/>
      <c r="BR59" s="83"/>
      <c r="BS59" s="83"/>
      <c r="BT59" s="83"/>
      <c r="BU59" s="83"/>
      <c r="BV59" s="83"/>
      <c r="BW59" s="83"/>
    </row>
    <row r="60" spans="1:75" ht="15" customHeight="1">
      <c r="AK60" s="82"/>
      <c r="AO60" s="85"/>
      <c r="AP60" s="83"/>
      <c r="AQ60" s="83"/>
      <c r="AR60" s="83"/>
      <c r="AS60" s="83"/>
      <c r="AT60" s="83"/>
      <c r="AU60" s="83"/>
      <c r="AV60" s="83"/>
      <c r="AW60" s="83"/>
      <c r="AX60" s="83"/>
      <c r="AY60" s="83"/>
      <c r="AZ60" s="83"/>
      <c r="BA60" s="83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3"/>
      <c r="BN60" s="83"/>
      <c r="BO60" s="83"/>
      <c r="BP60" s="83"/>
      <c r="BQ60" s="83"/>
      <c r="BR60" s="83"/>
      <c r="BS60" s="83"/>
      <c r="BT60" s="83"/>
      <c r="BU60" s="83"/>
      <c r="BV60" s="83"/>
      <c r="BW60" s="83"/>
    </row>
    <row r="61" spans="1:75" ht="15" customHeight="1">
      <c r="AK61" s="82"/>
      <c r="AO61" s="85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8"/>
      <c r="BD61" s="83"/>
      <c r="BE61" s="83"/>
      <c r="BF61" s="83"/>
      <c r="BG61" s="83"/>
      <c r="BH61" s="83"/>
      <c r="BI61" s="83"/>
      <c r="BJ61" s="83"/>
      <c r="BK61" s="83"/>
      <c r="BL61" s="83"/>
      <c r="BM61" s="83"/>
      <c r="BN61" s="83"/>
      <c r="BO61" s="83"/>
      <c r="BP61" s="83"/>
      <c r="BQ61" s="83"/>
      <c r="BR61" s="83"/>
      <c r="BS61" s="83"/>
      <c r="BT61" s="83"/>
      <c r="BU61" s="83"/>
      <c r="BV61" s="83"/>
      <c r="BW61" s="83"/>
    </row>
    <row r="62" spans="1:75" ht="15" customHeight="1">
      <c r="AO62" s="85"/>
      <c r="AR62" s="83"/>
      <c r="AS62" s="83"/>
      <c r="AT62" s="83"/>
      <c r="AU62" s="83"/>
      <c r="AV62" s="83"/>
      <c r="AW62" s="83"/>
      <c r="AX62" s="83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3"/>
      <c r="BN62" s="83"/>
      <c r="BO62" s="83"/>
      <c r="BP62" s="83"/>
      <c r="BQ62" s="83"/>
      <c r="BR62" s="83"/>
      <c r="BS62" s="83"/>
      <c r="BT62" s="83"/>
      <c r="BU62" s="83"/>
      <c r="BV62" s="83"/>
      <c r="BW62" s="83"/>
    </row>
    <row r="63" spans="1:75" ht="15" customHeight="1">
      <c r="AS63" s="83"/>
      <c r="BC63" s="83"/>
      <c r="BO63" s="83"/>
      <c r="BQ63" s="83"/>
      <c r="BR63" s="83"/>
      <c r="BS63" s="83"/>
      <c r="BT63" s="83"/>
      <c r="BU63" s="83"/>
      <c r="BV63" s="83"/>
      <c r="BW63" s="83"/>
    </row>
    <row r="64" spans="1:75" ht="15" customHeight="1">
      <c r="AK64" s="82"/>
      <c r="AQ64" s="59"/>
      <c r="AS64" s="83"/>
      <c r="BC64" s="83"/>
      <c r="BO64" s="83"/>
      <c r="BQ64" s="83"/>
      <c r="BR64" s="83"/>
      <c r="BS64" s="83"/>
      <c r="BT64" s="83"/>
      <c r="BU64" s="83"/>
      <c r="BV64" s="83"/>
      <c r="BW64" s="83"/>
    </row>
    <row r="65" spans="37:75" ht="15" customHeight="1">
      <c r="AK65" s="82"/>
      <c r="AQ65" s="59"/>
      <c r="AR65" s="59"/>
      <c r="AS65" s="59"/>
      <c r="BC65" s="83"/>
      <c r="BO65" s="83"/>
      <c r="BQ65" s="83"/>
      <c r="BR65" s="83"/>
      <c r="BS65" s="83"/>
      <c r="BT65" s="83"/>
      <c r="BU65" s="83"/>
      <c r="BV65" s="83"/>
      <c r="BW65" s="83"/>
    </row>
    <row r="66" spans="37:75" ht="15" customHeight="1">
      <c r="AK66" s="82"/>
      <c r="AQ66" s="59"/>
      <c r="AR66" s="59"/>
      <c r="AS66" s="59"/>
      <c r="BO66" s="83"/>
      <c r="BQ66" s="83"/>
      <c r="BR66" s="83"/>
      <c r="BS66" s="83"/>
      <c r="BT66" s="83"/>
      <c r="BU66" s="83"/>
      <c r="BV66" s="83"/>
      <c r="BW66" s="83"/>
    </row>
    <row r="67" spans="37:75" ht="15" customHeight="1">
      <c r="AK67" s="82"/>
      <c r="AQ67" s="59"/>
      <c r="AR67" s="59"/>
      <c r="AS67" s="59"/>
      <c r="BO67" s="83"/>
      <c r="BQ67" s="83"/>
      <c r="BR67" s="83"/>
      <c r="BS67" s="83"/>
      <c r="BT67" s="83"/>
      <c r="BU67" s="83"/>
      <c r="BV67" s="83"/>
      <c r="BW67" s="83"/>
    </row>
    <row r="68" spans="37:75" ht="15" customHeight="1">
      <c r="AK68" s="82"/>
      <c r="AQ68" s="59"/>
      <c r="AR68" s="59"/>
      <c r="AS68" s="59"/>
      <c r="BO68" s="83"/>
      <c r="BQ68" s="83"/>
      <c r="BR68" s="83"/>
      <c r="BS68" s="83"/>
      <c r="BT68" s="83"/>
      <c r="BU68" s="83"/>
      <c r="BV68" s="83"/>
      <c r="BW68" s="83"/>
    </row>
    <row r="69" spans="37:75" ht="15" customHeight="1">
      <c r="AK69" s="82"/>
      <c r="AQ69" s="59"/>
      <c r="AR69" s="59"/>
      <c r="AS69" s="59"/>
      <c r="BO69" s="83"/>
      <c r="BQ69" s="83"/>
      <c r="BR69" s="83"/>
      <c r="BS69" s="83"/>
      <c r="BT69" s="83"/>
      <c r="BU69" s="83"/>
      <c r="BV69" s="83"/>
      <c r="BW69" s="83"/>
    </row>
    <row r="70" spans="37:75" ht="15" customHeight="1">
      <c r="AK70" s="82"/>
      <c r="AQ70" s="59"/>
      <c r="AR70" s="59"/>
      <c r="AS70" s="59"/>
      <c r="BD70" s="59"/>
      <c r="BO70" s="83"/>
      <c r="BQ70" s="83"/>
      <c r="BR70" s="83"/>
      <c r="BS70" s="83"/>
      <c r="BT70" s="83"/>
      <c r="BU70" s="83"/>
      <c r="BV70" s="83"/>
      <c r="BW70" s="83"/>
    </row>
    <row r="71" spans="37:75" ht="15" customHeight="1">
      <c r="AK71" s="82"/>
      <c r="AQ71" s="59"/>
      <c r="AR71" s="59"/>
      <c r="AS71" s="59"/>
      <c r="BD71" s="59"/>
      <c r="BO71" s="83"/>
      <c r="BQ71" s="83"/>
      <c r="BR71" s="83"/>
      <c r="BS71" s="83"/>
      <c r="BT71" s="83"/>
      <c r="BU71" s="83"/>
      <c r="BV71" s="83"/>
      <c r="BW71" s="83"/>
    </row>
    <row r="72" spans="37:75" ht="15" customHeight="1">
      <c r="AK72" s="82"/>
      <c r="AR72" s="59"/>
      <c r="AS72" s="59"/>
      <c r="BD72" s="59"/>
      <c r="BO72" s="83"/>
      <c r="BQ72" s="83"/>
      <c r="BR72" s="83"/>
      <c r="BS72" s="83"/>
      <c r="BT72" s="83"/>
      <c r="BU72" s="83"/>
      <c r="BV72" s="83"/>
      <c r="BW72" s="83"/>
    </row>
    <row r="73" spans="37:75" ht="15" customHeight="1">
      <c r="AK73" s="82"/>
      <c r="AS73" s="59"/>
      <c r="BD73" s="59"/>
      <c r="BO73" s="83"/>
      <c r="BQ73" s="83"/>
      <c r="BR73" s="83"/>
      <c r="BS73" s="83"/>
      <c r="BT73" s="83"/>
      <c r="BU73" s="83"/>
      <c r="BV73" s="83"/>
      <c r="BW73" s="83"/>
    </row>
    <row r="74" spans="37:75" ht="15" customHeight="1">
      <c r="AK74" s="82"/>
      <c r="AS74" s="59"/>
      <c r="BD74" s="59"/>
      <c r="BO74" s="83"/>
      <c r="BQ74" s="83"/>
      <c r="BR74" s="83"/>
      <c r="BS74" s="83"/>
      <c r="BT74" s="83"/>
      <c r="BU74" s="83"/>
      <c r="BV74" s="83"/>
      <c r="BW74" s="83"/>
    </row>
    <row r="75" spans="37:75" ht="15" customHeight="1">
      <c r="AK75" s="82"/>
      <c r="AQ75" s="59"/>
      <c r="AS75" s="59"/>
      <c r="BD75" s="59"/>
      <c r="BO75" s="83"/>
      <c r="BQ75" s="83"/>
      <c r="BR75" s="83"/>
      <c r="BS75" s="83"/>
      <c r="BT75" s="83"/>
      <c r="BU75" s="83"/>
      <c r="BV75" s="83"/>
      <c r="BW75" s="83"/>
    </row>
    <row r="76" spans="37:75">
      <c r="AK76" s="82"/>
      <c r="AQ76" s="59"/>
      <c r="AR76" s="59"/>
      <c r="AS76" s="59"/>
      <c r="BD76" s="59"/>
      <c r="BO76" s="83"/>
      <c r="BQ76" s="83"/>
      <c r="BR76" s="83"/>
      <c r="BS76" s="83"/>
      <c r="BT76" s="83"/>
      <c r="BU76" s="83"/>
      <c r="BV76" s="83"/>
      <c r="BW76" s="83"/>
    </row>
    <row r="77" spans="37:75">
      <c r="AK77" s="82"/>
      <c r="AQ77" s="59"/>
      <c r="AR77" s="59"/>
      <c r="AS77" s="59"/>
      <c r="BD77" s="59"/>
      <c r="BO77" s="83"/>
      <c r="BQ77" s="83"/>
      <c r="BR77" s="83"/>
      <c r="BS77" s="83"/>
      <c r="BT77" s="83"/>
      <c r="BU77" s="83"/>
      <c r="BV77" s="83"/>
      <c r="BW77" s="83"/>
    </row>
    <row r="78" spans="37:75">
      <c r="AK78" s="82"/>
      <c r="AQ78" s="59"/>
      <c r="AR78" s="59"/>
      <c r="AS78" s="59"/>
      <c r="BD78" s="59"/>
      <c r="BO78" s="83"/>
      <c r="BQ78" s="83"/>
      <c r="BR78" s="83"/>
      <c r="BS78" s="83"/>
      <c r="BT78" s="83"/>
      <c r="BU78" s="83"/>
      <c r="BV78" s="83"/>
      <c r="BW78" s="83"/>
    </row>
    <row r="79" spans="37:75">
      <c r="AK79" s="82"/>
      <c r="AQ79" s="59"/>
      <c r="AR79" s="59"/>
      <c r="AS79" s="59"/>
      <c r="BD79" s="59"/>
    </row>
    <row r="80" spans="37:75">
      <c r="AK80" s="82"/>
      <c r="AQ80" s="59"/>
      <c r="AR80" s="59"/>
      <c r="AS80" s="59"/>
      <c r="BD80" s="59"/>
    </row>
    <row r="81" spans="16:63">
      <c r="AK81" s="82"/>
      <c r="AQ81" s="59"/>
      <c r="AR81" s="59"/>
      <c r="AS81" s="59"/>
      <c r="BD81" s="59"/>
    </row>
    <row r="82" spans="16:63">
      <c r="AK82" s="82"/>
      <c r="AQ82" s="59"/>
      <c r="AR82" s="59"/>
      <c r="AS82" s="59"/>
      <c r="BD82" s="59"/>
    </row>
    <row r="83" spans="16:63">
      <c r="AK83" s="82"/>
      <c r="AQ83" s="59"/>
      <c r="AR83" s="59"/>
      <c r="AS83" s="59"/>
      <c r="BD83" s="59"/>
    </row>
    <row r="84" spans="16:63">
      <c r="AK84" s="82"/>
      <c r="AQ84" s="59"/>
      <c r="AR84" s="59"/>
      <c r="AS84" s="59"/>
      <c r="BD84" s="59"/>
    </row>
    <row r="85" spans="16:63">
      <c r="AK85" s="82"/>
      <c r="AR85" s="59"/>
      <c r="AS85" s="59"/>
      <c r="BD85" s="59"/>
    </row>
    <row r="86" spans="16:63">
      <c r="AK86" s="82"/>
      <c r="AQ86" s="59"/>
      <c r="AR86" s="59"/>
      <c r="AS86" s="59"/>
      <c r="BD86" s="59"/>
    </row>
    <row r="87" spans="16:63">
      <c r="AK87" s="82"/>
      <c r="AR87" s="59"/>
      <c r="AS87" s="59"/>
      <c r="AT87" s="59"/>
      <c r="AU87" s="59"/>
      <c r="AV87" s="59"/>
      <c r="AW87" s="59"/>
      <c r="AX87" s="59"/>
      <c r="AY87" s="59"/>
      <c r="AZ87" s="59"/>
      <c r="BA87" s="59"/>
      <c r="BD87" s="59"/>
    </row>
    <row r="88" spans="16:63">
      <c r="AK88" s="82"/>
      <c r="BD88" s="59"/>
    </row>
    <row r="89" spans="16:63">
      <c r="AK89" s="82"/>
      <c r="BD89" s="59"/>
    </row>
    <row r="90" spans="16:63">
      <c r="AK90" s="82"/>
      <c r="BD90" s="59"/>
    </row>
    <row r="91" spans="16:63">
      <c r="AK91" s="82"/>
      <c r="BD91" s="59"/>
    </row>
    <row r="92" spans="16:63">
      <c r="AK92" s="82"/>
      <c r="BJ92" s="59"/>
      <c r="BK92" s="59"/>
    </row>
    <row r="93" spans="16:63">
      <c r="AK93" s="82"/>
      <c r="BJ93" s="59"/>
      <c r="BK93" s="59"/>
    </row>
    <row r="94" spans="16:63">
      <c r="P94" s="51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1"/>
      <c r="AG94" s="59"/>
      <c r="AH94" s="59"/>
      <c r="AI94" s="59"/>
      <c r="AJ94" s="59"/>
      <c r="AL94" s="59"/>
      <c r="AM94" s="59"/>
      <c r="AN94" s="59"/>
      <c r="AO94" s="59"/>
      <c r="AP94" s="59"/>
      <c r="AQ94" s="59"/>
      <c r="AR94" s="59"/>
      <c r="AS94" s="59"/>
      <c r="AT94" s="59"/>
      <c r="AU94" s="59"/>
      <c r="AV94" s="59"/>
      <c r="AW94" s="59"/>
      <c r="AX94" s="59"/>
      <c r="AY94" s="59"/>
      <c r="AZ94" s="59"/>
      <c r="BA94" s="59"/>
      <c r="BJ94" s="59"/>
      <c r="BK94" s="59"/>
    </row>
    <row r="95" spans="16:63">
      <c r="P95" s="51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1"/>
      <c r="AG95" s="59"/>
      <c r="AH95" s="59"/>
      <c r="AI95" s="59"/>
      <c r="AJ95" s="59"/>
      <c r="AL95" s="59"/>
      <c r="AM95" s="59"/>
      <c r="AN95" s="59"/>
      <c r="AO95" s="59"/>
      <c r="AP95" s="59"/>
      <c r="AQ95" s="59"/>
      <c r="AR95" s="59"/>
      <c r="AS95" s="59"/>
      <c r="AT95" s="59"/>
      <c r="AU95" s="59"/>
      <c r="AV95" s="59"/>
      <c r="AW95" s="59"/>
      <c r="AX95" s="59"/>
      <c r="AY95" s="59"/>
      <c r="AZ95" s="59"/>
      <c r="BA95" s="59"/>
      <c r="BJ95" s="59"/>
      <c r="BK95" s="59"/>
    </row>
    <row r="96" spans="16:63">
      <c r="P96" s="51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1"/>
      <c r="AG96" s="59"/>
      <c r="AH96" s="59"/>
      <c r="AI96" s="59"/>
      <c r="AJ96" s="59"/>
      <c r="AL96" s="59"/>
      <c r="AM96" s="59"/>
      <c r="AN96" s="59"/>
      <c r="AO96" s="59"/>
      <c r="AP96" s="59"/>
      <c r="AQ96" s="59"/>
      <c r="AR96" s="59"/>
      <c r="AS96" s="59"/>
      <c r="AT96" s="59"/>
      <c r="AU96" s="59"/>
      <c r="AV96" s="59"/>
      <c r="AW96" s="59"/>
      <c r="AX96" s="59"/>
      <c r="AY96" s="59"/>
      <c r="AZ96" s="59"/>
      <c r="BA96" s="59"/>
      <c r="BJ96" s="59"/>
      <c r="BK96" s="59"/>
    </row>
    <row r="97" spans="16:63">
      <c r="P97" s="51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1"/>
      <c r="AG97" s="59"/>
      <c r="AH97" s="59"/>
      <c r="AI97" s="59"/>
      <c r="AJ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J97" s="59"/>
      <c r="BK97" s="59"/>
    </row>
    <row r="98" spans="16:63">
      <c r="P98" s="51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1"/>
      <c r="AG98" s="59"/>
      <c r="AH98" s="59"/>
      <c r="AI98" s="59"/>
      <c r="AJ98" s="59"/>
      <c r="AL98" s="59"/>
      <c r="AM98" s="59"/>
      <c r="AN98" s="59"/>
      <c r="AO98" s="59"/>
      <c r="AP98" s="59"/>
      <c r="AQ98" s="59"/>
      <c r="AR98" s="59"/>
      <c r="AS98" s="59"/>
      <c r="AT98" s="59"/>
      <c r="AU98" s="59"/>
      <c r="AV98" s="59"/>
      <c r="AW98" s="59"/>
      <c r="AX98" s="59"/>
      <c r="AY98" s="59"/>
      <c r="AZ98" s="59"/>
      <c r="BA98" s="59"/>
      <c r="BJ98" s="59"/>
      <c r="BK98" s="59"/>
    </row>
    <row r="99" spans="16:63">
      <c r="P99" s="51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1"/>
      <c r="AG99" s="59"/>
      <c r="AH99" s="59"/>
      <c r="AI99" s="59"/>
      <c r="AJ99" s="59"/>
      <c r="AL99" s="59"/>
      <c r="AM99" s="59"/>
      <c r="AN99" s="59"/>
      <c r="AO99" s="59"/>
      <c r="AP99" s="59"/>
      <c r="AQ99" s="59"/>
      <c r="AR99" s="59"/>
      <c r="AS99" s="59"/>
      <c r="AT99" s="59"/>
      <c r="AU99" s="59"/>
      <c r="AV99" s="59"/>
      <c r="AW99" s="59"/>
      <c r="AX99" s="59"/>
      <c r="AY99" s="59"/>
      <c r="AZ99" s="59"/>
      <c r="BA99" s="59"/>
      <c r="BJ99" s="59"/>
      <c r="BK99" s="59"/>
    </row>
    <row r="100" spans="16:63">
      <c r="P100" s="51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1"/>
      <c r="AG100" s="59"/>
      <c r="AH100" s="59"/>
      <c r="AI100" s="59"/>
      <c r="AJ100" s="59"/>
      <c r="AL100" s="59"/>
      <c r="AM100" s="59"/>
      <c r="AN100" s="59"/>
      <c r="AO100" s="59"/>
      <c r="AP100" s="59"/>
      <c r="AQ100" s="59"/>
      <c r="AR100" s="59"/>
      <c r="AS100" s="59"/>
      <c r="AT100" s="59"/>
      <c r="AU100" s="59"/>
      <c r="AV100" s="59"/>
      <c r="AW100" s="59"/>
      <c r="AX100" s="59"/>
      <c r="AY100" s="59"/>
      <c r="AZ100" s="59"/>
      <c r="BA100" s="59"/>
      <c r="BJ100" s="59"/>
      <c r="BK100" s="59"/>
    </row>
    <row r="101" spans="16:63">
      <c r="P101" s="51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F101" s="51"/>
      <c r="AG101" s="59"/>
      <c r="AH101" s="59"/>
      <c r="AI101" s="59"/>
      <c r="AJ101" s="59"/>
      <c r="AL101" s="59"/>
      <c r="AM101" s="59"/>
      <c r="AN101" s="59"/>
      <c r="AO101" s="59"/>
      <c r="AP101" s="59"/>
      <c r="AQ101" s="59"/>
      <c r="AR101" s="59"/>
      <c r="AS101" s="59"/>
      <c r="AT101" s="59"/>
      <c r="AU101" s="59"/>
      <c r="AV101" s="59"/>
      <c r="AW101" s="59"/>
      <c r="AX101" s="59"/>
      <c r="AY101" s="59"/>
      <c r="AZ101" s="59"/>
      <c r="BA101" s="59"/>
      <c r="BJ101" s="59"/>
      <c r="BK101" s="59"/>
    </row>
    <row r="102" spans="16:63">
      <c r="P102" s="51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F102" s="51"/>
      <c r="AG102" s="59"/>
      <c r="AH102" s="59"/>
      <c r="AI102" s="59"/>
      <c r="AJ102" s="59"/>
      <c r="AL102" s="59"/>
      <c r="AM102" s="59"/>
      <c r="AN102" s="59"/>
      <c r="AO102" s="59"/>
      <c r="AP102" s="59"/>
      <c r="AQ102" s="59"/>
      <c r="AR102" s="59"/>
      <c r="AS102" s="59"/>
      <c r="AT102" s="59"/>
      <c r="AU102" s="59"/>
      <c r="AV102" s="59"/>
      <c r="AW102" s="59"/>
      <c r="AX102" s="59"/>
      <c r="AY102" s="59"/>
      <c r="AZ102" s="59"/>
      <c r="BA102" s="59"/>
      <c r="BJ102" s="59"/>
      <c r="BK102" s="59"/>
    </row>
    <row r="103" spans="16:63">
      <c r="P103" s="51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F103" s="51"/>
      <c r="AG103" s="59"/>
      <c r="AH103" s="59"/>
      <c r="AI103" s="59"/>
      <c r="AJ103" s="59"/>
      <c r="AL103" s="59"/>
      <c r="AM103" s="59"/>
      <c r="AN103" s="59"/>
      <c r="AO103" s="59"/>
      <c r="AP103" s="59"/>
      <c r="AQ103" s="59"/>
      <c r="AR103" s="59"/>
      <c r="AS103" s="59"/>
      <c r="AT103" s="59"/>
      <c r="AU103" s="59"/>
      <c r="AV103" s="59"/>
      <c r="AW103" s="59"/>
      <c r="AX103" s="59"/>
      <c r="AY103" s="59"/>
      <c r="AZ103" s="59"/>
      <c r="BA103" s="59"/>
      <c r="BJ103" s="59"/>
      <c r="BK103" s="59"/>
    </row>
    <row r="104" spans="16:63">
      <c r="P104" s="51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F104" s="51"/>
      <c r="AG104" s="59"/>
      <c r="AH104" s="59"/>
      <c r="AI104" s="59"/>
      <c r="AJ104" s="59"/>
      <c r="AL104" s="59"/>
      <c r="AM104" s="59"/>
      <c r="AN104" s="59"/>
      <c r="AO104" s="59"/>
      <c r="AP104" s="59"/>
      <c r="AQ104" s="59"/>
      <c r="AR104" s="59"/>
      <c r="AS104" s="59"/>
      <c r="AT104" s="59"/>
      <c r="AU104" s="59"/>
      <c r="AV104" s="59"/>
      <c r="AW104" s="59"/>
      <c r="AX104" s="59"/>
      <c r="AY104" s="59"/>
      <c r="AZ104" s="59"/>
      <c r="BA104" s="59"/>
      <c r="BJ104" s="59"/>
      <c r="BK104" s="59"/>
    </row>
    <row r="105" spans="16:63">
      <c r="P105" s="51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1"/>
      <c r="AG105" s="59"/>
      <c r="AH105" s="59"/>
      <c r="AI105" s="59"/>
      <c r="AJ105" s="59"/>
      <c r="AL105" s="59"/>
      <c r="AM105" s="59"/>
      <c r="AN105" s="59"/>
      <c r="AO105" s="59"/>
      <c r="AP105" s="59"/>
      <c r="AQ105" s="59"/>
      <c r="AR105" s="59"/>
      <c r="AS105" s="59"/>
      <c r="AT105" s="59"/>
      <c r="AU105" s="59"/>
      <c r="AV105" s="59"/>
      <c r="AW105" s="59"/>
      <c r="AX105" s="59"/>
      <c r="AY105" s="59"/>
      <c r="AZ105" s="59"/>
      <c r="BA105" s="59"/>
      <c r="BJ105" s="59"/>
      <c r="BK105" s="59"/>
    </row>
    <row r="106" spans="16:63">
      <c r="P106" s="51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1"/>
      <c r="AG106" s="59"/>
      <c r="AH106" s="59"/>
      <c r="AI106" s="59"/>
      <c r="AJ106" s="59"/>
      <c r="AL106" s="59"/>
      <c r="AM106" s="59"/>
      <c r="AN106" s="59"/>
      <c r="AO106" s="59"/>
      <c r="AP106" s="59"/>
      <c r="AQ106" s="59"/>
      <c r="AR106" s="59"/>
      <c r="AS106" s="59"/>
      <c r="AT106" s="59"/>
      <c r="AU106" s="59"/>
      <c r="AV106" s="59"/>
      <c r="AW106" s="59"/>
      <c r="AX106" s="59"/>
      <c r="AY106" s="59"/>
      <c r="AZ106" s="59"/>
      <c r="BA106" s="59"/>
      <c r="BJ106" s="59"/>
      <c r="BK106" s="59"/>
    </row>
    <row r="107" spans="16:63">
      <c r="P107" s="51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1"/>
      <c r="AG107" s="59"/>
      <c r="AH107" s="59"/>
      <c r="AI107" s="59"/>
      <c r="AJ107" s="59"/>
      <c r="AL107" s="59"/>
      <c r="AM107" s="59"/>
      <c r="AN107" s="59"/>
      <c r="AO107" s="59"/>
      <c r="AP107" s="59"/>
      <c r="AQ107" s="59"/>
      <c r="AR107" s="59"/>
      <c r="AS107" s="59"/>
      <c r="AT107" s="59"/>
      <c r="AU107" s="59"/>
      <c r="AV107" s="59"/>
      <c r="AW107" s="59"/>
      <c r="AX107" s="59"/>
      <c r="AY107" s="59"/>
      <c r="AZ107" s="59"/>
      <c r="BA107" s="59"/>
      <c r="BJ107" s="59"/>
      <c r="BK107" s="59"/>
    </row>
    <row r="108" spans="16:63">
      <c r="P108" s="51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1"/>
      <c r="AG108" s="59"/>
      <c r="AH108" s="59"/>
      <c r="AI108" s="59"/>
      <c r="AJ108" s="59"/>
      <c r="AL108" s="59"/>
      <c r="AM108" s="59"/>
      <c r="AN108" s="59"/>
      <c r="AO108" s="59"/>
      <c r="AP108" s="59"/>
      <c r="AQ108" s="59"/>
      <c r="AR108" s="59"/>
      <c r="AS108" s="59"/>
      <c r="AT108" s="59"/>
      <c r="AU108" s="59"/>
      <c r="AV108" s="59"/>
      <c r="AW108" s="59"/>
      <c r="AX108" s="59"/>
      <c r="AY108" s="59"/>
      <c r="AZ108" s="59"/>
      <c r="BA108" s="59"/>
      <c r="BJ108" s="59"/>
      <c r="BK108" s="59"/>
    </row>
    <row r="109" spans="16:63">
      <c r="P109" s="51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1"/>
      <c r="AG109" s="59"/>
      <c r="AH109" s="59"/>
      <c r="AI109" s="59"/>
      <c r="AJ109" s="59"/>
      <c r="AL109" s="59"/>
      <c r="AM109" s="59"/>
      <c r="AN109" s="59"/>
      <c r="AO109" s="59"/>
      <c r="AP109" s="59"/>
      <c r="AQ109" s="59"/>
      <c r="AR109" s="59"/>
      <c r="AS109" s="59"/>
      <c r="AT109" s="59"/>
      <c r="AU109" s="59"/>
      <c r="AV109" s="59"/>
      <c r="AW109" s="59"/>
      <c r="AX109" s="59"/>
      <c r="AY109" s="59"/>
      <c r="AZ109" s="59"/>
      <c r="BA109" s="59"/>
      <c r="BJ109" s="59"/>
      <c r="BK109" s="59"/>
    </row>
    <row r="110" spans="16:63">
      <c r="P110" s="51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1"/>
      <c r="AG110" s="59"/>
      <c r="AH110" s="59"/>
      <c r="AI110" s="59"/>
      <c r="AJ110" s="59"/>
      <c r="AL110" s="59"/>
      <c r="AM110" s="59"/>
      <c r="AN110" s="59"/>
      <c r="AO110" s="59"/>
      <c r="AP110" s="59"/>
      <c r="AQ110" s="59"/>
      <c r="AR110" s="59"/>
      <c r="AS110" s="59"/>
      <c r="AT110" s="59"/>
      <c r="AU110" s="59"/>
      <c r="AV110" s="59"/>
      <c r="AW110" s="59"/>
      <c r="AX110" s="59"/>
      <c r="AY110" s="59"/>
      <c r="AZ110" s="59"/>
      <c r="BA110" s="59"/>
      <c r="BJ110" s="59"/>
      <c r="BK110" s="59"/>
    </row>
    <row r="111" spans="16:63">
      <c r="P111" s="51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1"/>
      <c r="AG111" s="59"/>
      <c r="AH111" s="59"/>
      <c r="AI111" s="59"/>
      <c r="AJ111" s="59"/>
      <c r="AL111" s="59"/>
      <c r="AM111" s="59"/>
      <c r="AN111" s="59"/>
      <c r="AO111" s="59"/>
      <c r="AP111" s="59"/>
      <c r="AQ111" s="59"/>
      <c r="BJ111" s="59"/>
      <c r="BK111" s="59"/>
    </row>
    <row r="112" spans="16:63">
      <c r="P112" s="51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1"/>
      <c r="AG112" s="59"/>
      <c r="AH112" s="59"/>
      <c r="AI112" s="59"/>
      <c r="AJ112" s="59"/>
      <c r="AL112" s="59"/>
      <c r="AM112" s="59"/>
      <c r="AN112" s="59"/>
      <c r="AO112" s="59"/>
      <c r="AP112" s="59"/>
      <c r="AQ112" s="59"/>
      <c r="BJ112" s="59"/>
      <c r="BK112" s="59"/>
    </row>
    <row r="113" spans="16:63">
      <c r="P113" s="51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1"/>
      <c r="AG113" s="59"/>
      <c r="AH113" s="59"/>
      <c r="AI113" s="59"/>
      <c r="AJ113" s="59"/>
      <c r="AL113" s="59"/>
      <c r="AM113" s="59"/>
      <c r="AN113" s="59"/>
      <c r="AO113" s="59"/>
      <c r="AP113" s="59"/>
      <c r="AQ113" s="59"/>
      <c r="BJ113" s="59"/>
      <c r="BK113" s="59"/>
    </row>
    <row r="114" spans="16:63">
      <c r="P114" s="51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1"/>
      <c r="AG114" s="59"/>
      <c r="AH114" s="59"/>
      <c r="AI114" s="59"/>
      <c r="AJ114" s="59"/>
      <c r="AL114" s="59"/>
      <c r="AM114" s="59"/>
      <c r="AN114" s="59"/>
      <c r="AO114" s="59"/>
      <c r="AP114" s="59"/>
      <c r="AQ114" s="59"/>
      <c r="BJ114" s="59"/>
      <c r="BK114" s="59"/>
    </row>
    <row r="115" spans="16:63">
      <c r="P115" s="51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1"/>
      <c r="AG115" s="59"/>
      <c r="AH115" s="59"/>
      <c r="AI115" s="59"/>
      <c r="AJ115" s="59"/>
      <c r="AL115" s="59"/>
      <c r="AM115" s="59"/>
      <c r="AN115" s="59"/>
      <c r="AO115" s="59"/>
      <c r="AP115" s="59"/>
      <c r="AQ115" s="59"/>
      <c r="BJ115" s="59"/>
      <c r="BK115" s="59"/>
    </row>
    <row r="116" spans="16:63">
      <c r="P116" s="51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1"/>
      <c r="AG116" s="59"/>
      <c r="AH116" s="59"/>
      <c r="AI116" s="59"/>
      <c r="AJ116" s="59"/>
      <c r="AL116" s="59"/>
      <c r="AM116" s="59"/>
      <c r="AN116" s="59"/>
      <c r="AO116" s="59"/>
      <c r="AP116" s="59"/>
      <c r="AQ116" s="59"/>
      <c r="BJ116" s="59"/>
      <c r="BK116" s="59"/>
    </row>
    <row r="117" spans="16:63">
      <c r="P117" s="51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1"/>
      <c r="AG117" s="59"/>
      <c r="AH117" s="59"/>
      <c r="AI117" s="59"/>
      <c r="AJ117" s="59"/>
      <c r="AL117" s="59"/>
      <c r="AM117" s="59"/>
      <c r="AN117" s="59"/>
      <c r="AO117" s="59"/>
      <c r="AP117" s="59"/>
      <c r="AQ117" s="59"/>
      <c r="AR117" s="59"/>
      <c r="AS117" s="59"/>
      <c r="AT117" s="59"/>
      <c r="AU117" s="59"/>
      <c r="AV117" s="59"/>
      <c r="AW117" s="59"/>
      <c r="AX117" s="59"/>
      <c r="AY117" s="59"/>
      <c r="AZ117" s="59"/>
      <c r="BA117" s="59"/>
      <c r="BJ117" s="59"/>
      <c r="BK117" s="59"/>
    </row>
    <row r="118" spans="16:63">
      <c r="P118" s="51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1"/>
      <c r="AG118" s="59"/>
      <c r="AH118" s="59"/>
      <c r="AI118" s="59"/>
      <c r="AJ118" s="59"/>
      <c r="AL118" s="59"/>
      <c r="AM118" s="59"/>
      <c r="AN118" s="59"/>
      <c r="AO118" s="59"/>
      <c r="AP118" s="59"/>
      <c r="AQ118" s="59"/>
      <c r="AR118" s="59"/>
      <c r="AS118" s="59"/>
      <c r="AT118" s="59"/>
      <c r="AU118" s="59"/>
      <c r="AV118" s="59"/>
      <c r="AW118" s="59"/>
      <c r="AX118" s="59"/>
      <c r="AY118" s="59"/>
      <c r="AZ118" s="59"/>
      <c r="BA118" s="59"/>
      <c r="BJ118" s="59"/>
      <c r="BK118" s="59"/>
    </row>
    <row r="119" spans="16:63">
      <c r="P119" s="51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1"/>
      <c r="AG119" s="59"/>
      <c r="AH119" s="59"/>
      <c r="AI119" s="59"/>
      <c r="AJ119" s="59"/>
      <c r="AL119" s="59"/>
      <c r="AM119" s="59"/>
      <c r="AN119" s="59"/>
      <c r="AO119" s="59"/>
      <c r="AP119" s="59"/>
      <c r="AQ119" s="59"/>
      <c r="AR119" s="59"/>
      <c r="AS119" s="59"/>
      <c r="AT119" s="59"/>
      <c r="AU119" s="59"/>
      <c r="AV119" s="59"/>
      <c r="AW119" s="59"/>
      <c r="AX119" s="59"/>
      <c r="AY119" s="59"/>
      <c r="AZ119" s="59"/>
      <c r="BA119" s="59"/>
      <c r="BJ119" s="59"/>
      <c r="BK119" s="59"/>
    </row>
    <row r="120" spans="16:63">
      <c r="P120" s="51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1"/>
      <c r="AG120" s="59"/>
      <c r="AH120" s="59"/>
      <c r="AI120" s="59"/>
      <c r="AJ120" s="59"/>
      <c r="AL120" s="59"/>
      <c r="AM120" s="59"/>
      <c r="AN120" s="59"/>
      <c r="AO120" s="59"/>
      <c r="AP120" s="59"/>
      <c r="AQ120" s="59"/>
      <c r="AR120" s="59"/>
      <c r="AS120" s="59"/>
      <c r="AT120" s="59"/>
      <c r="AU120" s="59"/>
      <c r="AV120" s="59"/>
      <c r="AW120" s="59"/>
      <c r="AX120" s="59"/>
      <c r="AY120" s="59"/>
      <c r="AZ120" s="59"/>
      <c r="BA120" s="59"/>
      <c r="BJ120" s="59"/>
      <c r="BK120" s="59"/>
    </row>
    <row r="121" spans="16:63">
      <c r="P121" s="51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1"/>
      <c r="AG121" s="59"/>
      <c r="AH121" s="59"/>
      <c r="AI121" s="59"/>
      <c r="AJ121" s="59"/>
      <c r="AL121" s="59"/>
      <c r="AM121" s="59"/>
      <c r="AN121" s="59"/>
      <c r="AO121" s="59"/>
      <c r="AP121" s="59"/>
      <c r="AQ121" s="59"/>
      <c r="AR121" s="59"/>
      <c r="AS121" s="59"/>
      <c r="AT121" s="59"/>
      <c r="AU121" s="59"/>
      <c r="AV121" s="59"/>
      <c r="AW121" s="59"/>
      <c r="AX121" s="59"/>
      <c r="AY121" s="59"/>
      <c r="AZ121" s="59"/>
      <c r="BA121" s="59"/>
      <c r="BJ121" s="59"/>
      <c r="BK121" s="59"/>
    </row>
    <row r="122" spans="16:63">
      <c r="P122" s="51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1"/>
      <c r="AG122" s="59"/>
      <c r="AH122" s="59"/>
      <c r="AI122" s="59"/>
      <c r="AJ122" s="59"/>
      <c r="AL122" s="59"/>
      <c r="AM122" s="59"/>
      <c r="AN122" s="59"/>
      <c r="AO122" s="59"/>
      <c r="AP122" s="59"/>
      <c r="AQ122" s="59"/>
      <c r="AR122" s="59"/>
      <c r="AS122" s="59"/>
      <c r="AT122" s="59"/>
      <c r="AU122" s="59"/>
      <c r="AV122" s="59"/>
      <c r="AW122" s="59"/>
      <c r="AX122" s="59"/>
      <c r="AY122" s="59"/>
      <c r="AZ122" s="59"/>
      <c r="BA122" s="59"/>
      <c r="BJ122" s="59"/>
      <c r="BK122" s="59"/>
    </row>
    <row r="123" spans="16:63">
      <c r="P123" s="51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51"/>
      <c r="AG123" s="59"/>
      <c r="AH123" s="59"/>
      <c r="AI123" s="59"/>
      <c r="AJ123" s="59"/>
      <c r="AL123" s="59"/>
      <c r="AM123" s="59"/>
      <c r="AN123" s="59"/>
      <c r="AO123" s="59"/>
      <c r="AP123" s="59"/>
      <c r="AQ123" s="59"/>
      <c r="AR123" s="59"/>
      <c r="AS123" s="59"/>
      <c r="AT123" s="59"/>
      <c r="AU123" s="59"/>
      <c r="AV123" s="59"/>
      <c r="AW123" s="59"/>
      <c r="AX123" s="59"/>
      <c r="AY123" s="59"/>
      <c r="AZ123" s="59"/>
      <c r="BA123" s="59"/>
      <c r="BJ123" s="59"/>
      <c r="BK123" s="59"/>
    </row>
    <row r="124" spans="16:63">
      <c r="P124" s="51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59"/>
      <c r="AF124" s="51"/>
      <c r="AG124" s="59"/>
      <c r="AH124" s="59"/>
      <c r="AI124" s="59"/>
      <c r="AJ124" s="59"/>
      <c r="AL124" s="59"/>
      <c r="AM124" s="59"/>
      <c r="AN124" s="59"/>
      <c r="AO124" s="59"/>
      <c r="AP124" s="59"/>
      <c r="AQ124" s="59"/>
      <c r="AR124" s="59"/>
      <c r="AS124" s="59"/>
      <c r="AT124" s="59"/>
      <c r="AU124" s="59"/>
      <c r="AV124" s="59"/>
      <c r="AW124" s="59"/>
      <c r="AX124" s="59"/>
      <c r="AY124" s="59"/>
      <c r="AZ124" s="59"/>
      <c r="BA124" s="59"/>
      <c r="BJ124" s="59"/>
      <c r="BK124" s="59"/>
    </row>
    <row r="125" spans="16:63">
      <c r="AF125" s="51"/>
      <c r="AG125" s="59"/>
      <c r="AH125" s="59"/>
      <c r="AI125" s="59"/>
      <c r="AJ125" s="59"/>
      <c r="AL125" s="59"/>
      <c r="AM125" s="59"/>
      <c r="AN125" s="59"/>
      <c r="AO125" s="59"/>
      <c r="AP125" s="59"/>
      <c r="AQ125" s="59"/>
      <c r="AR125" s="59"/>
      <c r="AS125" s="59"/>
      <c r="AT125" s="59"/>
      <c r="AU125" s="59"/>
      <c r="AV125" s="59"/>
      <c r="AW125" s="59"/>
      <c r="AX125" s="59"/>
      <c r="AY125" s="59"/>
      <c r="AZ125" s="59"/>
      <c r="BA125" s="59"/>
      <c r="BJ125" s="59"/>
      <c r="BK125" s="59"/>
    </row>
    <row r="126" spans="16:63">
      <c r="AF126" s="51"/>
      <c r="AG126" s="59"/>
      <c r="AH126" s="59"/>
      <c r="AI126" s="59"/>
      <c r="AJ126" s="59"/>
      <c r="AL126" s="59"/>
      <c r="AM126" s="59"/>
      <c r="AN126" s="59"/>
      <c r="AO126" s="59"/>
      <c r="AP126" s="59"/>
      <c r="AQ126" s="59"/>
      <c r="AR126" s="59"/>
      <c r="AS126" s="59"/>
      <c r="AT126" s="59"/>
      <c r="AU126" s="59"/>
      <c r="AV126" s="59"/>
      <c r="AW126" s="59"/>
      <c r="AX126" s="59"/>
      <c r="AY126" s="59"/>
      <c r="AZ126" s="59"/>
      <c r="BA126" s="59"/>
      <c r="BJ126" s="59"/>
      <c r="BK126" s="59"/>
    </row>
    <row r="127" spans="16:63">
      <c r="AF127" s="51"/>
      <c r="AG127" s="59"/>
      <c r="AH127" s="59"/>
      <c r="AI127" s="59"/>
      <c r="AJ127" s="59"/>
      <c r="AL127" s="59"/>
      <c r="AM127" s="59"/>
      <c r="AN127" s="59"/>
      <c r="AO127" s="59"/>
      <c r="AP127" s="59"/>
      <c r="AQ127" s="59"/>
      <c r="AR127" s="59"/>
      <c r="AS127" s="59"/>
      <c r="AT127" s="59"/>
      <c r="AU127" s="59"/>
      <c r="AV127" s="59"/>
      <c r="AW127" s="59"/>
      <c r="AX127" s="59"/>
      <c r="AY127" s="59"/>
      <c r="AZ127" s="59"/>
      <c r="BA127" s="59"/>
      <c r="BJ127" s="59"/>
      <c r="BK127" s="59"/>
    </row>
    <row r="128" spans="16:63">
      <c r="AF128" s="51"/>
      <c r="AG128" s="59"/>
      <c r="AH128" s="59"/>
      <c r="AI128" s="59"/>
      <c r="AJ128" s="59"/>
      <c r="AL128" s="59"/>
      <c r="AM128" s="59"/>
      <c r="AN128" s="59"/>
      <c r="AO128" s="59"/>
      <c r="AP128" s="59"/>
      <c r="AQ128" s="59"/>
      <c r="AR128" s="59"/>
      <c r="AS128" s="59"/>
      <c r="AT128" s="59"/>
      <c r="AU128" s="59"/>
      <c r="AV128" s="59"/>
      <c r="AW128" s="59"/>
      <c r="AX128" s="59"/>
      <c r="AY128" s="59"/>
      <c r="AZ128" s="59"/>
      <c r="BA128" s="59"/>
      <c r="BJ128" s="59"/>
      <c r="BK128" s="59"/>
    </row>
    <row r="129" spans="32:63">
      <c r="AF129" s="51"/>
      <c r="AG129" s="59"/>
      <c r="AH129" s="59"/>
      <c r="AI129" s="59"/>
      <c r="AJ129" s="59"/>
      <c r="AL129" s="59"/>
      <c r="AM129" s="59"/>
      <c r="AN129" s="59"/>
      <c r="AO129" s="59"/>
      <c r="AP129" s="59"/>
      <c r="AQ129" s="59"/>
      <c r="AR129" s="59"/>
      <c r="AS129" s="59"/>
      <c r="AT129" s="59"/>
      <c r="AU129" s="59"/>
      <c r="AV129" s="59"/>
      <c r="AW129" s="59"/>
      <c r="AX129" s="59"/>
      <c r="AY129" s="59"/>
      <c r="AZ129" s="59"/>
      <c r="BA129" s="59"/>
      <c r="BJ129" s="59"/>
      <c r="BK129" s="59"/>
    </row>
    <row r="130" spans="32:63">
      <c r="AF130" s="51"/>
      <c r="AG130" s="59"/>
      <c r="AH130" s="59"/>
      <c r="AI130" s="59"/>
      <c r="AJ130" s="59"/>
      <c r="AL130" s="59"/>
      <c r="AM130" s="59"/>
      <c r="AN130" s="59"/>
      <c r="AO130" s="59"/>
      <c r="AP130" s="59"/>
      <c r="AQ130" s="59"/>
      <c r="AR130" s="59"/>
      <c r="AS130" s="59"/>
      <c r="AT130" s="59"/>
      <c r="AU130" s="59"/>
      <c r="AV130" s="59"/>
      <c r="AW130" s="59"/>
      <c r="AX130" s="59"/>
      <c r="AY130" s="59"/>
      <c r="AZ130" s="59"/>
      <c r="BA130" s="59"/>
      <c r="BJ130" s="59"/>
      <c r="BK130" s="59"/>
    </row>
    <row r="131" spans="32:63">
      <c r="AF131" s="51"/>
      <c r="AG131" s="59"/>
      <c r="AH131" s="59"/>
      <c r="AI131" s="59"/>
      <c r="AJ131" s="59"/>
      <c r="AL131" s="59"/>
      <c r="AM131" s="59"/>
      <c r="AN131" s="59"/>
      <c r="AO131" s="59"/>
      <c r="AP131" s="59"/>
      <c r="AQ131" s="59"/>
      <c r="AR131" s="59"/>
      <c r="AS131" s="59"/>
      <c r="AT131" s="59"/>
      <c r="AU131" s="59"/>
      <c r="AV131" s="59"/>
      <c r="AW131" s="59"/>
      <c r="AX131" s="59"/>
      <c r="AY131" s="59"/>
      <c r="AZ131" s="59"/>
      <c r="BA131" s="59"/>
      <c r="BJ131" s="59"/>
      <c r="BK131" s="59"/>
    </row>
    <row r="132" spans="32:63">
      <c r="AF132" s="51"/>
      <c r="AG132" s="59"/>
      <c r="AH132" s="59"/>
      <c r="AI132" s="59"/>
      <c r="AJ132" s="59"/>
      <c r="AL132" s="59"/>
      <c r="AM132" s="59"/>
      <c r="AN132" s="59"/>
      <c r="AO132" s="59"/>
      <c r="AP132" s="59"/>
      <c r="AQ132" s="59"/>
      <c r="AR132" s="59"/>
      <c r="AS132" s="59"/>
      <c r="AT132" s="59"/>
      <c r="AU132" s="59"/>
      <c r="AV132" s="59"/>
      <c r="AW132" s="59"/>
      <c r="AX132" s="59"/>
      <c r="AY132" s="59"/>
      <c r="AZ132" s="59"/>
      <c r="BA132" s="59"/>
      <c r="BJ132" s="59"/>
      <c r="BK132" s="59"/>
    </row>
    <row r="133" spans="32:63">
      <c r="AF133" s="51"/>
      <c r="AG133" s="59"/>
      <c r="AH133" s="59"/>
      <c r="AI133" s="59"/>
      <c r="AJ133" s="59"/>
      <c r="AL133" s="59"/>
      <c r="AM133" s="59"/>
      <c r="AN133" s="59"/>
      <c r="AO133" s="59"/>
      <c r="AP133" s="59"/>
      <c r="AQ133" s="59"/>
      <c r="AR133" s="59"/>
      <c r="AS133" s="59"/>
      <c r="AT133" s="59"/>
      <c r="AU133" s="59"/>
      <c r="AV133" s="59"/>
      <c r="AW133" s="59"/>
      <c r="AX133" s="59"/>
      <c r="AY133" s="59"/>
      <c r="AZ133" s="59"/>
      <c r="BA133" s="59"/>
      <c r="BJ133" s="59"/>
      <c r="BK133" s="59"/>
    </row>
    <row r="134" spans="32:63">
      <c r="AF134" s="51"/>
      <c r="AG134" s="59"/>
      <c r="AH134" s="59"/>
      <c r="AI134" s="59"/>
      <c r="AJ134" s="59"/>
      <c r="AL134" s="59"/>
      <c r="AM134" s="59"/>
      <c r="AN134" s="59"/>
      <c r="AO134" s="59"/>
      <c r="AP134" s="59"/>
      <c r="AQ134" s="59"/>
      <c r="AR134" s="59"/>
      <c r="AS134" s="59"/>
      <c r="AT134" s="59"/>
      <c r="AU134" s="59"/>
      <c r="AV134" s="59"/>
      <c r="AW134" s="59"/>
      <c r="AX134" s="59"/>
      <c r="AY134" s="59"/>
      <c r="AZ134" s="59"/>
      <c r="BA134" s="59"/>
      <c r="BJ134" s="59"/>
      <c r="BK134" s="59"/>
    </row>
    <row r="135" spans="32:63">
      <c r="AF135" s="51"/>
      <c r="AG135" s="59"/>
      <c r="AH135" s="59"/>
      <c r="AI135" s="59"/>
      <c r="AJ135" s="59"/>
      <c r="AL135" s="59"/>
      <c r="AM135" s="59"/>
      <c r="AN135" s="59"/>
      <c r="AO135" s="59"/>
      <c r="AP135" s="59"/>
      <c r="AQ135" s="59"/>
      <c r="AR135" s="59"/>
      <c r="AS135" s="59"/>
      <c r="AT135" s="59"/>
      <c r="AU135" s="59"/>
      <c r="AV135" s="59"/>
      <c r="AW135" s="59"/>
      <c r="AX135" s="59"/>
      <c r="AY135" s="59"/>
      <c r="AZ135" s="59"/>
      <c r="BA135" s="59"/>
      <c r="BJ135" s="59"/>
      <c r="BK135" s="59"/>
    </row>
    <row r="136" spans="32:63">
      <c r="AF136" s="51"/>
      <c r="AG136" s="59"/>
      <c r="AH136" s="59"/>
      <c r="AI136" s="59"/>
      <c r="AJ136" s="59"/>
      <c r="AL136" s="59"/>
      <c r="AM136" s="59"/>
      <c r="AN136" s="59"/>
      <c r="AO136" s="59"/>
      <c r="AP136" s="59"/>
      <c r="AQ136" s="59"/>
      <c r="AR136" s="59"/>
      <c r="AS136" s="59"/>
      <c r="AT136" s="59"/>
      <c r="AU136" s="59"/>
      <c r="AV136" s="59"/>
      <c r="AW136" s="59"/>
      <c r="AX136" s="59"/>
      <c r="AY136" s="59"/>
      <c r="AZ136" s="59"/>
      <c r="BA136" s="59"/>
      <c r="BJ136" s="59"/>
      <c r="BK136" s="59"/>
    </row>
    <row r="137" spans="32:63">
      <c r="AF137" s="51"/>
      <c r="AG137" s="59"/>
      <c r="AH137" s="59"/>
      <c r="AI137" s="59"/>
      <c r="AJ137" s="59"/>
      <c r="AL137" s="59"/>
      <c r="AM137" s="59"/>
      <c r="AN137" s="59"/>
      <c r="AO137" s="59"/>
      <c r="AP137" s="59"/>
      <c r="AQ137" s="59"/>
      <c r="AR137" s="59"/>
      <c r="AS137" s="59"/>
      <c r="AT137" s="59"/>
      <c r="AU137" s="59"/>
      <c r="AV137" s="59"/>
      <c r="AW137" s="59"/>
      <c r="AX137" s="59"/>
      <c r="AY137" s="59"/>
      <c r="AZ137" s="59"/>
      <c r="BA137" s="59"/>
      <c r="BJ137" s="59"/>
      <c r="BK137" s="59"/>
    </row>
    <row r="138" spans="32:63">
      <c r="AF138" s="51"/>
      <c r="AG138" s="59"/>
      <c r="AH138" s="59"/>
      <c r="AI138" s="59"/>
      <c r="AJ138" s="59"/>
      <c r="AL138" s="59"/>
      <c r="AM138" s="59"/>
      <c r="AN138" s="59"/>
      <c r="AO138" s="59"/>
      <c r="AP138" s="59"/>
      <c r="AQ138" s="59"/>
      <c r="AR138" s="59"/>
      <c r="AS138" s="59"/>
      <c r="AT138" s="59"/>
      <c r="AU138" s="59"/>
      <c r="AV138" s="59"/>
      <c r="AW138" s="59"/>
      <c r="AX138" s="59"/>
      <c r="AY138" s="59"/>
      <c r="AZ138" s="59"/>
      <c r="BA138" s="59"/>
      <c r="BJ138" s="59"/>
      <c r="BK138" s="59"/>
    </row>
    <row r="139" spans="32:63">
      <c r="AF139" s="51"/>
      <c r="AG139" s="59"/>
      <c r="AH139" s="59"/>
      <c r="AI139" s="59"/>
      <c r="AJ139" s="59"/>
      <c r="AL139" s="59"/>
      <c r="AM139" s="59"/>
      <c r="AN139" s="59"/>
      <c r="AO139" s="59"/>
      <c r="AP139" s="59"/>
      <c r="AQ139" s="59"/>
      <c r="AR139" s="59"/>
      <c r="AS139" s="59"/>
      <c r="AT139" s="59"/>
      <c r="AU139" s="59"/>
      <c r="AV139" s="59"/>
      <c r="AW139" s="59"/>
      <c r="AX139" s="59"/>
      <c r="AY139" s="59"/>
      <c r="AZ139" s="59"/>
      <c r="BA139" s="59"/>
      <c r="BJ139" s="59"/>
      <c r="BK139" s="59"/>
    </row>
    <row r="140" spans="32:63">
      <c r="AF140" s="51"/>
      <c r="AG140" s="59"/>
      <c r="AH140" s="59"/>
      <c r="AI140" s="59"/>
      <c r="AJ140" s="59"/>
      <c r="AL140" s="59"/>
      <c r="AM140" s="59"/>
      <c r="AN140" s="59"/>
      <c r="AO140" s="59"/>
      <c r="AP140" s="59"/>
      <c r="AQ140" s="59"/>
      <c r="AR140" s="59"/>
      <c r="AS140" s="59"/>
      <c r="AT140" s="59"/>
      <c r="AU140" s="59"/>
      <c r="AV140" s="59"/>
      <c r="AW140" s="59"/>
      <c r="AX140" s="59"/>
      <c r="AY140" s="59"/>
      <c r="AZ140" s="59"/>
      <c r="BA140" s="59"/>
      <c r="BJ140" s="59"/>
      <c r="BK140" s="59"/>
    </row>
    <row r="141" spans="32:63">
      <c r="AF141" s="51"/>
      <c r="AG141" s="59"/>
      <c r="AH141" s="59"/>
      <c r="AI141" s="59"/>
      <c r="AJ141" s="59"/>
      <c r="AL141" s="59"/>
      <c r="AM141" s="59"/>
      <c r="AN141" s="59"/>
      <c r="AO141" s="59"/>
      <c r="AP141" s="59"/>
      <c r="AQ141" s="59"/>
      <c r="AR141" s="59"/>
      <c r="AS141" s="59"/>
      <c r="AT141" s="59"/>
      <c r="AU141" s="59"/>
      <c r="AV141" s="59"/>
      <c r="AW141" s="59"/>
      <c r="AX141" s="59"/>
      <c r="AY141" s="59"/>
      <c r="AZ141" s="59"/>
      <c r="BA141" s="59"/>
      <c r="BJ141" s="59"/>
      <c r="BK141" s="59"/>
    </row>
    <row r="142" spans="32:63">
      <c r="AF142" s="51"/>
      <c r="AG142" s="59"/>
      <c r="AH142" s="59"/>
      <c r="AI142" s="59"/>
      <c r="AJ142" s="59"/>
      <c r="AL142" s="59"/>
      <c r="AM142" s="59"/>
      <c r="AN142" s="59"/>
      <c r="AO142" s="59"/>
      <c r="AP142" s="59"/>
      <c r="AQ142" s="59"/>
      <c r="AR142" s="59"/>
      <c r="AS142" s="59"/>
      <c r="AT142" s="59"/>
      <c r="AU142" s="59"/>
      <c r="AV142" s="59"/>
      <c r="AW142" s="59"/>
      <c r="AX142" s="59"/>
      <c r="AY142" s="59"/>
      <c r="AZ142" s="59"/>
      <c r="BA142" s="59"/>
      <c r="BJ142" s="59"/>
      <c r="BK142" s="59"/>
    </row>
    <row r="143" spans="32:63">
      <c r="AF143" s="51"/>
      <c r="AG143" s="59"/>
      <c r="AH143" s="59"/>
      <c r="AI143" s="59"/>
      <c r="AJ143" s="59"/>
      <c r="AL143" s="59"/>
      <c r="AM143" s="59"/>
      <c r="AN143" s="59"/>
      <c r="AO143" s="59"/>
      <c r="AP143" s="59"/>
      <c r="AQ143" s="59"/>
      <c r="AR143" s="59"/>
      <c r="AS143" s="59"/>
      <c r="AT143" s="59"/>
      <c r="AU143" s="59"/>
      <c r="AV143" s="59"/>
      <c r="AW143" s="59"/>
      <c r="AX143" s="59"/>
      <c r="AY143" s="59"/>
      <c r="AZ143" s="59"/>
      <c r="BA143" s="59"/>
      <c r="BJ143" s="59"/>
      <c r="BK143" s="59"/>
    </row>
    <row r="144" spans="32:63">
      <c r="AF144" s="51"/>
      <c r="AG144" s="59"/>
      <c r="AH144" s="59"/>
      <c r="AI144" s="59"/>
      <c r="AJ144" s="59"/>
      <c r="AL144" s="59"/>
      <c r="AM144" s="59"/>
      <c r="AN144" s="59"/>
      <c r="AO144" s="59"/>
      <c r="AP144" s="59"/>
      <c r="AQ144" s="59"/>
      <c r="AR144" s="59"/>
      <c r="AS144" s="59"/>
      <c r="AT144" s="59"/>
      <c r="AU144" s="59"/>
      <c r="AV144" s="59"/>
      <c r="AW144" s="59"/>
      <c r="AX144" s="59"/>
      <c r="AY144" s="59"/>
      <c r="AZ144" s="59"/>
      <c r="BA144" s="59"/>
      <c r="BJ144" s="59"/>
      <c r="BK144" s="59"/>
    </row>
    <row r="145" spans="16:63">
      <c r="AF145" s="51"/>
      <c r="AG145" s="59"/>
      <c r="AH145" s="59"/>
      <c r="AI145" s="59"/>
      <c r="AJ145" s="59"/>
      <c r="AL145" s="59"/>
      <c r="AM145" s="59"/>
      <c r="AN145" s="59"/>
      <c r="AO145" s="59"/>
      <c r="AP145" s="59"/>
      <c r="AQ145" s="59"/>
      <c r="AR145" s="59"/>
      <c r="AS145" s="59"/>
      <c r="AT145" s="59"/>
      <c r="AU145" s="59"/>
      <c r="AV145" s="59"/>
      <c r="AW145" s="59"/>
      <c r="AX145" s="59"/>
      <c r="AY145" s="59"/>
      <c r="AZ145" s="59"/>
      <c r="BA145" s="59"/>
      <c r="BJ145" s="59"/>
      <c r="BK145" s="59"/>
    </row>
    <row r="146" spans="16:63">
      <c r="AF146" s="51"/>
      <c r="AG146" s="59"/>
      <c r="AH146" s="59"/>
      <c r="AI146" s="59"/>
      <c r="AJ146" s="59"/>
      <c r="AL146" s="59"/>
      <c r="AM146" s="59"/>
      <c r="AN146" s="59"/>
      <c r="AO146" s="59"/>
      <c r="AP146" s="59"/>
      <c r="AQ146" s="59"/>
      <c r="AR146" s="59"/>
      <c r="AS146" s="59"/>
      <c r="AT146" s="59"/>
      <c r="AU146" s="59"/>
      <c r="AV146" s="59"/>
      <c r="AW146" s="59"/>
      <c r="AX146" s="59"/>
      <c r="AY146" s="59"/>
      <c r="AZ146" s="59"/>
      <c r="BA146" s="59"/>
      <c r="BJ146" s="59"/>
      <c r="BK146" s="59"/>
    </row>
    <row r="147" spans="16:63">
      <c r="AF147" s="51"/>
      <c r="AG147" s="59"/>
      <c r="AH147" s="59"/>
      <c r="AI147" s="59"/>
      <c r="AJ147" s="59"/>
      <c r="AL147" s="59"/>
      <c r="AM147" s="59"/>
      <c r="AN147" s="59"/>
      <c r="AO147" s="59"/>
      <c r="AP147" s="59"/>
      <c r="AQ147" s="59"/>
      <c r="AR147" s="59"/>
      <c r="AS147" s="59"/>
      <c r="AT147" s="59"/>
      <c r="AU147" s="59"/>
      <c r="AV147" s="59"/>
      <c r="AW147" s="59"/>
      <c r="AX147" s="59"/>
      <c r="AY147" s="59"/>
      <c r="AZ147" s="59"/>
      <c r="BA147" s="59"/>
      <c r="BJ147" s="59"/>
      <c r="BK147" s="59"/>
    </row>
    <row r="148" spans="16:63">
      <c r="AK148" s="82"/>
      <c r="BJ148" s="59"/>
      <c r="BK148" s="59"/>
    </row>
    <row r="149" spans="16:63">
      <c r="AK149" s="82"/>
      <c r="BJ149" s="59"/>
      <c r="BK149" s="59"/>
    </row>
    <row r="150" spans="16:63">
      <c r="AK150" s="82"/>
      <c r="BJ150" s="59"/>
      <c r="BK150" s="59"/>
    </row>
    <row r="151" spans="16:63">
      <c r="AK151" s="82"/>
      <c r="BJ151" s="59"/>
      <c r="BK151" s="59"/>
    </row>
    <row r="152" spans="16:63">
      <c r="AK152" s="82"/>
      <c r="BJ152" s="59"/>
      <c r="BK152" s="59"/>
    </row>
    <row r="153" spans="16:63"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59"/>
      <c r="AH153" s="59"/>
      <c r="AI153" s="59"/>
      <c r="AJ153" s="59"/>
      <c r="AL153" s="59"/>
      <c r="AM153" s="59"/>
      <c r="AN153" s="59"/>
      <c r="AO153" s="59"/>
      <c r="AP153" s="59"/>
      <c r="AQ153" s="59"/>
      <c r="AR153" s="59"/>
      <c r="AS153" s="59"/>
      <c r="BD153" s="59"/>
    </row>
    <row r="154" spans="16:63">
      <c r="AF154" s="59"/>
      <c r="AG154" s="59"/>
      <c r="AH154" s="59"/>
      <c r="AI154" s="59"/>
      <c r="AJ154" s="59"/>
      <c r="AL154" s="59"/>
      <c r="AM154" s="59"/>
      <c r="AN154" s="59"/>
      <c r="AO154" s="59"/>
      <c r="AP154" s="59"/>
      <c r="AQ154" s="59"/>
      <c r="AR154" s="59"/>
      <c r="AS154" s="59"/>
      <c r="BD154" s="59"/>
    </row>
    <row r="155" spans="16:63">
      <c r="AF155" s="59"/>
      <c r="AG155" s="59"/>
      <c r="AH155" s="59"/>
      <c r="AI155" s="59"/>
      <c r="AJ155" s="59"/>
      <c r="AL155" s="59"/>
      <c r="AM155" s="59"/>
      <c r="AN155" s="59"/>
      <c r="AO155" s="59"/>
      <c r="AP155" s="59"/>
      <c r="AQ155" s="59"/>
      <c r="AR155" s="59"/>
      <c r="AS155" s="59"/>
      <c r="BD155" s="59"/>
    </row>
    <row r="156" spans="16:63">
      <c r="AF156" s="59"/>
      <c r="AG156" s="59"/>
      <c r="AH156" s="59"/>
      <c r="AI156" s="59"/>
      <c r="AJ156" s="59"/>
      <c r="AL156" s="59"/>
      <c r="AM156" s="59"/>
      <c r="AN156" s="59"/>
      <c r="AO156" s="59"/>
      <c r="AP156" s="59"/>
      <c r="AQ156" s="59"/>
      <c r="AR156" s="59"/>
      <c r="AS156" s="59"/>
      <c r="BD156" s="59"/>
    </row>
    <row r="157" spans="16:63">
      <c r="AF157" s="59"/>
      <c r="AG157" s="59"/>
      <c r="AH157" s="59"/>
      <c r="AI157" s="59"/>
      <c r="AJ157" s="59"/>
      <c r="AL157" s="59"/>
      <c r="AM157" s="59"/>
      <c r="AN157" s="59"/>
      <c r="AO157" s="59"/>
      <c r="AP157" s="59"/>
      <c r="AQ157" s="59"/>
      <c r="AR157" s="59"/>
      <c r="AS157" s="59"/>
      <c r="BD157" s="59"/>
    </row>
    <row r="158" spans="16:63">
      <c r="AF158" s="59"/>
      <c r="AG158" s="59"/>
      <c r="AH158" s="59"/>
      <c r="AI158" s="59"/>
      <c r="AJ158" s="59"/>
      <c r="AL158" s="59"/>
      <c r="AM158" s="59"/>
      <c r="AN158" s="59"/>
      <c r="AO158" s="59"/>
      <c r="AP158" s="59"/>
      <c r="AQ158" s="59"/>
      <c r="AR158" s="59"/>
      <c r="AS158" s="59"/>
      <c r="BD158" s="59"/>
    </row>
    <row r="159" spans="16:63">
      <c r="AF159" s="59"/>
      <c r="AG159" s="59"/>
      <c r="AH159" s="59"/>
      <c r="AI159" s="59"/>
      <c r="AJ159" s="59"/>
      <c r="AL159" s="59"/>
      <c r="AM159" s="59"/>
      <c r="AN159" s="59"/>
      <c r="AO159" s="59"/>
      <c r="AP159" s="59"/>
      <c r="AQ159" s="59"/>
      <c r="AR159" s="59"/>
      <c r="AS159" s="59"/>
      <c r="BD159" s="59"/>
    </row>
    <row r="160" spans="16:63">
      <c r="AF160" s="59"/>
      <c r="AG160" s="59"/>
      <c r="AH160" s="59"/>
      <c r="AI160" s="59"/>
      <c r="AJ160" s="59"/>
      <c r="AL160" s="59"/>
      <c r="AM160" s="59"/>
      <c r="AN160" s="59"/>
      <c r="AO160" s="59"/>
      <c r="AP160" s="59"/>
      <c r="AQ160" s="59"/>
      <c r="AR160" s="59"/>
      <c r="AS160" s="59"/>
      <c r="BD160" s="59"/>
    </row>
    <row r="161" spans="32:56">
      <c r="AF161" s="59"/>
      <c r="AG161" s="59"/>
      <c r="AH161" s="59"/>
      <c r="AI161" s="59"/>
      <c r="AJ161" s="59"/>
      <c r="AL161" s="59"/>
      <c r="AM161" s="59"/>
      <c r="AN161" s="59"/>
      <c r="AO161" s="59"/>
      <c r="AP161" s="59"/>
      <c r="AQ161" s="59"/>
      <c r="AR161" s="59"/>
      <c r="AS161" s="59"/>
      <c r="BD161" s="59"/>
    </row>
    <row r="162" spans="32:56">
      <c r="AF162" s="59"/>
      <c r="AG162" s="59"/>
      <c r="AH162" s="59"/>
      <c r="AI162" s="59"/>
      <c r="AJ162" s="59"/>
      <c r="AL162" s="59"/>
      <c r="AM162" s="59"/>
      <c r="AN162" s="59"/>
      <c r="AO162" s="59"/>
      <c r="AP162" s="59"/>
      <c r="AQ162" s="59"/>
      <c r="AR162" s="59"/>
      <c r="AS162" s="59"/>
      <c r="BD162" s="59"/>
    </row>
    <row r="163" spans="32:56">
      <c r="AF163" s="59"/>
      <c r="AG163" s="59"/>
      <c r="AH163" s="59"/>
      <c r="AI163" s="59"/>
      <c r="AJ163" s="59"/>
      <c r="AL163" s="59"/>
      <c r="AM163" s="59"/>
      <c r="AN163" s="59"/>
      <c r="AO163" s="59"/>
      <c r="AP163" s="59"/>
      <c r="AQ163" s="59"/>
      <c r="AR163" s="59"/>
      <c r="AS163" s="59"/>
      <c r="BD163" s="59"/>
    </row>
    <row r="164" spans="32:56">
      <c r="AF164" s="59"/>
      <c r="AG164" s="59"/>
      <c r="AH164" s="59"/>
      <c r="AI164" s="59"/>
      <c r="AJ164" s="59"/>
      <c r="AL164" s="59"/>
      <c r="AM164" s="59"/>
      <c r="AN164" s="59"/>
      <c r="AO164" s="59"/>
      <c r="AP164" s="59"/>
      <c r="AQ164" s="59"/>
      <c r="AR164" s="59"/>
      <c r="AS164" s="59"/>
      <c r="BD164" s="59"/>
    </row>
    <row r="165" spans="32:56">
      <c r="AF165" s="59"/>
      <c r="AG165" s="59"/>
      <c r="AH165" s="59"/>
      <c r="AI165" s="59"/>
      <c r="AJ165" s="59"/>
      <c r="AL165" s="59"/>
      <c r="AM165" s="59"/>
      <c r="AN165" s="59"/>
      <c r="AO165" s="59"/>
      <c r="AP165" s="59"/>
      <c r="AQ165" s="59"/>
      <c r="AR165" s="59"/>
      <c r="AS165" s="59"/>
      <c r="BD165" s="59"/>
    </row>
    <row r="166" spans="32:56">
      <c r="AF166" s="59"/>
      <c r="AG166" s="59"/>
      <c r="AH166" s="59"/>
      <c r="AI166" s="59"/>
      <c r="AJ166" s="59"/>
      <c r="AL166" s="59"/>
      <c r="AM166" s="59"/>
      <c r="AN166" s="59"/>
      <c r="AO166" s="59"/>
      <c r="AP166" s="59"/>
      <c r="AQ166" s="59"/>
      <c r="AR166" s="59"/>
      <c r="AS166" s="59"/>
      <c r="BD166" s="59"/>
    </row>
    <row r="167" spans="32:56">
      <c r="AF167" s="59"/>
      <c r="AG167" s="59"/>
      <c r="AH167" s="59"/>
      <c r="AI167" s="59"/>
      <c r="AJ167" s="59"/>
      <c r="AL167" s="59"/>
      <c r="AM167" s="59"/>
      <c r="AN167" s="59"/>
      <c r="AO167" s="59"/>
      <c r="AP167" s="59"/>
      <c r="AQ167" s="59"/>
      <c r="AR167" s="59"/>
      <c r="AS167" s="59"/>
      <c r="BD167" s="59"/>
    </row>
    <row r="168" spans="32:56">
      <c r="AF168" s="59"/>
      <c r="AG168" s="59"/>
      <c r="AH168" s="59"/>
      <c r="AI168" s="59"/>
      <c r="AJ168" s="59"/>
      <c r="AL168" s="59"/>
      <c r="AM168" s="59"/>
      <c r="AN168" s="59"/>
      <c r="AO168" s="59"/>
      <c r="AP168" s="59"/>
      <c r="AQ168" s="59"/>
      <c r="AR168" s="59"/>
      <c r="AS168" s="59"/>
      <c r="BD168" s="59"/>
    </row>
    <row r="169" spans="32:56">
      <c r="AF169" s="59"/>
      <c r="AG169" s="59"/>
      <c r="AH169" s="59"/>
      <c r="AI169" s="59"/>
      <c r="AJ169" s="59"/>
      <c r="AL169" s="59"/>
      <c r="AM169" s="59"/>
      <c r="AN169" s="59"/>
      <c r="AO169" s="59"/>
      <c r="AP169" s="59"/>
      <c r="AQ169" s="59"/>
      <c r="AR169" s="59"/>
      <c r="AS169" s="59"/>
      <c r="BD169" s="59"/>
    </row>
    <row r="170" spans="32:56">
      <c r="AF170" s="59"/>
      <c r="AG170" s="59"/>
      <c r="AH170" s="59"/>
      <c r="AI170" s="59"/>
      <c r="AJ170" s="59"/>
      <c r="AL170" s="59"/>
      <c r="AM170" s="59"/>
      <c r="AN170" s="59"/>
      <c r="AO170" s="59"/>
      <c r="AP170" s="59"/>
      <c r="AQ170" s="59"/>
      <c r="AR170" s="59"/>
      <c r="AS170" s="59"/>
      <c r="BD170" s="59"/>
    </row>
    <row r="171" spans="32:56">
      <c r="AF171" s="59"/>
      <c r="AG171" s="59"/>
      <c r="AH171" s="59"/>
      <c r="AI171" s="59"/>
      <c r="AJ171" s="59"/>
      <c r="AL171" s="59"/>
      <c r="AM171" s="59"/>
      <c r="AN171" s="59"/>
      <c r="AO171" s="59"/>
      <c r="AP171" s="59"/>
      <c r="AQ171" s="59"/>
      <c r="AR171" s="59"/>
      <c r="AS171" s="59"/>
      <c r="BD171" s="59"/>
    </row>
    <row r="172" spans="32:56">
      <c r="AF172" s="59"/>
      <c r="AG172" s="59"/>
      <c r="AH172" s="59"/>
      <c r="AI172" s="59"/>
      <c r="AJ172" s="59"/>
      <c r="AL172" s="59"/>
      <c r="AM172" s="59"/>
      <c r="AN172" s="59"/>
      <c r="AO172" s="59"/>
      <c r="AP172" s="59"/>
      <c r="AQ172" s="59"/>
      <c r="AR172" s="59"/>
      <c r="AS172" s="59"/>
      <c r="BD172" s="59"/>
    </row>
    <row r="173" spans="32:56">
      <c r="AF173" s="59"/>
      <c r="AG173" s="59"/>
      <c r="AH173" s="59"/>
      <c r="AI173" s="59"/>
      <c r="AJ173" s="59"/>
      <c r="AL173" s="59"/>
      <c r="AM173" s="59"/>
      <c r="AN173" s="59"/>
      <c r="AO173" s="59"/>
      <c r="AP173" s="59"/>
      <c r="AQ173" s="59"/>
      <c r="AR173" s="59"/>
      <c r="AS173" s="59"/>
      <c r="BD173" s="59"/>
    </row>
    <row r="174" spans="32:56">
      <c r="AF174" s="59"/>
      <c r="AG174" s="59"/>
      <c r="AH174" s="59"/>
      <c r="AI174" s="59"/>
      <c r="AJ174" s="59"/>
      <c r="AL174" s="59"/>
      <c r="AM174" s="59"/>
      <c r="AN174" s="59"/>
      <c r="AO174" s="59"/>
      <c r="AP174" s="59"/>
      <c r="AQ174" s="59"/>
      <c r="AR174" s="59"/>
      <c r="AS174" s="59"/>
      <c r="BD174" s="59"/>
    </row>
    <row r="175" spans="32:56">
      <c r="AF175" s="59"/>
      <c r="AG175" s="59"/>
      <c r="AH175" s="59"/>
      <c r="AI175" s="59"/>
      <c r="AJ175" s="59"/>
      <c r="AL175" s="59"/>
      <c r="AM175" s="59"/>
      <c r="AN175" s="59"/>
      <c r="AO175" s="59"/>
      <c r="AP175" s="59"/>
      <c r="AQ175" s="59"/>
      <c r="AR175" s="59"/>
      <c r="AS175" s="59"/>
      <c r="BD175" s="59"/>
    </row>
    <row r="176" spans="32:56">
      <c r="AF176" s="59"/>
      <c r="AG176" s="59"/>
      <c r="AH176" s="59"/>
      <c r="AI176" s="59"/>
      <c r="AJ176" s="59"/>
      <c r="AL176" s="59"/>
      <c r="AM176" s="59"/>
      <c r="AN176" s="59"/>
      <c r="AO176" s="59"/>
      <c r="AP176" s="59"/>
      <c r="AQ176" s="59"/>
      <c r="AR176" s="59"/>
      <c r="AS176" s="59"/>
      <c r="BD176" s="59"/>
    </row>
    <row r="177" spans="32:56">
      <c r="AF177" s="59"/>
      <c r="AG177" s="59"/>
      <c r="AH177" s="59"/>
      <c r="AI177" s="59"/>
      <c r="AJ177" s="59"/>
      <c r="AL177" s="59"/>
      <c r="AM177" s="59"/>
      <c r="AN177" s="59"/>
      <c r="AO177" s="59"/>
      <c r="AP177" s="59"/>
      <c r="AQ177" s="59"/>
      <c r="AR177" s="59"/>
      <c r="AS177" s="59"/>
      <c r="BD177" s="59"/>
    </row>
    <row r="178" spans="32:56">
      <c r="AF178" s="59"/>
      <c r="AG178" s="59"/>
      <c r="AH178" s="59"/>
      <c r="AI178" s="59"/>
      <c r="AJ178" s="59"/>
      <c r="AL178" s="59"/>
      <c r="AM178" s="59"/>
      <c r="AN178" s="59"/>
      <c r="AO178" s="59"/>
      <c r="AP178" s="59"/>
      <c r="AQ178" s="59"/>
      <c r="AR178" s="59"/>
      <c r="AS178" s="59"/>
      <c r="BD178" s="59"/>
    </row>
    <row r="179" spans="32:56">
      <c r="AF179" s="59"/>
      <c r="AG179" s="59"/>
      <c r="AH179" s="59"/>
      <c r="AI179" s="59"/>
      <c r="AJ179" s="59"/>
      <c r="AL179" s="59"/>
      <c r="AM179" s="59"/>
      <c r="AN179" s="59"/>
      <c r="AO179" s="59"/>
      <c r="AP179" s="59"/>
      <c r="AQ179" s="59"/>
      <c r="AR179" s="59"/>
      <c r="AS179" s="59"/>
      <c r="BD179" s="59"/>
    </row>
    <row r="180" spans="32:56">
      <c r="AF180" s="59"/>
      <c r="AG180" s="59"/>
      <c r="AH180" s="59"/>
      <c r="AI180" s="59"/>
      <c r="AJ180" s="59"/>
      <c r="AL180" s="59"/>
      <c r="AM180" s="59"/>
      <c r="AN180" s="59"/>
      <c r="AO180" s="59"/>
      <c r="AP180" s="59"/>
      <c r="AQ180" s="59"/>
      <c r="AR180" s="59"/>
      <c r="AS180" s="59"/>
      <c r="BD180" s="59"/>
    </row>
    <row r="181" spans="32:56">
      <c r="AF181" s="59"/>
      <c r="AG181" s="59"/>
      <c r="AH181" s="59"/>
      <c r="AI181" s="59"/>
      <c r="AJ181" s="59"/>
      <c r="AL181" s="59"/>
      <c r="AM181" s="59"/>
      <c r="AN181" s="59"/>
      <c r="AO181" s="59"/>
      <c r="AP181" s="59"/>
      <c r="AQ181" s="59"/>
      <c r="AR181" s="59"/>
      <c r="AS181" s="59"/>
      <c r="BD181" s="59"/>
    </row>
    <row r="182" spans="32:56">
      <c r="AF182" s="59"/>
      <c r="AG182" s="59"/>
      <c r="AH182" s="59"/>
      <c r="AI182" s="59"/>
      <c r="AJ182" s="59"/>
      <c r="AL182" s="59"/>
      <c r="AM182" s="59"/>
      <c r="AN182" s="59"/>
      <c r="AO182" s="59"/>
      <c r="AP182" s="59"/>
      <c r="AQ182" s="59"/>
      <c r="AR182" s="59"/>
      <c r="AS182" s="59"/>
      <c r="BD182" s="59"/>
    </row>
    <row r="183" spans="32:56">
      <c r="AF183" s="59"/>
      <c r="AG183" s="59"/>
      <c r="AH183" s="59"/>
      <c r="AI183" s="59"/>
      <c r="AJ183" s="59"/>
      <c r="AL183" s="59"/>
      <c r="AM183" s="59"/>
      <c r="AN183" s="59"/>
      <c r="AO183" s="59"/>
      <c r="AP183" s="59"/>
      <c r="AQ183" s="59"/>
      <c r="AR183" s="59"/>
      <c r="AS183" s="59"/>
      <c r="BD183" s="59"/>
    </row>
    <row r="184" spans="32:56">
      <c r="AF184" s="59"/>
      <c r="AG184" s="59"/>
      <c r="AH184" s="59"/>
      <c r="AI184" s="59"/>
      <c r="AJ184" s="59"/>
      <c r="AL184" s="59"/>
      <c r="AM184" s="59"/>
      <c r="AN184" s="59"/>
      <c r="AO184" s="59"/>
      <c r="AP184" s="59"/>
      <c r="AQ184" s="59"/>
      <c r="AR184" s="59"/>
      <c r="AS184" s="59"/>
      <c r="BD184" s="59"/>
    </row>
    <row r="185" spans="32:56">
      <c r="AF185" s="59"/>
      <c r="AG185" s="59"/>
      <c r="AH185" s="59"/>
      <c r="AI185" s="59"/>
      <c r="AJ185" s="59"/>
      <c r="AL185" s="59"/>
      <c r="AM185" s="59"/>
      <c r="AN185" s="59"/>
      <c r="AO185" s="59"/>
      <c r="AP185" s="59"/>
      <c r="AQ185" s="59"/>
      <c r="AR185" s="59"/>
      <c r="AS185" s="59"/>
      <c r="BD185" s="59"/>
    </row>
    <row r="186" spans="32:56">
      <c r="AF186" s="59"/>
      <c r="AG186" s="59"/>
      <c r="AH186" s="59"/>
      <c r="AI186" s="59"/>
      <c r="AJ186" s="59"/>
      <c r="AL186" s="59"/>
      <c r="AM186" s="59"/>
      <c r="AN186" s="59"/>
      <c r="AO186" s="59"/>
      <c r="AP186" s="59"/>
      <c r="AQ186" s="59"/>
      <c r="AR186" s="59"/>
      <c r="AS186" s="59"/>
      <c r="BD186" s="59"/>
    </row>
    <row r="187" spans="32:56">
      <c r="AF187" s="59"/>
      <c r="AG187" s="59"/>
      <c r="AH187" s="59"/>
      <c r="AI187" s="59"/>
      <c r="AJ187" s="59"/>
      <c r="AL187" s="59"/>
      <c r="AM187" s="59"/>
      <c r="AN187" s="59"/>
      <c r="AO187" s="59"/>
      <c r="AP187" s="59"/>
      <c r="AQ187" s="59"/>
      <c r="AR187" s="59"/>
      <c r="AS187" s="59"/>
      <c r="BD187" s="59"/>
    </row>
    <row r="188" spans="32:56">
      <c r="AF188" s="59"/>
      <c r="AG188" s="59"/>
      <c r="AH188" s="59"/>
      <c r="AI188" s="59"/>
      <c r="AJ188" s="59"/>
      <c r="AL188" s="59"/>
      <c r="AM188" s="59"/>
      <c r="AN188" s="59"/>
      <c r="AO188" s="59"/>
      <c r="AP188" s="59"/>
      <c r="AQ188" s="59"/>
      <c r="AR188" s="59"/>
      <c r="AS188" s="59"/>
      <c r="BD188" s="59"/>
    </row>
    <row r="189" spans="32:56">
      <c r="AF189" s="59"/>
      <c r="AG189" s="59"/>
      <c r="AH189" s="59"/>
      <c r="AI189" s="59"/>
      <c r="AJ189" s="59"/>
      <c r="AL189" s="59"/>
      <c r="AM189" s="59"/>
      <c r="AN189" s="59"/>
      <c r="AO189" s="59"/>
      <c r="AP189" s="59"/>
      <c r="AQ189" s="59"/>
      <c r="AR189" s="59"/>
      <c r="AS189" s="59"/>
      <c r="BD189" s="59"/>
    </row>
    <row r="190" spans="32:56">
      <c r="AF190" s="59"/>
      <c r="AG190" s="59"/>
      <c r="AH190" s="59"/>
      <c r="AI190" s="59"/>
      <c r="AJ190" s="59"/>
      <c r="AL190" s="59"/>
      <c r="AM190" s="59"/>
      <c r="AN190" s="59"/>
      <c r="AO190" s="59"/>
      <c r="AP190" s="59"/>
      <c r="AQ190" s="59"/>
      <c r="AR190" s="59"/>
      <c r="AS190" s="59"/>
      <c r="BD190" s="59"/>
    </row>
    <row r="191" spans="32:56">
      <c r="AF191" s="59"/>
      <c r="AG191" s="59"/>
      <c r="AH191" s="59"/>
      <c r="AI191" s="59"/>
      <c r="AJ191" s="59"/>
      <c r="AL191" s="59"/>
      <c r="AM191" s="59"/>
      <c r="AN191" s="59"/>
      <c r="AO191" s="59"/>
      <c r="AP191" s="59"/>
      <c r="AQ191" s="59"/>
      <c r="AR191" s="59"/>
      <c r="AS191" s="59"/>
      <c r="BD191" s="59"/>
    </row>
    <row r="192" spans="32:56">
      <c r="AK192" s="82"/>
      <c r="AR192" s="59"/>
      <c r="AS192" s="59"/>
      <c r="BD192" s="59"/>
    </row>
    <row r="193" spans="16:56">
      <c r="AK193" s="82"/>
      <c r="AR193" s="59"/>
      <c r="AS193" s="59"/>
      <c r="BD193" s="59"/>
    </row>
    <row r="194" spans="16:56">
      <c r="AK194" s="82"/>
      <c r="AR194" s="59"/>
      <c r="AS194" s="59"/>
      <c r="BD194" s="59"/>
    </row>
    <row r="195" spans="16:56">
      <c r="AK195" s="82"/>
      <c r="AR195" s="59"/>
      <c r="AS195" s="59"/>
      <c r="BD195" s="59"/>
    </row>
    <row r="196" spans="16:56"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L196" s="59"/>
      <c r="AM196" s="59"/>
      <c r="AN196" s="59"/>
      <c r="AO196" s="59"/>
      <c r="AP196" s="59"/>
      <c r="AQ196" s="59"/>
      <c r="AR196" s="59"/>
      <c r="AS196" s="59"/>
      <c r="BD196" s="59"/>
    </row>
    <row r="197" spans="16:56"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59"/>
      <c r="AF197" s="59"/>
      <c r="AG197" s="59"/>
      <c r="AH197" s="59"/>
      <c r="AI197" s="59"/>
      <c r="AJ197" s="59"/>
      <c r="AL197" s="59"/>
      <c r="AM197" s="59"/>
      <c r="AN197" s="59"/>
      <c r="AO197" s="59"/>
      <c r="AP197" s="59"/>
      <c r="AQ197" s="59"/>
      <c r="AR197" s="59"/>
      <c r="AS197" s="59"/>
      <c r="BD197" s="59"/>
    </row>
    <row r="198" spans="16:56"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  <c r="AG198" s="59"/>
      <c r="AH198" s="59"/>
      <c r="AI198" s="59"/>
      <c r="AJ198" s="59"/>
      <c r="AL198" s="59"/>
      <c r="AM198" s="59"/>
      <c r="AN198" s="59"/>
      <c r="AO198" s="59"/>
      <c r="AP198" s="59"/>
      <c r="AQ198" s="59"/>
      <c r="AR198" s="59"/>
      <c r="AS198" s="59"/>
      <c r="BD198" s="59"/>
    </row>
    <row r="199" spans="16:56"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59"/>
      <c r="AF199" s="59"/>
      <c r="AG199" s="59"/>
      <c r="AH199" s="59"/>
      <c r="AI199" s="59"/>
      <c r="AJ199" s="59"/>
      <c r="AL199" s="59"/>
      <c r="AM199" s="59"/>
      <c r="AN199" s="59"/>
      <c r="AO199" s="59"/>
      <c r="AP199" s="59"/>
      <c r="AQ199" s="59"/>
      <c r="AR199" s="59"/>
      <c r="AS199" s="59"/>
      <c r="BD199" s="59"/>
    </row>
    <row r="200" spans="16:56"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L200" s="59"/>
      <c r="AM200" s="59"/>
      <c r="AN200" s="59"/>
      <c r="AO200" s="59"/>
      <c r="AP200" s="59"/>
      <c r="AQ200" s="59"/>
      <c r="AR200" s="59"/>
      <c r="AS200" s="59"/>
      <c r="BD200" s="59"/>
    </row>
    <row r="201" spans="16:56">
      <c r="AK201" s="82"/>
      <c r="AM201" s="59"/>
      <c r="AN201" s="59"/>
      <c r="AO201" s="59"/>
      <c r="AP201" s="59"/>
      <c r="AQ201" s="59"/>
      <c r="AR201" s="59"/>
      <c r="AS201" s="59"/>
      <c r="BD201" s="59"/>
    </row>
    <row r="202" spans="16:56">
      <c r="AK202" s="82"/>
      <c r="AM202" s="59"/>
      <c r="AN202" s="59"/>
      <c r="AO202" s="59"/>
      <c r="AP202" s="59"/>
      <c r="AQ202" s="59"/>
      <c r="AR202" s="59"/>
      <c r="AS202" s="59"/>
      <c r="BD202" s="59"/>
    </row>
    <row r="203" spans="16:56">
      <c r="AK203" s="82"/>
      <c r="AM203" s="59"/>
      <c r="AN203" s="59"/>
      <c r="AO203" s="59"/>
      <c r="AP203" s="59"/>
      <c r="AQ203" s="59"/>
      <c r="AR203" s="59"/>
      <c r="AS203" s="59"/>
      <c r="BD203" s="59"/>
    </row>
    <row r="204" spans="16:56">
      <c r="AK204" s="82"/>
      <c r="AM204" s="59"/>
      <c r="AN204" s="59"/>
      <c r="AO204" s="59"/>
      <c r="AP204" s="59"/>
      <c r="AQ204" s="59"/>
      <c r="AR204" s="59"/>
      <c r="AS204" s="59"/>
      <c r="BD204" s="59"/>
    </row>
    <row r="205" spans="16:56">
      <c r="AK205" s="82"/>
      <c r="AM205" s="59"/>
      <c r="AN205" s="59"/>
      <c r="AO205" s="59"/>
      <c r="AP205" s="59"/>
      <c r="AQ205" s="59"/>
      <c r="AR205" s="59"/>
      <c r="AS205" s="59"/>
      <c r="BD205" s="59"/>
    </row>
    <row r="206" spans="16:56">
      <c r="AK206" s="82"/>
      <c r="AM206" s="59"/>
      <c r="AN206" s="59"/>
      <c r="AO206" s="59"/>
      <c r="AP206" s="59"/>
      <c r="AQ206" s="59"/>
      <c r="AR206" s="59"/>
      <c r="AS206" s="59"/>
      <c r="BD206" s="59"/>
    </row>
    <row r="207" spans="16:56">
      <c r="AB207" s="59"/>
      <c r="AC207" s="59"/>
      <c r="AD207" s="59"/>
      <c r="AE207" s="59"/>
      <c r="AF207" s="59"/>
      <c r="AG207" s="59"/>
      <c r="AH207" s="59"/>
      <c r="AI207" s="59"/>
      <c r="AJ207" s="59"/>
      <c r="AL207" s="59"/>
      <c r="AM207" s="59"/>
      <c r="AN207" s="59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59"/>
      <c r="BA207" s="59"/>
      <c r="BB207" s="59"/>
      <c r="BC207" s="59"/>
      <c r="BD207" s="59"/>
    </row>
    <row r="208" spans="16:56">
      <c r="AB208" s="59"/>
      <c r="AC208" s="59"/>
      <c r="AD208" s="59"/>
      <c r="AE208" s="59"/>
      <c r="AF208" s="59"/>
      <c r="AG208" s="59"/>
      <c r="AH208" s="59"/>
      <c r="AI208" s="59"/>
      <c r="AJ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</row>
    <row r="209" spans="28:56">
      <c r="AB209" s="59"/>
      <c r="AC209" s="59"/>
      <c r="AD209" s="59"/>
      <c r="AE209" s="59"/>
      <c r="AF209" s="59"/>
      <c r="AG209" s="59"/>
      <c r="AH209" s="59"/>
      <c r="AI209" s="59"/>
      <c r="AJ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</row>
    <row r="210" spans="28:56">
      <c r="AB210" s="59"/>
      <c r="AC210" s="59"/>
      <c r="AD210" s="59"/>
      <c r="AE210" s="59"/>
      <c r="AF210" s="59"/>
      <c r="AG210" s="59"/>
      <c r="AH210" s="59"/>
      <c r="AI210" s="59"/>
      <c r="AJ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</row>
    <row r="211" spans="28:56">
      <c r="AB211" s="59"/>
      <c r="AC211" s="59"/>
      <c r="AD211" s="59"/>
      <c r="AE211" s="59"/>
      <c r="AF211" s="59"/>
      <c r="AG211" s="59"/>
      <c r="AH211" s="59"/>
      <c r="AI211" s="59"/>
      <c r="AJ211" s="59"/>
      <c r="AL211" s="59"/>
      <c r="AM211" s="59"/>
      <c r="AN211" s="59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59"/>
      <c r="BA211" s="59"/>
      <c r="BB211" s="59"/>
      <c r="BC211" s="59"/>
      <c r="BD211" s="59"/>
    </row>
    <row r="212" spans="28:56">
      <c r="AB212" s="59"/>
      <c r="AC212" s="59"/>
      <c r="AD212" s="59"/>
      <c r="AE212" s="59"/>
      <c r="AF212" s="59"/>
      <c r="AG212" s="59"/>
      <c r="AH212" s="59"/>
      <c r="AI212" s="59"/>
      <c r="AJ212" s="59"/>
      <c r="AL212" s="59"/>
      <c r="AM212" s="59"/>
      <c r="AN212" s="59"/>
      <c r="AO212" s="59"/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59"/>
      <c r="BA212" s="59"/>
      <c r="BB212" s="59"/>
      <c r="BC212" s="59"/>
      <c r="BD212" s="59"/>
    </row>
    <row r="213" spans="28:56">
      <c r="AB213" s="59"/>
      <c r="AC213" s="59"/>
      <c r="AD213" s="59"/>
      <c r="AE213" s="59"/>
      <c r="AF213" s="59"/>
      <c r="AG213" s="59"/>
      <c r="AH213" s="59"/>
      <c r="AI213" s="59"/>
      <c r="AJ213" s="59"/>
      <c r="AL213" s="59"/>
      <c r="AM213" s="59"/>
      <c r="AN213" s="59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59"/>
      <c r="BA213" s="59"/>
      <c r="BB213" s="59"/>
      <c r="BC213" s="59"/>
      <c r="BD213" s="59"/>
    </row>
    <row r="214" spans="28:56">
      <c r="AB214" s="59"/>
      <c r="AC214" s="59"/>
      <c r="AD214" s="59"/>
      <c r="AE214" s="59"/>
      <c r="AF214" s="59"/>
      <c r="AG214" s="59"/>
      <c r="AH214" s="59"/>
      <c r="AI214" s="59"/>
      <c r="AJ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</row>
    <row r="215" spans="28:56">
      <c r="AB215" s="59"/>
      <c r="AC215" s="59"/>
      <c r="AD215" s="59"/>
      <c r="AE215" s="59"/>
      <c r="AF215" s="59"/>
      <c r="AG215" s="59"/>
      <c r="AH215" s="59"/>
      <c r="AI215" s="59"/>
      <c r="AJ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</row>
    <row r="216" spans="28:56">
      <c r="AB216" s="59"/>
      <c r="AC216" s="59"/>
      <c r="AD216" s="59"/>
      <c r="AE216" s="59"/>
      <c r="AF216" s="59"/>
      <c r="AG216" s="59"/>
      <c r="AH216" s="59"/>
      <c r="AI216" s="59"/>
      <c r="AJ216" s="59"/>
      <c r="AL216" s="59"/>
      <c r="AM216" s="59"/>
      <c r="AN216" s="59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59"/>
      <c r="BA216" s="59"/>
      <c r="BB216" s="59"/>
      <c r="BC216" s="59"/>
      <c r="BD216" s="59"/>
    </row>
    <row r="217" spans="28:56">
      <c r="AB217" s="59"/>
      <c r="AC217" s="59"/>
      <c r="AD217" s="59"/>
      <c r="AE217" s="59"/>
      <c r="AF217" s="59"/>
      <c r="AG217" s="59"/>
      <c r="AH217" s="59"/>
      <c r="AI217" s="59"/>
      <c r="AJ217" s="59"/>
      <c r="AL217" s="59"/>
      <c r="AM217" s="59"/>
      <c r="AN217" s="59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59"/>
      <c r="BA217" s="59"/>
      <c r="BB217" s="59"/>
      <c r="BC217" s="59"/>
      <c r="BD217" s="59"/>
    </row>
    <row r="218" spans="28:56">
      <c r="AB218" s="59"/>
      <c r="AC218" s="59"/>
      <c r="AD218" s="59"/>
      <c r="AE218" s="59"/>
      <c r="AF218" s="59"/>
      <c r="AG218" s="59"/>
      <c r="AH218" s="59"/>
      <c r="AI218" s="59"/>
      <c r="AJ218" s="59"/>
      <c r="AL218" s="59"/>
      <c r="AM218" s="59"/>
      <c r="AN218" s="59"/>
      <c r="AO218" s="59"/>
      <c r="AP218" s="59"/>
      <c r="AQ218" s="59"/>
      <c r="AR218" s="59"/>
      <c r="AS218" s="59"/>
      <c r="AT218" s="59"/>
      <c r="AU218" s="59"/>
      <c r="AV218" s="59"/>
      <c r="AW218" s="59"/>
      <c r="AX218" s="59"/>
      <c r="AY218" s="59"/>
      <c r="AZ218" s="59"/>
      <c r="BA218" s="59"/>
      <c r="BB218" s="59"/>
      <c r="BC218" s="59"/>
      <c r="BD218" s="59"/>
    </row>
    <row r="219" spans="28:56">
      <c r="AB219" s="59"/>
      <c r="AC219" s="59"/>
      <c r="AD219" s="59"/>
      <c r="AE219" s="59"/>
      <c r="AF219" s="59"/>
      <c r="AG219" s="59"/>
      <c r="AH219" s="59"/>
      <c r="AI219" s="59"/>
      <c r="AJ219" s="59"/>
      <c r="AL219" s="59"/>
      <c r="AM219" s="59"/>
      <c r="AN219" s="59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59"/>
      <c r="BA219" s="59"/>
      <c r="BB219" s="59"/>
      <c r="BC219" s="59"/>
      <c r="BD219" s="59"/>
    </row>
    <row r="220" spans="28:56">
      <c r="AB220" s="59"/>
      <c r="AC220" s="59"/>
      <c r="AD220" s="59"/>
      <c r="AE220" s="59"/>
      <c r="AF220" s="59"/>
      <c r="AG220" s="59"/>
      <c r="AH220" s="59"/>
      <c r="AI220" s="59"/>
      <c r="AJ220" s="59"/>
      <c r="AL220" s="59"/>
      <c r="AM220" s="59"/>
      <c r="AN220" s="59"/>
      <c r="AO220" s="59"/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59"/>
      <c r="BA220" s="59"/>
      <c r="BB220" s="59"/>
      <c r="BC220" s="59"/>
      <c r="BD220" s="59"/>
    </row>
    <row r="221" spans="28:56">
      <c r="AB221" s="59"/>
      <c r="AC221" s="59"/>
      <c r="AD221" s="59"/>
      <c r="AE221" s="59"/>
      <c r="AF221" s="59"/>
      <c r="AG221" s="59"/>
      <c r="AH221" s="59"/>
      <c r="AI221" s="59"/>
      <c r="AJ221" s="59"/>
      <c r="AL221" s="59"/>
      <c r="AM221" s="59"/>
      <c r="AN221" s="59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59"/>
      <c r="BA221" s="59"/>
      <c r="BB221" s="59"/>
      <c r="BC221" s="59"/>
      <c r="BD221" s="59"/>
    </row>
    <row r="222" spans="28:56">
      <c r="AB222" s="59"/>
      <c r="AC222" s="59"/>
      <c r="AD222" s="59"/>
      <c r="AE222" s="59"/>
      <c r="AF222" s="59"/>
      <c r="AG222" s="59"/>
      <c r="AH222" s="59"/>
      <c r="AI222" s="59"/>
      <c r="AJ222" s="59"/>
      <c r="AL222" s="59"/>
      <c r="AM222" s="59"/>
      <c r="AN222" s="59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59"/>
      <c r="BA222" s="59"/>
      <c r="BB222" s="59"/>
      <c r="BC222" s="59"/>
      <c r="BD222" s="59"/>
    </row>
    <row r="223" spans="28:56">
      <c r="AB223" s="59"/>
      <c r="AC223" s="59"/>
      <c r="AD223" s="59"/>
      <c r="AE223" s="59"/>
      <c r="AF223" s="59"/>
      <c r="AG223" s="59"/>
      <c r="AH223" s="59"/>
      <c r="AI223" s="59"/>
      <c r="AJ223" s="59"/>
      <c r="AL223" s="59"/>
      <c r="AM223" s="59"/>
      <c r="AN223" s="59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59"/>
      <c r="BA223" s="59"/>
      <c r="BB223" s="59"/>
      <c r="BC223" s="59"/>
      <c r="BD223" s="59"/>
    </row>
    <row r="224" spans="28:56">
      <c r="AB224" s="59"/>
      <c r="AC224" s="59"/>
      <c r="AD224" s="59"/>
      <c r="AE224" s="59"/>
      <c r="AF224" s="59"/>
      <c r="AG224" s="59"/>
      <c r="AH224" s="59"/>
      <c r="AI224" s="59"/>
      <c r="AJ224" s="59"/>
      <c r="AL224" s="59"/>
      <c r="AM224" s="59"/>
      <c r="AN224" s="59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59"/>
      <c r="BA224" s="59"/>
      <c r="BB224" s="59"/>
      <c r="BC224" s="59"/>
      <c r="BD224" s="59"/>
    </row>
    <row r="225" spans="28:56">
      <c r="AB225" s="59"/>
      <c r="AC225" s="59"/>
      <c r="AD225" s="59"/>
      <c r="AE225" s="59"/>
      <c r="AF225" s="59"/>
      <c r="AG225" s="59"/>
      <c r="AH225" s="59"/>
      <c r="AI225" s="59"/>
      <c r="AJ225" s="59"/>
      <c r="AL225" s="59"/>
      <c r="AM225" s="59"/>
      <c r="AN225" s="59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59"/>
      <c r="BA225" s="59"/>
      <c r="BB225" s="59"/>
      <c r="BC225" s="59"/>
      <c r="BD225" s="59"/>
    </row>
    <row r="226" spans="28:56">
      <c r="AB226" s="59"/>
      <c r="AC226" s="59"/>
      <c r="AD226" s="59"/>
      <c r="AE226" s="59"/>
      <c r="AF226" s="59"/>
      <c r="AG226" s="59"/>
      <c r="AH226" s="59"/>
      <c r="AI226" s="59"/>
      <c r="AJ226" s="59"/>
      <c r="AL226" s="59"/>
      <c r="AM226" s="59"/>
      <c r="AN226" s="59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59"/>
      <c r="BA226" s="59"/>
      <c r="BB226" s="59"/>
      <c r="BC226" s="59"/>
      <c r="BD226" s="59"/>
    </row>
    <row r="227" spans="28:56">
      <c r="AB227" s="59"/>
      <c r="AC227" s="59"/>
      <c r="AD227" s="59"/>
      <c r="AE227" s="59"/>
      <c r="AF227" s="59"/>
      <c r="AG227" s="59"/>
      <c r="AH227" s="59"/>
      <c r="AI227" s="59"/>
      <c r="AJ227" s="59"/>
      <c r="AL227" s="59"/>
      <c r="AM227" s="59"/>
      <c r="AN227" s="59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59"/>
      <c r="BA227" s="59"/>
      <c r="BB227" s="59"/>
      <c r="BC227" s="59"/>
      <c r="BD227" s="59"/>
    </row>
    <row r="228" spans="28:56">
      <c r="AB228" s="59"/>
      <c r="AC228" s="59"/>
      <c r="AD228" s="59"/>
      <c r="AE228" s="59"/>
      <c r="AF228" s="59"/>
      <c r="AG228" s="59"/>
      <c r="AH228" s="59"/>
      <c r="AI228" s="59"/>
      <c r="AJ228" s="59"/>
      <c r="AL228" s="59"/>
      <c r="AM228" s="59"/>
      <c r="AN228" s="59"/>
      <c r="AO228" s="59"/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59"/>
      <c r="BA228" s="59"/>
      <c r="BB228" s="59"/>
      <c r="BC228" s="59"/>
      <c r="BD228" s="59"/>
    </row>
    <row r="229" spans="28:56">
      <c r="AB229" s="59"/>
      <c r="AC229" s="59"/>
      <c r="AD229" s="59"/>
      <c r="AE229" s="59"/>
      <c r="AF229" s="59"/>
      <c r="AG229" s="59"/>
      <c r="AH229" s="59"/>
      <c r="AI229" s="59"/>
      <c r="AJ229" s="59"/>
      <c r="AL229" s="59"/>
      <c r="AM229" s="59"/>
      <c r="AN229" s="59"/>
      <c r="AO229" s="59"/>
      <c r="AP229" s="59"/>
      <c r="AQ229" s="59"/>
      <c r="AR229" s="59"/>
      <c r="AS229" s="59"/>
      <c r="AT229" s="59"/>
      <c r="AU229" s="59"/>
      <c r="AV229" s="59"/>
      <c r="AW229" s="59"/>
      <c r="AX229" s="59"/>
      <c r="AY229" s="59"/>
      <c r="AZ229" s="59"/>
      <c r="BA229" s="59"/>
      <c r="BB229" s="59"/>
      <c r="BC229" s="59"/>
      <c r="BD229" s="59"/>
    </row>
    <row r="230" spans="28:56">
      <c r="AB230" s="59"/>
      <c r="AC230" s="59"/>
      <c r="AD230" s="59"/>
      <c r="AE230" s="59"/>
      <c r="AF230" s="59"/>
      <c r="AG230" s="59"/>
      <c r="AH230" s="59"/>
      <c r="AI230" s="59"/>
      <c r="AJ230" s="59"/>
      <c r="AL230" s="59"/>
      <c r="AM230" s="59"/>
      <c r="AN230" s="59"/>
      <c r="AO230" s="59"/>
      <c r="AP230" s="59"/>
      <c r="AQ230" s="59"/>
      <c r="AR230" s="59"/>
      <c r="AS230" s="59"/>
      <c r="AT230" s="59"/>
      <c r="AU230" s="59"/>
      <c r="AV230" s="59"/>
      <c r="AW230" s="59"/>
      <c r="AX230" s="59"/>
      <c r="AY230" s="59"/>
      <c r="AZ230" s="59"/>
      <c r="BA230" s="59"/>
      <c r="BB230" s="59"/>
      <c r="BC230" s="59"/>
      <c r="BD230" s="59"/>
    </row>
    <row r="231" spans="28:56">
      <c r="AB231" s="59"/>
      <c r="AC231" s="59"/>
      <c r="AD231" s="59"/>
      <c r="AE231" s="59"/>
      <c r="AF231" s="59"/>
      <c r="AG231" s="59"/>
      <c r="AH231" s="59"/>
      <c r="AI231" s="59"/>
      <c r="AJ231" s="59"/>
      <c r="AL231" s="59"/>
      <c r="AM231" s="59"/>
      <c r="AN231" s="59"/>
      <c r="AO231" s="59"/>
      <c r="AP231" s="59"/>
      <c r="AQ231" s="59"/>
      <c r="AR231" s="59"/>
      <c r="AS231" s="59"/>
      <c r="AT231" s="59"/>
      <c r="AU231" s="59"/>
      <c r="AV231" s="59"/>
      <c r="AW231" s="59"/>
      <c r="AX231" s="59"/>
      <c r="AY231" s="59"/>
      <c r="AZ231" s="59"/>
      <c r="BA231" s="59"/>
      <c r="BB231" s="59"/>
      <c r="BC231" s="59"/>
      <c r="BD231" s="59"/>
    </row>
    <row r="232" spans="28:56">
      <c r="AB232" s="59"/>
      <c r="AC232" s="59"/>
      <c r="AD232" s="59"/>
      <c r="AE232" s="59"/>
      <c r="AF232" s="59"/>
      <c r="AG232" s="59"/>
      <c r="AH232" s="59"/>
      <c r="AI232" s="59"/>
      <c r="AJ232" s="59"/>
      <c r="AL232" s="59"/>
      <c r="AM232" s="59"/>
      <c r="AN232" s="59"/>
      <c r="AO232" s="59"/>
      <c r="AP232" s="59"/>
      <c r="AQ232" s="59"/>
      <c r="AR232" s="59"/>
      <c r="AS232" s="59"/>
      <c r="AT232" s="59"/>
      <c r="AU232" s="59"/>
      <c r="AV232" s="59"/>
      <c r="AW232" s="59"/>
      <c r="AX232" s="59"/>
      <c r="AY232" s="59"/>
      <c r="AZ232" s="59"/>
      <c r="BA232" s="59"/>
      <c r="BB232" s="59"/>
      <c r="BC232" s="59"/>
      <c r="BD232" s="59"/>
    </row>
    <row r="233" spans="28:56">
      <c r="AB233" s="59"/>
      <c r="AC233" s="59"/>
      <c r="AD233" s="59"/>
      <c r="AE233" s="59"/>
      <c r="AF233" s="59"/>
      <c r="AG233" s="59"/>
      <c r="AH233" s="59"/>
      <c r="AI233" s="59"/>
      <c r="AJ233" s="59"/>
      <c r="AL233" s="59"/>
      <c r="AM233" s="59"/>
      <c r="AN233" s="59"/>
      <c r="AO233" s="59"/>
      <c r="AP233" s="59"/>
      <c r="AQ233" s="59"/>
      <c r="AR233" s="59"/>
      <c r="AS233" s="59"/>
      <c r="AT233" s="59"/>
      <c r="AU233" s="59"/>
      <c r="AV233" s="59"/>
      <c r="AW233" s="59"/>
      <c r="AX233" s="59"/>
      <c r="AY233" s="59"/>
      <c r="AZ233" s="59"/>
      <c r="BA233" s="59"/>
      <c r="BB233" s="59"/>
      <c r="BC233" s="59"/>
      <c r="BD233" s="59"/>
    </row>
    <row r="234" spans="28:56">
      <c r="AB234" s="59"/>
      <c r="AC234" s="59"/>
      <c r="AD234" s="59"/>
      <c r="AE234" s="59"/>
      <c r="AF234" s="59"/>
      <c r="AG234" s="59"/>
      <c r="AH234" s="59"/>
      <c r="AI234" s="59"/>
      <c r="AJ234" s="59"/>
      <c r="AL234" s="59"/>
      <c r="AM234" s="59"/>
      <c r="AN234" s="59"/>
      <c r="AO234" s="59"/>
      <c r="AP234" s="59"/>
      <c r="AQ234" s="59"/>
      <c r="AR234" s="59"/>
      <c r="AS234" s="59"/>
      <c r="AT234" s="59"/>
      <c r="AU234" s="59"/>
      <c r="AV234" s="59"/>
      <c r="AW234" s="59"/>
      <c r="AX234" s="59"/>
      <c r="AY234" s="59"/>
      <c r="AZ234" s="59"/>
      <c r="BA234" s="59"/>
      <c r="BB234" s="59"/>
      <c r="BC234" s="59"/>
      <c r="BD234" s="59"/>
    </row>
    <row r="235" spans="28:56">
      <c r="AB235" s="59"/>
      <c r="AC235" s="59"/>
      <c r="AD235" s="59"/>
      <c r="AE235" s="59"/>
      <c r="AF235" s="59"/>
      <c r="AG235" s="59"/>
      <c r="AH235" s="59"/>
      <c r="AI235" s="59"/>
      <c r="AJ235" s="59"/>
      <c r="AL235" s="59"/>
      <c r="AM235" s="59"/>
      <c r="AN235" s="59"/>
      <c r="AO235" s="59"/>
      <c r="AP235" s="59"/>
      <c r="AQ235" s="59"/>
      <c r="AR235" s="59"/>
      <c r="AS235" s="59"/>
      <c r="AT235" s="59"/>
      <c r="AU235" s="59"/>
      <c r="AV235" s="59"/>
      <c r="AW235" s="59"/>
      <c r="AX235" s="59"/>
      <c r="AY235" s="59"/>
      <c r="AZ235" s="59"/>
      <c r="BA235" s="59"/>
      <c r="BB235" s="59"/>
      <c r="BC235" s="59"/>
      <c r="BD235" s="59"/>
    </row>
    <row r="236" spans="28:56">
      <c r="AB236" s="59"/>
      <c r="AC236" s="59"/>
      <c r="AD236" s="59"/>
      <c r="AE236" s="59"/>
      <c r="AF236" s="59"/>
      <c r="AG236" s="59"/>
      <c r="AH236" s="59"/>
      <c r="AI236" s="59"/>
      <c r="AJ236" s="59"/>
      <c r="AL236" s="59"/>
      <c r="AM236" s="59"/>
      <c r="AN236" s="59"/>
      <c r="AO236" s="59"/>
      <c r="AP236" s="59"/>
      <c r="AQ236" s="59"/>
      <c r="AR236" s="59"/>
      <c r="AS236" s="59"/>
      <c r="AT236" s="59"/>
      <c r="AU236" s="59"/>
      <c r="AV236" s="59"/>
      <c r="AW236" s="59"/>
      <c r="AX236" s="59"/>
      <c r="AY236" s="59"/>
      <c r="AZ236" s="59"/>
      <c r="BA236" s="59"/>
      <c r="BB236" s="59"/>
      <c r="BC236" s="59"/>
      <c r="BD236" s="59"/>
    </row>
    <row r="237" spans="28:56">
      <c r="AB237" s="59"/>
      <c r="AC237" s="59"/>
      <c r="AD237" s="59"/>
      <c r="AE237" s="59"/>
      <c r="AF237" s="59"/>
      <c r="AG237" s="59"/>
      <c r="AH237" s="59"/>
      <c r="AI237" s="59"/>
      <c r="AJ237" s="59"/>
      <c r="AL237" s="59"/>
      <c r="AM237" s="59"/>
      <c r="AN237" s="59"/>
      <c r="AO237" s="59"/>
      <c r="AP237" s="59"/>
      <c r="AQ237" s="59"/>
      <c r="AR237" s="59"/>
      <c r="AS237" s="59"/>
      <c r="AT237" s="59"/>
      <c r="AU237" s="59"/>
      <c r="AV237" s="59"/>
      <c r="AW237" s="59"/>
      <c r="AX237" s="59"/>
      <c r="AY237" s="59"/>
      <c r="AZ237" s="59"/>
      <c r="BA237" s="59"/>
      <c r="BB237" s="59"/>
      <c r="BC237" s="59"/>
      <c r="BD237" s="59"/>
    </row>
    <row r="238" spans="28:56">
      <c r="AB238" s="59"/>
      <c r="AC238" s="59"/>
      <c r="AD238" s="59"/>
      <c r="AE238" s="59"/>
      <c r="AF238" s="59"/>
      <c r="AG238" s="59"/>
      <c r="AH238" s="59"/>
      <c r="AI238" s="59"/>
      <c r="AJ238" s="59"/>
      <c r="AL238" s="59"/>
      <c r="AM238" s="59"/>
      <c r="AN238" s="59"/>
      <c r="AO238" s="59"/>
      <c r="AP238" s="59"/>
      <c r="AQ238" s="59"/>
      <c r="AR238" s="59"/>
      <c r="AS238" s="59"/>
      <c r="AT238" s="59"/>
      <c r="AU238" s="59"/>
      <c r="AV238" s="59"/>
      <c r="AW238" s="59"/>
      <c r="AX238" s="59"/>
      <c r="AY238" s="59"/>
      <c r="AZ238" s="59"/>
      <c r="BA238" s="59"/>
      <c r="BB238" s="59"/>
      <c r="BC238" s="59"/>
      <c r="BD238" s="59"/>
    </row>
    <row r="239" spans="28:56">
      <c r="AB239" s="59"/>
      <c r="AC239" s="59"/>
      <c r="AD239" s="59"/>
      <c r="AE239" s="59"/>
      <c r="AF239" s="59"/>
      <c r="AG239" s="59"/>
      <c r="AH239" s="59"/>
      <c r="AI239" s="59"/>
      <c r="AJ239" s="59"/>
      <c r="AL239" s="59"/>
      <c r="AM239" s="59"/>
      <c r="AN239" s="59"/>
      <c r="AO239" s="59"/>
      <c r="AP239" s="59"/>
      <c r="AQ239" s="59"/>
      <c r="AR239" s="59"/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9"/>
      <c r="BD239" s="59"/>
    </row>
    <row r="240" spans="28:56">
      <c r="AB240" s="59"/>
      <c r="AC240" s="59"/>
      <c r="AD240" s="59"/>
      <c r="AE240" s="59"/>
      <c r="AF240" s="59"/>
      <c r="AG240" s="59"/>
      <c r="AH240" s="59"/>
      <c r="AI240" s="59"/>
      <c r="AJ240" s="59"/>
      <c r="AL240" s="59"/>
      <c r="AM240" s="59"/>
      <c r="AN240" s="59"/>
      <c r="AO240" s="59"/>
      <c r="AP240" s="59"/>
      <c r="AQ240" s="59"/>
      <c r="AR240" s="59"/>
      <c r="AS240" s="59"/>
      <c r="AT240" s="59"/>
      <c r="AU240" s="59"/>
      <c r="AV240" s="59"/>
      <c r="AW240" s="59"/>
      <c r="AX240" s="59"/>
      <c r="AY240" s="59"/>
      <c r="AZ240" s="59"/>
      <c r="BA240" s="59"/>
      <c r="BB240" s="59"/>
      <c r="BC240" s="59"/>
      <c r="BD240" s="59"/>
    </row>
    <row r="241" spans="28:56">
      <c r="AB241" s="59"/>
      <c r="AC241" s="59"/>
      <c r="AD241" s="59"/>
      <c r="AE241" s="59"/>
      <c r="AF241" s="59"/>
      <c r="AG241" s="59"/>
      <c r="AH241" s="59"/>
      <c r="AI241" s="59"/>
      <c r="AJ241" s="59"/>
      <c r="AL241" s="59"/>
      <c r="AM241" s="59"/>
      <c r="AN241" s="59"/>
      <c r="AO241" s="59"/>
      <c r="AP241" s="59"/>
      <c r="AQ241" s="59"/>
      <c r="AR241" s="59"/>
      <c r="AS241" s="59"/>
      <c r="AT241" s="59"/>
      <c r="AU241" s="59"/>
      <c r="AV241" s="59"/>
      <c r="AW241" s="59"/>
      <c r="AX241" s="59"/>
      <c r="AY241" s="59"/>
      <c r="AZ241" s="59"/>
      <c r="BA241" s="59"/>
      <c r="BB241" s="59"/>
      <c r="BC241" s="59"/>
      <c r="BD241" s="59"/>
    </row>
    <row r="242" spans="28:56">
      <c r="AB242" s="59"/>
      <c r="AC242" s="59"/>
      <c r="AD242" s="59"/>
      <c r="AE242" s="59"/>
      <c r="AF242" s="59"/>
      <c r="AG242" s="59"/>
      <c r="AH242" s="59"/>
      <c r="AI242" s="59"/>
      <c r="AJ242" s="59"/>
      <c r="AL242" s="59"/>
      <c r="AM242" s="59"/>
      <c r="AN242" s="59"/>
      <c r="AO242" s="59"/>
      <c r="AP242" s="59"/>
      <c r="AQ242" s="59"/>
      <c r="AR242" s="59"/>
      <c r="AS242" s="59"/>
      <c r="AT242" s="59"/>
      <c r="AU242" s="59"/>
      <c r="AV242" s="59"/>
      <c r="AW242" s="59"/>
      <c r="AX242" s="59"/>
      <c r="AY242" s="59"/>
      <c r="AZ242" s="59"/>
      <c r="BA242" s="59"/>
      <c r="BB242" s="59"/>
      <c r="BC242" s="59"/>
      <c r="BD242" s="59"/>
    </row>
    <row r="243" spans="28:56">
      <c r="AB243" s="59"/>
      <c r="AC243" s="59"/>
      <c r="AD243" s="59"/>
      <c r="AE243" s="59"/>
      <c r="AF243" s="59"/>
      <c r="AG243" s="59"/>
      <c r="AH243" s="59"/>
      <c r="AI243" s="59"/>
      <c r="AJ243" s="59"/>
      <c r="AL243" s="59"/>
      <c r="AM243" s="59"/>
      <c r="AN243" s="59"/>
      <c r="AO243" s="59"/>
      <c r="AP243" s="59"/>
      <c r="AQ243" s="59"/>
      <c r="AR243" s="59"/>
      <c r="AS243" s="59"/>
      <c r="AT243" s="59"/>
      <c r="AU243" s="59"/>
      <c r="AV243" s="59"/>
      <c r="AW243" s="59"/>
      <c r="AX243" s="59"/>
      <c r="AY243" s="59"/>
      <c r="AZ243" s="59"/>
      <c r="BA243" s="59"/>
      <c r="BB243" s="59"/>
      <c r="BC243" s="59"/>
      <c r="BD243" s="59"/>
    </row>
    <row r="244" spans="28:56">
      <c r="AB244" s="59"/>
      <c r="AC244" s="59"/>
      <c r="AD244" s="59"/>
      <c r="AE244" s="59"/>
      <c r="AF244" s="59"/>
      <c r="AG244" s="59"/>
      <c r="AH244" s="59"/>
      <c r="AI244" s="59"/>
      <c r="AJ244" s="59"/>
      <c r="AL244" s="59"/>
      <c r="AM244" s="59"/>
      <c r="AN244" s="59"/>
      <c r="AO244" s="59"/>
      <c r="AP244" s="59"/>
      <c r="AQ244" s="59"/>
      <c r="AR244" s="59"/>
      <c r="AS244" s="59"/>
      <c r="AT244" s="59"/>
      <c r="AU244" s="59"/>
      <c r="AV244" s="59"/>
      <c r="AW244" s="59"/>
      <c r="AX244" s="59"/>
      <c r="AY244" s="59"/>
      <c r="AZ244" s="59"/>
      <c r="BA244" s="59"/>
      <c r="BB244" s="59"/>
      <c r="BC244" s="59"/>
      <c r="BD244" s="59"/>
    </row>
    <row r="245" spans="28:56">
      <c r="AB245" s="59"/>
      <c r="AC245" s="59"/>
      <c r="AD245" s="59"/>
      <c r="AE245" s="59"/>
      <c r="AF245" s="59"/>
      <c r="AG245" s="59"/>
      <c r="AH245" s="59"/>
      <c r="AI245" s="59"/>
      <c r="AJ245" s="59"/>
      <c r="AL245" s="59"/>
      <c r="AM245" s="59"/>
      <c r="AN245" s="59"/>
      <c r="AO245" s="59"/>
      <c r="AP245" s="59"/>
      <c r="AQ245" s="59"/>
      <c r="AR245" s="59"/>
      <c r="AS245" s="59"/>
      <c r="AT245" s="59"/>
      <c r="AU245" s="59"/>
      <c r="AV245" s="59"/>
      <c r="AW245" s="59"/>
      <c r="AX245" s="59"/>
      <c r="AY245" s="59"/>
      <c r="AZ245" s="59"/>
      <c r="BA245" s="59"/>
      <c r="BB245" s="59"/>
      <c r="BC245" s="59"/>
      <c r="BD245" s="59"/>
    </row>
    <row r="246" spans="28:56">
      <c r="AB246" s="59"/>
      <c r="AC246" s="59"/>
      <c r="AD246" s="59"/>
      <c r="AE246" s="59"/>
      <c r="AF246" s="59"/>
      <c r="AG246" s="59"/>
      <c r="AH246" s="59"/>
      <c r="AI246" s="59"/>
      <c r="AJ246" s="59"/>
      <c r="AL246" s="59"/>
      <c r="AM246" s="59"/>
      <c r="AN246" s="59"/>
      <c r="AO246" s="59"/>
      <c r="AP246" s="59"/>
      <c r="AQ246" s="59"/>
      <c r="AR246" s="59"/>
      <c r="AS246" s="59"/>
      <c r="AT246" s="59"/>
      <c r="AU246" s="59"/>
      <c r="AV246" s="59"/>
      <c r="AW246" s="59"/>
      <c r="AX246" s="59"/>
      <c r="AY246" s="59"/>
      <c r="AZ246" s="59"/>
      <c r="BA246" s="59"/>
      <c r="BB246" s="59"/>
      <c r="BC246" s="59"/>
      <c r="BD246" s="59"/>
    </row>
    <row r="247" spans="28:56">
      <c r="AB247" s="59"/>
      <c r="AC247" s="59"/>
      <c r="AD247" s="59"/>
      <c r="AE247" s="59"/>
      <c r="AF247" s="59"/>
      <c r="AG247" s="59"/>
      <c r="AH247" s="59"/>
      <c r="AI247" s="59"/>
      <c r="AJ247" s="59"/>
      <c r="AL247" s="59"/>
      <c r="AM247" s="59"/>
      <c r="AN247" s="59"/>
      <c r="AO247" s="59"/>
      <c r="AP247" s="59"/>
      <c r="AQ247" s="59"/>
      <c r="AR247" s="59"/>
      <c r="AS247" s="59"/>
      <c r="AT247" s="59"/>
      <c r="AU247" s="59"/>
      <c r="AV247" s="59"/>
      <c r="AW247" s="59"/>
      <c r="AX247" s="59"/>
      <c r="AY247" s="59"/>
      <c r="AZ247" s="59"/>
      <c r="BA247" s="59"/>
      <c r="BB247" s="59"/>
      <c r="BC247" s="59"/>
      <c r="BD247" s="59"/>
    </row>
    <row r="248" spans="28:56">
      <c r="AB248" s="59"/>
      <c r="AC248" s="59"/>
      <c r="AD248" s="59"/>
      <c r="AE248" s="59"/>
      <c r="AF248" s="59"/>
      <c r="AG248" s="59"/>
      <c r="AH248" s="59"/>
      <c r="AI248" s="59"/>
      <c r="AJ248" s="59"/>
      <c r="AL248" s="59"/>
      <c r="AM248" s="59"/>
      <c r="AN248" s="59"/>
      <c r="AO248" s="59"/>
      <c r="AP248" s="59"/>
      <c r="AQ248" s="59"/>
      <c r="AR248" s="59"/>
      <c r="AS248" s="59"/>
      <c r="AT248" s="59"/>
      <c r="AU248" s="59"/>
      <c r="AV248" s="59"/>
      <c r="AW248" s="59"/>
      <c r="AX248" s="59"/>
      <c r="AY248" s="59"/>
      <c r="AZ248" s="59"/>
      <c r="BA248" s="59"/>
      <c r="BB248" s="59"/>
      <c r="BC248" s="59"/>
      <c r="BD248" s="59"/>
    </row>
    <row r="249" spans="28:56">
      <c r="AB249" s="59"/>
      <c r="AC249" s="59"/>
      <c r="AD249" s="59"/>
      <c r="AE249" s="59"/>
      <c r="AF249" s="59"/>
      <c r="AG249" s="59"/>
      <c r="AH249" s="59"/>
      <c r="AI249" s="59"/>
      <c r="AJ249" s="59"/>
      <c r="AL249" s="59"/>
      <c r="AM249" s="59"/>
      <c r="AN249" s="59"/>
      <c r="AO249" s="59"/>
      <c r="AP249" s="59"/>
      <c r="AQ249" s="59"/>
      <c r="AR249" s="59"/>
      <c r="AS249" s="59"/>
      <c r="AT249" s="59"/>
      <c r="AU249" s="59"/>
      <c r="AV249" s="59"/>
      <c r="AW249" s="59"/>
      <c r="AX249" s="59"/>
      <c r="AY249" s="59"/>
      <c r="AZ249" s="59"/>
      <c r="BA249" s="59"/>
      <c r="BB249" s="59"/>
      <c r="BC249" s="59"/>
      <c r="BD249" s="59"/>
    </row>
    <row r="250" spans="28:56">
      <c r="AB250" s="59"/>
      <c r="AC250" s="59"/>
      <c r="AD250" s="59"/>
      <c r="AE250" s="59"/>
      <c r="AF250" s="59"/>
      <c r="AG250" s="59"/>
      <c r="AH250" s="59"/>
      <c r="AI250" s="59"/>
      <c r="AJ250" s="59"/>
      <c r="AL250" s="59"/>
      <c r="AM250" s="59"/>
      <c r="AN250" s="59"/>
      <c r="AO250" s="59"/>
      <c r="AP250" s="59"/>
      <c r="AQ250" s="59"/>
      <c r="AR250" s="59"/>
      <c r="AS250" s="59"/>
      <c r="AT250" s="59"/>
      <c r="AU250" s="59"/>
      <c r="AV250" s="59"/>
      <c r="AW250" s="59"/>
      <c r="AX250" s="59"/>
      <c r="AY250" s="59"/>
      <c r="AZ250" s="59"/>
      <c r="BA250" s="59"/>
      <c r="BB250" s="59"/>
      <c r="BC250" s="59"/>
      <c r="BD250" s="59"/>
    </row>
    <row r="251" spans="28:56">
      <c r="AB251" s="59"/>
      <c r="AC251" s="59"/>
      <c r="AD251" s="59"/>
      <c r="AE251" s="59"/>
      <c r="AF251" s="59"/>
      <c r="AG251" s="59"/>
      <c r="AH251" s="59"/>
      <c r="AI251" s="59"/>
      <c r="AJ251" s="59"/>
      <c r="AL251" s="59"/>
      <c r="AM251" s="59"/>
      <c r="AN251" s="59"/>
      <c r="AO251" s="59"/>
      <c r="AP251" s="59"/>
      <c r="AQ251" s="59"/>
      <c r="AR251" s="59"/>
      <c r="AS251" s="59"/>
      <c r="AT251" s="59"/>
      <c r="AU251" s="59"/>
      <c r="AV251" s="59"/>
      <c r="AW251" s="59"/>
      <c r="AX251" s="59"/>
      <c r="AY251" s="59"/>
      <c r="AZ251" s="59"/>
      <c r="BA251" s="59"/>
      <c r="BB251" s="59"/>
      <c r="BC251" s="59"/>
      <c r="BD251" s="59"/>
    </row>
    <row r="252" spans="28:56">
      <c r="AB252" s="59"/>
      <c r="AC252" s="59"/>
      <c r="AD252" s="59"/>
      <c r="AE252" s="59"/>
      <c r="AF252" s="59"/>
      <c r="AG252" s="59"/>
      <c r="AH252" s="59"/>
      <c r="AI252" s="59"/>
      <c r="AJ252" s="59"/>
      <c r="AL252" s="59"/>
      <c r="AM252" s="59"/>
      <c r="AN252" s="59"/>
      <c r="AO252" s="59"/>
      <c r="AP252" s="59"/>
      <c r="AQ252" s="59"/>
      <c r="AR252" s="59"/>
      <c r="AS252" s="59"/>
      <c r="AT252" s="59"/>
      <c r="AU252" s="59"/>
      <c r="AV252" s="59"/>
      <c r="AW252" s="59"/>
      <c r="AX252" s="59"/>
      <c r="AY252" s="59"/>
      <c r="AZ252" s="59"/>
      <c r="BA252" s="59"/>
      <c r="BB252" s="59"/>
      <c r="BC252" s="59"/>
      <c r="BD252" s="59"/>
    </row>
    <row r="253" spans="28:56">
      <c r="AB253" s="59"/>
      <c r="AC253" s="59"/>
      <c r="AD253" s="59"/>
      <c r="AE253" s="59"/>
      <c r="AF253" s="59"/>
      <c r="AG253" s="59"/>
      <c r="AH253" s="59"/>
      <c r="AI253" s="59"/>
      <c r="AJ253" s="59"/>
      <c r="AL253" s="59"/>
      <c r="AM253" s="59"/>
      <c r="AN253" s="59"/>
      <c r="AO253" s="59"/>
      <c r="AP253" s="59"/>
      <c r="AQ253" s="59"/>
      <c r="AR253" s="59"/>
      <c r="AS253" s="59"/>
      <c r="AT253" s="59"/>
      <c r="AU253" s="59"/>
      <c r="AV253" s="59"/>
      <c r="AW253" s="59"/>
      <c r="AX253" s="59"/>
      <c r="AY253" s="59"/>
      <c r="AZ253" s="59"/>
      <c r="BA253" s="59"/>
      <c r="BB253" s="59"/>
      <c r="BC253" s="59"/>
      <c r="BD253" s="59"/>
    </row>
    <row r="254" spans="28:56">
      <c r="AB254" s="59"/>
      <c r="AC254" s="59"/>
      <c r="AD254" s="59"/>
      <c r="AE254" s="59"/>
      <c r="AF254" s="59"/>
      <c r="AG254" s="59"/>
      <c r="AH254" s="59"/>
      <c r="AI254" s="59"/>
      <c r="AJ254" s="59"/>
      <c r="AL254" s="59"/>
      <c r="AM254" s="59"/>
      <c r="AN254" s="59"/>
      <c r="AO254" s="59"/>
      <c r="AP254" s="59"/>
      <c r="AQ254" s="59"/>
      <c r="AR254" s="59"/>
      <c r="AS254" s="59"/>
      <c r="AT254" s="59"/>
      <c r="AU254" s="59"/>
      <c r="AV254" s="59"/>
      <c r="AW254" s="59"/>
      <c r="AX254" s="59"/>
      <c r="AY254" s="59"/>
      <c r="AZ254" s="59"/>
      <c r="BA254" s="59"/>
      <c r="BB254" s="59"/>
      <c r="BC254" s="59"/>
      <c r="BD254" s="59"/>
    </row>
    <row r="255" spans="28:56">
      <c r="AB255" s="59"/>
      <c r="AC255" s="59"/>
      <c r="AD255" s="59"/>
      <c r="AE255" s="59"/>
      <c r="AF255" s="59"/>
      <c r="AG255" s="59"/>
      <c r="AH255" s="59"/>
      <c r="AI255" s="59"/>
      <c r="AJ255" s="59"/>
      <c r="AL255" s="59"/>
      <c r="AM255" s="59"/>
      <c r="AN255" s="59"/>
      <c r="AO255" s="59"/>
      <c r="AP255" s="59"/>
      <c r="AQ255" s="59"/>
      <c r="AR255" s="59"/>
      <c r="AS255" s="59"/>
      <c r="AT255" s="59"/>
      <c r="AU255" s="59"/>
      <c r="AV255" s="59"/>
      <c r="AW255" s="59"/>
      <c r="AX255" s="59"/>
      <c r="AY255" s="59"/>
      <c r="AZ255" s="59"/>
      <c r="BA255" s="59"/>
      <c r="BB255" s="59"/>
      <c r="BC255" s="59"/>
      <c r="BD255" s="59"/>
    </row>
    <row r="256" spans="28:56">
      <c r="AB256" s="59"/>
      <c r="AC256" s="59"/>
      <c r="AD256" s="59"/>
      <c r="AE256" s="59"/>
      <c r="AF256" s="59"/>
      <c r="AG256" s="59"/>
      <c r="AH256" s="59"/>
      <c r="AI256" s="59"/>
      <c r="AJ256" s="59"/>
      <c r="AL256" s="59"/>
      <c r="AM256" s="59"/>
      <c r="AN256" s="59"/>
      <c r="AO256" s="59"/>
      <c r="AP256" s="59"/>
      <c r="AQ256" s="59"/>
      <c r="AR256" s="59"/>
      <c r="AS256" s="59"/>
      <c r="AT256" s="59"/>
      <c r="AU256" s="59"/>
      <c r="AV256" s="59"/>
      <c r="AW256" s="59"/>
      <c r="AX256" s="59"/>
      <c r="AY256" s="59"/>
      <c r="AZ256" s="59"/>
      <c r="BA256" s="59"/>
      <c r="BB256" s="59"/>
      <c r="BC256" s="59"/>
      <c r="BD256" s="59"/>
    </row>
    <row r="257" spans="28:56">
      <c r="AB257" s="59"/>
      <c r="AC257" s="59"/>
      <c r="AD257" s="59"/>
      <c r="AE257" s="59"/>
      <c r="AF257" s="59"/>
      <c r="AG257" s="59"/>
      <c r="AH257" s="59"/>
      <c r="AI257" s="59"/>
      <c r="AJ257" s="59"/>
      <c r="AL257" s="59"/>
      <c r="AM257" s="59"/>
      <c r="AN257" s="59"/>
      <c r="AO257" s="59"/>
      <c r="AP257" s="59"/>
      <c r="AQ257" s="59"/>
      <c r="AR257" s="59"/>
      <c r="AS257" s="59"/>
      <c r="AT257" s="59"/>
      <c r="AU257" s="59"/>
      <c r="AV257" s="59"/>
      <c r="AW257" s="59"/>
      <c r="AX257" s="59"/>
      <c r="AY257" s="59"/>
      <c r="AZ257" s="59"/>
      <c r="BA257" s="59"/>
      <c r="BB257" s="59"/>
      <c r="BC257" s="59"/>
      <c r="BD257" s="59"/>
    </row>
    <row r="258" spans="28:56">
      <c r="AB258" s="59"/>
      <c r="AC258" s="59"/>
      <c r="AD258" s="59"/>
      <c r="AE258" s="59"/>
      <c r="AF258" s="59"/>
      <c r="AG258" s="59"/>
      <c r="AH258" s="59"/>
      <c r="AI258" s="59"/>
      <c r="AJ258" s="59"/>
      <c r="AL258" s="59"/>
      <c r="AM258" s="59"/>
      <c r="AN258" s="59"/>
      <c r="AO258" s="59"/>
      <c r="AP258" s="59"/>
      <c r="AQ258" s="59"/>
      <c r="AR258" s="59"/>
      <c r="AS258" s="59"/>
      <c r="AT258" s="59"/>
      <c r="AU258" s="59"/>
      <c r="AV258" s="59"/>
      <c r="AW258" s="59"/>
      <c r="AX258" s="59"/>
      <c r="AY258" s="59"/>
      <c r="AZ258" s="59"/>
      <c r="BA258" s="59"/>
      <c r="BB258" s="59"/>
      <c r="BC258" s="59"/>
      <c r="BD258" s="59"/>
    </row>
    <row r="259" spans="28:56">
      <c r="AB259" s="59"/>
      <c r="AC259" s="59"/>
      <c r="AD259" s="59"/>
      <c r="AE259" s="59"/>
      <c r="AF259" s="59"/>
      <c r="AG259" s="59"/>
      <c r="AH259" s="59"/>
      <c r="AI259" s="59"/>
      <c r="AJ259" s="59"/>
      <c r="AL259" s="59"/>
      <c r="AM259" s="59"/>
      <c r="AN259" s="59"/>
      <c r="AO259" s="59"/>
      <c r="AP259" s="59"/>
      <c r="AQ259" s="59"/>
      <c r="AR259" s="59"/>
      <c r="AS259" s="59"/>
      <c r="AT259" s="59"/>
      <c r="AU259" s="59"/>
      <c r="AV259" s="59"/>
      <c r="AW259" s="59"/>
      <c r="AX259" s="59"/>
      <c r="AY259" s="59"/>
      <c r="AZ259" s="59"/>
      <c r="BA259" s="59"/>
      <c r="BB259" s="59"/>
      <c r="BC259" s="59"/>
      <c r="BD259" s="59"/>
    </row>
    <row r="260" spans="28:56">
      <c r="AB260" s="59"/>
      <c r="AC260" s="59"/>
      <c r="AD260" s="59"/>
      <c r="AE260" s="59"/>
      <c r="AF260" s="59"/>
      <c r="AG260" s="59"/>
      <c r="AH260" s="59"/>
      <c r="AI260" s="59"/>
      <c r="AJ260" s="59"/>
      <c r="AL260" s="59"/>
      <c r="AM260" s="59"/>
      <c r="AN260" s="59"/>
      <c r="AO260" s="59"/>
      <c r="AP260" s="59"/>
      <c r="AQ260" s="59"/>
      <c r="AR260" s="59"/>
      <c r="AS260" s="59"/>
      <c r="AT260" s="59"/>
      <c r="AU260" s="59"/>
      <c r="AV260" s="59"/>
      <c r="AW260" s="59"/>
      <c r="AX260" s="59"/>
      <c r="AY260" s="59"/>
      <c r="AZ260" s="59"/>
      <c r="BA260" s="59"/>
      <c r="BB260" s="59"/>
      <c r="BC260" s="59"/>
      <c r="BD260" s="59"/>
    </row>
    <row r="261" spans="28:56">
      <c r="AB261" s="59"/>
      <c r="AC261" s="59"/>
      <c r="AD261" s="59"/>
      <c r="AE261" s="59"/>
      <c r="AF261" s="59"/>
      <c r="AG261" s="59"/>
      <c r="AH261" s="59"/>
      <c r="AI261" s="59"/>
      <c r="AJ261" s="59"/>
      <c r="AL261" s="59"/>
      <c r="AM261" s="59"/>
      <c r="AN261" s="59"/>
      <c r="AO261" s="59"/>
      <c r="AP261" s="59"/>
      <c r="AQ261" s="59"/>
      <c r="AR261" s="59"/>
      <c r="AS261" s="59"/>
      <c r="AT261" s="59"/>
      <c r="AU261" s="59"/>
      <c r="AV261" s="59"/>
      <c r="AW261" s="59"/>
      <c r="AX261" s="59"/>
      <c r="AY261" s="59"/>
      <c r="AZ261" s="59"/>
      <c r="BA261" s="59"/>
      <c r="BB261" s="59"/>
      <c r="BC261" s="59"/>
      <c r="BD261" s="59"/>
    </row>
    <row r="262" spans="28:56">
      <c r="AB262" s="59"/>
      <c r="AC262" s="59"/>
      <c r="AD262" s="59"/>
      <c r="AE262" s="59"/>
      <c r="AF262" s="59"/>
      <c r="AG262" s="59"/>
      <c r="AH262" s="59"/>
      <c r="AI262" s="59"/>
      <c r="AJ262" s="59"/>
      <c r="AL262" s="59"/>
      <c r="AM262" s="59"/>
      <c r="AN262" s="59"/>
      <c r="AO262" s="59"/>
      <c r="AP262" s="59"/>
      <c r="AQ262" s="59"/>
      <c r="AR262" s="59"/>
      <c r="AS262" s="59"/>
      <c r="AT262" s="59"/>
      <c r="AU262" s="59"/>
      <c r="AV262" s="59"/>
      <c r="AW262" s="59"/>
      <c r="AX262" s="59"/>
      <c r="AY262" s="59"/>
      <c r="AZ262" s="59"/>
      <c r="BA262" s="59"/>
      <c r="BB262" s="59"/>
      <c r="BC262" s="59"/>
      <c r="BD262" s="59"/>
    </row>
    <row r="263" spans="28:56">
      <c r="AB263" s="59"/>
      <c r="AC263" s="59"/>
      <c r="AD263" s="59"/>
      <c r="AE263" s="59"/>
      <c r="AF263" s="59"/>
      <c r="AG263" s="59"/>
      <c r="AH263" s="59"/>
      <c r="AI263" s="59"/>
      <c r="AJ263" s="59"/>
      <c r="AL263" s="59"/>
      <c r="AM263" s="59"/>
      <c r="AN263" s="59"/>
      <c r="AO263" s="59"/>
      <c r="AP263" s="59"/>
      <c r="AQ263" s="59"/>
      <c r="AR263" s="59"/>
      <c r="AS263" s="59"/>
      <c r="AT263" s="59"/>
      <c r="AU263" s="59"/>
      <c r="AV263" s="59"/>
      <c r="AW263" s="59"/>
      <c r="AX263" s="59"/>
      <c r="AY263" s="59"/>
      <c r="AZ263" s="59"/>
      <c r="BA263" s="59"/>
      <c r="BB263" s="59"/>
      <c r="BC263" s="59"/>
      <c r="BD263" s="59"/>
    </row>
    <row r="264" spans="28:56">
      <c r="AB264" s="59"/>
      <c r="AC264" s="59"/>
      <c r="AD264" s="59"/>
      <c r="AE264" s="59"/>
      <c r="AF264" s="59"/>
      <c r="AG264" s="59"/>
      <c r="AH264" s="59"/>
      <c r="AI264" s="59"/>
      <c r="AJ264" s="59"/>
      <c r="AL264" s="59"/>
      <c r="AM264" s="59"/>
      <c r="AN264" s="59"/>
      <c r="AO264" s="59"/>
      <c r="AP264" s="59"/>
      <c r="AQ264" s="59"/>
      <c r="AR264" s="59"/>
      <c r="AS264" s="59"/>
      <c r="AT264" s="59"/>
      <c r="AU264" s="59"/>
      <c r="AV264" s="59"/>
      <c r="AW264" s="59"/>
      <c r="AX264" s="59"/>
      <c r="AY264" s="59"/>
      <c r="AZ264" s="59"/>
      <c r="BA264" s="59"/>
      <c r="BB264" s="59"/>
      <c r="BC264" s="59"/>
      <c r="BD264" s="59"/>
    </row>
    <row r="265" spans="28:56">
      <c r="AB265" s="59"/>
      <c r="AC265" s="59"/>
      <c r="AD265" s="59"/>
      <c r="AE265" s="59"/>
      <c r="AF265" s="59"/>
      <c r="AG265" s="59"/>
      <c r="AH265" s="59"/>
      <c r="AI265" s="59"/>
      <c r="AJ265" s="59"/>
      <c r="AL265" s="59"/>
      <c r="AM265" s="59"/>
      <c r="AN265" s="59"/>
      <c r="AO265" s="59"/>
      <c r="AP265" s="59"/>
      <c r="AQ265" s="59"/>
      <c r="AR265" s="59"/>
      <c r="AS265" s="59"/>
      <c r="AT265" s="59"/>
      <c r="AU265" s="59"/>
      <c r="AV265" s="59"/>
      <c r="AW265" s="59"/>
      <c r="AX265" s="59"/>
      <c r="AY265" s="59"/>
      <c r="AZ265" s="59"/>
      <c r="BA265" s="59"/>
      <c r="BB265" s="59"/>
      <c r="BC265" s="59"/>
      <c r="BD265" s="59"/>
    </row>
    <row r="266" spans="28:56">
      <c r="AB266" s="59"/>
      <c r="AC266" s="59"/>
      <c r="AD266" s="59"/>
      <c r="AE266" s="59"/>
      <c r="AF266" s="59"/>
      <c r="AG266" s="59"/>
      <c r="AH266" s="59"/>
      <c r="AI266" s="59"/>
      <c r="AJ266" s="59"/>
      <c r="AL266" s="59"/>
      <c r="AM266" s="59"/>
      <c r="AN266" s="59"/>
      <c r="AO266" s="59"/>
      <c r="AP266" s="59"/>
      <c r="AQ266" s="59"/>
      <c r="AR266" s="59"/>
      <c r="AS266" s="59"/>
      <c r="AT266" s="59"/>
      <c r="AU266" s="59"/>
      <c r="AV266" s="59"/>
      <c r="AW266" s="59"/>
      <c r="AX266" s="59"/>
      <c r="AY266" s="59"/>
      <c r="AZ266" s="59"/>
      <c r="BA266" s="59"/>
      <c r="BB266" s="59"/>
      <c r="BC266" s="59"/>
      <c r="BD266" s="59"/>
    </row>
    <row r="267" spans="28:56">
      <c r="AB267" s="59"/>
      <c r="AC267" s="59"/>
      <c r="AD267" s="59"/>
      <c r="AE267" s="59"/>
      <c r="AF267" s="59"/>
      <c r="AG267" s="59"/>
      <c r="AH267" s="59"/>
      <c r="AI267" s="59"/>
      <c r="AJ267" s="59"/>
      <c r="AL267" s="59"/>
      <c r="AM267" s="59"/>
      <c r="AN267" s="59"/>
      <c r="AO267" s="59"/>
      <c r="AP267" s="59"/>
      <c r="AQ267" s="59"/>
      <c r="AR267" s="59"/>
      <c r="AS267" s="59"/>
      <c r="AT267" s="59"/>
      <c r="AU267" s="59"/>
      <c r="AV267" s="59"/>
      <c r="AW267" s="59"/>
      <c r="AX267" s="59"/>
      <c r="AY267" s="59"/>
      <c r="AZ267" s="59"/>
      <c r="BA267" s="59"/>
      <c r="BB267" s="59"/>
      <c r="BC267" s="59"/>
      <c r="BD267" s="59"/>
    </row>
    <row r="268" spans="28:56">
      <c r="AB268" s="59"/>
      <c r="AC268" s="59"/>
      <c r="AD268" s="59"/>
      <c r="AE268" s="59"/>
      <c r="AF268" s="59"/>
      <c r="AG268" s="59"/>
      <c r="AH268" s="59"/>
      <c r="AI268" s="59"/>
      <c r="AJ268" s="59"/>
      <c r="AL268" s="59"/>
      <c r="AM268" s="59"/>
      <c r="AN268" s="59"/>
      <c r="AO268" s="59"/>
      <c r="AP268" s="59"/>
      <c r="AQ268" s="59"/>
      <c r="AR268" s="59"/>
      <c r="AS268" s="59"/>
      <c r="AT268" s="59"/>
      <c r="AU268" s="59"/>
      <c r="AV268" s="59"/>
      <c r="AW268" s="59"/>
      <c r="AX268" s="59"/>
      <c r="AY268" s="59"/>
      <c r="AZ268" s="59"/>
      <c r="BA268" s="59"/>
      <c r="BB268" s="59"/>
      <c r="BC268" s="59"/>
      <c r="BD268" s="59"/>
    </row>
    <row r="269" spans="28:56">
      <c r="AB269" s="59"/>
      <c r="AC269" s="59"/>
      <c r="AD269" s="59"/>
      <c r="AE269" s="59"/>
      <c r="AF269" s="59"/>
      <c r="AG269" s="59"/>
      <c r="AH269" s="59"/>
      <c r="AI269" s="59"/>
      <c r="AJ269" s="59"/>
      <c r="AL269" s="59"/>
      <c r="AM269" s="59"/>
      <c r="AN269" s="59"/>
      <c r="AO269" s="59"/>
      <c r="AP269" s="59"/>
      <c r="AQ269" s="59"/>
      <c r="AR269" s="59"/>
      <c r="AS269" s="59"/>
      <c r="AT269" s="59"/>
      <c r="AU269" s="59"/>
      <c r="AV269" s="59"/>
      <c r="AW269" s="59"/>
      <c r="AX269" s="59"/>
      <c r="AY269" s="59"/>
      <c r="AZ269" s="59"/>
      <c r="BA269" s="59"/>
      <c r="BB269" s="59"/>
      <c r="BC269" s="59"/>
      <c r="BD269" s="59"/>
    </row>
    <row r="270" spans="28:56">
      <c r="AB270" s="59"/>
      <c r="AC270" s="59"/>
      <c r="AD270" s="59"/>
      <c r="AE270" s="59"/>
      <c r="AF270" s="59"/>
      <c r="AG270" s="59"/>
      <c r="AH270" s="59"/>
      <c r="AI270" s="59"/>
      <c r="AJ270" s="59"/>
      <c r="AL270" s="59"/>
      <c r="AM270" s="59"/>
      <c r="AN270" s="59"/>
      <c r="AO270" s="59"/>
      <c r="AP270" s="59"/>
      <c r="AQ270" s="59"/>
      <c r="AR270" s="59"/>
      <c r="AS270" s="59"/>
      <c r="AT270" s="59"/>
      <c r="AU270" s="59"/>
      <c r="AV270" s="59"/>
      <c r="AW270" s="59"/>
      <c r="AX270" s="59"/>
      <c r="AY270" s="59"/>
      <c r="AZ270" s="59"/>
      <c r="BA270" s="59"/>
      <c r="BB270" s="59"/>
      <c r="BC270" s="59"/>
      <c r="BD270" s="59"/>
    </row>
    <row r="271" spans="28:56">
      <c r="AB271" s="59"/>
      <c r="AC271" s="59"/>
      <c r="AD271" s="59"/>
      <c r="AE271" s="59"/>
      <c r="AF271" s="59"/>
      <c r="AG271" s="59"/>
      <c r="AH271" s="59"/>
      <c r="AI271" s="59"/>
      <c r="AJ271" s="59"/>
      <c r="AL271" s="59"/>
      <c r="AM271" s="59"/>
      <c r="AN271" s="59"/>
      <c r="AO271" s="59"/>
      <c r="AP271" s="59"/>
      <c r="AQ271" s="59"/>
      <c r="AR271" s="59"/>
      <c r="AS271" s="59"/>
      <c r="AT271" s="59"/>
      <c r="AU271" s="59"/>
      <c r="AV271" s="59"/>
      <c r="AW271" s="59"/>
      <c r="AX271" s="59"/>
      <c r="AY271" s="59"/>
      <c r="AZ271" s="59"/>
      <c r="BA271" s="59"/>
      <c r="BB271" s="59"/>
      <c r="BC271" s="59"/>
      <c r="BD271" s="59"/>
    </row>
    <row r="272" spans="28:56">
      <c r="AB272" s="59"/>
      <c r="AC272" s="59"/>
      <c r="AD272" s="59"/>
      <c r="AE272" s="59"/>
      <c r="AF272" s="59"/>
      <c r="AG272" s="59"/>
      <c r="AH272" s="59"/>
      <c r="AI272" s="59"/>
      <c r="AJ272" s="59"/>
      <c r="AL272" s="59"/>
      <c r="AM272" s="59"/>
      <c r="AN272" s="59"/>
      <c r="AO272" s="59"/>
      <c r="AP272" s="59"/>
      <c r="AQ272" s="59"/>
      <c r="AR272" s="59"/>
      <c r="AS272" s="59"/>
      <c r="AT272" s="59"/>
      <c r="AU272" s="59"/>
      <c r="AV272" s="59"/>
      <c r="AW272" s="59"/>
      <c r="AX272" s="59"/>
      <c r="AY272" s="59"/>
      <c r="AZ272" s="59"/>
      <c r="BA272" s="59"/>
      <c r="BB272" s="59"/>
      <c r="BC272" s="59"/>
      <c r="BD272" s="59"/>
    </row>
    <row r="273" spans="28:56">
      <c r="AB273" s="59"/>
      <c r="AC273" s="59"/>
      <c r="AD273" s="59"/>
      <c r="AE273" s="59"/>
      <c r="AF273" s="59"/>
      <c r="AG273" s="59"/>
      <c r="AH273" s="59"/>
      <c r="AI273" s="59"/>
      <c r="AJ273" s="59"/>
      <c r="AL273" s="59"/>
      <c r="AM273" s="59"/>
      <c r="AN273" s="59"/>
      <c r="AO273" s="59"/>
      <c r="AP273" s="59"/>
      <c r="AQ273" s="59"/>
      <c r="AR273" s="59"/>
      <c r="AS273" s="59"/>
      <c r="AT273" s="59"/>
      <c r="AU273" s="59"/>
      <c r="AV273" s="59"/>
      <c r="AW273" s="59"/>
      <c r="AX273" s="59"/>
      <c r="AY273" s="59"/>
      <c r="AZ273" s="59"/>
      <c r="BA273" s="59"/>
      <c r="BB273" s="59"/>
      <c r="BC273" s="59"/>
      <c r="BD273" s="59"/>
    </row>
    <row r="274" spans="28:56">
      <c r="AB274" s="59"/>
      <c r="AC274" s="59"/>
      <c r="AD274" s="59"/>
      <c r="AE274" s="59"/>
      <c r="AF274" s="59"/>
      <c r="AG274" s="59"/>
      <c r="AH274" s="59"/>
      <c r="AI274" s="59"/>
      <c r="AJ274" s="59"/>
      <c r="AL274" s="59"/>
      <c r="AM274" s="59"/>
      <c r="AN274" s="59"/>
      <c r="AO274" s="59"/>
      <c r="AP274" s="59"/>
      <c r="AQ274" s="59"/>
      <c r="AR274" s="59"/>
      <c r="AS274" s="59"/>
      <c r="AT274" s="59"/>
      <c r="AU274" s="59"/>
      <c r="AV274" s="59"/>
      <c r="AW274" s="59"/>
      <c r="AX274" s="59"/>
      <c r="AY274" s="59"/>
      <c r="AZ274" s="59"/>
      <c r="BA274" s="59"/>
      <c r="BB274" s="59"/>
      <c r="BC274" s="59"/>
      <c r="BD274" s="59"/>
    </row>
    <row r="275" spans="28:56">
      <c r="AB275" s="59"/>
      <c r="AC275" s="59"/>
      <c r="AD275" s="59"/>
      <c r="AE275" s="59"/>
      <c r="AF275" s="59"/>
      <c r="AG275" s="59"/>
      <c r="AH275" s="59"/>
      <c r="AI275" s="59"/>
      <c r="AJ275" s="59"/>
      <c r="AL275" s="59"/>
      <c r="AM275" s="59"/>
      <c r="AN275" s="59"/>
      <c r="AO275" s="59"/>
      <c r="AP275" s="59"/>
      <c r="AQ275" s="59"/>
      <c r="AR275" s="59"/>
      <c r="AS275" s="59"/>
      <c r="AT275" s="59"/>
      <c r="AU275" s="59"/>
      <c r="AV275" s="59"/>
      <c r="AW275" s="59"/>
      <c r="AX275" s="59"/>
      <c r="AY275" s="59"/>
      <c r="AZ275" s="59"/>
      <c r="BA275" s="59"/>
      <c r="BB275" s="59"/>
      <c r="BC275" s="59"/>
      <c r="BD275" s="59"/>
    </row>
    <row r="276" spans="28:56">
      <c r="AB276" s="59"/>
      <c r="AC276" s="59"/>
      <c r="AD276" s="59"/>
      <c r="AE276" s="59"/>
      <c r="AF276" s="59"/>
      <c r="AG276" s="59"/>
      <c r="AH276" s="59"/>
      <c r="AI276" s="59"/>
      <c r="AJ276" s="59"/>
      <c r="AL276" s="59"/>
      <c r="AM276" s="59"/>
      <c r="AN276" s="59"/>
      <c r="AO276" s="59"/>
      <c r="AP276" s="59"/>
      <c r="AQ276" s="59"/>
      <c r="AR276" s="59"/>
      <c r="AS276" s="59"/>
      <c r="AT276" s="59"/>
      <c r="AU276" s="59"/>
      <c r="AV276" s="59"/>
      <c r="AW276" s="59"/>
      <c r="AX276" s="59"/>
      <c r="AY276" s="59"/>
      <c r="AZ276" s="59"/>
      <c r="BA276" s="59"/>
      <c r="BB276" s="59"/>
      <c r="BC276" s="59"/>
      <c r="BD276" s="59"/>
    </row>
    <row r="277" spans="28:56">
      <c r="AB277" s="59"/>
      <c r="AC277" s="59"/>
      <c r="AD277" s="59"/>
      <c r="AE277" s="59"/>
      <c r="AF277" s="59"/>
      <c r="AG277" s="59"/>
      <c r="AH277" s="59"/>
      <c r="AI277" s="59"/>
      <c r="AJ277" s="59"/>
      <c r="AL277" s="59"/>
      <c r="AM277" s="59"/>
      <c r="AN277" s="59"/>
      <c r="AO277" s="59"/>
      <c r="AP277" s="59"/>
      <c r="AQ277" s="59"/>
      <c r="AR277" s="59"/>
      <c r="AS277" s="59"/>
      <c r="AT277" s="59"/>
      <c r="AU277" s="59"/>
      <c r="AV277" s="59"/>
      <c r="AW277" s="59"/>
      <c r="AX277" s="59"/>
      <c r="AY277" s="59"/>
      <c r="AZ277" s="59"/>
      <c r="BA277" s="59"/>
      <c r="BB277" s="59"/>
      <c r="BC277" s="59"/>
      <c r="BD277" s="59"/>
    </row>
    <row r="278" spans="28:56">
      <c r="AB278" s="59"/>
      <c r="AC278" s="59"/>
      <c r="AD278" s="59"/>
      <c r="AE278" s="59"/>
      <c r="AF278" s="59"/>
      <c r="AG278" s="59"/>
      <c r="AH278" s="59"/>
      <c r="AI278" s="59"/>
      <c r="AJ278" s="59"/>
      <c r="AL278" s="59"/>
      <c r="AM278" s="59"/>
      <c r="AN278" s="59"/>
      <c r="AO278" s="59"/>
      <c r="AP278" s="59"/>
      <c r="AQ278" s="59"/>
      <c r="AR278" s="59"/>
      <c r="AS278" s="59"/>
      <c r="AT278" s="59"/>
      <c r="AU278" s="59"/>
      <c r="AV278" s="59"/>
      <c r="AW278" s="59"/>
      <c r="AX278" s="59"/>
      <c r="AY278" s="59"/>
      <c r="AZ278" s="59"/>
      <c r="BA278" s="59"/>
      <c r="BB278" s="59"/>
      <c r="BC278" s="59"/>
      <c r="BD278" s="59"/>
    </row>
    <row r="279" spans="28:56">
      <c r="AB279" s="59"/>
      <c r="AC279" s="59"/>
      <c r="AD279" s="59"/>
      <c r="AE279" s="59"/>
      <c r="AF279" s="59"/>
      <c r="AG279" s="59"/>
      <c r="AH279" s="59"/>
      <c r="AI279" s="59"/>
      <c r="AJ279" s="59"/>
      <c r="AL279" s="59"/>
      <c r="AM279" s="59"/>
      <c r="AN279" s="59"/>
      <c r="AO279" s="59"/>
      <c r="AP279" s="59"/>
      <c r="AQ279" s="59"/>
      <c r="AR279" s="59"/>
      <c r="AS279" s="59"/>
      <c r="AT279" s="59"/>
      <c r="AU279" s="59"/>
      <c r="AV279" s="59"/>
      <c r="AW279" s="59"/>
      <c r="AX279" s="59"/>
      <c r="AY279" s="59"/>
      <c r="AZ279" s="59"/>
      <c r="BA279" s="59"/>
      <c r="BB279" s="59"/>
      <c r="BC279" s="59"/>
      <c r="BD279" s="59"/>
    </row>
    <row r="280" spans="28:56">
      <c r="AB280" s="59"/>
      <c r="AC280" s="59"/>
      <c r="AD280" s="59"/>
      <c r="AE280" s="59"/>
      <c r="AF280" s="59"/>
      <c r="AG280" s="59"/>
      <c r="AH280" s="59"/>
      <c r="AI280" s="59"/>
      <c r="AJ280" s="59"/>
      <c r="AL280" s="59"/>
      <c r="AM280" s="59"/>
      <c r="AN280" s="59"/>
      <c r="AO280" s="59"/>
      <c r="AP280" s="59"/>
      <c r="AQ280" s="59"/>
      <c r="AR280" s="59"/>
      <c r="AS280" s="59"/>
      <c r="AT280" s="59"/>
      <c r="AU280" s="59"/>
      <c r="AV280" s="59"/>
      <c r="AW280" s="59"/>
      <c r="AX280" s="59"/>
      <c r="AY280" s="59"/>
      <c r="AZ280" s="59"/>
      <c r="BA280" s="59"/>
      <c r="BB280" s="59"/>
      <c r="BC280" s="59"/>
      <c r="BD280" s="59"/>
    </row>
    <row r="281" spans="28:56">
      <c r="AB281" s="59"/>
      <c r="AC281" s="59"/>
      <c r="AD281" s="59"/>
      <c r="AE281" s="59"/>
      <c r="AF281" s="59"/>
      <c r="AG281" s="59"/>
      <c r="AH281" s="59"/>
      <c r="AI281" s="59"/>
      <c r="AJ281" s="59"/>
      <c r="AL281" s="59"/>
      <c r="AM281" s="59"/>
      <c r="AN281" s="59"/>
      <c r="AO281" s="59"/>
      <c r="AP281" s="59"/>
      <c r="AQ281" s="59"/>
      <c r="AR281" s="59"/>
      <c r="AS281" s="59"/>
      <c r="AT281" s="59"/>
      <c r="AU281" s="59"/>
      <c r="AV281" s="59"/>
      <c r="AW281" s="59"/>
      <c r="AX281" s="59"/>
      <c r="AY281" s="59"/>
      <c r="AZ281" s="59"/>
      <c r="BA281" s="59"/>
      <c r="BB281" s="59"/>
      <c r="BC281" s="59"/>
      <c r="BD281" s="59"/>
    </row>
    <row r="282" spans="28:56">
      <c r="AB282" s="59"/>
      <c r="AC282" s="59"/>
      <c r="AD282" s="59"/>
      <c r="AE282" s="59"/>
      <c r="AF282" s="59"/>
      <c r="AG282" s="59"/>
      <c r="AH282" s="59"/>
      <c r="AI282" s="59"/>
      <c r="AJ282" s="59"/>
      <c r="AL282" s="59"/>
      <c r="AM282" s="59"/>
      <c r="AN282" s="59"/>
      <c r="AO282" s="59"/>
      <c r="AP282" s="59"/>
      <c r="AQ282" s="59"/>
      <c r="AR282" s="59"/>
      <c r="AS282" s="59"/>
      <c r="AT282" s="59"/>
      <c r="AU282" s="59"/>
      <c r="AV282" s="59"/>
      <c r="AW282" s="59"/>
      <c r="AX282" s="59"/>
      <c r="AY282" s="59"/>
      <c r="AZ282" s="59"/>
      <c r="BA282" s="59"/>
      <c r="BB282" s="59"/>
      <c r="BC282" s="59"/>
      <c r="BD282" s="59"/>
    </row>
    <row r="283" spans="28:56">
      <c r="AB283" s="59"/>
      <c r="AC283" s="59"/>
      <c r="AD283" s="59"/>
      <c r="AE283" s="59"/>
      <c r="AF283" s="59"/>
      <c r="AG283" s="59"/>
      <c r="AH283" s="59"/>
      <c r="AI283" s="59"/>
      <c r="AJ283" s="59"/>
      <c r="AL283" s="59"/>
      <c r="AM283" s="59"/>
      <c r="AN283" s="59"/>
      <c r="AO283" s="59"/>
      <c r="AP283" s="59"/>
      <c r="AQ283" s="59"/>
      <c r="AR283" s="59"/>
      <c r="AS283" s="59"/>
      <c r="AT283" s="59"/>
      <c r="AU283" s="59"/>
      <c r="AV283" s="59"/>
      <c r="AW283" s="59"/>
      <c r="AX283" s="59"/>
      <c r="AY283" s="59"/>
      <c r="AZ283" s="59"/>
      <c r="BA283" s="59"/>
      <c r="BB283" s="59"/>
      <c r="BC283" s="59"/>
      <c r="BD283" s="59"/>
    </row>
    <row r="284" spans="28:56">
      <c r="AB284" s="59"/>
      <c r="AC284" s="59"/>
      <c r="AD284" s="59"/>
      <c r="AE284" s="59"/>
      <c r="AF284" s="59"/>
      <c r="AG284" s="59"/>
      <c r="AH284" s="59"/>
      <c r="AI284" s="59"/>
      <c r="AJ284" s="59"/>
      <c r="AL284" s="59"/>
      <c r="AM284" s="59"/>
      <c r="AN284" s="59"/>
      <c r="AO284" s="59"/>
      <c r="AP284" s="59"/>
      <c r="AQ284" s="59"/>
      <c r="AR284" s="59"/>
      <c r="AS284" s="59"/>
      <c r="AT284" s="59"/>
      <c r="AU284" s="59"/>
      <c r="AV284" s="59"/>
      <c r="AW284" s="59"/>
      <c r="AX284" s="59"/>
      <c r="AY284" s="59"/>
      <c r="AZ284" s="59"/>
      <c r="BA284" s="59"/>
      <c r="BB284" s="59"/>
      <c r="BC284" s="59"/>
      <c r="BD284" s="59"/>
    </row>
    <row r="285" spans="28:56">
      <c r="AB285" s="59"/>
      <c r="AC285" s="59"/>
      <c r="AD285" s="59"/>
      <c r="AE285" s="59"/>
      <c r="AF285" s="59"/>
      <c r="AG285" s="59"/>
      <c r="AH285" s="59"/>
      <c r="AI285" s="59"/>
      <c r="AJ285" s="59"/>
      <c r="AL285" s="59"/>
      <c r="AM285" s="59"/>
      <c r="AN285" s="59"/>
      <c r="AO285" s="59"/>
      <c r="AP285" s="59"/>
      <c r="AQ285" s="59"/>
      <c r="AR285" s="59"/>
      <c r="AS285" s="59"/>
      <c r="AT285" s="59"/>
      <c r="AU285" s="59"/>
      <c r="AV285" s="59"/>
      <c r="AW285" s="59"/>
      <c r="AX285" s="59"/>
      <c r="AY285" s="59"/>
      <c r="AZ285" s="59"/>
      <c r="BA285" s="59"/>
      <c r="BB285" s="59"/>
      <c r="BC285" s="59"/>
      <c r="BD285" s="59"/>
    </row>
    <row r="286" spans="28:56">
      <c r="AB286" s="59"/>
      <c r="AC286" s="59"/>
      <c r="AD286" s="59"/>
      <c r="AE286" s="59"/>
      <c r="AF286" s="59"/>
      <c r="AG286" s="59"/>
      <c r="AH286" s="59"/>
      <c r="AI286" s="59"/>
      <c r="AJ286" s="59"/>
      <c r="AL286" s="59"/>
      <c r="AM286" s="59"/>
      <c r="AN286" s="59"/>
      <c r="AO286" s="59"/>
      <c r="AP286" s="59"/>
      <c r="AQ286" s="59"/>
      <c r="AR286" s="59"/>
      <c r="AS286" s="59"/>
      <c r="AT286" s="59"/>
      <c r="AU286" s="59"/>
      <c r="AV286" s="59"/>
      <c r="AW286" s="59"/>
      <c r="AX286" s="59"/>
      <c r="AY286" s="59"/>
      <c r="AZ286" s="59"/>
      <c r="BA286" s="59"/>
      <c r="BB286" s="59"/>
      <c r="BC286" s="59"/>
      <c r="BD286" s="59"/>
    </row>
    <row r="287" spans="28:56">
      <c r="AB287" s="59"/>
      <c r="AC287" s="59"/>
      <c r="AD287" s="59"/>
      <c r="AE287" s="59"/>
      <c r="AF287" s="59"/>
      <c r="AG287" s="59"/>
      <c r="AH287" s="59"/>
      <c r="AI287" s="59"/>
      <c r="AJ287" s="59"/>
      <c r="AL287" s="59"/>
      <c r="AM287" s="59"/>
      <c r="AN287" s="59"/>
      <c r="AO287" s="59"/>
      <c r="AP287" s="59"/>
      <c r="AQ287" s="59"/>
      <c r="AR287" s="59"/>
      <c r="AS287" s="59"/>
      <c r="AT287" s="59"/>
      <c r="AU287" s="59"/>
      <c r="AV287" s="59"/>
      <c r="AW287" s="59"/>
      <c r="AX287" s="59"/>
      <c r="AY287" s="59"/>
      <c r="AZ287" s="59"/>
      <c r="BA287" s="59"/>
      <c r="BB287" s="59"/>
      <c r="BC287" s="59"/>
      <c r="BD287" s="59"/>
    </row>
    <row r="288" spans="28:56">
      <c r="AB288" s="59"/>
      <c r="AC288" s="59"/>
      <c r="AD288" s="59"/>
      <c r="AE288" s="59"/>
      <c r="AF288" s="59"/>
      <c r="AG288" s="59"/>
      <c r="AH288" s="59"/>
      <c r="AI288" s="59"/>
      <c r="AJ288" s="59"/>
      <c r="AL288" s="59"/>
      <c r="AM288" s="59"/>
      <c r="AN288" s="59"/>
      <c r="AO288" s="59"/>
      <c r="AP288" s="59"/>
      <c r="AQ288" s="59"/>
      <c r="AR288" s="59"/>
      <c r="AS288" s="59"/>
      <c r="AT288" s="59"/>
      <c r="AU288" s="59"/>
      <c r="AV288" s="59"/>
      <c r="AW288" s="59"/>
      <c r="AX288" s="59"/>
      <c r="AY288" s="59"/>
      <c r="AZ288" s="59"/>
      <c r="BA288" s="59"/>
      <c r="BB288" s="59"/>
      <c r="BC288" s="59"/>
      <c r="BD288" s="59"/>
    </row>
    <row r="289" spans="28:56">
      <c r="AB289" s="59"/>
      <c r="AC289" s="59"/>
      <c r="AD289" s="59"/>
      <c r="AE289" s="59"/>
      <c r="AF289" s="59"/>
      <c r="AG289" s="59"/>
      <c r="AH289" s="59"/>
      <c r="AI289" s="59"/>
      <c r="AJ289" s="59"/>
      <c r="AL289" s="59"/>
      <c r="AM289" s="59"/>
      <c r="AN289" s="59"/>
      <c r="AO289" s="59"/>
      <c r="AP289" s="59"/>
      <c r="AQ289" s="59"/>
      <c r="AR289" s="59"/>
      <c r="AS289" s="59"/>
      <c r="AT289" s="59"/>
      <c r="AU289" s="59"/>
      <c r="AV289" s="59"/>
      <c r="AW289" s="59"/>
      <c r="AX289" s="59"/>
      <c r="AY289" s="59"/>
      <c r="AZ289" s="59"/>
      <c r="BA289" s="59"/>
      <c r="BB289" s="59"/>
      <c r="BC289" s="59"/>
      <c r="BD289" s="59"/>
    </row>
    <row r="290" spans="28:56">
      <c r="AB290" s="59"/>
      <c r="AC290" s="59"/>
      <c r="AD290" s="59"/>
      <c r="AE290" s="59"/>
      <c r="AF290" s="59"/>
      <c r="AG290" s="59"/>
      <c r="AH290" s="59"/>
      <c r="AI290" s="59"/>
      <c r="AJ290" s="59"/>
      <c r="AL290" s="59"/>
      <c r="AM290" s="59"/>
      <c r="AN290" s="59"/>
      <c r="AO290" s="59"/>
      <c r="AP290" s="59"/>
      <c r="AQ290" s="59"/>
      <c r="AR290" s="59"/>
      <c r="AS290" s="59"/>
      <c r="AT290" s="59"/>
      <c r="AU290" s="59"/>
      <c r="AV290" s="59"/>
      <c r="AW290" s="59"/>
      <c r="AX290" s="59"/>
      <c r="AY290" s="59"/>
      <c r="AZ290" s="59"/>
      <c r="BA290" s="59"/>
      <c r="BB290" s="59"/>
      <c r="BC290" s="59"/>
      <c r="BD290" s="59"/>
    </row>
    <row r="291" spans="28:56">
      <c r="AB291" s="59"/>
      <c r="AC291" s="59"/>
      <c r="AD291" s="59"/>
      <c r="AE291" s="59"/>
      <c r="AF291" s="59"/>
      <c r="AG291" s="59"/>
      <c r="AH291" s="59"/>
      <c r="AI291" s="59"/>
      <c r="AJ291" s="59"/>
      <c r="AL291" s="59"/>
      <c r="AM291" s="59"/>
      <c r="AN291" s="59"/>
      <c r="AO291" s="59"/>
      <c r="AP291" s="59"/>
      <c r="AQ291" s="59"/>
      <c r="AR291" s="59"/>
      <c r="AS291" s="59"/>
      <c r="AT291" s="59"/>
      <c r="AU291" s="59"/>
      <c r="AV291" s="59"/>
      <c r="AW291" s="59"/>
      <c r="AX291" s="59"/>
      <c r="AY291" s="59"/>
      <c r="AZ291" s="59"/>
      <c r="BA291" s="59"/>
      <c r="BB291" s="59"/>
      <c r="BC291" s="59"/>
      <c r="BD291" s="59"/>
    </row>
    <row r="292" spans="28:56">
      <c r="AB292" s="59"/>
      <c r="AC292" s="59"/>
      <c r="AD292" s="59"/>
      <c r="AE292" s="59"/>
      <c r="AF292" s="59"/>
      <c r="AG292" s="59"/>
      <c r="AH292" s="59"/>
      <c r="AI292" s="59"/>
      <c r="AJ292" s="59"/>
      <c r="AL292" s="59"/>
      <c r="AM292" s="59"/>
      <c r="AN292" s="59"/>
      <c r="AO292" s="59"/>
      <c r="AP292" s="59"/>
      <c r="AQ292" s="59"/>
      <c r="AR292" s="59"/>
      <c r="AS292" s="59"/>
      <c r="AT292" s="59"/>
      <c r="AU292" s="59"/>
      <c r="AV292" s="59"/>
      <c r="AW292" s="59"/>
      <c r="AX292" s="59"/>
      <c r="AY292" s="59"/>
      <c r="AZ292" s="59"/>
      <c r="BA292" s="59"/>
      <c r="BB292" s="59"/>
      <c r="BC292" s="59"/>
      <c r="BD292" s="59"/>
    </row>
    <row r="293" spans="28:56">
      <c r="AB293" s="59"/>
      <c r="AC293" s="59"/>
      <c r="AD293" s="59"/>
      <c r="AE293" s="59"/>
      <c r="AF293" s="59"/>
      <c r="AG293" s="59"/>
      <c r="AH293" s="59"/>
      <c r="AI293" s="59"/>
      <c r="AJ293" s="59"/>
      <c r="AL293" s="59"/>
      <c r="AM293" s="59"/>
      <c r="AN293" s="59"/>
      <c r="AO293" s="59"/>
      <c r="AP293" s="59"/>
      <c r="AQ293" s="59"/>
      <c r="AR293" s="59"/>
      <c r="AS293" s="59"/>
      <c r="AT293" s="59"/>
      <c r="AU293" s="59"/>
      <c r="AV293" s="59"/>
      <c r="AW293" s="59"/>
      <c r="AX293" s="59"/>
      <c r="AY293" s="59"/>
      <c r="AZ293" s="59"/>
      <c r="BA293" s="59"/>
      <c r="BB293" s="59"/>
      <c r="BC293" s="59"/>
      <c r="BD293" s="59"/>
    </row>
    <row r="294" spans="28:56">
      <c r="AB294" s="59"/>
      <c r="AC294" s="59"/>
      <c r="AD294" s="59"/>
      <c r="AE294" s="59"/>
      <c r="AF294" s="59"/>
      <c r="AG294" s="59"/>
      <c r="AH294" s="59"/>
      <c r="AI294" s="59"/>
      <c r="AJ294" s="59"/>
      <c r="AL294" s="59"/>
      <c r="AM294" s="59"/>
      <c r="AN294" s="59"/>
      <c r="AO294" s="59"/>
      <c r="AP294" s="59"/>
      <c r="AQ294" s="59"/>
      <c r="AR294" s="59"/>
      <c r="AS294" s="59"/>
      <c r="AT294" s="59"/>
      <c r="AU294" s="59"/>
      <c r="AV294" s="59"/>
      <c r="AW294" s="59"/>
      <c r="AX294" s="59"/>
      <c r="AY294" s="59"/>
      <c r="AZ294" s="59"/>
      <c r="BA294" s="59"/>
      <c r="BB294" s="59"/>
      <c r="BC294" s="59"/>
      <c r="BD294" s="59"/>
    </row>
    <row r="295" spans="28:56">
      <c r="AB295" s="59"/>
      <c r="AC295" s="59"/>
      <c r="AD295" s="59"/>
      <c r="AE295" s="59"/>
      <c r="AF295" s="59"/>
      <c r="AG295" s="59"/>
      <c r="AH295" s="59"/>
      <c r="AI295" s="59"/>
      <c r="AJ295" s="59"/>
      <c r="AL295" s="59"/>
      <c r="AM295" s="59"/>
      <c r="AN295" s="59"/>
      <c r="AO295" s="59"/>
      <c r="AP295" s="59"/>
      <c r="AQ295" s="59"/>
      <c r="AR295" s="59"/>
      <c r="AS295" s="59"/>
      <c r="AT295" s="59"/>
      <c r="AU295" s="59"/>
      <c r="AV295" s="59"/>
      <c r="AW295" s="59"/>
      <c r="AX295" s="59"/>
      <c r="AY295" s="59"/>
      <c r="AZ295" s="59"/>
      <c r="BA295" s="59"/>
      <c r="BB295" s="59"/>
      <c r="BC295" s="59"/>
      <c r="BD295" s="59"/>
    </row>
    <row r="296" spans="28:56">
      <c r="AB296" s="59"/>
      <c r="AC296" s="59"/>
      <c r="AD296" s="59"/>
      <c r="AE296" s="59"/>
      <c r="AF296" s="59"/>
      <c r="AG296" s="59"/>
      <c r="AH296" s="59"/>
      <c r="AI296" s="59"/>
      <c r="AJ296" s="59"/>
      <c r="AL296" s="59"/>
      <c r="AM296" s="59"/>
      <c r="AN296" s="59"/>
      <c r="AO296" s="59"/>
      <c r="AP296" s="59"/>
      <c r="AQ296" s="59"/>
      <c r="AR296" s="59"/>
      <c r="AS296" s="59"/>
      <c r="AT296" s="59"/>
      <c r="AU296" s="59"/>
      <c r="AV296" s="59"/>
      <c r="AW296" s="59"/>
      <c r="AX296" s="59"/>
      <c r="AY296" s="59"/>
      <c r="AZ296" s="59"/>
      <c r="BA296" s="59"/>
      <c r="BB296" s="59"/>
      <c r="BC296" s="59"/>
      <c r="BD296" s="59"/>
    </row>
    <row r="297" spans="28:56">
      <c r="AB297" s="59"/>
      <c r="AC297" s="59"/>
      <c r="AD297" s="59"/>
      <c r="AE297" s="59"/>
      <c r="AF297" s="59"/>
      <c r="AG297" s="59"/>
      <c r="AH297" s="59"/>
      <c r="AI297" s="59"/>
      <c r="AJ297" s="59"/>
      <c r="AL297" s="59"/>
      <c r="AM297" s="59"/>
      <c r="AN297" s="59"/>
      <c r="AO297" s="59"/>
      <c r="AP297" s="59"/>
      <c r="AQ297" s="59"/>
      <c r="AR297" s="59"/>
      <c r="AS297" s="59"/>
      <c r="AT297" s="59"/>
      <c r="AU297" s="59"/>
      <c r="AV297" s="59"/>
      <c r="AW297" s="59"/>
      <c r="AX297" s="59"/>
      <c r="AY297" s="59"/>
      <c r="AZ297" s="59"/>
      <c r="BA297" s="59"/>
      <c r="BB297" s="59"/>
      <c r="BC297" s="59"/>
      <c r="BD297" s="59"/>
    </row>
    <row r="298" spans="28:56">
      <c r="AB298" s="59"/>
      <c r="AC298" s="59"/>
      <c r="AD298" s="59"/>
      <c r="AE298" s="59"/>
      <c r="AF298" s="59"/>
      <c r="AG298" s="59"/>
      <c r="AH298" s="59"/>
      <c r="AI298" s="59"/>
      <c r="AJ298" s="59"/>
      <c r="AL298" s="59"/>
      <c r="AM298" s="59"/>
      <c r="AN298" s="59"/>
      <c r="AO298" s="59"/>
      <c r="AP298" s="59"/>
      <c r="AQ298" s="59"/>
      <c r="AR298" s="59"/>
      <c r="AS298" s="59"/>
      <c r="AT298" s="59"/>
      <c r="AU298" s="59"/>
      <c r="AV298" s="59"/>
      <c r="AW298" s="59"/>
      <c r="AX298" s="59"/>
      <c r="AY298" s="59"/>
      <c r="AZ298" s="59"/>
      <c r="BA298" s="59"/>
      <c r="BB298" s="59"/>
      <c r="BC298" s="59"/>
      <c r="BD298" s="59"/>
    </row>
    <row r="299" spans="28:56">
      <c r="AB299" s="59"/>
      <c r="AC299" s="59"/>
      <c r="AD299" s="59"/>
      <c r="AE299" s="59"/>
      <c r="AF299" s="59"/>
      <c r="AG299" s="59"/>
      <c r="AH299" s="59"/>
      <c r="AI299" s="59"/>
      <c r="AJ299" s="59"/>
      <c r="AL299" s="59"/>
      <c r="AM299" s="59"/>
      <c r="AN299" s="59"/>
      <c r="AO299" s="59"/>
      <c r="AP299" s="59"/>
      <c r="AQ299" s="59"/>
      <c r="AR299" s="59"/>
      <c r="AS299" s="59"/>
      <c r="AT299" s="59"/>
      <c r="AU299" s="59"/>
      <c r="AV299" s="59"/>
      <c r="AW299" s="59"/>
      <c r="AX299" s="59"/>
      <c r="AY299" s="59"/>
      <c r="AZ299" s="59"/>
      <c r="BA299" s="59"/>
      <c r="BB299" s="59"/>
      <c r="BC299" s="59"/>
      <c r="BD299" s="59"/>
    </row>
    <row r="300" spans="28:56">
      <c r="AB300" s="59"/>
      <c r="AC300" s="59"/>
      <c r="AD300" s="59"/>
      <c r="AE300" s="59"/>
      <c r="AF300" s="59"/>
      <c r="AG300" s="59"/>
      <c r="AH300" s="59"/>
      <c r="AI300" s="59"/>
      <c r="AJ300" s="59"/>
      <c r="AL300" s="59"/>
      <c r="AM300" s="59"/>
      <c r="AN300" s="59"/>
      <c r="AO300" s="59"/>
      <c r="AP300" s="59"/>
      <c r="AQ300" s="59"/>
      <c r="AR300" s="59"/>
      <c r="AS300" s="59"/>
      <c r="AT300" s="59"/>
      <c r="AU300" s="59"/>
      <c r="AV300" s="59"/>
      <c r="AW300" s="59"/>
      <c r="AX300" s="59"/>
      <c r="AY300" s="59"/>
      <c r="AZ300" s="59"/>
      <c r="BA300" s="59"/>
      <c r="BB300" s="59"/>
      <c r="BC300" s="59"/>
      <c r="BD300" s="59"/>
    </row>
    <row r="301" spans="28:56">
      <c r="AB301" s="59"/>
      <c r="AC301" s="59"/>
      <c r="AD301" s="59"/>
      <c r="AE301" s="59"/>
      <c r="AF301" s="59"/>
      <c r="AG301" s="59"/>
      <c r="AH301" s="59"/>
      <c r="AI301" s="59"/>
      <c r="AJ301" s="59"/>
      <c r="AL301" s="59"/>
      <c r="AM301" s="59"/>
      <c r="AN301" s="59"/>
      <c r="AO301" s="59"/>
      <c r="AP301" s="59"/>
      <c r="AQ301" s="59"/>
      <c r="AR301" s="59"/>
      <c r="AS301" s="59"/>
      <c r="AT301" s="59"/>
      <c r="AU301" s="59"/>
      <c r="AV301" s="59"/>
      <c r="AW301" s="59"/>
      <c r="AX301" s="59"/>
      <c r="AY301" s="59"/>
      <c r="AZ301" s="59"/>
      <c r="BA301" s="59"/>
      <c r="BB301" s="59"/>
      <c r="BC301" s="59"/>
      <c r="BD301" s="59"/>
    </row>
    <row r="302" spans="28:56">
      <c r="AB302" s="59"/>
      <c r="AC302" s="59"/>
      <c r="AD302" s="59"/>
      <c r="AE302" s="59"/>
      <c r="AF302" s="59"/>
      <c r="AG302" s="59"/>
      <c r="AH302" s="59"/>
      <c r="AI302" s="59"/>
      <c r="AJ302" s="59"/>
      <c r="AL302" s="59"/>
      <c r="AM302" s="59"/>
      <c r="AN302" s="59"/>
      <c r="AO302" s="59"/>
      <c r="AP302" s="59"/>
      <c r="AQ302" s="59"/>
      <c r="AR302" s="59"/>
      <c r="AS302" s="59"/>
      <c r="AT302" s="59"/>
      <c r="AU302" s="59"/>
      <c r="AV302" s="59"/>
      <c r="AW302" s="59"/>
      <c r="AX302" s="59"/>
      <c r="AY302" s="59"/>
      <c r="AZ302" s="59"/>
      <c r="BA302" s="59"/>
      <c r="BB302" s="59"/>
      <c r="BC302" s="59"/>
      <c r="BD302" s="59"/>
    </row>
    <row r="303" spans="28:56">
      <c r="AB303" s="59"/>
      <c r="AC303" s="59"/>
      <c r="AD303" s="59"/>
      <c r="AE303" s="59"/>
      <c r="AF303" s="59"/>
      <c r="AG303" s="59"/>
      <c r="AH303" s="59"/>
      <c r="AI303" s="59"/>
      <c r="AJ303" s="59"/>
      <c r="AL303" s="59"/>
      <c r="AM303" s="59"/>
      <c r="AN303" s="59"/>
      <c r="AO303" s="59"/>
      <c r="AP303" s="59"/>
      <c r="AQ303" s="59"/>
      <c r="AR303" s="59"/>
      <c r="AS303" s="59"/>
      <c r="AT303" s="59"/>
      <c r="AU303" s="59"/>
      <c r="AV303" s="59"/>
      <c r="AW303" s="59"/>
      <c r="AX303" s="59"/>
      <c r="AY303" s="59"/>
      <c r="AZ303" s="59"/>
      <c r="BA303" s="59"/>
      <c r="BB303" s="59"/>
      <c r="BC303" s="59"/>
      <c r="BD303" s="59"/>
    </row>
    <row r="304" spans="28:56">
      <c r="AB304" s="59"/>
      <c r="AC304" s="59"/>
      <c r="AD304" s="59"/>
      <c r="AE304" s="59"/>
      <c r="AF304" s="59"/>
      <c r="AG304" s="59"/>
      <c r="AH304" s="59"/>
      <c r="AI304" s="59"/>
      <c r="AJ304" s="59"/>
      <c r="AL304" s="59"/>
      <c r="AM304" s="59"/>
      <c r="AN304" s="59"/>
      <c r="AO304" s="59"/>
      <c r="AP304" s="59"/>
      <c r="AQ304" s="59"/>
      <c r="AR304" s="59"/>
      <c r="AS304" s="59"/>
      <c r="AT304" s="59"/>
      <c r="AU304" s="59"/>
      <c r="AV304" s="59"/>
      <c r="AW304" s="59"/>
      <c r="AX304" s="59"/>
      <c r="AY304" s="59"/>
      <c r="AZ304" s="59"/>
      <c r="BA304" s="59"/>
      <c r="BB304" s="59"/>
      <c r="BC304" s="59"/>
      <c r="BD304" s="59"/>
    </row>
    <row r="305" spans="28:56">
      <c r="AB305" s="59"/>
      <c r="AC305" s="59"/>
      <c r="AD305" s="59"/>
      <c r="AE305" s="59"/>
      <c r="AF305" s="59"/>
      <c r="AG305" s="59"/>
      <c r="AH305" s="59"/>
      <c r="AI305" s="59"/>
      <c r="AJ305" s="59"/>
      <c r="AL305" s="59"/>
      <c r="AM305" s="59"/>
      <c r="AN305" s="59"/>
      <c r="AO305" s="59"/>
      <c r="AP305" s="59"/>
      <c r="AQ305" s="59"/>
      <c r="AR305" s="59"/>
      <c r="AS305" s="59"/>
      <c r="AT305" s="59"/>
      <c r="AU305" s="59"/>
      <c r="AV305" s="59"/>
      <c r="AW305" s="59"/>
      <c r="AX305" s="59"/>
      <c r="AY305" s="59"/>
      <c r="AZ305" s="59"/>
      <c r="BA305" s="59"/>
      <c r="BB305" s="59"/>
      <c r="BC305" s="59"/>
      <c r="BD305" s="59"/>
    </row>
    <row r="306" spans="28:56">
      <c r="AB306" s="59"/>
      <c r="AC306" s="59"/>
      <c r="AD306" s="59"/>
      <c r="AE306" s="59"/>
      <c r="AF306" s="59"/>
      <c r="AG306" s="59"/>
      <c r="AH306" s="59"/>
      <c r="AI306" s="59"/>
      <c r="AJ306" s="59"/>
      <c r="AL306" s="59"/>
      <c r="AM306" s="59"/>
      <c r="AN306" s="59"/>
      <c r="AO306" s="59"/>
      <c r="AP306" s="59"/>
      <c r="AQ306" s="59"/>
      <c r="AR306" s="59"/>
      <c r="AS306" s="59"/>
      <c r="AT306" s="59"/>
      <c r="AU306" s="59"/>
      <c r="AV306" s="59"/>
      <c r="AW306" s="59"/>
      <c r="AX306" s="59"/>
      <c r="AY306" s="59"/>
      <c r="AZ306" s="59"/>
      <c r="BA306" s="59"/>
      <c r="BB306" s="59"/>
      <c r="BC306" s="59"/>
      <c r="BD306" s="59"/>
    </row>
    <row r="307" spans="28:56">
      <c r="AB307" s="59"/>
      <c r="AC307" s="59"/>
      <c r="AD307" s="59"/>
      <c r="AE307" s="59"/>
      <c r="AF307" s="59"/>
      <c r="AG307" s="59"/>
      <c r="AH307" s="59"/>
      <c r="AI307" s="59"/>
      <c r="AJ307" s="59"/>
      <c r="AL307" s="59"/>
      <c r="AM307" s="59"/>
      <c r="AN307" s="59"/>
      <c r="AO307" s="59"/>
      <c r="AP307" s="59"/>
      <c r="AQ307" s="59"/>
      <c r="AR307" s="59"/>
      <c r="AS307" s="59"/>
      <c r="AT307" s="59"/>
      <c r="AU307" s="59"/>
      <c r="AV307" s="59"/>
      <c r="AW307" s="59"/>
      <c r="AX307" s="59"/>
      <c r="AY307" s="59"/>
      <c r="AZ307" s="59"/>
      <c r="BA307" s="59"/>
      <c r="BB307" s="59"/>
      <c r="BC307" s="59"/>
      <c r="BD307" s="59"/>
    </row>
    <row r="308" spans="28:56">
      <c r="AB308" s="59"/>
      <c r="AC308" s="59"/>
      <c r="AD308" s="59"/>
      <c r="AE308" s="59"/>
      <c r="AF308" s="59"/>
      <c r="AG308" s="59"/>
      <c r="AH308" s="59"/>
      <c r="AI308" s="59"/>
      <c r="AJ308" s="59"/>
      <c r="AL308" s="59"/>
      <c r="AM308" s="59"/>
      <c r="AN308" s="59"/>
      <c r="AO308" s="59"/>
      <c r="AP308" s="59"/>
      <c r="AQ308" s="59"/>
      <c r="AR308" s="59"/>
      <c r="AS308" s="59"/>
      <c r="AT308" s="59"/>
      <c r="AU308" s="59"/>
      <c r="AV308" s="59"/>
      <c r="AW308" s="59"/>
      <c r="AX308" s="59"/>
      <c r="AY308" s="59"/>
      <c r="AZ308" s="59"/>
      <c r="BA308" s="59"/>
      <c r="BB308" s="59"/>
      <c r="BC308" s="59"/>
      <c r="BD308" s="59"/>
    </row>
    <row r="309" spans="28:56">
      <c r="AB309" s="59"/>
      <c r="AC309" s="59"/>
      <c r="AD309" s="59"/>
      <c r="AE309" s="59"/>
      <c r="AF309" s="59"/>
      <c r="AG309" s="59"/>
      <c r="AH309" s="59"/>
      <c r="AI309" s="59"/>
      <c r="AJ309" s="59"/>
      <c r="AL309" s="59"/>
      <c r="AM309" s="59"/>
      <c r="AN309" s="59"/>
      <c r="AO309" s="59"/>
      <c r="AP309" s="59"/>
      <c r="AQ309" s="59"/>
      <c r="AR309" s="59"/>
      <c r="AS309" s="59"/>
      <c r="AT309" s="59"/>
      <c r="AU309" s="59"/>
      <c r="AV309" s="59"/>
      <c r="AW309" s="59"/>
      <c r="AX309" s="59"/>
      <c r="AY309" s="59"/>
      <c r="AZ309" s="59"/>
      <c r="BA309" s="59"/>
      <c r="BB309" s="59"/>
      <c r="BC309" s="59"/>
      <c r="BD309" s="59"/>
    </row>
    <row r="310" spans="28:56">
      <c r="AB310" s="59"/>
      <c r="AC310" s="59"/>
      <c r="AD310" s="59"/>
      <c r="AE310" s="59"/>
      <c r="AF310" s="59"/>
      <c r="AG310" s="59"/>
      <c r="AH310" s="59"/>
      <c r="AI310" s="59"/>
      <c r="AJ310" s="59"/>
      <c r="AL310" s="59"/>
      <c r="AM310" s="59"/>
      <c r="AN310" s="59"/>
      <c r="AO310" s="59"/>
      <c r="AP310" s="59"/>
      <c r="AQ310" s="59"/>
      <c r="AR310" s="59"/>
      <c r="AS310" s="59"/>
      <c r="AT310" s="59"/>
      <c r="AU310" s="59"/>
      <c r="AV310" s="59"/>
      <c r="AW310" s="59"/>
      <c r="AX310" s="59"/>
      <c r="AY310" s="59"/>
      <c r="AZ310" s="59"/>
      <c r="BA310" s="59"/>
      <c r="BB310" s="59"/>
      <c r="BC310" s="59"/>
      <c r="BD310" s="59"/>
    </row>
    <row r="311" spans="28:56">
      <c r="AB311" s="59"/>
      <c r="AC311" s="59"/>
      <c r="AD311" s="59"/>
      <c r="AE311" s="59"/>
      <c r="AF311" s="59"/>
      <c r="AG311" s="59"/>
      <c r="AH311" s="59"/>
      <c r="AI311" s="59"/>
      <c r="AJ311" s="59"/>
      <c r="AL311" s="59"/>
      <c r="AM311" s="59"/>
      <c r="AN311" s="59"/>
      <c r="AO311" s="59"/>
      <c r="AP311" s="59"/>
      <c r="AQ311" s="59"/>
      <c r="AR311" s="59"/>
      <c r="AS311" s="59"/>
      <c r="AT311" s="59"/>
      <c r="AU311" s="59"/>
      <c r="AV311" s="59"/>
      <c r="AW311" s="59"/>
      <c r="AX311" s="59"/>
      <c r="AY311" s="59"/>
      <c r="AZ311" s="59"/>
      <c r="BA311" s="59"/>
      <c r="BB311" s="59"/>
      <c r="BC311" s="59"/>
      <c r="BD311" s="59"/>
    </row>
    <row r="312" spans="28:56">
      <c r="AB312" s="59"/>
      <c r="AC312" s="59"/>
      <c r="AD312" s="59"/>
      <c r="AE312" s="59"/>
      <c r="AF312" s="59"/>
      <c r="AG312" s="59"/>
      <c r="AH312" s="59"/>
      <c r="AI312" s="59"/>
      <c r="AJ312" s="59"/>
      <c r="AL312" s="59"/>
      <c r="AM312" s="59"/>
      <c r="AN312" s="59"/>
      <c r="AO312" s="59"/>
      <c r="AP312" s="59"/>
      <c r="AQ312" s="59"/>
      <c r="AR312" s="59"/>
      <c r="AS312" s="59"/>
      <c r="AT312" s="59"/>
      <c r="AU312" s="59"/>
      <c r="AV312" s="59"/>
      <c r="AW312" s="59"/>
      <c r="AX312" s="59"/>
      <c r="AY312" s="59"/>
      <c r="AZ312" s="59"/>
      <c r="BA312" s="59"/>
      <c r="BB312" s="59"/>
      <c r="BC312" s="59"/>
      <c r="BD312" s="59"/>
    </row>
    <row r="313" spans="28:56">
      <c r="AB313" s="59"/>
      <c r="AC313" s="59"/>
      <c r="AD313" s="59"/>
      <c r="AE313" s="59"/>
      <c r="AF313" s="59"/>
      <c r="AG313" s="59"/>
      <c r="AH313" s="59"/>
      <c r="AI313" s="59"/>
      <c r="AJ313" s="59"/>
      <c r="AL313" s="59"/>
      <c r="AM313" s="59"/>
      <c r="AN313" s="59"/>
      <c r="AO313" s="59"/>
      <c r="AP313" s="59"/>
      <c r="AQ313" s="59"/>
      <c r="AR313" s="59"/>
      <c r="AS313" s="59"/>
      <c r="AT313" s="59"/>
      <c r="AU313" s="59"/>
      <c r="AV313" s="59"/>
      <c r="AW313" s="59"/>
      <c r="AX313" s="59"/>
      <c r="AY313" s="59"/>
      <c r="AZ313" s="59"/>
      <c r="BA313" s="59"/>
      <c r="BB313" s="59"/>
      <c r="BC313" s="59"/>
      <c r="BD313" s="59"/>
    </row>
    <row r="314" spans="28:56">
      <c r="AB314" s="59"/>
      <c r="AC314" s="59"/>
      <c r="AD314" s="59"/>
      <c r="AE314" s="59"/>
      <c r="AF314" s="59"/>
      <c r="AG314" s="59"/>
      <c r="AH314" s="59"/>
      <c r="AI314" s="59"/>
      <c r="AJ314" s="59"/>
      <c r="AL314" s="59"/>
      <c r="AM314" s="59"/>
      <c r="AN314" s="59"/>
      <c r="AO314" s="59"/>
      <c r="AP314" s="59"/>
      <c r="AQ314" s="59"/>
      <c r="AR314" s="59"/>
      <c r="AS314" s="59"/>
      <c r="AT314" s="59"/>
      <c r="AU314" s="59"/>
      <c r="AV314" s="59"/>
      <c r="AW314" s="59"/>
      <c r="AX314" s="59"/>
      <c r="AY314" s="59"/>
      <c r="AZ314" s="59"/>
      <c r="BA314" s="59"/>
      <c r="BB314" s="59"/>
      <c r="BC314" s="59"/>
      <c r="BD314" s="59"/>
    </row>
    <row r="315" spans="28:56">
      <c r="AB315" s="59"/>
      <c r="AC315" s="59"/>
      <c r="AD315" s="59"/>
      <c r="AE315" s="59"/>
      <c r="AF315" s="59"/>
      <c r="AG315" s="59"/>
      <c r="AH315" s="59"/>
      <c r="AI315" s="59"/>
      <c r="AJ315" s="59"/>
      <c r="AL315" s="59"/>
      <c r="AM315" s="59"/>
      <c r="AN315" s="59"/>
      <c r="AO315" s="59"/>
      <c r="AP315" s="59"/>
      <c r="AQ315" s="59"/>
      <c r="AR315" s="59"/>
      <c r="AS315" s="59"/>
      <c r="AT315" s="59"/>
      <c r="AU315" s="59"/>
      <c r="AV315" s="59"/>
      <c r="AW315" s="59"/>
      <c r="AX315" s="59"/>
      <c r="AY315" s="59"/>
      <c r="AZ315" s="59"/>
      <c r="BA315" s="59"/>
      <c r="BB315" s="59"/>
      <c r="BC315" s="59"/>
      <c r="BD315" s="59"/>
    </row>
    <row r="316" spans="28:56">
      <c r="AB316" s="59"/>
      <c r="AC316" s="59"/>
      <c r="AD316" s="59"/>
      <c r="AE316" s="59"/>
      <c r="AF316" s="59"/>
      <c r="AG316" s="59"/>
      <c r="AH316" s="59"/>
      <c r="AI316" s="59"/>
      <c r="AJ316" s="59"/>
      <c r="AL316" s="59"/>
      <c r="AM316" s="59"/>
      <c r="AN316" s="59"/>
      <c r="AO316" s="59"/>
      <c r="AP316" s="59"/>
      <c r="AQ316" s="59"/>
      <c r="AR316" s="59"/>
      <c r="AS316" s="59"/>
      <c r="AT316" s="59"/>
      <c r="AU316" s="59"/>
      <c r="AV316" s="59"/>
      <c r="AW316" s="59"/>
      <c r="AX316" s="59"/>
      <c r="AY316" s="59"/>
      <c r="AZ316" s="59"/>
      <c r="BA316" s="59"/>
      <c r="BB316" s="59"/>
      <c r="BC316" s="59"/>
      <c r="BD316" s="59"/>
    </row>
    <row r="317" spans="28:56">
      <c r="AB317" s="59"/>
      <c r="AC317" s="59"/>
      <c r="AD317" s="59"/>
      <c r="AE317" s="59"/>
      <c r="AF317" s="59"/>
      <c r="AG317" s="59"/>
      <c r="AH317" s="59"/>
      <c r="AI317" s="59"/>
      <c r="AJ317" s="59"/>
      <c r="AL317" s="59"/>
      <c r="AM317" s="59"/>
      <c r="AN317" s="59"/>
      <c r="AO317" s="59"/>
      <c r="AP317" s="59"/>
      <c r="AQ317" s="59"/>
      <c r="AR317" s="59"/>
      <c r="AS317" s="59"/>
      <c r="AT317" s="59"/>
      <c r="AU317" s="59"/>
      <c r="AV317" s="59"/>
      <c r="AW317" s="59"/>
      <c r="AX317" s="59"/>
      <c r="AY317" s="59"/>
      <c r="AZ317" s="59"/>
      <c r="BA317" s="59"/>
      <c r="BB317" s="59"/>
      <c r="BC317" s="59"/>
      <c r="BD317" s="59"/>
    </row>
    <row r="318" spans="28:56">
      <c r="AB318" s="59"/>
      <c r="AC318" s="59"/>
      <c r="AD318" s="59"/>
      <c r="AE318" s="59"/>
      <c r="AF318" s="59"/>
      <c r="AG318" s="59"/>
      <c r="AH318" s="59"/>
      <c r="AI318" s="59"/>
      <c r="AJ318" s="59"/>
      <c r="AL318" s="59"/>
      <c r="AM318" s="59"/>
      <c r="AN318" s="59"/>
      <c r="AO318" s="59"/>
      <c r="AP318" s="59"/>
      <c r="AQ318" s="59"/>
      <c r="AR318" s="59"/>
      <c r="AS318" s="59"/>
      <c r="AT318" s="59"/>
      <c r="AU318" s="59"/>
      <c r="AV318" s="59"/>
      <c r="AW318" s="59"/>
      <c r="AX318" s="59"/>
      <c r="AY318" s="59"/>
      <c r="AZ318" s="59"/>
      <c r="BA318" s="59"/>
      <c r="BB318" s="59"/>
      <c r="BC318" s="59"/>
      <c r="BD318" s="59"/>
    </row>
    <row r="319" spans="28:56">
      <c r="AB319" s="59"/>
      <c r="AC319" s="59"/>
      <c r="AD319" s="59"/>
      <c r="AE319" s="59"/>
      <c r="AF319" s="59"/>
      <c r="AG319" s="59"/>
      <c r="AH319" s="59"/>
      <c r="AI319" s="59"/>
      <c r="AJ319" s="59"/>
      <c r="AL319" s="59"/>
      <c r="AM319" s="59"/>
      <c r="AN319" s="59"/>
      <c r="AO319" s="59"/>
      <c r="AP319" s="59"/>
      <c r="AQ319" s="59"/>
      <c r="AR319" s="59"/>
      <c r="AS319" s="59"/>
      <c r="AT319" s="59"/>
      <c r="AU319" s="59"/>
      <c r="AV319" s="59"/>
      <c r="AW319" s="59"/>
      <c r="AX319" s="59"/>
      <c r="AY319" s="59"/>
      <c r="AZ319" s="59"/>
      <c r="BA319" s="59"/>
      <c r="BB319" s="59"/>
      <c r="BC319" s="59"/>
      <c r="BD319" s="59"/>
    </row>
    <row r="320" spans="28:56">
      <c r="AB320" s="59"/>
      <c r="AC320" s="59"/>
      <c r="AD320" s="59"/>
      <c r="AE320" s="59"/>
      <c r="AF320" s="59"/>
      <c r="AG320" s="59"/>
      <c r="AH320" s="59"/>
      <c r="AI320" s="59"/>
      <c r="AJ320" s="59"/>
      <c r="AL320" s="59"/>
      <c r="AM320" s="59"/>
      <c r="AN320" s="59"/>
      <c r="AO320" s="59"/>
      <c r="AP320" s="59"/>
      <c r="AQ320" s="59"/>
      <c r="AR320" s="59"/>
      <c r="AS320" s="59"/>
      <c r="AT320" s="59"/>
      <c r="AU320" s="59"/>
      <c r="AV320" s="59"/>
      <c r="AW320" s="59"/>
      <c r="AX320" s="59"/>
      <c r="AY320" s="59"/>
      <c r="AZ320" s="59"/>
      <c r="BA320" s="59"/>
      <c r="BB320" s="59"/>
      <c r="BC320" s="59"/>
      <c r="BD320" s="59"/>
    </row>
    <row r="321" spans="28:56">
      <c r="AB321" s="59"/>
      <c r="AC321" s="59"/>
      <c r="AD321" s="59"/>
      <c r="AE321" s="59"/>
      <c r="AF321" s="59"/>
      <c r="AG321" s="59"/>
      <c r="AH321" s="59"/>
      <c r="AI321" s="59"/>
      <c r="AJ321" s="59"/>
      <c r="AL321" s="59"/>
      <c r="AM321" s="59"/>
      <c r="AN321" s="59"/>
      <c r="AO321" s="59"/>
      <c r="AP321" s="59"/>
      <c r="AQ321" s="59"/>
      <c r="AR321" s="59"/>
      <c r="AS321" s="59"/>
      <c r="AT321" s="59"/>
      <c r="AU321" s="59"/>
      <c r="AV321" s="59"/>
      <c r="AW321" s="59"/>
      <c r="AX321" s="59"/>
      <c r="AY321" s="59"/>
      <c r="AZ321" s="59"/>
      <c r="BA321" s="59"/>
      <c r="BB321" s="59"/>
      <c r="BC321" s="59"/>
      <c r="BD321" s="59"/>
    </row>
    <row r="322" spans="28:56">
      <c r="AB322" s="59"/>
      <c r="AC322" s="59"/>
      <c r="AD322" s="59"/>
      <c r="AE322" s="59"/>
      <c r="AF322" s="59"/>
      <c r="AG322" s="59"/>
      <c r="AH322" s="59"/>
      <c r="AI322" s="59"/>
      <c r="AJ322" s="59"/>
      <c r="AL322" s="59"/>
      <c r="AM322" s="59"/>
      <c r="AN322" s="59"/>
      <c r="AO322" s="59"/>
      <c r="AP322" s="59"/>
      <c r="AQ322" s="59"/>
      <c r="AR322" s="59"/>
      <c r="AS322" s="59"/>
      <c r="AT322" s="59"/>
      <c r="AU322" s="59"/>
      <c r="AV322" s="59"/>
      <c r="AW322" s="59"/>
      <c r="AX322" s="59"/>
      <c r="AY322" s="59"/>
      <c r="AZ322" s="59"/>
      <c r="BA322" s="59"/>
      <c r="BB322" s="59"/>
      <c r="BC322" s="59"/>
      <c r="BD322" s="59"/>
    </row>
    <row r="323" spans="28:56">
      <c r="AB323" s="59"/>
      <c r="AC323" s="59"/>
      <c r="AD323" s="59"/>
      <c r="AE323" s="59"/>
      <c r="AF323" s="59"/>
      <c r="AG323" s="59"/>
      <c r="AH323" s="59"/>
      <c r="AI323" s="59"/>
      <c r="AJ323" s="59"/>
      <c r="AL323" s="59"/>
      <c r="AM323" s="59"/>
      <c r="AN323" s="59"/>
      <c r="AO323" s="59"/>
      <c r="AP323" s="59"/>
      <c r="AQ323" s="59"/>
      <c r="AR323" s="59"/>
      <c r="AS323" s="59"/>
      <c r="AT323" s="59"/>
      <c r="AU323" s="59"/>
      <c r="AV323" s="59"/>
      <c r="AW323" s="59"/>
      <c r="AX323" s="59"/>
      <c r="AY323" s="59"/>
      <c r="AZ323" s="59"/>
      <c r="BA323" s="59"/>
      <c r="BB323" s="59"/>
      <c r="BC323" s="59"/>
      <c r="BD323" s="59"/>
    </row>
    <row r="324" spans="28:56">
      <c r="AB324" s="59"/>
      <c r="AC324" s="59"/>
      <c r="AD324" s="59"/>
      <c r="AE324" s="59"/>
      <c r="AF324" s="59"/>
      <c r="AG324" s="59"/>
      <c r="AH324" s="59"/>
      <c r="AI324" s="59"/>
      <c r="AJ324" s="59"/>
      <c r="AL324" s="59"/>
      <c r="AM324" s="59"/>
      <c r="AN324" s="59"/>
      <c r="AO324" s="59"/>
      <c r="AP324" s="59"/>
      <c r="AQ324" s="59"/>
      <c r="AR324" s="59"/>
      <c r="AS324" s="59"/>
      <c r="AT324" s="59"/>
      <c r="AU324" s="59"/>
      <c r="AV324" s="59"/>
      <c r="AW324" s="59"/>
      <c r="AX324" s="59"/>
      <c r="AY324" s="59"/>
      <c r="AZ324" s="59"/>
      <c r="BA324" s="59"/>
      <c r="BB324" s="59"/>
      <c r="BC324" s="59"/>
      <c r="BD324" s="59"/>
    </row>
    <row r="325" spans="28:56">
      <c r="AB325" s="59"/>
      <c r="AC325" s="59"/>
      <c r="AD325" s="59"/>
      <c r="AE325" s="59"/>
      <c r="AF325" s="59"/>
      <c r="AG325" s="59"/>
      <c r="AH325" s="59"/>
      <c r="AI325" s="59"/>
      <c r="AJ325" s="59"/>
      <c r="AL325" s="59"/>
      <c r="AM325" s="59"/>
      <c r="AN325" s="59"/>
      <c r="AO325" s="59"/>
      <c r="AP325" s="59"/>
      <c r="AQ325" s="59"/>
      <c r="AR325" s="59"/>
      <c r="AS325" s="59"/>
      <c r="AT325" s="59"/>
      <c r="AU325" s="59"/>
      <c r="AV325" s="59"/>
      <c r="AW325" s="59"/>
      <c r="AX325" s="59"/>
      <c r="AY325" s="59"/>
      <c r="AZ325" s="59"/>
      <c r="BA325" s="59"/>
      <c r="BB325" s="59"/>
      <c r="BC325" s="59"/>
      <c r="BD325" s="59"/>
    </row>
    <row r="326" spans="28:56">
      <c r="AB326" s="59"/>
      <c r="AC326" s="59"/>
      <c r="AD326" s="59"/>
      <c r="AE326" s="59"/>
      <c r="AF326" s="59"/>
      <c r="AG326" s="59"/>
      <c r="AH326" s="59"/>
      <c r="AI326" s="59"/>
      <c r="AJ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</row>
    <row r="327" spans="28:56">
      <c r="AB327" s="59"/>
      <c r="AC327" s="59"/>
      <c r="AD327" s="59"/>
      <c r="AE327" s="59"/>
      <c r="AF327" s="59"/>
      <c r="AG327" s="59"/>
      <c r="AH327" s="59"/>
      <c r="AI327" s="59"/>
      <c r="AJ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</row>
    <row r="328" spans="28:56">
      <c r="AB328" s="59"/>
      <c r="AC328" s="59"/>
      <c r="AD328" s="59"/>
      <c r="AE328" s="59"/>
      <c r="AF328" s="59"/>
      <c r="AG328" s="59"/>
      <c r="AH328" s="59"/>
      <c r="AI328" s="59"/>
      <c r="AJ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</row>
    <row r="329" spans="28:56">
      <c r="AB329" s="59"/>
      <c r="AC329" s="59"/>
      <c r="AD329" s="59"/>
      <c r="AE329" s="59"/>
      <c r="AF329" s="59"/>
      <c r="AG329" s="59"/>
      <c r="AH329" s="59"/>
      <c r="AI329" s="59"/>
      <c r="AJ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</row>
    <row r="330" spans="28:56">
      <c r="AB330" s="59"/>
      <c r="AC330" s="59"/>
      <c r="AD330" s="59"/>
      <c r="AE330" s="59"/>
      <c r="AF330" s="59"/>
      <c r="AG330" s="59"/>
      <c r="AH330" s="59"/>
      <c r="AI330" s="59"/>
      <c r="AJ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</row>
    <row r="331" spans="28:56">
      <c r="AB331" s="59"/>
      <c r="AC331" s="59"/>
      <c r="AD331" s="59"/>
      <c r="AE331" s="59"/>
      <c r="AF331" s="59"/>
      <c r="AG331" s="59"/>
      <c r="AH331" s="59"/>
      <c r="AI331" s="59"/>
      <c r="AJ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</row>
    <row r="332" spans="28:56">
      <c r="AB332" s="59"/>
      <c r="AC332" s="59"/>
      <c r="AD332" s="59"/>
      <c r="AE332" s="59"/>
      <c r="AF332" s="59"/>
      <c r="AG332" s="59"/>
      <c r="AH332" s="59"/>
      <c r="AI332" s="59"/>
      <c r="AJ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</row>
    <row r="333" spans="28:56">
      <c r="AB333" s="59"/>
      <c r="AC333" s="59"/>
      <c r="AD333" s="59"/>
      <c r="AE333" s="59"/>
      <c r="AF333" s="59"/>
      <c r="AG333" s="59"/>
      <c r="AH333" s="59"/>
      <c r="AI333" s="59"/>
      <c r="AJ333" s="59"/>
      <c r="AL333" s="59"/>
      <c r="AM333" s="59"/>
      <c r="AN333" s="59"/>
      <c r="AO333" s="59"/>
      <c r="AP333" s="59"/>
      <c r="AQ333" s="59"/>
      <c r="AR333" s="59"/>
      <c r="AS333" s="59"/>
      <c r="AT333" s="59"/>
      <c r="AU333" s="59"/>
      <c r="AV333" s="59"/>
      <c r="AW333" s="59"/>
      <c r="AX333" s="59"/>
      <c r="AY333" s="59"/>
      <c r="AZ333" s="59"/>
      <c r="BA333" s="59"/>
      <c r="BB333" s="59"/>
      <c r="BC333" s="59"/>
      <c r="BD333" s="59"/>
    </row>
    <row r="334" spans="28:56">
      <c r="AB334" s="59"/>
      <c r="AC334" s="59"/>
      <c r="AD334" s="59"/>
      <c r="AE334" s="59"/>
      <c r="AF334" s="59"/>
      <c r="AG334" s="59"/>
      <c r="AH334" s="59"/>
      <c r="AI334" s="59"/>
      <c r="AJ334" s="59"/>
      <c r="AL334" s="59"/>
      <c r="AM334" s="59"/>
      <c r="AN334" s="59"/>
      <c r="AO334" s="59"/>
      <c r="AP334" s="59"/>
      <c r="AQ334" s="59"/>
      <c r="AR334" s="59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</row>
    <row r="335" spans="28:56">
      <c r="AB335" s="59"/>
      <c r="AC335" s="59"/>
      <c r="AD335" s="59"/>
      <c r="AE335" s="59"/>
      <c r="AF335" s="59"/>
      <c r="AG335" s="59"/>
      <c r="AH335" s="59"/>
      <c r="AI335" s="59"/>
      <c r="AJ335" s="59"/>
      <c r="AL335" s="59"/>
      <c r="AM335" s="59"/>
      <c r="AN335" s="59"/>
      <c r="AO335" s="59"/>
      <c r="AP335" s="59"/>
      <c r="AQ335" s="59"/>
      <c r="AR335" s="59"/>
      <c r="AS335" s="59"/>
      <c r="AT335" s="59"/>
      <c r="AU335" s="59"/>
      <c r="AV335" s="59"/>
      <c r="AW335" s="59"/>
      <c r="AX335" s="59"/>
      <c r="AY335" s="59"/>
      <c r="AZ335" s="59"/>
      <c r="BA335" s="59"/>
      <c r="BB335" s="59"/>
      <c r="BC335" s="59"/>
      <c r="BD335" s="59"/>
    </row>
    <row r="336" spans="28:56">
      <c r="AB336" s="59"/>
      <c r="AC336" s="59"/>
      <c r="AD336" s="59"/>
      <c r="AE336" s="59"/>
      <c r="AF336" s="59"/>
      <c r="AG336" s="59"/>
      <c r="AH336" s="59"/>
      <c r="AI336" s="59"/>
      <c r="AJ336" s="59"/>
      <c r="AL336" s="59"/>
      <c r="AM336" s="59"/>
      <c r="AN336" s="59"/>
      <c r="AO336" s="59"/>
      <c r="AP336" s="59"/>
      <c r="AQ336" s="59"/>
      <c r="AR336" s="59"/>
      <c r="AS336" s="59"/>
      <c r="AT336" s="59"/>
      <c r="AU336" s="59"/>
      <c r="AV336" s="59"/>
      <c r="AW336" s="59"/>
      <c r="AX336" s="59"/>
      <c r="AY336" s="59"/>
      <c r="AZ336" s="59"/>
      <c r="BA336" s="59"/>
      <c r="BB336" s="59"/>
      <c r="BC336" s="59"/>
      <c r="BD336" s="59"/>
    </row>
    <row r="337" spans="28:56">
      <c r="AB337" s="59"/>
      <c r="AC337" s="59"/>
      <c r="AD337" s="59"/>
      <c r="AE337" s="59"/>
      <c r="AF337" s="59"/>
      <c r="AG337" s="59"/>
      <c r="AH337" s="59"/>
      <c r="AI337" s="59"/>
      <c r="AJ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</row>
    <row r="338" spans="28:56">
      <c r="AB338" s="59"/>
      <c r="AC338" s="59"/>
      <c r="AD338" s="59"/>
      <c r="AE338" s="59"/>
      <c r="AF338" s="59"/>
      <c r="AG338" s="59"/>
      <c r="AH338" s="59"/>
      <c r="AI338" s="59"/>
      <c r="AJ338" s="59"/>
      <c r="AL338" s="59"/>
      <c r="AM338" s="59"/>
      <c r="AN338" s="59"/>
      <c r="AO338" s="59"/>
      <c r="AP338" s="59"/>
      <c r="AQ338" s="59"/>
      <c r="AR338" s="59"/>
      <c r="AS338" s="59"/>
      <c r="AT338" s="59"/>
      <c r="AU338" s="59"/>
      <c r="AV338" s="59"/>
      <c r="AW338" s="59"/>
      <c r="AX338" s="59"/>
      <c r="AY338" s="59"/>
      <c r="AZ338" s="59"/>
      <c r="BA338" s="59"/>
      <c r="BB338" s="59"/>
      <c r="BC338" s="59"/>
      <c r="BD338" s="59"/>
    </row>
    <row r="339" spans="28:56">
      <c r="AB339" s="59"/>
      <c r="AC339" s="59"/>
      <c r="AD339" s="59"/>
      <c r="AE339" s="59"/>
      <c r="AF339" s="59"/>
      <c r="AG339" s="59"/>
      <c r="AH339" s="59"/>
      <c r="AI339" s="59"/>
      <c r="AJ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</row>
    <row r="340" spans="28:56">
      <c r="AB340" s="59"/>
      <c r="AC340" s="59"/>
      <c r="AD340" s="59"/>
      <c r="AE340" s="59"/>
      <c r="AF340" s="59"/>
      <c r="AG340" s="59"/>
      <c r="AH340" s="59"/>
      <c r="AI340" s="59"/>
      <c r="AJ340" s="59"/>
      <c r="AL340" s="59"/>
      <c r="AM340" s="59"/>
      <c r="AN340" s="59"/>
      <c r="AO340" s="59"/>
      <c r="AP340" s="59"/>
      <c r="AQ340" s="59"/>
      <c r="AR340" s="59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</row>
    <row r="341" spans="28:56">
      <c r="AB341" s="59"/>
      <c r="AC341" s="59"/>
      <c r="AD341" s="59"/>
      <c r="AE341" s="59"/>
      <c r="AF341" s="59"/>
      <c r="AG341" s="59"/>
      <c r="AH341" s="59"/>
      <c r="AI341" s="59"/>
      <c r="AJ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</row>
    <row r="342" spans="28:56">
      <c r="AB342" s="59"/>
      <c r="AC342" s="59"/>
      <c r="AD342" s="59"/>
      <c r="AE342" s="59"/>
      <c r="AF342" s="59"/>
      <c r="AG342" s="59"/>
      <c r="AH342" s="59"/>
      <c r="AI342" s="59"/>
      <c r="AJ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</row>
    <row r="343" spans="28:56">
      <c r="AB343" s="59"/>
      <c r="AC343" s="59"/>
      <c r="AD343" s="59"/>
      <c r="AE343" s="59"/>
      <c r="AF343" s="59"/>
      <c r="AG343" s="59"/>
      <c r="AH343" s="59"/>
      <c r="AI343" s="59"/>
      <c r="AJ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</row>
    <row r="344" spans="28:56">
      <c r="AB344" s="59"/>
      <c r="AC344" s="59"/>
      <c r="AD344" s="59"/>
      <c r="AE344" s="59"/>
      <c r="AF344" s="59"/>
      <c r="AG344" s="59"/>
      <c r="AH344" s="59"/>
      <c r="AI344" s="59"/>
      <c r="AJ344" s="59"/>
      <c r="AL344" s="59"/>
      <c r="AM344" s="59"/>
      <c r="AN344" s="59"/>
      <c r="AO344" s="59"/>
      <c r="AP344" s="59"/>
      <c r="AQ344" s="59"/>
      <c r="AR344" s="59"/>
      <c r="AS344" s="59"/>
      <c r="AT344" s="59"/>
      <c r="AU344" s="59"/>
      <c r="AV344" s="59"/>
      <c r="AW344" s="59"/>
      <c r="AX344" s="59"/>
      <c r="AY344" s="59"/>
      <c r="AZ344" s="59"/>
      <c r="BA344" s="59"/>
      <c r="BB344" s="59"/>
      <c r="BC344" s="59"/>
      <c r="BD344" s="59"/>
    </row>
    <row r="345" spans="28:56">
      <c r="AB345" s="59"/>
      <c r="AC345" s="59"/>
      <c r="AD345" s="59"/>
      <c r="AE345" s="59"/>
      <c r="AF345" s="59"/>
      <c r="AG345" s="59"/>
      <c r="AH345" s="59"/>
      <c r="AI345" s="59"/>
      <c r="AJ345" s="59"/>
      <c r="AL345" s="59"/>
      <c r="AM345" s="59"/>
      <c r="AN345" s="59"/>
      <c r="AO345" s="59"/>
      <c r="AP345" s="59"/>
      <c r="AQ345" s="59"/>
      <c r="AR345" s="59"/>
      <c r="AS345" s="59"/>
      <c r="AT345" s="59"/>
      <c r="AU345" s="59"/>
      <c r="AV345" s="59"/>
      <c r="AW345" s="59"/>
      <c r="AX345" s="59"/>
      <c r="AY345" s="59"/>
      <c r="AZ345" s="59"/>
      <c r="BA345" s="59"/>
      <c r="BB345" s="59"/>
      <c r="BC345" s="59"/>
      <c r="BD345" s="59"/>
    </row>
    <row r="346" spans="28:56">
      <c r="AB346" s="59"/>
      <c r="AC346" s="59"/>
      <c r="AD346" s="59"/>
      <c r="AE346" s="59"/>
      <c r="AF346" s="59"/>
      <c r="AG346" s="59"/>
      <c r="AH346" s="59"/>
      <c r="AI346" s="59"/>
      <c r="AJ346" s="59"/>
      <c r="AL346" s="59"/>
      <c r="AM346" s="59"/>
      <c r="AN346" s="59"/>
      <c r="AO346" s="59"/>
      <c r="AP346" s="59"/>
      <c r="AQ346" s="59"/>
      <c r="AR346" s="59"/>
      <c r="AS346" s="59"/>
      <c r="AT346" s="59"/>
      <c r="AU346" s="59"/>
      <c r="AV346" s="59"/>
      <c r="AW346" s="59"/>
      <c r="AX346" s="59"/>
      <c r="AY346" s="59"/>
      <c r="AZ346" s="59"/>
      <c r="BA346" s="59"/>
      <c r="BB346" s="59"/>
      <c r="BC346" s="59"/>
      <c r="BD346" s="59"/>
    </row>
    <row r="347" spans="28:56">
      <c r="AB347" s="59"/>
      <c r="AC347" s="59"/>
      <c r="AD347" s="59"/>
      <c r="AE347" s="59"/>
      <c r="AF347" s="59"/>
      <c r="AG347" s="59"/>
      <c r="AH347" s="59"/>
      <c r="AI347" s="59"/>
      <c r="AJ347" s="59"/>
      <c r="AL347" s="59"/>
      <c r="AM347" s="59"/>
      <c r="AN347" s="59"/>
      <c r="AO347" s="59"/>
      <c r="AP347" s="59"/>
      <c r="AQ347" s="59"/>
      <c r="AR347" s="59"/>
      <c r="AS347" s="59"/>
      <c r="AT347" s="59"/>
      <c r="AU347" s="59"/>
      <c r="AV347" s="59"/>
      <c r="AW347" s="59"/>
      <c r="AX347" s="59"/>
      <c r="AY347" s="59"/>
      <c r="AZ347" s="59"/>
      <c r="BA347" s="59"/>
      <c r="BB347" s="59"/>
      <c r="BC347" s="59"/>
      <c r="BD347" s="59"/>
    </row>
    <row r="348" spans="28:56">
      <c r="AB348" s="59"/>
      <c r="AC348" s="59"/>
      <c r="AD348" s="59"/>
      <c r="AE348" s="59"/>
      <c r="AF348" s="59"/>
      <c r="AG348" s="59"/>
      <c r="AH348" s="59"/>
      <c r="AI348" s="59"/>
      <c r="AJ348" s="59"/>
      <c r="AL348" s="59"/>
      <c r="AM348" s="59"/>
      <c r="AN348" s="59"/>
      <c r="AO348" s="59"/>
      <c r="AP348" s="59"/>
      <c r="AQ348" s="59"/>
      <c r="AR348" s="59"/>
      <c r="AS348" s="59"/>
      <c r="AT348" s="59"/>
      <c r="AU348" s="59"/>
      <c r="AV348" s="59"/>
      <c r="AW348" s="59"/>
      <c r="AX348" s="59"/>
      <c r="AY348" s="59"/>
      <c r="AZ348" s="59"/>
      <c r="BA348" s="59"/>
      <c r="BB348" s="59"/>
      <c r="BC348" s="59"/>
      <c r="BD348" s="59"/>
    </row>
    <row r="349" spans="28:56">
      <c r="AB349" s="59"/>
      <c r="AC349" s="59"/>
      <c r="AD349" s="59"/>
      <c r="AE349" s="59"/>
      <c r="AF349" s="59"/>
      <c r="AG349" s="59"/>
      <c r="AH349" s="59"/>
      <c r="AI349" s="59"/>
      <c r="AJ349" s="59"/>
      <c r="AL349" s="59"/>
      <c r="AM349" s="59"/>
      <c r="AN349" s="59"/>
      <c r="AO349" s="59"/>
      <c r="AP349" s="59"/>
      <c r="AQ349" s="59"/>
      <c r="AR349" s="59"/>
      <c r="AS349" s="59"/>
      <c r="AT349" s="59"/>
      <c r="AU349" s="59"/>
      <c r="AV349" s="59"/>
      <c r="AW349" s="59"/>
      <c r="AX349" s="59"/>
      <c r="AY349" s="59"/>
      <c r="AZ349" s="59"/>
      <c r="BA349" s="59"/>
      <c r="BB349" s="59"/>
      <c r="BC349" s="59"/>
      <c r="BD349" s="59"/>
    </row>
    <row r="350" spans="28:56">
      <c r="AB350" s="59"/>
      <c r="AC350" s="59"/>
      <c r="AD350" s="59"/>
      <c r="AE350" s="59"/>
      <c r="AF350" s="59"/>
      <c r="AG350" s="59"/>
      <c r="AH350" s="59"/>
      <c r="AI350" s="59"/>
      <c r="AJ350" s="59"/>
      <c r="AL350" s="59"/>
      <c r="AM350" s="59"/>
      <c r="AN350" s="59"/>
      <c r="AO350" s="59"/>
      <c r="AP350" s="59"/>
      <c r="AQ350" s="59"/>
      <c r="AR350" s="59"/>
      <c r="AS350" s="59"/>
      <c r="AT350" s="59"/>
      <c r="AU350" s="59"/>
      <c r="AV350" s="59"/>
      <c r="AW350" s="59"/>
      <c r="AX350" s="59"/>
      <c r="AY350" s="59"/>
      <c r="AZ350" s="59"/>
      <c r="BA350" s="59"/>
      <c r="BB350" s="59"/>
      <c r="BC350" s="59"/>
      <c r="BD350" s="59"/>
    </row>
    <row r="351" spans="28:56">
      <c r="AB351" s="59"/>
      <c r="AC351" s="59"/>
      <c r="AD351" s="59"/>
      <c r="AE351" s="59"/>
      <c r="AF351" s="59"/>
      <c r="AG351" s="59"/>
      <c r="AH351" s="59"/>
      <c r="AI351" s="59"/>
      <c r="AJ351" s="59"/>
      <c r="AL351" s="59"/>
      <c r="AM351" s="59"/>
      <c r="AN351" s="59"/>
      <c r="AO351" s="59"/>
      <c r="AP351" s="59"/>
      <c r="AQ351" s="59"/>
      <c r="AR351" s="59"/>
      <c r="AS351" s="59"/>
      <c r="AT351" s="59"/>
      <c r="AU351" s="59"/>
      <c r="AV351" s="59"/>
      <c r="AW351" s="59"/>
      <c r="AX351" s="59"/>
      <c r="AY351" s="59"/>
      <c r="AZ351" s="59"/>
      <c r="BA351" s="59"/>
      <c r="BB351" s="59"/>
      <c r="BC351" s="59"/>
      <c r="BD351" s="59"/>
    </row>
    <row r="352" spans="28:56">
      <c r="AB352" s="59"/>
      <c r="AC352" s="59"/>
      <c r="AD352" s="59"/>
      <c r="AE352" s="59"/>
      <c r="AF352" s="59"/>
      <c r="AG352" s="59"/>
      <c r="AH352" s="59"/>
      <c r="AI352" s="59"/>
      <c r="AJ352" s="59"/>
      <c r="AL352" s="59"/>
      <c r="AM352" s="59"/>
      <c r="AN352" s="59"/>
      <c r="AO352" s="59"/>
      <c r="AP352" s="59"/>
      <c r="AQ352" s="59"/>
      <c r="AR352" s="59"/>
      <c r="AS352" s="59"/>
      <c r="AT352" s="59"/>
      <c r="AU352" s="59"/>
      <c r="AV352" s="59"/>
      <c r="AW352" s="59"/>
      <c r="AX352" s="59"/>
      <c r="AY352" s="59"/>
      <c r="AZ352" s="59"/>
      <c r="BA352" s="59"/>
      <c r="BB352" s="59"/>
      <c r="BC352" s="59"/>
      <c r="BD352" s="59"/>
    </row>
    <row r="353" spans="28:56">
      <c r="AB353" s="59"/>
      <c r="AC353" s="59"/>
      <c r="AD353" s="59"/>
      <c r="AE353" s="59"/>
      <c r="AF353" s="59"/>
      <c r="AG353" s="59"/>
      <c r="AH353" s="59"/>
      <c r="AI353" s="59"/>
      <c r="AJ353" s="59"/>
      <c r="AL353" s="59"/>
      <c r="AM353" s="59"/>
      <c r="AN353" s="59"/>
      <c r="AO353" s="59"/>
      <c r="AP353" s="59"/>
      <c r="AQ353" s="59"/>
      <c r="AR353" s="59"/>
      <c r="AS353" s="59"/>
      <c r="AT353" s="59"/>
      <c r="AU353" s="59"/>
      <c r="AV353" s="59"/>
      <c r="AW353" s="59"/>
      <c r="AX353" s="59"/>
      <c r="AY353" s="59"/>
      <c r="AZ353" s="59"/>
      <c r="BA353" s="59"/>
      <c r="BB353" s="59"/>
      <c r="BC353" s="59"/>
      <c r="BD353" s="59"/>
    </row>
    <row r="354" spans="28:56">
      <c r="AB354" s="59"/>
      <c r="AC354" s="59"/>
      <c r="AD354" s="59"/>
      <c r="AE354" s="59"/>
      <c r="AF354" s="59"/>
      <c r="AG354" s="59"/>
      <c r="AH354" s="59"/>
      <c r="AI354" s="59"/>
      <c r="AJ354" s="59"/>
      <c r="AL354" s="59"/>
      <c r="AM354" s="59"/>
      <c r="AN354" s="59"/>
      <c r="AO354" s="59"/>
      <c r="AP354" s="59"/>
      <c r="AQ354" s="59"/>
      <c r="AR354" s="59"/>
      <c r="AS354" s="59"/>
      <c r="AT354" s="59"/>
      <c r="AU354" s="59"/>
      <c r="AV354" s="59"/>
      <c r="AW354" s="59"/>
      <c r="AX354" s="59"/>
      <c r="AY354" s="59"/>
      <c r="AZ354" s="59"/>
      <c r="BA354" s="59"/>
      <c r="BB354" s="59"/>
      <c r="BC354" s="59"/>
      <c r="BD354" s="59"/>
    </row>
    <row r="355" spans="28:56">
      <c r="AB355" s="59"/>
      <c r="AC355" s="59"/>
      <c r="AD355" s="59"/>
      <c r="AE355" s="59"/>
      <c r="AF355" s="59"/>
      <c r="AG355" s="59"/>
      <c r="AH355" s="59"/>
      <c r="AI355" s="59"/>
      <c r="AJ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</row>
    <row r="356" spans="28:56">
      <c r="AB356" s="59"/>
      <c r="AC356" s="59"/>
      <c r="AD356" s="59"/>
      <c r="AE356" s="59"/>
      <c r="AF356" s="59"/>
      <c r="AG356" s="59"/>
      <c r="AH356" s="59"/>
      <c r="AI356" s="59"/>
      <c r="AJ356" s="59"/>
      <c r="AL356" s="59"/>
      <c r="AM356" s="59"/>
      <c r="AN356" s="59"/>
      <c r="AO356" s="59"/>
      <c r="AP356" s="59"/>
      <c r="AQ356" s="59"/>
      <c r="AR356" s="59"/>
      <c r="AS356" s="59"/>
      <c r="AT356" s="59"/>
      <c r="AU356" s="59"/>
      <c r="AV356" s="59"/>
      <c r="AW356" s="59"/>
      <c r="AX356" s="59"/>
      <c r="AY356" s="59"/>
      <c r="AZ356" s="59"/>
      <c r="BA356" s="59"/>
      <c r="BB356" s="59"/>
      <c r="BC356" s="59"/>
      <c r="BD356" s="59"/>
    </row>
    <row r="357" spans="28:56">
      <c r="AB357" s="59"/>
      <c r="AC357" s="59"/>
      <c r="AD357" s="59"/>
      <c r="AE357" s="59"/>
      <c r="AF357" s="59"/>
      <c r="AG357" s="59"/>
      <c r="AH357" s="59"/>
      <c r="AI357" s="59"/>
      <c r="AJ357" s="59"/>
      <c r="AL357" s="59"/>
      <c r="AM357" s="59"/>
      <c r="AN357" s="59"/>
      <c r="AO357" s="59"/>
      <c r="AP357" s="59"/>
      <c r="AQ357" s="59"/>
      <c r="AR357" s="59"/>
      <c r="AS357" s="59"/>
      <c r="AT357" s="59"/>
      <c r="AU357" s="59"/>
      <c r="AV357" s="59"/>
      <c r="AW357" s="59"/>
      <c r="AX357" s="59"/>
      <c r="AY357" s="59"/>
      <c r="AZ357" s="59"/>
      <c r="BA357" s="59"/>
      <c r="BB357" s="59"/>
      <c r="BC357" s="59"/>
      <c r="BD357" s="59"/>
    </row>
    <row r="358" spans="28:56">
      <c r="AB358" s="59"/>
      <c r="AC358" s="59"/>
      <c r="AD358" s="59"/>
      <c r="AE358" s="59"/>
      <c r="AF358" s="59"/>
      <c r="AG358" s="59"/>
      <c r="AH358" s="59"/>
      <c r="AI358" s="59"/>
      <c r="AJ358" s="59"/>
      <c r="AL358" s="59"/>
      <c r="AM358" s="59"/>
      <c r="AN358" s="59"/>
      <c r="AO358" s="59"/>
      <c r="AP358" s="59"/>
      <c r="AQ358" s="59"/>
      <c r="AR358" s="59"/>
      <c r="AS358" s="59"/>
      <c r="AT358" s="59"/>
      <c r="AU358" s="59"/>
      <c r="AV358" s="59"/>
      <c r="AW358" s="59"/>
      <c r="AX358" s="59"/>
      <c r="AY358" s="59"/>
      <c r="AZ358" s="59"/>
      <c r="BA358" s="59"/>
      <c r="BB358" s="59"/>
      <c r="BC358" s="59"/>
      <c r="BD358" s="59"/>
    </row>
    <row r="359" spans="28:56">
      <c r="AB359" s="59"/>
      <c r="AC359" s="59"/>
      <c r="AD359" s="59"/>
      <c r="AE359" s="59"/>
      <c r="AF359" s="59"/>
      <c r="AG359" s="59"/>
      <c r="AH359" s="59"/>
      <c r="AI359" s="59"/>
      <c r="AJ359" s="59"/>
      <c r="AL359" s="59"/>
      <c r="AM359" s="59"/>
      <c r="AN359" s="59"/>
      <c r="AO359" s="59"/>
      <c r="AP359" s="59"/>
      <c r="AQ359" s="59"/>
      <c r="AR359" s="59"/>
      <c r="AS359" s="59"/>
      <c r="AT359" s="59"/>
      <c r="AU359" s="59"/>
      <c r="AV359" s="59"/>
      <c r="AW359" s="59"/>
      <c r="AX359" s="59"/>
      <c r="AY359" s="59"/>
      <c r="AZ359" s="59"/>
      <c r="BA359" s="59"/>
      <c r="BB359" s="59"/>
      <c r="BC359" s="59"/>
      <c r="BD359" s="59"/>
    </row>
    <row r="360" spans="28:56">
      <c r="AB360" s="59"/>
      <c r="AC360" s="59"/>
      <c r="AD360" s="59"/>
      <c r="AE360" s="59"/>
      <c r="AF360" s="59"/>
      <c r="AG360" s="59"/>
      <c r="AH360" s="59"/>
      <c r="AI360" s="59"/>
      <c r="AJ360" s="59"/>
      <c r="AL360" s="59"/>
      <c r="AM360" s="59"/>
      <c r="AN360" s="59"/>
      <c r="AO360" s="59"/>
      <c r="AP360" s="59"/>
      <c r="AQ360" s="59"/>
      <c r="AR360" s="59"/>
      <c r="AS360" s="59"/>
      <c r="AT360" s="59"/>
      <c r="AU360" s="59"/>
      <c r="AV360" s="59"/>
      <c r="AW360" s="59"/>
      <c r="AX360" s="59"/>
      <c r="AY360" s="59"/>
      <c r="AZ360" s="59"/>
      <c r="BA360" s="59"/>
      <c r="BB360" s="59"/>
      <c r="BC360" s="59"/>
      <c r="BD360" s="59"/>
    </row>
    <row r="361" spans="28:56">
      <c r="AB361" s="59"/>
      <c r="AC361" s="59"/>
      <c r="AD361" s="59"/>
      <c r="AE361" s="59"/>
      <c r="AF361" s="59"/>
      <c r="AG361" s="59"/>
      <c r="AH361" s="59"/>
      <c r="AI361" s="59"/>
      <c r="AJ361" s="59"/>
      <c r="AL361" s="59"/>
      <c r="AM361" s="59"/>
      <c r="AN361" s="59"/>
      <c r="AO361" s="59"/>
      <c r="AP361" s="59"/>
      <c r="AQ361" s="59"/>
      <c r="AR361" s="59"/>
      <c r="AS361" s="59"/>
      <c r="AT361" s="59"/>
      <c r="AU361" s="59"/>
      <c r="AV361" s="59"/>
      <c r="AW361" s="59"/>
      <c r="AX361" s="59"/>
      <c r="AY361" s="59"/>
      <c r="AZ361" s="59"/>
      <c r="BA361" s="59"/>
      <c r="BB361" s="59"/>
      <c r="BC361" s="59"/>
      <c r="BD361" s="59"/>
    </row>
    <row r="362" spans="28:56">
      <c r="AB362" s="59"/>
      <c r="AC362" s="59"/>
      <c r="AD362" s="59"/>
      <c r="AE362" s="59"/>
      <c r="AF362" s="59"/>
      <c r="AG362" s="59"/>
      <c r="AH362" s="59"/>
      <c r="AI362" s="59"/>
      <c r="AJ362" s="59"/>
      <c r="AL362" s="59"/>
      <c r="AM362" s="59"/>
      <c r="AN362" s="59"/>
      <c r="AO362" s="59"/>
      <c r="AP362" s="59"/>
      <c r="AQ362" s="59"/>
      <c r="AR362" s="59"/>
      <c r="AS362" s="59"/>
      <c r="AT362" s="59"/>
      <c r="AU362" s="59"/>
      <c r="AV362" s="59"/>
      <c r="AW362" s="59"/>
      <c r="AX362" s="59"/>
      <c r="AY362" s="59"/>
      <c r="AZ362" s="59"/>
      <c r="BA362" s="59"/>
      <c r="BB362" s="59"/>
      <c r="BC362" s="59"/>
      <c r="BD362" s="59"/>
    </row>
    <row r="363" spans="28:56">
      <c r="AB363" s="59"/>
      <c r="AC363" s="59"/>
      <c r="AD363" s="59"/>
      <c r="AE363" s="59"/>
      <c r="AF363" s="59"/>
      <c r="AG363" s="59"/>
      <c r="AH363" s="59"/>
      <c r="AI363" s="59"/>
      <c r="AJ363" s="59"/>
      <c r="AL363" s="59"/>
      <c r="AM363" s="59"/>
      <c r="AN363" s="59"/>
      <c r="AO363" s="59"/>
      <c r="AP363" s="59"/>
      <c r="AQ363" s="59"/>
      <c r="AR363" s="59"/>
      <c r="AS363" s="59"/>
      <c r="AT363" s="59"/>
      <c r="AU363" s="59"/>
      <c r="AV363" s="59"/>
      <c r="AW363" s="59"/>
      <c r="AX363" s="59"/>
      <c r="AY363" s="59"/>
      <c r="AZ363" s="59"/>
      <c r="BA363" s="59"/>
      <c r="BB363" s="59"/>
      <c r="BC363" s="59"/>
      <c r="BD363" s="59"/>
    </row>
    <row r="364" spans="28:56">
      <c r="AB364" s="59"/>
      <c r="AC364" s="59"/>
      <c r="AD364" s="59"/>
      <c r="AE364" s="59"/>
      <c r="AF364" s="59"/>
      <c r="AG364" s="59"/>
      <c r="AH364" s="59"/>
      <c r="AI364" s="59"/>
      <c r="AJ364" s="59"/>
      <c r="AL364" s="59"/>
      <c r="AM364" s="59"/>
      <c r="AN364" s="59"/>
      <c r="AO364" s="59"/>
      <c r="AP364" s="59"/>
      <c r="AQ364" s="59"/>
      <c r="AR364" s="59"/>
      <c r="AS364" s="59"/>
      <c r="AT364" s="59"/>
      <c r="AU364" s="59"/>
      <c r="AV364" s="59"/>
      <c r="AW364" s="59"/>
      <c r="AX364" s="59"/>
      <c r="AY364" s="59"/>
      <c r="AZ364" s="59"/>
      <c r="BA364" s="59"/>
      <c r="BB364" s="59"/>
      <c r="BC364" s="59"/>
      <c r="BD364" s="59"/>
    </row>
    <row r="365" spans="28:56">
      <c r="AB365" s="59"/>
      <c r="AC365" s="59"/>
      <c r="AD365" s="59"/>
      <c r="AE365" s="59"/>
      <c r="AF365" s="59"/>
      <c r="AG365" s="59"/>
      <c r="AH365" s="59"/>
      <c r="AI365" s="59"/>
      <c r="AJ365" s="59"/>
      <c r="AL365" s="59"/>
      <c r="AM365" s="59"/>
      <c r="AN365" s="59"/>
      <c r="AO365" s="59"/>
      <c r="AP365" s="59"/>
      <c r="AQ365" s="59"/>
      <c r="AR365" s="59"/>
      <c r="AS365" s="59"/>
      <c r="AT365" s="59"/>
      <c r="AU365" s="59"/>
      <c r="AV365" s="59"/>
      <c r="AW365" s="59"/>
      <c r="AX365" s="59"/>
      <c r="AY365" s="59"/>
      <c r="AZ365" s="59"/>
      <c r="BA365" s="59"/>
      <c r="BB365" s="59"/>
      <c r="BC365" s="59"/>
      <c r="BD365" s="59"/>
    </row>
    <row r="366" spans="28:56">
      <c r="AB366" s="59"/>
      <c r="AC366" s="59"/>
      <c r="AD366" s="59"/>
      <c r="AE366" s="59"/>
      <c r="AF366" s="59"/>
      <c r="AG366" s="59"/>
      <c r="AH366" s="59"/>
      <c r="AI366" s="59"/>
      <c r="AJ366" s="59"/>
      <c r="AL366" s="59"/>
      <c r="AM366" s="59"/>
      <c r="AN366" s="59"/>
      <c r="AO366" s="59"/>
      <c r="AP366" s="59"/>
      <c r="AQ366" s="59"/>
      <c r="AR366" s="59"/>
      <c r="AS366" s="59"/>
      <c r="AT366" s="59"/>
      <c r="AU366" s="59"/>
      <c r="AV366" s="59"/>
      <c r="AW366" s="59"/>
      <c r="AX366" s="59"/>
      <c r="AY366" s="59"/>
      <c r="AZ366" s="59"/>
      <c r="BA366" s="59"/>
      <c r="BB366" s="59"/>
      <c r="BC366" s="59"/>
      <c r="BD366" s="59"/>
    </row>
    <row r="367" spans="28:56">
      <c r="AB367" s="59"/>
      <c r="AC367" s="59"/>
      <c r="AD367" s="59"/>
      <c r="AE367" s="59"/>
      <c r="AF367" s="59"/>
      <c r="AG367" s="59"/>
      <c r="AH367" s="59"/>
      <c r="AI367" s="59"/>
      <c r="AJ367" s="59"/>
      <c r="AL367" s="59"/>
      <c r="AM367" s="59"/>
      <c r="AN367" s="59"/>
      <c r="AO367" s="59"/>
      <c r="AP367" s="59"/>
      <c r="AQ367" s="59"/>
      <c r="AR367" s="59"/>
      <c r="AS367" s="59"/>
      <c r="AT367" s="59"/>
      <c r="AU367" s="59"/>
      <c r="AV367" s="59"/>
      <c r="AW367" s="59"/>
      <c r="AX367" s="59"/>
      <c r="AY367" s="59"/>
      <c r="AZ367" s="59"/>
      <c r="BA367" s="59"/>
      <c r="BB367" s="59"/>
      <c r="BC367" s="59"/>
      <c r="BD367" s="59"/>
    </row>
    <row r="368" spans="28:56">
      <c r="AB368" s="59"/>
      <c r="AC368" s="59"/>
      <c r="AD368" s="59"/>
      <c r="AE368" s="59"/>
      <c r="AF368" s="59"/>
      <c r="AG368" s="59"/>
      <c r="AH368" s="59"/>
      <c r="AI368" s="59"/>
      <c r="AJ368" s="59"/>
      <c r="AL368" s="59"/>
      <c r="AM368" s="59"/>
      <c r="AN368" s="59"/>
      <c r="AO368" s="59"/>
      <c r="AP368" s="59"/>
      <c r="AQ368" s="59"/>
      <c r="AR368" s="59"/>
      <c r="AS368" s="59"/>
      <c r="AT368" s="59"/>
      <c r="AU368" s="59"/>
      <c r="AV368" s="59"/>
      <c r="AW368" s="59"/>
      <c r="AX368" s="59"/>
      <c r="AY368" s="59"/>
      <c r="AZ368" s="59"/>
      <c r="BA368" s="59"/>
      <c r="BB368" s="59"/>
      <c r="BC368" s="59"/>
      <c r="BD368" s="59"/>
    </row>
    <row r="369" spans="28:56">
      <c r="AB369" s="59"/>
      <c r="AC369" s="59"/>
      <c r="AD369" s="59"/>
      <c r="AE369" s="59"/>
      <c r="AF369" s="59"/>
      <c r="AG369" s="59"/>
      <c r="AH369" s="59"/>
      <c r="AI369" s="59"/>
      <c r="AJ369" s="59"/>
      <c r="AL369" s="59"/>
      <c r="AM369" s="59"/>
      <c r="AN369" s="59"/>
      <c r="AO369" s="59"/>
      <c r="AP369" s="59"/>
      <c r="AQ369" s="59"/>
      <c r="AR369" s="59"/>
      <c r="AS369" s="59"/>
      <c r="AT369" s="59"/>
      <c r="AU369" s="59"/>
      <c r="AV369" s="59"/>
      <c r="AW369" s="59"/>
      <c r="AX369" s="59"/>
      <c r="AY369" s="59"/>
      <c r="AZ369" s="59"/>
      <c r="BA369" s="59"/>
      <c r="BB369" s="59"/>
      <c r="BC369" s="59"/>
      <c r="BD369" s="59"/>
    </row>
    <row r="370" spans="28:56">
      <c r="AB370" s="59"/>
      <c r="AC370" s="59"/>
      <c r="AD370" s="59"/>
      <c r="AE370" s="59"/>
      <c r="AF370" s="59"/>
      <c r="AG370" s="59"/>
      <c r="AH370" s="59"/>
      <c r="AI370" s="59"/>
      <c r="AJ370" s="59"/>
      <c r="AL370" s="59"/>
      <c r="AM370" s="59"/>
      <c r="AN370" s="59"/>
      <c r="AO370" s="59"/>
      <c r="AP370" s="59"/>
      <c r="AQ370" s="59"/>
      <c r="AR370" s="59"/>
      <c r="AS370" s="59"/>
      <c r="AT370" s="59"/>
      <c r="AU370" s="59"/>
      <c r="AV370" s="59"/>
      <c r="AW370" s="59"/>
      <c r="AX370" s="59"/>
      <c r="AY370" s="59"/>
      <c r="AZ370" s="59"/>
      <c r="BA370" s="59"/>
      <c r="BB370" s="59"/>
      <c r="BC370" s="59"/>
      <c r="BD370" s="59"/>
    </row>
    <row r="371" spans="28:56">
      <c r="AB371" s="59"/>
      <c r="AC371" s="59"/>
      <c r="AD371" s="59"/>
      <c r="AE371" s="59"/>
      <c r="AF371" s="59"/>
      <c r="AG371" s="59"/>
      <c r="AH371" s="59"/>
      <c r="AI371" s="59"/>
      <c r="AJ371" s="59"/>
      <c r="AL371" s="59"/>
      <c r="AM371" s="59"/>
      <c r="AN371" s="59"/>
      <c r="AO371" s="59"/>
      <c r="AP371" s="59"/>
      <c r="AQ371" s="59"/>
      <c r="AR371" s="59"/>
      <c r="AS371" s="59"/>
      <c r="AT371" s="59"/>
      <c r="AU371" s="59"/>
      <c r="AV371" s="59"/>
      <c r="AW371" s="59"/>
      <c r="AX371" s="59"/>
      <c r="AY371" s="59"/>
      <c r="AZ371" s="59"/>
      <c r="BA371" s="59"/>
      <c r="BB371" s="59"/>
      <c r="BC371" s="59"/>
      <c r="BD371" s="59"/>
    </row>
    <row r="372" spans="28:56">
      <c r="AB372" s="59"/>
      <c r="AC372" s="59"/>
      <c r="AD372" s="59"/>
      <c r="AE372" s="59"/>
      <c r="AF372" s="59"/>
      <c r="AG372" s="59"/>
      <c r="AH372" s="59"/>
      <c r="AI372" s="59"/>
      <c r="AJ372" s="59"/>
      <c r="AL372" s="59"/>
      <c r="AM372" s="59"/>
      <c r="AN372" s="59"/>
      <c r="AO372" s="59"/>
      <c r="AP372" s="59"/>
      <c r="AQ372" s="59"/>
      <c r="AR372" s="59"/>
      <c r="AS372" s="59"/>
      <c r="AT372" s="59"/>
      <c r="AU372" s="59"/>
      <c r="AV372" s="59"/>
      <c r="AW372" s="59"/>
      <c r="AX372" s="59"/>
      <c r="AY372" s="59"/>
      <c r="AZ372" s="59"/>
      <c r="BA372" s="59"/>
      <c r="BB372" s="59"/>
      <c r="BC372" s="59"/>
      <c r="BD372" s="59"/>
    </row>
    <row r="373" spans="28:56">
      <c r="AB373" s="59"/>
      <c r="AC373" s="59"/>
      <c r="AD373" s="59"/>
      <c r="AE373" s="59"/>
      <c r="AF373" s="59"/>
      <c r="AG373" s="59"/>
      <c r="AH373" s="59"/>
      <c r="AI373" s="59"/>
      <c r="AJ373" s="59"/>
      <c r="AL373" s="59"/>
      <c r="AM373" s="59"/>
      <c r="AN373" s="59"/>
      <c r="AO373" s="59"/>
      <c r="AP373" s="59"/>
      <c r="AQ373" s="59"/>
      <c r="AR373" s="59"/>
      <c r="AS373" s="59"/>
      <c r="AT373" s="59"/>
      <c r="AU373" s="59"/>
      <c r="AV373" s="59"/>
      <c r="AW373" s="59"/>
      <c r="AX373" s="59"/>
      <c r="AY373" s="59"/>
      <c r="AZ373" s="59"/>
      <c r="BA373" s="59"/>
      <c r="BB373" s="59"/>
      <c r="BC373" s="59"/>
      <c r="BD373" s="59"/>
    </row>
    <row r="374" spans="28:56">
      <c r="AB374" s="59"/>
      <c r="AC374" s="59"/>
      <c r="AD374" s="59"/>
      <c r="AE374" s="59"/>
      <c r="AF374" s="59"/>
      <c r="AG374" s="59"/>
      <c r="AH374" s="59"/>
      <c r="AI374" s="59"/>
      <c r="AJ374" s="59"/>
      <c r="AL374" s="59"/>
      <c r="AM374" s="59"/>
      <c r="AN374" s="59"/>
      <c r="AO374" s="59"/>
      <c r="AP374" s="59"/>
      <c r="AQ374" s="59"/>
      <c r="AR374" s="59"/>
      <c r="AS374" s="59"/>
      <c r="AT374" s="59"/>
      <c r="AU374" s="59"/>
      <c r="AV374" s="59"/>
      <c r="AW374" s="59"/>
      <c r="AX374" s="59"/>
      <c r="AY374" s="59"/>
      <c r="AZ374" s="59"/>
      <c r="BA374" s="59"/>
      <c r="BB374" s="59"/>
      <c r="BC374" s="59"/>
      <c r="BD374" s="59"/>
    </row>
    <row r="375" spans="28:56">
      <c r="AB375" s="59"/>
      <c r="AC375" s="59"/>
      <c r="AD375" s="59"/>
      <c r="AE375" s="59"/>
      <c r="AF375" s="59"/>
      <c r="AG375" s="59"/>
      <c r="AH375" s="59"/>
      <c r="AI375" s="59"/>
      <c r="AJ375" s="59"/>
      <c r="AL375" s="59"/>
      <c r="AM375" s="59"/>
      <c r="AN375" s="59"/>
      <c r="AO375" s="59"/>
      <c r="AP375" s="59"/>
      <c r="AQ375" s="59"/>
      <c r="AR375" s="59"/>
      <c r="AS375" s="59"/>
      <c r="AT375" s="59"/>
      <c r="AU375" s="59"/>
      <c r="AV375" s="59"/>
      <c r="AW375" s="59"/>
      <c r="AX375" s="59"/>
      <c r="AY375" s="59"/>
      <c r="AZ375" s="59"/>
      <c r="BA375" s="59"/>
      <c r="BB375" s="59"/>
      <c r="BC375" s="59"/>
      <c r="BD375" s="59"/>
    </row>
    <row r="376" spans="28:56">
      <c r="AB376" s="59"/>
      <c r="AC376" s="59"/>
      <c r="AD376" s="59"/>
      <c r="AE376" s="59"/>
      <c r="AF376" s="59"/>
      <c r="AG376" s="59"/>
      <c r="AH376" s="59"/>
      <c r="AI376" s="59"/>
      <c r="AJ376" s="59"/>
      <c r="AL376" s="59"/>
      <c r="AM376" s="59"/>
      <c r="AN376" s="59"/>
      <c r="AO376" s="59"/>
      <c r="AP376" s="59"/>
      <c r="AQ376" s="59"/>
      <c r="AR376" s="59"/>
      <c r="AS376" s="59"/>
      <c r="AT376" s="59"/>
      <c r="AU376" s="59"/>
      <c r="AV376" s="59"/>
      <c r="AW376" s="59"/>
      <c r="AX376" s="59"/>
      <c r="AY376" s="59"/>
      <c r="AZ376" s="59"/>
      <c r="BA376" s="59"/>
      <c r="BB376" s="59"/>
      <c r="BC376" s="59"/>
      <c r="BD376" s="59"/>
    </row>
    <row r="377" spans="28:56">
      <c r="AB377" s="59"/>
      <c r="AC377" s="59"/>
      <c r="AD377" s="59"/>
      <c r="AE377" s="59"/>
      <c r="AF377" s="59"/>
      <c r="AG377" s="59"/>
      <c r="AH377" s="59"/>
      <c r="AI377" s="59"/>
      <c r="AJ377" s="59"/>
      <c r="AL377" s="59"/>
      <c r="AM377" s="59"/>
      <c r="AN377" s="59"/>
      <c r="AO377" s="59"/>
      <c r="AP377" s="59"/>
      <c r="AQ377" s="59"/>
      <c r="AR377" s="59"/>
      <c r="AS377" s="59"/>
      <c r="AT377" s="59"/>
      <c r="AU377" s="59"/>
      <c r="AV377" s="59"/>
      <c r="AW377" s="59"/>
      <c r="AX377" s="59"/>
      <c r="AY377" s="59"/>
      <c r="AZ377" s="59"/>
      <c r="BA377" s="59"/>
      <c r="BB377" s="59"/>
      <c r="BC377" s="59"/>
      <c r="BD377" s="59"/>
    </row>
    <row r="378" spans="28:56">
      <c r="AB378" s="59"/>
      <c r="AC378" s="59"/>
      <c r="AD378" s="59"/>
      <c r="AE378" s="59"/>
      <c r="AF378" s="59"/>
      <c r="AG378" s="59"/>
      <c r="AH378" s="59"/>
      <c r="AI378" s="59"/>
      <c r="AJ378" s="59"/>
      <c r="AL378" s="59"/>
      <c r="AM378" s="59"/>
      <c r="AN378" s="59"/>
      <c r="AO378" s="59"/>
      <c r="AP378" s="59"/>
      <c r="AQ378" s="59"/>
      <c r="AR378" s="59"/>
      <c r="AS378" s="59"/>
      <c r="AT378" s="59"/>
      <c r="AU378" s="59"/>
      <c r="AV378" s="59"/>
      <c r="AW378" s="59"/>
      <c r="AX378" s="59"/>
      <c r="AY378" s="59"/>
      <c r="AZ378" s="59"/>
      <c r="BA378" s="59"/>
      <c r="BB378" s="59"/>
      <c r="BC378" s="59"/>
      <c r="BD378" s="59"/>
    </row>
    <row r="379" spans="28:56">
      <c r="AB379" s="59"/>
      <c r="AC379" s="59"/>
      <c r="AD379" s="59"/>
      <c r="AE379" s="59"/>
      <c r="AF379" s="59"/>
      <c r="AG379" s="59"/>
      <c r="AH379" s="59"/>
      <c r="AI379" s="59"/>
      <c r="AJ379" s="59"/>
      <c r="AL379" s="59"/>
      <c r="AM379" s="59"/>
      <c r="AN379" s="59"/>
      <c r="AO379" s="59"/>
      <c r="AP379" s="59"/>
      <c r="AQ379" s="59"/>
      <c r="AR379" s="59"/>
      <c r="AS379" s="59"/>
      <c r="AT379" s="59"/>
      <c r="AU379" s="59"/>
      <c r="AV379" s="59"/>
      <c r="AW379" s="59"/>
      <c r="AX379" s="59"/>
      <c r="AY379" s="59"/>
      <c r="AZ379" s="59"/>
      <c r="BA379" s="59"/>
      <c r="BB379" s="59"/>
      <c r="BC379" s="59"/>
      <c r="BD379" s="59"/>
    </row>
    <row r="380" spans="28:56">
      <c r="AB380" s="59"/>
      <c r="AC380" s="59"/>
      <c r="AD380" s="59"/>
      <c r="AE380" s="59"/>
      <c r="AF380" s="59"/>
      <c r="AG380" s="59"/>
      <c r="AH380" s="59"/>
      <c r="AI380" s="59"/>
      <c r="AJ380" s="59"/>
      <c r="AL380" s="59"/>
      <c r="AM380" s="59"/>
      <c r="AN380" s="59"/>
      <c r="AO380" s="59"/>
      <c r="AP380" s="59"/>
      <c r="AQ380" s="59"/>
      <c r="AR380" s="59"/>
      <c r="AS380" s="59"/>
      <c r="AT380" s="59"/>
      <c r="AU380" s="59"/>
      <c r="AV380" s="59"/>
      <c r="AW380" s="59"/>
      <c r="AX380" s="59"/>
      <c r="AY380" s="59"/>
      <c r="AZ380" s="59"/>
      <c r="BA380" s="59"/>
      <c r="BB380" s="59"/>
      <c r="BC380" s="59"/>
      <c r="BD380" s="59"/>
    </row>
    <row r="381" spans="28:56">
      <c r="AB381" s="59"/>
      <c r="AC381" s="59"/>
      <c r="AD381" s="59"/>
      <c r="AE381" s="59"/>
      <c r="AF381" s="59"/>
      <c r="AG381" s="59"/>
      <c r="AH381" s="59"/>
      <c r="AI381" s="59"/>
      <c r="AJ381" s="59"/>
      <c r="AL381" s="59"/>
      <c r="AM381" s="59"/>
      <c r="AN381" s="59"/>
      <c r="AO381" s="59"/>
      <c r="AP381" s="59"/>
      <c r="AQ381" s="59"/>
      <c r="AR381" s="59"/>
      <c r="AS381" s="59"/>
      <c r="AT381" s="59"/>
      <c r="AU381" s="59"/>
      <c r="AV381" s="59"/>
      <c r="AW381" s="59"/>
      <c r="AX381" s="59"/>
      <c r="AY381" s="59"/>
      <c r="AZ381" s="59"/>
      <c r="BA381" s="59"/>
      <c r="BB381" s="59"/>
      <c r="BC381" s="59"/>
      <c r="BD381" s="59"/>
    </row>
    <row r="382" spans="28:56">
      <c r="AB382" s="59"/>
      <c r="AC382" s="59"/>
      <c r="AD382" s="59"/>
      <c r="AE382" s="59"/>
      <c r="AF382" s="59"/>
      <c r="AG382" s="59"/>
      <c r="AH382" s="59"/>
      <c r="AI382" s="59"/>
      <c r="AJ382" s="59"/>
      <c r="AL382" s="59"/>
      <c r="AM382" s="59"/>
      <c r="AN382" s="59"/>
      <c r="AO382" s="59"/>
      <c r="AP382" s="59"/>
      <c r="AQ382" s="59"/>
      <c r="AR382" s="59"/>
      <c r="AS382" s="59"/>
      <c r="AT382" s="59"/>
      <c r="AU382" s="59"/>
      <c r="AV382" s="59"/>
      <c r="AW382" s="59"/>
      <c r="AX382" s="59"/>
      <c r="AY382" s="59"/>
      <c r="AZ382" s="59"/>
      <c r="BA382" s="59"/>
      <c r="BB382" s="59"/>
      <c r="BC382" s="59"/>
      <c r="BD382" s="59"/>
    </row>
    <row r="383" spans="28:56">
      <c r="AB383" s="59"/>
      <c r="AC383" s="59"/>
      <c r="AD383" s="59"/>
      <c r="AE383" s="59"/>
      <c r="AF383" s="59"/>
      <c r="AG383" s="59"/>
      <c r="AH383" s="59"/>
      <c r="AI383" s="59"/>
      <c r="AJ383" s="59"/>
      <c r="AL383" s="59"/>
      <c r="AM383" s="59"/>
      <c r="AN383" s="59"/>
      <c r="AO383" s="59"/>
      <c r="AP383" s="59"/>
      <c r="AQ383" s="59"/>
      <c r="AR383" s="59"/>
      <c r="AS383" s="59"/>
      <c r="AT383" s="59"/>
      <c r="AU383" s="59"/>
      <c r="AV383" s="59"/>
      <c r="AW383" s="59"/>
      <c r="AX383" s="59"/>
      <c r="AY383" s="59"/>
      <c r="AZ383" s="59"/>
      <c r="BA383" s="59"/>
      <c r="BB383" s="59"/>
      <c r="BC383" s="59"/>
      <c r="BD383" s="59"/>
    </row>
    <row r="384" spans="28:56">
      <c r="AB384" s="59"/>
      <c r="AC384" s="59"/>
      <c r="AD384" s="59"/>
      <c r="AE384" s="59"/>
      <c r="AF384" s="59"/>
      <c r="AG384" s="59"/>
      <c r="AH384" s="59"/>
      <c r="AI384" s="59"/>
      <c r="AJ384" s="59"/>
      <c r="AL384" s="59"/>
      <c r="AM384" s="59"/>
      <c r="AN384" s="59"/>
      <c r="AO384" s="59"/>
      <c r="AP384" s="59"/>
      <c r="AQ384" s="59"/>
      <c r="AR384" s="59"/>
      <c r="AS384" s="59"/>
      <c r="AT384" s="59"/>
      <c r="AU384" s="59"/>
      <c r="AV384" s="59"/>
      <c r="AW384" s="59"/>
      <c r="AX384" s="59"/>
      <c r="AY384" s="59"/>
      <c r="AZ384" s="59"/>
      <c r="BA384" s="59"/>
      <c r="BB384" s="59"/>
      <c r="BC384" s="59"/>
      <c r="BD384" s="59"/>
    </row>
    <row r="385" spans="28:56">
      <c r="AB385" s="59"/>
      <c r="AC385" s="59"/>
      <c r="AD385" s="59"/>
      <c r="AE385" s="59"/>
      <c r="AF385" s="59"/>
      <c r="AG385" s="59"/>
      <c r="AH385" s="59"/>
      <c r="AI385" s="59"/>
      <c r="AJ385" s="59"/>
      <c r="AL385" s="59"/>
      <c r="AM385" s="59"/>
      <c r="AN385" s="59"/>
      <c r="AO385" s="59"/>
      <c r="AP385" s="59"/>
      <c r="AQ385" s="59"/>
      <c r="AR385" s="59"/>
      <c r="AS385" s="59"/>
      <c r="AT385" s="59"/>
      <c r="AU385" s="59"/>
      <c r="AV385" s="59"/>
      <c r="AW385" s="59"/>
      <c r="AX385" s="59"/>
      <c r="AY385" s="59"/>
      <c r="AZ385" s="59"/>
      <c r="BA385" s="59"/>
      <c r="BB385" s="59"/>
      <c r="BC385" s="59"/>
      <c r="BD385" s="59"/>
    </row>
    <row r="386" spans="28:56">
      <c r="AB386" s="59"/>
      <c r="AC386" s="59"/>
      <c r="AD386" s="59"/>
      <c r="AE386" s="59"/>
      <c r="AF386" s="59"/>
      <c r="AG386" s="59"/>
      <c r="AH386" s="59"/>
      <c r="AI386" s="59"/>
      <c r="AJ386" s="59"/>
      <c r="AL386" s="59"/>
      <c r="AM386" s="59"/>
      <c r="AN386" s="59"/>
      <c r="AO386" s="59"/>
      <c r="AP386" s="59"/>
      <c r="AQ386" s="59"/>
      <c r="AR386" s="59"/>
      <c r="AS386" s="59"/>
      <c r="AT386" s="59"/>
      <c r="AU386" s="59"/>
      <c r="AV386" s="59"/>
      <c r="AW386" s="59"/>
      <c r="AX386" s="59"/>
      <c r="AY386" s="59"/>
      <c r="AZ386" s="59"/>
      <c r="BA386" s="59"/>
      <c r="BB386" s="59"/>
      <c r="BC386" s="59"/>
      <c r="BD386" s="59"/>
    </row>
    <row r="387" spans="28:56">
      <c r="AB387" s="59"/>
      <c r="AC387" s="59"/>
      <c r="AD387" s="59"/>
      <c r="AE387" s="59"/>
      <c r="AF387" s="59"/>
      <c r="AG387" s="59"/>
      <c r="AH387" s="59"/>
      <c r="AI387" s="59"/>
      <c r="AJ387" s="59"/>
      <c r="AL387" s="59"/>
      <c r="AM387" s="59"/>
      <c r="AN387" s="59"/>
      <c r="AO387" s="59"/>
      <c r="AP387" s="59"/>
      <c r="AQ387" s="59"/>
      <c r="AR387" s="59"/>
      <c r="AS387" s="59"/>
      <c r="AT387" s="59"/>
      <c r="AU387" s="59"/>
      <c r="AV387" s="59"/>
      <c r="AW387" s="59"/>
      <c r="AX387" s="59"/>
      <c r="AY387" s="59"/>
      <c r="AZ387" s="59"/>
      <c r="BA387" s="59"/>
      <c r="BB387" s="59"/>
      <c r="BC387" s="59"/>
      <c r="BD387" s="59"/>
    </row>
    <row r="388" spans="28:56">
      <c r="AB388" s="59"/>
      <c r="AC388" s="59"/>
      <c r="AD388" s="59"/>
      <c r="AE388" s="59"/>
      <c r="AF388" s="59"/>
      <c r="AG388" s="59"/>
      <c r="AH388" s="59"/>
      <c r="AI388" s="59"/>
      <c r="AJ388" s="59"/>
      <c r="AL388" s="59"/>
      <c r="AM388" s="59"/>
      <c r="AN388" s="59"/>
      <c r="AO388" s="59"/>
      <c r="AP388" s="59"/>
      <c r="AQ388" s="59"/>
      <c r="AR388" s="59"/>
      <c r="AS388" s="59"/>
      <c r="AT388" s="59"/>
      <c r="AU388" s="59"/>
      <c r="AV388" s="59"/>
      <c r="AW388" s="59"/>
      <c r="AX388" s="59"/>
      <c r="AY388" s="59"/>
      <c r="AZ388" s="59"/>
      <c r="BA388" s="59"/>
      <c r="BB388" s="59"/>
      <c r="BC388" s="59"/>
      <c r="BD388" s="59"/>
    </row>
    <row r="389" spans="28:56">
      <c r="AB389" s="59"/>
      <c r="AC389" s="59"/>
      <c r="AD389" s="59"/>
      <c r="AE389" s="59"/>
      <c r="AF389" s="59"/>
      <c r="AG389" s="59"/>
      <c r="AH389" s="59"/>
      <c r="AI389" s="59"/>
      <c r="AJ389" s="59"/>
      <c r="AL389" s="59"/>
      <c r="AM389" s="59"/>
      <c r="AN389" s="59"/>
      <c r="AO389" s="59"/>
      <c r="AP389" s="59"/>
      <c r="AQ389" s="59"/>
      <c r="AR389" s="59"/>
      <c r="AS389" s="59"/>
      <c r="AT389" s="59"/>
      <c r="AU389" s="59"/>
      <c r="AV389" s="59"/>
      <c r="AW389" s="59"/>
      <c r="AX389" s="59"/>
      <c r="AY389" s="59"/>
      <c r="AZ389" s="59"/>
      <c r="BA389" s="59"/>
      <c r="BB389" s="59"/>
      <c r="BC389" s="59"/>
      <c r="BD389" s="59"/>
    </row>
    <row r="390" spans="28:56">
      <c r="AB390" s="59"/>
      <c r="AC390" s="59"/>
      <c r="AD390" s="59"/>
      <c r="AE390" s="59"/>
      <c r="AF390" s="59"/>
      <c r="AG390" s="59"/>
      <c r="AH390" s="59"/>
      <c r="AI390" s="59"/>
      <c r="AJ390" s="59"/>
      <c r="AL390" s="59"/>
      <c r="AM390" s="59"/>
      <c r="AN390" s="59"/>
      <c r="AO390" s="59"/>
      <c r="AP390" s="59"/>
      <c r="AQ390" s="59"/>
      <c r="AR390" s="59"/>
      <c r="AS390" s="59"/>
      <c r="AT390" s="59"/>
      <c r="AU390" s="59"/>
      <c r="AV390" s="59"/>
      <c r="AW390" s="59"/>
      <c r="AX390" s="59"/>
      <c r="AY390" s="59"/>
      <c r="AZ390" s="59"/>
      <c r="BA390" s="59"/>
      <c r="BB390" s="59"/>
      <c r="BC390" s="59"/>
      <c r="BD390" s="59"/>
    </row>
    <row r="391" spans="28:56">
      <c r="AB391" s="59"/>
      <c r="AC391" s="59"/>
      <c r="AD391" s="59"/>
      <c r="AE391" s="59"/>
      <c r="AF391" s="59"/>
      <c r="AG391" s="59"/>
      <c r="AH391" s="59"/>
      <c r="AI391" s="59"/>
      <c r="AJ391" s="59"/>
      <c r="AL391" s="59"/>
      <c r="AM391" s="59"/>
      <c r="AN391" s="59"/>
      <c r="AO391" s="59"/>
      <c r="AP391" s="59"/>
      <c r="AQ391" s="59"/>
      <c r="AR391" s="59"/>
      <c r="AS391" s="59"/>
      <c r="AT391" s="59"/>
      <c r="AU391" s="59"/>
      <c r="AV391" s="59"/>
      <c r="AW391" s="59"/>
      <c r="AX391" s="59"/>
      <c r="AY391" s="59"/>
      <c r="AZ391" s="59"/>
      <c r="BA391" s="59"/>
      <c r="BB391" s="59"/>
      <c r="BC391" s="59"/>
      <c r="BD391" s="59"/>
    </row>
    <row r="392" spans="28:56">
      <c r="AB392" s="59"/>
      <c r="AC392" s="59"/>
      <c r="AD392" s="59"/>
      <c r="AE392" s="59"/>
      <c r="AF392" s="59"/>
      <c r="AG392" s="59"/>
      <c r="AH392" s="59"/>
      <c r="AI392" s="59"/>
      <c r="AJ392" s="59"/>
      <c r="AL392" s="59"/>
      <c r="AM392" s="59"/>
      <c r="AN392" s="59"/>
      <c r="AO392" s="59"/>
      <c r="AP392" s="59"/>
      <c r="AQ392" s="59"/>
      <c r="AR392" s="59"/>
      <c r="AS392" s="59"/>
      <c r="AT392" s="59"/>
      <c r="AU392" s="59"/>
      <c r="AV392" s="59"/>
      <c r="AW392" s="59"/>
      <c r="AX392" s="59"/>
      <c r="AY392" s="59"/>
      <c r="AZ392" s="59"/>
      <c r="BA392" s="59"/>
      <c r="BB392" s="59"/>
      <c r="BC392" s="59"/>
      <c r="BD392" s="59"/>
    </row>
    <row r="393" spans="28:56">
      <c r="AB393" s="59"/>
      <c r="AC393" s="59"/>
      <c r="AD393" s="59"/>
      <c r="AE393" s="59"/>
      <c r="AF393" s="59"/>
      <c r="AG393" s="59"/>
      <c r="AH393" s="59"/>
      <c r="AI393" s="59"/>
      <c r="AJ393" s="59"/>
      <c r="AL393" s="59"/>
      <c r="AM393" s="59"/>
      <c r="AN393" s="59"/>
      <c r="AO393" s="59"/>
      <c r="AP393" s="59"/>
      <c r="AQ393" s="59"/>
      <c r="AR393" s="59"/>
      <c r="AS393" s="59"/>
      <c r="AT393" s="59"/>
      <c r="AU393" s="59"/>
      <c r="AV393" s="59"/>
      <c r="AW393" s="59"/>
      <c r="AX393" s="59"/>
      <c r="AY393" s="59"/>
      <c r="AZ393" s="59"/>
      <c r="BA393" s="59"/>
      <c r="BB393" s="59"/>
      <c r="BC393" s="59"/>
      <c r="BD393" s="59"/>
    </row>
    <row r="394" spans="28:56">
      <c r="AB394" s="59"/>
      <c r="AC394" s="59"/>
      <c r="AD394" s="59"/>
      <c r="AE394" s="59"/>
      <c r="AF394" s="59"/>
      <c r="AG394" s="59"/>
      <c r="AH394" s="59"/>
      <c r="AI394" s="59"/>
      <c r="AJ394" s="59"/>
      <c r="AL394" s="59"/>
      <c r="AM394" s="59"/>
      <c r="AN394" s="59"/>
      <c r="AO394" s="59"/>
      <c r="AP394" s="59"/>
      <c r="AQ394" s="59"/>
      <c r="AR394" s="59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</row>
    <row r="395" spans="28:56">
      <c r="AB395" s="59"/>
      <c r="AC395" s="59"/>
      <c r="AD395" s="59"/>
      <c r="AE395" s="59"/>
      <c r="AF395" s="59"/>
      <c r="AG395" s="59"/>
      <c r="AH395" s="59"/>
      <c r="AI395" s="59"/>
      <c r="AJ395" s="59"/>
      <c r="AL395" s="59"/>
      <c r="AM395" s="59"/>
      <c r="AN395" s="59"/>
      <c r="AO395" s="59"/>
      <c r="AP395" s="59"/>
      <c r="AQ395" s="59"/>
      <c r="AR395" s="59"/>
      <c r="AS395" s="59"/>
      <c r="AT395" s="59"/>
      <c r="AU395" s="59"/>
      <c r="AV395" s="59"/>
      <c r="AW395" s="59"/>
      <c r="AX395" s="59"/>
      <c r="AY395" s="59"/>
      <c r="AZ395" s="59"/>
      <c r="BA395" s="59"/>
      <c r="BB395" s="59"/>
      <c r="BC395" s="59"/>
      <c r="BD395" s="59"/>
    </row>
    <row r="396" spans="28:56">
      <c r="AB396" s="59"/>
      <c r="AC396" s="59"/>
      <c r="AD396" s="59"/>
      <c r="AE396" s="59"/>
      <c r="AF396" s="59"/>
      <c r="AG396" s="59"/>
      <c r="AH396" s="59"/>
      <c r="AI396" s="59"/>
      <c r="AJ396" s="59"/>
      <c r="AL396" s="59"/>
      <c r="AM396" s="59"/>
      <c r="AN396" s="59"/>
      <c r="AO396" s="59"/>
      <c r="AP396" s="59"/>
      <c r="AQ396" s="59"/>
      <c r="AR396" s="59"/>
      <c r="AS396" s="59"/>
      <c r="AT396" s="59"/>
      <c r="AU396" s="59"/>
      <c r="AV396" s="59"/>
      <c r="AW396" s="59"/>
      <c r="AX396" s="59"/>
      <c r="AY396" s="59"/>
      <c r="AZ396" s="59"/>
      <c r="BA396" s="59"/>
      <c r="BB396" s="59"/>
      <c r="BC396" s="59"/>
      <c r="BD396" s="59"/>
    </row>
    <row r="397" spans="28:56">
      <c r="AB397" s="59"/>
      <c r="AC397" s="59"/>
      <c r="AD397" s="59"/>
      <c r="AE397" s="59"/>
      <c r="AF397" s="59"/>
      <c r="AG397" s="59"/>
      <c r="AH397" s="59"/>
      <c r="AI397" s="59"/>
      <c r="AJ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</row>
    <row r="398" spans="28:56">
      <c r="AB398" s="59"/>
      <c r="AC398" s="59"/>
      <c r="AD398" s="59"/>
      <c r="AE398" s="59"/>
      <c r="AF398" s="59"/>
      <c r="AG398" s="59"/>
      <c r="AH398" s="59"/>
      <c r="AI398" s="59"/>
      <c r="AJ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</row>
    <row r="399" spans="28:56">
      <c r="AB399" s="59"/>
      <c r="AC399" s="59"/>
      <c r="AD399" s="59"/>
      <c r="AE399" s="59"/>
      <c r="AF399" s="59"/>
      <c r="AG399" s="59"/>
      <c r="AH399" s="59"/>
      <c r="AI399" s="59"/>
      <c r="AJ399" s="59"/>
      <c r="AL399" s="59"/>
      <c r="AM399" s="59"/>
      <c r="AN399" s="59"/>
      <c r="AO399" s="59"/>
      <c r="AP399" s="59"/>
      <c r="AQ399" s="59"/>
      <c r="AR399" s="59"/>
      <c r="AS399" s="59"/>
      <c r="AT399" s="59"/>
      <c r="AU399" s="59"/>
      <c r="AV399" s="59"/>
      <c r="AW399" s="59"/>
      <c r="AX399" s="59"/>
      <c r="AY399" s="59"/>
      <c r="AZ399" s="59"/>
      <c r="BA399" s="59"/>
      <c r="BB399" s="59"/>
      <c r="BC399" s="59"/>
      <c r="BD399" s="59"/>
    </row>
    <row r="400" spans="28:56">
      <c r="AB400" s="59"/>
      <c r="AC400" s="59"/>
      <c r="AD400" s="59"/>
      <c r="AE400" s="59"/>
      <c r="AF400" s="59"/>
      <c r="AG400" s="59"/>
      <c r="AH400" s="59"/>
      <c r="AI400" s="59"/>
      <c r="AJ400" s="59"/>
      <c r="AL400" s="59"/>
      <c r="AM400" s="59"/>
      <c r="AN400" s="59"/>
      <c r="AO400" s="59"/>
      <c r="AP400" s="59"/>
      <c r="AQ400" s="59"/>
      <c r="AR400" s="59"/>
      <c r="AS400" s="59"/>
      <c r="AT400" s="59"/>
      <c r="AU400" s="59"/>
      <c r="AV400" s="59"/>
      <c r="AW400" s="59"/>
      <c r="AX400" s="59"/>
      <c r="AY400" s="59"/>
      <c r="AZ400" s="59"/>
      <c r="BA400" s="59"/>
      <c r="BB400" s="59"/>
      <c r="BC400" s="59"/>
      <c r="BD400" s="59"/>
    </row>
    <row r="401" spans="28:56">
      <c r="AB401" s="59"/>
      <c r="AC401" s="59"/>
      <c r="AD401" s="59"/>
      <c r="AE401" s="59"/>
      <c r="AF401" s="59"/>
      <c r="AG401" s="59"/>
      <c r="AH401" s="59"/>
      <c r="AI401" s="59"/>
      <c r="AJ401" s="59"/>
      <c r="AL401" s="59"/>
      <c r="AM401" s="59"/>
      <c r="AN401" s="59"/>
      <c r="AO401" s="59"/>
      <c r="AP401" s="59"/>
      <c r="AQ401" s="59"/>
      <c r="AR401" s="59"/>
      <c r="AS401" s="59"/>
      <c r="AT401" s="59"/>
      <c r="AU401" s="59"/>
      <c r="AV401" s="59"/>
      <c r="AW401" s="59"/>
      <c r="AX401" s="59"/>
      <c r="AY401" s="59"/>
      <c r="AZ401" s="59"/>
      <c r="BA401" s="59"/>
      <c r="BB401" s="59"/>
      <c r="BC401" s="59"/>
      <c r="BD401" s="59"/>
    </row>
    <row r="402" spans="28:56">
      <c r="AB402" s="59"/>
      <c r="AC402" s="59"/>
      <c r="AD402" s="59"/>
      <c r="AE402" s="59"/>
      <c r="AF402" s="59"/>
      <c r="AG402" s="59"/>
      <c r="AH402" s="59"/>
      <c r="AI402" s="59"/>
      <c r="AJ402" s="59"/>
      <c r="AL402" s="59"/>
      <c r="AM402" s="59"/>
      <c r="AN402" s="59"/>
      <c r="AO402" s="59"/>
      <c r="AP402" s="59"/>
      <c r="AQ402" s="59"/>
      <c r="AR402" s="59"/>
      <c r="AS402" s="59"/>
      <c r="AT402" s="59"/>
      <c r="AU402" s="59"/>
      <c r="AV402" s="59"/>
      <c r="AW402" s="59"/>
      <c r="AX402" s="59"/>
      <c r="AY402" s="59"/>
      <c r="AZ402" s="59"/>
      <c r="BA402" s="59"/>
      <c r="BB402" s="59"/>
      <c r="BC402" s="59"/>
      <c r="BD402" s="59"/>
    </row>
    <row r="403" spans="28:56">
      <c r="AB403" s="59"/>
      <c r="AC403" s="59"/>
      <c r="AD403" s="59"/>
      <c r="AE403" s="59"/>
      <c r="AF403" s="59"/>
      <c r="AG403" s="59"/>
      <c r="AH403" s="59"/>
      <c r="AI403" s="59"/>
      <c r="AJ403" s="59"/>
      <c r="AL403" s="59"/>
      <c r="AM403" s="59"/>
      <c r="AN403" s="59"/>
      <c r="AO403" s="59"/>
      <c r="AP403" s="59"/>
      <c r="AQ403" s="59"/>
      <c r="AR403" s="59"/>
      <c r="AS403" s="59"/>
      <c r="AT403" s="59"/>
      <c r="AU403" s="59"/>
      <c r="AV403" s="59"/>
      <c r="AW403" s="59"/>
      <c r="AX403" s="59"/>
      <c r="AY403" s="59"/>
      <c r="AZ403" s="59"/>
      <c r="BA403" s="59"/>
      <c r="BB403" s="59"/>
      <c r="BC403" s="59"/>
      <c r="BD403" s="59"/>
    </row>
    <row r="404" spans="28:56">
      <c r="AB404" s="59"/>
      <c r="AC404" s="59"/>
      <c r="AD404" s="59"/>
      <c r="AE404" s="59"/>
      <c r="AF404" s="59"/>
      <c r="AG404" s="59"/>
      <c r="AH404" s="59"/>
      <c r="AI404" s="59"/>
      <c r="AJ404" s="59"/>
      <c r="AL404" s="59"/>
      <c r="AM404" s="59"/>
      <c r="AN404" s="59"/>
      <c r="AO404" s="59"/>
      <c r="AP404" s="59"/>
      <c r="AQ404" s="59"/>
      <c r="AR404" s="59"/>
      <c r="AS404" s="59"/>
      <c r="AT404" s="59"/>
      <c r="AU404" s="59"/>
      <c r="AV404" s="59"/>
      <c r="AW404" s="59"/>
      <c r="AX404" s="59"/>
      <c r="AY404" s="59"/>
      <c r="AZ404" s="59"/>
      <c r="BA404" s="59"/>
      <c r="BB404" s="59"/>
      <c r="BC404" s="59"/>
      <c r="BD404" s="59"/>
    </row>
    <row r="405" spans="28:56">
      <c r="AB405" s="59"/>
      <c r="AC405" s="59"/>
      <c r="AD405" s="59"/>
      <c r="AE405" s="59"/>
      <c r="AF405" s="59"/>
      <c r="AG405" s="59"/>
      <c r="AH405" s="59"/>
      <c r="AI405" s="59"/>
      <c r="AJ405" s="59"/>
      <c r="AL405" s="59"/>
      <c r="AM405" s="59"/>
      <c r="AN405" s="59"/>
      <c r="AO405" s="59"/>
      <c r="AP405" s="59"/>
      <c r="AQ405" s="59"/>
      <c r="AR405" s="59"/>
      <c r="AS405" s="59"/>
      <c r="AT405" s="59"/>
      <c r="AU405" s="59"/>
      <c r="AV405" s="59"/>
      <c r="AW405" s="59"/>
      <c r="AX405" s="59"/>
      <c r="AY405" s="59"/>
      <c r="AZ405" s="59"/>
      <c r="BA405" s="59"/>
      <c r="BB405" s="59"/>
      <c r="BC405" s="59"/>
      <c r="BD405" s="59"/>
    </row>
    <row r="406" spans="28:56">
      <c r="AB406" s="59"/>
      <c r="AC406" s="59"/>
      <c r="AD406" s="59"/>
      <c r="AE406" s="59"/>
      <c r="AF406" s="59"/>
      <c r="AG406" s="59"/>
      <c r="AH406" s="59"/>
      <c r="AI406" s="59"/>
      <c r="AJ406" s="59"/>
      <c r="AL406" s="59"/>
      <c r="AM406" s="59"/>
      <c r="AN406" s="59"/>
      <c r="AO406" s="59"/>
      <c r="AP406" s="59"/>
      <c r="AQ406" s="59"/>
      <c r="AR406" s="59"/>
      <c r="AS406" s="59"/>
      <c r="AT406" s="59"/>
      <c r="AU406" s="59"/>
      <c r="AV406" s="59"/>
      <c r="AW406" s="59"/>
      <c r="AX406" s="59"/>
      <c r="AY406" s="59"/>
      <c r="AZ406" s="59"/>
      <c r="BA406" s="59"/>
      <c r="BB406" s="59"/>
      <c r="BC406" s="59"/>
      <c r="BD406" s="59"/>
    </row>
    <row r="407" spans="28:56">
      <c r="AB407" s="59"/>
      <c r="AC407" s="59"/>
      <c r="AD407" s="59"/>
      <c r="AE407" s="59"/>
      <c r="AF407" s="59"/>
      <c r="AG407" s="59"/>
      <c r="AH407" s="59"/>
      <c r="AI407" s="59"/>
      <c r="AJ407" s="59"/>
      <c r="AL407" s="59"/>
      <c r="AM407" s="59"/>
      <c r="AN407" s="59"/>
      <c r="AO407" s="59"/>
      <c r="AP407" s="59"/>
      <c r="AQ407" s="59"/>
      <c r="AR407" s="59"/>
      <c r="AS407" s="59"/>
      <c r="AT407" s="59"/>
      <c r="AU407" s="59"/>
      <c r="AV407" s="59"/>
      <c r="AW407" s="59"/>
      <c r="AX407" s="59"/>
      <c r="AY407" s="59"/>
      <c r="AZ407" s="59"/>
      <c r="BA407" s="59"/>
      <c r="BB407" s="59"/>
      <c r="BC407" s="59"/>
      <c r="BD407" s="59"/>
    </row>
    <row r="408" spans="28:56">
      <c r="AB408" s="59"/>
      <c r="AC408" s="59"/>
      <c r="AD408" s="59"/>
      <c r="AE408" s="59"/>
      <c r="AF408" s="59"/>
      <c r="AG408" s="59"/>
      <c r="AH408" s="59"/>
      <c r="AI408" s="59"/>
      <c r="AJ408" s="59"/>
      <c r="AL408" s="59"/>
      <c r="AM408" s="59"/>
      <c r="AN408" s="59"/>
      <c r="AO408" s="59"/>
      <c r="AP408" s="59"/>
      <c r="AQ408" s="59"/>
      <c r="AR408" s="59"/>
      <c r="AS408" s="59"/>
      <c r="AT408" s="59"/>
      <c r="AU408" s="59"/>
      <c r="AV408" s="59"/>
      <c r="AW408" s="59"/>
      <c r="AX408" s="59"/>
      <c r="AY408" s="59"/>
      <c r="AZ408" s="59"/>
      <c r="BA408" s="59"/>
      <c r="BB408" s="59"/>
      <c r="BC408" s="59"/>
      <c r="BD408" s="59"/>
    </row>
    <row r="409" spans="28:56">
      <c r="AB409" s="59"/>
      <c r="AC409" s="59"/>
      <c r="AD409" s="59"/>
      <c r="AE409" s="59"/>
      <c r="AF409" s="59"/>
      <c r="AG409" s="59"/>
      <c r="AH409" s="59"/>
      <c r="AI409" s="59"/>
      <c r="AJ409" s="59"/>
      <c r="AL409" s="59"/>
      <c r="AM409" s="59"/>
      <c r="AN409" s="59"/>
      <c r="AO409" s="59"/>
      <c r="AP409" s="59"/>
      <c r="AQ409" s="59"/>
      <c r="AR409" s="59"/>
      <c r="AS409" s="59"/>
      <c r="AT409" s="59"/>
      <c r="AU409" s="59"/>
      <c r="AV409" s="59"/>
      <c r="AW409" s="59"/>
      <c r="AX409" s="59"/>
      <c r="AY409" s="59"/>
      <c r="AZ409" s="59"/>
      <c r="BA409" s="59"/>
      <c r="BB409" s="59"/>
      <c r="BC409" s="59"/>
      <c r="BD409" s="59"/>
    </row>
    <row r="410" spans="28:56">
      <c r="AB410" s="59"/>
      <c r="AC410" s="59"/>
      <c r="AD410" s="59"/>
      <c r="AE410" s="59"/>
      <c r="AF410" s="59"/>
      <c r="AG410" s="59"/>
      <c r="AH410" s="59"/>
      <c r="AI410" s="59"/>
      <c r="AJ410" s="59"/>
      <c r="AL410" s="59"/>
      <c r="AM410" s="59"/>
      <c r="AN410" s="59"/>
      <c r="AO410" s="59"/>
      <c r="AP410" s="59"/>
      <c r="AQ410" s="59"/>
      <c r="AR410" s="59"/>
      <c r="AS410" s="59"/>
      <c r="AT410" s="59"/>
      <c r="AU410" s="59"/>
      <c r="AV410" s="59"/>
      <c r="AW410" s="59"/>
      <c r="AX410" s="59"/>
      <c r="AY410" s="59"/>
      <c r="AZ410" s="59"/>
      <c r="BA410" s="59"/>
      <c r="BB410" s="59"/>
      <c r="BC410" s="59"/>
      <c r="BD410" s="59"/>
    </row>
    <row r="411" spans="28:56">
      <c r="AB411" s="59"/>
      <c r="AC411" s="59"/>
      <c r="AD411" s="59"/>
      <c r="AE411" s="59"/>
      <c r="AF411" s="59"/>
      <c r="AG411" s="59"/>
      <c r="AH411" s="59"/>
      <c r="AI411" s="59"/>
      <c r="AJ411" s="59"/>
      <c r="AL411" s="59"/>
      <c r="AM411" s="59"/>
      <c r="AN411" s="59"/>
      <c r="AO411" s="59"/>
      <c r="AP411" s="59"/>
      <c r="AQ411" s="59"/>
      <c r="AR411" s="59"/>
      <c r="AS411" s="59"/>
      <c r="AT411" s="59"/>
      <c r="AU411" s="59"/>
      <c r="AV411" s="59"/>
      <c r="AW411" s="59"/>
      <c r="AX411" s="59"/>
      <c r="AY411" s="59"/>
      <c r="AZ411" s="59"/>
      <c r="BA411" s="59"/>
      <c r="BB411" s="59"/>
      <c r="BC411" s="59"/>
      <c r="BD411" s="59"/>
    </row>
    <row r="412" spans="28:56">
      <c r="AB412" s="59"/>
      <c r="AC412" s="59"/>
      <c r="AD412" s="59"/>
      <c r="AE412" s="59"/>
      <c r="AF412" s="59"/>
      <c r="AG412" s="59"/>
      <c r="AH412" s="59"/>
      <c r="AI412" s="59"/>
      <c r="AJ412" s="59"/>
      <c r="AL412" s="59"/>
      <c r="AM412" s="59"/>
      <c r="AN412" s="59"/>
      <c r="AO412" s="59"/>
      <c r="AP412" s="59"/>
      <c r="AQ412" s="59"/>
      <c r="AR412" s="59"/>
      <c r="AS412" s="59"/>
      <c r="AT412" s="59"/>
      <c r="AU412" s="59"/>
      <c r="AV412" s="59"/>
      <c r="AW412" s="59"/>
      <c r="AX412" s="59"/>
      <c r="AY412" s="59"/>
      <c r="AZ412" s="59"/>
      <c r="BA412" s="59"/>
      <c r="BB412" s="59"/>
      <c r="BC412" s="59"/>
      <c r="BD412" s="59"/>
    </row>
    <row r="413" spans="28:56">
      <c r="AB413" s="59"/>
      <c r="AC413" s="59"/>
      <c r="AD413" s="59"/>
      <c r="AE413" s="59"/>
      <c r="AF413" s="59"/>
      <c r="AG413" s="59"/>
      <c r="AH413" s="59"/>
      <c r="AI413" s="59"/>
      <c r="AJ413" s="59"/>
      <c r="AL413" s="59"/>
      <c r="AM413" s="59"/>
      <c r="AN413" s="59"/>
      <c r="AO413" s="59"/>
      <c r="AP413" s="59"/>
      <c r="AQ413" s="59"/>
      <c r="AR413" s="59"/>
      <c r="AS413" s="59"/>
      <c r="AT413" s="59"/>
      <c r="AU413" s="59"/>
      <c r="AV413" s="59"/>
      <c r="AW413" s="59"/>
      <c r="AX413" s="59"/>
      <c r="AY413" s="59"/>
      <c r="AZ413" s="59"/>
      <c r="BA413" s="59"/>
      <c r="BB413" s="59"/>
      <c r="BC413" s="59"/>
      <c r="BD413" s="59"/>
    </row>
    <row r="414" spans="28:56">
      <c r="AB414" s="59"/>
      <c r="AC414" s="59"/>
      <c r="AD414" s="59"/>
      <c r="AE414" s="59"/>
      <c r="AF414" s="59"/>
      <c r="AG414" s="59"/>
      <c r="AH414" s="59"/>
      <c r="AI414" s="59"/>
      <c r="AJ414" s="59"/>
      <c r="AL414" s="59"/>
      <c r="AM414" s="59"/>
      <c r="AN414" s="59"/>
      <c r="AO414" s="59"/>
      <c r="AP414" s="59"/>
      <c r="AQ414" s="59"/>
      <c r="AR414" s="59"/>
      <c r="AS414" s="59"/>
      <c r="AT414" s="59"/>
      <c r="AU414" s="59"/>
      <c r="AV414" s="59"/>
      <c r="AW414" s="59"/>
      <c r="AX414" s="59"/>
      <c r="AY414" s="59"/>
      <c r="AZ414" s="59"/>
      <c r="BA414" s="59"/>
      <c r="BB414" s="59"/>
      <c r="BC414" s="59"/>
      <c r="BD414" s="59"/>
    </row>
    <row r="415" spans="28:56">
      <c r="AB415" s="59"/>
      <c r="AC415" s="59"/>
      <c r="AD415" s="59"/>
      <c r="AE415" s="59"/>
      <c r="AF415" s="59"/>
      <c r="AG415" s="59"/>
      <c r="AH415" s="59"/>
      <c r="AI415" s="59"/>
      <c r="AJ415" s="59"/>
      <c r="AL415" s="59"/>
      <c r="AM415" s="59"/>
      <c r="AN415" s="59"/>
      <c r="AO415" s="59"/>
      <c r="AP415" s="59"/>
      <c r="AQ415" s="59"/>
      <c r="AR415" s="59"/>
      <c r="AS415" s="59"/>
      <c r="AT415" s="59"/>
      <c r="AU415" s="59"/>
      <c r="AV415" s="59"/>
      <c r="AW415" s="59"/>
      <c r="AX415" s="59"/>
      <c r="AY415" s="59"/>
      <c r="AZ415" s="59"/>
      <c r="BA415" s="59"/>
      <c r="BB415" s="59"/>
      <c r="BC415" s="59"/>
      <c r="BD415" s="59"/>
    </row>
    <row r="416" spans="28:56">
      <c r="AB416" s="59"/>
      <c r="AC416" s="59"/>
      <c r="AD416" s="59"/>
      <c r="AE416" s="59"/>
      <c r="AF416" s="59"/>
      <c r="AG416" s="59"/>
      <c r="AH416" s="59"/>
      <c r="AI416" s="59"/>
      <c r="AJ416" s="59"/>
      <c r="AL416" s="59"/>
      <c r="AM416" s="59"/>
      <c r="AN416" s="59"/>
      <c r="AO416" s="59"/>
      <c r="AP416" s="59"/>
      <c r="AQ416" s="59"/>
      <c r="AR416" s="59"/>
      <c r="AS416" s="59"/>
      <c r="AT416" s="59"/>
      <c r="AU416" s="59"/>
      <c r="AV416" s="59"/>
      <c r="AW416" s="59"/>
      <c r="AX416" s="59"/>
      <c r="AY416" s="59"/>
      <c r="AZ416" s="59"/>
      <c r="BA416" s="59"/>
      <c r="BB416" s="59"/>
      <c r="BC416" s="59"/>
      <c r="BD416" s="59"/>
    </row>
    <row r="417" spans="28:56">
      <c r="AB417" s="59"/>
      <c r="AC417" s="59"/>
      <c r="AD417" s="59"/>
      <c r="AE417" s="59"/>
      <c r="AF417" s="59"/>
      <c r="AG417" s="59"/>
      <c r="AH417" s="59"/>
      <c r="AI417" s="59"/>
      <c r="AJ417" s="59"/>
      <c r="AL417" s="59"/>
      <c r="AM417" s="59"/>
      <c r="AN417" s="59"/>
      <c r="AO417" s="59"/>
      <c r="AP417" s="59"/>
      <c r="AQ417" s="59"/>
      <c r="AR417" s="59"/>
      <c r="AS417" s="59"/>
      <c r="AT417" s="59"/>
      <c r="AU417" s="59"/>
      <c r="AV417" s="59"/>
      <c r="AW417" s="59"/>
      <c r="AX417" s="59"/>
      <c r="AY417" s="59"/>
      <c r="AZ417" s="59"/>
      <c r="BA417" s="59"/>
      <c r="BB417" s="59"/>
      <c r="BC417" s="59"/>
      <c r="BD417" s="59"/>
    </row>
    <row r="418" spans="28:56">
      <c r="AB418" s="59"/>
      <c r="AC418" s="59"/>
      <c r="AD418" s="59"/>
      <c r="AE418" s="59"/>
      <c r="AF418" s="59"/>
      <c r="AG418" s="59"/>
      <c r="AH418" s="59"/>
      <c r="AI418" s="59"/>
      <c r="AJ418" s="59"/>
      <c r="AL418" s="59"/>
      <c r="AM418" s="59"/>
      <c r="AN418" s="59"/>
      <c r="AO418" s="59"/>
      <c r="AP418" s="59"/>
      <c r="AQ418" s="59"/>
      <c r="AR418" s="59"/>
      <c r="AS418" s="59"/>
      <c r="AT418" s="59"/>
      <c r="AU418" s="59"/>
      <c r="AV418" s="59"/>
      <c r="AW418" s="59"/>
      <c r="AX418" s="59"/>
      <c r="AY418" s="59"/>
      <c r="AZ418" s="59"/>
      <c r="BA418" s="59"/>
      <c r="BB418" s="59"/>
      <c r="BC418" s="59"/>
      <c r="BD418" s="59"/>
    </row>
    <row r="419" spans="28:56">
      <c r="AB419" s="59"/>
      <c r="AC419" s="59"/>
      <c r="AD419" s="59"/>
      <c r="AE419" s="59"/>
      <c r="AF419" s="59"/>
      <c r="AG419" s="59"/>
      <c r="AH419" s="59"/>
      <c r="AI419" s="59"/>
      <c r="AJ419" s="59"/>
      <c r="AL419" s="59"/>
      <c r="AM419" s="59"/>
      <c r="AN419" s="59"/>
      <c r="AO419" s="59"/>
      <c r="AP419" s="59"/>
      <c r="AQ419" s="59"/>
      <c r="AR419" s="59"/>
      <c r="AS419" s="59"/>
      <c r="AT419" s="59"/>
      <c r="AU419" s="59"/>
      <c r="AV419" s="59"/>
      <c r="AW419" s="59"/>
      <c r="AX419" s="59"/>
      <c r="AY419" s="59"/>
      <c r="AZ419" s="59"/>
      <c r="BA419" s="59"/>
      <c r="BB419" s="59"/>
      <c r="BC419" s="59"/>
      <c r="BD419" s="59"/>
    </row>
    <row r="420" spans="28:56">
      <c r="AB420" s="59"/>
      <c r="AC420" s="59"/>
      <c r="AD420" s="59"/>
      <c r="AE420" s="59"/>
      <c r="AF420" s="59"/>
      <c r="AG420" s="59"/>
      <c r="AH420" s="59"/>
      <c r="AI420" s="59"/>
      <c r="AJ420" s="59"/>
      <c r="AL420" s="59"/>
      <c r="AM420" s="59"/>
      <c r="AN420" s="59"/>
      <c r="AO420" s="59"/>
      <c r="AP420" s="59"/>
      <c r="AQ420" s="59"/>
      <c r="AR420" s="59"/>
      <c r="AS420" s="59"/>
      <c r="AT420" s="59"/>
      <c r="AU420" s="59"/>
      <c r="AV420" s="59"/>
      <c r="AW420" s="59"/>
      <c r="AX420" s="59"/>
      <c r="AY420" s="59"/>
      <c r="AZ420" s="59"/>
      <c r="BA420" s="59"/>
      <c r="BB420" s="59"/>
      <c r="BC420" s="59"/>
      <c r="BD420" s="59"/>
    </row>
    <row r="421" spans="28:56">
      <c r="AB421" s="59"/>
      <c r="AC421" s="59"/>
      <c r="AD421" s="59"/>
      <c r="AE421" s="59"/>
      <c r="AF421" s="59"/>
      <c r="AG421" s="59"/>
      <c r="AH421" s="59"/>
      <c r="AI421" s="59"/>
      <c r="AJ421" s="59"/>
      <c r="AL421" s="59"/>
      <c r="AM421" s="59"/>
      <c r="AN421" s="59"/>
      <c r="AO421" s="59"/>
      <c r="AP421" s="59"/>
      <c r="AQ421" s="59"/>
      <c r="AR421" s="59"/>
      <c r="AS421" s="59"/>
      <c r="AT421" s="59"/>
      <c r="AU421" s="59"/>
      <c r="AV421" s="59"/>
      <c r="AW421" s="59"/>
      <c r="AX421" s="59"/>
      <c r="AY421" s="59"/>
      <c r="AZ421" s="59"/>
      <c r="BA421" s="59"/>
      <c r="BB421" s="59"/>
      <c r="BC421" s="59"/>
      <c r="BD421" s="59"/>
    </row>
    <row r="422" spans="28:56">
      <c r="AB422" s="59"/>
      <c r="AC422" s="59"/>
      <c r="AD422" s="59"/>
      <c r="AE422" s="59"/>
      <c r="AF422" s="59"/>
      <c r="AG422" s="59"/>
      <c r="AH422" s="59"/>
      <c r="AI422" s="59"/>
      <c r="AJ422" s="59"/>
      <c r="AL422" s="59"/>
      <c r="AM422" s="59"/>
      <c r="AN422" s="59"/>
      <c r="AO422" s="59"/>
      <c r="AP422" s="59"/>
      <c r="AQ422" s="59"/>
      <c r="AR422" s="59"/>
      <c r="AS422" s="59"/>
      <c r="AT422" s="59"/>
      <c r="AU422" s="59"/>
      <c r="AV422" s="59"/>
      <c r="AW422" s="59"/>
      <c r="AX422" s="59"/>
      <c r="AY422" s="59"/>
      <c r="AZ422" s="59"/>
      <c r="BA422" s="59"/>
      <c r="BB422" s="59"/>
      <c r="BC422" s="59"/>
      <c r="BD422" s="59"/>
    </row>
    <row r="423" spans="28:56">
      <c r="AB423" s="59"/>
      <c r="AC423" s="59"/>
      <c r="AD423" s="59"/>
      <c r="AE423" s="59"/>
      <c r="AF423" s="59"/>
      <c r="AG423" s="59"/>
      <c r="AH423" s="59"/>
      <c r="AI423" s="59"/>
      <c r="AJ423" s="59"/>
      <c r="AL423" s="59"/>
      <c r="AM423" s="59"/>
      <c r="AN423" s="59"/>
      <c r="AO423" s="59"/>
      <c r="AP423" s="59"/>
      <c r="AQ423" s="59"/>
      <c r="AR423" s="59"/>
      <c r="AS423" s="59"/>
      <c r="AT423" s="59"/>
      <c r="AU423" s="59"/>
      <c r="AV423" s="59"/>
      <c r="AW423" s="59"/>
      <c r="AX423" s="59"/>
      <c r="AY423" s="59"/>
      <c r="AZ423" s="59"/>
      <c r="BA423" s="59"/>
      <c r="BB423" s="59"/>
      <c r="BC423" s="59"/>
      <c r="BD423" s="59"/>
    </row>
    <row r="424" spans="28:56">
      <c r="AB424" s="59"/>
      <c r="AC424" s="59"/>
      <c r="AD424" s="59"/>
      <c r="AE424" s="59"/>
      <c r="AF424" s="59"/>
      <c r="AG424" s="59"/>
      <c r="AH424" s="59"/>
      <c r="AI424" s="59"/>
      <c r="AJ424" s="59"/>
      <c r="AL424" s="59"/>
      <c r="AM424" s="59"/>
      <c r="AN424" s="59"/>
      <c r="AO424" s="59"/>
      <c r="AP424" s="59"/>
      <c r="AQ424" s="59"/>
      <c r="AR424" s="59"/>
      <c r="AS424" s="59"/>
      <c r="AT424" s="59"/>
      <c r="AU424" s="59"/>
      <c r="AV424" s="59"/>
      <c r="AW424" s="59"/>
      <c r="AX424" s="59"/>
      <c r="AY424" s="59"/>
      <c r="AZ424" s="59"/>
      <c r="BA424" s="59"/>
      <c r="BB424" s="59"/>
      <c r="BC424" s="59"/>
      <c r="BD424" s="59"/>
    </row>
    <row r="425" spans="28:56">
      <c r="AB425" s="59"/>
      <c r="AC425" s="59"/>
      <c r="AD425" s="59"/>
      <c r="AE425" s="59"/>
      <c r="AF425" s="59"/>
      <c r="AG425" s="59"/>
      <c r="AH425" s="59"/>
      <c r="AI425" s="59"/>
      <c r="AJ425" s="59"/>
      <c r="AL425" s="59"/>
      <c r="AM425" s="59"/>
      <c r="AN425" s="59"/>
      <c r="AO425" s="59"/>
      <c r="AP425" s="59"/>
      <c r="AQ425" s="59"/>
      <c r="AR425" s="59"/>
      <c r="AS425" s="59"/>
      <c r="AT425" s="59"/>
      <c r="AU425" s="59"/>
      <c r="AV425" s="59"/>
      <c r="AW425" s="59"/>
      <c r="AX425" s="59"/>
      <c r="AY425" s="59"/>
      <c r="AZ425" s="59"/>
      <c r="BA425" s="59"/>
      <c r="BB425" s="59"/>
      <c r="BC425" s="59"/>
      <c r="BD425" s="59"/>
    </row>
    <row r="426" spans="28:56">
      <c r="AB426" s="59"/>
      <c r="AC426" s="59"/>
      <c r="AD426" s="59"/>
      <c r="AE426" s="59"/>
      <c r="AF426" s="59"/>
      <c r="AG426" s="59"/>
      <c r="AH426" s="59"/>
      <c r="AI426" s="59"/>
      <c r="AJ426" s="59"/>
      <c r="AL426" s="59"/>
      <c r="AM426" s="59"/>
      <c r="AN426" s="59"/>
      <c r="AO426" s="59"/>
      <c r="AP426" s="59"/>
      <c r="AQ426" s="59"/>
      <c r="AR426" s="59"/>
      <c r="AS426" s="59"/>
      <c r="AT426" s="59"/>
      <c r="AU426" s="59"/>
      <c r="AV426" s="59"/>
      <c r="AW426" s="59"/>
      <c r="AX426" s="59"/>
      <c r="AY426" s="59"/>
      <c r="AZ426" s="59"/>
      <c r="BA426" s="59"/>
      <c r="BB426" s="59"/>
      <c r="BC426" s="59"/>
      <c r="BD426" s="59"/>
    </row>
    <row r="427" spans="28:56">
      <c r="AB427" s="59"/>
      <c r="AC427" s="59"/>
      <c r="AD427" s="59"/>
      <c r="AE427" s="59"/>
      <c r="AF427" s="59"/>
      <c r="AG427" s="59"/>
      <c r="AH427" s="59"/>
      <c r="AI427" s="59"/>
      <c r="AJ427" s="59"/>
      <c r="AL427" s="59"/>
      <c r="AM427" s="59"/>
      <c r="AN427" s="59"/>
      <c r="AO427" s="59"/>
      <c r="AP427" s="59"/>
      <c r="AQ427" s="59"/>
      <c r="AR427" s="59"/>
      <c r="AS427" s="59"/>
      <c r="AT427" s="59"/>
      <c r="AU427" s="59"/>
      <c r="AV427" s="59"/>
      <c r="AW427" s="59"/>
      <c r="AX427" s="59"/>
      <c r="AY427" s="59"/>
      <c r="AZ427" s="59"/>
      <c r="BA427" s="59"/>
      <c r="BB427" s="59"/>
      <c r="BC427" s="59"/>
      <c r="BD427" s="59"/>
    </row>
    <row r="428" spans="28:56">
      <c r="AB428" s="59"/>
      <c r="AC428" s="59"/>
      <c r="AD428" s="59"/>
      <c r="AE428" s="59"/>
      <c r="AF428" s="59"/>
      <c r="AG428" s="59"/>
      <c r="AH428" s="59"/>
      <c r="AI428" s="59"/>
      <c r="AJ428" s="59"/>
      <c r="AL428" s="59"/>
      <c r="AM428" s="59"/>
      <c r="AN428" s="59"/>
      <c r="AO428" s="59"/>
      <c r="AP428" s="59"/>
      <c r="AQ428" s="59"/>
      <c r="AR428" s="59"/>
      <c r="AS428" s="59"/>
      <c r="AT428" s="59"/>
      <c r="AU428" s="59"/>
      <c r="AV428" s="59"/>
      <c r="AW428" s="59"/>
      <c r="AX428" s="59"/>
      <c r="AY428" s="59"/>
      <c r="AZ428" s="59"/>
      <c r="BA428" s="59"/>
      <c r="BB428" s="59"/>
      <c r="BC428" s="59"/>
      <c r="BD428" s="59"/>
    </row>
    <row r="429" spans="28:56">
      <c r="AB429" s="59"/>
      <c r="AC429" s="59"/>
      <c r="AD429" s="59"/>
      <c r="AE429" s="59"/>
      <c r="AF429" s="59"/>
      <c r="AG429" s="59"/>
      <c r="AH429" s="59"/>
      <c r="AI429" s="59"/>
      <c r="AJ429" s="59"/>
      <c r="AL429" s="59"/>
      <c r="AM429" s="59"/>
      <c r="AN429" s="59"/>
      <c r="AO429" s="59"/>
      <c r="AP429" s="59"/>
      <c r="AQ429" s="59"/>
      <c r="AR429" s="59"/>
      <c r="AS429" s="59"/>
      <c r="AT429" s="59"/>
      <c r="AU429" s="59"/>
      <c r="AV429" s="59"/>
      <c r="AW429" s="59"/>
      <c r="AX429" s="59"/>
      <c r="AY429" s="59"/>
      <c r="AZ429" s="59"/>
      <c r="BA429" s="59"/>
      <c r="BB429" s="59"/>
      <c r="BC429" s="59"/>
      <c r="BD429" s="59"/>
    </row>
    <row r="430" spans="28:56">
      <c r="AB430" s="59"/>
      <c r="AC430" s="59"/>
      <c r="AD430" s="59"/>
      <c r="AE430" s="59"/>
      <c r="AF430" s="59"/>
      <c r="AG430" s="59"/>
      <c r="AH430" s="59"/>
      <c r="AI430" s="59"/>
      <c r="AJ430" s="59"/>
      <c r="AL430" s="59"/>
      <c r="AM430" s="59"/>
      <c r="AN430" s="59"/>
      <c r="AO430" s="59"/>
      <c r="AP430" s="59"/>
      <c r="AQ430" s="59"/>
      <c r="AR430" s="59"/>
      <c r="AS430" s="59"/>
      <c r="AT430" s="59"/>
      <c r="AU430" s="59"/>
      <c r="AV430" s="59"/>
      <c r="AW430" s="59"/>
      <c r="AX430" s="59"/>
      <c r="AY430" s="59"/>
      <c r="AZ430" s="59"/>
      <c r="BA430" s="59"/>
      <c r="BB430" s="59"/>
      <c r="BC430" s="59"/>
      <c r="BD430" s="59"/>
    </row>
    <row r="431" spans="28:56">
      <c r="AB431" s="59"/>
      <c r="AC431" s="59"/>
      <c r="AD431" s="59"/>
      <c r="AE431" s="59"/>
      <c r="AF431" s="59"/>
      <c r="AG431" s="59"/>
      <c r="AH431" s="59"/>
      <c r="AI431" s="59"/>
      <c r="AJ431" s="59"/>
      <c r="AL431" s="59"/>
      <c r="AM431" s="59"/>
      <c r="AN431" s="59"/>
      <c r="AO431" s="59"/>
      <c r="AP431" s="59"/>
      <c r="AQ431" s="59"/>
      <c r="AR431" s="59"/>
      <c r="AS431" s="59"/>
      <c r="AT431" s="59"/>
      <c r="AU431" s="59"/>
      <c r="AV431" s="59"/>
      <c r="AW431" s="59"/>
      <c r="AX431" s="59"/>
      <c r="AY431" s="59"/>
      <c r="AZ431" s="59"/>
      <c r="BA431" s="59"/>
      <c r="BB431" s="59"/>
      <c r="BC431" s="59"/>
      <c r="BD431" s="59"/>
    </row>
    <row r="432" spans="28:56">
      <c r="AB432" s="59"/>
      <c r="AC432" s="59"/>
      <c r="AD432" s="59"/>
      <c r="AE432" s="59"/>
      <c r="AF432" s="59"/>
      <c r="AG432" s="59"/>
      <c r="AH432" s="59"/>
      <c r="AI432" s="59"/>
      <c r="AJ432" s="59"/>
      <c r="AL432" s="59"/>
      <c r="AM432" s="59"/>
      <c r="AN432" s="59"/>
      <c r="AO432" s="59"/>
      <c r="AP432" s="59"/>
      <c r="AQ432" s="59"/>
      <c r="AR432" s="59"/>
      <c r="AS432" s="59"/>
      <c r="AT432" s="59"/>
      <c r="AU432" s="59"/>
      <c r="AV432" s="59"/>
      <c r="AW432" s="59"/>
      <c r="AX432" s="59"/>
      <c r="AY432" s="59"/>
      <c r="AZ432" s="59"/>
      <c r="BA432" s="59"/>
      <c r="BB432" s="59"/>
      <c r="BC432" s="59"/>
      <c r="BD432" s="59"/>
    </row>
    <row r="433" spans="28:56">
      <c r="AB433" s="59"/>
      <c r="AC433" s="59"/>
      <c r="AD433" s="59"/>
      <c r="AE433" s="59"/>
      <c r="AF433" s="59"/>
      <c r="AG433" s="59"/>
      <c r="AH433" s="59"/>
      <c r="AI433" s="59"/>
      <c r="AJ433" s="59"/>
      <c r="AL433" s="59"/>
      <c r="AM433" s="59"/>
      <c r="AN433" s="59"/>
      <c r="AO433" s="59"/>
      <c r="AP433" s="59"/>
      <c r="AQ433" s="59"/>
      <c r="AR433" s="59"/>
      <c r="AS433" s="59"/>
      <c r="AT433" s="59"/>
      <c r="AU433" s="59"/>
      <c r="AV433" s="59"/>
      <c r="AW433" s="59"/>
      <c r="AX433" s="59"/>
      <c r="AY433" s="59"/>
      <c r="AZ433" s="59"/>
      <c r="BA433" s="59"/>
      <c r="BB433" s="59"/>
      <c r="BC433" s="59"/>
      <c r="BD433" s="59"/>
    </row>
    <row r="434" spans="28:56">
      <c r="AB434" s="59"/>
      <c r="AC434" s="59"/>
      <c r="AD434" s="59"/>
      <c r="AE434" s="59"/>
      <c r="AF434" s="59"/>
      <c r="AG434" s="59"/>
      <c r="AH434" s="59"/>
      <c r="AI434" s="59"/>
      <c r="AJ434" s="59"/>
      <c r="AL434" s="59"/>
      <c r="AM434" s="59"/>
      <c r="AN434" s="59"/>
      <c r="AO434" s="59"/>
      <c r="AP434" s="59"/>
      <c r="AQ434" s="59"/>
      <c r="AR434" s="59"/>
      <c r="AS434" s="59"/>
      <c r="AT434" s="59"/>
      <c r="AU434" s="59"/>
      <c r="AV434" s="59"/>
      <c r="AW434" s="59"/>
      <c r="AX434" s="59"/>
      <c r="AY434" s="59"/>
      <c r="AZ434" s="59"/>
      <c r="BA434" s="59"/>
      <c r="BB434" s="59"/>
      <c r="BC434" s="59"/>
      <c r="BD434" s="59"/>
    </row>
    <row r="435" spans="28:56">
      <c r="AB435" s="59"/>
      <c r="AC435" s="59"/>
      <c r="AD435" s="59"/>
      <c r="AE435" s="59"/>
      <c r="AF435" s="59"/>
      <c r="AG435" s="59"/>
      <c r="AH435" s="59"/>
      <c r="AI435" s="59"/>
      <c r="AJ435" s="59"/>
      <c r="AL435" s="59"/>
      <c r="AM435" s="59"/>
      <c r="AN435" s="59"/>
      <c r="AO435" s="59"/>
      <c r="AP435" s="59"/>
      <c r="AQ435" s="59"/>
      <c r="AR435" s="59"/>
      <c r="AS435" s="59"/>
      <c r="AT435" s="59"/>
      <c r="AU435" s="59"/>
      <c r="AV435" s="59"/>
      <c r="AW435" s="59"/>
      <c r="AX435" s="59"/>
      <c r="AY435" s="59"/>
      <c r="AZ435" s="59"/>
      <c r="BA435" s="59"/>
      <c r="BB435" s="59"/>
      <c r="BC435" s="59"/>
      <c r="BD435" s="59"/>
    </row>
    <row r="436" spans="28:56">
      <c r="AB436" s="59"/>
      <c r="AC436" s="59"/>
      <c r="AD436" s="59"/>
      <c r="AE436" s="59"/>
      <c r="AF436" s="59"/>
      <c r="AG436" s="59"/>
      <c r="AH436" s="59"/>
      <c r="AI436" s="59"/>
      <c r="AJ436" s="59"/>
      <c r="AL436" s="59"/>
      <c r="AM436" s="59"/>
      <c r="AN436" s="59"/>
      <c r="AO436" s="59"/>
      <c r="AP436" s="59"/>
      <c r="AQ436" s="59"/>
      <c r="AR436" s="59"/>
      <c r="AS436" s="59"/>
      <c r="AT436" s="59"/>
      <c r="AU436" s="59"/>
      <c r="AV436" s="59"/>
      <c r="AW436" s="59"/>
      <c r="AX436" s="59"/>
      <c r="AY436" s="59"/>
      <c r="AZ436" s="59"/>
      <c r="BA436" s="59"/>
      <c r="BB436" s="59"/>
      <c r="BC436" s="59"/>
      <c r="BD436" s="59"/>
    </row>
    <row r="437" spans="28:56">
      <c r="AB437" s="59"/>
      <c r="AC437" s="59"/>
      <c r="AD437" s="59"/>
      <c r="AE437" s="59"/>
      <c r="AF437" s="59"/>
      <c r="AG437" s="59"/>
      <c r="AH437" s="59"/>
      <c r="AI437" s="59"/>
      <c r="AJ437" s="59"/>
      <c r="AL437" s="59"/>
      <c r="AM437" s="59"/>
      <c r="AN437" s="59"/>
      <c r="AO437" s="59"/>
      <c r="AP437" s="59"/>
      <c r="AQ437" s="59"/>
      <c r="AR437" s="59"/>
      <c r="AS437" s="59"/>
      <c r="AT437" s="59"/>
      <c r="AU437" s="59"/>
      <c r="AV437" s="59"/>
      <c r="AW437" s="59"/>
      <c r="AX437" s="59"/>
      <c r="AY437" s="59"/>
      <c r="AZ437" s="59"/>
      <c r="BA437" s="59"/>
      <c r="BB437" s="59"/>
      <c r="BC437" s="59"/>
      <c r="BD437" s="59"/>
    </row>
    <row r="438" spans="28:56">
      <c r="AB438" s="59"/>
      <c r="AC438" s="59"/>
      <c r="AD438" s="59"/>
      <c r="AE438" s="59"/>
      <c r="AF438" s="59"/>
      <c r="AG438" s="59"/>
      <c r="AH438" s="59"/>
      <c r="AI438" s="59"/>
      <c r="AJ438" s="59"/>
      <c r="AL438" s="59"/>
      <c r="AM438" s="59"/>
      <c r="AN438" s="59"/>
      <c r="AO438" s="59"/>
      <c r="AP438" s="59"/>
      <c r="AQ438" s="59"/>
      <c r="AR438" s="59"/>
      <c r="AS438" s="59"/>
      <c r="AT438" s="59"/>
      <c r="AU438" s="59"/>
      <c r="AV438" s="59"/>
      <c r="AW438" s="59"/>
      <c r="AX438" s="59"/>
      <c r="AY438" s="59"/>
      <c r="AZ438" s="59"/>
      <c r="BA438" s="59"/>
      <c r="BB438" s="59"/>
      <c r="BC438" s="59"/>
      <c r="BD438" s="59"/>
    </row>
    <row r="439" spans="28:56">
      <c r="AB439" s="59"/>
      <c r="AC439" s="59"/>
      <c r="AD439" s="59"/>
      <c r="AE439" s="59"/>
      <c r="AF439" s="59"/>
      <c r="AG439" s="59"/>
      <c r="AH439" s="59"/>
      <c r="AI439" s="59"/>
      <c r="AJ439" s="59"/>
      <c r="AL439" s="59"/>
      <c r="AM439" s="59"/>
      <c r="AN439" s="59"/>
      <c r="AO439" s="59"/>
      <c r="AP439" s="59"/>
      <c r="AQ439" s="59"/>
      <c r="AR439" s="59"/>
      <c r="AS439" s="59"/>
      <c r="AT439" s="59"/>
      <c r="AU439" s="59"/>
      <c r="AV439" s="59"/>
      <c r="AW439" s="59"/>
      <c r="AX439" s="59"/>
      <c r="AY439" s="59"/>
      <c r="AZ439" s="59"/>
      <c r="BA439" s="59"/>
      <c r="BB439" s="59"/>
      <c r="BC439" s="59"/>
      <c r="BD439" s="59"/>
    </row>
    <row r="440" spans="28:56">
      <c r="AB440" s="59"/>
      <c r="AC440" s="59"/>
      <c r="AD440" s="59"/>
      <c r="AE440" s="59"/>
      <c r="AF440" s="59"/>
      <c r="AG440" s="59"/>
      <c r="AH440" s="59"/>
      <c r="AI440" s="59"/>
      <c r="AJ440" s="59"/>
      <c r="AL440" s="59"/>
      <c r="AM440" s="59"/>
      <c r="AN440" s="59"/>
      <c r="AO440" s="59"/>
      <c r="AP440" s="59"/>
      <c r="AQ440" s="59"/>
      <c r="AR440" s="59"/>
      <c r="AS440" s="59"/>
      <c r="AT440" s="59"/>
      <c r="AU440" s="59"/>
      <c r="AV440" s="59"/>
      <c r="AW440" s="59"/>
      <c r="AX440" s="59"/>
      <c r="AY440" s="59"/>
      <c r="AZ440" s="59"/>
      <c r="BA440" s="59"/>
      <c r="BB440" s="59"/>
      <c r="BC440" s="59"/>
      <c r="BD440" s="59"/>
    </row>
    <row r="441" spans="28:56">
      <c r="AB441" s="59"/>
      <c r="AC441" s="59"/>
      <c r="AD441" s="59"/>
      <c r="AE441" s="59"/>
      <c r="AF441" s="59"/>
      <c r="AG441" s="59"/>
      <c r="AH441" s="59"/>
      <c r="AI441" s="59"/>
      <c r="AJ441" s="59"/>
      <c r="AL441" s="59"/>
      <c r="AM441" s="59"/>
      <c r="AN441" s="59"/>
      <c r="AO441" s="59"/>
      <c r="AP441" s="59"/>
      <c r="AQ441" s="59"/>
      <c r="AR441" s="59"/>
      <c r="AS441" s="59"/>
      <c r="AT441" s="59"/>
      <c r="AU441" s="59"/>
      <c r="AV441" s="59"/>
      <c r="AW441" s="59"/>
      <c r="AX441" s="59"/>
      <c r="AY441" s="59"/>
      <c r="AZ441" s="59"/>
      <c r="BA441" s="59"/>
      <c r="BB441" s="59"/>
      <c r="BC441" s="59"/>
      <c r="BD441" s="59"/>
    </row>
    <row r="442" spans="28:56">
      <c r="AB442" s="59"/>
      <c r="AC442" s="59"/>
      <c r="AD442" s="59"/>
      <c r="AE442" s="59"/>
      <c r="AF442" s="59"/>
      <c r="AG442" s="59"/>
      <c r="AH442" s="59"/>
      <c r="AI442" s="59"/>
      <c r="AJ442" s="59"/>
      <c r="AL442" s="59"/>
      <c r="AM442" s="59"/>
      <c r="AN442" s="59"/>
      <c r="AO442" s="59"/>
      <c r="AP442" s="59"/>
      <c r="AQ442" s="59"/>
      <c r="AR442" s="59"/>
      <c r="AS442" s="59"/>
      <c r="AT442" s="59"/>
      <c r="AU442" s="59"/>
      <c r="AV442" s="59"/>
      <c r="AW442" s="59"/>
      <c r="AX442" s="59"/>
      <c r="AY442" s="59"/>
      <c r="AZ442" s="59"/>
      <c r="BA442" s="59"/>
      <c r="BB442" s="59"/>
      <c r="BC442" s="59"/>
      <c r="BD442" s="59"/>
    </row>
    <row r="443" spans="28:56">
      <c r="AB443" s="59"/>
      <c r="AC443" s="59"/>
      <c r="AD443" s="59"/>
      <c r="AE443" s="59"/>
      <c r="AF443" s="59"/>
      <c r="AG443" s="59"/>
      <c r="AH443" s="59"/>
      <c r="AI443" s="59"/>
      <c r="AJ443" s="59"/>
      <c r="AL443" s="59"/>
      <c r="AM443" s="59"/>
      <c r="AN443" s="59"/>
      <c r="AO443" s="59"/>
      <c r="AP443" s="59"/>
      <c r="AQ443" s="59"/>
      <c r="AR443" s="59"/>
      <c r="AS443" s="59"/>
      <c r="AT443" s="59"/>
      <c r="AU443" s="59"/>
      <c r="AV443" s="59"/>
      <c r="AW443" s="59"/>
      <c r="AX443" s="59"/>
      <c r="AY443" s="59"/>
      <c r="AZ443" s="59"/>
      <c r="BA443" s="59"/>
      <c r="BB443" s="59"/>
      <c r="BC443" s="59"/>
      <c r="BD443" s="59"/>
    </row>
    <row r="444" spans="28:56">
      <c r="AB444" s="59"/>
      <c r="AC444" s="59"/>
      <c r="AD444" s="59"/>
      <c r="AE444" s="59"/>
      <c r="AF444" s="59"/>
      <c r="AG444" s="59"/>
      <c r="AH444" s="59"/>
      <c r="AI444" s="59"/>
      <c r="AJ444" s="59"/>
      <c r="AL444" s="59"/>
      <c r="AM444" s="59"/>
      <c r="AN444" s="59"/>
      <c r="AO444" s="59"/>
      <c r="AP444" s="59"/>
      <c r="AQ444" s="59"/>
      <c r="AR444" s="59"/>
      <c r="AS444" s="59"/>
      <c r="AT444" s="59"/>
      <c r="AU444" s="59"/>
      <c r="AV444" s="59"/>
      <c r="AW444" s="59"/>
      <c r="AX444" s="59"/>
      <c r="AY444" s="59"/>
      <c r="AZ444" s="59"/>
      <c r="BA444" s="59"/>
      <c r="BB444" s="59"/>
      <c r="BC444" s="59"/>
      <c r="BD444" s="59"/>
    </row>
    <row r="445" spans="28:56">
      <c r="AB445" s="59"/>
      <c r="AC445" s="59"/>
      <c r="AD445" s="59"/>
      <c r="AE445" s="59"/>
      <c r="AF445" s="59"/>
      <c r="AG445" s="59"/>
      <c r="AH445" s="59"/>
      <c r="AI445" s="59"/>
      <c r="AJ445" s="59"/>
      <c r="AL445" s="59"/>
      <c r="AM445" s="59"/>
      <c r="AN445" s="59"/>
      <c r="AO445" s="59"/>
      <c r="AP445" s="59"/>
      <c r="AQ445" s="59"/>
      <c r="AR445" s="59"/>
      <c r="AS445" s="59"/>
      <c r="AT445" s="59"/>
      <c r="AU445" s="59"/>
      <c r="AV445" s="59"/>
      <c r="AW445" s="59"/>
      <c r="AX445" s="59"/>
      <c r="AY445" s="59"/>
      <c r="AZ445" s="59"/>
      <c r="BA445" s="59"/>
      <c r="BB445" s="59"/>
      <c r="BC445" s="59"/>
      <c r="BD445" s="59"/>
    </row>
    <row r="446" spans="28:56">
      <c r="AB446" s="59"/>
      <c r="AC446" s="59"/>
      <c r="AD446" s="59"/>
      <c r="AE446" s="59"/>
      <c r="AF446" s="59"/>
      <c r="AG446" s="59"/>
      <c r="AH446" s="59"/>
      <c r="AI446" s="59"/>
      <c r="AJ446" s="59"/>
      <c r="AL446" s="59"/>
      <c r="AM446" s="59"/>
      <c r="AN446" s="59"/>
      <c r="AO446" s="59"/>
      <c r="AP446" s="59"/>
      <c r="AQ446" s="59"/>
      <c r="AR446" s="59"/>
      <c r="AS446" s="59"/>
      <c r="AT446" s="59"/>
      <c r="AU446" s="59"/>
      <c r="AV446" s="59"/>
      <c r="AW446" s="59"/>
      <c r="AX446" s="59"/>
      <c r="AY446" s="59"/>
      <c r="AZ446" s="59"/>
      <c r="BA446" s="59"/>
      <c r="BB446" s="59"/>
      <c r="BC446" s="59"/>
      <c r="BD446" s="59"/>
    </row>
    <row r="447" spans="28:56">
      <c r="AB447" s="59"/>
      <c r="AC447" s="59"/>
      <c r="AD447" s="59"/>
      <c r="AE447" s="59"/>
      <c r="AF447" s="59"/>
      <c r="AG447" s="59"/>
      <c r="AH447" s="59"/>
      <c r="AI447" s="59"/>
      <c r="AJ447" s="59"/>
      <c r="AL447" s="59"/>
      <c r="AM447" s="59"/>
      <c r="AN447" s="59"/>
      <c r="AO447" s="59"/>
      <c r="AP447" s="59"/>
      <c r="AQ447" s="59"/>
      <c r="AR447" s="59"/>
      <c r="AS447" s="59"/>
      <c r="AT447" s="59"/>
      <c r="AU447" s="59"/>
      <c r="AV447" s="59"/>
      <c r="AW447" s="59"/>
      <c r="AX447" s="59"/>
      <c r="AY447" s="59"/>
      <c r="AZ447" s="59"/>
      <c r="BA447" s="59"/>
      <c r="BB447" s="59"/>
      <c r="BC447" s="59"/>
      <c r="BD447" s="59"/>
    </row>
    <row r="448" spans="28:56">
      <c r="AB448" s="59"/>
      <c r="AC448" s="59"/>
      <c r="AD448" s="59"/>
      <c r="AE448" s="59"/>
      <c r="AF448" s="59"/>
      <c r="AG448" s="59"/>
      <c r="AH448" s="59"/>
      <c r="AI448" s="59"/>
      <c r="AJ448" s="59"/>
      <c r="AL448" s="59"/>
      <c r="AM448" s="59"/>
      <c r="AN448" s="59"/>
      <c r="AO448" s="59"/>
      <c r="AP448" s="59"/>
      <c r="AQ448" s="59"/>
      <c r="AR448" s="59"/>
      <c r="AS448" s="59"/>
      <c r="AT448" s="59"/>
      <c r="AU448" s="59"/>
      <c r="AV448" s="59"/>
      <c r="AW448" s="59"/>
      <c r="AX448" s="59"/>
      <c r="AY448" s="59"/>
      <c r="AZ448" s="59"/>
      <c r="BA448" s="59"/>
      <c r="BB448" s="59"/>
      <c r="BC448" s="59"/>
      <c r="BD448" s="59"/>
    </row>
    <row r="449" spans="28:56">
      <c r="AB449" s="59"/>
      <c r="AC449" s="59"/>
      <c r="AD449" s="59"/>
      <c r="AE449" s="59"/>
      <c r="AF449" s="59"/>
      <c r="AG449" s="59"/>
      <c r="AH449" s="59"/>
      <c r="AI449" s="59"/>
      <c r="AJ449" s="59"/>
      <c r="AL449" s="59"/>
      <c r="AM449" s="59"/>
      <c r="AN449" s="59"/>
      <c r="AO449" s="59"/>
      <c r="AP449" s="59"/>
      <c r="AQ449" s="59"/>
      <c r="AR449" s="59"/>
      <c r="AS449" s="59"/>
      <c r="AT449" s="59"/>
      <c r="AU449" s="59"/>
      <c r="AV449" s="59"/>
      <c r="AW449" s="59"/>
      <c r="AX449" s="59"/>
      <c r="AY449" s="59"/>
      <c r="AZ449" s="59"/>
      <c r="BA449" s="59"/>
      <c r="BB449" s="59"/>
      <c r="BC449" s="59"/>
      <c r="BD449" s="59"/>
    </row>
    <row r="450" spans="28:56">
      <c r="AB450" s="59"/>
      <c r="AC450" s="59"/>
      <c r="AD450" s="59"/>
      <c r="AE450" s="59"/>
      <c r="AF450" s="59"/>
      <c r="AG450" s="59"/>
      <c r="AH450" s="59"/>
      <c r="AI450" s="59"/>
      <c r="AJ450" s="59"/>
      <c r="AL450" s="59"/>
      <c r="AM450" s="59"/>
      <c r="AN450" s="59"/>
      <c r="AO450" s="59"/>
      <c r="AP450" s="59"/>
      <c r="AQ450" s="59"/>
      <c r="AR450" s="59"/>
      <c r="AS450" s="59"/>
      <c r="AT450" s="59"/>
      <c r="AU450" s="59"/>
      <c r="AV450" s="59"/>
      <c r="AW450" s="59"/>
      <c r="AX450" s="59"/>
      <c r="AY450" s="59"/>
      <c r="AZ450" s="59"/>
      <c r="BA450" s="59"/>
      <c r="BB450" s="59"/>
      <c r="BC450" s="59"/>
      <c r="BD450" s="59"/>
    </row>
    <row r="451" spans="28:56">
      <c r="AB451" s="59"/>
      <c r="AC451" s="59"/>
      <c r="AD451" s="59"/>
      <c r="AE451" s="59"/>
      <c r="AF451" s="59"/>
      <c r="AG451" s="59"/>
      <c r="AH451" s="59"/>
      <c r="AI451" s="59"/>
      <c r="AJ451" s="59"/>
      <c r="AL451" s="59"/>
      <c r="AM451" s="59"/>
      <c r="AN451" s="59"/>
      <c r="AO451" s="59"/>
      <c r="AP451" s="59"/>
      <c r="AQ451" s="59"/>
      <c r="AR451" s="59"/>
      <c r="AS451" s="59"/>
      <c r="AT451" s="59"/>
      <c r="AU451" s="59"/>
      <c r="AV451" s="59"/>
      <c r="AW451" s="59"/>
      <c r="AX451" s="59"/>
      <c r="AY451" s="59"/>
      <c r="AZ451" s="59"/>
      <c r="BA451" s="59"/>
      <c r="BB451" s="59"/>
      <c r="BC451" s="59"/>
      <c r="BD451" s="59"/>
    </row>
    <row r="452" spans="28:56">
      <c r="AB452" s="59"/>
      <c r="AC452" s="59"/>
      <c r="AD452" s="59"/>
      <c r="AE452" s="59"/>
      <c r="AF452" s="59"/>
      <c r="AG452" s="59"/>
      <c r="AH452" s="59"/>
      <c r="AI452" s="59"/>
      <c r="AJ452" s="59"/>
      <c r="AL452" s="59"/>
      <c r="AM452" s="59"/>
      <c r="AN452" s="59"/>
      <c r="AO452" s="59"/>
      <c r="AP452" s="59"/>
      <c r="AQ452" s="59"/>
      <c r="AR452" s="59"/>
      <c r="AS452" s="59"/>
      <c r="AT452" s="59"/>
      <c r="AU452" s="59"/>
      <c r="AV452" s="59"/>
      <c r="AW452" s="59"/>
      <c r="AX452" s="59"/>
      <c r="AY452" s="59"/>
      <c r="AZ452" s="59"/>
      <c r="BA452" s="59"/>
      <c r="BB452" s="59"/>
      <c r="BC452" s="59"/>
      <c r="BD452" s="59"/>
    </row>
  </sheetData>
  <mergeCells count="1">
    <mergeCell ref="R43:V43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29"/>
  <sheetViews>
    <sheetView zoomScale="70" zoomScaleNormal="70" workbookViewId="0">
      <selection activeCell="F1" sqref="F1"/>
    </sheetView>
  </sheetViews>
  <sheetFormatPr defaultRowHeight="15"/>
  <cols>
    <col min="1" max="10" width="9.140625" style="43"/>
    <col min="11" max="11" width="18.28515625" style="43" customWidth="1"/>
    <col min="12" max="16384" width="9.140625" style="43"/>
  </cols>
  <sheetData>
    <row r="1" spans="1:6">
      <c r="A1" s="43" t="s">
        <v>751</v>
      </c>
      <c r="F1" s="43" t="str">
        <f>CONCATENATE(A2,A3,A4,A5,A6,A7,A8,A9,A10,A11,A12,A13,A14,A15,A16,A17,A18,A19,A20,A21,A22,A23,A24,A25,A26,A27,A28,A29,A30,A31,A32,A33,A34,A35,A36,A37,A38,A39,A40,A41,A42,A43,A44,A45,A46,A47,A48,A49,A50,A51,A52,A53,A54,A55,A56,A57,A58,A59,A60,A61,A62,A63,A64,A65,A66,A67,A68,A69,A70,A71,A72,A73,A74,A75,A76,A77,A78,A79,A80,A81,A82,A83,A84,A85,A86,A87,A88,A89,A90,A91,A92,A93,A94,A95,A96,A97,A98,A99,A100,A101,A102,A103,A104,A105,A106,A107,A108,A109,A110,A111,A112,A113,A114,A115,A116,A117,A118,A119,A120)</f>
        <v>ATGGTATTCTTCGCTCCATCACTCTGCCGTCTGGCTCGTCCCGCATTTGTTTCTGCTGCTGCGCGGCCAATTGCATCCTCCTCCCCTATTTTATCTCGCGGTTCGATAGCACTACGACACAAAGCTTTGGGTAATTTCAGAACGCTAACTACTGCGCGGGAAAAGGTCAAGGTTCTACTCGTTCTCTACGACGGCAATAAGCACGCCGAGGAAGTGAGTCCCCCCTAAGCTGATTCCCATTCTACCCGGCCATCACTTCCGGGATTCAACATAAGCAATTGCTGATTGATGTAAACGAGTAGGTTCCAGAGCTACTTGGTACAACCGAGAATGAACTCGGACTTCGAAAGTGGCTTGAGGATCAGGGACACACTCTGGTAACTACATCAGACAAGGAGGGCGAGAACTCGAAGTTCGACCAGGAACTTGTAGATGCAGAGGTTATCATCACTACACCGTATAACTCTCCAATCCCTTCCCGATATCCACCCATATACTCCGCCTCTGAAGTCCCCGCATAATGAGTTCCATCCATCTAACACCCTTCAAGTTTCCACCCAGGTTACCTCACAGCAGAACGTCTCGCCAAAGCCAAGAAGCTCAAGATTGCCATCACAGCCGGTATCGGTTCCGACCATGTCGACTTAGACTCAGCCAACAAGACTAACGGAGGTATCACCGTCGCCGAAGTCACCGGCTCCAACGTCGTCTCGGTCGCCGAGCACGTGGTCATGACCATCCTCATCCTTGTTCGCAACTTCGTTCCTGCTCACGAGCAAATCCAAGCCGGAGAATGGGATGTCGCTGCCGCCGCCAAGAATGAGTATGATCTTGAAGGAAAGGTTGTAGGCACCGTTGCTGTGGGCAGAATTGGCGAGAGAGTCTTGAGGAGACTCAAGCCATTTGACTGCAAGGAGTTGTTGTACTTTGATTATCAACCATTGAAGCCGGAGATAGAGAAGGAGATCGGGTGTAGGCGAGTTGAGAACCTGGAGGAGATGCTGGCACAGTGTGATGTGGTCACCATTAATTGCCCGCTTCATGAGAAGACCCGGGGTCTCTTCAACAAGGAACTCATTTCGAAGATGAAGCCAGGTATGCATTCCCATCCTAAGCTCCCTTTCTTGAAATCGCTAATTAAACGAATAAGGCTCATGGCTCGTTAACACGGCACGTGGTGCTATCGTCGTGAAGGAGGATGTCGCTGCAGCTTTGAAGAGTGGACACTTGAGAGGTTATGGTGGTGATGTCTGGTTCCCGCAACCGGCACCAAAGGATCACGTCTTGAGATATGCGAAGAATCCATTTGGAGGTGGAAATGCGATGGTGCCGCACATGAGCGGTACGAGCTTGGATGCTCAGAAGAGGTATGCTCGACCCCCTGTTTTCCTCCAAGTACTTTTCACTGAATCCATCGGCGTTCACTTCTCTCGCGCATGGTTGCTTGAAGAGGGAGGGAACAGATGACCAGCCATGGGAAAACAAATGCTGACTTTATGCGATAAATAGATATGCCGACG</v>
      </c>
    </row>
    <row r="2" spans="1:6">
      <c r="A2" t="s">
        <v>25036</v>
      </c>
    </row>
    <row r="3" spans="1:6">
      <c r="A3" t="s">
        <v>25037</v>
      </c>
    </row>
    <row r="4" spans="1:6">
      <c r="A4" t="s">
        <v>25038</v>
      </c>
    </row>
    <row r="5" spans="1:6">
      <c r="A5" t="s">
        <v>25039</v>
      </c>
    </row>
    <row r="6" spans="1:6">
      <c r="A6" t="s">
        <v>25040</v>
      </c>
    </row>
    <row r="7" spans="1:6">
      <c r="A7" t="s">
        <v>25041</v>
      </c>
    </row>
    <row r="8" spans="1:6">
      <c r="A8" t="s">
        <v>25042</v>
      </c>
    </row>
    <row r="9" spans="1:6">
      <c r="A9" t="s">
        <v>25043</v>
      </c>
    </row>
    <row r="10" spans="1:6">
      <c r="A10" t="s">
        <v>25044</v>
      </c>
    </row>
    <row r="11" spans="1:6">
      <c r="A11" t="s">
        <v>25045</v>
      </c>
    </row>
    <row r="12" spans="1:6">
      <c r="A12" t="s">
        <v>25046</v>
      </c>
    </row>
    <row r="13" spans="1:6">
      <c r="A13" t="s">
        <v>25047</v>
      </c>
    </row>
    <row r="14" spans="1:6">
      <c r="A14" t="s">
        <v>25048</v>
      </c>
    </row>
    <row r="15" spans="1:6">
      <c r="A15" t="s">
        <v>25049</v>
      </c>
    </row>
    <row r="16" spans="1:6">
      <c r="A16" t="s">
        <v>25050</v>
      </c>
    </row>
    <row r="17" spans="1:1">
      <c r="A17" t="s">
        <v>25051</v>
      </c>
    </row>
    <row r="18" spans="1:1">
      <c r="A18" t="s">
        <v>25052</v>
      </c>
    </row>
    <row r="19" spans="1:1">
      <c r="A19" t="s">
        <v>25053</v>
      </c>
    </row>
    <row r="20" spans="1:1">
      <c r="A20" t="s">
        <v>25054</v>
      </c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1290"/>
  <sheetViews>
    <sheetView workbookViewId="0">
      <selection activeCell="E26" sqref="E26:H26"/>
    </sheetView>
  </sheetViews>
  <sheetFormatPr defaultColWidth="8.85546875" defaultRowHeight="15"/>
  <cols>
    <col min="1" max="1" width="2.85546875" style="43" bestFit="1" customWidth="1"/>
    <col min="2" max="2" width="9" style="43" customWidth="1"/>
    <col min="3" max="3" width="15.85546875" style="43" customWidth="1"/>
    <col min="4" max="16384" width="8.85546875" style="43"/>
  </cols>
  <sheetData>
    <row r="1" spans="1:11">
      <c r="A1" s="43" t="str">
        <f>MID($C$1,ROW(),1)</f>
        <v/>
      </c>
      <c r="C1" s="43" t="str">
        <f>CONCATENATE($K$4,$K$5,$K$6,$K$7,$K$8,$K$9,$K$10,$K$11,$K$12,$K$13,$K$14,$K$15,$K$16,$K$17,$K$18,$K$19,$K$20,$K$21,$K$22,$K$23,$K$24,$K$25)</f>
        <v/>
      </c>
    </row>
    <row r="2" spans="1:11">
      <c r="A2" s="43" t="str">
        <f t="shared" ref="A2:A64" si="0">MID($C$1,ROW(),1)</f>
        <v/>
      </c>
    </row>
    <row r="3" spans="1:11">
      <c r="A3" s="43" t="str">
        <f t="shared" si="0"/>
        <v/>
      </c>
      <c r="C3" s="43" t="s">
        <v>22782</v>
      </c>
    </row>
    <row r="4" spans="1:11">
      <c r="A4" s="43" t="str">
        <f t="shared" si="0"/>
        <v/>
      </c>
      <c r="E4" s="43" t="s">
        <v>22783</v>
      </c>
      <c r="F4" s="43" t="s">
        <v>22784</v>
      </c>
      <c r="G4" s="43" t="s">
        <v>22785</v>
      </c>
      <c r="H4" s="43" t="s">
        <v>22786</v>
      </c>
      <c r="K4" s="53"/>
    </row>
    <row r="5" spans="1:11">
      <c r="A5" s="43" t="str">
        <f t="shared" si="0"/>
        <v/>
      </c>
      <c r="C5" s="43" t="s">
        <v>22787</v>
      </c>
      <c r="D5" s="43" t="s">
        <v>855</v>
      </c>
      <c r="E5" s="43">
        <f>H5*3</f>
        <v>0</v>
      </c>
      <c r="F5" s="43">
        <f>0</f>
        <v>0</v>
      </c>
      <c r="G5" s="43">
        <f>H5</f>
        <v>0</v>
      </c>
      <c r="H5" s="43">
        <f t="shared" ref="H5:H24" si="1">COUNTIF(A:A,D5)</f>
        <v>0</v>
      </c>
      <c r="K5" s="61"/>
    </row>
    <row r="6" spans="1:11">
      <c r="A6" s="43" t="str">
        <f t="shared" si="0"/>
        <v/>
      </c>
      <c r="C6" s="43" t="s">
        <v>22788</v>
      </c>
      <c r="D6" s="43" t="s">
        <v>22789</v>
      </c>
      <c r="E6" s="43">
        <f>H6*6</f>
        <v>0</v>
      </c>
      <c r="F6" s="43">
        <f>0</f>
        <v>0</v>
      </c>
      <c r="G6" s="43">
        <f>4*H6</f>
        <v>0</v>
      </c>
      <c r="H6" s="43">
        <f t="shared" si="1"/>
        <v>0</v>
      </c>
      <c r="K6"/>
    </row>
    <row r="7" spans="1:11">
      <c r="A7" s="43" t="str">
        <f t="shared" si="0"/>
        <v/>
      </c>
      <c r="C7" s="43" t="s">
        <v>22790</v>
      </c>
      <c r="D7" s="43" t="s">
        <v>129</v>
      </c>
      <c r="E7" s="43">
        <f>H7*4</f>
        <v>0</v>
      </c>
      <c r="F7" s="43">
        <f>0</f>
        <v>0</v>
      </c>
      <c r="G7" s="43">
        <f>2*H7</f>
        <v>0</v>
      </c>
      <c r="H7" s="43">
        <f t="shared" si="1"/>
        <v>0</v>
      </c>
      <c r="K7"/>
    </row>
    <row r="8" spans="1:11">
      <c r="A8" s="43" t="str">
        <f t="shared" si="0"/>
        <v/>
      </c>
      <c r="C8" s="43" t="s">
        <v>22791</v>
      </c>
      <c r="D8" s="43" t="s">
        <v>22792</v>
      </c>
      <c r="E8" s="43">
        <f>H8*4</f>
        <v>0</v>
      </c>
      <c r="F8" s="43">
        <f>0</f>
        <v>0</v>
      </c>
      <c r="G8" s="43">
        <f>H8</f>
        <v>0</v>
      </c>
      <c r="H8" s="43">
        <f t="shared" si="1"/>
        <v>0</v>
      </c>
      <c r="K8"/>
    </row>
    <row r="9" spans="1:11">
      <c r="A9" s="43" t="str">
        <f t="shared" si="0"/>
        <v/>
      </c>
      <c r="C9" s="43" t="s">
        <v>22793</v>
      </c>
      <c r="D9" s="43" t="s">
        <v>797</v>
      </c>
      <c r="E9" s="43">
        <f>H9*3</f>
        <v>0</v>
      </c>
      <c r="F9" s="43">
        <f>H9</f>
        <v>0</v>
      </c>
      <c r="G9" s="43">
        <f>H9</f>
        <v>0</v>
      </c>
      <c r="H9" s="43">
        <f>COUNTIF(A:A,D9)</f>
        <v>0</v>
      </c>
      <c r="K9"/>
    </row>
    <row r="10" spans="1:11">
      <c r="A10" s="43" t="str">
        <f t="shared" si="0"/>
        <v/>
      </c>
      <c r="C10" s="43" t="s">
        <v>22794</v>
      </c>
      <c r="D10" s="43" t="s">
        <v>22795</v>
      </c>
      <c r="E10" s="43">
        <f>H10*5</f>
        <v>0</v>
      </c>
      <c r="F10" s="43">
        <f>0</f>
        <v>0</v>
      </c>
      <c r="G10" s="43">
        <f>H10</f>
        <v>0</v>
      </c>
      <c r="H10" s="43">
        <f t="shared" si="1"/>
        <v>0</v>
      </c>
      <c r="K10"/>
    </row>
    <row r="11" spans="1:11">
      <c r="A11" s="43" t="str">
        <f t="shared" si="0"/>
        <v/>
      </c>
      <c r="C11" s="43" t="s">
        <v>22796</v>
      </c>
      <c r="D11" s="43" t="s">
        <v>22797</v>
      </c>
      <c r="E11" s="43">
        <f>H11*5</f>
        <v>0</v>
      </c>
      <c r="F11" s="43">
        <f>0</f>
        <v>0</v>
      </c>
      <c r="G11" s="43">
        <f>2*H11</f>
        <v>0</v>
      </c>
      <c r="H11" s="43">
        <f t="shared" si="1"/>
        <v>0</v>
      </c>
      <c r="K11"/>
    </row>
    <row r="12" spans="1:11">
      <c r="A12" s="43" t="str">
        <f t="shared" si="0"/>
        <v/>
      </c>
      <c r="C12" s="43" t="s">
        <v>22798</v>
      </c>
      <c r="D12" s="43" t="s">
        <v>856</v>
      </c>
      <c r="E12" s="43">
        <f>H12*2</f>
        <v>0</v>
      </c>
      <c r="F12" s="43">
        <f>0</f>
        <v>0</v>
      </c>
      <c r="G12" s="43">
        <f>H12</f>
        <v>0</v>
      </c>
      <c r="H12" s="43">
        <f t="shared" si="1"/>
        <v>0</v>
      </c>
      <c r="K12"/>
    </row>
    <row r="13" spans="1:11">
      <c r="A13" s="43" t="str">
        <f t="shared" si="0"/>
        <v/>
      </c>
      <c r="C13" s="43" t="s">
        <v>22799</v>
      </c>
      <c r="D13" s="43" t="s">
        <v>801</v>
      </c>
      <c r="E13" s="43">
        <f>H13*6</f>
        <v>0</v>
      </c>
      <c r="F13" s="43">
        <f>0</f>
        <v>0</v>
      </c>
      <c r="G13" s="43">
        <f>3*H13</f>
        <v>0</v>
      </c>
      <c r="H13" s="43">
        <f t="shared" si="1"/>
        <v>0</v>
      </c>
      <c r="K13"/>
    </row>
    <row r="14" spans="1:11">
      <c r="A14" s="43" t="str">
        <f t="shared" si="0"/>
        <v/>
      </c>
      <c r="C14" s="43" t="s">
        <v>22800</v>
      </c>
      <c r="D14" s="43" t="s">
        <v>22801</v>
      </c>
      <c r="E14" s="43">
        <f>H14*6</f>
        <v>0</v>
      </c>
      <c r="F14" s="43">
        <f>0</f>
        <v>0</v>
      </c>
      <c r="G14" s="43">
        <f>H14</f>
        <v>0</v>
      </c>
      <c r="H14" s="43">
        <f t="shared" si="1"/>
        <v>0</v>
      </c>
      <c r="K14" s="54"/>
    </row>
    <row r="15" spans="1:11">
      <c r="A15" s="43" t="str">
        <f t="shared" si="0"/>
        <v/>
      </c>
      <c r="C15" s="43" t="s">
        <v>22802</v>
      </c>
      <c r="D15" s="43" t="s">
        <v>22803</v>
      </c>
      <c r="E15" s="43">
        <f>H15*6</f>
        <v>0</v>
      </c>
      <c r="F15" s="43">
        <f>0</f>
        <v>0</v>
      </c>
      <c r="G15" s="43">
        <f>H15</f>
        <v>0</v>
      </c>
      <c r="H15" s="43">
        <f t="shared" si="1"/>
        <v>0</v>
      </c>
      <c r="K15" s="54"/>
    </row>
    <row r="16" spans="1:11">
      <c r="A16" s="43" t="str">
        <f t="shared" si="0"/>
        <v/>
      </c>
      <c r="C16" s="43" t="s">
        <v>22804</v>
      </c>
      <c r="D16" s="43" t="s">
        <v>22805</v>
      </c>
      <c r="E16" s="43">
        <f>H16*6</f>
        <v>0</v>
      </c>
      <c r="F16" s="43">
        <f>0</f>
        <v>0</v>
      </c>
      <c r="G16" s="43">
        <f>2*H16</f>
        <v>0</v>
      </c>
      <c r="H16" s="43">
        <f t="shared" si="1"/>
        <v>0</v>
      </c>
      <c r="K16" s="54"/>
    </row>
    <row r="17" spans="1:11">
      <c r="A17" s="43" t="str">
        <f t="shared" si="0"/>
        <v/>
      </c>
      <c r="C17" s="43" t="s">
        <v>22806</v>
      </c>
      <c r="D17" s="43" t="s">
        <v>22807</v>
      </c>
      <c r="E17" s="43">
        <f>H17*5</f>
        <v>0</v>
      </c>
      <c r="F17" s="43">
        <f>H17</f>
        <v>0</v>
      </c>
      <c r="G17" s="43">
        <f>H17</f>
        <v>0</v>
      </c>
      <c r="H17" s="43">
        <f t="shared" si="1"/>
        <v>0</v>
      </c>
      <c r="K17" s="54"/>
    </row>
    <row r="18" spans="1:11">
      <c r="A18" s="43" t="str">
        <f t="shared" si="0"/>
        <v/>
      </c>
      <c r="C18" s="43" t="s">
        <v>22808</v>
      </c>
      <c r="D18" s="43" t="s">
        <v>22809</v>
      </c>
      <c r="E18" s="43">
        <f>H18*9</f>
        <v>0</v>
      </c>
      <c r="F18" s="43">
        <f>0</f>
        <v>0</v>
      </c>
      <c r="G18" s="43">
        <f>H18</f>
        <v>0</v>
      </c>
      <c r="H18" s="43">
        <f t="shared" si="1"/>
        <v>0</v>
      </c>
      <c r="K18" s="54"/>
    </row>
    <row r="19" spans="1:11">
      <c r="A19" s="43" t="str">
        <f t="shared" si="0"/>
        <v/>
      </c>
      <c r="C19" s="43" t="s">
        <v>22810</v>
      </c>
      <c r="D19" s="43" t="s">
        <v>800</v>
      </c>
      <c r="E19" s="43">
        <f>H19*5</f>
        <v>0</v>
      </c>
      <c r="F19" s="43">
        <f>0</f>
        <v>0</v>
      </c>
      <c r="G19" s="43">
        <f>H19</f>
        <v>0</v>
      </c>
      <c r="H19" s="43">
        <f t="shared" si="1"/>
        <v>0</v>
      </c>
      <c r="K19" s="55"/>
    </row>
    <row r="20" spans="1:11">
      <c r="A20" s="43" t="str">
        <f t="shared" si="0"/>
        <v/>
      </c>
      <c r="C20" s="43" t="s">
        <v>22811</v>
      </c>
      <c r="D20" s="43" t="s">
        <v>799</v>
      </c>
      <c r="E20" s="43">
        <f>H20*3</f>
        <v>0</v>
      </c>
      <c r="F20" s="43">
        <f>0</f>
        <v>0</v>
      </c>
      <c r="G20" s="43">
        <f>H20</f>
        <v>0</v>
      </c>
      <c r="H20" s="43">
        <f t="shared" si="1"/>
        <v>0</v>
      </c>
      <c r="K20" s="55"/>
    </row>
    <row r="21" spans="1:11">
      <c r="A21" s="43" t="str">
        <f t="shared" si="0"/>
        <v/>
      </c>
      <c r="C21" s="43" t="s">
        <v>22812</v>
      </c>
      <c r="D21" s="43" t="s">
        <v>22813</v>
      </c>
      <c r="E21" s="43">
        <f>H21*4</f>
        <v>0</v>
      </c>
      <c r="F21" s="43">
        <f>0</f>
        <v>0</v>
      </c>
      <c r="G21" s="43">
        <f>H21</f>
        <v>0</v>
      </c>
      <c r="H21" s="43">
        <f t="shared" si="1"/>
        <v>0</v>
      </c>
      <c r="K21" s="55"/>
    </row>
    <row r="22" spans="1:11">
      <c r="A22" s="43" t="str">
        <f t="shared" si="0"/>
        <v/>
      </c>
      <c r="C22" s="43" t="s">
        <v>22814</v>
      </c>
      <c r="D22" s="43" t="s">
        <v>22815</v>
      </c>
      <c r="E22" s="43">
        <f>H22*11</f>
        <v>0</v>
      </c>
      <c r="F22" s="43">
        <f>0</f>
        <v>0</v>
      </c>
      <c r="G22" s="43">
        <f>2*H22</f>
        <v>0</v>
      </c>
      <c r="H22" s="43">
        <f t="shared" si="1"/>
        <v>0</v>
      </c>
      <c r="K22" s="55"/>
    </row>
    <row r="23" spans="1:11">
      <c r="A23" s="43" t="str">
        <f t="shared" si="0"/>
        <v/>
      </c>
      <c r="C23" s="43" t="s">
        <v>22816</v>
      </c>
      <c r="D23" s="43" t="s">
        <v>784</v>
      </c>
      <c r="E23" s="43">
        <f>H23*9</f>
        <v>0</v>
      </c>
      <c r="F23" s="43">
        <f>0</f>
        <v>0</v>
      </c>
      <c r="G23" s="43">
        <f>H23</f>
        <v>0</v>
      </c>
      <c r="H23" s="43">
        <f t="shared" si="1"/>
        <v>0</v>
      </c>
      <c r="K23" s="55"/>
    </row>
    <row r="24" spans="1:11">
      <c r="A24" s="43" t="str">
        <f t="shared" si="0"/>
        <v/>
      </c>
      <c r="C24" s="43" t="s">
        <v>22817</v>
      </c>
      <c r="D24" s="43" t="s">
        <v>22818</v>
      </c>
      <c r="E24" s="43">
        <f>H24*5</f>
        <v>0</v>
      </c>
      <c r="F24" s="43">
        <f>0</f>
        <v>0</v>
      </c>
      <c r="G24" s="43">
        <f>H24</f>
        <v>0</v>
      </c>
      <c r="H24" s="43">
        <f t="shared" si="1"/>
        <v>0</v>
      </c>
      <c r="K24" s="55"/>
    </row>
    <row r="25" spans="1:11">
      <c r="A25" s="43" t="str">
        <f t="shared" si="0"/>
        <v/>
      </c>
      <c r="K25" s="55"/>
    </row>
    <row r="26" spans="1:11">
      <c r="A26" s="43" t="str">
        <f t="shared" si="0"/>
        <v/>
      </c>
      <c r="C26" s="43" t="s">
        <v>22819</v>
      </c>
      <c r="E26" s="43">
        <f>E5+E6+E7+E8+E9+E10+E11+E12+E13+E14+E15+E16+E17+E18+E19+E20+E21+E22+E23+E24</f>
        <v>0</v>
      </c>
      <c r="F26" s="43">
        <f>F5+F6+F7+F8+F9+F10+F11+F12+F13+F14+F15+F16+F17+F18+F19+F20+F21+F22+F23+F24</f>
        <v>0</v>
      </c>
      <c r="G26" s="43">
        <f>G5+G6+G7+G8+G9+G10+G11+G12+G13+G14+G15+G16+G17+G18+G19+G20+G21+G22+G23+G24</f>
        <v>0</v>
      </c>
      <c r="H26" s="43">
        <f>H5+H6+H7+H8+H9+H10+H11+H12+H13+H14+H15+H16+H17+H18+H19+H20+H21+H22+H23+H24</f>
        <v>0</v>
      </c>
      <c r="K26" s="55"/>
    </row>
    <row r="27" spans="1:11">
      <c r="A27" s="43" t="str">
        <f t="shared" si="0"/>
        <v/>
      </c>
    </row>
    <row r="28" spans="1:11">
      <c r="A28" s="43" t="str">
        <f t="shared" si="0"/>
        <v/>
      </c>
    </row>
    <row r="29" spans="1:11">
      <c r="A29" s="43" t="str">
        <f t="shared" si="0"/>
        <v/>
      </c>
    </row>
    <row r="30" spans="1:11">
      <c r="A30" s="43" t="str">
        <f t="shared" si="0"/>
        <v/>
      </c>
    </row>
    <row r="31" spans="1:11">
      <c r="A31" s="43" t="str">
        <f t="shared" si="0"/>
        <v/>
      </c>
    </row>
    <row r="32" spans="1:11">
      <c r="A32" s="43" t="str">
        <f t="shared" si="0"/>
        <v/>
      </c>
    </row>
    <row r="33" spans="1:1">
      <c r="A33" s="43" t="str">
        <f t="shared" si="0"/>
        <v/>
      </c>
    </row>
    <row r="34" spans="1:1">
      <c r="A34" s="43" t="str">
        <f t="shared" si="0"/>
        <v/>
      </c>
    </row>
    <row r="35" spans="1:1">
      <c r="A35" s="43" t="str">
        <f t="shared" si="0"/>
        <v/>
      </c>
    </row>
    <row r="36" spans="1:1">
      <c r="A36" s="43" t="str">
        <f t="shared" si="0"/>
        <v/>
      </c>
    </row>
    <row r="37" spans="1:1">
      <c r="A37" s="43" t="str">
        <f t="shared" si="0"/>
        <v/>
      </c>
    </row>
    <row r="38" spans="1:1">
      <c r="A38" s="43" t="str">
        <f t="shared" si="0"/>
        <v/>
      </c>
    </row>
    <row r="39" spans="1:1">
      <c r="A39" s="43" t="str">
        <f t="shared" si="0"/>
        <v/>
      </c>
    </row>
    <row r="40" spans="1:1">
      <c r="A40" s="43" t="str">
        <f t="shared" si="0"/>
        <v/>
      </c>
    </row>
    <row r="41" spans="1:1">
      <c r="A41" s="43" t="str">
        <f t="shared" si="0"/>
        <v/>
      </c>
    </row>
    <row r="42" spans="1:1">
      <c r="A42" s="43" t="str">
        <f t="shared" si="0"/>
        <v/>
      </c>
    </row>
    <row r="43" spans="1:1">
      <c r="A43" s="43" t="str">
        <f t="shared" si="0"/>
        <v/>
      </c>
    </row>
    <row r="44" spans="1:1">
      <c r="A44" s="43" t="str">
        <f t="shared" si="0"/>
        <v/>
      </c>
    </row>
    <row r="45" spans="1:1">
      <c r="A45" s="43" t="str">
        <f t="shared" si="0"/>
        <v/>
      </c>
    </row>
    <row r="46" spans="1:1">
      <c r="A46" s="43" t="str">
        <f t="shared" si="0"/>
        <v/>
      </c>
    </row>
    <row r="47" spans="1:1">
      <c r="A47" s="43" t="str">
        <f t="shared" si="0"/>
        <v/>
      </c>
    </row>
    <row r="48" spans="1:1">
      <c r="A48" s="43" t="str">
        <f t="shared" si="0"/>
        <v/>
      </c>
    </row>
    <row r="49" spans="1:1">
      <c r="A49" s="43" t="str">
        <f t="shared" si="0"/>
        <v/>
      </c>
    </row>
    <row r="50" spans="1:1">
      <c r="A50" s="43" t="str">
        <f t="shared" si="0"/>
        <v/>
      </c>
    </row>
    <row r="51" spans="1:1">
      <c r="A51" s="43" t="str">
        <f t="shared" si="0"/>
        <v/>
      </c>
    </row>
    <row r="52" spans="1:1">
      <c r="A52" s="43" t="str">
        <f t="shared" si="0"/>
        <v/>
      </c>
    </row>
    <row r="53" spans="1:1">
      <c r="A53" s="43" t="str">
        <f t="shared" si="0"/>
        <v/>
      </c>
    </row>
    <row r="54" spans="1:1">
      <c r="A54" s="43" t="str">
        <f t="shared" si="0"/>
        <v/>
      </c>
    </row>
    <row r="55" spans="1:1">
      <c r="A55" s="43" t="str">
        <f t="shared" si="0"/>
        <v/>
      </c>
    </row>
    <row r="56" spans="1:1">
      <c r="A56" s="43" t="str">
        <f t="shared" si="0"/>
        <v/>
      </c>
    </row>
    <row r="57" spans="1:1">
      <c r="A57" s="43" t="str">
        <f t="shared" si="0"/>
        <v/>
      </c>
    </row>
    <row r="58" spans="1:1">
      <c r="A58" s="43" t="str">
        <f t="shared" si="0"/>
        <v/>
      </c>
    </row>
    <row r="59" spans="1:1">
      <c r="A59" s="43" t="str">
        <f t="shared" si="0"/>
        <v/>
      </c>
    </row>
    <row r="60" spans="1:1">
      <c r="A60" s="43" t="str">
        <f t="shared" si="0"/>
        <v/>
      </c>
    </row>
    <row r="61" spans="1:1">
      <c r="A61" s="43" t="str">
        <f t="shared" si="0"/>
        <v/>
      </c>
    </row>
    <row r="62" spans="1:1">
      <c r="A62" s="43" t="str">
        <f t="shared" si="0"/>
        <v/>
      </c>
    </row>
    <row r="63" spans="1:1">
      <c r="A63" s="43" t="str">
        <f t="shared" si="0"/>
        <v/>
      </c>
    </row>
    <row r="64" spans="1:1">
      <c r="A64" s="43" t="str">
        <f t="shared" si="0"/>
        <v/>
      </c>
    </row>
    <row r="65" spans="1:1">
      <c r="A65" s="43" t="str">
        <f t="shared" ref="A65:A128" si="2">MID($C$1,ROW(),1)</f>
        <v/>
      </c>
    </row>
    <row r="66" spans="1:1">
      <c r="A66" s="43" t="str">
        <f t="shared" si="2"/>
        <v/>
      </c>
    </row>
    <row r="67" spans="1:1">
      <c r="A67" s="43" t="str">
        <f t="shared" si="2"/>
        <v/>
      </c>
    </row>
    <row r="68" spans="1:1">
      <c r="A68" s="43" t="str">
        <f t="shared" si="2"/>
        <v/>
      </c>
    </row>
    <row r="69" spans="1:1">
      <c r="A69" s="43" t="str">
        <f t="shared" si="2"/>
        <v/>
      </c>
    </row>
    <row r="70" spans="1:1">
      <c r="A70" s="43" t="str">
        <f t="shared" si="2"/>
        <v/>
      </c>
    </row>
    <row r="71" spans="1:1">
      <c r="A71" s="43" t="str">
        <f t="shared" si="2"/>
        <v/>
      </c>
    </row>
    <row r="72" spans="1:1">
      <c r="A72" s="43" t="str">
        <f t="shared" si="2"/>
        <v/>
      </c>
    </row>
    <row r="73" spans="1:1">
      <c r="A73" s="43" t="str">
        <f t="shared" si="2"/>
        <v/>
      </c>
    </row>
    <row r="74" spans="1:1">
      <c r="A74" s="43" t="str">
        <f t="shared" si="2"/>
        <v/>
      </c>
    </row>
    <row r="75" spans="1:1">
      <c r="A75" s="43" t="str">
        <f t="shared" si="2"/>
        <v/>
      </c>
    </row>
    <row r="76" spans="1:1">
      <c r="A76" s="43" t="str">
        <f t="shared" si="2"/>
        <v/>
      </c>
    </row>
    <row r="77" spans="1:1">
      <c r="A77" s="43" t="str">
        <f t="shared" si="2"/>
        <v/>
      </c>
    </row>
    <row r="78" spans="1:1">
      <c r="A78" s="43" t="str">
        <f t="shared" si="2"/>
        <v/>
      </c>
    </row>
    <row r="79" spans="1:1">
      <c r="A79" s="43" t="str">
        <f t="shared" si="2"/>
        <v/>
      </c>
    </row>
    <row r="80" spans="1:1">
      <c r="A80" s="43" t="str">
        <f t="shared" si="2"/>
        <v/>
      </c>
    </row>
    <row r="81" spans="1:1">
      <c r="A81" s="43" t="str">
        <f t="shared" si="2"/>
        <v/>
      </c>
    </row>
    <row r="82" spans="1:1">
      <c r="A82" s="43" t="str">
        <f t="shared" si="2"/>
        <v/>
      </c>
    </row>
    <row r="83" spans="1:1">
      <c r="A83" s="43" t="str">
        <f t="shared" si="2"/>
        <v/>
      </c>
    </row>
    <row r="84" spans="1:1">
      <c r="A84" s="43" t="str">
        <f t="shared" si="2"/>
        <v/>
      </c>
    </row>
    <row r="85" spans="1:1">
      <c r="A85" s="43" t="str">
        <f t="shared" si="2"/>
        <v/>
      </c>
    </row>
    <row r="86" spans="1:1">
      <c r="A86" s="43" t="str">
        <f t="shared" si="2"/>
        <v/>
      </c>
    </row>
    <row r="87" spans="1:1">
      <c r="A87" s="43" t="str">
        <f t="shared" si="2"/>
        <v/>
      </c>
    </row>
    <row r="88" spans="1:1">
      <c r="A88" s="43" t="str">
        <f t="shared" si="2"/>
        <v/>
      </c>
    </row>
    <row r="89" spans="1:1">
      <c r="A89" s="43" t="str">
        <f t="shared" si="2"/>
        <v/>
      </c>
    </row>
    <row r="90" spans="1:1">
      <c r="A90" s="43" t="str">
        <f t="shared" si="2"/>
        <v/>
      </c>
    </row>
    <row r="91" spans="1:1">
      <c r="A91" s="43" t="str">
        <f t="shared" si="2"/>
        <v/>
      </c>
    </row>
    <row r="92" spans="1:1">
      <c r="A92" s="43" t="str">
        <f t="shared" si="2"/>
        <v/>
      </c>
    </row>
    <row r="93" spans="1:1">
      <c r="A93" s="43" t="str">
        <f t="shared" si="2"/>
        <v/>
      </c>
    </row>
    <row r="94" spans="1:1">
      <c r="A94" s="43" t="str">
        <f t="shared" si="2"/>
        <v/>
      </c>
    </row>
    <row r="95" spans="1:1">
      <c r="A95" s="43" t="str">
        <f t="shared" si="2"/>
        <v/>
      </c>
    </row>
    <row r="96" spans="1:1">
      <c r="A96" s="43" t="str">
        <f t="shared" si="2"/>
        <v/>
      </c>
    </row>
    <row r="97" spans="1:1">
      <c r="A97" s="43" t="str">
        <f t="shared" si="2"/>
        <v/>
      </c>
    </row>
    <row r="98" spans="1:1">
      <c r="A98" s="43" t="str">
        <f t="shared" si="2"/>
        <v/>
      </c>
    </row>
    <row r="99" spans="1:1">
      <c r="A99" s="43" t="str">
        <f t="shared" si="2"/>
        <v/>
      </c>
    </row>
    <row r="100" spans="1:1">
      <c r="A100" s="43" t="str">
        <f t="shared" si="2"/>
        <v/>
      </c>
    </row>
    <row r="101" spans="1:1">
      <c r="A101" s="43" t="str">
        <f t="shared" si="2"/>
        <v/>
      </c>
    </row>
    <row r="102" spans="1:1">
      <c r="A102" s="43" t="str">
        <f t="shared" si="2"/>
        <v/>
      </c>
    </row>
    <row r="103" spans="1:1">
      <c r="A103" s="43" t="str">
        <f t="shared" si="2"/>
        <v/>
      </c>
    </row>
    <row r="104" spans="1:1">
      <c r="A104" s="43" t="str">
        <f t="shared" si="2"/>
        <v/>
      </c>
    </row>
    <row r="105" spans="1:1">
      <c r="A105" s="43" t="str">
        <f t="shared" si="2"/>
        <v/>
      </c>
    </row>
    <row r="106" spans="1:1">
      <c r="A106" s="43" t="str">
        <f t="shared" si="2"/>
        <v/>
      </c>
    </row>
    <row r="107" spans="1:1">
      <c r="A107" s="43" t="str">
        <f t="shared" si="2"/>
        <v/>
      </c>
    </row>
    <row r="108" spans="1:1">
      <c r="A108" s="43" t="str">
        <f t="shared" si="2"/>
        <v/>
      </c>
    </row>
    <row r="109" spans="1:1">
      <c r="A109" s="43" t="str">
        <f t="shared" si="2"/>
        <v/>
      </c>
    </row>
    <row r="110" spans="1:1">
      <c r="A110" s="43" t="str">
        <f t="shared" si="2"/>
        <v/>
      </c>
    </row>
    <row r="111" spans="1:1">
      <c r="A111" s="43" t="str">
        <f t="shared" si="2"/>
        <v/>
      </c>
    </row>
    <row r="112" spans="1:1">
      <c r="A112" s="43" t="str">
        <f t="shared" si="2"/>
        <v/>
      </c>
    </row>
    <row r="113" spans="1:1">
      <c r="A113" s="43" t="str">
        <f t="shared" si="2"/>
        <v/>
      </c>
    </row>
    <row r="114" spans="1:1">
      <c r="A114" s="43" t="str">
        <f t="shared" si="2"/>
        <v/>
      </c>
    </row>
    <row r="115" spans="1:1">
      <c r="A115" s="43" t="str">
        <f t="shared" si="2"/>
        <v/>
      </c>
    </row>
    <row r="116" spans="1:1">
      <c r="A116" s="43" t="str">
        <f t="shared" si="2"/>
        <v/>
      </c>
    </row>
    <row r="117" spans="1:1">
      <c r="A117" s="43" t="str">
        <f t="shared" si="2"/>
        <v/>
      </c>
    </row>
    <row r="118" spans="1:1">
      <c r="A118" s="43" t="str">
        <f t="shared" si="2"/>
        <v/>
      </c>
    </row>
    <row r="119" spans="1:1">
      <c r="A119" s="43" t="str">
        <f t="shared" si="2"/>
        <v/>
      </c>
    </row>
    <row r="120" spans="1:1">
      <c r="A120" s="43" t="str">
        <f t="shared" si="2"/>
        <v/>
      </c>
    </row>
    <row r="121" spans="1:1">
      <c r="A121" s="43" t="str">
        <f t="shared" si="2"/>
        <v/>
      </c>
    </row>
    <row r="122" spans="1:1">
      <c r="A122" s="43" t="str">
        <f t="shared" si="2"/>
        <v/>
      </c>
    </row>
    <row r="123" spans="1:1">
      <c r="A123" s="43" t="str">
        <f t="shared" si="2"/>
        <v/>
      </c>
    </row>
    <row r="124" spans="1:1">
      <c r="A124" s="43" t="str">
        <f t="shared" si="2"/>
        <v/>
      </c>
    </row>
    <row r="125" spans="1:1">
      <c r="A125" s="43" t="str">
        <f t="shared" si="2"/>
        <v/>
      </c>
    </row>
    <row r="126" spans="1:1">
      <c r="A126" s="43" t="str">
        <f t="shared" si="2"/>
        <v/>
      </c>
    </row>
    <row r="127" spans="1:1">
      <c r="A127" s="43" t="str">
        <f t="shared" si="2"/>
        <v/>
      </c>
    </row>
    <row r="128" spans="1:1">
      <c r="A128" s="43" t="str">
        <f t="shared" si="2"/>
        <v/>
      </c>
    </row>
    <row r="129" spans="1:1">
      <c r="A129" s="43" t="str">
        <f t="shared" ref="A129:A192" si="3">MID($C$1,ROW(),1)</f>
        <v/>
      </c>
    </row>
    <row r="130" spans="1:1">
      <c r="A130" s="43" t="str">
        <f t="shared" si="3"/>
        <v/>
      </c>
    </row>
    <row r="131" spans="1:1">
      <c r="A131" s="43" t="str">
        <f t="shared" si="3"/>
        <v/>
      </c>
    </row>
    <row r="132" spans="1:1">
      <c r="A132" s="43" t="str">
        <f t="shared" si="3"/>
        <v/>
      </c>
    </row>
    <row r="133" spans="1:1">
      <c r="A133" s="43" t="str">
        <f t="shared" si="3"/>
        <v/>
      </c>
    </row>
    <row r="134" spans="1:1">
      <c r="A134" s="43" t="str">
        <f t="shared" si="3"/>
        <v/>
      </c>
    </row>
    <row r="135" spans="1:1">
      <c r="A135" s="43" t="str">
        <f t="shared" si="3"/>
        <v/>
      </c>
    </row>
    <row r="136" spans="1:1">
      <c r="A136" s="43" t="str">
        <f t="shared" si="3"/>
        <v/>
      </c>
    </row>
    <row r="137" spans="1:1">
      <c r="A137" s="43" t="str">
        <f t="shared" si="3"/>
        <v/>
      </c>
    </row>
    <row r="138" spans="1:1">
      <c r="A138" s="43" t="str">
        <f t="shared" si="3"/>
        <v/>
      </c>
    </row>
    <row r="139" spans="1:1">
      <c r="A139" s="43" t="str">
        <f t="shared" si="3"/>
        <v/>
      </c>
    </row>
    <row r="140" spans="1:1">
      <c r="A140" s="43" t="str">
        <f t="shared" si="3"/>
        <v/>
      </c>
    </row>
    <row r="141" spans="1:1">
      <c r="A141" s="43" t="str">
        <f t="shared" si="3"/>
        <v/>
      </c>
    </row>
    <row r="142" spans="1:1">
      <c r="A142" s="43" t="str">
        <f t="shared" si="3"/>
        <v/>
      </c>
    </row>
    <row r="143" spans="1:1">
      <c r="A143" s="43" t="str">
        <f t="shared" si="3"/>
        <v/>
      </c>
    </row>
    <row r="144" spans="1:1">
      <c r="A144" s="43" t="str">
        <f t="shared" si="3"/>
        <v/>
      </c>
    </row>
    <row r="145" spans="1:1">
      <c r="A145" s="43" t="str">
        <f t="shared" si="3"/>
        <v/>
      </c>
    </row>
    <row r="146" spans="1:1">
      <c r="A146" s="43" t="str">
        <f t="shared" si="3"/>
        <v/>
      </c>
    </row>
    <row r="147" spans="1:1">
      <c r="A147" s="43" t="str">
        <f t="shared" si="3"/>
        <v/>
      </c>
    </row>
    <row r="148" spans="1:1">
      <c r="A148" s="43" t="str">
        <f t="shared" si="3"/>
        <v/>
      </c>
    </row>
    <row r="149" spans="1:1">
      <c r="A149" s="43" t="str">
        <f t="shared" si="3"/>
        <v/>
      </c>
    </row>
    <row r="150" spans="1:1">
      <c r="A150" s="43" t="str">
        <f t="shared" si="3"/>
        <v/>
      </c>
    </row>
    <row r="151" spans="1:1">
      <c r="A151" s="43" t="str">
        <f t="shared" si="3"/>
        <v/>
      </c>
    </row>
    <row r="152" spans="1:1">
      <c r="A152" s="43" t="str">
        <f t="shared" si="3"/>
        <v/>
      </c>
    </row>
    <row r="153" spans="1:1">
      <c r="A153" s="43" t="str">
        <f t="shared" si="3"/>
        <v/>
      </c>
    </row>
    <row r="154" spans="1:1">
      <c r="A154" s="43" t="str">
        <f t="shared" si="3"/>
        <v/>
      </c>
    </row>
    <row r="155" spans="1:1">
      <c r="A155" s="43" t="str">
        <f t="shared" si="3"/>
        <v/>
      </c>
    </row>
    <row r="156" spans="1:1">
      <c r="A156" s="43" t="str">
        <f t="shared" si="3"/>
        <v/>
      </c>
    </row>
    <row r="157" spans="1:1">
      <c r="A157" s="43" t="str">
        <f t="shared" si="3"/>
        <v/>
      </c>
    </row>
    <row r="158" spans="1:1">
      <c r="A158" s="43" t="str">
        <f t="shared" si="3"/>
        <v/>
      </c>
    </row>
    <row r="159" spans="1:1">
      <c r="A159" s="43" t="str">
        <f t="shared" si="3"/>
        <v/>
      </c>
    </row>
    <row r="160" spans="1:1">
      <c r="A160" s="43" t="str">
        <f t="shared" si="3"/>
        <v/>
      </c>
    </row>
    <row r="161" spans="1:1">
      <c r="A161" s="43" t="str">
        <f t="shared" si="3"/>
        <v/>
      </c>
    </row>
    <row r="162" spans="1:1">
      <c r="A162" s="43" t="str">
        <f t="shared" si="3"/>
        <v/>
      </c>
    </row>
    <row r="163" spans="1:1">
      <c r="A163" s="43" t="str">
        <f t="shared" si="3"/>
        <v/>
      </c>
    </row>
    <row r="164" spans="1:1">
      <c r="A164" s="43" t="str">
        <f t="shared" si="3"/>
        <v/>
      </c>
    </row>
    <row r="165" spans="1:1">
      <c r="A165" s="43" t="str">
        <f t="shared" si="3"/>
        <v/>
      </c>
    </row>
    <row r="166" spans="1:1">
      <c r="A166" s="43" t="str">
        <f t="shared" si="3"/>
        <v/>
      </c>
    </row>
    <row r="167" spans="1:1">
      <c r="A167" s="43" t="str">
        <f t="shared" si="3"/>
        <v/>
      </c>
    </row>
    <row r="168" spans="1:1">
      <c r="A168" s="43" t="str">
        <f t="shared" si="3"/>
        <v/>
      </c>
    </row>
    <row r="169" spans="1:1">
      <c r="A169" s="43" t="str">
        <f t="shared" si="3"/>
        <v/>
      </c>
    </row>
    <row r="170" spans="1:1">
      <c r="A170" s="43" t="str">
        <f t="shared" si="3"/>
        <v/>
      </c>
    </row>
    <row r="171" spans="1:1">
      <c r="A171" s="43" t="str">
        <f t="shared" si="3"/>
        <v/>
      </c>
    </row>
    <row r="172" spans="1:1">
      <c r="A172" s="43" t="str">
        <f t="shared" si="3"/>
        <v/>
      </c>
    </row>
    <row r="173" spans="1:1">
      <c r="A173" s="43" t="str">
        <f t="shared" si="3"/>
        <v/>
      </c>
    </row>
    <row r="174" spans="1:1">
      <c r="A174" s="43" t="str">
        <f t="shared" si="3"/>
        <v/>
      </c>
    </row>
    <row r="175" spans="1:1">
      <c r="A175" s="43" t="str">
        <f t="shared" si="3"/>
        <v/>
      </c>
    </row>
    <row r="176" spans="1:1">
      <c r="A176" s="43" t="str">
        <f t="shared" si="3"/>
        <v/>
      </c>
    </row>
    <row r="177" spans="1:1">
      <c r="A177" s="43" t="str">
        <f t="shared" si="3"/>
        <v/>
      </c>
    </row>
    <row r="178" spans="1:1">
      <c r="A178" s="43" t="str">
        <f t="shared" si="3"/>
        <v/>
      </c>
    </row>
    <row r="179" spans="1:1">
      <c r="A179" s="43" t="str">
        <f t="shared" si="3"/>
        <v/>
      </c>
    </row>
    <row r="180" spans="1:1">
      <c r="A180" s="43" t="str">
        <f t="shared" si="3"/>
        <v/>
      </c>
    </row>
    <row r="181" spans="1:1">
      <c r="A181" s="43" t="str">
        <f t="shared" si="3"/>
        <v/>
      </c>
    </row>
    <row r="182" spans="1:1">
      <c r="A182" s="43" t="str">
        <f t="shared" si="3"/>
        <v/>
      </c>
    </row>
    <row r="183" spans="1:1">
      <c r="A183" s="43" t="str">
        <f t="shared" si="3"/>
        <v/>
      </c>
    </row>
    <row r="184" spans="1:1">
      <c r="A184" s="43" t="str">
        <f t="shared" si="3"/>
        <v/>
      </c>
    </row>
    <row r="185" spans="1:1">
      <c r="A185" s="43" t="str">
        <f t="shared" si="3"/>
        <v/>
      </c>
    </row>
    <row r="186" spans="1:1">
      <c r="A186" s="43" t="str">
        <f t="shared" si="3"/>
        <v/>
      </c>
    </row>
    <row r="187" spans="1:1">
      <c r="A187" s="43" t="str">
        <f t="shared" si="3"/>
        <v/>
      </c>
    </row>
    <row r="188" spans="1:1">
      <c r="A188" s="43" t="str">
        <f t="shared" si="3"/>
        <v/>
      </c>
    </row>
    <row r="189" spans="1:1">
      <c r="A189" s="43" t="str">
        <f t="shared" si="3"/>
        <v/>
      </c>
    </row>
    <row r="190" spans="1:1">
      <c r="A190" s="43" t="str">
        <f t="shared" si="3"/>
        <v/>
      </c>
    </row>
    <row r="191" spans="1:1">
      <c r="A191" s="43" t="str">
        <f t="shared" si="3"/>
        <v/>
      </c>
    </row>
    <row r="192" spans="1:1">
      <c r="A192" s="43" t="str">
        <f t="shared" si="3"/>
        <v/>
      </c>
    </row>
    <row r="193" spans="1:1">
      <c r="A193" s="43" t="str">
        <f t="shared" ref="A193:A256" si="4">MID($C$1,ROW(),1)</f>
        <v/>
      </c>
    </row>
    <row r="194" spans="1:1">
      <c r="A194" s="43" t="str">
        <f t="shared" si="4"/>
        <v/>
      </c>
    </row>
    <row r="195" spans="1:1">
      <c r="A195" s="43" t="str">
        <f t="shared" si="4"/>
        <v/>
      </c>
    </row>
    <row r="196" spans="1:1">
      <c r="A196" s="43" t="str">
        <f t="shared" si="4"/>
        <v/>
      </c>
    </row>
    <row r="197" spans="1:1">
      <c r="A197" s="43" t="str">
        <f t="shared" si="4"/>
        <v/>
      </c>
    </row>
    <row r="198" spans="1:1">
      <c r="A198" s="43" t="str">
        <f t="shared" si="4"/>
        <v/>
      </c>
    </row>
    <row r="199" spans="1:1">
      <c r="A199" s="43" t="str">
        <f t="shared" si="4"/>
        <v/>
      </c>
    </row>
    <row r="200" spans="1:1">
      <c r="A200" s="43" t="str">
        <f t="shared" si="4"/>
        <v/>
      </c>
    </row>
    <row r="201" spans="1:1">
      <c r="A201" s="43" t="str">
        <f t="shared" si="4"/>
        <v/>
      </c>
    </row>
    <row r="202" spans="1:1">
      <c r="A202" s="43" t="str">
        <f t="shared" si="4"/>
        <v/>
      </c>
    </row>
    <row r="203" spans="1:1">
      <c r="A203" s="43" t="str">
        <f t="shared" si="4"/>
        <v/>
      </c>
    </row>
    <row r="204" spans="1:1">
      <c r="A204" s="43" t="str">
        <f t="shared" si="4"/>
        <v/>
      </c>
    </row>
    <row r="205" spans="1:1">
      <c r="A205" s="43" t="str">
        <f t="shared" si="4"/>
        <v/>
      </c>
    </row>
    <row r="206" spans="1:1">
      <c r="A206" s="43" t="str">
        <f t="shared" si="4"/>
        <v/>
      </c>
    </row>
    <row r="207" spans="1:1">
      <c r="A207" s="43" t="str">
        <f t="shared" si="4"/>
        <v/>
      </c>
    </row>
    <row r="208" spans="1:1">
      <c r="A208" s="43" t="str">
        <f t="shared" si="4"/>
        <v/>
      </c>
    </row>
    <row r="209" spans="1:1">
      <c r="A209" s="43" t="str">
        <f t="shared" si="4"/>
        <v/>
      </c>
    </row>
    <row r="210" spans="1:1">
      <c r="A210" s="43" t="str">
        <f t="shared" si="4"/>
        <v/>
      </c>
    </row>
    <row r="211" spans="1:1">
      <c r="A211" s="43" t="str">
        <f t="shared" si="4"/>
        <v/>
      </c>
    </row>
    <row r="212" spans="1:1">
      <c r="A212" s="43" t="str">
        <f t="shared" si="4"/>
        <v/>
      </c>
    </row>
    <row r="213" spans="1:1">
      <c r="A213" s="43" t="str">
        <f t="shared" si="4"/>
        <v/>
      </c>
    </row>
    <row r="214" spans="1:1">
      <c r="A214" s="43" t="str">
        <f t="shared" si="4"/>
        <v/>
      </c>
    </row>
    <row r="215" spans="1:1">
      <c r="A215" s="43" t="str">
        <f t="shared" si="4"/>
        <v/>
      </c>
    </row>
    <row r="216" spans="1:1">
      <c r="A216" s="43" t="str">
        <f t="shared" si="4"/>
        <v/>
      </c>
    </row>
    <row r="217" spans="1:1">
      <c r="A217" s="43" t="str">
        <f t="shared" si="4"/>
        <v/>
      </c>
    </row>
    <row r="218" spans="1:1">
      <c r="A218" s="43" t="str">
        <f t="shared" si="4"/>
        <v/>
      </c>
    </row>
    <row r="219" spans="1:1">
      <c r="A219" s="43" t="str">
        <f t="shared" si="4"/>
        <v/>
      </c>
    </row>
    <row r="220" spans="1:1">
      <c r="A220" s="43" t="str">
        <f t="shared" si="4"/>
        <v/>
      </c>
    </row>
    <row r="221" spans="1:1">
      <c r="A221" s="43" t="str">
        <f t="shared" si="4"/>
        <v/>
      </c>
    </row>
    <row r="222" spans="1:1">
      <c r="A222" s="43" t="str">
        <f t="shared" si="4"/>
        <v/>
      </c>
    </row>
    <row r="223" spans="1:1">
      <c r="A223" s="43" t="str">
        <f t="shared" si="4"/>
        <v/>
      </c>
    </row>
    <row r="224" spans="1:1">
      <c r="A224" s="43" t="str">
        <f t="shared" si="4"/>
        <v/>
      </c>
    </row>
    <row r="225" spans="1:1">
      <c r="A225" s="43" t="str">
        <f t="shared" si="4"/>
        <v/>
      </c>
    </row>
    <row r="226" spans="1:1">
      <c r="A226" s="43" t="str">
        <f t="shared" si="4"/>
        <v/>
      </c>
    </row>
    <row r="227" spans="1:1">
      <c r="A227" s="43" t="str">
        <f t="shared" si="4"/>
        <v/>
      </c>
    </row>
    <row r="228" spans="1:1">
      <c r="A228" s="43" t="str">
        <f t="shared" si="4"/>
        <v/>
      </c>
    </row>
    <row r="229" spans="1:1">
      <c r="A229" s="43" t="str">
        <f t="shared" si="4"/>
        <v/>
      </c>
    </row>
    <row r="230" spans="1:1">
      <c r="A230" s="43" t="str">
        <f t="shared" si="4"/>
        <v/>
      </c>
    </row>
    <row r="231" spans="1:1">
      <c r="A231" s="43" t="str">
        <f t="shared" si="4"/>
        <v/>
      </c>
    </row>
    <row r="232" spans="1:1">
      <c r="A232" s="43" t="str">
        <f t="shared" si="4"/>
        <v/>
      </c>
    </row>
    <row r="233" spans="1:1">
      <c r="A233" s="43" t="str">
        <f t="shared" si="4"/>
        <v/>
      </c>
    </row>
    <row r="234" spans="1:1">
      <c r="A234" s="43" t="str">
        <f t="shared" si="4"/>
        <v/>
      </c>
    </row>
    <row r="235" spans="1:1">
      <c r="A235" s="43" t="str">
        <f t="shared" si="4"/>
        <v/>
      </c>
    </row>
    <row r="236" spans="1:1">
      <c r="A236" s="43" t="str">
        <f t="shared" si="4"/>
        <v/>
      </c>
    </row>
    <row r="237" spans="1:1">
      <c r="A237" s="43" t="str">
        <f t="shared" si="4"/>
        <v/>
      </c>
    </row>
    <row r="238" spans="1:1">
      <c r="A238" s="43" t="str">
        <f t="shared" si="4"/>
        <v/>
      </c>
    </row>
    <row r="239" spans="1:1">
      <c r="A239" s="43" t="str">
        <f t="shared" si="4"/>
        <v/>
      </c>
    </row>
    <row r="240" spans="1:1">
      <c r="A240" s="43" t="str">
        <f t="shared" si="4"/>
        <v/>
      </c>
    </row>
    <row r="241" spans="1:1">
      <c r="A241" s="43" t="str">
        <f t="shared" si="4"/>
        <v/>
      </c>
    </row>
    <row r="242" spans="1:1">
      <c r="A242" s="43" t="str">
        <f t="shared" si="4"/>
        <v/>
      </c>
    </row>
    <row r="243" spans="1:1">
      <c r="A243" s="43" t="str">
        <f t="shared" si="4"/>
        <v/>
      </c>
    </row>
    <row r="244" spans="1:1">
      <c r="A244" s="43" t="str">
        <f t="shared" si="4"/>
        <v/>
      </c>
    </row>
    <row r="245" spans="1:1">
      <c r="A245" s="43" t="str">
        <f t="shared" si="4"/>
        <v/>
      </c>
    </row>
    <row r="246" spans="1:1">
      <c r="A246" s="43" t="str">
        <f t="shared" si="4"/>
        <v/>
      </c>
    </row>
    <row r="247" spans="1:1">
      <c r="A247" s="43" t="str">
        <f t="shared" si="4"/>
        <v/>
      </c>
    </row>
    <row r="248" spans="1:1">
      <c r="A248" s="43" t="str">
        <f t="shared" si="4"/>
        <v/>
      </c>
    </row>
    <row r="249" spans="1:1">
      <c r="A249" s="43" t="str">
        <f t="shared" si="4"/>
        <v/>
      </c>
    </row>
    <row r="250" spans="1:1">
      <c r="A250" s="43" t="str">
        <f t="shared" si="4"/>
        <v/>
      </c>
    </row>
    <row r="251" spans="1:1">
      <c r="A251" s="43" t="str">
        <f t="shared" si="4"/>
        <v/>
      </c>
    </row>
    <row r="252" spans="1:1">
      <c r="A252" s="43" t="str">
        <f t="shared" si="4"/>
        <v/>
      </c>
    </row>
    <row r="253" spans="1:1">
      <c r="A253" s="43" t="str">
        <f t="shared" si="4"/>
        <v/>
      </c>
    </row>
    <row r="254" spans="1:1">
      <c r="A254" s="43" t="str">
        <f t="shared" si="4"/>
        <v/>
      </c>
    </row>
    <row r="255" spans="1:1">
      <c r="A255" s="43" t="str">
        <f t="shared" si="4"/>
        <v/>
      </c>
    </row>
    <row r="256" spans="1:1">
      <c r="A256" s="43" t="str">
        <f t="shared" si="4"/>
        <v/>
      </c>
    </row>
    <row r="257" spans="1:1">
      <c r="A257" s="43" t="str">
        <f t="shared" ref="A257:A321" si="5">MID($C$1,ROW(),1)</f>
        <v/>
      </c>
    </row>
    <row r="258" spans="1:1">
      <c r="A258" s="43" t="str">
        <f t="shared" si="5"/>
        <v/>
      </c>
    </row>
    <row r="259" spans="1:1">
      <c r="A259" s="43" t="str">
        <f t="shared" si="5"/>
        <v/>
      </c>
    </row>
    <row r="260" spans="1:1">
      <c r="A260" s="43" t="str">
        <f t="shared" si="5"/>
        <v/>
      </c>
    </row>
    <row r="261" spans="1:1">
      <c r="A261" s="43" t="str">
        <f t="shared" si="5"/>
        <v/>
      </c>
    </row>
    <row r="262" spans="1:1">
      <c r="A262" s="43" t="str">
        <f t="shared" si="5"/>
        <v/>
      </c>
    </row>
    <row r="263" spans="1:1">
      <c r="A263" s="43" t="str">
        <f t="shared" si="5"/>
        <v/>
      </c>
    </row>
    <row r="264" spans="1:1">
      <c r="A264" s="43" t="str">
        <f t="shared" si="5"/>
        <v/>
      </c>
    </row>
    <row r="265" spans="1:1">
      <c r="A265" s="43" t="str">
        <f t="shared" si="5"/>
        <v/>
      </c>
    </row>
    <row r="266" spans="1:1">
      <c r="A266" s="43" t="str">
        <f t="shared" si="5"/>
        <v/>
      </c>
    </row>
    <row r="267" spans="1:1">
      <c r="A267" s="43" t="str">
        <f t="shared" si="5"/>
        <v/>
      </c>
    </row>
    <row r="268" spans="1:1">
      <c r="A268" s="43" t="str">
        <f t="shared" si="5"/>
        <v/>
      </c>
    </row>
    <row r="269" spans="1:1">
      <c r="A269" s="43" t="str">
        <f t="shared" si="5"/>
        <v/>
      </c>
    </row>
    <row r="270" spans="1:1">
      <c r="A270" s="43" t="str">
        <f t="shared" si="5"/>
        <v/>
      </c>
    </row>
    <row r="271" spans="1:1">
      <c r="A271" s="43" t="str">
        <f t="shared" si="5"/>
        <v/>
      </c>
    </row>
    <row r="272" spans="1:1">
      <c r="A272" s="43" t="str">
        <f t="shared" si="5"/>
        <v/>
      </c>
    </row>
    <row r="273" spans="1:1">
      <c r="A273" s="43" t="str">
        <f t="shared" si="5"/>
        <v/>
      </c>
    </row>
    <row r="274" spans="1:1">
      <c r="A274" s="43" t="str">
        <f t="shared" si="5"/>
        <v/>
      </c>
    </row>
    <row r="275" spans="1:1">
      <c r="A275" s="43" t="str">
        <f t="shared" si="5"/>
        <v/>
      </c>
    </row>
    <row r="276" spans="1:1">
      <c r="A276" s="43" t="str">
        <f t="shared" si="5"/>
        <v/>
      </c>
    </row>
    <row r="277" spans="1:1">
      <c r="A277" s="43" t="str">
        <f t="shared" si="5"/>
        <v/>
      </c>
    </row>
    <row r="278" spans="1:1">
      <c r="A278" s="43" t="str">
        <f t="shared" si="5"/>
        <v/>
      </c>
    </row>
    <row r="279" spans="1:1">
      <c r="A279" s="43" t="str">
        <f t="shared" si="5"/>
        <v/>
      </c>
    </row>
    <row r="280" spans="1:1">
      <c r="A280" s="43" t="str">
        <f t="shared" si="5"/>
        <v/>
      </c>
    </row>
    <row r="281" spans="1:1">
      <c r="A281" s="43" t="str">
        <f t="shared" si="5"/>
        <v/>
      </c>
    </row>
    <row r="282" spans="1:1">
      <c r="A282" s="43" t="str">
        <f t="shared" si="5"/>
        <v/>
      </c>
    </row>
    <row r="283" spans="1:1">
      <c r="A283" s="43" t="str">
        <f t="shared" si="5"/>
        <v/>
      </c>
    </row>
    <row r="284" spans="1:1">
      <c r="A284" s="43" t="str">
        <f t="shared" si="5"/>
        <v/>
      </c>
    </row>
    <row r="285" spans="1:1">
      <c r="A285" s="43" t="str">
        <f t="shared" si="5"/>
        <v/>
      </c>
    </row>
    <row r="286" spans="1:1">
      <c r="A286" s="43" t="str">
        <f t="shared" si="5"/>
        <v/>
      </c>
    </row>
    <row r="287" spans="1:1">
      <c r="A287" s="43" t="str">
        <f t="shared" si="5"/>
        <v/>
      </c>
    </row>
    <row r="288" spans="1:1">
      <c r="A288" s="43" t="str">
        <f t="shared" si="5"/>
        <v/>
      </c>
    </row>
    <row r="289" spans="1:1">
      <c r="A289" s="43" t="str">
        <f t="shared" si="5"/>
        <v/>
      </c>
    </row>
    <row r="290" spans="1:1">
      <c r="A290" s="43" t="str">
        <f t="shared" si="5"/>
        <v/>
      </c>
    </row>
    <row r="291" spans="1:1">
      <c r="A291" s="43" t="str">
        <f t="shared" si="5"/>
        <v/>
      </c>
    </row>
    <row r="292" spans="1:1">
      <c r="A292" s="43" t="str">
        <f t="shared" si="5"/>
        <v/>
      </c>
    </row>
    <row r="293" spans="1:1">
      <c r="A293" s="43" t="str">
        <f t="shared" si="5"/>
        <v/>
      </c>
    </row>
    <row r="294" spans="1:1">
      <c r="A294" s="43" t="str">
        <f t="shared" si="5"/>
        <v/>
      </c>
    </row>
    <row r="295" spans="1:1">
      <c r="A295" s="43" t="str">
        <f t="shared" si="5"/>
        <v/>
      </c>
    </row>
    <row r="296" spans="1:1">
      <c r="A296" s="43" t="str">
        <f t="shared" si="5"/>
        <v/>
      </c>
    </row>
    <row r="297" spans="1:1">
      <c r="A297" s="43" t="str">
        <f t="shared" si="5"/>
        <v/>
      </c>
    </row>
    <row r="298" spans="1:1">
      <c r="A298" s="43" t="str">
        <f t="shared" si="5"/>
        <v/>
      </c>
    </row>
    <row r="299" spans="1:1">
      <c r="A299" s="43" t="str">
        <f t="shared" si="5"/>
        <v/>
      </c>
    </row>
    <row r="300" spans="1:1">
      <c r="A300" s="43" t="str">
        <f t="shared" si="5"/>
        <v/>
      </c>
    </row>
    <row r="301" spans="1:1">
      <c r="A301" s="43" t="str">
        <f t="shared" si="5"/>
        <v/>
      </c>
    </row>
    <row r="302" spans="1:1">
      <c r="A302" s="43" t="str">
        <f t="shared" si="5"/>
        <v/>
      </c>
    </row>
    <row r="303" spans="1:1">
      <c r="A303" s="43" t="str">
        <f t="shared" si="5"/>
        <v/>
      </c>
    </row>
    <row r="304" spans="1:1">
      <c r="A304" s="43" t="str">
        <f t="shared" si="5"/>
        <v/>
      </c>
    </row>
    <row r="305" spans="1:1">
      <c r="A305" s="43" t="str">
        <f t="shared" si="5"/>
        <v/>
      </c>
    </row>
    <row r="306" spans="1:1">
      <c r="A306" s="43" t="str">
        <f t="shared" si="5"/>
        <v/>
      </c>
    </row>
    <row r="307" spans="1:1">
      <c r="A307" s="43" t="str">
        <f t="shared" si="5"/>
        <v/>
      </c>
    </row>
    <row r="308" spans="1:1">
      <c r="A308" s="43" t="str">
        <f t="shared" si="5"/>
        <v/>
      </c>
    </row>
    <row r="309" spans="1:1">
      <c r="A309" s="43" t="str">
        <f t="shared" si="5"/>
        <v/>
      </c>
    </row>
    <row r="310" spans="1:1">
      <c r="A310" s="43" t="str">
        <f t="shared" si="5"/>
        <v/>
      </c>
    </row>
    <row r="311" spans="1:1">
      <c r="A311" s="43" t="str">
        <f t="shared" si="5"/>
        <v/>
      </c>
    </row>
    <row r="312" spans="1:1">
      <c r="A312" s="43" t="str">
        <f t="shared" si="5"/>
        <v/>
      </c>
    </row>
    <row r="313" spans="1:1">
      <c r="A313" s="43" t="str">
        <f t="shared" si="5"/>
        <v/>
      </c>
    </row>
    <row r="314" spans="1:1">
      <c r="A314" s="43" t="str">
        <f t="shared" si="5"/>
        <v/>
      </c>
    </row>
    <row r="315" spans="1:1">
      <c r="A315" s="43" t="str">
        <f t="shared" si="5"/>
        <v/>
      </c>
    </row>
    <row r="316" spans="1:1">
      <c r="A316" s="43" t="str">
        <f t="shared" si="5"/>
        <v/>
      </c>
    </row>
    <row r="317" spans="1:1">
      <c r="A317" s="43" t="str">
        <f t="shared" si="5"/>
        <v/>
      </c>
    </row>
    <row r="318" spans="1:1">
      <c r="A318" s="43" t="str">
        <f t="shared" si="5"/>
        <v/>
      </c>
    </row>
    <row r="319" spans="1:1">
      <c r="A319" s="43" t="str">
        <f t="shared" si="5"/>
        <v/>
      </c>
    </row>
    <row r="320" spans="1:1">
      <c r="A320" s="43" t="str">
        <f t="shared" si="5"/>
        <v/>
      </c>
    </row>
    <row r="321" spans="1:1">
      <c r="A321" s="43" t="str">
        <f t="shared" si="5"/>
        <v/>
      </c>
    </row>
    <row r="322" spans="1:1">
      <c r="A322" s="43" t="str">
        <f t="shared" ref="A322:A352" si="6">MID($C$1,ROW(),1)</f>
        <v/>
      </c>
    </row>
    <row r="323" spans="1:1">
      <c r="A323" s="43" t="str">
        <f t="shared" si="6"/>
        <v/>
      </c>
    </row>
    <row r="324" spans="1:1">
      <c r="A324" s="43" t="str">
        <f t="shared" si="6"/>
        <v/>
      </c>
    </row>
    <row r="325" spans="1:1">
      <c r="A325" s="43" t="str">
        <f t="shared" si="6"/>
        <v/>
      </c>
    </row>
    <row r="326" spans="1:1">
      <c r="A326" s="43" t="str">
        <f t="shared" si="6"/>
        <v/>
      </c>
    </row>
    <row r="327" spans="1:1">
      <c r="A327" s="43" t="str">
        <f t="shared" si="6"/>
        <v/>
      </c>
    </row>
    <row r="328" spans="1:1">
      <c r="A328" s="43" t="str">
        <f t="shared" si="6"/>
        <v/>
      </c>
    </row>
    <row r="329" spans="1:1">
      <c r="A329" s="43" t="str">
        <f t="shared" si="6"/>
        <v/>
      </c>
    </row>
    <row r="330" spans="1:1">
      <c r="A330" s="43" t="str">
        <f t="shared" si="6"/>
        <v/>
      </c>
    </row>
    <row r="331" spans="1:1">
      <c r="A331" s="43" t="str">
        <f t="shared" si="6"/>
        <v/>
      </c>
    </row>
    <row r="332" spans="1:1">
      <c r="A332" s="43" t="str">
        <f t="shared" si="6"/>
        <v/>
      </c>
    </row>
    <row r="333" spans="1:1">
      <c r="A333" s="43" t="str">
        <f t="shared" si="6"/>
        <v/>
      </c>
    </row>
    <row r="334" spans="1:1">
      <c r="A334" s="43" t="str">
        <f t="shared" si="6"/>
        <v/>
      </c>
    </row>
    <row r="335" spans="1:1">
      <c r="A335" s="43" t="str">
        <f t="shared" si="6"/>
        <v/>
      </c>
    </row>
    <row r="336" spans="1:1">
      <c r="A336" s="43" t="str">
        <f t="shared" si="6"/>
        <v/>
      </c>
    </row>
    <row r="337" spans="1:1">
      <c r="A337" s="43" t="str">
        <f t="shared" si="6"/>
        <v/>
      </c>
    </row>
    <row r="338" spans="1:1">
      <c r="A338" s="43" t="str">
        <f t="shared" si="6"/>
        <v/>
      </c>
    </row>
    <row r="339" spans="1:1">
      <c r="A339" s="43" t="str">
        <f t="shared" si="6"/>
        <v/>
      </c>
    </row>
    <row r="340" spans="1:1">
      <c r="A340" s="43" t="str">
        <f t="shared" si="6"/>
        <v/>
      </c>
    </row>
    <row r="341" spans="1:1">
      <c r="A341" s="43" t="str">
        <f t="shared" si="6"/>
        <v/>
      </c>
    </row>
    <row r="342" spans="1:1">
      <c r="A342" s="43" t="str">
        <f t="shared" si="6"/>
        <v/>
      </c>
    </row>
    <row r="343" spans="1:1">
      <c r="A343" s="43" t="str">
        <f t="shared" si="6"/>
        <v/>
      </c>
    </row>
    <row r="344" spans="1:1">
      <c r="A344" s="43" t="str">
        <f t="shared" si="6"/>
        <v/>
      </c>
    </row>
    <row r="345" spans="1:1">
      <c r="A345" s="43" t="str">
        <f t="shared" si="6"/>
        <v/>
      </c>
    </row>
    <row r="346" spans="1:1">
      <c r="A346" s="43" t="str">
        <f t="shared" si="6"/>
        <v/>
      </c>
    </row>
    <row r="347" spans="1:1">
      <c r="A347" s="43" t="str">
        <f t="shared" si="6"/>
        <v/>
      </c>
    </row>
    <row r="348" spans="1:1">
      <c r="A348" s="43" t="str">
        <f t="shared" si="6"/>
        <v/>
      </c>
    </row>
    <row r="349" spans="1:1">
      <c r="A349" s="43" t="str">
        <f t="shared" si="6"/>
        <v/>
      </c>
    </row>
    <row r="350" spans="1:1">
      <c r="A350" s="43" t="str">
        <f t="shared" si="6"/>
        <v/>
      </c>
    </row>
    <row r="351" spans="1:1">
      <c r="A351" s="43" t="str">
        <f t="shared" si="6"/>
        <v/>
      </c>
    </row>
    <row r="352" spans="1:1">
      <c r="A352" s="43" t="str">
        <f t="shared" si="6"/>
        <v/>
      </c>
    </row>
    <row r="353" spans="1:1">
      <c r="A353" s="43" t="str">
        <f t="shared" ref="A353:A384" si="7">MID($C$1,ROW(),1)</f>
        <v/>
      </c>
    </row>
    <row r="354" spans="1:1">
      <c r="A354" s="43" t="str">
        <f t="shared" si="7"/>
        <v/>
      </c>
    </row>
    <row r="355" spans="1:1">
      <c r="A355" s="43" t="str">
        <f t="shared" si="7"/>
        <v/>
      </c>
    </row>
    <row r="356" spans="1:1">
      <c r="A356" s="43" t="str">
        <f t="shared" si="7"/>
        <v/>
      </c>
    </row>
    <row r="357" spans="1:1">
      <c r="A357" s="43" t="str">
        <f t="shared" si="7"/>
        <v/>
      </c>
    </row>
    <row r="358" spans="1:1">
      <c r="A358" s="43" t="str">
        <f t="shared" si="7"/>
        <v/>
      </c>
    </row>
    <row r="359" spans="1:1">
      <c r="A359" s="43" t="str">
        <f t="shared" si="7"/>
        <v/>
      </c>
    </row>
    <row r="360" spans="1:1">
      <c r="A360" s="43" t="str">
        <f t="shared" si="7"/>
        <v/>
      </c>
    </row>
    <row r="361" spans="1:1">
      <c r="A361" s="43" t="str">
        <f t="shared" si="7"/>
        <v/>
      </c>
    </row>
    <row r="362" spans="1:1">
      <c r="A362" s="43" t="str">
        <f t="shared" si="7"/>
        <v/>
      </c>
    </row>
    <row r="363" spans="1:1">
      <c r="A363" s="43" t="str">
        <f t="shared" si="7"/>
        <v/>
      </c>
    </row>
    <row r="364" spans="1:1">
      <c r="A364" s="43" t="str">
        <f t="shared" si="7"/>
        <v/>
      </c>
    </row>
    <row r="365" spans="1:1">
      <c r="A365" s="43" t="str">
        <f t="shared" si="7"/>
        <v/>
      </c>
    </row>
    <row r="366" spans="1:1">
      <c r="A366" s="43" t="str">
        <f t="shared" si="7"/>
        <v/>
      </c>
    </row>
    <row r="367" spans="1:1">
      <c r="A367" s="43" t="str">
        <f t="shared" si="7"/>
        <v/>
      </c>
    </row>
    <row r="368" spans="1:1">
      <c r="A368" s="43" t="str">
        <f t="shared" si="7"/>
        <v/>
      </c>
    </row>
    <row r="369" spans="1:1">
      <c r="A369" s="43" t="str">
        <f t="shared" si="7"/>
        <v/>
      </c>
    </row>
    <row r="370" spans="1:1">
      <c r="A370" s="43" t="str">
        <f t="shared" si="7"/>
        <v/>
      </c>
    </row>
    <row r="371" spans="1:1">
      <c r="A371" s="43" t="str">
        <f t="shared" si="7"/>
        <v/>
      </c>
    </row>
    <row r="372" spans="1:1">
      <c r="A372" s="43" t="str">
        <f t="shared" si="7"/>
        <v/>
      </c>
    </row>
    <row r="373" spans="1:1">
      <c r="A373" s="43" t="str">
        <f t="shared" si="7"/>
        <v/>
      </c>
    </row>
    <row r="374" spans="1:1">
      <c r="A374" s="43" t="str">
        <f t="shared" si="7"/>
        <v/>
      </c>
    </row>
    <row r="375" spans="1:1">
      <c r="A375" s="43" t="str">
        <f t="shared" si="7"/>
        <v/>
      </c>
    </row>
    <row r="376" spans="1:1">
      <c r="A376" s="43" t="str">
        <f t="shared" si="7"/>
        <v/>
      </c>
    </row>
    <row r="377" spans="1:1">
      <c r="A377" s="43" t="str">
        <f t="shared" si="7"/>
        <v/>
      </c>
    </row>
    <row r="378" spans="1:1">
      <c r="A378" s="43" t="str">
        <f t="shared" si="7"/>
        <v/>
      </c>
    </row>
    <row r="379" spans="1:1">
      <c r="A379" s="43" t="str">
        <f t="shared" si="7"/>
        <v/>
      </c>
    </row>
    <row r="380" spans="1:1">
      <c r="A380" s="43" t="str">
        <f t="shared" si="7"/>
        <v/>
      </c>
    </row>
    <row r="381" spans="1:1">
      <c r="A381" s="43" t="str">
        <f t="shared" si="7"/>
        <v/>
      </c>
    </row>
    <row r="382" spans="1:1">
      <c r="A382" s="43" t="str">
        <f t="shared" si="7"/>
        <v/>
      </c>
    </row>
    <row r="383" spans="1:1">
      <c r="A383" s="43" t="str">
        <f t="shared" si="7"/>
        <v/>
      </c>
    </row>
    <row r="384" spans="1:1">
      <c r="A384" s="43" t="str">
        <f t="shared" si="7"/>
        <v/>
      </c>
    </row>
    <row r="385" spans="1:1">
      <c r="A385" s="43" t="str">
        <f t="shared" ref="A385:A448" si="8">MID($C$1,ROW(),1)</f>
        <v/>
      </c>
    </row>
    <row r="386" spans="1:1">
      <c r="A386" s="43" t="str">
        <f t="shared" si="8"/>
        <v/>
      </c>
    </row>
    <row r="387" spans="1:1">
      <c r="A387" s="43" t="str">
        <f t="shared" si="8"/>
        <v/>
      </c>
    </row>
    <row r="388" spans="1:1">
      <c r="A388" s="43" t="str">
        <f t="shared" si="8"/>
        <v/>
      </c>
    </row>
    <row r="389" spans="1:1">
      <c r="A389" s="43" t="str">
        <f t="shared" si="8"/>
        <v/>
      </c>
    </row>
    <row r="390" spans="1:1">
      <c r="A390" s="43" t="str">
        <f t="shared" si="8"/>
        <v/>
      </c>
    </row>
    <row r="391" spans="1:1">
      <c r="A391" s="43" t="str">
        <f t="shared" si="8"/>
        <v/>
      </c>
    </row>
    <row r="392" spans="1:1">
      <c r="A392" s="43" t="str">
        <f t="shared" si="8"/>
        <v/>
      </c>
    </row>
    <row r="393" spans="1:1">
      <c r="A393" s="43" t="str">
        <f t="shared" si="8"/>
        <v/>
      </c>
    </row>
    <row r="394" spans="1:1">
      <c r="A394" s="43" t="str">
        <f t="shared" si="8"/>
        <v/>
      </c>
    </row>
    <row r="395" spans="1:1">
      <c r="A395" s="43" t="str">
        <f t="shared" si="8"/>
        <v/>
      </c>
    </row>
    <row r="396" spans="1:1">
      <c r="A396" s="43" t="str">
        <f t="shared" si="8"/>
        <v/>
      </c>
    </row>
    <row r="397" spans="1:1">
      <c r="A397" s="43" t="str">
        <f t="shared" si="8"/>
        <v/>
      </c>
    </row>
    <row r="398" spans="1:1">
      <c r="A398" s="43" t="str">
        <f t="shared" si="8"/>
        <v/>
      </c>
    </row>
    <row r="399" spans="1:1">
      <c r="A399" s="43" t="str">
        <f t="shared" si="8"/>
        <v/>
      </c>
    </row>
    <row r="400" spans="1:1">
      <c r="A400" s="43" t="str">
        <f t="shared" si="8"/>
        <v/>
      </c>
    </row>
    <row r="401" spans="1:1">
      <c r="A401" s="43" t="str">
        <f t="shared" si="8"/>
        <v/>
      </c>
    </row>
    <row r="402" spans="1:1">
      <c r="A402" s="43" t="str">
        <f t="shared" si="8"/>
        <v/>
      </c>
    </row>
    <row r="403" spans="1:1">
      <c r="A403" s="43" t="str">
        <f t="shared" si="8"/>
        <v/>
      </c>
    </row>
    <row r="404" spans="1:1">
      <c r="A404" s="43" t="str">
        <f t="shared" si="8"/>
        <v/>
      </c>
    </row>
    <row r="405" spans="1:1">
      <c r="A405" s="43" t="str">
        <f t="shared" si="8"/>
        <v/>
      </c>
    </row>
    <row r="406" spans="1:1">
      <c r="A406" s="43" t="str">
        <f t="shared" si="8"/>
        <v/>
      </c>
    </row>
    <row r="407" spans="1:1">
      <c r="A407" s="43" t="str">
        <f t="shared" si="8"/>
        <v/>
      </c>
    </row>
    <row r="408" spans="1:1">
      <c r="A408" s="43" t="str">
        <f t="shared" si="8"/>
        <v/>
      </c>
    </row>
    <row r="409" spans="1:1">
      <c r="A409" s="43" t="str">
        <f t="shared" si="8"/>
        <v/>
      </c>
    </row>
    <row r="410" spans="1:1">
      <c r="A410" s="43" t="str">
        <f t="shared" si="8"/>
        <v/>
      </c>
    </row>
    <row r="411" spans="1:1">
      <c r="A411" s="43" t="str">
        <f t="shared" si="8"/>
        <v/>
      </c>
    </row>
    <row r="412" spans="1:1">
      <c r="A412" s="43" t="str">
        <f t="shared" si="8"/>
        <v/>
      </c>
    </row>
    <row r="413" spans="1:1">
      <c r="A413" s="43" t="str">
        <f t="shared" si="8"/>
        <v/>
      </c>
    </row>
    <row r="414" spans="1:1">
      <c r="A414" s="43" t="str">
        <f t="shared" si="8"/>
        <v/>
      </c>
    </row>
    <row r="415" spans="1:1">
      <c r="A415" s="43" t="str">
        <f t="shared" si="8"/>
        <v/>
      </c>
    </row>
    <row r="416" spans="1:1">
      <c r="A416" s="43" t="str">
        <f t="shared" si="8"/>
        <v/>
      </c>
    </row>
    <row r="417" spans="1:1">
      <c r="A417" s="43" t="str">
        <f t="shared" si="8"/>
        <v/>
      </c>
    </row>
    <row r="418" spans="1:1">
      <c r="A418" s="43" t="str">
        <f t="shared" si="8"/>
        <v/>
      </c>
    </row>
    <row r="419" spans="1:1">
      <c r="A419" s="43" t="str">
        <f t="shared" si="8"/>
        <v/>
      </c>
    </row>
    <row r="420" spans="1:1">
      <c r="A420" s="43" t="str">
        <f t="shared" si="8"/>
        <v/>
      </c>
    </row>
    <row r="421" spans="1:1">
      <c r="A421" s="43" t="str">
        <f t="shared" si="8"/>
        <v/>
      </c>
    </row>
    <row r="422" spans="1:1">
      <c r="A422" s="43" t="str">
        <f t="shared" si="8"/>
        <v/>
      </c>
    </row>
    <row r="423" spans="1:1">
      <c r="A423" s="43" t="str">
        <f t="shared" si="8"/>
        <v/>
      </c>
    </row>
    <row r="424" spans="1:1">
      <c r="A424" s="43" t="str">
        <f t="shared" si="8"/>
        <v/>
      </c>
    </row>
    <row r="425" spans="1:1">
      <c r="A425" s="43" t="str">
        <f t="shared" si="8"/>
        <v/>
      </c>
    </row>
    <row r="426" spans="1:1">
      <c r="A426" s="43" t="str">
        <f t="shared" si="8"/>
        <v/>
      </c>
    </row>
    <row r="427" spans="1:1">
      <c r="A427" s="43" t="str">
        <f t="shared" si="8"/>
        <v/>
      </c>
    </row>
    <row r="428" spans="1:1">
      <c r="A428" s="43" t="str">
        <f t="shared" si="8"/>
        <v/>
      </c>
    </row>
    <row r="429" spans="1:1">
      <c r="A429" s="43" t="str">
        <f t="shared" si="8"/>
        <v/>
      </c>
    </row>
    <row r="430" spans="1:1">
      <c r="A430" s="43" t="str">
        <f t="shared" si="8"/>
        <v/>
      </c>
    </row>
    <row r="431" spans="1:1">
      <c r="A431" s="43" t="str">
        <f t="shared" si="8"/>
        <v/>
      </c>
    </row>
    <row r="432" spans="1:1">
      <c r="A432" s="43" t="str">
        <f t="shared" si="8"/>
        <v/>
      </c>
    </row>
    <row r="433" spans="1:1">
      <c r="A433" s="43" t="str">
        <f t="shared" si="8"/>
        <v/>
      </c>
    </row>
    <row r="434" spans="1:1">
      <c r="A434" s="43" t="str">
        <f t="shared" si="8"/>
        <v/>
      </c>
    </row>
    <row r="435" spans="1:1">
      <c r="A435" s="43" t="str">
        <f t="shared" si="8"/>
        <v/>
      </c>
    </row>
    <row r="436" spans="1:1">
      <c r="A436" s="43" t="str">
        <f t="shared" si="8"/>
        <v/>
      </c>
    </row>
    <row r="437" spans="1:1">
      <c r="A437" s="43" t="str">
        <f t="shared" si="8"/>
        <v/>
      </c>
    </row>
    <row r="438" spans="1:1">
      <c r="A438" s="43" t="str">
        <f t="shared" si="8"/>
        <v/>
      </c>
    </row>
    <row r="439" spans="1:1">
      <c r="A439" s="43" t="str">
        <f t="shared" si="8"/>
        <v/>
      </c>
    </row>
    <row r="440" spans="1:1">
      <c r="A440" s="43" t="str">
        <f t="shared" si="8"/>
        <v/>
      </c>
    </row>
    <row r="441" spans="1:1">
      <c r="A441" s="43" t="str">
        <f t="shared" si="8"/>
        <v/>
      </c>
    </row>
    <row r="442" spans="1:1">
      <c r="A442" s="43" t="str">
        <f t="shared" si="8"/>
        <v/>
      </c>
    </row>
    <row r="443" spans="1:1">
      <c r="A443" s="43" t="str">
        <f t="shared" si="8"/>
        <v/>
      </c>
    </row>
    <row r="444" spans="1:1">
      <c r="A444" s="43" t="str">
        <f t="shared" si="8"/>
        <v/>
      </c>
    </row>
    <row r="445" spans="1:1">
      <c r="A445" s="43" t="str">
        <f t="shared" si="8"/>
        <v/>
      </c>
    </row>
    <row r="446" spans="1:1">
      <c r="A446" s="43" t="str">
        <f t="shared" si="8"/>
        <v/>
      </c>
    </row>
    <row r="447" spans="1:1">
      <c r="A447" s="43" t="str">
        <f t="shared" si="8"/>
        <v/>
      </c>
    </row>
    <row r="448" spans="1:1">
      <c r="A448" s="43" t="str">
        <f t="shared" si="8"/>
        <v/>
      </c>
    </row>
    <row r="449" spans="1:1">
      <c r="A449" s="43" t="str">
        <f t="shared" ref="A449:A512" si="9">MID($C$1,ROW(),1)</f>
        <v/>
      </c>
    </row>
    <row r="450" spans="1:1">
      <c r="A450" s="43" t="str">
        <f t="shared" si="9"/>
        <v/>
      </c>
    </row>
    <row r="451" spans="1:1">
      <c r="A451" s="43" t="str">
        <f t="shared" si="9"/>
        <v/>
      </c>
    </row>
    <row r="452" spans="1:1">
      <c r="A452" s="43" t="str">
        <f t="shared" si="9"/>
        <v/>
      </c>
    </row>
    <row r="453" spans="1:1">
      <c r="A453" s="43" t="str">
        <f t="shared" si="9"/>
        <v/>
      </c>
    </row>
    <row r="454" spans="1:1">
      <c r="A454" s="43" t="str">
        <f t="shared" si="9"/>
        <v/>
      </c>
    </row>
    <row r="455" spans="1:1">
      <c r="A455" s="43" t="str">
        <f t="shared" si="9"/>
        <v/>
      </c>
    </row>
    <row r="456" spans="1:1">
      <c r="A456" s="43" t="str">
        <f t="shared" si="9"/>
        <v/>
      </c>
    </row>
    <row r="457" spans="1:1">
      <c r="A457" s="43" t="str">
        <f t="shared" si="9"/>
        <v/>
      </c>
    </row>
    <row r="458" spans="1:1">
      <c r="A458" s="43" t="str">
        <f t="shared" si="9"/>
        <v/>
      </c>
    </row>
    <row r="459" spans="1:1">
      <c r="A459" s="43" t="str">
        <f t="shared" si="9"/>
        <v/>
      </c>
    </row>
    <row r="460" spans="1:1">
      <c r="A460" s="43" t="str">
        <f t="shared" si="9"/>
        <v/>
      </c>
    </row>
    <row r="461" spans="1:1">
      <c r="A461" s="43" t="str">
        <f t="shared" si="9"/>
        <v/>
      </c>
    </row>
    <row r="462" spans="1:1">
      <c r="A462" s="43" t="str">
        <f t="shared" si="9"/>
        <v/>
      </c>
    </row>
    <row r="463" spans="1:1">
      <c r="A463" s="43" t="str">
        <f t="shared" si="9"/>
        <v/>
      </c>
    </row>
    <row r="464" spans="1:1">
      <c r="A464" s="43" t="str">
        <f t="shared" si="9"/>
        <v/>
      </c>
    </row>
    <row r="465" spans="1:1">
      <c r="A465" s="43" t="str">
        <f t="shared" si="9"/>
        <v/>
      </c>
    </row>
    <row r="466" spans="1:1">
      <c r="A466" s="43" t="str">
        <f t="shared" si="9"/>
        <v/>
      </c>
    </row>
    <row r="467" spans="1:1">
      <c r="A467" s="43" t="str">
        <f t="shared" si="9"/>
        <v/>
      </c>
    </row>
    <row r="468" spans="1:1">
      <c r="A468" s="43" t="str">
        <f t="shared" si="9"/>
        <v/>
      </c>
    </row>
    <row r="469" spans="1:1">
      <c r="A469" s="43" t="str">
        <f t="shared" si="9"/>
        <v/>
      </c>
    </row>
    <row r="470" spans="1:1">
      <c r="A470" s="43" t="str">
        <f t="shared" si="9"/>
        <v/>
      </c>
    </row>
    <row r="471" spans="1:1">
      <c r="A471" s="43" t="str">
        <f t="shared" si="9"/>
        <v/>
      </c>
    </row>
    <row r="472" spans="1:1">
      <c r="A472" s="43" t="str">
        <f t="shared" si="9"/>
        <v/>
      </c>
    </row>
    <row r="473" spans="1:1">
      <c r="A473" s="43" t="str">
        <f t="shared" si="9"/>
        <v/>
      </c>
    </row>
    <row r="474" spans="1:1">
      <c r="A474" s="43" t="str">
        <f t="shared" si="9"/>
        <v/>
      </c>
    </row>
    <row r="475" spans="1:1">
      <c r="A475" s="43" t="str">
        <f t="shared" si="9"/>
        <v/>
      </c>
    </row>
    <row r="476" spans="1:1">
      <c r="A476" s="43" t="str">
        <f t="shared" si="9"/>
        <v/>
      </c>
    </row>
    <row r="477" spans="1:1">
      <c r="A477" s="43" t="str">
        <f t="shared" si="9"/>
        <v/>
      </c>
    </row>
    <row r="478" spans="1:1">
      <c r="A478" s="43" t="str">
        <f t="shared" si="9"/>
        <v/>
      </c>
    </row>
    <row r="479" spans="1:1">
      <c r="A479" s="43" t="str">
        <f t="shared" si="9"/>
        <v/>
      </c>
    </row>
    <row r="480" spans="1:1">
      <c r="A480" s="43" t="str">
        <f t="shared" si="9"/>
        <v/>
      </c>
    </row>
    <row r="481" spans="1:1">
      <c r="A481" s="43" t="str">
        <f t="shared" si="9"/>
        <v/>
      </c>
    </row>
    <row r="482" spans="1:1">
      <c r="A482" s="43" t="str">
        <f t="shared" si="9"/>
        <v/>
      </c>
    </row>
    <row r="483" spans="1:1">
      <c r="A483" s="43" t="str">
        <f t="shared" si="9"/>
        <v/>
      </c>
    </row>
    <row r="484" spans="1:1">
      <c r="A484" s="43" t="str">
        <f t="shared" si="9"/>
        <v/>
      </c>
    </row>
    <row r="485" spans="1:1">
      <c r="A485" s="43" t="str">
        <f t="shared" si="9"/>
        <v/>
      </c>
    </row>
    <row r="486" spans="1:1">
      <c r="A486" s="43" t="str">
        <f t="shared" si="9"/>
        <v/>
      </c>
    </row>
    <row r="487" spans="1:1">
      <c r="A487" s="43" t="str">
        <f t="shared" si="9"/>
        <v/>
      </c>
    </row>
    <row r="488" spans="1:1">
      <c r="A488" s="43" t="str">
        <f t="shared" si="9"/>
        <v/>
      </c>
    </row>
    <row r="489" spans="1:1">
      <c r="A489" s="43" t="str">
        <f t="shared" si="9"/>
        <v/>
      </c>
    </row>
    <row r="490" spans="1:1">
      <c r="A490" s="43" t="str">
        <f t="shared" si="9"/>
        <v/>
      </c>
    </row>
    <row r="491" spans="1:1">
      <c r="A491" s="43" t="str">
        <f t="shared" si="9"/>
        <v/>
      </c>
    </row>
    <row r="492" spans="1:1">
      <c r="A492" s="43" t="str">
        <f t="shared" si="9"/>
        <v/>
      </c>
    </row>
    <row r="493" spans="1:1">
      <c r="A493" s="43" t="str">
        <f t="shared" si="9"/>
        <v/>
      </c>
    </row>
    <row r="494" spans="1:1">
      <c r="A494" s="43" t="str">
        <f t="shared" si="9"/>
        <v/>
      </c>
    </row>
    <row r="495" spans="1:1">
      <c r="A495" s="43" t="str">
        <f t="shared" si="9"/>
        <v/>
      </c>
    </row>
    <row r="496" spans="1:1">
      <c r="A496" s="43" t="str">
        <f t="shared" si="9"/>
        <v/>
      </c>
    </row>
    <row r="497" spans="1:1">
      <c r="A497" s="43" t="str">
        <f t="shared" si="9"/>
        <v/>
      </c>
    </row>
    <row r="498" spans="1:1">
      <c r="A498" s="43" t="str">
        <f t="shared" si="9"/>
        <v/>
      </c>
    </row>
    <row r="499" spans="1:1">
      <c r="A499" s="43" t="str">
        <f t="shared" si="9"/>
        <v/>
      </c>
    </row>
    <row r="500" spans="1:1">
      <c r="A500" s="43" t="str">
        <f t="shared" si="9"/>
        <v/>
      </c>
    </row>
    <row r="501" spans="1:1">
      <c r="A501" s="43" t="str">
        <f t="shared" si="9"/>
        <v/>
      </c>
    </row>
    <row r="502" spans="1:1">
      <c r="A502" s="43" t="str">
        <f t="shared" si="9"/>
        <v/>
      </c>
    </row>
    <row r="503" spans="1:1">
      <c r="A503" s="43" t="str">
        <f t="shared" si="9"/>
        <v/>
      </c>
    </row>
    <row r="504" spans="1:1">
      <c r="A504" s="43" t="str">
        <f t="shared" si="9"/>
        <v/>
      </c>
    </row>
    <row r="505" spans="1:1">
      <c r="A505" s="43" t="str">
        <f t="shared" si="9"/>
        <v/>
      </c>
    </row>
    <row r="506" spans="1:1">
      <c r="A506" s="43" t="str">
        <f t="shared" si="9"/>
        <v/>
      </c>
    </row>
    <row r="507" spans="1:1">
      <c r="A507" s="43" t="str">
        <f t="shared" si="9"/>
        <v/>
      </c>
    </row>
    <row r="508" spans="1:1">
      <c r="A508" s="43" t="str">
        <f t="shared" si="9"/>
        <v/>
      </c>
    </row>
    <row r="509" spans="1:1">
      <c r="A509" s="43" t="str">
        <f t="shared" si="9"/>
        <v/>
      </c>
    </row>
    <row r="510" spans="1:1">
      <c r="A510" s="43" t="str">
        <f t="shared" si="9"/>
        <v/>
      </c>
    </row>
    <row r="511" spans="1:1">
      <c r="A511" s="43" t="str">
        <f t="shared" si="9"/>
        <v/>
      </c>
    </row>
    <row r="512" spans="1:1">
      <c r="A512" s="43" t="str">
        <f t="shared" si="9"/>
        <v/>
      </c>
    </row>
    <row r="513" spans="1:1">
      <c r="A513" s="43" t="str">
        <f t="shared" ref="A513:A576" si="10">MID($C$1,ROW(),1)</f>
        <v/>
      </c>
    </row>
    <row r="514" spans="1:1">
      <c r="A514" s="43" t="str">
        <f t="shared" si="10"/>
        <v/>
      </c>
    </row>
    <row r="515" spans="1:1">
      <c r="A515" s="43" t="str">
        <f t="shared" si="10"/>
        <v/>
      </c>
    </row>
    <row r="516" spans="1:1">
      <c r="A516" s="43" t="str">
        <f t="shared" si="10"/>
        <v/>
      </c>
    </row>
    <row r="517" spans="1:1">
      <c r="A517" s="43" t="str">
        <f t="shared" si="10"/>
        <v/>
      </c>
    </row>
    <row r="518" spans="1:1">
      <c r="A518" s="43" t="str">
        <f t="shared" si="10"/>
        <v/>
      </c>
    </row>
    <row r="519" spans="1:1">
      <c r="A519" s="43" t="str">
        <f t="shared" si="10"/>
        <v/>
      </c>
    </row>
    <row r="520" spans="1:1">
      <c r="A520" s="43" t="str">
        <f t="shared" si="10"/>
        <v/>
      </c>
    </row>
    <row r="521" spans="1:1">
      <c r="A521" s="43" t="str">
        <f t="shared" si="10"/>
        <v/>
      </c>
    </row>
    <row r="522" spans="1:1">
      <c r="A522" s="43" t="str">
        <f t="shared" si="10"/>
        <v/>
      </c>
    </row>
    <row r="523" spans="1:1">
      <c r="A523" s="43" t="str">
        <f t="shared" si="10"/>
        <v/>
      </c>
    </row>
    <row r="524" spans="1:1">
      <c r="A524" s="43" t="str">
        <f t="shared" si="10"/>
        <v/>
      </c>
    </row>
    <row r="525" spans="1:1">
      <c r="A525" s="43" t="str">
        <f t="shared" si="10"/>
        <v/>
      </c>
    </row>
    <row r="526" spans="1:1">
      <c r="A526" s="43" t="str">
        <f t="shared" si="10"/>
        <v/>
      </c>
    </row>
    <row r="527" spans="1:1">
      <c r="A527" s="43" t="str">
        <f t="shared" si="10"/>
        <v/>
      </c>
    </row>
    <row r="528" spans="1:1">
      <c r="A528" s="43" t="str">
        <f t="shared" si="10"/>
        <v/>
      </c>
    </row>
    <row r="529" spans="1:1">
      <c r="A529" s="43" t="str">
        <f t="shared" si="10"/>
        <v/>
      </c>
    </row>
    <row r="530" spans="1:1">
      <c r="A530" s="43" t="str">
        <f t="shared" si="10"/>
        <v/>
      </c>
    </row>
    <row r="531" spans="1:1">
      <c r="A531" s="43" t="str">
        <f t="shared" si="10"/>
        <v/>
      </c>
    </row>
    <row r="532" spans="1:1">
      <c r="A532" s="43" t="str">
        <f t="shared" si="10"/>
        <v/>
      </c>
    </row>
    <row r="533" spans="1:1">
      <c r="A533" s="43" t="str">
        <f t="shared" si="10"/>
        <v/>
      </c>
    </row>
    <row r="534" spans="1:1">
      <c r="A534" s="43" t="str">
        <f t="shared" si="10"/>
        <v/>
      </c>
    </row>
    <row r="535" spans="1:1">
      <c r="A535" s="43" t="str">
        <f t="shared" si="10"/>
        <v/>
      </c>
    </row>
    <row r="536" spans="1:1">
      <c r="A536" s="43" t="str">
        <f t="shared" si="10"/>
        <v/>
      </c>
    </row>
    <row r="537" spans="1:1">
      <c r="A537" s="43" t="str">
        <f t="shared" si="10"/>
        <v/>
      </c>
    </row>
    <row r="538" spans="1:1">
      <c r="A538" s="43" t="str">
        <f t="shared" si="10"/>
        <v/>
      </c>
    </row>
    <row r="539" spans="1:1">
      <c r="A539" s="43" t="str">
        <f t="shared" si="10"/>
        <v/>
      </c>
    </row>
    <row r="540" spans="1:1">
      <c r="A540" s="43" t="str">
        <f t="shared" si="10"/>
        <v/>
      </c>
    </row>
    <row r="541" spans="1:1">
      <c r="A541" s="43" t="str">
        <f t="shared" si="10"/>
        <v/>
      </c>
    </row>
    <row r="542" spans="1:1">
      <c r="A542" s="43" t="str">
        <f t="shared" si="10"/>
        <v/>
      </c>
    </row>
    <row r="543" spans="1:1">
      <c r="A543" s="43" t="str">
        <f t="shared" si="10"/>
        <v/>
      </c>
    </row>
    <row r="544" spans="1:1">
      <c r="A544" s="43" t="str">
        <f t="shared" si="10"/>
        <v/>
      </c>
    </row>
    <row r="545" spans="1:1">
      <c r="A545" s="43" t="str">
        <f t="shared" si="10"/>
        <v/>
      </c>
    </row>
    <row r="546" spans="1:1">
      <c r="A546" s="43" t="str">
        <f t="shared" si="10"/>
        <v/>
      </c>
    </row>
    <row r="547" spans="1:1">
      <c r="A547" s="43" t="str">
        <f t="shared" si="10"/>
        <v/>
      </c>
    </row>
    <row r="548" spans="1:1">
      <c r="A548" s="43" t="str">
        <f t="shared" si="10"/>
        <v/>
      </c>
    </row>
    <row r="549" spans="1:1">
      <c r="A549" s="43" t="str">
        <f t="shared" si="10"/>
        <v/>
      </c>
    </row>
    <row r="550" spans="1:1">
      <c r="A550" s="43" t="str">
        <f t="shared" si="10"/>
        <v/>
      </c>
    </row>
    <row r="551" spans="1:1">
      <c r="A551" s="43" t="str">
        <f t="shared" si="10"/>
        <v/>
      </c>
    </row>
    <row r="552" spans="1:1">
      <c r="A552" s="43" t="str">
        <f t="shared" si="10"/>
        <v/>
      </c>
    </row>
    <row r="553" spans="1:1">
      <c r="A553" s="43" t="str">
        <f t="shared" si="10"/>
        <v/>
      </c>
    </row>
    <row r="554" spans="1:1">
      <c r="A554" s="43" t="str">
        <f t="shared" si="10"/>
        <v/>
      </c>
    </row>
    <row r="555" spans="1:1">
      <c r="A555" s="43" t="str">
        <f t="shared" si="10"/>
        <v/>
      </c>
    </row>
    <row r="556" spans="1:1">
      <c r="A556" s="43" t="str">
        <f t="shared" si="10"/>
        <v/>
      </c>
    </row>
    <row r="557" spans="1:1">
      <c r="A557" s="43" t="str">
        <f t="shared" si="10"/>
        <v/>
      </c>
    </row>
    <row r="558" spans="1:1">
      <c r="A558" s="43" t="str">
        <f t="shared" si="10"/>
        <v/>
      </c>
    </row>
    <row r="559" spans="1:1">
      <c r="A559" s="43" t="str">
        <f t="shared" si="10"/>
        <v/>
      </c>
    </row>
    <row r="560" spans="1:1">
      <c r="A560" s="43" t="str">
        <f t="shared" si="10"/>
        <v/>
      </c>
    </row>
    <row r="561" spans="1:1">
      <c r="A561" s="43" t="str">
        <f t="shared" si="10"/>
        <v/>
      </c>
    </row>
    <row r="562" spans="1:1">
      <c r="A562" s="43" t="str">
        <f t="shared" si="10"/>
        <v/>
      </c>
    </row>
    <row r="563" spans="1:1">
      <c r="A563" s="43" t="str">
        <f t="shared" si="10"/>
        <v/>
      </c>
    </row>
    <row r="564" spans="1:1">
      <c r="A564" s="43" t="str">
        <f t="shared" si="10"/>
        <v/>
      </c>
    </row>
    <row r="565" spans="1:1">
      <c r="A565" s="43" t="str">
        <f t="shared" si="10"/>
        <v/>
      </c>
    </row>
    <row r="566" spans="1:1">
      <c r="A566" s="43" t="str">
        <f t="shared" si="10"/>
        <v/>
      </c>
    </row>
    <row r="567" spans="1:1">
      <c r="A567" s="43" t="str">
        <f t="shared" si="10"/>
        <v/>
      </c>
    </row>
    <row r="568" spans="1:1">
      <c r="A568" s="43" t="str">
        <f t="shared" si="10"/>
        <v/>
      </c>
    </row>
    <row r="569" spans="1:1">
      <c r="A569" s="43" t="str">
        <f t="shared" si="10"/>
        <v/>
      </c>
    </row>
    <row r="570" spans="1:1">
      <c r="A570" s="43" t="str">
        <f t="shared" si="10"/>
        <v/>
      </c>
    </row>
    <row r="571" spans="1:1">
      <c r="A571" s="43" t="str">
        <f t="shared" si="10"/>
        <v/>
      </c>
    </row>
    <row r="572" spans="1:1">
      <c r="A572" s="43" t="str">
        <f t="shared" si="10"/>
        <v/>
      </c>
    </row>
    <row r="573" spans="1:1">
      <c r="A573" s="43" t="str">
        <f t="shared" si="10"/>
        <v/>
      </c>
    </row>
    <row r="574" spans="1:1">
      <c r="A574" s="43" t="str">
        <f t="shared" si="10"/>
        <v/>
      </c>
    </row>
    <row r="575" spans="1:1">
      <c r="A575" s="43" t="str">
        <f t="shared" si="10"/>
        <v/>
      </c>
    </row>
    <row r="576" spans="1:1">
      <c r="A576" s="43" t="str">
        <f t="shared" si="10"/>
        <v/>
      </c>
    </row>
    <row r="577" spans="1:1">
      <c r="A577" s="43" t="str">
        <f t="shared" ref="A577:A640" si="11">MID($C$1,ROW(),1)</f>
        <v/>
      </c>
    </row>
    <row r="578" spans="1:1">
      <c r="A578" s="43" t="str">
        <f t="shared" si="11"/>
        <v/>
      </c>
    </row>
    <row r="579" spans="1:1">
      <c r="A579" s="43" t="str">
        <f t="shared" si="11"/>
        <v/>
      </c>
    </row>
    <row r="580" spans="1:1">
      <c r="A580" s="43" t="str">
        <f t="shared" si="11"/>
        <v/>
      </c>
    </row>
    <row r="581" spans="1:1">
      <c r="A581" s="43" t="str">
        <f t="shared" si="11"/>
        <v/>
      </c>
    </row>
    <row r="582" spans="1:1">
      <c r="A582" s="43" t="str">
        <f t="shared" si="11"/>
        <v/>
      </c>
    </row>
    <row r="583" spans="1:1">
      <c r="A583" s="43" t="str">
        <f t="shared" si="11"/>
        <v/>
      </c>
    </row>
    <row r="584" spans="1:1">
      <c r="A584" s="43" t="str">
        <f t="shared" si="11"/>
        <v/>
      </c>
    </row>
    <row r="585" spans="1:1">
      <c r="A585" s="43" t="str">
        <f t="shared" si="11"/>
        <v/>
      </c>
    </row>
    <row r="586" spans="1:1">
      <c r="A586" s="43" t="str">
        <f t="shared" si="11"/>
        <v/>
      </c>
    </row>
    <row r="587" spans="1:1">
      <c r="A587" s="43" t="str">
        <f t="shared" si="11"/>
        <v/>
      </c>
    </row>
    <row r="588" spans="1:1">
      <c r="A588" s="43" t="str">
        <f t="shared" si="11"/>
        <v/>
      </c>
    </row>
    <row r="589" spans="1:1">
      <c r="A589" s="43" t="str">
        <f t="shared" si="11"/>
        <v/>
      </c>
    </row>
    <row r="590" spans="1:1">
      <c r="A590" s="43" t="str">
        <f t="shared" si="11"/>
        <v/>
      </c>
    </row>
    <row r="591" spans="1:1">
      <c r="A591" s="43" t="str">
        <f t="shared" si="11"/>
        <v/>
      </c>
    </row>
    <row r="592" spans="1:1">
      <c r="A592" s="43" t="str">
        <f t="shared" si="11"/>
        <v/>
      </c>
    </row>
    <row r="593" spans="1:1">
      <c r="A593" s="43" t="str">
        <f t="shared" si="11"/>
        <v/>
      </c>
    </row>
    <row r="594" spans="1:1">
      <c r="A594" s="43" t="str">
        <f t="shared" si="11"/>
        <v/>
      </c>
    </row>
    <row r="595" spans="1:1">
      <c r="A595" s="43" t="str">
        <f t="shared" si="11"/>
        <v/>
      </c>
    </row>
    <row r="596" spans="1:1">
      <c r="A596" s="43" t="str">
        <f t="shared" si="11"/>
        <v/>
      </c>
    </row>
    <row r="597" spans="1:1">
      <c r="A597" s="43" t="str">
        <f t="shared" si="11"/>
        <v/>
      </c>
    </row>
    <row r="598" spans="1:1">
      <c r="A598" s="43" t="str">
        <f t="shared" si="11"/>
        <v/>
      </c>
    </row>
    <row r="599" spans="1:1">
      <c r="A599" s="43" t="str">
        <f t="shared" si="11"/>
        <v/>
      </c>
    </row>
    <row r="600" spans="1:1">
      <c r="A600" s="43" t="str">
        <f t="shared" si="11"/>
        <v/>
      </c>
    </row>
    <row r="601" spans="1:1">
      <c r="A601" s="43" t="str">
        <f t="shared" si="11"/>
        <v/>
      </c>
    </row>
    <row r="602" spans="1:1">
      <c r="A602" s="43" t="str">
        <f t="shared" si="11"/>
        <v/>
      </c>
    </row>
    <row r="603" spans="1:1">
      <c r="A603" s="43" t="str">
        <f t="shared" si="11"/>
        <v/>
      </c>
    </row>
    <row r="604" spans="1:1">
      <c r="A604" s="43" t="str">
        <f t="shared" si="11"/>
        <v/>
      </c>
    </row>
    <row r="605" spans="1:1">
      <c r="A605" s="43" t="str">
        <f t="shared" si="11"/>
        <v/>
      </c>
    </row>
    <row r="606" spans="1:1">
      <c r="A606" s="43" t="str">
        <f t="shared" si="11"/>
        <v/>
      </c>
    </row>
    <row r="607" spans="1:1">
      <c r="A607" s="43" t="str">
        <f t="shared" si="11"/>
        <v/>
      </c>
    </row>
    <row r="608" spans="1:1">
      <c r="A608" s="43" t="str">
        <f t="shared" si="11"/>
        <v/>
      </c>
    </row>
    <row r="609" spans="1:1">
      <c r="A609" s="43" t="str">
        <f t="shared" si="11"/>
        <v/>
      </c>
    </row>
    <row r="610" spans="1:1">
      <c r="A610" s="43" t="str">
        <f t="shared" si="11"/>
        <v/>
      </c>
    </row>
    <row r="611" spans="1:1">
      <c r="A611" s="43" t="str">
        <f t="shared" si="11"/>
        <v/>
      </c>
    </row>
    <row r="612" spans="1:1">
      <c r="A612" s="43" t="str">
        <f t="shared" si="11"/>
        <v/>
      </c>
    </row>
    <row r="613" spans="1:1">
      <c r="A613" s="43" t="str">
        <f t="shared" si="11"/>
        <v/>
      </c>
    </row>
    <row r="614" spans="1:1">
      <c r="A614" s="43" t="str">
        <f t="shared" si="11"/>
        <v/>
      </c>
    </row>
    <row r="615" spans="1:1">
      <c r="A615" s="43" t="str">
        <f t="shared" si="11"/>
        <v/>
      </c>
    </row>
    <row r="616" spans="1:1">
      <c r="A616" s="43" t="str">
        <f t="shared" si="11"/>
        <v/>
      </c>
    </row>
    <row r="617" spans="1:1">
      <c r="A617" s="43" t="str">
        <f t="shared" si="11"/>
        <v/>
      </c>
    </row>
    <row r="618" spans="1:1">
      <c r="A618" s="43" t="str">
        <f t="shared" si="11"/>
        <v/>
      </c>
    </row>
    <row r="619" spans="1:1">
      <c r="A619" s="43" t="str">
        <f t="shared" si="11"/>
        <v/>
      </c>
    </row>
    <row r="620" spans="1:1">
      <c r="A620" s="43" t="str">
        <f t="shared" si="11"/>
        <v/>
      </c>
    </row>
    <row r="621" spans="1:1">
      <c r="A621" s="43" t="str">
        <f t="shared" si="11"/>
        <v/>
      </c>
    </row>
    <row r="622" spans="1:1">
      <c r="A622" s="43" t="str">
        <f t="shared" si="11"/>
        <v/>
      </c>
    </row>
    <row r="623" spans="1:1">
      <c r="A623" s="43" t="str">
        <f t="shared" si="11"/>
        <v/>
      </c>
    </row>
    <row r="624" spans="1:1">
      <c r="A624" s="43" t="str">
        <f t="shared" si="11"/>
        <v/>
      </c>
    </row>
    <row r="625" spans="1:1">
      <c r="A625" s="43" t="str">
        <f t="shared" si="11"/>
        <v/>
      </c>
    </row>
    <row r="626" spans="1:1">
      <c r="A626" s="43" t="str">
        <f t="shared" si="11"/>
        <v/>
      </c>
    </row>
    <row r="627" spans="1:1">
      <c r="A627" s="43" t="str">
        <f t="shared" si="11"/>
        <v/>
      </c>
    </row>
    <row r="628" spans="1:1">
      <c r="A628" s="43" t="str">
        <f t="shared" si="11"/>
        <v/>
      </c>
    </row>
    <row r="629" spans="1:1">
      <c r="A629" s="43" t="str">
        <f t="shared" si="11"/>
        <v/>
      </c>
    </row>
    <row r="630" spans="1:1">
      <c r="A630" s="43" t="str">
        <f t="shared" si="11"/>
        <v/>
      </c>
    </row>
    <row r="631" spans="1:1">
      <c r="A631" s="43" t="str">
        <f t="shared" si="11"/>
        <v/>
      </c>
    </row>
    <row r="632" spans="1:1">
      <c r="A632" s="43" t="str">
        <f t="shared" si="11"/>
        <v/>
      </c>
    </row>
    <row r="633" spans="1:1">
      <c r="A633" s="43" t="str">
        <f t="shared" si="11"/>
        <v/>
      </c>
    </row>
    <row r="634" spans="1:1">
      <c r="A634" s="43" t="str">
        <f t="shared" si="11"/>
        <v/>
      </c>
    </row>
    <row r="635" spans="1:1">
      <c r="A635" s="43" t="str">
        <f t="shared" si="11"/>
        <v/>
      </c>
    </row>
    <row r="636" spans="1:1">
      <c r="A636" s="43" t="str">
        <f t="shared" si="11"/>
        <v/>
      </c>
    </row>
    <row r="637" spans="1:1">
      <c r="A637" s="43" t="str">
        <f t="shared" si="11"/>
        <v/>
      </c>
    </row>
    <row r="638" spans="1:1">
      <c r="A638" s="43" t="str">
        <f t="shared" si="11"/>
        <v/>
      </c>
    </row>
    <row r="639" spans="1:1">
      <c r="A639" s="43" t="str">
        <f t="shared" si="11"/>
        <v/>
      </c>
    </row>
    <row r="640" spans="1:1">
      <c r="A640" s="43" t="str">
        <f t="shared" si="11"/>
        <v/>
      </c>
    </row>
    <row r="641" spans="1:1">
      <c r="A641" s="43" t="str">
        <f t="shared" ref="A641:A704" si="12">MID($C$1,ROW(),1)</f>
        <v/>
      </c>
    </row>
    <row r="642" spans="1:1">
      <c r="A642" s="43" t="str">
        <f t="shared" si="12"/>
        <v/>
      </c>
    </row>
    <row r="643" spans="1:1">
      <c r="A643" s="43" t="str">
        <f t="shared" si="12"/>
        <v/>
      </c>
    </row>
    <row r="644" spans="1:1">
      <c r="A644" s="43" t="str">
        <f t="shared" si="12"/>
        <v/>
      </c>
    </row>
    <row r="645" spans="1:1">
      <c r="A645" s="43" t="str">
        <f t="shared" si="12"/>
        <v/>
      </c>
    </row>
    <row r="646" spans="1:1">
      <c r="A646" s="43" t="str">
        <f t="shared" si="12"/>
        <v/>
      </c>
    </row>
    <row r="647" spans="1:1">
      <c r="A647" s="43" t="str">
        <f t="shared" si="12"/>
        <v/>
      </c>
    </row>
    <row r="648" spans="1:1">
      <c r="A648" s="43" t="str">
        <f t="shared" si="12"/>
        <v/>
      </c>
    </row>
    <row r="649" spans="1:1">
      <c r="A649" s="43" t="str">
        <f t="shared" si="12"/>
        <v/>
      </c>
    </row>
    <row r="650" spans="1:1">
      <c r="A650" s="43" t="str">
        <f t="shared" si="12"/>
        <v/>
      </c>
    </row>
    <row r="651" spans="1:1">
      <c r="A651" s="43" t="str">
        <f t="shared" si="12"/>
        <v/>
      </c>
    </row>
    <row r="652" spans="1:1">
      <c r="A652" s="43" t="str">
        <f t="shared" si="12"/>
        <v/>
      </c>
    </row>
    <row r="653" spans="1:1">
      <c r="A653" s="43" t="str">
        <f t="shared" si="12"/>
        <v/>
      </c>
    </row>
    <row r="654" spans="1:1">
      <c r="A654" s="43" t="str">
        <f t="shared" si="12"/>
        <v/>
      </c>
    </row>
    <row r="655" spans="1:1">
      <c r="A655" s="43" t="str">
        <f t="shared" si="12"/>
        <v/>
      </c>
    </row>
    <row r="656" spans="1:1">
      <c r="A656" s="43" t="str">
        <f t="shared" si="12"/>
        <v/>
      </c>
    </row>
    <row r="657" spans="1:1">
      <c r="A657" s="43" t="str">
        <f t="shared" si="12"/>
        <v/>
      </c>
    </row>
    <row r="658" spans="1:1">
      <c r="A658" s="43" t="str">
        <f t="shared" si="12"/>
        <v/>
      </c>
    </row>
    <row r="659" spans="1:1">
      <c r="A659" s="43" t="str">
        <f t="shared" si="12"/>
        <v/>
      </c>
    </row>
    <row r="660" spans="1:1">
      <c r="A660" s="43" t="str">
        <f t="shared" si="12"/>
        <v/>
      </c>
    </row>
    <row r="661" spans="1:1">
      <c r="A661" s="43" t="str">
        <f t="shared" si="12"/>
        <v/>
      </c>
    </row>
    <row r="662" spans="1:1">
      <c r="A662" s="43" t="str">
        <f t="shared" si="12"/>
        <v/>
      </c>
    </row>
    <row r="663" spans="1:1">
      <c r="A663" s="43" t="str">
        <f t="shared" si="12"/>
        <v/>
      </c>
    </row>
    <row r="664" spans="1:1">
      <c r="A664" s="43" t="str">
        <f t="shared" si="12"/>
        <v/>
      </c>
    </row>
    <row r="665" spans="1:1">
      <c r="A665" s="43" t="str">
        <f t="shared" si="12"/>
        <v/>
      </c>
    </row>
    <row r="666" spans="1:1">
      <c r="A666" s="43" t="str">
        <f t="shared" si="12"/>
        <v/>
      </c>
    </row>
    <row r="667" spans="1:1">
      <c r="A667" s="43" t="str">
        <f t="shared" si="12"/>
        <v/>
      </c>
    </row>
    <row r="668" spans="1:1">
      <c r="A668" s="43" t="str">
        <f t="shared" si="12"/>
        <v/>
      </c>
    </row>
    <row r="669" spans="1:1">
      <c r="A669" s="43" t="str">
        <f t="shared" si="12"/>
        <v/>
      </c>
    </row>
    <row r="670" spans="1:1">
      <c r="A670" s="43" t="str">
        <f t="shared" si="12"/>
        <v/>
      </c>
    </row>
    <row r="671" spans="1:1">
      <c r="A671" s="43" t="str">
        <f t="shared" si="12"/>
        <v/>
      </c>
    </row>
    <row r="672" spans="1:1">
      <c r="A672" s="43" t="str">
        <f t="shared" si="12"/>
        <v/>
      </c>
    </row>
    <row r="673" spans="1:1">
      <c r="A673" s="43" t="str">
        <f t="shared" si="12"/>
        <v/>
      </c>
    </row>
    <row r="674" spans="1:1">
      <c r="A674" s="43" t="str">
        <f t="shared" si="12"/>
        <v/>
      </c>
    </row>
    <row r="675" spans="1:1">
      <c r="A675" s="43" t="str">
        <f t="shared" si="12"/>
        <v/>
      </c>
    </row>
    <row r="676" spans="1:1">
      <c r="A676" s="43" t="str">
        <f t="shared" si="12"/>
        <v/>
      </c>
    </row>
    <row r="677" spans="1:1">
      <c r="A677" s="43" t="str">
        <f t="shared" si="12"/>
        <v/>
      </c>
    </row>
    <row r="678" spans="1:1">
      <c r="A678" s="43" t="str">
        <f t="shared" si="12"/>
        <v/>
      </c>
    </row>
    <row r="679" spans="1:1">
      <c r="A679" s="43" t="str">
        <f t="shared" si="12"/>
        <v/>
      </c>
    </row>
    <row r="680" spans="1:1">
      <c r="A680" s="43" t="str">
        <f t="shared" si="12"/>
        <v/>
      </c>
    </row>
    <row r="681" spans="1:1">
      <c r="A681" s="43" t="str">
        <f t="shared" si="12"/>
        <v/>
      </c>
    </row>
    <row r="682" spans="1:1">
      <c r="A682" s="43" t="str">
        <f t="shared" si="12"/>
        <v/>
      </c>
    </row>
    <row r="683" spans="1:1">
      <c r="A683" s="43" t="str">
        <f t="shared" si="12"/>
        <v/>
      </c>
    </row>
    <row r="684" spans="1:1">
      <c r="A684" s="43" t="str">
        <f t="shared" si="12"/>
        <v/>
      </c>
    </row>
    <row r="685" spans="1:1">
      <c r="A685" s="43" t="str">
        <f t="shared" si="12"/>
        <v/>
      </c>
    </row>
    <row r="686" spans="1:1">
      <c r="A686" s="43" t="str">
        <f t="shared" si="12"/>
        <v/>
      </c>
    </row>
    <row r="687" spans="1:1">
      <c r="A687" s="43" t="str">
        <f t="shared" si="12"/>
        <v/>
      </c>
    </row>
    <row r="688" spans="1:1">
      <c r="A688" s="43" t="str">
        <f t="shared" si="12"/>
        <v/>
      </c>
    </row>
    <row r="689" spans="1:1">
      <c r="A689" s="43" t="str">
        <f t="shared" si="12"/>
        <v/>
      </c>
    </row>
    <row r="690" spans="1:1">
      <c r="A690" s="43" t="str">
        <f t="shared" si="12"/>
        <v/>
      </c>
    </row>
    <row r="691" spans="1:1">
      <c r="A691" s="43" t="str">
        <f t="shared" si="12"/>
        <v/>
      </c>
    </row>
    <row r="692" spans="1:1">
      <c r="A692" s="43" t="str">
        <f t="shared" si="12"/>
        <v/>
      </c>
    </row>
    <row r="693" spans="1:1">
      <c r="A693" s="43" t="str">
        <f t="shared" si="12"/>
        <v/>
      </c>
    </row>
    <row r="694" spans="1:1">
      <c r="A694" s="43" t="str">
        <f t="shared" si="12"/>
        <v/>
      </c>
    </row>
    <row r="695" spans="1:1">
      <c r="A695" s="43" t="str">
        <f t="shared" si="12"/>
        <v/>
      </c>
    </row>
    <row r="696" spans="1:1">
      <c r="A696" s="43" t="str">
        <f t="shared" si="12"/>
        <v/>
      </c>
    </row>
    <row r="697" spans="1:1">
      <c r="A697" s="43" t="str">
        <f t="shared" si="12"/>
        <v/>
      </c>
    </row>
    <row r="698" spans="1:1">
      <c r="A698" s="43" t="str">
        <f t="shared" si="12"/>
        <v/>
      </c>
    </row>
    <row r="699" spans="1:1">
      <c r="A699" s="43" t="str">
        <f t="shared" si="12"/>
        <v/>
      </c>
    </row>
    <row r="700" spans="1:1">
      <c r="A700" s="43" t="str">
        <f t="shared" si="12"/>
        <v/>
      </c>
    </row>
    <row r="701" spans="1:1">
      <c r="A701" s="43" t="str">
        <f t="shared" si="12"/>
        <v/>
      </c>
    </row>
    <row r="702" spans="1:1">
      <c r="A702" s="43" t="str">
        <f t="shared" si="12"/>
        <v/>
      </c>
    </row>
    <row r="703" spans="1:1">
      <c r="A703" s="43" t="str">
        <f t="shared" si="12"/>
        <v/>
      </c>
    </row>
    <row r="704" spans="1:1">
      <c r="A704" s="43" t="str">
        <f t="shared" si="12"/>
        <v/>
      </c>
    </row>
    <row r="705" spans="1:1">
      <c r="A705" s="43" t="str">
        <f t="shared" ref="A705:A768" si="13">MID($C$1,ROW(),1)</f>
        <v/>
      </c>
    </row>
    <row r="706" spans="1:1">
      <c r="A706" s="43" t="str">
        <f t="shared" si="13"/>
        <v/>
      </c>
    </row>
    <row r="707" spans="1:1">
      <c r="A707" s="43" t="str">
        <f t="shared" si="13"/>
        <v/>
      </c>
    </row>
    <row r="708" spans="1:1">
      <c r="A708" s="43" t="str">
        <f t="shared" si="13"/>
        <v/>
      </c>
    </row>
    <row r="709" spans="1:1">
      <c r="A709" s="43" t="str">
        <f t="shared" si="13"/>
        <v/>
      </c>
    </row>
    <row r="710" spans="1:1">
      <c r="A710" s="43" t="str">
        <f t="shared" si="13"/>
        <v/>
      </c>
    </row>
    <row r="711" spans="1:1">
      <c r="A711" s="43" t="str">
        <f t="shared" si="13"/>
        <v/>
      </c>
    </row>
    <row r="712" spans="1:1">
      <c r="A712" s="43" t="str">
        <f t="shared" si="13"/>
        <v/>
      </c>
    </row>
    <row r="713" spans="1:1">
      <c r="A713" s="43" t="str">
        <f t="shared" si="13"/>
        <v/>
      </c>
    </row>
    <row r="714" spans="1:1">
      <c r="A714" s="43" t="str">
        <f t="shared" si="13"/>
        <v/>
      </c>
    </row>
    <row r="715" spans="1:1">
      <c r="A715" s="43" t="str">
        <f t="shared" si="13"/>
        <v/>
      </c>
    </row>
    <row r="716" spans="1:1">
      <c r="A716" s="43" t="str">
        <f t="shared" si="13"/>
        <v/>
      </c>
    </row>
    <row r="717" spans="1:1">
      <c r="A717" s="43" t="str">
        <f t="shared" si="13"/>
        <v/>
      </c>
    </row>
    <row r="718" spans="1:1">
      <c r="A718" s="43" t="str">
        <f t="shared" si="13"/>
        <v/>
      </c>
    </row>
    <row r="719" spans="1:1">
      <c r="A719" s="43" t="str">
        <f t="shared" si="13"/>
        <v/>
      </c>
    </row>
    <row r="720" spans="1:1">
      <c r="A720" s="43" t="str">
        <f t="shared" si="13"/>
        <v/>
      </c>
    </row>
    <row r="721" spans="1:1">
      <c r="A721" s="43" t="str">
        <f t="shared" si="13"/>
        <v/>
      </c>
    </row>
    <row r="722" spans="1:1">
      <c r="A722" s="43" t="str">
        <f t="shared" si="13"/>
        <v/>
      </c>
    </row>
    <row r="723" spans="1:1">
      <c r="A723" s="43" t="str">
        <f t="shared" si="13"/>
        <v/>
      </c>
    </row>
    <row r="724" spans="1:1">
      <c r="A724" s="43" t="str">
        <f t="shared" si="13"/>
        <v/>
      </c>
    </row>
    <row r="725" spans="1:1">
      <c r="A725" s="43" t="str">
        <f t="shared" si="13"/>
        <v/>
      </c>
    </row>
    <row r="726" spans="1:1">
      <c r="A726" s="43" t="str">
        <f t="shared" si="13"/>
        <v/>
      </c>
    </row>
    <row r="727" spans="1:1">
      <c r="A727" s="43" t="str">
        <f t="shared" si="13"/>
        <v/>
      </c>
    </row>
    <row r="728" spans="1:1">
      <c r="A728" s="43" t="str">
        <f t="shared" si="13"/>
        <v/>
      </c>
    </row>
    <row r="729" spans="1:1">
      <c r="A729" s="43" t="str">
        <f t="shared" si="13"/>
        <v/>
      </c>
    </row>
    <row r="730" spans="1:1">
      <c r="A730" s="43" t="str">
        <f t="shared" si="13"/>
        <v/>
      </c>
    </row>
    <row r="731" spans="1:1">
      <c r="A731" s="43" t="str">
        <f t="shared" si="13"/>
        <v/>
      </c>
    </row>
    <row r="732" spans="1:1">
      <c r="A732" s="43" t="str">
        <f t="shared" si="13"/>
        <v/>
      </c>
    </row>
    <row r="733" spans="1:1">
      <c r="A733" s="43" t="str">
        <f t="shared" si="13"/>
        <v/>
      </c>
    </row>
    <row r="734" spans="1:1">
      <c r="A734" s="43" t="str">
        <f t="shared" si="13"/>
        <v/>
      </c>
    </row>
    <row r="735" spans="1:1">
      <c r="A735" s="43" t="str">
        <f t="shared" si="13"/>
        <v/>
      </c>
    </row>
    <row r="736" spans="1:1">
      <c r="A736" s="43" t="str">
        <f t="shared" si="13"/>
        <v/>
      </c>
    </row>
    <row r="737" spans="1:1">
      <c r="A737" s="43" t="str">
        <f t="shared" si="13"/>
        <v/>
      </c>
    </row>
    <row r="738" spans="1:1">
      <c r="A738" s="43" t="str">
        <f t="shared" si="13"/>
        <v/>
      </c>
    </row>
    <row r="739" spans="1:1">
      <c r="A739" s="43" t="str">
        <f t="shared" si="13"/>
        <v/>
      </c>
    </row>
    <row r="740" spans="1:1">
      <c r="A740" s="43" t="str">
        <f t="shared" si="13"/>
        <v/>
      </c>
    </row>
    <row r="741" spans="1:1">
      <c r="A741" s="43" t="str">
        <f t="shared" si="13"/>
        <v/>
      </c>
    </row>
    <row r="742" spans="1:1">
      <c r="A742" s="43" t="str">
        <f t="shared" si="13"/>
        <v/>
      </c>
    </row>
    <row r="743" spans="1:1">
      <c r="A743" s="43" t="str">
        <f t="shared" si="13"/>
        <v/>
      </c>
    </row>
    <row r="744" spans="1:1">
      <c r="A744" s="43" t="str">
        <f t="shared" si="13"/>
        <v/>
      </c>
    </row>
    <row r="745" spans="1:1">
      <c r="A745" s="43" t="str">
        <f t="shared" si="13"/>
        <v/>
      </c>
    </row>
    <row r="746" spans="1:1">
      <c r="A746" s="43" t="str">
        <f t="shared" si="13"/>
        <v/>
      </c>
    </row>
    <row r="747" spans="1:1">
      <c r="A747" s="43" t="str">
        <f t="shared" si="13"/>
        <v/>
      </c>
    </row>
    <row r="748" spans="1:1">
      <c r="A748" s="43" t="str">
        <f t="shared" si="13"/>
        <v/>
      </c>
    </row>
    <row r="749" spans="1:1">
      <c r="A749" s="43" t="str">
        <f t="shared" si="13"/>
        <v/>
      </c>
    </row>
    <row r="750" spans="1:1">
      <c r="A750" s="43" t="str">
        <f t="shared" si="13"/>
        <v/>
      </c>
    </row>
    <row r="751" spans="1:1">
      <c r="A751" s="43" t="str">
        <f t="shared" si="13"/>
        <v/>
      </c>
    </row>
    <row r="752" spans="1:1">
      <c r="A752" s="43" t="str">
        <f t="shared" si="13"/>
        <v/>
      </c>
    </row>
    <row r="753" spans="1:1">
      <c r="A753" s="43" t="str">
        <f t="shared" si="13"/>
        <v/>
      </c>
    </row>
    <row r="754" spans="1:1">
      <c r="A754" s="43" t="str">
        <f t="shared" si="13"/>
        <v/>
      </c>
    </row>
    <row r="755" spans="1:1">
      <c r="A755" s="43" t="str">
        <f t="shared" si="13"/>
        <v/>
      </c>
    </row>
    <row r="756" spans="1:1">
      <c r="A756" s="43" t="str">
        <f t="shared" si="13"/>
        <v/>
      </c>
    </row>
    <row r="757" spans="1:1">
      <c r="A757" s="43" t="str">
        <f t="shared" si="13"/>
        <v/>
      </c>
    </row>
    <row r="758" spans="1:1">
      <c r="A758" s="43" t="str">
        <f t="shared" si="13"/>
        <v/>
      </c>
    </row>
    <row r="759" spans="1:1">
      <c r="A759" s="43" t="str">
        <f t="shared" si="13"/>
        <v/>
      </c>
    </row>
    <row r="760" spans="1:1">
      <c r="A760" s="43" t="str">
        <f t="shared" si="13"/>
        <v/>
      </c>
    </row>
    <row r="761" spans="1:1">
      <c r="A761" s="43" t="str">
        <f t="shared" si="13"/>
        <v/>
      </c>
    </row>
    <row r="762" spans="1:1">
      <c r="A762" s="43" t="str">
        <f t="shared" si="13"/>
        <v/>
      </c>
    </row>
    <row r="763" spans="1:1">
      <c r="A763" s="43" t="str">
        <f t="shared" si="13"/>
        <v/>
      </c>
    </row>
    <row r="764" spans="1:1">
      <c r="A764" s="43" t="str">
        <f t="shared" si="13"/>
        <v/>
      </c>
    </row>
    <row r="765" spans="1:1">
      <c r="A765" s="43" t="str">
        <f t="shared" si="13"/>
        <v/>
      </c>
    </row>
    <row r="766" spans="1:1">
      <c r="A766" s="43" t="str">
        <f t="shared" si="13"/>
        <v/>
      </c>
    </row>
    <row r="767" spans="1:1">
      <c r="A767" s="43" t="str">
        <f t="shared" si="13"/>
        <v/>
      </c>
    </row>
    <row r="768" spans="1:1">
      <c r="A768" s="43" t="str">
        <f t="shared" si="13"/>
        <v/>
      </c>
    </row>
    <row r="769" spans="1:1">
      <c r="A769" s="43" t="str">
        <f t="shared" ref="A769:A832" si="14">MID($C$1,ROW(),1)</f>
        <v/>
      </c>
    </row>
    <row r="770" spans="1:1">
      <c r="A770" s="43" t="str">
        <f t="shared" si="14"/>
        <v/>
      </c>
    </row>
    <row r="771" spans="1:1">
      <c r="A771" s="43" t="str">
        <f t="shared" si="14"/>
        <v/>
      </c>
    </row>
    <row r="772" spans="1:1">
      <c r="A772" s="43" t="str">
        <f t="shared" si="14"/>
        <v/>
      </c>
    </row>
    <row r="773" spans="1:1">
      <c r="A773" s="43" t="str">
        <f t="shared" si="14"/>
        <v/>
      </c>
    </row>
    <row r="774" spans="1:1">
      <c r="A774" s="43" t="str">
        <f t="shared" si="14"/>
        <v/>
      </c>
    </row>
    <row r="775" spans="1:1">
      <c r="A775" s="43" t="str">
        <f t="shared" si="14"/>
        <v/>
      </c>
    </row>
    <row r="776" spans="1:1">
      <c r="A776" s="43" t="str">
        <f t="shared" si="14"/>
        <v/>
      </c>
    </row>
    <row r="777" spans="1:1">
      <c r="A777" s="43" t="str">
        <f t="shared" si="14"/>
        <v/>
      </c>
    </row>
    <row r="778" spans="1:1">
      <c r="A778" s="43" t="str">
        <f t="shared" si="14"/>
        <v/>
      </c>
    </row>
    <row r="779" spans="1:1">
      <c r="A779" s="43" t="str">
        <f t="shared" si="14"/>
        <v/>
      </c>
    </row>
    <row r="780" spans="1:1">
      <c r="A780" s="43" t="str">
        <f t="shared" si="14"/>
        <v/>
      </c>
    </row>
    <row r="781" spans="1:1">
      <c r="A781" s="43" t="str">
        <f t="shared" si="14"/>
        <v/>
      </c>
    </row>
    <row r="782" spans="1:1">
      <c r="A782" s="43" t="str">
        <f t="shared" si="14"/>
        <v/>
      </c>
    </row>
    <row r="783" spans="1:1">
      <c r="A783" s="43" t="str">
        <f t="shared" si="14"/>
        <v/>
      </c>
    </row>
    <row r="784" spans="1:1">
      <c r="A784" s="43" t="str">
        <f t="shared" si="14"/>
        <v/>
      </c>
    </row>
    <row r="785" spans="1:1">
      <c r="A785" s="43" t="str">
        <f t="shared" si="14"/>
        <v/>
      </c>
    </row>
    <row r="786" spans="1:1">
      <c r="A786" s="43" t="str">
        <f t="shared" si="14"/>
        <v/>
      </c>
    </row>
    <row r="787" spans="1:1">
      <c r="A787" s="43" t="str">
        <f t="shared" si="14"/>
        <v/>
      </c>
    </row>
    <row r="788" spans="1:1">
      <c r="A788" s="43" t="str">
        <f t="shared" si="14"/>
        <v/>
      </c>
    </row>
    <row r="789" spans="1:1">
      <c r="A789" s="43" t="str">
        <f t="shared" si="14"/>
        <v/>
      </c>
    </row>
    <row r="790" spans="1:1">
      <c r="A790" s="43" t="str">
        <f t="shared" si="14"/>
        <v/>
      </c>
    </row>
    <row r="791" spans="1:1">
      <c r="A791" s="43" t="str">
        <f t="shared" si="14"/>
        <v/>
      </c>
    </row>
    <row r="792" spans="1:1">
      <c r="A792" s="43" t="str">
        <f t="shared" si="14"/>
        <v/>
      </c>
    </row>
    <row r="793" spans="1:1">
      <c r="A793" s="43" t="str">
        <f t="shared" si="14"/>
        <v/>
      </c>
    </row>
    <row r="794" spans="1:1">
      <c r="A794" s="43" t="str">
        <f t="shared" si="14"/>
        <v/>
      </c>
    </row>
    <row r="795" spans="1:1">
      <c r="A795" s="43" t="str">
        <f t="shared" si="14"/>
        <v/>
      </c>
    </row>
    <row r="796" spans="1:1">
      <c r="A796" s="43" t="str">
        <f t="shared" si="14"/>
        <v/>
      </c>
    </row>
    <row r="797" spans="1:1">
      <c r="A797" s="43" t="str">
        <f t="shared" si="14"/>
        <v/>
      </c>
    </row>
    <row r="798" spans="1:1">
      <c r="A798" s="43" t="str">
        <f t="shared" si="14"/>
        <v/>
      </c>
    </row>
    <row r="799" spans="1:1">
      <c r="A799" s="43" t="str">
        <f t="shared" si="14"/>
        <v/>
      </c>
    </row>
    <row r="800" spans="1:1">
      <c r="A800" s="43" t="str">
        <f t="shared" si="14"/>
        <v/>
      </c>
    </row>
    <row r="801" spans="1:1">
      <c r="A801" s="43" t="str">
        <f t="shared" si="14"/>
        <v/>
      </c>
    </row>
    <row r="802" spans="1:1">
      <c r="A802" s="43" t="str">
        <f t="shared" si="14"/>
        <v/>
      </c>
    </row>
    <row r="803" spans="1:1">
      <c r="A803" s="43" t="str">
        <f t="shared" si="14"/>
        <v/>
      </c>
    </row>
    <row r="804" spans="1:1">
      <c r="A804" s="43" t="str">
        <f t="shared" si="14"/>
        <v/>
      </c>
    </row>
    <row r="805" spans="1:1">
      <c r="A805" s="43" t="str">
        <f t="shared" si="14"/>
        <v/>
      </c>
    </row>
    <row r="806" spans="1:1">
      <c r="A806" s="43" t="str">
        <f t="shared" si="14"/>
        <v/>
      </c>
    </row>
    <row r="807" spans="1:1">
      <c r="A807" s="43" t="str">
        <f t="shared" si="14"/>
        <v/>
      </c>
    </row>
    <row r="808" spans="1:1">
      <c r="A808" s="43" t="str">
        <f t="shared" si="14"/>
        <v/>
      </c>
    </row>
    <row r="809" spans="1:1">
      <c r="A809" s="43" t="str">
        <f t="shared" si="14"/>
        <v/>
      </c>
    </row>
    <row r="810" spans="1:1">
      <c r="A810" s="43" t="str">
        <f t="shared" si="14"/>
        <v/>
      </c>
    </row>
    <row r="811" spans="1:1">
      <c r="A811" s="43" t="str">
        <f t="shared" si="14"/>
        <v/>
      </c>
    </row>
    <row r="812" spans="1:1">
      <c r="A812" s="43" t="str">
        <f t="shared" si="14"/>
        <v/>
      </c>
    </row>
    <row r="813" spans="1:1">
      <c r="A813" s="43" t="str">
        <f t="shared" si="14"/>
        <v/>
      </c>
    </row>
    <row r="814" spans="1:1">
      <c r="A814" s="43" t="str">
        <f t="shared" si="14"/>
        <v/>
      </c>
    </row>
    <row r="815" spans="1:1">
      <c r="A815" s="43" t="str">
        <f t="shared" si="14"/>
        <v/>
      </c>
    </row>
    <row r="816" spans="1:1">
      <c r="A816" s="43" t="str">
        <f t="shared" si="14"/>
        <v/>
      </c>
    </row>
    <row r="817" spans="1:1">
      <c r="A817" s="43" t="str">
        <f t="shared" si="14"/>
        <v/>
      </c>
    </row>
    <row r="818" spans="1:1">
      <c r="A818" s="43" t="str">
        <f t="shared" si="14"/>
        <v/>
      </c>
    </row>
    <row r="819" spans="1:1">
      <c r="A819" s="43" t="str">
        <f t="shared" si="14"/>
        <v/>
      </c>
    </row>
    <row r="820" spans="1:1">
      <c r="A820" s="43" t="str">
        <f t="shared" si="14"/>
        <v/>
      </c>
    </row>
    <row r="821" spans="1:1">
      <c r="A821" s="43" t="str">
        <f t="shared" si="14"/>
        <v/>
      </c>
    </row>
    <row r="822" spans="1:1">
      <c r="A822" s="43" t="str">
        <f t="shared" si="14"/>
        <v/>
      </c>
    </row>
    <row r="823" spans="1:1">
      <c r="A823" s="43" t="str">
        <f t="shared" si="14"/>
        <v/>
      </c>
    </row>
    <row r="824" spans="1:1">
      <c r="A824" s="43" t="str">
        <f t="shared" si="14"/>
        <v/>
      </c>
    </row>
    <row r="825" spans="1:1">
      <c r="A825" s="43" t="str">
        <f t="shared" si="14"/>
        <v/>
      </c>
    </row>
    <row r="826" spans="1:1">
      <c r="A826" s="43" t="str">
        <f t="shared" si="14"/>
        <v/>
      </c>
    </row>
    <row r="827" spans="1:1">
      <c r="A827" s="43" t="str">
        <f t="shared" si="14"/>
        <v/>
      </c>
    </row>
    <row r="828" spans="1:1">
      <c r="A828" s="43" t="str">
        <f t="shared" si="14"/>
        <v/>
      </c>
    </row>
    <row r="829" spans="1:1">
      <c r="A829" s="43" t="str">
        <f t="shared" si="14"/>
        <v/>
      </c>
    </row>
    <row r="830" spans="1:1">
      <c r="A830" s="43" t="str">
        <f t="shared" si="14"/>
        <v/>
      </c>
    </row>
    <row r="831" spans="1:1">
      <c r="A831" s="43" t="str">
        <f t="shared" si="14"/>
        <v/>
      </c>
    </row>
    <row r="832" spans="1:1">
      <c r="A832" s="43" t="str">
        <f t="shared" si="14"/>
        <v/>
      </c>
    </row>
    <row r="833" spans="1:1">
      <c r="A833" s="43" t="str">
        <f t="shared" ref="A833:A896" si="15">MID($C$1,ROW(),1)</f>
        <v/>
      </c>
    </row>
    <row r="834" spans="1:1">
      <c r="A834" s="43" t="str">
        <f t="shared" si="15"/>
        <v/>
      </c>
    </row>
    <row r="835" spans="1:1">
      <c r="A835" s="43" t="str">
        <f t="shared" si="15"/>
        <v/>
      </c>
    </row>
    <row r="836" spans="1:1">
      <c r="A836" s="43" t="str">
        <f t="shared" si="15"/>
        <v/>
      </c>
    </row>
    <row r="837" spans="1:1">
      <c r="A837" s="43" t="str">
        <f t="shared" si="15"/>
        <v/>
      </c>
    </row>
    <row r="838" spans="1:1">
      <c r="A838" s="43" t="str">
        <f t="shared" si="15"/>
        <v/>
      </c>
    </row>
    <row r="839" spans="1:1">
      <c r="A839" s="43" t="str">
        <f t="shared" si="15"/>
        <v/>
      </c>
    </row>
    <row r="840" spans="1:1">
      <c r="A840" s="43" t="str">
        <f t="shared" si="15"/>
        <v/>
      </c>
    </row>
    <row r="841" spans="1:1">
      <c r="A841" s="43" t="str">
        <f t="shared" si="15"/>
        <v/>
      </c>
    </row>
    <row r="842" spans="1:1">
      <c r="A842" s="43" t="str">
        <f t="shared" si="15"/>
        <v/>
      </c>
    </row>
    <row r="843" spans="1:1">
      <c r="A843" s="43" t="str">
        <f t="shared" si="15"/>
        <v/>
      </c>
    </row>
    <row r="844" spans="1:1">
      <c r="A844" s="43" t="str">
        <f t="shared" si="15"/>
        <v/>
      </c>
    </row>
    <row r="845" spans="1:1">
      <c r="A845" s="43" t="str">
        <f t="shared" si="15"/>
        <v/>
      </c>
    </row>
    <row r="846" spans="1:1">
      <c r="A846" s="43" t="str">
        <f t="shared" si="15"/>
        <v/>
      </c>
    </row>
    <row r="847" spans="1:1">
      <c r="A847" s="43" t="str">
        <f t="shared" si="15"/>
        <v/>
      </c>
    </row>
    <row r="848" spans="1:1">
      <c r="A848" s="43" t="str">
        <f t="shared" si="15"/>
        <v/>
      </c>
    </row>
    <row r="849" spans="1:1">
      <c r="A849" s="43" t="str">
        <f t="shared" si="15"/>
        <v/>
      </c>
    </row>
    <row r="850" spans="1:1">
      <c r="A850" s="43" t="str">
        <f t="shared" si="15"/>
        <v/>
      </c>
    </row>
    <row r="851" spans="1:1">
      <c r="A851" s="43" t="str">
        <f t="shared" si="15"/>
        <v/>
      </c>
    </row>
    <row r="852" spans="1:1">
      <c r="A852" s="43" t="str">
        <f t="shared" si="15"/>
        <v/>
      </c>
    </row>
    <row r="853" spans="1:1">
      <c r="A853" s="43" t="str">
        <f t="shared" si="15"/>
        <v/>
      </c>
    </row>
    <row r="854" spans="1:1">
      <c r="A854" s="43" t="str">
        <f t="shared" si="15"/>
        <v/>
      </c>
    </row>
    <row r="855" spans="1:1">
      <c r="A855" s="43" t="str">
        <f t="shared" si="15"/>
        <v/>
      </c>
    </row>
    <row r="856" spans="1:1">
      <c r="A856" s="43" t="str">
        <f t="shared" si="15"/>
        <v/>
      </c>
    </row>
    <row r="857" spans="1:1">
      <c r="A857" s="43" t="str">
        <f t="shared" si="15"/>
        <v/>
      </c>
    </row>
    <row r="858" spans="1:1">
      <c r="A858" s="43" t="str">
        <f t="shared" si="15"/>
        <v/>
      </c>
    </row>
    <row r="859" spans="1:1">
      <c r="A859" s="43" t="str">
        <f t="shared" si="15"/>
        <v/>
      </c>
    </row>
    <row r="860" spans="1:1">
      <c r="A860" s="43" t="str">
        <f t="shared" si="15"/>
        <v/>
      </c>
    </row>
    <row r="861" spans="1:1">
      <c r="A861" s="43" t="str">
        <f t="shared" si="15"/>
        <v/>
      </c>
    </row>
    <row r="862" spans="1:1">
      <c r="A862" s="43" t="str">
        <f t="shared" si="15"/>
        <v/>
      </c>
    </row>
    <row r="863" spans="1:1">
      <c r="A863" s="43" t="str">
        <f t="shared" si="15"/>
        <v/>
      </c>
    </row>
    <row r="864" spans="1:1">
      <c r="A864" s="43" t="str">
        <f t="shared" si="15"/>
        <v/>
      </c>
    </row>
    <row r="865" spans="1:1">
      <c r="A865" s="43" t="str">
        <f t="shared" si="15"/>
        <v/>
      </c>
    </row>
    <row r="866" spans="1:1">
      <c r="A866" s="43" t="str">
        <f t="shared" si="15"/>
        <v/>
      </c>
    </row>
    <row r="867" spans="1:1">
      <c r="A867" s="43" t="str">
        <f t="shared" si="15"/>
        <v/>
      </c>
    </row>
    <row r="868" spans="1:1">
      <c r="A868" s="43" t="str">
        <f t="shared" si="15"/>
        <v/>
      </c>
    </row>
    <row r="869" spans="1:1">
      <c r="A869" s="43" t="str">
        <f t="shared" si="15"/>
        <v/>
      </c>
    </row>
    <row r="870" spans="1:1">
      <c r="A870" s="43" t="str">
        <f t="shared" si="15"/>
        <v/>
      </c>
    </row>
    <row r="871" spans="1:1">
      <c r="A871" s="43" t="str">
        <f t="shared" si="15"/>
        <v/>
      </c>
    </row>
    <row r="872" spans="1:1">
      <c r="A872" s="43" t="str">
        <f t="shared" si="15"/>
        <v/>
      </c>
    </row>
    <row r="873" spans="1:1">
      <c r="A873" s="43" t="str">
        <f t="shared" si="15"/>
        <v/>
      </c>
    </row>
    <row r="874" spans="1:1">
      <c r="A874" s="43" t="str">
        <f t="shared" si="15"/>
        <v/>
      </c>
    </row>
    <row r="875" spans="1:1">
      <c r="A875" s="43" t="str">
        <f t="shared" si="15"/>
        <v/>
      </c>
    </row>
    <row r="876" spans="1:1">
      <c r="A876" s="43" t="str">
        <f t="shared" si="15"/>
        <v/>
      </c>
    </row>
    <row r="877" spans="1:1">
      <c r="A877" s="43" t="str">
        <f t="shared" si="15"/>
        <v/>
      </c>
    </row>
    <row r="878" spans="1:1">
      <c r="A878" s="43" t="str">
        <f t="shared" si="15"/>
        <v/>
      </c>
    </row>
    <row r="879" spans="1:1">
      <c r="A879" s="43" t="str">
        <f t="shared" si="15"/>
        <v/>
      </c>
    </row>
    <row r="880" spans="1:1">
      <c r="A880" s="43" t="str">
        <f t="shared" si="15"/>
        <v/>
      </c>
    </row>
    <row r="881" spans="1:1">
      <c r="A881" s="43" t="str">
        <f t="shared" si="15"/>
        <v/>
      </c>
    </row>
    <row r="882" spans="1:1">
      <c r="A882" s="43" t="str">
        <f t="shared" si="15"/>
        <v/>
      </c>
    </row>
    <row r="883" spans="1:1">
      <c r="A883" s="43" t="str">
        <f t="shared" si="15"/>
        <v/>
      </c>
    </row>
    <row r="884" spans="1:1">
      <c r="A884" s="43" t="str">
        <f t="shared" si="15"/>
        <v/>
      </c>
    </row>
    <row r="885" spans="1:1">
      <c r="A885" s="43" t="str">
        <f t="shared" si="15"/>
        <v/>
      </c>
    </row>
    <row r="886" spans="1:1">
      <c r="A886" s="43" t="str">
        <f t="shared" si="15"/>
        <v/>
      </c>
    </row>
    <row r="887" spans="1:1">
      <c r="A887" s="43" t="str">
        <f t="shared" si="15"/>
        <v/>
      </c>
    </row>
    <row r="888" spans="1:1">
      <c r="A888" s="43" t="str">
        <f t="shared" si="15"/>
        <v/>
      </c>
    </row>
    <row r="889" spans="1:1">
      <c r="A889" s="43" t="str">
        <f t="shared" si="15"/>
        <v/>
      </c>
    </row>
    <row r="890" spans="1:1">
      <c r="A890" s="43" t="str">
        <f t="shared" si="15"/>
        <v/>
      </c>
    </row>
    <row r="891" spans="1:1">
      <c r="A891" s="43" t="str">
        <f t="shared" si="15"/>
        <v/>
      </c>
    </row>
    <row r="892" spans="1:1">
      <c r="A892" s="43" t="str">
        <f t="shared" si="15"/>
        <v/>
      </c>
    </row>
    <row r="893" spans="1:1">
      <c r="A893" s="43" t="str">
        <f t="shared" si="15"/>
        <v/>
      </c>
    </row>
    <row r="894" spans="1:1">
      <c r="A894" s="43" t="str">
        <f t="shared" si="15"/>
        <v/>
      </c>
    </row>
    <row r="895" spans="1:1">
      <c r="A895" s="43" t="str">
        <f t="shared" si="15"/>
        <v/>
      </c>
    </row>
    <row r="896" spans="1:1">
      <c r="A896" s="43" t="str">
        <f t="shared" si="15"/>
        <v/>
      </c>
    </row>
    <row r="897" spans="1:1">
      <c r="A897" s="43" t="str">
        <f t="shared" ref="A897:A960" si="16">MID($C$1,ROW(),1)</f>
        <v/>
      </c>
    </row>
    <row r="898" spans="1:1">
      <c r="A898" s="43" t="str">
        <f t="shared" si="16"/>
        <v/>
      </c>
    </row>
    <row r="899" spans="1:1">
      <c r="A899" s="43" t="str">
        <f t="shared" si="16"/>
        <v/>
      </c>
    </row>
    <row r="900" spans="1:1">
      <c r="A900" s="43" t="str">
        <f t="shared" si="16"/>
        <v/>
      </c>
    </row>
    <row r="901" spans="1:1">
      <c r="A901" s="43" t="str">
        <f t="shared" si="16"/>
        <v/>
      </c>
    </row>
    <row r="902" spans="1:1">
      <c r="A902" s="43" t="str">
        <f t="shared" si="16"/>
        <v/>
      </c>
    </row>
    <row r="903" spans="1:1">
      <c r="A903" s="43" t="str">
        <f t="shared" si="16"/>
        <v/>
      </c>
    </row>
    <row r="904" spans="1:1">
      <c r="A904" s="43" t="str">
        <f t="shared" si="16"/>
        <v/>
      </c>
    </row>
    <row r="905" spans="1:1">
      <c r="A905" s="43" t="str">
        <f t="shared" si="16"/>
        <v/>
      </c>
    </row>
    <row r="906" spans="1:1">
      <c r="A906" s="43" t="str">
        <f t="shared" si="16"/>
        <v/>
      </c>
    </row>
    <row r="907" spans="1:1">
      <c r="A907" s="43" t="str">
        <f t="shared" si="16"/>
        <v/>
      </c>
    </row>
    <row r="908" spans="1:1">
      <c r="A908" s="43" t="str">
        <f t="shared" si="16"/>
        <v/>
      </c>
    </row>
    <row r="909" spans="1:1">
      <c r="A909" s="43" t="str">
        <f t="shared" si="16"/>
        <v/>
      </c>
    </row>
    <row r="910" spans="1:1">
      <c r="A910" s="43" t="str">
        <f t="shared" si="16"/>
        <v/>
      </c>
    </row>
    <row r="911" spans="1:1">
      <c r="A911" s="43" t="str">
        <f t="shared" si="16"/>
        <v/>
      </c>
    </row>
    <row r="912" spans="1:1">
      <c r="A912" s="43" t="str">
        <f t="shared" si="16"/>
        <v/>
      </c>
    </row>
    <row r="913" spans="1:1">
      <c r="A913" s="43" t="str">
        <f t="shared" si="16"/>
        <v/>
      </c>
    </row>
    <row r="914" spans="1:1">
      <c r="A914" s="43" t="str">
        <f t="shared" si="16"/>
        <v/>
      </c>
    </row>
    <row r="915" spans="1:1">
      <c r="A915" s="43" t="str">
        <f t="shared" si="16"/>
        <v/>
      </c>
    </row>
    <row r="916" spans="1:1">
      <c r="A916" s="43" t="str">
        <f t="shared" si="16"/>
        <v/>
      </c>
    </row>
    <row r="917" spans="1:1">
      <c r="A917" s="43" t="str">
        <f t="shared" si="16"/>
        <v/>
      </c>
    </row>
    <row r="918" spans="1:1">
      <c r="A918" s="43" t="str">
        <f t="shared" si="16"/>
        <v/>
      </c>
    </row>
    <row r="919" spans="1:1">
      <c r="A919" s="43" t="str">
        <f t="shared" si="16"/>
        <v/>
      </c>
    </row>
    <row r="920" spans="1:1">
      <c r="A920" s="43" t="str">
        <f t="shared" si="16"/>
        <v/>
      </c>
    </row>
    <row r="921" spans="1:1">
      <c r="A921" s="43" t="str">
        <f t="shared" si="16"/>
        <v/>
      </c>
    </row>
    <row r="922" spans="1:1">
      <c r="A922" s="43" t="str">
        <f t="shared" si="16"/>
        <v/>
      </c>
    </row>
    <row r="923" spans="1:1">
      <c r="A923" s="43" t="str">
        <f t="shared" si="16"/>
        <v/>
      </c>
    </row>
    <row r="924" spans="1:1">
      <c r="A924" s="43" t="str">
        <f t="shared" si="16"/>
        <v/>
      </c>
    </row>
    <row r="925" spans="1:1">
      <c r="A925" s="43" t="str">
        <f t="shared" si="16"/>
        <v/>
      </c>
    </row>
    <row r="926" spans="1:1">
      <c r="A926" s="43" t="str">
        <f t="shared" si="16"/>
        <v/>
      </c>
    </row>
    <row r="927" spans="1:1">
      <c r="A927" s="43" t="str">
        <f t="shared" si="16"/>
        <v/>
      </c>
    </row>
    <row r="928" spans="1:1">
      <c r="A928" s="43" t="str">
        <f t="shared" si="16"/>
        <v/>
      </c>
    </row>
    <row r="929" spans="1:1">
      <c r="A929" s="43" t="str">
        <f t="shared" si="16"/>
        <v/>
      </c>
    </row>
    <row r="930" spans="1:1">
      <c r="A930" s="43" t="str">
        <f t="shared" si="16"/>
        <v/>
      </c>
    </row>
    <row r="931" spans="1:1">
      <c r="A931" s="43" t="str">
        <f t="shared" si="16"/>
        <v/>
      </c>
    </row>
    <row r="932" spans="1:1">
      <c r="A932" s="43" t="str">
        <f t="shared" si="16"/>
        <v/>
      </c>
    </row>
    <row r="933" spans="1:1">
      <c r="A933" s="43" t="str">
        <f t="shared" si="16"/>
        <v/>
      </c>
    </row>
    <row r="934" spans="1:1">
      <c r="A934" s="43" t="str">
        <f t="shared" si="16"/>
        <v/>
      </c>
    </row>
    <row r="935" spans="1:1">
      <c r="A935" s="43" t="str">
        <f t="shared" si="16"/>
        <v/>
      </c>
    </row>
    <row r="936" spans="1:1">
      <c r="A936" s="43" t="str">
        <f t="shared" si="16"/>
        <v/>
      </c>
    </row>
    <row r="937" spans="1:1">
      <c r="A937" s="43" t="str">
        <f t="shared" si="16"/>
        <v/>
      </c>
    </row>
    <row r="938" spans="1:1">
      <c r="A938" s="43" t="str">
        <f t="shared" si="16"/>
        <v/>
      </c>
    </row>
    <row r="939" spans="1:1">
      <c r="A939" s="43" t="str">
        <f t="shared" si="16"/>
        <v/>
      </c>
    </row>
    <row r="940" spans="1:1">
      <c r="A940" s="43" t="str">
        <f t="shared" si="16"/>
        <v/>
      </c>
    </row>
    <row r="941" spans="1:1">
      <c r="A941" s="43" t="str">
        <f t="shared" si="16"/>
        <v/>
      </c>
    </row>
    <row r="942" spans="1:1">
      <c r="A942" s="43" t="str">
        <f t="shared" si="16"/>
        <v/>
      </c>
    </row>
    <row r="943" spans="1:1">
      <c r="A943" s="43" t="str">
        <f t="shared" si="16"/>
        <v/>
      </c>
    </row>
    <row r="944" spans="1:1">
      <c r="A944" s="43" t="str">
        <f t="shared" si="16"/>
        <v/>
      </c>
    </row>
    <row r="945" spans="1:1">
      <c r="A945" s="43" t="str">
        <f t="shared" si="16"/>
        <v/>
      </c>
    </row>
    <row r="946" spans="1:1">
      <c r="A946" s="43" t="str">
        <f t="shared" si="16"/>
        <v/>
      </c>
    </row>
    <row r="947" spans="1:1">
      <c r="A947" s="43" t="str">
        <f t="shared" si="16"/>
        <v/>
      </c>
    </row>
    <row r="948" spans="1:1">
      <c r="A948" s="43" t="str">
        <f t="shared" si="16"/>
        <v/>
      </c>
    </row>
    <row r="949" spans="1:1">
      <c r="A949" s="43" t="str">
        <f t="shared" si="16"/>
        <v/>
      </c>
    </row>
    <row r="950" spans="1:1">
      <c r="A950" s="43" t="str">
        <f t="shared" si="16"/>
        <v/>
      </c>
    </row>
    <row r="951" spans="1:1">
      <c r="A951" s="43" t="str">
        <f t="shared" si="16"/>
        <v/>
      </c>
    </row>
    <row r="952" spans="1:1">
      <c r="A952" s="43" t="str">
        <f t="shared" si="16"/>
        <v/>
      </c>
    </row>
    <row r="953" spans="1:1">
      <c r="A953" s="43" t="str">
        <f t="shared" si="16"/>
        <v/>
      </c>
    </row>
    <row r="954" spans="1:1">
      <c r="A954" s="43" t="str">
        <f t="shared" si="16"/>
        <v/>
      </c>
    </row>
    <row r="955" spans="1:1">
      <c r="A955" s="43" t="str">
        <f t="shared" si="16"/>
        <v/>
      </c>
    </row>
    <row r="956" spans="1:1">
      <c r="A956" s="43" t="str">
        <f t="shared" si="16"/>
        <v/>
      </c>
    </row>
    <row r="957" spans="1:1">
      <c r="A957" s="43" t="str">
        <f t="shared" si="16"/>
        <v/>
      </c>
    </row>
    <row r="958" spans="1:1">
      <c r="A958" s="43" t="str">
        <f t="shared" si="16"/>
        <v/>
      </c>
    </row>
    <row r="959" spans="1:1">
      <c r="A959" s="43" t="str">
        <f t="shared" si="16"/>
        <v/>
      </c>
    </row>
    <row r="960" spans="1:1">
      <c r="A960" s="43" t="str">
        <f t="shared" si="16"/>
        <v/>
      </c>
    </row>
    <row r="961" spans="1:1">
      <c r="A961" s="43" t="str">
        <f t="shared" ref="A961:A1024" si="17">MID($C$1,ROW(),1)</f>
        <v/>
      </c>
    </row>
    <row r="962" spans="1:1">
      <c r="A962" s="43" t="str">
        <f t="shared" si="17"/>
        <v/>
      </c>
    </row>
    <row r="963" spans="1:1">
      <c r="A963" s="43" t="str">
        <f t="shared" si="17"/>
        <v/>
      </c>
    </row>
    <row r="964" spans="1:1">
      <c r="A964" s="43" t="str">
        <f t="shared" si="17"/>
        <v/>
      </c>
    </row>
    <row r="965" spans="1:1">
      <c r="A965" s="43" t="str">
        <f t="shared" si="17"/>
        <v/>
      </c>
    </row>
    <row r="966" spans="1:1">
      <c r="A966" s="43" t="str">
        <f t="shared" si="17"/>
        <v/>
      </c>
    </row>
    <row r="967" spans="1:1">
      <c r="A967" s="43" t="str">
        <f t="shared" si="17"/>
        <v/>
      </c>
    </row>
    <row r="968" spans="1:1">
      <c r="A968" s="43" t="str">
        <f t="shared" si="17"/>
        <v/>
      </c>
    </row>
    <row r="969" spans="1:1">
      <c r="A969" s="43" t="str">
        <f t="shared" si="17"/>
        <v/>
      </c>
    </row>
    <row r="970" spans="1:1">
      <c r="A970" s="43" t="str">
        <f t="shared" si="17"/>
        <v/>
      </c>
    </row>
    <row r="971" spans="1:1">
      <c r="A971" s="43" t="str">
        <f t="shared" si="17"/>
        <v/>
      </c>
    </row>
    <row r="972" spans="1:1">
      <c r="A972" s="43" t="str">
        <f t="shared" si="17"/>
        <v/>
      </c>
    </row>
    <row r="973" spans="1:1">
      <c r="A973" s="43" t="str">
        <f t="shared" si="17"/>
        <v/>
      </c>
    </row>
    <row r="974" spans="1:1">
      <c r="A974" s="43" t="str">
        <f t="shared" si="17"/>
        <v/>
      </c>
    </row>
    <row r="975" spans="1:1">
      <c r="A975" s="43" t="str">
        <f t="shared" si="17"/>
        <v/>
      </c>
    </row>
    <row r="976" spans="1:1">
      <c r="A976" s="43" t="str">
        <f t="shared" si="17"/>
        <v/>
      </c>
    </row>
    <row r="977" spans="1:1">
      <c r="A977" s="43" t="str">
        <f t="shared" si="17"/>
        <v/>
      </c>
    </row>
    <row r="978" spans="1:1">
      <c r="A978" s="43" t="str">
        <f t="shared" si="17"/>
        <v/>
      </c>
    </row>
    <row r="979" spans="1:1">
      <c r="A979" s="43" t="str">
        <f t="shared" si="17"/>
        <v/>
      </c>
    </row>
    <row r="980" spans="1:1">
      <c r="A980" s="43" t="str">
        <f t="shared" si="17"/>
        <v/>
      </c>
    </row>
    <row r="981" spans="1:1">
      <c r="A981" s="43" t="str">
        <f t="shared" si="17"/>
        <v/>
      </c>
    </row>
    <row r="982" spans="1:1">
      <c r="A982" s="43" t="str">
        <f t="shared" si="17"/>
        <v/>
      </c>
    </row>
    <row r="983" spans="1:1">
      <c r="A983" s="43" t="str">
        <f t="shared" si="17"/>
        <v/>
      </c>
    </row>
    <row r="984" spans="1:1">
      <c r="A984" s="43" t="str">
        <f t="shared" si="17"/>
        <v/>
      </c>
    </row>
    <row r="985" spans="1:1">
      <c r="A985" s="43" t="str">
        <f t="shared" si="17"/>
        <v/>
      </c>
    </row>
    <row r="986" spans="1:1">
      <c r="A986" s="43" t="str">
        <f t="shared" si="17"/>
        <v/>
      </c>
    </row>
    <row r="987" spans="1:1">
      <c r="A987" s="43" t="str">
        <f t="shared" si="17"/>
        <v/>
      </c>
    </row>
    <row r="988" spans="1:1">
      <c r="A988" s="43" t="str">
        <f t="shared" si="17"/>
        <v/>
      </c>
    </row>
    <row r="989" spans="1:1">
      <c r="A989" s="43" t="str">
        <f t="shared" si="17"/>
        <v/>
      </c>
    </row>
    <row r="990" spans="1:1">
      <c r="A990" s="43" t="str">
        <f t="shared" si="17"/>
        <v/>
      </c>
    </row>
    <row r="991" spans="1:1">
      <c r="A991" s="43" t="str">
        <f t="shared" si="17"/>
        <v/>
      </c>
    </row>
    <row r="992" spans="1:1">
      <c r="A992" s="43" t="str">
        <f t="shared" si="17"/>
        <v/>
      </c>
    </row>
    <row r="993" spans="1:1">
      <c r="A993" s="43" t="str">
        <f t="shared" si="17"/>
        <v/>
      </c>
    </row>
    <row r="994" spans="1:1">
      <c r="A994" s="43" t="str">
        <f t="shared" si="17"/>
        <v/>
      </c>
    </row>
    <row r="995" spans="1:1">
      <c r="A995" s="43" t="str">
        <f t="shared" si="17"/>
        <v/>
      </c>
    </row>
    <row r="996" spans="1:1">
      <c r="A996" s="43" t="str">
        <f t="shared" si="17"/>
        <v/>
      </c>
    </row>
    <row r="997" spans="1:1">
      <c r="A997" s="43" t="str">
        <f t="shared" si="17"/>
        <v/>
      </c>
    </row>
    <row r="998" spans="1:1">
      <c r="A998" s="43" t="str">
        <f t="shared" si="17"/>
        <v/>
      </c>
    </row>
    <row r="999" spans="1:1">
      <c r="A999" s="43" t="str">
        <f t="shared" si="17"/>
        <v/>
      </c>
    </row>
    <row r="1000" spans="1:1">
      <c r="A1000" s="43" t="str">
        <f t="shared" si="17"/>
        <v/>
      </c>
    </row>
    <row r="1001" spans="1:1">
      <c r="A1001" s="43" t="str">
        <f t="shared" si="17"/>
        <v/>
      </c>
    </row>
    <row r="1002" spans="1:1">
      <c r="A1002" s="43" t="str">
        <f t="shared" si="17"/>
        <v/>
      </c>
    </row>
    <row r="1003" spans="1:1">
      <c r="A1003" s="43" t="str">
        <f t="shared" si="17"/>
        <v/>
      </c>
    </row>
    <row r="1004" spans="1:1">
      <c r="A1004" s="43" t="str">
        <f t="shared" si="17"/>
        <v/>
      </c>
    </row>
    <row r="1005" spans="1:1">
      <c r="A1005" s="43" t="str">
        <f t="shared" si="17"/>
        <v/>
      </c>
    </row>
    <row r="1006" spans="1:1">
      <c r="A1006" s="43" t="str">
        <f t="shared" si="17"/>
        <v/>
      </c>
    </row>
    <row r="1007" spans="1:1">
      <c r="A1007" s="43" t="str">
        <f t="shared" si="17"/>
        <v/>
      </c>
    </row>
    <row r="1008" spans="1:1">
      <c r="A1008" s="43" t="str">
        <f t="shared" si="17"/>
        <v/>
      </c>
    </row>
    <row r="1009" spans="1:1">
      <c r="A1009" s="43" t="str">
        <f t="shared" si="17"/>
        <v/>
      </c>
    </row>
    <row r="1010" spans="1:1">
      <c r="A1010" s="43" t="str">
        <f t="shared" si="17"/>
        <v/>
      </c>
    </row>
    <row r="1011" spans="1:1">
      <c r="A1011" s="43" t="str">
        <f t="shared" si="17"/>
        <v/>
      </c>
    </row>
    <row r="1012" spans="1:1">
      <c r="A1012" s="43" t="str">
        <f t="shared" si="17"/>
        <v/>
      </c>
    </row>
    <row r="1013" spans="1:1">
      <c r="A1013" s="43" t="str">
        <f t="shared" si="17"/>
        <v/>
      </c>
    </row>
    <row r="1014" spans="1:1">
      <c r="A1014" s="43" t="str">
        <f t="shared" si="17"/>
        <v/>
      </c>
    </row>
    <row r="1015" spans="1:1">
      <c r="A1015" s="43" t="str">
        <f t="shared" si="17"/>
        <v/>
      </c>
    </row>
    <row r="1016" spans="1:1">
      <c r="A1016" s="43" t="str">
        <f t="shared" si="17"/>
        <v/>
      </c>
    </row>
    <row r="1017" spans="1:1">
      <c r="A1017" s="43" t="str">
        <f t="shared" si="17"/>
        <v/>
      </c>
    </row>
    <row r="1018" spans="1:1">
      <c r="A1018" s="43" t="str">
        <f t="shared" si="17"/>
        <v/>
      </c>
    </row>
    <row r="1019" spans="1:1">
      <c r="A1019" s="43" t="str">
        <f t="shared" si="17"/>
        <v/>
      </c>
    </row>
    <row r="1020" spans="1:1">
      <c r="A1020" s="43" t="str">
        <f t="shared" si="17"/>
        <v/>
      </c>
    </row>
    <row r="1021" spans="1:1">
      <c r="A1021" s="43" t="str">
        <f t="shared" si="17"/>
        <v/>
      </c>
    </row>
    <row r="1022" spans="1:1">
      <c r="A1022" s="43" t="str">
        <f t="shared" si="17"/>
        <v/>
      </c>
    </row>
    <row r="1023" spans="1:1">
      <c r="A1023" s="43" t="str">
        <f t="shared" si="17"/>
        <v/>
      </c>
    </row>
    <row r="1024" spans="1:1">
      <c r="A1024" s="43" t="str">
        <f t="shared" si="17"/>
        <v/>
      </c>
    </row>
    <row r="1025" spans="1:1">
      <c r="A1025" s="43" t="str">
        <f t="shared" ref="A1025:A1088" si="18">MID($C$1,ROW(),1)</f>
        <v/>
      </c>
    </row>
    <row r="1026" spans="1:1">
      <c r="A1026" s="43" t="str">
        <f t="shared" si="18"/>
        <v/>
      </c>
    </row>
    <row r="1027" spans="1:1">
      <c r="A1027" s="43" t="str">
        <f t="shared" si="18"/>
        <v/>
      </c>
    </row>
    <row r="1028" spans="1:1">
      <c r="A1028" s="43" t="str">
        <f t="shared" si="18"/>
        <v/>
      </c>
    </row>
    <row r="1029" spans="1:1">
      <c r="A1029" s="43" t="str">
        <f t="shared" si="18"/>
        <v/>
      </c>
    </row>
    <row r="1030" spans="1:1">
      <c r="A1030" s="43" t="str">
        <f t="shared" si="18"/>
        <v/>
      </c>
    </row>
    <row r="1031" spans="1:1">
      <c r="A1031" s="43" t="str">
        <f t="shared" si="18"/>
        <v/>
      </c>
    </row>
    <row r="1032" spans="1:1">
      <c r="A1032" s="43" t="str">
        <f t="shared" si="18"/>
        <v/>
      </c>
    </row>
    <row r="1033" spans="1:1">
      <c r="A1033" s="43" t="str">
        <f t="shared" si="18"/>
        <v/>
      </c>
    </row>
    <row r="1034" spans="1:1">
      <c r="A1034" s="43" t="str">
        <f t="shared" si="18"/>
        <v/>
      </c>
    </row>
    <row r="1035" spans="1:1">
      <c r="A1035" s="43" t="str">
        <f t="shared" si="18"/>
        <v/>
      </c>
    </row>
    <row r="1036" spans="1:1">
      <c r="A1036" s="43" t="str">
        <f t="shared" si="18"/>
        <v/>
      </c>
    </row>
    <row r="1037" spans="1:1">
      <c r="A1037" s="43" t="str">
        <f t="shared" si="18"/>
        <v/>
      </c>
    </row>
    <row r="1038" spans="1:1">
      <c r="A1038" s="43" t="str">
        <f t="shared" si="18"/>
        <v/>
      </c>
    </row>
    <row r="1039" spans="1:1">
      <c r="A1039" s="43" t="str">
        <f t="shared" si="18"/>
        <v/>
      </c>
    </row>
    <row r="1040" spans="1:1">
      <c r="A1040" s="43" t="str">
        <f t="shared" si="18"/>
        <v/>
      </c>
    </row>
    <row r="1041" spans="1:1">
      <c r="A1041" s="43" t="str">
        <f t="shared" si="18"/>
        <v/>
      </c>
    </row>
    <row r="1042" spans="1:1">
      <c r="A1042" s="43" t="str">
        <f t="shared" si="18"/>
        <v/>
      </c>
    </row>
    <row r="1043" spans="1:1">
      <c r="A1043" s="43" t="str">
        <f t="shared" si="18"/>
        <v/>
      </c>
    </row>
    <row r="1044" spans="1:1">
      <c r="A1044" s="43" t="str">
        <f t="shared" si="18"/>
        <v/>
      </c>
    </row>
    <row r="1045" spans="1:1">
      <c r="A1045" s="43" t="str">
        <f t="shared" si="18"/>
        <v/>
      </c>
    </row>
    <row r="1046" spans="1:1">
      <c r="A1046" s="43" t="str">
        <f t="shared" si="18"/>
        <v/>
      </c>
    </row>
    <row r="1047" spans="1:1">
      <c r="A1047" s="43" t="str">
        <f t="shared" si="18"/>
        <v/>
      </c>
    </row>
    <row r="1048" spans="1:1">
      <c r="A1048" s="43" t="str">
        <f t="shared" si="18"/>
        <v/>
      </c>
    </row>
    <row r="1049" spans="1:1">
      <c r="A1049" s="43" t="str">
        <f t="shared" si="18"/>
        <v/>
      </c>
    </row>
    <row r="1050" spans="1:1">
      <c r="A1050" s="43" t="str">
        <f t="shared" si="18"/>
        <v/>
      </c>
    </row>
    <row r="1051" spans="1:1">
      <c r="A1051" s="43" t="str">
        <f t="shared" si="18"/>
        <v/>
      </c>
    </row>
    <row r="1052" spans="1:1">
      <c r="A1052" s="43" t="str">
        <f t="shared" si="18"/>
        <v/>
      </c>
    </row>
    <row r="1053" spans="1:1">
      <c r="A1053" s="43" t="str">
        <f t="shared" si="18"/>
        <v/>
      </c>
    </row>
    <row r="1054" spans="1:1">
      <c r="A1054" s="43" t="str">
        <f t="shared" si="18"/>
        <v/>
      </c>
    </row>
    <row r="1055" spans="1:1">
      <c r="A1055" s="43" t="str">
        <f t="shared" si="18"/>
        <v/>
      </c>
    </row>
    <row r="1056" spans="1:1">
      <c r="A1056" s="43" t="str">
        <f t="shared" si="18"/>
        <v/>
      </c>
    </row>
    <row r="1057" spans="1:1">
      <c r="A1057" s="43" t="str">
        <f t="shared" si="18"/>
        <v/>
      </c>
    </row>
    <row r="1058" spans="1:1">
      <c r="A1058" s="43" t="str">
        <f t="shared" si="18"/>
        <v/>
      </c>
    </row>
    <row r="1059" spans="1:1">
      <c r="A1059" s="43" t="str">
        <f t="shared" si="18"/>
        <v/>
      </c>
    </row>
    <row r="1060" spans="1:1">
      <c r="A1060" s="43" t="str">
        <f t="shared" si="18"/>
        <v/>
      </c>
    </row>
    <row r="1061" spans="1:1">
      <c r="A1061" s="43" t="str">
        <f t="shared" si="18"/>
        <v/>
      </c>
    </row>
    <row r="1062" spans="1:1">
      <c r="A1062" s="43" t="str">
        <f t="shared" si="18"/>
        <v/>
      </c>
    </row>
    <row r="1063" spans="1:1">
      <c r="A1063" s="43" t="str">
        <f t="shared" si="18"/>
        <v/>
      </c>
    </row>
    <row r="1064" spans="1:1">
      <c r="A1064" s="43" t="str">
        <f t="shared" si="18"/>
        <v/>
      </c>
    </row>
    <row r="1065" spans="1:1">
      <c r="A1065" s="43" t="str">
        <f t="shared" si="18"/>
        <v/>
      </c>
    </row>
    <row r="1066" spans="1:1">
      <c r="A1066" s="43" t="str">
        <f t="shared" si="18"/>
        <v/>
      </c>
    </row>
    <row r="1067" spans="1:1">
      <c r="A1067" s="43" t="str">
        <f t="shared" si="18"/>
        <v/>
      </c>
    </row>
    <row r="1068" spans="1:1">
      <c r="A1068" s="43" t="str">
        <f t="shared" si="18"/>
        <v/>
      </c>
    </row>
    <row r="1069" spans="1:1">
      <c r="A1069" s="43" t="str">
        <f t="shared" si="18"/>
        <v/>
      </c>
    </row>
    <row r="1070" spans="1:1">
      <c r="A1070" s="43" t="str">
        <f t="shared" si="18"/>
        <v/>
      </c>
    </row>
    <row r="1071" spans="1:1">
      <c r="A1071" s="43" t="str">
        <f t="shared" si="18"/>
        <v/>
      </c>
    </row>
    <row r="1072" spans="1:1">
      <c r="A1072" s="43" t="str">
        <f t="shared" si="18"/>
        <v/>
      </c>
    </row>
    <row r="1073" spans="1:1">
      <c r="A1073" s="43" t="str">
        <f t="shared" si="18"/>
        <v/>
      </c>
    </row>
    <row r="1074" spans="1:1">
      <c r="A1074" s="43" t="str">
        <f t="shared" si="18"/>
        <v/>
      </c>
    </row>
    <row r="1075" spans="1:1">
      <c r="A1075" s="43" t="str">
        <f t="shared" si="18"/>
        <v/>
      </c>
    </row>
    <row r="1076" spans="1:1">
      <c r="A1076" s="43" t="str">
        <f t="shared" si="18"/>
        <v/>
      </c>
    </row>
    <row r="1077" spans="1:1">
      <c r="A1077" s="43" t="str">
        <f t="shared" si="18"/>
        <v/>
      </c>
    </row>
    <row r="1078" spans="1:1">
      <c r="A1078" s="43" t="str">
        <f t="shared" si="18"/>
        <v/>
      </c>
    </row>
    <row r="1079" spans="1:1">
      <c r="A1079" s="43" t="str">
        <f t="shared" si="18"/>
        <v/>
      </c>
    </row>
    <row r="1080" spans="1:1">
      <c r="A1080" s="43" t="str">
        <f t="shared" si="18"/>
        <v/>
      </c>
    </row>
    <row r="1081" spans="1:1">
      <c r="A1081" s="43" t="str">
        <f t="shared" si="18"/>
        <v/>
      </c>
    </row>
    <row r="1082" spans="1:1">
      <c r="A1082" s="43" t="str">
        <f t="shared" si="18"/>
        <v/>
      </c>
    </row>
    <row r="1083" spans="1:1">
      <c r="A1083" s="43" t="str">
        <f t="shared" si="18"/>
        <v/>
      </c>
    </row>
    <row r="1084" spans="1:1">
      <c r="A1084" s="43" t="str">
        <f t="shared" si="18"/>
        <v/>
      </c>
    </row>
    <row r="1085" spans="1:1">
      <c r="A1085" s="43" t="str">
        <f t="shared" si="18"/>
        <v/>
      </c>
    </row>
    <row r="1086" spans="1:1">
      <c r="A1086" s="43" t="str">
        <f t="shared" si="18"/>
        <v/>
      </c>
    </row>
    <row r="1087" spans="1:1">
      <c r="A1087" s="43" t="str">
        <f t="shared" si="18"/>
        <v/>
      </c>
    </row>
    <row r="1088" spans="1:1">
      <c r="A1088" s="43" t="str">
        <f t="shared" si="18"/>
        <v/>
      </c>
    </row>
    <row r="1089" spans="1:1">
      <c r="A1089" s="43" t="str">
        <f t="shared" ref="A1089:A1152" si="19">MID($C$1,ROW(),1)</f>
        <v/>
      </c>
    </row>
    <row r="1090" spans="1:1">
      <c r="A1090" s="43" t="str">
        <f t="shared" si="19"/>
        <v/>
      </c>
    </row>
    <row r="1091" spans="1:1">
      <c r="A1091" s="43" t="str">
        <f t="shared" si="19"/>
        <v/>
      </c>
    </row>
    <row r="1092" spans="1:1">
      <c r="A1092" s="43" t="str">
        <f t="shared" si="19"/>
        <v/>
      </c>
    </row>
    <row r="1093" spans="1:1">
      <c r="A1093" s="43" t="str">
        <f t="shared" si="19"/>
        <v/>
      </c>
    </row>
    <row r="1094" spans="1:1">
      <c r="A1094" s="43" t="str">
        <f t="shared" si="19"/>
        <v/>
      </c>
    </row>
    <row r="1095" spans="1:1">
      <c r="A1095" s="43" t="str">
        <f t="shared" si="19"/>
        <v/>
      </c>
    </row>
    <row r="1096" spans="1:1">
      <c r="A1096" s="43" t="str">
        <f t="shared" si="19"/>
        <v/>
      </c>
    </row>
    <row r="1097" spans="1:1">
      <c r="A1097" s="43" t="str">
        <f t="shared" si="19"/>
        <v/>
      </c>
    </row>
    <row r="1098" spans="1:1">
      <c r="A1098" s="43" t="str">
        <f t="shared" si="19"/>
        <v/>
      </c>
    </row>
    <row r="1099" spans="1:1">
      <c r="A1099" s="43" t="str">
        <f t="shared" si="19"/>
        <v/>
      </c>
    </row>
    <row r="1100" spans="1:1">
      <c r="A1100" s="43" t="str">
        <f t="shared" si="19"/>
        <v/>
      </c>
    </row>
    <row r="1101" spans="1:1">
      <c r="A1101" s="43" t="str">
        <f t="shared" si="19"/>
        <v/>
      </c>
    </row>
    <row r="1102" spans="1:1">
      <c r="A1102" s="43" t="str">
        <f t="shared" si="19"/>
        <v/>
      </c>
    </row>
    <row r="1103" spans="1:1">
      <c r="A1103" s="43" t="str">
        <f t="shared" si="19"/>
        <v/>
      </c>
    </row>
    <row r="1104" spans="1:1">
      <c r="A1104" s="43" t="str">
        <f t="shared" si="19"/>
        <v/>
      </c>
    </row>
    <row r="1105" spans="1:1">
      <c r="A1105" s="43" t="str">
        <f t="shared" si="19"/>
        <v/>
      </c>
    </row>
    <row r="1106" spans="1:1">
      <c r="A1106" s="43" t="str">
        <f t="shared" si="19"/>
        <v/>
      </c>
    </row>
    <row r="1107" spans="1:1">
      <c r="A1107" s="43" t="str">
        <f t="shared" si="19"/>
        <v/>
      </c>
    </row>
    <row r="1108" spans="1:1">
      <c r="A1108" s="43" t="str">
        <f t="shared" si="19"/>
        <v/>
      </c>
    </row>
    <row r="1109" spans="1:1">
      <c r="A1109" s="43" t="str">
        <f t="shared" si="19"/>
        <v/>
      </c>
    </row>
    <row r="1110" spans="1:1">
      <c r="A1110" s="43" t="str">
        <f t="shared" si="19"/>
        <v/>
      </c>
    </row>
    <row r="1111" spans="1:1">
      <c r="A1111" s="43" t="str">
        <f t="shared" si="19"/>
        <v/>
      </c>
    </row>
    <row r="1112" spans="1:1">
      <c r="A1112" s="43" t="str">
        <f t="shared" si="19"/>
        <v/>
      </c>
    </row>
    <row r="1113" spans="1:1">
      <c r="A1113" s="43" t="str">
        <f t="shared" si="19"/>
        <v/>
      </c>
    </row>
    <row r="1114" spans="1:1">
      <c r="A1114" s="43" t="str">
        <f t="shared" si="19"/>
        <v/>
      </c>
    </row>
    <row r="1115" spans="1:1">
      <c r="A1115" s="43" t="str">
        <f t="shared" si="19"/>
        <v/>
      </c>
    </row>
    <row r="1116" spans="1:1">
      <c r="A1116" s="43" t="str">
        <f t="shared" si="19"/>
        <v/>
      </c>
    </row>
    <row r="1117" spans="1:1">
      <c r="A1117" s="43" t="str">
        <f t="shared" si="19"/>
        <v/>
      </c>
    </row>
    <row r="1118" spans="1:1">
      <c r="A1118" s="43" t="str">
        <f t="shared" si="19"/>
        <v/>
      </c>
    </row>
    <row r="1119" spans="1:1">
      <c r="A1119" s="43" t="str">
        <f t="shared" si="19"/>
        <v/>
      </c>
    </row>
    <row r="1120" spans="1:1">
      <c r="A1120" s="43" t="str">
        <f t="shared" si="19"/>
        <v/>
      </c>
    </row>
    <row r="1121" spans="1:1">
      <c r="A1121" s="43" t="str">
        <f t="shared" si="19"/>
        <v/>
      </c>
    </row>
    <row r="1122" spans="1:1">
      <c r="A1122" s="43" t="str">
        <f t="shared" si="19"/>
        <v/>
      </c>
    </row>
    <row r="1123" spans="1:1">
      <c r="A1123" s="43" t="str">
        <f t="shared" si="19"/>
        <v/>
      </c>
    </row>
    <row r="1124" spans="1:1">
      <c r="A1124" s="43" t="str">
        <f t="shared" si="19"/>
        <v/>
      </c>
    </row>
    <row r="1125" spans="1:1">
      <c r="A1125" s="43" t="str">
        <f t="shared" si="19"/>
        <v/>
      </c>
    </row>
    <row r="1126" spans="1:1">
      <c r="A1126" s="43" t="str">
        <f t="shared" si="19"/>
        <v/>
      </c>
    </row>
    <row r="1127" spans="1:1">
      <c r="A1127" s="43" t="str">
        <f t="shared" si="19"/>
        <v/>
      </c>
    </row>
    <row r="1128" spans="1:1">
      <c r="A1128" s="43" t="str">
        <f t="shared" si="19"/>
        <v/>
      </c>
    </row>
    <row r="1129" spans="1:1">
      <c r="A1129" s="43" t="str">
        <f t="shared" si="19"/>
        <v/>
      </c>
    </row>
    <row r="1130" spans="1:1">
      <c r="A1130" s="43" t="str">
        <f t="shared" si="19"/>
        <v/>
      </c>
    </row>
    <row r="1131" spans="1:1">
      <c r="A1131" s="43" t="str">
        <f t="shared" si="19"/>
        <v/>
      </c>
    </row>
    <row r="1132" spans="1:1">
      <c r="A1132" s="43" t="str">
        <f t="shared" si="19"/>
        <v/>
      </c>
    </row>
    <row r="1133" spans="1:1">
      <c r="A1133" s="43" t="str">
        <f t="shared" si="19"/>
        <v/>
      </c>
    </row>
    <row r="1134" spans="1:1">
      <c r="A1134" s="43" t="str">
        <f t="shared" si="19"/>
        <v/>
      </c>
    </row>
    <row r="1135" spans="1:1">
      <c r="A1135" s="43" t="str">
        <f t="shared" si="19"/>
        <v/>
      </c>
    </row>
    <row r="1136" spans="1:1">
      <c r="A1136" s="43" t="str">
        <f t="shared" si="19"/>
        <v/>
      </c>
    </row>
    <row r="1137" spans="1:1">
      <c r="A1137" s="43" t="str">
        <f t="shared" si="19"/>
        <v/>
      </c>
    </row>
    <row r="1138" spans="1:1">
      <c r="A1138" s="43" t="str">
        <f t="shared" si="19"/>
        <v/>
      </c>
    </row>
    <row r="1139" spans="1:1">
      <c r="A1139" s="43" t="str">
        <f t="shared" si="19"/>
        <v/>
      </c>
    </row>
    <row r="1140" spans="1:1">
      <c r="A1140" s="43" t="str">
        <f t="shared" si="19"/>
        <v/>
      </c>
    </row>
    <row r="1141" spans="1:1">
      <c r="A1141" s="43" t="str">
        <f t="shared" si="19"/>
        <v/>
      </c>
    </row>
    <row r="1142" spans="1:1">
      <c r="A1142" s="43" t="str">
        <f t="shared" si="19"/>
        <v/>
      </c>
    </row>
    <row r="1143" spans="1:1">
      <c r="A1143" s="43" t="str">
        <f t="shared" si="19"/>
        <v/>
      </c>
    </row>
    <row r="1144" spans="1:1">
      <c r="A1144" s="43" t="str">
        <f t="shared" si="19"/>
        <v/>
      </c>
    </row>
    <row r="1145" spans="1:1">
      <c r="A1145" s="43" t="str">
        <f t="shared" si="19"/>
        <v/>
      </c>
    </row>
    <row r="1146" spans="1:1">
      <c r="A1146" s="43" t="str">
        <f t="shared" si="19"/>
        <v/>
      </c>
    </row>
    <row r="1147" spans="1:1">
      <c r="A1147" s="43" t="str">
        <f t="shared" si="19"/>
        <v/>
      </c>
    </row>
    <row r="1148" spans="1:1">
      <c r="A1148" s="43" t="str">
        <f t="shared" si="19"/>
        <v/>
      </c>
    </row>
    <row r="1149" spans="1:1">
      <c r="A1149" s="43" t="str">
        <f t="shared" si="19"/>
        <v/>
      </c>
    </row>
    <row r="1150" spans="1:1">
      <c r="A1150" s="43" t="str">
        <f t="shared" si="19"/>
        <v/>
      </c>
    </row>
    <row r="1151" spans="1:1">
      <c r="A1151" s="43" t="str">
        <f t="shared" si="19"/>
        <v/>
      </c>
    </row>
    <row r="1152" spans="1:1">
      <c r="A1152" s="43" t="str">
        <f t="shared" si="19"/>
        <v/>
      </c>
    </row>
    <row r="1153" spans="1:1">
      <c r="A1153" s="43" t="str">
        <f t="shared" ref="A1153:A1216" si="20">MID($C$1,ROW(),1)</f>
        <v/>
      </c>
    </row>
    <row r="1154" spans="1:1">
      <c r="A1154" s="43" t="str">
        <f t="shared" si="20"/>
        <v/>
      </c>
    </row>
    <row r="1155" spans="1:1">
      <c r="A1155" s="43" t="str">
        <f t="shared" si="20"/>
        <v/>
      </c>
    </row>
    <row r="1156" spans="1:1">
      <c r="A1156" s="43" t="str">
        <f t="shared" si="20"/>
        <v/>
      </c>
    </row>
    <row r="1157" spans="1:1">
      <c r="A1157" s="43" t="str">
        <f t="shared" si="20"/>
        <v/>
      </c>
    </row>
    <row r="1158" spans="1:1">
      <c r="A1158" s="43" t="str">
        <f t="shared" si="20"/>
        <v/>
      </c>
    </row>
    <row r="1159" spans="1:1">
      <c r="A1159" s="43" t="str">
        <f t="shared" si="20"/>
        <v/>
      </c>
    </row>
    <row r="1160" spans="1:1">
      <c r="A1160" s="43" t="str">
        <f t="shared" si="20"/>
        <v/>
      </c>
    </row>
    <row r="1161" spans="1:1">
      <c r="A1161" s="43" t="str">
        <f t="shared" si="20"/>
        <v/>
      </c>
    </row>
    <row r="1162" spans="1:1">
      <c r="A1162" s="43" t="str">
        <f t="shared" si="20"/>
        <v/>
      </c>
    </row>
    <row r="1163" spans="1:1">
      <c r="A1163" s="43" t="str">
        <f t="shared" si="20"/>
        <v/>
      </c>
    </row>
    <row r="1164" spans="1:1">
      <c r="A1164" s="43" t="str">
        <f t="shared" si="20"/>
        <v/>
      </c>
    </row>
    <row r="1165" spans="1:1">
      <c r="A1165" s="43" t="str">
        <f t="shared" si="20"/>
        <v/>
      </c>
    </row>
    <row r="1166" spans="1:1">
      <c r="A1166" s="43" t="str">
        <f t="shared" si="20"/>
        <v/>
      </c>
    </row>
    <row r="1167" spans="1:1">
      <c r="A1167" s="43" t="str">
        <f t="shared" si="20"/>
        <v/>
      </c>
    </row>
    <row r="1168" spans="1:1">
      <c r="A1168" s="43" t="str">
        <f t="shared" si="20"/>
        <v/>
      </c>
    </row>
    <row r="1169" spans="1:1">
      <c r="A1169" s="43" t="str">
        <f t="shared" si="20"/>
        <v/>
      </c>
    </row>
    <row r="1170" spans="1:1">
      <c r="A1170" s="43" t="str">
        <f t="shared" si="20"/>
        <v/>
      </c>
    </row>
    <row r="1171" spans="1:1">
      <c r="A1171" s="43" t="str">
        <f t="shared" si="20"/>
        <v/>
      </c>
    </row>
    <row r="1172" spans="1:1">
      <c r="A1172" s="43" t="str">
        <f t="shared" si="20"/>
        <v/>
      </c>
    </row>
    <row r="1173" spans="1:1">
      <c r="A1173" s="43" t="str">
        <f t="shared" si="20"/>
        <v/>
      </c>
    </row>
    <row r="1174" spans="1:1">
      <c r="A1174" s="43" t="str">
        <f t="shared" si="20"/>
        <v/>
      </c>
    </row>
    <row r="1175" spans="1:1">
      <c r="A1175" s="43" t="str">
        <f t="shared" si="20"/>
        <v/>
      </c>
    </row>
    <row r="1176" spans="1:1">
      <c r="A1176" s="43" t="str">
        <f t="shared" si="20"/>
        <v/>
      </c>
    </row>
    <row r="1177" spans="1:1">
      <c r="A1177" s="43" t="str">
        <f t="shared" si="20"/>
        <v/>
      </c>
    </row>
    <row r="1178" spans="1:1">
      <c r="A1178" s="43" t="str">
        <f t="shared" si="20"/>
        <v/>
      </c>
    </row>
    <row r="1179" spans="1:1">
      <c r="A1179" s="43" t="str">
        <f t="shared" si="20"/>
        <v/>
      </c>
    </row>
    <row r="1180" spans="1:1">
      <c r="A1180" s="43" t="str">
        <f t="shared" si="20"/>
        <v/>
      </c>
    </row>
    <row r="1181" spans="1:1">
      <c r="A1181" s="43" t="str">
        <f t="shared" si="20"/>
        <v/>
      </c>
    </row>
    <row r="1182" spans="1:1">
      <c r="A1182" s="43" t="str">
        <f t="shared" si="20"/>
        <v/>
      </c>
    </row>
    <row r="1183" spans="1:1">
      <c r="A1183" s="43" t="str">
        <f t="shared" si="20"/>
        <v/>
      </c>
    </row>
    <row r="1184" spans="1:1">
      <c r="A1184" s="43" t="str">
        <f t="shared" si="20"/>
        <v/>
      </c>
    </row>
    <row r="1185" spans="1:1">
      <c r="A1185" s="43" t="str">
        <f t="shared" si="20"/>
        <v/>
      </c>
    </row>
    <row r="1186" spans="1:1">
      <c r="A1186" s="43" t="str">
        <f t="shared" si="20"/>
        <v/>
      </c>
    </row>
    <row r="1187" spans="1:1">
      <c r="A1187" s="43" t="str">
        <f t="shared" si="20"/>
        <v/>
      </c>
    </row>
    <row r="1188" spans="1:1">
      <c r="A1188" s="43" t="str">
        <f t="shared" si="20"/>
        <v/>
      </c>
    </row>
    <row r="1189" spans="1:1">
      <c r="A1189" s="43" t="str">
        <f t="shared" si="20"/>
        <v/>
      </c>
    </row>
    <row r="1190" spans="1:1">
      <c r="A1190" s="43" t="str">
        <f t="shared" si="20"/>
        <v/>
      </c>
    </row>
    <row r="1191" spans="1:1">
      <c r="A1191" s="43" t="str">
        <f t="shared" si="20"/>
        <v/>
      </c>
    </row>
    <row r="1192" spans="1:1">
      <c r="A1192" s="43" t="str">
        <f t="shared" si="20"/>
        <v/>
      </c>
    </row>
    <row r="1193" spans="1:1">
      <c r="A1193" s="43" t="str">
        <f t="shared" si="20"/>
        <v/>
      </c>
    </row>
    <row r="1194" spans="1:1">
      <c r="A1194" s="43" t="str">
        <f t="shared" si="20"/>
        <v/>
      </c>
    </row>
    <row r="1195" spans="1:1">
      <c r="A1195" s="43" t="str">
        <f t="shared" si="20"/>
        <v/>
      </c>
    </row>
    <row r="1196" spans="1:1">
      <c r="A1196" s="43" t="str">
        <f t="shared" si="20"/>
        <v/>
      </c>
    </row>
    <row r="1197" spans="1:1">
      <c r="A1197" s="43" t="str">
        <f t="shared" si="20"/>
        <v/>
      </c>
    </row>
    <row r="1198" spans="1:1">
      <c r="A1198" s="43" t="str">
        <f t="shared" si="20"/>
        <v/>
      </c>
    </row>
    <row r="1199" spans="1:1">
      <c r="A1199" s="43" t="str">
        <f t="shared" si="20"/>
        <v/>
      </c>
    </row>
    <row r="1200" spans="1:1">
      <c r="A1200" s="43" t="str">
        <f t="shared" si="20"/>
        <v/>
      </c>
    </row>
    <row r="1201" spans="1:1">
      <c r="A1201" s="43" t="str">
        <f t="shared" si="20"/>
        <v/>
      </c>
    </row>
    <row r="1202" spans="1:1">
      <c r="A1202" s="43" t="str">
        <f t="shared" si="20"/>
        <v/>
      </c>
    </row>
    <row r="1203" spans="1:1">
      <c r="A1203" s="43" t="str">
        <f t="shared" si="20"/>
        <v/>
      </c>
    </row>
    <row r="1204" spans="1:1">
      <c r="A1204" s="43" t="str">
        <f t="shared" si="20"/>
        <v/>
      </c>
    </row>
    <row r="1205" spans="1:1">
      <c r="A1205" s="43" t="str">
        <f t="shared" si="20"/>
        <v/>
      </c>
    </row>
    <row r="1206" spans="1:1">
      <c r="A1206" s="43" t="str">
        <f t="shared" si="20"/>
        <v/>
      </c>
    </row>
    <row r="1207" spans="1:1">
      <c r="A1207" s="43" t="str">
        <f t="shared" si="20"/>
        <v/>
      </c>
    </row>
    <row r="1208" spans="1:1">
      <c r="A1208" s="43" t="str">
        <f t="shared" si="20"/>
        <v/>
      </c>
    </row>
    <row r="1209" spans="1:1">
      <c r="A1209" s="43" t="str">
        <f t="shared" si="20"/>
        <v/>
      </c>
    </row>
    <row r="1210" spans="1:1">
      <c r="A1210" s="43" t="str">
        <f t="shared" si="20"/>
        <v/>
      </c>
    </row>
    <row r="1211" spans="1:1">
      <c r="A1211" s="43" t="str">
        <f t="shared" si="20"/>
        <v/>
      </c>
    </row>
    <row r="1212" spans="1:1">
      <c r="A1212" s="43" t="str">
        <f t="shared" si="20"/>
        <v/>
      </c>
    </row>
    <row r="1213" spans="1:1">
      <c r="A1213" s="43" t="str">
        <f t="shared" si="20"/>
        <v/>
      </c>
    </row>
    <row r="1214" spans="1:1">
      <c r="A1214" s="43" t="str">
        <f t="shared" si="20"/>
        <v/>
      </c>
    </row>
    <row r="1215" spans="1:1">
      <c r="A1215" s="43" t="str">
        <f t="shared" si="20"/>
        <v/>
      </c>
    </row>
    <row r="1216" spans="1:1">
      <c r="A1216" s="43" t="str">
        <f t="shared" si="20"/>
        <v/>
      </c>
    </row>
    <row r="1217" spans="1:1">
      <c r="A1217" s="43" t="str">
        <f t="shared" ref="A1217:A1280" si="21">MID($C$1,ROW(),1)</f>
        <v/>
      </c>
    </row>
    <row r="1218" spans="1:1">
      <c r="A1218" s="43" t="str">
        <f t="shared" si="21"/>
        <v/>
      </c>
    </row>
    <row r="1219" spans="1:1">
      <c r="A1219" s="43" t="str">
        <f t="shared" si="21"/>
        <v/>
      </c>
    </row>
    <row r="1220" spans="1:1">
      <c r="A1220" s="43" t="str">
        <f t="shared" si="21"/>
        <v/>
      </c>
    </row>
    <row r="1221" spans="1:1">
      <c r="A1221" s="43" t="str">
        <f t="shared" si="21"/>
        <v/>
      </c>
    </row>
    <row r="1222" spans="1:1">
      <c r="A1222" s="43" t="str">
        <f t="shared" si="21"/>
        <v/>
      </c>
    </row>
    <row r="1223" spans="1:1">
      <c r="A1223" s="43" t="str">
        <f t="shared" si="21"/>
        <v/>
      </c>
    </row>
    <row r="1224" spans="1:1">
      <c r="A1224" s="43" t="str">
        <f t="shared" si="21"/>
        <v/>
      </c>
    </row>
    <row r="1225" spans="1:1">
      <c r="A1225" s="43" t="str">
        <f t="shared" si="21"/>
        <v/>
      </c>
    </row>
    <row r="1226" spans="1:1">
      <c r="A1226" s="43" t="str">
        <f t="shared" si="21"/>
        <v/>
      </c>
    </row>
    <row r="1227" spans="1:1">
      <c r="A1227" s="43" t="str">
        <f t="shared" si="21"/>
        <v/>
      </c>
    </row>
    <row r="1228" spans="1:1">
      <c r="A1228" s="43" t="str">
        <f t="shared" si="21"/>
        <v/>
      </c>
    </row>
    <row r="1229" spans="1:1">
      <c r="A1229" s="43" t="str">
        <f t="shared" si="21"/>
        <v/>
      </c>
    </row>
    <row r="1230" spans="1:1">
      <c r="A1230" s="43" t="str">
        <f t="shared" si="21"/>
        <v/>
      </c>
    </row>
    <row r="1231" spans="1:1">
      <c r="A1231" s="43" t="str">
        <f t="shared" si="21"/>
        <v/>
      </c>
    </row>
    <row r="1232" spans="1:1">
      <c r="A1232" s="43" t="str">
        <f t="shared" si="21"/>
        <v/>
      </c>
    </row>
    <row r="1233" spans="1:1">
      <c r="A1233" s="43" t="str">
        <f t="shared" si="21"/>
        <v/>
      </c>
    </row>
    <row r="1234" spans="1:1">
      <c r="A1234" s="43" t="str">
        <f t="shared" si="21"/>
        <v/>
      </c>
    </row>
    <row r="1235" spans="1:1">
      <c r="A1235" s="43" t="str">
        <f t="shared" si="21"/>
        <v/>
      </c>
    </row>
    <row r="1236" spans="1:1">
      <c r="A1236" s="43" t="str">
        <f t="shared" si="21"/>
        <v/>
      </c>
    </row>
    <row r="1237" spans="1:1">
      <c r="A1237" s="43" t="str">
        <f t="shared" si="21"/>
        <v/>
      </c>
    </row>
    <row r="1238" spans="1:1">
      <c r="A1238" s="43" t="str">
        <f t="shared" si="21"/>
        <v/>
      </c>
    </row>
    <row r="1239" spans="1:1">
      <c r="A1239" s="43" t="str">
        <f t="shared" si="21"/>
        <v/>
      </c>
    </row>
    <row r="1240" spans="1:1">
      <c r="A1240" s="43" t="str">
        <f t="shared" si="21"/>
        <v/>
      </c>
    </row>
    <row r="1241" spans="1:1">
      <c r="A1241" s="43" t="str">
        <f t="shared" si="21"/>
        <v/>
      </c>
    </row>
    <row r="1242" spans="1:1">
      <c r="A1242" s="43" t="str">
        <f t="shared" si="21"/>
        <v/>
      </c>
    </row>
    <row r="1243" spans="1:1">
      <c r="A1243" s="43" t="str">
        <f t="shared" si="21"/>
        <v/>
      </c>
    </row>
    <row r="1244" spans="1:1">
      <c r="A1244" s="43" t="str">
        <f t="shared" si="21"/>
        <v/>
      </c>
    </row>
    <row r="1245" spans="1:1">
      <c r="A1245" s="43" t="str">
        <f t="shared" si="21"/>
        <v/>
      </c>
    </row>
    <row r="1246" spans="1:1">
      <c r="A1246" s="43" t="str">
        <f t="shared" si="21"/>
        <v/>
      </c>
    </row>
    <row r="1247" spans="1:1">
      <c r="A1247" s="43" t="str">
        <f t="shared" si="21"/>
        <v/>
      </c>
    </row>
    <row r="1248" spans="1:1">
      <c r="A1248" s="43" t="str">
        <f t="shared" si="21"/>
        <v/>
      </c>
    </row>
    <row r="1249" spans="1:1">
      <c r="A1249" s="43" t="str">
        <f t="shared" si="21"/>
        <v/>
      </c>
    </row>
    <row r="1250" spans="1:1">
      <c r="A1250" s="43" t="str">
        <f t="shared" si="21"/>
        <v/>
      </c>
    </row>
    <row r="1251" spans="1:1">
      <c r="A1251" s="43" t="str">
        <f t="shared" si="21"/>
        <v/>
      </c>
    </row>
    <row r="1252" spans="1:1">
      <c r="A1252" s="43" t="str">
        <f t="shared" si="21"/>
        <v/>
      </c>
    </row>
    <row r="1253" spans="1:1">
      <c r="A1253" s="43" t="str">
        <f t="shared" si="21"/>
        <v/>
      </c>
    </row>
    <row r="1254" spans="1:1">
      <c r="A1254" s="43" t="str">
        <f t="shared" si="21"/>
        <v/>
      </c>
    </row>
    <row r="1255" spans="1:1">
      <c r="A1255" s="43" t="str">
        <f t="shared" si="21"/>
        <v/>
      </c>
    </row>
    <row r="1256" spans="1:1">
      <c r="A1256" s="43" t="str">
        <f t="shared" si="21"/>
        <v/>
      </c>
    </row>
    <row r="1257" spans="1:1">
      <c r="A1257" s="43" t="str">
        <f t="shared" si="21"/>
        <v/>
      </c>
    </row>
    <row r="1258" spans="1:1">
      <c r="A1258" s="43" t="str">
        <f t="shared" si="21"/>
        <v/>
      </c>
    </row>
    <row r="1259" spans="1:1">
      <c r="A1259" s="43" t="str">
        <f t="shared" si="21"/>
        <v/>
      </c>
    </row>
    <row r="1260" spans="1:1">
      <c r="A1260" s="43" t="str">
        <f t="shared" si="21"/>
        <v/>
      </c>
    </row>
    <row r="1261" spans="1:1">
      <c r="A1261" s="43" t="str">
        <f t="shared" si="21"/>
        <v/>
      </c>
    </row>
    <row r="1262" spans="1:1">
      <c r="A1262" s="43" t="str">
        <f t="shared" si="21"/>
        <v/>
      </c>
    </row>
    <row r="1263" spans="1:1">
      <c r="A1263" s="43" t="str">
        <f t="shared" si="21"/>
        <v/>
      </c>
    </row>
    <row r="1264" spans="1:1">
      <c r="A1264" s="43" t="str">
        <f t="shared" si="21"/>
        <v/>
      </c>
    </row>
    <row r="1265" spans="1:1">
      <c r="A1265" s="43" t="str">
        <f t="shared" si="21"/>
        <v/>
      </c>
    </row>
    <row r="1266" spans="1:1">
      <c r="A1266" s="43" t="str">
        <f t="shared" si="21"/>
        <v/>
      </c>
    </row>
    <row r="1267" spans="1:1">
      <c r="A1267" s="43" t="str">
        <f t="shared" si="21"/>
        <v/>
      </c>
    </row>
    <row r="1268" spans="1:1">
      <c r="A1268" s="43" t="str">
        <f t="shared" si="21"/>
        <v/>
      </c>
    </row>
    <row r="1269" spans="1:1">
      <c r="A1269" s="43" t="str">
        <f t="shared" si="21"/>
        <v/>
      </c>
    </row>
    <row r="1270" spans="1:1">
      <c r="A1270" s="43" t="str">
        <f t="shared" si="21"/>
        <v/>
      </c>
    </row>
    <row r="1271" spans="1:1">
      <c r="A1271" s="43" t="str">
        <f t="shared" si="21"/>
        <v/>
      </c>
    </row>
    <row r="1272" spans="1:1">
      <c r="A1272" s="43" t="str">
        <f t="shared" si="21"/>
        <v/>
      </c>
    </row>
    <row r="1273" spans="1:1">
      <c r="A1273" s="43" t="str">
        <f t="shared" si="21"/>
        <v/>
      </c>
    </row>
    <row r="1274" spans="1:1">
      <c r="A1274" s="43" t="str">
        <f t="shared" si="21"/>
        <v/>
      </c>
    </row>
    <row r="1275" spans="1:1">
      <c r="A1275" s="43" t="str">
        <f t="shared" si="21"/>
        <v/>
      </c>
    </row>
    <row r="1276" spans="1:1">
      <c r="A1276" s="43" t="str">
        <f t="shared" si="21"/>
        <v/>
      </c>
    </row>
    <row r="1277" spans="1:1">
      <c r="A1277" s="43" t="str">
        <f t="shared" si="21"/>
        <v/>
      </c>
    </row>
    <row r="1278" spans="1:1">
      <c r="A1278" s="43" t="str">
        <f t="shared" si="21"/>
        <v/>
      </c>
    </row>
    <row r="1279" spans="1:1">
      <c r="A1279" s="43" t="str">
        <f t="shared" si="21"/>
        <v/>
      </c>
    </row>
    <row r="1280" spans="1:1">
      <c r="A1280" s="43" t="str">
        <f t="shared" si="21"/>
        <v/>
      </c>
    </row>
    <row r="1281" spans="1:1">
      <c r="A1281" s="43" t="str">
        <f t="shared" ref="A1281:A1290" si="22">MID($C$1,ROW(),1)</f>
        <v/>
      </c>
    </row>
    <row r="1282" spans="1:1">
      <c r="A1282" s="43" t="str">
        <f t="shared" si="22"/>
        <v/>
      </c>
    </row>
    <row r="1283" spans="1:1">
      <c r="A1283" s="43" t="str">
        <f t="shared" si="22"/>
        <v/>
      </c>
    </row>
    <row r="1284" spans="1:1">
      <c r="A1284" s="43" t="str">
        <f t="shared" si="22"/>
        <v/>
      </c>
    </row>
    <row r="1285" spans="1:1">
      <c r="A1285" s="43" t="str">
        <f t="shared" si="22"/>
        <v/>
      </c>
    </row>
    <row r="1286" spans="1:1">
      <c r="A1286" s="43" t="str">
        <f t="shared" si="22"/>
        <v/>
      </c>
    </row>
    <row r="1287" spans="1:1">
      <c r="A1287" s="43" t="str">
        <f t="shared" si="22"/>
        <v/>
      </c>
    </row>
    <row r="1288" spans="1:1">
      <c r="A1288" s="43" t="str">
        <f t="shared" si="22"/>
        <v/>
      </c>
    </row>
    <row r="1289" spans="1:1">
      <c r="A1289" s="43" t="str">
        <f t="shared" si="22"/>
        <v/>
      </c>
    </row>
    <row r="1290" spans="1:1">
      <c r="A1290" s="43" t="str">
        <f t="shared" si="22"/>
        <v/>
      </c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21662"/>
  <sheetViews>
    <sheetView workbookViewId="0">
      <selection activeCell="A6" sqref="A6"/>
    </sheetView>
  </sheetViews>
  <sheetFormatPr defaultRowHeight="15"/>
  <cols>
    <col min="1" max="16384" width="9.140625" style="43"/>
  </cols>
  <sheetData>
    <row r="1" spans="1:1">
      <c r="A1" s="51" t="s">
        <v>961</v>
      </c>
    </row>
    <row r="2" spans="1:1">
      <c r="A2" s="51" t="s">
        <v>962</v>
      </c>
    </row>
    <row r="3" spans="1:1">
      <c r="A3" s="51" t="s">
        <v>963</v>
      </c>
    </row>
    <row r="4" spans="1:1">
      <c r="A4" s="51" t="s">
        <v>964</v>
      </c>
    </row>
    <row r="5" spans="1:1">
      <c r="A5" s="51" t="s">
        <v>965</v>
      </c>
    </row>
    <row r="6" spans="1:1">
      <c r="A6" s="51" t="s">
        <v>966</v>
      </c>
    </row>
    <row r="7" spans="1:1">
      <c r="A7" s="51" t="s">
        <v>967</v>
      </c>
    </row>
    <row r="8" spans="1:1">
      <c r="A8" s="51" t="s">
        <v>968</v>
      </c>
    </row>
    <row r="9" spans="1:1">
      <c r="A9" s="51" t="s">
        <v>969</v>
      </c>
    </row>
    <row r="10" spans="1:1">
      <c r="A10" s="51" t="s">
        <v>970</v>
      </c>
    </row>
    <row r="11" spans="1:1">
      <c r="A11" s="51" t="s">
        <v>971</v>
      </c>
    </row>
    <row r="12" spans="1:1">
      <c r="A12" s="51" t="s">
        <v>972</v>
      </c>
    </row>
    <row r="13" spans="1:1">
      <c r="A13" s="51" t="s">
        <v>973</v>
      </c>
    </row>
    <row r="14" spans="1:1">
      <c r="A14" s="51" t="s">
        <v>974</v>
      </c>
    </row>
    <row r="15" spans="1:1">
      <c r="A15" s="51" t="s">
        <v>975</v>
      </c>
    </row>
    <row r="16" spans="1:1">
      <c r="A16" s="51" t="s">
        <v>976</v>
      </c>
    </row>
    <row r="17" spans="1:1">
      <c r="A17" s="51" t="s">
        <v>977</v>
      </c>
    </row>
    <row r="18" spans="1:1">
      <c r="A18" s="51" t="s">
        <v>978</v>
      </c>
    </row>
    <row r="19" spans="1:1">
      <c r="A19" s="51" t="s">
        <v>979</v>
      </c>
    </row>
    <row r="20" spans="1:1">
      <c r="A20" s="51" t="s">
        <v>980</v>
      </c>
    </row>
    <row r="21" spans="1:1">
      <c r="A21" s="51" t="s">
        <v>981</v>
      </c>
    </row>
    <row r="22" spans="1:1">
      <c r="A22" s="51" t="s">
        <v>982</v>
      </c>
    </row>
    <row r="23" spans="1:1">
      <c r="A23" s="51" t="s">
        <v>983</v>
      </c>
    </row>
    <row r="24" spans="1:1">
      <c r="A24" s="51" t="s">
        <v>984</v>
      </c>
    </row>
    <row r="25" spans="1:1">
      <c r="A25" s="51" t="s">
        <v>985</v>
      </c>
    </row>
    <row r="26" spans="1:1">
      <c r="A26" s="51" t="s">
        <v>986</v>
      </c>
    </row>
    <row r="27" spans="1:1">
      <c r="A27" s="51" t="s">
        <v>987</v>
      </c>
    </row>
    <row r="28" spans="1:1">
      <c r="A28" s="51" t="s">
        <v>988</v>
      </c>
    </row>
    <row r="29" spans="1:1">
      <c r="A29" s="51" t="s">
        <v>989</v>
      </c>
    </row>
    <row r="30" spans="1:1">
      <c r="A30" s="51" t="s">
        <v>990</v>
      </c>
    </row>
    <row r="31" spans="1:1">
      <c r="A31" s="51" t="s">
        <v>991</v>
      </c>
    </row>
    <row r="32" spans="1:1">
      <c r="A32" s="51" t="s">
        <v>992</v>
      </c>
    </row>
    <row r="33" spans="1:1">
      <c r="A33" s="51" t="s">
        <v>993</v>
      </c>
    </row>
    <row r="34" spans="1:1">
      <c r="A34" s="51" t="s">
        <v>994</v>
      </c>
    </row>
    <row r="35" spans="1:1">
      <c r="A35" s="51" t="s">
        <v>995</v>
      </c>
    </row>
    <row r="36" spans="1:1">
      <c r="A36" s="51" t="s">
        <v>996</v>
      </c>
    </row>
    <row r="37" spans="1:1">
      <c r="A37" s="51" t="s">
        <v>997</v>
      </c>
    </row>
    <row r="38" spans="1:1">
      <c r="A38" s="51" t="s">
        <v>998</v>
      </c>
    </row>
    <row r="39" spans="1:1">
      <c r="A39" s="51" t="s">
        <v>999</v>
      </c>
    </row>
    <row r="40" spans="1:1">
      <c r="A40" s="51" t="s">
        <v>1000</v>
      </c>
    </row>
    <row r="41" spans="1:1">
      <c r="A41" s="51" t="s">
        <v>1001</v>
      </c>
    </row>
    <row r="42" spans="1:1">
      <c r="A42" s="51" t="s">
        <v>1002</v>
      </c>
    </row>
    <row r="43" spans="1:1">
      <c r="A43" s="51" t="s">
        <v>1003</v>
      </c>
    </row>
    <row r="44" spans="1:1">
      <c r="A44" s="51" t="s">
        <v>1004</v>
      </c>
    </row>
    <row r="45" spans="1:1">
      <c r="A45" s="51" t="s">
        <v>1005</v>
      </c>
    </row>
    <row r="46" spans="1:1">
      <c r="A46" s="51" t="s">
        <v>1006</v>
      </c>
    </row>
    <row r="47" spans="1:1">
      <c r="A47" s="51" t="s">
        <v>1007</v>
      </c>
    </row>
    <row r="48" spans="1:1">
      <c r="A48" s="51" t="s">
        <v>1008</v>
      </c>
    </row>
    <row r="49" spans="1:1">
      <c r="A49" s="51" t="s">
        <v>1009</v>
      </c>
    </row>
    <row r="50" spans="1:1">
      <c r="A50" s="51" t="s">
        <v>1010</v>
      </c>
    </row>
    <row r="51" spans="1:1">
      <c r="A51" s="51" t="s">
        <v>1011</v>
      </c>
    </row>
    <row r="52" spans="1:1">
      <c r="A52" s="51" t="s">
        <v>1012</v>
      </c>
    </row>
    <row r="53" spans="1:1">
      <c r="A53" s="51" t="s">
        <v>1013</v>
      </c>
    </row>
    <row r="54" spans="1:1">
      <c r="A54" s="51" t="s">
        <v>1014</v>
      </c>
    </row>
    <row r="55" spans="1:1">
      <c r="A55" s="51" t="s">
        <v>1015</v>
      </c>
    </row>
    <row r="56" spans="1:1">
      <c r="A56" s="51" t="s">
        <v>1016</v>
      </c>
    </row>
    <row r="57" spans="1:1">
      <c r="A57" s="51" t="s">
        <v>1017</v>
      </c>
    </row>
    <row r="58" spans="1:1">
      <c r="A58" s="51" t="s">
        <v>1018</v>
      </c>
    </row>
    <row r="59" spans="1:1">
      <c r="A59" s="51" t="s">
        <v>1019</v>
      </c>
    </row>
    <row r="60" spans="1:1">
      <c r="A60" s="51" t="s">
        <v>1020</v>
      </c>
    </row>
    <row r="61" spans="1:1">
      <c r="A61" s="51" t="s">
        <v>1021</v>
      </c>
    </row>
    <row r="62" spans="1:1">
      <c r="A62" s="51" t="s">
        <v>1022</v>
      </c>
    </row>
    <row r="63" spans="1:1">
      <c r="A63" s="51" t="s">
        <v>1023</v>
      </c>
    </row>
    <row r="64" spans="1:1">
      <c r="A64" s="51" t="s">
        <v>1024</v>
      </c>
    </row>
    <row r="65" spans="1:1">
      <c r="A65" s="51" t="s">
        <v>1025</v>
      </c>
    </row>
    <row r="66" spans="1:1">
      <c r="A66" s="51" t="s">
        <v>1026</v>
      </c>
    </row>
    <row r="67" spans="1:1">
      <c r="A67" s="51" t="s">
        <v>1027</v>
      </c>
    </row>
    <row r="68" spans="1:1">
      <c r="A68" s="51" t="s">
        <v>1028</v>
      </c>
    </row>
    <row r="69" spans="1:1">
      <c r="A69" s="51" t="s">
        <v>1029</v>
      </c>
    </row>
    <row r="70" spans="1:1">
      <c r="A70" s="51" t="s">
        <v>1030</v>
      </c>
    </row>
    <row r="71" spans="1:1">
      <c r="A71" s="51" t="s">
        <v>1031</v>
      </c>
    </row>
    <row r="72" spans="1:1">
      <c r="A72" s="51" t="s">
        <v>1032</v>
      </c>
    </row>
    <row r="73" spans="1:1">
      <c r="A73" s="51" t="s">
        <v>1033</v>
      </c>
    </row>
    <row r="74" spans="1:1">
      <c r="A74" s="51" t="s">
        <v>1034</v>
      </c>
    </row>
    <row r="75" spans="1:1">
      <c r="A75" s="51" t="s">
        <v>1035</v>
      </c>
    </row>
    <row r="76" spans="1:1">
      <c r="A76" s="51" t="s">
        <v>1036</v>
      </c>
    </row>
    <row r="77" spans="1:1">
      <c r="A77" s="51" t="s">
        <v>1037</v>
      </c>
    </row>
    <row r="78" spans="1:1">
      <c r="A78" s="51" t="s">
        <v>1038</v>
      </c>
    </row>
    <row r="79" spans="1:1">
      <c r="A79" s="51" t="s">
        <v>1039</v>
      </c>
    </row>
    <row r="80" spans="1:1">
      <c r="A80" s="51" t="s">
        <v>1040</v>
      </c>
    </row>
    <row r="81" spans="1:1">
      <c r="A81" s="51" t="s">
        <v>1041</v>
      </c>
    </row>
    <row r="82" spans="1:1">
      <c r="A82" s="51" t="s">
        <v>1042</v>
      </c>
    </row>
    <row r="83" spans="1:1">
      <c r="A83" s="51" t="s">
        <v>1043</v>
      </c>
    </row>
    <row r="84" spans="1:1">
      <c r="A84" s="51" t="s">
        <v>1044</v>
      </c>
    </row>
    <row r="85" spans="1:1">
      <c r="A85" s="51" t="s">
        <v>1045</v>
      </c>
    </row>
    <row r="86" spans="1:1">
      <c r="A86" s="51" t="s">
        <v>1046</v>
      </c>
    </row>
    <row r="87" spans="1:1">
      <c r="A87" s="51" t="s">
        <v>1047</v>
      </c>
    </row>
    <row r="88" spans="1:1">
      <c r="A88" s="51" t="s">
        <v>1048</v>
      </c>
    </row>
    <row r="89" spans="1:1">
      <c r="A89" s="51" t="s">
        <v>1049</v>
      </c>
    </row>
    <row r="90" spans="1:1">
      <c r="A90" s="51" t="s">
        <v>1050</v>
      </c>
    </row>
    <row r="91" spans="1:1">
      <c r="A91" s="51" t="s">
        <v>1051</v>
      </c>
    </row>
    <row r="92" spans="1:1">
      <c r="A92" s="51" t="s">
        <v>1052</v>
      </c>
    </row>
    <row r="93" spans="1:1">
      <c r="A93" s="51" t="s">
        <v>1053</v>
      </c>
    </row>
    <row r="94" spans="1:1">
      <c r="A94" s="51" t="s">
        <v>1054</v>
      </c>
    </row>
    <row r="95" spans="1:1">
      <c r="A95" s="51" t="s">
        <v>1055</v>
      </c>
    </row>
    <row r="96" spans="1:1">
      <c r="A96" s="51" t="s">
        <v>1056</v>
      </c>
    </row>
    <row r="97" spans="1:1">
      <c r="A97" s="51" t="s">
        <v>1057</v>
      </c>
    </row>
    <row r="98" spans="1:1">
      <c r="A98" s="51" t="s">
        <v>1058</v>
      </c>
    </row>
    <row r="99" spans="1:1">
      <c r="A99" s="51" t="s">
        <v>1059</v>
      </c>
    </row>
    <row r="100" spans="1:1">
      <c r="A100" s="51" t="s">
        <v>1060</v>
      </c>
    </row>
    <row r="101" spans="1:1">
      <c r="A101" s="51" t="s">
        <v>1061</v>
      </c>
    </row>
    <row r="102" spans="1:1">
      <c r="A102" s="51" t="s">
        <v>1062</v>
      </c>
    </row>
    <row r="103" spans="1:1">
      <c r="A103" s="51" t="s">
        <v>1063</v>
      </c>
    </row>
    <row r="104" spans="1:1">
      <c r="A104" s="51" t="s">
        <v>1064</v>
      </c>
    </row>
    <row r="105" spans="1:1">
      <c r="A105" s="51" t="s">
        <v>1065</v>
      </c>
    </row>
    <row r="106" spans="1:1">
      <c r="A106" s="51" t="s">
        <v>1066</v>
      </c>
    </row>
    <row r="107" spans="1:1">
      <c r="A107" s="51" t="s">
        <v>1067</v>
      </c>
    </row>
    <row r="108" spans="1:1">
      <c r="A108" s="51" t="s">
        <v>1068</v>
      </c>
    </row>
    <row r="109" spans="1:1">
      <c r="A109" s="51" t="s">
        <v>1069</v>
      </c>
    </row>
    <row r="110" spans="1:1">
      <c r="A110" s="51" t="s">
        <v>1070</v>
      </c>
    </row>
    <row r="111" spans="1:1">
      <c r="A111" s="51" t="s">
        <v>1071</v>
      </c>
    </row>
    <row r="112" spans="1:1">
      <c r="A112" s="51" t="s">
        <v>1072</v>
      </c>
    </row>
    <row r="113" spans="1:1">
      <c r="A113" s="51" t="s">
        <v>1073</v>
      </c>
    </row>
    <row r="114" spans="1:1">
      <c r="A114" s="51" t="s">
        <v>1074</v>
      </c>
    </row>
    <row r="115" spans="1:1">
      <c r="A115" s="51" t="s">
        <v>1075</v>
      </c>
    </row>
    <row r="116" spans="1:1">
      <c r="A116" s="51" t="s">
        <v>1076</v>
      </c>
    </row>
    <row r="117" spans="1:1">
      <c r="A117" s="51" t="s">
        <v>1077</v>
      </c>
    </row>
    <row r="118" spans="1:1">
      <c r="A118" s="51" t="s">
        <v>1078</v>
      </c>
    </row>
    <row r="119" spans="1:1">
      <c r="A119" s="51" t="s">
        <v>1079</v>
      </c>
    </row>
    <row r="120" spans="1:1">
      <c r="A120" s="51" t="s">
        <v>1080</v>
      </c>
    </row>
    <row r="121" spans="1:1">
      <c r="A121" s="51" t="s">
        <v>1081</v>
      </c>
    </row>
    <row r="122" spans="1:1">
      <c r="A122" s="51" t="s">
        <v>1082</v>
      </c>
    </row>
    <row r="123" spans="1:1">
      <c r="A123" s="51" t="s">
        <v>1083</v>
      </c>
    </row>
    <row r="124" spans="1:1">
      <c r="A124" s="51" t="s">
        <v>1084</v>
      </c>
    </row>
    <row r="125" spans="1:1">
      <c r="A125" s="51" t="s">
        <v>1085</v>
      </c>
    </row>
    <row r="126" spans="1:1">
      <c r="A126" s="51" t="s">
        <v>1086</v>
      </c>
    </row>
    <row r="127" spans="1:1">
      <c r="A127" s="51" t="s">
        <v>1087</v>
      </c>
    </row>
    <row r="128" spans="1:1">
      <c r="A128" s="51" t="s">
        <v>1088</v>
      </c>
    </row>
    <row r="129" spans="1:1">
      <c r="A129" s="51" t="s">
        <v>1089</v>
      </c>
    </row>
    <row r="130" spans="1:1">
      <c r="A130" s="51" t="s">
        <v>1090</v>
      </c>
    </row>
    <row r="131" spans="1:1">
      <c r="A131" s="51" t="s">
        <v>1091</v>
      </c>
    </row>
    <row r="132" spans="1:1">
      <c r="A132" s="51" t="s">
        <v>1092</v>
      </c>
    </row>
    <row r="133" spans="1:1">
      <c r="A133" s="51" t="s">
        <v>1093</v>
      </c>
    </row>
    <row r="134" spans="1:1">
      <c r="A134" s="51" t="s">
        <v>1094</v>
      </c>
    </row>
    <row r="135" spans="1:1">
      <c r="A135" s="51" t="s">
        <v>1095</v>
      </c>
    </row>
    <row r="136" spans="1:1">
      <c r="A136" s="51" t="s">
        <v>1096</v>
      </c>
    </row>
    <row r="137" spans="1:1">
      <c r="A137" s="51" t="s">
        <v>1097</v>
      </c>
    </row>
    <row r="138" spans="1:1">
      <c r="A138" s="51" t="s">
        <v>1098</v>
      </c>
    </row>
    <row r="139" spans="1:1">
      <c r="A139" s="51" t="s">
        <v>1099</v>
      </c>
    </row>
    <row r="140" spans="1:1">
      <c r="A140" s="51" t="s">
        <v>1100</v>
      </c>
    </row>
    <row r="141" spans="1:1">
      <c r="A141" s="51" t="s">
        <v>1101</v>
      </c>
    </row>
    <row r="142" spans="1:1">
      <c r="A142" s="51" t="s">
        <v>1102</v>
      </c>
    </row>
    <row r="143" spans="1:1">
      <c r="A143" s="51" t="s">
        <v>1103</v>
      </c>
    </row>
    <row r="144" spans="1:1">
      <c r="A144" s="51" t="s">
        <v>1104</v>
      </c>
    </row>
    <row r="145" spans="1:1">
      <c r="A145" s="51" t="s">
        <v>1105</v>
      </c>
    </row>
    <row r="146" spans="1:1">
      <c r="A146" s="51" t="s">
        <v>1106</v>
      </c>
    </row>
    <row r="147" spans="1:1">
      <c r="A147" s="51" t="s">
        <v>1107</v>
      </c>
    </row>
    <row r="148" spans="1:1">
      <c r="A148" s="51" t="s">
        <v>1108</v>
      </c>
    </row>
    <row r="149" spans="1:1">
      <c r="A149" s="51" t="s">
        <v>1109</v>
      </c>
    </row>
    <row r="150" spans="1:1">
      <c r="A150" s="51" t="s">
        <v>1110</v>
      </c>
    </row>
    <row r="151" spans="1:1">
      <c r="A151" s="51" t="s">
        <v>1111</v>
      </c>
    </row>
    <row r="152" spans="1:1">
      <c r="A152" s="51" t="s">
        <v>1112</v>
      </c>
    </row>
    <row r="153" spans="1:1">
      <c r="A153" s="51" t="s">
        <v>1113</v>
      </c>
    </row>
    <row r="154" spans="1:1">
      <c r="A154" s="51" t="s">
        <v>1114</v>
      </c>
    </row>
    <row r="155" spans="1:1">
      <c r="A155" s="51" t="s">
        <v>1115</v>
      </c>
    </row>
    <row r="156" spans="1:1">
      <c r="A156" s="51" t="s">
        <v>1116</v>
      </c>
    </row>
    <row r="157" spans="1:1">
      <c r="A157" s="51" t="s">
        <v>1117</v>
      </c>
    </row>
    <row r="158" spans="1:1">
      <c r="A158" s="51" t="s">
        <v>1118</v>
      </c>
    </row>
    <row r="159" spans="1:1">
      <c r="A159" s="51" t="s">
        <v>1119</v>
      </c>
    </row>
    <row r="160" spans="1:1">
      <c r="A160" s="51" t="s">
        <v>1120</v>
      </c>
    </row>
    <row r="161" spans="1:1">
      <c r="A161" s="51" t="s">
        <v>1121</v>
      </c>
    </row>
    <row r="162" spans="1:1">
      <c r="A162" s="51" t="s">
        <v>1122</v>
      </c>
    </row>
    <row r="163" spans="1:1">
      <c r="A163" s="51" t="s">
        <v>1123</v>
      </c>
    </row>
    <row r="164" spans="1:1">
      <c r="A164" s="51" t="s">
        <v>1124</v>
      </c>
    </row>
    <row r="165" spans="1:1">
      <c r="A165" s="51" t="s">
        <v>1125</v>
      </c>
    </row>
    <row r="166" spans="1:1">
      <c r="A166" s="51" t="s">
        <v>1126</v>
      </c>
    </row>
    <row r="167" spans="1:1">
      <c r="A167" s="51" t="s">
        <v>1127</v>
      </c>
    </row>
    <row r="168" spans="1:1">
      <c r="A168" s="51" t="s">
        <v>1128</v>
      </c>
    </row>
    <row r="169" spans="1:1">
      <c r="A169" s="51" t="s">
        <v>1129</v>
      </c>
    </row>
    <row r="170" spans="1:1">
      <c r="A170" s="51" t="s">
        <v>1130</v>
      </c>
    </row>
    <row r="171" spans="1:1">
      <c r="A171" s="51" t="s">
        <v>1131</v>
      </c>
    </row>
    <row r="172" spans="1:1">
      <c r="A172" s="51" t="s">
        <v>1132</v>
      </c>
    </row>
    <row r="173" spans="1:1">
      <c r="A173" s="51" t="s">
        <v>1133</v>
      </c>
    </row>
    <row r="174" spans="1:1">
      <c r="A174" s="51" t="s">
        <v>1134</v>
      </c>
    </row>
    <row r="175" spans="1:1">
      <c r="A175" s="51" t="s">
        <v>1135</v>
      </c>
    </row>
    <row r="176" spans="1:1">
      <c r="A176" s="51" t="s">
        <v>1136</v>
      </c>
    </row>
    <row r="177" spans="1:1">
      <c r="A177" s="51" t="s">
        <v>1137</v>
      </c>
    </row>
    <row r="178" spans="1:1">
      <c r="A178" s="51" t="s">
        <v>1138</v>
      </c>
    </row>
    <row r="179" spans="1:1">
      <c r="A179" s="51" t="s">
        <v>1139</v>
      </c>
    </row>
    <row r="180" spans="1:1">
      <c r="A180" s="51" t="s">
        <v>1140</v>
      </c>
    </row>
    <row r="181" spans="1:1">
      <c r="A181" s="51" t="s">
        <v>1141</v>
      </c>
    </row>
    <row r="182" spans="1:1">
      <c r="A182" s="51" t="s">
        <v>1142</v>
      </c>
    </row>
    <row r="183" spans="1:1">
      <c r="A183" s="51" t="s">
        <v>1143</v>
      </c>
    </row>
    <row r="184" spans="1:1">
      <c r="A184" s="51" t="s">
        <v>1144</v>
      </c>
    </row>
    <row r="185" spans="1:1">
      <c r="A185" s="51" t="s">
        <v>1145</v>
      </c>
    </row>
    <row r="186" spans="1:1">
      <c r="A186" s="51" t="s">
        <v>1146</v>
      </c>
    </row>
    <row r="187" spans="1:1">
      <c r="A187" s="51" t="s">
        <v>1147</v>
      </c>
    </row>
    <row r="188" spans="1:1">
      <c r="A188" s="51" t="s">
        <v>1148</v>
      </c>
    </row>
    <row r="189" spans="1:1">
      <c r="A189" s="51" t="s">
        <v>1149</v>
      </c>
    </row>
    <row r="190" spans="1:1">
      <c r="A190" s="51" t="s">
        <v>1150</v>
      </c>
    </row>
    <row r="191" spans="1:1">
      <c r="A191" s="51" t="s">
        <v>1151</v>
      </c>
    </row>
    <row r="192" spans="1:1">
      <c r="A192" s="51" t="s">
        <v>1152</v>
      </c>
    </row>
    <row r="193" spans="1:1">
      <c r="A193" s="51" t="s">
        <v>1153</v>
      </c>
    </row>
    <row r="194" spans="1:1">
      <c r="A194" s="51" t="s">
        <v>1154</v>
      </c>
    </row>
    <row r="195" spans="1:1">
      <c r="A195" s="51" t="s">
        <v>1155</v>
      </c>
    </row>
    <row r="196" spans="1:1">
      <c r="A196" s="51" t="s">
        <v>1156</v>
      </c>
    </row>
    <row r="197" spans="1:1">
      <c r="A197" s="51" t="s">
        <v>1157</v>
      </c>
    </row>
    <row r="198" spans="1:1">
      <c r="A198" s="51" t="s">
        <v>1158</v>
      </c>
    </row>
    <row r="199" spans="1:1">
      <c r="A199" s="51" t="s">
        <v>1159</v>
      </c>
    </row>
    <row r="200" spans="1:1">
      <c r="A200" s="51" t="s">
        <v>1160</v>
      </c>
    </row>
    <row r="201" spans="1:1">
      <c r="A201" s="51" t="s">
        <v>1161</v>
      </c>
    </row>
    <row r="202" spans="1:1">
      <c r="A202" s="51" t="s">
        <v>1162</v>
      </c>
    </row>
    <row r="203" spans="1:1">
      <c r="A203" s="51" t="s">
        <v>1163</v>
      </c>
    </row>
    <row r="204" spans="1:1">
      <c r="A204" s="51" t="s">
        <v>1164</v>
      </c>
    </row>
    <row r="205" spans="1:1">
      <c r="A205" s="51" t="s">
        <v>1165</v>
      </c>
    </row>
    <row r="206" spans="1:1">
      <c r="A206" s="51" t="s">
        <v>1166</v>
      </c>
    </row>
    <row r="207" spans="1:1">
      <c r="A207" s="51" t="s">
        <v>1167</v>
      </c>
    </row>
    <row r="208" spans="1:1">
      <c r="A208" s="51" t="s">
        <v>1168</v>
      </c>
    </row>
    <row r="209" spans="1:1">
      <c r="A209" s="51" t="s">
        <v>1169</v>
      </c>
    </row>
    <row r="210" spans="1:1">
      <c r="A210" s="51" t="s">
        <v>1170</v>
      </c>
    </row>
    <row r="211" spans="1:1">
      <c r="A211" s="51" t="s">
        <v>1171</v>
      </c>
    </row>
    <row r="212" spans="1:1">
      <c r="A212" s="51" t="s">
        <v>1172</v>
      </c>
    </row>
    <row r="213" spans="1:1">
      <c r="A213" s="51" t="s">
        <v>1173</v>
      </c>
    </row>
    <row r="214" spans="1:1">
      <c r="A214" s="51" t="s">
        <v>1174</v>
      </c>
    </row>
    <row r="215" spans="1:1">
      <c r="A215" s="51" t="s">
        <v>1175</v>
      </c>
    </row>
    <row r="216" spans="1:1">
      <c r="A216" s="51" t="s">
        <v>1176</v>
      </c>
    </row>
    <row r="217" spans="1:1">
      <c r="A217" s="51" t="s">
        <v>1177</v>
      </c>
    </row>
    <row r="218" spans="1:1">
      <c r="A218" s="51" t="s">
        <v>1178</v>
      </c>
    </row>
    <row r="219" spans="1:1">
      <c r="A219" s="51" t="s">
        <v>1179</v>
      </c>
    </row>
    <row r="220" spans="1:1">
      <c r="A220" s="51" t="s">
        <v>1180</v>
      </c>
    </row>
    <row r="221" spans="1:1">
      <c r="A221" s="51" t="s">
        <v>1181</v>
      </c>
    </row>
    <row r="222" spans="1:1">
      <c r="A222" s="51" t="s">
        <v>1182</v>
      </c>
    </row>
    <row r="223" spans="1:1">
      <c r="A223" s="51" t="s">
        <v>1183</v>
      </c>
    </row>
    <row r="224" spans="1:1">
      <c r="A224" s="51" t="s">
        <v>1184</v>
      </c>
    </row>
    <row r="225" spans="1:1">
      <c r="A225" s="51" t="s">
        <v>1185</v>
      </c>
    </row>
    <row r="226" spans="1:1">
      <c r="A226" s="51" t="s">
        <v>1186</v>
      </c>
    </row>
    <row r="227" spans="1:1">
      <c r="A227" s="51" t="s">
        <v>1187</v>
      </c>
    </row>
    <row r="228" spans="1:1">
      <c r="A228" s="51" t="s">
        <v>1188</v>
      </c>
    </row>
    <row r="229" spans="1:1">
      <c r="A229" s="51" t="s">
        <v>1189</v>
      </c>
    </row>
    <row r="230" spans="1:1">
      <c r="A230" s="51" t="s">
        <v>1190</v>
      </c>
    </row>
    <row r="231" spans="1:1">
      <c r="A231" s="51" t="s">
        <v>1191</v>
      </c>
    </row>
    <row r="232" spans="1:1">
      <c r="A232" s="51" t="s">
        <v>1192</v>
      </c>
    </row>
    <row r="233" spans="1:1">
      <c r="A233" s="51" t="s">
        <v>1193</v>
      </c>
    </row>
    <row r="234" spans="1:1">
      <c r="A234" s="51" t="s">
        <v>1194</v>
      </c>
    </row>
    <row r="235" spans="1:1">
      <c r="A235" s="51" t="s">
        <v>1195</v>
      </c>
    </row>
    <row r="236" spans="1:1">
      <c r="A236" s="51" t="s">
        <v>1196</v>
      </c>
    </row>
    <row r="237" spans="1:1">
      <c r="A237" s="51" t="s">
        <v>1197</v>
      </c>
    </row>
    <row r="238" spans="1:1">
      <c r="A238" s="51" t="s">
        <v>1198</v>
      </c>
    </row>
    <row r="239" spans="1:1">
      <c r="A239" s="51" t="s">
        <v>1199</v>
      </c>
    </row>
    <row r="240" spans="1:1">
      <c r="A240" s="51" t="s">
        <v>1200</v>
      </c>
    </row>
    <row r="241" spans="1:1">
      <c r="A241" s="51" t="s">
        <v>1201</v>
      </c>
    </row>
    <row r="242" spans="1:1">
      <c r="A242" s="51" t="s">
        <v>1202</v>
      </c>
    </row>
    <row r="243" spans="1:1">
      <c r="A243" s="51" t="s">
        <v>1203</v>
      </c>
    </row>
    <row r="244" spans="1:1">
      <c r="A244" s="51" t="s">
        <v>1204</v>
      </c>
    </row>
    <row r="245" spans="1:1">
      <c r="A245" s="51" t="s">
        <v>1205</v>
      </c>
    </row>
    <row r="246" spans="1:1">
      <c r="A246" s="51" t="s">
        <v>1206</v>
      </c>
    </row>
    <row r="247" spans="1:1">
      <c r="A247" s="51" t="s">
        <v>1207</v>
      </c>
    </row>
    <row r="248" spans="1:1">
      <c r="A248" s="51" t="s">
        <v>1208</v>
      </c>
    </row>
    <row r="249" spans="1:1">
      <c r="A249" s="51" t="s">
        <v>1209</v>
      </c>
    </row>
    <row r="250" spans="1:1">
      <c r="A250" s="51" t="s">
        <v>1210</v>
      </c>
    </row>
    <row r="251" spans="1:1">
      <c r="A251" s="51" t="s">
        <v>1211</v>
      </c>
    </row>
    <row r="252" spans="1:1">
      <c r="A252" s="51" t="s">
        <v>1212</v>
      </c>
    </row>
    <row r="253" spans="1:1">
      <c r="A253" s="51" t="s">
        <v>1213</v>
      </c>
    </row>
    <row r="254" spans="1:1">
      <c r="A254" s="51" t="s">
        <v>1214</v>
      </c>
    </row>
    <row r="255" spans="1:1">
      <c r="A255" s="51" t="s">
        <v>1215</v>
      </c>
    </row>
    <row r="256" spans="1:1">
      <c r="A256" s="51" t="s">
        <v>1216</v>
      </c>
    </row>
    <row r="257" spans="1:1">
      <c r="A257" s="51" t="s">
        <v>1217</v>
      </c>
    </row>
    <row r="258" spans="1:1">
      <c r="A258" s="51" t="s">
        <v>1218</v>
      </c>
    </row>
    <row r="259" spans="1:1">
      <c r="A259" s="51" t="s">
        <v>1219</v>
      </c>
    </row>
    <row r="260" spans="1:1">
      <c r="A260" s="51" t="s">
        <v>1220</v>
      </c>
    </row>
    <row r="261" spans="1:1">
      <c r="A261" s="51" t="s">
        <v>1221</v>
      </c>
    </row>
    <row r="262" spans="1:1">
      <c r="A262" s="51" t="s">
        <v>1222</v>
      </c>
    </row>
    <row r="263" spans="1:1">
      <c r="A263" s="51" t="s">
        <v>1223</v>
      </c>
    </row>
    <row r="264" spans="1:1">
      <c r="A264" s="51" t="s">
        <v>1224</v>
      </c>
    </row>
    <row r="265" spans="1:1">
      <c r="A265" s="51" t="s">
        <v>1225</v>
      </c>
    </row>
    <row r="266" spans="1:1">
      <c r="A266" s="51" t="s">
        <v>1226</v>
      </c>
    </row>
    <row r="267" spans="1:1">
      <c r="A267" s="51" t="s">
        <v>1227</v>
      </c>
    </row>
    <row r="268" spans="1:1">
      <c r="A268" s="51" t="s">
        <v>1228</v>
      </c>
    </row>
    <row r="269" spans="1:1">
      <c r="A269" s="51" t="s">
        <v>1229</v>
      </c>
    </row>
    <row r="270" spans="1:1">
      <c r="A270" s="51" t="s">
        <v>1230</v>
      </c>
    </row>
    <row r="271" spans="1:1">
      <c r="A271" s="51" t="s">
        <v>1231</v>
      </c>
    </row>
    <row r="272" spans="1:1">
      <c r="A272" s="51" t="s">
        <v>1232</v>
      </c>
    </row>
    <row r="273" spans="1:1">
      <c r="A273" s="51" t="s">
        <v>1233</v>
      </c>
    </row>
    <row r="274" spans="1:1">
      <c r="A274" s="51" t="s">
        <v>1234</v>
      </c>
    </row>
    <row r="275" spans="1:1">
      <c r="A275" s="51" t="s">
        <v>1235</v>
      </c>
    </row>
    <row r="276" spans="1:1">
      <c r="A276" s="51" t="s">
        <v>1236</v>
      </c>
    </row>
    <row r="277" spans="1:1">
      <c r="A277" s="51" t="s">
        <v>1237</v>
      </c>
    </row>
    <row r="278" spans="1:1">
      <c r="A278" s="51" t="s">
        <v>1238</v>
      </c>
    </row>
    <row r="279" spans="1:1">
      <c r="A279" s="51" t="s">
        <v>1239</v>
      </c>
    </row>
    <row r="280" spans="1:1">
      <c r="A280" s="51" t="s">
        <v>1240</v>
      </c>
    </row>
    <row r="281" spans="1:1">
      <c r="A281" s="51" t="s">
        <v>1241</v>
      </c>
    </row>
    <row r="282" spans="1:1">
      <c r="A282" s="51" t="s">
        <v>1242</v>
      </c>
    </row>
    <row r="283" spans="1:1">
      <c r="A283" s="51" t="s">
        <v>1243</v>
      </c>
    </row>
    <row r="284" spans="1:1">
      <c r="A284" s="51" t="s">
        <v>1244</v>
      </c>
    </row>
    <row r="285" spans="1:1">
      <c r="A285" s="51" t="s">
        <v>1245</v>
      </c>
    </row>
    <row r="286" spans="1:1">
      <c r="A286" s="51" t="s">
        <v>1246</v>
      </c>
    </row>
    <row r="287" spans="1:1">
      <c r="A287" s="51" t="s">
        <v>1247</v>
      </c>
    </row>
    <row r="288" spans="1:1">
      <c r="A288" s="51" t="s">
        <v>1248</v>
      </c>
    </row>
    <row r="289" spans="1:1">
      <c r="A289" s="51" t="s">
        <v>1249</v>
      </c>
    </row>
    <row r="290" spans="1:1">
      <c r="A290" s="51" t="s">
        <v>1250</v>
      </c>
    </row>
    <row r="291" spans="1:1">
      <c r="A291" s="51" t="s">
        <v>1251</v>
      </c>
    </row>
    <row r="292" spans="1:1">
      <c r="A292" s="51" t="s">
        <v>1252</v>
      </c>
    </row>
    <row r="293" spans="1:1">
      <c r="A293" s="51" t="s">
        <v>1253</v>
      </c>
    </row>
    <row r="294" spans="1:1">
      <c r="A294" s="51" t="s">
        <v>1254</v>
      </c>
    </row>
    <row r="295" spans="1:1">
      <c r="A295" s="51" t="s">
        <v>1255</v>
      </c>
    </row>
    <row r="296" spans="1:1">
      <c r="A296" s="51" t="s">
        <v>1256</v>
      </c>
    </row>
    <row r="297" spans="1:1">
      <c r="A297" s="51" t="s">
        <v>1257</v>
      </c>
    </row>
    <row r="298" spans="1:1">
      <c r="A298" s="51" t="s">
        <v>1258</v>
      </c>
    </row>
    <row r="299" spans="1:1">
      <c r="A299" s="51" t="s">
        <v>1259</v>
      </c>
    </row>
    <row r="300" spans="1:1">
      <c r="A300" s="51" t="s">
        <v>1260</v>
      </c>
    </row>
    <row r="301" spans="1:1">
      <c r="A301" s="51" t="s">
        <v>1261</v>
      </c>
    </row>
    <row r="302" spans="1:1">
      <c r="A302" s="51" t="s">
        <v>1262</v>
      </c>
    </row>
    <row r="303" spans="1:1">
      <c r="A303" s="51" t="s">
        <v>1263</v>
      </c>
    </row>
    <row r="304" spans="1:1">
      <c r="A304" s="51" t="s">
        <v>1264</v>
      </c>
    </row>
    <row r="305" spans="1:1">
      <c r="A305" s="51" t="s">
        <v>1265</v>
      </c>
    </row>
    <row r="306" spans="1:1">
      <c r="A306" s="51" t="s">
        <v>1266</v>
      </c>
    </row>
    <row r="307" spans="1:1">
      <c r="A307" s="51" t="s">
        <v>1267</v>
      </c>
    </row>
    <row r="308" spans="1:1">
      <c r="A308" s="51" t="s">
        <v>1268</v>
      </c>
    </row>
    <row r="309" spans="1:1">
      <c r="A309" s="51" t="s">
        <v>1269</v>
      </c>
    </row>
    <row r="310" spans="1:1">
      <c r="A310" s="51" t="s">
        <v>1270</v>
      </c>
    </row>
    <row r="311" spans="1:1">
      <c r="A311" s="51" t="s">
        <v>1271</v>
      </c>
    </row>
    <row r="312" spans="1:1">
      <c r="A312" s="51" t="s">
        <v>1272</v>
      </c>
    </row>
    <row r="313" spans="1:1">
      <c r="A313" s="51" t="s">
        <v>1273</v>
      </c>
    </row>
    <row r="314" spans="1:1">
      <c r="A314" s="51" t="s">
        <v>1274</v>
      </c>
    </row>
    <row r="315" spans="1:1">
      <c r="A315" s="51" t="s">
        <v>1275</v>
      </c>
    </row>
    <row r="316" spans="1:1">
      <c r="A316" s="51" t="s">
        <v>1276</v>
      </c>
    </row>
    <row r="317" spans="1:1">
      <c r="A317" s="51" t="s">
        <v>1277</v>
      </c>
    </row>
    <row r="318" spans="1:1">
      <c r="A318" s="51" t="s">
        <v>1278</v>
      </c>
    </row>
    <row r="319" spans="1:1">
      <c r="A319" s="51" t="s">
        <v>1279</v>
      </c>
    </row>
    <row r="320" spans="1:1">
      <c r="A320" s="51" t="s">
        <v>1280</v>
      </c>
    </row>
    <row r="321" spans="1:1">
      <c r="A321" s="51" t="s">
        <v>1281</v>
      </c>
    </row>
    <row r="322" spans="1:1">
      <c r="A322" s="51" t="s">
        <v>1282</v>
      </c>
    </row>
    <row r="323" spans="1:1">
      <c r="A323" s="51" t="s">
        <v>1283</v>
      </c>
    </row>
    <row r="324" spans="1:1">
      <c r="A324" s="51" t="s">
        <v>1284</v>
      </c>
    </row>
    <row r="325" spans="1:1">
      <c r="A325" s="51" t="s">
        <v>1285</v>
      </c>
    </row>
    <row r="326" spans="1:1">
      <c r="A326" s="51" t="s">
        <v>1286</v>
      </c>
    </row>
    <row r="327" spans="1:1">
      <c r="A327" s="51" t="s">
        <v>1287</v>
      </c>
    </row>
    <row r="328" spans="1:1">
      <c r="A328" s="51" t="s">
        <v>1288</v>
      </c>
    </row>
    <row r="329" spans="1:1">
      <c r="A329" s="51" t="s">
        <v>1289</v>
      </c>
    </row>
    <row r="330" spans="1:1">
      <c r="A330" s="51" t="s">
        <v>1290</v>
      </c>
    </row>
    <row r="331" spans="1:1">
      <c r="A331" s="51" t="s">
        <v>1291</v>
      </c>
    </row>
    <row r="332" spans="1:1">
      <c r="A332" s="51" t="s">
        <v>1292</v>
      </c>
    </row>
    <row r="333" spans="1:1">
      <c r="A333" s="51" t="s">
        <v>1293</v>
      </c>
    </row>
    <row r="334" spans="1:1">
      <c r="A334" s="51" t="s">
        <v>1294</v>
      </c>
    </row>
    <row r="335" spans="1:1">
      <c r="A335" s="51" t="s">
        <v>1295</v>
      </c>
    </row>
    <row r="336" spans="1:1">
      <c r="A336" s="51" t="s">
        <v>1296</v>
      </c>
    </row>
    <row r="337" spans="1:1">
      <c r="A337" s="51" t="s">
        <v>1297</v>
      </c>
    </row>
    <row r="338" spans="1:1">
      <c r="A338" s="51" t="s">
        <v>1298</v>
      </c>
    </row>
    <row r="339" spans="1:1">
      <c r="A339" s="51" t="s">
        <v>1299</v>
      </c>
    </row>
    <row r="340" spans="1:1">
      <c r="A340" s="51" t="s">
        <v>1300</v>
      </c>
    </row>
    <row r="341" spans="1:1">
      <c r="A341" s="51" t="s">
        <v>1301</v>
      </c>
    </row>
    <row r="342" spans="1:1">
      <c r="A342" s="51" t="s">
        <v>1302</v>
      </c>
    </row>
    <row r="343" spans="1:1">
      <c r="A343" s="51" t="s">
        <v>1303</v>
      </c>
    </row>
    <row r="344" spans="1:1">
      <c r="A344" s="51" t="s">
        <v>1304</v>
      </c>
    </row>
    <row r="345" spans="1:1">
      <c r="A345" s="51" t="s">
        <v>1305</v>
      </c>
    </row>
    <row r="346" spans="1:1">
      <c r="A346" s="51" t="s">
        <v>1306</v>
      </c>
    </row>
    <row r="347" spans="1:1">
      <c r="A347" s="51" t="s">
        <v>1307</v>
      </c>
    </row>
    <row r="348" spans="1:1">
      <c r="A348" s="51" t="s">
        <v>1308</v>
      </c>
    </row>
    <row r="349" spans="1:1">
      <c r="A349" s="51" t="s">
        <v>1309</v>
      </c>
    </row>
    <row r="350" spans="1:1">
      <c r="A350" s="51" t="s">
        <v>1310</v>
      </c>
    </row>
    <row r="351" spans="1:1">
      <c r="A351" s="51" t="s">
        <v>1311</v>
      </c>
    </row>
    <row r="352" spans="1:1">
      <c r="A352" s="51" t="s">
        <v>1312</v>
      </c>
    </row>
    <row r="353" spans="1:1">
      <c r="A353" s="51" t="s">
        <v>1313</v>
      </c>
    </row>
    <row r="354" spans="1:1">
      <c r="A354" s="51" t="s">
        <v>1314</v>
      </c>
    </row>
    <row r="355" spans="1:1">
      <c r="A355" s="51" t="s">
        <v>1315</v>
      </c>
    </row>
    <row r="356" spans="1:1">
      <c r="A356" s="51" t="s">
        <v>1316</v>
      </c>
    </row>
    <row r="357" spans="1:1">
      <c r="A357" s="51" t="s">
        <v>1317</v>
      </c>
    </row>
    <row r="358" spans="1:1">
      <c r="A358" s="51" t="s">
        <v>1318</v>
      </c>
    </row>
    <row r="359" spans="1:1">
      <c r="A359" s="51" t="s">
        <v>1319</v>
      </c>
    </row>
    <row r="360" spans="1:1">
      <c r="A360" s="51" t="s">
        <v>1320</v>
      </c>
    </row>
    <row r="361" spans="1:1">
      <c r="A361" s="51" t="s">
        <v>1321</v>
      </c>
    </row>
    <row r="362" spans="1:1">
      <c r="A362" s="51" t="s">
        <v>1322</v>
      </c>
    </row>
    <row r="363" spans="1:1">
      <c r="A363" s="51" t="s">
        <v>1323</v>
      </c>
    </row>
    <row r="364" spans="1:1">
      <c r="A364" s="51" t="s">
        <v>1324</v>
      </c>
    </row>
    <row r="365" spans="1:1">
      <c r="A365" s="51" t="s">
        <v>1325</v>
      </c>
    </row>
    <row r="366" spans="1:1">
      <c r="A366" s="51" t="s">
        <v>1326</v>
      </c>
    </row>
    <row r="367" spans="1:1">
      <c r="A367" s="51" t="s">
        <v>1327</v>
      </c>
    </row>
    <row r="368" spans="1:1">
      <c r="A368" s="51" t="s">
        <v>1328</v>
      </c>
    </row>
    <row r="369" spans="1:1">
      <c r="A369" s="51" t="s">
        <v>1329</v>
      </c>
    </row>
    <row r="370" spans="1:1">
      <c r="A370" s="51" t="s">
        <v>1330</v>
      </c>
    </row>
    <row r="371" spans="1:1">
      <c r="A371" s="51" t="s">
        <v>1331</v>
      </c>
    </row>
    <row r="372" spans="1:1">
      <c r="A372" s="51" t="s">
        <v>1332</v>
      </c>
    </row>
    <row r="373" spans="1:1">
      <c r="A373" s="51" t="s">
        <v>1333</v>
      </c>
    </row>
    <row r="374" spans="1:1">
      <c r="A374" s="51" t="s">
        <v>1334</v>
      </c>
    </row>
    <row r="375" spans="1:1">
      <c r="A375" s="51" t="s">
        <v>1335</v>
      </c>
    </row>
    <row r="376" spans="1:1">
      <c r="A376" s="51" t="s">
        <v>1336</v>
      </c>
    </row>
    <row r="377" spans="1:1">
      <c r="A377" s="51" t="s">
        <v>1337</v>
      </c>
    </row>
    <row r="378" spans="1:1">
      <c r="A378" s="51" t="s">
        <v>1338</v>
      </c>
    </row>
    <row r="379" spans="1:1">
      <c r="A379" s="51" t="s">
        <v>1339</v>
      </c>
    </row>
    <row r="380" spans="1:1">
      <c r="A380" s="51" t="s">
        <v>1340</v>
      </c>
    </row>
    <row r="381" spans="1:1">
      <c r="A381" s="51" t="s">
        <v>1341</v>
      </c>
    </row>
    <row r="382" spans="1:1">
      <c r="A382" s="51" t="s">
        <v>1342</v>
      </c>
    </row>
    <row r="383" spans="1:1">
      <c r="A383" s="51" t="s">
        <v>1343</v>
      </c>
    </row>
    <row r="384" spans="1:1">
      <c r="A384" s="51" t="s">
        <v>1344</v>
      </c>
    </row>
    <row r="385" spans="1:1">
      <c r="A385" s="51" t="s">
        <v>1345</v>
      </c>
    </row>
    <row r="386" spans="1:1">
      <c r="A386" s="51" t="s">
        <v>1346</v>
      </c>
    </row>
    <row r="387" spans="1:1">
      <c r="A387" s="51" t="s">
        <v>1347</v>
      </c>
    </row>
    <row r="388" spans="1:1">
      <c r="A388" s="51" t="s">
        <v>1348</v>
      </c>
    </row>
    <row r="389" spans="1:1">
      <c r="A389" s="51" t="s">
        <v>1349</v>
      </c>
    </row>
    <row r="390" spans="1:1">
      <c r="A390" s="51" t="s">
        <v>1350</v>
      </c>
    </row>
    <row r="391" spans="1:1">
      <c r="A391" s="51" t="s">
        <v>1351</v>
      </c>
    </row>
    <row r="392" spans="1:1">
      <c r="A392" s="51" t="s">
        <v>1352</v>
      </c>
    </row>
    <row r="393" spans="1:1">
      <c r="A393" s="51" t="s">
        <v>1353</v>
      </c>
    </row>
    <row r="394" spans="1:1">
      <c r="A394" s="51" t="s">
        <v>1354</v>
      </c>
    </row>
    <row r="395" spans="1:1">
      <c r="A395" s="51" t="s">
        <v>1355</v>
      </c>
    </row>
    <row r="396" spans="1:1">
      <c r="A396" s="51" t="s">
        <v>1356</v>
      </c>
    </row>
    <row r="397" spans="1:1">
      <c r="A397" s="51" t="s">
        <v>1357</v>
      </c>
    </row>
    <row r="398" spans="1:1">
      <c r="A398" s="51" t="s">
        <v>1358</v>
      </c>
    </row>
    <row r="399" spans="1:1">
      <c r="A399" s="51" t="s">
        <v>1359</v>
      </c>
    </row>
    <row r="400" spans="1:1">
      <c r="A400" s="51" t="s">
        <v>1360</v>
      </c>
    </row>
    <row r="401" spans="1:1">
      <c r="A401" s="51" t="s">
        <v>1361</v>
      </c>
    </row>
    <row r="402" spans="1:1">
      <c r="A402" s="51" t="s">
        <v>1362</v>
      </c>
    </row>
    <row r="403" spans="1:1">
      <c r="A403" s="51" t="s">
        <v>1363</v>
      </c>
    </row>
    <row r="404" spans="1:1">
      <c r="A404" s="51" t="s">
        <v>1364</v>
      </c>
    </row>
    <row r="405" spans="1:1">
      <c r="A405" s="51" t="s">
        <v>1365</v>
      </c>
    </row>
    <row r="406" spans="1:1">
      <c r="A406" s="51" t="s">
        <v>1366</v>
      </c>
    </row>
    <row r="407" spans="1:1">
      <c r="A407" s="51" t="s">
        <v>1367</v>
      </c>
    </row>
    <row r="408" spans="1:1">
      <c r="A408" s="51" t="s">
        <v>1368</v>
      </c>
    </row>
    <row r="409" spans="1:1">
      <c r="A409" s="51" t="s">
        <v>1369</v>
      </c>
    </row>
    <row r="410" spans="1:1">
      <c r="A410" s="51" t="s">
        <v>1370</v>
      </c>
    </row>
    <row r="411" spans="1:1">
      <c r="A411" s="51" t="s">
        <v>1371</v>
      </c>
    </row>
    <row r="412" spans="1:1">
      <c r="A412" s="51" t="s">
        <v>1372</v>
      </c>
    </row>
    <row r="413" spans="1:1">
      <c r="A413" s="51" t="s">
        <v>1373</v>
      </c>
    </row>
    <row r="414" spans="1:1">
      <c r="A414" s="51" t="s">
        <v>1374</v>
      </c>
    </row>
    <row r="415" spans="1:1">
      <c r="A415" s="51" t="s">
        <v>1375</v>
      </c>
    </row>
    <row r="416" spans="1:1">
      <c r="A416" s="51" t="s">
        <v>1376</v>
      </c>
    </row>
    <row r="417" spans="1:1">
      <c r="A417" s="51" t="s">
        <v>1377</v>
      </c>
    </row>
    <row r="418" spans="1:1">
      <c r="A418" s="51" t="s">
        <v>1378</v>
      </c>
    </row>
    <row r="419" spans="1:1">
      <c r="A419" s="51" t="s">
        <v>1379</v>
      </c>
    </row>
    <row r="420" spans="1:1">
      <c r="A420" s="51" t="s">
        <v>1380</v>
      </c>
    </row>
    <row r="421" spans="1:1">
      <c r="A421" s="51" t="s">
        <v>1381</v>
      </c>
    </row>
    <row r="422" spans="1:1">
      <c r="A422" s="51" t="s">
        <v>1382</v>
      </c>
    </row>
    <row r="423" spans="1:1">
      <c r="A423" s="51" t="s">
        <v>1383</v>
      </c>
    </row>
    <row r="424" spans="1:1">
      <c r="A424" s="51" t="s">
        <v>1384</v>
      </c>
    </row>
    <row r="425" spans="1:1">
      <c r="A425" s="51" t="s">
        <v>1385</v>
      </c>
    </row>
    <row r="426" spans="1:1">
      <c r="A426" s="51" t="s">
        <v>1386</v>
      </c>
    </row>
    <row r="427" spans="1:1">
      <c r="A427" s="51" t="s">
        <v>1387</v>
      </c>
    </row>
    <row r="428" spans="1:1">
      <c r="A428" s="51" t="s">
        <v>1388</v>
      </c>
    </row>
    <row r="429" spans="1:1">
      <c r="A429" s="51" t="s">
        <v>1389</v>
      </c>
    </row>
    <row r="430" spans="1:1">
      <c r="A430" s="51" t="s">
        <v>1390</v>
      </c>
    </row>
    <row r="431" spans="1:1">
      <c r="A431" s="51" t="s">
        <v>1391</v>
      </c>
    </row>
    <row r="432" spans="1:1">
      <c r="A432" s="51" t="s">
        <v>1392</v>
      </c>
    </row>
    <row r="433" spans="1:1">
      <c r="A433" s="51" t="s">
        <v>1393</v>
      </c>
    </row>
    <row r="434" spans="1:1">
      <c r="A434" s="51" t="s">
        <v>1394</v>
      </c>
    </row>
    <row r="435" spans="1:1">
      <c r="A435" s="51" t="s">
        <v>1395</v>
      </c>
    </row>
    <row r="436" spans="1:1">
      <c r="A436" s="51" t="s">
        <v>1396</v>
      </c>
    </row>
    <row r="437" spans="1:1">
      <c r="A437" s="51" t="s">
        <v>1397</v>
      </c>
    </row>
    <row r="438" spans="1:1">
      <c r="A438" s="51" t="s">
        <v>1398</v>
      </c>
    </row>
    <row r="439" spans="1:1">
      <c r="A439" s="51" t="s">
        <v>1399</v>
      </c>
    </row>
    <row r="440" spans="1:1">
      <c r="A440" s="51" t="s">
        <v>1400</v>
      </c>
    </row>
    <row r="441" spans="1:1">
      <c r="A441" s="51" t="s">
        <v>1401</v>
      </c>
    </row>
    <row r="442" spans="1:1">
      <c r="A442" s="51" t="s">
        <v>1402</v>
      </c>
    </row>
    <row r="443" spans="1:1">
      <c r="A443" s="51" t="s">
        <v>1403</v>
      </c>
    </row>
    <row r="444" spans="1:1">
      <c r="A444" s="51" t="s">
        <v>1404</v>
      </c>
    </row>
    <row r="445" spans="1:1">
      <c r="A445" s="51" t="s">
        <v>1405</v>
      </c>
    </row>
    <row r="446" spans="1:1">
      <c r="A446" s="51" t="s">
        <v>1406</v>
      </c>
    </row>
    <row r="447" spans="1:1">
      <c r="A447" s="51" t="s">
        <v>1407</v>
      </c>
    </row>
    <row r="448" spans="1:1">
      <c r="A448" s="51" t="s">
        <v>1408</v>
      </c>
    </row>
    <row r="449" spans="1:1">
      <c r="A449" s="51" t="s">
        <v>1409</v>
      </c>
    </row>
    <row r="450" spans="1:1">
      <c r="A450" s="51" t="s">
        <v>1410</v>
      </c>
    </row>
    <row r="451" spans="1:1">
      <c r="A451" s="51" t="s">
        <v>1411</v>
      </c>
    </row>
    <row r="452" spans="1:1">
      <c r="A452" s="51" t="s">
        <v>1412</v>
      </c>
    </row>
    <row r="453" spans="1:1">
      <c r="A453" s="51" t="s">
        <v>1413</v>
      </c>
    </row>
    <row r="454" spans="1:1">
      <c r="A454" s="51" t="s">
        <v>1414</v>
      </c>
    </row>
    <row r="455" spans="1:1">
      <c r="A455" s="51" t="s">
        <v>1415</v>
      </c>
    </row>
    <row r="456" spans="1:1">
      <c r="A456" s="51" t="s">
        <v>1416</v>
      </c>
    </row>
    <row r="457" spans="1:1">
      <c r="A457" s="51" t="s">
        <v>1417</v>
      </c>
    </row>
    <row r="458" spans="1:1">
      <c r="A458" s="51" t="s">
        <v>1418</v>
      </c>
    </row>
    <row r="459" spans="1:1">
      <c r="A459" s="51" t="s">
        <v>1419</v>
      </c>
    </row>
    <row r="460" spans="1:1">
      <c r="A460" s="51" t="s">
        <v>1420</v>
      </c>
    </row>
    <row r="461" spans="1:1">
      <c r="A461" s="51" t="s">
        <v>1421</v>
      </c>
    </row>
    <row r="462" spans="1:1">
      <c r="A462" s="51" t="s">
        <v>1422</v>
      </c>
    </row>
    <row r="463" spans="1:1">
      <c r="A463" s="51" t="s">
        <v>1423</v>
      </c>
    </row>
    <row r="464" spans="1:1">
      <c r="A464" s="51" t="s">
        <v>1424</v>
      </c>
    </row>
    <row r="465" spans="1:1">
      <c r="A465" s="51" t="s">
        <v>1425</v>
      </c>
    </row>
    <row r="466" spans="1:1">
      <c r="A466" s="51" t="s">
        <v>1426</v>
      </c>
    </row>
    <row r="467" spans="1:1">
      <c r="A467" s="51" t="s">
        <v>1427</v>
      </c>
    </row>
    <row r="468" spans="1:1">
      <c r="A468" s="51" t="s">
        <v>1428</v>
      </c>
    </row>
    <row r="469" spans="1:1">
      <c r="A469" s="51" t="s">
        <v>1429</v>
      </c>
    </row>
    <row r="470" spans="1:1">
      <c r="A470" s="51" t="s">
        <v>1430</v>
      </c>
    </row>
    <row r="471" spans="1:1">
      <c r="A471" s="51" t="s">
        <v>1431</v>
      </c>
    </row>
    <row r="472" spans="1:1">
      <c r="A472" s="51" t="s">
        <v>1432</v>
      </c>
    </row>
    <row r="473" spans="1:1">
      <c r="A473" s="51" t="s">
        <v>1433</v>
      </c>
    </row>
    <row r="474" spans="1:1">
      <c r="A474" s="51" t="s">
        <v>1434</v>
      </c>
    </row>
    <row r="475" spans="1:1">
      <c r="A475" s="51" t="s">
        <v>1435</v>
      </c>
    </row>
    <row r="476" spans="1:1">
      <c r="A476" s="51" t="s">
        <v>1436</v>
      </c>
    </row>
    <row r="477" spans="1:1">
      <c r="A477" s="51" t="s">
        <v>1437</v>
      </c>
    </row>
    <row r="478" spans="1:1">
      <c r="A478" s="51" t="s">
        <v>1438</v>
      </c>
    </row>
    <row r="479" spans="1:1">
      <c r="A479" s="51" t="s">
        <v>1439</v>
      </c>
    </row>
    <row r="480" spans="1:1">
      <c r="A480" s="51" t="s">
        <v>1440</v>
      </c>
    </row>
    <row r="481" spans="1:1">
      <c r="A481" s="51" t="s">
        <v>1441</v>
      </c>
    </row>
    <row r="482" spans="1:1">
      <c r="A482" s="51" t="s">
        <v>1442</v>
      </c>
    </row>
    <row r="483" spans="1:1">
      <c r="A483" s="51" t="s">
        <v>1443</v>
      </c>
    </row>
    <row r="484" spans="1:1">
      <c r="A484" s="51" t="s">
        <v>1444</v>
      </c>
    </row>
    <row r="485" spans="1:1">
      <c r="A485" s="51" t="s">
        <v>1445</v>
      </c>
    </row>
    <row r="486" spans="1:1">
      <c r="A486" s="51" t="s">
        <v>1446</v>
      </c>
    </row>
    <row r="487" spans="1:1">
      <c r="A487" s="51" t="s">
        <v>1447</v>
      </c>
    </row>
    <row r="488" spans="1:1">
      <c r="A488" s="51" t="s">
        <v>1448</v>
      </c>
    </row>
    <row r="489" spans="1:1">
      <c r="A489" s="51" t="s">
        <v>1449</v>
      </c>
    </row>
    <row r="490" spans="1:1">
      <c r="A490" s="51" t="s">
        <v>1450</v>
      </c>
    </row>
    <row r="491" spans="1:1">
      <c r="A491" s="51" t="s">
        <v>1451</v>
      </c>
    </row>
    <row r="492" spans="1:1">
      <c r="A492" s="51" t="s">
        <v>1452</v>
      </c>
    </row>
    <row r="493" spans="1:1">
      <c r="A493" s="51" t="s">
        <v>1453</v>
      </c>
    </row>
    <row r="494" spans="1:1">
      <c r="A494" s="51" t="s">
        <v>1454</v>
      </c>
    </row>
    <row r="495" spans="1:1">
      <c r="A495" s="51" t="s">
        <v>1455</v>
      </c>
    </row>
    <row r="496" spans="1:1">
      <c r="A496" s="51" t="s">
        <v>1456</v>
      </c>
    </row>
    <row r="497" spans="1:1">
      <c r="A497" s="51" t="s">
        <v>1457</v>
      </c>
    </row>
    <row r="498" spans="1:1">
      <c r="A498" s="51" t="s">
        <v>1458</v>
      </c>
    </row>
    <row r="499" spans="1:1">
      <c r="A499" s="51" t="s">
        <v>1459</v>
      </c>
    </row>
    <row r="500" spans="1:1">
      <c r="A500" s="51" t="s">
        <v>1460</v>
      </c>
    </row>
    <row r="501" spans="1:1">
      <c r="A501" s="51" t="s">
        <v>1461</v>
      </c>
    </row>
    <row r="502" spans="1:1">
      <c r="A502" s="51" t="s">
        <v>1462</v>
      </c>
    </row>
    <row r="503" spans="1:1">
      <c r="A503" s="51" t="s">
        <v>1463</v>
      </c>
    </row>
    <row r="504" spans="1:1">
      <c r="A504" s="51" t="s">
        <v>1464</v>
      </c>
    </row>
    <row r="505" spans="1:1">
      <c r="A505" s="51" t="s">
        <v>1465</v>
      </c>
    </row>
    <row r="506" spans="1:1">
      <c r="A506" s="51" t="s">
        <v>1466</v>
      </c>
    </row>
    <row r="507" spans="1:1">
      <c r="A507" s="51" t="s">
        <v>1467</v>
      </c>
    </row>
    <row r="508" spans="1:1">
      <c r="A508" s="51" t="s">
        <v>1468</v>
      </c>
    </row>
    <row r="509" spans="1:1">
      <c r="A509" s="51" t="s">
        <v>1469</v>
      </c>
    </row>
    <row r="510" spans="1:1">
      <c r="A510" s="51" t="s">
        <v>1470</v>
      </c>
    </row>
    <row r="511" spans="1:1">
      <c r="A511" s="51" t="s">
        <v>1471</v>
      </c>
    </row>
    <row r="512" spans="1:1">
      <c r="A512" s="51" t="s">
        <v>1472</v>
      </c>
    </row>
    <row r="513" spans="1:1">
      <c r="A513" s="51" t="s">
        <v>1473</v>
      </c>
    </row>
    <row r="514" spans="1:1">
      <c r="A514" s="51" t="s">
        <v>1474</v>
      </c>
    </row>
    <row r="515" spans="1:1">
      <c r="A515" s="51" t="s">
        <v>1475</v>
      </c>
    </row>
    <row r="516" spans="1:1">
      <c r="A516" s="51" t="s">
        <v>1476</v>
      </c>
    </row>
    <row r="517" spans="1:1">
      <c r="A517" s="51" t="s">
        <v>1477</v>
      </c>
    </row>
    <row r="518" spans="1:1">
      <c r="A518" s="51" t="s">
        <v>1478</v>
      </c>
    </row>
    <row r="519" spans="1:1">
      <c r="A519" s="51" t="s">
        <v>1479</v>
      </c>
    </row>
    <row r="520" spans="1:1">
      <c r="A520" s="51" t="s">
        <v>1480</v>
      </c>
    </row>
    <row r="521" spans="1:1">
      <c r="A521" s="51" t="s">
        <v>1481</v>
      </c>
    </row>
    <row r="522" spans="1:1">
      <c r="A522" s="51" t="s">
        <v>1482</v>
      </c>
    </row>
    <row r="523" spans="1:1">
      <c r="A523" s="51" t="s">
        <v>1483</v>
      </c>
    </row>
    <row r="524" spans="1:1">
      <c r="A524" s="51" t="s">
        <v>1484</v>
      </c>
    </row>
    <row r="525" spans="1:1">
      <c r="A525" s="51" t="s">
        <v>1485</v>
      </c>
    </row>
    <row r="526" spans="1:1">
      <c r="A526" s="51" t="s">
        <v>1486</v>
      </c>
    </row>
    <row r="527" spans="1:1">
      <c r="A527" s="51" t="s">
        <v>1487</v>
      </c>
    </row>
    <row r="528" spans="1:1">
      <c r="A528" s="51" t="s">
        <v>1488</v>
      </c>
    </row>
    <row r="529" spans="1:1">
      <c r="A529" s="51" t="s">
        <v>1489</v>
      </c>
    </row>
    <row r="530" spans="1:1">
      <c r="A530" s="51" t="s">
        <v>1490</v>
      </c>
    </row>
    <row r="531" spans="1:1">
      <c r="A531" s="51" t="s">
        <v>1491</v>
      </c>
    </row>
    <row r="532" spans="1:1">
      <c r="A532" s="51" t="s">
        <v>1492</v>
      </c>
    </row>
    <row r="533" spans="1:1">
      <c r="A533" s="51" t="s">
        <v>1493</v>
      </c>
    </row>
    <row r="534" spans="1:1">
      <c r="A534" s="51" t="s">
        <v>1494</v>
      </c>
    </row>
    <row r="535" spans="1:1">
      <c r="A535" s="51" t="s">
        <v>1495</v>
      </c>
    </row>
    <row r="536" spans="1:1">
      <c r="A536" s="51" t="s">
        <v>1496</v>
      </c>
    </row>
    <row r="537" spans="1:1">
      <c r="A537" s="51" t="s">
        <v>1497</v>
      </c>
    </row>
    <row r="538" spans="1:1">
      <c r="A538" s="51" t="s">
        <v>1498</v>
      </c>
    </row>
    <row r="539" spans="1:1">
      <c r="A539" s="51" t="s">
        <v>1499</v>
      </c>
    </row>
    <row r="540" spans="1:1">
      <c r="A540" s="51" t="s">
        <v>1500</v>
      </c>
    </row>
    <row r="541" spans="1:1">
      <c r="A541" s="51" t="s">
        <v>1501</v>
      </c>
    </row>
    <row r="542" spans="1:1">
      <c r="A542" s="51" t="s">
        <v>1502</v>
      </c>
    </row>
    <row r="543" spans="1:1">
      <c r="A543" s="51" t="s">
        <v>1503</v>
      </c>
    </row>
    <row r="544" spans="1:1">
      <c r="A544" s="51" t="s">
        <v>1504</v>
      </c>
    </row>
    <row r="545" spans="1:1">
      <c r="A545" s="51" t="s">
        <v>1505</v>
      </c>
    </row>
    <row r="546" spans="1:1">
      <c r="A546" s="51" t="s">
        <v>1506</v>
      </c>
    </row>
    <row r="547" spans="1:1">
      <c r="A547" s="51" t="s">
        <v>1507</v>
      </c>
    </row>
    <row r="548" spans="1:1">
      <c r="A548" s="51" t="s">
        <v>1508</v>
      </c>
    </row>
    <row r="549" spans="1:1">
      <c r="A549" s="51" t="s">
        <v>1509</v>
      </c>
    </row>
    <row r="550" spans="1:1">
      <c r="A550" s="51" t="s">
        <v>1510</v>
      </c>
    </row>
    <row r="551" spans="1:1">
      <c r="A551" s="51" t="s">
        <v>1511</v>
      </c>
    </row>
    <row r="552" spans="1:1">
      <c r="A552" s="51" t="s">
        <v>1512</v>
      </c>
    </row>
    <row r="553" spans="1:1">
      <c r="A553" s="51" t="s">
        <v>1513</v>
      </c>
    </row>
    <row r="554" spans="1:1">
      <c r="A554" s="51" t="s">
        <v>1514</v>
      </c>
    </row>
    <row r="555" spans="1:1">
      <c r="A555" s="51" t="s">
        <v>1515</v>
      </c>
    </row>
    <row r="556" spans="1:1">
      <c r="A556" s="51" t="s">
        <v>1516</v>
      </c>
    </row>
    <row r="557" spans="1:1">
      <c r="A557" s="51" t="s">
        <v>1517</v>
      </c>
    </row>
    <row r="558" spans="1:1">
      <c r="A558" s="51" t="s">
        <v>1518</v>
      </c>
    </row>
    <row r="559" spans="1:1">
      <c r="A559" s="51" t="s">
        <v>1519</v>
      </c>
    </row>
    <row r="560" spans="1:1">
      <c r="A560" s="51" t="s">
        <v>1520</v>
      </c>
    </row>
    <row r="561" spans="1:1">
      <c r="A561" s="51" t="s">
        <v>1521</v>
      </c>
    </row>
    <row r="562" spans="1:1">
      <c r="A562" s="51" t="s">
        <v>1522</v>
      </c>
    </row>
    <row r="563" spans="1:1">
      <c r="A563" s="51" t="s">
        <v>1523</v>
      </c>
    </row>
    <row r="564" spans="1:1">
      <c r="A564" s="51" t="s">
        <v>1524</v>
      </c>
    </row>
    <row r="565" spans="1:1">
      <c r="A565" s="51" t="s">
        <v>1525</v>
      </c>
    </row>
    <row r="566" spans="1:1">
      <c r="A566" s="51" t="s">
        <v>1526</v>
      </c>
    </row>
    <row r="567" spans="1:1">
      <c r="A567" s="51" t="s">
        <v>1527</v>
      </c>
    </row>
    <row r="568" spans="1:1">
      <c r="A568" s="51" t="s">
        <v>1528</v>
      </c>
    </row>
    <row r="569" spans="1:1">
      <c r="A569" s="51" t="s">
        <v>1529</v>
      </c>
    </row>
    <row r="570" spans="1:1">
      <c r="A570" s="51" t="s">
        <v>1530</v>
      </c>
    </row>
    <row r="571" spans="1:1">
      <c r="A571" s="51" t="s">
        <v>1531</v>
      </c>
    </row>
    <row r="572" spans="1:1">
      <c r="A572" s="51" t="s">
        <v>1532</v>
      </c>
    </row>
    <row r="573" spans="1:1">
      <c r="A573" s="51" t="s">
        <v>1533</v>
      </c>
    </row>
    <row r="574" spans="1:1">
      <c r="A574" s="51" t="s">
        <v>1534</v>
      </c>
    </row>
    <row r="575" spans="1:1">
      <c r="A575" s="51" t="s">
        <v>1535</v>
      </c>
    </row>
    <row r="576" spans="1:1">
      <c r="A576" s="51" t="s">
        <v>1536</v>
      </c>
    </row>
    <row r="577" spans="1:1">
      <c r="A577" s="51" t="s">
        <v>1537</v>
      </c>
    </row>
    <row r="578" spans="1:1">
      <c r="A578" s="51" t="s">
        <v>1538</v>
      </c>
    </row>
    <row r="579" spans="1:1">
      <c r="A579" s="51" t="s">
        <v>1539</v>
      </c>
    </row>
    <row r="580" spans="1:1">
      <c r="A580" s="51" t="s">
        <v>1540</v>
      </c>
    </row>
    <row r="581" spans="1:1">
      <c r="A581" s="51" t="s">
        <v>1541</v>
      </c>
    </row>
    <row r="582" spans="1:1">
      <c r="A582" s="51" t="s">
        <v>1542</v>
      </c>
    </row>
    <row r="583" spans="1:1">
      <c r="A583" s="51" t="s">
        <v>1543</v>
      </c>
    </row>
    <row r="584" spans="1:1">
      <c r="A584" s="51" t="s">
        <v>1544</v>
      </c>
    </row>
    <row r="585" spans="1:1">
      <c r="A585" s="51" t="s">
        <v>1545</v>
      </c>
    </row>
    <row r="586" spans="1:1">
      <c r="A586" s="51" t="s">
        <v>1546</v>
      </c>
    </row>
    <row r="587" spans="1:1">
      <c r="A587" s="51" t="s">
        <v>1547</v>
      </c>
    </row>
    <row r="588" spans="1:1">
      <c r="A588" s="51" t="s">
        <v>1548</v>
      </c>
    </row>
    <row r="589" spans="1:1">
      <c r="A589" s="51" t="s">
        <v>1549</v>
      </c>
    </row>
    <row r="590" spans="1:1">
      <c r="A590" s="51" t="s">
        <v>1550</v>
      </c>
    </row>
    <row r="591" spans="1:1">
      <c r="A591" s="51" t="s">
        <v>1551</v>
      </c>
    </row>
    <row r="592" spans="1:1">
      <c r="A592" s="51" t="s">
        <v>1552</v>
      </c>
    </row>
    <row r="593" spans="1:1">
      <c r="A593" s="51" t="s">
        <v>1553</v>
      </c>
    </row>
    <row r="594" spans="1:1">
      <c r="A594" s="51" t="s">
        <v>1554</v>
      </c>
    </row>
    <row r="595" spans="1:1">
      <c r="A595" s="51" t="s">
        <v>1555</v>
      </c>
    </row>
    <row r="596" spans="1:1">
      <c r="A596" s="51" t="s">
        <v>1556</v>
      </c>
    </row>
    <row r="597" spans="1:1">
      <c r="A597" s="51" t="s">
        <v>1557</v>
      </c>
    </row>
    <row r="598" spans="1:1">
      <c r="A598" s="51" t="s">
        <v>1558</v>
      </c>
    </row>
    <row r="599" spans="1:1">
      <c r="A599" s="51" t="s">
        <v>1559</v>
      </c>
    </row>
    <row r="600" spans="1:1">
      <c r="A600" s="51" t="s">
        <v>1560</v>
      </c>
    </row>
    <row r="601" spans="1:1">
      <c r="A601" s="51" t="s">
        <v>1561</v>
      </c>
    </row>
    <row r="602" spans="1:1">
      <c r="A602" s="51" t="s">
        <v>1562</v>
      </c>
    </row>
    <row r="603" spans="1:1">
      <c r="A603" s="51" t="s">
        <v>1563</v>
      </c>
    </row>
    <row r="604" spans="1:1">
      <c r="A604" s="51" t="s">
        <v>1564</v>
      </c>
    </row>
    <row r="605" spans="1:1">
      <c r="A605" s="51" t="s">
        <v>1565</v>
      </c>
    </row>
    <row r="606" spans="1:1">
      <c r="A606" s="51" t="s">
        <v>1566</v>
      </c>
    </row>
    <row r="607" spans="1:1">
      <c r="A607" s="51" t="s">
        <v>1567</v>
      </c>
    </row>
    <row r="608" spans="1:1">
      <c r="A608" s="51" t="s">
        <v>1568</v>
      </c>
    </row>
    <row r="609" spans="1:1">
      <c r="A609" s="51" t="s">
        <v>1569</v>
      </c>
    </row>
    <row r="610" spans="1:1">
      <c r="A610" s="51" t="s">
        <v>1570</v>
      </c>
    </row>
    <row r="611" spans="1:1">
      <c r="A611" s="51" t="s">
        <v>1571</v>
      </c>
    </row>
    <row r="612" spans="1:1">
      <c r="A612" s="51" t="s">
        <v>1572</v>
      </c>
    </row>
    <row r="613" spans="1:1">
      <c r="A613" s="51" t="s">
        <v>1573</v>
      </c>
    </row>
    <row r="614" spans="1:1">
      <c r="A614" s="51" t="s">
        <v>1574</v>
      </c>
    </row>
    <row r="615" spans="1:1">
      <c r="A615" s="51" t="s">
        <v>1575</v>
      </c>
    </row>
    <row r="616" spans="1:1">
      <c r="A616" s="51" t="s">
        <v>1576</v>
      </c>
    </row>
    <row r="617" spans="1:1">
      <c r="A617" s="51" t="s">
        <v>1577</v>
      </c>
    </row>
    <row r="618" spans="1:1">
      <c r="A618" s="51" t="s">
        <v>1578</v>
      </c>
    </row>
    <row r="619" spans="1:1">
      <c r="A619" s="51" t="s">
        <v>1579</v>
      </c>
    </row>
    <row r="620" spans="1:1">
      <c r="A620" s="51" t="s">
        <v>1580</v>
      </c>
    </row>
    <row r="621" spans="1:1">
      <c r="A621" s="51" t="s">
        <v>1581</v>
      </c>
    </row>
    <row r="622" spans="1:1">
      <c r="A622" s="51" t="s">
        <v>1582</v>
      </c>
    </row>
    <row r="623" spans="1:1">
      <c r="A623" s="51" t="s">
        <v>1583</v>
      </c>
    </row>
    <row r="624" spans="1:1">
      <c r="A624" s="51" t="s">
        <v>1584</v>
      </c>
    </row>
    <row r="625" spans="1:1">
      <c r="A625" s="51" t="s">
        <v>1585</v>
      </c>
    </row>
    <row r="626" spans="1:1">
      <c r="A626" s="51" t="s">
        <v>1586</v>
      </c>
    </row>
    <row r="627" spans="1:1">
      <c r="A627" s="51" t="s">
        <v>1587</v>
      </c>
    </row>
    <row r="628" spans="1:1">
      <c r="A628" s="51" t="s">
        <v>1588</v>
      </c>
    </row>
    <row r="629" spans="1:1">
      <c r="A629" s="51" t="s">
        <v>1589</v>
      </c>
    </row>
    <row r="630" spans="1:1">
      <c r="A630" s="51" t="s">
        <v>1590</v>
      </c>
    </row>
    <row r="631" spans="1:1">
      <c r="A631" s="51" t="s">
        <v>1591</v>
      </c>
    </row>
    <row r="632" spans="1:1">
      <c r="A632" s="51" t="s">
        <v>1592</v>
      </c>
    </row>
    <row r="633" spans="1:1">
      <c r="A633" s="51" t="s">
        <v>1593</v>
      </c>
    </row>
    <row r="634" spans="1:1">
      <c r="A634" s="51" t="s">
        <v>1594</v>
      </c>
    </row>
    <row r="635" spans="1:1">
      <c r="A635" s="51" t="s">
        <v>1595</v>
      </c>
    </row>
    <row r="636" spans="1:1">
      <c r="A636" s="51" t="s">
        <v>1596</v>
      </c>
    </row>
    <row r="637" spans="1:1">
      <c r="A637" s="51" t="s">
        <v>1597</v>
      </c>
    </row>
    <row r="638" spans="1:1">
      <c r="A638" s="51" t="s">
        <v>1598</v>
      </c>
    </row>
    <row r="639" spans="1:1">
      <c r="A639" s="51" t="s">
        <v>1599</v>
      </c>
    </row>
    <row r="640" spans="1:1">
      <c r="A640" s="51" t="s">
        <v>1600</v>
      </c>
    </row>
    <row r="641" spans="1:1">
      <c r="A641" s="51" t="s">
        <v>1601</v>
      </c>
    </row>
    <row r="642" spans="1:1">
      <c r="A642" s="51" t="s">
        <v>1602</v>
      </c>
    </row>
    <row r="643" spans="1:1">
      <c r="A643" s="51" t="s">
        <v>1603</v>
      </c>
    </row>
    <row r="644" spans="1:1">
      <c r="A644" s="51" t="s">
        <v>1604</v>
      </c>
    </row>
    <row r="645" spans="1:1">
      <c r="A645" s="51" t="s">
        <v>1605</v>
      </c>
    </row>
    <row r="646" spans="1:1">
      <c r="A646" s="51" t="s">
        <v>1606</v>
      </c>
    </row>
    <row r="647" spans="1:1">
      <c r="A647" s="51" t="s">
        <v>1607</v>
      </c>
    </row>
    <row r="648" spans="1:1">
      <c r="A648" s="51" t="s">
        <v>1608</v>
      </c>
    </row>
    <row r="649" spans="1:1">
      <c r="A649" s="51" t="s">
        <v>1609</v>
      </c>
    </row>
    <row r="650" spans="1:1">
      <c r="A650" s="51" t="s">
        <v>1610</v>
      </c>
    </row>
    <row r="651" spans="1:1">
      <c r="A651" s="51" t="s">
        <v>1611</v>
      </c>
    </row>
    <row r="652" spans="1:1">
      <c r="A652" s="51" t="s">
        <v>1612</v>
      </c>
    </row>
    <row r="653" spans="1:1">
      <c r="A653" s="51" t="s">
        <v>1613</v>
      </c>
    </row>
    <row r="654" spans="1:1">
      <c r="A654" s="51" t="s">
        <v>1614</v>
      </c>
    </row>
    <row r="655" spans="1:1">
      <c r="A655" s="51" t="s">
        <v>1615</v>
      </c>
    </row>
    <row r="656" spans="1:1">
      <c r="A656" s="51" t="s">
        <v>1616</v>
      </c>
    </row>
    <row r="657" spans="1:1">
      <c r="A657" s="51" t="s">
        <v>1617</v>
      </c>
    </row>
    <row r="658" spans="1:1">
      <c r="A658" s="51" t="s">
        <v>1618</v>
      </c>
    </row>
    <row r="659" spans="1:1">
      <c r="A659" s="51" t="s">
        <v>1619</v>
      </c>
    </row>
    <row r="660" spans="1:1">
      <c r="A660" s="51" t="s">
        <v>1620</v>
      </c>
    </row>
    <row r="661" spans="1:1">
      <c r="A661" s="51" t="s">
        <v>1621</v>
      </c>
    </row>
    <row r="662" spans="1:1">
      <c r="A662" s="51" t="s">
        <v>1622</v>
      </c>
    </row>
    <row r="663" spans="1:1">
      <c r="A663" s="51" t="s">
        <v>1623</v>
      </c>
    </row>
    <row r="664" spans="1:1">
      <c r="A664" s="51" t="s">
        <v>1624</v>
      </c>
    </row>
    <row r="665" spans="1:1">
      <c r="A665" s="51" t="s">
        <v>1625</v>
      </c>
    </row>
    <row r="666" spans="1:1">
      <c r="A666" s="51" t="s">
        <v>1626</v>
      </c>
    </row>
    <row r="667" spans="1:1">
      <c r="A667" s="51" t="s">
        <v>1627</v>
      </c>
    </row>
    <row r="668" spans="1:1">
      <c r="A668" s="51" t="s">
        <v>1628</v>
      </c>
    </row>
    <row r="669" spans="1:1">
      <c r="A669" s="51" t="s">
        <v>1629</v>
      </c>
    </row>
    <row r="670" spans="1:1">
      <c r="A670" s="51" t="s">
        <v>1630</v>
      </c>
    </row>
    <row r="671" spans="1:1">
      <c r="A671" s="51" t="s">
        <v>1631</v>
      </c>
    </row>
    <row r="672" spans="1:1">
      <c r="A672" s="51" t="s">
        <v>1632</v>
      </c>
    </row>
    <row r="673" spans="1:1">
      <c r="A673" s="51" t="s">
        <v>1633</v>
      </c>
    </row>
    <row r="674" spans="1:1">
      <c r="A674" s="51" t="s">
        <v>1634</v>
      </c>
    </row>
    <row r="675" spans="1:1">
      <c r="A675" s="51" t="s">
        <v>1635</v>
      </c>
    </row>
    <row r="676" spans="1:1">
      <c r="A676" s="51" t="s">
        <v>1636</v>
      </c>
    </row>
    <row r="677" spans="1:1">
      <c r="A677" s="51" t="s">
        <v>1637</v>
      </c>
    </row>
    <row r="678" spans="1:1">
      <c r="A678" s="51" t="s">
        <v>1638</v>
      </c>
    </row>
    <row r="679" spans="1:1">
      <c r="A679" s="51" t="s">
        <v>1639</v>
      </c>
    </row>
    <row r="680" spans="1:1">
      <c r="A680" s="51" t="s">
        <v>1640</v>
      </c>
    </row>
    <row r="681" spans="1:1">
      <c r="A681" s="51" t="s">
        <v>1641</v>
      </c>
    </row>
    <row r="682" spans="1:1">
      <c r="A682" s="51" t="s">
        <v>1642</v>
      </c>
    </row>
    <row r="683" spans="1:1">
      <c r="A683" s="51" t="s">
        <v>1643</v>
      </c>
    </row>
    <row r="684" spans="1:1">
      <c r="A684" s="51" t="s">
        <v>1644</v>
      </c>
    </row>
    <row r="685" spans="1:1">
      <c r="A685" s="51" t="s">
        <v>1645</v>
      </c>
    </row>
    <row r="686" spans="1:1">
      <c r="A686" s="51" t="s">
        <v>1646</v>
      </c>
    </row>
    <row r="687" spans="1:1">
      <c r="A687" s="51" t="s">
        <v>1647</v>
      </c>
    </row>
    <row r="688" spans="1:1">
      <c r="A688" s="51" t="s">
        <v>1648</v>
      </c>
    </row>
    <row r="689" spans="1:1">
      <c r="A689" s="51" t="s">
        <v>1649</v>
      </c>
    </row>
    <row r="690" spans="1:1">
      <c r="A690" s="51" t="s">
        <v>1650</v>
      </c>
    </row>
    <row r="691" spans="1:1">
      <c r="A691" s="51" t="s">
        <v>1651</v>
      </c>
    </row>
    <row r="692" spans="1:1">
      <c r="A692" s="51" t="s">
        <v>1652</v>
      </c>
    </row>
    <row r="693" spans="1:1">
      <c r="A693" s="51" t="s">
        <v>1653</v>
      </c>
    </row>
    <row r="694" spans="1:1">
      <c r="A694" s="51" t="s">
        <v>1654</v>
      </c>
    </row>
    <row r="695" spans="1:1">
      <c r="A695" s="51" t="s">
        <v>1655</v>
      </c>
    </row>
    <row r="696" spans="1:1">
      <c r="A696" s="51" t="s">
        <v>1656</v>
      </c>
    </row>
    <row r="697" spans="1:1">
      <c r="A697" s="51" t="s">
        <v>1657</v>
      </c>
    </row>
    <row r="698" spans="1:1">
      <c r="A698" s="51" t="s">
        <v>1658</v>
      </c>
    </row>
    <row r="699" spans="1:1">
      <c r="A699" s="51" t="s">
        <v>1659</v>
      </c>
    </row>
    <row r="700" spans="1:1">
      <c r="A700" s="51" t="s">
        <v>1660</v>
      </c>
    </row>
    <row r="701" spans="1:1">
      <c r="A701" s="51" t="s">
        <v>1661</v>
      </c>
    </row>
    <row r="702" spans="1:1">
      <c r="A702" s="51" t="s">
        <v>1662</v>
      </c>
    </row>
    <row r="703" spans="1:1">
      <c r="A703" s="51" t="s">
        <v>1663</v>
      </c>
    </row>
    <row r="704" spans="1:1">
      <c r="A704" s="51" t="s">
        <v>1664</v>
      </c>
    </row>
    <row r="705" spans="1:1">
      <c r="A705" s="51" t="s">
        <v>1665</v>
      </c>
    </row>
    <row r="706" spans="1:1">
      <c r="A706" s="51" t="s">
        <v>1666</v>
      </c>
    </row>
    <row r="707" spans="1:1">
      <c r="A707" s="51" t="s">
        <v>1667</v>
      </c>
    </row>
    <row r="708" spans="1:1">
      <c r="A708" s="51" t="s">
        <v>1668</v>
      </c>
    </row>
    <row r="709" spans="1:1">
      <c r="A709" s="51" t="s">
        <v>1669</v>
      </c>
    </row>
    <row r="710" spans="1:1">
      <c r="A710" s="51" t="s">
        <v>1670</v>
      </c>
    </row>
    <row r="711" spans="1:1">
      <c r="A711" s="51" t="s">
        <v>1671</v>
      </c>
    </row>
    <row r="712" spans="1:1">
      <c r="A712" s="51" t="s">
        <v>1672</v>
      </c>
    </row>
    <row r="713" spans="1:1">
      <c r="A713" s="51" t="s">
        <v>1673</v>
      </c>
    </row>
    <row r="714" spans="1:1">
      <c r="A714" s="51" t="s">
        <v>1674</v>
      </c>
    </row>
    <row r="715" spans="1:1">
      <c r="A715" s="51" t="s">
        <v>1675</v>
      </c>
    </row>
    <row r="716" spans="1:1">
      <c r="A716" s="51" t="s">
        <v>1676</v>
      </c>
    </row>
    <row r="717" spans="1:1">
      <c r="A717" s="51" t="s">
        <v>1677</v>
      </c>
    </row>
    <row r="718" spans="1:1">
      <c r="A718" s="51" t="s">
        <v>1678</v>
      </c>
    </row>
    <row r="719" spans="1:1">
      <c r="A719" s="51" t="s">
        <v>1679</v>
      </c>
    </row>
    <row r="720" spans="1:1">
      <c r="A720" s="51" t="s">
        <v>1680</v>
      </c>
    </row>
    <row r="721" spans="1:1">
      <c r="A721" s="51" t="s">
        <v>1681</v>
      </c>
    </row>
    <row r="722" spans="1:1">
      <c r="A722" s="51" t="s">
        <v>1682</v>
      </c>
    </row>
    <row r="723" spans="1:1">
      <c r="A723" s="51" t="s">
        <v>1683</v>
      </c>
    </row>
    <row r="724" spans="1:1">
      <c r="A724" s="51" t="s">
        <v>1684</v>
      </c>
    </row>
    <row r="725" spans="1:1">
      <c r="A725" s="51" t="s">
        <v>1685</v>
      </c>
    </row>
    <row r="726" spans="1:1">
      <c r="A726" s="51" t="s">
        <v>1686</v>
      </c>
    </row>
    <row r="727" spans="1:1">
      <c r="A727" s="51" t="s">
        <v>1687</v>
      </c>
    </row>
    <row r="728" spans="1:1">
      <c r="A728" s="51" t="s">
        <v>1688</v>
      </c>
    </row>
    <row r="729" spans="1:1">
      <c r="A729" s="51" t="s">
        <v>1689</v>
      </c>
    </row>
    <row r="730" spans="1:1">
      <c r="A730" s="51" t="s">
        <v>1690</v>
      </c>
    </row>
    <row r="731" spans="1:1">
      <c r="A731" s="51" t="s">
        <v>1691</v>
      </c>
    </row>
    <row r="732" spans="1:1">
      <c r="A732" s="51" t="s">
        <v>1692</v>
      </c>
    </row>
    <row r="733" spans="1:1">
      <c r="A733" s="51" t="s">
        <v>1693</v>
      </c>
    </row>
    <row r="734" spans="1:1">
      <c r="A734" s="51" t="s">
        <v>1694</v>
      </c>
    </row>
    <row r="735" spans="1:1">
      <c r="A735" s="51" t="s">
        <v>1695</v>
      </c>
    </row>
    <row r="736" spans="1:1">
      <c r="A736" s="51" t="s">
        <v>1696</v>
      </c>
    </row>
    <row r="737" spans="1:1">
      <c r="A737" s="51" t="s">
        <v>1697</v>
      </c>
    </row>
    <row r="738" spans="1:1">
      <c r="A738" s="51" t="s">
        <v>1698</v>
      </c>
    </row>
    <row r="739" spans="1:1">
      <c r="A739" s="51" t="s">
        <v>1699</v>
      </c>
    </row>
    <row r="740" spans="1:1">
      <c r="A740" s="51" t="s">
        <v>1700</v>
      </c>
    </row>
    <row r="741" spans="1:1">
      <c r="A741" s="51" t="s">
        <v>1701</v>
      </c>
    </row>
    <row r="742" spans="1:1">
      <c r="A742" s="51" t="s">
        <v>1702</v>
      </c>
    </row>
    <row r="743" spans="1:1">
      <c r="A743" s="51" t="s">
        <v>1703</v>
      </c>
    </row>
    <row r="744" spans="1:1">
      <c r="A744" s="51" t="s">
        <v>1704</v>
      </c>
    </row>
    <row r="745" spans="1:1">
      <c r="A745" s="51" t="s">
        <v>1705</v>
      </c>
    </row>
    <row r="746" spans="1:1">
      <c r="A746" s="51" t="s">
        <v>1706</v>
      </c>
    </row>
    <row r="747" spans="1:1">
      <c r="A747" s="51" t="s">
        <v>1707</v>
      </c>
    </row>
    <row r="748" spans="1:1">
      <c r="A748" s="51" t="s">
        <v>1708</v>
      </c>
    </row>
    <row r="749" spans="1:1">
      <c r="A749" s="51" t="s">
        <v>1709</v>
      </c>
    </row>
    <row r="750" spans="1:1">
      <c r="A750" s="51" t="s">
        <v>1710</v>
      </c>
    </row>
    <row r="751" spans="1:1">
      <c r="A751" s="51" t="s">
        <v>1711</v>
      </c>
    </row>
    <row r="752" spans="1:1">
      <c r="A752" s="51" t="s">
        <v>1712</v>
      </c>
    </row>
    <row r="753" spans="1:1">
      <c r="A753" s="51" t="s">
        <v>1713</v>
      </c>
    </row>
    <row r="754" spans="1:1">
      <c r="A754" s="51" t="s">
        <v>1714</v>
      </c>
    </row>
    <row r="755" spans="1:1">
      <c r="A755" s="51" t="s">
        <v>1715</v>
      </c>
    </row>
    <row r="756" spans="1:1">
      <c r="A756" s="51" t="s">
        <v>1716</v>
      </c>
    </row>
    <row r="757" spans="1:1">
      <c r="A757" s="51" t="s">
        <v>1717</v>
      </c>
    </row>
    <row r="758" spans="1:1">
      <c r="A758" s="51" t="s">
        <v>1718</v>
      </c>
    </row>
    <row r="759" spans="1:1">
      <c r="A759" s="51" t="s">
        <v>1719</v>
      </c>
    </row>
    <row r="760" spans="1:1">
      <c r="A760" s="51" t="s">
        <v>1720</v>
      </c>
    </row>
    <row r="761" spans="1:1">
      <c r="A761" s="51" t="s">
        <v>1721</v>
      </c>
    </row>
    <row r="762" spans="1:1">
      <c r="A762" s="51" t="s">
        <v>1722</v>
      </c>
    </row>
    <row r="763" spans="1:1">
      <c r="A763" s="51" t="s">
        <v>1723</v>
      </c>
    </row>
    <row r="764" spans="1:1">
      <c r="A764" s="51" t="s">
        <v>1724</v>
      </c>
    </row>
    <row r="765" spans="1:1">
      <c r="A765" s="51" t="s">
        <v>1725</v>
      </c>
    </row>
    <row r="766" spans="1:1">
      <c r="A766" s="51" t="s">
        <v>1726</v>
      </c>
    </row>
    <row r="767" spans="1:1">
      <c r="A767" s="51" t="s">
        <v>1727</v>
      </c>
    </row>
    <row r="768" spans="1:1">
      <c r="A768" s="51" t="s">
        <v>1728</v>
      </c>
    </row>
    <row r="769" spans="1:1">
      <c r="A769" s="51" t="s">
        <v>1729</v>
      </c>
    </row>
    <row r="770" spans="1:1">
      <c r="A770" s="51" t="s">
        <v>1730</v>
      </c>
    </row>
    <row r="771" spans="1:1">
      <c r="A771" s="51" t="s">
        <v>1731</v>
      </c>
    </row>
    <row r="772" spans="1:1">
      <c r="A772" s="51" t="s">
        <v>1732</v>
      </c>
    </row>
    <row r="773" spans="1:1">
      <c r="A773" s="51" t="s">
        <v>1733</v>
      </c>
    </row>
    <row r="774" spans="1:1">
      <c r="A774" s="51" t="s">
        <v>1734</v>
      </c>
    </row>
    <row r="775" spans="1:1">
      <c r="A775" s="51" t="s">
        <v>1735</v>
      </c>
    </row>
    <row r="776" spans="1:1">
      <c r="A776" s="51" t="s">
        <v>1736</v>
      </c>
    </row>
    <row r="777" spans="1:1">
      <c r="A777" s="51" t="s">
        <v>1737</v>
      </c>
    </row>
    <row r="778" spans="1:1">
      <c r="A778" s="51" t="s">
        <v>1738</v>
      </c>
    </row>
    <row r="779" spans="1:1">
      <c r="A779" s="51" t="s">
        <v>1739</v>
      </c>
    </row>
    <row r="780" spans="1:1">
      <c r="A780" s="51" t="s">
        <v>1740</v>
      </c>
    </row>
    <row r="781" spans="1:1">
      <c r="A781" s="51" t="s">
        <v>1741</v>
      </c>
    </row>
    <row r="782" spans="1:1">
      <c r="A782" s="51" t="s">
        <v>1742</v>
      </c>
    </row>
    <row r="783" spans="1:1">
      <c r="A783" s="51" t="s">
        <v>1743</v>
      </c>
    </row>
    <row r="784" spans="1:1">
      <c r="A784" s="51" t="s">
        <v>1744</v>
      </c>
    </row>
    <row r="785" spans="1:1">
      <c r="A785" s="51" t="s">
        <v>1745</v>
      </c>
    </row>
    <row r="786" spans="1:1">
      <c r="A786" s="51" t="s">
        <v>1746</v>
      </c>
    </row>
    <row r="787" spans="1:1">
      <c r="A787" s="51" t="s">
        <v>1747</v>
      </c>
    </row>
    <row r="788" spans="1:1">
      <c r="A788" s="51" t="s">
        <v>1748</v>
      </c>
    </row>
    <row r="789" spans="1:1">
      <c r="A789" s="51" t="s">
        <v>1749</v>
      </c>
    </row>
    <row r="790" spans="1:1">
      <c r="A790" s="51" t="s">
        <v>1750</v>
      </c>
    </row>
    <row r="791" spans="1:1">
      <c r="A791" s="51" t="s">
        <v>1751</v>
      </c>
    </row>
    <row r="792" spans="1:1">
      <c r="A792" s="51" t="s">
        <v>1752</v>
      </c>
    </row>
    <row r="793" spans="1:1">
      <c r="A793" s="51" t="s">
        <v>1753</v>
      </c>
    </row>
    <row r="794" spans="1:1">
      <c r="A794" s="51" t="s">
        <v>1754</v>
      </c>
    </row>
    <row r="795" spans="1:1">
      <c r="A795" s="51" t="s">
        <v>1755</v>
      </c>
    </row>
    <row r="796" spans="1:1">
      <c r="A796" s="51" t="s">
        <v>1756</v>
      </c>
    </row>
    <row r="797" spans="1:1">
      <c r="A797" s="51" t="s">
        <v>1757</v>
      </c>
    </row>
    <row r="798" spans="1:1">
      <c r="A798" s="51" t="s">
        <v>1758</v>
      </c>
    </row>
    <row r="799" spans="1:1">
      <c r="A799" s="51" t="s">
        <v>1759</v>
      </c>
    </row>
    <row r="800" spans="1:1">
      <c r="A800" s="51" t="s">
        <v>1760</v>
      </c>
    </row>
    <row r="801" spans="1:1">
      <c r="A801" s="51" t="s">
        <v>1761</v>
      </c>
    </row>
    <row r="802" spans="1:1">
      <c r="A802" s="51" t="s">
        <v>1762</v>
      </c>
    </row>
    <row r="803" spans="1:1">
      <c r="A803" s="51" t="s">
        <v>1763</v>
      </c>
    </row>
    <row r="804" spans="1:1">
      <c r="A804" s="51" t="s">
        <v>1764</v>
      </c>
    </row>
    <row r="805" spans="1:1">
      <c r="A805" s="51" t="s">
        <v>1765</v>
      </c>
    </row>
    <row r="806" spans="1:1">
      <c r="A806" s="51" t="s">
        <v>1766</v>
      </c>
    </row>
    <row r="807" spans="1:1">
      <c r="A807" s="51" t="s">
        <v>1767</v>
      </c>
    </row>
    <row r="808" spans="1:1">
      <c r="A808" s="51" t="s">
        <v>1768</v>
      </c>
    </row>
    <row r="809" spans="1:1">
      <c r="A809" s="51" t="s">
        <v>1769</v>
      </c>
    </row>
    <row r="810" spans="1:1">
      <c r="A810" s="51" t="s">
        <v>1770</v>
      </c>
    </row>
    <row r="811" spans="1:1">
      <c r="A811" s="51" t="s">
        <v>1771</v>
      </c>
    </row>
    <row r="812" spans="1:1">
      <c r="A812" s="51" t="s">
        <v>1772</v>
      </c>
    </row>
    <row r="813" spans="1:1">
      <c r="A813" s="51" t="s">
        <v>1773</v>
      </c>
    </row>
    <row r="814" spans="1:1">
      <c r="A814" s="51" t="s">
        <v>1774</v>
      </c>
    </row>
    <row r="815" spans="1:1">
      <c r="A815" s="51" t="s">
        <v>1775</v>
      </c>
    </row>
    <row r="816" spans="1:1">
      <c r="A816" s="51" t="s">
        <v>1776</v>
      </c>
    </row>
    <row r="817" spans="1:1">
      <c r="A817" s="51" t="s">
        <v>1777</v>
      </c>
    </row>
    <row r="818" spans="1:1">
      <c r="A818" s="51" t="s">
        <v>1778</v>
      </c>
    </row>
    <row r="819" spans="1:1">
      <c r="A819" s="51" t="s">
        <v>1779</v>
      </c>
    </row>
    <row r="820" spans="1:1">
      <c r="A820" s="51" t="s">
        <v>1780</v>
      </c>
    </row>
    <row r="821" spans="1:1">
      <c r="A821" s="51" t="s">
        <v>1781</v>
      </c>
    </row>
    <row r="822" spans="1:1">
      <c r="A822" s="51" t="s">
        <v>1782</v>
      </c>
    </row>
    <row r="823" spans="1:1">
      <c r="A823" s="51" t="s">
        <v>1783</v>
      </c>
    </row>
    <row r="824" spans="1:1">
      <c r="A824" s="51" t="s">
        <v>1784</v>
      </c>
    </row>
    <row r="825" spans="1:1">
      <c r="A825" s="51" t="s">
        <v>1785</v>
      </c>
    </row>
    <row r="826" spans="1:1">
      <c r="A826" s="51" t="s">
        <v>1786</v>
      </c>
    </row>
    <row r="827" spans="1:1">
      <c r="A827" s="51" t="s">
        <v>1787</v>
      </c>
    </row>
    <row r="828" spans="1:1">
      <c r="A828" s="51" t="s">
        <v>1788</v>
      </c>
    </row>
    <row r="829" spans="1:1">
      <c r="A829" s="51" t="s">
        <v>1789</v>
      </c>
    </row>
    <row r="830" spans="1:1">
      <c r="A830" s="51" t="s">
        <v>1790</v>
      </c>
    </row>
    <row r="831" spans="1:1">
      <c r="A831" s="51" t="s">
        <v>1791</v>
      </c>
    </row>
    <row r="832" spans="1:1">
      <c r="A832" s="51" t="s">
        <v>1792</v>
      </c>
    </row>
    <row r="833" spans="1:1">
      <c r="A833" s="51" t="s">
        <v>1793</v>
      </c>
    </row>
    <row r="834" spans="1:1">
      <c r="A834" s="51" t="s">
        <v>1794</v>
      </c>
    </row>
    <row r="835" spans="1:1">
      <c r="A835" s="51" t="s">
        <v>1795</v>
      </c>
    </row>
    <row r="836" spans="1:1">
      <c r="A836" s="51" t="s">
        <v>1796</v>
      </c>
    </row>
    <row r="837" spans="1:1">
      <c r="A837" s="51" t="s">
        <v>1797</v>
      </c>
    </row>
    <row r="838" spans="1:1">
      <c r="A838" s="51" t="s">
        <v>1798</v>
      </c>
    </row>
    <row r="839" spans="1:1">
      <c r="A839" s="51" t="s">
        <v>1799</v>
      </c>
    </row>
    <row r="840" spans="1:1">
      <c r="A840" s="51" t="s">
        <v>1800</v>
      </c>
    </row>
    <row r="841" spans="1:1">
      <c r="A841" s="51" t="s">
        <v>1801</v>
      </c>
    </row>
    <row r="842" spans="1:1">
      <c r="A842" s="51" t="s">
        <v>1802</v>
      </c>
    </row>
    <row r="843" spans="1:1">
      <c r="A843" s="51" t="s">
        <v>1803</v>
      </c>
    </row>
    <row r="844" spans="1:1">
      <c r="A844" s="51" t="s">
        <v>1804</v>
      </c>
    </row>
    <row r="845" spans="1:1">
      <c r="A845" s="51" t="s">
        <v>1805</v>
      </c>
    </row>
    <row r="846" spans="1:1">
      <c r="A846" s="51" t="s">
        <v>1806</v>
      </c>
    </row>
    <row r="847" spans="1:1">
      <c r="A847" s="51" t="s">
        <v>1807</v>
      </c>
    </row>
    <row r="848" spans="1:1">
      <c r="A848" s="51" t="s">
        <v>1808</v>
      </c>
    </row>
    <row r="849" spans="1:1">
      <c r="A849" s="51" t="s">
        <v>1809</v>
      </c>
    </row>
    <row r="850" spans="1:1">
      <c r="A850" s="51" t="s">
        <v>1810</v>
      </c>
    </row>
    <row r="851" spans="1:1">
      <c r="A851" s="51" t="s">
        <v>1811</v>
      </c>
    </row>
    <row r="852" spans="1:1">
      <c r="A852" s="51" t="s">
        <v>1812</v>
      </c>
    </row>
    <row r="853" spans="1:1">
      <c r="A853" s="51" t="s">
        <v>1813</v>
      </c>
    </row>
    <row r="854" spans="1:1">
      <c r="A854" s="51" t="s">
        <v>1814</v>
      </c>
    </row>
    <row r="855" spans="1:1">
      <c r="A855" s="51" t="s">
        <v>1815</v>
      </c>
    </row>
    <row r="856" spans="1:1">
      <c r="A856" s="51" t="s">
        <v>1816</v>
      </c>
    </row>
    <row r="857" spans="1:1">
      <c r="A857" s="51" t="s">
        <v>1817</v>
      </c>
    </row>
    <row r="858" spans="1:1">
      <c r="A858" s="51" t="s">
        <v>1818</v>
      </c>
    </row>
    <row r="859" spans="1:1">
      <c r="A859" s="51" t="s">
        <v>1819</v>
      </c>
    </row>
    <row r="860" spans="1:1">
      <c r="A860" s="51" t="s">
        <v>1820</v>
      </c>
    </row>
    <row r="861" spans="1:1">
      <c r="A861" s="51" t="s">
        <v>1821</v>
      </c>
    </row>
    <row r="862" spans="1:1">
      <c r="A862" s="51" t="s">
        <v>1822</v>
      </c>
    </row>
    <row r="863" spans="1:1">
      <c r="A863" s="51" t="s">
        <v>1823</v>
      </c>
    </row>
    <row r="864" spans="1:1">
      <c r="A864" s="51" t="s">
        <v>1824</v>
      </c>
    </row>
    <row r="865" spans="1:1">
      <c r="A865" s="51" t="s">
        <v>1825</v>
      </c>
    </row>
    <row r="866" spans="1:1">
      <c r="A866" s="51" t="s">
        <v>1826</v>
      </c>
    </row>
    <row r="867" spans="1:1">
      <c r="A867" s="51" t="s">
        <v>1827</v>
      </c>
    </row>
    <row r="868" spans="1:1">
      <c r="A868" s="51" t="s">
        <v>1828</v>
      </c>
    </row>
    <row r="869" spans="1:1">
      <c r="A869" s="51" t="s">
        <v>1829</v>
      </c>
    </row>
    <row r="870" spans="1:1">
      <c r="A870" s="51" t="s">
        <v>1830</v>
      </c>
    </row>
    <row r="871" spans="1:1">
      <c r="A871" s="51" t="s">
        <v>1831</v>
      </c>
    </row>
    <row r="872" spans="1:1">
      <c r="A872" s="51" t="s">
        <v>1832</v>
      </c>
    </row>
    <row r="873" spans="1:1">
      <c r="A873" s="51" t="s">
        <v>1833</v>
      </c>
    </row>
    <row r="874" spans="1:1">
      <c r="A874" s="51" t="s">
        <v>1834</v>
      </c>
    </row>
    <row r="875" spans="1:1">
      <c r="A875" s="51" t="s">
        <v>1835</v>
      </c>
    </row>
    <row r="876" spans="1:1">
      <c r="A876" s="51" t="s">
        <v>1836</v>
      </c>
    </row>
    <row r="877" spans="1:1">
      <c r="A877" s="51" t="s">
        <v>1837</v>
      </c>
    </row>
    <row r="878" spans="1:1">
      <c r="A878" s="51" t="s">
        <v>1838</v>
      </c>
    </row>
    <row r="879" spans="1:1">
      <c r="A879" s="51" t="s">
        <v>1839</v>
      </c>
    </row>
    <row r="880" spans="1:1">
      <c r="A880" s="51" t="s">
        <v>1840</v>
      </c>
    </row>
    <row r="881" spans="1:1">
      <c r="A881" s="51" t="s">
        <v>1841</v>
      </c>
    </row>
    <row r="882" spans="1:1">
      <c r="A882" s="51" t="s">
        <v>1842</v>
      </c>
    </row>
    <row r="883" spans="1:1">
      <c r="A883" s="51" t="s">
        <v>1843</v>
      </c>
    </row>
    <row r="884" spans="1:1">
      <c r="A884" s="51" t="s">
        <v>1844</v>
      </c>
    </row>
    <row r="885" spans="1:1">
      <c r="A885" s="51" t="s">
        <v>1845</v>
      </c>
    </row>
    <row r="886" spans="1:1">
      <c r="A886" s="51" t="s">
        <v>1846</v>
      </c>
    </row>
    <row r="887" spans="1:1">
      <c r="A887" s="51" t="s">
        <v>1847</v>
      </c>
    </row>
    <row r="888" spans="1:1">
      <c r="A888" s="51" t="s">
        <v>1848</v>
      </c>
    </row>
    <row r="889" spans="1:1">
      <c r="A889" s="51" t="s">
        <v>1849</v>
      </c>
    </row>
    <row r="890" spans="1:1">
      <c r="A890" s="51" t="s">
        <v>1850</v>
      </c>
    </row>
    <row r="891" spans="1:1">
      <c r="A891" s="51" t="s">
        <v>1851</v>
      </c>
    </row>
    <row r="892" spans="1:1">
      <c r="A892" s="51" t="s">
        <v>1852</v>
      </c>
    </row>
    <row r="893" spans="1:1">
      <c r="A893" s="51" t="s">
        <v>1853</v>
      </c>
    </row>
    <row r="894" spans="1:1">
      <c r="A894" s="51" t="s">
        <v>1854</v>
      </c>
    </row>
    <row r="895" spans="1:1">
      <c r="A895" s="51" t="s">
        <v>1855</v>
      </c>
    </row>
    <row r="896" spans="1:1">
      <c r="A896" s="51" t="s">
        <v>1856</v>
      </c>
    </row>
    <row r="897" spans="1:1">
      <c r="A897" s="51" t="s">
        <v>1857</v>
      </c>
    </row>
    <row r="898" spans="1:1">
      <c r="A898" s="51" t="s">
        <v>1858</v>
      </c>
    </row>
    <row r="899" spans="1:1">
      <c r="A899" s="51" t="s">
        <v>1859</v>
      </c>
    </row>
    <row r="900" spans="1:1">
      <c r="A900" s="51" t="s">
        <v>1860</v>
      </c>
    </row>
    <row r="901" spans="1:1">
      <c r="A901" s="51" t="s">
        <v>1861</v>
      </c>
    </row>
    <row r="902" spans="1:1">
      <c r="A902" s="51" t="s">
        <v>1862</v>
      </c>
    </row>
    <row r="903" spans="1:1">
      <c r="A903" s="51" t="s">
        <v>1863</v>
      </c>
    </row>
    <row r="904" spans="1:1">
      <c r="A904" s="51" t="s">
        <v>1864</v>
      </c>
    </row>
    <row r="905" spans="1:1">
      <c r="A905" s="51" t="s">
        <v>1865</v>
      </c>
    </row>
    <row r="906" spans="1:1">
      <c r="A906" s="51" t="s">
        <v>1866</v>
      </c>
    </row>
    <row r="907" spans="1:1">
      <c r="A907" s="51" t="s">
        <v>1867</v>
      </c>
    </row>
    <row r="908" spans="1:1">
      <c r="A908" s="51" t="s">
        <v>1868</v>
      </c>
    </row>
    <row r="909" spans="1:1">
      <c r="A909" s="51" t="s">
        <v>1869</v>
      </c>
    </row>
    <row r="910" spans="1:1">
      <c r="A910" s="51" t="s">
        <v>1870</v>
      </c>
    </row>
    <row r="911" spans="1:1">
      <c r="A911" s="51" t="s">
        <v>1871</v>
      </c>
    </row>
    <row r="912" spans="1:1">
      <c r="A912" s="51" t="s">
        <v>1872</v>
      </c>
    </row>
    <row r="913" spans="1:1">
      <c r="A913" s="51" t="s">
        <v>1873</v>
      </c>
    </row>
    <row r="914" spans="1:1">
      <c r="A914" s="51" t="s">
        <v>1874</v>
      </c>
    </row>
    <row r="915" spans="1:1">
      <c r="A915" s="51" t="s">
        <v>1875</v>
      </c>
    </row>
    <row r="916" spans="1:1">
      <c r="A916" s="51" t="s">
        <v>1876</v>
      </c>
    </row>
    <row r="917" spans="1:1">
      <c r="A917" s="51" t="s">
        <v>1877</v>
      </c>
    </row>
    <row r="918" spans="1:1">
      <c r="A918" s="51" t="s">
        <v>1878</v>
      </c>
    </row>
    <row r="919" spans="1:1">
      <c r="A919" s="51" t="s">
        <v>1879</v>
      </c>
    </row>
    <row r="920" spans="1:1">
      <c r="A920" s="51" t="s">
        <v>1880</v>
      </c>
    </row>
    <row r="921" spans="1:1">
      <c r="A921" s="51" t="s">
        <v>1881</v>
      </c>
    </row>
    <row r="922" spans="1:1">
      <c r="A922" s="51" t="s">
        <v>1882</v>
      </c>
    </row>
    <row r="923" spans="1:1">
      <c r="A923" s="51" t="s">
        <v>1883</v>
      </c>
    </row>
    <row r="924" spans="1:1">
      <c r="A924" s="51" t="s">
        <v>1884</v>
      </c>
    </row>
    <row r="925" spans="1:1">
      <c r="A925" s="51" t="s">
        <v>1885</v>
      </c>
    </row>
    <row r="926" spans="1:1">
      <c r="A926" s="51" t="s">
        <v>1886</v>
      </c>
    </row>
    <row r="927" spans="1:1">
      <c r="A927" s="51" t="s">
        <v>1887</v>
      </c>
    </row>
    <row r="928" spans="1:1">
      <c r="A928" s="51" t="s">
        <v>1888</v>
      </c>
    </row>
    <row r="929" spans="1:1">
      <c r="A929" s="51" t="s">
        <v>1889</v>
      </c>
    </row>
    <row r="930" spans="1:1">
      <c r="A930" s="51" t="s">
        <v>1890</v>
      </c>
    </row>
    <row r="931" spans="1:1">
      <c r="A931" s="51" t="s">
        <v>1891</v>
      </c>
    </row>
    <row r="932" spans="1:1">
      <c r="A932" s="51" t="s">
        <v>1892</v>
      </c>
    </row>
    <row r="933" spans="1:1">
      <c r="A933" s="51" t="s">
        <v>1893</v>
      </c>
    </row>
    <row r="934" spans="1:1">
      <c r="A934" s="51" t="s">
        <v>1894</v>
      </c>
    </row>
    <row r="935" spans="1:1">
      <c r="A935" s="51" t="s">
        <v>1895</v>
      </c>
    </row>
    <row r="936" spans="1:1">
      <c r="A936" s="51" t="s">
        <v>1896</v>
      </c>
    </row>
    <row r="937" spans="1:1">
      <c r="A937" s="51" t="s">
        <v>1897</v>
      </c>
    </row>
    <row r="938" spans="1:1">
      <c r="A938" s="51" t="s">
        <v>1898</v>
      </c>
    </row>
    <row r="939" spans="1:1">
      <c r="A939" s="51" t="s">
        <v>1899</v>
      </c>
    </row>
    <row r="940" spans="1:1">
      <c r="A940" s="51" t="s">
        <v>1900</v>
      </c>
    </row>
    <row r="941" spans="1:1">
      <c r="A941" s="51" t="s">
        <v>1901</v>
      </c>
    </row>
    <row r="942" spans="1:1">
      <c r="A942" s="51" t="s">
        <v>1902</v>
      </c>
    </row>
    <row r="943" spans="1:1">
      <c r="A943" s="51" t="s">
        <v>1903</v>
      </c>
    </row>
    <row r="944" spans="1:1">
      <c r="A944" s="51" t="s">
        <v>1904</v>
      </c>
    </row>
    <row r="945" spans="1:1">
      <c r="A945" s="51" t="s">
        <v>1905</v>
      </c>
    </row>
    <row r="946" spans="1:1">
      <c r="A946" s="51" t="s">
        <v>1906</v>
      </c>
    </row>
    <row r="947" spans="1:1">
      <c r="A947" s="51" t="s">
        <v>1907</v>
      </c>
    </row>
    <row r="948" spans="1:1">
      <c r="A948" s="51" t="s">
        <v>1908</v>
      </c>
    </row>
    <row r="949" spans="1:1">
      <c r="A949" s="51" t="s">
        <v>1909</v>
      </c>
    </row>
    <row r="950" spans="1:1">
      <c r="A950" s="51" t="s">
        <v>1910</v>
      </c>
    </row>
    <row r="951" spans="1:1">
      <c r="A951" s="51" t="s">
        <v>1911</v>
      </c>
    </row>
    <row r="952" spans="1:1">
      <c r="A952" s="51" t="s">
        <v>1912</v>
      </c>
    </row>
    <row r="953" spans="1:1">
      <c r="A953" s="51" t="s">
        <v>1913</v>
      </c>
    </row>
    <row r="954" spans="1:1">
      <c r="A954" s="51" t="s">
        <v>1914</v>
      </c>
    </row>
    <row r="955" spans="1:1">
      <c r="A955" s="51" t="s">
        <v>1915</v>
      </c>
    </row>
    <row r="956" spans="1:1">
      <c r="A956" s="51" t="s">
        <v>1916</v>
      </c>
    </row>
    <row r="957" spans="1:1">
      <c r="A957" s="51" t="s">
        <v>1917</v>
      </c>
    </row>
    <row r="958" spans="1:1">
      <c r="A958" s="51" t="s">
        <v>1918</v>
      </c>
    </row>
    <row r="959" spans="1:1">
      <c r="A959" s="51" t="s">
        <v>1919</v>
      </c>
    </row>
    <row r="960" spans="1:1">
      <c r="A960" s="51" t="s">
        <v>1920</v>
      </c>
    </row>
    <row r="961" spans="1:1">
      <c r="A961" s="51" t="s">
        <v>1921</v>
      </c>
    </row>
    <row r="962" spans="1:1">
      <c r="A962" s="51" t="s">
        <v>1922</v>
      </c>
    </row>
    <row r="963" spans="1:1">
      <c r="A963" s="51" t="s">
        <v>1923</v>
      </c>
    </row>
    <row r="964" spans="1:1">
      <c r="A964" s="51" t="s">
        <v>1924</v>
      </c>
    </row>
    <row r="965" spans="1:1">
      <c r="A965" s="51" t="s">
        <v>1925</v>
      </c>
    </row>
    <row r="966" spans="1:1">
      <c r="A966" s="51" t="s">
        <v>1926</v>
      </c>
    </row>
    <row r="967" spans="1:1">
      <c r="A967" s="51" t="s">
        <v>1927</v>
      </c>
    </row>
    <row r="968" spans="1:1">
      <c r="A968" s="51" t="s">
        <v>1928</v>
      </c>
    </row>
    <row r="969" spans="1:1">
      <c r="A969" s="51" t="s">
        <v>1929</v>
      </c>
    </row>
    <row r="970" spans="1:1">
      <c r="A970" s="51" t="s">
        <v>1930</v>
      </c>
    </row>
    <row r="971" spans="1:1">
      <c r="A971" s="51" t="s">
        <v>1931</v>
      </c>
    </row>
    <row r="972" spans="1:1">
      <c r="A972" s="51" t="s">
        <v>1932</v>
      </c>
    </row>
    <row r="973" spans="1:1">
      <c r="A973" s="51" t="s">
        <v>1933</v>
      </c>
    </row>
    <row r="974" spans="1:1">
      <c r="A974" s="51" t="s">
        <v>1934</v>
      </c>
    </row>
    <row r="975" spans="1:1">
      <c r="A975" s="51" t="s">
        <v>1935</v>
      </c>
    </row>
    <row r="976" spans="1:1">
      <c r="A976" s="51" t="s">
        <v>1936</v>
      </c>
    </row>
    <row r="977" spans="1:1">
      <c r="A977" s="51" t="s">
        <v>1937</v>
      </c>
    </row>
    <row r="978" spans="1:1">
      <c r="A978" s="51" t="s">
        <v>1938</v>
      </c>
    </row>
    <row r="979" spans="1:1">
      <c r="A979" s="51" t="s">
        <v>1939</v>
      </c>
    </row>
    <row r="980" spans="1:1">
      <c r="A980" s="51" t="s">
        <v>1940</v>
      </c>
    </row>
    <row r="981" spans="1:1">
      <c r="A981" s="51" t="s">
        <v>1941</v>
      </c>
    </row>
    <row r="982" spans="1:1">
      <c r="A982" s="51" t="s">
        <v>1942</v>
      </c>
    </row>
    <row r="983" spans="1:1">
      <c r="A983" s="51" t="s">
        <v>1943</v>
      </c>
    </row>
    <row r="984" spans="1:1">
      <c r="A984" s="51" t="s">
        <v>1944</v>
      </c>
    </row>
    <row r="985" spans="1:1">
      <c r="A985" s="51" t="s">
        <v>1945</v>
      </c>
    </row>
    <row r="986" spans="1:1">
      <c r="A986" s="51" t="s">
        <v>1946</v>
      </c>
    </row>
    <row r="987" spans="1:1">
      <c r="A987" s="51" t="s">
        <v>1947</v>
      </c>
    </row>
    <row r="988" spans="1:1">
      <c r="A988" s="51" t="s">
        <v>1948</v>
      </c>
    </row>
    <row r="989" spans="1:1">
      <c r="A989" s="51" t="s">
        <v>1949</v>
      </c>
    </row>
    <row r="990" spans="1:1">
      <c r="A990" s="51" t="s">
        <v>1950</v>
      </c>
    </row>
    <row r="991" spans="1:1">
      <c r="A991" s="51" t="s">
        <v>1951</v>
      </c>
    </row>
    <row r="992" spans="1:1">
      <c r="A992" s="51" t="s">
        <v>1952</v>
      </c>
    </row>
    <row r="993" spans="1:1">
      <c r="A993" s="51" t="s">
        <v>1953</v>
      </c>
    </row>
    <row r="994" spans="1:1">
      <c r="A994" s="51" t="s">
        <v>1954</v>
      </c>
    </row>
    <row r="995" spans="1:1">
      <c r="A995" s="51" t="s">
        <v>1955</v>
      </c>
    </row>
    <row r="996" spans="1:1">
      <c r="A996" s="51" t="s">
        <v>1956</v>
      </c>
    </row>
    <row r="997" spans="1:1">
      <c r="A997" s="51" t="s">
        <v>1957</v>
      </c>
    </row>
    <row r="998" spans="1:1">
      <c r="A998" s="51" t="s">
        <v>1958</v>
      </c>
    </row>
    <row r="999" spans="1:1">
      <c r="A999" s="51" t="s">
        <v>1959</v>
      </c>
    </row>
    <row r="1000" spans="1:1">
      <c r="A1000" s="51" t="s">
        <v>1960</v>
      </c>
    </row>
    <row r="1001" spans="1:1">
      <c r="A1001" s="51" t="s">
        <v>1961</v>
      </c>
    </row>
    <row r="1002" spans="1:1">
      <c r="A1002" s="51" t="s">
        <v>1962</v>
      </c>
    </row>
    <row r="1003" spans="1:1">
      <c r="A1003" s="51" t="s">
        <v>1963</v>
      </c>
    </row>
    <row r="1004" spans="1:1">
      <c r="A1004" s="51" t="s">
        <v>1964</v>
      </c>
    </row>
    <row r="1005" spans="1:1">
      <c r="A1005" s="51" t="s">
        <v>1965</v>
      </c>
    </row>
    <row r="1006" spans="1:1">
      <c r="A1006" s="51" t="s">
        <v>1966</v>
      </c>
    </row>
    <row r="1007" spans="1:1">
      <c r="A1007" s="51" t="s">
        <v>1967</v>
      </c>
    </row>
    <row r="1008" spans="1:1">
      <c r="A1008" s="51" t="s">
        <v>1968</v>
      </c>
    </row>
    <row r="1009" spans="1:1">
      <c r="A1009" s="51" t="s">
        <v>1969</v>
      </c>
    </row>
    <row r="1010" spans="1:1">
      <c r="A1010" s="51" t="s">
        <v>1970</v>
      </c>
    </row>
    <row r="1011" spans="1:1">
      <c r="A1011" s="51" t="s">
        <v>1971</v>
      </c>
    </row>
    <row r="1012" spans="1:1">
      <c r="A1012" s="51" t="s">
        <v>1972</v>
      </c>
    </row>
    <row r="1013" spans="1:1">
      <c r="A1013" s="51" t="s">
        <v>1973</v>
      </c>
    </row>
    <row r="1014" spans="1:1">
      <c r="A1014" s="51" t="s">
        <v>1974</v>
      </c>
    </row>
    <row r="1015" spans="1:1">
      <c r="A1015" s="51" t="s">
        <v>1975</v>
      </c>
    </row>
    <row r="1016" spans="1:1">
      <c r="A1016" s="51" t="s">
        <v>1976</v>
      </c>
    </row>
    <row r="1017" spans="1:1">
      <c r="A1017" s="51" t="s">
        <v>1977</v>
      </c>
    </row>
    <row r="1018" spans="1:1">
      <c r="A1018" s="51" t="s">
        <v>1978</v>
      </c>
    </row>
    <row r="1019" spans="1:1">
      <c r="A1019" s="51" t="s">
        <v>1979</v>
      </c>
    </row>
    <row r="1020" spans="1:1">
      <c r="A1020" s="51" t="s">
        <v>1980</v>
      </c>
    </row>
    <row r="1021" spans="1:1">
      <c r="A1021" s="51" t="s">
        <v>1981</v>
      </c>
    </row>
    <row r="1022" spans="1:1">
      <c r="A1022" s="51" t="s">
        <v>1982</v>
      </c>
    </row>
    <row r="1023" spans="1:1">
      <c r="A1023" s="51" t="s">
        <v>1983</v>
      </c>
    </row>
    <row r="1024" spans="1:1">
      <c r="A1024" s="51" t="s">
        <v>1984</v>
      </c>
    </row>
    <row r="1025" spans="1:1">
      <c r="A1025" s="51" t="s">
        <v>1985</v>
      </c>
    </row>
    <row r="1026" spans="1:1">
      <c r="A1026" s="51" t="s">
        <v>1986</v>
      </c>
    </row>
    <row r="1027" spans="1:1">
      <c r="A1027" s="51" t="s">
        <v>1987</v>
      </c>
    </row>
    <row r="1028" spans="1:1">
      <c r="A1028" s="51" t="s">
        <v>1988</v>
      </c>
    </row>
    <row r="1029" spans="1:1">
      <c r="A1029" s="51" t="s">
        <v>1989</v>
      </c>
    </row>
    <row r="1030" spans="1:1">
      <c r="A1030" s="51" t="s">
        <v>1990</v>
      </c>
    </row>
    <row r="1031" spans="1:1">
      <c r="A1031" s="51" t="s">
        <v>1991</v>
      </c>
    </row>
    <row r="1032" spans="1:1">
      <c r="A1032" s="51" t="s">
        <v>1992</v>
      </c>
    </row>
    <row r="1033" spans="1:1">
      <c r="A1033" s="51" t="s">
        <v>1993</v>
      </c>
    </row>
    <row r="1034" spans="1:1">
      <c r="A1034" s="51" t="s">
        <v>1994</v>
      </c>
    </row>
    <row r="1035" spans="1:1">
      <c r="A1035" s="51" t="s">
        <v>1995</v>
      </c>
    </row>
    <row r="1036" spans="1:1">
      <c r="A1036" s="51" t="s">
        <v>1996</v>
      </c>
    </row>
    <row r="1037" spans="1:1">
      <c r="A1037" s="51" t="s">
        <v>1997</v>
      </c>
    </row>
    <row r="1038" spans="1:1">
      <c r="A1038" s="51" t="s">
        <v>1998</v>
      </c>
    </row>
    <row r="1039" spans="1:1">
      <c r="A1039" s="51" t="s">
        <v>1999</v>
      </c>
    </row>
    <row r="1040" spans="1:1">
      <c r="A1040" s="51" t="s">
        <v>2000</v>
      </c>
    </row>
    <row r="1041" spans="1:1">
      <c r="A1041" s="51" t="s">
        <v>2001</v>
      </c>
    </row>
    <row r="1042" spans="1:1">
      <c r="A1042" s="51" t="s">
        <v>2002</v>
      </c>
    </row>
    <row r="1043" spans="1:1">
      <c r="A1043" s="51" t="s">
        <v>2003</v>
      </c>
    </row>
    <row r="1044" spans="1:1">
      <c r="A1044" s="51" t="s">
        <v>2004</v>
      </c>
    </row>
    <row r="1045" spans="1:1">
      <c r="A1045" s="51" t="s">
        <v>2005</v>
      </c>
    </row>
    <row r="1046" spans="1:1">
      <c r="A1046" s="51" t="s">
        <v>2006</v>
      </c>
    </row>
    <row r="1047" spans="1:1">
      <c r="A1047" s="51" t="s">
        <v>2007</v>
      </c>
    </row>
    <row r="1048" spans="1:1">
      <c r="A1048" s="51" t="s">
        <v>2008</v>
      </c>
    </row>
    <row r="1049" spans="1:1">
      <c r="A1049" s="51" t="s">
        <v>2009</v>
      </c>
    </row>
    <row r="1050" spans="1:1">
      <c r="A1050" s="51" t="s">
        <v>2010</v>
      </c>
    </row>
    <row r="1051" spans="1:1">
      <c r="A1051" s="51" t="s">
        <v>2011</v>
      </c>
    </row>
    <row r="1052" spans="1:1">
      <c r="A1052" s="51" t="s">
        <v>2012</v>
      </c>
    </row>
    <row r="1053" spans="1:1">
      <c r="A1053" s="51" t="s">
        <v>2013</v>
      </c>
    </row>
    <row r="1054" spans="1:1">
      <c r="A1054" s="51" t="s">
        <v>2014</v>
      </c>
    </row>
    <row r="1055" spans="1:1">
      <c r="A1055" s="51" t="s">
        <v>2015</v>
      </c>
    </row>
    <row r="1056" spans="1:1">
      <c r="A1056" s="51" t="s">
        <v>2016</v>
      </c>
    </row>
    <row r="1057" spans="1:1">
      <c r="A1057" s="51" t="s">
        <v>2017</v>
      </c>
    </row>
    <row r="1058" spans="1:1">
      <c r="A1058" s="51" t="s">
        <v>2018</v>
      </c>
    </row>
    <row r="1059" spans="1:1">
      <c r="A1059" s="51" t="s">
        <v>2019</v>
      </c>
    </row>
    <row r="1060" spans="1:1">
      <c r="A1060" s="51" t="s">
        <v>2020</v>
      </c>
    </row>
    <row r="1061" spans="1:1">
      <c r="A1061" s="51" t="s">
        <v>2021</v>
      </c>
    </row>
    <row r="1062" spans="1:1">
      <c r="A1062" s="51" t="s">
        <v>2022</v>
      </c>
    </row>
    <row r="1063" spans="1:1">
      <c r="A1063" s="51" t="s">
        <v>2023</v>
      </c>
    </row>
    <row r="1064" spans="1:1">
      <c r="A1064" s="51" t="s">
        <v>2024</v>
      </c>
    </row>
    <row r="1065" spans="1:1">
      <c r="A1065" s="51" t="s">
        <v>2025</v>
      </c>
    </row>
    <row r="1066" spans="1:1">
      <c r="A1066" s="51" t="s">
        <v>2026</v>
      </c>
    </row>
    <row r="1067" spans="1:1">
      <c r="A1067" s="51" t="s">
        <v>2027</v>
      </c>
    </row>
    <row r="1068" spans="1:1">
      <c r="A1068" s="51" t="s">
        <v>2028</v>
      </c>
    </row>
    <row r="1069" spans="1:1">
      <c r="A1069" s="51" t="s">
        <v>2029</v>
      </c>
    </row>
    <row r="1070" spans="1:1">
      <c r="A1070" s="51" t="s">
        <v>2030</v>
      </c>
    </row>
    <row r="1071" spans="1:1">
      <c r="A1071" s="51" t="s">
        <v>2031</v>
      </c>
    </row>
    <row r="1072" spans="1:1">
      <c r="A1072" s="51" t="s">
        <v>2032</v>
      </c>
    </row>
    <row r="1073" spans="1:1">
      <c r="A1073" s="51" t="s">
        <v>2033</v>
      </c>
    </row>
    <row r="1074" spans="1:1">
      <c r="A1074" s="51" t="s">
        <v>2034</v>
      </c>
    </row>
    <row r="1075" spans="1:1">
      <c r="A1075" s="51" t="s">
        <v>2035</v>
      </c>
    </row>
    <row r="1076" spans="1:1">
      <c r="A1076" s="51" t="s">
        <v>2036</v>
      </c>
    </row>
    <row r="1077" spans="1:1">
      <c r="A1077" s="51" t="s">
        <v>2037</v>
      </c>
    </row>
    <row r="1078" spans="1:1">
      <c r="A1078" s="51" t="s">
        <v>2038</v>
      </c>
    </row>
    <row r="1079" spans="1:1">
      <c r="A1079" s="51" t="s">
        <v>2039</v>
      </c>
    </row>
    <row r="1080" spans="1:1">
      <c r="A1080" s="51" t="s">
        <v>2040</v>
      </c>
    </row>
    <row r="1081" spans="1:1">
      <c r="A1081" s="51" t="s">
        <v>2041</v>
      </c>
    </row>
    <row r="1082" spans="1:1">
      <c r="A1082" s="51" t="s">
        <v>2042</v>
      </c>
    </row>
    <row r="1083" spans="1:1">
      <c r="A1083" s="51" t="s">
        <v>2043</v>
      </c>
    </row>
    <row r="1084" spans="1:1">
      <c r="A1084" s="51" t="s">
        <v>2044</v>
      </c>
    </row>
    <row r="1085" spans="1:1">
      <c r="A1085" s="51" t="s">
        <v>2045</v>
      </c>
    </row>
    <row r="1086" spans="1:1">
      <c r="A1086" s="51" t="s">
        <v>2046</v>
      </c>
    </row>
    <row r="1087" spans="1:1">
      <c r="A1087" s="51" t="s">
        <v>2047</v>
      </c>
    </row>
    <row r="1088" spans="1:1">
      <c r="A1088" s="51" t="s">
        <v>2048</v>
      </c>
    </row>
    <row r="1089" spans="1:1">
      <c r="A1089" s="51" t="s">
        <v>2049</v>
      </c>
    </row>
    <row r="1090" spans="1:1">
      <c r="A1090" s="51" t="s">
        <v>2050</v>
      </c>
    </row>
    <row r="1091" spans="1:1">
      <c r="A1091" s="51" t="s">
        <v>2051</v>
      </c>
    </row>
    <row r="1092" spans="1:1">
      <c r="A1092" s="51" t="s">
        <v>2052</v>
      </c>
    </row>
    <row r="1093" spans="1:1">
      <c r="A1093" s="51" t="s">
        <v>2053</v>
      </c>
    </row>
    <row r="1094" spans="1:1">
      <c r="A1094" s="51" t="s">
        <v>2054</v>
      </c>
    </row>
    <row r="1095" spans="1:1">
      <c r="A1095" s="51" t="s">
        <v>2055</v>
      </c>
    </row>
    <row r="1096" spans="1:1">
      <c r="A1096" s="51" t="s">
        <v>2056</v>
      </c>
    </row>
    <row r="1097" spans="1:1">
      <c r="A1097" s="51" t="s">
        <v>2057</v>
      </c>
    </row>
    <row r="1098" spans="1:1">
      <c r="A1098" s="51" t="s">
        <v>2058</v>
      </c>
    </row>
    <row r="1099" spans="1:1">
      <c r="A1099" s="51" t="s">
        <v>2059</v>
      </c>
    </row>
    <row r="1100" spans="1:1">
      <c r="A1100" s="51" t="s">
        <v>2060</v>
      </c>
    </row>
    <row r="1101" spans="1:1">
      <c r="A1101" s="51" t="s">
        <v>2061</v>
      </c>
    </row>
    <row r="1102" spans="1:1">
      <c r="A1102" s="51" t="s">
        <v>2062</v>
      </c>
    </row>
    <row r="1103" spans="1:1">
      <c r="A1103" s="51" t="s">
        <v>2063</v>
      </c>
    </row>
    <row r="1104" spans="1:1">
      <c r="A1104" s="51" t="s">
        <v>2064</v>
      </c>
    </row>
    <row r="1105" spans="1:1">
      <c r="A1105" s="51" t="s">
        <v>2065</v>
      </c>
    </row>
    <row r="1106" spans="1:1">
      <c r="A1106" s="51" t="s">
        <v>2066</v>
      </c>
    </row>
    <row r="1107" spans="1:1">
      <c r="A1107" s="51" t="s">
        <v>2067</v>
      </c>
    </row>
    <row r="1108" spans="1:1">
      <c r="A1108" s="51" t="s">
        <v>2068</v>
      </c>
    </row>
    <row r="1109" spans="1:1">
      <c r="A1109" s="51" t="s">
        <v>2069</v>
      </c>
    </row>
    <row r="1110" spans="1:1">
      <c r="A1110" s="51" t="s">
        <v>2070</v>
      </c>
    </row>
    <row r="1111" spans="1:1">
      <c r="A1111" s="51" t="s">
        <v>2071</v>
      </c>
    </row>
    <row r="1112" spans="1:1">
      <c r="A1112" s="51" t="s">
        <v>2072</v>
      </c>
    </row>
    <row r="1113" spans="1:1">
      <c r="A1113" s="51" t="s">
        <v>2073</v>
      </c>
    </row>
    <row r="1114" spans="1:1">
      <c r="A1114" s="51" t="s">
        <v>2074</v>
      </c>
    </row>
    <row r="1115" spans="1:1">
      <c r="A1115" s="51" t="s">
        <v>2075</v>
      </c>
    </row>
    <row r="1116" spans="1:1">
      <c r="A1116" s="51" t="s">
        <v>2076</v>
      </c>
    </row>
    <row r="1117" spans="1:1">
      <c r="A1117" s="51" t="s">
        <v>2077</v>
      </c>
    </row>
    <row r="1118" spans="1:1">
      <c r="A1118" s="51" t="s">
        <v>2078</v>
      </c>
    </row>
    <row r="1119" spans="1:1">
      <c r="A1119" s="51" t="s">
        <v>2079</v>
      </c>
    </row>
    <row r="1120" spans="1:1">
      <c r="A1120" s="51" t="s">
        <v>2080</v>
      </c>
    </row>
    <row r="1121" spans="1:1">
      <c r="A1121" s="51" t="s">
        <v>2081</v>
      </c>
    </row>
    <row r="1122" spans="1:1">
      <c r="A1122" s="51" t="s">
        <v>2082</v>
      </c>
    </row>
    <row r="1123" spans="1:1">
      <c r="A1123" s="51" t="s">
        <v>2083</v>
      </c>
    </row>
    <row r="1124" spans="1:1">
      <c r="A1124" s="51" t="s">
        <v>2084</v>
      </c>
    </row>
    <row r="1125" spans="1:1">
      <c r="A1125" s="51" t="s">
        <v>2085</v>
      </c>
    </row>
    <row r="1126" spans="1:1">
      <c r="A1126" s="51" t="s">
        <v>2086</v>
      </c>
    </row>
    <row r="1127" spans="1:1">
      <c r="A1127" s="51" t="s">
        <v>2087</v>
      </c>
    </row>
    <row r="1128" spans="1:1">
      <c r="A1128" s="51" t="s">
        <v>2088</v>
      </c>
    </row>
    <row r="1129" spans="1:1">
      <c r="A1129" s="51" t="s">
        <v>2089</v>
      </c>
    </row>
    <row r="1130" spans="1:1">
      <c r="A1130" s="51" t="s">
        <v>2090</v>
      </c>
    </row>
    <row r="1131" spans="1:1">
      <c r="A1131" s="51" t="s">
        <v>2091</v>
      </c>
    </row>
    <row r="1132" spans="1:1">
      <c r="A1132" s="51" t="s">
        <v>2092</v>
      </c>
    </row>
    <row r="1133" spans="1:1">
      <c r="A1133" s="51" t="s">
        <v>2093</v>
      </c>
    </row>
    <row r="1134" spans="1:1">
      <c r="A1134" s="51" t="s">
        <v>2094</v>
      </c>
    </row>
    <row r="1135" spans="1:1">
      <c r="A1135" s="51" t="s">
        <v>2095</v>
      </c>
    </row>
    <row r="1136" spans="1:1">
      <c r="A1136" s="51" t="s">
        <v>2096</v>
      </c>
    </row>
    <row r="1137" spans="1:1">
      <c r="A1137" s="51" t="s">
        <v>2097</v>
      </c>
    </row>
    <row r="1138" spans="1:1">
      <c r="A1138" s="51" t="s">
        <v>2098</v>
      </c>
    </row>
    <row r="1139" spans="1:1">
      <c r="A1139" s="51" t="s">
        <v>2099</v>
      </c>
    </row>
    <row r="1140" spans="1:1">
      <c r="A1140" s="51" t="s">
        <v>2100</v>
      </c>
    </row>
    <row r="1141" spans="1:1">
      <c r="A1141" s="51" t="s">
        <v>2101</v>
      </c>
    </row>
    <row r="1142" spans="1:1">
      <c r="A1142" s="51" t="s">
        <v>2102</v>
      </c>
    </row>
    <row r="1143" spans="1:1">
      <c r="A1143" s="51" t="s">
        <v>2103</v>
      </c>
    </row>
    <row r="1144" spans="1:1">
      <c r="A1144" s="51" t="s">
        <v>2104</v>
      </c>
    </row>
    <row r="1145" spans="1:1">
      <c r="A1145" s="51" t="s">
        <v>2105</v>
      </c>
    </row>
    <row r="1146" spans="1:1">
      <c r="A1146" s="51" t="s">
        <v>2106</v>
      </c>
    </row>
    <row r="1147" spans="1:1">
      <c r="A1147" s="51" t="s">
        <v>2107</v>
      </c>
    </row>
    <row r="1148" spans="1:1">
      <c r="A1148" s="51" t="s">
        <v>2108</v>
      </c>
    </row>
    <row r="1149" spans="1:1">
      <c r="A1149" s="51" t="s">
        <v>2109</v>
      </c>
    </row>
    <row r="1150" spans="1:1">
      <c r="A1150" s="51" t="s">
        <v>2110</v>
      </c>
    </row>
    <row r="1151" spans="1:1">
      <c r="A1151" s="51" t="s">
        <v>2111</v>
      </c>
    </row>
    <row r="1152" spans="1:1">
      <c r="A1152" s="51" t="s">
        <v>2112</v>
      </c>
    </row>
    <row r="1153" spans="1:1">
      <c r="A1153" s="51" t="s">
        <v>2113</v>
      </c>
    </row>
    <row r="1154" spans="1:1">
      <c r="A1154" s="51" t="s">
        <v>2114</v>
      </c>
    </row>
    <row r="1155" spans="1:1">
      <c r="A1155" s="51" t="s">
        <v>2115</v>
      </c>
    </row>
    <row r="1156" spans="1:1">
      <c r="A1156" s="51" t="s">
        <v>2116</v>
      </c>
    </row>
    <row r="1157" spans="1:1">
      <c r="A1157" s="51" t="s">
        <v>2117</v>
      </c>
    </row>
    <row r="1158" spans="1:1">
      <c r="A1158" s="51" t="s">
        <v>2118</v>
      </c>
    </row>
    <row r="1159" spans="1:1">
      <c r="A1159" s="51" t="s">
        <v>2119</v>
      </c>
    </row>
    <row r="1160" spans="1:1">
      <c r="A1160" s="51" t="s">
        <v>2120</v>
      </c>
    </row>
    <row r="1161" spans="1:1">
      <c r="A1161" s="51" t="s">
        <v>2121</v>
      </c>
    </row>
    <row r="1162" spans="1:1">
      <c r="A1162" s="51" t="s">
        <v>2122</v>
      </c>
    </row>
    <row r="1163" spans="1:1">
      <c r="A1163" s="51" t="s">
        <v>2123</v>
      </c>
    </row>
    <row r="1164" spans="1:1">
      <c r="A1164" s="51" t="s">
        <v>2124</v>
      </c>
    </row>
    <row r="1165" spans="1:1">
      <c r="A1165" s="51" t="s">
        <v>2125</v>
      </c>
    </row>
    <row r="1166" spans="1:1">
      <c r="A1166" s="51" t="s">
        <v>2126</v>
      </c>
    </row>
    <row r="1167" spans="1:1">
      <c r="A1167" s="51" t="s">
        <v>2127</v>
      </c>
    </row>
    <row r="1168" spans="1:1">
      <c r="A1168" s="51" t="s">
        <v>2128</v>
      </c>
    </row>
    <row r="1169" spans="1:1">
      <c r="A1169" s="51" t="s">
        <v>2129</v>
      </c>
    </row>
    <row r="1170" spans="1:1">
      <c r="A1170" s="51" t="s">
        <v>2130</v>
      </c>
    </row>
    <row r="1171" spans="1:1">
      <c r="A1171" s="51" t="s">
        <v>2131</v>
      </c>
    </row>
    <row r="1172" spans="1:1">
      <c r="A1172" s="51" t="s">
        <v>2132</v>
      </c>
    </row>
    <row r="1173" spans="1:1">
      <c r="A1173" s="51" t="s">
        <v>2133</v>
      </c>
    </row>
    <row r="1174" spans="1:1">
      <c r="A1174" s="51" t="s">
        <v>2134</v>
      </c>
    </row>
    <row r="1175" spans="1:1">
      <c r="A1175" s="51" t="s">
        <v>2135</v>
      </c>
    </row>
    <row r="1176" spans="1:1">
      <c r="A1176" s="51" t="s">
        <v>2136</v>
      </c>
    </row>
    <row r="1177" spans="1:1">
      <c r="A1177" s="51" t="s">
        <v>2137</v>
      </c>
    </row>
    <row r="1178" spans="1:1">
      <c r="A1178" s="51" t="s">
        <v>2138</v>
      </c>
    </row>
    <row r="1179" spans="1:1">
      <c r="A1179" s="51" t="s">
        <v>2139</v>
      </c>
    </row>
    <row r="1180" spans="1:1">
      <c r="A1180" s="51" t="s">
        <v>2140</v>
      </c>
    </row>
    <row r="1181" spans="1:1">
      <c r="A1181" s="51" t="s">
        <v>2141</v>
      </c>
    </row>
    <row r="1182" spans="1:1">
      <c r="A1182" s="51" t="s">
        <v>2142</v>
      </c>
    </row>
    <row r="1183" spans="1:1">
      <c r="A1183" s="51" t="s">
        <v>2143</v>
      </c>
    </row>
    <row r="1184" spans="1:1">
      <c r="A1184" s="51" t="s">
        <v>2144</v>
      </c>
    </row>
    <row r="1185" spans="1:1">
      <c r="A1185" s="51" t="s">
        <v>2145</v>
      </c>
    </row>
    <row r="1186" spans="1:1">
      <c r="A1186" s="51" t="s">
        <v>2146</v>
      </c>
    </row>
    <row r="1187" spans="1:1">
      <c r="A1187" s="51" t="s">
        <v>2147</v>
      </c>
    </row>
    <row r="1188" spans="1:1">
      <c r="A1188" s="51" t="s">
        <v>2148</v>
      </c>
    </row>
    <row r="1189" spans="1:1">
      <c r="A1189" s="51" t="s">
        <v>2149</v>
      </c>
    </row>
    <row r="1190" spans="1:1">
      <c r="A1190" s="51" t="s">
        <v>2150</v>
      </c>
    </row>
    <row r="1191" spans="1:1">
      <c r="A1191" s="51" t="s">
        <v>2151</v>
      </c>
    </row>
    <row r="1192" spans="1:1">
      <c r="A1192" s="51" t="s">
        <v>2152</v>
      </c>
    </row>
    <row r="1193" spans="1:1">
      <c r="A1193" s="51" t="s">
        <v>2153</v>
      </c>
    </row>
    <row r="1194" spans="1:1">
      <c r="A1194" s="51" t="s">
        <v>2154</v>
      </c>
    </row>
    <row r="1195" spans="1:1">
      <c r="A1195" s="51" t="s">
        <v>2155</v>
      </c>
    </row>
    <row r="1196" spans="1:1">
      <c r="A1196" s="51" t="s">
        <v>2156</v>
      </c>
    </row>
    <row r="1197" spans="1:1">
      <c r="A1197" s="51" t="s">
        <v>2157</v>
      </c>
    </row>
    <row r="1198" spans="1:1">
      <c r="A1198" s="51" t="s">
        <v>2158</v>
      </c>
    </row>
    <row r="1199" spans="1:1">
      <c r="A1199" s="51" t="s">
        <v>2159</v>
      </c>
    </row>
    <row r="1200" spans="1:1">
      <c r="A1200" s="51" t="s">
        <v>2160</v>
      </c>
    </row>
    <row r="1201" spans="1:1">
      <c r="A1201" s="51" t="s">
        <v>2161</v>
      </c>
    </row>
    <row r="1202" spans="1:1">
      <c r="A1202" s="51" t="s">
        <v>2162</v>
      </c>
    </row>
    <row r="1203" spans="1:1">
      <c r="A1203" s="51" t="s">
        <v>2163</v>
      </c>
    </row>
    <row r="1204" spans="1:1">
      <c r="A1204" s="51" t="s">
        <v>2164</v>
      </c>
    </row>
    <row r="1205" spans="1:1">
      <c r="A1205" s="51" t="s">
        <v>2165</v>
      </c>
    </row>
    <row r="1206" spans="1:1">
      <c r="A1206" s="51" t="s">
        <v>2166</v>
      </c>
    </row>
    <row r="1207" spans="1:1">
      <c r="A1207" s="51" t="s">
        <v>2167</v>
      </c>
    </row>
    <row r="1208" spans="1:1">
      <c r="A1208" s="51" t="s">
        <v>2168</v>
      </c>
    </row>
    <row r="1209" spans="1:1">
      <c r="A1209" s="51" t="s">
        <v>2169</v>
      </c>
    </row>
    <row r="1210" spans="1:1">
      <c r="A1210" s="51" t="s">
        <v>2170</v>
      </c>
    </row>
    <row r="1211" spans="1:1">
      <c r="A1211" s="51" t="s">
        <v>2171</v>
      </c>
    </row>
    <row r="1212" spans="1:1">
      <c r="A1212" s="51" t="s">
        <v>2172</v>
      </c>
    </row>
    <row r="1213" spans="1:1">
      <c r="A1213" s="51" t="s">
        <v>2173</v>
      </c>
    </row>
    <row r="1214" spans="1:1">
      <c r="A1214" s="51" t="s">
        <v>2174</v>
      </c>
    </row>
    <row r="1215" spans="1:1">
      <c r="A1215" s="51" t="s">
        <v>2175</v>
      </c>
    </row>
    <row r="1216" spans="1:1">
      <c r="A1216" s="51" t="s">
        <v>2176</v>
      </c>
    </row>
    <row r="1217" spans="1:1">
      <c r="A1217" s="51" t="s">
        <v>2177</v>
      </c>
    </row>
    <row r="1218" spans="1:1">
      <c r="A1218" s="51" t="s">
        <v>2178</v>
      </c>
    </row>
    <row r="1219" spans="1:1">
      <c r="A1219" s="51" t="s">
        <v>2179</v>
      </c>
    </row>
    <row r="1220" spans="1:1">
      <c r="A1220" s="51" t="s">
        <v>2180</v>
      </c>
    </row>
    <row r="1221" spans="1:1">
      <c r="A1221" s="51" t="s">
        <v>2181</v>
      </c>
    </row>
    <row r="1222" spans="1:1">
      <c r="A1222" s="51" t="s">
        <v>2182</v>
      </c>
    </row>
    <row r="1223" spans="1:1">
      <c r="A1223" s="51" t="s">
        <v>2183</v>
      </c>
    </row>
    <row r="1224" spans="1:1">
      <c r="A1224" s="51" t="s">
        <v>2184</v>
      </c>
    </row>
    <row r="1225" spans="1:1">
      <c r="A1225" s="51" t="s">
        <v>2185</v>
      </c>
    </row>
    <row r="1226" spans="1:1">
      <c r="A1226" s="51" t="s">
        <v>2186</v>
      </c>
    </row>
    <row r="1227" spans="1:1">
      <c r="A1227" s="51" t="s">
        <v>2187</v>
      </c>
    </row>
    <row r="1228" spans="1:1">
      <c r="A1228" s="51" t="s">
        <v>2188</v>
      </c>
    </row>
    <row r="1229" spans="1:1">
      <c r="A1229" s="51" t="s">
        <v>2189</v>
      </c>
    </row>
    <row r="1230" spans="1:1">
      <c r="A1230" s="51" t="s">
        <v>2190</v>
      </c>
    </row>
    <row r="1231" spans="1:1">
      <c r="A1231" s="51" t="s">
        <v>2191</v>
      </c>
    </row>
    <row r="1232" spans="1:1">
      <c r="A1232" s="51" t="s">
        <v>2192</v>
      </c>
    </row>
    <row r="1233" spans="1:1">
      <c r="A1233" s="51" t="s">
        <v>2193</v>
      </c>
    </row>
    <row r="1234" spans="1:1">
      <c r="A1234" s="51" t="s">
        <v>2194</v>
      </c>
    </row>
    <row r="1235" spans="1:1">
      <c r="A1235" s="51" t="s">
        <v>2195</v>
      </c>
    </row>
    <row r="1236" spans="1:1">
      <c r="A1236" s="51" t="s">
        <v>2196</v>
      </c>
    </row>
    <row r="1237" spans="1:1">
      <c r="A1237" s="51" t="s">
        <v>2197</v>
      </c>
    </row>
    <row r="1238" spans="1:1">
      <c r="A1238" s="51" t="s">
        <v>2198</v>
      </c>
    </row>
    <row r="1239" spans="1:1">
      <c r="A1239" s="51" t="s">
        <v>2199</v>
      </c>
    </row>
    <row r="1240" spans="1:1">
      <c r="A1240" s="51" t="s">
        <v>2200</v>
      </c>
    </row>
    <row r="1241" spans="1:1">
      <c r="A1241" s="51" t="s">
        <v>2201</v>
      </c>
    </row>
    <row r="1242" spans="1:1">
      <c r="A1242" s="51" t="s">
        <v>2202</v>
      </c>
    </row>
    <row r="1243" spans="1:1">
      <c r="A1243" s="51" t="s">
        <v>2203</v>
      </c>
    </row>
    <row r="1244" spans="1:1">
      <c r="A1244" s="51" t="s">
        <v>2204</v>
      </c>
    </row>
    <row r="1245" spans="1:1">
      <c r="A1245" s="51" t="s">
        <v>2205</v>
      </c>
    </row>
    <row r="1246" spans="1:1">
      <c r="A1246" s="51" t="s">
        <v>2206</v>
      </c>
    </row>
    <row r="1247" spans="1:1">
      <c r="A1247" s="51" t="s">
        <v>2207</v>
      </c>
    </row>
    <row r="1248" spans="1:1">
      <c r="A1248" s="51" t="s">
        <v>2208</v>
      </c>
    </row>
    <row r="1249" spans="1:1">
      <c r="A1249" s="51" t="s">
        <v>2209</v>
      </c>
    </row>
    <row r="1250" spans="1:1">
      <c r="A1250" s="51" t="s">
        <v>2210</v>
      </c>
    </row>
    <row r="1251" spans="1:1">
      <c r="A1251" s="51" t="s">
        <v>2211</v>
      </c>
    </row>
    <row r="1252" spans="1:1">
      <c r="A1252" s="51" t="s">
        <v>2212</v>
      </c>
    </row>
    <row r="1253" spans="1:1">
      <c r="A1253" s="51" t="s">
        <v>2213</v>
      </c>
    </row>
    <row r="1254" spans="1:1">
      <c r="A1254" s="51" t="s">
        <v>2214</v>
      </c>
    </row>
    <row r="1255" spans="1:1">
      <c r="A1255" s="51" t="s">
        <v>2215</v>
      </c>
    </row>
    <row r="1256" spans="1:1">
      <c r="A1256" s="51" t="s">
        <v>2216</v>
      </c>
    </row>
    <row r="1257" spans="1:1">
      <c r="A1257" s="51" t="s">
        <v>2217</v>
      </c>
    </row>
    <row r="1258" spans="1:1">
      <c r="A1258" s="51" t="s">
        <v>2218</v>
      </c>
    </row>
    <row r="1259" spans="1:1">
      <c r="A1259" s="51" t="s">
        <v>2219</v>
      </c>
    </row>
    <row r="1260" spans="1:1">
      <c r="A1260" s="51" t="s">
        <v>2220</v>
      </c>
    </row>
    <row r="1261" spans="1:1">
      <c r="A1261" s="51" t="s">
        <v>2221</v>
      </c>
    </row>
    <row r="1262" spans="1:1">
      <c r="A1262" s="51" t="s">
        <v>2222</v>
      </c>
    </row>
    <row r="1263" spans="1:1">
      <c r="A1263" s="51" t="s">
        <v>2223</v>
      </c>
    </row>
    <row r="1264" spans="1:1">
      <c r="A1264" s="51" t="s">
        <v>2224</v>
      </c>
    </row>
    <row r="1265" spans="1:1">
      <c r="A1265" s="51" t="s">
        <v>2225</v>
      </c>
    </row>
    <row r="1266" spans="1:1">
      <c r="A1266" s="51" t="s">
        <v>2226</v>
      </c>
    </row>
    <row r="1267" spans="1:1">
      <c r="A1267" s="51" t="s">
        <v>2227</v>
      </c>
    </row>
    <row r="1268" spans="1:1">
      <c r="A1268" s="51" t="s">
        <v>2228</v>
      </c>
    </row>
    <row r="1269" spans="1:1">
      <c r="A1269" s="51" t="s">
        <v>2229</v>
      </c>
    </row>
    <row r="1270" spans="1:1">
      <c r="A1270" s="51" t="s">
        <v>2230</v>
      </c>
    </row>
    <row r="1271" spans="1:1">
      <c r="A1271" s="51" t="s">
        <v>2231</v>
      </c>
    </row>
    <row r="1272" spans="1:1">
      <c r="A1272" s="51" t="s">
        <v>2232</v>
      </c>
    </row>
    <row r="1273" spans="1:1">
      <c r="A1273" s="51" t="s">
        <v>2233</v>
      </c>
    </row>
    <row r="1274" spans="1:1">
      <c r="A1274" s="51" t="s">
        <v>2234</v>
      </c>
    </row>
    <row r="1275" spans="1:1">
      <c r="A1275" s="51" t="s">
        <v>2235</v>
      </c>
    </row>
    <row r="1276" spans="1:1">
      <c r="A1276" s="51" t="s">
        <v>2236</v>
      </c>
    </row>
    <row r="1277" spans="1:1">
      <c r="A1277" s="51" t="s">
        <v>2237</v>
      </c>
    </row>
    <row r="1278" spans="1:1">
      <c r="A1278" s="51" t="s">
        <v>2238</v>
      </c>
    </row>
    <row r="1279" spans="1:1">
      <c r="A1279" s="51" t="s">
        <v>2239</v>
      </c>
    </row>
    <row r="1280" spans="1:1">
      <c r="A1280" s="51" t="s">
        <v>2240</v>
      </c>
    </row>
    <row r="1281" spans="1:1">
      <c r="A1281" s="51" t="s">
        <v>2241</v>
      </c>
    </row>
    <row r="1282" spans="1:1">
      <c r="A1282" s="51" t="s">
        <v>2242</v>
      </c>
    </row>
    <row r="1283" spans="1:1">
      <c r="A1283" s="51" t="s">
        <v>2243</v>
      </c>
    </row>
    <row r="1284" spans="1:1">
      <c r="A1284" s="51" t="s">
        <v>2244</v>
      </c>
    </row>
    <row r="1285" spans="1:1">
      <c r="A1285" s="51" t="s">
        <v>2245</v>
      </c>
    </row>
    <row r="1286" spans="1:1">
      <c r="A1286" s="51" t="s">
        <v>2246</v>
      </c>
    </row>
    <row r="1287" spans="1:1">
      <c r="A1287" s="51" t="s">
        <v>2247</v>
      </c>
    </row>
    <row r="1288" spans="1:1">
      <c r="A1288" s="51" t="s">
        <v>2248</v>
      </c>
    </row>
    <row r="1289" spans="1:1">
      <c r="A1289" s="51" t="s">
        <v>2249</v>
      </c>
    </row>
    <row r="1290" spans="1:1">
      <c r="A1290" s="51" t="s">
        <v>2250</v>
      </c>
    </row>
    <row r="1291" spans="1:1">
      <c r="A1291" s="51" t="s">
        <v>2251</v>
      </c>
    </row>
    <row r="1292" spans="1:1">
      <c r="A1292" s="51" t="s">
        <v>2252</v>
      </c>
    </row>
    <row r="1293" spans="1:1">
      <c r="A1293" s="51" t="s">
        <v>2253</v>
      </c>
    </row>
    <row r="1294" spans="1:1">
      <c r="A1294" s="51" t="s">
        <v>2254</v>
      </c>
    </row>
    <row r="1295" spans="1:1">
      <c r="A1295" s="51" t="s">
        <v>2255</v>
      </c>
    </row>
    <row r="1296" spans="1:1">
      <c r="A1296" s="51" t="s">
        <v>2256</v>
      </c>
    </row>
    <row r="1297" spans="1:1">
      <c r="A1297" s="51" t="s">
        <v>2257</v>
      </c>
    </row>
    <row r="1298" spans="1:1">
      <c r="A1298" s="51" t="s">
        <v>2258</v>
      </c>
    </row>
    <row r="1299" spans="1:1">
      <c r="A1299" s="51" t="s">
        <v>2259</v>
      </c>
    </row>
    <row r="1300" spans="1:1">
      <c r="A1300" s="51" t="s">
        <v>2260</v>
      </c>
    </row>
    <row r="1301" spans="1:1">
      <c r="A1301" s="51" t="s">
        <v>2261</v>
      </c>
    </row>
    <row r="1302" spans="1:1">
      <c r="A1302" s="51" t="s">
        <v>2262</v>
      </c>
    </row>
    <row r="1303" spans="1:1">
      <c r="A1303" s="51" t="s">
        <v>2263</v>
      </c>
    </row>
    <row r="1304" spans="1:1">
      <c r="A1304" s="51" t="s">
        <v>2264</v>
      </c>
    </row>
    <row r="1305" spans="1:1">
      <c r="A1305" s="51" t="s">
        <v>2265</v>
      </c>
    </row>
    <row r="1306" spans="1:1">
      <c r="A1306" s="51" t="s">
        <v>2266</v>
      </c>
    </row>
    <row r="1307" spans="1:1">
      <c r="A1307" s="51" t="s">
        <v>2267</v>
      </c>
    </row>
    <row r="1308" spans="1:1">
      <c r="A1308" s="51" t="s">
        <v>2268</v>
      </c>
    </row>
    <row r="1309" spans="1:1">
      <c r="A1309" s="51" t="s">
        <v>2269</v>
      </c>
    </row>
    <row r="1310" spans="1:1">
      <c r="A1310" s="51" t="s">
        <v>2270</v>
      </c>
    </row>
    <row r="1311" spans="1:1">
      <c r="A1311" s="51" t="s">
        <v>2271</v>
      </c>
    </row>
    <row r="1312" spans="1:1">
      <c r="A1312" s="51" t="s">
        <v>2272</v>
      </c>
    </row>
    <row r="1313" spans="1:1">
      <c r="A1313" s="51" t="s">
        <v>2273</v>
      </c>
    </row>
    <row r="1314" spans="1:1">
      <c r="A1314" s="51" t="s">
        <v>2274</v>
      </c>
    </row>
    <row r="1315" spans="1:1">
      <c r="A1315" s="51" t="s">
        <v>2275</v>
      </c>
    </row>
    <row r="1316" spans="1:1">
      <c r="A1316" s="51" t="s">
        <v>2276</v>
      </c>
    </row>
    <row r="1317" spans="1:1">
      <c r="A1317" s="51" t="s">
        <v>2277</v>
      </c>
    </row>
    <row r="1318" spans="1:1">
      <c r="A1318" s="51" t="s">
        <v>2278</v>
      </c>
    </row>
    <row r="1319" spans="1:1">
      <c r="A1319" s="51" t="s">
        <v>2279</v>
      </c>
    </row>
    <row r="1320" spans="1:1">
      <c r="A1320" s="51" t="s">
        <v>2280</v>
      </c>
    </row>
    <row r="1321" spans="1:1">
      <c r="A1321" s="51" t="s">
        <v>2281</v>
      </c>
    </row>
    <row r="1322" spans="1:1">
      <c r="A1322" s="51" t="s">
        <v>2282</v>
      </c>
    </row>
    <row r="1323" spans="1:1">
      <c r="A1323" s="51" t="s">
        <v>2283</v>
      </c>
    </row>
    <row r="1324" spans="1:1">
      <c r="A1324" s="51" t="s">
        <v>2284</v>
      </c>
    </row>
    <row r="1325" spans="1:1">
      <c r="A1325" s="51" t="s">
        <v>2285</v>
      </c>
    </row>
    <row r="1326" spans="1:1">
      <c r="A1326" s="51" t="s">
        <v>2286</v>
      </c>
    </row>
    <row r="1327" spans="1:1">
      <c r="A1327" s="51" t="s">
        <v>2287</v>
      </c>
    </row>
    <row r="1328" spans="1:1">
      <c r="A1328" s="51" t="s">
        <v>2288</v>
      </c>
    </row>
    <row r="1329" spans="1:1">
      <c r="A1329" s="51" t="s">
        <v>2289</v>
      </c>
    </row>
    <row r="1330" spans="1:1">
      <c r="A1330" s="51" t="s">
        <v>2290</v>
      </c>
    </row>
    <row r="1331" spans="1:1">
      <c r="A1331" s="51" t="s">
        <v>2291</v>
      </c>
    </row>
    <row r="1332" spans="1:1">
      <c r="A1332" s="51" t="s">
        <v>2292</v>
      </c>
    </row>
    <row r="1333" spans="1:1">
      <c r="A1333" s="51" t="s">
        <v>2293</v>
      </c>
    </row>
    <row r="1334" spans="1:1">
      <c r="A1334" s="51" t="s">
        <v>2294</v>
      </c>
    </row>
    <row r="1335" spans="1:1">
      <c r="A1335" s="51" t="s">
        <v>2295</v>
      </c>
    </row>
    <row r="1336" spans="1:1">
      <c r="A1336" s="51" t="s">
        <v>2296</v>
      </c>
    </row>
    <row r="1337" spans="1:1">
      <c r="A1337" s="51" t="s">
        <v>2297</v>
      </c>
    </row>
    <row r="1338" spans="1:1">
      <c r="A1338" s="51" t="s">
        <v>2298</v>
      </c>
    </row>
    <row r="1339" spans="1:1">
      <c r="A1339" s="51" t="s">
        <v>2299</v>
      </c>
    </row>
    <row r="1340" spans="1:1">
      <c r="A1340" s="51" t="s">
        <v>2300</v>
      </c>
    </row>
    <row r="1341" spans="1:1">
      <c r="A1341" s="51" t="s">
        <v>2301</v>
      </c>
    </row>
    <row r="1342" spans="1:1">
      <c r="A1342" s="51" t="s">
        <v>2302</v>
      </c>
    </row>
    <row r="1343" spans="1:1">
      <c r="A1343" s="51" t="s">
        <v>2303</v>
      </c>
    </row>
    <row r="1344" spans="1:1">
      <c r="A1344" s="51" t="s">
        <v>2304</v>
      </c>
    </row>
    <row r="1345" spans="1:1">
      <c r="A1345" s="51" t="s">
        <v>2305</v>
      </c>
    </row>
    <row r="1346" spans="1:1">
      <c r="A1346" s="51" t="s">
        <v>2306</v>
      </c>
    </row>
    <row r="1347" spans="1:1">
      <c r="A1347" s="51" t="s">
        <v>2307</v>
      </c>
    </row>
    <row r="1348" spans="1:1">
      <c r="A1348" s="51" t="s">
        <v>2308</v>
      </c>
    </row>
    <row r="1349" spans="1:1">
      <c r="A1349" s="51" t="s">
        <v>2309</v>
      </c>
    </row>
    <row r="1350" spans="1:1">
      <c r="A1350" s="51" t="s">
        <v>2310</v>
      </c>
    </row>
    <row r="1351" spans="1:1">
      <c r="A1351" s="51" t="s">
        <v>2311</v>
      </c>
    </row>
    <row r="1352" spans="1:1">
      <c r="A1352" s="51" t="s">
        <v>2312</v>
      </c>
    </row>
    <row r="1353" spans="1:1">
      <c r="A1353" s="51" t="s">
        <v>2313</v>
      </c>
    </row>
    <row r="1354" spans="1:1">
      <c r="A1354" s="51" t="s">
        <v>2314</v>
      </c>
    </row>
    <row r="1355" spans="1:1">
      <c r="A1355" s="51" t="s">
        <v>2315</v>
      </c>
    </row>
    <row r="1356" spans="1:1">
      <c r="A1356" s="51" t="s">
        <v>2316</v>
      </c>
    </row>
    <row r="1357" spans="1:1">
      <c r="A1357" s="51" t="s">
        <v>2317</v>
      </c>
    </row>
    <row r="1358" spans="1:1">
      <c r="A1358" s="51" t="s">
        <v>2318</v>
      </c>
    </row>
    <row r="1359" spans="1:1">
      <c r="A1359" s="51" t="s">
        <v>2319</v>
      </c>
    </row>
    <row r="1360" spans="1:1">
      <c r="A1360" s="51" t="s">
        <v>2320</v>
      </c>
    </row>
    <row r="1361" spans="1:1">
      <c r="A1361" s="51" t="s">
        <v>2321</v>
      </c>
    </row>
    <row r="1362" spans="1:1">
      <c r="A1362" s="51" t="s">
        <v>2322</v>
      </c>
    </row>
    <row r="1363" spans="1:1">
      <c r="A1363" s="51" t="s">
        <v>2323</v>
      </c>
    </row>
    <row r="1364" spans="1:1">
      <c r="A1364" s="51" t="s">
        <v>2324</v>
      </c>
    </row>
    <row r="1365" spans="1:1">
      <c r="A1365" s="51" t="s">
        <v>2325</v>
      </c>
    </row>
    <row r="1366" spans="1:1">
      <c r="A1366" s="51" t="s">
        <v>2326</v>
      </c>
    </row>
    <row r="1367" spans="1:1">
      <c r="A1367" s="51" t="s">
        <v>2327</v>
      </c>
    </row>
    <row r="1368" spans="1:1">
      <c r="A1368" s="51" t="s">
        <v>2328</v>
      </c>
    </row>
    <row r="1369" spans="1:1">
      <c r="A1369" s="51" t="s">
        <v>2329</v>
      </c>
    </row>
    <row r="1370" spans="1:1">
      <c r="A1370" s="51" t="s">
        <v>2330</v>
      </c>
    </row>
    <row r="1371" spans="1:1">
      <c r="A1371" s="51" t="s">
        <v>2331</v>
      </c>
    </row>
    <row r="1372" spans="1:1">
      <c r="A1372" s="51" t="s">
        <v>2332</v>
      </c>
    </row>
    <row r="1373" spans="1:1">
      <c r="A1373" s="51" t="s">
        <v>2333</v>
      </c>
    </row>
    <row r="1374" spans="1:1">
      <c r="A1374" s="51" t="s">
        <v>2334</v>
      </c>
    </row>
    <row r="1375" spans="1:1">
      <c r="A1375" s="51" t="s">
        <v>2335</v>
      </c>
    </row>
    <row r="1376" spans="1:1">
      <c r="A1376" s="51" t="s">
        <v>2336</v>
      </c>
    </row>
    <row r="1377" spans="1:1">
      <c r="A1377" s="51" t="s">
        <v>2337</v>
      </c>
    </row>
    <row r="1378" spans="1:1">
      <c r="A1378" s="51" t="s">
        <v>2338</v>
      </c>
    </row>
    <row r="1379" spans="1:1">
      <c r="A1379" s="51" t="s">
        <v>2339</v>
      </c>
    </row>
    <row r="1380" spans="1:1">
      <c r="A1380" s="51" t="s">
        <v>2340</v>
      </c>
    </row>
    <row r="1381" spans="1:1">
      <c r="A1381" s="51" t="s">
        <v>2341</v>
      </c>
    </row>
    <row r="1382" spans="1:1">
      <c r="A1382" s="51" t="s">
        <v>2342</v>
      </c>
    </row>
    <row r="1383" spans="1:1">
      <c r="A1383" s="51" t="s">
        <v>2343</v>
      </c>
    </row>
    <row r="1384" spans="1:1">
      <c r="A1384" s="51" t="s">
        <v>2344</v>
      </c>
    </row>
    <row r="1385" spans="1:1">
      <c r="A1385" s="51" t="s">
        <v>2345</v>
      </c>
    </row>
    <row r="1386" spans="1:1">
      <c r="A1386" s="51" t="s">
        <v>2346</v>
      </c>
    </row>
    <row r="1387" spans="1:1">
      <c r="A1387" s="51" t="s">
        <v>2347</v>
      </c>
    </row>
    <row r="1388" spans="1:1">
      <c r="A1388" s="51" t="s">
        <v>2348</v>
      </c>
    </row>
    <row r="1389" spans="1:1">
      <c r="A1389" s="51" t="s">
        <v>2349</v>
      </c>
    </row>
    <row r="1390" spans="1:1">
      <c r="A1390" s="51" t="s">
        <v>2350</v>
      </c>
    </row>
    <row r="1391" spans="1:1">
      <c r="A1391" s="51" t="s">
        <v>2351</v>
      </c>
    </row>
    <row r="1392" spans="1:1">
      <c r="A1392" s="51" t="s">
        <v>2352</v>
      </c>
    </row>
    <row r="1393" spans="1:1">
      <c r="A1393" s="51" t="s">
        <v>2353</v>
      </c>
    </row>
    <row r="1394" spans="1:1">
      <c r="A1394" s="51" t="s">
        <v>2354</v>
      </c>
    </row>
    <row r="1395" spans="1:1">
      <c r="A1395" s="51" t="s">
        <v>2355</v>
      </c>
    </row>
    <row r="1396" spans="1:1">
      <c r="A1396" s="51" t="s">
        <v>2356</v>
      </c>
    </row>
    <row r="1397" spans="1:1">
      <c r="A1397" s="51" t="s">
        <v>2357</v>
      </c>
    </row>
    <row r="1398" spans="1:1">
      <c r="A1398" s="51" t="s">
        <v>2358</v>
      </c>
    </row>
    <row r="1399" spans="1:1">
      <c r="A1399" s="51" t="s">
        <v>2359</v>
      </c>
    </row>
    <row r="1400" spans="1:1">
      <c r="A1400" s="51" t="s">
        <v>2360</v>
      </c>
    </row>
    <row r="1401" spans="1:1">
      <c r="A1401" s="51" t="s">
        <v>2361</v>
      </c>
    </row>
    <row r="1402" spans="1:1">
      <c r="A1402" s="51" t="s">
        <v>2362</v>
      </c>
    </row>
    <row r="1403" spans="1:1">
      <c r="A1403" s="51" t="s">
        <v>2363</v>
      </c>
    </row>
    <row r="1404" spans="1:1">
      <c r="A1404" s="51" t="s">
        <v>2364</v>
      </c>
    </row>
    <row r="1405" spans="1:1">
      <c r="A1405" s="51" t="s">
        <v>2365</v>
      </c>
    </row>
    <row r="1406" spans="1:1">
      <c r="A1406" s="51" t="s">
        <v>2366</v>
      </c>
    </row>
    <row r="1407" spans="1:1">
      <c r="A1407" s="51" t="s">
        <v>2367</v>
      </c>
    </row>
    <row r="1408" spans="1:1">
      <c r="A1408" s="51" t="s">
        <v>2368</v>
      </c>
    </row>
    <row r="1409" spans="1:1">
      <c r="A1409" s="51" t="s">
        <v>2369</v>
      </c>
    </row>
    <row r="1410" spans="1:1">
      <c r="A1410" s="51" t="s">
        <v>2370</v>
      </c>
    </row>
    <row r="1411" spans="1:1">
      <c r="A1411" s="51" t="s">
        <v>2371</v>
      </c>
    </row>
    <row r="1412" spans="1:1">
      <c r="A1412" s="51" t="s">
        <v>2372</v>
      </c>
    </row>
    <row r="1413" spans="1:1">
      <c r="A1413" s="51" t="s">
        <v>2373</v>
      </c>
    </row>
    <row r="1414" spans="1:1">
      <c r="A1414" s="51" t="s">
        <v>2374</v>
      </c>
    </row>
    <row r="1415" spans="1:1">
      <c r="A1415" s="51" t="s">
        <v>2375</v>
      </c>
    </row>
    <row r="1416" spans="1:1">
      <c r="A1416" s="51" t="s">
        <v>2376</v>
      </c>
    </row>
    <row r="1417" spans="1:1">
      <c r="A1417" s="51" t="s">
        <v>2377</v>
      </c>
    </row>
    <row r="1418" spans="1:1">
      <c r="A1418" s="51" t="s">
        <v>2378</v>
      </c>
    </row>
    <row r="1419" spans="1:1">
      <c r="A1419" s="51" t="s">
        <v>2379</v>
      </c>
    </row>
    <row r="1420" spans="1:1">
      <c r="A1420" s="51" t="s">
        <v>2380</v>
      </c>
    </row>
    <row r="1421" spans="1:1">
      <c r="A1421" s="51" t="s">
        <v>2381</v>
      </c>
    </row>
    <row r="1422" spans="1:1">
      <c r="A1422" s="51" t="s">
        <v>2382</v>
      </c>
    </row>
    <row r="1423" spans="1:1">
      <c r="A1423" s="51" t="s">
        <v>2383</v>
      </c>
    </row>
    <row r="1424" spans="1:1">
      <c r="A1424" s="51" t="s">
        <v>2384</v>
      </c>
    </row>
    <row r="1425" spans="1:1">
      <c r="A1425" s="51" t="s">
        <v>2385</v>
      </c>
    </row>
    <row r="1426" spans="1:1">
      <c r="A1426" s="51" t="s">
        <v>2386</v>
      </c>
    </row>
    <row r="1427" spans="1:1">
      <c r="A1427" s="51" t="s">
        <v>2387</v>
      </c>
    </row>
    <row r="1428" spans="1:1">
      <c r="A1428" s="51" t="s">
        <v>2388</v>
      </c>
    </row>
    <row r="1429" spans="1:1">
      <c r="A1429" s="51" t="s">
        <v>2389</v>
      </c>
    </row>
    <row r="1430" spans="1:1">
      <c r="A1430" s="51" t="s">
        <v>2390</v>
      </c>
    </row>
    <row r="1431" spans="1:1">
      <c r="A1431" s="51" t="s">
        <v>2391</v>
      </c>
    </row>
    <row r="1432" spans="1:1">
      <c r="A1432" s="51" t="s">
        <v>2392</v>
      </c>
    </row>
    <row r="1433" spans="1:1">
      <c r="A1433" s="51" t="s">
        <v>2393</v>
      </c>
    </row>
    <row r="1434" spans="1:1">
      <c r="A1434" s="51" t="s">
        <v>2394</v>
      </c>
    </row>
    <row r="1435" spans="1:1">
      <c r="A1435" s="51" t="s">
        <v>2395</v>
      </c>
    </row>
    <row r="1436" spans="1:1">
      <c r="A1436" s="51" t="s">
        <v>2396</v>
      </c>
    </row>
    <row r="1437" spans="1:1">
      <c r="A1437" s="51" t="s">
        <v>2397</v>
      </c>
    </row>
    <row r="1438" spans="1:1">
      <c r="A1438" s="51" t="s">
        <v>2398</v>
      </c>
    </row>
    <row r="1439" spans="1:1">
      <c r="A1439" s="51" t="s">
        <v>2399</v>
      </c>
    </row>
    <row r="1440" spans="1:1">
      <c r="A1440" s="51" t="s">
        <v>2400</v>
      </c>
    </row>
    <row r="1441" spans="1:1">
      <c r="A1441" s="51" t="s">
        <v>2401</v>
      </c>
    </row>
    <row r="1442" spans="1:1">
      <c r="A1442" s="51" t="s">
        <v>2402</v>
      </c>
    </row>
    <row r="1443" spans="1:1">
      <c r="A1443" s="51" t="s">
        <v>2403</v>
      </c>
    </row>
    <row r="1444" spans="1:1">
      <c r="A1444" s="51" t="s">
        <v>2404</v>
      </c>
    </row>
    <row r="1445" spans="1:1">
      <c r="A1445" s="51" t="s">
        <v>2405</v>
      </c>
    </row>
    <row r="1446" spans="1:1">
      <c r="A1446" s="51" t="s">
        <v>2406</v>
      </c>
    </row>
    <row r="1447" spans="1:1">
      <c r="A1447" s="51" t="s">
        <v>2407</v>
      </c>
    </row>
    <row r="1448" spans="1:1">
      <c r="A1448" s="51" t="s">
        <v>2408</v>
      </c>
    </row>
    <row r="1449" spans="1:1">
      <c r="A1449" s="51" t="s">
        <v>2409</v>
      </c>
    </row>
    <row r="1450" spans="1:1">
      <c r="A1450" s="51" t="s">
        <v>2410</v>
      </c>
    </row>
    <row r="1451" spans="1:1">
      <c r="A1451" s="51" t="s">
        <v>2411</v>
      </c>
    </row>
    <row r="1452" spans="1:1">
      <c r="A1452" s="51" t="s">
        <v>2412</v>
      </c>
    </row>
    <row r="1453" spans="1:1">
      <c r="A1453" s="51" t="s">
        <v>2413</v>
      </c>
    </row>
    <row r="1454" spans="1:1">
      <c r="A1454" s="51" t="s">
        <v>2414</v>
      </c>
    </row>
    <row r="1455" spans="1:1">
      <c r="A1455" s="51" t="s">
        <v>2415</v>
      </c>
    </row>
    <row r="1456" spans="1:1">
      <c r="A1456" s="51" t="s">
        <v>2416</v>
      </c>
    </row>
    <row r="1457" spans="1:1">
      <c r="A1457" s="51" t="s">
        <v>2417</v>
      </c>
    </row>
    <row r="1458" spans="1:1">
      <c r="A1458" s="51" t="s">
        <v>2418</v>
      </c>
    </row>
    <row r="1459" spans="1:1">
      <c r="A1459" s="51" t="s">
        <v>2419</v>
      </c>
    </row>
    <row r="1460" spans="1:1">
      <c r="A1460" s="51" t="s">
        <v>2420</v>
      </c>
    </row>
    <row r="1461" spans="1:1">
      <c r="A1461" s="51" t="s">
        <v>2421</v>
      </c>
    </row>
    <row r="1462" spans="1:1">
      <c r="A1462" s="51" t="s">
        <v>2422</v>
      </c>
    </row>
    <row r="1463" spans="1:1">
      <c r="A1463" s="51" t="s">
        <v>2423</v>
      </c>
    </row>
    <row r="1464" spans="1:1">
      <c r="A1464" s="51" t="s">
        <v>2424</v>
      </c>
    </row>
    <row r="1465" spans="1:1">
      <c r="A1465" s="51" t="s">
        <v>2425</v>
      </c>
    </row>
    <row r="1466" spans="1:1">
      <c r="A1466" s="51" t="s">
        <v>2426</v>
      </c>
    </row>
    <row r="1467" spans="1:1">
      <c r="A1467" s="51" t="s">
        <v>2427</v>
      </c>
    </row>
    <row r="1468" spans="1:1">
      <c r="A1468" s="51" t="s">
        <v>2428</v>
      </c>
    </row>
    <row r="1469" spans="1:1">
      <c r="A1469" s="51" t="s">
        <v>2429</v>
      </c>
    </row>
    <row r="1470" spans="1:1">
      <c r="A1470" s="51" t="s">
        <v>2430</v>
      </c>
    </row>
    <row r="1471" spans="1:1">
      <c r="A1471" s="51" t="s">
        <v>2431</v>
      </c>
    </row>
    <row r="1472" spans="1:1">
      <c r="A1472" s="51" t="s">
        <v>2432</v>
      </c>
    </row>
    <row r="1473" spans="1:1">
      <c r="A1473" s="51" t="s">
        <v>2433</v>
      </c>
    </row>
    <row r="1474" spans="1:1">
      <c r="A1474" s="51" t="s">
        <v>2434</v>
      </c>
    </row>
    <row r="1475" spans="1:1">
      <c r="A1475" s="51" t="s">
        <v>2435</v>
      </c>
    </row>
    <row r="1476" spans="1:1">
      <c r="A1476" s="51" t="s">
        <v>2436</v>
      </c>
    </row>
    <row r="1477" spans="1:1">
      <c r="A1477" s="51" t="s">
        <v>2437</v>
      </c>
    </row>
    <row r="1478" spans="1:1">
      <c r="A1478" s="51" t="s">
        <v>2438</v>
      </c>
    </row>
    <row r="1479" spans="1:1">
      <c r="A1479" s="51" t="s">
        <v>2439</v>
      </c>
    </row>
    <row r="1480" spans="1:1">
      <c r="A1480" s="51" t="s">
        <v>2440</v>
      </c>
    </row>
    <row r="1481" spans="1:1">
      <c r="A1481" s="51" t="s">
        <v>2441</v>
      </c>
    </row>
    <row r="1482" spans="1:1">
      <c r="A1482" s="51" t="s">
        <v>2442</v>
      </c>
    </row>
    <row r="1483" spans="1:1">
      <c r="A1483" s="51" t="s">
        <v>2443</v>
      </c>
    </row>
    <row r="1484" spans="1:1">
      <c r="A1484" s="51" t="s">
        <v>2444</v>
      </c>
    </row>
    <row r="1485" spans="1:1">
      <c r="A1485" s="51" t="s">
        <v>2445</v>
      </c>
    </row>
    <row r="1486" spans="1:1">
      <c r="A1486" s="51" t="s">
        <v>2446</v>
      </c>
    </row>
    <row r="1487" spans="1:1">
      <c r="A1487" s="51" t="s">
        <v>2447</v>
      </c>
    </row>
    <row r="1488" spans="1:1">
      <c r="A1488" s="51" t="s">
        <v>2448</v>
      </c>
    </row>
    <row r="1489" spans="1:1">
      <c r="A1489" s="51" t="s">
        <v>2449</v>
      </c>
    </row>
    <row r="1490" spans="1:1">
      <c r="A1490" s="51" t="s">
        <v>2450</v>
      </c>
    </row>
    <row r="1491" spans="1:1">
      <c r="A1491" s="51" t="s">
        <v>2451</v>
      </c>
    </row>
    <row r="1492" spans="1:1">
      <c r="A1492" s="51" t="s">
        <v>2452</v>
      </c>
    </row>
    <row r="1493" spans="1:1">
      <c r="A1493" s="51" t="s">
        <v>2453</v>
      </c>
    </row>
    <row r="1494" spans="1:1">
      <c r="A1494" s="51" t="s">
        <v>2454</v>
      </c>
    </row>
    <row r="1495" spans="1:1">
      <c r="A1495" s="51" t="s">
        <v>2455</v>
      </c>
    </row>
    <row r="1496" spans="1:1">
      <c r="A1496" s="51" t="s">
        <v>2456</v>
      </c>
    </row>
    <row r="1497" spans="1:1">
      <c r="A1497" s="51" t="s">
        <v>2457</v>
      </c>
    </row>
    <row r="1498" spans="1:1">
      <c r="A1498" s="51" t="s">
        <v>2458</v>
      </c>
    </row>
    <row r="1499" spans="1:1">
      <c r="A1499" s="51" t="s">
        <v>2459</v>
      </c>
    </row>
    <row r="1500" spans="1:1">
      <c r="A1500" s="51" t="s">
        <v>2460</v>
      </c>
    </row>
    <row r="1501" spans="1:1">
      <c r="A1501" s="51" t="s">
        <v>2461</v>
      </c>
    </row>
    <row r="1502" spans="1:1">
      <c r="A1502" s="51" t="s">
        <v>2462</v>
      </c>
    </row>
    <row r="1503" spans="1:1">
      <c r="A1503" s="51" t="s">
        <v>2463</v>
      </c>
    </row>
    <row r="1504" spans="1:1">
      <c r="A1504" s="51" t="s">
        <v>2464</v>
      </c>
    </row>
    <row r="1505" spans="1:1">
      <c r="A1505" s="51" t="s">
        <v>2465</v>
      </c>
    </row>
    <row r="1506" spans="1:1">
      <c r="A1506" s="51" t="s">
        <v>2466</v>
      </c>
    </row>
    <row r="1507" spans="1:1">
      <c r="A1507" s="51" t="s">
        <v>2467</v>
      </c>
    </row>
    <row r="1508" spans="1:1">
      <c r="A1508" s="51" t="s">
        <v>2468</v>
      </c>
    </row>
    <row r="1509" spans="1:1">
      <c r="A1509" s="51" t="s">
        <v>2469</v>
      </c>
    </row>
    <row r="1510" spans="1:1">
      <c r="A1510" s="51" t="s">
        <v>2470</v>
      </c>
    </row>
    <row r="1511" spans="1:1">
      <c r="A1511" s="51" t="s">
        <v>2471</v>
      </c>
    </row>
    <row r="1512" spans="1:1">
      <c r="A1512" s="51" t="s">
        <v>2472</v>
      </c>
    </row>
    <row r="1513" spans="1:1">
      <c r="A1513" s="51" t="s">
        <v>2473</v>
      </c>
    </row>
    <row r="1514" spans="1:1">
      <c r="A1514" s="51" t="s">
        <v>2474</v>
      </c>
    </row>
    <row r="1515" spans="1:1">
      <c r="A1515" s="51" t="s">
        <v>2475</v>
      </c>
    </row>
    <row r="1516" spans="1:1">
      <c r="A1516" s="51" t="s">
        <v>2476</v>
      </c>
    </row>
    <row r="1517" spans="1:1">
      <c r="A1517" s="51" t="s">
        <v>2477</v>
      </c>
    </row>
    <row r="1518" spans="1:1">
      <c r="A1518" s="51" t="s">
        <v>2478</v>
      </c>
    </row>
    <row r="1519" spans="1:1">
      <c r="A1519" s="51" t="s">
        <v>2479</v>
      </c>
    </row>
    <row r="1520" spans="1:1">
      <c r="A1520" s="51" t="s">
        <v>2480</v>
      </c>
    </row>
    <row r="1521" spans="1:1">
      <c r="A1521" s="51" t="s">
        <v>2481</v>
      </c>
    </row>
    <row r="1522" spans="1:1">
      <c r="A1522" s="51" t="s">
        <v>2482</v>
      </c>
    </row>
    <row r="1523" spans="1:1">
      <c r="A1523" s="51" t="s">
        <v>2483</v>
      </c>
    </row>
    <row r="1524" spans="1:1">
      <c r="A1524" s="51" t="s">
        <v>2484</v>
      </c>
    </row>
    <row r="1525" spans="1:1">
      <c r="A1525" s="51" t="s">
        <v>2485</v>
      </c>
    </row>
    <row r="1526" spans="1:1">
      <c r="A1526" s="51" t="s">
        <v>2486</v>
      </c>
    </row>
    <row r="1527" spans="1:1">
      <c r="A1527" s="51" t="s">
        <v>2487</v>
      </c>
    </row>
    <row r="1528" spans="1:1">
      <c r="A1528" s="51" t="s">
        <v>2488</v>
      </c>
    </row>
    <row r="1529" spans="1:1">
      <c r="A1529" s="51" t="s">
        <v>2489</v>
      </c>
    </row>
    <row r="1530" spans="1:1">
      <c r="A1530" s="51" t="s">
        <v>2490</v>
      </c>
    </row>
    <row r="1531" spans="1:1">
      <c r="A1531" s="51" t="s">
        <v>2491</v>
      </c>
    </row>
    <row r="1532" spans="1:1">
      <c r="A1532" s="51" t="s">
        <v>2492</v>
      </c>
    </row>
    <row r="1533" spans="1:1">
      <c r="A1533" s="51" t="s">
        <v>2493</v>
      </c>
    </row>
    <row r="1534" spans="1:1">
      <c r="A1534" s="51" t="s">
        <v>2494</v>
      </c>
    </row>
    <row r="1535" spans="1:1">
      <c r="A1535" s="51" t="s">
        <v>2495</v>
      </c>
    </row>
    <row r="1536" spans="1:1">
      <c r="A1536" s="51" t="s">
        <v>2496</v>
      </c>
    </row>
    <row r="1537" spans="1:1">
      <c r="A1537" s="51" t="s">
        <v>2497</v>
      </c>
    </row>
    <row r="1538" spans="1:1">
      <c r="A1538" s="51" t="s">
        <v>2498</v>
      </c>
    </row>
    <row r="1539" spans="1:1">
      <c r="A1539" s="51" t="s">
        <v>2499</v>
      </c>
    </row>
    <row r="1540" spans="1:1">
      <c r="A1540" s="51" t="s">
        <v>2500</v>
      </c>
    </row>
    <row r="1541" spans="1:1">
      <c r="A1541" s="51" t="s">
        <v>2501</v>
      </c>
    </row>
    <row r="1542" spans="1:1">
      <c r="A1542" s="51" t="s">
        <v>2502</v>
      </c>
    </row>
    <row r="1543" spans="1:1">
      <c r="A1543" s="51" t="s">
        <v>2503</v>
      </c>
    </row>
    <row r="1544" spans="1:1">
      <c r="A1544" s="51" t="s">
        <v>2504</v>
      </c>
    </row>
    <row r="1545" spans="1:1">
      <c r="A1545" s="51" t="s">
        <v>2505</v>
      </c>
    </row>
    <row r="1546" spans="1:1">
      <c r="A1546" s="51" t="s">
        <v>2506</v>
      </c>
    </row>
    <row r="1547" spans="1:1">
      <c r="A1547" s="51" t="s">
        <v>2507</v>
      </c>
    </row>
    <row r="1548" spans="1:1">
      <c r="A1548" s="51" t="s">
        <v>2508</v>
      </c>
    </row>
    <row r="1549" spans="1:1">
      <c r="A1549" s="51" t="s">
        <v>2509</v>
      </c>
    </row>
    <row r="1550" spans="1:1">
      <c r="A1550" s="51" t="s">
        <v>2510</v>
      </c>
    </row>
    <row r="1551" spans="1:1">
      <c r="A1551" s="51" t="s">
        <v>2511</v>
      </c>
    </row>
    <row r="1552" spans="1:1">
      <c r="A1552" s="51" t="s">
        <v>2512</v>
      </c>
    </row>
    <row r="1553" spans="1:1">
      <c r="A1553" s="51" t="s">
        <v>2513</v>
      </c>
    </row>
    <row r="1554" spans="1:1">
      <c r="A1554" s="51" t="s">
        <v>2514</v>
      </c>
    </row>
    <row r="1555" spans="1:1">
      <c r="A1555" s="51" t="s">
        <v>2515</v>
      </c>
    </row>
    <row r="1556" spans="1:1">
      <c r="A1556" s="51" t="s">
        <v>2516</v>
      </c>
    </row>
    <row r="1557" spans="1:1">
      <c r="A1557" s="51" t="s">
        <v>2517</v>
      </c>
    </row>
    <row r="1558" spans="1:1">
      <c r="A1558" s="51" t="s">
        <v>2518</v>
      </c>
    </row>
    <row r="1559" spans="1:1">
      <c r="A1559" s="51" t="s">
        <v>2519</v>
      </c>
    </row>
    <row r="1560" spans="1:1">
      <c r="A1560" s="51" t="s">
        <v>2520</v>
      </c>
    </row>
    <row r="1561" spans="1:1">
      <c r="A1561" s="51" t="s">
        <v>2521</v>
      </c>
    </row>
    <row r="1562" spans="1:1">
      <c r="A1562" s="51" t="s">
        <v>2522</v>
      </c>
    </row>
    <row r="1563" spans="1:1">
      <c r="A1563" s="51" t="s">
        <v>2523</v>
      </c>
    </row>
    <row r="1564" spans="1:1">
      <c r="A1564" s="51" t="s">
        <v>2524</v>
      </c>
    </row>
    <row r="1565" spans="1:1">
      <c r="A1565" s="51" t="s">
        <v>2525</v>
      </c>
    </row>
    <row r="1566" spans="1:1">
      <c r="A1566" s="51" t="s">
        <v>2526</v>
      </c>
    </row>
    <row r="1567" spans="1:1">
      <c r="A1567" s="51" t="s">
        <v>2527</v>
      </c>
    </row>
    <row r="1568" spans="1:1">
      <c r="A1568" s="51" t="s">
        <v>2528</v>
      </c>
    </row>
    <row r="1569" spans="1:1">
      <c r="A1569" s="51" t="s">
        <v>2529</v>
      </c>
    </row>
    <row r="1570" spans="1:1">
      <c r="A1570" s="51" t="s">
        <v>2530</v>
      </c>
    </row>
    <row r="1571" spans="1:1">
      <c r="A1571" s="51" t="s">
        <v>2531</v>
      </c>
    </row>
    <row r="1572" spans="1:1">
      <c r="A1572" s="51" t="s">
        <v>2532</v>
      </c>
    </row>
    <row r="1573" spans="1:1">
      <c r="A1573" s="51" t="s">
        <v>2533</v>
      </c>
    </row>
    <row r="1574" spans="1:1">
      <c r="A1574" s="51" t="s">
        <v>2534</v>
      </c>
    </row>
    <row r="1575" spans="1:1">
      <c r="A1575" s="51" t="s">
        <v>2535</v>
      </c>
    </row>
    <row r="1576" spans="1:1">
      <c r="A1576" s="51" t="s">
        <v>2536</v>
      </c>
    </row>
    <row r="1577" spans="1:1">
      <c r="A1577" s="51" t="s">
        <v>2537</v>
      </c>
    </row>
    <row r="1578" spans="1:1">
      <c r="A1578" s="51" t="s">
        <v>2538</v>
      </c>
    </row>
    <row r="1579" spans="1:1">
      <c r="A1579" s="51" t="s">
        <v>2539</v>
      </c>
    </row>
    <row r="1580" spans="1:1">
      <c r="A1580" s="51" t="s">
        <v>2540</v>
      </c>
    </row>
    <row r="1581" spans="1:1">
      <c r="A1581" s="51" t="s">
        <v>2541</v>
      </c>
    </row>
    <row r="1582" spans="1:1">
      <c r="A1582" s="51" t="s">
        <v>2542</v>
      </c>
    </row>
    <row r="1583" spans="1:1">
      <c r="A1583" s="51" t="s">
        <v>2543</v>
      </c>
    </row>
    <row r="1584" spans="1:1">
      <c r="A1584" s="51" t="s">
        <v>2544</v>
      </c>
    </row>
    <row r="1585" spans="1:1">
      <c r="A1585" s="51" t="s">
        <v>2545</v>
      </c>
    </row>
    <row r="1586" spans="1:1">
      <c r="A1586" s="51" t="s">
        <v>2546</v>
      </c>
    </row>
    <row r="1587" spans="1:1">
      <c r="A1587" s="51" t="s">
        <v>2547</v>
      </c>
    </row>
    <row r="1588" spans="1:1">
      <c r="A1588" s="51" t="s">
        <v>2548</v>
      </c>
    </row>
    <row r="1589" spans="1:1">
      <c r="A1589" s="51" t="s">
        <v>2549</v>
      </c>
    </row>
    <row r="1590" spans="1:1">
      <c r="A1590" s="51" t="s">
        <v>2550</v>
      </c>
    </row>
    <row r="1591" spans="1:1">
      <c r="A1591" s="51" t="s">
        <v>2551</v>
      </c>
    </row>
    <row r="1592" spans="1:1">
      <c r="A1592" s="51" t="s">
        <v>2552</v>
      </c>
    </row>
    <row r="1593" spans="1:1">
      <c r="A1593" s="51" t="s">
        <v>2553</v>
      </c>
    </row>
    <row r="1594" spans="1:1">
      <c r="A1594" s="51" t="s">
        <v>2554</v>
      </c>
    </row>
    <row r="1595" spans="1:1">
      <c r="A1595" s="51" t="s">
        <v>2555</v>
      </c>
    </row>
    <row r="1596" spans="1:1">
      <c r="A1596" s="51" t="s">
        <v>2556</v>
      </c>
    </row>
    <row r="1597" spans="1:1">
      <c r="A1597" s="51" t="s">
        <v>2557</v>
      </c>
    </row>
    <row r="1598" spans="1:1">
      <c r="A1598" s="51" t="s">
        <v>2558</v>
      </c>
    </row>
    <row r="1599" spans="1:1">
      <c r="A1599" s="51" t="s">
        <v>2559</v>
      </c>
    </row>
    <row r="1600" spans="1:1">
      <c r="A1600" s="51" t="s">
        <v>2560</v>
      </c>
    </row>
    <row r="1601" spans="1:1">
      <c r="A1601" s="51" t="s">
        <v>2561</v>
      </c>
    </row>
    <row r="1602" spans="1:1">
      <c r="A1602" s="51" t="s">
        <v>2562</v>
      </c>
    </row>
    <row r="1603" spans="1:1">
      <c r="A1603" s="51" t="s">
        <v>2563</v>
      </c>
    </row>
    <row r="1604" spans="1:1">
      <c r="A1604" s="51" t="s">
        <v>2564</v>
      </c>
    </row>
    <row r="1605" spans="1:1">
      <c r="A1605" s="51" t="s">
        <v>2565</v>
      </c>
    </row>
    <row r="1606" spans="1:1">
      <c r="A1606" s="51" t="s">
        <v>2566</v>
      </c>
    </row>
    <row r="1607" spans="1:1">
      <c r="A1607" s="51" t="s">
        <v>2567</v>
      </c>
    </row>
    <row r="1608" spans="1:1">
      <c r="A1608" s="51" t="s">
        <v>2568</v>
      </c>
    </row>
    <row r="1609" spans="1:1">
      <c r="A1609" s="51" t="s">
        <v>2569</v>
      </c>
    </row>
    <row r="1610" spans="1:1">
      <c r="A1610" s="51" t="s">
        <v>2570</v>
      </c>
    </row>
    <row r="1611" spans="1:1">
      <c r="A1611" s="51" t="s">
        <v>2571</v>
      </c>
    </row>
    <row r="1612" spans="1:1">
      <c r="A1612" s="51" t="s">
        <v>2572</v>
      </c>
    </row>
    <row r="1613" spans="1:1">
      <c r="A1613" s="51" t="s">
        <v>2573</v>
      </c>
    </row>
    <row r="1614" spans="1:1">
      <c r="A1614" s="51" t="s">
        <v>2574</v>
      </c>
    </row>
    <row r="1615" spans="1:1">
      <c r="A1615" s="51" t="s">
        <v>2575</v>
      </c>
    </row>
    <row r="1616" spans="1:1">
      <c r="A1616" s="51" t="s">
        <v>2576</v>
      </c>
    </row>
    <row r="1617" spans="1:1">
      <c r="A1617" s="51" t="s">
        <v>2577</v>
      </c>
    </row>
    <row r="1618" spans="1:1">
      <c r="A1618" s="51" t="s">
        <v>2578</v>
      </c>
    </row>
    <row r="1619" spans="1:1">
      <c r="A1619" s="51" t="s">
        <v>2579</v>
      </c>
    </row>
    <row r="1620" spans="1:1">
      <c r="A1620" s="51" t="s">
        <v>2580</v>
      </c>
    </row>
    <row r="1621" spans="1:1">
      <c r="A1621" s="51" t="s">
        <v>2581</v>
      </c>
    </row>
    <row r="1622" spans="1:1">
      <c r="A1622" s="51" t="s">
        <v>2582</v>
      </c>
    </row>
    <row r="1623" spans="1:1">
      <c r="A1623" s="51" t="s">
        <v>2583</v>
      </c>
    </row>
    <row r="1624" spans="1:1">
      <c r="A1624" s="51" t="s">
        <v>2584</v>
      </c>
    </row>
    <row r="1625" spans="1:1">
      <c r="A1625" s="51" t="s">
        <v>2585</v>
      </c>
    </row>
    <row r="1626" spans="1:1">
      <c r="A1626" s="51" t="s">
        <v>2586</v>
      </c>
    </row>
    <row r="1627" spans="1:1">
      <c r="A1627" s="51" t="s">
        <v>2587</v>
      </c>
    </row>
    <row r="1628" spans="1:1">
      <c r="A1628" s="51" t="s">
        <v>2588</v>
      </c>
    </row>
    <row r="1629" spans="1:1">
      <c r="A1629" s="51" t="s">
        <v>2589</v>
      </c>
    </row>
    <row r="1630" spans="1:1">
      <c r="A1630" s="51" t="s">
        <v>2590</v>
      </c>
    </row>
    <row r="1631" spans="1:1">
      <c r="A1631" s="51" t="s">
        <v>2591</v>
      </c>
    </row>
    <row r="1632" spans="1:1">
      <c r="A1632" s="51" t="s">
        <v>2592</v>
      </c>
    </row>
    <row r="1633" spans="1:1">
      <c r="A1633" s="51" t="s">
        <v>2593</v>
      </c>
    </row>
    <row r="1634" spans="1:1">
      <c r="A1634" s="51" t="s">
        <v>2594</v>
      </c>
    </row>
    <row r="1635" spans="1:1">
      <c r="A1635" s="51" t="s">
        <v>2595</v>
      </c>
    </row>
    <row r="1636" spans="1:1">
      <c r="A1636" s="51" t="s">
        <v>2596</v>
      </c>
    </row>
    <row r="1637" spans="1:1">
      <c r="A1637" s="51" t="s">
        <v>2597</v>
      </c>
    </row>
    <row r="1638" spans="1:1">
      <c r="A1638" s="51" t="s">
        <v>2598</v>
      </c>
    </row>
    <row r="1639" spans="1:1">
      <c r="A1639" s="51" t="s">
        <v>2599</v>
      </c>
    </row>
    <row r="1640" spans="1:1">
      <c r="A1640" s="51" t="s">
        <v>2600</v>
      </c>
    </row>
    <row r="1641" spans="1:1">
      <c r="A1641" s="51" t="s">
        <v>2601</v>
      </c>
    </row>
    <row r="1642" spans="1:1">
      <c r="A1642" s="51" t="s">
        <v>2602</v>
      </c>
    </row>
    <row r="1643" spans="1:1">
      <c r="A1643" s="51" t="s">
        <v>2603</v>
      </c>
    </row>
    <row r="1644" spans="1:1">
      <c r="A1644" s="51" t="s">
        <v>2604</v>
      </c>
    </row>
    <row r="1645" spans="1:1">
      <c r="A1645" s="51" t="s">
        <v>2605</v>
      </c>
    </row>
    <row r="1646" spans="1:1">
      <c r="A1646" s="51" t="s">
        <v>2606</v>
      </c>
    </row>
    <row r="1647" spans="1:1">
      <c r="A1647" s="51" t="s">
        <v>2607</v>
      </c>
    </row>
    <row r="1648" spans="1:1">
      <c r="A1648" s="51" t="s">
        <v>2608</v>
      </c>
    </row>
    <row r="1649" spans="1:1">
      <c r="A1649" s="51" t="s">
        <v>2609</v>
      </c>
    </row>
    <row r="1650" spans="1:1">
      <c r="A1650" s="51" t="s">
        <v>2610</v>
      </c>
    </row>
    <row r="1651" spans="1:1">
      <c r="A1651" s="51" t="s">
        <v>2611</v>
      </c>
    </row>
    <row r="1652" spans="1:1">
      <c r="A1652" s="51" t="s">
        <v>2612</v>
      </c>
    </row>
    <row r="1653" spans="1:1">
      <c r="A1653" s="51" t="s">
        <v>2613</v>
      </c>
    </row>
    <row r="1654" spans="1:1">
      <c r="A1654" s="51" t="s">
        <v>2614</v>
      </c>
    </row>
    <row r="1655" spans="1:1">
      <c r="A1655" s="51" t="s">
        <v>2615</v>
      </c>
    </row>
    <row r="1656" spans="1:1">
      <c r="A1656" s="51" t="s">
        <v>2616</v>
      </c>
    </row>
    <row r="1657" spans="1:1">
      <c r="A1657" s="51" t="s">
        <v>2617</v>
      </c>
    </row>
    <row r="1658" spans="1:1">
      <c r="A1658" s="51" t="s">
        <v>2618</v>
      </c>
    </row>
    <row r="1659" spans="1:1">
      <c r="A1659" s="51" t="s">
        <v>2619</v>
      </c>
    </row>
    <row r="1660" spans="1:1">
      <c r="A1660" s="51" t="s">
        <v>2620</v>
      </c>
    </row>
    <row r="1661" spans="1:1">
      <c r="A1661" s="51" t="s">
        <v>2621</v>
      </c>
    </row>
    <row r="1662" spans="1:1">
      <c r="A1662" s="51" t="s">
        <v>2622</v>
      </c>
    </row>
    <row r="1663" spans="1:1">
      <c r="A1663" s="51" t="s">
        <v>2623</v>
      </c>
    </row>
    <row r="1664" spans="1:1">
      <c r="A1664" s="51" t="s">
        <v>2624</v>
      </c>
    </row>
    <row r="1665" spans="1:1">
      <c r="A1665" s="51" t="s">
        <v>2625</v>
      </c>
    </row>
    <row r="1666" spans="1:1">
      <c r="A1666" s="51" t="s">
        <v>2626</v>
      </c>
    </row>
    <row r="1667" spans="1:1">
      <c r="A1667" s="51" t="s">
        <v>2627</v>
      </c>
    </row>
    <row r="1668" spans="1:1">
      <c r="A1668" s="51" t="s">
        <v>2628</v>
      </c>
    </row>
    <row r="1669" spans="1:1">
      <c r="A1669" s="51" t="s">
        <v>2629</v>
      </c>
    </row>
    <row r="1670" spans="1:1">
      <c r="A1670" s="51" t="s">
        <v>2630</v>
      </c>
    </row>
    <row r="1671" spans="1:1">
      <c r="A1671" s="51" t="s">
        <v>2631</v>
      </c>
    </row>
    <row r="1672" spans="1:1">
      <c r="A1672" s="51" t="s">
        <v>2632</v>
      </c>
    </row>
    <row r="1673" spans="1:1">
      <c r="A1673" s="51" t="s">
        <v>2633</v>
      </c>
    </row>
    <row r="1674" spans="1:1">
      <c r="A1674" s="51" t="s">
        <v>2634</v>
      </c>
    </row>
    <row r="1675" spans="1:1">
      <c r="A1675" s="51" t="s">
        <v>2635</v>
      </c>
    </row>
    <row r="1676" spans="1:1">
      <c r="A1676" s="51" t="s">
        <v>2636</v>
      </c>
    </row>
    <row r="1677" spans="1:1">
      <c r="A1677" s="51" t="s">
        <v>2637</v>
      </c>
    </row>
    <row r="1678" spans="1:1">
      <c r="A1678" s="51" t="s">
        <v>2638</v>
      </c>
    </row>
    <row r="1679" spans="1:1">
      <c r="A1679" s="51" t="s">
        <v>2639</v>
      </c>
    </row>
    <row r="1680" spans="1:1">
      <c r="A1680" s="51" t="s">
        <v>2640</v>
      </c>
    </row>
    <row r="1681" spans="1:1">
      <c r="A1681" s="51" t="s">
        <v>2641</v>
      </c>
    </row>
    <row r="1682" spans="1:1">
      <c r="A1682" s="51" t="s">
        <v>2642</v>
      </c>
    </row>
    <row r="1683" spans="1:1">
      <c r="A1683" s="51" t="s">
        <v>2643</v>
      </c>
    </row>
    <row r="1684" spans="1:1">
      <c r="A1684" s="51" t="s">
        <v>2644</v>
      </c>
    </row>
    <row r="1685" spans="1:1">
      <c r="A1685" s="51" t="s">
        <v>2645</v>
      </c>
    </row>
    <row r="1686" spans="1:1">
      <c r="A1686" s="51" t="s">
        <v>2646</v>
      </c>
    </row>
    <row r="1687" spans="1:1">
      <c r="A1687" s="51" t="s">
        <v>2647</v>
      </c>
    </row>
    <row r="1688" spans="1:1">
      <c r="A1688" s="51" t="s">
        <v>2648</v>
      </c>
    </row>
    <row r="1689" spans="1:1">
      <c r="A1689" s="51" t="s">
        <v>2649</v>
      </c>
    </row>
    <row r="1690" spans="1:1">
      <c r="A1690" s="51" t="s">
        <v>2650</v>
      </c>
    </row>
    <row r="1691" spans="1:1">
      <c r="A1691" s="51" t="s">
        <v>2651</v>
      </c>
    </row>
    <row r="1692" spans="1:1">
      <c r="A1692" s="51" t="s">
        <v>2652</v>
      </c>
    </row>
    <row r="1693" spans="1:1">
      <c r="A1693" s="51" t="s">
        <v>2653</v>
      </c>
    </row>
    <row r="1694" spans="1:1">
      <c r="A1694" s="51" t="s">
        <v>2654</v>
      </c>
    </row>
    <row r="1695" spans="1:1">
      <c r="A1695" s="51" t="s">
        <v>2655</v>
      </c>
    </row>
    <row r="1696" spans="1:1">
      <c r="A1696" s="51" t="s">
        <v>2656</v>
      </c>
    </row>
    <row r="1697" spans="1:1">
      <c r="A1697" s="51" t="s">
        <v>2657</v>
      </c>
    </row>
    <row r="1698" spans="1:1">
      <c r="A1698" s="51" t="s">
        <v>2658</v>
      </c>
    </row>
    <row r="1699" spans="1:1">
      <c r="A1699" s="51" t="s">
        <v>2659</v>
      </c>
    </row>
    <row r="1700" spans="1:1">
      <c r="A1700" s="51" t="s">
        <v>2660</v>
      </c>
    </row>
    <row r="1701" spans="1:1">
      <c r="A1701" s="51" t="s">
        <v>2661</v>
      </c>
    </row>
    <row r="1702" spans="1:1">
      <c r="A1702" s="51" t="s">
        <v>2662</v>
      </c>
    </row>
    <row r="1703" spans="1:1">
      <c r="A1703" s="51" t="s">
        <v>2663</v>
      </c>
    </row>
    <row r="1704" spans="1:1">
      <c r="A1704" s="51" t="s">
        <v>2664</v>
      </c>
    </row>
    <row r="1705" spans="1:1">
      <c r="A1705" s="51" t="s">
        <v>2665</v>
      </c>
    </row>
    <row r="1706" spans="1:1">
      <c r="A1706" s="51" t="s">
        <v>2666</v>
      </c>
    </row>
    <row r="1707" spans="1:1">
      <c r="A1707" s="51" t="s">
        <v>2667</v>
      </c>
    </row>
    <row r="1708" spans="1:1">
      <c r="A1708" s="51" t="s">
        <v>2668</v>
      </c>
    </row>
    <row r="1709" spans="1:1">
      <c r="A1709" s="51" t="s">
        <v>2669</v>
      </c>
    </row>
    <row r="1710" spans="1:1">
      <c r="A1710" s="51" t="s">
        <v>2670</v>
      </c>
    </row>
    <row r="1711" spans="1:1">
      <c r="A1711" s="51" t="s">
        <v>2671</v>
      </c>
    </row>
    <row r="1712" spans="1:1">
      <c r="A1712" s="51" t="s">
        <v>2672</v>
      </c>
    </row>
    <row r="1713" spans="1:1">
      <c r="A1713" s="51" t="s">
        <v>2673</v>
      </c>
    </row>
    <row r="1714" spans="1:1">
      <c r="A1714" s="51" t="s">
        <v>2674</v>
      </c>
    </row>
    <row r="1715" spans="1:1">
      <c r="A1715" s="51" t="s">
        <v>2675</v>
      </c>
    </row>
    <row r="1716" spans="1:1">
      <c r="A1716" s="51" t="s">
        <v>2676</v>
      </c>
    </row>
    <row r="1717" spans="1:1">
      <c r="A1717" s="51" t="s">
        <v>2677</v>
      </c>
    </row>
    <row r="1718" spans="1:1">
      <c r="A1718" s="51" t="s">
        <v>2678</v>
      </c>
    </row>
    <row r="1719" spans="1:1">
      <c r="A1719" s="51" t="s">
        <v>2679</v>
      </c>
    </row>
    <row r="1720" spans="1:1">
      <c r="A1720" s="51" t="s">
        <v>2680</v>
      </c>
    </row>
    <row r="1721" spans="1:1">
      <c r="A1721" s="51" t="s">
        <v>2681</v>
      </c>
    </row>
    <row r="1722" spans="1:1">
      <c r="A1722" s="51" t="s">
        <v>2682</v>
      </c>
    </row>
    <row r="1723" spans="1:1">
      <c r="A1723" s="51" t="s">
        <v>2683</v>
      </c>
    </row>
    <row r="1724" spans="1:1">
      <c r="A1724" s="51" t="s">
        <v>2684</v>
      </c>
    </row>
    <row r="1725" spans="1:1">
      <c r="A1725" s="51" t="s">
        <v>2685</v>
      </c>
    </row>
    <row r="1726" spans="1:1">
      <c r="A1726" s="51" t="s">
        <v>2686</v>
      </c>
    </row>
    <row r="1727" spans="1:1">
      <c r="A1727" s="51" t="s">
        <v>2687</v>
      </c>
    </row>
    <row r="1728" spans="1:1">
      <c r="A1728" s="51" t="s">
        <v>2688</v>
      </c>
    </row>
    <row r="1729" spans="1:1">
      <c r="A1729" s="51" t="s">
        <v>2689</v>
      </c>
    </row>
    <row r="1730" spans="1:1">
      <c r="A1730" s="51" t="s">
        <v>2690</v>
      </c>
    </row>
    <row r="1731" spans="1:1">
      <c r="A1731" s="51" t="s">
        <v>2691</v>
      </c>
    </row>
    <row r="1732" spans="1:1">
      <c r="A1732" s="51" t="s">
        <v>2692</v>
      </c>
    </row>
    <row r="1733" spans="1:1">
      <c r="A1733" s="51" t="s">
        <v>2693</v>
      </c>
    </row>
    <row r="1734" spans="1:1">
      <c r="A1734" s="51" t="s">
        <v>2694</v>
      </c>
    </row>
    <row r="1735" spans="1:1">
      <c r="A1735" s="51" t="s">
        <v>2695</v>
      </c>
    </row>
    <row r="1736" spans="1:1">
      <c r="A1736" s="51" t="s">
        <v>2696</v>
      </c>
    </row>
    <row r="1737" spans="1:1">
      <c r="A1737" s="51" t="s">
        <v>2697</v>
      </c>
    </row>
    <row r="1738" spans="1:1">
      <c r="A1738" s="51" t="s">
        <v>2698</v>
      </c>
    </row>
    <row r="1739" spans="1:1">
      <c r="A1739" s="51" t="s">
        <v>2699</v>
      </c>
    </row>
    <row r="1740" spans="1:1">
      <c r="A1740" s="51" t="s">
        <v>2700</v>
      </c>
    </row>
    <row r="1741" spans="1:1">
      <c r="A1741" s="51" t="s">
        <v>2701</v>
      </c>
    </row>
    <row r="1742" spans="1:1">
      <c r="A1742" s="51" t="s">
        <v>2702</v>
      </c>
    </row>
    <row r="1743" spans="1:1">
      <c r="A1743" s="51" t="s">
        <v>2703</v>
      </c>
    </row>
    <row r="1744" spans="1:1">
      <c r="A1744" s="51" t="s">
        <v>2704</v>
      </c>
    </row>
    <row r="1745" spans="1:1">
      <c r="A1745" s="51" t="s">
        <v>2705</v>
      </c>
    </row>
    <row r="1746" spans="1:1">
      <c r="A1746" s="51" t="s">
        <v>2706</v>
      </c>
    </row>
    <row r="1747" spans="1:1">
      <c r="A1747" s="51" t="s">
        <v>2707</v>
      </c>
    </row>
    <row r="1748" spans="1:1">
      <c r="A1748" s="51" t="s">
        <v>2708</v>
      </c>
    </row>
    <row r="1749" spans="1:1">
      <c r="A1749" s="51" t="s">
        <v>2709</v>
      </c>
    </row>
    <row r="1750" spans="1:1">
      <c r="A1750" s="51" t="s">
        <v>2710</v>
      </c>
    </row>
    <row r="1751" spans="1:1">
      <c r="A1751" s="51" t="s">
        <v>2711</v>
      </c>
    </row>
    <row r="1752" spans="1:1">
      <c r="A1752" s="51" t="s">
        <v>2712</v>
      </c>
    </row>
    <row r="1753" spans="1:1">
      <c r="A1753" s="51" t="s">
        <v>2713</v>
      </c>
    </row>
    <row r="1754" spans="1:1">
      <c r="A1754" s="51" t="s">
        <v>2714</v>
      </c>
    </row>
    <row r="1755" spans="1:1">
      <c r="A1755" s="51" t="s">
        <v>2715</v>
      </c>
    </row>
    <row r="1756" spans="1:1">
      <c r="A1756" s="51" t="s">
        <v>2716</v>
      </c>
    </row>
    <row r="1757" spans="1:1">
      <c r="A1757" s="51" t="s">
        <v>2717</v>
      </c>
    </row>
    <row r="1758" spans="1:1">
      <c r="A1758" s="51" t="s">
        <v>2718</v>
      </c>
    </row>
    <row r="1759" spans="1:1">
      <c r="A1759" s="51" t="s">
        <v>2719</v>
      </c>
    </row>
    <row r="1760" spans="1:1">
      <c r="A1760" s="51" t="s">
        <v>2720</v>
      </c>
    </row>
    <row r="1761" spans="1:1">
      <c r="A1761" s="51" t="s">
        <v>2721</v>
      </c>
    </row>
    <row r="1762" spans="1:1">
      <c r="A1762" s="51" t="s">
        <v>2722</v>
      </c>
    </row>
    <row r="1763" spans="1:1">
      <c r="A1763" s="51" t="s">
        <v>2723</v>
      </c>
    </row>
    <row r="1764" spans="1:1">
      <c r="A1764" s="51" t="s">
        <v>2724</v>
      </c>
    </row>
    <row r="1765" spans="1:1">
      <c r="A1765" s="51" t="s">
        <v>2725</v>
      </c>
    </row>
    <row r="1766" spans="1:1">
      <c r="A1766" s="51" t="s">
        <v>2726</v>
      </c>
    </row>
    <row r="1767" spans="1:1">
      <c r="A1767" s="51" t="s">
        <v>2727</v>
      </c>
    </row>
    <row r="1768" spans="1:1">
      <c r="A1768" s="51" t="s">
        <v>2728</v>
      </c>
    </row>
    <row r="1769" spans="1:1">
      <c r="A1769" s="51" t="s">
        <v>2729</v>
      </c>
    </row>
    <row r="1770" spans="1:1">
      <c r="A1770" s="51" t="s">
        <v>2730</v>
      </c>
    </row>
    <row r="1771" spans="1:1">
      <c r="A1771" s="51" t="s">
        <v>2731</v>
      </c>
    </row>
    <row r="1772" spans="1:1">
      <c r="A1772" s="51" t="s">
        <v>2732</v>
      </c>
    </row>
    <row r="1773" spans="1:1">
      <c r="A1773" s="51" t="s">
        <v>2733</v>
      </c>
    </row>
    <row r="1774" spans="1:1">
      <c r="A1774" s="51" t="s">
        <v>2734</v>
      </c>
    </row>
    <row r="1775" spans="1:1">
      <c r="A1775" s="51" t="s">
        <v>2735</v>
      </c>
    </row>
    <row r="1776" spans="1:1">
      <c r="A1776" s="51" t="s">
        <v>2736</v>
      </c>
    </row>
    <row r="1777" spans="1:1">
      <c r="A1777" s="51" t="s">
        <v>2737</v>
      </c>
    </row>
    <row r="1778" spans="1:1">
      <c r="A1778" s="51" t="s">
        <v>2738</v>
      </c>
    </row>
    <row r="1779" spans="1:1">
      <c r="A1779" s="51" t="s">
        <v>2739</v>
      </c>
    </row>
    <row r="1780" spans="1:1">
      <c r="A1780" s="51" t="s">
        <v>2740</v>
      </c>
    </row>
    <row r="1781" spans="1:1">
      <c r="A1781" s="51" t="s">
        <v>2741</v>
      </c>
    </row>
    <row r="1782" spans="1:1">
      <c r="A1782" s="51" t="s">
        <v>2742</v>
      </c>
    </row>
    <row r="1783" spans="1:1">
      <c r="A1783" s="51" t="s">
        <v>2743</v>
      </c>
    </row>
    <row r="1784" spans="1:1">
      <c r="A1784" s="51" t="s">
        <v>2744</v>
      </c>
    </row>
    <row r="1785" spans="1:1">
      <c r="A1785" s="51" t="s">
        <v>2745</v>
      </c>
    </row>
    <row r="1786" spans="1:1">
      <c r="A1786" s="51" t="s">
        <v>2746</v>
      </c>
    </row>
    <row r="1787" spans="1:1">
      <c r="A1787" s="51" t="s">
        <v>2747</v>
      </c>
    </row>
    <row r="1788" spans="1:1">
      <c r="A1788" s="51" t="s">
        <v>2748</v>
      </c>
    </row>
    <row r="1789" spans="1:1">
      <c r="A1789" s="51" t="s">
        <v>2749</v>
      </c>
    </row>
    <row r="1790" spans="1:1">
      <c r="A1790" s="51" t="s">
        <v>2750</v>
      </c>
    </row>
    <row r="1791" spans="1:1">
      <c r="A1791" s="51" t="s">
        <v>2751</v>
      </c>
    </row>
    <row r="1792" spans="1:1">
      <c r="A1792" s="51" t="s">
        <v>2752</v>
      </c>
    </row>
    <row r="1793" spans="1:1">
      <c r="A1793" s="51" t="s">
        <v>2753</v>
      </c>
    </row>
    <row r="1794" spans="1:1">
      <c r="A1794" s="51" t="s">
        <v>2754</v>
      </c>
    </row>
    <row r="1795" spans="1:1">
      <c r="A1795" s="51" t="s">
        <v>2755</v>
      </c>
    </row>
    <row r="1796" spans="1:1">
      <c r="A1796" s="51" t="s">
        <v>2756</v>
      </c>
    </row>
    <row r="1797" spans="1:1">
      <c r="A1797" s="51" t="s">
        <v>2757</v>
      </c>
    </row>
    <row r="1798" spans="1:1">
      <c r="A1798" s="51" t="s">
        <v>2758</v>
      </c>
    </row>
    <row r="1799" spans="1:1">
      <c r="A1799" s="51" t="s">
        <v>2759</v>
      </c>
    </row>
    <row r="1800" spans="1:1">
      <c r="A1800" s="51" t="s">
        <v>2760</v>
      </c>
    </row>
    <row r="1801" spans="1:1">
      <c r="A1801" s="51" t="s">
        <v>2761</v>
      </c>
    </row>
    <row r="1802" spans="1:1">
      <c r="A1802" s="51" t="s">
        <v>2762</v>
      </c>
    </row>
    <row r="1803" spans="1:1">
      <c r="A1803" s="51" t="s">
        <v>2763</v>
      </c>
    </row>
    <row r="1804" spans="1:1">
      <c r="A1804" s="51" t="s">
        <v>2764</v>
      </c>
    </row>
    <row r="1805" spans="1:1">
      <c r="A1805" s="51" t="s">
        <v>2765</v>
      </c>
    </row>
    <row r="1806" spans="1:1">
      <c r="A1806" s="51" t="s">
        <v>2766</v>
      </c>
    </row>
    <row r="1807" spans="1:1">
      <c r="A1807" s="51" t="s">
        <v>2767</v>
      </c>
    </row>
    <row r="1808" spans="1:1">
      <c r="A1808" s="51" t="s">
        <v>2768</v>
      </c>
    </row>
    <row r="1809" spans="1:1">
      <c r="A1809" s="51" t="s">
        <v>2769</v>
      </c>
    </row>
    <row r="1810" spans="1:1">
      <c r="A1810" s="51" t="s">
        <v>2770</v>
      </c>
    </row>
    <row r="1811" spans="1:1">
      <c r="A1811" s="51" t="s">
        <v>2771</v>
      </c>
    </row>
    <row r="1812" spans="1:1">
      <c r="A1812" s="51" t="s">
        <v>2772</v>
      </c>
    </row>
    <row r="1813" spans="1:1">
      <c r="A1813" s="51" t="s">
        <v>2773</v>
      </c>
    </row>
    <row r="1814" spans="1:1">
      <c r="A1814" s="51" t="s">
        <v>2774</v>
      </c>
    </row>
    <row r="1815" spans="1:1">
      <c r="A1815" s="51" t="s">
        <v>2775</v>
      </c>
    </row>
    <row r="1816" spans="1:1">
      <c r="A1816" s="51" t="s">
        <v>2776</v>
      </c>
    </row>
    <row r="1817" spans="1:1">
      <c r="A1817" s="51" t="s">
        <v>2777</v>
      </c>
    </row>
    <row r="1818" spans="1:1">
      <c r="A1818" s="51" t="s">
        <v>2778</v>
      </c>
    </row>
    <row r="1819" spans="1:1">
      <c r="A1819" s="51" t="s">
        <v>2779</v>
      </c>
    </row>
    <row r="1820" spans="1:1">
      <c r="A1820" s="51" t="s">
        <v>2780</v>
      </c>
    </row>
    <row r="1821" spans="1:1">
      <c r="A1821" s="51" t="s">
        <v>2781</v>
      </c>
    </row>
    <row r="1822" spans="1:1">
      <c r="A1822" s="51" t="s">
        <v>2782</v>
      </c>
    </row>
    <row r="1823" spans="1:1">
      <c r="A1823" s="51" t="s">
        <v>2783</v>
      </c>
    </row>
    <row r="1824" spans="1:1">
      <c r="A1824" s="51" t="s">
        <v>2784</v>
      </c>
    </row>
    <row r="1825" spans="1:1">
      <c r="A1825" s="51" t="s">
        <v>2785</v>
      </c>
    </row>
    <row r="1826" spans="1:1">
      <c r="A1826" s="51" t="s">
        <v>2786</v>
      </c>
    </row>
    <row r="1827" spans="1:1">
      <c r="A1827" s="51" t="s">
        <v>2787</v>
      </c>
    </row>
    <row r="1828" spans="1:1">
      <c r="A1828" s="51" t="s">
        <v>2788</v>
      </c>
    </row>
    <row r="1829" spans="1:1">
      <c r="A1829" s="51" t="s">
        <v>2789</v>
      </c>
    </row>
    <row r="1830" spans="1:1">
      <c r="A1830" s="51" t="s">
        <v>2790</v>
      </c>
    </row>
    <row r="1831" spans="1:1">
      <c r="A1831" s="51" t="s">
        <v>2791</v>
      </c>
    </row>
    <row r="1832" spans="1:1">
      <c r="A1832" s="51" t="s">
        <v>2792</v>
      </c>
    </row>
    <row r="1833" spans="1:1">
      <c r="A1833" s="51" t="s">
        <v>2793</v>
      </c>
    </row>
    <row r="1834" spans="1:1">
      <c r="A1834" s="51" t="s">
        <v>2794</v>
      </c>
    </row>
    <row r="1835" spans="1:1">
      <c r="A1835" s="51" t="s">
        <v>2795</v>
      </c>
    </row>
    <row r="1836" spans="1:1">
      <c r="A1836" s="51" t="s">
        <v>2796</v>
      </c>
    </row>
    <row r="1837" spans="1:1">
      <c r="A1837" s="51" t="s">
        <v>2797</v>
      </c>
    </row>
    <row r="1838" spans="1:1">
      <c r="A1838" s="51" t="s">
        <v>2798</v>
      </c>
    </row>
    <row r="1839" spans="1:1">
      <c r="A1839" s="51" t="s">
        <v>2799</v>
      </c>
    </row>
    <row r="1840" spans="1:1">
      <c r="A1840" s="51" t="s">
        <v>2800</v>
      </c>
    </row>
    <row r="1841" spans="1:1">
      <c r="A1841" s="51" t="s">
        <v>2801</v>
      </c>
    </row>
    <row r="1842" spans="1:1">
      <c r="A1842" s="51" t="s">
        <v>2802</v>
      </c>
    </row>
    <row r="1843" spans="1:1">
      <c r="A1843" s="51" t="s">
        <v>2803</v>
      </c>
    </row>
    <row r="1844" spans="1:1">
      <c r="A1844" s="51" t="s">
        <v>2804</v>
      </c>
    </row>
    <row r="1845" spans="1:1">
      <c r="A1845" s="51" t="s">
        <v>2805</v>
      </c>
    </row>
    <row r="1846" spans="1:1">
      <c r="A1846" s="51" t="s">
        <v>2806</v>
      </c>
    </row>
    <row r="1847" spans="1:1">
      <c r="A1847" s="51" t="s">
        <v>2807</v>
      </c>
    </row>
    <row r="1848" spans="1:1">
      <c r="A1848" s="51" t="s">
        <v>2808</v>
      </c>
    </row>
    <row r="1849" spans="1:1">
      <c r="A1849" s="51" t="s">
        <v>2809</v>
      </c>
    </row>
    <row r="1850" spans="1:1">
      <c r="A1850" s="51" t="s">
        <v>2810</v>
      </c>
    </row>
    <row r="1851" spans="1:1">
      <c r="A1851" s="51" t="s">
        <v>2811</v>
      </c>
    </row>
    <row r="1852" spans="1:1">
      <c r="A1852" s="51" t="s">
        <v>2812</v>
      </c>
    </row>
    <row r="1853" spans="1:1">
      <c r="A1853" s="51" t="s">
        <v>2813</v>
      </c>
    </row>
    <row r="1854" spans="1:1">
      <c r="A1854" s="51" t="s">
        <v>2814</v>
      </c>
    </row>
    <row r="1855" spans="1:1">
      <c r="A1855" s="51" t="s">
        <v>2815</v>
      </c>
    </row>
    <row r="1856" spans="1:1">
      <c r="A1856" s="51" t="s">
        <v>2816</v>
      </c>
    </row>
    <row r="1857" spans="1:1">
      <c r="A1857" s="51" t="s">
        <v>2817</v>
      </c>
    </row>
    <row r="1858" spans="1:1">
      <c r="A1858" s="51" t="s">
        <v>2818</v>
      </c>
    </row>
    <row r="1859" spans="1:1">
      <c r="A1859" s="51" t="s">
        <v>2819</v>
      </c>
    </row>
    <row r="1860" spans="1:1">
      <c r="A1860" s="51" t="s">
        <v>2820</v>
      </c>
    </row>
    <row r="1861" spans="1:1">
      <c r="A1861" s="51" t="s">
        <v>2821</v>
      </c>
    </row>
    <row r="1862" spans="1:1">
      <c r="A1862" s="51" t="s">
        <v>2822</v>
      </c>
    </row>
    <row r="1863" spans="1:1">
      <c r="A1863" s="51" t="s">
        <v>2823</v>
      </c>
    </row>
    <row r="1864" spans="1:1">
      <c r="A1864" s="51" t="s">
        <v>2824</v>
      </c>
    </row>
    <row r="1865" spans="1:1">
      <c r="A1865" s="51" t="s">
        <v>2825</v>
      </c>
    </row>
    <row r="1866" spans="1:1">
      <c r="A1866" s="51" t="s">
        <v>2826</v>
      </c>
    </row>
    <row r="1867" spans="1:1">
      <c r="A1867" s="51" t="s">
        <v>2827</v>
      </c>
    </row>
    <row r="1868" spans="1:1">
      <c r="A1868" s="51" t="s">
        <v>2828</v>
      </c>
    </row>
    <row r="1869" spans="1:1">
      <c r="A1869" s="51" t="s">
        <v>2829</v>
      </c>
    </row>
    <row r="1870" spans="1:1">
      <c r="A1870" s="51" t="s">
        <v>2830</v>
      </c>
    </row>
    <row r="1871" spans="1:1">
      <c r="A1871" s="51" t="s">
        <v>2831</v>
      </c>
    </row>
    <row r="1872" spans="1:1">
      <c r="A1872" s="51" t="s">
        <v>2832</v>
      </c>
    </row>
    <row r="1873" spans="1:1">
      <c r="A1873" s="51" t="s">
        <v>2833</v>
      </c>
    </row>
    <row r="1874" spans="1:1">
      <c r="A1874" s="51" t="s">
        <v>2834</v>
      </c>
    </row>
    <row r="1875" spans="1:1">
      <c r="A1875" s="51" t="s">
        <v>2835</v>
      </c>
    </row>
    <row r="1876" spans="1:1">
      <c r="A1876" s="51" t="s">
        <v>2836</v>
      </c>
    </row>
    <row r="1877" spans="1:1">
      <c r="A1877" s="51" t="s">
        <v>2837</v>
      </c>
    </row>
    <row r="1878" spans="1:1">
      <c r="A1878" s="51" t="s">
        <v>2838</v>
      </c>
    </row>
    <row r="1879" spans="1:1">
      <c r="A1879" s="51" t="s">
        <v>2839</v>
      </c>
    </row>
    <row r="1880" spans="1:1">
      <c r="A1880" s="51" t="s">
        <v>2840</v>
      </c>
    </row>
    <row r="1881" spans="1:1">
      <c r="A1881" s="51" t="s">
        <v>2841</v>
      </c>
    </row>
    <row r="1882" spans="1:1">
      <c r="A1882" s="51" t="s">
        <v>2842</v>
      </c>
    </row>
    <row r="1883" spans="1:1">
      <c r="A1883" s="51" t="s">
        <v>2843</v>
      </c>
    </row>
    <row r="1884" spans="1:1">
      <c r="A1884" s="51" t="s">
        <v>2844</v>
      </c>
    </row>
    <row r="1885" spans="1:1">
      <c r="A1885" s="51" t="s">
        <v>2845</v>
      </c>
    </row>
    <row r="1886" spans="1:1">
      <c r="A1886" s="51" t="s">
        <v>2846</v>
      </c>
    </row>
    <row r="1887" spans="1:1">
      <c r="A1887" s="51" t="s">
        <v>2847</v>
      </c>
    </row>
    <row r="1888" spans="1:1">
      <c r="A1888" s="51" t="s">
        <v>2848</v>
      </c>
    </row>
    <row r="1889" spans="1:1">
      <c r="A1889" s="51" t="s">
        <v>2849</v>
      </c>
    </row>
    <row r="1890" spans="1:1">
      <c r="A1890" s="51" t="s">
        <v>2850</v>
      </c>
    </row>
    <row r="1891" spans="1:1">
      <c r="A1891" s="51" t="s">
        <v>2851</v>
      </c>
    </row>
    <row r="1892" spans="1:1">
      <c r="A1892" s="51" t="s">
        <v>2852</v>
      </c>
    </row>
    <row r="1893" spans="1:1">
      <c r="A1893" s="51" t="s">
        <v>2853</v>
      </c>
    </row>
    <row r="1894" spans="1:1">
      <c r="A1894" s="51" t="s">
        <v>2854</v>
      </c>
    </row>
    <row r="1895" spans="1:1">
      <c r="A1895" s="51" t="s">
        <v>2855</v>
      </c>
    </row>
    <row r="1896" spans="1:1">
      <c r="A1896" s="51" t="s">
        <v>2856</v>
      </c>
    </row>
    <row r="1897" spans="1:1">
      <c r="A1897" s="51" t="s">
        <v>2857</v>
      </c>
    </row>
    <row r="1898" spans="1:1">
      <c r="A1898" s="51" t="s">
        <v>2858</v>
      </c>
    </row>
    <row r="1899" spans="1:1">
      <c r="A1899" s="51" t="s">
        <v>2859</v>
      </c>
    </row>
    <row r="1900" spans="1:1">
      <c r="A1900" s="51" t="s">
        <v>2860</v>
      </c>
    </row>
    <row r="1901" spans="1:1">
      <c r="A1901" s="51" t="s">
        <v>2861</v>
      </c>
    </row>
    <row r="1902" spans="1:1">
      <c r="A1902" s="51" t="s">
        <v>2862</v>
      </c>
    </row>
    <row r="1903" spans="1:1">
      <c r="A1903" s="51" t="s">
        <v>2863</v>
      </c>
    </row>
    <row r="1904" spans="1:1">
      <c r="A1904" s="51" t="s">
        <v>2864</v>
      </c>
    </row>
    <row r="1905" spans="1:1">
      <c r="A1905" s="51" t="s">
        <v>2865</v>
      </c>
    </row>
    <row r="1906" spans="1:1">
      <c r="A1906" s="51" t="s">
        <v>2866</v>
      </c>
    </row>
    <row r="1907" spans="1:1">
      <c r="A1907" s="51" t="s">
        <v>2867</v>
      </c>
    </row>
    <row r="1908" spans="1:1">
      <c r="A1908" s="51" t="s">
        <v>2868</v>
      </c>
    </row>
    <row r="1909" spans="1:1">
      <c r="A1909" s="51" t="s">
        <v>2869</v>
      </c>
    </row>
    <row r="1910" spans="1:1">
      <c r="A1910" s="51" t="s">
        <v>2870</v>
      </c>
    </row>
    <row r="1911" spans="1:1">
      <c r="A1911" s="51" t="s">
        <v>2871</v>
      </c>
    </row>
    <row r="1912" spans="1:1">
      <c r="A1912" s="51" t="s">
        <v>2872</v>
      </c>
    </row>
    <row r="1913" spans="1:1">
      <c r="A1913" s="51" t="s">
        <v>2873</v>
      </c>
    </row>
    <row r="1914" spans="1:1">
      <c r="A1914" s="51" t="s">
        <v>2874</v>
      </c>
    </row>
    <row r="1915" spans="1:1">
      <c r="A1915" s="51" t="s">
        <v>2875</v>
      </c>
    </row>
    <row r="1916" spans="1:1">
      <c r="A1916" s="51" t="s">
        <v>2876</v>
      </c>
    </row>
    <row r="1917" spans="1:1">
      <c r="A1917" s="51" t="s">
        <v>2877</v>
      </c>
    </row>
    <row r="1918" spans="1:1">
      <c r="A1918" s="51" t="s">
        <v>2878</v>
      </c>
    </row>
    <row r="1919" spans="1:1">
      <c r="A1919" s="51" t="s">
        <v>2879</v>
      </c>
    </row>
    <row r="1920" spans="1:1">
      <c r="A1920" s="51" t="s">
        <v>2880</v>
      </c>
    </row>
    <row r="1921" spans="1:1">
      <c r="A1921" s="51" t="s">
        <v>2881</v>
      </c>
    </row>
    <row r="1922" spans="1:1">
      <c r="A1922" s="51" t="s">
        <v>2882</v>
      </c>
    </row>
    <row r="1923" spans="1:1">
      <c r="A1923" s="51" t="s">
        <v>2883</v>
      </c>
    </row>
    <row r="1924" spans="1:1">
      <c r="A1924" s="51" t="s">
        <v>2884</v>
      </c>
    </row>
    <row r="1925" spans="1:1">
      <c r="A1925" s="51" t="s">
        <v>2885</v>
      </c>
    </row>
    <row r="1926" spans="1:1">
      <c r="A1926" s="51" t="s">
        <v>2886</v>
      </c>
    </row>
    <row r="1927" spans="1:1">
      <c r="A1927" s="51" t="s">
        <v>2887</v>
      </c>
    </row>
    <row r="1928" spans="1:1">
      <c r="A1928" s="51" t="s">
        <v>2888</v>
      </c>
    </row>
    <row r="1929" spans="1:1">
      <c r="A1929" s="51" t="s">
        <v>2889</v>
      </c>
    </row>
    <row r="1930" spans="1:1">
      <c r="A1930" s="51" t="s">
        <v>2890</v>
      </c>
    </row>
    <row r="1931" spans="1:1">
      <c r="A1931" s="51" t="s">
        <v>2891</v>
      </c>
    </row>
    <row r="1932" spans="1:1">
      <c r="A1932" s="51" t="s">
        <v>2892</v>
      </c>
    </row>
    <row r="1933" spans="1:1">
      <c r="A1933" s="51" t="s">
        <v>2893</v>
      </c>
    </row>
    <row r="1934" spans="1:1">
      <c r="A1934" s="51" t="s">
        <v>2894</v>
      </c>
    </row>
    <row r="1935" spans="1:1">
      <c r="A1935" s="51" t="s">
        <v>2895</v>
      </c>
    </row>
    <row r="1936" spans="1:1">
      <c r="A1936" s="51" t="s">
        <v>2896</v>
      </c>
    </row>
    <row r="1937" spans="1:1">
      <c r="A1937" s="51" t="s">
        <v>2897</v>
      </c>
    </row>
    <row r="1938" spans="1:1">
      <c r="A1938" s="51" t="s">
        <v>2898</v>
      </c>
    </row>
    <row r="1939" spans="1:1">
      <c r="A1939" s="51" t="s">
        <v>2899</v>
      </c>
    </row>
    <row r="1940" spans="1:1">
      <c r="A1940" s="51" t="s">
        <v>2900</v>
      </c>
    </row>
    <row r="1941" spans="1:1">
      <c r="A1941" s="51" t="s">
        <v>2901</v>
      </c>
    </row>
    <row r="1942" spans="1:1">
      <c r="A1942" s="51" t="s">
        <v>2902</v>
      </c>
    </row>
    <row r="1943" spans="1:1">
      <c r="A1943" s="51" t="s">
        <v>2903</v>
      </c>
    </row>
    <row r="1944" spans="1:1">
      <c r="A1944" s="51" t="s">
        <v>2904</v>
      </c>
    </row>
    <row r="1945" spans="1:1">
      <c r="A1945" s="51" t="s">
        <v>2905</v>
      </c>
    </row>
    <row r="1946" spans="1:1">
      <c r="A1946" s="51" t="s">
        <v>2906</v>
      </c>
    </row>
    <row r="1947" spans="1:1">
      <c r="A1947" s="51" t="s">
        <v>2907</v>
      </c>
    </row>
    <row r="1948" spans="1:1">
      <c r="A1948" s="51" t="s">
        <v>2908</v>
      </c>
    </row>
    <row r="1949" spans="1:1">
      <c r="A1949" s="51" t="s">
        <v>2909</v>
      </c>
    </row>
    <row r="1950" spans="1:1">
      <c r="A1950" s="51" t="s">
        <v>2910</v>
      </c>
    </row>
    <row r="1951" spans="1:1">
      <c r="A1951" s="51" t="s">
        <v>2911</v>
      </c>
    </row>
    <row r="1952" spans="1:1">
      <c r="A1952" s="51" t="s">
        <v>2912</v>
      </c>
    </row>
    <row r="1953" spans="1:1">
      <c r="A1953" s="51" t="s">
        <v>2913</v>
      </c>
    </row>
    <row r="1954" spans="1:1">
      <c r="A1954" s="51" t="s">
        <v>2914</v>
      </c>
    </row>
    <row r="1955" spans="1:1">
      <c r="A1955" s="51" t="s">
        <v>2915</v>
      </c>
    </row>
    <row r="1956" spans="1:1">
      <c r="A1956" s="51" t="s">
        <v>2916</v>
      </c>
    </row>
    <row r="1957" spans="1:1">
      <c r="A1957" s="51" t="s">
        <v>2917</v>
      </c>
    </row>
    <row r="1958" spans="1:1">
      <c r="A1958" s="51" t="s">
        <v>2918</v>
      </c>
    </row>
    <row r="1959" spans="1:1">
      <c r="A1959" s="51" t="s">
        <v>2919</v>
      </c>
    </row>
    <row r="1960" spans="1:1">
      <c r="A1960" s="51" t="s">
        <v>2920</v>
      </c>
    </row>
    <row r="1961" spans="1:1">
      <c r="A1961" s="51" t="s">
        <v>2921</v>
      </c>
    </row>
    <row r="1962" spans="1:1">
      <c r="A1962" s="51" t="s">
        <v>2922</v>
      </c>
    </row>
    <row r="1963" spans="1:1">
      <c r="A1963" s="51" t="s">
        <v>2923</v>
      </c>
    </row>
    <row r="1964" spans="1:1">
      <c r="A1964" s="51" t="s">
        <v>2924</v>
      </c>
    </row>
    <row r="1965" spans="1:1">
      <c r="A1965" s="51" t="s">
        <v>2925</v>
      </c>
    </row>
    <row r="1966" spans="1:1">
      <c r="A1966" s="51" t="s">
        <v>2926</v>
      </c>
    </row>
    <row r="1967" spans="1:1">
      <c r="A1967" s="51" t="s">
        <v>2927</v>
      </c>
    </row>
    <row r="1968" spans="1:1">
      <c r="A1968" s="51" t="s">
        <v>2928</v>
      </c>
    </row>
    <row r="1969" spans="1:1">
      <c r="A1969" s="51" t="s">
        <v>2929</v>
      </c>
    </row>
    <row r="1970" spans="1:1">
      <c r="A1970" s="51" t="s">
        <v>2930</v>
      </c>
    </row>
    <row r="1971" spans="1:1">
      <c r="A1971" s="51" t="s">
        <v>2931</v>
      </c>
    </row>
    <row r="1972" spans="1:1">
      <c r="A1972" s="51" t="s">
        <v>2932</v>
      </c>
    </row>
    <row r="1973" spans="1:1">
      <c r="A1973" s="51" t="s">
        <v>2933</v>
      </c>
    </row>
    <row r="1974" spans="1:1">
      <c r="A1974" s="51" t="s">
        <v>2934</v>
      </c>
    </row>
    <row r="1975" spans="1:1">
      <c r="A1975" s="51" t="s">
        <v>2935</v>
      </c>
    </row>
    <row r="1976" spans="1:1">
      <c r="A1976" s="51" t="s">
        <v>2936</v>
      </c>
    </row>
    <row r="1977" spans="1:1">
      <c r="A1977" s="51" t="s">
        <v>2937</v>
      </c>
    </row>
    <row r="1978" spans="1:1">
      <c r="A1978" s="51" t="s">
        <v>2938</v>
      </c>
    </row>
    <row r="1979" spans="1:1">
      <c r="A1979" s="51" t="s">
        <v>2939</v>
      </c>
    </row>
    <row r="1980" spans="1:1">
      <c r="A1980" s="51" t="s">
        <v>2940</v>
      </c>
    </row>
    <row r="1981" spans="1:1">
      <c r="A1981" s="51" t="s">
        <v>2941</v>
      </c>
    </row>
    <row r="1982" spans="1:1">
      <c r="A1982" s="51" t="s">
        <v>2942</v>
      </c>
    </row>
    <row r="1983" spans="1:1">
      <c r="A1983" s="51" t="s">
        <v>2943</v>
      </c>
    </row>
    <row r="1984" spans="1:1">
      <c r="A1984" s="51" t="s">
        <v>2944</v>
      </c>
    </row>
    <row r="1985" spans="1:1">
      <c r="A1985" s="51" t="s">
        <v>2945</v>
      </c>
    </row>
    <row r="1986" spans="1:1">
      <c r="A1986" s="51" t="s">
        <v>2946</v>
      </c>
    </row>
    <row r="1987" spans="1:1">
      <c r="A1987" s="51" t="s">
        <v>2947</v>
      </c>
    </row>
    <row r="1988" spans="1:1">
      <c r="A1988" s="51" t="s">
        <v>2948</v>
      </c>
    </row>
    <row r="1989" spans="1:1">
      <c r="A1989" s="51" t="s">
        <v>2949</v>
      </c>
    </row>
    <row r="1990" spans="1:1">
      <c r="A1990" s="51" t="s">
        <v>2950</v>
      </c>
    </row>
    <row r="1991" spans="1:1">
      <c r="A1991" s="51" t="s">
        <v>2951</v>
      </c>
    </row>
    <row r="1992" spans="1:1">
      <c r="A1992" s="51" t="s">
        <v>2952</v>
      </c>
    </row>
    <row r="1993" spans="1:1">
      <c r="A1993" s="51" t="s">
        <v>2953</v>
      </c>
    </row>
    <row r="1994" spans="1:1">
      <c r="A1994" s="51" t="s">
        <v>2954</v>
      </c>
    </row>
    <row r="1995" spans="1:1">
      <c r="A1995" s="51" t="s">
        <v>2955</v>
      </c>
    </row>
    <row r="1996" spans="1:1">
      <c r="A1996" s="51" t="s">
        <v>2956</v>
      </c>
    </row>
    <row r="1997" spans="1:1">
      <c r="A1997" s="51" t="s">
        <v>2957</v>
      </c>
    </row>
    <row r="1998" spans="1:1">
      <c r="A1998" s="51" t="s">
        <v>2958</v>
      </c>
    </row>
    <row r="1999" spans="1:1">
      <c r="A1999" s="51" t="s">
        <v>2959</v>
      </c>
    </row>
    <row r="2000" spans="1:1">
      <c r="A2000" s="51" t="s">
        <v>2960</v>
      </c>
    </row>
    <row r="2001" spans="1:1">
      <c r="A2001" s="51" t="s">
        <v>2961</v>
      </c>
    </row>
    <row r="2002" spans="1:1">
      <c r="A2002" s="51" t="s">
        <v>2962</v>
      </c>
    </row>
    <row r="2003" spans="1:1">
      <c r="A2003" s="51" t="s">
        <v>2963</v>
      </c>
    </row>
    <row r="2004" spans="1:1">
      <c r="A2004" s="51" t="s">
        <v>2964</v>
      </c>
    </row>
    <row r="2005" spans="1:1">
      <c r="A2005" s="51" t="s">
        <v>2965</v>
      </c>
    </row>
    <row r="2006" spans="1:1">
      <c r="A2006" s="51" t="s">
        <v>2966</v>
      </c>
    </row>
    <row r="2007" spans="1:1">
      <c r="A2007" s="51" t="s">
        <v>2967</v>
      </c>
    </row>
    <row r="2008" spans="1:1">
      <c r="A2008" s="51" t="s">
        <v>2968</v>
      </c>
    </row>
    <row r="2009" spans="1:1">
      <c r="A2009" s="51" t="s">
        <v>2969</v>
      </c>
    </row>
    <row r="2010" spans="1:1">
      <c r="A2010" s="51" t="s">
        <v>2970</v>
      </c>
    </row>
    <row r="2011" spans="1:1">
      <c r="A2011" s="51" t="s">
        <v>2971</v>
      </c>
    </row>
    <row r="2012" spans="1:1">
      <c r="A2012" s="51" t="s">
        <v>2972</v>
      </c>
    </row>
    <row r="2013" spans="1:1">
      <c r="A2013" s="51" t="s">
        <v>2973</v>
      </c>
    </row>
    <row r="2014" spans="1:1">
      <c r="A2014" s="51" t="s">
        <v>2974</v>
      </c>
    </row>
    <row r="2015" spans="1:1">
      <c r="A2015" s="51" t="s">
        <v>2975</v>
      </c>
    </row>
    <row r="2016" spans="1:1">
      <c r="A2016" s="51" t="s">
        <v>2976</v>
      </c>
    </row>
    <row r="2017" spans="1:1">
      <c r="A2017" s="51" t="s">
        <v>2977</v>
      </c>
    </row>
    <row r="2018" spans="1:1">
      <c r="A2018" s="51" t="s">
        <v>2978</v>
      </c>
    </row>
    <row r="2019" spans="1:1">
      <c r="A2019" s="51" t="s">
        <v>2979</v>
      </c>
    </row>
    <row r="2020" spans="1:1">
      <c r="A2020" s="51" t="s">
        <v>2980</v>
      </c>
    </row>
    <row r="2021" spans="1:1">
      <c r="A2021" s="51" t="s">
        <v>2981</v>
      </c>
    </row>
    <row r="2022" spans="1:1">
      <c r="A2022" s="51" t="s">
        <v>2982</v>
      </c>
    </row>
    <row r="2023" spans="1:1">
      <c r="A2023" s="51" t="s">
        <v>2983</v>
      </c>
    </row>
    <row r="2024" spans="1:1">
      <c r="A2024" s="51" t="s">
        <v>2984</v>
      </c>
    </row>
    <row r="2025" spans="1:1">
      <c r="A2025" s="51" t="s">
        <v>2985</v>
      </c>
    </row>
    <row r="2026" spans="1:1">
      <c r="A2026" s="51" t="s">
        <v>2986</v>
      </c>
    </row>
    <row r="2027" spans="1:1">
      <c r="A2027" s="51" t="s">
        <v>2987</v>
      </c>
    </row>
    <row r="2028" spans="1:1">
      <c r="A2028" s="51" t="s">
        <v>2988</v>
      </c>
    </row>
    <row r="2029" spans="1:1">
      <c r="A2029" s="51" t="s">
        <v>2989</v>
      </c>
    </row>
    <row r="2030" spans="1:1">
      <c r="A2030" s="51" t="s">
        <v>2990</v>
      </c>
    </row>
    <row r="2031" spans="1:1">
      <c r="A2031" s="51" t="s">
        <v>2991</v>
      </c>
    </row>
    <row r="2032" spans="1:1">
      <c r="A2032" s="51" t="s">
        <v>2992</v>
      </c>
    </row>
    <row r="2033" spans="1:1">
      <c r="A2033" s="51" t="s">
        <v>2993</v>
      </c>
    </row>
    <row r="2034" spans="1:1">
      <c r="A2034" s="51" t="s">
        <v>2994</v>
      </c>
    </row>
    <row r="2035" spans="1:1">
      <c r="A2035" s="51" t="s">
        <v>2995</v>
      </c>
    </row>
    <row r="2036" spans="1:1">
      <c r="A2036" s="51" t="s">
        <v>2996</v>
      </c>
    </row>
    <row r="2037" spans="1:1">
      <c r="A2037" s="51" t="s">
        <v>2997</v>
      </c>
    </row>
    <row r="2038" spans="1:1">
      <c r="A2038" s="51" t="s">
        <v>2998</v>
      </c>
    </row>
    <row r="2039" spans="1:1">
      <c r="A2039" s="51" t="s">
        <v>2999</v>
      </c>
    </row>
    <row r="2040" spans="1:1">
      <c r="A2040" s="51" t="s">
        <v>3000</v>
      </c>
    </row>
    <row r="2041" spans="1:1">
      <c r="A2041" s="51" t="s">
        <v>3001</v>
      </c>
    </row>
    <row r="2042" spans="1:1">
      <c r="A2042" s="51" t="s">
        <v>3002</v>
      </c>
    </row>
    <row r="2043" spans="1:1">
      <c r="A2043" s="51" t="s">
        <v>3003</v>
      </c>
    </row>
    <row r="2044" spans="1:1">
      <c r="A2044" s="51" t="s">
        <v>3004</v>
      </c>
    </row>
    <row r="2045" spans="1:1">
      <c r="A2045" s="51" t="s">
        <v>3005</v>
      </c>
    </row>
    <row r="2046" spans="1:1">
      <c r="A2046" s="51" t="s">
        <v>3006</v>
      </c>
    </row>
    <row r="2047" spans="1:1">
      <c r="A2047" s="51" t="s">
        <v>3007</v>
      </c>
    </row>
    <row r="2048" spans="1:1">
      <c r="A2048" s="51" t="s">
        <v>3008</v>
      </c>
    </row>
    <row r="2049" spans="1:1">
      <c r="A2049" s="51" t="s">
        <v>3009</v>
      </c>
    </row>
    <row r="2050" spans="1:1">
      <c r="A2050" s="51" t="s">
        <v>3010</v>
      </c>
    </row>
    <row r="2051" spans="1:1">
      <c r="A2051" s="51" t="s">
        <v>3011</v>
      </c>
    </row>
    <row r="2052" spans="1:1">
      <c r="A2052" s="51" t="s">
        <v>3012</v>
      </c>
    </row>
    <row r="2053" spans="1:1">
      <c r="A2053" s="51" t="s">
        <v>3013</v>
      </c>
    </row>
    <row r="2054" spans="1:1">
      <c r="A2054" s="51" t="s">
        <v>3014</v>
      </c>
    </row>
    <row r="2055" spans="1:1">
      <c r="A2055" s="51" t="s">
        <v>3015</v>
      </c>
    </row>
    <row r="2056" spans="1:1">
      <c r="A2056" s="51" t="s">
        <v>3016</v>
      </c>
    </row>
    <row r="2057" spans="1:1">
      <c r="A2057" s="51" t="s">
        <v>3017</v>
      </c>
    </row>
    <row r="2058" spans="1:1">
      <c r="A2058" s="51" t="s">
        <v>3018</v>
      </c>
    </row>
    <row r="2059" spans="1:1">
      <c r="A2059" s="51" t="s">
        <v>3019</v>
      </c>
    </row>
    <row r="2060" spans="1:1">
      <c r="A2060" s="51" t="s">
        <v>3020</v>
      </c>
    </row>
    <row r="2061" spans="1:1">
      <c r="A2061" s="51" t="s">
        <v>3021</v>
      </c>
    </row>
    <row r="2062" spans="1:1">
      <c r="A2062" s="51" t="s">
        <v>3022</v>
      </c>
    </row>
    <row r="2063" spans="1:1">
      <c r="A2063" s="51" t="s">
        <v>3023</v>
      </c>
    </row>
    <row r="2064" spans="1:1">
      <c r="A2064" s="51" t="s">
        <v>3024</v>
      </c>
    </row>
    <row r="2065" spans="1:1">
      <c r="A2065" s="51" t="s">
        <v>3025</v>
      </c>
    </row>
    <row r="2066" spans="1:1">
      <c r="A2066" s="51" t="s">
        <v>3026</v>
      </c>
    </row>
    <row r="2067" spans="1:1">
      <c r="A2067" s="51" t="s">
        <v>3027</v>
      </c>
    </row>
    <row r="2068" spans="1:1">
      <c r="A2068" s="51" t="s">
        <v>3028</v>
      </c>
    </row>
    <row r="2069" spans="1:1">
      <c r="A2069" s="51" t="s">
        <v>3029</v>
      </c>
    </row>
    <row r="2070" spans="1:1">
      <c r="A2070" s="51" t="s">
        <v>3030</v>
      </c>
    </row>
    <row r="2071" spans="1:1">
      <c r="A2071" s="51" t="s">
        <v>3031</v>
      </c>
    </row>
    <row r="2072" spans="1:1">
      <c r="A2072" s="51" t="s">
        <v>3032</v>
      </c>
    </row>
    <row r="2073" spans="1:1">
      <c r="A2073" s="51" t="s">
        <v>3033</v>
      </c>
    </row>
    <row r="2074" spans="1:1">
      <c r="A2074" s="51" t="s">
        <v>3034</v>
      </c>
    </row>
    <row r="2075" spans="1:1">
      <c r="A2075" s="51" t="s">
        <v>3035</v>
      </c>
    </row>
    <row r="2076" spans="1:1">
      <c r="A2076" s="51" t="s">
        <v>3036</v>
      </c>
    </row>
    <row r="2077" spans="1:1">
      <c r="A2077" s="51" t="s">
        <v>3037</v>
      </c>
    </row>
    <row r="2078" spans="1:1">
      <c r="A2078" s="51" t="s">
        <v>3038</v>
      </c>
    </row>
    <row r="2079" spans="1:1">
      <c r="A2079" s="51" t="s">
        <v>3039</v>
      </c>
    </row>
    <row r="2080" spans="1:1">
      <c r="A2080" s="51" t="s">
        <v>3040</v>
      </c>
    </row>
    <row r="2081" spans="1:1">
      <c r="A2081" s="51" t="s">
        <v>3041</v>
      </c>
    </row>
    <row r="2082" spans="1:1">
      <c r="A2082" s="51" t="s">
        <v>3042</v>
      </c>
    </row>
    <row r="2083" spans="1:1">
      <c r="A2083" s="51" t="s">
        <v>3043</v>
      </c>
    </row>
    <row r="2084" spans="1:1">
      <c r="A2084" s="51" t="s">
        <v>3044</v>
      </c>
    </row>
    <row r="2085" spans="1:1">
      <c r="A2085" s="51" t="s">
        <v>3045</v>
      </c>
    </row>
    <row r="2086" spans="1:1">
      <c r="A2086" s="51" t="s">
        <v>3046</v>
      </c>
    </row>
    <row r="2087" spans="1:1">
      <c r="A2087" s="51" t="s">
        <v>3047</v>
      </c>
    </row>
    <row r="2088" spans="1:1">
      <c r="A2088" s="51" t="s">
        <v>3048</v>
      </c>
    </row>
    <row r="2089" spans="1:1">
      <c r="A2089" s="51" t="s">
        <v>3049</v>
      </c>
    </row>
    <row r="2090" spans="1:1">
      <c r="A2090" s="51" t="s">
        <v>3050</v>
      </c>
    </row>
    <row r="2091" spans="1:1">
      <c r="A2091" s="51" t="s">
        <v>3051</v>
      </c>
    </row>
    <row r="2092" spans="1:1">
      <c r="A2092" s="51" t="s">
        <v>3052</v>
      </c>
    </row>
    <row r="2093" spans="1:1">
      <c r="A2093" s="51" t="s">
        <v>3053</v>
      </c>
    </row>
    <row r="2094" spans="1:1">
      <c r="A2094" s="51" t="s">
        <v>3054</v>
      </c>
    </row>
    <row r="2095" spans="1:1">
      <c r="A2095" s="51" t="s">
        <v>3055</v>
      </c>
    </row>
    <row r="2096" spans="1:1">
      <c r="A2096" s="51" t="s">
        <v>3056</v>
      </c>
    </row>
    <row r="2097" spans="1:1">
      <c r="A2097" s="51" t="s">
        <v>3057</v>
      </c>
    </row>
    <row r="2098" spans="1:1">
      <c r="A2098" s="51" t="s">
        <v>3058</v>
      </c>
    </row>
    <row r="2099" spans="1:1">
      <c r="A2099" s="51" t="s">
        <v>3059</v>
      </c>
    </row>
    <row r="2100" spans="1:1">
      <c r="A2100" s="51" t="s">
        <v>3060</v>
      </c>
    </row>
    <row r="2101" spans="1:1">
      <c r="A2101" s="51" t="s">
        <v>3061</v>
      </c>
    </row>
    <row r="2102" spans="1:1">
      <c r="A2102" s="51" t="s">
        <v>3062</v>
      </c>
    </row>
    <row r="2103" spans="1:1">
      <c r="A2103" s="51" t="s">
        <v>3063</v>
      </c>
    </row>
    <row r="2104" spans="1:1">
      <c r="A2104" s="51" t="s">
        <v>3064</v>
      </c>
    </row>
    <row r="2105" spans="1:1">
      <c r="A2105" s="51" t="s">
        <v>3065</v>
      </c>
    </row>
    <row r="2106" spans="1:1">
      <c r="A2106" s="51" t="s">
        <v>3066</v>
      </c>
    </row>
    <row r="2107" spans="1:1">
      <c r="A2107" s="51" t="s">
        <v>3067</v>
      </c>
    </row>
    <row r="2108" spans="1:1">
      <c r="A2108" s="51" t="s">
        <v>3068</v>
      </c>
    </row>
    <row r="2109" spans="1:1">
      <c r="A2109" s="51" t="s">
        <v>3069</v>
      </c>
    </row>
    <row r="2110" spans="1:1">
      <c r="A2110" s="51" t="s">
        <v>3070</v>
      </c>
    </row>
    <row r="2111" spans="1:1">
      <c r="A2111" s="51" t="s">
        <v>3071</v>
      </c>
    </row>
    <row r="2112" spans="1:1">
      <c r="A2112" s="51" t="s">
        <v>3072</v>
      </c>
    </row>
    <row r="2113" spans="1:1">
      <c r="A2113" s="51" t="s">
        <v>3073</v>
      </c>
    </row>
    <row r="2114" spans="1:1">
      <c r="A2114" s="51" t="s">
        <v>3074</v>
      </c>
    </row>
    <row r="2115" spans="1:1">
      <c r="A2115" s="51" t="s">
        <v>3075</v>
      </c>
    </row>
    <row r="2116" spans="1:1">
      <c r="A2116" s="51" t="s">
        <v>3076</v>
      </c>
    </row>
    <row r="2117" spans="1:1">
      <c r="A2117" s="51" t="s">
        <v>3077</v>
      </c>
    </row>
    <row r="2118" spans="1:1">
      <c r="A2118" s="51" t="s">
        <v>3078</v>
      </c>
    </row>
    <row r="2119" spans="1:1">
      <c r="A2119" s="51" t="s">
        <v>3079</v>
      </c>
    </row>
    <row r="2120" spans="1:1">
      <c r="A2120" s="51" t="s">
        <v>3080</v>
      </c>
    </row>
    <row r="2121" spans="1:1">
      <c r="A2121" s="51" t="s">
        <v>3081</v>
      </c>
    </row>
    <row r="2122" spans="1:1">
      <c r="A2122" s="51" t="s">
        <v>3082</v>
      </c>
    </row>
    <row r="2123" spans="1:1">
      <c r="A2123" s="51" t="s">
        <v>3083</v>
      </c>
    </row>
    <row r="2124" spans="1:1">
      <c r="A2124" s="51" t="s">
        <v>3084</v>
      </c>
    </row>
    <row r="2125" spans="1:1">
      <c r="A2125" s="51" t="s">
        <v>3085</v>
      </c>
    </row>
    <row r="2126" spans="1:1">
      <c r="A2126" s="51" t="s">
        <v>3086</v>
      </c>
    </row>
    <row r="2127" spans="1:1">
      <c r="A2127" s="51" t="s">
        <v>3087</v>
      </c>
    </row>
    <row r="2128" spans="1:1">
      <c r="A2128" s="51" t="s">
        <v>3088</v>
      </c>
    </row>
    <row r="2129" spans="1:1">
      <c r="A2129" s="51" t="s">
        <v>3089</v>
      </c>
    </row>
    <row r="2130" spans="1:1">
      <c r="A2130" s="51" t="s">
        <v>3090</v>
      </c>
    </row>
    <row r="2131" spans="1:1">
      <c r="A2131" s="51" t="s">
        <v>3091</v>
      </c>
    </row>
    <row r="2132" spans="1:1">
      <c r="A2132" s="51" t="s">
        <v>3092</v>
      </c>
    </row>
    <row r="2133" spans="1:1">
      <c r="A2133" s="51" t="s">
        <v>3093</v>
      </c>
    </row>
    <row r="2134" spans="1:1">
      <c r="A2134" s="51" t="s">
        <v>3094</v>
      </c>
    </row>
    <row r="2135" spans="1:1">
      <c r="A2135" s="51" t="s">
        <v>3095</v>
      </c>
    </row>
    <row r="2136" spans="1:1">
      <c r="A2136" s="51" t="s">
        <v>3096</v>
      </c>
    </row>
    <row r="2137" spans="1:1">
      <c r="A2137" s="51" t="s">
        <v>3097</v>
      </c>
    </row>
    <row r="2138" spans="1:1">
      <c r="A2138" s="51" t="s">
        <v>3098</v>
      </c>
    </row>
    <row r="2139" spans="1:1">
      <c r="A2139" s="51" t="s">
        <v>3099</v>
      </c>
    </row>
    <row r="2140" spans="1:1">
      <c r="A2140" s="51" t="s">
        <v>3100</v>
      </c>
    </row>
    <row r="2141" spans="1:1">
      <c r="A2141" s="51" t="s">
        <v>3101</v>
      </c>
    </row>
    <row r="2142" spans="1:1">
      <c r="A2142" s="51" t="s">
        <v>3102</v>
      </c>
    </row>
    <row r="2143" spans="1:1">
      <c r="A2143" s="51" t="s">
        <v>3103</v>
      </c>
    </row>
    <row r="2144" spans="1:1">
      <c r="A2144" s="51" t="s">
        <v>3104</v>
      </c>
    </row>
    <row r="2145" spans="1:1">
      <c r="A2145" s="51" t="s">
        <v>3105</v>
      </c>
    </row>
    <row r="2146" spans="1:1">
      <c r="A2146" s="51" t="s">
        <v>3106</v>
      </c>
    </row>
    <row r="2147" spans="1:1">
      <c r="A2147" s="51" t="s">
        <v>3107</v>
      </c>
    </row>
    <row r="2148" spans="1:1">
      <c r="A2148" s="51" t="s">
        <v>3108</v>
      </c>
    </row>
    <row r="2149" spans="1:1">
      <c r="A2149" s="51" t="s">
        <v>3109</v>
      </c>
    </row>
    <row r="2150" spans="1:1">
      <c r="A2150" s="51" t="s">
        <v>3110</v>
      </c>
    </row>
    <row r="2151" spans="1:1">
      <c r="A2151" s="51" t="s">
        <v>3111</v>
      </c>
    </row>
    <row r="2152" spans="1:1">
      <c r="A2152" s="51" t="s">
        <v>3112</v>
      </c>
    </row>
    <row r="2153" spans="1:1">
      <c r="A2153" s="51" t="s">
        <v>3113</v>
      </c>
    </row>
    <row r="2154" spans="1:1">
      <c r="A2154" s="51" t="s">
        <v>3114</v>
      </c>
    </row>
    <row r="2155" spans="1:1">
      <c r="A2155" s="51" t="s">
        <v>3115</v>
      </c>
    </row>
    <row r="2156" spans="1:1">
      <c r="A2156" s="51" t="s">
        <v>3116</v>
      </c>
    </row>
    <row r="2157" spans="1:1">
      <c r="A2157" s="51" t="s">
        <v>3117</v>
      </c>
    </row>
    <row r="2158" spans="1:1">
      <c r="A2158" s="51" t="s">
        <v>3118</v>
      </c>
    </row>
    <row r="2159" spans="1:1">
      <c r="A2159" s="51" t="s">
        <v>3119</v>
      </c>
    </row>
    <row r="2160" spans="1:1">
      <c r="A2160" s="51" t="s">
        <v>3120</v>
      </c>
    </row>
    <row r="2161" spans="1:1">
      <c r="A2161" s="51" t="s">
        <v>3121</v>
      </c>
    </row>
    <row r="2162" spans="1:1">
      <c r="A2162" s="51" t="s">
        <v>3122</v>
      </c>
    </row>
    <row r="2163" spans="1:1">
      <c r="A2163" s="51" t="s">
        <v>3123</v>
      </c>
    </row>
    <row r="2164" spans="1:1">
      <c r="A2164" s="51" t="s">
        <v>3124</v>
      </c>
    </row>
    <row r="2165" spans="1:1">
      <c r="A2165" s="51" t="s">
        <v>3125</v>
      </c>
    </row>
    <row r="2166" spans="1:1">
      <c r="A2166" s="51" t="s">
        <v>3126</v>
      </c>
    </row>
    <row r="2167" spans="1:1">
      <c r="A2167" s="51" t="s">
        <v>3127</v>
      </c>
    </row>
    <row r="2168" spans="1:1">
      <c r="A2168" s="51" t="s">
        <v>3128</v>
      </c>
    </row>
    <row r="2169" spans="1:1">
      <c r="A2169" s="51" t="s">
        <v>3129</v>
      </c>
    </row>
    <row r="2170" spans="1:1">
      <c r="A2170" s="51" t="s">
        <v>3130</v>
      </c>
    </row>
    <row r="2171" spans="1:1">
      <c r="A2171" s="51" t="s">
        <v>3131</v>
      </c>
    </row>
    <row r="2172" spans="1:1">
      <c r="A2172" s="51" t="s">
        <v>3132</v>
      </c>
    </row>
    <row r="2173" spans="1:1">
      <c r="A2173" s="51" t="s">
        <v>3133</v>
      </c>
    </row>
    <row r="2174" spans="1:1">
      <c r="A2174" s="51" t="s">
        <v>3134</v>
      </c>
    </row>
    <row r="2175" spans="1:1">
      <c r="A2175" s="51" t="s">
        <v>3135</v>
      </c>
    </row>
    <row r="2176" spans="1:1">
      <c r="A2176" s="51" t="s">
        <v>3136</v>
      </c>
    </row>
    <row r="2177" spans="1:1">
      <c r="A2177" s="51" t="s">
        <v>3137</v>
      </c>
    </row>
    <row r="2178" spans="1:1">
      <c r="A2178" s="51" t="s">
        <v>3138</v>
      </c>
    </row>
    <row r="2179" spans="1:1">
      <c r="A2179" s="51" t="s">
        <v>3139</v>
      </c>
    </row>
    <row r="2180" spans="1:1">
      <c r="A2180" s="51" t="s">
        <v>3140</v>
      </c>
    </row>
    <row r="2181" spans="1:1">
      <c r="A2181" s="51" t="s">
        <v>3141</v>
      </c>
    </row>
    <row r="2182" spans="1:1">
      <c r="A2182" s="51" t="s">
        <v>3142</v>
      </c>
    </row>
    <row r="2183" spans="1:1">
      <c r="A2183" s="51" t="s">
        <v>3143</v>
      </c>
    </row>
    <row r="2184" spans="1:1">
      <c r="A2184" s="51" t="s">
        <v>3144</v>
      </c>
    </row>
    <row r="2185" spans="1:1">
      <c r="A2185" s="51" t="s">
        <v>3145</v>
      </c>
    </row>
    <row r="2186" spans="1:1">
      <c r="A2186" s="51" t="s">
        <v>3146</v>
      </c>
    </row>
    <row r="2187" spans="1:1">
      <c r="A2187" s="51" t="s">
        <v>3147</v>
      </c>
    </row>
    <row r="2188" spans="1:1">
      <c r="A2188" s="51" t="s">
        <v>3148</v>
      </c>
    </row>
    <row r="2189" spans="1:1">
      <c r="A2189" s="51" t="s">
        <v>3149</v>
      </c>
    </row>
    <row r="2190" spans="1:1">
      <c r="A2190" s="51" t="s">
        <v>3150</v>
      </c>
    </row>
    <row r="2191" spans="1:1">
      <c r="A2191" s="51" t="s">
        <v>3151</v>
      </c>
    </row>
    <row r="2192" spans="1:1">
      <c r="A2192" s="51" t="s">
        <v>3152</v>
      </c>
    </row>
    <row r="2193" spans="1:1">
      <c r="A2193" s="51" t="s">
        <v>3153</v>
      </c>
    </row>
    <row r="2194" spans="1:1">
      <c r="A2194" s="51" t="s">
        <v>3154</v>
      </c>
    </row>
    <row r="2195" spans="1:1">
      <c r="A2195" s="51" t="s">
        <v>3155</v>
      </c>
    </row>
    <row r="2196" spans="1:1">
      <c r="A2196" s="51" t="s">
        <v>3156</v>
      </c>
    </row>
    <row r="2197" spans="1:1">
      <c r="A2197" s="51" t="s">
        <v>3157</v>
      </c>
    </row>
    <row r="2198" spans="1:1">
      <c r="A2198" s="51" t="s">
        <v>3158</v>
      </c>
    </row>
    <row r="2199" spans="1:1">
      <c r="A2199" s="51" t="s">
        <v>3159</v>
      </c>
    </row>
    <row r="2200" spans="1:1">
      <c r="A2200" s="51" t="s">
        <v>3160</v>
      </c>
    </row>
    <row r="2201" spans="1:1">
      <c r="A2201" s="51" t="s">
        <v>3161</v>
      </c>
    </row>
    <row r="2202" spans="1:1">
      <c r="A2202" s="51" t="s">
        <v>3162</v>
      </c>
    </row>
    <row r="2203" spans="1:1">
      <c r="A2203" s="51" t="s">
        <v>3163</v>
      </c>
    </row>
    <row r="2204" spans="1:1">
      <c r="A2204" s="51" t="s">
        <v>3164</v>
      </c>
    </row>
    <row r="2205" spans="1:1">
      <c r="A2205" s="51" t="s">
        <v>3165</v>
      </c>
    </row>
    <row r="2206" spans="1:1">
      <c r="A2206" s="51" t="s">
        <v>3166</v>
      </c>
    </row>
    <row r="2207" spans="1:1">
      <c r="A2207" s="51" t="s">
        <v>3167</v>
      </c>
    </row>
    <row r="2208" spans="1:1">
      <c r="A2208" s="51" t="s">
        <v>3168</v>
      </c>
    </row>
    <row r="2209" spans="1:1">
      <c r="A2209" s="51" t="s">
        <v>3169</v>
      </c>
    </row>
    <row r="2210" spans="1:1">
      <c r="A2210" s="51" t="s">
        <v>3170</v>
      </c>
    </row>
    <row r="2211" spans="1:1">
      <c r="A2211" s="51" t="s">
        <v>3171</v>
      </c>
    </row>
    <row r="2212" spans="1:1">
      <c r="A2212" s="51" t="s">
        <v>3172</v>
      </c>
    </row>
    <row r="2213" spans="1:1">
      <c r="A2213" s="51" t="s">
        <v>3173</v>
      </c>
    </row>
    <row r="2214" spans="1:1">
      <c r="A2214" s="51" t="s">
        <v>3174</v>
      </c>
    </row>
    <row r="2215" spans="1:1">
      <c r="A2215" s="51" t="s">
        <v>3175</v>
      </c>
    </row>
    <row r="2216" spans="1:1">
      <c r="A2216" s="51" t="s">
        <v>3176</v>
      </c>
    </row>
    <row r="2217" spans="1:1">
      <c r="A2217" s="51" t="s">
        <v>3177</v>
      </c>
    </row>
    <row r="2218" spans="1:1">
      <c r="A2218" s="51" t="s">
        <v>3178</v>
      </c>
    </row>
    <row r="2219" spans="1:1">
      <c r="A2219" s="51" t="s">
        <v>3179</v>
      </c>
    </row>
    <row r="2220" spans="1:1">
      <c r="A2220" s="51" t="s">
        <v>3180</v>
      </c>
    </row>
    <row r="2221" spans="1:1">
      <c r="A2221" s="51" t="s">
        <v>3181</v>
      </c>
    </row>
    <row r="2222" spans="1:1">
      <c r="A2222" s="51" t="s">
        <v>3182</v>
      </c>
    </row>
    <row r="2223" spans="1:1">
      <c r="A2223" s="51" t="s">
        <v>3183</v>
      </c>
    </row>
    <row r="2224" spans="1:1">
      <c r="A2224" s="51" t="s">
        <v>3184</v>
      </c>
    </row>
    <row r="2225" spans="1:1">
      <c r="A2225" s="51" t="s">
        <v>3185</v>
      </c>
    </row>
    <row r="2226" spans="1:1">
      <c r="A2226" s="51" t="s">
        <v>3186</v>
      </c>
    </row>
    <row r="2227" spans="1:1">
      <c r="A2227" s="51" t="s">
        <v>3187</v>
      </c>
    </row>
    <row r="2228" spans="1:1">
      <c r="A2228" s="51" t="s">
        <v>3188</v>
      </c>
    </row>
    <row r="2229" spans="1:1">
      <c r="A2229" s="51" t="s">
        <v>3189</v>
      </c>
    </row>
    <row r="2230" spans="1:1">
      <c r="A2230" s="51" t="s">
        <v>3190</v>
      </c>
    </row>
    <row r="2231" spans="1:1">
      <c r="A2231" s="51" t="s">
        <v>3191</v>
      </c>
    </row>
    <row r="2232" spans="1:1">
      <c r="A2232" s="51" t="s">
        <v>3192</v>
      </c>
    </row>
    <row r="2233" spans="1:1">
      <c r="A2233" s="51" t="s">
        <v>3193</v>
      </c>
    </row>
    <row r="2234" spans="1:1">
      <c r="A2234" s="51" t="s">
        <v>3194</v>
      </c>
    </row>
    <row r="2235" spans="1:1">
      <c r="A2235" s="51" t="s">
        <v>3195</v>
      </c>
    </row>
    <row r="2236" spans="1:1">
      <c r="A2236" s="51" t="s">
        <v>3196</v>
      </c>
    </row>
    <row r="2237" spans="1:1">
      <c r="A2237" s="51" t="s">
        <v>3197</v>
      </c>
    </row>
    <row r="2238" spans="1:1">
      <c r="A2238" s="51" t="s">
        <v>3198</v>
      </c>
    </row>
    <row r="2239" spans="1:1">
      <c r="A2239" s="51" t="s">
        <v>3199</v>
      </c>
    </row>
    <row r="2240" spans="1:1">
      <c r="A2240" s="51" t="s">
        <v>3200</v>
      </c>
    </row>
    <row r="2241" spans="1:1">
      <c r="A2241" s="51" t="s">
        <v>3201</v>
      </c>
    </row>
    <row r="2242" spans="1:1">
      <c r="A2242" s="51" t="s">
        <v>3202</v>
      </c>
    </row>
    <row r="2243" spans="1:1">
      <c r="A2243" s="51" t="s">
        <v>3203</v>
      </c>
    </row>
    <row r="2244" spans="1:1">
      <c r="A2244" s="51" t="s">
        <v>3204</v>
      </c>
    </row>
    <row r="2245" spans="1:1">
      <c r="A2245" s="51" t="s">
        <v>3205</v>
      </c>
    </row>
    <row r="2246" spans="1:1">
      <c r="A2246" s="51" t="s">
        <v>3206</v>
      </c>
    </row>
    <row r="2247" spans="1:1">
      <c r="A2247" s="51" t="s">
        <v>3207</v>
      </c>
    </row>
    <row r="2248" spans="1:1">
      <c r="A2248" s="51" t="s">
        <v>3208</v>
      </c>
    </row>
    <row r="2249" spans="1:1">
      <c r="A2249" s="51" t="s">
        <v>3209</v>
      </c>
    </row>
    <row r="2250" spans="1:1">
      <c r="A2250" s="51" t="s">
        <v>3210</v>
      </c>
    </row>
    <row r="2251" spans="1:1">
      <c r="A2251" s="51" t="s">
        <v>3211</v>
      </c>
    </row>
    <row r="2252" spans="1:1">
      <c r="A2252" s="51" t="s">
        <v>3212</v>
      </c>
    </row>
    <row r="2253" spans="1:1">
      <c r="A2253" s="51" t="s">
        <v>3213</v>
      </c>
    </row>
    <row r="2254" spans="1:1">
      <c r="A2254" s="51" t="s">
        <v>3214</v>
      </c>
    </row>
    <row r="2255" spans="1:1">
      <c r="A2255" s="51" t="s">
        <v>3215</v>
      </c>
    </row>
    <row r="2256" spans="1:1">
      <c r="A2256" s="51" t="s">
        <v>3216</v>
      </c>
    </row>
    <row r="2257" spans="1:1">
      <c r="A2257" s="51" t="s">
        <v>3217</v>
      </c>
    </row>
    <row r="2258" spans="1:1">
      <c r="A2258" s="51" t="s">
        <v>3218</v>
      </c>
    </row>
    <row r="2259" spans="1:1">
      <c r="A2259" s="51" t="s">
        <v>3219</v>
      </c>
    </row>
    <row r="2260" spans="1:1">
      <c r="A2260" s="51" t="s">
        <v>3220</v>
      </c>
    </row>
    <row r="2261" spans="1:1">
      <c r="A2261" s="51" t="s">
        <v>3221</v>
      </c>
    </row>
    <row r="2262" spans="1:1">
      <c r="A2262" s="51" t="s">
        <v>3222</v>
      </c>
    </row>
    <row r="2263" spans="1:1">
      <c r="A2263" s="51" t="s">
        <v>3223</v>
      </c>
    </row>
    <row r="2264" spans="1:1">
      <c r="A2264" s="51" t="s">
        <v>3224</v>
      </c>
    </row>
    <row r="2265" spans="1:1">
      <c r="A2265" s="51" t="s">
        <v>3225</v>
      </c>
    </row>
    <row r="2266" spans="1:1">
      <c r="A2266" s="51" t="s">
        <v>3226</v>
      </c>
    </row>
    <row r="2267" spans="1:1">
      <c r="A2267" s="51" t="s">
        <v>3227</v>
      </c>
    </row>
    <row r="2268" spans="1:1">
      <c r="A2268" s="51" t="s">
        <v>3228</v>
      </c>
    </row>
    <row r="2269" spans="1:1">
      <c r="A2269" s="51" t="s">
        <v>3229</v>
      </c>
    </row>
    <row r="2270" spans="1:1">
      <c r="A2270" s="51" t="s">
        <v>3230</v>
      </c>
    </row>
    <row r="2271" spans="1:1">
      <c r="A2271" s="51" t="s">
        <v>3231</v>
      </c>
    </row>
    <row r="2272" spans="1:1">
      <c r="A2272" s="51" t="s">
        <v>3232</v>
      </c>
    </row>
    <row r="2273" spans="1:1">
      <c r="A2273" s="51" t="s">
        <v>3233</v>
      </c>
    </row>
    <row r="2274" spans="1:1">
      <c r="A2274" s="51" t="s">
        <v>3234</v>
      </c>
    </row>
    <row r="2275" spans="1:1">
      <c r="A2275" s="51" t="s">
        <v>3235</v>
      </c>
    </row>
    <row r="2276" spans="1:1">
      <c r="A2276" s="51" t="s">
        <v>3236</v>
      </c>
    </row>
    <row r="2277" spans="1:1">
      <c r="A2277" s="51" t="s">
        <v>3237</v>
      </c>
    </row>
    <row r="2278" spans="1:1">
      <c r="A2278" s="51" t="s">
        <v>3238</v>
      </c>
    </row>
    <row r="2279" spans="1:1">
      <c r="A2279" s="51" t="s">
        <v>3239</v>
      </c>
    </row>
    <row r="2280" spans="1:1">
      <c r="A2280" s="51" t="s">
        <v>3240</v>
      </c>
    </row>
    <row r="2281" spans="1:1">
      <c r="A2281" s="51" t="s">
        <v>3241</v>
      </c>
    </row>
    <row r="2282" spans="1:1">
      <c r="A2282" s="51" t="s">
        <v>3242</v>
      </c>
    </row>
    <row r="2283" spans="1:1">
      <c r="A2283" s="51" t="s">
        <v>3243</v>
      </c>
    </row>
    <row r="2284" spans="1:1">
      <c r="A2284" s="51" t="s">
        <v>3244</v>
      </c>
    </row>
    <row r="2285" spans="1:1">
      <c r="A2285" s="51" t="s">
        <v>3245</v>
      </c>
    </row>
    <row r="2286" spans="1:1">
      <c r="A2286" s="51" t="s">
        <v>3246</v>
      </c>
    </row>
    <row r="2287" spans="1:1">
      <c r="A2287" s="51" t="s">
        <v>3247</v>
      </c>
    </row>
    <row r="2288" spans="1:1">
      <c r="A2288" s="51" t="s">
        <v>3248</v>
      </c>
    </row>
    <row r="2289" spans="1:1">
      <c r="A2289" s="51" t="s">
        <v>3249</v>
      </c>
    </row>
    <row r="2290" spans="1:1">
      <c r="A2290" s="51" t="s">
        <v>3250</v>
      </c>
    </row>
    <row r="2291" spans="1:1">
      <c r="A2291" s="51" t="s">
        <v>3251</v>
      </c>
    </row>
    <row r="2292" spans="1:1">
      <c r="A2292" s="51" t="s">
        <v>3252</v>
      </c>
    </row>
    <row r="2293" spans="1:1">
      <c r="A2293" s="51" t="s">
        <v>3253</v>
      </c>
    </row>
    <row r="2294" spans="1:1">
      <c r="A2294" s="51" t="s">
        <v>3254</v>
      </c>
    </row>
    <row r="2295" spans="1:1">
      <c r="A2295" s="51" t="s">
        <v>3255</v>
      </c>
    </row>
    <row r="2296" spans="1:1">
      <c r="A2296" s="51" t="s">
        <v>3256</v>
      </c>
    </row>
    <row r="2297" spans="1:1">
      <c r="A2297" s="51" t="s">
        <v>3257</v>
      </c>
    </row>
    <row r="2298" spans="1:1">
      <c r="A2298" s="51" t="s">
        <v>3258</v>
      </c>
    </row>
    <row r="2299" spans="1:1">
      <c r="A2299" s="51" t="s">
        <v>3259</v>
      </c>
    </row>
    <row r="2300" spans="1:1">
      <c r="A2300" s="51" t="s">
        <v>3260</v>
      </c>
    </row>
    <row r="2301" spans="1:1">
      <c r="A2301" s="51" t="s">
        <v>3261</v>
      </c>
    </row>
    <row r="2302" spans="1:1">
      <c r="A2302" s="51" t="s">
        <v>3262</v>
      </c>
    </row>
    <row r="2303" spans="1:1">
      <c r="A2303" s="51" t="s">
        <v>3263</v>
      </c>
    </row>
    <row r="2304" spans="1:1">
      <c r="A2304" s="51" t="s">
        <v>3264</v>
      </c>
    </row>
    <row r="2305" spans="1:1">
      <c r="A2305" s="51" t="s">
        <v>3265</v>
      </c>
    </row>
    <row r="2306" spans="1:1">
      <c r="A2306" s="51" t="s">
        <v>3266</v>
      </c>
    </row>
    <row r="2307" spans="1:1">
      <c r="A2307" s="51" t="s">
        <v>3267</v>
      </c>
    </row>
    <row r="2308" spans="1:1">
      <c r="A2308" s="51" t="s">
        <v>3268</v>
      </c>
    </row>
    <row r="2309" spans="1:1">
      <c r="A2309" s="51" t="s">
        <v>3269</v>
      </c>
    </row>
    <row r="2310" spans="1:1">
      <c r="A2310" s="51" t="s">
        <v>3270</v>
      </c>
    </row>
    <row r="2311" spans="1:1">
      <c r="A2311" s="51" t="s">
        <v>3271</v>
      </c>
    </row>
    <row r="2312" spans="1:1">
      <c r="A2312" s="51" t="s">
        <v>3272</v>
      </c>
    </row>
    <row r="2313" spans="1:1">
      <c r="A2313" s="51" t="s">
        <v>3273</v>
      </c>
    </row>
    <row r="2314" spans="1:1">
      <c r="A2314" s="51" t="s">
        <v>3274</v>
      </c>
    </row>
    <row r="2315" spans="1:1">
      <c r="A2315" s="51" t="s">
        <v>3275</v>
      </c>
    </row>
    <row r="2316" spans="1:1">
      <c r="A2316" s="51" t="s">
        <v>3276</v>
      </c>
    </row>
    <row r="2317" spans="1:1">
      <c r="A2317" s="51" t="s">
        <v>3277</v>
      </c>
    </row>
    <row r="2318" spans="1:1">
      <c r="A2318" s="51" t="s">
        <v>3278</v>
      </c>
    </row>
    <row r="2319" spans="1:1">
      <c r="A2319" s="51" t="s">
        <v>3279</v>
      </c>
    </row>
    <row r="2320" spans="1:1">
      <c r="A2320" s="51" t="s">
        <v>3280</v>
      </c>
    </row>
    <row r="2321" spans="1:1">
      <c r="A2321" s="51" t="s">
        <v>3281</v>
      </c>
    </row>
    <row r="2322" spans="1:1">
      <c r="A2322" s="51" t="s">
        <v>3282</v>
      </c>
    </row>
    <row r="2323" spans="1:1">
      <c r="A2323" s="51" t="s">
        <v>3283</v>
      </c>
    </row>
    <row r="2324" spans="1:1">
      <c r="A2324" s="51" t="s">
        <v>3284</v>
      </c>
    </row>
    <row r="2325" spans="1:1">
      <c r="A2325" s="51" t="s">
        <v>3285</v>
      </c>
    </row>
    <row r="2326" spans="1:1">
      <c r="A2326" s="51" t="s">
        <v>3286</v>
      </c>
    </row>
    <row r="2327" spans="1:1">
      <c r="A2327" s="51" t="s">
        <v>3287</v>
      </c>
    </row>
    <row r="2328" spans="1:1">
      <c r="A2328" s="51" t="s">
        <v>3288</v>
      </c>
    </row>
    <row r="2329" spans="1:1">
      <c r="A2329" s="51" t="s">
        <v>3289</v>
      </c>
    </row>
    <row r="2330" spans="1:1">
      <c r="A2330" s="51" t="s">
        <v>3290</v>
      </c>
    </row>
    <row r="2331" spans="1:1">
      <c r="A2331" s="51" t="s">
        <v>3291</v>
      </c>
    </row>
    <row r="2332" spans="1:1">
      <c r="A2332" s="51" t="s">
        <v>3292</v>
      </c>
    </row>
    <row r="2333" spans="1:1">
      <c r="A2333" s="51" t="s">
        <v>3293</v>
      </c>
    </row>
    <row r="2334" spans="1:1">
      <c r="A2334" s="51" t="s">
        <v>3294</v>
      </c>
    </row>
    <row r="2335" spans="1:1">
      <c r="A2335" s="51" t="s">
        <v>3295</v>
      </c>
    </row>
    <row r="2336" spans="1:1">
      <c r="A2336" s="51" t="s">
        <v>3296</v>
      </c>
    </row>
    <row r="2337" spans="1:1">
      <c r="A2337" s="51" t="s">
        <v>3297</v>
      </c>
    </row>
    <row r="2338" spans="1:1">
      <c r="A2338" s="51" t="s">
        <v>3298</v>
      </c>
    </row>
    <row r="2339" spans="1:1">
      <c r="A2339" s="51" t="s">
        <v>3299</v>
      </c>
    </row>
    <row r="2340" spans="1:1">
      <c r="A2340" s="51" t="s">
        <v>3300</v>
      </c>
    </row>
    <row r="2341" spans="1:1">
      <c r="A2341" s="51" t="s">
        <v>3301</v>
      </c>
    </row>
    <row r="2342" spans="1:1">
      <c r="A2342" s="51" t="s">
        <v>3302</v>
      </c>
    </row>
    <row r="2343" spans="1:1">
      <c r="A2343" s="51" t="s">
        <v>3303</v>
      </c>
    </row>
    <row r="2344" spans="1:1">
      <c r="A2344" s="51" t="s">
        <v>3304</v>
      </c>
    </row>
    <row r="2345" spans="1:1">
      <c r="A2345" s="51" t="s">
        <v>3305</v>
      </c>
    </row>
    <row r="2346" spans="1:1">
      <c r="A2346" s="51" t="s">
        <v>3306</v>
      </c>
    </row>
    <row r="2347" spans="1:1">
      <c r="A2347" s="51" t="s">
        <v>3307</v>
      </c>
    </row>
    <row r="2348" spans="1:1">
      <c r="A2348" s="51" t="s">
        <v>3308</v>
      </c>
    </row>
    <row r="2349" spans="1:1">
      <c r="A2349" s="51" t="s">
        <v>3309</v>
      </c>
    </row>
    <row r="2350" spans="1:1">
      <c r="A2350" s="51" t="s">
        <v>3310</v>
      </c>
    </row>
    <row r="2351" spans="1:1">
      <c r="A2351" s="51" t="s">
        <v>3311</v>
      </c>
    </row>
    <row r="2352" spans="1:1">
      <c r="A2352" s="51" t="s">
        <v>3312</v>
      </c>
    </row>
    <row r="2353" spans="1:1">
      <c r="A2353" s="51" t="s">
        <v>3313</v>
      </c>
    </row>
    <row r="2354" spans="1:1">
      <c r="A2354" s="51" t="s">
        <v>3314</v>
      </c>
    </row>
    <row r="2355" spans="1:1">
      <c r="A2355" s="51" t="s">
        <v>3315</v>
      </c>
    </row>
    <row r="2356" spans="1:1">
      <c r="A2356" s="51" t="s">
        <v>3316</v>
      </c>
    </row>
    <row r="2357" spans="1:1">
      <c r="A2357" s="51" t="s">
        <v>3317</v>
      </c>
    </row>
    <row r="2358" spans="1:1">
      <c r="A2358" s="51" t="s">
        <v>3318</v>
      </c>
    </row>
    <row r="2359" spans="1:1">
      <c r="A2359" s="51" t="s">
        <v>3319</v>
      </c>
    </row>
    <row r="2360" spans="1:1">
      <c r="A2360" s="51" t="s">
        <v>3320</v>
      </c>
    </row>
    <row r="2361" spans="1:1">
      <c r="A2361" s="51" t="s">
        <v>3321</v>
      </c>
    </row>
    <row r="2362" spans="1:1">
      <c r="A2362" s="51" t="s">
        <v>3322</v>
      </c>
    </row>
    <row r="2363" spans="1:1">
      <c r="A2363" s="51" t="s">
        <v>3323</v>
      </c>
    </row>
    <row r="2364" spans="1:1">
      <c r="A2364" s="51" t="s">
        <v>3324</v>
      </c>
    </row>
    <row r="2365" spans="1:1">
      <c r="A2365" s="51" t="s">
        <v>3325</v>
      </c>
    </row>
    <row r="2366" spans="1:1">
      <c r="A2366" s="51" t="s">
        <v>3326</v>
      </c>
    </row>
    <row r="2367" spans="1:1">
      <c r="A2367" s="51" t="s">
        <v>3327</v>
      </c>
    </row>
    <row r="2368" spans="1:1">
      <c r="A2368" s="51" t="s">
        <v>3328</v>
      </c>
    </row>
    <row r="2369" spans="1:1">
      <c r="A2369" s="51" t="s">
        <v>3329</v>
      </c>
    </row>
    <row r="2370" spans="1:1">
      <c r="A2370" s="51" t="s">
        <v>3330</v>
      </c>
    </row>
    <row r="2371" spans="1:1">
      <c r="A2371" s="51" t="s">
        <v>3331</v>
      </c>
    </row>
    <row r="2372" spans="1:1">
      <c r="A2372" s="51" t="s">
        <v>3332</v>
      </c>
    </row>
    <row r="2373" spans="1:1">
      <c r="A2373" s="51" t="s">
        <v>3333</v>
      </c>
    </row>
    <row r="2374" spans="1:1">
      <c r="A2374" s="51" t="s">
        <v>3334</v>
      </c>
    </row>
    <row r="2375" spans="1:1">
      <c r="A2375" s="51" t="s">
        <v>3335</v>
      </c>
    </row>
    <row r="2376" spans="1:1">
      <c r="A2376" s="51" t="s">
        <v>3336</v>
      </c>
    </row>
    <row r="2377" spans="1:1">
      <c r="A2377" s="51" t="s">
        <v>3337</v>
      </c>
    </row>
    <row r="2378" spans="1:1">
      <c r="A2378" s="51" t="s">
        <v>3338</v>
      </c>
    </row>
    <row r="2379" spans="1:1">
      <c r="A2379" s="51" t="s">
        <v>3339</v>
      </c>
    </row>
    <row r="2380" spans="1:1">
      <c r="A2380" s="51" t="s">
        <v>3340</v>
      </c>
    </row>
    <row r="2381" spans="1:1">
      <c r="A2381" s="51" t="s">
        <v>3341</v>
      </c>
    </row>
    <row r="2382" spans="1:1">
      <c r="A2382" s="51" t="s">
        <v>3342</v>
      </c>
    </row>
    <row r="2383" spans="1:1">
      <c r="A2383" s="51" t="s">
        <v>3343</v>
      </c>
    </row>
    <row r="2384" spans="1:1">
      <c r="A2384" s="51" t="s">
        <v>3344</v>
      </c>
    </row>
    <row r="2385" spans="1:1">
      <c r="A2385" s="51" t="s">
        <v>3345</v>
      </c>
    </row>
    <row r="2386" spans="1:1">
      <c r="A2386" s="51" t="s">
        <v>3346</v>
      </c>
    </row>
    <row r="2387" spans="1:1">
      <c r="A2387" s="51" t="s">
        <v>3347</v>
      </c>
    </row>
    <row r="2388" spans="1:1">
      <c r="A2388" s="51" t="s">
        <v>3348</v>
      </c>
    </row>
    <row r="2389" spans="1:1">
      <c r="A2389" s="51" t="s">
        <v>3349</v>
      </c>
    </row>
    <row r="2390" spans="1:1">
      <c r="A2390" s="51" t="s">
        <v>3350</v>
      </c>
    </row>
    <row r="2391" spans="1:1">
      <c r="A2391" s="51" t="s">
        <v>3351</v>
      </c>
    </row>
    <row r="2392" spans="1:1">
      <c r="A2392" s="51" t="s">
        <v>3352</v>
      </c>
    </row>
    <row r="2393" spans="1:1">
      <c r="A2393" s="51" t="s">
        <v>3353</v>
      </c>
    </row>
    <row r="2394" spans="1:1">
      <c r="A2394" s="51" t="s">
        <v>3354</v>
      </c>
    </row>
    <row r="2395" spans="1:1">
      <c r="A2395" s="51" t="s">
        <v>3355</v>
      </c>
    </row>
    <row r="2396" spans="1:1">
      <c r="A2396" s="51" t="s">
        <v>3356</v>
      </c>
    </row>
    <row r="2397" spans="1:1">
      <c r="A2397" s="51" t="s">
        <v>3357</v>
      </c>
    </row>
    <row r="2398" spans="1:1">
      <c r="A2398" s="51" t="s">
        <v>3358</v>
      </c>
    </row>
    <row r="2399" spans="1:1">
      <c r="A2399" s="51" t="s">
        <v>3359</v>
      </c>
    </row>
    <row r="2400" spans="1:1">
      <c r="A2400" s="51" t="s">
        <v>3360</v>
      </c>
    </row>
    <row r="2401" spans="1:1">
      <c r="A2401" s="51" t="s">
        <v>3361</v>
      </c>
    </row>
    <row r="2402" spans="1:1">
      <c r="A2402" s="51" t="s">
        <v>3362</v>
      </c>
    </row>
    <row r="2403" spans="1:1">
      <c r="A2403" s="51" t="s">
        <v>3363</v>
      </c>
    </row>
    <row r="2404" spans="1:1">
      <c r="A2404" s="51" t="s">
        <v>3364</v>
      </c>
    </row>
    <row r="2405" spans="1:1">
      <c r="A2405" s="51" t="s">
        <v>3365</v>
      </c>
    </row>
    <row r="2406" spans="1:1">
      <c r="A2406" s="51" t="s">
        <v>3366</v>
      </c>
    </row>
    <row r="2407" spans="1:1">
      <c r="A2407" s="51" t="s">
        <v>3367</v>
      </c>
    </row>
    <row r="2408" spans="1:1">
      <c r="A2408" s="51" t="s">
        <v>3368</v>
      </c>
    </row>
    <row r="2409" spans="1:1">
      <c r="A2409" s="51" t="s">
        <v>3369</v>
      </c>
    </row>
    <row r="2410" spans="1:1">
      <c r="A2410" s="51" t="s">
        <v>3370</v>
      </c>
    </row>
    <row r="2411" spans="1:1">
      <c r="A2411" s="51" t="s">
        <v>3371</v>
      </c>
    </row>
    <row r="2412" spans="1:1">
      <c r="A2412" s="51" t="s">
        <v>3372</v>
      </c>
    </row>
    <row r="2413" spans="1:1">
      <c r="A2413" s="51" t="s">
        <v>3373</v>
      </c>
    </row>
    <row r="2414" spans="1:1">
      <c r="A2414" s="51" t="s">
        <v>3374</v>
      </c>
    </row>
    <row r="2415" spans="1:1">
      <c r="A2415" s="51" t="s">
        <v>3375</v>
      </c>
    </row>
    <row r="2416" spans="1:1">
      <c r="A2416" s="51" t="s">
        <v>3376</v>
      </c>
    </row>
    <row r="2417" spans="1:1">
      <c r="A2417" s="51" t="s">
        <v>3377</v>
      </c>
    </row>
    <row r="2418" spans="1:1">
      <c r="A2418" s="51" t="s">
        <v>3378</v>
      </c>
    </row>
    <row r="2419" spans="1:1">
      <c r="A2419" s="51" t="s">
        <v>3379</v>
      </c>
    </row>
    <row r="2420" spans="1:1">
      <c r="A2420" s="51" t="s">
        <v>3380</v>
      </c>
    </row>
    <row r="2421" spans="1:1">
      <c r="A2421" s="51" t="s">
        <v>3381</v>
      </c>
    </row>
    <row r="2422" spans="1:1">
      <c r="A2422" s="51" t="s">
        <v>3382</v>
      </c>
    </row>
    <row r="2423" spans="1:1">
      <c r="A2423" s="51" t="s">
        <v>3383</v>
      </c>
    </row>
    <row r="2424" spans="1:1">
      <c r="A2424" s="51" t="s">
        <v>3384</v>
      </c>
    </row>
    <row r="2425" spans="1:1">
      <c r="A2425" s="51" t="s">
        <v>3385</v>
      </c>
    </row>
    <row r="2426" spans="1:1">
      <c r="A2426" s="51" t="s">
        <v>3386</v>
      </c>
    </row>
    <row r="2427" spans="1:1">
      <c r="A2427" s="51" t="s">
        <v>3387</v>
      </c>
    </row>
    <row r="2428" spans="1:1">
      <c r="A2428" s="51" t="s">
        <v>3388</v>
      </c>
    </row>
    <row r="2429" spans="1:1">
      <c r="A2429" s="51" t="s">
        <v>3389</v>
      </c>
    </row>
    <row r="2430" spans="1:1">
      <c r="A2430" s="51" t="s">
        <v>3390</v>
      </c>
    </row>
    <row r="2431" spans="1:1">
      <c r="A2431" s="51" t="s">
        <v>3391</v>
      </c>
    </row>
    <row r="2432" spans="1:1">
      <c r="A2432" s="51" t="s">
        <v>3392</v>
      </c>
    </row>
    <row r="2433" spans="1:1">
      <c r="A2433" s="51" t="s">
        <v>3393</v>
      </c>
    </row>
    <row r="2434" spans="1:1">
      <c r="A2434" s="51" t="s">
        <v>3394</v>
      </c>
    </row>
    <row r="2435" spans="1:1">
      <c r="A2435" s="51" t="s">
        <v>3395</v>
      </c>
    </row>
    <row r="2436" spans="1:1">
      <c r="A2436" s="51" t="s">
        <v>3396</v>
      </c>
    </row>
    <row r="2437" spans="1:1">
      <c r="A2437" s="51" t="s">
        <v>3397</v>
      </c>
    </row>
    <row r="2438" spans="1:1">
      <c r="A2438" s="51" t="s">
        <v>3398</v>
      </c>
    </row>
    <row r="2439" spans="1:1">
      <c r="A2439" s="51" t="s">
        <v>3399</v>
      </c>
    </row>
    <row r="2440" spans="1:1">
      <c r="A2440" s="51" t="s">
        <v>3400</v>
      </c>
    </row>
    <row r="2441" spans="1:1">
      <c r="A2441" s="51" t="s">
        <v>3401</v>
      </c>
    </row>
    <row r="2442" spans="1:1">
      <c r="A2442" s="51" t="s">
        <v>3402</v>
      </c>
    </row>
    <row r="2443" spans="1:1">
      <c r="A2443" s="51" t="s">
        <v>3403</v>
      </c>
    </row>
    <row r="2444" spans="1:1">
      <c r="A2444" s="51" t="s">
        <v>3404</v>
      </c>
    </row>
    <row r="2445" spans="1:1">
      <c r="A2445" s="51" t="s">
        <v>3405</v>
      </c>
    </row>
    <row r="2446" spans="1:1">
      <c r="A2446" s="51" t="s">
        <v>3406</v>
      </c>
    </row>
    <row r="2447" spans="1:1">
      <c r="A2447" s="51" t="s">
        <v>3407</v>
      </c>
    </row>
    <row r="2448" spans="1:1">
      <c r="A2448" s="51" t="s">
        <v>3408</v>
      </c>
    </row>
    <row r="2449" spans="1:1">
      <c r="A2449" s="51" t="s">
        <v>3409</v>
      </c>
    </row>
    <row r="2450" spans="1:1">
      <c r="A2450" s="51" t="s">
        <v>3410</v>
      </c>
    </row>
    <row r="2451" spans="1:1">
      <c r="A2451" s="51" t="s">
        <v>3411</v>
      </c>
    </row>
    <row r="2452" spans="1:1">
      <c r="A2452" s="51" t="s">
        <v>3412</v>
      </c>
    </row>
    <row r="2453" spans="1:1">
      <c r="A2453" s="51" t="s">
        <v>3413</v>
      </c>
    </row>
    <row r="2454" spans="1:1">
      <c r="A2454" s="51" t="s">
        <v>3414</v>
      </c>
    </row>
    <row r="2455" spans="1:1">
      <c r="A2455" s="51" t="s">
        <v>3415</v>
      </c>
    </row>
    <row r="2456" spans="1:1">
      <c r="A2456" s="51" t="s">
        <v>3416</v>
      </c>
    </row>
    <row r="2457" spans="1:1">
      <c r="A2457" s="51" t="s">
        <v>3417</v>
      </c>
    </row>
    <row r="2458" spans="1:1">
      <c r="A2458" s="51" t="s">
        <v>3418</v>
      </c>
    </row>
    <row r="2459" spans="1:1">
      <c r="A2459" s="51" t="s">
        <v>3419</v>
      </c>
    </row>
    <row r="2460" spans="1:1">
      <c r="A2460" s="51" t="s">
        <v>3420</v>
      </c>
    </row>
    <row r="2461" spans="1:1">
      <c r="A2461" s="51" t="s">
        <v>3421</v>
      </c>
    </row>
    <row r="2462" spans="1:1">
      <c r="A2462" s="51" t="s">
        <v>3422</v>
      </c>
    </row>
    <row r="2463" spans="1:1">
      <c r="A2463" s="51" t="s">
        <v>3423</v>
      </c>
    </row>
    <row r="2464" spans="1:1">
      <c r="A2464" s="51" t="s">
        <v>3424</v>
      </c>
    </row>
    <row r="2465" spans="1:1">
      <c r="A2465" s="51" t="s">
        <v>3425</v>
      </c>
    </row>
    <row r="2466" spans="1:1">
      <c r="A2466" s="51" t="s">
        <v>3426</v>
      </c>
    </row>
    <row r="2467" spans="1:1">
      <c r="A2467" s="51" t="s">
        <v>3427</v>
      </c>
    </row>
    <row r="2468" spans="1:1">
      <c r="A2468" s="51" t="s">
        <v>3428</v>
      </c>
    </row>
    <row r="2469" spans="1:1">
      <c r="A2469" s="51" t="s">
        <v>3429</v>
      </c>
    </row>
    <row r="2470" spans="1:1">
      <c r="A2470" s="51" t="s">
        <v>3430</v>
      </c>
    </row>
    <row r="2471" spans="1:1">
      <c r="A2471" s="51" t="s">
        <v>3431</v>
      </c>
    </row>
    <row r="2472" spans="1:1">
      <c r="A2472" s="51" t="s">
        <v>3432</v>
      </c>
    </row>
    <row r="2473" spans="1:1">
      <c r="A2473" s="51" t="s">
        <v>3433</v>
      </c>
    </row>
    <row r="2474" spans="1:1">
      <c r="A2474" s="51" t="s">
        <v>3434</v>
      </c>
    </row>
    <row r="2475" spans="1:1">
      <c r="A2475" s="51" t="s">
        <v>3435</v>
      </c>
    </row>
    <row r="2476" spans="1:1">
      <c r="A2476" s="51" t="s">
        <v>3436</v>
      </c>
    </row>
    <row r="2477" spans="1:1">
      <c r="A2477" s="51" t="s">
        <v>3437</v>
      </c>
    </row>
    <row r="2478" spans="1:1">
      <c r="A2478" s="51" t="s">
        <v>3438</v>
      </c>
    </row>
    <row r="2479" spans="1:1">
      <c r="A2479" s="51" t="s">
        <v>3439</v>
      </c>
    </row>
    <row r="2480" spans="1:1">
      <c r="A2480" s="51" t="s">
        <v>3440</v>
      </c>
    </row>
    <row r="2481" spans="1:1">
      <c r="A2481" s="51" t="s">
        <v>3441</v>
      </c>
    </row>
    <row r="2482" spans="1:1">
      <c r="A2482" s="51" t="s">
        <v>3442</v>
      </c>
    </row>
    <row r="2483" spans="1:1">
      <c r="A2483" s="51" t="s">
        <v>3443</v>
      </c>
    </row>
    <row r="2484" spans="1:1">
      <c r="A2484" s="51" t="s">
        <v>3444</v>
      </c>
    </row>
    <row r="2485" spans="1:1">
      <c r="A2485" s="51" t="s">
        <v>3445</v>
      </c>
    </row>
    <row r="2486" spans="1:1">
      <c r="A2486" s="51" t="s">
        <v>3446</v>
      </c>
    </row>
    <row r="2487" spans="1:1">
      <c r="A2487" s="51" t="s">
        <v>3447</v>
      </c>
    </row>
    <row r="2488" spans="1:1">
      <c r="A2488" s="51" t="s">
        <v>3448</v>
      </c>
    </row>
    <row r="2489" spans="1:1">
      <c r="A2489" s="51" t="s">
        <v>3449</v>
      </c>
    </row>
    <row r="2490" spans="1:1">
      <c r="A2490" s="51" t="s">
        <v>3450</v>
      </c>
    </row>
    <row r="2491" spans="1:1">
      <c r="A2491" s="51" t="s">
        <v>3451</v>
      </c>
    </row>
    <row r="2492" spans="1:1">
      <c r="A2492" s="51" t="s">
        <v>3452</v>
      </c>
    </row>
    <row r="2493" spans="1:1">
      <c r="A2493" s="51" t="s">
        <v>3453</v>
      </c>
    </row>
    <row r="2494" spans="1:1">
      <c r="A2494" s="51" t="s">
        <v>3454</v>
      </c>
    </row>
    <row r="2495" spans="1:1">
      <c r="A2495" s="51" t="s">
        <v>3455</v>
      </c>
    </row>
    <row r="2496" spans="1:1">
      <c r="A2496" s="51" t="s">
        <v>3456</v>
      </c>
    </row>
    <row r="2497" spans="1:1">
      <c r="A2497" s="51" t="s">
        <v>3457</v>
      </c>
    </row>
    <row r="2498" spans="1:1">
      <c r="A2498" s="51" t="s">
        <v>3458</v>
      </c>
    </row>
    <row r="2499" spans="1:1">
      <c r="A2499" s="51" t="s">
        <v>3459</v>
      </c>
    </row>
    <row r="2500" spans="1:1">
      <c r="A2500" s="51" t="s">
        <v>3460</v>
      </c>
    </row>
    <row r="2501" spans="1:1">
      <c r="A2501" s="51" t="s">
        <v>3461</v>
      </c>
    </row>
    <row r="2502" spans="1:1">
      <c r="A2502" s="51" t="s">
        <v>3462</v>
      </c>
    </row>
    <row r="2503" spans="1:1">
      <c r="A2503" s="51" t="s">
        <v>3463</v>
      </c>
    </row>
    <row r="2504" spans="1:1">
      <c r="A2504" s="51" t="s">
        <v>3464</v>
      </c>
    </row>
    <row r="2505" spans="1:1">
      <c r="A2505" s="51" t="s">
        <v>3465</v>
      </c>
    </row>
    <row r="2506" spans="1:1">
      <c r="A2506" s="51" t="s">
        <v>3466</v>
      </c>
    </row>
    <row r="2507" spans="1:1">
      <c r="A2507" s="51" t="s">
        <v>3467</v>
      </c>
    </row>
    <row r="2508" spans="1:1">
      <c r="A2508" s="51" t="s">
        <v>3468</v>
      </c>
    </row>
    <row r="2509" spans="1:1">
      <c r="A2509" s="51" t="s">
        <v>3469</v>
      </c>
    </row>
    <row r="2510" spans="1:1">
      <c r="A2510" s="51" t="s">
        <v>3470</v>
      </c>
    </row>
    <row r="2511" spans="1:1">
      <c r="A2511" s="51" t="s">
        <v>3471</v>
      </c>
    </row>
    <row r="2512" spans="1:1">
      <c r="A2512" s="51" t="s">
        <v>3472</v>
      </c>
    </row>
    <row r="2513" spans="1:1">
      <c r="A2513" s="51" t="s">
        <v>3473</v>
      </c>
    </row>
    <row r="2514" spans="1:1">
      <c r="A2514" s="51" t="s">
        <v>3474</v>
      </c>
    </row>
    <row r="2515" spans="1:1">
      <c r="A2515" s="51" t="s">
        <v>3475</v>
      </c>
    </row>
    <row r="2516" spans="1:1">
      <c r="A2516" s="51" t="s">
        <v>3476</v>
      </c>
    </row>
    <row r="2517" spans="1:1">
      <c r="A2517" s="51" t="s">
        <v>3477</v>
      </c>
    </row>
    <row r="2518" spans="1:1">
      <c r="A2518" s="51" t="s">
        <v>3478</v>
      </c>
    </row>
    <row r="2519" spans="1:1">
      <c r="A2519" s="51" t="s">
        <v>3479</v>
      </c>
    </row>
    <row r="2520" spans="1:1">
      <c r="A2520" s="51" t="s">
        <v>3480</v>
      </c>
    </row>
    <row r="2521" spans="1:1">
      <c r="A2521" s="51" t="s">
        <v>3481</v>
      </c>
    </row>
    <row r="2522" spans="1:1">
      <c r="A2522" s="51" t="s">
        <v>3482</v>
      </c>
    </row>
    <row r="2523" spans="1:1">
      <c r="A2523" s="51" t="s">
        <v>3483</v>
      </c>
    </row>
    <row r="2524" spans="1:1">
      <c r="A2524" s="51" t="s">
        <v>3484</v>
      </c>
    </row>
    <row r="2525" spans="1:1">
      <c r="A2525" s="51" t="s">
        <v>3485</v>
      </c>
    </row>
    <row r="2526" spans="1:1">
      <c r="A2526" s="51" t="s">
        <v>3486</v>
      </c>
    </row>
    <row r="2527" spans="1:1">
      <c r="A2527" s="51" t="s">
        <v>3487</v>
      </c>
    </row>
    <row r="2528" spans="1:1">
      <c r="A2528" s="51" t="s">
        <v>3488</v>
      </c>
    </row>
    <row r="2529" spans="1:1">
      <c r="A2529" s="51" t="s">
        <v>3489</v>
      </c>
    </row>
    <row r="2530" spans="1:1">
      <c r="A2530" s="51" t="s">
        <v>3490</v>
      </c>
    </row>
    <row r="2531" spans="1:1">
      <c r="A2531" s="51" t="s">
        <v>3491</v>
      </c>
    </row>
    <row r="2532" spans="1:1">
      <c r="A2532" s="51" t="s">
        <v>3492</v>
      </c>
    </row>
    <row r="2533" spans="1:1">
      <c r="A2533" s="51" t="s">
        <v>3493</v>
      </c>
    </row>
    <row r="2534" spans="1:1">
      <c r="A2534" s="51" t="s">
        <v>3494</v>
      </c>
    </row>
    <row r="2535" spans="1:1">
      <c r="A2535" s="51" t="s">
        <v>3495</v>
      </c>
    </row>
    <row r="2536" spans="1:1">
      <c r="A2536" s="51" t="s">
        <v>3496</v>
      </c>
    </row>
    <row r="2537" spans="1:1">
      <c r="A2537" s="51" t="s">
        <v>3497</v>
      </c>
    </row>
    <row r="2538" spans="1:1">
      <c r="A2538" s="51" t="s">
        <v>3498</v>
      </c>
    </row>
    <row r="2539" spans="1:1">
      <c r="A2539" s="51" t="s">
        <v>3499</v>
      </c>
    </row>
    <row r="2540" spans="1:1">
      <c r="A2540" s="51" t="s">
        <v>3500</v>
      </c>
    </row>
    <row r="2541" spans="1:1">
      <c r="A2541" s="51" t="s">
        <v>3501</v>
      </c>
    </row>
    <row r="2542" spans="1:1">
      <c r="A2542" s="51" t="s">
        <v>3502</v>
      </c>
    </row>
    <row r="2543" spans="1:1">
      <c r="A2543" s="51" t="s">
        <v>3503</v>
      </c>
    </row>
    <row r="2544" spans="1:1">
      <c r="A2544" s="51" t="s">
        <v>3504</v>
      </c>
    </row>
    <row r="2545" spans="1:1">
      <c r="A2545" s="51" t="s">
        <v>3505</v>
      </c>
    </row>
    <row r="2546" spans="1:1">
      <c r="A2546" s="51" t="s">
        <v>3506</v>
      </c>
    </row>
    <row r="2547" spans="1:1">
      <c r="A2547" s="51" t="s">
        <v>3507</v>
      </c>
    </row>
    <row r="2548" spans="1:1">
      <c r="A2548" s="51" t="s">
        <v>3508</v>
      </c>
    </row>
    <row r="2549" spans="1:1">
      <c r="A2549" s="51" t="s">
        <v>3509</v>
      </c>
    </row>
    <row r="2550" spans="1:1">
      <c r="A2550" s="51" t="s">
        <v>3510</v>
      </c>
    </row>
    <row r="2551" spans="1:1">
      <c r="A2551" s="51" t="s">
        <v>3511</v>
      </c>
    </row>
    <row r="2552" spans="1:1">
      <c r="A2552" s="51" t="s">
        <v>3512</v>
      </c>
    </row>
    <row r="2553" spans="1:1">
      <c r="A2553" s="51" t="s">
        <v>3513</v>
      </c>
    </row>
    <row r="2554" spans="1:1">
      <c r="A2554" s="51" t="s">
        <v>3514</v>
      </c>
    </row>
    <row r="2555" spans="1:1">
      <c r="A2555" s="51" t="s">
        <v>3515</v>
      </c>
    </row>
    <row r="2556" spans="1:1">
      <c r="A2556" s="51" t="s">
        <v>3516</v>
      </c>
    </row>
    <row r="2557" spans="1:1">
      <c r="A2557" s="51" t="s">
        <v>3517</v>
      </c>
    </row>
    <row r="2558" spans="1:1">
      <c r="A2558" s="51" t="s">
        <v>3518</v>
      </c>
    </row>
    <row r="2559" spans="1:1">
      <c r="A2559" s="51" t="s">
        <v>3519</v>
      </c>
    </row>
    <row r="2560" spans="1:1">
      <c r="A2560" s="51" t="s">
        <v>3520</v>
      </c>
    </row>
    <row r="2561" spans="1:1">
      <c r="A2561" s="51" t="s">
        <v>3521</v>
      </c>
    </row>
    <row r="2562" spans="1:1">
      <c r="A2562" s="51" t="s">
        <v>3522</v>
      </c>
    </row>
    <row r="2563" spans="1:1">
      <c r="A2563" s="51" t="s">
        <v>3523</v>
      </c>
    </row>
    <row r="2564" spans="1:1">
      <c r="A2564" s="51" t="s">
        <v>3524</v>
      </c>
    </row>
    <row r="2565" spans="1:1">
      <c r="A2565" s="51" t="s">
        <v>3525</v>
      </c>
    </row>
    <row r="2566" spans="1:1">
      <c r="A2566" s="51" t="s">
        <v>3526</v>
      </c>
    </row>
    <row r="2567" spans="1:1">
      <c r="A2567" s="51" t="s">
        <v>3527</v>
      </c>
    </row>
    <row r="2568" spans="1:1">
      <c r="A2568" s="51" t="s">
        <v>3528</v>
      </c>
    </row>
    <row r="2569" spans="1:1">
      <c r="A2569" s="51" t="s">
        <v>3529</v>
      </c>
    </row>
    <row r="2570" spans="1:1">
      <c r="A2570" s="51" t="s">
        <v>3530</v>
      </c>
    </row>
    <row r="2571" spans="1:1">
      <c r="A2571" s="51" t="s">
        <v>3531</v>
      </c>
    </row>
    <row r="2572" spans="1:1">
      <c r="A2572" s="51" t="s">
        <v>3532</v>
      </c>
    </row>
    <row r="2573" spans="1:1">
      <c r="A2573" s="51" t="s">
        <v>3533</v>
      </c>
    </row>
    <row r="2574" spans="1:1">
      <c r="A2574" s="51" t="s">
        <v>3534</v>
      </c>
    </row>
    <row r="2575" spans="1:1">
      <c r="A2575" s="51" t="s">
        <v>3535</v>
      </c>
    </row>
    <row r="2576" spans="1:1">
      <c r="A2576" s="51" t="s">
        <v>3536</v>
      </c>
    </row>
    <row r="2577" spans="1:1">
      <c r="A2577" s="51" t="s">
        <v>3537</v>
      </c>
    </row>
    <row r="2578" spans="1:1">
      <c r="A2578" s="51" t="s">
        <v>3538</v>
      </c>
    </row>
    <row r="2579" spans="1:1">
      <c r="A2579" s="51" t="s">
        <v>3539</v>
      </c>
    </row>
    <row r="2580" spans="1:1">
      <c r="A2580" s="51" t="s">
        <v>3540</v>
      </c>
    </row>
    <row r="2581" spans="1:1">
      <c r="A2581" s="51" t="s">
        <v>3541</v>
      </c>
    </row>
    <row r="2582" spans="1:1">
      <c r="A2582" s="51" t="s">
        <v>3542</v>
      </c>
    </row>
    <row r="2583" spans="1:1">
      <c r="A2583" s="51" t="s">
        <v>3543</v>
      </c>
    </row>
    <row r="2584" spans="1:1">
      <c r="A2584" s="51" t="s">
        <v>3544</v>
      </c>
    </row>
    <row r="2585" spans="1:1">
      <c r="A2585" s="51" t="s">
        <v>3545</v>
      </c>
    </row>
    <row r="2586" spans="1:1">
      <c r="A2586" s="51" t="s">
        <v>3546</v>
      </c>
    </row>
    <row r="2587" spans="1:1">
      <c r="A2587" s="51" t="s">
        <v>3547</v>
      </c>
    </row>
    <row r="2588" spans="1:1">
      <c r="A2588" s="51" t="s">
        <v>3548</v>
      </c>
    </row>
    <row r="2589" spans="1:1">
      <c r="A2589" s="51" t="s">
        <v>3549</v>
      </c>
    </row>
    <row r="2590" spans="1:1">
      <c r="A2590" s="51" t="s">
        <v>3550</v>
      </c>
    </row>
    <row r="2591" spans="1:1">
      <c r="A2591" s="51" t="s">
        <v>3551</v>
      </c>
    </row>
    <row r="2592" spans="1:1">
      <c r="A2592" s="51" t="s">
        <v>3552</v>
      </c>
    </row>
    <row r="2593" spans="1:1">
      <c r="A2593" s="51" t="s">
        <v>3553</v>
      </c>
    </row>
    <row r="2594" spans="1:1">
      <c r="A2594" s="51" t="s">
        <v>3554</v>
      </c>
    </row>
    <row r="2595" spans="1:1">
      <c r="A2595" s="51" t="s">
        <v>3555</v>
      </c>
    </row>
    <row r="2596" spans="1:1">
      <c r="A2596" s="51" t="s">
        <v>3556</v>
      </c>
    </row>
    <row r="2597" spans="1:1">
      <c r="A2597" s="51" t="s">
        <v>3557</v>
      </c>
    </row>
    <row r="2598" spans="1:1">
      <c r="A2598" s="51" t="s">
        <v>3558</v>
      </c>
    </row>
    <row r="2599" spans="1:1">
      <c r="A2599" s="51" t="s">
        <v>3559</v>
      </c>
    </row>
    <row r="2600" spans="1:1">
      <c r="A2600" s="51" t="s">
        <v>3560</v>
      </c>
    </row>
    <row r="2601" spans="1:1">
      <c r="A2601" s="51" t="s">
        <v>3561</v>
      </c>
    </row>
    <row r="2602" spans="1:1">
      <c r="A2602" s="51" t="s">
        <v>3562</v>
      </c>
    </row>
    <row r="2603" spans="1:1">
      <c r="A2603" s="51" t="s">
        <v>3563</v>
      </c>
    </row>
    <row r="2604" spans="1:1">
      <c r="A2604" s="51" t="s">
        <v>3564</v>
      </c>
    </row>
    <row r="2605" spans="1:1">
      <c r="A2605" s="51" t="s">
        <v>3565</v>
      </c>
    </row>
    <row r="2606" spans="1:1">
      <c r="A2606" s="51" t="s">
        <v>3566</v>
      </c>
    </row>
    <row r="2607" spans="1:1">
      <c r="A2607" s="51" t="s">
        <v>3567</v>
      </c>
    </row>
    <row r="2608" spans="1:1">
      <c r="A2608" s="51" t="s">
        <v>3568</v>
      </c>
    </row>
    <row r="2609" spans="1:1">
      <c r="A2609" s="51" t="s">
        <v>3569</v>
      </c>
    </row>
    <row r="2610" spans="1:1">
      <c r="A2610" s="51" t="s">
        <v>3570</v>
      </c>
    </row>
    <row r="2611" spans="1:1">
      <c r="A2611" s="51" t="s">
        <v>3571</v>
      </c>
    </row>
    <row r="2612" spans="1:1">
      <c r="A2612" s="51" t="s">
        <v>3572</v>
      </c>
    </row>
    <row r="2613" spans="1:1">
      <c r="A2613" s="51" t="s">
        <v>3573</v>
      </c>
    </row>
    <row r="2614" spans="1:1">
      <c r="A2614" s="51" t="s">
        <v>3574</v>
      </c>
    </row>
    <row r="2615" spans="1:1">
      <c r="A2615" s="51" t="s">
        <v>3575</v>
      </c>
    </row>
    <row r="2616" spans="1:1">
      <c r="A2616" s="51" t="s">
        <v>3576</v>
      </c>
    </row>
    <row r="2617" spans="1:1">
      <c r="A2617" s="51" t="s">
        <v>3577</v>
      </c>
    </row>
    <row r="2618" spans="1:1">
      <c r="A2618" s="51" t="s">
        <v>3578</v>
      </c>
    </row>
    <row r="2619" spans="1:1">
      <c r="A2619" s="51" t="s">
        <v>3579</v>
      </c>
    </row>
    <row r="2620" spans="1:1">
      <c r="A2620" s="51" t="s">
        <v>3580</v>
      </c>
    </row>
    <row r="2621" spans="1:1">
      <c r="A2621" s="51" t="s">
        <v>3581</v>
      </c>
    </row>
    <row r="2622" spans="1:1">
      <c r="A2622" s="51" t="s">
        <v>3582</v>
      </c>
    </row>
    <row r="2623" spans="1:1">
      <c r="A2623" s="51" t="s">
        <v>3583</v>
      </c>
    </row>
    <row r="2624" spans="1:1">
      <c r="A2624" s="51" t="s">
        <v>3584</v>
      </c>
    </row>
    <row r="2625" spans="1:1">
      <c r="A2625" s="51" t="s">
        <v>3585</v>
      </c>
    </row>
    <row r="2626" spans="1:1">
      <c r="A2626" s="51" t="s">
        <v>3586</v>
      </c>
    </row>
    <row r="2627" spans="1:1">
      <c r="A2627" s="51" t="s">
        <v>3587</v>
      </c>
    </row>
    <row r="2628" spans="1:1">
      <c r="A2628" s="51" t="s">
        <v>3588</v>
      </c>
    </row>
    <row r="2629" spans="1:1">
      <c r="A2629" s="51" t="s">
        <v>3589</v>
      </c>
    </row>
    <row r="2630" spans="1:1">
      <c r="A2630" s="51" t="s">
        <v>3590</v>
      </c>
    </row>
    <row r="2631" spans="1:1">
      <c r="A2631" s="51" t="s">
        <v>3591</v>
      </c>
    </row>
    <row r="2632" spans="1:1">
      <c r="A2632" s="51" t="s">
        <v>3592</v>
      </c>
    </row>
    <row r="2633" spans="1:1">
      <c r="A2633" s="51" t="s">
        <v>3593</v>
      </c>
    </row>
    <row r="2634" spans="1:1">
      <c r="A2634" s="51" t="s">
        <v>3594</v>
      </c>
    </row>
    <row r="2635" spans="1:1">
      <c r="A2635" s="51" t="s">
        <v>3595</v>
      </c>
    </row>
    <row r="2636" spans="1:1">
      <c r="A2636" s="51" t="s">
        <v>3596</v>
      </c>
    </row>
    <row r="2637" spans="1:1">
      <c r="A2637" s="51" t="s">
        <v>3597</v>
      </c>
    </row>
    <row r="2638" spans="1:1">
      <c r="A2638" s="51" t="s">
        <v>3598</v>
      </c>
    </row>
    <row r="2639" spans="1:1">
      <c r="A2639" s="51" t="s">
        <v>3599</v>
      </c>
    </row>
    <row r="2640" spans="1:1">
      <c r="A2640" s="51" t="s">
        <v>3600</v>
      </c>
    </row>
    <row r="2641" spans="1:1">
      <c r="A2641" s="51" t="s">
        <v>3601</v>
      </c>
    </row>
    <row r="2642" spans="1:1">
      <c r="A2642" s="51" t="s">
        <v>3602</v>
      </c>
    </row>
    <row r="2643" spans="1:1">
      <c r="A2643" s="51" t="s">
        <v>3603</v>
      </c>
    </row>
    <row r="2644" spans="1:1">
      <c r="A2644" s="51" t="s">
        <v>3604</v>
      </c>
    </row>
    <row r="2645" spans="1:1">
      <c r="A2645" s="51" t="s">
        <v>3605</v>
      </c>
    </row>
    <row r="2646" spans="1:1">
      <c r="A2646" s="51" t="s">
        <v>3606</v>
      </c>
    </row>
    <row r="2647" spans="1:1">
      <c r="A2647" s="51" t="s">
        <v>3607</v>
      </c>
    </row>
    <row r="2648" spans="1:1">
      <c r="A2648" s="51" t="s">
        <v>3608</v>
      </c>
    </row>
    <row r="2649" spans="1:1">
      <c r="A2649" s="51" t="s">
        <v>3609</v>
      </c>
    </row>
    <row r="2650" spans="1:1">
      <c r="A2650" s="51" t="s">
        <v>3610</v>
      </c>
    </row>
    <row r="2651" spans="1:1">
      <c r="A2651" s="51" t="s">
        <v>3611</v>
      </c>
    </row>
    <row r="2652" spans="1:1">
      <c r="A2652" s="51" t="s">
        <v>3612</v>
      </c>
    </row>
    <row r="2653" spans="1:1">
      <c r="A2653" s="51" t="s">
        <v>3613</v>
      </c>
    </row>
    <row r="2654" spans="1:1">
      <c r="A2654" s="51" t="s">
        <v>3614</v>
      </c>
    </row>
    <row r="2655" spans="1:1">
      <c r="A2655" s="51" t="s">
        <v>3615</v>
      </c>
    </row>
    <row r="2656" spans="1:1">
      <c r="A2656" s="51" t="s">
        <v>3616</v>
      </c>
    </row>
    <row r="2657" spans="1:1">
      <c r="A2657" s="51" t="s">
        <v>3617</v>
      </c>
    </row>
    <row r="2658" spans="1:1">
      <c r="A2658" s="51" t="s">
        <v>3618</v>
      </c>
    </row>
    <row r="2659" spans="1:1">
      <c r="A2659" s="51" t="s">
        <v>3619</v>
      </c>
    </row>
    <row r="2660" spans="1:1">
      <c r="A2660" s="51" t="s">
        <v>3620</v>
      </c>
    </row>
    <row r="2661" spans="1:1">
      <c r="A2661" s="51" t="s">
        <v>3621</v>
      </c>
    </row>
    <row r="2662" spans="1:1">
      <c r="A2662" s="51" t="s">
        <v>3622</v>
      </c>
    </row>
    <row r="2663" spans="1:1">
      <c r="A2663" s="51" t="s">
        <v>3623</v>
      </c>
    </row>
    <row r="2664" spans="1:1">
      <c r="A2664" s="51" t="s">
        <v>3624</v>
      </c>
    </row>
    <row r="2665" spans="1:1">
      <c r="A2665" s="51" t="s">
        <v>3625</v>
      </c>
    </row>
    <row r="2666" spans="1:1">
      <c r="A2666" s="51" t="s">
        <v>3626</v>
      </c>
    </row>
    <row r="2667" spans="1:1">
      <c r="A2667" s="51" t="s">
        <v>3627</v>
      </c>
    </row>
    <row r="2668" spans="1:1">
      <c r="A2668" s="51" t="s">
        <v>3628</v>
      </c>
    </row>
    <row r="2669" spans="1:1">
      <c r="A2669" s="51" t="s">
        <v>3629</v>
      </c>
    </row>
    <row r="2670" spans="1:1">
      <c r="A2670" s="51" t="s">
        <v>3630</v>
      </c>
    </row>
    <row r="2671" spans="1:1">
      <c r="A2671" s="51" t="s">
        <v>3631</v>
      </c>
    </row>
    <row r="2672" spans="1:1">
      <c r="A2672" s="51" t="s">
        <v>3632</v>
      </c>
    </row>
    <row r="2673" spans="1:1">
      <c r="A2673" s="51" t="s">
        <v>3633</v>
      </c>
    </row>
    <row r="2674" spans="1:1">
      <c r="A2674" s="51" t="s">
        <v>3634</v>
      </c>
    </row>
    <row r="2675" spans="1:1">
      <c r="A2675" s="51" t="s">
        <v>3635</v>
      </c>
    </row>
    <row r="2676" spans="1:1">
      <c r="A2676" s="51" t="s">
        <v>3636</v>
      </c>
    </row>
    <row r="2677" spans="1:1">
      <c r="A2677" s="51" t="s">
        <v>3637</v>
      </c>
    </row>
    <row r="2678" spans="1:1">
      <c r="A2678" s="51" t="s">
        <v>3638</v>
      </c>
    </row>
    <row r="2679" spans="1:1">
      <c r="A2679" s="51" t="s">
        <v>3639</v>
      </c>
    </row>
    <row r="2680" spans="1:1">
      <c r="A2680" s="51" t="s">
        <v>3640</v>
      </c>
    </row>
    <row r="2681" spans="1:1">
      <c r="A2681" s="51" t="s">
        <v>3641</v>
      </c>
    </row>
    <row r="2682" spans="1:1">
      <c r="A2682" s="51" t="s">
        <v>3642</v>
      </c>
    </row>
    <row r="2683" spans="1:1">
      <c r="A2683" s="51" t="s">
        <v>3643</v>
      </c>
    </row>
    <row r="2684" spans="1:1">
      <c r="A2684" s="51" t="s">
        <v>3644</v>
      </c>
    </row>
    <row r="2685" spans="1:1">
      <c r="A2685" s="51" t="s">
        <v>3645</v>
      </c>
    </row>
    <row r="2686" spans="1:1">
      <c r="A2686" s="51" t="s">
        <v>3646</v>
      </c>
    </row>
    <row r="2687" spans="1:1">
      <c r="A2687" s="51" t="s">
        <v>3647</v>
      </c>
    </row>
    <row r="2688" spans="1:1">
      <c r="A2688" s="51" t="s">
        <v>3648</v>
      </c>
    </row>
    <row r="2689" spans="1:1">
      <c r="A2689" s="51" t="s">
        <v>3649</v>
      </c>
    </row>
    <row r="2690" spans="1:1">
      <c r="A2690" s="51" t="s">
        <v>3650</v>
      </c>
    </row>
    <row r="2691" spans="1:1">
      <c r="A2691" s="51" t="s">
        <v>3651</v>
      </c>
    </row>
    <row r="2692" spans="1:1">
      <c r="A2692" s="51" t="s">
        <v>3652</v>
      </c>
    </row>
    <row r="2693" spans="1:1">
      <c r="A2693" s="51" t="s">
        <v>3653</v>
      </c>
    </row>
    <row r="2694" spans="1:1">
      <c r="A2694" s="51" t="s">
        <v>3654</v>
      </c>
    </row>
    <row r="2695" spans="1:1">
      <c r="A2695" s="51" t="s">
        <v>3655</v>
      </c>
    </row>
    <row r="2696" spans="1:1">
      <c r="A2696" s="51" t="s">
        <v>3656</v>
      </c>
    </row>
    <row r="2697" spans="1:1">
      <c r="A2697" s="51" t="s">
        <v>3657</v>
      </c>
    </row>
    <row r="2698" spans="1:1">
      <c r="A2698" s="51" t="s">
        <v>3658</v>
      </c>
    </row>
    <row r="2699" spans="1:1">
      <c r="A2699" s="51" t="s">
        <v>3659</v>
      </c>
    </row>
    <row r="2700" spans="1:1">
      <c r="A2700" s="51" t="s">
        <v>3660</v>
      </c>
    </row>
    <row r="2701" spans="1:1">
      <c r="A2701" s="51" t="s">
        <v>3661</v>
      </c>
    </row>
    <row r="2702" spans="1:1">
      <c r="A2702" s="51" t="s">
        <v>3662</v>
      </c>
    </row>
    <row r="2703" spans="1:1">
      <c r="A2703" s="51" t="s">
        <v>3663</v>
      </c>
    </row>
    <row r="2704" spans="1:1">
      <c r="A2704" s="51" t="s">
        <v>3664</v>
      </c>
    </row>
    <row r="2705" spans="1:1">
      <c r="A2705" s="51" t="s">
        <v>3665</v>
      </c>
    </row>
    <row r="2706" spans="1:1">
      <c r="A2706" s="51" t="s">
        <v>3666</v>
      </c>
    </row>
    <row r="2707" spans="1:1">
      <c r="A2707" s="51" t="s">
        <v>3667</v>
      </c>
    </row>
    <row r="2708" spans="1:1">
      <c r="A2708" s="51" t="s">
        <v>3668</v>
      </c>
    </row>
    <row r="2709" spans="1:1">
      <c r="A2709" s="51" t="s">
        <v>3669</v>
      </c>
    </row>
    <row r="2710" spans="1:1">
      <c r="A2710" s="51" t="s">
        <v>3670</v>
      </c>
    </row>
    <row r="2711" spans="1:1">
      <c r="A2711" s="51" t="s">
        <v>3671</v>
      </c>
    </row>
    <row r="2712" spans="1:1">
      <c r="A2712" s="51" t="s">
        <v>3672</v>
      </c>
    </row>
    <row r="2713" spans="1:1">
      <c r="A2713" s="51" t="s">
        <v>3673</v>
      </c>
    </row>
    <row r="2714" spans="1:1">
      <c r="A2714" s="51" t="s">
        <v>3674</v>
      </c>
    </row>
    <row r="2715" spans="1:1">
      <c r="A2715" s="51" t="s">
        <v>3675</v>
      </c>
    </row>
    <row r="2716" spans="1:1">
      <c r="A2716" s="51" t="s">
        <v>3676</v>
      </c>
    </row>
    <row r="2717" spans="1:1">
      <c r="A2717" s="51" t="s">
        <v>3677</v>
      </c>
    </row>
    <row r="2718" spans="1:1">
      <c r="A2718" s="51" t="s">
        <v>3678</v>
      </c>
    </row>
    <row r="2719" spans="1:1">
      <c r="A2719" s="51" t="s">
        <v>3679</v>
      </c>
    </row>
    <row r="2720" spans="1:1">
      <c r="A2720" s="51" t="s">
        <v>3680</v>
      </c>
    </row>
    <row r="2721" spans="1:1">
      <c r="A2721" s="51" t="s">
        <v>3681</v>
      </c>
    </row>
    <row r="2722" spans="1:1">
      <c r="A2722" s="51" t="s">
        <v>3682</v>
      </c>
    </row>
    <row r="2723" spans="1:1">
      <c r="A2723" s="51" t="s">
        <v>3683</v>
      </c>
    </row>
    <row r="2724" spans="1:1">
      <c r="A2724" s="51" t="s">
        <v>3684</v>
      </c>
    </row>
    <row r="2725" spans="1:1">
      <c r="A2725" s="51" t="s">
        <v>3685</v>
      </c>
    </row>
    <row r="2726" spans="1:1">
      <c r="A2726" s="51" t="s">
        <v>3686</v>
      </c>
    </row>
    <row r="2727" spans="1:1">
      <c r="A2727" s="51" t="s">
        <v>3687</v>
      </c>
    </row>
    <row r="2728" spans="1:1">
      <c r="A2728" s="51" t="s">
        <v>3688</v>
      </c>
    </row>
    <row r="2729" spans="1:1">
      <c r="A2729" s="51" t="s">
        <v>3689</v>
      </c>
    </row>
    <row r="2730" spans="1:1">
      <c r="A2730" s="51" t="s">
        <v>3690</v>
      </c>
    </row>
    <row r="2731" spans="1:1">
      <c r="A2731" s="51" t="s">
        <v>3691</v>
      </c>
    </row>
    <row r="2732" spans="1:1">
      <c r="A2732" s="51" t="s">
        <v>3692</v>
      </c>
    </row>
    <row r="2733" spans="1:1">
      <c r="A2733" s="51" t="s">
        <v>3693</v>
      </c>
    </row>
    <row r="2734" spans="1:1">
      <c r="A2734" s="51" t="s">
        <v>3694</v>
      </c>
    </row>
    <row r="2735" spans="1:1">
      <c r="A2735" s="51" t="s">
        <v>3695</v>
      </c>
    </row>
    <row r="2736" spans="1:1">
      <c r="A2736" s="51" t="s">
        <v>3696</v>
      </c>
    </row>
    <row r="2737" spans="1:1">
      <c r="A2737" s="51" t="s">
        <v>3697</v>
      </c>
    </row>
    <row r="2738" spans="1:1">
      <c r="A2738" s="51" t="s">
        <v>3698</v>
      </c>
    </row>
    <row r="2739" spans="1:1">
      <c r="A2739" s="51" t="s">
        <v>3699</v>
      </c>
    </row>
    <row r="2740" spans="1:1">
      <c r="A2740" s="51" t="s">
        <v>3700</v>
      </c>
    </row>
    <row r="2741" spans="1:1">
      <c r="A2741" s="51" t="s">
        <v>3701</v>
      </c>
    </row>
    <row r="2742" spans="1:1">
      <c r="A2742" s="51" t="s">
        <v>3702</v>
      </c>
    </row>
    <row r="2743" spans="1:1">
      <c r="A2743" s="51" t="s">
        <v>3703</v>
      </c>
    </row>
    <row r="2744" spans="1:1">
      <c r="A2744" s="51" t="s">
        <v>3704</v>
      </c>
    </row>
    <row r="2745" spans="1:1">
      <c r="A2745" s="51" t="s">
        <v>3705</v>
      </c>
    </row>
    <row r="2746" spans="1:1">
      <c r="A2746" s="51" t="s">
        <v>3706</v>
      </c>
    </row>
    <row r="2747" spans="1:1">
      <c r="A2747" s="51" t="s">
        <v>3707</v>
      </c>
    </row>
    <row r="2748" spans="1:1">
      <c r="A2748" s="51" t="s">
        <v>3708</v>
      </c>
    </row>
    <row r="2749" spans="1:1">
      <c r="A2749" s="51" t="s">
        <v>3709</v>
      </c>
    </row>
    <row r="2750" spans="1:1">
      <c r="A2750" s="51" t="s">
        <v>3710</v>
      </c>
    </row>
    <row r="2751" spans="1:1">
      <c r="A2751" s="51" t="s">
        <v>3711</v>
      </c>
    </row>
    <row r="2752" spans="1:1">
      <c r="A2752" s="51" t="s">
        <v>3712</v>
      </c>
    </row>
    <row r="2753" spans="1:1">
      <c r="A2753" s="51" t="s">
        <v>3713</v>
      </c>
    </row>
    <row r="2754" spans="1:1">
      <c r="A2754" s="51" t="s">
        <v>3714</v>
      </c>
    </row>
    <row r="2755" spans="1:1">
      <c r="A2755" s="51" t="s">
        <v>3715</v>
      </c>
    </row>
    <row r="2756" spans="1:1">
      <c r="A2756" s="51" t="s">
        <v>3716</v>
      </c>
    </row>
    <row r="2757" spans="1:1">
      <c r="A2757" s="51" t="s">
        <v>3717</v>
      </c>
    </row>
    <row r="2758" spans="1:1">
      <c r="A2758" s="51" t="s">
        <v>3718</v>
      </c>
    </row>
    <row r="2759" spans="1:1">
      <c r="A2759" s="51" t="s">
        <v>3719</v>
      </c>
    </row>
    <row r="2760" spans="1:1">
      <c r="A2760" s="51" t="s">
        <v>3720</v>
      </c>
    </row>
    <row r="2761" spans="1:1">
      <c r="A2761" s="51" t="s">
        <v>3721</v>
      </c>
    </row>
    <row r="2762" spans="1:1">
      <c r="A2762" s="51" t="s">
        <v>3722</v>
      </c>
    </row>
    <row r="2763" spans="1:1">
      <c r="A2763" s="51" t="s">
        <v>3723</v>
      </c>
    </row>
    <row r="2764" spans="1:1">
      <c r="A2764" s="51" t="s">
        <v>3724</v>
      </c>
    </row>
    <row r="2765" spans="1:1">
      <c r="A2765" s="51" t="s">
        <v>3725</v>
      </c>
    </row>
    <row r="2766" spans="1:1">
      <c r="A2766" s="51" t="s">
        <v>3726</v>
      </c>
    </row>
    <row r="2767" spans="1:1">
      <c r="A2767" s="51" t="s">
        <v>3727</v>
      </c>
    </row>
    <row r="2768" spans="1:1">
      <c r="A2768" s="51" t="s">
        <v>3728</v>
      </c>
    </row>
    <row r="2769" spans="1:1">
      <c r="A2769" s="51" t="s">
        <v>3729</v>
      </c>
    </row>
    <row r="2770" spans="1:1">
      <c r="A2770" s="51" t="s">
        <v>3730</v>
      </c>
    </row>
    <row r="2771" spans="1:1">
      <c r="A2771" s="51" t="s">
        <v>3731</v>
      </c>
    </row>
    <row r="2772" spans="1:1">
      <c r="A2772" s="51" t="s">
        <v>3732</v>
      </c>
    </row>
    <row r="2773" spans="1:1">
      <c r="A2773" s="51" t="s">
        <v>3733</v>
      </c>
    </row>
    <row r="2774" spans="1:1">
      <c r="A2774" s="51" t="s">
        <v>3734</v>
      </c>
    </row>
    <row r="2775" spans="1:1">
      <c r="A2775" s="51" t="s">
        <v>3735</v>
      </c>
    </row>
    <row r="2776" spans="1:1">
      <c r="A2776" s="51" t="s">
        <v>3736</v>
      </c>
    </row>
    <row r="2777" spans="1:1">
      <c r="A2777" s="51" t="s">
        <v>3737</v>
      </c>
    </row>
    <row r="2778" spans="1:1">
      <c r="A2778" s="51" t="s">
        <v>3738</v>
      </c>
    </row>
    <row r="2779" spans="1:1">
      <c r="A2779" s="51" t="s">
        <v>3739</v>
      </c>
    </row>
    <row r="2780" spans="1:1">
      <c r="A2780" s="51" t="s">
        <v>3740</v>
      </c>
    </row>
    <row r="2781" spans="1:1">
      <c r="A2781" s="51" t="s">
        <v>3741</v>
      </c>
    </row>
    <row r="2782" spans="1:1">
      <c r="A2782" s="51" t="s">
        <v>3742</v>
      </c>
    </row>
    <row r="2783" spans="1:1">
      <c r="A2783" s="51" t="s">
        <v>3743</v>
      </c>
    </row>
    <row r="2784" spans="1:1">
      <c r="A2784" s="51" t="s">
        <v>3744</v>
      </c>
    </row>
    <row r="2785" spans="1:1">
      <c r="A2785" s="51" t="s">
        <v>3745</v>
      </c>
    </row>
    <row r="2786" spans="1:1">
      <c r="A2786" s="51" t="s">
        <v>3746</v>
      </c>
    </row>
    <row r="2787" spans="1:1">
      <c r="A2787" s="51" t="s">
        <v>3747</v>
      </c>
    </row>
    <row r="2788" spans="1:1">
      <c r="A2788" s="51" t="s">
        <v>3748</v>
      </c>
    </row>
    <row r="2789" spans="1:1">
      <c r="A2789" s="51" t="s">
        <v>3749</v>
      </c>
    </row>
    <row r="2790" spans="1:1">
      <c r="A2790" s="51" t="s">
        <v>3750</v>
      </c>
    </row>
    <row r="2791" spans="1:1">
      <c r="A2791" s="51" t="s">
        <v>3751</v>
      </c>
    </row>
    <row r="2792" spans="1:1">
      <c r="A2792" s="51" t="s">
        <v>3752</v>
      </c>
    </row>
    <row r="2793" spans="1:1">
      <c r="A2793" s="51" t="s">
        <v>3753</v>
      </c>
    </row>
    <row r="2794" spans="1:1">
      <c r="A2794" s="51" t="s">
        <v>3754</v>
      </c>
    </row>
    <row r="2795" spans="1:1">
      <c r="A2795" s="51" t="s">
        <v>3755</v>
      </c>
    </row>
    <row r="2796" spans="1:1">
      <c r="A2796" s="51" t="s">
        <v>3756</v>
      </c>
    </row>
    <row r="2797" spans="1:1">
      <c r="A2797" s="51" t="s">
        <v>3757</v>
      </c>
    </row>
    <row r="2798" spans="1:1">
      <c r="A2798" s="51" t="s">
        <v>3758</v>
      </c>
    </row>
    <row r="2799" spans="1:1">
      <c r="A2799" s="51" t="s">
        <v>3759</v>
      </c>
    </row>
    <row r="2800" spans="1:1">
      <c r="A2800" s="51" t="s">
        <v>3760</v>
      </c>
    </row>
    <row r="2801" spans="1:1">
      <c r="A2801" s="51" t="s">
        <v>3761</v>
      </c>
    </row>
    <row r="2802" spans="1:1">
      <c r="A2802" s="51" t="s">
        <v>3762</v>
      </c>
    </row>
    <row r="2803" spans="1:1">
      <c r="A2803" s="51" t="s">
        <v>3763</v>
      </c>
    </row>
    <row r="2804" spans="1:1">
      <c r="A2804" s="51" t="s">
        <v>3764</v>
      </c>
    </row>
    <row r="2805" spans="1:1">
      <c r="A2805" s="51" t="s">
        <v>3765</v>
      </c>
    </row>
    <row r="2806" spans="1:1">
      <c r="A2806" s="51" t="s">
        <v>3766</v>
      </c>
    </row>
    <row r="2807" spans="1:1">
      <c r="A2807" s="51" t="s">
        <v>3767</v>
      </c>
    </row>
    <row r="2808" spans="1:1">
      <c r="A2808" s="51" t="s">
        <v>3768</v>
      </c>
    </row>
    <row r="2809" spans="1:1">
      <c r="A2809" s="51" t="s">
        <v>3769</v>
      </c>
    </row>
    <row r="2810" spans="1:1">
      <c r="A2810" s="51" t="s">
        <v>3770</v>
      </c>
    </row>
    <row r="2811" spans="1:1">
      <c r="A2811" s="51" t="s">
        <v>3771</v>
      </c>
    </row>
    <row r="2812" spans="1:1">
      <c r="A2812" s="51" t="s">
        <v>3772</v>
      </c>
    </row>
    <row r="2813" spans="1:1">
      <c r="A2813" s="51" t="s">
        <v>3773</v>
      </c>
    </row>
    <row r="2814" spans="1:1">
      <c r="A2814" s="51" t="s">
        <v>3774</v>
      </c>
    </row>
    <row r="2815" spans="1:1">
      <c r="A2815" s="51" t="s">
        <v>3775</v>
      </c>
    </row>
    <row r="2816" spans="1:1">
      <c r="A2816" s="51" t="s">
        <v>3776</v>
      </c>
    </row>
    <row r="2817" spans="1:1">
      <c r="A2817" s="51" t="s">
        <v>3777</v>
      </c>
    </row>
    <row r="2818" spans="1:1">
      <c r="A2818" s="51" t="s">
        <v>3778</v>
      </c>
    </row>
    <row r="2819" spans="1:1">
      <c r="A2819" s="51" t="s">
        <v>3779</v>
      </c>
    </row>
    <row r="2820" spans="1:1">
      <c r="A2820" s="51" t="s">
        <v>3780</v>
      </c>
    </row>
    <row r="2821" spans="1:1">
      <c r="A2821" s="51" t="s">
        <v>3781</v>
      </c>
    </row>
    <row r="2822" spans="1:1">
      <c r="A2822" s="51" t="s">
        <v>3782</v>
      </c>
    </row>
    <row r="2823" spans="1:1">
      <c r="A2823" s="51" t="s">
        <v>3783</v>
      </c>
    </row>
    <row r="2824" spans="1:1">
      <c r="A2824" s="51" t="s">
        <v>3784</v>
      </c>
    </row>
    <row r="2825" spans="1:1">
      <c r="A2825" s="51" t="s">
        <v>3785</v>
      </c>
    </row>
    <row r="2826" spans="1:1">
      <c r="A2826" s="51" t="s">
        <v>3786</v>
      </c>
    </row>
    <row r="2827" spans="1:1">
      <c r="A2827" s="51" t="s">
        <v>3787</v>
      </c>
    </row>
    <row r="2828" spans="1:1">
      <c r="A2828" s="51" t="s">
        <v>3788</v>
      </c>
    </row>
    <row r="2829" spans="1:1">
      <c r="A2829" s="51" t="s">
        <v>3789</v>
      </c>
    </row>
    <row r="2830" spans="1:1">
      <c r="A2830" s="51" t="s">
        <v>3790</v>
      </c>
    </row>
    <row r="2831" spans="1:1">
      <c r="A2831" s="51" t="s">
        <v>3791</v>
      </c>
    </row>
    <row r="2832" spans="1:1">
      <c r="A2832" s="51" t="s">
        <v>3792</v>
      </c>
    </row>
    <row r="2833" spans="1:1">
      <c r="A2833" s="51" t="s">
        <v>3793</v>
      </c>
    </row>
    <row r="2834" spans="1:1">
      <c r="A2834" s="51" t="s">
        <v>3794</v>
      </c>
    </row>
    <row r="2835" spans="1:1">
      <c r="A2835" s="51" t="s">
        <v>3795</v>
      </c>
    </row>
    <row r="2836" spans="1:1">
      <c r="A2836" s="51" t="s">
        <v>3796</v>
      </c>
    </row>
    <row r="2837" spans="1:1">
      <c r="A2837" s="51" t="s">
        <v>3797</v>
      </c>
    </row>
    <row r="2838" spans="1:1">
      <c r="A2838" s="51" t="s">
        <v>3798</v>
      </c>
    </row>
    <row r="2839" spans="1:1">
      <c r="A2839" s="51" t="s">
        <v>3799</v>
      </c>
    </row>
    <row r="2840" spans="1:1">
      <c r="A2840" s="51" t="s">
        <v>3800</v>
      </c>
    </row>
    <row r="2841" spans="1:1">
      <c r="A2841" s="51" t="s">
        <v>3801</v>
      </c>
    </row>
    <row r="2842" spans="1:1">
      <c r="A2842" s="51" t="s">
        <v>3802</v>
      </c>
    </row>
    <row r="2843" spans="1:1">
      <c r="A2843" s="51" t="s">
        <v>3803</v>
      </c>
    </row>
    <row r="2844" spans="1:1">
      <c r="A2844" s="51" t="s">
        <v>3804</v>
      </c>
    </row>
    <row r="2845" spans="1:1">
      <c r="A2845" s="51" t="s">
        <v>3805</v>
      </c>
    </row>
    <row r="2846" spans="1:1">
      <c r="A2846" s="51" t="s">
        <v>3806</v>
      </c>
    </row>
    <row r="2847" spans="1:1">
      <c r="A2847" s="51" t="s">
        <v>3807</v>
      </c>
    </row>
    <row r="2848" spans="1:1">
      <c r="A2848" s="51" t="s">
        <v>3808</v>
      </c>
    </row>
    <row r="2849" spans="1:1">
      <c r="A2849" s="51" t="s">
        <v>3809</v>
      </c>
    </row>
    <row r="2850" spans="1:1">
      <c r="A2850" s="51" t="s">
        <v>3810</v>
      </c>
    </row>
    <row r="2851" spans="1:1">
      <c r="A2851" s="51" t="s">
        <v>3811</v>
      </c>
    </row>
    <row r="2852" spans="1:1">
      <c r="A2852" s="51" t="s">
        <v>3812</v>
      </c>
    </row>
    <row r="2853" spans="1:1">
      <c r="A2853" s="51" t="s">
        <v>3813</v>
      </c>
    </row>
    <row r="2854" spans="1:1">
      <c r="A2854" s="51" t="s">
        <v>3814</v>
      </c>
    </row>
    <row r="2855" spans="1:1">
      <c r="A2855" s="51" t="s">
        <v>3815</v>
      </c>
    </row>
    <row r="2856" spans="1:1">
      <c r="A2856" s="51" t="s">
        <v>3816</v>
      </c>
    </row>
    <row r="2857" spans="1:1">
      <c r="A2857" s="51" t="s">
        <v>3817</v>
      </c>
    </row>
    <row r="2858" spans="1:1">
      <c r="A2858" s="51" t="s">
        <v>3818</v>
      </c>
    </row>
    <row r="2859" spans="1:1">
      <c r="A2859" s="51" t="s">
        <v>3819</v>
      </c>
    </row>
    <row r="2860" spans="1:1">
      <c r="A2860" s="51" t="s">
        <v>3820</v>
      </c>
    </row>
    <row r="2861" spans="1:1">
      <c r="A2861" s="51" t="s">
        <v>3821</v>
      </c>
    </row>
    <row r="2862" spans="1:1">
      <c r="A2862" s="51" t="s">
        <v>3822</v>
      </c>
    </row>
    <row r="2863" spans="1:1">
      <c r="A2863" s="51" t="s">
        <v>3823</v>
      </c>
    </row>
    <row r="2864" spans="1:1">
      <c r="A2864" s="51" t="s">
        <v>3824</v>
      </c>
    </row>
    <row r="2865" spans="1:1">
      <c r="A2865" s="51" t="s">
        <v>3825</v>
      </c>
    </row>
    <row r="2866" spans="1:1">
      <c r="A2866" s="51" t="s">
        <v>3826</v>
      </c>
    </row>
    <row r="2867" spans="1:1">
      <c r="A2867" s="51" t="s">
        <v>3827</v>
      </c>
    </row>
    <row r="2868" spans="1:1">
      <c r="A2868" s="51" t="s">
        <v>3828</v>
      </c>
    </row>
    <row r="2869" spans="1:1">
      <c r="A2869" s="51" t="s">
        <v>3829</v>
      </c>
    </row>
    <row r="2870" spans="1:1">
      <c r="A2870" s="51" t="s">
        <v>3830</v>
      </c>
    </row>
    <row r="2871" spans="1:1">
      <c r="A2871" s="51" t="s">
        <v>3831</v>
      </c>
    </row>
    <row r="2872" spans="1:1">
      <c r="A2872" s="51" t="s">
        <v>3832</v>
      </c>
    </row>
    <row r="2873" spans="1:1">
      <c r="A2873" s="51" t="s">
        <v>3833</v>
      </c>
    </row>
    <row r="2874" spans="1:1">
      <c r="A2874" s="51" t="s">
        <v>3834</v>
      </c>
    </row>
    <row r="2875" spans="1:1">
      <c r="A2875" s="51" t="s">
        <v>3835</v>
      </c>
    </row>
    <row r="2876" spans="1:1">
      <c r="A2876" s="51" t="s">
        <v>3836</v>
      </c>
    </row>
    <row r="2877" spans="1:1">
      <c r="A2877" s="51" t="s">
        <v>3837</v>
      </c>
    </row>
    <row r="2878" spans="1:1">
      <c r="A2878" s="51" t="s">
        <v>3838</v>
      </c>
    </row>
    <row r="2879" spans="1:1">
      <c r="A2879" s="51" t="s">
        <v>3839</v>
      </c>
    </row>
    <row r="2880" spans="1:1">
      <c r="A2880" s="51" t="s">
        <v>3840</v>
      </c>
    </row>
    <row r="2881" spans="1:1">
      <c r="A2881" s="51" t="s">
        <v>3841</v>
      </c>
    </row>
    <row r="2882" spans="1:1">
      <c r="A2882" s="51" t="s">
        <v>3842</v>
      </c>
    </row>
    <row r="2883" spans="1:1">
      <c r="A2883" s="51" t="s">
        <v>3843</v>
      </c>
    </row>
    <row r="2884" spans="1:1">
      <c r="A2884" s="51" t="s">
        <v>3844</v>
      </c>
    </row>
    <row r="2885" spans="1:1">
      <c r="A2885" s="51" t="s">
        <v>3845</v>
      </c>
    </row>
    <row r="2886" spans="1:1">
      <c r="A2886" s="51" t="s">
        <v>3846</v>
      </c>
    </row>
    <row r="2887" spans="1:1">
      <c r="A2887" s="51" t="s">
        <v>3847</v>
      </c>
    </row>
    <row r="2888" spans="1:1">
      <c r="A2888" s="51" t="s">
        <v>3848</v>
      </c>
    </row>
    <row r="2889" spans="1:1">
      <c r="A2889" s="51" t="s">
        <v>3849</v>
      </c>
    </row>
    <row r="2890" spans="1:1">
      <c r="A2890" s="51" t="s">
        <v>3850</v>
      </c>
    </row>
    <row r="2891" spans="1:1">
      <c r="A2891" s="51" t="s">
        <v>3851</v>
      </c>
    </row>
    <row r="2892" spans="1:1">
      <c r="A2892" s="51" t="s">
        <v>3852</v>
      </c>
    </row>
    <row r="2893" spans="1:1">
      <c r="A2893" s="51" t="s">
        <v>3853</v>
      </c>
    </row>
    <row r="2894" spans="1:1">
      <c r="A2894" s="51" t="s">
        <v>3854</v>
      </c>
    </row>
    <row r="2895" spans="1:1">
      <c r="A2895" s="51" t="s">
        <v>3855</v>
      </c>
    </row>
    <row r="2896" spans="1:1">
      <c r="A2896" s="51" t="s">
        <v>3856</v>
      </c>
    </row>
    <row r="2897" spans="1:1">
      <c r="A2897" s="51" t="s">
        <v>3857</v>
      </c>
    </row>
    <row r="2898" spans="1:1">
      <c r="A2898" s="51" t="s">
        <v>3858</v>
      </c>
    </row>
    <row r="2899" spans="1:1">
      <c r="A2899" s="51" t="s">
        <v>3859</v>
      </c>
    </row>
    <row r="2900" spans="1:1">
      <c r="A2900" s="51" t="s">
        <v>3860</v>
      </c>
    </row>
    <row r="2901" spans="1:1">
      <c r="A2901" s="51" t="s">
        <v>3861</v>
      </c>
    </row>
    <row r="2902" spans="1:1">
      <c r="A2902" s="51" t="s">
        <v>3862</v>
      </c>
    </row>
    <row r="2903" spans="1:1">
      <c r="A2903" s="51" t="s">
        <v>3863</v>
      </c>
    </row>
    <row r="2904" spans="1:1">
      <c r="A2904" s="51" t="s">
        <v>3864</v>
      </c>
    </row>
    <row r="2905" spans="1:1">
      <c r="A2905" s="51" t="s">
        <v>3865</v>
      </c>
    </row>
    <row r="2906" spans="1:1">
      <c r="A2906" s="51" t="s">
        <v>3866</v>
      </c>
    </row>
    <row r="2907" spans="1:1">
      <c r="A2907" s="51" t="s">
        <v>3867</v>
      </c>
    </row>
    <row r="2908" spans="1:1">
      <c r="A2908" s="51" t="s">
        <v>3868</v>
      </c>
    </row>
    <row r="2909" spans="1:1">
      <c r="A2909" s="51" t="s">
        <v>3869</v>
      </c>
    </row>
    <row r="2910" spans="1:1">
      <c r="A2910" s="51" t="s">
        <v>3870</v>
      </c>
    </row>
    <row r="2911" spans="1:1">
      <c r="A2911" s="51" t="s">
        <v>3871</v>
      </c>
    </row>
    <row r="2912" spans="1:1">
      <c r="A2912" s="51" t="s">
        <v>3872</v>
      </c>
    </row>
    <row r="2913" spans="1:1">
      <c r="A2913" s="51" t="s">
        <v>3873</v>
      </c>
    </row>
    <row r="2914" spans="1:1">
      <c r="A2914" s="51" t="s">
        <v>3874</v>
      </c>
    </row>
    <row r="2915" spans="1:1">
      <c r="A2915" s="51" t="s">
        <v>3875</v>
      </c>
    </row>
    <row r="2916" spans="1:1">
      <c r="A2916" s="51" t="s">
        <v>3876</v>
      </c>
    </row>
    <row r="2917" spans="1:1">
      <c r="A2917" s="51" t="s">
        <v>3877</v>
      </c>
    </row>
    <row r="2918" spans="1:1">
      <c r="A2918" s="51" t="s">
        <v>3878</v>
      </c>
    </row>
    <row r="2919" spans="1:1">
      <c r="A2919" s="51" t="s">
        <v>3879</v>
      </c>
    </row>
    <row r="2920" spans="1:1">
      <c r="A2920" s="51" t="s">
        <v>3880</v>
      </c>
    </row>
    <row r="2921" spans="1:1">
      <c r="A2921" s="51" t="s">
        <v>3881</v>
      </c>
    </row>
    <row r="2922" spans="1:1">
      <c r="A2922" s="51" t="s">
        <v>3882</v>
      </c>
    </row>
    <row r="2923" spans="1:1">
      <c r="A2923" s="51" t="s">
        <v>3883</v>
      </c>
    </row>
    <row r="2924" spans="1:1">
      <c r="A2924" s="51" t="s">
        <v>3884</v>
      </c>
    </row>
    <row r="2925" spans="1:1">
      <c r="A2925" s="51" t="s">
        <v>3885</v>
      </c>
    </row>
    <row r="2926" spans="1:1">
      <c r="A2926" s="51" t="s">
        <v>3886</v>
      </c>
    </row>
    <row r="2927" spans="1:1">
      <c r="A2927" s="51" t="s">
        <v>3887</v>
      </c>
    </row>
    <row r="2928" spans="1:1">
      <c r="A2928" s="51" t="s">
        <v>3888</v>
      </c>
    </row>
    <row r="2929" spans="1:1">
      <c r="A2929" s="51" t="s">
        <v>3889</v>
      </c>
    </row>
    <row r="2930" spans="1:1">
      <c r="A2930" s="51" t="s">
        <v>3890</v>
      </c>
    </row>
    <row r="2931" spans="1:1">
      <c r="A2931" s="51" t="s">
        <v>3891</v>
      </c>
    </row>
    <row r="2932" spans="1:1">
      <c r="A2932" s="51" t="s">
        <v>3892</v>
      </c>
    </row>
    <row r="2933" spans="1:1">
      <c r="A2933" s="51" t="s">
        <v>3893</v>
      </c>
    </row>
    <row r="2934" spans="1:1">
      <c r="A2934" s="51" t="s">
        <v>3894</v>
      </c>
    </row>
    <row r="2935" spans="1:1">
      <c r="A2935" s="51" t="s">
        <v>3895</v>
      </c>
    </row>
    <row r="2936" spans="1:1">
      <c r="A2936" s="51" t="s">
        <v>3896</v>
      </c>
    </row>
    <row r="2937" spans="1:1">
      <c r="A2937" s="51" t="s">
        <v>3897</v>
      </c>
    </row>
    <row r="2938" spans="1:1">
      <c r="A2938" s="51" t="s">
        <v>3898</v>
      </c>
    </row>
    <row r="2939" spans="1:1">
      <c r="A2939" s="51" t="s">
        <v>3899</v>
      </c>
    </row>
    <row r="2940" spans="1:1">
      <c r="A2940" s="51" t="s">
        <v>3900</v>
      </c>
    </row>
    <row r="2941" spans="1:1">
      <c r="A2941" s="51" t="s">
        <v>3901</v>
      </c>
    </row>
    <row r="2942" spans="1:1">
      <c r="A2942" s="51" t="s">
        <v>3902</v>
      </c>
    </row>
    <row r="2943" spans="1:1">
      <c r="A2943" s="51" t="s">
        <v>3903</v>
      </c>
    </row>
    <row r="2944" spans="1:1">
      <c r="A2944" s="51" t="s">
        <v>3904</v>
      </c>
    </row>
    <row r="2945" spans="1:1">
      <c r="A2945" s="51" t="s">
        <v>3905</v>
      </c>
    </row>
    <row r="2946" spans="1:1">
      <c r="A2946" s="51" t="s">
        <v>3906</v>
      </c>
    </row>
    <row r="2947" spans="1:1">
      <c r="A2947" s="51" t="s">
        <v>3907</v>
      </c>
    </row>
    <row r="2948" spans="1:1">
      <c r="A2948" s="51" t="s">
        <v>3908</v>
      </c>
    </row>
    <row r="2949" spans="1:1">
      <c r="A2949" s="51" t="s">
        <v>3909</v>
      </c>
    </row>
    <row r="2950" spans="1:1">
      <c r="A2950" s="51" t="s">
        <v>3910</v>
      </c>
    </row>
    <row r="2951" spans="1:1">
      <c r="A2951" s="51" t="s">
        <v>3911</v>
      </c>
    </row>
    <row r="2952" spans="1:1">
      <c r="A2952" s="51" t="s">
        <v>3912</v>
      </c>
    </row>
    <row r="2953" spans="1:1">
      <c r="A2953" s="51" t="s">
        <v>3913</v>
      </c>
    </row>
    <row r="2954" spans="1:1">
      <c r="A2954" s="51" t="s">
        <v>3914</v>
      </c>
    </row>
    <row r="2955" spans="1:1">
      <c r="A2955" s="51" t="s">
        <v>3915</v>
      </c>
    </row>
    <row r="2956" spans="1:1">
      <c r="A2956" s="51" t="s">
        <v>3916</v>
      </c>
    </row>
    <row r="2957" spans="1:1">
      <c r="A2957" s="51" t="s">
        <v>3917</v>
      </c>
    </row>
    <row r="2958" spans="1:1">
      <c r="A2958" s="51" t="s">
        <v>3918</v>
      </c>
    </row>
    <row r="2959" spans="1:1">
      <c r="A2959" s="51" t="s">
        <v>3919</v>
      </c>
    </row>
    <row r="2960" spans="1:1">
      <c r="A2960" s="51" t="s">
        <v>3920</v>
      </c>
    </row>
    <row r="2961" spans="1:1">
      <c r="A2961" s="51" t="s">
        <v>3921</v>
      </c>
    </row>
    <row r="2962" spans="1:1">
      <c r="A2962" s="51" t="s">
        <v>3922</v>
      </c>
    </row>
    <row r="2963" spans="1:1">
      <c r="A2963" s="51" t="s">
        <v>3923</v>
      </c>
    </row>
    <row r="2964" spans="1:1">
      <c r="A2964" s="51" t="s">
        <v>3924</v>
      </c>
    </row>
    <row r="2965" spans="1:1">
      <c r="A2965" s="51" t="s">
        <v>3925</v>
      </c>
    </row>
    <row r="2966" spans="1:1">
      <c r="A2966" s="51" t="s">
        <v>3926</v>
      </c>
    </row>
    <row r="2967" spans="1:1">
      <c r="A2967" s="51" t="s">
        <v>3927</v>
      </c>
    </row>
    <row r="2968" spans="1:1">
      <c r="A2968" s="51" t="s">
        <v>3928</v>
      </c>
    </row>
    <row r="2969" spans="1:1">
      <c r="A2969" s="51" t="s">
        <v>3929</v>
      </c>
    </row>
    <row r="2970" spans="1:1">
      <c r="A2970" s="51" t="s">
        <v>3930</v>
      </c>
    </row>
    <row r="2971" spans="1:1">
      <c r="A2971" s="51" t="s">
        <v>3931</v>
      </c>
    </row>
    <row r="2972" spans="1:1">
      <c r="A2972" s="51" t="s">
        <v>3932</v>
      </c>
    </row>
    <row r="2973" spans="1:1">
      <c r="A2973" s="51" t="s">
        <v>3933</v>
      </c>
    </row>
    <row r="2974" spans="1:1">
      <c r="A2974" s="51" t="s">
        <v>3934</v>
      </c>
    </row>
    <row r="2975" spans="1:1">
      <c r="A2975" s="51" t="s">
        <v>3935</v>
      </c>
    </row>
    <row r="2976" spans="1:1">
      <c r="A2976" s="51" t="s">
        <v>3936</v>
      </c>
    </row>
    <row r="2977" spans="1:1">
      <c r="A2977" s="51" t="s">
        <v>3937</v>
      </c>
    </row>
    <row r="2978" spans="1:1">
      <c r="A2978" s="51" t="s">
        <v>3938</v>
      </c>
    </row>
    <row r="2979" spans="1:1">
      <c r="A2979" s="51" t="s">
        <v>3939</v>
      </c>
    </row>
    <row r="2980" spans="1:1">
      <c r="A2980" s="51" t="s">
        <v>3940</v>
      </c>
    </row>
    <row r="2981" spans="1:1">
      <c r="A2981" s="51" t="s">
        <v>3941</v>
      </c>
    </row>
    <row r="2982" spans="1:1">
      <c r="A2982" s="51" t="s">
        <v>3942</v>
      </c>
    </row>
    <row r="2983" spans="1:1">
      <c r="A2983" s="51" t="s">
        <v>3943</v>
      </c>
    </row>
    <row r="2984" spans="1:1">
      <c r="A2984" s="51" t="s">
        <v>3944</v>
      </c>
    </row>
    <row r="2985" spans="1:1">
      <c r="A2985" s="51" t="s">
        <v>3945</v>
      </c>
    </row>
    <row r="2986" spans="1:1">
      <c r="A2986" s="51" t="s">
        <v>3946</v>
      </c>
    </row>
    <row r="2987" spans="1:1">
      <c r="A2987" s="51" t="s">
        <v>3947</v>
      </c>
    </row>
    <row r="2988" spans="1:1">
      <c r="A2988" s="51" t="s">
        <v>3948</v>
      </c>
    </row>
    <row r="2989" spans="1:1">
      <c r="A2989" s="51" t="s">
        <v>3949</v>
      </c>
    </row>
    <row r="2990" spans="1:1">
      <c r="A2990" s="51" t="s">
        <v>3950</v>
      </c>
    </row>
    <row r="2991" spans="1:1">
      <c r="A2991" s="51" t="s">
        <v>3951</v>
      </c>
    </row>
    <row r="2992" spans="1:1">
      <c r="A2992" s="51" t="s">
        <v>3952</v>
      </c>
    </row>
    <row r="2993" spans="1:1">
      <c r="A2993" s="51" t="s">
        <v>3953</v>
      </c>
    </row>
    <row r="2994" spans="1:1">
      <c r="A2994" s="51" t="s">
        <v>3954</v>
      </c>
    </row>
    <row r="2995" spans="1:1">
      <c r="A2995" s="51" t="s">
        <v>3955</v>
      </c>
    </row>
    <row r="2996" spans="1:1">
      <c r="A2996" s="51" t="s">
        <v>3956</v>
      </c>
    </row>
    <row r="2997" spans="1:1">
      <c r="A2997" s="51" t="s">
        <v>3957</v>
      </c>
    </row>
    <row r="2998" spans="1:1">
      <c r="A2998" s="51" t="s">
        <v>3958</v>
      </c>
    </row>
    <row r="2999" spans="1:1">
      <c r="A2999" s="51" t="s">
        <v>3959</v>
      </c>
    </row>
    <row r="3000" spans="1:1">
      <c r="A3000" s="51" t="s">
        <v>3960</v>
      </c>
    </row>
    <row r="3001" spans="1:1">
      <c r="A3001" s="51" t="s">
        <v>3961</v>
      </c>
    </row>
    <row r="3002" spans="1:1">
      <c r="A3002" s="51" t="s">
        <v>3962</v>
      </c>
    </row>
    <row r="3003" spans="1:1">
      <c r="A3003" s="51" t="s">
        <v>3963</v>
      </c>
    </row>
    <row r="3004" spans="1:1">
      <c r="A3004" s="51" t="s">
        <v>3964</v>
      </c>
    </row>
    <row r="3005" spans="1:1">
      <c r="A3005" s="51" t="s">
        <v>3965</v>
      </c>
    </row>
    <row r="3006" spans="1:1">
      <c r="A3006" s="51" t="s">
        <v>3966</v>
      </c>
    </row>
    <row r="3007" spans="1:1">
      <c r="A3007" s="51" t="s">
        <v>3967</v>
      </c>
    </row>
    <row r="3008" spans="1:1">
      <c r="A3008" s="51" t="s">
        <v>3968</v>
      </c>
    </row>
    <row r="3009" spans="1:1">
      <c r="A3009" s="51" t="s">
        <v>3969</v>
      </c>
    </row>
    <row r="3010" spans="1:1">
      <c r="A3010" s="51" t="s">
        <v>3970</v>
      </c>
    </row>
    <row r="3011" spans="1:1">
      <c r="A3011" s="51" t="s">
        <v>3971</v>
      </c>
    </row>
    <row r="3012" spans="1:1">
      <c r="A3012" s="51" t="s">
        <v>3972</v>
      </c>
    </row>
    <row r="3013" spans="1:1">
      <c r="A3013" s="51" t="s">
        <v>3973</v>
      </c>
    </row>
    <row r="3014" spans="1:1">
      <c r="A3014" s="51" t="s">
        <v>3974</v>
      </c>
    </row>
    <row r="3015" spans="1:1">
      <c r="A3015" s="51" t="s">
        <v>3975</v>
      </c>
    </row>
    <row r="3016" spans="1:1">
      <c r="A3016" s="51" t="s">
        <v>3976</v>
      </c>
    </row>
    <row r="3017" spans="1:1">
      <c r="A3017" s="51" t="s">
        <v>3977</v>
      </c>
    </row>
    <row r="3018" spans="1:1">
      <c r="A3018" s="51" t="s">
        <v>3978</v>
      </c>
    </row>
    <row r="3019" spans="1:1">
      <c r="A3019" s="51" t="s">
        <v>3979</v>
      </c>
    </row>
    <row r="3020" spans="1:1">
      <c r="A3020" s="51" t="s">
        <v>3980</v>
      </c>
    </row>
    <row r="3021" spans="1:1">
      <c r="A3021" s="51" t="s">
        <v>3981</v>
      </c>
    </row>
    <row r="3022" spans="1:1">
      <c r="A3022" s="51" t="s">
        <v>3982</v>
      </c>
    </row>
    <row r="3023" spans="1:1">
      <c r="A3023" s="51" t="s">
        <v>3983</v>
      </c>
    </row>
    <row r="3024" spans="1:1">
      <c r="A3024" s="51" t="s">
        <v>3984</v>
      </c>
    </row>
    <row r="3025" spans="1:1">
      <c r="A3025" s="51" t="s">
        <v>3985</v>
      </c>
    </row>
    <row r="3026" spans="1:1">
      <c r="A3026" s="51" t="s">
        <v>3986</v>
      </c>
    </row>
    <row r="3027" spans="1:1">
      <c r="A3027" s="51" t="s">
        <v>3987</v>
      </c>
    </row>
    <row r="3028" spans="1:1">
      <c r="A3028" s="51" t="s">
        <v>3988</v>
      </c>
    </row>
    <row r="3029" spans="1:1">
      <c r="A3029" s="51" t="s">
        <v>3989</v>
      </c>
    </row>
    <row r="3030" spans="1:1">
      <c r="A3030" s="51" t="s">
        <v>3990</v>
      </c>
    </row>
    <row r="3031" spans="1:1">
      <c r="A3031" s="51" t="s">
        <v>3991</v>
      </c>
    </row>
    <row r="3032" spans="1:1">
      <c r="A3032" s="51" t="s">
        <v>3992</v>
      </c>
    </row>
    <row r="3033" spans="1:1">
      <c r="A3033" s="51" t="s">
        <v>3993</v>
      </c>
    </row>
    <row r="3034" spans="1:1">
      <c r="A3034" s="51" t="s">
        <v>3994</v>
      </c>
    </row>
    <row r="3035" spans="1:1">
      <c r="A3035" s="51" t="s">
        <v>3995</v>
      </c>
    </row>
    <row r="3036" spans="1:1">
      <c r="A3036" s="51" t="s">
        <v>3996</v>
      </c>
    </row>
    <row r="3037" spans="1:1">
      <c r="A3037" s="51" t="s">
        <v>3997</v>
      </c>
    </row>
    <row r="3038" spans="1:1">
      <c r="A3038" s="51" t="s">
        <v>3998</v>
      </c>
    </row>
    <row r="3039" spans="1:1">
      <c r="A3039" s="51" t="s">
        <v>3999</v>
      </c>
    </row>
    <row r="3040" spans="1:1">
      <c r="A3040" s="51" t="s">
        <v>4000</v>
      </c>
    </row>
    <row r="3041" spans="1:1">
      <c r="A3041" s="51" t="s">
        <v>4001</v>
      </c>
    </row>
    <row r="3042" spans="1:1">
      <c r="A3042" s="51" t="s">
        <v>4002</v>
      </c>
    </row>
    <row r="3043" spans="1:1">
      <c r="A3043" s="51" t="s">
        <v>4003</v>
      </c>
    </row>
    <row r="3044" spans="1:1">
      <c r="A3044" s="51" t="s">
        <v>4004</v>
      </c>
    </row>
    <row r="3045" spans="1:1">
      <c r="A3045" s="51" t="s">
        <v>4005</v>
      </c>
    </row>
    <row r="3046" spans="1:1">
      <c r="A3046" s="51" t="s">
        <v>4006</v>
      </c>
    </row>
    <row r="3047" spans="1:1">
      <c r="A3047" s="51" t="s">
        <v>4007</v>
      </c>
    </row>
    <row r="3048" spans="1:1">
      <c r="A3048" s="51" t="s">
        <v>4008</v>
      </c>
    </row>
    <row r="3049" spans="1:1">
      <c r="A3049" s="51" t="s">
        <v>4009</v>
      </c>
    </row>
    <row r="3050" spans="1:1">
      <c r="A3050" s="51" t="s">
        <v>4010</v>
      </c>
    </row>
    <row r="3051" spans="1:1">
      <c r="A3051" s="51" t="s">
        <v>4011</v>
      </c>
    </row>
    <row r="3052" spans="1:1">
      <c r="A3052" s="51" t="s">
        <v>4012</v>
      </c>
    </row>
    <row r="3053" spans="1:1">
      <c r="A3053" s="51" t="s">
        <v>4013</v>
      </c>
    </row>
    <row r="3054" spans="1:1">
      <c r="A3054" s="51" t="s">
        <v>4014</v>
      </c>
    </row>
    <row r="3055" spans="1:1">
      <c r="A3055" s="51" t="s">
        <v>4015</v>
      </c>
    </row>
    <row r="3056" spans="1:1">
      <c r="A3056" s="51" t="s">
        <v>4016</v>
      </c>
    </row>
    <row r="3057" spans="1:1">
      <c r="A3057" s="51" t="s">
        <v>4017</v>
      </c>
    </row>
    <row r="3058" spans="1:1">
      <c r="A3058" s="51" t="s">
        <v>4018</v>
      </c>
    </row>
    <row r="3059" spans="1:1">
      <c r="A3059" s="51" t="s">
        <v>4019</v>
      </c>
    </row>
    <row r="3060" spans="1:1">
      <c r="A3060" s="51" t="s">
        <v>4020</v>
      </c>
    </row>
    <row r="3061" spans="1:1">
      <c r="A3061" s="51" t="s">
        <v>4021</v>
      </c>
    </row>
    <row r="3062" spans="1:1">
      <c r="A3062" s="51" t="s">
        <v>4022</v>
      </c>
    </row>
    <row r="3063" spans="1:1">
      <c r="A3063" s="51" t="s">
        <v>4023</v>
      </c>
    </row>
    <row r="3064" spans="1:1">
      <c r="A3064" s="51" t="s">
        <v>4024</v>
      </c>
    </row>
    <row r="3065" spans="1:1">
      <c r="A3065" s="51" t="s">
        <v>4025</v>
      </c>
    </row>
    <row r="3066" spans="1:1">
      <c r="A3066" s="51" t="s">
        <v>4026</v>
      </c>
    </row>
    <row r="3067" spans="1:1">
      <c r="A3067" s="51" t="s">
        <v>4027</v>
      </c>
    </row>
    <row r="3068" spans="1:1">
      <c r="A3068" s="51" t="s">
        <v>4028</v>
      </c>
    </row>
    <row r="3069" spans="1:1">
      <c r="A3069" s="51" t="s">
        <v>4029</v>
      </c>
    </row>
    <row r="3070" spans="1:1">
      <c r="A3070" s="51" t="s">
        <v>4030</v>
      </c>
    </row>
    <row r="3071" spans="1:1">
      <c r="A3071" s="51" t="s">
        <v>4031</v>
      </c>
    </row>
    <row r="3072" spans="1:1">
      <c r="A3072" s="51" t="s">
        <v>4032</v>
      </c>
    </row>
    <row r="3073" spans="1:1">
      <c r="A3073" s="51" t="s">
        <v>4033</v>
      </c>
    </row>
    <row r="3074" spans="1:1">
      <c r="A3074" s="51" t="s">
        <v>4034</v>
      </c>
    </row>
    <row r="3075" spans="1:1">
      <c r="A3075" s="51" t="s">
        <v>4035</v>
      </c>
    </row>
    <row r="3076" spans="1:1">
      <c r="A3076" s="51" t="s">
        <v>4036</v>
      </c>
    </row>
    <row r="3077" spans="1:1">
      <c r="A3077" s="51" t="s">
        <v>4037</v>
      </c>
    </row>
    <row r="3078" spans="1:1">
      <c r="A3078" s="51" t="s">
        <v>4038</v>
      </c>
    </row>
    <row r="3079" spans="1:1">
      <c r="A3079" s="51" t="s">
        <v>4039</v>
      </c>
    </row>
    <row r="3080" spans="1:1">
      <c r="A3080" s="51" t="s">
        <v>4040</v>
      </c>
    </row>
    <row r="3081" spans="1:1">
      <c r="A3081" s="51" t="s">
        <v>4041</v>
      </c>
    </row>
    <row r="3082" spans="1:1">
      <c r="A3082" s="51" t="s">
        <v>4042</v>
      </c>
    </row>
    <row r="3083" spans="1:1">
      <c r="A3083" s="51" t="s">
        <v>4043</v>
      </c>
    </row>
    <row r="3084" spans="1:1">
      <c r="A3084" s="51" t="s">
        <v>4044</v>
      </c>
    </row>
    <row r="3085" spans="1:1">
      <c r="A3085" s="51" t="s">
        <v>4045</v>
      </c>
    </row>
    <row r="3086" spans="1:1">
      <c r="A3086" s="51" t="s">
        <v>4046</v>
      </c>
    </row>
    <row r="3087" spans="1:1">
      <c r="A3087" s="51" t="s">
        <v>4047</v>
      </c>
    </row>
    <row r="3088" spans="1:1">
      <c r="A3088" s="51" t="s">
        <v>4048</v>
      </c>
    </row>
    <row r="3089" spans="1:1">
      <c r="A3089" s="51" t="s">
        <v>4049</v>
      </c>
    </row>
    <row r="3090" spans="1:1">
      <c r="A3090" s="51" t="s">
        <v>4050</v>
      </c>
    </row>
    <row r="3091" spans="1:1">
      <c r="A3091" s="51" t="s">
        <v>4051</v>
      </c>
    </row>
    <row r="3092" spans="1:1">
      <c r="A3092" s="51" t="s">
        <v>4052</v>
      </c>
    </row>
    <row r="3093" spans="1:1">
      <c r="A3093" s="51" t="s">
        <v>4053</v>
      </c>
    </row>
    <row r="3094" spans="1:1">
      <c r="A3094" s="51" t="s">
        <v>4054</v>
      </c>
    </row>
    <row r="3095" spans="1:1">
      <c r="A3095" s="51" t="s">
        <v>4055</v>
      </c>
    </row>
    <row r="3096" spans="1:1">
      <c r="A3096" s="51" t="s">
        <v>4056</v>
      </c>
    </row>
    <row r="3097" spans="1:1">
      <c r="A3097" s="51" t="s">
        <v>4057</v>
      </c>
    </row>
    <row r="3098" spans="1:1">
      <c r="A3098" s="51" t="s">
        <v>4058</v>
      </c>
    </row>
    <row r="3099" spans="1:1">
      <c r="A3099" s="51" t="s">
        <v>4059</v>
      </c>
    </row>
    <row r="3100" spans="1:1">
      <c r="A3100" s="51" t="s">
        <v>4060</v>
      </c>
    </row>
    <row r="3101" spans="1:1">
      <c r="A3101" s="51" t="s">
        <v>4061</v>
      </c>
    </row>
    <row r="3102" spans="1:1">
      <c r="A3102" s="51" t="s">
        <v>4062</v>
      </c>
    </row>
    <row r="3103" spans="1:1">
      <c r="A3103" s="51" t="s">
        <v>4063</v>
      </c>
    </row>
    <row r="3104" spans="1:1">
      <c r="A3104" s="51" t="s">
        <v>4064</v>
      </c>
    </row>
    <row r="3105" spans="1:1">
      <c r="A3105" s="51" t="s">
        <v>4065</v>
      </c>
    </row>
    <row r="3106" spans="1:1">
      <c r="A3106" s="51" t="s">
        <v>4066</v>
      </c>
    </row>
    <row r="3107" spans="1:1">
      <c r="A3107" s="51" t="s">
        <v>4067</v>
      </c>
    </row>
    <row r="3108" spans="1:1">
      <c r="A3108" s="51" t="s">
        <v>4068</v>
      </c>
    </row>
    <row r="3109" spans="1:1">
      <c r="A3109" s="51" t="s">
        <v>4069</v>
      </c>
    </row>
    <row r="3110" spans="1:1">
      <c r="A3110" s="51" t="s">
        <v>4070</v>
      </c>
    </row>
    <row r="3111" spans="1:1">
      <c r="A3111" s="51" t="s">
        <v>4071</v>
      </c>
    </row>
    <row r="3112" spans="1:1">
      <c r="A3112" s="51" t="s">
        <v>4072</v>
      </c>
    </row>
    <row r="3113" spans="1:1">
      <c r="A3113" s="51" t="s">
        <v>4073</v>
      </c>
    </row>
    <row r="3114" spans="1:1">
      <c r="A3114" s="51" t="s">
        <v>4074</v>
      </c>
    </row>
    <row r="3115" spans="1:1">
      <c r="A3115" s="51" t="s">
        <v>4075</v>
      </c>
    </row>
    <row r="3116" spans="1:1">
      <c r="A3116" s="51" t="s">
        <v>4076</v>
      </c>
    </row>
    <row r="3117" spans="1:1">
      <c r="A3117" s="51" t="s">
        <v>4077</v>
      </c>
    </row>
    <row r="3118" spans="1:1">
      <c r="A3118" s="51" t="s">
        <v>4078</v>
      </c>
    </row>
    <row r="3119" spans="1:1">
      <c r="A3119" s="51" t="s">
        <v>4079</v>
      </c>
    </row>
    <row r="3120" spans="1:1">
      <c r="A3120" s="51" t="s">
        <v>4080</v>
      </c>
    </row>
    <row r="3121" spans="1:1">
      <c r="A3121" s="51" t="s">
        <v>4081</v>
      </c>
    </row>
    <row r="3122" spans="1:1">
      <c r="A3122" s="51" t="s">
        <v>4082</v>
      </c>
    </row>
    <row r="3123" spans="1:1">
      <c r="A3123" s="51" t="s">
        <v>4083</v>
      </c>
    </row>
    <row r="3124" spans="1:1">
      <c r="A3124" s="51" t="s">
        <v>4084</v>
      </c>
    </row>
    <row r="3125" spans="1:1">
      <c r="A3125" s="51" t="s">
        <v>4085</v>
      </c>
    </row>
    <row r="3126" spans="1:1">
      <c r="A3126" s="51" t="s">
        <v>4086</v>
      </c>
    </row>
    <row r="3127" spans="1:1">
      <c r="A3127" s="51" t="s">
        <v>4087</v>
      </c>
    </row>
    <row r="3128" spans="1:1">
      <c r="A3128" s="51" t="s">
        <v>4088</v>
      </c>
    </row>
    <row r="3129" spans="1:1">
      <c r="A3129" s="51" t="s">
        <v>4089</v>
      </c>
    </row>
    <row r="3130" spans="1:1">
      <c r="A3130" s="51" t="s">
        <v>4090</v>
      </c>
    </row>
    <row r="3131" spans="1:1">
      <c r="A3131" s="51" t="s">
        <v>4091</v>
      </c>
    </row>
    <row r="3132" spans="1:1">
      <c r="A3132" s="51" t="s">
        <v>4092</v>
      </c>
    </row>
    <row r="3133" spans="1:1">
      <c r="A3133" s="51" t="s">
        <v>4093</v>
      </c>
    </row>
    <row r="3134" spans="1:1">
      <c r="A3134" s="51" t="s">
        <v>4094</v>
      </c>
    </row>
    <row r="3135" spans="1:1">
      <c r="A3135" s="51" t="s">
        <v>4095</v>
      </c>
    </row>
    <row r="3136" spans="1:1">
      <c r="A3136" s="51" t="s">
        <v>4096</v>
      </c>
    </row>
    <row r="3137" spans="1:1">
      <c r="A3137" s="51" t="s">
        <v>4097</v>
      </c>
    </row>
    <row r="3138" spans="1:1">
      <c r="A3138" s="51" t="s">
        <v>4098</v>
      </c>
    </row>
    <row r="3139" spans="1:1">
      <c r="A3139" s="51" t="s">
        <v>4099</v>
      </c>
    </row>
    <row r="3140" spans="1:1">
      <c r="A3140" s="51" t="s">
        <v>4100</v>
      </c>
    </row>
    <row r="3141" spans="1:1">
      <c r="A3141" s="51" t="s">
        <v>4101</v>
      </c>
    </row>
    <row r="3142" spans="1:1">
      <c r="A3142" s="51" t="s">
        <v>4102</v>
      </c>
    </row>
    <row r="3143" spans="1:1">
      <c r="A3143" s="51" t="s">
        <v>4103</v>
      </c>
    </row>
    <row r="3144" spans="1:1">
      <c r="A3144" s="51" t="s">
        <v>4104</v>
      </c>
    </row>
    <row r="3145" spans="1:1">
      <c r="A3145" s="51" t="s">
        <v>4105</v>
      </c>
    </row>
    <row r="3146" spans="1:1">
      <c r="A3146" s="51" t="s">
        <v>4106</v>
      </c>
    </row>
    <row r="3147" spans="1:1">
      <c r="A3147" s="51" t="s">
        <v>4107</v>
      </c>
    </row>
    <row r="3148" spans="1:1">
      <c r="A3148" s="51" t="s">
        <v>4108</v>
      </c>
    </row>
    <row r="3149" spans="1:1">
      <c r="A3149" s="51" t="s">
        <v>4109</v>
      </c>
    </row>
    <row r="3150" spans="1:1">
      <c r="A3150" s="51" t="s">
        <v>4110</v>
      </c>
    </row>
    <row r="3151" spans="1:1">
      <c r="A3151" s="51" t="s">
        <v>4111</v>
      </c>
    </row>
    <row r="3152" spans="1:1">
      <c r="A3152" s="51" t="s">
        <v>4112</v>
      </c>
    </row>
    <row r="3153" spans="1:1">
      <c r="A3153" s="51" t="s">
        <v>4113</v>
      </c>
    </row>
    <row r="3154" spans="1:1">
      <c r="A3154" s="51" t="s">
        <v>4114</v>
      </c>
    </row>
    <row r="3155" spans="1:1">
      <c r="A3155" s="51" t="s">
        <v>4115</v>
      </c>
    </row>
    <row r="3156" spans="1:1">
      <c r="A3156" s="51" t="s">
        <v>4116</v>
      </c>
    </row>
    <row r="3157" spans="1:1">
      <c r="A3157" s="51" t="s">
        <v>4117</v>
      </c>
    </row>
    <row r="3158" spans="1:1">
      <c r="A3158" s="51" t="s">
        <v>4118</v>
      </c>
    </row>
    <row r="3159" spans="1:1">
      <c r="A3159" s="51" t="s">
        <v>4119</v>
      </c>
    </row>
    <row r="3160" spans="1:1">
      <c r="A3160" s="51" t="s">
        <v>4120</v>
      </c>
    </row>
    <row r="3161" spans="1:1">
      <c r="A3161" s="51" t="s">
        <v>4121</v>
      </c>
    </row>
    <row r="3162" spans="1:1">
      <c r="A3162" s="51" t="s">
        <v>4122</v>
      </c>
    </row>
    <row r="3163" spans="1:1">
      <c r="A3163" s="51" t="s">
        <v>4123</v>
      </c>
    </row>
    <row r="3164" spans="1:1">
      <c r="A3164" s="51" t="s">
        <v>4124</v>
      </c>
    </row>
    <row r="3165" spans="1:1">
      <c r="A3165" s="51" t="s">
        <v>4125</v>
      </c>
    </row>
    <row r="3166" spans="1:1">
      <c r="A3166" s="51" t="s">
        <v>4126</v>
      </c>
    </row>
    <row r="3167" spans="1:1">
      <c r="A3167" s="51" t="s">
        <v>4127</v>
      </c>
    </row>
    <row r="3168" spans="1:1">
      <c r="A3168" s="51" t="s">
        <v>4128</v>
      </c>
    </row>
    <row r="3169" spans="1:1">
      <c r="A3169" s="51" t="s">
        <v>4129</v>
      </c>
    </row>
    <row r="3170" spans="1:1">
      <c r="A3170" s="51" t="s">
        <v>4130</v>
      </c>
    </row>
    <row r="3171" spans="1:1">
      <c r="A3171" s="51" t="s">
        <v>4131</v>
      </c>
    </row>
    <row r="3172" spans="1:1">
      <c r="A3172" s="51" t="s">
        <v>4132</v>
      </c>
    </row>
    <row r="3173" spans="1:1">
      <c r="A3173" s="51" t="s">
        <v>4133</v>
      </c>
    </row>
    <row r="3174" spans="1:1">
      <c r="A3174" s="51" t="s">
        <v>4134</v>
      </c>
    </row>
    <row r="3175" spans="1:1">
      <c r="A3175" s="51" t="s">
        <v>4135</v>
      </c>
    </row>
    <row r="3176" spans="1:1">
      <c r="A3176" s="51" t="s">
        <v>4136</v>
      </c>
    </row>
    <row r="3177" spans="1:1">
      <c r="A3177" s="51" t="s">
        <v>4137</v>
      </c>
    </row>
    <row r="3178" spans="1:1">
      <c r="A3178" s="51" t="s">
        <v>4138</v>
      </c>
    </row>
    <row r="3179" spans="1:1">
      <c r="A3179" s="51" t="s">
        <v>4139</v>
      </c>
    </row>
    <row r="3180" spans="1:1">
      <c r="A3180" s="51" t="s">
        <v>4140</v>
      </c>
    </row>
    <row r="3181" spans="1:1">
      <c r="A3181" s="51" t="s">
        <v>4141</v>
      </c>
    </row>
    <row r="3182" spans="1:1">
      <c r="A3182" s="51" t="s">
        <v>4142</v>
      </c>
    </row>
    <row r="3183" spans="1:1">
      <c r="A3183" s="51" t="s">
        <v>4143</v>
      </c>
    </row>
    <row r="3184" spans="1:1">
      <c r="A3184" s="51" t="s">
        <v>4144</v>
      </c>
    </row>
    <row r="3185" spans="1:1">
      <c r="A3185" s="51" t="s">
        <v>4145</v>
      </c>
    </row>
    <row r="3186" spans="1:1">
      <c r="A3186" s="51" t="s">
        <v>4146</v>
      </c>
    </row>
    <row r="3187" spans="1:1">
      <c r="A3187" s="51" t="s">
        <v>4147</v>
      </c>
    </row>
    <row r="3188" spans="1:1">
      <c r="A3188" s="51" t="s">
        <v>4148</v>
      </c>
    </row>
    <row r="3189" spans="1:1">
      <c r="A3189" s="51" t="s">
        <v>4149</v>
      </c>
    </row>
    <row r="3190" spans="1:1">
      <c r="A3190" s="51" t="s">
        <v>4150</v>
      </c>
    </row>
    <row r="3191" spans="1:1">
      <c r="A3191" s="51" t="s">
        <v>4151</v>
      </c>
    </row>
    <row r="3192" spans="1:1">
      <c r="A3192" s="51" t="s">
        <v>4152</v>
      </c>
    </row>
    <row r="3193" spans="1:1">
      <c r="A3193" s="51" t="s">
        <v>4153</v>
      </c>
    </row>
    <row r="3194" spans="1:1">
      <c r="A3194" s="51" t="s">
        <v>4154</v>
      </c>
    </row>
    <row r="3195" spans="1:1">
      <c r="A3195" s="51" t="s">
        <v>4155</v>
      </c>
    </row>
    <row r="3196" spans="1:1">
      <c r="A3196" s="51" t="s">
        <v>4156</v>
      </c>
    </row>
    <row r="3197" spans="1:1">
      <c r="A3197" s="51" t="s">
        <v>4157</v>
      </c>
    </row>
    <row r="3198" spans="1:1">
      <c r="A3198" s="51" t="s">
        <v>4158</v>
      </c>
    </row>
    <row r="3199" spans="1:1">
      <c r="A3199" s="51" t="s">
        <v>4159</v>
      </c>
    </row>
    <row r="3200" spans="1:1">
      <c r="A3200" s="51" t="s">
        <v>4160</v>
      </c>
    </row>
    <row r="3201" spans="1:1">
      <c r="A3201" s="51" t="s">
        <v>4161</v>
      </c>
    </row>
    <row r="3202" spans="1:1">
      <c r="A3202" s="51" t="s">
        <v>4162</v>
      </c>
    </row>
    <row r="3203" spans="1:1">
      <c r="A3203" s="51" t="s">
        <v>4163</v>
      </c>
    </row>
    <row r="3204" spans="1:1">
      <c r="A3204" s="51" t="s">
        <v>4164</v>
      </c>
    </row>
    <row r="3205" spans="1:1">
      <c r="A3205" s="51" t="s">
        <v>4165</v>
      </c>
    </row>
    <row r="3206" spans="1:1">
      <c r="A3206" s="51" t="s">
        <v>4166</v>
      </c>
    </row>
    <row r="3207" spans="1:1">
      <c r="A3207" s="51" t="s">
        <v>4167</v>
      </c>
    </row>
    <row r="3208" spans="1:1">
      <c r="A3208" s="51" t="s">
        <v>4168</v>
      </c>
    </row>
    <row r="3209" spans="1:1">
      <c r="A3209" s="51" t="s">
        <v>4169</v>
      </c>
    </row>
    <row r="3210" spans="1:1">
      <c r="A3210" s="51" t="s">
        <v>4170</v>
      </c>
    </row>
    <row r="3211" spans="1:1">
      <c r="A3211" s="51" t="s">
        <v>4171</v>
      </c>
    </row>
    <row r="3212" spans="1:1">
      <c r="A3212" s="51" t="s">
        <v>4172</v>
      </c>
    </row>
    <row r="3213" spans="1:1">
      <c r="A3213" s="51" t="s">
        <v>4173</v>
      </c>
    </row>
    <row r="3214" spans="1:1">
      <c r="A3214" s="51" t="s">
        <v>4174</v>
      </c>
    </row>
    <row r="3215" spans="1:1">
      <c r="A3215" s="51" t="s">
        <v>4175</v>
      </c>
    </row>
    <row r="3216" spans="1:1">
      <c r="A3216" s="51" t="s">
        <v>4176</v>
      </c>
    </row>
    <row r="3217" spans="1:1">
      <c r="A3217" s="51" t="s">
        <v>4177</v>
      </c>
    </row>
    <row r="3218" spans="1:1">
      <c r="A3218" s="51" t="s">
        <v>4178</v>
      </c>
    </row>
    <row r="3219" spans="1:1">
      <c r="A3219" s="51" t="s">
        <v>4179</v>
      </c>
    </row>
    <row r="3220" spans="1:1">
      <c r="A3220" s="51" t="s">
        <v>4180</v>
      </c>
    </row>
    <row r="3221" spans="1:1">
      <c r="A3221" s="51" t="s">
        <v>4181</v>
      </c>
    </row>
    <row r="3222" spans="1:1">
      <c r="A3222" s="51" t="s">
        <v>4182</v>
      </c>
    </row>
    <row r="3223" spans="1:1">
      <c r="A3223" s="51" t="s">
        <v>4183</v>
      </c>
    </row>
    <row r="3224" spans="1:1">
      <c r="A3224" s="51" t="s">
        <v>4184</v>
      </c>
    </row>
    <row r="3225" spans="1:1">
      <c r="A3225" s="51" t="s">
        <v>4185</v>
      </c>
    </row>
    <row r="3226" spans="1:1">
      <c r="A3226" s="51" t="s">
        <v>4186</v>
      </c>
    </row>
    <row r="3227" spans="1:1">
      <c r="A3227" s="51" t="s">
        <v>4187</v>
      </c>
    </row>
    <row r="3228" spans="1:1">
      <c r="A3228" s="51" t="s">
        <v>4188</v>
      </c>
    </row>
    <row r="3229" spans="1:1">
      <c r="A3229" s="51" t="s">
        <v>4189</v>
      </c>
    </row>
    <row r="3230" spans="1:1">
      <c r="A3230" s="51" t="s">
        <v>4190</v>
      </c>
    </row>
    <row r="3231" spans="1:1">
      <c r="A3231" s="51" t="s">
        <v>4191</v>
      </c>
    </row>
    <row r="3232" spans="1:1">
      <c r="A3232" s="51" t="s">
        <v>4192</v>
      </c>
    </row>
    <row r="3233" spans="1:1">
      <c r="A3233" s="51" t="s">
        <v>4193</v>
      </c>
    </row>
    <row r="3234" spans="1:1">
      <c r="A3234" s="51" t="s">
        <v>4194</v>
      </c>
    </row>
    <row r="3235" spans="1:1">
      <c r="A3235" s="51" t="s">
        <v>4195</v>
      </c>
    </row>
    <row r="3236" spans="1:1">
      <c r="A3236" s="51" t="s">
        <v>4196</v>
      </c>
    </row>
    <row r="3237" spans="1:1">
      <c r="A3237" s="51" t="s">
        <v>4197</v>
      </c>
    </row>
    <row r="3238" spans="1:1">
      <c r="A3238" s="51" t="s">
        <v>4198</v>
      </c>
    </row>
    <row r="3239" spans="1:1">
      <c r="A3239" s="51" t="s">
        <v>4199</v>
      </c>
    </row>
    <row r="3240" spans="1:1">
      <c r="A3240" s="51" t="s">
        <v>4200</v>
      </c>
    </row>
    <row r="3241" spans="1:1">
      <c r="A3241" s="51" t="s">
        <v>4201</v>
      </c>
    </row>
    <row r="3242" spans="1:1">
      <c r="A3242" s="51" t="s">
        <v>4202</v>
      </c>
    </row>
    <row r="3243" spans="1:1">
      <c r="A3243" s="51" t="s">
        <v>4203</v>
      </c>
    </row>
    <row r="3244" spans="1:1">
      <c r="A3244" s="51" t="s">
        <v>4204</v>
      </c>
    </row>
    <row r="3245" spans="1:1">
      <c r="A3245" s="51" t="s">
        <v>4205</v>
      </c>
    </row>
    <row r="3246" spans="1:1">
      <c r="A3246" s="51" t="s">
        <v>4206</v>
      </c>
    </row>
    <row r="3247" spans="1:1">
      <c r="A3247" s="51" t="s">
        <v>4207</v>
      </c>
    </row>
    <row r="3248" spans="1:1">
      <c r="A3248" s="51" t="s">
        <v>4208</v>
      </c>
    </row>
    <row r="3249" spans="1:1">
      <c r="A3249" s="51" t="s">
        <v>4209</v>
      </c>
    </row>
    <row r="3250" spans="1:1">
      <c r="A3250" s="51" t="s">
        <v>4210</v>
      </c>
    </row>
    <row r="3251" spans="1:1">
      <c r="A3251" s="51" t="s">
        <v>4211</v>
      </c>
    </row>
    <row r="3252" spans="1:1">
      <c r="A3252" s="51" t="s">
        <v>4212</v>
      </c>
    </row>
    <row r="3253" spans="1:1">
      <c r="A3253" s="51" t="s">
        <v>4213</v>
      </c>
    </row>
    <row r="3254" spans="1:1">
      <c r="A3254" s="51" t="s">
        <v>4214</v>
      </c>
    </row>
    <row r="3255" spans="1:1">
      <c r="A3255" s="51" t="s">
        <v>4215</v>
      </c>
    </row>
    <row r="3256" spans="1:1">
      <c r="A3256" s="51" t="s">
        <v>4216</v>
      </c>
    </row>
    <row r="3257" spans="1:1">
      <c r="A3257" s="51" t="s">
        <v>4217</v>
      </c>
    </row>
    <row r="3258" spans="1:1">
      <c r="A3258" s="51" t="s">
        <v>4218</v>
      </c>
    </row>
    <row r="3259" spans="1:1">
      <c r="A3259" s="51" t="s">
        <v>4219</v>
      </c>
    </row>
    <row r="3260" spans="1:1">
      <c r="A3260" s="51" t="s">
        <v>4220</v>
      </c>
    </row>
    <row r="3261" spans="1:1">
      <c r="A3261" s="51" t="s">
        <v>4221</v>
      </c>
    </row>
    <row r="3262" spans="1:1">
      <c r="A3262" s="51" t="s">
        <v>4222</v>
      </c>
    </row>
    <row r="3263" spans="1:1">
      <c r="A3263" s="51" t="s">
        <v>4223</v>
      </c>
    </row>
    <row r="3264" spans="1:1">
      <c r="A3264" s="51" t="s">
        <v>4224</v>
      </c>
    </row>
    <row r="3265" spans="1:1">
      <c r="A3265" s="51" t="s">
        <v>4225</v>
      </c>
    </row>
    <row r="3266" spans="1:1">
      <c r="A3266" s="51" t="s">
        <v>4226</v>
      </c>
    </row>
    <row r="3267" spans="1:1">
      <c r="A3267" s="51" t="s">
        <v>4227</v>
      </c>
    </row>
    <row r="3268" spans="1:1">
      <c r="A3268" s="51" t="s">
        <v>4228</v>
      </c>
    </row>
    <row r="3269" spans="1:1">
      <c r="A3269" s="51" t="s">
        <v>4229</v>
      </c>
    </row>
    <row r="3270" spans="1:1">
      <c r="A3270" s="51" t="s">
        <v>4230</v>
      </c>
    </row>
    <row r="3271" spans="1:1">
      <c r="A3271" s="51" t="s">
        <v>4231</v>
      </c>
    </row>
    <row r="3272" spans="1:1">
      <c r="A3272" s="51" t="s">
        <v>4232</v>
      </c>
    </row>
    <row r="3273" spans="1:1">
      <c r="A3273" s="51" t="s">
        <v>4233</v>
      </c>
    </row>
    <row r="3274" spans="1:1">
      <c r="A3274" s="51" t="s">
        <v>4234</v>
      </c>
    </row>
    <row r="3275" spans="1:1">
      <c r="A3275" s="51" t="s">
        <v>4235</v>
      </c>
    </row>
    <row r="3276" spans="1:1">
      <c r="A3276" s="51" t="s">
        <v>4236</v>
      </c>
    </row>
    <row r="3277" spans="1:1">
      <c r="A3277" s="51" t="s">
        <v>4237</v>
      </c>
    </row>
    <row r="3278" spans="1:1">
      <c r="A3278" s="51" t="s">
        <v>4238</v>
      </c>
    </row>
    <row r="3279" spans="1:1">
      <c r="A3279" s="51" t="s">
        <v>4239</v>
      </c>
    </row>
    <row r="3280" spans="1:1">
      <c r="A3280" s="51" t="s">
        <v>4240</v>
      </c>
    </row>
    <row r="3281" spans="1:1">
      <c r="A3281" s="51" t="s">
        <v>4241</v>
      </c>
    </row>
    <row r="3282" spans="1:1">
      <c r="A3282" s="51" t="s">
        <v>4242</v>
      </c>
    </row>
    <row r="3283" spans="1:1">
      <c r="A3283" s="51" t="s">
        <v>4243</v>
      </c>
    </row>
    <row r="3284" spans="1:1">
      <c r="A3284" s="51" t="s">
        <v>4244</v>
      </c>
    </row>
    <row r="3285" spans="1:1">
      <c r="A3285" s="51" t="s">
        <v>4245</v>
      </c>
    </row>
    <row r="3286" spans="1:1">
      <c r="A3286" s="51" t="s">
        <v>4246</v>
      </c>
    </row>
    <row r="3287" spans="1:1">
      <c r="A3287" s="51" t="s">
        <v>4247</v>
      </c>
    </row>
    <row r="3288" spans="1:1">
      <c r="A3288" s="51" t="s">
        <v>4248</v>
      </c>
    </row>
    <row r="3289" spans="1:1">
      <c r="A3289" s="51" t="s">
        <v>4249</v>
      </c>
    </row>
    <row r="3290" spans="1:1">
      <c r="A3290" s="51" t="s">
        <v>4250</v>
      </c>
    </row>
    <row r="3291" spans="1:1">
      <c r="A3291" s="51" t="s">
        <v>4251</v>
      </c>
    </row>
    <row r="3292" spans="1:1">
      <c r="A3292" s="51" t="s">
        <v>4252</v>
      </c>
    </row>
    <row r="3293" spans="1:1">
      <c r="A3293" s="51" t="s">
        <v>4253</v>
      </c>
    </row>
    <row r="3294" spans="1:1">
      <c r="A3294" s="51" t="s">
        <v>4254</v>
      </c>
    </row>
    <row r="3295" spans="1:1">
      <c r="A3295" s="51" t="s">
        <v>4255</v>
      </c>
    </row>
    <row r="3296" spans="1:1">
      <c r="A3296" s="51" t="s">
        <v>4256</v>
      </c>
    </row>
    <row r="3297" spans="1:1">
      <c r="A3297" s="51" t="s">
        <v>4257</v>
      </c>
    </row>
    <row r="3298" spans="1:1">
      <c r="A3298" s="51" t="s">
        <v>4258</v>
      </c>
    </row>
    <row r="3299" spans="1:1">
      <c r="A3299" s="51" t="s">
        <v>4259</v>
      </c>
    </row>
    <row r="3300" spans="1:1">
      <c r="A3300" s="51" t="s">
        <v>4260</v>
      </c>
    </row>
    <row r="3301" spans="1:1">
      <c r="A3301" s="51" t="s">
        <v>4261</v>
      </c>
    </row>
    <row r="3302" spans="1:1">
      <c r="A3302" s="51" t="s">
        <v>4262</v>
      </c>
    </row>
    <row r="3303" spans="1:1">
      <c r="A3303" s="51" t="s">
        <v>4263</v>
      </c>
    </row>
    <row r="3304" spans="1:1">
      <c r="A3304" s="51" t="s">
        <v>4264</v>
      </c>
    </row>
    <row r="3305" spans="1:1">
      <c r="A3305" s="51" t="s">
        <v>4265</v>
      </c>
    </row>
    <row r="3306" spans="1:1">
      <c r="A3306" s="51" t="s">
        <v>4266</v>
      </c>
    </row>
    <row r="3307" spans="1:1">
      <c r="A3307" s="51" t="s">
        <v>4267</v>
      </c>
    </row>
    <row r="3308" spans="1:1">
      <c r="A3308" s="51" t="s">
        <v>4268</v>
      </c>
    </row>
    <row r="3309" spans="1:1">
      <c r="A3309" s="51" t="s">
        <v>4269</v>
      </c>
    </row>
    <row r="3310" spans="1:1">
      <c r="A3310" s="51" t="s">
        <v>4270</v>
      </c>
    </row>
    <row r="3311" spans="1:1">
      <c r="A3311" s="51" t="s">
        <v>4271</v>
      </c>
    </row>
    <row r="3312" spans="1:1">
      <c r="A3312" s="51" t="s">
        <v>4272</v>
      </c>
    </row>
    <row r="3313" spans="1:1">
      <c r="A3313" s="51" t="s">
        <v>4273</v>
      </c>
    </row>
    <row r="3314" spans="1:1">
      <c r="A3314" s="51" t="s">
        <v>4274</v>
      </c>
    </row>
    <row r="3315" spans="1:1">
      <c r="A3315" s="51" t="s">
        <v>4275</v>
      </c>
    </row>
    <row r="3316" spans="1:1">
      <c r="A3316" s="51" t="s">
        <v>4276</v>
      </c>
    </row>
    <row r="3317" spans="1:1">
      <c r="A3317" s="51" t="s">
        <v>4277</v>
      </c>
    </row>
    <row r="3318" spans="1:1">
      <c r="A3318" s="51" t="s">
        <v>4278</v>
      </c>
    </row>
    <row r="3319" spans="1:1">
      <c r="A3319" s="51" t="s">
        <v>4279</v>
      </c>
    </row>
    <row r="3320" spans="1:1">
      <c r="A3320" s="51" t="s">
        <v>4280</v>
      </c>
    </row>
    <row r="3321" spans="1:1">
      <c r="A3321" s="51" t="s">
        <v>4281</v>
      </c>
    </row>
    <row r="3322" spans="1:1">
      <c r="A3322" s="51" t="s">
        <v>4282</v>
      </c>
    </row>
    <row r="3323" spans="1:1">
      <c r="A3323" s="51" t="s">
        <v>4283</v>
      </c>
    </row>
    <row r="3324" spans="1:1">
      <c r="A3324" s="51" t="s">
        <v>4284</v>
      </c>
    </row>
    <row r="3325" spans="1:1">
      <c r="A3325" s="51" t="s">
        <v>4285</v>
      </c>
    </row>
    <row r="3326" spans="1:1">
      <c r="A3326" s="51" t="s">
        <v>4286</v>
      </c>
    </row>
    <row r="3327" spans="1:1">
      <c r="A3327" s="51" t="s">
        <v>4287</v>
      </c>
    </row>
    <row r="3328" spans="1:1">
      <c r="A3328" s="51" t="s">
        <v>4288</v>
      </c>
    </row>
    <row r="3329" spans="1:1">
      <c r="A3329" s="51" t="s">
        <v>4289</v>
      </c>
    </row>
    <row r="3330" spans="1:1">
      <c r="A3330" s="51" t="s">
        <v>4290</v>
      </c>
    </row>
    <row r="3331" spans="1:1">
      <c r="A3331" s="51" t="s">
        <v>4291</v>
      </c>
    </row>
    <row r="3332" spans="1:1">
      <c r="A3332" s="51" t="s">
        <v>4292</v>
      </c>
    </row>
    <row r="3333" spans="1:1">
      <c r="A3333" s="51" t="s">
        <v>4293</v>
      </c>
    </row>
    <row r="3334" spans="1:1">
      <c r="A3334" s="51" t="s">
        <v>4294</v>
      </c>
    </row>
    <row r="3335" spans="1:1">
      <c r="A3335" s="51" t="s">
        <v>4295</v>
      </c>
    </row>
    <row r="3336" spans="1:1">
      <c r="A3336" s="51" t="s">
        <v>4296</v>
      </c>
    </row>
    <row r="3337" spans="1:1">
      <c r="A3337" s="51" t="s">
        <v>4297</v>
      </c>
    </row>
    <row r="3338" spans="1:1">
      <c r="A3338" s="51" t="s">
        <v>4298</v>
      </c>
    </row>
    <row r="3339" spans="1:1">
      <c r="A3339" s="51" t="s">
        <v>4299</v>
      </c>
    </row>
    <row r="3340" spans="1:1">
      <c r="A3340" s="51" t="s">
        <v>4300</v>
      </c>
    </row>
    <row r="3341" spans="1:1">
      <c r="A3341" s="51" t="s">
        <v>4301</v>
      </c>
    </row>
    <row r="3342" spans="1:1">
      <c r="A3342" s="51" t="s">
        <v>4302</v>
      </c>
    </row>
    <row r="3343" spans="1:1">
      <c r="A3343" s="51" t="s">
        <v>4303</v>
      </c>
    </row>
    <row r="3344" spans="1:1">
      <c r="A3344" s="51" t="s">
        <v>4304</v>
      </c>
    </row>
    <row r="3345" spans="1:1">
      <c r="A3345" s="51" t="s">
        <v>4305</v>
      </c>
    </row>
    <row r="3346" spans="1:1">
      <c r="A3346" s="51" t="s">
        <v>4306</v>
      </c>
    </row>
    <row r="3347" spans="1:1">
      <c r="A3347" s="51" t="s">
        <v>4307</v>
      </c>
    </row>
    <row r="3348" spans="1:1">
      <c r="A3348" s="51" t="s">
        <v>4308</v>
      </c>
    </row>
    <row r="3349" spans="1:1">
      <c r="A3349" s="51" t="s">
        <v>4309</v>
      </c>
    </row>
    <row r="3350" spans="1:1">
      <c r="A3350" s="51" t="s">
        <v>4310</v>
      </c>
    </row>
    <row r="3351" spans="1:1">
      <c r="A3351" s="51" t="s">
        <v>4311</v>
      </c>
    </row>
    <row r="3352" spans="1:1">
      <c r="A3352" s="51" t="s">
        <v>4312</v>
      </c>
    </row>
    <row r="3353" spans="1:1">
      <c r="A3353" s="51" t="s">
        <v>4313</v>
      </c>
    </row>
    <row r="3354" spans="1:1">
      <c r="A3354" s="51" t="s">
        <v>4314</v>
      </c>
    </row>
    <row r="3355" spans="1:1">
      <c r="A3355" s="51" t="s">
        <v>4315</v>
      </c>
    </row>
    <row r="3356" spans="1:1">
      <c r="A3356" s="51" t="s">
        <v>4316</v>
      </c>
    </row>
    <row r="3357" spans="1:1">
      <c r="A3357" s="51" t="s">
        <v>4317</v>
      </c>
    </row>
    <row r="3358" spans="1:1">
      <c r="A3358" s="51" t="s">
        <v>4318</v>
      </c>
    </row>
    <row r="3359" spans="1:1">
      <c r="A3359" s="51" t="s">
        <v>4319</v>
      </c>
    </row>
    <row r="3360" spans="1:1">
      <c r="A3360" s="51" t="s">
        <v>4320</v>
      </c>
    </row>
    <row r="3361" spans="1:1">
      <c r="A3361" s="51" t="s">
        <v>4321</v>
      </c>
    </row>
    <row r="3362" spans="1:1">
      <c r="A3362" s="51" t="s">
        <v>4322</v>
      </c>
    </row>
    <row r="3363" spans="1:1">
      <c r="A3363" s="51" t="s">
        <v>4323</v>
      </c>
    </row>
    <row r="3364" spans="1:1">
      <c r="A3364" s="51" t="s">
        <v>4324</v>
      </c>
    </row>
    <row r="3365" spans="1:1">
      <c r="A3365" s="51" t="s">
        <v>4325</v>
      </c>
    </row>
    <row r="3366" spans="1:1">
      <c r="A3366" s="51" t="s">
        <v>4326</v>
      </c>
    </row>
    <row r="3367" spans="1:1">
      <c r="A3367" s="51" t="s">
        <v>4327</v>
      </c>
    </row>
    <row r="3368" spans="1:1">
      <c r="A3368" s="51" t="s">
        <v>4328</v>
      </c>
    </row>
    <row r="3369" spans="1:1">
      <c r="A3369" s="51" t="s">
        <v>4329</v>
      </c>
    </row>
    <row r="3370" spans="1:1">
      <c r="A3370" s="51" t="s">
        <v>4330</v>
      </c>
    </row>
    <row r="3371" spans="1:1">
      <c r="A3371" s="51" t="s">
        <v>4331</v>
      </c>
    </row>
    <row r="3372" spans="1:1">
      <c r="A3372" s="51" t="s">
        <v>4332</v>
      </c>
    </row>
    <row r="3373" spans="1:1">
      <c r="A3373" s="51" t="s">
        <v>4333</v>
      </c>
    </row>
    <row r="3374" spans="1:1">
      <c r="A3374" s="51" t="s">
        <v>4334</v>
      </c>
    </row>
    <row r="3375" spans="1:1">
      <c r="A3375" s="51" t="s">
        <v>4335</v>
      </c>
    </row>
    <row r="3376" spans="1:1">
      <c r="A3376" s="51" t="s">
        <v>4336</v>
      </c>
    </row>
    <row r="3377" spans="1:1">
      <c r="A3377" s="51" t="s">
        <v>4337</v>
      </c>
    </row>
    <row r="3378" spans="1:1">
      <c r="A3378" s="51" t="s">
        <v>4338</v>
      </c>
    </row>
    <row r="3379" spans="1:1">
      <c r="A3379" s="51" t="s">
        <v>4339</v>
      </c>
    </row>
    <row r="3380" spans="1:1">
      <c r="A3380" s="51" t="s">
        <v>4340</v>
      </c>
    </row>
    <row r="3381" spans="1:1">
      <c r="A3381" s="51" t="s">
        <v>4341</v>
      </c>
    </row>
    <row r="3382" spans="1:1">
      <c r="A3382" s="51" t="s">
        <v>4342</v>
      </c>
    </row>
    <row r="3383" spans="1:1">
      <c r="A3383" s="51" t="s">
        <v>4343</v>
      </c>
    </row>
    <row r="3384" spans="1:1">
      <c r="A3384" s="51" t="s">
        <v>4344</v>
      </c>
    </row>
    <row r="3385" spans="1:1">
      <c r="A3385" s="51" t="s">
        <v>4345</v>
      </c>
    </row>
    <row r="3386" spans="1:1">
      <c r="A3386" s="51" t="s">
        <v>4346</v>
      </c>
    </row>
    <row r="3387" spans="1:1">
      <c r="A3387" s="51" t="s">
        <v>4347</v>
      </c>
    </row>
    <row r="3388" spans="1:1">
      <c r="A3388" s="51" t="s">
        <v>4348</v>
      </c>
    </row>
    <row r="3389" spans="1:1">
      <c r="A3389" s="51" t="s">
        <v>4349</v>
      </c>
    </row>
    <row r="3390" spans="1:1">
      <c r="A3390" s="51" t="s">
        <v>4350</v>
      </c>
    </row>
    <row r="3391" spans="1:1">
      <c r="A3391" s="51" t="s">
        <v>4351</v>
      </c>
    </row>
    <row r="3392" spans="1:1">
      <c r="A3392" s="51" t="s">
        <v>4352</v>
      </c>
    </row>
    <row r="3393" spans="1:1">
      <c r="A3393" s="51" t="s">
        <v>4353</v>
      </c>
    </row>
    <row r="3394" spans="1:1">
      <c r="A3394" s="51" t="s">
        <v>4354</v>
      </c>
    </row>
    <row r="3395" spans="1:1">
      <c r="A3395" s="51" t="s">
        <v>4355</v>
      </c>
    </row>
    <row r="3396" spans="1:1">
      <c r="A3396" s="51" t="s">
        <v>4356</v>
      </c>
    </row>
    <row r="3397" spans="1:1">
      <c r="A3397" s="51" t="s">
        <v>4357</v>
      </c>
    </row>
    <row r="3398" spans="1:1">
      <c r="A3398" s="51" t="s">
        <v>4358</v>
      </c>
    </row>
    <row r="3399" spans="1:1">
      <c r="A3399" s="51" t="s">
        <v>4359</v>
      </c>
    </row>
    <row r="3400" spans="1:1">
      <c r="A3400" s="51" t="s">
        <v>4360</v>
      </c>
    </row>
    <row r="3401" spans="1:1">
      <c r="A3401" s="51" t="s">
        <v>4361</v>
      </c>
    </row>
    <row r="3402" spans="1:1">
      <c r="A3402" s="51" t="s">
        <v>4362</v>
      </c>
    </row>
    <row r="3403" spans="1:1">
      <c r="A3403" s="51" t="s">
        <v>4363</v>
      </c>
    </row>
    <row r="3404" spans="1:1">
      <c r="A3404" s="51" t="s">
        <v>4364</v>
      </c>
    </row>
    <row r="3405" spans="1:1">
      <c r="A3405" s="51" t="s">
        <v>4365</v>
      </c>
    </row>
    <row r="3406" spans="1:1">
      <c r="A3406" s="51" t="s">
        <v>4366</v>
      </c>
    </row>
    <row r="3407" spans="1:1">
      <c r="A3407" s="51" t="s">
        <v>4367</v>
      </c>
    </row>
    <row r="3408" spans="1:1">
      <c r="A3408" s="51" t="s">
        <v>4368</v>
      </c>
    </row>
    <row r="3409" spans="1:1">
      <c r="A3409" s="51" t="s">
        <v>4369</v>
      </c>
    </row>
    <row r="3410" spans="1:1">
      <c r="A3410" s="51" t="s">
        <v>4370</v>
      </c>
    </row>
    <row r="3411" spans="1:1">
      <c r="A3411" s="51" t="s">
        <v>4371</v>
      </c>
    </row>
    <row r="3412" spans="1:1">
      <c r="A3412" s="51" t="s">
        <v>4372</v>
      </c>
    </row>
    <row r="3413" spans="1:1">
      <c r="A3413" s="51" t="s">
        <v>4373</v>
      </c>
    </row>
    <row r="3414" spans="1:1">
      <c r="A3414" s="51" t="s">
        <v>4374</v>
      </c>
    </row>
    <row r="3415" spans="1:1">
      <c r="A3415" s="51" t="s">
        <v>4375</v>
      </c>
    </row>
    <row r="3416" spans="1:1">
      <c r="A3416" s="51" t="s">
        <v>4376</v>
      </c>
    </row>
    <row r="3417" spans="1:1">
      <c r="A3417" s="51" t="s">
        <v>4377</v>
      </c>
    </row>
    <row r="3418" spans="1:1">
      <c r="A3418" s="51" t="s">
        <v>4378</v>
      </c>
    </row>
    <row r="3419" spans="1:1">
      <c r="A3419" s="51" t="s">
        <v>4379</v>
      </c>
    </row>
    <row r="3420" spans="1:1">
      <c r="A3420" s="51" t="s">
        <v>4380</v>
      </c>
    </row>
    <row r="3421" spans="1:1">
      <c r="A3421" s="51" t="s">
        <v>4381</v>
      </c>
    </row>
    <row r="3422" spans="1:1">
      <c r="A3422" s="51" t="s">
        <v>4382</v>
      </c>
    </row>
    <row r="3423" spans="1:1">
      <c r="A3423" s="51" t="s">
        <v>4383</v>
      </c>
    </row>
    <row r="3424" spans="1:1">
      <c r="A3424" s="51" t="s">
        <v>4384</v>
      </c>
    </row>
    <row r="3425" spans="1:1">
      <c r="A3425" s="51" t="s">
        <v>4385</v>
      </c>
    </row>
    <row r="3426" spans="1:1">
      <c r="A3426" s="51" t="s">
        <v>4386</v>
      </c>
    </row>
    <row r="3427" spans="1:1">
      <c r="A3427" s="51" t="s">
        <v>4387</v>
      </c>
    </row>
    <row r="3428" spans="1:1">
      <c r="A3428" s="51" t="s">
        <v>4388</v>
      </c>
    </row>
    <row r="3429" spans="1:1">
      <c r="A3429" s="51" t="s">
        <v>4389</v>
      </c>
    </row>
    <row r="3430" spans="1:1">
      <c r="A3430" s="51" t="s">
        <v>4390</v>
      </c>
    </row>
    <row r="3431" spans="1:1">
      <c r="A3431" s="51" t="s">
        <v>4391</v>
      </c>
    </row>
    <row r="3432" spans="1:1">
      <c r="A3432" s="51" t="s">
        <v>4392</v>
      </c>
    </row>
    <row r="3433" spans="1:1">
      <c r="A3433" s="51" t="s">
        <v>4393</v>
      </c>
    </row>
    <row r="3434" spans="1:1">
      <c r="A3434" s="51" t="s">
        <v>4394</v>
      </c>
    </row>
    <row r="3435" spans="1:1">
      <c r="A3435" s="51" t="s">
        <v>4395</v>
      </c>
    </row>
    <row r="3436" spans="1:1">
      <c r="A3436" s="51" t="s">
        <v>4396</v>
      </c>
    </row>
    <row r="3437" spans="1:1">
      <c r="A3437" s="51" t="s">
        <v>4397</v>
      </c>
    </row>
    <row r="3438" spans="1:1">
      <c r="A3438" s="51" t="s">
        <v>4398</v>
      </c>
    </row>
    <row r="3439" spans="1:1">
      <c r="A3439" s="51" t="s">
        <v>4399</v>
      </c>
    </row>
    <row r="3440" spans="1:1">
      <c r="A3440" s="51" t="s">
        <v>4400</v>
      </c>
    </row>
    <row r="3441" spans="1:1">
      <c r="A3441" s="51" t="s">
        <v>4401</v>
      </c>
    </row>
    <row r="3442" spans="1:1">
      <c r="A3442" s="51" t="s">
        <v>4402</v>
      </c>
    </row>
    <row r="3443" spans="1:1">
      <c r="A3443" s="51" t="s">
        <v>4403</v>
      </c>
    </row>
    <row r="3444" spans="1:1">
      <c r="A3444" s="51" t="s">
        <v>4404</v>
      </c>
    </row>
    <row r="3445" spans="1:1">
      <c r="A3445" s="51" t="s">
        <v>4405</v>
      </c>
    </row>
    <row r="3446" spans="1:1">
      <c r="A3446" s="51" t="s">
        <v>4406</v>
      </c>
    </row>
    <row r="3447" spans="1:1">
      <c r="A3447" s="51" t="s">
        <v>4407</v>
      </c>
    </row>
    <row r="3448" spans="1:1">
      <c r="A3448" s="51" t="s">
        <v>4408</v>
      </c>
    </row>
    <row r="3449" spans="1:1">
      <c r="A3449" s="51" t="s">
        <v>4409</v>
      </c>
    </row>
    <row r="3450" spans="1:1">
      <c r="A3450" s="51" t="s">
        <v>4410</v>
      </c>
    </row>
    <row r="3451" spans="1:1">
      <c r="A3451" s="51" t="s">
        <v>4411</v>
      </c>
    </row>
    <row r="3452" spans="1:1">
      <c r="A3452" s="51" t="s">
        <v>4412</v>
      </c>
    </row>
    <row r="3453" spans="1:1">
      <c r="A3453" s="51" t="s">
        <v>4413</v>
      </c>
    </row>
    <row r="3454" spans="1:1">
      <c r="A3454" s="51" t="s">
        <v>4414</v>
      </c>
    </row>
    <row r="3455" spans="1:1">
      <c r="A3455" s="51" t="s">
        <v>4415</v>
      </c>
    </row>
    <row r="3456" spans="1:1">
      <c r="A3456" s="51" t="s">
        <v>4416</v>
      </c>
    </row>
    <row r="3457" spans="1:1">
      <c r="A3457" s="51" t="s">
        <v>4417</v>
      </c>
    </row>
    <row r="3458" spans="1:1">
      <c r="A3458" s="51" t="s">
        <v>4418</v>
      </c>
    </row>
    <row r="3459" spans="1:1">
      <c r="A3459" s="51" t="s">
        <v>4419</v>
      </c>
    </row>
    <row r="3460" spans="1:1">
      <c r="A3460" s="51" t="s">
        <v>4420</v>
      </c>
    </row>
    <row r="3461" spans="1:1">
      <c r="A3461" s="51" t="s">
        <v>4421</v>
      </c>
    </row>
    <row r="3462" spans="1:1">
      <c r="A3462" s="51" t="s">
        <v>4422</v>
      </c>
    </row>
    <row r="3463" spans="1:1">
      <c r="A3463" s="51" t="s">
        <v>4423</v>
      </c>
    </row>
    <row r="3464" spans="1:1">
      <c r="A3464" s="51" t="s">
        <v>4424</v>
      </c>
    </row>
    <row r="3465" spans="1:1">
      <c r="A3465" s="51" t="s">
        <v>4425</v>
      </c>
    </row>
    <row r="3466" spans="1:1">
      <c r="A3466" s="51" t="s">
        <v>4426</v>
      </c>
    </row>
    <row r="3467" spans="1:1">
      <c r="A3467" s="51" t="s">
        <v>4427</v>
      </c>
    </row>
    <row r="3468" spans="1:1">
      <c r="A3468" s="51" t="s">
        <v>4428</v>
      </c>
    </row>
    <row r="3469" spans="1:1">
      <c r="A3469" s="51" t="s">
        <v>4429</v>
      </c>
    </row>
    <row r="3470" spans="1:1">
      <c r="A3470" s="51" t="s">
        <v>4430</v>
      </c>
    </row>
    <row r="3471" spans="1:1">
      <c r="A3471" s="51" t="s">
        <v>4431</v>
      </c>
    </row>
    <row r="3472" spans="1:1">
      <c r="A3472" s="51" t="s">
        <v>4432</v>
      </c>
    </row>
    <row r="3473" spans="1:1">
      <c r="A3473" s="51" t="s">
        <v>4433</v>
      </c>
    </row>
    <row r="3474" spans="1:1">
      <c r="A3474" s="51" t="s">
        <v>4434</v>
      </c>
    </row>
    <row r="3475" spans="1:1">
      <c r="A3475" s="51" t="s">
        <v>4435</v>
      </c>
    </row>
    <row r="3476" spans="1:1">
      <c r="A3476" s="51" t="s">
        <v>4436</v>
      </c>
    </row>
    <row r="3477" spans="1:1">
      <c r="A3477" s="51" t="s">
        <v>4437</v>
      </c>
    </row>
    <row r="3478" spans="1:1">
      <c r="A3478" s="51" t="s">
        <v>4438</v>
      </c>
    </row>
    <row r="3479" spans="1:1">
      <c r="A3479" s="51" t="s">
        <v>4439</v>
      </c>
    </row>
    <row r="3480" spans="1:1">
      <c r="A3480" s="51" t="s">
        <v>4440</v>
      </c>
    </row>
    <row r="3481" spans="1:1">
      <c r="A3481" s="51" t="s">
        <v>4441</v>
      </c>
    </row>
    <row r="3482" spans="1:1">
      <c r="A3482" s="51" t="s">
        <v>4442</v>
      </c>
    </row>
    <row r="3483" spans="1:1">
      <c r="A3483" s="51" t="s">
        <v>4443</v>
      </c>
    </row>
    <row r="3484" spans="1:1">
      <c r="A3484" s="51" t="s">
        <v>4444</v>
      </c>
    </row>
    <row r="3485" spans="1:1">
      <c r="A3485" s="51" t="s">
        <v>4445</v>
      </c>
    </row>
    <row r="3486" spans="1:1">
      <c r="A3486" s="51" t="s">
        <v>4446</v>
      </c>
    </row>
    <row r="3487" spans="1:1">
      <c r="A3487" s="51" t="s">
        <v>4447</v>
      </c>
    </row>
    <row r="3488" spans="1:1">
      <c r="A3488" s="51" t="s">
        <v>4448</v>
      </c>
    </row>
    <row r="3489" spans="1:1">
      <c r="A3489" s="51" t="s">
        <v>4449</v>
      </c>
    </row>
    <row r="3490" spans="1:1">
      <c r="A3490" s="51" t="s">
        <v>4450</v>
      </c>
    </row>
    <row r="3491" spans="1:1">
      <c r="A3491" s="51" t="s">
        <v>4451</v>
      </c>
    </row>
    <row r="3492" spans="1:1">
      <c r="A3492" s="51" t="s">
        <v>4452</v>
      </c>
    </row>
    <row r="3493" spans="1:1">
      <c r="A3493" s="51" t="s">
        <v>4453</v>
      </c>
    </row>
    <row r="3494" spans="1:1">
      <c r="A3494" s="51" t="s">
        <v>4454</v>
      </c>
    </row>
    <row r="3495" spans="1:1">
      <c r="A3495" s="51" t="s">
        <v>4455</v>
      </c>
    </row>
    <row r="3496" spans="1:1">
      <c r="A3496" s="51" t="s">
        <v>4456</v>
      </c>
    </row>
    <row r="3497" spans="1:1">
      <c r="A3497" s="51" t="s">
        <v>4457</v>
      </c>
    </row>
    <row r="3498" spans="1:1">
      <c r="A3498" s="51" t="s">
        <v>4458</v>
      </c>
    </row>
    <row r="3499" spans="1:1">
      <c r="A3499" s="51" t="s">
        <v>4459</v>
      </c>
    </row>
    <row r="3500" spans="1:1">
      <c r="A3500" s="51" t="s">
        <v>4460</v>
      </c>
    </row>
    <row r="3501" spans="1:1">
      <c r="A3501" s="51" t="s">
        <v>4461</v>
      </c>
    </row>
    <row r="3502" spans="1:1">
      <c r="A3502" s="51" t="s">
        <v>4462</v>
      </c>
    </row>
    <row r="3503" spans="1:1">
      <c r="A3503" s="51" t="s">
        <v>4463</v>
      </c>
    </row>
    <row r="3504" spans="1:1">
      <c r="A3504" s="51" t="s">
        <v>4464</v>
      </c>
    </row>
    <row r="3505" spans="1:1">
      <c r="A3505" s="51" t="s">
        <v>4465</v>
      </c>
    </row>
    <row r="3506" spans="1:1">
      <c r="A3506" s="51" t="s">
        <v>4466</v>
      </c>
    </row>
    <row r="3507" spans="1:1">
      <c r="A3507" s="51" t="s">
        <v>4467</v>
      </c>
    </row>
    <row r="3508" spans="1:1">
      <c r="A3508" s="51" t="s">
        <v>4468</v>
      </c>
    </row>
    <row r="3509" spans="1:1">
      <c r="A3509" s="51" t="s">
        <v>4469</v>
      </c>
    </row>
    <row r="3510" spans="1:1">
      <c r="A3510" s="51" t="s">
        <v>4470</v>
      </c>
    </row>
    <row r="3511" spans="1:1">
      <c r="A3511" s="51" t="s">
        <v>4471</v>
      </c>
    </row>
    <row r="3512" spans="1:1">
      <c r="A3512" s="51" t="s">
        <v>4472</v>
      </c>
    </row>
    <row r="3513" spans="1:1">
      <c r="A3513" s="51" t="s">
        <v>4473</v>
      </c>
    </row>
    <row r="3514" spans="1:1">
      <c r="A3514" s="51" t="s">
        <v>4474</v>
      </c>
    </row>
    <row r="3515" spans="1:1">
      <c r="A3515" s="51" t="s">
        <v>4475</v>
      </c>
    </row>
    <row r="3516" spans="1:1">
      <c r="A3516" s="51" t="s">
        <v>4476</v>
      </c>
    </row>
    <row r="3517" spans="1:1">
      <c r="A3517" s="51" t="s">
        <v>4477</v>
      </c>
    </row>
    <row r="3518" spans="1:1">
      <c r="A3518" s="51" t="s">
        <v>4478</v>
      </c>
    </row>
    <row r="3519" spans="1:1">
      <c r="A3519" s="51" t="s">
        <v>4479</v>
      </c>
    </row>
    <row r="3520" spans="1:1">
      <c r="A3520" s="51" t="s">
        <v>4480</v>
      </c>
    </row>
    <row r="3521" spans="1:1">
      <c r="A3521" s="51" t="s">
        <v>4481</v>
      </c>
    </row>
    <row r="3522" spans="1:1">
      <c r="A3522" s="51" t="s">
        <v>4482</v>
      </c>
    </row>
    <row r="3523" spans="1:1">
      <c r="A3523" s="51" t="s">
        <v>4483</v>
      </c>
    </row>
    <row r="3524" spans="1:1">
      <c r="A3524" s="51" t="s">
        <v>4484</v>
      </c>
    </row>
    <row r="3525" spans="1:1">
      <c r="A3525" s="51" t="s">
        <v>4485</v>
      </c>
    </row>
    <row r="3526" spans="1:1">
      <c r="A3526" s="51" t="s">
        <v>4486</v>
      </c>
    </row>
    <row r="3527" spans="1:1">
      <c r="A3527" s="51" t="s">
        <v>4487</v>
      </c>
    </row>
    <row r="3528" spans="1:1">
      <c r="A3528" s="51" t="s">
        <v>4488</v>
      </c>
    </row>
    <row r="3529" spans="1:1">
      <c r="A3529" s="51" t="s">
        <v>4489</v>
      </c>
    </row>
    <row r="3530" spans="1:1">
      <c r="A3530" s="51" t="s">
        <v>4490</v>
      </c>
    </row>
    <row r="3531" spans="1:1">
      <c r="A3531" s="51" t="s">
        <v>4491</v>
      </c>
    </row>
    <row r="3532" spans="1:1">
      <c r="A3532" s="51" t="s">
        <v>4492</v>
      </c>
    </row>
    <row r="3533" spans="1:1">
      <c r="A3533" s="51" t="s">
        <v>4493</v>
      </c>
    </row>
    <row r="3534" spans="1:1">
      <c r="A3534" s="51" t="s">
        <v>4494</v>
      </c>
    </row>
    <row r="3535" spans="1:1">
      <c r="A3535" s="51" t="s">
        <v>4495</v>
      </c>
    </row>
    <row r="3536" spans="1:1">
      <c r="A3536" s="51" t="s">
        <v>4496</v>
      </c>
    </row>
    <row r="3537" spans="1:1">
      <c r="A3537" s="51" t="s">
        <v>4497</v>
      </c>
    </row>
    <row r="3538" spans="1:1">
      <c r="A3538" s="51" t="s">
        <v>4498</v>
      </c>
    </row>
    <row r="3539" spans="1:1">
      <c r="A3539" s="51" t="s">
        <v>4499</v>
      </c>
    </row>
    <row r="3540" spans="1:1">
      <c r="A3540" s="51" t="s">
        <v>4500</v>
      </c>
    </row>
    <row r="3541" spans="1:1">
      <c r="A3541" s="51" t="s">
        <v>4501</v>
      </c>
    </row>
    <row r="3542" spans="1:1">
      <c r="A3542" s="51" t="s">
        <v>4502</v>
      </c>
    </row>
    <row r="3543" spans="1:1">
      <c r="A3543" s="51" t="s">
        <v>4503</v>
      </c>
    </row>
    <row r="3544" spans="1:1">
      <c r="A3544" s="51" t="s">
        <v>4504</v>
      </c>
    </row>
    <row r="3545" spans="1:1">
      <c r="A3545" s="51" t="s">
        <v>4505</v>
      </c>
    </row>
    <row r="3546" spans="1:1">
      <c r="A3546" s="51" t="s">
        <v>4506</v>
      </c>
    </row>
    <row r="3547" spans="1:1">
      <c r="A3547" s="51" t="s">
        <v>4507</v>
      </c>
    </row>
    <row r="3548" spans="1:1">
      <c r="A3548" s="51" t="s">
        <v>4508</v>
      </c>
    </row>
    <row r="3549" spans="1:1">
      <c r="A3549" s="51" t="s">
        <v>4509</v>
      </c>
    </row>
    <row r="3550" spans="1:1">
      <c r="A3550" s="51" t="s">
        <v>4510</v>
      </c>
    </row>
    <row r="3551" spans="1:1">
      <c r="A3551" s="51" t="s">
        <v>4511</v>
      </c>
    </row>
    <row r="3552" spans="1:1">
      <c r="A3552" s="51" t="s">
        <v>4512</v>
      </c>
    </row>
    <row r="3553" spans="1:1">
      <c r="A3553" s="51" t="s">
        <v>4513</v>
      </c>
    </row>
    <row r="3554" spans="1:1">
      <c r="A3554" s="51" t="s">
        <v>4514</v>
      </c>
    </row>
    <row r="3555" spans="1:1">
      <c r="A3555" s="51" t="s">
        <v>4515</v>
      </c>
    </row>
    <row r="3556" spans="1:1">
      <c r="A3556" s="51" t="s">
        <v>4516</v>
      </c>
    </row>
    <row r="3557" spans="1:1">
      <c r="A3557" s="51" t="s">
        <v>4517</v>
      </c>
    </row>
    <row r="3558" spans="1:1">
      <c r="A3558" s="51" t="s">
        <v>4518</v>
      </c>
    </row>
    <row r="3559" spans="1:1">
      <c r="A3559" s="51" t="s">
        <v>4519</v>
      </c>
    </row>
    <row r="3560" spans="1:1">
      <c r="A3560" s="51" t="s">
        <v>4520</v>
      </c>
    </row>
    <row r="3561" spans="1:1">
      <c r="A3561" s="51" t="s">
        <v>4521</v>
      </c>
    </row>
    <row r="3562" spans="1:1">
      <c r="A3562" s="51" t="s">
        <v>4522</v>
      </c>
    </row>
    <row r="3563" spans="1:1">
      <c r="A3563" s="51" t="s">
        <v>4523</v>
      </c>
    </row>
    <row r="3564" spans="1:1">
      <c r="A3564" s="51" t="s">
        <v>4524</v>
      </c>
    </row>
    <row r="3565" spans="1:1">
      <c r="A3565" s="51" t="s">
        <v>4525</v>
      </c>
    </row>
    <row r="3566" spans="1:1">
      <c r="A3566" s="51" t="s">
        <v>4526</v>
      </c>
    </row>
    <row r="3567" spans="1:1">
      <c r="A3567" s="51" t="s">
        <v>4527</v>
      </c>
    </row>
    <row r="3568" spans="1:1">
      <c r="A3568" s="51" t="s">
        <v>4528</v>
      </c>
    </row>
    <row r="3569" spans="1:1">
      <c r="A3569" s="51" t="s">
        <v>4529</v>
      </c>
    </row>
    <row r="3570" spans="1:1">
      <c r="A3570" s="51" t="s">
        <v>4530</v>
      </c>
    </row>
    <row r="3571" spans="1:1">
      <c r="A3571" s="51" t="s">
        <v>4531</v>
      </c>
    </row>
    <row r="3572" spans="1:1">
      <c r="A3572" s="51" t="s">
        <v>4532</v>
      </c>
    </row>
    <row r="3573" spans="1:1">
      <c r="A3573" s="51" t="s">
        <v>4533</v>
      </c>
    </row>
    <row r="3574" spans="1:1">
      <c r="A3574" s="51" t="s">
        <v>4534</v>
      </c>
    </row>
    <row r="3575" spans="1:1">
      <c r="A3575" s="51" t="s">
        <v>4535</v>
      </c>
    </row>
    <row r="3576" spans="1:1">
      <c r="A3576" s="51" t="s">
        <v>4536</v>
      </c>
    </row>
    <row r="3577" spans="1:1">
      <c r="A3577" s="51" t="s">
        <v>4537</v>
      </c>
    </row>
    <row r="3578" spans="1:1">
      <c r="A3578" s="51" t="s">
        <v>4538</v>
      </c>
    </row>
    <row r="3579" spans="1:1">
      <c r="A3579" s="51" t="s">
        <v>4539</v>
      </c>
    </row>
    <row r="3580" spans="1:1">
      <c r="A3580" s="51" t="s">
        <v>4540</v>
      </c>
    </row>
    <row r="3581" spans="1:1">
      <c r="A3581" s="51" t="s">
        <v>4541</v>
      </c>
    </row>
    <row r="3582" spans="1:1">
      <c r="A3582" s="51" t="s">
        <v>4542</v>
      </c>
    </row>
    <row r="3583" spans="1:1">
      <c r="A3583" s="51" t="s">
        <v>4543</v>
      </c>
    </row>
    <row r="3584" spans="1:1">
      <c r="A3584" s="51" t="s">
        <v>4544</v>
      </c>
    </row>
    <row r="3585" spans="1:1">
      <c r="A3585" s="51" t="s">
        <v>4545</v>
      </c>
    </row>
    <row r="3586" spans="1:1">
      <c r="A3586" s="51" t="s">
        <v>4546</v>
      </c>
    </row>
    <row r="3587" spans="1:1">
      <c r="A3587" s="51" t="s">
        <v>4547</v>
      </c>
    </row>
    <row r="3588" spans="1:1">
      <c r="A3588" s="51" t="s">
        <v>4548</v>
      </c>
    </row>
    <row r="3589" spans="1:1">
      <c r="A3589" s="51" t="s">
        <v>4549</v>
      </c>
    </row>
    <row r="3590" spans="1:1">
      <c r="A3590" s="51" t="s">
        <v>4550</v>
      </c>
    </row>
    <row r="3591" spans="1:1">
      <c r="A3591" s="51" t="s">
        <v>4551</v>
      </c>
    </row>
    <row r="3592" spans="1:1">
      <c r="A3592" s="51" t="s">
        <v>4552</v>
      </c>
    </row>
    <row r="3593" spans="1:1">
      <c r="A3593" s="51" t="s">
        <v>4553</v>
      </c>
    </row>
    <row r="3594" spans="1:1">
      <c r="A3594" s="51" t="s">
        <v>4554</v>
      </c>
    </row>
    <row r="3595" spans="1:1">
      <c r="A3595" s="51" t="s">
        <v>4555</v>
      </c>
    </row>
    <row r="3596" spans="1:1">
      <c r="A3596" s="51" t="s">
        <v>4556</v>
      </c>
    </row>
    <row r="3597" spans="1:1">
      <c r="A3597" s="51" t="s">
        <v>4557</v>
      </c>
    </row>
    <row r="3598" spans="1:1">
      <c r="A3598" s="51" t="s">
        <v>4558</v>
      </c>
    </row>
    <row r="3599" spans="1:1">
      <c r="A3599" s="51" t="s">
        <v>4559</v>
      </c>
    </row>
    <row r="3600" spans="1:1">
      <c r="A3600" s="51" t="s">
        <v>4560</v>
      </c>
    </row>
    <row r="3601" spans="1:1">
      <c r="A3601" s="51" t="s">
        <v>4561</v>
      </c>
    </row>
    <row r="3602" spans="1:1">
      <c r="A3602" s="51" t="s">
        <v>4562</v>
      </c>
    </row>
    <row r="3603" spans="1:1">
      <c r="A3603" s="51" t="s">
        <v>4563</v>
      </c>
    </row>
    <row r="3604" spans="1:1">
      <c r="A3604" s="51" t="s">
        <v>4564</v>
      </c>
    </row>
    <row r="3605" spans="1:1">
      <c r="A3605" s="51" t="s">
        <v>4565</v>
      </c>
    </row>
    <row r="3606" spans="1:1">
      <c r="A3606" s="51" t="s">
        <v>4566</v>
      </c>
    </row>
    <row r="3607" spans="1:1">
      <c r="A3607" s="51" t="s">
        <v>4567</v>
      </c>
    </row>
    <row r="3608" spans="1:1">
      <c r="A3608" s="51" t="s">
        <v>4568</v>
      </c>
    </row>
    <row r="3609" spans="1:1">
      <c r="A3609" s="51" t="s">
        <v>4569</v>
      </c>
    </row>
    <row r="3610" spans="1:1">
      <c r="A3610" s="51" t="s">
        <v>4570</v>
      </c>
    </row>
    <row r="3611" spans="1:1">
      <c r="A3611" s="51" t="s">
        <v>4571</v>
      </c>
    </row>
    <row r="3612" spans="1:1">
      <c r="A3612" s="51" t="s">
        <v>4572</v>
      </c>
    </row>
    <row r="3613" spans="1:1">
      <c r="A3613" s="51" t="s">
        <v>4573</v>
      </c>
    </row>
    <row r="3614" spans="1:1">
      <c r="A3614" s="51" t="s">
        <v>4574</v>
      </c>
    </row>
    <row r="3615" spans="1:1">
      <c r="A3615" s="51" t="s">
        <v>4575</v>
      </c>
    </row>
    <row r="3616" spans="1:1">
      <c r="A3616" s="51" t="s">
        <v>4576</v>
      </c>
    </row>
    <row r="3617" spans="1:1">
      <c r="A3617" s="51" t="s">
        <v>4577</v>
      </c>
    </row>
    <row r="3618" spans="1:1">
      <c r="A3618" s="51" t="s">
        <v>4578</v>
      </c>
    </row>
    <row r="3619" spans="1:1">
      <c r="A3619" s="51" t="s">
        <v>4579</v>
      </c>
    </row>
    <row r="3620" spans="1:1">
      <c r="A3620" s="51" t="s">
        <v>4580</v>
      </c>
    </row>
    <row r="3621" spans="1:1">
      <c r="A3621" s="51" t="s">
        <v>4581</v>
      </c>
    </row>
    <row r="3622" spans="1:1">
      <c r="A3622" s="51" t="s">
        <v>4582</v>
      </c>
    </row>
    <row r="3623" spans="1:1">
      <c r="A3623" s="51" t="s">
        <v>4583</v>
      </c>
    </row>
    <row r="3624" spans="1:1">
      <c r="A3624" s="51" t="s">
        <v>4584</v>
      </c>
    </row>
    <row r="3625" spans="1:1">
      <c r="A3625" s="51" t="s">
        <v>4585</v>
      </c>
    </row>
    <row r="3626" spans="1:1">
      <c r="A3626" s="51" t="s">
        <v>4586</v>
      </c>
    </row>
    <row r="3627" spans="1:1">
      <c r="A3627" s="51" t="s">
        <v>4587</v>
      </c>
    </row>
    <row r="3628" spans="1:1">
      <c r="A3628" s="51" t="s">
        <v>4588</v>
      </c>
    </row>
    <row r="3629" spans="1:1">
      <c r="A3629" s="51" t="s">
        <v>4589</v>
      </c>
    </row>
    <row r="3630" spans="1:1">
      <c r="A3630" s="51" t="s">
        <v>4590</v>
      </c>
    </row>
    <row r="3631" spans="1:1">
      <c r="A3631" s="51" t="s">
        <v>4591</v>
      </c>
    </row>
    <row r="3632" spans="1:1">
      <c r="A3632" s="51" t="s">
        <v>4592</v>
      </c>
    </row>
    <row r="3633" spans="1:1">
      <c r="A3633" s="51" t="s">
        <v>4593</v>
      </c>
    </row>
    <row r="3634" spans="1:1">
      <c r="A3634" s="51" t="s">
        <v>4594</v>
      </c>
    </row>
    <row r="3635" spans="1:1">
      <c r="A3635" s="51" t="s">
        <v>4595</v>
      </c>
    </row>
    <row r="3636" spans="1:1">
      <c r="A3636" s="51" t="s">
        <v>4596</v>
      </c>
    </row>
    <row r="3637" spans="1:1">
      <c r="A3637" s="51" t="s">
        <v>4597</v>
      </c>
    </row>
    <row r="3638" spans="1:1">
      <c r="A3638" s="51" t="s">
        <v>4598</v>
      </c>
    </row>
    <row r="3639" spans="1:1">
      <c r="A3639" s="51" t="s">
        <v>4599</v>
      </c>
    </row>
    <row r="3640" spans="1:1">
      <c r="A3640" s="51" t="s">
        <v>4600</v>
      </c>
    </row>
    <row r="3641" spans="1:1">
      <c r="A3641" s="51" t="s">
        <v>4601</v>
      </c>
    </row>
    <row r="3642" spans="1:1">
      <c r="A3642" s="51" t="s">
        <v>4602</v>
      </c>
    </row>
    <row r="3643" spans="1:1">
      <c r="A3643" s="51" t="s">
        <v>4603</v>
      </c>
    </row>
    <row r="3644" spans="1:1">
      <c r="A3644" s="51" t="s">
        <v>4604</v>
      </c>
    </row>
    <row r="3645" spans="1:1">
      <c r="A3645" s="51" t="s">
        <v>4605</v>
      </c>
    </row>
    <row r="3646" spans="1:1">
      <c r="A3646" s="51" t="s">
        <v>4606</v>
      </c>
    </row>
    <row r="3647" spans="1:1">
      <c r="A3647" s="51" t="s">
        <v>4607</v>
      </c>
    </row>
    <row r="3648" spans="1:1">
      <c r="A3648" s="51" t="s">
        <v>4608</v>
      </c>
    </row>
    <row r="3649" spans="1:1">
      <c r="A3649" s="51" t="s">
        <v>4609</v>
      </c>
    </row>
    <row r="3650" spans="1:1">
      <c r="A3650" s="51" t="s">
        <v>4610</v>
      </c>
    </row>
    <row r="3651" spans="1:1">
      <c r="A3651" s="51" t="s">
        <v>4611</v>
      </c>
    </row>
    <row r="3652" spans="1:1">
      <c r="A3652" s="51" t="s">
        <v>4612</v>
      </c>
    </row>
    <row r="3653" spans="1:1">
      <c r="A3653" s="51" t="s">
        <v>4613</v>
      </c>
    </row>
    <row r="3654" spans="1:1">
      <c r="A3654" s="51" t="s">
        <v>4614</v>
      </c>
    </row>
    <row r="3655" spans="1:1">
      <c r="A3655" s="51" t="s">
        <v>4615</v>
      </c>
    </row>
    <row r="3656" spans="1:1">
      <c r="A3656" s="51" t="s">
        <v>4616</v>
      </c>
    </row>
    <row r="3657" spans="1:1">
      <c r="A3657" s="51" t="s">
        <v>4617</v>
      </c>
    </row>
    <row r="3658" spans="1:1">
      <c r="A3658" s="51" t="s">
        <v>4618</v>
      </c>
    </row>
    <row r="3659" spans="1:1">
      <c r="A3659" s="51" t="s">
        <v>4619</v>
      </c>
    </row>
    <row r="3660" spans="1:1">
      <c r="A3660" s="51" t="s">
        <v>4620</v>
      </c>
    </row>
    <row r="3661" spans="1:1">
      <c r="A3661" s="51" t="s">
        <v>4621</v>
      </c>
    </row>
    <row r="3662" spans="1:1">
      <c r="A3662" s="51" t="s">
        <v>4622</v>
      </c>
    </row>
    <row r="3663" spans="1:1">
      <c r="A3663" s="51" t="s">
        <v>4623</v>
      </c>
    </row>
    <row r="3664" spans="1:1">
      <c r="A3664" s="51" t="s">
        <v>4624</v>
      </c>
    </row>
    <row r="3665" spans="1:1">
      <c r="A3665" s="51" t="s">
        <v>4625</v>
      </c>
    </row>
    <row r="3666" spans="1:1">
      <c r="A3666" s="51" t="s">
        <v>4626</v>
      </c>
    </row>
    <row r="3667" spans="1:1">
      <c r="A3667" s="51" t="s">
        <v>4627</v>
      </c>
    </row>
    <row r="3668" spans="1:1">
      <c r="A3668" s="51" t="s">
        <v>4628</v>
      </c>
    </row>
    <row r="3669" spans="1:1">
      <c r="A3669" s="51" t="s">
        <v>4629</v>
      </c>
    </row>
    <row r="3670" spans="1:1">
      <c r="A3670" s="51" t="s">
        <v>4630</v>
      </c>
    </row>
    <row r="3671" spans="1:1">
      <c r="A3671" s="51" t="s">
        <v>4631</v>
      </c>
    </row>
    <row r="3672" spans="1:1">
      <c r="A3672" s="51" t="s">
        <v>4632</v>
      </c>
    </row>
    <row r="3673" spans="1:1">
      <c r="A3673" s="51" t="s">
        <v>4633</v>
      </c>
    </row>
    <row r="3674" spans="1:1">
      <c r="A3674" s="51" t="s">
        <v>4634</v>
      </c>
    </row>
    <row r="3675" spans="1:1">
      <c r="A3675" s="51" t="s">
        <v>4635</v>
      </c>
    </row>
    <row r="3676" spans="1:1">
      <c r="A3676" s="51" t="s">
        <v>4636</v>
      </c>
    </row>
    <row r="3677" spans="1:1">
      <c r="A3677" s="51" t="s">
        <v>4637</v>
      </c>
    </row>
    <row r="3678" spans="1:1">
      <c r="A3678" s="51" t="s">
        <v>4638</v>
      </c>
    </row>
    <row r="3679" spans="1:1">
      <c r="A3679" s="51" t="s">
        <v>4639</v>
      </c>
    </row>
    <row r="3680" spans="1:1">
      <c r="A3680" s="51" t="s">
        <v>4640</v>
      </c>
    </row>
    <row r="3681" spans="1:1">
      <c r="A3681" s="51" t="s">
        <v>4641</v>
      </c>
    </row>
    <row r="3682" spans="1:1">
      <c r="A3682" s="51" t="s">
        <v>4642</v>
      </c>
    </row>
    <row r="3683" spans="1:1">
      <c r="A3683" s="51" t="s">
        <v>4643</v>
      </c>
    </row>
    <row r="3684" spans="1:1">
      <c r="A3684" s="51" t="s">
        <v>4644</v>
      </c>
    </row>
    <row r="3685" spans="1:1">
      <c r="A3685" s="51" t="s">
        <v>4645</v>
      </c>
    </row>
    <row r="3686" spans="1:1">
      <c r="A3686" s="51" t="s">
        <v>4646</v>
      </c>
    </row>
    <row r="3687" spans="1:1">
      <c r="A3687" s="51" t="s">
        <v>4647</v>
      </c>
    </row>
    <row r="3688" spans="1:1">
      <c r="A3688" s="51" t="s">
        <v>4648</v>
      </c>
    </row>
    <row r="3689" spans="1:1">
      <c r="A3689" s="51" t="s">
        <v>4649</v>
      </c>
    </row>
    <row r="3690" spans="1:1">
      <c r="A3690" s="51" t="s">
        <v>4650</v>
      </c>
    </row>
    <row r="3691" spans="1:1">
      <c r="A3691" s="51" t="s">
        <v>4651</v>
      </c>
    </row>
    <row r="3692" spans="1:1">
      <c r="A3692" s="51" t="s">
        <v>4652</v>
      </c>
    </row>
    <row r="3693" spans="1:1">
      <c r="A3693" s="51" t="s">
        <v>4653</v>
      </c>
    </row>
    <row r="3694" spans="1:1">
      <c r="A3694" s="51" t="s">
        <v>4654</v>
      </c>
    </row>
    <row r="3695" spans="1:1">
      <c r="A3695" s="51" t="s">
        <v>4655</v>
      </c>
    </row>
    <row r="3696" spans="1:1">
      <c r="A3696" s="51" t="s">
        <v>4656</v>
      </c>
    </row>
    <row r="3697" spans="1:1">
      <c r="A3697" s="51" t="s">
        <v>4657</v>
      </c>
    </row>
    <row r="3698" spans="1:1">
      <c r="A3698" s="51" t="s">
        <v>4658</v>
      </c>
    </row>
    <row r="3699" spans="1:1">
      <c r="A3699" s="51" t="s">
        <v>4659</v>
      </c>
    </row>
    <row r="3700" spans="1:1">
      <c r="A3700" s="51" t="s">
        <v>4660</v>
      </c>
    </row>
    <row r="3701" spans="1:1">
      <c r="A3701" s="51" t="s">
        <v>4661</v>
      </c>
    </row>
    <row r="3702" spans="1:1">
      <c r="A3702" s="51" t="s">
        <v>4662</v>
      </c>
    </row>
    <row r="3703" spans="1:1">
      <c r="A3703" s="51" t="s">
        <v>4663</v>
      </c>
    </row>
    <row r="3704" spans="1:1">
      <c r="A3704" s="51" t="s">
        <v>4664</v>
      </c>
    </row>
    <row r="3705" spans="1:1">
      <c r="A3705" s="51" t="s">
        <v>4665</v>
      </c>
    </row>
    <row r="3706" spans="1:1">
      <c r="A3706" s="51" t="s">
        <v>4666</v>
      </c>
    </row>
    <row r="3707" spans="1:1">
      <c r="A3707" s="51" t="s">
        <v>4667</v>
      </c>
    </row>
    <row r="3708" spans="1:1">
      <c r="A3708" s="51" t="s">
        <v>4668</v>
      </c>
    </row>
    <row r="3709" spans="1:1">
      <c r="A3709" s="51" t="s">
        <v>4669</v>
      </c>
    </row>
    <row r="3710" spans="1:1">
      <c r="A3710" s="51" t="s">
        <v>4670</v>
      </c>
    </row>
    <row r="3711" spans="1:1">
      <c r="A3711" s="51" t="s">
        <v>4671</v>
      </c>
    </row>
    <row r="3712" spans="1:1">
      <c r="A3712" s="51" t="s">
        <v>4672</v>
      </c>
    </row>
    <row r="3713" spans="1:1">
      <c r="A3713" s="51" t="s">
        <v>4673</v>
      </c>
    </row>
    <row r="3714" spans="1:1">
      <c r="A3714" s="51" t="s">
        <v>4674</v>
      </c>
    </row>
    <row r="3715" spans="1:1">
      <c r="A3715" s="51" t="s">
        <v>4675</v>
      </c>
    </row>
    <row r="3716" spans="1:1">
      <c r="A3716" s="51" t="s">
        <v>4676</v>
      </c>
    </row>
    <row r="3717" spans="1:1">
      <c r="A3717" s="51" t="s">
        <v>4677</v>
      </c>
    </row>
    <row r="3718" spans="1:1">
      <c r="A3718" s="51" t="s">
        <v>4678</v>
      </c>
    </row>
    <row r="3719" spans="1:1">
      <c r="A3719" s="51" t="s">
        <v>4679</v>
      </c>
    </row>
    <row r="3720" spans="1:1">
      <c r="A3720" s="51" t="s">
        <v>4680</v>
      </c>
    </row>
    <row r="3721" spans="1:1">
      <c r="A3721" s="51" t="s">
        <v>4681</v>
      </c>
    </row>
    <row r="3722" spans="1:1">
      <c r="A3722" s="51" t="s">
        <v>4682</v>
      </c>
    </row>
    <row r="3723" spans="1:1">
      <c r="A3723" s="51" t="s">
        <v>4683</v>
      </c>
    </row>
    <row r="3724" spans="1:1">
      <c r="A3724" s="51" t="s">
        <v>4684</v>
      </c>
    </row>
    <row r="3725" spans="1:1">
      <c r="A3725" s="51" t="s">
        <v>4685</v>
      </c>
    </row>
    <row r="3726" spans="1:1">
      <c r="A3726" s="51" t="s">
        <v>4686</v>
      </c>
    </row>
    <row r="3727" spans="1:1">
      <c r="A3727" s="51" t="s">
        <v>4687</v>
      </c>
    </row>
    <row r="3728" spans="1:1">
      <c r="A3728" s="51" t="s">
        <v>4688</v>
      </c>
    </row>
    <row r="3729" spans="1:1">
      <c r="A3729" s="51" t="s">
        <v>4689</v>
      </c>
    </row>
    <row r="3730" spans="1:1">
      <c r="A3730" s="51" t="s">
        <v>4690</v>
      </c>
    </row>
    <row r="3731" spans="1:1">
      <c r="A3731" s="51" t="s">
        <v>4691</v>
      </c>
    </row>
    <row r="3732" spans="1:1">
      <c r="A3732" s="51" t="s">
        <v>4692</v>
      </c>
    </row>
    <row r="3733" spans="1:1">
      <c r="A3733" s="51" t="s">
        <v>4693</v>
      </c>
    </row>
    <row r="3734" spans="1:1">
      <c r="A3734" s="51" t="s">
        <v>4694</v>
      </c>
    </row>
    <row r="3735" spans="1:1">
      <c r="A3735" s="51" t="s">
        <v>4695</v>
      </c>
    </row>
    <row r="3736" spans="1:1">
      <c r="A3736" s="51" t="s">
        <v>4696</v>
      </c>
    </row>
    <row r="3737" spans="1:1">
      <c r="A3737" s="51" t="s">
        <v>4697</v>
      </c>
    </row>
    <row r="3738" spans="1:1">
      <c r="A3738" s="51" t="s">
        <v>4698</v>
      </c>
    </row>
    <row r="3739" spans="1:1">
      <c r="A3739" s="51" t="s">
        <v>4699</v>
      </c>
    </row>
    <row r="3740" spans="1:1">
      <c r="A3740" s="51" t="s">
        <v>4700</v>
      </c>
    </row>
    <row r="3741" spans="1:1">
      <c r="A3741" s="51" t="s">
        <v>4701</v>
      </c>
    </row>
    <row r="3742" spans="1:1">
      <c r="A3742" s="51" t="s">
        <v>4702</v>
      </c>
    </row>
    <row r="3743" spans="1:1">
      <c r="A3743" s="51" t="s">
        <v>4703</v>
      </c>
    </row>
    <row r="3744" spans="1:1">
      <c r="A3744" s="51" t="s">
        <v>4704</v>
      </c>
    </row>
    <row r="3745" spans="1:1">
      <c r="A3745" s="51" t="s">
        <v>4705</v>
      </c>
    </row>
    <row r="3746" spans="1:1">
      <c r="A3746" s="51" t="s">
        <v>4706</v>
      </c>
    </row>
    <row r="3747" spans="1:1">
      <c r="A3747" s="51" t="s">
        <v>4707</v>
      </c>
    </row>
    <row r="3748" spans="1:1">
      <c r="A3748" s="51" t="s">
        <v>4708</v>
      </c>
    </row>
    <row r="3749" spans="1:1">
      <c r="A3749" s="51" t="s">
        <v>4709</v>
      </c>
    </row>
    <row r="3750" spans="1:1">
      <c r="A3750" s="51" t="s">
        <v>4710</v>
      </c>
    </row>
    <row r="3751" spans="1:1">
      <c r="A3751" s="51" t="s">
        <v>4711</v>
      </c>
    </row>
    <row r="3752" spans="1:1">
      <c r="A3752" s="51" t="s">
        <v>4712</v>
      </c>
    </row>
    <row r="3753" spans="1:1">
      <c r="A3753" s="51" t="s">
        <v>4713</v>
      </c>
    </row>
    <row r="3754" spans="1:1">
      <c r="A3754" s="51" t="s">
        <v>4714</v>
      </c>
    </row>
    <row r="3755" spans="1:1">
      <c r="A3755" s="51" t="s">
        <v>4715</v>
      </c>
    </row>
    <row r="3756" spans="1:1">
      <c r="A3756" s="51" t="s">
        <v>4716</v>
      </c>
    </row>
    <row r="3757" spans="1:1">
      <c r="A3757" s="51" t="s">
        <v>4717</v>
      </c>
    </row>
    <row r="3758" spans="1:1">
      <c r="A3758" s="51" t="s">
        <v>4718</v>
      </c>
    </row>
    <row r="3759" spans="1:1">
      <c r="A3759" s="51" t="s">
        <v>4719</v>
      </c>
    </row>
    <row r="3760" spans="1:1">
      <c r="A3760" s="51" t="s">
        <v>4720</v>
      </c>
    </row>
    <row r="3761" spans="1:1">
      <c r="A3761" s="51" t="s">
        <v>4721</v>
      </c>
    </row>
    <row r="3762" spans="1:1">
      <c r="A3762" s="51" t="s">
        <v>4722</v>
      </c>
    </row>
    <row r="3763" spans="1:1">
      <c r="A3763" s="51" t="s">
        <v>4723</v>
      </c>
    </row>
    <row r="3764" spans="1:1">
      <c r="A3764" s="51" t="s">
        <v>4724</v>
      </c>
    </row>
    <row r="3765" spans="1:1">
      <c r="A3765" s="51" t="s">
        <v>4725</v>
      </c>
    </row>
    <row r="3766" spans="1:1">
      <c r="A3766" s="51" t="s">
        <v>4726</v>
      </c>
    </row>
    <row r="3767" spans="1:1">
      <c r="A3767" s="51" t="s">
        <v>4727</v>
      </c>
    </row>
    <row r="3768" spans="1:1">
      <c r="A3768" s="51" t="s">
        <v>4728</v>
      </c>
    </row>
    <row r="3769" spans="1:1">
      <c r="A3769" s="51" t="s">
        <v>4729</v>
      </c>
    </row>
    <row r="3770" spans="1:1">
      <c r="A3770" s="51" t="s">
        <v>4730</v>
      </c>
    </row>
    <row r="3771" spans="1:1">
      <c r="A3771" s="51" t="s">
        <v>4731</v>
      </c>
    </row>
    <row r="3772" spans="1:1">
      <c r="A3772" s="51" t="s">
        <v>4732</v>
      </c>
    </row>
    <row r="3773" spans="1:1">
      <c r="A3773" s="51" t="s">
        <v>4733</v>
      </c>
    </row>
    <row r="3774" spans="1:1">
      <c r="A3774" s="51" t="s">
        <v>4734</v>
      </c>
    </row>
    <row r="3775" spans="1:1">
      <c r="A3775" s="51" t="s">
        <v>4735</v>
      </c>
    </row>
    <row r="3776" spans="1:1">
      <c r="A3776" s="51" t="s">
        <v>4736</v>
      </c>
    </row>
    <row r="3777" spans="1:1">
      <c r="A3777" s="51" t="s">
        <v>4737</v>
      </c>
    </row>
    <row r="3778" spans="1:1">
      <c r="A3778" s="51" t="s">
        <v>4738</v>
      </c>
    </row>
    <row r="3779" spans="1:1">
      <c r="A3779" s="51" t="s">
        <v>4739</v>
      </c>
    </row>
    <row r="3780" spans="1:1">
      <c r="A3780" s="51" t="s">
        <v>4740</v>
      </c>
    </row>
    <row r="3781" spans="1:1">
      <c r="A3781" s="51" t="s">
        <v>4741</v>
      </c>
    </row>
    <row r="3782" spans="1:1">
      <c r="A3782" s="51" t="s">
        <v>4742</v>
      </c>
    </row>
    <row r="3783" spans="1:1">
      <c r="A3783" s="51" t="s">
        <v>4743</v>
      </c>
    </row>
    <row r="3784" spans="1:1">
      <c r="A3784" s="51" t="s">
        <v>4744</v>
      </c>
    </row>
    <row r="3785" spans="1:1">
      <c r="A3785" s="51" t="s">
        <v>4745</v>
      </c>
    </row>
    <row r="3786" spans="1:1">
      <c r="A3786" s="51" t="s">
        <v>4746</v>
      </c>
    </row>
    <row r="3787" spans="1:1">
      <c r="A3787" s="51" t="s">
        <v>4747</v>
      </c>
    </row>
    <row r="3788" spans="1:1">
      <c r="A3788" s="51" t="s">
        <v>4748</v>
      </c>
    </row>
    <row r="3789" spans="1:1">
      <c r="A3789" s="51" t="s">
        <v>4749</v>
      </c>
    </row>
    <row r="3790" spans="1:1">
      <c r="A3790" s="51" t="s">
        <v>4750</v>
      </c>
    </row>
    <row r="3791" spans="1:1">
      <c r="A3791" s="51" t="s">
        <v>4751</v>
      </c>
    </row>
    <row r="3792" spans="1:1">
      <c r="A3792" s="51" t="s">
        <v>4752</v>
      </c>
    </row>
    <row r="3793" spans="1:1">
      <c r="A3793" s="51" t="s">
        <v>4753</v>
      </c>
    </row>
    <row r="3794" spans="1:1">
      <c r="A3794" s="51" t="s">
        <v>4754</v>
      </c>
    </row>
    <row r="3795" spans="1:1">
      <c r="A3795" s="51" t="s">
        <v>4755</v>
      </c>
    </row>
    <row r="3796" spans="1:1">
      <c r="A3796" s="51" t="s">
        <v>4756</v>
      </c>
    </row>
    <row r="3797" spans="1:1">
      <c r="A3797" s="51" t="s">
        <v>4757</v>
      </c>
    </row>
    <row r="3798" spans="1:1">
      <c r="A3798" s="51" t="s">
        <v>4758</v>
      </c>
    </row>
    <row r="3799" spans="1:1">
      <c r="A3799" s="51" t="s">
        <v>4759</v>
      </c>
    </row>
    <row r="3800" spans="1:1">
      <c r="A3800" s="51" t="s">
        <v>4760</v>
      </c>
    </row>
    <row r="3801" spans="1:1">
      <c r="A3801" s="51" t="s">
        <v>4761</v>
      </c>
    </row>
    <row r="3802" spans="1:1">
      <c r="A3802" s="51" t="s">
        <v>4762</v>
      </c>
    </row>
    <row r="3803" spans="1:1">
      <c r="A3803" s="51" t="s">
        <v>4763</v>
      </c>
    </row>
    <row r="3804" spans="1:1">
      <c r="A3804" s="51" t="s">
        <v>4764</v>
      </c>
    </row>
    <row r="3805" spans="1:1">
      <c r="A3805" s="51" t="s">
        <v>4765</v>
      </c>
    </row>
    <row r="3806" spans="1:1">
      <c r="A3806" s="51" t="s">
        <v>4766</v>
      </c>
    </row>
    <row r="3807" spans="1:1">
      <c r="A3807" s="51" t="s">
        <v>4767</v>
      </c>
    </row>
    <row r="3808" spans="1:1">
      <c r="A3808" s="51" t="s">
        <v>4768</v>
      </c>
    </row>
    <row r="3809" spans="1:1">
      <c r="A3809" s="51" t="s">
        <v>4769</v>
      </c>
    </row>
    <row r="3810" spans="1:1">
      <c r="A3810" s="51" t="s">
        <v>4770</v>
      </c>
    </row>
    <row r="3811" spans="1:1">
      <c r="A3811" s="51" t="s">
        <v>4771</v>
      </c>
    </row>
    <row r="3812" spans="1:1">
      <c r="A3812" s="51" t="s">
        <v>4772</v>
      </c>
    </row>
    <row r="3813" spans="1:1">
      <c r="A3813" s="51" t="s">
        <v>4773</v>
      </c>
    </row>
    <row r="3814" spans="1:1">
      <c r="A3814" s="51" t="s">
        <v>4774</v>
      </c>
    </row>
    <row r="3815" spans="1:1">
      <c r="A3815" s="51" t="s">
        <v>4775</v>
      </c>
    </row>
    <row r="3816" spans="1:1">
      <c r="A3816" s="51" t="s">
        <v>4776</v>
      </c>
    </row>
    <row r="3817" spans="1:1">
      <c r="A3817" s="51" t="s">
        <v>4777</v>
      </c>
    </row>
    <row r="3818" spans="1:1">
      <c r="A3818" s="51" t="s">
        <v>4778</v>
      </c>
    </row>
    <row r="3819" spans="1:1">
      <c r="A3819" s="51" t="s">
        <v>4779</v>
      </c>
    </row>
    <row r="3820" spans="1:1">
      <c r="A3820" s="51" t="s">
        <v>4780</v>
      </c>
    </row>
    <row r="3821" spans="1:1">
      <c r="A3821" s="51" t="s">
        <v>4781</v>
      </c>
    </row>
    <row r="3822" spans="1:1">
      <c r="A3822" s="51" t="s">
        <v>4782</v>
      </c>
    </row>
    <row r="3823" spans="1:1">
      <c r="A3823" s="51" t="s">
        <v>4783</v>
      </c>
    </row>
    <row r="3824" spans="1:1">
      <c r="A3824" s="51" t="s">
        <v>4784</v>
      </c>
    </row>
    <row r="3825" spans="1:1">
      <c r="A3825" s="51" t="s">
        <v>4785</v>
      </c>
    </row>
    <row r="3826" spans="1:1">
      <c r="A3826" s="51" t="s">
        <v>4786</v>
      </c>
    </row>
    <row r="3827" spans="1:1">
      <c r="A3827" s="51" t="s">
        <v>4787</v>
      </c>
    </row>
    <row r="3828" spans="1:1">
      <c r="A3828" s="51" t="s">
        <v>4788</v>
      </c>
    </row>
    <row r="3829" spans="1:1">
      <c r="A3829" s="51" t="s">
        <v>4789</v>
      </c>
    </row>
    <row r="3830" spans="1:1">
      <c r="A3830" s="51" t="s">
        <v>4790</v>
      </c>
    </row>
    <row r="3831" spans="1:1">
      <c r="A3831" s="51" t="s">
        <v>4791</v>
      </c>
    </row>
    <row r="3832" spans="1:1">
      <c r="A3832" s="51" t="s">
        <v>4792</v>
      </c>
    </row>
    <row r="3833" spans="1:1">
      <c r="A3833" s="51" t="s">
        <v>4793</v>
      </c>
    </row>
    <row r="3834" spans="1:1">
      <c r="A3834" s="51" t="s">
        <v>4794</v>
      </c>
    </row>
    <row r="3835" spans="1:1">
      <c r="A3835" s="51" t="s">
        <v>4795</v>
      </c>
    </row>
    <row r="3836" spans="1:1">
      <c r="A3836" s="51" t="s">
        <v>4796</v>
      </c>
    </row>
    <row r="3837" spans="1:1">
      <c r="A3837" s="51" t="s">
        <v>4797</v>
      </c>
    </row>
    <row r="3838" spans="1:1">
      <c r="A3838" s="51" t="s">
        <v>4798</v>
      </c>
    </row>
    <row r="3839" spans="1:1">
      <c r="A3839" s="51" t="s">
        <v>4799</v>
      </c>
    </row>
    <row r="3840" spans="1:1">
      <c r="A3840" s="51" t="s">
        <v>4800</v>
      </c>
    </row>
    <row r="3841" spans="1:1">
      <c r="A3841" s="51" t="s">
        <v>4801</v>
      </c>
    </row>
    <row r="3842" spans="1:1">
      <c r="A3842" s="51" t="s">
        <v>4802</v>
      </c>
    </row>
    <row r="3843" spans="1:1">
      <c r="A3843" s="51" t="s">
        <v>4803</v>
      </c>
    </row>
    <row r="3844" spans="1:1">
      <c r="A3844" s="51" t="s">
        <v>4804</v>
      </c>
    </row>
    <row r="3845" spans="1:1">
      <c r="A3845" s="51" t="s">
        <v>4805</v>
      </c>
    </row>
    <row r="3846" spans="1:1">
      <c r="A3846" s="51" t="s">
        <v>4806</v>
      </c>
    </row>
    <row r="3847" spans="1:1">
      <c r="A3847" s="51" t="s">
        <v>4807</v>
      </c>
    </row>
    <row r="3848" spans="1:1">
      <c r="A3848" s="51" t="s">
        <v>4808</v>
      </c>
    </row>
    <row r="3849" spans="1:1">
      <c r="A3849" s="51" t="s">
        <v>4809</v>
      </c>
    </row>
    <row r="3850" spans="1:1">
      <c r="A3850" s="51" t="s">
        <v>4810</v>
      </c>
    </row>
    <row r="3851" spans="1:1">
      <c r="A3851" s="51" t="s">
        <v>4811</v>
      </c>
    </row>
    <row r="3852" spans="1:1">
      <c r="A3852" s="51" t="s">
        <v>4812</v>
      </c>
    </row>
    <row r="3853" spans="1:1">
      <c r="A3853" s="51" t="s">
        <v>4813</v>
      </c>
    </row>
    <row r="3854" spans="1:1">
      <c r="A3854" s="51" t="s">
        <v>4814</v>
      </c>
    </row>
    <row r="3855" spans="1:1">
      <c r="A3855" s="51" t="s">
        <v>4815</v>
      </c>
    </row>
    <row r="3856" spans="1:1">
      <c r="A3856" s="51" t="s">
        <v>4816</v>
      </c>
    </row>
    <row r="3857" spans="1:1">
      <c r="A3857" s="51" t="s">
        <v>4817</v>
      </c>
    </row>
    <row r="3858" spans="1:1">
      <c r="A3858" s="51" t="s">
        <v>4818</v>
      </c>
    </row>
    <row r="3859" spans="1:1">
      <c r="A3859" s="51" t="s">
        <v>4819</v>
      </c>
    </row>
    <row r="3860" spans="1:1">
      <c r="A3860" s="51" t="s">
        <v>4820</v>
      </c>
    </row>
    <row r="3861" spans="1:1">
      <c r="A3861" s="51" t="s">
        <v>4821</v>
      </c>
    </row>
    <row r="3862" spans="1:1">
      <c r="A3862" s="51" t="s">
        <v>4822</v>
      </c>
    </row>
    <row r="3863" spans="1:1">
      <c r="A3863" s="51" t="s">
        <v>4823</v>
      </c>
    </row>
    <row r="3864" spans="1:1">
      <c r="A3864" s="51" t="s">
        <v>4824</v>
      </c>
    </row>
    <row r="3865" spans="1:1">
      <c r="A3865" s="51" t="s">
        <v>4825</v>
      </c>
    </row>
    <row r="3866" spans="1:1">
      <c r="A3866" s="51" t="s">
        <v>4826</v>
      </c>
    </row>
    <row r="3867" spans="1:1">
      <c r="A3867" s="51" t="s">
        <v>4827</v>
      </c>
    </row>
    <row r="3868" spans="1:1">
      <c r="A3868" s="51" t="s">
        <v>4828</v>
      </c>
    </row>
    <row r="3869" spans="1:1">
      <c r="A3869" s="51" t="s">
        <v>4829</v>
      </c>
    </row>
    <row r="3870" spans="1:1">
      <c r="A3870" s="51" t="s">
        <v>4830</v>
      </c>
    </row>
    <row r="3871" spans="1:1">
      <c r="A3871" s="51" t="s">
        <v>4831</v>
      </c>
    </row>
    <row r="3872" spans="1:1">
      <c r="A3872" s="51" t="s">
        <v>4832</v>
      </c>
    </row>
    <row r="3873" spans="1:1">
      <c r="A3873" s="51" t="s">
        <v>4833</v>
      </c>
    </row>
    <row r="3874" spans="1:1">
      <c r="A3874" s="51" t="s">
        <v>4834</v>
      </c>
    </row>
    <row r="3875" spans="1:1">
      <c r="A3875" s="51" t="s">
        <v>4835</v>
      </c>
    </row>
    <row r="3876" spans="1:1">
      <c r="A3876" s="51" t="s">
        <v>4836</v>
      </c>
    </row>
    <row r="3877" spans="1:1">
      <c r="A3877" s="51" t="s">
        <v>4837</v>
      </c>
    </row>
    <row r="3878" spans="1:1">
      <c r="A3878" s="51" t="s">
        <v>4838</v>
      </c>
    </row>
    <row r="3879" spans="1:1">
      <c r="A3879" s="51" t="s">
        <v>4839</v>
      </c>
    </row>
    <row r="3880" spans="1:1">
      <c r="A3880" s="51" t="s">
        <v>4840</v>
      </c>
    </row>
    <row r="3881" spans="1:1">
      <c r="A3881" s="51" t="s">
        <v>4841</v>
      </c>
    </row>
    <row r="3882" spans="1:1">
      <c r="A3882" s="51" t="s">
        <v>4842</v>
      </c>
    </row>
    <row r="3883" spans="1:1">
      <c r="A3883" s="51" t="s">
        <v>4843</v>
      </c>
    </row>
    <row r="3884" spans="1:1">
      <c r="A3884" s="51" t="s">
        <v>4844</v>
      </c>
    </row>
    <row r="3885" spans="1:1">
      <c r="A3885" s="51" t="s">
        <v>4845</v>
      </c>
    </row>
    <row r="3886" spans="1:1">
      <c r="A3886" s="51" t="s">
        <v>4846</v>
      </c>
    </row>
    <row r="3887" spans="1:1">
      <c r="A3887" s="51" t="s">
        <v>4847</v>
      </c>
    </row>
    <row r="3888" spans="1:1">
      <c r="A3888" s="51" t="s">
        <v>4848</v>
      </c>
    </row>
    <row r="3889" spans="1:1">
      <c r="A3889" s="51" t="s">
        <v>4849</v>
      </c>
    </row>
    <row r="3890" spans="1:1">
      <c r="A3890" s="51" t="s">
        <v>4850</v>
      </c>
    </row>
    <row r="3891" spans="1:1">
      <c r="A3891" s="51" t="s">
        <v>4851</v>
      </c>
    </row>
    <row r="3892" spans="1:1">
      <c r="A3892" s="51" t="s">
        <v>4852</v>
      </c>
    </row>
    <row r="3893" spans="1:1">
      <c r="A3893" s="51" t="s">
        <v>4853</v>
      </c>
    </row>
    <row r="3894" spans="1:1">
      <c r="A3894" s="51" t="s">
        <v>4854</v>
      </c>
    </row>
    <row r="3895" spans="1:1">
      <c r="A3895" s="51" t="s">
        <v>4855</v>
      </c>
    </row>
    <row r="3896" spans="1:1">
      <c r="A3896" s="51" t="s">
        <v>4856</v>
      </c>
    </row>
    <row r="3897" spans="1:1">
      <c r="A3897" s="51" t="s">
        <v>4857</v>
      </c>
    </row>
    <row r="3898" spans="1:1">
      <c r="A3898" s="51" t="s">
        <v>4858</v>
      </c>
    </row>
    <row r="3899" spans="1:1">
      <c r="A3899" s="51" t="s">
        <v>4859</v>
      </c>
    </row>
    <row r="3900" spans="1:1">
      <c r="A3900" s="51" t="s">
        <v>4860</v>
      </c>
    </row>
    <row r="3901" spans="1:1">
      <c r="A3901" s="51" t="s">
        <v>4861</v>
      </c>
    </row>
    <row r="3902" spans="1:1">
      <c r="A3902" s="51" t="s">
        <v>4862</v>
      </c>
    </row>
    <row r="3903" spans="1:1">
      <c r="A3903" s="51" t="s">
        <v>4863</v>
      </c>
    </row>
    <row r="3904" spans="1:1">
      <c r="A3904" s="51" t="s">
        <v>4864</v>
      </c>
    </row>
    <row r="3905" spans="1:1">
      <c r="A3905" s="51" t="s">
        <v>4865</v>
      </c>
    </row>
    <row r="3906" spans="1:1">
      <c r="A3906" s="51" t="s">
        <v>4866</v>
      </c>
    </row>
    <row r="3907" spans="1:1">
      <c r="A3907" s="51" t="s">
        <v>4867</v>
      </c>
    </row>
    <row r="3908" spans="1:1">
      <c r="A3908" s="51" t="s">
        <v>4868</v>
      </c>
    </row>
    <row r="3909" spans="1:1">
      <c r="A3909" s="51" t="s">
        <v>4869</v>
      </c>
    </row>
    <row r="3910" spans="1:1">
      <c r="A3910" s="51" t="s">
        <v>4870</v>
      </c>
    </row>
    <row r="3911" spans="1:1">
      <c r="A3911" s="51" t="s">
        <v>4871</v>
      </c>
    </row>
    <row r="3912" spans="1:1">
      <c r="A3912" s="51" t="s">
        <v>4872</v>
      </c>
    </row>
    <row r="3913" spans="1:1">
      <c r="A3913" s="51" t="s">
        <v>4873</v>
      </c>
    </row>
    <row r="3914" spans="1:1">
      <c r="A3914" s="51" t="s">
        <v>4874</v>
      </c>
    </row>
    <row r="3915" spans="1:1">
      <c r="A3915" s="51" t="s">
        <v>4875</v>
      </c>
    </row>
    <row r="3916" spans="1:1">
      <c r="A3916" s="51" t="s">
        <v>4876</v>
      </c>
    </row>
    <row r="3917" spans="1:1">
      <c r="A3917" s="51" t="s">
        <v>4877</v>
      </c>
    </row>
    <row r="3918" spans="1:1">
      <c r="A3918" s="51" t="s">
        <v>4878</v>
      </c>
    </row>
    <row r="3919" spans="1:1">
      <c r="A3919" s="51" t="s">
        <v>4879</v>
      </c>
    </row>
    <row r="3920" spans="1:1">
      <c r="A3920" s="51" t="s">
        <v>4880</v>
      </c>
    </row>
    <row r="3921" spans="1:1">
      <c r="A3921" s="51" t="s">
        <v>4881</v>
      </c>
    </row>
    <row r="3922" spans="1:1">
      <c r="A3922" s="51" t="s">
        <v>4882</v>
      </c>
    </row>
    <row r="3923" spans="1:1">
      <c r="A3923" s="51" t="s">
        <v>4883</v>
      </c>
    </row>
    <row r="3924" spans="1:1">
      <c r="A3924" s="51" t="s">
        <v>4884</v>
      </c>
    </row>
    <row r="3925" spans="1:1">
      <c r="A3925" s="51" t="s">
        <v>4885</v>
      </c>
    </row>
    <row r="3926" spans="1:1">
      <c r="A3926" s="51" t="s">
        <v>4886</v>
      </c>
    </row>
    <row r="3927" spans="1:1">
      <c r="A3927" s="51" t="s">
        <v>4887</v>
      </c>
    </row>
    <row r="3928" spans="1:1">
      <c r="A3928" s="51" t="s">
        <v>4888</v>
      </c>
    </row>
    <row r="3929" spans="1:1">
      <c r="A3929" s="51" t="s">
        <v>4889</v>
      </c>
    </row>
    <row r="3930" spans="1:1">
      <c r="A3930" s="51" t="s">
        <v>4890</v>
      </c>
    </row>
    <row r="3931" spans="1:1">
      <c r="A3931" s="51" t="s">
        <v>4891</v>
      </c>
    </row>
    <row r="3932" spans="1:1">
      <c r="A3932" s="51" t="s">
        <v>4892</v>
      </c>
    </row>
    <row r="3933" spans="1:1">
      <c r="A3933" s="51" t="s">
        <v>4893</v>
      </c>
    </row>
    <row r="3934" spans="1:1">
      <c r="A3934" s="51" t="s">
        <v>4894</v>
      </c>
    </row>
    <row r="3935" spans="1:1">
      <c r="A3935" s="51" t="s">
        <v>4895</v>
      </c>
    </row>
    <row r="3936" spans="1:1">
      <c r="A3936" s="51" t="s">
        <v>4896</v>
      </c>
    </row>
    <row r="3937" spans="1:1">
      <c r="A3937" s="51" t="s">
        <v>4897</v>
      </c>
    </row>
    <row r="3938" spans="1:1">
      <c r="A3938" s="51" t="s">
        <v>4898</v>
      </c>
    </row>
    <row r="3939" spans="1:1">
      <c r="A3939" s="51" t="s">
        <v>4899</v>
      </c>
    </row>
    <row r="3940" spans="1:1">
      <c r="A3940" s="51" t="s">
        <v>4900</v>
      </c>
    </row>
    <row r="3941" spans="1:1">
      <c r="A3941" s="51" t="s">
        <v>4901</v>
      </c>
    </row>
    <row r="3942" spans="1:1">
      <c r="A3942" s="51" t="s">
        <v>4902</v>
      </c>
    </row>
    <row r="3943" spans="1:1">
      <c r="A3943" s="51" t="s">
        <v>4903</v>
      </c>
    </row>
    <row r="3944" spans="1:1">
      <c r="A3944" s="51" t="s">
        <v>4904</v>
      </c>
    </row>
    <row r="3945" spans="1:1">
      <c r="A3945" s="51" t="s">
        <v>4905</v>
      </c>
    </row>
    <row r="3946" spans="1:1">
      <c r="A3946" s="51" t="s">
        <v>4906</v>
      </c>
    </row>
    <row r="3947" spans="1:1">
      <c r="A3947" s="51" t="s">
        <v>4907</v>
      </c>
    </row>
    <row r="3948" spans="1:1">
      <c r="A3948" s="51" t="s">
        <v>4908</v>
      </c>
    </row>
    <row r="3949" spans="1:1">
      <c r="A3949" s="51" t="s">
        <v>4909</v>
      </c>
    </row>
    <row r="3950" spans="1:1">
      <c r="A3950" s="51" t="s">
        <v>4910</v>
      </c>
    </row>
    <row r="3951" spans="1:1">
      <c r="A3951" s="51" t="s">
        <v>4911</v>
      </c>
    </row>
    <row r="3952" spans="1:1">
      <c r="A3952" s="51" t="s">
        <v>4912</v>
      </c>
    </row>
    <row r="3953" spans="1:1">
      <c r="A3953" s="51" t="s">
        <v>4913</v>
      </c>
    </row>
    <row r="3954" spans="1:1">
      <c r="A3954" s="51" t="s">
        <v>4914</v>
      </c>
    </row>
    <row r="3955" spans="1:1">
      <c r="A3955" s="51" t="s">
        <v>4915</v>
      </c>
    </row>
    <row r="3956" spans="1:1">
      <c r="A3956" s="51" t="s">
        <v>4916</v>
      </c>
    </row>
    <row r="3957" spans="1:1">
      <c r="A3957" s="51" t="s">
        <v>4917</v>
      </c>
    </row>
    <row r="3958" spans="1:1">
      <c r="A3958" s="51" t="s">
        <v>4918</v>
      </c>
    </row>
    <row r="3959" spans="1:1">
      <c r="A3959" s="51" t="s">
        <v>4919</v>
      </c>
    </row>
    <row r="3960" spans="1:1">
      <c r="A3960" s="51" t="s">
        <v>4920</v>
      </c>
    </row>
    <row r="3961" spans="1:1">
      <c r="A3961" s="51" t="s">
        <v>4921</v>
      </c>
    </row>
    <row r="3962" spans="1:1">
      <c r="A3962" s="51" t="s">
        <v>4922</v>
      </c>
    </row>
    <row r="3963" spans="1:1">
      <c r="A3963" s="51" t="s">
        <v>4923</v>
      </c>
    </row>
    <row r="3964" spans="1:1">
      <c r="A3964" s="51" t="s">
        <v>4924</v>
      </c>
    </row>
    <row r="3965" spans="1:1">
      <c r="A3965" s="51" t="s">
        <v>4925</v>
      </c>
    </row>
    <row r="3966" spans="1:1">
      <c r="A3966" s="51" t="s">
        <v>4926</v>
      </c>
    </row>
    <row r="3967" spans="1:1">
      <c r="A3967" s="51" t="s">
        <v>4927</v>
      </c>
    </row>
    <row r="3968" spans="1:1">
      <c r="A3968" s="51" t="s">
        <v>4928</v>
      </c>
    </row>
    <row r="3969" spans="1:1">
      <c r="A3969" s="51" t="s">
        <v>4929</v>
      </c>
    </row>
    <row r="3970" spans="1:1">
      <c r="A3970" s="51" t="s">
        <v>4930</v>
      </c>
    </row>
    <row r="3971" spans="1:1">
      <c r="A3971" s="51" t="s">
        <v>4931</v>
      </c>
    </row>
    <row r="3972" spans="1:1">
      <c r="A3972" s="51" t="s">
        <v>4932</v>
      </c>
    </row>
    <row r="3973" spans="1:1">
      <c r="A3973" s="51" t="s">
        <v>4933</v>
      </c>
    </row>
    <row r="3974" spans="1:1">
      <c r="A3974" s="51" t="s">
        <v>4934</v>
      </c>
    </row>
    <row r="3975" spans="1:1">
      <c r="A3975" s="51" t="s">
        <v>4935</v>
      </c>
    </row>
    <row r="3976" spans="1:1">
      <c r="A3976" s="51" t="s">
        <v>4936</v>
      </c>
    </row>
    <row r="3977" spans="1:1">
      <c r="A3977" s="51" t="s">
        <v>4937</v>
      </c>
    </row>
    <row r="3978" spans="1:1">
      <c r="A3978" s="51" t="s">
        <v>4938</v>
      </c>
    </row>
    <row r="3979" spans="1:1">
      <c r="A3979" s="51" t="s">
        <v>4939</v>
      </c>
    </row>
    <row r="3980" spans="1:1">
      <c r="A3980" s="51" t="s">
        <v>4940</v>
      </c>
    </row>
    <row r="3981" spans="1:1">
      <c r="A3981" s="51" t="s">
        <v>4941</v>
      </c>
    </row>
    <row r="3982" spans="1:1">
      <c r="A3982" s="51" t="s">
        <v>4942</v>
      </c>
    </row>
    <row r="3983" spans="1:1">
      <c r="A3983" s="51" t="s">
        <v>4943</v>
      </c>
    </row>
    <row r="3984" spans="1:1">
      <c r="A3984" s="51" t="s">
        <v>4944</v>
      </c>
    </row>
    <row r="3985" spans="1:1">
      <c r="A3985" s="51" t="s">
        <v>4945</v>
      </c>
    </row>
    <row r="3986" spans="1:1">
      <c r="A3986" s="51" t="s">
        <v>4946</v>
      </c>
    </row>
    <row r="3987" spans="1:1">
      <c r="A3987" s="51" t="s">
        <v>4947</v>
      </c>
    </row>
    <row r="3988" spans="1:1">
      <c r="A3988" s="51" t="s">
        <v>4948</v>
      </c>
    </row>
    <row r="3989" spans="1:1">
      <c r="A3989" s="51" t="s">
        <v>4949</v>
      </c>
    </row>
    <row r="3990" spans="1:1">
      <c r="A3990" s="51" t="s">
        <v>4950</v>
      </c>
    </row>
    <row r="3991" spans="1:1">
      <c r="A3991" s="51" t="s">
        <v>4951</v>
      </c>
    </row>
    <row r="3992" spans="1:1">
      <c r="A3992" s="51" t="s">
        <v>4952</v>
      </c>
    </row>
    <row r="3993" spans="1:1">
      <c r="A3993" s="51" t="s">
        <v>4953</v>
      </c>
    </row>
    <row r="3994" spans="1:1">
      <c r="A3994" s="51" t="s">
        <v>4954</v>
      </c>
    </row>
    <row r="3995" spans="1:1">
      <c r="A3995" s="51" t="s">
        <v>4955</v>
      </c>
    </row>
    <row r="3996" spans="1:1">
      <c r="A3996" s="51" t="s">
        <v>4956</v>
      </c>
    </row>
    <row r="3997" spans="1:1">
      <c r="A3997" s="51" t="s">
        <v>4957</v>
      </c>
    </row>
    <row r="3998" spans="1:1">
      <c r="A3998" s="51" t="s">
        <v>4958</v>
      </c>
    </row>
    <row r="3999" spans="1:1">
      <c r="A3999" s="51" t="s">
        <v>4959</v>
      </c>
    </row>
    <row r="4000" spans="1:1">
      <c r="A4000" s="51" t="s">
        <v>4960</v>
      </c>
    </row>
    <row r="4001" spans="1:1">
      <c r="A4001" s="51" t="s">
        <v>4961</v>
      </c>
    </row>
    <row r="4002" spans="1:1">
      <c r="A4002" s="51" t="s">
        <v>4962</v>
      </c>
    </row>
    <row r="4003" spans="1:1">
      <c r="A4003" s="51" t="s">
        <v>4963</v>
      </c>
    </row>
    <row r="4004" spans="1:1">
      <c r="A4004" s="51" t="s">
        <v>4964</v>
      </c>
    </row>
    <row r="4005" spans="1:1">
      <c r="A4005" s="51" t="s">
        <v>4965</v>
      </c>
    </row>
    <row r="4006" spans="1:1">
      <c r="A4006" s="51" t="s">
        <v>4966</v>
      </c>
    </row>
    <row r="4007" spans="1:1">
      <c r="A4007" s="51" t="s">
        <v>4967</v>
      </c>
    </row>
    <row r="4008" spans="1:1">
      <c r="A4008" s="51" t="s">
        <v>4968</v>
      </c>
    </row>
    <row r="4009" spans="1:1">
      <c r="A4009" s="51" t="s">
        <v>4969</v>
      </c>
    </row>
    <row r="4010" spans="1:1">
      <c r="A4010" s="51" t="s">
        <v>4970</v>
      </c>
    </row>
    <row r="4011" spans="1:1">
      <c r="A4011" s="51" t="s">
        <v>4971</v>
      </c>
    </row>
    <row r="4012" spans="1:1">
      <c r="A4012" s="51" t="s">
        <v>4972</v>
      </c>
    </row>
    <row r="4013" spans="1:1">
      <c r="A4013" s="51" t="s">
        <v>4973</v>
      </c>
    </row>
    <row r="4014" spans="1:1">
      <c r="A4014" s="51" t="s">
        <v>4974</v>
      </c>
    </row>
    <row r="4015" spans="1:1">
      <c r="A4015" s="51" t="s">
        <v>4975</v>
      </c>
    </row>
    <row r="4016" spans="1:1">
      <c r="A4016" s="51" t="s">
        <v>4976</v>
      </c>
    </row>
    <row r="4017" spans="1:1">
      <c r="A4017" s="51" t="s">
        <v>4977</v>
      </c>
    </row>
    <row r="4018" spans="1:1">
      <c r="A4018" s="51" t="s">
        <v>4978</v>
      </c>
    </row>
    <row r="4019" spans="1:1">
      <c r="A4019" s="51" t="s">
        <v>4979</v>
      </c>
    </row>
    <row r="4020" spans="1:1">
      <c r="A4020" s="51" t="s">
        <v>4980</v>
      </c>
    </row>
    <row r="4021" spans="1:1">
      <c r="A4021" s="51" t="s">
        <v>4981</v>
      </c>
    </row>
    <row r="4022" spans="1:1">
      <c r="A4022" s="51" t="s">
        <v>4982</v>
      </c>
    </row>
    <row r="4023" spans="1:1">
      <c r="A4023" s="51" t="s">
        <v>4983</v>
      </c>
    </row>
    <row r="4024" spans="1:1">
      <c r="A4024" s="51" t="s">
        <v>4984</v>
      </c>
    </row>
    <row r="4025" spans="1:1">
      <c r="A4025" s="51" t="s">
        <v>4985</v>
      </c>
    </row>
    <row r="4026" spans="1:1">
      <c r="A4026" s="51" t="s">
        <v>4986</v>
      </c>
    </row>
    <row r="4027" spans="1:1">
      <c r="A4027" s="51" t="s">
        <v>4987</v>
      </c>
    </row>
    <row r="4028" spans="1:1">
      <c r="A4028" s="51" t="s">
        <v>4988</v>
      </c>
    </row>
    <row r="4029" spans="1:1">
      <c r="A4029" s="51" t="s">
        <v>4989</v>
      </c>
    </row>
    <row r="4030" spans="1:1">
      <c r="A4030" s="51" t="s">
        <v>4990</v>
      </c>
    </row>
    <row r="4031" spans="1:1">
      <c r="A4031" s="51" t="s">
        <v>4991</v>
      </c>
    </row>
    <row r="4032" spans="1:1">
      <c r="A4032" s="51" t="s">
        <v>4992</v>
      </c>
    </row>
    <row r="4033" spans="1:1">
      <c r="A4033" s="51" t="s">
        <v>4993</v>
      </c>
    </row>
    <row r="4034" spans="1:1">
      <c r="A4034" s="51" t="s">
        <v>4994</v>
      </c>
    </row>
    <row r="4035" spans="1:1">
      <c r="A4035" s="51" t="s">
        <v>4995</v>
      </c>
    </row>
    <row r="4036" spans="1:1">
      <c r="A4036" s="51" t="s">
        <v>4996</v>
      </c>
    </row>
    <row r="4037" spans="1:1">
      <c r="A4037" s="51" t="s">
        <v>4997</v>
      </c>
    </row>
    <row r="4038" spans="1:1">
      <c r="A4038" s="51" t="s">
        <v>4998</v>
      </c>
    </row>
    <row r="4039" spans="1:1">
      <c r="A4039" s="51" t="s">
        <v>4999</v>
      </c>
    </row>
    <row r="4040" spans="1:1">
      <c r="A4040" s="51" t="s">
        <v>5000</v>
      </c>
    </row>
    <row r="4041" spans="1:1">
      <c r="A4041" s="51" t="s">
        <v>5001</v>
      </c>
    </row>
    <row r="4042" spans="1:1">
      <c r="A4042" s="51" t="s">
        <v>5002</v>
      </c>
    </row>
    <row r="4043" spans="1:1">
      <c r="A4043" s="51" t="s">
        <v>5003</v>
      </c>
    </row>
    <row r="4044" spans="1:1">
      <c r="A4044" s="51" t="s">
        <v>5004</v>
      </c>
    </row>
    <row r="4045" spans="1:1">
      <c r="A4045" s="51" t="s">
        <v>5005</v>
      </c>
    </row>
    <row r="4046" spans="1:1">
      <c r="A4046" s="51" t="s">
        <v>5006</v>
      </c>
    </row>
    <row r="4047" spans="1:1">
      <c r="A4047" s="51" t="s">
        <v>5007</v>
      </c>
    </row>
    <row r="4048" spans="1:1">
      <c r="A4048" s="51" t="s">
        <v>5008</v>
      </c>
    </row>
    <row r="4049" spans="1:1">
      <c r="A4049" s="51" t="s">
        <v>5009</v>
      </c>
    </row>
    <row r="4050" spans="1:1">
      <c r="A4050" s="51" t="s">
        <v>5010</v>
      </c>
    </row>
    <row r="4051" spans="1:1">
      <c r="A4051" s="51" t="s">
        <v>5011</v>
      </c>
    </row>
    <row r="4052" spans="1:1">
      <c r="A4052" s="51" t="s">
        <v>5012</v>
      </c>
    </row>
    <row r="4053" spans="1:1">
      <c r="A4053" s="51" t="s">
        <v>5013</v>
      </c>
    </row>
    <row r="4054" spans="1:1">
      <c r="A4054" s="51" t="s">
        <v>5014</v>
      </c>
    </row>
    <row r="4055" spans="1:1">
      <c r="A4055" s="51" t="s">
        <v>5015</v>
      </c>
    </row>
    <row r="4056" spans="1:1">
      <c r="A4056" s="51" t="s">
        <v>5016</v>
      </c>
    </row>
    <row r="4057" spans="1:1">
      <c r="A4057" s="51" t="s">
        <v>5017</v>
      </c>
    </row>
    <row r="4058" spans="1:1">
      <c r="A4058" s="51" t="s">
        <v>5018</v>
      </c>
    </row>
    <row r="4059" spans="1:1">
      <c r="A4059" s="51" t="s">
        <v>5019</v>
      </c>
    </row>
    <row r="4060" spans="1:1">
      <c r="A4060" s="51" t="s">
        <v>5020</v>
      </c>
    </row>
    <row r="4061" spans="1:1">
      <c r="A4061" s="51" t="s">
        <v>5021</v>
      </c>
    </row>
    <row r="4062" spans="1:1">
      <c r="A4062" s="51" t="s">
        <v>5022</v>
      </c>
    </row>
    <row r="4063" spans="1:1">
      <c r="A4063" s="51" t="s">
        <v>5023</v>
      </c>
    </row>
    <row r="4064" spans="1:1">
      <c r="A4064" s="51" t="s">
        <v>5024</v>
      </c>
    </row>
    <row r="4065" spans="1:1">
      <c r="A4065" s="51" t="s">
        <v>5025</v>
      </c>
    </row>
    <row r="4066" spans="1:1">
      <c r="A4066" s="51" t="s">
        <v>5026</v>
      </c>
    </row>
    <row r="4067" spans="1:1">
      <c r="A4067" s="51" t="s">
        <v>5027</v>
      </c>
    </row>
    <row r="4068" spans="1:1">
      <c r="A4068" s="51" t="s">
        <v>5028</v>
      </c>
    </row>
    <row r="4069" spans="1:1">
      <c r="A4069" s="51" t="s">
        <v>5029</v>
      </c>
    </row>
    <row r="4070" spans="1:1">
      <c r="A4070" s="51" t="s">
        <v>5030</v>
      </c>
    </row>
    <row r="4071" spans="1:1">
      <c r="A4071" s="51" t="s">
        <v>5031</v>
      </c>
    </row>
    <row r="4072" spans="1:1">
      <c r="A4072" s="51" t="s">
        <v>5032</v>
      </c>
    </row>
    <row r="4073" spans="1:1">
      <c r="A4073" s="51" t="s">
        <v>5033</v>
      </c>
    </row>
    <row r="4074" spans="1:1">
      <c r="A4074" s="51" t="s">
        <v>5034</v>
      </c>
    </row>
    <row r="4075" spans="1:1">
      <c r="A4075" s="51" t="s">
        <v>5035</v>
      </c>
    </row>
    <row r="4076" spans="1:1">
      <c r="A4076" s="51" t="s">
        <v>5036</v>
      </c>
    </row>
    <row r="4077" spans="1:1">
      <c r="A4077" s="51" t="s">
        <v>5037</v>
      </c>
    </row>
    <row r="4078" spans="1:1">
      <c r="A4078" s="51" t="s">
        <v>5038</v>
      </c>
    </row>
    <row r="4079" spans="1:1">
      <c r="A4079" s="51" t="s">
        <v>5039</v>
      </c>
    </row>
    <row r="4080" spans="1:1">
      <c r="A4080" s="51" t="s">
        <v>5040</v>
      </c>
    </row>
    <row r="4081" spans="1:1">
      <c r="A4081" s="51" t="s">
        <v>5041</v>
      </c>
    </row>
    <row r="4082" spans="1:1">
      <c r="A4082" s="51" t="s">
        <v>5042</v>
      </c>
    </row>
    <row r="4083" spans="1:1">
      <c r="A4083" s="51" t="s">
        <v>5043</v>
      </c>
    </row>
    <row r="4084" spans="1:1">
      <c r="A4084" s="51" t="s">
        <v>5044</v>
      </c>
    </row>
    <row r="4085" spans="1:1">
      <c r="A4085" s="51" t="s">
        <v>5045</v>
      </c>
    </row>
    <row r="4086" spans="1:1">
      <c r="A4086" s="51" t="s">
        <v>5046</v>
      </c>
    </row>
    <row r="4087" spans="1:1">
      <c r="A4087" s="51" t="s">
        <v>5047</v>
      </c>
    </row>
    <row r="4088" spans="1:1">
      <c r="A4088" s="51" t="s">
        <v>5048</v>
      </c>
    </row>
    <row r="4089" spans="1:1">
      <c r="A4089" s="51" t="s">
        <v>5049</v>
      </c>
    </row>
    <row r="4090" spans="1:1">
      <c r="A4090" s="51" t="s">
        <v>5050</v>
      </c>
    </row>
    <row r="4091" spans="1:1">
      <c r="A4091" s="51" t="s">
        <v>5051</v>
      </c>
    </row>
    <row r="4092" spans="1:1">
      <c r="A4092" s="51" t="s">
        <v>5052</v>
      </c>
    </row>
    <row r="4093" spans="1:1">
      <c r="A4093" s="51" t="s">
        <v>5053</v>
      </c>
    </row>
    <row r="4094" spans="1:1">
      <c r="A4094" s="51" t="s">
        <v>5054</v>
      </c>
    </row>
    <row r="4095" spans="1:1">
      <c r="A4095" s="51" t="s">
        <v>5055</v>
      </c>
    </row>
    <row r="4096" spans="1:1">
      <c r="A4096" s="51" t="s">
        <v>5056</v>
      </c>
    </row>
    <row r="4097" spans="1:1">
      <c r="A4097" s="51" t="s">
        <v>5057</v>
      </c>
    </row>
    <row r="4098" spans="1:1">
      <c r="A4098" s="51" t="s">
        <v>5058</v>
      </c>
    </row>
    <row r="4099" spans="1:1">
      <c r="A4099" s="51" t="s">
        <v>5059</v>
      </c>
    </row>
    <row r="4100" spans="1:1">
      <c r="A4100" s="51" t="s">
        <v>5060</v>
      </c>
    </row>
    <row r="4101" spans="1:1">
      <c r="A4101" s="51" t="s">
        <v>5061</v>
      </c>
    </row>
    <row r="4102" spans="1:1">
      <c r="A4102" s="51" t="s">
        <v>5062</v>
      </c>
    </row>
    <row r="4103" spans="1:1">
      <c r="A4103" s="51" t="s">
        <v>5063</v>
      </c>
    </row>
    <row r="4104" spans="1:1">
      <c r="A4104" s="51" t="s">
        <v>5064</v>
      </c>
    </row>
    <row r="4105" spans="1:1">
      <c r="A4105" s="51" t="s">
        <v>5065</v>
      </c>
    </row>
    <row r="4106" spans="1:1">
      <c r="A4106" s="51" t="s">
        <v>5066</v>
      </c>
    </row>
    <row r="4107" spans="1:1">
      <c r="A4107" s="51" t="s">
        <v>5067</v>
      </c>
    </row>
    <row r="4108" spans="1:1">
      <c r="A4108" s="51" t="s">
        <v>5068</v>
      </c>
    </row>
    <row r="4109" spans="1:1">
      <c r="A4109" s="51" t="s">
        <v>5069</v>
      </c>
    </row>
    <row r="4110" spans="1:1">
      <c r="A4110" s="51" t="s">
        <v>5070</v>
      </c>
    </row>
    <row r="4111" spans="1:1">
      <c r="A4111" s="51" t="s">
        <v>5071</v>
      </c>
    </row>
    <row r="4112" spans="1:1">
      <c r="A4112" s="51" t="s">
        <v>5072</v>
      </c>
    </row>
    <row r="4113" spans="1:1">
      <c r="A4113" s="51" t="s">
        <v>5073</v>
      </c>
    </row>
    <row r="4114" spans="1:1">
      <c r="A4114" s="51" t="s">
        <v>5074</v>
      </c>
    </row>
    <row r="4115" spans="1:1">
      <c r="A4115" s="51" t="s">
        <v>5075</v>
      </c>
    </row>
    <row r="4116" spans="1:1">
      <c r="A4116" s="51" t="s">
        <v>5076</v>
      </c>
    </row>
    <row r="4117" spans="1:1">
      <c r="A4117" s="51" t="s">
        <v>5077</v>
      </c>
    </row>
    <row r="4118" spans="1:1">
      <c r="A4118" s="51" t="s">
        <v>5078</v>
      </c>
    </row>
    <row r="4119" spans="1:1">
      <c r="A4119" s="51" t="s">
        <v>5079</v>
      </c>
    </row>
    <row r="4120" spans="1:1">
      <c r="A4120" s="51" t="s">
        <v>5080</v>
      </c>
    </row>
    <row r="4121" spans="1:1">
      <c r="A4121" s="51" t="s">
        <v>5081</v>
      </c>
    </row>
    <row r="4122" spans="1:1">
      <c r="A4122" s="51" t="s">
        <v>5082</v>
      </c>
    </row>
    <row r="4123" spans="1:1">
      <c r="A4123" s="51" t="s">
        <v>5083</v>
      </c>
    </row>
    <row r="4124" spans="1:1">
      <c r="A4124" s="51" t="s">
        <v>5084</v>
      </c>
    </row>
    <row r="4125" spans="1:1">
      <c r="A4125" s="51" t="s">
        <v>5085</v>
      </c>
    </row>
    <row r="4126" spans="1:1">
      <c r="A4126" s="51" t="s">
        <v>5086</v>
      </c>
    </row>
    <row r="4127" spans="1:1">
      <c r="A4127" s="51" t="s">
        <v>5087</v>
      </c>
    </row>
    <row r="4128" spans="1:1">
      <c r="A4128" s="51" t="s">
        <v>5088</v>
      </c>
    </row>
    <row r="4129" spans="1:1">
      <c r="A4129" s="51" t="s">
        <v>5089</v>
      </c>
    </row>
    <row r="4130" spans="1:1">
      <c r="A4130" s="51" t="s">
        <v>5090</v>
      </c>
    </row>
    <row r="4131" spans="1:1">
      <c r="A4131" s="51" t="s">
        <v>5091</v>
      </c>
    </row>
    <row r="4132" spans="1:1">
      <c r="A4132" s="51" t="s">
        <v>5092</v>
      </c>
    </row>
    <row r="4133" spans="1:1">
      <c r="A4133" s="51" t="s">
        <v>5093</v>
      </c>
    </row>
    <row r="4134" spans="1:1">
      <c r="A4134" s="51" t="s">
        <v>5094</v>
      </c>
    </row>
    <row r="4135" spans="1:1">
      <c r="A4135" s="51" t="s">
        <v>5095</v>
      </c>
    </row>
    <row r="4136" spans="1:1">
      <c r="A4136" s="51" t="s">
        <v>5096</v>
      </c>
    </row>
    <row r="4137" spans="1:1">
      <c r="A4137" s="51" t="s">
        <v>5097</v>
      </c>
    </row>
    <row r="4138" spans="1:1">
      <c r="A4138" s="51" t="s">
        <v>5098</v>
      </c>
    </row>
    <row r="4139" spans="1:1">
      <c r="A4139" s="51" t="s">
        <v>5099</v>
      </c>
    </row>
    <row r="4140" spans="1:1">
      <c r="A4140" s="51" t="s">
        <v>5100</v>
      </c>
    </row>
    <row r="4141" spans="1:1">
      <c r="A4141" s="51" t="s">
        <v>5101</v>
      </c>
    </row>
    <row r="4142" spans="1:1">
      <c r="A4142" s="51" t="s">
        <v>5102</v>
      </c>
    </row>
    <row r="4143" spans="1:1">
      <c r="A4143" s="51" t="s">
        <v>5103</v>
      </c>
    </row>
    <row r="4144" spans="1:1">
      <c r="A4144" s="51" t="s">
        <v>5104</v>
      </c>
    </row>
    <row r="4145" spans="1:1">
      <c r="A4145" s="51" t="s">
        <v>5105</v>
      </c>
    </row>
    <row r="4146" spans="1:1">
      <c r="A4146" s="51" t="s">
        <v>5106</v>
      </c>
    </row>
    <row r="4147" spans="1:1">
      <c r="A4147" s="51" t="s">
        <v>5107</v>
      </c>
    </row>
    <row r="4148" spans="1:1">
      <c r="A4148" s="51" t="s">
        <v>5108</v>
      </c>
    </row>
    <row r="4149" spans="1:1">
      <c r="A4149" s="51" t="s">
        <v>5109</v>
      </c>
    </row>
    <row r="4150" spans="1:1">
      <c r="A4150" s="51" t="s">
        <v>5110</v>
      </c>
    </row>
    <row r="4151" spans="1:1">
      <c r="A4151" s="51" t="s">
        <v>5111</v>
      </c>
    </row>
    <row r="4152" spans="1:1">
      <c r="A4152" s="51" t="s">
        <v>5112</v>
      </c>
    </row>
    <row r="4153" spans="1:1">
      <c r="A4153" s="51" t="s">
        <v>5113</v>
      </c>
    </row>
    <row r="4154" spans="1:1">
      <c r="A4154" s="51" t="s">
        <v>5114</v>
      </c>
    </row>
    <row r="4155" spans="1:1">
      <c r="A4155" s="51" t="s">
        <v>5115</v>
      </c>
    </row>
    <row r="4156" spans="1:1">
      <c r="A4156" s="51" t="s">
        <v>5116</v>
      </c>
    </row>
    <row r="4157" spans="1:1">
      <c r="A4157" s="51" t="s">
        <v>5117</v>
      </c>
    </row>
    <row r="4158" spans="1:1">
      <c r="A4158" s="51" t="s">
        <v>5118</v>
      </c>
    </row>
    <row r="4159" spans="1:1">
      <c r="A4159" s="51" t="s">
        <v>5119</v>
      </c>
    </row>
    <row r="4160" spans="1:1">
      <c r="A4160" s="51" t="s">
        <v>5120</v>
      </c>
    </row>
    <row r="4161" spans="1:1">
      <c r="A4161" s="51" t="s">
        <v>5121</v>
      </c>
    </row>
    <row r="4162" spans="1:1">
      <c r="A4162" s="51" t="s">
        <v>5122</v>
      </c>
    </row>
    <row r="4163" spans="1:1">
      <c r="A4163" s="51" t="s">
        <v>5123</v>
      </c>
    </row>
    <row r="4164" spans="1:1">
      <c r="A4164" s="51" t="s">
        <v>5124</v>
      </c>
    </row>
    <row r="4165" spans="1:1">
      <c r="A4165" s="51" t="s">
        <v>5125</v>
      </c>
    </row>
    <row r="4166" spans="1:1">
      <c r="A4166" s="51" t="s">
        <v>5126</v>
      </c>
    </row>
    <row r="4167" spans="1:1">
      <c r="A4167" s="51" t="s">
        <v>5127</v>
      </c>
    </row>
    <row r="4168" spans="1:1">
      <c r="A4168" s="51" t="s">
        <v>5128</v>
      </c>
    </row>
    <row r="4169" spans="1:1">
      <c r="A4169" s="51" t="s">
        <v>5129</v>
      </c>
    </row>
    <row r="4170" spans="1:1">
      <c r="A4170" s="51" t="s">
        <v>5130</v>
      </c>
    </row>
    <row r="4171" spans="1:1">
      <c r="A4171" s="51" t="s">
        <v>5131</v>
      </c>
    </row>
    <row r="4172" spans="1:1">
      <c r="A4172" s="51" t="s">
        <v>5132</v>
      </c>
    </row>
    <row r="4173" spans="1:1">
      <c r="A4173" s="51" t="s">
        <v>5133</v>
      </c>
    </row>
    <row r="4174" spans="1:1">
      <c r="A4174" s="51" t="s">
        <v>5134</v>
      </c>
    </row>
    <row r="4175" spans="1:1">
      <c r="A4175" s="51" t="s">
        <v>5135</v>
      </c>
    </row>
    <row r="4176" spans="1:1">
      <c r="A4176" s="51" t="s">
        <v>5136</v>
      </c>
    </row>
    <row r="4177" spans="1:1">
      <c r="A4177" s="51" t="s">
        <v>5137</v>
      </c>
    </row>
    <row r="4178" spans="1:1">
      <c r="A4178" s="51" t="s">
        <v>5138</v>
      </c>
    </row>
    <row r="4179" spans="1:1">
      <c r="A4179" s="51" t="s">
        <v>5139</v>
      </c>
    </row>
    <row r="4180" spans="1:1">
      <c r="A4180" s="51" t="s">
        <v>5140</v>
      </c>
    </row>
    <row r="4181" spans="1:1">
      <c r="A4181" s="51" t="s">
        <v>5141</v>
      </c>
    </row>
    <row r="4182" spans="1:1">
      <c r="A4182" s="51" t="s">
        <v>5142</v>
      </c>
    </row>
    <row r="4183" spans="1:1">
      <c r="A4183" s="51" t="s">
        <v>5143</v>
      </c>
    </row>
    <row r="4184" spans="1:1">
      <c r="A4184" s="51" t="s">
        <v>5144</v>
      </c>
    </row>
    <row r="4185" spans="1:1">
      <c r="A4185" s="51" t="s">
        <v>5145</v>
      </c>
    </row>
    <row r="4186" spans="1:1">
      <c r="A4186" s="51" t="s">
        <v>5146</v>
      </c>
    </row>
    <row r="4187" spans="1:1">
      <c r="A4187" s="51" t="s">
        <v>5147</v>
      </c>
    </row>
    <row r="4188" spans="1:1">
      <c r="A4188" s="51" t="s">
        <v>5148</v>
      </c>
    </row>
    <row r="4189" spans="1:1">
      <c r="A4189" s="51" t="s">
        <v>5149</v>
      </c>
    </row>
    <row r="4190" spans="1:1">
      <c r="A4190" s="51" t="s">
        <v>5150</v>
      </c>
    </row>
    <row r="4191" spans="1:1">
      <c r="A4191" s="51" t="s">
        <v>5151</v>
      </c>
    </row>
    <row r="4192" spans="1:1">
      <c r="A4192" s="51" t="s">
        <v>5152</v>
      </c>
    </row>
    <row r="4193" spans="1:1">
      <c r="A4193" s="51" t="s">
        <v>5153</v>
      </c>
    </row>
    <row r="4194" spans="1:1">
      <c r="A4194" s="51" t="s">
        <v>5154</v>
      </c>
    </row>
    <row r="4195" spans="1:1">
      <c r="A4195" s="51" t="s">
        <v>5155</v>
      </c>
    </row>
    <row r="4196" spans="1:1">
      <c r="A4196" s="51" t="s">
        <v>5156</v>
      </c>
    </row>
    <row r="4197" spans="1:1">
      <c r="A4197" s="51" t="s">
        <v>5157</v>
      </c>
    </row>
    <row r="4198" spans="1:1">
      <c r="A4198" s="51" t="s">
        <v>5158</v>
      </c>
    </row>
    <row r="4199" spans="1:1">
      <c r="A4199" s="51" t="s">
        <v>5159</v>
      </c>
    </row>
    <row r="4200" spans="1:1">
      <c r="A4200" s="51" t="s">
        <v>5160</v>
      </c>
    </row>
    <row r="4201" spans="1:1">
      <c r="A4201" s="51" t="s">
        <v>5161</v>
      </c>
    </row>
    <row r="4202" spans="1:1">
      <c r="A4202" s="51" t="s">
        <v>5162</v>
      </c>
    </row>
    <row r="4203" spans="1:1">
      <c r="A4203" s="51" t="s">
        <v>5163</v>
      </c>
    </row>
    <row r="4204" spans="1:1">
      <c r="A4204" s="51" t="s">
        <v>5164</v>
      </c>
    </row>
    <row r="4205" spans="1:1">
      <c r="A4205" s="51" t="s">
        <v>5165</v>
      </c>
    </row>
    <row r="4206" spans="1:1">
      <c r="A4206" s="51" t="s">
        <v>5166</v>
      </c>
    </row>
    <row r="4207" spans="1:1">
      <c r="A4207" s="51" t="s">
        <v>5167</v>
      </c>
    </row>
    <row r="4208" spans="1:1">
      <c r="A4208" s="51" t="s">
        <v>5168</v>
      </c>
    </row>
    <row r="4209" spans="1:1">
      <c r="A4209" s="51" t="s">
        <v>5169</v>
      </c>
    </row>
    <row r="4210" spans="1:1">
      <c r="A4210" s="51" t="s">
        <v>5170</v>
      </c>
    </row>
    <row r="4211" spans="1:1">
      <c r="A4211" s="51" t="s">
        <v>5171</v>
      </c>
    </row>
    <row r="4212" spans="1:1">
      <c r="A4212" s="51" t="s">
        <v>5172</v>
      </c>
    </row>
    <row r="4213" spans="1:1">
      <c r="A4213" s="51" t="s">
        <v>5173</v>
      </c>
    </row>
    <row r="4214" spans="1:1">
      <c r="A4214" s="51" t="s">
        <v>5174</v>
      </c>
    </row>
    <row r="4215" spans="1:1">
      <c r="A4215" s="51" t="s">
        <v>5175</v>
      </c>
    </row>
    <row r="4216" spans="1:1">
      <c r="A4216" s="51" t="s">
        <v>5176</v>
      </c>
    </row>
    <row r="4217" spans="1:1">
      <c r="A4217" s="51" t="s">
        <v>5177</v>
      </c>
    </row>
    <row r="4218" spans="1:1">
      <c r="A4218" s="51" t="s">
        <v>5178</v>
      </c>
    </row>
    <row r="4219" spans="1:1">
      <c r="A4219" s="51" t="s">
        <v>5179</v>
      </c>
    </row>
    <row r="4220" spans="1:1">
      <c r="A4220" s="51" t="s">
        <v>5180</v>
      </c>
    </row>
    <row r="4221" spans="1:1">
      <c r="A4221" s="51" t="s">
        <v>5181</v>
      </c>
    </row>
    <row r="4222" spans="1:1">
      <c r="A4222" s="51" t="s">
        <v>5182</v>
      </c>
    </row>
    <row r="4223" spans="1:1">
      <c r="A4223" s="51" t="s">
        <v>5183</v>
      </c>
    </row>
    <row r="4224" spans="1:1">
      <c r="A4224" s="51" t="s">
        <v>5184</v>
      </c>
    </row>
    <row r="4225" spans="1:1">
      <c r="A4225" s="51" t="s">
        <v>5185</v>
      </c>
    </row>
    <row r="4226" spans="1:1">
      <c r="A4226" s="51" t="s">
        <v>5186</v>
      </c>
    </row>
    <row r="4227" spans="1:1">
      <c r="A4227" s="51" t="s">
        <v>5187</v>
      </c>
    </row>
    <row r="4228" spans="1:1">
      <c r="A4228" s="51" t="s">
        <v>5188</v>
      </c>
    </row>
    <row r="4229" spans="1:1">
      <c r="A4229" s="51" t="s">
        <v>5189</v>
      </c>
    </row>
    <row r="4230" spans="1:1">
      <c r="A4230" s="51" t="s">
        <v>5190</v>
      </c>
    </row>
    <row r="4231" spans="1:1">
      <c r="A4231" s="51" t="s">
        <v>5191</v>
      </c>
    </row>
    <row r="4232" spans="1:1">
      <c r="A4232" s="51" t="s">
        <v>5192</v>
      </c>
    </row>
    <row r="4233" spans="1:1">
      <c r="A4233" s="51" t="s">
        <v>5193</v>
      </c>
    </row>
    <row r="4234" spans="1:1">
      <c r="A4234" s="51" t="s">
        <v>5194</v>
      </c>
    </row>
    <row r="4235" spans="1:1">
      <c r="A4235" s="51" t="s">
        <v>5195</v>
      </c>
    </row>
    <row r="4236" spans="1:1">
      <c r="A4236" s="51" t="s">
        <v>5196</v>
      </c>
    </row>
    <row r="4237" spans="1:1">
      <c r="A4237" s="51" t="s">
        <v>5197</v>
      </c>
    </row>
    <row r="4238" spans="1:1">
      <c r="A4238" s="51" t="s">
        <v>5198</v>
      </c>
    </row>
    <row r="4239" spans="1:1">
      <c r="A4239" s="51" t="s">
        <v>5199</v>
      </c>
    </row>
    <row r="4240" spans="1:1">
      <c r="A4240" s="51" t="s">
        <v>5200</v>
      </c>
    </row>
    <row r="4241" spans="1:1">
      <c r="A4241" s="51" t="s">
        <v>5201</v>
      </c>
    </row>
    <row r="4242" spans="1:1">
      <c r="A4242" s="51" t="s">
        <v>5202</v>
      </c>
    </row>
    <row r="4243" spans="1:1">
      <c r="A4243" s="51" t="s">
        <v>5203</v>
      </c>
    </row>
    <row r="4244" spans="1:1">
      <c r="A4244" s="51" t="s">
        <v>5204</v>
      </c>
    </row>
    <row r="4245" spans="1:1">
      <c r="A4245" s="51" t="s">
        <v>5205</v>
      </c>
    </row>
    <row r="4246" spans="1:1">
      <c r="A4246" s="51" t="s">
        <v>5206</v>
      </c>
    </row>
    <row r="4247" spans="1:1">
      <c r="A4247" s="51" t="s">
        <v>5207</v>
      </c>
    </row>
    <row r="4248" spans="1:1">
      <c r="A4248" s="51" t="s">
        <v>5208</v>
      </c>
    </row>
    <row r="4249" spans="1:1">
      <c r="A4249" s="51" t="s">
        <v>5209</v>
      </c>
    </row>
    <row r="4250" spans="1:1">
      <c r="A4250" s="51" t="s">
        <v>5210</v>
      </c>
    </row>
    <row r="4251" spans="1:1">
      <c r="A4251" s="51" t="s">
        <v>5211</v>
      </c>
    </row>
    <row r="4252" spans="1:1">
      <c r="A4252" s="51" t="s">
        <v>5212</v>
      </c>
    </row>
    <row r="4253" spans="1:1">
      <c r="A4253" s="51" t="s">
        <v>5213</v>
      </c>
    </row>
    <row r="4254" spans="1:1">
      <c r="A4254" s="51" t="s">
        <v>5214</v>
      </c>
    </row>
    <row r="4255" spans="1:1">
      <c r="A4255" s="51" t="s">
        <v>5215</v>
      </c>
    </row>
    <row r="4256" spans="1:1">
      <c r="A4256" s="51" t="s">
        <v>5216</v>
      </c>
    </row>
    <row r="4257" spans="1:1">
      <c r="A4257" s="51" t="s">
        <v>5217</v>
      </c>
    </row>
    <row r="4258" spans="1:1">
      <c r="A4258" s="51" t="s">
        <v>5218</v>
      </c>
    </row>
    <row r="4259" spans="1:1">
      <c r="A4259" s="51" t="s">
        <v>5219</v>
      </c>
    </row>
    <row r="4260" spans="1:1">
      <c r="A4260" s="51" t="s">
        <v>5220</v>
      </c>
    </row>
    <row r="4261" spans="1:1">
      <c r="A4261" s="51" t="s">
        <v>5221</v>
      </c>
    </row>
    <row r="4262" spans="1:1">
      <c r="A4262" s="51" t="s">
        <v>5222</v>
      </c>
    </row>
    <row r="4263" spans="1:1">
      <c r="A4263" s="51" t="s">
        <v>5223</v>
      </c>
    </row>
    <row r="4264" spans="1:1">
      <c r="A4264" s="51" t="s">
        <v>5224</v>
      </c>
    </row>
    <row r="4265" spans="1:1">
      <c r="A4265" s="51" t="s">
        <v>5225</v>
      </c>
    </row>
    <row r="4266" spans="1:1">
      <c r="A4266" s="51" t="s">
        <v>5226</v>
      </c>
    </row>
    <row r="4267" spans="1:1">
      <c r="A4267" s="51" t="s">
        <v>5227</v>
      </c>
    </row>
    <row r="4268" spans="1:1">
      <c r="A4268" s="51" t="s">
        <v>5228</v>
      </c>
    </row>
    <row r="4269" spans="1:1">
      <c r="A4269" s="51" t="s">
        <v>5229</v>
      </c>
    </row>
    <row r="4270" spans="1:1">
      <c r="A4270" s="51" t="s">
        <v>5230</v>
      </c>
    </row>
    <row r="4271" spans="1:1">
      <c r="A4271" s="51" t="s">
        <v>5231</v>
      </c>
    </row>
    <row r="4272" spans="1:1">
      <c r="A4272" s="51" t="s">
        <v>5232</v>
      </c>
    </row>
    <row r="4273" spans="1:1">
      <c r="A4273" s="51" t="s">
        <v>5233</v>
      </c>
    </row>
    <row r="4274" spans="1:1">
      <c r="A4274" s="51" t="s">
        <v>5234</v>
      </c>
    </row>
    <row r="4275" spans="1:1">
      <c r="A4275" s="51" t="s">
        <v>5235</v>
      </c>
    </row>
    <row r="4276" spans="1:1">
      <c r="A4276" s="51" t="s">
        <v>5236</v>
      </c>
    </row>
    <row r="4277" spans="1:1">
      <c r="A4277" s="51" t="s">
        <v>5237</v>
      </c>
    </row>
    <row r="4278" spans="1:1">
      <c r="A4278" s="51" t="s">
        <v>5238</v>
      </c>
    </row>
    <row r="4279" spans="1:1">
      <c r="A4279" s="51" t="s">
        <v>5239</v>
      </c>
    </row>
    <row r="4280" spans="1:1">
      <c r="A4280" s="51" t="s">
        <v>5240</v>
      </c>
    </row>
    <row r="4281" spans="1:1">
      <c r="A4281" s="51" t="s">
        <v>5241</v>
      </c>
    </row>
    <row r="4282" spans="1:1">
      <c r="A4282" s="51" t="s">
        <v>5242</v>
      </c>
    </row>
    <row r="4283" spans="1:1">
      <c r="A4283" s="51" t="s">
        <v>5243</v>
      </c>
    </row>
    <row r="4284" spans="1:1">
      <c r="A4284" s="51" t="s">
        <v>5244</v>
      </c>
    </row>
    <row r="4285" spans="1:1">
      <c r="A4285" s="51" t="s">
        <v>5245</v>
      </c>
    </row>
    <row r="4286" spans="1:1">
      <c r="A4286" s="51" t="s">
        <v>5246</v>
      </c>
    </row>
    <row r="4287" spans="1:1">
      <c r="A4287" s="51" t="s">
        <v>5247</v>
      </c>
    </row>
    <row r="4288" spans="1:1">
      <c r="A4288" s="51" t="s">
        <v>5248</v>
      </c>
    </row>
    <row r="4289" spans="1:1">
      <c r="A4289" s="51" t="s">
        <v>5249</v>
      </c>
    </row>
    <row r="4290" spans="1:1">
      <c r="A4290" s="51" t="s">
        <v>5250</v>
      </c>
    </row>
    <row r="4291" spans="1:1">
      <c r="A4291" s="51" t="s">
        <v>5251</v>
      </c>
    </row>
    <row r="4292" spans="1:1">
      <c r="A4292" s="51" t="s">
        <v>5252</v>
      </c>
    </row>
    <row r="4293" spans="1:1">
      <c r="A4293" s="51" t="s">
        <v>5253</v>
      </c>
    </row>
    <row r="4294" spans="1:1">
      <c r="A4294" s="51" t="s">
        <v>5254</v>
      </c>
    </row>
    <row r="4295" spans="1:1">
      <c r="A4295" s="51" t="s">
        <v>5255</v>
      </c>
    </row>
    <row r="4296" spans="1:1">
      <c r="A4296" s="51" t="s">
        <v>5256</v>
      </c>
    </row>
    <row r="4297" spans="1:1">
      <c r="A4297" s="51" t="s">
        <v>5257</v>
      </c>
    </row>
    <row r="4298" spans="1:1">
      <c r="A4298" s="51" t="s">
        <v>5258</v>
      </c>
    </row>
    <row r="4299" spans="1:1">
      <c r="A4299" s="51" t="s">
        <v>5259</v>
      </c>
    </row>
    <row r="4300" spans="1:1">
      <c r="A4300" s="51" t="s">
        <v>5260</v>
      </c>
    </row>
    <row r="4301" spans="1:1">
      <c r="A4301" s="51" t="s">
        <v>5261</v>
      </c>
    </row>
    <row r="4302" spans="1:1">
      <c r="A4302" s="51" t="s">
        <v>5262</v>
      </c>
    </row>
    <row r="4303" spans="1:1">
      <c r="A4303" s="51" t="s">
        <v>5263</v>
      </c>
    </row>
    <row r="4304" spans="1:1">
      <c r="A4304" s="51" t="s">
        <v>5264</v>
      </c>
    </row>
    <row r="4305" spans="1:1">
      <c r="A4305" s="51" t="s">
        <v>5265</v>
      </c>
    </row>
    <row r="4306" spans="1:1">
      <c r="A4306" s="51" t="s">
        <v>5266</v>
      </c>
    </row>
    <row r="4307" spans="1:1">
      <c r="A4307" s="51" t="s">
        <v>5267</v>
      </c>
    </row>
    <row r="4308" spans="1:1">
      <c r="A4308" s="51" t="s">
        <v>5268</v>
      </c>
    </row>
    <row r="4309" spans="1:1">
      <c r="A4309" s="51" t="s">
        <v>5269</v>
      </c>
    </row>
    <row r="4310" spans="1:1">
      <c r="A4310" s="51" t="s">
        <v>5270</v>
      </c>
    </row>
    <row r="4311" spans="1:1">
      <c r="A4311" s="51" t="s">
        <v>5271</v>
      </c>
    </row>
    <row r="4312" spans="1:1">
      <c r="A4312" s="51" t="s">
        <v>5272</v>
      </c>
    </row>
    <row r="4313" spans="1:1">
      <c r="A4313" s="51" t="s">
        <v>5273</v>
      </c>
    </row>
    <row r="4314" spans="1:1">
      <c r="A4314" s="51" t="s">
        <v>5274</v>
      </c>
    </row>
    <row r="4315" spans="1:1">
      <c r="A4315" s="51" t="s">
        <v>5275</v>
      </c>
    </row>
    <row r="4316" spans="1:1">
      <c r="A4316" s="51" t="s">
        <v>5276</v>
      </c>
    </row>
    <row r="4317" spans="1:1">
      <c r="A4317" s="51" t="s">
        <v>5277</v>
      </c>
    </row>
    <row r="4318" spans="1:1">
      <c r="A4318" s="51" t="s">
        <v>5278</v>
      </c>
    </row>
    <row r="4319" spans="1:1">
      <c r="A4319" s="51" t="s">
        <v>5279</v>
      </c>
    </row>
    <row r="4320" spans="1:1">
      <c r="A4320" s="51" t="s">
        <v>5280</v>
      </c>
    </row>
    <row r="4321" spans="1:1">
      <c r="A4321" s="51" t="s">
        <v>5281</v>
      </c>
    </row>
    <row r="4322" spans="1:1">
      <c r="A4322" s="51" t="s">
        <v>5282</v>
      </c>
    </row>
    <row r="4323" spans="1:1">
      <c r="A4323" s="51" t="s">
        <v>5283</v>
      </c>
    </row>
    <row r="4324" spans="1:1">
      <c r="A4324" s="51" t="s">
        <v>5284</v>
      </c>
    </row>
    <row r="4325" spans="1:1">
      <c r="A4325" s="51" t="s">
        <v>5285</v>
      </c>
    </row>
    <row r="4326" spans="1:1">
      <c r="A4326" s="51" t="s">
        <v>5286</v>
      </c>
    </row>
    <row r="4327" spans="1:1">
      <c r="A4327" s="51" t="s">
        <v>5287</v>
      </c>
    </row>
    <row r="4328" spans="1:1">
      <c r="A4328" s="51" t="s">
        <v>5288</v>
      </c>
    </row>
    <row r="4329" spans="1:1">
      <c r="A4329" s="51" t="s">
        <v>5289</v>
      </c>
    </row>
    <row r="4330" spans="1:1">
      <c r="A4330" s="51" t="s">
        <v>5290</v>
      </c>
    </row>
    <row r="4331" spans="1:1">
      <c r="A4331" s="51" t="s">
        <v>5291</v>
      </c>
    </row>
    <row r="4332" spans="1:1">
      <c r="A4332" s="51" t="s">
        <v>5292</v>
      </c>
    </row>
    <row r="4333" spans="1:1">
      <c r="A4333" s="51" t="s">
        <v>5293</v>
      </c>
    </row>
    <row r="4334" spans="1:1">
      <c r="A4334" s="51" t="s">
        <v>5294</v>
      </c>
    </row>
    <row r="4335" spans="1:1">
      <c r="A4335" s="51" t="s">
        <v>5295</v>
      </c>
    </row>
    <row r="4336" spans="1:1">
      <c r="A4336" s="51" t="s">
        <v>5296</v>
      </c>
    </row>
    <row r="4337" spans="1:1">
      <c r="A4337" s="51" t="s">
        <v>5297</v>
      </c>
    </row>
    <row r="4338" spans="1:1">
      <c r="A4338" s="51" t="s">
        <v>5298</v>
      </c>
    </row>
    <row r="4339" spans="1:1">
      <c r="A4339" s="51" t="s">
        <v>5299</v>
      </c>
    </row>
    <row r="4340" spans="1:1">
      <c r="A4340" s="51" t="s">
        <v>5300</v>
      </c>
    </row>
    <row r="4341" spans="1:1">
      <c r="A4341" s="51" t="s">
        <v>5301</v>
      </c>
    </row>
    <row r="4342" spans="1:1">
      <c r="A4342" s="51" t="s">
        <v>5302</v>
      </c>
    </row>
    <row r="4343" spans="1:1">
      <c r="A4343" s="51" t="s">
        <v>5303</v>
      </c>
    </row>
    <row r="4344" spans="1:1">
      <c r="A4344" s="51" t="s">
        <v>5304</v>
      </c>
    </row>
    <row r="4345" spans="1:1">
      <c r="A4345" s="51" t="s">
        <v>5305</v>
      </c>
    </row>
    <row r="4346" spans="1:1">
      <c r="A4346" s="51" t="s">
        <v>5306</v>
      </c>
    </row>
    <row r="4347" spans="1:1">
      <c r="A4347" s="51" t="s">
        <v>5307</v>
      </c>
    </row>
    <row r="4348" spans="1:1">
      <c r="A4348" s="51" t="s">
        <v>5308</v>
      </c>
    </row>
    <row r="4349" spans="1:1">
      <c r="A4349" s="51" t="s">
        <v>5309</v>
      </c>
    </row>
    <row r="4350" spans="1:1">
      <c r="A4350" s="51" t="s">
        <v>5310</v>
      </c>
    </row>
    <row r="4351" spans="1:1">
      <c r="A4351" s="51" t="s">
        <v>5311</v>
      </c>
    </row>
    <row r="4352" spans="1:1">
      <c r="A4352" s="51" t="s">
        <v>5312</v>
      </c>
    </row>
    <row r="4353" spans="1:1">
      <c r="A4353" s="51" t="s">
        <v>5313</v>
      </c>
    </row>
    <row r="4354" spans="1:1">
      <c r="A4354" s="51" t="s">
        <v>5314</v>
      </c>
    </row>
    <row r="4355" spans="1:1">
      <c r="A4355" s="51" t="s">
        <v>5315</v>
      </c>
    </row>
    <row r="4356" spans="1:1">
      <c r="A4356" s="51" t="s">
        <v>5316</v>
      </c>
    </row>
    <row r="4357" spans="1:1">
      <c r="A4357" s="51" t="s">
        <v>5317</v>
      </c>
    </row>
    <row r="4358" spans="1:1">
      <c r="A4358" s="51" t="s">
        <v>5318</v>
      </c>
    </row>
    <row r="4359" spans="1:1">
      <c r="A4359" s="51" t="s">
        <v>5319</v>
      </c>
    </row>
    <row r="4360" spans="1:1">
      <c r="A4360" s="51" t="s">
        <v>5320</v>
      </c>
    </row>
    <row r="4361" spans="1:1">
      <c r="A4361" s="51" t="s">
        <v>5321</v>
      </c>
    </row>
    <row r="4362" spans="1:1">
      <c r="A4362" s="51" t="s">
        <v>5322</v>
      </c>
    </row>
    <row r="4363" spans="1:1">
      <c r="A4363" s="51" t="s">
        <v>5323</v>
      </c>
    </row>
    <row r="4364" spans="1:1">
      <c r="A4364" s="51" t="s">
        <v>5324</v>
      </c>
    </row>
    <row r="4365" spans="1:1">
      <c r="A4365" s="51" t="s">
        <v>5325</v>
      </c>
    </row>
    <row r="4366" spans="1:1">
      <c r="A4366" s="51" t="s">
        <v>5326</v>
      </c>
    </row>
    <row r="4367" spans="1:1">
      <c r="A4367" s="51" t="s">
        <v>5327</v>
      </c>
    </row>
    <row r="4368" spans="1:1">
      <c r="A4368" s="51" t="s">
        <v>5328</v>
      </c>
    </row>
    <row r="4369" spans="1:1">
      <c r="A4369" s="51" t="s">
        <v>5329</v>
      </c>
    </row>
    <row r="4370" spans="1:1">
      <c r="A4370" s="51" t="s">
        <v>5330</v>
      </c>
    </row>
    <row r="4371" spans="1:1">
      <c r="A4371" s="51" t="s">
        <v>5331</v>
      </c>
    </row>
    <row r="4372" spans="1:1">
      <c r="A4372" s="51" t="s">
        <v>5332</v>
      </c>
    </row>
    <row r="4373" spans="1:1">
      <c r="A4373" s="51" t="s">
        <v>5333</v>
      </c>
    </row>
    <row r="4374" spans="1:1">
      <c r="A4374" s="51" t="s">
        <v>5334</v>
      </c>
    </row>
    <row r="4375" spans="1:1">
      <c r="A4375" s="51" t="s">
        <v>5335</v>
      </c>
    </row>
    <row r="4376" spans="1:1">
      <c r="A4376" s="51" t="s">
        <v>5336</v>
      </c>
    </row>
    <row r="4377" spans="1:1">
      <c r="A4377" s="51" t="s">
        <v>5337</v>
      </c>
    </row>
    <row r="4378" spans="1:1">
      <c r="A4378" s="51" t="s">
        <v>5338</v>
      </c>
    </row>
    <row r="4379" spans="1:1">
      <c r="A4379" s="51" t="s">
        <v>5339</v>
      </c>
    </row>
    <row r="4380" spans="1:1">
      <c r="A4380" s="51" t="s">
        <v>5340</v>
      </c>
    </row>
    <row r="4381" spans="1:1">
      <c r="A4381" s="51" t="s">
        <v>5341</v>
      </c>
    </row>
    <row r="4382" spans="1:1">
      <c r="A4382" s="51" t="s">
        <v>5342</v>
      </c>
    </row>
    <row r="4383" spans="1:1">
      <c r="A4383" s="51" t="s">
        <v>5343</v>
      </c>
    </row>
    <row r="4384" spans="1:1">
      <c r="A4384" s="51" t="s">
        <v>5344</v>
      </c>
    </row>
    <row r="4385" spans="1:1">
      <c r="A4385" s="51" t="s">
        <v>5345</v>
      </c>
    </row>
    <row r="4386" spans="1:1">
      <c r="A4386" s="51" t="s">
        <v>5346</v>
      </c>
    </row>
    <row r="4387" spans="1:1">
      <c r="A4387" s="51" t="s">
        <v>5347</v>
      </c>
    </row>
    <row r="4388" spans="1:1">
      <c r="A4388" s="51" t="s">
        <v>5348</v>
      </c>
    </row>
    <row r="4389" spans="1:1">
      <c r="A4389" s="51" t="s">
        <v>5349</v>
      </c>
    </row>
    <row r="4390" spans="1:1">
      <c r="A4390" s="51" t="s">
        <v>5350</v>
      </c>
    </row>
    <row r="4391" spans="1:1">
      <c r="A4391" s="51" t="s">
        <v>5351</v>
      </c>
    </row>
    <row r="4392" spans="1:1">
      <c r="A4392" s="51" t="s">
        <v>5352</v>
      </c>
    </row>
    <row r="4393" spans="1:1">
      <c r="A4393" s="51" t="s">
        <v>5353</v>
      </c>
    </row>
    <row r="4394" spans="1:1">
      <c r="A4394" s="51" t="s">
        <v>5354</v>
      </c>
    </row>
    <row r="4395" spans="1:1">
      <c r="A4395" s="51" t="s">
        <v>5355</v>
      </c>
    </row>
    <row r="4396" spans="1:1">
      <c r="A4396" s="51" t="s">
        <v>5356</v>
      </c>
    </row>
    <row r="4397" spans="1:1">
      <c r="A4397" s="51" t="s">
        <v>5357</v>
      </c>
    </row>
    <row r="4398" spans="1:1">
      <c r="A4398" s="51" t="s">
        <v>5358</v>
      </c>
    </row>
    <row r="4399" spans="1:1">
      <c r="A4399" s="51" t="s">
        <v>5359</v>
      </c>
    </row>
    <row r="4400" spans="1:1">
      <c r="A4400" s="51" t="s">
        <v>5360</v>
      </c>
    </row>
    <row r="4401" spans="1:1">
      <c r="A4401" s="51" t="s">
        <v>5361</v>
      </c>
    </row>
    <row r="4402" spans="1:1">
      <c r="A4402" s="51" t="s">
        <v>5362</v>
      </c>
    </row>
    <row r="4403" spans="1:1">
      <c r="A4403" s="51" t="s">
        <v>5363</v>
      </c>
    </row>
    <row r="4404" spans="1:1">
      <c r="A4404" s="51" t="s">
        <v>5364</v>
      </c>
    </row>
    <row r="4405" spans="1:1">
      <c r="A4405" s="51" t="s">
        <v>5365</v>
      </c>
    </row>
    <row r="4406" spans="1:1">
      <c r="A4406" s="51" t="s">
        <v>5366</v>
      </c>
    </row>
    <row r="4407" spans="1:1">
      <c r="A4407" s="51" t="s">
        <v>5367</v>
      </c>
    </row>
    <row r="4408" spans="1:1">
      <c r="A4408" s="51" t="s">
        <v>5368</v>
      </c>
    </row>
    <row r="4409" spans="1:1">
      <c r="A4409" s="51" t="s">
        <v>5369</v>
      </c>
    </row>
    <row r="4410" spans="1:1">
      <c r="A4410" s="51" t="s">
        <v>5370</v>
      </c>
    </row>
    <row r="4411" spans="1:1">
      <c r="A4411" s="51" t="s">
        <v>5371</v>
      </c>
    </row>
    <row r="4412" spans="1:1">
      <c r="A4412" s="51" t="s">
        <v>5372</v>
      </c>
    </row>
    <row r="4413" spans="1:1">
      <c r="A4413" s="51" t="s">
        <v>5373</v>
      </c>
    </row>
    <row r="4414" spans="1:1">
      <c r="A4414" s="51" t="s">
        <v>5374</v>
      </c>
    </row>
    <row r="4415" spans="1:1">
      <c r="A4415" s="51" t="s">
        <v>5375</v>
      </c>
    </row>
    <row r="4416" spans="1:1">
      <c r="A4416" s="51" t="s">
        <v>5376</v>
      </c>
    </row>
    <row r="4417" spans="1:1">
      <c r="A4417" s="51" t="s">
        <v>5377</v>
      </c>
    </row>
    <row r="4418" spans="1:1">
      <c r="A4418" s="51" t="s">
        <v>5378</v>
      </c>
    </row>
    <row r="4419" spans="1:1">
      <c r="A4419" s="51" t="s">
        <v>5379</v>
      </c>
    </row>
    <row r="4420" spans="1:1">
      <c r="A4420" s="51" t="s">
        <v>5380</v>
      </c>
    </row>
    <row r="4421" spans="1:1">
      <c r="A4421" s="51" t="s">
        <v>5381</v>
      </c>
    </row>
    <row r="4422" spans="1:1">
      <c r="A4422" s="51" t="s">
        <v>5382</v>
      </c>
    </row>
    <row r="4423" spans="1:1">
      <c r="A4423" s="51" t="s">
        <v>5383</v>
      </c>
    </row>
    <row r="4424" spans="1:1">
      <c r="A4424" s="51" t="s">
        <v>5384</v>
      </c>
    </row>
    <row r="4425" spans="1:1">
      <c r="A4425" s="51" t="s">
        <v>5385</v>
      </c>
    </row>
    <row r="4426" spans="1:1">
      <c r="A4426" s="51" t="s">
        <v>5386</v>
      </c>
    </row>
    <row r="4427" spans="1:1">
      <c r="A4427" s="51" t="s">
        <v>5387</v>
      </c>
    </row>
    <row r="4428" spans="1:1">
      <c r="A4428" s="51" t="s">
        <v>5388</v>
      </c>
    </row>
    <row r="4429" spans="1:1">
      <c r="A4429" s="51" t="s">
        <v>5389</v>
      </c>
    </row>
    <row r="4430" spans="1:1">
      <c r="A4430" s="51" t="s">
        <v>5390</v>
      </c>
    </row>
    <row r="4431" spans="1:1">
      <c r="A4431" s="51" t="s">
        <v>5391</v>
      </c>
    </row>
    <row r="4432" spans="1:1">
      <c r="A4432" s="51" t="s">
        <v>5392</v>
      </c>
    </row>
    <row r="4433" spans="1:1">
      <c r="A4433" s="51" t="s">
        <v>5393</v>
      </c>
    </row>
    <row r="4434" spans="1:1">
      <c r="A4434" s="51" t="s">
        <v>5394</v>
      </c>
    </row>
    <row r="4435" spans="1:1">
      <c r="A4435" s="51" t="s">
        <v>5395</v>
      </c>
    </row>
    <row r="4436" spans="1:1">
      <c r="A4436" s="51" t="s">
        <v>5396</v>
      </c>
    </row>
    <row r="4437" spans="1:1">
      <c r="A4437" s="51" t="s">
        <v>5397</v>
      </c>
    </row>
    <row r="4438" spans="1:1">
      <c r="A4438" s="51" t="s">
        <v>5398</v>
      </c>
    </row>
    <row r="4439" spans="1:1">
      <c r="A4439" s="51" t="s">
        <v>5399</v>
      </c>
    </row>
    <row r="4440" spans="1:1">
      <c r="A4440" s="51" t="s">
        <v>5400</v>
      </c>
    </row>
    <row r="4441" spans="1:1">
      <c r="A4441" s="51" t="s">
        <v>5401</v>
      </c>
    </row>
    <row r="4442" spans="1:1">
      <c r="A4442" s="51" t="s">
        <v>5402</v>
      </c>
    </row>
    <row r="4443" spans="1:1">
      <c r="A4443" s="51" t="s">
        <v>5403</v>
      </c>
    </row>
    <row r="4444" spans="1:1">
      <c r="A4444" s="51" t="s">
        <v>5404</v>
      </c>
    </row>
    <row r="4445" spans="1:1">
      <c r="A4445" s="51" t="s">
        <v>5405</v>
      </c>
    </row>
    <row r="4446" spans="1:1">
      <c r="A4446" s="51" t="s">
        <v>5406</v>
      </c>
    </row>
    <row r="4447" spans="1:1">
      <c r="A4447" s="51" t="s">
        <v>5407</v>
      </c>
    </row>
    <row r="4448" spans="1:1">
      <c r="A4448" s="51" t="s">
        <v>5408</v>
      </c>
    </row>
    <row r="4449" spans="1:1">
      <c r="A4449" s="51" t="s">
        <v>5409</v>
      </c>
    </row>
    <row r="4450" spans="1:1">
      <c r="A4450" s="51" t="s">
        <v>5410</v>
      </c>
    </row>
    <row r="4451" spans="1:1">
      <c r="A4451" s="51" t="s">
        <v>5411</v>
      </c>
    </row>
    <row r="4452" spans="1:1">
      <c r="A4452" s="51" t="s">
        <v>5412</v>
      </c>
    </row>
    <row r="4453" spans="1:1">
      <c r="A4453" s="51" t="s">
        <v>5413</v>
      </c>
    </row>
    <row r="4454" spans="1:1">
      <c r="A4454" s="51" t="s">
        <v>5414</v>
      </c>
    </row>
    <row r="4455" spans="1:1">
      <c r="A4455" s="51" t="s">
        <v>5415</v>
      </c>
    </row>
    <row r="4456" spans="1:1">
      <c r="A4456" s="51" t="s">
        <v>5416</v>
      </c>
    </row>
    <row r="4457" spans="1:1">
      <c r="A4457" s="51" t="s">
        <v>5417</v>
      </c>
    </row>
    <row r="4458" spans="1:1">
      <c r="A4458" s="51" t="s">
        <v>5418</v>
      </c>
    </row>
    <row r="4459" spans="1:1">
      <c r="A4459" s="51" t="s">
        <v>5419</v>
      </c>
    </row>
    <row r="4460" spans="1:1">
      <c r="A4460" s="51" t="s">
        <v>5420</v>
      </c>
    </row>
    <row r="4461" spans="1:1">
      <c r="A4461" s="51" t="s">
        <v>5421</v>
      </c>
    </row>
    <row r="4462" spans="1:1">
      <c r="A4462" s="51" t="s">
        <v>5422</v>
      </c>
    </row>
    <row r="4463" spans="1:1">
      <c r="A4463" s="51" t="s">
        <v>5423</v>
      </c>
    </row>
    <row r="4464" spans="1:1">
      <c r="A4464" s="51" t="s">
        <v>5424</v>
      </c>
    </row>
    <row r="4465" spans="1:1">
      <c r="A4465" s="51" t="s">
        <v>5425</v>
      </c>
    </row>
    <row r="4466" spans="1:1">
      <c r="A4466" s="51" t="s">
        <v>5426</v>
      </c>
    </row>
    <row r="4467" spans="1:1">
      <c r="A4467" s="51" t="s">
        <v>5427</v>
      </c>
    </row>
    <row r="4468" spans="1:1">
      <c r="A4468" s="51" t="s">
        <v>5428</v>
      </c>
    </row>
    <row r="4469" spans="1:1">
      <c r="A4469" s="51" t="s">
        <v>5429</v>
      </c>
    </row>
    <row r="4470" spans="1:1">
      <c r="A4470" s="51" t="s">
        <v>5430</v>
      </c>
    </row>
    <row r="4471" spans="1:1">
      <c r="A4471" s="51" t="s">
        <v>5431</v>
      </c>
    </row>
    <row r="4472" spans="1:1">
      <c r="A4472" s="51" t="s">
        <v>5432</v>
      </c>
    </row>
    <row r="4473" spans="1:1">
      <c r="A4473" s="51" t="s">
        <v>5433</v>
      </c>
    </row>
    <row r="4474" spans="1:1">
      <c r="A4474" s="51" t="s">
        <v>5434</v>
      </c>
    </row>
    <row r="4475" spans="1:1">
      <c r="A4475" s="51" t="s">
        <v>5435</v>
      </c>
    </row>
    <row r="4476" spans="1:1">
      <c r="A4476" s="51" t="s">
        <v>5436</v>
      </c>
    </row>
    <row r="4477" spans="1:1">
      <c r="A4477" s="51" t="s">
        <v>5437</v>
      </c>
    </row>
    <row r="4478" spans="1:1">
      <c r="A4478" s="51" t="s">
        <v>5438</v>
      </c>
    </row>
    <row r="4479" spans="1:1">
      <c r="A4479" s="51" t="s">
        <v>5439</v>
      </c>
    </row>
    <row r="4480" spans="1:1">
      <c r="A4480" s="51" t="s">
        <v>5440</v>
      </c>
    </row>
    <row r="4481" spans="1:1">
      <c r="A4481" s="51" t="s">
        <v>5441</v>
      </c>
    </row>
    <row r="4482" spans="1:1">
      <c r="A4482" s="51" t="s">
        <v>5442</v>
      </c>
    </row>
    <row r="4483" spans="1:1">
      <c r="A4483" s="51" t="s">
        <v>5443</v>
      </c>
    </row>
    <row r="4484" spans="1:1">
      <c r="A4484" s="51" t="s">
        <v>5444</v>
      </c>
    </row>
    <row r="4485" spans="1:1">
      <c r="A4485" s="51" t="s">
        <v>5445</v>
      </c>
    </row>
    <row r="4486" spans="1:1">
      <c r="A4486" s="51" t="s">
        <v>5446</v>
      </c>
    </row>
    <row r="4487" spans="1:1">
      <c r="A4487" s="51" t="s">
        <v>5447</v>
      </c>
    </row>
    <row r="4488" spans="1:1">
      <c r="A4488" s="51" t="s">
        <v>5448</v>
      </c>
    </row>
    <row r="4489" spans="1:1">
      <c r="A4489" s="51" t="s">
        <v>5449</v>
      </c>
    </row>
    <row r="4490" spans="1:1">
      <c r="A4490" s="51" t="s">
        <v>5450</v>
      </c>
    </row>
    <row r="4491" spans="1:1">
      <c r="A4491" s="51" t="s">
        <v>5451</v>
      </c>
    </row>
    <row r="4492" spans="1:1">
      <c r="A4492" s="51" t="s">
        <v>5452</v>
      </c>
    </row>
    <row r="4493" spans="1:1">
      <c r="A4493" s="51" t="s">
        <v>5453</v>
      </c>
    </row>
    <row r="4494" spans="1:1">
      <c r="A4494" s="51" t="s">
        <v>5454</v>
      </c>
    </row>
    <row r="4495" spans="1:1">
      <c r="A4495" s="51" t="s">
        <v>5455</v>
      </c>
    </row>
    <row r="4496" spans="1:1">
      <c r="A4496" s="51" t="s">
        <v>5456</v>
      </c>
    </row>
    <row r="4497" spans="1:1">
      <c r="A4497" s="51" t="s">
        <v>5457</v>
      </c>
    </row>
    <row r="4498" spans="1:1">
      <c r="A4498" s="51" t="s">
        <v>5458</v>
      </c>
    </row>
    <row r="4499" spans="1:1">
      <c r="A4499" s="51" t="s">
        <v>5459</v>
      </c>
    </row>
    <row r="4500" spans="1:1">
      <c r="A4500" s="51" t="s">
        <v>5460</v>
      </c>
    </row>
    <row r="4501" spans="1:1">
      <c r="A4501" s="51" t="s">
        <v>5461</v>
      </c>
    </row>
    <row r="4502" spans="1:1">
      <c r="A4502" s="51" t="s">
        <v>5462</v>
      </c>
    </row>
    <row r="4503" spans="1:1">
      <c r="A4503" s="51" t="s">
        <v>5463</v>
      </c>
    </row>
    <row r="4504" spans="1:1">
      <c r="A4504" s="51" t="s">
        <v>5464</v>
      </c>
    </row>
    <row r="4505" spans="1:1">
      <c r="A4505" s="51" t="s">
        <v>5465</v>
      </c>
    </row>
    <row r="4506" spans="1:1">
      <c r="A4506" s="51" t="s">
        <v>5466</v>
      </c>
    </row>
    <row r="4507" spans="1:1">
      <c r="A4507" s="51" t="s">
        <v>5467</v>
      </c>
    </row>
    <row r="4508" spans="1:1">
      <c r="A4508" s="51" t="s">
        <v>5468</v>
      </c>
    </row>
    <row r="4509" spans="1:1">
      <c r="A4509" s="51" t="s">
        <v>5469</v>
      </c>
    </row>
    <row r="4510" spans="1:1">
      <c r="A4510" s="51" t="s">
        <v>5470</v>
      </c>
    </row>
    <row r="4511" spans="1:1">
      <c r="A4511" s="51" t="s">
        <v>5471</v>
      </c>
    </row>
    <row r="4512" spans="1:1">
      <c r="A4512" s="51" t="s">
        <v>5472</v>
      </c>
    </row>
    <row r="4513" spans="1:1">
      <c r="A4513" s="51" t="s">
        <v>5473</v>
      </c>
    </row>
    <row r="4514" spans="1:1">
      <c r="A4514" s="51" t="s">
        <v>5474</v>
      </c>
    </row>
    <row r="4515" spans="1:1">
      <c r="A4515" s="51" t="s">
        <v>5475</v>
      </c>
    </row>
    <row r="4516" spans="1:1">
      <c r="A4516" s="51" t="s">
        <v>5476</v>
      </c>
    </row>
    <row r="4517" spans="1:1">
      <c r="A4517" s="51" t="s">
        <v>5477</v>
      </c>
    </row>
    <row r="4518" spans="1:1">
      <c r="A4518" s="51" t="s">
        <v>5478</v>
      </c>
    </row>
    <row r="4519" spans="1:1">
      <c r="A4519" s="51" t="s">
        <v>5479</v>
      </c>
    </row>
    <row r="4520" spans="1:1">
      <c r="A4520" s="51" t="s">
        <v>5480</v>
      </c>
    </row>
    <row r="4521" spans="1:1">
      <c r="A4521" s="51" t="s">
        <v>5481</v>
      </c>
    </row>
    <row r="4522" spans="1:1">
      <c r="A4522" s="51" t="s">
        <v>5482</v>
      </c>
    </row>
    <row r="4523" spans="1:1">
      <c r="A4523" s="51" t="s">
        <v>5483</v>
      </c>
    </row>
    <row r="4524" spans="1:1">
      <c r="A4524" s="51" t="s">
        <v>5484</v>
      </c>
    </row>
    <row r="4525" spans="1:1">
      <c r="A4525" s="51" t="s">
        <v>5485</v>
      </c>
    </row>
    <row r="4526" spans="1:1">
      <c r="A4526" s="51" t="s">
        <v>5486</v>
      </c>
    </row>
    <row r="4527" spans="1:1">
      <c r="A4527" s="51" t="s">
        <v>5487</v>
      </c>
    </row>
    <row r="4528" spans="1:1">
      <c r="A4528" s="51" t="s">
        <v>5488</v>
      </c>
    </row>
    <row r="4529" spans="1:1">
      <c r="A4529" s="51" t="s">
        <v>5489</v>
      </c>
    </row>
    <row r="4530" spans="1:1">
      <c r="A4530" s="51" t="s">
        <v>5490</v>
      </c>
    </row>
    <row r="4531" spans="1:1">
      <c r="A4531" s="51" t="s">
        <v>5491</v>
      </c>
    </row>
    <row r="4532" spans="1:1">
      <c r="A4532" s="51" t="s">
        <v>5492</v>
      </c>
    </row>
    <row r="4533" spans="1:1">
      <c r="A4533" s="51" t="s">
        <v>5493</v>
      </c>
    </row>
    <row r="4534" spans="1:1">
      <c r="A4534" s="51" t="s">
        <v>5494</v>
      </c>
    </row>
    <row r="4535" spans="1:1">
      <c r="A4535" s="51" t="s">
        <v>5495</v>
      </c>
    </row>
    <row r="4536" spans="1:1">
      <c r="A4536" s="51" t="s">
        <v>5496</v>
      </c>
    </row>
    <row r="4537" spans="1:1">
      <c r="A4537" s="51" t="s">
        <v>5497</v>
      </c>
    </row>
    <row r="4538" spans="1:1">
      <c r="A4538" s="51" t="s">
        <v>5498</v>
      </c>
    </row>
    <row r="4539" spans="1:1">
      <c r="A4539" s="51" t="s">
        <v>5499</v>
      </c>
    </row>
    <row r="4540" spans="1:1">
      <c r="A4540" s="51" t="s">
        <v>5500</v>
      </c>
    </row>
    <row r="4541" spans="1:1">
      <c r="A4541" s="51" t="s">
        <v>5501</v>
      </c>
    </row>
    <row r="4542" spans="1:1">
      <c r="A4542" s="51" t="s">
        <v>5502</v>
      </c>
    </row>
    <row r="4543" spans="1:1">
      <c r="A4543" s="51" t="s">
        <v>5503</v>
      </c>
    </row>
    <row r="4544" spans="1:1">
      <c r="A4544" s="51" t="s">
        <v>5504</v>
      </c>
    </row>
    <row r="4545" spans="1:1">
      <c r="A4545" s="51" t="s">
        <v>5505</v>
      </c>
    </row>
    <row r="4546" spans="1:1">
      <c r="A4546" s="51" t="s">
        <v>5506</v>
      </c>
    </row>
    <row r="4547" spans="1:1">
      <c r="A4547" s="51" t="s">
        <v>5507</v>
      </c>
    </row>
    <row r="4548" spans="1:1">
      <c r="A4548" s="51" t="s">
        <v>5508</v>
      </c>
    </row>
    <row r="4549" spans="1:1">
      <c r="A4549" s="51" t="s">
        <v>5509</v>
      </c>
    </row>
    <row r="4550" spans="1:1">
      <c r="A4550" s="51" t="s">
        <v>5510</v>
      </c>
    </row>
    <row r="4551" spans="1:1">
      <c r="A4551" s="51" t="s">
        <v>5511</v>
      </c>
    </row>
    <row r="4552" spans="1:1">
      <c r="A4552" s="51" t="s">
        <v>5512</v>
      </c>
    </row>
    <row r="4553" spans="1:1">
      <c r="A4553" s="51" t="s">
        <v>5513</v>
      </c>
    </row>
    <row r="4554" spans="1:1">
      <c r="A4554" s="51" t="s">
        <v>5514</v>
      </c>
    </row>
    <row r="4555" spans="1:1">
      <c r="A4555" s="51" t="s">
        <v>5515</v>
      </c>
    </row>
    <row r="4556" spans="1:1">
      <c r="A4556" s="51" t="s">
        <v>5516</v>
      </c>
    </row>
    <row r="4557" spans="1:1">
      <c r="A4557" s="51" t="s">
        <v>5517</v>
      </c>
    </row>
    <row r="4558" spans="1:1">
      <c r="A4558" s="51" t="s">
        <v>5518</v>
      </c>
    </row>
    <row r="4559" spans="1:1">
      <c r="A4559" s="51" t="s">
        <v>5519</v>
      </c>
    </row>
    <row r="4560" spans="1:1">
      <c r="A4560" s="51" t="s">
        <v>5520</v>
      </c>
    </row>
    <row r="4561" spans="1:1">
      <c r="A4561" s="51" t="s">
        <v>5521</v>
      </c>
    </row>
    <row r="4562" spans="1:1">
      <c r="A4562" s="51" t="s">
        <v>5522</v>
      </c>
    </row>
    <row r="4563" spans="1:1">
      <c r="A4563" s="51" t="s">
        <v>5523</v>
      </c>
    </row>
    <row r="4564" spans="1:1">
      <c r="A4564" s="51" t="s">
        <v>5524</v>
      </c>
    </row>
    <row r="4565" spans="1:1">
      <c r="A4565" s="51" t="s">
        <v>5525</v>
      </c>
    </row>
    <row r="4566" spans="1:1">
      <c r="A4566" s="51" t="s">
        <v>5526</v>
      </c>
    </row>
    <row r="4567" spans="1:1">
      <c r="A4567" s="51" t="s">
        <v>5527</v>
      </c>
    </row>
    <row r="4568" spans="1:1">
      <c r="A4568" s="51" t="s">
        <v>5528</v>
      </c>
    </row>
    <row r="4569" spans="1:1">
      <c r="A4569" s="51" t="s">
        <v>5529</v>
      </c>
    </row>
    <row r="4570" spans="1:1">
      <c r="A4570" s="51" t="s">
        <v>5530</v>
      </c>
    </row>
    <row r="4571" spans="1:1">
      <c r="A4571" s="51" t="s">
        <v>5531</v>
      </c>
    </row>
    <row r="4572" spans="1:1">
      <c r="A4572" s="51" t="s">
        <v>5532</v>
      </c>
    </row>
    <row r="4573" spans="1:1">
      <c r="A4573" s="51" t="s">
        <v>5533</v>
      </c>
    </row>
    <row r="4574" spans="1:1">
      <c r="A4574" s="51" t="s">
        <v>5534</v>
      </c>
    </row>
    <row r="4575" spans="1:1">
      <c r="A4575" s="51" t="s">
        <v>5535</v>
      </c>
    </row>
    <row r="4576" spans="1:1">
      <c r="A4576" s="51" t="s">
        <v>5536</v>
      </c>
    </row>
    <row r="4577" spans="1:1">
      <c r="A4577" s="51" t="s">
        <v>5537</v>
      </c>
    </row>
    <row r="4578" spans="1:1">
      <c r="A4578" s="51" t="s">
        <v>5538</v>
      </c>
    </row>
    <row r="4579" spans="1:1">
      <c r="A4579" s="51" t="s">
        <v>5539</v>
      </c>
    </row>
    <row r="4580" spans="1:1">
      <c r="A4580" s="51" t="s">
        <v>5540</v>
      </c>
    </row>
    <row r="4581" spans="1:1">
      <c r="A4581" s="51" t="s">
        <v>5541</v>
      </c>
    </row>
    <row r="4582" spans="1:1">
      <c r="A4582" s="51" t="s">
        <v>5542</v>
      </c>
    </row>
    <row r="4583" spans="1:1">
      <c r="A4583" s="51" t="s">
        <v>5543</v>
      </c>
    </row>
    <row r="4584" spans="1:1">
      <c r="A4584" s="51" t="s">
        <v>5544</v>
      </c>
    </row>
    <row r="4585" spans="1:1">
      <c r="A4585" s="51" t="s">
        <v>5545</v>
      </c>
    </row>
    <row r="4586" spans="1:1">
      <c r="A4586" s="51" t="s">
        <v>5546</v>
      </c>
    </row>
    <row r="4587" spans="1:1">
      <c r="A4587" s="51" t="s">
        <v>5547</v>
      </c>
    </row>
    <row r="4588" spans="1:1">
      <c r="A4588" s="51" t="s">
        <v>5548</v>
      </c>
    </row>
    <row r="4589" spans="1:1">
      <c r="A4589" s="51" t="s">
        <v>5549</v>
      </c>
    </row>
    <row r="4590" spans="1:1">
      <c r="A4590" s="51" t="s">
        <v>5550</v>
      </c>
    </row>
    <row r="4591" spans="1:1">
      <c r="A4591" s="51" t="s">
        <v>5551</v>
      </c>
    </row>
    <row r="4592" spans="1:1">
      <c r="A4592" s="51" t="s">
        <v>5552</v>
      </c>
    </row>
    <row r="4593" spans="1:1">
      <c r="A4593" s="51" t="s">
        <v>5553</v>
      </c>
    </row>
    <row r="4594" spans="1:1">
      <c r="A4594" s="51" t="s">
        <v>5554</v>
      </c>
    </row>
    <row r="4595" spans="1:1">
      <c r="A4595" s="51" t="s">
        <v>5555</v>
      </c>
    </row>
    <row r="4596" spans="1:1">
      <c r="A4596" s="51" t="s">
        <v>5556</v>
      </c>
    </row>
    <row r="4597" spans="1:1">
      <c r="A4597" s="51" t="s">
        <v>5557</v>
      </c>
    </row>
    <row r="4598" spans="1:1">
      <c r="A4598" s="51" t="s">
        <v>5558</v>
      </c>
    </row>
    <row r="4599" spans="1:1">
      <c r="A4599" s="51" t="s">
        <v>5559</v>
      </c>
    </row>
    <row r="4600" spans="1:1">
      <c r="A4600" s="51" t="s">
        <v>5560</v>
      </c>
    </row>
    <row r="4601" spans="1:1">
      <c r="A4601" s="51" t="s">
        <v>5561</v>
      </c>
    </row>
    <row r="4602" spans="1:1">
      <c r="A4602" s="51" t="s">
        <v>5562</v>
      </c>
    </row>
    <row r="4603" spans="1:1">
      <c r="A4603" s="51" t="s">
        <v>5563</v>
      </c>
    </row>
    <row r="4604" spans="1:1">
      <c r="A4604" s="51" t="s">
        <v>5564</v>
      </c>
    </row>
    <row r="4605" spans="1:1">
      <c r="A4605" s="51" t="s">
        <v>5565</v>
      </c>
    </row>
    <row r="4606" spans="1:1">
      <c r="A4606" s="51" t="s">
        <v>5566</v>
      </c>
    </row>
    <row r="4607" spans="1:1">
      <c r="A4607" s="51" t="s">
        <v>5567</v>
      </c>
    </row>
    <row r="4608" spans="1:1">
      <c r="A4608" s="51" t="s">
        <v>5568</v>
      </c>
    </row>
    <row r="4609" spans="1:1">
      <c r="A4609" s="51" t="s">
        <v>5569</v>
      </c>
    </row>
    <row r="4610" spans="1:1">
      <c r="A4610" s="51" t="s">
        <v>5570</v>
      </c>
    </row>
    <row r="4611" spans="1:1">
      <c r="A4611" s="51" t="s">
        <v>5571</v>
      </c>
    </row>
    <row r="4612" spans="1:1">
      <c r="A4612" s="51" t="s">
        <v>5572</v>
      </c>
    </row>
    <row r="4613" spans="1:1">
      <c r="A4613" s="51" t="s">
        <v>5573</v>
      </c>
    </row>
    <row r="4614" spans="1:1">
      <c r="A4614" s="51" t="s">
        <v>5574</v>
      </c>
    </row>
    <row r="4615" spans="1:1">
      <c r="A4615" s="51" t="s">
        <v>5575</v>
      </c>
    </row>
    <row r="4616" spans="1:1">
      <c r="A4616" s="51" t="s">
        <v>5576</v>
      </c>
    </row>
    <row r="4617" spans="1:1">
      <c r="A4617" s="51" t="s">
        <v>5577</v>
      </c>
    </row>
    <row r="4618" spans="1:1">
      <c r="A4618" s="51" t="s">
        <v>5578</v>
      </c>
    </row>
    <row r="4619" spans="1:1">
      <c r="A4619" s="51" t="s">
        <v>5579</v>
      </c>
    </row>
    <row r="4620" spans="1:1">
      <c r="A4620" s="51" t="s">
        <v>5580</v>
      </c>
    </row>
    <row r="4621" spans="1:1">
      <c r="A4621" s="51" t="s">
        <v>5581</v>
      </c>
    </row>
    <row r="4622" spans="1:1">
      <c r="A4622" s="51" t="s">
        <v>5582</v>
      </c>
    </row>
    <row r="4623" spans="1:1">
      <c r="A4623" s="51" t="s">
        <v>5583</v>
      </c>
    </row>
    <row r="4624" spans="1:1">
      <c r="A4624" s="51" t="s">
        <v>5584</v>
      </c>
    </row>
    <row r="4625" spans="1:1">
      <c r="A4625" s="51" t="s">
        <v>5585</v>
      </c>
    </row>
    <row r="4626" spans="1:1">
      <c r="A4626" s="51" t="s">
        <v>5586</v>
      </c>
    </row>
    <row r="4627" spans="1:1">
      <c r="A4627" s="51" t="s">
        <v>5587</v>
      </c>
    </row>
    <row r="4628" spans="1:1">
      <c r="A4628" s="51" t="s">
        <v>5588</v>
      </c>
    </row>
    <row r="4629" spans="1:1">
      <c r="A4629" s="51" t="s">
        <v>5589</v>
      </c>
    </row>
    <row r="4630" spans="1:1">
      <c r="A4630" s="51" t="s">
        <v>5590</v>
      </c>
    </row>
    <row r="4631" spans="1:1">
      <c r="A4631" s="51" t="s">
        <v>5591</v>
      </c>
    </row>
    <row r="4632" spans="1:1">
      <c r="A4632" s="51" t="s">
        <v>5592</v>
      </c>
    </row>
    <row r="4633" spans="1:1">
      <c r="A4633" s="51" t="s">
        <v>5593</v>
      </c>
    </row>
    <row r="4634" spans="1:1">
      <c r="A4634" s="51" t="s">
        <v>5594</v>
      </c>
    </row>
    <row r="4635" spans="1:1">
      <c r="A4635" s="51" t="s">
        <v>5595</v>
      </c>
    </row>
    <row r="4636" spans="1:1">
      <c r="A4636" s="51" t="s">
        <v>5596</v>
      </c>
    </row>
    <row r="4637" spans="1:1">
      <c r="A4637" s="51" t="s">
        <v>5597</v>
      </c>
    </row>
    <row r="4638" spans="1:1">
      <c r="A4638" s="51" t="s">
        <v>5598</v>
      </c>
    </row>
    <row r="4639" spans="1:1">
      <c r="A4639" s="51" t="s">
        <v>5599</v>
      </c>
    </row>
    <row r="4640" spans="1:1">
      <c r="A4640" s="51" t="s">
        <v>5600</v>
      </c>
    </row>
    <row r="4641" spans="1:1">
      <c r="A4641" s="51" t="s">
        <v>5601</v>
      </c>
    </row>
    <row r="4642" spans="1:1">
      <c r="A4642" s="51" t="s">
        <v>5602</v>
      </c>
    </row>
    <row r="4643" spans="1:1">
      <c r="A4643" s="51" t="s">
        <v>5603</v>
      </c>
    </row>
    <row r="4644" spans="1:1">
      <c r="A4644" s="51" t="s">
        <v>5604</v>
      </c>
    </row>
    <row r="4645" spans="1:1">
      <c r="A4645" s="51" t="s">
        <v>5605</v>
      </c>
    </row>
    <row r="4646" spans="1:1">
      <c r="A4646" s="51" t="s">
        <v>5606</v>
      </c>
    </row>
    <row r="4647" spans="1:1">
      <c r="A4647" s="51" t="s">
        <v>5607</v>
      </c>
    </row>
    <row r="4648" spans="1:1">
      <c r="A4648" s="51" t="s">
        <v>5608</v>
      </c>
    </row>
    <row r="4649" spans="1:1">
      <c r="A4649" s="51" t="s">
        <v>5609</v>
      </c>
    </row>
    <row r="4650" spans="1:1">
      <c r="A4650" s="51" t="s">
        <v>5610</v>
      </c>
    </row>
    <row r="4651" spans="1:1">
      <c r="A4651" s="51" t="s">
        <v>5611</v>
      </c>
    </row>
    <row r="4652" spans="1:1">
      <c r="A4652" s="51" t="s">
        <v>5612</v>
      </c>
    </row>
    <row r="4653" spans="1:1">
      <c r="A4653" s="51" t="s">
        <v>5613</v>
      </c>
    </row>
    <row r="4654" spans="1:1">
      <c r="A4654" s="51" t="s">
        <v>5614</v>
      </c>
    </row>
    <row r="4655" spans="1:1">
      <c r="A4655" s="51" t="s">
        <v>5615</v>
      </c>
    </row>
    <row r="4656" spans="1:1">
      <c r="A4656" s="51" t="s">
        <v>5616</v>
      </c>
    </row>
    <row r="4657" spans="1:1">
      <c r="A4657" s="51" t="s">
        <v>5617</v>
      </c>
    </row>
    <row r="4658" spans="1:1">
      <c r="A4658" s="51" t="s">
        <v>5618</v>
      </c>
    </row>
    <row r="4659" spans="1:1">
      <c r="A4659" s="51" t="s">
        <v>5619</v>
      </c>
    </row>
    <row r="4660" spans="1:1">
      <c r="A4660" s="51" t="s">
        <v>5620</v>
      </c>
    </row>
    <row r="4661" spans="1:1">
      <c r="A4661" s="51" t="s">
        <v>5621</v>
      </c>
    </row>
    <row r="4662" spans="1:1">
      <c r="A4662" s="51" t="s">
        <v>5622</v>
      </c>
    </row>
    <row r="4663" spans="1:1">
      <c r="A4663" s="51" t="s">
        <v>5623</v>
      </c>
    </row>
    <row r="4664" spans="1:1">
      <c r="A4664" s="51" t="s">
        <v>5624</v>
      </c>
    </row>
    <row r="4665" spans="1:1">
      <c r="A4665" s="51" t="s">
        <v>5625</v>
      </c>
    </row>
    <row r="4666" spans="1:1">
      <c r="A4666" s="51" t="s">
        <v>5626</v>
      </c>
    </row>
    <row r="4667" spans="1:1">
      <c r="A4667" s="51" t="s">
        <v>5627</v>
      </c>
    </row>
    <row r="4668" spans="1:1">
      <c r="A4668" s="51" t="s">
        <v>5628</v>
      </c>
    </row>
    <row r="4669" spans="1:1">
      <c r="A4669" s="51" t="s">
        <v>5629</v>
      </c>
    </row>
    <row r="4670" spans="1:1">
      <c r="A4670" s="51" t="s">
        <v>5630</v>
      </c>
    </row>
    <row r="4671" spans="1:1">
      <c r="A4671" s="51" t="s">
        <v>5631</v>
      </c>
    </row>
    <row r="4672" spans="1:1">
      <c r="A4672" s="51" t="s">
        <v>5632</v>
      </c>
    </row>
    <row r="4673" spans="1:1">
      <c r="A4673" s="51" t="s">
        <v>5633</v>
      </c>
    </row>
    <row r="4674" spans="1:1">
      <c r="A4674" s="51" t="s">
        <v>5634</v>
      </c>
    </row>
    <row r="4675" spans="1:1">
      <c r="A4675" s="51" t="s">
        <v>5635</v>
      </c>
    </row>
    <row r="4676" spans="1:1">
      <c r="A4676" s="51" t="s">
        <v>5636</v>
      </c>
    </row>
    <row r="4677" spans="1:1">
      <c r="A4677" s="51" t="s">
        <v>5637</v>
      </c>
    </row>
    <row r="4678" spans="1:1">
      <c r="A4678" s="51" t="s">
        <v>5638</v>
      </c>
    </row>
    <row r="4679" spans="1:1">
      <c r="A4679" s="51" t="s">
        <v>5639</v>
      </c>
    </row>
    <row r="4680" spans="1:1">
      <c r="A4680" s="51" t="s">
        <v>5640</v>
      </c>
    </row>
    <row r="4681" spans="1:1">
      <c r="A4681" s="51" t="s">
        <v>5641</v>
      </c>
    </row>
    <row r="4682" spans="1:1">
      <c r="A4682" s="51" t="s">
        <v>5642</v>
      </c>
    </row>
    <row r="4683" spans="1:1">
      <c r="A4683" s="51" t="s">
        <v>5643</v>
      </c>
    </row>
    <row r="4684" spans="1:1">
      <c r="A4684" s="51" t="s">
        <v>5644</v>
      </c>
    </row>
    <row r="4685" spans="1:1">
      <c r="A4685" s="51" t="s">
        <v>5645</v>
      </c>
    </row>
    <row r="4686" spans="1:1">
      <c r="A4686" s="51" t="s">
        <v>5646</v>
      </c>
    </row>
    <row r="4687" spans="1:1">
      <c r="A4687" s="51" t="s">
        <v>5647</v>
      </c>
    </row>
    <row r="4688" spans="1:1">
      <c r="A4688" s="51" t="s">
        <v>5648</v>
      </c>
    </row>
    <row r="4689" spans="1:1">
      <c r="A4689" s="51" t="s">
        <v>5649</v>
      </c>
    </row>
    <row r="4690" spans="1:1">
      <c r="A4690" s="51" t="s">
        <v>5650</v>
      </c>
    </row>
    <row r="4691" spans="1:1">
      <c r="A4691" s="51" t="s">
        <v>5651</v>
      </c>
    </row>
    <row r="4692" spans="1:1">
      <c r="A4692" s="51" t="s">
        <v>5652</v>
      </c>
    </row>
    <row r="4693" spans="1:1">
      <c r="A4693" s="51" t="s">
        <v>5653</v>
      </c>
    </row>
    <row r="4694" spans="1:1">
      <c r="A4694" s="51" t="s">
        <v>5654</v>
      </c>
    </row>
    <row r="4695" spans="1:1">
      <c r="A4695" s="51" t="s">
        <v>5655</v>
      </c>
    </row>
    <row r="4696" spans="1:1">
      <c r="A4696" s="51" t="s">
        <v>5656</v>
      </c>
    </row>
    <row r="4697" spans="1:1">
      <c r="A4697" s="51" t="s">
        <v>5657</v>
      </c>
    </row>
    <row r="4698" spans="1:1">
      <c r="A4698" s="51" t="s">
        <v>5658</v>
      </c>
    </row>
    <row r="4699" spans="1:1">
      <c r="A4699" s="51" t="s">
        <v>5659</v>
      </c>
    </row>
    <row r="4700" spans="1:1">
      <c r="A4700" s="51" t="s">
        <v>5660</v>
      </c>
    </row>
    <row r="4701" spans="1:1">
      <c r="A4701" s="51" t="s">
        <v>5661</v>
      </c>
    </row>
    <row r="4702" spans="1:1">
      <c r="A4702" s="51" t="s">
        <v>5662</v>
      </c>
    </row>
    <row r="4703" spans="1:1">
      <c r="A4703" s="51" t="s">
        <v>5663</v>
      </c>
    </row>
    <row r="4704" spans="1:1">
      <c r="A4704" s="51" t="s">
        <v>5664</v>
      </c>
    </row>
    <row r="4705" spans="1:1">
      <c r="A4705" s="51" t="s">
        <v>5665</v>
      </c>
    </row>
    <row r="4706" spans="1:1">
      <c r="A4706" s="51" t="s">
        <v>5666</v>
      </c>
    </row>
    <row r="4707" spans="1:1">
      <c r="A4707" s="51" t="s">
        <v>5667</v>
      </c>
    </row>
    <row r="4708" spans="1:1">
      <c r="A4708" s="51" t="s">
        <v>5668</v>
      </c>
    </row>
    <row r="4709" spans="1:1">
      <c r="A4709" s="51" t="s">
        <v>5669</v>
      </c>
    </row>
    <row r="4710" spans="1:1">
      <c r="A4710" s="51" t="s">
        <v>5670</v>
      </c>
    </row>
    <row r="4711" spans="1:1">
      <c r="A4711" s="51" t="s">
        <v>5671</v>
      </c>
    </row>
    <row r="4712" spans="1:1">
      <c r="A4712" s="51" t="s">
        <v>5672</v>
      </c>
    </row>
    <row r="4713" spans="1:1">
      <c r="A4713" s="51" t="s">
        <v>5673</v>
      </c>
    </row>
    <row r="4714" spans="1:1">
      <c r="A4714" s="51" t="s">
        <v>5674</v>
      </c>
    </row>
    <row r="4715" spans="1:1">
      <c r="A4715" s="51" t="s">
        <v>5675</v>
      </c>
    </row>
    <row r="4716" spans="1:1">
      <c r="A4716" s="51" t="s">
        <v>5676</v>
      </c>
    </row>
    <row r="4717" spans="1:1">
      <c r="A4717" s="51" t="s">
        <v>5677</v>
      </c>
    </row>
    <row r="4718" spans="1:1">
      <c r="A4718" s="51" t="s">
        <v>5678</v>
      </c>
    </row>
    <row r="4719" spans="1:1">
      <c r="A4719" s="51" t="s">
        <v>5679</v>
      </c>
    </row>
    <row r="4720" spans="1:1">
      <c r="A4720" s="51" t="s">
        <v>5680</v>
      </c>
    </row>
    <row r="4721" spans="1:1">
      <c r="A4721" s="51" t="s">
        <v>5681</v>
      </c>
    </row>
    <row r="4722" spans="1:1">
      <c r="A4722" s="51" t="s">
        <v>5682</v>
      </c>
    </row>
    <row r="4723" spans="1:1">
      <c r="A4723" s="51" t="s">
        <v>5683</v>
      </c>
    </row>
    <row r="4724" spans="1:1">
      <c r="A4724" s="51" t="s">
        <v>5684</v>
      </c>
    </row>
    <row r="4725" spans="1:1">
      <c r="A4725" s="51" t="s">
        <v>5685</v>
      </c>
    </row>
    <row r="4726" spans="1:1">
      <c r="A4726" s="51" t="s">
        <v>5686</v>
      </c>
    </row>
    <row r="4727" spans="1:1">
      <c r="A4727" s="51" t="s">
        <v>5687</v>
      </c>
    </row>
    <row r="4728" spans="1:1">
      <c r="A4728" s="51" t="s">
        <v>5688</v>
      </c>
    </row>
    <row r="4729" spans="1:1">
      <c r="A4729" s="51" t="s">
        <v>5689</v>
      </c>
    </row>
    <row r="4730" spans="1:1">
      <c r="A4730" s="51" t="s">
        <v>5690</v>
      </c>
    </row>
    <row r="4731" spans="1:1">
      <c r="A4731" s="51" t="s">
        <v>5691</v>
      </c>
    </row>
    <row r="4732" spans="1:1">
      <c r="A4732" s="51" t="s">
        <v>5692</v>
      </c>
    </row>
    <row r="4733" spans="1:1">
      <c r="A4733" s="51" t="s">
        <v>5693</v>
      </c>
    </row>
    <row r="4734" spans="1:1">
      <c r="A4734" s="51" t="s">
        <v>5694</v>
      </c>
    </row>
    <row r="4735" spans="1:1">
      <c r="A4735" s="51" t="s">
        <v>5695</v>
      </c>
    </row>
    <row r="4736" spans="1:1">
      <c r="A4736" s="51" t="s">
        <v>5696</v>
      </c>
    </row>
    <row r="4737" spans="1:1">
      <c r="A4737" s="51" t="s">
        <v>5697</v>
      </c>
    </row>
    <row r="4738" spans="1:1">
      <c r="A4738" s="51" t="s">
        <v>5698</v>
      </c>
    </row>
    <row r="4739" spans="1:1">
      <c r="A4739" s="51" t="s">
        <v>5699</v>
      </c>
    </row>
    <row r="4740" spans="1:1">
      <c r="A4740" s="51" t="s">
        <v>5700</v>
      </c>
    </row>
    <row r="4741" spans="1:1">
      <c r="A4741" s="51" t="s">
        <v>5701</v>
      </c>
    </row>
    <row r="4742" spans="1:1">
      <c r="A4742" s="51" t="s">
        <v>5702</v>
      </c>
    </row>
    <row r="4743" spans="1:1">
      <c r="A4743" s="51" t="s">
        <v>5703</v>
      </c>
    </row>
    <row r="4744" spans="1:1">
      <c r="A4744" s="51" t="s">
        <v>5704</v>
      </c>
    </row>
    <row r="4745" spans="1:1">
      <c r="A4745" s="51" t="s">
        <v>5705</v>
      </c>
    </row>
    <row r="4746" spans="1:1">
      <c r="A4746" s="51" t="s">
        <v>5706</v>
      </c>
    </row>
    <row r="4747" spans="1:1">
      <c r="A4747" s="51" t="s">
        <v>5707</v>
      </c>
    </row>
    <row r="4748" spans="1:1">
      <c r="A4748" s="51" t="s">
        <v>5708</v>
      </c>
    </row>
    <row r="4749" spans="1:1">
      <c r="A4749" s="51" t="s">
        <v>5709</v>
      </c>
    </row>
    <row r="4750" spans="1:1">
      <c r="A4750" s="51" t="s">
        <v>5710</v>
      </c>
    </row>
    <row r="4751" spans="1:1">
      <c r="A4751" s="51" t="s">
        <v>5711</v>
      </c>
    </row>
    <row r="4752" spans="1:1">
      <c r="A4752" s="51" t="s">
        <v>5712</v>
      </c>
    </row>
    <row r="4753" spans="1:1">
      <c r="A4753" s="51" t="s">
        <v>5713</v>
      </c>
    </row>
    <row r="4754" spans="1:1">
      <c r="A4754" s="51" t="s">
        <v>5714</v>
      </c>
    </row>
    <row r="4755" spans="1:1">
      <c r="A4755" s="51" t="s">
        <v>5715</v>
      </c>
    </row>
    <row r="4756" spans="1:1">
      <c r="A4756" s="51" t="s">
        <v>5716</v>
      </c>
    </row>
    <row r="4757" spans="1:1">
      <c r="A4757" s="51" t="s">
        <v>5717</v>
      </c>
    </row>
    <row r="4758" spans="1:1">
      <c r="A4758" s="51" t="s">
        <v>5718</v>
      </c>
    </row>
    <row r="4759" spans="1:1">
      <c r="A4759" s="51" t="s">
        <v>5719</v>
      </c>
    </row>
    <row r="4760" spans="1:1">
      <c r="A4760" s="51" t="s">
        <v>5720</v>
      </c>
    </row>
    <row r="4761" spans="1:1">
      <c r="A4761" s="51" t="s">
        <v>5721</v>
      </c>
    </row>
    <row r="4762" spans="1:1">
      <c r="A4762" s="51" t="s">
        <v>5722</v>
      </c>
    </row>
    <row r="4763" spans="1:1">
      <c r="A4763" s="51" t="s">
        <v>5723</v>
      </c>
    </row>
    <row r="4764" spans="1:1">
      <c r="A4764" s="51" t="s">
        <v>5724</v>
      </c>
    </row>
    <row r="4765" spans="1:1">
      <c r="A4765" s="51" t="s">
        <v>5725</v>
      </c>
    </row>
    <row r="4766" spans="1:1">
      <c r="A4766" s="51" t="s">
        <v>5726</v>
      </c>
    </row>
    <row r="4767" spans="1:1">
      <c r="A4767" s="51" t="s">
        <v>5727</v>
      </c>
    </row>
    <row r="4768" spans="1:1">
      <c r="A4768" s="51" t="s">
        <v>5728</v>
      </c>
    </row>
    <row r="4769" spans="1:1">
      <c r="A4769" s="51" t="s">
        <v>5729</v>
      </c>
    </row>
    <row r="4770" spans="1:1">
      <c r="A4770" s="51" t="s">
        <v>5730</v>
      </c>
    </row>
    <row r="4771" spans="1:1">
      <c r="A4771" s="51" t="s">
        <v>5731</v>
      </c>
    </row>
    <row r="4772" spans="1:1">
      <c r="A4772" s="51" t="s">
        <v>5732</v>
      </c>
    </row>
    <row r="4773" spans="1:1">
      <c r="A4773" s="51" t="s">
        <v>5733</v>
      </c>
    </row>
    <row r="4774" spans="1:1">
      <c r="A4774" s="51" t="s">
        <v>5734</v>
      </c>
    </row>
    <row r="4775" spans="1:1">
      <c r="A4775" s="51" t="s">
        <v>5735</v>
      </c>
    </row>
    <row r="4776" spans="1:1">
      <c r="A4776" s="51" t="s">
        <v>5736</v>
      </c>
    </row>
    <row r="4777" spans="1:1">
      <c r="A4777" s="51" t="s">
        <v>5737</v>
      </c>
    </row>
    <row r="4778" spans="1:1">
      <c r="A4778" s="51" t="s">
        <v>5738</v>
      </c>
    </row>
    <row r="4779" spans="1:1">
      <c r="A4779" s="51" t="s">
        <v>5739</v>
      </c>
    </row>
    <row r="4780" spans="1:1">
      <c r="A4780" s="51" t="s">
        <v>5740</v>
      </c>
    </row>
    <row r="4781" spans="1:1">
      <c r="A4781" s="51" t="s">
        <v>5741</v>
      </c>
    </row>
    <row r="4782" spans="1:1">
      <c r="A4782" s="51" t="s">
        <v>5742</v>
      </c>
    </row>
    <row r="4783" spans="1:1">
      <c r="A4783" s="51" t="s">
        <v>5743</v>
      </c>
    </row>
    <row r="4784" spans="1:1">
      <c r="A4784" s="51" t="s">
        <v>5744</v>
      </c>
    </row>
    <row r="4785" spans="1:1">
      <c r="A4785" s="51" t="s">
        <v>5745</v>
      </c>
    </row>
    <row r="4786" spans="1:1">
      <c r="A4786" s="51" t="s">
        <v>5746</v>
      </c>
    </row>
    <row r="4787" spans="1:1">
      <c r="A4787" s="51" t="s">
        <v>5747</v>
      </c>
    </row>
    <row r="4788" spans="1:1">
      <c r="A4788" s="51" t="s">
        <v>5748</v>
      </c>
    </row>
    <row r="4789" spans="1:1">
      <c r="A4789" s="51" t="s">
        <v>5749</v>
      </c>
    </row>
    <row r="4790" spans="1:1">
      <c r="A4790" s="51" t="s">
        <v>5750</v>
      </c>
    </row>
    <row r="4791" spans="1:1">
      <c r="A4791" s="51" t="s">
        <v>5751</v>
      </c>
    </row>
    <row r="4792" spans="1:1">
      <c r="A4792" s="51" t="s">
        <v>5752</v>
      </c>
    </row>
    <row r="4793" spans="1:1">
      <c r="A4793" s="51" t="s">
        <v>5753</v>
      </c>
    </row>
    <row r="4794" spans="1:1">
      <c r="A4794" s="51" t="s">
        <v>5754</v>
      </c>
    </row>
    <row r="4795" spans="1:1">
      <c r="A4795" s="51" t="s">
        <v>5755</v>
      </c>
    </row>
    <row r="4796" spans="1:1">
      <c r="A4796" s="51" t="s">
        <v>5756</v>
      </c>
    </row>
    <row r="4797" spans="1:1">
      <c r="A4797" s="51" t="s">
        <v>5757</v>
      </c>
    </row>
    <row r="4798" spans="1:1">
      <c r="A4798" s="51" t="s">
        <v>5758</v>
      </c>
    </row>
    <row r="4799" spans="1:1">
      <c r="A4799" s="51" t="s">
        <v>5759</v>
      </c>
    </row>
    <row r="4800" spans="1:1">
      <c r="A4800" s="51" t="s">
        <v>5760</v>
      </c>
    </row>
    <row r="4801" spans="1:1">
      <c r="A4801" s="51" t="s">
        <v>5761</v>
      </c>
    </row>
    <row r="4802" spans="1:1">
      <c r="A4802" s="51" t="s">
        <v>5762</v>
      </c>
    </row>
    <row r="4803" spans="1:1">
      <c r="A4803" s="51" t="s">
        <v>5763</v>
      </c>
    </row>
    <row r="4804" spans="1:1">
      <c r="A4804" s="51" t="s">
        <v>5764</v>
      </c>
    </row>
    <row r="4805" spans="1:1">
      <c r="A4805" s="51" t="s">
        <v>5765</v>
      </c>
    </row>
    <row r="4806" spans="1:1">
      <c r="A4806" s="51" t="s">
        <v>5766</v>
      </c>
    </row>
    <row r="4807" spans="1:1">
      <c r="A4807" s="51" t="s">
        <v>5767</v>
      </c>
    </row>
    <row r="4808" spans="1:1">
      <c r="A4808" s="51" t="s">
        <v>5768</v>
      </c>
    </row>
    <row r="4809" spans="1:1">
      <c r="A4809" s="51" t="s">
        <v>5769</v>
      </c>
    </row>
    <row r="4810" spans="1:1">
      <c r="A4810" s="51" t="s">
        <v>5770</v>
      </c>
    </row>
    <row r="4811" spans="1:1">
      <c r="A4811" s="51" t="s">
        <v>5771</v>
      </c>
    </row>
    <row r="4812" spans="1:1">
      <c r="A4812" s="51" t="s">
        <v>5772</v>
      </c>
    </row>
    <row r="4813" spans="1:1">
      <c r="A4813" s="51" t="s">
        <v>5773</v>
      </c>
    </row>
    <row r="4814" spans="1:1">
      <c r="A4814" s="51" t="s">
        <v>5774</v>
      </c>
    </row>
    <row r="4815" spans="1:1">
      <c r="A4815" s="51" t="s">
        <v>5775</v>
      </c>
    </row>
    <row r="4816" spans="1:1">
      <c r="A4816" s="51" t="s">
        <v>5776</v>
      </c>
    </row>
    <row r="4817" spans="1:1">
      <c r="A4817" s="51" t="s">
        <v>5777</v>
      </c>
    </row>
    <row r="4818" spans="1:1">
      <c r="A4818" s="51" t="s">
        <v>5778</v>
      </c>
    </row>
    <row r="4819" spans="1:1">
      <c r="A4819" s="51" t="s">
        <v>5779</v>
      </c>
    </row>
    <row r="4820" spans="1:1">
      <c r="A4820" s="51" t="s">
        <v>5780</v>
      </c>
    </row>
    <row r="4821" spans="1:1">
      <c r="A4821" s="51" t="s">
        <v>5781</v>
      </c>
    </row>
    <row r="4822" spans="1:1">
      <c r="A4822" s="51" t="s">
        <v>5782</v>
      </c>
    </row>
    <row r="4823" spans="1:1">
      <c r="A4823" s="51" t="s">
        <v>5783</v>
      </c>
    </row>
    <row r="4824" spans="1:1">
      <c r="A4824" s="51" t="s">
        <v>5784</v>
      </c>
    </row>
    <row r="4825" spans="1:1">
      <c r="A4825" s="51" t="s">
        <v>5785</v>
      </c>
    </row>
    <row r="4826" spans="1:1">
      <c r="A4826" s="51" t="s">
        <v>5786</v>
      </c>
    </row>
    <row r="4827" spans="1:1">
      <c r="A4827" s="51" t="s">
        <v>5787</v>
      </c>
    </row>
    <row r="4828" spans="1:1">
      <c r="A4828" s="51" t="s">
        <v>5788</v>
      </c>
    </row>
    <row r="4829" spans="1:1">
      <c r="A4829" s="51" t="s">
        <v>5789</v>
      </c>
    </row>
    <row r="4830" spans="1:1">
      <c r="A4830" s="51" t="s">
        <v>5790</v>
      </c>
    </row>
    <row r="4831" spans="1:1">
      <c r="A4831" s="51" t="s">
        <v>5791</v>
      </c>
    </row>
    <row r="4832" spans="1:1">
      <c r="A4832" s="51" t="s">
        <v>5792</v>
      </c>
    </row>
    <row r="4833" spans="1:1">
      <c r="A4833" s="51" t="s">
        <v>5793</v>
      </c>
    </row>
    <row r="4834" spans="1:1">
      <c r="A4834" s="51" t="s">
        <v>5794</v>
      </c>
    </row>
    <row r="4835" spans="1:1">
      <c r="A4835" s="51" t="s">
        <v>5795</v>
      </c>
    </row>
    <row r="4836" spans="1:1">
      <c r="A4836" s="51" t="s">
        <v>5796</v>
      </c>
    </row>
    <row r="4837" spans="1:1">
      <c r="A4837" s="51" t="s">
        <v>5797</v>
      </c>
    </row>
    <row r="4838" spans="1:1">
      <c r="A4838" s="51" t="s">
        <v>5798</v>
      </c>
    </row>
    <row r="4839" spans="1:1">
      <c r="A4839" s="51" t="s">
        <v>5799</v>
      </c>
    </row>
    <row r="4840" spans="1:1">
      <c r="A4840" s="51" t="s">
        <v>5800</v>
      </c>
    </row>
    <row r="4841" spans="1:1">
      <c r="A4841" s="51" t="s">
        <v>5801</v>
      </c>
    </row>
    <row r="4842" spans="1:1">
      <c r="A4842" s="51" t="s">
        <v>5802</v>
      </c>
    </row>
    <row r="4843" spans="1:1">
      <c r="A4843" s="51" t="s">
        <v>5803</v>
      </c>
    </row>
    <row r="4844" spans="1:1">
      <c r="A4844" s="51" t="s">
        <v>5804</v>
      </c>
    </row>
    <row r="4845" spans="1:1">
      <c r="A4845" s="51" t="s">
        <v>5805</v>
      </c>
    </row>
    <row r="4846" spans="1:1">
      <c r="A4846" s="51" t="s">
        <v>5806</v>
      </c>
    </row>
    <row r="4847" spans="1:1">
      <c r="A4847" s="51" t="s">
        <v>5807</v>
      </c>
    </row>
    <row r="4848" spans="1:1">
      <c r="A4848" s="51" t="s">
        <v>5808</v>
      </c>
    </row>
    <row r="4849" spans="1:1">
      <c r="A4849" s="51" t="s">
        <v>5809</v>
      </c>
    </row>
    <row r="4850" spans="1:1">
      <c r="A4850" s="51" t="s">
        <v>5810</v>
      </c>
    </row>
    <row r="4851" spans="1:1">
      <c r="A4851" s="51" t="s">
        <v>5811</v>
      </c>
    </row>
    <row r="4852" spans="1:1">
      <c r="A4852" s="51" t="s">
        <v>5812</v>
      </c>
    </row>
    <row r="4853" spans="1:1">
      <c r="A4853" s="51" t="s">
        <v>5813</v>
      </c>
    </row>
    <row r="4854" spans="1:1">
      <c r="A4854" s="51" t="s">
        <v>5814</v>
      </c>
    </row>
    <row r="4855" spans="1:1">
      <c r="A4855" s="51" t="s">
        <v>5815</v>
      </c>
    </row>
    <row r="4856" spans="1:1">
      <c r="A4856" s="51" t="s">
        <v>5816</v>
      </c>
    </row>
    <row r="4857" spans="1:1">
      <c r="A4857" s="51" t="s">
        <v>5817</v>
      </c>
    </row>
    <row r="4858" spans="1:1">
      <c r="A4858" s="51" t="s">
        <v>5818</v>
      </c>
    </row>
    <row r="4859" spans="1:1">
      <c r="A4859" s="51" t="s">
        <v>5819</v>
      </c>
    </row>
    <row r="4860" spans="1:1">
      <c r="A4860" s="51" t="s">
        <v>5820</v>
      </c>
    </row>
    <row r="4861" spans="1:1">
      <c r="A4861" s="51" t="s">
        <v>5821</v>
      </c>
    </row>
    <row r="4862" spans="1:1">
      <c r="A4862" s="51" t="s">
        <v>5822</v>
      </c>
    </row>
    <row r="4863" spans="1:1">
      <c r="A4863" s="51" t="s">
        <v>5823</v>
      </c>
    </row>
    <row r="4864" spans="1:1">
      <c r="A4864" s="51" t="s">
        <v>5824</v>
      </c>
    </row>
    <row r="4865" spans="1:1">
      <c r="A4865" s="51" t="s">
        <v>5825</v>
      </c>
    </row>
    <row r="4866" spans="1:1">
      <c r="A4866" s="51" t="s">
        <v>5826</v>
      </c>
    </row>
    <row r="4867" spans="1:1">
      <c r="A4867" s="51" t="s">
        <v>5827</v>
      </c>
    </row>
    <row r="4868" spans="1:1">
      <c r="A4868" s="51" t="s">
        <v>5828</v>
      </c>
    </row>
    <row r="4869" spans="1:1">
      <c r="A4869" s="51" t="s">
        <v>5829</v>
      </c>
    </row>
    <row r="4870" spans="1:1">
      <c r="A4870" s="51" t="s">
        <v>5830</v>
      </c>
    </row>
    <row r="4871" spans="1:1">
      <c r="A4871" s="51" t="s">
        <v>5831</v>
      </c>
    </row>
    <row r="4872" spans="1:1">
      <c r="A4872" s="51" t="s">
        <v>5832</v>
      </c>
    </row>
    <row r="4873" spans="1:1">
      <c r="A4873" s="51" t="s">
        <v>5833</v>
      </c>
    </row>
    <row r="4874" spans="1:1">
      <c r="A4874" s="51" t="s">
        <v>5834</v>
      </c>
    </row>
    <row r="4875" spans="1:1">
      <c r="A4875" s="51" t="s">
        <v>5835</v>
      </c>
    </row>
    <row r="4876" spans="1:1">
      <c r="A4876" s="51" t="s">
        <v>5836</v>
      </c>
    </row>
    <row r="4877" spans="1:1">
      <c r="A4877" s="51" t="s">
        <v>5837</v>
      </c>
    </row>
    <row r="4878" spans="1:1">
      <c r="A4878" s="51" t="s">
        <v>5838</v>
      </c>
    </row>
    <row r="4879" spans="1:1">
      <c r="A4879" s="51" t="s">
        <v>5839</v>
      </c>
    </row>
    <row r="4880" spans="1:1">
      <c r="A4880" s="51" t="s">
        <v>5840</v>
      </c>
    </row>
    <row r="4881" spans="1:1">
      <c r="A4881" s="51" t="s">
        <v>5841</v>
      </c>
    </row>
    <row r="4882" spans="1:1">
      <c r="A4882" s="51" t="s">
        <v>5842</v>
      </c>
    </row>
    <row r="4883" spans="1:1">
      <c r="A4883" s="51" t="s">
        <v>5843</v>
      </c>
    </row>
    <row r="4884" spans="1:1">
      <c r="A4884" s="51" t="s">
        <v>5844</v>
      </c>
    </row>
    <row r="4885" spans="1:1">
      <c r="A4885" s="51" t="s">
        <v>5845</v>
      </c>
    </row>
    <row r="4886" spans="1:1">
      <c r="A4886" s="51" t="s">
        <v>5846</v>
      </c>
    </row>
    <row r="4887" spans="1:1">
      <c r="A4887" s="51" t="s">
        <v>5847</v>
      </c>
    </row>
    <row r="4888" spans="1:1">
      <c r="A4888" s="51" t="s">
        <v>5848</v>
      </c>
    </row>
    <row r="4889" spans="1:1">
      <c r="A4889" s="51" t="s">
        <v>5849</v>
      </c>
    </row>
    <row r="4890" spans="1:1">
      <c r="A4890" s="51" t="s">
        <v>5850</v>
      </c>
    </row>
    <row r="4891" spans="1:1">
      <c r="A4891" s="51" t="s">
        <v>5851</v>
      </c>
    </row>
    <row r="4892" spans="1:1">
      <c r="A4892" s="51" t="s">
        <v>5852</v>
      </c>
    </row>
    <row r="4893" spans="1:1">
      <c r="A4893" s="51" t="s">
        <v>5853</v>
      </c>
    </row>
    <row r="4894" spans="1:1">
      <c r="A4894" s="51" t="s">
        <v>5854</v>
      </c>
    </row>
    <row r="4895" spans="1:1">
      <c r="A4895" s="51" t="s">
        <v>5855</v>
      </c>
    </row>
    <row r="4896" spans="1:1">
      <c r="A4896" s="51" t="s">
        <v>5856</v>
      </c>
    </row>
    <row r="4897" spans="1:1">
      <c r="A4897" s="51" t="s">
        <v>5857</v>
      </c>
    </row>
    <row r="4898" spans="1:1">
      <c r="A4898" s="51" t="s">
        <v>5858</v>
      </c>
    </row>
    <row r="4899" spans="1:1">
      <c r="A4899" s="51" t="s">
        <v>5859</v>
      </c>
    </row>
    <row r="4900" spans="1:1">
      <c r="A4900" s="51" t="s">
        <v>5860</v>
      </c>
    </row>
    <row r="4901" spans="1:1">
      <c r="A4901" s="51" t="s">
        <v>5861</v>
      </c>
    </row>
    <row r="4902" spans="1:1">
      <c r="A4902" s="51" t="s">
        <v>5862</v>
      </c>
    </row>
    <row r="4903" spans="1:1">
      <c r="A4903" s="51" t="s">
        <v>5863</v>
      </c>
    </row>
    <row r="4904" spans="1:1">
      <c r="A4904" s="51" t="s">
        <v>5864</v>
      </c>
    </row>
    <row r="4905" spans="1:1">
      <c r="A4905" s="51" t="s">
        <v>5865</v>
      </c>
    </row>
    <row r="4906" spans="1:1">
      <c r="A4906" s="51" t="s">
        <v>5866</v>
      </c>
    </row>
    <row r="4907" spans="1:1">
      <c r="A4907" s="51" t="s">
        <v>5867</v>
      </c>
    </row>
    <row r="4908" spans="1:1">
      <c r="A4908" s="51" t="s">
        <v>5868</v>
      </c>
    </row>
    <row r="4909" spans="1:1">
      <c r="A4909" s="51" t="s">
        <v>5869</v>
      </c>
    </row>
    <row r="4910" spans="1:1">
      <c r="A4910" s="51" t="s">
        <v>5870</v>
      </c>
    </row>
    <row r="4911" spans="1:1">
      <c r="A4911" s="51" t="s">
        <v>5871</v>
      </c>
    </row>
    <row r="4912" spans="1:1">
      <c r="A4912" s="51" t="s">
        <v>5872</v>
      </c>
    </row>
    <row r="4913" spans="1:1">
      <c r="A4913" s="51" t="s">
        <v>5873</v>
      </c>
    </row>
    <row r="4914" spans="1:1">
      <c r="A4914" s="51" t="s">
        <v>5874</v>
      </c>
    </row>
    <row r="4915" spans="1:1">
      <c r="A4915" s="51" t="s">
        <v>5875</v>
      </c>
    </row>
    <row r="4916" spans="1:1">
      <c r="A4916" s="51" t="s">
        <v>5876</v>
      </c>
    </row>
    <row r="4917" spans="1:1">
      <c r="A4917" s="51" t="s">
        <v>5877</v>
      </c>
    </row>
    <row r="4918" spans="1:1">
      <c r="A4918" s="51" t="s">
        <v>5878</v>
      </c>
    </row>
    <row r="4919" spans="1:1">
      <c r="A4919" s="51" t="s">
        <v>5879</v>
      </c>
    </row>
    <row r="4920" spans="1:1">
      <c r="A4920" s="51" t="s">
        <v>5880</v>
      </c>
    </row>
    <row r="4921" spans="1:1">
      <c r="A4921" s="51" t="s">
        <v>5881</v>
      </c>
    </row>
    <row r="4922" spans="1:1">
      <c r="A4922" s="51" t="s">
        <v>5882</v>
      </c>
    </row>
    <row r="4923" spans="1:1">
      <c r="A4923" s="51" t="s">
        <v>5883</v>
      </c>
    </row>
    <row r="4924" spans="1:1">
      <c r="A4924" s="51" t="s">
        <v>5884</v>
      </c>
    </row>
    <row r="4925" spans="1:1">
      <c r="A4925" s="51" t="s">
        <v>5885</v>
      </c>
    </row>
    <row r="4926" spans="1:1">
      <c r="A4926" s="51" t="s">
        <v>5886</v>
      </c>
    </row>
    <row r="4927" spans="1:1">
      <c r="A4927" s="51" t="s">
        <v>5887</v>
      </c>
    </row>
    <row r="4928" spans="1:1">
      <c r="A4928" s="51" t="s">
        <v>5888</v>
      </c>
    </row>
    <row r="4929" spans="1:1">
      <c r="A4929" s="51" t="s">
        <v>5889</v>
      </c>
    </row>
    <row r="4930" spans="1:1">
      <c r="A4930" s="51" t="s">
        <v>5890</v>
      </c>
    </row>
    <row r="4931" spans="1:1">
      <c r="A4931" s="51" t="s">
        <v>5891</v>
      </c>
    </row>
    <row r="4932" spans="1:1">
      <c r="A4932" s="51" t="s">
        <v>5892</v>
      </c>
    </row>
    <row r="4933" spans="1:1">
      <c r="A4933" s="51" t="s">
        <v>5893</v>
      </c>
    </row>
    <row r="4934" spans="1:1">
      <c r="A4934" s="51" t="s">
        <v>5894</v>
      </c>
    </row>
    <row r="4935" spans="1:1">
      <c r="A4935" s="51" t="s">
        <v>5895</v>
      </c>
    </row>
    <row r="4936" spans="1:1">
      <c r="A4936" s="51" t="s">
        <v>5896</v>
      </c>
    </row>
    <row r="4937" spans="1:1">
      <c r="A4937" s="51" t="s">
        <v>5897</v>
      </c>
    </row>
    <row r="4938" spans="1:1">
      <c r="A4938" s="51" t="s">
        <v>5898</v>
      </c>
    </row>
    <row r="4939" spans="1:1">
      <c r="A4939" s="51" t="s">
        <v>5899</v>
      </c>
    </row>
    <row r="4940" spans="1:1">
      <c r="A4940" s="51" t="s">
        <v>5900</v>
      </c>
    </row>
    <row r="4941" spans="1:1">
      <c r="A4941" s="51" t="s">
        <v>5901</v>
      </c>
    </row>
    <row r="4942" spans="1:1">
      <c r="A4942" s="51" t="s">
        <v>5902</v>
      </c>
    </row>
    <row r="4943" spans="1:1">
      <c r="A4943" s="51" t="s">
        <v>5903</v>
      </c>
    </row>
    <row r="4944" spans="1:1">
      <c r="A4944" s="51" t="s">
        <v>5904</v>
      </c>
    </row>
    <row r="4945" spans="1:1">
      <c r="A4945" s="51" t="s">
        <v>5905</v>
      </c>
    </row>
    <row r="4946" spans="1:1">
      <c r="A4946" s="51" t="s">
        <v>5906</v>
      </c>
    </row>
    <row r="4947" spans="1:1">
      <c r="A4947" s="51" t="s">
        <v>5907</v>
      </c>
    </row>
    <row r="4948" spans="1:1">
      <c r="A4948" s="51" t="s">
        <v>5908</v>
      </c>
    </row>
    <row r="4949" spans="1:1">
      <c r="A4949" s="51" t="s">
        <v>5909</v>
      </c>
    </row>
    <row r="4950" spans="1:1">
      <c r="A4950" s="51" t="s">
        <v>5910</v>
      </c>
    </row>
    <row r="4951" spans="1:1">
      <c r="A4951" s="51" t="s">
        <v>5911</v>
      </c>
    </row>
    <row r="4952" spans="1:1">
      <c r="A4952" s="51" t="s">
        <v>5912</v>
      </c>
    </row>
    <row r="4953" spans="1:1">
      <c r="A4953" s="51" t="s">
        <v>5913</v>
      </c>
    </row>
    <row r="4954" spans="1:1">
      <c r="A4954" s="51" t="s">
        <v>5914</v>
      </c>
    </row>
    <row r="4955" spans="1:1">
      <c r="A4955" s="51" t="s">
        <v>5915</v>
      </c>
    </row>
    <row r="4956" spans="1:1">
      <c r="A4956" s="51" t="s">
        <v>5916</v>
      </c>
    </row>
    <row r="4957" spans="1:1">
      <c r="A4957" s="51" t="s">
        <v>5917</v>
      </c>
    </row>
    <row r="4958" spans="1:1">
      <c r="A4958" s="51" t="s">
        <v>5918</v>
      </c>
    </row>
    <row r="4959" spans="1:1">
      <c r="A4959" s="51" t="s">
        <v>5919</v>
      </c>
    </row>
    <row r="4960" spans="1:1">
      <c r="A4960" s="51" t="s">
        <v>5920</v>
      </c>
    </row>
    <row r="4961" spans="1:1">
      <c r="A4961" s="51" t="s">
        <v>5921</v>
      </c>
    </row>
    <row r="4962" spans="1:1">
      <c r="A4962" s="51" t="s">
        <v>5922</v>
      </c>
    </row>
    <row r="4963" spans="1:1">
      <c r="A4963" s="51" t="s">
        <v>5923</v>
      </c>
    </row>
    <row r="4964" spans="1:1">
      <c r="A4964" s="51" t="s">
        <v>5924</v>
      </c>
    </row>
    <row r="4965" spans="1:1">
      <c r="A4965" s="51" t="s">
        <v>5925</v>
      </c>
    </row>
    <row r="4966" spans="1:1">
      <c r="A4966" s="51" t="s">
        <v>5926</v>
      </c>
    </row>
    <row r="4967" spans="1:1">
      <c r="A4967" s="51" t="s">
        <v>5927</v>
      </c>
    </row>
    <row r="4968" spans="1:1">
      <c r="A4968" s="51" t="s">
        <v>5928</v>
      </c>
    </row>
    <row r="4969" spans="1:1">
      <c r="A4969" s="51" t="s">
        <v>5929</v>
      </c>
    </row>
    <row r="4970" spans="1:1">
      <c r="A4970" s="51" t="s">
        <v>5930</v>
      </c>
    </row>
    <row r="4971" spans="1:1">
      <c r="A4971" s="51" t="s">
        <v>5931</v>
      </c>
    </row>
    <row r="4972" spans="1:1">
      <c r="A4972" s="51" t="s">
        <v>5932</v>
      </c>
    </row>
    <row r="4973" spans="1:1">
      <c r="A4973" s="51" t="s">
        <v>5933</v>
      </c>
    </row>
    <row r="4974" spans="1:1">
      <c r="A4974" s="51" t="s">
        <v>5934</v>
      </c>
    </row>
    <row r="4975" spans="1:1">
      <c r="A4975" s="51" t="s">
        <v>5935</v>
      </c>
    </row>
    <row r="4976" spans="1:1">
      <c r="A4976" s="51" t="s">
        <v>5936</v>
      </c>
    </row>
    <row r="4977" spans="1:1">
      <c r="A4977" s="51" t="s">
        <v>5937</v>
      </c>
    </row>
    <row r="4978" spans="1:1">
      <c r="A4978" s="51" t="s">
        <v>5938</v>
      </c>
    </row>
    <row r="4979" spans="1:1">
      <c r="A4979" s="51" t="s">
        <v>5939</v>
      </c>
    </row>
    <row r="4980" spans="1:1">
      <c r="A4980" s="51" t="s">
        <v>5940</v>
      </c>
    </row>
    <row r="4981" spans="1:1">
      <c r="A4981" s="51" t="s">
        <v>5941</v>
      </c>
    </row>
    <row r="4982" spans="1:1">
      <c r="A4982" s="51" t="s">
        <v>5942</v>
      </c>
    </row>
    <row r="4983" spans="1:1">
      <c r="A4983" s="51" t="s">
        <v>5943</v>
      </c>
    </row>
    <row r="4984" spans="1:1">
      <c r="A4984" s="51" t="s">
        <v>5944</v>
      </c>
    </row>
    <row r="4985" spans="1:1">
      <c r="A4985" s="51" t="s">
        <v>5945</v>
      </c>
    </row>
    <row r="4986" spans="1:1">
      <c r="A4986" s="51" t="s">
        <v>5946</v>
      </c>
    </row>
    <row r="4987" spans="1:1">
      <c r="A4987" s="51" t="s">
        <v>5947</v>
      </c>
    </row>
    <row r="4988" spans="1:1">
      <c r="A4988" s="51" t="s">
        <v>5948</v>
      </c>
    </row>
    <row r="4989" spans="1:1">
      <c r="A4989" s="51" t="s">
        <v>5949</v>
      </c>
    </row>
    <row r="4990" spans="1:1">
      <c r="A4990" s="51" t="s">
        <v>5950</v>
      </c>
    </row>
    <row r="4991" spans="1:1">
      <c r="A4991" s="51" t="s">
        <v>5951</v>
      </c>
    </row>
    <row r="4992" spans="1:1">
      <c r="A4992" s="51" t="s">
        <v>5952</v>
      </c>
    </row>
    <row r="4993" spans="1:1">
      <c r="A4993" s="51" t="s">
        <v>5953</v>
      </c>
    </row>
    <row r="4994" spans="1:1">
      <c r="A4994" s="51" t="s">
        <v>5954</v>
      </c>
    </row>
    <row r="4995" spans="1:1">
      <c r="A4995" s="51" t="s">
        <v>5955</v>
      </c>
    </row>
    <row r="4996" spans="1:1">
      <c r="A4996" s="51" t="s">
        <v>5956</v>
      </c>
    </row>
    <row r="4997" spans="1:1">
      <c r="A4997" s="51" t="s">
        <v>5957</v>
      </c>
    </row>
    <row r="4998" spans="1:1">
      <c r="A4998" s="51" t="s">
        <v>5958</v>
      </c>
    </row>
    <row r="4999" spans="1:1">
      <c r="A4999" s="51" t="s">
        <v>5959</v>
      </c>
    </row>
    <row r="5000" spans="1:1">
      <c r="A5000" s="51" t="s">
        <v>5960</v>
      </c>
    </row>
    <row r="5001" spans="1:1">
      <c r="A5001" s="51" t="s">
        <v>5961</v>
      </c>
    </row>
    <row r="5002" spans="1:1">
      <c r="A5002" s="51" t="s">
        <v>5962</v>
      </c>
    </row>
    <row r="5003" spans="1:1">
      <c r="A5003" s="51" t="s">
        <v>5963</v>
      </c>
    </row>
    <row r="5004" spans="1:1">
      <c r="A5004" s="51" t="s">
        <v>5964</v>
      </c>
    </row>
    <row r="5005" spans="1:1">
      <c r="A5005" s="51" t="s">
        <v>5965</v>
      </c>
    </row>
    <row r="5006" spans="1:1">
      <c r="A5006" s="51" t="s">
        <v>5966</v>
      </c>
    </row>
    <row r="5007" spans="1:1">
      <c r="A5007" s="51" t="s">
        <v>5967</v>
      </c>
    </row>
    <row r="5008" spans="1:1">
      <c r="A5008" s="51" t="s">
        <v>5968</v>
      </c>
    </row>
    <row r="5009" spans="1:1">
      <c r="A5009" s="51" t="s">
        <v>5969</v>
      </c>
    </row>
    <row r="5010" spans="1:1">
      <c r="A5010" s="51" t="s">
        <v>5970</v>
      </c>
    </row>
    <row r="5011" spans="1:1">
      <c r="A5011" s="51" t="s">
        <v>5971</v>
      </c>
    </row>
    <row r="5012" spans="1:1">
      <c r="A5012" s="51" t="s">
        <v>5972</v>
      </c>
    </row>
    <row r="5013" spans="1:1">
      <c r="A5013" s="51" t="s">
        <v>5973</v>
      </c>
    </row>
    <row r="5014" spans="1:1">
      <c r="A5014" s="51" t="s">
        <v>5974</v>
      </c>
    </row>
    <row r="5015" spans="1:1">
      <c r="A5015" s="51" t="s">
        <v>5975</v>
      </c>
    </row>
    <row r="5016" spans="1:1">
      <c r="A5016" s="51" t="s">
        <v>5976</v>
      </c>
    </row>
    <row r="5017" spans="1:1">
      <c r="A5017" s="51" t="s">
        <v>5977</v>
      </c>
    </row>
    <row r="5018" spans="1:1">
      <c r="A5018" s="51" t="s">
        <v>5978</v>
      </c>
    </row>
    <row r="5019" spans="1:1">
      <c r="A5019" s="51" t="s">
        <v>5979</v>
      </c>
    </row>
    <row r="5020" spans="1:1">
      <c r="A5020" s="51" t="s">
        <v>5980</v>
      </c>
    </row>
    <row r="5021" spans="1:1">
      <c r="A5021" s="51" t="s">
        <v>5981</v>
      </c>
    </row>
    <row r="5022" spans="1:1">
      <c r="A5022" s="51" t="s">
        <v>5982</v>
      </c>
    </row>
    <row r="5023" spans="1:1">
      <c r="A5023" s="51" t="s">
        <v>5983</v>
      </c>
    </row>
    <row r="5024" spans="1:1">
      <c r="A5024" s="51" t="s">
        <v>5984</v>
      </c>
    </row>
    <row r="5025" spans="1:1">
      <c r="A5025" s="51" t="s">
        <v>5985</v>
      </c>
    </row>
    <row r="5026" spans="1:1">
      <c r="A5026" s="51" t="s">
        <v>5986</v>
      </c>
    </row>
    <row r="5027" spans="1:1">
      <c r="A5027" s="51" t="s">
        <v>5987</v>
      </c>
    </row>
    <row r="5028" spans="1:1">
      <c r="A5028" s="51" t="s">
        <v>5988</v>
      </c>
    </row>
    <row r="5029" spans="1:1">
      <c r="A5029" s="51" t="s">
        <v>5989</v>
      </c>
    </row>
    <row r="5030" spans="1:1">
      <c r="A5030" s="51" t="s">
        <v>5990</v>
      </c>
    </row>
    <row r="5031" spans="1:1">
      <c r="A5031" s="51" t="s">
        <v>5991</v>
      </c>
    </row>
    <row r="5032" spans="1:1">
      <c r="A5032" s="51" t="s">
        <v>5992</v>
      </c>
    </row>
    <row r="5033" spans="1:1">
      <c r="A5033" s="51" t="s">
        <v>5993</v>
      </c>
    </row>
    <row r="5034" spans="1:1">
      <c r="A5034" s="51" t="s">
        <v>5994</v>
      </c>
    </row>
    <row r="5035" spans="1:1">
      <c r="A5035" s="51" t="s">
        <v>5995</v>
      </c>
    </row>
    <row r="5036" spans="1:1">
      <c r="A5036" s="51" t="s">
        <v>5996</v>
      </c>
    </row>
    <row r="5037" spans="1:1">
      <c r="A5037" s="51" t="s">
        <v>5997</v>
      </c>
    </row>
    <row r="5038" spans="1:1">
      <c r="A5038" s="51" t="s">
        <v>5998</v>
      </c>
    </row>
    <row r="5039" spans="1:1">
      <c r="A5039" s="51" t="s">
        <v>5999</v>
      </c>
    </row>
    <row r="5040" spans="1:1">
      <c r="A5040" s="51" t="s">
        <v>6000</v>
      </c>
    </row>
    <row r="5041" spans="1:1">
      <c r="A5041" s="51" t="s">
        <v>6001</v>
      </c>
    </row>
    <row r="5042" spans="1:1">
      <c r="A5042" s="51" t="s">
        <v>6002</v>
      </c>
    </row>
    <row r="5043" spans="1:1">
      <c r="A5043" s="51" t="s">
        <v>6003</v>
      </c>
    </row>
    <row r="5044" spans="1:1">
      <c r="A5044" s="51" t="s">
        <v>6004</v>
      </c>
    </row>
    <row r="5045" spans="1:1">
      <c r="A5045" s="51" t="s">
        <v>6005</v>
      </c>
    </row>
    <row r="5046" spans="1:1">
      <c r="A5046" s="51" t="s">
        <v>6006</v>
      </c>
    </row>
    <row r="5047" spans="1:1">
      <c r="A5047" s="51" t="s">
        <v>6007</v>
      </c>
    </row>
    <row r="5048" spans="1:1">
      <c r="A5048" s="51" t="s">
        <v>6008</v>
      </c>
    </row>
    <row r="5049" spans="1:1">
      <c r="A5049" s="51" t="s">
        <v>6009</v>
      </c>
    </row>
    <row r="5050" spans="1:1">
      <c r="A5050" s="51" t="s">
        <v>6010</v>
      </c>
    </row>
    <row r="5051" spans="1:1">
      <c r="A5051" s="51" t="s">
        <v>6011</v>
      </c>
    </row>
    <row r="5052" spans="1:1">
      <c r="A5052" s="51" t="s">
        <v>6012</v>
      </c>
    </row>
    <row r="5053" spans="1:1">
      <c r="A5053" s="51" t="s">
        <v>6013</v>
      </c>
    </row>
    <row r="5054" spans="1:1">
      <c r="A5054" s="51" t="s">
        <v>6014</v>
      </c>
    </row>
    <row r="5055" spans="1:1">
      <c r="A5055" s="51" t="s">
        <v>6015</v>
      </c>
    </row>
    <row r="5056" spans="1:1">
      <c r="A5056" s="51" t="s">
        <v>6016</v>
      </c>
    </row>
    <row r="5057" spans="1:1">
      <c r="A5057" s="51" t="s">
        <v>6017</v>
      </c>
    </row>
    <row r="5058" spans="1:1">
      <c r="A5058" s="51" t="s">
        <v>6018</v>
      </c>
    </row>
    <row r="5059" spans="1:1">
      <c r="A5059" s="51" t="s">
        <v>6019</v>
      </c>
    </row>
    <row r="5060" spans="1:1">
      <c r="A5060" s="51" t="s">
        <v>6020</v>
      </c>
    </row>
    <row r="5061" spans="1:1">
      <c r="A5061" s="51" t="s">
        <v>6021</v>
      </c>
    </row>
    <row r="5062" spans="1:1">
      <c r="A5062" s="51" t="s">
        <v>6022</v>
      </c>
    </row>
    <row r="5063" spans="1:1">
      <c r="A5063" s="51" t="s">
        <v>6023</v>
      </c>
    </row>
    <row r="5064" spans="1:1">
      <c r="A5064" s="51" t="s">
        <v>6024</v>
      </c>
    </row>
    <row r="5065" spans="1:1">
      <c r="A5065" s="51" t="s">
        <v>6025</v>
      </c>
    </row>
    <row r="5066" spans="1:1">
      <c r="A5066" s="51" t="s">
        <v>6026</v>
      </c>
    </row>
    <row r="5067" spans="1:1">
      <c r="A5067" s="51" t="s">
        <v>6027</v>
      </c>
    </row>
    <row r="5068" spans="1:1">
      <c r="A5068" s="51" t="s">
        <v>6028</v>
      </c>
    </row>
    <row r="5069" spans="1:1">
      <c r="A5069" s="51" t="s">
        <v>6029</v>
      </c>
    </row>
    <row r="5070" spans="1:1">
      <c r="A5070" s="51" t="s">
        <v>6030</v>
      </c>
    </row>
    <row r="5071" spans="1:1">
      <c r="A5071" s="51" t="s">
        <v>6031</v>
      </c>
    </row>
    <row r="5072" spans="1:1">
      <c r="A5072" s="51" t="s">
        <v>6032</v>
      </c>
    </row>
    <row r="5073" spans="1:1">
      <c r="A5073" s="51" t="s">
        <v>6033</v>
      </c>
    </row>
    <row r="5074" spans="1:1">
      <c r="A5074" s="51" t="s">
        <v>6034</v>
      </c>
    </row>
    <row r="5075" spans="1:1">
      <c r="A5075" s="51" t="s">
        <v>6035</v>
      </c>
    </row>
    <row r="5076" spans="1:1">
      <c r="A5076" s="51" t="s">
        <v>6036</v>
      </c>
    </row>
    <row r="5077" spans="1:1">
      <c r="A5077" s="51" t="s">
        <v>6037</v>
      </c>
    </row>
    <row r="5078" spans="1:1">
      <c r="A5078" s="51" t="s">
        <v>6038</v>
      </c>
    </row>
    <row r="5079" spans="1:1">
      <c r="A5079" s="51" t="s">
        <v>6039</v>
      </c>
    </row>
    <row r="5080" spans="1:1">
      <c r="A5080" s="51" t="s">
        <v>6040</v>
      </c>
    </row>
    <row r="5081" spans="1:1">
      <c r="A5081" s="51" t="s">
        <v>6041</v>
      </c>
    </row>
    <row r="5082" spans="1:1">
      <c r="A5082" s="51" t="s">
        <v>6042</v>
      </c>
    </row>
    <row r="5083" spans="1:1">
      <c r="A5083" s="51" t="s">
        <v>6043</v>
      </c>
    </row>
    <row r="5084" spans="1:1">
      <c r="A5084" s="51" t="s">
        <v>6044</v>
      </c>
    </row>
    <row r="5085" spans="1:1">
      <c r="A5085" s="51" t="s">
        <v>6045</v>
      </c>
    </row>
    <row r="5086" spans="1:1">
      <c r="A5086" s="51" t="s">
        <v>6046</v>
      </c>
    </row>
    <row r="5087" spans="1:1">
      <c r="A5087" s="51" t="s">
        <v>6047</v>
      </c>
    </row>
    <row r="5088" spans="1:1">
      <c r="A5088" s="51" t="s">
        <v>6048</v>
      </c>
    </row>
    <row r="5089" spans="1:1">
      <c r="A5089" s="51" t="s">
        <v>6049</v>
      </c>
    </row>
    <row r="5090" spans="1:1">
      <c r="A5090" s="51" t="s">
        <v>6050</v>
      </c>
    </row>
    <row r="5091" spans="1:1">
      <c r="A5091" s="51" t="s">
        <v>6051</v>
      </c>
    </row>
    <row r="5092" spans="1:1">
      <c r="A5092" s="51" t="s">
        <v>6052</v>
      </c>
    </row>
    <row r="5093" spans="1:1">
      <c r="A5093" s="51" t="s">
        <v>6053</v>
      </c>
    </row>
    <row r="5094" spans="1:1">
      <c r="A5094" s="51" t="s">
        <v>6054</v>
      </c>
    </row>
    <row r="5095" spans="1:1">
      <c r="A5095" s="51" t="s">
        <v>6055</v>
      </c>
    </row>
    <row r="5096" spans="1:1">
      <c r="A5096" s="51" t="s">
        <v>6056</v>
      </c>
    </row>
    <row r="5097" spans="1:1">
      <c r="A5097" s="51" t="s">
        <v>6057</v>
      </c>
    </row>
    <row r="5098" spans="1:1">
      <c r="A5098" s="51" t="s">
        <v>6058</v>
      </c>
    </row>
    <row r="5099" spans="1:1">
      <c r="A5099" s="51" t="s">
        <v>6059</v>
      </c>
    </row>
    <row r="5100" spans="1:1">
      <c r="A5100" s="51" t="s">
        <v>6060</v>
      </c>
    </row>
    <row r="5101" spans="1:1">
      <c r="A5101" s="51" t="s">
        <v>6061</v>
      </c>
    </row>
    <row r="5102" spans="1:1">
      <c r="A5102" s="51" t="s">
        <v>6062</v>
      </c>
    </row>
    <row r="5103" spans="1:1">
      <c r="A5103" s="51" t="s">
        <v>6063</v>
      </c>
    </row>
    <row r="5104" spans="1:1">
      <c r="A5104" s="51" t="s">
        <v>6064</v>
      </c>
    </row>
    <row r="5105" spans="1:1">
      <c r="A5105" s="51" t="s">
        <v>6065</v>
      </c>
    </row>
    <row r="5106" spans="1:1">
      <c r="A5106" s="51" t="s">
        <v>6066</v>
      </c>
    </row>
    <row r="5107" spans="1:1">
      <c r="A5107" s="51" t="s">
        <v>6067</v>
      </c>
    </row>
    <row r="5108" spans="1:1">
      <c r="A5108" s="51" t="s">
        <v>6068</v>
      </c>
    </row>
    <row r="5109" spans="1:1">
      <c r="A5109" s="51" t="s">
        <v>6069</v>
      </c>
    </row>
    <row r="5110" spans="1:1">
      <c r="A5110" s="51" t="s">
        <v>6070</v>
      </c>
    </row>
    <row r="5111" spans="1:1">
      <c r="A5111" s="51" t="s">
        <v>6071</v>
      </c>
    </row>
    <row r="5112" spans="1:1">
      <c r="A5112" s="51" t="s">
        <v>6072</v>
      </c>
    </row>
    <row r="5113" spans="1:1">
      <c r="A5113" s="51" t="s">
        <v>6073</v>
      </c>
    </row>
    <row r="5114" spans="1:1">
      <c r="A5114" s="51" t="s">
        <v>6074</v>
      </c>
    </row>
    <row r="5115" spans="1:1">
      <c r="A5115" s="51" t="s">
        <v>6075</v>
      </c>
    </row>
    <row r="5116" spans="1:1">
      <c r="A5116" s="51" t="s">
        <v>6076</v>
      </c>
    </row>
    <row r="5117" spans="1:1">
      <c r="A5117" s="51" t="s">
        <v>6077</v>
      </c>
    </row>
    <row r="5118" spans="1:1">
      <c r="A5118" s="51" t="s">
        <v>6078</v>
      </c>
    </row>
    <row r="5119" spans="1:1">
      <c r="A5119" s="51" t="s">
        <v>6079</v>
      </c>
    </row>
    <row r="5120" spans="1:1">
      <c r="A5120" s="51" t="s">
        <v>6080</v>
      </c>
    </row>
    <row r="5121" spans="1:1">
      <c r="A5121" s="51" t="s">
        <v>6081</v>
      </c>
    </row>
    <row r="5122" spans="1:1">
      <c r="A5122" s="51" t="s">
        <v>6082</v>
      </c>
    </row>
    <row r="5123" spans="1:1">
      <c r="A5123" s="51" t="s">
        <v>6083</v>
      </c>
    </row>
    <row r="5124" spans="1:1">
      <c r="A5124" s="51" t="s">
        <v>6084</v>
      </c>
    </row>
    <row r="5125" spans="1:1">
      <c r="A5125" s="51" t="s">
        <v>6085</v>
      </c>
    </row>
    <row r="5126" spans="1:1">
      <c r="A5126" s="51" t="s">
        <v>6086</v>
      </c>
    </row>
    <row r="5127" spans="1:1">
      <c r="A5127" s="51" t="s">
        <v>6087</v>
      </c>
    </row>
    <row r="5128" spans="1:1">
      <c r="A5128" s="51" t="s">
        <v>6088</v>
      </c>
    </row>
    <row r="5129" spans="1:1">
      <c r="A5129" s="51" t="s">
        <v>6089</v>
      </c>
    </row>
    <row r="5130" spans="1:1">
      <c r="A5130" s="51" t="s">
        <v>6090</v>
      </c>
    </row>
    <row r="5131" spans="1:1">
      <c r="A5131" s="51" t="s">
        <v>6091</v>
      </c>
    </row>
    <row r="5132" spans="1:1">
      <c r="A5132" s="51" t="s">
        <v>6092</v>
      </c>
    </row>
    <row r="5133" spans="1:1">
      <c r="A5133" s="51" t="s">
        <v>6093</v>
      </c>
    </row>
    <row r="5134" spans="1:1">
      <c r="A5134" s="51" t="s">
        <v>6094</v>
      </c>
    </row>
    <row r="5135" spans="1:1">
      <c r="A5135" s="51" t="s">
        <v>6095</v>
      </c>
    </row>
    <row r="5136" spans="1:1">
      <c r="A5136" s="51" t="s">
        <v>6096</v>
      </c>
    </row>
    <row r="5137" spans="1:1">
      <c r="A5137" s="51" t="s">
        <v>6097</v>
      </c>
    </row>
    <row r="5138" spans="1:1">
      <c r="A5138" s="51" t="s">
        <v>6098</v>
      </c>
    </row>
    <row r="5139" spans="1:1">
      <c r="A5139" s="51" t="s">
        <v>6099</v>
      </c>
    </row>
    <row r="5140" spans="1:1">
      <c r="A5140" s="51" t="s">
        <v>6100</v>
      </c>
    </row>
    <row r="5141" spans="1:1">
      <c r="A5141" s="51" t="s">
        <v>6101</v>
      </c>
    </row>
    <row r="5142" spans="1:1">
      <c r="A5142" s="51" t="s">
        <v>6102</v>
      </c>
    </row>
    <row r="5143" spans="1:1">
      <c r="A5143" s="51" t="s">
        <v>6103</v>
      </c>
    </row>
    <row r="5144" spans="1:1">
      <c r="A5144" s="51" t="s">
        <v>6104</v>
      </c>
    </row>
    <row r="5145" spans="1:1">
      <c r="A5145" s="51" t="s">
        <v>6105</v>
      </c>
    </row>
    <row r="5146" spans="1:1">
      <c r="A5146" s="51" t="s">
        <v>6106</v>
      </c>
    </row>
    <row r="5147" spans="1:1">
      <c r="A5147" s="51" t="s">
        <v>6107</v>
      </c>
    </row>
    <row r="5148" spans="1:1">
      <c r="A5148" s="51" t="s">
        <v>6108</v>
      </c>
    </row>
    <row r="5149" spans="1:1">
      <c r="A5149" s="51" t="s">
        <v>6109</v>
      </c>
    </row>
    <row r="5150" spans="1:1">
      <c r="A5150" s="51" t="s">
        <v>6110</v>
      </c>
    </row>
    <row r="5151" spans="1:1">
      <c r="A5151" s="51" t="s">
        <v>6111</v>
      </c>
    </row>
    <row r="5152" spans="1:1">
      <c r="A5152" s="51" t="s">
        <v>6112</v>
      </c>
    </row>
    <row r="5153" spans="1:1">
      <c r="A5153" s="51" t="s">
        <v>6113</v>
      </c>
    </row>
    <row r="5154" spans="1:1">
      <c r="A5154" s="51" t="s">
        <v>6114</v>
      </c>
    </row>
    <row r="5155" spans="1:1">
      <c r="A5155" s="51" t="s">
        <v>6115</v>
      </c>
    </row>
    <row r="5156" spans="1:1">
      <c r="A5156" s="51" t="s">
        <v>6116</v>
      </c>
    </row>
    <row r="5157" spans="1:1">
      <c r="A5157" s="51" t="s">
        <v>6117</v>
      </c>
    </row>
    <row r="5158" spans="1:1">
      <c r="A5158" s="51" t="s">
        <v>6118</v>
      </c>
    </row>
    <row r="5159" spans="1:1">
      <c r="A5159" s="51" t="s">
        <v>6119</v>
      </c>
    </row>
    <row r="5160" spans="1:1">
      <c r="A5160" s="51" t="s">
        <v>6120</v>
      </c>
    </row>
    <row r="5161" spans="1:1">
      <c r="A5161" s="51" t="s">
        <v>6121</v>
      </c>
    </row>
    <row r="5162" spans="1:1">
      <c r="A5162" s="51" t="s">
        <v>6122</v>
      </c>
    </row>
    <row r="5163" spans="1:1">
      <c r="A5163" s="51" t="s">
        <v>6123</v>
      </c>
    </row>
    <row r="5164" spans="1:1">
      <c r="A5164" s="51" t="s">
        <v>6124</v>
      </c>
    </row>
    <row r="5165" spans="1:1">
      <c r="A5165" s="51" t="s">
        <v>6125</v>
      </c>
    </row>
    <row r="5166" spans="1:1">
      <c r="A5166" s="51" t="s">
        <v>6126</v>
      </c>
    </row>
    <row r="5167" spans="1:1">
      <c r="A5167" s="51" t="s">
        <v>6127</v>
      </c>
    </row>
    <row r="5168" spans="1:1">
      <c r="A5168" s="51" t="s">
        <v>6128</v>
      </c>
    </row>
    <row r="5169" spans="1:1">
      <c r="A5169" s="51" t="s">
        <v>6129</v>
      </c>
    </row>
    <row r="5170" spans="1:1">
      <c r="A5170" s="51" t="s">
        <v>6130</v>
      </c>
    </row>
    <row r="5171" spans="1:1">
      <c r="A5171" s="51" t="s">
        <v>6131</v>
      </c>
    </row>
    <row r="5172" spans="1:1">
      <c r="A5172" s="51" t="s">
        <v>6132</v>
      </c>
    </row>
    <row r="5173" spans="1:1">
      <c r="A5173" s="51" t="s">
        <v>6133</v>
      </c>
    </row>
    <row r="5174" spans="1:1">
      <c r="A5174" s="51" t="s">
        <v>6134</v>
      </c>
    </row>
    <row r="5175" spans="1:1">
      <c r="A5175" s="51" t="s">
        <v>6135</v>
      </c>
    </row>
    <row r="5176" spans="1:1">
      <c r="A5176" s="51" t="s">
        <v>6136</v>
      </c>
    </row>
    <row r="5177" spans="1:1">
      <c r="A5177" s="51" t="s">
        <v>6137</v>
      </c>
    </row>
    <row r="5178" spans="1:1">
      <c r="A5178" s="51" t="s">
        <v>6138</v>
      </c>
    </row>
    <row r="5179" spans="1:1">
      <c r="A5179" s="51" t="s">
        <v>6139</v>
      </c>
    </row>
    <row r="5180" spans="1:1">
      <c r="A5180" s="51" t="s">
        <v>6140</v>
      </c>
    </row>
    <row r="5181" spans="1:1">
      <c r="A5181" s="51" t="s">
        <v>6141</v>
      </c>
    </row>
    <row r="5182" spans="1:1">
      <c r="A5182" s="51" t="s">
        <v>6142</v>
      </c>
    </row>
    <row r="5183" spans="1:1">
      <c r="A5183" s="51" t="s">
        <v>6143</v>
      </c>
    </row>
    <row r="5184" spans="1:1">
      <c r="A5184" s="51" t="s">
        <v>6144</v>
      </c>
    </row>
    <row r="5185" spans="1:1">
      <c r="A5185" s="51" t="s">
        <v>6145</v>
      </c>
    </row>
    <row r="5186" spans="1:1">
      <c r="A5186" s="51" t="s">
        <v>6146</v>
      </c>
    </row>
    <row r="5187" spans="1:1">
      <c r="A5187" s="51" t="s">
        <v>6147</v>
      </c>
    </row>
    <row r="5188" spans="1:1">
      <c r="A5188" s="51" t="s">
        <v>6148</v>
      </c>
    </row>
    <row r="5189" spans="1:1">
      <c r="A5189" s="51" t="s">
        <v>6149</v>
      </c>
    </row>
    <row r="5190" spans="1:1">
      <c r="A5190" s="51" t="s">
        <v>6150</v>
      </c>
    </row>
    <row r="5191" spans="1:1">
      <c r="A5191" s="51" t="s">
        <v>6151</v>
      </c>
    </row>
    <row r="5192" spans="1:1">
      <c r="A5192" s="51" t="s">
        <v>6152</v>
      </c>
    </row>
    <row r="5193" spans="1:1">
      <c r="A5193" s="51" t="s">
        <v>6153</v>
      </c>
    </row>
    <row r="5194" spans="1:1">
      <c r="A5194" s="51" t="s">
        <v>6154</v>
      </c>
    </row>
    <row r="5195" spans="1:1">
      <c r="A5195" s="51" t="s">
        <v>6155</v>
      </c>
    </row>
    <row r="5196" spans="1:1">
      <c r="A5196" s="51" t="s">
        <v>6156</v>
      </c>
    </row>
    <row r="5197" spans="1:1">
      <c r="A5197" s="51" t="s">
        <v>6157</v>
      </c>
    </row>
    <row r="5198" spans="1:1">
      <c r="A5198" s="51" t="s">
        <v>6158</v>
      </c>
    </row>
    <row r="5199" spans="1:1">
      <c r="A5199" s="51" t="s">
        <v>6159</v>
      </c>
    </row>
    <row r="5200" spans="1:1">
      <c r="A5200" s="51" t="s">
        <v>6160</v>
      </c>
    </row>
    <row r="5201" spans="1:1">
      <c r="A5201" s="51" t="s">
        <v>6161</v>
      </c>
    </row>
    <row r="5202" spans="1:1">
      <c r="A5202" s="51" t="s">
        <v>6162</v>
      </c>
    </row>
    <row r="5203" spans="1:1">
      <c r="A5203" s="51" t="s">
        <v>6163</v>
      </c>
    </row>
    <row r="5204" spans="1:1">
      <c r="A5204" s="51" t="s">
        <v>6164</v>
      </c>
    </row>
    <row r="5205" spans="1:1">
      <c r="A5205" s="51" t="s">
        <v>6165</v>
      </c>
    </row>
    <row r="5206" spans="1:1">
      <c r="A5206" s="51" t="s">
        <v>6166</v>
      </c>
    </row>
    <row r="5207" spans="1:1">
      <c r="A5207" s="51" t="s">
        <v>6167</v>
      </c>
    </row>
    <row r="5208" spans="1:1">
      <c r="A5208" s="51" t="s">
        <v>6168</v>
      </c>
    </row>
    <row r="5209" spans="1:1">
      <c r="A5209" s="51" t="s">
        <v>6169</v>
      </c>
    </row>
    <row r="5210" spans="1:1">
      <c r="A5210" s="51" t="s">
        <v>6170</v>
      </c>
    </row>
    <row r="5211" spans="1:1">
      <c r="A5211" s="51" t="s">
        <v>6171</v>
      </c>
    </row>
    <row r="5212" spans="1:1">
      <c r="A5212" s="51" t="s">
        <v>6172</v>
      </c>
    </row>
    <row r="5213" spans="1:1">
      <c r="A5213" s="51" t="s">
        <v>6173</v>
      </c>
    </row>
    <row r="5214" spans="1:1">
      <c r="A5214" s="51" t="s">
        <v>6174</v>
      </c>
    </row>
    <row r="5215" spans="1:1">
      <c r="A5215" s="51" t="s">
        <v>6175</v>
      </c>
    </row>
    <row r="5216" spans="1:1">
      <c r="A5216" s="51" t="s">
        <v>6176</v>
      </c>
    </row>
    <row r="5217" spans="1:1">
      <c r="A5217" s="51" t="s">
        <v>6177</v>
      </c>
    </row>
    <row r="5218" spans="1:1">
      <c r="A5218" s="51" t="s">
        <v>6178</v>
      </c>
    </row>
    <row r="5219" spans="1:1">
      <c r="A5219" s="51" t="s">
        <v>6179</v>
      </c>
    </row>
    <row r="5220" spans="1:1">
      <c r="A5220" s="51" t="s">
        <v>6180</v>
      </c>
    </row>
    <row r="5221" spans="1:1">
      <c r="A5221" s="51" t="s">
        <v>6181</v>
      </c>
    </row>
    <row r="5222" spans="1:1">
      <c r="A5222" s="51" t="s">
        <v>6182</v>
      </c>
    </row>
    <row r="5223" spans="1:1">
      <c r="A5223" s="51" t="s">
        <v>6183</v>
      </c>
    </row>
    <row r="5224" spans="1:1">
      <c r="A5224" s="51" t="s">
        <v>6184</v>
      </c>
    </row>
    <row r="5225" spans="1:1">
      <c r="A5225" s="51" t="s">
        <v>6185</v>
      </c>
    </row>
    <row r="5226" spans="1:1">
      <c r="A5226" s="51" t="s">
        <v>6186</v>
      </c>
    </row>
    <row r="5227" spans="1:1">
      <c r="A5227" s="51" t="s">
        <v>6187</v>
      </c>
    </row>
    <row r="5228" spans="1:1">
      <c r="A5228" s="51" t="s">
        <v>6188</v>
      </c>
    </row>
    <row r="5229" spans="1:1">
      <c r="A5229" s="51" t="s">
        <v>6189</v>
      </c>
    </row>
    <row r="5230" spans="1:1">
      <c r="A5230" s="51" t="s">
        <v>6190</v>
      </c>
    </row>
    <row r="5231" spans="1:1">
      <c r="A5231" s="51" t="s">
        <v>6191</v>
      </c>
    </row>
    <row r="5232" spans="1:1">
      <c r="A5232" s="51" t="s">
        <v>6192</v>
      </c>
    </row>
    <row r="5233" spans="1:1">
      <c r="A5233" s="51" t="s">
        <v>6193</v>
      </c>
    </row>
    <row r="5234" spans="1:1">
      <c r="A5234" s="51" t="s">
        <v>6194</v>
      </c>
    </row>
    <row r="5235" spans="1:1">
      <c r="A5235" s="51" t="s">
        <v>6195</v>
      </c>
    </row>
    <row r="5236" spans="1:1">
      <c r="A5236" s="51" t="s">
        <v>6196</v>
      </c>
    </row>
    <row r="5237" spans="1:1">
      <c r="A5237" s="51" t="s">
        <v>6197</v>
      </c>
    </row>
    <row r="5238" spans="1:1">
      <c r="A5238" s="51" t="s">
        <v>6198</v>
      </c>
    </row>
    <row r="5239" spans="1:1">
      <c r="A5239" s="51" t="s">
        <v>6199</v>
      </c>
    </row>
    <row r="5240" spans="1:1">
      <c r="A5240" s="51" t="s">
        <v>6200</v>
      </c>
    </row>
    <row r="5241" spans="1:1">
      <c r="A5241" s="51" t="s">
        <v>6201</v>
      </c>
    </row>
    <row r="5242" spans="1:1">
      <c r="A5242" s="51" t="s">
        <v>6202</v>
      </c>
    </row>
    <row r="5243" spans="1:1">
      <c r="A5243" s="51" t="s">
        <v>6203</v>
      </c>
    </row>
    <row r="5244" spans="1:1">
      <c r="A5244" s="51" t="s">
        <v>6204</v>
      </c>
    </row>
    <row r="5245" spans="1:1">
      <c r="A5245" s="51" t="s">
        <v>6205</v>
      </c>
    </row>
    <row r="5246" spans="1:1">
      <c r="A5246" s="51" t="s">
        <v>6206</v>
      </c>
    </row>
    <row r="5247" spans="1:1">
      <c r="A5247" s="51" t="s">
        <v>6207</v>
      </c>
    </row>
    <row r="5248" spans="1:1">
      <c r="A5248" s="51" t="s">
        <v>6208</v>
      </c>
    </row>
    <row r="5249" spans="1:1">
      <c r="A5249" s="51" t="s">
        <v>6209</v>
      </c>
    </row>
    <row r="5250" spans="1:1">
      <c r="A5250" s="51" t="s">
        <v>6210</v>
      </c>
    </row>
    <row r="5251" spans="1:1">
      <c r="A5251" s="51" t="s">
        <v>6211</v>
      </c>
    </row>
    <row r="5252" spans="1:1">
      <c r="A5252" s="51" t="s">
        <v>6212</v>
      </c>
    </row>
    <row r="5253" spans="1:1">
      <c r="A5253" s="51" t="s">
        <v>6213</v>
      </c>
    </row>
    <row r="5254" spans="1:1">
      <c r="A5254" s="51" t="s">
        <v>6214</v>
      </c>
    </row>
    <row r="5255" spans="1:1">
      <c r="A5255" s="51" t="s">
        <v>6215</v>
      </c>
    </row>
    <row r="5256" spans="1:1">
      <c r="A5256" s="51" t="s">
        <v>6216</v>
      </c>
    </row>
    <row r="5257" spans="1:1">
      <c r="A5257" s="51" t="s">
        <v>6217</v>
      </c>
    </row>
    <row r="5258" spans="1:1">
      <c r="A5258" s="51" t="s">
        <v>6218</v>
      </c>
    </row>
    <row r="5259" spans="1:1">
      <c r="A5259" s="51" t="s">
        <v>6219</v>
      </c>
    </row>
    <row r="5260" spans="1:1">
      <c r="A5260" s="51" t="s">
        <v>6220</v>
      </c>
    </row>
    <row r="5261" spans="1:1">
      <c r="A5261" s="51" t="s">
        <v>6221</v>
      </c>
    </row>
    <row r="5262" spans="1:1">
      <c r="A5262" s="51" t="s">
        <v>6222</v>
      </c>
    </row>
    <row r="5263" spans="1:1">
      <c r="A5263" s="51" t="s">
        <v>6223</v>
      </c>
    </row>
    <row r="5264" spans="1:1">
      <c r="A5264" s="51" t="s">
        <v>6224</v>
      </c>
    </row>
    <row r="5265" spans="1:1">
      <c r="A5265" s="51" t="s">
        <v>6225</v>
      </c>
    </row>
    <row r="5266" spans="1:1">
      <c r="A5266" s="51" t="s">
        <v>6226</v>
      </c>
    </row>
    <row r="5267" spans="1:1">
      <c r="A5267" s="51" t="s">
        <v>6227</v>
      </c>
    </row>
    <row r="5268" spans="1:1">
      <c r="A5268" s="51" t="s">
        <v>6228</v>
      </c>
    </row>
    <row r="5269" spans="1:1">
      <c r="A5269" s="51" t="s">
        <v>6229</v>
      </c>
    </row>
    <row r="5270" spans="1:1">
      <c r="A5270" s="51" t="s">
        <v>6230</v>
      </c>
    </row>
    <row r="5271" spans="1:1">
      <c r="A5271" s="51" t="s">
        <v>6231</v>
      </c>
    </row>
    <row r="5272" spans="1:1">
      <c r="A5272" s="51" t="s">
        <v>6232</v>
      </c>
    </row>
    <row r="5273" spans="1:1">
      <c r="A5273" s="51" t="s">
        <v>6233</v>
      </c>
    </row>
    <row r="5274" spans="1:1">
      <c r="A5274" s="51" t="s">
        <v>6234</v>
      </c>
    </row>
    <row r="5275" spans="1:1">
      <c r="A5275" s="51" t="s">
        <v>6235</v>
      </c>
    </row>
    <row r="5276" spans="1:1">
      <c r="A5276" s="51" t="s">
        <v>6236</v>
      </c>
    </row>
    <row r="5277" spans="1:1">
      <c r="A5277" s="51" t="s">
        <v>6237</v>
      </c>
    </row>
    <row r="5278" spans="1:1">
      <c r="A5278" s="51" t="s">
        <v>6238</v>
      </c>
    </row>
    <row r="5279" spans="1:1">
      <c r="A5279" s="51" t="s">
        <v>6239</v>
      </c>
    </row>
    <row r="5280" spans="1:1">
      <c r="A5280" s="51" t="s">
        <v>6240</v>
      </c>
    </row>
    <row r="5281" spans="1:1">
      <c r="A5281" s="51" t="s">
        <v>6241</v>
      </c>
    </row>
    <row r="5282" spans="1:1">
      <c r="A5282" s="51" t="s">
        <v>6242</v>
      </c>
    </row>
    <row r="5283" spans="1:1">
      <c r="A5283" s="51" t="s">
        <v>6243</v>
      </c>
    </row>
    <row r="5284" spans="1:1">
      <c r="A5284" s="51" t="s">
        <v>6244</v>
      </c>
    </row>
    <row r="5285" spans="1:1">
      <c r="A5285" s="51" t="s">
        <v>6245</v>
      </c>
    </row>
    <row r="5286" spans="1:1">
      <c r="A5286" s="51" t="s">
        <v>6246</v>
      </c>
    </row>
    <row r="5287" spans="1:1">
      <c r="A5287" s="51" t="s">
        <v>6247</v>
      </c>
    </row>
    <row r="5288" spans="1:1">
      <c r="A5288" s="51" t="s">
        <v>6248</v>
      </c>
    </row>
    <row r="5289" spans="1:1">
      <c r="A5289" s="51" t="s">
        <v>6249</v>
      </c>
    </row>
    <row r="5290" spans="1:1">
      <c r="A5290" s="51" t="s">
        <v>6250</v>
      </c>
    </row>
    <row r="5291" spans="1:1">
      <c r="A5291" s="51" t="s">
        <v>6251</v>
      </c>
    </row>
    <row r="5292" spans="1:1">
      <c r="A5292" s="51" t="s">
        <v>6252</v>
      </c>
    </row>
    <row r="5293" spans="1:1">
      <c r="A5293" s="51" t="s">
        <v>6253</v>
      </c>
    </row>
    <row r="5294" spans="1:1">
      <c r="A5294" s="51" t="s">
        <v>6254</v>
      </c>
    </row>
    <row r="5295" spans="1:1">
      <c r="A5295" s="51" t="s">
        <v>6255</v>
      </c>
    </row>
    <row r="5296" spans="1:1">
      <c r="A5296" s="51" t="s">
        <v>6256</v>
      </c>
    </row>
    <row r="5297" spans="1:1">
      <c r="A5297" s="51" t="s">
        <v>6257</v>
      </c>
    </row>
    <row r="5298" spans="1:1">
      <c r="A5298" s="51" t="s">
        <v>6258</v>
      </c>
    </row>
    <row r="5299" spans="1:1">
      <c r="A5299" s="51" t="s">
        <v>6259</v>
      </c>
    </row>
    <row r="5300" spans="1:1">
      <c r="A5300" s="51" t="s">
        <v>6260</v>
      </c>
    </row>
    <row r="5301" spans="1:1">
      <c r="A5301" s="51" t="s">
        <v>6261</v>
      </c>
    </row>
    <row r="5302" spans="1:1">
      <c r="A5302" s="51" t="s">
        <v>6262</v>
      </c>
    </row>
    <row r="5303" spans="1:1">
      <c r="A5303" s="51" t="s">
        <v>6263</v>
      </c>
    </row>
    <row r="5304" spans="1:1">
      <c r="A5304" s="51" t="s">
        <v>6264</v>
      </c>
    </row>
    <row r="5305" spans="1:1">
      <c r="A5305" s="51" t="s">
        <v>6265</v>
      </c>
    </row>
    <row r="5306" spans="1:1">
      <c r="A5306" s="51" t="s">
        <v>6266</v>
      </c>
    </row>
    <row r="5307" spans="1:1">
      <c r="A5307" s="51" t="s">
        <v>6267</v>
      </c>
    </row>
    <row r="5308" spans="1:1">
      <c r="A5308" s="51" t="s">
        <v>6268</v>
      </c>
    </row>
    <row r="5309" spans="1:1">
      <c r="A5309" s="51" t="s">
        <v>6269</v>
      </c>
    </row>
    <row r="5310" spans="1:1">
      <c r="A5310" s="51" t="s">
        <v>6270</v>
      </c>
    </row>
    <row r="5311" spans="1:1">
      <c r="A5311" s="51" t="s">
        <v>6271</v>
      </c>
    </row>
    <row r="5312" spans="1:1">
      <c r="A5312" s="51" t="s">
        <v>6272</v>
      </c>
    </row>
    <row r="5313" spans="1:1">
      <c r="A5313" s="51" t="s">
        <v>6273</v>
      </c>
    </row>
    <row r="5314" spans="1:1">
      <c r="A5314" s="51" t="s">
        <v>6274</v>
      </c>
    </row>
    <row r="5315" spans="1:1">
      <c r="A5315" s="51" t="s">
        <v>6275</v>
      </c>
    </row>
    <row r="5316" spans="1:1">
      <c r="A5316" s="51" t="s">
        <v>6276</v>
      </c>
    </row>
    <row r="5317" spans="1:1">
      <c r="A5317" s="51" t="s">
        <v>6277</v>
      </c>
    </row>
    <row r="5318" spans="1:1">
      <c r="A5318" s="51" t="s">
        <v>6278</v>
      </c>
    </row>
    <row r="5319" spans="1:1">
      <c r="A5319" s="51" t="s">
        <v>6279</v>
      </c>
    </row>
    <row r="5320" spans="1:1">
      <c r="A5320" s="51" t="s">
        <v>6280</v>
      </c>
    </row>
    <row r="5321" spans="1:1">
      <c r="A5321" s="51" t="s">
        <v>6281</v>
      </c>
    </row>
    <row r="5322" spans="1:1">
      <c r="A5322" s="51" t="s">
        <v>6282</v>
      </c>
    </row>
    <row r="5323" spans="1:1">
      <c r="A5323" s="51" t="s">
        <v>6283</v>
      </c>
    </row>
    <row r="5324" spans="1:1">
      <c r="A5324" s="51" t="s">
        <v>6284</v>
      </c>
    </row>
    <row r="5325" spans="1:1">
      <c r="A5325" s="51" t="s">
        <v>6285</v>
      </c>
    </row>
    <row r="5326" spans="1:1">
      <c r="A5326" s="51" t="s">
        <v>6286</v>
      </c>
    </row>
    <row r="5327" spans="1:1">
      <c r="A5327" s="51" t="s">
        <v>6287</v>
      </c>
    </row>
    <row r="5328" spans="1:1">
      <c r="A5328" s="51" t="s">
        <v>6288</v>
      </c>
    </row>
    <row r="5329" spans="1:1">
      <c r="A5329" s="51" t="s">
        <v>6289</v>
      </c>
    </row>
    <row r="5330" spans="1:1">
      <c r="A5330" s="51" t="s">
        <v>6290</v>
      </c>
    </row>
    <row r="5331" spans="1:1">
      <c r="A5331" s="51" t="s">
        <v>6291</v>
      </c>
    </row>
    <row r="5332" spans="1:1">
      <c r="A5332" s="51" t="s">
        <v>6292</v>
      </c>
    </row>
    <row r="5333" spans="1:1">
      <c r="A5333" s="51" t="s">
        <v>6293</v>
      </c>
    </row>
    <row r="5334" spans="1:1">
      <c r="A5334" s="51" t="s">
        <v>6294</v>
      </c>
    </row>
    <row r="5335" spans="1:1">
      <c r="A5335" s="51" t="s">
        <v>6295</v>
      </c>
    </row>
    <row r="5336" spans="1:1">
      <c r="A5336" s="51" t="s">
        <v>6296</v>
      </c>
    </row>
    <row r="5337" spans="1:1">
      <c r="A5337" s="51" t="s">
        <v>6297</v>
      </c>
    </row>
    <row r="5338" spans="1:1">
      <c r="A5338" s="51" t="s">
        <v>6298</v>
      </c>
    </row>
    <row r="5339" spans="1:1">
      <c r="A5339" s="51" t="s">
        <v>6299</v>
      </c>
    </row>
    <row r="5340" spans="1:1">
      <c r="A5340" s="51" t="s">
        <v>6300</v>
      </c>
    </row>
    <row r="5341" spans="1:1">
      <c r="A5341" s="51" t="s">
        <v>6301</v>
      </c>
    </row>
    <row r="5342" spans="1:1">
      <c r="A5342" s="51" t="s">
        <v>6302</v>
      </c>
    </row>
    <row r="5343" spans="1:1">
      <c r="A5343" s="51" t="s">
        <v>6303</v>
      </c>
    </row>
    <row r="5344" spans="1:1">
      <c r="A5344" s="51" t="s">
        <v>6304</v>
      </c>
    </row>
    <row r="5345" spans="1:1">
      <c r="A5345" s="51" t="s">
        <v>6305</v>
      </c>
    </row>
    <row r="5346" spans="1:1">
      <c r="A5346" s="51" t="s">
        <v>6306</v>
      </c>
    </row>
    <row r="5347" spans="1:1">
      <c r="A5347" s="51" t="s">
        <v>6307</v>
      </c>
    </row>
    <row r="5348" spans="1:1">
      <c r="A5348" s="51" t="s">
        <v>6308</v>
      </c>
    </row>
    <row r="5349" spans="1:1">
      <c r="A5349" s="51" t="s">
        <v>6309</v>
      </c>
    </row>
    <row r="5350" spans="1:1">
      <c r="A5350" s="51" t="s">
        <v>6310</v>
      </c>
    </row>
    <row r="5351" spans="1:1">
      <c r="A5351" s="51" t="s">
        <v>6311</v>
      </c>
    </row>
    <row r="5352" spans="1:1">
      <c r="A5352" s="51" t="s">
        <v>6312</v>
      </c>
    </row>
    <row r="5353" spans="1:1">
      <c r="A5353" s="51" t="s">
        <v>6313</v>
      </c>
    </row>
    <row r="5354" spans="1:1">
      <c r="A5354" s="51" t="s">
        <v>6314</v>
      </c>
    </row>
    <row r="5355" spans="1:1">
      <c r="A5355" s="51" t="s">
        <v>6315</v>
      </c>
    </row>
    <row r="5356" spans="1:1">
      <c r="A5356" s="51" t="s">
        <v>6316</v>
      </c>
    </row>
    <row r="5357" spans="1:1">
      <c r="A5357" s="51" t="s">
        <v>6317</v>
      </c>
    </row>
    <row r="5358" spans="1:1">
      <c r="A5358" s="51" t="s">
        <v>6318</v>
      </c>
    </row>
    <row r="5359" spans="1:1">
      <c r="A5359" s="51" t="s">
        <v>6319</v>
      </c>
    </row>
    <row r="5360" spans="1:1">
      <c r="A5360" s="51" t="s">
        <v>6320</v>
      </c>
    </row>
    <row r="5361" spans="1:1">
      <c r="A5361" s="51" t="s">
        <v>6321</v>
      </c>
    </row>
    <row r="5362" spans="1:1">
      <c r="A5362" s="51" t="s">
        <v>6322</v>
      </c>
    </row>
    <row r="5363" spans="1:1">
      <c r="A5363" s="51" t="s">
        <v>6323</v>
      </c>
    </row>
    <row r="5364" spans="1:1">
      <c r="A5364" s="51" t="s">
        <v>6324</v>
      </c>
    </row>
    <row r="5365" spans="1:1">
      <c r="A5365" s="51" t="s">
        <v>6325</v>
      </c>
    </row>
    <row r="5366" spans="1:1">
      <c r="A5366" s="51" t="s">
        <v>6326</v>
      </c>
    </row>
    <row r="5367" spans="1:1">
      <c r="A5367" s="51" t="s">
        <v>6327</v>
      </c>
    </row>
    <row r="5368" spans="1:1">
      <c r="A5368" s="51" t="s">
        <v>6328</v>
      </c>
    </row>
    <row r="5369" spans="1:1">
      <c r="A5369" s="51" t="s">
        <v>6329</v>
      </c>
    </row>
    <row r="5370" spans="1:1">
      <c r="A5370" s="51" t="s">
        <v>6330</v>
      </c>
    </row>
    <row r="5371" spans="1:1">
      <c r="A5371" s="51" t="s">
        <v>6331</v>
      </c>
    </row>
    <row r="5372" spans="1:1">
      <c r="A5372" s="51" t="s">
        <v>6332</v>
      </c>
    </row>
    <row r="5373" spans="1:1">
      <c r="A5373" s="51" t="s">
        <v>6333</v>
      </c>
    </row>
    <row r="5374" spans="1:1">
      <c r="A5374" s="51" t="s">
        <v>6334</v>
      </c>
    </row>
    <row r="5375" spans="1:1">
      <c r="A5375" s="51" t="s">
        <v>6335</v>
      </c>
    </row>
    <row r="5376" spans="1:1">
      <c r="A5376" s="51" t="s">
        <v>6336</v>
      </c>
    </row>
    <row r="5377" spans="1:1">
      <c r="A5377" s="51" t="s">
        <v>6337</v>
      </c>
    </row>
    <row r="5378" spans="1:1">
      <c r="A5378" s="51" t="s">
        <v>6338</v>
      </c>
    </row>
    <row r="5379" spans="1:1">
      <c r="A5379" s="51" t="s">
        <v>6339</v>
      </c>
    </row>
    <row r="5380" spans="1:1">
      <c r="A5380" s="51" t="s">
        <v>6340</v>
      </c>
    </row>
    <row r="5381" spans="1:1">
      <c r="A5381" s="51" t="s">
        <v>6341</v>
      </c>
    </row>
    <row r="5382" spans="1:1">
      <c r="A5382" s="51" t="s">
        <v>6342</v>
      </c>
    </row>
    <row r="5383" spans="1:1">
      <c r="A5383" s="51" t="s">
        <v>6343</v>
      </c>
    </row>
    <row r="5384" spans="1:1">
      <c r="A5384" s="51" t="s">
        <v>6344</v>
      </c>
    </row>
    <row r="5385" spans="1:1">
      <c r="A5385" s="51" t="s">
        <v>6345</v>
      </c>
    </row>
    <row r="5386" spans="1:1">
      <c r="A5386" s="51" t="s">
        <v>6346</v>
      </c>
    </row>
    <row r="5387" spans="1:1">
      <c r="A5387" s="51" t="s">
        <v>6347</v>
      </c>
    </row>
    <row r="5388" spans="1:1">
      <c r="A5388" s="51" t="s">
        <v>6348</v>
      </c>
    </row>
    <row r="5389" spans="1:1">
      <c r="A5389" s="51" t="s">
        <v>6349</v>
      </c>
    </row>
    <row r="5390" spans="1:1">
      <c r="A5390" s="51" t="s">
        <v>6350</v>
      </c>
    </row>
    <row r="5391" spans="1:1">
      <c r="A5391" s="51" t="s">
        <v>6351</v>
      </c>
    </row>
    <row r="5392" spans="1:1">
      <c r="A5392" s="51" t="s">
        <v>6352</v>
      </c>
    </row>
    <row r="5393" spans="1:1">
      <c r="A5393" s="51" t="s">
        <v>6353</v>
      </c>
    </row>
    <row r="5394" spans="1:1">
      <c r="A5394" s="51" t="s">
        <v>6354</v>
      </c>
    </row>
    <row r="5395" spans="1:1">
      <c r="A5395" s="51" t="s">
        <v>6355</v>
      </c>
    </row>
    <row r="5396" spans="1:1">
      <c r="A5396" s="51" t="s">
        <v>6356</v>
      </c>
    </row>
    <row r="5397" spans="1:1">
      <c r="A5397" s="51" t="s">
        <v>6357</v>
      </c>
    </row>
    <row r="5398" spans="1:1">
      <c r="A5398" s="51" t="s">
        <v>6358</v>
      </c>
    </row>
    <row r="5399" spans="1:1">
      <c r="A5399" s="51" t="s">
        <v>6359</v>
      </c>
    </row>
    <row r="5400" spans="1:1">
      <c r="A5400" s="51" t="s">
        <v>6360</v>
      </c>
    </row>
    <row r="5401" spans="1:1">
      <c r="A5401" s="51" t="s">
        <v>6361</v>
      </c>
    </row>
    <row r="5402" spans="1:1">
      <c r="A5402" s="51" t="s">
        <v>6362</v>
      </c>
    </row>
    <row r="5403" spans="1:1">
      <c r="A5403" s="51" t="s">
        <v>6363</v>
      </c>
    </row>
    <row r="5404" spans="1:1">
      <c r="A5404" s="51" t="s">
        <v>6364</v>
      </c>
    </row>
    <row r="5405" spans="1:1">
      <c r="A5405" s="51" t="s">
        <v>6365</v>
      </c>
    </row>
    <row r="5406" spans="1:1">
      <c r="A5406" s="51" t="s">
        <v>6366</v>
      </c>
    </row>
    <row r="5407" spans="1:1">
      <c r="A5407" s="51" t="s">
        <v>6367</v>
      </c>
    </row>
    <row r="5408" spans="1:1">
      <c r="A5408" s="51" t="s">
        <v>6368</v>
      </c>
    </row>
    <row r="5409" spans="1:1">
      <c r="A5409" s="51" t="s">
        <v>6369</v>
      </c>
    </row>
    <row r="5410" spans="1:1">
      <c r="A5410" s="51" t="s">
        <v>6370</v>
      </c>
    </row>
    <row r="5411" spans="1:1">
      <c r="A5411" s="51" t="s">
        <v>6371</v>
      </c>
    </row>
    <row r="5412" spans="1:1">
      <c r="A5412" s="51" t="s">
        <v>6372</v>
      </c>
    </row>
    <row r="5413" spans="1:1">
      <c r="A5413" s="51" t="s">
        <v>6373</v>
      </c>
    </row>
    <row r="5414" spans="1:1">
      <c r="A5414" s="51" t="s">
        <v>6374</v>
      </c>
    </row>
    <row r="5415" spans="1:1">
      <c r="A5415" s="51" t="s">
        <v>6375</v>
      </c>
    </row>
    <row r="5416" spans="1:1">
      <c r="A5416" s="51" t="s">
        <v>6376</v>
      </c>
    </row>
    <row r="5417" spans="1:1">
      <c r="A5417" s="51" t="s">
        <v>6377</v>
      </c>
    </row>
    <row r="5418" spans="1:1">
      <c r="A5418" s="51" t="s">
        <v>6378</v>
      </c>
    </row>
    <row r="5419" spans="1:1">
      <c r="A5419" s="51" t="s">
        <v>6379</v>
      </c>
    </row>
    <row r="5420" spans="1:1">
      <c r="A5420" s="51" t="s">
        <v>6380</v>
      </c>
    </row>
    <row r="5421" spans="1:1">
      <c r="A5421" s="51" t="s">
        <v>6381</v>
      </c>
    </row>
    <row r="5422" spans="1:1">
      <c r="A5422" s="51" t="s">
        <v>6382</v>
      </c>
    </row>
    <row r="5423" spans="1:1">
      <c r="A5423" s="51" t="s">
        <v>6383</v>
      </c>
    </row>
    <row r="5424" spans="1:1">
      <c r="A5424" s="51" t="s">
        <v>6384</v>
      </c>
    </row>
    <row r="5425" spans="1:1">
      <c r="A5425" s="51" t="s">
        <v>6385</v>
      </c>
    </row>
    <row r="5426" spans="1:1">
      <c r="A5426" s="51" t="s">
        <v>6386</v>
      </c>
    </row>
    <row r="5427" spans="1:1">
      <c r="A5427" s="51" t="s">
        <v>6387</v>
      </c>
    </row>
    <row r="5428" spans="1:1">
      <c r="A5428" s="51" t="s">
        <v>6388</v>
      </c>
    </row>
    <row r="5429" spans="1:1">
      <c r="A5429" s="51" t="s">
        <v>6389</v>
      </c>
    </row>
    <row r="5430" spans="1:1">
      <c r="A5430" s="51" t="s">
        <v>6390</v>
      </c>
    </row>
    <row r="5431" spans="1:1">
      <c r="A5431" s="51" t="s">
        <v>6391</v>
      </c>
    </row>
    <row r="5432" spans="1:1">
      <c r="A5432" s="51" t="s">
        <v>6392</v>
      </c>
    </row>
    <row r="5433" spans="1:1">
      <c r="A5433" s="51" t="s">
        <v>6393</v>
      </c>
    </row>
    <row r="5434" spans="1:1">
      <c r="A5434" s="51" t="s">
        <v>6394</v>
      </c>
    </row>
    <row r="5435" spans="1:1">
      <c r="A5435" s="51" t="s">
        <v>6395</v>
      </c>
    </row>
    <row r="5436" spans="1:1">
      <c r="A5436" s="51" t="s">
        <v>6396</v>
      </c>
    </row>
    <row r="5437" spans="1:1">
      <c r="A5437" s="51" t="s">
        <v>6397</v>
      </c>
    </row>
    <row r="5438" spans="1:1">
      <c r="A5438" s="51" t="s">
        <v>6398</v>
      </c>
    </row>
    <row r="5439" spans="1:1">
      <c r="A5439" s="51" t="s">
        <v>6399</v>
      </c>
    </row>
    <row r="5440" spans="1:1">
      <c r="A5440" s="51" t="s">
        <v>6400</v>
      </c>
    </row>
    <row r="5441" spans="1:1">
      <c r="A5441" s="51" t="s">
        <v>6401</v>
      </c>
    </row>
    <row r="5442" spans="1:1">
      <c r="A5442" s="51" t="s">
        <v>6402</v>
      </c>
    </row>
    <row r="5443" spans="1:1">
      <c r="A5443" s="51" t="s">
        <v>6403</v>
      </c>
    </row>
    <row r="5444" spans="1:1">
      <c r="A5444" s="51" t="s">
        <v>6404</v>
      </c>
    </row>
    <row r="5445" spans="1:1">
      <c r="A5445" s="51" t="s">
        <v>6405</v>
      </c>
    </row>
    <row r="5446" spans="1:1">
      <c r="A5446" s="51" t="s">
        <v>6406</v>
      </c>
    </row>
    <row r="5447" spans="1:1">
      <c r="A5447" s="51" t="s">
        <v>6407</v>
      </c>
    </row>
    <row r="5448" spans="1:1">
      <c r="A5448" s="51" t="s">
        <v>6408</v>
      </c>
    </row>
    <row r="5449" spans="1:1">
      <c r="A5449" s="51" t="s">
        <v>6409</v>
      </c>
    </row>
    <row r="5450" spans="1:1">
      <c r="A5450" s="51" t="s">
        <v>6410</v>
      </c>
    </row>
    <row r="5451" spans="1:1">
      <c r="A5451" s="51" t="s">
        <v>6411</v>
      </c>
    </row>
    <row r="5452" spans="1:1">
      <c r="A5452" s="51" t="s">
        <v>6412</v>
      </c>
    </row>
    <row r="5453" spans="1:1">
      <c r="A5453" s="51" t="s">
        <v>6413</v>
      </c>
    </row>
    <row r="5454" spans="1:1">
      <c r="A5454" s="51" t="s">
        <v>6414</v>
      </c>
    </row>
    <row r="5455" spans="1:1">
      <c r="A5455" s="51" t="s">
        <v>6415</v>
      </c>
    </row>
    <row r="5456" spans="1:1">
      <c r="A5456" s="51" t="s">
        <v>6416</v>
      </c>
    </row>
    <row r="5457" spans="1:1">
      <c r="A5457" s="51" t="s">
        <v>6417</v>
      </c>
    </row>
    <row r="5458" spans="1:1">
      <c r="A5458" s="51" t="s">
        <v>6418</v>
      </c>
    </row>
    <row r="5459" spans="1:1">
      <c r="A5459" s="51" t="s">
        <v>6419</v>
      </c>
    </row>
    <row r="5460" spans="1:1">
      <c r="A5460" s="51" t="s">
        <v>6420</v>
      </c>
    </row>
    <row r="5461" spans="1:1">
      <c r="A5461" s="51" t="s">
        <v>6421</v>
      </c>
    </row>
    <row r="5462" spans="1:1">
      <c r="A5462" s="51" t="s">
        <v>6422</v>
      </c>
    </row>
    <row r="5463" spans="1:1">
      <c r="A5463" s="51" t="s">
        <v>6423</v>
      </c>
    </row>
    <row r="5464" spans="1:1">
      <c r="A5464" s="51" t="s">
        <v>6424</v>
      </c>
    </row>
    <row r="5465" spans="1:1">
      <c r="A5465" s="51" t="s">
        <v>6425</v>
      </c>
    </row>
    <row r="5466" spans="1:1">
      <c r="A5466" s="51" t="s">
        <v>6426</v>
      </c>
    </row>
    <row r="5467" spans="1:1">
      <c r="A5467" s="51" t="s">
        <v>6427</v>
      </c>
    </row>
    <row r="5468" spans="1:1">
      <c r="A5468" s="51" t="s">
        <v>6428</v>
      </c>
    </row>
    <row r="5469" spans="1:1">
      <c r="A5469" s="51" t="s">
        <v>6429</v>
      </c>
    </row>
    <row r="5470" spans="1:1">
      <c r="A5470" s="51" t="s">
        <v>6430</v>
      </c>
    </row>
    <row r="5471" spans="1:1">
      <c r="A5471" s="51" t="s">
        <v>6431</v>
      </c>
    </row>
    <row r="5472" spans="1:1">
      <c r="A5472" s="51" t="s">
        <v>6432</v>
      </c>
    </row>
    <row r="5473" spans="1:1">
      <c r="A5473" s="51" t="s">
        <v>6433</v>
      </c>
    </row>
    <row r="5474" spans="1:1">
      <c r="A5474" s="51" t="s">
        <v>6434</v>
      </c>
    </row>
    <row r="5475" spans="1:1">
      <c r="A5475" s="51" t="s">
        <v>6435</v>
      </c>
    </row>
    <row r="5476" spans="1:1">
      <c r="A5476" s="51" t="s">
        <v>6436</v>
      </c>
    </row>
    <row r="5477" spans="1:1">
      <c r="A5477" s="51" t="s">
        <v>6437</v>
      </c>
    </row>
    <row r="5478" spans="1:1">
      <c r="A5478" s="51" t="s">
        <v>6438</v>
      </c>
    </row>
    <row r="5479" spans="1:1">
      <c r="A5479" s="51" t="s">
        <v>6439</v>
      </c>
    </row>
    <row r="5480" spans="1:1">
      <c r="A5480" s="51" t="s">
        <v>6440</v>
      </c>
    </row>
    <row r="5481" spans="1:1">
      <c r="A5481" s="51" t="s">
        <v>6441</v>
      </c>
    </row>
    <row r="5482" spans="1:1">
      <c r="A5482" s="51" t="s">
        <v>6442</v>
      </c>
    </row>
    <row r="5483" spans="1:1">
      <c r="A5483" s="51" t="s">
        <v>6443</v>
      </c>
    </row>
    <row r="5484" spans="1:1">
      <c r="A5484" s="51" t="s">
        <v>6444</v>
      </c>
    </row>
    <row r="5485" spans="1:1">
      <c r="A5485" s="51" t="s">
        <v>6445</v>
      </c>
    </row>
    <row r="5486" spans="1:1">
      <c r="A5486" s="51" t="s">
        <v>6446</v>
      </c>
    </row>
    <row r="5487" spans="1:1">
      <c r="A5487" s="51" t="s">
        <v>6447</v>
      </c>
    </row>
    <row r="5488" spans="1:1">
      <c r="A5488" s="51" t="s">
        <v>6448</v>
      </c>
    </row>
    <row r="5489" spans="1:1">
      <c r="A5489" s="51" t="s">
        <v>6449</v>
      </c>
    </row>
    <row r="5490" spans="1:1">
      <c r="A5490" s="51" t="s">
        <v>6450</v>
      </c>
    </row>
    <row r="5491" spans="1:1">
      <c r="A5491" s="51" t="s">
        <v>6451</v>
      </c>
    </row>
    <row r="5492" spans="1:1">
      <c r="A5492" s="51" t="s">
        <v>6452</v>
      </c>
    </row>
    <row r="5493" spans="1:1">
      <c r="A5493" s="51" t="s">
        <v>6453</v>
      </c>
    </row>
    <row r="5494" spans="1:1">
      <c r="A5494" s="51" t="s">
        <v>6454</v>
      </c>
    </row>
    <row r="5495" spans="1:1">
      <c r="A5495" s="51" t="s">
        <v>6455</v>
      </c>
    </row>
    <row r="5496" spans="1:1">
      <c r="A5496" s="51" t="s">
        <v>6456</v>
      </c>
    </row>
    <row r="5497" spans="1:1">
      <c r="A5497" s="51" t="s">
        <v>6457</v>
      </c>
    </row>
    <row r="5498" spans="1:1">
      <c r="A5498" s="51" t="s">
        <v>6458</v>
      </c>
    </row>
    <row r="5499" spans="1:1">
      <c r="A5499" s="51" t="s">
        <v>6459</v>
      </c>
    </row>
    <row r="5500" spans="1:1">
      <c r="A5500" s="51" t="s">
        <v>6460</v>
      </c>
    </row>
    <row r="5501" spans="1:1">
      <c r="A5501" s="51" t="s">
        <v>6461</v>
      </c>
    </row>
    <row r="5502" spans="1:1">
      <c r="A5502" s="51" t="s">
        <v>6462</v>
      </c>
    </row>
    <row r="5503" spans="1:1">
      <c r="A5503" s="51" t="s">
        <v>6463</v>
      </c>
    </row>
    <row r="5504" spans="1:1">
      <c r="A5504" s="51" t="s">
        <v>6464</v>
      </c>
    </row>
    <row r="5505" spans="1:1">
      <c r="A5505" s="51" t="s">
        <v>6465</v>
      </c>
    </row>
    <row r="5506" spans="1:1">
      <c r="A5506" s="51" t="s">
        <v>6466</v>
      </c>
    </row>
    <row r="5507" spans="1:1">
      <c r="A5507" s="51" t="s">
        <v>6467</v>
      </c>
    </row>
    <row r="5508" spans="1:1">
      <c r="A5508" s="51" t="s">
        <v>6468</v>
      </c>
    </row>
    <row r="5509" spans="1:1">
      <c r="A5509" s="51" t="s">
        <v>6469</v>
      </c>
    </row>
    <row r="5510" spans="1:1">
      <c r="A5510" s="51" t="s">
        <v>6470</v>
      </c>
    </row>
    <row r="5511" spans="1:1">
      <c r="A5511" s="51" t="s">
        <v>6471</v>
      </c>
    </row>
    <row r="5512" spans="1:1">
      <c r="A5512" s="51" t="s">
        <v>6472</v>
      </c>
    </row>
    <row r="5513" spans="1:1">
      <c r="A5513" s="51" t="s">
        <v>6473</v>
      </c>
    </row>
    <row r="5514" spans="1:1">
      <c r="A5514" s="51" t="s">
        <v>6474</v>
      </c>
    </row>
    <row r="5515" spans="1:1">
      <c r="A5515" s="51" t="s">
        <v>6475</v>
      </c>
    </row>
    <row r="5516" spans="1:1">
      <c r="A5516" s="51" t="s">
        <v>6476</v>
      </c>
    </row>
    <row r="5517" spans="1:1">
      <c r="A5517" s="51" t="s">
        <v>6477</v>
      </c>
    </row>
    <row r="5518" spans="1:1">
      <c r="A5518" s="51" t="s">
        <v>6478</v>
      </c>
    </row>
    <row r="5519" spans="1:1">
      <c r="A5519" s="51" t="s">
        <v>6479</v>
      </c>
    </row>
    <row r="5520" spans="1:1">
      <c r="A5520" s="51" t="s">
        <v>6480</v>
      </c>
    </row>
    <row r="5521" spans="1:1">
      <c r="A5521" s="51" t="s">
        <v>6481</v>
      </c>
    </row>
    <row r="5522" spans="1:1">
      <c r="A5522" s="51" t="s">
        <v>6482</v>
      </c>
    </row>
    <row r="5523" spans="1:1">
      <c r="A5523" s="51" t="s">
        <v>6483</v>
      </c>
    </row>
    <row r="5524" spans="1:1">
      <c r="A5524" s="51" t="s">
        <v>6484</v>
      </c>
    </row>
    <row r="5525" spans="1:1">
      <c r="A5525" s="51" t="s">
        <v>6485</v>
      </c>
    </row>
    <row r="5526" spans="1:1">
      <c r="A5526" s="51" t="s">
        <v>6486</v>
      </c>
    </row>
    <row r="5527" spans="1:1">
      <c r="A5527" s="51" t="s">
        <v>6487</v>
      </c>
    </row>
    <row r="5528" spans="1:1">
      <c r="A5528" s="51" t="s">
        <v>6488</v>
      </c>
    </row>
    <row r="5529" spans="1:1">
      <c r="A5529" s="51" t="s">
        <v>6489</v>
      </c>
    </row>
    <row r="5530" spans="1:1">
      <c r="A5530" s="51" t="s">
        <v>6490</v>
      </c>
    </row>
    <row r="5531" spans="1:1">
      <c r="A5531" s="51" t="s">
        <v>6491</v>
      </c>
    </row>
    <row r="5532" spans="1:1">
      <c r="A5532" s="51" t="s">
        <v>6492</v>
      </c>
    </row>
    <row r="5533" spans="1:1">
      <c r="A5533" s="51" t="s">
        <v>6493</v>
      </c>
    </row>
    <row r="5534" spans="1:1">
      <c r="A5534" s="51" t="s">
        <v>6494</v>
      </c>
    </row>
    <row r="5535" spans="1:1">
      <c r="A5535" s="51" t="s">
        <v>6495</v>
      </c>
    </row>
    <row r="5536" spans="1:1">
      <c r="A5536" s="51" t="s">
        <v>6496</v>
      </c>
    </row>
    <row r="5537" spans="1:1">
      <c r="A5537" s="51" t="s">
        <v>6497</v>
      </c>
    </row>
    <row r="5538" spans="1:1">
      <c r="A5538" s="51" t="s">
        <v>6498</v>
      </c>
    </row>
    <row r="5539" spans="1:1">
      <c r="A5539" s="51" t="s">
        <v>6499</v>
      </c>
    </row>
    <row r="5540" spans="1:1">
      <c r="A5540" s="51" t="s">
        <v>6500</v>
      </c>
    </row>
    <row r="5541" spans="1:1">
      <c r="A5541" s="51" t="s">
        <v>6501</v>
      </c>
    </row>
    <row r="5542" spans="1:1">
      <c r="A5542" s="51" t="s">
        <v>6502</v>
      </c>
    </row>
    <row r="5543" spans="1:1">
      <c r="A5543" s="51" t="s">
        <v>6503</v>
      </c>
    </row>
    <row r="5544" spans="1:1">
      <c r="A5544" s="51" t="s">
        <v>6504</v>
      </c>
    </row>
    <row r="5545" spans="1:1">
      <c r="A5545" s="51" t="s">
        <v>6505</v>
      </c>
    </row>
    <row r="5546" spans="1:1">
      <c r="A5546" s="51" t="s">
        <v>6506</v>
      </c>
    </row>
    <row r="5547" spans="1:1">
      <c r="A5547" s="51" t="s">
        <v>6507</v>
      </c>
    </row>
    <row r="5548" spans="1:1">
      <c r="A5548" s="51" t="s">
        <v>6508</v>
      </c>
    </row>
    <row r="5549" spans="1:1">
      <c r="A5549" s="51" t="s">
        <v>6509</v>
      </c>
    </row>
    <row r="5550" spans="1:1">
      <c r="A5550" s="51" t="s">
        <v>6510</v>
      </c>
    </row>
    <row r="5551" spans="1:1">
      <c r="A5551" s="51" t="s">
        <v>6511</v>
      </c>
    </row>
    <row r="5552" spans="1:1">
      <c r="A5552" s="51" t="s">
        <v>6512</v>
      </c>
    </row>
    <row r="5553" spans="1:1">
      <c r="A5553" s="51" t="s">
        <v>6513</v>
      </c>
    </row>
    <row r="5554" spans="1:1">
      <c r="A5554" s="51" t="s">
        <v>6514</v>
      </c>
    </row>
    <row r="5555" spans="1:1">
      <c r="A5555" s="51" t="s">
        <v>6515</v>
      </c>
    </row>
    <row r="5556" spans="1:1">
      <c r="A5556" s="51" t="s">
        <v>6516</v>
      </c>
    </row>
    <row r="5557" spans="1:1">
      <c r="A5557" s="51" t="s">
        <v>6517</v>
      </c>
    </row>
    <row r="5558" spans="1:1">
      <c r="A5558" s="51" t="s">
        <v>6518</v>
      </c>
    </row>
    <row r="5559" spans="1:1">
      <c r="A5559" s="51" t="s">
        <v>6519</v>
      </c>
    </row>
    <row r="5560" spans="1:1">
      <c r="A5560" s="51" t="s">
        <v>6520</v>
      </c>
    </row>
    <row r="5561" spans="1:1">
      <c r="A5561" s="51" t="s">
        <v>6521</v>
      </c>
    </row>
    <row r="5562" spans="1:1">
      <c r="A5562" s="51" t="s">
        <v>6522</v>
      </c>
    </row>
    <row r="5563" spans="1:1">
      <c r="A5563" s="51" t="s">
        <v>6523</v>
      </c>
    </row>
    <row r="5564" spans="1:1">
      <c r="A5564" s="51" t="s">
        <v>6524</v>
      </c>
    </row>
    <row r="5565" spans="1:1">
      <c r="A5565" s="51" t="s">
        <v>6525</v>
      </c>
    </row>
    <row r="5566" spans="1:1">
      <c r="A5566" s="51" t="s">
        <v>6526</v>
      </c>
    </row>
    <row r="5567" spans="1:1">
      <c r="A5567" s="51" t="s">
        <v>6527</v>
      </c>
    </row>
    <row r="5568" spans="1:1">
      <c r="A5568" s="51" t="s">
        <v>6528</v>
      </c>
    </row>
    <row r="5569" spans="1:1">
      <c r="A5569" s="51" t="s">
        <v>6529</v>
      </c>
    </row>
    <row r="5570" spans="1:1">
      <c r="A5570" s="51" t="s">
        <v>6530</v>
      </c>
    </row>
    <row r="5571" spans="1:1">
      <c r="A5571" s="51" t="s">
        <v>6531</v>
      </c>
    </row>
    <row r="5572" spans="1:1">
      <c r="A5572" s="51" t="s">
        <v>6532</v>
      </c>
    </row>
    <row r="5573" spans="1:1">
      <c r="A5573" s="51" t="s">
        <v>6533</v>
      </c>
    </row>
    <row r="5574" spans="1:1">
      <c r="A5574" s="51" t="s">
        <v>6534</v>
      </c>
    </row>
    <row r="5575" spans="1:1">
      <c r="A5575" s="51" t="s">
        <v>6535</v>
      </c>
    </row>
    <row r="5576" spans="1:1">
      <c r="A5576" s="51" t="s">
        <v>6536</v>
      </c>
    </row>
    <row r="5577" spans="1:1">
      <c r="A5577" s="51" t="s">
        <v>6537</v>
      </c>
    </row>
    <row r="5578" spans="1:1">
      <c r="A5578" s="51" t="s">
        <v>6538</v>
      </c>
    </row>
    <row r="5579" spans="1:1">
      <c r="A5579" s="51" t="s">
        <v>6539</v>
      </c>
    </row>
    <row r="5580" spans="1:1">
      <c r="A5580" s="51" t="s">
        <v>6540</v>
      </c>
    </row>
    <row r="5581" spans="1:1">
      <c r="A5581" s="51" t="s">
        <v>6541</v>
      </c>
    </row>
    <row r="5582" spans="1:1">
      <c r="A5582" s="51" t="s">
        <v>6542</v>
      </c>
    </row>
    <row r="5583" spans="1:1">
      <c r="A5583" s="51" t="s">
        <v>6543</v>
      </c>
    </row>
    <row r="5584" spans="1:1">
      <c r="A5584" s="51" t="s">
        <v>6544</v>
      </c>
    </row>
    <row r="5585" spans="1:1">
      <c r="A5585" s="51" t="s">
        <v>6545</v>
      </c>
    </row>
    <row r="5586" spans="1:1">
      <c r="A5586" s="51" t="s">
        <v>6546</v>
      </c>
    </row>
    <row r="5587" spans="1:1">
      <c r="A5587" s="51" t="s">
        <v>6547</v>
      </c>
    </row>
    <row r="5588" spans="1:1">
      <c r="A5588" s="51" t="s">
        <v>6548</v>
      </c>
    </row>
    <row r="5589" spans="1:1">
      <c r="A5589" s="51" t="s">
        <v>6549</v>
      </c>
    </row>
    <row r="5590" spans="1:1">
      <c r="A5590" s="51" t="s">
        <v>6550</v>
      </c>
    </row>
    <row r="5591" spans="1:1">
      <c r="A5591" s="51" t="s">
        <v>6551</v>
      </c>
    </row>
    <row r="5592" spans="1:1">
      <c r="A5592" s="51" t="s">
        <v>6552</v>
      </c>
    </row>
    <row r="5593" spans="1:1">
      <c r="A5593" s="51" t="s">
        <v>6553</v>
      </c>
    </row>
    <row r="5594" spans="1:1">
      <c r="A5594" s="51" t="s">
        <v>6554</v>
      </c>
    </row>
    <row r="5595" spans="1:1">
      <c r="A5595" s="51" t="s">
        <v>6555</v>
      </c>
    </row>
    <row r="5596" spans="1:1">
      <c r="A5596" s="51" t="s">
        <v>6556</v>
      </c>
    </row>
    <row r="5597" spans="1:1">
      <c r="A5597" s="51" t="s">
        <v>6557</v>
      </c>
    </row>
    <row r="5598" spans="1:1">
      <c r="A5598" s="51" t="s">
        <v>6558</v>
      </c>
    </row>
    <row r="5599" spans="1:1">
      <c r="A5599" s="51" t="s">
        <v>6559</v>
      </c>
    </row>
    <row r="5600" spans="1:1">
      <c r="A5600" s="51" t="s">
        <v>6560</v>
      </c>
    </row>
    <row r="5601" spans="1:1">
      <c r="A5601" s="51" t="s">
        <v>6561</v>
      </c>
    </row>
    <row r="5602" spans="1:1">
      <c r="A5602" s="51" t="s">
        <v>6562</v>
      </c>
    </row>
    <row r="5603" spans="1:1">
      <c r="A5603" s="51" t="s">
        <v>6563</v>
      </c>
    </row>
    <row r="5604" spans="1:1">
      <c r="A5604" s="51" t="s">
        <v>6564</v>
      </c>
    </row>
    <row r="5605" spans="1:1">
      <c r="A5605" s="51" t="s">
        <v>6565</v>
      </c>
    </row>
    <row r="5606" spans="1:1">
      <c r="A5606" s="51" t="s">
        <v>6566</v>
      </c>
    </row>
    <row r="5607" spans="1:1">
      <c r="A5607" s="51" t="s">
        <v>6567</v>
      </c>
    </row>
    <row r="5608" spans="1:1">
      <c r="A5608" s="51" t="s">
        <v>6568</v>
      </c>
    </row>
    <row r="5609" spans="1:1">
      <c r="A5609" s="51" t="s">
        <v>6569</v>
      </c>
    </row>
    <row r="5610" spans="1:1">
      <c r="A5610" s="51" t="s">
        <v>6570</v>
      </c>
    </row>
    <row r="5611" spans="1:1">
      <c r="A5611" s="51" t="s">
        <v>6571</v>
      </c>
    </row>
    <row r="5612" spans="1:1">
      <c r="A5612" s="51" t="s">
        <v>6572</v>
      </c>
    </row>
    <row r="5613" spans="1:1">
      <c r="A5613" s="51" t="s">
        <v>6573</v>
      </c>
    </row>
    <row r="5614" spans="1:1">
      <c r="A5614" s="51" t="s">
        <v>6574</v>
      </c>
    </row>
    <row r="5615" spans="1:1">
      <c r="A5615" s="51" t="s">
        <v>6575</v>
      </c>
    </row>
    <row r="5616" spans="1:1">
      <c r="A5616" s="51" t="s">
        <v>6576</v>
      </c>
    </row>
    <row r="5617" spans="1:1">
      <c r="A5617" s="51" t="s">
        <v>6577</v>
      </c>
    </row>
    <row r="5618" spans="1:1">
      <c r="A5618" s="51" t="s">
        <v>6578</v>
      </c>
    </row>
    <row r="5619" spans="1:1">
      <c r="A5619" s="51" t="s">
        <v>6579</v>
      </c>
    </row>
    <row r="5620" spans="1:1">
      <c r="A5620" s="51" t="s">
        <v>6580</v>
      </c>
    </row>
    <row r="5621" spans="1:1">
      <c r="A5621" s="51" t="s">
        <v>6581</v>
      </c>
    </row>
    <row r="5622" spans="1:1">
      <c r="A5622" s="51" t="s">
        <v>6582</v>
      </c>
    </row>
    <row r="5623" spans="1:1">
      <c r="A5623" s="51" t="s">
        <v>6583</v>
      </c>
    </row>
    <row r="5624" spans="1:1">
      <c r="A5624" s="51" t="s">
        <v>6584</v>
      </c>
    </row>
    <row r="5625" spans="1:1">
      <c r="A5625" s="51" t="s">
        <v>6585</v>
      </c>
    </row>
    <row r="5626" spans="1:1">
      <c r="A5626" s="51" t="s">
        <v>6586</v>
      </c>
    </row>
    <row r="5627" spans="1:1">
      <c r="A5627" s="51" t="s">
        <v>6587</v>
      </c>
    </row>
    <row r="5628" spans="1:1">
      <c r="A5628" s="51" t="s">
        <v>6588</v>
      </c>
    </row>
    <row r="5629" spans="1:1">
      <c r="A5629" s="51" t="s">
        <v>6589</v>
      </c>
    </row>
    <row r="5630" spans="1:1">
      <c r="A5630" s="51" t="s">
        <v>6590</v>
      </c>
    </row>
    <row r="5631" spans="1:1">
      <c r="A5631" s="51" t="s">
        <v>6591</v>
      </c>
    </row>
    <row r="5632" spans="1:1">
      <c r="A5632" s="51" t="s">
        <v>6592</v>
      </c>
    </row>
    <row r="5633" spans="1:1">
      <c r="A5633" s="51" t="s">
        <v>6593</v>
      </c>
    </row>
    <row r="5634" spans="1:1">
      <c r="A5634" s="51" t="s">
        <v>6594</v>
      </c>
    </row>
    <row r="5635" spans="1:1">
      <c r="A5635" s="51" t="s">
        <v>6595</v>
      </c>
    </row>
    <row r="5636" spans="1:1">
      <c r="A5636" s="51" t="s">
        <v>6596</v>
      </c>
    </row>
    <row r="5637" spans="1:1">
      <c r="A5637" s="51" t="s">
        <v>6597</v>
      </c>
    </row>
    <row r="5638" spans="1:1">
      <c r="A5638" s="51" t="s">
        <v>6598</v>
      </c>
    </row>
    <row r="5639" spans="1:1">
      <c r="A5639" s="51" t="s">
        <v>6599</v>
      </c>
    </row>
    <row r="5640" spans="1:1">
      <c r="A5640" s="51" t="s">
        <v>6600</v>
      </c>
    </row>
    <row r="5641" spans="1:1">
      <c r="A5641" s="51" t="s">
        <v>6601</v>
      </c>
    </row>
    <row r="5642" spans="1:1">
      <c r="A5642" s="51" t="s">
        <v>6602</v>
      </c>
    </row>
    <row r="5643" spans="1:1">
      <c r="A5643" s="51" t="s">
        <v>6603</v>
      </c>
    </row>
    <row r="5644" spans="1:1">
      <c r="A5644" s="51" t="s">
        <v>6604</v>
      </c>
    </row>
    <row r="5645" spans="1:1">
      <c r="A5645" s="51" t="s">
        <v>6605</v>
      </c>
    </row>
    <row r="5646" spans="1:1">
      <c r="A5646" s="51" t="s">
        <v>6606</v>
      </c>
    </row>
    <row r="5647" spans="1:1">
      <c r="A5647" s="51" t="s">
        <v>6607</v>
      </c>
    </row>
    <row r="5648" spans="1:1">
      <c r="A5648" s="51" t="s">
        <v>6608</v>
      </c>
    </row>
    <row r="5649" spans="1:1">
      <c r="A5649" s="51" t="s">
        <v>6609</v>
      </c>
    </row>
    <row r="5650" spans="1:1">
      <c r="A5650" s="51" t="s">
        <v>6610</v>
      </c>
    </row>
    <row r="5651" spans="1:1">
      <c r="A5651" s="51" t="s">
        <v>6611</v>
      </c>
    </row>
    <row r="5652" spans="1:1">
      <c r="A5652" s="51" t="s">
        <v>6612</v>
      </c>
    </row>
    <row r="5653" spans="1:1">
      <c r="A5653" s="51" t="s">
        <v>6613</v>
      </c>
    </row>
    <row r="5654" spans="1:1">
      <c r="A5654" s="51" t="s">
        <v>6614</v>
      </c>
    </row>
    <row r="5655" spans="1:1">
      <c r="A5655" s="51" t="s">
        <v>6615</v>
      </c>
    </row>
    <row r="5656" spans="1:1">
      <c r="A5656" s="51" t="s">
        <v>6616</v>
      </c>
    </row>
    <row r="5657" spans="1:1">
      <c r="A5657" s="51" t="s">
        <v>6617</v>
      </c>
    </row>
    <row r="5658" spans="1:1">
      <c r="A5658" s="51" t="s">
        <v>6618</v>
      </c>
    </row>
    <row r="5659" spans="1:1">
      <c r="A5659" s="51" t="s">
        <v>6619</v>
      </c>
    </row>
    <row r="5660" spans="1:1">
      <c r="A5660" s="51" t="s">
        <v>6620</v>
      </c>
    </row>
    <row r="5661" spans="1:1">
      <c r="A5661" s="51" t="s">
        <v>6621</v>
      </c>
    </row>
    <row r="5662" spans="1:1">
      <c r="A5662" s="51" t="s">
        <v>6622</v>
      </c>
    </row>
    <row r="5663" spans="1:1">
      <c r="A5663" s="51" t="s">
        <v>6623</v>
      </c>
    </row>
    <row r="5664" spans="1:1">
      <c r="A5664" s="51" t="s">
        <v>6624</v>
      </c>
    </row>
    <row r="5665" spans="1:1">
      <c r="A5665" s="51" t="s">
        <v>6625</v>
      </c>
    </row>
    <row r="5666" spans="1:1">
      <c r="A5666" s="51" t="s">
        <v>6626</v>
      </c>
    </row>
    <row r="5667" spans="1:1">
      <c r="A5667" s="51" t="s">
        <v>6627</v>
      </c>
    </row>
    <row r="5668" spans="1:1">
      <c r="A5668" s="51" t="s">
        <v>6628</v>
      </c>
    </row>
    <row r="5669" spans="1:1">
      <c r="A5669" s="51" t="s">
        <v>6629</v>
      </c>
    </row>
    <row r="5670" spans="1:1">
      <c r="A5670" s="51" t="s">
        <v>6630</v>
      </c>
    </row>
    <row r="5671" spans="1:1">
      <c r="A5671" s="51" t="s">
        <v>6631</v>
      </c>
    </row>
    <row r="5672" spans="1:1">
      <c r="A5672" s="51" t="s">
        <v>6632</v>
      </c>
    </row>
    <row r="5673" spans="1:1">
      <c r="A5673" s="51" t="s">
        <v>6633</v>
      </c>
    </row>
    <row r="5674" spans="1:1">
      <c r="A5674" s="51" t="s">
        <v>6634</v>
      </c>
    </row>
    <row r="5675" spans="1:1">
      <c r="A5675" s="51" t="s">
        <v>6635</v>
      </c>
    </row>
    <row r="5676" spans="1:1">
      <c r="A5676" s="51" t="s">
        <v>6636</v>
      </c>
    </row>
    <row r="5677" spans="1:1">
      <c r="A5677" s="51" t="s">
        <v>6637</v>
      </c>
    </row>
    <row r="5678" spans="1:1">
      <c r="A5678" s="51" t="s">
        <v>6638</v>
      </c>
    </row>
    <row r="5679" spans="1:1">
      <c r="A5679" s="51" t="s">
        <v>6639</v>
      </c>
    </row>
    <row r="5680" spans="1:1">
      <c r="A5680" s="51" t="s">
        <v>6640</v>
      </c>
    </row>
    <row r="5681" spans="1:1">
      <c r="A5681" s="51" t="s">
        <v>6641</v>
      </c>
    </row>
    <row r="5682" spans="1:1">
      <c r="A5682" s="51" t="s">
        <v>6642</v>
      </c>
    </row>
    <row r="5683" spans="1:1">
      <c r="A5683" s="51" t="s">
        <v>6643</v>
      </c>
    </row>
    <row r="5684" spans="1:1">
      <c r="A5684" s="51" t="s">
        <v>6644</v>
      </c>
    </row>
    <row r="5685" spans="1:1">
      <c r="A5685" s="51" t="s">
        <v>6645</v>
      </c>
    </row>
    <row r="5686" spans="1:1">
      <c r="A5686" s="51" t="s">
        <v>6646</v>
      </c>
    </row>
    <row r="5687" spans="1:1">
      <c r="A5687" s="51" t="s">
        <v>6647</v>
      </c>
    </row>
    <row r="5688" spans="1:1">
      <c r="A5688" s="51" t="s">
        <v>6648</v>
      </c>
    </row>
    <row r="5689" spans="1:1">
      <c r="A5689" s="51" t="s">
        <v>6649</v>
      </c>
    </row>
    <row r="5690" spans="1:1">
      <c r="A5690" s="51" t="s">
        <v>6650</v>
      </c>
    </row>
    <row r="5691" spans="1:1">
      <c r="A5691" s="51" t="s">
        <v>6651</v>
      </c>
    </row>
    <row r="5692" spans="1:1">
      <c r="A5692" s="51" t="s">
        <v>6652</v>
      </c>
    </row>
    <row r="5693" spans="1:1">
      <c r="A5693" s="51" t="s">
        <v>6653</v>
      </c>
    </row>
    <row r="5694" spans="1:1">
      <c r="A5694" s="51" t="s">
        <v>6654</v>
      </c>
    </row>
    <row r="5695" spans="1:1">
      <c r="A5695" s="51" t="s">
        <v>6655</v>
      </c>
    </row>
    <row r="5696" spans="1:1">
      <c r="A5696" s="51" t="s">
        <v>6656</v>
      </c>
    </row>
    <row r="5697" spans="1:1">
      <c r="A5697" s="51" t="s">
        <v>6657</v>
      </c>
    </row>
    <row r="5698" spans="1:1">
      <c r="A5698" s="51" t="s">
        <v>6658</v>
      </c>
    </row>
    <row r="5699" spans="1:1">
      <c r="A5699" s="51" t="s">
        <v>6659</v>
      </c>
    </row>
    <row r="5700" spans="1:1">
      <c r="A5700" s="51" t="s">
        <v>6660</v>
      </c>
    </row>
    <row r="5701" spans="1:1">
      <c r="A5701" s="51" t="s">
        <v>6661</v>
      </c>
    </row>
    <row r="5702" spans="1:1">
      <c r="A5702" s="51" t="s">
        <v>6662</v>
      </c>
    </row>
    <row r="5703" spans="1:1">
      <c r="A5703" s="51" t="s">
        <v>6663</v>
      </c>
    </row>
    <row r="5704" spans="1:1">
      <c r="A5704" s="51" t="s">
        <v>6664</v>
      </c>
    </row>
    <row r="5705" spans="1:1">
      <c r="A5705" s="51" t="s">
        <v>6665</v>
      </c>
    </row>
    <row r="5706" spans="1:1">
      <c r="A5706" s="51" t="s">
        <v>6666</v>
      </c>
    </row>
    <row r="5707" spans="1:1">
      <c r="A5707" s="51" t="s">
        <v>6667</v>
      </c>
    </row>
    <row r="5708" spans="1:1">
      <c r="A5708" s="51" t="s">
        <v>6668</v>
      </c>
    </row>
    <row r="5709" spans="1:1">
      <c r="A5709" s="51" t="s">
        <v>6669</v>
      </c>
    </row>
    <row r="5710" spans="1:1">
      <c r="A5710" s="51" t="s">
        <v>6670</v>
      </c>
    </row>
    <row r="5711" spans="1:1">
      <c r="A5711" s="51" t="s">
        <v>6671</v>
      </c>
    </row>
    <row r="5712" spans="1:1">
      <c r="A5712" s="51" t="s">
        <v>6672</v>
      </c>
    </row>
    <row r="5713" spans="1:1">
      <c r="A5713" s="51" t="s">
        <v>6673</v>
      </c>
    </row>
    <row r="5714" spans="1:1">
      <c r="A5714" s="51" t="s">
        <v>6674</v>
      </c>
    </row>
    <row r="5715" spans="1:1">
      <c r="A5715" s="51" t="s">
        <v>6675</v>
      </c>
    </row>
    <row r="5716" spans="1:1">
      <c r="A5716" s="51" t="s">
        <v>6676</v>
      </c>
    </row>
    <row r="5717" spans="1:1">
      <c r="A5717" s="51" t="s">
        <v>6677</v>
      </c>
    </row>
    <row r="5718" spans="1:1">
      <c r="A5718" s="51" t="s">
        <v>6678</v>
      </c>
    </row>
    <row r="5719" spans="1:1">
      <c r="A5719" s="51" t="s">
        <v>6679</v>
      </c>
    </row>
    <row r="5720" spans="1:1">
      <c r="A5720" s="51" t="s">
        <v>6680</v>
      </c>
    </row>
    <row r="5721" spans="1:1">
      <c r="A5721" s="51" t="s">
        <v>6681</v>
      </c>
    </row>
    <row r="5722" spans="1:1">
      <c r="A5722" s="51" t="s">
        <v>6682</v>
      </c>
    </row>
    <row r="5723" spans="1:1">
      <c r="A5723" s="51" t="s">
        <v>6683</v>
      </c>
    </row>
    <row r="5724" spans="1:1">
      <c r="A5724" s="51" t="s">
        <v>6684</v>
      </c>
    </row>
    <row r="5725" spans="1:1">
      <c r="A5725" s="51" t="s">
        <v>6685</v>
      </c>
    </row>
    <row r="5726" spans="1:1">
      <c r="A5726" s="51" t="s">
        <v>6686</v>
      </c>
    </row>
    <row r="5727" spans="1:1">
      <c r="A5727" s="51" t="s">
        <v>6687</v>
      </c>
    </row>
    <row r="5728" spans="1:1">
      <c r="A5728" s="51" t="s">
        <v>6688</v>
      </c>
    </row>
    <row r="5729" spans="1:1">
      <c r="A5729" s="51" t="s">
        <v>6689</v>
      </c>
    </row>
    <row r="5730" spans="1:1">
      <c r="A5730" s="51" t="s">
        <v>6690</v>
      </c>
    </row>
    <row r="5731" spans="1:1">
      <c r="A5731" s="51" t="s">
        <v>6691</v>
      </c>
    </row>
    <row r="5732" spans="1:1">
      <c r="A5732" s="51" t="s">
        <v>6692</v>
      </c>
    </row>
    <row r="5733" spans="1:1">
      <c r="A5733" s="51" t="s">
        <v>6693</v>
      </c>
    </row>
    <row r="5734" spans="1:1">
      <c r="A5734" s="51" t="s">
        <v>6694</v>
      </c>
    </row>
    <row r="5735" spans="1:1">
      <c r="A5735" s="51" t="s">
        <v>6695</v>
      </c>
    </row>
    <row r="5736" spans="1:1">
      <c r="A5736" s="51" t="s">
        <v>6696</v>
      </c>
    </row>
    <row r="5737" spans="1:1">
      <c r="A5737" s="51" t="s">
        <v>6697</v>
      </c>
    </row>
    <row r="5738" spans="1:1">
      <c r="A5738" s="51" t="s">
        <v>6698</v>
      </c>
    </row>
    <row r="5739" spans="1:1">
      <c r="A5739" s="51" t="s">
        <v>6699</v>
      </c>
    </row>
    <row r="5740" spans="1:1">
      <c r="A5740" s="51" t="s">
        <v>6700</v>
      </c>
    </row>
    <row r="5741" spans="1:1">
      <c r="A5741" s="51" t="s">
        <v>6701</v>
      </c>
    </row>
    <row r="5742" spans="1:1">
      <c r="A5742" s="51" t="s">
        <v>6702</v>
      </c>
    </row>
    <row r="5743" spans="1:1">
      <c r="A5743" s="51" t="s">
        <v>6703</v>
      </c>
    </row>
    <row r="5744" spans="1:1">
      <c r="A5744" s="51" t="s">
        <v>6704</v>
      </c>
    </row>
    <row r="5745" spans="1:1">
      <c r="A5745" s="51" t="s">
        <v>6705</v>
      </c>
    </row>
    <row r="5746" spans="1:1">
      <c r="A5746" s="51" t="s">
        <v>6706</v>
      </c>
    </row>
    <row r="5747" spans="1:1">
      <c r="A5747" s="51" t="s">
        <v>6707</v>
      </c>
    </row>
    <row r="5748" spans="1:1">
      <c r="A5748" s="51" t="s">
        <v>6708</v>
      </c>
    </row>
    <row r="5749" spans="1:1">
      <c r="A5749" s="51" t="s">
        <v>6709</v>
      </c>
    </row>
    <row r="5750" spans="1:1">
      <c r="A5750" s="51" t="s">
        <v>6710</v>
      </c>
    </row>
    <row r="5751" spans="1:1">
      <c r="A5751" s="51" t="s">
        <v>6711</v>
      </c>
    </row>
    <row r="5752" spans="1:1">
      <c r="A5752" s="51" t="s">
        <v>6712</v>
      </c>
    </row>
    <row r="5753" spans="1:1">
      <c r="A5753" s="51" t="s">
        <v>6713</v>
      </c>
    </row>
    <row r="5754" spans="1:1">
      <c r="A5754" s="51" t="s">
        <v>6714</v>
      </c>
    </row>
    <row r="5755" spans="1:1">
      <c r="A5755" s="51" t="s">
        <v>6715</v>
      </c>
    </row>
    <row r="5756" spans="1:1">
      <c r="A5756" s="51" t="s">
        <v>6716</v>
      </c>
    </row>
    <row r="5757" spans="1:1">
      <c r="A5757" s="51" t="s">
        <v>6717</v>
      </c>
    </row>
    <row r="5758" spans="1:1">
      <c r="A5758" s="51" t="s">
        <v>6718</v>
      </c>
    </row>
    <row r="5759" spans="1:1">
      <c r="A5759" s="51" t="s">
        <v>6719</v>
      </c>
    </row>
    <row r="5760" spans="1:1">
      <c r="A5760" s="51" t="s">
        <v>6720</v>
      </c>
    </row>
    <row r="5761" spans="1:1">
      <c r="A5761" s="51" t="s">
        <v>6721</v>
      </c>
    </row>
    <row r="5762" spans="1:1">
      <c r="A5762" s="51" t="s">
        <v>6722</v>
      </c>
    </row>
    <row r="5763" spans="1:1">
      <c r="A5763" s="51" t="s">
        <v>6723</v>
      </c>
    </row>
    <row r="5764" spans="1:1">
      <c r="A5764" s="51" t="s">
        <v>6724</v>
      </c>
    </row>
    <row r="5765" spans="1:1">
      <c r="A5765" s="51" t="s">
        <v>6725</v>
      </c>
    </row>
    <row r="5766" spans="1:1">
      <c r="A5766" s="51" t="s">
        <v>6726</v>
      </c>
    </row>
    <row r="5767" spans="1:1">
      <c r="A5767" s="51" t="s">
        <v>6727</v>
      </c>
    </row>
    <row r="5768" spans="1:1">
      <c r="A5768" s="51" t="s">
        <v>6728</v>
      </c>
    </row>
    <row r="5769" spans="1:1">
      <c r="A5769" s="51" t="s">
        <v>6729</v>
      </c>
    </row>
    <row r="5770" spans="1:1">
      <c r="A5770" s="51" t="s">
        <v>6730</v>
      </c>
    </row>
    <row r="5771" spans="1:1">
      <c r="A5771" s="51" t="s">
        <v>6731</v>
      </c>
    </row>
    <row r="5772" spans="1:1">
      <c r="A5772" s="51" t="s">
        <v>6732</v>
      </c>
    </row>
    <row r="5773" spans="1:1">
      <c r="A5773" s="51" t="s">
        <v>6733</v>
      </c>
    </row>
    <row r="5774" spans="1:1">
      <c r="A5774" s="51" t="s">
        <v>6734</v>
      </c>
    </row>
    <row r="5775" spans="1:1">
      <c r="A5775" s="51" t="s">
        <v>6735</v>
      </c>
    </row>
    <row r="5776" spans="1:1">
      <c r="A5776" s="51" t="s">
        <v>6736</v>
      </c>
    </row>
    <row r="5777" spans="1:1">
      <c r="A5777" s="51" t="s">
        <v>6737</v>
      </c>
    </row>
    <row r="5778" spans="1:1">
      <c r="A5778" s="51" t="s">
        <v>6738</v>
      </c>
    </row>
    <row r="5779" spans="1:1">
      <c r="A5779" s="51" t="s">
        <v>6739</v>
      </c>
    </row>
    <row r="5780" spans="1:1">
      <c r="A5780" s="51" t="s">
        <v>6740</v>
      </c>
    </row>
    <row r="5781" spans="1:1">
      <c r="A5781" s="51" t="s">
        <v>6741</v>
      </c>
    </row>
    <row r="5782" spans="1:1">
      <c r="A5782" s="51" t="s">
        <v>6742</v>
      </c>
    </row>
    <row r="5783" spans="1:1">
      <c r="A5783" s="51" t="s">
        <v>6743</v>
      </c>
    </row>
    <row r="5784" spans="1:1">
      <c r="A5784" s="51" t="s">
        <v>6744</v>
      </c>
    </row>
    <row r="5785" spans="1:1">
      <c r="A5785" s="51" t="s">
        <v>6745</v>
      </c>
    </row>
    <row r="5786" spans="1:1">
      <c r="A5786" s="51" t="s">
        <v>6746</v>
      </c>
    </row>
    <row r="5787" spans="1:1">
      <c r="A5787" s="51" t="s">
        <v>6747</v>
      </c>
    </row>
    <row r="5788" spans="1:1">
      <c r="A5788" s="51" t="s">
        <v>6748</v>
      </c>
    </row>
    <row r="5789" spans="1:1">
      <c r="A5789" s="51" t="s">
        <v>6749</v>
      </c>
    </row>
    <row r="5790" spans="1:1">
      <c r="A5790" s="51" t="s">
        <v>6750</v>
      </c>
    </row>
    <row r="5791" spans="1:1">
      <c r="A5791" s="51" t="s">
        <v>6751</v>
      </c>
    </row>
    <row r="5792" spans="1:1">
      <c r="A5792" s="51" t="s">
        <v>6752</v>
      </c>
    </row>
    <row r="5793" spans="1:1">
      <c r="A5793" s="51" t="s">
        <v>6753</v>
      </c>
    </row>
    <row r="5794" spans="1:1">
      <c r="A5794" s="51" t="s">
        <v>6754</v>
      </c>
    </row>
    <row r="5795" spans="1:1">
      <c r="A5795" s="51" t="s">
        <v>6755</v>
      </c>
    </row>
    <row r="5796" spans="1:1">
      <c r="A5796" s="51" t="s">
        <v>6756</v>
      </c>
    </row>
    <row r="5797" spans="1:1">
      <c r="A5797" s="51" t="s">
        <v>6757</v>
      </c>
    </row>
    <row r="5798" spans="1:1">
      <c r="A5798" s="51" t="s">
        <v>6758</v>
      </c>
    </row>
    <row r="5799" spans="1:1">
      <c r="A5799" s="51" t="s">
        <v>6759</v>
      </c>
    </row>
    <row r="5800" spans="1:1">
      <c r="A5800" s="51" t="s">
        <v>6760</v>
      </c>
    </row>
    <row r="5801" spans="1:1">
      <c r="A5801" s="51" t="s">
        <v>6761</v>
      </c>
    </row>
    <row r="5802" spans="1:1">
      <c r="A5802" s="51" t="s">
        <v>6762</v>
      </c>
    </row>
    <row r="5803" spans="1:1">
      <c r="A5803" s="51" t="s">
        <v>6763</v>
      </c>
    </row>
    <row r="5804" spans="1:1">
      <c r="A5804" s="51" t="s">
        <v>6764</v>
      </c>
    </row>
    <row r="5805" spans="1:1">
      <c r="A5805" s="51" t="s">
        <v>6765</v>
      </c>
    </row>
    <row r="5806" spans="1:1">
      <c r="A5806" s="51" t="s">
        <v>6766</v>
      </c>
    </row>
    <row r="5807" spans="1:1">
      <c r="A5807" s="51" t="s">
        <v>6767</v>
      </c>
    </row>
    <row r="5808" spans="1:1">
      <c r="A5808" s="51" t="s">
        <v>6768</v>
      </c>
    </row>
    <row r="5809" spans="1:1">
      <c r="A5809" s="51" t="s">
        <v>6769</v>
      </c>
    </row>
    <row r="5810" spans="1:1">
      <c r="A5810" s="51" t="s">
        <v>6770</v>
      </c>
    </row>
    <row r="5811" spans="1:1">
      <c r="A5811" s="51" t="s">
        <v>6771</v>
      </c>
    </row>
    <row r="5812" spans="1:1">
      <c r="A5812" s="51" t="s">
        <v>6772</v>
      </c>
    </row>
    <row r="5813" spans="1:1">
      <c r="A5813" s="51" t="s">
        <v>6773</v>
      </c>
    </row>
    <row r="5814" spans="1:1">
      <c r="A5814" s="51" t="s">
        <v>6774</v>
      </c>
    </row>
    <row r="5815" spans="1:1">
      <c r="A5815" s="51" t="s">
        <v>6775</v>
      </c>
    </row>
    <row r="5816" spans="1:1">
      <c r="A5816" s="51" t="s">
        <v>6776</v>
      </c>
    </row>
    <row r="5817" spans="1:1">
      <c r="A5817" s="51" t="s">
        <v>6777</v>
      </c>
    </row>
    <row r="5818" spans="1:1">
      <c r="A5818" s="51" t="s">
        <v>6778</v>
      </c>
    </row>
    <row r="5819" spans="1:1">
      <c r="A5819" s="51" t="s">
        <v>6779</v>
      </c>
    </row>
    <row r="5820" spans="1:1">
      <c r="A5820" s="51" t="s">
        <v>6780</v>
      </c>
    </row>
    <row r="5821" spans="1:1">
      <c r="A5821" s="51" t="s">
        <v>6781</v>
      </c>
    </row>
    <row r="5822" spans="1:1">
      <c r="A5822" s="51" t="s">
        <v>6782</v>
      </c>
    </row>
    <row r="5823" spans="1:1">
      <c r="A5823" s="51" t="s">
        <v>6783</v>
      </c>
    </row>
    <row r="5824" spans="1:1">
      <c r="A5824" s="51" t="s">
        <v>6784</v>
      </c>
    </row>
    <row r="5825" spans="1:1">
      <c r="A5825" s="51" t="s">
        <v>6785</v>
      </c>
    </row>
    <row r="5826" spans="1:1">
      <c r="A5826" s="51" t="s">
        <v>6786</v>
      </c>
    </row>
    <row r="5827" spans="1:1">
      <c r="A5827" s="51" t="s">
        <v>6787</v>
      </c>
    </row>
    <row r="5828" spans="1:1">
      <c r="A5828" s="51" t="s">
        <v>6788</v>
      </c>
    </row>
    <row r="5829" spans="1:1">
      <c r="A5829" s="51" t="s">
        <v>6789</v>
      </c>
    </row>
    <row r="5830" spans="1:1">
      <c r="A5830" s="51" t="s">
        <v>6790</v>
      </c>
    </row>
    <row r="5831" spans="1:1">
      <c r="A5831" s="51" t="s">
        <v>6791</v>
      </c>
    </row>
    <row r="5832" spans="1:1">
      <c r="A5832" s="51" t="s">
        <v>6792</v>
      </c>
    </row>
    <row r="5833" spans="1:1">
      <c r="A5833" s="51" t="s">
        <v>6793</v>
      </c>
    </row>
    <row r="5834" spans="1:1">
      <c r="A5834" s="51" t="s">
        <v>6794</v>
      </c>
    </row>
    <row r="5835" spans="1:1">
      <c r="A5835" s="51" t="s">
        <v>6795</v>
      </c>
    </row>
    <row r="5836" spans="1:1">
      <c r="A5836" s="51" t="s">
        <v>6796</v>
      </c>
    </row>
    <row r="5837" spans="1:1">
      <c r="A5837" s="51" t="s">
        <v>6797</v>
      </c>
    </row>
    <row r="5838" spans="1:1">
      <c r="A5838" s="51" t="s">
        <v>6798</v>
      </c>
    </row>
    <row r="5839" spans="1:1">
      <c r="A5839" s="51" t="s">
        <v>6799</v>
      </c>
    </row>
    <row r="5840" spans="1:1">
      <c r="A5840" s="51" t="s">
        <v>6800</v>
      </c>
    </row>
    <row r="5841" spans="1:1">
      <c r="A5841" s="51" t="s">
        <v>6801</v>
      </c>
    </row>
    <row r="5842" spans="1:1">
      <c r="A5842" s="51" t="s">
        <v>6802</v>
      </c>
    </row>
    <row r="5843" spans="1:1">
      <c r="A5843" s="51" t="s">
        <v>6803</v>
      </c>
    </row>
    <row r="5844" spans="1:1">
      <c r="A5844" s="51" t="s">
        <v>6804</v>
      </c>
    </row>
    <row r="5845" spans="1:1">
      <c r="A5845" s="51" t="s">
        <v>6805</v>
      </c>
    </row>
    <row r="5846" spans="1:1">
      <c r="A5846" s="51" t="s">
        <v>6806</v>
      </c>
    </row>
    <row r="5847" spans="1:1">
      <c r="A5847" s="51" t="s">
        <v>6807</v>
      </c>
    </row>
    <row r="5848" spans="1:1">
      <c r="A5848" s="51" t="s">
        <v>6808</v>
      </c>
    </row>
    <row r="5849" spans="1:1">
      <c r="A5849" s="51" t="s">
        <v>6809</v>
      </c>
    </row>
    <row r="5850" spans="1:1">
      <c r="A5850" s="51" t="s">
        <v>6810</v>
      </c>
    </row>
    <row r="5851" spans="1:1">
      <c r="A5851" s="51" t="s">
        <v>6811</v>
      </c>
    </row>
    <row r="5852" spans="1:1">
      <c r="A5852" s="51" t="s">
        <v>6812</v>
      </c>
    </row>
    <row r="5853" spans="1:1">
      <c r="A5853" s="51" t="s">
        <v>6813</v>
      </c>
    </row>
    <row r="5854" spans="1:1">
      <c r="A5854" s="51" t="s">
        <v>6814</v>
      </c>
    </row>
    <row r="5855" spans="1:1">
      <c r="A5855" s="51" t="s">
        <v>6815</v>
      </c>
    </row>
    <row r="5856" spans="1:1">
      <c r="A5856" s="51" t="s">
        <v>6816</v>
      </c>
    </row>
    <row r="5857" spans="1:1">
      <c r="A5857" s="51" t="s">
        <v>6817</v>
      </c>
    </row>
    <row r="5858" spans="1:1">
      <c r="A5858" s="51" t="s">
        <v>6818</v>
      </c>
    </row>
    <row r="5859" spans="1:1">
      <c r="A5859" s="51" t="s">
        <v>6819</v>
      </c>
    </row>
    <row r="5860" spans="1:1">
      <c r="A5860" s="51" t="s">
        <v>6820</v>
      </c>
    </row>
    <row r="5861" spans="1:1">
      <c r="A5861" s="51" t="s">
        <v>6821</v>
      </c>
    </row>
    <row r="5862" spans="1:1">
      <c r="A5862" s="51" t="s">
        <v>6822</v>
      </c>
    </row>
    <row r="5863" spans="1:1">
      <c r="A5863" s="51" t="s">
        <v>6823</v>
      </c>
    </row>
    <row r="5864" spans="1:1">
      <c r="A5864" s="51" t="s">
        <v>6824</v>
      </c>
    </row>
    <row r="5865" spans="1:1">
      <c r="A5865" s="51" t="s">
        <v>6825</v>
      </c>
    </row>
    <row r="5866" spans="1:1">
      <c r="A5866" s="51" t="s">
        <v>6826</v>
      </c>
    </row>
    <row r="5867" spans="1:1">
      <c r="A5867" s="51" t="s">
        <v>6827</v>
      </c>
    </row>
    <row r="5868" spans="1:1">
      <c r="A5868" s="51" t="s">
        <v>6828</v>
      </c>
    </row>
    <row r="5869" spans="1:1">
      <c r="A5869" s="51" t="s">
        <v>6829</v>
      </c>
    </row>
    <row r="5870" spans="1:1">
      <c r="A5870" s="51" t="s">
        <v>6830</v>
      </c>
    </row>
    <row r="5871" spans="1:1">
      <c r="A5871" s="51" t="s">
        <v>6831</v>
      </c>
    </row>
    <row r="5872" spans="1:1">
      <c r="A5872" s="51" t="s">
        <v>6832</v>
      </c>
    </row>
    <row r="5873" spans="1:1">
      <c r="A5873" s="51" t="s">
        <v>6833</v>
      </c>
    </row>
    <row r="5874" spans="1:1">
      <c r="A5874" s="51" t="s">
        <v>6834</v>
      </c>
    </row>
    <row r="5875" spans="1:1">
      <c r="A5875" s="51" t="s">
        <v>6835</v>
      </c>
    </row>
    <row r="5876" spans="1:1">
      <c r="A5876" s="51" t="s">
        <v>6836</v>
      </c>
    </row>
    <row r="5877" spans="1:1">
      <c r="A5877" s="51" t="s">
        <v>6837</v>
      </c>
    </row>
    <row r="5878" spans="1:1">
      <c r="A5878" s="51" t="s">
        <v>6838</v>
      </c>
    </row>
    <row r="5879" spans="1:1">
      <c r="A5879" s="51" t="s">
        <v>6839</v>
      </c>
    </row>
    <row r="5880" spans="1:1">
      <c r="A5880" s="51" t="s">
        <v>6840</v>
      </c>
    </row>
    <row r="5881" spans="1:1">
      <c r="A5881" s="51" t="s">
        <v>6841</v>
      </c>
    </row>
    <row r="5882" spans="1:1">
      <c r="A5882" s="51" t="s">
        <v>6842</v>
      </c>
    </row>
    <row r="5883" spans="1:1">
      <c r="A5883" s="51" t="s">
        <v>6843</v>
      </c>
    </row>
    <row r="5884" spans="1:1">
      <c r="A5884" s="51" t="s">
        <v>6844</v>
      </c>
    </row>
    <row r="5885" spans="1:1">
      <c r="A5885" s="51" t="s">
        <v>6845</v>
      </c>
    </row>
    <row r="5886" spans="1:1">
      <c r="A5886" s="51" t="s">
        <v>6846</v>
      </c>
    </row>
    <row r="5887" spans="1:1">
      <c r="A5887" s="51" t="s">
        <v>6847</v>
      </c>
    </row>
    <row r="5888" spans="1:1">
      <c r="A5888" s="51" t="s">
        <v>6848</v>
      </c>
    </row>
    <row r="5889" spans="1:1">
      <c r="A5889" s="51" t="s">
        <v>6849</v>
      </c>
    </row>
    <row r="5890" spans="1:1">
      <c r="A5890" s="51" t="s">
        <v>6850</v>
      </c>
    </row>
    <row r="5891" spans="1:1">
      <c r="A5891" s="51" t="s">
        <v>6851</v>
      </c>
    </row>
    <row r="5892" spans="1:1">
      <c r="A5892" s="51" t="s">
        <v>6852</v>
      </c>
    </row>
    <row r="5893" spans="1:1">
      <c r="A5893" s="51" t="s">
        <v>6853</v>
      </c>
    </row>
    <row r="5894" spans="1:1">
      <c r="A5894" s="51" t="s">
        <v>6854</v>
      </c>
    </row>
    <row r="5895" spans="1:1">
      <c r="A5895" s="51" t="s">
        <v>6855</v>
      </c>
    </row>
    <row r="5896" spans="1:1">
      <c r="A5896" s="51" t="s">
        <v>6856</v>
      </c>
    </row>
    <row r="5897" spans="1:1">
      <c r="A5897" s="51" t="s">
        <v>6857</v>
      </c>
    </row>
    <row r="5898" spans="1:1">
      <c r="A5898" s="51" t="s">
        <v>6858</v>
      </c>
    </row>
    <row r="5899" spans="1:1">
      <c r="A5899" s="51" t="s">
        <v>6859</v>
      </c>
    </row>
    <row r="5900" spans="1:1">
      <c r="A5900" s="51" t="s">
        <v>6860</v>
      </c>
    </row>
    <row r="5901" spans="1:1">
      <c r="A5901" s="51" t="s">
        <v>6861</v>
      </c>
    </row>
    <row r="5902" spans="1:1">
      <c r="A5902" s="51" t="s">
        <v>6862</v>
      </c>
    </row>
    <row r="5903" spans="1:1">
      <c r="A5903" s="51" t="s">
        <v>6863</v>
      </c>
    </row>
    <row r="5904" spans="1:1">
      <c r="A5904" s="51" t="s">
        <v>6864</v>
      </c>
    </row>
    <row r="5905" spans="1:1">
      <c r="A5905" s="51" t="s">
        <v>6865</v>
      </c>
    </row>
    <row r="5906" spans="1:1">
      <c r="A5906" s="51" t="s">
        <v>6866</v>
      </c>
    </row>
    <row r="5907" spans="1:1">
      <c r="A5907" s="51" t="s">
        <v>6867</v>
      </c>
    </row>
    <row r="5908" spans="1:1">
      <c r="A5908" s="51" t="s">
        <v>6868</v>
      </c>
    </row>
    <row r="5909" spans="1:1">
      <c r="A5909" s="51" t="s">
        <v>6869</v>
      </c>
    </row>
    <row r="5910" spans="1:1">
      <c r="A5910" s="51" t="s">
        <v>6870</v>
      </c>
    </row>
    <row r="5911" spans="1:1">
      <c r="A5911" s="51" t="s">
        <v>6871</v>
      </c>
    </row>
    <row r="5912" spans="1:1">
      <c r="A5912" s="51" t="s">
        <v>6872</v>
      </c>
    </row>
    <row r="5913" spans="1:1">
      <c r="A5913" s="51" t="s">
        <v>6873</v>
      </c>
    </row>
    <row r="5914" spans="1:1">
      <c r="A5914" s="51" t="s">
        <v>6874</v>
      </c>
    </row>
    <row r="5915" spans="1:1">
      <c r="A5915" s="51" t="s">
        <v>6875</v>
      </c>
    </row>
    <row r="5916" spans="1:1">
      <c r="A5916" s="51" t="s">
        <v>6876</v>
      </c>
    </row>
    <row r="5917" spans="1:1">
      <c r="A5917" s="51" t="s">
        <v>6877</v>
      </c>
    </row>
    <row r="5918" spans="1:1">
      <c r="A5918" s="51" t="s">
        <v>6878</v>
      </c>
    </row>
    <row r="5919" spans="1:1">
      <c r="A5919" s="51" t="s">
        <v>6879</v>
      </c>
    </row>
    <row r="5920" spans="1:1">
      <c r="A5920" s="51" t="s">
        <v>6880</v>
      </c>
    </row>
    <row r="5921" spans="1:1">
      <c r="A5921" s="51" t="s">
        <v>6881</v>
      </c>
    </row>
    <row r="5922" spans="1:1">
      <c r="A5922" s="51" t="s">
        <v>6882</v>
      </c>
    </row>
    <row r="5923" spans="1:1">
      <c r="A5923" s="51" t="s">
        <v>6883</v>
      </c>
    </row>
    <row r="5924" spans="1:1">
      <c r="A5924" s="51" t="s">
        <v>6884</v>
      </c>
    </row>
    <row r="5925" spans="1:1">
      <c r="A5925" s="51" t="s">
        <v>6885</v>
      </c>
    </row>
    <row r="5926" spans="1:1">
      <c r="A5926" s="51" t="s">
        <v>6886</v>
      </c>
    </row>
    <row r="5927" spans="1:1">
      <c r="A5927" s="51" t="s">
        <v>6887</v>
      </c>
    </row>
    <row r="5928" spans="1:1">
      <c r="A5928" s="51" t="s">
        <v>6888</v>
      </c>
    </row>
    <row r="5929" spans="1:1">
      <c r="A5929" s="51" t="s">
        <v>6889</v>
      </c>
    </row>
    <row r="5930" spans="1:1">
      <c r="A5930" s="51" t="s">
        <v>6890</v>
      </c>
    </row>
    <row r="5931" spans="1:1">
      <c r="A5931" s="51" t="s">
        <v>6891</v>
      </c>
    </row>
    <row r="5932" spans="1:1">
      <c r="A5932" s="51" t="s">
        <v>6892</v>
      </c>
    </row>
    <row r="5933" spans="1:1">
      <c r="A5933" s="51" t="s">
        <v>6893</v>
      </c>
    </row>
    <row r="5934" spans="1:1">
      <c r="A5934" s="51" t="s">
        <v>6894</v>
      </c>
    </row>
    <row r="5935" spans="1:1">
      <c r="A5935" s="51" t="s">
        <v>6895</v>
      </c>
    </row>
    <row r="5936" spans="1:1">
      <c r="A5936" s="51" t="s">
        <v>6896</v>
      </c>
    </row>
    <row r="5937" spans="1:1">
      <c r="A5937" s="51" t="s">
        <v>6897</v>
      </c>
    </row>
    <row r="5938" spans="1:1">
      <c r="A5938" s="51" t="s">
        <v>6898</v>
      </c>
    </row>
    <row r="5939" spans="1:1">
      <c r="A5939" s="51" t="s">
        <v>6899</v>
      </c>
    </row>
    <row r="5940" spans="1:1">
      <c r="A5940" s="51" t="s">
        <v>6900</v>
      </c>
    </row>
    <row r="5941" spans="1:1">
      <c r="A5941" s="51" t="s">
        <v>6901</v>
      </c>
    </row>
    <row r="5942" spans="1:1">
      <c r="A5942" s="51" t="s">
        <v>6902</v>
      </c>
    </row>
    <row r="5943" spans="1:1">
      <c r="A5943" s="51" t="s">
        <v>6903</v>
      </c>
    </row>
    <row r="5944" spans="1:1">
      <c r="A5944" s="51" t="s">
        <v>6904</v>
      </c>
    </row>
    <row r="5945" spans="1:1">
      <c r="A5945" s="51" t="s">
        <v>6905</v>
      </c>
    </row>
    <row r="5946" spans="1:1">
      <c r="A5946" s="51" t="s">
        <v>6906</v>
      </c>
    </row>
    <row r="5947" spans="1:1">
      <c r="A5947" s="51" t="s">
        <v>6907</v>
      </c>
    </row>
    <row r="5948" spans="1:1">
      <c r="A5948" s="51" t="s">
        <v>6908</v>
      </c>
    </row>
    <row r="5949" spans="1:1">
      <c r="A5949" s="51" t="s">
        <v>6909</v>
      </c>
    </row>
    <row r="5950" spans="1:1">
      <c r="A5950" s="51" t="s">
        <v>6910</v>
      </c>
    </row>
    <row r="5951" spans="1:1">
      <c r="A5951" s="51" t="s">
        <v>6911</v>
      </c>
    </row>
    <row r="5952" spans="1:1">
      <c r="A5952" s="51" t="s">
        <v>6912</v>
      </c>
    </row>
    <row r="5953" spans="1:1">
      <c r="A5953" s="51" t="s">
        <v>6913</v>
      </c>
    </row>
    <row r="5954" spans="1:1">
      <c r="A5954" s="51" t="s">
        <v>6914</v>
      </c>
    </row>
    <row r="5955" spans="1:1">
      <c r="A5955" s="51" t="s">
        <v>6915</v>
      </c>
    </row>
    <row r="5956" spans="1:1">
      <c r="A5956" s="51" t="s">
        <v>6916</v>
      </c>
    </row>
    <row r="5957" spans="1:1">
      <c r="A5957" s="51" t="s">
        <v>6917</v>
      </c>
    </row>
    <row r="5958" spans="1:1">
      <c r="A5958" s="51" t="s">
        <v>6918</v>
      </c>
    </row>
    <row r="5959" spans="1:1">
      <c r="A5959" s="51" t="s">
        <v>6919</v>
      </c>
    </row>
    <row r="5960" spans="1:1">
      <c r="A5960" s="51" t="s">
        <v>6920</v>
      </c>
    </row>
    <row r="5961" spans="1:1">
      <c r="A5961" s="51" t="s">
        <v>6921</v>
      </c>
    </row>
    <row r="5962" spans="1:1">
      <c r="A5962" s="51" t="s">
        <v>6922</v>
      </c>
    </row>
    <row r="5963" spans="1:1">
      <c r="A5963" s="51" t="s">
        <v>6923</v>
      </c>
    </row>
    <row r="5964" spans="1:1">
      <c r="A5964" s="51" t="s">
        <v>6924</v>
      </c>
    </row>
    <row r="5965" spans="1:1">
      <c r="A5965" s="51" t="s">
        <v>6925</v>
      </c>
    </row>
    <row r="5966" spans="1:1">
      <c r="A5966" s="51" t="s">
        <v>6926</v>
      </c>
    </row>
    <row r="5967" spans="1:1">
      <c r="A5967" s="51" t="s">
        <v>6927</v>
      </c>
    </row>
    <row r="5968" spans="1:1">
      <c r="A5968" s="51" t="s">
        <v>6928</v>
      </c>
    </row>
    <row r="5969" spans="1:1">
      <c r="A5969" s="51" t="s">
        <v>6929</v>
      </c>
    </row>
    <row r="5970" spans="1:1">
      <c r="A5970" s="51" t="s">
        <v>6930</v>
      </c>
    </row>
    <row r="5971" spans="1:1">
      <c r="A5971" s="51" t="s">
        <v>6931</v>
      </c>
    </row>
    <row r="5972" spans="1:1">
      <c r="A5972" s="51" t="s">
        <v>6932</v>
      </c>
    </row>
    <row r="5973" spans="1:1">
      <c r="A5973" s="51" t="s">
        <v>6933</v>
      </c>
    </row>
    <row r="5974" spans="1:1">
      <c r="A5974" s="51" t="s">
        <v>6934</v>
      </c>
    </row>
    <row r="5975" spans="1:1">
      <c r="A5975" s="51" t="s">
        <v>6935</v>
      </c>
    </row>
    <row r="5976" spans="1:1">
      <c r="A5976" s="51" t="s">
        <v>6936</v>
      </c>
    </row>
    <row r="5977" spans="1:1">
      <c r="A5977" s="51" t="s">
        <v>6937</v>
      </c>
    </row>
    <row r="5978" spans="1:1">
      <c r="A5978" s="51" t="s">
        <v>6938</v>
      </c>
    </row>
    <row r="5979" spans="1:1">
      <c r="A5979" s="51" t="s">
        <v>6939</v>
      </c>
    </row>
    <row r="5980" spans="1:1">
      <c r="A5980" s="51" t="s">
        <v>6940</v>
      </c>
    </row>
    <row r="5981" spans="1:1">
      <c r="A5981" s="51" t="s">
        <v>6941</v>
      </c>
    </row>
    <row r="5982" spans="1:1">
      <c r="A5982" s="51" t="s">
        <v>6942</v>
      </c>
    </row>
    <row r="5983" spans="1:1">
      <c r="A5983" s="51" t="s">
        <v>6943</v>
      </c>
    </row>
    <row r="5984" spans="1:1">
      <c r="A5984" s="51" t="s">
        <v>6944</v>
      </c>
    </row>
    <row r="5985" spans="1:1">
      <c r="A5985" s="51" t="s">
        <v>6945</v>
      </c>
    </row>
    <row r="5986" spans="1:1">
      <c r="A5986" s="51" t="s">
        <v>6946</v>
      </c>
    </row>
    <row r="5987" spans="1:1">
      <c r="A5987" s="51" t="s">
        <v>6947</v>
      </c>
    </row>
    <row r="5988" spans="1:1">
      <c r="A5988" s="51" t="s">
        <v>6948</v>
      </c>
    </row>
    <row r="5989" spans="1:1">
      <c r="A5989" s="51" t="s">
        <v>6949</v>
      </c>
    </row>
    <row r="5990" spans="1:1">
      <c r="A5990" s="51" t="s">
        <v>6950</v>
      </c>
    </row>
    <row r="5991" spans="1:1">
      <c r="A5991" s="51" t="s">
        <v>6951</v>
      </c>
    </row>
    <row r="5992" spans="1:1">
      <c r="A5992" s="51" t="s">
        <v>6952</v>
      </c>
    </row>
    <row r="5993" spans="1:1">
      <c r="A5993" s="51" t="s">
        <v>6953</v>
      </c>
    </row>
    <row r="5994" spans="1:1">
      <c r="A5994" s="51" t="s">
        <v>6954</v>
      </c>
    </row>
    <row r="5995" spans="1:1">
      <c r="A5995" s="51" t="s">
        <v>6955</v>
      </c>
    </row>
    <row r="5996" spans="1:1">
      <c r="A5996" s="51" t="s">
        <v>6956</v>
      </c>
    </row>
    <row r="5997" spans="1:1">
      <c r="A5997" s="51" t="s">
        <v>6957</v>
      </c>
    </row>
    <row r="5998" spans="1:1">
      <c r="A5998" s="51" t="s">
        <v>6958</v>
      </c>
    </row>
    <row r="5999" spans="1:1">
      <c r="A5999" s="51" t="s">
        <v>6959</v>
      </c>
    </row>
    <row r="6000" spans="1:1">
      <c r="A6000" s="51" t="s">
        <v>6960</v>
      </c>
    </row>
    <row r="6001" spans="1:1">
      <c r="A6001" s="51" t="s">
        <v>6961</v>
      </c>
    </row>
    <row r="6002" spans="1:1">
      <c r="A6002" s="51" t="s">
        <v>6962</v>
      </c>
    </row>
    <row r="6003" spans="1:1">
      <c r="A6003" s="51" t="s">
        <v>6963</v>
      </c>
    </row>
    <row r="6004" spans="1:1">
      <c r="A6004" s="51" t="s">
        <v>6964</v>
      </c>
    </row>
    <row r="6005" spans="1:1">
      <c r="A6005" s="51" t="s">
        <v>6965</v>
      </c>
    </row>
    <row r="6006" spans="1:1">
      <c r="A6006" s="51" t="s">
        <v>6966</v>
      </c>
    </row>
    <row r="6007" spans="1:1">
      <c r="A6007" s="51" t="s">
        <v>6967</v>
      </c>
    </row>
    <row r="6008" spans="1:1">
      <c r="A6008" s="51" t="s">
        <v>6968</v>
      </c>
    </row>
    <row r="6009" spans="1:1">
      <c r="A6009" s="51" t="s">
        <v>6969</v>
      </c>
    </row>
    <row r="6010" spans="1:1">
      <c r="A6010" s="51" t="s">
        <v>6970</v>
      </c>
    </row>
    <row r="6011" spans="1:1">
      <c r="A6011" s="51" t="s">
        <v>6971</v>
      </c>
    </row>
    <row r="6012" spans="1:1">
      <c r="A6012" s="51" t="s">
        <v>6972</v>
      </c>
    </row>
    <row r="6013" spans="1:1">
      <c r="A6013" s="51" t="s">
        <v>6973</v>
      </c>
    </row>
    <row r="6014" spans="1:1">
      <c r="A6014" s="51" t="s">
        <v>6974</v>
      </c>
    </row>
    <row r="6015" spans="1:1">
      <c r="A6015" s="51" t="s">
        <v>6975</v>
      </c>
    </row>
    <row r="6016" spans="1:1">
      <c r="A6016" s="51" t="s">
        <v>6976</v>
      </c>
    </row>
    <row r="6017" spans="1:1">
      <c r="A6017" s="51" t="s">
        <v>6977</v>
      </c>
    </row>
    <row r="6018" spans="1:1">
      <c r="A6018" s="51" t="s">
        <v>6978</v>
      </c>
    </row>
    <row r="6019" spans="1:1">
      <c r="A6019" s="51" t="s">
        <v>6979</v>
      </c>
    </row>
    <row r="6020" spans="1:1">
      <c r="A6020" s="51" t="s">
        <v>6980</v>
      </c>
    </row>
    <row r="6021" spans="1:1">
      <c r="A6021" s="51" t="s">
        <v>6981</v>
      </c>
    </row>
    <row r="6022" spans="1:1">
      <c r="A6022" s="51" t="s">
        <v>6982</v>
      </c>
    </row>
    <row r="6023" spans="1:1">
      <c r="A6023" s="51" t="s">
        <v>6983</v>
      </c>
    </row>
    <row r="6024" spans="1:1">
      <c r="A6024" s="51" t="s">
        <v>6984</v>
      </c>
    </row>
    <row r="6025" spans="1:1">
      <c r="A6025" s="51" t="s">
        <v>6985</v>
      </c>
    </row>
    <row r="6026" spans="1:1">
      <c r="A6026" s="51" t="s">
        <v>6986</v>
      </c>
    </row>
    <row r="6027" spans="1:1">
      <c r="A6027" s="51" t="s">
        <v>6987</v>
      </c>
    </row>
    <row r="6028" spans="1:1">
      <c r="A6028" s="51" t="s">
        <v>6988</v>
      </c>
    </row>
    <row r="6029" spans="1:1">
      <c r="A6029" s="51" t="s">
        <v>6989</v>
      </c>
    </row>
    <row r="6030" spans="1:1">
      <c r="A6030" s="51" t="s">
        <v>6990</v>
      </c>
    </row>
    <row r="6031" spans="1:1">
      <c r="A6031" s="51" t="s">
        <v>6991</v>
      </c>
    </row>
    <row r="6032" spans="1:1">
      <c r="A6032" s="51" t="s">
        <v>6992</v>
      </c>
    </row>
    <row r="6033" spans="1:1">
      <c r="A6033" s="51" t="s">
        <v>6993</v>
      </c>
    </row>
    <row r="6034" spans="1:1">
      <c r="A6034" s="51" t="s">
        <v>6994</v>
      </c>
    </row>
    <row r="6035" spans="1:1">
      <c r="A6035" s="51" t="s">
        <v>6995</v>
      </c>
    </row>
    <row r="6036" spans="1:1">
      <c r="A6036" s="51" t="s">
        <v>6996</v>
      </c>
    </row>
    <row r="6037" spans="1:1">
      <c r="A6037" s="51" t="s">
        <v>6997</v>
      </c>
    </row>
    <row r="6038" spans="1:1">
      <c r="A6038" s="51" t="s">
        <v>6998</v>
      </c>
    </row>
    <row r="6039" spans="1:1">
      <c r="A6039" s="51" t="s">
        <v>6999</v>
      </c>
    </row>
    <row r="6040" spans="1:1">
      <c r="A6040" s="51" t="s">
        <v>7000</v>
      </c>
    </row>
    <row r="6041" spans="1:1">
      <c r="A6041" s="51" t="s">
        <v>7001</v>
      </c>
    </row>
    <row r="6042" spans="1:1">
      <c r="A6042" s="51" t="s">
        <v>7002</v>
      </c>
    </row>
    <row r="6043" spans="1:1">
      <c r="A6043" s="51" t="s">
        <v>7003</v>
      </c>
    </row>
    <row r="6044" spans="1:1">
      <c r="A6044" s="51" t="s">
        <v>7004</v>
      </c>
    </row>
    <row r="6045" spans="1:1">
      <c r="A6045" s="51" t="s">
        <v>7005</v>
      </c>
    </row>
    <row r="6046" spans="1:1">
      <c r="A6046" s="51" t="s">
        <v>7006</v>
      </c>
    </row>
    <row r="6047" spans="1:1">
      <c r="A6047" s="51" t="s">
        <v>7007</v>
      </c>
    </row>
    <row r="6048" spans="1:1">
      <c r="A6048" s="51" t="s">
        <v>7008</v>
      </c>
    </row>
    <row r="6049" spans="1:1">
      <c r="A6049" s="51" t="s">
        <v>7009</v>
      </c>
    </row>
    <row r="6050" spans="1:1">
      <c r="A6050" s="51" t="s">
        <v>7010</v>
      </c>
    </row>
    <row r="6051" spans="1:1">
      <c r="A6051" s="51" t="s">
        <v>7011</v>
      </c>
    </row>
    <row r="6052" spans="1:1">
      <c r="A6052" s="51" t="s">
        <v>7012</v>
      </c>
    </row>
    <row r="6053" spans="1:1">
      <c r="A6053" s="51" t="s">
        <v>7013</v>
      </c>
    </row>
    <row r="6054" spans="1:1">
      <c r="A6054" s="51" t="s">
        <v>7014</v>
      </c>
    </row>
    <row r="6055" spans="1:1">
      <c r="A6055" s="51" t="s">
        <v>7015</v>
      </c>
    </row>
    <row r="6056" spans="1:1">
      <c r="A6056" s="51" t="s">
        <v>7016</v>
      </c>
    </row>
    <row r="6057" spans="1:1">
      <c r="A6057" s="51" t="s">
        <v>7017</v>
      </c>
    </row>
    <row r="6058" spans="1:1">
      <c r="A6058" s="51" t="s">
        <v>7018</v>
      </c>
    </row>
    <row r="6059" spans="1:1">
      <c r="A6059" s="51" t="s">
        <v>7019</v>
      </c>
    </row>
    <row r="6060" spans="1:1">
      <c r="A6060" s="51" t="s">
        <v>7020</v>
      </c>
    </row>
    <row r="6061" spans="1:1">
      <c r="A6061" s="51" t="s">
        <v>7021</v>
      </c>
    </row>
    <row r="6062" spans="1:1">
      <c r="A6062" s="51" t="s">
        <v>7022</v>
      </c>
    </row>
    <row r="6063" spans="1:1">
      <c r="A6063" s="51" t="s">
        <v>7023</v>
      </c>
    </row>
    <row r="6064" spans="1:1">
      <c r="A6064" s="51" t="s">
        <v>7024</v>
      </c>
    </row>
    <row r="6065" spans="1:1">
      <c r="A6065" s="51" t="s">
        <v>7025</v>
      </c>
    </row>
    <row r="6066" spans="1:1">
      <c r="A6066" s="51" t="s">
        <v>7026</v>
      </c>
    </row>
    <row r="6067" spans="1:1">
      <c r="A6067" s="51" t="s">
        <v>7027</v>
      </c>
    </row>
    <row r="6068" spans="1:1">
      <c r="A6068" s="51" t="s">
        <v>7028</v>
      </c>
    </row>
    <row r="6069" spans="1:1">
      <c r="A6069" s="51" t="s">
        <v>7029</v>
      </c>
    </row>
    <row r="6070" spans="1:1">
      <c r="A6070" s="51" t="s">
        <v>7030</v>
      </c>
    </row>
    <row r="6071" spans="1:1">
      <c r="A6071" s="51" t="s">
        <v>7031</v>
      </c>
    </row>
    <row r="6072" spans="1:1">
      <c r="A6072" s="51" t="s">
        <v>7032</v>
      </c>
    </row>
    <row r="6073" spans="1:1">
      <c r="A6073" s="51" t="s">
        <v>7033</v>
      </c>
    </row>
    <row r="6074" spans="1:1">
      <c r="A6074" s="51" t="s">
        <v>7034</v>
      </c>
    </row>
    <row r="6075" spans="1:1">
      <c r="A6075" s="51" t="s">
        <v>7035</v>
      </c>
    </row>
    <row r="6076" spans="1:1">
      <c r="A6076" s="51" t="s">
        <v>7036</v>
      </c>
    </row>
    <row r="6077" spans="1:1">
      <c r="A6077" s="51" t="s">
        <v>7037</v>
      </c>
    </row>
    <row r="6078" spans="1:1">
      <c r="A6078" s="51" t="s">
        <v>7038</v>
      </c>
    </row>
    <row r="6079" spans="1:1">
      <c r="A6079" s="51" t="s">
        <v>7039</v>
      </c>
    </row>
    <row r="6080" spans="1:1">
      <c r="A6080" s="51" t="s">
        <v>7040</v>
      </c>
    </row>
    <row r="6081" spans="1:1">
      <c r="A6081" s="51" t="s">
        <v>7041</v>
      </c>
    </row>
    <row r="6082" spans="1:1">
      <c r="A6082" s="51" t="s">
        <v>7042</v>
      </c>
    </row>
    <row r="6083" spans="1:1">
      <c r="A6083" s="51" t="s">
        <v>7043</v>
      </c>
    </row>
    <row r="6084" spans="1:1">
      <c r="A6084" s="51" t="s">
        <v>7044</v>
      </c>
    </row>
    <row r="6085" spans="1:1">
      <c r="A6085" s="51" t="s">
        <v>7045</v>
      </c>
    </row>
    <row r="6086" spans="1:1">
      <c r="A6086" s="51" t="s">
        <v>7046</v>
      </c>
    </row>
    <row r="6087" spans="1:1">
      <c r="A6087" s="51" t="s">
        <v>7047</v>
      </c>
    </row>
    <row r="6088" spans="1:1">
      <c r="A6088" s="51" t="s">
        <v>7048</v>
      </c>
    </row>
    <row r="6089" spans="1:1">
      <c r="A6089" s="51" t="s">
        <v>7049</v>
      </c>
    </row>
    <row r="6090" spans="1:1">
      <c r="A6090" s="51" t="s">
        <v>7050</v>
      </c>
    </row>
    <row r="6091" spans="1:1">
      <c r="A6091" s="51" t="s">
        <v>7051</v>
      </c>
    </row>
    <row r="6092" spans="1:1">
      <c r="A6092" s="51" t="s">
        <v>7052</v>
      </c>
    </row>
    <row r="6093" spans="1:1">
      <c r="A6093" s="51" t="s">
        <v>7053</v>
      </c>
    </row>
    <row r="6094" spans="1:1">
      <c r="A6094" s="51" t="s">
        <v>7054</v>
      </c>
    </row>
    <row r="6095" spans="1:1">
      <c r="A6095" s="51" t="s">
        <v>7055</v>
      </c>
    </row>
    <row r="6096" spans="1:1">
      <c r="A6096" s="51" t="s">
        <v>7056</v>
      </c>
    </row>
    <row r="6097" spans="1:1">
      <c r="A6097" s="51" t="s">
        <v>7057</v>
      </c>
    </row>
    <row r="6098" spans="1:1">
      <c r="A6098" s="51" t="s">
        <v>7058</v>
      </c>
    </row>
    <row r="6099" spans="1:1">
      <c r="A6099" s="51" t="s">
        <v>7059</v>
      </c>
    </row>
    <row r="6100" spans="1:1">
      <c r="A6100" s="51" t="s">
        <v>7060</v>
      </c>
    </row>
    <row r="6101" spans="1:1">
      <c r="A6101" s="51" t="s">
        <v>7061</v>
      </c>
    </row>
    <row r="6102" spans="1:1">
      <c r="A6102" s="51" t="s">
        <v>7062</v>
      </c>
    </row>
    <row r="6103" spans="1:1">
      <c r="A6103" s="51" t="s">
        <v>7063</v>
      </c>
    </row>
    <row r="6104" spans="1:1">
      <c r="A6104" s="51" t="s">
        <v>7064</v>
      </c>
    </row>
    <row r="6105" spans="1:1">
      <c r="A6105" s="51" t="s">
        <v>7065</v>
      </c>
    </row>
    <row r="6106" spans="1:1">
      <c r="A6106" s="51" t="s">
        <v>7066</v>
      </c>
    </row>
    <row r="6107" spans="1:1">
      <c r="A6107" s="51" t="s">
        <v>7067</v>
      </c>
    </row>
    <row r="6108" spans="1:1">
      <c r="A6108" s="51" t="s">
        <v>7068</v>
      </c>
    </row>
    <row r="6109" spans="1:1">
      <c r="A6109" s="51" t="s">
        <v>7069</v>
      </c>
    </row>
    <row r="6110" spans="1:1">
      <c r="A6110" s="51" t="s">
        <v>7070</v>
      </c>
    </row>
    <row r="6111" spans="1:1">
      <c r="A6111" s="51" t="s">
        <v>7071</v>
      </c>
    </row>
    <row r="6112" spans="1:1">
      <c r="A6112" s="51" t="s">
        <v>7072</v>
      </c>
    </row>
    <row r="6113" spans="1:1">
      <c r="A6113" s="51" t="s">
        <v>7073</v>
      </c>
    </row>
    <row r="6114" spans="1:1">
      <c r="A6114" s="51" t="s">
        <v>7074</v>
      </c>
    </row>
    <row r="6115" spans="1:1">
      <c r="A6115" s="51" t="s">
        <v>7075</v>
      </c>
    </row>
    <row r="6116" spans="1:1">
      <c r="A6116" s="51" t="s">
        <v>7076</v>
      </c>
    </row>
    <row r="6117" spans="1:1">
      <c r="A6117" s="51" t="s">
        <v>7077</v>
      </c>
    </row>
    <row r="6118" spans="1:1">
      <c r="A6118" s="51" t="s">
        <v>7078</v>
      </c>
    </row>
    <row r="6119" spans="1:1">
      <c r="A6119" s="51" t="s">
        <v>7079</v>
      </c>
    </row>
    <row r="6120" spans="1:1">
      <c r="A6120" s="51" t="s">
        <v>7080</v>
      </c>
    </row>
    <row r="6121" spans="1:1">
      <c r="A6121" s="51" t="s">
        <v>7081</v>
      </c>
    </row>
    <row r="6122" spans="1:1">
      <c r="A6122" s="51" t="s">
        <v>7082</v>
      </c>
    </row>
    <row r="6123" spans="1:1">
      <c r="A6123" s="51" t="s">
        <v>7083</v>
      </c>
    </row>
    <row r="6124" spans="1:1">
      <c r="A6124" s="51" t="s">
        <v>7084</v>
      </c>
    </row>
    <row r="6125" spans="1:1">
      <c r="A6125" s="51" t="s">
        <v>7085</v>
      </c>
    </row>
    <row r="6126" spans="1:1">
      <c r="A6126" s="51" t="s">
        <v>7086</v>
      </c>
    </row>
    <row r="6127" spans="1:1">
      <c r="A6127" s="51" t="s">
        <v>7087</v>
      </c>
    </row>
    <row r="6128" spans="1:1">
      <c r="A6128" s="51" t="s">
        <v>7088</v>
      </c>
    </row>
    <row r="6129" spans="1:1">
      <c r="A6129" s="51" t="s">
        <v>7089</v>
      </c>
    </row>
    <row r="6130" spans="1:1">
      <c r="A6130" s="51" t="s">
        <v>7090</v>
      </c>
    </row>
    <row r="6131" spans="1:1">
      <c r="A6131" s="51" t="s">
        <v>7091</v>
      </c>
    </row>
    <row r="6132" spans="1:1">
      <c r="A6132" s="51" t="s">
        <v>7092</v>
      </c>
    </row>
    <row r="6133" spans="1:1">
      <c r="A6133" s="51" t="s">
        <v>7093</v>
      </c>
    </row>
    <row r="6134" spans="1:1">
      <c r="A6134" s="51" t="s">
        <v>7094</v>
      </c>
    </row>
    <row r="6135" spans="1:1">
      <c r="A6135" s="51" t="s">
        <v>7095</v>
      </c>
    </row>
    <row r="6136" spans="1:1">
      <c r="A6136" s="51" t="s">
        <v>7096</v>
      </c>
    </row>
    <row r="6137" spans="1:1">
      <c r="A6137" s="51" t="s">
        <v>7097</v>
      </c>
    </row>
    <row r="6138" spans="1:1">
      <c r="A6138" s="51" t="s">
        <v>7098</v>
      </c>
    </row>
    <row r="6139" spans="1:1">
      <c r="A6139" s="51" t="s">
        <v>7099</v>
      </c>
    </row>
    <row r="6140" spans="1:1">
      <c r="A6140" s="51" t="s">
        <v>7100</v>
      </c>
    </row>
    <row r="6141" spans="1:1">
      <c r="A6141" s="51" t="s">
        <v>7101</v>
      </c>
    </row>
    <row r="6142" spans="1:1">
      <c r="A6142" s="51" t="s">
        <v>7102</v>
      </c>
    </row>
    <row r="6143" spans="1:1">
      <c r="A6143" s="51" t="s">
        <v>7103</v>
      </c>
    </row>
    <row r="6144" spans="1:1">
      <c r="A6144" s="51" t="s">
        <v>7104</v>
      </c>
    </row>
    <row r="6145" spans="1:1">
      <c r="A6145" s="51" t="s">
        <v>7105</v>
      </c>
    </row>
    <row r="6146" spans="1:1">
      <c r="A6146" s="51" t="s">
        <v>7106</v>
      </c>
    </row>
    <row r="6147" spans="1:1">
      <c r="A6147" s="51" t="s">
        <v>7107</v>
      </c>
    </row>
    <row r="6148" spans="1:1">
      <c r="A6148" s="51" t="s">
        <v>7108</v>
      </c>
    </row>
    <row r="6149" spans="1:1">
      <c r="A6149" s="51" t="s">
        <v>7109</v>
      </c>
    </row>
    <row r="6150" spans="1:1">
      <c r="A6150" s="51" t="s">
        <v>7110</v>
      </c>
    </row>
    <row r="6151" spans="1:1">
      <c r="A6151" s="51" t="s">
        <v>7111</v>
      </c>
    </row>
    <row r="6152" spans="1:1">
      <c r="A6152" s="51" t="s">
        <v>7112</v>
      </c>
    </row>
    <row r="6153" spans="1:1">
      <c r="A6153" s="51" t="s">
        <v>7113</v>
      </c>
    </row>
    <row r="6154" spans="1:1">
      <c r="A6154" s="51" t="s">
        <v>7114</v>
      </c>
    </row>
    <row r="6155" spans="1:1">
      <c r="A6155" s="51" t="s">
        <v>7115</v>
      </c>
    </row>
    <row r="6156" spans="1:1">
      <c r="A6156" s="51" t="s">
        <v>7116</v>
      </c>
    </row>
    <row r="6157" spans="1:1">
      <c r="A6157" s="51" t="s">
        <v>7117</v>
      </c>
    </row>
    <row r="6158" spans="1:1">
      <c r="A6158" s="51" t="s">
        <v>7118</v>
      </c>
    </row>
    <row r="6159" spans="1:1">
      <c r="A6159" s="51" t="s">
        <v>7119</v>
      </c>
    </row>
    <row r="6160" spans="1:1">
      <c r="A6160" s="51" t="s">
        <v>7120</v>
      </c>
    </row>
    <row r="6161" spans="1:1">
      <c r="A6161" s="51" t="s">
        <v>7121</v>
      </c>
    </row>
    <row r="6162" spans="1:1">
      <c r="A6162" s="51" t="s">
        <v>7122</v>
      </c>
    </row>
    <row r="6163" spans="1:1">
      <c r="A6163" s="51" t="s">
        <v>7123</v>
      </c>
    </row>
    <row r="6164" spans="1:1">
      <c r="A6164" s="51" t="s">
        <v>7124</v>
      </c>
    </row>
    <row r="6165" spans="1:1">
      <c r="A6165" s="51" t="s">
        <v>7125</v>
      </c>
    </row>
    <row r="6166" spans="1:1">
      <c r="A6166" s="51" t="s">
        <v>7126</v>
      </c>
    </row>
    <row r="6167" spans="1:1">
      <c r="A6167" s="51" t="s">
        <v>7127</v>
      </c>
    </row>
    <row r="6168" spans="1:1">
      <c r="A6168" s="51" t="s">
        <v>7128</v>
      </c>
    </row>
    <row r="6169" spans="1:1">
      <c r="A6169" s="51" t="s">
        <v>7129</v>
      </c>
    </row>
    <row r="6170" spans="1:1">
      <c r="A6170" s="51" t="s">
        <v>7130</v>
      </c>
    </row>
    <row r="6171" spans="1:1">
      <c r="A6171" s="51" t="s">
        <v>7131</v>
      </c>
    </row>
    <row r="6172" spans="1:1">
      <c r="A6172" s="51" t="s">
        <v>7132</v>
      </c>
    </row>
    <row r="6173" spans="1:1">
      <c r="A6173" s="51" t="s">
        <v>7133</v>
      </c>
    </row>
    <row r="6174" spans="1:1">
      <c r="A6174" s="51" t="s">
        <v>7134</v>
      </c>
    </row>
    <row r="6175" spans="1:1">
      <c r="A6175" s="51" t="s">
        <v>7135</v>
      </c>
    </row>
    <row r="6176" spans="1:1">
      <c r="A6176" s="51" t="s">
        <v>7136</v>
      </c>
    </row>
    <row r="6177" spans="1:1">
      <c r="A6177" s="51" t="s">
        <v>7137</v>
      </c>
    </row>
    <row r="6178" spans="1:1">
      <c r="A6178" s="51" t="s">
        <v>7138</v>
      </c>
    </row>
    <row r="6179" spans="1:1">
      <c r="A6179" s="51" t="s">
        <v>7139</v>
      </c>
    </row>
    <row r="6180" spans="1:1">
      <c r="A6180" s="51" t="s">
        <v>7140</v>
      </c>
    </row>
    <row r="6181" spans="1:1">
      <c r="A6181" s="51" t="s">
        <v>7141</v>
      </c>
    </row>
    <row r="6182" spans="1:1">
      <c r="A6182" s="51" t="s">
        <v>7142</v>
      </c>
    </row>
    <row r="6183" spans="1:1">
      <c r="A6183" s="51" t="s">
        <v>7143</v>
      </c>
    </row>
    <row r="6184" spans="1:1">
      <c r="A6184" s="51" t="s">
        <v>7144</v>
      </c>
    </row>
    <row r="6185" spans="1:1">
      <c r="A6185" s="51" t="s">
        <v>7145</v>
      </c>
    </row>
    <row r="6186" spans="1:1">
      <c r="A6186" s="51" t="s">
        <v>7146</v>
      </c>
    </row>
    <row r="6187" spans="1:1">
      <c r="A6187" s="51" t="s">
        <v>7147</v>
      </c>
    </row>
    <row r="6188" spans="1:1">
      <c r="A6188" s="51" t="s">
        <v>7148</v>
      </c>
    </row>
    <row r="6189" spans="1:1">
      <c r="A6189" s="51" t="s">
        <v>7149</v>
      </c>
    </row>
    <row r="6190" spans="1:1">
      <c r="A6190" s="51" t="s">
        <v>7150</v>
      </c>
    </row>
    <row r="6191" spans="1:1">
      <c r="A6191" s="51" t="s">
        <v>7151</v>
      </c>
    </row>
    <row r="6192" spans="1:1">
      <c r="A6192" s="51" t="s">
        <v>7152</v>
      </c>
    </row>
    <row r="6193" spans="1:1">
      <c r="A6193" s="51" t="s">
        <v>7153</v>
      </c>
    </row>
    <row r="6194" spans="1:1">
      <c r="A6194" s="51" t="s">
        <v>7154</v>
      </c>
    </row>
    <row r="6195" spans="1:1">
      <c r="A6195" s="51" t="s">
        <v>7155</v>
      </c>
    </row>
    <row r="6196" spans="1:1">
      <c r="A6196" s="51" t="s">
        <v>7156</v>
      </c>
    </row>
    <row r="6197" spans="1:1">
      <c r="A6197" s="51" t="s">
        <v>7157</v>
      </c>
    </row>
    <row r="6198" spans="1:1">
      <c r="A6198" s="51" t="s">
        <v>7158</v>
      </c>
    </row>
    <row r="6199" spans="1:1">
      <c r="A6199" s="51" t="s">
        <v>7159</v>
      </c>
    </row>
    <row r="6200" spans="1:1">
      <c r="A6200" s="51" t="s">
        <v>7160</v>
      </c>
    </row>
    <row r="6201" spans="1:1">
      <c r="A6201" s="51" t="s">
        <v>7161</v>
      </c>
    </row>
    <row r="6202" spans="1:1">
      <c r="A6202" s="51" t="s">
        <v>7162</v>
      </c>
    </row>
    <row r="6203" spans="1:1">
      <c r="A6203" s="51" t="s">
        <v>7163</v>
      </c>
    </row>
    <row r="6204" spans="1:1">
      <c r="A6204" s="51" t="s">
        <v>7164</v>
      </c>
    </row>
    <row r="6205" spans="1:1">
      <c r="A6205" s="51" t="s">
        <v>7165</v>
      </c>
    </row>
    <row r="6206" spans="1:1">
      <c r="A6206" s="51" t="s">
        <v>7166</v>
      </c>
    </row>
    <row r="6207" spans="1:1">
      <c r="A6207" s="51" t="s">
        <v>7167</v>
      </c>
    </row>
    <row r="6208" spans="1:1">
      <c r="A6208" s="51" t="s">
        <v>7168</v>
      </c>
    </row>
    <row r="6209" spans="1:1">
      <c r="A6209" s="51" t="s">
        <v>7169</v>
      </c>
    </row>
    <row r="6210" spans="1:1">
      <c r="A6210" s="51" t="s">
        <v>7170</v>
      </c>
    </row>
    <row r="6211" spans="1:1">
      <c r="A6211" s="51" t="s">
        <v>7171</v>
      </c>
    </row>
    <row r="6212" spans="1:1">
      <c r="A6212" s="51" t="s">
        <v>7172</v>
      </c>
    </row>
    <row r="6213" spans="1:1">
      <c r="A6213" s="51" t="s">
        <v>7173</v>
      </c>
    </row>
    <row r="6214" spans="1:1">
      <c r="A6214" s="51" t="s">
        <v>7174</v>
      </c>
    </row>
    <row r="6215" spans="1:1">
      <c r="A6215" s="51" t="s">
        <v>7175</v>
      </c>
    </row>
    <row r="6216" spans="1:1">
      <c r="A6216" s="51" t="s">
        <v>7176</v>
      </c>
    </row>
    <row r="6217" spans="1:1">
      <c r="A6217" s="51" t="s">
        <v>7177</v>
      </c>
    </row>
    <row r="6218" spans="1:1">
      <c r="A6218" s="51" t="s">
        <v>7178</v>
      </c>
    </row>
    <row r="6219" spans="1:1">
      <c r="A6219" s="51" t="s">
        <v>7179</v>
      </c>
    </row>
    <row r="6220" spans="1:1">
      <c r="A6220" s="51" t="s">
        <v>7180</v>
      </c>
    </row>
    <row r="6221" spans="1:1">
      <c r="A6221" s="51" t="s">
        <v>7181</v>
      </c>
    </row>
    <row r="6222" spans="1:1">
      <c r="A6222" s="51" t="s">
        <v>7182</v>
      </c>
    </row>
    <row r="6223" spans="1:1">
      <c r="A6223" s="51" t="s">
        <v>7183</v>
      </c>
    </row>
    <row r="6224" spans="1:1">
      <c r="A6224" s="51" t="s">
        <v>7184</v>
      </c>
    </row>
    <row r="6225" spans="1:1">
      <c r="A6225" s="51" t="s">
        <v>7185</v>
      </c>
    </row>
    <row r="6226" spans="1:1">
      <c r="A6226" s="51" t="s">
        <v>7186</v>
      </c>
    </row>
    <row r="6227" spans="1:1">
      <c r="A6227" s="51" t="s">
        <v>7187</v>
      </c>
    </row>
    <row r="6228" spans="1:1">
      <c r="A6228" s="51" t="s">
        <v>7188</v>
      </c>
    </row>
    <row r="6229" spans="1:1">
      <c r="A6229" s="51" t="s">
        <v>7189</v>
      </c>
    </row>
    <row r="6230" spans="1:1">
      <c r="A6230" s="51" t="s">
        <v>7190</v>
      </c>
    </row>
    <row r="6231" spans="1:1">
      <c r="A6231" s="51" t="s">
        <v>7191</v>
      </c>
    </row>
    <row r="6232" spans="1:1">
      <c r="A6232" s="51" t="s">
        <v>7192</v>
      </c>
    </row>
    <row r="6233" spans="1:1">
      <c r="A6233" s="51" t="s">
        <v>7193</v>
      </c>
    </row>
    <row r="6234" spans="1:1">
      <c r="A6234" s="51" t="s">
        <v>7194</v>
      </c>
    </row>
    <row r="6235" spans="1:1">
      <c r="A6235" s="51" t="s">
        <v>7195</v>
      </c>
    </row>
    <row r="6236" spans="1:1">
      <c r="A6236" s="51" t="s">
        <v>7196</v>
      </c>
    </row>
    <row r="6237" spans="1:1">
      <c r="A6237" s="51" t="s">
        <v>7197</v>
      </c>
    </row>
    <row r="6238" spans="1:1">
      <c r="A6238" s="51" t="s">
        <v>7198</v>
      </c>
    </row>
    <row r="6239" spans="1:1">
      <c r="A6239" s="51" t="s">
        <v>7199</v>
      </c>
    </row>
    <row r="6240" spans="1:1">
      <c r="A6240" s="51" t="s">
        <v>7200</v>
      </c>
    </row>
    <row r="6241" spans="1:1">
      <c r="A6241" s="51" t="s">
        <v>7201</v>
      </c>
    </row>
    <row r="6242" spans="1:1">
      <c r="A6242" s="51" t="s">
        <v>7202</v>
      </c>
    </row>
    <row r="6243" spans="1:1">
      <c r="A6243" s="51" t="s">
        <v>7203</v>
      </c>
    </row>
    <row r="6244" spans="1:1">
      <c r="A6244" s="51" t="s">
        <v>7204</v>
      </c>
    </row>
    <row r="6245" spans="1:1">
      <c r="A6245" s="51" t="s">
        <v>7205</v>
      </c>
    </row>
    <row r="6246" spans="1:1">
      <c r="A6246" s="51" t="s">
        <v>7206</v>
      </c>
    </row>
    <row r="6247" spans="1:1">
      <c r="A6247" s="51" t="s">
        <v>7207</v>
      </c>
    </row>
    <row r="6248" spans="1:1">
      <c r="A6248" s="51" t="s">
        <v>7208</v>
      </c>
    </row>
    <row r="6249" spans="1:1">
      <c r="A6249" s="51" t="s">
        <v>7209</v>
      </c>
    </row>
    <row r="6250" spans="1:1">
      <c r="A6250" s="51" t="s">
        <v>7210</v>
      </c>
    </row>
    <row r="6251" spans="1:1">
      <c r="A6251" s="51" t="s">
        <v>7211</v>
      </c>
    </row>
    <row r="6252" spans="1:1">
      <c r="A6252" s="51" t="s">
        <v>7212</v>
      </c>
    </row>
    <row r="6253" spans="1:1">
      <c r="A6253" s="51" t="s">
        <v>7213</v>
      </c>
    </row>
    <row r="6254" spans="1:1">
      <c r="A6254" s="51" t="s">
        <v>7214</v>
      </c>
    </row>
    <row r="6255" spans="1:1">
      <c r="A6255" s="51" t="s">
        <v>7215</v>
      </c>
    </row>
    <row r="6256" spans="1:1">
      <c r="A6256" s="51" t="s">
        <v>7216</v>
      </c>
    </row>
    <row r="6257" spans="1:1">
      <c r="A6257" s="51" t="s">
        <v>7217</v>
      </c>
    </row>
    <row r="6258" spans="1:1">
      <c r="A6258" s="51" t="s">
        <v>7218</v>
      </c>
    </row>
    <row r="6259" spans="1:1">
      <c r="A6259" s="51" t="s">
        <v>7219</v>
      </c>
    </row>
    <row r="6260" spans="1:1">
      <c r="A6260" s="51" t="s">
        <v>7220</v>
      </c>
    </row>
    <row r="6261" spans="1:1">
      <c r="A6261" s="51" t="s">
        <v>7221</v>
      </c>
    </row>
    <row r="6262" spans="1:1">
      <c r="A6262" s="51" t="s">
        <v>7222</v>
      </c>
    </row>
    <row r="6263" spans="1:1">
      <c r="A6263" s="51" t="s">
        <v>7223</v>
      </c>
    </row>
    <row r="6264" spans="1:1">
      <c r="A6264" s="51" t="s">
        <v>7224</v>
      </c>
    </row>
    <row r="6265" spans="1:1">
      <c r="A6265" s="51" t="s">
        <v>7225</v>
      </c>
    </row>
    <row r="6266" spans="1:1">
      <c r="A6266" s="51" t="s">
        <v>7226</v>
      </c>
    </row>
    <row r="6267" spans="1:1">
      <c r="A6267" s="51" t="s">
        <v>7227</v>
      </c>
    </row>
    <row r="6268" spans="1:1">
      <c r="A6268" s="51" t="s">
        <v>7228</v>
      </c>
    </row>
    <row r="6269" spans="1:1">
      <c r="A6269" s="51" t="s">
        <v>7229</v>
      </c>
    </row>
    <row r="6270" spans="1:1">
      <c r="A6270" s="51" t="s">
        <v>7230</v>
      </c>
    </row>
    <row r="6271" spans="1:1">
      <c r="A6271" s="51" t="s">
        <v>7231</v>
      </c>
    </row>
    <row r="6272" spans="1:1">
      <c r="A6272" s="51" t="s">
        <v>7232</v>
      </c>
    </row>
    <row r="6273" spans="1:1">
      <c r="A6273" s="51" t="s">
        <v>7233</v>
      </c>
    </row>
    <row r="6274" spans="1:1">
      <c r="A6274" s="51" t="s">
        <v>7234</v>
      </c>
    </row>
    <row r="6275" spans="1:1">
      <c r="A6275" s="51" t="s">
        <v>7235</v>
      </c>
    </row>
    <row r="6276" spans="1:1">
      <c r="A6276" s="51" t="s">
        <v>7236</v>
      </c>
    </row>
    <row r="6277" spans="1:1">
      <c r="A6277" s="51" t="s">
        <v>7237</v>
      </c>
    </row>
    <row r="6278" spans="1:1">
      <c r="A6278" s="51" t="s">
        <v>7238</v>
      </c>
    </row>
    <row r="6279" spans="1:1">
      <c r="A6279" s="51" t="s">
        <v>7239</v>
      </c>
    </row>
    <row r="6280" spans="1:1">
      <c r="A6280" s="51" t="s">
        <v>7240</v>
      </c>
    </row>
    <row r="6281" spans="1:1">
      <c r="A6281" s="51" t="s">
        <v>7241</v>
      </c>
    </row>
    <row r="6282" spans="1:1">
      <c r="A6282" s="51" t="s">
        <v>7242</v>
      </c>
    </row>
    <row r="6283" spans="1:1">
      <c r="A6283" s="51" t="s">
        <v>7243</v>
      </c>
    </row>
    <row r="6284" spans="1:1">
      <c r="A6284" s="51" t="s">
        <v>7244</v>
      </c>
    </row>
    <row r="6285" spans="1:1">
      <c r="A6285" s="51" t="s">
        <v>7245</v>
      </c>
    </row>
    <row r="6286" spans="1:1">
      <c r="A6286" s="51" t="s">
        <v>7246</v>
      </c>
    </row>
    <row r="6287" spans="1:1">
      <c r="A6287" s="51" t="s">
        <v>7247</v>
      </c>
    </row>
    <row r="6288" spans="1:1">
      <c r="A6288" s="51" t="s">
        <v>7248</v>
      </c>
    </row>
    <row r="6289" spans="1:1">
      <c r="A6289" s="51" t="s">
        <v>7249</v>
      </c>
    </row>
    <row r="6290" spans="1:1">
      <c r="A6290" s="51" t="s">
        <v>7250</v>
      </c>
    </row>
    <row r="6291" spans="1:1">
      <c r="A6291" s="51" t="s">
        <v>7251</v>
      </c>
    </row>
    <row r="6292" spans="1:1">
      <c r="A6292" s="51" t="s">
        <v>7252</v>
      </c>
    </row>
    <row r="6293" spans="1:1">
      <c r="A6293" s="51" t="s">
        <v>7253</v>
      </c>
    </row>
    <row r="6294" spans="1:1">
      <c r="A6294" s="51" t="s">
        <v>7254</v>
      </c>
    </row>
    <row r="6295" spans="1:1">
      <c r="A6295" s="51" t="s">
        <v>7255</v>
      </c>
    </row>
    <row r="6296" spans="1:1">
      <c r="A6296" s="51" t="s">
        <v>7256</v>
      </c>
    </row>
    <row r="6297" spans="1:1">
      <c r="A6297" s="51" t="s">
        <v>7257</v>
      </c>
    </row>
    <row r="6298" spans="1:1">
      <c r="A6298" s="51" t="s">
        <v>7258</v>
      </c>
    </row>
    <row r="6299" spans="1:1">
      <c r="A6299" s="51" t="s">
        <v>7259</v>
      </c>
    </row>
    <row r="6300" spans="1:1">
      <c r="A6300" s="51" t="s">
        <v>7260</v>
      </c>
    </row>
    <row r="6301" spans="1:1">
      <c r="A6301" s="51" t="s">
        <v>7261</v>
      </c>
    </row>
    <row r="6302" spans="1:1">
      <c r="A6302" s="51" t="s">
        <v>7262</v>
      </c>
    </row>
    <row r="6303" spans="1:1">
      <c r="A6303" s="51" t="s">
        <v>7263</v>
      </c>
    </row>
    <row r="6304" spans="1:1">
      <c r="A6304" s="51" t="s">
        <v>7264</v>
      </c>
    </row>
    <row r="6305" spans="1:1">
      <c r="A6305" s="51" t="s">
        <v>7265</v>
      </c>
    </row>
    <row r="6306" spans="1:1">
      <c r="A6306" s="51" t="s">
        <v>7266</v>
      </c>
    </row>
    <row r="6307" spans="1:1">
      <c r="A6307" s="51" t="s">
        <v>7267</v>
      </c>
    </row>
    <row r="6308" spans="1:1">
      <c r="A6308" s="51" t="s">
        <v>7268</v>
      </c>
    </row>
    <row r="6309" spans="1:1">
      <c r="A6309" s="51" t="s">
        <v>7269</v>
      </c>
    </row>
    <row r="6310" spans="1:1">
      <c r="A6310" s="51" t="s">
        <v>7270</v>
      </c>
    </row>
    <row r="6311" spans="1:1">
      <c r="A6311" s="51" t="s">
        <v>7271</v>
      </c>
    </row>
    <row r="6312" spans="1:1">
      <c r="A6312" s="51" t="s">
        <v>7272</v>
      </c>
    </row>
    <row r="6313" spans="1:1">
      <c r="A6313" s="51" t="s">
        <v>7273</v>
      </c>
    </row>
    <row r="6314" spans="1:1">
      <c r="A6314" s="51" t="s">
        <v>7274</v>
      </c>
    </row>
    <row r="6315" spans="1:1">
      <c r="A6315" s="51" t="s">
        <v>7275</v>
      </c>
    </row>
    <row r="6316" spans="1:1">
      <c r="A6316" s="51" t="s">
        <v>7276</v>
      </c>
    </row>
    <row r="6317" spans="1:1">
      <c r="A6317" s="51" t="s">
        <v>7277</v>
      </c>
    </row>
    <row r="6318" spans="1:1">
      <c r="A6318" s="51" t="s">
        <v>7278</v>
      </c>
    </row>
    <row r="6319" spans="1:1">
      <c r="A6319" s="51" t="s">
        <v>7279</v>
      </c>
    </row>
    <row r="6320" spans="1:1">
      <c r="A6320" s="51" t="s">
        <v>7280</v>
      </c>
    </row>
    <row r="6321" spans="1:1">
      <c r="A6321" s="51" t="s">
        <v>7281</v>
      </c>
    </row>
    <row r="6322" spans="1:1">
      <c r="A6322" s="51" t="s">
        <v>7282</v>
      </c>
    </row>
    <row r="6323" spans="1:1">
      <c r="A6323" s="51" t="s">
        <v>7283</v>
      </c>
    </row>
    <row r="6324" spans="1:1">
      <c r="A6324" s="51" t="s">
        <v>7284</v>
      </c>
    </row>
    <row r="6325" spans="1:1">
      <c r="A6325" s="51" t="s">
        <v>7285</v>
      </c>
    </row>
    <row r="6326" spans="1:1">
      <c r="A6326" s="51" t="s">
        <v>7286</v>
      </c>
    </row>
    <row r="6327" spans="1:1">
      <c r="A6327" s="51" t="s">
        <v>7287</v>
      </c>
    </row>
    <row r="6328" spans="1:1">
      <c r="A6328" s="51" t="s">
        <v>7288</v>
      </c>
    </row>
    <row r="6329" spans="1:1">
      <c r="A6329" s="51" t="s">
        <v>7289</v>
      </c>
    </row>
    <row r="6330" spans="1:1">
      <c r="A6330" s="51" t="s">
        <v>7290</v>
      </c>
    </row>
    <row r="6331" spans="1:1">
      <c r="A6331" s="51" t="s">
        <v>7291</v>
      </c>
    </row>
    <row r="6332" spans="1:1">
      <c r="A6332" s="51" t="s">
        <v>7292</v>
      </c>
    </row>
    <row r="6333" spans="1:1">
      <c r="A6333" s="51" t="s">
        <v>7293</v>
      </c>
    </row>
    <row r="6334" spans="1:1">
      <c r="A6334" s="51" t="s">
        <v>7294</v>
      </c>
    </row>
    <row r="6335" spans="1:1">
      <c r="A6335" s="51" t="s">
        <v>7295</v>
      </c>
    </row>
    <row r="6336" spans="1:1">
      <c r="A6336" s="51" t="s">
        <v>7296</v>
      </c>
    </row>
    <row r="6337" spans="1:1">
      <c r="A6337" s="51" t="s">
        <v>7297</v>
      </c>
    </row>
    <row r="6338" spans="1:1">
      <c r="A6338" s="51" t="s">
        <v>7298</v>
      </c>
    </row>
    <row r="6339" spans="1:1">
      <c r="A6339" s="51" t="s">
        <v>7299</v>
      </c>
    </row>
    <row r="6340" spans="1:1">
      <c r="A6340" s="51" t="s">
        <v>7300</v>
      </c>
    </row>
    <row r="6341" spans="1:1">
      <c r="A6341" s="51" t="s">
        <v>7301</v>
      </c>
    </row>
    <row r="6342" spans="1:1">
      <c r="A6342" s="51" t="s">
        <v>7302</v>
      </c>
    </row>
    <row r="6343" spans="1:1">
      <c r="A6343" s="51" t="s">
        <v>7303</v>
      </c>
    </row>
    <row r="6344" spans="1:1">
      <c r="A6344" s="51" t="s">
        <v>7304</v>
      </c>
    </row>
    <row r="6345" spans="1:1">
      <c r="A6345" s="51" t="s">
        <v>7305</v>
      </c>
    </row>
    <row r="6346" spans="1:1">
      <c r="A6346" s="51" t="s">
        <v>7306</v>
      </c>
    </row>
    <row r="6347" spans="1:1">
      <c r="A6347" s="51" t="s">
        <v>7307</v>
      </c>
    </row>
    <row r="6348" spans="1:1">
      <c r="A6348" s="51" t="s">
        <v>7308</v>
      </c>
    </row>
    <row r="6349" spans="1:1">
      <c r="A6349" s="51" t="s">
        <v>7309</v>
      </c>
    </row>
    <row r="6350" spans="1:1">
      <c r="A6350" s="51" t="s">
        <v>7310</v>
      </c>
    </row>
    <row r="6351" spans="1:1">
      <c r="A6351" s="51" t="s">
        <v>7311</v>
      </c>
    </row>
    <row r="6352" spans="1:1">
      <c r="A6352" s="51" t="s">
        <v>7312</v>
      </c>
    </row>
    <row r="6353" spans="1:1">
      <c r="A6353" s="51" t="s">
        <v>7313</v>
      </c>
    </row>
    <row r="6354" spans="1:1">
      <c r="A6354" s="51" t="s">
        <v>7314</v>
      </c>
    </row>
    <row r="6355" spans="1:1">
      <c r="A6355" s="51" t="s">
        <v>7315</v>
      </c>
    </row>
    <row r="6356" spans="1:1">
      <c r="A6356" s="51" t="s">
        <v>7316</v>
      </c>
    </row>
    <row r="6357" spans="1:1">
      <c r="A6357" s="51" t="s">
        <v>7317</v>
      </c>
    </row>
    <row r="6358" spans="1:1">
      <c r="A6358" s="51" t="s">
        <v>7318</v>
      </c>
    </row>
    <row r="6359" spans="1:1">
      <c r="A6359" s="51" t="s">
        <v>7319</v>
      </c>
    </row>
    <row r="6360" spans="1:1">
      <c r="A6360" s="51" t="s">
        <v>7320</v>
      </c>
    </row>
    <row r="6361" spans="1:1">
      <c r="A6361" s="51" t="s">
        <v>7321</v>
      </c>
    </row>
    <row r="6362" spans="1:1">
      <c r="A6362" s="51" t="s">
        <v>7322</v>
      </c>
    </row>
    <row r="6363" spans="1:1">
      <c r="A6363" s="51" t="s">
        <v>7323</v>
      </c>
    </row>
    <row r="6364" spans="1:1">
      <c r="A6364" s="51" t="s">
        <v>7324</v>
      </c>
    </row>
    <row r="6365" spans="1:1">
      <c r="A6365" s="51" t="s">
        <v>7325</v>
      </c>
    </row>
    <row r="6366" spans="1:1">
      <c r="A6366" s="51" t="s">
        <v>7326</v>
      </c>
    </row>
    <row r="6367" spans="1:1">
      <c r="A6367" s="51" t="s">
        <v>7327</v>
      </c>
    </row>
    <row r="6368" spans="1:1">
      <c r="A6368" s="51" t="s">
        <v>7328</v>
      </c>
    </row>
    <row r="6369" spans="1:1">
      <c r="A6369" s="51" t="s">
        <v>7329</v>
      </c>
    </row>
    <row r="6370" spans="1:1">
      <c r="A6370" s="51" t="s">
        <v>7330</v>
      </c>
    </row>
    <row r="6371" spans="1:1">
      <c r="A6371" s="51" t="s">
        <v>7331</v>
      </c>
    </row>
    <row r="6372" spans="1:1">
      <c r="A6372" s="51" t="s">
        <v>7332</v>
      </c>
    </row>
    <row r="6373" spans="1:1">
      <c r="A6373" s="51" t="s">
        <v>7333</v>
      </c>
    </row>
    <row r="6374" spans="1:1">
      <c r="A6374" s="51" t="s">
        <v>7334</v>
      </c>
    </row>
    <row r="6375" spans="1:1">
      <c r="A6375" s="51" t="s">
        <v>7335</v>
      </c>
    </row>
    <row r="6376" spans="1:1">
      <c r="A6376" s="51" t="s">
        <v>7336</v>
      </c>
    </row>
    <row r="6377" spans="1:1">
      <c r="A6377" s="51" t="s">
        <v>7337</v>
      </c>
    </row>
    <row r="6378" spans="1:1">
      <c r="A6378" s="51" t="s">
        <v>7338</v>
      </c>
    </row>
    <row r="6379" spans="1:1">
      <c r="A6379" s="51" t="s">
        <v>7339</v>
      </c>
    </row>
    <row r="6380" spans="1:1">
      <c r="A6380" s="51" t="s">
        <v>7340</v>
      </c>
    </row>
    <row r="6381" spans="1:1">
      <c r="A6381" s="51" t="s">
        <v>7341</v>
      </c>
    </row>
    <row r="6382" spans="1:1">
      <c r="A6382" s="51" t="s">
        <v>7342</v>
      </c>
    </row>
    <row r="6383" spans="1:1">
      <c r="A6383" s="51" t="s">
        <v>7343</v>
      </c>
    </row>
    <row r="6384" spans="1:1">
      <c r="A6384" s="51" t="s">
        <v>7344</v>
      </c>
    </row>
    <row r="6385" spans="1:1">
      <c r="A6385" s="51" t="s">
        <v>7345</v>
      </c>
    </row>
    <row r="6386" spans="1:1">
      <c r="A6386" s="51" t="s">
        <v>7346</v>
      </c>
    </row>
    <row r="6387" spans="1:1">
      <c r="A6387" s="51" t="s">
        <v>7347</v>
      </c>
    </row>
    <row r="6388" spans="1:1">
      <c r="A6388" s="51" t="s">
        <v>7348</v>
      </c>
    </row>
    <row r="6389" spans="1:1">
      <c r="A6389" s="51" t="s">
        <v>7349</v>
      </c>
    </row>
    <row r="6390" spans="1:1">
      <c r="A6390" s="51" t="s">
        <v>7350</v>
      </c>
    </row>
    <row r="6391" spans="1:1">
      <c r="A6391" s="51" t="s">
        <v>7351</v>
      </c>
    </row>
    <row r="6392" spans="1:1">
      <c r="A6392" s="51" t="s">
        <v>7352</v>
      </c>
    </row>
    <row r="6393" spans="1:1">
      <c r="A6393" s="51" t="s">
        <v>7353</v>
      </c>
    </row>
    <row r="6394" spans="1:1">
      <c r="A6394" s="51" t="s">
        <v>7354</v>
      </c>
    </row>
    <row r="6395" spans="1:1">
      <c r="A6395" s="51" t="s">
        <v>7355</v>
      </c>
    </row>
    <row r="6396" spans="1:1">
      <c r="A6396" s="51" t="s">
        <v>7356</v>
      </c>
    </row>
    <row r="6397" spans="1:1">
      <c r="A6397" s="51" t="s">
        <v>7357</v>
      </c>
    </row>
    <row r="6398" spans="1:1">
      <c r="A6398" s="51" t="s">
        <v>7358</v>
      </c>
    </row>
    <row r="6399" spans="1:1">
      <c r="A6399" s="51" t="s">
        <v>7359</v>
      </c>
    </row>
    <row r="6400" spans="1:1">
      <c r="A6400" s="51" t="s">
        <v>7360</v>
      </c>
    </row>
    <row r="6401" spans="1:1">
      <c r="A6401" s="51" t="s">
        <v>7361</v>
      </c>
    </row>
    <row r="6402" spans="1:1">
      <c r="A6402" s="51" t="s">
        <v>7362</v>
      </c>
    </row>
    <row r="6403" spans="1:1">
      <c r="A6403" s="51" t="s">
        <v>7363</v>
      </c>
    </row>
    <row r="6404" spans="1:1">
      <c r="A6404" s="51" t="s">
        <v>7364</v>
      </c>
    </row>
    <row r="6405" spans="1:1">
      <c r="A6405" s="51" t="s">
        <v>7365</v>
      </c>
    </row>
    <row r="6406" spans="1:1">
      <c r="A6406" s="51" t="s">
        <v>7366</v>
      </c>
    </row>
    <row r="6407" spans="1:1">
      <c r="A6407" s="51" t="s">
        <v>7367</v>
      </c>
    </row>
    <row r="6408" spans="1:1">
      <c r="A6408" s="51" t="s">
        <v>7368</v>
      </c>
    </row>
    <row r="6409" spans="1:1">
      <c r="A6409" s="51" t="s">
        <v>7369</v>
      </c>
    </row>
    <row r="6410" spans="1:1">
      <c r="A6410" s="51" t="s">
        <v>7370</v>
      </c>
    </row>
    <row r="6411" spans="1:1">
      <c r="A6411" s="51" t="s">
        <v>7371</v>
      </c>
    </row>
    <row r="6412" spans="1:1">
      <c r="A6412" s="51" t="s">
        <v>7372</v>
      </c>
    </row>
    <row r="6413" spans="1:1">
      <c r="A6413" s="51" t="s">
        <v>7373</v>
      </c>
    </row>
    <row r="6414" spans="1:1">
      <c r="A6414" s="51" t="s">
        <v>7374</v>
      </c>
    </row>
    <row r="6415" spans="1:1">
      <c r="A6415" s="51" t="s">
        <v>7375</v>
      </c>
    </row>
    <row r="6416" spans="1:1">
      <c r="A6416" s="51" t="s">
        <v>7376</v>
      </c>
    </row>
    <row r="6417" spans="1:1">
      <c r="A6417" s="51" t="s">
        <v>7377</v>
      </c>
    </row>
    <row r="6418" spans="1:1">
      <c r="A6418" s="51" t="s">
        <v>7378</v>
      </c>
    </row>
    <row r="6419" spans="1:1">
      <c r="A6419" s="51" t="s">
        <v>7379</v>
      </c>
    </row>
    <row r="6420" spans="1:1">
      <c r="A6420" s="51" t="s">
        <v>7380</v>
      </c>
    </row>
    <row r="6421" spans="1:1">
      <c r="A6421" s="51" t="s">
        <v>7381</v>
      </c>
    </row>
    <row r="6422" spans="1:1">
      <c r="A6422" s="51" t="s">
        <v>7382</v>
      </c>
    </row>
    <row r="6423" spans="1:1">
      <c r="A6423" s="51" t="s">
        <v>7383</v>
      </c>
    </row>
    <row r="6424" spans="1:1">
      <c r="A6424" s="51" t="s">
        <v>7384</v>
      </c>
    </row>
    <row r="6425" spans="1:1">
      <c r="A6425" s="51" t="s">
        <v>7385</v>
      </c>
    </row>
    <row r="6426" spans="1:1">
      <c r="A6426" s="51" t="s">
        <v>7386</v>
      </c>
    </row>
    <row r="6427" spans="1:1">
      <c r="A6427" s="51" t="s">
        <v>7387</v>
      </c>
    </row>
    <row r="6428" spans="1:1">
      <c r="A6428" s="51" t="s">
        <v>7388</v>
      </c>
    </row>
    <row r="6429" spans="1:1">
      <c r="A6429" s="51" t="s">
        <v>7389</v>
      </c>
    </row>
    <row r="6430" spans="1:1">
      <c r="A6430" s="51" t="s">
        <v>7390</v>
      </c>
    </row>
    <row r="6431" spans="1:1">
      <c r="A6431" s="51" t="s">
        <v>7391</v>
      </c>
    </row>
    <row r="6432" spans="1:1">
      <c r="A6432" s="51" t="s">
        <v>7392</v>
      </c>
    </row>
    <row r="6433" spans="1:1">
      <c r="A6433" s="51" t="s">
        <v>7393</v>
      </c>
    </row>
    <row r="6434" spans="1:1">
      <c r="A6434" s="51" t="s">
        <v>7394</v>
      </c>
    </row>
    <row r="6435" spans="1:1">
      <c r="A6435" s="51" t="s">
        <v>7395</v>
      </c>
    </row>
    <row r="6436" spans="1:1">
      <c r="A6436" s="51" t="s">
        <v>7396</v>
      </c>
    </row>
    <row r="6437" spans="1:1">
      <c r="A6437" s="51" t="s">
        <v>7397</v>
      </c>
    </row>
    <row r="6438" spans="1:1">
      <c r="A6438" s="51" t="s">
        <v>7398</v>
      </c>
    </row>
    <row r="6439" spans="1:1">
      <c r="A6439" s="51" t="s">
        <v>7399</v>
      </c>
    </row>
    <row r="6440" spans="1:1">
      <c r="A6440" s="51" t="s">
        <v>7400</v>
      </c>
    </row>
    <row r="6441" spans="1:1">
      <c r="A6441" s="51" t="s">
        <v>7401</v>
      </c>
    </row>
    <row r="6442" spans="1:1">
      <c r="A6442" s="51" t="s">
        <v>7402</v>
      </c>
    </row>
    <row r="6443" spans="1:1">
      <c r="A6443" s="51" t="s">
        <v>7403</v>
      </c>
    </row>
    <row r="6444" spans="1:1">
      <c r="A6444" s="51" t="s">
        <v>7404</v>
      </c>
    </row>
    <row r="6445" spans="1:1">
      <c r="A6445" s="51" t="s">
        <v>7405</v>
      </c>
    </row>
    <row r="6446" spans="1:1">
      <c r="A6446" s="51" t="s">
        <v>7406</v>
      </c>
    </row>
    <row r="6447" spans="1:1">
      <c r="A6447" s="51" t="s">
        <v>7407</v>
      </c>
    </row>
    <row r="6448" spans="1:1">
      <c r="A6448" s="51" t="s">
        <v>7408</v>
      </c>
    </row>
    <row r="6449" spans="1:1">
      <c r="A6449" s="51" t="s">
        <v>7409</v>
      </c>
    </row>
    <row r="6450" spans="1:1">
      <c r="A6450" s="51" t="s">
        <v>7410</v>
      </c>
    </row>
    <row r="6451" spans="1:1">
      <c r="A6451" s="51" t="s">
        <v>7411</v>
      </c>
    </row>
    <row r="6452" spans="1:1">
      <c r="A6452" s="51" t="s">
        <v>7412</v>
      </c>
    </row>
    <row r="6453" spans="1:1">
      <c r="A6453" s="51" t="s">
        <v>7413</v>
      </c>
    </row>
    <row r="6454" spans="1:1">
      <c r="A6454" s="51" t="s">
        <v>7414</v>
      </c>
    </row>
    <row r="6455" spans="1:1">
      <c r="A6455" s="51" t="s">
        <v>7415</v>
      </c>
    </row>
    <row r="6456" spans="1:1">
      <c r="A6456" s="51" t="s">
        <v>7416</v>
      </c>
    </row>
    <row r="6457" spans="1:1">
      <c r="A6457" s="51" t="s">
        <v>7417</v>
      </c>
    </row>
    <row r="6458" spans="1:1">
      <c r="A6458" s="51" t="s">
        <v>7418</v>
      </c>
    </row>
    <row r="6459" spans="1:1">
      <c r="A6459" s="51" t="s">
        <v>7419</v>
      </c>
    </row>
    <row r="6460" spans="1:1">
      <c r="A6460" s="51" t="s">
        <v>7420</v>
      </c>
    </row>
    <row r="6461" spans="1:1">
      <c r="A6461" s="51" t="s">
        <v>7421</v>
      </c>
    </row>
    <row r="6462" spans="1:1">
      <c r="A6462" s="51" t="s">
        <v>7422</v>
      </c>
    </row>
    <row r="6463" spans="1:1">
      <c r="A6463" s="51" t="s">
        <v>7423</v>
      </c>
    </row>
    <row r="6464" spans="1:1">
      <c r="A6464" s="51" t="s">
        <v>7424</v>
      </c>
    </row>
    <row r="6465" spans="1:1">
      <c r="A6465" s="51" t="s">
        <v>7425</v>
      </c>
    </row>
    <row r="6466" spans="1:1">
      <c r="A6466" s="51" t="s">
        <v>7426</v>
      </c>
    </row>
    <row r="6467" spans="1:1">
      <c r="A6467" s="51" t="s">
        <v>7427</v>
      </c>
    </row>
    <row r="6468" spans="1:1">
      <c r="A6468" s="51" t="s">
        <v>7428</v>
      </c>
    </row>
    <row r="6469" spans="1:1">
      <c r="A6469" s="51" t="s">
        <v>7429</v>
      </c>
    </row>
    <row r="6470" spans="1:1">
      <c r="A6470" s="51" t="s">
        <v>7430</v>
      </c>
    </row>
    <row r="6471" spans="1:1">
      <c r="A6471" s="51" t="s">
        <v>7431</v>
      </c>
    </row>
    <row r="6472" spans="1:1">
      <c r="A6472" s="51" t="s">
        <v>7432</v>
      </c>
    </row>
    <row r="6473" spans="1:1">
      <c r="A6473" s="51" t="s">
        <v>7433</v>
      </c>
    </row>
    <row r="6474" spans="1:1">
      <c r="A6474" s="51" t="s">
        <v>7434</v>
      </c>
    </row>
    <row r="6475" spans="1:1">
      <c r="A6475" s="51" t="s">
        <v>7435</v>
      </c>
    </row>
    <row r="6476" spans="1:1">
      <c r="A6476" s="51" t="s">
        <v>7436</v>
      </c>
    </row>
    <row r="6477" spans="1:1">
      <c r="A6477" s="51" t="s">
        <v>7437</v>
      </c>
    </row>
    <row r="6478" spans="1:1">
      <c r="A6478" s="51" t="s">
        <v>7438</v>
      </c>
    </row>
    <row r="6479" spans="1:1">
      <c r="A6479" s="51" t="s">
        <v>7439</v>
      </c>
    </row>
    <row r="6480" spans="1:1">
      <c r="A6480" s="51" t="s">
        <v>7440</v>
      </c>
    </row>
    <row r="6481" spans="1:1">
      <c r="A6481" s="51" t="s">
        <v>7441</v>
      </c>
    </row>
    <row r="6482" spans="1:1">
      <c r="A6482" s="51" t="s">
        <v>7442</v>
      </c>
    </row>
    <row r="6483" spans="1:1">
      <c r="A6483" s="51" t="s">
        <v>7443</v>
      </c>
    </row>
    <row r="6484" spans="1:1">
      <c r="A6484" s="51" t="s">
        <v>7444</v>
      </c>
    </row>
    <row r="6485" spans="1:1">
      <c r="A6485" s="51" t="s">
        <v>7445</v>
      </c>
    </row>
    <row r="6486" spans="1:1">
      <c r="A6486" s="51" t="s">
        <v>7446</v>
      </c>
    </row>
    <row r="6487" spans="1:1">
      <c r="A6487" s="51" t="s">
        <v>7447</v>
      </c>
    </row>
    <row r="6488" spans="1:1">
      <c r="A6488" s="51" t="s">
        <v>7448</v>
      </c>
    </row>
    <row r="6489" spans="1:1">
      <c r="A6489" s="51" t="s">
        <v>7449</v>
      </c>
    </row>
    <row r="6490" spans="1:1">
      <c r="A6490" s="51" t="s">
        <v>7450</v>
      </c>
    </row>
    <row r="6491" spans="1:1">
      <c r="A6491" s="51" t="s">
        <v>7451</v>
      </c>
    </row>
    <row r="6492" spans="1:1">
      <c r="A6492" s="51" t="s">
        <v>7452</v>
      </c>
    </row>
    <row r="6493" spans="1:1">
      <c r="A6493" s="51" t="s">
        <v>7453</v>
      </c>
    </row>
    <row r="6494" spans="1:1">
      <c r="A6494" s="51" t="s">
        <v>7454</v>
      </c>
    </row>
    <row r="6495" spans="1:1">
      <c r="A6495" s="51" t="s">
        <v>7455</v>
      </c>
    </row>
    <row r="6496" spans="1:1">
      <c r="A6496" s="51" t="s">
        <v>7456</v>
      </c>
    </row>
    <row r="6497" spans="1:1">
      <c r="A6497" s="51" t="s">
        <v>7457</v>
      </c>
    </row>
    <row r="6498" spans="1:1">
      <c r="A6498" s="51" t="s">
        <v>7458</v>
      </c>
    </row>
    <row r="6499" spans="1:1">
      <c r="A6499" s="51" t="s">
        <v>7459</v>
      </c>
    </row>
    <row r="6500" spans="1:1">
      <c r="A6500" s="51" t="s">
        <v>7460</v>
      </c>
    </row>
    <row r="6501" spans="1:1">
      <c r="A6501" s="51" t="s">
        <v>7461</v>
      </c>
    </row>
    <row r="6502" spans="1:1">
      <c r="A6502" s="51" t="s">
        <v>7462</v>
      </c>
    </row>
    <row r="6503" spans="1:1">
      <c r="A6503" s="51" t="s">
        <v>7463</v>
      </c>
    </row>
    <row r="6504" spans="1:1">
      <c r="A6504" s="51" t="s">
        <v>7464</v>
      </c>
    </row>
    <row r="6505" spans="1:1">
      <c r="A6505" s="51" t="s">
        <v>7465</v>
      </c>
    </row>
    <row r="6506" spans="1:1">
      <c r="A6506" s="51" t="s">
        <v>7466</v>
      </c>
    </row>
    <row r="6507" spans="1:1">
      <c r="A6507" s="51" t="s">
        <v>7467</v>
      </c>
    </row>
    <row r="6508" spans="1:1">
      <c r="A6508" s="51" t="s">
        <v>7468</v>
      </c>
    </row>
    <row r="6509" spans="1:1">
      <c r="A6509" s="51" t="s">
        <v>7469</v>
      </c>
    </row>
    <row r="6510" spans="1:1">
      <c r="A6510" s="51" t="s">
        <v>7470</v>
      </c>
    </row>
    <row r="6511" spans="1:1">
      <c r="A6511" s="51" t="s">
        <v>7471</v>
      </c>
    </row>
    <row r="6512" spans="1:1">
      <c r="A6512" s="51" t="s">
        <v>7472</v>
      </c>
    </row>
    <row r="6513" spans="1:1">
      <c r="A6513" s="51" t="s">
        <v>7473</v>
      </c>
    </row>
    <row r="6514" spans="1:1">
      <c r="A6514" s="51" t="s">
        <v>7474</v>
      </c>
    </row>
    <row r="6515" spans="1:1">
      <c r="A6515" s="51" t="s">
        <v>7475</v>
      </c>
    </row>
    <row r="6516" spans="1:1">
      <c r="A6516" s="51" t="s">
        <v>7476</v>
      </c>
    </row>
    <row r="6517" spans="1:1">
      <c r="A6517" s="51" t="s">
        <v>7477</v>
      </c>
    </row>
    <row r="6518" spans="1:1">
      <c r="A6518" s="51" t="s">
        <v>7478</v>
      </c>
    </row>
    <row r="6519" spans="1:1">
      <c r="A6519" s="51" t="s">
        <v>7479</v>
      </c>
    </row>
    <row r="6520" spans="1:1">
      <c r="A6520" s="51" t="s">
        <v>7480</v>
      </c>
    </row>
    <row r="6521" spans="1:1">
      <c r="A6521" s="51" t="s">
        <v>7481</v>
      </c>
    </row>
    <row r="6522" spans="1:1">
      <c r="A6522" s="51" t="s">
        <v>7482</v>
      </c>
    </row>
    <row r="6523" spans="1:1">
      <c r="A6523" s="51" t="s">
        <v>7483</v>
      </c>
    </row>
    <row r="6524" spans="1:1">
      <c r="A6524" s="51" t="s">
        <v>7484</v>
      </c>
    </row>
    <row r="6525" spans="1:1">
      <c r="A6525" s="51" t="s">
        <v>7485</v>
      </c>
    </row>
    <row r="6526" spans="1:1">
      <c r="A6526" s="51" t="s">
        <v>7486</v>
      </c>
    </row>
    <row r="6527" spans="1:1">
      <c r="A6527" s="51" t="s">
        <v>7487</v>
      </c>
    </row>
    <row r="6528" spans="1:1">
      <c r="A6528" s="51" t="s">
        <v>7488</v>
      </c>
    </row>
    <row r="6529" spans="1:1">
      <c r="A6529" s="51" t="s">
        <v>7489</v>
      </c>
    </row>
    <row r="6530" spans="1:1">
      <c r="A6530" s="51" t="s">
        <v>7490</v>
      </c>
    </row>
    <row r="6531" spans="1:1">
      <c r="A6531" s="51" t="s">
        <v>7491</v>
      </c>
    </row>
    <row r="6532" spans="1:1">
      <c r="A6532" s="51" t="s">
        <v>7492</v>
      </c>
    </row>
    <row r="6533" spans="1:1">
      <c r="A6533" s="51" t="s">
        <v>7493</v>
      </c>
    </row>
    <row r="6534" spans="1:1">
      <c r="A6534" s="51" t="s">
        <v>7494</v>
      </c>
    </row>
    <row r="6535" spans="1:1">
      <c r="A6535" s="51" t="s">
        <v>7495</v>
      </c>
    </row>
    <row r="6536" spans="1:1">
      <c r="A6536" s="51" t="s">
        <v>7496</v>
      </c>
    </row>
    <row r="6537" spans="1:1">
      <c r="A6537" s="51" t="s">
        <v>7497</v>
      </c>
    </row>
    <row r="6538" spans="1:1">
      <c r="A6538" s="51" t="s">
        <v>7498</v>
      </c>
    </row>
    <row r="6539" spans="1:1">
      <c r="A6539" s="51" t="s">
        <v>7499</v>
      </c>
    </row>
    <row r="6540" spans="1:1">
      <c r="A6540" s="51" t="s">
        <v>7500</v>
      </c>
    </row>
    <row r="6541" spans="1:1">
      <c r="A6541" s="51" t="s">
        <v>7501</v>
      </c>
    </row>
    <row r="6542" spans="1:1">
      <c r="A6542" s="51" t="s">
        <v>7502</v>
      </c>
    </row>
    <row r="6543" spans="1:1">
      <c r="A6543" s="51" t="s">
        <v>7503</v>
      </c>
    </row>
    <row r="6544" spans="1:1">
      <c r="A6544" s="51" t="s">
        <v>7504</v>
      </c>
    </row>
    <row r="6545" spans="1:1">
      <c r="A6545" s="51" t="s">
        <v>7505</v>
      </c>
    </row>
    <row r="6546" spans="1:1">
      <c r="A6546" s="51" t="s">
        <v>7506</v>
      </c>
    </row>
    <row r="6547" spans="1:1">
      <c r="A6547" s="51" t="s">
        <v>7507</v>
      </c>
    </row>
    <row r="6548" spans="1:1">
      <c r="A6548" s="51" t="s">
        <v>7508</v>
      </c>
    </row>
    <row r="6549" spans="1:1">
      <c r="A6549" s="51" t="s">
        <v>7509</v>
      </c>
    </row>
    <row r="6550" spans="1:1">
      <c r="A6550" s="51" t="s">
        <v>7510</v>
      </c>
    </row>
    <row r="6551" spans="1:1">
      <c r="A6551" s="51" t="s">
        <v>7511</v>
      </c>
    </row>
    <row r="6552" spans="1:1">
      <c r="A6552" s="51" t="s">
        <v>7512</v>
      </c>
    </row>
    <row r="6553" spans="1:1">
      <c r="A6553" s="51" t="s">
        <v>7513</v>
      </c>
    </row>
    <row r="6554" spans="1:1">
      <c r="A6554" s="51" t="s">
        <v>7514</v>
      </c>
    </row>
    <row r="6555" spans="1:1">
      <c r="A6555" s="51" t="s">
        <v>7515</v>
      </c>
    </row>
    <row r="6556" spans="1:1">
      <c r="A6556" s="51" t="s">
        <v>7516</v>
      </c>
    </row>
    <row r="6557" spans="1:1">
      <c r="A6557" s="51" t="s">
        <v>7517</v>
      </c>
    </row>
    <row r="6558" spans="1:1">
      <c r="A6558" s="51" t="s">
        <v>7518</v>
      </c>
    </row>
    <row r="6559" spans="1:1">
      <c r="A6559" s="51" t="s">
        <v>7519</v>
      </c>
    </row>
    <row r="6560" spans="1:1">
      <c r="A6560" s="51" t="s">
        <v>7520</v>
      </c>
    </row>
    <row r="6561" spans="1:1">
      <c r="A6561" s="51" t="s">
        <v>7521</v>
      </c>
    </row>
    <row r="6562" spans="1:1">
      <c r="A6562" s="51" t="s">
        <v>7522</v>
      </c>
    </row>
    <row r="6563" spans="1:1">
      <c r="A6563" s="51" t="s">
        <v>7523</v>
      </c>
    </row>
    <row r="6564" spans="1:1">
      <c r="A6564" s="51" t="s">
        <v>7524</v>
      </c>
    </row>
    <row r="6565" spans="1:1">
      <c r="A6565" s="51" t="s">
        <v>7525</v>
      </c>
    </row>
    <row r="6566" spans="1:1">
      <c r="A6566" s="51" t="s">
        <v>7526</v>
      </c>
    </row>
    <row r="6567" spans="1:1">
      <c r="A6567" s="51" t="s">
        <v>7527</v>
      </c>
    </row>
    <row r="6568" spans="1:1">
      <c r="A6568" s="51" t="s">
        <v>7528</v>
      </c>
    </row>
    <row r="6569" spans="1:1">
      <c r="A6569" s="51" t="s">
        <v>7529</v>
      </c>
    </row>
    <row r="6570" spans="1:1">
      <c r="A6570" s="51" t="s">
        <v>7530</v>
      </c>
    </row>
    <row r="6571" spans="1:1">
      <c r="A6571" s="51" t="s">
        <v>7531</v>
      </c>
    </row>
    <row r="6572" spans="1:1">
      <c r="A6572" s="51" t="s">
        <v>7532</v>
      </c>
    </row>
    <row r="6573" spans="1:1">
      <c r="A6573" s="51" t="s">
        <v>7533</v>
      </c>
    </row>
    <row r="6574" spans="1:1">
      <c r="A6574" s="51" t="s">
        <v>7534</v>
      </c>
    </row>
    <row r="6575" spans="1:1">
      <c r="A6575" s="51" t="s">
        <v>7535</v>
      </c>
    </row>
    <row r="6576" spans="1:1">
      <c r="A6576" s="51" t="s">
        <v>7536</v>
      </c>
    </row>
    <row r="6577" spans="1:1">
      <c r="A6577" s="51" t="s">
        <v>7537</v>
      </c>
    </row>
    <row r="6578" spans="1:1">
      <c r="A6578" s="51" t="s">
        <v>7538</v>
      </c>
    </row>
    <row r="6579" spans="1:1">
      <c r="A6579" s="51" t="s">
        <v>7539</v>
      </c>
    </row>
    <row r="6580" spans="1:1">
      <c r="A6580" s="51" t="s">
        <v>7540</v>
      </c>
    </row>
    <row r="6581" spans="1:1">
      <c r="A6581" s="51" t="s">
        <v>7541</v>
      </c>
    </row>
    <row r="6582" spans="1:1">
      <c r="A6582" s="51" t="s">
        <v>7542</v>
      </c>
    </row>
    <row r="6583" spans="1:1">
      <c r="A6583" s="51" t="s">
        <v>7543</v>
      </c>
    </row>
    <row r="6584" spans="1:1">
      <c r="A6584" s="51" t="s">
        <v>7544</v>
      </c>
    </row>
    <row r="6585" spans="1:1">
      <c r="A6585" s="51" t="s">
        <v>7545</v>
      </c>
    </row>
    <row r="6586" spans="1:1">
      <c r="A6586" s="51" t="s">
        <v>7546</v>
      </c>
    </row>
    <row r="6587" spans="1:1">
      <c r="A6587" s="51" t="s">
        <v>7547</v>
      </c>
    </row>
    <row r="6588" spans="1:1">
      <c r="A6588" s="51" t="s">
        <v>7548</v>
      </c>
    </row>
    <row r="6589" spans="1:1">
      <c r="A6589" s="51" t="s">
        <v>7549</v>
      </c>
    </row>
    <row r="6590" spans="1:1">
      <c r="A6590" s="51" t="s">
        <v>7550</v>
      </c>
    </row>
    <row r="6591" spans="1:1">
      <c r="A6591" s="51" t="s">
        <v>7551</v>
      </c>
    </row>
    <row r="6592" spans="1:1">
      <c r="A6592" s="51" t="s">
        <v>7552</v>
      </c>
    </row>
    <row r="6593" spans="1:1">
      <c r="A6593" s="51" t="s">
        <v>7553</v>
      </c>
    </row>
    <row r="6594" spans="1:1">
      <c r="A6594" s="51" t="s">
        <v>7554</v>
      </c>
    </row>
    <row r="6595" spans="1:1">
      <c r="A6595" s="51" t="s">
        <v>7555</v>
      </c>
    </row>
    <row r="6596" spans="1:1">
      <c r="A6596" s="51" t="s">
        <v>7556</v>
      </c>
    </row>
    <row r="6597" spans="1:1">
      <c r="A6597" s="51" t="s">
        <v>7557</v>
      </c>
    </row>
    <row r="6598" spans="1:1">
      <c r="A6598" s="51" t="s">
        <v>7558</v>
      </c>
    </row>
    <row r="6599" spans="1:1">
      <c r="A6599" s="51" t="s">
        <v>7559</v>
      </c>
    </row>
    <row r="6600" spans="1:1">
      <c r="A6600" s="51" t="s">
        <v>7560</v>
      </c>
    </row>
    <row r="6601" spans="1:1">
      <c r="A6601" s="51" t="s">
        <v>7561</v>
      </c>
    </row>
    <row r="6602" spans="1:1">
      <c r="A6602" s="51" t="s">
        <v>7562</v>
      </c>
    </row>
    <row r="6603" spans="1:1">
      <c r="A6603" s="51" t="s">
        <v>7563</v>
      </c>
    </row>
    <row r="6604" spans="1:1">
      <c r="A6604" s="51" t="s">
        <v>7564</v>
      </c>
    </row>
    <row r="6605" spans="1:1">
      <c r="A6605" s="51" t="s">
        <v>7565</v>
      </c>
    </row>
    <row r="6606" spans="1:1">
      <c r="A6606" s="51" t="s">
        <v>7566</v>
      </c>
    </row>
    <row r="6607" spans="1:1">
      <c r="A6607" s="51" t="s">
        <v>7567</v>
      </c>
    </row>
    <row r="6608" spans="1:1">
      <c r="A6608" s="51" t="s">
        <v>7568</v>
      </c>
    </row>
    <row r="6609" spans="1:1">
      <c r="A6609" s="51" t="s">
        <v>7569</v>
      </c>
    </row>
    <row r="6610" spans="1:1">
      <c r="A6610" s="51" t="s">
        <v>7570</v>
      </c>
    </row>
    <row r="6611" spans="1:1">
      <c r="A6611" s="51" t="s">
        <v>7571</v>
      </c>
    </row>
    <row r="6612" spans="1:1">
      <c r="A6612" s="51" t="s">
        <v>7572</v>
      </c>
    </row>
    <row r="6613" spans="1:1">
      <c r="A6613" s="51" t="s">
        <v>7573</v>
      </c>
    </row>
    <row r="6614" spans="1:1">
      <c r="A6614" s="51" t="s">
        <v>7574</v>
      </c>
    </row>
    <row r="6615" spans="1:1">
      <c r="A6615" s="51" t="s">
        <v>7575</v>
      </c>
    </row>
    <row r="6616" spans="1:1">
      <c r="A6616" s="51" t="s">
        <v>7576</v>
      </c>
    </row>
    <row r="6617" spans="1:1">
      <c r="A6617" s="51" t="s">
        <v>7577</v>
      </c>
    </row>
    <row r="6618" spans="1:1">
      <c r="A6618" s="51" t="s">
        <v>7578</v>
      </c>
    </row>
    <row r="6619" spans="1:1">
      <c r="A6619" s="51" t="s">
        <v>7579</v>
      </c>
    </row>
    <row r="6620" spans="1:1">
      <c r="A6620" s="51" t="s">
        <v>7580</v>
      </c>
    </row>
    <row r="6621" spans="1:1">
      <c r="A6621" s="51" t="s">
        <v>7581</v>
      </c>
    </row>
    <row r="6622" spans="1:1">
      <c r="A6622" s="51" t="s">
        <v>7582</v>
      </c>
    </row>
    <row r="6623" spans="1:1">
      <c r="A6623" s="51" t="s">
        <v>7583</v>
      </c>
    </row>
    <row r="6624" spans="1:1">
      <c r="A6624" s="51" t="s">
        <v>7584</v>
      </c>
    </row>
    <row r="6625" spans="1:1">
      <c r="A6625" s="51" t="s">
        <v>7585</v>
      </c>
    </row>
    <row r="6626" spans="1:1">
      <c r="A6626" s="51" t="s">
        <v>7586</v>
      </c>
    </row>
    <row r="6627" spans="1:1">
      <c r="A6627" s="51" t="s">
        <v>7587</v>
      </c>
    </row>
    <row r="6628" spans="1:1">
      <c r="A6628" s="51" t="s">
        <v>7588</v>
      </c>
    </row>
    <row r="6629" spans="1:1">
      <c r="A6629" s="51" t="s">
        <v>7589</v>
      </c>
    </row>
    <row r="6630" spans="1:1">
      <c r="A6630" s="51" t="s">
        <v>7590</v>
      </c>
    </row>
    <row r="6631" spans="1:1">
      <c r="A6631" s="51" t="s">
        <v>7591</v>
      </c>
    </row>
    <row r="6632" spans="1:1">
      <c r="A6632" s="51" t="s">
        <v>7592</v>
      </c>
    </row>
    <row r="6633" spans="1:1">
      <c r="A6633" s="51" t="s">
        <v>7593</v>
      </c>
    </row>
    <row r="6634" spans="1:1">
      <c r="A6634" s="51" t="s">
        <v>7594</v>
      </c>
    </row>
    <row r="6635" spans="1:1">
      <c r="A6635" s="51" t="s">
        <v>7595</v>
      </c>
    </row>
    <row r="6636" spans="1:1">
      <c r="A6636" s="51" t="s">
        <v>7596</v>
      </c>
    </row>
    <row r="6637" spans="1:1">
      <c r="A6637" s="51" t="s">
        <v>7597</v>
      </c>
    </row>
    <row r="6638" spans="1:1">
      <c r="A6638" s="51" t="s">
        <v>7598</v>
      </c>
    </row>
    <row r="6639" spans="1:1">
      <c r="A6639" s="51" t="s">
        <v>7599</v>
      </c>
    </row>
    <row r="6640" spans="1:1">
      <c r="A6640" s="51" t="s">
        <v>7600</v>
      </c>
    </row>
    <row r="6641" spans="1:1">
      <c r="A6641" s="51" t="s">
        <v>7601</v>
      </c>
    </row>
    <row r="6642" spans="1:1">
      <c r="A6642" s="51" t="s">
        <v>7602</v>
      </c>
    </row>
    <row r="6643" spans="1:1">
      <c r="A6643" s="51" t="s">
        <v>7603</v>
      </c>
    </row>
    <row r="6644" spans="1:1">
      <c r="A6644" s="51" t="s">
        <v>7604</v>
      </c>
    </row>
    <row r="6645" spans="1:1">
      <c r="A6645" s="51" t="s">
        <v>7605</v>
      </c>
    </row>
    <row r="6646" spans="1:1">
      <c r="A6646" s="51" t="s">
        <v>7606</v>
      </c>
    </row>
    <row r="6647" spans="1:1">
      <c r="A6647" s="51" t="s">
        <v>7607</v>
      </c>
    </row>
    <row r="6648" spans="1:1">
      <c r="A6648" s="51" t="s">
        <v>7608</v>
      </c>
    </row>
    <row r="6649" spans="1:1">
      <c r="A6649" s="51" t="s">
        <v>7609</v>
      </c>
    </row>
    <row r="6650" spans="1:1">
      <c r="A6650" s="51" t="s">
        <v>7610</v>
      </c>
    </row>
    <row r="6651" spans="1:1">
      <c r="A6651" s="51" t="s">
        <v>7611</v>
      </c>
    </row>
    <row r="6652" spans="1:1">
      <c r="A6652" s="51" t="s">
        <v>7612</v>
      </c>
    </row>
    <row r="6653" spans="1:1">
      <c r="A6653" s="51" t="s">
        <v>7613</v>
      </c>
    </row>
    <row r="6654" spans="1:1">
      <c r="A6654" s="51" t="s">
        <v>7614</v>
      </c>
    </row>
    <row r="6655" spans="1:1">
      <c r="A6655" s="51" t="s">
        <v>7615</v>
      </c>
    </row>
    <row r="6656" spans="1:1">
      <c r="A6656" s="51" t="s">
        <v>7616</v>
      </c>
    </row>
    <row r="6657" spans="1:1">
      <c r="A6657" s="51" t="s">
        <v>7617</v>
      </c>
    </row>
    <row r="6658" spans="1:1">
      <c r="A6658" s="51" t="s">
        <v>7618</v>
      </c>
    </row>
    <row r="6659" spans="1:1">
      <c r="A6659" s="51" t="s">
        <v>7619</v>
      </c>
    </row>
    <row r="6660" spans="1:1">
      <c r="A6660" s="51" t="s">
        <v>7620</v>
      </c>
    </row>
    <row r="6661" spans="1:1">
      <c r="A6661" s="51" t="s">
        <v>7621</v>
      </c>
    </row>
    <row r="6662" spans="1:1">
      <c r="A6662" s="51" t="s">
        <v>7622</v>
      </c>
    </row>
    <row r="6663" spans="1:1">
      <c r="A6663" s="51" t="s">
        <v>7623</v>
      </c>
    </row>
    <row r="6664" spans="1:1">
      <c r="A6664" s="51" t="s">
        <v>7624</v>
      </c>
    </row>
    <row r="6665" spans="1:1">
      <c r="A6665" s="51" t="s">
        <v>7625</v>
      </c>
    </row>
    <row r="6666" spans="1:1">
      <c r="A6666" s="51" t="s">
        <v>7626</v>
      </c>
    </row>
    <row r="6667" spans="1:1">
      <c r="A6667" s="51" t="s">
        <v>7627</v>
      </c>
    </row>
    <row r="6668" spans="1:1">
      <c r="A6668" s="51" t="s">
        <v>7628</v>
      </c>
    </row>
    <row r="6669" spans="1:1">
      <c r="A6669" s="51" t="s">
        <v>7629</v>
      </c>
    </row>
    <row r="6670" spans="1:1">
      <c r="A6670" s="51" t="s">
        <v>7630</v>
      </c>
    </row>
    <row r="6671" spans="1:1">
      <c r="A6671" s="51" t="s">
        <v>7631</v>
      </c>
    </row>
    <row r="6672" spans="1:1">
      <c r="A6672" s="51" t="s">
        <v>7632</v>
      </c>
    </row>
    <row r="6673" spans="1:1">
      <c r="A6673" s="51" t="s">
        <v>7633</v>
      </c>
    </row>
    <row r="6674" spans="1:1">
      <c r="A6674" s="51" t="s">
        <v>7634</v>
      </c>
    </row>
    <row r="6675" spans="1:1">
      <c r="A6675" s="51" t="s">
        <v>7635</v>
      </c>
    </row>
    <row r="6676" spans="1:1">
      <c r="A6676" s="51" t="s">
        <v>7636</v>
      </c>
    </row>
    <row r="6677" spans="1:1">
      <c r="A6677" s="51" t="s">
        <v>7637</v>
      </c>
    </row>
    <row r="6678" spans="1:1">
      <c r="A6678" s="51" t="s">
        <v>7638</v>
      </c>
    </row>
    <row r="6679" spans="1:1">
      <c r="A6679" s="51" t="s">
        <v>7639</v>
      </c>
    </row>
    <row r="6680" spans="1:1">
      <c r="A6680" s="51" t="s">
        <v>7640</v>
      </c>
    </row>
    <row r="6681" spans="1:1">
      <c r="A6681" s="51" t="s">
        <v>7641</v>
      </c>
    </row>
    <row r="6682" spans="1:1">
      <c r="A6682" s="51" t="s">
        <v>7642</v>
      </c>
    </row>
    <row r="6683" spans="1:1">
      <c r="A6683" s="51" t="s">
        <v>7643</v>
      </c>
    </row>
    <row r="6684" spans="1:1">
      <c r="A6684" s="51" t="s">
        <v>7644</v>
      </c>
    </row>
    <row r="6685" spans="1:1">
      <c r="A6685" s="51" t="s">
        <v>7645</v>
      </c>
    </row>
    <row r="6686" spans="1:1">
      <c r="A6686" s="51" t="s">
        <v>7646</v>
      </c>
    </row>
    <row r="6687" spans="1:1">
      <c r="A6687" s="51" t="s">
        <v>7647</v>
      </c>
    </row>
    <row r="6688" spans="1:1">
      <c r="A6688" s="51" t="s">
        <v>7648</v>
      </c>
    </row>
    <row r="6689" spans="1:1">
      <c r="A6689" s="51" t="s">
        <v>7649</v>
      </c>
    </row>
    <row r="6690" spans="1:1">
      <c r="A6690" s="51" t="s">
        <v>7650</v>
      </c>
    </row>
    <row r="6691" spans="1:1">
      <c r="A6691" s="51" t="s">
        <v>7651</v>
      </c>
    </row>
    <row r="6692" spans="1:1">
      <c r="A6692" s="51" t="s">
        <v>7652</v>
      </c>
    </row>
    <row r="6693" spans="1:1">
      <c r="A6693" s="51" t="s">
        <v>7653</v>
      </c>
    </row>
    <row r="6694" spans="1:1">
      <c r="A6694" s="51" t="s">
        <v>7654</v>
      </c>
    </row>
    <row r="6695" spans="1:1">
      <c r="A6695" s="51" t="s">
        <v>7655</v>
      </c>
    </row>
    <row r="6696" spans="1:1">
      <c r="A6696" s="51" t="s">
        <v>7656</v>
      </c>
    </row>
    <row r="6697" spans="1:1">
      <c r="A6697" s="51" t="s">
        <v>7657</v>
      </c>
    </row>
    <row r="6698" spans="1:1">
      <c r="A6698" s="51" t="s">
        <v>7658</v>
      </c>
    </row>
    <row r="6699" spans="1:1">
      <c r="A6699" s="51" t="s">
        <v>7659</v>
      </c>
    </row>
    <row r="6700" spans="1:1">
      <c r="A6700" s="51" t="s">
        <v>7660</v>
      </c>
    </row>
    <row r="6701" spans="1:1">
      <c r="A6701" s="51" t="s">
        <v>7661</v>
      </c>
    </row>
    <row r="6702" spans="1:1">
      <c r="A6702" s="51" t="s">
        <v>7662</v>
      </c>
    </row>
    <row r="6703" spans="1:1">
      <c r="A6703" s="51" t="s">
        <v>7663</v>
      </c>
    </row>
    <row r="6704" spans="1:1">
      <c r="A6704" s="51" t="s">
        <v>7664</v>
      </c>
    </row>
    <row r="6705" spans="1:1">
      <c r="A6705" s="51" t="s">
        <v>7665</v>
      </c>
    </row>
    <row r="6706" spans="1:1">
      <c r="A6706" s="51" t="s">
        <v>7666</v>
      </c>
    </row>
    <row r="6707" spans="1:1">
      <c r="A6707" s="51" t="s">
        <v>7667</v>
      </c>
    </row>
    <row r="6708" spans="1:1">
      <c r="A6708" s="51" t="s">
        <v>7668</v>
      </c>
    </row>
    <row r="6709" spans="1:1">
      <c r="A6709" s="51" t="s">
        <v>7669</v>
      </c>
    </row>
    <row r="6710" spans="1:1">
      <c r="A6710" s="51" t="s">
        <v>7670</v>
      </c>
    </row>
    <row r="6711" spans="1:1">
      <c r="A6711" s="51" t="s">
        <v>7671</v>
      </c>
    </row>
    <row r="6712" spans="1:1">
      <c r="A6712" s="51" t="s">
        <v>7672</v>
      </c>
    </row>
    <row r="6713" spans="1:1">
      <c r="A6713" s="51" t="s">
        <v>7673</v>
      </c>
    </row>
    <row r="6714" spans="1:1">
      <c r="A6714" s="51" t="s">
        <v>7674</v>
      </c>
    </row>
    <row r="6715" spans="1:1">
      <c r="A6715" s="51" t="s">
        <v>7675</v>
      </c>
    </row>
    <row r="6716" spans="1:1">
      <c r="A6716" s="51" t="s">
        <v>7676</v>
      </c>
    </row>
    <row r="6717" spans="1:1">
      <c r="A6717" s="51" t="s">
        <v>7677</v>
      </c>
    </row>
    <row r="6718" spans="1:1">
      <c r="A6718" s="51" t="s">
        <v>7678</v>
      </c>
    </row>
    <row r="6719" spans="1:1">
      <c r="A6719" s="51" t="s">
        <v>7679</v>
      </c>
    </row>
    <row r="6720" spans="1:1">
      <c r="A6720" s="51" t="s">
        <v>7680</v>
      </c>
    </row>
    <row r="6721" spans="1:1">
      <c r="A6721" s="51" t="s">
        <v>7681</v>
      </c>
    </row>
    <row r="6722" spans="1:1">
      <c r="A6722" s="51" t="s">
        <v>7682</v>
      </c>
    </row>
    <row r="6723" spans="1:1">
      <c r="A6723" s="51" t="s">
        <v>7683</v>
      </c>
    </row>
    <row r="6724" spans="1:1">
      <c r="A6724" s="51" t="s">
        <v>7684</v>
      </c>
    </row>
    <row r="6725" spans="1:1">
      <c r="A6725" s="51" t="s">
        <v>7685</v>
      </c>
    </row>
    <row r="6726" spans="1:1">
      <c r="A6726" s="51" t="s">
        <v>7686</v>
      </c>
    </row>
    <row r="6727" spans="1:1">
      <c r="A6727" s="51" t="s">
        <v>7687</v>
      </c>
    </row>
    <row r="6728" spans="1:1">
      <c r="A6728" s="51" t="s">
        <v>7688</v>
      </c>
    </row>
    <row r="6729" spans="1:1">
      <c r="A6729" s="51" t="s">
        <v>7689</v>
      </c>
    </row>
    <row r="6730" spans="1:1">
      <c r="A6730" s="51" t="s">
        <v>7690</v>
      </c>
    </row>
    <row r="6731" spans="1:1">
      <c r="A6731" s="51" t="s">
        <v>7691</v>
      </c>
    </row>
    <row r="6732" spans="1:1">
      <c r="A6732" s="51" t="s">
        <v>7692</v>
      </c>
    </row>
    <row r="6733" spans="1:1">
      <c r="A6733" s="51" t="s">
        <v>7693</v>
      </c>
    </row>
    <row r="6734" spans="1:1">
      <c r="A6734" s="51" t="s">
        <v>7694</v>
      </c>
    </row>
    <row r="6735" spans="1:1">
      <c r="A6735" s="51" t="s">
        <v>7695</v>
      </c>
    </row>
    <row r="6736" spans="1:1">
      <c r="A6736" s="51" t="s">
        <v>7696</v>
      </c>
    </row>
    <row r="6737" spans="1:1">
      <c r="A6737" s="51" t="s">
        <v>7697</v>
      </c>
    </row>
    <row r="6738" spans="1:1">
      <c r="A6738" s="51" t="s">
        <v>7698</v>
      </c>
    </row>
    <row r="6739" spans="1:1">
      <c r="A6739" s="51" t="s">
        <v>7699</v>
      </c>
    </row>
    <row r="6740" spans="1:1">
      <c r="A6740" s="51" t="s">
        <v>7700</v>
      </c>
    </row>
    <row r="6741" spans="1:1">
      <c r="A6741" s="51" t="s">
        <v>7701</v>
      </c>
    </row>
    <row r="6742" spans="1:1">
      <c r="A6742" s="51" t="s">
        <v>7702</v>
      </c>
    </row>
    <row r="6743" spans="1:1">
      <c r="A6743" s="51" t="s">
        <v>7703</v>
      </c>
    </row>
    <row r="6744" spans="1:1">
      <c r="A6744" s="51" t="s">
        <v>7704</v>
      </c>
    </row>
    <row r="6745" spans="1:1">
      <c r="A6745" s="51" t="s">
        <v>7705</v>
      </c>
    </row>
    <row r="6746" spans="1:1">
      <c r="A6746" s="51" t="s">
        <v>7706</v>
      </c>
    </row>
    <row r="6747" spans="1:1">
      <c r="A6747" s="51" t="s">
        <v>7707</v>
      </c>
    </row>
    <row r="6748" spans="1:1">
      <c r="A6748" s="51" t="s">
        <v>7708</v>
      </c>
    </row>
    <row r="6749" spans="1:1">
      <c r="A6749" s="51" t="s">
        <v>7709</v>
      </c>
    </row>
    <row r="6750" spans="1:1">
      <c r="A6750" s="51" t="s">
        <v>7710</v>
      </c>
    </row>
    <row r="6751" spans="1:1">
      <c r="A6751" s="51" t="s">
        <v>7711</v>
      </c>
    </row>
    <row r="6752" spans="1:1">
      <c r="A6752" s="51" t="s">
        <v>7712</v>
      </c>
    </row>
    <row r="6753" spans="1:1">
      <c r="A6753" s="51" t="s">
        <v>7713</v>
      </c>
    </row>
    <row r="6754" spans="1:1">
      <c r="A6754" s="51" t="s">
        <v>7714</v>
      </c>
    </row>
    <row r="6755" spans="1:1">
      <c r="A6755" s="51" t="s">
        <v>7715</v>
      </c>
    </row>
    <row r="6756" spans="1:1">
      <c r="A6756" s="51" t="s">
        <v>7716</v>
      </c>
    </row>
    <row r="6757" spans="1:1">
      <c r="A6757" s="51" t="s">
        <v>7717</v>
      </c>
    </row>
    <row r="6758" spans="1:1">
      <c r="A6758" s="51" t="s">
        <v>7718</v>
      </c>
    </row>
    <row r="6759" spans="1:1">
      <c r="A6759" s="51" t="s">
        <v>7719</v>
      </c>
    </row>
    <row r="6760" spans="1:1">
      <c r="A6760" s="51" t="s">
        <v>7720</v>
      </c>
    </row>
    <row r="6761" spans="1:1">
      <c r="A6761" s="51" t="s">
        <v>7721</v>
      </c>
    </row>
    <row r="6762" spans="1:1">
      <c r="A6762" s="51" t="s">
        <v>7722</v>
      </c>
    </row>
    <row r="6763" spans="1:1">
      <c r="A6763" s="51" t="s">
        <v>7723</v>
      </c>
    </row>
    <row r="6764" spans="1:1">
      <c r="A6764" s="51" t="s">
        <v>7724</v>
      </c>
    </row>
    <row r="6765" spans="1:1">
      <c r="A6765" s="51" t="s">
        <v>7725</v>
      </c>
    </row>
    <row r="6766" spans="1:1">
      <c r="A6766" s="51" t="s">
        <v>7726</v>
      </c>
    </row>
    <row r="6767" spans="1:1">
      <c r="A6767" s="51" t="s">
        <v>7727</v>
      </c>
    </row>
    <row r="6768" spans="1:1">
      <c r="A6768" s="51" t="s">
        <v>7728</v>
      </c>
    </row>
    <row r="6769" spans="1:1">
      <c r="A6769" s="51" t="s">
        <v>7729</v>
      </c>
    </row>
    <row r="6770" spans="1:1">
      <c r="A6770" s="51" t="s">
        <v>7730</v>
      </c>
    </row>
    <row r="6771" spans="1:1">
      <c r="A6771" s="51" t="s">
        <v>7731</v>
      </c>
    </row>
    <row r="6772" spans="1:1">
      <c r="A6772" s="51" t="s">
        <v>7732</v>
      </c>
    </row>
    <row r="6773" spans="1:1">
      <c r="A6773" s="51" t="s">
        <v>7733</v>
      </c>
    </row>
    <row r="6774" spans="1:1">
      <c r="A6774" s="51" t="s">
        <v>7734</v>
      </c>
    </row>
    <row r="6775" spans="1:1">
      <c r="A6775" s="51" t="s">
        <v>7735</v>
      </c>
    </row>
    <row r="6776" spans="1:1">
      <c r="A6776" s="51" t="s">
        <v>7736</v>
      </c>
    </row>
    <row r="6777" spans="1:1">
      <c r="A6777" s="51" t="s">
        <v>7737</v>
      </c>
    </row>
    <row r="6778" spans="1:1">
      <c r="A6778" s="51" t="s">
        <v>7738</v>
      </c>
    </row>
    <row r="6779" spans="1:1">
      <c r="A6779" s="51" t="s">
        <v>7739</v>
      </c>
    </row>
    <row r="6780" spans="1:1">
      <c r="A6780" s="51" t="s">
        <v>7740</v>
      </c>
    </row>
    <row r="6781" spans="1:1">
      <c r="A6781" s="51" t="s">
        <v>7741</v>
      </c>
    </row>
    <row r="6782" spans="1:1">
      <c r="A6782" s="51" t="s">
        <v>7742</v>
      </c>
    </row>
    <row r="6783" spans="1:1">
      <c r="A6783" s="51" t="s">
        <v>7743</v>
      </c>
    </row>
    <row r="6784" spans="1:1">
      <c r="A6784" s="51" t="s">
        <v>7744</v>
      </c>
    </row>
    <row r="6785" spans="1:1">
      <c r="A6785" s="51" t="s">
        <v>7745</v>
      </c>
    </row>
    <row r="6786" spans="1:1">
      <c r="A6786" s="51" t="s">
        <v>7746</v>
      </c>
    </row>
    <row r="6787" spans="1:1">
      <c r="A6787" s="51" t="s">
        <v>7747</v>
      </c>
    </row>
    <row r="6788" spans="1:1">
      <c r="A6788" s="51" t="s">
        <v>7748</v>
      </c>
    </row>
    <row r="6789" spans="1:1">
      <c r="A6789" s="51" t="s">
        <v>7749</v>
      </c>
    </row>
    <row r="6790" spans="1:1">
      <c r="A6790" s="51" t="s">
        <v>7750</v>
      </c>
    </row>
    <row r="6791" spans="1:1">
      <c r="A6791" s="51" t="s">
        <v>7751</v>
      </c>
    </row>
    <row r="6792" spans="1:1">
      <c r="A6792" s="51" t="s">
        <v>7752</v>
      </c>
    </row>
    <row r="6793" spans="1:1">
      <c r="A6793" s="51" t="s">
        <v>7753</v>
      </c>
    </row>
    <row r="6794" spans="1:1">
      <c r="A6794" s="51" t="s">
        <v>7754</v>
      </c>
    </row>
    <row r="6795" spans="1:1">
      <c r="A6795" s="51" t="s">
        <v>7755</v>
      </c>
    </row>
    <row r="6796" spans="1:1">
      <c r="A6796" s="51" t="s">
        <v>7756</v>
      </c>
    </row>
    <row r="6797" spans="1:1">
      <c r="A6797" s="51" t="s">
        <v>7757</v>
      </c>
    </row>
    <row r="6798" spans="1:1">
      <c r="A6798" s="51" t="s">
        <v>7758</v>
      </c>
    </row>
    <row r="6799" spans="1:1">
      <c r="A6799" s="51" t="s">
        <v>7759</v>
      </c>
    </row>
    <row r="6800" spans="1:1">
      <c r="A6800" s="51" t="s">
        <v>7760</v>
      </c>
    </row>
    <row r="6801" spans="1:1">
      <c r="A6801" s="51" t="s">
        <v>7761</v>
      </c>
    </row>
    <row r="6802" spans="1:1">
      <c r="A6802" s="51" t="s">
        <v>7762</v>
      </c>
    </row>
    <row r="6803" spans="1:1">
      <c r="A6803" s="51" t="s">
        <v>7763</v>
      </c>
    </row>
    <row r="6804" spans="1:1">
      <c r="A6804" s="51" t="s">
        <v>7764</v>
      </c>
    </row>
    <row r="6805" spans="1:1">
      <c r="A6805" s="51" t="s">
        <v>7765</v>
      </c>
    </row>
    <row r="6806" spans="1:1">
      <c r="A6806" s="51" t="s">
        <v>7766</v>
      </c>
    </row>
    <row r="6807" spans="1:1">
      <c r="A6807" s="51" t="s">
        <v>7767</v>
      </c>
    </row>
    <row r="6808" spans="1:1">
      <c r="A6808" s="51" t="s">
        <v>7768</v>
      </c>
    </row>
    <row r="6809" spans="1:1">
      <c r="A6809" s="51" t="s">
        <v>7769</v>
      </c>
    </row>
    <row r="6810" spans="1:1">
      <c r="A6810" s="51" t="s">
        <v>7770</v>
      </c>
    </row>
    <row r="6811" spans="1:1">
      <c r="A6811" s="51" t="s">
        <v>7771</v>
      </c>
    </row>
    <row r="6812" spans="1:1">
      <c r="A6812" s="51" t="s">
        <v>7772</v>
      </c>
    </row>
    <row r="6813" spans="1:1">
      <c r="A6813" s="51" t="s">
        <v>7773</v>
      </c>
    </row>
    <row r="6814" spans="1:1">
      <c r="A6814" s="51" t="s">
        <v>7774</v>
      </c>
    </row>
    <row r="6815" spans="1:1">
      <c r="A6815" s="51" t="s">
        <v>7775</v>
      </c>
    </row>
    <row r="6816" spans="1:1">
      <c r="A6816" s="51" t="s">
        <v>7776</v>
      </c>
    </row>
    <row r="6817" spans="1:1">
      <c r="A6817" s="51" t="s">
        <v>7777</v>
      </c>
    </row>
    <row r="6818" spans="1:1">
      <c r="A6818" s="51" t="s">
        <v>7778</v>
      </c>
    </row>
    <row r="6819" spans="1:1">
      <c r="A6819" s="51" t="s">
        <v>7779</v>
      </c>
    </row>
    <row r="6820" spans="1:1">
      <c r="A6820" s="51" t="s">
        <v>7780</v>
      </c>
    </row>
    <row r="6821" spans="1:1">
      <c r="A6821" s="51" t="s">
        <v>7781</v>
      </c>
    </row>
    <row r="6822" spans="1:1">
      <c r="A6822" s="51" t="s">
        <v>7782</v>
      </c>
    </row>
    <row r="6823" spans="1:1">
      <c r="A6823" s="51" t="s">
        <v>7783</v>
      </c>
    </row>
    <row r="6824" spans="1:1">
      <c r="A6824" s="51" t="s">
        <v>7784</v>
      </c>
    </row>
    <row r="6825" spans="1:1">
      <c r="A6825" s="51" t="s">
        <v>7785</v>
      </c>
    </row>
    <row r="6826" spans="1:1">
      <c r="A6826" s="51" t="s">
        <v>7786</v>
      </c>
    </row>
    <row r="6827" spans="1:1">
      <c r="A6827" s="51" t="s">
        <v>7787</v>
      </c>
    </row>
    <row r="6828" spans="1:1">
      <c r="A6828" s="51" t="s">
        <v>7788</v>
      </c>
    </row>
    <row r="6829" spans="1:1">
      <c r="A6829" s="51" t="s">
        <v>7789</v>
      </c>
    </row>
    <row r="6830" spans="1:1">
      <c r="A6830" s="51" t="s">
        <v>7790</v>
      </c>
    </row>
    <row r="6831" spans="1:1">
      <c r="A6831" s="51" t="s">
        <v>7791</v>
      </c>
    </row>
    <row r="6832" spans="1:1">
      <c r="A6832" s="51" t="s">
        <v>7792</v>
      </c>
    </row>
    <row r="6833" spans="1:1">
      <c r="A6833" s="51" t="s">
        <v>7793</v>
      </c>
    </row>
    <row r="6834" spans="1:1">
      <c r="A6834" s="51" t="s">
        <v>7794</v>
      </c>
    </row>
    <row r="6835" spans="1:1">
      <c r="A6835" s="51" t="s">
        <v>7795</v>
      </c>
    </row>
    <row r="6836" spans="1:1">
      <c r="A6836" s="51" t="s">
        <v>7796</v>
      </c>
    </row>
    <row r="6837" spans="1:1">
      <c r="A6837" s="51" t="s">
        <v>7797</v>
      </c>
    </row>
    <row r="6838" spans="1:1">
      <c r="A6838" s="51" t="s">
        <v>7798</v>
      </c>
    </row>
    <row r="6839" spans="1:1">
      <c r="A6839" s="51" t="s">
        <v>7799</v>
      </c>
    </row>
    <row r="6840" spans="1:1">
      <c r="A6840" s="51" t="s">
        <v>7800</v>
      </c>
    </row>
    <row r="6841" spans="1:1">
      <c r="A6841" s="51" t="s">
        <v>7801</v>
      </c>
    </row>
    <row r="6842" spans="1:1">
      <c r="A6842" s="51" t="s">
        <v>7802</v>
      </c>
    </row>
    <row r="6843" spans="1:1">
      <c r="A6843" s="51" t="s">
        <v>7803</v>
      </c>
    </row>
    <row r="6844" spans="1:1">
      <c r="A6844" s="51" t="s">
        <v>7804</v>
      </c>
    </row>
    <row r="6845" spans="1:1">
      <c r="A6845" s="51" t="s">
        <v>7805</v>
      </c>
    </row>
    <row r="6846" spans="1:1">
      <c r="A6846" s="51" t="s">
        <v>7806</v>
      </c>
    </row>
    <row r="6847" spans="1:1">
      <c r="A6847" s="51" t="s">
        <v>7807</v>
      </c>
    </row>
    <row r="6848" spans="1:1">
      <c r="A6848" s="51" t="s">
        <v>7808</v>
      </c>
    </row>
    <row r="6849" spans="1:1">
      <c r="A6849" s="51" t="s">
        <v>7809</v>
      </c>
    </row>
    <row r="6850" spans="1:1">
      <c r="A6850" s="51" t="s">
        <v>7810</v>
      </c>
    </row>
    <row r="6851" spans="1:1">
      <c r="A6851" s="51" t="s">
        <v>7811</v>
      </c>
    </row>
    <row r="6852" spans="1:1">
      <c r="A6852" s="51" t="s">
        <v>7812</v>
      </c>
    </row>
    <row r="6853" spans="1:1">
      <c r="A6853" s="51" t="s">
        <v>7813</v>
      </c>
    </row>
    <row r="6854" spans="1:1">
      <c r="A6854" s="51" t="s">
        <v>7814</v>
      </c>
    </row>
    <row r="6855" spans="1:1">
      <c r="A6855" s="51" t="s">
        <v>7815</v>
      </c>
    </row>
    <row r="6856" spans="1:1">
      <c r="A6856" s="51" t="s">
        <v>7816</v>
      </c>
    </row>
    <row r="6857" spans="1:1">
      <c r="A6857" s="51" t="s">
        <v>7817</v>
      </c>
    </row>
    <row r="6858" spans="1:1">
      <c r="A6858" s="51" t="s">
        <v>7818</v>
      </c>
    </row>
    <row r="6859" spans="1:1">
      <c r="A6859" s="51" t="s">
        <v>7819</v>
      </c>
    </row>
    <row r="6860" spans="1:1">
      <c r="A6860" s="51" t="s">
        <v>7820</v>
      </c>
    </row>
    <row r="6861" spans="1:1">
      <c r="A6861" s="51" t="s">
        <v>7821</v>
      </c>
    </row>
    <row r="6862" spans="1:1">
      <c r="A6862" s="51" t="s">
        <v>7822</v>
      </c>
    </row>
    <row r="6863" spans="1:1">
      <c r="A6863" s="51" t="s">
        <v>7823</v>
      </c>
    </row>
    <row r="6864" spans="1:1">
      <c r="A6864" s="51" t="s">
        <v>7824</v>
      </c>
    </row>
    <row r="6865" spans="1:1">
      <c r="A6865" s="51" t="s">
        <v>7825</v>
      </c>
    </row>
    <row r="6866" spans="1:1">
      <c r="A6866" s="51" t="s">
        <v>7826</v>
      </c>
    </row>
    <row r="6867" spans="1:1">
      <c r="A6867" s="51" t="s">
        <v>7827</v>
      </c>
    </row>
    <row r="6868" spans="1:1">
      <c r="A6868" s="51" t="s">
        <v>7828</v>
      </c>
    </row>
    <row r="6869" spans="1:1">
      <c r="A6869" s="51" t="s">
        <v>7829</v>
      </c>
    </row>
    <row r="6870" spans="1:1">
      <c r="A6870" s="51" t="s">
        <v>7830</v>
      </c>
    </row>
    <row r="6871" spans="1:1">
      <c r="A6871" s="51" t="s">
        <v>7831</v>
      </c>
    </row>
    <row r="6872" spans="1:1">
      <c r="A6872" s="51" t="s">
        <v>7832</v>
      </c>
    </row>
    <row r="6873" spans="1:1">
      <c r="A6873" s="51" t="s">
        <v>7833</v>
      </c>
    </row>
    <row r="6874" spans="1:1">
      <c r="A6874" s="51" t="s">
        <v>7834</v>
      </c>
    </row>
    <row r="6875" spans="1:1">
      <c r="A6875" s="51" t="s">
        <v>7835</v>
      </c>
    </row>
    <row r="6876" spans="1:1">
      <c r="A6876" s="51" t="s">
        <v>7836</v>
      </c>
    </row>
    <row r="6877" spans="1:1">
      <c r="A6877" s="51" t="s">
        <v>7837</v>
      </c>
    </row>
    <row r="6878" spans="1:1">
      <c r="A6878" s="51" t="s">
        <v>7838</v>
      </c>
    </row>
    <row r="6879" spans="1:1">
      <c r="A6879" s="51" t="s">
        <v>7839</v>
      </c>
    </row>
    <row r="6880" spans="1:1">
      <c r="A6880" s="51" t="s">
        <v>7840</v>
      </c>
    </row>
    <row r="6881" spans="1:1">
      <c r="A6881" s="51" t="s">
        <v>7841</v>
      </c>
    </row>
    <row r="6882" spans="1:1">
      <c r="A6882" s="51" t="s">
        <v>7842</v>
      </c>
    </row>
    <row r="6883" spans="1:1">
      <c r="A6883" s="51" t="s">
        <v>7843</v>
      </c>
    </row>
    <row r="6884" spans="1:1">
      <c r="A6884" s="51" t="s">
        <v>7844</v>
      </c>
    </row>
    <row r="6885" spans="1:1">
      <c r="A6885" s="51" t="s">
        <v>7845</v>
      </c>
    </row>
    <row r="6886" spans="1:1">
      <c r="A6886" s="51" t="s">
        <v>7846</v>
      </c>
    </row>
    <row r="6887" spans="1:1">
      <c r="A6887" s="51" t="s">
        <v>7847</v>
      </c>
    </row>
    <row r="6888" spans="1:1">
      <c r="A6888" s="51" t="s">
        <v>7848</v>
      </c>
    </row>
    <row r="6889" spans="1:1">
      <c r="A6889" s="51" t="s">
        <v>7849</v>
      </c>
    </row>
    <row r="6890" spans="1:1">
      <c r="A6890" s="51" t="s">
        <v>7850</v>
      </c>
    </row>
    <row r="6891" spans="1:1">
      <c r="A6891" s="51" t="s">
        <v>7851</v>
      </c>
    </row>
    <row r="6892" spans="1:1">
      <c r="A6892" s="51" t="s">
        <v>7852</v>
      </c>
    </row>
    <row r="6893" spans="1:1">
      <c r="A6893" s="51" t="s">
        <v>7853</v>
      </c>
    </row>
    <row r="6894" spans="1:1">
      <c r="A6894" s="51" t="s">
        <v>7854</v>
      </c>
    </row>
    <row r="6895" spans="1:1">
      <c r="A6895" s="51" t="s">
        <v>7855</v>
      </c>
    </row>
    <row r="6896" spans="1:1">
      <c r="A6896" s="51" t="s">
        <v>7856</v>
      </c>
    </row>
    <row r="6897" spans="1:1">
      <c r="A6897" s="51" t="s">
        <v>7857</v>
      </c>
    </row>
    <row r="6898" spans="1:1">
      <c r="A6898" s="51" t="s">
        <v>7858</v>
      </c>
    </row>
    <row r="6899" spans="1:1">
      <c r="A6899" s="51" t="s">
        <v>7859</v>
      </c>
    </row>
    <row r="6900" spans="1:1">
      <c r="A6900" s="51" t="s">
        <v>7860</v>
      </c>
    </row>
    <row r="6901" spans="1:1">
      <c r="A6901" s="51" t="s">
        <v>7861</v>
      </c>
    </row>
    <row r="6902" spans="1:1">
      <c r="A6902" s="51" t="s">
        <v>7862</v>
      </c>
    </row>
    <row r="6903" spans="1:1">
      <c r="A6903" s="51" t="s">
        <v>7863</v>
      </c>
    </row>
    <row r="6904" spans="1:1">
      <c r="A6904" s="51" t="s">
        <v>7864</v>
      </c>
    </row>
    <row r="6905" spans="1:1">
      <c r="A6905" s="51" t="s">
        <v>7865</v>
      </c>
    </row>
    <row r="6906" spans="1:1">
      <c r="A6906" s="51" t="s">
        <v>7866</v>
      </c>
    </row>
    <row r="6907" spans="1:1">
      <c r="A6907" s="51" t="s">
        <v>7867</v>
      </c>
    </row>
    <row r="6908" spans="1:1">
      <c r="A6908" s="51" t="s">
        <v>7868</v>
      </c>
    </row>
    <row r="6909" spans="1:1">
      <c r="A6909" s="51" t="s">
        <v>7869</v>
      </c>
    </row>
    <row r="6910" spans="1:1">
      <c r="A6910" s="51" t="s">
        <v>7870</v>
      </c>
    </row>
    <row r="6911" spans="1:1">
      <c r="A6911" s="51" t="s">
        <v>7871</v>
      </c>
    </row>
    <row r="6912" spans="1:1">
      <c r="A6912" s="51" t="s">
        <v>7872</v>
      </c>
    </row>
    <row r="6913" spans="1:1">
      <c r="A6913" s="51" t="s">
        <v>7873</v>
      </c>
    </row>
    <row r="6914" spans="1:1">
      <c r="A6914" s="51" t="s">
        <v>7874</v>
      </c>
    </row>
    <row r="6915" spans="1:1">
      <c r="A6915" s="51" t="s">
        <v>7875</v>
      </c>
    </row>
    <row r="6916" spans="1:1">
      <c r="A6916" s="51" t="s">
        <v>7876</v>
      </c>
    </row>
    <row r="6917" spans="1:1">
      <c r="A6917" s="51" t="s">
        <v>7877</v>
      </c>
    </row>
    <row r="6918" spans="1:1">
      <c r="A6918" s="51" t="s">
        <v>7878</v>
      </c>
    </row>
    <row r="6919" spans="1:1">
      <c r="A6919" s="51" t="s">
        <v>7879</v>
      </c>
    </row>
    <row r="6920" spans="1:1">
      <c r="A6920" s="51" t="s">
        <v>7880</v>
      </c>
    </row>
    <row r="6921" spans="1:1">
      <c r="A6921" s="51" t="s">
        <v>7881</v>
      </c>
    </row>
    <row r="6922" spans="1:1">
      <c r="A6922" s="51" t="s">
        <v>7882</v>
      </c>
    </row>
    <row r="6923" spans="1:1">
      <c r="A6923" s="51" t="s">
        <v>7883</v>
      </c>
    </row>
    <row r="6924" spans="1:1">
      <c r="A6924" s="51" t="s">
        <v>7884</v>
      </c>
    </row>
    <row r="6925" spans="1:1">
      <c r="A6925" s="51" t="s">
        <v>7885</v>
      </c>
    </row>
    <row r="6926" spans="1:1">
      <c r="A6926" s="51" t="s">
        <v>7886</v>
      </c>
    </row>
    <row r="6927" spans="1:1">
      <c r="A6927" s="51" t="s">
        <v>7887</v>
      </c>
    </row>
    <row r="6928" spans="1:1">
      <c r="A6928" s="51" t="s">
        <v>7888</v>
      </c>
    </row>
    <row r="6929" spans="1:1">
      <c r="A6929" s="51" t="s">
        <v>7889</v>
      </c>
    </row>
    <row r="6930" spans="1:1">
      <c r="A6930" s="51" t="s">
        <v>7890</v>
      </c>
    </row>
    <row r="6931" spans="1:1">
      <c r="A6931" s="51" t="s">
        <v>7891</v>
      </c>
    </row>
    <row r="6932" spans="1:1">
      <c r="A6932" s="51" t="s">
        <v>7892</v>
      </c>
    </row>
    <row r="6933" spans="1:1">
      <c r="A6933" s="51" t="s">
        <v>7893</v>
      </c>
    </row>
    <row r="6934" spans="1:1">
      <c r="A6934" s="51" t="s">
        <v>7894</v>
      </c>
    </row>
    <row r="6935" spans="1:1">
      <c r="A6935" s="51" t="s">
        <v>7895</v>
      </c>
    </row>
    <row r="6936" spans="1:1">
      <c r="A6936" s="51" t="s">
        <v>7896</v>
      </c>
    </row>
    <row r="6937" spans="1:1">
      <c r="A6937" s="51" t="s">
        <v>7897</v>
      </c>
    </row>
    <row r="6938" spans="1:1">
      <c r="A6938" s="51" t="s">
        <v>7898</v>
      </c>
    </row>
    <row r="6939" spans="1:1">
      <c r="A6939" s="51" t="s">
        <v>7899</v>
      </c>
    </row>
    <row r="6940" spans="1:1">
      <c r="A6940" s="51" t="s">
        <v>7900</v>
      </c>
    </row>
    <row r="6941" spans="1:1">
      <c r="A6941" s="51" t="s">
        <v>7901</v>
      </c>
    </row>
    <row r="6942" spans="1:1">
      <c r="A6942" s="51" t="s">
        <v>7902</v>
      </c>
    </row>
    <row r="6943" spans="1:1">
      <c r="A6943" s="51" t="s">
        <v>7903</v>
      </c>
    </row>
    <row r="6944" spans="1:1">
      <c r="A6944" s="51" t="s">
        <v>7904</v>
      </c>
    </row>
    <row r="6945" spans="1:1">
      <c r="A6945" s="51" t="s">
        <v>7905</v>
      </c>
    </row>
    <row r="6946" spans="1:1">
      <c r="A6946" s="51" t="s">
        <v>7906</v>
      </c>
    </row>
    <row r="6947" spans="1:1">
      <c r="A6947" s="51" t="s">
        <v>7907</v>
      </c>
    </row>
    <row r="6948" spans="1:1">
      <c r="A6948" s="51" t="s">
        <v>7908</v>
      </c>
    </row>
    <row r="6949" spans="1:1">
      <c r="A6949" s="51" t="s">
        <v>7909</v>
      </c>
    </row>
    <row r="6950" spans="1:1">
      <c r="A6950" s="51" t="s">
        <v>7910</v>
      </c>
    </row>
    <row r="6951" spans="1:1">
      <c r="A6951" s="51" t="s">
        <v>7911</v>
      </c>
    </row>
    <row r="6952" spans="1:1">
      <c r="A6952" s="51" t="s">
        <v>7912</v>
      </c>
    </row>
    <row r="6953" spans="1:1">
      <c r="A6953" s="51" t="s">
        <v>7913</v>
      </c>
    </row>
    <row r="6954" spans="1:1">
      <c r="A6954" s="51" t="s">
        <v>7914</v>
      </c>
    </row>
    <row r="6955" spans="1:1">
      <c r="A6955" s="51" t="s">
        <v>7915</v>
      </c>
    </row>
    <row r="6956" spans="1:1">
      <c r="A6956" s="51" t="s">
        <v>7916</v>
      </c>
    </row>
    <row r="6957" spans="1:1">
      <c r="A6957" s="51" t="s">
        <v>7917</v>
      </c>
    </row>
    <row r="6958" spans="1:1">
      <c r="A6958" s="51" t="s">
        <v>7918</v>
      </c>
    </row>
    <row r="6959" spans="1:1">
      <c r="A6959" s="51" t="s">
        <v>7919</v>
      </c>
    </row>
    <row r="6960" spans="1:1">
      <c r="A6960" s="51" t="s">
        <v>7920</v>
      </c>
    </row>
    <row r="6961" spans="1:1">
      <c r="A6961" s="51" t="s">
        <v>7921</v>
      </c>
    </row>
    <row r="6962" spans="1:1">
      <c r="A6962" s="51" t="s">
        <v>7922</v>
      </c>
    </row>
    <row r="6963" spans="1:1">
      <c r="A6963" s="51" t="s">
        <v>7923</v>
      </c>
    </row>
    <row r="6964" spans="1:1">
      <c r="A6964" s="51" t="s">
        <v>7924</v>
      </c>
    </row>
    <row r="6965" spans="1:1">
      <c r="A6965" s="51" t="s">
        <v>7925</v>
      </c>
    </row>
    <row r="6966" spans="1:1">
      <c r="A6966" s="51" t="s">
        <v>7926</v>
      </c>
    </row>
    <row r="6967" spans="1:1">
      <c r="A6967" s="51" t="s">
        <v>7927</v>
      </c>
    </row>
    <row r="6968" spans="1:1">
      <c r="A6968" s="51" t="s">
        <v>7928</v>
      </c>
    </row>
    <row r="6969" spans="1:1">
      <c r="A6969" s="51" t="s">
        <v>7929</v>
      </c>
    </row>
    <row r="6970" spans="1:1">
      <c r="A6970" s="51" t="s">
        <v>7930</v>
      </c>
    </row>
    <row r="6971" spans="1:1">
      <c r="A6971" s="51" t="s">
        <v>7931</v>
      </c>
    </row>
    <row r="6972" spans="1:1">
      <c r="A6972" s="51" t="s">
        <v>7932</v>
      </c>
    </row>
    <row r="6973" spans="1:1">
      <c r="A6973" s="51" t="s">
        <v>7933</v>
      </c>
    </row>
    <row r="6974" spans="1:1">
      <c r="A6974" s="51" t="s">
        <v>7934</v>
      </c>
    </row>
    <row r="6975" spans="1:1">
      <c r="A6975" s="51" t="s">
        <v>7935</v>
      </c>
    </row>
    <row r="6976" spans="1:1">
      <c r="A6976" s="51" t="s">
        <v>7936</v>
      </c>
    </row>
    <row r="6977" spans="1:1">
      <c r="A6977" s="51" t="s">
        <v>7937</v>
      </c>
    </row>
    <row r="6978" spans="1:1">
      <c r="A6978" s="51" t="s">
        <v>7938</v>
      </c>
    </row>
    <row r="6979" spans="1:1">
      <c r="A6979" s="51" t="s">
        <v>7939</v>
      </c>
    </row>
    <row r="6980" spans="1:1">
      <c r="A6980" s="51" t="s">
        <v>7940</v>
      </c>
    </row>
    <row r="6981" spans="1:1">
      <c r="A6981" s="51" t="s">
        <v>7941</v>
      </c>
    </row>
    <row r="6982" spans="1:1">
      <c r="A6982" s="51" t="s">
        <v>7942</v>
      </c>
    </row>
    <row r="6983" spans="1:1">
      <c r="A6983" s="51" t="s">
        <v>7943</v>
      </c>
    </row>
    <row r="6984" spans="1:1">
      <c r="A6984" s="51" t="s">
        <v>7944</v>
      </c>
    </row>
    <row r="6985" spans="1:1">
      <c r="A6985" s="51" t="s">
        <v>7945</v>
      </c>
    </row>
    <row r="6986" spans="1:1">
      <c r="A6986" s="51" t="s">
        <v>7946</v>
      </c>
    </row>
    <row r="6987" spans="1:1">
      <c r="A6987" s="51" t="s">
        <v>7947</v>
      </c>
    </row>
    <row r="6988" spans="1:1">
      <c r="A6988" s="51" t="s">
        <v>7948</v>
      </c>
    </row>
    <row r="6989" spans="1:1">
      <c r="A6989" s="51" t="s">
        <v>7949</v>
      </c>
    </row>
    <row r="6990" spans="1:1">
      <c r="A6990" s="51" t="s">
        <v>7950</v>
      </c>
    </row>
    <row r="6991" spans="1:1">
      <c r="A6991" s="51" t="s">
        <v>7951</v>
      </c>
    </row>
    <row r="6992" spans="1:1">
      <c r="A6992" s="51" t="s">
        <v>7952</v>
      </c>
    </row>
    <row r="6993" spans="1:1">
      <c r="A6993" s="51" t="s">
        <v>7953</v>
      </c>
    </row>
    <row r="6994" spans="1:1">
      <c r="A6994" s="51" t="s">
        <v>7954</v>
      </c>
    </row>
    <row r="6995" spans="1:1">
      <c r="A6995" s="51" t="s">
        <v>7955</v>
      </c>
    </row>
    <row r="6996" spans="1:1">
      <c r="A6996" s="51" t="s">
        <v>7956</v>
      </c>
    </row>
    <row r="6997" spans="1:1">
      <c r="A6997" s="51" t="s">
        <v>7957</v>
      </c>
    </row>
    <row r="6998" spans="1:1">
      <c r="A6998" s="51" t="s">
        <v>7958</v>
      </c>
    </row>
    <row r="6999" spans="1:1">
      <c r="A6999" s="51" t="s">
        <v>7959</v>
      </c>
    </row>
    <row r="7000" spans="1:1">
      <c r="A7000" s="51" t="s">
        <v>7960</v>
      </c>
    </row>
    <row r="7001" spans="1:1">
      <c r="A7001" s="51" t="s">
        <v>7961</v>
      </c>
    </row>
    <row r="7002" spans="1:1">
      <c r="A7002" s="51" t="s">
        <v>7962</v>
      </c>
    </row>
    <row r="7003" spans="1:1">
      <c r="A7003" s="51" t="s">
        <v>7963</v>
      </c>
    </row>
    <row r="7004" spans="1:1">
      <c r="A7004" s="51" t="s">
        <v>7964</v>
      </c>
    </row>
    <row r="7005" spans="1:1">
      <c r="A7005" s="51" t="s">
        <v>7965</v>
      </c>
    </row>
    <row r="7006" spans="1:1">
      <c r="A7006" s="51" t="s">
        <v>7966</v>
      </c>
    </row>
    <row r="7007" spans="1:1">
      <c r="A7007" s="51" t="s">
        <v>7967</v>
      </c>
    </row>
    <row r="7008" spans="1:1">
      <c r="A7008" s="51" t="s">
        <v>7968</v>
      </c>
    </row>
    <row r="7009" spans="1:1">
      <c r="A7009" s="51" t="s">
        <v>7969</v>
      </c>
    </row>
    <row r="7010" spans="1:1">
      <c r="A7010" s="51" t="s">
        <v>7970</v>
      </c>
    </row>
    <row r="7011" spans="1:1">
      <c r="A7011" s="51" t="s">
        <v>7971</v>
      </c>
    </row>
    <row r="7012" spans="1:1">
      <c r="A7012" s="51" t="s">
        <v>7972</v>
      </c>
    </row>
    <row r="7013" spans="1:1">
      <c r="A7013" s="51" t="s">
        <v>7973</v>
      </c>
    </row>
    <row r="7014" spans="1:1">
      <c r="A7014" s="51" t="s">
        <v>7974</v>
      </c>
    </row>
    <row r="7015" spans="1:1">
      <c r="A7015" s="51" t="s">
        <v>7975</v>
      </c>
    </row>
    <row r="7016" spans="1:1">
      <c r="A7016" s="51" t="s">
        <v>7976</v>
      </c>
    </row>
    <row r="7017" spans="1:1">
      <c r="A7017" s="51" t="s">
        <v>7977</v>
      </c>
    </row>
    <row r="7018" spans="1:1">
      <c r="A7018" s="51" t="s">
        <v>7978</v>
      </c>
    </row>
    <row r="7019" spans="1:1">
      <c r="A7019" s="51" t="s">
        <v>7979</v>
      </c>
    </row>
    <row r="7020" spans="1:1">
      <c r="A7020" s="51" t="s">
        <v>7980</v>
      </c>
    </row>
    <row r="7021" spans="1:1">
      <c r="A7021" s="51" t="s">
        <v>7981</v>
      </c>
    </row>
    <row r="7022" spans="1:1">
      <c r="A7022" s="51" t="s">
        <v>7982</v>
      </c>
    </row>
    <row r="7023" spans="1:1">
      <c r="A7023" s="51" t="s">
        <v>7983</v>
      </c>
    </row>
    <row r="7024" spans="1:1">
      <c r="A7024" s="51" t="s">
        <v>7984</v>
      </c>
    </row>
    <row r="7025" spans="1:1">
      <c r="A7025" s="51" t="s">
        <v>7985</v>
      </c>
    </row>
    <row r="7026" spans="1:1">
      <c r="A7026" s="51" t="s">
        <v>7986</v>
      </c>
    </row>
    <row r="7027" spans="1:1">
      <c r="A7027" s="51" t="s">
        <v>7987</v>
      </c>
    </row>
    <row r="7028" spans="1:1">
      <c r="A7028" s="51" t="s">
        <v>7988</v>
      </c>
    </row>
    <row r="7029" spans="1:1">
      <c r="A7029" s="51" t="s">
        <v>7989</v>
      </c>
    </row>
    <row r="7030" spans="1:1">
      <c r="A7030" s="51" t="s">
        <v>7990</v>
      </c>
    </row>
    <row r="7031" spans="1:1">
      <c r="A7031" s="51" t="s">
        <v>7991</v>
      </c>
    </row>
    <row r="7032" spans="1:1">
      <c r="A7032" s="51" t="s">
        <v>7992</v>
      </c>
    </row>
    <row r="7033" spans="1:1">
      <c r="A7033" s="51" t="s">
        <v>7993</v>
      </c>
    </row>
    <row r="7034" spans="1:1">
      <c r="A7034" s="51" t="s">
        <v>7994</v>
      </c>
    </row>
    <row r="7035" spans="1:1">
      <c r="A7035" s="51" t="s">
        <v>7995</v>
      </c>
    </row>
    <row r="7036" spans="1:1">
      <c r="A7036" s="51" t="s">
        <v>7996</v>
      </c>
    </row>
    <row r="7037" spans="1:1">
      <c r="A7037" s="51" t="s">
        <v>7997</v>
      </c>
    </row>
    <row r="7038" spans="1:1">
      <c r="A7038" s="51" t="s">
        <v>7998</v>
      </c>
    </row>
    <row r="7039" spans="1:1">
      <c r="A7039" s="51" t="s">
        <v>7999</v>
      </c>
    </row>
    <row r="7040" spans="1:1">
      <c r="A7040" s="51" t="s">
        <v>8000</v>
      </c>
    </row>
    <row r="7041" spans="1:1">
      <c r="A7041" s="51" t="s">
        <v>8001</v>
      </c>
    </row>
    <row r="7042" spans="1:1">
      <c r="A7042" s="51" t="s">
        <v>8002</v>
      </c>
    </row>
    <row r="7043" spans="1:1">
      <c r="A7043" s="51" t="s">
        <v>8003</v>
      </c>
    </row>
    <row r="7044" spans="1:1">
      <c r="A7044" s="51" t="s">
        <v>8004</v>
      </c>
    </row>
    <row r="7045" spans="1:1">
      <c r="A7045" s="51" t="s">
        <v>8005</v>
      </c>
    </row>
    <row r="7046" spans="1:1">
      <c r="A7046" s="51" t="s">
        <v>8006</v>
      </c>
    </row>
    <row r="7047" spans="1:1">
      <c r="A7047" s="51" t="s">
        <v>8007</v>
      </c>
    </row>
    <row r="7048" spans="1:1">
      <c r="A7048" s="51" t="s">
        <v>8008</v>
      </c>
    </row>
    <row r="7049" spans="1:1">
      <c r="A7049" s="51" t="s">
        <v>8009</v>
      </c>
    </row>
    <row r="7050" spans="1:1">
      <c r="A7050" s="51" t="s">
        <v>8010</v>
      </c>
    </row>
    <row r="7051" spans="1:1">
      <c r="A7051" s="51" t="s">
        <v>8011</v>
      </c>
    </row>
    <row r="7052" spans="1:1">
      <c r="A7052" s="51" t="s">
        <v>8012</v>
      </c>
    </row>
    <row r="7053" spans="1:1">
      <c r="A7053" s="51" t="s">
        <v>8013</v>
      </c>
    </row>
    <row r="7054" spans="1:1">
      <c r="A7054" s="51" t="s">
        <v>8014</v>
      </c>
    </row>
    <row r="7055" spans="1:1">
      <c r="A7055" s="51" t="s">
        <v>8015</v>
      </c>
    </row>
    <row r="7056" spans="1:1">
      <c r="A7056" s="51" t="s">
        <v>8016</v>
      </c>
    </row>
    <row r="7057" spans="1:1">
      <c r="A7057" s="51" t="s">
        <v>8017</v>
      </c>
    </row>
    <row r="7058" spans="1:1">
      <c r="A7058" s="51" t="s">
        <v>8018</v>
      </c>
    </row>
    <row r="7059" spans="1:1">
      <c r="A7059" s="51" t="s">
        <v>8019</v>
      </c>
    </row>
    <row r="7060" spans="1:1">
      <c r="A7060" s="51" t="s">
        <v>8020</v>
      </c>
    </row>
    <row r="7061" spans="1:1">
      <c r="A7061" s="51" t="s">
        <v>8021</v>
      </c>
    </row>
    <row r="7062" spans="1:1">
      <c r="A7062" s="51" t="s">
        <v>8022</v>
      </c>
    </row>
    <row r="7063" spans="1:1">
      <c r="A7063" s="51" t="s">
        <v>8023</v>
      </c>
    </row>
    <row r="7064" spans="1:1">
      <c r="A7064" s="51" t="s">
        <v>8024</v>
      </c>
    </row>
    <row r="7065" spans="1:1">
      <c r="A7065" s="51" t="s">
        <v>8025</v>
      </c>
    </row>
    <row r="7066" spans="1:1">
      <c r="A7066" s="51" t="s">
        <v>8026</v>
      </c>
    </row>
    <row r="7067" spans="1:1">
      <c r="A7067" s="51" t="s">
        <v>8027</v>
      </c>
    </row>
    <row r="7068" spans="1:1">
      <c r="A7068" s="51" t="s">
        <v>8028</v>
      </c>
    </row>
    <row r="7069" spans="1:1">
      <c r="A7069" s="51" t="s">
        <v>8029</v>
      </c>
    </row>
    <row r="7070" spans="1:1">
      <c r="A7070" s="51" t="s">
        <v>8030</v>
      </c>
    </row>
    <row r="7071" spans="1:1">
      <c r="A7071" s="51" t="s">
        <v>8031</v>
      </c>
    </row>
    <row r="7072" spans="1:1">
      <c r="A7072" s="51" t="s">
        <v>8032</v>
      </c>
    </row>
    <row r="7073" spans="1:1">
      <c r="A7073" s="51" t="s">
        <v>8033</v>
      </c>
    </row>
    <row r="7074" spans="1:1">
      <c r="A7074" s="51" t="s">
        <v>8034</v>
      </c>
    </row>
    <row r="7075" spans="1:1">
      <c r="A7075" s="51" t="s">
        <v>8035</v>
      </c>
    </row>
    <row r="7076" spans="1:1">
      <c r="A7076" s="51" t="s">
        <v>8036</v>
      </c>
    </row>
    <row r="7077" spans="1:1">
      <c r="A7077" s="51" t="s">
        <v>8037</v>
      </c>
    </row>
    <row r="7078" spans="1:1">
      <c r="A7078" s="51" t="s">
        <v>8038</v>
      </c>
    </row>
    <row r="7079" spans="1:1">
      <c r="A7079" s="51" t="s">
        <v>8039</v>
      </c>
    </row>
    <row r="7080" spans="1:1">
      <c r="A7080" s="51" t="s">
        <v>8040</v>
      </c>
    </row>
    <row r="7081" spans="1:1">
      <c r="A7081" s="51" t="s">
        <v>8041</v>
      </c>
    </row>
    <row r="7082" spans="1:1">
      <c r="A7082" s="51" t="s">
        <v>8042</v>
      </c>
    </row>
    <row r="7083" spans="1:1">
      <c r="A7083" s="51" t="s">
        <v>8043</v>
      </c>
    </row>
    <row r="7084" spans="1:1">
      <c r="A7084" s="51" t="s">
        <v>8044</v>
      </c>
    </row>
    <row r="7085" spans="1:1">
      <c r="A7085" s="51" t="s">
        <v>8045</v>
      </c>
    </row>
    <row r="7086" spans="1:1">
      <c r="A7086" s="51" t="s">
        <v>8046</v>
      </c>
    </row>
    <row r="7087" spans="1:1">
      <c r="A7087" s="51" t="s">
        <v>8047</v>
      </c>
    </row>
    <row r="7088" spans="1:1">
      <c r="A7088" s="51" t="s">
        <v>8048</v>
      </c>
    </row>
    <row r="7089" spans="1:1">
      <c r="A7089" s="51" t="s">
        <v>8049</v>
      </c>
    </row>
    <row r="7090" spans="1:1">
      <c r="A7090" s="51" t="s">
        <v>8050</v>
      </c>
    </row>
    <row r="7091" spans="1:1">
      <c r="A7091" s="51" t="s">
        <v>8051</v>
      </c>
    </row>
    <row r="7092" spans="1:1">
      <c r="A7092" s="51" t="s">
        <v>8052</v>
      </c>
    </row>
    <row r="7093" spans="1:1">
      <c r="A7093" s="51" t="s">
        <v>8053</v>
      </c>
    </row>
    <row r="7094" spans="1:1">
      <c r="A7094" s="51" t="s">
        <v>8054</v>
      </c>
    </row>
    <row r="7095" spans="1:1">
      <c r="A7095" s="51" t="s">
        <v>8055</v>
      </c>
    </row>
    <row r="7096" spans="1:1">
      <c r="A7096" s="51" t="s">
        <v>8056</v>
      </c>
    </row>
    <row r="7097" spans="1:1">
      <c r="A7097" s="51" t="s">
        <v>8057</v>
      </c>
    </row>
    <row r="7098" spans="1:1">
      <c r="A7098" s="51" t="s">
        <v>8058</v>
      </c>
    </row>
    <row r="7099" spans="1:1">
      <c r="A7099" s="51" t="s">
        <v>8059</v>
      </c>
    </row>
    <row r="7100" spans="1:1">
      <c r="A7100" s="51" t="s">
        <v>8060</v>
      </c>
    </row>
    <row r="7101" spans="1:1">
      <c r="A7101" s="51" t="s">
        <v>8061</v>
      </c>
    </row>
    <row r="7102" spans="1:1">
      <c r="A7102" s="51" t="s">
        <v>8062</v>
      </c>
    </row>
    <row r="7103" spans="1:1">
      <c r="A7103" s="51" t="s">
        <v>8063</v>
      </c>
    </row>
    <row r="7104" spans="1:1">
      <c r="A7104" s="51" t="s">
        <v>8064</v>
      </c>
    </row>
    <row r="7105" spans="1:1">
      <c r="A7105" s="51" t="s">
        <v>8065</v>
      </c>
    </row>
    <row r="7106" spans="1:1">
      <c r="A7106" s="51" t="s">
        <v>8066</v>
      </c>
    </row>
    <row r="7107" spans="1:1">
      <c r="A7107" s="51" t="s">
        <v>8067</v>
      </c>
    </row>
    <row r="7108" spans="1:1">
      <c r="A7108" s="51" t="s">
        <v>8068</v>
      </c>
    </row>
    <row r="7109" spans="1:1">
      <c r="A7109" s="51" t="s">
        <v>8069</v>
      </c>
    </row>
    <row r="7110" spans="1:1">
      <c r="A7110" s="51" t="s">
        <v>8070</v>
      </c>
    </row>
    <row r="7111" spans="1:1">
      <c r="A7111" s="51" t="s">
        <v>8071</v>
      </c>
    </row>
    <row r="7112" spans="1:1">
      <c r="A7112" s="51" t="s">
        <v>8072</v>
      </c>
    </row>
    <row r="7113" spans="1:1">
      <c r="A7113" s="51" t="s">
        <v>8073</v>
      </c>
    </row>
    <row r="7114" spans="1:1">
      <c r="A7114" s="51" t="s">
        <v>8074</v>
      </c>
    </row>
    <row r="7115" spans="1:1">
      <c r="A7115" s="51" t="s">
        <v>8075</v>
      </c>
    </row>
    <row r="7116" spans="1:1">
      <c r="A7116" s="51" t="s">
        <v>8076</v>
      </c>
    </row>
    <row r="7117" spans="1:1">
      <c r="A7117" s="51" t="s">
        <v>8077</v>
      </c>
    </row>
    <row r="7118" spans="1:1">
      <c r="A7118" s="51" t="s">
        <v>8078</v>
      </c>
    </row>
    <row r="7119" spans="1:1">
      <c r="A7119" s="51" t="s">
        <v>8079</v>
      </c>
    </row>
    <row r="7120" spans="1:1">
      <c r="A7120" s="51" t="s">
        <v>8080</v>
      </c>
    </row>
    <row r="7121" spans="1:1">
      <c r="A7121" s="51" t="s">
        <v>8081</v>
      </c>
    </row>
    <row r="7122" spans="1:1">
      <c r="A7122" s="51" t="s">
        <v>8082</v>
      </c>
    </row>
    <row r="7123" spans="1:1">
      <c r="A7123" s="51" t="s">
        <v>8083</v>
      </c>
    </row>
    <row r="7124" spans="1:1">
      <c r="A7124" s="51" t="s">
        <v>8084</v>
      </c>
    </row>
    <row r="7125" spans="1:1">
      <c r="A7125" s="51" t="s">
        <v>8085</v>
      </c>
    </row>
    <row r="7126" spans="1:1">
      <c r="A7126" s="51" t="s">
        <v>8086</v>
      </c>
    </row>
    <row r="7127" spans="1:1">
      <c r="A7127" s="51" t="s">
        <v>8087</v>
      </c>
    </row>
    <row r="7128" spans="1:1">
      <c r="A7128" s="51" t="s">
        <v>8088</v>
      </c>
    </row>
    <row r="7129" spans="1:1">
      <c r="A7129" s="51" t="s">
        <v>8089</v>
      </c>
    </row>
    <row r="7130" spans="1:1">
      <c r="A7130" s="51" t="s">
        <v>8090</v>
      </c>
    </row>
    <row r="7131" spans="1:1">
      <c r="A7131" s="51" t="s">
        <v>8091</v>
      </c>
    </row>
    <row r="7132" spans="1:1">
      <c r="A7132" s="51" t="s">
        <v>8092</v>
      </c>
    </row>
    <row r="7133" spans="1:1">
      <c r="A7133" s="51" t="s">
        <v>8093</v>
      </c>
    </row>
    <row r="7134" spans="1:1">
      <c r="A7134" s="51" t="s">
        <v>8094</v>
      </c>
    </row>
    <row r="7135" spans="1:1">
      <c r="A7135" s="51" t="s">
        <v>8095</v>
      </c>
    </row>
    <row r="7136" spans="1:1">
      <c r="A7136" s="51" t="s">
        <v>8096</v>
      </c>
    </row>
    <row r="7137" spans="1:1">
      <c r="A7137" s="51" t="s">
        <v>8097</v>
      </c>
    </row>
    <row r="7138" spans="1:1">
      <c r="A7138" s="51" t="s">
        <v>8098</v>
      </c>
    </row>
    <row r="7139" spans="1:1">
      <c r="A7139" s="51" t="s">
        <v>8099</v>
      </c>
    </row>
    <row r="7140" spans="1:1">
      <c r="A7140" s="51" t="s">
        <v>8100</v>
      </c>
    </row>
    <row r="7141" spans="1:1">
      <c r="A7141" s="51" t="s">
        <v>8101</v>
      </c>
    </row>
    <row r="7142" spans="1:1">
      <c r="A7142" s="51" t="s">
        <v>8102</v>
      </c>
    </row>
    <row r="7143" spans="1:1">
      <c r="A7143" s="51" t="s">
        <v>8103</v>
      </c>
    </row>
    <row r="7144" spans="1:1">
      <c r="A7144" s="51" t="s">
        <v>8104</v>
      </c>
    </row>
    <row r="7145" spans="1:1">
      <c r="A7145" s="51" t="s">
        <v>8105</v>
      </c>
    </row>
    <row r="7146" spans="1:1">
      <c r="A7146" s="51" t="s">
        <v>8106</v>
      </c>
    </row>
    <row r="7147" spans="1:1">
      <c r="A7147" s="51" t="s">
        <v>8107</v>
      </c>
    </row>
    <row r="7148" spans="1:1">
      <c r="A7148" s="51" t="s">
        <v>8108</v>
      </c>
    </row>
    <row r="7149" spans="1:1">
      <c r="A7149" s="51" t="s">
        <v>8109</v>
      </c>
    </row>
    <row r="7150" spans="1:1">
      <c r="A7150" s="51" t="s">
        <v>8110</v>
      </c>
    </row>
    <row r="7151" spans="1:1">
      <c r="A7151" s="51" t="s">
        <v>8111</v>
      </c>
    </row>
    <row r="7152" spans="1:1">
      <c r="A7152" s="51" t="s">
        <v>8112</v>
      </c>
    </row>
    <row r="7153" spans="1:1">
      <c r="A7153" s="51" t="s">
        <v>8113</v>
      </c>
    </row>
    <row r="7154" spans="1:1">
      <c r="A7154" s="51" t="s">
        <v>8114</v>
      </c>
    </row>
    <row r="7155" spans="1:1">
      <c r="A7155" s="51" t="s">
        <v>8115</v>
      </c>
    </row>
    <row r="7156" spans="1:1">
      <c r="A7156" s="51" t="s">
        <v>8116</v>
      </c>
    </row>
    <row r="7157" spans="1:1">
      <c r="A7157" s="51" t="s">
        <v>8117</v>
      </c>
    </row>
    <row r="7158" spans="1:1">
      <c r="A7158" s="51" t="s">
        <v>8118</v>
      </c>
    </row>
    <row r="7159" spans="1:1">
      <c r="A7159" s="51" t="s">
        <v>8119</v>
      </c>
    </row>
    <row r="7160" spans="1:1">
      <c r="A7160" s="51" t="s">
        <v>8120</v>
      </c>
    </row>
    <row r="7161" spans="1:1">
      <c r="A7161" s="51" t="s">
        <v>8121</v>
      </c>
    </row>
    <row r="7162" spans="1:1">
      <c r="A7162" s="51" t="s">
        <v>8122</v>
      </c>
    </row>
    <row r="7163" spans="1:1">
      <c r="A7163" s="51" t="s">
        <v>8123</v>
      </c>
    </row>
    <row r="7164" spans="1:1">
      <c r="A7164" s="51" t="s">
        <v>8124</v>
      </c>
    </row>
    <row r="7165" spans="1:1">
      <c r="A7165" s="51" t="s">
        <v>8125</v>
      </c>
    </row>
    <row r="7166" spans="1:1">
      <c r="A7166" s="51" t="s">
        <v>8126</v>
      </c>
    </row>
    <row r="7167" spans="1:1">
      <c r="A7167" s="51" t="s">
        <v>8127</v>
      </c>
    </row>
    <row r="7168" spans="1:1">
      <c r="A7168" s="51" t="s">
        <v>8128</v>
      </c>
    </row>
    <row r="7169" spans="1:1">
      <c r="A7169" s="51" t="s">
        <v>8129</v>
      </c>
    </row>
    <row r="7170" spans="1:1">
      <c r="A7170" s="51" t="s">
        <v>8130</v>
      </c>
    </row>
    <row r="7171" spans="1:1">
      <c r="A7171" s="51" t="s">
        <v>8131</v>
      </c>
    </row>
    <row r="7172" spans="1:1">
      <c r="A7172" s="51" t="s">
        <v>8132</v>
      </c>
    </row>
    <row r="7173" spans="1:1">
      <c r="A7173" s="51" t="s">
        <v>8133</v>
      </c>
    </row>
    <row r="7174" spans="1:1">
      <c r="A7174" s="51" t="s">
        <v>8134</v>
      </c>
    </row>
    <row r="7175" spans="1:1">
      <c r="A7175" s="51" t="s">
        <v>8135</v>
      </c>
    </row>
    <row r="7176" spans="1:1">
      <c r="A7176" s="51" t="s">
        <v>8136</v>
      </c>
    </row>
    <row r="7177" spans="1:1">
      <c r="A7177" s="51" t="s">
        <v>8137</v>
      </c>
    </row>
    <row r="7178" spans="1:1">
      <c r="A7178" s="51" t="s">
        <v>8138</v>
      </c>
    </row>
    <row r="7179" spans="1:1">
      <c r="A7179" s="51" t="s">
        <v>8139</v>
      </c>
    </row>
    <row r="7180" spans="1:1">
      <c r="A7180" s="51" t="s">
        <v>8140</v>
      </c>
    </row>
    <row r="7181" spans="1:1">
      <c r="A7181" s="51" t="s">
        <v>8141</v>
      </c>
    </row>
    <row r="7182" spans="1:1">
      <c r="A7182" s="51" t="s">
        <v>8142</v>
      </c>
    </row>
    <row r="7183" spans="1:1">
      <c r="A7183" s="51" t="s">
        <v>8143</v>
      </c>
    </row>
    <row r="7184" spans="1:1">
      <c r="A7184" s="51" t="s">
        <v>8144</v>
      </c>
    </row>
    <row r="7185" spans="1:1">
      <c r="A7185" s="51" t="s">
        <v>8145</v>
      </c>
    </row>
    <row r="7186" spans="1:1">
      <c r="A7186" s="51" t="s">
        <v>8146</v>
      </c>
    </row>
    <row r="7187" spans="1:1">
      <c r="A7187" s="51" t="s">
        <v>8147</v>
      </c>
    </row>
    <row r="7188" spans="1:1">
      <c r="A7188" s="51" t="s">
        <v>8148</v>
      </c>
    </row>
    <row r="7189" spans="1:1">
      <c r="A7189" s="51" t="s">
        <v>8149</v>
      </c>
    </row>
    <row r="7190" spans="1:1">
      <c r="A7190" s="51" t="s">
        <v>8150</v>
      </c>
    </row>
    <row r="7191" spans="1:1">
      <c r="A7191" s="51" t="s">
        <v>8151</v>
      </c>
    </row>
    <row r="7192" spans="1:1">
      <c r="A7192" s="51" t="s">
        <v>8152</v>
      </c>
    </row>
    <row r="7193" spans="1:1">
      <c r="A7193" s="51" t="s">
        <v>8153</v>
      </c>
    </row>
    <row r="7194" spans="1:1">
      <c r="A7194" s="51" t="s">
        <v>8154</v>
      </c>
    </row>
    <row r="7195" spans="1:1">
      <c r="A7195" s="51" t="s">
        <v>8155</v>
      </c>
    </row>
    <row r="7196" spans="1:1">
      <c r="A7196" s="51" t="s">
        <v>8156</v>
      </c>
    </row>
    <row r="7197" spans="1:1">
      <c r="A7197" s="51" t="s">
        <v>8157</v>
      </c>
    </row>
    <row r="7198" spans="1:1">
      <c r="A7198" s="51" t="s">
        <v>8158</v>
      </c>
    </row>
    <row r="7199" spans="1:1">
      <c r="A7199" s="51" t="s">
        <v>8159</v>
      </c>
    </row>
    <row r="7200" spans="1:1">
      <c r="A7200" s="51" t="s">
        <v>8160</v>
      </c>
    </row>
    <row r="7201" spans="1:1">
      <c r="A7201" s="51" t="s">
        <v>8161</v>
      </c>
    </row>
    <row r="7202" spans="1:1">
      <c r="A7202" s="51" t="s">
        <v>8162</v>
      </c>
    </row>
    <row r="7203" spans="1:1">
      <c r="A7203" s="51" t="s">
        <v>8163</v>
      </c>
    </row>
    <row r="7204" spans="1:1">
      <c r="A7204" s="51" t="s">
        <v>8164</v>
      </c>
    </row>
    <row r="7205" spans="1:1">
      <c r="A7205" s="51" t="s">
        <v>8165</v>
      </c>
    </row>
    <row r="7206" spans="1:1">
      <c r="A7206" s="51" t="s">
        <v>8166</v>
      </c>
    </row>
    <row r="7207" spans="1:1">
      <c r="A7207" s="51" t="s">
        <v>8167</v>
      </c>
    </row>
    <row r="7208" spans="1:1">
      <c r="A7208" s="51" t="s">
        <v>8168</v>
      </c>
    </row>
    <row r="7209" spans="1:1">
      <c r="A7209" s="51" t="s">
        <v>8169</v>
      </c>
    </row>
    <row r="7210" spans="1:1">
      <c r="A7210" s="51" t="s">
        <v>8170</v>
      </c>
    </row>
    <row r="7211" spans="1:1">
      <c r="A7211" s="51" t="s">
        <v>8171</v>
      </c>
    </row>
    <row r="7212" spans="1:1">
      <c r="A7212" s="51" t="s">
        <v>8172</v>
      </c>
    </row>
    <row r="7213" spans="1:1">
      <c r="A7213" s="51" t="s">
        <v>8173</v>
      </c>
    </row>
    <row r="7214" spans="1:1">
      <c r="A7214" s="51" t="s">
        <v>8174</v>
      </c>
    </row>
    <row r="7215" spans="1:1">
      <c r="A7215" s="51" t="s">
        <v>8175</v>
      </c>
    </row>
    <row r="7216" spans="1:1">
      <c r="A7216" s="51" t="s">
        <v>8176</v>
      </c>
    </row>
    <row r="7217" spans="1:1">
      <c r="A7217" s="51" t="s">
        <v>8177</v>
      </c>
    </row>
    <row r="7218" spans="1:1">
      <c r="A7218" s="51" t="s">
        <v>8178</v>
      </c>
    </row>
    <row r="7219" spans="1:1">
      <c r="A7219" s="51" t="s">
        <v>8179</v>
      </c>
    </row>
    <row r="7220" spans="1:1">
      <c r="A7220" s="51" t="s">
        <v>8180</v>
      </c>
    </row>
    <row r="7221" spans="1:1">
      <c r="A7221" s="51" t="s">
        <v>8181</v>
      </c>
    </row>
    <row r="7222" spans="1:1">
      <c r="A7222" s="51" t="s">
        <v>8182</v>
      </c>
    </row>
    <row r="7223" spans="1:1">
      <c r="A7223" s="51" t="s">
        <v>8183</v>
      </c>
    </row>
    <row r="7224" spans="1:1">
      <c r="A7224" s="51" t="s">
        <v>8184</v>
      </c>
    </row>
    <row r="7225" spans="1:1">
      <c r="A7225" s="51" t="s">
        <v>8185</v>
      </c>
    </row>
    <row r="7226" spans="1:1">
      <c r="A7226" s="51" t="s">
        <v>8186</v>
      </c>
    </row>
    <row r="7227" spans="1:1">
      <c r="A7227" s="51" t="s">
        <v>8187</v>
      </c>
    </row>
    <row r="7228" spans="1:1">
      <c r="A7228" s="51" t="s">
        <v>8188</v>
      </c>
    </row>
    <row r="7229" spans="1:1">
      <c r="A7229" s="51" t="s">
        <v>8189</v>
      </c>
    </row>
    <row r="7230" spans="1:1">
      <c r="A7230" s="51" t="s">
        <v>8190</v>
      </c>
    </row>
    <row r="7231" spans="1:1">
      <c r="A7231" s="51" t="s">
        <v>8191</v>
      </c>
    </row>
    <row r="7232" spans="1:1">
      <c r="A7232" s="51" t="s">
        <v>8192</v>
      </c>
    </row>
    <row r="7233" spans="1:1">
      <c r="A7233" s="51" t="s">
        <v>8193</v>
      </c>
    </row>
    <row r="7234" spans="1:1">
      <c r="A7234" s="51" t="s">
        <v>8194</v>
      </c>
    </row>
    <row r="7235" spans="1:1">
      <c r="A7235" s="51" t="s">
        <v>8195</v>
      </c>
    </row>
    <row r="7236" spans="1:1">
      <c r="A7236" s="51" t="s">
        <v>8196</v>
      </c>
    </row>
    <row r="7237" spans="1:1">
      <c r="A7237" s="51" t="s">
        <v>8197</v>
      </c>
    </row>
    <row r="7238" spans="1:1">
      <c r="A7238" s="51" t="s">
        <v>8198</v>
      </c>
    </row>
    <row r="7239" spans="1:1">
      <c r="A7239" s="51" t="s">
        <v>8199</v>
      </c>
    </row>
    <row r="7240" spans="1:1">
      <c r="A7240" s="51" t="s">
        <v>8200</v>
      </c>
    </row>
    <row r="7241" spans="1:1">
      <c r="A7241" s="51" t="s">
        <v>8201</v>
      </c>
    </row>
    <row r="7242" spans="1:1">
      <c r="A7242" s="51" t="s">
        <v>8202</v>
      </c>
    </row>
    <row r="7243" spans="1:1">
      <c r="A7243" s="51" t="s">
        <v>8203</v>
      </c>
    </row>
    <row r="7244" spans="1:1">
      <c r="A7244" s="51" t="s">
        <v>8204</v>
      </c>
    </row>
    <row r="7245" spans="1:1">
      <c r="A7245" s="51" t="s">
        <v>8205</v>
      </c>
    </row>
    <row r="7246" spans="1:1">
      <c r="A7246" s="51" t="s">
        <v>8206</v>
      </c>
    </row>
    <row r="7247" spans="1:1">
      <c r="A7247" s="51" t="s">
        <v>8207</v>
      </c>
    </row>
    <row r="7248" spans="1:1">
      <c r="A7248" s="51" t="s">
        <v>8208</v>
      </c>
    </row>
    <row r="7249" spans="1:1">
      <c r="A7249" s="51" t="s">
        <v>8209</v>
      </c>
    </row>
    <row r="7250" spans="1:1">
      <c r="A7250" s="51" t="s">
        <v>8210</v>
      </c>
    </row>
    <row r="7251" spans="1:1">
      <c r="A7251" s="51" t="s">
        <v>8211</v>
      </c>
    </row>
    <row r="7252" spans="1:1">
      <c r="A7252" s="51" t="s">
        <v>8212</v>
      </c>
    </row>
    <row r="7253" spans="1:1">
      <c r="A7253" s="51" t="s">
        <v>8213</v>
      </c>
    </row>
    <row r="7254" spans="1:1">
      <c r="A7254" s="51" t="s">
        <v>8214</v>
      </c>
    </row>
    <row r="7255" spans="1:1">
      <c r="A7255" s="51" t="s">
        <v>8215</v>
      </c>
    </row>
    <row r="7256" spans="1:1">
      <c r="A7256" s="51" t="s">
        <v>8216</v>
      </c>
    </row>
    <row r="7257" spans="1:1">
      <c r="A7257" s="51" t="s">
        <v>8217</v>
      </c>
    </row>
    <row r="7258" spans="1:1">
      <c r="A7258" s="51" t="s">
        <v>8218</v>
      </c>
    </row>
    <row r="7259" spans="1:1">
      <c r="A7259" s="51" t="s">
        <v>8219</v>
      </c>
    </row>
    <row r="7260" spans="1:1">
      <c r="A7260" s="51" t="s">
        <v>8220</v>
      </c>
    </row>
    <row r="7261" spans="1:1">
      <c r="A7261" s="51" t="s">
        <v>8221</v>
      </c>
    </row>
    <row r="7262" spans="1:1">
      <c r="A7262" s="51" t="s">
        <v>8222</v>
      </c>
    </row>
    <row r="7263" spans="1:1">
      <c r="A7263" s="51" t="s">
        <v>8223</v>
      </c>
    </row>
    <row r="7264" spans="1:1">
      <c r="A7264" s="51" t="s">
        <v>8224</v>
      </c>
    </row>
    <row r="7265" spans="1:1">
      <c r="A7265" s="51" t="s">
        <v>8225</v>
      </c>
    </row>
    <row r="7266" spans="1:1">
      <c r="A7266" s="51" t="s">
        <v>8226</v>
      </c>
    </row>
    <row r="7267" spans="1:1">
      <c r="A7267" s="51" t="s">
        <v>8227</v>
      </c>
    </row>
    <row r="7268" spans="1:1">
      <c r="A7268" s="51" t="s">
        <v>8228</v>
      </c>
    </row>
    <row r="7269" spans="1:1">
      <c r="A7269" s="51" t="s">
        <v>8229</v>
      </c>
    </row>
    <row r="7270" spans="1:1">
      <c r="A7270" s="51" t="s">
        <v>8230</v>
      </c>
    </row>
    <row r="7271" spans="1:1">
      <c r="A7271" s="51" t="s">
        <v>8231</v>
      </c>
    </row>
    <row r="7272" spans="1:1">
      <c r="A7272" s="51" t="s">
        <v>8232</v>
      </c>
    </row>
    <row r="7273" spans="1:1">
      <c r="A7273" s="51" t="s">
        <v>8233</v>
      </c>
    </row>
    <row r="7274" spans="1:1">
      <c r="A7274" s="51" t="s">
        <v>8234</v>
      </c>
    </row>
    <row r="7275" spans="1:1">
      <c r="A7275" s="51" t="s">
        <v>8235</v>
      </c>
    </row>
    <row r="7276" spans="1:1">
      <c r="A7276" s="51" t="s">
        <v>8236</v>
      </c>
    </row>
    <row r="7277" spans="1:1">
      <c r="A7277" s="51" t="s">
        <v>8237</v>
      </c>
    </row>
    <row r="7278" spans="1:1">
      <c r="A7278" s="51" t="s">
        <v>8238</v>
      </c>
    </row>
    <row r="7279" spans="1:1">
      <c r="A7279" s="51" t="s">
        <v>8239</v>
      </c>
    </row>
    <row r="7280" spans="1:1">
      <c r="A7280" s="51" t="s">
        <v>8240</v>
      </c>
    </row>
    <row r="7281" spans="1:1">
      <c r="A7281" s="51" t="s">
        <v>8241</v>
      </c>
    </row>
    <row r="7282" spans="1:1">
      <c r="A7282" s="51" t="s">
        <v>8242</v>
      </c>
    </row>
    <row r="7283" spans="1:1">
      <c r="A7283" s="51" t="s">
        <v>8243</v>
      </c>
    </row>
    <row r="7284" spans="1:1">
      <c r="A7284" s="51" t="s">
        <v>8244</v>
      </c>
    </row>
    <row r="7285" spans="1:1">
      <c r="A7285" s="51" t="s">
        <v>8245</v>
      </c>
    </row>
    <row r="7286" spans="1:1">
      <c r="A7286" s="51" t="s">
        <v>8246</v>
      </c>
    </row>
    <row r="7287" spans="1:1">
      <c r="A7287" s="51" t="s">
        <v>8247</v>
      </c>
    </row>
    <row r="7288" spans="1:1">
      <c r="A7288" s="51" t="s">
        <v>8248</v>
      </c>
    </row>
    <row r="7289" spans="1:1">
      <c r="A7289" s="51" t="s">
        <v>8249</v>
      </c>
    </row>
    <row r="7290" spans="1:1">
      <c r="A7290" s="51" t="s">
        <v>8250</v>
      </c>
    </row>
    <row r="7291" spans="1:1">
      <c r="A7291" s="51" t="s">
        <v>8251</v>
      </c>
    </row>
    <row r="7292" spans="1:1">
      <c r="A7292" s="51" t="s">
        <v>8252</v>
      </c>
    </row>
    <row r="7293" spans="1:1">
      <c r="A7293" s="51" t="s">
        <v>8253</v>
      </c>
    </row>
    <row r="7294" spans="1:1">
      <c r="A7294" s="51" t="s">
        <v>8254</v>
      </c>
    </row>
    <row r="7295" spans="1:1">
      <c r="A7295" s="51" t="s">
        <v>8255</v>
      </c>
    </row>
    <row r="7296" spans="1:1">
      <c r="A7296" s="51" t="s">
        <v>8256</v>
      </c>
    </row>
    <row r="7297" spans="1:1">
      <c r="A7297" s="51" t="s">
        <v>8257</v>
      </c>
    </row>
    <row r="7298" spans="1:1">
      <c r="A7298" s="51" t="s">
        <v>8258</v>
      </c>
    </row>
    <row r="7299" spans="1:1">
      <c r="A7299" s="51" t="s">
        <v>8259</v>
      </c>
    </row>
    <row r="7300" spans="1:1">
      <c r="A7300" s="51" t="s">
        <v>8260</v>
      </c>
    </row>
    <row r="7301" spans="1:1">
      <c r="A7301" s="51" t="s">
        <v>8261</v>
      </c>
    </row>
    <row r="7302" spans="1:1">
      <c r="A7302" s="51" t="s">
        <v>8262</v>
      </c>
    </row>
    <row r="7303" spans="1:1">
      <c r="A7303" s="51" t="s">
        <v>8263</v>
      </c>
    </row>
    <row r="7304" spans="1:1">
      <c r="A7304" s="51" t="s">
        <v>8264</v>
      </c>
    </row>
    <row r="7305" spans="1:1">
      <c r="A7305" s="51" t="s">
        <v>8265</v>
      </c>
    </row>
    <row r="7306" spans="1:1">
      <c r="A7306" s="51" t="s">
        <v>8266</v>
      </c>
    </row>
    <row r="7307" spans="1:1">
      <c r="A7307" s="51" t="s">
        <v>8267</v>
      </c>
    </row>
    <row r="7308" spans="1:1">
      <c r="A7308" s="51" t="s">
        <v>8268</v>
      </c>
    </row>
    <row r="7309" spans="1:1">
      <c r="A7309" s="51" t="s">
        <v>8269</v>
      </c>
    </row>
    <row r="7310" spans="1:1">
      <c r="A7310" s="51" t="s">
        <v>8270</v>
      </c>
    </row>
    <row r="7311" spans="1:1">
      <c r="A7311" s="51" t="s">
        <v>8271</v>
      </c>
    </row>
    <row r="7312" spans="1:1">
      <c r="A7312" s="51" t="s">
        <v>8272</v>
      </c>
    </row>
    <row r="7313" spans="1:1">
      <c r="A7313" s="51" t="s">
        <v>8273</v>
      </c>
    </row>
    <row r="7314" spans="1:1">
      <c r="A7314" s="51" t="s">
        <v>8274</v>
      </c>
    </row>
    <row r="7315" spans="1:1">
      <c r="A7315" s="51" t="s">
        <v>8275</v>
      </c>
    </row>
    <row r="7316" spans="1:1">
      <c r="A7316" s="51" t="s">
        <v>8276</v>
      </c>
    </row>
    <row r="7317" spans="1:1">
      <c r="A7317" s="51" t="s">
        <v>8277</v>
      </c>
    </row>
    <row r="7318" spans="1:1">
      <c r="A7318" s="51" t="s">
        <v>8278</v>
      </c>
    </row>
    <row r="7319" spans="1:1">
      <c r="A7319" s="51" t="s">
        <v>8279</v>
      </c>
    </row>
    <row r="7320" spans="1:1">
      <c r="A7320" s="51" t="s">
        <v>8280</v>
      </c>
    </row>
    <row r="7321" spans="1:1">
      <c r="A7321" s="51" t="s">
        <v>8281</v>
      </c>
    </row>
    <row r="7322" spans="1:1">
      <c r="A7322" s="51" t="s">
        <v>8282</v>
      </c>
    </row>
    <row r="7323" spans="1:1">
      <c r="A7323" s="51" t="s">
        <v>8283</v>
      </c>
    </row>
    <row r="7324" spans="1:1">
      <c r="A7324" s="51" t="s">
        <v>8284</v>
      </c>
    </row>
    <row r="7325" spans="1:1">
      <c r="A7325" s="51" t="s">
        <v>8285</v>
      </c>
    </row>
    <row r="7326" spans="1:1">
      <c r="A7326" s="51" t="s">
        <v>8286</v>
      </c>
    </row>
    <row r="7327" spans="1:1">
      <c r="A7327" s="51" t="s">
        <v>8287</v>
      </c>
    </row>
    <row r="7328" spans="1:1">
      <c r="A7328" s="51" t="s">
        <v>8288</v>
      </c>
    </row>
    <row r="7329" spans="1:1">
      <c r="A7329" s="51" t="s">
        <v>8289</v>
      </c>
    </row>
    <row r="7330" spans="1:1">
      <c r="A7330" s="51" t="s">
        <v>8290</v>
      </c>
    </row>
    <row r="7331" spans="1:1">
      <c r="A7331" s="51" t="s">
        <v>8291</v>
      </c>
    </row>
    <row r="7332" spans="1:1">
      <c r="A7332" s="51" t="s">
        <v>8292</v>
      </c>
    </row>
    <row r="7333" spans="1:1">
      <c r="A7333" s="51" t="s">
        <v>8293</v>
      </c>
    </row>
    <row r="7334" spans="1:1">
      <c r="A7334" s="51" t="s">
        <v>8294</v>
      </c>
    </row>
    <row r="7335" spans="1:1">
      <c r="A7335" s="51" t="s">
        <v>8295</v>
      </c>
    </row>
    <row r="7336" spans="1:1">
      <c r="A7336" s="51" t="s">
        <v>8296</v>
      </c>
    </row>
    <row r="7337" spans="1:1">
      <c r="A7337" s="51" t="s">
        <v>8297</v>
      </c>
    </row>
    <row r="7338" spans="1:1">
      <c r="A7338" s="51" t="s">
        <v>8298</v>
      </c>
    </row>
    <row r="7339" spans="1:1">
      <c r="A7339" s="51" t="s">
        <v>8299</v>
      </c>
    </row>
    <row r="7340" spans="1:1">
      <c r="A7340" s="51" t="s">
        <v>8300</v>
      </c>
    </row>
    <row r="7341" spans="1:1">
      <c r="A7341" s="51" t="s">
        <v>8301</v>
      </c>
    </row>
    <row r="7342" spans="1:1">
      <c r="A7342" s="51" t="s">
        <v>8302</v>
      </c>
    </row>
    <row r="7343" spans="1:1">
      <c r="A7343" s="51" t="s">
        <v>8303</v>
      </c>
    </row>
    <row r="7344" spans="1:1">
      <c r="A7344" s="51" t="s">
        <v>8304</v>
      </c>
    </row>
    <row r="7345" spans="1:1">
      <c r="A7345" s="51" t="s">
        <v>8305</v>
      </c>
    </row>
    <row r="7346" spans="1:1">
      <c r="A7346" s="51" t="s">
        <v>8306</v>
      </c>
    </row>
    <row r="7347" spans="1:1">
      <c r="A7347" s="51" t="s">
        <v>8307</v>
      </c>
    </row>
    <row r="7348" spans="1:1">
      <c r="A7348" s="51" t="s">
        <v>8308</v>
      </c>
    </row>
    <row r="7349" spans="1:1">
      <c r="A7349" s="51" t="s">
        <v>8309</v>
      </c>
    </row>
    <row r="7350" spans="1:1">
      <c r="A7350" s="51" t="s">
        <v>8310</v>
      </c>
    </row>
    <row r="7351" spans="1:1">
      <c r="A7351" s="51" t="s">
        <v>8311</v>
      </c>
    </row>
    <row r="7352" spans="1:1">
      <c r="A7352" s="51" t="s">
        <v>8312</v>
      </c>
    </row>
    <row r="7353" spans="1:1">
      <c r="A7353" s="51" t="s">
        <v>8313</v>
      </c>
    </row>
    <row r="7354" spans="1:1">
      <c r="A7354" s="51" t="s">
        <v>8314</v>
      </c>
    </row>
    <row r="7355" spans="1:1">
      <c r="A7355" s="51" t="s">
        <v>8315</v>
      </c>
    </row>
    <row r="7356" spans="1:1">
      <c r="A7356" s="51" t="s">
        <v>8316</v>
      </c>
    </row>
    <row r="7357" spans="1:1">
      <c r="A7357" s="51" t="s">
        <v>8317</v>
      </c>
    </row>
    <row r="7358" spans="1:1">
      <c r="A7358" s="51" t="s">
        <v>8318</v>
      </c>
    </row>
    <row r="7359" spans="1:1">
      <c r="A7359" s="51" t="s">
        <v>8319</v>
      </c>
    </row>
    <row r="7360" spans="1:1">
      <c r="A7360" s="51" t="s">
        <v>8320</v>
      </c>
    </row>
    <row r="7361" spans="1:1">
      <c r="A7361" s="51" t="s">
        <v>8321</v>
      </c>
    </row>
    <row r="7362" spans="1:1">
      <c r="A7362" s="51" t="s">
        <v>8322</v>
      </c>
    </row>
    <row r="7363" spans="1:1">
      <c r="A7363" s="51" t="s">
        <v>8323</v>
      </c>
    </row>
    <row r="7364" spans="1:1">
      <c r="A7364" s="51" t="s">
        <v>8324</v>
      </c>
    </row>
    <row r="7365" spans="1:1">
      <c r="A7365" s="51" t="s">
        <v>8325</v>
      </c>
    </row>
    <row r="7366" spans="1:1">
      <c r="A7366" s="51" t="s">
        <v>8326</v>
      </c>
    </row>
    <row r="7367" spans="1:1">
      <c r="A7367" s="51" t="s">
        <v>8327</v>
      </c>
    </row>
    <row r="7368" spans="1:1">
      <c r="A7368" s="51" t="s">
        <v>8328</v>
      </c>
    </row>
    <row r="7369" spans="1:1">
      <c r="A7369" s="51" t="s">
        <v>8329</v>
      </c>
    </row>
    <row r="7370" spans="1:1">
      <c r="A7370" s="51" t="s">
        <v>8330</v>
      </c>
    </row>
    <row r="7371" spans="1:1">
      <c r="A7371" s="51" t="s">
        <v>8331</v>
      </c>
    </row>
    <row r="7372" spans="1:1">
      <c r="A7372" s="51" t="s">
        <v>8332</v>
      </c>
    </row>
    <row r="7373" spans="1:1">
      <c r="A7373" s="51" t="s">
        <v>8333</v>
      </c>
    </row>
    <row r="7374" spans="1:1">
      <c r="A7374" s="51" t="s">
        <v>8334</v>
      </c>
    </row>
    <row r="7375" spans="1:1">
      <c r="A7375" s="51" t="s">
        <v>8335</v>
      </c>
    </row>
    <row r="7376" spans="1:1">
      <c r="A7376" s="51" t="s">
        <v>8336</v>
      </c>
    </row>
    <row r="7377" spans="1:1">
      <c r="A7377" s="51" t="s">
        <v>8337</v>
      </c>
    </row>
    <row r="7378" spans="1:1">
      <c r="A7378" s="51" t="s">
        <v>8338</v>
      </c>
    </row>
    <row r="7379" spans="1:1">
      <c r="A7379" s="51" t="s">
        <v>8339</v>
      </c>
    </row>
    <row r="7380" spans="1:1">
      <c r="A7380" s="51" t="s">
        <v>8340</v>
      </c>
    </row>
    <row r="7381" spans="1:1">
      <c r="A7381" s="51" t="s">
        <v>8341</v>
      </c>
    </row>
    <row r="7382" spans="1:1">
      <c r="A7382" s="51" t="s">
        <v>8342</v>
      </c>
    </row>
    <row r="7383" spans="1:1">
      <c r="A7383" s="51" t="s">
        <v>8343</v>
      </c>
    </row>
    <row r="7384" spans="1:1">
      <c r="A7384" s="51" t="s">
        <v>8344</v>
      </c>
    </row>
    <row r="7385" spans="1:1">
      <c r="A7385" s="51" t="s">
        <v>8345</v>
      </c>
    </row>
    <row r="7386" spans="1:1">
      <c r="A7386" s="51" t="s">
        <v>8346</v>
      </c>
    </row>
    <row r="7387" spans="1:1">
      <c r="A7387" s="51" t="s">
        <v>8347</v>
      </c>
    </row>
    <row r="7388" spans="1:1">
      <c r="A7388" s="51" t="s">
        <v>8348</v>
      </c>
    </row>
    <row r="7389" spans="1:1">
      <c r="A7389" s="51" t="s">
        <v>8349</v>
      </c>
    </row>
    <row r="7390" spans="1:1">
      <c r="A7390" s="51" t="s">
        <v>8350</v>
      </c>
    </row>
    <row r="7391" spans="1:1">
      <c r="A7391" s="51" t="s">
        <v>8351</v>
      </c>
    </row>
    <row r="7392" spans="1:1">
      <c r="A7392" s="51" t="s">
        <v>8352</v>
      </c>
    </row>
    <row r="7393" spans="1:1">
      <c r="A7393" s="51" t="s">
        <v>8353</v>
      </c>
    </row>
    <row r="7394" spans="1:1">
      <c r="A7394" s="51" t="s">
        <v>8354</v>
      </c>
    </row>
    <row r="7395" spans="1:1">
      <c r="A7395" s="51" t="s">
        <v>8355</v>
      </c>
    </row>
    <row r="7396" spans="1:1">
      <c r="A7396" s="51" t="s">
        <v>8356</v>
      </c>
    </row>
    <row r="7397" spans="1:1">
      <c r="A7397" s="51" t="s">
        <v>8357</v>
      </c>
    </row>
    <row r="7398" spans="1:1">
      <c r="A7398" s="51" t="s">
        <v>8358</v>
      </c>
    </row>
    <row r="7399" spans="1:1">
      <c r="A7399" s="51" t="s">
        <v>8359</v>
      </c>
    </row>
    <row r="7400" spans="1:1">
      <c r="A7400" s="51" t="s">
        <v>8360</v>
      </c>
    </row>
    <row r="7401" spans="1:1">
      <c r="A7401" s="51" t="s">
        <v>8361</v>
      </c>
    </row>
    <row r="7402" spans="1:1">
      <c r="A7402" s="51" t="s">
        <v>8362</v>
      </c>
    </row>
    <row r="7403" spans="1:1">
      <c r="A7403" s="51" t="s">
        <v>8363</v>
      </c>
    </row>
    <row r="7404" spans="1:1">
      <c r="A7404" s="51" t="s">
        <v>8364</v>
      </c>
    </row>
    <row r="7405" spans="1:1">
      <c r="A7405" s="51" t="s">
        <v>8365</v>
      </c>
    </row>
    <row r="7406" spans="1:1">
      <c r="A7406" s="51" t="s">
        <v>8366</v>
      </c>
    </row>
    <row r="7407" spans="1:1">
      <c r="A7407" s="51" t="s">
        <v>8367</v>
      </c>
    </row>
    <row r="7408" spans="1:1">
      <c r="A7408" s="51" t="s">
        <v>8368</v>
      </c>
    </row>
    <row r="7409" spans="1:1">
      <c r="A7409" s="51" t="s">
        <v>8369</v>
      </c>
    </row>
    <row r="7410" spans="1:1">
      <c r="A7410" s="51" t="s">
        <v>8370</v>
      </c>
    </row>
    <row r="7411" spans="1:1">
      <c r="A7411" s="51" t="s">
        <v>8371</v>
      </c>
    </row>
    <row r="7412" spans="1:1">
      <c r="A7412" s="51" t="s">
        <v>8372</v>
      </c>
    </row>
    <row r="7413" spans="1:1">
      <c r="A7413" s="51" t="s">
        <v>8373</v>
      </c>
    </row>
    <row r="7414" spans="1:1">
      <c r="A7414" s="51" t="s">
        <v>8374</v>
      </c>
    </row>
    <row r="7415" spans="1:1">
      <c r="A7415" s="51" t="s">
        <v>8375</v>
      </c>
    </row>
    <row r="7416" spans="1:1">
      <c r="A7416" s="51" t="s">
        <v>8376</v>
      </c>
    </row>
    <row r="7417" spans="1:1">
      <c r="A7417" s="51" t="s">
        <v>8377</v>
      </c>
    </row>
    <row r="7418" spans="1:1">
      <c r="A7418" s="51" t="s">
        <v>8378</v>
      </c>
    </row>
    <row r="7419" spans="1:1">
      <c r="A7419" s="51" t="s">
        <v>8379</v>
      </c>
    </row>
    <row r="7420" spans="1:1">
      <c r="A7420" s="51" t="s">
        <v>8380</v>
      </c>
    </row>
    <row r="7421" spans="1:1">
      <c r="A7421" s="51" t="s">
        <v>8381</v>
      </c>
    </row>
    <row r="7422" spans="1:1">
      <c r="A7422" s="51" t="s">
        <v>8382</v>
      </c>
    </row>
    <row r="7423" spans="1:1">
      <c r="A7423" s="51" t="s">
        <v>8383</v>
      </c>
    </row>
    <row r="7424" spans="1:1">
      <c r="A7424" s="51" t="s">
        <v>8384</v>
      </c>
    </row>
    <row r="7425" spans="1:1">
      <c r="A7425" s="51" t="s">
        <v>8385</v>
      </c>
    </row>
    <row r="7426" spans="1:1">
      <c r="A7426" s="51" t="s">
        <v>8386</v>
      </c>
    </row>
    <row r="7427" spans="1:1">
      <c r="A7427" s="51" t="s">
        <v>8387</v>
      </c>
    </row>
    <row r="7428" spans="1:1">
      <c r="A7428" s="51" t="s">
        <v>8388</v>
      </c>
    </row>
    <row r="7429" spans="1:1">
      <c r="A7429" s="51" t="s">
        <v>8389</v>
      </c>
    </row>
    <row r="7430" spans="1:1">
      <c r="A7430" s="51" t="s">
        <v>8390</v>
      </c>
    </row>
    <row r="7431" spans="1:1">
      <c r="A7431" s="51" t="s">
        <v>8391</v>
      </c>
    </row>
    <row r="7432" spans="1:1">
      <c r="A7432" s="51" t="s">
        <v>8392</v>
      </c>
    </row>
    <row r="7433" spans="1:1">
      <c r="A7433" s="51" t="s">
        <v>8393</v>
      </c>
    </row>
    <row r="7434" spans="1:1">
      <c r="A7434" s="51" t="s">
        <v>8394</v>
      </c>
    </row>
    <row r="7435" spans="1:1">
      <c r="A7435" s="51" t="s">
        <v>8395</v>
      </c>
    </row>
    <row r="7436" spans="1:1">
      <c r="A7436" s="51" t="s">
        <v>8396</v>
      </c>
    </row>
    <row r="7437" spans="1:1">
      <c r="A7437" s="51" t="s">
        <v>8397</v>
      </c>
    </row>
    <row r="7438" spans="1:1">
      <c r="A7438" s="51" t="s">
        <v>8398</v>
      </c>
    </row>
    <row r="7439" spans="1:1">
      <c r="A7439" s="51" t="s">
        <v>8399</v>
      </c>
    </row>
    <row r="7440" spans="1:1">
      <c r="A7440" s="51" t="s">
        <v>8400</v>
      </c>
    </row>
    <row r="7441" spans="1:1">
      <c r="A7441" s="51" t="s">
        <v>8401</v>
      </c>
    </row>
    <row r="7442" spans="1:1">
      <c r="A7442" s="51" t="s">
        <v>8402</v>
      </c>
    </row>
    <row r="7443" spans="1:1">
      <c r="A7443" s="51" t="s">
        <v>8403</v>
      </c>
    </row>
    <row r="7444" spans="1:1">
      <c r="A7444" s="51" t="s">
        <v>8404</v>
      </c>
    </row>
    <row r="7445" spans="1:1">
      <c r="A7445" s="51" t="s">
        <v>8405</v>
      </c>
    </row>
    <row r="7446" spans="1:1">
      <c r="A7446" s="51" t="s">
        <v>8406</v>
      </c>
    </row>
    <row r="7447" spans="1:1">
      <c r="A7447" s="51" t="s">
        <v>8407</v>
      </c>
    </row>
    <row r="7448" spans="1:1">
      <c r="A7448" s="51" t="s">
        <v>8408</v>
      </c>
    </row>
    <row r="7449" spans="1:1">
      <c r="A7449" s="51" t="s">
        <v>8409</v>
      </c>
    </row>
    <row r="7450" spans="1:1">
      <c r="A7450" s="51" t="s">
        <v>8410</v>
      </c>
    </row>
    <row r="7451" spans="1:1">
      <c r="A7451" s="51" t="s">
        <v>8411</v>
      </c>
    </row>
    <row r="7452" spans="1:1">
      <c r="A7452" s="51" t="s">
        <v>8412</v>
      </c>
    </row>
    <row r="7453" spans="1:1">
      <c r="A7453" s="51" t="s">
        <v>8413</v>
      </c>
    </row>
    <row r="7454" spans="1:1">
      <c r="A7454" s="51" t="s">
        <v>8414</v>
      </c>
    </row>
    <row r="7455" spans="1:1">
      <c r="A7455" s="51" t="s">
        <v>8415</v>
      </c>
    </row>
    <row r="7456" spans="1:1">
      <c r="A7456" s="51" t="s">
        <v>8416</v>
      </c>
    </row>
    <row r="7457" spans="1:1">
      <c r="A7457" s="51" t="s">
        <v>8417</v>
      </c>
    </row>
    <row r="7458" spans="1:1">
      <c r="A7458" s="51" t="s">
        <v>8418</v>
      </c>
    </row>
    <row r="7459" spans="1:1">
      <c r="A7459" s="51" t="s">
        <v>8419</v>
      </c>
    </row>
    <row r="7460" spans="1:1">
      <c r="A7460" s="51" t="s">
        <v>8420</v>
      </c>
    </row>
    <row r="7461" spans="1:1">
      <c r="A7461" s="51" t="s">
        <v>8421</v>
      </c>
    </row>
    <row r="7462" spans="1:1">
      <c r="A7462" s="51" t="s">
        <v>8422</v>
      </c>
    </row>
    <row r="7463" spans="1:1">
      <c r="A7463" s="51" t="s">
        <v>8423</v>
      </c>
    </row>
    <row r="7464" spans="1:1">
      <c r="A7464" s="51" t="s">
        <v>8424</v>
      </c>
    </row>
    <row r="7465" spans="1:1">
      <c r="A7465" s="51" t="s">
        <v>8425</v>
      </c>
    </row>
    <row r="7466" spans="1:1">
      <c r="A7466" s="51" t="s">
        <v>8426</v>
      </c>
    </row>
    <row r="7467" spans="1:1">
      <c r="A7467" s="51" t="s">
        <v>8427</v>
      </c>
    </row>
    <row r="7468" spans="1:1">
      <c r="A7468" s="51" t="s">
        <v>8428</v>
      </c>
    </row>
    <row r="7469" spans="1:1">
      <c r="A7469" s="51" t="s">
        <v>8429</v>
      </c>
    </row>
    <row r="7470" spans="1:1">
      <c r="A7470" s="51" t="s">
        <v>8430</v>
      </c>
    </row>
    <row r="7471" spans="1:1">
      <c r="A7471" s="51" t="s">
        <v>8431</v>
      </c>
    </row>
    <row r="7472" spans="1:1">
      <c r="A7472" s="51" t="s">
        <v>8432</v>
      </c>
    </row>
    <row r="7473" spans="1:1">
      <c r="A7473" s="51" t="s">
        <v>8433</v>
      </c>
    </row>
    <row r="7474" spans="1:1">
      <c r="A7474" s="51" t="s">
        <v>8434</v>
      </c>
    </row>
    <row r="7475" spans="1:1">
      <c r="A7475" s="51" t="s">
        <v>8435</v>
      </c>
    </row>
    <row r="7476" spans="1:1">
      <c r="A7476" s="51" t="s">
        <v>8436</v>
      </c>
    </row>
    <row r="7477" spans="1:1">
      <c r="A7477" s="51" t="s">
        <v>8437</v>
      </c>
    </row>
    <row r="7478" spans="1:1">
      <c r="A7478" s="51" t="s">
        <v>8438</v>
      </c>
    </row>
    <row r="7479" spans="1:1">
      <c r="A7479" s="51" t="s">
        <v>8439</v>
      </c>
    </row>
    <row r="7480" spans="1:1">
      <c r="A7480" s="51" t="s">
        <v>8440</v>
      </c>
    </row>
    <row r="7481" spans="1:1">
      <c r="A7481" s="51" t="s">
        <v>8441</v>
      </c>
    </row>
    <row r="7482" spans="1:1">
      <c r="A7482" s="51" t="s">
        <v>8442</v>
      </c>
    </row>
    <row r="7483" spans="1:1">
      <c r="A7483" s="51" t="s">
        <v>8443</v>
      </c>
    </row>
    <row r="7484" spans="1:1">
      <c r="A7484" s="51" t="s">
        <v>8444</v>
      </c>
    </row>
    <row r="7485" spans="1:1">
      <c r="A7485" s="51" t="s">
        <v>8445</v>
      </c>
    </row>
    <row r="7486" spans="1:1">
      <c r="A7486" s="51" t="s">
        <v>8446</v>
      </c>
    </row>
    <row r="7487" spans="1:1">
      <c r="A7487" s="51" t="s">
        <v>8447</v>
      </c>
    </row>
    <row r="7488" spans="1:1">
      <c r="A7488" s="51" t="s">
        <v>8448</v>
      </c>
    </row>
    <row r="7489" spans="1:1">
      <c r="A7489" s="51" t="s">
        <v>8449</v>
      </c>
    </row>
    <row r="7490" spans="1:1">
      <c r="A7490" s="51" t="s">
        <v>8450</v>
      </c>
    </row>
    <row r="7491" spans="1:1">
      <c r="A7491" s="51" t="s">
        <v>8451</v>
      </c>
    </row>
    <row r="7492" spans="1:1">
      <c r="A7492" s="51" t="s">
        <v>8452</v>
      </c>
    </row>
    <row r="7493" spans="1:1">
      <c r="A7493" s="51" t="s">
        <v>8453</v>
      </c>
    </row>
    <row r="7494" spans="1:1">
      <c r="A7494" s="51" t="s">
        <v>8454</v>
      </c>
    </row>
    <row r="7495" spans="1:1">
      <c r="A7495" s="51" t="s">
        <v>8455</v>
      </c>
    </row>
    <row r="7496" spans="1:1">
      <c r="A7496" s="51" t="s">
        <v>8456</v>
      </c>
    </row>
    <row r="7497" spans="1:1">
      <c r="A7497" s="51" t="s">
        <v>8457</v>
      </c>
    </row>
    <row r="7498" spans="1:1">
      <c r="A7498" s="51" t="s">
        <v>8458</v>
      </c>
    </row>
    <row r="7499" spans="1:1">
      <c r="A7499" s="51" t="s">
        <v>8459</v>
      </c>
    </row>
    <row r="7500" spans="1:1">
      <c r="A7500" s="51" t="s">
        <v>8460</v>
      </c>
    </row>
    <row r="7501" spans="1:1">
      <c r="A7501" s="51" t="s">
        <v>8461</v>
      </c>
    </row>
    <row r="7502" spans="1:1">
      <c r="A7502" s="51" t="s">
        <v>8462</v>
      </c>
    </row>
    <row r="7503" spans="1:1">
      <c r="A7503" s="51" t="s">
        <v>8463</v>
      </c>
    </row>
    <row r="7504" spans="1:1">
      <c r="A7504" s="51" t="s">
        <v>8464</v>
      </c>
    </row>
    <row r="7505" spans="1:1">
      <c r="A7505" s="51" t="s">
        <v>8465</v>
      </c>
    </row>
    <row r="7506" spans="1:1">
      <c r="A7506" s="51" t="s">
        <v>8466</v>
      </c>
    </row>
    <row r="7507" spans="1:1">
      <c r="A7507" s="51" t="s">
        <v>8467</v>
      </c>
    </row>
    <row r="7508" spans="1:1">
      <c r="A7508" s="51" t="s">
        <v>8468</v>
      </c>
    </row>
    <row r="7509" spans="1:1">
      <c r="A7509" s="51" t="s">
        <v>8469</v>
      </c>
    </row>
    <row r="7510" spans="1:1">
      <c r="A7510" s="51" t="s">
        <v>8470</v>
      </c>
    </row>
    <row r="7511" spans="1:1">
      <c r="A7511" s="51" t="s">
        <v>8471</v>
      </c>
    </row>
    <row r="7512" spans="1:1">
      <c r="A7512" s="51" t="s">
        <v>8472</v>
      </c>
    </row>
    <row r="7513" spans="1:1">
      <c r="A7513" s="51" t="s">
        <v>8473</v>
      </c>
    </row>
    <row r="7514" spans="1:1">
      <c r="A7514" s="51" t="s">
        <v>8474</v>
      </c>
    </row>
    <row r="7515" spans="1:1">
      <c r="A7515" s="51" t="s">
        <v>8475</v>
      </c>
    </row>
    <row r="7516" spans="1:1">
      <c r="A7516" s="51" t="s">
        <v>8476</v>
      </c>
    </row>
    <row r="7517" spans="1:1">
      <c r="A7517" s="51" t="s">
        <v>8477</v>
      </c>
    </row>
    <row r="7518" spans="1:1">
      <c r="A7518" s="51" t="s">
        <v>8478</v>
      </c>
    </row>
    <row r="7519" spans="1:1">
      <c r="A7519" s="51" t="s">
        <v>8479</v>
      </c>
    </row>
    <row r="7520" spans="1:1">
      <c r="A7520" s="51" t="s">
        <v>8480</v>
      </c>
    </row>
    <row r="7521" spans="1:1">
      <c r="A7521" s="51" t="s">
        <v>8481</v>
      </c>
    </row>
    <row r="7522" spans="1:1">
      <c r="A7522" s="51" t="s">
        <v>8482</v>
      </c>
    </row>
    <row r="7523" spans="1:1">
      <c r="A7523" s="51" t="s">
        <v>8483</v>
      </c>
    </row>
    <row r="7524" spans="1:1">
      <c r="A7524" s="51" t="s">
        <v>8484</v>
      </c>
    </row>
    <row r="7525" spans="1:1">
      <c r="A7525" s="51" t="s">
        <v>8485</v>
      </c>
    </row>
    <row r="7526" spans="1:1">
      <c r="A7526" s="51" t="s">
        <v>8486</v>
      </c>
    </row>
    <row r="7527" spans="1:1">
      <c r="A7527" s="51" t="s">
        <v>8487</v>
      </c>
    </row>
    <row r="7528" spans="1:1">
      <c r="A7528" s="51" t="s">
        <v>8488</v>
      </c>
    </row>
    <row r="7529" spans="1:1">
      <c r="A7529" s="51" t="s">
        <v>8489</v>
      </c>
    </row>
    <row r="7530" spans="1:1">
      <c r="A7530" s="51" t="s">
        <v>8490</v>
      </c>
    </row>
    <row r="7531" spans="1:1">
      <c r="A7531" s="51" t="s">
        <v>8491</v>
      </c>
    </row>
    <row r="7532" spans="1:1">
      <c r="A7532" s="51" t="s">
        <v>8492</v>
      </c>
    </row>
    <row r="7533" spans="1:1">
      <c r="A7533" s="51" t="s">
        <v>8493</v>
      </c>
    </row>
    <row r="7534" spans="1:1">
      <c r="A7534" s="51" t="s">
        <v>8494</v>
      </c>
    </row>
    <row r="7535" spans="1:1">
      <c r="A7535" s="51" t="s">
        <v>8495</v>
      </c>
    </row>
    <row r="7536" spans="1:1">
      <c r="A7536" s="51" t="s">
        <v>8496</v>
      </c>
    </row>
    <row r="7537" spans="1:1">
      <c r="A7537" s="51" t="s">
        <v>8497</v>
      </c>
    </row>
    <row r="7538" spans="1:1">
      <c r="A7538" s="51" t="s">
        <v>8498</v>
      </c>
    </row>
    <row r="7539" spans="1:1">
      <c r="A7539" s="51" t="s">
        <v>8499</v>
      </c>
    </row>
    <row r="7540" spans="1:1">
      <c r="A7540" s="51" t="s">
        <v>8500</v>
      </c>
    </row>
    <row r="7541" spans="1:1">
      <c r="A7541" s="51" t="s">
        <v>8501</v>
      </c>
    </row>
    <row r="7542" spans="1:1">
      <c r="A7542" s="51" t="s">
        <v>8502</v>
      </c>
    </row>
    <row r="7543" spans="1:1">
      <c r="A7543" s="51" t="s">
        <v>8503</v>
      </c>
    </row>
    <row r="7544" spans="1:1">
      <c r="A7544" s="51" t="s">
        <v>8504</v>
      </c>
    </row>
    <row r="7545" spans="1:1">
      <c r="A7545" s="51" t="s">
        <v>8505</v>
      </c>
    </row>
    <row r="7546" spans="1:1">
      <c r="A7546" s="51" t="s">
        <v>8506</v>
      </c>
    </row>
    <row r="7547" spans="1:1">
      <c r="A7547" s="51" t="s">
        <v>8507</v>
      </c>
    </row>
    <row r="7548" spans="1:1">
      <c r="A7548" s="51" t="s">
        <v>8508</v>
      </c>
    </row>
    <row r="7549" spans="1:1">
      <c r="A7549" s="51" t="s">
        <v>8509</v>
      </c>
    </row>
    <row r="7550" spans="1:1">
      <c r="A7550" s="51" t="s">
        <v>8510</v>
      </c>
    </row>
    <row r="7551" spans="1:1">
      <c r="A7551" s="51" t="s">
        <v>8511</v>
      </c>
    </row>
    <row r="7552" spans="1:1">
      <c r="A7552" s="51" t="s">
        <v>8512</v>
      </c>
    </row>
    <row r="7553" spans="1:1">
      <c r="A7553" s="51" t="s">
        <v>8513</v>
      </c>
    </row>
    <row r="7554" spans="1:1">
      <c r="A7554" s="51" t="s">
        <v>8514</v>
      </c>
    </row>
    <row r="7555" spans="1:1">
      <c r="A7555" s="51" t="s">
        <v>8515</v>
      </c>
    </row>
    <row r="7556" spans="1:1">
      <c r="A7556" s="51" t="s">
        <v>8516</v>
      </c>
    </row>
    <row r="7557" spans="1:1">
      <c r="A7557" s="51" t="s">
        <v>8517</v>
      </c>
    </row>
    <row r="7558" spans="1:1">
      <c r="A7558" s="51" t="s">
        <v>8518</v>
      </c>
    </row>
    <row r="7559" spans="1:1">
      <c r="A7559" s="51" t="s">
        <v>8519</v>
      </c>
    </row>
    <row r="7560" spans="1:1">
      <c r="A7560" s="51" t="s">
        <v>8520</v>
      </c>
    </row>
    <row r="7561" spans="1:1">
      <c r="A7561" s="51" t="s">
        <v>8521</v>
      </c>
    </row>
    <row r="7562" spans="1:1">
      <c r="A7562" s="51" t="s">
        <v>8522</v>
      </c>
    </row>
    <row r="7563" spans="1:1">
      <c r="A7563" s="51" t="s">
        <v>8523</v>
      </c>
    </row>
    <row r="7564" spans="1:1">
      <c r="A7564" s="51" t="s">
        <v>8524</v>
      </c>
    </row>
    <row r="7565" spans="1:1">
      <c r="A7565" s="51" t="s">
        <v>8525</v>
      </c>
    </row>
    <row r="7566" spans="1:1">
      <c r="A7566" s="51" t="s">
        <v>8526</v>
      </c>
    </row>
    <row r="7567" spans="1:1">
      <c r="A7567" s="51" t="s">
        <v>8527</v>
      </c>
    </row>
    <row r="7568" spans="1:1">
      <c r="A7568" s="51" t="s">
        <v>8528</v>
      </c>
    </row>
    <row r="7569" spans="1:1">
      <c r="A7569" s="51" t="s">
        <v>8529</v>
      </c>
    </row>
    <row r="7570" spans="1:1">
      <c r="A7570" s="51" t="s">
        <v>8530</v>
      </c>
    </row>
    <row r="7571" spans="1:1">
      <c r="A7571" s="51" t="s">
        <v>8531</v>
      </c>
    </row>
    <row r="7572" spans="1:1">
      <c r="A7572" s="51" t="s">
        <v>8532</v>
      </c>
    </row>
    <row r="7573" spans="1:1">
      <c r="A7573" s="51" t="s">
        <v>8533</v>
      </c>
    </row>
    <row r="7574" spans="1:1">
      <c r="A7574" s="51" t="s">
        <v>8534</v>
      </c>
    </row>
    <row r="7575" spans="1:1">
      <c r="A7575" s="51" t="s">
        <v>8535</v>
      </c>
    </row>
    <row r="7576" spans="1:1">
      <c r="A7576" s="51" t="s">
        <v>8536</v>
      </c>
    </row>
    <row r="7577" spans="1:1">
      <c r="A7577" s="51" t="s">
        <v>8537</v>
      </c>
    </row>
    <row r="7578" spans="1:1">
      <c r="A7578" s="51" t="s">
        <v>8538</v>
      </c>
    </row>
    <row r="7579" spans="1:1">
      <c r="A7579" s="51" t="s">
        <v>8539</v>
      </c>
    </row>
    <row r="7580" spans="1:1">
      <c r="A7580" s="51" t="s">
        <v>8540</v>
      </c>
    </row>
    <row r="7581" spans="1:1">
      <c r="A7581" s="51" t="s">
        <v>8541</v>
      </c>
    </row>
    <row r="7582" spans="1:1">
      <c r="A7582" s="51" t="s">
        <v>8542</v>
      </c>
    </row>
    <row r="7583" spans="1:1">
      <c r="A7583" s="51" t="s">
        <v>8543</v>
      </c>
    </row>
    <row r="7584" spans="1:1">
      <c r="A7584" s="51" t="s">
        <v>8544</v>
      </c>
    </row>
    <row r="7585" spans="1:1">
      <c r="A7585" s="51" t="s">
        <v>8545</v>
      </c>
    </row>
    <row r="7586" spans="1:1">
      <c r="A7586" s="51" t="s">
        <v>8546</v>
      </c>
    </row>
    <row r="7587" spans="1:1">
      <c r="A7587" s="51" t="s">
        <v>8547</v>
      </c>
    </row>
    <row r="7588" spans="1:1">
      <c r="A7588" s="51" t="s">
        <v>8548</v>
      </c>
    </row>
    <row r="7589" spans="1:1">
      <c r="A7589" s="51" t="s">
        <v>8549</v>
      </c>
    </row>
    <row r="7590" spans="1:1">
      <c r="A7590" s="51" t="s">
        <v>8550</v>
      </c>
    </row>
    <row r="7591" spans="1:1">
      <c r="A7591" s="51" t="s">
        <v>8551</v>
      </c>
    </row>
    <row r="7592" spans="1:1">
      <c r="A7592" s="51" t="s">
        <v>8552</v>
      </c>
    </row>
    <row r="7593" spans="1:1">
      <c r="A7593" s="51" t="s">
        <v>8553</v>
      </c>
    </row>
    <row r="7594" spans="1:1">
      <c r="A7594" s="51" t="s">
        <v>8554</v>
      </c>
    </row>
    <row r="7595" spans="1:1">
      <c r="A7595" s="51" t="s">
        <v>8555</v>
      </c>
    </row>
    <row r="7596" spans="1:1">
      <c r="A7596" s="51" t="s">
        <v>8556</v>
      </c>
    </row>
    <row r="7597" spans="1:1">
      <c r="A7597" s="51" t="s">
        <v>8557</v>
      </c>
    </row>
    <row r="7598" spans="1:1">
      <c r="A7598" s="51" t="s">
        <v>8558</v>
      </c>
    </row>
    <row r="7599" spans="1:1">
      <c r="A7599" s="51" t="s">
        <v>8559</v>
      </c>
    </row>
    <row r="7600" spans="1:1">
      <c r="A7600" s="51" t="s">
        <v>8560</v>
      </c>
    </row>
    <row r="7601" spans="1:1">
      <c r="A7601" s="51" t="s">
        <v>8561</v>
      </c>
    </row>
    <row r="7602" spans="1:1">
      <c r="A7602" s="51" t="s">
        <v>8562</v>
      </c>
    </row>
    <row r="7603" spans="1:1">
      <c r="A7603" s="51" t="s">
        <v>8563</v>
      </c>
    </row>
    <row r="7604" spans="1:1">
      <c r="A7604" s="51" t="s">
        <v>8564</v>
      </c>
    </row>
    <row r="7605" spans="1:1">
      <c r="A7605" s="51" t="s">
        <v>8565</v>
      </c>
    </row>
    <row r="7606" spans="1:1">
      <c r="A7606" s="51" t="s">
        <v>8566</v>
      </c>
    </row>
    <row r="7607" spans="1:1">
      <c r="A7607" s="51" t="s">
        <v>8567</v>
      </c>
    </row>
    <row r="7608" spans="1:1">
      <c r="A7608" s="51" t="s">
        <v>8568</v>
      </c>
    </row>
    <row r="7609" spans="1:1">
      <c r="A7609" s="51" t="s">
        <v>8569</v>
      </c>
    </row>
    <row r="7610" spans="1:1">
      <c r="A7610" s="51" t="s">
        <v>8570</v>
      </c>
    </row>
    <row r="7611" spans="1:1">
      <c r="A7611" s="51" t="s">
        <v>8571</v>
      </c>
    </row>
    <row r="7612" spans="1:1">
      <c r="A7612" s="51" t="s">
        <v>8572</v>
      </c>
    </row>
    <row r="7613" spans="1:1">
      <c r="A7613" s="51" t="s">
        <v>8573</v>
      </c>
    </row>
    <row r="7614" spans="1:1">
      <c r="A7614" s="51" t="s">
        <v>8574</v>
      </c>
    </row>
    <row r="7615" spans="1:1">
      <c r="A7615" s="51" t="s">
        <v>8575</v>
      </c>
    </row>
    <row r="7616" spans="1:1">
      <c r="A7616" s="51" t="s">
        <v>8576</v>
      </c>
    </row>
    <row r="7617" spans="1:1">
      <c r="A7617" s="51" t="s">
        <v>8577</v>
      </c>
    </row>
    <row r="7618" spans="1:1">
      <c r="A7618" s="51" t="s">
        <v>8578</v>
      </c>
    </row>
    <row r="7619" spans="1:1">
      <c r="A7619" s="51" t="s">
        <v>8579</v>
      </c>
    </row>
    <row r="7620" spans="1:1">
      <c r="A7620" s="51" t="s">
        <v>8580</v>
      </c>
    </row>
    <row r="7621" spans="1:1">
      <c r="A7621" s="51" t="s">
        <v>8581</v>
      </c>
    </row>
    <row r="7622" spans="1:1">
      <c r="A7622" s="51" t="s">
        <v>8582</v>
      </c>
    </row>
    <row r="7623" spans="1:1">
      <c r="A7623" s="51" t="s">
        <v>8583</v>
      </c>
    </row>
    <row r="7624" spans="1:1">
      <c r="A7624" s="51" t="s">
        <v>8584</v>
      </c>
    </row>
    <row r="7625" spans="1:1">
      <c r="A7625" s="51" t="s">
        <v>8585</v>
      </c>
    </row>
    <row r="7626" spans="1:1">
      <c r="A7626" s="51" t="s">
        <v>8586</v>
      </c>
    </row>
    <row r="7627" spans="1:1">
      <c r="A7627" s="51" t="s">
        <v>8587</v>
      </c>
    </row>
    <row r="7628" spans="1:1">
      <c r="A7628" s="51" t="s">
        <v>8588</v>
      </c>
    </row>
    <row r="7629" spans="1:1">
      <c r="A7629" s="51" t="s">
        <v>8589</v>
      </c>
    </row>
    <row r="7630" spans="1:1">
      <c r="A7630" s="51" t="s">
        <v>8590</v>
      </c>
    </row>
    <row r="7631" spans="1:1">
      <c r="A7631" s="51" t="s">
        <v>8591</v>
      </c>
    </row>
    <row r="7632" spans="1:1">
      <c r="A7632" s="51" t="s">
        <v>8592</v>
      </c>
    </row>
    <row r="7633" spans="1:1">
      <c r="A7633" s="51" t="s">
        <v>8593</v>
      </c>
    </row>
    <row r="7634" spans="1:1">
      <c r="A7634" s="51" t="s">
        <v>8594</v>
      </c>
    </row>
    <row r="7635" spans="1:1">
      <c r="A7635" s="51" t="s">
        <v>8595</v>
      </c>
    </row>
    <row r="7636" spans="1:1">
      <c r="A7636" s="51" t="s">
        <v>8596</v>
      </c>
    </row>
    <row r="7637" spans="1:1">
      <c r="A7637" s="51" t="s">
        <v>8597</v>
      </c>
    </row>
    <row r="7638" spans="1:1">
      <c r="A7638" s="51" t="s">
        <v>8598</v>
      </c>
    </row>
    <row r="7639" spans="1:1">
      <c r="A7639" s="51" t="s">
        <v>8599</v>
      </c>
    </row>
    <row r="7640" spans="1:1">
      <c r="A7640" s="51" t="s">
        <v>8600</v>
      </c>
    </row>
    <row r="7641" spans="1:1">
      <c r="A7641" s="51" t="s">
        <v>8601</v>
      </c>
    </row>
    <row r="7642" spans="1:1">
      <c r="A7642" s="51" t="s">
        <v>8602</v>
      </c>
    </row>
    <row r="7643" spans="1:1">
      <c r="A7643" s="51" t="s">
        <v>8603</v>
      </c>
    </row>
    <row r="7644" spans="1:1">
      <c r="A7644" s="51" t="s">
        <v>8604</v>
      </c>
    </row>
    <row r="7645" spans="1:1">
      <c r="A7645" s="51" t="s">
        <v>8605</v>
      </c>
    </row>
    <row r="7646" spans="1:1">
      <c r="A7646" s="51" t="s">
        <v>8606</v>
      </c>
    </row>
    <row r="7647" spans="1:1">
      <c r="A7647" s="51" t="s">
        <v>8607</v>
      </c>
    </row>
    <row r="7648" spans="1:1">
      <c r="A7648" s="51" t="s">
        <v>8608</v>
      </c>
    </row>
    <row r="7649" spans="1:1">
      <c r="A7649" s="51" t="s">
        <v>8609</v>
      </c>
    </row>
    <row r="7650" spans="1:1">
      <c r="A7650" s="51" t="s">
        <v>8610</v>
      </c>
    </row>
    <row r="7651" spans="1:1">
      <c r="A7651" s="51" t="s">
        <v>8611</v>
      </c>
    </row>
    <row r="7652" spans="1:1">
      <c r="A7652" s="51" t="s">
        <v>8612</v>
      </c>
    </row>
    <row r="7653" spans="1:1">
      <c r="A7653" s="51" t="s">
        <v>8613</v>
      </c>
    </row>
    <row r="7654" spans="1:1">
      <c r="A7654" s="51" t="s">
        <v>8614</v>
      </c>
    </row>
    <row r="7655" spans="1:1">
      <c r="A7655" s="51" t="s">
        <v>8615</v>
      </c>
    </row>
    <row r="7656" spans="1:1">
      <c r="A7656" s="51" t="s">
        <v>8616</v>
      </c>
    </row>
    <row r="7657" spans="1:1">
      <c r="A7657" s="51" t="s">
        <v>8617</v>
      </c>
    </row>
    <row r="7658" spans="1:1">
      <c r="A7658" s="51" t="s">
        <v>8618</v>
      </c>
    </row>
    <row r="7659" spans="1:1">
      <c r="A7659" s="51" t="s">
        <v>8619</v>
      </c>
    </row>
    <row r="7660" spans="1:1">
      <c r="A7660" s="51" t="s">
        <v>8620</v>
      </c>
    </row>
    <row r="7661" spans="1:1">
      <c r="A7661" s="51" t="s">
        <v>8621</v>
      </c>
    </row>
    <row r="7662" spans="1:1">
      <c r="A7662" s="51" t="s">
        <v>8622</v>
      </c>
    </row>
    <row r="7663" spans="1:1">
      <c r="A7663" s="51" t="s">
        <v>8623</v>
      </c>
    </row>
    <row r="7664" spans="1:1">
      <c r="A7664" s="51" t="s">
        <v>8624</v>
      </c>
    </row>
    <row r="7665" spans="1:1">
      <c r="A7665" s="51" t="s">
        <v>8625</v>
      </c>
    </row>
    <row r="7666" spans="1:1">
      <c r="A7666" s="51" t="s">
        <v>8626</v>
      </c>
    </row>
    <row r="7667" spans="1:1">
      <c r="A7667" s="51" t="s">
        <v>8627</v>
      </c>
    </row>
    <row r="7668" spans="1:1">
      <c r="A7668" s="51" t="s">
        <v>8628</v>
      </c>
    </row>
    <row r="7669" spans="1:1">
      <c r="A7669" s="51" t="s">
        <v>8629</v>
      </c>
    </row>
    <row r="7670" spans="1:1">
      <c r="A7670" s="51" t="s">
        <v>8630</v>
      </c>
    </row>
    <row r="7671" spans="1:1">
      <c r="A7671" s="51" t="s">
        <v>8631</v>
      </c>
    </row>
    <row r="7672" spans="1:1">
      <c r="A7672" s="51" t="s">
        <v>8632</v>
      </c>
    </row>
    <row r="7673" spans="1:1">
      <c r="A7673" s="51" t="s">
        <v>8633</v>
      </c>
    </row>
    <row r="7674" spans="1:1">
      <c r="A7674" s="51" t="s">
        <v>8634</v>
      </c>
    </row>
    <row r="7675" spans="1:1">
      <c r="A7675" s="51" t="s">
        <v>8635</v>
      </c>
    </row>
    <row r="7676" spans="1:1">
      <c r="A7676" s="51" t="s">
        <v>8636</v>
      </c>
    </row>
    <row r="7677" spans="1:1">
      <c r="A7677" s="51" t="s">
        <v>8637</v>
      </c>
    </row>
    <row r="7678" spans="1:1">
      <c r="A7678" s="51" t="s">
        <v>8638</v>
      </c>
    </row>
    <row r="7679" spans="1:1">
      <c r="A7679" s="51" t="s">
        <v>8639</v>
      </c>
    </row>
    <row r="7680" spans="1:1">
      <c r="A7680" s="51" t="s">
        <v>8640</v>
      </c>
    </row>
    <row r="7681" spans="1:1">
      <c r="A7681" s="51" t="s">
        <v>8641</v>
      </c>
    </row>
    <row r="7682" spans="1:1">
      <c r="A7682" s="51" t="s">
        <v>8642</v>
      </c>
    </row>
    <row r="7683" spans="1:1">
      <c r="A7683" s="51" t="s">
        <v>8643</v>
      </c>
    </row>
    <row r="7684" spans="1:1">
      <c r="A7684" s="51" t="s">
        <v>8644</v>
      </c>
    </row>
    <row r="7685" spans="1:1">
      <c r="A7685" s="51" t="s">
        <v>8645</v>
      </c>
    </row>
    <row r="7686" spans="1:1">
      <c r="A7686" s="51" t="s">
        <v>8646</v>
      </c>
    </row>
    <row r="7687" spans="1:1">
      <c r="A7687" s="51" t="s">
        <v>8647</v>
      </c>
    </row>
    <row r="7688" spans="1:1">
      <c r="A7688" s="51" t="s">
        <v>8648</v>
      </c>
    </row>
    <row r="7689" spans="1:1">
      <c r="A7689" s="51" t="s">
        <v>8649</v>
      </c>
    </row>
    <row r="7690" spans="1:1">
      <c r="A7690" s="51" t="s">
        <v>8650</v>
      </c>
    </row>
    <row r="7691" spans="1:1">
      <c r="A7691" s="51" t="s">
        <v>8651</v>
      </c>
    </row>
    <row r="7692" spans="1:1">
      <c r="A7692" s="51" t="s">
        <v>8652</v>
      </c>
    </row>
    <row r="7693" spans="1:1">
      <c r="A7693" s="51" t="s">
        <v>8653</v>
      </c>
    </row>
    <row r="7694" spans="1:1">
      <c r="A7694" s="51" t="s">
        <v>8654</v>
      </c>
    </row>
    <row r="7695" spans="1:1">
      <c r="A7695" s="51" t="s">
        <v>8655</v>
      </c>
    </row>
    <row r="7696" spans="1:1">
      <c r="A7696" s="51" t="s">
        <v>8656</v>
      </c>
    </row>
    <row r="7697" spans="1:1">
      <c r="A7697" s="51" t="s">
        <v>8657</v>
      </c>
    </row>
    <row r="7698" spans="1:1">
      <c r="A7698" s="51" t="s">
        <v>8658</v>
      </c>
    </row>
    <row r="7699" spans="1:1">
      <c r="A7699" s="51" t="s">
        <v>8659</v>
      </c>
    </row>
    <row r="7700" spans="1:1">
      <c r="A7700" s="51" t="s">
        <v>8660</v>
      </c>
    </row>
    <row r="7701" spans="1:1">
      <c r="A7701" s="51" t="s">
        <v>8661</v>
      </c>
    </row>
    <row r="7702" spans="1:1">
      <c r="A7702" s="51" t="s">
        <v>8662</v>
      </c>
    </row>
    <row r="7703" spans="1:1">
      <c r="A7703" s="51" t="s">
        <v>8663</v>
      </c>
    </row>
    <row r="7704" spans="1:1">
      <c r="A7704" s="51" t="s">
        <v>8664</v>
      </c>
    </row>
    <row r="7705" spans="1:1">
      <c r="A7705" s="51" t="s">
        <v>8665</v>
      </c>
    </row>
    <row r="7706" spans="1:1">
      <c r="A7706" s="51" t="s">
        <v>8666</v>
      </c>
    </row>
    <row r="7707" spans="1:1">
      <c r="A7707" s="51" t="s">
        <v>8667</v>
      </c>
    </row>
    <row r="7708" spans="1:1">
      <c r="A7708" s="51" t="s">
        <v>8668</v>
      </c>
    </row>
    <row r="7709" spans="1:1">
      <c r="A7709" s="51" t="s">
        <v>8669</v>
      </c>
    </row>
    <row r="7710" spans="1:1">
      <c r="A7710" s="51" t="s">
        <v>8670</v>
      </c>
    </row>
    <row r="7711" spans="1:1">
      <c r="A7711" s="51" t="s">
        <v>8671</v>
      </c>
    </row>
    <row r="7712" spans="1:1">
      <c r="A7712" s="51" t="s">
        <v>8672</v>
      </c>
    </row>
    <row r="7713" spans="1:1">
      <c r="A7713" s="51" t="s">
        <v>8673</v>
      </c>
    </row>
    <row r="7714" spans="1:1">
      <c r="A7714" s="51" t="s">
        <v>8674</v>
      </c>
    </row>
    <row r="7715" spans="1:1">
      <c r="A7715" s="51" t="s">
        <v>8675</v>
      </c>
    </row>
    <row r="7716" spans="1:1">
      <c r="A7716" s="51" t="s">
        <v>8676</v>
      </c>
    </row>
    <row r="7717" spans="1:1">
      <c r="A7717" s="51" t="s">
        <v>8677</v>
      </c>
    </row>
    <row r="7718" spans="1:1">
      <c r="A7718" s="51" t="s">
        <v>8678</v>
      </c>
    </row>
    <row r="7719" spans="1:1">
      <c r="A7719" s="51" t="s">
        <v>8679</v>
      </c>
    </row>
    <row r="7720" spans="1:1">
      <c r="A7720" s="51" t="s">
        <v>8680</v>
      </c>
    </row>
    <row r="7721" spans="1:1">
      <c r="A7721" s="51" t="s">
        <v>8681</v>
      </c>
    </row>
    <row r="7722" spans="1:1">
      <c r="A7722" s="51" t="s">
        <v>8682</v>
      </c>
    </row>
    <row r="7723" spans="1:1">
      <c r="A7723" s="51" t="s">
        <v>8683</v>
      </c>
    </row>
    <row r="7724" spans="1:1">
      <c r="A7724" s="51" t="s">
        <v>8684</v>
      </c>
    </row>
    <row r="7725" spans="1:1">
      <c r="A7725" s="51" t="s">
        <v>8685</v>
      </c>
    </row>
    <row r="7726" spans="1:1">
      <c r="A7726" s="51" t="s">
        <v>8686</v>
      </c>
    </row>
    <row r="7727" spans="1:1">
      <c r="A7727" s="51" t="s">
        <v>8687</v>
      </c>
    </row>
    <row r="7728" spans="1:1">
      <c r="A7728" s="51" t="s">
        <v>8688</v>
      </c>
    </row>
    <row r="7729" spans="1:1">
      <c r="A7729" s="51" t="s">
        <v>8689</v>
      </c>
    </row>
    <row r="7730" spans="1:1">
      <c r="A7730" s="51" t="s">
        <v>8690</v>
      </c>
    </row>
    <row r="7731" spans="1:1">
      <c r="A7731" s="51" t="s">
        <v>8691</v>
      </c>
    </row>
    <row r="7732" spans="1:1">
      <c r="A7732" s="51" t="s">
        <v>8692</v>
      </c>
    </row>
    <row r="7733" spans="1:1">
      <c r="A7733" s="51" t="s">
        <v>8693</v>
      </c>
    </row>
    <row r="7734" spans="1:1">
      <c r="A7734" s="51" t="s">
        <v>8694</v>
      </c>
    </row>
    <row r="7735" spans="1:1">
      <c r="A7735" s="51" t="s">
        <v>8695</v>
      </c>
    </row>
    <row r="7736" spans="1:1">
      <c r="A7736" s="51" t="s">
        <v>8696</v>
      </c>
    </row>
    <row r="7737" spans="1:1">
      <c r="A7737" s="51" t="s">
        <v>8697</v>
      </c>
    </row>
    <row r="7738" spans="1:1">
      <c r="A7738" s="51" t="s">
        <v>8698</v>
      </c>
    </row>
    <row r="7739" spans="1:1">
      <c r="A7739" s="51" t="s">
        <v>8699</v>
      </c>
    </row>
    <row r="7740" spans="1:1">
      <c r="A7740" s="51" t="s">
        <v>8700</v>
      </c>
    </row>
    <row r="7741" spans="1:1">
      <c r="A7741" s="51" t="s">
        <v>8701</v>
      </c>
    </row>
    <row r="7742" spans="1:1">
      <c r="A7742" s="51" t="s">
        <v>8702</v>
      </c>
    </row>
    <row r="7743" spans="1:1">
      <c r="A7743" s="51" t="s">
        <v>8703</v>
      </c>
    </row>
    <row r="7744" spans="1:1">
      <c r="A7744" s="51" t="s">
        <v>8704</v>
      </c>
    </row>
    <row r="7745" spans="1:1">
      <c r="A7745" s="51" t="s">
        <v>8705</v>
      </c>
    </row>
    <row r="7746" spans="1:1">
      <c r="A7746" s="51" t="s">
        <v>8706</v>
      </c>
    </row>
    <row r="7747" spans="1:1">
      <c r="A7747" s="51" t="s">
        <v>8707</v>
      </c>
    </row>
    <row r="7748" spans="1:1">
      <c r="A7748" s="51" t="s">
        <v>8708</v>
      </c>
    </row>
    <row r="7749" spans="1:1">
      <c r="A7749" s="51" t="s">
        <v>8709</v>
      </c>
    </row>
    <row r="7750" spans="1:1">
      <c r="A7750" s="51" t="s">
        <v>8710</v>
      </c>
    </row>
    <row r="7751" spans="1:1">
      <c r="A7751" s="51" t="s">
        <v>8711</v>
      </c>
    </row>
    <row r="7752" spans="1:1">
      <c r="A7752" s="51" t="s">
        <v>8712</v>
      </c>
    </row>
    <row r="7753" spans="1:1">
      <c r="A7753" s="51" t="s">
        <v>8713</v>
      </c>
    </row>
    <row r="7754" spans="1:1">
      <c r="A7754" s="51" t="s">
        <v>8714</v>
      </c>
    </row>
    <row r="7755" spans="1:1">
      <c r="A7755" s="51" t="s">
        <v>8715</v>
      </c>
    </row>
    <row r="7756" spans="1:1">
      <c r="A7756" s="51" t="s">
        <v>8716</v>
      </c>
    </row>
    <row r="7757" spans="1:1">
      <c r="A7757" s="51" t="s">
        <v>8717</v>
      </c>
    </row>
    <row r="7758" spans="1:1">
      <c r="A7758" s="51" t="s">
        <v>8718</v>
      </c>
    </row>
    <row r="7759" spans="1:1">
      <c r="A7759" s="51" t="s">
        <v>8719</v>
      </c>
    </row>
    <row r="7760" spans="1:1">
      <c r="A7760" s="51" t="s">
        <v>8720</v>
      </c>
    </row>
    <row r="7761" spans="1:1">
      <c r="A7761" s="51" t="s">
        <v>8721</v>
      </c>
    </row>
    <row r="7762" spans="1:1">
      <c r="A7762" s="51" t="s">
        <v>8722</v>
      </c>
    </row>
    <row r="7763" spans="1:1">
      <c r="A7763" s="51" t="s">
        <v>8723</v>
      </c>
    </row>
    <row r="7764" spans="1:1">
      <c r="A7764" s="51" t="s">
        <v>8724</v>
      </c>
    </row>
    <row r="7765" spans="1:1">
      <c r="A7765" s="51" t="s">
        <v>8725</v>
      </c>
    </row>
    <row r="7766" spans="1:1">
      <c r="A7766" s="51" t="s">
        <v>8726</v>
      </c>
    </row>
    <row r="7767" spans="1:1">
      <c r="A7767" s="51" t="s">
        <v>8727</v>
      </c>
    </row>
    <row r="7768" spans="1:1">
      <c r="A7768" s="51" t="s">
        <v>8728</v>
      </c>
    </row>
    <row r="7769" spans="1:1">
      <c r="A7769" s="51" t="s">
        <v>8729</v>
      </c>
    </row>
    <row r="7770" spans="1:1">
      <c r="A7770" s="51" t="s">
        <v>8730</v>
      </c>
    </row>
    <row r="7771" spans="1:1">
      <c r="A7771" s="51" t="s">
        <v>8731</v>
      </c>
    </row>
    <row r="7772" spans="1:1">
      <c r="A7772" s="51" t="s">
        <v>8732</v>
      </c>
    </row>
    <row r="7773" spans="1:1">
      <c r="A7773" s="51" t="s">
        <v>8733</v>
      </c>
    </row>
    <row r="7774" spans="1:1">
      <c r="A7774" s="51" t="s">
        <v>8734</v>
      </c>
    </row>
    <row r="7775" spans="1:1">
      <c r="A7775" s="51" t="s">
        <v>8735</v>
      </c>
    </row>
    <row r="7776" spans="1:1">
      <c r="A7776" s="51" t="s">
        <v>8736</v>
      </c>
    </row>
    <row r="7777" spans="1:1">
      <c r="A7777" s="51" t="s">
        <v>8737</v>
      </c>
    </row>
    <row r="7778" spans="1:1">
      <c r="A7778" s="51" t="s">
        <v>8738</v>
      </c>
    </row>
    <row r="7779" spans="1:1">
      <c r="A7779" s="51" t="s">
        <v>8739</v>
      </c>
    </row>
    <row r="7780" spans="1:1">
      <c r="A7780" s="51" t="s">
        <v>8740</v>
      </c>
    </row>
    <row r="7781" spans="1:1">
      <c r="A7781" s="51" t="s">
        <v>8741</v>
      </c>
    </row>
    <row r="7782" spans="1:1">
      <c r="A7782" s="51" t="s">
        <v>8742</v>
      </c>
    </row>
    <row r="7783" spans="1:1">
      <c r="A7783" s="51" t="s">
        <v>8743</v>
      </c>
    </row>
    <row r="7784" spans="1:1">
      <c r="A7784" s="51" t="s">
        <v>8744</v>
      </c>
    </row>
    <row r="7785" spans="1:1">
      <c r="A7785" s="51" t="s">
        <v>8745</v>
      </c>
    </row>
    <row r="7786" spans="1:1">
      <c r="A7786" s="51" t="s">
        <v>8746</v>
      </c>
    </row>
    <row r="7787" spans="1:1">
      <c r="A7787" s="51" t="s">
        <v>8747</v>
      </c>
    </row>
    <row r="7788" spans="1:1">
      <c r="A7788" s="51" t="s">
        <v>8748</v>
      </c>
    </row>
    <row r="7789" spans="1:1">
      <c r="A7789" s="51" t="s">
        <v>8749</v>
      </c>
    </row>
    <row r="7790" spans="1:1">
      <c r="A7790" s="51" t="s">
        <v>8750</v>
      </c>
    </row>
    <row r="7791" spans="1:1">
      <c r="A7791" s="51" t="s">
        <v>8751</v>
      </c>
    </row>
    <row r="7792" spans="1:1">
      <c r="A7792" s="51" t="s">
        <v>8752</v>
      </c>
    </row>
    <row r="7793" spans="1:1">
      <c r="A7793" s="51" t="s">
        <v>8753</v>
      </c>
    </row>
    <row r="7794" spans="1:1">
      <c r="A7794" s="51" t="s">
        <v>8754</v>
      </c>
    </row>
    <row r="7795" spans="1:1">
      <c r="A7795" s="51" t="s">
        <v>8755</v>
      </c>
    </row>
    <row r="7796" spans="1:1">
      <c r="A7796" s="51" t="s">
        <v>8756</v>
      </c>
    </row>
    <row r="7797" spans="1:1">
      <c r="A7797" s="51" t="s">
        <v>8757</v>
      </c>
    </row>
    <row r="7798" spans="1:1">
      <c r="A7798" s="51" t="s">
        <v>8758</v>
      </c>
    </row>
    <row r="7799" spans="1:1">
      <c r="A7799" s="51" t="s">
        <v>8759</v>
      </c>
    </row>
    <row r="7800" spans="1:1">
      <c r="A7800" s="51" t="s">
        <v>8760</v>
      </c>
    </row>
    <row r="7801" spans="1:1">
      <c r="A7801" s="51" t="s">
        <v>8761</v>
      </c>
    </row>
    <row r="7802" spans="1:1">
      <c r="A7802" s="51" t="s">
        <v>8762</v>
      </c>
    </row>
    <row r="7803" spans="1:1">
      <c r="A7803" s="51" t="s">
        <v>8763</v>
      </c>
    </row>
    <row r="7804" spans="1:1">
      <c r="A7804" s="51" t="s">
        <v>8764</v>
      </c>
    </row>
    <row r="7805" spans="1:1">
      <c r="A7805" s="51" t="s">
        <v>8765</v>
      </c>
    </row>
    <row r="7806" spans="1:1">
      <c r="A7806" s="51" t="s">
        <v>8766</v>
      </c>
    </row>
    <row r="7807" spans="1:1">
      <c r="A7807" s="51" t="s">
        <v>8767</v>
      </c>
    </row>
    <row r="7808" spans="1:1">
      <c r="A7808" s="51" t="s">
        <v>8768</v>
      </c>
    </row>
    <row r="7809" spans="1:1">
      <c r="A7809" s="51" t="s">
        <v>8769</v>
      </c>
    </row>
    <row r="7810" spans="1:1">
      <c r="A7810" s="51" t="s">
        <v>8770</v>
      </c>
    </row>
    <row r="7811" spans="1:1">
      <c r="A7811" s="51" t="s">
        <v>8771</v>
      </c>
    </row>
    <row r="7812" spans="1:1">
      <c r="A7812" s="51" t="s">
        <v>8772</v>
      </c>
    </row>
    <row r="7813" spans="1:1">
      <c r="A7813" s="51" t="s">
        <v>8773</v>
      </c>
    </row>
    <row r="7814" spans="1:1">
      <c r="A7814" s="51" t="s">
        <v>8774</v>
      </c>
    </row>
    <row r="7815" spans="1:1">
      <c r="A7815" s="51" t="s">
        <v>8775</v>
      </c>
    </row>
    <row r="7816" spans="1:1">
      <c r="A7816" s="51" t="s">
        <v>8776</v>
      </c>
    </row>
    <row r="7817" spans="1:1">
      <c r="A7817" s="51" t="s">
        <v>8777</v>
      </c>
    </row>
    <row r="7818" spans="1:1">
      <c r="A7818" s="51" t="s">
        <v>8778</v>
      </c>
    </row>
    <row r="7819" spans="1:1">
      <c r="A7819" s="51" t="s">
        <v>8779</v>
      </c>
    </row>
    <row r="7820" spans="1:1">
      <c r="A7820" s="51" t="s">
        <v>8780</v>
      </c>
    </row>
    <row r="7821" spans="1:1">
      <c r="A7821" s="51" t="s">
        <v>8781</v>
      </c>
    </row>
    <row r="7822" spans="1:1">
      <c r="A7822" s="51" t="s">
        <v>8782</v>
      </c>
    </row>
    <row r="7823" spans="1:1">
      <c r="A7823" s="51" t="s">
        <v>8783</v>
      </c>
    </row>
    <row r="7824" spans="1:1">
      <c r="A7824" s="51" t="s">
        <v>8784</v>
      </c>
    </row>
    <row r="7825" spans="1:1">
      <c r="A7825" s="51" t="s">
        <v>8785</v>
      </c>
    </row>
    <row r="7826" spans="1:1">
      <c r="A7826" s="51" t="s">
        <v>8786</v>
      </c>
    </row>
    <row r="7827" spans="1:1">
      <c r="A7827" s="51" t="s">
        <v>8787</v>
      </c>
    </row>
    <row r="7828" spans="1:1">
      <c r="A7828" s="51" t="s">
        <v>8788</v>
      </c>
    </row>
    <row r="7829" spans="1:1">
      <c r="A7829" s="51" t="s">
        <v>8789</v>
      </c>
    </row>
    <row r="7830" spans="1:1">
      <c r="A7830" s="51" t="s">
        <v>8790</v>
      </c>
    </row>
    <row r="7831" spans="1:1">
      <c r="A7831" s="51" t="s">
        <v>8791</v>
      </c>
    </row>
    <row r="7832" spans="1:1">
      <c r="A7832" s="51" t="s">
        <v>8792</v>
      </c>
    </row>
    <row r="7833" spans="1:1">
      <c r="A7833" s="51" t="s">
        <v>8793</v>
      </c>
    </row>
    <row r="7834" spans="1:1">
      <c r="A7834" s="51" t="s">
        <v>8794</v>
      </c>
    </row>
    <row r="7835" spans="1:1">
      <c r="A7835" s="51" t="s">
        <v>8795</v>
      </c>
    </row>
    <row r="7836" spans="1:1">
      <c r="A7836" s="51" t="s">
        <v>8796</v>
      </c>
    </row>
    <row r="7837" spans="1:1">
      <c r="A7837" s="51" t="s">
        <v>8797</v>
      </c>
    </row>
    <row r="7838" spans="1:1">
      <c r="A7838" s="51" t="s">
        <v>8798</v>
      </c>
    </row>
    <row r="7839" spans="1:1">
      <c r="A7839" s="51" t="s">
        <v>8799</v>
      </c>
    </row>
    <row r="7840" spans="1:1">
      <c r="A7840" s="51" t="s">
        <v>8800</v>
      </c>
    </row>
    <row r="7841" spans="1:1">
      <c r="A7841" s="51" t="s">
        <v>8801</v>
      </c>
    </row>
    <row r="7842" spans="1:1">
      <c r="A7842" s="51" t="s">
        <v>8802</v>
      </c>
    </row>
    <row r="7843" spans="1:1">
      <c r="A7843" s="51" t="s">
        <v>8803</v>
      </c>
    </row>
    <row r="7844" spans="1:1">
      <c r="A7844" s="51" t="s">
        <v>8804</v>
      </c>
    </row>
    <row r="7845" spans="1:1">
      <c r="A7845" s="51" t="s">
        <v>8805</v>
      </c>
    </row>
    <row r="7846" spans="1:1">
      <c r="A7846" s="51" t="s">
        <v>8806</v>
      </c>
    </row>
    <row r="7847" spans="1:1">
      <c r="A7847" s="51" t="s">
        <v>8807</v>
      </c>
    </row>
    <row r="7848" spans="1:1">
      <c r="A7848" s="51" t="s">
        <v>8808</v>
      </c>
    </row>
    <row r="7849" spans="1:1">
      <c r="A7849" s="51" t="s">
        <v>8809</v>
      </c>
    </row>
    <row r="7850" spans="1:1">
      <c r="A7850" s="51" t="s">
        <v>8810</v>
      </c>
    </row>
    <row r="7851" spans="1:1">
      <c r="A7851" s="51" t="s">
        <v>8811</v>
      </c>
    </row>
    <row r="7852" spans="1:1">
      <c r="A7852" s="51" t="s">
        <v>8812</v>
      </c>
    </row>
    <row r="7853" spans="1:1">
      <c r="A7853" s="51" t="s">
        <v>8813</v>
      </c>
    </row>
    <row r="7854" spans="1:1">
      <c r="A7854" s="51" t="s">
        <v>8814</v>
      </c>
    </row>
    <row r="7855" spans="1:1">
      <c r="A7855" s="51" t="s">
        <v>8815</v>
      </c>
    </row>
    <row r="7856" spans="1:1">
      <c r="A7856" s="51" t="s">
        <v>8816</v>
      </c>
    </row>
    <row r="7857" spans="1:1">
      <c r="A7857" s="51" t="s">
        <v>8817</v>
      </c>
    </row>
    <row r="7858" spans="1:1">
      <c r="A7858" s="51" t="s">
        <v>8818</v>
      </c>
    </row>
    <row r="7859" spans="1:1">
      <c r="A7859" s="51" t="s">
        <v>8819</v>
      </c>
    </row>
    <row r="7860" spans="1:1">
      <c r="A7860" s="51" t="s">
        <v>8820</v>
      </c>
    </row>
    <row r="7861" spans="1:1">
      <c r="A7861" s="51" t="s">
        <v>8821</v>
      </c>
    </row>
    <row r="7862" spans="1:1">
      <c r="A7862" s="51" t="s">
        <v>8822</v>
      </c>
    </row>
    <row r="7863" spans="1:1">
      <c r="A7863" s="51" t="s">
        <v>8823</v>
      </c>
    </row>
    <row r="7864" spans="1:1">
      <c r="A7864" s="51" t="s">
        <v>8824</v>
      </c>
    </row>
    <row r="7865" spans="1:1">
      <c r="A7865" s="51" t="s">
        <v>8825</v>
      </c>
    </row>
    <row r="7866" spans="1:1">
      <c r="A7866" s="51" t="s">
        <v>8826</v>
      </c>
    </row>
    <row r="7867" spans="1:1">
      <c r="A7867" s="51" t="s">
        <v>8827</v>
      </c>
    </row>
    <row r="7868" spans="1:1">
      <c r="A7868" s="51" t="s">
        <v>8828</v>
      </c>
    </row>
    <row r="7869" spans="1:1">
      <c r="A7869" s="51" t="s">
        <v>8829</v>
      </c>
    </row>
    <row r="7870" spans="1:1">
      <c r="A7870" s="51" t="s">
        <v>8830</v>
      </c>
    </row>
    <row r="7871" spans="1:1">
      <c r="A7871" s="51" t="s">
        <v>8831</v>
      </c>
    </row>
    <row r="7872" spans="1:1">
      <c r="A7872" s="51" t="s">
        <v>8832</v>
      </c>
    </row>
    <row r="7873" spans="1:1">
      <c r="A7873" s="51" t="s">
        <v>8833</v>
      </c>
    </row>
    <row r="7874" spans="1:1">
      <c r="A7874" s="51" t="s">
        <v>8834</v>
      </c>
    </row>
    <row r="7875" spans="1:1">
      <c r="A7875" s="51" t="s">
        <v>8835</v>
      </c>
    </row>
    <row r="7876" spans="1:1">
      <c r="A7876" s="51" t="s">
        <v>8836</v>
      </c>
    </row>
    <row r="7877" spans="1:1">
      <c r="A7877" s="51" t="s">
        <v>8837</v>
      </c>
    </row>
    <row r="7878" spans="1:1">
      <c r="A7878" s="51" t="s">
        <v>8838</v>
      </c>
    </row>
    <row r="7879" spans="1:1">
      <c r="A7879" s="51" t="s">
        <v>8839</v>
      </c>
    </row>
    <row r="7880" spans="1:1">
      <c r="A7880" s="51" t="s">
        <v>8840</v>
      </c>
    </row>
    <row r="7881" spans="1:1">
      <c r="A7881" s="51" t="s">
        <v>8841</v>
      </c>
    </row>
    <row r="7882" spans="1:1">
      <c r="A7882" s="51" t="s">
        <v>8842</v>
      </c>
    </row>
    <row r="7883" spans="1:1">
      <c r="A7883" s="51" t="s">
        <v>8843</v>
      </c>
    </row>
    <row r="7884" spans="1:1">
      <c r="A7884" s="51" t="s">
        <v>8844</v>
      </c>
    </row>
    <row r="7885" spans="1:1">
      <c r="A7885" s="51" t="s">
        <v>8845</v>
      </c>
    </row>
    <row r="7886" spans="1:1">
      <c r="A7886" s="51" t="s">
        <v>8846</v>
      </c>
    </row>
    <row r="7887" spans="1:1">
      <c r="A7887" s="51" t="s">
        <v>8847</v>
      </c>
    </row>
    <row r="7888" spans="1:1">
      <c r="A7888" s="51" t="s">
        <v>8848</v>
      </c>
    </row>
    <row r="7889" spans="1:1">
      <c r="A7889" s="51" t="s">
        <v>8849</v>
      </c>
    </row>
    <row r="7890" spans="1:1">
      <c r="A7890" s="51" t="s">
        <v>8850</v>
      </c>
    </row>
    <row r="7891" spans="1:1">
      <c r="A7891" s="51" t="s">
        <v>8851</v>
      </c>
    </row>
    <row r="7892" spans="1:1">
      <c r="A7892" s="51" t="s">
        <v>8852</v>
      </c>
    </row>
    <row r="7893" spans="1:1">
      <c r="A7893" s="51" t="s">
        <v>8853</v>
      </c>
    </row>
    <row r="7894" spans="1:1">
      <c r="A7894" s="51" t="s">
        <v>8854</v>
      </c>
    </row>
    <row r="7895" spans="1:1">
      <c r="A7895" s="51" t="s">
        <v>8855</v>
      </c>
    </row>
    <row r="7896" spans="1:1">
      <c r="A7896" s="51" t="s">
        <v>8856</v>
      </c>
    </row>
    <row r="7897" spans="1:1">
      <c r="A7897" s="51" t="s">
        <v>8857</v>
      </c>
    </row>
    <row r="7898" spans="1:1">
      <c r="A7898" s="51" t="s">
        <v>8858</v>
      </c>
    </row>
    <row r="7899" spans="1:1">
      <c r="A7899" s="51" t="s">
        <v>8859</v>
      </c>
    </row>
    <row r="7900" spans="1:1">
      <c r="A7900" s="51" t="s">
        <v>8860</v>
      </c>
    </row>
    <row r="7901" spans="1:1">
      <c r="A7901" s="51" t="s">
        <v>8861</v>
      </c>
    </row>
    <row r="7902" spans="1:1">
      <c r="A7902" s="51" t="s">
        <v>8862</v>
      </c>
    </row>
    <row r="7903" spans="1:1">
      <c r="A7903" s="51" t="s">
        <v>8863</v>
      </c>
    </row>
    <row r="7904" spans="1:1">
      <c r="A7904" s="51" t="s">
        <v>8864</v>
      </c>
    </row>
    <row r="7905" spans="1:1">
      <c r="A7905" s="51" t="s">
        <v>8865</v>
      </c>
    </row>
    <row r="7906" spans="1:1">
      <c r="A7906" s="51" t="s">
        <v>8866</v>
      </c>
    </row>
    <row r="7907" spans="1:1">
      <c r="A7907" s="51" t="s">
        <v>8867</v>
      </c>
    </row>
    <row r="7908" spans="1:1">
      <c r="A7908" s="51" t="s">
        <v>8868</v>
      </c>
    </row>
    <row r="7909" spans="1:1">
      <c r="A7909" s="51" t="s">
        <v>8869</v>
      </c>
    </row>
    <row r="7910" spans="1:1">
      <c r="A7910" s="51" t="s">
        <v>8870</v>
      </c>
    </row>
    <row r="7911" spans="1:1">
      <c r="A7911" s="51" t="s">
        <v>8871</v>
      </c>
    </row>
    <row r="7912" spans="1:1">
      <c r="A7912" s="51" t="s">
        <v>8872</v>
      </c>
    </row>
    <row r="7913" spans="1:1">
      <c r="A7913" s="51" t="s">
        <v>8873</v>
      </c>
    </row>
    <row r="7914" spans="1:1">
      <c r="A7914" s="51" t="s">
        <v>8874</v>
      </c>
    </row>
    <row r="7915" spans="1:1">
      <c r="A7915" s="51" t="s">
        <v>8875</v>
      </c>
    </row>
    <row r="7916" spans="1:1">
      <c r="A7916" s="51" t="s">
        <v>8876</v>
      </c>
    </row>
    <row r="7917" spans="1:1">
      <c r="A7917" s="51" t="s">
        <v>8877</v>
      </c>
    </row>
    <row r="7918" spans="1:1">
      <c r="A7918" s="51" t="s">
        <v>8878</v>
      </c>
    </row>
    <row r="7919" spans="1:1">
      <c r="A7919" s="51" t="s">
        <v>8879</v>
      </c>
    </row>
    <row r="7920" spans="1:1">
      <c r="A7920" s="51" t="s">
        <v>8880</v>
      </c>
    </row>
    <row r="7921" spans="1:1">
      <c r="A7921" s="51" t="s">
        <v>8881</v>
      </c>
    </row>
    <row r="7922" spans="1:1">
      <c r="A7922" s="51" t="s">
        <v>8882</v>
      </c>
    </row>
    <row r="7923" spans="1:1">
      <c r="A7923" s="51" t="s">
        <v>8883</v>
      </c>
    </row>
    <row r="7924" spans="1:1">
      <c r="A7924" s="51" t="s">
        <v>8884</v>
      </c>
    </row>
    <row r="7925" spans="1:1">
      <c r="A7925" s="51" t="s">
        <v>8885</v>
      </c>
    </row>
    <row r="7926" spans="1:1">
      <c r="A7926" s="51" t="s">
        <v>8886</v>
      </c>
    </row>
    <row r="7927" spans="1:1">
      <c r="A7927" s="51" t="s">
        <v>8887</v>
      </c>
    </row>
    <row r="7928" spans="1:1">
      <c r="A7928" s="51" t="s">
        <v>8888</v>
      </c>
    </row>
    <row r="7929" spans="1:1">
      <c r="A7929" s="51" t="s">
        <v>8889</v>
      </c>
    </row>
    <row r="7930" spans="1:1">
      <c r="A7930" s="51" t="s">
        <v>8890</v>
      </c>
    </row>
    <row r="7931" spans="1:1">
      <c r="A7931" s="51" t="s">
        <v>8891</v>
      </c>
    </row>
    <row r="7932" spans="1:1">
      <c r="A7932" s="51" t="s">
        <v>8892</v>
      </c>
    </row>
    <row r="7933" spans="1:1">
      <c r="A7933" s="51" t="s">
        <v>8893</v>
      </c>
    </row>
    <row r="7934" spans="1:1">
      <c r="A7934" s="51" t="s">
        <v>8894</v>
      </c>
    </row>
    <row r="7935" spans="1:1">
      <c r="A7935" s="51" t="s">
        <v>8895</v>
      </c>
    </row>
    <row r="7936" spans="1:1">
      <c r="A7936" s="51" t="s">
        <v>8896</v>
      </c>
    </row>
    <row r="7937" spans="1:1">
      <c r="A7937" s="51" t="s">
        <v>8897</v>
      </c>
    </row>
    <row r="7938" spans="1:1">
      <c r="A7938" s="51" t="s">
        <v>8898</v>
      </c>
    </row>
    <row r="7939" spans="1:1">
      <c r="A7939" s="51" t="s">
        <v>8899</v>
      </c>
    </row>
    <row r="7940" spans="1:1">
      <c r="A7940" s="51" t="s">
        <v>8900</v>
      </c>
    </row>
    <row r="7941" spans="1:1">
      <c r="A7941" s="51" t="s">
        <v>8901</v>
      </c>
    </row>
    <row r="7942" spans="1:1">
      <c r="A7942" s="51" t="s">
        <v>8902</v>
      </c>
    </row>
    <row r="7943" spans="1:1">
      <c r="A7943" s="51" t="s">
        <v>8903</v>
      </c>
    </row>
    <row r="7944" spans="1:1">
      <c r="A7944" s="51" t="s">
        <v>8904</v>
      </c>
    </row>
    <row r="7945" spans="1:1">
      <c r="A7945" s="51" t="s">
        <v>8905</v>
      </c>
    </row>
    <row r="7946" spans="1:1">
      <c r="A7946" s="51" t="s">
        <v>8906</v>
      </c>
    </row>
    <row r="7947" spans="1:1">
      <c r="A7947" s="51" t="s">
        <v>8907</v>
      </c>
    </row>
    <row r="7948" spans="1:1">
      <c r="A7948" s="51" t="s">
        <v>8908</v>
      </c>
    </row>
    <row r="7949" spans="1:1">
      <c r="A7949" s="51" t="s">
        <v>8909</v>
      </c>
    </row>
    <row r="7950" spans="1:1">
      <c r="A7950" s="51" t="s">
        <v>8910</v>
      </c>
    </row>
    <row r="7951" spans="1:1">
      <c r="A7951" s="51" t="s">
        <v>8911</v>
      </c>
    </row>
    <row r="7952" spans="1:1">
      <c r="A7952" s="51" t="s">
        <v>8912</v>
      </c>
    </row>
    <row r="7953" spans="1:1">
      <c r="A7953" s="51" t="s">
        <v>8913</v>
      </c>
    </row>
    <row r="7954" spans="1:1">
      <c r="A7954" s="51" t="s">
        <v>8914</v>
      </c>
    </row>
    <row r="7955" spans="1:1">
      <c r="A7955" s="51" t="s">
        <v>8915</v>
      </c>
    </row>
    <row r="7956" spans="1:1">
      <c r="A7956" s="51" t="s">
        <v>8916</v>
      </c>
    </row>
    <row r="7957" spans="1:1">
      <c r="A7957" s="51" t="s">
        <v>8917</v>
      </c>
    </row>
    <row r="7958" spans="1:1">
      <c r="A7958" s="51" t="s">
        <v>8918</v>
      </c>
    </row>
    <row r="7959" spans="1:1">
      <c r="A7959" s="51" t="s">
        <v>8919</v>
      </c>
    </row>
    <row r="7960" spans="1:1">
      <c r="A7960" s="51" t="s">
        <v>8920</v>
      </c>
    </row>
    <row r="7961" spans="1:1">
      <c r="A7961" s="51" t="s">
        <v>8921</v>
      </c>
    </row>
    <row r="7962" spans="1:1">
      <c r="A7962" s="51" t="s">
        <v>8922</v>
      </c>
    </row>
    <row r="7963" spans="1:1">
      <c r="A7963" s="51" t="s">
        <v>8923</v>
      </c>
    </row>
    <row r="7964" spans="1:1">
      <c r="A7964" s="51" t="s">
        <v>8924</v>
      </c>
    </row>
    <row r="7965" spans="1:1">
      <c r="A7965" s="51" t="s">
        <v>8925</v>
      </c>
    </row>
    <row r="7966" spans="1:1">
      <c r="A7966" s="51" t="s">
        <v>8926</v>
      </c>
    </row>
    <row r="7967" spans="1:1">
      <c r="A7967" s="51" t="s">
        <v>8927</v>
      </c>
    </row>
    <row r="7968" spans="1:1">
      <c r="A7968" s="51" t="s">
        <v>8928</v>
      </c>
    </row>
    <row r="7969" spans="1:1">
      <c r="A7969" s="51" t="s">
        <v>8929</v>
      </c>
    </row>
    <row r="7970" spans="1:1">
      <c r="A7970" s="51" t="s">
        <v>8930</v>
      </c>
    </row>
    <row r="7971" spans="1:1">
      <c r="A7971" s="51" t="s">
        <v>8931</v>
      </c>
    </row>
    <row r="7972" spans="1:1">
      <c r="A7972" s="51" t="s">
        <v>8932</v>
      </c>
    </row>
    <row r="7973" spans="1:1">
      <c r="A7973" s="51" t="s">
        <v>8933</v>
      </c>
    </row>
    <row r="7974" spans="1:1">
      <c r="A7974" s="51" t="s">
        <v>8934</v>
      </c>
    </row>
    <row r="7975" spans="1:1">
      <c r="A7975" s="51" t="s">
        <v>8935</v>
      </c>
    </row>
    <row r="7976" spans="1:1">
      <c r="A7976" s="51" t="s">
        <v>8936</v>
      </c>
    </row>
    <row r="7977" spans="1:1">
      <c r="A7977" s="51" t="s">
        <v>8937</v>
      </c>
    </row>
    <row r="7978" spans="1:1">
      <c r="A7978" s="51" t="s">
        <v>8938</v>
      </c>
    </row>
    <row r="7979" spans="1:1">
      <c r="A7979" s="51" t="s">
        <v>8939</v>
      </c>
    </row>
    <row r="7980" spans="1:1">
      <c r="A7980" s="51" t="s">
        <v>8940</v>
      </c>
    </row>
    <row r="7981" spans="1:1">
      <c r="A7981" s="51" t="s">
        <v>8941</v>
      </c>
    </row>
    <row r="7982" spans="1:1">
      <c r="A7982" s="51" t="s">
        <v>8942</v>
      </c>
    </row>
    <row r="7983" spans="1:1">
      <c r="A7983" s="51" t="s">
        <v>8943</v>
      </c>
    </row>
    <row r="7984" spans="1:1">
      <c r="A7984" s="51" t="s">
        <v>8944</v>
      </c>
    </row>
    <row r="7985" spans="1:1">
      <c r="A7985" s="51" t="s">
        <v>8945</v>
      </c>
    </row>
    <row r="7986" spans="1:1">
      <c r="A7986" s="51" t="s">
        <v>8946</v>
      </c>
    </row>
    <row r="7987" spans="1:1">
      <c r="A7987" s="51" t="s">
        <v>8947</v>
      </c>
    </row>
    <row r="7988" spans="1:1">
      <c r="A7988" s="51" t="s">
        <v>8948</v>
      </c>
    </row>
    <row r="7989" spans="1:1">
      <c r="A7989" s="51" t="s">
        <v>8949</v>
      </c>
    </row>
    <row r="7990" spans="1:1">
      <c r="A7990" s="51" t="s">
        <v>8950</v>
      </c>
    </row>
    <row r="7991" spans="1:1">
      <c r="A7991" s="51" t="s">
        <v>8951</v>
      </c>
    </row>
    <row r="7992" spans="1:1">
      <c r="A7992" s="51" t="s">
        <v>8952</v>
      </c>
    </row>
    <row r="7993" spans="1:1">
      <c r="A7993" s="51" t="s">
        <v>8953</v>
      </c>
    </row>
    <row r="7994" spans="1:1">
      <c r="A7994" s="51" t="s">
        <v>8954</v>
      </c>
    </row>
    <row r="7995" spans="1:1">
      <c r="A7995" s="51" t="s">
        <v>8955</v>
      </c>
    </row>
    <row r="7996" spans="1:1">
      <c r="A7996" s="51" t="s">
        <v>8956</v>
      </c>
    </row>
    <row r="7997" spans="1:1">
      <c r="A7997" s="51" t="s">
        <v>8957</v>
      </c>
    </row>
    <row r="7998" spans="1:1">
      <c r="A7998" s="51" t="s">
        <v>8958</v>
      </c>
    </row>
    <row r="7999" spans="1:1">
      <c r="A7999" s="51" t="s">
        <v>8959</v>
      </c>
    </row>
    <row r="8000" spans="1:1">
      <c r="A8000" s="51" t="s">
        <v>8960</v>
      </c>
    </row>
    <row r="8001" spans="1:1">
      <c r="A8001" s="51" t="s">
        <v>8961</v>
      </c>
    </row>
    <row r="8002" spans="1:1">
      <c r="A8002" s="51" t="s">
        <v>8962</v>
      </c>
    </row>
    <row r="8003" spans="1:1">
      <c r="A8003" s="51" t="s">
        <v>8963</v>
      </c>
    </row>
    <row r="8004" spans="1:1">
      <c r="A8004" s="51" t="s">
        <v>8964</v>
      </c>
    </row>
    <row r="8005" spans="1:1">
      <c r="A8005" s="51" t="s">
        <v>8965</v>
      </c>
    </row>
    <row r="8006" spans="1:1">
      <c r="A8006" s="51" t="s">
        <v>8966</v>
      </c>
    </row>
    <row r="8007" spans="1:1">
      <c r="A8007" s="51" t="s">
        <v>8967</v>
      </c>
    </row>
    <row r="8008" spans="1:1">
      <c r="A8008" s="51" t="s">
        <v>8968</v>
      </c>
    </row>
    <row r="8009" spans="1:1">
      <c r="A8009" s="51" t="s">
        <v>8969</v>
      </c>
    </row>
    <row r="8010" spans="1:1">
      <c r="A8010" s="51" t="s">
        <v>8970</v>
      </c>
    </row>
    <row r="8011" spans="1:1">
      <c r="A8011" s="51" t="s">
        <v>8971</v>
      </c>
    </row>
    <row r="8012" spans="1:1">
      <c r="A8012" s="51" t="s">
        <v>8972</v>
      </c>
    </row>
    <row r="8013" spans="1:1">
      <c r="A8013" s="51" t="s">
        <v>8973</v>
      </c>
    </row>
    <row r="8014" spans="1:1">
      <c r="A8014" s="51" t="s">
        <v>8974</v>
      </c>
    </row>
    <row r="8015" spans="1:1">
      <c r="A8015" s="51" t="s">
        <v>8975</v>
      </c>
    </row>
    <row r="8016" spans="1:1">
      <c r="A8016" s="51" t="s">
        <v>8976</v>
      </c>
    </row>
    <row r="8017" spans="1:1">
      <c r="A8017" s="51" t="s">
        <v>8977</v>
      </c>
    </row>
    <row r="8018" spans="1:1">
      <c r="A8018" s="51" t="s">
        <v>8978</v>
      </c>
    </row>
    <row r="8019" spans="1:1">
      <c r="A8019" s="51" t="s">
        <v>8979</v>
      </c>
    </row>
    <row r="8020" spans="1:1">
      <c r="A8020" s="51" t="s">
        <v>8980</v>
      </c>
    </row>
    <row r="8021" spans="1:1">
      <c r="A8021" s="51" t="s">
        <v>8981</v>
      </c>
    </row>
    <row r="8022" spans="1:1">
      <c r="A8022" s="51" t="s">
        <v>8982</v>
      </c>
    </row>
    <row r="8023" spans="1:1">
      <c r="A8023" s="51" t="s">
        <v>8983</v>
      </c>
    </row>
    <row r="8024" spans="1:1">
      <c r="A8024" s="51" t="s">
        <v>8984</v>
      </c>
    </row>
    <row r="8025" spans="1:1">
      <c r="A8025" s="51" t="s">
        <v>8985</v>
      </c>
    </row>
    <row r="8026" spans="1:1">
      <c r="A8026" s="51" t="s">
        <v>8986</v>
      </c>
    </row>
    <row r="8027" spans="1:1">
      <c r="A8027" s="51" t="s">
        <v>8987</v>
      </c>
    </row>
    <row r="8028" spans="1:1">
      <c r="A8028" s="51" t="s">
        <v>8988</v>
      </c>
    </row>
    <row r="8029" spans="1:1">
      <c r="A8029" s="51" t="s">
        <v>8989</v>
      </c>
    </row>
    <row r="8030" spans="1:1">
      <c r="A8030" s="51" t="s">
        <v>8990</v>
      </c>
    </row>
    <row r="8031" spans="1:1">
      <c r="A8031" s="51" t="s">
        <v>8991</v>
      </c>
    </row>
    <row r="8032" spans="1:1">
      <c r="A8032" s="51" t="s">
        <v>8992</v>
      </c>
    </row>
    <row r="8033" spans="1:1">
      <c r="A8033" s="51" t="s">
        <v>8993</v>
      </c>
    </row>
    <row r="8034" spans="1:1">
      <c r="A8034" s="51" t="s">
        <v>8994</v>
      </c>
    </row>
    <row r="8035" spans="1:1">
      <c r="A8035" s="51" t="s">
        <v>8995</v>
      </c>
    </row>
    <row r="8036" spans="1:1">
      <c r="A8036" s="51" t="s">
        <v>8996</v>
      </c>
    </row>
    <row r="8037" spans="1:1">
      <c r="A8037" s="51" t="s">
        <v>8997</v>
      </c>
    </row>
    <row r="8038" spans="1:1">
      <c r="A8038" s="51" t="s">
        <v>8998</v>
      </c>
    </row>
    <row r="8039" spans="1:1">
      <c r="A8039" s="51" t="s">
        <v>8999</v>
      </c>
    </row>
    <row r="8040" spans="1:1">
      <c r="A8040" s="51" t="s">
        <v>9000</v>
      </c>
    </row>
    <row r="8041" spans="1:1">
      <c r="A8041" s="51" t="s">
        <v>9001</v>
      </c>
    </row>
    <row r="8042" spans="1:1">
      <c r="A8042" s="51" t="s">
        <v>9002</v>
      </c>
    </row>
    <row r="8043" spans="1:1">
      <c r="A8043" s="51" t="s">
        <v>9003</v>
      </c>
    </row>
    <row r="8044" spans="1:1">
      <c r="A8044" s="51" t="s">
        <v>9004</v>
      </c>
    </row>
    <row r="8045" spans="1:1">
      <c r="A8045" s="51" t="s">
        <v>9005</v>
      </c>
    </row>
    <row r="8046" spans="1:1">
      <c r="A8046" s="51" t="s">
        <v>9006</v>
      </c>
    </row>
    <row r="8047" spans="1:1">
      <c r="A8047" s="51" t="s">
        <v>9007</v>
      </c>
    </row>
    <row r="8048" spans="1:1">
      <c r="A8048" s="51" t="s">
        <v>9008</v>
      </c>
    </row>
    <row r="8049" spans="1:1">
      <c r="A8049" s="51" t="s">
        <v>9009</v>
      </c>
    </row>
    <row r="8050" spans="1:1">
      <c r="A8050" s="51" t="s">
        <v>9010</v>
      </c>
    </row>
    <row r="8051" spans="1:1">
      <c r="A8051" s="51" t="s">
        <v>9011</v>
      </c>
    </row>
    <row r="8052" spans="1:1">
      <c r="A8052" s="51" t="s">
        <v>9012</v>
      </c>
    </row>
    <row r="8053" spans="1:1">
      <c r="A8053" s="51" t="s">
        <v>9013</v>
      </c>
    </row>
    <row r="8054" spans="1:1">
      <c r="A8054" s="51" t="s">
        <v>9014</v>
      </c>
    </row>
    <row r="8055" spans="1:1">
      <c r="A8055" s="51" t="s">
        <v>9015</v>
      </c>
    </row>
    <row r="8056" spans="1:1">
      <c r="A8056" s="51" t="s">
        <v>9016</v>
      </c>
    </row>
    <row r="8057" spans="1:1">
      <c r="A8057" s="51" t="s">
        <v>9017</v>
      </c>
    </row>
    <row r="8058" spans="1:1">
      <c r="A8058" s="51" t="s">
        <v>9018</v>
      </c>
    </row>
    <row r="8059" spans="1:1">
      <c r="A8059" s="51" t="s">
        <v>9019</v>
      </c>
    </row>
    <row r="8060" spans="1:1">
      <c r="A8060" s="51" t="s">
        <v>9020</v>
      </c>
    </row>
    <row r="8061" spans="1:1">
      <c r="A8061" s="51" t="s">
        <v>9021</v>
      </c>
    </row>
    <row r="8062" spans="1:1">
      <c r="A8062" s="51" t="s">
        <v>9022</v>
      </c>
    </row>
    <row r="8063" spans="1:1">
      <c r="A8063" s="51" t="s">
        <v>9023</v>
      </c>
    </row>
    <row r="8064" spans="1:1">
      <c r="A8064" s="51" t="s">
        <v>9024</v>
      </c>
    </row>
    <row r="8065" spans="1:1">
      <c r="A8065" s="51" t="s">
        <v>9025</v>
      </c>
    </row>
    <row r="8066" spans="1:1">
      <c r="A8066" s="51" t="s">
        <v>9026</v>
      </c>
    </row>
    <row r="8067" spans="1:1">
      <c r="A8067" s="51" t="s">
        <v>9027</v>
      </c>
    </row>
    <row r="8068" spans="1:1">
      <c r="A8068" s="51" t="s">
        <v>9028</v>
      </c>
    </row>
    <row r="8069" spans="1:1">
      <c r="A8069" s="51" t="s">
        <v>9029</v>
      </c>
    </row>
    <row r="8070" spans="1:1">
      <c r="A8070" s="51" t="s">
        <v>9030</v>
      </c>
    </row>
    <row r="8071" spans="1:1">
      <c r="A8071" s="51" t="s">
        <v>9031</v>
      </c>
    </row>
    <row r="8072" spans="1:1">
      <c r="A8072" s="51" t="s">
        <v>9032</v>
      </c>
    </row>
    <row r="8073" spans="1:1">
      <c r="A8073" s="51" t="s">
        <v>9033</v>
      </c>
    </row>
    <row r="8074" spans="1:1">
      <c r="A8074" s="51" t="s">
        <v>9034</v>
      </c>
    </row>
    <row r="8075" spans="1:1">
      <c r="A8075" s="51" t="s">
        <v>9035</v>
      </c>
    </row>
    <row r="8076" spans="1:1">
      <c r="A8076" s="51" t="s">
        <v>9036</v>
      </c>
    </row>
    <row r="8077" spans="1:1">
      <c r="A8077" s="51" t="s">
        <v>9037</v>
      </c>
    </row>
    <row r="8078" spans="1:1">
      <c r="A8078" s="51" t="s">
        <v>9038</v>
      </c>
    </row>
    <row r="8079" spans="1:1">
      <c r="A8079" s="51" t="s">
        <v>9039</v>
      </c>
    </row>
    <row r="8080" spans="1:1">
      <c r="A8080" s="51" t="s">
        <v>9040</v>
      </c>
    </row>
    <row r="8081" spans="1:1">
      <c r="A8081" s="51" t="s">
        <v>9041</v>
      </c>
    </row>
    <row r="8082" spans="1:1">
      <c r="A8082" s="51" t="s">
        <v>9042</v>
      </c>
    </row>
    <row r="8083" spans="1:1">
      <c r="A8083" s="51" t="s">
        <v>9043</v>
      </c>
    </row>
    <row r="8084" spans="1:1">
      <c r="A8084" s="51" t="s">
        <v>9044</v>
      </c>
    </row>
    <row r="8085" spans="1:1">
      <c r="A8085" s="51" t="s">
        <v>9045</v>
      </c>
    </row>
    <row r="8086" spans="1:1">
      <c r="A8086" s="51" t="s">
        <v>9046</v>
      </c>
    </row>
    <row r="8087" spans="1:1">
      <c r="A8087" s="51" t="s">
        <v>9047</v>
      </c>
    </row>
    <row r="8088" spans="1:1">
      <c r="A8088" s="51" t="s">
        <v>9048</v>
      </c>
    </row>
    <row r="8089" spans="1:1">
      <c r="A8089" s="51" t="s">
        <v>9049</v>
      </c>
    </row>
    <row r="8090" spans="1:1">
      <c r="A8090" s="51" t="s">
        <v>9050</v>
      </c>
    </row>
    <row r="8091" spans="1:1">
      <c r="A8091" s="51" t="s">
        <v>9051</v>
      </c>
    </row>
    <row r="8092" spans="1:1">
      <c r="A8092" s="51" t="s">
        <v>9052</v>
      </c>
    </row>
    <row r="8093" spans="1:1">
      <c r="A8093" s="51" t="s">
        <v>9053</v>
      </c>
    </row>
    <row r="8094" spans="1:1">
      <c r="A8094" s="51" t="s">
        <v>9054</v>
      </c>
    </row>
    <row r="8095" spans="1:1">
      <c r="A8095" s="51" t="s">
        <v>9055</v>
      </c>
    </row>
    <row r="8096" spans="1:1">
      <c r="A8096" s="51" t="s">
        <v>9056</v>
      </c>
    </row>
    <row r="8097" spans="1:1">
      <c r="A8097" s="51" t="s">
        <v>9057</v>
      </c>
    </row>
    <row r="8098" spans="1:1">
      <c r="A8098" s="51" t="s">
        <v>9058</v>
      </c>
    </row>
    <row r="8099" spans="1:1">
      <c r="A8099" s="51" t="s">
        <v>9059</v>
      </c>
    </row>
    <row r="8100" spans="1:1">
      <c r="A8100" s="51" t="s">
        <v>9060</v>
      </c>
    </row>
    <row r="8101" spans="1:1">
      <c r="A8101" s="51" t="s">
        <v>9061</v>
      </c>
    </row>
    <row r="8102" spans="1:1">
      <c r="A8102" s="51" t="s">
        <v>9062</v>
      </c>
    </row>
    <row r="8103" spans="1:1">
      <c r="A8103" s="51" t="s">
        <v>9063</v>
      </c>
    </row>
    <row r="8104" spans="1:1">
      <c r="A8104" s="51" t="s">
        <v>9064</v>
      </c>
    </row>
    <row r="8105" spans="1:1">
      <c r="A8105" s="51" t="s">
        <v>9065</v>
      </c>
    </row>
    <row r="8106" spans="1:1">
      <c r="A8106" s="51" t="s">
        <v>9066</v>
      </c>
    </row>
    <row r="8107" spans="1:1">
      <c r="A8107" s="51" t="s">
        <v>9067</v>
      </c>
    </row>
    <row r="8108" spans="1:1">
      <c r="A8108" s="51" t="s">
        <v>9068</v>
      </c>
    </row>
    <row r="8109" spans="1:1">
      <c r="A8109" s="51" t="s">
        <v>9069</v>
      </c>
    </row>
    <row r="8110" spans="1:1">
      <c r="A8110" s="51" t="s">
        <v>9070</v>
      </c>
    </row>
    <row r="8111" spans="1:1">
      <c r="A8111" s="51" t="s">
        <v>9071</v>
      </c>
    </row>
    <row r="8112" spans="1:1">
      <c r="A8112" s="51" t="s">
        <v>9072</v>
      </c>
    </row>
    <row r="8113" spans="1:1">
      <c r="A8113" s="51" t="s">
        <v>9073</v>
      </c>
    </row>
    <row r="8114" spans="1:1">
      <c r="A8114" s="51" t="s">
        <v>9074</v>
      </c>
    </row>
    <row r="8115" spans="1:1">
      <c r="A8115" s="51" t="s">
        <v>9075</v>
      </c>
    </row>
    <row r="8116" spans="1:1">
      <c r="A8116" s="51" t="s">
        <v>9076</v>
      </c>
    </row>
    <row r="8117" spans="1:1">
      <c r="A8117" s="51" t="s">
        <v>9077</v>
      </c>
    </row>
    <row r="8118" spans="1:1">
      <c r="A8118" s="51" t="s">
        <v>9078</v>
      </c>
    </row>
    <row r="8119" spans="1:1">
      <c r="A8119" s="51" t="s">
        <v>9079</v>
      </c>
    </row>
    <row r="8120" spans="1:1">
      <c r="A8120" s="51" t="s">
        <v>9080</v>
      </c>
    </row>
    <row r="8121" spans="1:1">
      <c r="A8121" s="51" t="s">
        <v>9081</v>
      </c>
    </row>
    <row r="8122" spans="1:1">
      <c r="A8122" s="51" t="s">
        <v>9082</v>
      </c>
    </row>
    <row r="8123" spans="1:1">
      <c r="A8123" s="51" t="s">
        <v>9083</v>
      </c>
    </row>
    <row r="8124" spans="1:1">
      <c r="A8124" s="51" t="s">
        <v>9084</v>
      </c>
    </row>
    <row r="8125" spans="1:1">
      <c r="A8125" s="51" t="s">
        <v>9085</v>
      </c>
    </row>
    <row r="8126" spans="1:1">
      <c r="A8126" s="51" t="s">
        <v>9086</v>
      </c>
    </row>
    <row r="8127" spans="1:1">
      <c r="A8127" s="51" t="s">
        <v>9087</v>
      </c>
    </row>
    <row r="8128" spans="1:1">
      <c r="A8128" s="51" t="s">
        <v>9088</v>
      </c>
    </row>
    <row r="8129" spans="1:1">
      <c r="A8129" s="51" t="s">
        <v>9089</v>
      </c>
    </row>
    <row r="8130" spans="1:1">
      <c r="A8130" s="51" t="s">
        <v>9090</v>
      </c>
    </row>
    <row r="8131" spans="1:1">
      <c r="A8131" s="51" t="s">
        <v>9091</v>
      </c>
    </row>
    <row r="8132" spans="1:1">
      <c r="A8132" s="51" t="s">
        <v>9092</v>
      </c>
    </row>
    <row r="8133" spans="1:1">
      <c r="A8133" s="51" t="s">
        <v>9093</v>
      </c>
    </row>
    <row r="8134" spans="1:1">
      <c r="A8134" s="51" t="s">
        <v>9094</v>
      </c>
    </row>
    <row r="8135" spans="1:1">
      <c r="A8135" s="51" t="s">
        <v>9095</v>
      </c>
    </row>
    <row r="8136" spans="1:1">
      <c r="A8136" s="51" t="s">
        <v>9096</v>
      </c>
    </row>
    <row r="8137" spans="1:1">
      <c r="A8137" s="51" t="s">
        <v>9097</v>
      </c>
    </row>
    <row r="8138" spans="1:1">
      <c r="A8138" s="51" t="s">
        <v>9098</v>
      </c>
    </row>
    <row r="8139" spans="1:1">
      <c r="A8139" s="51" t="s">
        <v>9099</v>
      </c>
    </row>
    <row r="8140" spans="1:1">
      <c r="A8140" s="51" t="s">
        <v>9100</v>
      </c>
    </row>
    <row r="8141" spans="1:1">
      <c r="A8141" s="51" t="s">
        <v>9101</v>
      </c>
    </row>
    <row r="8142" spans="1:1">
      <c r="A8142" s="51" t="s">
        <v>9102</v>
      </c>
    </row>
    <row r="8143" spans="1:1">
      <c r="A8143" s="51" t="s">
        <v>9103</v>
      </c>
    </row>
    <row r="8144" spans="1:1">
      <c r="A8144" s="51" t="s">
        <v>9104</v>
      </c>
    </row>
    <row r="8145" spans="1:1">
      <c r="A8145" s="51" t="s">
        <v>9105</v>
      </c>
    </row>
    <row r="8146" spans="1:1">
      <c r="A8146" s="51" t="s">
        <v>9106</v>
      </c>
    </row>
    <row r="8147" spans="1:1">
      <c r="A8147" s="51" t="s">
        <v>9107</v>
      </c>
    </row>
    <row r="8148" spans="1:1">
      <c r="A8148" s="51" t="s">
        <v>9108</v>
      </c>
    </row>
    <row r="8149" spans="1:1">
      <c r="A8149" s="51" t="s">
        <v>9109</v>
      </c>
    </row>
    <row r="8150" spans="1:1">
      <c r="A8150" s="51" t="s">
        <v>9110</v>
      </c>
    </row>
    <row r="8151" spans="1:1">
      <c r="A8151" s="51" t="s">
        <v>9111</v>
      </c>
    </row>
    <row r="8152" spans="1:1">
      <c r="A8152" s="51" t="s">
        <v>9112</v>
      </c>
    </row>
    <row r="8153" spans="1:1">
      <c r="A8153" s="51" t="s">
        <v>9113</v>
      </c>
    </row>
    <row r="8154" spans="1:1">
      <c r="A8154" s="51" t="s">
        <v>9114</v>
      </c>
    </row>
    <row r="8155" spans="1:1">
      <c r="A8155" s="51" t="s">
        <v>9115</v>
      </c>
    </row>
    <row r="8156" spans="1:1">
      <c r="A8156" s="51" t="s">
        <v>9116</v>
      </c>
    </row>
    <row r="8157" spans="1:1">
      <c r="A8157" s="51" t="s">
        <v>9117</v>
      </c>
    </row>
    <row r="8158" spans="1:1">
      <c r="A8158" s="51" t="s">
        <v>9118</v>
      </c>
    </row>
    <row r="8159" spans="1:1">
      <c r="A8159" s="51" t="s">
        <v>9119</v>
      </c>
    </row>
    <row r="8160" spans="1:1">
      <c r="A8160" s="51" t="s">
        <v>9120</v>
      </c>
    </row>
    <row r="8161" spans="1:1">
      <c r="A8161" s="51" t="s">
        <v>9121</v>
      </c>
    </row>
    <row r="8162" spans="1:1">
      <c r="A8162" s="51" t="s">
        <v>9122</v>
      </c>
    </row>
    <row r="8163" spans="1:1">
      <c r="A8163" s="51" t="s">
        <v>9123</v>
      </c>
    </row>
    <row r="8164" spans="1:1">
      <c r="A8164" s="51" t="s">
        <v>9124</v>
      </c>
    </row>
    <row r="8165" spans="1:1">
      <c r="A8165" s="51" t="s">
        <v>9125</v>
      </c>
    </row>
    <row r="8166" spans="1:1">
      <c r="A8166" s="51" t="s">
        <v>9126</v>
      </c>
    </row>
    <row r="8167" spans="1:1">
      <c r="A8167" s="51" t="s">
        <v>9127</v>
      </c>
    </row>
    <row r="8168" spans="1:1">
      <c r="A8168" s="51" t="s">
        <v>9128</v>
      </c>
    </row>
    <row r="8169" spans="1:1">
      <c r="A8169" s="51" t="s">
        <v>9129</v>
      </c>
    </row>
    <row r="8170" spans="1:1">
      <c r="A8170" s="51" t="s">
        <v>9130</v>
      </c>
    </row>
    <row r="8171" spans="1:1">
      <c r="A8171" s="51" t="s">
        <v>9131</v>
      </c>
    </row>
    <row r="8172" spans="1:1">
      <c r="A8172" s="51" t="s">
        <v>9132</v>
      </c>
    </row>
    <row r="8173" spans="1:1">
      <c r="A8173" s="51" t="s">
        <v>9133</v>
      </c>
    </row>
    <row r="8174" spans="1:1">
      <c r="A8174" s="51" t="s">
        <v>9134</v>
      </c>
    </row>
    <row r="8175" spans="1:1">
      <c r="A8175" s="51" t="s">
        <v>9135</v>
      </c>
    </row>
    <row r="8176" spans="1:1">
      <c r="A8176" s="51" t="s">
        <v>9136</v>
      </c>
    </row>
    <row r="8177" spans="1:1">
      <c r="A8177" s="51" t="s">
        <v>9137</v>
      </c>
    </row>
    <row r="8178" spans="1:1">
      <c r="A8178" s="51" t="s">
        <v>9138</v>
      </c>
    </row>
    <row r="8179" spans="1:1">
      <c r="A8179" s="51" t="s">
        <v>9139</v>
      </c>
    </row>
    <row r="8180" spans="1:1">
      <c r="A8180" s="51" t="s">
        <v>9140</v>
      </c>
    </row>
    <row r="8181" spans="1:1">
      <c r="A8181" s="51" t="s">
        <v>9141</v>
      </c>
    </row>
    <row r="8182" spans="1:1">
      <c r="A8182" s="51" t="s">
        <v>9142</v>
      </c>
    </row>
    <row r="8183" spans="1:1">
      <c r="A8183" s="51" t="s">
        <v>9143</v>
      </c>
    </row>
    <row r="8184" spans="1:1">
      <c r="A8184" s="51" t="s">
        <v>9144</v>
      </c>
    </row>
    <row r="8185" spans="1:1">
      <c r="A8185" s="51" t="s">
        <v>9145</v>
      </c>
    </row>
    <row r="8186" spans="1:1">
      <c r="A8186" s="51" t="s">
        <v>9146</v>
      </c>
    </row>
    <row r="8187" spans="1:1">
      <c r="A8187" s="51" t="s">
        <v>9147</v>
      </c>
    </row>
    <row r="8188" spans="1:1">
      <c r="A8188" s="51" t="s">
        <v>9148</v>
      </c>
    </row>
    <row r="8189" spans="1:1">
      <c r="A8189" s="51" t="s">
        <v>9149</v>
      </c>
    </row>
    <row r="8190" spans="1:1">
      <c r="A8190" s="51" t="s">
        <v>9150</v>
      </c>
    </row>
    <row r="8191" spans="1:1">
      <c r="A8191" s="51" t="s">
        <v>9151</v>
      </c>
    </row>
    <row r="8192" spans="1:1">
      <c r="A8192" s="51" t="s">
        <v>9152</v>
      </c>
    </row>
    <row r="8193" spans="1:1">
      <c r="A8193" s="51" t="s">
        <v>9153</v>
      </c>
    </row>
    <row r="8194" spans="1:1">
      <c r="A8194" s="51" t="s">
        <v>9154</v>
      </c>
    </row>
    <row r="8195" spans="1:1">
      <c r="A8195" s="51" t="s">
        <v>9155</v>
      </c>
    </row>
    <row r="8196" spans="1:1">
      <c r="A8196" s="51" t="s">
        <v>9156</v>
      </c>
    </row>
    <row r="8197" spans="1:1">
      <c r="A8197" s="51" t="s">
        <v>9157</v>
      </c>
    </row>
    <row r="8198" spans="1:1">
      <c r="A8198" s="51" t="s">
        <v>9158</v>
      </c>
    </row>
    <row r="8199" spans="1:1">
      <c r="A8199" s="51" t="s">
        <v>9159</v>
      </c>
    </row>
    <row r="8200" spans="1:1">
      <c r="A8200" s="51" t="s">
        <v>9160</v>
      </c>
    </row>
    <row r="8201" spans="1:1">
      <c r="A8201" s="51" t="s">
        <v>9161</v>
      </c>
    </row>
    <row r="8202" spans="1:1">
      <c r="A8202" s="51" t="s">
        <v>9162</v>
      </c>
    </row>
    <row r="8203" spans="1:1">
      <c r="A8203" s="51" t="s">
        <v>9163</v>
      </c>
    </row>
    <row r="8204" spans="1:1">
      <c r="A8204" s="51" t="s">
        <v>9164</v>
      </c>
    </row>
    <row r="8205" spans="1:1">
      <c r="A8205" s="51" t="s">
        <v>9165</v>
      </c>
    </row>
    <row r="8206" spans="1:1">
      <c r="A8206" s="51" t="s">
        <v>9166</v>
      </c>
    </row>
    <row r="8207" spans="1:1">
      <c r="A8207" s="51" t="s">
        <v>9167</v>
      </c>
    </row>
    <row r="8208" spans="1:1">
      <c r="A8208" s="51" t="s">
        <v>9168</v>
      </c>
    </row>
    <row r="8209" spans="1:1">
      <c r="A8209" s="51" t="s">
        <v>9169</v>
      </c>
    </row>
    <row r="8210" spans="1:1">
      <c r="A8210" s="51" t="s">
        <v>9170</v>
      </c>
    </row>
    <row r="8211" spans="1:1">
      <c r="A8211" s="51" t="s">
        <v>9171</v>
      </c>
    </row>
    <row r="8212" spans="1:1">
      <c r="A8212" s="51" t="s">
        <v>9172</v>
      </c>
    </row>
    <row r="8213" spans="1:1">
      <c r="A8213" s="51" t="s">
        <v>9173</v>
      </c>
    </row>
    <row r="8214" spans="1:1">
      <c r="A8214" s="51" t="s">
        <v>9174</v>
      </c>
    </row>
    <row r="8215" spans="1:1">
      <c r="A8215" s="51" t="s">
        <v>9175</v>
      </c>
    </row>
    <row r="8216" spans="1:1">
      <c r="A8216" s="51" t="s">
        <v>9176</v>
      </c>
    </row>
    <row r="8217" spans="1:1">
      <c r="A8217" s="51" t="s">
        <v>9177</v>
      </c>
    </row>
    <row r="8218" spans="1:1">
      <c r="A8218" s="51" t="s">
        <v>9178</v>
      </c>
    </row>
    <row r="8219" spans="1:1">
      <c r="A8219" s="51" t="s">
        <v>9179</v>
      </c>
    </row>
    <row r="8220" spans="1:1">
      <c r="A8220" s="51" t="s">
        <v>9180</v>
      </c>
    </row>
    <row r="8221" spans="1:1">
      <c r="A8221" s="51" t="s">
        <v>9181</v>
      </c>
    </row>
    <row r="8222" spans="1:1">
      <c r="A8222" s="51" t="s">
        <v>9182</v>
      </c>
    </row>
    <row r="8223" spans="1:1">
      <c r="A8223" s="51" t="s">
        <v>9183</v>
      </c>
    </row>
    <row r="8224" spans="1:1">
      <c r="A8224" s="51" t="s">
        <v>9184</v>
      </c>
    </row>
    <row r="8225" spans="1:1">
      <c r="A8225" s="51" t="s">
        <v>9185</v>
      </c>
    </row>
    <row r="8226" spans="1:1">
      <c r="A8226" s="51" t="s">
        <v>9186</v>
      </c>
    </row>
    <row r="8227" spans="1:1">
      <c r="A8227" s="51" t="s">
        <v>9187</v>
      </c>
    </row>
    <row r="8228" spans="1:1">
      <c r="A8228" s="51" t="s">
        <v>9188</v>
      </c>
    </row>
    <row r="8229" spans="1:1">
      <c r="A8229" s="51" t="s">
        <v>9189</v>
      </c>
    </row>
    <row r="8230" spans="1:1">
      <c r="A8230" s="51" t="s">
        <v>9190</v>
      </c>
    </row>
    <row r="8231" spans="1:1">
      <c r="A8231" s="51" t="s">
        <v>9191</v>
      </c>
    </row>
    <row r="8232" spans="1:1">
      <c r="A8232" s="51" t="s">
        <v>9192</v>
      </c>
    </row>
    <row r="8233" spans="1:1">
      <c r="A8233" s="51" t="s">
        <v>9193</v>
      </c>
    </row>
    <row r="8234" spans="1:1">
      <c r="A8234" s="51" t="s">
        <v>9194</v>
      </c>
    </row>
    <row r="8235" spans="1:1">
      <c r="A8235" s="51" t="s">
        <v>9195</v>
      </c>
    </row>
    <row r="8236" spans="1:1">
      <c r="A8236" s="51" t="s">
        <v>9196</v>
      </c>
    </row>
    <row r="8237" spans="1:1">
      <c r="A8237" s="51" t="s">
        <v>9197</v>
      </c>
    </row>
    <row r="8238" spans="1:1">
      <c r="A8238" s="51" t="s">
        <v>9198</v>
      </c>
    </row>
    <row r="8239" spans="1:1">
      <c r="A8239" s="51" t="s">
        <v>9199</v>
      </c>
    </row>
    <row r="8240" spans="1:1">
      <c r="A8240" s="51" t="s">
        <v>9200</v>
      </c>
    </row>
    <row r="8241" spans="1:1">
      <c r="A8241" s="51" t="s">
        <v>9201</v>
      </c>
    </row>
    <row r="8242" spans="1:1">
      <c r="A8242" s="51" t="s">
        <v>9202</v>
      </c>
    </row>
    <row r="8243" spans="1:1">
      <c r="A8243" s="51" t="s">
        <v>9203</v>
      </c>
    </row>
    <row r="8244" spans="1:1">
      <c r="A8244" s="51" t="s">
        <v>9204</v>
      </c>
    </row>
    <row r="8245" spans="1:1">
      <c r="A8245" s="51" t="s">
        <v>9205</v>
      </c>
    </row>
    <row r="8246" spans="1:1">
      <c r="A8246" s="51" t="s">
        <v>9206</v>
      </c>
    </row>
    <row r="8247" spans="1:1">
      <c r="A8247" s="51" t="s">
        <v>9207</v>
      </c>
    </row>
    <row r="8248" spans="1:1">
      <c r="A8248" s="51" t="s">
        <v>9208</v>
      </c>
    </row>
    <row r="8249" spans="1:1">
      <c r="A8249" s="51" t="s">
        <v>9209</v>
      </c>
    </row>
    <row r="8250" spans="1:1">
      <c r="A8250" s="51" t="s">
        <v>9210</v>
      </c>
    </row>
    <row r="8251" spans="1:1">
      <c r="A8251" s="51" t="s">
        <v>9211</v>
      </c>
    </row>
    <row r="8252" spans="1:1">
      <c r="A8252" s="51" t="s">
        <v>9212</v>
      </c>
    </row>
    <row r="8253" spans="1:1">
      <c r="A8253" s="51" t="s">
        <v>9213</v>
      </c>
    </row>
    <row r="8254" spans="1:1">
      <c r="A8254" s="51" t="s">
        <v>9214</v>
      </c>
    </row>
    <row r="8255" spans="1:1">
      <c r="A8255" s="51" t="s">
        <v>9215</v>
      </c>
    </row>
    <row r="8256" spans="1:1">
      <c r="A8256" s="51" t="s">
        <v>9216</v>
      </c>
    </row>
    <row r="8257" spans="1:1">
      <c r="A8257" s="51" t="s">
        <v>9217</v>
      </c>
    </row>
    <row r="8258" spans="1:1">
      <c r="A8258" s="51" t="s">
        <v>9218</v>
      </c>
    </row>
    <row r="8259" spans="1:1">
      <c r="A8259" s="51" t="s">
        <v>9219</v>
      </c>
    </row>
    <row r="8260" spans="1:1">
      <c r="A8260" s="51" t="s">
        <v>9220</v>
      </c>
    </row>
    <row r="8261" spans="1:1">
      <c r="A8261" s="51" t="s">
        <v>9221</v>
      </c>
    </row>
    <row r="8262" spans="1:1">
      <c r="A8262" s="51" t="s">
        <v>9222</v>
      </c>
    </row>
    <row r="8263" spans="1:1">
      <c r="A8263" s="51" t="s">
        <v>9223</v>
      </c>
    </row>
    <row r="8264" spans="1:1">
      <c r="A8264" s="51" t="s">
        <v>9224</v>
      </c>
    </row>
    <row r="8265" spans="1:1">
      <c r="A8265" s="51" t="s">
        <v>9225</v>
      </c>
    </row>
    <row r="8266" spans="1:1">
      <c r="A8266" s="51" t="s">
        <v>9226</v>
      </c>
    </row>
    <row r="8267" spans="1:1">
      <c r="A8267" s="51" t="s">
        <v>9227</v>
      </c>
    </row>
    <row r="8268" spans="1:1">
      <c r="A8268" s="51" t="s">
        <v>9228</v>
      </c>
    </row>
    <row r="8269" spans="1:1">
      <c r="A8269" s="51" t="s">
        <v>9229</v>
      </c>
    </row>
    <row r="8270" spans="1:1">
      <c r="A8270" s="51" t="s">
        <v>9230</v>
      </c>
    </row>
    <row r="8271" spans="1:1">
      <c r="A8271" s="51" t="s">
        <v>9231</v>
      </c>
    </row>
    <row r="8272" spans="1:1">
      <c r="A8272" s="51" t="s">
        <v>9232</v>
      </c>
    </row>
    <row r="8273" spans="1:1">
      <c r="A8273" s="51" t="s">
        <v>9233</v>
      </c>
    </row>
    <row r="8274" spans="1:1">
      <c r="A8274" s="51" t="s">
        <v>9234</v>
      </c>
    </row>
    <row r="8275" spans="1:1">
      <c r="A8275" s="51" t="s">
        <v>9235</v>
      </c>
    </row>
    <row r="8276" spans="1:1">
      <c r="A8276" s="51" t="s">
        <v>9236</v>
      </c>
    </row>
    <row r="8277" spans="1:1">
      <c r="A8277" s="51" t="s">
        <v>9237</v>
      </c>
    </row>
    <row r="8278" spans="1:1">
      <c r="A8278" s="51" t="s">
        <v>9238</v>
      </c>
    </row>
    <row r="8279" spans="1:1">
      <c r="A8279" s="51" t="s">
        <v>9239</v>
      </c>
    </row>
    <row r="8280" spans="1:1">
      <c r="A8280" s="51" t="s">
        <v>9240</v>
      </c>
    </row>
    <row r="8281" spans="1:1">
      <c r="A8281" s="51" t="s">
        <v>9241</v>
      </c>
    </row>
    <row r="8282" spans="1:1">
      <c r="A8282" s="51" t="s">
        <v>9242</v>
      </c>
    </row>
    <row r="8283" spans="1:1">
      <c r="A8283" s="51" t="s">
        <v>9243</v>
      </c>
    </row>
    <row r="8284" spans="1:1">
      <c r="A8284" s="51" t="s">
        <v>9244</v>
      </c>
    </row>
    <row r="8285" spans="1:1">
      <c r="A8285" s="51" t="s">
        <v>9245</v>
      </c>
    </row>
    <row r="8286" spans="1:1">
      <c r="A8286" s="51" t="s">
        <v>9246</v>
      </c>
    </row>
    <row r="8287" spans="1:1">
      <c r="A8287" s="51" t="s">
        <v>9247</v>
      </c>
    </row>
    <row r="8288" spans="1:1">
      <c r="A8288" s="51" t="s">
        <v>9248</v>
      </c>
    </row>
    <row r="8289" spans="1:1">
      <c r="A8289" s="51" t="s">
        <v>9249</v>
      </c>
    </row>
    <row r="8290" spans="1:1">
      <c r="A8290" s="51" t="s">
        <v>9250</v>
      </c>
    </row>
    <row r="8291" spans="1:1">
      <c r="A8291" s="51" t="s">
        <v>9251</v>
      </c>
    </row>
    <row r="8292" spans="1:1">
      <c r="A8292" s="51" t="s">
        <v>9252</v>
      </c>
    </row>
    <row r="8293" spans="1:1">
      <c r="A8293" s="51" t="s">
        <v>9253</v>
      </c>
    </row>
    <row r="8294" spans="1:1">
      <c r="A8294" s="51" t="s">
        <v>9254</v>
      </c>
    </row>
    <row r="8295" spans="1:1">
      <c r="A8295" s="51" t="s">
        <v>9255</v>
      </c>
    </row>
    <row r="8296" spans="1:1">
      <c r="A8296" s="51" t="s">
        <v>9256</v>
      </c>
    </row>
    <row r="8297" spans="1:1">
      <c r="A8297" s="51" t="s">
        <v>9257</v>
      </c>
    </row>
    <row r="8298" spans="1:1">
      <c r="A8298" s="51" t="s">
        <v>9258</v>
      </c>
    </row>
    <row r="8299" spans="1:1">
      <c r="A8299" s="51" t="s">
        <v>9259</v>
      </c>
    </row>
    <row r="8300" spans="1:1">
      <c r="A8300" s="51" t="s">
        <v>9260</v>
      </c>
    </row>
    <row r="8301" spans="1:1">
      <c r="A8301" s="51" t="s">
        <v>9261</v>
      </c>
    </row>
    <row r="8302" spans="1:1">
      <c r="A8302" s="51" t="s">
        <v>9262</v>
      </c>
    </row>
    <row r="8303" spans="1:1">
      <c r="A8303" s="51" t="s">
        <v>9263</v>
      </c>
    </row>
    <row r="8304" spans="1:1">
      <c r="A8304" s="51" t="s">
        <v>9264</v>
      </c>
    </row>
    <row r="8305" spans="1:1">
      <c r="A8305" s="51" t="s">
        <v>9265</v>
      </c>
    </row>
    <row r="8306" spans="1:1">
      <c r="A8306" s="51" t="s">
        <v>9266</v>
      </c>
    </row>
    <row r="8307" spans="1:1">
      <c r="A8307" s="51" t="s">
        <v>9267</v>
      </c>
    </row>
    <row r="8308" spans="1:1">
      <c r="A8308" s="51" t="s">
        <v>9268</v>
      </c>
    </row>
    <row r="8309" spans="1:1">
      <c r="A8309" s="51" t="s">
        <v>9269</v>
      </c>
    </row>
    <row r="8310" spans="1:1">
      <c r="A8310" s="51" t="s">
        <v>9270</v>
      </c>
    </row>
    <row r="8311" spans="1:1">
      <c r="A8311" s="51" t="s">
        <v>9271</v>
      </c>
    </row>
    <row r="8312" spans="1:1">
      <c r="A8312" s="51" t="s">
        <v>9272</v>
      </c>
    </row>
    <row r="8313" spans="1:1">
      <c r="A8313" s="51" t="s">
        <v>9273</v>
      </c>
    </row>
    <row r="8314" spans="1:1">
      <c r="A8314" s="51" t="s">
        <v>9274</v>
      </c>
    </row>
    <row r="8315" spans="1:1">
      <c r="A8315" s="51" t="s">
        <v>9275</v>
      </c>
    </row>
    <row r="8316" spans="1:1">
      <c r="A8316" s="51" t="s">
        <v>9276</v>
      </c>
    </row>
    <row r="8317" spans="1:1">
      <c r="A8317" s="51" t="s">
        <v>9277</v>
      </c>
    </row>
    <row r="8318" spans="1:1">
      <c r="A8318" s="51" t="s">
        <v>9278</v>
      </c>
    </row>
    <row r="8319" spans="1:1">
      <c r="A8319" s="51" t="s">
        <v>9279</v>
      </c>
    </row>
    <row r="8320" spans="1:1">
      <c r="A8320" s="51" t="s">
        <v>9280</v>
      </c>
    </row>
    <row r="8321" spans="1:1">
      <c r="A8321" s="51" t="s">
        <v>9281</v>
      </c>
    </row>
    <row r="8322" spans="1:1">
      <c r="A8322" s="51" t="s">
        <v>9282</v>
      </c>
    </row>
    <row r="8323" spans="1:1">
      <c r="A8323" s="51" t="s">
        <v>9283</v>
      </c>
    </row>
    <row r="8324" spans="1:1">
      <c r="A8324" s="51" t="s">
        <v>9284</v>
      </c>
    </row>
    <row r="8325" spans="1:1">
      <c r="A8325" s="51" t="s">
        <v>9285</v>
      </c>
    </row>
    <row r="8326" spans="1:1">
      <c r="A8326" s="51" t="s">
        <v>9286</v>
      </c>
    </row>
    <row r="8327" spans="1:1">
      <c r="A8327" s="51" t="s">
        <v>9287</v>
      </c>
    </row>
    <row r="8328" spans="1:1">
      <c r="A8328" s="51" t="s">
        <v>9288</v>
      </c>
    </row>
    <row r="8329" spans="1:1">
      <c r="A8329" s="51" t="s">
        <v>9289</v>
      </c>
    </row>
    <row r="8330" spans="1:1">
      <c r="A8330" s="51" t="s">
        <v>9290</v>
      </c>
    </row>
    <row r="8331" spans="1:1">
      <c r="A8331" s="51" t="s">
        <v>9291</v>
      </c>
    </row>
    <row r="8332" spans="1:1">
      <c r="A8332" s="51" t="s">
        <v>9292</v>
      </c>
    </row>
    <row r="8333" spans="1:1">
      <c r="A8333" s="51" t="s">
        <v>9293</v>
      </c>
    </row>
    <row r="8334" spans="1:1">
      <c r="A8334" s="51" t="s">
        <v>9294</v>
      </c>
    </row>
    <row r="8335" spans="1:1">
      <c r="A8335" s="51" t="s">
        <v>9295</v>
      </c>
    </row>
    <row r="8336" spans="1:1">
      <c r="A8336" s="51" t="s">
        <v>9296</v>
      </c>
    </row>
    <row r="8337" spans="1:1">
      <c r="A8337" s="51" t="s">
        <v>9297</v>
      </c>
    </row>
    <row r="8338" spans="1:1">
      <c r="A8338" s="51" t="s">
        <v>9298</v>
      </c>
    </row>
    <row r="8339" spans="1:1">
      <c r="A8339" s="51" t="s">
        <v>9299</v>
      </c>
    </row>
    <row r="8340" spans="1:1">
      <c r="A8340" s="51" t="s">
        <v>9300</v>
      </c>
    </row>
    <row r="8341" spans="1:1">
      <c r="A8341" s="51" t="s">
        <v>9301</v>
      </c>
    </row>
    <row r="8342" spans="1:1">
      <c r="A8342" s="51" t="s">
        <v>9302</v>
      </c>
    </row>
    <row r="8343" spans="1:1">
      <c r="A8343" s="51" t="s">
        <v>9303</v>
      </c>
    </row>
    <row r="8344" spans="1:1">
      <c r="A8344" s="51" t="s">
        <v>9304</v>
      </c>
    </row>
    <row r="8345" spans="1:1">
      <c r="A8345" s="51" t="s">
        <v>9305</v>
      </c>
    </row>
    <row r="8346" spans="1:1">
      <c r="A8346" s="51" t="s">
        <v>9306</v>
      </c>
    </row>
    <row r="8347" spans="1:1">
      <c r="A8347" s="51" t="s">
        <v>9307</v>
      </c>
    </row>
    <row r="8348" spans="1:1">
      <c r="A8348" s="51" t="s">
        <v>9308</v>
      </c>
    </row>
    <row r="8349" spans="1:1">
      <c r="A8349" s="51" t="s">
        <v>9309</v>
      </c>
    </row>
    <row r="8350" spans="1:1">
      <c r="A8350" s="51" t="s">
        <v>9310</v>
      </c>
    </row>
    <row r="8351" spans="1:1">
      <c r="A8351" s="51" t="s">
        <v>9311</v>
      </c>
    </row>
    <row r="8352" spans="1:1">
      <c r="A8352" s="51" t="s">
        <v>9312</v>
      </c>
    </row>
    <row r="8353" spans="1:1">
      <c r="A8353" s="51" t="s">
        <v>9313</v>
      </c>
    </row>
    <row r="8354" spans="1:1">
      <c r="A8354" s="51" t="s">
        <v>9314</v>
      </c>
    </row>
    <row r="8355" spans="1:1">
      <c r="A8355" s="51" t="s">
        <v>9315</v>
      </c>
    </row>
    <row r="8356" spans="1:1">
      <c r="A8356" s="51" t="s">
        <v>9316</v>
      </c>
    </row>
    <row r="8357" spans="1:1">
      <c r="A8357" s="51" t="s">
        <v>9317</v>
      </c>
    </row>
    <row r="8358" spans="1:1">
      <c r="A8358" s="51" t="s">
        <v>9318</v>
      </c>
    </row>
    <row r="8359" spans="1:1">
      <c r="A8359" s="51" t="s">
        <v>9319</v>
      </c>
    </row>
    <row r="8360" spans="1:1">
      <c r="A8360" s="51" t="s">
        <v>9320</v>
      </c>
    </row>
    <row r="8361" spans="1:1">
      <c r="A8361" s="51" t="s">
        <v>9321</v>
      </c>
    </row>
    <row r="8362" spans="1:1">
      <c r="A8362" s="51" t="s">
        <v>9322</v>
      </c>
    </row>
    <row r="8363" spans="1:1">
      <c r="A8363" s="51" t="s">
        <v>9323</v>
      </c>
    </row>
    <row r="8364" spans="1:1">
      <c r="A8364" s="51" t="s">
        <v>9324</v>
      </c>
    </row>
    <row r="8365" spans="1:1">
      <c r="A8365" s="51" t="s">
        <v>9325</v>
      </c>
    </row>
    <row r="8366" spans="1:1">
      <c r="A8366" s="51" t="s">
        <v>9326</v>
      </c>
    </row>
    <row r="8367" spans="1:1">
      <c r="A8367" s="51" t="s">
        <v>9327</v>
      </c>
    </row>
    <row r="8368" spans="1:1">
      <c r="A8368" s="51" t="s">
        <v>9328</v>
      </c>
    </row>
    <row r="8369" spans="1:1">
      <c r="A8369" s="51" t="s">
        <v>9329</v>
      </c>
    </row>
    <row r="8370" spans="1:1">
      <c r="A8370" s="51" t="s">
        <v>9330</v>
      </c>
    </row>
    <row r="8371" spans="1:1">
      <c r="A8371" s="51" t="s">
        <v>9331</v>
      </c>
    </row>
    <row r="8372" spans="1:1">
      <c r="A8372" s="51" t="s">
        <v>9332</v>
      </c>
    </row>
    <row r="8373" spans="1:1">
      <c r="A8373" s="51" t="s">
        <v>9333</v>
      </c>
    </row>
    <row r="8374" spans="1:1">
      <c r="A8374" s="51" t="s">
        <v>9334</v>
      </c>
    </row>
    <row r="8375" spans="1:1">
      <c r="A8375" s="51" t="s">
        <v>9335</v>
      </c>
    </row>
    <row r="8376" spans="1:1">
      <c r="A8376" s="51" t="s">
        <v>9336</v>
      </c>
    </row>
    <row r="8377" spans="1:1">
      <c r="A8377" s="51" t="s">
        <v>9337</v>
      </c>
    </row>
    <row r="8378" spans="1:1">
      <c r="A8378" s="51" t="s">
        <v>9338</v>
      </c>
    </row>
    <row r="8379" spans="1:1">
      <c r="A8379" s="51" t="s">
        <v>9339</v>
      </c>
    </row>
    <row r="8380" spans="1:1">
      <c r="A8380" s="51" t="s">
        <v>9340</v>
      </c>
    </row>
    <row r="8381" spans="1:1">
      <c r="A8381" s="51" t="s">
        <v>9341</v>
      </c>
    </row>
    <row r="8382" spans="1:1">
      <c r="A8382" s="51" t="s">
        <v>9342</v>
      </c>
    </row>
    <row r="8383" spans="1:1">
      <c r="A8383" s="51" t="s">
        <v>9343</v>
      </c>
    </row>
    <row r="8384" spans="1:1">
      <c r="A8384" s="51" t="s">
        <v>9344</v>
      </c>
    </row>
    <row r="8385" spans="1:1">
      <c r="A8385" s="51" t="s">
        <v>9345</v>
      </c>
    </row>
    <row r="8386" spans="1:1">
      <c r="A8386" s="51" t="s">
        <v>9346</v>
      </c>
    </row>
    <row r="8387" spans="1:1">
      <c r="A8387" s="51" t="s">
        <v>9347</v>
      </c>
    </row>
    <row r="8388" spans="1:1">
      <c r="A8388" s="51" t="s">
        <v>9348</v>
      </c>
    </row>
    <row r="8389" spans="1:1">
      <c r="A8389" s="51" t="s">
        <v>9349</v>
      </c>
    </row>
    <row r="8390" spans="1:1">
      <c r="A8390" s="51" t="s">
        <v>9350</v>
      </c>
    </row>
    <row r="8391" spans="1:1">
      <c r="A8391" s="51" t="s">
        <v>9351</v>
      </c>
    </row>
    <row r="8392" spans="1:1">
      <c r="A8392" s="51" t="s">
        <v>9352</v>
      </c>
    </row>
    <row r="8393" spans="1:1">
      <c r="A8393" s="51" t="s">
        <v>9353</v>
      </c>
    </row>
    <row r="8394" spans="1:1">
      <c r="A8394" s="51" t="s">
        <v>9354</v>
      </c>
    </row>
    <row r="8395" spans="1:1">
      <c r="A8395" s="51" t="s">
        <v>9355</v>
      </c>
    </row>
    <row r="8396" spans="1:1">
      <c r="A8396" s="51" t="s">
        <v>9356</v>
      </c>
    </row>
    <row r="8397" spans="1:1">
      <c r="A8397" s="51" t="s">
        <v>9357</v>
      </c>
    </row>
    <row r="8398" spans="1:1">
      <c r="A8398" s="51" t="s">
        <v>9358</v>
      </c>
    </row>
    <row r="8399" spans="1:1">
      <c r="A8399" s="51" t="s">
        <v>9359</v>
      </c>
    </row>
    <row r="8400" spans="1:1">
      <c r="A8400" s="51" t="s">
        <v>9360</v>
      </c>
    </row>
    <row r="8401" spans="1:1">
      <c r="A8401" s="51" t="s">
        <v>9361</v>
      </c>
    </row>
    <row r="8402" spans="1:1">
      <c r="A8402" s="51" t="s">
        <v>9362</v>
      </c>
    </row>
    <row r="8403" spans="1:1">
      <c r="A8403" s="51" t="s">
        <v>9363</v>
      </c>
    </row>
    <row r="8404" spans="1:1">
      <c r="A8404" s="51" t="s">
        <v>9364</v>
      </c>
    </row>
    <row r="8405" spans="1:1">
      <c r="A8405" s="51" t="s">
        <v>9365</v>
      </c>
    </row>
    <row r="8406" spans="1:1">
      <c r="A8406" s="51" t="s">
        <v>9366</v>
      </c>
    </row>
    <row r="8407" spans="1:1">
      <c r="A8407" s="51" t="s">
        <v>9367</v>
      </c>
    </row>
    <row r="8408" spans="1:1">
      <c r="A8408" s="51" t="s">
        <v>9368</v>
      </c>
    </row>
    <row r="8409" spans="1:1">
      <c r="A8409" s="51" t="s">
        <v>9369</v>
      </c>
    </row>
    <row r="8410" spans="1:1">
      <c r="A8410" s="51" t="s">
        <v>9370</v>
      </c>
    </row>
    <row r="8411" spans="1:1">
      <c r="A8411" s="51" t="s">
        <v>9371</v>
      </c>
    </row>
    <row r="8412" spans="1:1">
      <c r="A8412" s="51" t="s">
        <v>9372</v>
      </c>
    </row>
    <row r="8413" spans="1:1">
      <c r="A8413" s="51" t="s">
        <v>9373</v>
      </c>
    </row>
    <row r="8414" spans="1:1">
      <c r="A8414" s="51" t="s">
        <v>9374</v>
      </c>
    </row>
    <row r="8415" spans="1:1">
      <c r="A8415" s="51" t="s">
        <v>9375</v>
      </c>
    </row>
    <row r="8416" spans="1:1">
      <c r="A8416" s="51" t="s">
        <v>9376</v>
      </c>
    </row>
    <row r="8417" spans="1:1">
      <c r="A8417" s="51" t="s">
        <v>9377</v>
      </c>
    </row>
    <row r="8418" spans="1:1">
      <c r="A8418" s="51" t="s">
        <v>9378</v>
      </c>
    </row>
    <row r="8419" spans="1:1">
      <c r="A8419" s="51" t="s">
        <v>9379</v>
      </c>
    </row>
    <row r="8420" spans="1:1">
      <c r="A8420" s="51" t="s">
        <v>9380</v>
      </c>
    </row>
    <row r="8421" spans="1:1">
      <c r="A8421" s="51" t="s">
        <v>9381</v>
      </c>
    </row>
    <row r="8422" spans="1:1">
      <c r="A8422" s="51" t="s">
        <v>9382</v>
      </c>
    </row>
    <row r="8423" spans="1:1">
      <c r="A8423" s="51" t="s">
        <v>9383</v>
      </c>
    </row>
    <row r="8424" spans="1:1">
      <c r="A8424" s="51" t="s">
        <v>9384</v>
      </c>
    </row>
    <row r="8425" spans="1:1">
      <c r="A8425" s="51" t="s">
        <v>9385</v>
      </c>
    </row>
    <row r="8426" spans="1:1">
      <c r="A8426" s="51" t="s">
        <v>9386</v>
      </c>
    </row>
    <row r="8427" spans="1:1">
      <c r="A8427" s="51" t="s">
        <v>9387</v>
      </c>
    </row>
    <row r="8428" spans="1:1">
      <c r="A8428" s="51" t="s">
        <v>9388</v>
      </c>
    </row>
    <row r="8429" spans="1:1">
      <c r="A8429" s="51" t="s">
        <v>9389</v>
      </c>
    </row>
    <row r="8430" spans="1:1">
      <c r="A8430" s="51" t="s">
        <v>9390</v>
      </c>
    </row>
    <row r="8431" spans="1:1">
      <c r="A8431" s="51" t="s">
        <v>9391</v>
      </c>
    </row>
    <row r="8432" spans="1:1">
      <c r="A8432" s="51" t="s">
        <v>9392</v>
      </c>
    </row>
    <row r="8433" spans="1:1">
      <c r="A8433" s="51" t="s">
        <v>9393</v>
      </c>
    </row>
    <row r="8434" spans="1:1">
      <c r="A8434" s="51" t="s">
        <v>9394</v>
      </c>
    </row>
    <row r="8435" spans="1:1">
      <c r="A8435" s="51" t="s">
        <v>9395</v>
      </c>
    </row>
    <row r="8436" spans="1:1">
      <c r="A8436" s="51" t="s">
        <v>9396</v>
      </c>
    </row>
    <row r="8437" spans="1:1">
      <c r="A8437" s="51" t="s">
        <v>9397</v>
      </c>
    </row>
    <row r="8438" spans="1:1">
      <c r="A8438" s="51" t="s">
        <v>9398</v>
      </c>
    </row>
    <row r="8439" spans="1:1">
      <c r="A8439" s="51" t="s">
        <v>9399</v>
      </c>
    </row>
    <row r="8440" spans="1:1">
      <c r="A8440" s="51" t="s">
        <v>9400</v>
      </c>
    </row>
    <row r="8441" spans="1:1">
      <c r="A8441" s="51" t="s">
        <v>9401</v>
      </c>
    </row>
    <row r="8442" spans="1:1">
      <c r="A8442" s="51" t="s">
        <v>9402</v>
      </c>
    </row>
    <row r="8443" spans="1:1">
      <c r="A8443" s="51" t="s">
        <v>9403</v>
      </c>
    </row>
    <row r="8444" spans="1:1">
      <c r="A8444" s="51" t="s">
        <v>9404</v>
      </c>
    </row>
    <row r="8445" spans="1:1">
      <c r="A8445" s="51" t="s">
        <v>9405</v>
      </c>
    </row>
    <row r="8446" spans="1:1">
      <c r="A8446" s="51" t="s">
        <v>9406</v>
      </c>
    </row>
    <row r="8447" spans="1:1">
      <c r="A8447" s="51" t="s">
        <v>9407</v>
      </c>
    </row>
    <row r="8448" spans="1:1">
      <c r="A8448" s="51" t="s">
        <v>9408</v>
      </c>
    </row>
    <row r="8449" spans="1:1">
      <c r="A8449" s="51" t="s">
        <v>9409</v>
      </c>
    </row>
    <row r="8450" spans="1:1">
      <c r="A8450" s="51" t="s">
        <v>9410</v>
      </c>
    </row>
    <row r="8451" spans="1:1">
      <c r="A8451" s="51" t="s">
        <v>9411</v>
      </c>
    </row>
    <row r="8452" spans="1:1">
      <c r="A8452" s="51" t="s">
        <v>9412</v>
      </c>
    </row>
    <row r="8453" spans="1:1">
      <c r="A8453" s="51" t="s">
        <v>9413</v>
      </c>
    </row>
    <row r="8454" spans="1:1">
      <c r="A8454" s="51" t="s">
        <v>9414</v>
      </c>
    </row>
    <row r="8455" spans="1:1">
      <c r="A8455" s="51" t="s">
        <v>9415</v>
      </c>
    </row>
    <row r="8456" spans="1:1">
      <c r="A8456" s="51" t="s">
        <v>9416</v>
      </c>
    </row>
    <row r="8457" spans="1:1">
      <c r="A8457" s="51" t="s">
        <v>9417</v>
      </c>
    </row>
    <row r="8458" spans="1:1">
      <c r="A8458" s="51" t="s">
        <v>9418</v>
      </c>
    </row>
    <row r="8459" spans="1:1">
      <c r="A8459" s="51" t="s">
        <v>9419</v>
      </c>
    </row>
    <row r="8460" spans="1:1">
      <c r="A8460" s="51" t="s">
        <v>9420</v>
      </c>
    </row>
    <row r="8461" spans="1:1">
      <c r="A8461" s="51" t="s">
        <v>9421</v>
      </c>
    </row>
    <row r="8462" spans="1:1">
      <c r="A8462" s="51" t="s">
        <v>9422</v>
      </c>
    </row>
    <row r="8463" spans="1:1">
      <c r="A8463" s="51" t="s">
        <v>9423</v>
      </c>
    </row>
    <row r="8464" spans="1:1">
      <c r="A8464" s="51" t="s">
        <v>9424</v>
      </c>
    </row>
    <row r="8465" spans="1:1">
      <c r="A8465" s="51" t="s">
        <v>9425</v>
      </c>
    </row>
    <row r="8466" spans="1:1">
      <c r="A8466" s="51" t="s">
        <v>9426</v>
      </c>
    </row>
    <row r="8467" spans="1:1">
      <c r="A8467" s="51" t="s">
        <v>9427</v>
      </c>
    </row>
    <row r="8468" spans="1:1">
      <c r="A8468" s="51" t="s">
        <v>9428</v>
      </c>
    </row>
    <row r="8469" spans="1:1">
      <c r="A8469" s="51" t="s">
        <v>9429</v>
      </c>
    </row>
    <row r="8470" spans="1:1">
      <c r="A8470" s="51" t="s">
        <v>9430</v>
      </c>
    </row>
    <row r="8471" spans="1:1">
      <c r="A8471" s="51" t="s">
        <v>9431</v>
      </c>
    </row>
    <row r="8472" spans="1:1">
      <c r="A8472" s="51" t="s">
        <v>9432</v>
      </c>
    </row>
    <row r="8473" spans="1:1">
      <c r="A8473" s="51" t="s">
        <v>9433</v>
      </c>
    </row>
    <row r="8474" spans="1:1">
      <c r="A8474" s="51" t="s">
        <v>9434</v>
      </c>
    </row>
    <row r="8475" spans="1:1">
      <c r="A8475" s="51" t="s">
        <v>9435</v>
      </c>
    </row>
    <row r="8476" spans="1:1">
      <c r="A8476" s="51" t="s">
        <v>9436</v>
      </c>
    </row>
    <row r="8477" spans="1:1">
      <c r="A8477" s="51" t="s">
        <v>9437</v>
      </c>
    </row>
    <row r="8478" spans="1:1">
      <c r="A8478" s="51" t="s">
        <v>9438</v>
      </c>
    </row>
    <row r="8479" spans="1:1">
      <c r="A8479" s="51" t="s">
        <v>9439</v>
      </c>
    </row>
    <row r="8480" spans="1:1">
      <c r="A8480" s="51" t="s">
        <v>9440</v>
      </c>
    </row>
    <row r="8481" spans="1:1">
      <c r="A8481" s="51" t="s">
        <v>9441</v>
      </c>
    </row>
    <row r="8482" spans="1:1">
      <c r="A8482" s="51" t="s">
        <v>9442</v>
      </c>
    </row>
    <row r="8483" spans="1:1">
      <c r="A8483" s="51" t="s">
        <v>9443</v>
      </c>
    </row>
    <row r="8484" spans="1:1">
      <c r="A8484" s="51" t="s">
        <v>9444</v>
      </c>
    </row>
    <row r="8485" spans="1:1">
      <c r="A8485" s="51" t="s">
        <v>9445</v>
      </c>
    </row>
    <row r="8486" spans="1:1">
      <c r="A8486" s="51" t="s">
        <v>9446</v>
      </c>
    </row>
    <row r="8487" spans="1:1">
      <c r="A8487" s="51" t="s">
        <v>9447</v>
      </c>
    </row>
    <row r="8488" spans="1:1">
      <c r="A8488" s="51" t="s">
        <v>9448</v>
      </c>
    </row>
    <row r="8489" spans="1:1">
      <c r="A8489" s="51" t="s">
        <v>9449</v>
      </c>
    </row>
    <row r="8490" spans="1:1">
      <c r="A8490" s="51" t="s">
        <v>9450</v>
      </c>
    </row>
    <row r="8491" spans="1:1">
      <c r="A8491" s="51" t="s">
        <v>9451</v>
      </c>
    </row>
    <row r="8492" spans="1:1">
      <c r="A8492" s="51" t="s">
        <v>9452</v>
      </c>
    </row>
    <row r="8493" spans="1:1">
      <c r="A8493" s="51" t="s">
        <v>9453</v>
      </c>
    </row>
    <row r="8494" spans="1:1">
      <c r="A8494" s="51" t="s">
        <v>9454</v>
      </c>
    </row>
    <row r="8495" spans="1:1">
      <c r="A8495" s="51" t="s">
        <v>9455</v>
      </c>
    </row>
    <row r="8496" spans="1:1">
      <c r="A8496" s="51" t="s">
        <v>9456</v>
      </c>
    </row>
    <row r="8497" spans="1:1">
      <c r="A8497" s="51" t="s">
        <v>9457</v>
      </c>
    </row>
    <row r="8498" spans="1:1">
      <c r="A8498" s="51" t="s">
        <v>9458</v>
      </c>
    </row>
    <row r="8499" spans="1:1">
      <c r="A8499" s="51" t="s">
        <v>9459</v>
      </c>
    </row>
    <row r="8500" spans="1:1">
      <c r="A8500" s="51" t="s">
        <v>9460</v>
      </c>
    </row>
    <row r="8501" spans="1:1">
      <c r="A8501" s="51" t="s">
        <v>9461</v>
      </c>
    </row>
    <row r="8502" spans="1:1">
      <c r="A8502" s="51" t="s">
        <v>9462</v>
      </c>
    </row>
    <row r="8503" spans="1:1">
      <c r="A8503" s="51" t="s">
        <v>9463</v>
      </c>
    </row>
    <row r="8504" spans="1:1">
      <c r="A8504" s="51" t="s">
        <v>9464</v>
      </c>
    </row>
    <row r="8505" spans="1:1">
      <c r="A8505" s="51" t="s">
        <v>9465</v>
      </c>
    </row>
    <row r="8506" spans="1:1">
      <c r="A8506" s="51" t="s">
        <v>9466</v>
      </c>
    </row>
    <row r="8507" spans="1:1">
      <c r="A8507" s="51" t="s">
        <v>9467</v>
      </c>
    </row>
    <row r="8508" spans="1:1">
      <c r="A8508" s="51" t="s">
        <v>9468</v>
      </c>
    </row>
    <row r="8509" spans="1:1">
      <c r="A8509" s="51" t="s">
        <v>9469</v>
      </c>
    </row>
    <row r="8510" spans="1:1">
      <c r="A8510" s="51" t="s">
        <v>9470</v>
      </c>
    </row>
    <row r="8511" spans="1:1">
      <c r="A8511" s="51" t="s">
        <v>9471</v>
      </c>
    </row>
    <row r="8512" spans="1:1">
      <c r="A8512" s="51" t="s">
        <v>9472</v>
      </c>
    </row>
    <row r="8513" spans="1:1">
      <c r="A8513" s="51" t="s">
        <v>9473</v>
      </c>
    </row>
    <row r="8514" spans="1:1">
      <c r="A8514" s="51" t="s">
        <v>9474</v>
      </c>
    </row>
    <row r="8515" spans="1:1">
      <c r="A8515" s="51" t="s">
        <v>9475</v>
      </c>
    </row>
    <row r="8516" spans="1:1">
      <c r="A8516" s="51" t="s">
        <v>9476</v>
      </c>
    </row>
    <row r="8517" spans="1:1">
      <c r="A8517" s="51" t="s">
        <v>9477</v>
      </c>
    </row>
    <row r="8518" spans="1:1">
      <c r="A8518" s="51" t="s">
        <v>9478</v>
      </c>
    </row>
    <row r="8519" spans="1:1">
      <c r="A8519" s="51" t="s">
        <v>9479</v>
      </c>
    </row>
    <row r="8520" spans="1:1">
      <c r="A8520" s="51" t="s">
        <v>9480</v>
      </c>
    </row>
    <row r="8521" spans="1:1">
      <c r="A8521" s="51" t="s">
        <v>9481</v>
      </c>
    </row>
    <row r="8522" spans="1:1">
      <c r="A8522" s="51" t="s">
        <v>9482</v>
      </c>
    </row>
    <row r="8523" spans="1:1">
      <c r="A8523" s="51" t="s">
        <v>9483</v>
      </c>
    </row>
    <row r="8524" spans="1:1">
      <c r="A8524" s="51" t="s">
        <v>9484</v>
      </c>
    </row>
    <row r="8525" spans="1:1">
      <c r="A8525" s="51" t="s">
        <v>9485</v>
      </c>
    </row>
    <row r="8526" spans="1:1">
      <c r="A8526" s="51" t="s">
        <v>9486</v>
      </c>
    </row>
    <row r="8527" spans="1:1">
      <c r="A8527" s="51" t="s">
        <v>9487</v>
      </c>
    </row>
    <row r="8528" spans="1:1">
      <c r="A8528" s="51" t="s">
        <v>9488</v>
      </c>
    </row>
    <row r="8529" spans="1:1">
      <c r="A8529" s="51" t="s">
        <v>9489</v>
      </c>
    </row>
    <row r="8530" spans="1:1">
      <c r="A8530" s="51" t="s">
        <v>9490</v>
      </c>
    </row>
    <row r="8531" spans="1:1">
      <c r="A8531" s="51" t="s">
        <v>9491</v>
      </c>
    </row>
    <row r="8532" spans="1:1">
      <c r="A8532" s="51" t="s">
        <v>9492</v>
      </c>
    </row>
    <row r="8533" spans="1:1">
      <c r="A8533" s="51" t="s">
        <v>9493</v>
      </c>
    </row>
    <row r="8534" spans="1:1">
      <c r="A8534" s="51" t="s">
        <v>9494</v>
      </c>
    </row>
    <row r="8535" spans="1:1">
      <c r="A8535" s="51" t="s">
        <v>9495</v>
      </c>
    </row>
    <row r="8536" spans="1:1">
      <c r="A8536" s="51" t="s">
        <v>9496</v>
      </c>
    </row>
    <row r="8537" spans="1:1">
      <c r="A8537" s="51" t="s">
        <v>9497</v>
      </c>
    </row>
    <row r="8538" spans="1:1">
      <c r="A8538" s="51" t="s">
        <v>9498</v>
      </c>
    </row>
    <row r="8539" spans="1:1">
      <c r="A8539" s="51" t="s">
        <v>9499</v>
      </c>
    </row>
    <row r="8540" spans="1:1">
      <c r="A8540" s="51" t="s">
        <v>9500</v>
      </c>
    </row>
    <row r="8541" spans="1:1">
      <c r="A8541" s="51" t="s">
        <v>9501</v>
      </c>
    </row>
    <row r="8542" spans="1:1">
      <c r="A8542" s="51" t="s">
        <v>9502</v>
      </c>
    </row>
    <row r="8543" spans="1:1">
      <c r="A8543" s="51" t="s">
        <v>9503</v>
      </c>
    </row>
    <row r="8544" spans="1:1">
      <c r="A8544" s="51" t="s">
        <v>9504</v>
      </c>
    </row>
    <row r="8545" spans="1:1">
      <c r="A8545" s="51" t="s">
        <v>9505</v>
      </c>
    </row>
    <row r="8546" spans="1:1">
      <c r="A8546" s="51" t="s">
        <v>9506</v>
      </c>
    </row>
    <row r="8547" spans="1:1">
      <c r="A8547" s="51" t="s">
        <v>9507</v>
      </c>
    </row>
    <row r="8548" spans="1:1">
      <c r="A8548" s="51" t="s">
        <v>9508</v>
      </c>
    </row>
    <row r="8549" spans="1:1">
      <c r="A8549" s="51" t="s">
        <v>9509</v>
      </c>
    </row>
    <row r="8550" spans="1:1">
      <c r="A8550" s="51" t="s">
        <v>9510</v>
      </c>
    </row>
    <row r="8551" spans="1:1">
      <c r="A8551" s="51" t="s">
        <v>9511</v>
      </c>
    </row>
    <row r="8552" spans="1:1">
      <c r="A8552" s="51" t="s">
        <v>9512</v>
      </c>
    </row>
    <row r="8553" spans="1:1">
      <c r="A8553" s="51" t="s">
        <v>9513</v>
      </c>
    </row>
    <row r="8554" spans="1:1">
      <c r="A8554" s="51" t="s">
        <v>9514</v>
      </c>
    </row>
    <row r="8555" spans="1:1">
      <c r="A8555" s="51" t="s">
        <v>9515</v>
      </c>
    </row>
    <row r="8556" spans="1:1">
      <c r="A8556" s="51" t="s">
        <v>9516</v>
      </c>
    </row>
    <row r="8557" spans="1:1">
      <c r="A8557" s="51" t="s">
        <v>9517</v>
      </c>
    </row>
    <row r="8558" spans="1:1">
      <c r="A8558" s="51" t="s">
        <v>9518</v>
      </c>
    </row>
    <row r="8559" spans="1:1">
      <c r="A8559" s="51" t="s">
        <v>9519</v>
      </c>
    </row>
    <row r="8560" spans="1:1">
      <c r="A8560" s="51" t="s">
        <v>9520</v>
      </c>
    </row>
    <row r="8561" spans="1:1">
      <c r="A8561" s="51" t="s">
        <v>9521</v>
      </c>
    </row>
    <row r="8562" spans="1:1">
      <c r="A8562" s="51" t="s">
        <v>9522</v>
      </c>
    </row>
    <row r="8563" spans="1:1">
      <c r="A8563" s="51" t="s">
        <v>9523</v>
      </c>
    </row>
    <row r="8564" spans="1:1">
      <c r="A8564" s="51" t="s">
        <v>9524</v>
      </c>
    </row>
    <row r="8565" spans="1:1">
      <c r="A8565" s="51" t="s">
        <v>9525</v>
      </c>
    </row>
    <row r="8566" spans="1:1">
      <c r="A8566" s="51" t="s">
        <v>9526</v>
      </c>
    </row>
    <row r="8567" spans="1:1">
      <c r="A8567" s="51" t="s">
        <v>9527</v>
      </c>
    </row>
    <row r="8568" spans="1:1">
      <c r="A8568" s="51" t="s">
        <v>9528</v>
      </c>
    </row>
    <row r="8569" spans="1:1">
      <c r="A8569" s="51" t="s">
        <v>9529</v>
      </c>
    </row>
    <row r="8570" spans="1:1">
      <c r="A8570" s="51" t="s">
        <v>9530</v>
      </c>
    </row>
    <row r="8571" spans="1:1">
      <c r="A8571" s="51" t="s">
        <v>9531</v>
      </c>
    </row>
    <row r="8572" spans="1:1">
      <c r="A8572" s="51" t="s">
        <v>9532</v>
      </c>
    </row>
    <row r="8573" spans="1:1">
      <c r="A8573" s="51" t="s">
        <v>9533</v>
      </c>
    </row>
    <row r="8574" spans="1:1">
      <c r="A8574" s="51" t="s">
        <v>9534</v>
      </c>
    </row>
    <row r="8575" spans="1:1">
      <c r="A8575" s="51" t="s">
        <v>9535</v>
      </c>
    </row>
    <row r="8576" spans="1:1">
      <c r="A8576" s="51" t="s">
        <v>9536</v>
      </c>
    </row>
    <row r="8577" spans="1:1">
      <c r="A8577" s="51" t="s">
        <v>9537</v>
      </c>
    </row>
    <row r="8578" spans="1:1">
      <c r="A8578" s="51" t="s">
        <v>9538</v>
      </c>
    </row>
    <row r="8579" spans="1:1">
      <c r="A8579" s="51" t="s">
        <v>9539</v>
      </c>
    </row>
    <row r="8580" spans="1:1">
      <c r="A8580" s="51" t="s">
        <v>9540</v>
      </c>
    </row>
    <row r="8581" spans="1:1">
      <c r="A8581" s="51" t="s">
        <v>9541</v>
      </c>
    </row>
    <row r="8582" spans="1:1">
      <c r="A8582" s="51" t="s">
        <v>9542</v>
      </c>
    </row>
    <row r="8583" spans="1:1">
      <c r="A8583" s="51" t="s">
        <v>9543</v>
      </c>
    </row>
    <row r="8584" spans="1:1">
      <c r="A8584" s="51" t="s">
        <v>9544</v>
      </c>
    </row>
    <row r="8585" spans="1:1">
      <c r="A8585" s="51" t="s">
        <v>9545</v>
      </c>
    </row>
    <row r="8586" spans="1:1">
      <c r="A8586" s="51" t="s">
        <v>9546</v>
      </c>
    </row>
    <row r="8587" spans="1:1">
      <c r="A8587" s="51" t="s">
        <v>9547</v>
      </c>
    </row>
    <row r="8588" spans="1:1">
      <c r="A8588" s="51" t="s">
        <v>9548</v>
      </c>
    </row>
    <row r="8589" spans="1:1">
      <c r="A8589" s="51" t="s">
        <v>9549</v>
      </c>
    </row>
    <row r="8590" spans="1:1">
      <c r="A8590" s="51" t="s">
        <v>9550</v>
      </c>
    </row>
    <row r="8591" spans="1:1">
      <c r="A8591" s="51" t="s">
        <v>9551</v>
      </c>
    </row>
    <row r="8592" spans="1:1">
      <c r="A8592" s="51" t="s">
        <v>9552</v>
      </c>
    </row>
    <row r="8593" spans="1:1">
      <c r="A8593" s="51" t="s">
        <v>9553</v>
      </c>
    </row>
    <row r="8594" spans="1:1">
      <c r="A8594" s="51" t="s">
        <v>9554</v>
      </c>
    </row>
    <row r="8595" spans="1:1">
      <c r="A8595" s="51" t="s">
        <v>9555</v>
      </c>
    </row>
    <row r="8596" spans="1:1">
      <c r="A8596" s="51" t="s">
        <v>9556</v>
      </c>
    </row>
    <row r="8597" spans="1:1">
      <c r="A8597" s="51" t="s">
        <v>9557</v>
      </c>
    </row>
    <row r="8598" spans="1:1">
      <c r="A8598" s="51" t="s">
        <v>9558</v>
      </c>
    </row>
    <row r="8599" spans="1:1">
      <c r="A8599" s="51" t="s">
        <v>9559</v>
      </c>
    </row>
    <row r="8600" spans="1:1">
      <c r="A8600" s="51" t="s">
        <v>9560</v>
      </c>
    </row>
    <row r="8601" spans="1:1">
      <c r="A8601" s="51" t="s">
        <v>9561</v>
      </c>
    </row>
    <row r="8602" spans="1:1">
      <c r="A8602" s="51" t="s">
        <v>9562</v>
      </c>
    </row>
    <row r="8603" spans="1:1">
      <c r="A8603" s="51" t="s">
        <v>9563</v>
      </c>
    </row>
    <row r="8604" spans="1:1">
      <c r="A8604" s="51" t="s">
        <v>9564</v>
      </c>
    </row>
    <row r="8605" spans="1:1">
      <c r="A8605" s="51" t="s">
        <v>9565</v>
      </c>
    </row>
    <row r="8606" spans="1:1">
      <c r="A8606" s="51" t="s">
        <v>9566</v>
      </c>
    </row>
    <row r="8607" spans="1:1">
      <c r="A8607" s="51" t="s">
        <v>9567</v>
      </c>
    </row>
    <row r="8608" spans="1:1">
      <c r="A8608" s="51" t="s">
        <v>9568</v>
      </c>
    </row>
    <row r="8609" spans="1:1">
      <c r="A8609" s="51" t="s">
        <v>9569</v>
      </c>
    </row>
    <row r="8610" spans="1:1">
      <c r="A8610" s="51" t="s">
        <v>9570</v>
      </c>
    </row>
    <row r="8611" spans="1:1">
      <c r="A8611" s="51" t="s">
        <v>9571</v>
      </c>
    </row>
    <row r="8612" spans="1:1">
      <c r="A8612" s="51" t="s">
        <v>9572</v>
      </c>
    </row>
    <row r="8613" spans="1:1">
      <c r="A8613" s="51" t="s">
        <v>9573</v>
      </c>
    </row>
    <row r="8614" spans="1:1">
      <c r="A8614" s="51" t="s">
        <v>9574</v>
      </c>
    </row>
    <row r="8615" spans="1:1">
      <c r="A8615" s="51" t="s">
        <v>9575</v>
      </c>
    </row>
    <row r="8616" spans="1:1">
      <c r="A8616" s="51" t="s">
        <v>9576</v>
      </c>
    </row>
    <row r="8617" spans="1:1">
      <c r="A8617" s="51" t="s">
        <v>9577</v>
      </c>
    </row>
    <row r="8618" spans="1:1">
      <c r="A8618" s="51" t="s">
        <v>9578</v>
      </c>
    </row>
    <row r="8619" spans="1:1">
      <c r="A8619" s="51" t="s">
        <v>9579</v>
      </c>
    </row>
    <row r="8620" spans="1:1">
      <c r="A8620" s="51" t="s">
        <v>9580</v>
      </c>
    </row>
    <row r="8621" spans="1:1">
      <c r="A8621" s="51" t="s">
        <v>9581</v>
      </c>
    </row>
    <row r="8622" spans="1:1">
      <c r="A8622" s="51" t="s">
        <v>9582</v>
      </c>
    </row>
    <row r="8623" spans="1:1">
      <c r="A8623" s="51" t="s">
        <v>9583</v>
      </c>
    </row>
    <row r="8624" spans="1:1">
      <c r="A8624" s="51" t="s">
        <v>9584</v>
      </c>
    </row>
    <row r="8625" spans="1:1">
      <c r="A8625" s="51" t="s">
        <v>9585</v>
      </c>
    </row>
    <row r="8626" spans="1:1">
      <c r="A8626" s="51" t="s">
        <v>9586</v>
      </c>
    </row>
    <row r="8627" spans="1:1">
      <c r="A8627" s="51" t="s">
        <v>9587</v>
      </c>
    </row>
    <row r="8628" spans="1:1">
      <c r="A8628" s="51" t="s">
        <v>9588</v>
      </c>
    </row>
    <row r="8629" spans="1:1">
      <c r="A8629" s="51" t="s">
        <v>9589</v>
      </c>
    </row>
    <row r="8630" spans="1:1">
      <c r="A8630" s="51" t="s">
        <v>9590</v>
      </c>
    </row>
    <row r="8631" spans="1:1">
      <c r="A8631" s="51" t="s">
        <v>9591</v>
      </c>
    </row>
    <row r="8632" spans="1:1">
      <c r="A8632" s="51" t="s">
        <v>9592</v>
      </c>
    </row>
    <row r="8633" spans="1:1">
      <c r="A8633" s="51" t="s">
        <v>9593</v>
      </c>
    </row>
    <row r="8634" spans="1:1">
      <c r="A8634" s="51" t="s">
        <v>9594</v>
      </c>
    </row>
    <row r="8635" spans="1:1">
      <c r="A8635" s="51" t="s">
        <v>9595</v>
      </c>
    </row>
    <row r="8636" spans="1:1">
      <c r="A8636" s="51" t="s">
        <v>9596</v>
      </c>
    </row>
    <row r="8637" spans="1:1">
      <c r="A8637" s="51" t="s">
        <v>9597</v>
      </c>
    </row>
    <row r="8638" spans="1:1">
      <c r="A8638" s="51" t="s">
        <v>9598</v>
      </c>
    </row>
    <row r="8639" spans="1:1">
      <c r="A8639" s="51" t="s">
        <v>9599</v>
      </c>
    </row>
    <row r="8640" spans="1:1">
      <c r="A8640" s="51" t="s">
        <v>9600</v>
      </c>
    </row>
    <row r="8641" spans="1:1">
      <c r="A8641" s="51" t="s">
        <v>9601</v>
      </c>
    </row>
    <row r="8642" spans="1:1">
      <c r="A8642" s="51" t="s">
        <v>9602</v>
      </c>
    </row>
    <row r="8643" spans="1:1">
      <c r="A8643" s="51" t="s">
        <v>9603</v>
      </c>
    </row>
    <row r="8644" spans="1:1">
      <c r="A8644" s="51" t="s">
        <v>9604</v>
      </c>
    </row>
    <row r="8645" spans="1:1">
      <c r="A8645" s="51" t="s">
        <v>9605</v>
      </c>
    </row>
    <row r="8646" spans="1:1">
      <c r="A8646" s="51" t="s">
        <v>9606</v>
      </c>
    </row>
    <row r="8647" spans="1:1">
      <c r="A8647" s="51" t="s">
        <v>9607</v>
      </c>
    </row>
    <row r="8648" spans="1:1">
      <c r="A8648" s="51" t="s">
        <v>9608</v>
      </c>
    </row>
    <row r="8649" spans="1:1">
      <c r="A8649" s="51" t="s">
        <v>9609</v>
      </c>
    </row>
    <row r="8650" spans="1:1">
      <c r="A8650" s="51" t="s">
        <v>9610</v>
      </c>
    </row>
    <row r="8651" spans="1:1">
      <c r="A8651" s="51" t="s">
        <v>9611</v>
      </c>
    </row>
    <row r="8652" spans="1:1">
      <c r="A8652" s="51" t="s">
        <v>9612</v>
      </c>
    </row>
    <row r="8653" spans="1:1">
      <c r="A8653" s="51" t="s">
        <v>9613</v>
      </c>
    </row>
    <row r="8654" spans="1:1">
      <c r="A8654" s="51" t="s">
        <v>9614</v>
      </c>
    </row>
    <row r="8655" spans="1:1">
      <c r="A8655" s="51" t="s">
        <v>9615</v>
      </c>
    </row>
    <row r="8656" spans="1:1">
      <c r="A8656" s="51" t="s">
        <v>9616</v>
      </c>
    </row>
    <row r="8657" spans="1:1">
      <c r="A8657" s="51" t="s">
        <v>9617</v>
      </c>
    </row>
    <row r="8658" spans="1:1">
      <c r="A8658" s="51" t="s">
        <v>9618</v>
      </c>
    </row>
    <row r="8659" spans="1:1">
      <c r="A8659" s="51" t="s">
        <v>9619</v>
      </c>
    </row>
    <row r="8660" spans="1:1">
      <c r="A8660" s="51" t="s">
        <v>9620</v>
      </c>
    </row>
    <row r="8661" spans="1:1">
      <c r="A8661" s="51" t="s">
        <v>9621</v>
      </c>
    </row>
    <row r="8662" spans="1:1">
      <c r="A8662" s="51" t="s">
        <v>9622</v>
      </c>
    </row>
    <row r="8663" spans="1:1">
      <c r="A8663" s="51" t="s">
        <v>9623</v>
      </c>
    </row>
    <row r="8664" spans="1:1">
      <c r="A8664" s="51" t="s">
        <v>9624</v>
      </c>
    </row>
    <row r="8665" spans="1:1">
      <c r="A8665" s="51" t="s">
        <v>9625</v>
      </c>
    </row>
    <row r="8666" spans="1:1">
      <c r="A8666" s="51" t="s">
        <v>9626</v>
      </c>
    </row>
    <row r="8667" spans="1:1">
      <c r="A8667" s="51" t="s">
        <v>9627</v>
      </c>
    </row>
    <row r="8668" spans="1:1">
      <c r="A8668" s="51" t="s">
        <v>9628</v>
      </c>
    </row>
    <row r="8669" spans="1:1">
      <c r="A8669" s="51" t="s">
        <v>9629</v>
      </c>
    </row>
    <row r="8670" spans="1:1">
      <c r="A8670" s="51" t="s">
        <v>9630</v>
      </c>
    </row>
    <row r="8671" spans="1:1">
      <c r="A8671" s="51" t="s">
        <v>9631</v>
      </c>
    </row>
    <row r="8672" spans="1:1">
      <c r="A8672" s="51" t="s">
        <v>9632</v>
      </c>
    </row>
    <row r="8673" spans="1:1">
      <c r="A8673" s="51" t="s">
        <v>9633</v>
      </c>
    </row>
    <row r="8674" spans="1:1">
      <c r="A8674" s="51" t="s">
        <v>9634</v>
      </c>
    </row>
    <row r="8675" spans="1:1">
      <c r="A8675" s="51" t="s">
        <v>9635</v>
      </c>
    </row>
    <row r="8676" spans="1:1">
      <c r="A8676" s="51" t="s">
        <v>9636</v>
      </c>
    </row>
    <row r="8677" spans="1:1">
      <c r="A8677" s="51" t="s">
        <v>9637</v>
      </c>
    </row>
    <row r="8678" spans="1:1">
      <c r="A8678" s="51" t="s">
        <v>9638</v>
      </c>
    </row>
    <row r="8679" spans="1:1">
      <c r="A8679" s="51" t="s">
        <v>9639</v>
      </c>
    </row>
    <row r="8680" spans="1:1">
      <c r="A8680" s="51" t="s">
        <v>9640</v>
      </c>
    </row>
    <row r="8681" spans="1:1">
      <c r="A8681" s="51" t="s">
        <v>9641</v>
      </c>
    </row>
    <row r="8682" spans="1:1">
      <c r="A8682" s="51" t="s">
        <v>9642</v>
      </c>
    </row>
    <row r="8683" spans="1:1">
      <c r="A8683" s="51" t="s">
        <v>9643</v>
      </c>
    </row>
    <row r="8684" spans="1:1">
      <c r="A8684" s="51" t="s">
        <v>9644</v>
      </c>
    </row>
    <row r="8685" spans="1:1">
      <c r="A8685" s="51" t="s">
        <v>9645</v>
      </c>
    </row>
    <row r="8686" spans="1:1">
      <c r="A8686" s="51" t="s">
        <v>9646</v>
      </c>
    </row>
    <row r="8687" spans="1:1">
      <c r="A8687" s="51" t="s">
        <v>9647</v>
      </c>
    </row>
    <row r="8688" spans="1:1">
      <c r="A8688" s="51" t="s">
        <v>9648</v>
      </c>
    </row>
    <row r="8689" spans="1:1">
      <c r="A8689" s="51" t="s">
        <v>9649</v>
      </c>
    </row>
    <row r="8690" spans="1:1">
      <c r="A8690" s="51" t="s">
        <v>9650</v>
      </c>
    </row>
    <row r="8691" spans="1:1">
      <c r="A8691" s="51" t="s">
        <v>9651</v>
      </c>
    </row>
    <row r="8692" spans="1:1">
      <c r="A8692" s="51" t="s">
        <v>9652</v>
      </c>
    </row>
    <row r="8693" spans="1:1">
      <c r="A8693" s="51" t="s">
        <v>9653</v>
      </c>
    </row>
    <row r="8694" spans="1:1">
      <c r="A8694" s="51" t="s">
        <v>9654</v>
      </c>
    </row>
    <row r="8695" spans="1:1">
      <c r="A8695" s="51" t="s">
        <v>9655</v>
      </c>
    </row>
    <row r="8696" spans="1:1">
      <c r="A8696" s="51" t="s">
        <v>9656</v>
      </c>
    </row>
    <row r="8697" spans="1:1">
      <c r="A8697" s="51" t="s">
        <v>9657</v>
      </c>
    </row>
    <row r="8698" spans="1:1">
      <c r="A8698" s="51" t="s">
        <v>9658</v>
      </c>
    </row>
    <row r="8699" spans="1:1">
      <c r="A8699" s="51" t="s">
        <v>9659</v>
      </c>
    </row>
    <row r="8700" spans="1:1">
      <c r="A8700" s="51" t="s">
        <v>9660</v>
      </c>
    </row>
    <row r="8701" spans="1:1">
      <c r="A8701" s="51" t="s">
        <v>9661</v>
      </c>
    </row>
    <row r="8702" spans="1:1">
      <c r="A8702" s="51" t="s">
        <v>9662</v>
      </c>
    </row>
    <row r="8703" spans="1:1">
      <c r="A8703" s="51" t="s">
        <v>9663</v>
      </c>
    </row>
    <row r="8704" spans="1:1">
      <c r="A8704" s="51" t="s">
        <v>9664</v>
      </c>
    </row>
    <row r="8705" spans="1:1">
      <c r="A8705" s="51" t="s">
        <v>9665</v>
      </c>
    </row>
    <row r="8706" spans="1:1">
      <c r="A8706" s="51" t="s">
        <v>9666</v>
      </c>
    </row>
    <row r="8707" spans="1:1">
      <c r="A8707" s="51" t="s">
        <v>9667</v>
      </c>
    </row>
    <row r="8708" spans="1:1">
      <c r="A8708" s="51" t="s">
        <v>9668</v>
      </c>
    </row>
    <row r="8709" spans="1:1">
      <c r="A8709" s="51" t="s">
        <v>9669</v>
      </c>
    </row>
    <row r="8710" spans="1:1">
      <c r="A8710" s="51" t="s">
        <v>9670</v>
      </c>
    </row>
    <row r="8711" spans="1:1">
      <c r="A8711" s="51" t="s">
        <v>9671</v>
      </c>
    </row>
    <row r="8712" spans="1:1">
      <c r="A8712" s="51" t="s">
        <v>9672</v>
      </c>
    </row>
    <row r="8713" spans="1:1">
      <c r="A8713" s="51" t="s">
        <v>9673</v>
      </c>
    </row>
    <row r="8714" spans="1:1">
      <c r="A8714" s="51" t="s">
        <v>9674</v>
      </c>
    </row>
    <row r="8715" spans="1:1">
      <c r="A8715" s="51" t="s">
        <v>9675</v>
      </c>
    </row>
    <row r="8716" spans="1:1">
      <c r="A8716" s="51" t="s">
        <v>9676</v>
      </c>
    </row>
    <row r="8717" spans="1:1">
      <c r="A8717" s="51" t="s">
        <v>9677</v>
      </c>
    </row>
    <row r="8718" spans="1:1">
      <c r="A8718" s="51" t="s">
        <v>9678</v>
      </c>
    </row>
    <row r="8719" spans="1:1">
      <c r="A8719" s="51" t="s">
        <v>9679</v>
      </c>
    </row>
    <row r="8720" spans="1:1">
      <c r="A8720" s="51" t="s">
        <v>9680</v>
      </c>
    </row>
    <row r="8721" spans="1:1">
      <c r="A8721" s="51" t="s">
        <v>9681</v>
      </c>
    </row>
    <row r="8722" spans="1:1">
      <c r="A8722" s="51" t="s">
        <v>9682</v>
      </c>
    </row>
    <row r="8723" spans="1:1">
      <c r="A8723" s="51" t="s">
        <v>9683</v>
      </c>
    </row>
    <row r="8724" spans="1:1">
      <c r="A8724" s="51" t="s">
        <v>9684</v>
      </c>
    </row>
    <row r="8725" spans="1:1">
      <c r="A8725" s="51" t="s">
        <v>9685</v>
      </c>
    </row>
    <row r="8726" spans="1:1">
      <c r="A8726" s="51" t="s">
        <v>9686</v>
      </c>
    </row>
    <row r="8727" spans="1:1">
      <c r="A8727" s="51" t="s">
        <v>9687</v>
      </c>
    </row>
    <row r="8728" spans="1:1">
      <c r="A8728" s="51" t="s">
        <v>9688</v>
      </c>
    </row>
    <row r="8729" spans="1:1">
      <c r="A8729" s="51" t="s">
        <v>9689</v>
      </c>
    </row>
    <row r="8730" spans="1:1">
      <c r="A8730" s="51" t="s">
        <v>9690</v>
      </c>
    </row>
    <row r="8731" spans="1:1">
      <c r="A8731" s="51" t="s">
        <v>9691</v>
      </c>
    </row>
    <row r="8732" spans="1:1">
      <c r="A8732" s="51" t="s">
        <v>9692</v>
      </c>
    </row>
    <row r="8733" spans="1:1">
      <c r="A8733" s="51" t="s">
        <v>9693</v>
      </c>
    </row>
    <row r="8734" spans="1:1">
      <c r="A8734" s="51" t="s">
        <v>9694</v>
      </c>
    </row>
    <row r="8735" spans="1:1">
      <c r="A8735" s="51" t="s">
        <v>9695</v>
      </c>
    </row>
    <row r="8736" spans="1:1">
      <c r="A8736" s="51" t="s">
        <v>9696</v>
      </c>
    </row>
    <row r="8737" spans="1:1">
      <c r="A8737" s="51" t="s">
        <v>9697</v>
      </c>
    </row>
    <row r="8738" spans="1:1">
      <c r="A8738" s="51" t="s">
        <v>9698</v>
      </c>
    </row>
    <row r="8739" spans="1:1">
      <c r="A8739" s="51" t="s">
        <v>9699</v>
      </c>
    </row>
    <row r="8740" spans="1:1">
      <c r="A8740" s="51" t="s">
        <v>9700</v>
      </c>
    </row>
    <row r="8741" spans="1:1">
      <c r="A8741" s="51" t="s">
        <v>9701</v>
      </c>
    </row>
    <row r="8742" spans="1:1">
      <c r="A8742" s="51" t="s">
        <v>9702</v>
      </c>
    </row>
    <row r="8743" spans="1:1">
      <c r="A8743" s="51" t="s">
        <v>9703</v>
      </c>
    </row>
    <row r="8744" spans="1:1">
      <c r="A8744" s="51" t="s">
        <v>9704</v>
      </c>
    </row>
    <row r="8745" spans="1:1">
      <c r="A8745" s="51" t="s">
        <v>9705</v>
      </c>
    </row>
    <row r="8746" spans="1:1">
      <c r="A8746" s="51" t="s">
        <v>9706</v>
      </c>
    </row>
    <row r="8747" spans="1:1">
      <c r="A8747" s="51" t="s">
        <v>9707</v>
      </c>
    </row>
    <row r="8748" spans="1:1">
      <c r="A8748" s="51" t="s">
        <v>9708</v>
      </c>
    </row>
    <row r="8749" spans="1:1">
      <c r="A8749" s="51" t="s">
        <v>9709</v>
      </c>
    </row>
    <row r="8750" spans="1:1">
      <c r="A8750" s="51" t="s">
        <v>9710</v>
      </c>
    </row>
    <row r="8751" spans="1:1">
      <c r="A8751" s="51" t="s">
        <v>9711</v>
      </c>
    </row>
    <row r="8752" spans="1:1">
      <c r="A8752" s="51" t="s">
        <v>9712</v>
      </c>
    </row>
    <row r="8753" spans="1:1">
      <c r="A8753" s="51" t="s">
        <v>9713</v>
      </c>
    </row>
    <row r="8754" spans="1:1">
      <c r="A8754" s="51" t="s">
        <v>9714</v>
      </c>
    </row>
    <row r="8755" spans="1:1">
      <c r="A8755" s="51" t="s">
        <v>9715</v>
      </c>
    </row>
    <row r="8756" spans="1:1">
      <c r="A8756" s="51" t="s">
        <v>9716</v>
      </c>
    </row>
    <row r="8757" spans="1:1">
      <c r="A8757" s="51" t="s">
        <v>9717</v>
      </c>
    </row>
    <row r="8758" spans="1:1">
      <c r="A8758" s="51" t="s">
        <v>9718</v>
      </c>
    </row>
    <row r="8759" spans="1:1">
      <c r="A8759" s="51" t="s">
        <v>9719</v>
      </c>
    </row>
    <row r="8760" spans="1:1">
      <c r="A8760" s="51" t="s">
        <v>9720</v>
      </c>
    </row>
    <row r="8761" spans="1:1">
      <c r="A8761" s="51" t="s">
        <v>9721</v>
      </c>
    </row>
    <row r="8762" spans="1:1">
      <c r="A8762" s="51" t="s">
        <v>9722</v>
      </c>
    </row>
    <row r="8763" spans="1:1">
      <c r="A8763" s="51" t="s">
        <v>9723</v>
      </c>
    </row>
    <row r="8764" spans="1:1">
      <c r="A8764" s="51" t="s">
        <v>9724</v>
      </c>
    </row>
    <row r="8765" spans="1:1">
      <c r="A8765" s="51" t="s">
        <v>9725</v>
      </c>
    </row>
    <row r="8766" spans="1:1">
      <c r="A8766" s="51" t="s">
        <v>9726</v>
      </c>
    </row>
    <row r="8767" spans="1:1">
      <c r="A8767" s="51" t="s">
        <v>9727</v>
      </c>
    </row>
    <row r="8768" spans="1:1">
      <c r="A8768" s="51" t="s">
        <v>9728</v>
      </c>
    </row>
    <row r="8769" spans="1:1">
      <c r="A8769" s="51" t="s">
        <v>9729</v>
      </c>
    </row>
    <row r="8770" spans="1:1">
      <c r="A8770" s="51" t="s">
        <v>9730</v>
      </c>
    </row>
    <row r="8771" spans="1:1">
      <c r="A8771" s="51" t="s">
        <v>9731</v>
      </c>
    </row>
    <row r="8772" spans="1:1">
      <c r="A8772" s="51" t="s">
        <v>9732</v>
      </c>
    </row>
    <row r="8773" spans="1:1">
      <c r="A8773" s="51" t="s">
        <v>9733</v>
      </c>
    </row>
    <row r="8774" spans="1:1">
      <c r="A8774" s="51" t="s">
        <v>9734</v>
      </c>
    </row>
    <row r="8775" spans="1:1">
      <c r="A8775" s="51" t="s">
        <v>9735</v>
      </c>
    </row>
    <row r="8776" spans="1:1">
      <c r="A8776" s="51" t="s">
        <v>9736</v>
      </c>
    </row>
    <row r="8777" spans="1:1">
      <c r="A8777" s="51" t="s">
        <v>9737</v>
      </c>
    </row>
    <row r="8778" spans="1:1">
      <c r="A8778" s="51" t="s">
        <v>9738</v>
      </c>
    </row>
    <row r="8779" spans="1:1">
      <c r="A8779" s="51" t="s">
        <v>9739</v>
      </c>
    </row>
    <row r="8780" spans="1:1">
      <c r="A8780" s="51" t="s">
        <v>9740</v>
      </c>
    </row>
    <row r="8781" spans="1:1">
      <c r="A8781" s="51" t="s">
        <v>9741</v>
      </c>
    </row>
    <row r="8782" spans="1:1">
      <c r="A8782" s="51" t="s">
        <v>9742</v>
      </c>
    </row>
    <row r="8783" spans="1:1">
      <c r="A8783" s="51" t="s">
        <v>9743</v>
      </c>
    </row>
    <row r="8784" spans="1:1">
      <c r="A8784" s="51" t="s">
        <v>9744</v>
      </c>
    </row>
    <row r="8785" spans="1:1">
      <c r="A8785" s="51" t="s">
        <v>9745</v>
      </c>
    </row>
    <row r="8786" spans="1:1">
      <c r="A8786" s="51" t="s">
        <v>9746</v>
      </c>
    </row>
    <row r="8787" spans="1:1">
      <c r="A8787" s="51" t="s">
        <v>9747</v>
      </c>
    </row>
    <row r="8788" spans="1:1">
      <c r="A8788" s="51" t="s">
        <v>9748</v>
      </c>
    </row>
    <row r="8789" spans="1:1">
      <c r="A8789" s="51" t="s">
        <v>9749</v>
      </c>
    </row>
    <row r="8790" spans="1:1">
      <c r="A8790" s="51" t="s">
        <v>9750</v>
      </c>
    </row>
    <row r="8791" spans="1:1">
      <c r="A8791" s="51" t="s">
        <v>9751</v>
      </c>
    </row>
    <row r="8792" spans="1:1">
      <c r="A8792" s="51" t="s">
        <v>9752</v>
      </c>
    </row>
    <row r="8793" spans="1:1">
      <c r="A8793" s="51" t="s">
        <v>9753</v>
      </c>
    </row>
    <row r="8794" spans="1:1">
      <c r="A8794" s="51" t="s">
        <v>9754</v>
      </c>
    </row>
    <row r="8795" spans="1:1">
      <c r="A8795" s="51" t="s">
        <v>9755</v>
      </c>
    </row>
    <row r="8796" spans="1:1">
      <c r="A8796" s="51" t="s">
        <v>9756</v>
      </c>
    </row>
    <row r="8797" spans="1:1">
      <c r="A8797" s="51" t="s">
        <v>9757</v>
      </c>
    </row>
    <row r="8798" spans="1:1">
      <c r="A8798" s="51" t="s">
        <v>9758</v>
      </c>
    </row>
    <row r="8799" spans="1:1">
      <c r="A8799" s="51" t="s">
        <v>9759</v>
      </c>
    </row>
    <row r="8800" spans="1:1">
      <c r="A8800" s="51" t="s">
        <v>9760</v>
      </c>
    </row>
    <row r="8801" spans="1:1">
      <c r="A8801" s="51" t="s">
        <v>9761</v>
      </c>
    </row>
    <row r="8802" spans="1:1">
      <c r="A8802" s="51" t="s">
        <v>9762</v>
      </c>
    </row>
    <row r="8803" spans="1:1">
      <c r="A8803" s="51" t="s">
        <v>9763</v>
      </c>
    </row>
    <row r="8804" spans="1:1">
      <c r="A8804" s="51" t="s">
        <v>9764</v>
      </c>
    </row>
    <row r="8805" spans="1:1">
      <c r="A8805" s="51" t="s">
        <v>9765</v>
      </c>
    </row>
    <row r="8806" spans="1:1">
      <c r="A8806" s="51" t="s">
        <v>9766</v>
      </c>
    </row>
    <row r="8807" spans="1:1">
      <c r="A8807" s="51" t="s">
        <v>9767</v>
      </c>
    </row>
    <row r="8808" spans="1:1">
      <c r="A8808" s="51" t="s">
        <v>9768</v>
      </c>
    </row>
    <row r="8809" spans="1:1">
      <c r="A8809" s="51" t="s">
        <v>9769</v>
      </c>
    </row>
    <row r="8810" spans="1:1">
      <c r="A8810" s="51" t="s">
        <v>9770</v>
      </c>
    </row>
    <row r="8811" spans="1:1">
      <c r="A8811" s="51" t="s">
        <v>9771</v>
      </c>
    </row>
    <row r="8812" spans="1:1">
      <c r="A8812" s="51" t="s">
        <v>9772</v>
      </c>
    </row>
    <row r="8813" spans="1:1">
      <c r="A8813" s="51" t="s">
        <v>9773</v>
      </c>
    </row>
    <row r="8814" spans="1:1">
      <c r="A8814" s="51" t="s">
        <v>9774</v>
      </c>
    </row>
    <row r="8815" spans="1:1">
      <c r="A8815" s="51" t="s">
        <v>9775</v>
      </c>
    </row>
    <row r="8816" spans="1:1">
      <c r="A8816" s="51" t="s">
        <v>9776</v>
      </c>
    </row>
    <row r="8817" spans="1:1">
      <c r="A8817" s="51" t="s">
        <v>9777</v>
      </c>
    </row>
    <row r="8818" spans="1:1">
      <c r="A8818" s="51" t="s">
        <v>9778</v>
      </c>
    </row>
    <row r="8819" spans="1:1">
      <c r="A8819" s="51" t="s">
        <v>9779</v>
      </c>
    </row>
    <row r="8820" spans="1:1">
      <c r="A8820" s="51" t="s">
        <v>9780</v>
      </c>
    </row>
    <row r="8821" spans="1:1">
      <c r="A8821" s="51" t="s">
        <v>9781</v>
      </c>
    </row>
    <row r="8822" spans="1:1">
      <c r="A8822" s="51" t="s">
        <v>9782</v>
      </c>
    </row>
    <row r="8823" spans="1:1">
      <c r="A8823" s="51" t="s">
        <v>9783</v>
      </c>
    </row>
    <row r="8824" spans="1:1">
      <c r="A8824" s="51" t="s">
        <v>9784</v>
      </c>
    </row>
    <row r="8825" spans="1:1">
      <c r="A8825" s="51" t="s">
        <v>9785</v>
      </c>
    </row>
    <row r="8826" spans="1:1">
      <c r="A8826" s="51" t="s">
        <v>9786</v>
      </c>
    </row>
    <row r="8827" spans="1:1">
      <c r="A8827" s="51" t="s">
        <v>9787</v>
      </c>
    </row>
    <row r="8828" spans="1:1">
      <c r="A8828" s="51" t="s">
        <v>9788</v>
      </c>
    </row>
    <row r="8829" spans="1:1">
      <c r="A8829" s="51" t="s">
        <v>9789</v>
      </c>
    </row>
    <row r="8830" spans="1:1">
      <c r="A8830" s="51" t="s">
        <v>9790</v>
      </c>
    </row>
    <row r="8831" spans="1:1">
      <c r="A8831" s="51" t="s">
        <v>9791</v>
      </c>
    </row>
    <row r="8832" spans="1:1">
      <c r="A8832" s="51" t="s">
        <v>9792</v>
      </c>
    </row>
    <row r="8833" spans="1:1">
      <c r="A8833" s="51" t="s">
        <v>9793</v>
      </c>
    </row>
    <row r="8834" spans="1:1">
      <c r="A8834" s="51" t="s">
        <v>9794</v>
      </c>
    </row>
    <row r="8835" spans="1:1">
      <c r="A8835" s="51" t="s">
        <v>9795</v>
      </c>
    </row>
    <row r="8836" spans="1:1">
      <c r="A8836" s="51" t="s">
        <v>9796</v>
      </c>
    </row>
    <row r="8837" spans="1:1">
      <c r="A8837" s="51" t="s">
        <v>9797</v>
      </c>
    </row>
    <row r="8838" spans="1:1">
      <c r="A8838" s="51" t="s">
        <v>9798</v>
      </c>
    </row>
    <row r="8839" spans="1:1">
      <c r="A8839" s="51" t="s">
        <v>9799</v>
      </c>
    </row>
    <row r="8840" spans="1:1">
      <c r="A8840" s="51" t="s">
        <v>9800</v>
      </c>
    </row>
    <row r="8841" spans="1:1">
      <c r="A8841" s="51" t="s">
        <v>9801</v>
      </c>
    </row>
    <row r="8842" spans="1:1">
      <c r="A8842" s="51" t="s">
        <v>9802</v>
      </c>
    </row>
    <row r="8843" spans="1:1">
      <c r="A8843" s="51" t="s">
        <v>9803</v>
      </c>
    </row>
    <row r="8844" spans="1:1">
      <c r="A8844" s="51" t="s">
        <v>9804</v>
      </c>
    </row>
    <row r="8845" spans="1:1">
      <c r="A8845" s="51" t="s">
        <v>9805</v>
      </c>
    </row>
    <row r="8846" spans="1:1">
      <c r="A8846" s="51" t="s">
        <v>9806</v>
      </c>
    </row>
    <row r="8847" spans="1:1">
      <c r="A8847" s="51" t="s">
        <v>9807</v>
      </c>
    </row>
    <row r="8848" spans="1:1">
      <c r="A8848" s="51" t="s">
        <v>9808</v>
      </c>
    </row>
    <row r="8849" spans="1:1">
      <c r="A8849" s="51" t="s">
        <v>9809</v>
      </c>
    </row>
    <row r="8850" spans="1:1">
      <c r="A8850" s="51" t="s">
        <v>9810</v>
      </c>
    </row>
    <row r="8851" spans="1:1">
      <c r="A8851" s="51" t="s">
        <v>9811</v>
      </c>
    </row>
    <row r="8852" spans="1:1">
      <c r="A8852" s="51" t="s">
        <v>9812</v>
      </c>
    </row>
    <row r="8853" spans="1:1">
      <c r="A8853" s="51" t="s">
        <v>9813</v>
      </c>
    </row>
    <row r="8854" spans="1:1">
      <c r="A8854" s="51" t="s">
        <v>9814</v>
      </c>
    </row>
    <row r="8855" spans="1:1">
      <c r="A8855" s="51" t="s">
        <v>9815</v>
      </c>
    </row>
    <row r="8856" spans="1:1">
      <c r="A8856" s="51" t="s">
        <v>9816</v>
      </c>
    </row>
    <row r="8857" spans="1:1">
      <c r="A8857" s="51" t="s">
        <v>9817</v>
      </c>
    </row>
    <row r="8858" spans="1:1">
      <c r="A8858" s="51" t="s">
        <v>9818</v>
      </c>
    </row>
    <row r="8859" spans="1:1">
      <c r="A8859" s="51" t="s">
        <v>9819</v>
      </c>
    </row>
    <row r="8860" spans="1:1">
      <c r="A8860" s="51" t="s">
        <v>9820</v>
      </c>
    </row>
    <row r="8861" spans="1:1">
      <c r="A8861" s="51" t="s">
        <v>9821</v>
      </c>
    </row>
    <row r="8862" spans="1:1">
      <c r="A8862" s="51" t="s">
        <v>9822</v>
      </c>
    </row>
    <row r="8863" spans="1:1">
      <c r="A8863" s="51" t="s">
        <v>9823</v>
      </c>
    </row>
    <row r="8864" spans="1:1">
      <c r="A8864" s="51" t="s">
        <v>9824</v>
      </c>
    </row>
    <row r="8865" spans="1:1">
      <c r="A8865" s="51" t="s">
        <v>9825</v>
      </c>
    </row>
    <row r="8866" spans="1:1">
      <c r="A8866" s="51" t="s">
        <v>9826</v>
      </c>
    </row>
    <row r="8867" spans="1:1">
      <c r="A8867" s="51" t="s">
        <v>9827</v>
      </c>
    </row>
    <row r="8868" spans="1:1">
      <c r="A8868" s="51" t="s">
        <v>9828</v>
      </c>
    </row>
    <row r="8869" spans="1:1">
      <c r="A8869" s="51" t="s">
        <v>9829</v>
      </c>
    </row>
    <row r="8870" spans="1:1">
      <c r="A8870" s="51" t="s">
        <v>9830</v>
      </c>
    </row>
    <row r="8871" spans="1:1">
      <c r="A8871" s="51" t="s">
        <v>9831</v>
      </c>
    </row>
    <row r="8872" spans="1:1">
      <c r="A8872" s="51" t="s">
        <v>9832</v>
      </c>
    </row>
    <row r="8873" spans="1:1">
      <c r="A8873" s="51" t="s">
        <v>9833</v>
      </c>
    </row>
    <row r="8874" spans="1:1">
      <c r="A8874" s="51" t="s">
        <v>9834</v>
      </c>
    </row>
    <row r="8875" spans="1:1">
      <c r="A8875" s="51" t="s">
        <v>9835</v>
      </c>
    </row>
    <row r="8876" spans="1:1">
      <c r="A8876" s="51" t="s">
        <v>9836</v>
      </c>
    </row>
    <row r="8877" spans="1:1">
      <c r="A8877" s="51" t="s">
        <v>9837</v>
      </c>
    </row>
    <row r="8878" spans="1:1">
      <c r="A8878" s="51" t="s">
        <v>9838</v>
      </c>
    </row>
    <row r="8879" spans="1:1">
      <c r="A8879" s="51" t="s">
        <v>9839</v>
      </c>
    </row>
    <row r="8880" spans="1:1">
      <c r="A8880" s="51" t="s">
        <v>9840</v>
      </c>
    </row>
    <row r="8881" spans="1:1">
      <c r="A8881" s="51" t="s">
        <v>9841</v>
      </c>
    </row>
    <row r="8882" spans="1:1">
      <c r="A8882" s="51" t="s">
        <v>9842</v>
      </c>
    </row>
    <row r="8883" spans="1:1">
      <c r="A8883" s="51" t="s">
        <v>9843</v>
      </c>
    </row>
    <row r="8884" spans="1:1">
      <c r="A8884" s="51" t="s">
        <v>9844</v>
      </c>
    </row>
    <row r="8885" spans="1:1">
      <c r="A8885" s="51" t="s">
        <v>9845</v>
      </c>
    </row>
    <row r="8886" spans="1:1">
      <c r="A8886" s="51" t="s">
        <v>9846</v>
      </c>
    </row>
    <row r="8887" spans="1:1">
      <c r="A8887" s="51" t="s">
        <v>9847</v>
      </c>
    </row>
    <row r="8888" spans="1:1">
      <c r="A8888" s="51" t="s">
        <v>9848</v>
      </c>
    </row>
    <row r="8889" spans="1:1">
      <c r="A8889" s="51" t="s">
        <v>9849</v>
      </c>
    </row>
    <row r="8890" spans="1:1">
      <c r="A8890" s="51" t="s">
        <v>9850</v>
      </c>
    </row>
    <row r="8891" spans="1:1">
      <c r="A8891" s="51" t="s">
        <v>9851</v>
      </c>
    </row>
    <row r="8892" spans="1:1">
      <c r="A8892" s="51" t="s">
        <v>9852</v>
      </c>
    </row>
    <row r="8893" spans="1:1">
      <c r="A8893" s="51" t="s">
        <v>9853</v>
      </c>
    </row>
    <row r="8894" spans="1:1">
      <c r="A8894" s="51" t="s">
        <v>9854</v>
      </c>
    </row>
    <row r="8895" spans="1:1">
      <c r="A8895" s="51" t="s">
        <v>9855</v>
      </c>
    </row>
    <row r="8896" spans="1:1">
      <c r="A8896" s="51" t="s">
        <v>9856</v>
      </c>
    </row>
    <row r="8897" spans="1:1">
      <c r="A8897" s="51" t="s">
        <v>9857</v>
      </c>
    </row>
    <row r="8898" spans="1:1">
      <c r="A8898" s="51" t="s">
        <v>9858</v>
      </c>
    </row>
    <row r="8899" spans="1:1">
      <c r="A8899" s="51" t="s">
        <v>9859</v>
      </c>
    </row>
    <row r="8900" spans="1:1">
      <c r="A8900" s="51" t="s">
        <v>9860</v>
      </c>
    </row>
    <row r="8901" spans="1:1">
      <c r="A8901" s="51" t="s">
        <v>9861</v>
      </c>
    </row>
    <row r="8902" spans="1:1">
      <c r="A8902" s="51" t="s">
        <v>9862</v>
      </c>
    </row>
    <row r="8903" spans="1:1">
      <c r="A8903" s="51" t="s">
        <v>9863</v>
      </c>
    </row>
    <row r="8904" spans="1:1">
      <c r="A8904" s="51" t="s">
        <v>9864</v>
      </c>
    </row>
    <row r="8905" spans="1:1">
      <c r="A8905" s="51" t="s">
        <v>9865</v>
      </c>
    </row>
    <row r="8906" spans="1:1">
      <c r="A8906" s="51" t="s">
        <v>9866</v>
      </c>
    </row>
    <row r="8907" spans="1:1">
      <c r="A8907" s="51" t="s">
        <v>9867</v>
      </c>
    </row>
    <row r="8908" spans="1:1">
      <c r="A8908" s="51" t="s">
        <v>9868</v>
      </c>
    </row>
    <row r="8909" spans="1:1">
      <c r="A8909" s="51" t="s">
        <v>9869</v>
      </c>
    </row>
    <row r="8910" spans="1:1">
      <c r="A8910" s="51" t="s">
        <v>9870</v>
      </c>
    </row>
    <row r="8911" spans="1:1">
      <c r="A8911" s="51" t="s">
        <v>9871</v>
      </c>
    </row>
    <row r="8912" spans="1:1">
      <c r="A8912" s="51" t="s">
        <v>9872</v>
      </c>
    </row>
    <row r="8913" spans="1:1">
      <c r="A8913" s="51" t="s">
        <v>9873</v>
      </c>
    </row>
    <row r="8914" spans="1:1">
      <c r="A8914" s="51" t="s">
        <v>9874</v>
      </c>
    </row>
    <row r="8915" spans="1:1">
      <c r="A8915" s="51" t="s">
        <v>9875</v>
      </c>
    </row>
    <row r="8916" spans="1:1">
      <c r="A8916" s="51" t="s">
        <v>9876</v>
      </c>
    </row>
    <row r="8917" spans="1:1">
      <c r="A8917" s="51" t="s">
        <v>9877</v>
      </c>
    </row>
    <row r="8918" spans="1:1">
      <c r="A8918" s="51" t="s">
        <v>9878</v>
      </c>
    </row>
    <row r="8919" spans="1:1">
      <c r="A8919" s="51" t="s">
        <v>9879</v>
      </c>
    </row>
    <row r="8920" spans="1:1">
      <c r="A8920" s="51" t="s">
        <v>9880</v>
      </c>
    </row>
    <row r="8921" spans="1:1">
      <c r="A8921" s="51" t="s">
        <v>9881</v>
      </c>
    </row>
    <row r="8922" spans="1:1">
      <c r="A8922" s="51" t="s">
        <v>9882</v>
      </c>
    </row>
    <row r="8923" spans="1:1">
      <c r="A8923" s="51" t="s">
        <v>9883</v>
      </c>
    </row>
    <row r="8924" spans="1:1">
      <c r="A8924" s="51" t="s">
        <v>9884</v>
      </c>
    </row>
    <row r="8925" spans="1:1">
      <c r="A8925" s="51" t="s">
        <v>9885</v>
      </c>
    </row>
    <row r="8926" spans="1:1">
      <c r="A8926" s="51" t="s">
        <v>9886</v>
      </c>
    </row>
    <row r="8927" spans="1:1">
      <c r="A8927" s="51" t="s">
        <v>9887</v>
      </c>
    </row>
    <row r="8928" spans="1:1">
      <c r="A8928" s="51" t="s">
        <v>9888</v>
      </c>
    </row>
    <row r="8929" spans="1:1">
      <c r="A8929" s="51" t="s">
        <v>9889</v>
      </c>
    </row>
    <row r="8930" spans="1:1">
      <c r="A8930" s="51" t="s">
        <v>9890</v>
      </c>
    </row>
    <row r="8931" spans="1:1">
      <c r="A8931" s="51" t="s">
        <v>9891</v>
      </c>
    </row>
    <row r="8932" spans="1:1">
      <c r="A8932" s="51" t="s">
        <v>9892</v>
      </c>
    </row>
    <row r="8933" spans="1:1">
      <c r="A8933" s="51" t="s">
        <v>9893</v>
      </c>
    </row>
    <row r="8934" spans="1:1">
      <c r="A8934" s="51" t="s">
        <v>9894</v>
      </c>
    </row>
    <row r="8935" spans="1:1">
      <c r="A8935" s="51" t="s">
        <v>9895</v>
      </c>
    </row>
    <row r="8936" spans="1:1">
      <c r="A8936" s="51" t="s">
        <v>9896</v>
      </c>
    </row>
    <row r="8937" spans="1:1">
      <c r="A8937" s="51" t="s">
        <v>9897</v>
      </c>
    </row>
    <row r="8938" spans="1:1">
      <c r="A8938" s="51" t="s">
        <v>9898</v>
      </c>
    </row>
    <row r="8939" spans="1:1">
      <c r="A8939" s="51" t="s">
        <v>9899</v>
      </c>
    </row>
    <row r="8940" spans="1:1">
      <c r="A8940" s="51" t="s">
        <v>9900</v>
      </c>
    </row>
    <row r="8941" spans="1:1">
      <c r="A8941" s="51" t="s">
        <v>9901</v>
      </c>
    </row>
    <row r="8942" spans="1:1">
      <c r="A8942" s="51" t="s">
        <v>9902</v>
      </c>
    </row>
    <row r="8943" spans="1:1">
      <c r="A8943" s="51" t="s">
        <v>9903</v>
      </c>
    </row>
    <row r="8944" spans="1:1">
      <c r="A8944" s="51" t="s">
        <v>9904</v>
      </c>
    </row>
    <row r="8945" spans="1:1">
      <c r="A8945" s="51" t="s">
        <v>9905</v>
      </c>
    </row>
    <row r="8946" spans="1:1">
      <c r="A8946" s="51" t="s">
        <v>9906</v>
      </c>
    </row>
    <row r="8947" spans="1:1">
      <c r="A8947" s="51" t="s">
        <v>9907</v>
      </c>
    </row>
    <row r="8948" spans="1:1">
      <c r="A8948" s="51" t="s">
        <v>9908</v>
      </c>
    </row>
    <row r="8949" spans="1:1">
      <c r="A8949" s="51" t="s">
        <v>9909</v>
      </c>
    </row>
    <row r="8950" spans="1:1">
      <c r="A8950" s="51" t="s">
        <v>9910</v>
      </c>
    </row>
    <row r="8951" spans="1:1">
      <c r="A8951" s="51" t="s">
        <v>9911</v>
      </c>
    </row>
    <row r="8952" spans="1:1">
      <c r="A8952" s="51" t="s">
        <v>9912</v>
      </c>
    </row>
    <row r="8953" spans="1:1">
      <c r="A8953" s="51" t="s">
        <v>9913</v>
      </c>
    </row>
    <row r="8954" spans="1:1">
      <c r="A8954" s="51" t="s">
        <v>9914</v>
      </c>
    </row>
    <row r="8955" spans="1:1">
      <c r="A8955" s="51" t="s">
        <v>9915</v>
      </c>
    </row>
    <row r="8956" spans="1:1">
      <c r="A8956" s="51" t="s">
        <v>9916</v>
      </c>
    </row>
    <row r="8957" spans="1:1">
      <c r="A8957" s="51" t="s">
        <v>9917</v>
      </c>
    </row>
    <row r="8958" spans="1:1">
      <c r="A8958" s="51" t="s">
        <v>9918</v>
      </c>
    </row>
    <row r="8959" spans="1:1">
      <c r="A8959" s="51" t="s">
        <v>9919</v>
      </c>
    </row>
    <row r="8960" spans="1:1">
      <c r="A8960" s="51" t="s">
        <v>9920</v>
      </c>
    </row>
    <row r="8961" spans="1:1">
      <c r="A8961" s="51" t="s">
        <v>9921</v>
      </c>
    </row>
    <row r="8962" spans="1:1">
      <c r="A8962" s="51" t="s">
        <v>9922</v>
      </c>
    </row>
    <row r="8963" spans="1:1">
      <c r="A8963" s="51" t="s">
        <v>9923</v>
      </c>
    </row>
    <row r="8964" spans="1:1">
      <c r="A8964" s="51" t="s">
        <v>9924</v>
      </c>
    </row>
    <row r="8965" spans="1:1">
      <c r="A8965" s="51" t="s">
        <v>9925</v>
      </c>
    </row>
    <row r="8966" spans="1:1">
      <c r="A8966" s="51" t="s">
        <v>9926</v>
      </c>
    </row>
    <row r="8967" spans="1:1">
      <c r="A8967" s="51" t="s">
        <v>9927</v>
      </c>
    </row>
    <row r="8968" spans="1:1">
      <c r="A8968" s="51" t="s">
        <v>9928</v>
      </c>
    </row>
    <row r="8969" spans="1:1">
      <c r="A8969" s="51" t="s">
        <v>9929</v>
      </c>
    </row>
    <row r="8970" spans="1:1">
      <c r="A8970" s="51" t="s">
        <v>9930</v>
      </c>
    </row>
    <row r="8971" spans="1:1">
      <c r="A8971" s="51" t="s">
        <v>9931</v>
      </c>
    </row>
    <row r="8972" spans="1:1">
      <c r="A8972" s="51" t="s">
        <v>9932</v>
      </c>
    </row>
    <row r="8973" spans="1:1">
      <c r="A8973" s="51" t="s">
        <v>9933</v>
      </c>
    </row>
    <row r="8974" spans="1:1">
      <c r="A8974" s="51" t="s">
        <v>9934</v>
      </c>
    </row>
    <row r="8975" spans="1:1">
      <c r="A8975" s="51" t="s">
        <v>9935</v>
      </c>
    </row>
    <row r="8976" spans="1:1">
      <c r="A8976" s="51" t="s">
        <v>9936</v>
      </c>
    </row>
    <row r="8977" spans="1:1">
      <c r="A8977" s="51" t="s">
        <v>9937</v>
      </c>
    </row>
    <row r="8978" spans="1:1">
      <c r="A8978" s="51" t="s">
        <v>9938</v>
      </c>
    </row>
    <row r="8979" spans="1:1">
      <c r="A8979" s="51" t="s">
        <v>9939</v>
      </c>
    </row>
    <row r="8980" spans="1:1">
      <c r="A8980" s="51" t="s">
        <v>9940</v>
      </c>
    </row>
    <row r="8981" spans="1:1">
      <c r="A8981" s="51" t="s">
        <v>9941</v>
      </c>
    </row>
    <row r="8982" spans="1:1">
      <c r="A8982" s="51" t="s">
        <v>9942</v>
      </c>
    </row>
    <row r="8983" spans="1:1">
      <c r="A8983" s="51" t="s">
        <v>9943</v>
      </c>
    </row>
    <row r="8984" spans="1:1">
      <c r="A8984" s="51" t="s">
        <v>9944</v>
      </c>
    </row>
    <row r="8985" spans="1:1">
      <c r="A8985" s="51" t="s">
        <v>9945</v>
      </c>
    </row>
    <row r="8986" spans="1:1">
      <c r="A8986" s="51" t="s">
        <v>9946</v>
      </c>
    </row>
    <row r="8987" spans="1:1">
      <c r="A8987" s="51" t="s">
        <v>9947</v>
      </c>
    </row>
    <row r="8988" spans="1:1">
      <c r="A8988" s="51" t="s">
        <v>9948</v>
      </c>
    </row>
    <row r="8989" spans="1:1">
      <c r="A8989" s="51" t="s">
        <v>9949</v>
      </c>
    </row>
    <row r="8990" spans="1:1">
      <c r="A8990" s="51" t="s">
        <v>9950</v>
      </c>
    </row>
    <row r="8991" spans="1:1">
      <c r="A8991" s="51" t="s">
        <v>9951</v>
      </c>
    </row>
    <row r="8992" spans="1:1">
      <c r="A8992" s="51" t="s">
        <v>9952</v>
      </c>
    </row>
    <row r="8993" spans="1:1">
      <c r="A8993" s="51" t="s">
        <v>9953</v>
      </c>
    </row>
    <row r="8994" spans="1:1">
      <c r="A8994" s="51" t="s">
        <v>9954</v>
      </c>
    </row>
    <row r="8995" spans="1:1">
      <c r="A8995" s="51" t="s">
        <v>9955</v>
      </c>
    </row>
    <row r="8996" spans="1:1">
      <c r="A8996" s="51" t="s">
        <v>9956</v>
      </c>
    </row>
    <row r="8997" spans="1:1">
      <c r="A8997" s="51" t="s">
        <v>9957</v>
      </c>
    </row>
    <row r="8998" spans="1:1">
      <c r="A8998" s="51" t="s">
        <v>9958</v>
      </c>
    </row>
    <row r="8999" spans="1:1">
      <c r="A8999" s="51" t="s">
        <v>9959</v>
      </c>
    </row>
    <row r="9000" spans="1:1">
      <c r="A9000" s="51" t="s">
        <v>9960</v>
      </c>
    </row>
    <row r="9001" spans="1:1">
      <c r="A9001" s="51" t="s">
        <v>9961</v>
      </c>
    </row>
    <row r="9002" spans="1:1">
      <c r="A9002" s="51" t="s">
        <v>9962</v>
      </c>
    </row>
    <row r="9003" spans="1:1">
      <c r="A9003" s="51" t="s">
        <v>9963</v>
      </c>
    </row>
    <row r="9004" spans="1:1">
      <c r="A9004" s="51" t="s">
        <v>9964</v>
      </c>
    </row>
    <row r="9005" spans="1:1">
      <c r="A9005" s="51" t="s">
        <v>9965</v>
      </c>
    </row>
    <row r="9006" spans="1:1">
      <c r="A9006" s="51" t="s">
        <v>9966</v>
      </c>
    </row>
    <row r="9007" spans="1:1">
      <c r="A9007" s="51" t="s">
        <v>9967</v>
      </c>
    </row>
    <row r="9008" spans="1:1">
      <c r="A9008" s="51" t="s">
        <v>9968</v>
      </c>
    </row>
    <row r="9009" spans="1:1">
      <c r="A9009" s="51" t="s">
        <v>9969</v>
      </c>
    </row>
    <row r="9010" spans="1:1">
      <c r="A9010" s="51" t="s">
        <v>9970</v>
      </c>
    </row>
    <row r="9011" spans="1:1">
      <c r="A9011" s="51" t="s">
        <v>9971</v>
      </c>
    </row>
    <row r="9012" spans="1:1">
      <c r="A9012" s="51" t="s">
        <v>9972</v>
      </c>
    </row>
    <row r="9013" spans="1:1">
      <c r="A9013" s="51" t="s">
        <v>9973</v>
      </c>
    </row>
    <row r="9014" spans="1:1">
      <c r="A9014" s="51" t="s">
        <v>9974</v>
      </c>
    </row>
    <row r="9015" spans="1:1">
      <c r="A9015" s="51" t="s">
        <v>9975</v>
      </c>
    </row>
    <row r="9016" spans="1:1">
      <c r="A9016" s="51" t="s">
        <v>9976</v>
      </c>
    </row>
    <row r="9017" spans="1:1">
      <c r="A9017" s="51" t="s">
        <v>9977</v>
      </c>
    </row>
    <row r="9018" spans="1:1">
      <c r="A9018" s="51" t="s">
        <v>9978</v>
      </c>
    </row>
    <row r="9019" spans="1:1">
      <c r="A9019" s="51" t="s">
        <v>9979</v>
      </c>
    </row>
    <row r="9020" spans="1:1">
      <c r="A9020" s="51" t="s">
        <v>9980</v>
      </c>
    </row>
    <row r="9021" spans="1:1">
      <c r="A9021" s="51" t="s">
        <v>9981</v>
      </c>
    </row>
    <row r="9022" spans="1:1">
      <c r="A9022" s="51" t="s">
        <v>9982</v>
      </c>
    </row>
    <row r="9023" spans="1:1">
      <c r="A9023" s="51" t="s">
        <v>9983</v>
      </c>
    </row>
    <row r="9024" spans="1:1">
      <c r="A9024" s="51" t="s">
        <v>9984</v>
      </c>
    </row>
    <row r="9025" spans="1:1">
      <c r="A9025" s="51" t="s">
        <v>9985</v>
      </c>
    </row>
    <row r="9026" spans="1:1">
      <c r="A9026" s="51" t="s">
        <v>9986</v>
      </c>
    </row>
    <row r="9027" spans="1:1">
      <c r="A9027" s="51" t="s">
        <v>9987</v>
      </c>
    </row>
    <row r="9028" spans="1:1">
      <c r="A9028" s="51" t="s">
        <v>9988</v>
      </c>
    </row>
    <row r="9029" spans="1:1">
      <c r="A9029" s="51" t="s">
        <v>9989</v>
      </c>
    </row>
    <row r="9030" spans="1:1">
      <c r="A9030" s="51" t="s">
        <v>9990</v>
      </c>
    </row>
    <row r="9031" spans="1:1">
      <c r="A9031" s="51" t="s">
        <v>9991</v>
      </c>
    </row>
    <row r="9032" spans="1:1">
      <c r="A9032" s="51" t="s">
        <v>9992</v>
      </c>
    </row>
    <row r="9033" spans="1:1">
      <c r="A9033" s="51" t="s">
        <v>9993</v>
      </c>
    </row>
    <row r="9034" spans="1:1">
      <c r="A9034" s="51" t="s">
        <v>9994</v>
      </c>
    </row>
    <row r="9035" spans="1:1">
      <c r="A9035" s="51" t="s">
        <v>9995</v>
      </c>
    </row>
    <row r="9036" spans="1:1">
      <c r="A9036" s="51" t="s">
        <v>9996</v>
      </c>
    </row>
    <row r="9037" spans="1:1">
      <c r="A9037" s="51" t="s">
        <v>9997</v>
      </c>
    </row>
    <row r="9038" spans="1:1">
      <c r="A9038" s="51" t="s">
        <v>9998</v>
      </c>
    </row>
    <row r="9039" spans="1:1">
      <c r="A9039" s="51" t="s">
        <v>9999</v>
      </c>
    </row>
    <row r="9040" spans="1:1">
      <c r="A9040" s="51" t="s">
        <v>10000</v>
      </c>
    </row>
    <row r="9041" spans="1:1">
      <c r="A9041" s="51" t="s">
        <v>10001</v>
      </c>
    </row>
    <row r="9042" spans="1:1">
      <c r="A9042" s="51" t="s">
        <v>10002</v>
      </c>
    </row>
    <row r="9043" spans="1:1">
      <c r="A9043" s="51" t="s">
        <v>10003</v>
      </c>
    </row>
    <row r="9044" spans="1:1">
      <c r="A9044" s="51" t="s">
        <v>10004</v>
      </c>
    </row>
    <row r="9045" spans="1:1">
      <c r="A9045" s="51" t="s">
        <v>10005</v>
      </c>
    </row>
    <row r="9046" spans="1:1">
      <c r="A9046" s="51" t="s">
        <v>10006</v>
      </c>
    </row>
    <row r="9047" spans="1:1">
      <c r="A9047" s="51" t="s">
        <v>10007</v>
      </c>
    </row>
    <row r="9048" spans="1:1">
      <c r="A9048" s="51" t="s">
        <v>10008</v>
      </c>
    </row>
    <row r="9049" spans="1:1">
      <c r="A9049" s="51" t="s">
        <v>10009</v>
      </c>
    </row>
    <row r="9050" spans="1:1">
      <c r="A9050" s="51" t="s">
        <v>10010</v>
      </c>
    </row>
    <row r="9051" spans="1:1">
      <c r="A9051" s="51" t="s">
        <v>10011</v>
      </c>
    </row>
    <row r="9052" spans="1:1">
      <c r="A9052" s="51" t="s">
        <v>10012</v>
      </c>
    </row>
    <row r="9053" spans="1:1">
      <c r="A9053" s="51" t="s">
        <v>10013</v>
      </c>
    </row>
    <row r="9054" spans="1:1">
      <c r="A9054" s="51" t="s">
        <v>10014</v>
      </c>
    </row>
    <row r="9055" spans="1:1">
      <c r="A9055" s="51" t="s">
        <v>10015</v>
      </c>
    </row>
    <row r="9056" spans="1:1">
      <c r="A9056" s="51" t="s">
        <v>10016</v>
      </c>
    </row>
    <row r="9057" spans="1:1">
      <c r="A9057" s="51" t="s">
        <v>10017</v>
      </c>
    </row>
    <row r="9058" spans="1:1">
      <c r="A9058" s="51" t="s">
        <v>10018</v>
      </c>
    </row>
    <row r="9059" spans="1:1">
      <c r="A9059" s="51" t="s">
        <v>10019</v>
      </c>
    </row>
    <row r="9060" spans="1:1">
      <c r="A9060" s="51" t="s">
        <v>10020</v>
      </c>
    </row>
    <row r="9061" spans="1:1">
      <c r="A9061" s="51" t="s">
        <v>10021</v>
      </c>
    </row>
    <row r="9062" spans="1:1">
      <c r="A9062" s="51" t="s">
        <v>10022</v>
      </c>
    </row>
    <row r="9063" spans="1:1">
      <c r="A9063" s="51" t="s">
        <v>10023</v>
      </c>
    </row>
    <row r="9064" spans="1:1">
      <c r="A9064" s="51" t="s">
        <v>10024</v>
      </c>
    </row>
    <row r="9065" spans="1:1">
      <c r="A9065" s="51" t="s">
        <v>10025</v>
      </c>
    </row>
    <row r="9066" spans="1:1">
      <c r="A9066" s="51" t="s">
        <v>10026</v>
      </c>
    </row>
    <row r="9067" spans="1:1">
      <c r="A9067" s="51" t="s">
        <v>10027</v>
      </c>
    </row>
    <row r="9068" spans="1:1">
      <c r="A9068" s="51" t="s">
        <v>10028</v>
      </c>
    </row>
    <row r="9069" spans="1:1">
      <c r="A9069" s="51" t="s">
        <v>10029</v>
      </c>
    </row>
    <row r="9070" spans="1:1">
      <c r="A9070" s="51" t="s">
        <v>10030</v>
      </c>
    </row>
    <row r="9071" spans="1:1">
      <c r="A9071" s="51" t="s">
        <v>10031</v>
      </c>
    </row>
    <row r="9072" spans="1:1">
      <c r="A9072" s="51" t="s">
        <v>10032</v>
      </c>
    </row>
    <row r="9073" spans="1:1">
      <c r="A9073" s="51" t="s">
        <v>10033</v>
      </c>
    </row>
    <row r="9074" spans="1:1">
      <c r="A9074" s="51" t="s">
        <v>10034</v>
      </c>
    </row>
    <row r="9075" spans="1:1">
      <c r="A9075" s="51" t="s">
        <v>10035</v>
      </c>
    </row>
    <row r="9076" spans="1:1">
      <c r="A9076" s="51" t="s">
        <v>10036</v>
      </c>
    </row>
    <row r="9077" spans="1:1">
      <c r="A9077" s="51" t="s">
        <v>10037</v>
      </c>
    </row>
    <row r="9078" spans="1:1">
      <c r="A9078" s="51" t="s">
        <v>10038</v>
      </c>
    </row>
    <row r="9079" spans="1:1">
      <c r="A9079" s="51" t="s">
        <v>10039</v>
      </c>
    </row>
    <row r="9080" spans="1:1">
      <c r="A9080" s="51" t="s">
        <v>10040</v>
      </c>
    </row>
    <row r="9081" spans="1:1">
      <c r="A9081" s="51" t="s">
        <v>10041</v>
      </c>
    </row>
    <row r="9082" spans="1:1">
      <c r="A9082" s="51" t="s">
        <v>10042</v>
      </c>
    </row>
    <row r="9083" spans="1:1">
      <c r="A9083" s="51" t="s">
        <v>10043</v>
      </c>
    </row>
    <row r="9084" spans="1:1">
      <c r="A9084" s="51" t="s">
        <v>10044</v>
      </c>
    </row>
    <row r="9085" spans="1:1">
      <c r="A9085" s="51" t="s">
        <v>10045</v>
      </c>
    </row>
    <row r="9086" spans="1:1">
      <c r="A9086" s="51" t="s">
        <v>10046</v>
      </c>
    </row>
    <row r="9087" spans="1:1">
      <c r="A9087" s="51" t="s">
        <v>10047</v>
      </c>
    </row>
    <row r="9088" spans="1:1">
      <c r="A9088" s="51" t="s">
        <v>10048</v>
      </c>
    </row>
    <row r="9089" spans="1:1">
      <c r="A9089" s="51" t="s">
        <v>10049</v>
      </c>
    </row>
    <row r="9090" spans="1:1">
      <c r="A9090" s="51" t="s">
        <v>10050</v>
      </c>
    </row>
    <row r="9091" spans="1:1">
      <c r="A9091" s="51" t="s">
        <v>10051</v>
      </c>
    </row>
    <row r="9092" spans="1:1">
      <c r="A9092" s="51" t="s">
        <v>10052</v>
      </c>
    </row>
    <row r="9093" spans="1:1">
      <c r="A9093" s="51" t="s">
        <v>10053</v>
      </c>
    </row>
    <row r="9094" spans="1:1">
      <c r="A9094" s="51" t="s">
        <v>10054</v>
      </c>
    </row>
    <row r="9095" spans="1:1">
      <c r="A9095" s="51" t="s">
        <v>10055</v>
      </c>
    </row>
    <row r="9096" spans="1:1">
      <c r="A9096" s="51" t="s">
        <v>10056</v>
      </c>
    </row>
    <row r="9097" spans="1:1">
      <c r="A9097" s="51" t="s">
        <v>10057</v>
      </c>
    </row>
    <row r="9098" spans="1:1">
      <c r="A9098" s="51" t="s">
        <v>10058</v>
      </c>
    </row>
    <row r="9099" spans="1:1">
      <c r="A9099" s="51" t="s">
        <v>10059</v>
      </c>
    </row>
    <row r="9100" spans="1:1">
      <c r="A9100" s="51" t="s">
        <v>10060</v>
      </c>
    </row>
    <row r="9101" spans="1:1">
      <c r="A9101" s="51" t="s">
        <v>10061</v>
      </c>
    </row>
    <row r="9102" spans="1:1">
      <c r="A9102" s="51" t="s">
        <v>10062</v>
      </c>
    </row>
    <row r="9103" spans="1:1">
      <c r="A9103" s="51" t="s">
        <v>10063</v>
      </c>
    </row>
    <row r="9104" spans="1:1">
      <c r="A9104" s="51" t="s">
        <v>10064</v>
      </c>
    </row>
    <row r="9105" spans="1:1">
      <c r="A9105" s="51" t="s">
        <v>10065</v>
      </c>
    </row>
    <row r="9106" spans="1:1">
      <c r="A9106" s="51" t="s">
        <v>10066</v>
      </c>
    </row>
    <row r="9107" spans="1:1">
      <c r="A9107" s="51" t="s">
        <v>10067</v>
      </c>
    </row>
    <row r="9108" spans="1:1">
      <c r="A9108" s="51" t="s">
        <v>10068</v>
      </c>
    </row>
    <row r="9109" spans="1:1">
      <c r="A9109" s="51" t="s">
        <v>10069</v>
      </c>
    </row>
    <row r="9110" spans="1:1">
      <c r="A9110" s="51" t="s">
        <v>10070</v>
      </c>
    </row>
    <row r="9111" spans="1:1">
      <c r="A9111" s="51" t="s">
        <v>10071</v>
      </c>
    </row>
    <row r="9112" spans="1:1">
      <c r="A9112" s="51" t="s">
        <v>10072</v>
      </c>
    </row>
    <row r="9113" spans="1:1">
      <c r="A9113" s="51" t="s">
        <v>10073</v>
      </c>
    </row>
    <row r="9114" spans="1:1">
      <c r="A9114" s="51" t="s">
        <v>10074</v>
      </c>
    </row>
    <row r="9115" spans="1:1">
      <c r="A9115" s="51" t="s">
        <v>10075</v>
      </c>
    </row>
    <row r="9116" spans="1:1">
      <c r="A9116" s="51" t="s">
        <v>10076</v>
      </c>
    </row>
    <row r="9117" spans="1:1">
      <c r="A9117" s="51" t="s">
        <v>10077</v>
      </c>
    </row>
    <row r="9118" spans="1:1">
      <c r="A9118" s="51" t="s">
        <v>10078</v>
      </c>
    </row>
    <row r="9119" spans="1:1">
      <c r="A9119" s="51" t="s">
        <v>10079</v>
      </c>
    </row>
    <row r="9120" spans="1:1">
      <c r="A9120" s="51" t="s">
        <v>10080</v>
      </c>
    </row>
    <row r="9121" spans="1:1">
      <c r="A9121" s="51" t="s">
        <v>10081</v>
      </c>
    </row>
    <row r="9122" spans="1:1">
      <c r="A9122" s="51" t="s">
        <v>10082</v>
      </c>
    </row>
    <row r="9123" spans="1:1">
      <c r="A9123" s="51" t="s">
        <v>10083</v>
      </c>
    </row>
    <row r="9124" spans="1:1">
      <c r="A9124" s="51" t="s">
        <v>10084</v>
      </c>
    </row>
    <row r="9125" spans="1:1">
      <c r="A9125" s="51" t="s">
        <v>10085</v>
      </c>
    </row>
    <row r="9126" spans="1:1">
      <c r="A9126" s="51" t="s">
        <v>10086</v>
      </c>
    </row>
    <row r="9127" spans="1:1">
      <c r="A9127" s="51" t="s">
        <v>10087</v>
      </c>
    </row>
    <row r="9128" spans="1:1">
      <c r="A9128" s="51" t="s">
        <v>10088</v>
      </c>
    </row>
    <row r="9129" spans="1:1">
      <c r="A9129" s="51" t="s">
        <v>10089</v>
      </c>
    </row>
    <row r="9130" spans="1:1">
      <c r="A9130" s="51" t="s">
        <v>10090</v>
      </c>
    </row>
    <row r="9131" spans="1:1">
      <c r="A9131" s="51" t="s">
        <v>10091</v>
      </c>
    </row>
    <row r="9132" spans="1:1">
      <c r="A9132" s="51" t="s">
        <v>10092</v>
      </c>
    </row>
    <row r="9133" spans="1:1">
      <c r="A9133" s="51" t="s">
        <v>10093</v>
      </c>
    </row>
    <row r="9134" spans="1:1">
      <c r="A9134" s="51" t="s">
        <v>10094</v>
      </c>
    </row>
    <row r="9135" spans="1:1">
      <c r="A9135" s="51" t="s">
        <v>10095</v>
      </c>
    </row>
    <row r="9136" spans="1:1">
      <c r="A9136" s="51" t="s">
        <v>10096</v>
      </c>
    </row>
    <row r="9137" spans="1:1">
      <c r="A9137" s="51" t="s">
        <v>10097</v>
      </c>
    </row>
    <row r="9138" spans="1:1">
      <c r="A9138" s="51" t="s">
        <v>10098</v>
      </c>
    </row>
    <row r="9139" spans="1:1">
      <c r="A9139" s="51" t="s">
        <v>10099</v>
      </c>
    </row>
    <row r="9140" spans="1:1">
      <c r="A9140" s="51" t="s">
        <v>10100</v>
      </c>
    </row>
    <row r="9141" spans="1:1">
      <c r="A9141" s="51" t="s">
        <v>10101</v>
      </c>
    </row>
    <row r="9142" spans="1:1">
      <c r="A9142" s="51" t="s">
        <v>10102</v>
      </c>
    </row>
    <row r="9143" spans="1:1">
      <c r="A9143" s="51" t="s">
        <v>10103</v>
      </c>
    </row>
    <row r="9144" spans="1:1">
      <c r="A9144" s="51" t="s">
        <v>10104</v>
      </c>
    </row>
    <row r="9145" spans="1:1">
      <c r="A9145" s="51" t="s">
        <v>10105</v>
      </c>
    </row>
    <row r="9146" spans="1:1">
      <c r="A9146" s="51" t="s">
        <v>10106</v>
      </c>
    </row>
    <row r="9147" spans="1:1">
      <c r="A9147" s="51" t="s">
        <v>10107</v>
      </c>
    </row>
    <row r="9148" spans="1:1">
      <c r="A9148" s="51" t="s">
        <v>10108</v>
      </c>
    </row>
    <row r="9149" spans="1:1">
      <c r="A9149" s="51" t="s">
        <v>10109</v>
      </c>
    </row>
    <row r="9150" spans="1:1">
      <c r="A9150" s="51" t="s">
        <v>10110</v>
      </c>
    </row>
    <row r="9151" spans="1:1">
      <c r="A9151" s="51" t="s">
        <v>10111</v>
      </c>
    </row>
    <row r="9152" spans="1:1">
      <c r="A9152" s="51" t="s">
        <v>10112</v>
      </c>
    </row>
    <row r="9153" spans="1:1">
      <c r="A9153" s="51" t="s">
        <v>10113</v>
      </c>
    </row>
    <row r="9154" spans="1:1">
      <c r="A9154" s="51" t="s">
        <v>10114</v>
      </c>
    </row>
    <row r="9155" spans="1:1">
      <c r="A9155" s="51" t="s">
        <v>10115</v>
      </c>
    </row>
    <row r="9156" spans="1:1">
      <c r="A9156" s="51" t="s">
        <v>10116</v>
      </c>
    </row>
    <row r="9157" spans="1:1">
      <c r="A9157" s="51" t="s">
        <v>10117</v>
      </c>
    </row>
    <row r="9158" spans="1:1">
      <c r="A9158" s="51" t="s">
        <v>10118</v>
      </c>
    </row>
    <row r="9159" spans="1:1">
      <c r="A9159" s="51" t="s">
        <v>10119</v>
      </c>
    </row>
    <row r="9160" spans="1:1">
      <c r="A9160" s="51" t="s">
        <v>10120</v>
      </c>
    </row>
    <row r="9161" spans="1:1">
      <c r="A9161" s="51" t="s">
        <v>10121</v>
      </c>
    </row>
    <row r="9162" spans="1:1">
      <c r="A9162" s="51" t="s">
        <v>10122</v>
      </c>
    </row>
    <row r="9163" spans="1:1">
      <c r="A9163" s="51" t="s">
        <v>10123</v>
      </c>
    </row>
    <row r="9164" spans="1:1">
      <c r="A9164" s="51" t="s">
        <v>10124</v>
      </c>
    </row>
    <row r="9165" spans="1:1">
      <c r="A9165" s="51" t="s">
        <v>10125</v>
      </c>
    </row>
    <row r="9166" spans="1:1">
      <c r="A9166" s="51" t="s">
        <v>10126</v>
      </c>
    </row>
    <row r="9167" spans="1:1">
      <c r="A9167" s="51" t="s">
        <v>10127</v>
      </c>
    </row>
    <row r="9168" spans="1:1">
      <c r="A9168" s="51" t="s">
        <v>10128</v>
      </c>
    </row>
    <row r="9169" spans="1:1">
      <c r="A9169" s="51" t="s">
        <v>10129</v>
      </c>
    </row>
    <row r="9170" spans="1:1">
      <c r="A9170" s="51" t="s">
        <v>10130</v>
      </c>
    </row>
    <row r="9171" spans="1:1">
      <c r="A9171" s="51" t="s">
        <v>10131</v>
      </c>
    </row>
    <row r="9172" spans="1:1">
      <c r="A9172" s="51" t="s">
        <v>10132</v>
      </c>
    </row>
    <row r="9173" spans="1:1">
      <c r="A9173" s="51" t="s">
        <v>10133</v>
      </c>
    </row>
    <row r="9174" spans="1:1">
      <c r="A9174" s="51" t="s">
        <v>10134</v>
      </c>
    </row>
    <row r="9175" spans="1:1">
      <c r="A9175" s="51" t="s">
        <v>10135</v>
      </c>
    </row>
    <row r="9176" spans="1:1">
      <c r="A9176" s="51" t="s">
        <v>10136</v>
      </c>
    </row>
    <row r="9177" spans="1:1">
      <c r="A9177" s="51" t="s">
        <v>10137</v>
      </c>
    </row>
    <row r="9178" spans="1:1">
      <c r="A9178" s="51" t="s">
        <v>10138</v>
      </c>
    </row>
    <row r="9179" spans="1:1">
      <c r="A9179" s="51" t="s">
        <v>10139</v>
      </c>
    </row>
    <row r="9180" spans="1:1">
      <c r="A9180" s="51" t="s">
        <v>10140</v>
      </c>
    </row>
    <row r="9181" spans="1:1">
      <c r="A9181" s="51" t="s">
        <v>10141</v>
      </c>
    </row>
    <row r="9182" spans="1:1">
      <c r="A9182" s="51" t="s">
        <v>10142</v>
      </c>
    </row>
    <row r="9183" spans="1:1">
      <c r="A9183" s="51" t="s">
        <v>10143</v>
      </c>
    </row>
    <row r="9184" spans="1:1">
      <c r="A9184" s="51" t="s">
        <v>10144</v>
      </c>
    </row>
    <row r="9185" spans="1:1">
      <c r="A9185" s="51" t="s">
        <v>10145</v>
      </c>
    </row>
    <row r="9186" spans="1:1">
      <c r="A9186" s="51" t="s">
        <v>10146</v>
      </c>
    </row>
    <row r="9187" spans="1:1">
      <c r="A9187" s="51" t="s">
        <v>10147</v>
      </c>
    </row>
    <row r="9188" spans="1:1">
      <c r="A9188" s="51" t="s">
        <v>10148</v>
      </c>
    </row>
    <row r="9189" spans="1:1">
      <c r="A9189" s="51" t="s">
        <v>10149</v>
      </c>
    </row>
    <row r="9190" spans="1:1">
      <c r="A9190" s="51" t="s">
        <v>10150</v>
      </c>
    </row>
    <row r="9191" spans="1:1">
      <c r="A9191" s="51" t="s">
        <v>10151</v>
      </c>
    </row>
    <row r="9192" spans="1:1">
      <c r="A9192" s="51" t="s">
        <v>10152</v>
      </c>
    </row>
    <row r="9193" spans="1:1">
      <c r="A9193" s="51" t="s">
        <v>10153</v>
      </c>
    </row>
    <row r="9194" spans="1:1">
      <c r="A9194" s="51" t="s">
        <v>10154</v>
      </c>
    </row>
    <row r="9195" spans="1:1">
      <c r="A9195" s="51" t="s">
        <v>10155</v>
      </c>
    </row>
    <row r="9196" spans="1:1">
      <c r="A9196" s="51" t="s">
        <v>10156</v>
      </c>
    </row>
    <row r="9197" spans="1:1">
      <c r="A9197" s="51" t="s">
        <v>10157</v>
      </c>
    </row>
    <row r="9198" spans="1:1">
      <c r="A9198" s="51" t="s">
        <v>10158</v>
      </c>
    </row>
    <row r="9199" spans="1:1">
      <c r="A9199" s="51" t="s">
        <v>10159</v>
      </c>
    </row>
    <row r="9200" spans="1:1">
      <c r="A9200" s="51" t="s">
        <v>10160</v>
      </c>
    </row>
    <row r="9201" spans="1:1">
      <c r="A9201" s="51" t="s">
        <v>10161</v>
      </c>
    </row>
    <row r="9202" spans="1:1">
      <c r="A9202" s="51" t="s">
        <v>10162</v>
      </c>
    </row>
    <row r="9203" spans="1:1">
      <c r="A9203" s="51" t="s">
        <v>10163</v>
      </c>
    </row>
    <row r="9204" spans="1:1">
      <c r="A9204" s="51" t="s">
        <v>10164</v>
      </c>
    </row>
    <row r="9205" spans="1:1">
      <c r="A9205" s="51" t="s">
        <v>10165</v>
      </c>
    </row>
    <row r="9206" spans="1:1">
      <c r="A9206" s="51" t="s">
        <v>10166</v>
      </c>
    </row>
    <row r="9207" spans="1:1">
      <c r="A9207" s="51" t="s">
        <v>10167</v>
      </c>
    </row>
    <row r="9208" spans="1:1">
      <c r="A9208" s="51" t="s">
        <v>10168</v>
      </c>
    </row>
    <row r="9209" spans="1:1">
      <c r="A9209" s="51" t="s">
        <v>10169</v>
      </c>
    </row>
    <row r="9210" spans="1:1">
      <c r="A9210" s="51" t="s">
        <v>10170</v>
      </c>
    </row>
    <row r="9211" spans="1:1">
      <c r="A9211" s="51" t="s">
        <v>10171</v>
      </c>
    </row>
    <row r="9212" spans="1:1">
      <c r="A9212" s="51" t="s">
        <v>10172</v>
      </c>
    </row>
    <row r="9213" spans="1:1">
      <c r="A9213" s="51" t="s">
        <v>10173</v>
      </c>
    </row>
    <row r="9214" spans="1:1">
      <c r="A9214" s="51" t="s">
        <v>10174</v>
      </c>
    </row>
    <row r="9215" spans="1:1">
      <c r="A9215" s="51" t="s">
        <v>10175</v>
      </c>
    </row>
    <row r="9216" spans="1:1">
      <c r="A9216" s="51" t="s">
        <v>10176</v>
      </c>
    </row>
    <row r="9217" spans="1:1">
      <c r="A9217" s="51" t="s">
        <v>10177</v>
      </c>
    </row>
    <row r="9218" spans="1:1">
      <c r="A9218" s="51" t="s">
        <v>10178</v>
      </c>
    </row>
    <row r="9219" spans="1:1">
      <c r="A9219" s="51" t="s">
        <v>10179</v>
      </c>
    </row>
    <row r="9220" spans="1:1">
      <c r="A9220" s="51" t="s">
        <v>10180</v>
      </c>
    </row>
    <row r="9221" spans="1:1">
      <c r="A9221" s="51" t="s">
        <v>10181</v>
      </c>
    </row>
    <row r="9222" spans="1:1">
      <c r="A9222" s="51" t="s">
        <v>10182</v>
      </c>
    </row>
    <row r="9223" spans="1:1">
      <c r="A9223" s="51" t="s">
        <v>10183</v>
      </c>
    </row>
    <row r="9224" spans="1:1">
      <c r="A9224" s="51" t="s">
        <v>10184</v>
      </c>
    </row>
    <row r="9225" spans="1:1">
      <c r="A9225" s="51" t="s">
        <v>10185</v>
      </c>
    </row>
    <row r="9226" spans="1:1">
      <c r="A9226" s="51" t="s">
        <v>10186</v>
      </c>
    </row>
    <row r="9227" spans="1:1">
      <c r="A9227" s="51" t="s">
        <v>10187</v>
      </c>
    </row>
    <row r="9228" spans="1:1">
      <c r="A9228" s="51" t="s">
        <v>10188</v>
      </c>
    </row>
    <row r="9229" spans="1:1">
      <c r="A9229" s="51" t="s">
        <v>10189</v>
      </c>
    </row>
    <row r="9230" spans="1:1">
      <c r="A9230" s="51" t="s">
        <v>10190</v>
      </c>
    </row>
    <row r="9231" spans="1:1">
      <c r="A9231" s="51" t="s">
        <v>10191</v>
      </c>
    </row>
    <row r="9232" spans="1:1">
      <c r="A9232" s="51" t="s">
        <v>10192</v>
      </c>
    </row>
    <row r="9233" spans="1:1">
      <c r="A9233" s="51" t="s">
        <v>10193</v>
      </c>
    </row>
    <row r="9234" spans="1:1">
      <c r="A9234" s="51" t="s">
        <v>10194</v>
      </c>
    </row>
    <row r="9235" spans="1:1">
      <c r="A9235" s="51" t="s">
        <v>10195</v>
      </c>
    </row>
    <row r="9236" spans="1:1">
      <c r="A9236" s="51" t="s">
        <v>10196</v>
      </c>
    </row>
    <row r="9237" spans="1:1">
      <c r="A9237" s="51" t="s">
        <v>10197</v>
      </c>
    </row>
    <row r="9238" spans="1:1">
      <c r="A9238" s="51" t="s">
        <v>10198</v>
      </c>
    </row>
    <row r="9239" spans="1:1">
      <c r="A9239" s="51" t="s">
        <v>10199</v>
      </c>
    </row>
    <row r="9240" spans="1:1">
      <c r="A9240" s="51" t="s">
        <v>10200</v>
      </c>
    </row>
    <row r="9241" spans="1:1">
      <c r="A9241" s="51" t="s">
        <v>10201</v>
      </c>
    </row>
    <row r="9242" spans="1:1">
      <c r="A9242" s="51" t="s">
        <v>10202</v>
      </c>
    </row>
    <row r="9243" spans="1:1">
      <c r="A9243" s="51" t="s">
        <v>10203</v>
      </c>
    </row>
    <row r="9244" spans="1:1">
      <c r="A9244" s="51" t="s">
        <v>10204</v>
      </c>
    </row>
    <row r="9245" spans="1:1">
      <c r="A9245" s="51" t="s">
        <v>10205</v>
      </c>
    </row>
    <row r="9246" spans="1:1">
      <c r="A9246" s="51" t="s">
        <v>10206</v>
      </c>
    </row>
    <row r="9247" spans="1:1">
      <c r="A9247" s="51" t="s">
        <v>10207</v>
      </c>
    </row>
    <row r="9248" spans="1:1">
      <c r="A9248" s="51" t="s">
        <v>10208</v>
      </c>
    </row>
    <row r="9249" spans="1:1">
      <c r="A9249" s="51" t="s">
        <v>10209</v>
      </c>
    </row>
    <row r="9250" spans="1:1">
      <c r="A9250" s="51" t="s">
        <v>10210</v>
      </c>
    </row>
    <row r="9251" spans="1:1">
      <c r="A9251" s="51" t="s">
        <v>10211</v>
      </c>
    </row>
    <row r="9252" spans="1:1">
      <c r="A9252" s="51" t="s">
        <v>10212</v>
      </c>
    </row>
    <row r="9253" spans="1:1">
      <c r="A9253" s="51" t="s">
        <v>10213</v>
      </c>
    </row>
    <row r="9254" spans="1:1">
      <c r="A9254" s="51" t="s">
        <v>10214</v>
      </c>
    </row>
    <row r="9255" spans="1:1">
      <c r="A9255" s="51" t="s">
        <v>10215</v>
      </c>
    </row>
    <row r="9256" spans="1:1">
      <c r="A9256" s="51" t="s">
        <v>10216</v>
      </c>
    </row>
    <row r="9257" spans="1:1">
      <c r="A9257" s="51" t="s">
        <v>10217</v>
      </c>
    </row>
    <row r="9258" spans="1:1">
      <c r="A9258" s="51" t="s">
        <v>10218</v>
      </c>
    </row>
    <row r="9259" spans="1:1">
      <c r="A9259" s="51" t="s">
        <v>10219</v>
      </c>
    </row>
    <row r="9260" spans="1:1">
      <c r="A9260" s="51" t="s">
        <v>10220</v>
      </c>
    </row>
    <row r="9261" spans="1:1">
      <c r="A9261" s="51" t="s">
        <v>10221</v>
      </c>
    </row>
    <row r="9262" spans="1:1">
      <c r="A9262" s="51" t="s">
        <v>10222</v>
      </c>
    </row>
    <row r="9263" spans="1:1">
      <c r="A9263" s="51" t="s">
        <v>10223</v>
      </c>
    </row>
    <row r="9264" spans="1:1">
      <c r="A9264" s="51" t="s">
        <v>10224</v>
      </c>
    </row>
    <row r="9265" spans="1:1">
      <c r="A9265" s="51" t="s">
        <v>10225</v>
      </c>
    </row>
    <row r="9266" spans="1:1">
      <c r="A9266" s="51" t="s">
        <v>10226</v>
      </c>
    </row>
    <row r="9267" spans="1:1">
      <c r="A9267" s="51" t="s">
        <v>10227</v>
      </c>
    </row>
    <row r="9268" spans="1:1">
      <c r="A9268" s="51" t="s">
        <v>10228</v>
      </c>
    </row>
    <row r="9269" spans="1:1">
      <c r="A9269" s="51" t="s">
        <v>10229</v>
      </c>
    </row>
    <row r="9270" spans="1:1">
      <c r="A9270" s="51" t="s">
        <v>10230</v>
      </c>
    </row>
    <row r="9271" spans="1:1">
      <c r="A9271" s="51" t="s">
        <v>10231</v>
      </c>
    </row>
    <row r="9272" spans="1:1">
      <c r="A9272" s="51" t="s">
        <v>10232</v>
      </c>
    </row>
    <row r="9273" spans="1:1">
      <c r="A9273" s="51" t="s">
        <v>10233</v>
      </c>
    </row>
    <row r="9274" spans="1:1">
      <c r="A9274" s="51" t="s">
        <v>10234</v>
      </c>
    </row>
    <row r="9275" spans="1:1">
      <c r="A9275" s="51" t="s">
        <v>10235</v>
      </c>
    </row>
    <row r="9276" spans="1:1">
      <c r="A9276" s="51" t="s">
        <v>10236</v>
      </c>
    </row>
    <row r="9277" spans="1:1">
      <c r="A9277" s="51" t="s">
        <v>10237</v>
      </c>
    </row>
    <row r="9278" spans="1:1">
      <c r="A9278" s="51" t="s">
        <v>10238</v>
      </c>
    </row>
    <row r="9279" spans="1:1">
      <c r="A9279" s="51" t="s">
        <v>10239</v>
      </c>
    </row>
    <row r="9280" spans="1:1">
      <c r="A9280" s="51" t="s">
        <v>10240</v>
      </c>
    </row>
    <row r="9281" spans="1:1">
      <c r="A9281" s="51" t="s">
        <v>10241</v>
      </c>
    </row>
    <row r="9282" spans="1:1">
      <c r="A9282" s="51" t="s">
        <v>10242</v>
      </c>
    </row>
    <row r="9283" spans="1:1">
      <c r="A9283" s="51" t="s">
        <v>10243</v>
      </c>
    </row>
    <row r="9284" spans="1:1">
      <c r="A9284" s="51" t="s">
        <v>10244</v>
      </c>
    </row>
    <row r="9285" spans="1:1">
      <c r="A9285" s="51" t="s">
        <v>10245</v>
      </c>
    </row>
    <row r="9286" spans="1:1">
      <c r="A9286" s="51" t="s">
        <v>10246</v>
      </c>
    </row>
    <row r="9287" spans="1:1">
      <c r="A9287" s="51" t="s">
        <v>10247</v>
      </c>
    </row>
    <row r="9288" spans="1:1">
      <c r="A9288" s="51" t="s">
        <v>10248</v>
      </c>
    </row>
    <row r="9289" spans="1:1">
      <c r="A9289" s="51" t="s">
        <v>10249</v>
      </c>
    </row>
    <row r="9290" spans="1:1">
      <c r="A9290" s="51" t="s">
        <v>10250</v>
      </c>
    </row>
    <row r="9291" spans="1:1">
      <c r="A9291" s="51" t="s">
        <v>10251</v>
      </c>
    </row>
    <row r="9292" spans="1:1">
      <c r="A9292" s="51" t="s">
        <v>10252</v>
      </c>
    </row>
    <row r="9293" spans="1:1">
      <c r="A9293" s="51" t="s">
        <v>10253</v>
      </c>
    </row>
    <row r="9294" spans="1:1">
      <c r="A9294" s="51" t="s">
        <v>10254</v>
      </c>
    </row>
    <row r="9295" spans="1:1">
      <c r="A9295" s="51" t="s">
        <v>10255</v>
      </c>
    </row>
    <row r="9296" spans="1:1">
      <c r="A9296" s="51" t="s">
        <v>10256</v>
      </c>
    </row>
    <row r="9297" spans="1:1">
      <c r="A9297" s="51" t="s">
        <v>10257</v>
      </c>
    </row>
    <row r="9298" spans="1:1">
      <c r="A9298" s="51" t="s">
        <v>10258</v>
      </c>
    </row>
    <row r="9299" spans="1:1">
      <c r="A9299" s="51" t="s">
        <v>10259</v>
      </c>
    </row>
    <row r="9300" spans="1:1">
      <c r="A9300" s="51" t="s">
        <v>10260</v>
      </c>
    </row>
    <row r="9301" spans="1:1">
      <c r="A9301" s="51" t="s">
        <v>10261</v>
      </c>
    </row>
    <row r="9302" spans="1:1">
      <c r="A9302" s="51" t="s">
        <v>10262</v>
      </c>
    </row>
    <row r="9303" spans="1:1">
      <c r="A9303" s="51" t="s">
        <v>10263</v>
      </c>
    </row>
    <row r="9304" spans="1:1">
      <c r="A9304" s="51" t="s">
        <v>10264</v>
      </c>
    </row>
    <row r="9305" spans="1:1">
      <c r="A9305" s="51" t="s">
        <v>10265</v>
      </c>
    </row>
    <row r="9306" spans="1:1">
      <c r="A9306" s="51" t="s">
        <v>10266</v>
      </c>
    </row>
    <row r="9307" spans="1:1">
      <c r="A9307" s="51" t="s">
        <v>10267</v>
      </c>
    </row>
    <row r="9308" spans="1:1">
      <c r="A9308" s="51" t="s">
        <v>10268</v>
      </c>
    </row>
    <row r="9309" spans="1:1">
      <c r="A9309" s="51" t="s">
        <v>10269</v>
      </c>
    </row>
    <row r="9310" spans="1:1">
      <c r="A9310" s="51" t="s">
        <v>10270</v>
      </c>
    </row>
    <row r="9311" spans="1:1">
      <c r="A9311" s="51" t="s">
        <v>10271</v>
      </c>
    </row>
    <row r="9312" spans="1:1">
      <c r="A9312" s="51" t="s">
        <v>10272</v>
      </c>
    </row>
    <row r="9313" spans="1:1">
      <c r="A9313" s="51" t="s">
        <v>10273</v>
      </c>
    </row>
    <row r="9314" spans="1:1">
      <c r="A9314" s="51" t="s">
        <v>10274</v>
      </c>
    </row>
    <row r="9315" spans="1:1">
      <c r="A9315" s="51" t="s">
        <v>10275</v>
      </c>
    </row>
    <row r="9316" spans="1:1">
      <c r="A9316" s="51" t="s">
        <v>10276</v>
      </c>
    </row>
    <row r="9317" spans="1:1">
      <c r="A9317" s="51" t="s">
        <v>10277</v>
      </c>
    </row>
    <row r="9318" spans="1:1">
      <c r="A9318" s="51" t="s">
        <v>10278</v>
      </c>
    </row>
    <row r="9319" spans="1:1">
      <c r="A9319" s="51" t="s">
        <v>10279</v>
      </c>
    </row>
    <row r="9320" spans="1:1">
      <c r="A9320" s="51" t="s">
        <v>10280</v>
      </c>
    </row>
    <row r="9321" spans="1:1">
      <c r="A9321" s="51" t="s">
        <v>10281</v>
      </c>
    </row>
    <row r="9322" spans="1:1">
      <c r="A9322" s="51" t="s">
        <v>10282</v>
      </c>
    </row>
    <row r="9323" spans="1:1">
      <c r="A9323" s="51" t="s">
        <v>10283</v>
      </c>
    </row>
    <row r="9324" spans="1:1">
      <c r="A9324" s="51" t="s">
        <v>10284</v>
      </c>
    </row>
    <row r="9325" spans="1:1">
      <c r="A9325" s="51" t="s">
        <v>10285</v>
      </c>
    </row>
    <row r="9326" spans="1:1">
      <c r="A9326" s="51" t="s">
        <v>10286</v>
      </c>
    </row>
    <row r="9327" spans="1:1">
      <c r="A9327" s="51" t="s">
        <v>10287</v>
      </c>
    </row>
    <row r="9328" spans="1:1">
      <c r="A9328" s="51" t="s">
        <v>10288</v>
      </c>
    </row>
    <row r="9329" spans="1:1">
      <c r="A9329" s="51" t="s">
        <v>10289</v>
      </c>
    </row>
    <row r="9330" spans="1:1">
      <c r="A9330" s="51" t="s">
        <v>10290</v>
      </c>
    </row>
    <row r="9331" spans="1:1">
      <c r="A9331" s="51" t="s">
        <v>10291</v>
      </c>
    </row>
    <row r="9332" spans="1:1">
      <c r="A9332" s="51" t="s">
        <v>10292</v>
      </c>
    </row>
    <row r="9333" spans="1:1">
      <c r="A9333" s="51" t="s">
        <v>10293</v>
      </c>
    </row>
    <row r="9334" spans="1:1">
      <c r="A9334" s="51" t="s">
        <v>10294</v>
      </c>
    </row>
    <row r="9335" spans="1:1">
      <c r="A9335" s="51" t="s">
        <v>10295</v>
      </c>
    </row>
    <row r="9336" spans="1:1">
      <c r="A9336" s="51" t="s">
        <v>10296</v>
      </c>
    </row>
    <row r="9337" spans="1:1">
      <c r="A9337" s="51" t="s">
        <v>10297</v>
      </c>
    </row>
    <row r="9338" spans="1:1">
      <c r="A9338" s="51" t="s">
        <v>10298</v>
      </c>
    </row>
    <row r="9339" spans="1:1">
      <c r="A9339" s="51" t="s">
        <v>10299</v>
      </c>
    </row>
    <row r="9340" spans="1:1">
      <c r="A9340" s="51" t="s">
        <v>10300</v>
      </c>
    </row>
    <row r="9341" spans="1:1">
      <c r="A9341" s="51" t="s">
        <v>10301</v>
      </c>
    </row>
    <row r="9342" spans="1:1">
      <c r="A9342" s="51" t="s">
        <v>10302</v>
      </c>
    </row>
    <row r="9343" spans="1:1">
      <c r="A9343" s="51" t="s">
        <v>10303</v>
      </c>
    </row>
    <row r="9344" spans="1:1">
      <c r="A9344" s="51" t="s">
        <v>10304</v>
      </c>
    </row>
    <row r="9345" spans="1:1">
      <c r="A9345" s="51" t="s">
        <v>10305</v>
      </c>
    </row>
    <row r="9346" spans="1:1">
      <c r="A9346" s="51" t="s">
        <v>10306</v>
      </c>
    </row>
    <row r="9347" spans="1:1">
      <c r="A9347" s="51" t="s">
        <v>10307</v>
      </c>
    </row>
    <row r="9348" spans="1:1">
      <c r="A9348" s="51" t="s">
        <v>10308</v>
      </c>
    </row>
    <row r="9349" spans="1:1">
      <c r="A9349" s="51" t="s">
        <v>10309</v>
      </c>
    </row>
    <row r="9350" spans="1:1">
      <c r="A9350" s="51" t="s">
        <v>10310</v>
      </c>
    </row>
    <row r="9351" spans="1:1">
      <c r="A9351" s="51" t="s">
        <v>10311</v>
      </c>
    </row>
    <row r="9352" spans="1:1">
      <c r="A9352" s="51" t="s">
        <v>10312</v>
      </c>
    </row>
    <row r="9353" spans="1:1">
      <c r="A9353" s="51" t="s">
        <v>10313</v>
      </c>
    </row>
    <row r="9354" spans="1:1">
      <c r="A9354" s="51" t="s">
        <v>10314</v>
      </c>
    </row>
    <row r="9355" spans="1:1">
      <c r="A9355" s="51" t="s">
        <v>10315</v>
      </c>
    </row>
    <row r="9356" spans="1:1">
      <c r="A9356" s="51" t="s">
        <v>10316</v>
      </c>
    </row>
    <row r="9357" spans="1:1">
      <c r="A9357" s="51" t="s">
        <v>10317</v>
      </c>
    </row>
    <row r="9358" spans="1:1">
      <c r="A9358" s="51" t="s">
        <v>10318</v>
      </c>
    </row>
    <row r="9359" spans="1:1">
      <c r="A9359" s="51" t="s">
        <v>10319</v>
      </c>
    </row>
    <row r="9360" spans="1:1">
      <c r="A9360" s="51" t="s">
        <v>10320</v>
      </c>
    </row>
    <row r="9361" spans="1:1">
      <c r="A9361" s="51" t="s">
        <v>10321</v>
      </c>
    </row>
    <row r="9362" spans="1:1">
      <c r="A9362" s="51" t="s">
        <v>10322</v>
      </c>
    </row>
    <row r="9363" spans="1:1">
      <c r="A9363" s="51" t="s">
        <v>10323</v>
      </c>
    </row>
    <row r="9364" spans="1:1">
      <c r="A9364" s="51" t="s">
        <v>10324</v>
      </c>
    </row>
    <row r="9365" spans="1:1">
      <c r="A9365" s="51" t="s">
        <v>10325</v>
      </c>
    </row>
    <row r="9366" spans="1:1">
      <c r="A9366" s="51" t="s">
        <v>10326</v>
      </c>
    </row>
    <row r="9367" spans="1:1">
      <c r="A9367" s="51" t="s">
        <v>10327</v>
      </c>
    </row>
    <row r="9368" spans="1:1">
      <c r="A9368" s="51" t="s">
        <v>10328</v>
      </c>
    </row>
    <row r="9369" spans="1:1">
      <c r="A9369" s="51" t="s">
        <v>10329</v>
      </c>
    </row>
    <row r="9370" spans="1:1">
      <c r="A9370" s="51" t="s">
        <v>10330</v>
      </c>
    </row>
    <row r="9371" spans="1:1">
      <c r="A9371" s="51" t="s">
        <v>10331</v>
      </c>
    </row>
    <row r="9372" spans="1:1">
      <c r="A9372" s="51" t="s">
        <v>10332</v>
      </c>
    </row>
    <row r="9373" spans="1:1">
      <c r="A9373" s="51" t="s">
        <v>10333</v>
      </c>
    </row>
    <row r="9374" spans="1:1">
      <c r="A9374" s="51" t="s">
        <v>10334</v>
      </c>
    </row>
    <row r="9375" spans="1:1">
      <c r="A9375" s="51" t="s">
        <v>10335</v>
      </c>
    </row>
    <row r="9376" spans="1:1">
      <c r="A9376" s="51" t="s">
        <v>10336</v>
      </c>
    </row>
    <row r="9377" spans="1:1">
      <c r="A9377" s="51" t="s">
        <v>10337</v>
      </c>
    </row>
    <row r="9378" spans="1:1">
      <c r="A9378" s="51" t="s">
        <v>10338</v>
      </c>
    </row>
    <row r="9379" spans="1:1">
      <c r="A9379" s="51" t="s">
        <v>10339</v>
      </c>
    </row>
    <row r="9380" spans="1:1">
      <c r="A9380" s="51" t="s">
        <v>10340</v>
      </c>
    </row>
    <row r="9381" spans="1:1">
      <c r="A9381" s="51" t="s">
        <v>10341</v>
      </c>
    </row>
    <row r="9382" spans="1:1">
      <c r="A9382" s="51" t="s">
        <v>10342</v>
      </c>
    </row>
    <row r="9383" spans="1:1">
      <c r="A9383" s="51" t="s">
        <v>10343</v>
      </c>
    </row>
    <row r="9384" spans="1:1">
      <c r="A9384" s="51" t="s">
        <v>10344</v>
      </c>
    </row>
    <row r="9385" spans="1:1">
      <c r="A9385" s="51" t="s">
        <v>10345</v>
      </c>
    </row>
    <row r="9386" spans="1:1">
      <c r="A9386" s="51" t="s">
        <v>10346</v>
      </c>
    </row>
    <row r="9387" spans="1:1">
      <c r="A9387" s="51" t="s">
        <v>10347</v>
      </c>
    </row>
    <row r="9388" spans="1:1">
      <c r="A9388" s="51" t="s">
        <v>10348</v>
      </c>
    </row>
    <row r="9389" spans="1:1">
      <c r="A9389" s="51" t="s">
        <v>10349</v>
      </c>
    </row>
    <row r="9390" spans="1:1">
      <c r="A9390" s="51" t="s">
        <v>10350</v>
      </c>
    </row>
    <row r="9391" spans="1:1">
      <c r="A9391" s="51" t="s">
        <v>10351</v>
      </c>
    </row>
    <row r="9392" spans="1:1">
      <c r="A9392" s="51" t="s">
        <v>10352</v>
      </c>
    </row>
    <row r="9393" spans="1:1">
      <c r="A9393" s="51" t="s">
        <v>10353</v>
      </c>
    </row>
    <row r="9394" spans="1:1">
      <c r="A9394" s="51" t="s">
        <v>10354</v>
      </c>
    </row>
    <row r="9395" spans="1:1">
      <c r="A9395" s="51" t="s">
        <v>10355</v>
      </c>
    </row>
    <row r="9396" spans="1:1">
      <c r="A9396" s="51" t="s">
        <v>10356</v>
      </c>
    </row>
    <row r="9397" spans="1:1">
      <c r="A9397" s="51" t="s">
        <v>10357</v>
      </c>
    </row>
    <row r="9398" spans="1:1">
      <c r="A9398" s="51" t="s">
        <v>10358</v>
      </c>
    </row>
    <row r="9399" spans="1:1">
      <c r="A9399" s="51" t="s">
        <v>10359</v>
      </c>
    </row>
    <row r="9400" spans="1:1">
      <c r="A9400" s="51" t="s">
        <v>10360</v>
      </c>
    </row>
    <row r="9401" spans="1:1">
      <c r="A9401" s="51" t="s">
        <v>10361</v>
      </c>
    </row>
    <row r="9402" spans="1:1">
      <c r="A9402" s="51" t="s">
        <v>10362</v>
      </c>
    </row>
    <row r="9403" spans="1:1">
      <c r="A9403" s="51" t="s">
        <v>10363</v>
      </c>
    </row>
    <row r="9404" spans="1:1">
      <c r="A9404" s="51" t="s">
        <v>10364</v>
      </c>
    </row>
    <row r="9405" spans="1:1">
      <c r="A9405" s="51" t="s">
        <v>10365</v>
      </c>
    </row>
    <row r="9406" spans="1:1">
      <c r="A9406" s="51" t="s">
        <v>10366</v>
      </c>
    </row>
    <row r="9407" spans="1:1">
      <c r="A9407" s="51" t="s">
        <v>10367</v>
      </c>
    </row>
    <row r="9408" spans="1:1">
      <c r="A9408" s="51" t="s">
        <v>10368</v>
      </c>
    </row>
    <row r="9409" spans="1:1">
      <c r="A9409" s="51" t="s">
        <v>10369</v>
      </c>
    </row>
    <row r="9410" spans="1:1">
      <c r="A9410" s="51" t="s">
        <v>10370</v>
      </c>
    </row>
    <row r="9411" spans="1:1">
      <c r="A9411" s="51" t="s">
        <v>10371</v>
      </c>
    </row>
    <row r="9412" spans="1:1">
      <c r="A9412" s="51" t="s">
        <v>10372</v>
      </c>
    </row>
    <row r="9413" spans="1:1">
      <c r="A9413" s="51" t="s">
        <v>10373</v>
      </c>
    </row>
    <row r="9414" spans="1:1">
      <c r="A9414" s="51" t="s">
        <v>10374</v>
      </c>
    </row>
    <row r="9415" spans="1:1">
      <c r="A9415" s="51" t="s">
        <v>10375</v>
      </c>
    </row>
    <row r="9416" spans="1:1">
      <c r="A9416" s="51" t="s">
        <v>10376</v>
      </c>
    </row>
    <row r="9417" spans="1:1">
      <c r="A9417" s="51" t="s">
        <v>10377</v>
      </c>
    </row>
    <row r="9418" spans="1:1">
      <c r="A9418" s="51" t="s">
        <v>10378</v>
      </c>
    </row>
    <row r="9419" spans="1:1">
      <c r="A9419" s="51" t="s">
        <v>10379</v>
      </c>
    </row>
    <row r="9420" spans="1:1">
      <c r="A9420" s="51" t="s">
        <v>10380</v>
      </c>
    </row>
    <row r="9421" spans="1:1">
      <c r="A9421" s="51" t="s">
        <v>10381</v>
      </c>
    </row>
    <row r="9422" spans="1:1">
      <c r="A9422" s="51" t="s">
        <v>10382</v>
      </c>
    </row>
    <row r="9423" spans="1:1">
      <c r="A9423" s="51" t="s">
        <v>10383</v>
      </c>
    </row>
    <row r="9424" spans="1:1">
      <c r="A9424" s="51" t="s">
        <v>10384</v>
      </c>
    </row>
    <row r="9425" spans="1:1">
      <c r="A9425" s="51" t="s">
        <v>10385</v>
      </c>
    </row>
    <row r="9426" spans="1:1">
      <c r="A9426" s="51" t="s">
        <v>10386</v>
      </c>
    </row>
    <row r="9427" spans="1:1">
      <c r="A9427" s="51" t="s">
        <v>10387</v>
      </c>
    </row>
    <row r="9428" spans="1:1">
      <c r="A9428" s="51" t="s">
        <v>10388</v>
      </c>
    </row>
    <row r="9429" spans="1:1">
      <c r="A9429" s="51" t="s">
        <v>10389</v>
      </c>
    </row>
    <row r="9430" spans="1:1">
      <c r="A9430" s="51" t="s">
        <v>10390</v>
      </c>
    </row>
    <row r="9431" spans="1:1">
      <c r="A9431" s="51" t="s">
        <v>10391</v>
      </c>
    </row>
    <row r="9432" spans="1:1">
      <c r="A9432" s="51" t="s">
        <v>10392</v>
      </c>
    </row>
    <row r="9433" spans="1:1">
      <c r="A9433" s="51" t="s">
        <v>10393</v>
      </c>
    </row>
    <row r="9434" spans="1:1">
      <c r="A9434" s="51" t="s">
        <v>10394</v>
      </c>
    </row>
    <row r="9435" spans="1:1">
      <c r="A9435" s="51" t="s">
        <v>10395</v>
      </c>
    </row>
    <row r="9436" spans="1:1">
      <c r="A9436" s="51" t="s">
        <v>10396</v>
      </c>
    </row>
    <row r="9437" spans="1:1">
      <c r="A9437" s="51" t="s">
        <v>10397</v>
      </c>
    </row>
    <row r="9438" spans="1:1">
      <c r="A9438" s="51" t="s">
        <v>10398</v>
      </c>
    </row>
    <row r="9439" spans="1:1">
      <c r="A9439" s="51" t="s">
        <v>10399</v>
      </c>
    </row>
    <row r="9440" spans="1:1">
      <c r="A9440" s="51" t="s">
        <v>10400</v>
      </c>
    </row>
    <row r="9441" spans="1:1">
      <c r="A9441" s="51" t="s">
        <v>10401</v>
      </c>
    </row>
    <row r="9442" spans="1:1">
      <c r="A9442" s="51" t="s">
        <v>10402</v>
      </c>
    </row>
    <row r="9443" spans="1:1">
      <c r="A9443" s="51" t="s">
        <v>10403</v>
      </c>
    </row>
    <row r="9444" spans="1:1">
      <c r="A9444" s="51" t="s">
        <v>10404</v>
      </c>
    </row>
    <row r="9445" spans="1:1">
      <c r="A9445" s="51" t="s">
        <v>10405</v>
      </c>
    </row>
    <row r="9446" spans="1:1">
      <c r="A9446" s="51" t="s">
        <v>10406</v>
      </c>
    </row>
    <row r="9447" spans="1:1">
      <c r="A9447" s="51" t="s">
        <v>10407</v>
      </c>
    </row>
    <row r="9448" spans="1:1">
      <c r="A9448" s="51" t="s">
        <v>10408</v>
      </c>
    </row>
    <row r="9449" spans="1:1">
      <c r="A9449" s="51" t="s">
        <v>10409</v>
      </c>
    </row>
    <row r="9450" spans="1:1">
      <c r="A9450" s="51" t="s">
        <v>10410</v>
      </c>
    </row>
    <row r="9451" spans="1:1">
      <c r="A9451" s="51" t="s">
        <v>10411</v>
      </c>
    </row>
    <row r="9452" spans="1:1">
      <c r="A9452" s="51" t="s">
        <v>10412</v>
      </c>
    </row>
    <row r="9453" spans="1:1">
      <c r="A9453" s="51" t="s">
        <v>10413</v>
      </c>
    </row>
    <row r="9454" spans="1:1">
      <c r="A9454" s="51" t="s">
        <v>10414</v>
      </c>
    </row>
    <row r="9455" spans="1:1">
      <c r="A9455" s="51" t="s">
        <v>10415</v>
      </c>
    </row>
    <row r="9456" spans="1:1">
      <c r="A9456" s="51" t="s">
        <v>10416</v>
      </c>
    </row>
    <row r="9457" spans="1:1">
      <c r="A9457" s="51" t="s">
        <v>10417</v>
      </c>
    </row>
    <row r="9458" spans="1:1">
      <c r="A9458" s="51" t="s">
        <v>10418</v>
      </c>
    </row>
    <row r="9459" spans="1:1">
      <c r="A9459" s="51" t="s">
        <v>10419</v>
      </c>
    </row>
    <row r="9460" spans="1:1">
      <c r="A9460" s="51" t="s">
        <v>10420</v>
      </c>
    </row>
    <row r="9461" spans="1:1">
      <c r="A9461" s="51" t="s">
        <v>10421</v>
      </c>
    </row>
    <row r="9462" spans="1:1">
      <c r="A9462" s="51" t="s">
        <v>10422</v>
      </c>
    </row>
    <row r="9463" spans="1:1">
      <c r="A9463" s="51" t="s">
        <v>10423</v>
      </c>
    </row>
    <row r="9464" spans="1:1">
      <c r="A9464" s="51" t="s">
        <v>10424</v>
      </c>
    </row>
    <row r="9465" spans="1:1">
      <c r="A9465" s="51" t="s">
        <v>10425</v>
      </c>
    </row>
    <row r="9466" spans="1:1">
      <c r="A9466" s="51" t="s">
        <v>10426</v>
      </c>
    </row>
    <row r="9467" spans="1:1">
      <c r="A9467" s="51" t="s">
        <v>10427</v>
      </c>
    </row>
    <row r="9468" spans="1:1">
      <c r="A9468" s="51" t="s">
        <v>10428</v>
      </c>
    </row>
    <row r="9469" spans="1:1">
      <c r="A9469" s="51" t="s">
        <v>10429</v>
      </c>
    </row>
    <row r="9470" spans="1:1">
      <c r="A9470" s="51" t="s">
        <v>10430</v>
      </c>
    </row>
    <row r="9471" spans="1:1">
      <c r="A9471" s="51" t="s">
        <v>10431</v>
      </c>
    </row>
    <row r="9472" spans="1:1">
      <c r="A9472" s="51" t="s">
        <v>10432</v>
      </c>
    </row>
    <row r="9473" spans="1:1">
      <c r="A9473" s="51" t="s">
        <v>10433</v>
      </c>
    </row>
    <row r="9474" spans="1:1">
      <c r="A9474" s="51" t="s">
        <v>10434</v>
      </c>
    </row>
    <row r="9475" spans="1:1">
      <c r="A9475" s="51" t="s">
        <v>10435</v>
      </c>
    </row>
    <row r="9476" spans="1:1">
      <c r="A9476" s="51" t="s">
        <v>10436</v>
      </c>
    </row>
    <row r="9477" spans="1:1">
      <c r="A9477" s="51" t="s">
        <v>10437</v>
      </c>
    </row>
    <row r="9478" spans="1:1">
      <c r="A9478" s="51" t="s">
        <v>10438</v>
      </c>
    </row>
    <row r="9479" spans="1:1">
      <c r="A9479" s="51" t="s">
        <v>10439</v>
      </c>
    </row>
    <row r="9480" spans="1:1">
      <c r="A9480" s="51" t="s">
        <v>10440</v>
      </c>
    </row>
    <row r="9481" spans="1:1">
      <c r="A9481" s="51" t="s">
        <v>10441</v>
      </c>
    </row>
    <row r="9482" spans="1:1">
      <c r="A9482" s="51" t="s">
        <v>10442</v>
      </c>
    </row>
    <row r="9483" spans="1:1">
      <c r="A9483" s="51" t="s">
        <v>10443</v>
      </c>
    </row>
    <row r="9484" spans="1:1">
      <c r="A9484" s="51" t="s">
        <v>10444</v>
      </c>
    </row>
    <row r="9485" spans="1:1">
      <c r="A9485" s="51" t="s">
        <v>10445</v>
      </c>
    </row>
    <row r="9486" spans="1:1">
      <c r="A9486" s="51" t="s">
        <v>10446</v>
      </c>
    </row>
    <row r="9487" spans="1:1">
      <c r="A9487" s="51" t="s">
        <v>10447</v>
      </c>
    </row>
    <row r="9488" spans="1:1">
      <c r="A9488" s="51" t="s">
        <v>10448</v>
      </c>
    </row>
    <row r="9489" spans="1:1">
      <c r="A9489" s="51" t="s">
        <v>10449</v>
      </c>
    </row>
    <row r="9490" spans="1:1">
      <c r="A9490" s="51" t="s">
        <v>10450</v>
      </c>
    </row>
    <row r="9491" spans="1:1">
      <c r="A9491" s="51" t="s">
        <v>10451</v>
      </c>
    </row>
    <row r="9492" spans="1:1">
      <c r="A9492" s="51" t="s">
        <v>10452</v>
      </c>
    </row>
    <row r="9493" spans="1:1">
      <c r="A9493" s="51" t="s">
        <v>10453</v>
      </c>
    </row>
    <row r="9494" spans="1:1">
      <c r="A9494" s="51" t="s">
        <v>10454</v>
      </c>
    </row>
    <row r="9495" spans="1:1">
      <c r="A9495" s="51" t="s">
        <v>10455</v>
      </c>
    </row>
    <row r="9496" spans="1:1">
      <c r="A9496" s="51" t="s">
        <v>10456</v>
      </c>
    </row>
    <row r="9497" spans="1:1">
      <c r="A9497" s="51" t="s">
        <v>10457</v>
      </c>
    </row>
    <row r="9498" spans="1:1">
      <c r="A9498" s="51" t="s">
        <v>10458</v>
      </c>
    </row>
    <row r="9499" spans="1:1">
      <c r="A9499" s="51" t="s">
        <v>10459</v>
      </c>
    </row>
    <row r="9500" spans="1:1">
      <c r="A9500" s="51" t="s">
        <v>10460</v>
      </c>
    </row>
    <row r="9501" spans="1:1">
      <c r="A9501" s="51" t="s">
        <v>10461</v>
      </c>
    </row>
    <row r="9502" spans="1:1">
      <c r="A9502" s="51" t="s">
        <v>10462</v>
      </c>
    </row>
    <row r="9503" spans="1:1">
      <c r="A9503" s="51" t="s">
        <v>10463</v>
      </c>
    </row>
    <row r="9504" spans="1:1">
      <c r="A9504" s="51" t="s">
        <v>10464</v>
      </c>
    </row>
    <row r="9505" spans="1:1">
      <c r="A9505" s="51" t="s">
        <v>10465</v>
      </c>
    </row>
    <row r="9506" spans="1:1">
      <c r="A9506" s="51" t="s">
        <v>10466</v>
      </c>
    </row>
    <row r="9507" spans="1:1">
      <c r="A9507" s="51" t="s">
        <v>10467</v>
      </c>
    </row>
    <row r="9508" spans="1:1">
      <c r="A9508" s="51" t="s">
        <v>10468</v>
      </c>
    </row>
    <row r="9509" spans="1:1">
      <c r="A9509" s="51" t="s">
        <v>10469</v>
      </c>
    </row>
    <row r="9510" spans="1:1">
      <c r="A9510" s="51" t="s">
        <v>10470</v>
      </c>
    </row>
    <row r="9511" spans="1:1">
      <c r="A9511" s="51" t="s">
        <v>10471</v>
      </c>
    </row>
    <row r="9512" spans="1:1">
      <c r="A9512" s="51" t="s">
        <v>10472</v>
      </c>
    </row>
    <row r="9513" spans="1:1">
      <c r="A9513" s="51" t="s">
        <v>10473</v>
      </c>
    </row>
    <row r="9514" spans="1:1">
      <c r="A9514" s="51" t="s">
        <v>10474</v>
      </c>
    </row>
    <row r="9515" spans="1:1">
      <c r="A9515" s="51" t="s">
        <v>10475</v>
      </c>
    </row>
    <row r="9516" spans="1:1">
      <c r="A9516" s="51" t="s">
        <v>10476</v>
      </c>
    </row>
    <row r="9517" spans="1:1">
      <c r="A9517" s="51" t="s">
        <v>10477</v>
      </c>
    </row>
    <row r="9518" spans="1:1">
      <c r="A9518" s="51" t="s">
        <v>10478</v>
      </c>
    </row>
    <row r="9519" spans="1:1">
      <c r="A9519" s="51" t="s">
        <v>10479</v>
      </c>
    </row>
    <row r="9520" spans="1:1">
      <c r="A9520" s="51" t="s">
        <v>10480</v>
      </c>
    </row>
    <row r="9521" spans="1:1">
      <c r="A9521" s="51" t="s">
        <v>10481</v>
      </c>
    </row>
    <row r="9522" spans="1:1">
      <c r="A9522" s="51" t="s">
        <v>10482</v>
      </c>
    </row>
    <row r="9523" spans="1:1">
      <c r="A9523" s="51" t="s">
        <v>10483</v>
      </c>
    </row>
    <row r="9524" spans="1:1">
      <c r="A9524" s="51" t="s">
        <v>10484</v>
      </c>
    </row>
    <row r="9525" spans="1:1">
      <c r="A9525" s="51" t="s">
        <v>10485</v>
      </c>
    </row>
    <row r="9526" spans="1:1">
      <c r="A9526" s="51" t="s">
        <v>10486</v>
      </c>
    </row>
    <row r="9527" spans="1:1">
      <c r="A9527" s="51" t="s">
        <v>10487</v>
      </c>
    </row>
    <row r="9528" spans="1:1">
      <c r="A9528" s="51" t="s">
        <v>10488</v>
      </c>
    </row>
    <row r="9529" spans="1:1">
      <c r="A9529" s="51" t="s">
        <v>10489</v>
      </c>
    </row>
    <row r="9530" spans="1:1">
      <c r="A9530" s="51" t="s">
        <v>10490</v>
      </c>
    </row>
    <row r="9531" spans="1:1">
      <c r="A9531" s="51" t="s">
        <v>10491</v>
      </c>
    </row>
    <row r="9532" spans="1:1">
      <c r="A9532" s="51" t="s">
        <v>10492</v>
      </c>
    </row>
    <row r="9533" spans="1:1">
      <c r="A9533" s="51" t="s">
        <v>10493</v>
      </c>
    </row>
    <row r="9534" spans="1:1">
      <c r="A9534" s="51" t="s">
        <v>10494</v>
      </c>
    </row>
    <row r="9535" spans="1:1">
      <c r="A9535" s="51" t="s">
        <v>10495</v>
      </c>
    </row>
    <row r="9536" spans="1:1">
      <c r="A9536" s="51" t="s">
        <v>10496</v>
      </c>
    </row>
    <row r="9537" spans="1:1">
      <c r="A9537" s="51" t="s">
        <v>10497</v>
      </c>
    </row>
    <row r="9538" spans="1:1">
      <c r="A9538" s="51" t="s">
        <v>10498</v>
      </c>
    </row>
    <row r="9539" spans="1:1">
      <c r="A9539" s="51" t="s">
        <v>10499</v>
      </c>
    </row>
    <row r="9540" spans="1:1">
      <c r="A9540" s="51" t="s">
        <v>10500</v>
      </c>
    </row>
    <row r="9541" spans="1:1">
      <c r="A9541" s="51" t="s">
        <v>10501</v>
      </c>
    </row>
    <row r="9542" spans="1:1">
      <c r="A9542" s="51" t="s">
        <v>10502</v>
      </c>
    </row>
    <row r="9543" spans="1:1">
      <c r="A9543" s="51" t="s">
        <v>10503</v>
      </c>
    </row>
    <row r="9544" spans="1:1">
      <c r="A9544" s="51" t="s">
        <v>10504</v>
      </c>
    </row>
    <row r="9545" spans="1:1">
      <c r="A9545" s="51" t="s">
        <v>10505</v>
      </c>
    </row>
    <row r="9546" spans="1:1">
      <c r="A9546" s="51" t="s">
        <v>10506</v>
      </c>
    </row>
    <row r="9547" spans="1:1">
      <c r="A9547" s="51" t="s">
        <v>10507</v>
      </c>
    </row>
    <row r="9548" spans="1:1">
      <c r="A9548" s="51" t="s">
        <v>10508</v>
      </c>
    </row>
    <row r="9549" spans="1:1">
      <c r="A9549" s="51" t="s">
        <v>10509</v>
      </c>
    </row>
    <row r="9550" spans="1:1">
      <c r="A9550" s="51" t="s">
        <v>10510</v>
      </c>
    </row>
    <row r="9551" spans="1:1">
      <c r="A9551" s="51" t="s">
        <v>10511</v>
      </c>
    </row>
    <row r="9552" spans="1:1">
      <c r="A9552" s="51" t="s">
        <v>10512</v>
      </c>
    </row>
    <row r="9553" spans="1:1">
      <c r="A9553" s="51" t="s">
        <v>10513</v>
      </c>
    </row>
    <row r="9554" spans="1:1">
      <c r="A9554" s="51" t="s">
        <v>10514</v>
      </c>
    </row>
    <row r="9555" spans="1:1">
      <c r="A9555" s="51" t="s">
        <v>10515</v>
      </c>
    </row>
    <row r="9556" spans="1:1">
      <c r="A9556" s="51" t="s">
        <v>10516</v>
      </c>
    </row>
    <row r="9557" spans="1:1">
      <c r="A9557" s="51" t="s">
        <v>10517</v>
      </c>
    </row>
    <row r="9558" spans="1:1">
      <c r="A9558" s="51" t="s">
        <v>10518</v>
      </c>
    </row>
    <row r="9559" spans="1:1">
      <c r="A9559" s="51" t="s">
        <v>10519</v>
      </c>
    </row>
    <row r="9560" spans="1:1">
      <c r="A9560" s="51" t="s">
        <v>10520</v>
      </c>
    </row>
    <row r="9561" spans="1:1">
      <c r="A9561" s="51" t="s">
        <v>10521</v>
      </c>
    </row>
    <row r="9562" spans="1:1">
      <c r="A9562" s="51" t="s">
        <v>10522</v>
      </c>
    </row>
    <row r="9563" spans="1:1">
      <c r="A9563" s="51" t="s">
        <v>10523</v>
      </c>
    </row>
    <row r="9564" spans="1:1">
      <c r="A9564" s="51" t="s">
        <v>10524</v>
      </c>
    </row>
    <row r="9565" spans="1:1">
      <c r="A9565" s="51" t="s">
        <v>10525</v>
      </c>
    </row>
    <row r="9566" spans="1:1">
      <c r="A9566" s="51" t="s">
        <v>10526</v>
      </c>
    </row>
    <row r="9567" spans="1:1">
      <c r="A9567" s="51" t="s">
        <v>10527</v>
      </c>
    </row>
    <row r="9568" spans="1:1">
      <c r="A9568" s="51" t="s">
        <v>10528</v>
      </c>
    </row>
    <row r="9569" spans="1:1">
      <c r="A9569" s="51" t="s">
        <v>10529</v>
      </c>
    </row>
    <row r="9570" spans="1:1">
      <c r="A9570" s="51" t="s">
        <v>10530</v>
      </c>
    </row>
    <row r="9571" spans="1:1">
      <c r="A9571" s="51" t="s">
        <v>10531</v>
      </c>
    </row>
    <row r="9572" spans="1:1">
      <c r="A9572" s="51" t="s">
        <v>10532</v>
      </c>
    </row>
    <row r="9573" spans="1:1">
      <c r="A9573" s="51" t="s">
        <v>10533</v>
      </c>
    </row>
    <row r="9574" spans="1:1">
      <c r="A9574" s="51" t="s">
        <v>10534</v>
      </c>
    </row>
    <row r="9575" spans="1:1">
      <c r="A9575" s="51" t="s">
        <v>10535</v>
      </c>
    </row>
    <row r="9576" spans="1:1">
      <c r="A9576" s="51" t="s">
        <v>10536</v>
      </c>
    </row>
    <row r="9577" spans="1:1">
      <c r="A9577" s="51" t="s">
        <v>10537</v>
      </c>
    </row>
    <row r="9578" spans="1:1">
      <c r="A9578" s="51" t="s">
        <v>10538</v>
      </c>
    </row>
    <row r="9579" spans="1:1">
      <c r="A9579" s="51" t="s">
        <v>10539</v>
      </c>
    </row>
    <row r="9580" spans="1:1">
      <c r="A9580" s="51" t="s">
        <v>10540</v>
      </c>
    </row>
    <row r="9581" spans="1:1">
      <c r="A9581" s="51" t="s">
        <v>10541</v>
      </c>
    </row>
    <row r="9582" spans="1:1">
      <c r="A9582" s="51" t="s">
        <v>10542</v>
      </c>
    </row>
    <row r="9583" spans="1:1">
      <c r="A9583" s="51" t="s">
        <v>10543</v>
      </c>
    </row>
    <row r="9584" spans="1:1">
      <c r="A9584" s="51" t="s">
        <v>10544</v>
      </c>
    </row>
    <row r="9585" spans="1:1">
      <c r="A9585" s="51" t="s">
        <v>10545</v>
      </c>
    </row>
    <row r="9586" spans="1:1">
      <c r="A9586" s="51" t="s">
        <v>10546</v>
      </c>
    </row>
    <row r="9587" spans="1:1">
      <c r="A9587" s="51" t="s">
        <v>10547</v>
      </c>
    </row>
    <row r="9588" spans="1:1">
      <c r="A9588" s="51" t="s">
        <v>10548</v>
      </c>
    </row>
    <row r="9589" spans="1:1">
      <c r="A9589" s="51" t="s">
        <v>10549</v>
      </c>
    </row>
    <row r="9590" spans="1:1">
      <c r="A9590" s="51" t="s">
        <v>10550</v>
      </c>
    </row>
    <row r="9591" spans="1:1">
      <c r="A9591" s="51" t="s">
        <v>10551</v>
      </c>
    </row>
    <row r="9592" spans="1:1">
      <c r="A9592" s="51" t="s">
        <v>10552</v>
      </c>
    </row>
    <row r="9593" spans="1:1">
      <c r="A9593" s="51" t="s">
        <v>10553</v>
      </c>
    </row>
    <row r="9594" spans="1:1">
      <c r="A9594" s="51" t="s">
        <v>10554</v>
      </c>
    </row>
    <row r="9595" spans="1:1">
      <c r="A9595" s="51" t="s">
        <v>10555</v>
      </c>
    </row>
    <row r="9596" spans="1:1">
      <c r="A9596" s="51" t="s">
        <v>10556</v>
      </c>
    </row>
    <row r="9597" spans="1:1">
      <c r="A9597" s="51" t="s">
        <v>10557</v>
      </c>
    </row>
    <row r="9598" spans="1:1">
      <c r="A9598" s="51" t="s">
        <v>10558</v>
      </c>
    </row>
    <row r="9599" spans="1:1">
      <c r="A9599" s="51" t="s">
        <v>10559</v>
      </c>
    </row>
    <row r="9600" spans="1:1">
      <c r="A9600" s="51" t="s">
        <v>10560</v>
      </c>
    </row>
    <row r="9601" spans="1:1">
      <c r="A9601" s="51" t="s">
        <v>10561</v>
      </c>
    </row>
    <row r="9602" spans="1:1">
      <c r="A9602" s="51" t="s">
        <v>10562</v>
      </c>
    </row>
    <row r="9603" spans="1:1">
      <c r="A9603" s="51" t="s">
        <v>10563</v>
      </c>
    </row>
    <row r="9604" spans="1:1">
      <c r="A9604" s="51" t="s">
        <v>10564</v>
      </c>
    </row>
    <row r="9605" spans="1:1">
      <c r="A9605" s="51" t="s">
        <v>10565</v>
      </c>
    </row>
    <row r="9606" spans="1:1">
      <c r="A9606" s="51" t="s">
        <v>10566</v>
      </c>
    </row>
    <row r="9607" spans="1:1">
      <c r="A9607" s="51" t="s">
        <v>10567</v>
      </c>
    </row>
    <row r="9608" spans="1:1">
      <c r="A9608" s="51" t="s">
        <v>10568</v>
      </c>
    </row>
    <row r="9609" spans="1:1">
      <c r="A9609" s="51" t="s">
        <v>10569</v>
      </c>
    </row>
    <row r="9610" spans="1:1">
      <c r="A9610" s="51" t="s">
        <v>10570</v>
      </c>
    </row>
    <row r="9611" spans="1:1">
      <c r="A9611" s="51" t="s">
        <v>10571</v>
      </c>
    </row>
    <row r="9612" spans="1:1">
      <c r="A9612" s="51" t="s">
        <v>10572</v>
      </c>
    </row>
    <row r="9613" spans="1:1">
      <c r="A9613" s="51" t="s">
        <v>10573</v>
      </c>
    </row>
    <row r="9614" spans="1:1">
      <c r="A9614" s="51" t="s">
        <v>10574</v>
      </c>
    </row>
    <row r="9615" spans="1:1">
      <c r="A9615" s="51" t="s">
        <v>10575</v>
      </c>
    </row>
    <row r="9616" spans="1:1">
      <c r="A9616" s="51" t="s">
        <v>10576</v>
      </c>
    </row>
    <row r="9617" spans="1:1">
      <c r="A9617" s="51" t="s">
        <v>10577</v>
      </c>
    </row>
    <row r="9618" spans="1:1">
      <c r="A9618" s="51" t="s">
        <v>10578</v>
      </c>
    </row>
    <row r="9619" spans="1:1">
      <c r="A9619" s="51" t="s">
        <v>10579</v>
      </c>
    </row>
    <row r="9620" spans="1:1">
      <c r="A9620" s="51" t="s">
        <v>10580</v>
      </c>
    </row>
    <row r="9621" spans="1:1">
      <c r="A9621" s="51" t="s">
        <v>10581</v>
      </c>
    </row>
    <row r="9622" spans="1:1">
      <c r="A9622" s="51" t="s">
        <v>10582</v>
      </c>
    </row>
    <row r="9623" spans="1:1">
      <c r="A9623" s="51" t="s">
        <v>10583</v>
      </c>
    </row>
    <row r="9624" spans="1:1">
      <c r="A9624" s="51" t="s">
        <v>10584</v>
      </c>
    </row>
    <row r="9625" spans="1:1">
      <c r="A9625" s="51" t="s">
        <v>10585</v>
      </c>
    </row>
    <row r="9626" spans="1:1">
      <c r="A9626" s="51" t="s">
        <v>10586</v>
      </c>
    </row>
    <row r="9627" spans="1:1">
      <c r="A9627" s="51" t="s">
        <v>10587</v>
      </c>
    </row>
    <row r="9628" spans="1:1">
      <c r="A9628" s="51" t="s">
        <v>10588</v>
      </c>
    </row>
    <row r="9629" spans="1:1">
      <c r="A9629" s="51" t="s">
        <v>10589</v>
      </c>
    </row>
    <row r="9630" spans="1:1">
      <c r="A9630" s="51" t="s">
        <v>10590</v>
      </c>
    </row>
    <row r="9631" spans="1:1">
      <c r="A9631" s="51" t="s">
        <v>10591</v>
      </c>
    </row>
    <row r="9632" spans="1:1">
      <c r="A9632" s="51" t="s">
        <v>10592</v>
      </c>
    </row>
    <row r="9633" spans="1:1">
      <c r="A9633" s="51" t="s">
        <v>10593</v>
      </c>
    </row>
    <row r="9634" spans="1:1">
      <c r="A9634" s="51" t="s">
        <v>10594</v>
      </c>
    </row>
    <row r="9635" spans="1:1">
      <c r="A9635" s="51" t="s">
        <v>10595</v>
      </c>
    </row>
    <row r="9636" spans="1:1">
      <c r="A9636" s="51" t="s">
        <v>10596</v>
      </c>
    </row>
    <row r="9637" spans="1:1">
      <c r="A9637" s="51" t="s">
        <v>10597</v>
      </c>
    </row>
    <row r="9638" spans="1:1">
      <c r="A9638" s="51" t="s">
        <v>10598</v>
      </c>
    </row>
    <row r="9639" spans="1:1">
      <c r="A9639" s="51" t="s">
        <v>10599</v>
      </c>
    </row>
    <row r="9640" spans="1:1">
      <c r="A9640" s="51" t="s">
        <v>10600</v>
      </c>
    </row>
    <row r="9641" spans="1:1">
      <c r="A9641" s="51" t="s">
        <v>10601</v>
      </c>
    </row>
    <row r="9642" spans="1:1">
      <c r="A9642" s="51" t="s">
        <v>10602</v>
      </c>
    </row>
    <row r="9643" spans="1:1">
      <c r="A9643" s="51" t="s">
        <v>10603</v>
      </c>
    </row>
    <row r="9644" spans="1:1">
      <c r="A9644" s="51" t="s">
        <v>10604</v>
      </c>
    </row>
    <row r="9645" spans="1:1">
      <c r="A9645" s="51" t="s">
        <v>10605</v>
      </c>
    </row>
    <row r="9646" spans="1:1">
      <c r="A9646" s="51" t="s">
        <v>10606</v>
      </c>
    </row>
    <row r="9647" spans="1:1">
      <c r="A9647" s="51" t="s">
        <v>10607</v>
      </c>
    </row>
    <row r="9648" spans="1:1">
      <c r="A9648" s="51" t="s">
        <v>10608</v>
      </c>
    </row>
    <row r="9649" spans="1:1">
      <c r="A9649" s="51" t="s">
        <v>10609</v>
      </c>
    </row>
    <row r="9650" spans="1:1">
      <c r="A9650" s="51" t="s">
        <v>10610</v>
      </c>
    </row>
    <row r="9651" spans="1:1">
      <c r="A9651" s="51" t="s">
        <v>10611</v>
      </c>
    </row>
    <row r="9652" spans="1:1">
      <c r="A9652" s="51" t="s">
        <v>10612</v>
      </c>
    </row>
    <row r="9653" spans="1:1">
      <c r="A9653" s="51" t="s">
        <v>10613</v>
      </c>
    </row>
    <row r="9654" spans="1:1">
      <c r="A9654" s="51" t="s">
        <v>10614</v>
      </c>
    </row>
    <row r="9655" spans="1:1">
      <c r="A9655" s="51" t="s">
        <v>10615</v>
      </c>
    </row>
    <row r="9656" spans="1:1">
      <c r="A9656" s="51" t="s">
        <v>10616</v>
      </c>
    </row>
    <row r="9657" spans="1:1">
      <c r="A9657" s="51" t="s">
        <v>10617</v>
      </c>
    </row>
    <row r="9658" spans="1:1">
      <c r="A9658" s="51" t="s">
        <v>10618</v>
      </c>
    </row>
    <row r="9659" spans="1:1">
      <c r="A9659" s="51" t="s">
        <v>10619</v>
      </c>
    </row>
    <row r="9660" spans="1:1">
      <c r="A9660" s="51" t="s">
        <v>10620</v>
      </c>
    </row>
    <row r="9661" spans="1:1">
      <c r="A9661" s="51" t="s">
        <v>10621</v>
      </c>
    </row>
    <row r="9662" spans="1:1">
      <c r="A9662" s="51" t="s">
        <v>10622</v>
      </c>
    </row>
    <row r="9663" spans="1:1">
      <c r="A9663" s="51" t="s">
        <v>10623</v>
      </c>
    </row>
    <row r="9664" spans="1:1">
      <c r="A9664" s="51" t="s">
        <v>10624</v>
      </c>
    </row>
    <row r="9665" spans="1:1">
      <c r="A9665" s="51" t="s">
        <v>10625</v>
      </c>
    </row>
    <row r="9666" spans="1:1">
      <c r="A9666" s="51" t="s">
        <v>10626</v>
      </c>
    </row>
    <row r="9667" spans="1:1">
      <c r="A9667" s="51" t="s">
        <v>10627</v>
      </c>
    </row>
    <row r="9668" spans="1:1">
      <c r="A9668" s="51" t="s">
        <v>10628</v>
      </c>
    </row>
    <row r="9669" spans="1:1">
      <c r="A9669" s="51" t="s">
        <v>10629</v>
      </c>
    </row>
    <row r="9670" spans="1:1">
      <c r="A9670" s="51" t="s">
        <v>10630</v>
      </c>
    </row>
    <row r="9671" spans="1:1">
      <c r="A9671" s="51" t="s">
        <v>10631</v>
      </c>
    </row>
    <row r="9672" spans="1:1">
      <c r="A9672" s="51" t="s">
        <v>10632</v>
      </c>
    </row>
    <row r="9673" spans="1:1">
      <c r="A9673" s="51" t="s">
        <v>10633</v>
      </c>
    </row>
    <row r="9674" spans="1:1">
      <c r="A9674" s="51" t="s">
        <v>10634</v>
      </c>
    </row>
    <row r="9675" spans="1:1">
      <c r="A9675" s="51" t="s">
        <v>10635</v>
      </c>
    </row>
    <row r="9676" spans="1:1">
      <c r="A9676" s="51" t="s">
        <v>10636</v>
      </c>
    </row>
    <row r="9677" spans="1:1">
      <c r="A9677" s="51" t="s">
        <v>10637</v>
      </c>
    </row>
    <row r="9678" spans="1:1">
      <c r="A9678" s="51" t="s">
        <v>10638</v>
      </c>
    </row>
    <row r="9679" spans="1:1">
      <c r="A9679" s="51" t="s">
        <v>10639</v>
      </c>
    </row>
    <row r="9680" spans="1:1">
      <c r="A9680" s="51" t="s">
        <v>10640</v>
      </c>
    </row>
    <row r="9681" spans="1:1">
      <c r="A9681" s="51" t="s">
        <v>10641</v>
      </c>
    </row>
    <row r="9682" spans="1:1">
      <c r="A9682" s="51" t="s">
        <v>10642</v>
      </c>
    </row>
    <row r="9683" spans="1:1">
      <c r="A9683" s="51" t="s">
        <v>10643</v>
      </c>
    </row>
    <row r="9684" spans="1:1">
      <c r="A9684" s="51" t="s">
        <v>10644</v>
      </c>
    </row>
    <row r="9685" spans="1:1">
      <c r="A9685" s="51" t="s">
        <v>10645</v>
      </c>
    </row>
    <row r="9686" spans="1:1">
      <c r="A9686" s="51" t="s">
        <v>10646</v>
      </c>
    </row>
    <row r="9687" spans="1:1">
      <c r="A9687" s="51" t="s">
        <v>10647</v>
      </c>
    </row>
    <row r="9688" spans="1:1">
      <c r="A9688" s="51" t="s">
        <v>10648</v>
      </c>
    </row>
    <row r="9689" spans="1:1">
      <c r="A9689" s="51" t="s">
        <v>10649</v>
      </c>
    </row>
    <row r="9690" spans="1:1">
      <c r="A9690" s="51" t="s">
        <v>10650</v>
      </c>
    </row>
    <row r="9691" spans="1:1">
      <c r="A9691" s="51" t="s">
        <v>10651</v>
      </c>
    </row>
    <row r="9692" spans="1:1">
      <c r="A9692" s="51" t="s">
        <v>10652</v>
      </c>
    </row>
    <row r="9693" spans="1:1">
      <c r="A9693" s="51" t="s">
        <v>10653</v>
      </c>
    </row>
    <row r="9694" spans="1:1">
      <c r="A9694" s="51" t="s">
        <v>10654</v>
      </c>
    </row>
    <row r="9695" spans="1:1">
      <c r="A9695" s="51" t="s">
        <v>10655</v>
      </c>
    </row>
    <row r="9696" spans="1:1">
      <c r="A9696" s="51" t="s">
        <v>10656</v>
      </c>
    </row>
    <row r="9697" spans="1:1">
      <c r="A9697" s="51" t="s">
        <v>10657</v>
      </c>
    </row>
    <row r="9698" spans="1:1">
      <c r="A9698" s="51" t="s">
        <v>10658</v>
      </c>
    </row>
    <row r="9699" spans="1:1">
      <c r="A9699" s="51" t="s">
        <v>10659</v>
      </c>
    </row>
    <row r="9700" spans="1:1">
      <c r="A9700" s="51" t="s">
        <v>10660</v>
      </c>
    </row>
    <row r="9701" spans="1:1">
      <c r="A9701" s="51" t="s">
        <v>10661</v>
      </c>
    </row>
    <row r="9702" spans="1:1">
      <c r="A9702" s="51" t="s">
        <v>10662</v>
      </c>
    </row>
    <row r="9703" spans="1:1">
      <c r="A9703" s="51" t="s">
        <v>10663</v>
      </c>
    </row>
    <row r="9704" spans="1:1">
      <c r="A9704" s="51" t="s">
        <v>10664</v>
      </c>
    </row>
    <row r="9705" spans="1:1">
      <c r="A9705" s="51" t="s">
        <v>10665</v>
      </c>
    </row>
    <row r="9706" spans="1:1">
      <c r="A9706" s="51" t="s">
        <v>10666</v>
      </c>
    </row>
    <row r="9707" spans="1:1">
      <c r="A9707" s="51" t="s">
        <v>10667</v>
      </c>
    </row>
    <row r="9708" spans="1:1">
      <c r="A9708" s="51" t="s">
        <v>10668</v>
      </c>
    </row>
    <row r="9709" spans="1:1">
      <c r="A9709" s="51" t="s">
        <v>10669</v>
      </c>
    </row>
    <row r="9710" spans="1:1">
      <c r="A9710" s="51" t="s">
        <v>10670</v>
      </c>
    </row>
    <row r="9711" spans="1:1">
      <c r="A9711" s="51" t="s">
        <v>10671</v>
      </c>
    </row>
    <row r="9712" spans="1:1">
      <c r="A9712" s="51" t="s">
        <v>10672</v>
      </c>
    </row>
    <row r="9713" spans="1:1">
      <c r="A9713" s="51" t="s">
        <v>10673</v>
      </c>
    </row>
    <row r="9714" spans="1:1">
      <c r="A9714" s="51" t="s">
        <v>10674</v>
      </c>
    </row>
    <row r="9715" spans="1:1">
      <c r="A9715" s="51" t="s">
        <v>10675</v>
      </c>
    </row>
    <row r="9716" spans="1:1">
      <c r="A9716" s="51" t="s">
        <v>10676</v>
      </c>
    </row>
    <row r="9717" spans="1:1">
      <c r="A9717" s="51" t="s">
        <v>10677</v>
      </c>
    </row>
    <row r="9718" spans="1:1">
      <c r="A9718" s="51" t="s">
        <v>10678</v>
      </c>
    </row>
    <row r="9719" spans="1:1">
      <c r="A9719" s="51" t="s">
        <v>10679</v>
      </c>
    </row>
    <row r="9720" spans="1:1">
      <c r="A9720" s="51" t="s">
        <v>10680</v>
      </c>
    </row>
    <row r="9721" spans="1:1">
      <c r="A9721" s="51" t="s">
        <v>10681</v>
      </c>
    </row>
    <row r="9722" spans="1:1">
      <c r="A9722" s="51" t="s">
        <v>10682</v>
      </c>
    </row>
    <row r="9723" spans="1:1">
      <c r="A9723" s="51" t="s">
        <v>10683</v>
      </c>
    </row>
    <row r="9724" spans="1:1">
      <c r="A9724" s="51" t="s">
        <v>10684</v>
      </c>
    </row>
    <row r="9725" spans="1:1">
      <c r="A9725" s="51" t="s">
        <v>10685</v>
      </c>
    </row>
    <row r="9726" spans="1:1">
      <c r="A9726" s="51" t="s">
        <v>10686</v>
      </c>
    </row>
    <row r="9727" spans="1:1">
      <c r="A9727" s="51" t="s">
        <v>10687</v>
      </c>
    </row>
    <row r="9728" spans="1:1">
      <c r="A9728" s="51" t="s">
        <v>10688</v>
      </c>
    </row>
    <row r="9729" spans="1:1">
      <c r="A9729" s="51" t="s">
        <v>10689</v>
      </c>
    </row>
    <row r="9730" spans="1:1">
      <c r="A9730" s="51" t="s">
        <v>10690</v>
      </c>
    </row>
    <row r="9731" spans="1:1">
      <c r="A9731" s="51" t="s">
        <v>10691</v>
      </c>
    </row>
    <row r="9732" spans="1:1">
      <c r="A9732" s="51" t="s">
        <v>10692</v>
      </c>
    </row>
    <row r="9733" spans="1:1">
      <c r="A9733" s="51" t="s">
        <v>10693</v>
      </c>
    </row>
    <row r="9734" spans="1:1">
      <c r="A9734" s="51" t="s">
        <v>10694</v>
      </c>
    </row>
    <row r="9735" spans="1:1">
      <c r="A9735" s="51" t="s">
        <v>10695</v>
      </c>
    </row>
    <row r="9736" spans="1:1">
      <c r="A9736" s="51" t="s">
        <v>10696</v>
      </c>
    </row>
    <row r="9737" spans="1:1">
      <c r="A9737" s="51" t="s">
        <v>10697</v>
      </c>
    </row>
    <row r="9738" spans="1:1">
      <c r="A9738" s="51" t="s">
        <v>10698</v>
      </c>
    </row>
    <row r="9739" spans="1:1">
      <c r="A9739" s="51" t="s">
        <v>10699</v>
      </c>
    </row>
    <row r="9740" spans="1:1">
      <c r="A9740" s="51" t="s">
        <v>10700</v>
      </c>
    </row>
    <row r="9741" spans="1:1">
      <c r="A9741" s="51" t="s">
        <v>10701</v>
      </c>
    </row>
    <row r="9742" spans="1:1">
      <c r="A9742" s="51" t="s">
        <v>10702</v>
      </c>
    </row>
    <row r="9743" spans="1:1">
      <c r="A9743" s="51" t="s">
        <v>10703</v>
      </c>
    </row>
    <row r="9744" spans="1:1">
      <c r="A9744" s="51" t="s">
        <v>10704</v>
      </c>
    </row>
    <row r="9745" spans="1:1">
      <c r="A9745" s="51" t="s">
        <v>10705</v>
      </c>
    </row>
    <row r="9746" spans="1:1">
      <c r="A9746" s="51" t="s">
        <v>10706</v>
      </c>
    </row>
    <row r="9747" spans="1:1">
      <c r="A9747" s="51" t="s">
        <v>10707</v>
      </c>
    </row>
    <row r="9748" spans="1:1">
      <c r="A9748" s="51" t="s">
        <v>10708</v>
      </c>
    </row>
    <row r="9749" spans="1:1">
      <c r="A9749" s="51" t="s">
        <v>10709</v>
      </c>
    </row>
    <row r="9750" spans="1:1">
      <c r="A9750" s="51" t="s">
        <v>10710</v>
      </c>
    </row>
    <row r="9751" spans="1:1">
      <c r="A9751" s="51" t="s">
        <v>10711</v>
      </c>
    </row>
    <row r="9752" spans="1:1">
      <c r="A9752" s="51" t="s">
        <v>10712</v>
      </c>
    </row>
    <row r="9753" spans="1:1">
      <c r="A9753" s="51" t="s">
        <v>10713</v>
      </c>
    </row>
    <row r="9754" spans="1:1">
      <c r="A9754" s="51" t="s">
        <v>10714</v>
      </c>
    </row>
    <row r="9755" spans="1:1">
      <c r="A9755" s="51" t="s">
        <v>10715</v>
      </c>
    </row>
    <row r="9756" spans="1:1">
      <c r="A9756" s="51" t="s">
        <v>10716</v>
      </c>
    </row>
    <row r="9757" spans="1:1">
      <c r="A9757" s="51" t="s">
        <v>10717</v>
      </c>
    </row>
    <row r="9758" spans="1:1">
      <c r="A9758" s="51" t="s">
        <v>10718</v>
      </c>
    </row>
    <row r="9759" spans="1:1">
      <c r="A9759" s="51" t="s">
        <v>10719</v>
      </c>
    </row>
    <row r="9760" spans="1:1">
      <c r="A9760" s="51" t="s">
        <v>10720</v>
      </c>
    </row>
    <row r="9761" spans="1:1">
      <c r="A9761" s="51" t="s">
        <v>10721</v>
      </c>
    </row>
    <row r="9762" spans="1:1">
      <c r="A9762" s="51" t="s">
        <v>10722</v>
      </c>
    </row>
    <row r="9763" spans="1:1">
      <c r="A9763" s="51" t="s">
        <v>10723</v>
      </c>
    </row>
    <row r="9764" spans="1:1">
      <c r="A9764" s="51" t="s">
        <v>10724</v>
      </c>
    </row>
    <row r="9765" spans="1:1">
      <c r="A9765" s="51" t="s">
        <v>10725</v>
      </c>
    </row>
    <row r="9766" spans="1:1">
      <c r="A9766" s="51" t="s">
        <v>10726</v>
      </c>
    </row>
    <row r="9767" spans="1:1">
      <c r="A9767" s="51" t="s">
        <v>10727</v>
      </c>
    </row>
    <row r="9768" spans="1:1">
      <c r="A9768" s="51" t="s">
        <v>10728</v>
      </c>
    </row>
    <row r="9769" spans="1:1">
      <c r="A9769" s="51" t="s">
        <v>10729</v>
      </c>
    </row>
    <row r="9770" spans="1:1">
      <c r="A9770" s="51" t="s">
        <v>10730</v>
      </c>
    </row>
    <row r="9771" spans="1:1">
      <c r="A9771" s="51" t="s">
        <v>10731</v>
      </c>
    </row>
    <row r="9772" spans="1:1">
      <c r="A9772" s="51" t="s">
        <v>10732</v>
      </c>
    </row>
    <row r="9773" spans="1:1">
      <c r="A9773" s="51" t="s">
        <v>10733</v>
      </c>
    </row>
    <row r="9774" spans="1:1">
      <c r="A9774" s="51" t="s">
        <v>10734</v>
      </c>
    </row>
    <row r="9775" spans="1:1">
      <c r="A9775" s="51" t="s">
        <v>10735</v>
      </c>
    </row>
    <row r="9776" spans="1:1">
      <c r="A9776" s="51" t="s">
        <v>10736</v>
      </c>
    </row>
    <row r="9777" spans="1:1">
      <c r="A9777" s="51" t="s">
        <v>10737</v>
      </c>
    </row>
    <row r="9778" spans="1:1">
      <c r="A9778" s="51" t="s">
        <v>10738</v>
      </c>
    </row>
    <row r="9779" spans="1:1">
      <c r="A9779" s="51" t="s">
        <v>10739</v>
      </c>
    </row>
    <row r="9780" spans="1:1">
      <c r="A9780" s="51" t="s">
        <v>10740</v>
      </c>
    </row>
    <row r="9781" spans="1:1">
      <c r="A9781" s="51" t="s">
        <v>10741</v>
      </c>
    </row>
    <row r="9782" spans="1:1">
      <c r="A9782" s="51" t="s">
        <v>10742</v>
      </c>
    </row>
    <row r="9783" spans="1:1">
      <c r="A9783" s="51" t="s">
        <v>10743</v>
      </c>
    </row>
    <row r="9784" spans="1:1">
      <c r="A9784" s="51" t="s">
        <v>10744</v>
      </c>
    </row>
    <row r="9785" spans="1:1">
      <c r="A9785" s="51" t="s">
        <v>10745</v>
      </c>
    </row>
    <row r="9786" spans="1:1">
      <c r="A9786" s="51" t="s">
        <v>10746</v>
      </c>
    </row>
    <row r="9787" spans="1:1">
      <c r="A9787" s="51" t="s">
        <v>10747</v>
      </c>
    </row>
    <row r="9788" spans="1:1">
      <c r="A9788" s="51" t="s">
        <v>10748</v>
      </c>
    </row>
    <row r="9789" spans="1:1">
      <c r="A9789" s="51" t="s">
        <v>10749</v>
      </c>
    </row>
    <row r="9790" spans="1:1">
      <c r="A9790" s="51" t="s">
        <v>10750</v>
      </c>
    </row>
    <row r="9791" spans="1:1">
      <c r="A9791" s="51" t="s">
        <v>10751</v>
      </c>
    </row>
    <row r="9792" spans="1:1">
      <c r="A9792" s="51" t="s">
        <v>10752</v>
      </c>
    </row>
    <row r="9793" spans="1:1">
      <c r="A9793" s="51" t="s">
        <v>10753</v>
      </c>
    </row>
    <row r="9794" spans="1:1">
      <c r="A9794" s="51" t="s">
        <v>10754</v>
      </c>
    </row>
    <row r="9795" spans="1:1">
      <c r="A9795" s="51" t="s">
        <v>10755</v>
      </c>
    </row>
    <row r="9796" spans="1:1">
      <c r="A9796" s="51" t="s">
        <v>10756</v>
      </c>
    </row>
    <row r="9797" spans="1:1">
      <c r="A9797" s="51" t="s">
        <v>10757</v>
      </c>
    </row>
    <row r="9798" spans="1:1">
      <c r="A9798" s="51" t="s">
        <v>10758</v>
      </c>
    </row>
    <row r="9799" spans="1:1">
      <c r="A9799" s="51" t="s">
        <v>10759</v>
      </c>
    </row>
    <row r="9800" spans="1:1">
      <c r="A9800" s="51" t="s">
        <v>10760</v>
      </c>
    </row>
    <row r="9801" spans="1:1">
      <c r="A9801" s="51" t="s">
        <v>10761</v>
      </c>
    </row>
    <row r="9802" spans="1:1">
      <c r="A9802" s="51" t="s">
        <v>10762</v>
      </c>
    </row>
    <row r="9803" spans="1:1">
      <c r="A9803" s="51" t="s">
        <v>10763</v>
      </c>
    </row>
    <row r="9804" spans="1:1">
      <c r="A9804" s="51" t="s">
        <v>10764</v>
      </c>
    </row>
    <row r="9805" spans="1:1">
      <c r="A9805" s="51" t="s">
        <v>10765</v>
      </c>
    </row>
    <row r="9806" spans="1:1">
      <c r="A9806" s="51" t="s">
        <v>10766</v>
      </c>
    </row>
    <row r="9807" spans="1:1">
      <c r="A9807" s="51" t="s">
        <v>10767</v>
      </c>
    </row>
    <row r="9808" spans="1:1">
      <c r="A9808" s="51" t="s">
        <v>10768</v>
      </c>
    </row>
    <row r="9809" spans="1:1">
      <c r="A9809" s="51" t="s">
        <v>10769</v>
      </c>
    </row>
    <row r="9810" spans="1:1">
      <c r="A9810" s="51" t="s">
        <v>10770</v>
      </c>
    </row>
    <row r="9811" spans="1:1">
      <c r="A9811" s="51" t="s">
        <v>10771</v>
      </c>
    </row>
    <row r="9812" spans="1:1">
      <c r="A9812" s="51" t="s">
        <v>10772</v>
      </c>
    </row>
    <row r="9813" spans="1:1">
      <c r="A9813" s="51" t="s">
        <v>10773</v>
      </c>
    </row>
    <row r="9814" spans="1:1">
      <c r="A9814" s="51" t="s">
        <v>10774</v>
      </c>
    </row>
    <row r="9815" spans="1:1">
      <c r="A9815" s="51" t="s">
        <v>10775</v>
      </c>
    </row>
    <row r="9816" spans="1:1">
      <c r="A9816" s="51" t="s">
        <v>10776</v>
      </c>
    </row>
    <row r="9817" spans="1:1">
      <c r="A9817" s="51" t="s">
        <v>10777</v>
      </c>
    </row>
    <row r="9818" spans="1:1">
      <c r="A9818" s="51" t="s">
        <v>10778</v>
      </c>
    </row>
    <row r="9819" spans="1:1">
      <c r="A9819" s="51" t="s">
        <v>10779</v>
      </c>
    </row>
    <row r="9820" spans="1:1">
      <c r="A9820" s="51" t="s">
        <v>10780</v>
      </c>
    </row>
    <row r="9821" spans="1:1">
      <c r="A9821" s="51" t="s">
        <v>10781</v>
      </c>
    </row>
    <row r="9822" spans="1:1">
      <c r="A9822" s="51" t="s">
        <v>10782</v>
      </c>
    </row>
    <row r="9823" spans="1:1">
      <c r="A9823" s="51" t="s">
        <v>10783</v>
      </c>
    </row>
    <row r="9824" spans="1:1">
      <c r="A9824" s="51" t="s">
        <v>10784</v>
      </c>
    </row>
    <row r="9825" spans="1:1">
      <c r="A9825" s="51" t="s">
        <v>10785</v>
      </c>
    </row>
    <row r="9826" spans="1:1">
      <c r="A9826" s="51" t="s">
        <v>10786</v>
      </c>
    </row>
    <row r="9827" spans="1:1">
      <c r="A9827" s="51" t="s">
        <v>10787</v>
      </c>
    </row>
    <row r="9828" spans="1:1">
      <c r="A9828" s="51" t="s">
        <v>10788</v>
      </c>
    </row>
    <row r="9829" spans="1:1">
      <c r="A9829" s="51" t="s">
        <v>10789</v>
      </c>
    </row>
    <row r="9830" spans="1:1">
      <c r="A9830" s="51" t="s">
        <v>10790</v>
      </c>
    </row>
    <row r="9831" spans="1:1">
      <c r="A9831" s="51" t="s">
        <v>10791</v>
      </c>
    </row>
    <row r="9832" spans="1:1">
      <c r="A9832" s="51" t="s">
        <v>10792</v>
      </c>
    </row>
    <row r="9833" spans="1:1">
      <c r="A9833" s="51" t="s">
        <v>10793</v>
      </c>
    </row>
    <row r="9834" spans="1:1">
      <c r="A9834" s="51" t="s">
        <v>10794</v>
      </c>
    </row>
    <row r="9835" spans="1:1">
      <c r="A9835" s="51" t="s">
        <v>10795</v>
      </c>
    </row>
    <row r="9836" spans="1:1">
      <c r="A9836" s="51" t="s">
        <v>10796</v>
      </c>
    </row>
    <row r="9837" spans="1:1">
      <c r="A9837" s="51" t="s">
        <v>10797</v>
      </c>
    </row>
    <row r="9838" spans="1:1">
      <c r="A9838" s="51" t="s">
        <v>10798</v>
      </c>
    </row>
    <row r="9839" spans="1:1">
      <c r="A9839" s="51" t="s">
        <v>10799</v>
      </c>
    </row>
    <row r="9840" spans="1:1">
      <c r="A9840" s="51" t="s">
        <v>10800</v>
      </c>
    </row>
    <row r="9841" spans="1:1">
      <c r="A9841" s="51" t="s">
        <v>10801</v>
      </c>
    </row>
    <row r="9842" spans="1:1">
      <c r="A9842" s="51" t="s">
        <v>10802</v>
      </c>
    </row>
    <row r="9843" spans="1:1">
      <c r="A9843" s="51" t="s">
        <v>10803</v>
      </c>
    </row>
    <row r="9844" spans="1:1">
      <c r="A9844" s="51" t="s">
        <v>10804</v>
      </c>
    </row>
    <row r="9845" spans="1:1">
      <c r="A9845" s="51" t="s">
        <v>10805</v>
      </c>
    </row>
    <row r="9846" spans="1:1">
      <c r="A9846" s="51" t="s">
        <v>10806</v>
      </c>
    </row>
    <row r="9847" spans="1:1">
      <c r="A9847" s="51" t="s">
        <v>10807</v>
      </c>
    </row>
    <row r="9848" spans="1:1">
      <c r="A9848" s="51" t="s">
        <v>10808</v>
      </c>
    </row>
    <row r="9849" spans="1:1">
      <c r="A9849" s="51" t="s">
        <v>10809</v>
      </c>
    </row>
    <row r="9850" spans="1:1">
      <c r="A9850" s="51" t="s">
        <v>10810</v>
      </c>
    </row>
    <row r="9851" spans="1:1">
      <c r="A9851" s="51" t="s">
        <v>10811</v>
      </c>
    </row>
    <row r="9852" spans="1:1">
      <c r="A9852" s="51" t="s">
        <v>10812</v>
      </c>
    </row>
    <row r="9853" spans="1:1">
      <c r="A9853" s="51" t="s">
        <v>10813</v>
      </c>
    </row>
    <row r="9854" spans="1:1">
      <c r="A9854" s="51" t="s">
        <v>10814</v>
      </c>
    </row>
    <row r="9855" spans="1:1">
      <c r="A9855" s="51" t="s">
        <v>10815</v>
      </c>
    </row>
    <row r="9856" spans="1:1">
      <c r="A9856" s="51" t="s">
        <v>10816</v>
      </c>
    </row>
    <row r="9857" spans="1:1">
      <c r="A9857" s="51" t="s">
        <v>10817</v>
      </c>
    </row>
    <row r="9858" spans="1:1">
      <c r="A9858" s="51" t="s">
        <v>10818</v>
      </c>
    </row>
    <row r="9859" spans="1:1">
      <c r="A9859" s="51" t="s">
        <v>10819</v>
      </c>
    </row>
    <row r="9860" spans="1:1">
      <c r="A9860" s="51" t="s">
        <v>10820</v>
      </c>
    </row>
    <row r="9861" spans="1:1">
      <c r="A9861" s="51" t="s">
        <v>10821</v>
      </c>
    </row>
    <row r="9862" spans="1:1">
      <c r="A9862" s="51" t="s">
        <v>10822</v>
      </c>
    </row>
    <row r="9863" spans="1:1">
      <c r="A9863" s="51" t="s">
        <v>10823</v>
      </c>
    </row>
    <row r="9864" spans="1:1">
      <c r="A9864" s="51" t="s">
        <v>10824</v>
      </c>
    </row>
    <row r="9865" spans="1:1">
      <c r="A9865" s="51" t="s">
        <v>10825</v>
      </c>
    </row>
    <row r="9866" spans="1:1">
      <c r="A9866" s="51" t="s">
        <v>10826</v>
      </c>
    </row>
    <row r="9867" spans="1:1">
      <c r="A9867" s="51" t="s">
        <v>10827</v>
      </c>
    </row>
    <row r="9868" spans="1:1">
      <c r="A9868" s="51" t="s">
        <v>10828</v>
      </c>
    </row>
    <row r="9869" spans="1:1">
      <c r="A9869" s="51" t="s">
        <v>10829</v>
      </c>
    </row>
    <row r="9870" spans="1:1">
      <c r="A9870" s="51" t="s">
        <v>10830</v>
      </c>
    </row>
    <row r="9871" spans="1:1">
      <c r="A9871" s="51" t="s">
        <v>10831</v>
      </c>
    </row>
    <row r="9872" spans="1:1">
      <c r="A9872" s="51" t="s">
        <v>10832</v>
      </c>
    </row>
    <row r="9873" spans="1:1">
      <c r="A9873" s="51" t="s">
        <v>10833</v>
      </c>
    </row>
    <row r="9874" spans="1:1">
      <c r="A9874" s="51" t="s">
        <v>10834</v>
      </c>
    </row>
    <row r="9875" spans="1:1">
      <c r="A9875" s="51" t="s">
        <v>10835</v>
      </c>
    </row>
    <row r="9876" spans="1:1">
      <c r="A9876" s="51" t="s">
        <v>10836</v>
      </c>
    </row>
    <row r="9877" spans="1:1">
      <c r="A9877" s="51" t="s">
        <v>10837</v>
      </c>
    </row>
    <row r="9878" spans="1:1">
      <c r="A9878" s="51" t="s">
        <v>10838</v>
      </c>
    </row>
    <row r="9879" spans="1:1">
      <c r="A9879" s="51" t="s">
        <v>10839</v>
      </c>
    </row>
    <row r="9880" spans="1:1">
      <c r="A9880" s="51" t="s">
        <v>10840</v>
      </c>
    </row>
    <row r="9881" spans="1:1">
      <c r="A9881" s="51" t="s">
        <v>10841</v>
      </c>
    </row>
    <row r="9882" spans="1:1">
      <c r="A9882" s="51" t="s">
        <v>10842</v>
      </c>
    </row>
    <row r="9883" spans="1:1">
      <c r="A9883" s="51" t="s">
        <v>10843</v>
      </c>
    </row>
    <row r="9884" spans="1:1">
      <c r="A9884" s="51" t="s">
        <v>10844</v>
      </c>
    </row>
    <row r="9885" spans="1:1">
      <c r="A9885" s="51" t="s">
        <v>10845</v>
      </c>
    </row>
    <row r="9886" spans="1:1">
      <c r="A9886" s="51" t="s">
        <v>10846</v>
      </c>
    </row>
    <row r="9887" spans="1:1">
      <c r="A9887" s="51" t="s">
        <v>10847</v>
      </c>
    </row>
    <row r="9888" spans="1:1">
      <c r="A9888" s="51" t="s">
        <v>10848</v>
      </c>
    </row>
    <row r="9889" spans="1:1">
      <c r="A9889" s="51" t="s">
        <v>10849</v>
      </c>
    </row>
    <row r="9890" spans="1:1">
      <c r="A9890" s="51" t="s">
        <v>10850</v>
      </c>
    </row>
    <row r="9891" spans="1:1">
      <c r="A9891" s="51" t="s">
        <v>10851</v>
      </c>
    </row>
    <row r="9892" spans="1:1">
      <c r="A9892" s="51" t="s">
        <v>10852</v>
      </c>
    </row>
    <row r="9893" spans="1:1">
      <c r="A9893" s="51" t="s">
        <v>10853</v>
      </c>
    </row>
    <row r="9894" spans="1:1">
      <c r="A9894" s="51" t="s">
        <v>10854</v>
      </c>
    </row>
    <row r="9895" spans="1:1">
      <c r="A9895" s="51" t="s">
        <v>10855</v>
      </c>
    </row>
    <row r="9896" spans="1:1">
      <c r="A9896" s="51" t="s">
        <v>10856</v>
      </c>
    </row>
    <row r="9897" spans="1:1">
      <c r="A9897" s="51" t="s">
        <v>10857</v>
      </c>
    </row>
    <row r="9898" spans="1:1">
      <c r="A9898" s="51" t="s">
        <v>10858</v>
      </c>
    </row>
    <row r="9899" spans="1:1">
      <c r="A9899" s="51" t="s">
        <v>10859</v>
      </c>
    </row>
    <row r="9900" spans="1:1">
      <c r="A9900" s="51" t="s">
        <v>10860</v>
      </c>
    </row>
    <row r="9901" spans="1:1">
      <c r="A9901" s="51" t="s">
        <v>10861</v>
      </c>
    </row>
    <row r="9902" spans="1:1">
      <c r="A9902" s="51" t="s">
        <v>10862</v>
      </c>
    </row>
    <row r="9903" spans="1:1">
      <c r="A9903" s="51" t="s">
        <v>10863</v>
      </c>
    </row>
    <row r="9904" spans="1:1">
      <c r="A9904" s="51" t="s">
        <v>10864</v>
      </c>
    </row>
    <row r="9905" spans="1:1">
      <c r="A9905" s="51" t="s">
        <v>10865</v>
      </c>
    </row>
    <row r="9906" spans="1:1">
      <c r="A9906" s="51" t="s">
        <v>10866</v>
      </c>
    </row>
    <row r="9907" spans="1:1">
      <c r="A9907" s="51" t="s">
        <v>10867</v>
      </c>
    </row>
    <row r="9908" spans="1:1">
      <c r="A9908" s="51" t="s">
        <v>10868</v>
      </c>
    </row>
    <row r="9909" spans="1:1">
      <c r="A9909" s="51" t="s">
        <v>10869</v>
      </c>
    </row>
    <row r="9910" spans="1:1">
      <c r="A9910" s="51" t="s">
        <v>10870</v>
      </c>
    </row>
    <row r="9911" spans="1:1">
      <c r="A9911" s="51" t="s">
        <v>10871</v>
      </c>
    </row>
    <row r="9912" spans="1:1">
      <c r="A9912" s="51" t="s">
        <v>10872</v>
      </c>
    </row>
    <row r="9913" spans="1:1">
      <c r="A9913" s="51" t="s">
        <v>10873</v>
      </c>
    </row>
    <row r="9914" spans="1:1">
      <c r="A9914" s="51" t="s">
        <v>10874</v>
      </c>
    </row>
    <row r="9915" spans="1:1">
      <c r="A9915" s="51" t="s">
        <v>10875</v>
      </c>
    </row>
    <row r="9916" spans="1:1">
      <c r="A9916" s="51" t="s">
        <v>10876</v>
      </c>
    </row>
    <row r="9917" spans="1:1">
      <c r="A9917" s="51" t="s">
        <v>10877</v>
      </c>
    </row>
    <row r="9918" spans="1:1">
      <c r="A9918" s="51" t="s">
        <v>10878</v>
      </c>
    </row>
    <row r="9919" spans="1:1">
      <c r="A9919" s="51" t="s">
        <v>10879</v>
      </c>
    </row>
    <row r="9920" spans="1:1">
      <c r="A9920" s="51" t="s">
        <v>10880</v>
      </c>
    </row>
    <row r="9921" spans="1:1">
      <c r="A9921" s="51" t="s">
        <v>10881</v>
      </c>
    </row>
    <row r="9922" spans="1:1">
      <c r="A9922" s="51" t="s">
        <v>10882</v>
      </c>
    </row>
    <row r="9923" spans="1:1">
      <c r="A9923" s="51" t="s">
        <v>10883</v>
      </c>
    </row>
    <row r="9924" spans="1:1">
      <c r="A9924" s="51" t="s">
        <v>10884</v>
      </c>
    </row>
    <row r="9925" spans="1:1">
      <c r="A9925" s="51" t="s">
        <v>10885</v>
      </c>
    </row>
    <row r="9926" spans="1:1">
      <c r="A9926" s="51" t="s">
        <v>10886</v>
      </c>
    </row>
    <row r="9927" spans="1:1">
      <c r="A9927" s="51" t="s">
        <v>10887</v>
      </c>
    </row>
    <row r="9928" spans="1:1">
      <c r="A9928" s="51" t="s">
        <v>10888</v>
      </c>
    </row>
    <row r="9929" spans="1:1">
      <c r="A9929" s="51" t="s">
        <v>10889</v>
      </c>
    </row>
    <row r="9930" spans="1:1">
      <c r="A9930" s="51" t="s">
        <v>10890</v>
      </c>
    </row>
    <row r="9931" spans="1:1">
      <c r="A9931" s="51" t="s">
        <v>10891</v>
      </c>
    </row>
    <row r="9932" spans="1:1">
      <c r="A9932" s="51" t="s">
        <v>10892</v>
      </c>
    </row>
    <row r="9933" spans="1:1">
      <c r="A9933" s="51" t="s">
        <v>10893</v>
      </c>
    </row>
    <row r="9934" spans="1:1">
      <c r="A9934" s="51" t="s">
        <v>10894</v>
      </c>
    </row>
    <row r="9935" spans="1:1">
      <c r="A9935" s="51" t="s">
        <v>10895</v>
      </c>
    </row>
    <row r="9936" spans="1:1">
      <c r="A9936" s="51" t="s">
        <v>10896</v>
      </c>
    </row>
    <row r="9937" spans="1:1">
      <c r="A9937" s="51" t="s">
        <v>10897</v>
      </c>
    </row>
    <row r="9938" spans="1:1">
      <c r="A9938" s="51" t="s">
        <v>10898</v>
      </c>
    </row>
    <row r="9939" spans="1:1">
      <c r="A9939" s="51" t="s">
        <v>10899</v>
      </c>
    </row>
    <row r="9940" spans="1:1">
      <c r="A9940" s="51" t="s">
        <v>10900</v>
      </c>
    </row>
    <row r="9941" spans="1:1">
      <c r="A9941" s="51" t="s">
        <v>10901</v>
      </c>
    </row>
    <row r="9942" spans="1:1">
      <c r="A9942" s="51" t="s">
        <v>10902</v>
      </c>
    </row>
    <row r="9943" spans="1:1">
      <c r="A9943" s="51" t="s">
        <v>10903</v>
      </c>
    </row>
    <row r="9944" spans="1:1">
      <c r="A9944" s="51" t="s">
        <v>10904</v>
      </c>
    </row>
    <row r="9945" spans="1:1">
      <c r="A9945" s="51" t="s">
        <v>10905</v>
      </c>
    </row>
    <row r="9946" spans="1:1">
      <c r="A9946" s="51" t="s">
        <v>10906</v>
      </c>
    </row>
    <row r="9947" spans="1:1">
      <c r="A9947" s="51" t="s">
        <v>10907</v>
      </c>
    </row>
    <row r="9948" spans="1:1">
      <c r="A9948" s="51" t="s">
        <v>10908</v>
      </c>
    </row>
    <row r="9949" spans="1:1">
      <c r="A9949" s="51" t="s">
        <v>10909</v>
      </c>
    </row>
    <row r="9950" spans="1:1">
      <c r="A9950" s="51" t="s">
        <v>10910</v>
      </c>
    </row>
    <row r="9951" spans="1:1">
      <c r="A9951" s="51" t="s">
        <v>10911</v>
      </c>
    </row>
    <row r="9952" spans="1:1">
      <c r="A9952" s="51" t="s">
        <v>10912</v>
      </c>
    </row>
    <row r="9953" spans="1:1">
      <c r="A9953" s="51" t="s">
        <v>10913</v>
      </c>
    </row>
    <row r="9954" spans="1:1">
      <c r="A9954" s="51" t="s">
        <v>10914</v>
      </c>
    </row>
    <row r="9955" spans="1:1">
      <c r="A9955" s="51" t="s">
        <v>10915</v>
      </c>
    </row>
    <row r="9956" spans="1:1">
      <c r="A9956" s="51" t="s">
        <v>10916</v>
      </c>
    </row>
    <row r="9957" spans="1:1">
      <c r="A9957" s="51" t="s">
        <v>10917</v>
      </c>
    </row>
    <row r="9958" spans="1:1">
      <c r="A9958" s="51" t="s">
        <v>10918</v>
      </c>
    </row>
    <row r="9959" spans="1:1">
      <c r="A9959" s="51" t="s">
        <v>10919</v>
      </c>
    </row>
    <row r="9960" spans="1:1">
      <c r="A9960" s="51" t="s">
        <v>10920</v>
      </c>
    </row>
    <row r="9961" spans="1:1">
      <c r="A9961" s="51" t="s">
        <v>10921</v>
      </c>
    </row>
    <row r="9962" spans="1:1">
      <c r="A9962" s="51" t="s">
        <v>10922</v>
      </c>
    </row>
    <row r="9963" spans="1:1">
      <c r="A9963" s="51" t="s">
        <v>10923</v>
      </c>
    </row>
    <row r="9964" spans="1:1">
      <c r="A9964" s="51" t="s">
        <v>10924</v>
      </c>
    </row>
    <row r="9965" spans="1:1">
      <c r="A9965" s="51" t="s">
        <v>10925</v>
      </c>
    </row>
    <row r="9966" spans="1:1">
      <c r="A9966" s="51" t="s">
        <v>10926</v>
      </c>
    </row>
    <row r="9967" spans="1:1">
      <c r="A9967" s="51" t="s">
        <v>10927</v>
      </c>
    </row>
    <row r="9968" spans="1:1">
      <c r="A9968" s="51" t="s">
        <v>10928</v>
      </c>
    </row>
    <row r="9969" spans="1:1">
      <c r="A9969" s="51" t="s">
        <v>10929</v>
      </c>
    </row>
    <row r="9970" spans="1:1">
      <c r="A9970" s="51" t="s">
        <v>10930</v>
      </c>
    </row>
    <row r="9971" spans="1:1">
      <c r="A9971" s="51" t="s">
        <v>10931</v>
      </c>
    </row>
    <row r="9972" spans="1:1">
      <c r="A9972" s="51" t="s">
        <v>10932</v>
      </c>
    </row>
    <row r="9973" spans="1:1">
      <c r="A9973" s="51" t="s">
        <v>10933</v>
      </c>
    </row>
    <row r="9974" spans="1:1">
      <c r="A9974" s="51" t="s">
        <v>10934</v>
      </c>
    </row>
    <row r="9975" spans="1:1">
      <c r="A9975" s="51" t="s">
        <v>10935</v>
      </c>
    </row>
    <row r="9976" spans="1:1">
      <c r="A9976" s="51" t="s">
        <v>10936</v>
      </c>
    </row>
    <row r="9977" spans="1:1">
      <c r="A9977" s="51" t="s">
        <v>10937</v>
      </c>
    </row>
    <row r="9978" spans="1:1">
      <c r="A9978" s="51" t="s">
        <v>10938</v>
      </c>
    </row>
    <row r="9979" spans="1:1">
      <c r="A9979" s="51" t="s">
        <v>10939</v>
      </c>
    </row>
    <row r="9980" spans="1:1">
      <c r="A9980" s="51" t="s">
        <v>10940</v>
      </c>
    </row>
    <row r="9981" spans="1:1">
      <c r="A9981" s="51" t="s">
        <v>10941</v>
      </c>
    </row>
    <row r="9982" spans="1:1">
      <c r="A9982" s="51" t="s">
        <v>10942</v>
      </c>
    </row>
    <row r="9983" spans="1:1">
      <c r="A9983" s="51" t="s">
        <v>10943</v>
      </c>
    </row>
    <row r="9984" spans="1:1">
      <c r="A9984" s="51" t="s">
        <v>10944</v>
      </c>
    </row>
    <row r="9985" spans="1:1">
      <c r="A9985" s="51" t="s">
        <v>10945</v>
      </c>
    </row>
    <row r="9986" spans="1:1">
      <c r="A9986" s="51" t="s">
        <v>10946</v>
      </c>
    </row>
    <row r="9987" spans="1:1">
      <c r="A9987" s="51" t="s">
        <v>10947</v>
      </c>
    </row>
    <row r="9988" spans="1:1">
      <c r="A9988" s="51" t="s">
        <v>10948</v>
      </c>
    </row>
    <row r="9989" spans="1:1">
      <c r="A9989" s="51" t="s">
        <v>10949</v>
      </c>
    </row>
    <row r="9990" spans="1:1">
      <c r="A9990" s="51" t="s">
        <v>10950</v>
      </c>
    </row>
    <row r="9991" spans="1:1">
      <c r="A9991" s="51" t="s">
        <v>10951</v>
      </c>
    </row>
    <row r="9992" spans="1:1">
      <c r="A9992" s="51" t="s">
        <v>10952</v>
      </c>
    </row>
    <row r="9993" spans="1:1">
      <c r="A9993" s="51" t="s">
        <v>10953</v>
      </c>
    </row>
    <row r="9994" spans="1:1">
      <c r="A9994" s="51" t="s">
        <v>10954</v>
      </c>
    </row>
    <row r="9995" spans="1:1">
      <c r="A9995" s="51" t="s">
        <v>10955</v>
      </c>
    </row>
    <row r="9996" spans="1:1">
      <c r="A9996" s="51" t="s">
        <v>10956</v>
      </c>
    </row>
    <row r="9997" spans="1:1">
      <c r="A9997" s="51" t="s">
        <v>10957</v>
      </c>
    </row>
    <row r="9998" spans="1:1">
      <c r="A9998" s="51" t="s">
        <v>10958</v>
      </c>
    </row>
    <row r="9999" spans="1:1">
      <c r="A9999" s="51" t="s">
        <v>10959</v>
      </c>
    </row>
    <row r="10000" spans="1:1">
      <c r="A10000" s="51" t="s">
        <v>10960</v>
      </c>
    </row>
    <row r="10001" spans="1:1">
      <c r="A10001" s="51" t="s">
        <v>10961</v>
      </c>
    </row>
    <row r="10002" spans="1:1">
      <c r="A10002" s="51" t="s">
        <v>10962</v>
      </c>
    </row>
    <row r="10003" spans="1:1">
      <c r="A10003" s="51" t="s">
        <v>10963</v>
      </c>
    </row>
    <row r="10004" spans="1:1">
      <c r="A10004" s="51" t="s">
        <v>10964</v>
      </c>
    </row>
    <row r="10005" spans="1:1">
      <c r="A10005" s="51" t="s">
        <v>10965</v>
      </c>
    </row>
    <row r="10006" spans="1:1">
      <c r="A10006" s="51" t="s">
        <v>10966</v>
      </c>
    </row>
    <row r="10007" spans="1:1">
      <c r="A10007" s="51" t="s">
        <v>10967</v>
      </c>
    </row>
    <row r="10008" spans="1:1">
      <c r="A10008" s="51" t="s">
        <v>10968</v>
      </c>
    </row>
    <row r="10009" spans="1:1">
      <c r="A10009" s="51" t="s">
        <v>10969</v>
      </c>
    </row>
    <row r="10010" spans="1:1">
      <c r="A10010" s="51" t="s">
        <v>10970</v>
      </c>
    </row>
    <row r="10011" spans="1:1">
      <c r="A10011" s="51" t="s">
        <v>10971</v>
      </c>
    </row>
    <row r="10012" spans="1:1">
      <c r="A10012" s="51" t="s">
        <v>10972</v>
      </c>
    </row>
    <row r="10013" spans="1:1">
      <c r="A10013" s="51" t="s">
        <v>10973</v>
      </c>
    </row>
    <row r="10014" spans="1:1">
      <c r="A10014" s="51" t="s">
        <v>10974</v>
      </c>
    </row>
    <row r="10015" spans="1:1">
      <c r="A10015" s="51" t="s">
        <v>10975</v>
      </c>
    </row>
    <row r="10016" spans="1:1">
      <c r="A10016" s="51" t="s">
        <v>10976</v>
      </c>
    </row>
    <row r="10017" spans="1:1">
      <c r="A10017" s="51" t="s">
        <v>10977</v>
      </c>
    </row>
    <row r="10018" spans="1:1">
      <c r="A10018" s="51" t="s">
        <v>10978</v>
      </c>
    </row>
    <row r="10019" spans="1:1">
      <c r="A10019" s="51" t="s">
        <v>10979</v>
      </c>
    </row>
    <row r="10020" spans="1:1">
      <c r="A10020" s="51" t="s">
        <v>10980</v>
      </c>
    </row>
    <row r="10021" spans="1:1">
      <c r="A10021" s="51" t="s">
        <v>10981</v>
      </c>
    </row>
    <row r="10022" spans="1:1">
      <c r="A10022" s="51" t="s">
        <v>10982</v>
      </c>
    </row>
    <row r="10023" spans="1:1">
      <c r="A10023" s="51" t="s">
        <v>10983</v>
      </c>
    </row>
    <row r="10024" spans="1:1">
      <c r="A10024" s="51" t="s">
        <v>10984</v>
      </c>
    </row>
    <row r="10025" spans="1:1">
      <c r="A10025" s="51" t="s">
        <v>10985</v>
      </c>
    </row>
    <row r="10026" spans="1:1">
      <c r="A10026" s="51" t="s">
        <v>10986</v>
      </c>
    </row>
    <row r="10027" spans="1:1">
      <c r="A10027" s="51" t="s">
        <v>10987</v>
      </c>
    </row>
    <row r="10028" spans="1:1">
      <c r="A10028" s="51" t="s">
        <v>10988</v>
      </c>
    </row>
    <row r="10029" spans="1:1">
      <c r="A10029" s="51" t="s">
        <v>10989</v>
      </c>
    </row>
    <row r="10030" spans="1:1">
      <c r="A10030" s="51" t="s">
        <v>10990</v>
      </c>
    </row>
    <row r="10031" spans="1:1">
      <c r="A10031" s="51" t="s">
        <v>10991</v>
      </c>
    </row>
    <row r="10032" spans="1:1">
      <c r="A10032" s="51" t="s">
        <v>10992</v>
      </c>
    </row>
    <row r="10033" spans="1:1">
      <c r="A10033" s="51" t="s">
        <v>10993</v>
      </c>
    </row>
    <row r="10034" spans="1:1">
      <c r="A10034" s="51" t="s">
        <v>10994</v>
      </c>
    </row>
    <row r="10035" spans="1:1">
      <c r="A10035" s="51" t="s">
        <v>10995</v>
      </c>
    </row>
    <row r="10036" spans="1:1">
      <c r="A10036" s="51" t="s">
        <v>10996</v>
      </c>
    </row>
    <row r="10037" spans="1:1">
      <c r="A10037" s="51" t="s">
        <v>10997</v>
      </c>
    </row>
    <row r="10038" spans="1:1">
      <c r="A10038" s="51" t="s">
        <v>10998</v>
      </c>
    </row>
    <row r="10039" spans="1:1">
      <c r="A10039" s="51" t="s">
        <v>10999</v>
      </c>
    </row>
    <row r="10040" spans="1:1">
      <c r="A10040" s="51" t="s">
        <v>11000</v>
      </c>
    </row>
    <row r="10041" spans="1:1">
      <c r="A10041" s="51" t="s">
        <v>11001</v>
      </c>
    </row>
    <row r="10042" spans="1:1">
      <c r="A10042" s="51" t="s">
        <v>11002</v>
      </c>
    </row>
    <row r="10043" spans="1:1">
      <c r="A10043" s="51" t="s">
        <v>11003</v>
      </c>
    </row>
    <row r="10044" spans="1:1">
      <c r="A10044" s="51" t="s">
        <v>11004</v>
      </c>
    </row>
    <row r="10045" spans="1:1">
      <c r="A10045" s="51" t="s">
        <v>11005</v>
      </c>
    </row>
    <row r="10046" spans="1:1">
      <c r="A10046" s="51" t="s">
        <v>11006</v>
      </c>
    </row>
    <row r="10047" spans="1:1">
      <c r="A10047" s="51" t="s">
        <v>11007</v>
      </c>
    </row>
    <row r="10048" spans="1:1">
      <c r="A10048" s="51" t="s">
        <v>11008</v>
      </c>
    </row>
    <row r="10049" spans="1:1">
      <c r="A10049" s="51" t="s">
        <v>11009</v>
      </c>
    </row>
    <row r="10050" spans="1:1">
      <c r="A10050" s="51" t="s">
        <v>11010</v>
      </c>
    </row>
    <row r="10051" spans="1:1">
      <c r="A10051" s="51" t="s">
        <v>11011</v>
      </c>
    </row>
    <row r="10052" spans="1:1">
      <c r="A10052" s="51" t="s">
        <v>11012</v>
      </c>
    </row>
    <row r="10053" spans="1:1">
      <c r="A10053" s="51" t="s">
        <v>11013</v>
      </c>
    </row>
    <row r="10054" spans="1:1">
      <c r="A10054" s="51" t="s">
        <v>11014</v>
      </c>
    </row>
    <row r="10055" spans="1:1">
      <c r="A10055" s="51" t="s">
        <v>11015</v>
      </c>
    </row>
    <row r="10056" spans="1:1">
      <c r="A10056" s="51" t="s">
        <v>11016</v>
      </c>
    </row>
    <row r="10057" spans="1:1">
      <c r="A10057" s="51" t="s">
        <v>11017</v>
      </c>
    </row>
    <row r="10058" spans="1:1">
      <c r="A10058" s="51" t="s">
        <v>11018</v>
      </c>
    </row>
    <row r="10059" spans="1:1">
      <c r="A10059" s="51" t="s">
        <v>11019</v>
      </c>
    </row>
    <row r="10060" spans="1:1">
      <c r="A10060" s="51" t="s">
        <v>11020</v>
      </c>
    </row>
    <row r="10061" spans="1:1">
      <c r="A10061" s="51" t="s">
        <v>11021</v>
      </c>
    </row>
    <row r="10062" spans="1:1">
      <c r="A10062" s="51" t="s">
        <v>11022</v>
      </c>
    </row>
    <row r="10063" spans="1:1">
      <c r="A10063" s="51" t="s">
        <v>11023</v>
      </c>
    </row>
    <row r="10064" spans="1:1">
      <c r="A10064" s="51" t="s">
        <v>11024</v>
      </c>
    </row>
    <row r="10065" spans="1:1">
      <c r="A10065" s="51" t="s">
        <v>11025</v>
      </c>
    </row>
    <row r="10066" spans="1:1">
      <c r="A10066" s="51" t="s">
        <v>11026</v>
      </c>
    </row>
    <row r="10067" spans="1:1">
      <c r="A10067" s="51" t="s">
        <v>11027</v>
      </c>
    </row>
    <row r="10068" spans="1:1">
      <c r="A10068" s="51" t="s">
        <v>11028</v>
      </c>
    </row>
    <row r="10069" spans="1:1">
      <c r="A10069" s="51" t="s">
        <v>11029</v>
      </c>
    </row>
    <row r="10070" spans="1:1">
      <c r="A10070" s="51" t="s">
        <v>11030</v>
      </c>
    </row>
    <row r="10071" spans="1:1">
      <c r="A10071" s="51" t="s">
        <v>11031</v>
      </c>
    </row>
    <row r="10072" spans="1:1">
      <c r="A10072" s="51" t="s">
        <v>11032</v>
      </c>
    </row>
    <row r="10073" spans="1:1">
      <c r="A10073" s="51" t="s">
        <v>11033</v>
      </c>
    </row>
    <row r="10074" spans="1:1">
      <c r="A10074" s="51" t="s">
        <v>11034</v>
      </c>
    </row>
    <row r="10075" spans="1:1">
      <c r="A10075" s="51" t="s">
        <v>11035</v>
      </c>
    </row>
    <row r="10076" spans="1:1">
      <c r="A10076" s="51" t="s">
        <v>11036</v>
      </c>
    </row>
    <row r="10077" spans="1:1">
      <c r="A10077" s="51" t="s">
        <v>11037</v>
      </c>
    </row>
    <row r="10078" spans="1:1">
      <c r="A10078" s="51" t="s">
        <v>11038</v>
      </c>
    </row>
    <row r="10079" spans="1:1">
      <c r="A10079" s="51" t="s">
        <v>11039</v>
      </c>
    </row>
    <row r="10080" spans="1:1">
      <c r="A10080" s="51" t="s">
        <v>11040</v>
      </c>
    </row>
    <row r="10081" spans="1:1">
      <c r="A10081" s="51" t="s">
        <v>11041</v>
      </c>
    </row>
    <row r="10082" spans="1:1">
      <c r="A10082" s="51" t="s">
        <v>11042</v>
      </c>
    </row>
    <row r="10083" spans="1:1">
      <c r="A10083" s="51" t="s">
        <v>11043</v>
      </c>
    </row>
    <row r="10084" spans="1:1">
      <c r="A10084" s="51" t="s">
        <v>11044</v>
      </c>
    </row>
    <row r="10085" spans="1:1">
      <c r="A10085" s="51" t="s">
        <v>11045</v>
      </c>
    </row>
    <row r="10086" spans="1:1">
      <c r="A10086" s="51" t="s">
        <v>11046</v>
      </c>
    </row>
    <row r="10087" spans="1:1">
      <c r="A10087" s="51" t="s">
        <v>11047</v>
      </c>
    </row>
    <row r="10088" spans="1:1">
      <c r="A10088" s="51" t="s">
        <v>11048</v>
      </c>
    </row>
    <row r="10089" spans="1:1">
      <c r="A10089" s="51" t="s">
        <v>11049</v>
      </c>
    </row>
    <row r="10090" spans="1:1">
      <c r="A10090" s="51" t="s">
        <v>11050</v>
      </c>
    </row>
    <row r="10091" spans="1:1">
      <c r="A10091" s="51" t="s">
        <v>11051</v>
      </c>
    </row>
    <row r="10092" spans="1:1">
      <c r="A10092" s="51" t="s">
        <v>11052</v>
      </c>
    </row>
    <row r="10093" spans="1:1">
      <c r="A10093" s="51" t="s">
        <v>11053</v>
      </c>
    </row>
    <row r="10094" spans="1:1">
      <c r="A10094" s="51" t="s">
        <v>11054</v>
      </c>
    </row>
    <row r="10095" spans="1:1">
      <c r="A10095" s="51" t="s">
        <v>11055</v>
      </c>
    </row>
    <row r="10096" spans="1:1">
      <c r="A10096" s="51" t="s">
        <v>11056</v>
      </c>
    </row>
    <row r="10097" spans="1:1">
      <c r="A10097" s="51" t="s">
        <v>11057</v>
      </c>
    </row>
    <row r="10098" spans="1:1">
      <c r="A10098" s="51" t="s">
        <v>11058</v>
      </c>
    </row>
    <row r="10099" spans="1:1">
      <c r="A10099" s="51" t="s">
        <v>11059</v>
      </c>
    </row>
    <row r="10100" spans="1:1">
      <c r="A10100" s="51" t="s">
        <v>11060</v>
      </c>
    </row>
    <row r="10101" spans="1:1">
      <c r="A10101" s="51" t="s">
        <v>11061</v>
      </c>
    </row>
    <row r="10102" spans="1:1">
      <c r="A10102" s="51" t="s">
        <v>11062</v>
      </c>
    </row>
    <row r="10103" spans="1:1">
      <c r="A10103" s="51" t="s">
        <v>11063</v>
      </c>
    </row>
    <row r="10104" spans="1:1">
      <c r="A10104" s="51" t="s">
        <v>11064</v>
      </c>
    </row>
    <row r="10105" spans="1:1">
      <c r="A10105" s="51" t="s">
        <v>11065</v>
      </c>
    </row>
    <row r="10106" spans="1:1">
      <c r="A10106" s="51" t="s">
        <v>11066</v>
      </c>
    </row>
    <row r="10107" spans="1:1">
      <c r="A10107" s="51" t="s">
        <v>11067</v>
      </c>
    </row>
    <row r="10108" spans="1:1">
      <c r="A10108" s="51" t="s">
        <v>11068</v>
      </c>
    </row>
    <row r="10109" spans="1:1">
      <c r="A10109" s="51" t="s">
        <v>11069</v>
      </c>
    </row>
    <row r="10110" spans="1:1">
      <c r="A10110" s="51" t="s">
        <v>11070</v>
      </c>
    </row>
    <row r="10111" spans="1:1">
      <c r="A10111" s="51" t="s">
        <v>11071</v>
      </c>
    </row>
    <row r="10112" spans="1:1">
      <c r="A10112" s="51" t="s">
        <v>11072</v>
      </c>
    </row>
    <row r="10113" spans="1:1">
      <c r="A10113" s="51" t="s">
        <v>11073</v>
      </c>
    </row>
    <row r="10114" spans="1:1">
      <c r="A10114" s="51" t="s">
        <v>11074</v>
      </c>
    </row>
    <row r="10115" spans="1:1">
      <c r="A10115" s="51" t="s">
        <v>11075</v>
      </c>
    </row>
    <row r="10116" spans="1:1">
      <c r="A10116" s="51" t="s">
        <v>11076</v>
      </c>
    </row>
    <row r="10117" spans="1:1">
      <c r="A10117" s="51" t="s">
        <v>11077</v>
      </c>
    </row>
    <row r="10118" spans="1:1">
      <c r="A10118" s="51" t="s">
        <v>11078</v>
      </c>
    </row>
    <row r="10119" spans="1:1">
      <c r="A10119" s="51" t="s">
        <v>11079</v>
      </c>
    </row>
    <row r="10120" spans="1:1">
      <c r="A10120" s="51" t="s">
        <v>11080</v>
      </c>
    </row>
    <row r="10121" spans="1:1">
      <c r="A10121" s="51" t="s">
        <v>11081</v>
      </c>
    </row>
    <row r="10122" spans="1:1">
      <c r="A10122" s="51" t="s">
        <v>11082</v>
      </c>
    </row>
    <row r="10123" spans="1:1">
      <c r="A10123" s="51" t="s">
        <v>11083</v>
      </c>
    </row>
    <row r="10124" spans="1:1">
      <c r="A10124" s="51" t="s">
        <v>11084</v>
      </c>
    </row>
    <row r="10125" spans="1:1">
      <c r="A10125" s="51" t="s">
        <v>11085</v>
      </c>
    </row>
    <row r="10126" spans="1:1">
      <c r="A10126" s="51" t="s">
        <v>11086</v>
      </c>
    </row>
    <row r="10127" spans="1:1">
      <c r="A10127" s="51" t="s">
        <v>11087</v>
      </c>
    </row>
    <row r="10128" spans="1:1">
      <c r="A10128" s="51" t="s">
        <v>11088</v>
      </c>
    </row>
    <row r="10129" spans="1:1">
      <c r="A10129" s="51" t="s">
        <v>11089</v>
      </c>
    </row>
    <row r="10130" spans="1:1">
      <c r="A10130" s="51" t="s">
        <v>11090</v>
      </c>
    </row>
    <row r="10131" spans="1:1">
      <c r="A10131" s="51" t="s">
        <v>11091</v>
      </c>
    </row>
    <row r="10132" spans="1:1">
      <c r="A10132" s="51" t="s">
        <v>11092</v>
      </c>
    </row>
    <row r="10133" spans="1:1">
      <c r="A10133" s="51" t="s">
        <v>11093</v>
      </c>
    </row>
    <row r="10134" spans="1:1">
      <c r="A10134" s="51" t="s">
        <v>11094</v>
      </c>
    </row>
    <row r="10135" spans="1:1">
      <c r="A10135" s="51" t="s">
        <v>11095</v>
      </c>
    </row>
    <row r="10136" spans="1:1">
      <c r="A10136" s="51" t="s">
        <v>11096</v>
      </c>
    </row>
    <row r="10137" spans="1:1">
      <c r="A10137" s="51" t="s">
        <v>11097</v>
      </c>
    </row>
    <row r="10138" spans="1:1">
      <c r="A10138" s="51" t="s">
        <v>11098</v>
      </c>
    </row>
    <row r="10139" spans="1:1">
      <c r="A10139" s="51" t="s">
        <v>11099</v>
      </c>
    </row>
    <row r="10140" spans="1:1">
      <c r="A10140" s="51" t="s">
        <v>11100</v>
      </c>
    </row>
    <row r="10141" spans="1:1">
      <c r="A10141" s="51" t="s">
        <v>11101</v>
      </c>
    </row>
    <row r="10142" spans="1:1">
      <c r="A10142" s="51" t="s">
        <v>11102</v>
      </c>
    </row>
    <row r="10143" spans="1:1">
      <c r="A10143" s="51" t="s">
        <v>11103</v>
      </c>
    </row>
    <row r="10144" spans="1:1">
      <c r="A10144" s="51" t="s">
        <v>11104</v>
      </c>
    </row>
    <row r="10145" spans="1:1">
      <c r="A10145" s="51" t="s">
        <v>11105</v>
      </c>
    </row>
    <row r="10146" spans="1:1">
      <c r="A10146" s="51" t="s">
        <v>11106</v>
      </c>
    </row>
    <row r="10147" spans="1:1">
      <c r="A10147" s="51" t="s">
        <v>11107</v>
      </c>
    </row>
    <row r="10148" spans="1:1">
      <c r="A10148" s="51" t="s">
        <v>11108</v>
      </c>
    </row>
    <row r="10149" spans="1:1">
      <c r="A10149" s="51" t="s">
        <v>11109</v>
      </c>
    </row>
    <row r="10150" spans="1:1">
      <c r="A10150" s="51" t="s">
        <v>11110</v>
      </c>
    </row>
    <row r="10151" spans="1:1">
      <c r="A10151" s="51" t="s">
        <v>11111</v>
      </c>
    </row>
    <row r="10152" spans="1:1">
      <c r="A10152" s="51" t="s">
        <v>11112</v>
      </c>
    </row>
    <row r="10153" spans="1:1">
      <c r="A10153" s="51" t="s">
        <v>11113</v>
      </c>
    </row>
    <row r="10154" spans="1:1">
      <c r="A10154" s="51" t="s">
        <v>11114</v>
      </c>
    </row>
    <row r="10155" spans="1:1">
      <c r="A10155" s="51" t="s">
        <v>11115</v>
      </c>
    </row>
    <row r="10156" spans="1:1">
      <c r="A10156" s="51" t="s">
        <v>11116</v>
      </c>
    </row>
    <row r="10157" spans="1:1">
      <c r="A10157" s="51" t="s">
        <v>11117</v>
      </c>
    </row>
    <row r="10158" spans="1:1">
      <c r="A10158" s="51" t="s">
        <v>11118</v>
      </c>
    </row>
    <row r="10159" spans="1:1">
      <c r="A10159" s="51" t="s">
        <v>11119</v>
      </c>
    </row>
    <row r="10160" spans="1:1">
      <c r="A10160" s="51" t="s">
        <v>11120</v>
      </c>
    </row>
    <row r="10161" spans="1:1">
      <c r="A10161" s="51" t="s">
        <v>11121</v>
      </c>
    </row>
    <row r="10162" spans="1:1">
      <c r="A10162" s="51" t="s">
        <v>11122</v>
      </c>
    </row>
    <row r="10163" spans="1:1">
      <c r="A10163" s="51" t="s">
        <v>11123</v>
      </c>
    </row>
    <row r="10164" spans="1:1">
      <c r="A10164" s="51" t="s">
        <v>11124</v>
      </c>
    </row>
    <row r="10165" spans="1:1">
      <c r="A10165" s="51" t="s">
        <v>11125</v>
      </c>
    </row>
    <row r="10166" spans="1:1">
      <c r="A10166" s="51" t="s">
        <v>11126</v>
      </c>
    </row>
    <row r="10167" spans="1:1">
      <c r="A10167" s="51" t="s">
        <v>11127</v>
      </c>
    </row>
    <row r="10168" spans="1:1">
      <c r="A10168" s="51" t="s">
        <v>11128</v>
      </c>
    </row>
    <row r="10169" spans="1:1">
      <c r="A10169" s="51" t="s">
        <v>11129</v>
      </c>
    </row>
    <row r="10170" spans="1:1">
      <c r="A10170" s="51" t="s">
        <v>11130</v>
      </c>
    </row>
    <row r="10171" spans="1:1">
      <c r="A10171" s="51" t="s">
        <v>11131</v>
      </c>
    </row>
    <row r="10172" spans="1:1">
      <c r="A10172" s="51" t="s">
        <v>11132</v>
      </c>
    </row>
    <row r="10173" spans="1:1">
      <c r="A10173" s="51" t="s">
        <v>11133</v>
      </c>
    </row>
    <row r="10174" spans="1:1">
      <c r="A10174" s="51" t="s">
        <v>11134</v>
      </c>
    </row>
    <row r="10175" spans="1:1">
      <c r="A10175" s="51" t="s">
        <v>11135</v>
      </c>
    </row>
    <row r="10176" spans="1:1">
      <c r="A10176" s="51" t="s">
        <v>11136</v>
      </c>
    </row>
    <row r="10177" spans="1:1">
      <c r="A10177" s="51" t="s">
        <v>11137</v>
      </c>
    </row>
    <row r="10178" spans="1:1">
      <c r="A10178" s="51" t="s">
        <v>11138</v>
      </c>
    </row>
    <row r="10179" spans="1:1">
      <c r="A10179" s="51" t="s">
        <v>11139</v>
      </c>
    </row>
    <row r="10180" spans="1:1">
      <c r="A10180" s="51" t="s">
        <v>11140</v>
      </c>
    </row>
    <row r="10181" spans="1:1">
      <c r="A10181" s="51" t="s">
        <v>11141</v>
      </c>
    </row>
    <row r="10182" spans="1:1">
      <c r="A10182" s="51" t="s">
        <v>11142</v>
      </c>
    </row>
    <row r="10183" spans="1:1">
      <c r="A10183" s="51" t="s">
        <v>11143</v>
      </c>
    </row>
    <row r="10184" spans="1:1">
      <c r="A10184" s="51" t="s">
        <v>11144</v>
      </c>
    </row>
    <row r="10185" spans="1:1">
      <c r="A10185" s="51" t="s">
        <v>11145</v>
      </c>
    </row>
    <row r="10186" spans="1:1">
      <c r="A10186" s="51" t="s">
        <v>11146</v>
      </c>
    </row>
    <row r="10187" spans="1:1">
      <c r="A10187" s="51" t="s">
        <v>11147</v>
      </c>
    </row>
    <row r="10188" spans="1:1">
      <c r="A10188" s="51" t="s">
        <v>11148</v>
      </c>
    </row>
    <row r="10189" spans="1:1">
      <c r="A10189" s="51" t="s">
        <v>11149</v>
      </c>
    </row>
    <row r="10190" spans="1:1">
      <c r="A10190" s="51" t="s">
        <v>11150</v>
      </c>
    </row>
    <row r="10191" spans="1:1">
      <c r="A10191" s="51" t="s">
        <v>11151</v>
      </c>
    </row>
    <row r="10192" spans="1:1">
      <c r="A10192" s="51" t="s">
        <v>11152</v>
      </c>
    </row>
    <row r="10193" spans="1:1">
      <c r="A10193" s="51" t="s">
        <v>11153</v>
      </c>
    </row>
    <row r="10194" spans="1:1">
      <c r="A10194" s="51" t="s">
        <v>11154</v>
      </c>
    </row>
    <row r="10195" spans="1:1">
      <c r="A10195" s="51" t="s">
        <v>11155</v>
      </c>
    </row>
    <row r="10196" spans="1:1">
      <c r="A10196" s="51" t="s">
        <v>11156</v>
      </c>
    </row>
    <row r="10197" spans="1:1">
      <c r="A10197" s="51" t="s">
        <v>11157</v>
      </c>
    </row>
    <row r="10198" spans="1:1">
      <c r="A10198" s="51" t="s">
        <v>11158</v>
      </c>
    </row>
    <row r="10199" spans="1:1">
      <c r="A10199" s="51" t="s">
        <v>11159</v>
      </c>
    </row>
    <row r="10200" spans="1:1">
      <c r="A10200" s="51" t="s">
        <v>11160</v>
      </c>
    </row>
    <row r="10201" spans="1:1">
      <c r="A10201" s="51" t="s">
        <v>11161</v>
      </c>
    </row>
    <row r="10202" spans="1:1">
      <c r="A10202" s="51" t="s">
        <v>11162</v>
      </c>
    </row>
    <row r="10203" spans="1:1">
      <c r="A10203" s="51" t="s">
        <v>11163</v>
      </c>
    </row>
    <row r="10204" spans="1:1">
      <c r="A10204" s="51" t="s">
        <v>11164</v>
      </c>
    </row>
    <row r="10205" spans="1:1">
      <c r="A10205" s="51" t="s">
        <v>11165</v>
      </c>
    </row>
    <row r="10206" spans="1:1">
      <c r="A10206" s="51" t="s">
        <v>11166</v>
      </c>
    </row>
    <row r="10207" spans="1:1">
      <c r="A10207" s="51" t="s">
        <v>11167</v>
      </c>
    </row>
    <row r="10208" spans="1:1">
      <c r="A10208" s="51" t="s">
        <v>11168</v>
      </c>
    </row>
    <row r="10209" spans="1:1">
      <c r="A10209" s="51" t="s">
        <v>11169</v>
      </c>
    </row>
    <row r="10210" spans="1:1">
      <c r="A10210" s="51" t="s">
        <v>11170</v>
      </c>
    </row>
    <row r="10211" spans="1:1">
      <c r="A10211" s="51" t="s">
        <v>11171</v>
      </c>
    </row>
    <row r="10212" spans="1:1">
      <c r="A10212" s="51" t="s">
        <v>11172</v>
      </c>
    </row>
    <row r="10213" spans="1:1">
      <c r="A10213" s="51" t="s">
        <v>11173</v>
      </c>
    </row>
    <row r="10214" spans="1:1">
      <c r="A10214" s="51" t="s">
        <v>11174</v>
      </c>
    </row>
    <row r="10215" spans="1:1">
      <c r="A10215" s="51" t="s">
        <v>11175</v>
      </c>
    </row>
    <row r="10216" spans="1:1">
      <c r="A10216" s="51" t="s">
        <v>11176</v>
      </c>
    </row>
    <row r="10217" spans="1:1">
      <c r="A10217" s="51" t="s">
        <v>11177</v>
      </c>
    </row>
    <row r="10218" spans="1:1">
      <c r="A10218" s="51" t="s">
        <v>11178</v>
      </c>
    </row>
    <row r="10219" spans="1:1">
      <c r="A10219" s="51" t="s">
        <v>11179</v>
      </c>
    </row>
    <row r="10220" spans="1:1">
      <c r="A10220" s="51" t="s">
        <v>11180</v>
      </c>
    </row>
    <row r="10221" spans="1:1">
      <c r="A10221" s="51" t="s">
        <v>11181</v>
      </c>
    </row>
    <row r="10222" spans="1:1">
      <c r="A10222" s="51" t="s">
        <v>11182</v>
      </c>
    </row>
    <row r="10223" spans="1:1">
      <c r="A10223" s="51" t="s">
        <v>11183</v>
      </c>
    </row>
    <row r="10224" spans="1:1">
      <c r="A10224" s="51" t="s">
        <v>11184</v>
      </c>
    </row>
    <row r="10225" spans="1:1">
      <c r="A10225" s="51" t="s">
        <v>11185</v>
      </c>
    </row>
    <row r="10226" spans="1:1">
      <c r="A10226" s="51" t="s">
        <v>11186</v>
      </c>
    </row>
    <row r="10227" spans="1:1">
      <c r="A10227" s="51" t="s">
        <v>11187</v>
      </c>
    </row>
    <row r="10228" spans="1:1">
      <c r="A10228" s="51" t="s">
        <v>11188</v>
      </c>
    </row>
    <row r="10229" spans="1:1">
      <c r="A10229" s="51" t="s">
        <v>11189</v>
      </c>
    </row>
    <row r="10230" spans="1:1">
      <c r="A10230" s="51" t="s">
        <v>11190</v>
      </c>
    </row>
    <row r="10231" spans="1:1">
      <c r="A10231" s="51" t="s">
        <v>11191</v>
      </c>
    </row>
    <row r="10232" spans="1:1">
      <c r="A10232" s="51" t="s">
        <v>11192</v>
      </c>
    </row>
    <row r="10233" spans="1:1">
      <c r="A10233" s="51" t="s">
        <v>11193</v>
      </c>
    </row>
    <row r="10234" spans="1:1">
      <c r="A10234" s="51" t="s">
        <v>11194</v>
      </c>
    </row>
    <row r="10235" spans="1:1">
      <c r="A10235" s="51" t="s">
        <v>11195</v>
      </c>
    </row>
    <row r="10236" spans="1:1">
      <c r="A10236" s="51" t="s">
        <v>11196</v>
      </c>
    </row>
    <row r="10237" spans="1:1">
      <c r="A10237" s="51" t="s">
        <v>11197</v>
      </c>
    </row>
    <row r="10238" spans="1:1">
      <c r="A10238" s="51" t="s">
        <v>11198</v>
      </c>
    </row>
    <row r="10239" spans="1:1">
      <c r="A10239" s="51" t="s">
        <v>11199</v>
      </c>
    </row>
    <row r="10240" spans="1:1">
      <c r="A10240" s="51" t="s">
        <v>11200</v>
      </c>
    </row>
    <row r="10241" spans="1:1">
      <c r="A10241" s="51" t="s">
        <v>11201</v>
      </c>
    </row>
    <row r="10242" spans="1:1">
      <c r="A10242" s="51" t="s">
        <v>11202</v>
      </c>
    </row>
    <row r="10243" spans="1:1">
      <c r="A10243" s="51" t="s">
        <v>11203</v>
      </c>
    </row>
    <row r="10244" spans="1:1">
      <c r="A10244" s="51" t="s">
        <v>11204</v>
      </c>
    </row>
    <row r="10245" spans="1:1">
      <c r="A10245" s="51" t="s">
        <v>11205</v>
      </c>
    </row>
    <row r="10246" spans="1:1">
      <c r="A10246" s="51" t="s">
        <v>11206</v>
      </c>
    </row>
    <row r="10247" spans="1:1">
      <c r="A10247" s="51" t="s">
        <v>11207</v>
      </c>
    </row>
    <row r="10248" spans="1:1">
      <c r="A10248" s="51" t="s">
        <v>11208</v>
      </c>
    </row>
    <row r="10249" spans="1:1">
      <c r="A10249" s="51" t="s">
        <v>11209</v>
      </c>
    </row>
    <row r="10250" spans="1:1">
      <c r="A10250" s="51" t="s">
        <v>11210</v>
      </c>
    </row>
    <row r="10251" spans="1:1">
      <c r="A10251" s="51" t="s">
        <v>11211</v>
      </c>
    </row>
    <row r="10252" spans="1:1">
      <c r="A10252" s="51" t="s">
        <v>11212</v>
      </c>
    </row>
    <row r="10253" spans="1:1">
      <c r="A10253" s="51" t="s">
        <v>11213</v>
      </c>
    </row>
    <row r="10254" spans="1:1">
      <c r="A10254" s="51" t="s">
        <v>11214</v>
      </c>
    </row>
    <row r="10255" spans="1:1">
      <c r="A10255" s="51" t="s">
        <v>11215</v>
      </c>
    </row>
    <row r="10256" spans="1:1">
      <c r="A10256" s="51" t="s">
        <v>11216</v>
      </c>
    </row>
    <row r="10257" spans="1:1">
      <c r="A10257" s="51" t="s">
        <v>11217</v>
      </c>
    </row>
    <row r="10258" spans="1:1">
      <c r="A10258" s="51" t="s">
        <v>11218</v>
      </c>
    </row>
    <row r="10259" spans="1:1">
      <c r="A10259" s="51" t="s">
        <v>11219</v>
      </c>
    </row>
    <row r="10260" spans="1:1">
      <c r="A10260" s="51" t="s">
        <v>11220</v>
      </c>
    </row>
    <row r="10261" spans="1:1">
      <c r="A10261" s="51" t="s">
        <v>11221</v>
      </c>
    </row>
    <row r="10262" spans="1:1">
      <c r="A10262" s="51" t="s">
        <v>11222</v>
      </c>
    </row>
    <row r="10263" spans="1:1">
      <c r="A10263" s="51" t="s">
        <v>11223</v>
      </c>
    </row>
    <row r="10264" spans="1:1">
      <c r="A10264" s="51" t="s">
        <v>11224</v>
      </c>
    </row>
    <row r="10265" spans="1:1">
      <c r="A10265" s="51" t="s">
        <v>11225</v>
      </c>
    </row>
    <row r="10266" spans="1:1">
      <c r="A10266" s="51" t="s">
        <v>11226</v>
      </c>
    </row>
    <row r="10267" spans="1:1">
      <c r="A10267" s="51" t="s">
        <v>11227</v>
      </c>
    </row>
    <row r="10268" spans="1:1">
      <c r="A10268" s="51" t="s">
        <v>11228</v>
      </c>
    </row>
    <row r="10269" spans="1:1">
      <c r="A10269" s="51" t="s">
        <v>11229</v>
      </c>
    </row>
    <row r="10270" spans="1:1">
      <c r="A10270" s="51" t="s">
        <v>11230</v>
      </c>
    </row>
    <row r="10271" spans="1:1">
      <c r="A10271" s="51" t="s">
        <v>11231</v>
      </c>
    </row>
    <row r="10272" spans="1:1">
      <c r="A10272" s="51" t="s">
        <v>11232</v>
      </c>
    </row>
    <row r="10273" spans="1:1">
      <c r="A10273" s="51" t="s">
        <v>11233</v>
      </c>
    </row>
    <row r="10274" spans="1:1">
      <c r="A10274" s="51" t="s">
        <v>11234</v>
      </c>
    </row>
    <row r="10275" spans="1:1">
      <c r="A10275" s="51" t="s">
        <v>11235</v>
      </c>
    </row>
    <row r="10276" spans="1:1">
      <c r="A10276" s="51" t="s">
        <v>11236</v>
      </c>
    </row>
    <row r="10277" spans="1:1">
      <c r="A10277" s="51" t="s">
        <v>11237</v>
      </c>
    </row>
    <row r="10278" spans="1:1">
      <c r="A10278" s="51" t="s">
        <v>11238</v>
      </c>
    </row>
    <row r="10279" spans="1:1">
      <c r="A10279" s="51" t="s">
        <v>11239</v>
      </c>
    </row>
    <row r="10280" spans="1:1">
      <c r="A10280" s="51" t="s">
        <v>11240</v>
      </c>
    </row>
    <row r="10281" spans="1:1">
      <c r="A10281" s="51" t="s">
        <v>11241</v>
      </c>
    </row>
    <row r="10282" spans="1:1">
      <c r="A10282" s="51" t="s">
        <v>11242</v>
      </c>
    </row>
    <row r="10283" spans="1:1">
      <c r="A10283" s="51" t="s">
        <v>11243</v>
      </c>
    </row>
    <row r="10284" spans="1:1">
      <c r="A10284" s="51" t="s">
        <v>11244</v>
      </c>
    </row>
    <row r="10285" spans="1:1">
      <c r="A10285" s="51" t="s">
        <v>11245</v>
      </c>
    </row>
    <row r="10286" spans="1:1">
      <c r="A10286" s="51" t="s">
        <v>11246</v>
      </c>
    </row>
    <row r="10287" spans="1:1">
      <c r="A10287" s="51" t="s">
        <v>11247</v>
      </c>
    </row>
    <row r="10288" spans="1:1">
      <c r="A10288" s="51" t="s">
        <v>11248</v>
      </c>
    </row>
    <row r="10289" spans="1:1">
      <c r="A10289" s="51" t="s">
        <v>11249</v>
      </c>
    </row>
    <row r="10290" spans="1:1">
      <c r="A10290" s="51" t="s">
        <v>11250</v>
      </c>
    </row>
    <row r="10291" spans="1:1">
      <c r="A10291" s="51" t="s">
        <v>11251</v>
      </c>
    </row>
    <row r="10292" spans="1:1">
      <c r="A10292" s="51" t="s">
        <v>11252</v>
      </c>
    </row>
    <row r="10293" spans="1:1">
      <c r="A10293" s="51" t="s">
        <v>11253</v>
      </c>
    </row>
    <row r="10294" spans="1:1">
      <c r="A10294" s="51" t="s">
        <v>11254</v>
      </c>
    </row>
    <row r="10295" spans="1:1">
      <c r="A10295" s="51" t="s">
        <v>11255</v>
      </c>
    </row>
    <row r="10296" spans="1:1">
      <c r="A10296" s="51" t="s">
        <v>11256</v>
      </c>
    </row>
    <row r="10297" spans="1:1">
      <c r="A10297" s="51" t="s">
        <v>11257</v>
      </c>
    </row>
    <row r="10298" spans="1:1">
      <c r="A10298" s="51" t="s">
        <v>11258</v>
      </c>
    </row>
    <row r="10299" spans="1:1">
      <c r="A10299" s="51" t="s">
        <v>11259</v>
      </c>
    </row>
    <row r="10300" spans="1:1">
      <c r="A10300" s="51" t="s">
        <v>11260</v>
      </c>
    </row>
    <row r="10301" spans="1:1">
      <c r="A10301" s="51" t="s">
        <v>11261</v>
      </c>
    </row>
    <row r="10302" spans="1:1">
      <c r="A10302" s="51" t="s">
        <v>11262</v>
      </c>
    </row>
    <row r="10303" spans="1:1">
      <c r="A10303" s="51" t="s">
        <v>11263</v>
      </c>
    </row>
    <row r="10304" spans="1:1">
      <c r="A10304" s="51" t="s">
        <v>11264</v>
      </c>
    </row>
    <row r="10305" spans="1:1">
      <c r="A10305" s="51" t="s">
        <v>11265</v>
      </c>
    </row>
    <row r="10306" spans="1:1">
      <c r="A10306" s="51" t="s">
        <v>11266</v>
      </c>
    </row>
    <row r="10307" spans="1:1">
      <c r="A10307" s="51" t="s">
        <v>11267</v>
      </c>
    </row>
    <row r="10308" spans="1:1">
      <c r="A10308" s="51" t="s">
        <v>11268</v>
      </c>
    </row>
    <row r="10309" spans="1:1">
      <c r="A10309" s="51" t="s">
        <v>11269</v>
      </c>
    </row>
    <row r="10310" spans="1:1">
      <c r="A10310" s="51" t="s">
        <v>11270</v>
      </c>
    </row>
    <row r="10311" spans="1:1">
      <c r="A10311" s="51" t="s">
        <v>11271</v>
      </c>
    </row>
    <row r="10312" spans="1:1">
      <c r="A10312" s="51" t="s">
        <v>11272</v>
      </c>
    </row>
    <row r="10313" spans="1:1">
      <c r="A10313" s="51" t="s">
        <v>11273</v>
      </c>
    </row>
    <row r="10314" spans="1:1">
      <c r="A10314" s="51" t="s">
        <v>11274</v>
      </c>
    </row>
    <row r="10315" spans="1:1">
      <c r="A10315" s="51" t="s">
        <v>11275</v>
      </c>
    </row>
    <row r="10316" spans="1:1">
      <c r="A10316" s="51" t="s">
        <v>11276</v>
      </c>
    </row>
    <row r="10317" spans="1:1">
      <c r="A10317" s="51" t="s">
        <v>11277</v>
      </c>
    </row>
    <row r="10318" spans="1:1">
      <c r="A10318" s="51" t="s">
        <v>11278</v>
      </c>
    </row>
    <row r="10319" spans="1:1">
      <c r="A10319" s="51" t="s">
        <v>11279</v>
      </c>
    </row>
    <row r="10320" spans="1:1">
      <c r="A10320" s="51" t="s">
        <v>11280</v>
      </c>
    </row>
    <row r="10321" spans="1:1">
      <c r="A10321" s="51" t="s">
        <v>11281</v>
      </c>
    </row>
    <row r="10322" spans="1:1">
      <c r="A10322" s="51" t="s">
        <v>11282</v>
      </c>
    </row>
    <row r="10323" spans="1:1">
      <c r="A10323" s="51" t="s">
        <v>11283</v>
      </c>
    </row>
    <row r="10324" spans="1:1">
      <c r="A10324" s="51" t="s">
        <v>11284</v>
      </c>
    </row>
    <row r="10325" spans="1:1">
      <c r="A10325" s="51" t="s">
        <v>11285</v>
      </c>
    </row>
    <row r="10326" spans="1:1">
      <c r="A10326" s="51" t="s">
        <v>11286</v>
      </c>
    </row>
    <row r="10327" spans="1:1">
      <c r="A10327" s="51" t="s">
        <v>11287</v>
      </c>
    </row>
    <row r="10328" spans="1:1">
      <c r="A10328" s="51" t="s">
        <v>11288</v>
      </c>
    </row>
    <row r="10329" spans="1:1">
      <c r="A10329" s="51" t="s">
        <v>11289</v>
      </c>
    </row>
    <row r="10330" spans="1:1">
      <c r="A10330" s="51" t="s">
        <v>11290</v>
      </c>
    </row>
    <row r="10331" spans="1:1">
      <c r="A10331" s="51" t="s">
        <v>11291</v>
      </c>
    </row>
    <row r="10332" spans="1:1">
      <c r="A10332" s="51" t="s">
        <v>11292</v>
      </c>
    </row>
    <row r="10333" spans="1:1">
      <c r="A10333" s="51" t="s">
        <v>11293</v>
      </c>
    </row>
    <row r="10334" spans="1:1">
      <c r="A10334" s="51" t="s">
        <v>11294</v>
      </c>
    </row>
    <row r="10335" spans="1:1">
      <c r="A10335" s="51" t="s">
        <v>11295</v>
      </c>
    </row>
    <row r="10336" spans="1:1">
      <c r="A10336" s="51" t="s">
        <v>11296</v>
      </c>
    </row>
    <row r="10337" spans="1:1">
      <c r="A10337" s="51" t="s">
        <v>11297</v>
      </c>
    </row>
    <row r="10338" spans="1:1">
      <c r="A10338" s="51" t="s">
        <v>11298</v>
      </c>
    </row>
    <row r="10339" spans="1:1">
      <c r="A10339" s="51" t="s">
        <v>11299</v>
      </c>
    </row>
    <row r="10340" spans="1:1">
      <c r="A10340" s="51" t="s">
        <v>11300</v>
      </c>
    </row>
    <row r="10341" spans="1:1">
      <c r="A10341" s="51" t="s">
        <v>11301</v>
      </c>
    </row>
    <row r="10342" spans="1:1">
      <c r="A10342" s="51" t="s">
        <v>11302</v>
      </c>
    </row>
    <row r="10343" spans="1:1">
      <c r="A10343" s="51" t="s">
        <v>11303</v>
      </c>
    </row>
    <row r="10344" spans="1:1">
      <c r="A10344" s="51" t="s">
        <v>11304</v>
      </c>
    </row>
    <row r="10345" spans="1:1">
      <c r="A10345" s="51" t="s">
        <v>11305</v>
      </c>
    </row>
    <row r="10346" spans="1:1">
      <c r="A10346" s="51" t="s">
        <v>11306</v>
      </c>
    </row>
    <row r="10347" spans="1:1">
      <c r="A10347" s="51" t="s">
        <v>11307</v>
      </c>
    </row>
    <row r="10348" spans="1:1">
      <c r="A10348" s="51" t="s">
        <v>11308</v>
      </c>
    </row>
    <row r="10349" spans="1:1">
      <c r="A10349" s="51" t="s">
        <v>11309</v>
      </c>
    </row>
    <row r="10350" spans="1:1">
      <c r="A10350" s="51" t="s">
        <v>11310</v>
      </c>
    </row>
    <row r="10351" spans="1:1">
      <c r="A10351" s="51" t="s">
        <v>11311</v>
      </c>
    </row>
    <row r="10352" spans="1:1">
      <c r="A10352" s="51" t="s">
        <v>11312</v>
      </c>
    </row>
    <row r="10353" spans="1:1">
      <c r="A10353" s="51" t="s">
        <v>11313</v>
      </c>
    </row>
    <row r="10354" spans="1:1">
      <c r="A10354" s="51" t="s">
        <v>11314</v>
      </c>
    </row>
    <row r="10355" spans="1:1">
      <c r="A10355" s="51" t="s">
        <v>11315</v>
      </c>
    </row>
    <row r="10356" spans="1:1">
      <c r="A10356" s="51" t="s">
        <v>11316</v>
      </c>
    </row>
    <row r="10357" spans="1:1">
      <c r="A10357" s="51" t="s">
        <v>11317</v>
      </c>
    </row>
    <row r="10358" spans="1:1">
      <c r="A10358" s="51" t="s">
        <v>11318</v>
      </c>
    </row>
    <row r="10359" spans="1:1">
      <c r="A10359" s="51" t="s">
        <v>11319</v>
      </c>
    </row>
    <row r="10360" spans="1:1">
      <c r="A10360" s="51" t="s">
        <v>11320</v>
      </c>
    </row>
    <row r="10361" spans="1:1">
      <c r="A10361" s="51" t="s">
        <v>11321</v>
      </c>
    </row>
    <row r="10362" spans="1:1">
      <c r="A10362" s="51" t="s">
        <v>11322</v>
      </c>
    </row>
    <row r="10363" spans="1:1">
      <c r="A10363" s="51" t="s">
        <v>11323</v>
      </c>
    </row>
    <row r="10364" spans="1:1">
      <c r="A10364" s="51" t="s">
        <v>11324</v>
      </c>
    </row>
    <row r="10365" spans="1:1">
      <c r="A10365" s="51" t="s">
        <v>11325</v>
      </c>
    </row>
    <row r="10366" spans="1:1">
      <c r="A10366" s="51" t="s">
        <v>11326</v>
      </c>
    </row>
    <row r="10367" spans="1:1">
      <c r="A10367" s="51" t="s">
        <v>11327</v>
      </c>
    </row>
    <row r="10368" spans="1:1">
      <c r="A10368" s="51" t="s">
        <v>11328</v>
      </c>
    </row>
    <row r="10369" spans="1:1">
      <c r="A10369" s="51" t="s">
        <v>11329</v>
      </c>
    </row>
    <row r="10370" spans="1:1">
      <c r="A10370" s="51" t="s">
        <v>11330</v>
      </c>
    </row>
    <row r="10371" spans="1:1">
      <c r="A10371" s="51" t="s">
        <v>11331</v>
      </c>
    </row>
    <row r="10372" spans="1:1">
      <c r="A10372" s="51" t="s">
        <v>11332</v>
      </c>
    </row>
    <row r="10373" spans="1:1">
      <c r="A10373" s="51" t="s">
        <v>11333</v>
      </c>
    </row>
    <row r="10374" spans="1:1">
      <c r="A10374" s="51" t="s">
        <v>11334</v>
      </c>
    </row>
    <row r="10375" spans="1:1">
      <c r="A10375" s="51" t="s">
        <v>11335</v>
      </c>
    </row>
    <row r="10376" spans="1:1">
      <c r="A10376" s="51" t="s">
        <v>11336</v>
      </c>
    </row>
    <row r="10377" spans="1:1">
      <c r="A10377" s="51" t="s">
        <v>11337</v>
      </c>
    </row>
    <row r="10378" spans="1:1">
      <c r="A10378" s="51" t="s">
        <v>11338</v>
      </c>
    </row>
    <row r="10379" spans="1:1">
      <c r="A10379" s="51" t="s">
        <v>11339</v>
      </c>
    </row>
    <row r="10380" spans="1:1">
      <c r="A10380" s="51" t="s">
        <v>11340</v>
      </c>
    </row>
    <row r="10381" spans="1:1">
      <c r="A10381" s="51" t="s">
        <v>11341</v>
      </c>
    </row>
    <row r="10382" spans="1:1">
      <c r="A10382" s="51" t="s">
        <v>11342</v>
      </c>
    </row>
    <row r="10383" spans="1:1">
      <c r="A10383" s="51" t="s">
        <v>11343</v>
      </c>
    </row>
    <row r="10384" spans="1:1">
      <c r="A10384" s="51" t="s">
        <v>11344</v>
      </c>
    </row>
    <row r="10385" spans="1:1">
      <c r="A10385" s="51" t="s">
        <v>11345</v>
      </c>
    </row>
    <row r="10386" spans="1:1">
      <c r="A10386" s="51" t="s">
        <v>11346</v>
      </c>
    </row>
    <row r="10387" spans="1:1">
      <c r="A10387" s="51" t="s">
        <v>11347</v>
      </c>
    </row>
    <row r="10388" spans="1:1">
      <c r="A10388" s="51" t="s">
        <v>11348</v>
      </c>
    </row>
    <row r="10389" spans="1:1">
      <c r="A10389" s="51" t="s">
        <v>11349</v>
      </c>
    </row>
    <row r="10390" spans="1:1">
      <c r="A10390" s="51" t="s">
        <v>11350</v>
      </c>
    </row>
    <row r="10391" spans="1:1">
      <c r="A10391" s="51" t="s">
        <v>11351</v>
      </c>
    </row>
    <row r="10392" spans="1:1">
      <c r="A10392" s="51" t="s">
        <v>11352</v>
      </c>
    </row>
    <row r="10393" spans="1:1">
      <c r="A10393" s="51" t="s">
        <v>11353</v>
      </c>
    </row>
    <row r="10394" spans="1:1">
      <c r="A10394" s="51" t="s">
        <v>11354</v>
      </c>
    </row>
    <row r="10395" spans="1:1">
      <c r="A10395" s="51" t="s">
        <v>11355</v>
      </c>
    </row>
    <row r="10396" spans="1:1">
      <c r="A10396" s="51" t="s">
        <v>11356</v>
      </c>
    </row>
    <row r="10397" spans="1:1">
      <c r="A10397" s="51" t="s">
        <v>11357</v>
      </c>
    </row>
    <row r="10398" spans="1:1">
      <c r="A10398" s="51" t="s">
        <v>11358</v>
      </c>
    </row>
    <row r="10399" spans="1:1">
      <c r="A10399" s="51" t="s">
        <v>11359</v>
      </c>
    </row>
    <row r="10400" spans="1:1">
      <c r="A10400" s="51" t="s">
        <v>11360</v>
      </c>
    </row>
    <row r="10401" spans="1:1">
      <c r="A10401" s="51" t="s">
        <v>11361</v>
      </c>
    </row>
    <row r="10402" spans="1:1">
      <c r="A10402" s="51" t="s">
        <v>11362</v>
      </c>
    </row>
    <row r="10403" spans="1:1">
      <c r="A10403" s="51" t="s">
        <v>11363</v>
      </c>
    </row>
    <row r="10404" spans="1:1">
      <c r="A10404" s="51" t="s">
        <v>11364</v>
      </c>
    </row>
    <row r="10405" spans="1:1">
      <c r="A10405" s="51" t="s">
        <v>11365</v>
      </c>
    </row>
    <row r="10406" spans="1:1">
      <c r="A10406" s="51" t="s">
        <v>11366</v>
      </c>
    </row>
    <row r="10407" spans="1:1">
      <c r="A10407" s="51" t="s">
        <v>11367</v>
      </c>
    </row>
    <row r="10408" spans="1:1">
      <c r="A10408" s="51" t="s">
        <v>11368</v>
      </c>
    </row>
    <row r="10409" spans="1:1">
      <c r="A10409" s="51" t="s">
        <v>11369</v>
      </c>
    </row>
    <row r="10410" spans="1:1">
      <c r="A10410" s="51" t="s">
        <v>11370</v>
      </c>
    </row>
    <row r="10411" spans="1:1">
      <c r="A10411" s="51" t="s">
        <v>11371</v>
      </c>
    </row>
    <row r="10412" spans="1:1">
      <c r="A10412" s="51" t="s">
        <v>11372</v>
      </c>
    </row>
    <row r="10413" spans="1:1">
      <c r="A10413" s="51" t="s">
        <v>11373</v>
      </c>
    </row>
    <row r="10414" spans="1:1">
      <c r="A10414" s="51" t="s">
        <v>11374</v>
      </c>
    </row>
    <row r="10415" spans="1:1">
      <c r="A10415" s="51" t="s">
        <v>11375</v>
      </c>
    </row>
    <row r="10416" spans="1:1">
      <c r="A10416" s="51" t="s">
        <v>11376</v>
      </c>
    </row>
    <row r="10417" spans="1:1">
      <c r="A10417" s="51" t="s">
        <v>11377</v>
      </c>
    </row>
    <row r="10418" spans="1:1">
      <c r="A10418" s="51" t="s">
        <v>11378</v>
      </c>
    </row>
    <row r="10419" spans="1:1">
      <c r="A10419" s="51" t="s">
        <v>11379</v>
      </c>
    </row>
    <row r="10420" spans="1:1">
      <c r="A10420" s="51" t="s">
        <v>11380</v>
      </c>
    </row>
    <row r="10421" spans="1:1">
      <c r="A10421" s="51" t="s">
        <v>11381</v>
      </c>
    </row>
    <row r="10422" spans="1:1">
      <c r="A10422" s="51" t="s">
        <v>11382</v>
      </c>
    </row>
    <row r="10423" spans="1:1">
      <c r="A10423" s="51" t="s">
        <v>11383</v>
      </c>
    </row>
    <row r="10424" spans="1:1">
      <c r="A10424" s="51" t="s">
        <v>11384</v>
      </c>
    </row>
    <row r="10425" spans="1:1">
      <c r="A10425" s="51" t="s">
        <v>11385</v>
      </c>
    </row>
    <row r="10426" spans="1:1">
      <c r="A10426" s="51" t="s">
        <v>11386</v>
      </c>
    </row>
    <row r="10427" spans="1:1">
      <c r="A10427" s="51" t="s">
        <v>11387</v>
      </c>
    </row>
    <row r="10428" spans="1:1">
      <c r="A10428" s="51" t="s">
        <v>11388</v>
      </c>
    </row>
    <row r="10429" spans="1:1">
      <c r="A10429" s="51" t="s">
        <v>11389</v>
      </c>
    </row>
    <row r="10430" spans="1:1">
      <c r="A10430" s="51" t="s">
        <v>11390</v>
      </c>
    </row>
    <row r="10431" spans="1:1">
      <c r="A10431" s="51" t="s">
        <v>11391</v>
      </c>
    </row>
    <row r="10432" spans="1:1">
      <c r="A10432" s="51" t="s">
        <v>11392</v>
      </c>
    </row>
    <row r="10433" spans="1:1">
      <c r="A10433" s="51" t="s">
        <v>11393</v>
      </c>
    </row>
    <row r="10434" spans="1:1">
      <c r="A10434" s="51" t="s">
        <v>11394</v>
      </c>
    </row>
    <row r="10435" spans="1:1">
      <c r="A10435" s="51" t="s">
        <v>11395</v>
      </c>
    </row>
    <row r="10436" spans="1:1">
      <c r="A10436" s="51" t="s">
        <v>11396</v>
      </c>
    </row>
    <row r="10437" spans="1:1">
      <c r="A10437" s="51" t="s">
        <v>11397</v>
      </c>
    </row>
    <row r="10438" spans="1:1">
      <c r="A10438" s="51" t="s">
        <v>11398</v>
      </c>
    </row>
    <row r="10439" spans="1:1">
      <c r="A10439" s="51" t="s">
        <v>11399</v>
      </c>
    </row>
    <row r="10440" spans="1:1">
      <c r="A10440" s="51" t="s">
        <v>11400</v>
      </c>
    </row>
    <row r="10441" spans="1:1">
      <c r="A10441" s="51" t="s">
        <v>11401</v>
      </c>
    </row>
    <row r="10442" spans="1:1">
      <c r="A10442" s="51" t="s">
        <v>11402</v>
      </c>
    </row>
    <row r="10443" spans="1:1">
      <c r="A10443" s="51" t="s">
        <v>11403</v>
      </c>
    </row>
    <row r="10444" spans="1:1">
      <c r="A10444" s="51" t="s">
        <v>11404</v>
      </c>
    </row>
    <row r="10445" spans="1:1">
      <c r="A10445" s="51" t="s">
        <v>11405</v>
      </c>
    </row>
    <row r="10446" spans="1:1">
      <c r="A10446" s="51" t="s">
        <v>11406</v>
      </c>
    </row>
    <row r="10447" spans="1:1">
      <c r="A10447" s="51" t="s">
        <v>11407</v>
      </c>
    </row>
    <row r="10448" spans="1:1">
      <c r="A10448" s="51" t="s">
        <v>11408</v>
      </c>
    </row>
    <row r="10449" spans="1:1">
      <c r="A10449" s="51" t="s">
        <v>11409</v>
      </c>
    </row>
    <row r="10450" spans="1:1">
      <c r="A10450" s="51" t="s">
        <v>11410</v>
      </c>
    </row>
    <row r="10451" spans="1:1">
      <c r="A10451" s="51" t="s">
        <v>11411</v>
      </c>
    </row>
    <row r="10452" spans="1:1">
      <c r="A10452" s="51" t="s">
        <v>11412</v>
      </c>
    </row>
    <row r="10453" spans="1:1">
      <c r="A10453" s="51" t="s">
        <v>11413</v>
      </c>
    </row>
    <row r="10454" spans="1:1">
      <c r="A10454" s="51" t="s">
        <v>11414</v>
      </c>
    </row>
    <row r="10455" spans="1:1">
      <c r="A10455" s="51" t="s">
        <v>11415</v>
      </c>
    </row>
    <row r="10456" spans="1:1">
      <c r="A10456" s="51" t="s">
        <v>11416</v>
      </c>
    </row>
    <row r="10457" spans="1:1">
      <c r="A10457" s="51" t="s">
        <v>11417</v>
      </c>
    </row>
    <row r="10458" spans="1:1">
      <c r="A10458" s="51" t="s">
        <v>11418</v>
      </c>
    </row>
    <row r="10459" spans="1:1">
      <c r="A10459" s="51" t="s">
        <v>11419</v>
      </c>
    </row>
    <row r="10460" spans="1:1">
      <c r="A10460" s="51" t="s">
        <v>11420</v>
      </c>
    </row>
    <row r="10461" spans="1:1">
      <c r="A10461" s="51" t="s">
        <v>11421</v>
      </c>
    </row>
    <row r="10462" spans="1:1">
      <c r="A10462" s="51" t="s">
        <v>11422</v>
      </c>
    </row>
    <row r="10463" spans="1:1">
      <c r="A10463" s="51" t="s">
        <v>11423</v>
      </c>
    </row>
    <row r="10464" spans="1:1">
      <c r="A10464" s="51" t="s">
        <v>11424</v>
      </c>
    </row>
    <row r="10465" spans="1:1">
      <c r="A10465" s="51" t="s">
        <v>11425</v>
      </c>
    </row>
    <row r="10466" spans="1:1">
      <c r="A10466" s="51" t="s">
        <v>11426</v>
      </c>
    </row>
    <row r="10467" spans="1:1">
      <c r="A10467" s="51" t="s">
        <v>11427</v>
      </c>
    </row>
    <row r="10468" spans="1:1">
      <c r="A10468" s="51" t="s">
        <v>11428</v>
      </c>
    </row>
    <row r="10469" spans="1:1">
      <c r="A10469" s="51" t="s">
        <v>11429</v>
      </c>
    </row>
    <row r="10470" spans="1:1">
      <c r="A10470" s="51" t="s">
        <v>11430</v>
      </c>
    </row>
    <row r="10471" spans="1:1">
      <c r="A10471" s="51" t="s">
        <v>11431</v>
      </c>
    </row>
    <row r="10472" spans="1:1">
      <c r="A10472" s="51" t="s">
        <v>11432</v>
      </c>
    </row>
    <row r="10473" spans="1:1">
      <c r="A10473" s="51" t="s">
        <v>11433</v>
      </c>
    </row>
    <row r="10474" spans="1:1">
      <c r="A10474" s="51" t="s">
        <v>11434</v>
      </c>
    </row>
    <row r="10475" spans="1:1">
      <c r="A10475" s="51" t="s">
        <v>11435</v>
      </c>
    </row>
    <row r="10476" spans="1:1">
      <c r="A10476" s="51" t="s">
        <v>11436</v>
      </c>
    </row>
    <row r="10477" spans="1:1">
      <c r="A10477" s="51" t="s">
        <v>11437</v>
      </c>
    </row>
    <row r="10478" spans="1:1">
      <c r="A10478" s="51" t="s">
        <v>11438</v>
      </c>
    </row>
    <row r="10479" spans="1:1">
      <c r="A10479" s="51" t="s">
        <v>11439</v>
      </c>
    </row>
    <row r="10480" spans="1:1">
      <c r="A10480" s="51" t="s">
        <v>11440</v>
      </c>
    </row>
    <row r="10481" spans="1:1">
      <c r="A10481" s="51" t="s">
        <v>11441</v>
      </c>
    </row>
    <row r="10482" spans="1:1">
      <c r="A10482" s="51" t="s">
        <v>11442</v>
      </c>
    </row>
    <row r="10483" spans="1:1">
      <c r="A10483" s="51" t="s">
        <v>11443</v>
      </c>
    </row>
    <row r="10484" spans="1:1">
      <c r="A10484" s="51" t="s">
        <v>11444</v>
      </c>
    </row>
    <row r="10485" spans="1:1">
      <c r="A10485" s="51" t="s">
        <v>11445</v>
      </c>
    </row>
    <row r="10486" spans="1:1">
      <c r="A10486" s="51" t="s">
        <v>11446</v>
      </c>
    </row>
    <row r="10487" spans="1:1">
      <c r="A10487" s="51" t="s">
        <v>11447</v>
      </c>
    </row>
    <row r="10488" spans="1:1">
      <c r="A10488" s="51" t="s">
        <v>11448</v>
      </c>
    </row>
    <row r="10489" spans="1:1">
      <c r="A10489" s="51" t="s">
        <v>11449</v>
      </c>
    </row>
    <row r="10490" spans="1:1">
      <c r="A10490" s="51" t="s">
        <v>11450</v>
      </c>
    </row>
    <row r="10491" spans="1:1">
      <c r="A10491" s="51" t="s">
        <v>11451</v>
      </c>
    </row>
    <row r="10492" spans="1:1">
      <c r="A10492" s="51" t="s">
        <v>11452</v>
      </c>
    </row>
    <row r="10493" spans="1:1">
      <c r="A10493" s="51" t="s">
        <v>11453</v>
      </c>
    </row>
    <row r="10494" spans="1:1">
      <c r="A10494" s="51" t="s">
        <v>11454</v>
      </c>
    </row>
    <row r="10495" spans="1:1">
      <c r="A10495" s="51" t="s">
        <v>11455</v>
      </c>
    </row>
    <row r="10496" spans="1:1">
      <c r="A10496" s="51" t="s">
        <v>11456</v>
      </c>
    </row>
    <row r="10497" spans="1:1">
      <c r="A10497" s="51" t="s">
        <v>11457</v>
      </c>
    </row>
    <row r="10498" spans="1:1">
      <c r="A10498" s="51" t="s">
        <v>11458</v>
      </c>
    </row>
    <row r="10499" spans="1:1">
      <c r="A10499" s="51" t="s">
        <v>11459</v>
      </c>
    </row>
    <row r="10500" spans="1:1">
      <c r="A10500" s="51" t="s">
        <v>11460</v>
      </c>
    </row>
    <row r="10501" spans="1:1">
      <c r="A10501" s="51" t="s">
        <v>11461</v>
      </c>
    </row>
    <row r="10502" spans="1:1">
      <c r="A10502" s="51" t="s">
        <v>11462</v>
      </c>
    </row>
    <row r="10503" spans="1:1">
      <c r="A10503" s="51" t="s">
        <v>11463</v>
      </c>
    </row>
    <row r="10504" spans="1:1">
      <c r="A10504" s="51" t="s">
        <v>11464</v>
      </c>
    </row>
    <row r="10505" spans="1:1">
      <c r="A10505" s="51" t="s">
        <v>11465</v>
      </c>
    </row>
    <row r="10506" spans="1:1">
      <c r="A10506" s="51" t="s">
        <v>11466</v>
      </c>
    </row>
    <row r="10507" spans="1:1">
      <c r="A10507" s="51" t="s">
        <v>11467</v>
      </c>
    </row>
    <row r="10508" spans="1:1">
      <c r="A10508" s="51" t="s">
        <v>11468</v>
      </c>
    </row>
    <row r="10509" spans="1:1">
      <c r="A10509" s="51" t="s">
        <v>11469</v>
      </c>
    </row>
    <row r="10510" spans="1:1">
      <c r="A10510" s="51" t="s">
        <v>11470</v>
      </c>
    </row>
    <row r="10511" spans="1:1">
      <c r="A10511" s="51" t="s">
        <v>11471</v>
      </c>
    </row>
    <row r="10512" spans="1:1">
      <c r="A10512" s="51" t="s">
        <v>11472</v>
      </c>
    </row>
    <row r="10513" spans="1:1">
      <c r="A10513" s="51" t="s">
        <v>11473</v>
      </c>
    </row>
    <row r="10514" spans="1:1">
      <c r="A10514" s="51" t="s">
        <v>11474</v>
      </c>
    </row>
    <row r="10515" spans="1:1">
      <c r="A10515" s="51" t="s">
        <v>11475</v>
      </c>
    </row>
    <row r="10516" spans="1:1">
      <c r="A10516" s="51" t="s">
        <v>11476</v>
      </c>
    </row>
    <row r="10517" spans="1:1">
      <c r="A10517" s="51" t="s">
        <v>11477</v>
      </c>
    </row>
    <row r="10518" spans="1:1">
      <c r="A10518" s="51" t="s">
        <v>11478</v>
      </c>
    </row>
    <row r="10519" spans="1:1">
      <c r="A10519" s="51" t="s">
        <v>11479</v>
      </c>
    </row>
    <row r="10520" spans="1:1">
      <c r="A10520" s="51" t="s">
        <v>11480</v>
      </c>
    </row>
    <row r="10521" spans="1:1">
      <c r="A10521" s="51" t="s">
        <v>11481</v>
      </c>
    </row>
    <row r="10522" spans="1:1">
      <c r="A10522" s="51" t="s">
        <v>11482</v>
      </c>
    </row>
    <row r="10523" spans="1:1">
      <c r="A10523" s="51" t="s">
        <v>11483</v>
      </c>
    </row>
    <row r="10524" spans="1:1">
      <c r="A10524" s="51" t="s">
        <v>11484</v>
      </c>
    </row>
    <row r="10525" spans="1:1">
      <c r="A10525" s="51" t="s">
        <v>11485</v>
      </c>
    </row>
    <row r="10526" spans="1:1">
      <c r="A10526" s="51" t="s">
        <v>11486</v>
      </c>
    </row>
    <row r="10527" spans="1:1">
      <c r="A10527" s="51" t="s">
        <v>11487</v>
      </c>
    </row>
    <row r="10528" spans="1:1">
      <c r="A10528" s="51" t="s">
        <v>11488</v>
      </c>
    </row>
    <row r="10529" spans="1:1">
      <c r="A10529" s="51" t="s">
        <v>11489</v>
      </c>
    </row>
    <row r="10530" spans="1:1">
      <c r="A10530" s="51" t="s">
        <v>11490</v>
      </c>
    </row>
    <row r="10531" spans="1:1">
      <c r="A10531" s="51" t="s">
        <v>11491</v>
      </c>
    </row>
    <row r="10532" spans="1:1">
      <c r="A10532" s="51" t="s">
        <v>11492</v>
      </c>
    </row>
    <row r="10533" spans="1:1">
      <c r="A10533" s="51" t="s">
        <v>11493</v>
      </c>
    </row>
    <row r="10534" spans="1:1">
      <c r="A10534" s="51" t="s">
        <v>11494</v>
      </c>
    </row>
    <row r="10535" spans="1:1">
      <c r="A10535" s="51" t="s">
        <v>11495</v>
      </c>
    </row>
    <row r="10536" spans="1:1">
      <c r="A10536" s="51" t="s">
        <v>11496</v>
      </c>
    </row>
    <row r="10537" spans="1:1">
      <c r="A10537" s="51" t="s">
        <v>11497</v>
      </c>
    </row>
    <row r="10538" spans="1:1">
      <c r="A10538" s="51" t="s">
        <v>11498</v>
      </c>
    </row>
    <row r="10539" spans="1:1">
      <c r="A10539" s="51" t="s">
        <v>11499</v>
      </c>
    </row>
    <row r="10540" spans="1:1">
      <c r="A10540" s="51" t="s">
        <v>11500</v>
      </c>
    </row>
    <row r="10541" spans="1:1">
      <c r="A10541" s="51" t="s">
        <v>11501</v>
      </c>
    </row>
    <row r="10542" spans="1:1">
      <c r="A10542" s="51" t="s">
        <v>11502</v>
      </c>
    </row>
    <row r="10543" spans="1:1">
      <c r="A10543" s="51" t="s">
        <v>11503</v>
      </c>
    </row>
    <row r="10544" spans="1:1">
      <c r="A10544" s="51" t="s">
        <v>11504</v>
      </c>
    </row>
    <row r="10545" spans="1:1">
      <c r="A10545" s="51" t="s">
        <v>11505</v>
      </c>
    </row>
    <row r="10546" spans="1:1">
      <c r="A10546" s="51" t="s">
        <v>11506</v>
      </c>
    </row>
    <row r="10547" spans="1:1">
      <c r="A10547" s="51" t="s">
        <v>11507</v>
      </c>
    </row>
    <row r="10548" spans="1:1">
      <c r="A10548" s="51" t="s">
        <v>11508</v>
      </c>
    </row>
    <row r="10549" spans="1:1">
      <c r="A10549" s="51" t="s">
        <v>11509</v>
      </c>
    </row>
    <row r="10550" spans="1:1">
      <c r="A10550" s="51" t="s">
        <v>11510</v>
      </c>
    </row>
    <row r="10551" spans="1:1">
      <c r="A10551" s="51" t="s">
        <v>11511</v>
      </c>
    </row>
    <row r="10552" spans="1:1">
      <c r="A10552" s="51" t="s">
        <v>11512</v>
      </c>
    </row>
    <row r="10553" spans="1:1">
      <c r="A10553" s="51" t="s">
        <v>11513</v>
      </c>
    </row>
    <row r="10554" spans="1:1">
      <c r="A10554" s="51" t="s">
        <v>11514</v>
      </c>
    </row>
    <row r="10555" spans="1:1">
      <c r="A10555" s="51" t="s">
        <v>11515</v>
      </c>
    </row>
    <row r="10556" spans="1:1">
      <c r="A10556" s="51" t="s">
        <v>11516</v>
      </c>
    </row>
    <row r="10557" spans="1:1">
      <c r="A10557" s="51" t="s">
        <v>11517</v>
      </c>
    </row>
    <row r="10558" spans="1:1">
      <c r="A10558" s="51" t="s">
        <v>11518</v>
      </c>
    </row>
    <row r="10559" spans="1:1">
      <c r="A10559" s="51" t="s">
        <v>11519</v>
      </c>
    </row>
    <row r="10560" spans="1:1">
      <c r="A10560" s="51" t="s">
        <v>11520</v>
      </c>
    </row>
    <row r="10561" spans="1:1">
      <c r="A10561" s="51" t="s">
        <v>11521</v>
      </c>
    </row>
    <row r="10562" spans="1:1">
      <c r="A10562" s="51" t="s">
        <v>11522</v>
      </c>
    </row>
    <row r="10563" spans="1:1">
      <c r="A10563" s="51" t="s">
        <v>11523</v>
      </c>
    </row>
    <row r="10564" spans="1:1">
      <c r="A10564" s="51" t="s">
        <v>11524</v>
      </c>
    </row>
    <row r="10565" spans="1:1">
      <c r="A10565" s="51" t="s">
        <v>11525</v>
      </c>
    </row>
    <row r="10566" spans="1:1">
      <c r="A10566" s="51" t="s">
        <v>11526</v>
      </c>
    </row>
    <row r="10567" spans="1:1">
      <c r="A10567" s="51" t="s">
        <v>11527</v>
      </c>
    </row>
    <row r="10568" spans="1:1">
      <c r="A10568" s="51" t="s">
        <v>11528</v>
      </c>
    </row>
    <row r="10569" spans="1:1">
      <c r="A10569" s="51" t="s">
        <v>11529</v>
      </c>
    </row>
    <row r="10570" spans="1:1">
      <c r="A10570" s="51" t="s">
        <v>11530</v>
      </c>
    </row>
    <row r="10571" spans="1:1">
      <c r="A10571" s="51" t="s">
        <v>11531</v>
      </c>
    </row>
    <row r="10572" spans="1:1">
      <c r="A10572" s="51" t="s">
        <v>11532</v>
      </c>
    </row>
    <row r="10573" spans="1:1">
      <c r="A10573" s="51" t="s">
        <v>11533</v>
      </c>
    </row>
    <row r="10574" spans="1:1">
      <c r="A10574" s="51" t="s">
        <v>11534</v>
      </c>
    </row>
    <row r="10575" spans="1:1">
      <c r="A10575" s="51" t="s">
        <v>11535</v>
      </c>
    </row>
    <row r="10576" spans="1:1">
      <c r="A10576" s="51" t="s">
        <v>11536</v>
      </c>
    </row>
    <row r="10577" spans="1:1">
      <c r="A10577" s="51" t="s">
        <v>11537</v>
      </c>
    </row>
    <row r="10578" spans="1:1">
      <c r="A10578" s="51" t="s">
        <v>11538</v>
      </c>
    </row>
    <row r="10579" spans="1:1">
      <c r="A10579" s="51" t="s">
        <v>11539</v>
      </c>
    </row>
    <row r="10580" spans="1:1">
      <c r="A10580" s="51" t="s">
        <v>11540</v>
      </c>
    </row>
    <row r="10581" spans="1:1">
      <c r="A10581" s="51" t="s">
        <v>11541</v>
      </c>
    </row>
    <row r="10582" spans="1:1">
      <c r="A10582" s="51" t="s">
        <v>11542</v>
      </c>
    </row>
    <row r="10583" spans="1:1">
      <c r="A10583" s="51" t="s">
        <v>11543</v>
      </c>
    </row>
    <row r="10584" spans="1:1">
      <c r="A10584" s="51" t="s">
        <v>11544</v>
      </c>
    </row>
    <row r="10585" spans="1:1">
      <c r="A10585" s="51" t="s">
        <v>11545</v>
      </c>
    </row>
    <row r="10586" spans="1:1">
      <c r="A10586" s="51" t="s">
        <v>11546</v>
      </c>
    </row>
    <row r="10587" spans="1:1">
      <c r="A10587" s="51" t="s">
        <v>11547</v>
      </c>
    </row>
    <row r="10588" spans="1:1">
      <c r="A10588" s="51" t="s">
        <v>11548</v>
      </c>
    </row>
    <row r="10589" spans="1:1">
      <c r="A10589" s="51" t="s">
        <v>11549</v>
      </c>
    </row>
    <row r="10590" spans="1:1">
      <c r="A10590" s="51" t="s">
        <v>11550</v>
      </c>
    </row>
    <row r="10591" spans="1:1">
      <c r="A10591" s="51" t="s">
        <v>11551</v>
      </c>
    </row>
    <row r="10592" spans="1:1">
      <c r="A10592" s="51" t="s">
        <v>11552</v>
      </c>
    </row>
    <row r="10593" spans="1:1">
      <c r="A10593" s="51" t="s">
        <v>11553</v>
      </c>
    </row>
    <row r="10594" spans="1:1">
      <c r="A10594" s="51" t="s">
        <v>11554</v>
      </c>
    </row>
    <row r="10595" spans="1:1">
      <c r="A10595" s="51" t="s">
        <v>11555</v>
      </c>
    </row>
    <row r="10596" spans="1:1">
      <c r="A10596" s="51" t="s">
        <v>11556</v>
      </c>
    </row>
    <row r="10597" spans="1:1">
      <c r="A10597" s="51" t="s">
        <v>11557</v>
      </c>
    </row>
    <row r="10598" spans="1:1">
      <c r="A10598" s="51" t="s">
        <v>11558</v>
      </c>
    </row>
    <row r="10599" spans="1:1">
      <c r="A10599" s="51" t="s">
        <v>11559</v>
      </c>
    </row>
    <row r="10600" spans="1:1">
      <c r="A10600" s="51" t="s">
        <v>11560</v>
      </c>
    </row>
    <row r="10601" spans="1:1">
      <c r="A10601" s="51" t="s">
        <v>11561</v>
      </c>
    </row>
    <row r="10602" spans="1:1">
      <c r="A10602" s="51" t="s">
        <v>11562</v>
      </c>
    </row>
    <row r="10603" spans="1:1">
      <c r="A10603" s="51" t="s">
        <v>11563</v>
      </c>
    </row>
    <row r="10604" spans="1:1">
      <c r="A10604" s="51" t="s">
        <v>11564</v>
      </c>
    </row>
    <row r="10605" spans="1:1">
      <c r="A10605" s="51" t="s">
        <v>11565</v>
      </c>
    </row>
    <row r="10606" spans="1:1">
      <c r="A10606" s="51" t="s">
        <v>11566</v>
      </c>
    </row>
    <row r="10607" spans="1:1">
      <c r="A10607" s="51" t="s">
        <v>11567</v>
      </c>
    </row>
    <row r="10608" spans="1:1">
      <c r="A10608" s="51" t="s">
        <v>11568</v>
      </c>
    </row>
    <row r="10609" spans="1:1">
      <c r="A10609" s="51" t="s">
        <v>11569</v>
      </c>
    </row>
    <row r="10610" spans="1:1">
      <c r="A10610" s="51" t="s">
        <v>11570</v>
      </c>
    </row>
    <row r="10611" spans="1:1">
      <c r="A10611" s="51" t="s">
        <v>11571</v>
      </c>
    </row>
    <row r="10612" spans="1:1">
      <c r="A10612" s="51" t="s">
        <v>11572</v>
      </c>
    </row>
    <row r="10613" spans="1:1">
      <c r="A10613" s="51" t="s">
        <v>11573</v>
      </c>
    </row>
    <row r="10614" spans="1:1">
      <c r="A10614" s="51" t="s">
        <v>11574</v>
      </c>
    </row>
    <row r="10615" spans="1:1">
      <c r="A10615" s="51" t="s">
        <v>11575</v>
      </c>
    </row>
    <row r="10616" spans="1:1">
      <c r="A10616" s="51" t="s">
        <v>11576</v>
      </c>
    </row>
    <row r="10617" spans="1:1">
      <c r="A10617" s="51" t="s">
        <v>11577</v>
      </c>
    </row>
    <row r="10618" spans="1:1">
      <c r="A10618" s="51" t="s">
        <v>11578</v>
      </c>
    </row>
    <row r="10619" spans="1:1">
      <c r="A10619" s="51" t="s">
        <v>11579</v>
      </c>
    </row>
    <row r="10620" spans="1:1">
      <c r="A10620" s="51" t="s">
        <v>11580</v>
      </c>
    </row>
    <row r="10621" spans="1:1">
      <c r="A10621" s="51" t="s">
        <v>11581</v>
      </c>
    </row>
    <row r="10622" spans="1:1">
      <c r="A10622" s="51" t="s">
        <v>11582</v>
      </c>
    </row>
    <row r="10623" spans="1:1">
      <c r="A10623" s="51" t="s">
        <v>11583</v>
      </c>
    </row>
    <row r="10624" spans="1:1">
      <c r="A10624" s="51" t="s">
        <v>11584</v>
      </c>
    </row>
    <row r="10625" spans="1:1">
      <c r="A10625" s="51" t="s">
        <v>11585</v>
      </c>
    </row>
    <row r="10626" spans="1:1">
      <c r="A10626" s="51" t="s">
        <v>11586</v>
      </c>
    </row>
    <row r="10627" spans="1:1">
      <c r="A10627" s="51" t="s">
        <v>11587</v>
      </c>
    </row>
    <row r="10628" spans="1:1">
      <c r="A10628" s="51" t="s">
        <v>11588</v>
      </c>
    </row>
    <row r="10629" spans="1:1">
      <c r="A10629" s="51" t="s">
        <v>11589</v>
      </c>
    </row>
    <row r="10630" spans="1:1">
      <c r="A10630" s="51" t="s">
        <v>11590</v>
      </c>
    </row>
    <row r="10631" spans="1:1">
      <c r="A10631" s="51" t="s">
        <v>11591</v>
      </c>
    </row>
    <row r="10632" spans="1:1">
      <c r="A10632" s="51" t="s">
        <v>11592</v>
      </c>
    </row>
    <row r="10633" spans="1:1">
      <c r="A10633" s="51" t="s">
        <v>11593</v>
      </c>
    </row>
    <row r="10634" spans="1:1">
      <c r="A10634" s="51" t="s">
        <v>11594</v>
      </c>
    </row>
    <row r="10635" spans="1:1">
      <c r="A10635" s="51" t="s">
        <v>11595</v>
      </c>
    </row>
    <row r="10636" spans="1:1">
      <c r="A10636" s="51" t="s">
        <v>11596</v>
      </c>
    </row>
    <row r="10637" spans="1:1">
      <c r="A10637" s="51" t="s">
        <v>11597</v>
      </c>
    </row>
    <row r="10638" spans="1:1">
      <c r="A10638" s="51" t="s">
        <v>11598</v>
      </c>
    </row>
    <row r="10639" spans="1:1">
      <c r="A10639" s="51" t="s">
        <v>11599</v>
      </c>
    </row>
    <row r="10640" spans="1:1">
      <c r="A10640" s="51" t="s">
        <v>11600</v>
      </c>
    </row>
    <row r="10641" spans="1:1">
      <c r="A10641" s="51" t="s">
        <v>11601</v>
      </c>
    </row>
    <row r="10642" spans="1:1">
      <c r="A10642" s="51" t="s">
        <v>11602</v>
      </c>
    </row>
    <row r="10643" spans="1:1">
      <c r="A10643" s="51" t="s">
        <v>11603</v>
      </c>
    </row>
    <row r="10644" spans="1:1">
      <c r="A10644" s="51" t="s">
        <v>11604</v>
      </c>
    </row>
    <row r="10645" spans="1:1">
      <c r="A10645" s="51" t="s">
        <v>11605</v>
      </c>
    </row>
    <row r="10646" spans="1:1">
      <c r="A10646" s="51" t="s">
        <v>11606</v>
      </c>
    </row>
    <row r="10647" spans="1:1">
      <c r="A10647" s="51" t="s">
        <v>11607</v>
      </c>
    </row>
    <row r="10648" spans="1:1">
      <c r="A10648" s="51" t="s">
        <v>11608</v>
      </c>
    </row>
    <row r="10649" spans="1:1">
      <c r="A10649" s="51" t="s">
        <v>11609</v>
      </c>
    </row>
    <row r="10650" spans="1:1">
      <c r="A10650" s="51" t="s">
        <v>11610</v>
      </c>
    </row>
    <row r="10651" spans="1:1">
      <c r="A10651" s="51" t="s">
        <v>11611</v>
      </c>
    </row>
    <row r="10652" spans="1:1">
      <c r="A10652" s="51" t="s">
        <v>11612</v>
      </c>
    </row>
    <row r="10653" spans="1:1">
      <c r="A10653" s="51" t="s">
        <v>11613</v>
      </c>
    </row>
    <row r="10654" spans="1:1">
      <c r="A10654" s="51" t="s">
        <v>11614</v>
      </c>
    </row>
    <row r="10655" spans="1:1">
      <c r="A10655" s="51" t="s">
        <v>11615</v>
      </c>
    </row>
    <row r="10656" spans="1:1">
      <c r="A10656" s="51" t="s">
        <v>11616</v>
      </c>
    </row>
    <row r="10657" spans="1:1">
      <c r="A10657" s="51" t="s">
        <v>11617</v>
      </c>
    </row>
    <row r="10658" spans="1:1">
      <c r="A10658" s="51" t="s">
        <v>11618</v>
      </c>
    </row>
    <row r="10659" spans="1:1">
      <c r="A10659" s="51" t="s">
        <v>11619</v>
      </c>
    </row>
    <row r="10660" spans="1:1">
      <c r="A10660" s="51" t="s">
        <v>11620</v>
      </c>
    </row>
    <row r="10661" spans="1:1">
      <c r="A10661" s="51" t="s">
        <v>11621</v>
      </c>
    </row>
    <row r="10662" spans="1:1">
      <c r="A10662" s="51" t="s">
        <v>11622</v>
      </c>
    </row>
    <row r="10663" spans="1:1">
      <c r="A10663" s="51" t="s">
        <v>11623</v>
      </c>
    </row>
    <row r="10664" spans="1:1">
      <c r="A10664" s="51" t="s">
        <v>11624</v>
      </c>
    </row>
    <row r="10665" spans="1:1">
      <c r="A10665" s="51" t="s">
        <v>11625</v>
      </c>
    </row>
    <row r="10666" spans="1:1">
      <c r="A10666" s="51" t="s">
        <v>11626</v>
      </c>
    </row>
    <row r="10667" spans="1:1">
      <c r="A10667" s="51" t="s">
        <v>11627</v>
      </c>
    </row>
    <row r="10668" spans="1:1">
      <c r="A10668" s="51" t="s">
        <v>11628</v>
      </c>
    </row>
    <row r="10669" spans="1:1">
      <c r="A10669" s="51" t="s">
        <v>11629</v>
      </c>
    </row>
    <row r="10670" spans="1:1">
      <c r="A10670" s="51" t="s">
        <v>11630</v>
      </c>
    </row>
    <row r="10671" spans="1:1">
      <c r="A10671" s="51" t="s">
        <v>11631</v>
      </c>
    </row>
    <row r="10672" spans="1:1">
      <c r="A10672" s="51" t="s">
        <v>11632</v>
      </c>
    </row>
    <row r="10673" spans="1:1">
      <c r="A10673" s="51" t="s">
        <v>11633</v>
      </c>
    </row>
    <row r="10674" spans="1:1">
      <c r="A10674" s="51" t="s">
        <v>11634</v>
      </c>
    </row>
    <row r="10675" spans="1:1">
      <c r="A10675" s="51" t="s">
        <v>11635</v>
      </c>
    </row>
    <row r="10676" spans="1:1">
      <c r="A10676" s="51" t="s">
        <v>11636</v>
      </c>
    </row>
    <row r="10677" spans="1:1">
      <c r="A10677" s="51" t="s">
        <v>11637</v>
      </c>
    </row>
    <row r="10678" spans="1:1">
      <c r="A10678" s="51" t="s">
        <v>11638</v>
      </c>
    </row>
    <row r="10679" spans="1:1">
      <c r="A10679" s="51" t="s">
        <v>11639</v>
      </c>
    </row>
    <row r="10680" spans="1:1">
      <c r="A10680" s="51" t="s">
        <v>11640</v>
      </c>
    </row>
    <row r="10681" spans="1:1">
      <c r="A10681" s="51" t="s">
        <v>11641</v>
      </c>
    </row>
    <row r="10682" spans="1:1">
      <c r="A10682" s="51" t="s">
        <v>11642</v>
      </c>
    </row>
    <row r="10683" spans="1:1">
      <c r="A10683" s="51" t="s">
        <v>11643</v>
      </c>
    </row>
    <row r="10684" spans="1:1">
      <c r="A10684" s="51" t="s">
        <v>11644</v>
      </c>
    </row>
    <row r="10685" spans="1:1">
      <c r="A10685" s="51" t="s">
        <v>11645</v>
      </c>
    </row>
    <row r="10686" spans="1:1">
      <c r="A10686" s="51" t="s">
        <v>11646</v>
      </c>
    </row>
    <row r="10687" spans="1:1">
      <c r="A10687" s="51" t="s">
        <v>11647</v>
      </c>
    </row>
    <row r="10688" spans="1:1">
      <c r="A10688" s="51" t="s">
        <v>11648</v>
      </c>
    </row>
    <row r="10689" spans="1:1">
      <c r="A10689" s="51" t="s">
        <v>11649</v>
      </c>
    </row>
    <row r="10690" spans="1:1">
      <c r="A10690" s="51" t="s">
        <v>11650</v>
      </c>
    </row>
    <row r="10691" spans="1:1">
      <c r="A10691" s="51" t="s">
        <v>11651</v>
      </c>
    </row>
    <row r="10692" spans="1:1">
      <c r="A10692" s="51" t="s">
        <v>11652</v>
      </c>
    </row>
    <row r="10693" spans="1:1">
      <c r="A10693" s="51" t="s">
        <v>11653</v>
      </c>
    </row>
    <row r="10694" spans="1:1">
      <c r="A10694" s="51" t="s">
        <v>11654</v>
      </c>
    </row>
    <row r="10695" spans="1:1">
      <c r="A10695" s="51" t="s">
        <v>11655</v>
      </c>
    </row>
    <row r="10696" spans="1:1">
      <c r="A10696" s="51" t="s">
        <v>11656</v>
      </c>
    </row>
    <row r="10697" spans="1:1">
      <c r="A10697" s="51" t="s">
        <v>11657</v>
      </c>
    </row>
    <row r="10698" spans="1:1">
      <c r="A10698" s="51" t="s">
        <v>11658</v>
      </c>
    </row>
    <row r="10699" spans="1:1">
      <c r="A10699" s="51" t="s">
        <v>11659</v>
      </c>
    </row>
    <row r="10700" spans="1:1">
      <c r="A10700" s="51" t="s">
        <v>11660</v>
      </c>
    </row>
    <row r="10701" spans="1:1">
      <c r="A10701" s="51" t="s">
        <v>11661</v>
      </c>
    </row>
    <row r="10702" spans="1:1">
      <c r="A10702" s="51" t="s">
        <v>11662</v>
      </c>
    </row>
    <row r="10703" spans="1:1">
      <c r="A10703" s="51" t="s">
        <v>11663</v>
      </c>
    </row>
    <row r="10704" spans="1:1">
      <c r="A10704" s="51" t="s">
        <v>11664</v>
      </c>
    </row>
    <row r="10705" spans="1:1">
      <c r="A10705" s="51" t="s">
        <v>11665</v>
      </c>
    </row>
    <row r="10706" spans="1:1">
      <c r="A10706" s="51" t="s">
        <v>11666</v>
      </c>
    </row>
    <row r="10707" spans="1:1">
      <c r="A10707" s="51" t="s">
        <v>11667</v>
      </c>
    </row>
    <row r="10708" spans="1:1">
      <c r="A10708" s="51" t="s">
        <v>11668</v>
      </c>
    </row>
    <row r="10709" spans="1:1">
      <c r="A10709" s="51" t="s">
        <v>11669</v>
      </c>
    </row>
    <row r="10710" spans="1:1">
      <c r="A10710" s="51" t="s">
        <v>11670</v>
      </c>
    </row>
    <row r="10711" spans="1:1">
      <c r="A10711" s="51" t="s">
        <v>11671</v>
      </c>
    </row>
    <row r="10712" spans="1:1">
      <c r="A10712" s="51" t="s">
        <v>11672</v>
      </c>
    </row>
    <row r="10713" spans="1:1">
      <c r="A10713" s="51" t="s">
        <v>11673</v>
      </c>
    </row>
    <row r="10714" spans="1:1">
      <c r="A10714" s="51" t="s">
        <v>11674</v>
      </c>
    </row>
    <row r="10715" spans="1:1">
      <c r="A10715" s="51" t="s">
        <v>11675</v>
      </c>
    </row>
    <row r="10716" spans="1:1">
      <c r="A10716" s="51" t="s">
        <v>11676</v>
      </c>
    </row>
    <row r="10717" spans="1:1">
      <c r="A10717" s="51" t="s">
        <v>11677</v>
      </c>
    </row>
    <row r="10718" spans="1:1">
      <c r="A10718" s="51" t="s">
        <v>11678</v>
      </c>
    </row>
    <row r="10719" spans="1:1">
      <c r="A10719" s="51" t="s">
        <v>11679</v>
      </c>
    </row>
    <row r="10720" spans="1:1">
      <c r="A10720" s="51" t="s">
        <v>11680</v>
      </c>
    </row>
    <row r="10721" spans="1:1">
      <c r="A10721" s="51" t="s">
        <v>11681</v>
      </c>
    </row>
    <row r="10722" spans="1:1">
      <c r="A10722" s="51" t="s">
        <v>11682</v>
      </c>
    </row>
    <row r="10723" spans="1:1">
      <c r="A10723" s="51" t="s">
        <v>11683</v>
      </c>
    </row>
    <row r="10724" spans="1:1">
      <c r="A10724" s="51" t="s">
        <v>11684</v>
      </c>
    </row>
    <row r="10725" spans="1:1">
      <c r="A10725" s="51" t="s">
        <v>11685</v>
      </c>
    </row>
    <row r="10726" spans="1:1">
      <c r="A10726" s="51" t="s">
        <v>11686</v>
      </c>
    </row>
    <row r="10727" spans="1:1">
      <c r="A10727" s="51" t="s">
        <v>11687</v>
      </c>
    </row>
    <row r="10728" spans="1:1">
      <c r="A10728" s="51" t="s">
        <v>11688</v>
      </c>
    </row>
    <row r="10729" spans="1:1">
      <c r="A10729" s="51" t="s">
        <v>11689</v>
      </c>
    </row>
    <row r="10730" spans="1:1">
      <c r="A10730" s="51" t="s">
        <v>11690</v>
      </c>
    </row>
    <row r="10731" spans="1:1">
      <c r="A10731" s="51" t="s">
        <v>11691</v>
      </c>
    </row>
    <row r="10732" spans="1:1">
      <c r="A10732" s="51" t="s">
        <v>11692</v>
      </c>
    </row>
    <row r="10733" spans="1:1">
      <c r="A10733" s="51" t="s">
        <v>11693</v>
      </c>
    </row>
    <row r="10734" spans="1:1">
      <c r="A10734" s="51" t="s">
        <v>11694</v>
      </c>
    </row>
    <row r="10735" spans="1:1">
      <c r="A10735" s="51" t="s">
        <v>11695</v>
      </c>
    </row>
    <row r="10736" spans="1:1">
      <c r="A10736" s="51" t="s">
        <v>11696</v>
      </c>
    </row>
    <row r="10737" spans="1:1">
      <c r="A10737" s="51" t="s">
        <v>11697</v>
      </c>
    </row>
    <row r="10738" spans="1:1">
      <c r="A10738" s="51" t="s">
        <v>11698</v>
      </c>
    </row>
    <row r="10739" spans="1:1">
      <c r="A10739" s="51" t="s">
        <v>11699</v>
      </c>
    </row>
    <row r="10740" spans="1:1">
      <c r="A10740" s="51" t="s">
        <v>11700</v>
      </c>
    </row>
    <row r="10741" spans="1:1">
      <c r="A10741" s="51" t="s">
        <v>11701</v>
      </c>
    </row>
    <row r="10742" spans="1:1">
      <c r="A10742" s="51" t="s">
        <v>11702</v>
      </c>
    </row>
    <row r="10743" spans="1:1">
      <c r="A10743" s="51" t="s">
        <v>11703</v>
      </c>
    </row>
    <row r="10744" spans="1:1">
      <c r="A10744" s="51" t="s">
        <v>11704</v>
      </c>
    </row>
    <row r="10745" spans="1:1">
      <c r="A10745" s="51" t="s">
        <v>11705</v>
      </c>
    </row>
    <row r="10746" spans="1:1">
      <c r="A10746" s="51" t="s">
        <v>11706</v>
      </c>
    </row>
    <row r="10747" spans="1:1">
      <c r="A10747" s="51" t="s">
        <v>11707</v>
      </c>
    </row>
    <row r="10748" spans="1:1">
      <c r="A10748" s="51" t="s">
        <v>11708</v>
      </c>
    </row>
    <row r="10749" spans="1:1">
      <c r="A10749" s="51" t="s">
        <v>11709</v>
      </c>
    </row>
    <row r="10750" spans="1:1">
      <c r="A10750" s="51" t="s">
        <v>11710</v>
      </c>
    </row>
    <row r="10751" spans="1:1">
      <c r="A10751" s="51" t="s">
        <v>11711</v>
      </c>
    </row>
    <row r="10752" spans="1:1">
      <c r="A10752" s="51" t="s">
        <v>11712</v>
      </c>
    </row>
    <row r="10753" spans="1:1">
      <c r="A10753" s="51" t="s">
        <v>11713</v>
      </c>
    </row>
    <row r="10754" spans="1:1">
      <c r="A10754" s="51" t="s">
        <v>11714</v>
      </c>
    </row>
    <row r="10755" spans="1:1">
      <c r="A10755" s="51" t="s">
        <v>11715</v>
      </c>
    </row>
    <row r="10756" spans="1:1">
      <c r="A10756" s="51" t="s">
        <v>11716</v>
      </c>
    </row>
    <row r="10757" spans="1:1">
      <c r="A10757" s="51" t="s">
        <v>11717</v>
      </c>
    </row>
    <row r="10758" spans="1:1">
      <c r="A10758" s="51" t="s">
        <v>11718</v>
      </c>
    </row>
    <row r="10759" spans="1:1">
      <c r="A10759" s="51" t="s">
        <v>11719</v>
      </c>
    </row>
    <row r="10760" spans="1:1">
      <c r="A10760" s="51" t="s">
        <v>11720</v>
      </c>
    </row>
    <row r="10761" spans="1:1">
      <c r="A10761" s="51" t="s">
        <v>11721</v>
      </c>
    </row>
    <row r="10762" spans="1:1">
      <c r="A10762" s="51" t="s">
        <v>11722</v>
      </c>
    </row>
    <row r="10763" spans="1:1">
      <c r="A10763" s="51" t="s">
        <v>11723</v>
      </c>
    </row>
    <row r="10764" spans="1:1">
      <c r="A10764" s="51" t="s">
        <v>11724</v>
      </c>
    </row>
    <row r="10765" spans="1:1">
      <c r="A10765" s="51" t="s">
        <v>11725</v>
      </c>
    </row>
    <row r="10766" spans="1:1">
      <c r="A10766" s="51" t="s">
        <v>11726</v>
      </c>
    </row>
    <row r="10767" spans="1:1">
      <c r="A10767" s="51" t="s">
        <v>11727</v>
      </c>
    </row>
    <row r="10768" spans="1:1">
      <c r="A10768" s="51" t="s">
        <v>11728</v>
      </c>
    </row>
    <row r="10769" spans="1:1">
      <c r="A10769" s="51" t="s">
        <v>11729</v>
      </c>
    </row>
    <row r="10770" spans="1:1">
      <c r="A10770" s="51" t="s">
        <v>11730</v>
      </c>
    </row>
    <row r="10771" spans="1:1">
      <c r="A10771" s="51" t="s">
        <v>11731</v>
      </c>
    </row>
    <row r="10772" spans="1:1">
      <c r="A10772" s="51" t="s">
        <v>11732</v>
      </c>
    </row>
    <row r="10773" spans="1:1">
      <c r="A10773" s="51" t="s">
        <v>11733</v>
      </c>
    </row>
    <row r="10774" spans="1:1">
      <c r="A10774" s="51" t="s">
        <v>11734</v>
      </c>
    </row>
    <row r="10775" spans="1:1">
      <c r="A10775" s="51" t="s">
        <v>11735</v>
      </c>
    </row>
    <row r="10776" spans="1:1">
      <c r="A10776" s="51" t="s">
        <v>11736</v>
      </c>
    </row>
    <row r="10777" spans="1:1">
      <c r="A10777" s="51" t="s">
        <v>11737</v>
      </c>
    </row>
    <row r="10778" spans="1:1">
      <c r="A10778" s="51" t="s">
        <v>11738</v>
      </c>
    </row>
    <row r="10779" spans="1:1">
      <c r="A10779" s="51" t="s">
        <v>11739</v>
      </c>
    </row>
    <row r="10780" spans="1:1">
      <c r="A10780" s="51" t="s">
        <v>11740</v>
      </c>
    </row>
    <row r="10781" spans="1:1">
      <c r="A10781" s="51" t="s">
        <v>11741</v>
      </c>
    </row>
    <row r="10782" spans="1:1">
      <c r="A10782" s="51" t="s">
        <v>11742</v>
      </c>
    </row>
    <row r="10783" spans="1:1">
      <c r="A10783" s="51" t="s">
        <v>11743</v>
      </c>
    </row>
    <row r="10784" spans="1:1">
      <c r="A10784" s="51" t="s">
        <v>11744</v>
      </c>
    </row>
    <row r="10785" spans="1:1">
      <c r="A10785" s="51" t="s">
        <v>11745</v>
      </c>
    </row>
    <row r="10786" spans="1:1">
      <c r="A10786" s="51" t="s">
        <v>11746</v>
      </c>
    </row>
    <row r="10787" spans="1:1">
      <c r="A10787" s="51" t="s">
        <v>11747</v>
      </c>
    </row>
    <row r="10788" spans="1:1">
      <c r="A10788" s="51" t="s">
        <v>11748</v>
      </c>
    </row>
    <row r="10789" spans="1:1">
      <c r="A10789" s="51" t="s">
        <v>11749</v>
      </c>
    </row>
    <row r="10790" spans="1:1">
      <c r="A10790" s="51" t="s">
        <v>11750</v>
      </c>
    </row>
    <row r="10791" spans="1:1">
      <c r="A10791" s="51" t="s">
        <v>11751</v>
      </c>
    </row>
    <row r="10792" spans="1:1">
      <c r="A10792" s="51" t="s">
        <v>11752</v>
      </c>
    </row>
    <row r="10793" spans="1:1">
      <c r="A10793" s="51" t="s">
        <v>11753</v>
      </c>
    </row>
    <row r="10794" spans="1:1">
      <c r="A10794" s="51" t="s">
        <v>11754</v>
      </c>
    </row>
    <row r="10795" spans="1:1">
      <c r="A10795" s="51" t="s">
        <v>11755</v>
      </c>
    </row>
    <row r="10796" spans="1:1">
      <c r="A10796" s="51" t="s">
        <v>11756</v>
      </c>
    </row>
    <row r="10797" spans="1:1">
      <c r="A10797" s="51" t="s">
        <v>11757</v>
      </c>
    </row>
    <row r="10798" spans="1:1">
      <c r="A10798" s="51" t="s">
        <v>11758</v>
      </c>
    </row>
    <row r="10799" spans="1:1">
      <c r="A10799" s="51" t="s">
        <v>11759</v>
      </c>
    </row>
    <row r="10800" spans="1:1">
      <c r="A10800" s="51" t="s">
        <v>11760</v>
      </c>
    </row>
    <row r="10801" spans="1:1">
      <c r="A10801" s="51" t="s">
        <v>11761</v>
      </c>
    </row>
    <row r="10802" spans="1:1">
      <c r="A10802" s="51" t="s">
        <v>11762</v>
      </c>
    </row>
    <row r="10803" spans="1:1">
      <c r="A10803" s="51" t="s">
        <v>11763</v>
      </c>
    </row>
    <row r="10804" spans="1:1">
      <c r="A10804" s="51" t="s">
        <v>11764</v>
      </c>
    </row>
    <row r="10805" spans="1:1">
      <c r="A10805" s="51" t="s">
        <v>11765</v>
      </c>
    </row>
    <row r="10806" spans="1:1">
      <c r="A10806" s="51" t="s">
        <v>11766</v>
      </c>
    </row>
    <row r="10807" spans="1:1">
      <c r="A10807" s="51" t="s">
        <v>11767</v>
      </c>
    </row>
    <row r="10808" spans="1:1">
      <c r="A10808" s="51" t="s">
        <v>11768</v>
      </c>
    </row>
    <row r="10809" spans="1:1">
      <c r="A10809" s="51" t="s">
        <v>11769</v>
      </c>
    </row>
    <row r="10810" spans="1:1">
      <c r="A10810" s="51" t="s">
        <v>11770</v>
      </c>
    </row>
    <row r="10811" spans="1:1">
      <c r="A10811" s="51" t="s">
        <v>11771</v>
      </c>
    </row>
    <row r="10812" spans="1:1">
      <c r="A10812" s="51" t="s">
        <v>11772</v>
      </c>
    </row>
    <row r="10813" spans="1:1">
      <c r="A10813" s="51" t="s">
        <v>11773</v>
      </c>
    </row>
    <row r="10814" spans="1:1">
      <c r="A10814" s="51" t="s">
        <v>11774</v>
      </c>
    </row>
    <row r="10815" spans="1:1">
      <c r="A10815" s="51" t="s">
        <v>11775</v>
      </c>
    </row>
    <row r="10816" spans="1:1">
      <c r="A10816" s="51" t="s">
        <v>11776</v>
      </c>
    </row>
    <row r="10817" spans="1:1">
      <c r="A10817" s="51" t="s">
        <v>11777</v>
      </c>
    </row>
    <row r="10818" spans="1:1">
      <c r="A10818" s="51" t="s">
        <v>11778</v>
      </c>
    </row>
    <row r="10819" spans="1:1">
      <c r="A10819" s="51" t="s">
        <v>11779</v>
      </c>
    </row>
    <row r="10820" spans="1:1">
      <c r="A10820" s="51" t="s">
        <v>11780</v>
      </c>
    </row>
    <row r="10821" spans="1:1">
      <c r="A10821" s="51" t="s">
        <v>11781</v>
      </c>
    </row>
    <row r="10822" spans="1:1">
      <c r="A10822" s="51" t="s">
        <v>11782</v>
      </c>
    </row>
    <row r="10823" spans="1:1">
      <c r="A10823" s="51" t="s">
        <v>11783</v>
      </c>
    </row>
    <row r="10824" spans="1:1">
      <c r="A10824" s="51" t="s">
        <v>11784</v>
      </c>
    </row>
    <row r="10825" spans="1:1">
      <c r="A10825" s="51" t="s">
        <v>11785</v>
      </c>
    </row>
    <row r="10826" spans="1:1">
      <c r="A10826" s="51" t="s">
        <v>11786</v>
      </c>
    </row>
    <row r="10827" spans="1:1">
      <c r="A10827" s="51" t="s">
        <v>11787</v>
      </c>
    </row>
    <row r="10828" spans="1:1">
      <c r="A10828" s="51" t="s">
        <v>11788</v>
      </c>
    </row>
    <row r="10829" spans="1:1">
      <c r="A10829" s="51" t="s">
        <v>11789</v>
      </c>
    </row>
    <row r="10830" spans="1:1">
      <c r="A10830" s="51" t="s">
        <v>11790</v>
      </c>
    </row>
    <row r="10831" spans="1:1">
      <c r="A10831" s="51" t="s">
        <v>11791</v>
      </c>
    </row>
    <row r="10832" spans="1:1">
      <c r="A10832" s="51" t="s">
        <v>11792</v>
      </c>
    </row>
    <row r="10833" spans="1:1">
      <c r="A10833" s="51" t="s">
        <v>11793</v>
      </c>
    </row>
    <row r="10834" spans="1:1">
      <c r="A10834" s="51" t="s">
        <v>11794</v>
      </c>
    </row>
    <row r="10835" spans="1:1">
      <c r="A10835" s="51" t="s">
        <v>11795</v>
      </c>
    </row>
    <row r="10836" spans="1:1">
      <c r="A10836" s="51" t="s">
        <v>11796</v>
      </c>
    </row>
    <row r="10837" spans="1:1">
      <c r="A10837" s="51" t="s">
        <v>11797</v>
      </c>
    </row>
    <row r="10838" spans="1:1">
      <c r="A10838" s="51" t="s">
        <v>11798</v>
      </c>
    </row>
    <row r="10839" spans="1:1">
      <c r="A10839" s="51" t="s">
        <v>11799</v>
      </c>
    </row>
    <row r="10840" spans="1:1">
      <c r="A10840" s="51" t="s">
        <v>11800</v>
      </c>
    </row>
    <row r="10841" spans="1:1">
      <c r="A10841" s="51" t="s">
        <v>11801</v>
      </c>
    </row>
    <row r="10842" spans="1:1">
      <c r="A10842" s="51" t="s">
        <v>11802</v>
      </c>
    </row>
    <row r="10843" spans="1:1">
      <c r="A10843" s="51" t="s">
        <v>11803</v>
      </c>
    </row>
    <row r="10844" spans="1:1">
      <c r="A10844" s="51" t="s">
        <v>11804</v>
      </c>
    </row>
    <row r="10845" spans="1:1">
      <c r="A10845" s="51" t="s">
        <v>11805</v>
      </c>
    </row>
    <row r="10846" spans="1:1">
      <c r="A10846" s="51" t="s">
        <v>11806</v>
      </c>
    </row>
    <row r="10847" spans="1:1">
      <c r="A10847" s="51" t="s">
        <v>11807</v>
      </c>
    </row>
    <row r="10848" spans="1:1">
      <c r="A10848" s="51" t="s">
        <v>11808</v>
      </c>
    </row>
    <row r="10849" spans="1:1">
      <c r="A10849" s="51" t="s">
        <v>11809</v>
      </c>
    </row>
    <row r="10850" spans="1:1">
      <c r="A10850" s="51" t="s">
        <v>11810</v>
      </c>
    </row>
    <row r="10851" spans="1:1">
      <c r="A10851" s="51" t="s">
        <v>11811</v>
      </c>
    </row>
    <row r="10852" spans="1:1">
      <c r="A10852" s="51" t="s">
        <v>11812</v>
      </c>
    </row>
    <row r="10853" spans="1:1">
      <c r="A10853" s="51" t="s">
        <v>11813</v>
      </c>
    </row>
    <row r="10854" spans="1:1">
      <c r="A10854" s="51" t="s">
        <v>11814</v>
      </c>
    </row>
    <row r="10855" spans="1:1">
      <c r="A10855" s="51" t="s">
        <v>11815</v>
      </c>
    </row>
    <row r="10856" spans="1:1">
      <c r="A10856" s="51" t="s">
        <v>11816</v>
      </c>
    </row>
    <row r="10857" spans="1:1">
      <c r="A10857" s="51" t="s">
        <v>11817</v>
      </c>
    </row>
    <row r="10858" spans="1:1">
      <c r="A10858" s="51" t="s">
        <v>11818</v>
      </c>
    </row>
    <row r="10859" spans="1:1">
      <c r="A10859" s="51" t="s">
        <v>11819</v>
      </c>
    </row>
    <row r="10860" spans="1:1">
      <c r="A10860" s="51" t="s">
        <v>11820</v>
      </c>
    </row>
    <row r="10861" spans="1:1">
      <c r="A10861" s="51" t="s">
        <v>11821</v>
      </c>
    </row>
    <row r="10862" spans="1:1">
      <c r="A10862" s="51" t="s">
        <v>11822</v>
      </c>
    </row>
    <row r="10863" spans="1:1">
      <c r="A10863" s="51" t="s">
        <v>11823</v>
      </c>
    </row>
    <row r="10864" spans="1:1">
      <c r="A10864" s="51" t="s">
        <v>11824</v>
      </c>
    </row>
    <row r="10865" spans="1:1">
      <c r="A10865" s="51" t="s">
        <v>11825</v>
      </c>
    </row>
    <row r="10866" spans="1:1">
      <c r="A10866" s="51" t="s">
        <v>11826</v>
      </c>
    </row>
    <row r="10867" spans="1:1">
      <c r="A10867" s="51" t="s">
        <v>11827</v>
      </c>
    </row>
    <row r="10868" spans="1:1">
      <c r="A10868" s="51" t="s">
        <v>11828</v>
      </c>
    </row>
    <row r="10869" spans="1:1">
      <c r="A10869" s="51" t="s">
        <v>11829</v>
      </c>
    </row>
    <row r="10870" spans="1:1">
      <c r="A10870" s="51" t="s">
        <v>11830</v>
      </c>
    </row>
    <row r="10871" spans="1:1">
      <c r="A10871" s="51" t="s">
        <v>11831</v>
      </c>
    </row>
    <row r="10872" spans="1:1">
      <c r="A10872" s="51" t="s">
        <v>11832</v>
      </c>
    </row>
    <row r="10873" spans="1:1">
      <c r="A10873" s="51" t="s">
        <v>11833</v>
      </c>
    </row>
    <row r="10874" spans="1:1">
      <c r="A10874" s="51" t="s">
        <v>11834</v>
      </c>
    </row>
    <row r="10875" spans="1:1">
      <c r="A10875" s="51" t="s">
        <v>11835</v>
      </c>
    </row>
    <row r="10876" spans="1:1">
      <c r="A10876" s="51" t="s">
        <v>11836</v>
      </c>
    </row>
    <row r="10877" spans="1:1">
      <c r="A10877" s="51" t="s">
        <v>11837</v>
      </c>
    </row>
    <row r="10878" spans="1:1">
      <c r="A10878" s="51" t="s">
        <v>11838</v>
      </c>
    </row>
    <row r="10879" spans="1:1">
      <c r="A10879" s="51" t="s">
        <v>11839</v>
      </c>
    </row>
    <row r="10880" spans="1:1">
      <c r="A10880" s="51" t="s">
        <v>11840</v>
      </c>
    </row>
    <row r="10881" spans="1:1">
      <c r="A10881" s="51" t="s">
        <v>11841</v>
      </c>
    </row>
    <row r="10882" spans="1:1">
      <c r="A10882" s="51" t="s">
        <v>11842</v>
      </c>
    </row>
    <row r="10883" spans="1:1">
      <c r="A10883" s="51" t="s">
        <v>11843</v>
      </c>
    </row>
    <row r="10884" spans="1:1">
      <c r="A10884" s="51" t="s">
        <v>11844</v>
      </c>
    </row>
    <row r="10885" spans="1:1">
      <c r="A10885" s="51" t="s">
        <v>11845</v>
      </c>
    </row>
    <row r="10886" spans="1:1">
      <c r="A10886" s="51" t="s">
        <v>11846</v>
      </c>
    </row>
    <row r="10887" spans="1:1">
      <c r="A10887" s="51" t="s">
        <v>11847</v>
      </c>
    </row>
    <row r="10888" spans="1:1">
      <c r="A10888" s="51" t="s">
        <v>11848</v>
      </c>
    </row>
    <row r="10889" spans="1:1">
      <c r="A10889" s="51" t="s">
        <v>11849</v>
      </c>
    </row>
    <row r="10890" spans="1:1">
      <c r="A10890" s="51" t="s">
        <v>11850</v>
      </c>
    </row>
    <row r="10891" spans="1:1">
      <c r="A10891" s="51" t="s">
        <v>11851</v>
      </c>
    </row>
    <row r="10892" spans="1:1">
      <c r="A10892" s="51" t="s">
        <v>11852</v>
      </c>
    </row>
    <row r="10893" spans="1:1">
      <c r="A10893" s="51" t="s">
        <v>11853</v>
      </c>
    </row>
    <row r="10894" spans="1:1">
      <c r="A10894" s="51" t="s">
        <v>11854</v>
      </c>
    </row>
    <row r="10895" spans="1:1">
      <c r="A10895" s="51" t="s">
        <v>11855</v>
      </c>
    </row>
    <row r="10896" spans="1:1">
      <c r="A10896" s="51" t="s">
        <v>11856</v>
      </c>
    </row>
    <row r="10897" spans="1:1">
      <c r="A10897" s="51" t="s">
        <v>11857</v>
      </c>
    </row>
    <row r="10898" spans="1:1">
      <c r="A10898" s="51" t="s">
        <v>11858</v>
      </c>
    </row>
    <row r="10899" spans="1:1">
      <c r="A10899" s="51" t="s">
        <v>11859</v>
      </c>
    </row>
    <row r="10900" spans="1:1">
      <c r="A10900" s="51" t="s">
        <v>11860</v>
      </c>
    </row>
    <row r="10901" spans="1:1">
      <c r="A10901" s="51" t="s">
        <v>11861</v>
      </c>
    </row>
    <row r="10902" spans="1:1">
      <c r="A10902" s="51" t="s">
        <v>11862</v>
      </c>
    </row>
    <row r="10903" spans="1:1">
      <c r="A10903" s="51" t="s">
        <v>11863</v>
      </c>
    </row>
    <row r="10904" spans="1:1">
      <c r="A10904" s="51" t="s">
        <v>11864</v>
      </c>
    </row>
    <row r="10905" spans="1:1">
      <c r="A10905" s="51" t="s">
        <v>11865</v>
      </c>
    </row>
    <row r="10906" spans="1:1">
      <c r="A10906" s="51" t="s">
        <v>11866</v>
      </c>
    </row>
    <row r="10907" spans="1:1">
      <c r="A10907" s="51" t="s">
        <v>11867</v>
      </c>
    </row>
    <row r="10908" spans="1:1">
      <c r="A10908" s="51" t="s">
        <v>11868</v>
      </c>
    </row>
    <row r="10909" spans="1:1">
      <c r="A10909" s="51" t="s">
        <v>11869</v>
      </c>
    </row>
    <row r="10910" spans="1:1">
      <c r="A10910" s="51" t="s">
        <v>11870</v>
      </c>
    </row>
    <row r="10911" spans="1:1">
      <c r="A10911" s="51" t="s">
        <v>11871</v>
      </c>
    </row>
    <row r="10912" spans="1:1">
      <c r="A10912" s="51" t="s">
        <v>11872</v>
      </c>
    </row>
    <row r="10913" spans="1:1">
      <c r="A10913" s="51" t="s">
        <v>11873</v>
      </c>
    </row>
    <row r="10914" spans="1:1">
      <c r="A10914" s="51" t="s">
        <v>11874</v>
      </c>
    </row>
    <row r="10915" spans="1:1">
      <c r="A10915" s="51" t="s">
        <v>11875</v>
      </c>
    </row>
    <row r="10916" spans="1:1">
      <c r="A10916" s="51" t="s">
        <v>11876</v>
      </c>
    </row>
    <row r="10917" spans="1:1">
      <c r="A10917" s="51" t="s">
        <v>11877</v>
      </c>
    </row>
    <row r="10918" spans="1:1">
      <c r="A10918" s="51" t="s">
        <v>11878</v>
      </c>
    </row>
    <row r="10919" spans="1:1">
      <c r="A10919" s="51" t="s">
        <v>11879</v>
      </c>
    </row>
    <row r="10920" spans="1:1">
      <c r="A10920" s="51" t="s">
        <v>11880</v>
      </c>
    </row>
    <row r="10921" spans="1:1">
      <c r="A10921" s="51" t="s">
        <v>11881</v>
      </c>
    </row>
    <row r="10922" spans="1:1">
      <c r="A10922" s="51" t="s">
        <v>11882</v>
      </c>
    </row>
    <row r="10923" spans="1:1">
      <c r="A10923" s="51" t="s">
        <v>11883</v>
      </c>
    </row>
    <row r="10924" spans="1:1">
      <c r="A10924" s="51" t="s">
        <v>11884</v>
      </c>
    </row>
    <row r="10925" spans="1:1">
      <c r="A10925" s="51" t="s">
        <v>11885</v>
      </c>
    </row>
    <row r="10926" spans="1:1">
      <c r="A10926" s="51" t="s">
        <v>11886</v>
      </c>
    </row>
    <row r="10927" spans="1:1">
      <c r="A10927" s="51" t="s">
        <v>11887</v>
      </c>
    </row>
    <row r="10928" spans="1:1">
      <c r="A10928" s="51" t="s">
        <v>11888</v>
      </c>
    </row>
    <row r="10929" spans="1:1">
      <c r="A10929" s="51" t="s">
        <v>11889</v>
      </c>
    </row>
    <row r="10930" spans="1:1">
      <c r="A10930" s="51" t="s">
        <v>11890</v>
      </c>
    </row>
    <row r="10931" spans="1:1">
      <c r="A10931" s="51" t="s">
        <v>11891</v>
      </c>
    </row>
    <row r="10932" spans="1:1">
      <c r="A10932" s="51" t="s">
        <v>11892</v>
      </c>
    </row>
    <row r="10933" spans="1:1">
      <c r="A10933" s="51" t="s">
        <v>11893</v>
      </c>
    </row>
    <row r="10934" spans="1:1">
      <c r="A10934" s="51" t="s">
        <v>11894</v>
      </c>
    </row>
    <row r="10935" spans="1:1">
      <c r="A10935" s="51" t="s">
        <v>11895</v>
      </c>
    </row>
    <row r="10936" spans="1:1">
      <c r="A10936" s="51" t="s">
        <v>11896</v>
      </c>
    </row>
    <row r="10937" spans="1:1">
      <c r="A10937" s="51" t="s">
        <v>11897</v>
      </c>
    </row>
    <row r="10938" spans="1:1">
      <c r="A10938" s="51" t="s">
        <v>11898</v>
      </c>
    </row>
    <row r="10939" spans="1:1">
      <c r="A10939" s="51" t="s">
        <v>11899</v>
      </c>
    </row>
    <row r="10940" spans="1:1">
      <c r="A10940" s="51" t="s">
        <v>11900</v>
      </c>
    </row>
    <row r="10941" spans="1:1">
      <c r="A10941" s="51" t="s">
        <v>11901</v>
      </c>
    </row>
    <row r="10942" spans="1:1">
      <c r="A10942" s="51" t="s">
        <v>11902</v>
      </c>
    </row>
    <row r="10943" spans="1:1">
      <c r="A10943" s="51" t="s">
        <v>11903</v>
      </c>
    </row>
    <row r="10944" spans="1:1">
      <c r="A10944" s="51" t="s">
        <v>11904</v>
      </c>
    </row>
    <row r="10945" spans="1:1">
      <c r="A10945" s="51" t="s">
        <v>11905</v>
      </c>
    </row>
    <row r="10946" spans="1:1">
      <c r="A10946" s="51" t="s">
        <v>11906</v>
      </c>
    </row>
    <row r="10947" spans="1:1">
      <c r="A10947" s="51" t="s">
        <v>11907</v>
      </c>
    </row>
    <row r="10948" spans="1:1">
      <c r="A10948" s="51" t="s">
        <v>11908</v>
      </c>
    </row>
    <row r="10949" spans="1:1">
      <c r="A10949" s="51" t="s">
        <v>11909</v>
      </c>
    </row>
    <row r="10950" spans="1:1">
      <c r="A10950" s="51" t="s">
        <v>11910</v>
      </c>
    </row>
    <row r="10951" spans="1:1">
      <c r="A10951" s="51" t="s">
        <v>11911</v>
      </c>
    </row>
    <row r="10952" spans="1:1">
      <c r="A10952" s="51" t="s">
        <v>11912</v>
      </c>
    </row>
    <row r="10953" spans="1:1">
      <c r="A10953" s="51" t="s">
        <v>11913</v>
      </c>
    </row>
    <row r="10954" spans="1:1">
      <c r="A10954" s="51" t="s">
        <v>11914</v>
      </c>
    </row>
    <row r="10955" spans="1:1">
      <c r="A10955" s="51" t="s">
        <v>11915</v>
      </c>
    </row>
    <row r="10956" spans="1:1">
      <c r="A10956" s="51" t="s">
        <v>11916</v>
      </c>
    </row>
    <row r="10957" spans="1:1">
      <c r="A10957" s="51" t="s">
        <v>11917</v>
      </c>
    </row>
    <row r="10958" spans="1:1">
      <c r="A10958" s="51" t="s">
        <v>11918</v>
      </c>
    </row>
    <row r="10959" spans="1:1">
      <c r="A10959" s="51" t="s">
        <v>11919</v>
      </c>
    </row>
    <row r="10960" spans="1:1">
      <c r="A10960" s="51" t="s">
        <v>11920</v>
      </c>
    </row>
    <row r="10961" spans="1:1">
      <c r="A10961" s="51" t="s">
        <v>11921</v>
      </c>
    </row>
    <row r="10962" spans="1:1">
      <c r="A10962" s="51" t="s">
        <v>11922</v>
      </c>
    </row>
    <row r="10963" spans="1:1">
      <c r="A10963" s="51" t="s">
        <v>11923</v>
      </c>
    </row>
    <row r="10964" spans="1:1">
      <c r="A10964" s="51" t="s">
        <v>11924</v>
      </c>
    </row>
    <row r="10965" spans="1:1">
      <c r="A10965" s="51" t="s">
        <v>11925</v>
      </c>
    </row>
    <row r="10966" spans="1:1">
      <c r="A10966" s="51" t="s">
        <v>11926</v>
      </c>
    </row>
    <row r="10967" spans="1:1">
      <c r="A10967" s="51" t="s">
        <v>11927</v>
      </c>
    </row>
    <row r="10968" spans="1:1">
      <c r="A10968" s="51" t="s">
        <v>11928</v>
      </c>
    </row>
    <row r="10969" spans="1:1">
      <c r="A10969" s="51" t="s">
        <v>11929</v>
      </c>
    </row>
    <row r="10970" spans="1:1">
      <c r="A10970" s="51" t="s">
        <v>11930</v>
      </c>
    </row>
    <row r="10971" spans="1:1">
      <c r="A10971" s="51" t="s">
        <v>11931</v>
      </c>
    </row>
    <row r="10972" spans="1:1">
      <c r="A10972" s="51" t="s">
        <v>11932</v>
      </c>
    </row>
    <row r="10973" spans="1:1">
      <c r="A10973" s="51" t="s">
        <v>11933</v>
      </c>
    </row>
    <row r="10974" spans="1:1">
      <c r="A10974" s="51" t="s">
        <v>11934</v>
      </c>
    </row>
    <row r="10975" spans="1:1">
      <c r="A10975" s="51" t="s">
        <v>11935</v>
      </c>
    </row>
    <row r="10976" spans="1:1">
      <c r="A10976" s="51" t="s">
        <v>11936</v>
      </c>
    </row>
    <row r="10977" spans="1:1">
      <c r="A10977" s="51" t="s">
        <v>11937</v>
      </c>
    </row>
    <row r="10978" spans="1:1">
      <c r="A10978" s="51" t="s">
        <v>11938</v>
      </c>
    </row>
    <row r="10979" spans="1:1">
      <c r="A10979" s="51" t="s">
        <v>11939</v>
      </c>
    </row>
    <row r="10980" spans="1:1">
      <c r="A10980" s="51" t="s">
        <v>11940</v>
      </c>
    </row>
    <row r="10981" spans="1:1">
      <c r="A10981" s="51" t="s">
        <v>11941</v>
      </c>
    </row>
    <row r="10982" spans="1:1">
      <c r="A10982" s="51" t="s">
        <v>11942</v>
      </c>
    </row>
    <row r="10983" spans="1:1">
      <c r="A10983" s="51" t="s">
        <v>11943</v>
      </c>
    </row>
    <row r="10984" spans="1:1">
      <c r="A10984" s="51" t="s">
        <v>11944</v>
      </c>
    </row>
    <row r="10985" spans="1:1">
      <c r="A10985" s="51" t="s">
        <v>11945</v>
      </c>
    </row>
    <row r="10986" spans="1:1">
      <c r="A10986" s="51" t="s">
        <v>11946</v>
      </c>
    </row>
    <row r="10987" spans="1:1">
      <c r="A10987" s="51" t="s">
        <v>11947</v>
      </c>
    </row>
    <row r="10988" spans="1:1">
      <c r="A10988" s="51" t="s">
        <v>11948</v>
      </c>
    </row>
    <row r="10989" spans="1:1">
      <c r="A10989" s="51" t="s">
        <v>11949</v>
      </c>
    </row>
    <row r="10990" spans="1:1">
      <c r="A10990" s="51" t="s">
        <v>11950</v>
      </c>
    </row>
    <row r="10991" spans="1:1">
      <c r="A10991" s="51" t="s">
        <v>11951</v>
      </c>
    </row>
    <row r="10992" spans="1:1">
      <c r="A10992" s="51" t="s">
        <v>11952</v>
      </c>
    </row>
    <row r="10993" spans="1:1">
      <c r="A10993" s="51" t="s">
        <v>11953</v>
      </c>
    </row>
    <row r="10994" spans="1:1">
      <c r="A10994" s="51" t="s">
        <v>11954</v>
      </c>
    </row>
    <row r="10995" spans="1:1">
      <c r="A10995" s="51" t="s">
        <v>11955</v>
      </c>
    </row>
    <row r="10996" spans="1:1">
      <c r="A10996" s="51" t="s">
        <v>11956</v>
      </c>
    </row>
    <row r="10997" spans="1:1">
      <c r="A10997" s="51" t="s">
        <v>11957</v>
      </c>
    </row>
    <row r="10998" spans="1:1">
      <c r="A10998" s="51" t="s">
        <v>11958</v>
      </c>
    </row>
    <row r="10999" spans="1:1">
      <c r="A10999" s="51" t="s">
        <v>11959</v>
      </c>
    </row>
    <row r="11000" spans="1:1">
      <c r="A11000" s="51" t="s">
        <v>11960</v>
      </c>
    </row>
    <row r="11001" spans="1:1">
      <c r="A11001" s="51" t="s">
        <v>11961</v>
      </c>
    </row>
    <row r="11002" spans="1:1">
      <c r="A11002" s="51" t="s">
        <v>11962</v>
      </c>
    </row>
    <row r="11003" spans="1:1">
      <c r="A11003" s="51" t="s">
        <v>11963</v>
      </c>
    </row>
    <row r="11004" spans="1:1">
      <c r="A11004" s="51" t="s">
        <v>11964</v>
      </c>
    </row>
    <row r="11005" spans="1:1">
      <c r="A11005" s="51" t="s">
        <v>11965</v>
      </c>
    </row>
    <row r="11006" spans="1:1">
      <c r="A11006" s="51" t="s">
        <v>11966</v>
      </c>
    </row>
    <row r="11007" spans="1:1">
      <c r="A11007" s="51" t="s">
        <v>11967</v>
      </c>
    </row>
    <row r="11008" spans="1:1">
      <c r="A11008" s="51" t="s">
        <v>11968</v>
      </c>
    </row>
    <row r="11009" spans="1:1">
      <c r="A11009" s="51" t="s">
        <v>11969</v>
      </c>
    </row>
    <row r="11010" spans="1:1">
      <c r="A11010" s="51" t="s">
        <v>11970</v>
      </c>
    </row>
    <row r="11011" spans="1:1">
      <c r="A11011" s="51" t="s">
        <v>11971</v>
      </c>
    </row>
    <row r="11012" spans="1:1">
      <c r="A11012" s="51" t="s">
        <v>11972</v>
      </c>
    </row>
    <row r="11013" spans="1:1">
      <c r="A11013" s="51" t="s">
        <v>11973</v>
      </c>
    </row>
    <row r="11014" spans="1:1">
      <c r="A11014" s="51" t="s">
        <v>11974</v>
      </c>
    </row>
    <row r="11015" spans="1:1">
      <c r="A11015" s="51" t="s">
        <v>11975</v>
      </c>
    </row>
    <row r="11016" spans="1:1">
      <c r="A11016" s="51" t="s">
        <v>11976</v>
      </c>
    </row>
    <row r="11017" spans="1:1">
      <c r="A11017" s="51" t="s">
        <v>11977</v>
      </c>
    </row>
    <row r="11018" spans="1:1">
      <c r="A11018" s="51" t="s">
        <v>11978</v>
      </c>
    </row>
    <row r="11019" spans="1:1">
      <c r="A11019" s="51" t="s">
        <v>11979</v>
      </c>
    </row>
    <row r="11020" spans="1:1">
      <c r="A11020" s="51" t="s">
        <v>11980</v>
      </c>
    </row>
    <row r="11021" spans="1:1">
      <c r="A11021" s="51" t="s">
        <v>11981</v>
      </c>
    </row>
    <row r="11022" spans="1:1">
      <c r="A11022" s="51" t="s">
        <v>11982</v>
      </c>
    </row>
    <row r="11023" spans="1:1">
      <c r="A11023" s="51" t="s">
        <v>11983</v>
      </c>
    </row>
    <row r="11024" spans="1:1">
      <c r="A11024" s="51" t="s">
        <v>11984</v>
      </c>
    </row>
    <row r="11025" spans="1:1">
      <c r="A11025" s="51" t="s">
        <v>11985</v>
      </c>
    </row>
    <row r="11026" spans="1:1">
      <c r="A11026" s="51" t="s">
        <v>11986</v>
      </c>
    </row>
    <row r="11027" spans="1:1">
      <c r="A11027" s="51" t="s">
        <v>11987</v>
      </c>
    </row>
    <row r="11028" spans="1:1">
      <c r="A11028" s="51" t="s">
        <v>11988</v>
      </c>
    </row>
    <row r="11029" spans="1:1">
      <c r="A11029" s="51" t="s">
        <v>11989</v>
      </c>
    </row>
    <row r="11030" spans="1:1">
      <c r="A11030" s="51" t="s">
        <v>11990</v>
      </c>
    </row>
    <row r="11031" spans="1:1">
      <c r="A11031" s="51" t="s">
        <v>11991</v>
      </c>
    </row>
    <row r="11032" spans="1:1">
      <c r="A11032" s="51" t="s">
        <v>11992</v>
      </c>
    </row>
    <row r="11033" spans="1:1">
      <c r="A11033" s="51" t="s">
        <v>11993</v>
      </c>
    </row>
    <row r="11034" spans="1:1">
      <c r="A11034" s="51" t="s">
        <v>11994</v>
      </c>
    </row>
    <row r="11035" spans="1:1">
      <c r="A11035" s="51" t="s">
        <v>11995</v>
      </c>
    </row>
    <row r="11036" spans="1:1">
      <c r="A11036" s="51" t="s">
        <v>11996</v>
      </c>
    </row>
    <row r="11037" spans="1:1">
      <c r="A11037" s="51" t="s">
        <v>11997</v>
      </c>
    </row>
    <row r="11038" spans="1:1">
      <c r="A11038" s="51" t="s">
        <v>11998</v>
      </c>
    </row>
    <row r="11039" spans="1:1">
      <c r="A11039" s="51" t="s">
        <v>11999</v>
      </c>
    </row>
    <row r="11040" spans="1:1">
      <c r="A11040" s="51" t="s">
        <v>12000</v>
      </c>
    </row>
    <row r="11041" spans="1:1">
      <c r="A11041" s="51" t="s">
        <v>12001</v>
      </c>
    </row>
    <row r="11042" spans="1:1">
      <c r="A11042" s="51" t="s">
        <v>12002</v>
      </c>
    </row>
    <row r="11043" spans="1:1">
      <c r="A11043" s="51" t="s">
        <v>12003</v>
      </c>
    </row>
    <row r="11044" spans="1:1">
      <c r="A11044" s="51" t="s">
        <v>12004</v>
      </c>
    </row>
    <row r="11045" spans="1:1">
      <c r="A11045" s="51" t="s">
        <v>12005</v>
      </c>
    </row>
    <row r="11046" spans="1:1">
      <c r="A11046" s="51" t="s">
        <v>12006</v>
      </c>
    </row>
    <row r="11047" spans="1:1">
      <c r="A11047" s="51" t="s">
        <v>12007</v>
      </c>
    </row>
    <row r="11048" spans="1:1">
      <c r="A11048" s="51" t="s">
        <v>12008</v>
      </c>
    </row>
    <row r="11049" spans="1:1">
      <c r="A11049" s="51" t="s">
        <v>12009</v>
      </c>
    </row>
    <row r="11050" spans="1:1">
      <c r="A11050" s="51" t="s">
        <v>12010</v>
      </c>
    </row>
    <row r="11051" spans="1:1">
      <c r="A11051" s="51" t="s">
        <v>12011</v>
      </c>
    </row>
    <row r="11052" spans="1:1">
      <c r="A11052" s="51" t="s">
        <v>12012</v>
      </c>
    </row>
    <row r="11053" spans="1:1">
      <c r="A11053" s="51" t="s">
        <v>12013</v>
      </c>
    </row>
    <row r="11054" spans="1:1">
      <c r="A11054" s="51" t="s">
        <v>12014</v>
      </c>
    </row>
    <row r="11055" spans="1:1">
      <c r="A11055" s="51" t="s">
        <v>12015</v>
      </c>
    </row>
    <row r="11056" spans="1:1">
      <c r="A11056" s="51" t="s">
        <v>12016</v>
      </c>
    </row>
    <row r="11057" spans="1:1">
      <c r="A11057" s="51" t="s">
        <v>12017</v>
      </c>
    </row>
    <row r="11058" spans="1:1">
      <c r="A11058" s="51" t="s">
        <v>12018</v>
      </c>
    </row>
    <row r="11059" spans="1:1">
      <c r="A11059" s="51" t="s">
        <v>12019</v>
      </c>
    </row>
    <row r="11060" spans="1:1">
      <c r="A11060" s="51" t="s">
        <v>12020</v>
      </c>
    </row>
    <row r="11061" spans="1:1">
      <c r="A11061" s="51" t="s">
        <v>12021</v>
      </c>
    </row>
    <row r="11062" spans="1:1">
      <c r="A11062" s="51" t="s">
        <v>12022</v>
      </c>
    </row>
    <row r="11063" spans="1:1">
      <c r="A11063" s="51" t="s">
        <v>12023</v>
      </c>
    </row>
    <row r="11064" spans="1:1">
      <c r="A11064" s="51" t="s">
        <v>12024</v>
      </c>
    </row>
    <row r="11065" spans="1:1">
      <c r="A11065" s="51" t="s">
        <v>12025</v>
      </c>
    </row>
    <row r="11066" spans="1:1">
      <c r="A11066" s="51" t="s">
        <v>12026</v>
      </c>
    </row>
    <row r="11067" spans="1:1">
      <c r="A11067" s="51" t="s">
        <v>12027</v>
      </c>
    </row>
    <row r="11068" spans="1:1">
      <c r="A11068" s="51" t="s">
        <v>12028</v>
      </c>
    </row>
    <row r="11069" spans="1:1">
      <c r="A11069" s="51" t="s">
        <v>12029</v>
      </c>
    </row>
    <row r="11070" spans="1:1">
      <c r="A11070" s="51" t="s">
        <v>12030</v>
      </c>
    </row>
    <row r="11071" spans="1:1">
      <c r="A11071" s="51" t="s">
        <v>12031</v>
      </c>
    </row>
    <row r="11072" spans="1:1">
      <c r="A11072" s="51" t="s">
        <v>12032</v>
      </c>
    </row>
    <row r="11073" spans="1:1">
      <c r="A11073" s="51" t="s">
        <v>12033</v>
      </c>
    </row>
    <row r="11074" spans="1:1">
      <c r="A11074" s="51" t="s">
        <v>12034</v>
      </c>
    </row>
    <row r="11075" spans="1:1">
      <c r="A11075" s="51" t="s">
        <v>12035</v>
      </c>
    </row>
    <row r="11076" spans="1:1">
      <c r="A11076" s="51" t="s">
        <v>12036</v>
      </c>
    </row>
    <row r="11077" spans="1:1">
      <c r="A11077" s="51" t="s">
        <v>12037</v>
      </c>
    </row>
    <row r="11078" spans="1:1">
      <c r="A11078" s="51" t="s">
        <v>12038</v>
      </c>
    </row>
    <row r="11079" spans="1:1">
      <c r="A11079" s="51" t="s">
        <v>12039</v>
      </c>
    </row>
    <row r="11080" spans="1:1">
      <c r="A11080" s="51" t="s">
        <v>12040</v>
      </c>
    </row>
    <row r="11081" spans="1:1">
      <c r="A11081" s="51" t="s">
        <v>12041</v>
      </c>
    </row>
    <row r="11082" spans="1:1">
      <c r="A11082" s="51" t="s">
        <v>12042</v>
      </c>
    </row>
    <row r="11083" spans="1:1">
      <c r="A11083" s="51" t="s">
        <v>12043</v>
      </c>
    </row>
    <row r="11084" spans="1:1">
      <c r="A11084" s="51" t="s">
        <v>12044</v>
      </c>
    </row>
    <row r="11085" spans="1:1">
      <c r="A11085" s="51" t="s">
        <v>12045</v>
      </c>
    </row>
    <row r="11086" spans="1:1">
      <c r="A11086" s="51" t="s">
        <v>12046</v>
      </c>
    </row>
    <row r="11087" spans="1:1">
      <c r="A11087" s="51" t="s">
        <v>12047</v>
      </c>
    </row>
    <row r="11088" spans="1:1">
      <c r="A11088" s="51" t="s">
        <v>12048</v>
      </c>
    </row>
    <row r="11089" spans="1:1">
      <c r="A11089" s="51" t="s">
        <v>12049</v>
      </c>
    </row>
    <row r="11090" spans="1:1">
      <c r="A11090" s="51" t="s">
        <v>12050</v>
      </c>
    </row>
    <row r="11091" spans="1:1">
      <c r="A11091" s="51" t="s">
        <v>12051</v>
      </c>
    </row>
    <row r="11092" spans="1:1">
      <c r="A11092" s="51" t="s">
        <v>12052</v>
      </c>
    </row>
    <row r="11093" spans="1:1">
      <c r="A11093" s="51" t="s">
        <v>12053</v>
      </c>
    </row>
    <row r="11094" spans="1:1">
      <c r="A11094" s="51" t="s">
        <v>12054</v>
      </c>
    </row>
    <row r="11095" spans="1:1">
      <c r="A11095" s="51" t="s">
        <v>12055</v>
      </c>
    </row>
    <row r="11096" spans="1:1">
      <c r="A11096" s="51" t="s">
        <v>12056</v>
      </c>
    </row>
    <row r="11097" spans="1:1">
      <c r="A11097" s="51" t="s">
        <v>12057</v>
      </c>
    </row>
    <row r="11098" spans="1:1">
      <c r="A11098" s="51" t="s">
        <v>12058</v>
      </c>
    </row>
    <row r="11099" spans="1:1">
      <c r="A11099" s="51" t="s">
        <v>12059</v>
      </c>
    </row>
    <row r="11100" spans="1:1">
      <c r="A11100" s="51" t="s">
        <v>12060</v>
      </c>
    </row>
    <row r="11101" spans="1:1">
      <c r="A11101" s="51" t="s">
        <v>12061</v>
      </c>
    </row>
    <row r="11102" spans="1:1">
      <c r="A11102" s="51" t="s">
        <v>12062</v>
      </c>
    </row>
    <row r="11103" spans="1:1">
      <c r="A11103" s="51" t="s">
        <v>12063</v>
      </c>
    </row>
    <row r="11104" spans="1:1">
      <c r="A11104" s="51" t="s">
        <v>12064</v>
      </c>
    </row>
    <row r="11105" spans="1:1">
      <c r="A11105" s="51" t="s">
        <v>12065</v>
      </c>
    </row>
    <row r="11106" spans="1:1">
      <c r="A11106" s="51" t="s">
        <v>12066</v>
      </c>
    </row>
    <row r="11107" spans="1:1">
      <c r="A11107" s="51" t="s">
        <v>12067</v>
      </c>
    </row>
    <row r="11108" spans="1:1">
      <c r="A11108" s="51" t="s">
        <v>12068</v>
      </c>
    </row>
    <row r="11109" spans="1:1">
      <c r="A11109" s="51" t="s">
        <v>12069</v>
      </c>
    </row>
    <row r="11110" spans="1:1">
      <c r="A11110" s="51" t="s">
        <v>12070</v>
      </c>
    </row>
    <row r="11111" spans="1:1">
      <c r="A11111" s="51" t="s">
        <v>12071</v>
      </c>
    </row>
    <row r="11112" spans="1:1">
      <c r="A11112" s="51" t="s">
        <v>12072</v>
      </c>
    </row>
    <row r="11113" spans="1:1">
      <c r="A11113" s="51" t="s">
        <v>12073</v>
      </c>
    </row>
    <row r="11114" spans="1:1">
      <c r="A11114" s="51" t="s">
        <v>12074</v>
      </c>
    </row>
    <row r="11115" spans="1:1">
      <c r="A11115" s="51" t="s">
        <v>12075</v>
      </c>
    </row>
    <row r="11116" spans="1:1">
      <c r="A11116" s="51" t="s">
        <v>12076</v>
      </c>
    </row>
    <row r="11117" spans="1:1">
      <c r="A11117" s="51" t="s">
        <v>12077</v>
      </c>
    </row>
    <row r="11118" spans="1:1">
      <c r="A11118" s="51" t="s">
        <v>12078</v>
      </c>
    </row>
    <row r="11119" spans="1:1">
      <c r="A11119" s="51" t="s">
        <v>12079</v>
      </c>
    </row>
    <row r="11120" spans="1:1">
      <c r="A11120" s="51" t="s">
        <v>12080</v>
      </c>
    </row>
    <row r="11121" spans="1:1">
      <c r="A11121" s="51" t="s">
        <v>12081</v>
      </c>
    </row>
    <row r="11122" spans="1:1">
      <c r="A11122" s="51" t="s">
        <v>12082</v>
      </c>
    </row>
    <row r="11123" spans="1:1">
      <c r="A11123" s="51" t="s">
        <v>12083</v>
      </c>
    </row>
    <row r="11124" spans="1:1">
      <c r="A11124" s="51" t="s">
        <v>12084</v>
      </c>
    </row>
    <row r="11125" spans="1:1">
      <c r="A11125" s="51" t="s">
        <v>12085</v>
      </c>
    </row>
    <row r="11126" spans="1:1">
      <c r="A11126" s="51" t="s">
        <v>12086</v>
      </c>
    </row>
    <row r="11127" spans="1:1">
      <c r="A11127" s="51" t="s">
        <v>12087</v>
      </c>
    </row>
    <row r="11128" spans="1:1">
      <c r="A11128" s="51" t="s">
        <v>12088</v>
      </c>
    </row>
    <row r="11129" spans="1:1">
      <c r="A11129" s="51" t="s">
        <v>12089</v>
      </c>
    </row>
    <row r="11130" spans="1:1">
      <c r="A11130" s="51" t="s">
        <v>12090</v>
      </c>
    </row>
    <row r="11131" spans="1:1">
      <c r="A11131" s="51" t="s">
        <v>12091</v>
      </c>
    </row>
    <row r="11132" spans="1:1">
      <c r="A11132" s="51" t="s">
        <v>12092</v>
      </c>
    </row>
    <row r="11133" spans="1:1">
      <c r="A11133" s="51" t="s">
        <v>12093</v>
      </c>
    </row>
    <row r="11134" spans="1:1">
      <c r="A11134" s="51" t="s">
        <v>12094</v>
      </c>
    </row>
    <row r="11135" spans="1:1">
      <c r="A11135" s="51" t="s">
        <v>12095</v>
      </c>
    </row>
    <row r="11136" spans="1:1">
      <c r="A11136" s="51" t="s">
        <v>12096</v>
      </c>
    </row>
    <row r="11137" spans="1:1">
      <c r="A11137" s="51" t="s">
        <v>12097</v>
      </c>
    </row>
    <row r="11138" spans="1:1">
      <c r="A11138" s="51" t="s">
        <v>12098</v>
      </c>
    </row>
    <row r="11139" spans="1:1">
      <c r="A11139" s="51" t="s">
        <v>12099</v>
      </c>
    </row>
    <row r="11140" spans="1:1">
      <c r="A11140" s="51" t="s">
        <v>12100</v>
      </c>
    </row>
    <row r="11141" spans="1:1">
      <c r="A11141" s="51" t="s">
        <v>12101</v>
      </c>
    </row>
    <row r="11142" spans="1:1">
      <c r="A11142" s="51" t="s">
        <v>12102</v>
      </c>
    </row>
    <row r="11143" spans="1:1">
      <c r="A11143" s="51" t="s">
        <v>12103</v>
      </c>
    </row>
    <row r="11144" spans="1:1">
      <c r="A11144" s="51" t="s">
        <v>12104</v>
      </c>
    </row>
    <row r="11145" spans="1:1">
      <c r="A11145" s="51" t="s">
        <v>12105</v>
      </c>
    </row>
    <row r="11146" spans="1:1">
      <c r="A11146" s="51" t="s">
        <v>12106</v>
      </c>
    </row>
    <row r="11147" spans="1:1">
      <c r="A11147" s="51" t="s">
        <v>12107</v>
      </c>
    </row>
    <row r="11148" spans="1:1">
      <c r="A11148" s="51" t="s">
        <v>12108</v>
      </c>
    </row>
    <row r="11149" spans="1:1">
      <c r="A11149" s="51" t="s">
        <v>12109</v>
      </c>
    </row>
    <row r="11150" spans="1:1">
      <c r="A11150" s="51" t="s">
        <v>12110</v>
      </c>
    </row>
    <row r="11151" spans="1:1">
      <c r="A11151" s="51" t="s">
        <v>12111</v>
      </c>
    </row>
    <row r="11152" spans="1:1">
      <c r="A11152" s="51" t="s">
        <v>12112</v>
      </c>
    </row>
    <row r="11153" spans="1:1">
      <c r="A11153" s="51" t="s">
        <v>12113</v>
      </c>
    </row>
    <row r="11154" spans="1:1">
      <c r="A11154" s="51" t="s">
        <v>12114</v>
      </c>
    </row>
    <row r="11155" spans="1:1">
      <c r="A11155" s="51" t="s">
        <v>12115</v>
      </c>
    </row>
    <row r="11156" spans="1:1">
      <c r="A11156" s="51" t="s">
        <v>12116</v>
      </c>
    </row>
    <row r="11157" spans="1:1">
      <c r="A11157" s="51" t="s">
        <v>12117</v>
      </c>
    </row>
    <row r="11158" spans="1:1">
      <c r="A11158" s="51" t="s">
        <v>12118</v>
      </c>
    </row>
    <row r="11159" spans="1:1">
      <c r="A11159" s="51" t="s">
        <v>12119</v>
      </c>
    </row>
    <row r="11160" spans="1:1">
      <c r="A11160" s="51" t="s">
        <v>12120</v>
      </c>
    </row>
    <row r="11161" spans="1:1">
      <c r="A11161" s="51" t="s">
        <v>12121</v>
      </c>
    </row>
    <row r="11162" spans="1:1">
      <c r="A11162" s="51" t="s">
        <v>12122</v>
      </c>
    </row>
    <row r="11163" spans="1:1">
      <c r="A11163" s="51" t="s">
        <v>12123</v>
      </c>
    </row>
    <row r="11164" spans="1:1">
      <c r="A11164" s="51" t="s">
        <v>12124</v>
      </c>
    </row>
    <row r="11165" spans="1:1">
      <c r="A11165" s="51" t="s">
        <v>12125</v>
      </c>
    </row>
    <row r="11166" spans="1:1">
      <c r="A11166" s="51" t="s">
        <v>12126</v>
      </c>
    </row>
    <row r="11167" spans="1:1">
      <c r="A11167" s="51" t="s">
        <v>12127</v>
      </c>
    </row>
    <row r="11168" spans="1:1">
      <c r="A11168" s="51" t="s">
        <v>12128</v>
      </c>
    </row>
    <row r="11169" spans="1:1">
      <c r="A11169" s="51" t="s">
        <v>12129</v>
      </c>
    </row>
    <row r="11170" spans="1:1">
      <c r="A11170" s="51" t="s">
        <v>12130</v>
      </c>
    </row>
    <row r="11171" spans="1:1">
      <c r="A11171" s="51" t="s">
        <v>12131</v>
      </c>
    </row>
    <row r="11172" spans="1:1">
      <c r="A11172" s="51" t="s">
        <v>12132</v>
      </c>
    </row>
    <row r="11173" spans="1:1">
      <c r="A11173" s="51" t="s">
        <v>12133</v>
      </c>
    </row>
    <row r="11174" spans="1:1">
      <c r="A11174" s="51" t="s">
        <v>12134</v>
      </c>
    </row>
    <row r="11175" spans="1:1">
      <c r="A11175" s="51" t="s">
        <v>12135</v>
      </c>
    </row>
    <row r="11176" spans="1:1">
      <c r="A11176" s="51" t="s">
        <v>12136</v>
      </c>
    </row>
    <row r="11177" spans="1:1">
      <c r="A11177" s="51" t="s">
        <v>12137</v>
      </c>
    </row>
    <row r="11178" spans="1:1">
      <c r="A11178" s="51" t="s">
        <v>12138</v>
      </c>
    </row>
    <row r="11179" spans="1:1">
      <c r="A11179" s="51" t="s">
        <v>12139</v>
      </c>
    </row>
    <row r="11180" spans="1:1">
      <c r="A11180" s="51" t="s">
        <v>12140</v>
      </c>
    </row>
    <row r="11181" spans="1:1">
      <c r="A11181" s="51" t="s">
        <v>12141</v>
      </c>
    </row>
    <row r="11182" spans="1:1">
      <c r="A11182" s="51" t="s">
        <v>12142</v>
      </c>
    </row>
    <row r="11183" spans="1:1">
      <c r="A11183" s="51" t="s">
        <v>12143</v>
      </c>
    </row>
    <row r="11184" spans="1:1">
      <c r="A11184" s="51" t="s">
        <v>12144</v>
      </c>
    </row>
    <row r="11185" spans="1:1">
      <c r="A11185" s="51" t="s">
        <v>12145</v>
      </c>
    </row>
    <row r="11186" spans="1:1">
      <c r="A11186" s="51" t="s">
        <v>12146</v>
      </c>
    </row>
    <row r="11187" spans="1:1">
      <c r="A11187" s="51" t="s">
        <v>12147</v>
      </c>
    </row>
    <row r="11188" spans="1:1">
      <c r="A11188" s="51" t="s">
        <v>12148</v>
      </c>
    </row>
    <row r="11189" spans="1:1">
      <c r="A11189" s="51" t="s">
        <v>12149</v>
      </c>
    </row>
    <row r="11190" spans="1:1">
      <c r="A11190" s="51" t="s">
        <v>12150</v>
      </c>
    </row>
    <row r="11191" spans="1:1">
      <c r="A11191" s="51" t="s">
        <v>12151</v>
      </c>
    </row>
    <row r="11192" spans="1:1">
      <c r="A11192" s="51" t="s">
        <v>12152</v>
      </c>
    </row>
    <row r="11193" spans="1:1">
      <c r="A11193" s="51" t="s">
        <v>12153</v>
      </c>
    </row>
    <row r="11194" spans="1:1">
      <c r="A11194" s="51" t="s">
        <v>12154</v>
      </c>
    </row>
    <row r="11195" spans="1:1">
      <c r="A11195" s="51" t="s">
        <v>12155</v>
      </c>
    </row>
    <row r="11196" spans="1:1">
      <c r="A11196" s="51" t="s">
        <v>12156</v>
      </c>
    </row>
    <row r="11197" spans="1:1">
      <c r="A11197" s="51" t="s">
        <v>12157</v>
      </c>
    </row>
    <row r="11198" spans="1:1">
      <c r="A11198" s="51" t="s">
        <v>12158</v>
      </c>
    </row>
    <row r="11199" spans="1:1">
      <c r="A11199" s="51" t="s">
        <v>12159</v>
      </c>
    </row>
    <row r="11200" spans="1:1">
      <c r="A11200" s="51" t="s">
        <v>12160</v>
      </c>
    </row>
    <row r="11201" spans="1:1">
      <c r="A11201" s="51" t="s">
        <v>12161</v>
      </c>
    </row>
    <row r="11202" spans="1:1">
      <c r="A11202" s="51" t="s">
        <v>12162</v>
      </c>
    </row>
    <row r="11203" spans="1:1">
      <c r="A11203" s="51" t="s">
        <v>12163</v>
      </c>
    </row>
    <row r="11204" spans="1:1">
      <c r="A11204" s="51" t="s">
        <v>12164</v>
      </c>
    </row>
    <row r="11205" spans="1:1">
      <c r="A11205" s="51" t="s">
        <v>12165</v>
      </c>
    </row>
    <row r="11206" spans="1:1">
      <c r="A11206" s="51" t="s">
        <v>12166</v>
      </c>
    </row>
    <row r="11207" spans="1:1">
      <c r="A11207" s="51" t="s">
        <v>12167</v>
      </c>
    </row>
    <row r="11208" spans="1:1">
      <c r="A11208" s="51" t="s">
        <v>12168</v>
      </c>
    </row>
    <row r="11209" spans="1:1">
      <c r="A11209" s="51" t="s">
        <v>12169</v>
      </c>
    </row>
    <row r="11210" spans="1:1">
      <c r="A11210" s="51" t="s">
        <v>12170</v>
      </c>
    </row>
    <row r="11211" spans="1:1">
      <c r="A11211" s="51" t="s">
        <v>12171</v>
      </c>
    </row>
    <row r="11212" spans="1:1">
      <c r="A11212" s="51" t="s">
        <v>12172</v>
      </c>
    </row>
    <row r="11213" spans="1:1">
      <c r="A11213" s="51" t="s">
        <v>12173</v>
      </c>
    </row>
    <row r="11214" spans="1:1">
      <c r="A11214" s="51" t="s">
        <v>12174</v>
      </c>
    </row>
    <row r="11215" spans="1:1">
      <c r="A11215" s="51" t="s">
        <v>12175</v>
      </c>
    </row>
    <row r="11216" spans="1:1">
      <c r="A11216" s="51" t="s">
        <v>12176</v>
      </c>
    </row>
    <row r="11217" spans="1:1">
      <c r="A11217" s="51" t="s">
        <v>12177</v>
      </c>
    </row>
    <row r="11218" spans="1:1">
      <c r="A11218" s="51" t="s">
        <v>12178</v>
      </c>
    </row>
    <row r="11219" spans="1:1">
      <c r="A11219" s="51" t="s">
        <v>12179</v>
      </c>
    </row>
    <row r="11220" spans="1:1">
      <c r="A11220" s="51" t="s">
        <v>12180</v>
      </c>
    </row>
    <row r="11221" spans="1:1">
      <c r="A11221" s="51" t="s">
        <v>12181</v>
      </c>
    </row>
    <row r="11222" spans="1:1">
      <c r="A11222" s="51" t="s">
        <v>12182</v>
      </c>
    </row>
    <row r="11223" spans="1:1">
      <c r="A11223" s="51" t="s">
        <v>12183</v>
      </c>
    </row>
    <row r="11224" spans="1:1">
      <c r="A11224" s="51" t="s">
        <v>12184</v>
      </c>
    </row>
    <row r="11225" spans="1:1">
      <c r="A11225" s="51" t="s">
        <v>12185</v>
      </c>
    </row>
    <row r="11226" spans="1:1">
      <c r="A11226" s="51" t="s">
        <v>12186</v>
      </c>
    </row>
    <row r="11227" spans="1:1">
      <c r="A11227" s="51" t="s">
        <v>12187</v>
      </c>
    </row>
    <row r="11228" spans="1:1">
      <c r="A11228" s="51" t="s">
        <v>12188</v>
      </c>
    </row>
    <row r="11229" spans="1:1">
      <c r="A11229" s="51" t="s">
        <v>12189</v>
      </c>
    </row>
    <row r="11230" spans="1:1">
      <c r="A11230" s="51" t="s">
        <v>12190</v>
      </c>
    </row>
    <row r="11231" spans="1:1">
      <c r="A11231" s="51" t="s">
        <v>12191</v>
      </c>
    </row>
    <row r="11232" spans="1:1">
      <c r="A11232" s="51" t="s">
        <v>12192</v>
      </c>
    </row>
    <row r="11233" spans="1:1">
      <c r="A11233" s="51" t="s">
        <v>12193</v>
      </c>
    </row>
    <row r="11234" spans="1:1">
      <c r="A11234" s="51" t="s">
        <v>12194</v>
      </c>
    </row>
    <row r="11235" spans="1:1">
      <c r="A11235" s="51" t="s">
        <v>12195</v>
      </c>
    </row>
    <row r="11236" spans="1:1">
      <c r="A11236" s="51" t="s">
        <v>12196</v>
      </c>
    </row>
    <row r="11237" spans="1:1">
      <c r="A11237" s="51" t="s">
        <v>12197</v>
      </c>
    </row>
    <row r="11238" spans="1:1">
      <c r="A11238" s="51" t="s">
        <v>12198</v>
      </c>
    </row>
    <row r="11239" spans="1:1">
      <c r="A11239" s="51" t="s">
        <v>12199</v>
      </c>
    </row>
    <row r="11240" spans="1:1">
      <c r="A11240" s="51" t="s">
        <v>12200</v>
      </c>
    </row>
    <row r="11241" spans="1:1">
      <c r="A11241" s="51" t="s">
        <v>12201</v>
      </c>
    </row>
    <row r="11242" spans="1:1">
      <c r="A11242" s="51" t="s">
        <v>12202</v>
      </c>
    </row>
    <row r="11243" spans="1:1">
      <c r="A11243" s="51" t="s">
        <v>12203</v>
      </c>
    </row>
    <row r="11244" spans="1:1">
      <c r="A11244" s="51" t="s">
        <v>12204</v>
      </c>
    </row>
    <row r="11245" spans="1:1">
      <c r="A11245" s="51" t="s">
        <v>12205</v>
      </c>
    </row>
    <row r="11246" spans="1:1">
      <c r="A11246" s="51" t="s">
        <v>12206</v>
      </c>
    </row>
    <row r="11247" spans="1:1">
      <c r="A11247" s="51" t="s">
        <v>12207</v>
      </c>
    </row>
    <row r="11248" spans="1:1">
      <c r="A11248" s="51" t="s">
        <v>12208</v>
      </c>
    </row>
    <row r="11249" spans="1:1">
      <c r="A11249" s="51" t="s">
        <v>12209</v>
      </c>
    </row>
    <row r="11250" spans="1:1">
      <c r="A11250" s="51" t="s">
        <v>12210</v>
      </c>
    </row>
    <row r="11251" spans="1:1">
      <c r="A11251" s="51" t="s">
        <v>12211</v>
      </c>
    </row>
    <row r="11252" spans="1:1">
      <c r="A11252" s="51" t="s">
        <v>12212</v>
      </c>
    </row>
    <row r="11253" spans="1:1">
      <c r="A11253" s="51" t="s">
        <v>12213</v>
      </c>
    </row>
    <row r="11254" spans="1:1">
      <c r="A11254" s="51" t="s">
        <v>12214</v>
      </c>
    </row>
    <row r="11255" spans="1:1">
      <c r="A11255" s="51" t="s">
        <v>12215</v>
      </c>
    </row>
    <row r="11256" spans="1:1">
      <c r="A11256" s="51" t="s">
        <v>12216</v>
      </c>
    </row>
    <row r="11257" spans="1:1">
      <c r="A11257" s="51" t="s">
        <v>12217</v>
      </c>
    </row>
    <row r="11258" spans="1:1">
      <c r="A11258" s="51" t="s">
        <v>12218</v>
      </c>
    </row>
    <row r="11259" spans="1:1">
      <c r="A11259" s="51" t="s">
        <v>12219</v>
      </c>
    </row>
    <row r="11260" spans="1:1">
      <c r="A11260" s="51" t="s">
        <v>12220</v>
      </c>
    </row>
    <row r="11261" spans="1:1">
      <c r="A11261" s="51" t="s">
        <v>12221</v>
      </c>
    </row>
    <row r="11262" spans="1:1">
      <c r="A11262" s="51" t="s">
        <v>12222</v>
      </c>
    </row>
    <row r="11263" spans="1:1">
      <c r="A11263" s="51" t="s">
        <v>12223</v>
      </c>
    </row>
    <row r="11264" spans="1:1">
      <c r="A11264" s="51" t="s">
        <v>12224</v>
      </c>
    </row>
    <row r="11265" spans="1:1">
      <c r="A11265" s="51" t="s">
        <v>12225</v>
      </c>
    </row>
    <row r="11266" spans="1:1">
      <c r="A11266" s="51" t="s">
        <v>12226</v>
      </c>
    </row>
    <row r="11267" spans="1:1">
      <c r="A11267" s="51" t="s">
        <v>12227</v>
      </c>
    </row>
    <row r="11268" spans="1:1">
      <c r="A11268" s="51" t="s">
        <v>12228</v>
      </c>
    </row>
    <row r="11269" spans="1:1">
      <c r="A11269" s="51" t="s">
        <v>12229</v>
      </c>
    </row>
    <row r="11270" spans="1:1">
      <c r="A11270" s="51" t="s">
        <v>12230</v>
      </c>
    </row>
    <row r="11271" spans="1:1">
      <c r="A11271" s="51" t="s">
        <v>12231</v>
      </c>
    </row>
    <row r="11272" spans="1:1">
      <c r="A11272" s="51" t="s">
        <v>12232</v>
      </c>
    </row>
    <row r="11273" spans="1:1">
      <c r="A11273" s="51" t="s">
        <v>12233</v>
      </c>
    </row>
    <row r="11274" spans="1:1">
      <c r="A11274" s="51" t="s">
        <v>12234</v>
      </c>
    </row>
    <row r="11275" spans="1:1">
      <c r="A11275" s="51" t="s">
        <v>12235</v>
      </c>
    </row>
    <row r="11276" spans="1:1">
      <c r="A11276" s="51" t="s">
        <v>12236</v>
      </c>
    </row>
    <row r="11277" spans="1:1">
      <c r="A11277" s="51" t="s">
        <v>12237</v>
      </c>
    </row>
    <row r="11278" spans="1:1">
      <c r="A11278" s="51" t="s">
        <v>12238</v>
      </c>
    </row>
    <row r="11279" spans="1:1">
      <c r="A11279" s="51" t="s">
        <v>12239</v>
      </c>
    </row>
    <row r="11280" spans="1:1">
      <c r="A11280" s="51" t="s">
        <v>12240</v>
      </c>
    </row>
    <row r="11281" spans="1:1">
      <c r="A11281" s="51" t="s">
        <v>12241</v>
      </c>
    </row>
    <row r="11282" spans="1:1">
      <c r="A11282" s="51" t="s">
        <v>12242</v>
      </c>
    </row>
    <row r="11283" spans="1:1">
      <c r="A11283" s="51" t="s">
        <v>12243</v>
      </c>
    </row>
    <row r="11284" spans="1:1">
      <c r="A11284" s="51" t="s">
        <v>12244</v>
      </c>
    </row>
    <row r="11285" spans="1:1">
      <c r="A11285" s="51" t="s">
        <v>12245</v>
      </c>
    </row>
    <row r="11286" spans="1:1">
      <c r="A11286" s="51" t="s">
        <v>12246</v>
      </c>
    </row>
    <row r="11287" spans="1:1">
      <c r="A11287" s="51" t="s">
        <v>12247</v>
      </c>
    </row>
    <row r="11288" spans="1:1">
      <c r="A11288" s="51" t="s">
        <v>12248</v>
      </c>
    </row>
    <row r="11289" spans="1:1">
      <c r="A11289" s="51" t="s">
        <v>12249</v>
      </c>
    </row>
    <row r="11290" spans="1:1">
      <c r="A11290" s="51" t="s">
        <v>12250</v>
      </c>
    </row>
    <row r="11291" spans="1:1">
      <c r="A11291" s="51" t="s">
        <v>12251</v>
      </c>
    </row>
    <row r="11292" spans="1:1">
      <c r="A11292" s="51" t="s">
        <v>12252</v>
      </c>
    </row>
    <row r="11293" spans="1:1">
      <c r="A11293" s="51" t="s">
        <v>12253</v>
      </c>
    </row>
    <row r="11294" spans="1:1">
      <c r="A11294" s="51" t="s">
        <v>12254</v>
      </c>
    </row>
    <row r="11295" spans="1:1">
      <c r="A11295" s="51" t="s">
        <v>12255</v>
      </c>
    </row>
    <row r="11296" spans="1:1">
      <c r="A11296" s="51" t="s">
        <v>12256</v>
      </c>
    </row>
    <row r="11297" spans="1:1">
      <c r="A11297" s="51" t="s">
        <v>12257</v>
      </c>
    </row>
    <row r="11298" spans="1:1">
      <c r="A11298" s="51" t="s">
        <v>12258</v>
      </c>
    </row>
    <row r="11299" spans="1:1">
      <c r="A11299" s="51" t="s">
        <v>12259</v>
      </c>
    </row>
    <row r="11300" spans="1:1">
      <c r="A11300" s="51" t="s">
        <v>12260</v>
      </c>
    </row>
    <row r="11301" spans="1:1">
      <c r="A11301" s="51" t="s">
        <v>12261</v>
      </c>
    </row>
    <row r="11302" spans="1:1">
      <c r="A11302" s="51" t="s">
        <v>12262</v>
      </c>
    </row>
    <row r="11303" spans="1:1">
      <c r="A11303" s="51" t="s">
        <v>12263</v>
      </c>
    </row>
    <row r="11304" spans="1:1">
      <c r="A11304" s="51" t="s">
        <v>12264</v>
      </c>
    </row>
    <row r="11305" spans="1:1">
      <c r="A11305" s="51" t="s">
        <v>12265</v>
      </c>
    </row>
    <row r="11306" spans="1:1">
      <c r="A11306" s="51" t="s">
        <v>12266</v>
      </c>
    </row>
    <row r="11307" spans="1:1">
      <c r="A11307" s="51" t="s">
        <v>12267</v>
      </c>
    </row>
    <row r="11308" spans="1:1">
      <c r="A11308" s="51" t="s">
        <v>12268</v>
      </c>
    </row>
    <row r="11309" spans="1:1">
      <c r="A11309" s="51" t="s">
        <v>12269</v>
      </c>
    </row>
    <row r="11310" spans="1:1">
      <c r="A11310" s="51" t="s">
        <v>12270</v>
      </c>
    </row>
    <row r="11311" spans="1:1">
      <c r="A11311" s="51" t="s">
        <v>12271</v>
      </c>
    </row>
    <row r="11312" spans="1:1">
      <c r="A11312" s="51" t="s">
        <v>12272</v>
      </c>
    </row>
    <row r="11313" spans="1:1">
      <c r="A11313" s="51" t="s">
        <v>12273</v>
      </c>
    </row>
    <row r="11314" spans="1:1">
      <c r="A11314" s="51" t="s">
        <v>12274</v>
      </c>
    </row>
    <row r="11315" spans="1:1">
      <c r="A11315" s="51" t="s">
        <v>12275</v>
      </c>
    </row>
    <row r="11316" spans="1:1">
      <c r="A11316" s="51" t="s">
        <v>12276</v>
      </c>
    </row>
    <row r="11317" spans="1:1">
      <c r="A11317" s="51" t="s">
        <v>12277</v>
      </c>
    </row>
    <row r="11318" spans="1:1">
      <c r="A11318" s="51" t="s">
        <v>12278</v>
      </c>
    </row>
    <row r="11319" spans="1:1">
      <c r="A11319" s="51" t="s">
        <v>12279</v>
      </c>
    </row>
    <row r="11320" spans="1:1">
      <c r="A11320" s="51" t="s">
        <v>12280</v>
      </c>
    </row>
    <row r="11321" spans="1:1">
      <c r="A11321" s="51" t="s">
        <v>12281</v>
      </c>
    </row>
    <row r="11322" spans="1:1">
      <c r="A11322" s="51" t="s">
        <v>12282</v>
      </c>
    </row>
    <row r="11323" spans="1:1">
      <c r="A11323" s="51" t="s">
        <v>12283</v>
      </c>
    </row>
    <row r="11324" spans="1:1">
      <c r="A11324" s="51" t="s">
        <v>12284</v>
      </c>
    </row>
    <row r="11325" spans="1:1">
      <c r="A11325" s="51" t="s">
        <v>12285</v>
      </c>
    </row>
    <row r="11326" spans="1:1">
      <c r="A11326" s="51" t="s">
        <v>12286</v>
      </c>
    </row>
    <row r="11327" spans="1:1">
      <c r="A11327" s="51" t="s">
        <v>12287</v>
      </c>
    </row>
    <row r="11328" spans="1:1">
      <c r="A11328" s="51" t="s">
        <v>12288</v>
      </c>
    </row>
    <row r="11329" spans="1:1">
      <c r="A11329" s="51" t="s">
        <v>12289</v>
      </c>
    </row>
    <row r="11330" spans="1:1">
      <c r="A11330" s="51" t="s">
        <v>12290</v>
      </c>
    </row>
    <row r="11331" spans="1:1">
      <c r="A11331" s="51" t="s">
        <v>12291</v>
      </c>
    </row>
    <row r="11332" spans="1:1">
      <c r="A11332" s="51" t="s">
        <v>12292</v>
      </c>
    </row>
    <row r="11333" spans="1:1">
      <c r="A11333" s="51" t="s">
        <v>12293</v>
      </c>
    </row>
    <row r="11334" spans="1:1">
      <c r="A11334" s="51" t="s">
        <v>12294</v>
      </c>
    </row>
    <row r="11335" spans="1:1">
      <c r="A11335" s="51" t="s">
        <v>12295</v>
      </c>
    </row>
    <row r="11336" spans="1:1">
      <c r="A11336" s="51" t="s">
        <v>12296</v>
      </c>
    </row>
    <row r="11337" spans="1:1">
      <c r="A11337" s="51" t="s">
        <v>12297</v>
      </c>
    </row>
    <row r="11338" spans="1:1">
      <c r="A11338" s="51" t="s">
        <v>12298</v>
      </c>
    </row>
    <row r="11339" spans="1:1">
      <c r="A11339" s="51" t="s">
        <v>12299</v>
      </c>
    </row>
    <row r="11340" spans="1:1">
      <c r="A11340" s="51" t="s">
        <v>12300</v>
      </c>
    </row>
    <row r="11341" spans="1:1">
      <c r="A11341" s="51" t="s">
        <v>12301</v>
      </c>
    </row>
    <row r="11342" spans="1:1">
      <c r="A11342" s="51" t="s">
        <v>12302</v>
      </c>
    </row>
    <row r="11343" spans="1:1">
      <c r="A11343" s="51" t="s">
        <v>12303</v>
      </c>
    </row>
    <row r="11344" spans="1:1">
      <c r="A11344" s="51" t="s">
        <v>12304</v>
      </c>
    </row>
    <row r="11345" spans="1:1">
      <c r="A11345" s="51" t="s">
        <v>12305</v>
      </c>
    </row>
    <row r="11346" spans="1:1">
      <c r="A11346" s="51" t="s">
        <v>12306</v>
      </c>
    </row>
    <row r="11347" spans="1:1">
      <c r="A11347" s="51" t="s">
        <v>12307</v>
      </c>
    </row>
    <row r="11348" spans="1:1">
      <c r="A11348" s="51" t="s">
        <v>12308</v>
      </c>
    </row>
    <row r="11349" spans="1:1">
      <c r="A11349" s="51" t="s">
        <v>12309</v>
      </c>
    </row>
    <row r="11350" spans="1:1">
      <c r="A11350" s="51" t="s">
        <v>12310</v>
      </c>
    </row>
    <row r="11351" spans="1:1">
      <c r="A11351" s="51" t="s">
        <v>12311</v>
      </c>
    </row>
    <row r="11352" spans="1:1">
      <c r="A11352" s="51" t="s">
        <v>12312</v>
      </c>
    </row>
    <row r="11353" spans="1:1">
      <c r="A11353" s="51" t="s">
        <v>12313</v>
      </c>
    </row>
    <row r="11354" spans="1:1">
      <c r="A11354" s="51" t="s">
        <v>12314</v>
      </c>
    </row>
    <row r="11355" spans="1:1">
      <c r="A11355" s="51" t="s">
        <v>12315</v>
      </c>
    </row>
    <row r="11356" spans="1:1">
      <c r="A11356" s="51" t="s">
        <v>12316</v>
      </c>
    </row>
    <row r="11357" spans="1:1">
      <c r="A11357" s="51" t="s">
        <v>12317</v>
      </c>
    </row>
    <row r="11358" spans="1:1">
      <c r="A11358" s="51" t="s">
        <v>12318</v>
      </c>
    </row>
    <row r="11359" spans="1:1">
      <c r="A11359" s="51" t="s">
        <v>12319</v>
      </c>
    </row>
    <row r="11360" spans="1:1">
      <c r="A11360" s="51" t="s">
        <v>12320</v>
      </c>
    </row>
    <row r="11361" spans="1:1">
      <c r="A11361" s="51" t="s">
        <v>12321</v>
      </c>
    </row>
    <row r="11362" spans="1:1">
      <c r="A11362" s="51" t="s">
        <v>12322</v>
      </c>
    </row>
    <row r="11363" spans="1:1">
      <c r="A11363" s="51" t="s">
        <v>12323</v>
      </c>
    </row>
    <row r="11364" spans="1:1">
      <c r="A11364" s="51" t="s">
        <v>12324</v>
      </c>
    </row>
    <row r="11365" spans="1:1">
      <c r="A11365" s="51" t="s">
        <v>12325</v>
      </c>
    </row>
    <row r="11366" spans="1:1">
      <c r="A11366" s="51" t="s">
        <v>12326</v>
      </c>
    </row>
    <row r="11367" spans="1:1">
      <c r="A11367" s="51" t="s">
        <v>12327</v>
      </c>
    </row>
    <row r="11368" spans="1:1">
      <c r="A11368" s="51" t="s">
        <v>12328</v>
      </c>
    </row>
    <row r="11369" spans="1:1">
      <c r="A11369" s="51" t="s">
        <v>12329</v>
      </c>
    </row>
    <row r="11370" spans="1:1">
      <c r="A11370" s="51" t="s">
        <v>12330</v>
      </c>
    </row>
    <row r="11371" spans="1:1">
      <c r="A11371" s="51" t="s">
        <v>12331</v>
      </c>
    </row>
    <row r="11372" spans="1:1">
      <c r="A11372" s="51" t="s">
        <v>12332</v>
      </c>
    </row>
    <row r="11373" spans="1:1">
      <c r="A11373" s="51" t="s">
        <v>12333</v>
      </c>
    </row>
    <row r="11374" spans="1:1">
      <c r="A11374" s="51" t="s">
        <v>12334</v>
      </c>
    </row>
    <row r="11375" spans="1:1">
      <c r="A11375" s="51" t="s">
        <v>12335</v>
      </c>
    </row>
    <row r="11376" spans="1:1">
      <c r="A11376" s="51" t="s">
        <v>12336</v>
      </c>
    </row>
    <row r="11377" spans="1:1">
      <c r="A11377" s="51" t="s">
        <v>12337</v>
      </c>
    </row>
    <row r="11378" spans="1:1">
      <c r="A11378" s="51" t="s">
        <v>12338</v>
      </c>
    </row>
    <row r="11379" spans="1:1">
      <c r="A11379" s="51" t="s">
        <v>12339</v>
      </c>
    </row>
    <row r="11380" spans="1:1">
      <c r="A11380" s="51" t="s">
        <v>12340</v>
      </c>
    </row>
    <row r="11381" spans="1:1">
      <c r="A11381" s="51" t="s">
        <v>12341</v>
      </c>
    </row>
    <row r="11382" spans="1:1">
      <c r="A11382" s="51" t="s">
        <v>12342</v>
      </c>
    </row>
    <row r="11383" spans="1:1">
      <c r="A11383" s="51" t="s">
        <v>12343</v>
      </c>
    </row>
    <row r="11384" spans="1:1">
      <c r="A11384" s="51" t="s">
        <v>12344</v>
      </c>
    </row>
    <row r="11385" spans="1:1">
      <c r="A11385" s="51" t="s">
        <v>12345</v>
      </c>
    </row>
    <row r="11386" spans="1:1">
      <c r="A11386" s="51" t="s">
        <v>12346</v>
      </c>
    </row>
    <row r="11387" spans="1:1">
      <c r="A11387" s="51" t="s">
        <v>12347</v>
      </c>
    </row>
    <row r="11388" spans="1:1">
      <c r="A11388" s="51" t="s">
        <v>12348</v>
      </c>
    </row>
    <row r="11389" spans="1:1">
      <c r="A11389" s="51" t="s">
        <v>12349</v>
      </c>
    </row>
    <row r="11390" spans="1:1">
      <c r="A11390" s="51" t="s">
        <v>12350</v>
      </c>
    </row>
    <row r="11391" spans="1:1">
      <c r="A11391" s="51" t="s">
        <v>12351</v>
      </c>
    </row>
    <row r="11392" spans="1:1">
      <c r="A11392" s="51" t="s">
        <v>12352</v>
      </c>
    </row>
    <row r="11393" spans="1:1">
      <c r="A11393" s="51" t="s">
        <v>12353</v>
      </c>
    </row>
    <row r="11394" spans="1:1">
      <c r="A11394" s="51" t="s">
        <v>12354</v>
      </c>
    </row>
    <row r="11395" spans="1:1">
      <c r="A11395" s="51" t="s">
        <v>12355</v>
      </c>
    </row>
    <row r="11396" spans="1:1">
      <c r="A11396" s="51" t="s">
        <v>12356</v>
      </c>
    </row>
    <row r="11397" spans="1:1">
      <c r="A11397" s="51" t="s">
        <v>12357</v>
      </c>
    </row>
    <row r="11398" spans="1:1">
      <c r="A11398" s="51" t="s">
        <v>12358</v>
      </c>
    </row>
    <row r="11399" spans="1:1">
      <c r="A11399" s="51" t="s">
        <v>12359</v>
      </c>
    </row>
    <row r="11400" spans="1:1">
      <c r="A11400" s="51" t="s">
        <v>12360</v>
      </c>
    </row>
    <row r="11401" spans="1:1">
      <c r="A11401" s="51" t="s">
        <v>12361</v>
      </c>
    </row>
    <row r="11402" spans="1:1">
      <c r="A11402" s="51" t="s">
        <v>12362</v>
      </c>
    </row>
    <row r="11403" spans="1:1">
      <c r="A11403" s="51" t="s">
        <v>12363</v>
      </c>
    </row>
    <row r="11404" spans="1:1">
      <c r="A11404" s="51" t="s">
        <v>12364</v>
      </c>
    </row>
    <row r="11405" spans="1:1">
      <c r="A11405" s="51" t="s">
        <v>12365</v>
      </c>
    </row>
    <row r="11406" spans="1:1">
      <c r="A11406" s="51" t="s">
        <v>12366</v>
      </c>
    </row>
    <row r="11407" spans="1:1">
      <c r="A11407" s="51" t="s">
        <v>12367</v>
      </c>
    </row>
    <row r="11408" spans="1:1">
      <c r="A11408" s="51" t="s">
        <v>12368</v>
      </c>
    </row>
    <row r="11409" spans="1:1">
      <c r="A11409" s="51" t="s">
        <v>12369</v>
      </c>
    </row>
    <row r="11410" spans="1:1">
      <c r="A11410" s="51" t="s">
        <v>12370</v>
      </c>
    </row>
    <row r="11411" spans="1:1">
      <c r="A11411" s="51" t="s">
        <v>12371</v>
      </c>
    </row>
    <row r="11412" spans="1:1">
      <c r="A11412" s="51" t="s">
        <v>12372</v>
      </c>
    </row>
    <row r="11413" spans="1:1">
      <c r="A11413" s="51" t="s">
        <v>12373</v>
      </c>
    </row>
    <row r="11414" spans="1:1">
      <c r="A11414" s="51" t="s">
        <v>12374</v>
      </c>
    </row>
    <row r="11415" spans="1:1">
      <c r="A11415" s="51" t="s">
        <v>12375</v>
      </c>
    </row>
    <row r="11416" spans="1:1">
      <c r="A11416" s="51" t="s">
        <v>12376</v>
      </c>
    </row>
    <row r="11417" spans="1:1">
      <c r="A11417" s="51" t="s">
        <v>12377</v>
      </c>
    </row>
    <row r="11418" spans="1:1">
      <c r="A11418" s="51" t="s">
        <v>12378</v>
      </c>
    </row>
    <row r="11419" spans="1:1">
      <c r="A11419" s="51" t="s">
        <v>12379</v>
      </c>
    </row>
    <row r="11420" spans="1:1">
      <c r="A11420" s="51" t="s">
        <v>12380</v>
      </c>
    </row>
    <row r="11421" spans="1:1">
      <c r="A11421" s="51" t="s">
        <v>12381</v>
      </c>
    </row>
    <row r="11422" spans="1:1">
      <c r="A11422" s="51" t="s">
        <v>12382</v>
      </c>
    </row>
    <row r="11423" spans="1:1">
      <c r="A11423" s="51" t="s">
        <v>12383</v>
      </c>
    </row>
    <row r="11424" spans="1:1">
      <c r="A11424" s="51" t="s">
        <v>12384</v>
      </c>
    </row>
    <row r="11425" spans="1:1">
      <c r="A11425" s="51" t="s">
        <v>12385</v>
      </c>
    </row>
    <row r="11426" spans="1:1">
      <c r="A11426" s="51" t="s">
        <v>12386</v>
      </c>
    </row>
    <row r="11427" spans="1:1">
      <c r="A11427" s="51" t="s">
        <v>12387</v>
      </c>
    </row>
    <row r="11428" spans="1:1">
      <c r="A11428" s="51" t="s">
        <v>12388</v>
      </c>
    </row>
    <row r="11429" spans="1:1">
      <c r="A11429" s="51" t="s">
        <v>12389</v>
      </c>
    </row>
    <row r="11430" spans="1:1">
      <c r="A11430" s="51" t="s">
        <v>12390</v>
      </c>
    </row>
    <row r="11431" spans="1:1">
      <c r="A11431" s="51" t="s">
        <v>12391</v>
      </c>
    </row>
    <row r="11432" spans="1:1">
      <c r="A11432" s="51" t="s">
        <v>12392</v>
      </c>
    </row>
    <row r="11433" spans="1:1">
      <c r="A11433" s="51" t="s">
        <v>12393</v>
      </c>
    </row>
    <row r="11434" spans="1:1">
      <c r="A11434" s="51" t="s">
        <v>12394</v>
      </c>
    </row>
    <row r="11435" spans="1:1">
      <c r="A11435" s="51" t="s">
        <v>12395</v>
      </c>
    </row>
    <row r="11436" spans="1:1">
      <c r="A11436" s="51" t="s">
        <v>12396</v>
      </c>
    </row>
    <row r="11437" spans="1:1">
      <c r="A11437" s="51" t="s">
        <v>12397</v>
      </c>
    </row>
    <row r="11438" spans="1:1">
      <c r="A11438" s="51" t="s">
        <v>12398</v>
      </c>
    </row>
    <row r="11439" spans="1:1">
      <c r="A11439" s="51" t="s">
        <v>12399</v>
      </c>
    </row>
    <row r="11440" spans="1:1">
      <c r="A11440" s="51" t="s">
        <v>12400</v>
      </c>
    </row>
    <row r="11441" spans="1:1">
      <c r="A11441" s="51" t="s">
        <v>12401</v>
      </c>
    </row>
    <row r="11442" spans="1:1">
      <c r="A11442" s="51" t="s">
        <v>12402</v>
      </c>
    </row>
    <row r="11443" spans="1:1">
      <c r="A11443" s="51" t="s">
        <v>12403</v>
      </c>
    </row>
    <row r="11444" spans="1:1">
      <c r="A11444" s="51" t="s">
        <v>12404</v>
      </c>
    </row>
    <row r="11445" spans="1:1">
      <c r="A11445" s="51" t="s">
        <v>12405</v>
      </c>
    </row>
    <row r="11446" spans="1:1">
      <c r="A11446" s="51" t="s">
        <v>12406</v>
      </c>
    </row>
    <row r="11447" spans="1:1">
      <c r="A11447" s="51" t="s">
        <v>12407</v>
      </c>
    </row>
    <row r="11448" spans="1:1">
      <c r="A11448" s="51" t="s">
        <v>12408</v>
      </c>
    </row>
    <row r="11449" spans="1:1">
      <c r="A11449" s="51" t="s">
        <v>12409</v>
      </c>
    </row>
    <row r="11450" spans="1:1">
      <c r="A11450" s="51" t="s">
        <v>12410</v>
      </c>
    </row>
    <row r="11451" spans="1:1">
      <c r="A11451" s="51" t="s">
        <v>12411</v>
      </c>
    </row>
    <row r="11452" spans="1:1">
      <c r="A11452" s="51" t="s">
        <v>12412</v>
      </c>
    </row>
    <row r="11453" spans="1:1">
      <c r="A11453" s="51" t="s">
        <v>12413</v>
      </c>
    </row>
    <row r="11454" spans="1:1">
      <c r="A11454" s="51" t="s">
        <v>12414</v>
      </c>
    </row>
    <row r="11455" spans="1:1">
      <c r="A11455" s="51" t="s">
        <v>12415</v>
      </c>
    </row>
    <row r="11456" spans="1:1">
      <c r="A11456" s="51" t="s">
        <v>12416</v>
      </c>
    </row>
    <row r="11457" spans="1:1">
      <c r="A11457" s="51" t="s">
        <v>12417</v>
      </c>
    </row>
    <row r="11458" spans="1:1">
      <c r="A11458" s="51" t="s">
        <v>12418</v>
      </c>
    </row>
    <row r="11459" spans="1:1">
      <c r="A11459" s="51" t="s">
        <v>12419</v>
      </c>
    </row>
    <row r="11460" spans="1:1">
      <c r="A11460" s="51" t="s">
        <v>12420</v>
      </c>
    </row>
    <row r="11461" spans="1:1">
      <c r="A11461" s="51" t="s">
        <v>12421</v>
      </c>
    </row>
    <row r="11462" spans="1:1">
      <c r="A11462" s="51" t="s">
        <v>12422</v>
      </c>
    </row>
    <row r="11463" spans="1:1">
      <c r="A11463" s="51" t="s">
        <v>12423</v>
      </c>
    </row>
    <row r="11464" spans="1:1">
      <c r="A11464" s="51" t="s">
        <v>12424</v>
      </c>
    </row>
    <row r="11465" spans="1:1">
      <c r="A11465" s="51" t="s">
        <v>12425</v>
      </c>
    </row>
    <row r="11466" spans="1:1">
      <c r="A11466" s="51" t="s">
        <v>12426</v>
      </c>
    </row>
    <row r="11467" spans="1:1">
      <c r="A11467" s="51" t="s">
        <v>12427</v>
      </c>
    </row>
    <row r="11468" spans="1:1">
      <c r="A11468" s="51" t="s">
        <v>12428</v>
      </c>
    </row>
    <row r="11469" spans="1:1">
      <c r="A11469" s="51" t="s">
        <v>12429</v>
      </c>
    </row>
    <row r="11470" spans="1:1">
      <c r="A11470" s="51" t="s">
        <v>12430</v>
      </c>
    </row>
    <row r="11471" spans="1:1">
      <c r="A11471" s="51" t="s">
        <v>12431</v>
      </c>
    </row>
    <row r="11472" spans="1:1">
      <c r="A11472" s="51" t="s">
        <v>12432</v>
      </c>
    </row>
    <row r="11473" spans="1:1">
      <c r="A11473" s="51" t="s">
        <v>12433</v>
      </c>
    </row>
    <row r="11474" spans="1:1">
      <c r="A11474" s="51" t="s">
        <v>12434</v>
      </c>
    </row>
    <row r="11475" spans="1:1">
      <c r="A11475" s="51" t="s">
        <v>12435</v>
      </c>
    </row>
    <row r="11476" spans="1:1">
      <c r="A11476" s="51" t="s">
        <v>12436</v>
      </c>
    </row>
    <row r="11477" spans="1:1">
      <c r="A11477" s="51" t="s">
        <v>12437</v>
      </c>
    </row>
    <row r="11478" spans="1:1">
      <c r="A11478" s="51" t="s">
        <v>12438</v>
      </c>
    </row>
    <row r="11479" spans="1:1">
      <c r="A11479" s="51" t="s">
        <v>12439</v>
      </c>
    </row>
    <row r="11480" spans="1:1">
      <c r="A11480" s="51" t="s">
        <v>12440</v>
      </c>
    </row>
    <row r="11481" spans="1:1">
      <c r="A11481" s="51" t="s">
        <v>12441</v>
      </c>
    </row>
    <row r="11482" spans="1:1">
      <c r="A11482" s="51" t="s">
        <v>12442</v>
      </c>
    </row>
    <row r="11483" spans="1:1">
      <c r="A11483" s="51" t="s">
        <v>12443</v>
      </c>
    </row>
    <row r="11484" spans="1:1">
      <c r="A11484" s="51" t="s">
        <v>12444</v>
      </c>
    </row>
    <row r="11485" spans="1:1">
      <c r="A11485" s="51" t="s">
        <v>12445</v>
      </c>
    </row>
    <row r="11486" spans="1:1">
      <c r="A11486" s="51" t="s">
        <v>12446</v>
      </c>
    </row>
    <row r="11487" spans="1:1">
      <c r="A11487" s="51" t="s">
        <v>12447</v>
      </c>
    </row>
    <row r="11488" spans="1:1">
      <c r="A11488" s="51" t="s">
        <v>12448</v>
      </c>
    </row>
    <row r="11489" spans="1:1">
      <c r="A11489" s="51" t="s">
        <v>12449</v>
      </c>
    </row>
    <row r="11490" spans="1:1">
      <c r="A11490" s="51" t="s">
        <v>12450</v>
      </c>
    </row>
    <row r="11491" spans="1:1">
      <c r="A11491" s="51" t="s">
        <v>12451</v>
      </c>
    </row>
    <row r="11492" spans="1:1">
      <c r="A11492" s="51" t="s">
        <v>12452</v>
      </c>
    </row>
    <row r="11493" spans="1:1">
      <c r="A11493" s="51" t="s">
        <v>12453</v>
      </c>
    </row>
    <row r="11494" spans="1:1">
      <c r="A11494" s="51" t="s">
        <v>12454</v>
      </c>
    </row>
    <row r="11495" spans="1:1">
      <c r="A11495" s="51" t="s">
        <v>12455</v>
      </c>
    </row>
    <row r="11496" spans="1:1">
      <c r="A11496" s="51" t="s">
        <v>12456</v>
      </c>
    </row>
    <row r="11497" spans="1:1">
      <c r="A11497" s="51" t="s">
        <v>12457</v>
      </c>
    </row>
    <row r="11498" spans="1:1">
      <c r="A11498" s="51" t="s">
        <v>12458</v>
      </c>
    </row>
    <row r="11499" spans="1:1">
      <c r="A11499" s="51" t="s">
        <v>12459</v>
      </c>
    </row>
    <row r="11500" spans="1:1">
      <c r="A11500" s="51" t="s">
        <v>12460</v>
      </c>
    </row>
    <row r="11501" spans="1:1">
      <c r="A11501" s="51" t="s">
        <v>12461</v>
      </c>
    </row>
    <row r="11502" spans="1:1">
      <c r="A11502" s="51" t="s">
        <v>12462</v>
      </c>
    </row>
    <row r="11503" spans="1:1">
      <c r="A11503" s="51" t="s">
        <v>12463</v>
      </c>
    </row>
    <row r="11504" spans="1:1">
      <c r="A11504" s="51" t="s">
        <v>12464</v>
      </c>
    </row>
    <row r="11505" spans="1:1">
      <c r="A11505" s="51" t="s">
        <v>12465</v>
      </c>
    </row>
    <row r="11506" spans="1:1">
      <c r="A11506" s="51" t="s">
        <v>12466</v>
      </c>
    </row>
    <row r="11507" spans="1:1">
      <c r="A11507" s="51" t="s">
        <v>12467</v>
      </c>
    </row>
    <row r="11508" spans="1:1">
      <c r="A11508" s="51" t="s">
        <v>12468</v>
      </c>
    </row>
    <row r="11509" spans="1:1">
      <c r="A11509" s="51" t="s">
        <v>12469</v>
      </c>
    </row>
    <row r="11510" spans="1:1">
      <c r="A11510" s="51" t="s">
        <v>12470</v>
      </c>
    </row>
    <row r="11511" spans="1:1">
      <c r="A11511" s="51" t="s">
        <v>12471</v>
      </c>
    </row>
    <row r="11512" spans="1:1">
      <c r="A11512" s="51" t="s">
        <v>12472</v>
      </c>
    </row>
    <row r="11513" spans="1:1">
      <c r="A11513" s="51" t="s">
        <v>12473</v>
      </c>
    </row>
    <row r="11514" spans="1:1">
      <c r="A11514" s="51" t="s">
        <v>12474</v>
      </c>
    </row>
    <row r="11515" spans="1:1">
      <c r="A11515" s="51" t="s">
        <v>12475</v>
      </c>
    </row>
    <row r="11516" spans="1:1">
      <c r="A11516" s="51" t="s">
        <v>12476</v>
      </c>
    </row>
    <row r="11517" spans="1:1">
      <c r="A11517" s="51" t="s">
        <v>12477</v>
      </c>
    </row>
    <row r="11518" spans="1:1">
      <c r="A11518" s="51" t="s">
        <v>12478</v>
      </c>
    </row>
    <row r="11519" spans="1:1">
      <c r="A11519" s="51" t="s">
        <v>12479</v>
      </c>
    </row>
    <row r="11520" spans="1:1">
      <c r="A11520" s="51" t="s">
        <v>12480</v>
      </c>
    </row>
    <row r="11521" spans="1:1">
      <c r="A11521" s="51" t="s">
        <v>12481</v>
      </c>
    </row>
    <row r="11522" spans="1:1">
      <c r="A11522" s="51" t="s">
        <v>12482</v>
      </c>
    </row>
    <row r="11523" spans="1:1">
      <c r="A11523" s="51" t="s">
        <v>12483</v>
      </c>
    </row>
    <row r="11524" spans="1:1">
      <c r="A11524" s="51" t="s">
        <v>12484</v>
      </c>
    </row>
    <row r="11525" spans="1:1">
      <c r="A11525" s="51" t="s">
        <v>12485</v>
      </c>
    </row>
    <row r="11526" spans="1:1">
      <c r="A11526" s="51" t="s">
        <v>12486</v>
      </c>
    </row>
    <row r="11527" spans="1:1">
      <c r="A11527" s="51" t="s">
        <v>12487</v>
      </c>
    </row>
    <row r="11528" spans="1:1">
      <c r="A11528" s="51" t="s">
        <v>12488</v>
      </c>
    </row>
    <row r="11529" spans="1:1">
      <c r="A11529" s="51" t="s">
        <v>12489</v>
      </c>
    </row>
    <row r="11530" spans="1:1">
      <c r="A11530" s="51" t="s">
        <v>12490</v>
      </c>
    </row>
    <row r="11531" spans="1:1">
      <c r="A11531" s="51" t="s">
        <v>12491</v>
      </c>
    </row>
    <row r="11532" spans="1:1">
      <c r="A11532" s="51" t="s">
        <v>12492</v>
      </c>
    </row>
    <row r="11533" spans="1:1">
      <c r="A11533" s="51" t="s">
        <v>12493</v>
      </c>
    </row>
    <row r="11534" spans="1:1">
      <c r="A11534" s="51" t="s">
        <v>12494</v>
      </c>
    </row>
    <row r="11535" spans="1:1">
      <c r="A11535" s="51" t="s">
        <v>12495</v>
      </c>
    </row>
    <row r="11536" spans="1:1">
      <c r="A11536" s="51" t="s">
        <v>12496</v>
      </c>
    </row>
    <row r="11537" spans="1:1">
      <c r="A11537" s="51" t="s">
        <v>12497</v>
      </c>
    </row>
    <row r="11538" spans="1:1">
      <c r="A11538" s="51" t="s">
        <v>12498</v>
      </c>
    </row>
    <row r="11539" spans="1:1">
      <c r="A11539" s="51" t="s">
        <v>12499</v>
      </c>
    </row>
    <row r="11540" spans="1:1">
      <c r="A11540" s="51" t="s">
        <v>12500</v>
      </c>
    </row>
    <row r="11541" spans="1:1">
      <c r="A11541" s="51" t="s">
        <v>12501</v>
      </c>
    </row>
    <row r="11542" spans="1:1">
      <c r="A11542" s="51" t="s">
        <v>12502</v>
      </c>
    </row>
    <row r="11543" spans="1:1">
      <c r="A11543" s="51" t="s">
        <v>12503</v>
      </c>
    </row>
    <row r="11544" spans="1:1">
      <c r="A11544" s="51" t="s">
        <v>12504</v>
      </c>
    </row>
    <row r="11545" spans="1:1">
      <c r="A11545" s="51" t="s">
        <v>12505</v>
      </c>
    </row>
    <row r="11546" spans="1:1">
      <c r="A11546" s="51" t="s">
        <v>12506</v>
      </c>
    </row>
    <row r="11547" spans="1:1">
      <c r="A11547" s="51" t="s">
        <v>12507</v>
      </c>
    </row>
    <row r="11548" spans="1:1">
      <c r="A11548" s="51" t="s">
        <v>12508</v>
      </c>
    </row>
    <row r="11549" spans="1:1">
      <c r="A11549" s="51" t="s">
        <v>12509</v>
      </c>
    </row>
    <row r="11550" spans="1:1">
      <c r="A11550" s="51" t="s">
        <v>12510</v>
      </c>
    </row>
    <row r="11551" spans="1:1">
      <c r="A11551" s="51" t="s">
        <v>12511</v>
      </c>
    </row>
    <row r="11552" spans="1:1">
      <c r="A11552" s="51" t="s">
        <v>12512</v>
      </c>
    </row>
    <row r="11553" spans="1:1">
      <c r="A11553" s="51" t="s">
        <v>12513</v>
      </c>
    </row>
    <row r="11554" spans="1:1">
      <c r="A11554" s="51" t="s">
        <v>12514</v>
      </c>
    </row>
    <row r="11555" spans="1:1">
      <c r="A11555" s="51" t="s">
        <v>12515</v>
      </c>
    </row>
    <row r="11556" spans="1:1">
      <c r="A11556" s="51" t="s">
        <v>12516</v>
      </c>
    </row>
    <row r="11557" spans="1:1">
      <c r="A11557" s="51" t="s">
        <v>12517</v>
      </c>
    </row>
    <row r="11558" spans="1:1">
      <c r="A11558" s="51" t="s">
        <v>12518</v>
      </c>
    </row>
    <row r="11559" spans="1:1">
      <c r="A11559" s="51" t="s">
        <v>12519</v>
      </c>
    </row>
    <row r="11560" spans="1:1">
      <c r="A11560" s="51" t="s">
        <v>12520</v>
      </c>
    </row>
    <row r="11561" spans="1:1">
      <c r="A11561" s="51" t="s">
        <v>12521</v>
      </c>
    </row>
    <row r="11562" spans="1:1">
      <c r="A11562" s="51" t="s">
        <v>12522</v>
      </c>
    </row>
    <row r="11563" spans="1:1">
      <c r="A11563" s="51" t="s">
        <v>12523</v>
      </c>
    </row>
    <row r="11564" spans="1:1">
      <c r="A11564" s="51" t="s">
        <v>12524</v>
      </c>
    </row>
    <row r="11565" spans="1:1">
      <c r="A11565" s="51" t="s">
        <v>12525</v>
      </c>
    </row>
    <row r="11566" spans="1:1">
      <c r="A11566" s="51" t="s">
        <v>12526</v>
      </c>
    </row>
    <row r="11567" spans="1:1">
      <c r="A11567" s="51" t="s">
        <v>12527</v>
      </c>
    </row>
    <row r="11568" spans="1:1">
      <c r="A11568" s="51" t="s">
        <v>12528</v>
      </c>
    </row>
    <row r="11569" spans="1:1">
      <c r="A11569" s="51" t="s">
        <v>12529</v>
      </c>
    </row>
    <row r="11570" spans="1:1">
      <c r="A11570" s="51" t="s">
        <v>12530</v>
      </c>
    </row>
    <row r="11571" spans="1:1">
      <c r="A11571" s="51" t="s">
        <v>12531</v>
      </c>
    </row>
    <row r="11572" spans="1:1">
      <c r="A11572" s="51" t="s">
        <v>12532</v>
      </c>
    </row>
    <row r="11573" spans="1:1">
      <c r="A11573" s="51" t="s">
        <v>12533</v>
      </c>
    </row>
    <row r="11574" spans="1:1">
      <c r="A11574" s="51" t="s">
        <v>12534</v>
      </c>
    </row>
    <row r="11575" spans="1:1">
      <c r="A11575" s="51" t="s">
        <v>12535</v>
      </c>
    </row>
    <row r="11576" spans="1:1">
      <c r="A11576" s="51" t="s">
        <v>12536</v>
      </c>
    </row>
    <row r="11577" spans="1:1">
      <c r="A11577" s="51" t="s">
        <v>12537</v>
      </c>
    </row>
    <row r="11578" spans="1:1">
      <c r="A11578" s="51" t="s">
        <v>12538</v>
      </c>
    </row>
    <row r="11579" spans="1:1">
      <c r="A11579" s="51" t="s">
        <v>12539</v>
      </c>
    </row>
    <row r="11580" spans="1:1">
      <c r="A11580" s="51" t="s">
        <v>12540</v>
      </c>
    </row>
    <row r="11581" spans="1:1">
      <c r="A11581" s="51" t="s">
        <v>12541</v>
      </c>
    </row>
    <row r="11582" spans="1:1">
      <c r="A11582" s="51" t="s">
        <v>12542</v>
      </c>
    </row>
    <row r="11583" spans="1:1">
      <c r="A11583" s="51" t="s">
        <v>12543</v>
      </c>
    </row>
    <row r="11584" spans="1:1">
      <c r="A11584" s="51" t="s">
        <v>12544</v>
      </c>
    </row>
    <row r="11585" spans="1:1">
      <c r="A11585" s="51" t="s">
        <v>12545</v>
      </c>
    </row>
    <row r="11586" spans="1:1">
      <c r="A11586" s="51" t="s">
        <v>12546</v>
      </c>
    </row>
    <row r="11587" spans="1:1">
      <c r="A11587" s="51" t="s">
        <v>12547</v>
      </c>
    </row>
    <row r="11588" spans="1:1">
      <c r="A11588" s="51" t="s">
        <v>12548</v>
      </c>
    </row>
    <row r="11589" spans="1:1">
      <c r="A11589" s="51" t="s">
        <v>12549</v>
      </c>
    </row>
    <row r="11590" spans="1:1">
      <c r="A11590" s="51" t="s">
        <v>12550</v>
      </c>
    </row>
    <row r="11591" spans="1:1">
      <c r="A11591" s="51" t="s">
        <v>12551</v>
      </c>
    </row>
    <row r="11592" spans="1:1">
      <c r="A11592" s="51" t="s">
        <v>12552</v>
      </c>
    </row>
    <row r="11593" spans="1:1">
      <c r="A11593" s="51" t="s">
        <v>12553</v>
      </c>
    </row>
    <row r="11594" spans="1:1">
      <c r="A11594" s="51" t="s">
        <v>12554</v>
      </c>
    </row>
    <row r="11595" spans="1:1">
      <c r="A11595" s="51" t="s">
        <v>12555</v>
      </c>
    </row>
    <row r="11596" spans="1:1">
      <c r="A11596" s="51" t="s">
        <v>12556</v>
      </c>
    </row>
    <row r="11597" spans="1:1">
      <c r="A11597" s="51" t="s">
        <v>12557</v>
      </c>
    </row>
    <row r="11598" spans="1:1">
      <c r="A11598" s="51" t="s">
        <v>12558</v>
      </c>
    </row>
    <row r="11599" spans="1:1">
      <c r="A11599" s="51" t="s">
        <v>12559</v>
      </c>
    </row>
    <row r="11600" spans="1:1">
      <c r="A11600" s="51" t="s">
        <v>12560</v>
      </c>
    </row>
    <row r="11601" spans="1:1">
      <c r="A11601" s="51" t="s">
        <v>12561</v>
      </c>
    </row>
    <row r="11602" spans="1:1">
      <c r="A11602" s="51" t="s">
        <v>12562</v>
      </c>
    </row>
    <row r="11603" spans="1:1">
      <c r="A11603" s="51" t="s">
        <v>12563</v>
      </c>
    </row>
    <row r="11604" spans="1:1">
      <c r="A11604" s="51" t="s">
        <v>12564</v>
      </c>
    </row>
    <row r="11605" spans="1:1">
      <c r="A11605" s="51" t="s">
        <v>12565</v>
      </c>
    </row>
    <row r="11606" spans="1:1">
      <c r="A11606" s="51" t="s">
        <v>12566</v>
      </c>
    </row>
    <row r="11607" spans="1:1">
      <c r="A11607" s="51" t="s">
        <v>12567</v>
      </c>
    </row>
    <row r="11608" spans="1:1">
      <c r="A11608" s="51" t="s">
        <v>12568</v>
      </c>
    </row>
    <row r="11609" spans="1:1">
      <c r="A11609" s="51" t="s">
        <v>12569</v>
      </c>
    </row>
    <row r="11610" spans="1:1">
      <c r="A11610" s="51" t="s">
        <v>12570</v>
      </c>
    </row>
    <row r="11611" spans="1:1">
      <c r="A11611" s="51" t="s">
        <v>12571</v>
      </c>
    </row>
    <row r="11612" spans="1:1">
      <c r="A11612" s="51" t="s">
        <v>12572</v>
      </c>
    </row>
    <row r="11613" spans="1:1">
      <c r="A11613" s="51" t="s">
        <v>12573</v>
      </c>
    </row>
    <row r="11614" spans="1:1">
      <c r="A11614" s="51" t="s">
        <v>12574</v>
      </c>
    </row>
    <row r="11615" spans="1:1">
      <c r="A11615" s="51" t="s">
        <v>12575</v>
      </c>
    </row>
    <row r="11616" spans="1:1">
      <c r="A11616" s="51" t="s">
        <v>12576</v>
      </c>
    </row>
    <row r="11617" spans="1:1">
      <c r="A11617" s="51" t="s">
        <v>12577</v>
      </c>
    </row>
    <row r="11618" spans="1:1">
      <c r="A11618" s="51" t="s">
        <v>12578</v>
      </c>
    </row>
    <row r="11619" spans="1:1">
      <c r="A11619" s="51" t="s">
        <v>12579</v>
      </c>
    </row>
    <row r="11620" spans="1:1">
      <c r="A11620" s="51" t="s">
        <v>12580</v>
      </c>
    </row>
    <row r="11621" spans="1:1">
      <c r="A11621" s="51" t="s">
        <v>12581</v>
      </c>
    </row>
    <row r="11622" spans="1:1">
      <c r="A11622" s="51" t="s">
        <v>12582</v>
      </c>
    </row>
    <row r="11623" spans="1:1">
      <c r="A11623" s="51" t="s">
        <v>12583</v>
      </c>
    </row>
    <row r="11624" spans="1:1">
      <c r="A11624" s="51" t="s">
        <v>12584</v>
      </c>
    </row>
    <row r="11625" spans="1:1">
      <c r="A11625" s="51" t="s">
        <v>12585</v>
      </c>
    </row>
    <row r="11626" spans="1:1">
      <c r="A11626" s="51" t="s">
        <v>12586</v>
      </c>
    </row>
    <row r="11627" spans="1:1">
      <c r="A11627" s="51" t="s">
        <v>12587</v>
      </c>
    </row>
    <row r="11628" spans="1:1">
      <c r="A11628" s="51" t="s">
        <v>12588</v>
      </c>
    </row>
    <row r="11629" spans="1:1">
      <c r="A11629" s="51" t="s">
        <v>12589</v>
      </c>
    </row>
    <row r="11630" spans="1:1">
      <c r="A11630" s="51" t="s">
        <v>12590</v>
      </c>
    </row>
    <row r="11631" spans="1:1">
      <c r="A11631" s="51" t="s">
        <v>12591</v>
      </c>
    </row>
    <row r="11632" spans="1:1">
      <c r="A11632" s="51" t="s">
        <v>12592</v>
      </c>
    </row>
    <row r="11633" spans="1:1">
      <c r="A11633" s="51" t="s">
        <v>12593</v>
      </c>
    </row>
    <row r="11634" spans="1:1">
      <c r="A11634" s="51" t="s">
        <v>12594</v>
      </c>
    </row>
    <row r="11635" spans="1:1">
      <c r="A11635" s="51" t="s">
        <v>12595</v>
      </c>
    </row>
    <row r="11636" spans="1:1">
      <c r="A11636" s="51" t="s">
        <v>12596</v>
      </c>
    </row>
    <row r="11637" spans="1:1">
      <c r="A11637" s="51" t="s">
        <v>12597</v>
      </c>
    </row>
    <row r="11638" spans="1:1">
      <c r="A11638" s="51" t="s">
        <v>12598</v>
      </c>
    </row>
    <row r="11639" spans="1:1">
      <c r="A11639" s="51" t="s">
        <v>12599</v>
      </c>
    </row>
    <row r="11640" spans="1:1">
      <c r="A11640" s="51" t="s">
        <v>12600</v>
      </c>
    </row>
    <row r="11641" spans="1:1">
      <c r="A11641" s="51" t="s">
        <v>12601</v>
      </c>
    </row>
    <row r="11642" spans="1:1">
      <c r="A11642" s="51" t="s">
        <v>12602</v>
      </c>
    </row>
    <row r="11643" spans="1:1">
      <c r="A11643" s="51" t="s">
        <v>12603</v>
      </c>
    </row>
    <row r="11644" spans="1:1">
      <c r="A11644" s="51" t="s">
        <v>12604</v>
      </c>
    </row>
    <row r="11645" spans="1:1">
      <c r="A11645" s="51" t="s">
        <v>12605</v>
      </c>
    </row>
    <row r="11646" spans="1:1">
      <c r="A11646" s="51" t="s">
        <v>12606</v>
      </c>
    </row>
    <row r="11647" spans="1:1">
      <c r="A11647" s="51" t="s">
        <v>12607</v>
      </c>
    </row>
    <row r="11648" spans="1:1">
      <c r="A11648" s="51" t="s">
        <v>12608</v>
      </c>
    </row>
    <row r="11649" spans="1:1">
      <c r="A11649" s="51" t="s">
        <v>12609</v>
      </c>
    </row>
    <row r="11650" spans="1:1">
      <c r="A11650" s="51" t="s">
        <v>12610</v>
      </c>
    </row>
    <row r="11651" spans="1:1">
      <c r="A11651" s="51" t="s">
        <v>12611</v>
      </c>
    </row>
    <row r="11652" spans="1:1">
      <c r="A11652" s="51" t="s">
        <v>12612</v>
      </c>
    </row>
    <row r="11653" spans="1:1">
      <c r="A11653" s="51" t="s">
        <v>12613</v>
      </c>
    </row>
    <row r="11654" spans="1:1">
      <c r="A11654" s="51" t="s">
        <v>12614</v>
      </c>
    </row>
    <row r="11655" spans="1:1">
      <c r="A11655" s="51" t="s">
        <v>12615</v>
      </c>
    </row>
    <row r="11656" spans="1:1">
      <c r="A11656" s="51" t="s">
        <v>12616</v>
      </c>
    </row>
    <row r="11657" spans="1:1">
      <c r="A11657" s="51" t="s">
        <v>12617</v>
      </c>
    </row>
    <row r="11658" spans="1:1">
      <c r="A11658" s="51" t="s">
        <v>12618</v>
      </c>
    </row>
    <row r="11659" spans="1:1">
      <c r="A11659" s="51" t="s">
        <v>12619</v>
      </c>
    </row>
    <row r="11660" spans="1:1">
      <c r="A11660" s="51" t="s">
        <v>12620</v>
      </c>
    </row>
    <row r="11661" spans="1:1">
      <c r="A11661" s="51" t="s">
        <v>12621</v>
      </c>
    </row>
    <row r="11662" spans="1:1">
      <c r="A11662" s="51" t="s">
        <v>12622</v>
      </c>
    </row>
    <row r="11663" spans="1:1">
      <c r="A11663" s="51" t="s">
        <v>12623</v>
      </c>
    </row>
    <row r="11664" spans="1:1">
      <c r="A11664" s="51" t="s">
        <v>12624</v>
      </c>
    </row>
    <row r="11665" spans="1:1">
      <c r="A11665" s="51" t="s">
        <v>12625</v>
      </c>
    </row>
    <row r="11666" spans="1:1">
      <c r="A11666" s="51" t="s">
        <v>12626</v>
      </c>
    </row>
    <row r="11667" spans="1:1">
      <c r="A11667" s="51" t="s">
        <v>12627</v>
      </c>
    </row>
    <row r="11668" spans="1:1">
      <c r="A11668" s="51" t="s">
        <v>12628</v>
      </c>
    </row>
    <row r="11669" spans="1:1">
      <c r="A11669" s="51" t="s">
        <v>12629</v>
      </c>
    </row>
    <row r="11670" spans="1:1">
      <c r="A11670" s="51" t="s">
        <v>12630</v>
      </c>
    </row>
    <row r="11671" spans="1:1">
      <c r="A11671" s="51" t="s">
        <v>12631</v>
      </c>
    </row>
    <row r="11672" spans="1:1">
      <c r="A11672" s="51" t="s">
        <v>12632</v>
      </c>
    </row>
    <row r="11673" spans="1:1">
      <c r="A11673" s="51" t="s">
        <v>12633</v>
      </c>
    </row>
    <row r="11674" spans="1:1">
      <c r="A11674" s="51" t="s">
        <v>12634</v>
      </c>
    </row>
    <row r="11675" spans="1:1">
      <c r="A11675" s="51" t="s">
        <v>12635</v>
      </c>
    </row>
    <row r="11676" spans="1:1">
      <c r="A11676" s="51" t="s">
        <v>12636</v>
      </c>
    </row>
    <row r="11677" spans="1:1">
      <c r="A11677" s="51" t="s">
        <v>12637</v>
      </c>
    </row>
    <row r="11678" spans="1:1">
      <c r="A11678" s="51" t="s">
        <v>12638</v>
      </c>
    </row>
    <row r="11679" spans="1:1">
      <c r="A11679" s="51" t="s">
        <v>12639</v>
      </c>
    </row>
    <row r="11680" spans="1:1">
      <c r="A11680" s="51" t="s">
        <v>12640</v>
      </c>
    </row>
    <row r="11681" spans="1:1">
      <c r="A11681" s="51" t="s">
        <v>12641</v>
      </c>
    </row>
    <row r="11682" spans="1:1">
      <c r="A11682" s="51" t="s">
        <v>12642</v>
      </c>
    </row>
    <row r="11683" spans="1:1">
      <c r="A11683" s="51" t="s">
        <v>12643</v>
      </c>
    </row>
    <row r="11684" spans="1:1">
      <c r="A11684" s="51" t="s">
        <v>12644</v>
      </c>
    </row>
    <row r="11685" spans="1:1">
      <c r="A11685" s="51" t="s">
        <v>12645</v>
      </c>
    </row>
    <row r="11686" spans="1:1">
      <c r="A11686" s="51" t="s">
        <v>12646</v>
      </c>
    </row>
    <row r="11687" spans="1:1">
      <c r="A11687" s="51" t="s">
        <v>12647</v>
      </c>
    </row>
    <row r="11688" spans="1:1">
      <c r="A11688" s="51" t="s">
        <v>12648</v>
      </c>
    </row>
    <row r="11689" spans="1:1">
      <c r="A11689" s="51" t="s">
        <v>12649</v>
      </c>
    </row>
    <row r="11690" spans="1:1">
      <c r="A11690" s="51" t="s">
        <v>12650</v>
      </c>
    </row>
    <row r="11691" spans="1:1">
      <c r="A11691" s="51" t="s">
        <v>12651</v>
      </c>
    </row>
    <row r="11692" spans="1:1">
      <c r="A11692" s="51" t="s">
        <v>12652</v>
      </c>
    </row>
    <row r="11693" spans="1:1">
      <c r="A11693" s="51" t="s">
        <v>12653</v>
      </c>
    </row>
    <row r="11694" spans="1:1">
      <c r="A11694" s="51" t="s">
        <v>12654</v>
      </c>
    </row>
    <row r="11695" spans="1:1">
      <c r="A11695" s="51" t="s">
        <v>12655</v>
      </c>
    </row>
    <row r="11696" spans="1:1">
      <c r="A11696" s="51" t="s">
        <v>12656</v>
      </c>
    </row>
    <row r="11697" spans="1:1">
      <c r="A11697" s="51" t="s">
        <v>12657</v>
      </c>
    </row>
    <row r="11698" spans="1:1">
      <c r="A11698" s="51" t="s">
        <v>12658</v>
      </c>
    </row>
    <row r="11699" spans="1:1">
      <c r="A11699" s="51" t="s">
        <v>12659</v>
      </c>
    </row>
    <row r="11700" spans="1:1">
      <c r="A11700" s="51" t="s">
        <v>12660</v>
      </c>
    </row>
    <row r="11701" spans="1:1">
      <c r="A11701" s="51" t="s">
        <v>12661</v>
      </c>
    </row>
    <row r="11702" spans="1:1">
      <c r="A11702" s="51" t="s">
        <v>12662</v>
      </c>
    </row>
    <row r="11703" spans="1:1">
      <c r="A11703" s="51" t="s">
        <v>12663</v>
      </c>
    </row>
    <row r="11704" spans="1:1">
      <c r="A11704" s="51" t="s">
        <v>12664</v>
      </c>
    </row>
    <row r="11705" spans="1:1">
      <c r="A11705" s="51" t="s">
        <v>12665</v>
      </c>
    </row>
    <row r="11706" spans="1:1">
      <c r="A11706" s="51" t="s">
        <v>12666</v>
      </c>
    </row>
    <row r="11707" spans="1:1">
      <c r="A11707" s="51" t="s">
        <v>12667</v>
      </c>
    </row>
    <row r="11708" spans="1:1">
      <c r="A11708" s="51" t="s">
        <v>12668</v>
      </c>
    </row>
    <row r="11709" spans="1:1">
      <c r="A11709" s="51" t="s">
        <v>12669</v>
      </c>
    </row>
    <row r="11710" spans="1:1">
      <c r="A11710" s="51" t="s">
        <v>12670</v>
      </c>
    </row>
    <row r="11711" spans="1:1">
      <c r="A11711" s="51" t="s">
        <v>12671</v>
      </c>
    </row>
    <row r="11712" spans="1:1">
      <c r="A11712" s="51" t="s">
        <v>12672</v>
      </c>
    </row>
    <row r="11713" spans="1:1">
      <c r="A11713" s="51" t="s">
        <v>12673</v>
      </c>
    </row>
    <row r="11714" spans="1:1">
      <c r="A11714" s="51" t="s">
        <v>12674</v>
      </c>
    </row>
    <row r="11715" spans="1:1">
      <c r="A11715" s="51" t="s">
        <v>12675</v>
      </c>
    </row>
    <row r="11716" spans="1:1">
      <c r="A11716" s="51" t="s">
        <v>12676</v>
      </c>
    </row>
    <row r="11717" spans="1:1">
      <c r="A11717" s="51" t="s">
        <v>12677</v>
      </c>
    </row>
    <row r="11718" spans="1:1">
      <c r="A11718" s="51" t="s">
        <v>12678</v>
      </c>
    </row>
    <row r="11719" spans="1:1">
      <c r="A11719" s="51" t="s">
        <v>12679</v>
      </c>
    </row>
    <row r="11720" spans="1:1">
      <c r="A11720" s="51" t="s">
        <v>12680</v>
      </c>
    </row>
    <row r="11721" spans="1:1">
      <c r="A11721" s="51" t="s">
        <v>12681</v>
      </c>
    </row>
    <row r="11722" spans="1:1">
      <c r="A11722" s="51" t="s">
        <v>12682</v>
      </c>
    </row>
    <row r="11723" spans="1:1">
      <c r="A11723" s="51" t="s">
        <v>12683</v>
      </c>
    </row>
    <row r="11724" spans="1:1">
      <c r="A11724" s="51" t="s">
        <v>12684</v>
      </c>
    </row>
    <row r="11725" spans="1:1">
      <c r="A11725" s="51" t="s">
        <v>12685</v>
      </c>
    </row>
    <row r="11726" spans="1:1">
      <c r="A11726" s="51" t="s">
        <v>12686</v>
      </c>
    </row>
    <row r="11727" spans="1:1">
      <c r="A11727" s="51" t="s">
        <v>12687</v>
      </c>
    </row>
    <row r="11728" spans="1:1">
      <c r="A11728" s="51" t="s">
        <v>12688</v>
      </c>
    </row>
    <row r="11729" spans="1:1">
      <c r="A11729" s="51" t="s">
        <v>12689</v>
      </c>
    </row>
    <row r="11730" spans="1:1">
      <c r="A11730" s="51" t="s">
        <v>12690</v>
      </c>
    </row>
    <row r="11731" spans="1:1">
      <c r="A11731" s="51" t="s">
        <v>12691</v>
      </c>
    </row>
    <row r="11732" spans="1:1">
      <c r="A11732" s="51" t="s">
        <v>12692</v>
      </c>
    </row>
    <row r="11733" spans="1:1">
      <c r="A11733" s="51" t="s">
        <v>12693</v>
      </c>
    </row>
    <row r="11734" spans="1:1">
      <c r="A11734" s="51" t="s">
        <v>12694</v>
      </c>
    </row>
    <row r="11735" spans="1:1">
      <c r="A11735" s="51" t="s">
        <v>12695</v>
      </c>
    </row>
    <row r="11736" spans="1:1">
      <c r="A11736" s="51" t="s">
        <v>12696</v>
      </c>
    </row>
    <row r="11737" spans="1:1">
      <c r="A11737" s="51" t="s">
        <v>12697</v>
      </c>
    </row>
    <row r="11738" spans="1:1">
      <c r="A11738" s="51" t="s">
        <v>12698</v>
      </c>
    </row>
    <row r="11739" spans="1:1">
      <c r="A11739" s="51" t="s">
        <v>12699</v>
      </c>
    </row>
    <row r="11740" spans="1:1">
      <c r="A11740" s="51" t="s">
        <v>12700</v>
      </c>
    </row>
    <row r="11741" spans="1:1">
      <c r="A11741" s="51" t="s">
        <v>12701</v>
      </c>
    </row>
    <row r="11742" spans="1:1">
      <c r="A11742" s="51" t="s">
        <v>12702</v>
      </c>
    </row>
    <row r="11743" spans="1:1">
      <c r="A11743" s="51" t="s">
        <v>12703</v>
      </c>
    </row>
    <row r="11744" spans="1:1">
      <c r="A11744" s="51" t="s">
        <v>12704</v>
      </c>
    </row>
    <row r="11745" spans="1:1">
      <c r="A11745" s="51" t="s">
        <v>12705</v>
      </c>
    </row>
    <row r="11746" spans="1:1">
      <c r="A11746" s="51" t="s">
        <v>12706</v>
      </c>
    </row>
    <row r="11747" spans="1:1">
      <c r="A11747" s="51" t="s">
        <v>12707</v>
      </c>
    </row>
    <row r="11748" spans="1:1">
      <c r="A11748" s="51" t="s">
        <v>12708</v>
      </c>
    </row>
    <row r="11749" spans="1:1">
      <c r="A11749" s="51" t="s">
        <v>12709</v>
      </c>
    </row>
    <row r="11750" spans="1:1">
      <c r="A11750" s="51" t="s">
        <v>12710</v>
      </c>
    </row>
    <row r="11751" spans="1:1">
      <c r="A11751" s="51" t="s">
        <v>12711</v>
      </c>
    </row>
    <row r="11752" spans="1:1">
      <c r="A11752" s="51" t="s">
        <v>12712</v>
      </c>
    </row>
    <row r="11753" spans="1:1">
      <c r="A11753" s="51" t="s">
        <v>12713</v>
      </c>
    </row>
    <row r="11754" spans="1:1">
      <c r="A11754" s="51" t="s">
        <v>12714</v>
      </c>
    </row>
    <row r="11755" spans="1:1">
      <c r="A11755" s="51" t="s">
        <v>12715</v>
      </c>
    </row>
    <row r="11756" spans="1:1">
      <c r="A11756" s="51" t="s">
        <v>12716</v>
      </c>
    </row>
    <row r="11757" spans="1:1">
      <c r="A11757" s="51" t="s">
        <v>12717</v>
      </c>
    </row>
    <row r="11758" spans="1:1">
      <c r="A11758" s="51" t="s">
        <v>12718</v>
      </c>
    </row>
    <row r="11759" spans="1:1">
      <c r="A11759" s="51" t="s">
        <v>12719</v>
      </c>
    </row>
    <row r="11760" spans="1:1">
      <c r="A11760" s="51" t="s">
        <v>12720</v>
      </c>
    </row>
    <row r="11761" spans="1:1">
      <c r="A11761" s="51" t="s">
        <v>12721</v>
      </c>
    </row>
    <row r="11762" spans="1:1">
      <c r="A11762" s="51" t="s">
        <v>12722</v>
      </c>
    </row>
    <row r="11763" spans="1:1">
      <c r="A11763" s="51" t="s">
        <v>12723</v>
      </c>
    </row>
    <row r="11764" spans="1:1">
      <c r="A11764" s="51" t="s">
        <v>12724</v>
      </c>
    </row>
    <row r="11765" spans="1:1">
      <c r="A11765" s="51" t="s">
        <v>12725</v>
      </c>
    </row>
    <row r="11766" spans="1:1">
      <c r="A11766" s="51" t="s">
        <v>12726</v>
      </c>
    </row>
    <row r="11767" spans="1:1">
      <c r="A11767" s="51" t="s">
        <v>12727</v>
      </c>
    </row>
    <row r="11768" spans="1:1">
      <c r="A11768" s="51" t="s">
        <v>12728</v>
      </c>
    </row>
    <row r="11769" spans="1:1">
      <c r="A11769" s="51" t="s">
        <v>12729</v>
      </c>
    </row>
    <row r="11770" spans="1:1">
      <c r="A11770" s="51" t="s">
        <v>12730</v>
      </c>
    </row>
    <row r="11771" spans="1:1">
      <c r="A11771" s="51" t="s">
        <v>12731</v>
      </c>
    </row>
    <row r="11772" spans="1:1">
      <c r="A11772" s="51" t="s">
        <v>12732</v>
      </c>
    </row>
    <row r="11773" spans="1:1">
      <c r="A11773" s="51" t="s">
        <v>12733</v>
      </c>
    </row>
    <row r="11774" spans="1:1">
      <c r="A11774" s="51" t="s">
        <v>12734</v>
      </c>
    </row>
    <row r="11775" spans="1:1">
      <c r="A11775" s="51" t="s">
        <v>12735</v>
      </c>
    </row>
    <row r="11776" spans="1:1">
      <c r="A11776" s="51" t="s">
        <v>12736</v>
      </c>
    </row>
    <row r="11777" spans="1:1">
      <c r="A11777" s="51" t="s">
        <v>12737</v>
      </c>
    </row>
    <row r="11778" spans="1:1">
      <c r="A11778" s="51" t="s">
        <v>12738</v>
      </c>
    </row>
    <row r="11779" spans="1:1">
      <c r="A11779" s="51" t="s">
        <v>12739</v>
      </c>
    </row>
    <row r="11780" spans="1:1">
      <c r="A11780" s="51" t="s">
        <v>12740</v>
      </c>
    </row>
    <row r="11781" spans="1:1">
      <c r="A11781" s="51" t="s">
        <v>12741</v>
      </c>
    </row>
    <row r="11782" spans="1:1">
      <c r="A11782" s="51" t="s">
        <v>12742</v>
      </c>
    </row>
    <row r="11783" spans="1:1">
      <c r="A11783" s="51" t="s">
        <v>12743</v>
      </c>
    </row>
    <row r="11784" spans="1:1">
      <c r="A11784" s="51" t="s">
        <v>12744</v>
      </c>
    </row>
    <row r="11785" spans="1:1">
      <c r="A11785" s="51" t="s">
        <v>12745</v>
      </c>
    </row>
    <row r="11786" spans="1:1">
      <c r="A11786" s="51" t="s">
        <v>12746</v>
      </c>
    </row>
    <row r="11787" spans="1:1">
      <c r="A11787" s="51" t="s">
        <v>12747</v>
      </c>
    </row>
    <row r="11788" spans="1:1">
      <c r="A11788" s="51" t="s">
        <v>12748</v>
      </c>
    </row>
    <row r="11789" spans="1:1">
      <c r="A11789" s="51" t="s">
        <v>12749</v>
      </c>
    </row>
    <row r="11790" spans="1:1">
      <c r="A11790" s="51" t="s">
        <v>12750</v>
      </c>
    </row>
    <row r="11791" spans="1:1">
      <c r="A11791" s="51" t="s">
        <v>12751</v>
      </c>
    </row>
    <row r="11792" spans="1:1">
      <c r="A11792" s="51" t="s">
        <v>12752</v>
      </c>
    </row>
    <row r="11793" spans="1:1">
      <c r="A11793" s="51" t="s">
        <v>12753</v>
      </c>
    </row>
    <row r="11794" spans="1:1">
      <c r="A11794" s="51" t="s">
        <v>12754</v>
      </c>
    </row>
    <row r="11795" spans="1:1">
      <c r="A11795" s="51" t="s">
        <v>12755</v>
      </c>
    </row>
    <row r="11796" spans="1:1">
      <c r="A11796" s="51" t="s">
        <v>12756</v>
      </c>
    </row>
    <row r="11797" spans="1:1">
      <c r="A11797" s="51" t="s">
        <v>12757</v>
      </c>
    </row>
    <row r="11798" spans="1:1">
      <c r="A11798" s="51" t="s">
        <v>12758</v>
      </c>
    </row>
    <row r="11799" spans="1:1">
      <c r="A11799" s="51" t="s">
        <v>12759</v>
      </c>
    </row>
    <row r="11800" spans="1:1">
      <c r="A11800" s="51" t="s">
        <v>12760</v>
      </c>
    </row>
    <row r="11801" spans="1:1">
      <c r="A11801" s="51" t="s">
        <v>12761</v>
      </c>
    </row>
    <row r="11802" spans="1:1">
      <c r="A11802" s="51" t="s">
        <v>12762</v>
      </c>
    </row>
    <row r="11803" spans="1:1">
      <c r="A11803" s="51" t="s">
        <v>12763</v>
      </c>
    </row>
    <row r="11804" spans="1:1">
      <c r="A11804" s="51" t="s">
        <v>12764</v>
      </c>
    </row>
    <row r="11805" spans="1:1">
      <c r="A11805" s="51" t="s">
        <v>12765</v>
      </c>
    </row>
    <row r="11806" spans="1:1">
      <c r="A11806" s="51" t="s">
        <v>12766</v>
      </c>
    </row>
    <row r="11807" spans="1:1">
      <c r="A11807" s="51" t="s">
        <v>12767</v>
      </c>
    </row>
    <row r="11808" spans="1:1">
      <c r="A11808" s="51" t="s">
        <v>12768</v>
      </c>
    </row>
    <row r="11809" spans="1:1">
      <c r="A11809" s="51" t="s">
        <v>12769</v>
      </c>
    </row>
    <row r="11810" spans="1:1">
      <c r="A11810" s="51" t="s">
        <v>12770</v>
      </c>
    </row>
    <row r="11811" spans="1:1">
      <c r="A11811" s="51" t="s">
        <v>12771</v>
      </c>
    </row>
    <row r="11812" spans="1:1">
      <c r="A11812" s="51" t="s">
        <v>12772</v>
      </c>
    </row>
    <row r="11813" spans="1:1">
      <c r="A11813" s="51" t="s">
        <v>12773</v>
      </c>
    </row>
    <row r="11814" spans="1:1">
      <c r="A11814" s="51" t="s">
        <v>12774</v>
      </c>
    </row>
    <row r="11815" spans="1:1">
      <c r="A11815" s="51" t="s">
        <v>12775</v>
      </c>
    </row>
    <row r="11816" spans="1:1">
      <c r="A11816" s="51" t="s">
        <v>12776</v>
      </c>
    </row>
    <row r="11817" spans="1:1">
      <c r="A11817" s="51" t="s">
        <v>12777</v>
      </c>
    </row>
    <row r="11818" spans="1:1">
      <c r="A11818" s="51" t="s">
        <v>12778</v>
      </c>
    </row>
    <row r="11819" spans="1:1">
      <c r="A11819" s="51" t="s">
        <v>12779</v>
      </c>
    </row>
    <row r="11820" spans="1:1">
      <c r="A11820" s="51" t="s">
        <v>12780</v>
      </c>
    </row>
    <row r="11821" spans="1:1">
      <c r="A11821" s="51" t="s">
        <v>12781</v>
      </c>
    </row>
    <row r="11822" spans="1:1">
      <c r="A11822" s="51" t="s">
        <v>12782</v>
      </c>
    </row>
    <row r="11823" spans="1:1">
      <c r="A11823" s="51" t="s">
        <v>12783</v>
      </c>
    </row>
    <row r="11824" spans="1:1">
      <c r="A11824" s="51" t="s">
        <v>12784</v>
      </c>
    </row>
    <row r="11825" spans="1:1">
      <c r="A11825" s="51" t="s">
        <v>12785</v>
      </c>
    </row>
    <row r="11826" spans="1:1">
      <c r="A11826" s="51" t="s">
        <v>12786</v>
      </c>
    </row>
    <row r="11827" spans="1:1">
      <c r="A11827" s="51" t="s">
        <v>12787</v>
      </c>
    </row>
    <row r="11828" spans="1:1">
      <c r="A11828" s="51" t="s">
        <v>12788</v>
      </c>
    </row>
    <row r="11829" spans="1:1">
      <c r="A11829" s="51" t="s">
        <v>12789</v>
      </c>
    </row>
    <row r="11830" spans="1:1">
      <c r="A11830" s="51" t="s">
        <v>12790</v>
      </c>
    </row>
    <row r="11831" spans="1:1">
      <c r="A11831" s="51" t="s">
        <v>12791</v>
      </c>
    </row>
    <row r="11832" spans="1:1">
      <c r="A11832" s="51" t="s">
        <v>12792</v>
      </c>
    </row>
    <row r="11833" spans="1:1">
      <c r="A11833" s="51" t="s">
        <v>12793</v>
      </c>
    </row>
    <row r="11834" spans="1:1">
      <c r="A11834" s="51" t="s">
        <v>12794</v>
      </c>
    </row>
    <row r="11835" spans="1:1">
      <c r="A11835" s="51" t="s">
        <v>12795</v>
      </c>
    </row>
    <row r="11836" spans="1:1">
      <c r="A11836" s="51" t="s">
        <v>12796</v>
      </c>
    </row>
    <row r="11837" spans="1:1">
      <c r="A11837" s="51" t="s">
        <v>12797</v>
      </c>
    </row>
    <row r="11838" spans="1:1">
      <c r="A11838" s="51" t="s">
        <v>12798</v>
      </c>
    </row>
    <row r="11839" spans="1:1">
      <c r="A11839" s="51" t="s">
        <v>12799</v>
      </c>
    </row>
    <row r="11840" spans="1:1">
      <c r="A11840" s="51" t="s">
        <v>12800</v>
      </c>
    </row>
    <row r="11841" spans="1:1">
      <c r="A11841" s="51" t="s">
        <v>12801</v>
      </c>
    </row>
    <row r="11842" spans="1:1">
      <c r="A11842" s="51" t="s">
        <v>12802</v>
      </c>
    </row>
    <row r="11843" spans="1:1">
      <c r="A11843" s="51" t="s">
        <v>12803</v>
      </c>
    </row>
    <row r="11844" spans="1:1">
      <c r="A11844" s="51" t="s">
        <v>12804</v>
      </c>
    </row>
    <row r="11845" spans="1:1">
      <c r="A11845" s="51" t="s">
        <v>12805</v>
      </c>
    </row>
    <row r="11846" spans="1:1">
      <c r="A11846" s="51" t="s">
        <v>12806</v>
      </c>
    </row>
    <row r="11847" spans="1:1">
      <c r="A11847" s="51" t="s">
        <v>12807</v>
      </c>
    </row>
    <row r="11848" spans="1:1">
      <c r="A11848" s="51" t="s">
        <v>12808</v>
      </c>
    </row>
    <row r="11849" spans="1:1">
      <c r="A11849" s="51" t="s">
        <v>12809</v>
      </c>
    </row>
    <row r="11850" spans="1:1">
      <c r="A11850" s="51" t="s">
        <v>12810</v>
      </c>
    </row>
    <row r="11851" spans="1:1">
      <c r="A11851" s="51" t="s">
        <v>12811</v>
      </c>
    </row>
    <row r="11852" spans="1:1">
      <c r="A11852" s="51" t="s">
        <v>12812</v>
      </c>
    </row>
    <row r="11853" spans="1:1">
      <c r="A11853" s="51" t="s">
        <v>12813</v>
      </c>
    </row>
    <row r="11854" spans="1:1">
      <c r="A11854" s="51" t="s">
        <v>12814</v>
      </c>
    </row>
    <row r="11855" spans="1:1">
      <c r="A11855" s="51" t="s">
        <v>12815</v>
      </c>
    </row>
    <row r="11856" spans="1:1">
      <c r="A11856" s="51" t="s">
        <v>12816</v>
      </c>
    </row>
    <row r="11857" spans="1:1">
      <c r="A11857" s="51" t="s">
        <v>12817</v>
      </c>
    </row>
    <row r="11858" spans="1:1">
      <c r="A11858" s="51" t="s">
        <v>12818</v>
      </c>
    </row>
    <row r="11859" spans="1:1">
      <c r="A11859" s="51" t="s">
        <v>12819</v>
      </c>
    </row>
    <row r="11860" spans="1:1">
      <c r="A11860" s="51" t="s">
        <v>12820</v>
      </c>
    </row>
    <row r="11861" spans="1:1">
      <c r="A11861" s="51" t="s">
        <v>12821</v>
      </c>
    </row>
    <row r="11862" spans="1:1">
      <c r="A11862" s="51" t="s">
        <v>12822</v>
      </c>
    </row>
    <row r="11863" spans="1:1">
      <c r="A11863" s="51" t="s">
        <v>12823</v>
      </c>
    </row>
    <row r="11864" spans="1:1">
      <c r="A11864" s="51" t="s">
        <v>12824</v>
      </c>
    </row>
    <row r="11865" spans="1:1">
      <c r="A11865" s="51" t="s">
        <v>12825</v>
      </c>
    </row>
    <row r="11866" spans="1:1">
      <c r="A11866" s="51" t="s">
        <v>12826</v>
      </c>
    </row>
    <row r="11867" spans="1:1">
      <c r="A11867" s="51" t="s">
        <v>12827</v>
      </c>
    </row>
    <row r="11868" spans="1:1">
      <c r="A11868" s="51" t="s">
        <v>12828</v>
      </c>
    </row>
    <row r="11869" spans="1:1">
      <c r="A11869" s="51" t="s">
        <v>12829</v>
      </c>
    </row>
    <row r="11870" spans="1:1">
      <c r="A11870" s="51" t="s">
        <v>12830</v>
      </c>
    </row>
    <row r="11871" spans="1:1">
      <c r="A11871" s="51" t="s">
        <v>12831</v>
      </c>
    </row>
    <row r="11872" spans="1:1">
      <c r="A11872" s="51" t="s">
        <v>12832</v>
      </c>
    </row>
    <row r="11873" spans="1:1">
      <c r="A11873" s="51" t="s">
        <v>12833</v>
      </c>
    </row>
    <row r="11874" spans="1:1">
      <c r="A11874" s="51" t="s">
        <v>12834</v>
      </c>
    </row>
    <row r="11875" spans="1:1">
      <c r="A11875" s="51" t="s">
        <v>12835</v>
      </c>
    </row>
    <row r="11876" spans="1:1">
      <c r="A11876" s="51" t="s">
        <v>12836</v>
      </c>
    </row>
    <row r="11877" spans="1:1">
      <c r="A11877" s="51" t="s">
        <v>12837</v>
      </c>
    </row>
    <row r="11878" spans="1:1">
      <c r="A11878" s="51" t="s">
        <v>12838</v>
      </c>
    </row>
    <row r="11879" spans="1:1">
      <c r="A11879" s="51" t="s">
        <v>12839</v>
      </c>
    </row>
    <row r="11880" spans="1:1">
      <c r="A11880" s="51" t="s">
        <v>12840</v>
      </c>
    </row>
    <row r="11881" spans="1:1">
      <c r="A11881" s="51" t="s">
        <v>12841</v>
      </c>
    </row>
    <row r="11882" spans="1:1">
      <c r="A11882" s="51" t="s">
        <v>12842</v>
      </c>
    </row>
    <row r="11883" spans="1:1">
      <c r="A11883" s="51" t="s">
        <v>12843</v>
      </c>
    </row>
    <row r="11884" spans="1:1">
      <c r="A11884" s="51" t="s">
        <v>12844</v>
      </c>
    </row>
    <row r="11885" spans="1:1">
      <c r="A11885" s="51" t="s">
        <v>12845</v>
      </c>
    </row>
    <row r="11886" spans="1:1">
      <c r="A11886" s="51" t="s">
        <v>12846</v>
      </c>
    </row>
    <row r="11887" spans="1:1">
      <c r="A11887" s="51" t="s">
        <v>12847</v>
      </c>
    </row>
    <row r="11888" spans="1:1">
      <c r="A11888" s="51" t="s">
        <v>12848</v>
      </c>
    </row>
    <row r="11889" spans="1:1">
      <c r="A11889" s="51" t="s">
        <v>12849</v>
      </c>
    </row>
    <row r="11890" spans="1:1">
      <c r="A11890" s="51" t="s">
        <v>12850</v>
      </c>
    </row>
    <row r="11891" spans="1:1">
      <c r="A11891" s="51" t="s">
        <v>12851</v>
      </c>
    </row>
    <row r="11892" spans="1:1">
      <c r="A11892" s="51" t="s">
        <v>12852</v>
      </c>
    </row>
    <row r="11893" spans="1:1">
      <c r="A11893" s="51" t="s">
        <v>12853</v>
      </c>
    </row>
    <row r="11894" spans="1:1">
      <c r="A11894" s="51" t="s">
        <v>12854</v>
      </c>
    </row>
    <row r="11895" spans="1:1">
      <c r="A11895" s="51" t="s">
        <v>12855</v>
      </c>
    </row>
    <row r="11896" spans="1:1">
      <c r="A11896" s="51" t="s">
        <v>12856</v>
      </c>
    </row>
    <row r="11897" spans="1:1">
      <c r="A11897" s="51" t="s">
        <v>12857</v>
      </c>
    </row>
    <row r="11898" spans="1:1">
      <c r="A11898" s="51" t="s">
        <v>12858</v>
      </c>
    </row>
    <row r="11899" spans="1:1">
      <c r="A11899" s="51" t="s">
        <v>12859</v>
      </c>
    </row>
    <row r="11900" spans="1:1">
      <c r="A11900" s="51" t="s">
        <v>12860</v>
      </c>
    </row>
    <row r="11901" spans="1:1">
      <c r="A11901" s="51" t="s">
        <v>12861</v>
      </c>
    </row>
    <row r="11902" spans="1:1">
      <c r="A11902" s="51" t="s">
        <v>12862</v>
      </c>
    </row>
    <row r="11903" spans="1:1">
      <c r="A11903" s="51" t="s">
        <v>12863</v>
      </c>
    </row>
    <row r="11904" spans="1:1">
      <c r="A11904" s="51" t="s">
        <v>12864</v>
      </c>
    </row>
    <row r="11905" spans="1:1">
      <c r="A11905" s="51" t="s">
        <v>12865</v>
      </c>
    </row>
    <row r="11906" spans="1:1">
      <c r="A11906" s="51" t="s">
        <v>12866</v>
      </c>
    </row>
    <row r="11907" spans="1:1">
      <c r="A11907" s="51" t="s">
        <v>12867</v>
      </c>
    </row>
    <row r="11908" spans="1:1">
      <c r="A11908" s="51" t="s">
        <v>12868</v>
      </c>
    </row>
    <row r="11909" spans="1:1">
      <c r="A11909" s="51" t="s">
        <v>12869</v>
      </c>
    </row>
    <row r="11910" spans="1:1">
      <c r="A11910" s="51" t="s">
        <v>12870</v>
      </c>
    </row>
    <row r="11911" spans="1:1">
      <c r="A11911" s="51" t="s">
        <v>12871</v>
      </c>
    </row>
    <row r="11912" spans="1:1">
      <c r="A11912" s="51" t="s">
        <v>12872</v>
      </c>
    </row>
    <row r="11913" spans="1:1">
      <c r="A11913" s="51" t="s">
        <v>12873</v>
      </c>
    </row>
    <row r="11914" spans="1:1">
      <c r="A11914" s="51" t="s">
        <v>12874</v>
      </c>
    </row>
    <row r="11915" spans="1:1">
      <c r="A11915" s="51" t="s">
        <v>12875</v>
      </c>
    </row>
    <row r="11916" spans="1:1">
      <c r="A11916" s="51" t="s">
        <v>12876</v>
      </c>
    </row>
    <row r="11917" spans="1:1">
      <c r="A11917" s="51" t="s">
        <v>12877</v>
      </c>
    </row>
    <row r="11918" spans="1:1">
      <c r="A11918" s="51" t="s">
        <v>12878</v>
      </c>
    </row>
    <row r="11919" spans="1:1">
      <c r="A11919" s="51" t="s">
        <v>12879</v>
      </c>
    </row>
    <row r="11920" spans="1:1">
      <c r="A11920" s="51" t="s">
        <v>12880</v>
      </c>
    </row>
    <row r="11921" spans="1:1">
      <c r="A11921" s="51" t="s">
        <v>12881</v>
      </c>
    </row>
    <row r="11922" spans="1:1">
      <c r="A11922" s="51" t="s">
        <v>12882</v>
      </c>
    </row>
    <row r="11923" spans="1:1">
      <c r="A11923" s="51" t="s">
        <v>12883</v>
      </c>
    </row>
    <row r="11924" spans="1:1">
      <c r="A11924" s="51" t="s">
        <v>12884</v>
      </c>
    </row>
    <row r="11925" spans="1:1">
      <c r="A11925" s="51" t="s">
        <v>12885</v>
      </c>
    </row>
    <row r="11926" spans="1:1">
      <c r="A11926" s="51" t="s">
        <v>12886</v>
      </c>
    </row>
    <row r="11927" spans="1:1">
      <c r="A11927" s="51" t="s">
        <v>12887</v>
      </c>
    </row>
    <row r="11928" spans="1:1">
      <c r="A11928" s="51" t="s">
        <v>12888</v>
      </c>
    </row>
    <row r="11929" spans="1:1">
      <c r="A11929" s="51" t="s">
        <v>12889</v>
      </c>
    </row>
    <row r="11930" spans="1:1">
      <c r="A11930" s="51" t="s">
        <v>12890</v>
      </c>
    </row>
    <row r="11931" spans="1:1">
      <c r="A11931" s="51" t="s">
        <v>12891</v>
      </c>
    </row>
    <row r="11932" spans="1:1">
      <c r="A11932" s="51" t="s">
        <v>12892</v>
      </c>
    </row>
    <row r="11933" spans="1:1">
      <c r="A11933" s="51" t="s">
        <v>12893</v>
      </c>
    </row>
    <row r="11934" spans="1:1">
      <c r="A11934" s="51" t="s">
        <v>12894</v>
      </c>
    </row>
    <row r="11935" spans="1:1">
      <c r="A11935" s="51" t="s">
        <v>12895</v>
      </c>
    </row>
    <row r="11936" spans="1:1">
      <c r="A11936" s="51" t="s">
        <v>12896</v>
      </c>
    </row>
    <row r="11937" spans="1:1">
      <c r="A11937" s="51" t="s">
        <v>12897</v>
      </c>
    </row>
    <row r="11938" spans="1:1">
      <c r="A11938" s="51" t="s">
        <v>12898</v>
      </c>
    </row>
    <row r="11939" spans="1:1">
      <c r="A11939" s="51" t="s">
        <v>12899</v>
      </c>
    </row>
    <row r="11940" spans="1:1">
      <c r="A11940" s="51" t="s">
        <v>12900</v>
      </c>
    </row>
    <row r="11941" spans="1:1">
      <c r="A11941" s="51" t="s">
        <v>12901</v>
      </c>
    </row>
    <row r="11942" spans="1:1">
      <c r="A11942" s="51" t="s">
        <v>12902</v>
      </c>
    </row>
    <row r="11943" spans="1:1">
      <c r="A11943" s="51" t="s">
        <v>12903</v>
      </c>
    </row>
    <row r="11944" spans="1:1">
      <c r="A11944" s="51" t="s">
        <v>12904</v>
      </c>
    </row>
    <row r="11945" spans="1:1">
      <c r="A11945" s="51" t="s">
        <v>12905</v>
      </c>
    </row>
    <row r="11946" spans="1:1">
      <c r="A11946" s="51" t="s">
        <v>12906</v>
      </c>
    </row>
    <row r="11947" spans="1:1">
      <c r="A11947" s="51" t="s">
        <v>12907</v>
      </c>
    </row>
    <row r="11948" spans="1:1">
      <c r="A11948" s="51" t="s">
        <v>12908</v>
      </c>
    </row>
    <row r="11949" spans="1:1">
      <c r="A11949" s="51" t="s">
        <v>12909</v>
      </c>
    </row>
    <row r="11950" spans="1:1">
      <c r="A11950" s="51" t="s">
        <v>12910</v>
      </c>
    </row>
    <row r="11951" spans="1:1">
      <c r="A11951" s="51" t="s">
        <v>12911</v>
      </c>
    </row>
    <row r="11952" spans="1:1">
      <c r="A11952" s="51" t="s">
        <v>12912</v>
      </c>
    </row>
    <row r="11953" spans="1:1">
      <c r="A11953" s="51" t="s">
        <v>12913</v>
      </c>
    </row>
    <row r="11954" spans="1:1">
      <c r="A11954" s="51" t="s">
        <v>12914</v>
      </c>
    </row>
    <row r="11955" spans="1:1">
      <c r="A11955" s="51" t="s">
        <v>12915</v>
      </c>
    </row>
    <row r="11956" spans="1:1">
      <c r="A11956" s="51" t="s">
        <v>12916</v>
      </c>
    </row>
    <row r="11957" spans="1:1">
      <c r="A11957" s="51" t="s">
        <v>12917</v>
      </c>
    </row>
    <row r="11958" spans="1:1">
      <c r="A11958" s="51" t="s">
        <v>12918</v>
      </c>
    </row>
    <row r="11959" spans="1:1">
      <c r="A11959" s="51" t="s">
        <v>12919</v>
      </c>
    </row>
    <row r="11960" spans="1:1">
      <c r="A11960" s="51" t="s">
        <v>12920</v>
      </c>
    </row>
    <row r="11961" spans="1:1">
      <c r="A11961" s="51" t="s">
        <v>12921</v>
      </c>
    </row>
    <row r="11962" spans="1:1">
      <c r="A11962" s="51" t="s">
        <v>12922</v>
      </c>
    </row>
    <row r="11963" spans="1:1">
      <c r="A11963" s="51" t="s">
        <v>12923</v>
      </c>
    </row>
    <row r="11964" spans="1:1">
      <c r="A11964" s="51" t="s">
        <v>12924</v>
      </c>
    </row>
    <row r="11965" spans="1:1">
      <c r="A11965" s="51" t="s">
        <v>12925</v>
      </c>
    </row>
    <row r="11966" spans="1:1">
      <c r="A11966" s="51" t="s">
        <v>12926</v>
      </c>
    </row>
    <row r="11967" spans="1:1">
      <c r="A11967" s="51" t="s">
        <v>12927</v>
      </c>
    </row>
    <row r="11968" spans="1:1">
      <c r="A11968" s="51" t="s">
        <v>12928</v>
      </c>
    </row>
    <row r="11969" spans="1:1">
      <c r="A11969" s="51" t="s">
        <v>12929</v>
      </c>
    </row>
    <row r="11970" spans="1:1">
      <c r="A11970" s="51" t="s">
        <v>12930</v>
      </c>
    </row>
    <row r="11971" spans="1:1">
      <c r="A11971" s="51" t="s">
        <v>12931</v>
      </c>
    </row>
    <row r="11972" spans="1:1">
      <c r="A11972" s="51" t="s">
        <v>12932</v>
      </c>
    </row>
    <row r="11973" spans="1:1">
      <c r="A11973" s="51" t="s">
        <v>12933</v>
      </c>
    </row>
    <row r="11974" spans="1:1">
      <c r="A11974" s="51" t="s">
        <v>12934</v>
      </c>
    </row>
    <row r="11975" spans="1:1">
      <c r="A11975" s="51" t="s">
        <v>12935</v>
      </c>
    </row>
    <row r="11976" spans="1:1">
      <c r="A11976" s="51" t="s">
        <v>12936</v>
      </c>
    </row>
    <row r="11977" spans="1:1">
      <c r="A11977" s="51" t="s">
        <v>12937</v>
      </c>
    </row>
    <row r="11978" spans="1:1">
      <c r="A11978" s="51" t="s">
        <v>12938</v>
      </c>
    </row>
    <row r="11979" spans="1:1">
      <c r="A11979" s="51" t="s">
        <v>12939</v>
      </c>
    </row>
    <row r="11980" spans="1:1">
      <c r="A11980" s="51" t="s">
        <v>12940</v>
      </c>
    </row>
    <row r="11981" spans="1:1">
      <c r="A11981" s="51" t="s">
        <v>12941</v>
      </c>
    </row>
    <row r="11982" spans="1:1">
      <c r="A11982" s="51" t="s">
        <v>12942</v>
      </c>
    </row>
    <row r="11983" spans="1:1">
      <c r="A11983" s="51" t="s">
        <v>12943</v>
      </c>
    </row>
    <row r="11984" spans="1:1">
      <c r="A11984" s="51" t="s">
        <v>12944</v>
      </c>
    </row>
    <row r="11985" spans="1:1">
      <c r="A11985" s="51" t="s">
        <v>12945</v>
      </c>
    </row>
    <row r="11986" spans="1:1">
      <c r="A11986" s="51" t="s">
        <v>12946</v>
      </c>
    </row>
    <row r="11987" spans="1:1">
      <c r="A11987" s="51" t="s">
        <v>12947</v>
      </c>
    </row>
    <row r="11988" spans="1:1">
      <c r="A11988" s="51" t="s">
        <v>12948</v>
      </c>
    </row>
    <row r="11989" spans="1:1">
      <c r="A11989" s="51" t="s">
        <v>12949</v>
      </c>
    </row>
    <row r="11990" spans="1:1">
      <c r="A11990" s="51" t="s">
        <v>12950</v>
      </c>
    </row>
    <row r="11991" spans="1:1">
      <c r="A11991" s="51" t="s">
        <v>12951</v>
      </c>
    </row>
    <row r="11992" spans="1:1">
      <c r="A11992" s="51" t="s">
        <v>12952</v>
      </c>
    </row>
    <row r="11993" spans="1:1">
      <c r="A11993" s="51" t="s">
        <v>12953</v>
      </c>
    </row>
    <row r="11994" spans="1:1">
      <c r="A11994" s="51" t="s">
        <v>12954</v>
      </c>
    </row>
    <row r="11995" spans="1:1">
      <c r="A11995" s="51" t="s">
        <v>12955</v>
      </c>
    </row>
    <row r="11996" spans="1:1">
      <c r="A11996" s="51" t="s">
        <v>12956</v>
      </c>
    </row>
    <row r="11997" spans="1:1">
      <c r="A11997" s="51" t="s">
        <v>12957</v>
      </c>
    </row>
    <row r="11998" spans="1:1">
      <c r="A11998" s="51" t="s">
        <v>12958</v>
      </c>
    </row>
    <row r="11999" spans="1:1">
      <c r="A11999" s="51" t="s">
        <v>12959</v>
      </c>
    </row>
    <row r="12000" spans="1:1">
      <c r="A12000" s="51" t="s">
        <v>12960</v>
      </c>
    </row>
    <row r="12001" spans="1:1">
      <c r="A12001" s="51" t="s">
        <v>12961</v>
      </c>
    </row>
    <row r="12002" spans="1:1">
      <c r="A12002" s="51" t="s">
        <v>12962</v>
      </c>
    </row>
    <row r="12003" spans="1:1">
      <c r="A12003" s="51" t="s">
        <v>12963</v>
      </c>
    </row>
    <row r="12004" spans="1:1">
      <c r="A12004" s="51" t="s">
        <v>12964</v>
      </c>
    </row>
    <row r="12005" spans="1:1">
      <c r="A12005" s="51" t="s">
        <v>12965</v>
      </c>
    </row>
    <row r="12006" spans="1:1">
      <c r="A12006" s="51" t="s">
        <v>12966</v>
      </c>
    </row>
    <row r="12007" spans="1:1">
      <c r="A12007" s="51" t="s">
        <v>12967</v>
      </c>
    </row>
    <row r="12008" spans="1:1">
      <c r="A12008" s="51" t="s">
        <v>12968</v>
      </c>
    </row>
    <row r="12009" spans="1:1">
      <c r="A12009" s="51" t="s">
        <v>12969</v>
      </c>
    </row>
    <row r="12010" spans="1:1">
      <c r="A12010" s="51" t="s">
        <v>12970</v>
      </c>
    </row>
    <row r="12011" spans="1:1">
      <c r="A12011" s="51" t="s">
        <v>12971</v>
      </c>
    </row>
    <row r="12012" spans="1:1">
      <c r="A12012" s="51" t="s">
        <v>12972</v>
      </c>
    </row>
    <row r="12013" spans="1:1">
      <c r="A12013" s="51" t="s">
        <v>12973</v>
      </c>
    </row>
    <row r="12014" spans="1:1">
      <c r="A12014" s="51" t="s">
        <v>12974</v>
      </c>
    </row>
    <row r="12015" spans="1:1">
      <c r="A12015" s="51" t="s">
        <v>12975</v>
      </c>
    </row>
    <row r="12016" spans="1:1">
      <c r="A12016" s="51" t="s">
        <v>12976</v>
      </c>
    </row>
    <row r="12017" spans="1:1">
      <c r="A12017" s="51" t="s">
        <v>12977</v>
      </c>
    </row>
    <row r="12018" spans="1:1">
      <c r="A12018" s="51" t="s">
        <v>12978</v>
      </c>
    </row>
    <row r="12019" spans="1:1">
      <c r="A12019" s="51" t="s">
        <v>12979</v>
      </c>
    </row>
    <row r="12020" spans="1:1">
      <c r="A12020" s="51" t="s">
        <v>12980</v>
      </c>
    </row>
    <row r="12021" spans="1:1">
      <c r="A12021" s="51" t="s">
        <v>12981</v>
      </c>
    </row>
    <row r="12022" spans="1:1">
      <c r="A12022" s="51" t="s">
        <v>12982</v>
      </c>
    </row>
    <row r="12023" spans="1:1">
      <c r="A12023" s="51" t="s">
        <v>12983</v>
      </c>
    </row>
    <row r="12024" spans="1:1">
      <c r="A12024" s="51" t="s">
        <v>12984</v>
      </c>
    </row>
    <row r="12025" spans="1:1">
      <c r="A12025" s="51" t="s">
        <v>12985</v>
      </c>
    </row>
    <row r="12026" spans="1:1">
      <c r="A12026" s="51" t="s">
        <v>12986</v>
      </c>
    </row>
    <row r="12027" spans="1:1">
      <c r="A12027" s="51" t="s">
        <v>12987</v>
      </c>
    </row>
    <row r="12028" spans="1:1">
      <c r="A12028" s="51" t="s">
        <v>12988</v>
      </c>
    </row>
    <row r="12029" spans="1:1">
      <c r="A12029" s="51" t="s">
        <v>12989</v>
      </c>
    </row>
    <row r="12030" spans="1:1">
      <c r="A12030" s="51" t="s">
        <v>12990</v>
      </c>
    </row>
    <row r="12031" spans="1:1">
      <c r="A12031" s="51" t="s">
        <v>12991</v>
      </c>
    </row>
    <row r="12032" spans="1:1">
      <c r="A12032" s="51" t="s">
        <v>12992</v>
      </c>
    </row>
    <row r="12033" spans="1:1">
      <c r="A12033" s="51" t="s">
        <v>12993</v>
      </c>
    </row>
    <row r="12034" spans="1:1">
      <c r="A12034" s="51" t="s">
        <v>12994</v>
      </c>
    </row>
    <row r="12035" spans="1:1">
      <c r="A12035" s="51" t="s">
        <v>12995</v>
      </c>
    </row>
    <row r="12036" spans="1:1">
      <c r="A12036" s="51" t="s">
        <v>12996</v>
      </c>
    </row>
    <row r="12037" spans="1:1">
      <c r="A12037" s="51" t="s">
        <v>12997</v>
      </c>
    </row>
    <row r="12038" spans="1:1">
      <c r="A12038" s="51" t="s">
        <v>12998</v>
      </c>
    </row>
    <row r="12039" spans="1:1">
      <c r="A12039" s="51" t="s">
        <v>12999</v>
      </c>
    </row>
    <row r="12040" spans="1:1">
      <c r="A12040" s="51" t="s">
        <v>13000</v>
      </c>
    </row>
    <row r="12041" spans="1:1">
      <c r="A12041" s="51" t="s">
        <v>13001</v>
      </c>
    </row>
    <row r="12042" spans="1:1">
      <c r="A12042" s="51" t="s">
        <v>13002</v>
      </c>
    </row>
    <row r="12043" spans="1:1">
      <c r="A12043" s="51" t="s">
        <v>13003</v>
      </c>
    </row>
    <row r="12044" spans="1:1">
      <c r="A12044" s="51" t="s">
        <v>13004</v>
      </c>
    </row>
    <row r="12045" spans="1:1">
      <c r="A12045" s="51" t="s">
        <v>13005</v>
      </c>
    </row>
    <row r="12046" spans="1:1">
      <c r="A12046" s="51" t="s">
        <v>13006</v>
      </c>
    </row>
    <row r="12047" spans="1:1">
      <c r="A12047" s="51" t="s">
        <v>13007</v>
      </c>
    </row>
    <row r="12048" spans="1:1">
      <c r="A12048" s="51" t="s">
        <v>13008</v>
      </c>
    </row>
    <row r="12049" spans="1:1">
      <c r="A12049" s="51" t="s">
        <v>13009</v>
      </c>
    </row>
    <row r="12050" spans="1:1">
      <c r="A12050" s="51" t="s">
        <v>13010</v>
      </c>
    </row>
    <row r="12051" spans="1:1">
      <c r="A12051" s="51" t="s">
        <v>13011</v>
      </c>
    </row>
    <row r="12052" spans="1:1">
      <c r="A12052" s="51" t="s">
        <v>13012</v>
      </c>
    </row>
    <row r="12053" spans="1:1">
      <c r="A12053" s="51" t="s">
        <v>13013</v>
      </c>
    </row>
    <row r="12054" spans="1:1">
      <c r="A12054" s="51" t="s">
        <v>13014</v>
      </c>
    </row>
    <row r="12055" spans="1:1">
      <c r="A12055" s="51" t="s">
        <v>13015</v>
      </c>
    </row>
    <row r="12056" spans="1:1">
      <c r="A12056" s="51" t="s">
        <v>13016</v>
      </c>
    </row>
    <row r="12057" spans="1:1">
      <c r="A12057" s="51" t="s">
        <v>13017</v>
      </c>
    </row>
    <row r="12058" spans="1:1">
      <c r="A12058" s="51" t="s">
        <v>13018</v>
      </c>
    </row>
    <row r="12059" spans="1:1">
      <c r="A12059" s="51" t="s">
        <v>13019</v>
      </c>
    </row>
    <row r="12060" spans="1:1">
      <c r="A12060" s="51" t="s">
        <v>13020</v>
      </c>
    </row>
    <row r="12061" spans="1:1">
      <c r="A12061" s="51" t="s">
        <v>13021</v>
      </c>
    </row>
    <row r="12062" spans="1:1">
      <c r="A12062" s="51" t="s">
        <v>13022</v>
      </c>
    </row>
    <row r="12063" spans="1:1">
      <c r="A12063" s="51" t="s">
        <v>13023</v>
      </c>
    </row>
    <row r="12064" spans="1:1">
      <c r="A12064" s="51" t="s">
        <v>13024</v>
      </c>
    </row>
    <row r="12065" spans="1:1">
      <c r="A12065" s="51" t="s">
        <v>13025</v>
      </c>
    </row>
    <row r="12066" spans="1:1">
      <c r="A12066" s="51" t="s">
        <v>13026</v>
      </c>
    </row>
    <row r="12067" spans="1:1">
      <c r="A12067" s="51" t="s">
        <v>13027</v>
      </c>
    </row>
    <row r="12068" spans="1:1">
      <c r="A12068" s="51" t="s">
        <v>13028</v>
      </c>
    </row>
    <row r="12069" spans="1:1">
      <c r="A12069" s="51" t="s">
        <v>13029</v>
      </c>
    </row>
    <row r="12070" spans="1:1">
      <c r="A12070" s="51" t="s">
        <v>13030</v>
      </c>
    </row>
    <row r="12071" spans="1:1">
      <c r="A12071" s="51" t="s">
        <v>13031</v>
      </c>
    </row>
    <row r="12072" spans="1:1">
      <c r="A12072" s="51" t="s">
        <v>13032</v>
      </c>
    </row>
    <row r="12073" spans="1:1">
      <c r="A12073" s="51" t="s">
        <v>13033</v>
      </c>
    </row>
    <row r="12074" spans="1:1">
      <c r="A12074" s="51" t="s">
        <v>13034</v>
      </c>
    </row>
    <row r="12075" spans="1:1">
      <c r="A12075" s="51" t="s">
        <v>13035</v>
      </c>
    </row>
    <row r="12076" spans="1:1">
      <c r="A12076" s="51" t="s">
        <v>13036</v>
      </c>
    </row>
    <row r="12077" spans="1:1">
      <c r="A12077" s="51" t="s">
        <v>13037</v>
      </c>
    </row>
    <row r="12078" spans="1:1">
      <c r="A12078" s="51" t="s">
        <v>13038</v>
      </c>
    </row>
    <row r="12079" spans="1:1">
      <c r="A12079" s="51" t="s">
        <v>13039</v>
      </c>
    </row>
    <row r="12080" spans="1:1">
      <c r="A12080" s="51" t="s">
        <v>13040</v>
      </c>
    </row>
    <row r="12081" spans="1:1">
      <c r="A12081" s="51" t="s">
        <v>13041</v>
      </c>
    </row>
    <row r="12082" spans="1:1">
      <c r="A12082" s="51" t="s">
        <v>13042</v>
      </c>
    </row>
    <row r="12083" spans="1:1">
      <c r="A12083" s="51" t="s">
        <v>13043</v>
      </c>
    </row>
    <row r="12084" spans="1:1">
      <c r="A12084" s="51" t="s">
        <v>13044</v>
      </c>
    </row>
    <row r="12085" spans="1:1">
      <c r="A12085" s="51" t="s">
        <v>13045</v>
      </c>
    </row>
    <row r="12086" spans="1:1">
      <c r="A12086" s="51" t="s">
        <v>13046</v>
      </c>
    </row>
    <row r="12087" spans="1:1">
      <c r="A12087" s="51" t="s">
        <v>13047</v>
      </c>
    </row>
    <row r="12088" spans="1:1">
      <c r="A12088" s="51" t="s">
        <v>13048</v>
      </c>
    </row>
    <row r="12089" spans="1:1">
      <c r="A12089" s="51" t="s">
        <v>13049</v>
      </c>
    </row>
    <row r="12090" spans="1:1">
      <c r="A12090" s="51" t="s">
        <v>13050</v>
      </c>
    </row>
    <row r="12091" spans="1:1">
      <c r="A12091" s="51" t="s">
        <v>13051</v>
      </c>
    </row>
    <row r="12092" spans="1:1">
      <c r="A12092" s="51" t="s">
        <v>13052</v>
      </c>
    </row>
    <row r="12093" spans="1:1">
      <c r="A12093" s="51" t="s">
        <v>13053</v>
      </c>
    </row>
    <row r="12094" spans="1:1">
      <c r="A12094" s="51" t="s">
        <v>13054</v>
      </c>
    </row>
    <row r="12095" spans="1:1">
      <c r="A12095" s="51" t="s">
        <v>13055</v>
      </c>
    </row>
    <row r="12096" spans="1:1">
      <c r="A12096" s="51" t="s">
        <v>13056</v>
      </c>
    </row>
    <row r="12097" spans="1:1">
      <c r="A12097" s="51" t="s">
        <v>13057</v>
      </c>
    </row>
    <row r="12098" spans="1:1">
      <c r="A12098" s="51" t="s">
        <v>13058</v>
      </c>
    </row>
    <row r="12099" spans="1:1">
      <c r="A12099" s="51" t="s">
        <v>13059</v>
      </c>
    </row>
    <row r="12100" spans="1:1">
      <c r="A12100" s="51" t="s">
        <v>13060</v>
      </c>
    </row>
    <row r="12101" spans="1:1">
      <c r="A12101" s="51" t="s">
        <v>13061</v>
      </c>
    </row>
    <row r="12102" spans="1:1">
      <c r="A12102" s="51" t="s">
        <v>13062</v>
      </c>
    </row>
    <row r="12103" spans="1:1">
      <c r="A12103" s="51" t="s">
        <v>13063</v>
      </c>
    </row>
    <row r="12104" spans="1:1">
      <c r="A12104" s="51" t="s">
        <v>13064</v>
      </c>
    </row>
    <row r="12105" spans="1:1">
      <c r="A12105" s="51" t="s">
        <v>13065</v>
      </c>
    </row>
    <row r="12106" spans="1:1">
      <c r="A12106" s="51" t="s">
        <v>13066</v>
      </c>
    </row>
    <row r="12107" spans="1:1">
      <c r="A12107" s="51" t="s">
        <v>13067</v>
      </c>
    </row>
    <row r="12108" spans="1:1">
      <c r="A12108" s="51" t="s">
        <v>13068</v>
      </c>
    </row>
    <row r="12109" spans="1:1">
      <c r="A12109" s="51" t="s">
        <v>13069</v>
      </c>
    </row>
    <row r="12110" spans="1:1">
      <c r="A12110" s="51" t="s">
        <v>13070</v>
      </c>
    </row>
    <row r="12111" spans="1:1">
      <c r="A12111" s="51" t="s">
        <v>13071</v>
      </c>
    </row>
    <row r="12112" spans="1:1">
      <c r="A12112" s="51" t="s">
        <v>13072</v>
      </c>
    </row>
    <row r="12113" spans="1:1">
      <c r="A12113" s="51" t="s">
        <v>13073</v>
      </c>
    </row>
    <row r="12114" spans="1:1">
      <c r="A12114" s="51" t="s">
        <v>13074</v>
      </c>
    </row>
    <row r="12115" spans="1:1">
      <c r="A12115" s="51" t="s">
        <v>13075</v>
      </c>
    </row>
    <row r="12116" spans="1:1">
      <c r="A12116" s="51" t="s">
        <v>13076</v>
      </c>
    </row>
    <row r="12117" spans="1:1">
      <c r="A12117" s="51" t="s">
        <v>13077</v>
      </c>
    </row>
    <row r="12118" spans="1:1">
      <c r="A12118" s="51" t="s">
        <v>13078</v>
      </c>
    </row>
    <row r="12119" spans="1:1">
      <c r="A12119" s="51" t="s">
        <v>13079</v>
      </c>
    </row>
    <row r="12120" spans="1:1">
      <c r="A12120" s="51" t="s">
        <v>13080</v>
      </c>
    </row>
    <row r="12121" spans="1:1">
      <c r="A12121" s="51" t="s">
        <v>13081</v>
      </c>
    </row>
    <row r="12122" spans="1:1">
      <c r="A12122" s="51" t="s">
        <v>13082</v>
      </c>
    </row>
    <row r="12123" spans="1:1">
      <c r="A12123" s="51" t="s">
        <v>13083</v>
      </c>
    </row>
    <row r="12124" spans="1:1">
      <c r="A12124" s="51" t="s">
        <v>13084</v>
      </c>
    </row>
    <row r="12125" spans="1:1">
      <c r="A12125" s="51" t="s">
        <v>13085</v>
      </c>
    </row>
    <row r="12126" spans="1:1">
      <c r="A12126" s="51" t="s">
        <v>13086</v>
      </c>
    </row>
    <row r="12127" spans="1:1">
      <c r="A12127" s="51" t="s">
        <v>13087</v>
      </c>
    </row>
    <row r="12128" spans="1:1">
      <c r="A12128" s="51" t="s">
        <v>13088</v>
      </c>
    </row>
    <row r="12129" spans="1:1">
      <c r="A12129" s="51" t="s">
        <v>13089</v>
      </c>
    </row>
    <row r="12130" spans="1:1">
      <c r="A12130" s="51" t="s">
        <v>13090</v>
      </c>
    </row>
    <row r="12131" spans="1:1">
      <c r="A12131" s="51" t="s">
        <v>13091</v>
      </c>
    </row>
    <row r="12132" spans="1:1">
      <c r="A12132" s="51" t="s">
        <v>13092</v>
      </c>
    </row>
    <row r="12133" spans="1:1">
      <c r="A12133" s="51" t="s">
        <v>13093</v>
      </c>
    </row>
    <row r="12134" spans="1:1">
      <c r="A12134" s="51" t="s">
        <v>13094</v>
      </c>
    </row>
    <row r="12135" spans="1:1">
      <c r="A12135" s="51" t="s">
        <v>13095</v>
      </c>
    </row>
    <row r="12136" spans="1:1">
      <c r="A12136" s="51" t="s">
        <v>13096</v>
      </c>
    </row>
    <row r="12137" spans="1:1">
      <c r="A12137" s="51" t="s">
        <v>13097</v>
      </c>
    </row>
    <row r="12138" spans="1:1">
      <c r="A12138" s="51" t="s">
        <v>13098</v>
      </c>
    </row>
    <row r="12139" spans="1:1">
      <c r="A12139" s="51" t="s">
        <v>13099</v>
      </c>
    </row>
    <row r="12140" spans="1:1">
      <c r="A12140" s="51" t="s">
        <v>13100</v>
      </c>
    </row>
    <row r="12141" spans="1:1">
      <c r="A12141" s="51" t="s">
        <v>13101</v>
      </c>
    </row>
    <row r="12142" spans="1:1">
      <c r="A12142" s="51" t="s">
        <v>13102</v>
      </c>
    </row>
    <row r="12143" spans="1:1">
      <c r="A12143" s="51" t="s">
        <v>13103</v>
      </c>
    </row>
    <row r="12144" spans="1:1">
      <c r="A12144" s="51" t="s">
        <v>13104</v>
      </c>
    </row>
    <row r="12145" spans="1:1">
      <c r="A12145" s="51" t="s">
        <v>13105</v>
      </c>
    </row>
    <row r="12146" spans="1:1">
      <c r="A12146" s="51" t="s">
        <v>13106</v>
      </c>
    </row>
    <row r="12147" spans="1:1">
      <c r="A12147" s="51" t="s">
        <v>13107</v>
      </c>
    </row>
    <row r="12148" spans="1:1">
      <c r="A12148" s="51" t="s">
        <v>13108</v>
      </c>
    </row>
    <row r="12149" spans="1:1">
      <c r="A12149" s="51" t="s">
        <v>13109</v>
      </c>
    </row>
    <row r="12150" spans="1:1">
      <c r="A12150" s="51" t="s">
        <v>13110</v>
      </c>
    </row>
    <row r="12151" spans="1:1">
      <c r="A12151" s="51" t="s">
        <v>13111</v>
      </c>
    </row>
    <row r="12152" spans="1:1">
      <c r="A12152" s="51" t="s">
        <v>13112</v>
      </c>
    </row>
    <row r="12153" spans="1:1">
      <c r="A12153" s="51" t="s">
        <v>13113</v>
      </c>
    </row>
    <row r="12154" spans="1:1">
      <c r="A12154" s="51" t="s">
        <v>13114</v>
      </c>
    </row>
    <row r="12155" spans="1:1">
      <c r="A12155" s="51" t="s">
        <v>13115</v>
      </c>
    </row>
    <row r="12156" spans="1:1">
      <c r="A12156" s="51" t="s">
        <v>13116</v>
      </c>
    </row>
    <row r="12157" spans="1:1">
      <c r="A12157" s="51" t="s">
        <v>13117</v>
      </c>
    </row>
    <row r="12158" spans="1:1">
      <c r="A12158" s="51" t="s">
        <v>13118</v>
      </c>
    </row>
    <row r="12159" spans="1:1">
      <c r="A12159" s="51" t="s">
        <v>13119</v>
      </c>
    </row>
    <row r="12160" spans="1:1">
      <c r="A12160" s="51" t="s">
        <v>13120</v>
      </c>
    </row>
    <row r="12161" spans="1:1">
      <c r="A12161" s="51" t="s">
        <v>13121</v>
      </c>
    </row>
    <row r="12162" spans="1:1">
      <c r="A12162" s="51" t="s">
        <v>13122</v>
      </c>
    </row>
    <row r="12163" spans="1:1">
      <c r="A12163" s="51" t="s">
        <v>13123</v>
      </c>
    </row>
    <row r="12164" spans="1:1">
      <c r="A12164" s="51" t="s">
        <v>13124</v>
      </c>
    </row>
    <row r="12165" spans="1:1">
      <c r="A12165" s="51" t="s">
        <v>13125</v>
      </c>
    </row>
    <row r="12166" spans="1:1">
      <c r="A12166" s="51" t="s">
        <v>13126</v>
      </c>
    </row>
    <row r="12167" spans="1:1">
      <c r="A12167" s="51" t="s">
        <v>13127</v>
      </c>
    </row>
    <row r="12168" spans="1:1">
      <c r="A12168" s="51" t="s">
        <v>13128</v>
      </c>
    </row>
    <row r="12169" spans="1:1">
      <c r="A12169" s="51" t="s">
        <v>13129</v>
      </c>
    </row>
    <row r="12170" spans="1:1">
      <c r="A12170" s="51" t="s">
        <v>13130</v>
      </c>
    </row>
    <row r="12171" spans="1:1">
      <c r="A12171" s="51" t="s">
        <v>13131</v>
      </c>
    </row>
    <row r="12172" spans="1:1">
      <c r="A12172" s="51" t="s">
        <v>13132</v>
      </c>
    </row>
    <row r="12173" spans="1:1">
      <c r="A12173" s="51" t="s">
        <v>13133</v>
      </c>
    </row>
    <row r="12174" spans="1:1">
      <c r="A12174" s="51" t="s">
        <v>13134</v>
      </c>
    </row>
    <row r="12175" spans="1:1">
      <c r="A12175" s="51" t="s">
        <v>13135</v>
      </c>
    </row>
    <row r="12176" spans="1:1">
      <c r="A12176" s="51" t="s">
        <v>13136</v>
      </c>
    </row>
    <row r="12177" spans="1:1">
      <c r="A12177" s="51" t="s">
        <v>13137</v>
      </c>
    </row>
    <row r="12178" spans="1:1">
      <c r="A12178" s="51" t="s">
        <v>13138</v>
      </c>
    </row>
    <row r="12179" spans="1:1">
      <c r="A12179" s="51" t="s">
        <v>13139</v>
      </c>
    </row>
    <row r="12180" spans="1:1">
      <c r="A12180" s="51" t="s">
        <v>13140</v>
      </c>
    </row>
    <row r="12181" spans="1:1">
      <c r="A12181" s="51" t="s">
        <v>13141</v>
      </c>
    </row>
    <row r="12182" spans="1:1">
      <c r="A12182" s="51" t="s">
        <v>13142</v>
      </c>
    </row>
    <row r="12183" spans="1:1">
      <c r="A12183" s="51" t="s">
        <v>13143</v>
      </c>
    </row>
    <row r="12184" spans="1:1">
      <c r="A12184" s="51" t="s">
        <v>13144</v>
      </c>
    </row>
    <row r="12185" spans="1:1">
      <c r="A12185" s="51" t="s">
        <v>13145</v>
      </c>
    </row>
    <row r="12186" spans="1:1">
      <c r="A12186" s="51" t="s">
        <v>13146</v>
      </c>
    </row>
    <row r="12187" spans="1:1">
      <c r="A12187" s="51" t="s">
        <v>13147</v>
      </c>
    </row>
    <row r="12188" spans="1:1">
      <c r="A12188" s="51" t="s">
        <v>13148</v>
      </c>
    </row>
    <row r="12189" spans="1:1">
      <c r="A12189" s="51" t="s">
        <v>13149</v>
      </c>
    </row>
    <row r="12190" spans="1:1">
      <c r="A12190" s="51" t="s">
        <v>13150</v>
      </c>
    </row>
    <row r="12191" spans="1:1">
      <c r="A12191" s="51" t="s">
        <v>13151</v>
      </c>
    </row>
    <row r="12192" spans="1:1">
      <c r="A12192" s="51" t="s">
        <v>13152</v>
      </c>
    </row>
    <row r="12193" spans="1:1">
      <c r="A12193" s="51" t="s">
        <v>13153</v>
      </c>
    </row>
    <row r="12194" spans="1:1">
      <c r="A12194" s="51" t="s">
        <v>13154</v>
      </c>
    </row>
    <row r="12195" spans="1:1">
      <c r="A12195" s="51" t="s">
        <v>13155</v>
      </c>
    </row>
    <row r="12196" spans="1:1">
      <c r="A12196" s="51" t="s">
        <v>13156</v>
      </c>
    </row>
    <row r="12197" spans="1:1">
      <c r="A12197" s="51" t="s">
        <v>13157</v>
      </c>
    </row>
    <row r="12198" spans="1:1">
      <c r="A12198" s="51" t="s">
        <v>13158</v>
      </c>
    </row>
    <row r="12199" spans="1:1">
      <c r="A12199" s="51" t="s">
        <v>13159</v>
      </c>
    </row>
    <row r="12200" spans="1:1">
      <c r="A12200" s="51" t="s">
        <v>13160</v>
      </c>
    </row>
    <row r="12201" spans="1:1">
      <c r="A12201" s="51" t="s">
        <v>13161</v>
      </c>
    </row>
    <row r="12202" spans="1:1">
      <c r="A12202" s="51" t="s">
        <v>13162</v>
      </c>
    </row>
    <row r="12203" spans="1:1">
      <c r="A12203" s="51" t="s">
        <v>13163</v>
      </c>
    </row>
    <row r="12204" spans="1:1">
      <c r="A12204" s="51" t="s">
        <v>13164</v>
      </c>
    </row>
    <row r="12205" spans="1:1">
      <c r="A12205" s="51" t="s">
        <v>13165</v>
      </c>
    </row>
    <row r="12206" spans="1:1">
      <c r="A12206" s="51" t="s">
        <v>13166</v>
      </c>
    </row>
    <row r="12207" spans="1:1">
      <c r="A12207" s="51" t="s">
        <v>13167</v>
      </c>
    </row>
    <row r="12208" spans="1:1">
      <c r="A12208" s="51" t="s">
        <v>13168</v>
      </c>
    </row>
    <row r="12209" spans="1:1">
      <c r="A12209" s="51" t="s">
        <v>13169</v>
      </c>
    </row>
    <row r="12210" spans="1:1">
      <c r="A12210" s="51" t="s">
        <v>13170</v>
      </c>
    </row>
    <row r="12211" spans="1:1">
      <c r="A12211" s="51" t="s">
        <v>13171</v>
      </c>
    </row>
    <row r="12212" spans="1:1">
      <c r="A12212" s="51" t="s">
        <v>13172</v>
      </c>
    </row>
    <row r="12213" spans="1:1">
      <c r="A12213" s="51" t="s">
        <v>13173</v>
      </c>
    </row>
    <row r="12214" spans="1:1">
      <c r="A12214" s="51" t="s">
        <v>13174</v>
      </c>
    </row>
    <row r="12215" spans="1:1">
      <c r="A12215" s="51" t="s">
        <v>13175</v>
      </c>
    </row>
    <row r="12216" spans="1:1">
      <c r="A12216" s="51" t="s">
        <v>13176</v>
      </c>
    </row>
    <row r="12217" spans="1:1">
      <c r="A12217" s="51" t="s">
        <v>13177</v>
      </c>
    </row>
    <row r="12218" spans="1:1">
      <c r="A12218" s="51" t="s">
        <v>13178</v>
      </c>
    </row>
    <row r="12219" spans="1:1">
      <c r="A12219" s="51" t="s">
        <v>13179</v>
      </c>
    </row>
    <row r="12220" spans="1:1">
      <c r="A12220" s="51" t="s">
        <v>13180</v>
      </c>
    </row>
    <row r="12221" spans="1:1">
      <c r="A12221" s="51" t="s">
        <v>13181</v>
      </c>
    </row>
    <row r="12222" spans="1:1">
      <c r="A12222" s="51" t="s">
        <v>13182</v>
      </c>
    </row>
    <row r="12223" spans="1:1">
      <c r="A12223" s="51" t="s">
        <v>13183</v>
      </c>
    </row>
    <row r="12224" spans="1:1">
      <c r="A12224" s="51" t="s">
        <v>13184</v>
      </c>
    </row>
    <row r="12225" spans="1:1">
      <c r="A12225" s="51" t="s">
        <v>13185</v>
      </c>
    </row>
    <row r="12226" spans="1:1">
      <c r="A12226" s="51" t="s">
        <v>13186</v>
      </c>
    </row>
    <row r="12227" spans="1:1">
      <c r="A12227" s="51" t="s">
        <v>13187</v>
      </c>
    </row>
    <row r="12228" spans="1:1">
      <c r="A12228" s="51" t="s">
        <v>13188</v>
      </c>
    </row>
    <row r="12229" spans="1:1">
      <c r="A12229" s="51" t="s">
        <v>13189</v>
      </c>
    </row>
    <row r="12230" spans="1:1">
      <c r="A12230" s="51" t="s">
        <v>13190</v>
      </c>
    </row>
    <row r="12231" spans="1:1">
      <c r="A12231" s="51" t="s">
        <v>13191</v>
      </c>
    </row>
    <row r="12232" spans="1:1">
      <c r="A12232" s="51" t="s">
        <v>13192</v>
      </c>
    </row>
    <row r="12233" spans="1:1">
      <c r="A12233" s="51" t="s">
        <v>13193</v>
      </c>
    </row>
    <row r="12234" spans="1:1">
      <c r="A12234" s="51" t="s">
        <v>13194</v>
      </c>
    </row>
    <row r="12235" spans="1:1">
      <c r="A12235" s="51" t="s">
        <v>13195</v>
      </c>
    </row>
    <row r="12236" spans="1:1">
      <c r="A12236" s="51" t="s">
        <v>13196</v>
      </c>
    </row>
    <row r="12237" spans="1:1">
      <c r="A12237" s="51" t="s">
        <v>13197</v>
      </c>
    </row>
    <row r="12238" spans="1:1">
      <c r="A12238" s="51" t="s">
        <v>13198</v>
      </c>
    </row>
    <row r="12239" spans="1:1">
      <c r="A12239" s="51" t="s">
        <v>13199</v>
      </c>
    </row>
    <row r="12240" spans="1:1">
      <c r="A12240" s="51" t="s">
        <v>13200</v>
      </c>
    </row>
    <row r="12241" spans="1:1">
      <c r="A12241" s="51" t="s">
        <v>13201</v>
      </c>
    </row>
    <row r="12242" spans="1:1">
      <c r="A12242" s="51" t="s">
        <v>13202</v>
      </c>
    </row>
    <row r="12243" spans="1:1">
      <c r="A12243" s="51" t="s">
        <v>13203</v>
      </c>
    </row>
    <row r="12244" spans="1:1">
      <c r="A12244" s="51" t="s">
        <v>13204</v>
      </c>
    </row>
    <row r="12245" spans="1:1">
      <c r="A12245" s="51" t="s">
        <v>13205</v>
      </c>
    </row>
    <row r="12246" spans="1:1">
      <c r="A12246" s="51" t="s">
        <v>13206</v>
      </c>
    </row>
    <row r="12247" spans="1:1">
      <c r="A12247" s="51" t="s">
        <v>13207</v>
      </c>
    </row>
    <row r="12248" spans="1:1">
      <c r="A12248" s="51" t="s">
        <v>13208</v>
      </c>
    </row>
    <row r="12249" spans="1:1">
      <c r="A12249" s="51" t="s">
        <v>13209</v>
      </c>
    </row>
    <row r="12250" spans="1:1">
      <c r="A12250" s="51" t="s">
        <v>13210</v>
      </c>
    </row>
    <row r="12251" spans="1:1">
      <c r="A12251" s="51" t="s">
        <v>13211</v>
      </c>
    </row>
    <row r="12252" spans="1:1">
      <c r="A12252" s="51" t="s">
        <v>13212</v>
      </c>
    </row>
    <row r="12253" spans="1:1">
      <c r="A12253" s="51" t="s">
        <v>13213</v>
      </c>
    </row>
    <row r="12254" spans="1:1">
      <c r="A12254" s="51" t="s">
        <v>13214</v>
      </c>
    </row>
    <row r="12255" spans="1:1">
      <c r="A12255" s="51" t="s">
        <v>13215</v>
      </c>
    </row>
    <row r="12256" spans="1:1">
      <c r="A12256" s="51" t="s">
        <v>13216</v>
      </c>
    </row>
    <row r="12257" spans="1:1">
      <c r="A12257" s="51" t="s">
        <v>13217</v>
      </c>
    </row>
    <row r="12258" spans="1:1">
      <c r="A12258" s="51" t="s">
        <v>13218</v>
      </c>
    </row>
    <row r="12259" spans="1:1">
      <c r="A12259" s="51" t="s">
        <v>13219</v>
      </c>
    </row>
    <row r="12260" spans="1:1">
      <c r="A12260" s="51" t="s">
        <v>13220</v>
      </c>
    </row>
    <row r="12261" spans="1:1">
      <c r="A12261" s="51" t="s">
        <v>13221</v>
      </c>
    </row>
    <row r="12262" spans="1:1">
      <c r="A12262" s="51" t="s">
        <v>13222</v>
      </c>
    </row>
    <row r="12263" spans="1:1">
      <c r="A12263" s="51" t="s">
        <v>13223</v>
      </c>
    </row>
    <row r="12264" spans="1:1">
      <c r="A12264" s="51" t="s">
        <v>13224</v>
      </c>
    </row>
    <row r="12265" spans="1:1">
      <c r="A12265" s="51" t="s">
        <v>13225</v>
      </c>
    </row>
    <row r="12266" spans="1:1">
      <c r="A12266" s="51" t="s">
        <v>13226</v>
      </c>
    </row>
    <row r="12267" spans="1:1">
      <c r="A12267" s="51" t="s">
        <v>13227</v>
      </c>
    </row>
    <row r="12268" spans="1:1">
      <c r="A12268" s="51" t="s">
        <v>13228</v>
      </c>
    </row>
    <row r="12269" spans="1:1">
      <c r="A12269" s="51" t="s">
        <v>13229</v>
      </c>
    </row>
    <row r="12270" spans="1:1">
      <c r="A12270" s="51" t="s">
        <v>13230</v>
      </c>
    </row>
    <row r="12271" spans="1:1">
      <c r="A12271" s="51" t="s">
        <v>13231</v>
      </c>
    </row>
    <row r="12272" spans="1:1">
      <c r="A12272" s="51" t="s">
        <v>13232</v>
      </c>
    </row>
    <row r="12273" spans="1:1">
      <c r="A12273" s="51" t="s">
        <v>13233</v>
      </c>
    </row>
    <row r="12274" spans="1:1">
      <c r="A12274" s="51" t="s">
        <v>13234</v>
      </c>
    </row>
    <row r="12275" spans="1:1">
      <c r="A12275" s="51" t="s">
        <v>13235</v>
      </c>
    </row>
    <row r="12276" spans="1:1">
      <c r="A12276" s="51" t="s">
        <v>13236</v>
      </c>
    </row>
    <row r="12277" spans="1:1">
      <c r="A12277" s="51" t="s">
        <v>13237</v>
      </c>
    </row>
    <row r="12278" spans="1:1">
      <c r="A12278" s="51" t="s">
        <v>13238</v>
      </c>
    </row>
    <row r="12279" spans="1:1">
      <c r="A12279" s="51" t="s">
        <v>13239</v>
      </c>
    </row>
    <row r="12280" spans="1:1">
      <c r="A12280" s="51" t="s">
        <v>13240</v>
      </c>
    </row>
    <row r="12281" spans="1:1">
      <c r="A12281" s="51" t="s">
        <v>13241</v>
      </c>
    </row>
    <row r="12282" spans="1:1">
      <c r="A12282" s="51" t="s">
        <v>13242</v>
      </c>
    </row>
    <row r="12283" spans="1:1">
      <c r="A12283" s="51" t="s">
        <v>13243</v>
      </c>
    </row>
    <row r="12284" spans="1:1">
      <c r="A12284" s="51" t="s">
        <v>13244</v>
      </c>
    </row>
    <row r="12285" spans="1:1">
      <c r="A12285" s="51" t="s">
        <v>13245</v>
      </c>
    </row>
    <row r="12286" spans="1:1">
      <c r="A12286" s="51" t="s">
        <v>13246</v>
      </c>
    </row>
    <row r="12287" spans="1:1">
      <c r="A12287" s="51" t="s">
        <v>13247</v>
      </c>
    </row>
    <row r="12288" spans="1:1">
      <c r="A12288" s="51" t="s">
        <v>13248</v>
      </c>
    </row>
    <row r="12289" spans="1:1">
      <c r="A12289" s="51" t="s">
        <v>13249</v>
      </c>
    </row>
    <row r="12290" spans="1:1">
      <c r="A12290" s="51" t="s">
        <v>13250</v>
      </c>
    </row>
    <row r="12291" spans="1:1">
      <c r="A12291" s="51" t="s">
        <v>13251</v>
      </c>
    </row>
    <row r="12292" spans="1:1">
      <c r="A12292" s="51" t="s">
        <v>13252</v>
      </c>
    </row>
    <row r="12293" spans="1:1">
      <c r="A12293" s="51" t="s">
        <v>13253</v>
      </c>
    </row>
    <row r="12294" spans="1:1">
      <c r="A12294" s="51" t="s">
        <v>13254</v>
      </c>
    </row>
    <row r="12295" spans="1:1">
      <c r="A12295" s="51" t="s">
        <v>13255</v>
      </c>
    </row>
    <row r="12296" spans="1:1">
      <c r="A12296" s="51" t="s">
        <v>13256</v>
      </c>
    </row>
    <row r="12297" spans="1:1">
      <c r="A12297" s="51" t="s">
        <v>13257</v>
      </c>
    </row>
    <row r="12298" spans="1:1">
      <c r="A12298" s="51" t="s">
        <v>13258</v>
      </c>
    </row>
    <row r="12299" spans="1:1">
      <c r="A12299" s="51" t="s">
        <v>13259</v>
      </c>
    </row>
    <row r="12300" spans="1:1">
      <c r="A12300" s="51" t="s">
        <v>13260</v>
      </c>
    </row>
    <row r="12301" spans="1:1">
      <c r="A12301" s="51" t="s">
        <v>13261</v>
      </c>
    </row>
    <row r="12302" spans="1:1">
      <c r="A12302" s="51" t="s">
        <v>13262</v>
      </c>
    </row>
    <row r="12303" spans="1:1">
      <c r="A12303" s="51" t="s">
        <v>13263</v>
      </c>
    </row>
    <row r="12304" spans="1:1">
      <c r="A12304" s="51" t="s">
        <v>13264</v>
      </c>
    </row>
    <row r="12305" spans="1:1">
      <c r="A12305" s="51" t="s">
        <v>13265</v>
      </c>
    </row>
    <row r="12306" spans="1:1">
      <c r="A12306" s="51" t="s">
        <v>13266</v>
      </c>
    </row>
    <row r="12307" spans="1:1">
      <c r="A12307" s="51" t="s">
        <v>13267</v>
      </c>
    </row>
    <row r="12308" spans="1:1">
      <c r="A12308" s="51" t="s">
        <v>13268</v>
      </c>
    </row>
    <row r="12309" spans="1:1">
      <c r="A12309" s="51" t="s">
        <v>13269</v>
      </c>
    </row>
    <row r="12310" spans="1:1">
      <c r="A12310" s="51" t="s">
        <v>13270</v>
      </c>
    </row>
    <row r="12311" spans="1:1">
      <c r="A12311" s="51" t="s">
        <v>13271</v>
      </c>
    </row>
    <row r="12312" spans="1:1">
      <c r="A12312" s="51" t="s">
        <v>13272</v>
      </c>
    </row>
    <row r="12313" spans="1:1">
      <c r="A12313" s="51" t="s">
        <v>13273</v>
      </c>
    </row>
    <row r="12314" spans="1:1">
      <c r="A12314" s="51" t="s">
        <v>13274</v>
      </c>
    </row>
    <row r="12315" spans="1:1">
      <c r="A12315" s="51" t="s">
        <v>13275</v>
      </c>
    </row>
    <row r="12316" spans="1:1">
      <c r="A12316" s="51" t="s">
        <v>13276</v>
      </c>
    </row>
    <row r="12317" spans="1:1">
      <c r="A12317" s="51" t="s">
        <v>13277</v>
      </c>
    </row>
    <row r="12318" spans="1:1">
      <c r="A12318" s="51" t="s">
        <v>13278</v>
      </c>
    </row>
    <row r="12319" spans="1:1">
      <c r="A12319" s="51" t="s">
        <v>13279</v>
      </c>
    </row>
    <row r="12320" spans="1:1">
      <c r="A12320" s="51" t="s">
        <v>13280</v>
      </c>
    </row>
    <row r="12321" spans="1:1">
      <c r="A12321" s="51" t="s">
        <v>13281</v>
      </c>
    </row>
    <row r="12322" spans="1:1">
      <c r="A12322" s="51" t="s">
        <v>13282</v>
      </c>
    </row>
    <row r="12323" spans="1:1">
      <c r="A12323" s="51" t="s">
        <v>13283</v>
      </c>
    </row>
    <row r="12324" spans="1:1">
      <c r="A12324" s="51" t="s">
        <v>13284</v>
      </c>
    </row>
    <row r="12325" spans="1:1">
      <c r="A12325" s="51" t="s">
        <v>13285</v>
      </c>
    </row>
    <row r="12326" spans="1:1">
      <c r="A12326" s="51" t="s">
        <v>13286</v>
      </c>
    </row>
    <row r="12327" spans="1:1">
      <c r="A12327" s="51" t="s">
        <v>13287</v>
      </c>
    </row>
    <row r="12328" spans="1:1">
      <c r="A12328" s="51" t="s">
        <v>13288</v>
      </c>
    </row>
    <row r="12329" spans="1:1">
      <c r="A12329" s="51" t="s">
        <v>13289</v>
      </c>
    </row>
    <row r="12330" spans="1:1">
      <c r="A12330" s="51" t="s">
        <v>13290</v>
      </c>
    </row>
    <row r="12331" spans="1:1">
      <c r="A12331" s="51" t="s">
        <v>13291</v>
      </c>
    </row>
    <row r="12332" spans="1:1">
      <c r="A12332" s="51" t="s">
        <v>13292</v>
      </c>
    </row>
    <row r="12333" spans="1:1">
      <c r="A12333" s="51" t="s">
        <v>13293</v>
      </c>
    </row>
    <row r="12334" spans="1:1">
      <c r="A12334" s="51" t="s">
        <v>13294</v>
      </c>
    </row>
    <row r="12335" spans="1:1">
      <c r="A12335" s="51" t="s">
        <v>13295</v>
      </c>
    </row>
    <row r="12336" spans="1:1">
      <c r="A12336" s="51" t="s">
        <v>13296</v>
      </c>
    </row>
    <row r="12337" spans="1:1">
      <c r="A12337" s="51" t="s">
        <v>13297</v>
      </c>
    </row>
    <row r="12338" spans="1:1">
      <c r="A12338" s="51" t="s">
        <v>13298</v>
      </c>
    </row>
    <row r="12339" spans="1:1">
      <c r="A12339" s="51" t="s">
        <v>13299</v>
      </c>
    </row>
    <row r="12340" spans="1:1">
      <c r="A12340" s="51" t="s">
        <v>13300</v>
      </c>
    </row>
    <row r="12341" spans="1:1">
      <c r="A12341" s="51" t="s">
        <v>13301</v>
      </c>
    </row>
    <row r="12342" spans="1:1">
      <c r="A12342" s="51" t="s">
        <v>13302</v>
      </c>
    </row>
    <row r="12343" spans="1:1">
      <c r="A12343" s="51" t="s">
        <v>13303</v>
      </c>
    </row>
    <row r="12344" spans="1:1">
      <c r="A12344" s="51" t="s">
        <v>13304</v>
      </c>
    </row>
    <row r="12345" spans="1:1">
      <c r="A12345" s="51" t="s">
        <v>13305</v>
      </c>
    </row>
    <row r="12346" spans="1:1">
      <c r="A12346" s="51" t="s">
        <v>13306</v>
      </c>
    </row>
    <row r="12347" spans="1:1">
      <c r="A12347" s="51" t="s">
        <v>13307</v>
      </c>
    </row>
    <row r="12348" spans="1:1">
      <c r="A12348" s="51" t="s">
        <v>13308</v>
      </c>
    </row>
    <row r="12349" spans="1:1">
      <c r="A12349" s="51" t="s">
        <v>13309</v>
      </c>
    </row>
    <row r="12350" spans="1:1">
      <c r="A12350" s="51" t="s">
        <v>13310</v>
      </c>
    </row>
    <row r="12351" spans="1:1">
      <c r="A12351" s="51" t="s">
        <v>13311</v>
      </c>
    </row>
    <row r="12352" spans="1:1">
      <c r="A12352" s="51" t="s">
        <v>13312</v>
      </c>
    </row>
    <row r="12353" spans="1:1">
      <c r="A12353" s="51" t="s">
        <v>13313</v>
      </c>
    </row>
    <row r="12354" spans="1:1">
      <c r="A12354" s="51" t="s">
        <v>13314</v>
      </c>
    </row>
    <row r="12355" spans="1:1">
      <c r="A12355" s="51" t="s">
        <v>13315</v>
      </c>
    </row>
    <row r="12356" spans="1:1">
      <c r="A12356" s="51" t="s">
        <v>13316</v>
      </c>
    </row>
    <row r="12357" spans="1:1">
      <c r="A12357" s="51" t="s">
        <v>13317</v>
      </c>
    </row>
    <row r="12358" spans="1:1">
      <c r="A12358" s="51" t="s">
        <v>13318</v>
      </c>
    </row>
    <row r="12359" spans="1:1">
      <c r="A12359" s="51" t="s">
        <v>13319</v>
      </c>
    </row>
    <row r="12360" spans="1:1">
      <c r="A12360" s="51" t="s">
        <v>13320</v>
      </c>
    </row>
    <row r="12361" spans="1:1">
      <c r="A12361" s="51" t="s">
        <v>13321</v>
      </c>
    </row>
    <row r="12362" spans="1:1">
      <c r="A12362" s="51" t="s">
        <v>13322</v>
      </c>
    </row>
    <row r="12363" spans="1:1">
      <c r="A12363" s="51" t="s">
        <v>13323</v>
      </c>
    </row>
    <row r="12364" spans="1:1">
      <c r="A12364" s="51" t="s">
        <v>13324</v>
      </c>
    </row>
    <row r="12365" spans="1:1">
      <c r="A12365" s="51" t="s">
        <v>13325</v>
      </c>
    </row>
    <row r="12366" spans="1:1">
      <c r="A12366" s="51" t="s">
        <v>13326</v>
      </c>
    </row>
    <row r="12367" spans="1:1">
      <c r="A12367" s="51" t="s">
        <v>13327</v>
      </c>
    </row>
    <row r="12368" spans="1:1">
      <c r="A12368" s="51" t="s">
        <v>13328</v>
      </c>
    </row>
    <row r="12369" spans="1:1">
      <c r="A12369" s="51" t="s">
        <v>13329</v>
      </c>
    </row>
    <row r="12370" spans="1:1">
      <c r="A12370" s="51" t="s">
        <v>13330</v>
      </c>
    </row>
    <row r="12371" spans="1:1">
      <c r="A12371" s="51" t="s">
        <v>13331</v>
      </c>
    </row>
    <row r="12372" spans="1:1">
      <c r="A12372" s="51" t="s">
        <v>13332</v>
      </c>
    </row>
    <row r="12373" spans="1:1">
      <c r="A12373" s="51" t="s">
        <v>13333</v>
      </c>
    </row>
    <row r="12374" spans="1:1">
      <c r="A12374" s="51" t="s">
        <v>13334</v>
      </c>
    </row>
    <row r="12375" spans="1:1">
      <c r="A12375" s="51" t="s">
        <v>13335</v>
      </c>
    </row>
    <row r="12376" spans="1:1">
      <c r="A12376" s="51" t="s">
        <v>13336</v>
      </c>
    </row>
    <row r="12377" spans="1:1">
      <c r="A12377" s="51" t="s">
        <v>13337</v>
      </c>
    </row>
    <row r="12378" spans="1:1">
      <c r="A12378" s="51" t="s">
        <v>13338</v>
      </c>
    </row>
    <row r="12379" spans="1:1">
      <c r="A12379" s="51" t="s">
        <v>13339</v>
      </c>
    </row>
    <row r="12380" spans="1:1">
      <c r="A12380" s="51" t="s">
        <v>13340</v>
      </c>
    </row>
    <row r="12381" spans="1:1">
      <c r="A12381" s="51" t="s">
        <v>13341</v>
      </c>
    </row>
    <row r="12382" spans="1:1">
      <c r="A12382" s="51" t="s">
        <v>13342</v>
      </c>
    </row>
    <row r="12383" spans="1:1">
      <c r="A12383" s="51" t="s">
        <v>13343</v>
      </c>
    </row>
    <row r="12384" spans="1:1">
      <c r="A12384" s="51" t="s">
        <v>13344</v>
      </c>
    </row>
    <row r="12385" spans="1:1">
      <c r="A12385" s="51" t="s">
        <v>13345</v>
      </c>
    </row>
    <row r="12386" spans="1:1">
      <c r="A12386" s="51" t="s">
        <v>13346</v>
      </c>
    </row>
    <row r="12387" spans="1:1">
      <c r="A12387" s="51" t="s">
        <v>13347</v>
      </c>
    </row>
    <row r="12388" spans="1:1">
      <c r="A12388" s="51" t="s">
        <v>13348</v>
      </c>
    </row>
    <row r="12389" spans="1:1">
      <c r="A12389" s="51" t="s">
        <v>13349</v>
      </c>
    </row>
    <row r="12390" spans="1:1">
      <c r="A12390" s="51" t="s">
        <v>13350</v>
      </c>
    </row>
    <row r="12391" spans="1:1">
      <c r="A12391" s="51" t="s">
        <v>13351</v>
      </c>
    </row>
    <row r="12392" spans="1:1">
      <c r="A12392" s="51" t="s">
        <v>13352</v>
      </c>
    </row>
    <row r="12393" spans="1:1">
      <c r="A12393" s="51" t="s">
        <v>13353</v>
      </c>
    </row>
    <row r="12394" spans="1:1">
      <c r="A12394" s="51" t="s">
        <v>13354</v>
      </c>
    </row>
    <row r="12395" spans="1:1">
      <c r="A12395" s="51" t="s">
        <v>13355</v>
      </c>
    </row>
    <row r="12396" spans="1:1">
      <c r="A12396" s="51" t="s">
        <v>13356</v>
      </c>
    </row>
    <row r="12397" spans="1:1">
      <c r="A12397" s="51" t="s">
        <v>13357</v>
      </c>
    </row>
    <row r="12398" spans="1:1">
      <c r="A12398" s="51" t="s">
        <v>13358</v>
      </c>
    </row>
    <row r="12399" spans="1:1">
      <c r="A12399" s="51" t="s">
        <v>13359</v>
      </c>
    </row>
    <row r="12400" spans="1:1">
      <c r="A12400" s="51" t="s">
        <v>13360</v>
      </c>
    </row>
    <row r="12401" spans="1:1">
      <c r="A12401" s="51" t="s">
        <v>13361</v>
      </c>
    </row>
    <row r="12402" spans="1:1">
      <c r="A12402" s="51" t="s">
        <v>13362</v>
      </c>
    </row>
    <row r="12403" spans="1:1">
      <c r="A12403" s="51" t="s">
        <v>13363</v>
      </c>
    </row>
    <row r="12404" spans="1:1">
      <c r="A12404" s="51" t="s">
        <v>13364</v>
      </c>
    </row>
    <row r="12405" spans="1:1">
      <c r="A12405" s="51" t="s">
        <v>13365</v>
      </c>
    </row>
    <row r="12406" spans="1:1">
      <c r="A12406" s="51" t="s">
        <v>13366</v>
      </c>
    </row>
    <row r="12407" spans="1:1">
      <c r="A12407" s="51" t="s">
        <v>13367</v>
      </c>
    </row>
    <row r="12408" spans="1:1">
      <c r="A12408" s="51" t="s">
        <v>13368</v>
      </c>
    </row>
    <row r="12409" spans="1:1">
      <c r="A12409" s="51" t="s">
        <v>13369</v>
      </c>
    </row>
    <row r="12410" spans="1:1">
      <c r="A12410" s="51" t="s">
        <v>13370</v>
      </c>
    </row>
    <row r="12411" spans="1:1">
      <c r="A12411" s="51" t="s">
        <v>13371</v>
      </c>
    </row>
    <row r="12412" spans="1:1">
      <c r="A12412" s="51" t="s">
        <v>13372</v>
      </c>
    </row>
    <row r="12413" spans="1:1">
      <c r="A12413" s="51" t="s">
        <v>13373</v>
      </c>
    </row>
    <row r="12414" spans="1:1">
      <c r="A12414" s="51" t="s">
        <v>13374</v>
      </c>
    </row>
    <row r="12415" spans="1:1">
      <c r="A12415" s="51" t="s">
        <v>13375</v>
      </c>
    </row>
    <row r="12416" spans="1:1">
      <c r="A12416" s="51" t="s">
        <v>13376</v>
      </c>
    </row>
    <row r="12417" spans="1:1">
      <c r="A12417" s="51" t="s">
        <v>13377</v>
      </c>
    </row>
    <row r="12418" spans="1:1">
      <c r="A12418" s="51" t="s">
        <v>13378</v>
      </c>
    </row>
    <row r="12419" spans="1:1">
      <c r="A12419" s="51" t="s">
        <v>13379</v>
      </c>
    </row>
    <row r="12420" spans="1:1">
      <c r="A12420" s="51" t="s">
        <v>13380</v>
      </c>
    </row>
    <row r="12421" spans="1:1">
      <c r="A12421" s="51" t="s">
        <v>13381</v>
      </c>
    </row>
    <row r="12422" spans="1:1">
      <c r="A12422" s="51" t="s">
        <v>13382</v>
      </c>
    </row>
    <row r="12423" spans="1:1">
      <c r="A12423" s="51" t="s">
        <v>13383</v>
      </c>
    </row>
    <row r="12424" spans="1:1">
      <c r="A12424" s="51" t="s">
        <v>13384</v>
      </c>
    </row>
    <row r="12425" spans="1:1">
      <c r="A12425" s="51" t="s">
        <v>13385</v>
      </c>
    </row>
    <row r="12426" spans="1:1">
      <c r="A12426" s="51" t="s">
        <v>13386</v>
      </c>
    </row>
    <row r="12427" spans="1:1">
      <c r="A12427" s="51" t="s">
        <v>13387</v>
      </c>
    </row>
    <row r="12428" spans="1:1">
      <c r="A12428" s="51" t="s">
        <v>13388</v>
      </c>
    </row>
    <row r="12429" spans="1:1">
      <c r="A12429" s="51" t="s">
        <v>13389</v>
      </c>
    </row>
    <row r="12430" spans="1:1">
      <c r="A12430" s="51" t="s">
        <v>13390</v>
      </c>
    </row>
    <row r="12431" spans="1:1">
      <c r="A12431" s="51" t="s">
        <v>13391</v>
      </c>
    </row>
    <row r="12432" spans="1:1">
      <c r="A12432" s="51" t="s">
        <v>13392</v>
      </c>
    </row>
    <row r="12433" spans="1:1">
      <c r="A12433" s="51" t="s">
        <v>13393</v>
      </c>
    </row>
    <row r="12434" spans="1:1">
      <c r="A12434" s="51" t="s">
        <v>13394</v>
      </c>
    </row>
    <row r="12435" spans="1:1">
      <c r="A12435" s="51" t="s">
        <v>13395</v>
      </c>
    </row>
    <row r="12436" spans="1:1">
      <c r="A12436" s="51" t="s">
        <v>13396</v>
      </c>
    </row>
    <row r="12437" spans="1:1">
      <c r="A12437" s="51" t="s">
        <v>13397</v>
      </c>
    </row>
    <row r="12438" spans="1:1">
      <c r="A12438" s="51" t="s">
        <v>13398</v>
      </c>
    </row>
    <row r="12439" spans="1:1">
      <c r="A12439" s="51" t="s">
        <v>13399</v>
      </c>
    </row>
    <row r="12440" spans="1:1">
      <c r="A12440" s="51" t="s">
        <v>13400</v>
      </c>
    </row>
    <row r="12441" spans="1:1">
      <c r="A12441" s="51" t="s">
        <v>13401</v>
      </c>
    </row>
    <row r="12442" spans="1:1">
      <c r="A12442" s="51" t="s">
        <v>13402</v>
      </c>
    </row>
    <row r="12443" spans="1:1">
      <c r="A12443" s="51" t="s">
        <v>13403</v>
      </c>
    </row>
    <row r="12444" spans="1:1">
      <c r="A12444" s="51" t="s">
        <v>13404</v>
      </c>
    </row>
    <row r="12445" spans="1:1">
      <c r="A12445" s="51" t="s">
        <v>13405</v>
      </c>
    </row>
    <row r="12446" spans="1:1">
      <c r="A12446" s="51" t="s">
        <v>13406</v>
      </c>
    </row>
    <row r="12447" spans="1:1">
      <c r="A12447" s="51" t="s">
        <v>13407</v>
      </c>
    </row>
    <row r="12448" spans="1:1">
      <c r="A12448" s="51" t="s">
        <v>13408</v>
      </c>
    </row>
    <row r="12449" spans="1:1">
      <c r="A12449" s="51" t="s">
        <v>13409</v>
      </c>
    </row>
    <row r="12450" spans="1:1">
      <c r="A12450" s="51" t="s">
        <v>13410</v>
      </c>
    </row>
    <row r="12451" spans="1:1">
      <c r="A12451" s="51" t="s">
        <v>13411</v>
      </c>
    </row>
    <row r="12452" spans="1:1">
      <c r="A12452" s="51" t="s">
        <v>13412</v>
      </c>
    </row>
    <row r="12453" spans="1:1">
      <c r="A12453" s="51" t="s">
        <v>13413</v>
      </c>
    </row>
    <row r="12454" spans="1:1">
      <c r="A12454" s="51" t="s">
        <v>13414</v>
      </c>
    </row>
    <row r="12455" spans="1:1">
      <c r="A12455" s="51" t="s">
        <v>13415</v>
      </c>
    </row>
    <row r="12456" spans="1:1">
      <c r="A12456" s="51" t="s">
        <v>13416</v>
      </c>
    </row>
    <row r="12457" spans="1:1">
      <c r="A12457" s="51" t="s">
        <v>13417</v>
      </c>
    </row>
    <row r="12458" spans="1:1">
      <c r="A12458" s="51" t="s">
        <v>13418</v>
      </c>
    </row>
    <row r="12459" spans="1:1">
      <c r="A12459" s="51" t="s">
        <v>13419</v>
      </c>
    </row>
    <row r="12460" spans="1:1">
      <c r="A12460" s="51" t="s">
        <v>13420</v>
      </c>
    </row>
    <row r="12461" spans="1:1">
      <c r="A12461" s="51" t="s">
        <v>13421</v>
      </c>
    </row>
    <row r="12462" spans="1:1">
      <c r="A12462" s="51" t="s">
        <v>13422</v>
      </c>
    </row>
    <row r="12463" spans="1:1">
      <c r="A12463" s="51" t="s">
        <v>13423</v>
      </c>
    </row>
    <row r="12464" spans="1:1">
      <c r="A12464" s="51" t="s">
        <v>13424</v>
      </c>
    </row>
    <row r="12465" spans="1:1">
      <c r="A12465" s="51" t="s">
        <v>13425</v>
      </c>
    </row>
    <row r="12466" spans="1:1">
      <c r="A12466" s="51" t="s">
        <v>13426</v>
      </c>
    </row>
    <row r="12467" spans="1:1">
      <c r="A12467" s="51" t="s">
        <v>13427</v>
      </c>
    </row>
    <row r="12468" spans="1:1">
      <c r="A12468" s="51" t="s">
        <v>13428</v>
      </c>
    </row>
    <row r="12469" spans="1:1">
      <c r="A12469" s="51" t="s">
        <v>13429</v>
      </c>
    </row>
    <row r="12470" spans="1:1">
      <c r="A12470" s="51" t="s">
        <v>13430</v>
      </c>
    </row>
    <row r="12471" spans="1:1">
      <c r="A12471" s="51" t="s">
        <v>13431</v>
      </c>
    </row>
    <row r="12472" spans="1:1">
      <c r="A12472" s="51" t="s">
        <v>13432</v>
      </c>
    </row>
    <row r="12473" spans="1:1">
      <c r="A12473" s="51" t="s">
        <v>13433</v>
      </c>
    </row>
    <row r="12474" spans="1:1">
      <c r="A12474" s="51" t="s">
        <v>13434</v>
      </c>
    </row>
    <row r="12475" spans="1:1">
      <c r="A12475" s="51" t="s">
        <v>13435</v>
      </c>
    </row>
    <row r="12476" spans="1:1">
      <c r="A12476" s="51" t="s">
        <v>13436</v>
      </c>
    </row>
    <row r="12477" spans="1:1">
      <c r="A12477" s="51" t="s">
        <v>13437</v>
      </c>
    </row>
    <row r="12478" spans="1:1">
      <c r="A12478" s="51" t="s">
        <v>13438</v>
      </c>
    </row>
    <row r="12479" spans="1:1">
      <c r="A12479" s="51" t="s">
        <v>13439</v>
      </c>
    </row>
    <row r="12480" spans="1:1">
      <c r="A12480" s="51" t="s">
        <v>13440</v>
      </c>
    </row>
    <row r="12481" spans="1:1">
      <c r="A12481" s="51" t="s">
        <v>13441</v>
      </c>
    </row>
    <row r="12482" spans="1:1">
      <c r="A12482" s="51" t="s">
        <v>13442</v>
      </c>
    </row>
    <row r="12483" spans="1:1">
      <c r="A12483" s="51" t="s">
        <v>13443</v>
      </c>
    </row>
    <row r="12484" spans="1:1">
      <c r="A12484" s="51" t="s">
        <v>13444</v>
      </c>
    </row>
    <row r="12485" spans="1:1">
      <c r="A12485" s="51" t="s">
        <v>13445</v>
      </c>
    </row>
    <row r="12486" spans="1:1">
      <c r="A12486" s="51" t="s">
        <v>13446</v>
      </c>
    </row>
    <row r="12487" spans="1:1">
      <c r="A12487" s="51" t="s">
        <v>13447</v>
      </c>
    </row>
    <row r="12488" spans="1:1">
      <c r="A12488" s="51" t="s">
        <v>13448</v>
      </c>
    </row>
    <row r="12489" spans="1:1">
      <c r="A12489" s="51" t="s">
        <v>13449</v>
      </c>
    </row>
    <row r="12490" spans="1:1">
      <c r="A12490" s="51" t="s">
        <v>13450</v>
      </c>
    </row>
    <row r="12491" spans="1:1">
      <c r="A12491" s="51" t="s">
        <v>13451</v>
      </c>
    </row>
    <row r="12492" spans="1:1">
      <c r="A12492" s="51" t="s">
        <v>13452</v>
      </c>
    </row>
    <row r="12493" spans="1:1">
      <c r="A12493" s="51" t="s">
        <v>13453</v>
      </c>
    </row>
    <row r="12494" spans="1:1">
      <c r="A12494" s="51" t="s">
        <v>13454</v>
      </c>
    </row>
    <row r="12495" spans="1:1">
      <c r="A12495" s="51" t="s">
        <v>13455</v>
      </c>
    </row>
    <row r="12496" spans="1:1">
      <c r="A12496" s="51" t="s">
        <v>13456</v>
      </c>
    </row>
    <row r="12497" spans="1:1">
      <c r="A12497" s="51" t="s">
        <v>13457</v>
      </c>
    </row>
    <row r="12498" spans="1:1">
      <c r="A12498" s="51" t="s">
        <v>13458</v>
      </c>
    </row>
    <row r="12499" spans="1:1">
      <c r="A12499" s="51" t="s">
        <v>13459</v>
      </c>
    </row>
    <row r="12500" spans="1:1">
      <c r="A12500" s="51" t="s">
        <v>13460</v>
      </c>
    </row>
    <row r="12501" spans="1:1">
      <c r="A12501" s="51" t="s">
        <v>13461</v>
      </c>
    </row>
    <row r="12502" spans="1:1">
      <c r="A12502" s="51" t="s">
        <v>13462</v>
      </c>
    </row>
    <row r="12503" spans="1:1">
      <c r="A12503" s="51" t="s">
        <v>13463</v>
      </c>
    </row>
    <row r="12504" spans="1:1">
      <c r="A12504" s="51" t="s">
        <v>13464</v>
      </c>
    </row>
    <row r="12505" spans="1:1">
      <c r="A12505" s="51" t="s">
        <v>13465</v>
      </c>
    </row>
    <row r="12506" spans="1:1">
      <c r="A12506" s="51" t="s">
        <v>13466</v>
      </c>
    </row>
    <row r="12507" spans="1:1">
      <c r="A12507" s="51" t="s">
        <v>13467</v>
      </c>
    </row>
    <row r="12508" spans="1:1">
      <c r="A12508" s="51" t="s">
        <v>13468</v>
      </c>
    </row>
    <row r="12509" spans="1:1">
      <c r="A12509" s="51" t="s">
        <v>13469</v>
      </c>
    </row>
    <row r="12510" spans="1:1">
      <c r="A12510" s="51" t="s">
        <v>13470</v>
      </c>
    </row>
    <row r="12511" spans="1:1">
      <c r="A12511" s="51" t="s">
        <v>13471</v>
      </c>
    </row>
    <row r="12512" spans="1:1">
      <c r="A12512" s="51" t="s">
        <v>13472</v>
      </c>
    </row>
    <row r="12513" spans="1:1">
      <c r="A12513" s="51" t="s">
        <v>13473</v>
      </c>
    </row>
    <row r="12514" spans="1:1">
      <c r="A12514" s="51" t="s">
        <v>13474</v>
      </c>
    </row>
    <row r="12515" spans="1:1">
      <c r="A12515" s="51" t="s">
        <v>13475</v>
      </c>
    </row>
    <row r="12516" spans="1:1">
      <c r="A12516" s="51" t="s">
        <v>13476</v>
      </c>
    </row>
    <row r="12517" spans="1:1">
      <c r="A12517" s="51" t="s">
        <v>13477</v>
      </c>
    </row>
    <row r="12518" spans="1:1">
      <c r="A12518" s="51" t="s">
        <v>13478</v>
      </c>
    </row>
    <row r="12519" spans="1:1">
      <c r="A12519" s="51" t="s">
        <v>13479</v>
      </c>
    </row>
    <row r="12520" spans="1:1">
      <c r="A12520" s="51" t="s">
        <v>13480</v>
      </c>
    </row>
    <row r="12521" spans="1:1">
      <c r="A12521" s="51" t="s">
        <v>13481</v>
      </c>
    </row>
    <row r="12522" spans="1:1">
      <c r="A12522" s="51" t="s">
        <v>13482</v>
      </c>
    </row>
    <row r="12523" spans="1:1">
      <c r="A12523" s="51" t="s">
        <v>13483</v>
      </c>
    </row>
    <row r="12524" spans="1:1">
      <c r="A12524" s="51" t="s">
        <v>13484</v>
      </c>
    </row>
    <row r="12525" spans="1:1">
      <c r="A12525" s="51" t="s">
        <v>13485</v>
      </c>
    </row>
    <row r="12526" spans="1:1">
      <c r="A12526" s="51" t="s">
        <v>13486</v>
      </c>
    </row>
    <row r="12527" spans="1:1">
      <c r="A12527" s="51" t="s">
        <v>13487</v>
      </c>
    </row>
    <row r="12528" spans="1:1">
      <c r="A12528" s="51" t="s">
        <v>13488</v>
      </c>
    </row>
    <row r="12529" spans="1:1">
      <c r="A12529" s="51" t="s">
        <v>13489</v>
      </c>
    </row>
    <row r="12530" spans="1:1">
      <c r="A12530" s="51" t="s">
        <v>13490</v>
      </c>
    </row>
    <row r="12531" spans="1:1">
      <c r="A12531" s="51" t="s">
        <v>13491</v>
      </c>
    </row>
    <row r="12532" spans="1:1">
      <c r="A12532" s="51" t="s">
        <v>13492</v>
      </c>
    </row>
    <row r="12533" spans="1:1">
      <c r="A12533" s="51" t="s">
        <v>13493</v>
      </c>
    </row>
    <row r="12534" spans="1:1">
      <c r="A12534" s="51" t="s">
        <v>13494</v>
      </c>
    </row>
    <row r="12535" spans="1:1">
      <c r="A12535" s="51" t="s">
        <v>13495</v>
      </c>
    </row>
    <row r="12536" spans="1:1">
      <c r="A12536" s="51" t="s">
        <v>13496</v>
      </c>
    </row>
    <row r="12537" spans="1:1">
      <c r="A12537" s="51" t="s">
        <v>13497</v>
      </c>
    </row>
    <row r="12538" spans="1:1">
      <c r="A12538" s="51" t="s">
        <v>13498</v>
      </c>
    </row>
    <row r="12539" spans="1:1">
      <c r="A12539" s="51" t="s">
        <v>13499</v>
      </c>
    </row>
    <row r="12540" spans="1:1">
      <c r="A12540" s="51" t="s">
        <v>13500</v>
      </c>
    </row>
    <row r="12541" spans="1:1">
      <c r="A12541" s="51" t="s">
        <v>13501</v>
      </c>
    </row>
    <row r="12542" spans="1:1">
      <c r="A12542" s="51" t="s">
        <v>13502</v>
      </c>
    </row>
    <row r="12543" spans="1:1">
      <c r="A12543" s="51" t="s">
        <v>13503</v>
      </c>
    </row>
    <row r="12544" spans="1:1">
      <c r="A12544" s="51" t="s">
        <v>13504</v>
      </c>
    </row>
    <row r="12545" spans="1:1">
      <c r="A12545" s="51" t="s">
        <v>13505</v>
      </c>
    </row>
    <row r="12546" spans="1:1">
      <c r="A12546" s="51" t="s">
        <v>13506</v>
      </c>
    </row>
    <row r="12547" spans="1:1">
      <c r="A12547" s="51" t="s">
        <v>13507</v>
      </c>
    </row>
    <row r="12548" spans="1:1">
      <c r="A12548" s="51" t="s">
        <v>13508</v>
      </c>
    </row>
    <row r="12549" spans="1:1">
      <c r="A12549" s="51" t="s">
        <v>13509</v>
      </c>
    </row>
    <row r="12550" spans="1:1">
      <c r="A12550" s="51" t="s">
        <v>13510</v>
      </c>
    </row>
    <row r="12551" spans="1:1">
      <c r="A12551" s="51" t="s">
        <v>13511</v>
      </c>
    </row>
    <row r="12552" spans="1:1">
      <c r="A12552" s="51" t="s">
        <v>13512</v>
      </c>
    </row>
    <row r="12553" spans="1:1">
      <c r="A12553" s="51" t="s">
        <v>13513</v>
      </c>
    </row>
    <row r="12554" spans="1:1">
      <c r="A12554" s="51" t="s">
        <v>13514</v>
      </c>
    </row>
    <row r="12555" spans="1:1">
      <c r="A12555" s="51" t="s">
        <v>13515</v>
      </c>
    </row>
    <row r="12556" spans="1:1">
      <c r="A12556" s="51" t="s">
        <v>13516</v>
      </c>
    </row>
    <row r="12557" spans="1:1">
      <c r="A12557" s="51" t="s">
        <v>13517</v>
      </c>
    </row>
    <row r="12558" spans="1:1">
      <c r="A12558" s="51" t="s">
        <v>13518</v>
      </c>
    </row>
    <row r="12559" spans="1:1">
      <c r="A12559" s="51" t="s">
        <v>13519</v>
      </c>
    </row>
    <row r="12560" spans="1:1">
      <c r="A12560" s="51" t="s">
        <v>13520</v>
      </c>
    </row>
    <row r="12561" spans="1:1">
      <c r="A12561" s="51" t="s">
        <v>13521</v>
      </c>
    </row>
    <row r="12562" spans="1:1">
      <c r="A12562" s="51" t="s">
        <v>13522</v>
      </c>
    </row>
    <row r="12563" spans="1:1">
      <c r="A12563" s="51" t="s">
        <v>13523</v>
      </c>
    </row>
    <row r="12564" spans="1:1">
      <c r="A12564" s="51" t="s">
        <v>13524</v>
      </c>
    </row>
    <row r="12565" spans="1:1">
      <c r="A12565" s="51" t="s">
        <v>13525</v>
      </c>
    </row>
    <row r="12566" spans="1:1">
      <c r="A12566" s="51" t="s">
        <v>13526</v>
      </c>
    </row>
    <row r="12567" spans="1:1">
      <c r="A12567" s="51" t="s">
        <v>13527</v>
      </c>
    </row>
    <row r="12568" spans="1:1">
      <c r="A12568" s="51" t="s">
        <v>13528</v>
      </c>
    </row>
    <row r="12569" spans="1:1">
      <c r="A12569" s="51" t="s">
        <v>13529</v>
      </c>
    </row>
    <row r="12570" spans="1:1">
      <c r="A12570" s="51" t="s">
        <v>13530</v>
      </c>
    </row>
    <row r="12571" spans="1:1">
      <c r="A12571" s="51" t="s">
        <v>13531</v>
      </c>
    </row>
    <row r="12572" spans="1:1">
      <c r="A12572" s="51" t="s">
        <v>13532</v>
      </c>
    </row>
    <row r="12573" spans="1:1">
      <c r="A12573" s="51" t="s">
        <v>13533</v>
      </c>
    </row>
    <row r="12574" spans="1:1">
      <c r="A12574" s="51" t="s">
        <v>13534</v>
      </c>
    </row>
    <row r="12575" spans="1:1">
      <c r="A12575" s="51" t="s">
        <v>13535</v>
      </c>
    </row>
    <row r="12576" spans="1:1">
      <c r="A12576" s="51" t="s">
        <v>13536</v>
      </c>
    </row>
    <row r="12577" spans="1:1">
      <c r="A12577" s="51" t="s">
        <v>13537</v>
      </c>
    </row>
    <row r="12578" spans="1:1">
      <c r="A12578" s="51" t="s">
        <v>13538</v>
      </c>
    </row>
    <row r="12579" spans="1:1">
      <c r="A12579" s="51" t="s">
        <v>13539</v>
      </c>
    </row>
    <row r="12580" spans="1:1">
      <c r="A12580" s="51" t="s">
        <v>13540</v>
      </c>
    </row>
    <row r="12581" spans="1:1">
      <c r="A12581" s="51" t="s">
        <v>13541</v>
      </c>
    </row>
    <row r="12582" spans="1:1">
      <c r="A12582" s="51" t="s">
        <v>13542</v>
      </c>
    </row>
    <row r="12583" spans="1:1">
      <c r="A12583" s="51" t="s">
        <v>13543</v>
      </c>
    </row>
    <row r="12584" spans="1:1">
      <c r="A12584" s="51" t="s">
        <v>13544</v>
      </c>
    </row>
    <row r="12585" spans="1:1">
      <c r="A12585" s="51" t="s">
        <v>13545</v>
      </c>
    </row>
    <row r="12586" spans="1:1">
      <c r="A12586" s="51" t="s">
        <v>13546</v>
      </c>
    </row>
    <row r="12587" spans="1:1">
      <c r="A12587" s="51" t="s">
        <v>13547</v>
      </c>
    </row>
    <row r="12588" spans="1:1">
      <c r="A12588" s="51" t="s">
        <v>13548</v>
      </c>
    </row>
    <row r="12589" spans="1:1">
      <c r="A12589" s="51" t="s">
        <v>13549</v>
      </c>
    </row>
    <row r="12590" spans="1:1">
      <c r="A12590" s="51" t="s">
        <v>13550</v>
      </c>
    </row>
    <row r="12591" spans="1:1">
      <c r="A12591" s="51" t="s">
        <v>13551</v>
      </c>
    </row>
    <row r="12592" spans="1:1">
      <c r="A12592" s="51" t="s">
        <v>13552</v>
      </c>
    </row>
    <row r="12593" spans="1:1">
      <c r="A12593" s="51" t="s">
        <v>13553</v>
      </c>
    </row>
    <row r="12594" spans="1:1">
      <c r="A12594" s="51" t="s">
        <v>13554</v>
      </c>
    </row>
    <row r="12595" spans="1:1">
      <c r="A12595" s="51" t="s">
        <v>13555</v>
      </c>
    </row>
    <row r="12596" spans="1:1">
      <c r="A12596" s="51" t="s">
        <v>13556</v>
      </c>
    </row>
    <row r="12597" spans="1:1">
      <c r="A12597" s="51" t="s">
        <v>13557</v>
      </c>
    </row>
    <row r="12598" spans="1:1">
      <c r="A12598" s="51" t="s">
        <v>13558</v>
      </c>
    </row>
    <row r="12599" spans="1:1">
      <c r="A12599" s="51" t="s">
        <v>13559</v>
      </c>
    </row>
    <row r="12600" spans="1:1">
      <c r="A12600" s="51" t="s">
        <v>13560</v>
      </c>
    </row>
    <row r="12601" spans="1:1">
      <c r="A12601" s="51" t="s">
        <v>13561</v>
      </c>
    </row>
    <row r="12602" spans="1:1">
      <c r="A12602" s="51" t="s">
        <v>13562</v>
      </c>
    </row>
    <row r="12603" spans="1:1">
      <c r="A12603" s="51" t="s">
        <v>13563</v>
      </c>
    </row>
    <row r="12604" spans="1:1">
      <c r="A12604" s="51" t="s">
        <v>13564</v>
      </c>
    </row>
    <row r="12605" spans="1:1">
      <c r="A12605" s="51" t="s">
        <v>13565</v>
      </c>
    </row>
    <row r="12606" spans="1:1">
      <c r="A12606" s="51" t="s">
        <v>13566</v>
      </c>
    </row>
    <row r="12607" spans="1:1">
      <c r="A12607" s="51" t="s">
        <v>13567</v>
      </c>
    </row>
    <row r="12608" spans="1:1">
      <c r="A12608" s="51" t="s">
        <v>13568</v>
      </c>
    </row>
    <row r="12609" spans="1:1">
      <c r="A12609" s="51" t="s">
        <v>13569</v>
      </c>
    </row>
    <row r="12610" spans="1:1">
      <c r="A12610" s="51" t="s">
        <v>13570</v>
      </c>
    </row>
    <row r="12611" spans="1:1">
      <c r="A12611" s="51" t="s">
        <v>13571</v>
      </c>
    </row>
    <row r="12612" spans="1:1">
      <c r="A12612" s="51" t="s">
        <v>13572</v>
      </c>
    </row>
    <row r="12613" spans="1:1">
      <c r="A12613" s="51" t="s">
        <v>13573</v>
      </c>
    </row>
    <row r="12614" spans="1:1">
      <c r="A12614" s="51" t="s">
        <v>13574</v>
      </c>
    </row>
    <row r="12615" spans="1:1">
      <c r="A12615" s="51" t="s">
        <v>13575</v>
      </c>
    </row>
    <row r="12616" spans="1:1">
      <c r="A12616" s="51" t="s">
        <v>13576</v>
      </c>
    </row>
    <row r="12617" spans="1:1">
      <c r="A12617" s="51" t="s">
        <v>13577</v>
      </c>
    </row>
    <row r="12618" spans="1:1">
      <c r="A12618" s="51" t="s">
        <v>13578</v>
      </c>
    </row>
    <row r="12619" spans="1:1">
      <c r="A12619" s="51" t="s">
        <v>13579</v>
      </c>
    </row>
    <row r="12620" spans="1:1">
      <c r="A12620" s="51" t="s">
        <v>13580</v>
      </c>
    </row>
    <row r="12621" spans="1:1">
      <c r="A12621" s="51" t="s">
        <v>13581</v>
      </c>
    </row>
    <row r="12622" spans="1:1">
      <c r="A12622" s="51" t="s">
        <v>13582</v>
      </c>
    </row>
    <row r="12623" spans="1:1">
      <c r="A12623" s="51" t="s">
        <v>13583</v>
      </c>
    </row>
    <row r="12624" spans="1:1">
      <c r="A12624" s="51" t="s">
        <v>13584</v>
      </c>
    </row>
    <row r="12625" spans="1:1">
      <c r="A12625" s="51" t="s">
        <v>13585</v>
      </c>
    </row>
    <row r="12626" spans="1:1">
      <c r="A12626" s="51" t="s">
        <v>13586</v>
      </c>
    </row>
    <row r="12627" spans="1:1">
      <c r="A12627" s="51" t="s">
        <v>13587</v>
      </c>
    </row>
    <row r="12628" spans="1:1">
      <c r="A12628" s="51" t="s">
        <v>13588</v>
      </c>
    </row>
    <row r="12629" spans="1:1">
      <c r="A12629" s="51" t="s">
        <v>13589</v>
      </c>
    </row>
    <row r="12630" spans="1:1">
      <c r="A12630" s="51" t="s">
        <v>13590</v>
      </c>
    </row>
    <row r="12631" spans="1:1">
      <c r="A12631" s="51" t="s">
        <v>13591</v>
      </c>
    </row>
    <row r="12632" spans="1:1">
      <c r="A12632" s="51" t="s">
        <v>13592</v>
      </c>
    </row>
    <row r="12633" spans="1:1">
      <c r="A12633" s="51" t="s">
        <v>13593</v>
      </c>
    </row>
    <row r="12634" spans="1:1">
      <c r="A12634" s="51" t="s">
        <v>13594</v>
      </c>
    </row>
    <row r="12635" spans="1:1">
      <c r="A12635" s="51" t="s">
        <v>13595</v>
      </c>
    </row>
    <row r="12636" spans="1:1">
      <c r="A12636" s="51" t="s">
        <v>13596</v>
      </c>
    </row>
    <row r="12637" spans="1:1">
      <c r="A12637" s="51" t="s">
        <v>13597</v>
      </c>
    </row>
    <row r="12638" spans="1:1">
      <c r="A12638" s="51" t="s">
        <v>13598</v>
      </c>
    </row>
    <row r="12639" spans="1:1">
      <c r="A12639" s="51" t="s">
        <v>13599</v>
      </c>
    </row>
    <row r="12640" spans="1:1">
      <c r="A12640" s="51" t="s">
        <v>13600</v>
      </c>
    </row>
    <row r="12641" spans="1:1">
      <c r="A12641" s="51" t="s">
        <v>13601</v>
      </c>
    </row>
    <row r="12642" spans="1:1">
      <c r="A12642" s="51" t="s">
        <v>13602</v>
      </c>
    </row>
    <row r="12643" spans="1:1">
      <c r="A12643" s="51" t="s">
        <v>13603</v>
      </c>
    </row>
    <row r="12644" spans="1:1">
      <c r="A12644" s="51" t="s">
        <v>13604</v>
      </c>
    </row>
    <row r="12645" spans="1:1">
      <c r="A12645" s="51" t="s">
        <v>13605</v>
      </c>
    </row>
    <row r="12646" spans="1:1">
      <c r="A12646" s="51" t="s">
        <v>13606</v>
      </c>
    </row>
    <row r="12647" spans="1:1">
      <c r="A12647" s="51" t="s">
        <v>13607</v>
      </c>
    </row>
    <row r="12648" spans="1:1">
      <c r="A12648" s="51" t="s">
        <v>13608</v>
      </c>
    </row>
    <row r="12649" spans="1:1">
      <c r="A12649" s="51" t="s">
        <v>13609</v>
      </c>
    </row>
    <row r="12650" spans="1:1">
      <c r="A12650" s="51" t="s">
        <v>13610</v>
      </c>
    </row>
    <row r="12651" spans="1:1">
      <c r="A12651" s="51" t="s">
        <v>13611</v>
      </c>
    </row>
    <row r="12652" spans="1:1">
      <c r="A12652" s="51" t="s">
        <v>13612</v>
      </c>
    </row>
    <row r="12653" spans="1:1">
      <c r="A12653" s="51" t="s">
        <v>13613</v>
      </c>
    </row>
    <row r="12654" spans="1:1">
      <c r="A12654" s="51" t="s">
        <v>13614</v>
      </c>
    </row>
    <row r="12655" spans="1:1">
      <c r="A12655" s="51" t="s">
        <v>13615</v>
      </c>
    </row>
    <row r="12656" spans="1:1">
      <c r="A12656" s="51" t="s">
        <v>13616</v>
      </c>
    </row>
    <row r="12657" spans="1:1">
      <c r="A12657" s="51" t="s">
        <v>13617</v>
      </c>
    </row>
    <row r="12658" spans="1:1">
      <c r="A12658" s="51" t="s">
        <v>13618</v>
      </c>
    </row>
    <row r="12659" spans="1:1">
      <c r="A12659" s="51" t="s">
        <v>13619</v>
      </c>
    </row>
    <row r="12660" spans="1:1">
      <c r="A12660" s="51" t="s">
        <v>13620</v>
      </c>
    </row>
    <row r="12661" spans="1:1">
      <c r="A12661" s="51" t="s">
        <v>13621</v>
      </c>
    </row>
    <row r="12662" spans="1:1">
      <c r="A12662" s="51" t="s">
        <v>13622</v>
      </c>
    </row>
    <row r="12663" spans="1:1">
      <c r="A12663" s="51" t="s">
        <v>13623</v>
      </c>
    </row>
    <row r="12664" spans="1:1">
      <c r="A12664" s="51" t="s">
        <v>13624</v>
      </c>
    </row>
    <row r="12665" spans="1:1">
      <c r="A12665" s="51" t="s">
        <v>13625</v>
      </c>
    </row>
    <row r="12666" spans="1:1">
      <c r="A12666" s="51" t="s">
        <v>13626</v>
      </c>
    </row>
    <row r="12667" spans="1:1">
      <c r="A12667" s="51" t="s">
        <v>13627</v>
      </c>
    </row>
    <row r="12668" spans="1:1">
      <c r="A12668" s="51" t="s">
        <v>13628</v>
      </c>
    </row>
    <row r="12669" spans="1:1">
      <c r="A12669" s="51" t="s">
        <v>13629</v>
      </c>
    </row>
    <row r="12670" spans="1:1">
      <c r="A12670" s="51" t="s">
        <v>13630</v>
      </c>
    </row>
    <row r="12671" spans="1:1">
      <c r="A12671" s="51" t="s">
        <v>13631</v>
      </c>
    </row>
    <row r="12672" spans="1:1">
      <c r="A12672" s="51" t="s">
        <v>13632</v>
      </c>
    </row>
    <row r="12673" spans="1:1">
      <c r="A12673" s="51" t="s">
        <v>13633</v>
      </c>
    </row>
    <row r="12674" spans="1:1">
      <c r="A12674" s="51" t="s">
        <v>13634</v>
      </c>
    </row>
    <row r="12675" spans="1:1">
      <c r="A12675" s="51" t="s">
        <v>13635</v>
      </c>
    </row>
    <row r="12676" spans="1:1">
      <c r="A12676" s="51" t="s">
        <v>13636</v>
      </c>
    </row>
    <row r="12677" spans="1:1">
      <c r="A12677" s="51" t="s">
        <v>13637</v>
      </c>
    </row>
    <row r="12678" spans="1:1">
      <c r="A12678" s="51" t="s">
        <v>13638</v>
      </c>
    </row>
    <row r="12679" spans="1:1">
      <c r="A12679" s="51" t="s">
        <v>13639</v>
      </c>
    </row>
    <row r="12680" spans="1:1">
      <c r="A12680" s="51" t="s">
        <v>13640</v>
      </c>
    </row>
    <row r="12681" spans="1:1">
      <c r="A12681" s="51" t="s">
        <v>13641</v>
      </c>
    </row>
    <row r="12682" spans="1:1">
      <c r="A12682" s="51" t="s">
        <v>13642</v>
      </c>
    </row>
    <row r="12683" spans="1:1">
      <c r="A12683" s="51" t="s">
        <v>13643</v>
      </c>
    </row>
    <row r="12684" spans="1:1">
      <c r="A12684" s="51" t="s">
        <v>13644</v>
      </c>
    </row>
    <row r="12685" spans="1:1">
      <c r="A12685" s="51" t="s">
        <v>13645</v>
      </c>
    </row>
    <row r="12686" spans="1:1">
      <c r="A12686" s="51" t="s">
        <v>13646</v>
      </c>
    </row>
    <row r="12687" spans="1:1">
      <c r="A12687" s="51" t="s">
        <v>13647</v>
      </c>
    </row>
    <row r="12688" spans="1:1">
      <c r="A12688" s="51" t="s">
        <v>13648</v>
      </c>
    </row>
    <row r="12689" spans="1:1">
      <c r="A12689" s="51" t="s">
        <v>13649</v>
      </c>
    </row>
    <row r="12690" spans="1:1">
      <c r="A12690" s="51" t="s">
        <v>13650</v>
      </c>
    </row>
    <row r="12691" spans="1:1">
      <c r="A12691" s="51" t="s">
        <v>13651</v>
      </c>
    </row>
    <row r="12692" spans="1:1">
      <c r="A12692" s="51" t="s">
        <v>13652</v>
      </c>
    </row>
    <row r="12693" spans="1:1">
      <c r="A12693" s="51" t="s">
        <v>13653</v>
      </c>
    </row>
    <row r="12694" spans="1:1">
      <c r="A12694" s="51" t="s">
        <v>13654</v>
      </c>
    </row>
    <row r="12695" spans="1:1">
      <c r="A12695" s="51" t="s">
        <v>13655</v>
      </c>
    </row>
    <row r="12696" spans="1:1">
      <c r="A12696" s="51" t="s">
        <v>13656</v>
      </c>
    </row>
    <row r="12697" spans="1:1">
      <c r="A12697" s="51" t="s">
        <v>13657</v>
      </c>
    </row>
    <row r="12698" spans="1:1">
      <c r="A12698" s="51" t="s">
        <v>13658</v>
      </c>
    </row>
    <row r="12699" spans="1:1">
      <c r="A12699" s="51" t="s">
        <v>13659</v>
      </c>
    </row>
    <row r="12700" spans="1:1">
      <c r="A12700" s="51" t="s">
        <v>13660</v>
      </c>
    </row>
    <row r="12701" spans="1:1">
      <c r="A12701" s="51" t="s">
        <v>13661</v>
      </c>
    </row>
    <row r="12702" spans="1:1">
      <c r="A12702" s="51" t="s">
        <v>13662</v>
      </c>
    </row>
    <row r="12703" spans="1:1">
      <c r="A12703" s="51" t="s">
        <v>13663</v>
      </c>
    </row>
    <row r="12704" spans="1:1">
      <c r="A12704" s="51" t="s">
        <v>13664</v>
      </c>
    </row>
    <row r="12705" spans="1:1">
      <c r="A12705" s="51" t="s">
        <v>13665</v>
      </c>
    </row>
    <row r="12706" spans="1:1">
      <c r="A12706" s="51" t="s">
        <v>13666</v>
      </c>
    </row>
    <row r="12707" spans="1:1">
      <c r="A12707" s="51" t="s">
        <v>13667</v>
      </c>
    </row>
    <row r="12708" spans="1:1">
      <c r="A12708" s="51" t="s">
        <v>13668</v>
      </c>
    </row>
    <row r="12709" spans="1:1">
      <c r="A12709" s="51" t="s">
        <v>13669</v>
      </c>
    </row>
    <row r="12710" spans="1:1">
      <c r="A12710" s="51" t="s">
        <v>13670</v>
      </c>
    </row>
    <row r="12711" spans="1:1">
      <c r="A12711" s="51" t="s">
        <v>13671</v>
      </c>
    </row>
    <row r="12712" spans="1:1">
      <c r="A12712" s="51" t="s">
        <v>13672</v>
      </c>
    </row>
    <row r="12713" spans="1:1">
      <c r="A12713" s="51" t="s">
        <v>13673</v>
      </c>
    </row>
    <row r="12714" spans="1:1">
      <c r="A12714" s="51" t="s">
        <v>13674</v>
      </c>
    </row>
    <row r="12715" spans="1:1">
      <c r="A12715" s="51" t="s">
        <v>13675</v>
      </c>
    </row>
    <row r="12716" spans="1:1">
      <c r="A12716" s="51" t="s">
        <v>13676</v>
      </c>
    </row>
    <row r="12717" spans="1:1">
      <c r="A12717" s="51" t="s">
        <v>13677</v>
      </c>
    </row>
    <row r="12718" spans="1:1">
      <c r="A12718" s="51" t="s">
        <v>13678</v>
      </c>
    </row>
    <row r="12719" spans="1:1">
      <c r="A12719" s="51" t="s">
        <v>13679</v>
      </c>
    </row>
    <row r="12720" spans="1:1">
      <c r="A12720" s="51" t="s">
        <v>13680</v>
      </c>
    </row>
    <row r="12721" spans="1:1">
      <c r="A12721" s="51" t="s">
        <v>13681</v>
      </c>
    </row>
    <row r="12722" spans="1:1">
      <c r="A12722" s="51" t="s">
        <v>13682</v>
      </c>
    </row>
    <row r="12723" spans="1:1">
      <c r="A12723" s="51" t="s">
        <v>13683</v>
      </c>
    </row>
    <row r="12724" spans="1:1">
      <c r="A12724" s="51" t="s">
        <v>13684</v>
      </c>
    </row>
    <row r="12725" spans="1:1">
      <c r="A12725" s="51" t="s">
        <v>13685</v>
      </c>
    </row>
    <row r="12726" spans="1:1">
      <c r="A12726" s="51" t="s">
        <v>13686</v>
      </c>
    </row>
    <row r="12727" spans="1:1">
      <c r="A12727" s="51" t="s">
        <v>13687</v>
      </c>
    </row>
    <row r="12728" spans="1:1">
      <c r="A12728" s="51" t="s">
        <v>13688</v>
      </c>
    </row>
    <row r="12729" spans="1:1">
      <c r="A12729" s="51" t="s">
        <v>13689</v>
      </c>
    </row>
    <row r="12730" spans="1:1">
      <c r="A12730" s="51" t="s">
        <v>13690</v>
      </c>
    </row>
    <row r="12731" spans="1:1">
      <c r="A12731" s="51" t="s">
        <v>13691</v>
      </c>
    </row>
    <row r="12732" spans="1:1">
      <c r="A12732" s="51" t="s">
        <v>13692</v>
      </c>
    </row>
    <row r="12733" spans="1:1">
      <c r="A12733" s="51" t="s">
        <v>13693</v>
      </c>
    </row>
    <row r="12734" spans="1:1">
      <c r="A12734" s="51" t="s">
        <v>13694</v>
      </c>
    </row>
    <row r="12735" spans="1:1">
      <c r="A12735" s="51" t="s">
        <v>13695</v>
      </c>
    </row>
    <row r="12736" spans="1:1">
      <c r="A12736" s="51" t="s">
        <v>13696</v>
      </c>
    </row>
    <row r="12737" spans="1:1">
      <c r="A12737" s="51" t="s">
        <v>13697</v>
      </c>
    </row>
    <row r="12738" spans="1:1">
      <c r="A12738" s="51" t="s">
        <v>13698</v>
      </c>
    </row>
    <row r="12739" spans="1:1">
      <c r="A12739" s="51" t="s">
        <v>13699</v>
      </c>
    </row>
    <row r="12740" spans="1:1">
      <c r="A12740" s="51" t="s">
        <v>13700</v>
      </c>
    </row>
    <row r="12741" spans="1:1">
      <c r="A12741" s="51" t="s">
        <v>13701</v>
      </c>
    </row>
    <row r="12742" spans="1:1">
      <c r="A12742" s="51" t="s">
        <v>13702</v>
      </c>
    </row>
    <row r="12743" spans="1:1">
      <c r="A12743" s="51" t="s">
        <v>13703</v>
      </c>
    </row>
    <row r="12744" spans="1:1">
      <c r="A12744" s="51" t="s">
        <v>13704</v>
      </c>
    </row>
    <row r="12745" spans="1:1">
      <c r="A12745" s="51" t="s">
        <v>13705</v>
      </c>
    </row>
    <row r="12746" spans="1:1">
      <c r="A12746" s="51" t="s">
        <v>13706</v>
      </c>
    </row>
    <row r="12747" spans="1:1">
      <c r="A12747" s="51" t="s">
        <v>13707</v>
      </c>
    </row>
    <row r="12748" spans="1:1">
      <c r="A12748" s="51" t="s">
        <v>13708</v>
      </c>
    </row>
    <row r="12749" spans="1:1">
      <c r="A12749" s="51" t="s">
        <v>13709</v>
      </c>
    </row>
    <row r="12750" spans="1:1">
      <c r="A12750" s="51" t="s">
        <v>13710</v>
      </c>
    </row>
    <row r="12751" spans="1:1">
      <c r="A12751" s="51" t="s">
        <v>13711</v>
      </c>
    </row>
    <row r="12752" spans="1:1">
      <c r="A12752" s="51" t="s">
        <v>13712</v>
      </c>
    </row>
    <row r="12753" spans="1:1">
      <c r="A12753" s="51" t="s">
        <v>13713</v>
      </c>
    </row>
    <row r="12754" spans="1:1">
      <c r="A12754" s="51" t="s">
        <v>13714</v>
      </c>
    </row>
    <row r="12755" spans="1:1">
      <c r="A12755" s="51" t="s">
        <v>13715</v>
      </c>
    </row>
    <row r="12756" spans="1:1">
      <c r="A12756" s="51" t="s">
        <v>13716</v>
      </c>
    </row>
    <row r="12757" spans="1:1">
      <c r="A12757" s="51" t="s">
        <v>13717</v>
      </c>
    </row>
    <row r="12758" spans="1:1">
      <c r="A12758" s="51" t="s">
        <v>13718</v>
      </c>
    </row>
    <row r="12759" spans="1:1">
      <c r="A12759" s="51" t="s">
        <v>13719</v>
      </c>
    </row>
    <row r="12760" spans="1:1">
      <c r="A12760" s="51" t="s">
        <v>13720</v>
      </c>
    </row>
    <row r="12761" spans="1:1">
      <c r="A12761" s="51" t="s">
        <v>13721</v>
      </c>
    </row>
    <row r="12762" spans="1:1">
      <c r="A12762" s="51" t="s">
        <v>13722</v>
      </c>
    </row>
    <row r="12763" spans="1:1">
      <c r="A12763" s="51" t="s">
        <v>13723</v>
      </c>
    </row>
    <row r="12764" spans="1:1">
      <c r="A12764" s="51" t="s">
        <v>13724</v>
      </c>
    </row>
    <row r="12765" spans="1:1">
      <c r="A12765" s="51" t="s">
        <v>13725</v>
      </c>
    </row>
    <row r="12766" spans="1:1">
      <c r="A12766" s="51" t="s">
        <v>13726</v>
      </c>
    </row>
    <row r="12767" spans="1:1">
      <c r="A12767" s="51" t="s">
        <v>13727</v>
      </c>
    </row>
    <row r="12768" spans="1:1">
      <c r="A12768" s="51" t="s">
        <v>13728</v>
      </c>
    </row>
    <row r="12769" spans="1:1">
      <c r="A12769" s="51" t="s">
        <v>13729</v>
      </c>
    </row>
    <row r="12770" spans="1:1">
      <c r="A12770" s="51" t="s">
        <v>13730</v>
      </c>
    </row>
    <row r="12771" spans="1:1">
      <c r="A12771" s="51" t="s">
        <v>13731</v>
      </c>
    </row>
    <row r="12772" spans="1:1">
      <c r="A12772" s="51" t="s">
        <v>13732</v>
      </c>
    </row>
    <row r="12773" spans="1:1">
      <c r="A12773" s="51" t="s">
        <v>13733</v>
      </c>
    </row>
    <row r="12774" spans="1:1">
      <c r="A12774" s="51" t="s">
        <v>13734</v>
      </c>
    </row>
    <row r="12775" spans="1:1">
      <c r="A12775" s="51" t="s">
        <v>13735</v>
      </c>
    </row>
    <row r="12776" spans="1:1">
      <c r="A12776" s="51" t="s">
        <v>13736</v>
      </c>
    </row>
    <row r="12777" spans="1:1">
      <c r="A12777" s="51" t="s">
        <v>13737</v>
      </c>
    </row>
    <row r="12778" spans="1:1">
      <c r="A12778" s="51" t="s">
        <v>13738</v>
      </c>
    </row>
    <row r="12779" spans="1:1">
      <c r="A12779" s="51" t="s">
        <v>13739</v>
      </c>
    </row>
    <row r="12780" spans="1:1">
      <c r="A12780" s="51" t="s">
        <v>13740</v>
      </c>
    </row>
    <row r="12781" spans="1:1">
      <c r="A12781" s="51" t="s">
        <v>13741</v>
      </c>
    </row>
    <row r="12782" spans="1:1">
      <c r="A12782" s="51" t="s">
        <v>13742</v>
      </c>
    </row>
    <row r="12783" spans="1:1">
      <c r="A12783" s="51" t="s">
        <v>13743</v>
      </c>
    </row>
    <row r="12784" spans="1:1">
      <c r="A12784" s="51" t="s">
        <v>13744</v>
      </c>
    </row>
    <row r="12785" spans="1:1">
      <c r="A12785" s="51" t="s">
        <v>13745</v>
      </c>
    </row>
    <row r="12786" spans="1:1">
      <c r="A12786" s="51" t="s">
        <v>13746</v>
      </c>
    </row>
    <row r="12787" spans="1:1">
      <c r="A12787" s="51" t="s">
        <v>13747</v>
      </c>
    </row>
    <row r="12788" spans="1:1">
      <c r="A12788" s="51" t="s">
        <v>13748</v>
      </c>
    </row>
    <row r="12789" spans="1:1">
      <c r="A12789" s="51" t="s">
        <v>13749</v>
      </c>
    </row>
    <row r="12790" spans="1:1">
      <c r="A12790" s="51" t="s">
        <v>13750</v>
      </c>
    </row>
    <row r="12791" spans="1:1">
      <c r="A12791" s="51" t="s">
        <v>13751</v>
      </c>
    </row>
    <row r="12792" spans="1:1">
      <c r="A12792" s="51" t="s">
        <v>13752</v>
      </c>
    </row>
    <row r="12793" spans="1:1">
      <c r="A12793" s="51" t="s">
        <v>13753</v>
      </c>
    </row>
    <row r="12794" spans="1:1">
      <c r="A12794" s="51" t="s">
        <v>13754</v>
      </c>
    </row>
    <row r="12795" spans="1:1">
      <c r="A12795" s="51" t="s">
        <v>13755</v>
      </c>
    </row>
    <row r="12796" spans="1:1">
      <c r="A12796" s="51" t="s">
        <v>13756</v>
      </c>
    </row>
    <row r="12797" spans="1:1">
      <c r="A12797" s="51" t="s">
        <v>13757</v>
      </c>
    </row>
    <row r="12798" spans="1:1">
      <c r="A12798" s="51" t="s">
        <v>13758</v>
      </c>
    </row>
    <row r="12799" spans="1:1">
      <c r="A12799" s="51" t="s">
        <v>13759</v>
      </c>
    </row>
    <row r="12800" spans="1:1">
      <c r="A12800" s="51" t="s">
        <v>13760</v>
      </c>
    </row>
    <row r="12801" spans="1:1">
      <c r="A12801" s="51" t="s">
        <v>13761</v>
      </c>
    </row>
    <row r="12802" spans="1:1">
      <c r="A12802" s="51" t="s">
        <v>13762</v>
      </c>
    </row>
    <row r="12803" spans="1:1">
      <c r="A12803" s="51" t="s">
        <v>13763</v>
      </c>
    </row>
    <row r="12804" spans="1:1">
      <c r="A12804" s="51" t="s">
        <v>13764</v>
      </c>
    </row>
    <row r="12805" spans="1:1">
      <c r="A12805" s="51" t="s">
        <v>13765</v>
      </c>
    </row>
    <row r="12806" spans="1:1">
      <c r="A12806" s="51" t="s">
        <v>13766</v>
      </c>
    </row>
    <row r="12807" spans="1:1">
      <c r="A12807" s="51" t="s">
        <v>13767</v>
      </c>
    </row>
    <row r="12808" spans="1:1">
      <c r="A12808" s="51" t="s">
        <v>13768</v>
      </c>
    </row>
    <row r="12809" spans="1:1">
      <c r="A12809" s="51" t="s">
        <v>13769</v>
      </c>
    </row>
    <row r="12810" spans="1:1">
      <c r="A12810" s="51" t="s">
        <v>13770</v>
      </c>
    </row>
    <row r="12811" spans="1:1">
      <c r="A12811" s="51" t="s">
        <v>13771</v>
      </c>
    </row>
    <row r="12812" spans="1:1">
      <c r="A12812" s="51" t="s">
        <v>13772</v>
      </c>
    </row>
    <row r="12813" spans="1:1">
      <c r="A12813" s="51" t="s">
        <v>13773</v>
      </c>
    </row>
    <row r="12814" spans="1:1">
      <c r="A12814" s="51" t="s">
        <v>13774</v>
      </c>
    </row>
    <row r="12815" spans="1:1">
      <c r="A12815" s="51" t="s">
        <v>13775</v>
      </c>
    </row>
    <row r="12816" spans="1:1">
      <c r="A12816" s="51" t="s">
        <v>13776</v>
      </c>
    </row>
    <row r="12817" spans="1:1">
      <c r="A12817" s="51" t="s">
        <v>13777</v>
      </c>
    </row>
    <row r="12818" spans="1:1">
      <c r="A12818" s="51" t="s">
        <v>13778</v>
      </c>
    </row>
    <row r="12819" spans="1:1">
      <c r="A12819" s="51" t="s">
        <v>13779</v>
      </c>
    </row>
    <row r="12820" spans="1:1">
      <c r="A12820" s="51" t="s">
        <v>13780</v>
      </c>
    </row>
    <row r="12821" spans="1:1">
      <c r="A12821" s="51" t="s">
        <v>13781</v>
      </c>
    </row>
    <row r="12822" spans="1:1">
      <c r="A12822" s="51" t="s">
        <v>13782</v>
      </c>
    </row>
    <row r="12823" spans="1:1">
      <c r="A12823" s="51" t="s">
        <v>13783</v>
      </c>
    </row>
    <row r="12824" spans="1:1">
      <c r="A12824" s="51" t="s">
        <v>13784</v>
      </c>
    </row>
    <row r="12825" spans="1:1">
      <c r="A12825" s="51" t="s">
        <v>13785</v>
      </c>
    </row>
    <row r="12826" spans="1:1">
      <c r="A12826" s="51" t="s">
        <v>13786</v>
      </c>
    </row>
    <row r="12827" spans="1:1">
      <c r="A12827" s="51" t="s">
        <v>13787</v>
      </c>
    </row>
    <row r="12828" spans="1:1">
      <c r="A12828" s="51" t="s">
        <v>13788</v>
      </c>
    </row>
    <row r="12829" spans="1:1">
      <c r="A12829" s="51" t="s">
        <v>13789</v>
      </c>
    </row>
    <row r="12830" spans="1:1">
      <c r="A12830" s="51" t="s">
        <v>13790</v>
      </c>
    </row>
    <row r="12831" spans="1:1">
      <c r="A12831" s="51" t="s">
        <v>13791</v>
      </c>
    </row>
    <row r="12832" spans="1:1">
      <c r="A12832" s="51" t="s">
        <v>13792</v>
      </c>
    </row>
    <row r="12833" spans="1:1">
      <c r="A12833" s="51" t="s">
        <v>13793</v>
      </c>
    </row>
    <row r="12834" spans="1:1">
      <c r="A12834" s="51" t="s">
        <v>13794</v>
      </c>
    </row>
    <row r="12835" spans="1:1">
      <c r="A12835" s="51" t="s">
        <v>13795</v>
      </c>
    </row>
    <row r="12836" spans="1:1">
      <c r="A12836" s="51" t="s">
        <v>13796</v>
      </c>
    </row>
    <row r="12837" spans="1:1">
      <c r="A12837" s="51" t="s">
        <v>13797</v>
      </c>
    </row>
    <row r="12838" spans="1:1">
      <c r="A12838" s="51" t="s">
        <v>13798</v>
      </c>
    </row>
    <row r="12839" spans="1:1">
      <c r="A12839" s="51" t="s">
        <v>13799</v>
      </c>
    </row>
    <row r="12840" spans="1:1">
      <c r="A12840" s="51" t="s">
        <v>13800</v>
      </c>
    </row>
    <row r="12841" spans="1:1">
      <c r="A12841" s="51" t="s">
        <v>13801</v>
      </c>
    </row>
    <row r="12842" spans="1:1">
      <c r="A12842" s="51" t="s">
        <v>13802</v>
      </c>
    </row>
    <row r="12843" spans="1:1">
      <c r="A12843" s="51" t="s">
        <v>13803</v>
      </c>
    </row>
    <row r="12844" spans="1:1">
      <c r="A12844" s="51" t="s">
        <v>13804</v>
      </c>
    </row>
    <row r="12845" spans="1:1">
      <c r="A12845" s="51" t="s">
        <v>13805</v>
      </c>
    </row>
    <row r="12846" spans="1:1">
      <c r="A12846" s="51" t="s">
        <v>13806</v>
      </c>
    </row>
    <row r="12847" spans="1:1">
      <c r="A12847" s="51" t="s">
        <v>13807</v>
      </c>
    </row>
    <row r="12848" spans="1:1">
      <c r="A12848" s="51" t="s">
        <v>13808</v>
      </c>
    </row>
    <row r="12849" spans="1:1">
      <c r="A12849" s="51" t="s">
        <v>13809</v>
      </c>
    </row>
    <row r="12850" spans="1:1">
      <c r="A12850" s="51" t="s">
        <v>13810</v>
      </c>
    </row>
    <row r="12851" spans="1:1">
      <c r="A12851" s="51" t="s">
        <v>13811</v>
      </c>
    </row>
    <row r="12852" spans="1:1">
      <c r="A12852" s="51" t="s">
        <v>13812</v>
      </c>
    </row>
    <row r="12853" spans="1:1">
      <c r="A12853" s="51" t="s">
        <v>13813</v>
      </c>
    </row>
    <row r="12854" spans="1:1">
      <c r="A12854" s="51" t="s">
        <v>13814</v>
      </c>
    </row>
    <row r="12855" spans="1:1">
      <c r="A12855" s="51" t="s">
        <v>13815</v>
      </c>
    </row>
    <row r="12856" spans="1:1">
      <c r="A12856" s="51" t="s">
        <v>13816</v>
      </c>
    </row>
    <row r="12857" spans="1:1">
      <c r="A12857" s="51" t="s">
        <v>13817</v>
      </c>
    </row>
    <row r="12858" spans="1:1">
      <c r="A12858" s="51" t="s">
        <v>13818</v>
      </c>
    </row>
    <row r="12859" spans="1:1">
      <c r="A12859" s="51" t="s">
        <v>13819</v>
      </c>
    </row>
    <row r="12860" spans="1:1">
      <c r="A12860" s="51" t="s">
        <v>13820</v>
      </c>
    </row>
    <row r="12861" spans="1:1">
      <c r="A12861" s="51" t="s">
        <v>13821</v>
      </c>
    </row>
    <row r="12862" spans="1:1">
      <c r="A12862" s="51" t="s">
        <v>13822</v>
      </c>
    </row>
    <row r="12863" spans="1:1">
      <c r="A12863" s="51" t="s">
        <v>13823</v>
      </c>
    </row>
    <row r="12864" spans="1:1">
      <c r="A12864" s="51" t="s">
        <v>13824</v>
      </c>
    </row>
    <row r="12865" spans="1:1">
      <c r="A12865" s="51" t="s">
        <v>13825</v>
      </c>
    </row>
    <row r="12866" spans="1:1">
      <c r="A12866" s="51" t="s">
        <v>13826</v>
      </c>
    </row>
    <row r="12867" spans="1:1">
      <c r="A12867" s="51" t="s">
        <v>13827</v>
      </c>
    </row>
    <row r="12868" spans="1:1">
      <c r="A12868" s="51" t="s">
        <v>13828</v>
      </c>
    </row>
    <row r="12869" spans="1:1">
      <c r="A12869" s="51" t="s">
        <v>13829</v>
      </c>
    </row>
    <row r="12870" spans="1:1">
      <c r="A12870" s="51" t="s">
        <v>13830</v>
      </c>
    </row>
    <row r="12871" spans="1:1">
      <c r="A12871" s="51" t="s">
        <v>13831</v>
      </c>
    </row>
    <row r="12872" spans="1:1">
      <c r="A12872" s="51" t="s">
        <v>13832</v>
      </c>
    </row>
    <row r="12873" spans="1:1">
      <c r="A12873" s="51" t="s">
        <v>13833</v>
      </c>
    </row>
    <row r="12874" spans="1:1">
      <c r="A12874" s="51" t="s">
        <v>13834</v>
      </c>
    </row>
    <row r="12875" spans="1:1">
      <c r="A12875" s="51" t="s">
        <v>13835</v>
      </c>
    </row>
    <row r="12876" spans="1:1">
      <c r="A12876" s="51" t="s">
        <v>13836</v>
      </c>
    </row>
    <row r="12877" spans="1:1">
      <c r="A12877" s="51" t="s">
        <v>13837</v>
      </c>
    </row>
    <row r="12878" spans="1:1">
      <c r="A12878" s="51" t="s">
        <v>13838</v>
      </c>
    </row>
    <row r="12879" spans="1:1">
      <c r="A12879" s="51" t="s">
        <v>13839</v>
      </c>
    </row>
    <row r="12880" spans="1:1">
      <c r="A12880" s="51" t="s">
        <v>13840</v>
      </c>
    </row>
    <row r="12881" spans="1:1">
      <c r="A12881" s="51" t="s">
        <v>13841</v>
      </c>
    </row>
    <row r="12882" spans="1:1">
      <c r="A12882" s="51" t="s">
        <v>13842</v>
      </c>
    </row>
    <row r="12883" spans="1:1">
      <c r="A12883" s="51" t="s">
        <v>13843</v>
      </c>
    </row>
    <row r="12884" spans="1:1">
      <c r="A12884" s="51" t="s">
        <v>13844</v>
      </c>
    </row>
    <row r="12885" spans="1:1">
      <c r="A12885" s="51" t="s">
        <v>13845</v>
      </c>
    </row>
    <row r="12886" spans="1:1">
      <c r="A12886" s="51" t="s">
        <v>13846</v>
      </c>
    </row>
    <row r="12887" spans="1:1">
      <c r="A12887" s="51" t="s">
        <v>13847</v>
      </c>
    </row>
    <row r="12888" spans="1:1">
      <c r="A12888" s="51" t="s">
        <v>13848</v>
      </c>
    </row>
    <row r="12889" spans="1:1">
      <c r="A12889" s="51" t="s">
        <v>13849</v>
      </c>
    </row>
    <row r="12890" spans="1:1">
      <c r="A12890" s="51" t="s">
        <v>13850</v>
      </c>
    </row>
    <row r="12891" spans="1:1">
      <c r="A12891" s="51" t="s">
        <v>13851</v>
      </c>
    </row>
    <row r="12892" spans="1:1">
      <c r="A12892" s="51" t="s">
        <v>13852</v>
      </c>
    </row>
    <row r="12893" spans="1:1">
      <c r="A12893" s="51" t="s">
        <v>13853</v>
      </c>
    </row>
    <row r="12894" spans="1:1">
      <c r="A12894" s="51" t="s">
        <v>13854</v>
      </c>
    </row>
    <row r="12895" spans="1:1">
      <c r="A12895" s="51" t="s">
        <v>13855</v>
      </c>
    </row>
    <row r="12896" spans="1:1">
      <c r="A12896" s="51" t="s">
        <v>13856</v>
      </c>
    </row>
    <row r="12897" spans="1:1">
      <c r="A12897" s="51" t="s">
        <v>13857</v>
      </c>
    </row>
    <row r="12898" spans="1:1">
      <c r="A12898" s="51" t="s">
        <v>13858</v>
      </c>
    </row>
    <row r="12899" spans="1:1">
      <c r="A12899" s="51" t="s">
        <v>13859</v>
      </c>
    </row>
    <row r="12900" spans="1:1">
      <c r="A12900" s="51" t="s">
        <v>13860</v>
      </c>
    </row>
    <row r="12901" spans="1:1">
      <c r="A12901" s="51" t="s">
        <v>13861</v>
      </c>
    </row>
    <row r="12902" spans="1:1">
      <c r="A12902" s="51" t="s">
        <v>13862</v>
      </c>
    </row>
    <row r="12903" spans="1:1">
      <c r="A12903" s="51" t="s">
        <v>13863</v>
      </c>
    </row>
    <row r="12904" spans="1:1">
      <c r="A12904" s="51" t="s">
        <v>13864</v>
      </c>
    </row>
    <row r="12905" spans="1:1">
      <c r="A12905" s="51" t="s">
        <v>13865</v>
      </c>
    </row>
    <row r="12906" spans="1:1">
      <c r="A12906" s="51" t="s">
        <v>13866</v>
      </c>
    </row>
    <row r="12907" spans="1:1">
      <c r="A12907" s="51" t="s">
        <v>13867</v>
      </c>
    </row>
    <row r="12908" spans="1:1">
      <c r="A12908" s="51" t="s">
        <v>13868</v>
      </c>
    </row>
    <row r="12909" spans="1:1">
      <c r="A12909" s="51" t="s">
        <v>13869</v>
      </c>
    </row>
    <row r="12910" spans="1:1">
      <c r="A12910" s="51" t="s">
        <v>13870</v>
      </c>
    </row>
    <row r="12911" spans="1:1">
      <c r="A12911" s="51" t="s">
        <v>13871</v>
      </c>
    </row>
    <row r="12912" spans="1:1">
      <c r="A12912" s="51" t="s">
        <v>13872</v>
      </c>
    </row>
    <row r="12913" spans="1:1">
      <c r="A12913" s="51" t="s">
        <v>13873</v>
      </c>
    </row>
    <row r="12914" spans="1:1">
      <c r="A12914" s="51" t="s">
        <v>13874</v>
      </c>
    </row>
    <row r="12915" spans="1:1">
      <c r="A12915" s="51" t="s">
        <v>13875</v>
      </c>
    </row>
    <row r="12916" spans="1:1">
      <c r="A12916" s="51" t="s">
        <v>13876</v>
      </c>
    </row>
    <row r="12917" spans="1:1">
      <c r="A12917" s="51" t="s">
        <v>13877</v>
      </c>
    </row>
    <row r="12918" spans="1:1">
      <c r="A12918" s="51" t="s">
        <v>13878</v>
      </c>
    </row>
    <row r="12919" spans="1:1">
      <c r="A12919" s="51" t="s">
        <v>13879</v>
      </c>
    </row>
    <row r="12920" spans="1:1">
      <c r="A12920" s="51" t="s">
        <v>13880</v>
      </c>
    </row>
    <row r="12921" spans="1:1">
      <c r="A12921" s="51" t="s">
        <v>13881</v>
      </c>
    </row>
    <row r="12922" spans="1:1">
      <c r="A12922" s="51" t="s">
        <v>13882</v>
      </c>
    </row>
    <row r="12923" spans="1:1">
      <c r="A12923" s="51" t="s">
        <v>13883</v>
      </c>
    </row>
    <row r="12924" spans="1:1">
      <c r="A12924" s="51" t="s">
        <v>13884</v>
      </c>
    </row>
    <row r="12925" spans="1:1">
      <c r="A12925" s="51" t="s">
        <v>13885</v>
      </c>
    </row>
    <row r="12926" spans="1:1">
      <c r="A12926" s="51" t="s">
        <v>13886</v>
      </c>
    </row>
    <row r="12927" spans="1:1">
      <c r="A12927" s="51" t="s">
        <v>13887</v>
      </c>
    </row>
    <row r="12928" spans="1:1">
      <c r="A12928" s="51" t="s">
        <v>13888</v>
      </c>
    </row>
    <row r="12929" spans="1:1">
      <c r="A12929" s="51" t="s">
        <v>13889</v>
      </c>
    </row>
    <row r="12930" spans="1:1">
      <c r="A12930" s="51" t="s">
        <v>13890</v>
      </c>
    </row>
    <row r="12931" spans="1:1">
      <c r="A12931" s="51" t="s">
        <v>13891</v>
      </c>
    </row>
    <row r="12932" spans="1:1">
      <c r="A12932" s="51" t="s">
        <v>13892</v>
      </c>
    </row>
    <row r="12933" spans="1:1">
      <c r="A12933" s="51" t="s">
        <v>13893</v>
      </c>
    </row>
    <row r="12934" spans="1:1">
      <c r="A12934" s="51" t="s">
        <v>13894</v>
      </c>
    </row>
    <row r="12935" spans="1:1">
      <c r="A12935" s="51" t="s">
        <v>13895</v>
      </c>
    </row>
    <row r="12936" spans="1:1">
      <c r="A12936" s="51" t="s">
        <v>13896</v>
      </c>
    </row>
    <row r="12937" spans="1:1">
      <c r="A12937" s="51" t="s">
        <v>13897</v>
      </c>
    </row>
    <row r="12938" spans="1:1">
      <c r="A12938" s="51" t="s">
        <v>13898</v>
      </c>
    </row>
    <row r="12939" spans="1:1">
      <c r="A12939" s="51" t="s">
        <v>13899</v>
      </c>
    </row>
    <row r="12940" spans="1:1">
      <c r="A12940" s="51" t="s">
        <v>13900</v>
      </c>
    </row>
    <row r="12941" spans="1:1">
      <c r="A12941" s="51" t="s">
        <v>13901</v>
      </c>
    </row>
    <row r="12942" spans="1:1">
      <c r="A12942" s="51" t="s">
        <v>13902</v>
      </c>
    </row>
    <row r="12943" spans="1:1">
      <c r="A12943" s="51" t="s">
        <v>13903</v>
      </c>
    </row>
    <row r="12944" spans="1:1">
      <c r="A12944" s="51" t="s">
        <v>13904</v>
      </c>
    </row>
    <row r="12945" spans="1:1">
      <c r="A12945" s="51" t="s">
        <v>13905</v>
      </c>
    </row>
    <row r="12946" spans="1:1">
      <c r="A12946" s="51" t="s">
        <v>13906</v>
      </c>
    </row>
    <row r="12947" spans="1:1">
      <c r="A12947" s="51" t="s">
        <v>13907</v>
      </c>
    </row>
    <row r="12948" spans="1:1">
      <c r="A12948" s="51" t="s">
        <v>13908</v>
      </c>
    </row>
    <row r="12949" spans="1:1">
      <c r="A12949" s="51" t="s">
        <v>13909</v>
      </c>
    </row>
    <row r="12950" spans="1:1">
      <c r="A12950" s="51" t="s">
        <v>13910</v>
      </c>
    </row>
    <row r="12951" spans="1:1">
      <c r="A12951" s="51" t="s">
        <v>13911</v>
      </c>
    </row>
    <row r="12952" spans="1:1">
      <c r="A12952" s="51" t="s">
        <v>13912</v>
      </c>
    </row>
    <row r="12953" spans="1:1">
      <c r="A12953" s="51" t="s">
        <v>13913</v>
      </c>
    </row>
    <row r="12954" spans="1:1">
      <c r="A12954" s="51" t="s">
        <v>13914</v>
      </c>
    </row>
    <row r="12955" spans="1:1">
      <c r="A12955" s="51" t="s">
        <v>13915</v>
      </c>
    </row>
    <row r="12956" spans="1:1">
      <c r="A12956" s="51" t="s">
        <v>13916</v>
      </c>
    </row>
    <row r="12957" spans="1:1">
      <c r="A12957" s="51" t="s">
        <v>13917</v>
      </c>
    </row>
    <row r="12958" spans="1:1">
      <c r="A12958" s="51" t="s">
        <v>13918</v>
      </c>
    </row>
    <row r="12959" spans="1:1">
      <c r="A12959" s="51" t="s">
        <v>13919</v>
      </c>
    </row>
    <row r="12960" spans="1:1">
      <c r="A12960" s="51" t="s">
        <v>13920</v>
      </c>
    </row>
    <row r="12961" spans="1:1">
      <c r="A12961" s="51" t="s">
        <v>13921</v>
      </c>
    </row>
    <row r="12962" spans="1:1">
      <c r="A12962" s="51" t="s">
        <v>13922</v>
      </c>
    </row>
    <row r="12963" spans="1:1">
      <c r="A12963" s="51" t="s">
        <v>13923</v>
      </c>
    </row>
    <row r="12964" spans="1:1">
      <c r="A12964" s="51" t="s">
        <v>13924</v>
      </c>
    </row>
    <row r="12965" spans="1:1">
      <c r="A12965" s="51" t="s">
        <v>13925</v>
      </c>
    </row>
    <row r="12966" spans="1:1">
      <c r="A12966" s="51" t="s">
        <v>13926</v>
      </c>
    </row>
    <row r="12967" spans="1:1">
      <c r="A12967" s="51" t="s">
        <v>13927</v>
      </c>
    </row>
    <row r="12968" spans="1:1">
      <c r="A12968" s="51" t="s">
        <v>13928</v>
      </c>
    </row>
    <row r="12969" spans="1:1">
      <c r="A12969" s="51" t="s">
        <v>13929</v>
      </c>
    </row>
    <row r="12970" spans="1:1">
      <c r="A12970" s="51" t="s">
        <v>13930</v>
      </c>
    </row>
    <row r="12971" spans="1:1">
      <c r="A12971" s="51" t="s">
        <v>13931</v>
      </c>
    </row>
    <row r="12972" spans="1:1">
      <c r="A12972" s="51" t="s">
        <v>13932</v>
      </c>
    </row>
    <row r="12973" spans="1:1">
      <c r="A12973" s="51" t="s">
        <v>13933</v>
      </c>
    </row>
    <row r="12974" spans="1:1">
      <c r="A12974" s="51" t="s">
        <v>13934</v>
      </c>
    </row>
    <row r="12975" spans="1:1">
      <c r="A12975" s="51" t="s">
        <v>13935</v>
      </c>
    </row>
    <row r="12976" spans="1:1">
      <c r="A12976" s="51" t="s">
        <v>13936</v>
      </c>
    </row>
    <row r="12977" spans="1:1">
      <c r="A12977" s="51" t="s">
        <v>13937</v>
      </c>
    </row>
    <row r="12978" spans="1:1">
      <c r="A12978" s="51" t="s">
        <v>13938</v>
      </c>
    </row>
    <row r="12979" spans="1:1">
      <c r="A12979" s="51" t="s">
        <v>13939</v>
      </c>
    </row>
    <row r="12980" spans="1:1">
      <c r="A12980" s="51" t="s">
        <v>13940</v>
      </c>
    </row>
    <row r="12981" spans="1:1">
      <c r="A12981" s="51" t="s">
        <v>13941</v>
      </c>
    </row>
    <row r="12982" spans="1:1">
      <c r="A12982" s="51" t="s">
        <v>13942</v>
      </c>
    </row>
    <row r="12983" spans="1:1">
      <c r="A12983" s="51" t="s">
        <v>13943</v>
      </c>
    </row>
    <row r="12984" spans="1:1">
      <c r="A12984" s="51" t="s">
        <v>13944</v>
      </c>
    </row>
    <row r="12985" spans="1:1">
      <c r="A12985" s="51" t="s">
        <v>13945</v>
      </c>
    </row>
    <row r="12986" spans="1:1">
      <c r="A12986" s="51" t="s">
        <v>13946</v>
      </c>
    </row>
    <row r="12987" spans="1:1">
      <c r="A12987" s="51" t="s">
        <v>13947</v>
      </c>
    </row>
    <row r="12988" spans="1:1">
      <c r="A12988" s="51" t="s">
        <v>13948</v>
      </c>
    </row>
    <row r="12989" spans="1:1">
      <c r="A12989" s="51" t="s">
        <v>13949</v>
      </c>
    </row>
    <row r="12990" spans="1:1">
      <c r="A12990" s="51" t="s">
        <v>13950</v>
      </c>
    </row>
    <row r="12991" spans="1:1">
      <c r="A12991" s="51" t="s">
        <v>13951</v>
      </c>
    </row>
    <row r="12992" spans="1:1">
      <c r="A12992" s="51" t="s">
        <v>13952</v>
      </c>
    </row>
    <row r="12993" spans="1:1">
      <c r="A12993" s="51" t="s">
        <v>13953</v>
      </c>
    </row>
    <row r="12994" spans="1:1">
      <c r="A12994" s="51" t="s">
        <v>13954</v>
      </c>
    </row>
    <row r="12995" spans="1:1">
      <c r="A12995" s="51" t="s">
        <v>13955</v>
      </c>
    </row>
    <row r="12996" spans="1:1">
      <c r="A12996" s="51" t="s">
        <v>13956</v>
      </c>
    </row>
    <row r="12997" spans="1:1">
      <c r="A12997" s="51" t="s">
        <v>13957</v>
      </c>
    </row>
    <row r="12998" spans="1:1">
      <c r="A12998" s="51" t="s">
        <v>13958</v>
      </c>
    </row>
    <row r="12999" spans="1:1">
      <c r="A12999" s="51" t="s">
        <v>13959</v>
      </c>
    </row>
    <row r="13000" spans="1:1">
      <c r="A13000" s="51" t="s">
        <v>13960</v>
      </c>
    </row>
    <row r="13001" spans="1:1">
      <c r="A13001" s="51" t="s">
        <v>13961</v>
      </c>
    </row>
    <row r="13002" spans="1:1">
      <c r="A13002" s="51" t="s">
        <v>13962</v>
      </c>
    </row>
    <row r="13003" spans="1:1">
      <c r="A13003" s="51" t="s">
        <v>13963</v>
      </c>
    </row>
    <row r="13004" spans="1:1">
      <c r="A13004" s="51" t="s">
        <v>13964</v>
      </c>
    </row>
    <row r="13005" spans="1:1">
      <c r="A13005" s="51" t="s">
        <v>13965</v>
      </c>
    </row>
    <row r="13006" spans="1:1">
      <c r="A13006" s="51" t="s">
        <v>13966</v>
      </c>
    </row>
    <row r="13007" spans="1:1">
      <c r="A13007" s="51" t="s">
        <v>13967</v>
      </c>
    </row>
    <row r="13008" spans="1:1">
      <c r="A13008" s="51" t="s">
        <v>13968</v>
      </c>
    </row>
    <row r="13009" spans="1:1">
      <c r="A13009" s="51" t="s">
        <v>13969</v>
      </c>
    </row>
    <row r="13010" spans="1:1">
      <c r="A13010" s="51" t="s">
        <v>13970</v>
      </c>
    </row>
    <row r="13011" spans="1:1">
      <c r="A13011" s="51" t="s">
        <v>13971</v>
      </c>
    </row>
    <row r="13012" spans="1:1">
      <c r="A13012" s="51" t="s">
        <v>13972</v>
      </c>
    </row>
    <row r="13013" spans="1:1">
      <c r="A13013" s="51" t="s">
        <v>13973</v>
      </c>
    </row>
    <row r="13014" spans="1:1">
      <c r="A13014" s="51" t="s">
        <v>13974</v>
      </c>
    </row>
    <row r="13015" spans="1:1">
      <c r="A13015" s="51" t="s">
        <v>13975</v>
      </c>
    </row>
    <row r="13016" spans="1:1">
      <c r="A13016" s="51" t="s">
        <v>13976</v>
      </c>
    </row>
    <row r="13017" spans="1:1">
      <c r="A13017" s="51" t="s">
        <v>13977</v>
      </c>
    </row>
    <row r="13018" spans="1:1">
      <c r="A13018" s="51" t="s">
        <v>13978</v>
      </c>
    </row>
    <row r="13019" spans="1:1">
      <c r="A13019" s="51" t="s">
        <v>13979</v>
      </c>
    </row>
    <row r="13020" spans="1:1">
      <c r="A13020" s="51" t="s">
        <v>13980</v>
      </c>
    </row>
    <row r="13021" spans="1:1">
      <c r="A13021" s="51" t="s">
        <v>13981</v>
      </c>
    </row>
    <row r="13022" spans="1:1">
      <c r="A13022" s="51" t="s">
        <v>13982</v>
      </c>
    </row>
    <row r="13023" spans="1:1">
      <c r="A13023" s="51" t="s">
        <v>13983</v>
      </c>
    </row>
    <row r="13024" spans="1:1">
      <c r="A13024" s="51" t="s">
        <v>13984</v>
      </c>
    </row>
    <row r="13025" spans="1:1">
      <c r="A13025" s="51" t="s">
        <v>13985</v>
      </c>
    </row>
    <row r="13026" spans="1:1">
      <c r="A13026" s="51" t="s">
        <v>13986</v>
      </c>
    </row>
    <row r="13027" spans="1:1">
      <c r="A13027" s="51" t="s">
        <v>13987</v>
      </c>
    </row>
    <row r="13028" spans="1:1">
      <c r="A13028" s="51" t="s">
        <v>13988</v>
      </c>
    </row>
    <row r="13029" spans="1:1">
      <c r="A13029" s="51" t="s">
        <v>13989</v>
      </c>
    </row>
    <row r="13030" spans="1:1">
      <c r="A13030" s="51" t="s">
        <v>13990</v>
      </c>
    </row>
    <row r="13031" spans="1:1">
      <c r="A13031" s="51" t="s">
        <v>13991</v>
      </c>
    </row>
    <row r="13032" spans="1:1">
      <c r="A13032" s="51" t="s">
        <v>13992</v>
      </c>
    </row>
    <row r="13033" spans="1:1">
      <c r="A13033" s="51" t="s">
        <v>13993</v>
      </c>
    </row>
    <row r="13034" spans="1:1">
      <c r="A13034" s="51" t="s">
        <v>13994</v>
      </c>
    </row>
    <row r="13035" spans="1:1">
      <c r="A13035" s="51" t="s">
        <v>13995</v>
      </c>
    </row>
    <row r="13036" spans="1:1">
      <c r="A13036" s="51" t="s">
        <v>13996</v>
      </c>
    </row>
    <row r="13037" spans="1:1">
      <c r="A13037" s="51" t="s">
        <v>13997</v>
      </c>
    </row>
    <row r="13038" spans="1:1">
      <c r="A13038" s="51" t="s">
        <v>13998</v>
      </c>
    </row>
    <row r="13039" spans="1:1">
      <c r="A13039" s="51" t="s">
        <v>13999</v>
      </c>
    </row>
    <row r="13040" spans="1:1">
      <c r="A13040" s="51" t="s">
        <v>14000</v>
      </c>
    </row>
    <row r="13041" spans="1:1">
      <c r="A13041" s="51" t="s">
        <v>14001</v>
      </c>
    </row>
    <row r="13042" spans="1:1">
      <c r="A13042" s="51" t="s">
        <v>14002</v>
      </c>
    </row>
    <row r="13043" spans="1:1">
      <c r="A13043" s="51" t="s">
        <v>14003</v>
      </c>
    </row>
    <row r="13044" spans="1:1">
      <c r="A13044" s="51" t="s">
        <v>14004</v>
      </c>
    </row>
    <row r="13045" spans="1:1">
      <c r="A13045" s="51" t="s">
        <v>14005</v>
      </c>
    </row>
    <row r="13046" spans="1:1">
      <c r="A13046" s="51" t="s">
        <v>14006</v>
      </c>
    </row>
    <row r="13047" spans="1:1">
      <c r="A13047" s="51" t="s">
        <v>14007</v>
      </c>
    </row>
    <row r="13048" spans="1:1">
      <c r="A13048" s="51" t="s">
        <v>14008</v>
      </c>
    </row>
    <row r="13049" spans="1:1">
      <c r="A13049" s="51" t="s">
        <v>14009</v>
      </c>
    </row>
    <row r="13050" spans="1:1">
      <c r="A13050" s="51" t="s">
        <v>14010</v>
      </c>
    </row>
    <row r="13051" spans="1:1">
      <c r="A13051" s="51" t="s">
        <v>14011</v>
      </c>
    </row>
    <row r="13052" spans="1:1">
      <c r="A13052" s="51" t="s">
        <v>14012</v>
      </c>
    </row>
    <row r="13053" spans="1:1">
      <c r="A13053" s="51" t="s">
        <v>14013</v>
      </c>
    </row>
    <row r="13054" spans="1:1">
      <c r="A13054" s="51" t="s">
        <v>14014</v>
      </c>
    </row>
    <row r="13055" spans="1:1">
      <c r="A13055" s="51" t="s">
        <v>14015</v>
      </c>
    </row>
    <row r="13056" spans="1:1">
      <c r="A13056" s="51" t="s">
        <v>14016</v>
      </c>
    </row>
    <row r="13057" spans="1:1">
      <c r="A13057" s="51" t="s">
        <v>14017</v>
      </c>
    </row>
    <row r="13058" spans="1:1">
      <c r="A13058" s="51" t="s">
        <v>14018</v>
      </c>
    </row>
    <row r="13059" spans="1:1">
      <c r="A13059" s="51" t="s">
        <v>14019</v>
      </c>
    </row>
    <row r="13060" spans="1:1">
      <c r="A13060" s="51" t="s">
        <v>14020</v>
      </c>
    </row>
    <row r="13061" spans="1:1">
      <c r="A13061" s="51" t="s">
        <v>14021</v>
      </c>
    </row>
    <row r="13062" spans="1:1">
      <c r="A13062" s="51" t="s">
        <v>14022</v>
      </c>
    </row>
    <row r="13063" spans="1:1">
      <c r="A13063" s="51" t="s">
        <v>14023</v>
      </c>
    </row>
    <row r="13064" spans="1:1">
      <c r="A13064" s="51" t="s">
        <v>14024</v>
      </c>
    </row>
    <row r="13065" spans="1:1">
      <c r="A13065" s="51" t="s">
        <v>14025</v>
      </c>
    </row>
    <row r="13066" spans="1:1">
      <c r="A13066" s="51" t="s">
        <v>14026</v>
      </c>
    </row>
    <row r="13067" spans="1:1">
      <c r="A13067" s="51" t="s">
        <v>14027</v>
      </c>
    </row>
    <row r="13068" spans="1:1">
      <c r="A13068" s="51" t="s">
        <v>14028</v>
      </c>
    </row>
    <row r="13069" spans="1:1">
      <c r="A13069" s="51" t="s">
        <v>14029</v>
      </c>
    </row>
    <row r="13070" spans="1:1">
      <c r="A13070" s="51" t="s">
        <v>14030</v>
      </c>
    </row>
    <row r="13071" spans="1:1">
      <c r="A13071" s="51" t="s">
        <v>14031</v>
      </c>
    </row>
    <row r="13072" spans="1:1">
      <c r="A13072" s="51" t="s">
        <v>14032</v>
      </c>
    </row>
    <row r="13073" spans="1:1">
      <c r="A13073" s="51" t="s">
        <v>14033</v>
      </c>
    </row>
    <row r="13074" spans="1:1">
      <c r="A13074" s="51" t="s">
        <v>14034</v>
      </c>
    </row>
    <row r="13075" spans="1:1">
      <c r="A13075" s="51" t="s">
        <v>14035</v>
      </c>
    </row>
    <row r="13076" spans="1:1">
      <c r="A13076" s="51" t="s">
        <v>14036</v>
      </c>
    </row>
    <row r="13077" spans="1:1">
      <c r="A13077" s="51" t="s">
        <v>14037</v>
      </c>
    </row>
    <row r="13078" spans="1:1">
      <c r="A13078" s="51" t="s">
        <v>14038</v>
      </c>
    </row>
    <row r="13079" spans="1:1">
      <c r="A13079" s="51" t="s">
        <v>14039</v>
      </c>
    </row>
    <row r="13080" spans="1:1">
      <c r="A13080" s="51" t="s">
        <v>14040</v>
      </c>
    </row>
    <row r="13081" spans="1:1">
      <c r="A13081" s="51" t="s">
        <v>14041</v>
      </c>
    </row>
    <row r="13082" spans="1:1">
      <c r="A13082" s="51" t="s">
        <v>14042</v>
      </c>
    </row>
    <row r="13083" spans="1:1">
      <c r="A13083" s="51" t="s">
        <v>14043</v>
      </c>
    </row>
    <row r="13084" spans="1:1">
      <c r="A13084" s="51" t="s">
        <v>14044</v>
      </c>
    </row>
    <row r="13085" spans="1:1">
      <c r="A13085" s="51" t="s">
        <v>14045</v>
      </c>
    </row>
    <row r="13086" spans="1:1">
      <c r="A13086" s="51" t="s">
        <v>14046</v>
      </c>
    </row>
    <row r="13087" spans="1:1">
      <c r="A13087" s="51" t="s">
        <v>14047</v>
      </c>
    </row>
    <row r="13088" spans="1:1">
      <c r="A13088" s="51" t="s">
        <v>14048</v>
      </c>
    </row>
    <row r="13089" spans="1:1">
      <c r="A13089" s="51" t="s">
        <v>14049</v>
      </c>
    </row>
    <row r="13090" spans="1:1">
      <c r="A13090" s="51" t="s">
        <v>14050</v>
      </c>
    </row>
    <row r="13091" spans="1:1">
      <c r="A13091" s="51" t="s">
        <v>14051</v>
      </c>
    </row>
    <row r="13092" spans="1:1">
      <c r="A13092" s="51" t="s">
        <v>14052</v>
      </c>
    </row>
    <row r="13093" spans="1:1">
      <c r="A13093" s="51" t="s">
        <v>14053</v>
      </c>
    </row>
    <row r="13094" spans="1:1">
      <c r="A13094" s="51" t="s">
        <v>14054</v>
      </c>
    </row>
    <row r="13095" spans="1:1">
      <c r="A13095" s="51" t="s">
        <v>14055</v>
      </c>
    </row>
    <row r="13096" spans="1:1">
      <c r="A13096" s="51" t="s">
        <v>14056</v>
      </c>
    </row>
    <row r="13097" spans="1:1">
      <c r="A13097" s="51" t="s">
        <v>14057</v>
      </c>
    </row>
    <row r="13098" spans="1:1">
      <c r="A13098" s="51" t="s">
        <v>14058</v>
      </c>
    </row>
    <row r="13099" spans="1:1">
      <c r="A13099" s="51" t="s">
        <v>14059</v>
      </c>
    </row>
    <row r="13100" spans="1:1">
      <c r="A13100" s="51" t="s">
        <v>14060</v>
      </c>
    </row>
    <row r="13101" spans="1:1">
      <c r="A13101" s="51" t="s">
        <v>14061</v>
      </c>
    </row>
    <row r="13102" spans="1:1">
      <c r="A13102" s="51" t="s">
        <v>14062</v>
      </c>
    </row>
    <row r="13103" spans="1:1">
      <c r="A13103" s="51" t="s">
        <v>14063</v>
      </c>
    </row>
    <row r="13104" spans="1:1">
      <c r="A13104" s="51" t="s">
        <v>14064</v>
      </c>
    </row>
    <row r="13105" spans="1:1">
      <c r="A13105" s="51" t="s">
        <v>14065</v>
      </c>
    </row>
    <row r="13106" spans="1:1">
      <c r="A13106" s="51" t="s">
        <v>14066</v>
      </c>
    </row>
    <row r="13107" spans="1:1">
      <c r="A13107" s="51" t="s">
        <v>14067</v>
      </c>
    </row>
    <row r="13108" spans="1:1">
      <c r="A13108" s="51" t="s">
        <v>14068</v>
      </c>
    </row>
    <row r="13109" spans="1:1">
      <c r="A13109" s="51" t="s">
        <v>14069</v>
      </c>
    </row>
    <row r="13110" spans="1:1">
      <c r="A13110" s="51" t="s">
        <v>14070</v>
      </c>
    </row>
    <row r="13111" spans="1:1">
      <c r="A13111" s="51" t="s">
        <v>14071</v>
      </c>
    </row>
    <row r="13112" spans="1:1">
      <c r="A13112" s="51" t="s">
        <v>14072</v>
      </c>
    </row>
    <row r="13113" spans="1:1">
      <c r="A13113" s="51" t="s">
        <v>14073</v>
      </c>
    </row>
    <row r="13114" spans="1:1">
      <c r="A13114" s="51" t="s">
        <v>14074</v>
      </c>
    </row>
    <row r="13115" spans="1:1">
      <c r="A13115" s="51" t="s">
        <v>14075</v>
      </c>
    </row>
    <row r="13116" spans="1:1">
      <c r="A13116" s="51" t="s">
        <v>14076</v>
      </c>
    </row>
    <row r="13117" spans="1:1">
      <c r="A13117" s="51" t="s">
        <v>14077</v>
      </c>
    </row>
    <row r="13118" spans="1:1">
      <c r="A13118" s="51" t="s">
        <v>14078</v>
      </c>
    </row>
    <row r="13119" spans="1:1">
      <c r="A13119" s="51" t="s">
        <v>14079</v>
      </c>
    </row>
    <row r="13120" spans="1:1">
      <c r="A13120" s="51" t="s">
        <v>14080</v>
      </c>
    </row>
    <row r="13121" spans="1:1">
      <c r="A13121" s="51" t="s">
        <v>14081</v>
      </c>
    </row>
    <row r="13122" spans="1:1">
      <c r="A13122" s="51" t="s">
        <v>14082</v>
      </c>
    </row>
    <row r="13123" spans="1:1">
      <c r="A13123" s="51" t="s">
        <v>14083</v>
      </c>
    </row>
    <row r="13124" spans="1:1">
      <c r="A13124" s="51" t="s">
        <v>14084</v>
      </c>
    </row>
    <row r="13125" spans="1:1">
      <c r="A13125" s="51" t="s">
        <v>14085</v>
      </c>
    </row>
    <row r="13126" spans="1:1">
      <c r="A13126" s="51" t="s">
        <v>14086</v>
      </c>
    </row>
    <row r="13127" spans="1:1">
      <c r="A13127" s="51" t="s">
        <v>14087</v>
      </c>
    </row>
    <row r="13128" spans="1:1">
      <c r="A13128" s="51" t="s">
        <v>14088</v>
      </c>
    </row>
    <row r="13129" spans="1:1">
      <c r="A13129" s="51" t="s">
        <v>14089</v>
      </c>
    </row>
    <row r="13130" spans="1:1">
      <c r="A13130" s="51" t="s">
        <v>14090</v>
      </c>
    </row>
    <row r="13131" spans="1:1">
      <c r="A13131" s="51" t="s">
        <v>14091</v>
      </c>
    </row>
    <row r="13132" spans="1:1">
      <c r="A13132" s="51" t="s">
        <v>14092</v>
      </c>
    </row>
    <row r="13133" spans="1:1">
      <c r="A13133" s="51" t="s">
        <v>14093</v>
      </c>
    </row>
    <row r="13134" spans="1:1">
      <c r="A13134" s="51" t="s">
        <v>14094</v>
      </c>
    </row>
    <row r="13135" spans="1:1">
      <c r="A13135" s="51" t="s">
        <v>14095</v>
      </c>
    </row>
    <row r="13136" spans="1:1">
      <c r="A13136" s="51" t="s">
        <v>14096</v>
      </c>
    </row>
    <row r="13137" spans="1:1">
      <c r="A13137" s="51" t="s">
        <v>14097</v>
      </c>
    </row>
    <row r="13138" spans="1:1">
      <c r="A13138" s="51" t="s">
        <v>14098</v>
      </c>
    </row>
    <row r="13139" spans="1:1">
      <c r="A13139" s="51" t="s">
        <v>14099</v>
      </c>
    </row>
    <row r="13140" spans="1:1">
      <c r="A13140" s="51" t="s">
        <v>14100</v>
      </c>
    </row>
    <row r="13141" spans="1:1">
      <c r="A13141" s="51" t="s">
        <v>14101</v>
      </c>
    </row>
    <row r="13142" spans="1:1">
      <c r="A13142" s="51" t="s">
        <v>14102</v>
      </c>
    </row>
    <row r="13143" spans="1:1">
      <c r="A13143" s="51" t="s">
        <v>14103</v>
      </c>
    </row>
    <row r="13144" spans="1:1">
      <c r="A13144" s="51" t="s">
        <v>14104</v>
      </c>
    </row>
    <row r="13145" spans="1:1">
      <c r="A13145" s="51" t="s">
        <v>14105</v>
      </c>
    </row>
    <row r="13146" spans="1:1">
      <c r="A13146" s="51" t="s">
        <v>14106</v>
      </c>
    </row>
    <row r="13147" spans="1:1">
      <c r="A13147" s="51" t="s">
        <v>14107</v>
      </c>
    </row>
    <row r="13148" spans="1:1">
      <c r="A13148" s="51" t="s">
        <v>14108</v>
      </c>
    </row>
    <row r="13149" spans="1:1">
      <c r="A13149" s="51" t="s">
        <v>14109</v>
      </c>
    </row>
    <row r="13150" spans="1:1">
      <c r="A13150" s="51" t="s">
        <v>14110</v>
      </c>
    </row>
    <row r="13151" spans="1:1">
      <c r="A13151" s="51" t="s">
        <v>14111</v>
      </c>
    </row>
    <row r="13152" spans="1:1">
      <c r="A13152" s="51" t="s">
        <v>14112</v>
      </c>
    </row>
    <row r="13153" spans="1:1">
      <c r="A13153" s="51" t="s">
        <v>14113</v>
      </c>
    </row>
    <row r="13154" spans="1:1">
      <c r="A13154" s="51" t="s">
        <v>14114</v>
      </c>
    </row>
    <row r="13155" spans="1:1">
      <c r="A13155" s="51" t="s">
        <v>14115</v>
      </c>
    </row>
    <row r="13156" spans="1:1">
      <c r="A13156" s="51" t="s">
        <v>14116</v>
      </c>
    </row>
    <row r="13157" spans="1:1">
      <c r="A13157" s="51" t="s">
        <v>14117</v>
      </c>
    </row>
    <row r="13158" spans="1:1">
      <c r="A13158" s="51" t="s">
        <v>14118</v>
      </c>
    </row>
    <row r="13159" spans="1:1">
      <c r="A13159" s="51" t="s">
        <v>14119</v>
      </c>
    </row>
    <row r="13160" spans="1:1">
      <c r="A13160" s="51" t="s">
        <v>14120</v>
      </c>
    </row>
    <row r="13161" spans="1:1">
      <c r="A13161" s="51" t="s">
        <v>14121</v>
      </c>
    </row>
    <row r="13162" spans="1:1">
      <c r="A13162" s="51" t="s">
        <v>14122</v>
      </c>
    </row>
    <row r="13163" spans="1:1">
      <c r="A13163" s="51" t="s">
        <v>14123</v>
      </c>
    </row>
    <row r="13164" spans="1:1">
      <c r="A13164" s="51" t="s">
        <v>14124</v>
      </c>
    </row>
    <row r="13165" spans="1:1">
      <c r="A13165" s="51" t="s">
        <v>14125</v>
      </c>
    </row>
    <row r="13166" spans="1:1">
      <c r="A13166" s="51" t="s">
        <v>14126</v>
      </c>
    </row>
    <row r="13167" spans="1:1">
      <c r="A13167" s="51" t="s">
        <v>14127</v>
      </c>
    </row>
    <row r="13168" spans="1:1">
      <c r="A13168" s="51" t="s">
        <v>14128</v>
      </c>
    </row>
    <row r="13169" spans="1:1">
      <c r="A13169" s="51" t="s">
        <v>14129</v>
      </c>
    </row>
    <row r="13170" spans="1:1">
      <c r="A13170" s="51" t="s">
        <v>14130</v>
      </c>
    </row>
    <row r="13171" spans="1:1">
      <c r="A13171" s="51" t="s">
        <v>14131</v>
      </c>
    </row>
    <row r="13172" spans="1:1">
      <c r="A13172" s="51" t="s">
        <v>14132</v>
      </c>
    </row>
    <row r="13173" spans="1:1">
      <c r="A13173" s="51" t="s">
        <v>14133</v>
      </c>
    </row>
    <row r="13174" spans="1:1">
      <c r="A13174" s="51" t="s">
        <v>14134</v>
      </c>
    </row>
    <row r="13175" spans="1:1">
      <c r="A13175" s="51" t="s">
        <v>14135</v>
      </c>
    </row>
    <row r="13176" spans="1:1">
      <c r="A13176" s="51" t="s">
        <v>14136</v>
      </c>
    </row>
    <row r="13177" spans="1:1">
      <c r="A13177" s="51" t="s">
        <v>14137</v>
      </c>
    </row>
    <row r="13178" spans="1:1">
      <c r="A13178" s="51" t="s">
        <v>14138</v>
      </c>
    </row>
    <row r="13179" spans="1:1">
      <c r="A13179" s="51" t="s">
        <v>14139</v>
      </c>
    </row>
    <row r="13180" spans="1:1">
      <c r="A13180" s="51" t="s">
        <v>14140</v>
      </c>
    </row>
    <row r="13181" spans="1:1">
      <c r="A13181" s="51" t="s">
        <v>14141</v>
      </c>
    </row>
    <row r="13182" spans="1:1">
      <c r="A13182" s="51" t="s">
        <v>14142</v>
      </c>
    </row>
    <row r="13183" spans="1:1">
      <c r="A13183" s="51" t="s">
        <v>14143</v>
      </c>
    </row>
    <row r="13184" spans="1:1">
      <c r="A13184" s="51" t="s">
        <v>14144</v>
      </c>
    </row>
    <row r="13185" spans="1:1">
      <c r="A13185" s="51" t="s">
        <v>14145</v>
      </c>
    </row>
    <row r="13186" spans="1:1">
      <c r="A13186" s="51" t="s">
        <v>14146</v>
      </c>
    </row>
    <row r="13187" spans="1:1">
      <c r="A13187" s="51" t="s">
        <v>14147</v>
      </c>
    </row>
    <row r="13188" spans="1:1">
      <c r="A13188" s="51" t="s">
        <v>14148</v>
      </c>
    </row>
    <row r="13189" spans="1:1">
      <c r="A13189" s="51" t="s">
        <v>14149</v>
      </c>
    </row>
    <row r="13190" spans="1:1">
      <c r="A13190" s="51" t="s">
        <v>14150</v>
      </c>
    </row>
    <row r="13191" spans="1:1">
      <c r="A13191" s="51" t="s">
        <v>14151</v>
      </c>
    </row>
    <row r="13192" spans="1:1">
      <c r="A13192" s="51" t="s">
        <v>14152</v>
      </c>
    </row>
    <row r="13193" spans="1:1">
      <c r="A13193" s="51" t="s">
        <v>14153</v>
      </c>
    </row>
    <row r="13194" spans="1:1">
      <c r="A13194" s="51" t="s">
        <v>14154</v>
      </c>
    </row>
    <row r="13195" spans="1:1">
      <c r="A13195" s="51" t="s">
        <v>14155</v>
      </c>
    </row>
    <row r="13196" spans="1:1">
      <c r="A13196" s="51" t="s">
        <v>14156</v>
      </c>
    </row>
    <row r="13197" spans="1:1">
      <c r="A13197" s="51" t="s">
        <v>14157</v>
      </c>
    </row>
    <row r="13198" spans="1:1">
      <c r="A13198" s="51" t="s">
        <v>14158</v>
      </c>
    </row>
    <row r="13199" spans="1:1">
      <c r="A13199" s="51" t="s">
        <v>14159</v>
      </c>
    </row>
    <row r="13200" spans="1:1">
      <c r="A13200" s="51" t="s">
        <v>14160</v>
      </c>
    </row>
    <row r="13201" spans="1:1">
      <c r="A13201" s="51" t="s">
        <v>14161</v>
      </c>
    </row>
    <row r="13202" spans="1:1">
      <c r="A13202" s="51" t="s">
        <v>14162</v>
      </c>
    </row>
    <row r="13203" spans="1:1">
      <c r="A13203" s="51" t="s">
        <v>14163</v>
      </c>
    </row>
    <row r="13204" spans="1:1">
      <c r="A13204" s="51" t="s">
        <v>14164</v>
      </c>
    </row>
    <row r="13205" spans="1:1">
      <c r="A13205" s="51" t="s">
        <v>14165</v>
      </c>
    </row>
    <row r="13206" spans="1:1">
      <c r="A13206" s="51" t="s">
        <v>14166</v>
      </c>
    </row>
    <row r="13207" spans="1:1">
      <c r="A13207" s="51" t="s">
        <v>14167</v>
      </c>
    </row>
    <row r="13208" spans="1:1">
      <c r="A13208" s="51" t="s">
        <v>14168</v>
      </c>
    </row>
    <row r="13209" spans="1:1">
      <c r="A13209" s="51" t="s">
        <v>14169</v>
      </c>
    </row>
    <row r="13210" spans="1:1">
      <c r="A13210" s="51" t="s">
        <v>14170</v>
      </c>
    </row>
    <row r="13211" spans="1:1">
      <c r="A13211" s="51" t="s">
        <v>14171</v>
      </c>
    </row>
    <row r="13212" spans="1:1">
      <c r="A13212" s="51" t="s">
        <v>14172</v>
      </c>
    </row>
    <row r="13213" spans="1:1">
      <c r="A13213" s="51" t="s">
        <v>14173</v>
      </c>
    </row>
    <row r="13214" spans="1:1">
      <c r="A13214" s="51" t="s">
        <v>14174</v>
      </c>
    </row>
    <row r="13215" spans="1:1">
      <c r="A13215" s="51" t="s">
        <v>14175</v>
      </c>
    </row>
    <row r="13216" spans="1:1">
      <c r="A13216" s="51" t="s">
        <v>14176</v>
      </c>
    </row>
    <row r="13217" spans="1:1">
      <c r="A13217" s="51" t="s">
        <v>14177</v>
      </c>
    </row>
    <row r="13218" spans="1:1">
      <c r="A13218" s="51" t="s">
        <v>14178</v>
      </c>
    </row>
    <row r="13219" spans="1:1">
      <c r="A13219" s="51" t="s">
        <v>14179</v>
      </c>
    </row>
    <row r="13220" spans="1:1">
      <c r="A13220" s="51" t="s">
        <v>14180</v>
      </c>
    </row>
    <row r="13221" spans="1:1">
      <c r="A13221" s="51" t="s">
        <v>14181</v>
      </c>
    </row>
    <row r="13222" spans="1:1">
      <c r="A13222" s="51" t="s">
        <v>14182</v>
      </c>
    </row>
    <row r="13223" spans="1:1">
      <c r="A13223" s="51" t="s">
        <v>14183</v>
      </c>
    </row>
    <row r="13224" spans="1:1">
      <c r="A13224" s="51" t="s">
        <v>14184</v>
      </c>
    </row>
    <row r="13225" spans="1:1">
      <c r="A13225" s="51" t="s">
        <v>14185</v>
      </c>
    </row>
    <row r="13226" spans="1:1">
      <c r="A13226" s="51" t="s">
        <v>14186</v>
      </c>
    </row>
    <row r="13227" spans="1:1">
      <c r="A13227" s="51" t="s">
        <v>14187</v>
      </c>
    </row>
    <row r="13228" spans="1:1">
      <c r="A13228" s="51" t="s">
        <v>14188</v>
      </c>
    </row>
    <row r="13229" spans="1:1">
      <c r="A13229" s="51" t="s">
        <v>14189</v>
      </c>
    </row>
    <row r="13230" spans="1:1">
      <c r="A13230" s="51" t="s">
        <v>14190</v>
      </c>
    </row>
    <row r="13231" spans="1:1">
      <c r="A13231" s="51" t="s">
        <v>14191</v>
      </c>
    </row>
    <row r="13232" spans="1:1">
      <c r="A13232" s="51" t="s">
        <v>14192</v>
      </c>
    </row>
    <row r="13233" spans="1:1">
      <c r="A13233" s="51" t="s">
        <v>14193</v>
      </c>
    </row>
    <row r="13234" spans="1:1">
      <c r="A13234" s="51" t="s">
        <v>14194</v>
      </c>
    </row>
    <row r="13235" spans="1:1">
      <c r="A13235" s="51" t="s">
        <v>14195</v>
      </c>
    </row>
    <row r="13236" spans="1:1">
      <c r="A13236" s="51" t="s">
        <v>14196</v>
      </c>
    </row>
    <row r="13237" spans="1:1">
      <c r="A13237" s="51" t="s">
        <v>14197</v>
      </c>
    </row>
    <row r="13238" spans="1:1">
      <c r="A13238" s="51" t="s">
        <v>14198</v>
      </c>
    </row>
    <row r="13239" spans="1:1">
      <c r="A13239" s="51" t="s">
        <v>14199</v>
      </c>
    </row>
    <row r="13240" spans="1:1">
      <c r="A13240" s="51" t="s">
        <v>14200</v>
      </c>
    </row>
    <row r="13241" spans="1:1">
      <c r="A13241" s="51" t="s">
        <v>14201</v>
      </c>
    </row>
    <row r="13242" spans="1:1">
      <c r="A13242" s="51" t="s">
        <v>14202</v>
      </c>
    </row>
    <row r="13243" spans="1:1">
      <c r="A13243" s="51" t="s">
        <v>14203</v>
      </c>
    </row>
    <row r="13244" spans="1:1">
      <c r="A13244" s="51" t="s">
        <v>14204</v>
      </c>
    </row>
    <row r="13245" spans="1:1">
      <c r="A13245" s="51" t="s">
        <v>14205</v>
      </c>
    </row>
    <row r="13246" spans="1:1">
      <c r="A13246" s="51" t="s">
        <v>14206</v>
      </c>
    </row>
    <row r="13247" spans="1:1">
      <c r="A13247" s="51" t="s">
        <v>14207</v>
      </c>
    </row>
    <row r="13248" spans="1:1">
      <c r="A13248" s="51" t="s">
        <v>14208</v>
      </c>
    </row>
    <row r="13249" spans="1:1">
      <c r="A13249" s="51" t="s">
        <v>14209</v>
      </c>
    </row>
    <row r="13250" spans="1:1">
      <c r="A13250" s="51" t="s">
        <v>14210</v>
      </c>
    </row>
    <row r="13251" spans="1:1">
      <c r="A13251" s="51" t="s">
        <v>14211</v>
      </c>
    </row>
    <row r="13252" spans="1:1">
      <c r="A13252" s="51" t="s">
        <v>14212</v>
      </c>
    </row>
    <row r="13253" spans="1:1">
      <c r="A13253" s="51" t="s">
        <v>14213</v>
      </c>
    </row>
    <row r="13254" spans="1:1">
      <c r="A13254" s="51" t="s">
        <v>14214</v>
      </c>
    </row>
    <row r="13255" spans="1:1">
      <c r="A13255" s="51" t="s">
        <v>14215</v>
      </c>
    </row>
    <row r="13256" spans="1:1">
      <c r="A13256" s="51" t="s">
        <v>14216</v>
      </c>
    </row>
    <row r="13257" spans="1:1">
      <c r="A13257" s="51" t="s">
        <v>14217</v>
      </c>
    </row>
    <row r="13258" spans="1:1">
      <c r="A13258" s="51" t="s">
        <v>14218</v>
      </c>
    </row>
    <row r="13259" spans="1:1">
      <c r="A13259" s="51" t="s">
        <v>14219</v>
      </c>
    </row>
    <row r="13260" spans="1:1">
      <c r="A13260" s="51" t="s">
        <v>14220</v>
      </c>
    </row>
    <row r="13261" spans="1:1">
      <c r="A13261" s="51" t="s">
        <v>14221</v>
      </c>
    </row>
    <row r="13262" spans="1:1">
      <c r="A13262" s="51" t="s">
        <v>14222</v>
      </c>
    </row>
    <row r="13263" spans="1:1">
      <c r="A13263" s="51" t="s">
        <v>14223</v>
      </c>
    </row>
    <row r="13264" spans="1:1">
      <c r="A13264" s="51" t="s">
        <v>14224</v>
      </c>
    </row>
    <row r="13265" spans="1:1">
      <c r="A13265" s="51" t="s">
        <v>14225</v>
      </c>
    </row>
    <row r="13266" spans="1:1">
      <c r="A13266" s="51" t="s">
        <v>14226</v>
      </c>
    </row>
    <row r="13267" spans="1:1">
      <c r="A13267" s="51" t="s">
        <v>14227</v>
      </c>
    </row>
    <row r="13268" spans="1:1">
      <c r="A13268" s="51" t="s">
        <v>14228</v>
      </c>
    </row>
    <row r="13269" spans="1:1">
      <c r="A13269" s="51" t="s">
        <v>14229</v>
      </c>
    </row>
    <row r="13270" spans="1:1">
      <c r="A13270" s="51" t="s">
        <v>14230</v>
      </c>
    </row>
    <row r="13271" spans="1:1">
      <c r="A13271" s="51" t="s">
        <v>14231</v>
      </c>
    </row>
    <row r="13272" spans="1:1">
      <c r="A13272" s="51" t="s">
        <v>14232</v>
      </c>
    </row>
    <row r="13273" spans="1:1">
      <c r="A13273" s="51" t="s">
        <v>14233</v>
      </c>
    </row>
    <row r="13274" spans="1:1">
      <c r="A13274" s="51" t="s">
        <v>14234</v>
      </c>
    </row>
    <row r="13275" spans="1:1">
      <c r="A13275" s="51" t="s">
        <v>14235</v>
      </c>
    </row>
    <row r="13276" spans="1:1">
      <c r="A13276" s="51" t="s">
        <v>14236</v>
      </c>
    </row>
    <row r="13277" spans="1:1">
      <c r="A13277" s="51" t="s">
        <v>14237</v>
      </c>
    </row>
    <row r="13278" spans="1:1">
      <c r="A13278" s="51" t="s">
        <v>14238</v>
      </c>
    </row>
    <row r="13279" spans="1:1">
      <c r="A13279" s="51" t="s">
        <v>14239</v>
      </c>
    </row>
    <row r="13280" spans="1:1">
      <c r="A13280" s="51" t="s">
        <v>14240</v>
      </c>
    </row>
    <row r="13281" spans="1:1">
      <c r="A13281" s="51" t="s">
        <v>14241</v>
      </c>
    </row>
    <row r="13282" spans="1:1">
      <c r="A13282" s="51" t="s">
        <v>14242</v>
      </c>
    </row>
    <row r="13283" spans="1:1">
      <c r="A13283" s="51" t="s">
        <v>14243</v>
      </c>
    </row>
    <row r="13284" spans="1:1">
      <c r="A13284" s="51" t="s">
        <v>14244</v>
      </c>
    </row>
    <row r="13285" spans="1:1">
      <c r="A13285" s="51" t="s">
        <v>14245</v>
      </c>
    </row>
    <row r="13286" spans="1:1">
      <c r="A13286" s="51" t="s">
        <v>14246</v>
      </c>
    </row>
    <row r="13287" spans="1:1">
      <c r="A13287" s="51" t="s">
        <v>14247</v>
      </c>
    </row>
    <row r="13288" spans="1:1">
      <c r="A13288" s="51" t="s">
        <v>14248</v>
      </c>
    </row>
    <row r="13289" spans="1:1">
      <c r="A13289" s="51" t="s">
        <v>14249</v>
      </c>
    </row>
    <row r="13290" spans="1:1">
      <c r="A13290" s="51" t="s">
        <v>14250</v>
      </c>
    </row>
    <row r="13291" spans="1:1">
      <c r="A13291" s="51" t="s">
        <v>14251</v>
      </c>
    </row>
    <row r="13292" spans="1:1">
      <c r="A13292" s="51" t="s">
        <v>14252</v>
      </c>
    </row>
    <row r="13293" spans="1:1">
      <c r="A13293" s="51" t="s">
        <v>14253</v>
      </c>
    </row>
    <row r="13294" spans="1:1">
      <c r="A13294" s="51" t="s">
        <v>14254</v>
      </c>
    </row>
    <row r="13295" spans="1:1">
      <c r="A13295" s="51" t="s">
        <v>14255</v>
      </c>
    </row>
    <row r="13296" spans="1:1">
      <c r="A13296" s="51" t="s">
        <v>14256</v>
      </c>
    </row>
    <row r="13297" spans="1:1">
      <c r="A13297" s="51" t="s">
        <v>14257</v>
      </c>
    </row>
    <row r="13298" spans="1:1">
      <c r="A13298" s="51" t="s">
        <v>14258</v>
      </c>
    </row>
    <row r="13299" spans="1:1">
      <c r="A13299" s="51" t="s">
        <v>14259</v>
      </c>
    </row>
    <row r="13300" spans="1:1">
      <c r="A13300" s="51" t="s">
        <v>14260</v>
      </c>
    </row>
    <row r="13301" spans="1:1">
      <c r="A13301" s="51" t="s">
        <v>14261</v>
      </c>
    </row>
    <row r="13302" spans="1:1">
      <c r="A13302" s="51" t="s">
        <v>14262</v>
      </c>
    </row>
    <row r="13303" spans="1:1">
      <c r="A13303" s="51" t="s">
        <v>14263</v>
      </c>
    </row>
    <row r="13304" spans="1:1">
      <c r="A13304" s="51" t="s">
        <v>14264</v>
      </c>
    </row>
    <row r="13305" spans="1:1">
      <c r="A13305" s="51" t="s">
        <v>14265</v>
      </c>
    </row>
    <row r="13306" spans="1:1">
      <c r="A13306" s="51" t="s">
        <v>14266</v>
      </c>
    </row>
    <row r="13307" spans="1:1">
      <c r="A13307" s="51" t="s">
        <v>14267</v>
      </c>
    </row>
    <row r="13308" spans="1:1">
      <c r="A13308" s="51" t="s">
        <v>14268</v>
      </c>
    </row>
    <row r="13309" spans="1:1">
      <c r="A13309" s="51" t="s">
        <v>14269</v>
      </c>
    </row>
    <row r="13310" spans="1:1">
      <c r="A13310" s="51" t="s">
        <v>14270</v>
      </c>
    </row>
    <row r="13311" spans="1:1">
      <c r="A13311" s="51" t="s">
        <v>14271</v>
      </c>
    </row>
    <row r="13312" spans="1:1">
      <c r="A13312" s="51" t="s">
        <v>14272</v>
      </c>
    </row>
    <row r="13313" spans="1:1">
      <c r="A13313" s="51" t="s">
        <v>14273</v>
      </c>
    </row>
    <row r="13314" spans="1:1">
      <c r="A13314" s="51" t="s">
        <v>14274</v>
      </c>
    </row>
    <row r="13315" spans="1:1">
      <c r="A13315" s="51" t="s">
        <v>14275</v>
      </c>
    </row>
    <row r="13316" spans="1:1">
      <c r="A13316" s="51" t="s">
        <v>14276</v>
      </c>
    </row>
    <row r="13317" spans="1:1">
      <c r="A13317" s="51" t="s">
        <v>14277</v>
      </c>
    </row>
    <row r="13318" spans="1:1">
      <c r="A13318" s="51" t="s">
        <v>14278</v>
      </c>
    </row>
    <row r="13319" spans="1:1">
      <c r="A13319" s="51" t="s">
        <v>14279</v>
      </c>
    </row>
    <row r="13320" spans="1:1">
      <c r="A13320" s="51" t="s">
        <v>14280</v>
      </c>
    </row>
    <row r="13321" spans="1:1">
      <c r="A13321" s="51" t="s">
        <v>14281</v>
      </c>
    </row>
    <row r="13322" spans="1:1">
      <c r="A13322" s="51" t="s">
        <v>14282</v>
      </c>
    </row>
    <row r="13323" spans="1:1">
      <c r="A13323" s="51" t="s">
        <v>14283</v>
      </c>
    </row>
    <row r="13324" spans="1:1">
      <c r="A13324" s="51" t="s">
        <v>14284</v>
      </c>
    </row>
    <row r="13325" spans="1:1">
      <c r="A13325" s="51" t="s">
        <v>14285</v>
      </c>
    </row>
    <row r="13326" spans="1:1">
      <c r="A13326" s="51" t="s">
        <v>14286</v>
      </c>
    </row>
    <row r="13327" spans="1:1">
      <c r="A13327" s="51" t="s">
        <v>14287</v>
      </c>
    </row>
    <row r="13328" spans="1:1">
      <c r="A13328" s="51" t="s">
        <v>14288</v>
      </c>
    </row>
    <row r="13329" spans="1:1">
      <c r="A13329" s="51" t="s">
        <v>14289</v>
      </c>
    </row>
    <row r="13330" spans="1:1">
      <c r="A13330" s="51" t="s">
        <v>14290</v>
      </c>
    </row>
    <row r="13331" spans="1:1">
      <c r="A13331" s="51" t="s">
        <v>14291</v>
      </c>
    </row>
    <row r="13332" spans="1:1">
      <c r="A13332" s="51" t="s">
        <v>14292</v>
      </c>
    </row>
    <row r="13333" spans="1:1">
      <c r="A13333" s="51" t="s">
        <v>14293</v>
      </c>
    </row>
    <row r="13334" spans="1:1">
      <c r="A13334" s="51" t="s">
        <v>14294</v>
      </c>
    </row>
    <row r="13335" spans="1:1">
      <c r="A13335" s="51" t="s">
        <v>14295</v>
      </c>
    </row>
    <row r="13336" spans="1:1">
      <c r="A13336" s="51" t="s">
        <v>14296</v>
      </c>
    </row>
    <row r="13337" spans="1:1">
      <c r="A13337" s="51" t="s">
        <v>14297</v>
      </c>
    </row>
    <row r="13338" spans="1:1">
      <c r="A13338" s="51" t="s">
        <v>14298</v>
      </c>
    </row>
    <row r="13339" spans="1:1">
      <c r="A13339" s="51" t="s">
        <v>14299</v>
      </c>
    </row>
    <row r="13340" spans="1:1">
      <c r="A13340" s="51" t="s">
        <v>14300</v>
      </c>
    </row>
    <row r="13341" spans="1:1">
      <c r="A13341" s="51" t="s">
        <v>14301</v>
      </c>
    </row>
    <row r="13342" spans="1:1">
      <c r="A13342" s="51" t="s">
        <v>14302</v>
      </c>
    </row>
    <row r="13343" spans="1:1">
      <c r="A13343" s="51" t="s">
        <v>14303</v>
      </c>
    </row>
    <row r="13344" spans="1:1">
      <c r="A13344" s="51" t="s">
        <v>14304</v>
      </c>
    </row>
    <row r="13345" spans="1:1">
      <c r="A13345" s="51" t="s">
        <v>14305</v>
      </c>
    </row>
    <row r="13346" spans="1:1">
      <c r="A13346" s="51" t="s">
        <v>14306</v>
      </c>
    </row>
    <row r="13347" spans="1:1">
      <c r="A13347" s="51" t="s">
        <v>14307</v>
      </c>
    </row>
    <row r="13348" spans="1:1">
      <c r="A13348" s="51" t="s">
        <v>14308</v>
      </c>
    </row>
    <row r="13349" spans="1:1">
      <c r="A13349" s="51" t="s">
        <v>14309</v>
      </c>
    </row>
    <row r="13350" spans="1:1">
      <c r="A13350" s="51" t="s">
        <v>14310</v>
      </c>
    </row>
    <row r="13351" spans="1:1">
      <c r="A13351" s="51" t="s">
        <v>14311</v>
      </c>
    </row>
    <row r="13352" spans="1:1">
      <c r="A13352" s="51" t="s">
        <v>14312</v>
      </c>
    </row>
    <row r="13353" spans="1:1">
      <c r="A13353" s="51" t="s">
        <v>14313</v>
      </c>
    </row>
    <row r="13354" spans="1:1">
      <c r="A13354" s="51" t="s">
        <v>14314</v>
      </c>
    </row>
    <row r="13355" spans="1:1">
      <c r="A13355" s="51" t="s">
        <v>14315</v>
      </c>
    </row>
    <row r="13356" spans="1:1">
      <c r="A13356" s="51" t="s">
        <v>14316</v>
      </c>
    </row>
    <row r="13357" spans="1:1">
      <c r="A13357" s="51" t="s">
        <v>14317</v>
      </c>
    </row>
    <row r="13358" spans="1:1">
      <c r="A13358" s="51" t="s">
        <v>14318</v>
      </c>
    </row>
    <row r="13359" spans="1:1">
      <c r="A13359" s="51" t="s">
        <v>14319</v>
      </c>
    </row>
    <row r="13360" spans="1:1">
      <c r="A13360" s="51" t="s">
        <v>14320</v>
      </c>
    </row>
    <row r="13361" spans="1:1">
      <c r="A13361" s="51" t="s">
        <v>14321</v>
      </c>
    </row>
    <row r="13362" spans="1:1">
      <c r="A13362" s="51" t="s">
        <v>14322</v>
      </c>
    </row>
    <row r="13363" spans="1:1">
      <c r="A13363" s="51" t="s">
        <v>14323</v>
      </c>
    </row>
    <row r="13364" spans="1:1">
      <c r="A13364" s="51" t="s">
        <v>14324</v>
      </c>
    </row>
    <row r="13365" spans="1:1">
      <c r="A13365" s="51" t="s">
        <v>14325</v>
      </c>
    </row>
    <row r="13366" spans="1:1">
      <c r="A13366" s="51" t="s">
        <v>14326</v>
      </c>
    </row>
    <row r="13367" spans="1:1">
      <c r="A13367" s="51" t="s">
        <v>14327</v>
      </c>
    </row>
    <row r="13368" spans="1:1">
      <c r="A13368" s="51" t="s">
        <v>14328</v>
      </c>
    </row>
    <row r="13369" spans="1:1">
      <c r="A13369" s="51" t="s">
        <v>14329</v>
      </c>
    </row>
    <row r="13370" spans="1:1">
      <c r="A13370" s="51" t="s">
        <v>14330</v>
      </c>
    </row>
    <row r="13371" spans="1:1">
      <c r="A13371" s="51" t="s">
        <v>14331</v>
      </c>
    </row>
    <row r="13372" spans="1:1">
      <c r="A13372" s="51" t="s">
        <v>14332</v>
      </c>
    </row>
    <row r="13373" spans="1:1">
      <c r="A13373" s="51" t="s">
        <v>14333</v>
      </c>
    </row>
    <row r="13374" spans="1:1">
      <c r="A13374" s="51" t="s">
        <v>14334</v>
      </c>
    </row>
    <row r="13375" spans="1:1">
      <c r="A13375" s="51" t="s">
        <v>14335</v>
      </c>
    </row>
    <row r="13376" spans="1:1">
      <c r="A13376" s="51" t="s">
        <v>14336</v>
      </c>
    </row>
    <row r="13377" spans="1:1">
      <c r="A13377" s="51" t="s">
        <v>14337</v>
      </c>
    </row>
    <row r="13378" spans="1:1">
      <c r="A13378" s="51" t="s">
        <v>14338</v>
      </c>
    </row>
    <row r="13379" spans="1:1">
      <c r="A13379" s="51" t="s">
        <v>14339</v>
      </c>
    </row>
    <row r="13380" spans="1:1">
      <c r="A13380" s="51" t="s">
        <v>14340</v>
      </c>
    </row>
    <row r="13381" spans="1:1">
      <c r="A13381" s="51" t="s">
        <v>14341</v>
      </c>
    </row>
    <row r="13382" spans="1:1">
      <c r="A13382" s="51" t="s">
        <v>14342</v>
      </c>
    </row>
    <row r="13383" spans="1:1">
      <c r="A13383" s="51" t="s">
        <v>14343</v>
      </c>
    </row>
    <row r="13384" spans="1:1">
      <c r="A13384" s="51" t="s">
        <v>14344</v>
      </c>
    </row>
    <row r="13385" spans="1:1">
      <c r="A13385" s="51" t="s">
        <v>14345</v>
      </c>
    </row>
    <row r="13386" spans="1:1">
      <c r="A13386" s="51" t="s">
        <v>14346</v>
      </c>
    </row>
    <row r="13387" spans="1:1">
      <c r="A13387" s="51" t="s">
        <v>14347</v>
      </c>
    </row>
    <row r="13388" spans="1:1">
      <c r="A13388" s="51" t="s">
        <v>14348</v>
      </c>
    </row>
    <row r="13389" spans="1:1">
      <c r="A13389" s="51" t="s">
        <v>14349</v>
      </c>
    </row>
    <row r="13390" spans="1:1">
      <c r="A13390" s="51" t="s">
        <v>14350</v>
      </c>
    </row>
    <row r="13391" spans="1:1">
      <c r="A13391" s="51" t="s">
        <v>14351</v>
      </c>
    </row>
    <row r="13392" spans="1:1">
      <c r="A13392" s="51" t="s">
        <v>14352</v>
      </c>
    </row>
    <row r="13393" spans="1:1">
      <c r="A13393" s="51" t="s">
        <v>14353</v>
      </c>
    </row>
    <row r="13394" spans="1:1">
      <c r="A13394" s="51" t="s">
        <v>14354</v>
      </c>
    </row>
    <row r="13395" spans="1:1">
      <c r="A13395" s="51" t="s">
        <v>14355</v>
      </c>
    </row>
    <row r="13396" spans="1:1">
      <c r="A13396" s="51" t="s">
        <v>14356</v>
      </c>
    </row>
    <row r="13397" spans="1:1">
      <c r="A13397" s="51" t="s">
        <v>14357</v>
      </c>
    </row>
    <row r="13398" spans="1:1">
      <c r="A13398" s="51" t="s">
        <v>14358</v>
      </c>
    </row>
    <row r="13399" spans="1:1">
      <c r="A13399" s="51" t="s">
        <v>14359</v>
      </c>
    </row>
    <row r="13400" spans="1:1">
      <c r="A13400" s="51" t="s">
        <v>14360</v>
      </c>
    </row>
    <row r="13401" spans="1:1">
      <c r="A13401" s="51" t="s">
        <v>14361</v>
      </c>
    </row>
    <row r="13402" spans="1:1">
      <c r="A13402" s="51" t="s">
        <v>14362</v>
      </c>
    </row>
    <row r="13403" spans="1:1">
      <c r="A13403" s="51" t="s">
        <v>14363</v>
      </c>
    </row>
    <row r="13404" spans="1:1">
      <c r="A13404" s="51" t="s">
        <v>14364</v>
      </c>
    </row>
    <row r="13405" spans="1:1">
      <c r="A13405" s="51" t="s">
        <v>14365</v>
      </c>
    </row>
    <row r="13406" spans="1:1">
      <c r="A13406" s="51" t="s">
        <v>14366</v>
      </c>
    </row>
    <row r="13407" spans="1:1">
      <c r="A13407" s="51" t="s">
        <v>14367</v>
      </c>
    </row>
    <row r="13408" spans="1:1">
      <c r="A13408" s="51" t="s">
        <v>14368</v>
      </c>
    </row>
    <row r="13409" spans="1:1">
      <c r="A13409" s="51" t="s">
        <v>14369</v>
      </c>
    </row>
    <row r="13410" spans="1:1">
      <c r="A13410" s="51" t="s">
        <v>14370</v>
      </c>
    </row>
    <row r="13411" spans="1:1">
      <c r="A13411" s="51" t="s">
        <v>14371</v>
      </c>
    </row>
    <row r="13412" spans="1:1">
      <c r="A13412" s="51" t="s">
        <v>14372</v>
      </c>
    </row>
    <row r="13413" spans="1:1">
      <c r="A13413" s="51" t="s">
        <v>14373</v>
      </c>
    </row>
    <row r="13414" spans="1:1">
      <c r="A13414" s="51" t="s">
        <v>14374</v>
      </c>
    </row>
    <row r="13415" spans="1:1">
      <c r="A13415" s="51" t="s">
        <v>14375</v>
      </c>
    </row>
    <row r="13416" spans="1:1">
      <c r="A13416" s="51" t="s">
        <v>14376</v>
      </c>
    </row>
    <row r="13417" spans="1:1">
      <c r="A13417" s="51" t="s">
        <v>14377</v>
      </c>
    </row>
    <row r="13418" spans="1:1">
      <c r="A13418" s="51" t="s">
        <v>14378</v>
      </c>
    </row>
    <row r="13419" spans="1:1">
      <c r="A13419" s="51" t="s">
        <v>14379</v>
      </c>
    </row>
    <row r="13420" spans="1:1">
      <c r="A13420" s="51" t="s">
        <v>14380</v>
      </c>
    </row>
    <row r="13421" spans="1:1">
      <c r="A13421" s="51" t="s">
        <v>14381</v>
      </c>
    </row>
    <row r="13422" spans="1:1">
      <c r="A13422" s="51" t="s">
        <v>14382</v>
      </c>
    </row>
    <row r="13423" spans="1:1">
      <c r="A13423" s="51" t="s">
        <v>14383</v>
      </c>
    </row>
    <row r="13424" spans="1:1">
      <c r="A13424" s="51" t="s">
        <v>14384</v>
      </c>
    </row>
    <row r="13425" spans="1:1">
      <c r="A13425" s="51" t="s">
        <v>14385</v>
      </c>
    </row>
    <row r="13426" spans="1:1">
      <c r="A13426" s="51" t="s">
        <v>14386</v>
      </c>
    </row>
    <row r="13427" spans="1:1">
      <c r="A13427" s="51" t="s">
        <v>14387</v>
      </c>
    </row>
    <row r="13428" spans="1:1">
      <c r="A13428" s="51" t="s">
        <v>14388</v>
      </c>
    </row>
    <row r="13429" spans="1:1">
      <c r="A13429" s="51" t="s">
        <v>14389</v>
      </c>
    </row>
    <row r="13430" spans="1:1">
      <c r="A13430" s="51" t="s">
        <v>14390</v>
      </c>
    </row>
    <row r="13431" spans="1:1">
      <c r="A13431" s="51" t="s">
        <v>14391</v>
      </c>
    </row>
    <row r="13432" spans="1:1">
      <c r="A13432" s="51" t="s">
        <v>14392</v>
      </c>
    </row>
    <row r="13433" spans="1:1">
      <c r="A13433" s="51" t="s">
        <v>14393</v>
      </c>
    </row>
    <row r="13434" spans="1:1">
      <c r="A13434" s="51" t="s">
        <v>14394</v>
      </c>
    </row>
    <row r="13435" spans="1:1">
      <c r="A13435" s="51" t="s">
        <v>14395</v>
      </c>
    </row>
    <row r="13436" spans="1:1">
      <c r="A13436" s="51" t="s">
        <v>14396</v>
      </c>
    </row>
    <row r="13437" spans="1:1">
      <c r="A13437" s="51" t="s">
        <v>14397</v>
      </c>
    </row>
    <row r="13438" spans="1:1">
      <c r="A13438" s="51" t="s">
        <v>14398</v>
      </c>
    </row>
    <row r="13439" spans="1:1">
      <c r="A13439" s="51" t="s">
        <v>14399</v>
      </c>
    </row>
    <row r="13440" spans="1:1">
      <c r="A13440" s="51" t="s">
        <v>14400</v>
      </c>
    </row>
    <row r="13441" spans="1:1">
      <c r="A13441" s="51" t="s">
        <v>14401</v>
      </c>
    </row>
    <row r="13442" spans="1:1">
      <c r="A13442" s="51" t="s">
        <v>14402</v>
      </c>
    </row>
    <row r="13443" spans="1:1">
      <c r="A13443" s="51" t="s">
        <v>14403</v>
      </c>
    </row>
    <row r="13444" spans="1:1">
      <c r="A13444" s="51" t="s">
        <v>14404</v>
      </c>
    </row>
    <row r="13445" spans="1:1">
      <c r="A13445" s="51" t="s">
        <v>14405</v>
      </c>
    </row>
    <row r="13446" spans="1:1">
      <c r="A13446" s="51" t="s">
        <v>14406</v>
      </c>
    </row>
    <row r="13447" spans="1:1">
      <c r="A13447" s="51" t="s">
        <v>14407</v>
      </c>
    </row>
    <row r="13448" spans="1:1">
      <c r="A13448" s="51" t="s">
        <v>14408</v>
      </c>
    </row>
    <row r="13449" spans="1:1">
      <c r="A13449" s="51" t="s">
        <v>14409</v>
      </c>
    </row>
    <row r="13450" spans="1:1">
      <c r="A13450" s="51" t="s">
        <v>14410</v>
      </c>
    </row>
    <row r="13451" spans="1:1">
      <c r="A13451" s="51" t="s">
        <v>14411</v>
      </c>
    </row>
    <row r="13452" spans="1:1">
      <c r="A13452" s="51" t="s">
        <v>14412</v>
      </c>
    </row>
    <row r="13453" spans="1:1">
      <c r="A13453" s="51" t="s">
        <v>14413</v>
      </c>
    </row>
    <row r="13454" spans="1:1">
      <c r="A13454" s="51" t="s">
        <v>14414</v>
      </c>
    </row>
    <row r="13455" spans="1:1">
      <c r="A13455" s="51" t="s">
        <v>14415</v>
      </c>
    </row>
    <row r="13456" spans="1:1">
      <c r="A13456" s="51" t="s">
        <v>14416</v>
      </c>
    </row>
    <row r="13457" spans="1:1">
      <c r="A13457" s="51" t="s">
        <v>14417</v>
      </c>
    </row>
    <row r="13458" spans="1:1">
      <c r="A13458" s="51" t="s">
        <v>14418</v>
      </c>
    </row>
    <row r="13459" spans="1:1">
      <c r="A13459" s="51" t="s">
        <v>14419</v>
      </c>
    </row>
    <row r="13460" spans="1:1">
      <c r="A13460" s="51" t="s">
        <v>14420</v>
      </c>
    </row>
    <row r="13461" spans="1:1">
      <c r="A13461" s="51" t="s">
        <v>14421</v>
      </c>
    </row>
    <row r="13462" spans="1:1">
      <c r="A13462" s="51" t="s">
        <v>14422</v>
      </c>
    </row>
    <row r="13463" spans="1:1">
      <c r="A13463" s="51" t="s">
        <v>14423</v>
      </c>
    </row>
    <row r="13464" spans="1:1">
      <c r="A13464" s="51" t="s">
        <v>14424</v>
      </c>
    </row>
    <row r="13465" spans="1:1">
      <c r="A13465" s="51" t="s">
        <v>14425</v>
      </c>
    </row>
    <row r="13466" spans="1:1">
      <c r="A13466" s="51" t="s">
        <v>14426</v>
      </c>
    </row>
    <row r="13467" spans="1:1">
      <c r="A13467" s="51" t="s">
        <v>14427</v>
      </c>
    </row>
    <row r="13468" spans="1:1">
      <c r="A13468" s="51" t="s">
        <v>14428</v>
      </c>
    </row>
    <row r="13469" spans="1:1">
      <c r="A13469" s="51" t="s">
        <v>14429</v>
      </c>
    </row>
    <row r="13470" spans="1:1">
      <c r="A13470" s="51" t="s">
        <v>14430</v>
      </c>
    </row>
    <row r="13471" spans="1:1">
      <c r="A13471" s="51" t="s">
        <v>14431</v>
      </c>
    </row>
    <row r="13472" spans="1:1">
      <c r="A13472" s="51" t="s">
        <v>14432</v>
      </c>
    </row>
    <row r="13473" spans="1:1">
      <c r="A13473" s="51" t="s">
        <v>14433</v>
      </c>
    </row>
    <row r="13474" spans="1:1">
      <c r="A13474" s="51" t="s">
        <v>14434</v>
      </c>
    </row>
    <row r="13475" spans="1:1">
      <c r="A13475" s="51" t="s">
        <v>14435</v>
      </c>
    </row>
    <row r="13476" spans="1:1">
      <c r="A13476" s="51" t="s">
        <v>14436</v>
      </c>
    </row>
    <row r="13477" spans="1:1">
      <c r="A13477" s="51" t="s">
        <v>14437</v>
      </c>
    </row>
    <row r="13478" spans="1:1">
      <c r="A13478" s="51" t="s">
        <v>14438</v>
      </c>
    </row>
    <row r="13479" spans="1:1">
      <c r="A13479" s="51" t="s">
        <v>14439</v>
      </c>
    </row>
    <row r="13480" spans="1:1">
      <c r="A13480" s="51" t="s">
        <v>14440</v>
      </c>
    </row>
    <row r="13481" spans="1:1">
      <c r="A13481" s="51" t="s">
        <v>14441</v>
      </c>
    </row>
    <row r="13482" spans="1:1">
      <c r="A13482" s="51" t="s">
        <v>14442</v>
      </c>
    </row>
    <row r="13483" spans="1:1">
      <c r="A13483" s="51" t="s">
        <v>14443</v>
      </c>
    </row>
    <row r="13484" spans="1:1">
      <c r="A13484" s="51" t="s">
        <v>14444</v>
      </c>
    </row>
    <row r="13485" spans="1:1">
      <c r="A13485" s="51" t="s">
        <v>14445</v>
      </c>
    </row>
    <row r="13486" spans="1:1">
      <c r="A13486" s="51" t="s">
        <v>14446</v>
      </c>
    </row>
    <row r="13487" spans="1:1">
      <c r="A13487" s="51" t="s">
        <v>14447</v>
      </c>
    </row>
    <row r="13488" spans="1:1">
      <c r="A13488" s="51" t="s">
        <v>14448</v>
      </c>
    </row>
    <row r="13489" spans="1:1">
      <c r="A13489" s="51" t="s">
        <v>14449</v>
      </c>
    </row>
    <row r="13490" spans="1:1">
      <c r="A13490" s="51" t="s">
        <v>14450</v>
      </c>
    </row>
    <row r="13491" spans="1:1">
      <c r="A13491" s="51" t="s">
        <v>14451</v>
      </c>
    </row>
    <row r="13492" spans="1:1">
      <c r="A13492" s="51" t="s">
        <v>14452</v>
      </c>
    </row>
    <row r="13493" spans="1:1">
      <c r="A13493" s="51" t="s">
        <v>14453</v>
      </c>
    </row>
    <row r="13494" spans="1:1">
      <c r="A13494" s="51" t="s">
        <v>14454</v>
      </c>
    </row>
    <row r="13495" spans="1:1">
      <c r="A13495" s="51" t="s">
        <v>14455</v>
      </c>
    </row>
    <row r="13496" spans="1:1">
      <c r="A13496" s="51" t="s">
        <v>14456</v>
      </c>
    </row>
    <row r="13497" spans="1:1">
      <c r="A13497" s="51" t="s">
        <v>14457</v>
      </c>
    </row>
    <row r="13498" spans="1:1">
      <c r="A13498" s="51" t="s">
        <v>14458</v>
      </c>
    </row>
    <row r="13499" spans="1:1">
      <c r="A13499" s="51" t="s">
        <v>14459</v>
      </c>
    </row>
    <row r="13500" spans="1:1">
      <c r="A13500" s="51" t="s">
        <v>14460</v>
      </c>
    </row>
    <row r="13501" spans="1:1">
      <c r="A13501" s="51" t="s">
        <v>14461</v>
      </c>
    </row>
    <row r="13502" spans="1:1">
      <c r="A13502" s="51" t="s">
        <v>14462</v>
      </c>
    </row>
    <row r="13503" spans="1:1">
      <c r="A13503" s="51" t="s">
        <v>14463</v>
      </c>
    </row>
    <row r="13504" spans="1:1">
      <c r="A13504" s="51" t="s">
        <v>14464</v>
      </c>
    </row>
    <row r="13505" spans="1:1">
      <c r="A13505" s="51" t="s">
        <v>14465</v>
      </c>
    </row>
    <row r="13506" spans="1:1">
      <c r="A13506" s="51" t="s">
        <v>14466</v>
      </c>
    </row>
    <row r="13507" spans="1:1">
      <c r="A13507" s="51" t="s">
        <v>14467</v>
      </c>
    </row>
    <row r="13508" spans="1:1">
      <c r="A13508" s="51" t="s">
        <v>14468</v>
      </c>
    </row>
    <row r="13509" spans="1:1">
      <c r="A13509" s="51" t="s">
        <v>14469</v>
      </c>
    </row>
    <row r="13510" spans="1:1">
      <c r="A13510" s="51" t="s">
        <v>14470</v>
      </c>
    </row>
    <row r="13511" spans="1:1">
      <c r="A13511" s="51" t="s">
        <v>14471</v>
      </c>
    </row>
    <row r="13512" spans="1:1">
      <c r="A13512" s="51" t="s">
        <v>14472</v>
      </c>
    </row>
    <row r="13513" spans="1:1">
      <c r="A13513" s="51" t="s">
        <v>14473</v>
      </c>
    </row>
    <row r="13514" spans="1:1">
      <c r="A13514" s="51" t="s">
        <v>14474</v>
      </c>
    </row>
    <row r="13515" spans="1:1">
      <c r="A13515" s="51" t="s">
        <v>14475</v>
      </c>
    </row>
    <row r="13516" spans="1:1">
      <c r="A13516" s="51" t="s">
        <v>14476</v>
      </c>
    </row>
    <row r="13517" spans="1:1">
      <c r="A13517" s="51" t="s">
        <v>14477</v>
      </c>
    </row>
    <row r="13518" spans="1:1">
      <c r="A13518" s="51" t="s">
        <v>14478</v>
      </c>
    </row>
    <row r="13519" spans="1:1">
      <c r="A13519" s="51" t="s">
        <v>14479</v>
      </c>
    </row>
    <row r="13520" spans="1:1">
      <c r="A13520" s="51" t="s">
        <v>14480</v>
      </c>
    </row>
    <row r="13521" spans="1:1">
      <c r="A13521" s="51" t="s">
        <v>14481</v>
      </c>
    </row>
    <row r="13522" spans="1:1">
      <c r="A13522" s="51" t="s">
        <v>14482</v>
      </c>
    </row>
    <row r="13523" spans="1:1">
      <c r="A13523" s="51" t="s">
        <v>14483</v>
      </c>
    </row>
    <row r="13524" spans="1:1">
      <c r="A13524" s="51" t="s">
        <v>14484</v>
      </c>
    </row>
    <row r="13525" spans="1:1">
      <c r="A13525" s="51" t="s">
        <v>14485</v>
      </c>
    </row>
    <row r="13526" spans="1:1">
      <c r="A13526" s="51" t="s">
        <v>14486</v>
      </c>
    </row>
    <row r="13527" spans="1:1">
      <c r="A13527" s="51" t="s">
        <v>14487</v>
      </c>
    </row>
    <row r="13528" spans="1:1">
      <c r="A13528" s="51" t="s">
        <v>14488</v>
      </c>
    </row>
    <row r="13529" spans="1:1">
      <c r="A13529" s="51" t="s">
        <v>14489</v>
      </c>
    </row>
    <row r="13530" spans="1:1">
      <c r="A13530" s="51" t="s">
        <v>14490</v>
      </c>
    </row>
    <row r="13531" spans="1:1">
      <c r="A13531" s="51" t="s">
        <v>14491</v>
      </c>
    </row>
    <row r="13532" spans="1:1">
      <c r="A13532" s="51" t="s">
        <v>14492</v>
      </c>
    </row>
    <row r="13533" spans="1:1">
      <c r="A13533" s="51" t="s">
        <v>14493</v>
      </c>
    </row>
    <row r="13534" spans="1:1">
      <c r="A13534" s="51" t="s">
        <v>14494</v>
      </c>
    </row>
    <row r="13535" spans="1:1">
      <c r="A13535" s="51" t="s">
        <v>14495</v>
      </c>
    </row>
    <row r="13536" spans="1:1">
      <c r="A13536" s="51" t="s">
        <v>14496</v>
      </c>
    </row>
    <row r="13537" spans="1:1">
      <c r="A13537" s="51" t="s">
        <v>14497</v>
      </c>
    </row>
    <row r="13538" spans="1:1">
      <c r="A13538" s="51" t="s">
        <v>14498</v>
      </c>
    </row>
    <row r="13539" spans="1:1">
      <c r="A13539" s="51" t="s">
        <v>14499</v>
      </c>
    </row>
    <row r="13540" spans="1:1">
      <c r="A13540" s="51" t="s">
        <v>14500</v>
      </c>
    </row>
    <row r="13541" spans="1:1">
      <c r="A13541" s="51" t="s">
        <v>14501</v>
      </c>
    </row>
    <row r="13542" spans="1:1">
      <c r="A13542" s="51" t="s">
        <v>14502</v>
      </c>
    </row>
    <row r="13543" spans="1:1">
      <c r="A13543" s="51" t="s">
        <v>14503</v>
      </c>
    </row>
    <row r="13544" spans="1:1">
      <c r="A13544" s="51" t="s">
        <v>14504</v>
      </c>
    </row>
    <row r="13545" spans="1:1">
      <c r="A13545" s="51" t="s">
        <v>14505</v>
      </c>
    </row>
    <row r="13546" spans="1:1">
      <c r="A13546" s="51" t="s">
        <v>14506</v>
      </c>
    </row>
    <row r="13547" spans="1:1">
      <c r="A13547" s="51" t="s">
        <v>14507</v>
      </c>
    </row>
    <row r="13548" spans="1:1">
      <c r="A13548" s="51" t="s">
        <v>14508</v>
      </c>
    </row>
    <row r="13549" spans="1:1">
      <c r="A13549" s="51" t="s">
        <v>14509</v>
      </c>
    </row>
    <row r="13550" spans="1:1">
      <c r="A13550" s="51" t="s">
        <v>14510</v>
      </c>
    </row>
    <row r="13551" spans="1:1">
      <c r="A13551" s="51" t="s">
        <v>14511</v>
      </c>
    </row>
    <row r="13552" spans="1:1">
      <c r="A13552" s="51" t="s">
        <v>14512</v>
      </c>
    </row>
    <row r="13553" spans="1:1">
      <c r="A13553" s="51" t="s">
        <v>14513</v>
      </c>
    </row>
    <row r="13554" spans="1:1">
      <c r="A13554" s="51" t="s">
        <v>14514</v>
      </c>
    </row>
    <row r="13555" spans="1:1">
      <c r="A13555" s="51" t="s">
        <v>14515</v>
      </c>
    </row>
    <row r="13556" spans="1:1">
      <c r="A13556" s="51" t="s">
        <v>14516</v>
      </c>
    </row>
    <row r="13557" spans="1:1">
      <c r="A13557" s="51" t="s">
        <v>14517</v>
      </c>
    </row>
    <row r="13558" spans="1:1">
      <c r="A13558" s="51" t="s">
        <v>14518</v>
      </c>
    </row>
    <row r="13559" spans="1:1">
      <c r="A13559" s="51" t="s">
        <v>14519</v>
      </c>
    </row>
    <row r="13560" spans="1:1">
      <c r="A13560" s="51" t="s">
        <v>14520</v>
      </c>
    </row>
    <row r="13561" spans="1:1">
      <c r="A13561" s="51" t="s">
        <v>14521</v>
      </c>
    </row>
    <row r="13562" spans="1:1">
      <c r="A13562" s="51" t="s">
        <v>14522</v>
      </c>
    </row>
    <row r="13563" spans="1:1">
      <c r="A13563" s="51" t="s">
        <v>14523</v>
      </c>
    </row>
    <row r="13564" spans="1:1">
      <c r="A13564" s="51" t="s">
        <v>14524</v>
      </c>
    </row>
    <row r="13565" spans="1:1">
      <c r="A13565" s="51" t="s">
        <v>14525</v>
      </c>
    </row>
    <row r="13566" spans="1:1">
      <c r="A13566" s="51" t="s">
        <v>14526</v>
      </c>
    </row>
    <row r="13567" spans="1:1">
      <c r="A13567" s="51" t="s">
        <v>14527</v>
      </c>
    </row>
    <row r="13568" spans="1:1">
      <c r="A13568" s="51" t="s">
        <v>14528</v>
      </c>
    </row>
    <row r="13569" spans="1:1">
      <c r="A13569" s="51" t="s">
        <v>14529</v>
      </c>
    </row>
    <row r="13570" spans="1:1">
      <c r="A13570" s="51" t="s">
        <v>14530</v>
      </c>
    </row>
    <row r="13571" spans="1:1">
      <c r="A13571" s="51" t="s">
        <v>14531</v>
      </c>
    </row>
    <row r="13572" spans="1:1">
      <c r="A13572" s="51" t="s">
        <v>14532</v>
      </c>
    </row>
    <row r="13573" spans="1:1">
      <c r="A13573" s="51" t="s">
        <v>14533</v>
      </c>
    </row>
    <row r="13574" spans="1:1">
      <c r="A13574" s="51" t="s">
        <v>14534</v>
      </c>
    </row>
    <row r="13575" spans="1:1">
      <c r="A13575" s="51" t="s">
        <v>14535</v>
      </c>
    </row>
    <row r="13576" spans="1:1">
      <c r="A13576" s="51" t="s">
        <v>14536</v>
      </c>
    </row>
    <row r="13577" spans="1:1">
      <c r="A13577" s="51" t="s">
        <v>14537</v>
      </c>
    </row>
    <row r="13578" spans="1:1">
      <c r="A13578" s="51" t="s">
        <v>14538</v>
      </c>
    </row>
    <row r="13579" spans="1:1">
      <c r="A13579" s="51" t="s">
        <v>14539</v>
      </c>
    </row>
    <row r="13580" spans="1:1">
      <c r="A13580" s="51" t="s">
        <v>14540</v>
      </c>
    </row>
    <row r="13581" spans="1:1">
      <c r="A13581" s="51" t="s">
        <v>14541</v>
      </c>
    </row>
    <row r="13582" spans="1:1">
      <c r="A13582" s="51" t="s">
        <v>14542</v>
      </c>
    </row>
    <row r="13583" spans="1:1">
      <c r="A13583" s="51" t="s">
        <v>14543</v>
      </c>
    </row>
    <row r="13584" spans="1:1">
      <c r="A13584" s="51" t="s">
        <v>14544</v>
      </c>
    </row>
    <row r="13585" spans="1:1">
      <c r="A13585" s="51" t="s">
        <v>14545</v>
      </c>
    </row>
    <row r="13586" spans="1:1">
      <c r="A13586" s="51" t="s">
        <v>14546</v>
      </c>
    </row>
    <row r="13587" spans="1:1">
      <c r="A13587" s="51" t="s">
        <v>14547</v>
      </c>
    </row>
    <row r="13588" spans="1:1">
      <c r="A13588" s="51" t="s">
        <v>14548</v>
      </c>
    </row>
    <row r="13589" spans="1:1">
      <c r="A13589" s="51" t="s">
        <v>14549</v>
      </c>
    </row>
    <row r="13590" spans="1:1">
      <c r="A13590" s="51" t="s">
        <v>14550</v>
      </c>
    </row>
    <row r="13591" spans="1:1">
      <c r="A13591" s="51" t="s">
        <v>14551</v>
      </c>
    </row>
    <row r="13592" spans="1:1">
      <c r="A13592" s="51" t="s">
        <v>14552</v>
      </c>
    </row>
    <row r="13593" spans="1:1">
      <c r="A13593" s="51" t="s">
        <v>14553</v>
      </c>
    </row>
    <row r="13594" spans="1:1">
      <c r="A13594" s="51" t="s">
        <v>14554</v>
      </c>
    </row>
    <row r="13595" spans="1:1">
      <c r="A13595" s="51" t="s">
        <v>14555</v>
      </c>
    </row>
    <row r="13596" spans="1:1">
      <c r="A13596" s="51" t="s">
        <v>14556</v>
      </c>
    </row>
    <row r="13597" spans="1:1">
      <c r="A13597" s="51" t="s">
        <v>14557</v>
      </c>
    </row>
    <row r="13598" spans="1:1">
      <c r="A13598" s="51" t="s">
        <v>14558</v>
      </c>
    </row>
    <row r="13599" spans="1:1">
      <c r="A13599" s="51" t="s">
        <v>14559</v>
      </c>
    </row>
    <row r="13600" spans="1:1">
      <c r="A13600" s="51" t="s">
        <v>14560</v>
      </c>
    </row>
    <row r="13601" spans="1:1">
      <c r="A13601" s="51" t="s">
        <v>14561</v>
      </c>
    </row>
    <row r="13602" spans="1:1">
      <c r="A13602" s="51" t="s">
        <v>14562</v>
      </c>
    </row>
    <row r="13603" spans="1:1">
      <c r="A13603" s="51" t="s">
        <v>14563</v>
      </c>
    </row>
    <row r="13604" spans="1:1">
      <c r="A13604" s="51" t="s">
        <v>14564</v>
      </c>
    </row>
    <row r="13605" spans="1:1">
      <c r="A13605" s="51" t="s">
        <v>14565</v>
      </c>
    </row>
    <row r="13606" spans="1:1">
      <c r="A13606" s="51" t="s">
        <v>14566</v>
      </c>
    </row>
    <row r="13607" spans="1:1">
      <c r="A13607" s="51" t="s">
        <v>14567</v>
      </c>
    </row>
    <row r="13608" spans="1:1">
      <c r="A13608" s="51" t="s">
        <v>14568</v>
      </c>
    </row>
    <row r="13609" spans="1:1">
      <c r="A13609" s="51" t="s">
        <v>14569</v>
      </c>
    </row>
    <row r="13610" spans="1:1">
      <c r="A13610" s="51" t="s">
        <v>14570</v>
      </c>
    </row>
    <row r="13611" spans="1:1">
      <c r="A13611" s="51" t="s">
        <v>14571</v>
      </c>
    </row>
    <row r="13612" spans="1:1">
      <c r="A13612" s="51" t="s">
        <v>14572</v>
      </c>
    </row>
    <row r="13613" spans="1:1">
      <c r="A13613" s="51" t="s">
        <v>14573</v>
      </c>
    </row>
    <row r="13614" spans="1:1">
      <c r="A13614" s="51" t="s">
        <v>14574</v>
      </c>
    </row>
    <row r="13615" spans="1:1">
      <c r="A13615" s="51" t="s">
        <v>14575</v>
      </c>
    </row>
    <row r="13616" spans="1:1">
      <c r="A13616" s="51" t="s">
        <v>14576</v>
      </c>
    </row>
    <row r="13617" spans="1:1">
      <c r="A13617" s="51" t="s">
        <v>14577</v>
      </c>
    </row>
    <row r="13618" spans="1:1">
      <c r="A13618" s="51" t="s">
        <v>14578</v>
      </c>
    </row>
    <row r="13619" spans="1:1">
      <c r="A13619" s="51" t="s">
        <v>14579</v>
      </c>
    </row>
    <row r="13620" spans="1:1">
      <c r="A13620" s="51" t="s">
        <v>14580</v>
      </c>
    </row>
    <row r="13621" spans="1:1">
      <c r="A13621" s="51" t="s">
        <v>14581</v>
      </c>
    </row>
    <row r="13622" spans="1:1">
      <c r="A13622" s="51" t="s">
        <v>14582</v>
      </c>
    </row>
    <row r="13623" spans="1:1">
      <c r="A13623" s="51" t="s">
        <v>14583</v>
      </c>
    </row>
    <row r="13624" spans="1:1">
      <c r="A13624" s="51" t="s">
        <v>14584</v>
      </c>
    </row>
    <row r="13625" spans="1:1">
      <c r="A13625" s="51" t="s">
        <v>14585</v>
      </c>
    </row>
    <row r="13626" spans="1:1">
      <c r="A13626" s="51" t="s">
        <v>14586</v>
      </c>
    </row>
    <row r="13627" spans="1:1">
      <c r="A13627" s="51" t="s">
        <v>14587</v>
      </c>
    </row>
    <row r="13628" spans="1:1">
      <c r="A13628" s="51" t="s">
        <v>14588</v>
      </c>
    </row>
    <row r="13629" spans="1:1">
      <c r="A13629" s="51" t="s">
        <v>14589</v>
      </c>
    </row>
    <row r="13630" spans="1:1">
      <c r="A13630" s="51" t="s">
        <v>14590</v>
      </c>
    </row>
    <row r="13631" spans="1:1">
      <c r="A13631" s="51" t="s">
        <v>14591</v>
      </c>
    </row>
    <row r="13632" spans="1:1">
      <c r="A13632" s="51" t="s">
        <v>14592</v>
      </c>
    </row>
    <row r="13633" spans="1:1">
      <c r="A13633" s="51" t="s">
        <v>14593</v>
      </c>
    </row>
    <row r="13634" spans="1:1">
      <c r="A13634" s="51" t="s">
        <v>14594</v>
      </c>
    </row>
    <row r="13635" spans="1:1">
      <c r="A13635" s="51" t="s">
        <v>14595</v>
      </c>
    </row>
    <row r="13636" spans="1:1">
      <c r="A13636" s="51" t="s">
        <v>14596</v>
      </c>
    </row>
    <row r="13637" spans="1:1">
      <c r="A13637" s="51" t="s">
        <v>14597</v>
      </c>
    </row>
    <row r="13638" spans="1:1">
      <c r="A13638" s="51" t="s">
        <v>14598</v>
      </c>
    </row>
    <row r="13639" spans="1:1">
      <c r="A13639" s="51" t="s">
        <v>14599</v>
      </c>
    </row>
    <row r="13640" spans="1:1">
      <c r="A13640" s="51" t="s">
        <v>14600</v>
      </c>
    </row>
    <row r="13641" spans="1:1">
      <c r="A13641" s="51" t="s">
        <v>14601</v>
      </c>
    </row>
    <row r="13642" spans="1:1">
      <c r="A13642" s="51" t="s">
        <v>14602</v>
      </c>
    </row>
    <row r="13643" spans="1:1">
      <c r="A13643" s="51" t="s">
        <v>14603</v>
      </c>
    </row>
    <row r="13644" spans="1:1">
      <c r="A13644" s="51" t="s">
        <v>14604</v>
      </c>
    </row>
    <row r="13645" spans="1:1">
      <c r="A13645" s="51" t="s">
        <v>14605</v>
      </c>
    </row>
    <row r="13646" spans="1:1">
      <c r="A13646" s="51" t="s">
        <v>14606</v>
      </c>
    </row>
    <row r="13647" spans="1:1">
      <c r="A13647" s="51" t="s">
        <v>14607</v>
      </c>
    </row>
    <row r="13648" spans="1:1">
      <c r="A13648" s="51" t="s">
        <v>14608</v>
      </c>
    </row>
    <row r="13649" spans="1:1">
      <c r="A13649" s="51" t="s">
        <v>14609</v>
      </c>
    </row>
    <row r="13650" spans="1:1">
      <c r="A13650" s="51" t="s">
        <v>14610</v>
      </c>
    </row>
    <row r="13651" spans="1:1">
      <c r="A13651" s="51" t="s">
        <v>14611</v>
      </c>
    </row>
    <row r="13652" spans="1:1">
      <c r="A13652" s="51" t="s">
        <v>14612</v>
      </c>
    </row>
    <row r="13653" spans="1:1">
      <c r="A13653" s="51" t="s">
        <v>14613</v>
      </c>
    </row>
    <row r="13654" spans="1:1">
      <c r="A13654" s="51" t="s">
        <v>14614</v>
      </c>
    </row>
    <row r="13655" spans="1:1">
      <c r="A13655" s="51" t="s">
        <v>14615</v>
      </c>
    </row>
    <row r="13656" spans="1:1">
      <c r="A13656" s="51" t="s">
        <v>14616</v>
      </c>
    </row>
    <row r="13657" spans="1:1">
      <c r="A13657" s="51" t="s">
        <v>14617</v>
      </c>
    </row>
    <row r="13658" spans="1:1">
      <c r="A13658" s="51" t="s">
        <v>14618</v>
      </c>
    </row>
    <row r="13659" spans="1:1">
      <c r="A13659" s="51" t="s">
        <v>14619</v>
      </c>
    </row>
    <row r="13660" spans="1:1">
      <c r="A13660" s="51" t="s">
        <v>14620</v>
      </c>
    </row>
    <row r="13661" spans="1:1">
      <c r="A13661" s="51" t="s">
        <v>14621</v>
      </c>
    </row>
    <row r="13662" spans="1:1">
      <c r="A13662" s="51" t="s">
        <v>14622</v>
      </c>
    </row>
    <row r="13663" spans="1:1">
      <c r="A13663" s="51" t="s">
        <v>14623</v>
      </c>
    </row>
    <row r="13664" spans="1:1">
      <c r="A13664" s="51" t="s">
        <v>14624</v>
      </c>
    </row>
    <row r="13665" spans="1:1">
      <c r="A13665" s="51" t="s">
        <v>14625</v>
      </c>
    </row>
    <row r="13666" spans="1:1">
      <c r="A13666" s="51" t="s">
        <v>14626</v>
      </c>
    </row>
    <row r="13667" spans="1:1">
      <c r="A13667" s="51" t="s">
        <v>14627</v>
      </c>
    </row>
    <row r="13668" spans="1:1">
      <c r="A13668" s="51" t="s">
        <v>14628</v>
      </c>
    </row>
    <row r="13669" spans="1:1">
      <c r="A13669" s="51" t="s">
        <v>14629</v>
      </c>
    </row>
    <row r="13670" spans="1:1">
      <c r="A13670" s="51" t="s">
        <v>14630</v>
      </c>
    </row>
    <row r="13671" spans="1:1">
      <c r="A13671" s="51" t="s">
        <v>14631</v>
      </c>
    </row>
    <row r="13672" spans="1:1">
      <c r="A13672" s="51" t="s">
        <v>14632</v>
      </c>
    </row>
    <row r="13673" spans="1:1">
      <c r="A13673" s="51" t="s">
        <v>14633</v>
      </c>
    </row>
    <row r="13674" spans="1:1">
      <c r="A13674" s="51" t="s">
        <v>14634</v>
      </c>
    </row>
    <row r="13675" spans="1:1">
      <c r="A13675" s="51" t="s">
        <v>14635</v>
      </c>
    </row>
    <row r="13676" spans="1:1">
      <c r="A13676" s="51" t="s">
        <v>14636</v>
      </c>
    </row>
    <row r="13677" spans="1:1">
      <c r="A13677" s="51" t="s">
        <v>14637</v>
      </c>
    </row>
    <row r="13678" spans="1:1">
      <c r="A13678" s="51" t="s">
        <v>14638</v>
      </c>
    </row>
    <row r="13679" spans="1:1">
      <c r="A13679" s="51" t="s">
        <v>14639</v>
      </c>
    </row>
    <row r="13680" spans="1:1">
      <c r="A13680" s="51" t="s">
        <v>14640</v>
      </c>
    </row>
    <row r="13681" spans="1:1">
      <c r="A13681" s="51" t="s">
        <v>14641</v>
      </c>
    </row>
    <row r="13682" spans="1:1">
      <c r="A13682" s="51" t="s">
        <v>14642</v>
      </c>
    </row>
    <row r="13683" spans="1:1">
      <c r="A13683" s="51" t="s">
        <v>14643</v>
      </c>
    </row>
    <row r="13684" spans="1:1">
      <c r="A13684" s="51" t="s">
        <v>14644</v>
      </c>
    </row>
    <row r="13685" spans="1:1">
      <c r="A13685" s="51" t="s">
        <v>14645</v>
      </c>
    </row>
    <row r="13686" spans="1:1">
      <c r="A13686" s="51" t="s">
        <v>14646</v>
      </c>
    </row>
    <row r="13687" spans="1:1">
      <c r="A13687" s="51" t="s">
        <v>14647</v>
      </c>
    </row>
    <row r="13688" spans="1:1">
      <c r="A13688" s="51" t="s">
        <v>14648</v>
      </c>
    </row>
    <row r="13689" spans="1:1">
      <c r="A13689" s="51" t="s">
        <v>14649</v>
      </c>
    </row>
    <row r="13690" spans="1:1">
      <c r="A13690" s="51" t="s">
        <v>14650</v>
      </c>
    </row>
    <row r="13691" spans="1:1">
      <c r="A13691" s="51" t="s">
        <v>14651</v>
      </c>
    </row>
    <row r="13692" spans="1:1">
      <c r="A13692" s="51" t="s">
        <v>14652</v>
      </c>
    </row>
    <row r="13693" spans="1:1">
      <c r="A13693" s="51" t="s">
        <v>14653</v>
      </c>
    </row>
    <row r="13694" spans="1:1">
      <c r="A13694" s="51" t="s">
        <v>14654</v>
      </c>
    </row>
    <row r="13695" spans="1:1">
      <c r="A13695" s="51" t="s">
        <v>14655</v>
      </c>
    </row>
    <row r="13696" spans="1:1">
      <c r="A13696" s="51" t="s">
        <v>14656</v>
      </c>
    </row>
    <row r="13697" spans="1:1">
      <c r="A13697" s="51" t="s">
        <v>14657</v>
      </c>
    </row>
    <row r="13698" spans="1:1">
      <c r="A13698" s="51" t="s">
        <v>14658</v>
      </c>
    </row>
    <row r="13699" spans="1:1">
      <c r="A13699" s="51" t="s">
        <v>14659</v>
      </c>
    </row>
    <row r="13700" spans="1:1">
      <c r="A13700" s="51" t="s">
        <v>14660</v>
      </c>
    </row>
    <row r="13701" spans="1:1">
      <c r="A13701" s="51" t="s">
        <v>14661</v>
      </c>
    </row>
    <row r="13702" spans="1:1">
      <c r="A13702" s="51" t="s">
        <v>14662</v>
      </c>
    </row>
    <row r="13703" spans="1:1">
      <c r="A13703" s="51" t="s">
        <v>14663</v>
      </c>
    </row>
    <row r="13704" spans="1:1">
      <c r="A13704" s="51" t="s">
        <v>14664</v>
      </c>
    </row>
    <row r="13705" spans="1:1">
      <c r="A13705" s="51" t="s">
        <v>14665</v>
      </c>
    </row>
    <row r="13706" spans="1:1">
      <c r="A13706" s="51" t="s">
        <v>14666</v>
      </c>
    </row>
    <row r="13707" spans="1:1">
      <c r="A13707" s="51" t="s">
        <v>14667</v>
      </c>
    </row>
    <row r="13708" spans="1:1">
      <c r="A13708" s="51" t="s">
        <v>14668</v>
      </c>
    </row>
    <row r="13709" spans="1:1">
      <c r="A13709" s="51" t="s">
        <v>14669</v>
      </c>
    </row>
    <row r="13710" spans="1:1">
      <c r="A13710" s="51" t="s">
        <v>14670</v>
      </c>
    </row>
    <row r="13711" spans="1:1">
      <c r="A13711" s="51" t="s">
        <v>14671</v>
      </c>
    </row>
    <row r="13712" spans="1:1">
      <c r="A13712" s="51" t="s">
        <v>14672</v>
      </c>
    </row>
    <row r="13713" spans="1:1">
      <c r="A13713" s="51" t="s">
        <v>14673</v>
      </c>
    </row>
    <row r="13714" spans="1:1">
      <c r="A13714" s="51" t="s">
        <v>14674</v>
      </c>
    </row>
    <row r="13715" spans="1:1">
      <c r="A13715" s="51" t="s">
        <v>14675</v>
      </c>
    </row>
    <row r="13716" spans="1:1">
      <c r="A13716" s="51" t="s">
        <v>14676</v>
      </c>
    </row>
    <row r="13717" spans="1:1">
      <c r="A13717" s="51" t="s">
        <v>14677</v>
      </c>
    </row>
    <row r="13718" spans="1:1">
      <c r="A13718" s="51" t="s">
        <v>14678</v>
      </c>
    </row>
    <row r="13719" spans="1:1">
      <c r="A13719" s="51" t="s">
        <v>14679</v>
      </c>
    </row>
    <row r="13720" spans="1:1">
      <c r="A13720" s="51" t="s">
        <v>14680</v>
      </c>
    </row>
    <row r="13721" spans="1:1">
      <c r="A13721" s="51" t="s">
        <v>14681</v>
      </c>
    </row>
    <row r="13722" spans="1:1">
      <c r="A13722" s="51" t="s">
        <v>14682</v>
      </c>
    </row>
    <row r="13723" spans="1:1">
      <c r="A13723" s="51" t="s">
        <v>14683</v>
      </c>
    </row>
    <row r="13724" spans="1:1">
      <c r="A13724" s="51" t="s">
        <v>14684</v>
      </c>
    </row>
    <row r="13725" spans="1:1">
      <c r="A13725" s="51" t="s">
        <v>14685</v>
      </c>
    </row>
    <row r="13726" spans="1:1">
      <c r="A13726" s="51" t="s">
        <v>14686</v>
      </c>
    </row>
    <row r="13727" spans="1:1">
      <c r="A13727" s="51" t="s">
        <v>14687</v>
      </c>
    </row>
    <row r="13728" spans="1:1">
      <c r="A13728" s="51" t="s">
        <v>14688</v>
      </c>
    </row>
    <row r="13729" spans="1:1">
      <c r="A13729" s="51" t="s">
        <v>14689</v>
      </c>
    </row>
    <row r="13730" spans="1:1">
      <c r="A13730" s="51" t="s">
        <v>14690</v>
      </c>
    </row>
    <row r="13731" spans="1:1">
      <c r="A13731" s="51" t="s">
        <v>14691</v>
      </c>
    </row>
    <row r="13732" spans="1:1">
      <c r="A13732" s="51" t="s">
        <v>14692</v>
      </c>
    </row>
    <row r="13733" spans="1:1">
      <c r="A13733" s="51" t="s">
        <v>14693</v>
      </c>
    </row>
    <row r="13734" spans="1:1">
      <c r="A13734" s="51" t="s">
        <v>14694</v>
      </c>
    </row>
    <row r="13735" spans="1:1">
      <c r="A13735" s="51" t="s">
        <v>14695</v>
      </c>
    </row>
    <row r="13736" spans="1:1">
      <c r="A13736" s="51" t="s">
        <v>14696</v>
      </c>
    </row>
    <row r="13737" spans="1:1">
      <c r="A13737" s="51" t="s">
        <v>14697</v>
      </c>
    </row>
    <row r="13738" spans="1:1">
      <c r="A13738" s="51" t="s">
        <v>14698</v>
      </c>
    </row>
    <row r="13739" spans="1:1">
      <c r="A13739" s="51" t="s">
        <v>14699</v>
      </c>
    </row>
    <row r="13740" spans="1:1">
      <c r="A13740" s="51" t="s">
        <v>14700</v>
      </c>
    </row>
    <row r="13741" spans="1:1">
      <c r="A13741" s="51" t="s">
        <v>14701</v>
      </c>
    </row>
    <row r="13742" spans="1:1">
      <c r="A13742" s="51" t="s">
        <v>14702</v>
      </c>
    </row>
    <row r="13743" spans="1:1">
      <c r="A13743" s="51" t="s">
        <v>14703</v>
      </c>
    </row>
    <row r="13744" spans="1:1">
      <c r="A13744" s="51" t="s">
        <v>14704</v>
      </c>
    </row>
    <row r="13745" spans="1:1">
      <c r="A13745" s="51" t="s">
        <v>14705</v>
      </c>
    </row>
    <row r="13746" spans="1:1">
      <c r="A13746" s="51" t="s">
        <v>14706</v>
      </c>
    </row>
    <row r="13747" spans="1:1">
      <c r="A13747" s="51" t="s">
        <v>14707</v>
      </c>
    </row>
    <row r="13748" spans="1:1">
      <c r="A13748" s="51" t="s">
        <v>14708</v>
      </c>
    </row>
    <row r="13749" spans="1:1">
      <c r="A13749" s="51" t="s">
        <v>14709</v>
      </c>
    </row>
    <row r="13750" spans="1:1">
      <c r="A13750" s="51" t="s">
        <v>14710</v>
      </c>
    </row>
    <row r="13751" spans="1:1">
      <c r="A13751" s="51" t="s">
        <v>14711</v>
      </c>
    </row>
    <row r="13752" spans="1:1">
      <c r="A13752" s="51" t="s">
        <v>14712</v>
      </c>
    </row>
    <row r="13753" spans="1:1">
      <c r="A13753" s="51" t="s">
        <v>14713</v>
      </c>
    </row>
    <row r="13754" spans="1:1">
      <c r="A13754" s="51" t="s">
        <v>14714</v>
      </c>
    </row>
    <row r="13755" spans="1:1">
      <c r="A13755" s="51" t="s">
        <v>14715</v>
      </c>
    </row>
    <row r="13756" spans="1:1">
      <c r="A13756" s="51" t="s">
        <v>14716</v>
      </c>
    </row>
    <row r="13757" spans="1:1">
      <c r="A13757" s="51" t="s">
        <v>14717</v>
      </c>
    </row>
    <row r="13758" spans="1:1">
      <c r="A13758" s="51" t="s">
        <v>14718</v>
      </c>
    </row>
    <row r="13759" spans="1:1">
      <c r="A13759" s="51" t="s">
        <v>14719</v>
      </c>
    </row>
    <row r="13760" spans="1:1">
      <c r="A13760" s="51" t="s">
        <v>14720</v>
      </c>
    </row>
    <row r="13761" spans="1:1">
      <c r="A13761" s="51" t="s">
        <v>14721</v>
      </c>
    </row>
    <row r="13762" spans="1:1">
      <c r="A13762" s="51" t="s">
        <v>14722</v>
      </c>
    </row>
    <row r="13763" spans="1:1">
      <c r="A13763" s="51" t="s">
        <v>14723</v>
      </c>
    </row>
    <row r="13764" spans="1:1">
      <c r="A13764" s="51" t="s">
        <v>14724</v>
      </c>
    </row>
    <row r="13765" spans="1:1">
      <c r="A13765" s="51" t="s">
        <v>14725</v>
      </c>
    </row>
    <row r="13766" spans="1:1">
      <c r="A13766" s="51" t="s">
        <v>14726</v>
      </c>
    </row>
    <row r="13767" spans="1:1">
      <c r="A13767" s="51" t="s">
        <v>14727</v>
      </c>
    </row>
    <row r="13768" spans="1:1">
      <c r="A13768" s="51" t="s">
        <v>14728</v>
      </c>
    </row>
    <row r="13769" spans="1:1">
      <c r="A13769" s="51" t="s">
        <v>14729</v>
      </c>
    </row>
    <row r="13770" spans="1:1">
      <c r="A13770" s="51" t="s">
        <v>14730</v>
      </c>
    </row>
    <row r="13771" spans="1:1">
      <c r="A13771" s="51" t="s">
        <v>14731</v>
      </c>
    </row>
    <row r="13772" spans="1:1">
      <c r="A13772" s="51" t="s">
        <v>14732</v>
      </c>
    </row>
    <row r="13773" spans="1:1">
      <c r="A13773" s="51" t="s">
        <v>14733</v>
      </c>
    </row>
    <row r="13774" spans="1:1">
      <c r="A13774" s="51" t="s">
        <v>14734</v>
      </c>
    </row>
    <row r="13775" spans="1:1">
      <c r="A13775" s="51" t="s">
        <v>14735</v>
      </c>
    </row>
    <row r="13776" spans="1:1">
      <c r="A13776" s="51" t="s">
        <v>14736</v>
      </c>
    </row>
    <row r="13777" spans="1:1">
      <c r="A13777" s="51" t="s">
        <v>14737</v>
      </c>
    </row>
    <row r="13778" spans="1:1">
      <c r="A13778" s="51" t="s">
        <v>14738</v>
      </c>
    </row>
    <row r="13779" spans="1:1">
      <c r="A13779" s="51" t="s">
        <v>14739</v>
      </c>
    </row>
    <row r="13780" spans="1:1">
      <c r="A13780" s="51" t="s">
        <v>14740</v>
      </c>
    </row>
    <row r="13781" spans="1:1">
      <c r="A13781" s="51" t="s">
        <v>14741</v>
      </c>
    </row>
    <row r="13782" spans="1:1">
      <c r="A13782" s="51" t="s">
        <v>14742</v>
      </c>
    </row>
    <row r="13783" spans="1:1">
      <c r="A13783" s="51" t="s">
        <v>14743</v>
      </c>
    </row>
    <row r="13784" spans="1:1">
      <c r="A13784" s="51" t="s">
        <v>14744</v>
      </c>
    </row>
    <row r="13785" spans="1:1">
      <c r="A13785" s="51" t="s">
        <v>14745</v>
      </c>
    </row>
    <row r="13786" spans="1:1">
      <c r="A13786" s="51" t="s">
        <v>14746</v>
      </c>
    </row>
    <row r="13787" spans="1:1">
      <c r="A13787" s="51" t="s">
        <v>14747</v>
      </c>
    </row>
    <row r="13788" spans="1:1">
      <c r="A13788" s="51" t="s">
        <v>14748</v>
      </c>
    </row>
    <row r="13789" spans="1:1">
      <c r="A13789" s="51" t="s">
        <v>14749</v>
      </c>
    </row>
    <row r="13790" spans="1:1">
      <c r="A13790" s="51" t="s">
        <v>14750</v>
      </c>
    </row>
    <row r="13791" spans="1:1">
      <c r="A13791" s="51" t="s">
        <v>14751</v>
      </c>
    </row>
    <row r="13792" spans="1:1">
      <c r="A13792" s="51" t="s">
        <v>14752</v>
      </c>
    </row>
    <row r="13793" spans="1:1">
      <c r="A13793" s="51" t="s">
        <v>14753</v>
      </c>
    </row>
    <row r="13794" spans="1:1">
      <c r="A13794" s="51" t="s">
        <v>14754</v>
      </c>
    </row>
    <row r="13795" spans="1:1">
      <c r="A13795" s="51" t="s">
        <v>14755</v>
      </c>
    </row>
    <row r="13796" spans="1:1">
      <c r="A13796" s="51" t="s">
        <v>14756</v>
      </c>
    </row>
    <row r="13797" spans="1:1">
      <c r="A13797" s="51" t="s">
        <v>14757</v>
      </c>
    </row>
    <row r="13798" spans="1:1">
      <c r="A13798" s="51" t="s">
        <v>14758</v>
      </c>
    </row>
    <row r="13799" spans="1:1">
      <c r="A13799" s="51" t="s">
        <v>14759</v>
      </c>
    </row>
    <row r="13800" spans="1:1">
      <c r="A13800" s="51" t="s">
        <v>14760</v>
      </c>
    </row>
    <row r="13801" spans="1:1">
      <c r="A13801" s="51" t="s">
        <v>14761</v>
      </c>
    </row>
    <row r="13802" spans="1:1">
      <c r="A13802" s="51" t="s">
        <v>14762</v>
      </c>
    </row>
    <row r="13803" spans="1:1">
      <c r="A13803" s="51" t="s">
        <v>14763</v>
      </c>
    </row>
    <row r="13804" spans="1:1">
      <c r="A13804" s="51" t="s">
        <v>14764</v>
      </c>
    </row>
    <row r="13805" spans="1:1">
      <c r="A13805" s="51" t="s">
        <v>14765</v>
      </c>
    </row>
    <row r="13806" spans="1:1">
      <c r="A13806" s="51" t="s">
        <v>14766</v>
      </c>
    </row>
    <row r="13807" spans="1:1">
      <c r="A13807" s="51" t="s">
        <v>14767</v>
      </c>
    </row>
    <row r="13808" spans="1:1">
      <c r="A13808" s="51" t="s">
        <v>14768</v>
      </c>
    </row>
    <row r="13809" spans="1:1">
      <c r="A13809" s="51" t="s">
        <v>14769</v>
      </c>
    </row>
    <row r="13810" spans="1:1">
      <c r="A13810" s="51" t="s">
        <v>14770</v>
      </c>
    </row>
    <row r="13811" spans="1:1">
      <c r="A13811" s="51" t="s">
        <v>14771</v>
      </c>
    </row>
    <row r="13812" spans="1:1">
      <c r="A13812" s="51" t="s">
        <v>14772</v>
      </c>
    </row>
    <row r="13813" spans="1:1">
      <c r="A13813" s="51" t="s">
        <v>14773</v>
      </c>
    </row>
    <row r="13814" spans="1:1">
      <c r="A13814" s="51" t="s">
        <v>14774</v>
      </c>
    </row>
    <row r="13815" spans="1:1">
      <c r="A13815" s="51" t="s">
        <v>14775</v>
      </c>
    </row>
    <row r="13816" spans="1:1">
      <c r="A13816" s="51" t="s">
        <v>14776</v>
      </c>
    </row>
    <row r="13817" spans="1:1">
      <c r="A13817" s="51" t="s">
        <v>14777</v>
      </c>
    </row>
    <row r="13818" spans="1:1">
      <c r="A13818" s="51" t="s">
        <v>14778</v>
      </c>
    </row>
    <row r="13819" spans="1:1">
      <c r="A13819" s="51" t="s">
        <v>14779</v>
      </c>
    </row>
    <row r="13820" spans="1:1">
      <c r="A13820" s="51" t="s">
        <v>14780</v>
      </c>
    </row>
    <row r="13821" spans="1:1">
      <c r="A13821" s="51" t="s">
        <v>14781</v>
      </c>
    </row>
    <row r="13822" spans="1:1">
      <c r="A13822" s="51" t="s">
        <v>14782</v>
      </c>
    </row>
    <row r="13823" spans="1:1">
      <c r="A13823" s="51" t="s">
        <v>14783</v>
      </c>
    </row>
    <row r="13824" spans="1:1">
      <c r="A13824" s="51" t="s">
        <v>14784</v>
      </c>
    </row>
    <row r="13825" spans="1:1">
      <c r="A13825" s="51" t="s">
        <v>14785</v>
      </c>
    </row>
    <row r="13826" spans="1:1">
      <c r="A13826" s="51" t="s">
        <v>14786</v>
      </c>
    </row>
    <row r="13827" spans="1:1">
      <c r="A13827" s="51" t="s">
        <v>14787</v>
      </c>
    </row>
    <row r="13828" spans="1:1">
      <c r="A13828" s="51" t="s">
        <v>14788</v>
      </c>
    </row>
    <row r="13829" spans="1:1">
      <c r="A13829" s="51" t="s">
        <v>14789</v>
      </c>
    </row>
    <row r="13830" spans="1:1">
      <c r="A13830" s="51" t="s">
        <v>14790</v>
      </c>
    </row>
    <row r="13831" spans="1:1">
      <c r="A13831" s="51" t="s">
        <v>14791</v>
      </c>
    </row>
    <row r="13832" spans="1:1">
      <c r="A13832" s="51" t="s">
        <v>14792</v>
      </c>
    </row>
    <row r="13833" spans="1:1">
      <c r="A13833" s="51" t="s">
        <v>14793</v>
      </c>
    </row>
    <row r="13834" spans="1:1">
      <c r="A13834" s="51" t="s">
        <v>14794</v>
      </c>
    </row>
    <row r="13835" spans="1:1">
      <c r="A13835" s="51" t="s">
        <v>14795</v>
      </c>
    </row>
    <row r="13836" spans="1:1">
      <c r="A13836" s="51" t="s">
        <v>14796</v>
      </c>
    </row>
    <row r="13837" spans="1:1">
      <c r="A13837" s="51" t="s">
        <v>14797</v>
      </c>
    </row>
    <row r="13838" spans="1:1">
      <c r="A13838" s="51" t="s">
        <v>14798</v>
      </c>
    </row>
    <row r="13839" spans="1:1">
      <c r="A13839" s="51" t="s">
        <v>14799</v>
      </c>
    </row>
    <row r="13840" spans="1:1">
      <c r="A13840" s="51" t="s">
        <v>14800</v>
      </c>
    </row>
    <row r="13841" spans="1:1">
      <c r="A13841" s="51" t="s">
        <v>14801</v>
      </c>
    </row>
    <row r="13842" spans="1:1">
      <c r="A13842" s="51" t="s">
        <v>14802</v>
      </c>
    </row>
    <row r="13843" spans="1:1">
      <c r="A13843" s="51" t="s">
        <v>14803</v>
      </c>
    </row>
    <row r="13844" spans="1:1">
      <c r="A13844" s="51" t="s">
        <v>14804</v>
      </c>
    </row>
    <row r="13845" spans="1:1">
      <c r="A13845" s="51" t="s">
        <v>14805</v>
      </c>
    </row>
    <row r="13846" spans="1:1">
      <c r="A13846" s="51" t="s">
        <v>14806</v>
      </c>
    </row>
    <row r="13847" spans="1:1">
      <c r="A13847" s="51" t="s">
        <v>14807</v>
      </c>
    </row>
    <row r="13848" spans="1:1">
      <c r="A13848" s="51" t="s">
        <v>14808</v>
      </c>
    </row>
    <row r="13849" spans="1:1">
      <c r="A13849" s="51" t="s">
        <v>14809</v>
      </c>
    </row>
    <row r="13850" spans="1:1">
      <c r="A13850" s="51" t="s">
        <v>14810</v>
      </c>
    </row>
    <row r="13851" spans="1:1">
      <c r="A13851" s="51" t="s">
        <v>14811</v>
      </c>
    </row>
    <row r="13852" spans="1:1">
      <c r="A13852" s="51" t="s">
        <v>14812</v>
      </c>
    </row>
    <row r="13853" spans="1:1">
      <c r="A13853" s="51" t="s">
        <v>14813</v>
      </c>
    </row>
    <row r="13854" spans="1:1">
      <c r="A13854" s="51" t="s">
        <v>14814</v>
      </c>
    </row>
    <row r="13855" spans="1:1">
      <c r="A13855" s="51" t="s">
        <v>14815</v>
      </c>
    </row>
    <row r="13856" spans="1:1">
      <c r="A13856" s="51" t="s">
        <v>14816</v>
      </c>
    </row>
    <row r="13857" spans="1:1">
      <c r="A13857" s="51" t="s">
        <v>14817</v>
      </c>
    </row>
    <row r="13858" spans="1:1">
      <c r="A13858" s="51" t="s">
        <v>14818</v>
      </c>
    </row>
    <row r="13859" spans="1:1">
      <c r="A13859" s="51" t="s">
        <v>14819</v>
      </c>
    </row>
    <row r="13860" spans="1:1">
      <c r="A13860" s="51" t="s">
        <v>14820</v>
      </c>
    </row>
    <row r="13861" spans="1:1">
      <c r="A13861" s="51" t="s">
        <v>14821</v>
      </c>
    </row>
    <row r="13862" spans="1:1">
      <c r="A13862" s="51" t="s">
        <v>14822</v>
      </c>
    </row>
    <row r="13863" spans="1:1">
      <c r="A13863" s="51" t="s">
        <v>14823</v>
      </c>
    </row>
    <row r="13864" spans="1:1">
      <c r="A13864" s="51" t="s">
        <v>14824</v>
      </c>
    </row>
    <row r="13865" spans="1:1">
      <c r="A13865" s="51" t="s">
        <v>14825</v>
      </c>
    </row>
    <row r="13866" spans="1:1">
      <c r="A13866" s="51" t="s">
        <v>14826</v>
      </c>
    </row>
    <row r="13867" spans="1:1">
      <c r="A13867" s="51" t="s">
        <v>14827</v>
      </c>
    </row>
    <row r="13868" spans="1:1">
      <c r="A13868" s="51" t="s">
        <v>14828</v>
      </c>
    </row>
    <row r="13869" spans="1:1">
      <c r="A13869" s="51" t="s">
        <v>14829</v>
      </c>
    </row>
    <row r="13870" spans="1:1">
      <c r="A13870" s="51" t="s">
        <v>14830</v>
      </c>
    </row>
    <row r="13871" spans="1:1">
      <c r="A13871" s="51" t="s">
        <v>14831</v>
      </c>
    </row>
    <row r="13872" spans="1:1">
      <c r="A13872" s="51" t="s">
        <v>14832</v>
      </c>
    </row>
    <row r="13873" spans="1:1">
      <c r="A13873" s="51" t="s">
        <v>14833</v>
      </c>
    </row>
    <row r="13874" spans="1:1">
      <c r="A13874" s="51" t="s">
        <v>14834</v>
      </c>
    </row>
    <row r="13875" spans="1:1">
      <c r="A13875" s="51" t="s">
        <v>14835</v>
      </c>
    </row>
    <row r="13876" spans="1:1">
      <c r="A13876" s="51" t="s">
        <v>14836</v>
      </c>
    </row>
    <row r="13877" spans="1:1">
      <c r="A13877" s="51" t="s">
        <v>14837</v>
      </c>
    </row>
    <row r="13878" spans="1:1">
      <c r="A13878" s="51" t="s">
        <v>14838</v>
      </c>
    </row>
    <row r="13879" spans="1:1">
      <c r="A13879" s="51" t="s">
        <v>14839</v>
      </c>
    </row>
    <row r="13880" spans="1:1">
      <c r="A13880" s="51" t="s">
        <v>14840</v>
      </c>
    </row>
    <row r="13881" spans="1:1">
      <c r="A13881" s="51" t="s">
        <v>14841</v>
      </c>
    </row>
    <row r="13882" spans="1:1">
      <c r="A13882" s="51" t="s">
        <v>14842</v>
      </c>
    </row>
    <row r="13883" spans="1:1">
      <c r="A13883" s="51" t="s">
        <v>14843</v>
      </c>
    </row>
    <row r="13884" spans="1:1">
      <c r="A13884" s="51" t="s">
        <v>14844</v>
      </c>
    </row>
    <row r="13885" spans="1:1">
      <c r="A13885" s="51" t="s">
        <v>14845</v>
      </c>
    </row>
    <row r="13886" spans="1:1">
      <c r="A13886" s="51" t="s">
        <v>14846</v>
      </c>
    </row>
    <row r="13887" spans="1:1">
      <c r="A13887" s="51" t="s">
        <v>14847</v>
      </c>
    </row>
    <row r="13888" spans="1:1">
      <c r="A13888" s="51" t="s">
        <v>14848</v>
      </c>
    </row>
    <row r="13889" spans="1:1">
      <c r="A13889" s="51" t="s">
        <v>14849</v>
      </c>
    </row>
    <row r="13890" spans="1:1">
      <c r="A13890" s="51" t="s">
        <v>14850</v>
      </c>
    </row>
    <row r="13891" spans="1:1">
      <c r="A13891" s="51" t="s">
        <v>14851</v>
      </c>
    </row>
    <row r="13892" spans="1:1">
      <c r="A13892" s="51" t="s">
        <v>14852</v>
      </c>
    </row>
    <row r="13893" spans="1:1">
      <c r="A13893" s="51" t="s">
        <v>14853</v>
      </c>
    </row>
    <row r="13894" spans="1:1">
      <c r="A13894" s="51" t="s">
        <v>14854</v>
      </c>
    </row>
    <row r="13895" spans="1:1">
      <c r="A13895" s="51" t="s">
        <v>14855</v>
      </c>
    </row>
    <row r="13896" spans="1:1">
      <c r="A13896" s="51" t="s">
        <v>14856</v>
      </c>
    </row>
    <row r="13897" spans="1:1">
      <c r="A13897" s="51" t="s">
        <v>14857</v>
      </c>
    </row>
    <row r="13898" spans="1:1">
      <c r="A13898" s="51" t="s">
        <v>14858</v>
      </c>
    </row>
    <row r="13899" spans="1:1">
      <c r="A13899" s="51" t="s">
        <v>14859</v>
      </c>
    </row>
    <row r="13900" spans="1:1">
      <c r="A13900" s="51" t="s">
        <v>14860</v>
      </c>
    </row>
    <row r="13901" spans="1:1">
      <c r="A13901" s="51" t="s">
        <v>14861</v>
      </c>
    </row>
    <row r="13902" spans="1:1">
      <c r="A13902" s="51" t="s">
        <v>14862</v>
      </c>
    </row>
    <row r="13903" spans="1:1">
      <c r="A13903" s="51" t="s">
        <v>14863</v>
      </c>
    </row>
    <row r="13904" spans="1:1">
      <c r="A13904" s="51" t="s">
        <v>14864</v>
      </c>
    </row>
    <row r="13905" spans="1:1">
      <c r="A13905" s="51" t="s">
        <v>14865</v>
      </c>
    </row>
    <row r="13906" spans="1:1">
      <c r="A13906" s="51" t="s">
        <v>14866</v>
      </c>
    </row>
    <row r="13907" spans="1:1">
      <c r="A13907" s="51" t="s">
        <v>14867</v>
      </c>
    </row>
    <row r="13908" spans="1:1">
      <c r="A13908" s="51" t="s">
        <v>14868</v>
      </c>
    </row>
    <row r="13909" spans="1:1">
      <c r="A13909" s="51" t="s">
        <v>14869</v>
      </c>
    </row>
    <row r="13910" spans="1:1">
      <c r="A13910" s="51" t="s">
        <v>14870</v>
      </c>
    </row>
    <row r="13911" spans="1:1">
      <c r="A13911" s="51" t="s">
        <v>14871</v>
      </c>
    </row>
    <row r="13912" spans="1:1">
      <c r="A13912" s="51" t="s">
        <v>14872</v>
      </c>
    </row>
    <row r="13913" spans="1:1">
      <c r="A13913" s="51" t="s">
        <v>14873</v>
      </c>
    </row>
    <row r="13914" spans="1:1">
      <c r="A13914" s="51" t="s">
        <v>14874</v>
      </c>
    </row>
    <row r="13915" spans="1:1">
      <c r="A13915" s="51" t="s">
        <v>14875</v>
      </c>
    </row>
    <row r="13916" spans="1:1">
      <c r="A13916" s="51" t="s">
        <v>14876</v>
      </c>
    </row>
    <row r="13917" spans="1:1">
      <c r="A13917" s="51" t="s">
        <v>14877</v>
      </c>
    </row>
    <row r="13918" spans="1:1">
      <c r="A13918" s="51" t="s">
        <v>14878</v>
      </c>
    </row>
    <row r="13919" spans="1:1">
      <c r="A13919" s="51" t="s">
        <v>14879</v>
      </c>
    </row>
    <row r="13920" spans="1:1">
      <c r="A13920" s="51" t="s">
        <v>14880</v>
      </c>
    </row>
    <row r="13921" spans="1:1">
      <c r="A13921" s="51" t="s">
        <v>14881</v>
      </c>
    </row>
    <row r="13922" spans="1:1">
      <c r="A13922" s="51" t="s">
        <v>14882</v>
      </c>
    </row>
    <row r="13923" spans="1:1">
      <c r="A13923" s="51" t="s">
        <v>14883</v>
      </c>
    </row>
    <row r="13924" spans="1:1">
      <c r="A13924" s="51" t="s">
        <v>14884</v>
      </c>
    </row>
    <row r="13925" spans="1:1">
      <c r="A13925" s="51" t="s">
        <v>14885</v>
      </c>
    </row>
    <row r="13926" spans="1:1">
      <c r="A13926" s="51" t="s">
        <v>14886</v>
      </c>
    </row>
    <row r="13927" spans="1:1">
      <c r="A13927" s="51" t="s">
        <v>14887</v>
      </c>
    </row>
    <row r="13928" spans="1:1">
      <c r="A13928" s="51" t="s">
        <v>14888</v>
      </c>
    </row>
    <row r="13929" spans="1:1">
      <c r="A13929" s="51" t="s">
        <v>14889</v>
      </c>
    </row>
    <row r="13930" spans="1:1">
      <c r="A13930" s="51" t="s">
        <v>14890</v>
      </c>
    </row>
    <row r="13931" spans="1:1">
      <c r="A13931" s="51" t="s">
        <v>14891</v>
      </c>
    </row>
    <row r="13932" spans="1:1">
      <c r="A13932" s="51" t="s">
        <v>14892</v>
      </c>
    </row>
    <row r="13933" spans="1:1">
      <c r="A13933" s="51" t="s">
        <v>14893</v>
      </c>
    </row>
    <row r="13934" spans="1:1">
      <c r="A13934" s="51" t="s">
        <v>14894</v>
      </c>
    </row>
    <row r="13935" spans="1:1">
      <c r="A13935" s="51" t="s">
        <v>14895</v>
      </c>
    </row>
    <row r="13936" spans="1:1">
      <c r="A13936" s="51" t="s">
        <v>14896</v>
      </c>
    </row>
    <row r="13937" spans="1:1">
      <c r="A13937" s="51" t="s">
        <v>14897</v>
      </c>
    </row>
    <row r="13938" spans="1:1">
      <c r="A13938" s="51" t="s">
        <v>14898</v>
      </c>
    </row>
    <row r="13939" spans="1:1">
      <c r="A13939" s="51" t="s">
        <v>14899</v>
      </c>
    </row>
    <row r="13940" spans="1:1">
      <c r="A13940" s="51" t="s">
        <v>14900</v>
      </c>
    </row>
    <row r="13941" spans="1:1">
      <c r="A13941" s="51" t="s">
        <v>14901</v>
      </c>
    </row>
    <row r="13942" spans="1:1">
      <c r="A13942" s="51" t="s">
        <v>14902</v>
      </c>
    </row>
    <row r="13943" spans="1:1">
      <c r="A13943" s="51" t="s">
        <v>14903</v>
      </c>
    </row>
    <row r="13944" spans="1:1">
      <c r="A13944" s="51" t="s">
        <v>14904</v>
      </c>
    </row>
    <row r="13945" spans="1:1">
      <c r="A13945" s="51" t="s">
        <v>14905</v>
      </c>
    </row>
    <row r="13946" spans="1:1">
      <c r="A13946" s="51" t="s">
        <v>14906</v>
      </c>
    </row>
    <row r="13947" spans="1:1">
      <c r="A13947" s="51" t="s">
        <v>14907</v>
      </c>
    </row>
    <row r="13948" spans="1:1">
      <c r="A13948" s="51" t="s">
        <v>14908</v>
      </c>
    </row>
    <row r="13949" spans="1:1">
      <c r="A13949" s="51" t="s">
        <v>14909</v>
      </c>
    </row>
    <row r="13950" spans="1:1">
      <c r="A13950" s="51" t="s">
        <v>14910</v>
      </c>
    </row>
    <row r="13951" spans="1:1">
      <c r="A13951" s="51" t="s">
        <v>14911</v>
      </c>
    </row>
    <row r="13952" spans="1:1">
      <c r="A13952" s="51" t="s">
        <v>14912</v>
      </c>
    </row>
    <row r="13953" spans="1:1">
      <c r="A13953" s="51" t="s">
        <v>14913</v>
      </c>
    </row>
    <row r="13954" spans="1:1">
      <c r="A13954" s="51" t="s">
        <v>14914</v>
      </c>
    </row>
    <row r="13955" spans="1:1">
      <c r="A13955" s="51" t="s">
        <v>14915</v>
      </c>
    </row>
    <row r="13956" spans="1:1">
      <c r="A13956" s="51" t="s">
        <v>14916</v>
      </c>
    </row>
    <row r="13957" spans="1:1">
      <c r="A13957" s="51" t="s">
        <v>14917</v>
      </c>
    </row>
    <row r="13958" spans="1:1">
      <c r="A13958" s="51" t="s">
        <v>14918</v>
      </c>
    </row>
    <row r="13959" spans="1:1">
      <c r="A13959" s="51" t="s">
        <v>14919</v>
      </c>
    </row>
    <row r="13960" spans="1:1">
      <c r="A13960" s="51" t="s">
        <v>14920</v>
      </c>
    </row>
    <row r="13961" spans="1:1">
      <c r="A13961" s="51" t="s">
        <v>14921</v>
      </c>
    </row>
    <row r="13962" spans="1:1">
      <c r="A13962" s="51" t="s">
        <v>14922</v>
      </c>
    </row>
    <row r="13963" spans="1:1">
      <c r="A13963" s="51" t="s">
        <v>14923</v>
      </c>
    </row>
    <row r="13964" spans="1:1">
      <c r="A13964" s="51" t="s">
        <v>14924</v>
      </c>
    </row>
    <row r="13965" spans="1:1">
      <c r="A13965" s="51" t="s">
        <v>14925</v>
      </c>
    </row>
    <row r="13966" spans="1:1">
      <c r="A13966" s="51" t="s">
        <v>14926</v>
      </c>
    </row>
    <row r="13967" spans="1:1">
      <c r="A13967" s="51" t="s">
        <v>14927</v>
      </c>
    </row>
    <row r="13968" spans="1:1">
      <c r="A13968" s="51" t="s">
        <v>14928</v>
      </c>
    </row>
    <row r="13969" spans="1:1">
      <c r="A13969" s="51" t="s">
        <v>14929</v>
      </c>
    </row>
    <row r="13970" spans="1:1">
      <c r="A13970" s="51" t="s">
        <v>14930</v>
      </c>
    </row>
    <row r="13971" spans="1:1">
      <c r="A13971" s="51" t="s">
        <v>14931</v>
      </c>
    </row>
    <row r="13972" spans="1:1">
      <c r="A13972" s="51" t="s">
        <v>14932</v>
      </c>
    </row>
    <row r="13973" spans="1:1">
      <c r="A13973" s="51" t="s">
        <v>14933</v>
      </c>
    </row>
    <row r="13974" spans="1:1">
      <c r="A13974" s="51" t="s">
        <v>14934</v>
      </c>
    </row>
    <row r="13975" spans="1:1">
      <c r="A13975" s="51" t="s">
        <v>14935</v>
      </c>
    </row>
    <row r="13976" spans="1:1">
      <c r="A13976" s="51" t="s">
        <v>14936</v>
      </c>
    </row>
    <row r="13977" spans="1:1">
      <c r="A13977" s="51" t="s">
        <v>14937</v>
      </c>
    </row>
    <row r="13978" spans="1:1">
      <c r="A13978" s="51" t="s">
        <v>14938</v>
      </c>
    </row>
    <row r="13979" spans="1:1">
      <c r="A13979" s="51" t="s">
        <v>14939</v>
      </c>
    </row>
    <row r="13980" spans="1:1">
      <c r="A13980" s="51" t="s">
        <v>14940</v>
      </c>
    </row>
    <row r="13981" spans="1:1">
      <c r="A13981" s="51" t="s">
        <v>14941</v>
      </c>
    </row>
    <row r="13982" spans="1:1">
      <c r="A13982" s="51" t="s">
        <v>14942</v>
      </c>
    </row>
    <row r="13983" spans="1:1">
      <c r="A13983" s="51" t="s">
        <v>14943</v>
      </c>
    </row>
    <row r="13984" spans="1:1">
      <c r="A13984" s="51" t="s">
        <v>14944</v>
      </c>
    </row>
    <row r="13985" spans="1:1">
      <c r="A13985" s="51" t="s">
        <v>14945</v>
      </c>
    </row>
    <row r="13986" spans="1:1">
      <c r="A13986" s="51" t="s">
        <v>14946</v>
      </c>
    </row>
    <row r="13987" spans="1:1">
      <c r="A13987" s="51" t="s">
        <v>14947</v>
      </c>
    </row>
    <row r="13988" spans="1:1">
      <c r="A13988" s="51" t="s">
        <v>14948</v>
      </c>
    </row>
    <row r="13989" spans="1:1">
      <c r="A13989" s="51" t="s">
        <v>14949</v>
      </c>
    </row>
    <row r="13990" spans="1:1">
      <c r="A13990" s="51" t="s">
        <v>14950</v>
      </c>
    </row>
    <row r="13991" spans="1:1">
      <c r="A13991" s="51" t="s">
        <v>14951</v>
      </c>
    </row>
    <row r="13992" spans="1:1">
      <c r="A13992" s="51" t="s">
        <v>14952</v>
      </c>
    </row>
    <row r="13993" spans="1:1">
      <c r="A13993" s="51" t="s">
        <v>14953</v>
      </c>
    </row>
    <row r="13994" spans="1:1">
      <c r="A13994" s="51" t="s">
        <v>14954</v>
      </c>
    </row>
    <row r="13995" spans="1:1">
      <c r="A13995" s="51" t="s">
        <v>14955</v>
      </c>
    </row>
    <row r="13996" spans="1:1">
      <c r="A13996" s="51" t="s">
        <v>14956</v>
      </c>
    </row>
    <row r="13997" spans="1:1">
      <c r="A13997" s="51" t="s">
        <v>14957</v>
      </c>
    </row>
    <row r="13998" spans="1:1">
      <c r="A13998" s="51" t="s">
        <v>14958</v>
      </c>
    </row>
    <row r="13999" spans="1:1">
      <c r="A13999" s="51" t="s">
        <v>14959</v>
      </c>
    </row>
    <row r="14000" spans="1:1">
      <c r="A14000" s="51" t="s">
        <v>14960</v>
      </c>
    </row>
    <row r="14001" spans="1:1">
      <c r="A14001" s="51" t="s">
        <v>14961</v>
      </c>
    </row>
    <row r="14002" spans="1:1">
      <c r="A14002" s="51" t="s">
        <v>14962</v>
      </c>
    </row>
    <row r="14003" spans="1:1">
      <c r="A14003" s="51" t="s">
        <v>14963</v>
      </c>
    </row>
    <row r="14004" spans="1:1">
      <c r="A14004" s="51" t="s">
        <v>14964</v>
      </c>
    </row>
    <row r="14005" spans="1:1">
      <c r="A14005" s="51" t="s">
        <v>14965</v>
      </c>
    </row>
    <row r="14006" spans="1:1">
      <c r="A14006" s="51" t="s">
        <v>14966</v>
      </c>
    </row>
    <row r="14007" spans="1:1">
      <c r="A14007" s="51" t="s">
        <v>14967</v>
      </c>
    </row>
    <row r="14008" spans="1:1">
      <c r="A14008" s="51" t="s">
        <v>14968</v>
      </c>
    </row>
    <row r="14009" spans="1:1">
      <c r="A14009" s="51" t="s">
        <v>14969</v>
      </c>
    </row>
    <row r="14010" spans="1:1">
      <c r="A14010" s="51" t="s">
        <v>14970</v>
      </c>
    </row>
    <row r="14011" spans="1:1">
      <c r="A14011" s="51" t="s">
        <v>14971</v>
      </c>
    </row>
    <row r="14012" spans="1:1">
      <c r="A14012" s="51" t="s">
        <v>14972</v>
      </c>
    </row>
    <row r="14013" spans="1:1">
      <c r="A14013" s="51" t="s">
        <v>14973</v>
      </c>
    </row>
    <row r="14014" spans="1:1">
      <c r="A14014" s="51" t="s">
        <v>14974</v>
      </c>
    </row>
    <row r="14015" spans="1:1">
      <c r="A14015" s="51" t="s">
        <v>14975</v>
      </c>
    </row>
    <row r="14016" spans="1:1">
      <c r="A14016" s="51" t="s">
        <v>14976</v>
      </c>
    </row>
    <row r="14017" spans="1:1">
      <c r="A14017" s="51" t="s">
        <v>14977</v>
      </c>
    </row>
    <row r="14018" spans="1:1">
      <c r="A14018" s="51" t="s">
        <v>14978</v>
      </c>
    </row>
    <row r="14019" spans="1:1">
      <c r="A14019" s="51" t="s">
        <v>14979</v>
      </c>
    </row>
    <row r="14020" spans="1:1">
      <c r="A14020" s="51" t="s">
        <v>14980</v>
      </c>
    </row>
    <row r="14021" spans="1:1">
      <c r="A14021" s="51" t="s">
        <v>14981</v>
      </c>
    </row>
    <row r="14022" spans="1:1">
      <c r="A14022" s="51" t="s">
        <v>14982</v>
      </c>
    </row>
    <row r="14023" spans="1:1">
      <c r="A14023" s="51" t="s">
        <v>14983</v>
      </c>
    </row>
    <row r="14024" spans="1:1">
      <c r="A14024" s="51" t="s">
        <v>14984</v>
      </c>
    </row>
    <row r="14025" spans="1:1">
      <c r="A14025" s="51" t="s">
        <v>14985</v>
      </c>
    </row>
    <row r="14026" spans="1:1">
      <c r="A14026" s="51" t="s">
        <v>14986</v>
      </c>
    </row>
    <row r="14027" spans="1:1">
      <c r="A14027" s="51" t="s">
        <v>14987</v>
      </c>
    </row>
    <row r="14028" spans="1:1">
      <c r="A14028" s="51" t="s">
        <v>14988</v>
      </c>
    </row>
    <row r="14029" spans="1:1">
      <c r="A14029" s="51" t="s">
        <v>14989</v>
      </c>
    </row>
    <row r="14030" spans="1:1">
      <c r="A14030" s="51" t="s">
        <v>14990</v>
      </c>
    </row>
    <row r="14031" spans="1:1">
      <c r="A14031" s="51" t="s">
        <v>14991</v>
      </c>
    </row>
    <row r="14032" spans="1:1">
      <c r="A14032" s="51" t="s">
        <v>14992</v>
      </c>
    </row>
    <row r="14033" spans="1:1">
      <c r="A14033" s="51" t="s">
        <v>14993</v>
      </c>
    </row>
    <row r="14034" spans="1:1">
      <c r="A14034" s="51" t="s">
        <v>14994</v>
      </c>
    </row>
    <row r="14035" spans="1:1">
      <c r="A14035" s="51" t="s">
        <v>14995</v>
      </c>
    </row>
    <row r="14036" spans="1:1">
      <c r="A14036" s="51" t="s">
        <v>14996</v>
      </c>
    </row>
    <row r="14037" spans="1:1">
      <c r="A14037" s="51" t="s">
        <v>14997</v>
      </c>
    </row>
    <row r="14038" spans="1:1">
      <c r="A14038" s="51" t="s">
        <v>14998</v>
      </c>
    </row>
    <row r="14039" spans="1:1">
      <c r="A14039" s="51" t="s">
        <v>14999</v>
      </c>
    </row>
    <row r="14040" spans="1:1">
      <c r="A14040" s="51" t="s">
        <v>15000</v>
      </c>
    </row>
    <row r="14041" spans="1:1">
      <c r="A14041" s="51" t="s">
        <v>15001</v>
      </c>
    </row>
    <row r="14042" spans="1:1">
      <c r="A14042" s="51" t="s">
        <v>15002</v>
      </c>
    </row>
    <row r="14043" spans="1:1">
      <c r="A14043" s="51" t="s">
        <v>15003</v>
      </c>
    </row>
    <row r="14044" spans="1:1">
      <c r="A14044" s="51" t="s">
        <v>15004</v>
      </c>
    </row>
    <row r="14045" spans="1:1">
      <c r="A14045" s="51" t="s">
        <v>15005</v>
      </c>
    </row>
    <row r="14046" spans="1:1">
      <c r="A14046" s="51" t="s">
        <v>15006</v>
      </c>
    </row>
    <row r="14047" spans="1:1">
      <c r="A14047" s="51" t="s">
        <v>15007</v>
      </c>
    </row>
    <row r="14048" spans="1:1">
      <c r="A14048" s="51" t="s">
        <v>15008</v>
      </c>
    </row>
    <row r="14049" spans="1:1">
      <c r="A14049" s="51" t="s">
        <v>15009</v>
      </c>
    </row>
    <row r="14050" spans="1:1">
      <c r="A14050" s="51" t="s">
        <v>15010</v>
      </c>
    </row>
    <row r="14051" spans="1:1">
      <c r="A14051" s="51" t="s">
        <v>15011</v>
      </c>
    </row>
    <row r="14052" spans="1:1">
      <c r="A14052" s="51" t="s">
        <v>15012</v>
      </c>
    </row>
    <row r="14053" spans="1:1">
      <c r="A14053" s="51" t="s">
        <v>15013</v>
      </c>
    </row>
    <row r="14054" spans="1:1">
      <c r="A14054" s="51" t="s">
        <v>15014</v>
      </c>
    </row>
    <row r="14055" spans="1:1">
      <c r="A14055" s="51" t="s">
        <v>15015</v>
      </c>
    </row>
    <row r="14056" spans="1:1">
      <c r="A14056" s="51" t="s">
        <v>15016</v>
      </c>
    </row>
    <row r="14057" spans="1:1">
      <c r="A14057" s="51" t="s">
        <v>15017</v>
      </c>
    </row>
    <row r="14058" spans="1:1">
      <c r="A14058" s="51" t="s">
        <v>15018</v>
      </c>
    </row>
    <row r="14059" spans="1:1">
      <c r="A14059" s="51" t="s">
        <v>15019</v>
      </c>
    </row>
    <row r="14060" spans="1:1">
      <c r="A14060" s="51" t="s">
        <v>15020</v>
      </c>
    </row>
    <row r="14061" spans="1:1">
      <c r="A14061" s="51" t="s">
        <v>15021</v>
      </c>
    </row>
    <row r="14062" spans="1:1">
      <c r="A14062" s="51" t="s">
        <v>15022</v>
      </c>
    </row>
    <row r="14063" spans="1:1">
      <c r="A14063" s="51" t="s">
        <v>15023</v>
      </c>
    </row>
    <row r="14064" spans="1:1">
      <c r="A14064" s="51" t="s">
        <v>15024</v>
      </c>
    </row>
    <row r="14065" spans="1:1">
      <c r="A14065" s="51" t="s">
        <v>15025</v>
      </c>
    </row>
    <row r="14066" spans="1:1">
      <c r="A14066" s="51" t="s">
        <v>15026</v>
      </c>
    </row>
    <row r="14067" spans="1:1">
      <c r="A14067" s="51" t="s">
        <v>15027</v>
      </c>
    </row>
    <row r="14068" spans="1:1">
      <c r="A14068" s="51" t="s">
        <v>15028</v>
      </c>
    </row>
    <row r="14069" spans="1:1">
      <c r="A14069" s="51" t="s">
        <v>15029</v>
      </c>
    </row>
    <row r="14070" spans="1:1">
      <c r="A14070" s="51" t="s">
        <v>15030</v>
      </c>
    </row>
    <row r="14071" spans="1:1">
      <c r="A14071" s="51" t="s">
        <v>15031</v>
      </c>
    </row>
    <row r="14072" spans="1:1">
      <c r="A14072" s="51" t="s">
        <v>15032</v>
      </c>
    </row>
    <row r="14073" spans="1:1">
      <c r="A14073" s="51" t="s">
        <v>15033</v>
      </c>
    </row>
    <row r="14074" spans="1:1">
      <c r="A14074" s="51" t="s">
        <v>15034</v>
      </c>
    </row>
    <row r="14075" spans="1:1">
      <c r="A14075" s="51" t="s">
        <v>15035</v>
      </c>
    </row>
    <row r="14076" spans="1:1">
      <c r="A14076" s="51" t="s">
        <v>15036</v>
      </c>
    </row>
    <row r="14077" spans="1:1">
      <c r="A14077" s="51" t="s">
        <v>15037</v>
      </c>
    </row>
    <row r="14078" spans="1:1">
      <c r="A14078" s="51" t="s">
        <v>15038</v>
      </c>
    </row>
    <row r="14079" spans="1:1">
      <c r="A14079" s="51" t="s">
        <v>15039</v>
      </c>
    </row>
    <row r="14080" spans="1:1">
      <c r="A14080" s="51" t="s">
        <v>15040</v>
      </c>
    </row>
    <row r="14081" spans="1:1">
      <c r="A14081" s="51" t="s">
        <v>15041</v>
      </c>
    </row>
    <row r="14082" spans="1:1">
      <c r="A14082" s="51" t="s">
        <v>15042</v>
      </c>
    </row>
    <row r="14083" spans="1:1">
      <c r="A14083" s="51" t="s">
        <v>15043</v>
      </c>
    </row>
    <row r="14084" spans="1:1">
      <c r="A14084" s="51" t="s">
        <v>15044</v>
      </c>
    </row>
    <row r="14085" spans="1:1">
      <c r="A14085" s="51" t="s">
        <v>15045</v>
      </c>
    </row>
    <row r="14086" spans="1:1">
      <c r="A14086" s="51" t="s">
        <v>15046</v>
      </c>
    </row>
    <row r="14087" spans="1:1">
      <c r="A14087" s="51" t="s">
        <v>15047</v>
      </c>
    </row>
    <row r="14088" spans="1:1">
      <c r="A14088" s="51" t="s">
        <v>15048</v>
      </c>
    </row>
    <row r="14089" spans="1:1">
      <c r="A14089" s="51" t="s">
        <v>15049</v>
      </c>
    </row>
    <row r="14090" spans="1:1">
      <c r="A14090" s="51" t="s">
        <v>15050</v>
      </c>
    </row>
    <row r="14091" spans="1:1">
      <c r="A14091" s="51" t="s">
        <v>15051</v>
      </c>
    </row>
    <row r="14092" spans="1:1">
      <c r="A14092" s="51" t="s">
        <v>15052</v>
      </c>
    </row>
    <row r="14093" spans="1:1">
      <c r="A14093" s="51" t="s">
        <v>15053</v>
      </c>
    </row>
    <row r="14094" spans="1:1">
      <c r="A14094" s="51" t="s">
        <v>15054</v>
      </c>
    </row>
    <row r="14095" spans="1:1">
      <c r="A14095" s="51" t="s">
        <v>15055</v>
      </c>
    </row>
    <row r="14096" spans="1:1">
      <c r="A14096" s="51" t="s">
        <v>15056</v>
      </c>
    </row>
    <row r="14097" spans="1:1">
      <c r="A14097" s="51" t="s">
        <v>15057</v>
      </c>
    </row>
    <row r="14098" spans="1:1">
      <c r="A14098" s="51" t="s">
        <v>15058</v>
      </c>
    </row>
    <row r="14099" spans="1:1">
      <c r="A14099" s="51" t="s">
        <v>15059</v>
      </c>
    </row>
    <row r="14100" spans="1:1">
      <c r="A14100" s="51" t="s">
        <v>15060</v>
      </c>
    </row>
    <row r="14101" spans="1:1">
      <c r="A14101" s="51" t="s">
        <v>15061</v>
      </c>
    </row>
    <row r="14102" spans="1:1">
      <c r="A14102" s="51" t="s">
        <v>15062</v>
      </c>
    </row>
    <row r="14103" spans="1:1">
      <c r="A14103" s="51" t="s">
        <v>15063</v>
      </c>
    </row>
    <row r="14104" spans="1:1">
      <c r="A14104" s="51" t="s">
        <v>15064</v>
      </c>
    </row>
    <row r="14105" spans="1:1">
      <c r="A14105" s="51" t="s">
        <v>15065</v>
      </c>
    </row>
    <row r="14106" spans="1:1">
      <c r="A14106" s="51" t="s">
        <v>15066</v>
      </c>
    </row>
    <row r="14107" spans="1:1">
      <c r="A14107" s="51" t="s">
        <v>15067</v>
      </c>
    </row>
    <row r="14108" spans="1:1">
      <c r="A14108" s="51" t="s">
        <v>15068</v>
      </c>
    </row>
    <row r="14109" spans="1:1">
      <c r="A14109" s="51" t="s">
        <v>15069</v>
      </c>
    </row>
    <row r="14110" spans="1:1">
      <c r="A14110" s="51" t="s">
        <v>15070</v>
      </c>
    </row>
    <row r="14111" spans="1:1">
      <c r="A14111" s="51" t="s">
        <v>15071</v>
      </c>
    </row>
    <row r="14112" spans="1:1">
      <c r="A14112" s="51" t="s">
        <v>15072</v>
      </c>
    </row>
    <row r="14113" spans="1:1">
      <c r="A14113" s="51" t="s">
        <v>15073</v>
      </c>
    </row>
    <row r="14114" spans="1:1">
      <c r="A14114" s="51" t="s">
        <v>15074</v>
      </c>
    </row>
    <row r="14115" spans="1:1">
      <c r="A14115" s="51" t="s">
        <v>15075</v>
      </c>
    </row>
    <row r="14116" spans="1:1">
      <c r="A14116" s="51" t="s">
        <v>15076</v>
      </c>
    </row>
    <row r="14117" spans="1:1">
      <c r="A14117" s="51" t="s">
        <v>15077</v>
      </c>
    </row>
    <row r="14118" spans="1:1">
      <c r="A14118" s="51" t="s">
        <v>15078</v>
      </c>
    </row>
    <row r="14119" spans="1:1">
      <c r="A14119" s="51" t="s">
        <v>15079</v>
      </c>
    </row>
    <row r="14120" spans="1:1">
      <c r="A14120" s="51" t="s">
        <v>15080</v>
      </c>
    </row>
    <row r="14121" spans="1:1">
      <c r="A14121" s="51" t="s">
        <v>15081</v>
      </c>
    </row>
    <row r="14122" spans="1:1">
      <c r="A14122" s="51" t="s">
        <v>15082</v>
      </c>
    </row>
    <row r="14123" spans="1:1">
      <c r="A14123" s="51" t="s">
        <v>15083</v>
      </c>
    </row>
    <row r="14124" spans="1:1">
      <c r="A14124" s="51" t="s">
        <v>15084</v>
      </c>
    </row>
    <row r="14125" spans="1:1">
      <c r="A14125" s="51" t="s">
        <v>15085</v>
      </c>
    </row>
    <row r="14126" spans="1:1">
      <c r="A14126" s="51" t="s">
        <v>15086</v>
      </c>
    </row>
    <row r="14127" spans="1:1">
      <c r="A14127" s="51" t="s">
        <v>15087</v>
      </c>
    </row>
    <row r="14128" spans="1:1">
      <c r="A14128" s="51" t="s">
        <v>15088</v>
      </c>
    </row>
    <row r="14129" spans="1:1">
      <c r="A14129" s="51" t="s">
        <v>15089</v>
      </c>
    </row>
    <row r="14130" spans="1:1">
      <c r="A14130" s="51" t="s">
        <v>15090</v>
      </c>
    </row>
    <row r="14131" spans="1:1">
      <c r="A14131" s="51" t="s">
        <v>15091</v>
      </c>
    </row>
    <row r="14132" spans="1:1">
      <c r="A14132" s="51" t="s">
        <v>15092</v>
      </c>
    </row>
    <row r="14133" spans="1:1">
      <c r="A14133" s="51" t="s">
        <v>15093</v>
      </c>
    </row>
    <row r="14134" spans="1:1">
      <c r="A14134" s="51" t="s">
        <v>15094</v>
      </c>
    </row>
    <row r="14135" spans="1:1">
      <c r="A14135" s="51" t="s">
        <v>15095</v>
      </c>
    </row>
    <row r="14136" spans="1:1">
      <c r="A14136" s="51" t="s">
        <v>15096</v>
      </c>
    </row>
    <row r="14137" spans="1:1">
      <c r="A14137" s="51" t="s">
        <v>15097</v>
      </c>
    </row>
    <row r="14138" spans="1:1">
      <c r="A14138" s="51" t="s">
        <v>15098</v>
      </c>
    </row>
    <row r="14139" spans="1:1">
      <c r="A14139" s="51" t="s">
        <v>15099</v>
      </c>
    </row>
    <row r="14140" spans="1:1">
      <c r="A14140" s="51" t="s">
        <v>15100</v>
      </c>
    </row>
    <row r="14141" spans="1:1">
      <c r="A14141" s="51" t="s">
        <v>15101</v>
      </c>
    </row>
    <row r="14142" spans="1:1">
      <c r="A14142" s="51" t="s">
        <v>15102</v>
      </c>
    </row>
    <row r="14143" spans="1:1">
      <c r="A14143" s="51" t="s">
        <v>15103</v>
      </c>
    </row>
    <row r="14144" spans="1:1">
      <c r="A14144" s="51" t="s">
        <v>15104</v>
      </c>
    </row>
    <row r="14145" spans="1:1">
      <c r="A14145" s="51" t="s">
        <v>15105</v>
      </c>
    </row>
    <row r="14146" spans="1:1">
      <c r="A14146" s="51" t="s">
        <v>15106</v>
      </c>
    </row>
    <row r="14147" spans="1:1">
      <c r="A14147" s="51" t="s">
        <v>15107</v>
      </c>
    </row>
    <row r="14148" spans="1:1">
      <c r="A14148" s="51" t="s">
        <v>15108</v>
      </c>
    </row>
    <row r="14149" spans="1:1">
      <c r="A14149" s="51" t="s">
        <v>15109</v>
      </c>
    </row>
    <row r="14150" spans="1:1">
      <c r="A14150" s="51" t="s">
        <v>15110</v>
      </c>
    </row>
    <row r="14151" spans="1:1">
      <c r="A14151" s="51" t="s">
        <v>15111</v>
      </c>
    </row>
    <row r="14152" spans="1:1">
      <c r="A14152" s="51" t="s">
        <v>15112</v>
      </c>
    </row>
    <row r="14153" spans="1:1">
      <c r="A14153" s="51" t="s">
        <v>15113</v>
      </c>
    </row>
    <row r="14154" spans="1:1">
      <c r="A14154" s="51" t="s">
        <v>15114</v>
      </c>
    </row>
    <row r="14155" spans="1:1">
      <c r="A14155" s="51" t="s">
        <v>15115</v>
      </c>
    </row>
    <row r="14156" spans="1:1">
      <c r="A14156" s="51" t="s">
        <v>15116</v>
      </c>
    </row>
    <row r="14157" spans="1:1">
      <c r="A14157" s="51" t="s">
        <v>15117</v>
      </c>
    </row>
    <row r="14158" spans="1:1">
      <c r="A14158" s="51" t="s">
        <v>15118</v>
      </c>
    </row>
    <row r="14159" spans="1:1">
      <c r="A14159" s="51" t="s">
        <v>15119</v>
      </c>
    </row>
    <row r="14160" spans="1:1">
      <c r="A14160" s="51" t="s">
        <v>15120</v>
      </c>
    </row>
    <row r="14161" spans="1:1">
      <c r="A14161" s="51" t="s">
        <v>15121</v>
      </c>
    </row>
    <row r="14162" spans="1:1">
      <c r="A14162" s="51" t="s">
        <v>15122</v>
      </c>
    </row>
    <row r="14163" spans="1:1">
      <c r="A14163" s="51" t="s">
        <v>15123</v>
      </c>
    </row>
    <row r="14164" spans="1:1">
      <c r="A14164" s="51" t="s">
        <v>15124</v>
      </c>
    </row>
    <row r="14165" spans="1:1">
      <c r="A14165" s="51" t="s">
        <v>15125</v>
      </c>
    </row>
    <row r="14166" spans="1:1">
      <c r="A14166" s="51" t="s">
        <v>15126</v>
      </c>
    </row>
    <row r="14167" spans="1:1">
      <c r="A14167" s="51" t="s">
        <v>15127</v>
      </c>
    </row>
    <row r="14168" spans="1:1">
      <c r="A14168" s="51" t="s">
        <v>15128</v>
      </c>
    </row>
    <row r="14169" spans="1:1">
      <c r="A14169" s="51" t="s">
        <v>15129</v>
      </c>
    </row>
    <row r="14170" spans="1:1">
      <c r="A14170" s="51" t="s">
        <v>15130</v>
      </c>
    </row>
    <row r="14171" spans="1:1">
      <c r="A14171" s="51" t="s">
        <v>15131</v>
      </c>
    </row>
    <row r="14172" spans="1:1">
      <c r="A14172" s="51" t="s">
        <v>15132</v>
      </c>
    </row>
    <row r="14173" spans="1:1">
      <c r="A14173" s="51" t="s">
        <v>15133</v>
      </c>
    </row>
    <row r="14174" spans="1:1">
      <c r="A14174" s="51" t="s">
        <v>15134</v>
      </c>
    </row>
    <row r="14175" spans="1:1">
      <c r="A14175" s="51" t="s">
        <v>15135</v>
      </c>
    </row>
    <row r="14176" spans="1:1">
      <c r="A14176" s="51" t="s">
        <v>15136</v>
      </c>
    </row>
    <row r="14177" spans="1:1">
      <c r="A14177" s="51" t="s">
        <v>15137</v>
      </c>
    </row>
    <row r="14178" spans="1:1">
      <c r="A14178" s="51" t="s">
        <v>15138</v>
      </c>
    </row>
    <row r="14179" spans="1:1">
      <c r="A14179" s="51" t="s">
        <v>15139</v>
      </c>
    </row>
    <row r="14180" spans="1:1">
      <c r="A14180" s="51" t="s">
        <v>15140</v>
      </c>
    </row>
    <row r="14181" spans="1:1">
      <c r="A14181" s="51" t="s">
        <v>15141</v>
      </c>
    </row>
    <row r="14182" spans="1:1">
      <c r="A14182" s="51" t="s">
        <v>15142</v>
      </c>
    </row>
    <row r="14183" spans="1:1">
      <c r="A14183" s="51" t="s">
        <v>15143</v>
      </c>
    </row>
    <row r="14184" spans="1:1">
      <c r="A14184" s="51" t="s">
        <v>15144</v>
      </c>
    </row>
    <row r="14185" spans="1:1">
      <c r="A14185" s="51" t="s">
        <v>15145</v>
      </c>
    </row>
    <row r="14186" spans="1:1">
      <c r="A14186" s="51" t="s">
        <v>15146</v>
      </c>
    </row>
    <row r="14187" spans="1:1">
      <c r="A14187" s="51" t="s">
        <v>15147</v>
      </c>
    </row>
    <row r="14188" spans="1:1">
      <c r="A14188" s="51" t="s">
        <v>15148</v>
      </c>
    </row>
    <row r="14189" spans="1:1">
      <c r="A14189" s="51" t="s">
        <v>15149</v>
      </c>
    </row>
    <row r="14190" spans="1:1">
      <c r="A14190" s="51" t="s">
        <v>15150</v>
      </c>
    </row>
    <row r="14191" spans="1:1">
      <c r="A14191" s="51" t="s">
        <v>15151</v>
      </c>
    </row>
    <row r="14192" spans="1:1">
      <c r="A14192" s="51" t="s">
        <v>15152</v>
      </c>
    </row>
    <row r="14193" spans="1:1">
      <c r="A14193" s="51" t="s">
        <v>15153</v>
      </c>
    </row>
    <row r="14194" spans="1:1">
      <c r="A14194" s="51" t="s">
        <v>15154</v>
      </c>
    </row>
    <row r="14195" spans="1:1">
      <c r="A14195" s="51" t="s">
        <v>15155</v>
      </c>
    </row>
    <row r="14196" spans="1:1">
      <c r="A14196" s="51" t="s">
        <v>15156</v>
      </c>
    </row>
    <row r="14197" spans="1:1">
      <c r="A14197" s="51" t="s">
        <v>15157</v>
      </c>
    </row>
    <row r="14198" spans="1:1">
      <c r="A14198" s="51" t="s">
        <v>15158</v>
      </c>
    </row>
    <row r="14199" spans="1:1">
      <c r="A14199" s="51" t="s">
        <v>15159</v>
      </c>
    </row>
    <row r="14200" spans="1:1">
      <c r="A14200" s="51" t="s">
        <v>15160</v>
      </c>
    </row>
    <row r="14201" spans="1:1">
      <c r="A14201" s="51" t="s">
        <v>15161</v>
      </c>
    </row>
    <row r="14202" spans="1:1">
      <c r="A14202" s="51" t="s">
        <v>15162</v>
      </c>
    </row>
    <row r="14203" spans="1:1">
      <c r="A14203" s="51" t="s">
        <v>15163</v>
      </c>
    </row>
    <row r="14204" spans="1:1">
      <c r="A14204" s="51" t="s">
        <v>15164</v>
      </c>
    </row>
    <row r="14205" spans="1:1">
      <c r="A14205" s="51" t="s">
        <v>15165</v>
      </c>
    </row>
    <row r="14206" spans="1:1">
      <c r="A14206" s="51" t="s">
        <v>15166</v>
      </c>
    </row>
    <row r="14207" spans="1:1">
      <c r="A14207" s="51" t="s">
        <v>15167</v>
      </c>
    </row>
    <row r="14208" spans="1:1">
      <c r="A14208" s="51" t="s">
        <v>15168</v>
      </c>
    </row>
    <row r="14209" spans="1:1">
      <c r="A14209" s="51" t="s">
        <v>15169</v>
      </c>
    </row>
    <row r="14210" spans="1:1">
      <c r="A14210" s="51" t="s">
        <v>15170</v>
      </c>
    </row>
    <row r="14211" spans="1:1">
      <c r="A14211" s="51" t="s">
        <v>15171</v>
      </c>
    </row>
    <row r="14212" spans="1:1">
      <c r="A14212" s="51" t="s">
        <v>15172</v>
      </c>
    </row>
    <row r="14213" spans="1:1">
      <c r="A14213" s="51" t="s">
        <v>15173</v>
      </c>
    </row>
    <row r="14214" spans="1:1">
      <c r="A14214" s="51" t="s">
        <v>15174</v>
      </c>
    </row>
    <row r="14215" spans="1:1">
      <c r="A14215" s="51" t="s">
        <v>15175</v>
      </c>
    </row>
    <row r="14216" spans="1:1">
      <c r="A14216" s="51" t="s">
        <v>15176</v>
      </c>
    </row>
    <row r="14217" spans="1:1">
      <c r="A14217" s="51" t="s">
        <v>15177</v>
      </c>
    </row>
    <row r="14218" spans="1:1">
      <c r="A14218" s="51" t="s">
        <v>15178</v>
      </c>
    </row>
    <row r="14219" spans="1:1">
      <c r="A14219" s="51" t="s">
        <v>15179</v>
      </c>
    </row>
    <row r="14220" spans="1:1">
      <c r="A14220" s="51" t="s">
        <v>15180</v>
      </c>
    </row>
    <row r="14221" spans="1:1">
      <c r="A14221" s="51" t="s">
        <v>15181</v>
      </c>
    </row>
    <row r="14222" spans="1:1">
      <c r="A14222" s="51" t="s">
        <v>15182</v>
      </c>
    </row>
    <row r="14223" spans="1:1">
      <c r="A14223" s="51" t="s">
        <v>15183</v>
      </c>
    </row>
    <row r="14224" spans="1:1">
      <c r="A14224" s="51" t="s">
        <v>15184</v>
      </c>
    </row>
    <row r="14225" spans="1:1">
      <c r="A14225" s="51" t="s">
        <v>15185</v>
      </c>
    </row>
    <row r="14226" spans="1:1">
      <c r="A14226" s="51" t="s">
        <v>15186</v>
      </c>
    </row>
    <row r="14227" spans="1:1">
      <c r="A14227" s="51" t="s">
        <v>15187</v>
      </c>
    </row>
    <row r="14228" spans="1:1">
      <c r="A14228" s="51" t="s">
        <v>15188</v>
      </c>
    </row>
    <row r="14229" spans="1:1">
      <c r="A14229" s="51" t="s">
        <v>15189</v>
      </c>
    </row>
    <row r="14230" spans="1:1">
      <c r="A14230" s="51" t="s">
        <v>15190</v>
      </c>
    </row>
    <row r="14231" spans="1:1">
      <c r="A14231" s="51" t="s">
        <v>15191</v>
      </c>
    </row>
    <row r="14232" spans="1:1">
      <c r="A14232" s="51" t="s">
        <v>15192</v>
      </c>
    </row>
    <row r="14233" spans="1:1">
      <c r="A14233" s="51" t="s">
        <v>15193</v>
      </c>
    </row>
    <row r="14234" spans="1:1">
      <c r="A14234" s="51" t="s">
        <v>15194</v>
      </c>
    </row>
    <row r="14235" spans="1:1">
      <c r="A14235" s="51" t="s">
        <v>15195</v>
      </c>
    </row>
    <row r="14236" spans="1:1">
      <c r="A14236" s="51" t="s">
        <v>15196</v>
      </c>
    </row>
    <row r="14237" spans="1:1">
      <c r="A14237" s="51" t="s">
        <v>15197</v>
      </c>
    </row>
    <row r="14238" spans="1:1">
      <c r="A14238" s="51" t="s">
        <v>15198</v>
      </c>
    </row>
    <row r="14239" spans="1:1">
      <c r="A14239" s="51" t="s">
        <v>15199</v>
      </c>
    </row>
    <row r="14240" spans="1:1">
      <c r="A14240" s="51" t="s">
        <v>15200</v>
      </c>
    </row>
    <row r="14241" spans="1:1">
      <c r="A14241" s="51" t="s">
        <v>15201</v>
      </c>
    </row>
    <row r="14242" spans="1:1">
      <c r="A14242" s="51" t="s">
        <v>15202</v>
      </c>
    </row>
    <row r="14243" spans="1:1">
      <c r="A14243" s="51" t="s">
        <v>15203</v>
      </c>
    </row>
    <row r="14244" spans="1:1">
      <c r="A14244" s="51" t="s">
        <v>15204</v>
      </c>
    </row>
    <row r="14245" spans="1:1">
      <c r="A14245" s="51" t="s">
        <v>15205</v>
      </c>
    </row>
    <row r="14246" spans="1:1">
      <c r="A14246" s="51" t="s">
        <v>15206</v>
      </c>
    </row>
    <row r="14247" spans="1:1">
      <c r="A14247" s="51" t="s">
        <v>15207</v>
      </c>
    </row>
    <row r="14248" spans="1:1">
      <c r="A14248" s="51" t="s">
        <v>15208</v>
      </c>
    </row>
    <row r="14249" spans="1:1">
      <c r="A14249" s="51" t="s">
        <v>15209</v>
      </c>
    </row>
    <row r="14250" spans="1:1">
      <c r="A14250" s="51" t="s">
        <v>15210</v>
      </c>
    </row>
    <row r="14251" spans="1:1">
      <c r="A14251" s="51" t="s">
        <v>15211</v>
      </c>
    </row>
    <row r="14252" spans="1:1">
      <c r="A14252" s="51" t="s">
        <v>15212</v>
      </c>
    </row>
    <row r="14253" spans="1:1">
      <c r="A14253" s="51" t="s">
        <v>15213</v>
      </c>
    </row>
    <row r="14254" spans="1:1">
      <c r="A14254" s="51" t="s">
        <v>15214</v>
      </c>
    </row>
    <row r="14255" spans="1:1">
      <c r="A14255" s="51" t="s">
        <v>15215</v>
      </c>
    </row>
    <row r="14256" spans="1:1">
      <c r="A14256" s="51" t="s">
        <v>15216</v>
      </c>
    </row>
    <row r="14257" spans="1:1">
      <c r="A14257" s="51" t="s">
        <v>15217</v>
      </c>
    </row>
    <row r="14258" spans="1:1">
      <c r="A14258" s="51" t="s">
        <v>15218</v>
      </c>
    </row>
    <row r="14259" spans="1:1">
      <c r="A14259" s="51" t="s">
        <v>15219</v>
      </c>
    </row>
    <row r="14260" spans="1:1">
      <c r="A14260" s="51" t="s">
        <v>15220</v>
      </c>
    </row>
    <row r="14261" spans="1:1">
      <c r="A14261" s="51" t="s">
        <v>15221</v>
      </c>
    </row>
    <row r="14262" spans="1:1">
      <c r="A14262" s="51" t="s">
        <v>15222</v>
      </c>
    </row>
    <row r="14263" spans="1:1">
      <c r="A14263" s="51" t="s">
        <v>15223</v>
      </c>
    </row>
    <row r="14264" spans="1:1">
      <c r="A14264" s="51" t="s">
        <v>15224</v>
      </c>
    </row>
    <row r="14265" spans="1:1">
      <c r="A14265" s="51" t="s">
        <v>15225</v>
      </c>
    </row>
    <row r="14266" spans="1:1">
      <c r="A14266" s="51" t="s">
        <v>15226</v>
      </c>
    </row>
    <row r="14267" spans="1:1">
      <c r="A14267" s="51" t="s">
        <v>15227</v>
      </c>
    </row>
    <row r="14268" spans="1:1">
      <c r="A14268" s="51" t="s">
        <v>15228</v>
      </c>
    </row>
    <row r="14269" spans="1:1">
      <c r="A14269" s="51" t="s">
        <v>15229</v>
      </c>
    </row>
    <row r="14270" spans="1:1">
      <c r="A14270" s="51" t="s">
        <v>15230</v>
      </c>
    </row>
    <row r="14271" spans="1:1">
      <c r="A14271" s="51" t="s">
        <v>15231</v>
      </c>
    </row>
    <row r="14272" spans="1:1">
      <c r="A14272" s="51" t="s">
        <v>15232</v>
      </c>
    </row>
    <row r="14273" spans="1:1">
      <c r="A14273" s="51" t="s">
        <v>15233</v>
      </c>
    </row>
    <row r="14274" spans="1:1">
      <c r="A14274" s="51" t="s">
        <v>15234</v>
      </c>
    </row>
    <row r="14275" spans="1:1">
      <c r="A14275" s="51" t="s">
        <v>15235</v>
      </c>
    </row>
    <row r="14276" spans="1:1">
      <c r="A14276" s="51" t="s">
        <v>15236</v>
      </c>
    </row>
    <row r="14277" spans="1:1">
      <c r="A14277" s="51" t="s">
        <v>15237</v>
      </c>
    </row>
    <row r="14278" spans="1:1">
      <c r="A14278" s="51" t="s">
        <v>15238</v>
      </c>
    </row>
    <row r="14279" spans="1:1">
      <c r="A14279" s="51" t="s">
        <v>15239</v>
      </c>
    </row>
    <row r="14280" spans="1:1">
      <c r="A14280" s="51" t="s">
        <v>15240</v>
      </c>
    </row>
    <row r="14281" spans="1:1">
      <c r="A14281" s="51" t="s">
        <v>15241</v>
      </c>
    </row>
    <row r="14282" spans="1:1">
      <c r="A14282" s="51" t="s">
        <v>15242</v>
      </c>
    </row>
    <row r="14283" spans="1:1">
      <c r="A14283" s="51" t="s">
        <v>15243</v>
      </c>
    </row>
    <row r="14284" spans="1:1">
      <c r="A14284" s="51" t="s">
        <v>15244</v>
      </c>
    </row>
    <row r="14285" spans="1:1">
      <c r="A14285" s="51" t="s">
        <v>15245</v>
      </c>
    </row>
    <row r="14286" spans="1:1">
      <c r="A14286" s="51" t="s">
        <v>15246</v>
      </c>
    </row>
    <row r="14287" spans="1:1">
      <c r="A14287" s="51" t="s">
        <v>15247</v>
      </c>
    </row>
    <row r="14288" spans="1:1">
      <c r="A14288" s="51" t="s">
        <v>15248</v>
      </c>
    </row>
    <row r="14289" spans="1:1">
      <c r="A14289" s="51" t="s">
        <v>15249</v>
      </c>
    </row>
    <row r="14290" spans="1:1">
      <c r="A14290" s="51" t="s">
        <v>15250</v>
      </c>
    </row>
    <row r="14291" spans="1:1">
      <c r="A14291" s="51" t="s">
        <v>15251</v>
      </c>
    </row>
    <row r="14292" spans="1:1">
      <c r="A14292" s="51" t="s">
        <v>15252</v>
      </c>
    </row>
    <row r="14293" spans="1:1">
      <c r="A14293" s="51" t="s">
        <v>15253</v>
      </c>
    </row>
    <row r="14294" spans="1:1">
      <c r="A14294" s="51" t="s">
        <v>15254</v>
      </c>
    </row>
    <row r="14295" spans="1:1">
      <c r="A14295" s="51" t="s">
        <v>15255</v>
      </c>
    </row>
    <row r="14296" spans="1:1">
      <c r="A14296" s="51" t="s">
        <v>15256</v>
      </c>
    </row>
    <row r="14297" spans="1:1">
      <c r="A14297" s="51" t="s">
        <v>15257</v>
      </c>
    </row>
    <row r="14298" spans="1:1">
      <c r="A14298" s="51" t="s">
        <v>15258</v>
      </c>
    </row>
    <row r="14299" spans="1:1">
      <c r="A14299" s="51" t="s">
        <v>15259</v>
      </c>
    </row>
    <row r="14300" spans="1:1">
      <c r="A14300" s="51" t="s">
        <v>15260</v>
      </c>
    </row>
    <row r="14301" spans="1:1">
      <c r="A14301" s="51" t="s">
        <v>15261</v>
      </c>
    </row>
    <row r="14302" spans="1:1">
      <c r="A14302" s="51" t="s">
        <v>15262</v>
      </c>
    </row>
    <row r="14303" spans="1:1">
      <c r="A14303" s="51" t="s">
        <v>15263</v>
      </c>
    </row>
    <row r="14304" spans="1:1">
      <c r="A14304" s="51" t="s">
        <v>15264</v>
      </c>
    </row>
    <row r="14305" spans="1:1">
      <c r="A14305" s="51" t="s">
        <v>15265</v>
      </c>
    </row>
    <row r="14306" spans="1:1">
      <c r="A14306" s="51" t="s">
        <v>15266</v>
      </c>
    </row>
    <row r="14307" spans="1:1">
      <c r="A14307" s="51" t="s">
        <v>15267</v>
      </c>
    </row>
    <row r="14308" spans="1:1">
      <c r="A14308" s="51" t="s">
        <v>15268</v>
      </c>
    </row>
    <row r="14309" spans="1:1">
      <c r="A14309" s="51" t="s">
        <v>15269</v>
      </c>
    </row>
    <row r="14310" spans="1:1">
      <c r="A14310" s="51" t="s">
        <v>15270</v>
      </c>
    </row>
    <row r="14311" spans="1:1">
      <c r="A14311" s="51" t="s">
        <v>15271</v>
      </c>
    </row>
    <row r="14312" spans="1:1">
      <c r="A14312" s="51" t="s">
        <v>15272</v>
      </c>
    </row>
    <row r="14313" spans="1:1">
      <c r="A14313" s="51" t="s">
        <v>15273</v>
      </c>
    </row>
    <row r="14314" spans="1:1">
      <c r="A14314" s="51" t="s">
        <v>15274</v>
      </c>
    </row>
    <row r="14315" spans="1:1">
      <c r="A14315" s="51" t="s">
        <v>15275</v>
      </c>
    </row>
    <row r="14316" spans="1:1">
      <c r="A14316" s="51" t="s">
        <v>15276</v>
      </c>
    </row>
    <row r="14317" spans="1:1">
      <c r="A14317" s="51" t="s">
        <v>15277</v>
      </c>
    </row>
    <row r="14318" spans="1:1">
      <c r="A14318" s="51" t="s">
        <v>15278</v>
      </c>
    </row>
    <row r="14319" spans="1:1">
      <c r="A14319" s="51" t="s">
        <v>15279</v>
      </c>
    </row>
    <row r="14320" spans="1:1">
      <c r="A14320" s="51" t="s">
        <v>15280</v>
      </c>
    </row>
    <row r="14321" spans="1:1">
      <c r="A14321" s="51" t="s">
        <v>15281</v>
      </c>
    </row>
    <row r="14322" spans="1:1">
      <c r="A14322" s="51" t="s">
        <v>15282</v>
      </c>
    </row>
    <row r="14323" spans="1:1">
      <c r="A14323" s="51" t="s">
        <v>15283</v>
      </c>
    </row>
    <row r="14324" spans="1:1">
      <c r="A14324" s="51" t="s">
        <v>15284</v>
      </c>
    </row>
    <row r="14325" spans="1:1">
      <c r="A14325" s="51" t="s">
        <v>15285</v>
      </c>
    </row>
    <row r="14326" spans="1:1">
      <c r="A14326" s="51" t="s">
        <v>15286</v>
      </c>
    </row>
    <row r="14327" spans="1:1">
      <c r="A14327" s="51" t="s">
        <v>15287</v>
      </c>
    </row>
    <row r="14328" spans="1:1">
      <c r="A14328" s="51" t="s">
        <v>15288</v>
      </c>
    </row>
    <row r="14329" spans="1:1">
      <c r="A14329" s="51" t="s">
        <v>15289</v>
      </c>
    </row>
    <row r="14330" spans="1:1">
      <c r="A14330" s="51" t="s">
        <v>15290</v>
      </c>
    </row>
    <row r="14331" spans="1:1">
      <c r="A14331" s="51" t="s">
        <v>15291</v>
      </c>
    </row>
    <row r="14332" spans="1:1">
      <c r="A14332" s="51" t="s">
        <v>15292</v>
      </c>
    </row>
    <row r="14333" spans="1:1">
      <c r="A14333" s="51" t="s">
        <v>15293</v>
      </c>
    </row>
    <row r="14334" spans="1:1">
      <c r="A14334" s="51" t="s">
        <v>15294</v>
      </c>
    </row>
    <row r="14335" spans="1:1">
      <c r="A14335" s="51" t="s">
        <v>15295</v>
      </c>
    </row>
    <row r="14336" spans="1:1">
      <c r="A14336" s="51" t="s">
        <v>15296</v>
      </c>
    </row>
    <row r="14337" spans="1:1">
      <c r="A14337" s="51" t="s">
        <v>15297</v>
      </c>
    </row>
    <row r="14338" spans="1:1">
      <c r="A14338" s="51" t="s">
        <v>15298</v>
      </c>
    </row>
    <row r="14339" spans="1:1">
      <c r="A14339" s="51" t="s">
        <v>15299</v>
      </c>
    </row>
    <row r="14340" spans="1:1">
      <c r="A14340" s="51" t="s">
        <v>15300</v>
      </c>
    </row>
    <row r="14341" spans="1:1">
      <c r="A14341" s="51" t="s">
        <v>15301</v>
      </c>
    </row>
    <row r="14342" spans="1:1">
      <c r="A14342" s="51" t="s">
        <v>15302</v>
      </c>
    </row>
    <row r="14343" spans="1:1">
      <c r="A14343" s="51" t="s">
        <v>15303</v>
      </c>
    </row>
    <row r="14344" spans="1:1">
      <c r="A14344" s="51" t="s">
        <v>15304</v>
      </c>
    </row>
    <row r="14345" spans="1:1">
      <c r="A14345" s="51" t="s">
        <v>15305</v>
      </c>
    </row>
    <row r="14346" spans="1:1">
      <c r="A14346" s="51" t="s">
        <v>15306</v>
      </c>
    </row>
    <row r="14347" spans="1:1">
      <c r="A14347" s="51" t="s">
        <v>15307</v>
      </c>
    </row>
    <row r="14348" spans="1:1">
      <c r="A14348" s="51" t="s">
        <v>15308</v>
      </c>
    </row>
    <row r="14349" spans="1:1">
      <c r="A14349" s="51" t="s">
        <v>15309</v>
      </c>
    </row>
    <row r="14350" spans="1:1">
      <c r="A14350" s="51" t="s">
        <v>15310</v>
      </c>
    </row>
    <row r="14351" spans="1:1">
      <c r="A14351" s="51" t="s">
        <v>15311</v>
      </c>
    </row>
    <row r="14352" spans="1:1">
      <c r="A14352" s="51" t="s">
        <v>15312</v>
      </c>
    </row>
    <row r="14353" spans="1:1">
      <c r="A14353" s="51" t="s">
        <v>15313</v>
      </c>
    </row>
    <row r="14354" spans="1:1">
      <c r="A14354" s="51" t="s">
        <v>15314</v>
      </c>
    </row>
    <row r="14355" spans="1:1">
      <c r="A14355" s="51" t="s">
        <v>15315</v>
      </c>
    </row>
    <row r="14356" spans="1:1">
      <c r="A14356" s="51" t="s">
        <v>15316</v>
      </c>
    </row>
    <row r="14357" spans="1:1">
      <c r="A14357" s="51" t="s">
        <v>15317</v>
      </c>
    </row>
    <row r="14358" spans="1:1">
      <c r="A14358" s="51" t="s">
        <v>15318</v>
      </c>
    </row>
    <row r="14359" spans="1:1">
      <c r="A14359" s="51" t="s">
        <v>15319</v>
      </c>
    </row>
    <row r="14360" spans="1:1">
      <c r="A14360" s="51" t="s">
        <v>15320</v>
      </c>
    </row>
    <row r="14361" spans="1:1">
      <c r="A14361" s="51" t="s">
        <v>15321</v>
      </c>
    </row>
    <row r="14362" spans="1:1">
      <c r="A14362" s="51" t="s">
        <v>15322</v>
      </c>
    </row>
    <row r="14363" spans="1:1">
      <c r="A14363" s="51" t="s">
        <v>15323</v>
      </c>
    </row>
    <row r="14364" spans="1:1">
      <c r="A14364" s="51" t="s">
        <v>15324</v>
      </c>
    </row>
    <row r="14365" spans="1:1">
      <c r="A14365" s="51" t="s">
        <v>15325</v>
      </c>
    </row>
    <row r="14366" spans="1:1">
      <c r="A14366" s="51" t="s">
        <v>15326</v>
      </c>
    </row>
    <row r="14367" spans="1:1">
      <c r="A14367" s="51" t="s">
        <v>15327</v>
      </c>
    </row>
    <row r="14368" spans="1:1">
      <c r="A14368" s="51" t="s">
        <v>15328</v>
      </c>
    </row>
    <row r="14369" spans="1:1">
      <c r="A14369" s="51" t="s">
        <v>15329</v>
      </c>
    </row>
    <row r="14370" spans="1:1">
      <c r="A14370" s="51" t="s">
        <v>15330</v>
      </c>
    </row>
    <row r="14371" spans="1:1">
      <c r="A14371" s="51" t="s">
        <v>15331</v>
      </c>
    </row>
    <row r="14372" spans="1:1">
      <c r="A14372" s="51" t="s">
        <v>15332</v>
      </c>
    </row>
    <row r="14373" spans="1:1">
      <c r="A14373" s="51" t="s">
        <v>15333</v>
      </c>
    </row>
    <row r="14374" spans="1:1">
      <c r="A14374" s="51" t="s">
        <v>15334</v>
      </c>
    </row>
    <row r="14375" spans="1:1">
      <c r="A14375" s="51" t="s">
        <v>15335</v>
      </c>
    </row>
    <row r="14376" spans="1:1">
      <c r="A14376" s="51" t="s">
        <v>15336</v>
      </c>
    </row>
    <row r="14377" spans="1:1">
      <c r="A14377" s="51" t="s">
        <v>15337</v>
      </c>
    </row>
    <row r="14378" spans="1:1">
      <c r="A14378" s="51" t="s">
        <v>15338</v>
      </c>
    </row>
    <row r="14379" spans="1:1">
      <c r="A14379" s="51" t="s">
        <v>15339</v>
      </c>
    </row>
    <row r="14380" spans="1:1">
      <c r="A14380" s="51" t="s">
        <v>15340</v>
      </c>
    </row>
    <row r="14381" spans="1:1">
      <c r="A14381" s="51" t="s">
        <v>15341</v>
      </c>
    </row>
    <row r="14382" spans="1:1">
      <c r="A14382" s="51" t="s">
        <v>15342</v>
      </c>
    </row>
    <row r="14383" spans="1:1">
      <c r="A14383" s="51" t="s">
        <v>15343</v>
      </c>
    </row>
    <row r="14384" spans="1:1">
      <c r="A14384" s="51" t="s">
        <v>15344</v>
      </c>
    </row>
    <row r="14385" spans="1:1">
      <c r="A14385" s="51" t="s">
        <v>15345</v>
      </c>
    </row>
    <row r="14386" spans="1:1">
      <c r="A14386" s="51" t="s">
        <v>15346</v>
      </c>
    </row>
    <row r="14387" spans="1:1">
      <c r="A14387" s="51" t="s">
        <v>15347</v>
      </c>
    </row>
    <row r="14388" spans="1:1">
      <c r="A14388" s="51" t="s">
        <v>15348</v>
      </c>
    </row>
    <row r="14389" spans="1:1">
      <c r="A14389" s="51" t="s">
        <v>15349</v>
      </c>
    </row>
    <row r="14390" spans="1:1">
      <c r="A14390" s="51" t="s">
        <v>15350</v>
      </c>
    </row>
    <row r="14391" spans="1:1">
      <c r="A14391" s="51" t="s">
        <v>15351</v>
      </c>
    </row>
    <row r="14392" spans="1:1">
      <c r="A14392" s="51" t="s">
        <v>15352</v>
      </c>
    </row>
    <row r="14393" spans="1:1">
      <c r="A14393" s="51" t="s">
        <v>15353</v>
      </c>
    </row>
    <row r="14394" spans="1:1">
      <c r="A14394" s="51" t="s">
        <v>15354</v>
      </c>
    </row>
    <row r="14395" spans="1:1">
      <c r="A14395" s="51" t="s">
        <v>15355</v>
      </c>
    </row>
    <row r="14396" spans="1:1">
      <c r="A14396" s="51" t="s">
        <v>15356</v>
      </c>
    </row>
    <row r="14397" spans="1:1">
      <c r="A14397" s="51" t="s">
        <v>15357</v>
      </c>
    </row>
    <row r="14398" spans="1:1">
      <c r="A14398" s="51" t="s">
        <v>15358</v>
      </c>
    </row>
    <row r="14399" spans="1:1">
      <c r="A14399" s="51" t="s">
        <v>15359</v>
      </c>
    </row>
    <row r="14400" spans="1:1">
      <c r="A14400" s="51" t="s">
        <v>15360</v>
      </c>
    </row>
    <row r="14401" spans="1:1">
      <c r="A14401" s="51" t="s">
        <v>15361</v>
      </c>
    </row>
    <row r="14402" spans="1:1">
      <c r="A14402" s="51" t="s">
        <v>15362</v>
      </c>
    </row>
    <row r="14403" spans="1:1">
      <c r="A14403" s="51" t="s">
        <v>15363</v>
      </c>
    </row>
    <row r="14404" spans="1:1">
      <c r="A14404" s="51" t="s">
        <v>15364</v>
      </c>
    </row>
    <row r="14405" spans="1:1">
      <c r="A14405" s="51" t="s">
        <v>15365</v>
      </c>
    </row>
    <row r="14406" spans="1:1">
      <c r="A14406" s="51" t="s">
        <v>15366</v>
      </c>
    </row>
    <row r="14407" spans="1:1">
      <c r="A14407" s="51" t="s">
        <v>15367</v>
      </c>
    </row>
    <row r="14408" spans="1:1">
      <c r="A14408" s="51" t="s">
        <v>15368</v>
      </c>
    </row>
    <row r="14409" spans="1:1">
      <c r="A14409" s="51" t="s">
        <v>15369</v>
      </c>
    </row>
    <row r="14410" spans="1:1">
      <c r="A14410" s="51" t="s">
        <v>15370</v>
      </c>
    </row>
    <row r="14411" spans="1:1">
      <c r="A14411" s="51" t="s">
        <v>15371</v>
      </c>
    </row>
    <row r="14412" spans="1:1">
      <c r="A14412" s="51" t="s">
        <v>15372</v>
      </c>
    </row>
    <row r="14413" spans="1:1">
      <c r="A14413" s="51" t="s">
        <v>751</v>
      </c>
    </row>
    <row r="14414" spans="1:1">
      <c r="A14414" s="51" t="s">
        <v>15373</v>
      </c>
    </row>
    <row r="14415" spans="1:1">
      <c r="A14415" s="51" t="s">
        <v>15374</v>
      </c>
    </row>
    <row r="14416" spans="1:1">
      <c r="A14416" s="51" t="s">
        <v>15375</v>
      </c>
    </row>
    <row r="14417" spans="1:1">
      <c r="A14417" s="51" t="s">
        <v>15376</v>
      </c>
    </row>
    <row r="14418" spans="1:1">
      <c r="A14418" s="51" t="s">
        <v>15377</v>
      </c>
    </row>
    <row r="14419" spans="1:1">
      <c r="A14419" s="51" t="s">
        <v>15378</v>
      </c>
    </row>
    <row r="14420" spans="1:1">
      <c r="A14420" s="51" t="s">
        <v>15379</v>
      </c>
    </row>
    <row r="14421" spans="1:1">
      <c r="A14421" s="51" t="s">
        <v>15380</v>
      </c>
    </row>
    <row r="14422" spans="1:1">
      <c r="A14422" s="51" t="s">
        <v>15381</v>
      </c>
    </row>
    <row r="14423" spans="1:1">
      <c r="A14423" s="51" t="s">
        <v>15382</v>
      </c>
    </row>
    <row r="14424" spans="1:1">
      <c r="A14424" s="51" t="s">
        <v>15383</v>
      </c>
    </row>
    <row r="14425" spans="1:1">
      <c r="A14425" s="51" t="s">
        <v>15384</v>
      </c>
    </row>
    <row r="14426" spans="1:1">
      <c r="A14426" s="51" t="s">
        <v>15385</v>
      </c>
    </row>
    <row r="14427" spans="1:1">
      <c r="A14427" s="51" t="s">
        <v>15386</v>
      </c>
    </row>
    <row r="14428" spans="1:1">
      <c r="A14428" s="51" t="s">
        <v>15387</v>
      </c>
    </row>
    <row r="14429" spans="1:1">
      <c r="A14429" s="51" t="s">
        <v>15388</v>
      </c>
    </row>
    <row r="14430" spans="1:1">
      <c r="A14430" s="51" t="s">
        <v>15389</v>
      </c>
    </row>
    <row r="14431" spans="1:1">
      <c r="A14431" s="51" t="s">
        <v>15390</v>
      </c>
    </row>
    <row r="14432" spans="1:1">
      <c r="A14432" s="51" t="s">
        <v>15391</v>
      </c>
    </row>
    <row r="14433" spans="1:1">
      <c r="A14433" s="51" t="s">
        <v>15392</v>
      </c>
    </row>
    <row r="14434" spans="1:1">
      <c r="A14434" s="51" t="s">
        <v>15393</v>
      </c>
    </row>
    <row r="14435" spans="1:1">
      <c r="A14435" s="51" t="s">
        <v>15394</v>
      </c>
    </row>
    <row r="14436" spans="1:1">
      <c r="A14436" s="51" t="s">
        <v>15395</v>
      </c>
    </row>
    <row r="14437" spans="1:1">
      <c r="A14437" s="51" t="s">
        <v>15396</v>
      </c>
    </row>
    <row r="14438" spans="1:1">
      <c r="A14438" s="51" t="s">
        <v>15397</v>
      </c>
    </row>
    <row r="14439" spans="1:1">
      <c r="A14439" s="51" t="s">
        <v>15398</v>
      </c>
    </row>
    <row r="14440" spans="1:1">
      <c r="A14440" s="51" t="s">
        <v>15399</v>
      </c>
    </row>
    <row r="14441" spans="1:1">
      <c r="A14441" s="51" t="s">
        <v>15400</v>
      </c>
    </row>
    <row r="14442" spans="1:1">
      <c r="A14442" s="51" t="s">
        <v>15401</v>
      </c>
    </row>
    <row r="14443" spans="1:1">
      <c r="A14443" s="51" t="s">
        <v>15402</v>
      </c>
    </row>
    <row r="14444" spans="1:1">
      <c r="A14444" s="51" t="s">
        <v>15403</v>
      </c>
    </row>
    <row r="14445" spans="1:1">
      <c r="A14445" s="51" t="s">
        <v>15404</v>
      </c>
    </row>
    <row r="14446" spans="1:1">
      <c r="A14446" s="51" t="s">
        <v>15405</v>
      </c>
    </row>
    <row r="14447" spans="1:1">
      <c r="A14447" s="51" t="s">
        <v>15406</v>
      </c>
    </row>
    <row r="14448" spans="1:1">
      <c r="A14448" s="51" t="s">
        <v>15407</v>
      </c>
    </row>
    <row r="14449" spans="1:1">
      <c r="A14449" s="51" t="s">
        <v>15408</v>
      </c>
    </row>
    <row r="14450" spans="1:1">
      <c r="A14450" s="51" t="s">
        <v>15409</v>
      </c>
    </row>
    <row r="14451" spans="1:1">
      <c r="A14451" s="51" t="s">
        <v>15410</v>
      </c>
    </row>
    <row r="14452" spans="1:1">
      <c r="A14452" s="51" t="s">
        <v>15411</v>
      </c>
    </row>
    <row r="14453" spans="1:1">
      <c r="A14453" s="51" t="s">
        <v>15412</v>
      </c>
    </row>
    <row r="14454" spans="1:1">
      <c r="A14454" s="51" t="s">
        <v>15413</v>
      </c>
    </row>
    <row r="14455" spans="1:1">
      <c r="A14455" s="51" t="s">
        <v>15414</v>
      </c>
    </row>
    <row r="14456" spans="1:1">
      <c r="A14456" s="51" t="s">
        <v>15415</v>
      </c>
    </row>
    <row r="14457" spans="1:1">
      <c r="A14457" s="51" t="s">
        <v>15416</v>
      </c>
    </row>
    <row r="14458" spans="1:1">
      <c r="A14458" s="51" t="s">
        <v>15417</v>
      </c>
    </row>
    <row r="14459" spans="1:1">
      <c r="A14459" s="51" t="s">
        <v>15418</v>
      </c>
    </row>
    <row r="14460" spans="1:1">
      <c r="A14460" s="51" t="s">
        <v>15419</v>
      </c>
    </row>
    <row r="14461" spans="1:1">
      <c r="A14461" s="51" t="s">
        <v>15420</v>
      </c>
    </row>
    <row r="14462" spans="1:1">
      <c r="A14462" s="51" t="s">
        <v>15421</v>
      </c>
    </row>
    <row r="14463" spans="1:1">
      <c r="A14463" s="51" t="s">
        <v>15422</v>
      </c>
    </row>
    <row r="14464" spans="1:1">
      <c r="A14464" s="51" t="s">
        <v>15423</v>
      </c>
    </row>
    <row r="14465" spans="1:1">
      <c r="A14465" s="51" t="s">
        <v>15424</v>
      </c>
    </row>
    <row r="14466" spans="1:1">
      <c r="A14466" s="51" t="s">
        <v>15425</v>
      </c>
    </row>
    <row r="14467" spans="1:1">
      <c r="A14467" s="51" t="s">
        <v>15426</v>
      </c>
    </row>
    <row r="14468" spans="1:1">
      <c r="A14468" s="51" t="s">
        <v>15427</v>
      </c>
    </row>
    <row r="14469" spans="1:1">
      <c r="A14469" s="51" t="s">
        <v>15428</v>
      </c>
    </row>
    <row r="14470" spans="1:1">
      <c r="A14470" s="51" t="s">
        <v>15429</v>
      </c>
    </row>
    <row r="14471" spans="1:1">
      <c r="A14471" s="51" t="s">
        <v>15430</v>
      </c>
    </row>
    <row r="14472" spans="1:1">
      <c r="A14472" s="51" t="s">
        <v>15431</v>
      </c>
    </row>
    <row r="14473" spans="1:1">
      <c r="A14473" s="51" t="s">
        <v>15432</v>
      </c>
    </row>
    <row r="14474" spans="1:1">
      <c r="A14474" s="51" t="s">
        <v>15433</v>
      </c>
    </row>
    <row r="14475" spans="1:1">
      <c r="A14475" s="51" t="s">
        <v>15434</v>
      </c>
    </row>
    <row r="14476" spans="1:1">
      <c r="A14476" s="51" t="s">
        <v>15435</v>
      </c>
    </row>
    <row r="14477" spans="1:1">
      <c r="A14477" s="51" t="s">
        <v>15436</v>
      </c>
    </row>
    <row r="14478" spans="1:1">
      <c r="A14478" s="51" t="s">
        <v>15437</v>
      </c>
    </row>
    <row r="14479" spans="1:1">
      <c r="A14479" s="51" t="s">
        <v>15438</v>
      </c>
    </row>
    <row r="14480" spans="1:1">
      <c r="A14480" s="51" t="s">
        <v>15439</v>
      </c>
    </row>
    <row r="14481" spans="1:1">
      <c r="A14481" s="51" t="s">
        <v>15440</v>
      </c>
    </row>
    <row r="14482" spans="1:1">
      <c r="A14482" s="51" t="s">
        <v>15441</v>
      </c>
    </row>
    <row r="14483" spans="1:1">
      <c r="A14483" s="51" t="s">
        <v>15442</v>
      </c>
    </row>
    <row r="14484" spans="1:1">
      <c r="A14484" s="51" t="s">
        <v>15443</v>
      </c>
    </row>
    <row r="14485" spans="1:1">
      <c r="A14485" s="51" t="s">
        <v>15444</v>
      </c>
    </row>
    <row r="14486" spans="1:1">
      <c r="A14486" s="51" t="s">
        <v>15445</v>
      </c>
    </row>
    <row r="14487" spans="1:1">
      <c r="A14487" s="51" t="s">
        <v>15446</v>
      </c>
    </row>
    <row r="14488" spans="1:1">
      <c r="A14488" s="51" t="s">
        <v>15447</v>
      </c>
    </row>
    <row r="14489" spans="1:1">
      <c r="A14489" s="51" t="s">
        <v>15448</v>
      </c>
    </row>
    <row r="14490" spans="1:1">
      <c r="A14490" s="51" t="s">
        <v>15449</v>
      </c>
    </row>
    <row r="14491" spans="1:1">
      <c r="A14491" s="51" t="s">
        <v>15450</v>
      </c>
    </row>
    <row r="14492" spans="1:1">
      <c r="A14492" s="51" t="s">
        <v>15451</v>
      </c>
    </row>
    <row r="14493" spans="1:1">
      <c r="A14493" s="51" t="s">
        <v>15452</v>
      </c>
    </row>
    <row r="14494" spans="1:1">
      <c r="A14494" s="51" t="s">
        <v>15453</v>
      </c>
    </row>
    <row r="14495" spans="1:1">
      <c r="A14495" s="51" t="s">
        <v>15454</v>
      </c>
    </row>
    <row r="14496" spans="1:1">
      <c r="A14496" s="51" t="s">
        <v>15455</v>
      </c>
    </row>
    <row r="14497" spans="1:1">
      <c r="A14497" s="51" t="s">
        <v>15456</v>
      </c>
    </row>
    <row r="14498" spans="1:1">
      <c r="A14498" s="51" t="s">
        <v>15457</v>
      </c>
    </row>
    <row r="14499" spans="1:1">
      <c r="A14499" s="51" t="s">
        <v>15458</v>
      </c>
    </row>
    <row r="14500" spans="1:1">
      <c r="A14500" s="51" t="s">
        <v>15459</v>
      </c>
    </row>
    <row r="14501" spans="1:1">
      <c r="A14501" s="51" t="s">
        <v>15460</v>
      </c>
    </row>
    <row r="14502" spans="1:1">
      <c r="A14502" s="51" t="s">
        <v>15461</v>
      </c>
    </row>
    <row r="14503" spans="1:1">
      <c r="A14503" s="51" t="s">
        <v>15462</v>
      </c>
    </row>
    <row r="14504" spans="1:1">
      <c r="A14504" s="51" t="s">
        <v>15463</v>
      </c>
    </row>
    <row r="14505" spans="1:1">
      <c r="A14505" s="51" t="s">
        <v>15464</v>
      </c>
    </row>
    <row r="14506" spans="1:1">
      <c r="A14506" s="51" t="s">
        <v>15465</v>
      </c>
    </row>
    <row r="14507" spans="1:1">
      <c r="A14507" s="51" t="s">
        <v>15466</v>
      </c>
    </row>
    <row r="14508" spans="1:1">
      <c r="A14508" s="51" t="s">
        <v>15467</v>
      </c>
    </row>
    <row r="14509" spans="1:1">
      <c r="A14509" s="51" t="s">
        <v>15468</v>
      </c>
    </row>
    <row r="14510" spans="1:1">
      <c r="A14510" s="51" t="s">
        <v>15469</v>
      </c>
    </row>
    <row r="14511" spans="1:1">
      <c r="A14511" s="51" t="s">
        <v>15470</v>
      </c>
    </row>
    <row r="14512" spans="1:1">
      <c r="A14512" s="51" t="s">
        <v>15471</v>
      </c>
    </row>
    <row r="14513" spans="1:1">
      <c r="A14513" s="51" t="s">
        <v>15472</v>
      </c>
    </row>
    <row r="14514" spans="1:1">
      <c r="A14514" s="51" t="s">
        <v>15473</v>
      </c>
    </row>
    <row r="14515" spans="1:1">
      <c r="A14515" s="51" t="s">
        <v>15474</v>
      </c>
    </row>
    <row r="14516" spans="1:1">
      <c r="A14516" s="51" t="s">
        <v>15475</v>
      </c>
    </row>
    <row r="14517" spans="1:1">
      <c r="A14517" s="51" t="s">
        <v>15476</v>
      </c>
    </row>
    <row r="14518" spans="1:1">
      <c r="A14518" s="51" t="s">
        <v>15477</v>
      </c>
    </row>
    <row r="14519" spans="1:1">
      <c r="A14519" s="51" t="s">
        <v>15478</v>
      </c>
    </row>
    <row r="14520" spans="1:1">
      <c r="A14520" s="51" t="s">
        <v>15479</v>
      </c>
    </row>
    <row r="14521" spans="1:1">
      <c r="A14521" s="51" t="s">
        <v>15480</v>
      </c>
    </row>
    <row r="14522" spans="1:1">
      <c r="A14522" s="51" t="s">
        <v>15481</v>
      </c>
    </row>
    <row r="14523" spans="1:1">
      <c r="A14523" s="51" t="s">
        <v>15482</v>
      </c>
    </row>
    <row r="14524" spans="1:1">
      <c r="A14524" s="51" t="s">
        <v>15483</v>
      </c>
    </row>
    <row r="14525" spans="1:1">
      <c r="A14525" s="51" t="s">
        <v>15484</v>
      </c>
    </row>
    <row r="14526" spans="1:1">
      <c r="A14526" s="51" t="s">
        <v>15485</v>
      </c>
    </row>
    <row r="14527" spans="1:1">
      <c r="A14527" s="51" t="s">
        <v>15486</v>
      </c>
    </row>
    <row r="14528" spans="1:1">
      <c r="A14528" s="51" t="s">
        <v>15487</v>
      </c>
    </row>
    <row r="14529" spans="1:1">
      <c r="A14529" s="51" t="s">
        <v>15488</v>
      </c>
    </row>
    <row r="14530" spans="1:1">
      <c r="A14530" s="51" t="s">
        <v>15489</v>
      </c>
    </row>
    <row r="14531" spans="1:1">
      <c r="A14531" s="51" t="s">
        <v>15490</v>
      </c>
    </row>
    <row r="14532" spans="1:1">
      <c r="A14532" s="51" t="s">
        <v>15491</v>
      </c>
    </row>
    <row r="14533" spans="1:1">
      <c r="A14533" s="51" t="s">
        <v>15492</v>
      </c>
    </row>
    <row r="14534" spans="1:1">
      <c r="A14534" s="51" t="s">
        <v>15493</v>
      </c>
    </row>
    <row r="14535" spans="1:1">
      <c r="A14535" s="51" t="s">
        <v>15494</v>
      </c>
    </row>
    <row r="14536" spans="1:1">
      <c r="A14536" s="51" t="s">
        <v>15495</v>
      </c>
    </row>
    <row r="14537" spans="1:1">
      <c r="A14537" s="51" t="s">
        <v>15496</v>
      </c>
    </row>
    <row r="14538" spans="1:1">
      <c r="A14538" s="51" t="s">
        <v>15497</v>
      </c>
    </row>
    <row r="14539" spans="1:1">
      <c r="A14539" s="51" t="s">
        <v>15498</v>
      </c>
    </row>
    <row r="14540" spans="1:1">
      <c r="A14540" s="51" t="s">
        <v>15499</v>
      </c>
    </row>
    <row r="14541" spans="1:1">
      <c r="A14541" s="51" t="s">
        <v>15500</v>
      </c>
    </row>
    <row r="14542" spans="1:1">
      <c r="A14542" s="51" t="s">
        <v>15501</v>
      </c>
    </row>
    <row r="14543" spans="1:1">
      <c r="A14543" s="51" t="s">
        <v>15502</v>
      </c>
    </row>
    <row r="14544" spans="1:1">
      <c r="A14544" s="51" t="s">
        <v>15503</v>
      </c>
    </row>
    <row r="14545" spans="1:1">
      <c r="A14545" s="51" t="s">
        <v>15504</v>
      </c>
    </row>
    <row r="14546" spans="1:1">
      <c r="A14546" s="51" t="s">
        <v>15505</v>
      </c>
    </row>
    <row r="14547" spans="1:1">
      <c r="A14547" s="51" t="s">
        <v>15506</v>
      </c>
    </row>
    <row r="14548" spans="1:1">
      <c r="A14548" s="51" t="s">
        <v>15507</v>
      </c>
    </row>
    <row r="14549" spans="1:1">
      <c r="A14549" s="51" t="s">
        <v>15508</v>
      </c>
    </row>
    <row r="14550" spans="1:1">
      <c r="A14550" s="51" t="s">
        <v>15509</v>
      </c>
    </row>
    <row r="14551" spans="1:1">
      <c r="A14551" s="51" t="s">
        <v>15510</v>
      </c>
    </row>
    <row r="14552" spans="1:1">
      <c r="A14552" s="51" t="s">
        <v>15511</v>
      </c>
    </row>
    <row r="14553" spans="1:1">
      <c r="A14553" s="51" t="s">
        <v>15512</v>
      </c>
    </row>
    <row r="14554" spans="1:1">
      <c r="A14554" s="51" t="s">
        <v>15513</v>
      </c>
    </row>
    <row r="14555" spans="1:1">
      <c r="A14555" s="51" t="s">
        <v>15514</v>
      </c>
    </row>
    <row r="14556" spans="1:1">
      <c r="A14556" s="51" t="s">
        <v>15515</v>
      </c>
    </row>
    <row r="14557" spans="1:1">
      <c r="A14557" s="51" t="s">
        <v>15516</v>
      </c>
    </row>
    <row r="14558" spans="1:1">
      <c r="A14558" s="51" t="s">
        <v>15517</v>
      </c>
    </row>
    <row r="14559" spans="1:1">
      <c r="A14559" s="51" t="s">
        <v>15518</v>
      </c>
    </row>
    <row r="14560" spans="1:1">
      <c r="A14560" s="51" t="s">
        <v>15519</v>
      </c>
    </row>
    <row r="14561" spans="1:1">
      <c r="A14561" s="51" t="s">
        <v>15520</v>
      </c>
    </row>
    <row r="14562" spans="1:1">
      <c r="A14562" s="51" t="s">
        <v>15521</v>
      </c>
    </row>
    <row r="14563" spans="1:1">
      <c r="A14563" s="51" t="s">
        <v>15522</v>
      </c>
    </row>
    <row r="14564" spans="1:1">
      <c r="A14564" s="51" t="s">
        <v>15523</v>
      </c>
    </row>
    <row r="14565" spans="1:1">
      <c r="A14565" s="51" t="s">
        <v>15524</v>
      </c>
    </row>
    <row r="14566" spans="1:1">
      <c r="A14566" s="51" t="s">
        <v>15525</v>
      </c>
    </row>
    <row r="14567" spans="1:1">
      <c r="A14567" s="51" t="s">
        <v>15526</v>
      </c>
    </row>
    <row r="14568" spans="1:1">
      <c r="A14568" s="51" t="s">
        <v>15527</v>
      </c>
    </row>
    <row r="14569" spans="1:1">
      <c r="A14569" s="51" t="s">
        <v>15528</v>
      </c>
    </row>
    <row r="14570" spans="1:1">
      <c r="A14570" s="51" t="s">
        <v>15529</v>
      </c>
    </row>
    <row r="14571" spans="1:1">
      <c r="A14571" s="51" t="s">
        <v>15530</v>
      </c>
    </row>
    <row r="14572" spans="1:1">
      <c r="A14572" s="51" t="s">
        <v>15531</v>
      </c>
    </row>
    <row r="14573" spans="1:1">
      <c r="A14573" s="51" t="s">
        <v>15532</v>
      </c>
    </row>
    <row r="14574" spans="1:1">
      <c r="A14574" s="51" t="s">
        <v>15533</v>
      </c>
    </row>
    <row r="14575" spans="1:1">
      <c r="A14575" s="51" t="s">
        <v>15534</v>
      </c>
    </row>
    <row r="14576" spans="1:1">
      <c r="A14576" s="51" t="s">
        <v>15535</v>
      </c>
    </row>
    <row r="14577" spans="1:1">
      <c r="A14577" s="51" t="s">
        <v>15536</v>
      </c>
    </row>
    <row r="14578" spans="1:1">
      <c r="A14578" s="51" t="s">
        <v>15537</v>
      </c>
    </row>
    <row r="14579" spans="1:1">
      <c r="A14579" s="51" t="s">
        <v>15538</v>
      </c>
    </row>
    <row r="14580" spans="1:1">
      <c r="A14580" s="51" t="s">
        <v>15539</v>
      </c>
    </row>
    <row r="14581" spans="1:1">
      <c r="A14581" s="51" t="s">
        <v>15540</v>
      </c>
    </row>
    <row r="14582" spans="1:1">
      <c r="A14582" s="51" t="s">
        <v>15541</v>
      </c>
    </row>
    <row r="14583" spans="1:1">
      <c r="A14583" s="51" t="s">
        <v>15542</v>
      </c>
    </row>
    <row r="14584" spans="1:1">
      <c r="A14584" s="51" t="s">
        <v>15543</v>
      </c>
    </row>
    <row r="14585" spans="1:1">
      <c r="A14585" s="51" t="s">
        <v>15544</v>
      </c>
    </row>
    <row r="14586" spans="1:1">
      <c r="A14586" s="51" t="s">
        <v>15545</v>
      </c>
    </row>
    <row r="14587" spans="1:1">
      <c r="A14587" s="51" t="s">
        <v>15546</v>
      </c>
    </row>
    <row r="14588" spans="1:1">
      <c r="A14588" s="51" t="s">
        <v>15547</v>
      </c>
    </row>
    <row r="14589" spans="1:1">
      <c r="A14589" s="51" t="s">
        <v>15548</v>
      </c>
    </row>
    <row r="14590" spans="1:1">
      <c r="A14590" s="51" t="s">
        <v>15549</v>
      </c>
    </row>
    <row r="14591" spans="1:1">
      <c r="A14591" s="51" t="s">
        <v>15550</v>
      </c>
    </row>
    <row r="14592" spans="1:1">
      <c r="A14592" s="51" t="s">
        <v>15551</v>
      </c>
    </row>
    <row r="14593" spans="1:1">
      <c r="A14593" s="51" t="s">
        <v>15552</v>
      </c>
    </row>
    <row r="14594" spans="1:1">
      <c r="A14594" s="51" t="s">
        <v>15553</v>
      </c>
    </row>
    <row r="14595" spans="1:1">
      <c r="A14595" s="51" t="s">
        <v>15554</v>
      </c>
    </row>
    <row r="14596" spans="1:1">
      <c r="A14596" s="51" t="s">
        <v>15555</v>
      </c>
    </row>
    <row r="14597" spans="1:1">
      <c r="A14597" s="51" t="s">
        <v>15556</v>
      </c>
    </row>
    <row r="14598" spans="1:1">
      <c r="A14598" s="51" t="s">
        <v>15557</v>
      </c>
    </row>
    <row r="14599" spans="1:1">
      <c r="A14599" s="51" t="s">
        <v>15558</v>
      </c>
    </row>
    <row r="14600" spans="1:1">
      <c r="A14600" s="51" t="s">
        <v>15559</v>
      </c>
    </row>
    <row r="14601" spans="1:1">
      <c r="A14601" s="51" t="s">
        <v>15560</v>
      </c>
    </row>
    <row r="14602" spans="1:1">
      <c r="A14602" s="51" t="s">
        <v>15561</v>
      </c>
    </row>
    <row r="14603" spans="1:1">
      <c r="A14603" s="51" t="s">
        <v>15562</v>
      </c>
    </row>
    <row r="14604" spans="1:1">
      <c r="A14604" s="51" t="s">
        <v>15563</v>
      </c>
    </row>
    <row r="14605" spans="1:1">
      <c r="A14605" s="51" t="s">
        <v>15564</v>
      </c>
    </row>
    <row r="14606" spans="1:1">
      <c r="A14606" s="51" t="s">
        <v>15565</v>
      </c>
    </row>
    <row r="14607" spans="1:1">
      <c r="A14607" s="51" t="s">
        <v>15566</v>
      </c>
    </row>
    <row r="14608" spans="1:1">
      <c r="A14608" s="51" t="s">
        <v>15567</v>
      </c>
    </row>
    <row r="14609" spans="1:1">
      <c r="A14609" s="51" t="s">
        <v>15568</v>
      </c>
    </row>
    <row r="14610" spans="1:1">
      <c r="A14610" s="51" t="s">
        <v>15569</v>
      </c>
    </row>
    <row r="14611" spans="1:1">
      <c r="A14611" s="51" t="s">
        <v>15570</v>
      </c>
    </row>
    <row r="14612" spans="1:1">
      <c r="A14612" s="51" t="s">
        <v>15571</v>
      </c>
    </row>
    <row r="14613" spans="1:1">
      <c r="A14613" s="51" t="s">
        <v>15572</v>
      </c>
    </row>
    <row r="14614" spans="1:1">
      <c r="A14614" s="51" t="s">
        <v>15573</v>
      </c>
    </row>
    <row r="14615" spans="1:1">
      <c r="A14615" s="51" t="s">
        <v>15574</v>
      </c>
    </row>
    <row r="14616" spans="1:1">
      <c r="A14616" s="51" t="s">
        <v>15575</v>
      </c>
    </row>
    <row r="14617" spans="1:1">
      <c r="A14617" s="51" t="s">
        <v>15576</v>
      </c>
    </row>
    <row r="14618" spans="1:1">
      <c r="A14618" s="51" t="s">
        <v>15577</v>
      </c>
    </row>
    <row r="14619" spans="1:1">
      <c r="A14619" s="51" t="s">
        <v>15578</v>
      </c>
    </row>
    <row r="14620" spans="1:1">
      <c r="A14620" s="51" t="s">
        <v>15579</v>
      </c>
    </row>
    <row r="14621" spans="1:1">
      <c r="A14621" s="51" t="s">
        <v>15580</v>
      </c>
    </row>
    <row r="14622" spans="1:1">
      <c r="A14622" s="51" t="s">
        <v>15581</v>
      </c>
    </row>
    <row r="14623" spans="1:1">
      <c r="A14623" s="51" t="s">
        <v>15582</v>
      </c>
    </row>
    <row r="14624" spans="1:1">
      <c r="A14624" s="51" t="s">
        <v>15583</v>
      </c>
    </row>
    <row r="14625" spans="1:1">
      <c r="A14625" s="51" t="s">
        <v>15584</v>
      </c>
    </row>
    <row r="14626" spans="1:1">
      <c r="A14626" s="51" t="s">
        <v>15585</v>
      </c>
    </row>
    <row r="14627" spans="1:1">
      <c r="A14627" s="51" t="s">
        <v>15586</v>
      </c>
    </row>
    <row r="14628" spans="1:1">
      <c r="A14628" s="51" t="s">
        <v>15587</v>
      </c>
    </row>
    <row r="14629" spans="1:1">
      <c r="A14629" s="51" t="s">
        <v>15588</v>
      </c>
    </row>
    <row r="14630" spans="1:1">
      <c r="A14630" s="51" t="s">
        <v>15589</v>
      </c>
    </row>
    <row r="14631" spans="1:1">
      <c r="A14631" s="51" t="s">
        <v>15590</v>
      </c>
    </row>
    <row r="14632" spans="1:1">
      <c r="A14632" s="51" t="s">
        <v>15591</v>
      </c>
    </row>
    <row r="14633" spans="1:1">
      <c r="A14633" s="51" t="s">
        <v>15592</v>
      </c>
    </row>
    <row r="14634" spans="1:1">
      <c r="A14634" s="51" t="s">
        <v>15593</v>
      </c>
    </row>
    <row r="14635" spans="1:1">
      <c r="A14635" s="51" t="s">
        <v>15594</v>
      </c>
    </row>
    <row r="14636" spans="1:1">
      <c r="A14636" s="51" t="s">
        <v>15595</v>
      </c>
    </row>
    <row r="14637" spans="1:1">
      <c r="A14637" s="51" t="s">
        <v>15596</v>
      </c>
    </row>
    <row r="14638" spans="1:1">
      <c r="A14638" s="51" t="s">
        <v>15597</v>
      </c>
    </row>
    <row r="14639" spans="1:1">
      <c r="A14639" s="51" t="s">
        <v>15598</v>
      </c>
    </row>
    <row r="14640" spans="1:1">
      <c r="A14640" s="51" t="s">
        <v>15599</v>
      </c>
    </row>
    <row r="14641" spans="1:1">
      <c r="A14641" s="51" t="s">
        <v>15600</v>
      </c>
    </row>
    <row r="14642" spans="1:1">
      <c r="A14642" s="51" t="s">
        <v>15601</v>
      </c>
    </row>
    <row r="14643" spans="1:1">
      <c r="A14643" s="51" t="s">
        <v>15602</v>
      </c>
    </row>
    <row r="14644" spans="1:1">
      <c r="A14644" s="51" t="s">
        <v>15603</v>
      </c>
    </row>
    <row r="14645" spans="1:1">
      <c r="A14645" s="51" t="s">
        <v>15604</v>
      </c>
    </row>
    <row r="14646" spans="1:1">
      <c r="A14646" s="51" t="s">
        <v>15605</v>
      </c>
    </row>
    <row r="14647" spans="1:1">
      <c r="A14647" s="51" t="s">
        <v>15606</v>
      </c>
    </row>
    <row r="14648" spans="1:1">
      <c r="A14648" s="51" t="s">
        <v>15607</v>
      </c>
    </row>
    <row r="14649" spans="1:1">
      <c r="A14649" s="51" t="s">
        <v>15608</v>
      </c>
    </row>
    <row r="14650" spans="1:1">
      <c r="A14650" s="51" t="s">
        <v>15609</v>
      </c>
    </row>
    <row r="14651" spans="1:1">
      <c r="A14651" s="51" t="s">
        <v>15610</v>
      </c>
    </row>
    <row r="14652" spans="1:1">
      <c r="A14652" s="51" t="s">
        <v>15611</v>
      </c>
    </row>
    <row r="14653" spans="1:1">
      <c r="A14653" s="51" t="s">
        <v>15612</v>
      </c>
    </row>
    <row r="14654" spans="1:1">
      <c r="A14654" s="51" t="s">
        <v>15613</v>
      </c>
    </row>
    <row r="14655" spans="1:1">
      <c r="A14655" s="51" t="s">
        <v>15614</v>
      </c>
    </row>
    <row r="14656" spans="1:1">
      <c r="A14656" s="51" t="s">
        <v>15615</v>
      </c>
    </row>
    <row r="14657" spans="1:1">
      <c r="A14657" s="51" t="s">
        <v>15616</v>
      </c>
    </row>
    <row r="14658" spans="1:1">
      <c r="A14658" s="51" t="s">
        <v>15617</v>
      </c>
    </row>
    <row r="14659" spans="1:1">
      <c r="A14659" s="51" t="s">
        <v>15618</v>
      </c>
    </row>
    <row r="14660" spans="1:1">
      <c r="A14660" s="51" t="s">
        <v>15619</v>
      </c>
    </row>
    <row r="14661" spans="1:1">
      <c r="A14661" s="51" t="s">
        <v>15620</v>
      </c>
    </row>
    <row r="14662" spans="1:1">
      <c r="A14662" s="51" t="s">
        <v>15621</v>
      </c>
    </row>
    <row r="14663" spans="1:1">
      <c r="A14663" s="51" t="s">
        <v>15622</v>
      </c>
    </row>
    <row r="14664" spans="1:1">
      <c r="A14664" s="51" t="s">
        <v>15623</v>
      </c>
    </row>
    <row r="14665" spans="1:1">
      <c r="A14665" s="51" t="s">
        <v>15624</v>
      </c>
    </row>
    <row r="14666" spans="1:1">
      <c r="A14666" s="51" t="s">
        <v>15625</v>
      </c>
    </row>
    <row r="14667" spans="1:1">
      <c r="A14667" s="51" t="s">
        <v>15626</v>
      </c>
    </row>
    <row r="14668" spans="1:1">
      <c r="A14668" s="51" t="s">
        <v>15627</v>
      </c>
    </row>
    <row r="14669" spans="1:1">
      <c r="A14669" s="51" t="s">
        <v>15628</v>
      </c>
    </row>
    <row r="14670" spans="1:1">
      <c r="A14670" s="51" t="s">
        <v>15629</v>
      </c>
    </row>
    <row r="14671" spans="1:1">
      <c r="A14671" s="51" t="s">
        <v>15630</v>
      </c>
    </row>
    <row r="14672" spans="1:1">
      <c r="A14672" s="51" t="s">
        <v>15631</v>
      </c>
    </row>
    <row r="14673" spans="1:1">
      <c r="A14673" s="51" t="s">
        <v>15632</v>
      </c>
    </row>
    <row r="14674" spans="1:1">
      <c r="A14674" s="51" t="s">
        <v>15633</v>
      </c>
    </row>
    <row r="14675" spans="1:1">
      <c r="A14675" s="51" t="s">
        <v>15634</v>
      </c>
    </row>
    <row r="14676" spans="1:1">
      <c r="A14676" s="51" t="s">
        <v>15635</v>
      </c>
    </row>
    <row r="14677" spans="1:1">
      <c r="A14677" s="51" t="s">
        <v>15636</v>
      </c>
    </row>
    <row r="14678" spans="1:1">
      <c r="A14678" s="51" t="s">
        <v>15637</v>
      </c>
    </row>
    <row r="14679" spans="1:1">
      <c r="A14679" s="51" t="s">
        <v>15638</v>
      </c>
    </row>
    <row r="14680" spans="1:1">
      <c r="A14680" s="51" t="s">
        <v>15639</v>
      </c>
    </row>
    <row r="14681" spans="1:1">
      <c r="A14681" s="51" t="s">
        <v>15640</v>
      </c>
    </row>
    <row r="14682" spans="1:1">
      <c r="A14682" s="51" t="s">
        <v>15641</v>
      </c>
    </row>
    <row r="14683" spans="1:1">
      <c r="A14683" s="51" t="s">
        <v>15642</v>
      </c>
    </row>
    <row r="14684" spans="1:1">
      <c r="A14684" s="51" t="s">
        <v>15643</v>
      </c>
    </row>
    <row r="14685" spans="1:1">
      <c r="A14685" s="51" t="s">
        <v>15644</v>
      </c>
    </row>
    <row r="14686" spans="1:1">
      <c r="A14686" s="51" t="s">
        <v>15645</v>
      </c>
    </row>
    <row r="14687" spans="1:1">
      <c r="A14687" s="51" t="s">
        <v>15646</v>
      </c>
    </row>
    <row r="14688" spans="1:1">
      <c r="A14688" s="51" t="s">
        <v>15647</v>
      </c>
    </row>
    <row r="14689" spans="1:1">
      <c r="A14689" s="51" t="s">
        <v>15648</v>
      </c>
    </row>
    <row r="14690" spans="1:1">
      <c r="A14690" s="51" t="s">
        <v>15649</v>
      </c>
    </row>
    <row r="14691" spans="1:1">
      <c r="A14691" s="51" t="s">
        <v>15650</v>
      </c>
    </row>
    <row r="14692" spans="1:1">
      <c r="A14692" s="51" t="s">
        <v>15651</v>
      </c>
    </row>
    <row r="14693" spans="1:1">
      <c r="A14693" s="51" t="s">
        <v>15652</v>
      </c>
    </row>
    <row r="14694" spans="1:1">
      <c r="A14694" s="51" t="s">
        <v>15653</v>
      </c>
    </row>
    <row r="14695" spans="1:1">
      <c r="A14695" s="51" t="s">
        <v>15654</v>
      </c>
    </row>
    <row r="14696" spans="1:1">
      <c r="A14696" s="51" t="s">
        <v>15655</v>
      </c>
    </row>
    <row r="14697" spans="1:1">
      <c r="A14697" s="51" t="s">
        <v>15656</v>
      </c>
    </row>
    <row r="14698" spans="1:1">
      <c r="A14698" s="51" t="s">
        <v>15657</v>
      </c>
    </row>
    <row r="14699" spans="1:1">
      <c r="A14699" s="51" t="s">
        <v>15658</v>
      </c>
    </row>
    <row r="14700" spans="1:1">
      <c r="A14700" s="51" t="s">
        <v>15659</v>
      </c>
    </row>
    <row r="14701" spans="1:1">
      <c r="A14701" s="51" t="s">
        <v>15660</v>
      </c>
    </row>
    <row r="14702" spans="1:1">
      <c r="A14702" s="51" t="s">
        <v>15661</v>
      </c>
    </row>
    <row r="14703" spans="1:1">
      <c r="A14703" s="51" t="s">
        <v>15662</v>
      </c>
    </row>
    <row r="14704" spans="1:1">
      <c r="A14704" s="51" t="s">
        <v>15663</v>
      </c>
    </row>
    <row r="14705" spans="1:1">
      <c r="A14705" s="51" t="s">
        <v>15664</v>
      </c>
    </row>
    <row r="14706" spans="1:1">
      <c r="A14706" s="51" t="s">
        <v>15665</v>
      </c>
    </row>
    <row r="14707" spans="1:1">
      <c r="A14707" s="51" t="s">
        <v>15666</v>
      </c>
    </row>
    <row r="14708" spans="1:1">
      <c r="A14708" s="51" t="s">
        <v>15667</v>
      </c>
    </row>
    <row r="14709" spans="1:1">
      <c r="A14709" s="51" t="s">
        <v>15668</v>
      </c>
    </row>
    <row r="14710" spans="1:1">
      <c r="A14710" s="51" t="s">
        <v>15669</v>
      </c>
    </row>
    <row r="14711" spans="1:1">
      <c r="A14711" s="51" t="s">
        <v>15670</v>
      </c>
    </row>
    <row r="14712" spans="1:1">
      <c r="A14712" s="51" t="s">
        <v>15671</v>
      </c>
    </row>
    <row r="14713" spans="1:1">
      <c r="A14713" s="51" t="s">
        <v>15672</v>
      </c>
    </row>
    <row r="14714" spans="1:1">
      <c r="A14714" s="51" t="s">
        <v>15673</v>
      </c>
    </row>
    <row r="14715" spans="1:1">
      <c r="A14715" s="51" t="s">
        <v>15674</v>
      </c>
    </row>
    <row r="14716" spans="1:1">
      <c r="A14716" s="51" t="s">
        <v>15675</v>
      </c>
    </row>
    <row r="14717" spans="1:1">
      <c r="A14717" s="51" t="s">
        <v>15676</v>
      </c>
    </row>
    <row r="14718" spans="1:1">
      <c r="A14718" s="51" t="s">
        <v>15677</v>
      </c>
    </row>
    <row r="14719" spans="1:1">
      <c r="A14719" s="51" t="s">
        <v>15678</v>
      </c>
    </row>
    <row r="14720" spans="1:1">
      <c r="A14720" s="51" t="s">
        <v>15679</v>
      </c>
    </row>
    <row r="14721" spans="1:1">
      <c r="A14721" s="51" t="s">
        <v>15680</v>
      </c>
    </row>
    <row r="14722" spans="1:1">
      <c r="A14722" s="51" t="s">
        <v>15681</v>
      </c>
    </row>
    <row r="14723" spans="1:1">
      <c r="A14723" s="51" t="s">
        <v>15682</v>
      </c>
    </row>
    <row r="14724" spans="1:1">
      <c r="A14724" s="51" t="s">
        <v>15683</v>
      </c>
    </row>
    <row r="14725" spans="1:1">
      <c r="A14725" s="51" t="s">
        <v>15684</v>
      </c>
    </row>
    <row r="14726" spans="1:1">
      <c r="A14726" s="51" t="s">
        <v>15685</v>
      </c>
    </row>
    <row r="14727" spans="1:1">
      <c r="A14727" s="51" t="s">
        <v>15686</v>
      </c>
    </row>
    <row r="14728" spans="1:1">
      <c r="A14728" s="51" t="s">
        <v>15687</v>
      </c>
    </row>
    <row r="14729" spans="1:1">
      <c r="A14729" s="51" t="s">
        <v>15688</v>
      </c>
    </row>
    <row r="14730" spans="1:1">
      <c r="A14730" s="51" t="s">
        <v>15689</v>
      </c>
    </row>
    <row r="14731" spans="1:1">
      <c r="A14731" s="51" t="s">
        <v>15690</v>
      </c>
    </row>
    <row r="14732" spans="1:1">
      <c r="A14732" s="51" t="s">
        <v>15691</v>
      </c>
    </row>
    <row r="14733" spans="1:1">
      <c r="A14733" s="51" t="s">
        <v>15692</v>
      </c>
    </row>
    <row r="14734" spans="1:1">
      <c r="A14734" s="51" t="s">
        <v>15693</v>
      </c>
    </row>
    <row r="14735" spans="1:1">
      <c r="A14735" s="51" t="s">
        <v>15694</v>
      </c>
    </row>
    <row r="14736" spans="1:1">
      <c r="A14736" s="51" t="s">
        <v>15695</v>
      </c>
    </row>
    <row r="14737" spans="1:1">
      <c r="A14737" s="51" t="s">
        <v>15696</v>
      </c>
    </row>
    <row r="14738" spans="1:1">
      <c r="A14738" s="51" t="s">
        <v>15697</v>
      </c>
    </row>
    <row r="14739" spans="1:1">
      <c r="A14739" s="51" t="s">
        <v>15698</v>
      </c>
    </row>
    <row r="14740" spans="1:1">
      <c r="A14740" s="51" t="s">
        <v>15699</v>
      </c>
    </row>
    <row r="14741" spans="1:1">
      <c r="A14741" s="51" t="s">
        <v>15700</v>
      </c>
    </row>
    <row r="14742" spans="1:1">
      <c r="A14742" s="51" t="s">
        <v>15701</v>
      </c>
    </row>
    <row r="14743" spans="1:1">
      <c r="A14743" s="51" t="s">
        <v>15702</v>
      </c>
    </row>
    <row r="14744" spans="1:1">
      <c r="A14744" s="51" t="s">
        <v>15703</v>
      </c>
    </row>
    <row r="14745" spans="1:1">
      <c r="A14745" s="51" t="s">
        <v>15704</v>
      </c>
    </row>
    <row r="14746" spans="1:1">
      <c r="A14746" s="51" t="s">
        <v>15705</v>
      </c>
    </row>
    <row r="14747" spans="1:1">
      <c r="A14747" s="51" t="s">
        <v>15706</v>
      </c>
    </row>
    <row r="14748" spans="1:1">
      <c r="A14748" s="51" t="s">
        <v>15707</v>
      </c>
    </row>
    <row r="14749" spans="1:1">
      <c r="A14749" s="51" t="s">
        <v>15708</v>
      </c>
    </row>
    <row r="14750" spans="1:1">
      <c r="A14750" s="51" t="s">
        <v>15709</v>
      </c>
    </row>
    <row r="14751" spans="1:1">
      <c r="A14751" s="51" t="s">
        <v>15710</v>
      </c>
    </row>
    <row r="14752" spans="1:1">
      <c r="A14752" s="51" t="s">
        <v>15711</v>
      </c>
    </row>
    <row r="14753" spans="1:1">
      <c r="A14753" s="51" t="s">
        <v>15712</v>
      </c>
    </row>
    <row r="14754" spans="1:1">
      <c r="A14754" s="51" t="s">
        <v>15713</v>
      </c>
    </row>
    <row r="14755" spans="1:1">
      <c r="A14755" s="51" t="s">
        <v>15714</v>
      </c>
    </row>
    <row r="14756" spans="1:1">
      <c r="A14756" s="51" t="s">
        <v>15715</v>
      </c>
    </row>
    <row r="14757" spans="1:1">
      <c r="A14757" s="51" t="s">
        <v>15716</v>
      </c>
    </row>
    <row r="14758" spans="1:1">
      <c r="A14758" s="51" t="s">
        <v>15717</v>
      </c>
    </row>
    <row r="14759" spans="1:1">
      <c r="A14759" s="51" t="s">
        <v>15718</v>
      </c>
    </row>
    <row r="14760" spans="1:1">
      <c r="A14760" s="51" t="s">
        <v>15719</v>
      </c>
    </row>
    <row r="14761" spans="1:1">
      <c r="A14761" s="51" t="s">
        <v>15720</v>
      </c>
    </row>
    <row r="14762" spans="1:1">
      <c r="A14762" s="51" t="s">
        <v>15721</v>
      </c>
    </row>
    <row r="14763" spans="1:1">
      <c r="A14763" s="51" t="s">
        <v>15722</v>
      </c>
    </row>
    <row r="14764" spans="1:1">
      <c r="A14764" s="51" t="s">
        <v>15723</v>
      </c>
    </row>
    <row r="14765" spans="1:1">
      <c r="A14765" s="51" t="s">
        <v>15724</v>
      </c>
    </row>
    <row r="14766" spans="1:1">
      <c r="A14766" s="51" t="s">
        <v>15725</v>
      </c>
    </row>
    <row r="14767" spans="1:1">
      <c r="A14767" s="51" t="s">
        <v>15726</v>
      </c>
    </row>
    <row r="14768" spans="1:1">
      <c r="A14768" s="51" t="s">
        <v>15727</v>
      </c>
    </row>
    <row r="14769" spans="1:1">
      <c r="A14769" s="51" t="s">
        <v>15728</v>
      </c>
    </row>
    <row r="14770" spans="1:1">
      <c r="A14770" s="51" t="s">
        <v>15729</v>
      </c>
    </row>
    <row r="14771" spans="1:1">
      <c r="A14771" s="51" t="s">
        <v>15730</v>
      </c>
    </row>
    <row r="14772" spans="1:1">
      <c r="A14772" s="51" t="s">
        <v>15731</v>
      </c>
    </row>
    <row r="14773" spans="1:1">
      <c r="A14773" s="51" t="s">
        <v>15732</v>
      </c>
    </row>
    <row r="14774" spans="1:1">
      <c r="A14774" s="51" t="s">
        <v>15733</v>
      </c>
    </row>
    <row r="14775" spans="1:1">
      <c r="A14775" s="51" t="s">
        <v>15734</v>
      </c>
    </row>
    <row r="14776" spans="1:1">
      <c r="A14776" s="51" t="s">
        <v>15735</v>
      </c>
    </row>
    <row r="14777" spans="1:1">
      <c r="A14777" s="51" t="s">
        <v>15736</v>
      </c>
    </row>
    <row r="14778" spans="1:1">
      <c r="A14778" s="51" t="s">
        <v>15737</v>
      </c>
    </row>
    <row r="14779" spans="1:1">
      <c r="A14779" s="51" t="s">
        <v>15738</v>
      </c>
    </row>
    <row r="14780" spans="1:1">
      <c r="A14780" s="51" t="s">
        <v>15739</v>
      </c>
    </row>
    <row r="14781" spans="1:1">
      <c r="A14781" s="51" t="s">
        <v>15740</v>
      </c>
    </row>
    <row r="14782" spans="1:1">
      <c r="A14782" s="51" t="s">
        <v>15741</v>
      </c>
    </row>
    <row r="14783" spans="1:1">
      <c r="A14783" s="51" t="s">
        <v>15742</v>
      </c>
    </row>
    <row r="14784" spans="1:1">
      <c r="A14784" s="51" t="s">
        <v>15743</v>
      </c>
    </row>
    <row r="14785" spans="1:1">
      <c r="A14785" s="51" t="s">
        <v>15744</v>
      </c>
    </row>
    <row r="14786" spans="1:1">
      <c r="A14786" s="51" t="s">
        <v>15745</v>
      </c>
    </row>
    <row r="14787" spans="1:1">
      <c r="A14787" s="51" t="s">
        <v>15746</v>
      </c>
    </row>
    <row r="14788" spans="1:1">
      <c r="A14788" s="51" t="s">
        <v>15747</v>
      </c>
    </row>
    <row r="14789" spans="1:1">
      <c r="A14789" s="51" t="s">
        <v>15748</v>
      </c>
    </row>
    <row r="14790" spans="1:1">
      <c r="A14790" s="51" t="s">
        <v>15749</v>
      </c>
    </row>
    <row r="14791" spans="1:1">
      <c r="A14791" s="51" t="s">
        <v>15750</v>
      </c>
    </row>
    <row r="14792" spans="1:1">
      <c r="A14792" s="51" t="s">
        <v>15751</v>
      </c>
    </row>
    <row r="14793" spans="1:1">
      <c r="A14793" s="51" t="s">
        <v>15752</v>
      </c>
    </row>
    <row r="14794" spans="1:1">
      <c r="A14794" s="51" t="s">
        <v>15753</v>
      </c>
    </row>
    <row r="14795" spans="1:1">
      <c r="A14795" s="51" t="s">
        <v>15754</v>
      </c>
    </row>
    <row r="14796" spans="1:1">
      <c r="A14796" s="51" t="s">
        <v>15755</v>
      </c>
    </row>
    <row r="14797" spans="1:1">
      <c r="A14797" s="51" t="s">
        <v>15756</v>
      </c>
    </row>
    <row r="14798" spans="1:1">
      <c r="A14798" s="51" t="s">
        <v>15757</v>
      </c>
    </row>
    <row r="14799" spans="1:1">
      <c r="A14799" s="51" t="s">
        <v>15758</v>
      </c>
    </row>
    <row r="14800" spans="1:1">
      <c r="A14800" s="51" t="s">
        <v>15759</v>
      </c>
    </row>
    <row r="14801" spans="1:1">
      <c r="A14801" s="51" t="s">
        <v>15760</v>
      </c>
    </row>
    <row r="14802" spans="1:1">
      <c r="A14802" s="51" t="s">
        <v>6198</v>
      </c>
    </row>
    <row r="14803" spans="1:1">
      <c r="A14803" s="51" t="s">
        <v>15761</v>
      </c>
    </row>
    <row r="14804" spans="1:1">
      <c r="A14804" s="51" t="s">
        <v>15762</v>
      </c>
    </row>
    <row r="14805" spans="1:1">
      <c r="A14805" s="51" t="s">
        <v>15763</v>
      </c>
    </row>
    <row r="14806" spans="1:1">
      <c r="A14806" s="51" t="s">
        <v>15764</v>
      </c>
    </row>
    <row r="14807" spans="1:1">
      <c r="A14807" s="51" t="s">
        <v>15765</v>
      </c>
    </row>
    <row r="14808" spans="1:1">
      <c r="A14808" s="51" t="s">
        <v>15766</v>
      </c>
    </row>
    <row r="14809" spans="1:1">
      <c r="A14809" s="51" t="s">
        <v>15767</v>
      </c>
    </row>
    <row r="14810" spans="1:1">
      <c r="A14810" s="51" t="s">
        <v>15768</v>
      </c>
    </row>
    <row r="14811" spans="1:1">
      <c r="A14811" s="51" t="s">
        <v>15769</v>
      </c>
    </row>
    <row r="14812" spans="1:1">
      <c r="A14812" s="51" t="s">
        <v>15770</v>
      </c>
    </row>
    <row r="14813" spans="1:1">
      <c r="A14813" s="51" t="s">
        <v>15771</v>
      </c>
    </row>
    <row r="14814" spans="1:1">
      <c r="A14814" s="51" t="s">
        <v>15772</v>
      </c>
    </row>
    <row r="14815" spans="1:1">
      <c r="A14815" s="51" t="s">
        <v>15773</v>
      </c>
    </row>
    <row r="14816" spans="1:1">
      <c r="A14816" s="51" t="s">
        <v>15774</v>
      </c>
    </row>
    <row r="14817" spans="1:1">
      <c r="A14817" s="51" t="s">
        <v>15775</v>
      </c>
    </row>
    <row r="14818" spans="1:1">
      <c r="A14818" s="51" t="s">
        <v>15776</v>
      </c>
    </row>
    <row r="14819" spans="1:1">
      <c r="A14819" s="51" t="s">
        <v>15777</v>
      </c>
    </row>
    <row r="14820" spans="1:1">
      <c r="A14820" s="51" t="s">
        <v>15778</v>
      </c>
    </row>
    <row r="14821" spans="1:1">
      <c r="A14821" s="51" t="s">
        <v>15779</v>
      </c>
    </row>
    <row r="14822" spans="1:1">
      <c r="A14822" s="51" t="s">
        <v>15780</v>
      </c>
    </row>
    <row r="14823" spans="1:1">
      <c r="A14823" s="51" t="s">
        <v>15781</v>
      </c>
    </row>
    <row r="14824" spans="1:1">
      <c r="A14824" s="51" t="s">
        <v>15782</v>
      </c>
    </row>
    <row r="14825" spans="1:1">
      <c r="A14825" s="51" t="s">
        <v>15783</v>
      </c>
    </row>
    <row r="14826" spans="1:1">
      <c r="A14826" s="51" t="s">
        <v>15784</v>
      </c>
    </row>
    <row r="14827" spans="1:1">
      <c r="A14827" s="51" t="s">
        <v>15785</v>
      </c>
    </row>
    <row r="14828" spans="1:1">
      <c r="A14828" s="51" t="s">
        <v>15786</v>
      </c>
    </row>
    <row r="14829" spans="1:1">
      <c r="A14829" s="51" t="s">
        <v>15787</v>
      </c>
    </row>
    <row r="14830" spans="1:1">
      <c r="A14830" s="51" t="s">
        <v>15788</v>
      </c>
    </row>
    <row r="14831" spans="1:1">
      <c r="A14831" s="51" t="s">
        <v>15789</v>
      </c>
    </row>
    <row r="14832" spans="1:1">
      <c r="A14832" s="51" t="s">
        <v>15790</v>
      </c>
    </row>
    <row r="14833" spans="1:1">
      <c r="A14833" s="51" t="s">
        <v>15791</v>
      </c>
    </row>
    <row r="14834" spans="1:1">
      <c r="A14834" s="51" t="s">
        <v>15792</v>
      </c>
    </row>
    <row r="14835" spans="1:1">
      <c r="A14835" s="51" t="s">
        <v>15793</v>
      </c>
    </row>
    <row r="14836" spans="1:1">
      <c r="A14836" s="51" t="s">
        <v>15794</v>
      </c>
    </row>
    <row r="14837" spans="1:1">
      <c r="A14837" s="51" t="s">
        <v>15795</v>
      </c>
    </row>
    <row r="14838" spans="1:1">
      <c r="A14838" s="51" t="s">
        <v>15796</v>
      </c>
    </row>
    <row r="14839" spans="1:1">
      <c r="A14839" s="51" t="s">
        <v>15797</v>
      </c>
    </row>
    <row r="14840" spans="1:1">
      <c r="A14840" s="51" t="s">
        <v>15798</v>
      </c>
    </row>
    <row r="14841" spans="1:1">
      <c r="A14841" s="51" t="s">
        <v>15799</v>
      </c>
    </row>
    <row r="14842" spans="1:1">
      <c r="A14842" s="51" t="s">
        <v>15800</v>
      </c>
    </row>
    <row r="14843" spans="1:1">
      <c r="A14843" s="51" t="s">
        <v>15801</v>
      </c>
    </row>
    <row r="14844" spans="1:1">
      <c r="A14844" s="51" t="s">
        <v>15802</v>
      </c>
    </row>
    <row r="14845" spans="1:1">
      <c r="A14845" s="51" t="s">
        <v>15803</v>
      </c>
    </row>
    <row r="14846" spans="1:1">
      <c r="A14846" s="51" t="s">
        <v>15804</v>
      </c>
    </row>
    <row r="14847" spans="1:1">
      <c r="A14847" s="51" t="s">
        <v>15805</v>
      </c>
    </row>
    <row r="14848" spans="1:1">
      <c r="A14848" s="51" t="s">
        <v>15806</v>
      </c>
    </row>
    <row r="14849" spans="1:1">
      <c r="A14849" s="51" t="s">
        <v>15807</v>
      </c>
    </row>
    <row r="14850" spans="1:1">
      <c r="A14850" s="51" t="s">
        <v>15808</v>
      </c>
    </row>
    <row r="14851" spans="1:1">
      <c r="A14851" s="51" t="s">
        <v>15809</v>
      </c>
    </row>
    <row r="14852" spans="1:1">
      <c r="A14852" s="51" t="s">
        <v>15810</v>
      </c>
    </row>
    <row r="14853" spans="1:1">
      <c r="A14853" s="51" t="s">
        <v>15811</v>
      </c>
    </row>
    <row r="14854" spans="1:1">
      <c r="A14854" s="51" t="s">
        <v>15812</v>
      </c>
    </row>
    <row r="14855" spans="1:1">
      <c r="A14855" s="51" t="s">
        <v>15813</v>
      </c>
    </row>
    <row r="14856" spans="1:1">
      <c r="A14856" s="51" t="s">
        <v>15814</v>
      </c>
    </row>
    <row r="14857" spans="1:1">
      <c r="A14857" s="51" t="s">
        <v>15815</v>
      </c>
    </row>
    <row r="14858" spans="1:1">
      <c r="A14858" s="51" t="s">
        <v>15816</v>
      </c>
    </row>
    <row r="14859" spans="1:1">
      <c r="A14859" s="51" t="s">
        <v>15817</v>
      </c>
    </row>
    <row r="14860" spans="1:1">
      <c r="A14860" s="51" t="s">
        <v>15818</v>
      </c>
    </row>
    <row r="14861" spans="1:1">
      <c r="A14861" s="51" t="s">
        <v>15819</v>
      </c>
    </row>
    <row r="14862" spans="1:1">
      <c r="A14862" s="51" t="s">
        <v>15820</v>
      </c>
    </row>
    <row r="14863" spans="1:1">
      <c r="A14863" s="51" t="s">
        <v>15821</v>
      </c>
    </row>
    <row r="14864" spans="1:1">
      <c r="A14864" s="51" t="s">
        <v>15822</v>
      </c>
    </row>
    <row r="14865" spans="1:1">
      <c r="A14865" s="51" t="s">
        <v>15823</v>
      </c>
    </row>
    <row r="14866" spans="1:1">
      <c r="A14866" s="51" t="s">
        <v>15824</v>
      </c>
    </row>
    <row r="14867" spans="1:1">
      <c r="A14867" s="51" t="s">
        <v>15825</v>
      </c>
    </row>
    <row r="14868" spans="1:1">
      <c r="A14868" s="51" t="s">
        <v>15826</v>
      </c>
    </row>
    <row r="14869" spans="1:1">
      <c r="A14869" s="51" t="s">
        <v>15827</v>
      </c>
    </row>
    <row r="14870" spans="1:1">
      <c r="A14870" s="51" t="s">
        <v>15828</v>
      </c>
    </row>
    <row r="14871" spans="1:1">
      <c r="A14871" s="51" t="s">
        <v>15829</v>
      </c>
    </row>
    <row r="14872" spans="1:1">
      <c r="A14872" s="51" t="s">
        <v>15830</v>
      </c>
    </row>
    <row r="14873" spans="1:1">
      <c r="A14873" s="51" t="s">
        <v>15831</v>
      </c>
    </row>
    <row r="14874" spans="1:1">
      <c r="A14874" s="51" t="s">
        <v>15832</v>
      </c>
    </row>
    <row r="14875" spans="1:1">
      <c r="A14875" s="51" t="s">
        <v>15833</v>
      </c>
    </row>
    <row r="14876" spans="1:1">
      <c r="A14876" s="51" t="s">
        <v>15834</v>
      </c>
    </row>
    <row r="14877" spans="1:1">
      <c r="A14877" s="51" t="s">
        <v>15835</v>
      </c>
    </row>
    <row r="14878" spans="1:1">
      <c r="A14878" s="51" t="s">
        <v>15836</v>
      </c>
    </row>
    <row r="14879" spans="1:1">
      <c r="A14879" s="51" t="s">
        <v>15837</v>
      </c>
    </row>
    <row r="14880" spans="1:1">
      <c r="A14880" s="51" t="s">
        <v>15838</v>
      </c>
    </row>
    <row r="14881" spans="1:1">
      <c r="A14881" s="51" t="s">
        <v>15839</v>
      </c>
    </row>
    <row r="14882" spans="1:1">
      <c r="A14882" s="51" t="s">
        <v>15840</v>
      </c>
    </row>
    <row r="14883" spans="1:1">
      <c r="A14883" s="51" t="s">
        <v>15841</v>
      </c>
    </row>
    <row r="14884" spans="1:1">
      <c r="A14884" s="51" t="s">
        <v>15842</v>
      </c>
    </row>
    <row r="14885" spans="1:1">
      <c r="A14885" s="51" t="s">
        <v>15843</v>
      </c>
    </row>
    <row r="14886" spans="1:1">
      <c r="A14886" s="51" t="s">
        <v>15844</v>
      </c>
    </row>
    <row r="14887" spans="1:1">
      <c r="A14887" s="51" t="s">
        <v>15845</v>
      </c>
    </row>
    <row r="14888" spans="1:1">
      <c r="A14888" s="51" t="s">
        <v>15846</v>
      </c>
    </row>
    <row r="14889" spans="1:1">
      <c r="A14889" s="51" t="s">
        <v>15847</v>
      </c>
    </row>
    <row r="14890" spans="1:1">
      <c r="A14890" s="51" t="s">
        <v>15848</v>
      </c>
    </row>
    <row r="14891" spans="1:1">
      <c r="A14891" s="51" t="s">
        <v>15849</v>
      </c>
    </row>
    <row r="14892" spans="1:1">
      <c r="A14892" s="51" t="s">
        <v>15850</v>
      </c>
    </row>
    <row r="14893" spans="1:1">
      <c r="A14893" s="51" t="s">
        <v>15851</v>
      </c>
    </row>
    <row r="14894" spans="1:1">
      <c r="A14894" s="51" t="s">
        <v>15852</v>
      </c>
    </row>
    <row r="14895" spans="1:1">
      <c r="A14895" s="51" t="s">
        <v>15853</v>
      </c>
    </row>
    <row r="14896" spans="1:1">
      <c r="A14896" s="51" t="s">
        <v>15854</v>
      </c>
    </row>
    <row r="14897" spans="1:1">
      <c r="A14897" s="51" t="s">
        <v>15855</v>
      </c>
    </row>
    <row r="14898" spans="1:1">
      <c r="A14898" s="51" t="s">
        <v>15856</v>
      </c>
    </row>
    <row r="14899" spans="1:1">
      <c r="A14899" s="51" t="s">
        <v>15857</v>
      </c>
    </row>
    <row r="14900" spans="1:1">
      <c r="A14900" s="51" t="s">
        <v>15858</v>
      </c>
    </row>
    <row r="14901" spans="1:1">
      <c r="A14901" s="51" t="s">
        <v>15859</v>
      </c>
    </row>
    <row r="14902" spans="1:1">
      <c r="A14902" s="51" t="s">
        <v>15860</v>
      </c>
    </row>
    <row r="14903" spans="1:1">
      <c r="A14903" s="51" t="s">
        <v>15861</v>
      </c>
    </row>
    <row r="14904" spans="1:1">
      <c r="A14904" s="51" t="s">
        <v>15862</v>
      </c>
    </row>
    <row r="14905" spans="1:1">
      <c r="A14905" s="51" t="s">
        <v>15863</v>
      </c>
    </row>
    <row r="14906" spans="1:1">
      <c r="A14906" s="51" t="s">
        <v>15864</v>
      </c>
    </row>
    <row r="14907" spans="1:1">
      <c r="A14907" s="51" t="s">
        <v>15865</v>
      </c>
    </row>
    <row r="14908" spans="1:1">
      <c r="A14908" s="51" t="s">
        <v>15866</v>
      </c>
    </row>
    <row r="14909" spans="1:1">
      <c r="A14909" s="51" t="s">
        <v>15867</v>
      </c>
    </row>
    <row r="14910" spans="1:1">
      <c r="A14910" s="51" t="s">
        <v>15868</v>
      </c>
    </row>
    <row r="14911" spans="1:1">
      <c r="A14911" s="51" t="s">
        <v>15869</v>
      </c>
    </row>
    <row r="14912" spans="1:1">
      <c r="A14912" s="51" t="s">
        <v>15870</v>
      </c>
    </row>
    <row r="14913" spans="1:1">
      <c r="A14913" s="51" t="s">
        <v>15871</v>
      </c>
    </row>
    <row r="14914" spans="1:1">
      <c r="A14914" s="51" t="s">
        <v>15872</v>
      </c>
    </row>
    <row r="14915" spans="1:1">
      <c r="A14915" s="51" t="s">
        <v>15873</v>
      </c>
    </row>
    <row r="14916" spans="1:1">
      <c r="A14916" s="51" t="s">
        <v>15874</v>
      </c>
    </row>
    <row r="14917" spans="1:1">
      <c r="A14917" s="51" t="s">
        <v>15875</v>
      </c>
    </row>
    <row r="14918" spans="1:1">
      <c r="A14918" s="51" t="s">
        <v>15876</v>
      </c>
    </row>
    <row r="14919" spans="1:1">
      <c r="A14919" s="51" t="s">
        <v>15877</v>
      </c>
    </row>
    <row r="14920" spans="1:1">
      <c r="A14920" s="51" t="s">
        <v>15878</v>
      </c>
    </row>
    <row r="14921" spans="1:1">
      <c r="A14921" s="51" t="s">
        <v>15879</v>
      </c>
    </row>
    <row r="14922" spans="1:1">
      <c r="A14922" s="51" t="s">
        <v>15880</v>
      </c>
    </row>
    <row r="14923" spans="1:1">
      <c r="A14923" s="51" t="s">
        <v>15881</v>
      </c>
    </row>
    <row r="14924" spans="1:1">
      <c r="A14924" s="51" t="s">
        <v>15882</v>
      </c>
    </row>
    <row r="14925" spans="1:1">
      <c r="A14925" s="51" t="s">
        <v>15883</v>
      </c>
    </row>
    <row r="14926" spans="1:1">
      <c r="A14926" s="51" t="s">
        <v>15884</v>
      </c>
    </row>
    <row r="14927" spans="1:1">
      <c r="A14927" s="51" t="s">
        <v>15885</v>
      </c>
    </row>
    <row r="14928" spans="1:1">
      <c r="A14928" s="51" t="s">
        <v>15886</v>
      </c>
    </row>
    <row r="14929" spans="1:1">
      <c r="A14929" s="51" t="s">
        <v>15887</v>
      </c>
    </row>
    <row r="14930" spans="1:1">
      <c r="A14930" s="51" t="s">
        <v>15888</v>
      </c>
    </row>
    <row r="14931" spans="1:1">
      <c r="A14931" s="51" t="s">
        <v>15889</v>
      </c>
    </row>
    <row r="14932" spans="1:1">
      <c r="A14932" s="51" t="s">
        <v>15890</v>
      </c>
    </row>
    <row r="14933" spans="1:1">
      <c r="A14933" s="51" t="s">
        <v>15891</v>
      </c>
    </row>
    <row r="14934" spans="1:1">
      <c r="A14934" s="51" t="s">
        <v>15892</v>
      </c>
    </row>
    <row r="14935" spans="1:1">
      <c r="A14935" s="51" t="s">
        <v>15893</v>
      </c>
    </row>
    <row r="14936" spans="1:1">
      <c r="A14936" s="51" t="s">
        <v>15894</v>
      </c>
    </row>
    <row r="14937" spans="1:1">
      <c r="A14937" s="51" t="s">
        <v>15895</v>
      </c>
    </row>
    <row r="14938" spans="1:1">
      <c r="A14938" s="51" t="s">
        <v>15896</v>
      </c>
    </row>
    <row r="14939" spans="1:1">
      <c r="A14939" s="51" t="s">
        <v>15897</v>
      </c>
    </row>
    <row r="14940" spans="1:1">
      <c r="A14940" s="51" t="s">
        <v>15898</v>
      </c>
    </row>
    <row r="14941" spans="1:1">
      <c r="A14941" s="51" t="s">
        <v>15899</v>
      </c>
    </row>
    <row r="14942" spans="1:1">
      <c r="A14942" s="51" t="s">
        <v>15900</v>
      </c>
    </row>
    <row r="14943" spans="1:1">
      <c r="A14943" s="51" t="s">
        <v>15901</v>
      </c>
    </row>
    <row r="14944" spans="1:1">
      <c r="A14944" s="51" t="s">
        <v>15902</v>
      </c>
    </row>
    <row r="14945" spans="1:1">
      <c r="A14945" s="51" t="s">
        <v>15903</v>
      </c>
    </row>
    <row r="14946" spans="1:1">
      <c r="A14946" s="51" t="s">
        <v>15904</v>
      </c>
    </row>
    <row r="14947" spans="1:1">
      <c r="A14947" s="51" t="s">
        <v>15905</v>
      </c>
    </row>
    <row r="14948" spans="1:1">
      <c r="A14948" s="51" t="s">
        <v>15906</v>
      </c>
    </row>
    <row r="14949" spans="1:1">
      <c r="A14949" s="51" t="s">
        <v>15907</v>
      </c>
    </row>
    <row r="14950" spans="1:1">
      <c r="A14950" s="51" t="s">
        <v>15908</v>
      </c>
    </row>
    <row r="14951" spans="1:1">
      <c r="A14951" s="51" t="s">
        <v>15909</v>
      </c>
    </row>
    <row r="14952" spans="1:1">
      <c r="A14952" s="51" t="s">
        <v>15910</v>
      </c>
    </row>
    <row r="14953" spans="1:1">
      <c r="A14953" s="51" t="s">
        <v>15911</v>
      </c>
    </row>
    <row r="14954" spans="1:1">
      <c r="A14954" s="51" t="s">
        <v>15912</v>
      </c>
    </row>
    <row r="14955" spans="1:1">
      <c r="A14955" s="51" t="s">
        <v>15913</v>
      </c>
    </row>
    <row r="14956" spans="1:1">
      <c r="A14956" s="51" t="s">
        <v>15914</v>
      </c>
    </row>
    <row r="14957" spans="1:1">
      <c r="A14957" s="51" t="s">
        <v>15915</v>
      </c>
    </row>
    <row r="14958" spans="1:1">
      <c r="A14958" s="51" t="s">
        <v>15916</v>
      </c>
    </row>
    <row r="14959" spans="1:1">
      <c r="A14959" s="51" t="s">
        <v>15917</v>
      </c>
    </row>
    <row r="14960" spans="1:1">
      <c r="A14960" s="51" t="s">
        <v>15918</v>
      </c>
    </row>
    <row r="14961" spans="1:1">
      <c r="A14961" s="51" t="s">
        <v>15919</v>
      </c>
    </row>
    <row r="14962" spans="1:1">
      <c r="A14962" s="51" t="s">
        <v>15920</v>
      </c>
    </row>
    <row r="14963" spans="1:1">
      <c r="A14963" s="51" t="s">
        <v>15921</v>
      </c>
    </row>
    <row r="14964" spans="1:1">
      <c r="A14964" s="51" t="s">
        <v>15922</v>
      </c>
    </row>
    <row r="14965" spans="1:1">
      <c r="A14965" s="51" t="s">
        <v>15923</v>
      </c>
    </row>
    <row r="14966" spans="1:1">
      <c r="A14966" s="51" t="s">
        <v>15924</v>
      </c>
    </row>
    <row r="14967" spans="1:1">
      <c r="A14967" s="51" t="s">
        <v>15925</v>
      </c>
    </row>
    <row r="14968" spans="1:1">
      <c r="A14968" s="51" t="s">
        <v>15926</v>
      </c>
    </row>
    <row r="14969" spans="1:1">
      <c r="A14969" s="51" t="s">
        <v>15927</v>
      </c>
    </row>
    <row r="14970" spans="1:1">
      <c r="A14970" s="51" t="s">
        <v>15928</v>
      </c>
    </row>
    <row r="14971" spans="1:1">
      <c r="A14971" s="51" t="s">
        <v>15929</v>
      </c>
    </row>
    <row r="14972" spans="1:1">
      <c r="A14972" s="51" t="s">
        <v>15930</v>
      </c>
    </row>
    <row r="14973" spans="1:1">
      <c r="A14973" s="51" t="s">
        <v>15931</v>
      </c>
    </row>
    <row r="14974" spans="1:1">
      <c r="A14974" s="51" t="s">
        <v>15932</v>
      </c>
    </row>
    <row r="14975" spans="1:1">
      <c r="A14975" s="51" t="s">
        <v>15933</v>
      </c>
    </row>
    <row r="14976" spans="1:1">
      <c r="A14976" s="51" t="s">
        <v>15934</v>
      </c>
    </row>
    <row r="14977" spans="1:1">
      <c r="A14977" s="51" t="s">
        <v>15935</v>
      </c>
    </row>
    <row r="14978" spans="1:1">
      <c r="A14978" s="51" t="s">
        <v>15936</v>
      </c>
    </row>
    <row r="14979" spans="1:1">
      <c r="A14979" s="51" t="s">
        <v>15937</v>
      </c>
    </row>
    <row r="14980" spans="1:1">
      <c r="A14980" s="51" t="s">
        <v>15938</v>
      </c>
    </row>
    <row r="14981" spans="1:1">
      <c r="A14981" s="51" t="s">
        <v>15939</v>
      </c>
    </row>
    <row r="14982" spans="1:1">
      <c r="A14982" s="51" t="s">
        <v>15940</v>
      </c>
    </row>
    <row r="14983" spans="1:1">
      <c r="A14983" s="51" t="s">
        <v>15941</v>
      </c>
    </row>
    <row r="14984" spans="1:1">
      <c r="A14984" s="51" t="s">
        <v>15942</v>
      </c>
    </row>
    <row r="14985" spans="1:1">
      <c r="A14985" s="51" t="s">
        <v>15943</v>
      </c>
    </row>
    <row r="14986" spans="1:1">
      <c r="A14986" s="51" t="s">
        <v>15944</v>
      </c>
    </row>
    <row r="14987" spans="1:1">
      <c r="A14987" s="51" t="s">
        <v>15945</v>
      </c>
    </row>
    <row r="14988" spans="1:1">
      <c r="A14988" s="51" t="s">
        <v>15946</v>
      </c>
    </row>
    <row r="14989" spans="1:1">
      <c r="A14989" s="51" t="s">
        <v>15947</v>
      </c>
    </row>
    <row r="14990" spans="1:1">
      <c r="A14990" s="51" t="s">
        <v>15948</v>
      </c>
    </row>
    <row r="14991" spans="1:1">
      <c r="A14991" s="51" t="s">
        <v>15949</v>
      </c>
    </row>
    <row r="14992" spans="1:1">
      <c r="A14992" s="51" t="s">
        <v>15950</v>
      </c>
    </row>
    <row r="14993" spans="1:1">
      <c r="A14993" s="51" t="s">
        <v>15951</v>
      </c>
    </row>
    <row r="14994" spans="1:1">
      <c r="A14994" s="51" t="s">
        <v>15952</v>
      </c>
    </row>
    <row r="14995" spans="1:1">
      <c r="A14995" s="51" t="s">
        <v>15953</v>
      </c>
    </row>
    <row r="14996" spans="1:1">
      <c r="A14996" s="51" t="s">
        <v>15954</v>
      </c>
    </row>
    <row r="14997" spans="1:1">
      <c r="A14997" s="51" t="s">
        <v>15955</v>
      </c>
    </row>
    <row r="14998" spans="1:1">
      <c r="A14998" s="51" t="s">
        <v>15956</v>
      </c>
    </row>
    <row r="14999" spans="1:1">
      <c r="A14999" s="51" t="s">
        <v>15957</v>
      </c>
    </row>
    <row r="15000" spans="1:1">
      <c r="A15000" s="51" t="s">
        <v>15958</v>
      </c>
    </row>
    <row r="15001" spans="1:1">
      <c r="A15001" s="51" t="s">
        <v>15959</v>
      </c>
    </row>
    <row r="15002" spans="1:1">
      <c r="A15002" s="51" t="s">
        <v>15960</v>
      </c>
    </row>
    <row r="15003" spans="1:1">
      <c r="A15003" s="51" t="s">
        <v>15961</v>
      </c>
    </row>
    <row r="15004" spans="1:1">
      <c r="A15004" s="51" t="s">
        <v>15962</v>
      </c>
    </row>
    <row r="15005" spans="1:1">
      <c r="A15005" s="51" t="s">
        <v>15963</v>
      </c>
    </row>
    <row r="15006" spans="1:1">
      <c r="A15006" s="51" t="s">
        <v>15964</v>
      </c>
    </row>
    <row r="15007" spans="1:1">
      <c r="A15007" s="51" t="s">
        <v>15965</v>
      </c>
    </row>
    <row r="15008" spans="1:1">
      <c r="A15008" s="51" t="s">
        <v>15966</v>
      </c>
    </row>
    <row r="15009" spans="1:1">
      <c r="A15009" s="51" t="s">
        <v>15967</v>
      </c>
    </row>
    <row r="15010" spans="1:1">
      <c r="A15010" s="51" t="s">
        <v>15968</v>
      </c>
    </row>
    <row r="15011" spans="1:1">
      <c r="A15011" s="51" t="s">
        <v>15969</v>
      </c>
    </row>
    <row r="15012" spans="1:1">
      <c r="A15012" s="51" t="s">
        <v>15970</v>
      </c>
    </row>
    <row r="15013" spans="1:1">
      <c r="A15013" s="51" t="s">
        <v>15971</v>
      </c>
    </row>
    <row r="15014" spans="1:1">
      <c r="A15014" s="51" t="s">
        <v>15972</v>
      </c>
    </row>
    <row r="15015" spans="1:1">
      <c r="A15015" s="51" t="s">
        <v>15973</v>
      </c>
    </row>
    <row r="15016" spans="1:1">
      <c r="A15016" s="51" t="s">
        <v>15974</v>
      </c>
    </row>
    <row r="15017" spans="1:1">
      <c r="A15017" s="51" t="s">
        <v>15975</v>
      </c>
    </row>
    <row r="15018" spans="1:1">
      <c r="A15018" s="51" t="s">
        <v>15976</v>
      </c>
    </row>
    <row r="15019" spans="1:1">
      <c r="A15019" s="51" t="s">
        <v>15977</v>
      </c>
    </row>
    <row r="15020" spans="1:1">
      <c r="A15020" s="51" t="s">
        <v>15978</v>
      </c>
    </row>
    <row r="15021" spans="1:1">
      <c r="A15021" s="51" t="s">
        <v>15979</v>
      </c>
    </row>
    <row r="15022" spans="1:1">
      <c r="A15022" s="51" t="s">
        <v>15980</v>
      </c>
    </row>
    <row r="15023" spans="1:1">
      <c r="A15023" s="51" t="s">
        <v>15981</v>
      </c>
    </row>
    <row r="15024" spans="1:1">
      <c r="A15024" s="51" t="s">
        <v>15982</v>
      </c>
    </row>
    <row r="15025" spans="1:1">
      <c r="A15025" s="51" t="s">
        <v>15983</v>
      </c>
    </row>
    <row r="15026" spans="1:1">
      <c r="A15026" s="51" t="s">
        <v>15984</v>
      </c>
    </row>
    <row r="15027" spans="1:1">
      <c r="A15027" s="51" t="s">
        <v>15985</v>
      </c>
    </row>
    <row r="15028" spans="1:1">
      <c r="A15028" s="51" t="s">
        <v>15986</v>
      </c>
    </row>
    <row r="15029" spans="1:1">
      <c r="A15029" s="51" t="s">
        <v>15987</v>
      </c>
    </row>
    <row r="15030" spans="1:1">
      <c r="A15030" s="51" t="s">
        <v>15988</v>
      </c>
    </row>
    <row r="15031" spans="1:1">
      <c r="A15031" s="51" t="s">
        <v>15989</v>
      </c>
    </row>
    <row r="15032" spans="1:1">
      <c r="A15032" s="51" t="s">
        <v>15990</v>
      </c>
    </row>
    <row r="15033" spans="1:1">
      <c r="A15033" s="51" t="s">
        <v>15991</v>
      </c>
    </row>
    <row r="15034" spans="1:1">
      <c r="A15034" s="51" t="s">
        <v>15992</v>
      </c>
    </row>
    <row r="15035" spans="1:1">
      <c r="A15035" s="51" t="s">
        <v>15993</v>
      </c>
    </row>
    <row r="15036" spans="1:1">
      <c r="A15036" s="51" t="s">
        <v>15994</v>
      </c>
    </row>
    <row r="15037" spans="1:1">
      <c r="A15037" s="51" t="s">
        <v>15995</v>
      </c>
    </row>
    <row r="15038" spans="1:1">
      <c r="A15038" s="51" t="s">
        <v>15996</v>
      </c>
    </row>
    <row r="15039" spans="1:1">
      <c r="A15039" s="51" t="s">
        <v>15997</v>
      </c>
    </row>
    <row r="15040" spans="1:1">
      <c r="A15040" s="51" t="s">
        <v>15998</v>
      </c>
    </row>
    <row r="15041" spans="1:1">
      <c r="A15041" s="51" t="s">
        <v>15999</v>
      </c>
    </row>
    <row r="15042" spans="1:1">
      <c r="A15042" s="51" t="s">
        <v>16000</v>
      </c>
    </row>
    <row r="15043" spans="1:1">
      <c r="A15043" s="51" t="s">
        <v>16001</v>
      </c>
    </row>
    <row r="15044" spans="1:1">
      <c r="A15044" s="51" t="s">
        <v>16002</v>
      </c>
    </row>
    <row r="15045" spans="1:1">
      <c r="A15045" s="51" t="s">
        <v>16003</v>
      </c>
    </row>
    <row r="15046" spans="1:1">
      <c r="A15046" s="51" t="s">
        <v>16004</v>
      </c>
    </row>
    <row r="15047" spans="1:1">
      <c r="A15047" s="51" t="s">
        <v>16005</v>
      </c>
    </row>
    <row r="15048" spans="1:1">
      <c r="A15048" s="51" t="s">
        <v>16006</v>
      </c>
    </row>
    <row r="15049" spans="1:1">
      <c r="A15049" s="51" t="s">
        <v>16007</v>
      </c>
    </row>
    <row r="15050" spans="1:1">
      <c r="A15050" s="51" t="s">
        <v>16008</v>
      </c>
    </row>
    <row r="15051" spans="1:1">
      <c r="A15051" s="51" t="s">
        <v>16009</v>
      </c>
    </row>
    <row r="15052" spans="1:1">
      <c r="A15052" s="51" t="s">
        <v>16010</v>
      </c>
    </row>
    <row r="15053" spans="1:1">
      <c r="A15053" s="51" t="s">
        <v>16011</v>
      </c>
    </row>
    <row r="15054" spans="1:1">
      <c r="A15054" s="51" t="s">
        <v>16012</v>
      </c>
    </row>
    <row r="15055" spans="1:1">
      <c r="A15055" s="51" t="s">
        <v>16013</v>
      </c>
    </row>
    <row r="15056" spans="1:1">
      <c r="A15056" s="51" t="s">
        <v>16014</v>
      </c>
    </row>
    <row r="15057" spans="1:1">
      <c r="A15057" s="51" t="s">
        <v>16015</v>
      </c>
    </row>
    <row r="15058" spans="1:1">
      <c r="A15058" s="51" t="s">
        <v>16016</v>
      </c>
    </row>
    <row r="15059" spans="1:1">
      <c r="A15059" s="51" t="s">
        <v>16017</v>
      </c>
    </row>
    <row r="15060" spans="1:1">
      <c r="A15060" s="51" t="s">
        <v>16018</v>
      </c>
    </row>
    <row r="15061" spans="1:1">
      <c r="A15061" s="51" t="s">
        <v>16019</v>
      </c>
    </row>
    <row r="15062" spans="1:1">
      <c r="A15062" s="51" t="s">
        <v>16020</v>
      </c>
    </row>
    <row r="15063" spans="1:1">
      <c r="A15063" s="51" t="s">
        <v>16021</v>
      </c>
    </row>
    <row r="15064" spans="1:1">
      <c r="A15064" s="51" t="s">
        <v>16022</v>
      </c>
    </row>
    <row r="15065" spans="1:1">
      <c r="A15065" s="51" t="s">
        <v>16023</v>
      </c>
    </row>
    <row r="15066" spans="1:1">
      <c r="A15066" s="51" t="s">
        <v>16024</v>
      </c>
    </row>
    <row r="15067" spans="1:1">
      <c r="A15067" s="51" t="s">
        <v>16025</v>
      </c>
    </row>
    <row r="15068" spans="1:1">
      <c r="A15068" s="51" t="s">
        <v>16026</v>
      </c>
    </row>
    <row r="15069" spans="1:1">
      <c r="A15069" s="51" t="s">
        <v>16027</v>
      </c>
    </row>
    <row r="15070" spans="1:1">
      <c r="A15070" s="51" t="s">
        <v>16028</v>
      </c>
    </row>
    <row r="15071" spans="1:1">
      <c r="A15071" s="51" t="s">
        <v>16029</v>
      </c>
    </row>
    <row r="15072" spans="1:1">
      <c r="A15072" s="51" t="s">
        <v>16030</v>
      </c>
    </row>
    <row r="15073" spans="1:1">
      <c r="A15073" s="51" t="s">
        <v>16031</v>
      </c>
    </row>
    <row r="15074" spans="1:1">
      <c r="A15074" s="51" t="s">
        <v>16032</v>
      </c>
    </row>
    <row r="15075" spans="1:1">
      <c r="A15075" s="51" t="s">
        <v>16033</v>
      </c>
    </row>
    <row r="15076" spans="1:1">
      <c r="A15076" s="51" t="s">
        <v>16034</v>
      </c>
    </row>
    <row r="15077" spans="1:1">
      <c r="A15077" s="51" t="s">
        <v>16035</v>
      </c>
    </row>
    <row r="15078" spans="1:1">
      <c r="A15078" s="51" t="s">
        <v>16036</v>
      </c>
    </row>
    <row r="15079" spans="1:1">
      <c r="A15079" s="51" t="s">
        <v>16037</v>
      </c>
    </row>
    <row r="15080" spans="1:1">
      <c r="A15080" s="51" t="s">
        <v>16038</v>
      </c>
    </row>
    <row r="15081" spans="1:1">
      <c r="A15081" s="51" t="s">
        <v>16039</v>
      </c>
    </row>
    <row r="15082" spans="1:1">
      <c r="A15082" s="51" t="s">
        <v>16040</v>
      </c>
    </row>
    <row r="15083" spans="1:1">
      <c r="A15083" s="51" t="s">
        <v>16041</v>
      </c>
    </row>
    <row r="15084" spans="1:1">
      <c r="A15084" s="51" t="s">
        <v>16042</v>
      </c>
    </row>
    <row r="15085" spans="1:1">
      <c r="A15085" s="51" t="s">
        <v>16043</v>
      </c>
    </row>
    <row r="15086" spans="1:1">
      <c r="A15086" s="51" t="s">
        <v>16044</v>
      </c>
    </row>
    <row r="15087" spans="1:1">
      <c r="A15087" s="51" t="s">
        <v>16045</v>
      </c>
    </row>
    <row r="15088" spans="1:1">
      <c r="A15088" s="51" t="s">
        <v>16046</v>
      </c>
    </row>
    <row r="15089" spans="1:1">
      <c r="A15089" s="51" t="s">
        <v>16047</v>
      </c>
    </row>
    <row r="15090" spans="1:1">
      <c r="A15090" s="51" t="s">
        <v>16048</v>
      </c>
    </row>
    <row r="15091" spans="1:1">
      <c r="A15091" s="51" t="s">
        <v>16049</v>
      </c>
    </row>
    <row r="15092" spans="1:1">
      <c r="A15092" s="51" t="s">
        <v>16050</v>
      </c>
    </row>
    <row r="15093" spans="1:1">
      <c r="A15093" s="51" t="s">
        <v>16051</v>
      </c>
    </row>
    <row r="15094" spans="1:1">
      <c r="A15094" s="51" t="s">
        <v>16052</v>
      </c>
    </row>
    <row r="15095" spans="1:1">
      <c r="A15095" s="51" t="s">
        <v>16053</v>
      </c>
    </row>
    <row r="15096" spans="1:1">
      <c r="A15096" s="51" t="s">
        <v>16054</v>
      </c>
    </row>
    <row r="15097" spans="1:1">
      <c r="A15097" s="51" t="s">
        <v>16055</v>
      </c>
    </row>
    <row r="15098" spans="1:1">
      <c r="A15098" s="51" t="s">
        <v>16056</v>
      </c>
    </row>
    <row r="15099" spans="1:1">
      <c r="A15099" s="51" t="s">
        <v>16057</v>
      </c>
    </row>
    <row r="15100" spans="1:1">
      <c r="A15100" s="51" t="s">
        <v>16058</v>
      </c>
    </row>
    <row r="15101" spans="1:1">
      <c r="A15101" s="51" t="s">
        <v>16059</v>
      </c>
    </row>
    <row r="15102" spans="1:1">
      <c r="A15102" s="51" t="s">
        <v>16060</v>
      </c>
    </row>
    <row r="15103" spans="1:1">
      <c r="A15103" s="51" t="s">
        <v>16061</v>
      </c>
    </row>
    <row r="15104" spans="1:1">
      <c r="A15104" s="51" t="s">
        <v>16062</v>
      </c>
    </row>
    <row r="15105" spans="1:1">
      <c r="A15105" s="51" t="s">
        <v>16063</v>
      </c>
    </row>
    <row r="15106" spans="1:1">
      <c r="A15106" s="51" t="s">
        <v>16064</v>
      </c>
    </row>
    <row r="15107" spans="1:1">
      <c r="A15107" s="51" t="s">
        <v>16065</v>
      </c>
    </row>
    <row r="15108" spans="1:1">
      <c r="A15108" s="51" t="s">
        <v>16066</v>
      </c>
    </row>
    <row r="15109" spans="1:1">
      <c r="A15109" s="51" t="s">
        <v>16067</v>
      </c>
    </row>
    <row r="15110" spans="1:1">
      <c r="A15110" s="51" t="s">
        <v>16068</v>
      </c>
    </row>
    <row r="15111" spans="1:1">
      <c r="A15111" s="51" t="s">
        <v>16069</v>
      </c>
    </row>
    <row r="15112" spans="1:1">
      <c r="A15112" s="51" t="s">
        <v>16070</v>
      </c>
    </row>
    <row r="15113" spans="1:1">
      <c r="A15113" s="51" t="s">
        <v>16071</v>
      </c>
    </row>
    <row r="15114" spans="1:1">
      <c r="A15114" s="51" t="s">
        <v>16072</v>
      </c>
    </row>
    <row r="15115" spans="1:1">
      <c r="A15115" s="51" t="s">
        <v>16073</v>
      </c>
    </row>
    <row r="15116" spans="1:1">
      <c r="A15116" s="51" t="s">
        <v>16074</v>
      </c>
    </row>
    <row r="15117" spans="1:1">
      <c r="A15117" s="51" t="s">
        <v>16075</v>
      </c>
    </row>
    <row r="15118" spans="1:1">
      <c r="A15118" s="51" t="s">
        <v>16076</v>
      </c>
    </row>
    <row r="15119" spans="1:1">
      <c r="A15119" s="51" t="s">
        <v>16077</v>
      </c>
    </row>
    <row r="15120" spans="1:1">
      <c r="A15120" s="51" t="s">
        <v>16078</v>
      </c>
    </row>
    <row r="15121" spans="1:1">
      <c r="A15121" s="51" t="s">
        <v>16079</v>
      </c>
    </row>
    <row r="15122" spans="1:1">
      <c r="A15122" s="51" t="s">
        <v>16080</v>
      </c>
    </row>
    <row r="15123" spans="1:1">
      <c r="A15123" s="51" t="s">
        <v>16081</v>
      </c>
    </row>
    <row r="15124" spans="1:1">
      <c r="A15124" s="51" t="s">
        <v>16082</v>
      </c>
    </row>
    <row r="15125" spans="1:1">
      <c r="A15125" s="51" t="s">
        <v>16083</v>
      </c>
    </row>
    <row r="15126" spans="1:1">
      <c r="A15126" s="51" t="s">
        <v>16084</v>
      </c>
    </row>
    <row r="15127" spans="1:1">
      <c r="A15127" s="51" t="s">
        <v>16085</v>
      </c>
    </row>
    <row r="15128" spans="1:1">
      <c r="A15128" s="51" t="s">
        <v>16086</v>
      </c>
    </row>
    <row r="15129" spans="1:1">
      <c r="A15129" s="51" t="s">
        <v>16087</v>
      </c>
    </row>
    <row r="15130" spans="1:1">
      <c r="A15130" s="51" t="s">
        <v>16088</v>
      </c>
    </row>
    <row r="15131" spans="1:1">
      <c r="A15131" s="51" t="s">
        <v>16089</v>
      </c>
    </row>
    <row r="15132" spans="1:1">
      <c r="A15132" s="51" t="s">
        <v>16090</v>
      </c>
    </row>
    <row r="15133" spans="1:1">
      <c r="A15133" s="51" t="s">
        <v>16091</v>
      </c>
    </row>
    <row r="15134" spans="1:1">
      <c r="A15134" s="51" t="s">
        <v>16092</v>
      </c>
    </row>
    <row r="15135" spans="1:1">
      <c r="A15135" s="51" t="s">
        <v>16093</v>
      </c>
    </row>
    <row r="15136" spans="1:1">
      <c r="A15136" s="51" t="s">
        <v>16094</v>
      </c>
    </row>
    <row r="15137" spans="1:1">
      <c r="A15137" s="51" t="s">
        <v>16095</v>
      </c>
    </row>
    <row r="15138" spans="1:1">
      <c r="A15138" s="51" t="s">
        <v>16096</v>
      </c>
    </row>
    <row r="15139" spans="1:1">
      <c r="A15139" s="51" t="s">
        <v>16097</v>
      </c>
    </row>
    <row r="15140" spans="1:1">
      <c r="A15140" s="51" t="s">
        <v>16098</v>
      </c>
    </row>
    <row r="15141" spans="1:1">
      <c r="A15141" s="51" t="s">
        <v>16099</v>
      </c>
    </row>
    <row r="15142" spans="1:1">
      <c r="A15142" s="51" t="s">
        <v>16100</v>
      </c>
    </row>
    <row r="15143" spans="1:1">
      <c r="A15143" s="51" t="s">
        <v>16101</v>
      </c>
    </row>
    <row r="15144" spans="1:1">
      <c r="A15144" s="51" t="s">
        <v>16102</v>
      </c>
    </row>
    <row r="15145" spans="1:1">
      <c r="A15145" s="51" t="s">
        <v>16103</v>
      </c>
    </row>
    <row r="15146" spans="1:1">
      <c r="A15146" s="51" t="s">
        <v>16104</v>
      </c>
    </row>
    <row r="15147" spans="1:1">
      <c r="A15147" s="51" t="s">
        <v>16105</v>
      </c>
    </row>
    <row r="15148" spans="1:1">
      <c r="A15148" s="51" t="s">
        <v>16106</v>
      </c>
    </row>
    <row r="15149" spans="1:1">
      <c r="A15149" s="51" t="s">
        <v>16107</v>
      </c>
    </row>
    <row r="15150" spans="1:1">
      <c r="A15150" s="51" t="s">
        <v>16108</v>
      </c>
    </row>
    <row r="15151" spans="1:1">
      <c r="A15151" s="51" t="s">
        <v>16109</v>
      </c>
    </row>
    <row r="15152" spans="1:1">
      <c r="A15152" s="51" t="s">
        <v>16110</v>
      </c>
    </row>
    <row r="15153" spans="1:1">
      <c r="A15153" s="51" t="s">
        <v>16111</v>
      </c>
    </row>
    <row r="15154" spans="1:1">
      <c r="A15154" s="51" t="s">
        <v>16112</v>
      </c>
    </row>
    <row r="15155" spans="1:1">
      <c r="A15155" s="51" t="s">
        <v>16113</v>
      </c>
    </row>
    <row r="15156" spans="1:1">
      <c r="A15156" s="51" t="s">
        <v>16114</v>
      </c>
    </row>
    <row r="15157" spans="1:1">
      <c r="A15157" s="51" t="s">
        <v>16115</v>
      </c>
    </row>
    <row r="15158" spans="1:1">
      <c r="A15158" s="51" t="s">
        <v>16116</v>
      </c>
    </row>
    <row r="15159" spans="1:1">
      <c r="A15159" s="51" t="s">
        <v>16117</v>
      </c>
    </row>
    <row r="15160" spans="1:1">
      <c r="A15160" s="51" t="s">
        <v>16118</v>
      </c>
    </row>
    <row r="15161" spans="1:1">
      <c r="A15161" s="51" t="s">
        <v>16119</v>
      </c>
    </row>
    <row r="15162" spans="1:1">
      <c r="A15162" s="51" t="s">
        <v>16120</v>
      </c>
    </row>
    <row r="15163" spans="1:1">
      <c r="A15163" s="51" t="s">
        <v>16121</v>
      </c>
    </row>
    <row r="15164" spans="1:1">
      <c r="A15164" s="51" t="s">
        <v>16122</v>
      </c>
    </row>
    <row r="15165" spans="1:1">
      <c r="A15165" s="51" t="s">
        <v>16123</v>
      </c>
    </row>
    <row r="15166" spans="1:1">
      <c r="A15166" s="51" t="s">
        <v>16124</v>
      </c>
    </row>
    <row r="15167" spans="1:1">
      <c r="A15167" s="51" t="s">
        <v>16125</v>
      </c>
    </row>
    <row r="15168" spans="1:1">
      <c r="A15168" s="51" t="s">
        <v>16126</v>
      </c>
    </row>
    <row r="15169" spans="1:1">
      <c r="A15169" s="51" t="s">
        <v>16127</v>
      </c>
    </row>
    <row r="15170" spans="1:1">
      <c r="A15170" s="51" t="s">
        <v>16128</v>
      </c>
    </row>
    <row r="15171" spans="1:1">
      <c r="A15171" s="51" t="s">
        <v>16129</v>
      </c>
    </row>
    <row r="15172" spans="1:1">
      <c r="A15172" s="51" t="s">
        <v>16130</v>
      </c>
    </row>
    <row r="15173" spans="1:1">
      <c r="A15173" s="51" t="s">
        <v>16131</v>
      </c>
    </row>
    <row r="15174" spans="1:1">
      <c r="A15174" s="51" t="s">
        <v>16132</v>
      </c>
    </row>
    <row r="15175" spans="1:1">
      <c r="A15175" s="51" t="s">
        <v>16133</v>
      </c>
    </row>
    <row r="15176" spans="1:1">
      <c r="A15176" s="51" t="s">
        <v>16134</v>
      </c>
    </row>
    <row r="15177" spans="1:1">
      <c r="A15177" s="51" t="s">
        <v>16135</v>
      </c>
    </row>
    <row r="15178" spans="1:1">
      <c r="A15178" s="51" t="s">
        <v>16136</v>
      </c>
    </row>
    <row r="15179" spans="1:1">
      <c r="A15179" s="51" t="s">
        <v>16137</v>
      </c>
    </row>
    <row r="15180" spans="1:1">
      <c r="A15180" s="51" t="s">
        <v>16138</v>
      </c>
    </row>
    <row r="15181" spans="1:1">
      <c r="A15181" s="51" t="s">
        <v>16139</v>
      </c>
    </row>
    <row r="15182" spans="1:1">
      <c r="A15182" s="51" t="s">
        <v>16140</v>
      </c>
    </row>
    <row r="15183" spans="1:1">
      <c r="A15183" s="51" t="s">
        <v>16141</v>
      </c>
    </row>
    <row r="15184" spans="1:1">
      <c r="A15184" s="51" t="s">
        <v>16142</v>
      </c>
    </row>
    <row r="15185" spans="1:1">
      <c r="A15185" s="51" t="s">
        <v>16143</v>
      </c>
    </row>
    <row r="15186" spans="1:1">
      <c r="A15186" s="51" t="s">
        <v>16144</v>
      </c>
    </row>
    <row r="15187" spans="1:1">
      <c r="A15187" s="51" t="s">
        <v>16145</v>
      </c>
    </row>
    <row r="15188" spans="1:1">
      <c r="A15188" s="51" t="s">
        <v>16146</v>
      </c>
    </row>
    <row r="15189" spans="1:1">
      <c r="A15189" s="51" t="s">
        <v>16147</v>
      </c>
    </row>
    <row r="15190" spans="1:1">
      <c r="A15190" s="51" t="s">
        <v>16148</v>
      </c>
    </row>
    <row r="15191" spans="1:1">
      <c r="A15191" s="51" t="s">
        <v>16149</v>
      </c>
    </row>
    <row r="15192" spans="1:1">
      <c r="A15192" s="51" t="s">
        <v>16150</v>
      </c>
    </row>
    <row r="15193" spans="1:1">
      <c r="A15193" s="51" t="s">
        <v>16151</v>
      </c>
    </row>
    <row r="15194" spans="1:1">
      <c r="A15194" s="51" t="s">
        <v>16152</v>
      </c>
    </row>
    <row r="15195" spans="1:1">
      <c r="A15195" s="51" t="s">
        <v>16153</v>
      </c>
    </row>
    <row r="15196" spans="1:1">
      <c r="A15196" s="51" t="s">
        <v>16154</v>
      </c>
    </row>
    <row r="15197" spans="1:1">
      <c r="A15197" s="51" t="s">
        <v>16155</v>
      </c>
    </row>
    <row r="15198" spans="1:1">
      <c r="A15198" s="51" t="s">
        <v>16156</v>
      </c>
    </row>
    <row r="15199" spans="1:1">
      <c r="A15199" s="51" t="s">
        <v>16157</v>
      </c>
    </row>
    <row r="15200" spans="1:1">
      <c r="A15200" s="51" t="s">
        <v>16158</v>
      </c>
    </row>
    <row r="15201" spans="1:1">
      <c r="A15201" s="51" t="s">
        <v>16159</v>
      </c>
    </row>
    <row r="15202" spans="1:1">
      <c r="A15202" s="51" t="s">
        <v>16160</v>
      </c>
    </row>
    <row r="15203" spans="1:1">
      <c r="A15203" s="51" t="s">
        <v>16161</v>
      </c>
    </row>
    <row r="15204" spans="1:1">
      <c r="A15204" s="51" t="s">
        <v>16162</v>
      </c>
    </row>
    <row r="15205" spans="1:1">
      <c r="A15205" s="51" t="s">
        <v>16163</v>
      </c>
    </row>
    <row r="15206" spans="1:1">
      <c r="A15206" s="51" t="s">
        <v>16164</v>
      </c>
    </row>
    <row r="15207" spans="1:1">
      <c r="A15207" s="51" t="s">
        <v>16165</v>
      </c>
    </row>
    <row r="15208" spans="1:1">
      <c r="A15208" s="51" t="s">
        <v>16166</v>
      </c>
    </row>
    <row r="15209" spans="1:1">
      <c r="A15209" s="51" t="s">
        <v>16167</v>
      </c>
    </row>
    <row r="15210" spans="1:1">
      <c r="A15210" s="51" t="s">
        <v>16168</v>
      </c>
    </row>
    <row r="15211" spans="1:1">
      <c r="A15211" s="51" t="s">
        <v>16169</v>
      </c>
    </row>
    <row r="15212" spans="1:1">
      <c r="A15212" s="51" t="s">
        <v>16170</v>
      </c>
    </row>
    <row r="15213" spans="1:1">
      <c r="A15213" s="51" t="s">
        <v>16171</v>
      </c>
    </row>
    <row r="15214" spans="1:1">
      <c r="A15214" s="51" t="s">
        <v>16172</v>
      </c>
    </row>
    <row r="15215" spans="1:1">
      <c r="A15215" s="51" t="s">
        <v>16173</v>
      </c>
    </row>
    <row r="15216" spans="1:1">
      <c r="A15216" s="51" t="s">
        <v>16174</v>
      </c>
    </row>
    <row r="15217" spans="1:1">
      <c r="A15217" s="51" t="s">
        <v>16175</v>
      </c>
    </row>
    <row r="15218" spans="1:1">
      <c r="A15218" s="51" t="s">
        <v>16176</v>
      </c>
    </row>
    <row r="15219" spans="1:1">
      <c r="A15219" s="51" t="s">
        <v>16177</v>
      </c>
    </row>
    <row r="15220" spans="1:1">
      <c r="A15220" s="51" t="s">
        <v>16178</v>
      </c>
    </row>
    <row r="15221" spans="1:1">
      <c r="A15221" s="51" t="s">
        <v>16179</v>
      </c>
    </row>
    <row r="15222" spans="1:1">
      <c r="A15222" s="51" t="s">
        <v>16180</v>
      </c>
    </row>
    <row r="15223" spans="1:1">
      <c r="A15223" s="51" t="s">
        <v>16181</v>
      </c>
    </row>
    <row r="15224" spans="1:1">
      <c r="A15224" s="51" t="s">
        <v>16182</v>
      </c>
    </row>
    <row r="15225" spans="1:1">
      <c r="A15225" s="51" t="s">
        <v>16183</v>
      </c>
    </row>
    <row r="15226" spans="1:1">
      <c r="A15226" s="51" t="s">
        <v>16184</v>
      </c>
    </row>
    <row r="15227" spans="1:1">
      <c r="A15227" s="51" t="s">
        <v>16185</v>
      </c>
    </row>
    <row r="15228" spans="1:1">
      <c r="A15228" s="51" t="s">
        <v>16186</v>
      </c>
    </row>
    <row r="15229" spans="1:1">
      <c r="A15229" s="51" t="s">
        <v>16187</v>
      </c>
    </row>
    <row r="15230" spans="1:1">
      <c r="A15230" s="51" t="s">
        <v>16188</v>
      </c>
    </row>
    <row r="15231" spans="1:1">
      <c r="A15231" s="51" t="s">
        <v>16189</v>
      </c>
    </row>
    <row r="15232" spans="1:1">
      <c r="A15232" s="51" t="s">
        <v>16190</v>
      </c>
    </row>
    <row r="15233" spans="1:1">
      <c r="A15233" s="51" t="s">
        <v>16191</v>
      </c>
    </row>
    <row r="15234" spans="1:1">
      <c r="A15234" s="51" t="s">
        <v>16192</v>
      </c>
    </row>
    <row r="15235" spans="1:1">
      <c r="A15235" s="51" t="s">
        <v>16193</v>
      </c>
    </row>
    <row r="15236" spans="1:1">
      <c r="A15236" s="51" t="s">
        <v>16194</v>
      </c>
    </row>
    <row r="15237" spans="1:1">
      <c r="A15237" s="51" t="s">
        <v>16195</v>
      </c>
    </row>
    <row r="15238" spans="1:1">
      <c r="A15238" s="51" t="s">
        <v>16196</v>
      </c>
    </row>
    <row r="15239" spans="1:1">
      <c r="A15239" s="51" t="s">
        <v>16197</v>
      </c>
    </row>
    <row r="15240" spans="1:1">
      <c r="A15240" s="51" t="s">
        <v>16198</v>
      </c>
    </row>
    <row r="15241" spans="1:1">
      <c r="A15241" s="51" t="s">
        <v>16199</v>
      </c>
    </row>
    <row r="15242" spans="1:1">
      <c r="A15242" s="51" t="s">
        <v>16200</v>
      </c>
    </row>
    <row r="15243" spans="1:1">
      <c r="A15243" s="51" t="s">
        <v>16201</v>
      </c>
    </row>
    <row r="15244" spans="1:1">
      <c r="A15244" s="51" t="s">
        <v>16202</v>
      </c>
    </row>
    <row r="15245" spans="1:1">
      <c r="A15245" s="51" t="s">
        <v>16203</v>
      </c>
    </row>
    <row r="15246" spans="1:1">
      <c r="A15246" s="51" t="s">
        <v>16204</v>
      </c>
    </row>
    <row r="15247" spans="1:1">
      <c r="A15247" s="51" t="s">
        <v>16205</v>
      </c>
    </row>
    <row r="15248" spans="1:1">
      <c r="A15248" s="51" t="s">
        <v>16206</v>
      </c>
    </row>
    <row r="15249" spans="1:1">
      <c r="A15249" s="51" t="s">
        <v>16207</v>
      </c>
    </row>
    <row r="15250" spans="1:1">
      <c r="A15250" s="51" t="s">
        <v>16208</v>
      </c>
    </row>
    <row r="15251" spans="1:1">
      <c r="A15251" s="51" t="s">
        <v>16209</v>
      </c>
    </row>
    <row r="15252" spans="1:1">
      <c r="A15252" s="51" t="s">
        <v>16210</v>
      </c>
    </row>
    <row r="15253" spans="1:1">
      <c r="A15253" s="51" t="s">
        <v>16211</v>
      </c>
    </row>
    <row r="15254" spans="1:1">
      <c r="A15254" s="51" t="s">
        <v>16212</v>
      </c>
    </row>
    <row r="15255" spans="1:1">
      <c r="A15255" s="51" t="s">
        <v>16213</v>
      </c>
    </row>
    <row r="15256" spans="1:1">
      <c r="A15256" s="51" t="s">
        <v>16214</v>
      </c>
    </row>
    <row r="15257" spans="1:1">
      <c r="A15257" s="51" t="s">
        <v>16215</v>
      </c>
    </row>
    <row r="15258" spans="1:1">
      <c r="A15258" s="51" t="s">
        <v>16216</v>
      </c>
    </row>
    <row r="15259" spans="1:1">
      <c r="A15259" s="51" t="s">
        <v>16217</v>
      </c>
    </row>
    <row r="15260" spans="1:1">
      <c r="A15260" s="51" t="s">
        <v>16218</v>
      </c>
    </row>
    <row r="15261" spans="1:1">
      <c r="A15261" s="51" t="s">
        <v>16219</v>
      </c>
    </row>
    <row r="15262" spans="1:1">
      <c r="A15262" s="51" t="s">
        <v>16220</v>
      </c>
    </row>
    <row r="15263" spans="1:1">
      <c r="A15263" s="51" t="s">
        <v>16221</v>
      </c>
    </row>
    <row r="15264" spans="1:1">
      <c r="A15264" s="51" t="s">
        <v>16222</v>
      </c>
    </row>
    <row r="15265" spans="1:1">
      <c r="A15265" s="51" t="s">
        <v>16223</v>
      </c>
    </row>
    <row r="15266" spans="1:1">
      <c r="A15266" s="51" t="s">
        <v>16224</v>
      </c>
    </row>
    <row r="15267" spans="1:1">
      <c r="A15267" s="51" t="s">
        <v>16225</v>
      </c>
    </row>
    <row r="15268" spans="1:1">
      <c r="A15268" s="51" t="s">
        <v>16226</v>
      </c>
    </row>
    <row r="15269" spans="1:1">
      <c r="A15269" s="51" t="s">
        <v>16227</v>
      </c>
    </row>
    <row r="15270" spans="1:1">
      <c r="A15270" s="51" t="s">
        <v>16228</v>
      </c>
    </row>
    <row r="15271" spans="1:1">
      <c r="A15271" s="51" t="s">
        <v>16229</v>
      </c>
    </row>
    <row r="15272" spans="1:1">
      <c r="A15272" s="51" t="s">
        <v>16230</v>
      </c>
    </row>
    <row r="15273" spans="1:1">
      <c r="A15273" s="51" t="s">
        <v>16231</v>
      </c>
    </row>
    <row r="15274" spans="1:1">
      <c r="A15274" s="51" t="s">
        <v>16232</v>
      </c>
    </row>
    <row r="15275" spans="1:1">
      <c r="A15275" s="51" t="s">
        <v>16233</v>
      </c>
    </row>
    <row r="15276" spans="1:1">
      <c r="A15276" s="51" t="s">
        <v>16234</v>
      </c>
    </row>
    <row r="15277" spans="1:1">
      <c r="A15277" s="51" t="s">
        <v>16235</v>
      </c>
    </row>
    <row r="15278" spans="1:1">
      <c r="A15278" s="51" t="s">
        <v>16236</v>
      </c>
    </row>
    <row r="15279" spans="1:1">
      <c r="A15279" s="51" t="s">
        <v>16237</v>
      </c>
    </row>
    <row r="15280" spans="1:1">
      <c r="A15280" s="51" t="s">
        <v>16238</v>
      </c>
    </row>
    <row r="15281" spans="1:1">
      <c r="A15281" s="51" t="s">
        <v>16239</v>
      </c>
    </row>
    <row r="15282" spans="1:1">
      <c r="A15282" s="51" t="s">
        <v>16240</v>
      </c>
    </row>
    <row r="15283" spans="1:1">
      <c r="A15283" s="51" t="s">
        <v>16241</v>
      </c>
    </row>
    <row r="15284" spans="1:1">
      <c r="A15284" s="51" t="s">
        <v>16242</v>
      </c>
    </row>
    <row r="15285" spans="1:1">
      <c r="A15285" s="51" t="s">
        <v>16243</v>
      </c>
    </row>
    <row r="15286" spans="1:1">
      <c r="A15286" s="51" t="s">
        <v>16244</v>
      </c>
    </row>
    <row r="15287" spans="1:1">
      <c r="A15287" s="51" t="s">
        <v>16245</v>
      </c>
    </row>
    <row r="15288" spans="1:1">
      <c r="A15288" s="51" t="s">
        <v>16246</v>
      </c>
    </row>
    <row r="15289" spans="1:1">
      <c r="A15289" s="51" t="s">
        <v>16247</v>
      </c>
    </row>
    <row r="15290" spans="1:1">
      <c r="A15290" s="51" t="s">
        <v>16248</v>
      </c>
    </row>
    <row r="15291" spans="1:1">
      <c r="A15291" s="51" t="s">
        <v>16249</v>
      </c>
    </row>
    <row r="15292" spans="1:1">
      <c r="A15292" s="51" t="s">
        <v>16250</v>
      </c>
    </row>
    <row r="15293" spans="1:1">
      <c r="A15293" s="51" t="s">
        <v>16251</v>
      </c>
    </row>
    <row r="15294" spans="1:1">
      <c r="A15294" s="51" t="s">
        <v>16252</v>
      </c>
    </row>
    <row r="15295" spans="1:1">
      <c r="A15295" s="51" t="s">
        <v>16253</v>
      </c>
    </row>
    <row r="15296" spans="1:1">
      <c r="A15296" s="51" t="s">
        <v>16254</v>
      </c>
    </row>
    <row r="15297" spans="1:1">
      <c r="A15297" s="51" t="s">
        <v>16255</v>
      </c>
    </row>
    <row r="15298" spans="1:1">
      <c r="A15298" s="51" t="s">
        <v>16256</v>
      </c>
    </row>
    <row r="15299" spans="1:1">
      <c r="A15299" s="51" t="s">
        <v>16257</v>
      </c>
    </row>
    <row r="15300" spans="1:1">
      <c r="A15300" s="51" t="s">
        <v>16258</v>
      </c>
    </row>
    <row r="15301" spans="1:1">
      <c r="A15301" s="51" t="s">
        <v>16259</v>
      </c>
    </row>
    <row r="15302" spans="1:1">
      <c r="A15302" s="51" t="s">
        <v>16260</v>
      </c>
    </row>
    <row r="15303" spans="1:1">
      <c r="A15303" s="51" t="s">
        <v>16261</v>
      </c>
    </row>
    <row r="15304" spans="1:1">
      <c r="A15304" s="51" t="s">
        <v>16262</v>
      </c>
    </row>
    <row r="15305" spans="1:1">
      <c r="A15305" s="51" t="s">
        <v>16263</v>
      </c>
    </row>
    <row r="15306" spans="1:1">
      <c r="A15306" s="51" t="s">
        <v>16264</v>
      </c>
    </row>
    <row r="15307" spans="1:1">
      <c r="A15307" s="51" t="s">
        <v>16265</v>
      </c>
    </row>
    <row r="15308" spans="1:1">
      <c r="A15308" s="51" t="s">
        <v>16266</v>
      </c>
    </row>
    <row r="15309" spans="1:1">
      <c r="A15309" s="51" t="s">
        <v>16267</v>
      </c>
    </row>
    <row r="15310" spans="1:1">
      <c r="A15310" s="51" t="s">
        <v>16268</v>
      </c>
    </row>
    <row r="15311" spans="1:1">
      <c r="A15311" s="51" t="s">
        <v>16269</v>
      </c>
    </row>
    <row r="15312" spans="1:1">
      <c r="A15312" s="51" t="s">
        <v>16270</v>
      </c>
    </row>
    <row r="15313" spans="1:1">
      <c r="A15313" s="51" t="s">
        <v>16271</v>
      </c>
    </row>
    <row r="15314" spans="1:1">
      <c r="A15314" s="51" t="s">
        <v>16272</v>
      </c>
    </row>
    <row r="15315" spans="1:1">
      <c r="A15315" s="51" t="s">
        <v>16273</v>
      </c>
    </row>
    <row r="15316" spans="1:1">
      <c r="A15316" s="51" t="s">
        <v>16274</v>
      </c>
    </row>
    <row r="15317" spans="1:1">
      <c r="A15317" s="51" t="s">
        <v>16275</v>
      </c>
    </row>
    <row r="15318" spans="1:1">
      <c r="A15318" s="51" t="s">
        <v>16276</v>
      </c>
    </row>
    <row r="15319" spans="1:1">
      <c r="A15319" s="51" t="s">
        <v>16277</v>
      </c>
    </row>
    <row r="15320" spans="1:1">
      <c r="A15320" s="51" t="s">
        <v>16278</v>
      </c>
    </row>
    <row r="15321" spans="1:1">
      <c r="A15321" s="51" t="s">
        <v>16279</v>
      </c>
    </row>
    <row r="15322" spans="1:1">
      <c r="A15322" s="51" t="s">
        <v>16280</v>
      </c>
    </row>
    <row r="15323" spans="1:1">
      <c r="A15323" s="51" t="s">
        <v>16281</v>
      </c>
    </row>
    <row r="15324" spans="1:1">
      <c r="A15324" s="51" t="s">
        <v>16282</v>
      </c>
    </row>
    <row r="15325" spans="1:1">
      <c r="A15325" s="51" t="s">
        <v>16283</v>
      </c>
    </row>
    <row r="15326" spans="1:1">
      <c r="A15326" s="51" t="s">
        <v>16284</v>
      </c>
    </row>
    <row r="15327" spans="1:1">
      <c r="A15327" s="51" t="s">
        <v>16285</v>
      </c>
    </row>
    <row r="15328" spans="1:1">
      <c r="A15328" s="51" t="s">
        <v>16286</v>
      </c>
    </row>
    <row r="15329" spans="1:1">
      <c r="A15329" s="51" t="s">
        <v>16287</v>
      </c>
    </row>
    <row r="15330" spans="1:1">
      <c r="A15330" s="51" t="s">
        <v>16288</v>
      </c>
    </row>
    <row r="15331" spans="1:1">
      <c r="A15331" s="51" t="s">
        <v>16289</v>
      </c>
    </row>
    <row r="15332" spans="1:1">
      <c r="A15332" s="51" t="s">
        <v>16290</v>
      </c>
    </row>
    <row r="15333" spans="1:1">
      <c r="A15333" s="51" t="s">
        <v>16291</v>
      </c>
    </row>
    <row r="15334" spans="1:1">
      <c r="A15334" s="51" t="s">
        <v>16292</v>
      </c>
    </row>
    <row r="15335" spans="1:1">
      <c r="A15335" s="51" t="s">
        <v>16293</v>
      </c>
    </row>
    <row r="15336" spans="1:1">
      <c r="A15336" s="51" t="s">
        <v>16294</v>
      </c>
    </row>
    <row r="15337" spans="1:1">
      <c r="A15337" s="51" t="s">
        <v>16295</v>
      </c>
    </row>
    <row r="15338" spans="1:1">
      <c r="A15338" s="51" t="s">
        <v>16296</v>
      </c>
    </row>
    <row r="15339" spans="1:1">
      <c r="A15339" s="51" t="s">
        <v>16297</v>
      </c>
    </row>
    <row r="15340" spans="1:1">
      <c r="A15340" s="51" t="s">
        <v>16298</v>
      </c>
    </row>
    <row r="15341" spans="1:1">
      <c r="A15341" s="51" t="s">
        <v>16299</v>
      </c>
    </row>
    <row r="15342" spans="1:1">
      <c r="A15342" s="51" t="s">
        <v>16300</v>
      </c>
    </row>
    <row r="15343" spans="1:1">
      <c r="A15343" s="51" t="s">
        <v>16301</v>
      </c>
    </row>
    <row r="15344" spans="1:1">
      <c r="A15344" s="51" t="s">
        <v>16302</v>
      </c>
    </row>
    <row r="15345" spans="1:1">
      <c r="A15345" s="51" t="s">
        <v>16303</v>
      </c>
    </row>
    <row r="15346" spans="1:1">
      <c r="A15346" s="51" t="s">
        <v>16304</v>
      </c>
    </row>
    <row r="15347" spans="1:1">
      <c r="A15347" s="51" t="s">
        <v>16305</v>
      </c>
    </row>
    <row r="15348" spans="1:1">
      <c r="A15348" s="51" t="s">
        <v>16306</v>
      </c>
    </row>
    <row r="15349" spans="1:1">
      <c r="A15349" s="51" t="s">
        <v>16307</v>
      </c>
    </row>
    <row r="15350" spans="1:1">
      <c r="A15350" s="51" t="s">
        <v>16308</v>
      </c>
    </row>
    <row r="15351" spans="1:1">
      <c r="A15351" s="51" t="s">
        <v>16309</v>
      </c>
    </row>
    <row r="15352" spans="1:1">
      <c r="A15352" s="51" t="s">
        <v>16310</v>
      </c>
    </row>
    <row r="15353" spans="1:1">
      <c r="A15353" s="51" t="s">
        <v>16311</v>
      </c>
    </row>
    <row r="15354" spans="1:1">
      <c r="A15354" s="51" t="s">
        <v>16312</v>
      </c>
    </row>
    <row r="15355" spans="1:1">
      <c r="A15355" s="51" t="s">
        <v>16313</v>
      </c>
    </row>
    <row r="15356" spans="1:1">
      <c r="A15356" s="51" t="s">
        <v>16314</v>
      </c>
    </row>
    <row r="15357" spans="1:1">
      <c r="A15357" s="51" t="s">
        <v>16315</v>
      </c>
    </row>
    <row r="15358" spans="1:1">
      <c r="A15358" s="51" t="s">
        <v>16316</v>
      </c>
    </row>
    <row r="15359" spans="1:1">
      <c r="A15359" s="51" t="s">
        <v>16317</v>
      </c>
    </row>
    <row r="15360" spans="1:1">
      <c r="A15360" s="51" t="s">
        <v>16318</v>
      </c>
    </row>
    <row r="15361" spans="1:1">
      <c r="A15361" s="51" t="s">
        <v>16319</v>
      </c>
    </row>
    <row r="15362" spans="1:1">
      <c r="A15362" s="51" t="s">
        <v>16320</v>
      </c>
    </row>
    <row r="15363" spans="1:1">
      <c r="A15363" s="51" t="s">
        <v>16321</v>
      </c>
    </row>
    <row r="15364" spans="1:1">
      <c r="A15364" s="51" t="s">
        <v>16322</v>
      </c>
    </row>
    <row r="15365" spans="1:1">
      <c r="A15365" s="51" t="s">
        <v>16323</v>
      </c>
    </row>
    <row r="15366" spans="1:1">
      <c r="A15366" s="51" t="s">
        <v>16324</v>
      </c>
    </row>
    <row r="15367" spans="1:1">
      <c r="A15367" s="51" t="s">
        <v>16325</v>
      </c>
    </row>
    <row r="15368" spans="1:1">
      <c r="A15368" s="51" t="s">
        <v>16326</v>
      </c>
    </row>
    <row r="15369" spans="1:1">
      <c r="A15369" s="51" t="s">
        <v>16327</v>
      </c>
    </row>
    <row r="15370" spans="1:1">
      <c r="A15370" s="51" t="s">
        <v>16328</v>
      </c>
    </row>
    <row r="15371" spans="1:1">
      <c r="A15371" s="51" t="s">
        <v>16329</v>
      </c>
    </row>
    <row r="15372" spans="1:1">
      <c r="A15372" s="51" t="s">
        <v>16330</v>
      </c>
    </row>
    <row r="15373" spans="1:1">
      <c r="A15373" s="51" t="s">
        <v>16331</v>
      </c>
    </row>
    <row r="15374" spans="1:1">
      <c r="A15374" s="51" t="s">
        <v>16332</v>
      </c>
    </row>
    <row r="15375" spans="1:1">
      <c r="A15375" s="51" t="s">
        <v>16333</v>
      </c>
    </row>
    <row r="15376" spans="1:1">
      <c r="A15376" s="51" t="s">
        <v>16334</v>
      </c>
    </row>
    <row r="15377" spans="1:1">
      <c r="A15377" s="51" t="s">
        <v>16335</v>
      </c>
    </row>
    <row r="15378" spans="1:1">
      <c r="A15378" s="51" t="s">
        <v>16336</v>
      </c>
    </row>
    <row r="15379" spans="1:1">
      <c r="A15379" s="51" t="s">
        <v>16337</v>
      </c>
    </row>
    <row r="15380" spans="1:1">
      <c r="A15380" s="51" t="s">
        <v>16338</v>
      </c>
    </row>
    <row r="15381" spans="1:1">
      <c r="A15381" s="51" t="s">
        <v>16339</v>
      </c>
    </row>
    <row r="15382" spans="1:1">
      <c r="A15382" s="51" t="s">
        <v>16340</v>
      </c>
    </row>
    <row r="15383" spans="1:1">
      <c r="A15383" s="51" t="s">
        <v>16341</v>
      </c>
    </row>
    <row r="15384" spans="1:1">
      <c r="A15384" s="51" t="s">
        <v>16342</v>
      </c>
    </row>
    <row r="15385" spans="1:1">
      <c r="A15385" s="51" t="s">
        <v>16343</v>
      </c>
    </row>
    <row r="15386" spans="1:1">
      <c r="A15386" s="51" t="s">
        <v>16344</v>
      </c>
    </row>
    <row r="15387" spans="1:1">
      <c r="A15387" s="51" t="s">
        <v>16345</v>
      </c>
    </row>
    <row r="15388" spans="1:1">
      <c r="A15388" s="51" t="s">
        <v>16346</v>
      </c>
    </row>
    <row r="15389" spans="1:1">
      <c r="A15389" s="51" t="s">
        <v>16347</v>
      </c>
    </row>
    <row r="15390" spans="1:1">
      <c r="A15390" s="51" t="s">
        <v>16348</v>
      </c>
    </row>
    <row r="15391" spans="1:1">
      <c r="A15391" s="51" t="s">
        <v>16349</v>
      </c>
    </row>
    <row r="15392" spans="1:1">
      <c r="A15392" s="51" t="s">
        <v>16350</v>
      </c>
    </row>
    <row r="15393" spans="1:1">
      <c r="A15393" s="51" t="s">
        <v>16351</v>
      </c>
    </row>
    <row r="15394" spans="1:1">
      <c r="A15394" s="51" t="s">
        <v>16352</v>
      </c>
    </row>
    <row r="15395" spans="1:1">
      <c r="A15395" s="51" t="s">
        <v>16353</v>
      </c>
    </row>
    <row r="15396" spans="1:1">
      <c r="A15396" s="51" t="s">
        <v>16354</v>
      </c>
    </row>
    <row r="15397" spans="1:1">
      <c r="A15397" s="51" t="s">
        <v>16355</v>
      </c>
    </row>
    <row r="15398" spans="1:1">
      <c r="A15398" s="51" t="s">
        <v>16356</v>
      </c>
    </row>
    <row r="15399" spans="1:1">
      <c r="A15399" s="51" t="s">
        <v>16357</v>
      </c>
    </row>
    <row r="15400" spans="1:1">
      <c r="A15400" s="51" t="s">
        <v>16358</v>
      </c>
    </row>
    <row r="15401" spans="1:1">
      <c r="A15401" s="51" t="s">
        <v>16359</v>
      </c>
    </row>
    <row r="15402" spans="1:1">
      <c r="A15402" s="51" t="s">
        <v>16360</v>
      </c>
    </row>
    <row r="15403" spans="1:1">
      <c r="A15403" s="51" t="s">
        <v>16361</v>
      </c>
    </row>
    <row r="15404" spans="1:1">
      <c r="A15404" s="51" t="s">
        <v>16362</v>
      </c>
    </row>
    <row r="15405" spans="1:1">
      <c r="A15405" s="51" t="s">
        <v>16363</v>
      </c>
    </row>
    <row r="15406" spans="1:1">
      <c r="A15406" s="51" t="s">
        <v>16364</v>
      </c>
    </row>
    <row r="15407" spans="1:1">
      <c r="A15407" s="51" t="s">
        <v>16365</v>
      </c>
    </row>
    <row r="15408" spans="1:1">
      <c r="A15408" s="51" t="s">
        <v>16366</v>
      </c>
    </row>
    <row r="15409" spans="1:1">
      <c r="A15409" s="51" t="s">
        <v>16367</v>
      </c>
    </row>
    <row r="15410" spans="1:1">
      <c r="A15410" s="51" t="s">
        <v>16368</v>
      </c>
    </row>
    <row r="15411" spans="1:1">
      <c r="A15411" s="51" t="s">
        <v>16369</v>
      </c>
    </row>
    <row r="15412" spans="1:1">
      <c r="A15412" s="51" t="s">
        <v>16370</v>
      </c>
    </row>
    <row r="15413" spans="1:1">
      <c r="A15413" s="51" t="s">
        <v>16371</v>
      </c>
    </row>
    <row r="15414" spans="1:1">
      <c r="A15414" s="51" t="s">
        <v>16372</v>
      </c>
    </row>
    <row r="15415" spans="1:1">
      <c r="A15415" s="51" t="s">
        <v>16373</v>
      </c>
    </row>
    <row r="15416" spans="1:1">
      <c r="A15416" s="51" t="s">
        <v>16374</v>
      </c>
    </row>
    <row r="15417" spans="1:1">
      <c r="A15417" s="51" t="s">
        <v>16375</v>
      </c>
    </row>
    <row r="15418" spans="1:1">
      <c r="A15418" s="51" t="s">
        <v>16376</v>
      </c>
    </row>
    <row r="15419" spans="1:1">
      <c r="A15419" s="51" t="s">
        <v>16377</v>
      </c>
    </row>
    <row r="15420" spans="1:1">
      <c r="A15420" s="51" t="s">
        <v>16378</v>
      </c>
    </row>
    <row r="15421" spans="1:1">
      <c r="A15421" s="51" t="s">
        <v>16379</v>
      </c>
    </row>
    <row r="15422" spans="1:1">
      <c r="A15422" s="51" t="s">
        <v>16380</v>
      </c>
    </row>
    <row r="15423" spans="1:1">
      <c r="A15423" s="51" t="s">
        <v>16381</v>
      </c>
    </row>
    <row r="15424" spans="1:1">
      <c r="A15424" s="51" t="s">
        <v>16382</v>
      </c>
    </row>
    <row r="15425" spans="1:1">
      <c r="A15425" s="51" t="s">
        <v>16383</v>
      </c>
    </row>
    <row r="15426" spans="1:1">
      <c r="A15426" s="51" t="s">
        <v>16384</v>
      </c>
    </row>
    <row r="15427" spans="1:1">
      <c r="A15427" s="51" t="s">
        <v>16385</v>
      </c>
    </row>
    <row r="15428" spans="1:1">
      <c r="A15428" s="51" t="s">
        <v>16386</v>
      </c>
    </row>
    <row r="15429" spans="1:1">
      <c r="A15429" s="51" t="s">
        <v>16387</v>
      </c>
    </row>
    <row r="15430" spans="1:1">
      <c r="A15430" s="51" t="s">
        <v>16388</v>
      </c>
    </row>
    <row r="15431" spans="1:1">
      <c r="A15431" s="51" t="s">
        <v>16389</v>
      </c>
    </row>
    <row r="15432" spans="1:1">
      <c r="A15432" s="51" t="s">
        <v>16390</v>
      </c>
    </row>
    <row r="15433" spans="1:1">
      <c r="A15433" s="51" t="s">
        <v>16391</v>
      </c>
    </row>
    <row r="15434" spans="1:1">
      <c r="A15434" s="51" t="s">
        <v>16392</v>
      </c>
    </row>
    <row r="15435" spans="1:1">
      <c r="A15435" s="51" t="s">
        <v>16393</v>
      </c>
    </row>
    <row r="15436" spans="1:1">
      <c r="A15436" s="51" t="s">
        <v>16394</v>
      </c>
    </row>
    <row r="15437" spans="1:1">
      <c r="A15437" s="51" t="s">
        <v>16395</v>
      </c>
    </row>
    <row r="15438" spans="1:1">
      <c r="A15438" s="51" t="s">
        <v>16396</v>
      </c>
    </row>
    <row r="15439" spans="1:1">
      <c r="A15439" s="51" t="s">
        <v>16397</v>
      </c>
    </row>
    <row r="15440" spans="1:1">
      <c r="A15440" s="51" t="s">
        <v>16398</v>
      </c>
    </row>
    <row r="15441" spans="1:1">
      <c r="A15441" s="51" t="s">
        <v>16399</v>
      </c>
    </row>
    <row r="15442" spans="1:1">
      <c r="A15442" s="51" t="s">
        <v>16400</v>
      </c>
    </row>
    <row r="15443" spans="1:1">
      <c r="A15443" s="51" t="s">
        <v>16401</v>
      </c>
    </row>
    <row r="15444" spans="1:1">
      <c r="A15444" s="51" t="s">
        <v>16402</v>
      </c>
    </row>
    <row r="15445" spans="1:1">
      <c r="A15445" s="51" t="s">
        <v>16403</v>
      </c>
    </row>
    <row r="15446" spans="1:1">
      <c r="A15446" s="51" t="s">
        <v>16404</v>
      </c>
    </row>
    <row r="15447" spans="1:1">
      <c r="A15447" s="51" t="s">
        <v>16405</v>
      </c>
    </row>
    <row r="15448" spans="1:1">
      <c r="A15448" s="51" t="s">
        <v>16406</v>
      </c>
    </row>
    <row r="15449" spans="1:1">
      <c r="A15449" s="51" t="s">
        <v>16407</v>
      </c>
    </row>
    <row r="15450" spans="1:1">
      <c r="A15450" s="51" t="s">
        <v>16408</v>
      </c>
    </row>
    <row r="15451" spans="1:1">
      <c r="A15451" s="51" t="s">
        <v>16409</v>
      </c>
    </row>
    <row r="15452" spans="1:1">
      <c r="A15452" s="51" t="s">
        <v>16410</v>
      </c>
    </row>
    <row r="15453" spans="1:1">
      <c r="A15453" s="51" t="s">
        <v>16411</v>
      </c>
    </row>
    <row r="15454" spans="1:1">
      <c r="A15454" s="51" t="s">
        <v>16412</v>
      </c>
    </row>
    <row r="15455" spans="1:1">
      <c r="A15455" s="51" t="s">
        <v>16413</v>
      </c>
    </row>
    <row r="15456" spans="1:1">
      <c r="A15456" s="51" t="s">
        <v>16414</v>
      </c>
    </row>
    <row r="15457" spans="1:1">
      <c r="A15457" s="51" t="s">
        <v>16415</v>
      </c>
    </row>
    <row r="15458" spans="1:1">
      <c r="A15458" s="51" t="s">
        <v>16416</v>
      </c>
    </row>
    <row r="15459" spans="1:1">
      <c r="A15459" s="51" t="s">
        <v>16417</v>
      </c>
    </row>
    <row r="15460" spans="1:1">
      <c r="A15460" s="51" t="s">
        <v>16418</v>
      </c>
    </row>
    <row r="15461" spans="1:1">
      <c r="A15461" s="51" t="s">
        <v>16419</v>
      </c>
    </row>
    <row r="15462" spans="1:1">
      <c r="A15462" s="51" t="s">
        <v>16420</v>
      </c>
    </row>
    <row r="15463" spans="1:1">
      <c r="A15463" s="51" t="s">
        <v>16421</v>
      </c>
    </row>
    <row r="15464" spans="1:1">
      <c r="A15464" s="51" t="s">
        <v>16422</v>
      </c>
    </row>
    <row r="15465" spans="1:1">
      <c r="A15465" s="51" t="s">
        <v>16423</v>
      </c>
    </row>
    <row r="15466" spans="1:1">
      <c r="A15466" s="51" t="s">
        <v>16424</v>
      </c>
    </row>
    <row r="15467" spans="1:1">
      <c r="A15467" s="51" t="s">
        <v>16425</v>
      </c>
    </row>
    <row r="15468" spans="1:1">
      <c r="A15468" s="51" t="s">
        <v>16426</v>
      </c>
    </row>
    <row r="15469" spans="1:1">
      <c r="A15469" s="51" t="s">
        <v>16427</v>
      </c>
    </row>
    <row r="15470" spans="1:1">
      <c r="A15470" s="51" t="s">
        <v>16428</v>
      </c>
    </row>
    <row r="15471" spans="1:1">
      <c r="A15471" s="51" t="s">
        <v>16429</v>
      </c>
    </row>
    <row r="15472" spans="1:1">
      <c r="A15472" s="51" t="s">
        <v>16430</v>
      </c>
    </row>
    <row r="15473" spans="1:1">
      <c r="A15473" s="51" t="s">
        <v>16431</v>
      </c>
    </row>
    <row r="15474" spans="1:1">
      <c r="A15474" s="51" t="s">
        <v>16432</v>
      </c>
    </row>
    <row r="15475" spans="1:1">
      <c r="A15475" s="51" t="s">
        <v>16433</v>
      </c>
    </row>
    <row r="15476" spans="1:1">
      <c r="A15476" s="51" t="s">
        <v>16434</v>
      </c>
    </row>
    <row r="15477" spans="1:1">
      <c r="A15477" s="51" t="s">
        <v>16435</v>
      </c>
    </row>
    <row r="15478" spans="1:1">
      <c r="A15478" s="51" t="s">
        <v>16436</v>
      </c>
    </row>
    <row r="15479" spans="1:1">
      <c r="A15479" s="51" t="s">
        <v>16437</v>
      </c>
    </row>
    <row r="15480" spans="1:1">
      <c r="A15480" s="51" t="s">
        <v>16438</v>
      </c>
    </row>
    <row r="15481" spans="1:1">
      <c r="A15481" s="51" t="s">
        <v>16439</v>
      </c>
    </row>
    <row r="15482" spans="1:1">
      <c r="A15482" s="51" t="s">
        <v>16440</v>
      </c>
    </row>
    <row r="15483" spans="1:1">
      <c r="A15483" s="51" t="s">
        <v>16441</v>
      </c>
    </row>
    <row r="15484" spans="1:1">
      <c r="A15484" s="51" t="s">
        <v>16442</v>
      </c>
    </row>
    <row r="15485" spans="1:1">
      <c r="A15485" s="51" t="s">
        <v>16443</v>
      </c>
    </row>
    <row r="15486" spans="1:1">
      <c r="A15486" s="51" t="s">
        <v>16444</v>
      </c>
    </row>
    <row r="15487" spans="1:1">
      <c r="A15487" s="51" t="s">
        <v>16445</v>
      </c>
    </row>
    <row r="15488" spans="1:1">
      <c r="A15488" s="51" t="s">
        <v>16446</v>
      </c>
    </row>
    <row r="15489" spans="1:1">
      <c r="A15489" s="51" t="s">
        <v>16447</v>
      </c>
    </row>
    <row r="15490" spans="1:1">
      <c r="A15490" s="51" t="s">
        <v>16448</v>
      </c>
    </row>
    <row r="15491" spans="1:1">
      <c r="A15491" s="51" t="s">
        <v>16449</v>
      </c>
    </row>
    <row r="15492" spans="1:1">
      <c r="A15492" s="51" t="s">
        <v>16450</v>
      </c>
    </row>
    <row r="15493" spans="1:1">
      <c r="A15493" s="51" t="s">
        <v>16451</v>
      </c>
    </row>
    <row r="15494" spans="1:1">
      <c r="A15494" s="51" t="s">
        <v>16452</v>
      </c>
    </row>
    <row r="15495" spans="1:1">
      <c r="A15495" s="51" t="s">
        <v>16453</v>
      </c>
    </row>
    <row r="15496" spans="1:1">
      <c r="A15496" s="51" t="s">
        <v>16454</v>
      </c>
    </row>
    <row r="15497" spans="1:1">
      <c r="A15497" s="51" t="s">
        <v>16455</v>
      </c>
    </row>
    <row r="15498" spans="1:1">
      <c r="A15498" s="51" t="s">
        <v>16456</v>
      </c>
    </row>
    <row r="15499" spans="1:1">
      <c r="A15499" s="51" t="s">
        <v>16457</v>
      </c>
    </row>
    <row r="15500" spans="1:1">
      <c r="A15500" s="51" t="s">
        <v>16458</v>
      </c>
    </row>
    <row r="15501" spans="1:1">
      <c r="A15501" s="51" t="s">
        <v>16459</v>
      </c>
    </row>
    <row r="15502" spans="1:1">
      <c r="A15502" s="51" t="s">
        <v>16460</v>
      </c>
    </row>
    <row r="15503" spans="1:1">
      <c r="A15503" s="51" t="s">
        <v>16461</v>
      </c>
    </row>
    <row r="15504" spans="1:1">
      <c r="A15504" s="51" t="s">
        <v>16462</v>
      </c>
    </row>
    <row r="15505" spans="1:1">
      <c r="A15505" s="51" t="s">
        <v>16463</v>
      </c>
    </row>
    <row r="15506" spans="1:1">
      <c r="A15506" s="51" t="s">
        <v>16464</v>
      </c>
    </row>
    <row r="15507" spans="1:1">
      <c r="A15507" s="51" t="s">
        <v>16465</v>
      </c>
    </row>
    <row r="15508" spans="1:1">
      <c r="A15508" s="51" t="s">
        <v>16466</v>
      </c>
    </row>
    <row r="15509" spans="1:1">
      <c r="A15509" s="51" t="s">
        <v>16467</v>
      </c>
    </row>
    <row r="15510" spans="1:1">
      <c r="A15510" s="51" t="s">
        <v>16468</v>
      </c>
    </row>
    <row r="15511" spans="1:1">
      <c r="A15511" s="51" t="s">
        <v>16469</v>
      </c>
    </row>
    <row r="15512" spans="1:1">
      <c r="A15512" s="51" t="s">
        <v>16470</v>
      </c>
    </row>
    <row r="15513" spans="1:1">
      <c r="A15513" s="51" t="s">
        <v>16471</v>
      </c>
    </row>
    <row r="15514" spans="1:1">
      <c r="A15514" s="51" t="s">
        <v>16472</v>
      </c>
    </row>
    <row r="15515" spans="1:1">
      <c r="A15515" s="51" t="s">
        <v>16473</v>
      </c>
    </row>
    <row r="15516" spans="1:1">
      <c r="A15516" s="51" t="s">
        <v>16474</v>
      </c>
    </row>
    <row r="15517" spans="1:1">
      <c r="A15517" s="51" t="s">
        <v>16475</v>
      </c>
    </row>
    <row r="15518" spans="1:1">
      <c r="A15518" s="51" t="s">
        <v>16476</v>
      </c>
    </row>
    <row r="15519" spans="1:1">
      <c r="A15519" s="51" t="s">
        <v>16477</v>
      </c>
    </row>
    <row r="15520" spans="1:1">
      <c r="A15520" s="51" t="s">
        <v>16478</v>
      </c>
    </row>
    <row r="15521" spans="1:1">
      <c r="A15521" s="51" t="s">
        <v>16479</v>
      </c>
    </row>
    <row r="15522" spans="1:1">
      <c r="A15522" s="51" t="s">
        <v>16480</v>
      </c>
    </row>
    <row r="15523" spans="1:1">
      <c r="A15523" s="51" t="s">
        <v>16481</v>
      </c>
    </row>
    <row r="15524" spans="1:1">
      <c r="A15524" s="51" t="s">
        <v>16482</v>
      </c>
    </row>
    <row r="15525" spans="1:1">
      <c r="A15525" s="51" t="s">
        <v>16483</v>
      </c>
    </row>
    <row r="15526" spans="1:1">
      <c r="A15526" s="51" t="s">
        <v>16484</v>
      </c>
    </row>
    <row r="15527" spans="1:1">
      <c r="A15527" s="51" t="s">
        <v>16485</v>
      </c>
    </row>
    <row r="15528" spans="1:1">
      <c r="A15528" s="51" t="s">
        <v>16486</v>
      </c>
    </row>
    <row r="15529" spans="1:1">
      <c r="A15529" s="51" t="s">
        <v>16487</v>
      </c>
    </row>
    <row r="15530" spans="1:1">
      <c r="A15530" s="51" t="s">
        <v>16488</v>
      </c>
    </row>
    <row r="15531" spans="1:1">
      <c r="A15531" s="51" t="s">
        <v>16489</v>
      </c>
    </row>
    <row r="15532" spans="1:1">
      <c r="A15532" s="51" t="s">
        <v>16490</v>
      </c>
    </row>
    <row r="15533" spans="1:1">
      <c r="A15533" s="51" t="s">
        <v>16491</v>
      </c>
    </row>
    <row r="15534" spans="1:1">
      <c r="A15534" s="51" t="s">
        <v>16492</v>
      </c>
    </row>
    <row r="15535" spans="1:1">
      <c r="A15535" s="51" t="s">
        <v>16493</v>
      </c>
    </row>
    <row r="15536" spans="1:1">
      <c r="A15536" s="51" t="s">
        <v>16494</v>
      </c>
    </row>
    <row r="15537" spans="1:1">
      <c r="A15537" s="51" t="s">
        <v>16495</v>
      </c>
    </row>
    <row r="15538" spans="1:1">
      <c r="A15538" s="51" t="s">
        <v>16496</v>
      </c>
    </row>
    <row r="15539" spans="1:1">
      <c r="A15539" s="51" t="s">
        <v>16497</v>
      </c>
    </row>
    <row r="15540" spans="1:1">
      <c r="A15540" s="51" t="s">
        <v>16498</v>
      </c>
    </row>
    <row r="15541" spans="1:1">
      <c r="A15541" s="51" t="s">
        <v>16499</v>
      </c>
    </row>
    <row r="15542" spans="1:1">
      <c r="A15542" s="51" t="s">
        <v>16500</v>
      </c>
    </row>
    <row r="15543" spans="1:1">
      <c r="A15543" s="51" t="s">
        <v>16501</v>
      </c>
    </row>
    <row r="15544" spans="1:1">
      <c r="A15544" s="51" t="s">
        <v>16502</v>
      </c>
    </row>
    <row r="15545" spans="1:1">
      <c r="A15545" s="51" t="s">
        <v>16503</v>
      </c>
    </row>
    <row r="15546" spans="1:1">
      <c r="A15546" s="51" t="s">
        <v>16504</v>
      </c>
    </row>
    <row r="15547" spans="1:1">
      <c r="A15547" s="51" t="s">
        <v>16505</v>
      </c>
    </row>
    <row r="15548" spans="1:1">
      <c r="A15548" s="51" t="s">
        <v>16506</v>
      </c>
    </row>
    <row r="15549" spans="1:1">
      <c r="A15549" s="51" t="s">
        <v>16507</v>
      </c>
    </row>
    <row r="15550" spans="1:1">
      <c r="A15550" s="51" t="s">
        <v>16508</v>
      </c>
    </row>
    <row r="15551" spans="1:1">
      <c r="A15551" s="51" t="s">
        <v>16509</v>
      </c>
    </row>
    <row r="15552" spans="1:1">
      <c r="A15552" s="51" t="s">
        <v>16510</v>
      </c>
    </row>
    <row r="15553" spans="1:1">
      <c r="A15553" s="51" t="s">
        <v>16511</v>
      </c>
    </row>
    <row r="15554" spans="1:1">
      <c r="A15554" s="51" t="s">
        <v>16512</v>
      </c>
    </row>
    <row r="15555" spans="1:1">
      <c r="A15555" s="51" t="s">
        <v>16513</v>
      </c>
    </row>
    <row r="15556" spans="1:1">
      <c r="A15556" s="51" t="s">
        <v>16514</v>
      </c>
    </row>
    <row r="15557" spans="1:1">
      <c r="A15557" s="51" t="s">
        <v>16515</v>
      </c>
    </row>
    <row r="15558" spans="1:1">
      <c r="A15558" s="51" t="s">
        <v>16516</v>
      </c>
    </row>
    <row r="15559" spans="1:1">
      <c r="A15559" s="51" t="s">
        <v>16517</v>
      </c>
    </row>
    <row r="15560" spans="1:1">
      <c r="A15560" s="51" t="s">
        <v>16518</v>
      </c>
    </row>
    <row r="15561" spans="1:1">
      <c r="A15561" s="51" t="s">
        <v>16519</v>
      </c>
    </row>
    <row r="15562" spans="1:1">
      <c r="A15562" s="51" t="s">
        <v>16520</v>
      </c>
    </row>
    <row r="15563" spans="1:1">
      <c r="A15563" s="51" t="s">
        <v>16521</v>
      </c>
    </row>
    <row r="15564" spans="1:1">
      <c r="A15564" s="51" t="s">
        <v>16522</v>
      </c>
    </row>
    <row r="15565" spans="1:1">
      <c r="A15565" s="51" t="s">
        <v>16523</v>
      </c>
    </row>
    <row r="15566" spans="1:1">
      <c r="A15566" s="51" t="s">
        <v>16524</v>
      </c>
    </row>
    <row r="15567" spans="1:1">
      <c r="A15567" s="51" t="s">
        <v>16525</v>
      </c>
    </row>
    <row r="15568" spans="1:1">
      <c r="A15568" s="51" t="s">
        <v>16526</v>
      </c>
    </row>
    <row r="15569" spans="1:1">
      <c r="A15569" s="51" t="s">
        <v>16527</v>
      </c>
    </row>
    <row r="15570" spans="1:1">
      <c r="A15570" s="51" t="s">
        <v>16528</v>
      </c>
    </row>
    <row r="15571" spans="1:1">
      <c r="A15571" s="51" t="s">
        <v>16529</v>
      </c>
    </row>
    <row r="15572" spans="1:1">
      <c r="A15572" s="51" t="s">
        <v>16530</v>
      </c>
    </row>
    <row r="15573" spans="1:1">
      <c r="A15573" s="51" t="s">
        <v>16531</v>
      </c>
    </row>
    <row r="15574" spans="1:1">
      <c r="A15574" s="51" t="s">
        <v>16532</v>
      </c>
    </row>
    <row r="15575" spans="1:1">
      <c r="A15575" s="51" t="s">
        <v>16533</v>
      </c>
    </row>
    <row r="15576" spans="1:1">
      <c r="A15576" s="51" t="s">
        <v>16534</v>
      </c>
    </row>
    <row r="15577" spans="1:1">
      <c r="A15577" s="51" t="s">
        <v>16535</v>
      </c>
    </row>
    <row r="15578" spans="1:1">
      <c r="A15578" s="51" t="s">
        <v>16536</v>
      </c>
    </row>
    <row r="15579" spans="1:1">
      <c r="A15579" s="51" t="s">
        <v>16537</v>
      </c>
    </row>
    <row r="15580" spans="1:1">
      <c r="A15580" s="51" t="s">
        <v>16538</v>
      </c>
    </row>
    <row r="15581" spans="1:1">
      <c r="A15581" s="51" t="s">
        <v>16539</v>
      </c>
    </row>
    <row r="15582" spans="1:1">
      <c r="A15582" s="51" t="s">
        <v>16540</v>
      </c>
    </row>
    <row r="15583" spans="1:1">
      <c r="A15583" s="51" t="s">
        <v>16541</v>
      </c>
    </row>
    <row r="15584" spans="1:1">
      <c r="A15584" s="51" t="s">
        <v>16542</v>
      </c>
    </row>
    <row r="15585" spans="1:1">
      <c r="A15585" s="51" t="s">
        <v>16543</v>
      </c>
    </row>
    <row r="15586" spans="1:1">
      <c r="A15586" s="51" t="s">
        <v>16544</v>
      </c>
    </row>
    <row r="15587" spans="1:1">
      <c r="A15587" s="51" t="s">
        <v>16545</v>
      </c>
    </row>
    <row r="15588" spans="1:1">
      <c r="A15588" s="51" t="s">
        <v>16546</v>
      </c>
    </row>
    <row r="15589" spans="1:1">
      <c r="A15589" s="51" t="s">
        <v>16547</v>
      </c>
    </row>
    <row r="15590" spans="1:1">
      <c r="A15590" s="51" t="s">
        <v>16548</v>
      </c>
    </row>
    <row r="15591" spans="1:1">
      <c r="A15591" s="51" t="s">
        <v>16549</v>
      </c>
    </row>
    <row r="15592" spans="1:1">
      <c r="A15592" s="51" t="s">
        <v>16550</v>
      </c>
    </row>
    <row r="15593" spans="1:1">
      <c r="A15593" s="51" t="s">
        <v>16551</v>
      </c>
    </row>
    <row r="15594" spans="1:1">
      <c r="A15594" s="51" t="s">
        <v>16552</v>
      </c>
    </row>
    <row r="15595" spans="1:1">
      <c r="A15595" s="51" t="s">
        <v>16553</v>
      </c>
    </row>
    <row r="15596" spans="1:1">
      <c r="A15596" s="51" t="s">
        <v>16554</v>
      </c>
    </row>
    <row r="15597" spans="1:1">
      <c r="A15597" s="51" t="s">
        <v>16555</v>
      </c>
    </row>
    <row r="15598" spans="1:1">
      <c r="A15598" s="51" t="s">
        <v>16556</v>
      </c>
    </row>
    <row r="15599" spans="1:1">
      <c r="A15599" s="51" t="s">
        <v>16557</v>
      </c>
    </row>
    <row r="15600" spans="1:1">
      <c r="A15600" s="51" t="s">
        <v>16558</v>
      </c>
    </row>
    <row r="15601" spans="1:1">
      <c r="A15601" s="51" t="s">
        <v>16559</v>
      </c>
    </row>
    <row r="15602" spans="1:1">
      <c r="A15602" s="51" t="s">
        <v>16560</v>
      </c>
    </row>
    <row r="15603" spans="1:1">
      <c r="A15603" s="51" t="s">
        <v>16561</v>
      </c>
    </row>
    <row r="15604" spans="1:1">
      <c r="A15604" s="51" t="s">
        <v>16562</v>
      </c>
    </row>
    <row r="15605" spans="1:1">
      <c r="A15605" s="51" t="s">
        <v>16563</v>
      </c>
    </row>
    <row r="15606" spans="1:1">
      <c r="A15606" s="51" t="s">
        <v>16564</v>
      </c>
    </row>
    <row r="15607" spans="1:1">
      <c r="A15607" s="51" t="s">
        <v>16565</v>
      </c>
    </row>
    <row r="15608" spans="1:1">
      <c r="A15608" s="51" t="s">
        <v>16566</v>
      </c>
    </row>
    <row r="15609" spans="1:1">
      <c r="A15609" s="51" t="s">
        <v>16567</v>
      </c>
    </row>
    <row r="15610" spans="1:1">
      <c r="A15610" s="51" t="s">
        <v>16568</v>
      </c>
    </row>
    <row r="15611" spans="1:1">
      <c r="A15611" s="51" t="s">
        <v>16569</v>
      </c>
    </row>
    <row r="15612" spans="1:1">
      <c r="A15612" s="51" t="s">
        <v>16570</v>
      </c>
    </row>
    <row r="15613" spans="1:1">
      <c r="A15613" s="51" t="s">
        <v>16571</v>
      </c>
    </row>
    <row r="15614" spans="1:1">
      <c r="A15614" s="51" t="s">
        <v>16572</v>
      </c>
    </row>
    <row r="15615" spans="1:1">
      <c r="A15615" s="51" t="s">
        <v>16573</v>
      </c>
    </row>
    <row r="15616" spans="1:1">
      <c r="A15616" s="51" t="s">
        <v>16574</v>
      </c>
    </row>
    <row r="15617" spans="1:1">
      <c r="A15617" s="51" t="s">
        <v>16575</v>
      </c>
    </row>
    <row r="15618" spans="1:1">
      <c r="A15618" s="51" t="s">
        <v>16576</v>
      </c>
    </row>
    <row r="15619" spans="1:1">
      <c r="A15619" s="51" t="s">
        <v>16577</v>
      </c>
    </row>
    <row r="15620" spans="1:1">
      <c r="A15620" s="51" t="s">
        <v>16578</v>
      </c>
    </row>
    <row r="15621" spans="1:1">
      <c r="A15621" s="51" t="s">
        <v>16579</v>
      </c>
    </row>
    <row r="15622" spans="1:1">
      <c r="A15622" s="51" t="s">
        <v>16580</v>
      </c>
    </row>
    <row r="15623" spans="1:1">
      <c r="A15623" s="51" t="s">
        <v>16581</v>
      </c>
    </row>
    <row r="15624" spans="1:1">
      <c r="A15624" s="51" t="s">
        <v>16582</v>
      </c>
    </row>
    <row r="15625" spans="1:1">
      <c r="A15625" s="51" t="s">
        <v>16583</v>
      </c>
    </row>
    <row r="15626" spans="1:1">
      <c r="A15626" s="51" t="s">
        <v>16584</v>
      </c>
    </row>
    <row r="15627" spans="1:1">
      <c r="A15627" s="51" t="s">
        <v>16585</v>
      </c>
    </row>
    <row r="15628" spans="1:1">
      <c r="A15628" s="51" t="s">
        <v>16586</v>
      </c>
    </row>
    <row r="15629" spans="1:1">
      <c r="A15629" s="51" t="s">
        <v>16587</v>
      </c>
    </row>
    <row r="15630" spans="1:1">
      <c r="A15630" s="51" t="s">
        <v>16588</v>
      </c>
    </row>
    <row r="15631" spans="1:1">
      <c r="A15631" s="51" t="s">
        <v>16589</v>
      </c>
    </row>
    <row r="15632" spans="1:1">
      <c r="A15632" s="51" t="s">
        <v>16590</v>
      </c>
    </row>
    <row r="15633" spans="1:1">
      <c r="A15633" s="51" t="s">
        <v>16591</v>
      </c>
    </row>
    <row r="15634" spans="1:1">
      <c r="A15634" s="51" t="s">
        <v>16592</v>
      </c>
    </row>
    <row r="15635" spans="1:1">
      <c r="A15635" s="51" t="s">
        <v>16593</v>
      </c>
    </row>
    <row r="15636" spans="1:1">
      <c r="A15636" s="51" t="s">
        <v>16594</v>
      </c>
    </row>
    <row r="15637" spans="1:1">
      <c r="A15637" s="51" t="s">
        <v>16595</v>
      </c>
    </row>
    <row r="15638" spans="1:1">
      <c r="A15638" s="51" t="s">
        <v>16596</v>
      </c>
    </row>
    <row r="15639" spans="1:1">
      <c r="A15639" s="51" t="s">
        <v>16597</v>
      </c>
    </row>
    <row r="15640" spans="1:1">
      <c r="A15640" s="51" t="s">
        <v>16598</v>
      </c>
    </row>
    <row r="15641" spans="1:1">
      <c r="A15641" s="51" t="s">
        <v>16599</v>
      </c>
    </row>
    <row r="15642" spans="1:1">
      <c r="A15642" s="51" t="s">
        <v>16600</v>
      </c>
    </row>
    <row r="15643" spans="1:1">
      <c r="A15643" s="51" t="s">
        <v>16601</v>
      </c>
    </row>
    <row r="15644" spans="1:1">
      <c r="A15644" s="51" t="s">
        <v>16602</v>
      </c>
    </row>
    <row r="15645" spans="1:1">
      <c r="A15645" s="51" t="s">
        <v>16603</v>
      </c>
    </row>
    <row r="15646" spans="1:1">
      <c r="A15646" s="51" t="s">
        <v>16604</v>
      </c>
    </row>
    <row r="15647" spans="1:1">
      <c r="A15647" s="51" t="s">
        <v>16605</v>
      </c>
    </row>
    <row r="15648" spans="1:1">
      <c r="A15648" s="51" t="s">
        <v>16606</v>
      </c>
    </row>
    <row r="15649" spans="1:1">
      <c r="A15649" s="51" t="s">
        <v>16607</v>
      </c>
    </row>
    <row r="15650" spans="1:1">
      <c r="A15650" s="51" t="s">
        <v>16608</v>
      </c>
    </row>
    <row r="15651" spans="1:1">
      <c r="A15651" s="51" t="s">
        <v>16609</v>
      </c>
    </row>
    <row r="15652" spans="1:1">
      <c r="A15652" s="51" t="s">
        <v>16610</v>
      </c>
    </row>
    <row r="15653" spans="1:1">
      <c r="A15653" s="51" t="s">
        <v>16611</v>
      </c>
    </row>
    <row r="15654" spans="1:1">
      <c r="A15654" s="51" t="s">
        <v>16612</v>
      </c>
    </row>
    <row r="15655" spans="1:1">
      <c r="A15655" s="51" t="s">
        <v>16613</v>
      </c>
    </row>
    <row r="15656" spans="1:1">
      <c r="A15656" s="51" t="s">
        <v>16614</v>
      </c>
    </row>
    <row r="15657" spans="1:1">
      <c r="A15657" s="51" t="s">
        <v>16615</v>
      </c>
    </row>
    <row r="15658" spans="1:1">
      <c r="A15658" s="51" t="s">
        <v>16616</v>
      </c>
    </row>
    <row r="15659" spans="1:1">
      <c r="A15659" s="51" t="s">
        <v>16617</v>
      </c>
    </row>
    <row r="15660" spans="1:1">
      <c r="A15660" s="51" t="s">
        <v>16618</v>
      </c>
    </row>
    <row r="15661" spans="1:1">
      <c r="A15661" s="51" t="s">
        <v>16619</v>
      </c>
    </row>
    <row r="15662" spans="1:1">
      <c r="A15662" s="51" t="s">
        <v>16620</v>
      </c>
    </row>
    <row r="15663" spans="1:1">
      <c r="A15663" s="51" t="s">
        <v>16621</v>
      </c>
    </row>
    <row r="15664" spans="1:1">
      <c r="A15664" s="51" t="s">
        <v>16622</v>
      </c>
    </row>
    <row r="15665" spans="1:1">
      <c r="A15665" s="51" t="s">
        <v>16623</v>
      </c>
    </row>
    <row r="15666" spans="1:1">
      <c r="A15666" s="51" t="s">
        <v>16624</v>
      </c>
    </row>
    <row r="15667" spans="1:1">
      <c r="A15667" s="51" t="s">
        <v>16625</v>
      </c>
    </row>
    <row r="15668" spans="1:1">
      <c r="A15668" s="51" t="s">
        <v>16626</v>
      </c>
    </row>
    <row r="15669" spans="1:1">
      <c r="A15669" s="51" t="s">
        <v>16627</v>
      </c>
    </row>
    <row r="15670" spans="1:1">
      <c r="A15670" s="51" t="s">
        <v>16628</v>
      </c>
    </row>
    <row r="15671" spans="1:1">
      <c r="A15671" s="51" t="s">
        <v>16629</v>
      </c>
    </row>
    <row r="15672" spans="1:1">
      <c r="A15672" s="51" t="s">
        <v>16630</v>
      </c>
    </row>
    <row r="15673" spans="1:1">
      <c r="A15673" s="51" t="s">
        <v>16631</v>
      </c>
    </row>
    <row r="15674" spans="1:1">
      <c r="A15674" s="51" t="s">
        <v>16632</v>
      </c>
    </row>
    <row r="15675" spans="1:1">
      <c r="A15675" s="51" t="s">
        <v>16633</v>
      </c>
    </row>
    <row r="15676" spans="1:1">
      <c r="A15676" s="51" t="s">
        <v>16634</v>
      </c>
    </row>
    <row r="15677" spans="1:1">
      <c r="A15677" s="51" t="s">
        <v>16635</v>
      </c>
    </row>
    <row r="15678" spans="1:1">
      <c r="A15678" s="51" t="s">
        <v>16636</v>
      </c>
    </row>
    <row r="15679" spans="1:1">
      <c r="A15679" s="51" t="s">
        <v>16637</v>
      </c>
    </row>
    <row r="15680" spans="1:1">
      <c r="A15680" s="51" t="s">
        <v>16638</v>
      </c>
    </row>
    <row r="15681" spans="1:1">
      <c r="A15681" s="51" t="s">
        <v>16639</v>
      </c>
    </row>
    <row r="15682" spans="1:1">
      <c r="A15682" s="51" t="s">
        <v>16640</v>
      </c>
    </row>
    <row r="15683" spans="1:1">
      <c r="A15683" s="51" t="s">
        <v>16641</v>
      </c>
    </row>
    <row r="15684" spans="1:1">
      <c r="A15684" s="51" t="s">
        <v>16642</v>
      </c>
    </row>
    <row r="15685" spans="1:1">
      <c r="A15685" s="51" t="s">
        <v>16643</v>
      </c>
    </row>
    <row r="15686" spans="1:1">
      <c r="A15686" s="51" t="s">
        <v>16644</v>
      </c>
    </row>
    <row r="15687" spans="1:1">
      <c r="A15687" s="51" t="s">
        <v>16645</v>
      </c>
    </row>
    <row r="15688" spans="1:1">
      <c r="A15688" s="51" t="s">
        <v>16646</v>
      </c>
    </row>
    <row r="15689" spans="1:1">
      <c r="A15689" s="51" t="s">
        <v>16647</v>
      </c>
    </row>
    <row r="15690" spans="1:1">
      <c r="A15690" s="51" t="s">
        <v>16648</v>
      </c>
    </row>
    <row r="15691" spans="1:1">
      <c r="A15691" s="51" t="s">
        <v>16649</v>
      </c>
    </row>
    <row r="15692" spans="1:1">
      <c r="A15692" s="51" t="s">
        <v>16650</v>
      </c>
    </row>
    <row r="15693" spans="1:1">
      <c r="A15693" s="51" t="s">
        <v>16651</v>
      </c>
    </row>
    <row r="15694" spans="1:1">
      <c r="A15694" s="51" t="s">
        <v>16652</v>
      </c>
    </row>
    <row r="15695" spans="1:1">
      <c r="A15695" s="51" t="s">
        <v>16653</v>
      </c>
    </row>
    <row r="15696" spans="1:1">
      <c r="A15696" s="51" t="s">
        <v>16654</v>
      </c>
    </row>
    <row r="15697" spans="1:1">
      <c r="A15697" s="51" t="s">
        <v>16655</v>
      </c>
    </row>
    <row r="15698" spans="1:1">
      <c r="A15698" s="51" t="s">
        <v>16656</v>
      </c>
    </row>
    <row r="15699" spans="1:1">
      <c r="A15699" s="51" t="s">
        <v>16657</v>
      </c>
    </row>
    <row r="15700" spans="1:1">
      <c r="A15700" s="51" t="s">
        <v>16658</v>
      </c>
    </row>
    <row r="15701" spans="1:1">
      <c r="A15701" s="51" t="s">
        <v>16659</v>
      </c>
    </row>
    <row r="15702" spans="1:1">
      <c r="A15702" s="51" t="s">
        <v>16660</v>
      </c>
    </row>
    <row r="15703" spans="1:1">
      <c r="A15703" s="51" t="s">
        <v>16661</v>
      </c>
    </row>
    <row r="15704" spans="1:1">
      <c r="A15704" s="51" t="s">
        <v>16662</v>
      </c>
    </row>
    <row r="15705" spans="1:1">
      <c r="A15705" s="51" t="s">
        <v>16663</v>
      </c>
    </row>
    <row r="15706" spans="1:1">
      <c r="A15706" s="51" t="s">
        <v>16664</v>
      </c>
    </row>
    <row r="15707" spans="1:1">
      <c r="A15707" s="51" t="s">
        <v>16665</v>
      </c>
    </row>
    <row r="15708" spans="1:1">
      <c r="A15708" s="51" t="s">
        <v>16666</v>
      </c>
    </row>
    <row r="15709" spans="1:1">
      <c r="A15709" s="51" t="s">
        <v>16667</v>
      </c>
    </row>
    <row r="15710" spans="1:1">
      <c r="A15710" s="51" t="s">
        <v>16668</v>
      </c>
    </row>
    <row r="15711" spans="1:1">
      <c r="A15711" s="51" t="s">
        <v>16669</v>
      </c>
    </row>
    <row r="15712" spans="1:1">
      <c r="A15712" s="51" t="s">
        <v>16670</v>
      </c>
    </row>
    <row r="15713" spans="1:1">
      <c r="A15713" s="51" t="s">
        <v>16671</v>
      </c>
    </row>
    <row r="15714" spans="1:1">
      <c r="A15714" s="51" t="s">
        <v>16672</v>
      </c>
    </row>
    <row r="15715" spans="1:1">
      <c r="A15715" s="51" t="s">
        <v>16673</v>
      </c>
    </row>
    <row r="15716" spans="1:1">
      <c r="A15716" s="51" t="s">
        <v>16674</v>
      </c>
    </row>
    <row r="15717" spans="1:1">
      <c r="A15717" s="51" t="s">
        <v>16675</v>
      </c>
    </row>
    <row r="15718" spans="1:1">
      <c r="A15718" s="51" t="s">
        <v>16676</v>
      </c>
    </row>
    <row r="15719" spans="1:1">
      <c r="A15719" s="51" t="s">
        <v>16677</v>
      </c>
    </row>
    <row r="15720" spans="1:1">
      <c r="A15720" s="51" t="s">
        <v>16678</v>
      </c>
    </row>
    <row r="15721" spans="1:1">
      <c r="A15721" s="51" t="s">
        <v>16679</v>
      </c>
    </row>
    <row r="15722" spans="1:1">
      <c r="A15722" s="51" t="s">
        <v>16680</v>
      </c>
    </row>
    <row r="15723" spans="1:1">
      <c r="A15723" s="51" t="s">
        <v>16681</v>
      </c>
    </row>
    <row r="15724" spans="1:1">
      <c r="A15724" s="51" t="s">
        <v>16682</v>
      </c>
    </row>
    <row r="15725" spans="1:1">
      <c r="A15725" s="51" t="s">
        <v>16683</v>
      </c>
    </row>
    <row r="15726" spans="1:1">
      <c r="A15726" s="51" t="s">
        <v>16684</v>
      </c>
    </row>
    <row r="15727" spans="1:1">
      <c r="A15727" s="51" t="s">
        <v>16685</v>
      </c>
    </row>
    <row r="15728" spans="1:1">
      <c r="A15728" s="51" t="s">
        <v>16686</v>
      </c>
    </row>
    <row r="15729" spans="1:1">
      <c r="A15729" s="51" t="s">
        <v>16687</v>
      </c>
    </row>
    <row r="15730" spans="1:1">
      <c r="A15730" s="51" t="s">
        <v>16688</v>
      </c>
    </row>
    <row r="15731" spans="1:1">
      <c r="A15731" s="51" t="s">
        <v>16689</v>
      </c>
    </row>
    <row r="15732" spans="1:1">
      <c r="A15732" s="51" t="s">
        <v>16690</v>
      </c>
    </row>
    <row r="15733" spans="1:1">
      <c r="A15733" s="51" t="s">
        <v>16691</v>
      </c>
    </row>
    <row r="15734" spans="1:1">
      <c r="A15734" s="51" t="s">
        <v>16692</v>
      </c>
    </row>
    <row r="15735" spans="1:1">
      <c r="A15735" s="51" t="s">
        <v>16693</v>
      </c>
    </row>
    <row r="15736" spans="1:1">
      <c r="A15736" s="51" t="s">
        <v>16694</v>
      </c>
    </row>
    <row r="15737" spans="1:1">
      <c r="A15737" s="51" t="s">
        <v>16695</v>
      </c>
    </row>
    <row r="15738" spans="1:1">
      <c r="A15738" s="51" t="s">
        <v>16696</v>
      </c>
    </row>
    <row r="15739" spans="1:1">
      <c r="A15739" s="51" t="s">
        <v>16697</v>
      </c>
    </row>
    <row r="15740" spans="1:1">
      <c r="A15740" s="51" t="s">
        <v>16698</v>
      </c>
    </row>
    <row r="15741" spans="1:1">
      <c r="A15741" s="51" t="s">
        <v>16699</v>
      </c>
    </row>
    <row r="15742" spans="1:1">
      <c r="A15742" s="51" t="s">
        <v>16700</v>
      </c>
    </row>
    <row r="15743" spans="1:1">
      <c r="A15743" s="51" t="s">
        <v>16701</v>
      </c>
    </row>
    <row r="15744" spans="1:1">
      <c r="A15744" s="51" t="s">
        <v>16702</v>
      </c>
    </row>
    <row r="15745" spans="1:1">
      <c r="A15745" s="51" t="s">
        <v>16703</v>
      </c>
    </row>
    <row r="15746" spans="1:1">
      <c r="A15746" s="51" t="s">
        <v>16704</v>
      </c>
    </row>
    <row r="15747" spans="1:1">
      <c r="A15747" s="51" t="s">
        <v>16705</v>
      </c>
    </row>
    <row r="15748" spans="1:1">
      <c r="A15748" s="51" t="s">
        <v>16706</v>
      </c>
    </row>
    <row r="15749" spans="1:1">
      <c r="A15749" s="51" t="s">
        <v>16707</v>
      </c>
    </row>
    <row r="15750" spans="1:1">
      <c r="A15750" s="51" t="s">
        <v>16708</v>
      </c>
    </row>
    <row r="15751" spans="1:1">
      <c r="A15751" s="51" t="s">
        <v>16709</v>
      </c>
    </row>
    <row r="15752" spans="1:1">
      <c r="A15752" s="51" t="s">
        <v>16710</v>
      </c>
    </row>
    <row r="15753" spans="1:1">
      <c r="A15753" s="51" t="s">
        <v>16711</v>
      </c>
    </row>
    <row r="15754" spans="1:1">
      <c r="A15754" s="51" t="s">
        <v>16712</v>
      </c>
    </row>
    <row r="15755" spans="1:1">
      <c r="A15755" s="51" t="s">
        <v>16713</v>
      </c>
    </row>
    <row r="15756" spans="1:1">
      <c r="A15756" s="51" t="s">
        <v>16714</v>
      </c>
    </row>
    <row r="15757" spans="1:1">
      <c r="A15757" s="51" t="s">
        <v>16715</v>
      </c>
    </row>
    <row r="15758" spans="1:1">
      <c r="A15758" s="51" t="s">
        <v>16716</v>
      </c>
    </row>
    <row r="15759" spans="1:1">
      <c r="A15759" s="51" t="s">
        <v>16717</v>
      </c>
    </row>
    <row r="15760" spans="1:1">
      <c r="A15760" s="51" t="s">
        <v>16718</v>
      </c>
    </row>
    <row r="15761" spans="1:1">
      <c r="A15761" s="51" t="s">
        <v>16719</v>
      </c>
    </row>
    <row r="15762" spans="1:1">
      <c r="A15762" s="51" t="s">
        <v>16720</v>
      </c>
    </row>
    <row r="15763" spans="1:1">
      <c r="A15763" s="51" t="s">
        <v>16721</v>
      </c>
    </row>
    <row r="15764" spans="1:1">
      <c r="A15764" s="51" t="s">
        <v>16722</v>
      </c>
    </row>
    <row r="15765" spans="1:1">
      <c r="A15765" s="51" t="s">
        <v>16723</v>
      </c>
    </row>
    <row r="15766" spans="1:1">
      <c r="A15766" s="51" t="s">
        <v>16724</v>
      </c>
    </row>
    <row r="15767" spans="1:1">
      <c r="A15767" s="51" t="s">
        <v>16725</v>
      </c>
    </row>
    <row r="15768" spans="1:1">
      <c r="A15768" s="51" t="s">
        <v>16726</v>
      </c>
    </row>
    <row r="15769" spans="1:1">
      <c r="A15769" s="51" t="s">
        <v>16727</v>
      </c>
    </row>
    <row r="15770" spans="1:1">
      <c r="A15770" s="51" t="s">
        <v>16728</v>
      </c>
    </row>
    <row r="15771" spans="1:1">
      <c r="A15771" s="51" t="s">
        <v>16729</v>
      </c>
    </row>
    <row r="15772" spans="1:1">
      <c r="A15772" s="51" t="s">
        <v>16730</v>
      </c>
    </row>
    <row r="15773" spans="1:1">
      <c r="A15773" s="51" t="s">
        <v>16731</v>
      </c>
    </row>
    <row r="15774" spans="1:1">
      <c r="A15774" s="51" t="s">
        <v>16732</v>
      </c>
    </row>
    <row r="15775" spans="1:1">
      <c r="A15775" s="51" t="s">
        <v>16733</v>
      </c>
    </row>
    <row r="15776" spans="1:1">
      <c r="A15776" s="51" t="s">
        <v>16734</v>
      </c>
    </row>
    <row r="15777" spans="1:1">
      <c r="A15777" s="51" t="s">
        <v>16735</v>
      </c>
    </row>
    <row r="15778" spans="1:1">
      <c r="A15778" s="51" t="s">
        <v>16736</v>
      </c>
    </row>
    <row r="15779" spans="1:1">
      <c r="A15779" s="51" t="s">
        <v>16737</v>
      </c>
    </row>
    <row r="15780" spans="1:1">
      <c r="A15780" s="51" t="s">
        <v>16738</v>
      </c>
    </row>
    <row r="15781" spans="1:1">
      <c r="A15781" s="51" t="s">
        <v>16739</v>
      </c>
    </row>
    <row r="15782" spans="1:1">
      <c r="A15782" s="51" t="s">
        <v>16740</v>
      </c>
    </row>
    <row r="15783" spans="1:1">
      <c r="A15783" s="51" t="s">
        <v>16741</v>
      </c>
    </row>
    <row r="15784" spans="1:1">
      <c r="A15784" s="51" t="s">
        <v>16742</v>
      </c>
    </row>
    <row r="15785" spans="1:1">
      <c r="A15785" s="51" t="s">
        <v>16743</v>
      </c>
    </row>
    <row r="15786" spans="1:1">
      <c r="A15786" s="51" t="s">
        <v>16744</v>
      </c>
    </row>
    <row r="15787" spans="1:1">
      <c r="A15787" s="51" t="s">
        <v>16745</v>
      </c>
    </row>
    <row r="15788" spans="1:1">
      <c r="A15788" s="51" t="s">
        <v>16746</v>
      </c>
    </row>
    <row r="15789" spans="1:1">
      <c r="A15789" s="51" t="s">
        <v>16747</v>
      </c>
    </row>
    <row r="15790" spans="1:1">
      <c r="A15790" s="51" t="s">
        <v>16748</v>
      </c>
    </row>
    <row r="15791" spans="1:1">
      <c r="A15791" s="51" t="s">
        <v>16749</v>
      </c>
    </row>
    <row r="15792" spans="1:1">
      <c r="A15792" s="51" t="s">
        <v>16750</v>
      </c>
    </row>
    <row r="15793" spans="1:1">
      <c r="A15793" s="51" t="s">
        <v>16751</v>
      </c>
    </row>
    <row r="15794" spans="1:1">
      <c r="A15794" s="51" t="s">
        <v>16752</v>
      </c>
    </row>
    <row r="15795" spans="1:1">
      <c r="A15795" s="51" t="s">
        <v>16753</v>
      </c>
    </row>
    <row r="15796" spans="1:1">
      <c r="A15796" s="51" t="s">
        <v>16754</v>
      </c>
    </row>
    <row r="15797" spans="1:1">
      <c r="A15797" s="51" t="s">
        <v>16755</v>
      </c>
    </row>
    <row r="15798" spans="1:1">
      <c r="A15798" s="51" t="s">
        <v>16756</v>
      </c>
    </row>
    <row r="15799" spans="1:1">
      <c r="A15799" s="51" t="s">
        <v>16757</v>
      </c>
    </row>
    <row r="15800" spans="1:1">
      <c r="A15800" s="51" t="s">
        <v>16758</v>
      </c>
    </row>
    <row r="15801" spans="1:1">
      <c r="A15801" s="51" t="s">
        <v>16759</v>
      </c>
    </row>
    <row r="15802" spans="1:1">
      <c r="A15802" s="51" t="s">
        <v>16760</v>
      </c>
    </row>
    <row r="15803" spans="1:1">
      <c r="A15803" s="51" t="s">
        <v>16761</v>
      </c>
    </row>
    <row r="15804" spans="1:1">
      <c r="A15804" s="51" t="s">
        <v>16762</v>
      </c>
    </row>
    <row r="15805" spans="1:1">
      <c r="A15805" s="51" t="s">
        <v>16763</v>
      </c>
    </row>
    <row r="15806" spans="1:1">
      <c r="A15806" s="51" t="s">
        <v>16764</v>
      </c>
    </row>
    <row r="15807" spans="1:1">
      <c r="A15807" s="51" t="s">
        <v>16765</v>
      </c>
    </row>
    <row r="15808" spans="1:1">
      <c r="A15808" s="51" t="s">
        <v>16766</v>
      </c>
    </row>
    <row r="15809" spans="1:1">
      <c r="A15809" s="51" t="s">
        <v>16767</v>
      </c>
    </row>
    <row r="15810" spans="1:1">
      <c r="A15810" s="51" t="s">
        <v>16768</v>
      </c>
    </row>
    <row r="15811" spans="1:1">
      <c r="A15811" s="51" t="s">
        <v>16769</v>
      </c>
    </row>
    <row r="15812" spans="1:1">
      <c r="A15812" s="51" t="s">
        <v>16770</v>
      </c>
    </row>
    <row r="15813" spans="1:1">
      <c r="A15813" s="51" t="s">
        <v>16771</v>
      </c>
    </row>
    <row r="15814" spans="1:1">
      <c r="A15814" s="51" t="s">
        <v>16772</v>
      </c>
    </row>
    <row r="15815" spans="1:1">
      <c r="A15815" s="51" t="s">
        <v>16773</v>
      </c>
    </row>
    <row r="15816" spans="1:1">
      <c r="A15816" s="51" t="s">
        <v>16774</v>
      </c>
    </row>
    <row r="15817" spans="1:1">
      <c r="A15817" s="51" t="s">
        <v>16775</v>
      </c>
    </row>
    <row r="15818" spans="1:1">
      <c r="A15818" s="51" t="s">
        <v>16776</v>
      </c>
    </row>
    <row r="15819" spans="1:1">
      <c r="A15819" s="51" t="s">
        <v>16777</v>
      </c>
    </row>
    <row r="15820" spans="1:1">
      <c r="A15820" s="51" t="s">
        <v>16778</v>
      </c>
    </row>
    <row r="15821" spans="1:1">
      <c r="A15821" s="51" t="s">
        <v>16779</v>
      </c>
    </row>
    <row r="15822" spans="1:1">
      <c r="A15822" s="51" t="s">
        <v>16780</v>
      </c>
    </row>
    <row r="15823" spans="1:1">
      <c r="A15823" s="51" t="s">
        <v>16781</v>
      </c>
    </row>
    <row r="15824" spans="1:1">
      <c r="A15824" s="51" t="s">
        <v>16782</v>
      </c>
    </row>
    <row r="15825" spans="1:1">
      <c r="A15825" s="51" t="s">
        <v>16783</v>
      </c>
    </row>
    <row r="15826" spans="1:1">
      <c r="A15826" s="51" t="s">
        <v>16784</v>
      </c>
    </row>
    <row r="15827" spans="1:1">
      <c r="A15827" s="51" t="s">
        <v>16785</v>
      </c>
    </row>
    <row r="15828" spans="1:1">
      <c r="A15828" s="51" t="s">
        <v>16786</v>
      </c>
    </row>
    <row r="15829" spans="1:1">
      <c r="A15829" s="51" t="s">
        <v>16787</v>
      </c>
    </row>
    <row r="15830" spans="1:1">
      <c r="A15830" s="51" t="s">
        <v>16788</v>
      </c>
    </row>
    <row r="15831" spans="1:1">
      <c r="A15831" s="51" t="s">
        <v>16789</v>
      </c>
    </row>
    <row r="15832" spans="1:1">
      <c r="A15832" s="51" t="s">
        <v>16790</v>
      </c>
    </row>
    <row r="15833" spans="1:1">
      <c r="A15833" s="51" t="s">
        <v>16791</v>
      </c>
    </row>
    <row r="15834" spans="1:1">
      <c r="A15834" s="51" t="s">
        <v>16792</v>
      </c>
    </row>
    <row r="15835" spans="1:1">
      <c r="A15835" s="51" t="s">
        <v>16793</v>
      </c>
    </row>
    <row r="15836" spans="1:1">
      <c r="A15836" s="51" t="s">
        <v>16794</v>
      </c>
    </row>
    <row r="15837" spans="1:1">
      <c r="A15837" s="51" t="s">
        <v>16795</v>
      </c>
    </row>
    <row r="15838" spans="1:1">
      <c r="A15838" s="51" t="s">
        <v>16796</v>
      </c>
    </row>
    <row r="15839" spans="1:1">
      <c r="A15839" s="51" t="s">
        <v>16797</v>
      </c>
    </row>
    <row r="15840" spans="1:1">
      <c r="A15840" s="51" t="s">
        <v>16798</v>
      </c>
    </row>
    <row r="15841" spans="1:1">
      <c r="A15841" s="51" t="s">
        <v>16799</v>
      </c>
    </row>
    <row r="15842" spans="1:1">
      <c r="A15842" s="51" t="s">
        <v>16800</v>
      </c>
    </row>
    <row r="15843" spans="1:1">
      <c r="A15843" s="51" t="s">
        <v>16801</v>
      </c>
    </row>
    <row r="15844" spans="1:1">
      <c r="A15844" s="51" t="s">
        <v>16802</v>
      </c>
    </row>
    <row r="15845" spans="1:1">
      <c r="A15845" s="51" t="s">
        <v>16803</v>
      </c>
    </row>
    <row r="15846" spans="1:1">
      <c r="A15846" s="51" t="s">
        <v>16804</v>
      </c>
    </row>
    <row r="15847" spans="1:1">
      <c r="A15847" s="51" t="s">
        <v>16805</v>
      </c>
    </row>
    <row r="15848" spans="1:1">
      <c r="A15848" s="51" t="s">
        <v>16806</v>
      </c>
    </row>
    <row r="15849" spans="1:1">
      <c r="A15849" s="51" t="s">
        <v>16807</v>
      </c>
    </row>
    <row r="15850" spans="1:1">
      <c r="A15850" s="51" t="s">
        <v>16808</v>
      </c>
    </row>
    <row r="15851" spans="1:1">
      <c r="A15851" s="51" t="s">
        <v>16809</v>
      </c>
    </row>
    <row r="15852" spans="1:1">
      <c r="A15852" s="51" t="s">
        <v>16810</v>
      </c>
    </row>
    <row r="15853" spans="1:1">
      <c r="A15853" s="51" t="s">
        <v>16811</v>
      </c>
    </row>
    <row r="15854" spans="1:1">
      <c r="A15854" s="51" t="s">
        <v>16812</v>
      </c>
    </row>
    <row r="15855" spans="1:1">
      <c r="A15855" s="51" t="s">
        <v>16813</v>
      </c>
    </row>
    <row r="15856" spans="1:1">
      <c r="A15856" s="51" t="s">
        <v>16814</v>
      </c>
    </row>
    <row r="15857" spans="1:1">
      <c r="A15857" s="51" t="s">
        <v>16815</v>
      </c>
    </row>
    <row r="15858" spans="1:1">
      <c r="A15858" s="51" t="s">
        <v>16816</v>
      </c>
    </row>
    <row r="15859" spans="1:1">
      <c r="A15859" s="51" t="s">
        <v>16817</v>
      </c>
    </row>
    <row r="15860" spans="1:1">
      <c r="A15860" s="51" t="s">
        <v>16818</v>
      </c>
    </row>
    <row r="15861" spans="1:1">
      <c r="A15861" s="51" t="s">
        <v>16819</v>
      </c>
    </row>
    <row r="15862" spans="1:1">
      <c r="A15862" s="51" t="s">
        <v>16820</v>
      </c>
    </row>
    <row r="15863" spans="1:1">
      <c r="A15863" s="51" t="s">
        <v>16821</v>
      </c>
    </row>
    <row r="15864" spans="1:1">
      <c r="A15864" s="51" t="s">
        <v>16822</v>
      </c>
    </row>
    <row r="15865" spans="1:1">
      <c r="A15865" s="51" t="s">
        <v>16823</v>
      </c>
    </row>
    <row r="15866" spans="1:1">
      <c r="A15866" s="51" t="s">
        <v>16824</v>
      </c>
    </row>
    <row r="15867" spans="1:1">
      <c r="A15867" s="51" t="s">
        <v>16825</v>
      </c>
    </row>
    <row r="15868" spans="1:1">
      <c r="A15868" s="51" t="s">
        <v>16826</v>
      </c>
    </row>
    <row r="15869" spans="1:1">
      <c r="A15869" s="51" t="s">
        <v>16827</v>
      </c>
    </row>
    <row r="15870" spans="1:1">
      <c r="A15870" s="51" t="s">
        <v>16828</v>
      </c>
    </row>
    <row r="15871" spans="1:1">
      <c r="A15871" s="51" t="s">
        <v>16829</v>
      </c>
    </row>
    <row r="15872" spans="1:1">
      <c r="A15872" s="51" t="s">
        <v>16830</v>
      </c>
    </row>
    <row r="15873" spans="1:1">
      <c r="A15873" s="51" t="s">
        <v>16831</v>
      </c>
    </row>
    <row r="15874" spans="1:1">
      <c r="A15874" s="51" t="s">
        <v>16832</v>
      </c>
    </row>
    <row r="15875" spans="1:1">
      <c r="A15875" s="51" t="s">
        <v>16833</v>
      </c>
    </row>
    <row r="15876" spans="1:1">
      <c r="A15876" s="51" t="s">
        <v>16834</v>
      </c>
    </row>
    <row r="15877" spans="1:1">
      <c r="A15877" s="51" t="s">
        <v>16835</v>
      </c>
    </row>
    <row r="15878" spans="1:1">
      <c r="A15878" s="51" t="s">
        <v>16836</v>
      </c>
    </row>
    <row r="15879" spans="1:1">
      <c r="A15879" s="51" t="s">
        <v>16837</v>
      </c>
    </row>
    <row r="15880" spans="1:1">
      <c r="A15880" s="51" t="s">
        <v>16838</v>
      </c>
    </row>
    <row r="15881" spans="1:1">
      <c r="A15881" s="51" t="s">
        <v>16839</v>
      </c>
    </row>
    <row r="15882" spans="1:1">
      <c r="A15882" s="51" t="s">
        <v>16840</v>
      </c>
    </row>
    <row r="15883" spans="1:1">
      <c r="A15883" s="51" t="s">
        <v>16841</v>
      </c>
    </row>
    <row r="15884" spans="1:1">
      <c r="A15884" s="51" t="s">
        <v>16842</v>
      </c>
    </row>
    <row r="15885" spans="1:1">
      <c r="A15885" s="51" t="s">
        <v>16843</v>
      </c>
    </row>
    <row r="15886" spans="1:1">
      <c r="A15886" s="51" t="s">
        <v>16844</v>
      </c>
    </row>
    <row r="15887" spans="1:1">
      <c r="A15887" s="51" t="s">
        <v>16845</v>
      </c>
    </row>
    <row r="15888" spans="1:1">
      <c r="A15888" s="51" t="s">
        <v>16846</v>
      </c>
    </row>
    <row r="15889" spans="1:1">
      <c r="A15889" s="51" t="s">
        <v>16847</v>
      </c>
    </row>
    <row r="15890" spans="1:1">
      <c r="A15890" s="51" t="s">
        <v>16848</v>
      </c>
    </row>
    <row r="15891" spans="1:1">
      <c r="A15891" s="51" t="s">
        <v>16849</v>
      </c>
    </row>
    <row r="15892" spans="1:1">
      <c r="A15892" s="51" t="s">
        <v>16850</v>
      </c>
    </row>
    <row r="15893" spans="1:1">
      <c r="A15893" s="51" t="s">
        <v>16851</v>
      </c>
    </row>
    <row r="15894" spans="1:1">
      <c r="A15894" s="51" t="s">
        <v>16852</v>
      </c>
    </row>
    <row r="15895" spans="1:1">
      <c r="A15895" s="51" t="s">
        <v>16853</v>
      </c>
    </row>
    <row r="15896" spans="1:1">
      <c r="A15896" s="51" t="s">
        <v>16854</v>
      </c>
    </row>
    <row r="15897" spans="1:1">
      <c r="A15897" s="51" t="s">
        <v>16855</v>
      </c>
    </row>
    <row r="15898" spans="1:1">
      <c r="A15898" s="51" t="s">
        <v>16856</v>
      </c>
    </row>
    <row r="15899" spans="1:1">
      <c r="A15899" s="51" t="s">
        <v>16857</v>
      </c>
    </row>
    <row r="15900" spans="1:1">
      <c r="A15900" s="51" t="s">
        <v>16858</v>
      </c>
    </row>
    <row r="15901" spans="1:1">
      <c r="A15901" s="51" t="s">
        <v>16859</v>
      </c>
    </row>
    <row r="15902" spans="1:1">
      <c r="A15902" s="51" t="s">
        <v>16860</v>
      </c>
    </row>
    <row r="15903" spans="1:1">
      <c r="A15903" s="51" t="s">
        <v>16861</v>
      </c>
    </row>
    <row r="15904" spans="1:1">
      <c r="A15904" s="51" t="s">
        <v>16862</v>
      </c>
    </row>
    <row r="15905" spans="1:1">
      <c r="A15905" s="51" t="s">
        <v>16863</v>
      </c>
    </row>
    <row r="15906" spans="1:1">
      <c r="A15906" s="51" t="s">
        <v>16864</v>
      </c>
    </row>
    <row r="15907" spans="1:1">
      <c r="A15907" s="51" t="s">
        <v>16865</v>
      </c>
    </row>
    <row r="15908" spans="1:1">
      <c r="A15908" s="51" t="s">
        <v>16866</v>
      </c>
    </row>
    <row r="15909" spans="1:1">
      <c r="A15909" s="51" t="s">
        <v>16867</v>
      </c>
    </row>
    <row r="15910" spans="1:1">
      <c r="A15910" s="51" t="s">
        <v>16868</v>
      </c>
    </row>
    <row r="15911" spans="1:1">
      <c r="A15911" s="51" t="s">
        <v>16869</v>
      </c>
    </row>
    <row r="15912" spans="1:1">
      <c r="A15912" s="51" t="s">
        <v>16870</v>
      </c>
    </row>
    <row r="15913" spans="1:1">
      <c r="A15913" s="51" t="s">
        <v>16871</v>
      </c>
    </row>
    <row r="15914" spans="1:1">
      <c r="A15914" s="51" t="s">
        <v>16872</v>
      </c>
    </row>
    <row r="15915" spans="1:1">
      <c r="A15915" s="51" t="s">
        <v>16873</v>
      </c>
    </row>
    <row r="15916" spans="1:1">
      <c r="A15916" s="51" t="s">
        <v>16874</v>
      </c>
    </row>
    <row r="15917" spans="1:1">
      <c r="A15917" s="51" t="s">
        <v>16875</v>
      </c>
    </row>
    <row r="15918" spans="1:1">
      <c r="A15918" s="51" t="s">
        <v>16876</v>
      </c>
    </row>
    <row r="15919" spans="1:1">
      <c r="A15919" s="51" t="s">
        <v>16877</v>
      </c>
    </row>
    <row r="15920" spans="1:1">
      <c r="A15920" s="51" t="s">
        <v>16878</v>
      </c>
    </row>
    <row r="15921" spans="1:1">
      <c r="A15921" s="51" t="s">
        <v>16879</v>
      </c>
    </row>
    <row r="15922" spans="1:1">
      <c r="A15922" s="51" t="s">
        <v>16880</v>
      </c>
    </row>
    <row r="15923" spans="1:1">
      <c r="A15923" s="51" t="s">
        <v>16881</v>
      </c>
    </row>
    <row r="15924" spans="1:1">
      <c r="A15924" s="51" t="s">
        <v>16882</v>
      </c>
    </row>
    <row r="15925" spans="1:1">
      <c r="A15925" s="51" t="s">
        <v>16883</v>
      </c>
    </row>
    <row r="15926" spans="1:1">
      <c r="A15926" s="51" t="s">
        <v>16884</v>
      </c>
    </row>
    <row r="15927" spans="1:1">
      <c r="A15927" s="51" t="s">
        <v>16885</v>
      </c>
    </row>
    <row r="15928" spans="1:1">
      <c r="A15928" s="51" t="s">
        <v>16886</v>
      </c>
    </row>
    <row r="15929" spans="1:1">
      <c r="A15929" s="51" t="s">
        <v>16887</v>
      </c>
    </row>
    <row r="15930" spans="1:1">
      <c r="A15930" s="51" t="s">
        <v>16888</v>
      </c>
    </row>
    <row r="15931" spans="1:1">
      <c r="A15931" s="51" t="s">
        <v>16889</v>
      </c>
    </row>
    <row r="15932" spans="1:1">
      <c r="A15932" s="51" t="s">
        <v>16890</v>
      </c>
    </row>
    <row r="15933" spans="1:1">
      <c r="A15933" s="51" t="s">
        <v>16891</v>
      </c>
    </row>
    <row r="15934" spans="1:1">
      <c r="A15934" s="51" t="s">
        <v>16892</v>
      </c>
    </row>
    <row r="15935" spans="1:1">
      <c r="A15935" s="51" t="s">
        <v>16893</v>
      </c>
    </row>
    <row r="15936" spans="1:1">
      <c r="A15936" s="51" t="s">
        <v>16894</v>
      </c>
    </row>
    <row r="15937" spans="1:1">
      <c r="A15937" s="51" t="s">
        <v>16895</v>
      </c>
    </row>
    <row r="15938" spans="1:1">
      <c r="A15938" s="51" t="s">
        <v>16896</v>
      </c>
    </row>
    <row r="15939" spans="1:1">
      <c r="A15939" s="51" t="s">
        <v>16897</v>
      </c>
    </row>
    <row r="15940" spans="1:1">
      <c r="A15940" s="51" t="s">
        <v>16898</v>
      </c>
    </row>
    <row r="15941" spans="1:1">
      <c r="A15941" s="51" t="s">
        <v>16899</v>
      </c>
    </row>
    <row r="15942" spans="1:1">
      <c r="A15942" s="51" t="s">
        <v>16900</v>
      </c>
    </row>
    <row r="15943" spans="1:1">
      <c r="A15943" s="51" t="s">
        <v>16901</v>
      </c>
    </row>
    <row r="15944" spans="1:1">
      <c r="A15944" s="51" t="s">
        <v>16902</v>
      </c>
    </row>
    <row r="15945" spans="1:1">
      <c r="A15945" s="51" t="s">
        <v>16903</v>
      </c>
    </row>
    <row r="15946" spans="1:1">
      <c r="A15946" s="51" t="s">
        <v>16904</v>
      </c>
    </row>
    <row r="15947" spans="1:1">
      <c r="A15947" s="51" t="s">
        <v>16905</v>
      </c>
    </row>
    <row r="15948" spans="1:1">
      <c r="A15948" s="51" t="s">
        <v>16906</v>
      </c>
    </row>
    <row r="15949" spans="1:1">
      <c r="A15949" s="51" t="s">
        <v>16907</v>
      </c>
    </row>
    <row r="15950" spans="1:1">
      <c r="A15950" s="51" t="s">
        <v>16908</v>
      </c>
    </row>
    <row r="15951" spans="1:1">
      <c r="A15951" s="51" t="s">
        <v>16909</v>
      </c>
    </row>
    <row r="15952" spans="1:1">
      <c r="A15952" s="51" t="s">
        <v>16910</v>
      </c>
    </row>
    <row r="15953" spans="1:1">
      <c r="A15953" s="51" t="s">
        <v>16911</v>
      </c>
    </row>
    <row r="15954" spans="1:1">
      <c r="A15954" s="51" t="s">
        <v>16912</v>
      </c>
    </row>
    <row r="15955" spans="1:1">
      <c r="A15955" s="51" t="s">
        <v>16913</v>
      </c>
    </row>
    <row r="15956" spans="1:1">
      <c r="A15956" s="51" t="s">
        <v>16914</v>
      </c>
    </row>
    <row r="15957" spans="1:1">
      <c r="A15957" s="51" t="s">
        <v>16915</v>
      </c>
    </row>
    <row r="15958" spans="1:1">
      <c r="A15958" s="51" t="s">
        <v>16916</v>
      </c>
    </row>
    <row r="15959" spans="1:1">
      <c r="A15959" s="51" t="s">
        <v>16917</v>
      </c>
    </row>
    <row r="15960" spans="1:1">
      <c r="A15960" s="51" t="s">
        <v>16918</v>
      </c>
    </row>
    <row r="15961" spans="1:1">
      <c r="A15961" s="51" t="s">
        <v>16919</v>
      </c>
    </row>
    <row r="15962" spans="1:1">
      <c r="A15962" s="51" t="s">
        <v>16920</v>
      </c>
    </row>
    <row r="15963" spans="1:1">
      <c r="A15963" s="51" t="s">
        <v>16921</v>
      </c>
    </row>
    <row r="15964" spans="1:1">
      <c r="A15964" s="51" t="s">
        <v>16922</v>
      </c>
    </row>
    <row r="15965" spans="1:1">
      <c r="A15965" s="51" t="s">
        <v>16923</v>
      </c>
    </row>
    <row r="15966" spans="1:1">
      <c r="A15966" s="51" t="s">
        <v>16924</v>
      </c>
    </row>
    <row r="15967" spans="1:1">
      <c r="A15967" s="51" t="s">
        <v>16925</v>
      </c>
    </row>
    <row r="15968" spans="1:1">
      <c r="A15968" s="51" t="s">
        <v>16926</v>
      </c>
    </row>
    <row r="15969" spans="1:1">
      <c r="A15969" s="51" t="s">
        <v>16927</v>
      </c>
    </row>
    <row r="15970" spans="1:1">
      <c r="A15970" s="51" t="s">
        <v>16928</v>
      </c>
    </row>
    <row r="15971" spans="1:1">
      <c r="A15971" s="51" t="s">
        <v>16929</v>
      </c>
    </row>
    <row r="15972" spans="1:1">
      <c r="A15972" s="51" t="s">
        <v>16930</v>
      </c>
    </row>
    <row r="15973" spans="1:1">
      <c r="A15973" s="51" t="s">
        <v>16931</v>
      </c>
    </row>
    <row r="15974" spans="1:1">
      <c r="A15974" s="51" t="s">
        <v>16932</v>
      </c>
    </row>
    <row r="15975" spans="1:1">
      <c r="A15975" s="51" t="s">
        <v>16933</v>
      </c>
    </row>
    <row r="15976" spans="1:1">
      <c r="A15976" s="51" t="s">
        <v>16934</v>
      </c>
    </row>
    <row r="15977" spans="1:1">
      <c r="A15977" s="51" t="s">
        <v>16935</v>
      </c>
    </row>
    <row r="15978" spans="1:1">
      <c r="A15978" s="51" t="s">
        <v>16936</v>
      </c>
    </row>
    <row r="15979" spans="1:1">
      <c r="A15979" s="51" t="s">
        <v>16937</v>
      </c>
    </row>
    <row r="15980" spans="1:1">
      <c r="A15980" s="51" t="s">
        <v>16938</v>
      </c>
    </row>
    <row r="15981" spans="1:1">
      <c r="A15981" s="51" t="s">
        <v>16939</v>
      </c>
    </row>
    <row r="15982" spans="1:1">
      <c r="A15982" s="51" t="s">
        <v>16940</v>
      </c>
    </row>
    <row r="15983" spans="1:1">
      <c r="A15983" s="51" t="s">
        <v>16941</v>
      </c>
    </row>
    <row r="15984" spans="1:1">
      <c r="A15984" s="51" t="s">
        <v>16942</v>
      </c>
    </row>
    <row r="15985" spans="1:1">
      <c r="A15985" s="51" t="s">
        <v>16943</v>
      </c>
    </row>
    <row r="15986" spans="1:1">
      <c r="A15986" s="51" t="s">
        <v>16944</v>
      </c>
    </row>
    <row r="15987" spans="1:1">
      <c r="A15987" s="51" t="s">
        <v>16945</v>
      </c>
    </row>
    <row r="15988" spans="1:1">
      <c r="A15988" s="51" t="s">
        <v>16946</v>
      </c>
    </row>
    <row r="15989" spans="1:1">
      <c r="A15989" s="51" t="s">
        <v>16947</v>
      </c>
    </row>
    <row r="15990" spans="1:1">
      <c r="A15990" s="51" t="s">
        <v>16948</v>
      </c>
    </row>
    <row r="15991" spans="1:1">
      <c r="A15991" s="51" t="s">
        <v>16949</v>
      </c>
    </row>
    <row r="15992" spans="1:1">
      <c r="A15992" s="51" t="s">
        <v>16950</v>
      </c>
    </row>
    <row r="15993" spans="1:1">
      <c r="A15993" s="51" t="s">
        <v>16951</v>
      </c>
    </row>
    <row r="15994" spans="1:1">
      <c r="A15994" s="51" t="s">
        <v>16952</v>
      </c>
    </row>
    <row r="15995" spans="1:1">
      <c r="A15995" s="51" t="s">
        <v>16953</v>
      </c>
    </row>
    <row r="15996" spans="1:1">
      <c r="A15996" s="51" t="s">
        <v>16954</v>
      </c>
    </row>
    <row r="15997" spans="1:1">
      <c r="A15997" s="51" t="s">
        <v>16955</v>
      </c>
    </row>
    <row r="15998" spans="1:1">
      <c r="A15998" s="51" t="s">
        <v>16956</v>
      </c>
    </row>
    <row r="15999" spans="1:1">
      <c r="A15999" s="51" t="s">
        <v>16957</v>
      </c>
    </row>
    <row r="16000" spans="1:1">
      <c r="A16000" s="51" t="s">
        <v>16958</v>
      </c>
    </row>
    <row r="16001" spans="1:1">
      <c r="A16001" s="51" t="s">
        <v>16959</v>
      </c>
    </row>
    <row r="16002" spans="1:1">
      <c r="A16002" s="51" t="s">
        <v>16960</v>
      </c>
    </row>
    <row r="16003" spans="1:1">
      <c r="A16003" s="51" t="s">
        <v>16961</v>
      </c>
    </row>
    <row r="16004" spans="1:1">
      <c r="A16004" s="51" t="s">
        <v>16962</v>
      </c>
    </row>
    <row r="16005" spans="1:1">
      <c r="A16005" s="51" t="s">
        <v>16963</v>
      </c>
    </row>
    <row r="16006" spans="1:1">
      <c r="A16006" s="51" t="s">
        <v>16964</v>
      </c>
    </row>
    <row r="16007" spans="1:1">
      <c r="A16007" s="51" t="s">
        <v>16965</v>
      </c>
    </row>
    <row r="16008" spans="1:1">
      <c r="A16008" s="51" t="s">
        <v>16966</v>
      </c>
    </row>
    <row r="16009" spans="1:1">
      <c r="A16009" s="51" t="s">
        <v>16967</v>
      </c>
    </row>
    <row r="16010" spans="1:1">
      <c r="A16010" s="51" t="s">
        <v>16968</v>
      </c>
    </row>
    <row r="16011" spans="1:1">
      <c r="A16011" s="51" t="s">
        <v>16969</v>
      </c>
    </row>
    <row r="16012" spans="1:1">
      <c r="A16012" s="51" t="s">
        <v>16970</v>
      </c>
    </row>
    <row r="16013" spans="1:1">
      <c r="A16013" s="51" t="s">
        <v>16971</v>
      </c>
    </row>
    <row r="16014" spans="1:1">
      <c r="A16014" s="51" t="s">
        <v>16972</v>
      </c>
    </row>
    <row r="16015" spans="1:1">
      <c r="A16015" s="51" t="s">
        <v>16973</v>
      </c>
    </row>
    <row r="16016" spans="1:1">
      <c r="A16016" s="51" t="s">
        <v>16974</v>
      </c>
    </row>
    <row r="16017" spans="1:1">
      <c r="A16017" s="51" t="s">
        <v>16975</v>
      </c>
    </row>
    <row r="16018" spans="1:1">
      <c r="A16018" s="51" t="s">
        <v>16976</v>
      </c>
    </row>
    <row r="16019" spans="1:1">
      <c r="A16019" s="51" t="s">
        <v>16977</v>
      </c>
    </row>
    <row r="16020" spans="1:1">
      <c r="A16020" s="51" t="s">
        <v>16978</v>
      </c>
    </row>
    <row r="16021" spans="1:1">
      <c r="A16021" s="51" t="s">
        <v>16979</v>
      </c>
    </row>
    <row r="16022" spans="1:1">
      <c r="A16022" s="51" t="s">
        <v>16980</v>
      </c>
    </row>
    <row r="16023" spans="1:1">
      <c r="A16023" s="51" t="s">
        <v>16981</v>
      </c>
    </row>
    <row r="16024" spans="1:1">
      <c r="A16024" s="51" t="s">
        <v>16982</v>
      </c>
    </row>
    <row r="16025" spans="1:1">
      <c r="A16025" s="51" t="s">
        <v>16983</v>
      </c>
    </row>
    <row r="16026" spans="1:1">
      <c r="A16026" s="51" t="s">
        <v>16984</v>
      </c>
    </row>
    <row r="16027" spans="1:1">
      <c r="A16027" s="51" t="s">
        <v>16985</v>
      </c>
    </row>
    <row r="16028" spans="1:1">
      <c r="A16028" s="51" t="s">
        <v>16986</v>
      </c>
    </row>
    <row r="16029" spans="1:1">
      <c r="A16029" s="51" t="s">
        <v>16987</v>
      </c>
    </row>
    <row r="16030" spans="1:1">
      <c r="A16030" s="51" t="s">
        <v>16988</v>
      </c>
    </row>
    <row r="16031" spans="1:1">
      <c r="A16031" s="51" t="s">
        <v>16989</v>
      </c>
    </row>
    <row r="16032" spans="1:1">
      <c r="A16032" s="51" t="s">
        <v>16990</v>
      </c>
    </row>
    <row r="16033" spans="1:1">
      <c r="A16033" s="51" t="s">
        <v>16991</v>
      </c>
    </row>
    <row r="16034" spans="1:1">
      <c r="A16034" s="51" t="s">
        <v>16992</v>
      </c>
    </row>
    <row r="16035" spans="1:1">
      <c r="A16035" s="51" t="s">
        <v>16993</v>
      </c>
    </row>
    <row r="16036" spans="1:1">
      <c r="A16036" s="51" t="s">
        <v>16994</v>
      </c>
    </row>
    <row r="16037" spans="1:1">
      <c r="A16037" s="51" t="s">
        <v>16995</v>
      </c>
    </row>
    <row r="16038" spans="1:1">
      <c r="A16038" s="51" t="s">
        <v>16996</v>
      </c>
    </row>
    <row r="16039" spans="1:1">
      <c r="A16039" s="51" t="s">
        <v>16997</v>
      </c>
    </row>
    <row r="16040" spans="1:1">
      <c r="A16040" s="51" t="s">
        <v>16998</v>
      </c>
    </row>
    <row r="16041" spans="1:1">
      <c r="A16041" s="51" t="s">
        <v>16999</v>
      </c>
    </row>
    <row r="16042" spans="1:1">
      <c r="A16042" s="51" t="s">
        <v>17000</v>
      </c>
    </row>
    <row r="16043" spans="1:1">
      <c r="A16043" s="51" t="s">
        <v>17001</v>
      </c>
    </row>
    <row r="16044" spans="1:1">
      <c r="A16044" s="51" t="s">
        <v>17002</v>
      </c>
    </row>
    <row r="16045" spans="1:1">
      <c r="A16045" s="51" t="s">
        <v>17003</v>
      </c>
    </row>
    <row r="16046" spans="1:1">
      <c r="A16046" s="51" t="s">
        <v>17004</v>
      </c>
    </row>
    <row r="16047" spans="1:1">
      <c r="A16047" s="51" t="s">
        <v>17005</v>
      </c>
    </row>
    <row r="16048" spans="1:1">
      <c r="A16048" s="51" t="s">
        <v>17006</v>
      </c>
    </row>
    <row r="16049" spans="1:1">
      <c r="A16049" s="51" t="s">
        <v>17007</v>
      </c>
    </row>
    <row r="16050" spans="1:1">
      <c r="A16050" s="51" t="s">
        <v>17008</v>
      </c>
    </row>
    <row r="16051" spans="1:1">
      <c r="A16051" s="51" t="s">
        <v>17009</v>
      </c>
    </row>
    <row r="16052" spans="1:1">
      <c r="A16052" s="51" t="s">
        <v>17010</v>
      </c>
    </row>
    <row r="16053" spans="1:1">
      <c r="A16053" s="51" t="s">
        <v>17011</v>
      </c>
    </row>
    <row r="16054" spans="1:1">
      <c r="A16054" s="51" t="s">
        <v>17012</v>
      </c>
    </row>
    <row r="16055" spans="1:1">
      <c r="A16055" s="51" t="s">
        <v>17013</v>
      </c>
    </row>
    <row r="16056" spans="1:1">
      <c r="A16056" s="51" t="s">
        <v>17014</v>
      </c>
    </row>
    <row r="16057" spans="1:1">
      <c r="A16057" s="51" t="s">
        <v>17015</v>
      </c>
    </row>
    <row r="16058" spans="1:1">
      <c r="A16058" s="51" t="s">
        <v>17016</v>
      </c>
    </row>
    <row r="16059" spans="1:1">
      <c r="A16059" s="51" t="s">
        <v>17017</v>
      </c>
    </row>
    <row r="16060" spans="1:1">
      <c r="A16060" s="51" t="s">
        <v>17018</v>
      </c>
    </row>
    <row r="16061" spans="1:1">
      <c r="A16061" s="51" t="s">
        <v>17019</v>
      </c>
    </row>
    <row r="16062" spans="1:1">
      <c r="A16062" s="51" t="s">
        <v>17020</v>
      </c>
    </row>
    <row r="16063" spans="1:1">
      <c r="A16063" s="51" t="s">
        <v>17021</v>
      </c>
    </row>
    <row r="16064" spans="1:1">
      <c r="A16064" s="51" t="s">
        <v>17022</v>
      </c>
    </row>
    <row r="16065" spans="1:1">
      <c r="A16065" s="51" t="s">
        <v>17023</v>
      </c>
    </row>
    <row r="16066" spans="1:1">
      <c r="A16066" s="51" t="s">
        <v>17024</v>
      </c>
    </row>
    <row r="16067" spans="1:1">
      <c r="A16067" s="51" t="s">
        <v>17025</v>
      </c>
    </row>
    <row r="16068" spans="1:1">
      <c r="A16068" s="51" t="s">
        <v>17026</v>
      </c>
    </row>
    <row r="16069" spans="1:1">
      <c r="A16069" s="51" t="s">
        <v>17027</v>
      </c>
    </row>
    <row r="16070" spans="1:1">
      <c r="A16070" s="51" t="s">
        <v>17028</v>
      </c>
    </row>
    <row r="16071" spans="1:1">
      <c r="A16071" s="51" t="s">
        <v>17029</v>
      </c>
    </row>
    <row r="16072" spans="1:1">
      <c r="A16072" s="51" t="s">
        <v>17030</v>
      </c>
    </row>
    <row r="16073" spans="1:1">
      <c r="A16073" s="51" t="s">
        <v>17031</v>
      </c>
    </row>
    <row r="16074" spans="1:1">
      <c r="A16074" s="51" t="s">
        <v>17032</v>
      </c>
    </row>
    <row r="16075" spans="1:1">
      <c r="A16075" s="51" t="s">
        <v>17033</v>
      </c>
    </row>
    <row r="16076" spans="1:1">
      <c r="A16076" s="51" t="s">
        <v>17034</v>
      </c>
    </row>
    <row r="16077" spans="1:1">
      <c r="A16077" s="51" t="s">
        <v>17035</v>
      </c>
    </row>
    <row r="16078" spans="1:1">
      <c r="A16078" s="51" t="s">
        <v>17036</v>
      </c>
    </row>
    <row r="16079" spans="1:1">
      <c r="A16079" s="51" t="s">
        <v>17037</v>
      </c>
    </row>
    <row r="16080" spans="1:1">
      <c r="A16080" s="51" t="s">
        <v>17038</v>
      </c>
    </row>
    <row r="16081" spans="1:1">
      <c r="A16081" s="51" t="s">
        <v>17039</v>
      </c>
    </row>
    <row r="16082" spans="1:1">
      <c r="A16082" s="51" t="s">
        <v>17040</v>
      </c>
    </row>
    <row r="16083" spans="1:1">
      <c r="A16083" s="51" t="s">
        <v>17041</v>
      </c>
    </row>
    <row r="16084" spans="1:1">
      <c r="A16084" s="51" t="s">
        <v>17042</v>
      </c>
    </row>
    <row r="16085" spans="1:1">
      <c r="A16085" s="51" t="s">
        <v>17043</v>
      </c>
    </row>
    <row r="16086" spans="1:1">
      <c r="A16086" s="51" t="s">
        <v>17044</v>
      </c>
    </row>
    <row r="16087" spans="1:1">
      <c r="A16087" s="51" t="s">
        <v>17045</v>
      </c>
    </row>
    <row r="16088" spans="1:1">
      <c r="A16088" s="51" t="s">
        <v>17046</v>
      </c>
    </row>
    <row r="16089" spans="1:1">
      <c r="A16089" s="51" t="s">
        <v>17047</v>
      </c>
    </row>
    <row r="16090" spans="1:1">
      <c r="A16090" s="51" t="s">
        <v>17048</v>
      </c>
    </row>
    <row r="16091" spans="1:1">
      <c r="A16091" s="51" t="s">
        <v>17049</v>
      </c>
    </row>
    <row r="16092" spans="1:1">
      <c r="A16092" s="51" t="s">
        <v>17050</v>
      </c>
    </row>
    <row r="16093" spans="1:1">
      <c r="A16093" s="51" t="s">
        <v>17051</v>
      </c>
    </row>
    <row r="16094" spans="1:1">
      <c r="A16094" s="51" t="s">
        <v>17052</v>
      </c>
    </row>
    <row r="16095" spans="1:1">
      <c r="A16095" s="51" t="s">
        <v>17053</v>
      </c>
    </row>
    <row r="16096" spans="1:1">
      <c r="A16096" s="51" t="s">
        <v>17054</v>
      </c>
    </row>
    <row r="16097" spans="1:1">
      <c r="A16097" s="51" t="s">
        <v>17055</v>
      </c>
    </row>
    <row r="16098" spans="1:1">
      <c r="A16098" s="51" t="s">
        <v>17056</v>
      </c>
    </row>
    <row r="16099" spans="1:1">
      <c r="A16099" s="51" t="s">
        <v>17057</v>
      </c>
    </row>
    <row r="16100" spans="1:1">
      <c r="A16100" s="51" t="s">
        <v>17058</v>
      </c>
    </row>
    <row r="16101" spans="1:1">
      <c r="A16101" s="51" t="s">
        <v>17059</v>
      </c>
    </row>
    <row r="16102" spans="1:1">
      <c r="A16102" s="51" t="s">
        <v>17060</v>
      </c>
    </row>
    <row r="16103" spans="1:1">
      <c r="A16103" s="51" t="s">
        <v>17061</v>
      </c>
    </row>
    <row r="16104" spans="1:1">
      <c r="A16104" s="51" t="s">
        <v>17062</v>
      </c>
    </row>
    <row r="16105" spans="1:1">
      <c r="A16105" s="51" t="s">
        <v>17063</v>
      </c>
    </row>
    <row r="16106" spans="1:1">
      <c r="A16106" s="51" t="s">
        <v>17064</v>
      </c>
    </row>
    <row r="16107" spans="1:1">
      <c r="A16107" s="51" t="s">
        <v>17065</v>
      </c>
    </row>
    <row r="16108" spans="1:1">
      <c r="A16108" s="51" t="s">
        <v>17066</v>
      </c>
    </row>
    <row r="16109" spans="1:1">
      <c r="A16109" s="51" t="s">
        <v>17067</v>
      </c>
    </row>
    <row r="16110" spans="1:1">
      <c r="A16110" s="51" t="s">
        <v>17068</v>
      </c>
    </row>
    <row r="16111" spans="1:1">
      <c r="A16111" s="51" t="s">
        <v>17069</v>
      </c>
    </row>
    <row r="16112" spans="1:1">
      <c r="A16112" s="51" t="s">
        <v>17070</v>
      </c>
    </row>
    <row r="16113" spans="1:1">
      <c r="A16113" s="51" t="s">
        <v>17071</v>
      </c>
    </row>
    <row r="16114" spans="1:1">
      <c r="A16114" s="51" t="s">
        <v>17072</v>
      </c>
    </row>
    <row r="16115" spans="1:1">
      <c r="A16115" s="51" t="s">
        <v>17073</v>
      </c>
    </row>
    <row r="16116" spans="1:1">
      <c r="A16116" s="51" t="s">
        <v>17074</v>
      </c>
    </row>
    <row r="16117" spans="1:1">
      <c r="A16117" s="51" t="s">
        <v>17075</v>
      </c>
    </row>
    <row r="16118" spans="1:1">
      <c r="A16118" s="51" t="s">
        <v>17076</v>
      </c>
    </row>
    <row r="16119" spans="1:1">
      <c r="A16119" s="51" t="s">
        <v>17077</v>
      </c>
    </row>
    <row r="16120" spans="1:1">
      <c r="A16120" s="51" t="s">
        <v>17078</v>
      </c>
    </row>
    <row r="16121" spans="1:1">
      <c r="A16121" s="51" t="s">
        <v>17079</v>
      </c>
    </row>
    <row r="16122" spans="1:1">
      <c r="A16122" s="51" t="s">
        <v>17080</v>
      </c>
    </row>
    <row r="16123" spans="1:1">
      <c r="A16123" s="51" t="s">
        <v>17081</v>
      </c>
    </row>
    <row r="16124" spans="1:1">
      <c r="A16124" s="51" t="s">
        <v>17082</v>
      </c>
    </row>
    <row r="16125" spans="1:1">
      <c r="A16125" s="51" t="s">
        <v>17083</v>
      </c>
    </row>
    <row r="16126" spans="1:1">
      <c r="A16126" s="51" t="s">
        <v>17084</v>
      </c>
    </row>
    <row r="16127" spans="1:1">
      <c r="A16127" s="51" t="s">
        <v>17085</v>
      </c>
    </row>
    <row r="16128" spans="1:1">
      <c r="A16128" s="51" t="s">
        <v>17086</v>
      </c>
    </row>
    <row r="16129" spans="1:1">
      <c r="A16129" s="51" t="s">
        <v>17087</v>
      </c>
    </row>
    <row r="16130" spans="1:1">
      <c r="A16130" s="51" t="s">
        <v>17088</v>
      </c>
    </row>
    <row r="16131" spans="1:1">
      <c r="A16131" s="51" t="s">
        <v>17089</v>
      </c>
    </row>
    <row r="16132" spans="1:1">
      <c r="A16132" s="51" t="s">
        <v>17090</v>
      </c>
    </row>
    <row r="16133" spans="1:1">
      <c r="A16133" s="51" t="s">
        <v>17091</v>
      </c>
    </row>
    <row r="16134" spans="1:1">
      <c r="A16134" s="51" t="s">
        <v>17092</v>
      </c>
    </row>
    <row r="16135" spans="1:1">
      <c r="A16135" s="51" t="s">
        <v>17093</v>
      </c>
    </row>
    <row r="16136" spans="1:1">
      <c r="A16136" s="51" t="s">
        <v>17094</v>
      </c>
    </row>
    <row r="16137" spans="1:1">
      <c r="A16137" s="51" t="s">
        <v>17095</v>
      </c>
    </row>
    <row r="16138" spans="1:1">
      <c r="A16138" s="51" t="s">
        <v>17096</v>
      </c>
    </row>
    <row r="16139" spans="1:1">
      <c r="A16139" s="51" t="s">
        <v>17097</v>
      </c>
    </row>
    <row r="16140" spans="1:1">
      <c r="A16140" s="51" t="s">
        <v>17098</v>
      </c>
    </row>
    <row r="16141" spans="1:1">
      <c r="A16141" s="51" t="s">
        <v>17099</v>
      </c>
    </row>
    <row r="16142" spans="1:1">
      <c r="A16142" s="51" t="s">
        <v>17100</v>
      </c>
    </row>
    <row r="16143" spans="1:1">
      <c r="A16143" s="51" t="s">
        <v>17101</v>
      </c>
    </row>
    <row r="16144" spans="1:1">
      <c r="A16144" s="51" t="s">
        <v>17102</v>
      </c>
    </row>
    <row r="16145" spans="1:1">
      <c r="A16145" s="51" t="s">
        <v>17103</v>
      </c>
    </row>
    <row r="16146" spans="1:1">
      <c r="A16146" s="51" t="s">
        <v>17104</v>
      </c>
    </row>
    <row r="16147" spans="1:1">
      <c r="A16147" s="51" t="s">
        <v>17105</v>
      </c>
    </row>
    <row r="16148" spans="1:1">
      <c r="A16148" s="51" t="s">
        <v>17106</v>
      </c>
    </row>
    <row r="16149" spans="1:1">
      <c r="A16149" s="51" t="s">
        <v>17107</v>
      </c>
    </row>
    <row r="16150" spans="1:1">
      <c r="A16150" s="51" t="s">
        <v>17108</v>
      </c>
    </row>
    <row r="16151" spans="1:1">
      <c r="A16151" s="51" t="s">
        <v>17109</v>
      </c>
    </row>
    <row r="16152" spans="1:1">
      <c r="A16152" s="51" t="s">
        <v>17110</v>
      </c>
    </row>
    <row r="16153" spans="1:1">
      <c r="A16153" s="51" t="s">
        <v>17111</v>
      </c>
    </row>
    <row r="16154" spans="1:1">
      <c r="A16154" s="51" t="s">
        <v>17112</v>
      </c>
    </row>
    <row r="16155" spans="1:1">
      <c r="A16155" s="51" t="s">
        <v>17113</v>
      </c>
    </row>
    <row r="16156" spans="1:1">
      <c r="A16156" s="51" t="s">
        <v>17114</v>
      </c>
    </row>
    <row r="16157" spans="1:1">
      <c r="A16157" s="51" t="s">
        <v>17115</v>
      </c>
    </row>
    <row r="16158" spans="1:1">
      <c r="A16158" s="51" t="s">
        <v>17116</v>
      </c>
    </row>
    <row r="16159" spans="1:1">
      <c r="A16159" s="51" t="s">
        <v>17117</v>
      </c>
    </row>
    <row r="16160" spans="1:1">
      <c r="A16160" s="51" t="s">
        <v>17118</v>
      </c>
    </row>
    <row r="16161" spans="1:1">
      <c r="A16161" s="51" t="s">
        <v>17119</v>
      </c>
    </row>
    <row r="16162" spans="1:1">
      <c r="A16162" s="51" t="s">
        <v>17120</v>
      </c>
    </row>
    <row r="16163" spans="1:1">
      <c r="A16163" s="51" t="s">
        <v>17121</v>
      </c>
    </row>
    <row r="16164" spans="1:1">
      <c r="A16164" s="51" t="s">
        <v>17122</v>
      </c>
    </row>
    <row r="16165" spans="1:1">
      <c r="A16165" s="51" t="s">
        <v>17123</v>
      </c>
    </row>
    <row r="16166" spans="1:1">
      <c r="A16166" s="51" t="s">
        <v>17124</v>
      </c>
    </row>
    <row r="16167" spans="1:1">
      <c r="A16167" s="51" t="s">
        <v>17125</v>
      </c>
    </row>
    <row r="16168" spans="1:1">
      <c r="A16168" s="51" t="s">
        <v>17126</v>
      </c>
    </row>
    <row r="16169" spans="1:1">
      <c r="A16169" s="51" t="s">
        <v>17127</v>
      </c>
    </row>
    <row r="16170" spans="1:1">
      <c r="A16170" s="51" t="s">
        <v>17128</v>
      </c>
    </row>
    <row r="16171" spans="1:1">
      <c r="A16171" s="51" t="s">
        <v>17129</v>
      </c>
    </row>
    <row r="16172" spans="1:1">
      <c r="A16172" s="51" t="s">
        <v>17130</v>
      </c>
    </row>
    <row r="16173" spans="1:1">
      <c r="A16173" s="51" t="s">
        <v>17131</v>
      </c>
    </row>
    <row r="16174" spans="1:1">
      <c r="A16174" s="51" t="s">
        <v>17132</v>
      </c>
    </row>
    <row r="16175" spans="1:1">
      <c r="A16175" s="51" t="s">
        <v>17133</v>
      </c>
    </row>
    <row r="16176" spans="1:1">
      <c r="A16176" s="51" t="s">
        <v>17134</v>
      </c>
    </row>
    <row r="16177" spans="1:1">
      <c r="A16177" s="51" t="s">
        <v>17135</v>
      </c>
    </row>
    <row r="16178" spans="1:1">
      <c r="A16178" s="51" t="s">
        <v>17136</v>
      </c>
    </row>
    <row r="16179" spans="1:1">
      <c r="A16179" s="51" t="s">
        <v>17137</v>
      </c>
    </row>
    <row r="16180" spans="1:1">
      <c r="A16180" s="51" t="s">
        <v>17138</v>
      </c>
    </row>
    <row r="16181" spans="1:1">
      <c r="A16181" s="51" t="s">
        <v>17139</v>
      </c>
    </row>
    <row r="16182" spans="1:1">
      <c r="A16182" s="51" t="s">
        <v>17140</v>
      </c>
    </row>
    <row r="16183" spans="1:1">
      <c r="A16183" s="51" t="s">
        <v>17141</v>
      </c>
    </row>
    <row r="16184" spans="1:1">
      <c r="A16184" s="51" t="s">
        <v>17142</v>
      </c>
    </row>
    <row r="16185" spans="1:1">
      <c r="A16185" s="51" t="s">
        <v>17143</v>
      </c>
    </row>
    <row r="16186" spans="1:1">
      <c r="A16186" s="51" t="s">
        <v>17144</v>
      </c>
    </row>
    <row r="16187" spans="1:1">
      <c r="A16187" s="51" t="s">
        <v>17145</v>
      </c>
    </row>
    <row r="16188" spans="1:1">
      <c r="A16188" s="51" t="s">
        <v>17146</v>
      </c>
    </row>
    <row r="16189" spans="1:1">
      <c r="A16189" s="51" t="s">
        <v>17147</v>
      </c>
    </row>
    <row r="16190" spans="1:1">
      <c r="A16190" s="51" t="s">
        <v>17148</v>
      </c>
    </row>
    <row r="16191" spans="1:1">
      <c r="A16191" s="51" t="s">
        <v>17149</v>
      </c>
    </row>
    <row r="16192" spans="1:1">
      <c r="A16192" s="51" t="s">
        <v>17150</v>
      </c>
    </row>
    <row r="16193" spans="1:1">
      <c r="A16193" s="51" t="s">
        <v>17151</v>
      </c>
    </row>
    <row r="16194" spans="1:1">
      <c r="A16194" s="51" t="s">
        <v>17152</v>
      </c>
    </row>
    <row r="16195" spans="1:1">
      <c r="A16195" s="51" t="s">
        <v>17153</v>
      </c>
    </row>
    <row r="16196" spans="1:1">
      <c r="A16196" s="51" t="s">
        <v>17154</v>
      </c>
    </row>
    <row r="16197" spans="1:1">
      <c r="A16197" s="51" t="s">
        <v>17155</v>
      </c>
    </row>
    <row r="16198" spans="1:1">
      <c r="A16198" s="51" t="s">
        <v>17156</v>
      </c>
    </row>
    <row r="16199" spans="1:1">
      <c r="A16199" s="51" t="s">
        <v>17157</v>
      </c>
    </row>
    <row r="16200" spans="1:1">
      <c r="A16200" s="51" t="s">
        <v>17158</v>
      </c>
    </row>
    <row r="16201" spans="1:1">
      <c r="A16201" s="51" t="s">
        <v>17159</v>
      </c>
    </row>
    <row r="16202" spans="1:1">
      <c r="A16202" s="51" t="s">
        <v>17160</v>
      </c>
    </row>
    <row r="16203" spans="1:1">
      <c r="A16203" s="51" t="s">
        <v>17161</v>
      </c>
    </row>
    <row r="16204" spans="1:1">
      <c r="A16204" s="51" t="s">
        <v>17162</v>
      </c>
    </row>
    <row r="16205" spans="1:1">
      <c r="A16205" s="51" t="s">
        <v>17163</v>
      </c>
    </row>
    <row r="16206" spans="1:1">
      <c r="A16206" s="51" t="s">
        <v>17164</v>
      </c>
    </row>
    <row r="16207" spans="1:1">
      <c r="A16207" s="51" t="s">
        <v>17165</v>
      </c>
    </row>
    <row r="16208" spans="1:1">
      <c r="A16208" s="51" t="s">
        <v>17166</v>
      </c>
    </row>
    <row r="16209" spans="1:1">
      <c r="A16209" s="51" t="s">
        <v>17167</v>
      </c>
    </row>
    <row r="16210" spans="1:1">
      <c r="A16210" s="51" t="s">
        <v>17168</v>
      </c>
    </row>
    <row r="16211" spans="1:1">
      <c r="A16211" s="51" t="s">
        <v>17169</v>
      </c>
    </row>
    <row r="16212" spans="1:1">
      <c r="A16212" s="51" t="s">
        <v>17170</v>
      </c>
    </row>
    <row r="16213" spans="1:1">
      <c r="A16213" s="51" t="s">
        <v>17171</v>
      </c>
    </row>
    <row r="16214" spans="1:1">
      <c r="A16214" s="51" t="s">
        <v>17172</v>
      </c>
    </row>
    <row r="16215" spans="1:1">
      <c r="A16215" s="51" t="s">
        <v>17173</v>
      </c>
    </row>
    <row r="16216" spans="1:1">
      <c r="A16216" s="51" t="s">
        <v>17174</v>
      </c>
    </row>
    <row r="16217" spans="1:1">
      <c r="A16217" s="51" t="s">
        <v>17175</v>
      </c>
    </row>
    <row r="16218" spans="1:1">
      <c r="A16218" s="51" t="s">
        <v>17176</v>
      </c>
    </row>
    <row r="16219" spans="1:1">
      <c r="A16219" s="51" t="s">
        <v>17177</v>
      </c>
    </row>
    <row r="16220" spans="1:1">
      <c r="A16220" s="51" t="s">
        <v>17178</v>
      </c>
    </row>
    <row r="16221" spans="1:1">
      <c r="A16221" s="51" t="s">
        <v>17179</v>
      </c>
    </row>
    <row r="16222" spans="1:1">
      <c r="A16222" s="51" t="s">
        <v>17180</v>
      </c>
    </row>
    <row r="16223" spans="1:1">
      <c r="A16223" s="51" t="s">
        <v>17181</v>
      </c>
    </row>
    <row r="16224" spans="1:1">
      <c r="A16224" s="51" t="s">
        <v>17182</v>
      </c>
    </row>
    <row r="16225" spans="1:1">
      <c r="A16225" s="51" t="s">
        <v>17183</v>
      </c>
    </row>
    <row r="16226" spans="1:1">
      <c r="A16226" s="51" t="s">
        <v>17184</v>
      </c>
    </row>
    <row r="16227" spans="1:1">
      <c r="A16227" s="51" t="s">
        <v>17185</v>
      </c>
    </row>
    <row r="16228" spans="1:1">
      <c r="A16228" s="51" t="s">
        <v>17186</v>
      </c>
    </row>
    <row r="16229" spans="1:1">
      <c r="A16229" s="51" t="s">
        <v>17187</v>
      </c>
    </row>
    <row r="16230" spans="1:1">
      <c r="A16230" s="51" t="s">
        <v>17188</v>
      </c>
    </row>
    <row r="16231" spans="1:1">
      <c r="A16231" s="51" t="s">
        <v>17189</v>
      </c>
    </row>
    <row r="16232" spans="1:1">
      <c r="A16232" s="51" t="s">
        <v>17190</v>
      </c>
    </row>
    <row r="16233" spans="1:1">
      <c r="A16233" s="51" t="s">
        <v>17191</v>
      </c>
    </row>
    <row r="16234" spans="1:1">
      <c r="A16234" s="51" t="s">
        <v>17192</v>
      </c>
    </row>
    <row r="16235" spans="1:1">
      <c r="A16235" s="51" t="s">
        <v>17193</v>
      </c>
    </row>
    <row r="16236" spans="1:1">
      <c r="A16236" s="51" t="s">
        <v>17194</v>
      </c>
    </row>
    <row r="16237" spans="1:1">
      <c r="A16237" s="51" t="s">
        <v>17195</v>
      </c>
    </row>
    <row r="16238" spans="1:1">
      <c r="A16238" s="51" t="s">
        <v>17196</v>
      </c>
    </row>
    <row r="16239" spans="1:1">
      <c r="A16239" s="51" t="s">
        <v>17197</v>
      </c>
    </row>
    <row r="16240" spans="1:1">
      <c r="A16240" s="51" t="s">
        <v>17198</v>
      </c>
    </row>
    <row r="16241" spans="1:1">
      <c r="A16241" s="51" t="s">
        <v>17199</v>
      </c>
    </row>
    <row r="16242" spans="1:1">
      <c r="A16242" s="51" t="s">
        <v>17200</v>
      </c>
    </row>
    <row r="16243" spans="1:1">
      <c r="A16243" s="51" t="s">
        <v>17201</v>
      </c>
    </row>
    <row r="16244" spans="1:1">
      <c r="A16244" s="51" t="s">
        <v>17202</v>
      </c>
    </row>
    <row r="16245" spans="1:1">
      <c r="A16245" s="51" t="s">
        <v>17203</v>
      </c>
    </row>
    <row r="16246" spans="1:1">
      <c r="A16246" s="51" t="s">
        <v>17204</v>
      </c>
    </row>
    <row r="16247" spans="1:1">
      <c r="A16247" s="51" t="s">
        <v>17205</v>
      </c>
    </row>
    <row r="16248" spans="1:1">
      <c r="A16248" s="51" t="s">
        <v>17206</v>
      </c>
    </row>
    <row r="16249" spans="1:1">
      <c r="A16249" s="51" t="s">
        <v>17207</v>
      </c>
    </row>
    <row r="16250" spans="1:1">
      <c r="A16250" s="51" t="s">
        <v>17208</v>
      </c>
    </row>
    <row r="16251" spans="1:1">
      <c r="A16251" s="51" t="s">
        <v>17209</v>
      </c>
    </row>
    <row r="16252" spans="1:1">
      <c r="A16252" s="51" t="s">
        <v>17210</v>
      </c>
    </row>
    <row r="16253" spans="1:1">
      <c r="A16253" s="51" t="s">
        <v>17211</v>
      </c>
    </row>
    <row r="16254" spans="1:1">
      <c r="A16254" s="51" t="s">
        <v>17212</v>
      </c>
    </row>
    <row r="16255" spans="1:1">
      <c r="A16255" s="51" t="s">
        <v>17213</v>
      </c>
    </row>
    <row r="16256" spans="1:1">
      <c r="A16256" s="51" t="s">
        <v>17214</v>
      </c>
    </row>
    <row r="16257" spans="1:1">
      <c r="A16257" s="51" t="s">
        <v>17215</v>
      </c>
    </row>
    <row r="16258" spans="1:1">
      <c r="A16258" s="51" t="s">
        <v>17216</v>
      </c>
    </row>
    <row r="16259" spans="1:1">
      <c r="A16259" s="51" t="s">
        <v>17217</v>
      </c>
    </row>
    <row r="16260" spans="1:1">
      <c r="A16260" s="51" t="s">
        <v>17218</v>
      </c>
    </row>
    <row r="16261" spans="1:1">
      <c r="A16261" s="51" t="s">
        <v>17219</v>
      </c>
    </row>
    <row r="16262" spans="1:1">
      <c r="A16262" s="51" t="s">
        <v>17220</v>
      </c>
    </row>
    <row r="16263" spans="1:1">
      <c r="A16263" s="51" t="s">
        <v>17221</v>
      </c>
    </row>
    <row r="16264" spans="1:1">
      <c r="A16264" s="51" t="s">
        <v>17222</v>
      </c>
    </row>
    <row r="16265" spans="1:1">
      <c r="A16265" s="51" t="s">
        <v>17223</v>
      </c>
    </row>
    <row r="16266" spans="1:1">
      <c r="A16266" s="51" t="s">
        <v>17224</v>
      </c>
    </row>
    <row r="16267" spans="1:1">
      <c r="A16267" s="51" t="s">
        <v>17225</v>
      </c>
    </row>
    <row r="16268" spans="1:1">
      <c r="A16268" s="51" t="s">
        <v>17226</v>
      </c>
    </row>
    <row r="16269" spans="1:1">
      <c r="A16269" s="51" t="s">
        <v>17227</v>
      </c>
    </row>
    <row r="16270" spans="1:1">
      <c r="A16270" s="51" t="s">
        <v>17228</v>
      </c>
    </row>
    <row r="16271" spans="1:1">
      <c r="A16271" s="51" t="s">
        <v>17229</v>
      </c>
    </row>
    <row r="16272" spans="1:1">
      <c r="A16272" s="51" t="s">
        <v>17230</v>
      </c>
    </row>
    <row r="16273" spans="1:1">
      <c r="A16273" s="51" t="s">
        <v>17231</v>
      </c>
    </row>
    <row r="16274" spans="1:1">
      <c r="A16274" s="51" t="s">
        <v>17232</v>
      </c>
    </row>
    <row r="16275" spans="1:1">
      <c r="A16275" s="51" t="s">
        <v>17233</v>
      </c>
    </row>
    <row r="16276" spans="1:1">
      <c r="A16276" s="51" t="s">
        <v>17234</v>
      </c>
    </row>
    <row r="16277" spans="1:1">
      <c r="A16277" s="51" t="s">
        <v>17235</v>
      </c>
    </row>
    <row r="16278" spans="1:1">
      <c r="A16278" s="51" t="s">
        <v>17236</v>
      </c>
    </row>
    <row r="16279" spans="1:1">
      <c r="A16279" s="51" t="s">
        <v>17237</v>
      </c>
    </row>
    <row r="16280" spans="1:1">
      <c r="A16280" s="51" t="s">
        <v>17238</v>
      </c>
    </row>
    <row r="16281" spans="1:1">
      <c r="A16281" s="51" t="s">
        <v>17239</v>
      </c>
    </row>
    <row r="16282" spans="1:1">
      <c r="A16282" s="51" t="s">
        <v>17240</v>
      </c>
    </row>
    <row r="16283" spans="1:1">
      <c r="A16283" s="51" t="s">
        <v>17241</v>
      </c>
    </row>
    <row r="16284" spans="1:1">
      <c r="A16284" s="51" t="s">
        <v>17242</v>
      </c>
    </row>
    <row r="16285" spans="1:1">
      <c r="A16285" s="51" t="s">
        <v>17243</v>
      </c>
    </row>
    <row r="16286" spans="1:1">
      <c r="A16286" s="51" t="s">
        <v>17244</v>
      </c>
    </row>
    <row r="16287" spans="1:1">
      <c r="A16287" s="51" t="s">
        <v>17245</v>
      </c>
    </row>
    <row r="16288" spans="1:1">
      <c r="A16288" s="51" t="s">
        <v>17246</v>
      </c>
    </row>
    <row r="16289" spans="1:1">
      <c r="A16289" s="51" t="s">
        <v>17247</v>
      </c>
    </row>
    <row r="16290" spans="1:1">
      <c r="A16290" s="51" t="s">
        <v>17248</v>
      </c>
    </row>
    <row r="16291" spans="1:1">
      <c r="A16291" s="51" t="s">
        <v>17249</v>
      </c>
    </row>
    <row r="16292" spans="1:1">
      <c r="A16292" s="51" t="s">
        <v>17250</v>
      </c>
    </row>
    <row r="16293" spans="1:1">
      <c r="A16293" s="51" t="s">
        <v>17251</v>
      </c>
    </row>
    <row r="16294" spans="1:1">
      <c r="A16294" s="51" t="s">
        <v>17252</v>
      </c>
    </row>
    <row r="16295" spans="1:1">
      <c r="A16295" s="51" t="s">
        <v>17253</v>
      </c>
    </row>
    <row r="16296" spans="1:1">
      <c r="A16296" s="51" t="s">
        <v>17254</v>
      </c>
    </row>
    <row r="16297" spans="1:1">
      <c r="A16297" s="51" t="s">
        <v>17255</v>
      </c>
    </row>
    <row r="16298" spans="1:1">
      <c r="A16298" s="51" t="s">
        <v>17256</v>
      </c>
    </row>
    <row r="16299" spans="1:1">
      <c r="A16299" s="51" t="s">
        <v>17257</v>
      </c>
    </row>
    <row r="16300" spans="1:1">
      <c r="A16300" s="51" t="s">
        <v>17258</v>
      </c>
    </row>
    <row r="16301" spans="1:1">
      <c r="A16301" s="51" t="s">
        <v>17259</v>
      </c>
    </row>
    <row r="16302" spans="1:1">
      <c r="A16302" s="51" t="s">
        <v>17260</v>
      </c>
    </row>
    <row r="16303" spans="1:1">
      <c r="A16303" s="51" t="s">
        <v>17261</v>
      </c>
    </row>
    <row r="16304" spans="1:1">
      <c r="A16304" s="51" t="s">
        <v>17262</v>
      </c>
    </row>
    <row r="16305" spans="1:1">
      <c r="A16305" s="51" t="s">
        <v>17263</v>
      </c>
    </row>
    <row r="16306" spans="1:1">
      <c r="A16306" s="51" t="s">
        <v>17264</v>
      </c>
    </row>
    <row r="16307" spans="1:1">
      <c r="A16307" s="51" t="s">
        <v>17265</v>
      </c>
    </row>
    <row r="16308" spans="1:1">
      <c r="A16308" s="51" t="s">
        <v>17266</v>
      </c>
    </row>
    <row r="16309" spans="1:1">
      <c r="A16309" s="51" t="s">
        <v>17267</v>
      </c>
    </row>
    <row r="16310" spans="1:1">
      <c r="A16310" s="51" t="s">
        <v>17268</v>
      </c>
    </row>
    <row r="16311" spans="1:1">
      <c r="A16311" s="51" t="s">
        <v>17269</v>
      </c>
    </row>
    <row r="16312" spans="1:1">
      <c r="A16312" s="51" t="s">
        <v>17270</v>
      </c>
    </row>
    <row r="16313" spans="1:1">
      <c r="A16313" s="51" t="s">
        <v>17271</v>
      </c>
    </row>
    <row r="16314" spans="1:1">
      <c r="A16314" s="51" t="s">
        <v>17272</v>
      </c>
    </row>
    <row r="16315" spans="1:1">
      <c r="A16315" s="51" t="s">
        <v>17273</v>
      </c>
    </row>
    <row r="16316" spans="1:1">
      <c r="A16316" s="51" t="s">
        <v>17274</v>
      </c>
    </row>
    <row r="16317" spans="1:1">
      <c r="A16317" s="51" t="s">
        <v>17275</v>
      </c>
    </row>
    <row r="16318" spans="1:1">
      <c r="A16318" s="51" t="s">
        <v>17276</v>
      </c>
    </row>
    <row r="16319" spans="1:1">
      <c r="A16319" s="51" t="s">
        <v>17277</v>
      </c>
    </row>
    <row r="16320" spans="1:1">
      <c r="A16320" s="51" t="s">
        <v>17278</v>
      </c>
    </row>
    <row r="16321" spans="1:1">
      <c r="A16321" s="51" t="s">
        <v>17279</v>
      </c>
    </row>
    <row r="16322" spans="1:1">
      <c r="A16322" s="51" t="s">
        <v>17280</v>
      </c>
    </row>
    <row r="16323" spans="1:1">
      <c r="A16323" s="51" t="s">
        <v>17281</v>
      </c>
    </row>
    <row r="16324" spans="1:1">
      <c r="A16324" s="51" t="s">
        <v>17282</v>
      </c>
    </row>
    <row r="16325" spans="1:1">
      <c r="A16325" s="51" t="s">
        <v>17283</v>
      </c>
    </row>
    <row r="16326" spans="1:1">
      <c r="A16326" s="51" t="s">
        <v>17284</v>
      </c>
    </row>
    <row r="16327" spans="1:1">
      <c r="A16327" s="51" t="s">
        <v>17285</v>
      </c>
    </row>
    <row r="16328" spans="1:1">
      <c r="A16328" s="51" t="s">
        <v>17286</v>
      </c>
    </row>
    <row r="16329" spans="1:1">
      <c r="A16329" s="51" t="s">
        <v>17287</v>
      </c>
    </row>
    <row r="16330" spans="1:1">
      <c r="A16330" s="51" t="s">
        <v>17288</v>
      </c>
    </row>
    <row r="16331" spans="1:1">
      <c r="A16331" s="51" t="s">
        <v>17289</v>
      </c>
    </row>
    <row r="16332" spans="1:1">
      <c r="A16332" s="51" t="s">
        <v>17290</v>
      </c>
    </row>
    <row r="16333" spans="1:1">
      <c r="A16333" s="51" t="s">
        <v>17291</v>
      </c>
    </row>
    <row r="16334" spans="1:1">
      <c r="A16334" s="51" t="s">
        <v>17292</v>
      </c>
    </row>
    <row r="16335" spans="1:1">
      <c r="A16335" s="51" t="s">
        <v>17293</v>
      </c>
    </row>
    <row r="16336" spans="1:1">
      <c r="A16336" s="51" t="s">
        <v>17294</v>
      </c>
    </row>
    <row r="16337" spans="1:1">
      <c r="A16337" s="51" t="s">
        <v>17295</v>
      </c>
    </row>
    <row r="16338" spans="1:1">
      <c r="A16338" s="51" t="s">
        <v>17296</v>
      </c>
    </row>
    <row r="16339" spans="1:1">
      <c r="A16339" s="51" t="s">
        <v>17297</v>
      </c>
    </row>
    <row r="16340" spans="1:1">
      <c r="A16340" s="51" t="s">
        <v>17298</v>
      </c>
    </row>
    <row r="16341" spans="1:1">
      <c r="A16341" s="51" t="s">
        <v>17299</v>
      </c>
    </row>
    <row r="16342" spans="1:1">
      <c r="A16342" s="51" t="s">
        <v>17300</v>
      </c>
    </row>
    <row r="16343" spans="1:1">
      <c r="A16343" s="51" t="s">
        <v>17301</v>
      </c>
    </row>
    <row r="16344" spans="1:1">
      <c r="A16344" s="51" t="s">
        <v>17302</v>
      </c>
    </row>
    <row r="16345" spans="1:1">
      <c r="A16345" s="51" t="s">
        <v>17303</v>
      </c>
    </row>
    <row r="16346" spans="1:1">
      <c r="A16346" s="51" t="s">
        <v>17304</v>
      </c>
    </row>
    <row r="16347" spans="1:1">
      <c r="A16347" s="51" t="s">
        <v>17305</v>
      </c>
    </row>
    <row r="16348" spans="1:1">
      <c r="A16348" s="51" t="s">
        <v>17306</v>
      </c>
    </row>
    <row r="16349" spans="1:1">
      <c r="A16349" s="51" t="s">
        <v>17307</v>
      </c>
    </row>
    <row r="16350" spans="1:1">
      <c r="A16350" s="51" t="s">
        <v>17308</v>
      </c>
    </row>
    <row r="16351" spans="1:1">
      <c r="A16351" s="51" t="s">
        <v>17309</v>
      </c>
    </row>
    <row r="16352" spans="1:1">
      <c r="A16352" s="51" t="s">
        <v>17310</v>
      </c>
    </row>
    <row r="16353" spans="1:1">
      <c r="A16353" s="51" t="s">
        <v>17311</v>
      </c>
    </row>
    <row r="16354" spans="1:1">
      <c r="A16354" s="51" t="s">
        <v>17312</v>
      </c>
    </row>
    <row r="16355" spans="1:1">
      <c r="A16355" s="51" t="s">
        <v>17313</v>
      </c>
    </row>
    <row r="16356" spans="1:1">
      <c r="A16356" s="51" t="s">
        <v>17314</v>
      </c>
    </row>
    <row r="16357" spans="1:1">
      <c r="A16357" s="51" t="s">
        <v>17315</v>
      </c>
    </row>
    <row r="16358" spans="1:1">
      <c r="A16358" s="51" t="s">
        <v>17316</v>
      </c>
    </row>
    <row r="16359" spans="1:1">
      <c r="A16359" s="51" t="s">
        <v>17317</v>
      </c>
    </row>
    <row r="16360" spans="1:1">
      <c r="A16360" s="51" t="s">
        <v>17318</v>
      </c>
    </row>
    <row r="16361" spans="1:1">
      <c r="A16361" s="51" t="s">
        <v>17319</v>
      </c>
    </row>
    <row r="16362" spans="1:1">
      <c r="A16362" s="51" t="s">
        <v>17320</v>
      </c>
    </row>
    <row r="16363" spans="1:1">
      <c r="A16363" s="51" t="s">
        <v>17321</v>
      </c>
    </row>
    <row r="16364" spans="1:1">
      <c r="A16364" s="51" t="s">
        <v>17322</v>
      </c>
    </row>
    <row r="16365" spans="1:1">
      <c r="A16365" s="51" t="s">
        <v>17323</v>
      </c>
    </row>
    <row r="16366" spans="1:1">
      <c r="A16366" s="51" t="s">
        <v>17324</v>
      </c>
    </row>
    <row r="16367" spans="1:1">
      <c r="A16367" s="51" t="s">
        <v>17325</v>
      </c>
    </row>
    <row r="16368" spans="1:1">
      <c r="A16368" s="51" t="s">
        <v>17326</v>
      </c>
    </row>
    <row r="16369" spans="1:1">
      <c r="A16369" s="51" t="s">
        <v>17327</v>
      </c>
    </row>
    <row r="16370" spans="1:1">
      <c r="A16370" s="51" t="s">
        <v>17328</v>
      </c>
    </row>
    <row r="16371" spans="1:1">
      <c r="A16371" s="51" t="s">
        <v>17329</v>
      </c>
    </row>
    <row r="16372" spans="1:1">
      <c r="A16372" s="51" t="s">
        <v>17330</v>
      </c>
    </row>
    <row r="16373" spans="1:1">
      <c r="A16373" s="51" t="s">
        <v>17331</v>
      </c>
    </row>
    <row r="16374" spans="1:1">
      <c r="A16374" s="51" t="s">
        <v>17332</v>
      </c>
    </row>
    <row r="16375" spans="1:1">
      <c r="A16375" s="51" t="s">
        <v>17333</v>
      </c>
    </row>
    <row r="16376" spans="1:1">
      <c r="A16376" s="51" t="s">
        <v>17334</v>
      </c>
    </row>
    <row r="16377" spans="1:1">
      <c r="A16377" s="51" t="s">
        <v>17335</v>
      </c>
    </row>
    <row r="16378" spans="1:1">
      <c r="A16378" s="51" t="s">
        <v>17336</v>
      </c>
    </row>
    <row r="16379" spans="1:1">
      <c r="A16379" s="51" t="s">
        <v>17337</v>
      </c>
    </row>
    <row r="16380" spans="1:1">
      <c r="A16380" s="51" t="s">
        <v>17338</v>
      </c>
    </row>
    <row r="16381" spans="1:1">
      <c r="A16381" s="51" t="s">
        <v>17339</v>
      </c>
    </row>
    <row r="16382" spans="1:1">
      <c r="A16382" s="51" t="s">
        <v>17340</v>
      </c>
    </row>
    <row r="16383" spans="1:1">
      <c r="A16383" s="51" t="s">
        <v>17341</v>
      </c>
    </row>
    <row r="16384" spans="1:1">
      <c r="A16384" s="51" t="s">
        <v>17342</v>
      </c>
    </row>
    <row r="16385" spans="1:1">
      <c r="A16385" s="51" t="s">
        <v>17343</v>
      </c>
    </row>
    <row r="16386" spans="1:1">
      <c r="A16386" s="51" t="s">
        <v>17344</v>
      </c>
    </row>
    <row r="16387" spans="1:1">
      <c r="A16387" s="51" t="s">
        <v>17345</v>
      </c>
    </row>
    <row r="16388" spans="1:1">
      <c r="A16388" s="51" t="s">
        <v>17346</v>
      </c>
    </row>
    <row r="16389" spans="1:1">
      <c r="A16389" s="51" t="s">
        <v>17347</v>
      </c>
    </row>
    <row r="16390" spans="1:1">
      <c r="A16390" s="51" t="s">
        <v>17348</v>
      </c>
    </row>
    <row r="16391" spans="1:1">
      <c r="A16391" s="51" t="s">
        <v>17349</v>
      </c>
    </row>
    <row r="16392" spans="1:1">
      <c r="A16392" s="51" t="s">
        <v>17350</v>
      </c>
    </row>
    <row r="16393" spans="1:1">
      <c r="A16393" s="51" t="s">
        <v>17351</v>
      </c>
    </row>
    <row r="16394" spans="1:1">
      <c r="A16394" s="51" t="s">
        <v>17352</v>
      </c>
    </row>
    <row r="16395" spans="1:1">
      <c r="A16395" s="51" t="s">
        <v>17353</v>
      </c>
    </row>
    <row r="16396" spans="1:1">
      <c r="A16396" s="51" t="s">
        <v>17354</v>
      </c>
    </row>
    <row r="16397" spans="1:1">
      <c r="A16397" s="51" t="s">
        <v>17355</v>
      </c>
    </row>
    <row r="16398" spans="1:1">
      <c r="A16398" s="51" t="s">
        <v>17356</v>
      </c>
    </row>
    <row r="16399" spans="1:1">
      <c r="A16399" s="51" t="s">
        <v>17357</v>
      </c>
    </row>
    <row r="16400" spans="1:1">
      <c r="A16400" s="51" t="s">
        <v>17358</v>
      </c>
    </row>
    <row r="16401" spans="1:1">
      <c r="A16401" s="51" t="s">
        <v>17359</v>
      </c>
    </row>
    <row r="16402" spans="1:1">
      <c r="A16402" s="51" t="s">
        <v>17360</v>
      </c>
    </row>
    <row r="16403" spans="1:1">
      <c r="A16403" s="51" t="s">
        <v>17361</v>
      </c>
    </row>
    <row r="16404" spans="1:1">
      <c r="A16404" s="51" t="s">
        <v>17362</v>
      </c>
    </row>
    <row r="16405" spans="1:1">
      <c r="A16405" s="51" t="s">
        <v>17363</v>
      </c>
    </row>
    <row r="16406" spans="1:1">
      <c r="A16406" s="51" t="s">
        <v>17364</v>
      </c>
    </row>
    <row r="16407" spans="1:1">
      <c r="A16407" s="51" t="s">
        <v>17365</v>
      </c>
    </row>
    <row r="16408" spans="1:1">
      <c r="A16408" s="51" t="s">
        <v>17366</v>
      </c>
    </row>
    <row r="16409" spans="1:1">
      <c r="A16409" s="51" t="s">
        <v>17367</v>
      </c>
    </row>
    <row r="16410" spans="1:1">
      <c r="A16410" s="51" t="s">
        <v>17368</v>
      </c>
    </row>
    <row r="16411" spans="1:1">
      <c r="A16411" s="51" t="s">
        <v>17369</v>
      </c>
    </row>
    <row r="16412" spans="1:1">
      <c r="A16412" s="51" t="s">
        <v>17370</v>
      </c>
    </row>
    <row r="16413" spans="1:1">
      <c r="A16413" s="51" t="s">
        <v>17371</v>
      </c>
    </row>
    <row r="16414" spans="1:1">
      <c r="A16414" s="51" t="s">
        <v>17372</v>
      </c>
    </row>
    <row r="16415" spans="1:1">
      <c r="A16415" s="51" t="s">
        <v>17373</v>
      </c>
    </row>
    <row r="16416" spans="1:1">
      <c r="A16416" s="51" t="s">
        <v>17374</v>
      </c>
    </row>
    <row r="16417" spans="1:1">
      <c r="A16417" s="51" t="s">
        <v>17375</v>
      </c>
    </row>
    <row r="16418" spans="1:1">
      <c r="A16418" s="51" t="s">
        <v>17376</v>
      </c>
    </row>
    <row r="16419" spans="1:1">
      <c r="A16419" s="51" t="s">
        <v>17377</v>
      </c>
    </row>
    <row r="16420" spans="1:1">
      <c r="A16420" s="51" t="s">
        <v>17378</v>
      </c>
    </row>
    <row r="16421" spans="1:1">
      <c r="A16421" s="51" t="s">
        <v>17379</v>
      </c>
    </row>
    <row r="16422" spans="1:1">
      <c r="A16422" s="51" t="s">
        <v>17380</v>
      </c>
    </row>
    <row r="16423" spans="1:1">
      <c r="A16423" s="51" t="s">
        <v>17381</v>
      </c>
    </row>
    <row r="16424" spans="1:1">
      <c r="A16424" s="51" t="s">
        <v>17382</v>
      </c>
    </row>
    <row r="16425" spans="1:1">
      <c r="A16425" s="51" t="s">
        <v>17383</v>
      </c>
    </row>
    <row r="16426" spans="1:1">
      <c r="A16426" s="51" t="s">
        <v>17384</v>
      </c>
    </row>
    <row r="16427" spans="1:1">
      <c r="A16427" s="51" t="s">
        <v>17385</v>
      </c>
    </row>
    <row r="16428" spans="1:1">
      <c r="A16428" s="51" t="s">
        <v>17386</v>
      </c>
    </row>
    <row r="16429" spans="1:1">
      <c r="A16429" s="51" t="s">
        <v>17387</v>
      </c>
    </row>
    <row r="16430" spans="1:1">
      <c r="A16430" s="51" t="s">
        <v>17388</v>
      </c>
    </row>
    <row r="16431" spans="1:1">
      <c r="A16431" s="51" t="s">
        <v>17389</v>
      </c>
    </row>
    <row r="16432" spans="1:1">
      <c r="A16432" s="51" t="s">
        <v>17390</v>
      </c>
    </row>
    <row r="16433" spans="1:1">
      <c r="A16433" s="51" t="s">
        <v>17391</v>
      </c>
    </row>
    <row r="16434" spans="1:1">
      <c r="A16434" s="51" t="s">
        <v>17392</v>
      </c>
    </row>
    <row r="16435" spans="1:1">
      <c r="A16435" s="51" t="s">
        <v>17393</v>
      </c>
    </row>
    <row r="16436" spans="1:1">
      <c r="A16436" s="51" t="s">
        <v>17394</v>
      </c>
    </row>
    <row r="16437" spans="1:1">
      <c r="A16437" s="51" t="s">
        <v>17395</v>
      </c>
    </row>
    <row r="16438" spans="1:1">
      <c r="A16438" s="51" t="s">
        <v>17396</v>
      </c>
    </row>
    <row r="16439" spans="1:1">
      <c r="A16439" s="51" t="s">
        <v>17397</v>
      </c>
    </row>
    <row r="16440" spans="1:1">
      <c r="A16440" s="51" t="s">
        <v>17398</v>
      </c>
    </row>
    <row r="16441" spans="1:1">
      <c r="A16441" s="51" t="s">
        <v>17399</v>
      </c>
    </row>
    <row r="16442" spans="1:1">
      <c r="A16442" s="51" t="s">
        <v>17400</v>
      </c>
    </row>
    <row r="16443" spans="1:1">
      <c r="A16443" s="51" t="s">
        <v>17401</v>
      </c>
    </row>
    <row r="16444" spans="1:1">
      <c r="A16444" s="51" t="s">
        <v>17402</v>
      </c>
    </row>
    <row r="16445" spans="1:1">
      <c r="A16445" s="51" t="s">
        <v>17403</v>
      </c>
    </row>
    <row r="16446" spans="1:1">
      <c r="A16446" s="51" t="s">
        <v>17404</v>
      </c>
    </row>
    <row r="16447" spans="1:1">
      <c r="A16447" s="51" t="s">
        <v>17405</v>
      </c>
    </row>
    <row r="16448" spans="1:1">
      <c r="A16448" s="51" t="s">
        <v>17406</v>
      </c>
    </row>
    <row r="16449" spans="1:1">
      <c r="A16449" s="51" t="s">
        <v>17407</v>
      </c>
    </row>
    <row r="16450" spans="1:1">
      <c r="A16450" s="51" t="s">
        <v>17408</v>
      </c>
    </row>
    <row r="16451" spans="1:1">
      <c r="A16451" s="51" t="s">
        <v>17409</v>
      </c>
    </row>
    <row r="16452" spans="1:1">
      <c r="A16452" s="51" t="s">
        <v>17410</v>
      </c>
    </row>
    <row r="16453" spans="1:1">
      <c r="A16453" s="51" t="s">
        <v>17411</v>
      </c>
    </row>
    <row r="16454" spans="1:1">
      <c r="A16454" s="51" t="s">
        <v>17412</v>
      </c>
    </row>
    <row r="16455" spans="1:1">
      <c r="A16455" s="51" t="s">
        <v>17413</v>
      </c>
    </row>
    <row r="16456" spans="1:1">
      <c r="A16456" s="51" t="s">
        <v>17414</v>
      </c>
    </row>
    <row r="16457" spans="1:1">
      <c r="A16457" s="51" t="s">
        <v>17415</v>
      </c>
    </row>
    <row r="16458" spans="1:1">
      <c r="A16458" s="51" t="s">
        <v>17416</v>
      </c>
    </row>
    <row r="16459" spans="1:1">
      <c r="A16459" s="51" t="s">
        <v>17417</v>
      </c>
    </row>
    <row r="16460" spans="1:1">
      <c r="A16460" s="51" t="s">
        <v>17418</v>
      </c>
    </row>
    <row r="16461" spans="1:1">
      <c r="A16461" s="51" t="s">
        <v>17419</v>
      </c>
    </row>
    <row r="16462" spans="1:1">
      <c r="A16462" s="51" t="s">
        <v>17420</v>
      </c>
    </row>
    <row r="16463" spans="1:1">
      <c r="A16463" s="51" t="s">
        <v>17421</v>
      </c>
    </row>
    <row r="16464" spans="1:1">
      <c r="A16464" s="51" t="s">
        <v>17422</v>
      </c>
    </row>
    <row r="16465" spans="1:1">
      <c r="A16465" s="51" t="s">
        <v>17423</v>
      </c>
    </row>
    <row r="16466" spans="1:1">
      <c r="A16466" s="51" t="s">
        <v>17424</v>
      </c>
    </row>
    <row r="16467" spans="1:1">
      <c r="A16467" s="51" t="s">
        <v>17425</v>
      </c>
    </row>
    <row r="16468" spans="1:1">
      <c r="A16468" s="51" t="s">
        <v>17426</v>
      </c>
    </row>
    <row r="16469" spans="1:1">
      <c r="A16469" s="51" t="s">
        <v>17427</v>
      </c>
    </row>
    <row r="16470" spans="1:1">
      <c r="A16470" s="51" t="s">
        <v>17428</v>
      </c>
    </row>
    <row r="16471" spans="1:1">
      <c r="A16471" s="51" t="s">
        <v>17429</v>
      </c>
    </row>
    <row r="16472" spans="1:1">
      <c r="A16472" s="51" t="s">
        <v>17430</v>
      </c>
    </row>
    <row r="16473" spans="1:1">
      <c r="A16473" s="51" t="s">
        <v>17431</v>
      </c>
    </row>
    <row r="16474" spans="1:1">
      <c r="A16474" s="51" t="s">
        <v>17432</v>
      </c>
    </row>
    <row r="16475" spans="1:1">
      <c r="A16475" s="51" t="s">
        <v>17433</v>
      </c>
    </row>
    <row r="16476" spans="1:1">
      <c r="A16476" s="51" t="s">
        <v>17434</v>
      </c>
    </row>
    <row r="16477" spans="1:1">
      <c r="A16477" s="51" t="s">
        <v>17435</v>
      </c>
    </row>
    <row r="16478" spans="1:1">
      <c r="A16478" s="51" t="s">
        <v>17436</v>
      </c>
    </row>
    <row r="16479" spans="1:1">
      <c r="A16479" s="51" t="s">
        <v>17437</v>
      </c>
    </row>
    <row r="16480" spans="1:1">
      <c r="A16480" s="51" t="s">
        <v>17438</v>
      </c>
    </row>
    <row r="16481" spans="1:1">
      <c r="A16481" s="51" t="s">
        <v>17439</v>
      </c>
    </row>
    <row r="16482" spans="1:1">
      <c r="A16482" s="51" t="s">
        <v>17440</v>
      </c>
    </row>
    <row r="16483" spans="1:1">
      <c r="A16483" s="51" t="s">
        <v>17441</v>
      </c>
    </row>
    <row r="16484" spans="1:1">
      <c r="A16484" s="51" t="s">
        <v>17442</v>
      </c>
    </row>
    <row r="16485" spans="1:1">
      <c r="A16485" s="51" t="s">
        <v>17443</v>
      </c>
    </row>
    <row r="16486" spans="1:1">
      <c r="A16486" s="51" t="s">
        <v>17444</v>
      </c>
    </row>
    <row r="16487" spans="1:1">
      <c r="A16487" s="51" t="s">
        <v>17445</v>
      </c>
    </row>
    <row r="16488" spans="1:1">
      <c r="A16488" s="51" t="s">
        <v>17446</v>
      </c>
    </row>
    <row r="16489" spans="1:1">
      <c r="A16489" s="51" t="s">
        <v>17447</v>
      </c>
    </row>
    <row r="16490" spans="1:1">
      <c r="A16490" s="51" t="s">
        <v>17448</v>
      </c>
    </row>
    <row r="16491" spans="1:1">
      <c r="A16491" s="51" t="s">
        <v>17449</v>
      </c>
    </row>
    <row r="16492" spans="1:1">
      <c r="A16492" s="51" t="s">
        <v>17450</v>
      </c>
    </row>
    <row r="16493" spans="1:1">
      <c r="A16493" s="51" t="s">
        <v>17451</v>
      </c>
    </row>
    <row r="16494" spans="1:1">
      <c r="A16494" s="51" t="s">
        <v>17452</v>
      </c>
    </row>
    <row r="16495" spans="1:1">
      <c r="A16495" s="51" t="s">
        <v>17453</v>
      </c>
    </row>
    <row r="16496" spans="1:1">
      <c r="A16496" s="51" t="s">
        <v>17454</v>
      </c>
    </row>
    <row r="16497" spans="1:1">
      <c r="A16497" s="51" t="s">
        <v>17455</v>
      </c>
    </row>
    <row r="16498" spans="1:1">
      <c r="A16498" s="51" t="s">
        <v>17456</v>
      </c>
    </row>
    <row r="16499" spans="1:1">
      <c r="A16499" s="51" t="s">
        <v>17457</v>
      </c>
    </row>
    <row r="16500" spans="1:1">
      <c r="A16500" s="51" t="s">
        <v>17458</v>
      </c>
    </row>
    <row r="16501" spans="1:1">
      <c r="A16501" s="51" t="s">
        <v>17459</v>
      </c>
    </row>
    <row r="16502" spans="1:1">
      <c r="A16502" s="51" t="s">
        <v>17460</v>
      </c>
    </row>
    <row r="16503" spans="1:1">
      <c r="A16503" s="51" t="s">
        <v>17461</v>
      </c>
    </row>
    <row r="16504" spans="1:1">
      <c r="A16504" s="51" t="s">
        <v>17462</v>
      </c>
    </row>
    <row r="16505" spans="1:1">
      <c r="A16505" s="51" t="s">
        <v>17463</v>
      </c>
    </row>
    <row r="16506" spans="1:1">
      <c r="A16506" s="51" t="s">
        <v>17464</v>
      </c>
    </row>
    <row r="16507" spans="1:1">
      <c r="A16507" s="51" t="s">
        <v>17465</v>
      </c>
    </row>
    <row r="16508" spans="1:1">
      <c r="A16508" s="51" t="s">
        <v>17466</v>
      </c>
    </row>
    <row r="16509" spans="1:1">
      <c r="A16509" s="51" t="s">
        <v>17467</v>
      </c>
    </row>
    <row r="16510" spans="1:1">
      <c r="A16510" s="51" t="s">
        <v>17468</v>
      </c>
    </row>
    <row r="16511" spans="1:1">
      <c r="A16511" s="51" t="s">
        <v>17469</v>
      </c>
    </row>
    <row r="16512" spans="1:1">
      <c r="A16512" s="51" t="s">
        <v>17470</v>
      </c>
    </row>
    <row r="16513" spans="1:1">
      <c r="A16513" s="51" t="s">
        <v>17471</v>
      </c>
    </row>
    <row r="16514" spans="1:1">
      <c r="A16514" s="51" t="s">
        <v>17472</v>
      </c>
    </row>
    <row r="16515" spans="1:1">
      <c r="A16515" s="51" t="s">
        <v>17473</v>
      </c>
    </row>
    <row r="16516" spans="1:1">
      <c r="A16516" s="51" t="s">
        <v>17474</v>
      </c>
    </row>
    <row r="16517" spans="1:1">
      <c r="A16517" s="51" t="s">
        <v>17475</v>
      </c>
    </row>
    <row r="16518" spans="1:1">
      <c r="A16518" s="51" t="s">
        <v>17476</v>
      </c>
    </row>
    <row r="16519" spans="1:1">
      <c r="A16519" s="51" t="s">
        <v>17477</v>
      </c>
    </row>
    <row r="16520" spans="1:1">
      <c r="A16520" s="51" t="s">
        <v>17478</v>
      </c>
    </row>
    <row r="16521" spans="1:1">
      <c r="A16521" s="51" t="s">
        <v>17479</v>
      </c>
    </row>
    <row r="16522" spans="1:1">
      <c r="A16522" s="51" t="s">
        <v>17480</v>
      </c>
    </row>
    <row r="16523" spans="1:1">
      <c r="A16523" s="51" t="s">
        <v>17481</v>
      </c>
    </row>
    <row r="16524" spans="1:1">
      <c r="A16524" s="51" t="s">
        <v>17482</v>
      </c>
    </row>
    <row r="16525" spans="1:1">
      <c r="A16525" s="51" t="s">
        <v>17483</v>
      </c>
    </row>
    <row r="16526" spans="1:1">
      <c r="A16526" s="51" t="s">
        <v>17484</v>
      </c>
    </row>
    <row r="16527" spans="1:1">
      <c r="A16527" s="51" t="s">
        <v>17485</v>
      </c>
    </row>
    <row r="16528" spans="1:1">
      <c r="A16528" s="51" t="s">
        <v>17486</v>
      </c>
    </row>
    <row r="16529" spans="1:1">
      <c r="A16529" s="51" t="s">
        <v>17487</v>
      </c>
    </row>
    <row r="16530" spans="1:1">
      <c r="A16530" s="51" t="s">
        <v>17488</v>
      </c>
    </row>
    <row r="16531" spans="1:1">
      <c r="A16531" s="51" t="s">
        <v>17489</v>
      </c>
    </row>
    <row r="16532" spans="1:1">
      <c r="A16532" s="51" t="s">
        <v>17490</v>
      </c>
    </row>
    <row r="16533" spans="1:1">
      <c r="A16533" s="51" t="s">
        <v>17491</v>
      </c>
    </row>
    <row r="16534" spans="1:1">
      <c r="A16534" s="51" t="s">
        <v>17492</v>
      </c>
    </row>
    <row r="16535" spans="1:1">
      <c r="A16535" s="51" t="s">
        <v>17493</v>
      </c>
    </row>
    <row r="16536" spans="1:1">
      <c r="A16536" s="51" t="s">
        <v>17494</v>
      </c>
    </row>
    <row r="16537" spans="1:1">
      <c r="A16537" s="51" t="s">
        <v>17495</v>
      </c>
    </row>
    <row r="16538" spans="1:1">
      <c r="A16538" s="51" t="s">
        <v>17496</v>
      </c>
    </row>
    <row r="16539" spans="1:1">
      <c r="A16539" s="51" t="s">
        <v>17497</v>
      </c>
    </row>
    <row r="16540" spans="1:1">
      <c r="A16540" s="51" t="s">
        <v>17498</v>
      </c>
    </row>
    <row r="16541" spans="1:1">
      <c r="A16541" s="51" t="s">
        <v>17499</v>
      </c>
    </row>
    <row r="16542" spans="1:1">
      <c r="A16542" s="51" t="s">
        <v>17500</v>
      </c>
    </row>
    <row r="16543" spans="1:1">
      <c r="A16543" s="51" t="s">
        <v>17501</v>
      </c>
    </row>
    <row r="16544" spans="1:1">
      <c r="A16544" s="51" t="s">
        <v>17502</v>
      </c>
    </row>
    <row r="16545" spans="1:1">
      <c r="A16545" s="51" t="s">
        <v>17503</v>
      </c>
    </row>
    <row r="16546" spans="1:1">
      <c r="A16546" s="51" t="s">
        <v>17504</v>
      </c>
    </row>
    <row r="16547" spans="1:1">
      <c r="A16547" s="51" t="s">
        <v>17505</v>
      </c>
    </row>
    <row r="16548" spans="1:1">
      <c r="A16548" s="51" t="s">
        <v>17506</v>
      </c>
    </row>
    <row r="16549" spans="1:1">
      <c r="A16549" s="51" t="s">
        <v>17507</v>
      </c>
    </row>
    <row r="16550" spans="1:1">
      <c r="A16550" s="51" t="s">
        <v>17508</v>
      </c>
    </row>
    <row r="16551" spans="1:1">
      <c r="A16551" s="51" t="s">
        <v>17509</v>
      </c>
    </row>
    <row r="16552" spans="1:1">
      <c r="A16552" s="51" t="s">
        <v>17510</v>
      </c>
    </row>
    <row r="16553" spans="1:1">
      <c r="A16553" s="51" t="s">
        <v>17511</v>
      </c>
    </row>
    <row r="16554" spans="1:1">
      <c r="A16554" s="51" t="s">
        <v>17512</v>
      </c>
    </row>
    <row r="16555" spans="1:1">
      <c r="A16555" s="51" t="s">
        <v>17513</v>
      </c>
    </row>
    <row r="16556" spans="1:1">
      <c r="A16556" s="51" t="s">
        <v>17514</v>
      </c>
    </row>
    <row r="16557" spans="1:1">
      <c r="A16557" s="51" t="s">
        <v>17515</v>
      </c>
    </row>
    <row r="16558" spans="1:1">
      <c r="A16558" s="51" t="s">
        <v>17516</v>
      </c>
    </row>
    <row r="16559" spans="1:1">
      <c r="A16559" s="51" t="s">
        <v>17517</v>
      </c>
    </row>
    <row r="16560" spans="1:1">
      <c r="A16560" s="51" t="s">
        <v>17518</v>
      </c>
    </row>
    <row r="16561" spans="1:1">
      <c r="A16561" s="51" t="s">
        <v>17519</v>
      </c>
    </row>
    <row r="16562" spans="1:1">
      <c r="A16562" s="51" t="s">
        <v>17520</v>
      </c>
    </row>
    <row r="16563" spans="1:1">
      <c r="A16563" s="51" t="s">
        <v>17521</v>
      </c>
    </row>
    <row r="16564" spans="1:1">
      <c r="A16564" s="51" t="s">
        <v>17522</v>
      </c>
    </row>
    <row r="16565" spans="1:1">
      <c r="A16565" s="51" t="s">
        <v>17523</v>
      </c>
    </row>
    <row r="16566" spans="1:1">
      <c r="A16566" s="51" t="s">
        <v>17524</v>
      </c>
    </row>
    <row r="16567" spans="1:1">
      <c r="A16567" s="51" t="s">
        <v>17525</v>
      </c>
    </row>
    <row r="16568" spans="1:1">
      <c r="A16568" s="51" t="s">
        <v>17526</v>
      </c>
    </row>
    <row r="16569" spans="1:1">
      <c r="A16569" s="51" t="s">
        <v>17527</v>
      </c>
    </row>
    <row r="16570" spans="1:1">
      <c r="A16570" s="51" t="s">
        <v>17528</v>
      </c>
    </row>
    <row r="16571" spans="1:1">
      <c r="A16571" s="51" t="s">
        <v>17529</v>
      </c>
    </row>
    <row r="16572" spans="1:1">
      <c r="A16572" s="51" t="s">
        <v>17530</v>
      </c>
    </row>
    <row r="16573" spans="1:1">
      <c r="A16573" s="51" t="s">
        <v>17531</v>
      </c>
    </row>
    <row r="16574" spans="1:1">
      <c r="A16574" s="51" t="s">
        <v>17532</v>
      </c>
    </row>
    <row r="16575" spans="1:1">
      <c r="A16575" s="51" t="s">
        <v>17533</v>
      </c>
    </row>
    <row r="16576" spans="1:1">
      <c r="A16576" s="51" t="s">
        <v>17534</v>
      </c>
    </row>
    <row r="16577" spans="1:1">
      <c r="A16577" s="51" t="s">
        <v>17535</v>
      </c>
    </row>
    <row r="16578" spans="1:1">
      <c r="A16578" s="51" t="s">
        <v>17536</v>
      </c>
    </row>
    <row r="16579" spans="1:1">
      <c r="A16579" s="51" t="s">
        <v>17537</v>
      </c>
    </row>
    <row r="16580" spans="1:1">
      <c r="A16580" s="51" t="s">
        <v>17538</v>
      </c>
    </row>
    <row r="16581" spans="1:1">
      <c r="A16581" s="51" t="s">
        <v>17539</v>
      </c>
    </row>
    <row r="16582" spans="1:1">
      <c r="A16582" s="51" t="s">
        <v>17540</v>
      </c>
    </row>
    <row r="16583" spans="1:1">
      <c r="A16583" s="51" t="s">
        <v>17541</v>
      </c>
    </row>
    <row r="16584" spans="1:1">
      <c r="A16584" s="51" t="s">
        <v>17542</v>
      </c>
    </row>
    <row r="16585" spans="1:1">
      <c r="A16585" s="51" t="s">
        <v>17543</v>
      </c>
    </row>
    <row r="16586" spans="1:1">
      <c r="A16586" s="51" t="s">
        <v>17544</v>
      </c>
    </row>
    <row r="16587" spans="1:1">
      <c r="A16587" s="51" t="s">
        <v>17545</v>
      </c>
    </row>
    <row r="16588" spans="1:1">
      <c r="A16588" s="51" t="s">
        <v>17546</v>
      </c>
    </row>
    <row r="16589" spans="1:1">
      <c r="A16589" s="51" t="s">
        <v>17547</v>
      </c>
    </row>
    <row r="16590" spans="1:1">
      <c r="A16590" s="51" t="s">
        <v>17548</v>
      </c>
    </row>
    <row r="16591" spans="1:1">
      <c r="A16591" s="51" t="s">
        <v>17549</v>
      </c>
    </row>
    <row r="16592" spans="1:1">
      <c r="A16592" s="51" t="s">
        <v>17550</v>
      </c>
    </row>
    <row r="16593" spans="1:1">
      <c r="A16593" s="51" t="s">
        <v>17551</v>
      </c>
    </row>
    <row r="16594" spans="1:1">
      <c r="A16594" s="51" t="s">
        <v>17552</v>
      </c>
    </row>
    <row r="16595" spans="1:1">
      <c r="A16595" s="51" t="s">
        <v>17553</v>
      </c>
    </row>
    <row r="16596" spans="1:1">
      <c r="A16596" s="51" t="s">
        <v>17554</v>
      </c>
    </row>
    <row r="16597" spans="1:1">
      <c r="A16597" s="51" t="s">
        <v>17555</v>
      </c>
    </row>
    <row r="16598" spans="1:1">
      <c r="A16598" s="51" t="s">
        <v>17556</v>
      </c>
    </row>
    <row r="16599" spans="1:1">
      <c r="A16599" s="51" t="s">
        <v>17557</v>
      </c>
    </row>
    <row r="16600" spans="1:1">
      <c r="A16600" s="51" t="s">
        <v>17558</v>
      </c>
    </row>
    <row r="16601" spans="1:1">
      <c r="A16601" s="51" t="s">
        <v>17559</v>
      </c>
    </row>
    <row r="16602" spans="1:1">
      <c r="A16602" s="51" t="s">
        <v>17560</v>
      </c>
    </row>
    <row r="16603" spans="1:1">
      <c r="A16603" s="51" t="s">
        <v>17561</v>
      </c>
    </row>
    <row r="16604" spans="1:1">
      <c r="A16604" s="51" t="s">
        <v>17562</v>
      </c>
    </row>
    <row r="16605" spans="1:1">
      <c r="A16605" s="51" t="s">
        <v>17563</v>
      </c>
    </row>
    <row r="16606" spans="1:1">
      <c r="A16606" s="51" t="s">
        <v>17564</v>
      </c>
    </row>
    <row r="16607" spans="1:1">
      <c r="A16607" s="51" t="s">
        <v>17565</v>
      </c>
    </row>
    <row r="16608" spans="1:1">
      <c r="A16608" s="51" t="s">
        <v>17566</v>
      </c>
    </row>
    <row r="16609" spans="1:1">
      <c r="A16609" s="51" t="s">
        <v>17567</v>
      </c>
    </row>
    <row r="16610" spans="1:1">
      <c r="A16610" s="51" t="s">
        <v>17568</v>
      </c>
    </row>
    <row r="16611" spans="1:1">
      <c r="A16611" s="51" t="s">
        <v>17569</v>
      </c>
    </row>
    <row r="16612" spans="1:1">
      <c r="A16612" s="51" t="s">
        <v>17570</v>
      </c>
    </row>
    <row r="16613" spans="1:1">
      <c r="A16613" s="51" t="s">
        <v>17571</v>
      </c>
    </row>
    <row r="16614" spans="1:1">
      <c r="A16614" s="51" t="s">
        <v>17572</v>
      </c>
    </row>
    <row r="16615" spans="1:1">
      <c r="A16615" s="51" t="s">
        <v>17573</v>
      </c>
    </row>
    <row r="16616" spans="1:1">
      <c r="A16616" s="51" t="s">
        <v>17574</v>
      </c>
    </row>
    <row r="16617" spans="1:1">
      <c r="A16617" s="51" t="s">
        <v>17575</v>
      </c>
    </row>
    <row r="16618" spans="1:1">
      <c r="A16618" s="51" t="s">
        <v>17576</v>
      </c>
    </row>
    <row r="16619" spans="1:1">
      <c r="A16619" s="51" t="s">
        <v>17577</v>
      </c>
    </row>
    <row r="16620" spans="1:1">
      <c r="A16620" s="51" t="s">
        <v>17578</v>
      </c>
    </row>
    <row r="16621" spans="1:1">
      <c r="A16621" s="51" t="s">
        <v>17579</v>
      </c>
    </row>
    <row r="16622" spans="1:1">
      <c r="A16622" s="51" t="s">
        <v>17580</v>
      </c>
    </row>
    <row r="16623" spans="1:1">
      <c r="A16623" s="51" t="s">
        <v>17581</v>
      </c>
    </row>
    <row r="16624" spans="1:1">
      <c r="A16624" s="51" t="s">
        <v>17582</v>
      </c>
    </row>
    <row r="16625" spans="1:1">
      <c r="A16625" s="51" t="s">
        <v>17583</v>
      </c>
    </row>
    <row r="16626" spans="1:1">
      <c r="A16626" s="51" t="s">
        <v>17584</v>
      </c>
    </row>
    <row r="16627" spans="1:1">
      <c r="A16627" s="51" t="s">
        <v>17585</v>
      </c>
    </row>
    <row r="16628" spans="1:1">
      <c r="A16628" s="51" t="s">
        <v>17586</v>
      </c>
    </row>
    <row r="16629" spans="1:1">
      <c r="A16629" s="51" t="s">
        <v>17587</v>
      </c>
    </row>
    <row r="16630" spans="1:1">
      <c r="A16630" s="51" t="s">
        <v>17588</v>
      </c>
    </row>
    <row r="16631" spans="1:1">
      <c r="A16631" s="51" t="s">
        <v>17589</v>
      </c>
    </row>
    <row r="16632" spans="1:1">
      <c r="A16632" s="51" t="s">
        <v>17590</v>
      </c>
    </row>
    <row r="16633" spans="1:1">
      <c r="A16633" s="51" t="s">
        <v>17591</v>
      </c>
    </row>
    <row r="16634" spans="1:1">
      <c r="A16634" s="51" t="s">
        <v>17592</v>
      </c>
    </row>
    <row r="16635" spans="1:1">
      <c r="A16635" s="51" t="s">
        <v>17593</v>
      </c>
    </row>
    <row r="16636" spans="1:1">
      <c r="A16636" s="51" t="s">
        <v>17594</v>
      </c>
    </row>
    <row r="16637" spans="1:1">
      <c r="A16637" s="51" t="s">
        <v>17595</v>
      </c>
    </row>
    <row r="16638" spans="1:1">
      <c r="A16638" s="51" t="s">
        <v>17596</v>
      </c>
    </row>
    <row r="16639" spans="1:1">
      <c r="A16639" s="51" t="s">
        <v>17597</v>
      </c>
    </row>
    <row r="16640" spans="1:1">
      <c r="A16640" s="51" t="s">
        <v>17598</v>
      </c>
    </row>
    <row r="16641" spans="1:1">
      <c r="A16641" s="51" t="s">
        <v>17599</v>
      </c>
    </row>
    <row r="16642" spans="1:1">
      <c r="A16642" s="51" t="s">
        <v>17600</v>
      </c>
    </row>
    <row r="16643" spans="1:1">
      <c r="A16643" s="51" t="s">
        <v>17601</v>
      </c>
    </row>
    <row r="16644" spans="1:1">
      <c r="A16644" s="51" t="s">
        <v>17602</v>
      </c>
    </row>
    <row r="16645" spans="1:1">
      <c r="A16645" s="51" t="s">
        <v>17603</v>
      </c>
    </row>
    <row r="16646" spans="1:1">
      <c r="A16646" s="51" t="s">
        <v>17604</v>
      </c>
    </row>
    <row r="16647" spans="1:1">
      <c r="A16647" s="51" t="s">
        <v>17605</v>
      </c>
    </row>
    <row r="16648" spans="1:1">
      <c r="A16648" s="51" t="s">
        <v>17606</v>
      </c>
    </row>
    <row r="16649" spans="1:1">
      <c r="A16649" s="51" t="s">
        <v>17607</v>
      </c>
    </row>
    <row r="16650" spans="1:1">
      <c r="A16650" s="51" t="s">
        <v>17608</v>
      </c>
    </row>
    <row r="16651" spans="1:1">
      <c r="A16651" s="51" t="s">
        <v>17609</v>
      </c>
    </row>
    <row r="16652" spans="1:1">
      <c r="A16652" s="51" t="s">
        <v>17610</v>
      </c>
    </row>
    <row r="16653" spans="1:1">
      <c r="A16653" s="51" t="s">
        <v>17611</v>
      </c>
    </row>
    <row r="16654" spans="1:1">
      <c r="A16654" s="51" t="s">
        <v>17612</v>
      </c>
    </row>
    <row r="16655" spans="1:1">
      <c r="A16655" s="51" t="s">
        <v>17613</v>
      </c>
    </row>
    <row r="16656" spans="1:1">
      <c r="A16656" s="51" t="s">
        <v>17614</v>
      </c>
    </row>
    <row r="16657" spans="1:1">
      <c r="A16657" s="51" t="s">
        <v>17615</v>
      </c>
    </row>
    <row r="16658" spans="1:1">
      <c r="A16658" s="51" t="s">
        <v>17616</v>
      </c>
    </row>
    <row r="16659" spans="1:1">
      <c r="A16659" s="51" t="s">
        <v>17617</v>
      </c>
    </row>
    <row r="16660" spans="1:1">
      <c r="A16660" s="51" t="s">
        <v>17618</v>
      </c>
    </row>
    <row r="16661" spans="1:1">
      <c r="A16661" s="51" t="s">
        <v>17619</v>
      </c>
    </row>
    <row r="16662" spans="1:1">
      <c r="A16662" s="51" t="s">
        <v>17620</v>
      </c>
    </row>
    <row r="16663" spans="1:1">
      <c r="A16663" s="51" t="s">
        <v>17621</v>
      </c>
    </row>
    <row r="16664" spans="1:1">
      <c r="A16664" s="51" t="s">
        <v>17622</v>
      </c>
    </row>
    <row r="16665" spans="1:1">
      <c r="A16665" s="51" t="s">
        <v>17623</v>
      </c>
    </row>
    <row r="16666" spans="1:1">
      <c r="A16666" s="51" t="s">
        <v>17624</v>
      </c>
    </row>
    <row r="16667" spans="1:1">
      <c r="A16667" s="51" t="s">
        <v>17625</v>
      </c>
    </row>
    <row r="16668" spans="1:1">
      <c r="A16668" s="51" t="s">
        <v>17626</v>
      </c>
    </row>
    <row r="16669" spans="1:1">
      <c r="A16669" s="51" t="s">
        <v>17627</v>
      </c>
    </row>
    <row r="16670" spans="1:1">
      <c r="A16670" s="51" t="s">
        <v>17628</v>
      </c>
    </row>
    <row r="16671" spans="1:1">
      <c r="A16671" s="51" t="s">
        <v>17629</v>
      </c>
    </row>
    <row r="16672" spans="1:1">
      <c r="A16672" s="51" t="s">
        <v>17630</v>
      </c>
    </row>
    <row r="16673" spans="1:1">
      <c r="A16673" s="51" t="s">
        <v>17631</v>
      </c>
    </row>
    <row r="16674" spans="1:1">
      <c r="A16674" s="51" t="s">
        <v>17632</v>
      </c>
    </row>
    <row r="16675" spans="1:1">
      <c r="A16675" s="51" t="s">
        <v>17633</v>
      </c>
    </row>
    <row r="16676" spans="1:1">
      <c r="A16676" s="51" t="s">
        <v>17634</v>
      </c>
    </row>
    <row r="16677" spans="1:1">
      <c r="A16677" s="51" t="s">
        <v>17635</v>
      </c>
    </row>
    <row r="16678" spans="1:1">
      <c r="A16678" s="51" t="s">
        <v>17636</v>
      </c>
    </row>
    <row r="16679" spans="1:1">
      <c r="A16679" s="51" t="s">
        <v>17637</v>
      </c>
    </row>
    <row r="16680" spans="1:1">
      <c r="A16680" s="51" t="s">
        <v>17638</v>
      </c>
    </row>
    <row r="16681" spans="1:1">
      <c r="A16681" s="51" t="s">
        <v>17639</v>
      </c>
    </row>
    <row r="16682" spans="1:1">
      <c r="A16682" s="51" t="s">
        <v>17640</v>
      </c>
    </row>
    <row r="16683" spans="1:1">
      <c r="A16683" s="51" t="s">
        <v>17641</v>
      </c>
    </row>
    <row r="16684" spans="1:1">
      <c r="A16684" s="51" t="s">
        <v>17642</v>
      </c>
    </row>
    <row r="16685" spans="1:1">
      <c r="A16685" s="51" t="s">
        <v>17643</v>
      </c>
    </row>
    <row r="16686" spans="1:1">
      <c r="A16686" s="51" t="s">
        <v>17644</v>
      </c>
    </row>
    <row r="16687" spans="1:1">
      <c r="A16687" s="51" t="s">
        <v>17645</v>
      </c>
    </row>
    <row r="16688" spans="1:1">
      <c r="A16688" s="51" t="s">
        <v>17646</v>
      </c>
    </row>
    <row r="16689" spans="1:1">
      <c r="A16689" s="51" t="s">
        <v>17647</v>
      </c>
    </row>
    <row r="16690" spans="1:1">
      <c r="A16690" s="51" t="s">
        <v>17648</v>
      </c>
    </row>
    <row r="16691" spans="1:1">
      <c r="A16691" s="51" t="s">
        <v>17649</v>
      </c>
    </row>
    <row r="16692" spans="1:1">
      <c r="A16692" s="51" t="s">
        <v>17650</v>
      </c>
    </row>
    <row r="16693" spans="1:1">
      <c r="A16693" s="51" t="s">
        <v>17651</v>
      </c>
    </row>
    <row r="16694" spans="1:1">
      <c r="A16694" s="51" t="s">
        <v>17652</v>
      </c>
    </row>
    <row r="16695" spans="1:1">
      <c r="A16695" s="51" t="s">
        <v>17653</v>
      </c>
    </row>
    <row r="16696" spans="1:1">
      <c r="A16696" s="51" t="s">
        <v>17654</v>
      </c>
    </row>
    <row r="16697" spans="1:1">
      <c r="A16697" s="51" t="s">
        <v>17655</v>
      </c>
    </row>
    <row r="16698" spans="1:1">
      <c r="A16698" s="51" t="s">
        <v>17656</v>
      </c>
    </row>
    <row r="16699" spans="1:1">
      <c r="A16699" s="51" t="s">
        <v>17657</v>
      </c>
    </row>
    <row r="16700" spans="1:1">
      <c r="A16700" s="51" t="s">
        <v>17658</v>
      </c>
    </row>
    <row r="16701" spans="1:1">
      <c r="A16701" s="51" t="s">
        <v>17659</v>
      </c>
    </row>
    <row r="16702" spans="1:1">
      <c r="A16702" s="51" t="s">
        <v>17660</v>
      </c>
    </row>
    <row r="16703" spans="1:1">
      <c r="A16703" s="51" t="s">
        <v>17661</v>
      </c>
    </row>
    <row r="16704" spans="1:1">
      <c r="A16704" s="51" t="s">
        <v>17662</v>
      </c>
    </row>
    <row r="16705" spans="1:1">
      <c r="A16705" s="51" t="s">
        <v>17663</v>
      </c>
    </row>
    <row r="16706" spans="1:1">
      <c r="A16706" s="51" t="s">
        <v>17664</v>
      </c>
    </row>
    <row r="16707" spans="1:1">
      <c r="A16707" s="51" t="s">
        <v>17665</v>
      </c>
    </row>
    <row r="16708" spans="1:1">
      <c r="A16708" s="51" t="s">
        <v>17666</v>
      </c>
    </row>
    <row r="16709" spans="1:1">
      <c r="A16709" s="51" t="s">
        <v>17667</v>
      </c>
    </row>
    <row r="16710" spans="1:1">
      <c r="A16710" s="51" t="s">
        <v>17668</v>
      </c>
    </row>
    <row r="16711" spans="1:1">
      <c r="A16711" s="51" t="s">
        <v>17669</v>
      </c>
    </row>
    <row r="16712" spans="1:1">
      <c r="A16712" s="51" t="s">
        <v>17670</v>
      </c>
    </row>
    <row r="16713" spans="1:1">
      <c r="A16713" s="51" t="s">
        <v>17671</v>
      </c>
    </row>
    <row r="16714" spans="1:1">
      <c r="A16714" s="51" t="s">
        <v>17672</v>
      </c>
    </row>
    <row r="16715" spans="1:1">
      <c r="A16715" s="51" t="s">
        <v>17673</v>
      </c>
    </row>
    <row r="16716" spans="1:1">
      <c r="A16716" s="51" t="s">
        <v>17674</v>
      </c>
    </row>
    <row r="16717" spans="1:1">
      <c r="A16717" s="51" t="s">
        <v>17675</v>
      </c>
    </row>
    <row r="16718" spans="1:1">
      <c r="A16718" s="51" t="s">
        <v>17676</v>
      </c>
    </row>
    <row r="16719" spans="1:1">
      <c r="A16719" s="51" t="s">
        <v>17677</v>
      </c>
    </row>
    <row r="16720" spans="1:1">
      <c r="A16720" s="51" t="s">
        <v>17678</v>
      </c>
    </row>
    <row r="16721" spans="1:1">
      <c r="A16721" s="51" t="s">
        <v>17679</v>
      </c>
    </row>
    <row r="16722" spans="1:1">
      <c r="A16722" s="51" t="s">
        <v>17680</v>
      </c>
    </row>
    <row r="16723" spans="1:1">
      <c r="A16723" s="51" t="s">
        <v>17681</v>
      </c>
    </row>
    <row r="16724" spans="1:1">
      <c r="A16724" s="51" t="s">
        <v>17682</v>
      </c>
    </row>
    <row r="16725" spans="1:1">
      <c r="A16725" s="51" t="s">
        <v>17683</v>
      </c>
    </row>
    <row r="16726" spans="1:1">
      <c r="A16726" s="51" t="s">
        <v>17684</v>
      </c>
    </row>
    <row r="16727" spans="1:1">
      <c r="A16727" s="51" t="s">
        <v>17685</v>
      </c>
    </row>
    <row r="16728" spans="1:1">
      <c r="A16728" s="51" t="s">
        <v>17686</v>
      </c>
    </row>
    <row r="16729" spans="1:1">
      <c r="A16729" s="51" t="s">
        <v>17687</v>
      </c>
    </row>
    <row r="16730" spans="1:1">
      <c r="A16730" s="51" t="s">
        <v>17688</v>
      </c>
    </row>
    <row r="16731" spans="1:1">
      <c r="A16731" s="51" t="s">
        <v>17689</v>
      </c>
    </row>
    <row r="16732" spans="1:1">
      <c r="A16732" s="51" t="s">
        <v>17690</v>
      </c>
    </row>
    <row r="16733" spans="1:1">
      <c r="A16733" s="51" t="s">
        <v>17691</v>
      </c>
    </row>
    <row r="16734" spans="1:1">
      <c r="A16734" s="51" t="s">
        <v>17692</v>
      </c>
    </row>
    <row r="16735" spans="1:1">
      <c r="A16735" s="51" t="s">
        <v>17693</v>
      </c>
    </row>
    <row r="16736" spans="1:1">
      <c r="A16736" s="51" t="s">
        <v>17694</v>
      </c>
    </row>
    <row r="16737" spans="1:1">
      <c r="A16737" s="51" t="s">
        <v>17695</v>
      </c>
    </row>
    <row r="16738" spans="1:1">
      <c r="A16738" s="51" t="s">
        <v>17696</v>
      </c>
    </row>
    <row r="16739" spans="1:1">
      <c r="A16739" s="51" t="s">
        <v>17697</v>
      </c>
    </row>
    <row r="16740" spans="1:1">
      <c r="A16740" s="51" t="s">
        <v>17698</v>
      </c>
    </row>
    <row r="16741" spans="1:1">
      <c r="A16741" s="51" t="s">
        <v>17699</v>
      </c>
    </row>
    <row r="16742" spans="1:1">
      <c r="A16742" s="51" t="s">
        <v>17700</v>
      </c>
    </row>
    <row r="16743" spans="1:1">
      <c r="A16743" s="51" t="s">
        <v>17701</v>
      </c>
    </row>
    <row r="16744" spans="1:1">
      <c r="A16744" s="51" t="s">
        <v>17702</v>
      </c>
    </row>
    <row r="16745" spans="1:1">
      <c r="A16745" s="51" t="s">
        <v>17703</v>
      </c>
    </row>
    <row r="16746" spans="1:1">
      <c r="A16746" s="51" t="s">
        <v>17704</v>
      </c>
    </row>
    <row r="16747" spans="1:1">
      <c r="A16747" s="51" t="s">
        <v>17705</v>
      </c>
    </row>
    <row r="16748" spans="1:1">
      <c r="A16748" s="51" t="s">
        <v>17706</v>
      </c>
    </row>
    <row r="16749" spans="1:1">
      <c r="A16749" s="51" t="s">
        <v>17707</v>
      </c>
    </row>
    <row r="16750" spans="1:1">
      <c r="A16750" s="51" t="s">
        <v>17708</v>
      </c>
    </row>
    <row r="16751" spans="1:1">
      <c r="A16751" s="51" t="s">
        <v>17709</v>
      </c>
    </row>
    <row r="16752" spans="1:1">
      <c r="A16752" s="51" t="s">
        <v>17710</v>
      </c>
    </row>
    <row r="16753" spans="1:1">
      <c r="A16753" s="51" t="s">
        <v>17711</v>
      </c>
    </row>
    <row r="16754" spans="1:1">
      <c r="A16754" s="51" t="s">
        <v>17712</v>
      </c>
    </row>
    <row r="16755" spans="1:1">
      <c r="A16755" s="51" t="s">
        <v>17713</v>
      </c>
    </row>
    <row r="16756" spans="1:1">
      <c r="A16756" s="51" t="s">
        <v>17714</v>
      </c>
    </row>
    <row r="16757" spans="1:1">
      <c r="A16757" s="51" t="s">
        <v>17715</v>
      </c>
    </row>
    <row r="16758" spans="1:1">
      <c r="A16758" s="51" t="s">
        <v>17716</v>
      </c>
    </row>
    <row r="16759" spans="1:1">
      <c r="A16759" s="51" t="s">
        <v>17717</v>
      </c>
    </row>
    <row r="16760" spans="1:1">
      <c r="A16760" s="51" t="s">
        <v>17718</v>
      </c>
    </row>
    <row r="16761" spans="1:1">
      <c r="A16761" s="51" t="s">
        <v>17719</v>
      </c>
    </row>
    <row r="16762" spans="1:1">
      <c r="A16762" s="51" t="s">
        <v>17720</v>
      </c>
    </row>
    <row r="16763" spans="1:1">
      <c r="A16763" s="51" t="s">
        <v>17721</v>
      </c>
    </row>
    <row r="16764" spans="1:1">
      <c r="A16764" s="51" t="s">
        <v>17722</v>
      </c>
    </row>
    <row r="16765" spans="1:1">
      <c r="A16765" s="51" t="s">
        <v>17723</v>
      </c>
    </row>
    <row r="16766" spans="1:1">
      <c r="A16766" s="51" t="s">
        <v>17724</v>
      </c>
    </row>
    <row r="16767" spans="1:1">
      <c r="A16767" s="51" t="s">
        <v>17725</v>
      </c>
    </row>
    <row r="16768" spans="1:1">
      <c r="A16768" s="51" t="s">
        <v>17726</v>
      </c>
    </row>
    <row r="16769" spans="1:1">
      <c r="A16769" s="51" t="s">
        <v>17727</v>
      </c>
    </row>
    <row r="16770" spans="1:1">
      <c r="A16770" s="51" t="s">
        <v>17728</v>
      </c>
    </row>
    <row r="16771" spans="1:1">
      <c r="A16771" s="51" t="s">
        <v>17729</v>
      </c>
    </row>
    <row r="16772" spans="1:1">
      <c r="A16772" s="51" t="s">
        <v>17730</v>
      </c>
    </row>
    <row r="16773" spans="1:1">
      <c r="A16773" s="51" t="s">
        <v>17731</v>
      </c>
    </row>
    <row r="16774" spans="1:1">
      <c r="A16774" s="51" t="s">
        <v>17732</v>
      </c>
    </row>
    <row r="16775" spans="1:1">
      <c r="A16775" s="51" t="s">
        <v>17733</v>
      </c>
    </row>
    <row r="16776" spans="1:1">
      <c r="A16776" s="51" t="s">
        <v>17734</v>
      </c>
    </row>
    <row r="16777" spans="1:1">
      <c r="A16777" s="51" t="s">
        <v>17735</v>
      </c>
    </row>
    <row r="16778" spans="1:1">
      <c r="A16778" s="51" t="s">
        <v>17736</v>
      </c>
    </row>
    <row r="16779" spans="1:1">
      <c r="A16779" s="51" t="s">
        <v>17737</v>
      </c>
    </row>
    <row r="16780" spans="1:1">
      <c r="A16780" s="51" t="s">
        <v>17738</v>
      </c>
    </row>
    <row r="16781" spans="1:1">
      <c r="A16781" s="51" t="s">
        <v>17739</v>
      </c>
    </row>
    <row r="16782" spans="1:1">
      <c r="A16782" s="51" t="s">
        <v>17740</v>
      </c>
    </row>
    <row r="16783" spans="1:1">
      <c r="A16783" s="51" t="s">
        <v>17741</v>
      </c>
    </row>
    <row r="16784" spans="1:1">
      <c r="A16784" s="51" t="s">
        <v>17742</v>
      </c>
    </row>
    <row r="16785" spans="1:1">
      <c r="A16785" s="51" t="s">
        <v>17743</v>
      </c>
    </row>
    <row r="16786" spans="1:1">
      <c r="A16786" s="51" t="s">
        <v>17744</v>
      </c>
    </row>
    <row r="16787" spans="1:1">
      <c r="A16787" s="51" t="s">
        <v>17745</v>
      </c>
    </row>
    <row r="16788" spans="1:1">
      <c r="A16788" s="51" t="s">
        <v>17746</v>
      </c>
    </row>
    <row r="16789" spans="1:1">
      <c r="A16789" s="51" t="s">
        <v>17747</v>
      </c>
    </row>
    <row r="16790" spans="1:1">
      <c r="A16790" s="51" t="s">
        <v>17748</v>
      </c>
    </row>
    <row r="16791" spans="1:1">
      <c r="A16791" s="51" t="s">
        <v>17749</v>
      </c>
    </row>
    <row r="16792" spans="1:1">
      <c r="A16792" s="51" t="s">
        <v>17750</v>
      </c>
    </row>
    <row r="16793" spans="1:1">
      <c r="A16793" s="51" t="s">
        <v>17751</v>
      </c>
    </row>
    <row r="16794" spans="1:1">
      <c r="A16794" s="51" t="s">
        <v>17752</v>
      </c>
    </row>
    <row r="16795" spans="1:1">
      <c r="A16795" s="51" t="s">
        <v>17753</v>
      </c>
    </row>
    <row r="16796" spans="1:1">
      <c r="A16796" s="51" t="s">
        <v>17754</v>
      </c>
    </row>
    <row r="16797" spans="1:1">
      <c r="A16797" s="51" t="s">
        <v>17755</v>
      </c>
    </row>
    <row r="16798" spans="1:1">
      <c r="A16798" s="51" t="s">
        <v>17756</v>
      </c>
    </row>
    <row r="16799" spans="1:1">
      <c r="A16799" s="51" t="s">
        <v>17757</v>
      </c>
    </row>
    <row r="16800" spans="1:1">
      <c r="A16800" s="51" t="s">
        <v>17758</v>
      </c>
    </row>
    <row r="16801" spans="1:1">
      <c r="A16801" s="51" t="s">
        <v>17759</v>
      </c>
    </row>
    <row r="16802" spans="1:1">
      <c r="A16802" s="51" t="s">
        <v>17760</v>
      </c>
    </row>
    <row r="16803" spans="1:1">
      <c r="A16803" s="51" t="s">
        <v>17761</v>
      </c>
    </row>
    <row r="16804" spans="1:1">
      <c r="A16804" s="51" t="s">
        <v>17762</v>
      </c>
    </row>
    <row r="16805" spans="1:1">
      <c r="A16805" s="51" t="s">
        <v>17763</v>
      </c>
    </row>
    <row r="16806" spans="1:1">
      <c r="A16806" s="51" t="s">
        <v>17764</v>
      </c>
    </row>
    <row r="16807" spans="1:1">
      <c r="A16807" s="51" t="s">
        <v>17765</v>
      </c>
    </row>
    <row r="16808" spans="1:1">
      <c r="A16808" s="51" t="s">
        <v>17766</v>
      </c>
    </row>
    <row r="16809" spans="1:1">
      <c r="A16809" s="51" t="s">
        <v>17767</v>
      </c>
    </row>
    <row r="16810" spans="1:1">
      <c r="A16810" s="51" t="s">
        <v>17768</v>
      </c>
    </row>
    <row r="16811" spans="1:1">
      <c r="A16811" s="51" t="s">
        <v>17769</v>
      </c>
    </row>
    <row r="16812" spans="1:1">
      <c r="A16812" s="51" t="s">
        <v>17770</v>
      </c>
    </row>
    <row r="16813" spans="1:1">
      <c r="A16813" s="51" t="s">
        <v>17771</v>
      </c>
    </row>
    <row r="16814" spans="1:1">
      <c r="A16814" s="51" t="s">
        <v>17772</v>
      </c>
    </row>
    <row r="16815" spans="1:1">
      <c r="A16815" s="51" t="s">
        <v>17773</v>
      </c>
    </row>
    <row r="16816" spans="1:1">
      <c r="A16816" s="51" t="s">
        <v>17774</v>
      </c>
    </row>
    <row r="16817" spans="1:1">
      <c r="A16817" s="51" t="s">
        <v>17775</v>
      </c>
    </row>
    <row r="16818" spans="1:1">
      <c r="A16818" s="51" t="s">
        <v>17776</v>
      </c>
    </row>
    <row r="16819" spans="1:1">
      <c r="A16819" s="51" t="s">
        <v>17777</v>
      </c>
    </row>
    <row r="16820" spans="1:1">
      <c r="A16820" s="51" t="s">
        <v>17778</v>
      </c>
    </row>
    <row r="16821" spans="1:1">
      <c r="A16821" s="51" t="s">
        <v>17779</v>
      </c>
    </row>
    <row r="16822" spans="1:1">
      <c r="A16822" s="51" t="s">
        <v>17780</v>
      </c>
    </row>
    <row r="16823" spans="1:1">
      <c r="A16823" s="51" t="s">
        <v>17781</v>
      </c>
    </row>
    <row r="16824" spans="1:1">
      <c r="A16824" s="51" t="s">
        <v>17782</v>
      </c>
    </row>
    <row r="16825" spans="1:1">
      <c r="A16825" s="51" t="s">
        <v>17783</v>
      </c>
    </row>
    <row r="16826" spans="1:1">
      <c r="A16826" s="51" t="s">
        <v>17784</v>
      </c>
    </row>
    <row r="16827" spans="1:1">
      <c r="A16827" s="51" t="s">
        <v>17785</v>
      </c>
    </row>
    <row r="16828" spans="1:1">
      <c r="A16828" s="51" t="s">
        <v>17786</v>
      </c>
    </row>
    <row r="16829" spans="1:1">
      <c r="A16829" s="51" t="s">
        <v>17787</v>
      </c>
    </row>
    <row r="16830" spans="1:1">
      <c r="A16830" s="51" t="s">
        <v>17788</v>
      </c>
    </row>
    <row r="16831" spans="1:1">
      <c r="A16831" s="51" t="s">
        <v>17789</v>
      </c>
    </row>
    <row r="16832" spans="1:1">
      <c r="A16832" s="51" t="s">
        <v>17790</v>
      </c>
    </row>
    <row r="16833" spans="1:1">
      <c r="A16833" s="51" t="s">
        <v>17791</v>
      </c>
    </row>
    <row r="16834" spans="1:1">
      <c r="A16834" s="51" t="s">
        <v>17792</v>
      </c>
    </row>
    <row r="16835" spans="1:1">
      <c r="A16835" s="51" t="s">
        <v>17793</v>
      </c>
    </row>
    <row r="16836" spans="1:1">
      <c r="A16836" s="51" t="s">
        <v>17794</v>
      </c>
    </row>
    <row r="16837" spans="1:1">
      <c r="A16837" s="51" t="s">
        <v>17795</v>
      </c>
    </row>
    <row r="16838" spans="1:1">
      <c r="A16838" s="51" t="s">
        <v>17796</v>
      </c>
    </row>
    <row r="16839" spans="1:1">
      <c r="A16839" s="51" t="s">
        <v>17797</v>
      </c>
    </row>
    <row r="16840" spans="1:1">
      <c r="A16840" s="51" t="s">
        <v>17798</v>
      </c>
    </row>
    <row r="16841" spans="1:1">
      <c r="A16841" s="51" t="s">
        <v>17799</v>
      </c>
    </row>
    <row r="16842" spans="1:1">
      <c r="A16842" s="51" t="s">
        <v>17800</v>
      </c>
    </row>
    <row r="16843" spans="1:1">
      <c r="A16843" s="51" t="s">
        <v>17801</v>
      </c>
    </row>
    <row r="16844" spans="1:1">
      <c r="A16844" s="51" t="s">
        <v>17802</v>
      </c>
    </row>
    <row r="16845" spans="1:1">
      <c r="A16845" s="51" t="s">
        <v>17803</v>
      </c>
    </row>
    <row r="16846" spans="1:1">
      <c r="A16846" s="51" t="s">
        <v>17804</v>
      </c>
    </row>
    <row r="16847" spans="1:1">
      <c r="A16847" s="51" t="s">
        <v>17805</v>
      </c>
    </row>
    <row r="16848" spans="1:1">
      <c r="A16848" s="51" t="s">
        <v>17806</v>
      </c>
    </row>
    <row r="16849" spans="1:1">
      <c r="A16849" s="51" t="s">
        <v>17807</v>
      </c>
    </row>
    <row r="16850" spans="1:1">
      <c r="A16850" s="51" t="s">
        <v>17808</v>
      </c>
    </row>
    <row r="16851" spans="1:1">
      <c r="A16851" s="51" t="s">
        <v>17809</v>
      </c>
    </row>
    <row r="16852" spans="1:1">
      <c r="A16852" s="51" t="s">
        <v>17810</v>
      </c>
    </row>
    <row r="16853" spans="1:1">
      <c r="A16853" s="51" t="s">
        <v>17811</v>
      </c>
    </row>
    <row r="16854" spans="1:1">
      <c r="A16854" s="51" t="s">
        <v>17812</v>
      </c>
    </row>
    <row r="16855" spans="1:1">
      <c r="A16855" s="51" t="s">
        <v>17813</v>
      </c>
    </row>
    <row r="16856" spans="1:1">
      <c r="A16856" s="51" t="s">
        <v>17814</v>
      </c>
    </row>
    <row r="16857" spans="1:1">
      <c r="A16857" s="51" t="s">
        <v>17815</v>
      </c>
    </row>
    <row r="16858" spans="1:1">
      <c r="A16858" s="51" t="s">
        <v>17816</v>
      </c>
    </row>
    <row r="16859" spans="1:1">
      <c r="A16859" s="51" t="s">
        <v>17817</v>
      </c>
    </row>
    <row r="16860" spans="1:1">
      <c r="A16860" s="51" t="s">
        <v>17818</v>
      </c>
    </row>
    <row r="16861" spans="1:1">
      <c r="A16861" s="51" t="s">
        <v>17819</v>
      </c>
    </row>
    <row r="16862" spans="1:1">
      <c r="A16862" s="51" t="s">
        <v>17820</v>
      </c>
    </row>
    <row r="16863" spans="1:1">
      <c r="A16863" s="51" t="s">
        <v>17821</v>
      </c>
    </row>
    <row r="16864" spans="1:1">
      <c r="A16864" s="51" t="s">
        <v>17822</v>
      </c>
    </row>
    <row r="16865" spans="1:1">
      <c r="A16865" s="51" t="s">
        <v>17823</v>
      </c>
    </row>
    <row r="16866" spans="1:1">
      <c r="A16866" s="51" t="s">
        <v>17824</v>
      </c>
    </row>
    <row r="16867" spans="1:1">
      <c r="A16867" s="51" t="s">
        <v>17825</v>
      </c>
    </row>
    <row r="16868" spans="1:1">
      <c r="A16868" s="51" t="s">
        <v>17826</v>
      </c>
    </row>
    <row r="16869" spans="1:1">
      <c r="A16869" s="51" t="s">
        <v>17827</v>
      </c>
    </row>
    <row r="16870" spans="1:1">
      <c r="A16870" s="51" t="s">
        <v>17828</v>
      </c>
    </row>
    <row r="16871" spans="1:1">
      <c r="A16871" s="51" t="s">
        <v>17829</v>
      </c>
    </row>
    <row r="16872" spans="1:1">
      <c r="A16872" s="51" t="s">
        <v>17830</v>
      </c>
    </row>
    <row r="16873" spans="1:1">
      <c r="A16873" s="51" t="s">
        <v>17831</v>
      </c>
    </row>
    <row r="16874" spans="1:1">
      <c r="A16874" s="51" t="s">
        <v>17832</v>
      </c>
    </row>
    <row r="16875" spans="1:1">
      <c r="A16875" s="51" t="s">
        <v>17833</v>
      </c>
    </row>
    <row r="16876" spans="1:1">
      <c r="A16876" s="51" t="s">
        <v>17834</v>
      </c>
    </row>
    <row r="16877" spans="1:1">
      <c r="A16877" s="51" t="s">
        <v>17835</v>
      </c>
    </row>
    <row r="16878" spans="1:1">
      <c r="A16878" s="51" t="s">
        <v>17836</v>
      </c>
    </row>
    <row r="16879" spans="1:1">
      <c r="A16879" s="51" t="s">
        <v>17837</v>
      </c>
    </row>
    <row r="16880" spans="1:1">
      <c r="A16880" s="51" t="s">
        <v>17838</v>
      </c>
    </row>
    <row r="16881" spans="1:1">
      <c r="A16881" s="51" t="s">
        <v>17839</v>
      </c>
    </row>
    <row r="16882" spans="1:1">
      <c r="A16882" s="51" t="s">
        <v>17840</v>
      </c>
    </row>
    <row r="16883" spans="1:1">
      <c r="A16883" s="51" t="s">
        <v>17841</v>
      </c>
    </row>
    <row r="16884" spans="1:1">
      <c r="A16884" s="51" t="s">
        <v>17842</v>
      </c>
    </row>
    <row r="16885" spans="1:1">
      <c r="A16885" s="51" t="s">
        <v>17843</v>
      </c>
    </row>
    <row r="16886" spans="1:1">
      <c r="A16886" s="51" t="s">
        <v>17844</v>
      </c>
    </row>
    <row r="16887" spans="1:1">
      <c r="A16887" s="51" t="s">
        <v>17845</v>
      </c>
    </row>
    <row r="16888" spans="1:1">
      <c r="A16888" s="51" t="s">
        <v>17846</v>
      </c>
    </row>
    <row r="16889" spans="1:1">
      <c r="A16889" s="51" t="s">
        <v>17847</v>
      </c>
    </row>
    <row r="16890" spans="1:1">
      <c r="A16890" s="51" t="s">
        <v>17848</v>
      </c>
    </row>
    <row r="16891" spans="1:1">
      <c r="A16891" s="51" t="s">
        <v>17849</v>
      </c>
    </row>
    <row r="16892" spans="1:1">
      <c r="A16892" s="51" t="s">
        <v>17850</v>
      </c>
    </row>
    <row r="16893" spans="1:1">
      <c r="A16893" s="51" t="s">
        <v>17851</v>
      </c>
    </row>
    <row r="16894" spans="1:1">
      <c r="A16894" s="51" t="s">
        <v>17852</v>
      </c>
    </row>
    <row r="16895" spans="1:1">
      <c r="A16895" s="51" t="s">
        <v>17853</v>
      </c>
    </row>
    <row r="16896" spans="1:1">
      <c r="A16896" s="51" t="s">
        <v>17854</v>
      </c>
    </row>
    <row r="16897" spans="1:1">
      <c r="A16897" s="51" t="s">
        <v>17855</v>
      </c>
    </row>
    <row r="16898" spans="1:1">
      <c r="A16898" s="51" t="s">
        <v>17856</v>
      </c>
    </row>
    <row r="16899" spans="1:1">
      <c r="A16899" s="51" t="s">
        <v>17857</v>
      </c>
    </row>
    <row r="16900" spans="1:1">
      <c r="A16900" s="51" t="s">
        <v>17858</v>
      </c>
    </row>
    <row r="16901" spans="1:1">
      <c r="A16901" s="51" t="s">
        <v>17859</v>
      </c>
    </row>
    <row r="16902" spans="1:1">
      <c r="A16902" s="51" t="s">
        <v>17860</v>
      </c>
    </row>
    <row r="16903" spans="1:1">
      <c r="A16903" s="51" t="s">
        <v>17861</v>
      </c>
    </row>
    <row r="16904" spans="1:1">
      <c r="A16904" s="51" t="s">
        <v>17862</v>
      </c>
    </row>
    <row r="16905" spans="1:1">
      <c r="A16905" s="51" t="s">
        <v>17863</v>
      </c>
    </row>
    <row r="16906" spans="1:1">
      <c r="A16906" s="51" t="s">
        <v>17864</v>
      </c>
    </row>
    <row r="16907" spans="1:1">
      <c r="A16907" s="51" t="s">
        <v>17865</v>
      </c>
    </row>
    <row r="16908" spans="1:1">
      <c r="A16908" s="51" t="s">
        <v>17866</v>
      </c>
    </row>
    <row r="16909" spans="1:1">
      <c r="A16909" s="51" t="s">
        <v>17867</v>
      </c>
    </row>
    <row r="16910" spans="1:1">
      <c r="A16910" s="51" t="s">
        <v>17868</v>
      </c>
    </row>
    <row r="16911" spans="1:1">
      <c r="A16911" s="51" t="s">
        <v>17869</v>
      </c>
    </row>
    <row r="16912" spans="1:1">
      <c r="A16912" s="51" t="s">
        <v>17870</v>
      </c>
    </row>
    <row r="16913" spans="1:1">
      <c r="A16913" s="51" t="s">
        <v>17871</v>
      </c>
    </row>
    <row r="16914" spans="1:1">
      <c r="A16914" s="51" t="s">
        <v>17872</v>
      </c>
    </row>
    <row r="16915" spans="1:1">
      <c r="A16915" s="51" t="s">
        <v>17873</v>
      </c>
    </row>
    <row r="16916" spans="1:1">
      <c r="A16916" s="51" t="s">
        <v>17874</v>
      </c>
    </row>
    <row r="16917" spans="1:1">
      <c r="A16917" s="51" t="s">
        <v>17875</v>
      </c>
    </row>
    <row r="16918" spans="1:1">
      <c r="A16918" s="51" t="s">
        <v>17876</v>
      </c>
    </row>
    <row r="16919" spans="1:1">
      <c r="A16919" s="51" t="s">
        <v>17877</v>
      </c>
    </row>
    <row r="16920" spans="1:1">
      <c r="A16920" s="51" t="s">
        <v>17878</v>
      </c>
    </row>
    <row r="16921" spans="1:1">
      <c r="A16921" s="51" t="s">
        <v>17879</v>
      </c>
    </row>
    <row r="16922" spans="1:1">
      <c r="A16922" s="51" t="s">
        <v>17880</v>
      </c>
    </row>
    <row r="16923" spans="1:1">
      <c r="A16923" s="51" t="s">
        <v>17881</v>
      </c>
    </row>
    <row r="16924" spans="1:1">
      <c r="A16924" s="51" t="s">
        <v>17882</v>
      </c>
    </row>
    <row r="16925" spans="1:1">
      <c r="A16925" s="51" t="s">
        <v>17883</v>
      </c>
    </row>
    <row r="16926" spans="1:1">
      <c r="A16926" s="51" t="s">
        <v>17884</v>
      </c>
    </row>
    <row r="16927" spans="1:1">
      <c r="A16927" s="51" t="s">
        <v>17885</v>
      </c>
    </row>
    <row r="16928" spans="1:1">
      <c r="A16928" s="51" t="s">
        <v>17886</v>
      </c>
    </row>
    <row r="16929" spans="1:1">
      <c r="A16929" s="51" t="s">
        <v>17887</v>
      </c>
    </row>
    <row r="16930" spans="1:1">
      <c r="A16930" s="51" t="s">
        <v>17888</v>
      </c>
    </row>
    <row r="16931" spans="1:1">
      <c r="A16931" s="51" t="s">
        <v>17889</v>
      </c>
    </row>
    <row r="16932" spans="1:1">
      <c r="A16932" s="51" t="s">
        <v>17890</v>
      </c>
    </row>
    <row r="16933" spans="1:1">
      <c r="A16933" s="51" t="s">
        <v>17891</v>
      </c>
    </row>
    <row r="16934" spans="1:1">
      <c r="A16934" s="51" t="s">
        <v>17892</v>
      </c>
    </row>
    <row r="16935" spans="1:1">
      <c r="A16935" s="51" t="s">
        <v>17893</v>
      </c>
    </row>
    <row r="16936" spans="1:1">
      <c r="A16936" s="51" t="s">
        <v>17894</v>
      </c>
    </row>
    <row r="16937" spans="1:1">
      <c r="A16937" s="51" t="s">
        <v>17895</v>
      </c>
    </row>
    <row r="16938" spans="1:1">
      <c r="A16938" s="51" t="s">
        <v>17896</v>
      </c>
    </row>
    <row r="16939" spans="1:1">
      <c r="A16939" s="51" t="s">
        <v>17897</v>
      </c>
    </row>
    <row r="16940" spans="1:1">
      <c r="A16940" s="51" t="s">
        <v>17898</v>
      </c>
    </row>
    <row r="16941" spans="1:1">
      <c r="A16941" s="51" t="s">
        <v>17899</v>
      </c>
    </row>
    <row r="16942" spans="1:1">
      <c r="A16942" s="51" t="s">
        <v>17900</v>
      </c>
    </row>
    <row r="16943" spans="1:1">
      <c r="A16943" s="51" t="s">
        <v>17901</v>
      </c>
    </row>
    <row r="16944" spans="1:1">
      <c r="A16944" s="51" t="s">
        <v>17902</v>
      </c>
    </row>
    <row r="16945" spans="1:1">
      <c r="A16945" s="51" t="s">
        <v>17903</v>
      </c>
    </row>
    <row r="16946" spans="1:1">
      <c r="A16946" s="51" t="s">
        <v>17904</v>
      </c>
    </row>
    <row r="16947" spans="1:1">
      <c r="A16947" s="51" t="s">
        <v>17905</v>
      </c>
    </row>
    <row r="16948" spans="1:1">
      <c r="A16948" s="51" t="s">
        <v>17906</v>
      </c>
    </row>
    <row r="16949" spans="1:1">
      <c r="A16949" s="51" t="s">
        <v>17907</v>
      </c>
    </row>
    <row r="16950" spans="1:1">
      <c r="A16950" s="51" t="s">
        <v>17908</v>
      </c>
    </row>
    <row r="16951" spans="1:1">
      <c r="A16951" s="51" t="s">
        <v>17909</v>
      </c>
    </row>
    <row r="16952" spans="1:1">
      <c r="A16952" s="51" t="s">
        <v>17910</v>
      </c>
    </row>
    <row r="16953" spans="1:1">
      <c r="A16953" s="51" t="s">
        <v>17911</v>
      </c>
    </row>
    <row r="16954" spans="1:1">
      <c r="A16954" s="51" t="s">
        <v>17912</v>
      </c>
    </row>
    <row r="16955" spans="1:1">
      <c r="A16955" s="51" t="s">
        <v>17913</v>
      </c>
    </row>
    <row r="16956" spans="1:1">
      <c r="A16956" s="51" t="s">
        <v>17914</v>
      </c>
    </row>
    <row r="16957" spans="1:1">
      <c r="A16957" s="51" t="s">
        <v>17915</v>
      </c>
    </row>
    <row r="16958" spans="1:1">
      <c r="A16958" s="51" t="s">
        <v>17916</v>
      </c>
    </row>
    <row r="16959" spans="1:1">
      <c r="A16959" s="51" t="s">
        <v>17917</v>
      </c>
    </row>
    <row r="16960" spans="1:1">
      <c r="A16960" s="51" t="s">
        <v>17918</v>
      </c>
    </row>
    <row r="16961" spans="1:1">
      <c r="A16961" s="51" t="s">
        <v>17919</v>
      </c>
    </row>
    <row r="16962" spans="1:1">
      <c r="A16962" s="51" t="s">
        <v>17920</v>
      </c>
    </row>
    <row r="16963" spans="1:1">
      <c r="A16963" s="51" t="s">
        <v>17921</v>
      </c>
    </row>
    <row r="16964" spans="1:1">
      <c r="A16964" s="51" t="s">
        <v>17922</v>
      </c>
    </row>
    <row r="16965" spans="1:1">
      <c r="A16965" s="51" t="s">
        <v>17923</v>
      </c>
    </row>
    <row r="16966" spans="1:1">
      <c r="A16966" s="51" t="s">
        <v>17924</v>
      </c>
    </row>
    <row r="16967" spans="1:1">
      <c r="A16967" s="51" t="s">
        <v>17925</v>
      </c>
    </row>
    <row r="16968" spans="1:1">
      <c r="A16968" s="51" t="s">
        <v>17926</v>
      </c>
    </row>
    <row r="16969" spans="1:1">
      <c r="A16969" s="51" t="s">
        <v>17927</v>
      </c>
    </row>
    <row r="16970" spans="1:1">
      <c r="A16970" s="51" t="s">
        <v>17928</v>
      </c>
    </row>
    <row r="16971" spans="1:1">
      <c r="A16971" s="51" t="s">
        <v>17929</v>
      </c>
    </row>
    <row r="16972" spans="1:1">
      <c r="A16972" s="51" t="s">
        <v>17930</v>
      </c>
    </row>
    <row r="16973" spans="1:1">
      <c r="A16973" s="51" t="s">
        <v>17931</v>
      </c>
    </row>
    <row r="16974" spans="1:1">
      <c r="A16974" s="51" t="s">
        <v>17932</v>
      </c>
    </row>
    <row r="16975" spans="1:1">
      <c r="A16975" s="51" t="s">
        <v>17933</v>
      </c>
    </row>
    <row r="16976" spans="1:1">
      <c r="A16976" s="51" t="s">
        <v>17934</v>
      </c>
    </row>
    <row r="16977" spans="1:1">
      <c r="A16977" s="51" t="s">
        <v>17935</v>
      </c>
    </row>
    <row r="16978" spans="1:1">
      <c r="A16978" s="51" t="s">
        <v>17936</v>
      </c>
    </row>
    <row r="16979" spans="1:1">
      <c r="A16979" s="51" t="s">
        <v>17937</v>
      </c>
    </row>
    <row r="16980" spans="1:1">
      <c r="A16980" s="51" t="s">
        <v>17938</v>
      </c>
    </row>
    <row r="16981" spans="1:1">
      <c r="A16981" s="51" t="s">
        <v>17939</v>
      </c>
    </row>
    <row r="16982" spans="1:1">
      <c r="A16982" s="51" t="s">
        <v>17940</v>
      </c>
    </row>
    <row r="16983" spans="1:1">
      <c r="A16983" s="51" t="s">
        <v>17941</v>
      </c>
    </row>
    <row r="16984" spans="1:1">
      <c r="A16984" s="51" t="s">
        <v>17942</v>
      </c>
    </row>
    <row r="16985" spans="1:1">
      <c r="A16985" s="51" t="s">
        <v>17943</v>
      </c>
    </row>
    <row r="16986" spans="1:1">
      <c r="A16986" s="51" t="s">
        <v>17944</v>
      </c>
    </row>
    <row r="16987" spans="1:1">
      <c r="A16987" s="51" t="s">
        <v>17945</v>
      </c>
    </row>
    <row r="16988" spans="1:1">
      <c r="A16988" s="51" t="s">
        <v>17946</v>
      </c>
    </row>
    <row r="16989" spans="1:1">
      <c r="A16989" s="51" t="s">
        <v>17947</v>
      </c>
    </row>
    <row r="16990" spans="1:1">
      <c r="A16990" s="51" t="s">
        <v>17948</v>
      </c>
    </row>
    <row r="16991" spans="1:1">
      <c r="A16991" s="51" t="s">
        <v>17949</v>
      </c>
    </row>
    <row r="16992" spans="1:1">
      <c r="A16992" s="51" t="s">
        <v>17950</v>
      </c>
    </row>
    <row r="16993" spans="1:1">
      <c r="A16993" s="51" t="s">
        <v>17951</v>
      </c>
    </row>
    <row r="16994" spans="1:1">
      <c r="A16994" s="51" t="s">
        <v>17952</v>
      </c>
    </row>
    <row r="16995" spans="1:1">
      <c r="A16995" s="51" t="s">
        <v>17953</v>
      </c>
    </row>
    <row r="16996" spans="1:1">
      <c r="A16996" s="51" t="s">
        <v>17954</v>
      </c>
    </row>
    <row r="16997" spans="1:1">
      <c r="A16997" s="51" t="s">
        <v>17955</v>
      </c>
    </row>
    <row r="16998" spans="1:1">
      <c r="A16998" s="51" t="s">
        <v>17956</v>
      </c>
    </row>
    <row r="16999" spans="1:1">
      <c r="A16999" s="51" t="s">
        <v>17957</v>
      </c>
    </row>
    <row r="17000" spans="1:1">
      <c r="A17000" s="51" t="s">
        <v>17958</v>
      </c>
    </row>
    <row r="17001" spans="1:1">
      <c r="A17001" s="51" t="s">
        <v>17959</v>
      </c>
    </row>
    <row r="17002" spans="1:1">
      <c r="A17002" s="51" t="s">
        <v>17960</v>
      </c>
    </row>
    <row r="17003" spans="1:1">
      <c r="A17003" s="51" t="s">
        <v>17961</v>
      </c>
    </row>
    <row r="17004" spans="1:1">
      <c r="A17004" s="51" t="s">
        <v>17962</v>
      </c>
    </row>
    <row r="17005" spans="1:1">
      <c r="A17005" s="51" t="s">
        <v>17963</v>
      </c>
    </row>
    <row r="17006" spans="1:1">
      <c r="A17006" s="51" t="s">
        <v>17964</v>
      </c>
    </row>
    <row r="17007" spans="1:1">
      <c r="A17007" s="51" t="s">
        <v>17965</v>
      </c>
    </row>
    <row r="17008" spans="1:1">
      <c r="A17008" s="51" t="s">
        <v>17966</v>
      </c>
    </row>
    <row r="17009" spans="1:1">
      <c r="A17009" s="51" t="s">
        <v>17967</v>
      </c>
    </row>
    <row r="17010" spans="1:1">
      <c r="A17010" s="51" t="s">
        <v>17968</v>
      </c>
    </row>
    <row r="17011" spans="1:1">
      <c r="A17011" s="51" t="s">
        <v>17969</v>
      </c>
    </row>
    <row r="17012" spans="1:1">
      <c r="A17012" s="51" t="s">
        <v>17970</v>
      </c>
    </row>
    <row r="17013" spans="1:1">
      <c r="A17013" s="51" t="s">
        <v>17971</v>
      </c>
    </row>
    <row r="17014" spans="1:1">
      <c r="A17014" s="51" t="s">
        <v>17972</v>
      </c>
    </row>
    <row r="17015" spans="1:1">
      <c r="A17015" s="51" t="s">
        <v>17973</v>
      </c>
    </row>
    <row r="17016" spans="1:1">
      <c r="A17016" s="51" t="s">
        <v>17974</v>
      </c>
    </row>
    <row r="17017" spans="1:1">
      <c r="A17017" s="51" t="s">
        <v>17975</v>
      </c>
    </row>
    <row r="17018" spans="1:1">
      <c r="A17018" s="51" t="s">
        <v>17976</v>
      </c>
    </row>
    <row r="17019" spans="1:1">
      <c r="A17019" s="51" t="s">
        <v>17977</v>
      </c>
    </row>
    <row r="17020" spans="1:1">
      <c r="A17020" s="51" t="s">
        <v>17978</v>
      </c>
    </row>
    <row r="17021" spans="1:1">
      <c r="A17021" s="51" t="s">
        <v>17979</v>
      </c>
    </row>
    <row r="17022" spans="1:1">
      <c r="A17022" s="51" t="s">
        <v>17980</v>
      </c>
    </row>
    <row r="17023" spans="1:1">
      <c r="A17023" s="51" t="s">
        <v>17981</v>
      </c>
    </row>
    <row r="17024" spans="1:1">
      <c r="A17024" s="51" t="s">
        <v>17982</v>
      </c>
    </row>
    <row r="17025" spans="1:1">
      <c r="A17025" s="51" t="s">
        <v>17983</v>
      </c>
    </row>
    <row r="17026" spans="1:1">
      <c r="A17026" s="51" t="s">
        <v>17984</v>
      </c>
    </row>
    <row r="17027" spans="1:1">
      <c r="A17027" s="51" t="s">
        <v>17985</v>
      </c>
    </row>
    <row r="17028" spans="1:1">
      <c r="A17028" s="51" t="s">
        <v>17986</v>
      </c>
    </row>
    <row r="17029" spans="1:1">
      <c r="A17029" s="51" t="s">
        <v>17987</v>
      </c>
    </row>
    <row r="17030" spans="1:1">
      <c r="A17030" s="51" t="s">
        <v>17988</v>
      </c>
    </row>
    <row r="17031" spans="1:1">
      <c r="A17031" s="51" t="s">
        <v>17989</v>
      </c>
    </row>
    <row r="17032" spans="1:1">
      <c r="A17032" s="51" t="s">
        <v>17990</v>
      </c>
    </row>
    <row r="17033" spans="1:1">
      <c r="A17033" s="51" t="s">
        <v>17991</v>
      </c>
    </row>
    <row r="17034" spans="1:1">
      <c r="A17034" s="51" t="s">
        <v>17992</v>
      </c>
    </row>
    <row r="17035" spans="1:1">
      <c r="A17035" s="51" t="s">
        <v>17993</v>
      </c>
    </row>
    <row r="17036" spans="1:1">
      <c r="A17036" s="51" t="s">
        <v>17994</v>
      </c>
    </row>
    <row r="17037" spans="1:1">
      <c r="A17037" s="51" t="s">
        <v>17995</v>
      </c>
    </row>
    <row r="17038" spans="1:1">
      <c r="A17038" s="51" t="s">
        <v>17996</v>
      </c>
    </row>
    <row r="17039" spans="1:1">
      <c r="A17039" s="51" t="s">
        <v>17997</v>
      </c>
    </row>
    <row r="17040" spans="1:1">
      <c r="A17040" s="51" t="s">
        <v>17998</v>
      </c>
    </row>
    <row r="17041" spans="1:1">
      <c r="A17041" s="51" t="s">
        <v>17999</v>
      </c>
    </row>
    <row r="17042" spans="1:1">
      <c r="A17042" s="51" t="s">
        <v>18000</v>
      </c>
    </row>
    <row r="17043" spans="1:1">
      <c r="A17043" s="51" t="s">
        <v>18001</v>
      </c>
    </row>
    <row r="17044" spans="1:1">
      <c r="A17044" s="51" t="s">
        <v>18002</v>
      </c>
    </row>
    <row r="17045" spans="1:1">
      <c r="A17045" s="51" t="s">
        <v>18003</v>
      </c>
    </row>
    <row r="17046" spans="1:1">
      <c r="A17046" s="51" t="s">
        <v>18004</v>
      </c>
    </row>
    <row r="17047" spans="1:1">
      <c r="A17047" s="51" t="s">
        <v>18005</v>
      </c>
    </row>
    <row r="17048" spans="1:1">
      <c r="A17048" s="51" t="s">
        <v>18006</v>
      </c>
    </row>
    <row r="17049" spans="1:1">
      <c r="A17049" s="51" t="s">
        <v>18007</v>
      </c>
    </row>
    <row r="17050" spans="1:1">
      <c r="A17050" s="51" t="s">
        <v>18008</v>
      </c>
    </row>
    <row r="17051" spans="1:1">
      <c r="A17051" s="51" t="s">
        <v>18009</v>
      </c>
    </row>
    <row r="17052" spans="1:1">
      <c r="A17052" s="51" t="s">
        <v>18010</v>
      </c>
    </row>
    <row r="17053" spans="1:1">
      <c r="A17053" s="51" t="s">
        <v>18011</v>
      </c>
    </row>
    <row r="17054" spans="1:1">
      <c r="A17054" s="51" t="s">
        <v>18012</v>
      </c>
    </row>
    <row r="17055" spans="1:1">
      <c r="A17055" s="51" t="s">
        <v>18013</v>
      </c>
    </row>
    <row r="17056" spans="1:1">
      <c r="A17056" s="51" t="s">
        <v>18014</v>
      </c>
    </row>
    <row r="17057" spans="1:1">
      <c r="A17057" s="51" t="s">
        <v>18015</v>
      </c>
    </row>
    <row r="17058" spans="1:1">
      <c r="A17058" s="51" t="s">
        <v>18016</v>
      </c>
    </row>
    <row r="17059" spans="1:1">
      <c r="A17059" s="51" t="s">
        <v>18017</v>
      </c>
    </row>
    <row r="17060" spans="1:1">
      <c r="A17060" s="51" t="s">
        <v>18018</v>
      </c>
    </row>
    <row r="17061" spans="1:1">
      <c r="A17061" s="51" t="s">
        <v>18019</v>
      </c>
    </row>
    <row r="17062" spans="1:1">
      <c r="A17062" s="51" t="s">
        <v>18020</v>
      </c>
    </row>
    <row r="17063" spans="1:1">
      <c r="A17063" s="51" t="s">
        <v>18021</v>
      </c>
    </row>
    <row r="17064" spans="1:1">
      <c r="A17064" s="51" t="s">
        <v>18022</v>
      </c>
    </row>
    <row r="17065" spans="1:1">
      <c r="A17065" s="51" t="s">
        <v>18023</v>
      </c>
    </row>
    <row r="17066" spans="1:1">
      <c r="A17066" s="51" t="s">
        <v>18024</v>
      </c>
    </row>
    <row r="17067" spans="1:1">
      <c r="A17067" s="51" t="s">
        <v>18025</v>
      </c>
    </row>
    <row r="17068" spans="1:1">
      <c r="A17068" s="51" t="s">
        <v>18026</v>
      </c>
    </row>
    <row r="17069" spans="1:1">
      <c r="A17069" s="51" t="s">
        <v>18027</v>
      </c>
    </row>
    <row r="17070" spans="1:1">
      <c r="A17070" s="51" t="s">
        <v>18028</v>
      </c>
    </row>
    <row r="17071" spans="1:1">
      <c r="A17071" s="51" t="s">
        <v>18029</v>
      </c>
    </row>
    <row r="17072" spans="1:1">
      <c r="A17072" s="51" t="s">
        <v>18030</v>
      </c>
    </row>
    <row r="17073" spans="1:1">
      <c r="A17073" s="51" t="s">
        <v>18031</v>
      </c>
    </row>
    <row r="17074" spans="1:1">
      <c r="A17074" s="51" t="s">
        <v>18032</v>
      </c>
    </row>
    <row r="17075" spans="1:1">
      <c r="A17075" s="51" t="s">
        <v>18033</v>
      </c>
    </row>
    <row r="17076" spans="1:1">
      <c r="A17076" s="51" t="s">
        <v>18034</v>
      </c>
    </row>
    <row r="17077" spans="1:1">
      <c r="A17077" s="51" t="s">
        <v>18035</v>
      </c>
    </row>
    <row r="17078" spans="1:1">
      <c r="A17078" s="51" t="s">
        <v>18036</v>
      </c>
    </row>
    <row r="17079" spans="1:1">
      <c r="A17079" s="51" t="s">
        <v>18037</v>
      </c>
    </row>
    <row r="17080" spans="1:1">
      <c r="A17080" s="51" t="s">
        <v>18038</v>
      </c>
    </row>
    <row r="17081" spans="1:1">
      <c r="A17081" s="51" t="s">
        <v>18039</v>
      </c>
    </row>
    <row r="17082" spans="1:1">
      <c r="A17082" s="51" t="s">
        <v>18040</v>
      </c>
    </row>
    <row r="17083" spans="1:1">
      <c r="A17083" s="51" t="s">
        <v>18041</v>
      </c>
    </row>
    <row r="17084" spans="1:1">
      <c r="A17084" s="51" t="s">
        <v>18042</v>
      </c>
    </row>
    <row r="17085" spans="1:1">
      <c r="A17085" s="51" t="s">
        <v>18043</v>
      </c>
    </row>
    <row r="17086" spans="1:1">
      <c r="A17086" s="51" t="s">
        <v>18044</v>
      </c>
    </row>
    <row r="17087" spans="1:1">
      <c r="A17087" s="51" t="s">
        <v>18045</v>
      </c>
    </row>
    <row r="17088" spans="1:1">
      <c r="A17088" s="51" t="s">
        <v>18046</v>
      </c>
    </row>
    <row r="17089" spans="1:1">
      <c r="A17089" s="51" t="s">
        <v>18047</v>
      </c>
    </row>
    <row r="17090" spans="1:1">
      <c r="A17090" s="51" t="s">
        <v>18048</v>
      </c>
    </row>
    <row r="17091" spans="1:1">
      <c r="A17091" s="51" t="s">
        <v>18049</v>
      </c>
    </row>
    <row r="17092" spans="1:1">
      <c r="A17092" s="51" t="s">
        <v>18050</v>
      </c>
    </row>
    <row r="17093" spans="1:1">
      <c r="A17093" s="51" t="s">
        <v>18051</v>
      </c>
    </row>
    <row r="17094" spans="1:1">
      <c r="A17094" s="51" t="s">
        <v>18052</v>
      </c>
    </row>
    <row r="17095" spans="1:1">
      <c r="A17095" s="51" t="s">
        <v>18053</v>
      </c>
    </row>
    <row r="17096" spans="1:1">
      <c r="A17096" s="51" t="s">
        <v>18054</v>
      </c>
    </row>
    <row r="17097" spans="1:1">
      <c r="A17097" s="51" t="s">
        <v>18055</v>
      </c>
    </row>
    <row r="17098" spans="1:1">
      <c r="A17098" s="51" t="s">
        <v>18056</v>
      </c>
    </row>
    <row r="17099" spans="1:1">
      <c r="A17099" s="51" t="s">
        <v>18057</v>
      </c>
    </row>
    <row r="17100" spans="1:1">
      <c r="A17100" s="51" t="s">
        <v>18058</v>
      </c>
    </row>
    <row r="17101" spans="1:1">
      <c r="A17101" s="51" t="s">
        <v>18059</v>
      </c>
    </row>
    <row r="17102" spans="1:1">
      <c r="A17102" s="51" t="s">
        <v>18060</v>
      </c>
    </row>
    <row r="17103" spans="1:1">
      <c r="A17103" s="51" t="s">
        <v>18061</v>
      </c>
    </row>
    <row r="17104" spans="1:1">
      <c r="A17104" s="51" t="s">
        <v>18062</v>
      </c>
    </row>
    <row r="17105" spans="1:1">
      <c r="A17105" s="51" t="s">
        <v>18063</v>
      </c>
    </row>
    <row r="17106" spans="1:1">
      <c r="A17106" s="51" t="s">
        <v>18064</v>
      </c>
    </row>
    <row r="17107" spans="1:1">
      <c r="A17107" s="51" t="s">
        <v>18065</v>
      </c>
    </row>
    <row r="17108" spans="1:1">
      <c r="A17108" s="51" t="s">
        <v>18066</v>
      </c>
    </row>
    <row r="17109" spans="1:1">
      <c r="A17109" s="51" t="s">
        <v>18067</v>
      </c>
    </row>
    <row r="17110" spans="1:1">
      <c r="A17110" s="51" t="s">
        <v>18068</v>
      </c>
    </row>
    <row r="17111" spans="1:1">
      <c r="A17111" s="51" t="s">
        <v>18069</v>
      </c>
    </row>
    <row r="17112" spans="1:1">
      <c r="A17112" s="51" t="s">
        <v>18070</v>
      </c>
    </row>
    <row r="17113" spans="1:1">
      <c r="A17113" s="51" t="s">
        <v>18071</v>
      </c>
    </row>
    <row r="17114" spans="1:1">
      <c r="A17114" s="51" t="s">
        <v>18072</v>
      </c>
    </row>
    <row r="17115" spans="1:1">
      <c r="A17115" s="51" t="s">
        <v>18073</v>
      </c>
    </row>
    <row r="17116" spans="1:1">
      <c r="A17116" s="51" t="s">
        <v>18074</v>
      </c>
    </row>
    <row r="17117" spans="1:1">
      <c r="A17117" s="51" t="s">
        <v>18075</v>
      </c>
    </row>
    <row r="17118" spans="1:1">
      <c r="A17118" s="51" t="s">
        <v>18076</v>
      </c>
    </row>
    <row r="17119" spans="1:1">
      <c r="A17119" s="51" t="s">
        <v>18077</v>
      </c>
    </row>
    <row r="17120" spans="1:1">
      <c r="A17120" s="51" t="s">
        <v>18078</v>
      </c>
    </row>
    <row r="17121" spans="1:1">
      <c r="A17121" s="51" t="s">
        <v>18079</v>
      </c>
    </row>
    <row r="17122" spans="1:1">
      <c r="A17122" s="51" t="s">
        <v>18080</v>
      </c>
    </row>
    <row r="17123" spans="1:1">
      <c r="A17123" s="51" t="s">
        <v>18081</v>
      </c>
    </row>
    <row r="17124" spans="1:1">
      <c r="A17124" s="51" t="s">
        <v>18082</v>
      </c>
    </row>
    <row r="17125" spans="1:1">
      <c r="A17125" s="51" t="s">
        <v>18083</v>
      </c>
    </row>
    <row r="17126" spans="1:1">
      <c r="A17126" s="51" t="s">
        <v>18084</v>
      </c>
    </row>
    <row r="17127" spans="1:1">
      <c r="A17127" s="51" t="s">
        <v>18085</v>
      </c>
    </row>
    <row r="17128" spans="1:1">
      <c r="A17128" s="51" t="s">
        <v>18086</v>
      </c>
    </row>
    <row r="17129" spans="1:1">
      <c r="A17129" s="51" t="s">
        <v>18087</v>
      </c>
    </row>
    <row r="17130" spans="1:1">
      <c r="A17130" s="51" t="s">
        <v>18088</v>
      </c>
    </row>
    <row r="17131" spans="1:1">
      <c r="A17131" s="51" t="s">
        <v>18089</v>
      </c>
    </row>
    <row r="17132" spans="1:1">
      <c r="A17132" s="51" t="s">
        <v>18090</v>
      </c>
    </row>
    <row r="17133" spans="1:1">
      <c r="A17133" s="51" t="s">
        <v>18091</v>
      </c>
    </row>
    <row r="17134" spans="1:1">
      <c r="A17134" s="51" t="s">
        <v>18092</v>
      </c>
    </row>
    <row r="17135" spans="1:1">
      <c r="A17135" s="51" t="s">
        <v>18093</v>
      </c>
    </row>
    <row r="17136" spans="1:1">
      <c r="A17136" s="51" t="s">
        <v>18094</v>
      </c>
    </row>
    <row r="17137" spans="1:1">
      <c r="A17137" s="51" t="s">
        <v>18095</v>
      </c>
    </row>
    <row r="17138" spans="1:1">
      <c r="A17138" s="51" t="s">
        <v>18096</v>
      </c>
    </row>
    <row r="17139" spans="1:1">
      <c r="A17139" s="51" t="s">
        <v>18097</v>
      </c>
    </row>
    <row r="17140" spans="1:1">
      <c r="A17140" s="51" t="s">
        <v>18098</v>
      </c>
    </row>
    <row r="17141" spans="1:1">
      <c r="A17141" s="51" t="s">
        <v>18099</v>
      </c>
    </row>
    <row r="17142" spans="1:1">
      <c r="A17142" s="51" t="s">
        <v>18100</v>
      </c>
    </row>
    <row r="17143" spans="1:1">
      <c r="A17143" s="51" t="s">
        <v>18101</v>
      </c>
    </row>
    <row r="17144" spans="1:1">
      <c r="A17144" s="51" t="s">
        <v>18102</v>
      </c>
    </row>
    <row r="17145" spans="1:1">
      <c r="A17145" s="51" t="s">
        <v>18103</v>
      </c>
    </row>
    <row r="17146" spans="1:1">
      <c r="A17146" s="51" t="s">
        <v>18104</v>
      </c>
    </row>
    <row r="17147" spans="1:1">
      <c r="A17147" s="51" t="s">
        <v>18105</v>
      </c>
    </row>
    <row r="17148" spans="1:1">
      <c r="A17148" s="51" t="s">
        <v>18106</v>
      </c>
    </row>
    <row r="17149" spans="1:1">
      <c r="A17149" s="51" t="s">
        <v>18107</v>
      </c>
    </row>
    <row r="17150" spans="1:1">
      <c r="A17150" s="51" t="s">
        <v>18108</v>
      </c>
    </row>
    <row r="17151" spans="1:1">
      <c r="A17151" s="51" t="s">
        <v>18109</v>
      </c>
    </row>
    <row r="17152" spans="1:1">
      <c r="A17152" s="51" t="s">
        <v>18110</v>
      </c>
    </row>
    <row r="17153" spans="1:1">
      <c r="A17153" s="51" t="s">
        <v>18111</v>
      </c>
    </row>
    <row r="17154" spans="1:1">
      <c r="A17154" s="51" t="s">
        <v>18112</v>
      </c>
    </row>
    <row r="17155" spans="1:1">
      <c r="A17155" s="51" t="s">
        <v>18113</v>
      </c>
    </row>
    <row r="17156" spans="1:1">
      <c r="A17156" s="51" t="s">
        <v>18114</v>
      </c>
    </row>
    <row r="17157" spans="1:1">
      <c r="A17157" s="51" t="s">
        <v>18115</v>
      </c>
    </row>
    <row r="17158" spans="1:1">
      <c r="A17158" s="51" t="s">
        <v>18116</v>
      </c>
    </row>
    <row r="17159" spans="1:1">
      <c r="A17159" s="51" t="s">
        <v>18117</v>
      </c>
    </row>
    <row r="17160" spans="1:1">
      <c r="A17160" s="51" t="s">
        <v>18118</v>
      </c>
    </row>
    <row r="17161" spans="1:1">
      <c r="A17161" s="51" t="s">
        <v>18119</v>
      </c>
    </row>
    <row r="17162" spans="1:1">
      <c r="A17162" s="51" t="s">
        <v>18120</v>
      </c>
    </row>
    <row r="17163" spans="1:1">
      <c r="A17163" s="51" t="s">
        <v>18121</v>
      </c>
    </row>
    <row r="17164" spans="1:1">
      <c r="A17164" s="51" t="s">
        <v>18122</v>
      </c>
    </row>
    <row r="17165" spans="1:1">
      <c r="A17165" s="51" t="s">
        <v>18123</v>
      </c>
    </row>
    <row r="17166" spans="1:1">
      <c r="A17166" s="51" t="s">
        <v>18124</v>
      </c>
    </row>
    <row r="17167" spans="1:1">
      <c r="A17167" s="51" t="s">
        <v>18125</v>
      </c>
    </row>
    <row r="17168" spans="1:1">
      <c r="A17168" s="51" t="s">
        <v>18126</v>
      </c>
    </row>
    <row r="17169" spans="1:1">
      <c r="A17169" s="51" t="s">
        <v>18127</v>
      </c>
    </row>
    <row r="17170" spans="1:1">
      <c r="A17170" s="51" t="s">
        <v>18128</v>
      </c>
    </row>
    <row r="17171" spans="1:1">
      <c r="A17171" s="51" t="s">
        <v>18129</v>
      </c>
    </row>
    <row r="17172" spans="1:1">
      <c r="A17172" s="51" t="s">
        <v>18130</v>
      </c>
    </row>
    <row r="17173" spans="1:1">
      <c r="A17173" s="51" t="s">
        <v>18131</v>
      </c>
    </row>
    <row r="17174" spans="1:1">
      <c r="A17174" s="51" t="s">
        <v>18132</v>
      </c>
    </row>
    <row r="17175" spans="1:1">
      <c r="A17175" s="51" t="s">
        <v>18133</v>
      </c>
    </row>
    <row r="17176" spans="1:1">
      <c r="A17176" s="51" t="s">
        <v>18134</v>
      </c>
    </row>
    <row r="17177" spans="1:1">
      <c r="A17177" s="51" t="s">
        <v>18135</v>
      </c>
    </row>
    <row r="17178" spans="1:1">
      <c r="A17178" s="51" t="s">
        <v>18136</v>
      </c>
    </row>
    <row r="17179" spans="1:1">
      <c r="A17179" s="51" t="s">
        <v>18137</v>
      </c>
    </row>
    <row r="17180" spans="1:1">
      <c r="A17180" s="51" t="s">
        <v>18138</v>
      </c>
    </row>
    <row r="17181" spans="1:1">
      <c r="A17181" s="51" t="s">
        <v>18139</v>
      </c>
    </row>
    <row r="17182" spans="1:1">
      <c r="A17182" s="51" t="s">
        <v>18140</v>
      </c>
    </row>
    <row r="17183" spans="1:1">
      <c r="A17183" s="51" t="s">
        <v>18141</v>
      </c>
    </row>
    <row r="17184" spans="1:1">
      <c r="A17184" s="51" t="s">
        <v>18142</v>
      </c>
    </row>
    <row r="17185" spans="1:1">
      <c r="A17185" s="51" t="s">
        <v>18143</v>
      </c>
    </row>
    <row r="17186" spans="1:1">
      <c r="A17186" s="51" t="s">
        <v>18144</v>
      </c>
    </row>
    <row r="17187" spans="1:1">
      <c r="A17187" s="51" t="s">
        <v>18145</v>
      </c>
    </row>
    <row r="17188" spans="1:1">
      <c r="A17188" s="51" t="s">
        <v>18146</v>
      </c>
    </row>
    <row r="17189" spans="1:1">
      <c r="A17189" s="51" t="s">
        <v>18147</v>
      </c>
    </row>
    <row r="17190" spans="1:1">
      <c r="A17190" s="51" t="s">
        <v>18148</v>
      </c>
    </row>
    <row r="17191" spans="1:1">
      <c r="A17191" s="51" t="s">
        <v>18149</v>
      </c>
    </row>
    <row r="17192" spans="1:1">
      <c r="A17192" s="51" t="s">
        <v>18150</v>
      </c>
    </row>
    <row r="17193" spans="1:1">
      <c r="A17193" s="51" t="s">
        <v>18151</v>
      </c>
    </row>
    <row r="17194" spans="1:1">
      <c r="A17194" s="51" t="s">
        <v>18152</v>
      </c>
    </row>
    <row r="17195" spans="1:1">
      <c r="A17195" s="51" t="s">
        <v>18153</v>
      </c>
    </row>
    <row r="17196" spans="1:1">
      <c r="A17196" s="51" t="s">
        <v>18154</v>
      </c>
    </row>
    <row r="17197" spans="1:1">
      <c r="A17197" s="51" t="s">
        <v>18155</v>
      </c>
    </row>
    <row r="17198" spans="1:1">
      <c r="A17198" s="51" t="s">
        <v>18156</v>
      </c>
    </row>
    <row r="17199" spans="1:1">
      <c r="A17199" s="51" t="s">
        <v>18157</v>
      </c>
    </row>
    <row r="17200" spans="1:1">
      <c r="A17200" s="51" t="s">
        <v>18158</v>
      </c>
    </row>
    <row r="17201" spans="1:1">
      <c r="A17201" s="51" t="s">
        <v>18159</v>
      </c>
    </row>
    <row r="17202" spans="1:1">
      <c r="A17202" s="51" t="s">
        <v>18160</v>
      </c>
    </row>
    <row r="17203" spans="1:1">
      <c r="A17203" s="51" t="s">
        <v>18161</v>
      </c>
    </row>
    <row r="17204" spans="1:1">
      <c r="A17204" s="51" t="s">
        <v>18162</v>
      </c>
    </row>
    <row r="17205" spans="1:1">
      <c r="A17205" s="51" t="s">
        <v>18163</v>
      </c>
    </row>
    <row r="17206" spans="1:1">
      <c r="A17206" s="51" t="s">
        <v>18164</v>
      </c>
    </row>
    <row r="17207" spans="1:1">
      <c r="A17207" s="51" t="s">
        <v>18165</v>
      </c>
    </row>
    <row r="17208" spans="1:1">
      <c r="A17208" s="51" t="s">
        <v>18166</v>
      </c>
    </row>
    <row r="17209" spans="1:1">
      <c r="A17209" s="51" t="s">
        <v>18167</v>
      </c>
    </row>
    <row r="17210" spans="1:1">
      <c r="A17210" s="51" t="s">
        <v>18168</v>
      </c>
    </row>
    <row r="17211" spans="1:1">
      <c r="A17211" s="51" t="s">
        <v>18169</v>
      </c>
    </row>
    <row r="17212" spans="1:1">
      <c r="A17212" s="51" t="s">
        <v>18170</v>
      </c>
    </row>
    <row r="17213" spans="1:1">
      <c r="A17213" s="51" t="s">
        <v>18171</v>
      </c>
    </row>
    <row r="17214" spans="1:1">
      <c r="A17214" s="51" t="s">
        <v>18172</v>
      </c>
    </row>
    <row r="17215" spans="1:1">
      <c r="A17215" s="51" t="s">
        <v>18173</v>
      </c>
    </row>
    <row r="17216" spans="1:1">
      <c r="A17216" s="51" t="s">
        <v>18174</v>
      </c>
    </row>
    <row r="17217" spans="1:1">
      <c r="A17217" s="51" t="s">
        <v>18175</v>
      </c>
    </row>
    <row r="17218" spans="1:1">
      <c r="A17218" s="51" t="s">
        <v>18176</v>
      </c>
    </row>
    <row r="17219" spans="1:1">
      <c r="A17219" s="51" t="s">
        <v>18177</v>
      </c>
    </row>
    <row r="17220" spans="1:1">
      <c r="A17220" s="51" t="s">
        <v>18178</v>
      </c>
    </row>
    <row r="17221" spans="1:1">
      <c r="A17221" s="51" t="s">
        <v>18179</v>
      </c>
    </row>
    <row r="17222" spans="1:1">
      <c r="A17222" s="51" t="s">
        <v>18180</v>
      </c>
    </row>
    <row r="17223" spans="1:1">
      <c r="A17223" s="51" t="s">
        <v>18181</v>
      </c>
    </row>
    <row r="17224" spans="1:1">
      <c r="A17224" s="51" t="s">
        <v>18182</v>
      </c>
    </row>
    <row r="17225" spans="1:1">
      <c r="A17225" s="51" t="s">
        <v>18183</v>
      </c>
    </row>
    <row r="17226" spans="1:1">
      <c r="A17226" s="51" t="s">
        <v>18184</v>
      </c>
    </row>
    <row r="17227" spans="1:1">
      <c r="A17227" s="51" t="s">
        <v>18185</v>
      </c>
    </row>
    <row r="17228" spans="1:1">
      <c r="A17228" s="51" t="s">
        <v>18186</v>
      </c>
    </row>
    <row r="17229" spans="1:1">
      <c r="A17229" s="51" t="s">
        <v>18187</v>
      </c>
    </row>
    <row r="17230" spans="1:1">
      <c r="A17230" s="51" t="s">
        <v>18188</v>
      </c>
    </row>
    <row r="17231" spans="1:1">
      <c r="A17231" s="51" t="s">
        <v>18189</v>
      </c>
    </row>
    <row r="17232" spans="1:1">
      <c r="A17232" s="51" t="s">
        <v>18190</v>
      </c>
    </row>
    <row r="17233" spans="1:1">
      <c r="A17233" s="51" t="s">
        <v>18191</v>
      </c>
    </row>
    <row r="17234" spans="1:1">
      <c r="A17234" s="51" t="s">
        <v>18192</v>
      </c>
    </row>
    <row r="17235" spans="1:1">
      <c r="A17235" s="51" t="s">
        <v>18193</v>
      </c>
    </row>
    <row r="17236" spans="1:1">
      <c r="A17236" s="51" t="s">
        <v>18194</v>
      </c>
    </row>
    <row r="17237" spans="1:1">
      <c r="A17237" s="51" t="s">
        <v>18195</v>
      </c>
    </row>
    <row r="17238" spans="1:1">
      <c r="A17238" s="51" t="s">
        <v>18196</v>
      </c>
    </row>
    <row r="17239" spans="1:1">
      <c r="A17239" s="51" t="s">
        <v>18197</v>
      </c>
    </row>
    <row r="17240" spans="1:1">
      <c r="A17240" s="51" t="s">
        <v>18198</v>
      </c>
    </row>
    <row r="17241" spans="1:1">
      <c r="A17241" s="51" t="s">
        <v>18199</v>
      </c>
    </row>
    <row r="17242" spans="1:1">
      <c r="A17242" s="51" t="s">
        <v>18200</v>
      </c>
    </row>
    <row r="17243" spans="1:1">
      <c r="A17243" s="51" t="s">
        <v>18201</v>
      </c>
    </row>
    <row r="17244" spans="1:1">
      <c r="A17244" s="51" t="s">
        <v>18202</v>
      </c>
    </row>
    <row r="17245" spans="1:1">
      <c r="A17245" s="51" t="s">
        <v>18203</v>
      </c>
    </row>
    <row r="17246" spans="1:1">
      <c r="A17246" s="51" t="s">
        <v>18204</v>
      </c>
    </row>
    <row r="17247" spans="1:1">
      <c r="A17247" s="51" t="s">
        <v>18205</v>
      </c>
    </row>
    <row r="17248" spans="1:1">
      <c r="A17248" s="51" t="s">
        <v>18206</v>
      </c>
    </row>
    <row r="17249" spans="1:1">
      <c r="A17249" s="51" t="s">
        <v>18207</v>
      </c>
    </row>
    <row r="17250" spans="1:1">
      <c r="A17250" s="51" t="s">
        <v>18208</v>
      </c>
    </row>
    <row r="17251" spans="1:1">
      <c r="A17251" s="51" t="s">
        <v>18209</v>
      </c>
    </row>
    <row r="17252" spans="1:1">
      <c r="A17252" s="51" t="s">
        <v>18210</v>
      </c>
    </row>
    <row r="17253" spans="1:1">
      <c r="A17253" s="51" t="s">
        <v>18211</v>
      </c>
    </row>
    <row r="17254" spans="1:1">
      <c r="A17254" s="51" t="s">
        <v>18212</v>
      </c>
    </row>
    <row r="17255" spans="1:1">
      <c r="A17255" s="51" t="s">
        <v>18213</v>
      </c>
    </row>
    <row r="17256" spans="1:1">
      <c r="A17256" s="51" t="s">
        <v>18214</v>
      </c>
    </row>
    <row r="17257" spans="1:1">
      <c r="A17257" s="51" t="s">
        <v>18215</v>
      </c>
    </row>
    <row r="17258" spans="1:1">
      <c r="A17258" s="51" t="s">
        <v>18216</v>
      </c>
    </row>
    <row r="17259" spans="1:1">
      <c r="A17259" s="51" t="s">
        <v>18217</v>
      </c>
    </row>
    <row r="17260" spans="1:1">
      <c r="A17260" s="51" t="s">
        <v>18218</v>
      </c>
    </row>
    <row r="17261" spans="1:1">
      <c r="A17261" s="51" t="s">
        <v>18219</v>
      </c>
    </row>
    <row r="17262" spans="1:1">
      <c r="A17262" s="51" t="s">
        <v>18220</v>
      </c>
    </row>
    <row r="17263" spans="1:1">
      <c r="A17263" s="51" t="s">
        <v>18221</v>
      </c>
    </row>
    <row r="17264" spans="1:1">
      <c r="A17264" s="51" t="s">
        <v>18222</v>
      </c>
    </row>
    <row r="17265" spans="1:1">
      <c r="A17265" s="51" t="s">
        <v>18223</v>
      </c>
    </row>
    <row r="17266" spans="1:1">
      <c r="A17266" s="51" t="s">
        <v>18224</v>
      </c>
    </row>
    <row r="17267" spans="1:1">
      <c r="A17267" s="51" t="s">
        <v>18225</v>
      </c>
    </row>
    <row r="17268" spans="1:1">
      <c r="A17268" s="51" t="s">
        <v>18226</v>
      </c>
    </row>
    <row r="17269" spans="1:1">
      <c r="A17269" s="51" t="s">
        <v>18227</v>
      </c>
    </row>
    <row r="17270" spans="1:1">
      <c r="A17270" s="51" t="s">
        <v>18228</v>
      </c>
    </row>
    <row r="17271" spans="1:1">
      <c r="A17271" s="51" t="s">
        <v>18229</v>
      </c>
    </row>
    <row r="17272" spans="1:1">
      <c r="A17272" s="51" t="s">
        <v>18230</v>
      </c>
    </row>
    <row r="17273" spans="1:1">
      <c r="A17273" s="51" t="s">
        <v>18231</v>
      </c>
    </row>
    <row r="17274" spans="1:1">
      <c r="A17274" s="51" t="s">
        <v>18232</v>
      </c>
    </row>
    <row r="17275" spans="1:1">
      <c r="A17275" s="51" t="s">
        <v>18233</v>
      </c>
    </row>
    <row r="17276" spans="1:1">
      <c r="A17276" s="51" t="s">
        <v>18234</v>
      </c>
    </row>
    <row r="17277" spans="1:1">
      <c r="A17277" s="51" t="s">
        <v>18235</v>
      </c>
    </row>
    <row r="17278" spans="1:1">
      <c r="A17278" s="51" t="s">
        <v>18236</v>
      </c>
    </row>
    <row r="17279" spans="1:1">
      <c r="A17279" s="51" t="s">
        <v>18237</v>
      </c>
    </row>
    <row r="17280" spans="1:1">
      <c r="A17280" s="51" t="s">
        <v>18238</v>
      </c>
    </row>
    <row r="17281" spans="1:1">
      <c r="A17281" s="51" t="s">
        <v>18239</v>
      </c>
    </row>
    <row r="17282" spans="1:1">
      <c r="A17282" s="51" t="s">
        <v>18240</v>
      </c>
    </row>
    <row r="17283" spans="1:1">
      <c r="A17283" s="51" t="s">
        <v>18241</v>
      </c>
    </row>
    <row r="17284" spans="1:1">
      <c r="A17284" s="51" t="s">
        <v>18242</v>
      </c>
    </row>
    <row r="17285" spans="1:1">
      <c r="A17285" s="51" t="s">
        <v>18243</v>
      </c>
    </row>
    <row r="17286" spans="1:1">
      <c r="A17286" s="51" t="s">
        <v>18244</v>
      </c>
    </row>
    <row r="17287" spans="1:1">
      <c r="A17287" s="51" t="s">
        <v>18245</v>
      </c>
    </row>
    <row r="17288" spans="1:1">
      <c r="A17288" s="51" t="s">
        <v>18246</v>
      </c>
    </row>
    <row r="17289" spans="1:1">
      <c r="A17289" s="51" t="s">
        <v>18247</v>
      </c>
    </row>
    <row r="17290" spans="1:1">
      <c r="A17290" s="51" t="s">
        <v>18248</v>
      </c>
    </row>
    <row r="17291" spans="1:1">
      <c r="A17291" s="51" t="s">
        <v>18249</v>
      </c>
    </row>
    <row r="17292" spans="1:1">
      <c r="A17292" s="51" t="s">
        <v>18250</v>
      </c>
    </row>
    <row r="17293" spans="1:1">
      <c r="A17293" s="51" t="s">
        <v>18251</v>
      </c>
    </row>
    <row r="17294" spans="1:1">
      <c r="A17294" s="51" t="s">
        <v>18252</v>
      </c>
    </row>
    <row r="17295" spans="1:1">
      <c r="A17295" s="51" t="s">
        <v>18253</v>
      </c>
    </row>
    <row r="17296" spans="1:1">
      <c r="A17296" s="51" t="s">
        <v>18254</v>
      </c>
    </row>
    <row r="17297" spans="1:1">
      <c r="A17297" s="51" t="s">
        <v>18255</v>
      </c>
    </row>
    <row r="17298" spans="1:1">
      <c r="A17298" s="51" t="s">
        <v>18256</v>
      </c>
    </row>
    <row r="17299" spans="1:1">
      <c r="A17299" s="51" t="s">
        <v>18257</v>
      </c>
    </row>
    <row r="17300" spans="1:1">
      <c r="A17300" s="51" t="s">
        <v>18258</v>
      </c>
    </row>
    <row r="17301" spans="1:1">
      <c r="A17301" s="51" t="s">
        <v>18259</v>
      </c>
    </row>
    <row r="17302" spans="1:1">
      <c r="A17302" s="51" t="s">
        <v>18260</v>
      </c>
    </row>
    <row r="17303" spans="1:1">
      <c r="A17303" s="51" t="s">
        <v>18261</v>
      </c>
    </row>
    <row r="17304" spans="1:1">
      <c r="A17304" s="51" t="s">
        <v>18262</v>
      </c>
    </row>
    <row r="17305" spans="1:1">
      <c r="A17305" s="51" t="s">
        <v>18263</v>
      </c>
    </row>
    <row r="17306" spans="1:1">
      <c r="A17306" s="51" t="s">
        <v>18264</v>
      </c>
    </row>
    <row r="17307" spans="1:1">
      <c r="A17307" s="51" t="s">
        <v>18265</v>
      </c>
    </row>
    <row r="17308" spans="1:1">
      <c r="A17308" s="51" t="s">
        <v>18266</v>
      </c>
    </row>
    <row r="17309" spans="1:1">
      <c r="A17309" s="51" t="s">
        <v>18267</v>
      </c>
    </row>
    <row r="17310" spans="1:1">
      <c r="A17310" s="51" t="s">
        <v>18268</v>
      </c>
    </row>
    <row r="17311" spans="1:1">
      <c r="A17311" s="51" t="s">
        <v>18269</v>
      </c>
    </row>
    <row r="17312" spans="1:1">
      <c r="A17312" s="51" t="s">
        <v>18270</v>
      </c>
    </row>
    <row r="17313" spans="1:1">
      <c r="A17313" s="51" t="s">
        <v>18271</v>
      </c>
    </row>
    <row r="17314" spans="1:1">
      <c r="A17314" s="51" t="s">
        <v>18272</v>
      </c>
    </row>
    <row r="17315" spans="1:1">
      <c r="A17315" s="51" t="s">
        <v>18273</v>
      </c>
    </row>
    <row r="17316" spans="1:1">
      <c r="A17316" s="51" t="s">
        <v>18274</v>
      </c>
    </row>
    <row r="17317" spans="1:1">
      <c r="A17317" s="51" t="s">
        <v>18275</v>
      </c>
    </row>
    <row r="17318" spans="1:1">
      <c r="A17318" s="51" t="s">
        <v>18276</v>
      </c>
    </row>
    <row r="17319" spans="1:1">
      <c r="A17319" s="51" t="s">
        <v>18277</v>
      </c>
    </row>
    <row r="17320" spans="1:1">
      <c r="A17320" s="51" t="s">
        <v>18278</v>
      </c>
    </row>
    <row r="17321" spans="1:1">
      <c r="A17321" s="51" t="s">
        <v>18279</v>
      </c>
    </row>
    <row r="17322" spans="1:1">
      <c r="A17322" s="51" t="s">
        <v>18280</v>
      </c>
    </row>
    <row r="17323" spans="1:1">
      <c r="A17323" s="51" t="s">
        <v>18281</v>
      </c>
    </row>
    <row r="17324" spans="1:1">
      <c r="A17324" s="51" t="s">
        <v>18282</v>
      </c>
    </row>
    <row r="17325" spans="1:1">
      <c r="A17325" s="51" t="s">
        <v>18283</v>
      </c>
    </row>
    <row r="17326" spans="1:1">
      <c r="A17326" s="51" t="s">
        <v>18284</v>
      </c>
    </row>
    <row r="17327" spans="1:1">
      <c r="A17327" s="51" t="s">
        <v>18285</v>
      </c>
    </row>
    <row r="17328" spans="1:1">
      <c r="A17328" s="51" t="s">
        <v>18286</v>
      </c>
    </row>
    <row r="17329" spans="1:1">
      <c r="A17329" s="51" t="s">
        <v>18287</v>
      </c>
    </row>
    <row r="17330" spans="1:1">
      <c r="A17330" s="51" t="s">
        <v>18288</v>
      </c>
    </row>
    <row r="17331" spans="1:1">
      <c r="A17331" s="51" t="s">
        <v>18289</v>
      </c>
    </row>
    <row r="17332" spans="1:1">
      <c r="A17332" s="51" t="s">
        <v>18290</v>
      </c>
    </row>
    <row r="17333" spans="1:1">
      <c r="A17333" s="51" t="s">
        <v>18291</v>
      </c>
    </row>
    <row r="17334" spans="1:1">
      <c r="A17334" s="51" t="s">
        <v>18292</v>
      </c>
    </row>
    <row r="17335" spans="1:1">
      <c r="A17335" s="51" t="s">
        <v>18293</v>
      </c>
    </row>
    <row r="17336" spans="1:1">
      <c r="A17336" s="51" t="s">
        <v>18294</v>
      </c>
    </row>
    <row r="17337" spans="1:1">
      <c r="A17337" s="51" t="s">
        <v>18295</v>
      </c>
    </row>
    <row r="17338" spans="1:1">
      <c r="A17338" s="51" t="s">
        <v>18296</v>
      </c>
    </row>
    <row r="17339" spans="1:1">
      <c r="A17339" s="51" t="s">
        <v>18297</v>
      </c>
    </row>
    <row r="17340" spans="1:1">
      <c r="A17340" s="51" t="s">
        <v>18298</v>
      </c>
    </row>
    <row r="17341" spans="1:1">
      <c r="A17341" s="51" t="s">
        <v>18299</v>
      </c>
    </row>
    <row r="17342" spans="1:1">
      <c r="A17342" s="51" t="s">
        <v>18300</v>
      </c>
    </row>
    <row r="17343" spans="1:1">
      <c r="A17343" s="51" t="s">
        <v>18301</v>
      </c>
    </row>
    <row r="17344" spans="1:1">
      <c r="A17344" s="51" t="s">
        <v>18302</v>
      </c>
    </row>
    <row r="17345" spans="1:1">
      <c r="A17345" s="51" t="s">
        <v>18303</v>
      </c>
    </row>
    <row r="17346" spans="1:1">
      <c r="A17346" s="51" t="s">
        <v>18304</v>
      </c>
    </row>
    <row r="17347" spans="1:1">
      <c r="A17347" s="51" t="s">
        <v>18305</v>
      </c>
    </row>
    <row r="17348" spans="1:1">
      <c r="A17348" s="51" t="s">
        <v>18306</v>
      </c>
    </row>
    <row r="17349" spans="1:1">
      <c r="A17349" s="51" t="s">
        <v>18307</v>
      </c>
    </row>
    <row r="17350" spans="1:1">
      <c r="A17350" s="51" t="s">
        <v>18308</v>
      </c>
    </row>
    <row r="17351" spans="1:1">
      <c r="A17351" s="51" t="s">
        <v>18309</v>
      </c>
    </row>
    <row r="17352" spans="1:1">
      <c r="A17352" s="51" t="s">
        <v>18310</v>
      </c>
    </row>
    <row r="17353" spans="1:1">
      <c r="A17353" s="51" t="s">
        <v>18311</v>
      </c>
    </row>
    <row r="17354" spans="1:1">
      <c r="A17354" s="51" t="s">
        <v>18312</v>
      </c>
    </row>
    <row r="17355" spans="1:1">
      <c r="A17355" s="51" t="s">
        <v>18313</v>
      </c>
    </row>
    <row r="17356" spans="1:1">
      <c r="A17356" s="51" t="s">
        <v>18314</v>
      </c>
    </row>
    <row r="17357" spans="1:1">
      <c r="A17357" s="51" t="s">
        <v>18315</v>
      </c>
    </row>
    <row r="17358" spans="1:1">
      <c r="A17358" s="51" t="s">
        <v>18316</v>
      </c>
    </row>
    <row r="17359" spans="1:1">
      <c r="A17359" s="51" t="s">
        <v>18317</v>
      </c>
    </row>
    <row r="17360" spans="1:1">
      <c r="A17360" s="51" t="s">
        <v>18318</v>
      </c>
    </row>
    <row r="17361" spans="1:1">
      <c r="A17361" s="51" t="s">
        <v>18319</v>
      </c>
    </row>
    <row r="17362" spans="1:1">
      <c r="A17362" s="51" t="s">
        <v>18320</v>
      </c>
    </row>
    <row r="17363" spans="1:1">
      <c r="A17363" s="51" t="s">
        <v>18321</v>
      </c>
    </row>
    <row r="17364" spans="1:1">
      <c r="A17364" s="51" t="s">
        <v>18322</v>
      </c>
    </row>
    <row r="17365" spans="1:1">
      <c r="A17365" s="51" t="s">
        <v>18323</v>
      </c>
    </row>
    <row r="17366" spans="1:1">
      <c r="A17366" s="51" t="s">
        <v>18324</v>
      </c>
    </row>
    <row r="17367" spans="1:1">
      <c r="A17367" s="51" t="s">
        <v>18325</v>
      </c>
    </row>
    <row r="17368" spans="1:1">
      <c r="A17368" s="51" t="s">
        <v>18326</v>
      </c>
    </row>
    <row r="17369" spans="1:1">
      <c r="A17369" s="51" t="s">
        <v>18327</v>
      </c>
    </row>
    <row r="17370" spans="1:1">
      <c r="A17370" s="51" t="s">
        <v>18328</v>
      </c>
    </row>
    <row r="17371" spans="1:1">
      <c r="A17371" s="51" t="s">
        <v>18329</v>
      </c>
    </row>
    <row r="17372" spans="1:1">
      <c r="A17372" s="51" t="s">
        <v>18330</v>
      </c>
    </row>
    <row r="17373" spans="1:1">
      <c r="A17373" s="51" t="s">
        <v>18331</v>
      </c>
    </row>
    <row r="17374" spans="1:1">
      <c r="A17374" s="51" t="s">
        <v>18332</v>
      </c>
    </row>
    <row r="17375" spans="1:1">
      <c r="A17375" s="51" t="s">
        <v>18333</v>
      </c>
    </row>
    <row r="17376" spans="1:1">
      <c r="A17376" s="51" t="s">
        <v>18334</v>
      </c>
    </row>
    <row r="17377" spans="1:1">
      <c r="A17377" s="51" t="s">
        <v>18335</v>
      </c>
    </row>
    <row r="17378" spans="1:1">
      <c r="A17378" s="51" t="s">
        <v>18336</v>
      </c>
    </row>
    <row r="17379" spans="1:1">
      <c r="A17379" s="51" t="s">
        <v>18337</v>
      </c>
    </row>
    <row r="17380" spans="1:1">
      <c r="A17380" s="51" t="s">
        <v>18338</v>
      </c>
    </row>
    <row r="17381" spans="1:1">
      <c r="A17381" s="51" t="s">
        <v>18339</v>
      </c>
    </row>
    <row r="17382" spans="1:1">
      <c r="A17382" s="51" t="s">
        <v>18340</v>
      </c>
    </row>
    <row r="17383" spans="1:1">
      <c r="A17383" s="51" t="s">
        <v>18341</v>
      </c>
    </row>
    <row r="17384" spans="1:1">
      <c r="A17384" s="51" t="s">
        <v>18342</v>
      </c>
    </row>
    <row r="17385" spans="1:1">
      <c r="A17385" s="51" t="s">
        <v>18343</v>
      </c>
    </row>
    <row r="17386" spans="1:1">
      <c r="A17386" s="51" t="s">
        <v>18344</v>
      </c>
    </row>
    <row r="17387" spans="1:1">
      <c r="A17387" s="51" t="s">
        <v>18345</v>
      </c>
    </row>
    <row r="17388" spans="1:1">
      <c r="A17388" s="51" t="s">
        <v>18346</v>
      </c>
    </row>
    <row r="17389" spans="1:1">
      <c r="A17389" s="51" t="s">
        <v>18347</v>
      </c>
    </row>
    <row r="17390" spans="1:1">
      <c r="A17390" s="51" t="s">
        <v>18348</v>
      </c>
    </row>
    <row r="17391" spans="1:1">
      <c r="A17391" s="51" t="s">
        <v>18349</v>
      </c>
    </row>
    <row r="17392" spans="1:1">
      <c r="A17392" s="51" t="s">
        <v>18350</v>
      </c>
    </row>
    <row r="17393" spans="1:1">
      <c r="A17393" s="51" t="s">
        <v>18351</v>
      </c>
    </row>
    <row r="17394" spans="1:1">
      <c r="A17394" s="51" t="s">
        <v>18352</v>
      </c>
    </row>
    <row r="17395" spans="1:1">
      <c r="A17395" s="51" t="s">
        <v>18353</v>
      </c>
    </row>
    <row r="17396" spans="1:1">
      <c r="A17396" s="51" t="s">
        <v>18354</v>
      </c>
    </row>
    <row r="17397" spans="1:1">
      <c r="A17397" s="51" t="s">
        <v>18355</v>
      </c>
    </row>
    <row r="17398" spans="1:1">
      <c r="A17398" s="51" t="s">
        <v>18356</v>
      </c>
    </row>
    <row r="17399" spans="1:1">
      <c r="A17399" s="51" t="s">
        <v>18357</v>
      </c>
    </row>
    <row r="17400" spans="1:1">
      <c r="A17400" s="51" t="s">
        <v>18358</v>
      </c>
    </row>
    <row r="17401" spans="1:1">
      <c r="A17401" s="51" t="s">
        <v>18359</v>
      </c>
    </row>
    <row r="17402" spans="1:1">
      <c r="A17402" s="51" t="s">
        <v>18360</v>
      </c>
    </row>
    <row r="17403" spans="1:1">
      <c r="A17403" s="51" t="s">
        <v>18361</v>
      </c>
    </row>
    <row r="17404" spans="1:1">
      <c r="A17404" s="51" t="s">
        <v>18362</v>
      </c>
    </row>
    <row r="17405" spans="1:1">
      <c r="A17405" s="51" t="s">
        <v>18363</v>
      </c>
    </row>
    <row r="17406" spans="1:1">
      <c r="A17406" s="51" t="s">
        <v>18364</v>
      </c>
    </row>
    <row r="17407" spans="1:1">
      <c r="A17407" s="51" t="s">
        <v>18365</v>
      </c>
    </row>
    <row r="17408" spans="1:1">
      <c r="A17408" s="51" t="s">
        <v>18366</v>
      </c>
    </row>
    <row r="17409" spans="1:1">
      <c r="A17409" s="51" t="s">
        <v>18367</v>
      </c>
    </row>
    <row r="17410" spans="1:1">
      <c r="A17410" s="51" t="s">
        <v>18368</v>
      </c>
    </row>
    <row r="17411" spans="1:1">
      <c r="A17411" s="51" t="s">
        <v>18369</v>
      </c>
    </row>
    <row r="17412" spans="1:1">
      <c r="A17412" s="51" t="s">
        <v>18370</v>
      </c>
    </row>
    <row r="17413" spans="1:1">
      <c r="A17413" s="51" t="s">
        <v>18371</v>
      </c>
    </row>
    <row r="17414" spans="1:1">
      <c r="A17414" s="51" t="s">
        <v>18372</v>
      </c>
    </row>
    <row r="17415" spans="1:1">
      <c r="A17415" s="51" t="s">
        <v>18373</v>
      </c>
    </row>
    <row r="17416" spans="1:1">
      <c r="A17416" s="51" t="s">
        <v>18374</v>
      </c>
    </row>
    <row r="17417" spans="1:1">
      <c r="A17417" s="51" t="s">
        <v>18375</v>
      </c>
    </row>
    <row r="17418" spans="1:1">
      <c r="A17418" s="51" t="s">
        <v>18376</v>
      </c>
    </row>
    <row r="17419" spans="1:1">
      <c r="A17419" s="51" t="s">
        <v>18377</v>
      </c>
    </row>
    <row r="17420" spans="1:1">
      <c r="A17420" s="51" t="s">
        <v>18378</v>
      </c>
    </row>
    <row r="17421" spans="1:1">
      <c r="A17421" s="51" t="s">
        <v>18379</v>
      </c>
    </row>
    <row r="17422" spans="1:1">
      <c r="A17422" s="51" t="s">
        <v>18380</v>
      </c>
    </row>
    <row r="17423" spans="1:1">
      <c r="A17423" s="51" t="s">
        <v>18381</v>
      </c>
    </row>
    <row r="17424" spans="1:1">
      <c r="A17424" s="51" t="s">
        <v>18382</v>
      </c>
    </row>
    <row r="17425" spans="1:1">
      <c r="A17425" s="51" t="s">
        <v>18383</v>
      </c>
    </row>
    <row r="17426" spans="1:1">
      <c r="A17426" s="51" t="s">
        <v>18384</v>
      </c>
    </row>
    <row r="17427" spans="1:1">
      <c r="A17427" s="51" t="s">
        <v>18385</v>
      </c>
    </row>
    <row r="17428" spans="1:1">
      <c r="A17428" s="51" t="s">
        <v>18386</v>
      </c>
    </row>
    <row r="17429" spans="1:1">
      <c r="A17429" s="51" t="s">
        <v>18387</v>
      </c>
    </row>
    <row r="17430" spans="1:1">
      <c r="A17430" s="51" t="s">
        <v>18388</v>
      </c>
    </row>
    <row r="17431" spans="1:1">
      <c r="A17431" s="51" t="s">
        <v>18389</v>
      </c>
    </row>
    <row r="17432" spans="1:1">
      <c r="A17432" s="51" t="s">
        <v>18390</v>
      </c>
    </row>
    <row r="17433" spans="1:1">
      <c r="A17433" s="51" t="s">
        <v>18391</v>
      </c>
    </row>
    <row r="17434" spans="1:1">
      <c r="A17434" s="51" t="s">
        <v>18392</v>
      </c>
    </row>
    <row r="17435" spans="1:1">
      <c r="A17435" s="51" t="s">
        <v>18393</v>
      </c>
    </row>
    <row r="17436" spans="1:1">
      <c r="A17436" s="51" t="s">
        <v>18394</v>
      </c>
    </row>
    <row r="17437" spans="1:1">
      <c r="A17437" s="51" t="s">
        <v>18395</v>
      </c>
    </row>
    <row r="17438" spans="1:1">
      <c r="A17438" s="51" t="s">
        <v>18396</v>
      </c>
    </row>
    <row r="17439" spans="1:1">
      <c r="A17439" s="51" t="s">
        <v>18397</v>
      </c>
    </row>
    <row r="17440" spans="1:1">
      <c r="A17440" s="51" t="s">
        <v>18398</v>
      </c>
    </row>
    <row r="17441" spans="1:1">
      <c r="A17441" s="51" t="s">
        <v>18399</v>
      </c>
    </row>
    <row r="17442" spans="1:1">
      <c r="A17442" s="51" t="s">
        <v>18400</v>
      </c>
    </row>
    <row r="17443" spans="1:1">
      <c r="A17443" s="51" t="s">
        <v>18401</v>
      </c>
    </row>
    <row r="17444" spans="1:1">
      <c r="A17444" s="51" t="s">
        <v>18402</v>
      </c>
    </row>
    <row r="17445" spans="1:1">
      <c r="A17445" s="51" t="s">
        <v>18403</v>
      </c>
    </row>
    <row r="17446" spans="1:1">
      <c r="A17446" s="51" t="s">
        <v>18404</v>
      </c>
    </row>
    <row r="17447" spans="1:1">
      <c r="A17447" s="51" t="s">
        <v>18405</v>
      </c>
    </row>
    <row r="17448" spans="1:1">
      <c r="A17448" s="51" t="s">
        <v>18406</v>
      </c>
    </row>
    <row r="17449" spans="1:1">
      <c r="A17449" s="51" t="s">
        <v>18407</v>
      </c>
    </row>
    <row r="17450" spans="1:1">
      <c r="A17450" s="51" t="s">
        <v>18408</v>
      </c>
    </row>
    <row r="17451" spans="1:1">
      <c r="A17451" s="51" t="s">
        <v>18409</v>
      </c>
    </row>
    <row r="17452" spans="1:1">
      <c r="A17452" s="51" t="s">
        <v>18410</v>
      </c>
    </row>
    <row r="17453" spans="1:1">
      <c r="A17453" s="51" t="s">
        <v>18411</v>
      </c>
    </row>
    <row r="17454" spans="1:1">
      <c r="A17454" s="51" t="s">
        <v>18412</v>
      </c>
    </row>
    <row r="17455" spans="1:1">
      <c r="A17455" s="51" t="s">
        <v>18413</v>
      </c>
    </row>
    <row r="17456" spans="1:1">
      <c r="A17456" s="51" t="s">
        <v>18414</v>
      </c>
    </row>
    <row r="17457" spans="1:1">
      <c r="A17457" s="51" t="s">
        <v>18415</v>
      </c>
    </row>
    <row r="17458" spans="1:1">
      <c r="A17458" s="51" t="s">
        <v>18416</v>
      </c>
    </row>
    <row r="17459" spans="1:1">
      <c r="A17459" s="51" t="s">
        <v>18417</v>
      </c>
    </row>
    <row r="17460" spans="1:1">
      <c r="A17460" s="51" t="s">
        <v>18418</v>
      </c>
    </row>
    <row r="17461" spans="1:1">
      <c r="A17461" s="51" t="s">
        <v>18419</v>
      </c>
    </row>
    <row r="17462" spans="1:1">
      <c r="A17462" s="51" t="s">
        <v>18420</v>
      </c>
    </row>
    <row r="17463" spans="1:1">
      <c r="A17463" s="51" t="s">
        <v>18421</v>
      </c>
    </row>
    <row r="17464" spans="1:1">
      <c r="A17464" s="51" t="s">
        <v>18422</v>
      </c>
    </row>
    <row r="17465" spans="1:1">
      <c r="A17465" s="51" t="s">
        <v>18423</v>
      </c>
    </row>
    <row r="17466" spans="1:1">
      <c r="A17466" s="51" t="s">
        <v>18424</v>
      </c>
    </row>
    <row r="17467" spans="1:1">
      <c r="A17467" s="51" t="s">
        <v>18425</v>
      </c>
    </row>
    <row r="17468" spans="1:1">
      <c r="A17468" s="51" t="s">
        <v>18426</v>
      </c>
    </row>
    <row r="17469" spans="1:1">
      <c r="A17469" s="51" t="s">
        <v>18427</v>
      </c>
    </row>
    <row r="17470" spans="1:1">
      <c r="A17470" s="51" t="s">
        <v>18428</v>
      </c>
    </row>
    <row r="17471" spans="1:1">
      <c r="A17471" s="51" t="s">
        <v>18429</v>
      </c>
    </row>
    <row r="17472" spans="1:1">
      <c r="A17472" s="51" t="s">
        <v>18430</v>
      </c>
    </row>
    <row r="17473" spans="1:1">
      <c r="A17473" s="51" t="s">
        <v>18431</v>
      </c>
    </row>
    <row r="17474" spans="1:1">
      <c r="A17474" s="51" t="s">
        <v>18432</v>
      </c>
    </row>
    <row r="17475" spans="1:1">
      <c r="A17475" s="51" t="s">
        <v>18433</v>
      </c>
    </row>
    <row r="17476" spans="1:1">
      <c r="A17476" s="51" t="s">
        <v>18434</v>
      </c>
    </row>
    <row r="17477" spans="1:1">
      <c r="A17477" s="51" t="s">
        <v>18435</v>
      </c>
    </row>
    <row r="17478" spans="1:1">
      <c r="A17478" s="51" t="s">
        <v>18436</v>
      </c>
    </row>
    <row r="17479" spans="1:1">
      <c r="A17479" s="51" t="s">
        <v>18437</v>
      </c>
    </row>
    <row r="17480" spans="1:1">
      <c r="A17480" s="51" t="s">
        <v>18438</v>
      </c>
    </row>
    <row r="17481" spans="1:1">
      <c r="A17481" s="51" t="s">
        <v>18439</v>
      </c>
    </row>
    <row r="17482" spans="1:1">
      <c r="A17482" s="51" t="s">
        <v>18440</v>
      </c>
    </row>
    <row r="17483" spans="1:1">
      <c r="A17483" s="51" t="s">
        <v>18441</v>
      </c>
    </row>
    <row r="17484" spans="1:1">
      <c r="A17484" s="51" t="s">
        <v>18442</v>
      </c>
    </row>
    <row r="17485" spans="1:1">
      <c r="A17485" s="51" t="s">
        <v>18443</v>
      </c>
    </row>
    <row r="17486" spans="1:1">
      <c r="A17486" s="51" t="s">
        <v>18444</v>
      </c>
    </row>
    <row r="17487" spans="1:1">
      <c r="A17487" s="51" t="s">
        <v>18445</v>
      </c>
    </row>
    <row r="17488" spans="1:1">
      <c r="A17488" s="51" t="s">
        <v>18446</v>
      </c>
    </row>
    <row r="17489" spans="1:1">
      <c r="A17489" s="51" t="s">
        <v>18447</v>
      </c>
    </row>
    <row r="17490" spans="1:1">
      <c r="A17490" s="51" t="s">
        <v>18448</v>
      </c>
    </row>
    <row r="17491" spans="1:1">
      <c r="A17491" s="51" t="s">
        <v>18449</v>
      </c>
    </row>
    <row r="17492" spans="1:1">
      <c r="A17492" s="51" t="s">
        <v>18450</v>
      </c>
    </row>
    <row r="17493" spans="1:1">
      <c r="A17493" s="51" t="s">
        <v>18451</v>
      </c>
    </row>
    <row r="17494" spans="1:1">
      <c r="A17494" s="51" t="s">
        <v>18452</v>
      </c>
    </row>
    <row r="17495" spans="1:1">
      <c r="A17495" s="51" t="s">
        <v>18453</v>
      </c>
    </row>
    <row r="17496" spans="1:1">
      <c r="A17496" s="51" t="s">
        <v>18454</v>
      </c>
    </row>
    <row r="17497" spans="1:1">
      <c r="A17497" s="51" t="s">
        <v>18455</v>
      </c>
    </row>
    <row r="17498" spans="1:1">
      <c r="A17498" s="51" t="s">
        <v>18456</v>
      </c>
    </row>
    <row r="17499" spans="1:1">
      <c r="A17499" s="51" t="s">
        <v>18457</v>
      </c>
    </row>
    <row r="17500" spans="1:1">
      <c r="A17500" s="51" t="s">
        <v>18458</v>
      </c>
    </row>
    <row r="17501" spans="1:1">
      <c r="A17501" s="51" t="s">
        <v>18459</v>
      </c>
    </row>
    <row r="17502" spans="1:1">
      <c r="A17502" s="51" t="s">
        <v>18460</v>
      </c>
    </row>
    <row r="17503" spans="1:1">
      <c r="A17503" s="51" t="s">
        <v>18461</v>
      </c>
    </row>
    <row r="17504" spans="1:1">
      <c r="A17504" s="51" t="s">
        <v>18462</v>
      </c>
    </row>
    <row r="17505" spans="1:1">
      <c r="A17505" s="51" t="s">
        <v>18463</v>
      </c>
    </row>
    <row r="17506" spans="1:1">
      <c r="A17506" s="51" t="s">
        <v>18464</v>
      </c>
    </row>
    <row r="17507" spans="1:1">
      <c r="A17507" s="51" t="s">
        <v>18465</v>
      </c>
    </row>
    <row r="17508" spans="1:1">
      <c r="A17508" s="51" t="s">
        <v>18466</v>
      </c>
    </row>
    <row r="17509" spans="1:1">
      <c r="A17509" s="51" t="s">
        <v>18467</v>
      </c>
    </row>
    <row r="17510" spans="1:1">
      <c r="A17510" s="51" t="s">
        <v>18468</v>
      </c>
    </row>
    <row r="17511" spans="1:1">
      <c r="A17511" s="51" t="s">
        <v>18469</v>
      </c>
    </row>
    <row r="17512" spans="1:1">
      <c r="A17512" s="51" t="s">
        <v>18470</v>
      </c>
    </row>
    <row r="17513" spans="1:1">
      <c r="A17513" s="51" t="s">
        <v>18471</v>
      </c>
    </row>
    <row r="17514" spans="1:1">
      <c r="A17514" s="51" t="s">
        <v>18472</v>
      </c>
    </row>
    <row r="17515" spans="1:1">
      <c r="A17515" s="51" t="s">
        <v>18473</v>
      </c>
    </row>
    <row r="17516" spans="1:1">
      <c r="A17516" s="51" t="s">
        <v>18474</v>
      </c>
    </row>
    <row r="17517" spans="1:1">
      <c r="A17517" s="51" t="s">
        <v>18475</v>
      </c>
    </row>
    <row r="17518" spans="1:1">
      <c r="A17518" s="51" t="s">
        <v>18476</v>
      </c>
    </row>
    <row r="17519" spans="1:1">
      <c r="A17519" s="51" t="s">
        <v>18477</v>
      </c>
    </row>
    <row r="17520" spans="1:1">
      <c r="A17520" s="51" t="s">
        <v>18478</v>
      </c>
    </row>
    <row r="17521" spans="1:1">
      <c r="A17521" s="51" t="s">
        <v>18479</v>
      </c>
    </row>
    <row r="17522" spans="1:1">
      <c r="A17522" s="51" t="s">
        <v>18480</v>
      </c>
    </row>
    <row r="17523" spans="1:1">
      <c r="A17523" s="51" t="s">
        <v>18481</v>
      </c>
    </row>
    <row r="17524" spans="1:1">
      <c r="A17524" s="51" t="s">
        <v>18482</v>
      </c>
    </row>
    <row r="17525" spans="1:1">
      <c r="A17525" s="51" t="s">
        <v>18483</v>
      </c>
    </row>
    <row r="17526" spans="1:1">
      <c r="A17526" s="51" t="s">
        <v>18484</v>
      </c>
    </row>
    <row r="17527" spans="1:1">
      <c r="A17527" s="51" t="s">
        <v>18485</v>
      </c>
    </row>
    <row r="17528" spans="1:1">
      <c r="A17528" s="51" t="s">
        <v>18486</v>
      </c>
    </row>
    <row r="17529" spans="1:1">
      <c r="A17529" s="51" t="s">
        <v>18487</v>
      </c>
    </row>
    <row r="17530" spans="1:1">
      <c r="A17530" s="51" t="s">
        <v>18488</v>
      </c>
    </row>
    <row r="17531" spans="1:1">
      <c r="A17531" s="51" t="s">
        <v>18489</v>
      </c>
    </row>
    <row r="17532" spans="1:1">
      <c r="A17532" s="51" t="s">
        <v>18490</v>
      </c>
    </row>
    <row r="17533" spans="1:1">
      <c r="A17533" s="51" t="s">
        <v>18491</v>
      </c>
    </row>
    <row r="17534" spans="1:1">
      <c r="A17534" s="51" t="s">
        <v>18492</v>
      </c>
    </row>
    <row r="17535" spans="1:1">
      <c r="A17535" s="51" t="s">
        <v>18493</v>
      </c>
    </row>
    <row r="17536" spans="1:1">
      <c r="A17536" s="51" t="s">
        <v>18494</v>
      </c>
    </row>
    <row r="17537" spans="1:1">
      <c r="A17537" s="51" t="s">
        <v>18495</v>
      </c>
    </row>
    <row r="17538" spans="1:1">
      <c r="A17538" s="51" t="s">
        <v>18496</v>
      </c>
    </row>
    <row r="17539" spans="1:1">
      <c r="A17539" s="51" t="s">
        <v>18497</v>
      </c>
    </row>
    <row r="17540" spans="1:1">
      <c r="A17540" s="51" t="s">
        <v>18498</v>
      </c>
    </row>
    <row r="17541" spans="1:1">
      <c r="A17541" s="51" t="s">
        <v>18499</v>
      </c>
    </row>
    <row r="17542" spans="1:1">
      <c r="A17542" s="51" t="s">
        <v>18500</v>
      </c>
    </row>
    <row r="17543" spans="1:1">
      <c r="A17543" s="51" t="s">
        <v>18501</v>
      </c>
    </row>
    <row r="17544" spans="1:1">
      <c r="A17544" s="51" t="s">
        <v>18502</v>
      </c>
    </row>
    <row r="17545" spans="1:1">
      <c r="A17545" s="51" t="s">
        <v>18503</v>
      </c>
    </row>
    <row r="17546" spans="1:1">
      <c r="A17546" s="51" t="s">
        <v>18504</v>
      </c>
    </row>
    <row r="17547" spans="1:1">
      <c r="A17547" s="51" t="s">
        <v>18505</v>
      </c>
    </row>
    <row r="17548" spans="1:1">
      <c r="A17548" s="51" t="s">
        <v>18506</v>
      </c>
    </row>
    <row r="17549" spans="1:1">
      <c r="A17549" s="51" t="s">
        <v>18507</v>
      </c>
    </row>
    <row r="17550" spans="1:1">
      <c r="A17550" s="51" t="s">
        <v>18508</v>
      </c>
    </row>
    <row r="17551" spans="1:1">
      <c r="A17551" s="51" t="s">
        <v>18509</v>
      </c>
    </row>
    <row r="17552" spans="1:1">
      <c r="A17552" s="51" t="s">
        <v>18510</v>
      </c>
    </row>
    <row r="17553" spans="1:1">
      <c r="A17553" s="51" t="s">
        <v>18511</v>
      </c>
    </row>
    <row r="17554" spans="1:1">
      <c r="A17554" s="51" t="s">
        <v>18512</v>
      </c>
    </row>
    <row r="17555" spans="1:1">
      <c r="A17555" s="51" t="s">
        <v>18513</v>
      </c>
    </row>
    <row r="17556" spans="1:1">
      <c r="A17556" s="51" t="s">
        <v>18514</v>
      </c>
    </row>
    <row r="17557" spans="1:1">
      <c r="A17557" s="51" t="s">
        <v>18515</v>
      </c>
    </row>
    <row r="17558" spans="1:1">
      <c r="A17558" s="51" t="s">
        <v>18516</v>
      </c>
    </row>
    <row r="17559" spans="1:1">
      <c r="A17559" s="51" t="s">
        <v>18517</v>
      </c>
    </row>
    <row r="17560" spans="1:1">
      <c r="A17560" s="51" t="s">
        <v>18518</v>
      </c>
    </row>
    <row r="17561" spans="1:1">
      <c r="A17561" s="51" t="s">
        <v>18519</v>
      </c>
    </row>
    <row r="17562" spans="1:1">
      <c r="A17562" s="51" t="s">
        <v>18520</v>
      </c>
    </row>
    <row r="17563" spans="1:1">
      <c r="A17563" s="51" t="s">
        <v>18521</v>
      </c>
    </row>
    <row r="17564" spans="1:1">
      <c r="A17564" s="51" t="s">
        <v>18522</v>
      </c>
    </row>
    <row r="17565" spans="1:1">
      <c r="A17565" s="51" t="s">
        <v>18523</v>
      </c>
    </row>
    <row r="17566" spans="1:1">
      <c r="A17566" s="51" t="s">
        <v>18524</v>
      </c>
    </row>
    <row r="17567" spans="1:1">
      <c r="A17567" s="51" t="s">
        <v>18525</v>
      </c>
    </row>
    <row r="17568" spans="1:1">
      <c r="A17568" s="51" t="s">
        <v>18526</v>
      </c>
    </row>
    <row r="17569" spans="1:1">
      <c r="A17569" s="51" t="s">
        <v>18527</v>
      </c>
    </row>
    <row r="17570" spans="1:1">
      <c r="A17570" s="51" t="s">
        <v>18528</v>
      </c>
    </row>
    <row r="17571" spans="1:1">
      <c r="A17571" s="51" t="s">
        <v>18529</v>
      </c>
    </row>
    <row r="17572" spans="1:1">
      <c r="A17572" s="51" t="s">
        <v>18530</v>
      </c>
    </row>
    <row r="17573" spans="1:1">
      <c r="A17573" s="51" t="s">
        <v>18531</v>
      </c>
    </row>
    <row r="17574" spans="1:1">
      <c r="A17574" s="51" t="s">
        <v>18532</v>
      </c>
    </row>
    <row r="17575" spans="1:1">
      <c r="A17575" s="51" t="s">
        <v>18533</v>
      </c>
    </row>
    <row r="17576" spans="1:1">
      <c r="A17576" s="51" t="s">
        <v>18534</v>
      </c>
    </row>
    <row r="17577" spans="1:1">
      <c r="A17577" s="51" t="s">
        <v>18535</v>
      </c>
    </row>
    <row r="17578" spans="1:1">
      <c r="A17578" s="51" t="s">
        <v>18536</v>
      </c>
    </row>
    <row r="17579" spans="1:1">
      <c r="A17579" s="51" t="s">
        <v>18537</v>
      </c>
    </row>
    <row r="17580" spans="1:1">
      <c r="A17580" s="51" t="s">
        <v>18538</v>
      </c>
    </row>
    <row r="17581" spans="1:1">
      <c r="A17581" s="51" t="s">
        <v>18539</v>
      </c>
    </row>
    <row r="17582" spans="1:1">
      <c r="A17582" s="51" t="s">
        <v>18540</v>
      </c>
    </row>
    <row r="17583" spans="1:1">
      <c r="A17583" s="51" t="s">
        <v>18541</v>
      </c>
    </row>
    <row r="17584" spans="1:1">
      <c r="A17584" s="51" t="s">
        <v>18542</v>
      </c>
    </row>
    <row r="17585" spans="1:1">
      <c r="A17585" s="51" t="s">
        <v>18543</v>
      </c>
    </row>
    <row r="17586" spans="1:1">
      <c r="A17586" s="51" t="s">
        <v>18544</v>
      </c>
    </row>
    <row r="17587" spans="1:1">
      <c r="A17587" s="51" t="s">
        <v>18545</v>
      </c>
    </row>
    <row r="17588" spans="1:1">
      <c r="A17588" s="51" t="s">
        <v>18546</v>
      </c>
    </row>
    <row r="17589" spans="1:1">
      <c r="A17589" s="51" t="s">
        <v>18547</v>
      </c>
    </row>
    <row r="17590" spans="1:1">
      <c r="A17590" s="51" t="s">
        <v>18548</v>
      </c>
    </row>
    <row r="17591" spans="1:1">
      <c r="A17591" s="51" t="s">
        <v>18549</v>
      </c>
    </row>
    <row r="17592" spans="1:1">
      <c r="A17592" s="51" t="s">
        <v>18550</v>
      </c>
    </row>
    <row r="17593" spans="1:1">
      <c r="A17593" s="51" t="s">
        <v>18551</v>
      </c>
    </row>
    <row r="17594" spans="1:1">
      <c r="A17594" s="51" t="s">
        <v>18552</v>
      </c>
    </row>
    <row r="17595" spans="1:1">
      <c r="A17595" s="51" t="s">
        <v>18553</v>
      </c>
    </row>
    <row r="17596" spans="1:1">
      <c r="A17596" s="51" t="s">
        <v>18554</v>
      </c>
    </row>
    <row r="17597" spans="1:1">
      <c r="A17597" s="51" t="s">
        <v>18555</v>
      </c>
    </row>
    <row r="17598" spans="1:1">
      <c r="A17598" s="51" t="s">
        <v>18556</v>
      </c>
    </row>
    <row r="17599" spans="1:1">
      <c r="A17599" s="51" t="s">
        <v>18557</v>
      </c>
    </row>
    <row r="17600" spans="1:1">
      <c r="A17600" s="51" t="s">
        <v>18558</v>
      </c>
    </row>
    <row r="17601" spans="1:1">
      <c r="A17601" s="51" t="s">
        <v>18559</v>
      </c>
    </row>
    <row r="17602" spans="1:1">
      <c r="A17602" s="51" t="s">
        <v>18560</v>
      </c>
    </row>
    <row r="17603" spans="1:1">
      <c r="A17603" s="51" t="s">
        <v>18561</v>
      </c>
    </row>
    <row r="17604" spans="1:1">
      <c r="A17604" s="51" t="s">
        <v>18562</v>
      </c>
    </row>
    <row r="17605" spans="1:1">
      <c r="A17605" s="51" t="s">
        <v>18563</v>
      </c>
    </row>
    <row r="17606" spans="1:1">
      <c r="A17606" s="51" t="s">
        <v>18564</v>
      </c>
    </row>
    <row r="17607" spans="1:1">
      <c r="A17607" s="51" t="s">
        <v>18565</v>
      </c>
    </row>
    <row r="17608" spans="1:1">
      <c r="A17608" s="51" t="s">
        <v>18566</v>
      </c>
    </row>
    <row r="17609" spans="1:1">
      <c r="A17609" s="51" t="s">
        <v>18567</v>
      </c>
    </row>
    <row r="17610" spans="1:1">
      <c r="A17610" s="51" t="s">
        <v>18568</v>
      </c>
    </row>
    <row r="17611" spans="1:1">
      <c r="A17611" s="51" t="s">
        <v>18569</v>
      </c>
    </row>
    <row r="17612" spans="1:1">
      <c r="A17612" s="51" t="s">
        <v>18570</v>
      </c>
    </row>
    <row r="17613" spans="1:1">
      <c r="A17613" s="51" t="s">
        <v>18571</v>
      </c>
    </row>
    <row r="17614" spans="1:1">
      <c r="A17614" s="51" t="s">
        <v>18572</v>
      </c>
    </row>
    <row r="17615" spans="1:1">
      <c r="A17615" s="51" t="s">
        <v>18573</v>
      </c>
    </row>
    <row r="17616" spans="1:1">
      <c r="A17616" s="51" t="s">
        <v>18574</v>
      </c>
    </row>
    <row r="17617" spans="1:1">
      <c r="A17617" s="51" t="s">
        <v>18575</v>
      </c>
    </row>
    <row r="17618" spans="1:1">
      <c r="A17618" s="51" t="s">
        <v>18576</v>
      </c>
    </row>
    <row r="17619" spans="1:1">
      <c r="A17619" s="51" t="s">
        <v>18577</v>
      </c>
    </row>
    <row r="17620" spans="1:1">
      <c r="A17620" s="51" t="s">
        <v>18578</v>
      </c>
    </row>
    <row r="17621" spans="1:1">
      <c r="A17621" s="51" t="s">
        <v>18579</v>
      </c>
    </row>
    <row r="17622" spans="1:1">
      <c r="A17622" s="51" t="s">
        <v>18580</v>
      </c>
    </row>
    <row r="17623" spans="1:1">
      <c r="A17623" s="51" t="s">
        <v>18581</v>
      </c>
    </row>
    <row r="17624" spans="1:1">
      <c r="A17624" s="51" t="s">
        <v>18582</v>
      </c>
    </row>
    <row r="17625" spans="1:1">
      <c r="A17625" s="51" t="s">
        <v>18583</v>
      </c>
    </row>
    <row r="17626" spans="1:1">
      <c r="A17626" s="51" t="s">
        <v>18584</v>
      </c>
    </row>
    <row r="17627" spans="1:1">
      <c r="A17627" s="51" t="s">
        <v>18585</v>
      </c>
    </row>
    <row r="17628" spans="1:1">
      <c r="A17628" s="51" t="s">
        <v>18586</v>
      </c>
    </row>
    <row r="17629" spans="1:1">
      <c r="A17629" s="51" t="s">
        <v>18587</v>
      </c>
    </row>
    <row r="17630" spans="1:1">
      <c r="A17630" s="51" t="s">
        <v>18588</v>
      </c>
    </row>
    <row r="17631" spans="1:1">
      <c r="A17631" s="51" t="s">
        <v>18589</v>
      </c>
    </row>
    <row r="17632" spans="1:1">
      <c r="A17632" s="51" t="s">
        <v>18590</v>
      </c>
    </row>
    <row r="17633" spans="1:1">
      <c r="A17633" s="51" t="s">
        <v>18591</v>
      </c>
    </row>
    <row r="17634" spans="1:1">
      <c r="A17634" s="51" t="s">
        <v>18592</v>
      </c>
    </row>
    <row r="17635" spans="1:1">
      <c r="A17635" s="51" t="s">
        <v>18593</v>
      </c>
    </row>
    <row r="17636" spans="1:1">
      <c r="A17636" s="51" t="s">
        <v>18594</v>
      </c>
    </row>
    <row r="17637" spans="1:1">
      <c r="A17637" s="51" t="s">
        <v>18595</v>
      </c>
    </row>
    <row r="17638" spans="1:1">
      <c r="A17638" s="51" t="s">
        <v>18596</v>
      </c>
    </row>
    <row r="17639" spans="1:1">
      <c r="A17639" s="51" t="s">
        <v>18597</v>
      </c>
    </row>
    <row r="17640" spans="1:1">
      <c r="A17640" s="51" t="s">
        <v>18598</v>
      </c>
    </row>
    <row r="17641" spans="1:1">
      <c r="A17641" s="51" t="s">
        <v>18599</v>
      </c>
    </row>
    <row r="17642" spans="1:1">
      <c r="A17642" s="51" t="s">
        <v>18600</v>
      </c>
    </row>
    <row r="17643" spans="1:1">
      <c r="A17643" s="51" t="s">
        <v>18601</v>
      </c>
    </row>
    <row r="17644" spans="1:1">
      <c r="A17644" s="51" t="s">
        <v>18602</v>
      </c>
    </row>
    <row r="17645" spans="1:1">
      <c r="A17645" s="51" t="s">
        <v>18603</v>
      </c>
    </row>
    <row r="17646" spans="1:1">
      <c r="A17646" s="51" t="s">
        <v>18604</v>
      </c>
    </row>
    <row r="17647" spans="1:1">
      <c r="A17647" s="51" t="s">
        <v>18605</v>
      </c>
    </row>
    <row r="17648" spans="1:1">
      <c r="A17648" s="51" t="s">
        <v>18606</v>
      </c>
    </row>
    <row r="17649" spans="1:1">
      <c r="A17649" s="51" t="s">
        <v>18607</v>
      </c>
    </row>
    <row r="17650" spans="1:1">
      <c r="A17650" s="51" t="s">
        <v>18608</v>
      </c>
    </row>
    <row r="17651" spans="1:1">
      <c r="A17651" s="51" t="s">
        <v>18609</v>
      </c>
    </row>
    <row r="17652" spans="1:1">
      <c r="A17652" s="51" t="s">
        <v>18610</v>
      </c>
    </row>
    <row r="17653" spans="1:1">
      <c r="A17653" s="51" t="s">
        <v>18611</v>
      </c>
    </row>
    <row r="17654" spans="1:1">
      <c r="A17654" s="51" t="s">
        <v>18612</v>
      </c>
    </row>
    <row r="17655" spans="1:1">
      <c r="A17655" s="51" t="s">
        <v>18613</v>
      </c>
    </row>
    <row r="17656" spans="1:1">
      <c r="A17656" s="51" t="s">
        <v>18614</v>
      </c>
    </row>
    <row r="17657" spans="1:1">
      <c r="A17657" s="51" t="s">
        <v>18615</v>
      </c>
    </row>
    <row r="17658" spans="1:1">
      <c r="A17658" s="51" t="s">
        <v>18616</v>
      </c>
    </row>
    <row r="17659" spans="1:1">
      <c r="A17659" s="51" t="s">
        <v>18617</v>
      </c>
    </row>
    <row r="17660" spans="1:1">
      <c r="A17660" s="51" t="s">
        <v>18618</v>
      </c>
    </row>
    <row r="17661" spans="1:1">
      <c r="A17661" s="51" t="s">
        <v>18619</v>
      </c>
    </row>
    <row r="17662" spans="1:1">
      <c r="A17662" s="51" t="s">
        <v>18620</v>
      </c>
    </row>
    <row r="17663" spans="1:1">
      <c r="A17663" s="51" t="s">
        <v>18621</v>
      </c>
    </row>
    <row r="17664" spans="1:1">
      <c r="A17664" s="51" t="s">
        <v>18622</v>
      </c>
    </row>
    <row r="17665" spans="1:1">
      <c r="A17665" s="51" t="s">
        <v>18623</v>
      </c>
    </row>
    <row r="17666" spans="1:1">
      <c r="A17666" s="51" t="s">
        <v>18624</v>
      </c>
    </row>
    <row r="17667" spans="1:1">
      <c r="A17667" s="51" t="s">
        <v>18625</v>
      </c>
    </row>
    <row r="17668" spans="1:1">
      <c r="A17668" s="51" t="s">
        <v>18626</v>
      </c>
    </row>
    <row r="17669" spans="1:1">
      <c r="A17669" s="51" t="s">
        <v>18627</v>
      </c>
    </row>
    <row r="17670" spans="1:1">
      <c r="A17670" s="51" t="s">
        <v>18628</v>
      </c>
    </row>
    <row r="17671" spans="1:1">
      <c r="A17671" s="51" t="s">
        <v>18629</v>
      </c>
    </row>
    <row r="17672" spans="1:1">
      <c r="A17672" s="51" t="s">
        <v>18630</v>
      </c>
    </row>
    <row r="17673" spans="1:1">
      <c r="A17673" s="51" t="s">
        <v>18631</v>
      </c>
    </row>
    <row r="17674" spans="1:1">
      <c r="A17674" s="51" t="s">
        <v>18632</v>
      </c>
    </row>
    <row r="17675" spans="1:1">
      <c r="A17675" s="51" t="s">
        <v>18633</v>
      </c>
    </row>
    <row r="17676" spans="1:1">
      <c r="A17676" s="51" t="s">
        <v>18634</v>
      </c>
    </row>
    <row r="17677" spans="1:1">
      <c r="A17677" s="51" t="s">
        <v>18635</v>
      </c>
    </row>
    <row r="17678" spans="1:1">
      <c r="A17678" s="51" t="s">
        <v>18636</v>
      </c>
    </row>
    <row r="17679" spans="1:1">
      <c r="A17679" s="51" t="s">
        <v>18637</v>
      </c>
    </row>
    <row r="17680" spans="1:1">
      <c r="A17680" s="51" t="s">
        <v>18638</v>
      </c>
    </row>
    <row r="17681" spans="1:1">
      <c r="A17681" s="51" t="s">
        <v>18639</v>
      </c>
    </row>
    <row r="17682" spans="1:1">
      <c r="A17682" s="51" t="s">
        <v>18640</v>
      </c>
    </row>
    <row r="17683" spans="1:1">
      <c r="A17683" s="51" t="s">
        <v>18641</v>
      </c>
    </row>
    <row r="17684" spans="1:1">
      <c r="A17684" s="51" t="s">
        <v>18642</v>
      </c>
    </row>
    <row r="17685" spans="1:1">
      <c r="A17685" s="51" t="s">
        <v>18643</v>
      </c>
    </row>
    <row r="17686" spans="1:1">
      <c r="A17686" s="51" t="s">
        <v>18644</v>
      </c>
    </row>
    <row r="17687" spans="1:1">
      <c r="A17687" s="51" t="s">
        <v>18645</v>
      </c>
    </row>
    <row r="17688" spans="1:1">
      <c r="A17688" s="51" t="s">
        <v>18646</v>
      </c>
    </row>
    <row r="17689" spans="1:1">
      <c r="A17689" s="51" t="s">
        <v>18647</v>
      </c>
    </row>
    <row r="17690" spans="1:1">
      <c r="A17690" s="51" t="s">
        <v>18648</v>
      </c>
    </row>
    <row r="17691" spans="1:1">
      <c r="A17691" s="51" t="s">
        <v>18649</v>
      </c>
    </row>
    <row r="17692" spans="1:1">
      <c r="A17692" s="51" t="s">
        <v>18650</v>
      </c>
    </row>
    <row r="17693" spans="1:1">
      <c r="A17693" s="51" t="s">
        <v>18651</v>
      </c>
    </row>
    <row r="17694" spans="1:1">
      <c r="A17694" s="51" t="s">
        <v>18652</v>
      </c>
    </row>
    <row r="17695" spans="1:1">
      <c r="A17695" s="51" t="s">
        <v>18653</v>
      </c>
    </row>
    <row r="17696" spans="1:1">
      <c r="A17696" s="51" t="s">
        <v>18654</v>
      </c>
    </row>
    <row r="17697" spans="1:1">
      <c r="A17697" s="51" t="s">
        <v>18655</v>
      </c>
    </row>
    <row r="17698" spans="1:1">
      <c r="A17698" s="51" t="s">
        <v>18656</v>
      </c>
    </row>
    <row r="17699" spans="1:1">
      <c r="A17699" s="51" t="s">
        <v>18657</v>
      </c>
    </row>
    <row r="17700" spans="1:1">
      <c r="A17700" s="51" t="s">
        <v>18658</v>
      </c>
    </row>
    <row r="17701" spans="1:1">
      <c r="A17701" s="51" t="s">
        <v>18659</v>
      </c>
    </row>
    <row r="17702" spans="1:1">
      <c r="A17702" s="51" t="s">
        <v>18660</v>
      </c>
    </row>
    <row r="17703" spans="1:1">
      <c r="A17703" s="51" t="s">
        <v>18661</v>
      </c>
    </row>
    <row r="17704" spans="1:1">
      <c r="A17704" s="51" t="s">
        <v>18662</v>
      </c>
    </row>
    <row r="17705" spans="1:1">
      <c r="A17705" s="51" t="s">
        <v>18663</v>
      </c>
    </row>
    <row r="17706" spans="1:1">
      <c r="A17706" s="51" t="s">
        <v>18664</v>
      </c>
    </row>
    <row r="17707" spans="1:1">
      <c r="A17707" s="51" t="s">
        <v>18665</v>
      </c>
    </row>
    <row r="17708" spans="1:1">
      <c r="A17708" s="51" t="s">
        <v>18666</v>
      </c>
    </row>
    <row r="17709" spans="1:1">
      <c r="A17709" s="51" t="s">
        <v>18667</v>
      </c>
    </row>
    <row r="17710" spans="1:1">
      <c r="A17710" s="51" t="s">
        <v>18668</v>
      </c>
    </row>
    <row r="17711" spans="1:1">
      <c r="A17711" s="51" t="s">
        <v>18669</v>
      </c>
    </row>
    <row r="17712" spans="1:1">
      <c r="A17712" s="51" t="s">
        <v>18670</v>
      </c>
    </row>
    <row r="17713" spans="1:1">
      <c r="A17713" s="51" t="s">
        <v>18671</v>
      </c>
    </row>
    <row r="17714" spans="1:1">
      <c r="A17714" s="51" t="s">
        <v>18672</v>
      </c>
    </row>
    <row r="17715" spans="1:1">
      <c r="A17715" s="51" t="s">
        <v>18673</v>
      </c>
    </row>
    <row r="17716" spans="1:1">
      <c r="A17716" s="51" t="s">
        <v>18674</v>
      </c>
    </row>
    <row r="17717" spans="1:1">
      <c r="A17717" s="51" t="s">
        <v>18675</v>
      </c>
    </row>
    <row r="17718" spans="1:1">
      <c r="A17718" s="51" t="s">
        <v>18676</v>
      </c>
    </row>
    <row r="17719" spans="1:1">
      <c r="A17719" s="51" t="s">
        <v>18677</v>
      </c>
    </row>
    <row r="17720" spans="1:1">
      <c r="A17720" s="51" t="s">
        <v>18678</v>
      </c>
    </row>
    <row r="17721" spans="1:1">
      <c r="A17721" s="51" t="s">
        <v>18679</v>
      </c>
    </row>
    <row r="17722" spans="1:1">
      <c r="A17722" s="51" t="s">
        <v>18680</v>
      </c>
    </row>
    <row r="17723" spans="1:1">
      <c r="A17723" s="51" t="s">
        <v>18681</v>
      </c>
    </row>
    <row r="17724" spans="1:1">
      <c r="A17724" s="51" t="s">
        <v>18682</v>
      </c>
    </row>
    <row r="17725" spans="1:1">
      <c r="A17725" s="51" t="s">
        <v>18683</v>
      </c>
    </row>
    <row r="17726" spans="1:1">
      <c r="A17726" s="51" t="s">
        <v>18684</v>
      </c>
    </row>
    <row r="17727" spans="1:1">
      <c r="A17727" s="51" t="s">
        <v>18685</v>
      </c>
    </row>
    <row r="17728" spans="1:1">
      <c r="A17728" s="51" t="s">
        <v>18686</v>
      </c>
    </row>
    <row r="17729" spans="1:1">
      <c r="A17729" s="51" t="s">
        <v>18687</v>
      </c>
    </row>
    <row r="17730" spans="1:1">
      <c r="A17730" s="51" t="s">
        <v>18688</v>
      </c>
    </row>
    <row r="17731" spans="1:1">
      <c r="A17731" s="51" t="s">
        <v>18689</v>
      </c>
    </row>
    <row r="17732" spans="1:1">
      <c r="A17732" s="51" t="s">
        <v>18690</v>
      </c>
    </row>
    <row r="17733" spans="1:1">
      <c r="A17733" s="51" t="s">
        <v>18691</v>
      </c>
    </row>
    <row r="17734" spans="1:1">
      <c r="A17734" s="51" t="s">
        <v>18692</v>
      </c>
    </row>
    <row r="17735" spans="1:1">
      <c r="A17735" s="51" t="s">
        <v>18693</v>
      </c>
    </row>
    <row r="17736" spans="1:1">
      <c r="A17736" s="51" t="s">
        <v>18694</v>
      </c>
    </row>
    <row r="17737" spans="1:1">
      <c r="A17737" s="51" t="s">
        <v>18695</v>
      </c>
    </row>
    <row r="17738" spans="1:1">
      <c r="A17738" s="51" t="s">
        <v>18696</v>
      </c>
    </row>
    <row r="17739" spans="1:1">
      <c r="A17739" s="51" t="s">
        <v>18697</v>
      </c>
    </row>
    <row r="17740" spans="1:1">
      <c r="A17740" s="51" t="s">
        <v>18698</v>
      </c>
    </row>
    <row r="17741" spans="1:1">
      <c r="A17741" s="51" t="s">
        <v>18699</v>
      </c>
    </row>
    <row r="17742" spans="1:1">
      <c r="A17742" s="51" t="s">
        <v>18700</v>
      </c>
    </row>
    <row r="17743" spans="1:1">
      <c r="A17743" s="51" t="s">
        <v>18701</v>
      </c>
    </row>
    <row r="17744" spans="1:1">
      <c r="A17744" s="51" t="s">
        <v>18702</v>
      </c>
    </row>
    <row r="17745" spans="1:1">
      <c r="A17745" s="51" t="s">
        <v>18703</v>
      </c>
    </row>
    <row r="17746" spans="1:1">
      <c r="A17746" s="51" t="s">
        <v>18704</v>
      </c>
    </row>
    <row r="17747" spans="1:1">
      <c r="A17747" s="51" t="s">
        <v>18705</v>
      </c>
    </row>
    <row r="17748" spans="1:1">
      <c r="A17748" s="51" t="s">
        <v>18706</v>
      </c>
    </row>
    <row r="17749" spans="1:1">
      <c r="A17749" s="51" t="s">
        <v>18707</v>
      </c>
    </row>
    <row r="17750" spans="1:1">
      <c r="A17750" s="51" t="s">
        <v>18708</v>
      </c>
    </row>
    <row r="17751" spans="1:1">
      <c r="A17751" s="51" t="s">
        <v>18709</v>
      </c>
    </row>
    <row r="17752" spans="1:1">
      <c r="A17752" s="51" t="s">
        <v>18710</v>
      </c>
    </row>
    <row r="17753" spans="1:1">
      <c r="A17753" s="51" t="s">
        <v>18711</v>
      </c>
    </row>
    <row r="17754" spans="1:1">
      <c r="A17754" s="51" t="s">
        <v>18712</v>
      </c>
    </row>
    <row r="17755" spans="1:1">
      <c r="A17755" s="51" t="s">
        <v>18713</v>
      </c>
    </row>
    <row r="17756" spans="1:1">
      <c r="A17756" s="51" t="s">
        <v>18714</v>
      </c>
    </row>
    <row r="17757" spans="1:1">
      <c r="A17757" s="51" t="s">
        <v>18715</v>
      </c>
    </row>
    <row r="17758" spans="1:1">
      <c r="A17758" s="51" t="s">
        <v>18716</v>
      </c>
    </row>
    <row r="17759" spans="1:1">
      <c r="A17759" s="51" t="s">
        <v>18717</v>
      </c>
    </row>
    <row r="17760" spans="1:1">
      <c r="A17760" s="51" t="s">
        <v>18718</v>
      </c>
    </row>
    <row r="17761" spans="1:1">
      <c r="A17761" s="51" t="s">
        <v>18719</v>
      </c>
    </row>
    <row r="17762" spans="1:1">
      <c r="A17762" s="51" t="s">
        <v>18720</v>
      </c>
    </row>
    <row r="17763" spans="1:1">
      <c r="A17763" s="51" t="s">
        <v>18721</v>
      </c>
    </row>
    <row r="17764" spans="1:1">
      <c r="A17764" s="51" t="s">
        <v>18722</v>
      </c>
    </row>
    <row r="17765" spans="1:1">
      <c r="A17765" s="51" t="s">
        <v>18723</v>
      </c>
    </row>
    <row r="17766" spans="1:1">
      <c r="A17766" s="51" t="s">
        <v>18724</v>
      </c>
    </row>
    <row r="17767" spans="1:1">
      <c r="A17767" s="51" t="s">
        <v>18725</v>
      </c>
    </row>
    <row r="17768" spans="1:1">
      <c r="A17768" s="51" t="s">
        <v>18726</v>
      </c>
    </row>
    <row r="17769" spans="1:1">
      <c r="A17769" s="51" t="s">
        <v>18727</v>
      </c>
    </row>
    <row r="17770" spans="1:1">
      <c r="A17770" s="51" t="s">
        <v>18728</v>
      </c>
    </row>
    <row r="17771" spans="1:1">
      <c r="A17771" s="51" t="s">
        <v>18729</v>
      </c>
    </row>
    <row r="17772" spans="1:1">
      <c r="A17772" s="51" t="s">
        <v>18730</v>
      </c>
    </row>
    <row r="17773" spans="1:1">
      <c r="A17773" s="51" t="s">
        <v>18731</v>
      </c>
    </row>
    <row r="17774" spans="1:1">
      <c r="A17774" s="51" t="s">
        <v>18732</v>
      </c>
    </row>
    <row r="17775" spans="1:1">
      <c r="A17775" s="51" t="s">
        <v>18733</v>
      </c>
    </row>
    <row r="17776" spans="1:1">
      <c r="A17776" s="51" t="s">
        <v>18734</v>
      </c>
    </row>
    <row r="17777" spans="1:1">
      <c r="A17777" s="51" t="s">
        <v>18735</v>
      </c>
    </row>
    <row r="17778" spans="1:1">
      <c r="A17778" s="51" t="s">
        <v>18736</v>
      </c>
    </row>
    <row r="17779" spans="1:1">
      <c r="A17779" s="51" t="s">
        <v>18737</v>
      </c>
    </row>
    <row r="17780" spans="1:1">
      <c r="A17780" s="51" t="s">
        <v>18738</v>
      </c>
    </row>
    <row r="17781" spans="1:1">
      <c r="A17781" s="51" t="s">
        <v>18739</v>
      </c>
    </row>
    <row r="17782" spans="1:1">
      <c r="A17782" s="51" t="s">
        <v>18740</v>
      </c>
    </row>
    <row r="17783" spans="1:1">
      <c r="A17783" s="51" t="s">
        <v>18741</v>
      </c>
    </row>
    <row r="17784" spans="1:1">
      <c r="A17784" s="51" t="s">
        <v>18742</v>
      </c>
    </row>
    <row r="17785" spans="1:1">
      <c r="A17785" s="51" t="s">
        <v>18743</v>
      </c>
    </row>
    <row r="17786" spans="1:1">
      <c r="A17786" s="51" t="s">
        <v>18744</v>
      </c>
    </row>
    <row r="17787" spans="1:1">
      <c r="A17787" s="51" t="s">
        <v>18745</v>
      </c>
    </row>
    <row r="17788" spans="1:1">
      <c r="A17788" s="51" t="s">
        <v>18746</v>
      </c>
    </row>
    <row r="17789" spans="1:1">
      <c r="A17789" s="51" t="s">
        <v>18747</v>
      </c>
    </row>
    <row r="17790" spans="1:1">
      <c r="A17790" s="51" t="s">
        <v>18748</v>
      </c>
    </row>
    <row r="17791" spans="1:1">
      <c r="A17791" s="51" t="s">
        <v>18749</v>
      </c>
    </row>
    <row r="17792" spans="1:1">
      <c r="A17792" s="51" t="s">
        <v>18750</v>
      </c>
    </row>
    <row r="17793" spans="1:1">
      <c r="A17793" s="51" t="s">
        <v>18751</v>
      </c>
    </row>
    <row r="17794" spans="1:1">
      <c r="A17794" s="51" t="s">
        <v>18752</v>
      </c>
    </row>
    <row r="17795" spans="1:1">
      <c r="A17795" s="51" t="s">
        <v>18753</v>
      </c>
    </row>
    <row r="17796" spans="1:1">
      <c r="A17796" s="51" t="s">
        <v>18754</v>
      </c>
    </row>
    <row r="17797" spans="1:1">
      <c r="A17797" s="51" t="s">
        <v>18755</v>
      </c>
    </row>
    <row r="17798" spans="1:1">
      <c r="A17798" s="51" t="s">
        <v>18756</v>
      </c>
    </row>
    <row r="17799" spans="1:1">
      <c r="A17799" s="51" t="s">
        <v>18757</v>
      </c>
    </row>
    <row r="17800" spans="1:1">
      <c r="A17800" s="51" t="s">
        <v>18758</v>
      </c>
    </row>
    <row r="17801" spans="1:1">
      <c r="A17801" s="51" t="s">
        <v>18759</v>
      </c>
    </row>
    <row r="17802" spans="1:1">
      <c r="A17802" s="51" t="s">
        <v>18760</v>
      </c>
    </row>
    <row r="17803" spans="1:1">
      <c r="A17803" s="51" t="s">
        <v>18761</v>
      </c>
    </row>
    <row r="17804" spans="1:1">
      <c r="A17804" s="51" t="s">
        <v>18762</v>
      </c>
    </row>
    <row r="17805" spans="1:1">
      <c r="A17805" s="51" t="s">
        <v>18763</v>
      </c>
    </row>
    <row r="17806" spans="1:1">
      <c r="A17806" s="51" t="s">
        <v>18764</v>
      </c>
    </row>
    <row r="17807" spans="1:1">
      <c r="A17807" s="51" t="s">
        <v>18765</v>
      </c>
    </row>
    <row r="17808" spans="1:1">
      <c r="A17808" s="51" t="s">
        <v>18766</v>
      </c>
    </row>
    <row r="17809" spans="1:1">
      <c r="A17809" s="51" t="s">
        <v>18767</v>
      </c>
    </row>
    <row r="17810" spans="1:1">
      <c r="A17810" s="51" t="s">
        <v>18768</v>
      </c>
    </row>
    <row r="17811" spans="1:1">
      <c r="A17811" s="51" t="s">
        <v>18769</v>
      </c>
    </row>
    <row r="17812" spans="1:1">
      <c r="A17812" s="51" t="s">
        <v>18770</v>
      </c>
    </row>
    <row r="17813" spans="1:1">
      <c r="A17813" s="51" t="s">
        <v>18771</v>
      </c>
    </row>
    <row r="17814" spans="1:1">
      <c r="A17814" s="51" t="s">
        <v>18772</v>
      </c>
    </row>
    <row r="17815" spans="1:1">
      <c r="A17815" s="51" t="s">
        <v>18773</v>
      </c>
    </row>
    <row r="17816" spans="1:1">
      <c r="A17816" s="51" t="s">
        <v>18774</v>
      </c>
    </row>
    <row r="17817" spans="1:1">
      <c r="A17817" s="51" t="s">
        <v>18775</v>
      </c>
    </row>
    <row r="17818" spans="1:1">
      <c r="A17818" s="51" t="s">
        <v>18776</v>
      </c>
    </row>
    <row r="17819" spans="1:1">
      <c r="A17819" s="51" t="s">
        <v>18777</v>
      </c>
    </row>
    <row r="17820" spans="1:1">
      <c r="A17820" s="51" t="s">
        <v>18778</v>
      </c>
    </row>
    <row r="17821" spans="1:1">
      <c r="A17821" s="51" t="s">
        <v>18779</v>
      </c>
    </row>
    <row r="17822" spans="1:1">
      <c r="A17822" s="51" t="s">
        <v>18780</v>
      </c>
    </row>
    <row r="17823" spans="1:1">
      <c r="A17823" s="51" t="s">
        <v>18781</v>
      </c>
    </row>
    <row r="17824" spans="1:1">
      <c r="A17824" s="51" t="s">
        <v>18782</v>
      </c>
    </row>
    <row r="17825" spans="1:1">
      <c r="A17825" s="51" t="s">
        <v>18783</v>
      </c>
    </row>
    <row r="17826" spans="1:1">
      <c r="A17826" s="51" t="s">
        <v>18784</v>
      </c>
    </row>
    <row r="17827" spans="1:1">
      <c r="A17827" s="51" t="s">
        <v>18785</v>
      </c>
    </row>
    <row r="17828" spans="1:1">
      <c r="A17828" s="51" t="s">
        <v>18786</v>
      </c>
    </row>
    <row r="17829" spans="1:1">
      <c r="A17829" s="51" t="s">
        <v>18787</v>
      </c>
    </row>
    <row r="17830" spans="1:1">
      <c r="A17830" s="51" t="s">
        <v>18788</v>
      </c>
    </row>
    <row r="17831" spans="1:1">
      <c r="A17831" s="51" t="s">
        <v>18789</v>
      </c>
    </row>
    <row r="17832" spans="1:1">
      <c r="A17832" s="51" t="s">
        <v>18790</v>
      </c>
    </row>
    <row r="17833" spans="1:1">
      <c r="A17833" s="51" t="s">
        <v>18791</v>
      </c>
    </row>
    <row r="17834" spans="1:1">
      <c r="A17834" s="51" t="s">
        <v>18792</v>
      </c>
    </row>
    <row r="17835" spans="1:1">
      <c r="A17835" s="51" t="s">
        <v>18793</v>
      </c>
    </row>
    <row r="17836" spans="1:1">
      <c r="A17836" s="51" t="s">
        <v>18794</v>
      </c>
    </row>
    <row r="17837" spans="1:1">
      <c r="A17837" s="51" t="s">
        <v>18795</v>
      </c>
    </row>
    <row r="17838" spans="1:1">
      <c r="A17838" s="51" t="s">
        <v>18796</v>
      </c>
    </row>
    <row r="17839" spans="1:1">
      <c r="A17839" s="51" t="s">
        <v>18797</v>
      </c>
    </row>
    <row r="17840" spans="1:1">
      <c r="A17840" s="51" t="s">
        <v>18798</v>
      </c>
    </row>
    <row r="17841" spans="1:1">
      <c r="A17841" s="51" t="s">
        <v>18799</v>
      </c>
    </row>
    <row r="17842" spans="1:1">
      <c r="A17842" s="51" t="s">
        <v>18800</v>
      </c>
    </row>
    <row r="17843" spans="1:1">
      <c r="A17843" s="51" t="s">
        <v>18801</v>
      </c>
    </row>
    <row r="17844" spans="1:1">
      <c r="A17844" s="51" t="s">
        <v>18802</v>
      </c>
    </row>
    <row r="17845" spans="1:1">
      <c r="A17845" s="51" t="s">
        <v>18803</v>
      </c>
    </row>
    <row r="17846" spans="1:1">
      <c r="A17846" s="51" t="s">
        <v>18804</v>
      </c>
    </row>
    <row r="17847" spans="1:1">
      <c r="A17847" s="51" t="s">
        <v>18805</v>
      </c>
    </row>
    <row r="17848" spans="1:1">
      <c r="A17848" s="51" t="s">
        <v>18806</v>
      </c>
    </row>
    <row r="17849" spans="1:1">
      <c r="A17849" s="51" t="s">
        <v>18807</v>
      </c>
    </row>
    <row r="17850" spans="1:1">
      <c r="A17850" s="51" t="s">
        <v>18808</v>
      </c>
    </row>
    <row r="17851" spans="1:1">
      <c r="A17851" s="51" t="s">
        <v>18809</v>
      </c>
    </row>
    <row r="17852" spans="1:1">
      <c r="A17852" s="51" t="s">
        <v>18810</v>
      </c>
    </row>
    <row r="17853" spans="1:1">
      <c r="A17853" s="51" t="s">
        <v>18811</v>
      </c>
    </row>
    <row r="17854" spans="1:1">
      <c r="A17854" s="51" t="s">
        <v>18812</v>
      </c>
    </row>
    <row r="17855" spans="1:1">
      <c r="A17855" s="51" t="s">
        <v>18813</v>
      </c>
    </row>
    <row r="17856" spans="1:1">
      <c r="A17856" s="51" t="s">
        <v>18814</v>
      </c>
    </row>
    <row r="17857" spans="1:1">
      <c r="A17857" s="51" t="s">
        <v>18815</v>
      </c>
    </row>
    <row r="17858" spans="1:1">
      <c r="A17858" s="51" t="s">
        <v>18816</v>
      </c>
    </row>
    <row r="17859" spans="1:1">
      <c r="A17859" s="51" t="s">
        <v>18817</v>
      </c>
    </row>
    <row r="17860" spans="1:1">
      <c r="A17860" s="51" t="s">
        <v>18818</v>
      </c>
    </row>
    <row r="17861" spans="1:1">
      <c r="A17861" s="51" t="s">
        <v>18819</v>
      </c>
    </row>
    <row r="17862" spans="1:1">
      <c r="A17862" s="51" t="s">
        <v>18820</v>
      </c>
    </row>
    <row r="17863" spans="1:1">
      <c r="A17863" s="51" t="s">
        <v>18821</v>
      </c>
    </row>
    <row r="17864" spans="1:1">
      <c r="A17864" s="51" t="s">
        <v>18822</v>
      </c>
    </row>
    <row r="17865" spans="1:1">
      <c r="A17865" s="51" t="s">
        <v>18823</v>
      </c>
    </row>
    <row r="17866" spans="1:1">
      <c r="A17866" s="51" t="s">
        <v>18824</v>
      </c>
    </row>
    <row r="17867" spans="1:1">
      <c r="A17867" s="51" t="s">
        <v>18825</v>
      </c>
    </row>
    <row r="17868" spans="1:1">
      <c r="A17868" s="51" t="s">
        <v>18826</v>
      </c>
    </row>
    <row r="17869" spans="1:1">
      <c r="A17869" s="51" t="s">
        <v>18827</v>
      </c>
    </row>
    <row r="17870" spans="1:1">
      <c r="A17870" s="51" t="s">
        <v>18828</v>
      </c>
    </row>
    <row r="17871" spans="1:1">
      <c r="A17871" s="51" t="s">
        <v>18829</v>
      </c>
    </row>
    <row r="17872" spans="1:1">
      <c r="A17872" s="51" t="s">
        <v>18830</v>
      </c>
    </row>
    <row r="17873" spans="1:1">
      <c r="A17873" s="51" t="s">
        <v>18831</v>
      </c>
    </row>
    <row r="17874" spans="1:1">
      <c r="A17874" s="51" t="s">
        <v>18832</v>
      </c>
    </row>
    <row r="17875" spans="1:1">
      <c r="A17875" s="51" t="s">
        <v>18833</v>
      </c>
    </row>
    <row r="17876" spans="1:1">
      <c r="A17876" s="51" t="s">
        <v>18834</v>
      </c>
    </row>
    <row r="17877" spans="1:1">
      <c r="A17877" s="51" t="s">
        <v>18835</v>
      </c>
    </row>
    <row r="17878" spans="1:1">
      <c r="A17878" s="51" t="s">
        <v>18836</v>
      </c>
    </row>
    <row r="17879" spans="1:1">
      <c r="A17879" s="51" t="s">
        <v>18837</v>
      </c>
    </row>
    <row r="17880" spans="1:1">
      <c r="A17880" s="51" t="s">
        <v>18838</v>
      </c>
    </row>
    <row r="17881" spans="1:1">
      <c r="A17881" s="51" t="s">
        <v>18839</v>
      </c>
    </row>
    <row r="17882" spans="1:1">
      <c r="A17882" s="51" t="s">
        <v>18840</v>
      </c>
    </row>
    <row r="17883" spans="1:1">
      <c r="A17883" s="51" t="s">
        <v>18841</v>
      </c>
    </row>
    <row r="17884" spans="1:1">
      <c r="A17884" s="51" t="s">
        <v>18842</v>
      </c>
    </row>
    <row r="17885" spans="1:1">
      <c r="A17885" s="51" t="s">
        <v>18843</v>
      </c>
    </row>
    <row r="17886" spans="1:1">
      <c r="A17886" s="51" t="s">
        <v>18844</v>
      </c>
    </row>
    <row r="17887" spans="1:1">
      <c r="A17887" s="51" t="s">
        <v>18845</v>
      </c>
    </row>
    <row r="17888" spans="1:1">
      <c r="A17888" s="51" t="s">
        <v>18846</v>
      </c>
    </row>
    <row r="17889" spans="1:1">
      <c r="A17889" s="51" t="s">
        <v>18847</v>
      </c>
    </row>
    <row r="17890" spans="1:1">
      <c r="A17890" s="51" t="s">
        <v>18848</v>
      </c>
    </row>
    <row r="17891" spans="1:1">
      <c r="A17891" s="51" t="s">
        <v>18849</v>
      </c>
    </row>
    <row r="17892" spans="1:1">
      <c r="A17892" s="51" t="s">
        <v>18850</v>
      </c>
    </row>
    <row r="17893" spans="1:1">
      <c r="A17893" s="51" t="s">
        <v>18851</v>
      </c>
    </row>
    <row r="17894" spans="1:1">
      <c r="A17894" s="51" t="s">
        <v>18852</v>
      </c>
    </row>
    <row r="17895" spans="1:1">
      <c r="A17895" s="51" t="s">
        <v>18853</v>
      </c>
    </row>
    <row r="17896" spans="1:1">
      <c r="A17896" s="51" t="s">
        <v>18854</v>
      </c>
    </row>
    <row r="17897" spans="1:1">
      <c r="A17897" s="51" t="s">
        <v>18855</v>
      </c>
    </row>
    <row r="17898" spans="1:1">
      <c r="A17898" s="51" t="s">
        <v>18856</v>
      </c>
    </row>
    <row r="17899" spans="1:1">
      <c r="A17899" s="51" t="s">
        <v>18857</v>
      </c>
    </row>
    <row r="17900" spans="1:1">
      <c r="A17900" s="51" t="s">
        <v>18858</v>
      </c>
    </row>
    <row r="17901" spans="1:1">
      <c r="A17901" s="51" t="s">
        <v>18859</v>
      </c>
    </row>
    <row r="17902" spans="1:1">
      <c r="A17902" s="51" t="s">
        <v>18860</v>
      </c>
    </row>
    <row r="17903" spans="1:1">
      <c r="A17903" s="51" t="s">
        <v>18861</v>
      </c>
    </row>
    <row r="17904" spans="1:1">
      <c r="A17904" s="51" t="s">
        <v>18862</v>
      </c>
    </row>
    <row r="17905" spans="1:1">
      <c r="A17905" s="51" t="s">
        <v>18863</v>
      </c>
    </row>
    <row r="17906" spans="1:1">
      <c r="A17906" s="51" t="s">
        <v>18864</v>
      </c>
    </row>
    <row r="17907" spans="1:1">
      <c r="A17907" s="51" t="s">
        <v>18865</v>
      </c>
    </row>
    <row r="17908" spans="1:1">
      <c r="A17908" s="51" t="s">
        <v>18866</v>
      </c>
    </row>
    <row r="17909" spans="1:1">
      <c r="A17909" s="51" t="s">
        <v>18867</v>
      </c>
    </row>
    <row r="17910" spans="1:1">
      <c r="A17910" s="51" t="s">
        <v>18868</v>
      </c>
    </row>
    <row r="17911" spans="1:1">
      <c r="A17911" s="51" t="s">
        <v>18869</v>
      </c>
    </row>
    <row r="17912" spans="1:1">
      <c r="A17912" s="51" t="s">
        <v>18870</v>
      </c>
    </row>
    <row r="17913" spans="1:1">
      <c r="A17913" s="51" t="s">
        <v>18871</v>
      </c>
    </row>
    <row r="17914" spans="1:1">
      <c r="A17914" s="51" t="s">
        <v>18872</v>
      </c>
    </row>
    <row r="17915" spans="1:1">
      <c r="A17915" s="51" t="s">
        <v>18873</v>
      </c>
    </row>
    <row r="17916" spans="1:1">
      <c r="A17916" s="51" t="s">
        <v>18874</v>
      </c>
    </row>
    <row r="17917" spans="1:1">
      <c r="A17917" s="51" t="s">
        <v>18875</v>
      </c>
    </row>
    <row r="17918" spans="1:1">
      <c r="A17918" s="51" t="s">
        <v>18876</v>
      </c>
    </row>
    <row r="17919" spans="1:1">
      <c r="A17919" s="51" t="s">
        <v>18877</v>
      </c>
    </row>
    <row r="17920" spans="1:1">
      <c r="A17920" s="51" t="s">
        <v>18878</v>
      </c>
    </row>
    <row r="17921" spans="1:1">
      <c r="A17921" s="51" t="s">
        <v>18879</v>
      </c>
    </row>
    <row r="17922" spans="1:1">
      <c r="A17922" s="51" t="s">
        <v>18880</v>
      </c>
    </row>
    <row r="17923" spans="1:1">
      <c r="A17923" s="51" t="s">
        <v>18881</v>
      </c>
    </row>
    <row r="17924" spans="1:1">
      <c r="A17924" s="51" t="s">
        <v>18882</v>
      </c>
    </row>
    <row r="17925" spans="1:1">
      <c r="A17925" s="51" t="s">
        <v>18883</v>
      </c>
    </row>
    <row r="17926" spans="1:1">
      <c r="A17926" s="51" t="s">
        <v>18884</v>
      </c>
    </row>
    <row r="17927" spans="1:1">
      <c r="A17927" s="51" t="s">
        <v>18885</v>
      </c>
    </row>
    <row r="17928" spans="1:1">
      <c r="A17928" s="51" t="s">
        <v>18886</v>
      </c>
    </row>
    <row r="17929" spans="1:1">
      <c r="A17929" s="51" t="s">
        <v>18887</v>
      </c>
    </row>
    <row r="17930" spans="1:1">
      <c r="A17930" s="51" t="s">
        <v>18888</v>
      </c>
    </row>
    <row r="17931" spans="1:1">
      <c r="A17931" s="51" t="s">
        <v>18889</v>
      </c>
    </row>
    <row r="17932" spans="1:1">
      <c r="A17932" s="51" t="s">
        <v>18890</v>
      </c>
    </row>
    <row r="17933" spans="1:1">
      <c r="A17933" s="51" t="s">
        <v>18891</v>
      </c>
    </row>
    <row r="17934" spans="1:1">
      <c r="A17934" s="51" t="s">
        <v>18892</v>
      </c>
    </row>
    <row r="17935" spans="1:1">
      <c r="A17935" s="51" t="s">
        <v>18893</v>
      </c>
    </row>
    <row r="17936" spans="1:1">
      <c r="A17936" s="51" t="s">
        <v>18894</v>
      </c>
    </row>
    <row r="17937" spans="1:1">
      <c r="A17937" s="51" t="s">
        <v>18895</v>
      </c>
    </row>
    <row r="17938" spans="1:1">
      <c r="A17938" s="51" t="s">
        <v>18896</v>
      </c>
    </row>
    <row r="17939" spans="1:1">
      <c r="A17939" s="51" t="s">
        <v>18897</v>
      </c>
    </row>
    <row r="17940" spans="1:1">
      <c r="A17940" s="51" t="s">
        <v>18898</v>
      </c>
    </row>
    <row r="17941" spans="1:1">
      <c r="A17941" s="51" t="s">
        <v>18899</v>
      </c>
    </row>
    <row r="17942" spans="1:1">
      <c r="A17942" s="51" t="s">
        <v>18900</v>
      </c>
    </row>
    <row r="17943" spans="1:1">
      <c r="A17943" s="51" t="s">
        <v>18901</v>
      </c>
    </row>
    <row r="17944" spans="1:1">
      <c r="A17944" s="51" t="s">
        <v>18902</v>
      </c>
    </row>
    <row r="17945" spans="1:1">
      <c r="A17945" s="51" t="s">
        <v>18903</v>
      </c>
    </row>
    <row r="17946" spans="1:1">
      <c r="A17946" s="51" t="s">
        <v>18904</v>
      </c>
    </row>
    <row r="17947" spans="1:1">
      <c r="A17947" s="51" t="s">
        <v>18905</v>
      </c>
    </row>
    <row r="17948" spans="1:1">
      <c r="A17948" s="51" t="s">
        <v>18906</v>
      </c>
    </row>
    <row r="17949" spans="1:1">
      <c r="A17949" s="51" t="s">
        <v>18907</v>
      </c>
    </row>
    <row r="17950" spans="1:1">
      <c r="A17950" s="51" t="s">
        <v>18908</v>
      </c>
    </row>
    <row r="17951" spans="1:1">
      <c r="A17951" s="51" t="s">
        <v>18909</v>
      </c>
    </row>
    <row r="17952" spans="1:1">
      <c r="A17952" s="51" t="s">
        <v>18910</v>
      </c>
    </row>
    <row r="17953" spans="1:1">
      <c r="A17953" s="51" t="s">
        <v>18911</v>
      </c>
    </row>
    <row r="17954" spans="1:1">
      <c r="A17954" s="51" t="s">
        <v>18912</v>
      </c>
    </row>
    <row r="17955" spans="1:1">
      <c r="A17955" s="51" t="s">
        <v>18913</v>
      </c>
    </row>
    <row r="17956" spans="1:1">
      <c r="A17956" s="51" t="s">
        <v>18914</v>
      </c>
    </row>
    <row r="17957" spans="1:1">
      <c r="A17957" s="51" t="s">
        <v>18915</v>
      </c>
    </row>
    <row r="17958" spans="1:1">
      <c r="A17958" s="51" t="s">
        <v>18916</v>
      </c>
    </row>
    <row r="17959" spans="1:1">
      <c r="A17959" s="51" t="s">
        <v>18917</v>
      </c>
    </row>
    <row r="17960" spans="1:1">
      <c r="A17960" s="51" t="s">
        <v>18918</v>
      </c>
    </row>
    <row r="17961" spans="1:1">
      <c r="A17961" s="51" t="s">
        <v>18919</v>
      </c>
    </row>
    <row r="17962" spans="1:1">
      <c r="A17962" s="51" t="s">
        <v>18920</v>
      </c>
    </row>
    <row r="17963" spans="1:1">
      <c r="A17963" s="51" t="s">
        <v>18921</v>
      </c>
    </row>
    <row r="17964" spans="1:1">
      <c r="A17964" s="51" t="s">
        <v>18922</v>
      </c>
    </row>
    <row r="17965" spans="1:1">
      <c r="A17965" s="51" t="s">
        <v>18923</v>
      </c>
    </row>
    <row r="17966" spans="1:1">
      <c r="A17966" s="51" t="s">
        <v>18924</v>
      </c>
    </row>
    <row r="17967" spans="1:1">
      <c r="A17967" s="51" t="s">
        <v>18925</v>
      </c>
    </row>
    <row r="17968" spans="1:1">
      <c r="A17968" s="51" t="s">
        <v>18926</v>
      </c>
    </row>
    <row r="17969" spans="1:1">
      <c r="A17969" s="51" t="s">
        <v>18927</v>
      </c>
    </row>
    <row r="17970" spans="1:1">
      <c r="A17970" s="51" t="s">
        <v>18928</v>
      </c>
    </row>
    <row r="17971" spans="1:1">
      <c r="A17971" s="51" t="s">
        <v>18929</v>
      </c>
    </row>
    <row r="17972" spans="1:1">
      <c r="A17972" s="51" t="s">
        <v>18930</v>
      </c>
    </row>
    <row r="17973" spans="1:1">
      <c r="A17973" s="51" t="s">
        <v>18931</v>
      </c>
    </row>
    <row r="17974" spans="1:1">
      <c r="A17974" s="51" t="s">
        <v>18932</v>
      </c>
    </row>
    <row r="17975" spans="1:1">
      <c r="A17975" s="51" t="s">
        <v>18933</v>
      </c>
    </row>
    <row r="17976" spans="1:1">
      <c r="A17976" s="51" t="s">
        <v>18934</v>
      </c>
    </row>
    <row r="17977" spans="1:1">
      <c r="A17977" s="51" t="s">
        <v>18935</v>
      </c>
    </row>
    <row r="17978" spans="1:1">
      <c r="A17978" s="51" t="s">
        <v>18936</v>
      </c>
    </row>
    <row r="17979" spans="1:1">
      <c r="A17979" s="51" t="s">
        <v>18937</v>
      </c>
    </row>
    <row r="17980" spans="1:1">
      <c r="A17980" s="51" t="s">
        <v>18938</v>
      </c>
    </row>
    <row r="17981" spans="1:1">
      <c r="A17981" s="51" t="s">
        <v>18939</v>
      </c>
    </row>
    <row r="17982" spans="1:1">
      <c r="A17982" s="51" t="s">
        <v>18940</v>
      </c>
    </row>
    <row r="17983" spans="1:1">
      <c r="A17983" s="51" t="s">
        <v>18941</v>
      </c>
    </row>
    <row r="17984" spans="1:1">
      <c r="A17984" s="51" t="s">
        <v>18942</v>
      </c>
    </row>
    <row r="17985" spans="1:1">
      <c r="A17985" s="51" t="s">
        <v>18943</v>
      </c>
    </row>
    <row r="17986" spans="1:1">
      <c r="A17986" s="51" t="s">
        <v>18944</v>
      </c>
    </row>
    <row r="17987" spans="1:1">
      <c r="A17987" s="51" t="s">
        <v>18945</v>
      </c>
    </row>
    <row r="17988" spans="1:1">
      <c r="A17988" s="51" t="s">
        <v>18946</v>
      </c>
    </row>
    <row r="17989" spans="1:1">
      <c r="A17989" s="51" t="s">
        <v>18947</v>
      </c>
    </row>
    <row r="17990" spans="1:1">
      <c r="A17990" s="51" t="s">
        <v>18948</v>
      </c>
    </row>
    <row r="17991" spans="1:1">
      <c r="A17991" s="51" t="s">
        <v>18949</v>
      </c>
    </row>
    <row r="17992" spans="1:1">
      <c r="A17992" s="51" t="s">
        <v>18950</v>
      </c>
    </row>
    <row r="17993" spans="1:1">
      <c r="A17993" s="51" t="s">
        <v>18951</v>
      </c>
    </row>
    <row r="17994" spans="1:1">
      <c r="A17994" s="51" t="s">
        <v>18952</v>
      </c>
    </row>
    <row r="17995" spans="1:1">
      <c r="A17995" s="51" t="s">
        <v>18953</v>
      </c>
    </row>
    <row r="17996" spans="1:1">
      <c r="A17996" s="51" t="s">
        <v>18954</v>
      </c>
    </row>
    <row r="17997" spans="1:1">
      <c r="A17997" s="51" t="s">
        <v>18955</v>
      </c>
    </row>
    <row r="17998" spans="1:1">
      <c r="A17998" s="51" t="s">
        <v>18956</v>
      </c>
    </row>
    <row r="17999" spans="1:1">
      <c r="A17999" s="51" t="s">
        <v>18957</v>
      </c>
    </row>
    <row r="18000" spans="1:1">
      <c r="A18000" s="51" t="s">
        <v>18958</v>
      </c>
    </row>
    <row r="18001" spans="1:1">
      <c r="A18001" s="51" t="s">
        <v>18959</v>
      </c>
    </row>
    <row r="18002" spans="1:1">
      <c r="A18002" s="51" t="s">
        <v>18960</v>
      </c>
    </row>
    <row r="18003" spans="1:1">
      <c r="A18003" s="51" t="s">
        <v>18961</v>
      </c>
    </row>
    <row r="18004" spans="1:1">
      <c r="A18004" s="51" t="s">
        <v>18962</v>
      </c>
    </row>
    <row r="18005" spans="1:1">
      <c r="A18005" s="51" t="s">
        <v>18963</v>
      </c>
    </row>
    <row r="18006" spans="1:1">
      <c r="A18006" s="51" t="s">
        <v>18964</v>
      </c>
    </row>
    <row r="18007" spans="1:1">
      <c r="A18007" s="51" t="s">
        <v>18965</v>
      </c>
    </row>
    <row r="18008" spans="1:1">
      <c r="A18008" s="51" t="s">
        <v>18966</v>
      </c>
    </row>
    <row r="18009" spans="1:1">
      <c r="A18009" s="51" t="s">
        <v>18967</v>
      </c>
    </row>
    <row r="18010" spans="1:1">
      <c r="A18010" s="51" t="s">
        <v>18968</v>
      </c>
    </row>
    <row r="18011" spans="1:1">
      <c r="A18011" s="51" t="s">
        <v>18969</v>
      </c>
    </row>
    <row r="18012" spans="1:1">
      <c r="A18012" s="51" t="s">
        <v>18970</v>
      </c>
    </row>
    <row r="18013" spans="1:1">
      <c r="A18013" s="51" t="s">
        <v>18971</v>
      </c>
    </row>
    <row r="18014" spans="1:1">
      <c r="A18014" s="51" t="s">
        <v>18972</v>
      </c>
    </row>
    <row r="18015" spans="1:1">
      <c r="A18015" s="51" t="s">
        <v>18973</v>
      </c>
    </row>
    <row r="18016" spans="1:1">
      <c r="A18016" s="51" t="s">
        <v>18974</v>
      </c>
    </row>
    <row r="18017" spans="1:1">
      <c r="A18017" s="51" t="s">
        <v>18975</v>
      </c>
    </row>
    <row r="18018" spans="1:1">
      <c r="A18018" s="51" t="s">
        <v>18976</v>
      </c>
    </row>
    <row r="18019" spans="1:1">
      <c r="A18019" s="51" t="s">
        <v>18977</v>
      </c>
    </row>
    <row r="18020" spans="1:1">
      <c r="A18020" s="51" t="s">
        <v>18978</v>
      </c>
    </row>
    <row r="18021" spans="1:1">
      <c r="A18021" s="51" t="s">
        <v>18979</v>
      </c>
    </row>
    <row r="18022" spans="1:1">
      <c r="A18022" s="51" t="s">
        <v>18980</v>
      </c>
    </row>
    <row r="18023" spans="1:1">
      <c r="A18023" s="51" t="s">
        <v>18981</v>
      </c>
    </row>
    <row r="18024" spans="1:1">
      <c r="A18024" s="51" t="s">
        <v>18982</v>
      </c>
    </row>
    <row r="18025" spans="1:1">
      <c r="A18025" s="51" t="s">
        <v>18983</v>
      </c>
    </row>
    <row r="18026" spans="1:1">
      <c r="A18026" s="51" t="s">
        <v>18984</v>
      </c>
    </row>
    <row r="18027" spans="1:1">
      <c r="A18027" s="51" t="s">
        <v>18985</v>
      </c>
    </row>
    <row r="18028" spans="1:1">
      <c r="A18028" s="51" t="s">
        <v>18986</v>
      </c>
    </row>
    <row r="18029" spans="1:1">
      <c r="A18029" s="51" t="s">
        <v>18987</v>
      </c>
    </row>
    <row r="18030" spans="1:1">
      <c r="A18030" s="51" t="s">
        <v>18988</v>
      </c>
    </row>
    <row r="18031" spans="1:1">
      <c r="A18031" s="51" t="s">
        <v>18989</v>
      </c>
    </row>
    <row r="18032" spans="1:1">
      <c r="A18032" s="51" t="s">
        <v>18990</v>
      </c>
    </row>
    <row r="18033" spans="1:1">
      <c r="A18033" s="51" t="s">
        <v>18991</v>
      </c>
    </row>
    <row r="18034" spans="1:1">
      <c r="A18034" s="51" t="s">
        <v>18992</v>
      </c>
    </row>
    <row r="18035" spans="1:1">
      <c r="A18035" s="51" t="s">
        <v>18993</v>
      </c>
    </row>
    <row r="18036" spans="1:1">
      <c r="A18036" s="51" t="s">
        <v>18994</v>
      </c>
    </row>
    <row r="18037" spans="1:1">
      <c r="A18037" s="51" t="s">
        <v>18995</v>
      </c>
    </row>
    <row r="18038" spans="1:1">
      <c r="A18038" s="51" t="s">
        <v>18996</v>
      </c>
    </row>
    <row r="18039" spans="1:1">
      <c r="A18039" s="51" t="s">
        <v>18997</v>
      </c>
    </row>
    <row r="18040" spans="1:1">
      <c r="A18040" s="51" t="s">
        <v>18998</v>
      </c>
    </row>
    <row r="18041" spans="1:1">
      <c r="A18041" s="51" t="s">
        <v>18999</v>
      </c>
    </row>
    <row r="18042" spans="1:1">
      <c r="A18042" s="51" t="s">
        <v>19000</v>
      </c>
    </row>
    <row r="18043" spans="1:1">
      <c r="A18043" s="51" t="s">
        <v>19001</v>
      </c>
    </row>
    <row r="18044" spans="1:1">
      <c r="A18044" s="51" t="s">
        <v>19002</v>
      </c>
    </row>
    <row r="18045" spans="1:1">
      <c r="A18045" s="51" t="s">
        <v>19003</v>
      </c>
    </row>
    <row r="18046" spans="1:1">
      <c r="A18046" s="51" t="s">
        <v>19004</v>
      </c>
    </row>
    <row r="18047" spans="1:1">
      <c r="A18047" s="51" t="s">
        <v>19005</v>
      </c>
    </row>
    <row r="18048" spans="1:1">
      <c r="A18048" s="51" t="s">
        <v>19006</v>
      </c>
    </row>
    <row r="18049" spans="1:1">
      <c r="A18049" s="51" t="s">
        <v>19007</v>
      </c>
    </row>
    <row r="18050" spans="1:1">
      <c r="A18050" s="51" t="s">
        <v>19008</v>
      </c>
    </row>
    <row r="18051" spans="1:1">
      <c r="A18051" s="51" t="s">
        <v>19009</v>
      </c>
    </row>
    <row r="18052" spans="1:1">
      <c r="A18052" s="51" t="s">
        <v>19010</v>
      </c>
    </row>
    <row r="18053" spans="1:1">
      <c r="A18053" s="51" t="s">
        <v>19011</v>
      </c>
    </row>
    <row r="18054" spans="1:1">
      <c r="A18054" s="51" t="s">
        <v>19012</v>
      </c>
    </row>
    <row r="18055" spans="1:1">
      <c r="A18055" s="51" t="s">
        <v>19013</v>
      </c>
    </row>
    <row r="18056" spans="1:1">
      <c r="A18056" s="51" t="s">
        <v>19014</v>
      </c>
    </row>
    <row r="18057" spans="1:1">
      <c r="A18057" s="51" t="s">
        <v>19015</v>
      </c>
    </row>
    <row r="18058" spans="1:1">
      <c r="A18058" s="51" t="s">
        <v>19016</v>
      </c>
    </row>
    <row r="18059" spans="1:1">
      <c r="A18059" s="51" t="s">
        <v>19017</v>
      </c>
    </row>
    <row r="18060" spans="1:1">
      <c r="A18060" s="51" t="s">
        <v>19018</v>
      </c>
    </row>
    <row r="18061" spans="1:1">
      <c r="A18061" s="51" t="s">
        <v>19019</v>
      </c>
    </row>
    <row r="18062" spans="1:1">
      <c r="A18062" s="51" t="s">
        <v>19020</v>
      </c>
    </row>
    <row r="18063" spans="1:1">
      <c r="A18063" s="51" t="s">
        <v>19021</v>
      </c>
    </row>
    <row r="18064" spans="1:1">
      <c r="A18064" s="51" t="s">
        <v>19022</v>
      </c>
    </row>
    <row r="18065" spans="1:1">
      <c r="A18065" s="51" t="s">
        <v>19023</v>
      </c>
    </row>
    <row r="18066" spans="1:1">
      <c r="A18066" s="51" t="s">
        <v>19024</v>
      </c>
    </row>
    <row r="18067" spans="1:1">
      <c r="A18067" s="51" t="s">
        <v>19025</v>
      </c>
    </row>
    <row r="18068" spans="1:1">
      <c r="A18068" s="51" t="s">
        <v>19026</v>
      </c>
    </row>
    <row r="18069" spans="1:1">
      <c r="A18069" s="51" t="s">
        <v>19027</v>
      </c>
    </row>
    <row r="18070" spans="1:1">
      <c r="A18070" s="51" t="s">
        <v>19028</v>
      </c>
    </row>
    <row r="18071" spans="1:1">
      <c r="A18071" s="51" t="s">
        <v>19029</v>
      </c>
    </row>
    <row r="18072" spans="1:1">
      <c r="A18072" s="51" t="s">
        <v>19030</v>
      </c>
    </row>
    <row r="18073" spans="1:1">
      <c r="A18073" s="51" t="s">
        <v>19031</v>
      </c>
    </row>
    <row r="18074" spans="1:1">
      <c r="A18074" s="51" t="s">
        <v>19032</v>
      </c>
    </row>
    <row r="18075" spans="1:1">
      <c r="A18075" s="51" t="s">
        <v>19033</v>
      </c>
    </row>
    <row r="18076" spans="1:1">
      <c r="A18076" s="51" t="s">
        <v>19034</v>
      </c>
    </row>
    <row r="18077" spans="1:1">
      <c r="A18077" s="51" t="s">
        <v>19035</v>
      </c>
    </row>
    <row r="18078" spans="1:1">
      <c r="A18078" s="51" t="s">
        <v>19036</v>
      </c>
    </row>
    <row r="18079" spans="1:1">
      <c r="A18079" s="51" t="s">
        <v>19037</v>
      </c>
    </row>
    <row r="18080" spans="1:1">
      <c r="A18080" s="51" t="s">
        <v>19038</v>
      </c>
    </row>
    <row r="18081" spans="1:1">
      <c r="A18081" s="51" t="s">
        <v>19039</v>
      </c>
    </row>
    <row r="18082" spans="1:1">
      <c r="A18082" s="51" t="s">
        <v>19040</v>
      </c>
    </row>
    <row r="18083" spans="1:1">
      <c r="A18083" s="51" t="s">
        <v>19041</v>
      </c>
    </row>
    <row r="18084" spans="1:1">
      <c r="A18084" s="51" t="s">
        <v>19042</v>
      </c>
    </row>
    <row r="18085" spans="1:1">
      <c r="A18085" s="51" t="s">
        <v>19043</v>
      </c>
    </row>
    <row r="18086" spans="1:1">
      <c r="A18086" s="51" t="s">
        <v>19044</v>
      </c>
    </row>
    <row r="18087" spans="1:1">
      <c r="A18087" s="51" t="s">
        <v>19045</v>
      </c>
    </row>
    <row r="18088" spans="1:1">
      <c r="A18088" s="51" t="s">
        <v>19046</v>
      </c>
    </row>
    <row r="18089" spans="1:1">
      <c r="A18089" s="51" t="s">
        <v>19047</v>
      </c>
    </row>
    <row r="18090" spans="1:1">
      <c r="A18090" s="51" t="s">
        <v>19048</v>
      </c>
    </row>
    <row r="18091" spans="1:1">
      <c r="A18091" s="51" t="s">
        <v>19049</v>
      </c>
    </row>
    <row r="18092" spans="1:1">
      <c r="A18092" s="51" t="s">
        <v>19050</v>
      </c>
    </row>
    <row r="18093" spans="1:1">
      <c r="A18093" s="51" t="s">
        <v>19051</v>
      </c>
    </row>
    <row r="18094" spans="1:1">
      <c r="A18094" s="51" t="s">
        <v>19052</v>
      </c>
    </row>
    <row r="18095" spans="1:1">
      <c r="A18095" s="51" t="s">
        <v>19053</v>
      </c>
    </row>
    <row r="18096" spans="1:1">
      <c r="A18096" s="51" t="s">
        <v>19054</v>
      </c>
    </row>
    <row r="18097" spans="1:1">
      <c r="A18097" s="51" t="s">
        <v>19055</v>
      </c>
    </row>
    <row r="18098" spans="1:1">
      <c r="A18098" s="51" t="s">
        <v>19056</v>
      </c>
    </row>
    <row r="18099" spans="1:1">
      <c r="A18099" s="51" t="s">
        <v>19057</v>
      </c>
    </row>
    <row r="18100" spans="1:1">
      <c r="A18100" s="51" t="s">
        <v>19058</v>
      </c>
    </row>
    <row r="18101" spans="1:1">
      <c r="A18101" s="51" t="s">
        <v>19059</v>
      </c>
    </row>
    <row r="18102" spans="1:1">
      <c r="A18102" s="51" t="s">
        <v>19060</v>
      </c>
    </row>
    <row r="18103" spans="1:1">
      <c r="A18103" s="51" t="s">
        <v>19061</v>
      </c>
    </row>
    <row r="18104" spans="1:1">
      <c r="A18104" s="51" t="s">
        <v>19062</v>
      </c>
    </row>
    <row r="18105" spans="1:1">
      <c r="A18105" s="51" t="s">
        <v>19063</v>
      </c>
    </row>
    <row r="18106" spans="1:1">
      <c r="A18106" s="51" t="s">
        <v>19064</v>
      </c>
    </row>
    <row r="18107" spans="1:1">
      <c r="A18107" s="51" t="s">
        <v>19065</v>
      </c>
    </row>
    <row r="18108" spans="1:1">
      <c r="A18108" s="51" t="s">
        <v>19066</v>
      </c>
    </row>
    <row r="18109" spans="1:1">
      <c r="A18109" s="51" t="s">
        <v>19067</v>
      </c>
    </row>
    <row r="18110" spans="1:1">
      <c r="A18110" s="51" t="s">
        <v>19068</v>
      </c>
    </row>
    <row r="18111" spans="1:1">
      <c r="A18111" s="51" t="s">
        <v>19069</v>
      </c>
    </row>
    <row r="18112" spans="1:1">
      <c r="A18112" s="51" t="s">
        <v>19070</v>
      </c>
    </row>
    <row r="18113" spans="1:1">
      <c r="A18113" s="51" t="s">
        <v>19071</v>
      </c>
    </row>
    <row r="18114" spans="1:1">
      <c r="A18114" s="51" t="s">
        <v>19072</v>
      </c>
    </row>
    <row r="18115" spans="1:1">
      <c r="A18115" s="51" t="s">
        <v>19073</v>
      </c>
    </row>
    <row r="18116" spans="1:1">
      <c r="A18116" s="51" t="s">
        <v>19074</v>
      </c>
    </row>
    <row r="18117" spans="1:1">
      <c r="A18117" s="51" t="s">
        <v>19075</v>
      </c>
    </row>
    <row r="18118" spans="1:1">
      <c r="A18118" s="51" t="s">
        <v>19076</v>
      </c>
    </row>
    <row r="18119" spans="1:1">
      <c r="A18119" s="51" t="s">
        <v>19077</v>
      </c>
    </row>
    <row r="18120" spans="1:1">
      <c r="A18120" s="51" t="s">
        <v>19078</v>
      </c>
    </row>
    <row r="18121" spans="1:1">
      <c r="A18121" s="51" t="s">
        <v>19079</v>
      </c>
    </row>
    <row r="18122" spans="1:1">
      <c r="A18122" s="51" t="s">
        <v>19080</v>
      </c>
    </row>
    <row r="18123" spans="1:1">
      <c r="A18123" s="51" t="s">
        <v>19081</v>
      </c>
    </row>
    <row r="18124" spans="1:1">
      <c r="A18124" s="51" t="s">
        <v>19082</v>
      </c>
    </row>
    <row r="18125" spans="1:1">
      <c r="A18125" s="51" t="s">
        <v>19083</v>
      </c>
    </row>
    <row r="18126" spans="1:1">
      <c r="A18126" s="51" t="s">
        <v>19084</v>
      </c>
    </row>
    <row r="18127" spans="1:1">
      <c r="A18127" s="51" t="s">
        <v>19085</v>
      </c>
    </row>
    <row r="18128" spans="1:1">
      <c r="A18128" s="51" t="s">
        <v>19086</v>
      </c>
    </row>
    <row r="18129" spans="1:1">
      <c r="A18129" s="51" t="s">
        <v>19087</v>
      </c>
    </row>
    <row r="18130" spans="1:1">
      <c r="A18130" s="51" t="s">
        <v>19088</v>
      </c>
    </row>
    <row r="18131" spans="1:1">
      <c r="A18131" s="51" t="s">
        <v>19089</v>
      </c>
    </row>
    <row r="18132" spans="1:1">
      <c r="A18132" s="51" t="s">
        <v>19090</v>
      </c>
    </row>
    <row r="18133" spans="1:1">
      <c r="A18133" s="51" t="s">
        <v>19091</v>
      </c>
    </row>
    <row r="18134" spans="1:1">
      <c r="A18134" s="51" t="s">
        <v>19092</v>
      </c>
    </row>
    <row r="18135" spans="1:1">
      <c r="A18135" s="51" t="s">
        <v>19093</v>
      </c>
    </row>
    <row r="18136" spans="1:1">
      <c r="A18136" s="51" t="s">
        <v>19094</v>
      </c>
    </row>
    <row r="18137" spans="1:1">
      <c r="A18137" s="51" t="s">
        <v>19095</v>
      </c>
    </row>
    <row r="18138" spans="1:1">
      <c r="A18138" s="51" t="s">
        <v>19096</v>
      </c>
    </row>
    <row r="18139" spans="1:1">
      <c r="A18139" s="51" t="s">
        <v>19097</v>
      </c>
    </row>
    <row r="18140" spans="1:1">
      <c r="A18140" s="51" t="s">
        <v>19098</v>
      </c>
    </row>
    <row r="18141" spans="1:1">
      <c r="A18141" s="51" t="s">
        <v>19099</v>
      </c>
    </row>
    <row r="18142" spans="1:1">
      <c r="A18142" s="51" t="s">
        <v>19100</v>
      </c>
    </row>
    <row r="18143" spans="1:1">
      <c r="A18143" s="51" t="s">
        <v>19101</v>
      </c>
    </row>
    <row r="18144" spans="1:1">
      <c r="A18144" s="51" t="s">
        <v>19102</v>
      </c>
    </row>
    <row r="18145" spans="1:1">
      <c r="A18145" s="51" t="s">
        <v>19103</v>
      </c>
    </row>
    <row r="18146" spans="1:1">
      <c r="A18146" s="51" t="s">
        <v>19104</v>
      </c>
    </row>
    <row r="18147" spans="1:1">
      <c r="A18147" s="51" t="s">
        <v>19105</v>
      </c>
    </row>
    <row r="18148" spans="1:1">
      <c r="A18148" s="51" t="s">
        <v>19106</v>
      </c>
    </row>
    <row r="18149" spans="1:1">
      <c r="A18149" s="51" t="s">
        <v>19107</v>
      </c>
    </row>
    <row r="18150" spans="1:1">
      <c r="A18150" s="51" t="s">
        <v>19108</v>
      </c>
    </row>
    <row r="18151" spans="1:1">
      <c r="A18151" s="51" t="s">
        <v>19109</v>
      </c>
    </row>
    <row r="18152" spans="1:1">
      <c r="A18152" s="51" t="s">
        <v>19110</v>
      </c>
    </row>
    <row r="18153" spans="1:1">
      <c r="A18153" s="51" t="s">
        <v>19111</v>
      </c>
    </row>
    <row r="18154" spans="1:1">
      <c r="A18154" s="51" t="s">
        <v>19112</v>
      </c>
    </row>
    <row r="18155" spans="1:1">
      <c r="A18155" s="51" t="s">
        <v>19113</v>
      </c>
    </row>
    <row r="18156" spans="1:1">
      <c r="A18156" s="51" t="s">
        <v>19114</v>
      </c>
    </row>
    <row r="18157" spans="1:1">
      <c r="A18157" s="51" t="s">
        <v>19115</v>
      </c>
    </row>
    <row r="18158" spans="1:1">
      <c r="A18158" s="51" t="s">
        <v>19116</v>
      </c>
    </row>
    <row r="18159" spans="1:1">
      <c r="A18159" s="51" t="s">
        <v>19117</v>
      </c>
    </row>
    <row r="18160" spans="1:1">
      <c r="A18160" s="51" t="s">
        <v>19118</v>
      </c>
    </row>
    <row r="18161" spans="1:1">
      <c r="A18161" s="51" t="s">
        <v>19119</v>
      </c>
    </row>
    <row r="18162" spans="1:1">
      <c r="A18162" s="51" t="s">
        <v>19120</v>
      </c>
    </row>
    <row r="18163" spans="1:1">
      <c r="A18163" s="51" t="s">
        <v>19121</v>
      </c>
    </row>
    <row r="18164" spans="1:1">
      <c r="A18164" s="51" t="s">
        <v>19122</v>
      </c>
    </row>
    <row r="18165" spans="1:1">
      <c r="A18165" s="51" t="s">
        <v>19123</v>
      </c>
    </row>
    <row r="18166" spans="1:1">
      <c r="A18166" s="51" t="s">
        <v>19124</v>
      </c>
    </row>
    <row r="18167" spans="1:1">
      <c r="A18167" s="51" t="s">
        <v>19125</v>
      </c>
    </row>
    <row r="18168" spans="1:1">
      <c r="A18168" s="51" t="s">
        <v>19126</v>
      </c>
    </row>
    <row r="18169" spans="1:1">
      <c r="A18169" s="51" t="s">
        <v>19127</v>
      </c>
    </row>
    <row r="18170" spans="1:1">
      <c r="A18170" s="51" t="s">
        <v>19128</v>
      </c>
    </row>
    <row r="18171" spans="1:1">
      <c r="A18171" s="51" t="s">
        <v>19129</v>
      </c>
    </row>
    <row r="18172" spans="1:1">
      <c r="A18172" s="51" t="s">
        <v>19130</v>
      </c>
    </row>
    <row r="18173" spans="1:1">
      <c r="A18173" s="51" t="s">
        <v>19131</v>
      </c>
    </row>
    <row r="18174" spans="1:1">
      <c r="A18174" s="51" t="s">
        <v>19132</v>
      </c>
    </row>
    <row r="18175" spans="1:1">
      <c r="A18175" s="51" t="s">
        <v>19133</v>
      </c>
    </row>
    <row r="18176" spans="1:1">
      <c r="A18176" s="51" t="s">
        <v>19134</v>
      </c>
    </row>
    <row r="18177" spans="1:1">
      <c r="A18177" s="51" t="s">
        <v>19135</v>
      </c>
    </row>
    <row r="18178" spans="1:1">
      <c r="A18178" s="51" t="s">
        <v>19136</v>
      </c>
    </row>
    <row r="18179" spans="1:1">
      <c r="A18179" s="51" t="s">
        <v>19137</v>
      </c>
    </row>
    <row r="18180" spans="1:1">
      <c r="A18180" s="51" t="s">
        <v>19138</v>
      </c>
    </row>
    <row r="18181" spans="1:1">
      <c r="A18181" s="51" t="s">
        <v>19139</v>
      </c>
    </row>
    <row r="18182" spans="1:1">
      <c r="A18182" s="51" t="s">
        <v>19140</v>
      </c>
    </row>
    <row r="18183" spans="1:1">
      <c r="A18183" s="51" t="s">
        <v>19141</v>
      </c>
    </row>
    <row r="18184" spans="1:1">
      <c r="A18184" s="51" t="s">
        <v>19142</v>
      </c>
    </row>
    <row r="18185" spans="1:1">
      <c r="A18185" s="51" t="s">
        <v>19143</v>
      </c>
    </row>
    <row r="18186" spans="1:1">
      <c r="A18186" s="51" t="s">
        <v>19144</v>
      </c>
    </row>
    <row r="18187" spans="1:1">
      <c r="A18187" s="51" t="s">
        <v>19145</v>
      </c>
    </row>
    <row r="18188" spans="1:1">
      <c r="A18188" s="51" t="s">
        <v>19146</v>
      </c>
    </row>
    <row r="18189" spans="1:1">
      <c r="A18189" s="51" t="s">
        <v>19147</v>
      </c>
    </row>
    <row r="18190" spans="1:1">
      <c r="A18190" s="51" t="s">
        <v>19148</v>
      </c>
    </row>
    <row r="18191" spans="1:1">
      <c r="A18191" s="51" t="s">
        <v>19149</v>
      </c>
    </row>
    <row r="18192" spans="1:1">
      <c r="A18192" s="51" t="s">
        <v>19150</v>
      </c>
    </row>
    <row r="18193" spans="1:1">
      <c r="A18193" s="51" t="s">
        <v>19151</v>
      </c>
    </row>
    <row r="18194" spans="1:1">
      <c r="A18194" s="51" t="s">
        <v>19152</v>
      </c>
    </row>
    <row r="18195" spans="1:1">
      <c r="A18195" s="51" t="s">
        <v>19153</v>
      </c>
    </row>
    <row r="18196" spans="1:1">
      <c r="A18196" s="51" t="s">
        <v>19154</v>
      </c>
    </row>
    <row r="18197" spans="1:1">
      <c r="A18197" s="51" t="s">
        <v>19155</v>
      </c>
    </row>
    <row r="18198" spans="1:1">
      <c r="A18198" s="51" t="s">
        <v>19156</v>
      </c>
    </row>
    <row r="18199" spans="1:1">
      <c r="A18199" s="51" t="s">
        <v>19157</v>
      </c>
    </row>
    <row r="18200" spans="1:1">
      <c r="A18200" s="51" t="s">
        <v>19158</v>
      </c>
    </row>
    <row r="18201" spans="1:1">
      <c r="A18201" s="51" t="s">
        <v>19159</v>
      </c>
    </row>
    <row r="18202" spans="1:1">
      <c r="A18202" s="51" t="s">
        <v>19160</v>
      </c>
    </row>
    <row r="18203" spans="1:1">
      <c r="A18203" s="51" t="s">
        <v>19161</v>
      </c>
    </row>
    <row r="18204" spans="1:1">
      <c r="A18204" s="51" t="s">
        <v>19162</v>
      </c>
    </row>
    <row r="18205" spans="1:1">
      <c r="A18205" s="51" t="s">
        <v>19163</v>
      </c>
    </row>
    <row r="18206" spans="1:1">
      <c r="A18206" s="51" t="s">
        <v>19164</v>
      </c>
    </row>
    <row r="18207" spans="1:1">
      <c r="A18207" s="51" t="s">
        <v>19165</v>
      </c>
    </row>
    <row r="18208" spans="1:1">
      <c r="A18208" s="51" t="s">
        <v>19166</v>
      </c>
    </row>
    <row r="18209" spans="1:1">
      <c r="A18209" s="51" t="s">
        <v>19167</v>
      </c>
    </row>
    <row r="18210" spans="1:1">
      <c r="A18210" s="51" t="s">
        <v>19168</v>
      </c>
    </row>
    <row r="18211" spans="1:1">
      <c r="A18211" s="51" t="s">
        <v>19169</v>
      </c>
    </row>
    <row r="18212" spans="1:1">
      <c r="A18212" s="51" t="s">
        <v>19170</v>
      </c>
    </row>
    <row r="18213" spans="1:1">
      <c r="A18213" s="51" t="s">
        <v>19171</v>
      </c>
    </row>
    <row r="18214" spans="1:1">
      <c r="A18214" s="51" t="s">
        <v>19172</v>
      </c>
    </row>
    <row r="18215" spans="1:1">
      <c r="A18215" s="51" t="s">
        <v>19173</v>
      </c>
    </row>
    <row r="18216" spans="1:1">
      <c r="A18216" s="51" t="s">
        <v>19174</v>
      </c>
    </row>
    <row r="18217" spans="1:1">
      <c r="A18217" s="51" t="s">
        <v>19175</v>
      </c>
    </row>
    <row r="18218" spans="1:1">
      <c r="A18218" s="51" t="s">
        <v>19176</v>
      </c>
    </row>
    <row r="18219" spans="1:1">
      <c r="A18219" s="51" t="s">
        <v>19177</v>
      </c>
    </row>
    <row r="18220" spans="1:1">
      <c r="A18220" s="51" t="s">
        <v>19178</v>
      </c>
    </row>
    <row r="18221" spans="1:1">
      <c r="A18221" s="51" t="s">
        <v>19179</v>
      </c>
    </row>
    <row r="18222" spans="1:1">
      <c r="A18222" s="51" t="s">
        <v>19180</v>
      </c>
    </row>
    <row r="18223" spans="1:1">
      <c r="A18223" s="51" t="s">
        <v>19181</v>
      </c>
    </row>
    <row r="18224" spans="1:1">
      <c r="A18224" s="51" t="s">
        <v>19182</v>
      </c>
    </row>
    <row r="18225" spans="1:1">
      <c r="A18225" s="51" t="s">
        <v>19183</v>
      </c>
    </row>
    <row r="18226" spans="1:1">
      <c r="A18226" s="51" t="s">
        <v>19184</v>
      </c>
    </row>
    <row r="18227" spans="1:1">
      <c r="A18227" s="51" t="s">
        <v>19185</v>
      </c>
    </row>
    <row r="18228" spans="1:1">
      <c r="A18228" s="51" t="s">
        <v>19186</v>
      </c>
    </row>
    <row r="18229" spans="1:1">
      <c r="A18229" s="51" t="s">
        <v>19187</v>
      </c>
    </row>
    <row r="18230" spans="1:1">
      <c r="A18230" s="51" t="s">
        <v>19188</v>
      </c>
    </row>
    <row r="18231" spans="1:1">
      <c r="A18231" s="51" t="s">
        <v>19189</v>
      </c>
    </row>
    <row r="18232" spans="1:1">
      <c r="A18232" s="51" t="s">
        <v>19190</v>
      </c>
    </row>
    <row r="18233" spans="1:1">
      <c r="A18233" s="51" t="s">
        <v>19191</v>
      </c>
    </row>
    <row r="18234" spans="1:1">
      <c r="A18234" s="51" t="s">
        <v>19192</v>
      </c>
    </row>
    <row r="18235" spans="1:1">
      <c r="A18235" s="51" t="s">
        <v>19193</v>
      </c>
    </row>
    <row r="18236" spans="1:1">
      <c r="A18236" s="51" t="s">
        <v>19194</v>
      </c>
    </row>
    <row r="18237" spans="1:1">
      <c r="A18237" s="51" t="s">
        <v>19195</v>
      </c>
    </row>
    <row r="18238" spans="1:1">
      <c r="A18238" s="51" t="s">
        <v>19196</v>
      </c>
    </row>
    <row r="18239" spans="1:1">
      <c r="A18239" s="51" t="s">
        <v>19197</v>
      </c>
    </row>
    <row r="18240" spans="1:1">
      <c r="A18240" s="51" t="s">
        <v>19198</v>
      </c>
    </row>
    <row r="18241" spans="1:1">
      <c r="A18241" s="51" t="s">
        <v>19199</v>
      </c>
    </row>
    <row r="18242" spans="1:1">
      <c r="A18242" s="51" t="s">
        <v>19200</v>
      </c>
    </row>
    <row r="18243" spans="1:1">
      <c r="A18243" s="51" t="s">
        <v>19201</v>
      </c>
    </row>
    <row r="18244" spans="1:1">
      <c r="A18244" s="51" t="s">
        <v>19202</v>
      </c>
    </row>
    <row r="18245" spans="1:1">
      <c r="A18245" s="51" t="s">
        <v>19203</v>
      </c>
    </row>
    <row r="18246" spans="1:1">
      <c r="A18246" s="51" t="s">
        <v>19204</v>
      </c>
    </row>
    <row r="18247" spans="1:1">
      <c r="A18247" s="51" t="s">
        <v>19205</v>
      </c>
    </row>
    <row r="18248" spans="1:1">
      <c r="A18248" s="51" t="s">
        <v>19206</v>
      </c>
    </row>
    <row r="18249" spans="1:1">
      <c r="A18249" s="51" t="s">
        <v>19207</v>
      </c>
    </row>
    <row r="18250" spans="1:1">
      <c r="A18250" s="51" t="s">
        <v>19208</v>
      </c>
    </row>
    <row r="18251" spans="1:1">
      <c r="A18251" s="51" t="s">
        <v>19209</v>
      </c>
    </row>
    <row r="18252" spans="1:1">
      <c r="A18252" s="51" t="s">
        <v>19210</v>
      </c>
    </row>
    <row r="18253" spans="1:1">
      <c r="A18253" s="51" t="s">
        <v>19211</v>
      </c>
    </row>
    <row r="18254" spans="1:1">
      <c r="A18254" s="51" t="s">
        <v>19212</v>
      </c>
    </row>
    <row r="18255" spans="1:1">
      <c r="A18255" s="51" t="s">
        <v>19213</v>
      </c>
    </row>
    <row r="18256" spans="1:1">
      <c r="A18256" s="51" t="s">
        <v>19214</v>
      </c>
    </row>
    <row r="18257" spans="1:1">
      <c r="A18257" s="51" t="s">
        <v>19215</v>
      </c>
    </row>
    <row r="18258" spans="1:1">
      <c r="A18258" s="51" t="s">
        <v>19216</v>
      </c>
    </row>
    <row r="18259" spans="1:1">
      <c r="A18259" s="51" t="s">
        <v>19217</v>
      </c>
    </row>
    <row r="18260" spans="1:1">
      <c r="A18260" s="51" t="s">
        <v>19218</v>
      </c>
    </row>
    <row r="18261" spans="1:1">
      <c r="A18261" s="51" t="s">
        <v>19219</v>
      </c>
    </row>
    <row r="18262" spans="1:1">
      <c r="A18262" s="51" t="s">
        <v>19220</v>
      </c>
    </row>
    <row r="18263" spans="1:1">
      <c r="A18263" s="51" t="s">
        <v>19221</v>
      </c>
    </row>
    <row r="18264" spans="1:1">
      <c r="A18264" s="51" t="s">
        <v>19222</v>
      </c>
    </row>
    <row r="18265" spans="1:1">
      <c r="A18265" s="51" t="s">
        <v>19223</v>
      </c>
    </row>
    <row r="18266" spans="1:1">
      <c r="A18266" s="51" t="s">
        <v>19224</v>
      </c>
    </row>
    <row r="18267" spans="1:1">
      <c r="A18267" s="51" t="s">
        <v>19225</v>
      </c>
    </row>
    <row r="18268" spans="1:1">
      <c r="A18268" s="51" t="s">
        <v>19226</v>
      </c>
    </row>
    <row r="18269" spans="1:1">
      <c r="A18269" s="51" t="s">
        <v>19227</v>
      </c>
    </row>
    <row r="18270" spans="1:1">
      <c r="A18270" s="51" t="s">
        <v>19228</v>
      </c>
    </row>
    <row r="18271" spans="1:1">
      <c r="A18271" s="51" t="s">
        <v>19229</v>
      </c>
    </row>
    <row r="18272" spans="1:1">
      <c r="A18272" s="51" t="s">
        <v>19230</v>
      </c>
    </row>
    <row r="18273" spans="1:1">
      <c r="A18273" s="51" t="s">
        <v>19231</v>
      </c>
    </row>
    <row r="18274" spans="1:1">
      <c r="A18274" s="51" t="s">
        <v>19232</v>
      </c>
    </row>
    <row r="18275" spans="1:1">
      <c r="A18275" s="51" t="s">
        <v>19233</v>
      </c>
    </row>
    <row r="18276" spans="1:1">
      <c r="A18276" s="51" t="s">
        <v>19234</v>
      </c>
    </row>
    <row r="18277" spans="1:1">
      <c r="A18277" s="51" t="s">
        <v>19235</v>
      </c>
    </row>
    <row r="18278" spans="1:1">
      <c r="A18278" s="51" t="s">
        <v>19236</v>
      </c>
    </row>
    <row r="18279" spans="1:1">
      <c r="A18279" s="51" t="s">
        <v>19237</v>
      </c>
    </row>
    <row r="18280" spans="1:1">
      <c r="A18280" s="51" t="s">
        <v>19238</v>
      </c>
    </row>
    <row r="18281" spans="1:1">
      <c r="A18281" s="51" t="s">
        <v>19239</v>
      </c>
    </row>
    <row r="18282" spans="1:1">
      <c r="A18282" s="51" t="s">
        <v>19240</v>
      </c>
    </row>
    <row r="18283" spans="1:1">
      <c r="A18283" s="51" t="s">
        <v>19241</v>
      </c>
    </row>
    <row r="18284" spans="1:1">
      <c r="A18284" s="51" t="s">
        <v>19242</v>
      </c>
    </row>
    <row r="18285" spans="1:1">
      <c r="A18285" s="51" t="s">
        <v>19243</v>
      </c>
    </row>
    <row r="18286" spans="1:1">
      <c r="A18286" s="51" t="s">
        <v>19244</v>
      </c>
    </row>
    <row r="18287" spans="1:1">
      <c r="A18287" s="51" t="s">
        <v>19245</v>
      </c>
    </row>
    <row r="18288" spans="1:1">
      <c r="A18288" s="51" t="s">
        <v>19246</v>
      </c>
    </row>
    <row r="18289" spans="1:1">
      <c r="A18289" s="51" t="s">
        <v>19247</v>
      </c>
    </row>
    <row r="18290" spans="1:1">
      <c r="A18290" s="51" t="s">
        <v>19248</v>
      </c>
    </row>
    <row r="18291" spans="1:1">
      <c r="A18291" s="51" t="s">
        <v>19249</v>
      </c>
    </row>
    <row r="18292" spans="1:1">
      <c r="A18292" s="51" t="s">
        <v>19250</v>
      </c>
    </row>
    <row r="18293" spans="1:1">
      <c r="A18293" s="51" t="s">
        <v>19251</v>
      </c>
    </row>
    <row r="18294" spans="1:1">
      <c r="A18294" s="51" t="s">
        <v>19252</v>
      </c>
    </row>
    <row r="18295" spans="1:1">
      <c r="A18295" s="51" t="s">
        <v>19253</v>
      </c>
    </row>
    <row r="18296" spans="1:1">
      <c r="A18296" s="51" t="s">
        <v>19254</v>
      </c>
    </row>
    <row r="18297" spans="1:1">
      <c r="A18297" s="51" t="s">
        <v>19255</v>
      </c>
    </row>
    <row r="18298" spans="1:1">
      <c r="A18298" s="51" t="s">
        <v>19256</v>
      </c>
    </row>
    <row r="18299" spans="1:1">
      <c r="A18299" s="51" t="s">
        <v>19257</v>
      </c>
    </row>
    <row r="18300" spans="1:1">
      <c r="A18300" s="51" t="s">
        <v>19258</v>
      </c>
    </row>
    <row r="18301" spans="1:1">
      <c r="A18301" s="51" t="s">
        <v>19259</v>
      </c>
    </row>
    <row r="18302" spans="1:1">
      <c r="A18302" s="51" t="s">
        <v>19260</v>
      </c>
    </row>
    <row r="18303" spans="1:1">
      <c r="A18303" s="51" t="s">
        <v>19261</v>
      </c>
    </row>
    <row r="18304" spans="1:1">
      <c r="A18304" s="51" t="s">
        <v>19262</v>
      </c>
    </row>
    <row r="18305" spans="1:1">
      <c r="A18305" s="51" t="s">
        <v>19263</v>
      </c>
    </row>
    <row r="18306" spans="1:1">
      <c r="A18306" s="51" t="s">
        <v>19264</v>
      </c>
    </row>
    <row r="18307" spans="1:1">
      <c r="A18307" s="51" t="s">
        <v>19265</v>
      </c>
    </row>
    <row r="18308" spans="1:1">
      <c r="A18308" s="51" t="s">
        <v>19266</v>
      </c>
    </row>
    <row r="18309" spans="1:1">
      <c r="A18309" s="51" t="s">
        <v>19267</v>
      </c>
    </row>
    <row r="18310" spans="1:1">
      <c r="A18310" s="51" t="s">
        <v>19268</v>
      </c>
    </row>
    <row r="18311" spans="1:1">
      <c r="A18311" s="51" t="s">
        <v>19269</v>
      </c>
    </row>
    <row r="18312" spans="1:1">
      <c r="A18312" s="51" t="s">
        <v>19270</v>
      </c>
    </row>
    <row r="18313" spans="1:1">
      <c r="A18313" s="51" t="s">
        <v>19271</v>
      </c>
    </row>
    <row r="18314" spans="1:1">
      <c r="A18314" s="51" t="s">
        <v>19272</v>
      </c>
    </row>
    <row r="18315" spans="1:1">
      <c r="A18315" s="51" t="s">
        <v>19273</v>
      </c>
    </row>
    <row r="18316" spans="1:1">
      <c r="A18316" s="51" t="s">
        <v>19274</v>
      </c>
    </row>
    <row r="18317" spans="1:1">
      <c r="A18317" s="51" t="s">
        <v>19275</v>
      </c>
    </row>
    <row r="18318" spans="1:1">
      <c r="A18318" s="51" t="s">
        <v>19276</v>
      </c>
    </row>
    <row r="18319" spans="1:1">
      <c r="A18319" s="51" t="s">
        <v>19277</v>
      </c>
    </row>
    <row r="18320" spans="1:1">
      <c r="A18320" s="51" t="s">
        <v>19278</v>
      </c>
    </row>
    <row r="18321" spans="1:1">
      <c r="A18321" s="51" t="s">
        <v>19279</v>
      </c>
    </row>
    <row r="18322" spans="1:1">
      <c r="A18322" s="51" t="s">
        <v>19280</v>
      </c>
    </row>
    <row r="18323" spans="1:1">
      <c r="A18323" s="51" t="s">
        <v>19281</v>
      </c>
    </row>
    <row r="18324" spans="1:1">
      <c r="A18324" s="51" t="s">
        <v>19282</v>
      </c>
    </row>
    <row r="18325" spans="1:1">
      <c r="A18325" s="51" t="s">
        <v>19283</v>
      </c>
    </row>
    <row r="18326" spans="1:1">
      <c r="A18326" s="51" t="s">
        <v>19284</v>
      </c>
    </row>
    <row r="18327" spans="1:1">
      <c r="A18327" s="51" t="s">
        <v>19285</v>
      </c>
    </row>
    <row r="18328" spans="1:1">
      <c r="A18328" s="51" t="s">
        <v>19286</v>
      </c>
    </row>
    <row r="18329" spans="1:1">
      <c r="A18329" s="51" t="s">
        <v>19287</v>
      </c>
    </row>
    <row r="18330" spans="1:1">
      <c r="A18330" s="51" t="s">
        <v>19288</v>
      </c>
    </row>
    <row r="18331" spans="1:1">
      <c r="A18331" s="51" t="s">
        <v>19289</v>
      </c>
    </row>
    <row r="18332" spans="1:1">
      <c r="A18332" s="51" t="s">
        <v>19290</v>
      </c>
    </row>
    <row r="18333" spans="1:1">
      <c r="A18333" s="51" t="s">
        <v>19291</v>
      </c>
    </row>
    <row r="18334" spans="1:1">
      <c r="A18334" s="51" t="s">
        <v>19292</v>
      </c>
    </row>
    <row r="18335" spans="1:1">
      <c r="A18335" s="51" t="s">
        <v>19293</v>
      </c>
    </row>
    <row r="18336" spans="1:1">
      <c r="A18336" s="51" t="s">
        <v>19294</v>
      </c>
    </row>
    <row r="18337" spans="1:1">
      <c r="A18337" s="51" t="s">
        <v>19295</v>
      </c>
    </row>
    <row r="18338" spans="1:1">
      <c r="A18338" s="51" t="s">
        <v>19296</v>
      </c>
    </row>
    <row r="18339" spans="1:1">
      <c r="A18339" s="51" t="s">
        <v>19297</v>
      </c>
    </row>
    <row r="18340" spans="1:1">
      <c r="A18340" s="51" t="s">
        <v>19298</v>
      </c>
    </row>
    <row r="18341" spans="1:1">
      <c r="A18341" s="51" t="s">
        <v>19299</v>
      </c>
    </row>
    <row r="18342" spans="1:1">
      <c r="A18342" s="51" t="s">
        <v>19300</v>
      </c>
    </row>
    <row r="18343" spans="1:1">
      <c r="A18343" s="51" t="s">
        <v>19301</v>
      </c>
    </row>
    <row r="18344" spans="1:1">
      <c r="A18344" s="51" t="s">
        <v>19302</v>
      </c>
    </row>
    <row r="18345" spans="1:1">
      <c r="A18345" s="51" t="s">
        <v>19303</v>
      </c>
    </row>
    <row r="18346" spans="1:1">
      <c r="A18346" s="51" t="s">
        <v>19304</v>
      </c>
    </row>
    <row r="18347" spans="1:1">
      <c r="A18347" s="51" t="s">
        <v>19305</v>
      </c>
    </row>
    <row r="18348" spans="1:1">
      <c r="A18348" s="51" t="s">
        <v>19306</v>
      </c>
    </row>
    <row r="18349" spans="1:1">
      <c r="A18349" s="51" t="s">
        <v>19307</v>
      </c>
    </row>
    <row r="18350" spans="1:1">
      <c r="A18350" s="51" t="s">
        <v>19308</v>
      </c>
    </row>
    <row r="18351" spans="1:1">
      <c r="A18351" s="51" t="s">
        <v>19309</v>
      </c>
    </row>
    <row r="18352" spans="1:1">
      <c r="A18352" s="51" t="s">
        <v>19310</v>
      </c>
    </row>
    <row r="18353" spans="1:1">
      <c r="A18353" s="51" t="s">
        <v>19311</v>
      </c>
    </row>
    <row r="18354" spans="1:1">
      <c r="A18354" s="51" t="s">
        <v>19312</v>
      </c>
    </row>
    <row r="18355" spans="1:1">
      <c r="A18355" s="51" t="s">
        <v>19313</v>
      </c>
    </row>
    <row r="18356" spans="1:1">
      <c r="A18356" s="51" t="s">
        <v>19314</v>
      </c>
    </row>
    <row r="18357" spans="1:1">
      <c r="A18357" s="51" t="s">
        <v>19315</v>
      </c>
    </row>
    <row r="18358" spans="1:1">
      <c r="A18358" s="51" t="s">
        <v>19316</v>
      </c>
    </row>
    <row r="18359" spans="1:1">
      <c r="A18359" s="51" t="s">
        <v>19317</v>
      </c>
    </row>
    <row r="18360" spans="1:1">
      <c r="A18360" s="51" t="s">
        <v>19318</v>
      </c>
    </row>
    <row r="18361" spans="1:1">
      <c r="A18361" s="51" t="s">
        <v>19319</v>
      </c>
    </row>
    <row r="18362" spans="1:1">
      <c r="A18362" s="51" t="s">
        <v>19320</v>
      </c>
    </row>
    <row r="18363" spans="1:1">
      <c r="A18363" s="51" t="s">
        <v>19321</v>
      </c>
    </row>
    <row r="18364" spans="1:1">
      <c r="A18364" s="51" t="s">
        <v>19322</v>
      </c>
    </row>
    <row r="18365" spans="1:1">
      <c r="A18365" s="51" t="s">
        <v>19323</v>
      </c>
    </row>
    <row r="18366" spans="1:1">
      <c r="A18366" s="51" t="s">
        <v>19324</v>
      </c>
    </row>
    <row r="18367" spans="1:1">
      <c r="A18367" s="51" t="s">
        <v>19325</v>
      </c>
    </row>
    <row r="18368" spans="1:1">
      <c r="A18368" s="51" t="s">
        <v>19326</v>
      </c>
    </row>
    <row r="18369" spans="1:1">
      <c r="A18369" s="51" t="s">
        <v>19327</v>
      </c>
    </row>
    <row r="18370" spans="1:1">
      <c r="A18370" s="51" t="s">
        <v>19328</v>
      </c>
    </row>
    <row r="18371" spans="1:1">
      <c r="A18371" s="51" t="s">
        <v>19329</v>
      </c>
    </row>
    <row r="18372" spans="1:1">
      <c r="A18372" s="51" t="s">
        <v>19330</v>
      </c>
    </row>
    <row r="18373" spans="1:1">
      <c r="A18373" s="51" t="s">
        <v>19331</v>
      </c>
    </row>
    <row r="18374" spans="1:1">
      <c r="A18374" s="51" t="s">
        <v>19332</v>
      </c>
    </row>
    <row r="18375" spans="1:1">
      <c r="A18375" s="51" t="s">
        <v>19333</v>
      </c>
    </row>
    <row r="18376" spans="1:1">
      <c r="A18376" s="51" t="s">
        <v>19334</v>
      </c>
    </row>
    <row r="18377" spans="1:1">
      <c r="A18377" s="51" t="s">
        <v>19335</v>
      </c>
    </row>
    <row r="18378" spans="1:1">
      <c r="A18378" s="51" t="s">
        <v>19336</v>
      </c>
    </row>
    <row r="18379" spans="1:1">
      <c r="A18379" s="51" t="s">
        <v>19337</v>
      </c>
    </row>
    <row r="18380" spans="1:1">
      <c r="A18380" s="51" t="s">
        <v>19338</v>
      </c>
    </row>
    <row r="18381" spans="1:1">
      <c r="A18381" s="51" t="s">
        <v>19339</v>
      </c>
    </row>
    <row r="18382" spans="1:1">
      <c r="A18382" s="51" t="s">
        <v>19340</v>
      </c>
    </row>
    <row r="18383" spans="1:1">
      <c r="A18383" s="51" t="s">
        <v>19341</v>
      </c>
    </row>
    <row r="18384" spans="1:1">
      <c r="A18384" s="51" t="s">
        <v>19342</v>
      </c>
    </row>
    <row r="18385" spans="1:1">
      <c r="A18385" s="51" t="s">
        <v>19343</v>
      </c>
    </row>
    <row r="18386" spans="1:1">
      <c r="A18386" s="51" t="s">
        <v>19344</v>
      </c>
    </row>
    <row r="18387" spans="1:1">
      <c r="A18387" s="51" t="s">
        <v>19345</v>
      </c>
    </row>
    <row r="18388" spans="1:1">
      <c r="A18388" s="51" t="s">
        <v>19346</v>
      </c>
    </row>
    <row r="18389" spans="1:1">
      <c r="A18389" s="51" t="s">
        <v>19347</v>
      </c>
    </row>
    <row r="18390" spans="1:1">
      <c r="A18390" s="51" t="s">
        <v>19348</v>
      </c>
    </row>
    <row r="18391" spans="1:1">
      <c r="A18391" s="51" t="s">
        <v>19349</v>
      </c>
    </row>
    <row r="18392" spans="1:1">
      <c r="A18392" s="51" t="s">
        <v>19350</v>
      </c>
    </row>
    <row r="18393" spans="1:1">
      <c r="A18393" s="51" t="s">
        <v>19351</v>
      </c>
    </row>
    <row r="18394" spans="1:1">
      <c r="A18394" s="51" t="s">
        <v>19352</v>
      </c>
    </row>
    <row r="18395" spans="1:1">
      <c r="A18395" s="51" t="s">
        <v>19353</v>
      </c>
    </row>
    <row r="18396" spans="1:1">
      <c r="A18396" s="51" t="s">
        <v>19354</v>
      </c>
    </row>
    <row r="18397" spans="1:1">
      <c r="A18397" s="51" t="s">
        <v>19355</v>
      </c>
    </row>
    <row r="18398" spans="1:1">
      <c r="A18398" s="51" t="s">
        <v>19356</v>
      </c>
    </row>
    <row r="18399" spans="1:1">
      <c r="A18399" s="51" t="s">
        <v>19357</v>
      </c>
    </row>
    <row r="18400" spans="1:1">
      <c r="A18400" s="51" t="s">
        <v>19358</v>
      </c>
    </row>
    <row r="18401" spans="1:1">
      <c r="A18401" s="51" t="s">
        <v>19359</v>
      </c>
    </row>
    <row r="18402" spans="1:1">
      <c r="A18402" s="51" t="s">
        <v>19360</v>
      </c>
    </row>
    <row r="18403" spans="1:1">
      <c r="A18403" s="51" t="s">
        <v>19361</v>
      </c>
    </row>
    <row r="18404" spans="1:1">
      <c r="A18404" s="51" t="s">
        <v>19362</v>
      </c>
    </row>
    <row r="18405" spans="1:1">
      <c r="A18405" s="51" t="s">
        <v>19363</v>
      </c>
    </row>
    <row r="18406" spans="1:1">
      <c r="A18406" s="51" t="s">
        <v>19364</v>
      </c>
    </row>
    <row r="18407" spans="1:1">
      <c r="A18407" s="51" t="s">
        <v>19365</v>
      </c>
    </row>
    <row r="18408" spans="1:1">
      <c r="A18408" s="51" t="s">
        <v>19366</v>
      </c>
    </row>
    <row r="18409" spans="1:1">
      <c r="A18409" s="51" t="s">
        <v>19367</v>
      </c>
    </row>
    <row r="18410" spans="1:1">
      <c r="A18410" s="51" t="s">
        <v>19368</v>
      </c>
    </row>
    <row r="18411" spans="1:1">
      <c r="A18411" s="51" t="s">
        <v>19369</v>
      </c>
    </row>
    <row r="18412" spans="1:1">
      <c r="A18412" s="51" t="s">
        <v>19370</v>
      </c>
    </row>
    <row r="18413" spans="1:1">
      <c r="A18413" s="51" t="s">
        <v>19371</v>
      </c>
    </row>
    <row r="18414" spans="1:1">
      <c r="A18414" s="51" t="s">
        <v>19372</v>
      </c>
    </row>
    <row r="18415" spans="1:1">
      <c r="A18415" s="51" t="s">
        <v>19373</v>
      </c>
    </row>
    <row r="18416" spans="1:1">
      <c r="A18416" s="51" t="s">
        <v>19374</v>
      </c>
    </row>
    <row r="18417" spans="1:1">
      <c r="A18417" s="51" t="s">
        <v>19375</v>
      </c>
    </row>
    <row r="18418" spans="1:1">
      <c r="A18418" s="51" t="s">
        <v>19376</v>
      </c>
    </row>
    <row r="18419" spans="1:1">
      <c r="A18419" s="51" t="s">
        <v>19377</v>
      </c>
    </row>
    <row r="18420" spans="1:1">
      <c r="A18420" s="51" t="s">
        <v>19378</v>
      </c>
    </row>
    <row r="18421" spans="1:1">
      <c r="A18421" s="51" t="s">
        <v>19379</v>
      </c>
    </row>
    <row r="18422" spans="1:1">
      <c r="A18422" s="51" t="s">
        <v>19380</v>
      </c>
    </row>
    <row r="18423" spans="1:1">
      <c r="A18423" s="51" t="s">
        <v>19381</v>
      </c>
    </row>
    <row r="18424" spans="1:1">
      <c r="A18424" s="51" t="s">
        <v>19382</v>
      </c>
    </row>
    <row r="18425" spans="1:1">
      <c r="A18425" s="51" t="s">
        <v>19383</v>
      </c>
    </row>
    <row r="18426" spans="1:1">
      <c r="A18426" s="51" t="s">
        <v>19384</v>
      </c>
    </row>
    <row r="18427" spans="1:1">
      <c r="A18427" s="51" t="s">
        <v>19385</v>
      </c>
    </row>
    <row r="18428" spans="1:1">
      <c r="A18428" s="51" t="s">
        <v>19386</v>
      </c>
    </row>
    <row r="18429" spans="1:1">
      <c r="A18429" s="51" t="s">
        <v>19387</v>
      </c>
    </row>
    <row r="18430" spans="1:1">
      <c r="A18430" s="51" t="s">
        <v>19388</v>
      </c>
    </row>
    <row r="18431" spans="1:1">
      <c r="A18431" s="51" t="s">
        <v>19389</v>
      </c>
    </row>
    <row r="18432" spans="1:1">
      <c r="A18432" s="51" t="s">
        <v>19390</v>
      </c>
    </row>
    <row r="18433" spans="1:1">
      <c r="A18433" s="51" t="s">
        <v>19391</v>
      </c>
    </row>
    <row r="18434" spans="1:1">
      <c r="A18434" s="51" t="s">
        <v>19392</v>
      </c>
    </row>
    <row r="18435" spans="1:1">
      <c r="A18435" s="51" t="s">
        <v>19393</v>
      </c>
    </row>
    <row r="18436" spans="1:1">
      <c r="A18436" s="51" t="s">
        <v>19394</v>
      </c>
    </row>
    <row r="18437" spans="1:1">
      <c r="A18437" s="51" t="s">
        <v>19395</v>
      </c>
    </row>
    <row r="18438" spans="1:1">
      <c r="A18438" s="51" t="s">
        <v>19396</v>
      </c>
    </row>
    <row r="18439" spans="1:1">
      <c r="A18439" s="51" t="s">
        <v>19397</v>
      </c>
    </row>
    <row r="18440" spans="1:1">
      <c r="A18440" s="51" t="s">
        <v>19398</v>
      </c>
    </row>
    <row r="18441" spans="1:1">
      <c r="A18441" s="51" t="s">
        <v>19399</v>
      </c>
    </row>
    <row r="18442" spans="1:1">
      <c r="A18442" s="51" t="s">
        <v>19400</v>
      </c>
    </row>
    <row r="18443" spans="1:1">
      <c r="A18443" s="51" t="s">
        <v>19401</v>
      </c>
    </row>
    <row r="18444" spans="1:1">
      <c r="A18444" s="51" t="s">
        <v>19402</v>
      </c>
    </row>
    <row r="18445" spans="1:1">
      <c r="A18445" s="51" t="s">
        <v>19403</v>
      </c>
    </row>
    <row r="18446" spans="1:1">
      <c r="A18446" s="51" t="s">
        <v>19404</v>
      </c>
    </row>
    <row r="18447" spans="1:1">
      <c r="A18447" s="51" t="s">
        <v>19405</v>
      </c>
    </row>
    <row r="18448" spans="1:1">
      <c r="A18448" s="51" t="s">
        <v>19406</v>
      </c>
    </row>
    <row r="18449" spans="1:1">
      <c r="A18449" s="51" t="s">
        <v>19407</v>
      </c>
    </row>
    <row r="18450" spans="1:1">
      <c r="A18450" s="51" t="s">
        <v>19408</v>
      </c>
    </row>
    <row r="18451" spans="1:1">
      <c r="A18451" s="51" t="s">
        <v>19409</v>
      </c>
    </row>
    <row r="18452" spans="1:1">
      <c r="A18452" s="51" t="s">
        <v>19410</v>
      </c>
    </row>
    <row r="18453" spans="1:1">
      <c r="A18453" s="51" t="s">
        <v>19411</v>
      </c>
    </row>
    <row r="18454" spans="1:1">
      <c r="A18454" s="51" t="s">
        <v>19412</v>
      </c>
    </row>
    <row r="18455" spans="1:1">
      <c r="A18455" s="51" t="s">
        <v>19413</v>
      </c>
    </row>
    <row r="18456" spans="1:1">
      <c r="A18456" s="51" t="s">
        <v>19414</v>
      </c>
    </row>
    <row r="18457" spans="1:1">
      <c r="A18457" s="51" t="s">
        <v>19415</v>
      </c>
    </row>
    <row r="18458" spans="1:1">
      <c r="A18458" s="51" t="s">
        <v>19416</v>
      </c>
    </row>
    <row r="18459" spans="1:1">
      <c r="A18459" s="51" t="s">
        <v>19417</v>
      </c>
    </row>
    <row r="18460" spans="1:1">
      <c r="A18460" s="51" t="s">
        <v>19418</v>
      </c>
    </row>
    <row r="18461" spans="1:1">
      <c r="A18461" s="51" t="s">
        <v>19419</v>
      </c>
    </row>
    <row r="18462" spans="1:1">
      <c r="A18462" s="51" t="s">
        <v>19420</v>
      </c>
    </row>
    <row r="18463" spans="1:1">
      <c r="A18463" s="51" t="s">
        <v>19421</v>
      </c>
    </row>
    <row r="18464" spans="1:1">
      <c r="A18464" s="51" t="s">
        <v>19422</v>
      </c>
    </row>
    <row r="18465" spans="1:1">
      <c r="A18465" s="51" t="s">
        <v>19423</v>
      </c>
    </row>
    <row r="18466" spans="1:1">
      <c r="A18466" s="51" t="s">
        <v>19424</v>
      </c>
    </row>
    <row r="18467" spans="1:1">
      <c r="A18467" s="51" t="s">
        <v>19425</v>
      </c>
    </row>
    <row r="18468" spans="1:1">
      <c r="A18468" s="51" t="s">
        <v>19426</v>
      </c>
    </row>
    <row r="18469" spans="1:1">
      <c r="A18469" s="51" t="s">
        <v>19427</v>
      </c>
    </row>
    <row r="18470" spans="1:1">
      <c r="A18470" s="51" t="s">
        <v>19428</v>
      </c>
    </row>
    <row r="18471" spans="1:1">
      <c r="A18471" s="51" t="s">
        <v>19429</v>
      </c>
    </row>
    <row r="18472" spans="1:1">
      <c r="A18472" s="51" t="s">
        <v>19430</v>
      </c>
    </row>
    <row r="18473" spans="1:1">
      <c r="A18473" s="51" t="s">
        <v>19431</v>
      </c>
    </row>
    <row r="18474" spans="1:1">
      <c r="A18474" s="51" t="s">
        <v>19432</v>
      </c>
    </row>
    <row r="18475" spans="1:1">
      <c r="A18475" s="51" t="s">
        <v>19433</v>
      </c>
    </row>
    <row r="18476" spans="1:1">
      <c r="A18476" s="51" t="s">
        <v>19434</v>
      </c>
    </row>
    <row r="18477" spans="1:1">
      <c r="A18477" s="51" t="s">
        <v>19435</v>
      </c>
    </row>
    <row r="18478" spans="1:1">
      <c r="A18478" s="51" t="s">
        <v>19436</v>
      </c>
    </row>
    <row r="18479" spans="1:1">
      <c r="A18479" s="51" t="s">
        <v>19437</v>
      </c>
    </row>
    <row r="18480" spans="1:1">
      <c r="A18480" s="51" t="s">
        <v>19438</v>
      </c>
    </row>
    <row r="18481" spans="1:1">
      <c r="A18481" s="51" t="s">
        <v>19439</v>
      </c>
    </row>
    <row r="18482" spans="1:1">
      <c r="A18482" s="51" t="s">
        <v>19440</v>
      </c>
    </row>
    <row r="18483" spans="1:1">
      <c r="A18483" s="51" t="s">
        <v>19441</v>
      </c>
    </row>
    <row r="18484" spans="1:1">
      <c r="A18484" s="51" t="s">
        <v>19442</v>
      </c>
    </row>
    <row r="18485" spans="1:1">
      <c r="A18485" s="51" t="s">
        <v>19443</v>
      </c>
    </row>
    <row r="18486" spans="1:1">
      <c r="A18486" s="51" t="s">
        <v>19444</v>
      </c>
    </row>
    <row r="18487" spans="1:1">
      <c r="A18487" s="51" t="s">
        <v>19445</v>
      </c>
    </row>
    <row r="18488" spans="1:1">
      <c r="A18488" s="51" t="s">
        <v>19446</v>
      </c>
    </row>
    <row r="18489" spans="1:1">
      <c r="A18489" s="51" t="s">
        <v>19447</v>
      </c>
    </row>
    <row r="18490" spans="1:1">
      <c r="A18490" s="51" t="s">
        <v>19448</v>
      </c>
    </row>
    <row r="18491" spans="1:1">
      <c r="A18491" s="51" t="s">
        <v>19449</v>
      </c>
    </row>
    <row r="18492" spans="1:1">
      <c r="A18492" s="51" t="s">
        <v>19450</v>
      </c>
    </row>
    <row r="18493" spans="1:1">
      <c r="A18493" s="51" t="s">
        <v>19451</v>
      </c>
    </row>
    <row r="18494" spans="1:1">
      <c r="A18494" s="51" t="s">
        <v>19452</v>
      </c>
    </row>
    <row r="18495" spans="1:1">
      <c r="A18495" s="51" t="s">
        <v>19453</v>
      </c>
    </row>
    <row r="18496" spans="1:1">
      <c r="A18496" s="51" t="s">
        <v>19454</v>
      </c>
    </row>
    <row r="18497" spans="1:1">
      <c r="A18497" s="51" t="s">
        <v>19455</v>
      </c>
    </row>
    <row r="18498" spans="1:1">
      <c r="A18498" s="51" t="s">
        <v>19456</v>
      </c>
    </row>
    <row r="18499" spans="1:1">
      <c r="A18499" s="51" t="s">
        <v>19457</v>
      </c>
    </row>
    <row r="18500" spans="1:1">
      <c r="A18500" s="51" t="s">
        <v>19458</v>
      </c>
    </row>
    <row r="18501" spans="1:1">
      <c r="A18501" s="51" t="s">
        <v>19459</v>
      </c>
    </row>
    <row r="18502" spans="1:1">
      <c r="A18502" s="51" t="s">
        <v>19460</v>
      </c>
    </row>
    <row r="18503" spans="1:1">
      <c r="A18503" s="51" t="s">
        <v>19461</v>
      </c>
    </row>
    <row r="18504" spans="1:1">
      <c r="A18504" s="51" t="s">
        <v>19462</v>
      </c>
    </row>
    <row r="18505" spans="1:1">
      <c r="A18505" s="51" t="s">
        <v>19463</v>
      </c>
    </row>
    <row r="18506" spans="1:1">
      <c r="A18506" s="51" t="s">
        <v>19464</v>
      </c>
    </row>
    <row r="18507" spans="1:1">
      <c r="A18507" s="51" t="s">
        <v>19465</v>
      </c>
    </row>
    <row r="18508" spans="1:1">
      <c r="A18508" s="51" t="s">
        <v>19466</v>
      </c>
    </row>
    <row r="18509" spans="1:1">
      <c r="A18509" s="51" t="s">
        <v>19467</v>
      </c>
    </row>
    <row r="18510" spans="1:1">
      <c r="A18510" s="51" t="s">
        <v>19468</v>
      </c>
    </row>
    <row r="18511" spans="1:1">
      <c r="A18511" s="51" t="s">
        <v>19469</v>
      </c>
    </row>
    <row r="18512" spans="1:1">
      <c r="A18512" s="51" t="s">
        <v>19470</v>
      </c>
    </row>
    <row r="18513" spans="1:1">
      <c r="A18513" s="51" t="s">
        <v>19471</v>
      </c>
    </row>
    <row r="18514" spans="1:1">
      <c r="A18514" s="51" t="s">
        <v>19472</v>
      </c>
    </row>
    <row r="18515" spans="1:1">
      <c r="A18515" s="51" t="s">
        <v>19473</v>
      </c>
    </row>
    <row r="18516" spans="1:1">
      <c r="A18516" s="51" t="s">
        <v>19474</v>
      </c>
    </row>
    <row r="18517" spans="1:1">
      <c r="A18517" s="51" t="s">
        <v>19475</v>
      </c>
    </row>
    <row r="18518" spans="1:1">
      <c r="A18518" s="51" t="s">
        <v>19476</v>
      </c>
    </row>
    <row r="18519" spans="1:1">
      <c r="A18519" s="51" t="s">
        <v>19477</v>
      </c>
    </row>
    <row r="18520" spans="1:1">
      <c r="A18520" s="51" t="s">
        <v>19478</v>
      </c>
    </row>
    <row r="18521" spans="1:1">
      <c r="A18521" s="51" t="s">
        <v>19479</v>
      </c>
    </row>
    <row r="18522" spans="1:1">
      <c r="A18522" s="51" t="s">
        <v>19480</v>
      </c>
    </row>
    <row r="18523" spans="1:1">
      <c r="A18523" s="51" t="s">
        <v>19481</v>
      </c>
    </row>
    <row r="18524" spans="1:1">
      <c r="A18524" s="51" t="s">
        <v>19482</v>
      </c>
    </row>
    <row r="18525" spans="1:1">
      <c r="A18525" s="51" t="s">
        <v>19483</v>
      </c>
    </row>
    <row r="18526" spans="1:1">
      <c r="A18526" s="51" t="s">
        <v>19484</v>
      </c>
    </row>
    <row r="18527" spans="1:1">
      <c r="A18527" s="51" t="s">
        <v>19485</v>
      </c>
    </row>
    <row r="18528" spans="1:1">
      <c r="A18528" s="51" t="s">
        <v>19486</v>
      </c>
    </row>
    <row r="18529" spans="1:1">
      <c r="A18529" s="51" t="s">
        <v>19487</v>
      </c>
    </row>
    <row r="18530" spans="1:1">
      <c r="A18530" s="51" t="s">
        <v>19488</v>
      </c>
    </row>
    <row r="18531" spans="1:1">
      <c r="A18531" s="51" t="s">
        <v>19489</v>
      </c>
    </row>
    <row r="18532" spans="1:1">
      <c r="A18532" s="51" t="s">
        <v>19490</v>
      </c>
    </row>
    <row r="18533" spans="1:1">
      <c r="A18533" s="51" t="s">
        <v>19491</v>
      </c>
    </row>
    <row r="18534" spans="1:1">
      <c r="A18534" s="51" t="s">
        <v>19492</v>
      </c>
    </row>
    <row r="18535" spans="1:1">
      <c r="A18535" s="51" t="s">
        <v>19493</v>
      </c>
    </row>
    <row r="18536" spans="1:1">
      <c r="A18536" s="51" t="s">
        <v>19494</v>
      </c>
    </row>
    <row r="18537" spans="1:1">
      <c r="A18537" s="51" t="s">
        <v>19495</v>
      </c>
    </row>
    <row r="18538" spans="1:1">
      <c r="A18538" s="51" t="s">
        <v>19496</v>
      </c>
    </row>
    <row r="18539" spans="1:1">
      <c r="A18539" s="51" t="s">
        <v>19497</v>
      </c>
    </row>
    <row r="18540" spans="1:1">
      <c r="A18540" s="51" t="s">
        <v>19498</v>
      </c>
    </row>
    <row r="18541" spans="1:1">
      <c r="A18541" s="51" t="s">
        <v>19499</v>
      </c>
    </row>
    <row r="18542" spans="1:1">
      <c r="A18542" s="51" t="s">
        <v>19500</v>
      </c>
    </row>
    <row r="18543" spans="1:1">
      <c r="A18543" s="51" t="s">
        <v>19501</v>
      </c>
    </row>
    <row r="18544" spans="1:1">
      <c r="A18544" s="51" t="s">
        <v>19502</v>
      </c>
    </row>
    <row r="18545" spans="1:1">
      <c r="A18545" s="51" t="s">
        <v>19503</v>
      </c>
    </row>
    <row r="18546" spans="1:1">
      <c r="A18546" s="51" t="s">
        <v>19504</v>
      </c>
    </row>
    <row r="18547" spans="1:1">
      <c r="A18547" s="51" t="s">
        <v>19505</v>
      </c>
    </row>
    <row r="18548" spans="1:1">
      <c r="A18548" s="51" t="s">
        <v>19506</v>
      </c>
    </row>
    <row r="18549" spans="1:1">
      <c r="A18549" s="51" t="s">
        <v>19507</v>
      </c>
    </row>
    <row r="18550" spans="1:1">
      <c r="A18550" s="51" t="s">
        <v>19508</v>
      </c>
    </row>
    <row r="18551" spans="1:1">
      <c r="A18551" s="51" t="s">
        <v>19509</v>
      </c>
    </row>
    <row r="18552" spans="1:1">
      <c r="A18552" s="51" t="s">
        <v>19510</v>
      </c>
    </row>
    <row r="18553" spans="1:1">
      <c r="A18553" s="51" t="s">
        <v>19511</v>
      </c>
    </row>
    <row r="18554" spans="1:1">
      <c r="A18554" s="51" t="s">
        <v>19512</v>
      </c>
    </row>
    <row r="18555" spans="1:1">
      <c r="A18555" s="51" t="s">
        <v>19513</v>
      </c>
    </row>
    <row r="18556" spans="1:1">
      <c r="A18556" s="51" t="s">
        <v>19514</v>
      </c>
    </row>
    <row r="18557" spans="1:1">
      <c r="A18557" s="51" t="s">
        <v>19515</v>
      </c>
    </row>
    <row r="18558" spans="1:1">
      <c r="A18558" s="51" t="s">
        <v>19516</v>
      </c>
    </row>
    <row r="18559" spans="1:1">
      <c r="A18559" s="51" t="s">
        <v>19517</v>
      </c>
    </row>
    <row r="18560" spans="1:1">
      <c r="A18560" s="51" t="s">
        <v>19518</v>
      </c>
    </row>
    <row r="18561" spans="1:1">
      <c r="A18561" s="51" t="s">
        <v>19519</v>
      </c>
    </row>
    <row r="18562" spans="1:1">
      <c r="A18562" s="51" t="s">
        <v>19520</v>
      </c>
    </row>
    <row r="18563" spans="1:1">
      <c r="A18563" s="51" t="s">
        <v>19521</v>
      </c>
    </row>
    <row r="18564" spans="1:1">
      <c r="A18564" s="51" t="s">
        <v>19522</v>
      </c>
    </row>
    <row r="18565" spans="1:1">
      <c r="A18565" s="51" t="s">
        <v>19523</v>
      </c>
    </row>
    <row r="18566" spans="1:1">
      <c r="A18566" s="51" t="s">
        <v>19524</v>
      </c>
    </row>
    <row r="18567" spans="1:1">
      <c r="A18567" s="51" t="s">
        <v>19525</v>
      </c>
    </row>
    <row r="18568" spans="1:1">
      <c r="A18568" s="51" t="s">
        <v>19526</v>
      </c>
    </row>
    <row r="18569" spans="1:1">
      <c r="A18569" s="51" t="s">
        <v>19527</v>
      </c>
    </row>
    <row r="18570" spans="1:1">
      <c r="A18570" s="51" t="s">
        <v>19528</v>
      </c>
    </row>
    <row r="18571" spans="1:1">
      <c r="A18571" s="51" t="s">
        <v>19529</v>
      </c>
    </row>
    <row r="18572" spans="1:1">
      <c r="A18572" s="51" t="s">
        <v>19530</v>
      </c>
    </row>
    <row r="18573" spans="1:1">
      <c r="A18573" s="51" t="s">
        <v>19531</v>
      </c>
    </row>
    <row r="18574" spans="1:1">
      <c r="A18574" s="51" t="s">
        <v>19532</v>
      </c>
    </row>
    <row r="18575" spans="1:1">
      <c r="A18575" s="51" t="s">
        <v>19533</v>
      </c>
    </row>
    <row r="18576" spans="1:1">
      <c r="A18576" s="51" t="s">
        <v>19534</v>
      </c>
    </row>
    <row r="18577" spans="1:1">
      <c r="A18577" s="51" t="s">
        <v>19535</v>
      </c>
    </row>
    <row r="18578" spans="1:1">
      <c r="A18578" s="51" t="s">
        <v>19536</v>
      </c>
    </row>
    <row r="18579" spans="1:1">
      <c r="A18579" s="51" t="s">
        <v>19537</v>
      </c>
    </row>
    <row r="18580" spans="1:1">
      <c r="A18580" s="51" t="s">
        <v>19538</v>
      </c>
    </row>
    <row r="18581" spans="1:1">
      <c r="A18581" s="51" t="s">
        <v>19539</v>
      </c>
    </row>
    <row r="18582" spans="1:1">
      <c r="A18582" s="51" t="s">
        <v>19540</v>
      </c>
    </row>
    <row r="18583" spans="1:1">
      <c r="A18583" s="51" t="s">
        <v>19541</v>
      </c>
    </row>
    <row r="18584" spans="1:1">
      <c r="A18584" s="51" t="s">
        <v>19542</v>
      </c>
    </row>
    <row r="18585" spans="1:1">
      <c r="A18585" s="51" t="s">
        <v>19543</v>
      </c>
    </row>
    <row r="18586" spans="1:1">
      <c r="A18586" s="51" t="s">
        <v>19544</v>
      </c>
    </row>
    <row r="18587" spans="1:1">
      <c r="A18587" s="51" t="s">
        <v>19545</v>
      </c>
    </row>
    <row r="18588" spans="1:1">
      <c r="A18588" s="51" t="s">
        <v>19546</v>
      </c>
    </row>
    <row r="18589" spans="1:1">
      <c r="A18589" s="51" t="s">
        <v>19547</v>
      </c>
    </row>
    <row r="18590" spans="1:1">
      <c r="A18590" s="51" t="s">
        <v>19548</v>
      </c>
    </row>
    <row r="18591" spans="1:1">
      <c r="A18591" s="51" t="s">
        <v>19549</v>
      </c>
    </row>
    <row r="18592" spans="1:1">
      <c r="A18592" s="51" t="s">
        <v>19550</v>
      </c>
    </row>
    <row r="18593" spans="1:1">
      <c r="A18593" s="51" t="s">
        <v>19551</v>
      </c>
    </row>
    <row r="18594" spans="1:1">
      <c r="A18594" s="51" t="s">
        <v>19552</v>
      </c>
    </row>
    <row r="18595" spans="1:1">
      <c r="A18595" s="51" t="s">
        <v>19553</v>
      </c>
    </row>
    <row r="18596" spans="1:1">
      <c r="A18596" s="51" t="s">
        <v>19554</v>
      </c>
    </row>
    <row r="18597" spans="1:1">
      <c r="A18597" s="51" t="s">
        <v>19555</v>
      </c>
    </row>
    <row r="18598" spans="1:1">
      <c r="A18598" s="51" t="s">
        <v>19556</v>
      </c>
    </row>
    <row r="18599" spans="1:1">
      <c r="A18599" s="51" t="s">
        <v>19557</v>
      </c>
    </row>
    <row r="18600" spans="1:1">
      <c r="A18600" s="51" t="s">
        <v>19558</v>
      </c>
    </row>
    <row r="18601" spans="1:1">
      <c r="A18601" s="51" t="s">
        <v>19559</v>
      </c>
    </row>
    <row r="18602" spans="1:1">
      <c r="A18602" s="51" t="s">
        <v>19560</v>
      </c>
    </row>
    <row r="18603" spans="1:1">
      <c r="A18603" s="51" t="s">
        <v>19561</v>
      </c>
    </row>
    <row r="18604" spans="1:1">
      <c r="A18604" s="51" t="s">
        <v>19562</v>
      </c>
    </row>
    <row r="18605" spans="1:1">
      <c r="A18605" s="51" t="s">
        <v>19563</v>
      </c>
    </row>
    <row r="18606" spans="1:1">
      <c r="A18606" s="51" t="s">
        <v>19564</v>
      </c>
    </row>
    <row r="18607" spans="1:1">
      <c r="A18607" s="51" t="s">
        <v>19565</v>
      </c>
    </row>
    <row r="18608" spans="1:1">
      <c r="A18608" s="51" t="s">
        <v>19566</v>
      </c>
    </row>
    <row r="18609" spans="1:1">
      <c r="A18609" s="51" t="s">
        <v>19567</v>
      </c>
    </row>
    <row r="18610" spans="1:1">
      <c r="A18610" s="51" t="s">
        <v>19568</v>
      </c>
    </row>
    <row r="18611" spans="1:1">
      <c r="A18611" s="51" t="s">
        <v>19569</v>
      </c>
    </row>
    <row r="18612" spans="1:1">
      <c r="A18612" s="51" t="s">
        <v>19570</v>
      </c>
    </row>
    <row r="18613" spans="1:1">
      <c r="A18613" s="51" t="s">
        <v>19571</v>
      </c>
    </row>
    <row r="18614" spans="1:1">
      <c r="A18614" s="51" t="s">
        <v>19572</v>
      </c>
    </row>
    <row r="18615" spans="1:1">
      <c r="A18615" s="51" t="s">
        <v>19573</v>
      </c>
    </row>
    <row r="18616" spans="1:1">
      <c r="A18616" s="51" t="s">
        <v>19574</v>
      </c>
    </row>
    <row r="18617" spans="1:1">
      <c r="A18617" s="51" t="s">
        <v>19575</v>
      </c>
    </row>
    <row r="18618" spans="1:1">
      <c r="A18618" s="51" t="s">
        <v>19576</v>
      </c>
    </row>
    <row r="18619" spans="1:1">
      <c r="A18619" s="51" t="s">
        <v>19577</v>
      </c>
    </row>
    <row r="18620" spans="1:1">
      <c r="A18620" s="51" t="s">
        <v>19578</v>
      </c>
    </row>
    <row r="18621" spans="1:1">
      <c r="A18621" s="51" t="s">
        <v>19579</v>
      </c>
    </row>
    <row r="18622" spans="1:1">
      <c r="A18622" s="51" t="s">
        <v>19580</v>
      </c>
    </row>
    <row r="18623" spans="1:1">
      <c r="A18623" s="51" t="s">
        <v>19581</v>
      </c>
    </row>
    <row r="18624" spans="1:1">
      <c r="A18624" s="51" t="s">
        <v>19582</v>
      </c>
    </row>
    <row r="18625" spans="1:1">
      <c r="A18625" s="51" t="s">
        <v>19583</v>
      </c>
    </row>
    <row r="18626" spans="1:1">
      <c r="A18626" s="51" t="s">
        <v>19584</v>
      </c>
    </row>
    <row r="18627" spans="1:1">
      <c r="A18627" s="51" t="s">
        <v>19585</v>
      </c>
    </row>
    <row r="18628" spans="1:1">
      <c r="A18628" s="51" t="s">
        <v>19586</v>
      </c>
    </row>
    <row r="18629" spans="1:1">
      <c r="A18629" s="51" t="s">
        <v>19587</v>
      </c>
    </row>
    <row r="18630" spans="1:1">
      <c r="A18630" s="51" t="s">
        <v>19588</v>
      </c>
    </row>
    <row r="18631" spans="1:1">
      <c r="A18631" s="51" t="s">
        <v>19589</v>
      </c>
    </row>
    <row r="18632" spans="1:1">
      <c r="A18632" s="51" t="s">
        <v>19590</v>
      </c>
    </row>
    <row r="18633" spans="1:1">
      <c r="A18633" s="51" t="s">
        <v>19591</v>
      </c>
    </row>
    <row r="18634" spans="1:1">
      <c r="A18634" s="51" t="s">
        <v>19592</v>
      </c>
    </row>
    <row r="18635" spans="1:1">
      <c r="A18635" s="51" t="s">
        <v>19593</v>
      </c>
    </row>
    <row r="18636" spans="1:1">
      <c r="A18636" s="51" t="s">
        <v>19594</v>
      </c>
    </row>
    <row r="18637" spans="1:1">
      <c r="A18637" s="51" t="s">
        <v>19595</v>
      </c>
    </row>
    <row r="18638" spans="1:1">
      <c r="A18638" s="51" t="s">
        <v>19596</v>
      </c>
    </row>
    <row r="18639" spans="1:1">
      <c r="A18639" s="51" t="s">
        <v>19597</v>
      </c>
    </row>
    <row r="18640" spans="1:1">
      <c r="A18640" s="51" t="s">
        <v>19598</v>
      </c>
    </row>
    <row r="18641" spans="1:1">
      <c r="A18641" s="51" t="s">
        <v>19599</v>
      </c>
    </row>
    <row r="18642" spans="1:1">
      <c r="A18642" s="51" t="s">
        <v>19600</v>
      </c>
    </row>
    <row r="18643" spans="1:1">
      <c r="A18643" s="51" t="s">
        <v>19601</v>
      </c>
    </row>
    <row r="18644" spans="1:1">
      <c r="A18644" s="51" t="s">
        <v>19602</v>
      </c>
    </row>
    <row r="18645" spans="1:1">
      <c r="A18645" s="51" t="s">
        <v>19603</v>
      </c>
    </row>
    <row r="18646" spans="1:1">
      <c r="A18646" s="51" t="s">
        <v>19604</v>
      </c>
    </row>
    <row r="18647" spans="1:1">
      <c r="A18647" s="51" t="s">
        <v>19605</v>
      </c>
    </row>
    <row r="18648" spans="1:1">
      <c r="A18648" s="51" t="s">
        <v>19606</v>
      </c>
    </row>
    <row r="18649" spans="1:1">
      <c r="A18649" s="51" t="s">
        <v>19607</v>
      </c>
    </row>
    <row r="18650" spans="1:1">
      <c r="A18650" s="51" t="s">
        <v>19608</v>
      </c>
    </row>
    <row r="18651" spans="1:1">
      <c r="A18651" s="51" t="s">
        <v>19609</v>
      </c>
    </row>
    <row r="18652" spans="1:1">
      <c r="A18652" s="51" t="s">
        <v>19610</v>
      </c>
    </row>
    <row r="18653" spans="1:1">
      <c r="A18653" s="51" t="s">
        <v>19611</v>
      </c>
    </row>
    <row r="18654" spans="1:1">
      <c r="A18654" s="51" t="s">
        <v>19612</v>
      </c>
    </row>
    <row r="18655" spans="1:1">
      <c r="A18655" s="51" t="s">
        <v>19613</v>
      </c>
    </row>
    <row r="18656" spans="1:1">
      <c r="A18656" s="51" t="s">
        <v>19614</v>
      </c>
    </row>
    <row r="18657" spans="1:1">
      <c r="A18657" s="51" t="s">
        <v>19615</v>
      </c>
    </row>
    <row r="18658" spans="1:1">
      <c r="A18658" s="51" t="s">
        <v>19616</v>
      </c>
    </row>
    <row r="18659" spans="1:1">
      <c r="A18659" s="51" t="s">
        <v>19617</v>
      </c>
    </row>
    <row r="18660" spans="1:1">
      <c r="A18660" s="51" t="s">
        <v>19618</v>
      </c>
    </row>
    <row r="18661" spans="1:1">
      <c r="A18661" s="51" t="s">
        <v>19619</v>
      </c>
    </row>
    <row r="18662" spans="1:1">
      <c r="A18662" s="51" t="s">
        <v>19620</v>
      </c>
    </row>
    <row r="18663" spans="1:1">
      <c r="A18663" s="51" t="s">
        <v>19621</v>
      </c>
    </row>
    <row r="18664" spans="1:1">
      <c r="A18664" s="51" t="s">
        <v>19622</v>
      </c>
    </row>
    <row r="18665" spans="1:1">
      <c r="A18665" s="51" t="s">
        <v>19623</v>
      </c>
    </row>
    <row r="18666" spans="1:1">
      <c r="A18666" s="51" t="s">
        <v>19624</v>
      </c>
    </row>
    <row r="18667" spans="1:1">
      <c r="A18667" s="51" t="s">
        <v>19625</v>
      </c>
    </row>
    <row r="18668" spans="1:1">
      <c r="A18668" s="51" t="s">
        <v>19626</v>
      </c>
    </row>
    <row r="18669" spans="1:1">
      <c r="A18669" s="51" t="s">
        <v>19627</v>
      </c>
    </row>
    <row r="18670" spans="1:1">
      <c r="A18670" s="51" t="s">
        <v>19628</v>
      </c>
    </row>
    <row r="18671" spans="1:1">
      <c r="A18671" s="51" t="s">
        <v>19629</v>
      </c>
    </row>
    <row r="18672" spans="1:1">
      <c r="A18672" s="51" t="s">
        <v>19630</v>
      </c>
    </row>
    <row r="18673" spans="1:1">
      <c r="A18673" s="51" t="s">
        <v>19631</v>
      </c>
    </row>
    <row r="18674" spans="1:1">
      <c r="A18674" s="51" t="s">
        <v>19632</v>
      </c>
    </row>
    <row r="18675" spans="1:1">
      <c r="A18675" s="51" t="s">
        <v>19633</v>
      </c>
    </row>
    <row r="18676" spans="1:1">
      <c r="A18676" s="51" t="s">
        <v>19634</v>
      </c>
    </row>
    <row r="18677" spans="1:1">
      <c r="A18677" s="51" t="s">
        <v>19635</v>
      </c>
    </row>
    <row r="18678" spans="1:1">
      <c r="A18678" s="51" t="s">
        <v>19636</v>
      </c>
    </row>
    <row r="18679" spans="1:1">
      <c r="A18679" s="51" t="s">
        <v>19637</v>
      </c>
    </row>
    <row r="18680" spans="1:1">
      <c r="A18680" s="51" t="s">
        <v>19638</v>
      </c>
    </row>
    <row r="18681" spans="1:1">
      <c r="A18681" s="51" t="s">
        <v>19639</v>
      </c>
    </row>
    <row r="18682" spans="1:1">
      <c r="A18682" s="51" t="s">
        <v>19640</v>
      </c>
    </row>
    <row r="18683" spans="1:1">
      <c r="A18683" s="51" t="s">
        <v>19641</v>
      </c>
    </row>
    <row r="18684" spans="1:1">
      <c r="A18684" s="51" t="s">
        <v>19642</v>
      </c>
    </row>
    <row r="18685" spans="1:1">
      <c r="A18685" s="51" t="s">
        <v>19643</v>
      </c>
    </row>
    <row r="18686" spans="1:1">
      <c r="A18686" s="51" t="s">
        <v>19644</v>
      </c>
    </row>
    <row r="18687" spans="1:1">
      <c r="A18687" s="51" t="s">
        <v>19645</v>
      </c>
    </row>
    <row r="18688" spans="1:1">
      <c r="A18688" s="51" t="s">
        <v>19646</v>
      </c>
    </row>
    <row r="18689" spans="1:1">
      <c r="A18689" s="51" t="s">
        <v>19647</v>
      </c>
    </row>
    <row r="18690" spans="1:1">
      <c r="A18690" s="51" t="s">
        <v>19648</v>
      </c>
    </row>
    <row r="18691" spans="1:1">
      <c r="A18691" s="51" t="s">
        <v>19649</v>
      </c>
    </row>
    <row r="18692" spans="1:1">
      <c r="A18692" s="51" t="s">
        <v>19650</v>
      </c>
    </row>
    <row r="18693" spans="1:1">
      <c r="A18693" s="51" t="s">
        <v>19651</v>
      </c>
    </row>
    <row r="18694" spans="1:1">
      <c r="A18694" s="51" t="s">
        <v>19652</v>
      </c>
    </row>
    <row r="18695" spans="1:1">
      <c r="A18695" s="51" t="s">
        <v>19653</v>
      </c>
    </row>
    <row r="18696" spans="1:1">
      <c r="A18696" s="51" t="s">
        <v>19654</v>
      </c>
    </row>
    <row r="18697" spans="1:1">
      <c r="A18697" s="51" t="s">
        <v>19655</v>
      </c>
    </row>
    <row r="18698" spans="1:1">
      <c r="A18698" s="51" t="s">
        <v>19656</v>
      </c>
    </row>
    <row r="18699" spans="1:1">
      <c r="A18699" s="51" t="s">
        <v>19657</v>
      </c>
    </row>
    <row r="18700" spans="1:1">
      <c r="A18700" s="51" t="s">
        <v>19658</v>
      </c>
    </row>
    <row r="18701" spans="1:1">
      <c r="A18701" s="51" t="s">
        <v>19659</v>
      </c>
    </row>
    <row r="18702" spans="1:1">
      <c r="A18702" s="51" t="s">
        <v>19660</v>
      </c>
    </row>
    <row r="18703" spans="1:1">
      <c r="A18703" s="51" t="s">
        <v>19661</v>
      </c>
    </row>
    <row r="18704" spans="1:1">
      <c r="A18704" s="51" t="s">
        <v>19662</v>
      </c>
    </row>
    <row r="18705" spans="1:1">
      <c r="A18705" s="51" t="s">
        <v>19663</v>
      </c>
    </row>
    <row r="18706" spans="1:1">
      <c r="A18706" s="51" t="s">
        <v>19664</v>
      </c>
    </row>
    <row r="18707" spans="1:1">
      <c r="A18707" s="51" t="s">
        <v>19665</v>
      </c>
    </row>
    <row r="18708" spans="1:1">
      <c r="A18708" s="51" t="s">
        <v>19666</v>
      </c>
    </row>
    <row r="18709" spans="1:1">
      <c r="A18709" s="51" t="s">
        <v>19667</v>
      </c>
    </row>
    <row r="18710" spans="1:1">
      <c r="A18710" s="51" t="s">
        <v>19668</v>
      </c>
    </row>
    <row r="18711" spans="1:1">
      <c r="A18711" s="51" t="s">
        <v>19669</v>
      </c>
    </row>
    <row r="18712" spans="1:1">
      <c r="A18712" s="51" t="s">
        <v>19670</v>
      </c>
    </row>
    <row r="18713" spans="1:1">
      <c r="A18713" s="51" t="s">
        <v>19671</v>
      </c>
    </row>
    <row r="18714" spans="1:1">
      <c r="A18714" s="51" t="s">
        <v>19672</v>
      </c>
    </row>
    <row r="18715" spans="1:1">
      <c r="A18715" s="51" t="s">
        <v>19673</v>
      </c>
    </row>
    <row r="18716" spans="1:1">
      <c r="A18716" s="51" t="s">
        <v>19674</v>
      </c>
    </row>
    <row r="18717" spans="1:1">
      <c r="A18717" s="51" t="s">
        <v>19675</v>
      </c>
    </row>
    <row r="18718" spans="1:1">
      <c r="A18718" s="51" t="s">
        <v>19676</v>
      </c>
    </row>
    <row r="18719" spans="1:1">
      <c r="A18719" s="51" t="s">
        <v>19677</v>
      </c>
    </row>
    <row r="18720" spans="1:1">
      <c r="A18720" s="51" t="s">
        <v>19678</v>
      </c>
    </row>
    <row r="18721" spans="1:1">
      <c r="A18721" s="51" t="s">
        <v>19679</v>
      </c>
    </row>
    <row r="18722" spans="1:1">
      <c r="A18722" s="51" t="s">
        <v>19680</v>
      </c>
    </row>
    <row r="18723" spans="1:1">
      <c r="A18723" s="51" t="s">
        <v>19681</v>
      </c>
    </row>
    <row r="18724" spans="1:1">
      <c r="A18724" s="51" t="s">
        <v>19682</v>
      </c>
    </row>
    <row r="18725" spans="1:1">
      <c r="A18725" s="51" t="s">
        <v>19683</v>
      </c>
    </row>
    <row r="18726" spans="1:1">
      <c r="A18726" s="51" t="s">
        <v>19684</v>
      </c>
    </row>
    <row r="18727" spans="1:1">
      <c r="A18727" s="51" t="s">
        <v>19685</v>
      </c>
    </row>
    <row r="18728" spans="1:1">
      <c r="A18728" s="51" t="s">
        <v>19686</v>
      </c>
    </row>
    <row r="18729" spans="1:1">
      <c r="A18729" s="51" t="s">
        <v>19687</v>
      </c>
    </row>
    <row r="18730" spans="1:1">
      <c r="A18730" s="51" t="s">
        <v>19688</v>
      </c>
    </row>
    <row r="18731" spans="1:1">
      <c r="A18731" s="51" t="s">
        <v>19689</v>
      </c>
    </row>
    <row r="18732" spans="1:1">
      <c r="A18732" s="51" t="s">
        <v>19690</v>
      </c>
    </row>
    <row r="18733" spans="1:1">
      <c r="A18733" s="51" t="s">
        <v>19691</v>
      </c>
    </row>
    <row r="18734" spans="1:1">
      <c r="A18734" s="51" t="s">
        <v>19692</v>
      </c>
    </row>
    <row r="18735" spans="1:1">
      <c r="A18735" s="51" t="s">
        <v>19693</v>
      </c>
    </row>
    <row r="18736" spans="1:1">
      <c r="A18736" s="51" t="s">
        <v>19694</v>
      </c>
    </row>
    <row r="18737" spans="1:1">
      <c r="A18737" s="51" t="s">
        <v>19695</v>
      </c>
    </row>
    <row r="18738" spans="1:1">
      <c r="A18738" s="51" t="s">
        <v>19696</v>
      </c>
    </row>
    <row r="18739" spans="1:1">
      <c r="A18739" s="51" t="s">
        <v>19697</v>
      </c>
    </row>
    <row r="18740" spans="1:1">
      <c r="A18740" s="51" t="s">
        <v>19698</v>
      </c>
    </row>
    <row r="18741" spans="1:1">
      <c r="A18741" s="51" t="s">
        <v>19699</v>
      </c>
    </row>
    <row r="18742" spans="1:1">
      <c r="A18742" s="51" t="s">
        <v>19700</v>
      </c>
    </row>
    <row r="18743" spans="1:1">
      <c r="A18743" s="51" t="s">
        <v>19701</v>
      </c>
    </row>
    <row r="18744" spans="1:1">
      <c r="A18744" s="51" t="s">
        <v>19702</v>
      </c>
    </row>
    <row r="18745" spans="1:1">
      <c r="A18745" s="51" t="s">
        <v>19703</v>
      </c>
    </row>
    <row r="18746" spans="1:1">
      <c r="A18746" s="51" t="s">
        <v>19704</v>
      </c>
    </row>
    <row r="18747" spans="1:1">
      <c r="A18747" s="51" t="s">
        <v>19705</v>
      </c>
    </row>
    <row r="18748" spans="1:1">
      <c r="A18748" s="51" t="s">
        <v>19706</v>
      </c>
    </row>
    <row r="18749" spans="1:1">
      <c r="A18749" s="51" t="s">
        <v>19707</v>
      </c>
    </row>
    <row r="18750" spans="1:1">
      <c r="A18750" s="51" t="s">
        <v>19708</v>
      </c>
    </row>
    <row r="18751" spans="1:1">
      <c r="A18751" s="51" t="s">
        <v>19709</v>
      </c>
    </row>
    <row r="18752" spans="1:1">
      <c r="A18752" s="51" t="s">
        <v>19710</v>
      </c>
    </row>
    <row r="18753" spans="1:1">
      <c r="A18753" s="51" t="s">
        <v>19711</v>
      </c>
    </row>
    <row r="18754" spans="1:1">
      <c r="A18754" s="51" t="s">
        <v>19712</v>
      </c>
    </row>
    <row r="18755" spans="1:1">
      <c r="A18755" s="51" t="s">
        <v>19713</v>
      </c>
    </row>
    <row r="18756" spans="1:1">
      <c r="A18756" s="51" t="s">
        <v>19714</v>
      </c>
    </row>
    <row r="18757" spans="1:1">
      <c r="A18757" s="51" t="s">
        <v>19715</v>
      </c>
    </row>
    <row r="18758" spans="1:1">
      <c r="A18758" s="51" t="s">
        <v>19716</v>
      </c>
    </row>
    <row r="18759" spans="1:1">
      <c r="A18759" s="51" t="s">
        <v>19717</v>
      </c>
    </row>
    <row r="18760" spans="1:1">
      <c r="A18760" s="51" t="s">
        <v>19718</v>
      </c>
    </row>
    <row r="18761" spans="1:1">
      <c r="A18761" s="51" t="s">
        <v>19719</v>
      </c>
    </row>
    <row r="18762" spans="1:1">
      <c r="A18762" s="51" t="s">
        <v>19720</v>
      </c>
    </row>
    <row r="18763" spans="1:1">
      <c r="A18763" s="51" t="s">
        <v>19721</v>
      </c>
    </row>
    <row r="18764" spans="1:1">
      <c r="A18764" s="51" t="s">
        <v>19722</v>
      </c>
    </row>
    <row r="18765" spans="1:1">
      <c r="A18765" s="51" t="s">
        <v>19723</v>
      </c>
    </row>
    <row r="18766" spans="1:1">
      <c r="A18766" s="51" t="s">
        <v>19724</v>
      </c>
    </row>
    <row r="18767" spans="1:1">
      <c r="A18767" s="51" t="s">
        <v>19725</v>
      </c>
    </row>
    <row r="18768" spans="1:1">
      <c r="A18768" s="51" t="s">
        <v>19726</v>
      </c>
    </row>
    <row r="18769" spans="1:1">
      <c r="A18769" s="51" t="s">
        <v>19727</v>
      </c>
    </row>
    <row r="18770" spans="1:1">
      <c r="A18770" s="51" t="s">
        <v>19728</v>
      </c>
    </row>
    <row r="18771" spans="1:1">
      <c r="A18771" s="51" t="s">
        <v>19729</v>
      </c>
    </row>
    <row r="18772" spans="1:1">
      <c r="A18772" s="51" t="s">
        <v>19730</v>
      </c>
    </row>
    <row r="18773" spans="1:1">
      <c r="A18773" s="51" t="s">
        <v>19731</v>
      </c>
    </row>
    <row r="18774" spans="1:1">
      <c r="A18774" s="51" t="s">
        <v>19732</v>
      </c>
    </row>
    <row r="18775" spans="1:1">
      <c r="A18775" s="51" t="s">
        <v>19733</v>
      </c>
    </row>
    <row r="18776" spans="1:1">
      <c r="A18776" s="51" t="s">
        <v>19734</v>
      </c>
    </row>
    <row r="18777" spans="1:1">
      <c r="A18777" s="51" t="s">
        <v>19735</v>
      </c>
    </row>
    <row r="18778" spans="1:1">
      <c r="A18778" s="51" t="s">
        <v>19736</v>
      </c>
    </row>
    <row r="18779" spans="1:1">
      <c r="A18779" s="51" t="s">
        <v>19737</v>
      </c>
    </row>
    <row r="18780" spans="1:1">
      <c r="A18780" s="51" t="s">
        <v>19738</v>
      </c>
    </row>
    <row r="18781" spans="1:1">
      <c r="A18781" s="51" t="s">
        <v>19739</v>
      </c>
    </row>
    <row r="18782" spans="1:1">
      <c r="A18782" s="51" t="s">
        <v>19740</v>
      </c>
    </row>
    <row r="18783" spans="1:1">
      <c r="A18783" s="51" t="s">
        <v>19741</v>
      </c>
    </row>
    <row r="18784" spans="1:1">
      <c r="A18784" s="51" t="s">
        <v>19742</v>
      </c>
    </row>
    <row r="18785" spans="1:1">
      <c r="A18785" s="51" t="s">
        <v>19743</v>
      </c>
    </row>
    <row r="18786" spans="1:1">
      <c r="A18786" s="51" t="s">
        <v>19744</v>
      </c>
    </row>
    <row r="18787" spans="1:1">
      <c r="A18787" s="51" t="s">
        <v>19745</v>
      </c>
    </row>
    <row r="18788" spans="1:1">
      <c r="A18788" s="51" t="s">
        <v>19746</v>
      </c>
    </row>
    <row r="18789" spans="1:1">
      <c r="A18789" s="51" t="s">
        <v>19747</v>
      </c>
    </row>
    <row r="18790" spans="1:1">
      <c r="A18790" s="51" t="s">
        <v>19748</v>
      </c>
    </row>
    <row r="18791" spans="1:1">
      <c r="A18791" s="51" t="s">
        <v>19749</v>
      </c>
    </row>
    <row r="18792" spans="1:1">
      <c r="A18792" s="51" t="s">
        <v>19750</v>
      </c>
    </row>
    <row r="18793" spans="1:1">
      <c r="A18793" s="51" t="s">
        <v>19751</v>
      </c>
    </row>
    <row r="18794" spans="1:1">
      <c r="A18794" s="51" t="s">
        <v>19752</v>
      </c>
    </row>
    <row r="18795" spans="1:1">
      <c r="A18795" s="51" t="s">
        <v>19753</v>
      </c>
    </row>
    <row r="18796" spans="1:1">
      <c r="A18796" s="51" t="s">
        <v>19754</v>
      </c>
    </row>
    <row r="18797" spans="1:1">
      <c r="A18797" s="51" t="s">
        <v>19755</v>
      </c>
    </row>
    <row r="18798" spans="1:1">
      <c r="A18798" s="51" t="s">
        <v>19756</v>
      </c>
    </row>
    <row r="18799" spans="1:1">
      <c r="A18799" s="51" t="s">
        <v>19757</v>
      </c>
    </row>
    <row r="18800" spans="1:1">
      <c r="A18800" s="51" t="s">
        <v>19758</v>
      </c>
    </row>
    <row r="18801" spans="1:1">
      <c r="A18801" s="51" t="s">
        <v>19759</v>
      </c>
    </row>
    <row r="18802" spans="1:1">
      <c r="A18802" s="51" t="s">
        <v>19760</v>
      </c>
    </row>
    <row r="18803" spans="1:1">
      <c r="A18803" s="51" t="s">
        <v>19761</v>
      </c>
    </row>
    <row r="18804" spans="1:1">
      <c r="A18804" s="51" t="s">
        <v>19762</v>
      </c>
    </row>
    <row r="18805" spans="1:1">
      <c r="A18805" s="51" t="s">
        <v>19763</v>
      </c>
    </row>
    <row r="18806" spans="1:1">
      <c r="A18806" s="51" t="s">
        <v>19764</v>
      </c>
    </row>
    <row r="18807" spans="1:1">
      <c r="A18807" s="51" t="s">
        <v>19765</v>
      </c>
    </row>
    <row r="18808" spans="1:1">
      <c r="A18808" s="51" t="s">
        <v>19766</v>
      </c>
    </row>
    <row r="18809" spans="1:1">
      <c r="A18809" s="51" t="s">
        <v>19767</v>
      </c>
    </row>
    <row r="18810" spans="1:1">
      <c r="A18810" s="51" t="s">
        <v>19768</v>
      </c>
    </row>
    <row r="18811" spans="1:1">
      <c r="A18811" s="51" t="s">
        <v>19769</v>
      </c>
    </row>
    <row r="18812" spans="1:1">
      <c r="A18812" s="51" t="s">
        <v>19770</v>
      </c>
    </row>
    <row r="18813" spans="1:1">
      <c r="A18813" s="51" t="s">
        <v>19771</v>
      </c>
    </row>
    <row r="18814" spans="1:1">
      <c r="A18814" s="51" t="s">
        <v>19772</v>
      </c>
    </row>
    <row r="18815" spans="1:1">
      <c r="A18815" s="51" t="s">
        <v>19773</v>
      </c>
    </row>
    <row r="18816" spans="1:1">
      <c r="A18816" s="51" t="s">
        <v>19774</v>
      </c>
    </row>
    <row r="18817" spans="1:1">
      <c r="A18817" s="51" t="s">
        <v>19775</v>
      </c>
    </row>
    <row r="18818" spans="1:1">
      <c r="A18818" s="51" t="s">
        <v>19776</v>
      </c>
    </row>
    <row r="18819" spans="1:1">
      <c r="A18819" s="51" t="s">
        <v>19777</v>
      </c>
    </row>
    <row r="18820" spans="1:1">
      <c r="A18820" s="51" t="s">
        <v>19778</v>
      </c>
    </row>
    <row r="18821" spans="1:1">
      <c r="A18821" s="51" t="s">
        <v>19779</v>
      </c>
    </row>
    <row r="18822" spans="1:1">
      <c r="A18822" s="51" t="s">
        <v>19780</v>
      </c>
    </row>
    <row r="18823" spans="1:1">
      <c r="A18823" s="51" t="s">
        <v>19781</v>
      </c>
    </row>
    <row r="18824" spans="1:1">
      <c r="A18824" s="51" t="s">
        <v>19782</v>
      </c>
    </row>
    <row r="18825" spans="1:1">
      <c r="A18825" s="51" t="s">
        <v>19783</v>
      </c>
    </row>
    <row r="18826" spans="1:1">
      <c r="A18826" s="51" t="s">
        <v>19784</v>
      </c>
    </row>
    <row r="18827" spans="1:1">
      <c r="A18827" s="51" t="s">
        <v>19785</v>
      </c>
    </row>
    <row r="18828" spans="1:1">
      <c r="A18828" s="51" t="s">
        <v>19786</v>
      </c>
    </row>
    <row r="18829" spans="1:1">
      <c r="A18829" s="51" t="s">
        <v>19787</v>
      </c>
    </row>
    <row r="18830" spans="1:1">
      <c r="A18830" s="51" t="s">
        <v>19788</v>
      </c>
    </row>
    <row r="18831" spans="1:1">
      <c r="A18831" s="51" t="s">
        <v>19789</v>
      </c>
    </row>
    <row r="18832" spans="1:1">
      <c r="A18832" s="51" t="s">
        <v>19790</v>
      </c>
    </row>
    <row r="18833" spans="1:1">
      <c r="A18833" s="51" t="s">
        <v>19791</v>
      </c>
    </row>
    <row r="18834" spans="1:1">
      <c r="A18834" s="51" t="s">
        <v>19792</v>
      </c>
    </row>
    <row r="18835" spans="1:1">
      <c r="A18835" s="51" t="s">
        <v>19793</v>
      </c>
    </row>
    <row r="18836" spans="1:1">
      <c r="A18836" s="51" t="s">
        <v>19794</v>
      </c>
    </row>
    <row r="18837" spans="1:1">
      <c r="A18837" s="51" t="s">
        <v>19795</v>
      </c>
    </row>
    <row r="18838" spans="1:1">
      <c r="A18838" s="51" t="s">
        <v>19796</v>
      </c>
    </row>
    <row r="18839" spans="1:1">
      <c r="A18839" s="51" t="s">
        <v>19797</v>
      </c>
    </row>
    <row r="18840" spans="1:1">
      <c r="A18840" s="51" t="s">
        <v>19798</v>
      </c>
    </row>
    <row r="18841" spans="1:1">
      <c r="A18841" s="51" t="s">
        <v>19799</v>
      </c>
    </row>
    <row r="18842" spans="1:1">
      <c r="A18842" s="51" t="s">
        <v>19800</v>
      </c>
    </row>
    <row r="18843" spans="1:1">
      <c r="A18843" s="51" t="s">
        <v>19801</v>
      </c>
    </row>
    <row r="18844" spans="1:1">
      <c r="A18844" s="51" t="s">
        <v>19802</v>
      </c>
    </row>
    <row r="18845" spans="1:1">
      <c r="A18845" s="51" t="s">
        <v>19803</v>
      </c>
    </row>
    <row r="18846" spans="1:1">
      <c r="A18846" s="51" t="s">
        <v>19804</v>
      </c>
    </row>
    <row r="18847" spans="1:1">
      <c r="A18847" s="51" t="s">
        <v>19805</v>
      </c>
    </row>
    <row r="18848" spans="1:1">
      <c r="A18848" s="51" t="s">
        <v>19806</v>
      </c>
    </row>
    <row r="18849" spans="1:1">
      <c r="A18849" s="51" t="s">
        <v>19807</v>
      </c>
    </row>
    <row r="18850" spans="1:1">
      <c r="A18850" s="51" t="s">
        <v>19808</v>
      </c>
    </row>
    <row r="18851" spans="1:1">
      <c r="A18851" s="51" t="s">
        <v>19809</v>
      </c>
    </row>
    <row r="18852" spans="1:1">
      <c r="A18852" s="51" t="s">
        <v>19810</v>
      </c>
    </row>
    <row r="18853" spans="1:1">
      <c r="A18853" s="51" t="s">
        <v>19811</v>
      </c>
    </row>
    <row r="18854" spans="1:1">
      <c r="A18854" s="51" t="s">
        <v>19812</v>
      </c>
    </row>
    <row r="18855" spans="1:1">
      <c r="A18855" s="51" t="s">
        <v>19813</v>
      </c>
    </row>
    <row r="18856" spans="1:1">
      <c r="A18856" s="51" t="s">
        <v>19814</v>
      </c>
    </row>
    <row r="18857" spans="1:1">
      <c r="A18857" s="51" t="s">
        <v>19815</v>
      </c>
    </row>
    <row r="18858" spans="1:1">
      <c r="A18858" s="51" t="s">
        <v>19816</v>
      </c>
    </row>
    <row r="18859" spans="1:1">
      <c r="A18859" s="51" t="s">
        <v>19817</v>
      </c>
    </row>
    <row r="18860" spans="1:1">
      <c r="A18860" s="51" t="s">
        <v>19818</v>
      </c>
    </row>
    <row r="18861" spans="1:1">
      <c r="A18861" s="51" t="s">
        <v>19819</v>
      </c>
    </row>
    <row r="18862" spans="1:1">
      <c r="A18862" s="51" t="s">
        <v>19820</v>
      </c>
    </row>
    <row r="18863" spans="1:1">
      <c r="A18863" s="51" t="s">
        <v>19821</v>
      </c>
    </row>
    <row r="18864" spans="1:1">
      <c r="A18864" s="51" t="s">
        <v>19822</v>
      </c>
    </row>
    <row r="18865" spans="1:1">
      <c r="A18865" s="51" t="s">
        <v>19823</v>
      </c>
    </row>
    <row r="18866" spans="1:1">
      <c r="A18866" s="51" t="s">
        <v>19824</v>
      </c>
    </row>
    <row r="18867" spans="1:1">
      <c r="A18867" s="51" t="s">
        <v>19825</v>
      </c>
    </row>
    <row r="18868" spans="1:1">
      <c r="A18868" s="51" t="s">
        <v>19826</v>
      </c>
    </row>
    <row r="18869" spans="1:1">
      <c r="A18869" s="51" t="s">
        <v>19827</v>
      </c>
    </row>
    <row r="18870" spans="1:1">
      <c r="A18870" s="51" t="s">
        <v>19828</v>
      </c>
    </row>
    <row r="18871" spans="1:1">
      <c r="A18871" s="51" t="s">
        <v>19829</v>
      </c>
    </row>
    <row r="18872" spans="1:1">
      <c r="A18872" s="51" t="s">
        <v>19830</v>
      </c>
    </row>
    <row r="18873" spans="1:1">
      <c r="A18873" s="51" t="s">
        <v>19831</v>
      </c>
    </row>
    <row r="18874" spans="1:1">
      <c r="A18874" s="51" t="s">
        <v>19832</v>
      </c>
    </row>
    <row r="18875" spans="1:1">
      <c r="A18875" s="51" t="s">
        <v>19833</v>
      </c>
    </row>
    <row r="18876" spans="1:1">
      <c r="A18876" s="51" t="s">
        <v>19834</v>
      </c>
    </row>
    <row r="18877" spans="1:1">
      <c r="A18877" s="51" t="s">
        <v>19835</v>
      </c>
    </row>
    <row r="18878" spans="1:1">
      <c r="A18878" s="51" t="s">
        <v>19836</v>
      </c>
    </row>
    <row r="18879" spans="1:1">
      <c r="A18879" s="51" t="s">
        <v>19837</v>
      </c>
    </row>
    <row r="18880" spans="1:1">
      <c r="A18880" s="51" t="s">
        <v>19838</v>
      </c>
    </row>
    <row r="18881" spans="1:1">
      <c r="A18881" s="51" t="s">
        <v>19839</v>
      </c>
    </row>
    <row r="18882" spans="1:1">
      <c r="A18882" s="51" t="s">
        <v>19840</v>
      </c>
    </row>
    <row r="18883" spans="1:1">
      <c r="A18883" s="51" t="s">
        <v>19841</v>
      </c>
    </row>
    <row r="18884" spans="1:1">
      <c r="A18884" s="51" t="s">
        <v>19842</v>
      </c>
    </row>
    <row r="18885" spans="1:1">
      <c r="A18885" s="51" t="s">
        <v>19843</v>
      </c>
    </row>
    <row r="18886" spans="1:1">
      <c r="A18886" s="51" t="s">
        <v>19844</v>
      </c>
    </row>
    <row r="18887" spans="1:1">
      <c r="A18887" s="51" t="s">
        <v>19845</v>
      </c>
    </row>
    <row r="18888" spans="1:1">
      <c r="A18888" s="51" t="s">
        <v>19846</v>
      </c>
    </row>
    <row r="18889" spans="1:1">
      <c r="A18889" s="51" t="s">
        <v>19847</v>
      </c>
    </row>
    <row r="18890" spans="1:1">
      <c r="A18890" s="51" t="s">
        <v>19848</v>
      </c>
    </row>
    <row r="18891" spans="1:1">
      <c r="A18891" s="51" t="s">
        <v>19849</v>
      </c>
    </row>
    <row r="18892" spans="1:1">
      <c r="A18892" s="51" t="s">
        <v>19850</v>
      </c>
    </row>
    <row r="18893" spans="1:1">
      <c r="A18893" s="51" t="s">
        <v>19851</v>
      </c>
    </row>
    <row r="18894" spans="1:1">
      <c r="A18894" s="51" t="s">
        <v>19852</v>
      </c>
    </row>
    <row r="18895" spans="1:1">
      <c r="A18895" s="51" t="s">
        <v>19853</v>
      </c>
    </row>
    <row r="18896" spans="1:1">
      <c r="A18896" s="51" t="s">
        <v>19854</v>
      </c>
    </row>
    <row r="18897" spans="1:1">
      <c r="A18897" s="51" t="s">
        <v>19855</v>
      </c>
    </row>
    <row r="18898" spans="1:1">
      <c r="A18898" s="51" t="s">
        <v>19856</v>
      </c>
    </row>
    <row r="18899" spans="1:1">
      <c r="A18899" s="51" t="s">
        <v>19857</v>
      </c>
    </row>
    <row r="18900" spans="1:1">
      <c r="A18900" s="51" t="s">
        <v>19858</v>
      </c>
    </row>
    <row r="18901" spans="1:1">
      <c r="A18901" s="51" t="s">
        <v>19859</v>
      </c>
    </row>
    <row r="18902" spans="1:1">
      <c r="A18902" s="51" t="s">
        <v>19860</v>
      </c>
    </row>
    <row r="18903" spans="1:1">
      <c r="A18903" s="51" t="s">
        <v>19861</v>
      </c>
    </row>
    <row r="18904" spans="1:1">
      <c r="A18904" s="51" t="s">
        <v>19862</v>
      </c>
    </row>
    <row r="18905" spans="1:1">
      <c r="A18905" s="51" t="s">
        <v>19863</v>
      </c>
    </row>
    <row r="18906" spans="1:1">
      <c r="A18906" s="51" t="s">
        <v>19864</v>
      </c>
    </row>
    <row r="18907" spans="1:1">
      <c r="A18907" s="51" t="s">
        <v>19865</v>
      </c>
    </row>
    <row r="18908" spans="1:1">
      <c r="A18908" s="51" t="s">
        <v>19866</v>
      </c>
    </row>
    <row r="18909" spans="1:1">
      <c r="A18909" s="51" t="s">
        <v>19867</v>
      </c>
    </row>
    <row r="18910" spans="1:1">
      <c r="A18910" s="51" t="s">
        <v>19868</v>
      </c>
    </row>
    <row r="18911" spans="1:1">
      <c r="A18911" s="51" t="s">
        <v>19869</v>
      </c>
    </row>
    <row r="18912" spans="1:1">
      <c r="A18912" s="51" t="s">
        <v>19870</v>
      </c>
    </row>
    <row r="18913" spans="1:1">
      <c r="A18913" s="51" t="s">
        <v>19871</v>
      </c>
    </row>
    <row r="18914" spans="1:1">
      <c r="A18914" s="51" t="s">
        <v>19872</v>
      </c>
    </row>
    <row r="18915" spans="1:1">
      <c r="A18915" s="51" t="s">
        <v>19873</v>
      </c>
    </row>
    <row r="18916" spans="1:1">
      <c r="A18916" s="51" t="s">
        <v>19874</v>
      </c>
    </row>
    <row r="18917" spans="1:1">
      <c r="A18917" s="51" t="s">
        <v>19875</v>
      </c>
    </row>
    <row r="18918" spans="1:1">
      <c r="A18918" s="51" t="s">
        <v>19876</v>
      </c>
    </row>
    <row r="18919" spans="1:1">
      <c r="A18919" s="51" t="s">
        <v>19877</v>
      </c>
    </row>
    <row r="18920" spans="1:1">
      <c r="A18920" s="51" t="s">
        <v>19878</v>
      </c>
    </row>
    <row r="18921" spans="1:1">
      <c r="A18921" s="51" t="s">
        <v>19879</v>
      </c>
    </row>
    <row r="18922" spans="1:1">
      <c r="A18922" s="51" t="s">
        <v>19880</v>
      </c>
    </row>
    <row r="18923" spans="1:1">
      <c r="A18923" s="51" t="s">
        <v>19881</v>
      </c>
    </row>
    <row r="18924" spans="1:1">
      <c r="A18924" s="51" t="s">
        <v>19882</v>
      </c>
    </row>
    <row r="18925" spans="1:1">
      <c r="A18925" s="51" t="s">
        <v>19883</v>
      </c>
    </row>
    <row r="18926" spans="1:1">
      <c r="A18926" s="51" t="s">
        <v>19884</v>
      </c>
    </row>
    <row r="18927" spans="1:1">
      <c r="A18927" s="51" t="s">
        <v>19885</v>
      </c>
    </row>
    <row r="18928" spans="1:1">
      <c r="A18928" s="51" t="s">
        <v>19886</v>
      </c>
    </row>
    <row r="18929" spans="1:1">
      <c r="A18929" s="51" t="s">
        <v>19887</v>
      </c>
    </row>
    <row r="18930" spans="1:1">
      <c r="A18930" s="51" t="s">
        <v>19888</v>
      </c>
    </row>
    <row r="18931" spans="1:1">
      <c r="A18931" s="51" t="s">
        <v>19889</v>
      </c>
    </row>
    <row r="18932" spans="1:1">
      <c r="A18932" s="51" t="s">
        <v>19890</v>
      </c>
    </row>
    <row r="18933" spans="1:1">
      <c r="A18933" s="51" t="s">
        <v>19891</v>
      </c>
    </row>
    <row r="18934" spans="1:1">
      <c r="A18934" s="51" t="s">
        <v>19892</v>
      </c>
    </row>
    <row r="18935" spans="1:1">
      <c r="A18935" s="51" t="s">
        <v>19893</v>
      </c>
    </row>
    <row r="18936" spans="1:1">
      <c r="A18936" s="51" t="s">
        <v>19894</v>
      </c>
    </row>
    <row r="18937" spans="1:1">
      <c r="A18937" s="51" t="s">
        <v>19895</v>
      </c>
    </row>
    <row r="18938" spans="1:1">
      <c r="A18938" s="51" t="s">
        <v>19896</v>
      </c>
    </row>
    <row r="18939" spans="1:1">
      <c r="A18939" s="51" t="s">
        <v>19897</v>
      </c>
    </row>
    <row r="18940" spans="1:1">
      <c r="A18940" s="51" t="s">
        <v>19898</v>
      </c>
    </row>
    <row r="18941" spans="1:1">
      <c r="A18941" s="51" t="s">
        <v>19899</v>
      </c>
    </row>
    <row r="18942" spans="1:1">
      <c r="A18942" s="51" t="s">
        <v>19900</v>
      </c>
    </row>
    <row r="18943" spans="1:1">
      <c r="A18943" s="51" t="s">
        <v>19901</v>
      </c>
    </row>
    <row r="18944" spans="1:1">
      <c r="A18944" s="51" t="s">
        <v>19902</v>
      </c>
    </row>
    <row r="18945" spans="1:1">
      <c r="A18945" s="51" t="s">
        <v>19903</v>
      </c>
    </row>
    <row r="18946" spans="1:1">
      <c r="A18946" s="51" t="s">
        <v>19904</v>
      </c>
    </row>
    <row r="18947" spans="1:1">
      <c r="A18947" s="51" t="s">
        <v>19905</v>
      </c>
    </row>
    <row r="18948" spans="1:1">
      <c r="A18948" s="51" t="s">
        <v>19906</v>
      </c>
    </row>
    <row r="18949" spans="1:1">
      <c r="A18949" s="51" t="s">
        <v>19907</v>
      </c>
    </row>
    <row r="18950" spans="1:1">
      <c r="A18950" s="51" t="s">
        <v>19908</v>
      </c>
    </row>
    <row r="18951" spans="1:1">
      <c r="A18951" s="51" t="s">
        <v>19909</v>
      </c>
    </row>
    <row r="18952" spans="1:1">
      <c r="A18952" s="51" t="s">
        <v>19910</v>
      </c>
    </row>
    <row r="18953" spans="1:1">
      <c r="A18953" s="51" t="s">
        <v>19911</v>
      </c>
    </row>
    <row r="18954" spans="1:1">
      <c r="A18954" s="51" t="s">
        <v>19912</v>
      </c>
    </row>
    <row r="18955" spans="1:1">
      <c r="A18955" s="51" t="s">
        <v>19913</v>
      </c>
    </row>
    <row r="18956" spans="1:1">
      <c r="A18956" s="51" t="s">
        <v>19914</v>
      </c>
    </row>
    <row r="18957" spans="1:1">
      <c r="A18957" s="51" t="s">
        <v>19915</v>
      </c>
    </row>
    <row r="18958" spans="1:1">
      <c r="A18958" s="51" t="s">
        <v>19916</v>
      </c>
    </row>
    <row r="18959" spans="1:1">
      <c r="A18959" s="51" t="s">
        <v>19917</v>
      </c>
    </row>
    <row r="18960" spans="1:1">
      <c r="A18960" s="51" t="s">
        <v>19918</v>
      </c>
    </row>
    <row r="18961" spans="1:1">
      <c r="A18961" s="51" t="s">
        <v>19919</v>
      </c>
    </row>
    <row r="18962" spans="1:1">
      <c r="A18962" s="51" t="s">
        <v>19920</v>
      </c>
    </row>
    <row r="18963" spans="1:1">
      <c r="A18963" s="51" t="s">
        <v>19921</v>
      </c>
    </row>
    <row r="18964" spans="1:1">
      <c r="A18964" s="51" t="s">
        <v>19922</v>
      </c>
    </row>
    <row r="18965" spans="1:1">
      <c r="A18965" s="51" t="s">
        <v>19923</v>
      </c>
    </row>
    <row r="18966" spans="1:1">
      <c r="A18966" s="51" t="s">
        <v>19924</v>
      </c>
    </row>
    <row r="18967" spans="1:1">
      <c r="A18967" s="51" t="s">
        <v>19925</v>
      </c>
    </row>
    <row r="18968" spans="1:1">
      <c r="A18968" s="51" t="s">
        <v>19926</v>
      </c>
    </row>
    <row r="18969" spans="1:1">
      <c r="A18969" s="51" t="s">
        <v>19927</v>
      </c>
    </row>
    <row r="18970" spans="1:1">
      <c r="A18970" s="51" t="s">
        <v>19928</v>
      </c>
    </row>
    <row r="18971" spans="1:1">
      <c r="A18971" s="51" t="s">
        <v>19929</v>
      </c>
    </row>
    <row r="18972" spans="1:1">
      <c r="A18972" s="51" t="s">
        <v>19930</v>
      </c>
    </row>
    <row r="18973" spans="1:1">
      <c r="A18973" s="51" t="s">
        <v>19931</v>
      </c>
    </row>
    <row r="18974" spans="1:1">
      <c r="A18974" s="51" t="s">
        <v>19932</v>
      </c>
    </row>
    <row r="18975" spans="1:1">
      <c r="A18975" s="51" t="s">
        <v>19933</v>
      </c>
    </row>
    <row r="18976" spans="1:1">
      <c r="A18976" s="51" t="s">
        <v>19934</v>
      </c>
    </row>
    <row r="18977" spans="1:1">
      <c r="A18977" s="51" t="s">
        <v>19935</v>
      </c>
    </row>
    <row r="18978" spans="1:1">
      <c r="A18978" s="51" t="s">
        <v>19936</v>
      </c>
    </row>
    <row r="18979" spans="1:1">
      <c r="A18979" s="51" t="s">
        <v>19937</v>
      </c>
    </row>
    <row r="18980" spans="1:1">
      <c r="A18980" s="51" t="s">
        <v>19938</v>
      </c>
    </row>
    <row r="18981" spans="1:1">
      <c r="A18981" s="51" t="s">
        <v>19939</v>
      </c>
    </row>
    <row r="18982" spans="1:1">
      <c r="A18982" s="51" t="s">
        <v>19940</v>
      </c>
    </row>
    <row r="18983" spans="1:1">
      <c r="A18983" s="51" t="s">
        <v>19941</v>
      </c>
    </row>
    <row r="18984" spans="1:1">
      <c r="A18984" s="51" t="s">
        <v>19942</v>
      </c>
    </row>
    <row r="18985" spans="1:1">
      <c r="A18985" s="51" t="s">
        <v>19943</v>
      </c>
    </row>
    <row r="18986" spans="1:1">
      <c r="A18986" s="51" t="s">
        <v>19944</v>
      </c>
    </row>
    <row r="18987" spans="1:1">
      <c r="A18987" s="51" t="s">
        <v>19945</v>
      </c>
    </row>
    <row r="18988" spans="1:1">
      <c r="A18988" s="51" t="s">
        <v>19946</v>
      </c>
    </row>
    <row r="18989" spans="1:1">
      <c r="A18989" s="51" t="s">
        <v>19947</v>
      </c>
    </row>
    <row r="18990" spans="1:1">
      <c r="A18990" s="51" t="s">
        <v>19948</v>
      </c>
    </row>
    <row r="18991" spans="1:1">
      <c r="A18991" s="51" t="s">
        <v>19949</v>
      </c>
    </row>
    <row r="18992" spans="1:1">
      <c r="A18992" s="51" t="s">
        <v>19950</v>
      </c>
    </row>
    <row r="18993" spans="1:1">
      <c r="A18993" s="51" t="s">
        <v>19951</v>
      </c>
    </row>
    <row r="18994" spans="1:1">
      <c r="A18994" s="51" t="s">
        <v>19952</v>
      </c>
    </row>
    <row r="18995" spans="1:1">
      <c r="A18995" s="51" t="s">
        <v>19953</v>
      </c>
    </row>
    <row r="18996" spans="1:1">
      <c r="A18996" s="51" t="s">
        <v>19954</v>
      </c>
    </row>
    <row r="18997" spans="1:1">
      <c r="A18997" s="51" t="s">
        <v>19955</v>
      </c>
    </row>
    <row r="18998" spans="1:1">
      <c r="A18998" s="51" t="s">
        <v>19956</v>
      </c>
    </row>
    <row r="18999" spans="1:1">
      <c r="A18999" s="51" t="s">
        <v>19957</v>
      </c>
    </row>
    <row r="19000" spans="1:1">
      <c r="A19000" s="51" t="s">
        <v>19958</v>
      </c>
    </row>
    <row r="19001" spans="1:1">
      <c r="A19001" s="51" t="s">
        <v>19959</v>
      </c>
    </row>
    <row r="19002" spans="1:1">
      <c r="A19002" s="51" t="s">
        <v>19960</v>
      </c>
    </row>
    <row r="19003" spans="1:1">
      <c r="A19003" s="51" t="s">
        <v>19961</v>
      </c>
    </row>
    <row r="19004" spans="1:1">
      <c r="A19004" s="51" t="s">
        <v>19962</v>
      </c>
    </row>
    <row r="19005" spans="1:1">
      <c r="A19005" s="51" t="s">
        <v>19963</v>
      </c>
    </row>
    <row r="19006" spans="1:1">
      <c r="A19006" s="51" t="s">
        <v>19964</v>
      </c>
    </row>
    <row r="19007" spans="1:1">
      <c r="A19007" s="51" t="s">
        <v>19965</v>
      </c>
    </row>
    <row r="19008" spans="1:1">
      <c r="A19008" s="51" t="s">
        <v>19966</v>
      </c>
    </row>
    <row r="19009" spans="1:1">
      <c r="A19009" s="51" t="s">
        <v>19967</v>
      </c>
    </row>
    <row r="19010" spans="1:1">
      <c r="A19010" s="51" t="s">
        <v>19968</v>
      </c>
    </row>
    <row r="19011" spans="1:1">
      <c r="A19011" s="51" t="s">
        <v>19969</v>
      </c>
    </row>
    <row r="19012" spans="1:1">
      <c r="A19012" s="51" t="s">
        <v>19970</v>
      </c>
    </row>
    <row r="19013" spans="1:1">
      <c r="A19013" s="51" t="s">
        <v>19971</v>
      </c>
    </row>
    <row r="19014" spans="1:1">
      <c r="A19014" s="51" t="s">
        <v>19972</v>
      </c>
    </row>
    <row r="19015" spans="1:1">
      <c r="A19015" s="51" t="s">
        <v>19973</v>
      </c>
    </row>
    <row r="19016" spans="1:1">
      <c r="A19016" s="51" t="s">
        <v>19974</v>
      </c>
    </row>
    <row r="19017" spans="1:1">
      <c r="A19017" s="51" t="s">
        <v>19975</v>
      </c>
    </row>
    <row r="19018" spans="1:1">
      <c r="A19018" s="51" t="s">
        <v>19976</v>
      </c>
    </row>
    <row r="19019" spans="1:1">
      <c r="A19019" s="51" t="s">
        <v>19977</v>
      </c>
    </row>
    <row r="19020" spans="1:1">
      <c r="A19020" s="51" t="s">
        <v>19978</v>
      </c>
    </row>
    <row r="19021" spans="1:1">
      <c r="A19021" s="51" t="s">
        <v>19979</v>
      </c>
    </row>
    <row r="19022" spans="1:1">
      <c r="A19022" s="51" t="s">
        <v>19980</v>
      </c>
    </row>
    <row r="19023" spans="1:1">
      <c r="A19023" s="51" t="s">
        <v>19981</v>
      </c>
    </row>
    <row r="19024" spans="1:1">
      <c r="A19024" s="51" t="s">
        <v>19982</v>
      </c>
    </row>
    <row r="19025" spans="1:1">
      <c r="A19025" s="51" t="s">
        <v>19983</v>
      </c>
    </row>
    <row r="19026" spans="1:1">
      <c r="A19026" s="51" t="s">
        <v>19984</v>
      </c>
    </row>
    <row r="19027" spans="1:1">
      <c r="A19027" s="51" t="s">
        <v>19985</v>
      </c>
    </row>
    <row r="19028" spans="1:1">
      <c r="A19028" s="51" t="s">
        <v>19986</v>
      </c>
    </row>
    <row r="19029" spans="1:1">
      <c r="A19029" s="51" t="s">
        <v>19987</v>
      </c>
    </row>
    <row r="19030" spans="1:1">
      <c r="A19030" s="51" t="s">
        <v>19988</v>
      </c>
    </row>
    <row r="19031" spans="1:1">
      <c r="A19031" s="51" t="s">
        <v>19989</v>
      </c>
    </row>
    <row r="19032" spans="1:1">
      <c r="A19032" s="51" t="s">
        <v>19990</v>
      </c>
    </row>
    <row r="19033" spans="1:1">
      <c r="A19033" s="51" t="s">
        <v>19991</v>
      </c>
    </row>
    <row r="19034" spans="1:1">
      <c r="A19034" s="51" t="s">
        <v>19992</v>
      </c>
    </row>
    <row r="19035" spans="1:1">
      <c r="A19035" s="51" t="s">
        <v>19993</v>
      </c>
    </row>
    <row r="19036" spans="1:1">
      <c r="A19036" s="51" t="s">
        <v>19994</v>
      </c>
    </row>
    <row r="19037" spans="1:1">
      <c r="A19037" s="51" t="s">
        <v>19995</v>
      </c>
    </row>
    <row r="19038" spans="1:1">
      <c r="A19038" s="51" t="s">
        <v>19996</v>
      </c>
    </row>
    <row r="19039" spans="1:1">
      <c r="A19039" s="51" t="s">
        <v>19997</v>
      </c>
    </row>
    <row r="19040" spans="1:1">
      <c r="A19040" s="51" t="s">
        <v>19998</v>
      </c>
    </row>
    <row r="19041" spans="1:1">
      <c r="A19041" s="51" t="s">
        <v>19999</v>
      </c>
    </row>
    <row r="19042" spans="1:1">
      <c r="A19042" s="51" t="s">
        <v>20000</v>
      </c>
    </row>
    <row r="19043" spans="1:1">
      <c r="A19043" s="51" t="s">
        <v>20001</v>
      </c>
    </row>
    <row r="19044" spans="1:1">
      <c r="A19044" s="51" t="s">
        <v>20002</v>
      </c>
    </row>
    <row r="19045" spans="1:1">
      <c r="A19045" s="51" t="s">
        <v>20003</v>
      </c>
    </row>
    <row r="19046" spans="1:1">
      <c r="A19046" s="51" t="s">
        <v>20004</v>
      </c>
    </row>
    <row r="19047" spans="1:1">
      <c r="A19047" s="51" t="s">
        <v>20005</v>
      </c>
    </row>
    <row r="19048" spans="1:1">
      <c r="A19048" s="51" t="s">
        <v>20006</v>
      </c>
    </row>
    <row r="19049" spans="1:1">
      <c r="A19049" s="51" t="s">
        <v>20007</v>
      </c>
    </row>
    <row r="19050" spans="1:1">
      <c r="A19050" s="51" t="s">
        <v>20008</v>
      </c>
    </row>
    <row r="19051" spans="1:1">
      <c r="A19051" s="51" t="s">
        <v>20009</v>
      </c>
    </row>
    <row r="19052" spans="1:1">
      <c r="A19052" s="51" t="s">
        <v>20010</v>
      </c>
    </row>
    <row r="19053" spans="1:1">
      <c r="A19053" s="51" t="s">
        <v>20011</v>
      </c>
    </row>
    <row r="19054" spans="1:1">
      <c r="A19054" s="51" t="s">
        <v>20012</v>
      </c>
    </row>
    <row r="19055" spans="1:1">
      <c r="A19055" s="51" t="s">
        <v>20013</v>
      </c>
    </row>
    <row r="19056" spans="1:1">
      <c r="A19056" s="51" t="s">
        <v>20014</v>
      </c>
    </row>
    <row r="19057" spans="1:1">
      <c r="A19057" s="51" t="s">
        <v>20015</v>
      </c>
    </row>
    <row r="19058" spans="1:1">
      <c r="A19058" s="51" t="s">
        <v>20016</v>
      </c>
    </row>
    <row r="19059" spans="1:1">
      <c r="A19059" s="51" t="s">
        <v>20017</v>
      </c>
    </row>
    <row r="19060" spans="1:1">
      <c r="A19060" s="51" t="s">
        <v>20018</v>
      </c>
    </row>
    <row r="19061" spans="1:1">
      <c r="A19061" s="51" t="s">
        <v>20019</v>
      </c>
    </row>
    <row r="19062" spans="1:1">
      <c r="A19062" s="51" t="s">
        <v>20020</v>
      </c>
    </row>
    <row r="19063" spans="1:1">
      <c r="A19063" s="51" t="s">
        <v>20021</v>
      </c>
    </row>
    <row r="19064" spans="1:1">
      <c r="A19064" s="51" t="s">
        <v>20022</v>
      </c>
    </row>
    <row r="19065" spans="1:1">
      <c r="A19065" s="51" t="s">
        <v>20023</v>
      </c>
    </row>
    <row r="19066" spans="1:1">
      <c r="A19066" s="51" t="s">
        <v>20024</v>
      </c>
    </row>
    <row r="19067" spans="1:1">
      <c r="A19067" s="51" t="s">
        <v>20025</v>
      </c>
    </row>
    <row r="19068" spans="1:1">
      <c r="A19068" s="51" t="s">
        <v>20026</v>
      </c>
    </row>
    <row r="19069" spans="1:1">
      <c r="A19069" s="51" t="s">
        <v>20027</v>
      </c>
    </row>
    <row r="19070" spans="1:1">
      <c r="A19070" s="51" t="s">
        <v>20028</v>
      </c>
    </row>
    <row r="19071" spans="1:1">
      <c r="A19071" s="51" t="s">
        <v>20029</v>
      </c>
    </row>
    <row r="19072" spans="1:1">
      <c r="A19072" s="51" t="s">
        <v>20030</v>
      </c>
    </row>
    <row r="19073" spans="1:1">
      <c r="A19073" s="51" t="s">
        <v>20031</v>
      </c>
    </row>
    <row r="19074" spans="1:1">
      <c r="A19074" s="51" t="s">
        <v>20032</v>
      </c>
    </row>
    <row r="19075" spans="1:1">
      <c r="A19075" s="51" t="s">
        <v>20033</v>
      </c>
    </row>
    <row r="19076" spans="1:1">
      <c r="A19076" s="51" t="s">
        <v>20034</v>
      </c>
    </row>
    <row r="19077" spans="1:1">
      <c r="A19077" s="51" t="s">
        <v>20035</v>
      </c>
    </row>
    <row r="19078" spans="1:1">
      <c r="A19078" s="51" t="s">
        <v>20036</v>
      </c>
    </row>
    <row r="19079" spans="1:1">
      <c r="A19079" s="51" t="s">
        <v>20037</v>
      </c>
    </row>
    <row r="19080" spans="1:1">
      <c r="A19080" s="51" t="s">
        <v>20038</v>
      </c>
    </row>
    <row r="19081" spans="1:1">
      <c r="A19081" s="51" t="s">
        <v>20039</v>
      </c>
    </row>
    <row r="19082" spans="1:1">
      <c r="A19082" s="51" t="s">
        <v>20040</v>
      </c>
    </row>
    <row r="19083" spans="1:1">
      <c r="A19083" s="51" t="s">
        <v>20041</v>
      </c>
    </row>
    <row r="19084" spans="1:1">
      <c r="A19084" s="51" t="s">
        <v>20042</v>
      </c>
    </row>
    <row r="19085" spans="1:1">
      <c r="A19085" s="51" t="s">
        <v>20043</v>
      </c>
    </row>
    <row r="19086" spans="1:1">
      <c r="A19086" s="51" t="s">
        <v>20044</v>
      </c>
    </row>
    <row r="19087" spans="1:1">
      <c r="A19087" s="51" t="s">
        <v>20045</v>
      </c>
    </row>
    <row r="19088" spans="1:1">
      <c r="A19088" s="51" t="s">
        <v>20046</v>
      </c>
    </row>
    <row r="19089" spans="1:1">
      <c r="A19089" s="51" t="s">
        <v>20047</v>
      </c>
    </row>
    <row r="19090" spans="1:1">
      <c r="A19090" s="51" t="s">
        <v>20048</v>
      </c>
    </row>
    <row r="19091" spans="1:1">
      <c r="A19091" s="51" t="s">
        <v>20049</v>
      </c>
    </row>
    <row r="19092" spans="1:1">
      <c r="A19092" s="51" t="s">
        <v>20050</v>
      </c>
    </row>
    <row r="19093" spans="1:1">
      <c r="A19093" s="51" t="s">
        <v>20051</v>
      </c>
    </row>
    <row r="19094" spans="1:1">
      <c r="A19094" s="51" t="s">
        <v>20052</v>
      </c>
    </row>
    <row r="19095" spans="1:1">
      <c r="A19095" s="51" t="s">
        <v>20053</v>
      </c>
    </row>
    <row r="19096" spans="1:1">
      <c r="A19096" s="51" t="s">
        <v>20054</v>
      </c>
    </row>
    <row r="19097" spans="1:1">
      <c r="A19097" s="51" t="s">
        <v>20055</v>
      </c>
    </row>
    <row r="19098" spans="1:1">
      <c r="A19098" s="51" t="s">
        <v>20056</v>
      </c>
    </row>
    <row r="19099" spans="1:1">
      <c r="A19099" s="51" t="s">
        <v>20057</v>
      </c>
    </row>
    <row r="19100" spans="1:1">
      <c r="A19100" s="51" t="s">
        <v>20058</v>
      </c>
    </row>
    <row r="19101" spans="1:1">
      <c r="A19101" s="51" t="s">
        <v>20059</v>
      </c>
    </row>
    <row r="19102" spans="1:1">
      <c r="A19102" s="51" t="s">
        <v>20060</v>
      </c>
    </row>
    <row r="19103" spans="1:1">
      <c r="A19103" s="51" t="s">
        <v>20061</v>
      </c>
    </row>
    <row r="19104" spans="1:1">
      <c r="A19104" s="51" t="s">
        <v>20062</v>
      </c>
    </row>
    <row r="19105" spans="1:1">
      <c r="A19105" s="51" t="s">
        <v>20063</v>
      </c>
    </row>
    <row r="19106" spans="1:1">
      <c r="A19106" s="51" t="s">
        <v>20064</v>
      </c>
    </row>
    <row r="19107" spans="1:1">
      <c r="A19107" s="51" t="s">
        <v>20065</v>
      </c>
    </row>
    <row r="19108" spans="1:1">
      <c r="A19108" s="51" t="s">
        <v>20066</v>
      </c>
    </row>
    <row r="19109" spans="1:1">
      <c r="A19109" s="51" t="s">
        <v>20067</v>
      </c>
    </row>
    <row r="19110" spans="1:1">
      <c r="A19110" s="51" t="s">
        <v>20068</v>
      </c>
    </row>
    <row r="19111" spans="1:1">
      <c r="A19111" s="51" t="s">
        <v>20069</v>
      </c>
    </row>
    <row r="19112" spans="1:1">
      <c r="A19112" s="51" t="s">
        <v>20070</v>
      </c>
    </row>
    <row r="19113" spans="1:1">
      <c r="A19113" s="51" t="s">
        <v>20071</v>
      </c>
    </row>
    <row r="19114" spans="1:1">
      <c r="A19114" s="51" t="s">
        <v>20072</v>
      </c>
    </row>
    <row r="19115" spans="1:1">
      <c r="A19115" s="51" t="s">
        <v>20073</v>
      </c>
    </row>
    <row r="19116" spans="1:1">
      <c r="A19116" s="51" t="s">
        <v>20074</v>
      </c>
    </row>
    <row r="19117" spans="1:1">
      <c r="A19117" s="51" t="s">
        <v>20075</v>
      </c>
    </row>
    <row r="19118" spans="1:1">
      <c r="A19118" s="51" t="s">
        <v>20076</v>
      </c>
    </row>
    <row r="19119" spans="1:1">
      <c r="A19119" s="51" t="s">
        <v>20077</v>
      </c>
    </row>
    <row r="19120" spans="1:1">
      <c r="A19120" s="51" t="s">
        <v>20078</v>
      </c>
    </row>
    <row r="19121" spans="1:1">
      <c r="A19121" s="51" t="s">
        <v>20079</v>
      </c>
    </row>
    <row r="19122" spans="1:1">
      <c r="A19122" s="51" t="s">
        <v>20080</v>
      </c>
    </row>
    <row r="19123" spans="1:1">
      <c r="A19123" s="51" t="s">
        <v>20081</v>
      </c>
    </row>
    <row r="19124" spans="1:1">
      <c r="A19124" s="51" t="s">
        <v>20082</v>
      </c>
    </row>
    <row r="19125" spans="1:1">
      <c r="A19125" s="51" t="s">
        <v>20083</v>
      </c>
    </row>
    <row r="19126" spans="1:1">
      <c r="A19126" s="51" t="s">
        <v>20084</v>
      </c>
    </row>
    <row r="19127" spans="1:1">
      <c r="A19127" s="51" t="s">
        <v>20085</v>
      </c>
    </row>
    <row r="19128" spans="1:1">
      <c r="A19128" s="51" t="s">
        <v>20086</v>
      </c>
    </row>
    <row r="19129" spans="1:1">
      <c r="A19129" s="51" t="s">
        <v>20087</v>
      </c>
    </row>
    <row r="19130" spans="1:1">
      <c r="A19130" s="51" t="s">
        <v>20088</v>
      </c>
    </row>
    <row r="19131" spans="1:1">
      <c r="A19131" s="51" t="s">
        <v>20089</v>
      </c>
    </row>
    <row r="19132" spans="1:1">
      <c r="A19132" s="51" t="s">
        <v>20090</v>
      </c>
    </row>
    <row r="19133" spans="1:1">
      <c r="A19133" s="51" t="s">
        <v>20091</v>
      </c>
    </row>
    <row r="19134" spans="1:1">
      <c r="A19134" s="51" t="s">
        <v>20092</v>
      </c>
    </row>
    <row r="19135" spans="1:1">
      <c r="A19135" s="51" t="s">
        <v>20093</v>
      </c>
    </row>
    <row r="19136" spans="1:1">
      <c r="A19136" s="51" t="s">
        <v>20094</v>
      </c>
    </row>
    <row r="19137" spans="1:1">
      <c r="A19137" s="51" t="s">
        <v>20095</v>
      </c>
    </row>
    <row r="19138" spans="1:1">
      <c r="A19138" s="51" t="s">
        <v>20096</v>
      </c>
    </row>
    <row r="19139" spans="1:1">
      <c r="A19139" s="51" t="s">
        <v>20097</v>
      </c>
    </row>
    <row r="19140" spans="1:1">
      <c r="A19140" s="51" t="s">
        <v>20098</v>
      </c>
    </row>
    <row r="19141" spans="1:1">
      <c r="A19141" s="51" t="s">
        <v>20099</v>
      </c>
    </row>
    <row r="19142" spans="1:1">
      <c r="A19142" s="51" t="s">
        <v>20100</v>
      </c>
    </row>
    <row r="19143" spans="1:1">
      <c r="A19143" s="51" t="s">
        <v>20101</v>
      </c>
    </row>
    <row r="19144" spans="1:1">
      <c r="A19144" s="51" t="s">
        <v>20102</v>
      </c>
    </row>
    <row r="19145" spans="1:1">
      <c r="A19145" s="51" t="s">
        <v>20103</v>
      </c>
    </row>
    <row r="19146" spans="1:1">
      <c r="A19146" s="51" t="s">
        <v>20104</v>
      </c>
    </row>
    <row r="19147" spans="1:1">
      <c r="A19147" s="51" t="s">
        <v>20105</v>
      </c>
    </row>
    <row r="19148" spans="1:1">
      <c r="A19148" s="51" t="s">
        <v>20106</v>
      </c>
    </row>
    <row r="19149" spans="1:1">
      <c r="A19149" s="51" t="s">
        <v>20107</v>
      </c>
    </row>
    <row r="19150" spans="1:1">
      <c r="A19150" s="51" t="s">
        <v>20108</v>
      </c>
    </row>
    <row r="19151" spans="1:1">
      <c r="A19151" s="51" t="s">
        <v>20109</v>
      </c>
    </row>
    <row r="19152" spans="1:1">
      <c r="A19152" s="51" t="s">
        <v>20110</v>
      </c>
    </row>
    <row r="19153" spans="1:1">
      <c r="A19153" s="51" t="s">
        <v>20111</v>
      </c>
    </row>
    <row r="19154" spans="1:1">
      <c r="A19154" s="51" t="s">
        <v>20112</v>
      </c>
    </row>
    <row r="19155" spans="1:1">
      <c r="A19155" s="51" t="s">
        <v>20113</v>
      </c>
    </row>
    <row r="19156" spans="1:1">
      <c r="A19156" s="51" t="s">
        <v>20114</v>
      </c>
    </row>
    <row r="19157" spans="1:1">
      <c r="A19157" s="51" t="s">
        <v>20115</v>
      </c>
    </row>
    <row r="19158" spans="1:1">
      <c r="A19158" s="51" t="s">
        <v>20116</v>
      </c>
    </row>
    <row r="19159" spans="1:1">
      <c r="A19159" s="51" t="s">
        <v>20117</v>
      </c>
    </row>
    <row r="19160" spans="1:1">
      <c r="A19160" s="51" t="s">
        <v>20118</v>
      </c>
    </row>
    <row r="19161" spans="1:1">
      <c r="A19161" s="51" t="s">
        <v>20119</v>
      </c>
    </row>
    <row r="19162" spans="1:1">
      <c r="A19162" s="51" t="s">
        <v>20120</v>
      </c>
    </row>
    <row r="19163" spans="1:1">
      <c r="A19163" s="51" t="s">
        <v>20121</v>
      </c>
    </row>
    <row r="19164" spans="1:1">
      <c r="A19164" s="51" t="s">
        <v>20122</v>
      </c>
    </row>
    <row r="19165" spans="1:1">
      <c r="A19165" s="51" t="s">
        <v>20123</v>
      </c>
    </row>
    <row r="19166" spans="1:1">
      <c r="A19166" s="51" t="s">
        <v>20124</v>
      </c>
    </row>
    <row r="19167" spans="1:1">
      <c r="A19167" s="51" t="s">
        <v>20125</v>
      </c>
    </row>
    <row r="19168" spans="1:1">
      <c r="A19168" s="51" t="s">
        <v>20126</v>
      </c>
    </row>
    <row r="19169" spans="1:1">
      <c r="A19169" s="51" t="s">
        <v>20127</v>
      </c>
    </row>
    <row r="19170" spans="1:1">
      <c r="A19170" s="51" t="s">
        <v>20128</v>
      </c>
    </row>
    <row r="19171" spans="1:1">
      <c r="A19171" s="51" t="s">
        <v>20129</v>
      </c>
    </row>
    <row r="19172" spans="1:1">
      <c r="A19172" s="51" t="s">
        <v>20130</v>
      </c>
    </row>
    <row r="19173" spans="1:1">
      <c r="A19173" s="51" t="s">
        <v>20131</v>
      </c>
    </row>
    <row r="19174" spans="1:1">
      <c r="A19174" s="51" t="s">
        <v>20132</v>
      </c>
    </row>
    <row r="19175" spans="1:1">
      <c r="A19175" s="51" t="s">
        <v>20133</v>
      </c>
    </row>
    <row r="19176" spans="1:1">
      <c r="A19176" s="51" t="s">
        <v>20134</v>
      </c>
    </row>
    <row r="19177" spans="1:1">
      <c r="A19177" s="51" t="s">
        <v>20135</v>
      </c>
    </row>
    <row r="19178" spans="1:1">
      <c r="A19178" s="51" t="s">
        <v>20136</v>
      </c>
    </row>
    <row r="19179" spans="1:1">
      <c r="A19179" s="51" t="s">
        <v>20137</v>
      </c>
    </row>
    <row r="19180" spans="1:1">
      <c r="A19180" s="51" t="s">
        <v>20138</v>
      </c>
    </row>
    <row r="19181" spans="1:1">
      <c r="A19181" s="51" t="s">
        <v>20139</v>
      </c>
    </row>
    <row r="19182" spans="1:1">
      <c r="A19182" s="51" t="s">
        <v>20140</v>
      </c>
    </row>
    <row r="19183" spans="1:1">
      <c r="A19183" s="51" t="s">
        <v>20141</v>
      </c>
    </row>
    <row r="19184" spans="1:1">
      <c r="A19184" s="51" t="s">
        <v>20142</v>
      </c>
    </row>
    <row r="19185" spans="1:1">
      <c r="A19185" s="51" t="s">
        <v>20143</v>
      </c>
    </row>
    <row r="19186" spans="1:1">
      <c r="A19186" s="51" t="s">
        <v>20144</v>
      </c>
    </row>
    <row r="19187" spans="1:1">
      <c r="A19187" s="51" t="s">
        <v>20145</v>
      </c>
    </row>
    <row r="19188" spans="1:1">
      <c r="A19188" s="51" t="s">
        <v>20146</v>
      </c>
    </row>
    <row r="19189" spans="1:1">
      <c r="A19189" s="51" t="s">
        <v>20147</v>
      </c>
    </row>
    <row r="19190" spans="1:1">
      <c r="A19190" s="51" t="s">
        <v>20148</v>
      </c>
    </row>
    <row r="19191" spans="1:1">
      <c r="A19191" s="51" t="s">
        <v>20149</v>
      </c>
    </row>
    <row r="19192" spans="1:1">
      <c r="A19192" s="51" t="s">
        <v>20150</v>
      </c>
    </row>
    <row r="19193" spans="1:1">
      <c r="A19193" s="51" t="s">
        <v>20151</v>
      </c>
    </row>
    <row r="19194" spans="1:1">
      <c r="A19194" s="51" t="s">
        <v>20152</v>
      </c>
    </row>
    <row r="19195" spans="1:1">
      <c r="A19195" s="51" t="s">
        <v>20153</v>
      </c>
    </row>
    <row r="19196" spans="1:1">
      <c r="A19196" s="51" t="s">
        <v>20154</v>
      </c>
    </row>
    <row r="19197" spans="1:1">
      <c r="A19197" s="51" t="s">
        <v>20155</v>
      </c>
    </row>
    <row r="19198" spans="1:1">
      <c r="A19198" s="51" t="s">
        <v>20156</v>
      </c>
    </row>
    <row r="19199" spans="1:1">
      <c r="A19199" s="51" t="s">
        <v>20157</v>
      </c>
    </row>
    <row r="19200" spans="1:1">
      <c r="A19200" s="51" t="s">
        <v>20158</v>
      </c>
    </row>
    <row r="19201" spans="1:1">
      <c r="A19201" s="51" t="s">
        <v>20159</v>
      </c>
    </row>
    <row r="19202" spans="1:1">
      <c r="A19202" s="51" t="s">
        <v>20160</v>
      </c>
    </row>
    <row r="19203" spans="1:1">
      <c r="A19203" s="51" t="s">
        <v>20161</v>
      </c>
    </row>
    <row r="19204" spans="1:1">
      <c r="A19204" s="51" t="s">
        <v>20162</v>
      </c>
    </row>
    <row r="19205" spans="1:1">
      <c r="A19205" s="51" t="s">
        <v>20163</v>
      </c>
    </row>
    <row r="19206" spans="1:1">
      <c r="A19206" s="51" t="s">
        <v>20164</v>
      </c>
    </row>
    <row r="19207" spans="1:1">
      <c r="A19207" s="51" t="s">
        <v>20165</v>
      </c>
    </row>
    <row r="19208" spans="1:1">
      <c r="A19208" s="51" t="s">
        <v>20166</v>
      </c>
    </row>
    <row r="19209" spans="1:1">
      <c r="A19209" s="51" t="s">
        <v>20167</v>
      </c>
    </row>
    <row r="19210" spans="1:1">
      <c r="A19210" s="51" t="s">
        <v>20168</v>
      </c>
    </row>
    <row r="19211" spans="1:1">
      <c r="A19211" s="51" t="s">
        <v>20169</v>
      </c>
    </row>
    <row r="19212" spans="1:1">
      <c r="A19212" s="51" t="s">
        <v>20170</v>
      </c>
    </row>
    <row r="19213" spans="1:1">
      <c r="A19213" s="51" t="s">
        <v>20171</v>
      </c>
    </row>
    <row r="19214" spans="1:1">
      <c r="A19214" s="51" t="s">
        <v>20172</v>
      </c>
    </row>
    <row r="19215" spans="1:1">
      <c r="A19215" s="51" t="s">
        <v>20173</v>
      </c>
    </row>
    <row r="19216" spans="1:1">
      <c r="A19216" s="51" t="s">
        <v>20174</v>
      </c>
    </row>
    <row r="19217" spans="1:1">
      <c r="A19217" s="51" t="s">
        <v>20175</v>
      </c>
    </row>
    <row r="19218" spans="1:1">
      <c r="A19218" s="51" t="s">
        <v>20176</v>
      </c>
    </row>
    <row r="19219" spans="1:1">
      <c r="A19219" s="51" t="s">
        <v>20177</v>
      </c>
    </row>
    <row r="19220" spans="1:1">
      <c r="A19220" s="51" t="s">
        <v>20178</v>
      </c>
    </row>
    <row r="19221" spans="1:1">
      <c r="A19221" s="51" t="s">
        <v>20179</v>
      </c>
    </row>
    <row r="19222" spans="1:1">
      <c r="A19222" s="51" t="s">
        <v>20180</v>
      </c>
    </row>
    <row r="19223" spans="1:1">
      <c r="A19223" s="51" t="s">
        <v>20181</v>
      </c>
    </row>
    <row r="19224" spans="1:1">
      <c r="A19224" s="51" t="s">
        <v>20182</v>
      </c>
    </row>
    <row r="19225" spans="1:1">
      <c r="A19225" s="51" t="s">
        <v>20183</v>
      </c>
    </row>
    <row r="19226" spans="1:1">
      <c r="A19226" s="51" t="s">
        <v>20184</v>
      </c>
    </row>
    <row r="19227" spans="1:1">
      <c r="A19227" s="51" t="s">
        <v>20185</v>
      </c>
    </row>
    <row r="19228" spans="1:1">
      <c r="A19228" s="51" t="s">
        <v>20186</v>
      </c>
    </row>
    <row r="19229" spans="1:1">
      <c r="A19229" s="51" t="s">
        <v>20187</v>
      </c>
    </row>
    <row r="19230" spans="1:1">
      <c r="A19230" s="51" t="s">
        <v>20188</v>
      </c>
    </row>
    <row r="19231" spans="1:1">
      <c r="A19231" s="51" t="s">
        <v>20189</v>
      </c>
    </row>
    <row r="19232" spans="1:1">
      <c r="A19232" s="51" t="s">
        <v>20190</v>
      </c>
    </row>
    <row r="19233" spans="1:1">
      <c r="A19233" s="51" t="s">
        <v>20191</v>
      </c>
    </row>
    <row r="19234" spans="1:1">
      <c r="A19234" s="51" t="s">
        <v>20192</v>
      </c>
    </row>
    <row r="19235" spans="1:1">
      <c r="A19235" s="51" t="s">
        <v>20193</v>
      </c>
    </row>
    <row r="19236" spans="1:1">
      <c r="A19236" s="51" t="s">
        <v>20194</v>
      </c>
    </row>
    <row r="19237" spans="1:1">
      <c r="A19237" s="51" t="s">
        <v>20195</v>
      </c>
    </row>
    <row r="19238" spans="1:1">
      <c r="A19238" s="51" t="s">
        <v>20196</v>
      </c>
    </row>
    <row r="19239" spans="1:1">
      <c r="A19239" s="51" t="s">
        <v>20197</v>
      </c>
    </row>
    <row r="19240" spans="1:1">
      <c r="A19240" s="51" t="s">
        <v>20198</v>
      </c>
    </row>
    <row r="19241" spans="1:1">
      <c r="A19241" s="51" t="s">
        <v>20199</v>
      </c>
    </row>
    <row r="19242" spans="1:1">
      <c r="A19242" s="51" t="s">
        <v>20200</v>
      </c>
    </row>
    <row r="19243" spans="1:1">
      <c r="A19243" s="51" t="s">
        <v>20201</v>
      </c>
    </row>
    <row r="19244" spans="1:1">
      <c r="A19244" s="51" t="s">
        <v>20202</v>
      </c>
    </row>
    <row r="19245" spans="1:1">
      <c r="A19245" s="51" t="s">
        <v>20203</v>
      </c>
    </row>
    <row r="19246" spans="1:1">
      <c r="A19246" s="51" t="s">
        <v>20204</v>
      </c>
    </row>
    <row r="19247" spans="1:1">
      <c r="A19247" s="51" t="s">
        <v>20205</v>
      </c>
    </row>
    <row r="19248" spans="1:1">
      <c r="A19248" s="51" t="s">
        <v>20206</v>
      </c>
    </row>
    <row r="19249" spans="1:1">
      <c r="A19249" s="51" t="s">
        <v>20207</v>
      </c>
    </row>
    <row r="19250" spans="1:1">
      <c r="A19250" s="51" t="s">
        <v>20208</v>
      </c>
    </row>
    <row r="19251" spans="1:1">
      <c r="A19251" s="51" t="s">
        <v>20209</v>
      </c>
    </row>
    <row r="19252" spans="1:1">
      <c r="A19252" s="51" t="s">
        <v>20210</v>
      </c>
    </row>
    <row r="19253" spans="1:1">
      <c r="A19253" s="51" t="s">
        <v>20211</v>
      </c>
    </row>
    <row r="19254" spans="1:1">
      <c r="A19254" s="51" t="s">
        <v>20212</v>
      </c>
    </row>
    <row r="19255" spans="1:1">
      <c r="A19255" s="51" t="s">
        <v>20213</v>
      </c>
    </row>
    <row r="19256" spans="1:1">
      <c r="A19256" s="51" t="s">
        <v>20214</v>
      </c>
    </row>
    <row r="19257" spans="1:1">
      <c r="A19257" s="51" t="s">
        <v>20215</v>
      </c>
    </row>
    <row r="19258" spans="1:1">
      <c r="A19258" s="51" t="s">
        <v>20216</v>
      </c>
    </row>
    <row r="19259" spans="1:1">
      <c r="A19259" s="51" t="s">
        <v>20217</v>
      </c>
    </row>
    <row r="19260" spans="1:1">
      <c r="A19260" s="51" t="s">
        <v>20218</v>
      </c>
    </row>
    <row r="19261" spans="1:1">
      <c r="A19261" s="51" t="s">
        <v>20219</v>
      </c>
    </row>
    <row r="19262" spans="1:1">
      <c r="A19262" s="51" t="s">
        <v>20220</v>
      </c>
    </row>
    <row r="19263" spans="1:1">
      <c r="A19263" s="51" t="s">
        <v>20221</v>
      </c>
    </row>
    <row r="19264" spans="1:1">
      <c r="A19264" s="51" t="s">
        <v>20222</v>
      </c>
    </row>
    <row r="19265" spans="1:1">
      <c r="A19265" s="51" t="s">
        <v>20223</v>
      </c>
    </row>
    <row r="19266" spans="1:1">
      <c r="A19266" s="51" t="s">
        <v>20224</v>
      </c>
    </row>
    <row r="19267" spans="1:1">
      <c r="A19267" s="51" t="s">
        <v>20225</v>
      </c>
    </row>
    <row r="19268" spans="1:1">
      <c r="A19268" s="51" t="s">
        <v>20226</v>
      </c>
    </row>
    <row r="19269" spans="1:1">
      <c r="A19269" s="51" t="s">
        <v>20227</v>
      </c>
    </row>
    <row r="19270" spans="1:1">
      <c r="A19270" s="51" t="s">
        <v>20228</v>
      </c>
    </row>
    <row r="19271" spans="1:1">
      <c r="A19271" s="51" t="s">
        <v>20229</v>
      </c>
    </row>
    <row r="19272" spans="1:1">
      <c r="A19272" s="51" t="s">
        <v>20230</v>
      </c>
    </row>
    <row r="19273" spans="1:1">
      <c r="A19273" s="51" t="s">
        <v>20231</v>
      </c>
    </row>
    <row r="19274" spans="1:1">
      <c r="A19274" s="51" t="s">
        <v>20232</v>
      </c>
    </row>
    <row r="19275" spans="1:1">
      <c r="A19275" s="51" t="s">
        <v>20233</v>
      </c>
    </row>
    <row r="19276" spans="1:1">
      <c r="A19276" s="51" t="s">
        <v>20234</v>
      </c>
    </row>
    <row r="19277" spans="1:1">
      <c r="A19277" s="51" t="s">
        <v>20235</v>
      </c>
    </row>
    <row r="19278" spans="1:1">
      <c r="A19278" s="51" t="s">
        <v>20236</v>
      </c>
    </row>
    <row r="19279" spans="1:1">
      <c r="A19279" s="51" t="s">
        <v>20237</v>
      </c>
    </row>
    <row r="19280" spans="1:1">
      <c r="A19280" s="51" t="s">
        <v>20238</v>
      </c>
    </row>
    <row r="19281" spans="1:1">
      <c r="A19281" s="51" t="s">
        <v>20239</v>
      </c>
    </row>
    <row r="19282" spans="1:1">
      <c r="A19282" s="51" t="s">
        <v>20240</v>
      </c>
    </row>
    <row r="19283" spans="1:1">
      <c r="A19283" s="51" t="s">
        <v>20241</v>
      </c>
    </row>
    <row r="19284" spans="1:1">
      <c r="A19284" s="51" t="s">
        <v>20242</v>
      </c>
    </row>
    <row r="19285" spans="1:1">
      <c r="A19285" s="51" t="s">
        <v>20243</v>
      </c>
    </row>
    <row r="19286" spans="1:1">
      <c r="A19286" s="51" t="s">
        <v>20244</v>
      </c>
    </row>
    <row r="19287" spans="1:1">
      <c r="A19287" s="51" t="s">
        <v>20245</v>
      </c>
    </row>
    <row r="19288" spans="1:1">
      <c r="A19288" s="51" t="s">
        <v>20246</v>
      </c>
    </row>
    <row r="19289" spans="1:1">
      <c r="A19289" s="51" t="s">
        <v>20247</v>
      </c>
    </row>
    <row r="19290" spans="1:1">
      <c r="A19290" s="51" t="s">
        <v>20248</v>
      </c>
    </row>
    <row r="19291" spans="1:1">
      <c r="A19291" s="51" t="s">
        <v>20249</v>
      </c>
    </row>
    <row r="19292" spans="1:1">
      <c r="A19292" s="51" t="s">
        <v>20250</v>
      </c>
    </row>
    <row r="19293" spans="1:1">
      <c r="A19293" s="51" t="s">
        <v>20251</v>
      </c>
    </row>
    <row r="19294" spans="1:1">
      <c r="A19294" s="51" t="s">
        <v>20252</v>
      </c>
    </row>
    <row r="19295" spans="1:1">
      <c r="A19295" s="51" t="s">
        <v>20253</v>
      </c>
    </row>
    <row r="19296" spans="1:1">
      <c r="A19296" s="51" t="s">
        <v>20254</v>
      </c>
    </row>
    <row r="19297" spans="1:1">
      <c r="A19297" s="51" t="s">
        <v>20255</v>
      </c>
    </row>
    <row r="19298" spans="1:1">
      <c r="A19298" s="51" t="s">
        <v>20256</v>
      </c>
    </row>
    <row r="19299" spans="1:1">
      <c r="A19299" s="51" t="s">
        <v>20257</v>
      </c>
    </row>
    <row r="19300" spans="1:1">
      <c r="A19300" s="51" t="s">
        <v>20258</v>
      </c>
    </row>
    <row r="19301" spans="1:1">
      <c r="A19301" s="51" t="s">
        <v>20259</v>
      </c>
    </row>
    <row r="19302" spans="1:1">
      <c r="A19302" s="51" t="s">
        <v>20260</v>
      </c>
    </row>
    <row r="19303" spans="1:1">
      <c r="A19303" s="51" t="s">
        <v>20261</v>
      </c>
    </row>
    <row r="19304" spans="1:1">
      <c r="A19304" s="51" t="s">
        <v>20262</v>
      </c>
    </row>
    <row r="19305" spans="1:1">
      <c r="A19305" s="51" t="s">
        <v>20263</v>
      </c>
    </row>
    <row r="19306" spans="1:1">
      <c r="A19306" s="51" t="s">
        <v>20264</v>
      </c>
    </row>
    <row r="19307" spans="1:1">
      <c r="A19307" s="51" t="s">
        <v>20265</v>
      </c>
    </row>
    <row r="19308" spans="1:1">
      <c r="A19308" s="51" t="s">
        <v>20266</v>
      </c>
    </row>
    <row r="19309" spans="1:1">
      <c r="A19309" s="51" t="s">
        <v>20267</v>
      </c>
    </row>
    <row r="19310" spans="1:1">
      <c r="A19310" s="51" t="s">
        <v>20268</v>
      </c>
    </row>
    <row r="19311" spans="1:1">
      <c r="A19311" s="51" t="s">
        <v>20269</v>
      </c>
    </row>
    <row r="19312" spans="1:1">
      <c r="A19312" s="51" t="s">
        <v>20270</v>
      </c>
    </row>
    <row r="19313" spans="1:1">
      <c r="A19313" s="51" t="s">
        <v>20271</v>
      </c>
    </row>
    <row r="19314" spans="1:1">
      <c r="A19314" s="51" t="s">
        <v>20272</v>
      </c>
    </row>
    <row r="19315" spans="1:1">
      <c r="A19315" s="51" t="s">
        <v>20273</v>
      </c>
    </row>
    <row r="19316" spans="1:1">
      <c r="A19316" s="51" t="s">
        <v>20274</v>
      </c>
    </row>
    <row r="19317" spans="1:1">
      <c r="A19317" s="51" t="s">
        <v>20275</v>
      </c>
    </row>
    <row r="19318" spans="1:1">
      <c r="A19318" s="51" t="s">
        <v>20276</v>
      </c>
    </row>
    <row r="19319" spans="1:1">
      <c r="A19319" s="51" t="s">
        <v>20277</v>
      </c>
    </row>
    <row r="19320" spans="1:1">
      <c r="A19320" s="51" t="s">
        <v>20278</v>
      </c>
    </row>
    <row r="19321" spans="1:1">
      <c r="A19321" s="51" t="s">
        <v>20279</v>
      </c>
    </row>
    <row r="19322" spans="1:1">
      <c r="A19322" s="51" t="s">
        <v>20280</v>
      </c>
    </row>
    <row r="19323" spans="1:1">
      <c r="A19323" s="51" t="s">
        <v>20281</v>
      </c>
    </row>
    <row r="19324" spans="1:1">
      <c r="A19324" s="51" t="s">
        <v>20282</v>
      </c>
    </row>
    <row r="19325" spans="1:1">
      <c r="A19325" s="51" t="s">
        <v>20283</v>
      </c>
    </row>
    <row r="19326" spans="1:1">
      <c r="A19326" s="51" t="s">
        <v>20284</v>
      </c>
    </row>
    <row r="19327" spans="1:1">
      <c r="A19327" s="51" t="s">
        <v>20285</v>
      </c>
    </row>
    <row r="19328" spans="1:1">
      <c r="A19328" s="51" t="s">
        <v>20286</v>
      </c>
    </row>
    <row r="19329" spans="1:1">
      <c r="A19329" s="51" t="s">
        <v>20287</v>
      </c>
    </row>
    <row r="19330" spans="1:1">
      <c r="A19330" s="51" t="s">
        <v>20288</v>
      </c>
    </row>
    <row r="19331" spans="1:1">
      <c r="A19331" s="51" t="s">
        <v>20289</v>
      </c>
    </row>
    <row r="19332" spans="1:1">
      <c r="A19332" s="51" t="s">
        <v>20290</v>
      </c>
    </row>
    <row r="19333" spans="1:1">
      <c r="A19333" s="51" t="s">
        <v>20291</v>
      </c>
    </row>
    <row r="19334" spans="1:1">
      <c r="A19334" s="51" t="s">
        <v>20292</v>
      </c>
    </row>
    <row r="19335" spans="1:1">
      <c r="A19335" s="51" t="s">
        <v>20293</v>
      </c>
    </row>
    <row r="19336" spans="1:1">
      <c r="A19336" s="51" t="s">
        <v>20294</v>
      </c>
    </row>
    <row r="19337" spans="1:1">
      <c r="A19337" s="51" t="s">
        <v>20295</v>
      </c>
    </row>
    <row r="19338" spans="1:1">
      <c r="A19338" s="51" t="s">
        <v>20296</v>
      </c>
    </row>
    <row r="19339" spans="1:1">
      <c r="A19339" s="51" t="s">
        <v>20297</v>
      </c>
    </row>
    <row r="19340" spans="1:1">
      <c r="A19340" s="51" t="s">
        <v>20298</v>
      </c>
    </row>
    <row r="19341" spans="1:1">
      <c r="A19341" s="51" t="s">
        <v>20299</v>
      </c>
    </row>
    <row r="19342" spans="1:1">
      <c r="A19342" s="51" t="s">
        <v>20300</v>
      </c>
    </row>
    <row r="19343" spans="1:1">
      <c r="A19343" s="51" t="s">
        <v>20301</v>
      </c>
    </row>
    <row r="19344" spans="1:1">
      <c r="A19344" s="51" t="s">
        <v>20302</v>
      </c>
    </row>
    <row r="19345" spans="1:1">
      <c r="A19345" s="51" t="s">
        <v>20303</v>
      </c>
    </row>
    <row r="19346" spans="1:1">
      <c r="A19346" s="51" t="s">
        <v>20304</v>
      </c>
    </row>
    <row r="19347" spans="1:1">
      <c r="A19347" s="51" t="s">
        <v>20305</v>
      </c>
    </row>
    <row r="19348" spans="1:1">
      <c r="A19348" s="51" t="s">
        <v>20306</v>
      </c>
    </row>
    <row r="19349" spans="1:1">
      <c r="A19349" s="51" t="s">
        <v>20307</v>
      </c>
    </row>
    <row r="19350" spans="1:1">
      <c r="A19350" s="51" t="s">
        <v>20308</v>
      </c>
    </row>
    <row r="19351" spans="1:1">
      <c r="A19351" s="51" t="s">
        <v>20309</v>
      </c>
    </row>
    <row r="19352" spans="1:1">
      <c r="A19352" s="51" t="s">
        <v>20310</v>
      </c>
    </row>
    <row r="19353" spans="1:1">
      <c r="A19353" s="51" t="s">
        <v>20311</v>
      </c>
    </row>
    <row r="19354" spans="1:1">
      <c r="A19354" s="51" t="s">
        <v>20312</v>
      </c>
    </row>
    <row r="19355" spans="1:1">
      <c r="A19355" s="51" t="s">
        <v>20313</v>
      </c>
    </row>
    <row r="19356" spans="1:1">
      <c r="A19356" s="51" t="s">
        <v>20314</v>
      </c>
    </row>
    <row r="19357" spans="1:1">
      <c r="A19357" s="51" t="s">
        <v>20315</v>
      </c>
    </row>
    <row r="19358" spans="1:1">
      <c r="A19358" s="51" t="s">
        <v>20316</v>
      </c>
    </row>
    <row r="19359" spans="1:1">
      <c r="A19359" s="51" t="s">
        <v>20317</v>
      </c>
    </row>
    <row r="19360" spans="1:1">
      <c r="A19360" s="51" t="s">
        <v>20318</v>
      </c>
    </row>
    <row r="19361" spans="1:1">
      <c r="A19361" s="51" t="s">
        <v>20319</v>
      </c>
    </row>
    <row r="19362" spans="1:1">
      <c r="A19362" s="51" t="s">
        <v>20320</v>
      </c>
    </row>
    <row r="19363" spans="1:1">
      <c r="A19363" s="51" t="s">
        <v>20321</v>
      </c>
    </row>
    <row r="19364" spans="1:1">
      <c r="A19364" s="51" t="s">
        <v>20322</v>
      </c>
    </row>
    <row r="19365" spans="1:1">
      <c r="A19365" s="51" t="s">
        <v>20323</v>
      </c>
    </row>
    <row r="19366" spans="1:1">
      <c r="A19366" s="51" t="s">
        <v>20324</v>
      </c>
    </row>
    <row r="19367" spans="1:1">
      <c r="A19367" s="51" t="s">
        <v>20325</v>
      </c>
    </row>
    <row r="19368" spans="1:1">
      <c r="A19368" s="51" t="s">
        <v>20326</v>
      </c>
    </row>
    <row r="19369" spans="1:1">
      <c r="A19369" s="51" t="s">
        <v>20327</v>
      </c>
    </row>
    <row r="19370" spans="1:1">
      <c r="A19370" s="51" t="s">
        <v>20328</v>
      </c>
    </row>
    <row r="19371" spans="1:1">
      <c r="A19371" s="51" t="s">
        <v>20329</v>
      </c>
    </row>
    <row r="19372" spans="1:1">
      <c r="A19372" s="51" t="s">
        <v>20330</v>
      </c>
    </row>
    <row r="19373" spans="1:1">
      <c r="A19373" s="51" t="s">
        <v>20331</v>
      </c>
    </row>
    <row r="19374" spans="1:1">
      <c r="A19374" s="51" t="s">
        <v>20332</v>
      </c>
    </row>
    <row r="19375" spans="1:1">
      <c r="A19375" s="51" t="s">
        <v>20333</v>
      </c>
    </row>
    <row r="19376" spans="1:1">
      <c r="A19376" s="51" t="s">
        <v>20334</v>
      </c>
    </row>
    <row r="19377" spans="1:1">
      <c r="A19377" s="51" t="s">
        <v>20335</v>
      </c>
    </row>
    <row r="19378" spans="1:1">
      <c r="A19378" s="51" t="s">
        <v>20336</v>
      </c>
    </row>
    <row r="19379" spans="1:1">
      <c r="A19379" s="51" t="s">
        <v>20337</v>
      </c>
    </row>
    <row r="19380" spans="1:1">
      <c r="A19380" s="51" t="s">
        <v>20338</v>
      </c>
    </row>
    <row r="19381" spans="1:1">
      <c r="A19381" s="51" t="s">
        <v>20339</v>
      </c>
    </row>
    <row r="19382" spans="1:1">
      <c r="A19382" s="51" t="s">
        <v>20340</v>
      </c>
    </row>
    <row r="19383" spans="1:1">
      <c r="A19383" s="51" t="s">
        <v>20341</v>
      </c>
    </row>
    <row r="19384" spans="1:1">
      <c r="A19384" s="51" t="s">
        <v>20342</v>
      </c>
    </row>
    <row r="19385" spans="1:1">
      <c r="A19385" s="51" t="s">
        <v>20343</v>
      </c>
    </row>
    <row r="19386" spans="1:1">
      <c r="A19386" s="51" t="s">
        <v>20344</v>
      </c>
    </row>
    <row r="19387" spans="1:1">
      <c r="A19387" s="51" t="s">
        <v>20345</v>
      </c>
    </row>
    <row r="19388" spans="1:1">
      <c r="A19388" s="51" t="s">
        <v>20346</v>
      </c>
    </row>
    <row r="19389" spans="1:1">
      <c r="A19389" s="51" t="s">
        <v>20347</v>
      </c>
    </row>
    <row r="19390" spans="1:1">
      <c r="A19390" s="51" t="s">
        <v>20348</v>
      </c>
    </row>
    <row r="19391" spans="1:1">
      <c r="A19391" s="51" t="s">
        <v>20349</v>
      </c>
    </row>
    <row r="19392" spans="1:1">
      <c r="A19392" s="51" t="s">
        <v>20350</v>
      </c>
    </row>
    <row r="19393" spans="1:1">
      <c r="A19393" s="51" t="s">
        <v>20351</v>
      </c>
    </row>
    <row r="19394" spans="1:1">
      <c r="A19394" s="51" t="s">
        <v>20352</v>
      </c>
    </row>
    <row r="19395" spans="1:1">
      <c r="A19395" s="51" t="s">
        <v>20353</v>
      </c>
    </row>
    <row r="19396" spans="1:1">
      <c r="A19396" s="51" t="s">
        <v>20354</v>
      </c>
    </row>
    <row r="19397" spans="1:1">
      <c r="A19397" s="51" t="s">
        <v>20355</v>
      </c>
    </row>
    <row r="19398" spans="1:1">
      <c r="A19398" s="51" t="s">
        <v>20356</v>
      </c>
    </row>
    <row r="19399" spans="1:1">
      <c r="A19399" s="51" t="s">
        <v>20357</v>
      </c>
    </row>
    <row r="19400" spans="1:1">
      <c r="A19400" s="51" t="s">
        <v>20358</v>
      </c>
    </row>
    <row r="19401" spans="1:1">
      <c r="A19401" s="51" t="s">
        <v>20359</v>
      </c>
    </row>
    <row r="19402" spans="1:1">
      <c r="A19402" s="51" t="s">
        <v>20360</v>
      </c>
    </row>
    <row r="19403" spans="1:1">
      <c r="A19403" s="51" t="s">
        <v>20361</v>
      </c>
    </row>
    <row r="19404" spans="1:1">
      <c r="A19404" s="51" t="s">
        <v>20362</v>
      </c>
    </row>
    <row r="19405" spans="1:1">
      <c r="A19405" s="51" t="s">
        <v>20363</v>
      </c>
    </row>
    <row r="19406" spans="1:1">
      <c r="A19406" s="51" t="s">
        <v>20364</v>
      </c>
    </row>
    <row r="19407" spans="1:1">
      <c r="A19407" s="51" t="s">
        <v>20365</v>
      </c>
    </row>
    <row r="19408" spans="1:1">
      <c r="A19408" s="51" t="s">
        <v>20366</v>
      </c>
    </row>
    <row r="19409" spans="1:1">
      <c r="A19409" s="51" t="s">
        <v>20367</v>
      </c>
    </row>
    <row r="19410" spans="1:1">
      <c r="A19410" s="51" t="s">
        <v>20368</v>
      </c>
    </row>
    <row r="19411" spans="1:1">
      <c r="A19411" s="51" t="s">
        <v>20369</v>
      </c>
    </row>
    <row r="19412" spans="1:1">
      <c r="A19412" s="51" t="s">
        <v>20370</v>
      </c>
    </row>
    <row r="19413" spans="1:1">
      <c r="A19413" s="51" t="s">
        <v>20371</v>
      </c>
    </row>
    <row r="19414" spans="1:1">
      <c r="A19414" s="51" t="s">
        <v>20372</v>
      </c>
    </row>
    <row r="19415" spans="1:1">
      <c r="A19415" s="51" t="s">
        <v>20373</v>
      </c>
    </row>
    <row r="19416" spans="1:1">
      <c r="A19416" s="51" t="s">
        <v>20374</v>
      </c>
    </row>
    <row r="19417" spans="1:1">
      <c r="A19417" s="51" t="s">
        <v>20375</v>
      </c>
    </row>
    <row r="19418" spans="1:1">
      <c r="A19418" s="51" t="s">
        <v>20376</v>
      </c>
    </row>
    <row r="19419" spans="1:1">
      <c r="A19419" s="51" t="s">
        <v>20377</v>
      </c>
    </row>
    <row r="19420" spans="1:1">
      <c r="A19420" s="51" t="s">
        <v>20378</v>
      </c>
    </row>
    <row r="19421" spans="1:1">
      <c r="A19421" s="51" t="s">
        <v>20379</v>
      </c>
    </row>
    <row r="19422" spans="1:1">
      <c r="A19422" s="51" t="s">
        <v>20380</v>
      </c>
    </row>
    <row r="19423" spans="1:1">
      <c r="A19423" s="51" t="s">
        <v>20381</v>
      </c>
    </row>
    <row r="19424" spans="1:1">
      <c r="A19424" s="51" t="s">
        <v>20382</v>
      </c>
    </row>
    <row r="19425" spans="1:1">
      <c r="A19425" s="51" t="s">
        <v>20383</v>
      </c>
    </row>
    <row r="19426" spans="1:1">
      <c r="A19426" s="51" t="s">
        <v>20384</v>
      </c>
    </row>
    <row r="19427" spans="1:1">
      <c r="A19427" s="51" t="s">
        <v>20385</v>
      </c>
    </row>
    <row r="19428" spans="1:1">
      <c r="A19428" s="51" t="s">
        <v>20386</v>
      </c>
    </row>
    <row r="19429" spans="1:1">
      <c r="A19429" s="51" t="s">
        <v>20387</v>
      </c>
    </row>
    <row r="19430" spans="1:1">
      <c r="A19430" s="51" t="s">
        <v>20388</v>
      </c>
    </row>
    <row r="19431" spans="1:1">
      <c r="A19431" s="51" t="s">
        <v>20389</v>
      </c>
    </row>
    <row r="19432" spans="1:1">
      <c r="A19432" s="51" t="s">
        <v>20390</v>
      </c>
    </row>
    <row r="19433" spans="1:1">
      <c r="A19433" s="51" t="s">
        <v>20391</v>
      </c>
    </row>
    <row r="19434" spans="1:1">
      <c r="A19434" s="51" t="s">
        <v>20392</v>
      </c>
    </row>
    <row r="19435" spans="1:1">
      <c r="A19435" s="51" t="s">
        <v>20393</v>
      </c>
    </row>
    <row r="19436" spans="1:1">
      <c r="A19436" s="51" t="s">
        <v>20394</v>
      </c>
    </row>
    <row r="19437" spans="1:1">
      <c r="A19437" s="51" t="s">
        <v>20395</v>
      </c>
    </row>
    <row r="19438" spans="1:1">
      <c r="A19438" s="51" t="s">
        <v>20396</v>
      </c>
    </row>
    <row r="19439" spans="1:1">
      <c r="A19439" s="51" t="s">
        <v>20397</v>
      </c>
    </row>
    <row r="19440" spans="1:1">
      <c r="A19440" s="51" t="s">
        <v>20398</v>
      </c>
    </row>
    <row r="19441" spans="1:1">
      <c r="A19441" s="51" t="s">
        <v>20399</v>
      </c>
    </row>
    <row r="19442" spans="1:1">
      <c r="A19442" s="51" t="s">
        <v>20400</v>
      </c>
    </row>
    <row r="19443" spans="1:1">
      <c r="A19443" s="51" t="s">
        <v>20401</v>
      </c>
    </row>
    <row r="19444" spans="1:1">
      <c r="A19444" s="51" t="s">
        <v>20402</v>
      </c>
    </row>
    <row r="19445" spans="1:1">
      <c r="A19445" s="51" t="s">
        <v>20403</v>
      </c>
    </row>
    <row r="19446" spans="1:1">
      <c r="A19446" s="51" t="s">
        <v>20404</v>
      </c>
    </row>
    <row r="19447" spans="1:1">
      <c r="A19447" s="51" t="s">
        <v>20405</v>
      </c>
    </row>
    <row r="19448" spans="1:1">
      <c r="A19448" s="51" t="s">
        <v>20406</v>
      </c>
    </row>
    <row r="19449" spans="1:1">
      <c r="A19449" s="51" t="s">
        <v>20407</v>
      </c>
    </row>
    <row r="19450" spans="1:1">
      <c r="A19450" s="51" t="s">
        <v>20408</v>
      </c>
    </row>
    <row r="19451" spans="1:1">
      <c r="A19451" s="51" t="s">
        <v>20409</v>
      </c>
    </row>
    <row r="19452" spans="1:1">
      <c r="A19452" s="51" t="s">
        <v>20410</v>
      </c>
    </row>
    <row r="19453" spans="1:1">
      <c r="A19453" s="51" t="s">
        <v>20411</v>
      </c>
    </row>
    <row r="19454" spans="1:1">
      <c r="A19454" s="51" t="s">
        <v>20412</v>
      </c>
    </row>
    <row r="19455" spans="1:1">
      <c r="A19455" s="51" t="s">
        <v>20413</v>
      </c>
    </row>
    <row r="19456" spans="1:1">
      <c r="A19456" s="51" t="s">
        <v>20414</v>
      </c>
    </row>
    <row r="19457" spans="1:1">
      <c r="A19457" s="51" t="s">
        <v>20415</v>
      </c>
    </row>
    <row r="19458" spans="1:1">
      <c r="A19458" s="51" t="s">
        <v>20416</v>
      </c>
    </row>
    <row r="19459" spans="1:1">
      <c r="A19459" s="51" t="s">
        <v>20417</v>
      </c>
    </row>
    <row r="19460" spans="1:1">
      <c r="A19460" s="51" t="s">
        <v>20418</v>
      </c>
    </row>
    <row r="19461" spans="1:1">
      <c r="A19461" s="51" t="s">
        <v>20419</v>
      </c>
    </row>
    <row r="19462" spans="1:1">
      <c r="A19462" s="51" t="s">
        <v>20420</v>
      </c>
    </row>
    <row r="19463" spans="1:1">
      <c r="A19463" s="51" t="s">
        <v>20421</v>
      </c>
    </row>
    <row r="19464" spans="1:1">
      <c r="A19464" s="51" t="s">
        <v>20422</v>
      </c>
    </row>
    <row r="19465" spans="1:1">
      <c r="A19465" s="51" t="s">
        <v>20423</v>
      </c>
    </row>
    <row r="19466" spans="1:1">
      <c r="A19466" s="51" t="s">
        <v>20424</v>
      </c>
    </row>
    <row r="19467" spans="1:1">
      <c r="A19467" s="51" t="s">
        <v>20425</v>
      </c>
    </row>
    <row r="19468" spans="1:1">
      <c r="A19468" s="51" t="s">
        <v>20426</v>
      </c>
    </row>
    <row r="19469" spans="1:1">
      <c r="A19469" s="51" t="s">
        <v>20427</v>
      </c>
    </row>
    <row r="19470" spans="1:1">
      <c r="A19470" s="51" t="s">
        <v>20428</v>
      </c>
    </row>
    <row r="19471" spans="1:1">
      <c r="A19471" s="51" t="s">
        <v>20429</v>
      </c>
    </row>
    <row r="19472" spans="1:1">
      <c r="A19472" s="51" t="s">
        <v>20430</v>
      </c>
    </row>
    <row r="19473" spans="1:1">
      <c r="A19473" s="51" t="s">
        <v>20431</v>
      </c>
    </row>
    <row r="19474" spans="1:1">
      <c r="A19474" s="51" t="s">
        <v>20432</v>
      </c>
    </row>
    <row r="19475" spans="1:1">
      <c r="A19475" s="51" t="s">
        <v>20433</v>
      </c>
    </row>
    <row r="19476" spans="1:1">
      <c r="A19476" s="51" t="s">
        <v>20434</v>
      </c>
    </row>
    <row r="19477" spans="1:1">
      <c r="A19477" s="51" t="s">
        <v>20435</v>
      </c>
    </row>
    <row r="19478" spans="1:1">
      <c r="A19478" s="51" t="s">
        <v>20436</v>
      </c>
    </row>
    <row r="19479" spans="1:1">
      <c r="A19479" s="51" t="s">
        <v>20437</v>
      </c>
    </row>
    <row r="19480" spans="1:1">
      <c r="A19480" s="51" t="s">
        <v>20438</v>
      </c>
    </row>
    <row r="19481" spans="1:1">
      <c r="A19481" s="51" t="s">
        <v>20439</v>
      </c>
    </row>
    <row r="19482" spans="1:1">
      <c r="A19482" s="51" t="s">
        <v>20440</v>
      </c>
    </row>
    <row r="19483" spans="1:1">
      <c r="A19483" s="51" t="s">
        <v>20441</v>
      </c>
    </row>
    <row r="19484" spans="1:1">
      <c r="A19484" s="51" t="s">
        <v>20442</v>
      </c>
    </row>
    <row r="19485" spans="1:1">
      <c r="A19485" s="51" t="s">
        <v>20443</v>
      </c>
    </row>
    <row r="19486" spans="1:1">
      <c r="A19486" s="51" t="s">
        <v>20444</v>
      </c>
    </row>
    <row r="19487" spans="1:1">
      <c r="A19487" s="51" t="s">
        <v>20445</v>
      </c>
    </row>
    <row r="19488" spans="1:1">
      <c r="A19488" s="51" t="s">
        <v>20446</v>
      </c>
    </row>
    <row r="19489" spans="1:1">
      <c r="A19489" s="51" t="s">
        <v>20447</v>
      </c>
    </row>
    <row r="19490" spans="1:1">
      <c r="A19490" s="51" t="s">
        <v>20448</v>
      </c>
    </row>
    <row r="19491" spans="1:1">
      <c r="A19491" s="51" t="s">
        <v>20449</v>
      </c>
    </row>
    <row r="19492" spans="1:1">
      <c r="A19492" s="51" t="s">
        <v>20450</v>
      </c>
    </row>
    <row r="19493" spans="1:1">
      <c r="A19493" s="51" t="s">
        <v>20451</v>
      </c>
    </row>
    <row r="19494" spans="1:1">
      <c r="A19494" s="51" t="s">
        <v>20452</v>
      </c>
    </row>
    <row r="19495" spans="1:1">
      <c r="A19495" s="51" t="s">
        <v>20453</v>
      </c>
    </row>
    <row r="19496" spans="1:1">
      <c r="A19496" s="51" t="s">
        <v>20454</v>
      </c>
    </row>
    <row r="19497" spans="1:1">
      <c r="A19497" s="51" t="s">
        <v>20455</v>
      </c>
    </row>
    <row r="19498" spans="1:1">
      <c r="A19498" s="51" t="s">
        <v>20456</v>
      </c>
    </row>
    <row r="19499" spans="1:1">
      <c r="A19499" s="51" t="s">
        <v>20457</v>
      </c>
    </row>
    <row r="19500" spans="1:1">
      <c r="A19500" s="51" t="s">
        <v>20458</v>
      </c>
    </row>
    <row r="19501" spans="1:1">
      <c r="A19501" s="51" t="s">
        <v>20459</v>
      </c>
    </row>
    <row r="19502" spans="1:1">
      <c r="A19502" s="51" t="s">
        <v>20460</v>
      </c>
    </row>
    <row r="19503" spans="1:1">
      <c r="A19503" s="51" t="s">
        <v>20461</v>
      </c>
    </row>
    <row r="19504" spans="1:1">
      <c r="A19504" s="51" t="s">
        <v>20462</v>
      </c>
    </row>
    <row r="19505" spans="1:1">
      <c r="A19505" s="51" t="s">
        <v>20463</v>
      </c>
    </row>
    <row r="19506" spans="1:1">
      <c r="A19506" s="51" t="s">
        <v>20464</v>
      </c>
    </row>
    <row r="19507" spans="1:1">
      <c r="A19507" s="51" t="s">
        <v>20465</v>
      </c>
    </row>
    <row r="19508" spans="1:1">
      <c r="A19508" s="51" t="s">
        <v>20466</v>
      </c>
    </row>
    <row r="19509" spans="1:1">
      <c r="A19509" s="51" t="s">
        <v>20467</v>
      </c>
    </row>
    <row r="19510" spans="1:1">
      <c r="A19510" s="51" t="s">
        <v>20468</v>
      </c>
    </row>
    <row r="19511" spans="1:1">
      <c r="A19511" s="51" t="s">
        <v>20469</v>
      </c>
    </row>
    <row r="19512" spans="1:1">
      <c r="A19512" s="51" t="s">
        <v>20470</v>
      </c>
    </row>
    <row r="19513" spans="1:1">
      <c r="A19513" s="51" t="s">
        <v>20471</v>
      </c>
    </row>
    <row r="19514" spans="1:1">
      <c r="A19514" s="51" t="s">
        <v>20472</v>
      </c>
    </row>
    <row r="19515" spans="1:1">
      <c r="A19515" s="51" t="s">
        <v>20473</v>
      </c>
    </row>
    <row r="19516" spans="1:1">
      <c r="A19516" s="51" t="s">
        <v>20474</v>
      </c>
    </row>
    <row r="19517" spans="1:1">
      <c r="A19517" s="51" t="s">
        <v>20475</v>
      </c>
    </row>
    <row r="19518" spans="1:1">
      <c r="A19518" s="51" t="s">
        <v>20476</v>
      </c>
    </row>
    <row r="19519" spans="1:1">
      <c r="A19519" s="51" t="s">
        <v>20477</v>
      </c>
    </row>
    <row r="19520" spans="1:1">
      <c r="A19520" s="51" t="s">
        <v>20478</v>
      </c>
    </row>
    <row r="19521" spans="1:1">
      <c r="A19521" s="51" t="s">
        <v>20479</v>
      </c>
    </row>
    <row r="19522" spans="1:1">
      <c r="A19522" s="51" t="s">
        <v>20480</v>
      </c>
    </row>
    <row r="19523" spans="1:1">
      <c r="A19523" s="51" t="s">
        <v>20481</v>
      </c>
    </row>
    <row r="19524" spans="1:1">
      <c r="A19524" s="51" t="s">
        <v>20482</v>
      </c>
    </row>
    <row r="19525" spans="1:1">
      <c r="A19525" s="51" t="s">
        <v>20483</v>
      </c>
    </row>
    <row r="19526" spans="1:1">
      <c r="A19526" s="51" t="s">
        <v>20484</v>
      </c>
    </row>
    <row r="19527" spans="1:1">
      <c r="A19527" s="51" t="s">
        <v>20485</v>
      </c>
    </row>
    <row r="19528" spans="1:1">
      <c r="A19528" s="51" t="s">
        <v>20486</v>
      </c>
    </row>
    <row r="19529" spans="1:1">
      <c r="A19529" s="51" t="s">
        <v>20487</v>
      </c>
    </row>
    <row r="19530" spans="1:1">
      <c r="A19530" s="51" t="s">
        <v>20488</v>
      </c>
    </row>
    <row r="19531" spans="1:1">
      <c r="A19531" s="51" t="s">
        <v>20489</v>
      </c>
    </row>
    <row r="19532" spans="1:1">
      <c r="A19532" s="51" t="s">
        <v>20490</v>
      </c>
    </row>
    <row r="19533" spans="1:1">
      <c r="A19533" s="51" t="s">
        <v>20491</v>
      </c>
    </row>
    <row r="19534" spans="1:1">
      <c r="A19534" s="51" t="s">
        <v>20492</v>
      </c>
    </row>
    <row r="19535" spans="1:1">
      <c r="A19535" s="51" t="s">
        <v>20493</v>
      </c>
    </row>
    <row r="19536" spans="1:1">
      <c r="A19536" s="51" t="s">
        <v>20494</v>
      </c>
    </row>
    <row r="19537" spans="1:1">
      <c r="A19537" s="51" t="s">
        <v>20495</v>
      </c>
    </row>
    <row r="19538" spans="1:1">
      <c r="A19538" s="51" t="s">
        <v>20496</v>
      </c>
    </row>
    <row r="19539" spans="1:1">
      <c r="A19539" s="51" t="s">
        <v>20497</v>
      </c>
    </row>
    <row r="19540" spans="1:1">
      <c r="A19540" s="51" t="s">
        <v>20498</v>
      </c>
    </row>
    <row r="19541" spans="1:1">
      <c r="A19541" s="51" t="s">
        <v>20499</v>
      </c>
    </row>
    <row r="19542" spans="1:1">
      <c r="A19542" s="51" t="s">
        <v>20500</v>
      </c>
    </row>
    <row r="19543" spans="1:1">
      <c r="A19543" s="51" t="s">
        <v>20501</v>
      </c>
    </row>
    <row r="19544" spans="1:1">
      <c r="A19544" s="51" t="s">
        <v>20502</v>
      </c>
    </row>
    <row r="19545" spans="1:1">
      <c r="A19545" s="51" t="s">
        <v>20503</v>
      </c>
    </row>
    <row r="19546" spans="1:1">
      <c r="A19546" s="51" t="s">
        <v>20504</v>
      </c>
    </row>
    <row r="19547" spans="1:1">
      <c r="A19547" s="51" t="s">
        <v>20505</v>
      </c>
    </row>
    <row r="19548" spans="1:1">
      <c r="A19548" s="51" t="s">
        <v>20506</v>
      </c>
    </row>
    <row r="19549" spans="1:1">
      <c r="A19549" s="51" t="s">
        <v>20507</v>
      </c>
    </row>
    <row r="19550" spans="1:1">
      <c r="A19550" s="51" t="s">
        <v>20508</v>
      </c>
    </row>
    <row r="19551" spans="1:1">
      <c r="A19551" s="51" t="s">
        <v>20509</v>
      </c>
    </row>
    <row r="19552" spans="1:1">
      <c r="A19552" s="51" t="s">
        <v>20510</v>
      </c>
    </row>
    <row r="19553" spans="1:1">
      <c r="A19553" s="51" t="s">
        <v>20511</v>
      </c>
    </row>
    <row r="19554" spans="1:1">
      <c r="A19554" s="51" t="s">
        <v>20512</v>
      </c>
    </row>
    <row r="19555" spans="1:1">
      <c r="A19555" s="51" t="s">
        <v>20513</v>
      </c>
    </row>
    <row r="19556" spans="1:1">
      <c r="A19556" s="51" t="s">
        <v>20514</v>
      </c>
    </row>
    <row r="19557" spans="1:1">
      <c r="A19557" s="51" t="s">
        <v>20515</v>
      </c>
    </row>
    <row r="19558" spans="1:1">
      <c r="A19558" s="51" t="s">
        <v>20516</v>
      </c>
    </row>
    <row r="19559" spans="1:1">
      <c r="A19559" s="51" t="s">
        <v>20517</v>
      </c>
    </row>
    <row r="19560" spans="1:1">
      <c r="A19560" s="51" t="s">
        <v>20518</v>
      </c>
    </row>
    <row r="19561" spans="1:1">
      <c r="A19561" s="51" t="s">
        <v>20519</v>
      </c>
    </row>
    <row r="19562" spans="1:1">
      <c r="A19562" s="51" t="s">
        <v>20520</v>
      </c>
    </row>
    <row r="19563" spans="1:1">
      <c r="A19563" s="51" t="s">
        <v>20521</v>
      </c>
    </row>
    <row r="19564" spans="1:1">
      <c r="A19564" s="51" t="s">
        <v>20522</v>
      </c>
    </row>
    <row r="19565" spans="1:1">
      <c r="A19565" s="51" t="s">
        <v>20523</v>
      </c>
    </row>
    <row r="19566" spans="1:1">
      <c r="A19566" s="51" t="s">
        <v>20524</v>
      </c>
    </row>
    <row r="19567" spans="1:1">
      <c r="A19567" s="51" t="s">
        <v>20525</v>
      </c>
    </row>
    <row r="19568" spans="1:1">
      <c r="A19568" s="51" t="s">
        <v>20526</v>
      </c>
    </row>
    <row r="19569" spans="1:1">
      <c r="A19569" s="51" t="s">
        <v>20527</v>
      </c>
    </row>
    <row r="19570" spans="1:1">
      <c r="A19570" s="51" t="s">
        <v>20528</v>
      </c>
    </row>
    <row r="19571" spans="1:1">
      <c r="A19571" s="51" t="s">
        <v>20529</v>
      </c>
    </row>
    <row r="19572" spans="1:1">
      <c r="A19572" s="51" t="s">
        <v>20530</v>
      </c>
    </row>
    <row r="19573" spans="1:1">
      <c r="A19573" s="51" t="s">
        <v>20531</v>
      </c>
    </row>
    <row r="19574" spans="1:1">
      <c r="A19574" s="51" t="s">
        <v>20532</v>
      </c>
    </row>
    <row r="19575" spans="1:1">
      <c r="A19575" s="51" t="s">
        <v>20533</v>
      </c>
    </row>
    <row r="19576" spans="1:1">
      <c r="A19576" s="51" t="s">
        <v>20534</v>
      </c>
    </row>
    <row r="19577" spans="1:1">
      <c r="A19577" s="51" t="s">
        <v>20535</v>
      </c>
    </row>
    <row r="19578" spans="1:1">
      <c r="A19578" s="51" t="s">
        <v>20536</v>
      </c>
    </row>
    <row r="19579" spans="1:1">
      <c r="A19579" s="51" t="s">
        <v>20537</v>
      </c>
    </row>
    <row r="19580" spans="1:1">
      <c r="A19580" s="51" t="s">
        <v>20538</v>
      </c>
    </row>
    <row r="19581" spans="1:1">
      <c r="A19581" s="51" t="s">
        <v>20539</v>
      </c>
    </row>
    <row r="19582" spans="1:1">
      <c r="A19582" s="51" t="s">
        <v>20540</v>
      </c>
    </row>
    <row r="19583" spans="1:1">
      <c r="A19583" s="51" t="s">
        <v>20541</v>
      </c>
    </row>
    <row r="19584" spans="1:1">
      <c r="A19584" s="51" t="s">
        <v>20542</v>
      </c>
    </row>
    <row r="19585" spans="1:1">
      <c r="A19585" s="51" t="s">
        <v>20543</v>
      </c>
    </row>
    <row r="19586" spans="1:1">
      <c r="A19586" s="51" t="s">
        <v>20544</v>
      </c>
    </row>
    <row r="19587" spans="1:1">
      <c r="A19587" s="51" t="s">
        <v>20545</v>
      </c>
    </row>
    <row r="19588" spans="1:1">
      <c r="A19588" s="51" t="s">
        <v>20546</v>
      </c>
    </row>
    <row r="19589" spans="1:1">
      <c r="A19589" s="51" t="s">
        <v>20547</v>
      </c>
    </row>
    <row r="19590" spans="1:1">
      <c r="A19590" s="51" t="s">
        <v>20548</v>
      </c>
    </row>
    <row r="19591" spans="1:1">
      <c r="A19591" s="51" t="s">
        <v>20549</v>
      </c>
    </row>
    <row r="19592" spans="1:1">
      <c r="A19592" s="51" t="s">
        <v>20550</v>
      </c>
    </row>
    <row r="19593" spans="1:1">
      <c r="A19593" s="51" t="s">
        <v>20551</v>
      </c>
    </row>
    <row r="19594" spans="1:1">
      <c r="A19594" s="51" t="s">
        <v>20552</v>
      </c>
    </row>
    <row r="19595" spans="1:1">
      <c r="A19595" s="51" t="s">
        <v>20553</v>
      </c>
    </row>
    <row r="19596" spans="1:1">
      <c r="A19596" s="51" t="s">
        <v>20554</v>
      </c>
    </row>
    <row r="19597" spans="1:1">
      <c r="A19597" s="51" t="s">
        <v>20555</v>
      </c>
    </row>
    <row r="19598" spans="1:1">
      <c r="A19598" s="51" t="s">
        <v>20556</v>
      </c>
    </row>
    <row r="19599" spans="1:1">
      <c r="A19599" s="51" t="s">
        <v>20557</v>
      </c>
    </row>
    <row r="19600" spans="1:1">
      <c r="A19600" s="51" t="s">
        <v>20558</v>
      </c>
    </row>
    <row r="19601" spans="1:1">
      <c r="A19601" s="51" t="s">
        <v>20559</v>
      </c>
    </row>
    <row r="19602" spans="1:1">
      <c r="A19602" s="51" t="s">
        <v>20560</v>
      </c>
    </row>
    <row r="19603" spans="1:1">
      <c r="A19603" s="51" t="s">
        <v>20561</v>
      </c>
    </row>
    <row r="19604" spans="1:1">
      <c r="A19604" s="51" t="s">
        <v>20562</v>
      </c>
    </row>
    <row r="19605" spans="1:1">
      <c r="A19605" s="51" t="s">
        <v>20563</v>
      </c>
    </row>
    <row r="19606" spans="1:1">
      <c r="A19606" s="51" t="s">
        <v>20564</v>
      </c>
    </row>
    <row r="19607" spans="1:1">
      <c r="A19607" s="51" t="s">
        <v>20565</v>
      </c>
    </row>
    <row r="19608" spans="1:1">
      <c r="A19608" s="51" t="s">
        <v>20566</v>
      </c>
    </row>
    <row r="19609" spans="1:1">
      <c r="A19609" s="51" t="s">
        <v>20567</v>
      </c>
    </row>
    <row r="19610" spans="1:1">
      <c r="A19610" s="51" t="s">
        <v>20568</v>
      </c>
    </row>
    <row r="19611" spans="1:1">
      <c r="A19611" s="51" t="s">
        <v>20569</v>
      </c>
    </row>
    <row r="19612" spans="1:1">
      <c r="A19612" s="51" t="s">
        <v>20570</v>
      </c>
    </row>
    <row r="19613" spans="1:1">
      <c r="A19613" s="51" t="s">
        <v>20571</v>
      </c>
    </row>
    <row r="19614" spans="1:1">
      <c r="A19614" s="51" t="s">
        <v>20572</v>
      </c>
    </row>
    <row r="19615" spans="1:1">
      <c r="A19615" s="51" t="s">
        <v>20573</v>
      </c>
    </row>
    <row r="19616" spans="1:1">
      <c r="A19616" s="51" t="s">
        <v>20574</v>
      </c>
    </row>
    <row r="19617" spans="1:1">
      <c r="A19617" s="51" t="s">
        <v>20575</v>
      </c>
    </row>
    <row r="19618" spans="1:1">
      <c r="A19618" s="51" t="s">
        <v>20576</v>
      </c>
    </row>
    <row r="19619" spans="1:1">
      <c r="A19619" s="51" t="s">
        <v>20577</v>
      </c>
    </row>
    <row r="19620" spans="1:1">
      <c r="A19620" s="51" t="s">
        <v>20578</v>
      </c>
    </row>
    <row r="19621" spans="1:1">
      <c r="A19621" s="51" t="s">
        <v>20579</v>
      </c>
    </row>
    <row r="19622" spans="1:1">
      <c r="A19622" s="51" t="s">
        <v>20580</v>
      </c>
    </row>
    <row r="19623" spans="1:1">
      <c r="A19623" s="51" t="s">
        <v>20581</v>
      </c>
    </row>
    <row r="19624" spans="1:1">
      <c r="A19624" s="51" t="s">
        <v>20582</v>
      </c>
    </row>
    <row r="19625" spans="1:1">
      <c r="A19625" s="51" t="s">
        <v>20583</v>
      </c>
    </row>
    <row r="19626" spans="1:1">
      <c r="A19626" s="51" t="s">
        <v>20584</v>
      </c>
    </row>
    <row r="19627" spans="1:1">
      <c r="A19627" s="51" t="s">
        <v>20585</v>
      </c>
    </row>
    <row r="19628" spans="1:1">
      <c r="A19628" s="51" t="s">
        <v>20586</v>
      </c>
    </row>
    <row r="19629" spans="1:1">
      <c r="A19629" s="51" t="s">
        <v>20587</v>
      </c>
    </row>
    <row r="19630" spans="1:1">
      <c r="A19630" s="51" t="s">
        <v>20588</v>
      </c>
    </row>
    <row r="19631" spans="1:1">
      <c r="A19631" s="51" t="s">
        <v>20589</v>
      </c>
    </row>
    <row r="19632" spans="1:1">
      <c r="A19632" s="51" t="s">
        <v>20590</v>
      </c>
    </row>
    <row r="19633" spans="1:1">
      <c r="A19633" s="51" t="s">
        <v>20591</v>
      </c>
    </row>
    <row r="19634" spans="1:1">
      <c r="A19634" s="51" t="s">
        <v>20592</v>
      </c>
    </row>
    <row r="19635" spans="1:1">
      <c r="A19635" s="51" t="s">
        <v>20593</v>
      </c>
    </row>
    <row r="19636" spans="1:1">
      <c r="A19636" s="51" t="s">
        <v>20594</v>
      </c>
    </row>
    <row r="19637" spans="1:1">
      <c r="A19637" s="51" t="s">
        <v>20595</v>
      </c>
    </row>
    <row r="19638" spans="1:1">
      <c r="A19638" s="51" t="s">
        <v>20596</v>
      </c>
    </row>
    <row r="19639" spans="1:1">
      <c r="A19639" s="51" t="s">
        <v>20597</v>
      </c>
    </row>
    <row r="19640" spans="1:1">
      <c r="A19640" s="51" t="s">
        <v>20598</v>
      </c>
    </row>
    <row r="19641" spans="1:1">
      <c r="A19641" s="51" t="s">
        <v>20599</v>
      </c>
    </row>
    <row r="19642" spans="1:1">
      <c r="A19642" s="51" t="s">
        <v>20600</v>
      </c>
    </row>
    <row r="19643" spans="1:1">
      <c r="A19643" s="51" t="s">
        <v>20601</v>
      </c>
    </row>
    <row r="19644" spans="1:1">
      <c r="A19644" s="51" t="s">
        <v>20602</v>
      </c>
    </row>
    <row r="19645" spans="1:1">
      <c r="A19645" s="51" t="s">
        <v>20603</v>
      </c>
    </row>
    <row r="19646" spans="1:1">
      <c r="A19646" s="51" t="s">
        <v>20604</v>
      </c>
    </row>
    <row r="19647" spans="1:1">
      <c r="A19647" s="51" t="s">
        <v>20605</v>
      </c>
    </row>
    <row r="19648" spans="1:1">
      <c r="A19648" s="51" t="s">
        <v>20606</v>
      </c>
    </row>
    <row r="19649" spans="1:1">
      <c r="A19649" s="51" t="s">
        <v>20607</v>
      </c>
    </row>
    <row r="19650" spans="1:1">
      <c r="A19650" s="51" t="s">
        <v>20608</v>
      </c>
    </row>
    <row r="19651" spans="1:1">
      <c r="A19651" s="51" t="s">
        <v>20609</v>
      </c>
    </row>
    <row r="19652" spans="1:1">
      <c r="A19652" s="51" t="s">
        <v>20610</v>
      </c>
    </row>
    <row r="19653" spans="1:1">
      <c r="A19653" s="51" t="s">
        <v>20611</v>
      </c>
    </row>
    <row r="19654" spans="1:1">
      <c r="A19654" s="51" t="s">
        <v>20612</v>
      </c>
    </row>
    <row r="19655" spans="1:1">
      <c r="A19655" s="51" t="s">
        <v>20613</v>
      </c>
    </row>
    <row r="19656" spans="1:1">
      <c r="A19656" s="51" t="s">
        <v>20614</v>
      </c>
    </row>
    <row r="19657" spans="1:1">
      <c r="A19657" s="51" t="s">
        <v>20615</v>
      </c>
    </row>
    <row r="19658" spans="1:1">
      <c r="A19658" s="51" t="s">
        <v>20616</v>
      </c>
    </row>
    <row r="19659" spans="1:1">
      <c r="A19659" s="51" t="s">
        <v>20617</v>
      </c>
    </row>
    <row r="19660" spans="1:1">
      <c r="A19660" s="51" t="s">
        <v>20618</v>
      </c>
    </row>
    <row r="19661" spans="1:1">
      <c r="A19661" s="51" t="s">
        <v>20619</v>
      </c>
    </row>
    <row r="19662" spans="1:1">
      <c r="A19662" s="51" t="s">
        <v>20620</v>
      </c>
    </row>
    <row r="19663" spans="1:1">
      <c r="A19663" s="51" t="s">
        <v>20621</v>
      </c>
    </row>
    <row r="19664" spans="1:1">
      <c r="A19664" s="51" t="s">
        <v>20622</v>
      </c>
    </row>
    <row r="19665" spans="1:1">
      <c r="A19665" s="51" t="s">
        <v>20623</v>
      </c>
    </row>
    <row r="19666" spans="1:1">
      <c r="A19666" s="51" t="s">
        <v>20624</v>
      </c>
    </row>
    <row r="19667" spans="1:1">
      <c r="A19667" s="51" t="s">
        <v>20625</v>
      </c>
    </row>
    <row r="19668" spans="1:1">
      <c r="A19668" s="51" t="s">
        <v>20626</v>
      </c>
    </row>
    <row r="19669" spans="1:1">
      <c r="A19669" s="51" t="s">
        <v>20627</v>
      </c>
    </row>
    <row r="19670" spans="1:1">
      <c r="A19670" s="51" t="s">
        <v>20628</v>
      </c>
    </row>
    <row r="19671" spans="1:1">
      <c r="A19671" s="51" t="s">
        <v>20629</v>
      </c>
    </row>
    <row r="19672" spans="1:1">
      <c r="A19672" s="51" t="s">
        <v>20630</v>
      </c>
    </row>
    <row r="19673" spans="1:1">
      <c r="A19673" s="51" t="s">
        <v>20631</v>
      </c>
    </row>
    <row r="19674" spans="1:1">
      <c r="A19674" s="51" t="s">
        <v>20632</v>
      </c>
    </row>
    <row r="19675" spans="1:1">
      <c r="A19675" s="51" t="s">
        <v>20633</v>
      </c>
    </row>
    <row r="19676" spans="1:1">
      <c r="A19676" s="51" t="s">
        <v>20634</v>
      </c>
    </row>
    <row r="19677" spans="1:1">
      <c r="A19677" s="51" t="s">
        <v>20635</v>
      </c>
    </row>
    <row r="19678" spans="1:1">
      <c r="A19678" s="51" t="s">
        <v>20636</v>
      </c>
    </row>
    <row r="19679" spans="1:1">
      <c r="A19679" s="51" t="s">
        <v>20637</v>
      </c>
    </row>
    <row r="19680" spans="1:1">
      <c r="A19680" s="51" t="s">
        <v>20638</v>
      </c>
    </row>
    <row r="19681" spans="1:1">
      <c r="A19681" s="51" t="s">
        <v>20639</v>
      </c>
    </row>
    <row r="19682" spans="1:1">
      <c r="A19682" s="51" t="s">
        <v>20640</v>
      </c>
    </row>
    <row r="19683" spans="1:1">
      <c r="A19683" s="51" t="s">
        <v>20641</v>
      </c>
    </row>
    <row r="19684" spans="1:1">
      <c r="A19684" s="51" t="s">
        <v>20642</v>
      </c>
    </row>
    <row r="19685" spans="1:1">
      <c r="A19685" s="51" t="s">
        <v>20643</v>
      </c>
    </row>
    <row r="19686" spans="1:1">
      <c r="A19686" s="51" t="s">
        <v>20644</v>
      </c>
    </row>
    <row r="19687" spans="1:1">
      <c r="A19687" s="51" t="s">
        <v>20645</v>
      </c>
    </row>
    <row r="19688" spans="1:1">
      <c r="A19688" s="51" t="s">
        <v>20646</v>
      </c>
    </row>
    <row r="19689" spans="1:1">
      <c r="A19689" s="51" t="s">
        <v>20647</v>
      </c>
    </row>
    <row r="19690" spans="1:1">
      <c r="A19690" s="51" t="s">
        <v>20648</v>
      </c>
    </row>
    <row r="19691" spans="1:1">
      <c r="A19691" s="51" t="s">
        <v>20649</v>
      </c>
    </row>
    <row r="19692" spans="1:1">
      <c r="A19692" s="51" t="s">
        <v>20650</v>
      </c>
    </row>
    <row r="19693" spans="1:1">
      <c r="A19693" s="51" t="s">
        <v>20651</v>
      </c>
    </row>
    <row r="19694" spans="1:1">
      <c r="A19694" s="51" t="s">
        <v>20652</v>
      </c>
    </row>
    <row r="19695" spans="1:1">
      <c r="A19695" s="51" t="s">
        <v>20653</v>
      </c>
    </row>
    <row r="19696" spans="1:1">
      <c r="A19696" s="51" t="s">
        <v>20654</v>
      </c>
    </row>
    <row r="19697" spans="1:1">
      <c r="A19697" s="51" t="s">
        <v>20655</v>
      </c>
    </row>
    <row r="19698" spans="1:1">
      <c r="A19698" s="51" t="s">
        <v>20656</v>
      </c>
    </row>
    <row r="19699" spans="1:1">
      <c r="A19699" s="51" t="s">
        <v>20657</v>
      </c>
    </row>
    <row r="19700" spans="1:1">
      <c r="A19700" s="51" t="s">
        <v>20658</v>
      </c>
    </row>
    <row r="19701" spans="1:1">
      <c r="A19701" s="51" t="s">
        <v>20659</v>
      </c>
    </row>
    <row r="19702" spans="1:1">
      <c r="A19702" s="51" t="s">
        <v>20660</v>
      </c>
    </row>
    <row r="19703" spans="1:1">
      <c r="A19703" s="51" t="s">
        <v>20661</v>
      </c>
    </row>
    <row r="19704" spans="1:1">
      <c r="A19704" s="51" t="s">
        <v>20662</v>
      </c>
    </row>
    <row r="19705" spans="1:1">
      <c r="A19705" s="51" t="s">
        <v>20663</v>
      </c>
    </row>
    <row r="19706" spans="1:1">
      <c r="A19706" s="51" t="s">
        <v>20664</v>
      </c>
    </row>
    <row r="19707" spans="1:1">
      <c r="A19707" s="51" t="s">
        <v>20665</v>
      </c>
    </row>
    <row r="19708" spans="1:1">
      <c r="A19708" s="51" t="s">
        <v>20666</v>
      </c>
    </row>
    <row r="19709" spans="1:1">
      <c r="A19709" s="51" t="s">
        <v>20667</v>
      </c>
    </row>
    <row r="19710" spans="1:1">
      <c r="A19710" s="51" t="s">
        <v>20668</v>
      </c>
    </row>
    <row r="19711" spans="1:1">
      <c r="A19711" s="51" t="s">
        <v>20669</v>
      </c>
    </row>
    <row r="19712" spans="1:1">
      <c r="A19712" s="51" t="s">
        <v>20670</v>
      </c>
    </row>
    <row r="19713" spans="1:1">
      <c r="A19713" s="51" t="s">
        <v>20671</v>
      </c>
    </row>
    <row r="19714" spans="1:1">
      <c r="A19714" s="51" t="s">
        <v>20672</v>
      </c>
    </row>
    <row r="19715" spans="1:1">
      <c r="A19715" s="51" t="s">
        <v>20673</v>
      </c>
    </row>
    <row r="19716" spans="1:1">
      <c r="A19716" s="51" t="s">
        <v>20674</v>
      </c>
    </row>
    <row r="19717" spans="1:1">
      <c r="A19717" s="51" t="s">
        <v>20675</v>
      </c>
    </row>
    <row r="19718" spans="1:1">
      <c r="A19718" s="51" t="s">
        <v>20676</v>
      </c>
    </row>
    <row r="19719" spans="1:1">
      <c r="A19719" s="51" t="s">
        <v>20677</v>
      </c>
    </row>
    <row r="19720" spans="1:1">
      <c r="A19720" s="51" t="s">
        <v>20678</v>
      </c>
    </row>
    <row r="19721" spans="1:1">
      <c r="A19721" s="51" t="s">
        <v>20679</v>
      </c>
    </row>
    <row r="19722" spans="1:1">
      <c r="A19722" s="51" t="s">
        <v>20680</v>
      </c>
    </row>
    <row r="19723" spans="1:1">
      <c r="A19723" s="51" t="s">
        <v>20681</v>
      </c>
    </row>
    <row r="19724" spans="1:1">
      <c r="A19724" s="51" t="s">
        <v>20682</v>
      </c>
    </row>
    <row r="19725" spans="1:1">
      <c r="A19725" s="51" t="s">
        <v>20683</v>
      </c>
    </row>
    <row r="19726" spans="1:1">
      <c r="A19726" s="51" t="s">
        <v>20684</v>
      </c>
    </row>
    <row r="19727" spans="1:1">
      <c r="A19727" s="51" t="s">
        <v>20685</v>
      </c>
    </row>
    <row r="19728" spans="1:1">
      <c r="A19728" s="51" t="s">
        <v>20686</v>
      </c>
    </row>
    <row r="19729" spans="1:1">
      <c r="A19729" s="51" t="s">
        <v>20687</v>
      </c>
    </row>
    <row r="19730" spans="1:1">
      <c r="A19730" s="51" t="s">
        <v>20688</v>
      </c>
    </row>
    <row r="19731" spans="1:1">
      <c r="A19731" s="51" t="s">
        <v>20689</v>
      </c>
    </row>
    <row r="19732" spans="1:1">
      <c r="A19732" s="51" t="s">
        <v>20690</v>
      </c>
    </row>
    <row r="19733" spans="1:1">
      <c r="A19733" s="51" t="s">
        <v>20691</v>
      </c>
    </row>
    <row r="19734" spans="1:1">
      <c r="A19734" s="51" t="s">
        <v>20692</v>
      </c>
    </row>
    <row r="19735" spans="1:1">
      <c r="A19735" s="51" t="s">
        <v>20693</v>
      </c>
    </row>
    <row r="19736" spans="1:1">
      <c r="A19736" s="51" t="s">
        <v>20694</v>
      </c>
    </row>
    <row r="19737" spans="1:1">
      <c r="A19737" s="51" t="s">
        <v>20695</v>
      </c>
    </row>
    <row r="19738" spans="1:1">
      <c r="A19738" s="51" t="s">
        <v>20696</v>
      </c>
    </row>
    <row r="19739" spans="1:1">
      <c r="A19739" s="51" t="s">
        <v>20697</v>
      </c>
    </row>
    <row r="19740" spans="1:1">
      <c r="A19740" s="51" t="s">
        <v>20698</v>
      </c>
    </row>
    <row r="19741" spans="1:1">
      <c r="A19741" s="51" t="s">
        <v>20699</v>
      </c>
    </row>
    <row r="19742" spans="1:1">
      <c r="A19742" s="51" t="s">
        <v>20700</v>
      </c>
    </row>
    <row r="19743" spans="1:1">
      <c r="A19743" s="51" t="s">
        <v>20701</v>
      </c>
    </row>
    <row r="19744" spans="1:1">
      <c r="A19744" s="51" t="s">
        <v>20702</v>
      </c>
    </row>
    <row r="19745" spans="1:1">
      <c r="A19745" s="51" t="s">
        <v>20703</v>
      </c>
    </row>
    <row r="19746" spans="1:1">
      <c r="A19746" s="51" t="s">
        <v>20704</v>
      </c>
    </row>
    <row r="19747" spans="1:1">
      <c r="A19747" s="51" t="s">
        <v>20705</v>
      </c>
    </row>
    <row r="19748" spans="1:1">
      <c r="A19748" s="51" t="s">
        <v>20706</v>
      </c>
    </row>
    <row r="19749" spans="1:1">
      <c r="A19749" s="51" t="s">
        <v>20707</v>
      </c>
    </row>
    <row r="19750" spans="1:1">
      <c r="A19750" s="51" t="s">
        <v>20708</v>
      </c>
    </row>
    <row r="19751" spans="1:1">
      <c r="A19751" s="51" t="s">
        <v>20709</v>
      </c>
    </row>
    <row r="19752" spans="1:1">
      <c r="A19752" s="51" t="s">
        <v>20710</v>
      </c>
    </row>
    <row r="19753" spans="1:1">
      <c r="A19753" s="51" t="s">
        <v>20711</v>
      </c>
    </row>
    <row r="19754" spans="1:1">
      <c r="A19754" s="51" t="s">
        <v>20712</v>
      </c>
    </row>
    <row r="19755" spans="1:1">
      <c r="A19755" s="51" t="s">
        <v>20713</v>
      </c>
    </row>
    <row r="19756" spans="1:1">
      <c r="A19756" s="51" t="s">
        <v>20714</v>
      </c>
    </row>
    <row r="19757" spans="1:1">
      <c r="A19757" s="51" t="s">
        <v>20715</v>
      </c>
    </row>
    <row r="19758" spans="1:1">
      <c r="A19758" s="51" t="s">
        <v>20716</v>
      </c>
    </row>
    <row r="19759" spans="1:1">
      <c r="A19759" s="51" t="s">
        <v>20717</v>
      </c>
    </row>
    <row r="19760" spans="1:1">
      <c r="A19760" s="51" t="s">
        <v>20718</v>
      </c>
    </row>
    <row r="19761" spans="1:1">
      <c r="A19761" s="51" t="s">
        <v>20719</v>
      </c>
    </row>
    <row r="19762" spans="1:1">
      <c r="A19762" s="51" t="s">
        <v>20720</v>
      </c>
    </row>
    <row r="19763" spans="1:1">
      <c r="A19763" s="51" t="s">
        <v>20721</v>
      </c>
    </row>
    <row r="19764" spans="1:1">
      <c r="A19764" s="51" t="s">
        <v>20722</v>
      </c>
    </row>
    <row r="19765" spans="1:1">
      <c r="A19765" s="51" t="s">
        <v>20723</v>
      </c>
    </row>
    <row r="19766" spans="1:1">
      <c r="A19766" s="51" t="s">
        <v>20724</v>
      </c>
    </row>
    <row r="19767" spans="1:1">
      <c r="A19767" s="51" t="s">
        <v>20725</v>
      </c>
    </row>
    <row r="19768" spans="1:1">
      <c r="A19768" s="51" t="s">
        <v>20726</v>
      </c>
    </row>
    <row r="19769" spans="1:1">
      <c r="A19769" s="51" t="s">
        <v>20727</v>
      </c>
    </row>
    <row r="19770" spans="1:1">
      <c r="A19770" s="51" t="s">
        <v>20728</v>
      </c>
    </row>
    <row r="19771" spans="1:1">
      <c r="A19771" s="51" t="s">
        <v>20729</v>
      </c>
    </row>
    <row r="19772" spans="1:1">
      <c r="A19772" s="51" t="s">
        <v>20730</v>
      </c>
    </row>
    <row r="19773" spans="1:1">
      <c r="A19773" s="51" t="s">
        <v>20731</v>
      </c>
    </row>
    <row r="19774" spans="1:1">
      <c r="A19774" s="51" t="s">
        <v>20732</v>
      </c>
    </row>
    <row r="19775" spans="1:1">
      <c r="A19775" s="51" t="s">
        <v>20733</v>
      </c>
    </row>
    <row r="19776" spans="1:1">
      <c r="A19776" s="51" t="s">
        <v>20734</v>
      </c>
    </row>
    <row r="19777" spans="1:1">
      <c r="A19777" s="51" t="s">
        <v>20735</v>
      </c>
    </row>
    <row r="19778" spans="1:1">
      <c r="A19778" s="51" t="s">
        <v>20736</v>
      </c>
    </row>
    <row r="19779" spans="1:1">
      <c r="A19779" s="51" t="s">
        <v>20737</v>
      </c>
    </row>
    <row r="19780" spans="1:1">
      <c r="A19780" s="51" t="s">
        <v>20738</v>
      </c>
    </row>
    <row r="19781" spans="1:1">
      <c r="A19781" s="51" t="s">
        <v>20739</v>
      </c>
    </row>
    <row r="19782" spans="1:1">
      <c r="A19782" s="51" t="s">
        <v>20740</v>
      </c>
    </row>
    <row r="19783" spans="1:1">
      <c r="A19783" s="51" t="s">
        <v>20741</v>
      </c>
    </row>
    <row r="19784" spans="1:1">
      <c r="A19784" s="51" t="s">
        <v>20742</v>
      </c>
    </row>
    <row r="19785" spans="1:1">
      <c r="A19785" s="51" t="s">
        <v>20743</v>
      </c>
    </row>
    <row r="19786" spans="1:1">
      <c r="A19786" s="51" t="s">
        <v>20744</v>
      </c>
    </row>
    <row r="19787" spans="1:1">
      <c r="A19787" s="51" t="s">
        <v>20745</v>
      </c>
    </row>
    <row r="19788" spans="1:1">
      <c r="A19788" s="51" t="s">
        <v>20746</v>
      </c>
    </row>
    <row r="19789" spans="1:1">
      <c r="A19789" s="51" t="s">
        <v>20747</v>
      </c>
    </row>
    <row r="19790" spans="1:1">
      <c r="A19790" s="51" t="s">
        <v>20748</v>
      </c>
    </row>
    <row r="19791" spans="1:1">
      <c r="A19791" s="51" t="s">
        <v>20749</v>
      </c>
    </row>
    <row r="19792" spans="1:1">
      <c r="A19792" s="51" t="s">
        <v>20750</v>
      </c>
    </row>
    <row r="19793" spans="1:1">
      <c r="A19793" s="51" t="s">
        <v>20751</v>
      </c>
    </row>
    <row r="19794" spans="1:1">
      <c r="A19794" s="51" t="s">
        <v>20752</v>
      </c>
    </row>
    <row r="19795" spans="1:1">
      <c r="A19795" s="51" t="s">
        <v>20753</v>
      </c>
    </row>
    <row r="19796" spans="1:1">
      <c r="A19796" s="51" t="s">
        <v>20754</v>
      </c>
    </row>
    <row r="19797" spans="1:1">
      <c r="A19797" s="51" t="s">
        <v>20755</v>
      </c>
    </row>
    <row r="19798" spans="1:1">
      <c r="A19798" s="51" t="s">
        <v>20756</v>
      </c>
    </row>
    <row r="19799" spans="1:1">
      <c r="A19799" s="51" t="s">
        <v>20757</v>
      </c>
    </row>
    <row r="19800" spans="1:1">
      <c r="A19800" s="51" t="s">
        <v>20758</v>
      </c>
    </row>
    <row r="19801" spans="1:1">
      <c r="A19801" s="51" t="s">
        <v>20759</v>
      </c>
    </row>
    <row r="19802" spans="1:1">
      <c r="A19802" s="51" t="s">
        <v>20760</v>
      </c>
    </row>
    <row r="19803" spans="1:1">
      <c r="A19803" s="51" t="s">
        <v>20761</v>
      </c>
    </row>
    <row r="19804" spans="1:1">
      <c r="A19804" s="51" t="s">
        <v>20762</v>
      </c>
    </row>
    <row r="19805" spans="1:1">
      <c r="A19805" s="51" t="s">
        <v>20763</v>
      </c>
    </row>
    <row r="19806" spans="1:1">
      <c r="A19806" s="51" t="s">
        <v>20764</v>
      </c>
    </row>
    <row r="19807" spans="1:1">
      <c r="A19807" s="51" t="s">
        <v>20765</v>
      </c>
    </row>
    <row r="19808" spans="1:1">
      <c r="A19808" s="51" t="s">
        <v>20766</v>
      </c>
    </row>
    <row r="19809" spans="1:1">
      <c r="A19809" s="51" t="s">
        <v>20767</v>
      </c>
    </row>
    <row r="19810" spans="1:1">
      <c r="A19810" s="51" t="s">
        <v>20768</v>
      </c>
    </row>
    <row r="19811" spans="1:1">
      <c r="A19811" s="51" t="s">
        <v>20769</v>
      </c>
    </row>
    <row r="19812" spans="1:1">
      <c r="A19812" s="51" t="s">
        <v>20770</v>
      </c>
    </row>
    <row r="19813" spans="1:1">
      <c r="A19813" s="51" t="s">
        <v>20771</v>
      </c>
    </row>
    <row r="19814" spans="1:1">
      <c r="A19814" s="51" t="s">
        <v>20772</v>
      </c>
    </row>
    <row r="19815" spans="1:1">
      <c r="A19815" s="51" t="s">
        <v>20773</v>
      </c>
    </row>
    <row r="19816" spans="1:1">
      <c r="A19816" s="51" t="s">
        <v>20774</v>
      </c>
    </row>
    <row r="19817" spans="1:1">
      <c r="A19817" s="51" t="s">
        <v>20775</v>
      </c>
    </row>
    <row r="19818" spans="1:1">
      <c r="A19818" s="51" t="s">
        <v>20776</v>
      </c>
    </row>
    <row r="19819" spans="1:1">
      <c r="A19819" s="51" t="s">
        <v>20777</v>
      </c>
    </row>
    <row r="19820" spans="1:1">
      <c r="A19820" s="51" t="s">
        <v>20778</v>
      </c>
    </row>
    <row r="19821" spans="1:1">
      <c r="A19821" s="51" t="s">
        <v>20779</v>
      </c>
    </row>
    <row r="19822" spans="1:1">
      <c r="A19822" s="51" t="s">
        <v>20780</v>
      </c>
    </row>
    <row r="19823" spans="1:1">
      <c r="A19823" s="51" t="s">
        <v>20781</v>
      </c>
    </row>
    <row r="19824" spans="1:1">
      <c r="A19824" s="51" t="s">
        <v>20782</v>
      </c>
    </row>
    <row r="19825" spans="1:1">
      <c r="A19825" s="51" t="s">
        <v>20783</v>
      </c>
    </row>
    <row r="19826" spans="1:1">
      <c r="A19826" s="51" t="s">
        <v>20784</v>
      </c>
    </row>
    <row r="19827" spans="1:1">
      <c r="A19827" s="51" t="s">
        <v>20785</v>
      </c>
    </row>
    <row r="19828" spans="1:1">
      <c r="A19828" s="51" t="s">
        <v>20786</v>
      </c>
    </row>
    <row r="19829" spans="1:1">
      <c r="A19829" s="51" t="s">
        <v>20787</v>
      </c>
    </row>
    <row r="19830" spans="1:1">
      <c r="A19830" s="51" t="s">
        <v>20788</v>
      </c>
    </row>
    <row r="19831" spans="1:1">
      <c r="A19831" s="51" t="s">
        <v>20789</v>
      </c>
    </row>
    <row r="19832" spans="1:1">
      <c r="A19832" s="51" t="s">
        <v>20790</v>
      </c>
    </row>
    <row r="19833" spans="1:1">
      <c r="A19833" s="51" t="s">
        <v>20791</v>
      </c>
    </row>
    <row r="19834" spans="1:1">
      <c r="A19834" s="51" t="s">
        <v>20792</v>
      </c>
    </row>
    <row r="19835" spans="1:1">
      <c r="A19835" s="51" t="s">
        <v>20793</v>
      </c>
    </row>
    <row r="19836" spans="1:1">
      <c r="A19836" s="51" t="s">
        <v>20794</v>
      </c>
    </row>
    <row r="19837" spans="1:1">
      <c r="A19837" s="51" t="s">
        <v>20795</v>
      </c>
    </row>
    <row r="19838" spans="1:1">
      <c r="A19838" s="51" t="s">
        <v>20796</v>
      </c>
    </row>
    <row r="19839" spans="1:1">
      <c r="A19839" s="51" t="s">
        <v>20797</v>
      </c>
    </row>
    <row r="19840" spans="1:1">
      <c r="A19840" s="51" t="s">
        <v>20798</v>
      </c>
    </row>
    <row r="19841" spans="1:1">
      <c r="A19841" s="51" t="s">
        <v>20799</v>
      </c>
    </row>
    <row r="19842" spans="1:1">
      <c r="A19842" s="51" t="s">
        <v>20800</v>
      </c>
    </row>
    <row r="19843" spans="1:1">
      <c r="A19843" s="51" t="s">
        <v>20801</v>
      </c>
    </row>
    <row r="19844" spans="1:1">
      <c r="A19844" s="51" t="s">
        <v>20802</v>
      </c>
    </row>
    <row r="19845" spans="1:1">
      <c r="A19845" s="51" t="s">
        <v>20803</v>
      </c>
    </row>
    <row r="19846" spans="1:1">
      <c r="A19846" s="51" t="s">
        <v>20804</v>
      </c>
    </row>
    <row r="19847" spans="1:1">
      <c r="A19847" s="51" t="s">
        <v>20805</v>
      </c>
    </row>
    <row r="19848" spans="1:1">
      <c r="A19848" s="51" t="s">
        <v>20806</v>
      </c>
    </row>
    <row r="19849" spans="1:1">
      <c r="A19849" s="51" t="s">
        <v>20807</v>
      </c>
    </row>
    <row r="19850" spans="1:1">
      <c r="A19850" s="51" t="s">
        <v>20808</v>
      </c>
    </row>
    <row r="19851" spans="1:1">
      <c r="A19851" s="51" t="s">
        <v>20809</v>
      </c>
    </row>
    <row r="19852" spans="1:1">
      <c r="A19852" s="51" t="s">
        <v>20810</v>
      </c>
    </row>
    <row r="19853" spans="1:1">
      <c r="A19853" s="51" t="s">
        <v>20811</v>
      </c>
    </row>
    <row r="19854" spans="1:1">
      <c r="A19854" s="51" t="s">
        <v>20812</v>
      </c>
    </row>
    <row r="19855" spans="1:1">
      <c r="A19855" s="51" t="s">
        <v>20813</v>
      </c>
    </row>
    <row r="19856" spans="1:1">
      <c r="A19856" s="51" t="s">
        <v>20814</v>
      </c>
    </row>
    <row r="19857" spans="1:1">
      <c r="A19857" s="51" t="s">
        <v>20815</v>
      </c>
    </row>
    <row r="19858" spans="1:1">
      <c r="A19858" s="51" t="s">
        <v>20816</v>
      </c>
    </row>
    <row r="19859" spans="1:1">
      <c r="A19859" s="51" t="s">
        <v>20817</v>
      </c>
    </row>
    <row r="19860" spans="1:1">
      <c r="A19860" s="51" t="s">
        <v>20818</v>
      </c>
    </row>
    <row r="19861" spans="1:1">
      <c r="A19861" s="51" t="s">
        <v>20819</v>
      </c>
    </row>
    <row r="19862" spans="1:1">
      <c r="A19862" s="51" t="s">
        <v>20820</v>
      </c>
    </row>
    <row r="19863" spans="1:1">
      <c r="A19863" s="51" t="s">
        <v>20821</v>
      </c>
    </row>
    <row r="19864" spans="1:1">
      <c r="A19864" s="51" t="s">
        <v>20822</v>
      </c>
    </row>
    <row r="19865" spans="1:1">
      <c r="A19865" s="51" t="s">
        <v>20823</v>
      </c>
    </row>
    <row r="19866" spans="1:1">
      <c r="A19866" s="51" t="s">
        <v>20824</v>
      </c>
    </row>
    <row r="19867" spans="1:1">
      <c r="A19867" s="51" t="s">
        <v>20825</v>
      </c>
    </row>
    <row r="19868" spans="1:1">
      <c r="A19868" s="51" t="s">
        <v>20826</v>
      </c>
    </row>
    <row r="19869" spans="1:1">
      <c r="A19869" s="51" t="s">
        <v>20827</v>
      </c>
    </row>
    <row r="19870" spans="1:1">
      <c r="A19870" s="51" t="s">
        <v>20828</v>
      </c>
    </row>
    <row r="19871" spans="1:1">
      <c r="A19871" s="51" t="s">
        <v>20829</v>
      </c>
    </row>
    <row r="19872" spans="1:1">
      <c r="A19872" s="51" t="s">
        <v>20830</v>
      </c>
    </row>
    <row r="19873" spans="1:1">
      <c r="A19873" s="51" t="s">
        <v>20831</v>
      </c>
    </row>
    <row r="19874" spans="1:1">
      <c r="A19874" s="51" t="s">
        <v>20832</v>
      </c>
    </row>
    <row r="19875" spans="1:1">
      <c r="A19875" s="51" t="s">
        <v>20833</v>
      </c>
    </row>
    <row r="19876" spans="1:1">
      <c r="A19876" s="51" t="s">
        <v>20834</v>
      </c>
    </row>
    <row r="19877" spans="1:1">
      <c r="A19877" s="51" t="s">
        <v>20835</v>
      </c>
    </row>
    <row r="19878" spans="1:1">
      <c r="A19878" s="51" t="s">
        <v>20836</v>
      </c>
    </row>
    <row r="19879" spans="1:1">
      <c r="A19879" s="51" t="s">
        <v>20837</v>
      </c>
    </row>
    <row r="19880" spans="1:1">
      <c r="A19880" s="51" t="s">
        <v>20838</v>
      </c>
    </row>
    <row r="19881" spans="1:1">
      <c r="A19881" s="51" t="s">
        <v>20839</v>
      </c>
    </row>
    <row r="19882" spans="1:1">
      <c r="A19882" s="51" t="s">
        <v>20840</v>
      </c>
    </row>
    <row r="19883" spans="1:1">
      <c r="A19883" s="51" t="s">
        <v>20841</v>
      </c>
    </row>
    <row r="19884" spans="1:1">
      <c r="A19884" s="51" t="s">
        <v>20842</v>
      </c>
    </row>
    <row r="19885" spans="1:1">
      <c r="A19885" s="51" t="s">
        <v>20843</v>
      </c>
    </row>
    <row r="19886" spans="1:1">
      <c r="A19886" s="51" t="s">
        <v>20844</v>
      </c>
    </row>
    <row r="19887" spans="1:1">
      <c r="A19887" s="51" t="s">
        <v>20845</v>
      </c>
    </row>
    <row r="19888" spans="1:1">
      <c r="A19888" s="51" t="s">
        <v>20846</v>
      </c>
    </row>
    <row r="19889" spans="1:1">
      <c r="A19889" s="51" t="s">
        <v>20847</v>
      </c>
    </row>
    <row r="19890" spans="1:1">
      <c r="A19890" s="51" t="s">
        <v>20848</v>
      </c>
    </row>
    <row r="19891" spans="1:1">
      <c r="A19891" s="51" t="s">
        <v>20849</v>
      </c>
    </row>
    <row r="19892" spans="1:1">
      <c r="A19892" s="51" t="s">
        <v>20850</v>
      </c>
    </row>
    <row r="19893" spans="1:1">
      <c r="A19893" s="51" t="s">
        <v>20851</v>
      </c>
    </row>
    <row r="19894" spans="1:1">
      <c r="A19894" s="51" t="s">
        <v>20852</v>
      </c>
    </row>
    <row r="19895" spans="1:1">
      <c r="A19895" s="51" t="s">
        <v>20853</v>
      </c>
    </row>
    <row r="19896" spans="1:1">
      <c r="A19896" s="51" t="s">
        <v>20854</v>
      </c>
    </row>
    <row r="19897" spans="1:1">
      <c r="A19897" s="51" t="s">
        <v>20855</v>
      </c>
    </row>
    <row r="19898" spans="1:1">
      <c r="A19898" s="51" t="s">
        <v>20856</v>
      </c>
    </row>
    <row r="19899" spans="1:1">
      <c r="A19899" s="51" t="s">
        <v>20857</v>
      </c>
    </row>
    <row r="19900" spans="1:1">
      <c r="A19900" s="51" t="s">
        <v>20858</v>
      </c>
    </row>
    <row r="19901" spans="1:1">
      <c r="A19901" s="51" t="s">
        <v>20859</v>
      </c>
    </row>
    <row r="19902" spans="1:1">
      <c r="A19902" s="51" t="s">
        <v>20860</v>
      </c>
    </row>
    <row r="19903" spans="1:1">
      <c r="A19903" s="51" t="s">
        <v>20861</v>
      </c>
    </row>
    <row r="19904" spans="1:1">
      <c r="A19904" s="51" t="s">
        <v>20862</v>
      </c>
    </row>
    <row r="19905" spans="1:1">
      <c r="A19905" s="51" t="s">
        <v>20863</v>
      </c>
    </row>
    <row r="19906" spans="1:1">
      <c r="A19906" s="51" t="s">
        <v>20864</v>
      </c>
    </row>
    <row r="19907" spans="1:1">
      <c r="A19907" s="51" t="s">
        <v>20865</v>
      </c>
    </row>
    <row r="19908" spans="1:1">
      <c r="A19908" s="51" t="s">
        <v>20866</v>
      </c>
    </row>
    <row r="19909" spans="1:1">
      <c r="A19909" s="51" t="s">
        <v>20867</v>
      </c>
    </row>
    <row r="19910" spans="1:1">
      <c r="A19910" s="51" t="s">
        <v>20868</v>
      </c>
    </row>
    <row r="19911" spans="1:1">
      <c r="A19911" s="51" t="s">
        <v>20869</v>
      </c>
    </row>
    <row r="19912" spans="1:1">
      <c r="A19912" s="51" t="s">
        <v>20870</v>
      </c>
    </row>
    <row r="19913" spans="1:1">
      <c r="A19913" s="51" t="s">
        <v>20871</v>
      </c>
    </row>
    <row r="19914" spans="1:1">
      <c r="A19914" s="51" t="s">
        <v>20872</v>
      </c>
    </row>
    <row r="19915" spans="1:1">
      <c r="A19915" s="51" t="s">
        <v>20873</v>
      </c>
    </row>
    <row r="19916" spans="1:1">
      <c r="A19916" s="51" t="s">
        <v>20874</v>
      </c>
    </row>
    <row r="19917" spans="1:1">
      <c r="A19917" s="51" t="s">
        <v>20875</v>
      </c>
    </row>
    <row r="19918" spans="1:1">
      <c r="A19918" s="51" t="s">
        <v>20876</v>
      </c>
    </row>
    <row r="19919" spans="1:1">
      <c r="A19919" s="51" t="s">
        <v>20877</v>
      </c>
    </row>
    <row r="19920" spans="1:1">
      <c r="A19920" s="51" t="s">
        <v>20878</v>
      </c>
    </row>
    <row r="19921" spans="1:1">
      <c r="A19921" s="51" t="s">
        <v>20879</v>
      </c>
    </row>
    <row r="19922" spans="1:1">
      <c r="A19922" s="51" t="s">
        <v>20880</v>
      </c>
    </row>
    <row r="19923" spans="1:1">
      <c r="A19923" s="51" t="s">
        <v>20881</v>
      </c>
    </row>
    <row r="19924" spans="1:1">
      <c r="A19924" s="51" t="s">
        <v>20882</v>
      </c>
    </row>
    <row r="19925" spans="1:1">
      <c r="A19925" s="51" t="s">
        <v>20883</v>
      </c>
    </row>
    <row r="19926" spans="1:1">
      <c r="A19926" s="51" t="s">
        <v>20884</v>
      </c>
    </row>
    <row r="19927" spans="1:1">
      <c r="A19927" s="51" t="s">
        <v>20885</v>
      </c>
    </row>
    <row r="19928" spans="1:1">
      <c r="A19928" s="51" t="s">
        <v>20886</v>
      </c>
    </row>
    <row r="19929" spans="1:1">
      <c r="A19929" s="51" t="s">
        <v>20887</v>
      </c>
    </row>
    <row r="19930" spans="1:1">
      <c r="A19930" s="51" t="s">
        <v>20888</v>
      </c>
    </row>
    <row r="19931" spans="1:1">
      <c r="A19931" s="51" t="s">
        <v>20889</v>
      </c>
    </row>
    <row r="19932" spans="1:1">
      <c r="A19932" s="51" t="s">
        <v>20890</v>
      </c>
    </row>
    <row r="19933" spans="1:1">
      <c r="A19933" s="51" t="s">
        <v>20891</v>
      </c>
    </row>
    <row r="19934" spans="1:1">
      <c r="A19934" s="51" t="s">
        <v>20892</v>
      </c>
    </row>
    <row r="19935" spans="1:1">
      <c r="A19935" s="51" t="s">
        <v>20893</v>
      </c>
    </row>
    <row r="19936" spans="1:1">
      <c r="A19936" s="51" t="s">
        <v>20894</v>
      </c>
    </row>
    <row r="19937" spans="1:1">
      <c r="A19937" s="51" t="s">
        <v>20895</v>
      </c>
    </row>
    <row r="19938" spans="1:1">
      <c r="A19938" s="51" t="s">
        <v>20896</v>
      </c>
    </row>
    <row r="19939" spans="1:1">
      <c r="A19939" s="51" t="s">
        <v>20897</v>
      </c>
    </row>
    <row r="19940" spans="1:1">
      <c r="A19940" s="51" t="s">
        <v>20898</v>
      </c>
    </row>
    <row r="19941" spans="1:1">
      <c r="A19941" s="51" t="s">
        <v>20899</v>
      </c>
    </row>
    <row r="19942" spans="1:1">
      <c r="A19942" s="51" t="s">
        <v>20900</v>
      </c>
    </row>
    <row r="19943" spans="1:1">
      <c r="A19943" s="51" t="s">
        <v>20901</v>
      </c>
    </row>
    <row r="19944" spans="1:1">
      <c r="A19944" s="51" t="s">
        <v>20902</v>
      </c>
    </row>
    <row r="19945" spans="1:1">
      <c r="A19945" s="51" t="s">
        <v>20903</v>
      </c>
    </row>
    <row r="19946" spans="1:1">
      <c r="A19946" s="51" t="s">
        <v>20904</v>
      </c>
    </row>
    <row r="19947" spans="1:1">
      <c r="A19947" s="51" t="s">
        <v>20905</v>
      </c>
    </row>
    <row r="19948" spans="1:1">
      <c r="A19948" s="51" t="s">
        <v>20906</v>
      </c>
    </row>
    <row r="19949" spans="1:1">
      <c r="A19949" s="51" t="s">
        <v>20907</v>
      </c>
    </row>
    <row r="19950" spans="1:1">
      <c r="A19950" s="51" t="s">
        <v>20908</v>
      </c>
    </row>
    <row r="19951" spans="1:1">
      <c r="A19951" s="51" t="s">
        <v>20909</v>
      </c>
    </row>
    <row r="19952" spans="1:1">
      <c r="A19952" s="51" t="s">
        <v>20910</v>
      </c>
    </row>
    <row r="19953" spans="1:1">
      <c r="A19953" s="51" t="s">
        <v>20911</v>
      </c>
    </row>
    <row r="19954" spans="1:1">
      <c r="A19954" s="51" t="s">
        <v>20912</v>
      </c>
    </row>
    <row r="19955" spans="1:1">
      <c r="A19955" s="51" t="s">
        <v>20913</v>
      </c>
    </row>
    <row r="19956" spans="1:1">
      <c r="A19956" s="51" t="s">
        <v>20914</v>
      </c>
    </row>
    <row r="19957" spans="1:1">
      <c r="A19957" s="51" t="s">
        <v>20915</v>
      </c>
    </row>
    <row r="19958" spans="1:1">
      <c r="A19958" s="51" t="s">
        <v>20916</v>
      </c>
    </row>
    <row r="19959" spans="1:1">
      <c r="A19959" s="51" t="s">
        <v>20917</v>
      </c>
    </row>
    <row r="19960" spans="1:1">
      <c r="A19960" s="51" t="s">
        <v>20918</v>
      </c>
    </row>
    <row r="19961" spans="1:1">
      <c r="A19961" s="51" t="s">
        <v>20919</v>
      </c>
    </row>
    <row r="19962" spans="1:1">
      <c r="A19962" s="51" t="s">
        <v>20920</v>
      </c>
    </row>
    <row r="19963" spans="1:1">
      <c r="A19963" s="51" t="s">
        <v>20921</v>
      </c>
    </row>
    <row r="19964" spans="1:1">
      <c r="A19964" s="51" t="s">
        <v>20922</v>
      </c>
    </row>
    <row r="19965" spans="1:1">
      <c r="A19965" s="51" t="s">
        <v>20923</v>
      </c>
    </row>
    <row r="19966" spans="1:1">
      <c r="A19966" s="51" t="s">
        <v>20924</v>
      </c>
    </row>
    <row r="19967" spans="1:1">
      <c r="A19967" s="51" t="s">
        <v>20925</v>
      </c>
    </row>
    <row r="19968" spans="1:1">
      <c r="A19968" s="51" t="s">
        <v>20926</v>
      </c>
    </row>
    <row r="19969" spans="1:1">
      <c r="A19969" s="51" t="s">
        <v>20927</v>
      </c>
    </row>
    <row r="19970" spans="1:1">
      <c r="A19970" s="51" t="s">
        <v>20928</v>
      </c>
    </row>
    <row r="19971" spans="1:1">
      <c r="A19971" s="51" t="s">
        <v>20929</v>
      </c>
    </row>
    <row r="19972" spans="1:1">
      <c r="A19972" s="51" t="s">
        <v>20930</v>
      </c>
    </row>
    <row r="19973" spans="1:1">
      <c r="A19973" s="51" t="s">
        <v>20931</v>
      </c>
    </row>
    <row r="19974" spans="1:1">
      <c r="A19974" s="51" t="s">
        <v>20932</v>
      </c>
    </row>
    <row r="19975" spans="1:1">
      <c r="A19975" s="51" t="s">
        <v>20933</v>
      </c>
    </row>
    <row r="19976" spans="1:1">
      <c r="A19976" s="51" t="s">
        <v>20934</v>
      </c>
    </row>
    <row r="19977" spans="1:1">
      <c r="A19977" s="51" t="s">
        <v>20935</v>
      </c>
    </row>
    <row r="19978" spans="1:1">
      <c r="A19978" s="51" t="s">
        <v>20936</v>
      </c>
    </row>
    <row r="19979" spans="1:1">
      <c r="A19979" s="51" t="s">
        <v>20937</v>
      </c>
    </row>
    <row r="19980" spans="1:1">
      <c r="A19980" s="51" t="s">
        <v>20938</v>
      </c>
    </row>
    <row r="19981" spans="1:1">
      <c r="A19981" s="51" t="s">
        <v>20939</v>
      </c>
    </row>
    <row r="19982" spans="1:1">
      <c r="A19982" s="51" t="s">
        <v>20940</v>
      </c>
    </row>
    <row r="19983" spans="1:1">
      <c r="A19983" s="51" t="s">
        <v>20941</v>
      </c>
    </row>
    <row r="19984" spans="1:1">
      <c r="A19984" s="51" t="s">
        <v>20942</v>
      </c>
    </row>
    <row r="19985" spans="1:1">
      <c r="A19985" s="51" t="s">
        <v>20943</v>
      </c>
    </row>
    <row r="19986" spans="1:1">
      <c r="A19986" s="51" t="s">
        <v>20944</v>
      </c>
    </row>
    <row r="19987" spans="1:1">
      <c r="A19987" s="51" t="s">
        <v>20945</v>
      </c>
    </row>
    <row r="19988" spans="1:1">
      <c r="A19988" s="51" t="s">
        <v>20946</v>
      </c>
    </row>
    <row r="19989" spans="1:1">
      <c r="A19989" s="51" t="s">
        <v>20947</v>
      </c>
    </row>
    <row r="19990" spans="1:1">
      <c r="A19990" s="51" t="s">
        <v>20948</v>
      </c>
    </row>
    <row r="19991" spans="1:1">
      <c r="A19991" s="51" t="s">
        <v>20949</v>
      </c>
    </row>
    <row r="19992" spans="1:1">
      <c r="A19992" s="51" t="s">
        <v>20950</v>
      </c>
    </row>
    <row r="19993" spans="1:1">
      <c r="A19993" s="51" t="s">
        <v>20951</v>
      </c>
    </row>
    <row r="19994" spans="1:1">
      <c r="A19994" s="51" t="s">
        <v>20952</v>
      </c>
    </row>
    <row r="19995" spans="1:1">
      <c r="A19995" s="51" t="s">
        <v>20953</v>
      </c>
    </row>
    <row r="19996" spans="1:1">
      <c r="A19996" s="51" t="s">
        <v>20954</v>
      </c>
    </row>
    <row r="19997" spans="1:1">
      <c r="A19997" s="51" t="s">
        <v>20955</v>
      </c>
    </row>
    <row r="19998" spans="1:1">
      <c r="A19998" s="51" t="s">
        <v>20956</v>
      </c>
    </row>
    <row r="19999" spans="1:1">
      <c r="A19999" s="51" t="s">
        <v>20957</v>
      </c>
    </row>
    <row r="20000" spans="1:1">
      <c r="A20000" s="51" t="s">
        <v>20958</v>
      </c>
    </row>
    <row r="20001" spans="1:1">
      <c r="A20001" s="51" t="s">
        <v>20959</v>
      </c>
    </row>
    <row r="20002" spans="1:1">
      <c r="A20002" s="51" t="s">
        <v>20960</v>
      </c>
    </row>
    <row r="20003" spans="1:1">
      <c r="A20003" s="51" t="s">
        <v>20961</v>
      </c>
    </row>
    <row r="20004" spans="1:1">
      <c r="A20004" s="51" t="s">
        <v>20962</v>
      </c>
    </row>
    <row r="20005" spans="1:1">
      <c r="A20005" s="51" t="s">
        <v>20963</v>
      </c>
    </row>
    <row r="20006" spans="1:1">
      <c r="A20006" s="51" t="s">
        <v>20964</v>
      </c>
    </row>
    <row r="20007" spans="1:1">
      <c r="A20007" s="51" t="s">
        <v>20965</v>
      </c>
    </row>
    <row r="20008" spans="1:1">
      <c r="A20008" s="51" t="s">
        <v>20966</v>
      </c>
    </row>
    <row r="20009" spans="1:1">
      <c r="A20009" s="51" t="s">
        <v>20967</v>
      </c>
    </row>
    <row r="20010" spans="1:1">
      <c r="A20010" s="51" t="s">
        <v>20968</v>
      </c>
    </row>
    <row r="20011" spans="1:1">
      <c r="A20011" s="51" t="s">
        <v>20969</v>
      </c>
    </row>
    <row r="20012" spans="1:1">
      <c r="A20012" s="51" t="s">
        <v>20970</v>
      </c>
    </row>
    <row r="20013" spans="1:1">
      <c r="A20013" s="51" t="s">
        <v>20971</v>
      </c>
    </row>
    <row r="20014" spans="1:1">
      <c r="A20014" s="51" t="s">
        <v>20972</v>
      </c>
    </row>
    <row r="20015" spans="1:1">
      <c r="A20015" s="51" t="s">
        <v>20973</v>
      </c>
    </row>
    <row r="20016" spans="1:1">
      <c r="A20016" s="51" t="s">
        <v>20974</v>
      </c>
    </row>
    <row r="20017" spans="1:1">
      <c r="A20017" s="51" t="s">
        <v>20975</v>
      </c>
    </row>
    <row r="20018" spans="1:1">
      <c r="A20018" s="51" t="s">
        <v>20976</v>
      </c>
    </row>
    <row r="20019" spans="1:1">
      <c r="A20019" s="51" t="s">
        <v>20977</v>
      </c>
    </row>
    <row r="20020" spans="1:1">
      <c r="A20020" s="51" t="s">
        <v>20978</v>
      </c>
    </row>
    <row r="20021" spans="1:1">
      <c r="A20021" s="51" t="s">
        <v>20979</v>
      </c>
    </row>
    <row r="20022" spans="1:1">
      <c r="A20022" s="51" t="s">
        <v>20980</v>
      </c>
    </row>
    <row r="20023" spans="1:1">
      <c r="A20023" s="51" t="s">
        <v>20981</v>
      </c>
    </row>
    <row r="20024" spans="1:1">
      <c r="A20024" s="51" t="s">
        <v>20982</v>
      </c>
    </row>
    <row r="20025" spans="1:1">
      <c r="A20025" s="51" t="s">
        <v>20983</v>
      </c>
    </row>
    <row r="20026" spans="1:1">
      <c r="A20026" s="51" t="s">
        <v>20984</v>
      </c>
    </row>
    <row r="20027" spans="1:1">
      <c r="A20027" s="51" t="s">
        <v>20985</v>
      </c>
    </row>
    <row r="20028" spans="1:1">
      <c r="A20028" s="51" t="s">
        <v>20986</v>
      </c>
    </row>
    <row r="20029" spans="1:1">
      <c r="A20029" s="51" t="s">
        <v>20987</v>
      </c>
    </row>
    <row r="20030" spans="1:1">
      <c r="A20030" s="51" t="s">
        <v>20988</v>
      </c>
    </row>
    <row r="20031" spans="1:1">
      <c r="A20031" s="51" t="s">
        <v>20989</v>
      </c>
    </row>
    <row r="20032" spans="1:1">
      <c r="A20032" s="51" t="s">
        <v>20990</v>
      </c>
    </row>
    <row r="20033" spans="1:1">
      <c r="A20033" s="51" t="s">
        <v>20991</v>
      </c>
    </row>
    <row r="20034" spans="1:1">
      <c r="A20034" s="51" t="s">
        <v>20992</v>
      </c>
    </row>
    <row r="20035" spans="1:1">
      <c r="A20035" s="51" t="s">
        <v>20993</v>
      </c>
    </row>
    <row r="20036" spans="1:1">
      <c r="A20036" s="51" t="s">
        <v>20994</v>
      </c>
    </row>
    <row r="20037" spans="1:1">
      <c r="A20037" s="51" t="s">
        <v>20995</v>
      </c>
    </row>
    <row r="20038" spans="1:1">
      <c r="A20038" s="51" t="s">
        <v>20996</v>
      </c>
    </row>
    <row r="20039" spans="1:1">
      <c r="A20039" s="51" t="s">
        <v>20997</v>
      </c>
    </row>
    <row r="20040" spans="1:1">
      <c r="A20040" s="51" t="s">
        <v>20998</v>
      </c>
    </row>
    <row r="20041" spans="1:1">
      <c r="A20041" s="51" t="s">
        <v>20999</v>
      </c>
    </row>
    <row r="20042" spans="1:1">
      <c r="A20042" s="51" t="s">
        <v>21000</v>
      </c>
    </row>
    <row r="20043" spans="1:1">
      <c r="A20043" s="51" t="s">
        <v>21001</v>
      </c>
    </row>
    <row r="20044" spans="1:1">
      <c r="A20044" s="51" t="s">
        <v>21002</v>
      </c>
    </row>
    <row r="20045" spans="1:1">
      <c r="A20045" s="51" t="s">
        <v>21003</v>
      </c>
    </row>
    <row r="20046" spans="1:1">
      <c r="A20046" s="51" t="s">
        <v>21004</v>
      </c>
    </row>
    <row r="20047" spans="1:1">
      <c r="A20047" s="51" t="s">
        <v>21005</v>
      </c>
    </row>
    <row r="20048" spans="1:1">
      <c r="A20048" s="51" t="s">
        <v>21006</v>
      </c>
    </row>
    <row r="20049" spans="1:1">
      <c r="A20049" s="51" t="s">
        <v>21007</v>
      </c>
    </row>
    <row r="20050" spans="1:1">
      <c r="A20050" s="51" t="s">
        <v>21008</v>
      </c>
    </row>
    <row r="20051" spans="1:1">
      <c r="A20051" s="51" t="s">
        <v>21009</v>
      </c>
    </row>
    <row r="20052" spans="1:1">
      <c r="A20052" s="51" t="s">
        <v>21010</v>
      </c>
    </row>
    <row r="20053" spans="1:1">
      <c r="A20053" s="51" t="s">
        <v>21011</v>
      </c>
    </row>
    <row r="20054" spans="1:1">
      <c r="A20054" s="51" t="s">
        <v>21012</v>
      </c>
    </row>
    <row r="20055" spans="1:1">
      <c r="A20055" s="51" t="s">
        <v>21013</v>
      </c>
    </row>
    <row r="20056" spans="1:1">
      <c r="A20056" s="51" t="s">
        <v>21014</v>
      </c>
    </row>
    <row r="20057" spans="1:1">
      <c r="A20057" s="51" t="s">
        <v>21015</v>
      </c>
    </row>
    <row r="20058" spans="1:1">
      <c r="A20058" s="51" t="s">
        <v>21016</v>
      </c>
    </row>
    <row r="20059" spans="1:1">
      <c r="A20059" s="51" t="s">
        <v>21017</v>
      </c>
    </row>
    <row r="20060" spans="1:1">
      <c r="A20060" s="51" t="s">
        <v>21018</v>
      </c>
    </row>
    <row r="20061" spans="1:1">
      <c r="A20061" s="51" t="s">
        <v>21019</v>
      </c>
    </row>
    <row r="20062" spans="1:1">
      <c r="A20062" s="51" t="s">
        <v>21020</v>
      </c>
    </row>
    <row r="20063" spans="1:1">
      <c r="A20063" s="51" t="s">
        <v>21021</v>
      </c>
    </row>
    <row r="20064" spans="1:1">
      <c r="A20064" s="51" t="s">
        <v>21022</v>
      </c>
    </row>
    <row r="20065" spans="1:1">
      <c r="A20065" s="51" t="s">
        <v>21023</v>
      </c>
    </row>
    <row r="20066" spans="1:1">
      <c r="A20066" s="51" t="s">
        <v>21024</v>
      </c>
    </row>
    <row r="20067" spans="1:1">
      <c r="A20067" s="51" t="s">
        <v>21025</v>
      </c>
    </row>
    <row r="20068" spans="1:1">
      <c r="A20068" s="51" t="s">
        <v>21026</v>
      </c>
    </row>
    <row r="20069" spans="1:1">
      <c r="A20069" s="51" t="s">
        <v>21027</v>
      </c>
    </row>
    <row r="20070" spans="1:1">
      <c r="A20070" s="51" t="s">
        <v>21028</v>
      </c>
    </row>
    <row r="20071" spans="1:1">
      <c r="A20071" s="51" t="s">
        <v>21029</v>
      </c>
    </row>
    <row r="20072" spans="1:1">
      <c r="A20072" s="51" t="s">
        <v>21030</v>
      </c>
    </row>
    <row r="20073" spans="1:1">
      <c r="A20073" s="51" t="s">
        <v>21031</v>
      </c>
    </row>
    <row r="20074" spans="1:1">
      <c r="A20074" s="51" t="s">
        <v>21032</v>
      </c>
    </row>
    <row r="20075" spans="1:1">
      <c r="A20075" s="51" t="s">
        <v>21033</v>
      </c>
    </row>
    <row r="20076" spans="1:1">
      <c r="A20076" s="51" t="s">
        <v>21034</v>
      </c>
    </row>
    <row r="20077" spans="1:1">
      <c r="A20077" s="51" t="s">
        <v>21035</v>
      </c>
    </row>
    <row r="20078" spans="1:1">
      <c r="A20078" s="51" t="s">
        <v>21036</v>
      </c>
    </row>
    <row r="20079" spans="1:1">
      <c r="A20079" s="51" t="s">
        <v>21037</v>
      </c>
    </row>
    <row r="20080" spans="1:1">
      <c r="A20080" s="51" t="s">
        <v>21038</v>
      </c>
    </row>
    <row r="20081" spans="1:1">
      <c r="A20081" s="51" t="s">
        <v>21039</v>
      </c>
    </row>
    <row r="20082" spans="1:1">
      <c r="A20082" s="51" t="s">
        <v>21040</v>
      </c>
    </row>
    <row r="20083" spans="1:1">
      <c r="A20083" s="51" t="s">
        <v>21041</v>
      </c>
    </row>
    <row r="20084" spans="1:1">
      <c r="A20084" s="51" t="s">
        <v>21042</v>
      </c>
    </row>
    <row r="20085" spans="1:1">
      <c r="A20085" s="51" t="s">
        <v>21043</v>
      </c>
    </row>
    <row r="20086" spans="1:1">
      <c r="A20086" s="51" t="s">
        <v>21044</v>
      </c>
    </row>
    <row r="20087" spans="1:1">
      <c r="A20087" s="51" t="s">
        <v>21045</v>
      </c>
    </row>
    <row r="20088" spans="1:1">
      <c r="A20088" s="51" t="s">
        <v>21046</v>
      </c>
    </row>
    <row r="20089" spans="1:1">
      <c r="A20089" s="51" t="s">
        <v>21047</v>
      </c>
    </row>
    <row r="20090" spans="1:1">
      <c r="A20090" s="51" t="s">
        <v>21048</v>
      </c>
    </row>
    <row r="20091" spans="1:1">
      <c r="A20091" s="51" t="s">
        <v>21049</v>
      </c>
    </row>
    <row r="20092" spans="1:1">
      <c r="A20092" s="51" t="s">
        <v>21050</v>
      </c>
    </row>
    <row r="20093" spans="1:1">
      <c r="A20093" s="51" t="s">
        <v>21051</v>
      </c>
    </row>
    <row r="20094" spans="1:1">
      <c r="A20094" s="51" t="s">
        <v>21052</v>
      </c>
    </row>
    <row r="20095" spans="1:1">
      <c r="A20095" s="51" t="s">
        <v>21053</v>
      </c>
    </row>
    <row r="20096" spans="1:1">
      <c r="A20096" s="51" t="s">
        <v>21054</v>
      </c>
    </row>
    <row r="20097" spans="1:1">
      <c r="A20097" s="51" t="s">
        <v>21055</v>
      </c>
    </row>
    <row r="20098" spans="1:1">
      <c r="A20098" s="51" t="s">
        <v>21056</v>
      </c>
    </row>
    <row r="20099" spans="1:1">
      <c r="A20099" s="51" t="s">
        <v>21057</v>
      </c>
    </row>
    <row r="20100" spans="1:1">
      <c r="A20100" s="51" t="s">
        <v>21058</v>
      </c>
    </row>
    <row r="20101" spans="1:1">
      <c r="A20101" s="51" t="s">
        <v>21059</v>
      </c>
    </row>
    <row r="20102" spans="1:1">
      <c r="A20102" s="51" t="s">
        <v>21060</v>
      </c>
    </row>
    <row r="20103" spans="1:1">
      <c r="A20103" s="51" t="s">
        <v>21061</v>
      </c>
    </row>
    <row r="20104" spans="1:1">
      <c r="A20104" s="51" t="s">
        <v>21062</v>
      </c>
    </row>
    <row r="20105" spans="1:1">
      <c r="A20105" s="51" t="s">
        <v>21063</v>
      </c>
    </row>
    <row r="20106" spans="1:1">
      <c r="A20106" s="51" t="s">
        <v>21064</v>
      </c>
    </row>
    <row r="20107" spans="1:1">
      <c r="A20107" s="51" t="s">
        <v>21065</v>
      </c>
    </row>
    <row r="20108" spans="1:1">
      <c r="A20108" s="51" t="s">
        <v>21066</v>
      </c>
    </row>
    <row r="20109" spans="1:1">
      <c r="A20109" s="51" t="s">
        <v>21067</v>
      </c>
    </row>
    <row r="20110" spans="1:1">
      <c r="A20110" s="51" t="s">
        <v>21068</v>
      </c>
    </row>
    <row r="20111" spans="1:1">
      <c r="A20111" s="51" t="s">
        <v>21069</v>
      </c>
    </row>
    <row r="20112" spans="1:1">
      <c r="A20112" s="51" t="s">
        <v>21070</v>
      </c>
    </row>
    <row r="20113" spans="1:1">
      <c r="A20113" s="51" t="s">
        <v>21071</v>
      </c>
    </row>
    <row r="20114" spans="1:1">
      <c r="A20114" s="51" t="s">
        <v>21072</v>
      </c>
    </row>
    <row r="20115" spans="1:1">
      <c r="A20115" s="51" t="s">
        <v>21073</v>
      </c>
    </row>
    <row r="20116" spans="1:1">
      <c r="A20116" s="51" t="s">
        <v>21074</v>
      </c>
    </row>
    <row r="20117" spans="1:1">
      <c r="A20117" s="51" t="s">
        <v>21075</v>
      </c>
    </row>
    <row r="20118" spans="1:1">
      <c r="A20118" s="51" t="s">
        <v>21076</v>
      </c>
    </row>
    <row r="20119" spans="1:1">
      <c r="A20119" s="51" t="s">
        <v>21077</v>
      </c>
    </row>
    <row r="20120" spans="1:1">
      <c r="A20120" s="51" t="s">
        <v>21078</v>
      </c>
    </row>
    <row r="20121" spans="1:1">
      <c r="A20121" s="51" t="s">
        <v>21079</v>
      </c>
    </row>
    <row r="20122" spans="1:1">
      <c r="A20122" s="51" t="s">
        <v>21080</v>
      </c>
    </row>
    <row r="20123" spans="1:1">
      <c r="A20123" s="51" t="s">
        <v>21081</v>
      </c>
    </row>
    <row r="20124" spans="1:1">
      <c r="A20124" s="51" t="s">
        <v>21082</v>
      </c>
    </row>
    <row r="20125" spans="1:1">
      <c r="A20125" s="51" t="s">
        <v>21083</v>
      </c>
    </row>
    <row r="20126" spans="1:1">
      <c r="A20126" s="51" t="s">
        <v>21084</v>
      </c>
    </row>
    <row r="20127" spans="1:1">
      <c r="A20127" s="51" t="s">
        <v>21085</v>
      </c>
    </row>
    <row r="20128" spans="1:1">
      <c r="A20128" s="51" t="s">
        <v>21086</v>
      </c>
    </row>
    <row r="20129" spans="1:1">
      <c r="A20129" s="51" t="s">
        <v>21087</v>
      </c>
    </row>
    <row r="20130" spans="1:1">
      <c r="A20130" s="51" t="s">
        <v>21088</v>
      </c>
    </row>
    <row r="20131" spans="1:1">
      <c r="A20131" s="51" t="s">
        <v>21089</v>
      </c>
    </row>
    <row r="20132" spans="1:1">
      <c r="A20132" s="51" t="s">
        <v>21090</v>
      </c>
    </row>
    <row r="20133" spans="1:1">
      <c r="A20133" s="51" t="s">
        <v>21091</v>
      </c>
    </row>
    <row r="20134" spans="1:1">
      <c r="A20134" s="51" t="s">
        <v>21092</v>
      </c>
    </row>
    <row r="20135" spans="1:1">
      <c r="A20135" s="51" t="s">
        <v>21093</v>
      </c>
    </row>
    <row r="20136" spans="1:1">
      <c r="A20136" s="51" t="s">
        <v>21094</v>
      </c>
    </row>
    <row r="20137" spans="1:1">
      <c r="A20137" s="51" t="s">
        <v>21095</v>
      </c>
    </row>
    <row r="20138" spans="1:1">
      <c r="A20138" s="51" t="s">
        <v>21096</v>
      </c>
    </row>
    <row r="20139" spans="1:1">
      <c r="A20139" s="51" t="s">
        <v>21097</v>
      </c>
    </row>
    <row r="20140" spans="1:1">
      <c r="A20140" s="51" t="s">
        <v>21098</v>
      </c>
    </row>
    <row r="20141" spans="1:1">
      <c r="A20141" s="51" t="s">
        <v>21099</v>
      </c>
    </row>
    <row r="20142" spans="1:1">
      <c r="A20142" s="51" t="s">
        <v>21100</v>
      </c>
    </row>
    <row r="20143" spans="1:1">
      <c r="A20143" s="51" t="s">
        <v>21101</v>
      </c>
    </row>
    <row r="20144" spans="1:1">
      <c r="A20144" s="51" t="s">
        <v>21102</v>
      </c>
    </row>
    <row r="20145" spans="1:1">
      <c r="A20145" s="51" t="s">
        <v>21103</v>
      </c>
    </row>
    <row r="20146" spans="1:1">
      <c r="A20146" s="51" t="s">
        <v>21104</v>
      </c>
    </row>
    <row r="20147" spans="1:1">
      <c r="A20147" s="51" t="s">
        <v>21105</v>
      </c>
    </row>
    <row r="20148" spans="1:1">
      <c r="A20148" s="51" t="s">
        <v>21106</v>
      </c>
    </row>
    <row r="20149" spans="1:1">
      <c r="A20149" s="51" t="s">
        <v>21107</v>
      </c>
    </row>
    <row r="20150" spans="1:1">
      <c r="A20150" s="51" t="s">
        <v>21108</v>
      </c>
    </row>
    <row r="20151" spans="1:1">
      <c r="A20151" s="51" t="s">
        <v>21109</v>
      </c>
    </row>
    <row r="20152" spans="1:1">
      <c r="A20152" s="51" t="s">
        <v>21110</v>
      </c>
    </row>
    <row r="20153" spans="1:1">
      <c r="A20153" s="51" t="s">
        <v>21111</v>
      </c>
    </row>
    <row r="20154" spans="1:1">
      <c r="A20154" s="51" t="s">
        <v>21112</v>
      </c>
    </row>
    <row r="20155" spans="1:1">
      <c r="A20155" s="51" t="s">
        <v>21113</v>
      </c>
    </row>
    <row r="20156" spans="1:1">
      <c r="A20156" s="51" t="s">
        <v>21114</v>
      </c>
    </row>
    <row r="20157" spans="1:1">
      <c r="A20157" s="51" t="s">
        <v>21115</v>
      </c>
    </row>
    <row r="20158" spans="1:1">
      <c r="A20158" s="51" t="s">
        <v>21116</v>
      </c>
    </row>
    <row r="20159" spans="1:1">
      <c r="A20159" s="51" t="s">
        <v>21117</v>
      </c>
    </row>
    <row r="20160" spans="1:1">
      <c r="A20160" s="51" t="s">
        <v>21118</v>
      </c>
    </row>
    <row r="20161" spans="1:1">
      <c r="A20161" s="51" t="s">
        <v>21119</v>
      </c>
    </row>
    <row r="20162" spans="1:1">
      <c r="A20162" s="51" t="s">
        <v>21120</v>
      </c>
    </row>
    <row r="20163" spans="1:1">
      <c r="A20163" s="51" t="s">
        <v>21121</v>
      </c>
    </row>
    <row r="20164" spans="1:1">
      <c r="A20164" s="51" t="s">
        <v>21122</v>
      </c>
    </row>
    <row r="20165" spans="1:1">
      <c r="A20165" s="51" t="s">
        <v>21123</v>
      </c>
    </row>
    <row r="20166" spans="1:1">
      <c r="A20166" s="51" t="s">
        <v>21124</v>
      </c>
    </row>
    <row r="20167" spans="1:1">
      <c r="A20167" s="51" t="s">
        <v>21125</v>
      </c>
    </row>
    <row r="20168" spans="1:1">
      <c r="A20168" s="51" t="s">
        <v>21126</v>
      </c>
    </row>
    <row r="20169" spans="1:1">
      <c r="A20169" s="51" t="s">
        <v>21127</v>
      </c>
    </row>
    <row r="20170" spans="1:1">
      <c r="A20170" s="51" t="s">
        <v>21128</v>
      </c>
    </row>
    <row r="20171" spans="1:1">
      <c r="A20171" s="51" t="s">
        <v>21129</v>
      </c>
    </row>
    <row r="20172" spans="1:1">
      <c r="A20172" s="51" t="s">
        <v>21130</v>
      </c>
    </row>
    <row r="20173" spans="1:1">
      <c r="A20173" s="51" t="s">
        <v>21131</v>
      </c>
    </row>
    <row r="20174" spans="1:1">
      <c r="A20174" s="51" t="s">
        <v>21132</v>
      </c>
    </row>
    <row r="20175" spans="1:1">
      <c r="A20175" s="51" t="s">
        <v>21133</v>
      </c>
    </row>
    <row r="20176" spans="1:1">
      <c r="A20176" s="51" t="s">
        <v>21134</v>
      </c>
    </row>
    <row r="20177" spans="1:1">
      <c r="A20177" s="51" t="s">
        <v>21135</v>
      </c>
    </row>
    <row r="20178" spans="1:1">
      <c r="A20178" s="51" t="s">
        <v>21136</v>
      </c>
    </row>
    <row r="20179" spans="1:1">
      <c r="A20179" s="51" t="s">
        <v>21137</v>
      </c>
    </row>
    <row r="20180" spans="1:1">
      <c r="A20180" s="51" t="s">
        <v>21138</v>
      </c>
    </row>
    <row r="20181" spans="1:1">
      <c r="A20181" s="51" t="s">
        <v>21139</v>
      </c>
    </row>
    <row r="20182" spans="1:1">
      <c r="A20182" s="51" t="s">
        <v>21140</v>
      </c>
    </row>
    <row r="20183" spans="1:1">
      <c r="A20183" s="51" t="s">
        <v>21141</v>
      </c>
    </row>
    <row r="20184" spans="1:1">
      <c r="A20184" s="51" t="s">
        <v>21142</v>
      </c>
    </row>
    <row r="20185" spans="1:1">
      <c r="A20185" s="51" t="s">
        <v>21143</v>
      </c>
    </row>
    <row r="20186" spans="1:1">
      <c r="A20186" s="51" t="s">
        <v>21144</v>
      </c>
    </row>
    <row r="20187" spans="1:1">
      <c r="A20187" s="51" t="s">
        <v>21145</v>
      </c>
    </row>
    <row r="20188" spans="1:1">
      <c r="A20188" s="51" t="s">
        <v>21146</v>
      </c>
    </row>
    <row r="20189" spans="1:1">
      <c r="A20189" s="51" t="s">
        <v>21147</v>
      </c>
    </row>
    <row r="20190" spans="1:1">
      <c r="A20190" s="51" t="s">
        <v>21148</v>
      </c>
    </row>
    <row r="20191" spans="1:1">
      <c r="A20191" s="51" t="s">
        <v>21149</v>
      </c>
    </row>
    <row r="20192" spans="1:1">
      <c r="A20192" s="51" t="s">
        <v>21150</v>
      </c>
    </row>
    <row r="20193" spans="1:1">
      <c r="A20193" s="51" t="s">
        <v>21151</v>
      </c>
    </row>
    <row r="20194" spans="1:1">
      <c r="A20194" s="51" t="s">
        <v>21152</v>
      </c>
    </row>
    <row r="20195" spans="1:1">
      <c r="A20195" s="51" t="s">
        <v>21153</v>
      </c>
    </row>
    <row r="20196" spans="1:1">
      <c r="A20196" s="51" t="s">
        <v>21154</v>
      </c>
    </row>
    <row r="20197" spans="1:1">
      <c r="A20197" s="51" t="s">
        <v>21155</v>
      </c>
    </row>
    <row r="20198" spans="1:1">
      <c r="A20198" s="51" t="s">
        <v>21156</v>
      </c>
    </row>
    <row r="20199" spans="1:1">
      <c r="A20199" s="51" t="s">
        <v>21157</v>
      </c>
    </row>
    <row r="20200" spans="1:1">
      <c r="A20200" s="51" t="s">
        <v>21158</v>
      </c>
    </row>
    <row r="20201" spans="1:1">
      <c r="A20201" s="51" t="s">
        <v>21159</v>
      </c>
    </row>
    <row r="20202" spans="1:1">
      <c r="A20202" s="51" t="s">
        <v>21160</v>
      </c>
    </row>
    <row r="20203" spans="1:1">
      <c r="A20203" s="51" t="s">
        <v>21161</v>
      </c>
    </row>
    <row r="20204" spans="1:1">
      <c r="A20204" s="51" t="s">
        <v>21162</v>
      </c>
    </row>
    <row r="20205" spans="1:1">
      <c r="A20205" s="51" t="s">
        <v>21163</v>
      </c>
    </row>
    <row r="20206" spans="1:1">
      <c r="A20206" s="51" t="s">
        <v>21164</v>
      </c>
    </row>
    <row r="20207" spans="1:1">
      <c r="A20207" s="51" t="s">
        <v>21165</v>
      </c>
    </row>
    <row r="20208" spans="1:1">
      <c r="A20208" s="51" t="s">
        <v>21166</v>
      </c>
    </row>
    <row r="20209" spans="1:1">
      <c r="A20209" s="51" t="s">
        <v>21167</v>
      </c>
    </row>
    <row r="20210" spans="1:1">
      <c r="A20210" s="51" t="s">
        <v>21168</v>
      </c>
    </row>
    <row r="20211" spans="1:1">
      <c r="A20211" s="51" t="s">
        <v>21169</v>
      </c>
    </row>
    <row r="20212" spans="1:1">
      <c r="A20212" s="51" t="s">
        <v>21170</v>
      </c>
    </row>
    <row r="20213" spans="1:1">
      <c r="A20213" s="51" t="s">
        <v>21171</v>
      </c>
    </row>
    <row r="20214" spans="1:1">
      <c r="A20214" s="51" t="s">
        <v>21172</v>
      </c>
    </row>
    <row r="20215" spans="1:1">
      <c r="A20215" s="51" t="s">
        <v>21173</v>
      </c>
    </row>
    <row r="20216" spans="1:1">
      <c r="A20216" s="51" t="s">
        <v>21174</v>
      </c>
    </row>
    <row r="20217" spans="1:1">
      <c r="A20217" s="51" t="s">
        <v>21175</v>
      </c>
    </row>
    <row r="20218" spans="1:1">
      <c r="A20218" s="51" t="s">
        <v>21176</v>
      </c>
    </row>
    <row r="20219" spans="1:1">
      <c r="A20219" s="51" t="s">
        <v>21177</v>
      </c>
    </row>
    <row r="20220" spans="1:1">
      <c r="A20220" s="51" t="s">
        <v>21178</v>
      </c>
    </row>
    <row r="20221" spans="1:1">
      <c r="A20221" s="51" t="s">
        <v>21179</v>
      </c>
    </row>
    <row r="20222" spans="1:1">
      <c r="A20222" s="51" t="s">
        <v>21180</v>
      </c>
    </row>
    <row r="20223" spans="1:1">
      <c r="A20223" s="51" t="s">
        <v>21181</v>
      </c>
    </row>
    <row r="20224" spans="1:1">
      <c r="A20224" s="51" t="s">
        <v>21182</v>
      </c>
    </row>
    <row r="20225" spans="1:1">
      <c r="A20225" s="51" t="s">
        <v>21183</v>
      </c>
    </row>
    <row r="20226" spans="1:1">
      <c r="A20226" s="51" t="s">
        <v>21184</v>
      </c>
    </row>
    <row r="20227" spans="1:1">
      <c r="A20227" s="51" t="s">
        <v>21185</v>
      </c>
    </row>
    <row r="20228" spans="1:1">
      <c r="A20228" s="51" t="s">
        <v>21186</v>
      </c>
    </row>
    <row r="20229" spans="1:1">
      <c r="A20229" s="51" t="s">
        <v>21187</v>
      </c>
    </row>
    <row r="20230" spans="1:1">
      <c r="A20230" s="51" t="s">
        <v>21188</v>
      </c>
    </row>
    <row r="20231" spans="1:1">
      <c r="A20231" s="51" t="s">
        <v>21189</v>
      </c>
    </row>
    <row r="20232" spans="1:1">
      <c r="A20232" s="51" t="s">
        <v>21190</v>
      </c>
    </row>
    <row r="20233" spans="1:1">
      <c r="A20233" s="51" t="s">
        <v>21191</v>
      </c>
    </row>
    <row r="20234" spans="1:1">
      <c r="A20234" s="51" t="s">
        <v>21192</v>
      </c>
    </row>
    <row r="20235" spans="1:1">
      <c r="A20235" s="51" t="s">
        <v>21193</v>
      </c>
    </row>
    <row r="20236" spans="1:1">
      <c r="A20236" s="51" t="s">
        <v>21194</v>
      </c>
    </row>
    <row r="20237" spans="1:1">
      <c r="A20237" s="51" t="s">
        <v>21195</v>
      </c>
    </row>
    <row r="20238" spans="1:1">
      <c r="A20238" s="51" t="s">
        <v>21196</v>
      </c>
    </row>
    <row r="20239" spans="1:1">
      <c r="A20239" s="51" t="s">
        <v>21197</v>
      </c>
    </row>
    <row r="20240" spans="1:1">
      <c r="A20240" s="51" t="s">
        <v>21198</v>
      </c>
    </row>
    <row r="20241" spans="1:1">
      <c r="A20241" s="51" t="s">
        <v>21199</v>
      </c>
    </row>
    <row r="20242" spans="1:1">
      <c r="A20242" s="51" t="s">
        <v>21200</v>
      </c>
    </row>
    <row r="20243" spans="1:1">
      <c r="A20243" s="51" t="s">
        <v>21201</v>
      </c>
    </row>
    <row r="20244" spans="1:1">
      <c r="A20244" s="51" t="s">
        <v>21202</v>
      </c>
    </row>
    <row r="20245" spans="1:1">
      <c r="A20245" s="51" t="s">
        <v>21203</v>
      </c>
    </row>
    <row r="20246" spans="1:1">
      <c r="A20246" s="51" t="s">
        <v>21204</v>
      </c>
    </row>
    <row r="20247" spans="1:1">
      <c r="A20247" s="51" t="s">
        <v>21205</v>
      </c>
    </row>
    <row r="20248" spans="1:1">
      <c r="A20248" s="51" t="s">
        <v>21206</v>
      </c>
    </row>
    <row r="20249" spans="1:1">
      <c r="A20249" s="51" t="s">
        <v>21207</v>
      </c>
    </row>
    <row r="20250" spans="1:1">
      <c r="A20250" s="51" t="s">
        <v>21208</v>
      </c>
    </row>
    <row r="20251" spans="1:1">
      <c r="A20251" s="51" t="s">
        <v>21209</v>
      </c>
    </row>
    <row r="20252" spans="1:1">
      <c r="A20252" s="51" t="s">
        <v>21210</v>
      </c>
    </row>
    <row r="20253" spans="1:1">
      <c r="A20253" s="51" t="s">
        <v>21211</v>
      </c>
    </row>
    <row r="20254" spans="1:1">
      <c r="A20254" s="51" t="s">
        <v>21212</v>
      </c>
    </row>
    <row r="20255" spans="1:1">
      <c r="A20255" s="51" t="s">
        <v>21213</v>
      </c>
    </row>
    <row r="20256" spans="1:1">
      <c r="A20256" s="51" t="s">
        <v>21214</v>
      </c>
    </row>
    <row r="20257" spans="1:1">
      <c r="A20257" s="51" t="s">
        <v>21215</v>
      </c>
    </row>
    <row r="20258" spans="1:1">
      <c r="A20258" s="51" t="s">
        <v>21216</v>
      </c>
    </row>
    <row r="20259" spans="1:1">
      <c r="A20259" s="51" t="s">
        <v>21217</v>
      </c>
    </row>
    <row r="20260" spans="1:1">
      <c r="A20260" s="51" t="s">
        <v>21218</v>
      </c>
    </row>
    <row r="20261" spans="1:1">
      <c r="A20261" s="51" t="s">
        <v>21219</v>
      </c>
    </row>
    <row r="20262" spans="1:1">
      <c r="A20262" s="51" t="s">
        <v>21220</v>
      </c>
    </row>
    <row r="20263" spans="1:1">
      <c r="A20263" s="51" t="s">
        <v>21221</v>
      </c>
    </row>
    <row r="20264" spans="1:1">
      <c r="A20264" s="51" t="s">
        <v>21222</v>
      </c>
    </row>
    <row r="20265" spans="1:1">
      <c r="A20265" s="51" t="s">
        <v>21223</v>
      </c>
    </row>
    <row r="20266" spans="1:1">
      <c r="A20266" s="51" t="s">
        <v>21224</v>
      </c>
    </row>
    <row r="20267" spans="1:1">
      <c r="A20267" s="51" t="s">
        <v>21225</v>
      </c>
    </row>
    <row r="20268" spans="1:1">
      <c r="A20268" s="51" t="s">
        <v>21226</v>
      </c>
    </row>
    <row r="20269" spans="1:1">
      <c r="A20269" s="51" t="s">
        <v>21227</v>
      </c>
    </row>
    <row r="20270" spans="1:1">
      <c r="A20270" s="51" t="s">
        <v>21228</v>
      </c>
    </row>
    <row r="20271" spans="1:1">
      <c r="A20271" s="51" t="s">
        <v>21229</v>
      </c>
    </row>
    <row r="20272" spans="1:1">
      <c r="A20272" s="51" t="s">
        <v>21230</v>
      </c>
    </row>
    <row r="20273" spans="1:1">
      <c r="A20273" s="51" t="s">
        <v>21231</v>
      </c>
    </row>
    <row r="20274" spans="1:1">
      <c r="A20274" s="51" t="s">
        <v>21232</v>
      </c>
    </row>
    <row r="20275" spans="1:1">
      <c r="A20275" s="51" t="s">
        <v>21233</v>
      </c>
    </row>
    <row r="20276" spans="1:1">
      <c r="A20276" s="51" t="s">
        <v>21234</v>
      </c>
    </row>
    <row r="20277" spans="1:1">
      <c r="A20277" s="51" t="s">
        <v>21235</v>
      </c>
    </row>
    <row r="20278" spans="1:1">
      <c r="A20278" s="51" t="s">
        <v>21236</v>
      </c>
    </row>
    <row r="20279" spans="1:1">
      <c r="A20279" s="51" t="s">
        <v>21237</v>
      </c>
    </row>
    <row r="20280" spans="1:1">
      <c r="A20280" s="51" t="s">
        <v>21238</v>
      </c>
    </row>
    <row r="20281" spans="1:1">
      <c r="A20281" s="51" t="s">
        <v>21239</v>
      </c>
    </row>
    <row r="20282" spans="1:1">
      <c r="A20282" s="51" t="s">
        <v>21240</v>
      </c>
    </row>
    <row r="20283" spans="1:1">
      <c r="A20283" s="51" t="s">
        <v>21241</v>
      </c>
    </row>
    <row r="20284" spans="1:1">
      <c r="A20284" s="51" t="s">
        <v>21242</v>
      </c>
    </row>
    <row r="20285" spans="1:1">
      <c r="A20285" s="51" t="s">
        <v>21243</v>
      </c>
    </row>
    <row r="20286" spans="1:1">
      <c r="A20286" s="51" t="s">
        <v>21244</v>
      </c>
    </row>
    <row r="20287" spans="1:1">
      <c r="A20287" s="51" t="s">
        <v>21245</v>
      </c>
    </row>
    <row r="20288" spans="1:1">
      <c r="A20288" s="51" t="s">
        <v>21246</v>
      </c>
    </row>
    <row r="20289" spans="1:1">
      <c r="A20289" s="51" t="s">
        <v>21247</v>
      </c>
    </row>
    <row r="20290" spans="1:1">
      <c r="A20290" s="51" t="s">
        <v>21248</v>
      </c>
    </row>
    <row r="20291" spans="1:1">
      <c r="A20291" s="51" t="s">
        <v>21249</v>
      </c>
    </row>
    <row r="20292" spans="1:1">
      <c r="A20292" s="51" t="s">
        <v>21250</v>
      </c>
    </row>
    <row r="20293" spans="1:1">
      <c r="A20293" s="51" t="s">
        <v>21251</v>
      </c>
    </row>
    <row r="20294" spans="1:1">
      <c r="A20294" s="51" t="s">
        <v>21252</v>
      </c>
    </row>
    <row r="20295" spans="1:1">
      <c r="A20295" s="51" t="s">
        <v>21253</v>
      </c>
    </row>
    <row r="20296" spans="1:1">
      <c r="A20296" s="51" t="s">
        <v>21254</v>
      </c>
    </row>
    <row r="20297" spans="1:1">
      <c r="A20297" s="51" t="s">
        <v>21255</v>
      </c>
    </row>
    <row r="20298" spans="1:1">
      <c r="A20298" s="51" t="s">
        <v>21256</v>
      </c>
    </row>
    <row r="20299" spans="1:1">
      <c r="A20299" s="51" t="s">
        <v>21257</v>
      </c>
    </row>
    <row r="20300" spans="1:1">
      <c r="A20300" s="51" t="s">
        <v>21258</v>
      </c>
    </row>
    <row r="20301" spans="1:1">
      <c r="A20301" s="51" t="s">
        <v>21259</v>
      </c>
    </row>
    <row r="20302" spans="1:1">
      <c r="A20302" s="51" t="s">
        <v>21260</v>
      </c>
    </row>
    <row r="20303" spans="1:1">
      <c r="A20303" s="51" t="s">
        <v>21261</v>
      </c>
    </row>
    <row r="20304" spans="1:1">
      <c r="A20304" s="51" t="s">
        <v>21262</v>
      </c>
    </row>
    <row r="20305" spans="1:1">
      <c r="A20305" s="51" t="s">
        <v>21263</v>
      </c>
    </row>
    <row r="20306" spans="1:1">
      <c r="A20306" s="51" t="s">
        <v>21264</v>
      </c>
    </row>
    <row r="20307" spans="1:1">
      <c r="A20307" s="51" t="s">
        <v>21265</v>
      </c>
    </row>
    <row r="20308" spans="1:1">
      <c r="A20308" s="51" t="s">
        <v>21266</v>
      </c>
    </row>
    <row r="20309" spans="1:1">
      <c r="A20309" s="51" t="s">
        <v>21267</v>
      </c>
    </row>
    <row r="20310" spans="1:1">
      <c r="A20310" s="51" t="s">
        <v>21268</v>
      </c>
    </row>
    <row r="20311" spans="1:1">
      <c r="A20311" s="51" t="s">
        <v>21269</v>
      </c>
    </row>
    <row r="20312" spans="1:1">
      <c r="A20312" s="51" t="s">
        <v>21270</v>
      </c>
    </row>
    <row r="20313" spans="1:1">
      <c r="A20313" s="51" t="s">
        <v>21271</v>
      </c>
    </row>
    <row r="20314" spans="1:1">
      <c r="A20314" s="51" t="s">
        <v>21272</v>
      </c>
    </row>
    <row r="20315" spans="1:1">
      <c r="A20315" s="51" t="s">
        <v>21273</v>
      </c>
    </row>
    <row r="20316" spans="1:1">
      <c r="A20316" s="51" t="s">
        <v>21274</v>
      </c>
    </row>
    <row r="20317" spans="1:1">
      <c r="A20317" s="51" t="s">
        <v>21275</v>
      </c>
    </row>
    <row r="20318" spans="1:1">
      <c r="A20318" s="51" t="s">
        <v>21276</v>
      </c>
    </row>
    <row r="20319" spans="1:1">
      <c r="A20319" s="51" t="s">
        <v>21277</v>
      </c>
    </row>
    <row r="20320" spans="1:1">
      <c r="A20320" s="51" t="s">
        <v>21278</v>
      </c>
    </row>
    <row r="20321" spans="1:1">
      <c r="A20321" s="51" t="s">
        <v>21279</v>
      </c>
    </row>
    <row r="20322" spans="1:1">
      <c r="A20322" s="51" t="s">
        <v>21280</v>
      </c>
    </row>
    <row r="20323" spans="1:1">
      <c r="A20323" s="51" t="s">
        <v>21281</v>
      </c>
    </row>
    <row r="20324" spans="1:1">
      <c r="A20324" s="51" t="s">
        <v>21282</v>
      </c>
    </row>
    <row r="20325" spans="1:1">
      <c r="A20325" s="51" t="s">
        <v>21283</v>
      </c>
    </row>
    <row r="20326" spans="1:1">
      <c r="A20326" s="51" t="s">
        <v>21284</v>
      </c>
    </row>
    <row r="20327" spans="1:1">
      <c r="A20327" s="51" t="s">
        <v>21285</v>
      </c>
    </row>
    <row r="20328" spans="1:1">
      <c r="A20328" s="51" t="s">
        <v>21286</v>
      </c>
    </row>
    <row r="20329" spans="1:1">
      <c r="A20329" s="51" t="s">
        <v>21287</v>
      </c>
    </row>
    <row r="20330" spans="1:1">
      <c r="A20330" s="51" t="s">
        <v>21288</v>
      </c>
    </row>
    <row r="20331" spans="1:1">
      <c r="A20331" s="51" t="s">
        <v>21289</v>
      </c>
    </row>
    <row r="20332" spans="1:1">
      <c r="A20332" s="51" t="s">
        <v>21290</v>
      </c>
    </row>
    <row r="20333" spans="1:1">
      <c r="A20333" s="51" t="s">
        <v>21291</v>
      </c>
    </row>
    <row r="20334" spans="1:1">
      <c r="A20334" s="51" t="s">
        <v>21292</v>
      </c>
    </row>
    <row r="20335" spans="1:1">
      <c r="A20335" s="51" t="s">
        <v>21293</v>
      </c>
    </row>
    <row r="20336" spans="1:1">
      <c r="A20336" s="51" t="s">
        <v>21294</v>
      </c>
    </row>
    <row r="20337" spans="1:1">
      <c r="A20337" s="51" t="s">
        <v>21295</v>
      </c>
    </row>
    <row r="20338" spans="1:1">
      <c r="A20338" s="51" t="s">
        <v>21296</v>
      </c>
    </row>
    <row r="20339" spans="1:1">
      <c r="A20339" s="51" t="s">
        <v>21297</v>
      </c>
    </row>
    <row r="20340" spans="1:1">
      <c r="A20340" s="51" t="s">
        <v>21298</v>
      </c>
    </row>
    <row r="20341" spans="1:1">
      <c r="A20341" s="51" t="s">
        <v>21299</v>
      </c>
    </row>
    <row r="20342" spans="1:1">
      <c r="A20342" s="51" t="s">
        <v>21300</v>
      </c>
    </row>
    <row r="20343" spans="1:1">
      <c r="A20343" s="51" t="s">
        <v>21301</v>
      </c>
    </row>
    <row r="20344" spans="1:1">
      <c r="A20344" s="51" t="s">
        <v>21302</v>
      </c>
    </row>
    <row r="20345" spans="1:1">
      <c r="A20345" s="51" t="s">
        <v>21303</v>
      </c>
    </row>
    <row r="20346" spans="1:1">
      <c r="A20346" s="51" t="s">
        <v>21304</v>
      </c>
    </row>
    <row r="20347" spans="1:1">
      <c r="A20347" s="51" t="s">
        <v>21305</v>
      </c>
    </row>
    <row r="20348" spans="1:1">
      <c r="A20348" s="51" t="s">
        <v>21306</v>
      </c>
    </row>
    <row r="20349" spans="1:1">
      <c r="A20349" s="51" t="s">
        <v>21307</v>
      </c>
    </row>
    <row r="20350" spans="1:1">
      <c r="A20350" s="51" t="s">
        <v>21308</v>
      </c>
    </row>
    <row r="20351" spans="1:1">
      <c r="A20351" s="51" t="s">
        <v>21309</v>
      </c>
    </row>
    <row r="20352" spans="1:1">
      <c r="A20352" s="51" t="s">
        <v>21310</v>
      </c>
    </row>
    <row r="20353" spans="1:1">
      <c r="A20353" s="51" t="s">
        <v>21311</v>
      </c>
    </row>
    <row r="20354" spans="1:1">
      <c r="A20354" s="51" t="s">
        <v>21312</v>
      </c>
    </row>
    <row r="20355" spans="1:1">
      <c r="A20355" s="51" t="s">
        <v>21313</v>
      </c>
    </row>
    <row r="20356" spans="1:1">
      <c r="A20356" s="51" t="s">
        <v>21314</v>
      </c>
    </row>
    <row r="20357" spans="1:1">
      <c r="A20357" s="51" t="s">
        <v>21315</v>
      </c>
    </row>
    <row r="20358" spans="1:1">
      <c r="A20358" s="51" t="s">
        <v>21316</v>
      </c>
    </row>
    <row r="20359" spans="1:1">
      <c r="A20359" s="51" t="s">
        <v>21317</v>
      </c>
    </row>
    <row r="20360" spans="1:1">
      <c r="A20360" s="51" t="s">
        <v>21318</v>
      </c>
    </row>
    <row r="20361" spans="1:1">
      <c r="A20361" s="51" t="s">
        <v>21319</v>
      </c>
    </row>
    <row r="20362" spans="1:1">
      <c r="A20362" s="51" t="s">
        <v>21320</v>
      </c>
    </row>
    <row r="20363" spans="1:1">
      <c r="A20363" s="51" t="s">
        <v>21321</v>
      </c>
    </row>
    <row r="20364" spans="1:1">
      <c r="A20364" s="51" t="s">
        <v>21322</v>
      </c>
    </row>
    <row r="20365" spans="1:1">
      <c r="A20365" s="51" t="s">
        <v>21323</v>
      </c>
    </row>
    <row r="20366" spans="1:1">
      <c r="A20366" s="51" t="s">
        <v>21324</v>
      </c>
    </row>
    <row r="20367" spans="1:1">
      <c r="A20367" s="51" t="s">
        <v>21325</v>
      </c>
    </row>
    <row r="20368" spans="1:1">
      <c r="A20368" s="51" t="s">
        <v>21326</v>
      </c>
    </row>
    <row r="20369" spans="1:1">
      <c r="A20369" s="51" t="s">
        <v>21327</v>
      </c>
    </row>
    <row r="20370" spans="1:1">
      <c r="A20370" s="51" t="s">
        <v>21328</v>
      </c>
    </row>
    <row r="20371" spans="1:1">
      <c r="A20371" s="51" t="s">
        <v>21329</v>
      </c>
    </row>
    <row r="20372" spans="1:1">
      <c r="A20372" s="51" t="s">
        <v>21330</v>
      </c>
    </row>
    <row r="20373" spans="1:1">
      <c r="A20373" s="51" t="s">
        <v>21331</v>
      </c>
    </row>
    <row r="20374" spans="1:1">
      <c r="A20374" s="51" t="s">
        <v>21332</v>
      </c>
    </row>
    <row r="20375" spans="1:1">
      <c r="A20375" s="51" t="s">
        <v>21333</v>
      </c>
    </row>
    <row r="20376" spans="1:1">
      <c r="A20376" s="51" t="s">
        <v>21334</v>
      </c>
    </row>
    <row r="20377" spans="1:1">
      <c r="A20377" s="51" t="s">
        <v>21335</v>
      </c>
    </row>
    <row r="20378" spans="1:1">
      <c r="A20378" s="51" t="s">
        <v>21336</v>
      </c>
    </row>
    <row r="20379" spans="1:1">
      <c r="A20379" s="51" t="s">
        <v>21337</v>
      </c>
    </row>
    <row r="20380" spans="1:1">
      <c r="A20380" s="51" t="s">
        <v>21338</v>
      </c>
    </row>
    <row r="20381" spans="1:1">
      <c r="A20381" s="51" t="s">
        <v>21339</v>
      </c>
    </row>
    <row r="20382" spans="1:1">
      <c r="A20382" s="51" t="s">
        <v>21340</v>
      </c>
    </row>
    <row r="20383" spans="1:1">
      <c r="A20383" s="51" t="s">
        <v>21341</v>
      </c>
    </row>
    <row r="20384" spans="1:1">
      <c r="A20384" s="51" t="s">
        <v>21342</v>
      </c>
    </row>
    <row r="20385" spans="1:1">
      <c r="A20385" s="51" t="s">
        <v>21343</v>
      </c>
    </row>
    <row r="20386" spans="1:1">
      <c r="A20386" s="51" t="s">
        <v>21344</v>
      </c>
    </row>
    <row r="20387" spans="1:1">
      <c r="A20387" s="51" t="s">
        <v>21345</v>
      </c>
    </row>
    <row r="20388" spans="1:1">
      <c r="A20388" s="51" t="s">
        <v>21346</v>
      </c>
    </row>
    <row r="20389" spans="1:1">
      <c r="A20389" s="51" t="s">
        <v>21347</v>
      </c>
    </row>
    <row r="20390" spans="1:1">
      <c r="A20390" s="51" t="s">
        <v>21348</v>
      </c>
    </row>
    <row r="20391" spans="1:1">
      <c r="A20391" s="51" t="s">
        <v>21349</v>
      </c>
    </row>
    <row r="20392" spans="1:1">
      <c r="A20392" s="51" t="s">
        <v>21350</v>
      </c>
    </row>
    <row r="20393" spans="1:1">
      <c r="A20393" s="51" t="s">
        <v>21351</v>
      </c>
    </row>
    <row r="20394" spans="1:1">
      <c r="A20394" s="51" t="s">
        <v>21352</v>
      </c>
    </row>
    <row r="20395" spans="1:1">
      <c r="A20395" s="51" t="s">
        <v>21353</v>
      </c>
    </row>
    <row r="20396" spans="1:1">
      <c r="A20396" s="51" t="s">
        <v>21354</v>
      </c>
    </row>
    <row r="20397" spans="1:1">
      <c r="A20397" s="51" t="s">
        <v>21355</v>
      </c>
    </row>
    <row r="20398" spans="1:1">
      <c r="A20398" s="51" t="s">
        <v>21356</v>
      </c>
    </row>
    <row r="20399" spans="1:1">
      <c r="A20399" s="51" t="s">
        <v>21357</v>
      </c>
    </row>
    <row r="20400" spans="1:1">
      <c r="A20400" s="51" t="s">
        <v>21358</v>
      </c>
    </row>
    <row r="20401" spans="1:1">
      <c r="A20401" s="51" t="s">
        <v>21359</v>
      </c>
    </row>
    <row r="20402" spans="1:1">
      <c r="A20402" s="51" t="s">
        <v>21360</v>
      </c>
    </row>
    <row r="20403" spans="1:1">
      <c r="A20403" s="51" t="s">
        <v>21361</v>
      </c>
    </row>
    <row r="20404" spans="1:1">
      <c r="A20404" s="51" t="s">
        <v>21362</v>
      </c>
    </row>
    <row r="20405" spans="1:1">
      <c r="A20405" s="51" t="s">
        <v>21363</v>
      </c>
    </row>
    <row r="20406" spans="1:1">
      <c r="A20406" s="51" t="s">
        <v>21364</v>
      </c>
    </row>
    <row r="20407" spans="1:1">
      <c r="A20407" s="51" t="s">
        <v>21365</v>
      </c>
    </row>
    <row r="20408" spans="1:1">
      <c r="A20408" s="51" t="s">
        <v>21366</v>
      </c>
    </row>
    <row r="20409" spans="1:1">
      <c r="A20409" s="51" t="s">
        <v>21367</v>
      </c>
    </row>
    <row r="20410" spans="1:1">
      <c r="A20410" s="51" t="s">
        <v>21368</v>
      </c>
    </row>
    <row r="20411" spans="1:1">
      <c r="A20411" s="51" t="s">
        <v>21369</v>
      </c>
    </row>
    <row r="20412" spans="1:1">
      <c r="A20412" s="51" t="s">
        <v>21370</v>
      </c>
    </row>
    <row r="20413" spans="1:1">
      <c r="A20413" s="51" t="s">
        <v>21371</v>
      </c>
    </row>
    <row r="20414" spans="1:1">
      <c r="A20414" s="51" t="s">
        <v>21372</v>
      </c>
    </row>
    <row r="20415" spans="1:1">
      <c r="A20415" s="51" t="s">
        <v>21373</v>
      </c>
    </row>
    <row r="20416" spans="1:1">
      <c r="A20416" s="51" t="s">
        <v>21374</v>
      </c>
    </row>
    <row r="20417" spans="1:1">
      <c r="A20417" s="51" t="s">
        <v>21375</v>
      </c>
    </row>
    <row r="20418" spans="1:1">
      <c r="A20418" s="51" t="s">
        <v>21376</v>
      </c>
    </row>
    <row r="20419" spans="1:1">
      <c r="A20419" s="51" t="s">
        <v>21377</v>
      </c>
    </row>
    <row r="20420" spans="1:1">
      <c r="A20420" s="51" t="s">
        <v>21378</v>
      </c>
    </row>
    <row r="20421" spans="1:1">
      <c r="A20421" s="51" t="s">
        <v>21379</v>
      </c>
    </row>
    <row r="20422" spans="1:1">
      <c r="A20422" s="51" t="s">
        <v>21380</v>
      </c>
    </row>
    <row r="20423" spans="1:1">
      <c r="A20423" s="51" t="s">
        <v>21381</v>
      </c>
    </row>
    <row r="20424" spans="1:1">
      <c r="A20424" s="51" t="s">
        <v>21382</v>
      </c>
    </row>
    <row r="20425" spans="1:1">
      <c r="A20425" s="51" t="s">
        <v>21383</v>
      </c>
    </row>
    <row r="20426" spans="1:1">
      <c r="A20426" s="51" t="s">
        <v>21384</v>
      </c>
    </row>
    <row r="20427" spans="1:1">
      <c r="A20427" s="51" t="s">
        <v>21385</v>
      </c>
    </row>
    <row r="20428" spans="1:1">
      <c r="A20428" s="51" t="s">
        <v>21386</v>
      </c>
    </row>
    <row r="20429" spans="1:1">
      <c r="A20429" s="51" t="s">
        <v>21387</v>
      </c>
    </row>
    <row r="20430" spans="1:1">
      <c r="A20430" s="51" t="s">
        <v>21388</v>
      </c>
    </row>
    <row r="20431" spans="1:1">
      <c r="A20431" s="51" t="s">
        <v>21389</v>
      </c>
    </row>
    <row r="20432" spans="1:1">
      <c r="A20432" s="51" t="s">
        <v>21390</v>
      </c>
    </row>
    <row r="20433" spans="1:1">
      <c r="A20433" s="51" t="s">
        <v>21391</v>
      </c>
    </row>
    <row r="20434" spans="1:1">
      <c r="A20434" s="51" t="s">
        <v>21392</v>
      </c>
    </row>
    <row r="20435" spans="1:1">
      <c r="A20435" s="51" t="s">
        <v>21393</v>
      </c>
    </row>
    <row r="20436" spans="1:1">
      <c r="A20436" s="51" t="s">
        <v>21394</v>
      </c>
    </row>
    <row r="20437" spans="1:1">
      <c r="A20437" s="51" t="s">
        <v>21395</v>
      </c>
    </row>
    <row r="20438" spans="1:1">
      <c r="A20438" s="51" t="s">
        <v>21396</v>
      </c>
    </row>
    <row r="20439" spans="1:1">
      <c r="A20439" s="51" t="s">
        <v>21397</v>
      </c>
    </row>
    <row r="20440" spans="1:1">
      <c r="A20440" s="51" t="s">
        <v>21398</v>
      </c>
    </row>
    <row r="20441" spans="1:1">
      <c r="A20441" s="51" t="s">
        <v>21399</v>
      </c>
    </row>
    <row r="20442" spans="1:1">
      <c r="A20442" s="51" t="s">
        <v>21400</v>
      </c>
    </row>
    <row r="20443" spans="1:1">
      <c r="A20443" s="51" t="s">
        <v>21401</v>
      </c>
    </row>
    <row r="20444" spans="1:1">
      <c r="A20444" s="51" t="s">
        <v>21402</v>
      </c>
    </row>
    <row r="20445" spans="1:1">
      <c r="A20445" s="51" t="s">
        <v>21403</v>
      </c>
    </row>
    <row r="20446" spans="1:1">
      <c r="A20446" s="51" t="s">
        <v>21404</v>
      </c>
    </row>
    <row r="20447" spans="1:1">
      <c r="A20447" s="51" t="s">
        <v>21405</v>
      </c>
    </row>
    <row r="20448" spans="1:1">
      <c r="A20448" s="51" t="s">
        <v>21406</v>
      </c>
    </row>
    <row r="20449" spans="1:1">
      <c r="A20449" s="51" t="s">
        <v>21407</v>
      </c>
    </row>
    <row r="20450" spans="1:1">
      <c r="A20450" s="51" t="s">
        <v>21408</v>
      </c>
    </row>
    <row r="20451" spans="1:1">
      <c r="A20451" s="51" t="s">
        <v>21409</v>
      </c>
    </row>
    <row r="20452" spans="1:1">
      <c r="A20452" s="51" t="s">
        <v>21410</v>
      </c>
    </row>
    <row r="20453" spans="1:1">
      <c r="A20453" s="51" t="s">
        <v>21411</v>
      </c>
    </row>
    <row r="20454" spans="1:1">
      <c r="A20454" s="51" t="s">
        <v>21412</v>
      </c>
    </row>
    <row r="20455" spans="1:1">
      <c r="A20455" s="51" t="s">
        <v>21413</v>
      </c>
    </row>
    <row r="20456" spans="1:1">
      <c r="A20456" s="51" t="s">
        <v>21414</v>
      </c>
    </row>
    <row r="20457" spans="1:1">
      <c r="A20457" s="51" t="s">
        <v>21415</v>
      </c>
    </row>
    <row r="20458" spans="1:1">
      <c r="A20458" s="51" t="s">
        <v>21416</v>
      </c>
    </row>
    <row r="20459" spans="1:1">
      <c r="A20459" s="51" t="s">
        <v>21417</v>
      </c>
    </row>
    <row r="20460" spans="1:1">
      <c r="A20460" s="51" t="s">
        <v>21418</v>
      </c>
    </row>
    <row r="20461" spans="1:1">
      <c r="A20461" s="51" t="s">
        <v>21419</v>
      </c>
    </row>
    <row r="20462" spans="1:1">
      <c r="A20462" s="51" t="s">
        <v>21420</v>
      </c>
    </row>
    <row r="20463" spans="1:1">
      <c r="A20463" s="51" t="s">
        <v>21421</v>
      </c>
    </row>
    <row r="20464" spans="1:1">
      <c r="A20464" s="51" t="s">
        <v>21422</v>
      </c>
    </row>
    <row r="20465" spans="1:1">
      <c r="A20465" s="51" t="s">
        <v>21423</v>
      </c>
    </row>
    <row r="20466" spans="1:1">
      <c r="A20466" s="51" t="s">
        <v>21424</v>
      </c>
    </row>
    <row r="20467" spans="1:1">
      <c r="A20467" s="51" t="s">
        <v>21425</v>
      </c>
    </row>
    <row r="20468" spans="1:1">
      <c r="A20468" s="51" t="s">
        <v>21426</v>
      </c>
    </row>
    <row r="20469" spans="1:1">
      <c r="A20469" s="51" t="s">
        <v>21427</v>
      </c>
    </row>
    <row r="20470" spans="1:1">
      <c r="A20470" s="51" t="s">
        <v>21428</v>
      </c>
    </row>
    <row r="20471" spans="1:1">
      <c r="A20471" s="51" t="s">
        <v>21429</v>
      </c>
    </row>
    <row r="20472" spans="1:1">
      <c r="A20472" s="51" t="s">
        <v>21430</v>
      </c>
    </row>
    <row r="20473" spans="1:1">
      <c r="A20473" s="51" t="s">
        <v>21431</v>
      </c>
    </row>
    <row r="20474" spans="1:1">
      <c r="A20474" s="51" t="s">
        <v>21432</v>
      </c>
    </row>
    <row r="20475" spans="1:1">
      <c r="A20475" s="51" t="s">
        <v>21433</v>
      </c>
    </row>
    <row r="20476" spans="1:1">
      <c r="A20476" s="51" t="s">
        <v>21434</v>
      </c>
    </row>
    <row r="20477" spans="1:1">
      <c r="A20477" s="51" t="s">
        <v>21435</v>
      </c>
    </row>
    <row r="20478" spans="1:1">
      <c r="A20478" s="51" t="s">
        <v>21436</v>
      </c>
    </row>
    <row r="20479" spans="1:1">
      <c r="A20479" s="51" t="s">
        <v>21437</v>
      </c>
    </row>
    <row r="20480" spans="1:1">
      <c r="A20480" s="51" t="s">
        <v>21438</v>
      </c>
    </row>
    <row r="20481" spans="1:1">
      <c r="A20481" s="51" t="s">
        <v>21439</v>
      </c>
    </row>
    <row r="20482" spans="1:1">
      <c r="A20482" s="51" t="s">
        <v>21440</v>
      </c>
    </row>
    <row r="20483" spans="1:1">
      <c r="A20483" s="51" t="s">
        <v>21441</v>
      </c>
    </row>
    <row r="20484" spans="1:1">
      <c r="A20484" s="51" t="s">
        <v>21442</v>
      </c>
    </row>
    <row r="20485" spans="1:1">
      <c r="A20485" s="51" t="s">
        <v>21443</v>
      </c>
    </row>
    <row r="20486" spans="1:1">
      <c r="A20486" s="51" t="s">
        <v>21444</v>
      </c>
    </row>
    <row r="20487" spans="1:1">
      <c r="A20487" s="51" t="s">
        <v>21445</v>
      </c>
    </row>
    <row r="20488" spans="1:1">
      <c r="A20488" s="51" t="s">
        <v>21446</v>
      </c>
    </row>
    <row r="20489" spans="1:1">
      <c r="A20489" s="51" t="s">
        <v>21447</v>
      </c>
    </row>
    <row r="20490" spans="1:1">
      <c r="A20490" s="51" t="s">
        <v>21448</v>
      </c>
    </row>
    <row r="20491" spans="1:1">
      <c r="A20491" s="51" t="s">
        <v>21449</v>
      </c>
    </row>
    <row r="20492" spans="1:1">
      <c r="A20492" s="51" t="s">
        <v>21450</v>
      </c>
    </row>
    <row r="20493" spans="1:1">
      <c r="A20493" s="51" t="s">
        <v>21451</v>
      </c>
    </row>
    <row r="20494" spans="1:1">
      <c r="A20494" s="51" t="s">
        <v>21452</v>
      </c>
    </row>
    <row r="20495" spans="1:1">
      <c r="A20495" s="51" t="s">
        <v>21453</v>
      </c>
    </row>
    <row r="20496" spans="1:1">
      <c r="A20496" s="51" t="s">
        <v>21454</v>
      </c>
    </row>
    <row r="20497" spans="1:1">
      <c r="A20497" s="51" t="s">
        <v>21455</v>
      </c>
    </row>
    <row r="20498" spans="1:1">
      <c r="A20498" s="51" t="s">
        <v>21456</v>
      </c>
    </row>
    <row r="20499" spans="1:1">
      <c r="A20499" s="51" t="s">
        <v>21457</v>
      </c>
    </row>
    <row r="20500" spans="1:1">
      <c r="A20500" s="51" t="s">
        <v>21458</v>
      </c>
    </row>
    <row r="20501" spans="1:1">
      <c r="A20501" s="51" t="s">
        <v>21459</v>
      </c>
    </row>
    <row r="20502" spans="1:1">
      <c r="A20502" s="51" t="s">
        <v>21460</v>
      </c>
    </row>
    <row r="20503" spans="1:1">
      <c r="A20503" s="51" t="s">
        <v>21461</v>
      </c>
    </row>
    <row r="20504" spans="1:1">
      <c r="A20504" s="51" t="s">
        <v>21462</v>
      </c>
    </row>
    <row r="20505" spans="1:1">
      <c r="A20505" s="51" t="s">
        <v>21463</v>
      </c>
    </row>
    <row r="20506" spans="1:1">
      <c r="A20506" s="51" t="s">
        <v>21464</v>
      </c>
    </row>
    <row r="20507" spans="1:1">
      <c r="A20507" s="51" t="s">
        <v>21465</v>
      </c>
    </row>
    <row r="20508" spans="1:1">
      <c r="A20508" s="51" t="s">
        <v>21466</v>
      </c>
    </row>
    <row r="20509" spans="1:1">
      <c r="A20509" s="51" t="s">
        <v>21467</v>
      </c>
    </row>
    <row r="20510" spans="1:1">
      <c r="A20510" s="51" t="s">
        <v>21468</v>
      </c>
    </row>
    <row r="20511" spans="1:1">
      <c r="A20511" s="51" t="s">
        <v>21469</v>
      </c>
    </row>
    <row r="20512" spans="1:1">
      <c r="A20512" s="51" t="s">
        <v>21470</v>
      </c>
    </row>
    <row r="20513" spans="1:1">
      <c r="A20513" s="51" t="s">
        <v>21471</v>
      </c>
    </row>
    <row r="20514" spans="1:1">
      <c r="A20514" s="51" t="s">
        <v>21472</v>
      </c>
    </row>
    <row r="20515" spans="1:1">
      <c r="A20515" s="51" t="s">
        <v>21473</v>
      </c>
    </row>
    <row r="20516" spans="1:1">
      <c r="A20516" s="51" t="s">
        <v>21474</v>
      </c>
    </row>
    <row r="20517" spans="1:1">
      <c r="A20517" s="51" t="s">
        <v>21475</v>
      </c>
    </row>
    <row r="20518" spans="1:1">
      <c r="A20518" s="51" t="s">
        <v>21476</v>
      </c>
    </row>
    <row r="20519" spans="1:1">
      <c r="A20519" s="51" t="s">
        <v>21477</v>
      </c>
    </row>
    <row r="20520" spans="1:1">
      <c r="A20520" s="51" t="s">
        <v>21478</v>
      </c>
    </row>
    <row r="20521" spans="1:1">
      <c r="A20521" s="51" t="s">
        <v>21479</v>
      </c>
    </row>
    <row r="20522" spans="1:1">
      <c r="A20522" s="51" t="s">
        <v>21480</v>
      </c>
    </row>
    <row r="20523" spans="1:1">
      <c r="A20523" s="51" t="s">
        <v>21481</v>
      </c>
    </row>
    <row r="20524" spans="1:1">
      <c r="A20524" s="51" t="s">
        <v>21482</v>
      </c>
    </row>
    <row r="20525" spans="1:1">
      <c r="A20525" s="51" t="s">
        <v>21483</v>
      </c>
    </row>
    <row r="20526" spans="1:1">
      <c r="A20526" s="51" t="s">
        <v>21484</v>
      </c>
    </row>
    <row r="20527" spans="1:1">
      <c r="A20527" s="51" t="s">
        <v>21485</v>
      </c>
    </row>
    <row r="20528" spans="1:1">
      <c r="A20528" s="51" t="s">
        <v>21486</v>
      </c>
    </row>
    <row r="20529" spans="1:1">
      <c r="A20529" s="51" t="s">
        <v>21487</v>
      </c>
    </row>
    <row r="20530" spans="1:1">
      <c r="A20530" s="51" t="s">
        <v>21488</v>
      </c>
    </row>
    <row r="20531" spans="1:1">
      <c r="A20531" s="51" t="s">
        <v>21489</v>
      </c>
    </row>
    <row r="20532" spans="1:1">
      <c r="A20532" s="51" t="s">
        <v>21490</v>
      </c>
    </row>
    <row r="20533" spans="1:1">
      <c r="A20533" s="51" t="s">
        <v>21491</v>
      </c>
    </row>
    <row r="20534" spans="1:1">
      <c r="A20534" s="51" t="s">
        <v>21492</v>
      </c>
    </row>
    <row r="20535" spans="1:1">
      <c r="A20535" s="51" t="s">
        <v>21493</v>
      </c>
    </row>
    <row r="20536" spans="1:1">
      <c r="A20536" s="51" t="s">
        <v>21494</v>
      </c>
    </row>
    <row r="20537" spans="1:1">
      <c r="A20537" s="51" t="s">
        <v>21495</v>
      </c>
    </row>
    <row r="20538" spans="1:1">
      <c r="A20538" s="51" t="s">
        <v>21496</v>
      </c>
    </row>
    <row r="20539" spans="1:1">
      <c r="A20539" s="51" t="s">
        <v>21497</v>
      </c>
    </row>
    <row r="20540" spans="1:1">
      <c r="A20540" s="51" t="s">
        <v>21498</v>
      </c>
    </row>
    <row r="20541" spans="1:1">
      <c r="A20541" s="51" t="s">
        <v>21499</v>
      </c>
    </row>
    <row r="20542" spans="1:1">
      <c r="A20542" s="51" t="s">
        <v>21500</v>
      </c>
    </row>
    <row r="20543" spans="1:1">
      <c r="A20543" s="51" t="s">
        <v>21501</v>
      </c>
    </row>
    <row r="20544" spans="1:1">
      <c r="A20544" s="51" t="s">
        <v>21502</v>
      </c>
    </row>
    <row r="20545" spans="1:1">
      <c r="A20545" s="51" t="s">
        <v>21503</v>
      </c>
    </row>
    <row r="20546" spans="1:1">
      <c r="A20546" s="51" t="s">
        <v>21504</v>
      </c>
    </row>
    <row r="20547" spans="1:1">
      <c r="A20547" s="51" t="s">
        <v>21505</v>
      </c>
    </row>
    <row r="20548" spans="1:1">
      <c r="A20548" s="51" t="s">
        <v>21506</v>
      </c>
    </row>
    <row r="20549" spans="1:1">
      <c r="A20549" s="51" t="s">
        <v>21507</v>
      </c>
    </row>
    <row r="20550" spans="1:1">
      <c r="A20550" s="51" t="s">
        <v>21508</v>
      </c>
    </row>
    <row r="20551" spans="1:1">
      <c r="A20551" s="51" t="s">
        <v>21509</v>
      </c>
    </row>
    <row r="20552" spans="1:1">
      <c r="A20552" s="51" t="s">
        <v>21510</v>
      </c>
    </row>
    <row r="20553" spans="1:1">
      <c r="A20553" s="51" t="s">
        <v>21511</v>
      </c>
    </row>
    <row r="20554" spans="1:1">
      <c r="A20554" s="51" t="s">
        <v>21512</v>
      </c>
    </row>
    <row r="20555" spans="1:1">
      <c r="A20555" s="51" t="s">
        <v>21513</v>
      </c>
    </row>
    <row r="20556" spans="1:1">
      <c r="A20556" s="51" t="s">
        <v>21514</v>
      </c>
    </row>
    <row r="20557" spans="1:1">
      <c r="A20557" s="51" t="s">
        <v>21515</v>
      </c>
    </row>
    <row r="20558" spans="1:1">
      <c r="A20558" s="51" t="s">
        <v>21516</v>
      </c>
    </row>
    <row r="20559" spans="1:1">
      <c r="A20559" s="51" t="s">
        <v>21517</v>
      </c>
    </row>
    <row r="20560" spans="1:1">
      <c r="A20560" s="51" t="s">
        <v>21518</v>
      </c>
    </row>
    <row r="20561" spans="1:1">
      <c r="A20561" s="51" t="s">
        <v>21519</v>
      </c>
    </row>
    <row r="20562" spans="1:1">
      <c r="A20562" s="51" t="s">
        <v>21520</v>
      </c>
    </row>
    <row r="20563" spans="1:1">
      <c r="A20563" s="51" t="s">
        <v>21521</v>
      </c>
    </row>
    <row r="20564" spans="1:1">
      <c r="A20564" s="51" t="s">
        <v>21522</v>
      </c>
    </row>
    <row r="20565" spans="1:1">
      <c r="A20565" s="51" t="s">
        <v>21523</v>
      </c>
    </row>
    <row r="20566" spans="1:1">
      <c r="A20566" s="51" t="s">
        <v>21524</v>
      </c>
    </row>
    <row r="20567" spans="1:1">
      <c r="A20567" s="51" t="s">
        <v>21525</v>
      </c>
    </row>
    <row r="20568" spans="1:1">
      <c r="A20568" s="51" t="s">
        <v>21526</v>
      </c>
    </row>
    <row r="20569" spans="1:1">
      <c r="A20569" s="51" t="s">
        <v>21527</v>
      </c>
    </row>
    <row r="20570" spans="1:1">
      <c r="A20570" s="51" t="s">
        <v>21528</v>
      </c>
    </row>
    <row r="20571" spans="1:1">
      <c r="A20571" s="51" t="s">
        <v>21529</v>
      </c>
    </row>
    <row r="20572" spans="1:1">
      <c r="A20572" s="51" t="s">
        <v>21530</v>
      </c>
    </row>
    <row r="20573" spans="1:1">
      <c r="A20573" s="51" t="s">
        <v>21531</v>
      </c>
    </row>
    <row r="20574" spans="1:1">
      <c r="A20574" s="51" t="s">
        <v>21532</v>
      </c>
    </row>
    <row r="20575" spans="1:1">
      <c r="A20575" s="51" t="s">
        <v>21533</v>
      </c>
    </row>
    <row r="20576" spans="1:1">
      <c r="A20576" s="51" t="s">
        <v>21534</v>
      </c>
    </row>
    <row r="20577" spans="1:1">
      <c r="A20577" s="51" t="s">
        <v>21535</v>
      </c>
    </row>
    <row r="20578" spans="1:1">
      <c r="A20578" s="51" t="s">
        <v>21536</v>
      </c>
    </row>
    <row r="20579" spans="1:1">
      <c r="A20579" s="51" t="s">
        <v>21537</v>
      </c>
    </row>
    <row r="20580" spans="1:1">
      <c r="A20580" s="51" t="s">
        <v>21538</v>
      </c>
    </row>
    <row r="20581" spans="1:1">
      <c r="A20581" s="51" t="s">
        <v>21539</v>
      </c>
    </row>
    <row r="20582" spans="1:1">
      <c r="A20582" s="51" t="s">
        <v>21540</v>
      </c>
    </row>
    <row r="20583" spans="1:1">
      <c r="A20583" s="51" t="s">
        <v>21541</v>
      </c>
    </row>
    <row r="20584" spans="1:1">
      <c r="A20584" s="51" t="s">
        <v>21542</v>
      </c>
    </row>
    <row r="20585" spans="1:1">
      <c r="A20585" s="51" t="s">
        <v>21543</v>
      </c>
    </row>
    <row r="20586" spans="1:1">
      <c r="A20586" s="51" t="s">
        <v>21544</v>
      </c>
    </row>
    <row r="20587" spans="1:1">
      <c r="A20587" s="51" t="s">
        <v>21545</v>
      </c>
    </row>
    <row r="20588" spans="1:1">
      <c r="A20588" s="51" t="s">
        <v>21546</v>
      </c>
    </row>
    <row r="20589" spans="1:1">
      <c r="A20589" s="51" t="s">
        <v>21547</v>
      </c>
    </row>
    <row r="20590" spans="1:1">
      <c r="A20590" s="51" t="s">
        <v>21548</v>
      </c>
    </row>
    <row r="20591" spans="1:1">
      <c r="A20591" s="51" t="s">
        <v>21549</v>
      </c>
    </row>
    <row r="20592" spans="1:1">
      <c r="A20592" s="51" t="s">
        <v>21550</v>
      </c>
    </row>
    <row r="20593" spans="1:1">
      <c r="A20593" s="51" t="s">
        <v>21551</v>
      </c>
    </row>
    <row r="20594" spans="1:1">
      <c r="A20594" s="51" t="s">
        <v>21552</v>
      </c>
    </row>
    <row r="20595" spans="1:1">
      <c r="A20595" s="51" t="s">
        <v>21553</v>
      </c>
    </row>
    <row r="20596" spans="1:1">
      <c r="A20596" s="51" t="s">
        <v>21554</v>
      </c>
    </row>
    <row r="20597" spans="1:1">
      <c r="A20597" s="51" t="s">
        <v>21555</v>
      </c>
    </row>
    <row r="20598" spans="1:1">
      <c r="A20598" s="51" t="s">
        <v>21556</v>
      </c>
    </row>
    <row r="20599" spans="1:1">
      <c r="A20599" s="51" t="s">
        <v>21557</v>
      </c>
    </row>
    <row r="20600" spans="1:1">
      <c r="A20600" s="51" t="s">
        <v>21558</v>
      </c>
    </row>
    <row r="20601" spans="1:1">
      <c r="A20601" s="51" t="s">
        <v>21559</v>
      </c>
    </row>
    <row r="20602" spans="1:1">
      <c r="A20602" s="51" t="s">
        <v>21560</v>
      </c>
    </row>
    <row r="20603" spans="1:1">
      <c r="A20603" s="51" t="s">
        <v>21561</v>
      </c>
    </row>
    <row r="20604" spans="1:1">
      <c r="A20604" s="51" t="s">
        <v>21562</v>
      </c>
    </row>
    <row r="20605" spans="1:1">
      <c r="A20605" s="51" t="s">
        <v>21563</v>
      </c>
    </row>
    <row r="20606" spans="1:1">
      <c r="A20606" s="51" t="s">
        <v>21564</v>
      </c>
    </row>
    <row r="20607" spans="1:1">
      <c r="A20607" s="51" t="s">
        <v>21565</v>
      </c>
    </row>
    <row r="20608" spans="1:1">
      <c r="A20608" s="51" t="s">
        <v>21566</v>
      </c>
    </row>
    <row r="20609" spans="1:1">
      <c r="A20609" s="51" t="s">
        <v>21567</v>
      </c>
    </row>
    <row r="20610" spans="1:1">
      <c r="A20610" s="51" t="s">
        <v>21568</v>
      </c>
    </row>
    <row r="20611" spans="1:1">
      <c r="A20611" s="51" t="s">
        <v>21569</v>
      </c>
    </row>
    <row r="20612" spans="1:1">
      <c r="A20612" s="51" t="s">
        <v>21570</v>
      </c>
    </row>
    <row r="20613" spans="1:1">
      <c r="A20613" s="51" t="s">
        <v>21571</v>
      </c>
    </row>
    <row r="20614" spans="1:1">
      <c r="A20614" s="51" t="s">
        <v>21572</v>
      </c>
    </row>
    <row r="20615" spans="1:1">
      <c r="A20615" s="51" t="s">
        <v>21573</v>
      </c>
    </row>
    <row r="20616" spans="1:1">
      <c r="A20616" s="51" t="s">
        <v>21574</v>
      </c>
    </row>
    <row r="20617" spans="1:1">
      <c r="A20617" s="51" t="s">
        <v>21575</v>
      </c>
    </row>
    <row r="20618" spans="1:1">
      <c r="A20618" s="51" t="s">
        <v>21576</v>
      </c>
    </row>
    <row r="20619" spans="1:1">
      <c r="A20619" s="51" t="s">
        <v>21577</v>
      </c>
    </row>
    <row r="20620" spans="1:1">
      <c r="A20620" s="51" t="s">
        <v>21578</v>
      </c>
    </row>
    <row r="20621" spans="1:1">
      <c r="A20621" s="51" t="s">
        <v>21579</v>
      </c>
    </row>
    <row r="20622" spans="1:1">
      <c r="A20622" s="51" t="s">
        <v>21580</v>
      </c>
    </row>
    <row r="20623" spans="1:1">
      <c r="A20623" s="51" t="s">
        <v>21581</v>
      </c>
    </row>
    <row r="20624" spans="1:1">
      <c r="A20624" s="51" t="s">
        <v>21582</v>
      </c>
    </row>
    <row r="20625" spans="1:1">
      <c r="A20625" s="51" t="s">
        <v>21583</v>
      </c>
    </row>
    <row r="20626" spans="1:1">
      <c r="A20626" s="51" t="s">
        <v>21584</v>
      </c>
    </row>
    <row r="20627" spans="1:1">
      <c r="A20627" s="51" t="s">
        <v>21585</v>
      </c>
    </row>
    <row r="20628" spans="1:1">
      <c r="A20628" s="51" t="s">
        <v>21586</v>
      </c>
    </row>
    <row r="20629" spans="1:1">
      <c r="A20629" s="51" t="s">
        <v>21587</v>
      </c>
    </row>
    <row r="20630" spans="1:1">
      <c r="A20630" s="51" t="s">
        <v>21588</v>
      </c>
    </row>
    <row r="20631" spans="1:1">
      <c r="A20631" s="51" t="s">
        <v>21589</v>
      </c>
    </row>
    <row r="20632" spans="1:1">
      <c r="A20632" s="51" t="s">
        <v>21590</v>
      </c>
    </row>
    <row r="20633" spans="1:1">
      <c r="A20633" s="51" t="s">
        <v>21591</v>
      </c>
    </row>
    <row r="20634" spans="1:1">
      <c r="A20634" s="51" t="s">
        <v>21592</v>
      </c>
    </row>
    <row r="20635" spans="1:1">
      <c r="A20635" s="51" t="s">
        <v>21593</v>
      </c>
    </row>
    <row r="20636" spans="1:1">
      <c r="A20636" s="51" t="s">
        <v>21594</v>
      </c>
    </row>
    <row r="20637" spans="1:1">
      <c r="A20637" s="51" t="s">
        <v>21595</v>
      </c>
    </row>
    <row r="20638" spans="1:1">
      <c r="A20638" s="51" t="s">
        <v>21596</v>
      </c>
    </row>
    <row r="20639" spans="1:1">
      <c r="A20639" s="51" t="s">
        <v>21597</v>
      </c>
    </row>
    <row r="20640" spans="1:1">
      <c r="A20640" s="51" t="s">
        <v>21598</v>
      </c>
    </row>
    <row r="20641" spans="1:1">
      <c r="A20641" s="51" t="s">
        <v>21599</v>
      </c>
    </row>
    <row r="20642" spans="1:1">
      <c r="A20642" s="51" t="s">
        <v>21600</v>
      </c>
    </row>
    <row r="20643" spans="1:1">
      <c r="A20643" s="51" t="s">
        <v>21601</v>
      </c>
    </row>
    <row r="20644" spans="1:1">
      <c r="A20644" s="51" t="s">
        <v>21602</v>
      </c>
    </row>
    <row r="20645" spans="1:1">
      <c r="A20645" s="51" t="s">
        <v>21603</v>
      </c>
    </row>
    <row r="20646" spans="1:1">
      <c r="A20646" s="51" t="s">
        <v>21604</v>
      </c>
    </row>
    <row r="20647" spans="1:1">
      <c r="A20647" s="51" t="s">
        <v>21605</v>
      </c>
    </row>
    <row r="20648" spans="1:1">
      <c r="A20648" s="51" t="s">
        <v>21606</v>
      </c>
    </row>
    <row r="20649" spans="1:1">
      <c r="A20649" s="51" t="s">
        <v>21607</v>
      </c>
    </row>
    <row r="20650" spans="1:1">
      <c r="A20650" s="51" t="s">
        <v>21608</v>
      </c>
    </row>
    <row r="20651" spans="1:1">
      <c r="A20651" s="51" t="s">
        <v>21609</v>
      </c>
    </row>
    <row r="20652" spans="1:1">
      <c r="A20652" s="51" t="s">
        <v>21610</v>
      </c>
    </row>
    <row r="20653" spans="1:1">
      <c r="A20653" s="51" t="s">
        <v>21611</v>
      </c>
    </row>
    <row r="20654" spans="1:1">
      <c r="A20654" s="51" t="s">
        <v>21612</v>
      </c>
    </row>
    <row r="20655" spans="1:1">
      <c r="A20655" s="51" t="s">
        <v>21613</v>
      </c>
    </row>
    <row r="20656" spans="1:1">
      <c r="A20656" s="51" t="s">
        <v>21614</v>
      </c>
    </row>
    <row r="20657" spans="1:1">
      <c r="A20657" s="51" t="s">
        <v>21615</v>
      </c>
    </row>
    <row r="20658" spans="1:1">
      <c r="A20658" s="51" t="s">
        <v>21616</v>
      </c>
    </row>
    <row r="20659" spans="1:1">
      <c r="A20659" s="51" t="s">
        <v>21617</v>
      </c>
    </row>
    <row r="20660" spans="1:1">
      <c r="A20660" s="51" t="s">
        <v>21618</v>
      </c>
    </row>
    <row r="20661" spans="1:1">
      <c r="A20661" s="51" t="s">
        <v>21619</v>
      </c>
    </row>
    <row r="20662" spans="1:1">
      <c r="A20662" s="51" t="s">
        <v>21620</v>
      </c>
    </row>
    <row r="20663" spans="1:1">
      <c r="A20663" s="51" t="s">
        <v>21621</v>
      </c>
    </row>
    <row r="20664" spans="1:1">
      <c r="A20664" s="51" t="s">
        <v>21622</v>
      </c>
    </row>
    <row r="20665" spans="1:1">
      <c r="A20665" s="51" t="s">
        <v>21623</v>
      </c>
    </row>
    <row r="20666" spans="1:1">
      <c r="A20666" s="51" t="s">
        <v>21624</v>
      </c>
    </row>
    <row r="20667" spans="1:1">
      <c r="A20667" s="51" t="s">
        <v>21625</v>
      </c>
    </row>
    <row r="20668" spans="1:1">
      <c r="A20668" s="51" t="s">
        <v>21626</v>
      </c>
    </row>
    <row r="20669" spans="1:1">
      <c r="A20669" s="51" t="s">
        <v>21627</v>
      </c>
    </row>
    <row r="20670" spans="1:1">
      <c r="A20670" s="51" t="s">
        <v>21628</v>
      </c>
    </row>
    <row r="20671" spans="1:1">
      <c r="A20671" s="51" t="s">
        <v>21629</v>
      </c>
    </row>
    <row r="20672" spans="1:1">
      <c r="A20672" s="51" t="s">
        <v>21630</v>
      </c>
    </row>
    <row r="20673" spans="1:1">
      <c r="A20673" s="51" t="s">
        <v>21631</v>
      </c>
    </row>
    <row r="20674" spans="1:1">
      <c r="A20674" s="51" t="s">
        <v>21632</v>
      </c>
    </row>
    <row r="20675" spans="1:1">
      <c r="A20675" s="51" t="s">
        <v>21633</v>
      </c>
    </row>
    <row r="20676" spans="1:1">
      <c r="A20676" s="51" t="s">
        <v>21634</v>
      </c>
    </row>
    <row r="20677" spans="1:1">
      <c r="A20677" s="51" t="s">
        <v>21635</v>
      </c>
    </row>
    <row r="20678" spans="1:1">
      <c r="A20678" s="51" t="s">
        <v>21636</v>
      </c>
    </row>
    <row r="20679" spans="1:1">
      <c r="A20679" s="51" t="s">
        <v>21637</v>
      </c>
    </row>
    <row r="20680" spans="1:1">
      <c r="A20680" s="51" t="s">
        <v>21638</v>
      </c>
    </row>
    <row r="20681" spans="1:1">
      <c r="A20681" s="51" t="s">
        <v>21639</v>
      </c>
    </row>
    <row r="20682" spans="1:1">
      <c r="A20682" s="51" t="s">
        <v>21640</v>
      </c>
    </row>
    <row r="20683" spans="1:1">
      <c r="A20683" s="51" t="s">
        <v>21641</v>
      </c>
    </row>
    <row r="20684" spans="1:1">
      <c r="A20684" s="51" t="s">
        <v>21642</v>
      </c>
    </row>
    <row r="20685" spans="1:1">
      <c r="A20685" s="51" t="s">
        <v>21643</v>
      </c>
    </row>
    <row r="20686" spans="1:1">
      <c r="A20686" s="51" t="s">
        <v>21644</v>
      </c>
    </row>
    <row r="20687" spans="1:1">
      <c r="A20687" s="51" t="s">
        <v>21645</v>
      </c>
    </row>
    <row r="20688" spans="1:1">
      <c r="A20688" s="51" t="s">
        <v>21646</v>
      </c>
    </row>
    <row r="20689" spans="1:1">
      <c r="A20689" s="51" t="s">
        <v>21647</v>
      </c>
    </row>
    <row r="20690" spans="1:1">
      <c r="A20690" s="51" t="s">
        <v>21648</v>
      </c>
    </row>
    <row r="20691" spans="1:1">
      <c r="A20691" s="51" t="s">
        <v>21649</v>
      </c>
    </row>
    <row r="20692" spans="1:1">
      <c r="A20692" s="51" t="s">
        <v>21650</v>
      </c>
    </row>
    <row r="20693" spans="1:1">
      <c r="A20693" s="51" t="s">
        <v>21651</v>
      </c>
    </row>
    <row r="20694" spans="1:1">
      <c r="A20694" s="51" t="s">
        <v>21652</v>
      </c>
    </row>
    <row r="20695" spans="1:1">
      <c r="A20695" s="51" t="s">
        <v>21653</v>
      </c>
    </row>
    <row r="20696" spans="1:1">
      <c r="A20696" s="51" t="s">
        <v>21654</v>
      </c>
    </row>
    <row r="20697" spans="1:1">
      <c r="A20697" s="51" t="s">
        <v>21655</v>
      </c>
    </row>
    <row r="20698" spans="1:1">
      <c r="A20698" s="51" t="s">
        <v>21656</v>
      </c>
    </row>
    <row r="20699" spans="1:1">
      <c r="A20699" s="51" t="s">
        <v>21657</v>
      </c>
    </row>
    <row r="20700" spans="1:1">
      <c r="A20700" s="51" t="s">
        <v>21658</v>
      </c>
    </row>
    <row r="20701" spans="1:1">
      <c r="A20701" s="51" t="s">
        <v>21659</v>
      </c>
    </row>
    <row r="20702" spans="1:1">
      <c r="A20702" s="51" t="s">
        <v>21660</v>
      </c>
    </row>
    <row r="20703" spans="1:1">
      <c r="A20703" s="51" t="s">
        <v>21661</v>
      </c>
    </row>
    <row r="20704" spans="1:1">
      <c r="A20704" s="51" t="s">
        <v>21662</v>
      </c>
    </row>
    <row r="20705" spans="1:1">
      <c r="A20705" s="51" t="s">
        <v>21663</v>
      </c>
    </row>
    <row r="20706" spans="1:1">
      <c r="A20706" s="51" t="s">
        <v>21664</v>
      </c>
    </row>
    <row r="20707" spans="1:1">
      <c r="A20707" s="51" t="s">
        <v>21665</v>
      </c>
    </row>
    <row r="20708" spans="1:1">
      <c r="A20708" s="51" t="s">
        <v>21666</v>
      </c>
    </row>
    <row r="20709" spans="1:1">
      <c r="A20709" s="51" t="s">
        <v>21667</v>
      </c>
    </row>
    <row r="20710" spans="1:1">
      <c r="A20710" s="51" t="s">
        <v>21668</v>
      </c>
    </row>
    <row r="20711" spans="1:1">
      <c r="A20711" s="51" t="s">
        <v>21669</v>
      </c>
    </row>
    <row r="20712" spans="1:1">
      <c r="A20712" s="51" t="s">
        <v>21670</v>
      </c>
    </row>
    <row r="20713" spans="1:1">
      <c r="A20713" s="51" t="s">
        <v>21671</v>
      </c>
    </row>
    <row r="20714" spans="1:1">
      <c r="A20714" s="51" t="s">
        <v>21672</v>
      </c>
    </row>
    <row r="20715" spans="1:1">
      <c r="A20715" s="51" t="s">
        <v>21673</v>
      </c>
    </row>
    <row r="20716" spans="1:1">
      <c r="A20716" s="51" t="s">
        <v>21674</v>
      </c>
    </row>
    <row r="20717" spans="1:1">
      <c r="A20717" s="51" t="s">
        <v>21675</v>
      </c>
    </row>
    <row r="20718" spans="1:1">
      <c r="A20718" s="51" t="s">
        <v>21676</v>
      </c>
    </row>
    <row r="20719" spans="1:1">
      <c r="A20719" s="51" t="s">
        <v>21677</v>
      </c>
    </row>
    <row r="20720" spans="1:1">
      <c r="A20720" s="51" t="s">
        <v>21678</v>
      </c>
    </row>
    <row r="20721" spans="1:1">
      <c r="A20721" s="51" t="s">
        <v>21679</v>
      </c>
    </row>
    <row r="20722" spans="1:1">
      <c r="A20722" s="51" t="s">
        <v>21680</v>
      </c>
    </row>
    <row r="20723" spans="1:1">
      <c r="A20723" s="51" t="s">
        <v>21681</v>
      </c>
    </row>
    <row r="20724" spans="1:1">
      <c r="A20724" s="51" t="s">
        <v>21682</v>
      </c>
    </row>
    <row r="20725" spans="1:1">
      <c r="A20725" s="51" t="s">
        <v>21683</v>
      </c>
    </row>
    <row r="20726" spans="1:1">
      <c r="A20726" s="51" t="s">
        <v>21684</v>
      </c>
    </row>
    <row r="20727" spans="1:1">
      <c r="A20727" s="51" t="s">
        <v>21685</v>
      </c>
    </row>
    <row r="20728" spans="1:1">
      <c r="A20728" s="51" t="s">
        <v>21686</v>
      </c>
    </row>
    <row r="20729" spans="1:1">
      <c r="A20729" s="51" t="s">
        <v>21687</v>
      </c>
    </row>
    <row r="20730" spans="1:1">
      <c r="A20730" s="51" t="s">
        <v>21688</v>
      </c>
    </row>
    <row r="20731" spans="1:1">
      <c r="A20731" s="51" t="s">
        <v>21689</v>
      </c>
    </row>
    <row r="20732" spans="1:1">
      <c r="A20732" s="51" t="s">
        <v>21690</v>
      </c>
    </row>
    <row r="20733" spans="1:1">
      <c r="A20733" s="51" t="s">
        <v>21691</v>
      </c>
    </row>
    <row r="20734" spans="1:1">
      <c r="A20734" s="51" t="s">
        <v>21692</v>
      </c>
    </row>
    <row r="20735" spans="1:1">
      <c r="A20735" s="51" t="s">
        <v>21693</v>
      </c>
    </row>
    <row r="20736" spans="1:1">
      <c r="A20736" s="51" t="s">
        <v>21694</v>
      </c>
    </row>
    <row r="20737" spans="1:1">
      <c r="A20737" s="51" t="s">
        <v>21695</v>
      </c>
    </row>
    <row r="20738" spans="1:1">
      <c r="A20738" s="51" t="s">
        <v>21696</v>
      </c>
    </row>
    <row r="20739" spans="1:1">
      <c r="A20739" s="51" t="s">
        <v>21697</v>
      </c>
    </row>
    <row r="20740" spans="1:1">
      <c r="A20740" s="51" t="s">
        <v>21698</v>
      </c>
    </row>
    <row r="20741" spans="1:1">
      <c r="A20741" s="51" t="s">
        <v>21699</v>
      </c>
    </row>
    <row r="20742" spans="1:1">
      <c r="A20742" s="51" t="s">
        <v>21700</v>
      </c>
    </row>
    <row r="20743" spans="1:1">
      <c r="A20743" s="51" t="s">
        <v>21701</v>
      </c>
    </row>
    <row r="20744" spans="1:1">
      <c r="A20744" s="51" t="s">
        <v>21702</v>
      </c>
    </row>
    <row r="20745" spans="1:1">
      <c r="A20745" s="51" t="s">
        <v>21703</v>
      </c>
    </row>
    <row r="20746" spans="1:1">
      <c r="A20746" s="51" t="s">
        <v>21704</v>
      </c>
    </row>
    <row r="20747" spans="1:1">
      <c r="A20747" s="51" t="s">
        <v>21705</v>
      </c>
    </row>
    <row r="20748" spans="1:1">
      <c r="A20748" s="51" t="s">
        <v>21706</v>
      </c>
    </row>
    <row r="20749" spans="1:1">
      <c r="A20749" s="51" t="s">
        <v>21707</v>
      </c>
    </row>
    <row r="20750" spans="1:1">
      <c r="A20750" s="51" t="s">
        <v>21708</v>
      </c>
    </row>
    <row r="20751" spans="1:1">
      <c r="A20751" s="51" t="s">
        <v>21709</v>
      </c>
    </row>
    <row r="20752" spans="1:1">
      <c r="A20752" s="51" t="s">
        <v>21710</v>
      </c>
    </row>
    <row r="20753" spans="1:1">
      <c r="A20753" s="51" t="s">
        <v>21711</v>
      </c>
    </row>
    <row r="20754" spans="1:1">
      <c r="A20754" s="51" t="s">
        <v>21712</v>
      </c>
    </row>
    <row r="20755" spans="1:1">
      <c r="A20755" s="51" t="s">
        <v>21713</v>
      </c>
    </row>
    <row r="20756" spans="1:1">
      <c r="A20756" s="51" t="s">
        <v>21714</v>
      </c>
    </row>
    <row r="20757" spans="1:1">
      <c r="A20757" s="51" t="s">
        <v>21715</v>
      </c>
    </row>
    <row r="20758" spans="1:1">
      <c r="A20758" s="51" t="s">
        <v>21716</v>
      </c>
    </row>
    <row r="20759" spans="1:1">
      <c r="A20759" s="51" t="s">
        <v>21717</v>
      </c>
    </row>
    <row r="20760" spans="1:1">
      <c r="A20760" s="51" t="s">
        <v>21718</v>
      </c>
    </row>
    <row r="20761" spans="1:1">
      <c r="A20761" s="51" t="s">
        <v>21719</v>
      </c>
    </row>
    <row r="20762" spans="1:1">
      <c r="A20762" s="51" t="s">
        <v>21720</v>
      </c>
    </row>
    <row r="20763" spans="1:1">
      <c r="A20763" s="51" t="s">
        <v>21721</v>
      </c>
    </row>
    <row r="20764" spans="1:1">
      <c r="A20764" s="51" t="s">
        <v>21722</v>
      </c>
    </row>
    <row r="20765" spans="1:1">
      <c r="A20765" s="51" t="s">
        <v>21723</v>
      </c>
    </row>
    <row r="20766" spans="1:1">
      <c r="A20766" s="51" t="s">
        <v>21724</v>
      </c>
    </row>
    <row r="20767" spans="1:1">
      <c r="A20767" s="51" t="s">
        <v>21725</v>
      </c>
    </row>
    <row r="20768" spans="1:1">
      <c r="A20768" s="51" t="s">
        <v>21726</v>
      </c>
    </row>
    <row r="20769" spans="1:1">
      <c r="A20769" s="51" t="s">
        <v>21727</v>
      </c>
    </row>
    <row r="20770" spans="1:1">
      <c r="A20770" s="51" t="s">
        <v>21728</v>
      </c>
    </row>
    <row r="20771" spans="1:1">
      <c r="A20771" s="51" t="s">
        <v>21729</v>
      </c>
    </row>
    <row r="20772" spans="1:1">
      <c r="A20772" s="51" t="s">
        <v>21730</v>
      </c>
    </row>
    <row r="20773" spans="1:1">
      <c r="A20773" s="51" t="s">
        <v>21731</v>
      </c>
    </row>
    <row r="20774" spans="1:1">
      <c r="A20774" s="51" t="s">
        <v>21732</v>
      </c>
    </row>
    <row r="20775" spans="1:1">
      <c r="A20775" s="51" t="s">
        <v>21733</v>
      </c>
    </row>
    <row r="20776" spans="1:1">
      <c r="A20776" s="51" t="s">
        <v>21734</v>
      </c>
    </row>
    <row r="20777" spans="1:1">
      <c r="A20777" s="51" t="s">
        <v>21735</v>
      </c>
    </row>
    <row r="20778" spans="1:1">
      <c r="A20778" s="51" t="s">
        <v>21736</v>
      </c>
    </row>
    <row r="20779" spans="1:1">
      <c r="A20779" s="51" t="s">
        <v>21737</v>
      </c>
    </row>
    <row r="20780" spans="1:1">
      <c r="A20780" s="51" t="s">
        <v>21738</v>
      </c>
    </row>
    <row r="20781" spans="1:1">
      <c r="A20781" s="51" t="s">
        <v>21739</v>
      </c>
    </row>
    <row r="20782" spans="1:1">
      <c r="A20782" s="51" t="s">
        <v>21740</v>
      </c>
    </row>
    <row r="20783" spans="1:1">
      <c r="A20783" s="51" t="s">
        <v>21741</v>
      </c>
    </row>
    <row r="20784" spans="1:1">
      <c r="A20784" s="51" t="s">
        <v>21742</v>
      </c>
    </row>
    <row r="20785" spans="1:1">
      <c r="A20785" s="51" t="s">
        <v>21743</v>
      </c>
    </row>
    <row r="20786" spans="1:1">
      <c r="A20786" s="51" t="s">
        <v>21744</v>
      </c>
    </row>
    <row r="20787" spans="1:1">
      <c r="A20787" s="51" t="s">
        <v>21745</v>
      </c>
    </row>
    <row r="20788" spans="1:1">
      <c r="A20788" s="51" t="s">
        <v>21746</v>
      </c>
    </row>
    <row r="20789" spans="1:1">
      <c r="A20789" s="51" t="s">
        <v>21747</v>
      </c>
    </row>
    <row r="20790" spans="1:1">
      <c r="A20790" s="51" t="s">
        <v>21748</v>
      </c>
    </row>
    <row r="20791" spans="1:1">
      <c r="A20791" s="51" t="s">
        <v>21749</v>
      </c>
    </row>
    <row r="20792" spans="1:1">
      <c r="A20792" s="51" t="s">
        <v>21750</v>
      </c>
    </row>
    <row r="20793" spans="1:1">
      <c r="A20793" s="51" t="s">
        <v>21751</v>
      </c>
    </row>
    <row r="20794" spans="1:1">
      <c r="A20794" s="51" t="s">
        <v>21752</v>
      </c>
    </row>
    <row r="20795" spans="1:1">
      <c r="A20795" s="51" t="s">
        <v>21753</v>
      </c>
    </row>
    <row r="20796" spans="1:1">
      <c r="A20796" s="51" t="s">
        <v>21754</v>
      </c>
    </row>
    <row r="20797" spans="1:1">
      <c r="A20797" s="51" t="s">
        <v>21755</v>
      </c>
    </row>
    <row r="20798" spans="1:1">
      <c r="A20798" s="51" t="s">
        <v>21756</v>
      </c>
    </row>
    <row r="20799" spans="1:1">
      <c r="A20799" s="51" t="s">
        <v>21757</v>
      </c>
    </row>
    <row r="20800" spans="1:1">
      <c r="A20800" s="51" t="s">
        <v>21758</v>
      </c>
    </row>
    <row r="20801" spans="1:1">
      <c r="A20801" s="51" t="s">
        <v>21759</v>
      </c>
    </row>
    <row r="20802" spans="1:1">
      <c r="A20802" s="51" t="s">
        <v>21760</v>
      </c>
    </row>
    <row r="20803" spans="1:1">
      <c r="A20803" s="51" t="s">
        <v>21761</v>
      </c>
    </row>
    <row r="20804" spans="1:1">
      <c r="A20804" s="51" t="s">
        <v>21762</v>
      </c>
    </row>
    <row r="20805" spans="1:1">
      <c r="A20805" s="51" t="s">
        <v>21763</v>
      </c>
    </row>
    <row r="20806" spans="1:1">
      <c r="A20806" s="51" t="s">
        <v>21764</v>
      </c>
    </row>
    <row r="20807" spans="1:1">
      <c r="A20807" s="51" t="s">
        <v>21765</v>
      </c>
    </row>
    <row r="20808" spans="1:1">
      <c r="A20808" s="51" t="s">
        <v>21766</v>
      </c>
    </row>
    <row r="20809" spans="1:1">
      <c r="A20809" s="51" t="s">
        <v>21767</v>
      </c>
    </row>
    <row r="20810" spans="1:1">
      <c r="A20810" s="51" t="s">
        <v>21768</v>
      </c>
    </row>
    <row r="20811" spans="1:1">
      <c r="A20811" s="51" t="s">
        <v>21769</v>
      </c>
    </row>
    <row r="20812" spans="1:1">
      <c r="A20812" s="51" t="s">
        <v>21770</v>
      </c>
    </row>
    <row r="20813" spans="1:1">
      <c r="A20813" s="51" t="s">
        <v>21771</v>
      </c>
    </row>
    <row r="20814" spans="1:1">
      <c r="A20814" s="51" t="s">
        <v>21772</v>
      </c>
    </row>
    <row r="20815" spans="1:1">
      <c r="A20815" s="51" t="s">
        <v>21773</v>
      </c>
    </row>
    <row r="20816" spans="1:1">
      <c r="A20816" s="51" t="s">
        <v>21774</v>
      </c>
    </row>
    <row r="20817" spans="1:1">
      <c r="A20817" s="51" t="s">
        <v>21775</v>
      </c>
    </row>
    <row r="20818" spans="1:1">
      <c r="A20818" s="51" t="s">
        <v>21776</v>
      </c>
    </row>
    <row r="20819" spans="1:1">
      <c r="A20819" s="51" t="s">
        <v>21777</v>
      </c>
    </row>
    <row r="20820" spans="1:1">
      <c r="A20820" s="51" t="s">
        <v>21778</v>
      </c>
    </row>
    <row r="20821" spans="1:1">
      <c r="A20821" s="51" t="s">
        <v>21779</v>
      </c>
    </row>
    <row r="20822" spans="1:1">
      <c r="A20822" s="51" t="s">
        <v>21780</v>
      </c>
    </row>
    <row r="20823" spans="1:1">
      <c r="A20823" s="51" t="s">
        <v>21781</v>
      </c>
    </row>
    <row r="20824" spans="1:1">
      <c r="A20824" s="51" t="s">
        <v>21782</v>
      </c>
    </row>
    <row r="20825" spans="1:1">
      <c r="A20825" s="51" t="s">
        <v>21783</v>
      </c>
    </row>
    <row r="20826" spans="1:1">
      <c r="A20826" s="51" t="s">
        <v>21784</v>
      </c>
    </row>
    <row r="20827" spans="1:1">
      <c r="A20827" s="51" t="s">
        <v>21785</v>
      </c>
    </row>
    <row r="20828" spans="1:1">
      <c r="A20828" s="51" t="s">
        <v>21786</v>
      </c>
    </row>
    <row r="20829" spans="1:1">
      <c r="A20829" s="51" t="s">
        <v>21787</v>
      </c>
    </row>
    <row r="20830" spans="1:1">
      <c r="A20830" s="51" t="s">
        <v>21788</v>
      </c>
    </row>
    <row r="20831" spans="1:1">
      <c r="A20831" s="51" t="s">
        <v>21789</v>
      </c>
    </row>
    <row r="20832" spans="1:1">
      <c r="A20832" s="51" t="s">
        <v>21790</v>
      </c>
    </row>
    <row r="20833" spans="1:1">
      <c r="A20833" s="51" t="s">
        <v>21791</v>
      </c>
    </row>
    <row r="20834" spans="1:1">
      <c r="A20834" s="51" t="s">
        <v>21792</v>
      </c>
    </row>
    <row r="20835" spans="1:1">
      <c r="A20835" s="51" t="s">
        <v>21793</v>
      </c>
    </row>
    <row r="20836" spans="1:1">
      <c r="A20836" s="51" t="s">
        <v>21794</v>
      </c>
    </row>
    <row r="20837" spans="1:1">
      <c r="A20837" s="51" t="s">
        <v>21795</v>
      </c>
    </row>
    <row r="20838" spans="1:1">
      <c r="A20838" s="51" t="s">
        <v>21796</v>
      </c>
    </row>
    <row r="20839" spans="1:1">
      <c r="A20839" s="51" t="s">
        <v>21797</v>
      </c>
    </row>
    <row r="20840" spans="1:1">
      <c r="A20840" s="51" t="s">
        <v>21798</v>
      </c>
    </row>
    <row r="20841" spans="1:1">
      <c r="A20841" s="51" t="s">
        <v>21799</v>
      </c>
    </row>
    <row r="20842" spans="1:1">
      <c r="A20842" s="51" t="s">
        <v>21800</v>
      </c>
    </row>
    <row r="20843" spans="1:1">
      <c r="A20843" s="51" t="s">
        <v>21801</v>
      </c>
    </row>
    <row r="20844" spans="1:1">
      <c r="A20844" s="51" t="s">
        <v>21802</v>
      </c>
    </row>
    <row r="20845" spans="1:1">
      <c r="A20845" s="51" t="s">
        <v>21803</v>
      </c>
    </row>
    <row r="20846" spans="1:1">
      <c r="A20846" s="51" t="s">
        <v>21804</v>
      </c>
    </row>
    <row r="20847" spans="1:1">
      <c r="A20847" s="51" t="s">
        <v>21805</v>
      </c>
    </row>
    <row r="20848" spans="1:1">
      <c r="A20848" s="51" t="s">
        <v>21806</v>
      </c>
    </row>
    <row r="20849" spans="1:1">
      <c r="A20849" s="51" t="s">
        <v>21807</v>
      </c>
    </row>
    <row r="20850" spans="1:1">
      <c r="A20850" s="51" t="s">
        <v>21808</v>
      </c>
    </row>
    <row r="20851" spans="1:1">
      <c r="A20851" s="51" t="s">
        <v>21809</v>
      </c>
    </row>
    <row r="20852" spans="1:1">
      <c r="A20852" s="51" t="s">
        <v>21810</v>
      </c>
    </row>
    <row r="20853" spans="1:1">
      <c r="A20853" s="51" t="s">
        <v>21811</v>
      </c>
    </row>
    <row r="20854" spans="1:1">
      <c r="A20854" s="51" t="s">
        <v>21812</v>
      </c>
    </row>
    <row r="20855" spans="1:1">
      <c r="A20855" s="51" t="s">
        <v>21813</v>
      </c>
    </row>
    <row r="20856" spans="1:1">
      <c r="A20856" s="51" t="s">
        <v>21814</v>
      </c>
    </row>
    <row r="20857" spans="1:1">
      <c r="A20857" s="51" t="s">
        <v>21815</v>
      </c>
    </row>
    <row r="20858" spans="1:1">
      <c r="A20858" s="51" t="s">
        <v>21816</v>
      </c>
    </row>
    <row r="20859" spans="1:1">
      <c r="A20859" s="51" t="s">
        <v>21817</v>
      </c>
    </row>
    <row r="20860" spans="1:1">
      <c r="A20860" s="51" t="s">
        <v>21818</v>
      </c>
    </row>
    <row r="20861" spans="1:1">
      <c r="A20861" s="51" t="s">
        <v>21819</v>
      </c>
    </row>
    <row r="20862" spans="1:1">
      <c r="A20862" s="51" t="s">
        <v>21820</v>
      </c>
    </row>
    <row r="20863" spans="1:1">
      <c r="A20863" s="51" t="s">
        <v>21821</v>
      </c>
    </row>
    <row r="20864" spans="1:1">
      <c r="A20864" s="51" t="s">
        <v>21822</v>
      </c>
    </row>
    <row r="20865" spans="1:1">
      <c r="A20865" s="51" t="s">
        <v>21823</v>
      </c>
    </row>
    <row r="20866" spans="1:1">
      <c r="A20866" s="51" t="s">
        <v>21824</v>
      </c>
    </row>
    <row r="20867" spans="1:1">
      <c r="A20867" s="51" t="s">
        <v>21825</v>
      </c>
    </row>
    <row r="20868" spans="1:1">
      <c r="A20868" s="51" t="s">
        <v>21826</v>
      </c>
    </row>
    <row r="20869" spans="1:1">
      <c r="A20869" s="51" t="s">
        <v>21827</v>
      </c>
    </row>
    <row r="20870" spans="1:1">
      <c r="A20870" s="51" t="s">
        <v>21828</v>
      </c>
    </row>
    <row r="20871" spans="1:1">
      <c r="A20871" s="51" t="s">
        <v>21829</v>
      </c>
    </row>
    <row r="20872" spans="1:1">
      <c r="A20872" s="51" t="s">
        <v>21830</v>
      </c>
    </row>
    <row r="20873" spans="1:1">
      <c r="A20873" s="51" t="s">
        <v>21831</v>
      </c>
    </row>
    <row r="20874" spans="1:1">
      <c r="A20874" s="51" t="s">
        <v>21832</v>
      </c>
    </row>
    <row r="20875" spans="1:1">
      <c r="A20875" s="51" t="s">
        <v>21833</v>
      </c>
    </row>
    <row r="20876" spans="1:1">
      <c r="A20876" s="51" t="s">
        <v>21834</v>
      </c>
    </row>
    <row r="20877" spans="1:1">
      <c r="A20877" s="51" t="s">
        <v>21835</v>
      </c>
    </row>
    <row r="20878" spans="1:1">
      <c r="A20878" s="51" t="s">
        <v>21836</v>
      </c>
    </row>
    <row r="20879" spans="1:1">
      <c r="A20879" s="51" t="s">
        <v>21837</v>
      </c>
    </row>
    <row r="20880" spans="1:1">
      <c r="A20880" s="51" t="s">
        <v>21838</v>
      </c>
    </row>
    <row r="20881" spans="1:1">
      <c r="A20881" s="51" t="s">
        <v>21839</v>
      </c>
    </row>
    <row r="20882" spans="1:1">
      <c r="A20882" s="51" t="s">
        <v>21840</v>
      </c>
    </row>
    <row r="20883" spans="1:1">
      <c r="A20883" s="51" t="s">
        <v>21841</v>
      </c>
    </row>
    <row r="20884" spans="1:1">
      <c r="A20884" s="51" t="s">
        <v>21842</v>
      </c>
    </row>
    <row r="20885" spans="1:1">
      <c r="A20885" s="51" t="s">
        <v>21843</v>
      </c>
    </row>
    <row r="20886" spans="1:1">
      <c r="A20886" s="51" t="s">
        <v>21844</v>
      </c>
    </row>
    <row r="20887" spans="1:1">
      <c r="A20887" s="51" t="s">
        <v>21845</v>
      </c>
    </row>
    <row r="20888" spans="1:1">
      <c r="A20888" s="51" t="s">
        <v>21846</v>
      </c>
    </row>
    <row r="20889" spans="1:1">
      <c r="A20889" s="51" t="s">
        <v>21847</v>
      </c>
    </row>
    <row r="20890" spans="1:1">
      <c r="A20890" s="51" t="s">
        <v>21848</v>
      </c>
    </row>
    <row r="20891" spans="1:1">
      <c r="A20891" s="51" t="s">
        <v>21849</v>
      </c>
    </row>
    <row r="20892" spans="1:1">
      <c r="A20892" s="51" t="s">
        <v>21850</v>
      </c>
    </row>
    <row r="20893" spans="1:1">
      <c r="A20893" s="51" t="s">
        <v>21851</v>
      </c>
    </row>
    <row r="20894" spans="1:1">
      <c r="A20894" s="51" t="s">
        <v>21852</v>
      </c>
    </row>
    <row r="20895" spans="1:1">
      <c r="A20895" s="51" t="s">
        <v>21853</v>
      </c>
    </row>
    <row r="20896" spans="1:1">
      <c r="A20896" s="51" t="s">
        <v>21854</v>
      </c>
    </row>
    <row r="20897" spans="1:1">
      <c r="A20897" s="51" t="s">
        <v>21855</v>
      </c>
    </row>
    <row r="20898" spans="1:1">
      <c r="A20898" s="51" t="s">
        <v>21856</v>
      </c>
    </row>
    <row r="20899" spans="1:1">
      <c r="A20899" s="51" t="s">
        <v>21857</v>
      </c>
    </row>
    <row r="20900" spans="1:1">
      <c r="A20900" s="51" t="s">
        <v>21858</v>
      </c>
    </row>
    <row r="20901" spans="1:1">
      <c r="A20901" s="51" t="s">
        <v>21859</v>
      </c>
    </row>
    <row r="20902" spans="1:1">
      <c r="A20902" s="51" t="s">
        <v>21860</v>
      </c>
    </row>
    <row r="20903" spans="1:1">
      <c r="A20903" s="51" t="s">
        <v>21861</v>
      </c>
    </row>
    <row r="20904" spans="1:1">
      <c r="A20904" s="51" t="s">
        <v>21862</v>
      </c>
    </row>
    <row r="20905" spans="1:1">
      <c r="A20905" s="51" t="s">
        <v>21863</v>
      </c>
    </row>
    <row r="20906" spans="1:1">
      <c r="A20906" s="51" t="s">
        <v>21864</v>
      </c>
    </row>
    <row r="20907" spans="1:1">
      <c r="A20907" s="51" t="s">
        <v>21865</v>
      </c>
    </row>
    <row r="20908" spans="1:1">
      <c r="A20908" s="51" t="s">
        <v>21866</v>
      </c>
    </row>
    <row r="20909" spans="1:1">
      <c r="A20909" s="51" t="s">
        <v>21867</v>
      </c>
    </row>
    <row r="20910" spans="1:1">
      <c r="A20910" s="51" t="s">
        <v>21868</v>
      </c>
    </row>
    <row r="20911" spans="1:1">
      <c r="A20911" s="51" t="s">
        <v>21869</v>
      </c>
    </row>
    <row r="20912" spans="1:1">
      <c r="A20912" s="51" t="s">
        <v>21870</v>
      </c>
    </row>
    <row r="20913" spans="1:1">
      <c r="A20913" s="51" t="s">
        <v>21871</v>
      </c>
    </row>
    <row r="20914" spans="1:1">
      <c r="A20914" s="51" t="s">
        <v>21872</v>
      </c>
    </row>
    <row r="20915" spans="1:1">
      <c r="A20915" s="51" t="s">
        <v>21873</v>
      </c>
    </row>
    <row r="20916" spans="1:1">
      <c r="A20916" s="51" t="s">
        <v>21874</v>
      </c>
    </row>
    <row r="20917" spans="1:1">
      <c r="A20917" s="51" t="s">
        <v>21875</v>
      </c>
    </row>
    <row r="20918" spans="1:1">
      <c r="A20918" s="51" t="s">
        <v>21876</v>
      </c>
    </row>
    <row r="20919" spans="1:1">
      <c r="A20919" s="51" t="s">
        <v>21877</v>
      </c>
    </row>
    <row r="20920" spans="1:1">
      <c r="A20920" s="51" t="s">
        <v>21878</v>
      </c>
    </row>
    <row r="20921" spans="1:1">
      <c r="A20921" s="51" t="s">
        <v>21879</v>
      </c>
    </row>
    <row r="20922" spans="1:1">
      <c r="A20922" s="51" t="s">
        <v>21880</v>
      </c>
    </row>
    <row r="20923" spans="1:1">
      <c r="A20923" s="51" t="s">
        <v>21881</v>
      </c>
    </row>
    <row r="20924" spans="1:1">
      <c r="A20924" s="51" t="s">
        <v>21882</v>
      </c>
    </row>
    <row r="20925" spans="1:1">
      <c r="A20925" s="51" t="s">
        <v>21883</v>
      </c>
    </row>
    <row r="20926" spans="1:1">
      <c r="A20926" s="51" t="s">
        <v>21884</v>
      </c>
    </row>
    <row r="20927" spans="1:1">
      <c r="A20927" s="51" t="s">
        <v>21885</v>
      </c>
    </row>
    <row r="20928" spans="1:1">
      <c r="A20928" s="51" t="s">
        <v>21886</v>
      </c>
    </row>
    <row r="20929" spans="1:1">
      <c r="A20929" s="51" t="s">
        <v>21887</v>
      </c>
    </row>
    <row r="20930" spans="1:1">
      <c r="A20930" s="51" t="s">
        <v>21888</v>
      </c>
    </row>
    <row r="20931" spans="1:1">
      <c r="A20931" s="51" t="s">
        <v>21889</v>
      </c>
    </row>
    <row r="20932" spans="1:1">
      <c r="A20932" s="51" t="s">
        <v>21890</v>
      </c>
    </row>
    <row r="20933" spans="1:1">
      <c r="A20933" s="51" t="s">
        <v>21891</v>
      </c>
    </row>
    <row r="20934" spans="1:1">
      <c r="A20934" s="51" t="s">
        <v>21892</v>
      </c>
    </row>
    <row r="20935" spans="1:1">
      <c r="A20935" s="51" t="s">
        <v>21893</v>
      </c>
    </row>
    <row r="20936" spans="1:1">
      <c r="A20936" s="51" t="s">
        <v>21894</v>
      </c>
    </row>
    <row r="20937" spans="1:1">
      <c r="A20937" s="51" t="s">
        <v>21895</v>
      </c>
    </row>
    <row r="20938" spans="1:1">
      <c r="A20938" s="51" t="s">
        <v>21896</v>
      </c>
    </row>
    <row r="20939" spans="1:1">
      <c r="A20939" s="51" t="s">
        <v>21897</v>
      </c>
    </row>
    <row r="20940" spans="1:1">
      <c r="A20940" s="51" t="s">
        <v>21898</v>
      </c>
    </row>
    <row r="20941" spans="1:1">
      <c r="A20941" s="51" t="s">
        <v>21899</v>
      </c>
    </row>
    <row r="20942" spans="1:1">
      <c r="A20942" s="51" t="s">
        <v>21900</v>
      </c>
    </row>
    <row r="20943" spans="1:1">
      <c r="A20943" s="51" t="s">
        <v>21901</v>
      </c>
    </row>
    <row r="20944" spans="1:1">
      <c r="A20944" s="51" t="s">
        <v>21902</v>
      </c>
    </row>
    <row r="20945" spans="1:1">
      <c r="A20945" s="51" t="s">
        <v>21903</v>
      </c>
    </row>
    <row r="20946" spans="1:1">
      <c r="A20946" s="51" t="s">
        <v>21904</v>
      </c>
    </row>
    <row r="20947" spans="1:1">
      <c r="A20947" s="51" t="s">
        <v>21905</v>
      </c>
    </row>
    <row r="20948" spans="1:1">
      <c r="A20948" s="51" t="s">
        <v>21906</v>
      </c>
    </row>
    <row r="20949" spans="1:1">
      <c r="A20949" s="51" t="s">
        <v>21907</v>
      </c>
    </row>
    <row r="20950" spans="1:1">
      <c r="A20950" s="51" t="s">
        <v>21908</v>
      </c>
    </row>
    <row r="20951" spans="1:1">
      <c r="A20951" s="51" t="s">
        <v>21909</v>
      </c>
    </row>
    <row r="20952" spans="1:1">
      <c r="A20952" s="51" t="s">
        <v>21910</v>
      </c>
    </row>
    <row r="20953" spans="1:1">
      <c r="A20953" s="51" t="s">
        <v>21911</v>
      </c>
    </row>
    <row r="20954" spans="1:1">
      <c r="A20954" s="51" t="s">
        <v>21912</v>
      </c>
    </row>
    <row r="20955" spans="1:1">
      <c r="A20955" s="51" t="s">
        <v>21913</v>
      </c>
    </row>
    <row r="20956" spans="1:1">
      <c r="A20956" s="51" t="s">
        <v>21914</v>
      </c>
    </row>
    <row r="20957" spans="1:1">
      <c r="A20957" s="51" t="s">
        <v>21915</v>
      </c>
    </row>
    <row r="20958" spans="1:1">
      <c r="A20958" s="51" t="s">
        <v>21916</v>
      </c>
    </row>
    <row r="20959" spans="1:1">
      <c r="A20959" s="51" t="s">
        <v>21917</v>
      </c>
    </row>
    <row r="20960" spans="1:1">
      <c r="A20960" s="51" t="s">
        <v>21918</v>
      </c>
    </row>
    <row r="20961" spans="1:1">
      <c r="A20961" s="51" t="s">
        <v>21919</v>
      </c>
    </row>
    <row r="20962" spans="1:1">
      <c r="A20962" s="51" t="s">
        <v>21920</v>
      </c>
    </row>
    <row r="20963" spans="1:1">
      <c r="A20963" s="51" t="s">
        <v>21921</v>
      </c>
    </row>
    <row r="20964" spans="1:1">
      <c r="A20964" s="51" t="s">
        <v>21922</v>
      </c>
    </row>
    <row r="20965" spans="1:1">
      <c r="A20965" s="51" t="s">
        <v>21923</v>
      </c>
    </row>
    <row r="20966" spans="1:1">
      <c r="A20966" s="51" t="s">
        <v>21924</v>
      </c>
    </row>
    <row r="20967" spans="1:1">
      <c r="A20967" s="51" t="s">
        <v>21925</v>
      </c>
    </row>
    <row r="20968" spans="1:1">
      <c r="A20968" s="51" t="s">
        <v>21926</v>
      </c>
    </row>
    <row r="20969" spans="1:1">
      <c r="A20969" s="51" t="s">
        <v>21927</v>
      </c>
    </row>
    <row r="20970" spans="1:1">
      <c r="A20970" s="51" t="s">
        <v>21928</v>
      </c>
    </row>
    <row r="20971" spans="1:1">
      <c r="A20971" s="51" t="s">
        <v>21929</v>
      </c>
    </row>
    <row r="20972" spans="1:1">
      <c r="A20972" s="51" t="s">
        <v>21930</v>
      </c>
    </row>
    <row r="20973" spans="1:1">
      <c r="A20973" s="51" t="s">
        <v>21931</v>
      </c>
    </row>
    <row r="20974" spans="1:1">
      <c r="A20974" s="51" t="s">
        <v>21932</v>
      </c>
    </row>
    <row r="20975" spans="1:1">
      <c r="A20975" s="51" t="s">
        <v>21933</v>
      </c>
    </row>
    <row r="20976" spans="1:1">
      <c r="A20976" s="51" t="s">
        <v>21934</v>
      </c>
    </row>
    <row r="20977" spans="1:1">
      <c r="A20977" s="51" t="s">
        <v>21935</v>
      </c>
    </row>
    <row r="20978" spans="1:1">
      <c r="A20978" s="51" t="s">
        <v>21936</v>
      </c>
    </row>
    <row r="20979" spans="1:1">
      <c r="A20979" s="51" t="s">
        <v>21937</v>
      </c>
    </row>
    <row r="20980" spans="1:1">
      <c r="A20980" s="51" t="s">
        <v>21938</v>
      </c>
    </row>
    <row r="20981" spans="1:1">
      <c r="A20981" s="51" t="s">
        <v>21939</v>
      </c>
    </row>
    <row r="20982" spans="1:1">
      <c r="A20982" s="51" t="s">
        <v>21940</v>
      </c>
    </row>
    <row r="20983" spans="1:1">
      <c r="A20983" s="51" t="s">
        <v>21941</v>
      </c>
    </row>
    <row r="20984" spans="1:1">
      <c r="A20984" s="51" t="s">
        <v>21942</v>
      </c>
    </row>
    <row r="20985" spans="1:1">
      <c r="A20985" s="51" t="s">
        <v>21943</v>
      </c>
    </row>
    <row r="20986" spans="1:1">
      <c r="A20986" s="51" t="s">
        <v>21944</v>
      </c>
    </row>
    <row r="20987" spans="1:1">
      <c r="A20987" s="51" t="s">
        <v>21945</v>
      </c>
    </row>
    <row r="20988" spans="1:1">
      <c r="A20988" s="51" t="s">
        <v>21946</v>
      </c>
    </row>
    <row r="20989" spans="1:1">
      <c r="A20989" s="51" t="s">
        <v>21947</v>
      </c>
    </row>
    <row r="20990" spans="1:1">
      <c r="A20990" s="51" t="s">
        <v>21948</v>
      </c>
    </row>
    <row r="20991" spans="1:1">
      <c r="A20991" s="51" t="s">
        <v>21949</v>
      </c>
    </row>
    <row r="20992" spans="1:1">
      <c r="A20992" s="51" t="s">
        <v>21950</v>
      </c>
    </row>
    <row r="20993" spans="1:1">
      <c r="A20993" s="51" t="s">
        <v>21951</v>
      </c>
    </row>
    <row r="20994" spans="1:1">
      <c r="A20994" s="51" t="s">
        <v>21952</v>
      </c>
    </row>
    <row r="20995" spans="1:1">
      <c r="A20995" s="51" t="s">
        <v>21953</v>
      </c>
    </row>
    <row r="20996" spans="1:1">
      <c r="A20996" s="51" t="s">
        <v>21954</v>
      </c>
    </row>
    <row r="20997" spans="1:1">
      <c r="A20997" s="51" t="s">
        <v>21955</v>
      </c>
    </row>
    <row r="20998" spans="1:1">
      <c r="A20998" s="51" t="s">
        <v>21956</v>
      </c>
    </row>
    <row r="20999" spans="1:1">
      <c r="A20999" s="51" t="s">
        <v>21957</v>
      </c>
    </row>
    <row r="21000" spans="1:1">
      <c r="A21000" s="51" t="s">
        <v>21958</v>
      </c>
    </row>
    <row r="21001" spans="1:1">
      <c r="A21001" s="51" t="s">
        <v>21959</v>
      </c>
    </row>
    <row r="21002" spans="1:1">
      <c r="A21002" s="51" t="s">
        <v>21960</v>
      </c>
    </row>
    <row r="21003" spans="1:1">
      <c r="A21003" s="51" t="s">
        <v>21961</v>
      </c>
    </row>
    <row r="21004" spans="1:1">
      <c r="A21004" s="51" t="s">
        <v>21962</v>
      </c>
    </row>
    <row r="21005" spans="1:1">
      <c r="A21005" s="51" t="s">
        <v>21963</v>
      </c>
    </row>
    <row r="21006" spans="1:1">
      <c r="A21006" s="51" t="s">
        <v>21964</v>
      </c>
    </row>
    <row r="21007" spans="1:1">
      <c r="A21007" s="51" t="s">
        <v>21965</v>
      </c>
    </row>
    <row r="21008" spans="1:1">
      <c r="A21008" s="51" t="s">
        <v>21966</v>
      </c>
    </row>
    <row r="21009" spans="1:1">
      <c r="A21009" s="51" t="s">
        <v>21967</v>
      </c>
    </row>
    <row r="21010" spans="1:1">
      <c r="A21010" s="51" t="s">
        <v>21968</v>
      </c>
    </row>
    <row r="21011" spans="1:1">
      <c r="A21011" s="51" t="s">
        <v>21969</v>
      </c>
    </row>
    <row r="21012" spans="1:1">
      <c r="A21012" s="51" t="s">
        <v>21970</v>
      </c>
    </row>
    <row r="21013" spans="1:1">
      <c r="A21013" s="51" t="s">
        <v>21971</v>
      </c>
    </row>
    <row r="21014" spans="1:1">
      <c r="A21014" s="51" t="s">
        <v>21972</v>
      </c>
    </row>
    <row r="21015" spans="1:1">
      <c r="A21015" s="51" t="s">
        <v>21973</v>
      </c>
    </row>
    <row r="21016" spans="1:1">
      <c r="A21016" s="51" t="s">
        <v>21974</v>
      </c>
    </row>
    <row r="21017" spans="1:1">
      <c r="A21017" s="51" t="s">
        <v>21975</v>
      </c>
    </row>
    <row r="21018" spans="1:1">
      <c r="A21018" s="51" t="s">
        <v>21976</v>
      </c>
    </row>
    <row r="21019" spans="1:1">
      <c r="A21019" s="51" t="s">
        <v>21977</v>
      </c>
    </row>
    <row r="21020" spans="1:1">
      <c r="A21020" s="51" t="s">
        <v>21978</v>
      </c>
    </row>
    <row r="21021" spans="1:1">
      <c r="A21021" s="51" t="s">
        <v>21979</v>
      </c>
    </row>
    <row r="21022" spans="1:1">
      <c r="A21022" s="51" t="s">
        <v>21980</v>
      </c>
    </row>
    <row r="21023" spans="1:1">
      <c r="A21023" s="51" t="s">
        <v>21981</v>
      </c>
    </row>
    <row r="21024" spans="1:1">
      <c r="A21024" s="51" t="s">
        <v>21982</v>
      </c>
    </row>
    <row r="21025" spans="1:1">
      <c r="A21025" s="51" t="s">
        <v>21983</v>
      </c>
    </row>
    <row r="21026" spans="1:1">
      <c r="A21026" s="51" t="s">
        <v>21984</v>
      </c>
    </row>
    <row r="21027" spans="1:1">
      <c r="A21027" s="51" t="s">
        <v>21985</v>
      </c>
    </row>
    <row r="21028" spans="1:1">
      <c r="A21028" s="51" t="s">
        <v>21986</v>
      </c>
    </row>
    <row r="21029" spans="1:1">
      <c r="A21029" s="51" t="s">
        <v>21987</v>
      </c>
    </row>
    <row r="21030" spans="1:1">
      <c r="A21030" s="51" t="s">
        <v>21988</v>
      </c>
    </row>
    <row r="21031" spans="1:1">
      <c r="A21031" s="51" t="s">
        <v>21989</v>
      </c>
    </row>
    <row r="21032" spans="1:1">
      <c r="A21032" s="51" t="s">
        <v>21990</v>
      </c>
    </row>
    <row r="21033" spans="1:1">
      <c r="A21033" s="51" t="s">
        <v>21991</v>
      </c>
    </row>
    <row r="21034" spans="1:1">
      <c r="A21034" s="51" t="s">
        <v>21992</v>
      </c>
    </row>
    <row r="21035" spans="1:1">
      <c r="A21035" s="51" t="s">
        <v>21993</v>
      </c>
    </row>
    <row r="21036" spans="1:1">
      <c r="A21036" s="51" t="s">
        <v>21994</v>
      </c>
    </row>
    <row r="21037" spans="1:1">
      <c r="A21037" s="51" t="s">
        <v>21995</v>
      </c>
    </row>
    <row r="21038" spans="1:1">
      <c r="A21038" s="51" t="s">
        <v>21996</v>
      </c>
    </row>
    <row r="21039" spans="1:1">
      <c r="A21039" s="51" t="s">
        <v>21997</v>
      </c>
    </row>
    <row r="21040" spans="1:1">
      <c r="A21040" s="51" t="s">
        <v>21998</v>
      </c>
    </row>
    <row r="21041" spans="1:1">
      <c r="A21041" s="51" t="s">
        <v>21999</v>
      </c>
    </row>
    <row r="21042" spans="1:1">
      <c r="A21042" s="51" t="s">
        <v>22000</v>
      </c>
    </row>
    <row r="21043" spans="1:1">
      <c r="A21043" s="51" t="s">
        <v>22001</v>
      </c>
    </row>
    <row r="21044" spans="1:1">
      <c r="A21044" s="51" t="s">
        <v>22002</v>
      </c>
    </row>
    <row r="21045" spans="1:1">
      <c r="A21045" s="51" t="s">
        <v>22003</v>
      </c>
    </row>
    <row r="21046" spans="1:1">
      <c r="A21046" s="51" t="s">
        <v>22004</v>
      </c>
    </row>
    <row r="21047" spans="1:1">
      <c r="A21047" s="51" t="s">
        <v>22005</v>
      </c>
    </row>
    <row r="21048" spans="1:1">
      <c r="A21048" s="51" t="s">
        <v>22006</v>
      </c>
    </row>
    <row r="21049" spans="1:1">
      <c r="A21049" s="51" t="s">
        <v>22007</v>
      </c>
    </row>
    <row r="21050" spans="1:1">
      <c r="A21050" s="51" t="s">
        <v>22008</v>
      </c>
    </row>
    <row r="21051" spans="1:1">
      <c r="A21051" s="51" t="s">
        <v>22009</v>
      </c>
    </row>
    <row r="21052" spans="1:1">
      <c r="A21052" s="51" t="s">
        <v>22010</v>
      </c>
    </row>
    <row r="21053" spans="1:1">
      <c r="A21053" s="51" t="s">
        <v>22011</v>
      </c>
    </row>
    <row r="21054" spans="1:1">
      <c r="A21054" s="51" t="s">
        <v>22012</v>
      </c>
    </row>
    <row r="21055" spans="1:1">
      <c r="A21055" s="51" t="s">
        <v>22013</v>
      </c>
    </row>
    <row r="21056" spans="1:1">
      <c r="A21056" s="51" t="s">
        <v>22014</v>
      </c>
    </row>
    <row r="21057" spans="1:1">
      <c r="A21057" s="51" t="s">
        <v>22015</v>
      </c>
    </row>
    <row r="21058" spans="1:1">
      <c r="A21058" s="51" t="s">
        <v>22016</v>
      </c>
    </row>
    <row r="21059" spans="1:1">
      <c r="A21059" s="51" t="s">
        <v>22017</v>
      </c>
    </row>
    <row r="21060" spans="1:1">
      <c r="A21060" s="51" t="s">
        <v>22018</v>
      </c>
    </row>
    <row r="21061" spans="1:1">
      <c r="A21061" s="51" t="s">
        <v>22019</v>
      </c>
    </row>
    <row r="21062" spans="1:1">
      <c r="A21062" s="51" t="s">
        <v>22020</v>
      </c>
    </row>
    <row r="21063" spans="1:1">
      <c r="A21063" s="51" t="s">
        <v>22021</v>
      </c>
    </row>
    <row r="21064" spans="1:1">
      <c r="A21064" s="51" t="s">
        <v>22022</v>
      </c>
    </row>
    <row r="21065" spans="1:1">
      <c r="A21065" s="51" t="s">
        <v>22023</v>
      </c>
    </row>
    <row r="21066" spans="1:1">
      <c r="A21066" s="51" t="s">
        <v>22024</v>
      </c>
    </row>
    <row r="21067" spans="1:1">
      <c r="A21067" s="51" t="s">
        <v>22025</v>
      </c>
    </row>
    <row r="21068" spans="1:1">
      <c r="A21068" s="51" t="s">
        <v>22026</v>
      </c>
    </row>
    <row r="21069" spans="1:1">
      <c r="A21069" s="51" t="s">
        <v>22027</v>
      </c>
    </row>
    <row r="21070" spans="1:1">
      <c r="A21070" s="51" t="s">
        <v>22028</v>
      </c>
    </row>
    <row r="21071" spans="1:1">
      <c r="A21071" s="51" t="s">
        <v>22029</v>
      </c>
    </row>
    <row r="21072" spans="1:1">
      <c r="A21072" s="51" t="s">
        <v>22030</v>
      </c>
    </row>
    <row r="21073" spans="1:1">
      <c r="A21073" s="51" t="s">
        <v>22031</v>
      </c>
    </row>
    <row r="21074" spans="1:1">
      <c r="A21074" s="51" t="s">
        <v>22032</v>
      </c>
    </row>
    <row r="21075" spans="1:1">
      <c r="A21075" s="51" t="s">
        <v>22033</v>
      </c>
    </row>
    <row r="21076" spans="1:1">
      <c r="A21076" s="51" t="s">
        <v>22034</v>
      </c>
    </row>
    <row r="21077" spans="1:1">
      <c r="A21077" s="51" t="s">
        <v>22035</v>
      </c>
    </row>
    <row r="21078" spans="1:1">
      <c r="A21078" s="51" t="s">
        <v>22036</v>
      </c>
    </row>
    <row r="21079" spans="1:1">
      <c r="A21079" s="51" t="s">
        <v>22037</v>
      </c>
    </row>
    <row r="21080" spans="1:1">
      <c r="A21080" s="51" t="s">
        <v>22038</v>
      </c>
    </row>
    <row r="21081" spans="1:1">
      <c r="A21081" s="51" t="s">
        <v>22039</v>
      </c>
    </row>
    <row r="21082" spans="1:1">
      <c r="A21082" s="51" t="s">
        <v>22040</v>
      </c>
    </row>
    <row r="21083" spans="1:1">
      <c r="A21083" s="51" t="s">
        <v>22041</v>
      </c>
    </row>
    <row r="21084" spans="1:1">
      <c r="A21084" s="51" t="s">
        <v>22042</v>
      </c>
    </row>
    <row r="21085" spans="1:1">
      <c r="A21085" s="51" t="s">
        <v>22043</v>
      </c>
    </row>
    <row r="21086" spans="1:1">
      <c r="A21086" s="51" t="s">
        <v>22044</v>
      </c>
    </row>
    <row r="21087" spans="1:1">
      <c r="A21087" s="51" t="s">
        <v>22045</v>
      </c>
    </row>
    <row r="21088" spans="1:1">
      <c r="A21088" s="51" t="s">
        <v>22046</v>
      </c>
    </row>
    <row r="21089" spans="1:1">
      <c r="A21089" s="51" t="s">
        <v>22047</v>
      </c>
    </row>
    <row r="21090" spans="1:1">
      <c r="A21090" s="51" t="s">
        <v>22048</v>
      </c>
    </row>
    <row r="21091" spans="1:1">
      <c r="A21091" s="51" t="s">
        <v>22049</v>
      </c>
    </row>
    <row r="21092" spans="1:1">
      <c r="A21092" s="51" t="s">
        <v>22050</v>
      </c>
    </row>
    <row r="21093" spans="1:1">
      <c r="A21093" s="51" t="s">
        <v>22051</v>
      </c>
    </row>
    <row r="21094" spans="1:1">
      <c r="A21094" s="51" t="s">
        <v>22052</v>
      </c>
    </row>
    <row r="21095" spans="1:1">
      <c r="A21095" s="51" t="s">
        <v>22053</v>
      </c>
    </row>
    <row r="21096" spans="1:1">
      <c r="A21096" s="51" t="s">
        <v>22054</v>
      </c>
    </row>
    <row r="21097" spans="1:1">
      <c r="A21097" s="51" t="s">
        <v>22055</v>
      </c>
    </row>
    <row r="21098" spans="1:1">
      <c r="A21098" s="51" t="s">
        <v>22056</v>
      </c>
    </row>
    <row r="21099" spans="1:1">
      <c r="A21099" s="51" t="s">
        <v>22057</v>
      </c>
    </row>
    <row r="21100" spans="1:1">
      <c r="A21100" s="51" t="s">
        <v>22058</v>
      </c>
    </row>
    <row r="21101" spans="1:1">
      <c r="A21101" s="51" t="s">
        <v>22059</v>
      </c>
    </row>
    <row r="21102" spans="1:1">
      <c r="A21102" s="51" t="s">
        <v>22060</v>
      </c>
    </row>
    <row r="21103" spans="1:1">
      <c r="A21103" s="51" t="s">
        <v>22061</v>
      </c>
    </row>
    <row r="21104" spans="1:1">
      <c r="A21104" s="51" t="s">
        <v>22062</v>
      </c>
    </row>
    <row r="21105" spans="1:1">
      <c r="A21105" s="51" t="s">
        <v>22063</v>
      </c>
    </row>
    <row r="21106" spans="1:1">
      <c r="A21106" s="51" t="s">
        <v>22064</v>
      </c>
    </row>
    <row r="21107" spans="1:1">
      <c r="A21107" s="51" t="s">
        <v>22065</v>
      </c>
    </row>
    <row r="21108" spans="1:1">
      <c r="A21108" s="51" t="s">
        <v>22066</v>
      </c>
    </row>
    <row r="21109" spans="1:1">
      <c r="A21109" s="51" t="s">
        <v>22067</v>
      </c>
    </row>
    <row r="21110" spans="1:1">
      <c r="A21110" s="51" t="s">
        <v>22068</v>
      </c>
    </row>
    <row r="21111" spans="1:1">
      <c r="A21111" s="51" t="s">
        <v>22069</v>
      </c>
    </row>
    <row r="21112" spans="1:1">
      <c r="A21112" s="51" t="s">
        <v>22070</v>
      </c>
    </row>
    <row r="21113" spans="1:1">
      <c r="A21113" s="51" t="s">
        <v>22071</v>
      </c>
    </row>
    <row r="21114" spans="1:1">
      <c r="A21114" s="51" t="s">
        <v>22072</v>
      </c>
    </row>
    <row r="21115" spans="1:1">
      <c r="A21115" s="51" t="s">
        <v>22073</v>
      </c>
    </row>
    <row r="21116" spans="1:1">
      <c r="A21116" s="51" t="s">
        <v>22074</v>
      </c>
    </row>
    <row r="21117" spans="1:1">
      <c r="A21117" s="51" t="s">
        <v>22075</v>
      </c>
    </row>
    <row r="21118" spans="1:1">
      <c r="A21118" s="51" t="s">
        <v>22076</v>
      </c>
    </row>
    <row r="21119" spans="1:1">
      <c r="A21119" s="51" t="s">
        <v>22077</v>
      </c>
    </row>
    <row r="21120" spans="1:1">
      <c r="A21120" s="51" t="s">
        <v>22078</v>
      </c>
    </row>
    <row r="21121" spans="1:1">
      <c r="A21121" s="51" t="s">
        <v>22079</v>
      </c>
    </row>
    <row r="21122" spans="1:1">
      <c r="A21122" s="51" t="s">
        <v>22080</v>
      </c>
    </row>
    <row r="21123" spans="1:1">
      <c r="A21123" s="51" t="s">
        <v>22081</v>
      </c>
    </row>
    <row r="21124" spans="1:1">
      <c r="A21124" s="51" t="s">
        <v>22082</v>
      </c>
    </row>
    <row r="21125" spans="1:1">
      <c r="A21125" s="51" t="s">
        <v>22083</v>
      </c>
    </row>
    <row r="21126" spans="1:1">
      <c r="A21126" s="51" t="s">
        <v>22084</v>
      </c>
    </row>
    <row r="21127" spans="1:1">
      <c r="A21127" s="51" t="s">
        <v>22085</v>
      </c>
    </row>
    <row r="21128" spans="1:1">
      <c r="A21128" s="51" t="s">
        <v>22086</v>
      </c>
    </row>
    <row r="21129" spans="1:1">
      <c r="A21129" s="51" t="s">
        <v>22087</v>
      </c>
    </row>
    <row r="21130" spans="1:1">
      <c r="A21130" s="51" t="s">
        <v>22088</v>
      </c>
    </row>
    <row r="21131" spans="1:1">
      <c r="A21131" s="51" t="s">
        <v>22089</v>
      </c>
    </row>
    <row r="21132" spans="1:1">
      <c r="A21132" s="51" t="s">
        <v>22090</v>
      </c>
    </row>
    <row r="21133" spans="1:1">
      <c r="A21133" s="51" t="s">
        <v>22091</v>
      </c>
    </row>
    <row r="21134" spans="1:1">
      <c r="A21134" s="51" t="s">
        <v>22092</v>
      </c>
    </row>
    <row r="21135" spans="1:1">
      <c r="A21135" s="51" t="s">
        <v>22093</v>
      </c>
    </row>
    <row r="21136" spans="1:1">
      <c r="A21136" s="51" t="s">
        <v>22094</v>
      </c>
    </row>
    <row r="21137" spans="1:1">
      <c r="A21137" s="51" t="s">
        <v>22095</v>
      </c>
    </row>
    <row r="21138" spans="1:1">
      <c r="A21138" s="51" t="s">
        <v>22096</v>
      </c>
    </row>
    <row r="21139" spans="1:1">
      <c r="A21139" s="51" t="s">
        <v>22097</v>
      </c>
    </row>
    <row r="21140" spans="1:1">
      <c r="A21140" s="51" t="s">
        <v>22098</v>
      </c>
    </row>
    <row r="21141" spans="1:1">
      <c r="A21141" s="51" t="s">
        <v>22099</v>
      </c>
    </row>
    <row r="21142" spans="1:1">
      <c r="A21142" s="51" t="s">
        <v>22100</v>
      </c>
    </row>
    <row r="21143" spans="1:1">
      <c r="A21143" s="51" t="s">
        <v>22101</v>
      </c>
    </row>
    <row r="21144" spans="1:1">
      <c r="A21144" s="51" t="s">
        <v>22102</v>
      </c>
    </row>
    <row r="21145" spans="1:1">
      <c r="A21145" s="51" t="s">
        <v>22103</v>
      </c>
    </row>
    <row r="21146" spans="1:1">
      <c r="A21146" s="51" t="s">
        <v>22104</v>
      </c>
    </row>
    <row r="21147" spans="1:1">
      <c r="A21147" s="51" t="s">
        <v>22105</v>
      </c>
    </row>
    <row r="21148" spans="1:1">
      <c r="A21148" s="51" t="s">
        <v>22106</v>
      </c>
    </row>
    <row r="21149" spans="1:1">
      <c r="A21149" s="51" t="s">
        <v>22107</v>
      </c>
    </row>
    <row r="21150" spans="1:1">
      <c r="A21150" s="51" t="s">
        <v>22108</v>
      </c>
    </row>
    <row r="21151" spans="1:1">
      <c r="A21151" s="51" t="s">
        <v>22109</v>
      </c>
    </row>
    <row r="21152" spans="1:1">
      <c r="A21152" s="51" t="s">
        <v>22110</v>
      </c>
    </row>
    <row r="21153" spans="1:1">
      <c r="A21153" s="51" t="s">
        <v>22111</v>
      </c>
    </row>
    <row r="21154" spans="1:1">
      <c r="A21154" s="51" t="s">
        <v>22112</v>
      </c>
    </row>
    <row r="21155" spans="1:1">
      <c r="A21155" s="51" t="s">
        <v>22113</v>
      </c>
    </row>
    <row r="21156" spans="1:1">
      <c r="A21156" s="51" t="s">
        <v>22114</v>
      </c>
    </row>
    <row r="21157" spans="1:1">
      <c r="A21157" s="51" t="s">
        <v>22115</v>
      </c>
    </row>
    <row r="21158" spans="1:1">
      <c r="A21158" s="51" t="s">
        <v>22116</v>
      </c>
    </row>
    <row r="21159" spans="1:1">
      <c r="A21159" s="51" t="s">
        <v>22117</v>
      </c>
    </row>
    <row r="21160" spans="1:1">
      <c r="A21160" s="51" t="s">
        <v>22118</v>
      </c>
    </row>
    <row r="21161" spans="1:1">
      <c r="A21161" s="51" t="s">
        <v>22119</v>
      </c>
    </row>
    <row r="21162" spans="1:1">
      <c r="A21162" s="51" t="s">
        <v>22120</v>
      </c>
    </row>
    <row r="21163" spans="1:1">
      <c r="A21163" s="51" t="s">
        <v>22121</v>
      </c>
    </row>
    <row r="21164" spans="1:1">
      <c r="A21164" s="51" t="s">
        <v>22122</v>
      </c>
    </row>
    <row r="21165" spans="1:1">
      <c r="A21165" s="51" t="s">
        <v>22123</v>
      </c>
    </row>
    <row r="21166" spans="1:1">
      <c r="A21166" s="51" t="s">
        <v>22124</v>
      </c>
    </row>
    <row r="21167" spans="1:1">
      <c r="A21167" s="51" t="s">
        <v>22125</v>
      </c>
    </row>
    <row r="21168" spans="1:1">
      <c r="A21168" s="51" t="s">
        <v>22126</v>
      </c>
    </row>
    <row r="21169" spans="1:1">
      <c r="A21169" s="51" t="s">
        <v>22127</v>
      </c>
    </row>
    <row r="21170" spans="1:1">
      <c r="A21170" s="51" t="s">
        <v>22128</v>
      </c>
    </row>
    <row r="21171" spans="1:1">
      <c r="A21171" s="51" t="s">
        <v>22129</v>
      </c>
    </row>
    <row r="21172" spans="1:1">
      <c r="A21172" s="51" t="s">
        <v>22130</v>
      </c>
    </row>
    <row r="21173" spans="1:1">
      <c r="A21173" s="51" t="s">
        <v>22131</v>
      </c>
    </row>
    <row r="21174" spans="1:1">
      <c r="A21174" s="51" t="s">
        <v>22132</v>
      </c>
    </row>
    <row r="21175" spans="1:1">
      <c r="A21175" s="51" t="s">
        <v>22133</v>
      </c>
    </row>
    <row r="21176" spans="1:1">
      <c r="A21176" s="51" t="s">
        <v>22134</v>
      </c>
    </row>
    <row r="21177" spans="1:1">
      <c r="A21177" s="51" t="s">
        <v>22135</v>
      </c>
    </row>
    <row r="21178" spans="1:1">
      <c r="A21178" s="51" t="s">
        <v>22136</v>
      </c>
    </row>
    <row r="21179" spans="1:1">
      <c r="A21179" s="51" t="s">
        <v>22137</v>
      </c>
    </row>
    <row r="21180" spans="1:1">
      <c r="A21180" s="51" t="s">
        <v>22138</v>
      </c>
    </row>
    <row r="21181" spans="1:1">
      <c r="A21181" s="51" t="s">
        <v>22139</v>
      </c>
    </row>
    <row r="21182" spans="1:1">
      <c r="A21182" s="51" t="s">
        <v>22140</v>
      </c>
    </row>
    <row r="21183" spans="1:1">
      <c r="A21183" s="51" t="s">
        <v>22141</v>
      </c>
    </row>
    <row r="21184" spans="1:1">
      <c r="A21184" s="51" t="s">
        <v>22142</v>
      </c>
    </row>
    <row r="21185" spans="1:1">
      <c r="A21185" s="51" t="s">
        <v>22143</v>
      </c>
    </row>
    <row r="21186" spans="1:1">
      <c r="A21186" s="51" t="s">
        <v>22144</v>
      </c>
    </row>
    <row r="21187" spans="1:1">
      <c r="A21187" s="51" t="s">
        <v>22145</v>
      </c>
    </row>
    <row r="21188" spans="1:1">
      <c r="A21188" s="51" t="s">
        <v>22146</v>
      </c>
    </row>
    <row r="21189" spans="1:1">
      <c r="A21189" s="51" t="s">
        <v>22147</v>
      </c>
    </row>
    <row r="21190" spans="1:1">
      <c r="A21190" s="51" t="s">
        <v>22148</v>
      </c>
    </row>
    <row r="21191" spans="1:1">
      <c r="A21191" s="51" t="s">
        <v>22149</v>
      </c>
    </row>
    <row r="21192" spans="1:1">
      <c r="A21192" s="51" t="s">
        <v>22150</v>
      </c>
    </row>
    <row r="21193" spans="1:1">
      <c r="A21193" s="51" t="s">
        <v>22151</v>
      </c>
    </row>
    <row r="21194" spans="1:1">
      <c r="A21194" s="51" t="s">
        <v>22152</v>
      </c>
    </row>
    <row r="21195" spans="1:1">
      <c r="A21195" s="51" t="s">
        <v>22153</v>
      </c>
    </row>
    <row r="21196" spans="1:1">
      <c r="A21196" s="51" t="s">
        <v>22154</v>
      </c>
    </row>
    <row r="21197" spans="1:1">
      <c r="A21197" s="51" t="s">
        <v>22155</v>
      </c>
    </row>
    <row r="21198" spans="1:1">
      <c r="A21198" s="51" t="s">
        <v>22156</v>
      </c>
    </row>
    <row r="21199" spans="1:1">
      <c r="A21199" s="51" t="s">
        <v>22157</v>
      </c>
    </row>
    <row r="21200" spans="1:1">
      <c r="A21200" s="51" t="s">
        <v>22158</v>
      </c>
    </row>
    <row r="21201" spans="1:1">
      <c r="A21201" s="51" t="s">
        <v>22159</v>
      </c>
    </row>
    <row r="21202" spans="1:1">
      <c r="A21202" s="51" t="s">
        <v>22160</v>
      </c>
    </row>
    <row r="21203" spans="1:1">
      <c r="A21203" s="51" t="s">
        <v>22161</v>
      </c>
    </row>
    <row r="21204" spans="1:1">
      <c r="A21204" s="51" t="s">
        <v>22162</v>
      </c>
    </row>
    <row r="21205" spans="1:1">
      <c r="A21205" s="51" t="s">
        <v>22163</v>
      </c>
    </row>
    <row r="21206" spans="1:1">
      <c r="A21206" s="51" t="s">
        <v>22164</v>
      </c>
    </row>
    <row r="21207" spans="1:1">
      <c r="A21207" s="51" t="s">
        <v>22165</v>
      </c>
    </row>
    <row r="21208" spans="1:1">
      <c r="A21208" s="51" t="s">
        <v>22166</v>
      </c>
    </row>
    <row r="21209" spans="1:1">
      <c r="A21209" s="51" t="s">
        <v>22167</v>
      </c>
    </row>
    <row r="21210" spans="1:1">
      <c r="A21210" s="51" t="s">
        <v>22168</v>
      </c>
    </row>
    <row r="21211" spans="1:1">
      <c r="A21211" s="51" t="s">
        <v>22169</v>
      </c>
    </row>
    <row r="21212" spans="1:1">
      <c r="A21212" s="51" t="s">
        <v>22170</v>
      </c>
    </row>
    <row r="21213" spans="1:1">
      <c r="A21213" s="51" t="s">
        <v>22171</v>
      </c>
    </row>
    <row r="21214" spans="1:1">
      <c r="A21214" s="51" t="s">
        <v>22172</v>
      </c>
    </row>
    <row r="21215" spans="1:1">
      <c r="A21215" s="51" t="s">
        <v>22173</v>
      </c>
    </row>
    <row r="21216" spans="1:1">
      <c r="A21216" s="51" t="s">
        <v>22174</v>
      </c>
    </row>
    <row r="21217" spans="1:1">
      <c r="A21217" s="51" t="s">
        <v>22175</v>
      </c>
    </row>
    <row r="21218" spans="1:1">
      <c r="A21218" s="51" t="s">
        <v>22176</v>
      </c>
    </row>
    <row r="21219" spans="1:1">
      <c r="A21219" s="51" t="s">
        <v>22177</v>
      </c>
    </row>
    <row r="21220" spans="1:1">
      <c r="A21220" s="51" t="s">
        <v>22178</v>
      </c>
    </row>
    <row r="21221" spans="1:1">
      <c r="A21221" s="51" t="s">
        <v>22179</v>
      </c>
    </row>
    <row r="21222" spans="1:1">
      <c r="A21222" s="51" t="s">
        <v>22180</v>
      </c>
    </row>
    <row r="21223" spans="1:1">
      <c r="A21223" s="51" t="s">
        <v>22181</v>
      </c>
    </row>
    <row r="21224" spans="1:1">
      <c r="A21224" s="51" t="s">
        <v>22182</v>
      </c>
    </row>
    <row r="21225" spans="1:1">
      <c r="A21225" s="51" t="s">
        <v>22183</v>
      </c>
    </row>
    <row r="21226" spans="1:1">
      <c r="A21226" s="51" t="s">
        <v>22184</v>
      </c>
    </row>
    <row r="21227" spans="1:1">
      <c r="A21227" s="51" t="s">
        <v>22185</v>
      </c>
    </row>
    <row r="21228" spans="1:1">
      <c r="A21228" s="51" t="s">
        <v>22186</v>
      </c>
    </row>
    <row r="21229" spans="1:1">
      <c r="A21229" s="51" t="s">
        <v>22187</v>
      </c>
    </row>
    <row r="21230" spans="1:1">
      <c r="A21230" s="51" t="s">
        <v>22188</v>
      </c>
    </row>
    <row r="21231" spans="1:1">
      <c r="A21231" s="51" t="s">
        <v>22189</v>
      </c>
    </row>
    <row r="21232" spans="1:1">
      <c r="A21232" s="51" t="s">
        <v>22190</v>
      </c>
    </row>
    <row r="21233" spans="1:1">
      <c r="A21233" s="51" t="s">
        <v>22191</v>
      </c>
    </row>
    <row r="21234" spans="1:1">
      <c r="A21234" s="51" t="s">
        <v>22192</v>
      </c>
    </row>
    <row r="21235" spans="1:1">
      <c r="A21235" s="51" t="s">
        <v>22193</v>
      </c>
    </row>
    <row r="21236" spans="1:1">
      <c r="A21236" s="51" t="s">
        <v>22194</v>
      </c>
    </row>
    <row r="21237" spans="1:1">
      <c r="A21237" s="51" t="s">
        <v>22195</v>
      </c>
    </row>
    <row r="21238" spans="1:1">
      <c r="A21238" s="51" t="s">
        <v>22196</v>
      </c>
    </row>
    <row r="21239" spans="1:1">
      <c r="A21239" s="51" t="s">
        <v>22197</v>
      </c>
    </row>
    <row r="21240" spans="1:1">
      <c r="A21240" s="51" t="s">
        <v>22198</v>
      </c>
    </row>
    <row r="21241" spans="1:1">
      <c r="A21241" s="51" t="s">
        <v>22199</v>
      </c>
    </row>
    <row r="21242" spans="1:1">
      <c r="A21242" s="51" t="s">
        <v>22200</v>
      </c>
    </row>
    <row r="21243" spans="1:1">
      <c r="A21243" s="51" t="s">
        <v>22201</v>
      </c>
    </row>
    <row r="21244" spans="1:1">
      <c r="A21244" s="51" t="s">
        <v>22202</v>
      </c>
    </row>
    <row r="21245" spans="1:1">
      <c r="A21245" s="51" t="s">
        <v>22203</v>
      </c>
    </row>
    <row r="21246" spans="1:1">
      <c r="A21246" s="51" t="s">
        <v>22204</v>
      </c>
    </row>
    <row r="21247" spans="1:1">
      <c r="A21247" s="51" t="s">
        <v>22205</v>
      </c>
    </row>
    <row r="21248" spans="1:1">
      <c r="A21248" s="51" t="s">
        <v>22206</v>
      </c>
    </row>
    <row r="21249" spans="1:1">
      <c r="A21249" s="51" t="s">
        <v>22207</v>
      </c>
    </row>
    <row r="21250" spans="1:1">
      <c r="A21250" s="51" t="s">
        <v>22208</v>
      </c>
    </row>
    <row r="21251" spans="1:1">
      <c r="A21251" s="51" t="s">
        <v>22209</v>
      </c>
    </row>
    <row r="21252" spans="1:1">
      <c r="A21252" s="51" t="s">
        <v>22210</v>
      </c>
    </row>
    <row r="21253" spans="1:1">
      <c r="A21253" s="51" t="s">
        <v>22211</v>
      </c>
    </row>
    <row r="21254" spans="1:1">
      <c r="A21254" s="51" t="s">
        <v>22212</v>
      </c>
    </row>
    <row r="21255" spans="1:1">
      <c r="A21255" s="51" t="s">
        <v>22213</v>
      </c>
    </row>
    <row r="21256" spans="1:1">
      <c r="A21256" s="51" t="s">
        <v>22214</v>
      </c>
    </row>
    <row r="21257" spans="1:1">
      <c r="A21257" s="51" t="s">
        <v>22215</v>
      </c>
    </row>
    <row r="21258" spans="1:1">
      <c r="A21258" s="51" t="s">
        <v>22216</v>
      </c>
    </row>
    <row r="21259" spans="1:1">
      <c r="A21259" s="51" t="s">
        <v>22217</v>
      </c>
    </row>
    <row r="21260" spans="1:1">
      <c r="A21260" s="51" t="s">
        <v>22218</v>
      </c>
    </row>
    <row r="21261" spans="1:1">
      <c r="A21261" s="51" t="s">
        <v>22219</v>
      </c>
    </row>
    <row r="21262" spans="1:1">
      <c r="A21262" s="51" t="s">
        <v>22220</v>
      </c>
    </row>
    <row r="21263" spans="1:1">
      <c r="A21263" s="51" t="s">
        <v>22221</v>
      </c>
    </row>
    <row r="21264" spans="1:1">
      <c r="A21264" s="51" t="s">
        <v>22222</v>
      </c>
    </row>
    <row r="21265" spans="1:1">
      <c r="A21265" s="51" t="s">
        <v>22223</v>
      </c>
    </row>
    <row r="21266" spans="1:1">
      <c r="A21266" s="51" t="s">
        <v>22224</v>
      </c>
    </row>
    <row r="21267" spans="1:1">
      <c r="A21267" s="51" t="s">
        <v>22225</v>
      </c>
    </row>
    <row r="21268" spans="1:1">
      <c r="A21268" s="51" t="s">
        <v>22226</v>
      </c>
    </row>
    <row r="21269" spans="1:1">
      <c r="A21269" s="51" t="s">
        <v>22227</v>
      </c>
    </row>
    <row r="21270" spans="1:1">
      <c r="A21270" s="51" t="s">
        <v>22228</v>
      </c>
    </row>
    <row r="21271" spans="1:1">
      <c r="A21271" s="51" t="s">
        <v>22229</v>
      </c>
    </row>
    <row r="21272" spans="1:1">
      <c r="A21272" s="51" t="s">
        <v>22230</v>
      </c>
    </row>
    <row r="21273" spans="1:1">
      <c r="A21273" s="51" t="s">
        <v>22231</v>
      </c>
    </row>
    <row r="21274" spans="1:1">
      <c r="A21274" s="51" t="s">
        <v>22232</v>
      </c>
    </row>
    <row r="21275" spans="1:1">
      <c r="A21275" s="51" t="s">
        <v>22233</v>
      </c>
    </row>
    <row r="21276" spans="1:1">
      <c r="A21276" s="51" t="s">
        <v>22234</v>
      </c>
    </row>
    <row r="21277" spans="1:1">
      <c r="A21277" s="51" t="s">
        <v>22235</v>
      </c>
    </row>
    <row r="21278" spans="1:1">
      <c r="A21278" s="51" t="s">
        <v>22236</v>
      </c>
    </row>
    <row r="21279" spans="1:1">
      <c r="A21279" s="51" t="s">
        <v>22237</v>
      </c>
    </row>
    <row r="21280" spans="1:1">
      <c r="A21280" s="51" t="s">
        <v>22238</v>
      </c>
    </row>
    <row r="21281" spans="1:1">
      <c r="A21281" s="51" t="s">
        <v>22239</v>
      </c>
    </row>
    <row r="21282" spans="1:1">
      <c r="A21282" s="51" t="s">
        <v>22240</v>
      </c>
    </row>
    <row r="21283" spans="1:1">
      <c r="A21283" s="51" t="s">
        <v>22241</v>
      </c>
    </row>
    <row r="21284" spans="1:1">
      <c r="A21284" s="51" t="s">
        <v>22242</v>
      </c>
    </row>
    <row r="21285" spans="1:1">
      <c r="A21285" s="51" t="s">
        <v>22243</v>
      </c>
    </row>
    <row r="21286" spans="1:1">
      <c r="A21286" s="51" t="s">
        <v>22244</v>
      </c>
    </row>
    <row r="21287" spans="1:1">
      <c r="A21287" s="51" t="s">
        <v>22245</v>
      </c>
    </row>
    <row r="21288" spans="1:1">
      <c r="A21288" s="51" t="s">
        <v>22246</v>
      </c>
    </row>
    <row r="21289" spans="1:1">
      <c r="A21289" s="51" t="s">
        <v>22247</v>
      </c>
    </row>
    <row r="21290" spans="1:1">
      <c r="A21290" s="51" t="s">
        <v>22248</v>
      </c>
    </row>
    <row r="21291" spans="1:1">
      <c r="A21291" s="51" t="s">
        <v>22249</v>
      </c>
    </row>
    <row r="21292" spans="1:1">
      <c r="A21292" s="51" t="s">
        <v>22250</v>
      </c>
    </row>
    <row r="21293" spans="1:1">
      <c r="A21293" s="51" t="s">
        <v>22251</v>
      </c>
    </row>
    <row r="21294" spans="1:1">
      <c r="A21294" s="51" t="s">
        <v>22252</v>
      </c>
    </row>
    <row r="21295" spans="1:1">
      <c r="A21295" s="51" t="s">
        <v>22253</v>
      </c>
    </row>
    <row r="21296" spans="1:1">
      <c r="A21296" s="51" t="s">
        <v>22254</v>
      </c>
    </row>
    <row r="21297" spans="1:1">
      <c r="A21297" s="51" t="s">
        <v>22255</v>
      </c>
    </row>
    <row r="21298" spans="1:1">
      <c r="A21298" s="51" t="s">
        <v>22256</v>
      </c>
    </row>
    <row r="21299" spans="1:1">
      <c r="A21299" s="51" t="s">
        <v>22257</v>
      </c>
    </row>
    <row r="21300" spans="1:1">
      <c r="A21300" s="51" t="s">
        <v>22258</v>
      </c>
    </row>
    <row r="21301" spans="1:1">
      <c r="A21301" s="51" t="s">
        <v>22259</v>
      </c>
    </row>
    <row r="21302" spans="1:1">
      <c r="A21302" s="51" t="s">
        <v>22260</v>
      </c>
    </row>
    <row r="21303" spans="1:1">
      <c r="A21303" s="51" t="s">
        <v>22261</v>
      </c>
    </row>
    <row r="21304" spans="1:1">
      <c r="A21304" s="51" t="s">
        <v>22262</v>
      </c>
    </row>
    <row r="21305" spans="1:1">
      <c r="A21305" s="51" t="s">
        <v>22263</v>
      </c>
    </row>
    <row r="21306" spans="1:1">
      <c r="A21306" s="51" t="s">
        <v>22264</v>
      </c>
    </row>
    <row r="21307" spans="1:1">
      <c r="A21307" s="51" t="s">
        <v>22265</v>
      </c>
    </row>
    <row r="21308" spans="1:1">
      <c r="A21308" s="51" t="s">
        <v>22266</v>
      </c>
    </row>
    <row r="21309" spans="1:1">
      <c r="A21309" s="51" t="s">
        <v>22267</v>
      </c>
    </row>
    <row r="21310" spans="1:1">
      <c r="A21310" s="51" t="s">
        <v>22268</v>
      </c>
    </row>
    <row r="21311" spans="1:1">
      <c r="A21311" s="51" t="s">
        <v>22269</v>
      </c>
    </row>
    <row r="21312" spans="1:1">
      <c r="A21312" s="51" t="s">
        <v>22270</v>
      </c>
    </row>
    <row r="21313" spans="1:1">
      <c r="A21313" s="51" t="s">
        <v>22271</v>
      </c>
    </row>
    <row r="21314" spans="1:1">
      <c r="A21314" s="51" t="s">
        <v>22272</v>
      </c>
    </row>
    <row r="21315" spans="1:1">
      <c r="A21315" s="51" t="s">
        <v>22273</v>
      </c>
    </row>
    <row r="21316" spans="1:1">
      <c r="A21316" s="51" t="s">
        <v>22274</v>
      </c>
    </row>
    <row r="21317" spans="1:1">
      <c r="A21317" s="51" t="s">
        <v>22275</v>
      </c>
    </row>
    <row r="21318" spans="1:1">
      <c r="A21318" s="51" t="s">
        <v>22276</v>
      </c>
    </row>
    <row r="21319" spans="1:1">
      <c r="A21319" s="51" t="s">
        <v>22277</v>
      </c>
    </row>
    <row r="21320" spans="1:1">
      <c r="A21320" s="51" t="s">
        <v>22278</v>
      </c>
    </row>
    <row r="21321" spans="1:1">
      <c r="A21321" s="51" t="s">
        <v>22279</v>
      </c>
    </row>
    <row r="21322" spans="1:1">
      <c r="A21322" s="51" t="s">
        <v>22280</v>
      </c>
    </row>
    <row r="21323" spans="1:1">
      <c r="A21323" s="51" t="s">
        <v>22281</v>
      </c>
    </row>
    <row r="21324" spans="1:1">
      <c r="A21324" s="51" t="s">
        <v>22282</v>
      </c>
    </row>
    <row r="21325" spans="1:1">
      <c r="A21325" s="51" t="s">
        <v>22283</v>
      </c>
    </row>
    <row r="21326" spans="1:1">
      <c r="A21326" s="51" t="s">
        <v>22284</v>
      </c>
    </row>
    <row r="21327" spans="1:1">
      <c r="A21327" s="51" t="s">
        <v>22285</v>
      </c>
    </row>
    <row r="21328" spans="1:1">
      <c r="A21328" s="51" t="s">
        <v>22286</v>
      </c>
    </row>
    <row r="21329" spans="1:1">
      <c r="A21329" s="51" t="s">
        <v>22287</v>
      </c>
    </row>
    <row r="21330" spans="1:1">
      <c r="A21330" s="51" t="s">
        <v>22288</v>
      </c>
    </row>
    <row r="21331" spans="1:1">
      <c r="A21331" s="51" t="s">
        <v>22289</v>
      </c>
    </row>
    <row r="21332" spans="1:1">
      <c r="A21332" s="51" t="s">
        <v>22290</v>
      </c>
    </row>
    <row r="21333" spans="1:1">
      <c r="A21333" s="51" t="s">
        <v>22291</v>
      </c>
    </row>
    <row r="21334" spans="1:1">
      <c r="A21334" s="51" t="s">
        <v>22292</v>
      </c>
    </row>
    <row r="21335" spans="1:1">
      <c r="A21335" s="51" t="s">
        <v>22293</v>
      </c>
    </row>
    <row r="21336" spans="1:1">
      <c r="A21336" s="51" t="s">
        <v>22294</v>
      </c>
    </row>
    <row r="21337" spans="1:1">
      <c r="A21337" s="51" t="s">
        <v>22295</v>
      </c>
    </row>
    <row r="21338" spans="1:1">
      <c r="A21338" s="51" t="s">
        <v>22296</v>
      </c>
    </row>
    <row r="21339" spans="1:1">
      <c r="A21339" s="51" t="s">
        <v>22297</v>
      </c>
    </row>
    <row r="21340" spans="1:1">
      <c r="A21340" s="51" t="s">
        <v>22298</v>
      </c>
    </row>
    <row r="21341" spans="1:1">
      <c r="A21341" s="51" t="s">
        <v>22299</v>
      </c>
    </row>
    <row r="21342" spans="1:1">
      <c r="A21342" s="51" t="s">
        <v>22300</v>
      </c>
    </row>
    <row r="21343" spans="1:1">
      <c r="A21343" s="51" t="s">
        <v>22301</v>
      </c>
    </row>
    <row r="21344" spans="1:1">
      <c r="A21344" s="51" t="s">
        <v>22302</v>
      </c>
    </row>
    <row r="21345" spans="1:1">
      <c r="A21345" s="51" t="s">
        <v>22303</v>
      </c>
    </row>
    <row r="21346" spans="1:1">
      <c r="A21346" s="51" t="s">
        <v>22304</v>
      </c>
    </row>
    <row r="21347" spans="1:1">
      <c r="A21347" s="51" t="s">
        <v>22305</v>
      </c>
    </row>
    <row r="21348" spans="1:1">
      <c r="A21348" s="51" t="s">
        <v>22306</v>
      </c>
    </row>
    <row r="21349" spans="1:1">
      <c r="A21349" s="51" t="s">
        <v>22307</v>
      </c>
    </row>
    <row r="21350" spans="1:1">
      <c r="A21350" s="51" t="s">
        <v>22308</v>
      </c>
    </row>
    <row r="21351" spans="1:1">
      <c r="A21351" s="51" t="s">
        <v>22309</v>
      </c>
    </row>
    <row r="21352" spans="1:1">
      <c r="A21352" s="51" t="s">
        <v>22310</v>
      </c>
    </row>
    <row r="21353" spans="1:1">
      <c r="A21353" s="51" t="s">
        <v>22311</v>
      </c>
    </row>
    <row r="21354" spans="1:1">
      <c r="A21354" s="51" t="s">
        <v>22312</v>
      </c>
    </row>
    <row r="21355" spans="1:1">
      <c r="A21355" s="51" t="s">
        <v>22313</v>
      </c>
    </row>
    <row r="21356" spans="1:1">
      <c r="A21356" s="51" t="s">
        <v>22314</v>
      </c>
    </row>
    <row r="21357" spans="1:1">
      <c r="A21357" s="51" t="s">
        <v>22315</v>
      </c>
    </row>
    <row r="21358" spans="1:1">
      <c r="A21358" s="51" t="s">
        <v>22316</v>
      </c>
    </row>
    <row r="21359" spans="1:1">
      <c r="A21359" s="51" t="s">
        <v>22317</v>
      </c>
    </row>
    <row r="21360" spans="1:1">
      <c r="A21360" s="51" t="s">
        <v>22318</v>
      </c>
    </row>
    <row r="21361" spans="1:1">
      <c r="A21361" s="51" t="s">
        <v>22319</v>
      </c>
    </row>
    <row r="21362" spans="1:1">
      <c r="A21362" s="51" t="s">
        <v>22320</v>
      </c>
    </row>
    <row r="21363" spans="1:1">
      <c r="A21363" s="51" t="s">
        <v>22321</v>
      </c>
    </row>
    <row r="21364" spans="1:1">
      <c r="A21364" s="51" t="s">
        <v>22322</v>
      </c>
    </row>
    <row r="21365" spans="1:1">
      <c r="A21365" s="51" t="s">
        <v>22323</v>
      </c>
    </row>
    <row r="21366" spans="1:1">
      <c r="A21366" s="51" t="s">
        <v>22324</v>
      </c>
    </row>
    <row r="21367" spans="1:1">
      <c r="A21367" s="51" t="s">
        <v>22325</v>
      </c>
    </row>
    <row r="21368" spans="1:1">
      <c r="A21368" s="51" t="s">
        <v>22326</v>
      </c>
    </row>
    <row r="21369" spans="1:1">
      <c r="A21369" s="51" t="s">
        <v>22327</v>
      </c>
    </row>
    <row r="21370" spans="1:1">
      <c r="A21370" s="51" t="s">
        <v>22328</v>
      </c>
    </row>
    <row r="21371" spans="1:1">
      <c r="A21371" s="51" t="s">
        <v>22329</v>
      </c>
    </row>
    <row r="21372" spans="1:1">
      <c r="A21372" s="51" t="s">
        <v>22330</v>
      </c>
    </row>
    <row r="21373" spans="1:1">
      <c r="A21373" s="51" t="s">
        <v>22331</v>
      </c>
    </row>
    <row r="21374" spans="1:1">
      <c r="A21374" s="51" t="s">
        <v>22332</v>
      </c>
    </row>
    <row r="21375" spans="1:1">
      <c r="A21375" s="51" t="s">
        <v>22333</v>
      </c>
    </row>
    <row r="21376" spans="1:1">
      <c r="A21376" s="51" t="s">
        <v>22334</v>
      </c>
    </row>
    <row r="21377" spans="1:1">
      <c r="A21377" s="51" t="s">
        <v>22335</v>
      </c>
    </row>
    <row r="21378" spans="1:1">
      <c r="A21378" s="51" t="s">
        <v>22336</v>
      </c>
    </row>
    <row r="21379" spans="1:1">
      <c r="A21379" s="51" t="s">
        <v>22337</v>
      </c>
    </row>
    <row r="21380" spans="1:1">
      <c r="A21380" s="51" t="s">
        <v>22338</v>
      </c>
    </row>
    <row r="21381" spans="1:1">
      <c r="A21381" s="51" t="s">
        <v>22339</v>
      </c>
    </row>
    <row r="21382" spans="1:1">
      <c r="A21382" s="51" t="s">
        <v>22340</v>
      </c>
    </row>
    <row r="21383" spans="1:1">
      <c r="A21383" s="51" t="s">
        <v>22341</v>
      </c>
    </row>
    <row r="21384" spans="1:1">
      <c r="A21384" s="51" t="s">
        <v>22342</v>
      </c>
    </row>
    <row r="21385" spans="1:1">
      <c r="A21385" s="51" t="s">
        <v>22343</v>
      </c>
    </row>
    <row r="21386" spans="1:1">
      <c r="A21386" s="51" t="s">
        <v>22344</v>
      </c>
    </row>
    <row r="21387" spans="1:1">
      <c r="A21387" s="51" t="s">
        <v>22345</v>
      </c>
    </row>
    <row r="21388" spans="1:1">
      <c r="A21388" s="51" t="s">
        <v>22346</v>
      </c>
    </row>
    <row r="21389" spans="1:1">
      <c r="A21389" s="51" t="s">
        <v>22347</v>
      </c>
    </row>
    <row r="21390" spans="1:1">
      <c r="A21390" s="51" t="s">
        <v>22348</v>
      </c>
    </row>
    <row r="21391" spans="1:1">
      <c r="A21391" s="51" t="s">
        <v>22349</v>
      </c>
    </row>
    <row r="21392" spans="1:1">
      <c r="A21392" s="51" t="s">
        <v>22350</v>
      </c>
    </row>
    <row r="21393" spans="1:1">
      <c r="A21393" s="51" t="s">
        <v>22351</v>
      </c>
    </row>
    <row r="21394" spans="1:1">
      <c r="A21394" s="51" t="s">
        <v>22352</v>
      </c>
    </row>
    <row r="21395" spans="1:1">
      <c r="A21395" s="51" t="s">
        <v>22353</v>
      </c>
    </row>
    <row r="21396" spans="1:1">
      <c r="A21396" s="51" t="s">
        <v>22354</v>
      </c>
    </row>
    <row r="21397" spans="1:1">
      <c r="A21397" s="51" t="s">
        <v>22355</v>
      </c>
    </row>
    <row r="21398" spans="1:1">
      <c r="A21398" s="51" t="s">
        <v>22356</v>
      </c>
    </row>
    <row r="21399" spans="1:1">
      <c r="A21399" s="51" t="s">
        <v>22357</v>
      </c>
    </row>
    <row r="21400" spans="1:1">
      <c r="A21400" s="51" t="s">
        <v>22358</v>
      </c>
    </row>
    <row r="21401" spans="1:1">
      <c r="A21401" s="51" t="s">
        <v>22359</v>
      </c>
    </row>
    <row r="21402" spans="1:1">
      <c r="A21402" s="51" t="s">
        <v>22360</v>
      </c>
    </row>
    <row r="21403" spans="1:1">
      <c r="A21403" s="51" t="s">
        <v>22361</v>
      </c>
    </row>
    <row r="21404" spans="1:1">
      <c r="A21404" s="51" t="s">
        <v>22362</v>
      </c>
    </row>
    <row r="21405" spans="1:1">
      <c r="A21405" s="51" t="s">
        <v>22363</v>
      </c>
    </row>
    <row r="21406" spans="1:1">
      <c r="A21406" s="51" t="s">
        <v>22364</v>
      </c>
    </row>
    <row r="21407" spans="1:1">
      <c r="A21407" s="51" t="s">
        <v>22365</v>
      </c>
    </row>
    <row r="21408" spans="1:1">
      <c r="A21408" s="51" t="s">
        <v>22366</v>
      </c>
    </row>
    <row r="21409" spans="1:1">
      <c r="A21409" s="51" t="s">
        <v>22367</v>
      </c>
    </row>
    <row r="21410" spans="1:1">
      <c r="A21410" s="51" t="s">
        <v>22368</v>
      </c>
    </row>
    <row r="21411" spans="1:1">
      <c r="A21411" s="51" t="s">
        <v>22369</v>
      </c>
    </row>
    <row r="21412" spans="1:1">
      <c r="A21412" s="51" t="s">
        <v>22370</v>
      </c>
    </row>
    <row r="21413" spans="1:1">
      <c r="A21413" s="51" t="s">
        <v>22371</v>
      </c>
    </row>
    <row r="21414" spans="1:1">
      <c r="A21414" s="51" t="s">
        <v>22372</v>
      </c>
    </row>
    <row r="21415" spans="1:1">
      <c r="A21415" s="51" t="s">
        <v>22373</v>
      </c>
    </row>
    <row r="21416" spans="1:1">
      <c r="A21416" s="51" t="s">
        <v>22374</v>
      </c>
    </row>
    <row r="21417" spans="1:1">
      <c r="A21417" s="51" t="s">
        <v>22375</v>
      </c>
    </row>
    <row r="21418" spans="1:1">
      <c r="A21418" s="51" t="s">
        <v>22376</v>
      </c>
    </row>
    <row r="21419" spans="1:1">
      <c r="A21419" s="51" t="s">
        <v>22377</v>
      </c>
    </row>
    <row r="21420" spans="1:1">
      <c r="A21420" s="51" t="s">
        <v>22378</v>
      </c>
    </row>
    <row r="21421" spans="1:1">
      <c r="A21421" s="51" t="s">
        <v>22379</v>
      </c>
    </row>
    <row r="21422" spans="1:1">
      <c r="A21422" s="51" t="s">
        <v>22380</v>
      </c>
    </row>
    <row r="21423" spans="1:1">
      <c r="A21423" s="51" t="s">
        <v>22381</v>
      </c>
    </row>
    <row r="21424" spans="1:1">
      <c r="A21424" s="51" t="s">
        <v>22382</v>
      </c>
    </row>
    <row r="21425" spans="1:1">
      <c r="A21425" s="51" t="s">
        <v>22383</v>
      </c>
    </row>
    <row r="21426" spans="1:1">
      <c r="A21426" s="51" t="s">
        <v>22384</v>
      </c>
    </row>
    <row r="21427" spans="1:1">
      <c r="A21427" s="51" t="s">
        <v>22385</v>
      </c>
    </row>
    <row r="21428" spans="1:1">
      <c r="A21428" s="51" t="s">
        <v>22386</v>
      </c>
    </row>
    <row r="21429" spans="1:1">
      <c r="A21429" s="51" t="s">
        <v>22387</v>
      </c>
    </row>
    <row r="21430" spans="1:1">
      <c r="A21430" s="51" t="s">
        <v>22388</v>
      </c>
    </row>
    <row r="21431" spans="1:1">
      <c r="A21431" s="51" t="s">
        <v>22389</v>
      </c>
    </row>
    <row r="21432" spans="1:1">
      <c r="A21432" s="51" t="s">
        <v>22390</v>
      </c>
    </row>
    <row r="21433" spans="1:1">
      <c r="A21433" s="51" t="s">
        <v>22391</v>
      </c>
    </row>
    <row r="21434" spans="1:1">
      <c r="A21434" s="51" t="s">
        <v>22392</v>
      </c>
    </row>
    <row r="21435" spans="1:1">
      <c r="A21435" s="51" t="s">
        <v>22393</v>
      </c>
    </row>
    <row r="21436" spans="1:1">
      <c r="A21436" s="51" t="s">
        <v>22394</v>
      </c>
    </row>
    <row r="21437" spans="1:1">
      <c r="A21437" s="51" t="s">
        <v>22395</v>
      </c>
    </row>
    <row r="21438" spans="1:1">
      <c r="A21438" s="51" t="s">
        <v>22396</v>
      </c>
    </row>
    <row r="21439" spans="1:1">
      <c r="A21439" s="51" t="s">
        <v>22397</v>
      </c>
    </row>
    <row r="21440" spans="1:1">
      <c r="A21440" s="51" t="s">
        <v>22398</v>
      </c>
    </row>
    <row r="21441" spans="1:1">
      <c r="A21441" s="51" t="s">
        <v>22399</v>
      </c>
    </row>
    <row r="21442" spans="1:1">
      <c r="A21442" s="51" t="s">
        <v>22400</v>
      </c>
    </row>
    <row r="21443" spans="1:1">
      <c r="A21443" s="51" t="s">
        <v>22401</v>
      </c>
    </row>
    <row r="21444" spans="1:1">
      <c r="A21444" s="51" t="s">
        <v>22402</v>
      </c>
    </row>
    <row r="21445" spans="1:1">
      <c r="A21445" s="51" t="s">
        <v>22403</v>
      </c>
    </row>
    <row r="21446" spans="1:1">
      <c r="A21446" s="51" t="s">
        <v>22404</v>
      </c>
    </row>
    <row r="21447" spans="1:1">
      <c r="A21447" s="51" t="s">
        <v>22405</v>
      </c>
    </row>
    <row r="21448" spans="1:1">
      <c r="A21448" s="51" t="s">
        <v>22406</v>
      </c>
    </row>
    <row r="21449" spans="1:1">
      <c r="A21449" s="51" t="s">
        <v>22407</v>
      </c>
    </row>
    <row r="21450" spans="1:1">
      <c r="A21450" s="51" t="s">
        <v>22408</v>
      </c>
    </row>
    <row r="21451" spans="1:1">
      <c r="A21451" s="51" t="s">
        <v>22409</v>
      </c>
    </row>
    <row r="21452" spans="1:1">
      <c r="A21452" s="51" t="s">
        <v>22410</v>
      </c>
    </row>
    <row r="21453" spans="1:1">
      <c r="A21453" s="51" t="s">
        <v>22411</v>
      </c>
    </row>
    <row r="21454" spans="1:1">
      <c r="A21454" s="51" t="s">
        <v>22412</v>
      </c>
    </row>
    <row r="21455" spans="1:1">
      <c r="A21455" s="51" t="s">
        <v>22413</v>
      </c>
    </row>
    <row r="21456" spans="1:1">
      <c r="A21456" s="51" t="s">
        <v>22414</v>
      </c>
    </row>
    <row r="21457" spans="1:1">
      <c r="A21457" s="51" t="s">
        <v>22415</v>
      </c>
    </row>
    <row r="21458" spans="1:1">
      <c r="A21458" s="51" t="s">
        <v>22416</v>
      </c>
    </row>
    <row r="21459" spans="1:1">
      <c r="A21459" s="51" t="s">
        <v>22417</v>
      </c>
    </row>
    <row r="21460" spans="1:1">
      <c r="A21460" s="51" t="s">
        <v>22418</v>
      </c>
    </row>
    <row r="21461" spans="1:1">
      <c r="A21461" s="51" t="s">
        <v>22419</v>
      </c>
    </row>
    <row r="21462" spans="1:1">
      <c r="A21462" s="51" t="s">
        <v>22420</v>
      </c>
    </row>
    <row r="21463" spans="1:1">
      <c r="A21463" s="51" t="s">
        <v>22421</v>
      </c>
    </row>
    <row r="21464" spans="1:1">
      <c r="A21464" s="51" t="s">
        <v>22422</v>
      </c>
    </row>
    <row r="21465" spans="1:1">
      <c r="A21465" s="51" t="s">
        <v>22423</v>
      </c>
    </row>
    <row r="21466" spans="1:1">
      <c r="A21466" s="51" t="s">
        <v>22424</v>
      </c>
    </row>
    <row r="21467" spans="1:1">
      <c r="A21467" s="51" t="s">
        <v>22425</v>
      </c>
    </row>
    <row r="21468" spans="1:1">
      <c r="A21468" s="51" t="s">
        <v>22426</v>
      </c>
    </row>
    <row r="21469" spans="1:1">
      <c r="A21469" s="51" t="s">
        <v>22427</v>
      </c>
    </row>
    <row r="21470" spans="1:1">
      <c r="A21470" s="51" t="s">
        <v>22428</v>
      </c>
    </row>
    <row r="21471" spans="1:1">
      <c r="A21471" s="51" t="s">
        <v>22429</v>
      </c>
    </row>
    <row r="21472" spans="1:1">
      <c r="A21472" s="51" t="s">
        <v>22430</v>
      </c>
    </row>
    <row r="21473" spans="1:1">
      <c r="A21473" s="51" t="s">
        <v>22431</v>
      </c>
    </row>
    <row r="21474" spans="1:1">
      <c r="A21474" s="51" t="s">
        <v>22432</v>
      </c>
    </row>
    <row r="21475" spans="1:1">
      <c r="A21475" s="51" t="s">
        <v>22433</v>
      </c>
    </row>
    <row r="21476" spans="1:1">
      <c r="A21476" s="51" t="s">
        <v>22434</v>
      </c>
    </row>
    <row r="21477" spans="1:1">
      <c r="A21477" s="51" t="s">
        <v>22435</v>
      </c>
    </row>
    <row r="21478" spans="1:1">
      <c r="A21478" s="51" t="s">
        <v>22436</v>
      </c>
    </row>
    <row r="21479" spans="1:1">
      <c r="A21479" s="51" t="s">
        <v>22437</v>
      </c>
    </row>
    <row r="21480" spans="1:1">
      <c r="A21480" s="51" t="s">
        <v>22438</v>
      </c>
    </row>
    <row r="21481" spans="1:1">
      <c r="A21481" s="51" t="s">
        <v>22439</v>
      </c>
    </row>
    <row r="21482" spans="1:1">
      <c r="A21482" s="51" t="s">
        <v>22440</v>
      </c>
    </row>
    <row r="21483" spans="1:1">
      <c r="A21483" s="51" t="s">
        <v>22441</v>
      </c>
    </row>
    <row r="21484" spans="1:1">
      <c r="A21484" s="51" t="s">
        <v>22442</v>
      </c>
    </row>
    <row r="21485" spans="1:1">
      <c r="A21485" s="51" t="s">
        <v>22443</v>
      </c>
    </row>
    <row r="21486" spans="1:1">
      <c r="A21486" s="51" t="s">
        <v>22444</v>
      </c>
    </row>
    <row r="21487" spans="1:1">
      <c r="A21487" s="51" t="s">
        <v>22445</v>
      </c>
    </row>
    <row r="21488" spans="1:1">
      <c r="A21488" s="51" t="s">
        <v>22446</v>
      </c>
    </row>
    <row r="21489" spans="1:1">
      <c r="A21489" s="51" t="s">
        <v>22447</v>
      </c>
    </row>
    <row r="21490" spans="1:1">
      <c r="A21490" s="51" t="s">
        <v>22448</v>
      </c>
    </row>
    <row r="21491" spans="1:1">
      <c r="A21491" s="51" t="s">
        <v>22449</v>
      </c>
    </row>
    <row r="21492" spans="1:1">
      <c r="A21492" s="51" t="s">
        <v>22450</v>
      </c>
    </row>
    <row r="21493" spans="1:1">
      <c r="A21493" s="51" t="s">
        <v>22451</v>
      </c>
    </row>
    <row r="21494" spans="1:1">
      <c r="A21494" s="51" t="s">
        <v>22452</v>
      </c>
    </row>
    <row r="21495" spans="1:1">
      <c r="A21495" s="51" t="s">
        <v>22453</v>
      </c>
    </row>
    <row r="21496" spans="1:1">
      <c r="A21496" s="51" t="s">
        <v>22454</v>
      </c>
    </row>
    <row r="21497" spans="1:1">
      <c r="A21497" s="51" t="s">
        <v>22455</v>
      </c>
    </row>
    <row r="21498" spans="1:1">
      <c r="A21498" s="51" t="s">
        <v>22456</v>
      </c>
    </row>
    <row r="21499" spans="1:1">
      <c r="A21499" s="51" t="s">
        <v>22457</v>
      </c>
    </row>
    <row r="21500" spans="1:1">
      <c r="A21500" s="51" t="s">
        <v>22458</v>
      </c>
    </row>
    <row r="21501" spans="1:1">
      <c r="A21501" s="51" t="s">
        <v>22459</v>
      </c>
    </row>
    <row r="21502" spans="1:1">
      <c r="A21502" s="51" t="s">
        <v>22460</v>
      </c>
    </row>
    <row r="21503" spans="1:1">
      <c r="A21503" s="51" t="s">
        <v>22461</v>
      </c>
    </row>
    <row r="21504" spans="1:1">
      <c r="A21504" s="51" t="s">
        <v>22462</v>
      </c>
    </row>
    <row r="21505" spans="1:1">
      <c r="A21505" s="51" t="s">
        <v>22463</v>
      </c>
    </row>
    <row r="21506" spans="1:1">
      <c r="A21506" s="51" t="s">
        <v>22464</v>
      </c>
    </row>
    <row r="21507" spans="1:1">
      <c r="A21507" s="51" t="s">
        <v>22465</v>
      </c>
    </row>
    <row r="21508" spans="1:1">
      <c r="A21508" s="51" t="s">
        <v>22466</v>
      </c>
    </row>
    <row r="21509" spans="1:1">
      <c r="A21509" s="51" t="s">
        <v>22467</v>
      </c>
    </row>
    <row r="21510" spans="1:1">
      <c r="A21510" s="51" t="s">
        <v>22468</v>
      </c>
    </row>
    <row r="21511" spans="1:1">
      <c r="A21511" s="51" t="s">
        <v>22469</v>
      </c>
    </row>
    <row r="21512" spans="1:1">
      <c r="A21512" s="51" t="s">
        <v>22470</v>
      </c>
    </row>
    <row r="21513" spans="1:1">
      <c r="A21513" s="51" t="s">
        <v>22471</v>
      </c>
    </row>
    <row r="21514" spans="1:1">
      <c r="A21514" s="51" t="s">
        <v>22472</v>
      </c>
    </row>
    <row r="21515" spans="1:1">
      <c r="A21515" s="51" t="s">
        <v>22473</v>
      </c>
    </row>
    <row r="21516" spans="1:1">
      <c r="A21516" s="51" t="s">
        <v>22474</v>
      </c>
    </row>
    <row r="21517" spans="1:1">
      <c r="A21517" s="51" t="s">
        <v>22475</v>
      </c>
    </row>
    <row r="21518" spans="1:1">
      <c r="A21518" s="51" t="s">
        <v>22476</v>
      </c>
    </row>
    <row r="21519" spans="1:1">
      <c r="A21519" s="51" t="s">
        <v>22477</v>
      </c>
    </row>
    <row r="21520" spans="1:1">
      <c r="A21520" s="51" t="s">
        <v>22478</v>
      </c>
    </row>
    <row r="21521" spans="1:1">
      <c r="A21521" s="51" t="s">
        <v>22479</v>
      </c>
    </row>
    <row r="21522" spans="1:1">
      <c r="A21522" s="51" t="s">
        <v>22480</v>
      </c>
    </row>
    <row r="21523" spans="1:1">
      <c r="A21523" s="51" t="s">
        <v>22481</v>
      </c>
    </row>
    <row r="21524" spans="1:1">
      <c r="A21524" s="51" t="s">
        <v>22482</v>
      </c>
    </row>
    <row r="21525" spans="1:1">
      <c r="A21525" s="51" t="s">
        <v>22483</v>
      </c>
    </row>
    <row r="21526" spans="1:1">
      <c r="A21526" s="51" t="s">
        <v>22484</v>
      </c>
    </row>
    <row r="21527" spans="1:1">
      <c r="A21527" s="51" t="s">
        <v>22485</v>
      </c>
    </row>
    <row r="21528" spans="1:1">
      <c r="A21528" s="51" t="s">
        <v>22486</v>
      </c>
    </row>
    <row r="21529" spans="1:1">
      <c r="A21529" s="51" t="s">
        <v>22487</v>
      </c>
    </row>
    <row r="21530" spans="1:1">
      <c r="A21530" s="51" t="s">
        <v>22488</v>
      </c>
    </row>
    <row r="21531" spans="1:1">
      <c r="A21531" s="51" t="s">
        <v>22489</v>
      </c>
    </row>
    <row r="21532" spans="1:1">
      <c r="A21532" s="51" t="s">
        <v>22490</v>
      </c>
    </row>
    <row r="21533" spans="1:1">
      <c r="A21533" s="51" t="s">
        <v>22491</v>
      </c>
    </row>
    <row r="21534" spans="1:1">
      <c r="A21534" s="51" t="s">
        <v>22492</v>
      </c>
    </row>
    <row r="21535" spans="1:1">
      <c r="A21535" s="51" t="s">
        <v>22493</v>
      </c>
    </row>
    <row r="21536" spans="1:1">
      <c r="A21536" s="51" t="s">
        <v>22494</v>
      </c>
    </row>
    <row r="21537" spans="1:1">
      <c r="A21537" s="51" t="s">
        <v>22495</v>
      </c>
    </row>
    <row r="21538" spans="1:1">
      <c r="A21538" s="51" t="s">
        <v>22496</v>
      </c>
    </row>
    <row r="21539" spans="1:1">
      <c r="A21539" s="51" t="s">
        <v>22497</v>
      </c>
    </row>
    <row r="21540" spans="1:1">
      <c r="A21540" s="51" t="s">
        <v>22498</v>
      </c>
    </row>
    <row r="21541" spans="1:1">
      <c r="A21541" s="51" t="s">
        <v>22499</v>
      </c>
    </row>
    <row r="21542" spans="1:1">
      <c r="A21542" s="51" t="s">
        <v>22500</v>
      </c>
    </row>
    <row r="21543" spans="1:1">
      <c r="A21543" s="51" t="s">
        <v>22501</v>
      </c>
    </row>
    <row r="21544" spans="1:1">
      <c r="A21544" s="51" t="s">
        <v>22502</v>
      </c>
    </row>
    <row r="21545" spans="1:1">
      <c r="A21545" s="51" t="s">
        <v>22503</v>
      </c>
    </row>
    <row r="21546" spans="1:1">
      <c r="A21546" s="51" t="s">
        <v>22504</v>
      </c>
    </row>
    <row r="21547" spans="1:1">
      <c r="A21547" s="51" t="s">
        <v>22505</v>
      </c>
    </row>
    <row r="21548" spans="1:1">
      <c r="A21548" s="51" t="s">
        <v>22506</v>
      </c>
    </row>
    <row r="21549" spans="1:1">
      <c r="A21549" s="51" t="s">
        <v>22507</v>
      </c>
    </row>
    <row r="21550" spans="1:1">
      <c r="A21550" s="51" t="s">
        <v>22508</v>
      </c>
    </row>
    <row r="21551" spans="1:1">
      <c r="A21551" s="51" t="s">
        <v>22509</v>
      </c>
    </row>
    <row r="21552" spans="1:1">
      <c r="A21552" s="51" t="s">
        <v>22510</v>
      </c>
    </row>
    <row r="21553" spans="1:1">
      <c r="A21553" s="51" t="s">
        <v>22511</v>
      </c>
    </row>
    <row r="21554" spans="1:1">
      <c r="A21554" s="51" t="s">
        <v>22512</v>
      </c>
    </row>
    <row r="21555" spans="1:1">
      <c r="A21555" s="51" t="s">
        <v>22513</v>
      </c>
    </row>
    <row r="21556" spans="1:1">
      <c r="A21556" s="51" t="s">
        <v>22514</v>
      </c>
    </row>
    <row r="21557" spans="1:1">
      <c r="A21557" s="51" t="s">
        <v>22515</v>
      </c>
    </row>
    <row r="21558" spans="1:1">
      <c r="A21558" s="51" t="s">
        <v>22516</v>
      </c>
    </row>
    <row r="21559" spans="1:1">
      <c r="A21559" s="51" t="s">
        <v>22517</v>
      </c>
    </row>
    <row r="21560" spans="1:1">
      <c r="A21560" s="51" t="s">
        <v>22518</v>
      </c>
    </row>
    <row r="21561" spans="1:1">
      <c r="A21561" s="51" t="s">
        <v>22519</v>
      </c>
    </row>
    <row r="21562" spans="1:1">
      <c r="A21562" s="51" t="s">
        <v>22520</v>
      </c>
    </row>
    <row r="21563" spans="1:1">
      <c r="A21563" s="51" t="s">
        <v>22521</v>
      </c>
    </row>
    <row r="21564" spans="1:1">
      <c r="A21564" s="51" t="s">
        <v>22522</v>
      </c>
    </row>
    <row r="21565" spans="1:1">
      <c r="A21565" s="51" t="s">
        <v>22523</v>
      </c>
    </row>
    <row r="21566" spans="1:1">
      <c r="A21566" s="51" t="s">
        <v>22524</v>
      </c>
    </row>
    <row r="21567" spans="1:1">
      <c r="A21567" s="51" t="s">
        <v>22525</v>
      </c>
    </row>
    <row r="21568" spans="1:1">
      <c r="A21568" s="51" t="s">
        <v>22526</v>
      </c>
    </row>
    <row r="21569" spans="1:1">
      <c r="A21569" s="51" t="s">
        <v>22527</v>
      </c>
    </row>
    <row r="21570" spans="1:1">
      <c r="A21570" s="51" t="s">
        <v>22528</v>
      </c>
    </row>
    <row r="21571" spans="1:1">
      <c r="A21571" s="51" t="s">
        <v>22529</v>
      </c>
    </row>
    <row r="21572" spans="1:1">
      <c r="A21572" s="51" t="s">
        <v>22530</v>
      </c>
    </row>
    <row r="21573" spans="1:1">
      <c r="A21573" s="51" t="s">
        <v>22531</v>
      </c>
    </row>
    <row r="21574" spans="1:1">
      <c r="A21574" s="51" t="s">
        <v>22532</v>
      </c>
    </row>
    <row r="21575" spans="1:1">
      <c r="A21575" s="51" t="s">
        <v>22533</v>
      </c>
    </row>
    <row r="21576" spans="1:1">
      <c r="A21576" s="51" t="s">
        <v>22534</v>
      </c>
    </row>
    <row r="21577" spans="1:1">
      <c r="A21577" s="51" t="s">
        <v>22535</v>
      </c>
    </row>
    <row r="21578" spans="1:1">
      <c r="A21578" s="51" t="s">
        <v>22536</v>
      </c>
    </row>
    <row r="21579" spans="1:1">
      <c r="A21579" s="51" t="s">
        <v>22537</v>
      </c>
    </row>
    <row r="21580" spans="1:1">
      <c r="A21580" s="51" t="s">
        <v>22538</v>
      </c>
    </row>
    <row r="21581" spans="1:1">
      <c r="A21581" s="51" t="s">
        <v>22539</v>
      </c>
    </row>
    <row r="21582" spans="1:1">
      <c r="A21582" s="51" t="s">
        <v>22540</v>
      </c>
    </row>
    <row r="21583" spans="1:1">
      <c r="A21583" s="51" t="s">
        <v>22541</v>
      </c>
    </row>
    <row r="21584" spans="1:1">
      <c r="A21584" s="51" t="s">
        <v>22542</v>
      </c>
    </row>
    <row r="21585" spans="1:1">
      <c r="A21585" s="51" t="s">
        <v>22543</v>
      </c>
    </row>
    <row r="21586" spans="1:1">
      <c r="A21586" s="51" t="s">
        <v>22544</v>
      </c>
    </row>
    <row r="21587" spans="1:1">
      <c r="A21587" s="51" t="s">
        <v>22545</v>
      </c>
    </row>
    <row r="21588" spans="1:1">
      <c r="A21588" s="51" t="s">
        <v>22546</v>
      </c>
    </row>
    <row r="21589" spans="1:1">
      <c r="A21589" s="51" t="s">
        <v>22547</v>
      </c>
    </row>
    <row r="21590" spans="1:1">
      <c r="A21590" s="51" t="s">
        <v>22548</v>
      </c>
    </row>
    <row r="21591" spans="1:1">
      <c r="A21591" s="51" t="s">
        <v>22549</v>
      </c>
    </row>
    <row r="21592" spans="1:1">
      <c r="A21592" s="51" t="s">
        <v>22550</v>
      </c>
    </row>
    <row r="21593" spans="1:1">
      <c r="A21593" s="51" t="s">
        <v>22551</v>
      </c>
    </row>
    <row r="21594" spans="1:1">
      <c r="A21594" s="51" t="s">
        <v>22552</v>
      </c>
    </row>
    <row r="21595" spans="1:1">
      <c r="A21595" s="51" t="s">
        <v>22553</v>
      </c>
    </row>
    <row r="21596" spans="1:1">
      <c r="A21596" s="51" t="s">
        <v>22554</v>
      </c>
    </row>
    <row r="21597" spans="1:1">
      <c r="A21597" s="51" t="s">
        <v>22555</v>
      </c>
    </row>
    <row r="21598" spans="1:1">
      <c r="A21598" s="51" t="s">
        <v>22556</v>
      </c>
    </row>
    <row r="21599" spans="1:1">
      <c r="A21599" s="51" t="s">
        <v>22557</v>
      </c>
    </row>
    <row r="21600" spans="1:1">
      <c r="A21600" s="51" t="s">
        <v>22558</v>
      </c>
    </row>
    <row r="21601" spans="1:1">
      <c r="A21601" s="51" t="s">
        <v>22559</v>
      </c>
    </row>
    <row r="21602" spans="1:1">
      <c r="A21602" s="51" t="s">
        <v>22560</v>
      </c>
    </row>
    <row r="21603" spans="1:1">
      <c r="A21603" s="51" t="s">
        <v>22561</v>
      </c>
    </row>
    <row r="21604" spans="1:1">
      <c r="A21604" s="51" t="s">
        <v>22562</v>
      </c>
    </row>
    <row r="21605" spans="1:1">
      <c r="A21605" s="51" t="s">
        <v>22563</v>
      </c>
    </row>
    <row r="21606" spans="1:1">
      <c r="A21606" s="51" t="s">
        <v>22564</v>
      </c>
    </row>
    <row r="21607" spans="1:1">
      <c r="A21607" s="51" t="s">
        <v>22565</v>
      </c>
    </row>
    <row r="21608" spans="1:1">
      <c r="A21608" s="51" t="s">
        <v>22566</v>
      </c>
    </row>
    <row r="21609" spans="1:1">
      <c r="A21609" s="51" t="s">
        <v>22567</v>
      </c>
    </row>
    <row r="21610" spans="1:1">
      <c r="A21610" s="51" t="s">
        <v>22568</v>
      </c>
    </row>
    <row r="21611" spans="1:1">
      <c r="A21611" s="51" t="s">
        <v>22569</v>
      </c>
    </row>
    <row r="21612" spans="1:1">
      <c r="A21612" s="51" t="s">
        <v>22570</v>
      </c>
    </row>
    <row r="21613" spans="1:1">
      <c r="A21613" s="51" t="s">
        <v>22571</v>
      </c>
    </row>
    <row r="21614" spans="1:1">
      <c r="A21614" s="51" t="s">
        <v>22572</v>
      </c>
    </row>
    <row r="21615" spans="1:1">
      <c r="A21615" s="51" t="s">
        <v>22573</v>
      </c>
    </row>
    <row r="21616" spans="1:1">
      <c r="A21616" s="51" t="s">
        <v>22574</v>
      </c>
    </row>
    <row r="21617" spans="1:1">
      <c r="A21617" s="51" t="s">
        <v>22575</v>
      </c>
    </row>
    <row r="21618" spans="1:1">
      <c r="A21618" s="51" t="s">
        <v>22576</v>
      </c>
    </row>
    <row r="21619" spans="1:1">
      <c r="A21619" s="51" t="s">
        <v>22577</v>
      </c>
    </row>
    <row r="21620" spans="1:1">
      <c r="A21620" s="51" t="s">
        <v>22578</v>
      </c>
    </row>
    <row r="21621" spans="1:1">
      <c r="A21621" s="51" t="s">
        <v>22579</v>
      </c>
    </row>
    <row r="21622" spans="1:1">
      <c r="A21622" s="51" t="s">
        <v>22580</v>
      </c>
    </row>
    <row r="21623" spans="1:1">
      <c r="A21623" s="51" t="s">
        <v>22581</v>
      </c>
    </row>
    <row r="21624" spans="1:1">
      <c r="A21624" s="51" t="s">
        <v>22582</v>
      </c>
    </row>
    <row r="21625" spans="1:1">
      <c r="A21625" s="51" t="s">
        <v>22583</v>
      </c>
    </row>
    <row r="21626" spans="1:1">
      <c r="A21626" s="51" t="s">
        <v>22584</v>
      </c>
    </row>
    <row r="21627" spans="1:1">
      <c r="A21627" s="51" t="s">
        <v>22585</v>
      </c>
    </row>
    <row r="21628" spans="1:1">
      <c r="A21628" s="51" t="s">
        <v>22586</v>
      </c>
    </row>
    <row r="21629" spans="1:1">
      <c r="A21629" s="51" t="s">
        <v>22587</v>
      </c>
    </row>
    <row r="21630" spans="1:1">
      <c r="A21630" s="51" t="s">
        <v>22588</v>
      </c>
    </row>
    <row r="21631" spans="1:1">
      <c r="A21631" s="51" t="s">
        <v>22589</v>
      </c>
    </row>
    <row r="21632" spans="1:1">
      <c r="A21632" s="51" t="s">
        <v>22590</v>
      </c>
    </row>
    <row r="21633" spans="1:1">
      <c r="A21633" s="51" t="s">
        <v>22591</v>
      </c>
    </row>
    <row r="21634" spans="1:1">
      <c r="A21634" s="51" t="s">
        <v>22592</v>
      </c>
    </row>
    <row r="21635" spans="1:1">
      <c r="A21635" s="51" t="s">
        <v>22593</v>
      </c>
    </row>
    <row r="21636" spans="1:1">
      <c r="A21636" s="51" t="s">
        <v>22594</v>
      </c>
    </row>
    <row r="21637" spans="1:1">
      <c r="A21637" s="51" t="s">
        <v>22595</v>
      </c>
    </row>
    <row r="21638" spans="1:1">
      <c r="A21638" s="51" t="s">
        <v>22596</v>
      </c>
    </row>
    <row r="21639" spans="1:1">
      <c r="A21639" s="51" t="s">
        <v>22597</v>
      </c>
    </row>
    <row r="21640" spans="1:1">
      <c r="A21640" s="51" t="s">
        <v>22598</v>
      </c>
    </row>
    <row r="21641" spans="1:1">
      <c r="A21641" s="51" t="s">
        <v>22599</v>
      </c>
    </row>
    <row r="21642" spans="1:1">
      <c r="A21642" s="51" t="s">
        <v>22600</v>
      </c>
    </row>
    <row r="21643" spans="1:1">
      <c r="A21643" s="51" t="s">
        <v>22601</v>
      </c>
    </row>
    <row r="21644" spans="1:1">
      <c r="A21644" s="51" t="s">
        <v>22602</v>
      </c>
    </row>
    <row r="21645" spans="1:1">
      <c r="A21645" s="51" t="s">
        <v>22603</v>
      </c>
    </row>
    <row r="21646" spans="1:1">
      <c r="A21646" s="51" t="s">
        <v>22604</v>
      </c>
    </row>
    <row r="21647" spans="1:1">
      <c r="A21647" s="51" t="s">
        <v>22605</v>
      </c>
    </row>
    <row r="21648" spans="1:1">
      <c r="A21648" s="51" t="s">
        <v>22606</v>
      </c>
    </row>
    <row r="21649" spans="1:1">
      <c r="A21649" s="51" t="s">
        <v>22607</v>
      </c>
    </row>
    <row r="21650" spans="1:1">
      <c r="A21650" s="51" t="s">
        <v>22608</v>
      </c>
    </row>
    <row r="21651" spans="1:1">
      <c r="A21651" s="51" t="s">
        <v>22609</v>
      </c>
    </row>
    <row r="21652" spans="1:1">
      <c r="A21652" s="51" t="s">
        <v>22610</v>
      </c>
    </row>
    <row r="21653" spans="1:1">
      <c r="A21653" s="51" t="s">
        <v>22611</v>
      </c>
    </row>
    <row r="21654" spans="1:1">
      <c r="A21654" s="51" t="s">
        <v>22612</v>
      </c>
    </row>
    <row r="21655" spans="1:1">
      <c r="A21655" s="51" t="s">
        <v>22613</v>
      </c>
    </row>
    <row r="21656" spans="1:1">
      <c r="A21656" s="51" t="s">
        <v>22614</v>
      </c>
    </row>
    <row r="21657" spans="1:1">
      <c r="A21657" s="51" t="s">
        <v>22615</v>
      </c>
    </row>
    <row r="21658" spans="1:1">
      <c r="A21658" s="51" t="s">
        <v>22616</v>
      </c>
    </row>
    <row r="21659" spans="1:1">
      <c r="A21659" s="51" t="s">
        <v>22617</v>
      </c>
    </row>
    <row r="21660" spans="1:1">
      <c r="A21660" s="51" t="s">
        <v>22618</v>
      </c>
    </row>
    <row r="21661" spans="1:1">
      <c r="A21661" s="51" t="s">
        <v>22619</v>
      </c>
    </row>
    <row r="21662" spans="1:1">
      <c r="A21662" s="51" t="s">
        <v>22620</v>
      </c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36"/>
  <sheetViews>
    <sheetView workbookViewId="0">
      <selection activeCell="F51" sqref="F51"/>
    </sheetView>
  </sheetViews>
  <sheetFormatPr defaultRowHeight="15"/>
  <cols>
    <col min="2" max="2" width="10" bestFit="1" customWidth="1"/>
    <col min="3" max="3" width="32.7109375" bestFit="1" customWidth="1"/>
    <col min="4" max="4" width="9.7109375" bestFit="1" customWidth="1"/>
    <col min="5" max="5" width="11.42578125" bestFit="1" customWidth="1"/>
    <col min="6" max="6" width="33.28515625" customWidth="1"/>
    <col min="7" max="7" width="11.42578125" bestFit="1" customWidth="1"/>
    <col min="8" max="8" width="12.5703125" bestFit="1" customWidth="1"/>
  </cols>
  <sheetData>
    <row r="1" spans="1:8"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</row>
    <row r="2" spans="1:8">
      <c r="A2">
        <v>1</v>
      </c>
      <c r="B2">
        <v>638208601</v>
      </c>
      <c r="C2" t="s">
        <v>23</v>
      </c>
      <c r="D2" t="s">
        <v>24</v>
      </c>
      <c r="E2" t="s">
        <v>25</v>
      </c>
      <c r="F2" t="s">
        <v>26</v>
      </c>
      <c r="G2">
        <v>10152</v>
      </c>
      <c r="H2">
        <v>29384941</v>
      </c>
    </row>
    <row r="3" spans="1:8">
      <c r="A3">
        <v>2</v>
      </c>
      <c r="B3">
        <v>640281012</v>
      </c>
      <c r="C3" t="s">
        <v>27</v>
      </c>
      <c r="D3" t="s">
        <v>24</v>
      </c>
      <c r="E3" t="s">
        <v>25</v>
      </c>
      <c r="F3" t="s">
        <v>28</v>
      </c>
      <c r="G3">
        <v>14431</v>
      </c>
      <c r="H3">
        <v>33975533</v>
      </c>
    </row>
    <row r="4" spans="1:8">
      <c r="A4">
        <v>3</v>
      </c>
      <c r="B4">
        <v>645666404</v>
      </c>
      <c r="C4" t="s">
        <v>29</v>
      </c>
      <c r="D4" t="s">
        <v>24</v>
      </c>
      <c r="E4" t="s">
        <v>30</v>
      </c>
      <c r="F4" t="s">
        <v>31</v>
      </c>
      <c r="G4">
        <v>16584</v>
      </c>
      <c r="H4">
        <v>42743820</v>
      </c>
    </row>
    <row r="5" spans="1:8">
      <c r="A5">
        <v>4</v>
      </c>
      <c r="B5">
        <v>638208609</v>
      </c>
      <c r="C5" t="s">
        <v>32</v>
      </c>
      <c r="D5" t="s">
        <v>24</v>
      </c>
      <c r="E5" t="s">
        <v>25</v>
      </c>
      <c r="F5" t="s">
        <v>33</v>
      </c>
      <c r="G5">
        <v>6273</v>
      </c>
      <c r="H5">
        <v>12156600</v>
      </c>
    </row>
    <row r="6" spans="1:8">
      <c r="A6">
        <v>5</v>
      </c>
      <c r="B6">
        <v>645666424</v>
      </c>
      <c r="C6" t="s">
        <v>34</v>
      </c>
      <c r="D6" t="s">
        <v>24</v>
      </c>
      <c r="E6" t="s">
        <v>30</v>
      </c>
      <c r="F6" t="s">
        <v>35</v>
      </c>
      <c r="G6">
        <v>14637</v>
      </c>
      <c r="H6">
        <v>38532806</v>
      </c>
    </row>
    <row r="12" spans="1:8">
      <c r="A12">
        <v>18122960</v>
      </c>
      <c r="B12">
        <v>1813066</v>
      </c>
      <c r="C12">
        <v>1813605</v>
      </c>
      <c r="D12">
        <v>1814951</v>
      </c>
      <c r="E12">
        <v>1815228</v>
      </c>
      <c r="F12">
        <v>1815538</v>
      </c>
      <c r="G12">
        <v>1815719</v>
      </c>
    </row>
    <row r="13" spans="1:8">
      <c r="A13">
        <v>1813008</v>
      </c>
      <c r="B13">
        <v>1813556</v>
      </c>
      <c r="C13">
        <v>1814904</v>
      </c>
      <c r="D13">
        <v>1815170</v>
      </c>
      <c r="E13">
        <v>1815486</v>
      </c>
      <c r="F13">
        <v>1815663</v>
      </c>
      <c r="G13">
        <v>1816435</v>
      </c>
    </row>
    <row r="21" spans="1:6">
      <c r="A21" t="s">
        <v>63</v>
      </c>
      <c r="B21" t="s">
        <v>56</v>
      </c>
      <c r="C21" t="s">
        <v>54</v>
      </c>
      <c r="D21" t="s">
        <v>55</v>
      </c>
      <c r="E21" t="s">
        <v>53</v>
      </c>
      <c r="F21" t="s">
        <v>57</v>
      </c>
    </row>
    <row r="22" spans="1:6">
      <c r="A22" s="5" t="s">
        <v>64</v>
      </c>
      <c r="B22" t="s">
        <v>61</v>
      </c>
      <c r="C22" t="s">
        <v>59</v>
      </c>
      <c r="D22" t="s">
        <v>60</v>
      </c>
      <c r="E22" t="s">
        <v>58</v>
      </c>
      <c r="F22" t="s">
        <v>62</v>
      </c>
    </row>
    <row r="23" spans="1:6">
      <c r="A23">
        <f>639-508</f>
        <v>131</v>
      </c>
      <c r="B23">
        <f>857-717</f>
        <v>140</v>
      </c>
      <c r="C23">
        <f>1099-842</f>
        <v>257</v>
      </c>
      <c r="D23">
        <f>1320-1099</f>
        <v>221</v>
      </c>
      <c r="E23">
        <f>2582-1323</f>
        <v>1259</v>
      </c>
      <c r="F23">
        <f>3154-2594</f>
        <v>560</v>
      </c>
    </row>
    <row r="24" spans="1:6">
      <c r="B24" s="6"/>
      <c r="C24" s="6"/>
    </row>
    <row r="25" spans="1:6">
      <c r="A25">
        <v>1812960</v>
      </c>
      <c r="B25">
        <v>1813008</v>
      </c>
      <c r="C25">
        <f>B25-A25</f>
        <v>48</v>
      </c>
    </row>
    <row r="26" spans="1:6">
      <c r="A26">
        <v>1813066</v>
      </c>
      <c r="B26">
        <v>1813556</v>
      </c>
      <c r="C26">
        <f t="shared" ref="C26:C31" si="0">B26-A26</f>
        <v>490</v>
      </c>
      <c r="D26">
        <f>639-508</f>
        <v>131</v>
      </c>
      <c r="E26">
        <v>560</v>
      </c>
      <c r="F26">
        <f t="shared" ref="F26:F31" si="1">E26-C26</f>
        <v>70</v>
      </c>
    </row>
    <row r="27" spans="1:6">
      <c r="A27">
        <v>1813605</v>
      </c>
      <c r="B27">
        <v>1814904</v>
      </c>
      <c r="C27">
        <f t="shared" si="0"/>
        <v>1299</v>
      </c>
      <c r="D27">
        <f>857-717</f>
        <v>140</v>
      </c>
      <c r="E27">
        <v>1259</v>
      </c>
      <c r="F27">
        <f t="shared" si="1"/>
        <v>-40</v>
      </c>
    </row>
    <row r="28" spans="1:6">
      <c r="A28">
        <v>1814951</v>
      </c>
      <c r="B28">
        <v>1815170</v>
      </c>
      <c r="C28">
        <f t="shared" si="0"/>
        <v>219</v>
      </c>
      <c r="D28">
        <f>1099-842</f>
        <v>257</v>
      </c>
      <c r="E28">
        <v>221</v>
      </c>
      <c r="F28">
        <f t="shared" si="1"/>
        <v>2</v>
      </c>
    </row>
    <row r="29" spans="1:6">
      <c r="A29">
        <v>1815228</v>
      </c>
      <c r="B29">
        <v>1815486</v>
      </c>
      <c r="C29">
        <f t="shared" si="0"/>
        <v>258</v>
      </c>
      <c r="D29">
        <f>1320-1099</f>
        <v>221</v>
      </c>
      <c r="E29">
        <v>257</v>
      </c>
      <c r="F29">
        <f t="shared" si="1"/>
        <v>-1</v>
      </c>
    </row>
    <row r="30" spans="1:6">
      <c r="A30">
        <v>1815538</v>
      </c>
      <c r="B30">
        <v>1815663</v>
      </c>
      <c r="C30">
        <f t="shared" si="0"/>
        <v>125</v>
      </c>
      <c r="D30">
        <f>2582-1323</f>
        <v>1259</v>
      </c>
      <c r="E30">
        <v>140</v>
      </c>
      <c r="F30">
        <f t="shared" si="1"/>
        <v>15</v>
      </c>
    </row>
    <row r="31" spans="1:6">
      <c r="A31">
        <v>1815719</v>
      </c>
      <c r="B31">
        <v>1816435</v>
      </c>
      <c r="C31">
        <f t="shared" si="0"/>
        <v>716</v>
      </c>
      <c r="D31">
        <f>3154-2594</f>
        <v>560</v>
      </c>
      <c r="E31">
        <v>131</v>
      </c>
      <c r="F31">
        <f t="shared" si="1"/>
        <v>-585</v>
      </c>
    </row>
    <row r="32" spans="1:6">
      <c r="C32">
        <f>SUM(C25:C31)</f>
        <v>3155</v>
      </c>
    </row>
    <row r="34" spans="1:2">
      <c r="A34" t="s">
        <v>122</v>
      </c>
      <c r="B34" t="s">
        <v>124</v>
      </c>
    </row>
    <row r="35" spans="1:2">
      <c r="A35" t="s">
        <v>123</v>
      </c>
      <c r="B35" s="1" t="s">
        <v>118</v>
      </c>
    </row>
    <row r="36" spans="1:2">
      <c r="B36" t="s">
        <v>155</v>
      </c>
    </row>
  </sheetData>
  <hyperlinks>
    <hyperlink ref="B35" r:id="rId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65"/>
  <sheetViews>
    <sheetView topLeftCell="M1" zoomScale="70" zoomScaleNormal="70" workbookViewId="0">
      <pane ySplit="1" topLeftCell="A429" activePane="bottomLeft" state="frozen"/>
      <selection pane="bottomLeft" activeCell="AJ460" sqref="AJ460"/>
    </sheetView>
  </sheetViews>
  <sheetFormatPr defaultRowHeight="15"/>
  <cols>
    <col min="1" max="1" width="35.7109375" customWidth="1"/>
    <col min="2" max="3" width="2.7109375" customWidth="1"/>
    <col min="4" max="4" width="4" customWidth="1"/>
    <col min="5" max="5" width="3" customWidth="1"/>
    <col min="6" max="6" width="35.7109375" customWidth="1"/>
    <col min="7" max="8" width="2.7109375" customWidth="1"/>
    <col min="9" max="9" width="4" customWidth="1"/>
    <col min="10" max="10" width="3" customWidth="1"/>
    <col min="11" max="11" width="35.7109375" customWidth="1"/>
    <col min="12" max="13" width="2.7109375" customWidth="1"/>
    <col min="14" max="14" width="4" customWidth="1"/>
    <col min="15" max="15" width="3" customWidth="1"/>
    <col min="16" max="16" width="35.7109375" customWidth="1"/>
    <col min="17" max="18" width="2.7109375" customWidth="1"/>
    <col min="19" max="19" width="4" customWidth="1"/>
    <col min="20" max="20" width="3" customWidth="1"/>
    <col min="21" max="21" width="35.7109375" customWidth="1"/>
    <col min="22" max="23" width="2.7109375" bestFit="1" customWidth="1"/>
    <col min="24" max="24" width="4" customWidth="1"/>
    <col min="25" max="25" width="3" customWidth="1"/>
    <col min="26" max="26" width="35.7109375" customWidth="1"/>
    <col min="27" max="28" width="2.7109375" customWidth="1"/>
    <col min="29" max="29" width="4" customWidth="1"/>
    <col min="30" max="30" width="3" customWidth="1"/>
    <col min="31" max="31" width="35.7109375" style="43" customWidth="1"/>
    <col min="32" max="33" width="2.7109375" style="43" customWidth="1"/>
    <col min="34" max="34" width="4" style="43" customWidth="1"/>
    <col min="35" max="35" width="3" customWidth="1"/>
    <col min="36" max="36" width="35.7109375" customWidth="1"/>
    <col min="37" max="38" width="2.7109375" customWidth="1"/>
    <col min="39" max="39" width="4" customWidth="1"/>
    <col min="40" max="40" width="3" style="43" customWidth="1"/>
    <col min="41" max="41" width="35.7109375" style="43" customWidth="1"/>
    <col min="42" max="43" width="2.7109375" style="43" bestFit="1" customWidth="1"/>
    <col min="44" max="44" width="4" style="43" bestFit="1" customWidth="1"/>
    <col min="46" max="46" width="35.7109375" style="43" customWidth="1"/>
    <col min="47" max="48" width="2.7109375" style="43" bestFit="1" customWidth="1"/>
    <col min="49" max="49" width="4" style="43" bestFit="1" customWidth="1"/>
    <col min="51" max="51" width="35.7109375" style="43" customWidth="1"/>
    <col min="52" max="53" width="2.7109375" style="43" bestFit="1" customWidth="1"/>
    <col min="54" max="54" width="5" style="43" bestFit="1" customWidth="1"/>
  </cols>
  <sheetData>
    <row r="1" spans="1:54">
      <c r="A1" t="s">
        <v>25205</v>
      </c>
      <c r="D1">
        <f>SUM(D2:D1000)</f>
        <v>38</v>
      </c>
      <c r="F1" t="s">
        <v>25211</v>
      </c>
      <c r="I1" s="43">
        <f>SUM(I2:I1000)</f>
        <v>38</v>
      </c>
      <c r="K1" t="s">
        <v>25206</v>
      </c>
      <c r="N1" s="43">
        <f>SUM(N2:N1000)</f>
        <v>29</v>
      </c>
      <c r="P1" t="s">
        <v>25207</v>
      </c>
      <c r="S1" s="43">
        <f>SUM(S2:S1000)</f>
        <v>30</v>
      </c>
      <c r="U1" t="s">
        <v>25212</v>
      </c>
      <c r="X1">
        <f>SUM(X2:X1000)</f>
        <v>38</v>
      </c>
      <c r="Z1" t="s">
        <v>25208</v>
      </c>
      <c r="AC1" s="43">
        <f>SUM(AC2:AC1000)</f>
        <v>29</v>
      </c>
      <c r="AE1" s="43" t="s">
        <v>25213</v>
      </c>
      <c r="AH1" s="43">
        <f>SUM(AH2:AH1000)</f>
        <v>38</v>
      </c>
      <c r="AJ1" t="s">
        <v>25209</v>
      </c>
      <c r="AM1" s="43">
        <f>SUM(AM2:AM1000)</f>
        <v>29</v>
      </c>
      <c r="AO1" s="43" t="s">
        <v>25222</v>
      </c>
      <c r="AR1" s="43">
        <f>SUM(AR2:AR1000)</f>
        <v>19</v>
      </c>
      <c r="AT1" s="43" t="s">
        <v>25239</v>
      </c>
      <c r="AW1" s="43">
        <f>SUM(AW2:AW1000)</f>
        <v>14</v>
      </c>
      <c r="AY1" s="43" t="s">
        <v>25247</v>
      </c>
      <c r="BB1" s="43">
        <f>SUM(BB2:BB1000)</f>
        <v>48</v>
      </c>
    </row>
    <row r="2" spans="1:54">
      <c r="A2" s="43" t="s">
        <v>24625</v>
      </c>
      <c r="B2" s="43">
        <v>0</v>
      </c>
      <c r="C2" s="43">
        <v>0</v>
      </c>
      <c r="D2" s="43">
        <f>IF(TYPE(FIND("_EXT",A2))=1,IF(OR((TYPE(FIND("oate_EXT",A2))=1),EXACT("4-hydroxyphenylacetate_EXT",A2),EXACT("indole-3-acetate_EXT",A2),EXACT("phenylacetate_EXT",A2),EXACT("H2O_EXT",A2),EXACT("ATP_EXT",A2),EXACT("H+_EXT",A2),EXACT("SO4_EXT",A2),EXACT("phosphate_EXT",A2),EXACT("oxygen_EXT",A2),EXACT("CO2_EXT",A2),EXACT("NH4_EXT",A2),EXACT("formate_EXT",A2),EXACT(A2,"acetate_EXT"),EXACT("acetaldehyde_EXT",A2),EXACT("cellulose_EXT",A2),EXACT("beta-D-glucose_EXT",A2),EXACT(A2,"ethanol_EXT")),1,0),0)</f>
        <v>0</v>
      </c>
      <c r="F2" s="43" t="s">
        <v>24625</v>
      </c>
      <c r="G2" s="43">
        <v>0</v>
      </c>
      <c r="H2" s="43">
        <v>0</v>
      </c>
      <c r="I2" s="43">
        <f>IF(TYPE(FIND("_EXT",F2))=1,IF(OR(AND((TYPE(FIND("al_EXT",F2))=1),NOT(EXACT("2-nonenal_EXT",F2))),(TYPE(FIND("hyde_EXT",F2))=1),EXACT("H2O_EXT",F2),EXACT("ATP_EXT",F2),EXACT("H+_EXT",F2),EXACT("SO4_EXT",F2),EXACT("phosphate_EXT",F2),EXACT("oxygen_EXT",F2),EXACT("CO2_EXT",F2),EXACT("NH4_EXT",F2),EXACT("formate_EXT",F2),EXACT(F2,"acetate_EXT"),EXACT("cellulose_EXT",F2),EXACT("beta-D-glucose_EXT",F2),EXACT("acetaldehyde_EXT",F2),EXACT(F2,"ethanol_EXT")),1,0),0)</f>
        <v>0</v>
      </c>
      <c r="K2" s="43" t="s">
        <v>24625</v>
      </c>
      <c r="L2" s="43">
        <v>0</v>
      </c>
      <c r="M2" s="43">
        <v>0</v>
      </c>
      <c r="N2" s="43">
        <f>IF(TYPE(FIND("_EXT",K2))=1,IF(OR((TYPE(FIND("ane_EXT",K2))=1),EXACT("H2O_EXT",K2),EXACT("ATP_EXT",K2),EXACT("H+_EXT",K2),EXACT("SO4_EXT",K2),EXACT("phosphate_EXT",K2),EXACT("oxygen_EXT",K2),EXACT("CO2_EXT",K2),EXACT("NH4_EXT",K2),EXACT("formate_EXT",K2),EXACT(K2,"acetate_EXT"),EXACT("acetaldehyde_EXT",K2),EXACT("cellulose_EXT",K2),EXACT("beta-D-glucose_EXT",K2),EXACT(K2,"ethanol_EXT")),1,0),0)</f>
        <v>0</v>
      </c>
      <c r="P2" s="43" t="s">
        <v>24625</v>
      </c>
      <c r="Q2" s="43">
        <v>0</v>
      </c>
      <c r="R2" s="43">
        <v>0</v>
      </c>
      <c r="S2" s="43">
        <f>IF(TYPE(FIND("_EXT",P2))=1,IF(OR((TYPE(FIND("ene_EXT",P2))=1),EXACT("H2O_EXT",P2),EXACT("ATP_EXT",P2),EXACT("H+_EXT",P2),EXACT("SO4_EXT",P2),EXACT("phosphate_EXT",P2),EXACT("oxygen_EXT",P2),EXACT("CO2_EXT",P2),EXACT("NH4_EXT",P2),EXACT("formate_EXT",P2),EXACT(P2,"acetate_EXT"),EXACT("acetaldehyde_EXT",P2),EXACT("cellulose_EXT",P2),EXACT("beta-D-glucose_EXT",P2),EXACT(P2,"ethanol_EXT")),1,0),0)</f>
        <v>0</v>
      </c>
      <c r="U2" s="43" t="s">
        <v>24625</v>
      </c>
      <c r="V2" s="43">
        <v>0</v>
      </c>
      <c r="W2" s="43">
        <v>0</v>
      </c>
      <c r="X2">
        <f>IF(TYPE(FIND("_EXT",U2))=1,IF(AND(NOT(EXACT("indole-3-acetate_EXT",U2)),OR((TYPE(FIND("-acetate_EXT",U2))=1),EXACT("H2O_EXT",U2),EXACT("ATP_EXT",U2),EXACT("H+_EXT",U2),EXACT("SO4_EXT",U2),EXACT("phosphate_EXT",U2),EXACT("oxygen_EXT",U2),EXACT("CO2_EXT",U2),EXACT("NH4_EXT",U2),EXACT("formate_EXT",U2),EXACT(U2,"acetate_EXT"),EXACT("cellulose_EXT",U2),EXACT("beta-D-glucose_EXT",U2),EXACT("acetaldehyde_EXT",U2),EXACT(U2,"ethanol_EXT"))),1,0),0)</f>
        <v>0</v>
      </c>
      <c r="Z2" s="43" t="s">
        <v>24625</v>
      </c>
      <c r="AA2" s="43">
        <v>0</v>
      </c>
      <c r="AB2" s="43">
        <v>0</v>
      </c>
      <c r="AC2" s="43">
        <f>IF(TYPE(FIND("_EXT",Z2))=1,IF(OR(AND((TYPE(FIND("one_EXT",Z2))=1),NOT(EXACT("3-octanone_EXT",Z2))),EXACT("H2O_EXT",Z2),EXACT("ATP_EXT",Z2),EXACT("H+_EXT",Z2),EXACT("SO4_EXT",Z2),EXACT("phosphate_EXT",Z2),EXACT("oxygen_EXT",Z2),EXACT("CO2_EXT",Z2),EXACT("NH4_EXT",Z2),EXACT("formate_EXT",Z2),EXACT(Z2,"acetate_EXT"),EXACT("cellulose_EXT",Z2),EXACT("beta-D-glucose_EXT",Z2),EXACT("acetaldehyde_EXT",Z2),EXACT(Z2,"ethanol_EXT")),1,0),0)</f>
        <v>0</v>
      </c>
      <c r="AE2" s="43" t="s">
        <v>24625</v>
      </c>
      <c r="AF2" s="43">
        <v>0</v>
      </c>
      <c r="AG2" s="43">
        <v>0</v>
      </c>
      <c r="AH2" s="43">
        <f>IF(TYPE(FIND("_EXT",AE2))=1,IF(OR(AND((TYPE(FIND("2-",AE2))&lt;&gt;1),(TYPE(FIND("ol_EXT",AE2))=1),NOT(EXACT("1-octen-3-ol_EXT",AE2)),NOT(EXACT("3-octanol_EXT",AE2))),EXACT("2-methyl-butanol_EXT",AE2),EXACT("2-methyl-propanol_EXT",AE2),EXACT("2-phenylethanol_EXT",AE2),EXACT("H2O_EXT",AE2),EXACT("ATP_EXT",AE2),EXACT("H+_EXT",AE2),EXACT("SO4_EXT",AE2),EXACT("phosphate_EXT",AE2),EXACT("oxygen_EXT",AE2),EXACT("CO2_EXT",AE2),EXACT("NH4_EXT",AE2),EXACT("formate_EXT",AE2),EXACT(AE2,"acetate_EXT"),EXACT("acetaldehyde_EXT",AE2),EXACT("cellulose_EXT",AE2),EXACT("beta-D-glucose_EXT",AE2),EXACT(AE2,"ethanol_EXT")),1,0),0)</f>
        <v>0</v>
      </c>
      <c r="AJ2" s="43" t="s">
        <v>24625</v>
      </c>
      <c r="AK2" s="43">
        <v>0</v>
      </c>
      <c r="AL2" s="43">
        <v>0</v>
      </c>
      <c r="AM2" s="43">
        <f>IF(TYPE(FIND("_EXT",AJ2))=1,IF(OR(AND((TYPE(FIND("2-",AJ2))=1),(TYPE(FIND("ol_EXT",AJ2))=1),NOT(EXACT("2-phenylethanol_EXT",AJ2)),NOT(EXACT("2-methyl-butanol_EXT",AJ2)),NOT(EXACT("2-methyl-propanol_EXT",AJ2))),EXACT("H2O_EXT",AJ2),EXACT("ATP_EXT",AJ2),EXACT("H+_EXT",AJ2),EXACT("SO4_EXT",AJ2),EXACT("phosphate_EXT",AJ2),EXACT("oxygen_EXT",AJ2),EXACT("CO2_EXT",AJ2),EXACT("formate_EXT",AJ2),EXACT("NH4_EXT",AJ2),EXACT(AJ2,"acetate_EXT"),EXACT("acetaldehyde_EXT",AJ2),EXACT("cellulose_EXT",AJ2),EXACT("beta-D-glucose_EXT",AJ2),EXACT(AJ2,"ethanol_EXT")),1,0),0)</f>
        <v>0</v>
      </c>
      <c r="AO2" s="43" t="s">
        <v>24625</v>
      </c>
      <c r="AP2" s="43">
        <v>0</v>
      </c>
      <c r="AQ2" s="43">
        <v>0</v>
      </c>
      <c r="AR2" s="43">
        <f>IF(TYPE(FIND("_EXT",AO2))=1,IF(OR(EXACT("2-nonenal_EXT",AO2),EXACT("3-octanol_EXT",AO2),EXACT("3-octanone_EXT",AO2),EXACT("1-octen-3-ol_EXT",AO2),EXACT("3-octanone",AO2),EXACT("3-octene_EXT",AO2),EXACT("octane",AO2),EXACT("H2O_EXT",AO2),EXACT("ATP_EXT",AO2),EXACT("H+_EXT",AO2),EXACT("SO4_EXT",AO2),EXACT("phosphate_EXT",AO2),EXACT("oxygen_EXT",AO2),EXACT("CO2_EXT",AO2),EXACT("formate_EXT",AO2),EXACT("NH4_EXT",AO2),EXACT(AO2,"acetate_EXT"),EXACT("acetaldehyde_EXT",AO2),EXACT("cellulose_EXT",AO2),EXACT("beta-D-glucose_EXT",AO2),EXACT(AO2,"ethanol_EXT")),1,0),0)</f>
        <v>0</v>
      </c>
      <c r="AT2" s="43" t="s">
        <v>24625</v>
      </c>
      <c r="AU2" s="43">
        <v>0</v>
      </c>
      <c r="AV2" s="43">
        <v>0</v>
      </c>
      <c r="AW2" s="43">
        <f>IF(TYPE(FIND("_EXT",AT2))=1,IF(OR(EXACT("H2O_EXT",AT2),EXACT("ATP_EXT",AT2),EXACT("H+_EXT",AT2),EXACT("SO4_EXT",AT2),EXACT("phosphate_EXT",AT2),EXACT("oxygen_EXT",AT2),EXACT("CO2_EXT",AT2),EXACT("formate_EXT",AT2),EXACT("NH4_EXT",AT2),EXACT(AT2,"acetate_EXT"),EXACT("acetaldehyde_EXT",AT2),EXACT("cellulose_EXT",AT2),EXACT("beta-D-glucose_EXT",AT2),EXACT(AT2,"ethanol_EXT")),1,0),0)</f>
        <v>0</v>
      </c>
      <c r="AY2" s="43" t="s">
        <v>24625</v>
      </c>
      <c r="AZ2" s="43">
        <v>0</v>
      </c>
      <c r="BA2" s="43">
        <v>0</v>
      </c>
      <c r="BB2" s="43">
        <f>IF(TYPE(FIND("_EXT",AY2))=1,1,0)</f>
        <v>0</v>
      </c>
    </row>
    <row r="3" spans="1:54">
      <c r="A3" s="43" t="s">
        <v>24626</v>
      </c>
      <c r="B3" s="43">
        <v>0</v>
      </c>
      <c r="C3" s="43">
        <v>0</v>
      </c>
      <c r="D3" s="43">
        <f t="shared" ref="D3:D66" si="0">IF(TYPE(FIND("_EXT",A3))=1,IF(OR((TYPE(FIND("oate_EXT",A3))=1),EXACT("4-hydroxyphenylacetate_EXT",A3),EXACT("indole-3-acetate_EXT",A3),EXACT("phenylacetate_EXT",A3),EXACT("H2O_EXT",A3),EXACT("ATP_EXT",A3),EXACT("H+_EXT",A3),EXACT("SO4_EXT",A3),EXACT("phosphate_EXT",A3),EXACT("oxygen_EXT",A3),EXACT("CO2_EXT",A3),EXACT("NH4_EXT",A3),EXACT("formate_EXT",A3),EXACT(A3,"acetate_EXT"),EXACT("acetaldehyde_EXT",A3),EXACT("cellulose_EXT",A3),EXACT("beta-D-glucose_EXT",A3),EXACT(A3,"ethanol_EXT")),1,0),0)</f>
        <v>0</v>
      </c>
      <c r="F3" s="43" t="s">
        <v>24626</v>
      </c>
      <c r="G3" s="43">
        <v>0</v>
      </c>
      <c r="H3" s="43">
        <v>0</v>
      </c>
      <c r="I3" s="43">
        <f t="shared" ref="I3:I66" si="1">IF(TYPE(FIND("_EXT",F3))=1,IF(OR(AND((TYPE(FIND("al_EXT",F3))=1),NOT(EXACT("2-nonenal_EXT",F3))),(TYPE(FIND("hyde_EXT",F3))=1),EXACT("H2O_EXT",F3),EXACT("ATP_EXT",F3),EXACT("H+_EXT",F3),EXACT("SO4_EXT",F3),EXACT("phosphate_EXT",F3),EXACT("oxygen_EXT",F3),EXACT("CO2_EXT",F3),EXACT("NH4_EXT",F3),EXACT("formate_EXT",F3),EXACT(F3,"acetate_EXT"),EXACT("cellulose_EXT",F3),EXACT("beta-D-glucose_EXT",F3),EXACT("acetaldehyde_EXT",F3),EXACT(F3,"ethanol_EXT")),1,0),0)</f>
        <v>0</v>
      </c>
      <c r="K3" s="43" t="s">
        <v>24626</v>
      </c>
      <c r="L3" s="43">
        <v>0</v>
      </c>
      <c r="M3" s="43">
        <v>0</v>
      </c>
      <c r="N3" s="43">
        <f t="shared" ref="N3:N66" si="2">IF(TYPE(FIND("_EXT",K3))=1,IF(OR((TYPE(FIND("ane_EXT",K3))=1),EXACT("H2O_EXT",K3),EXACT("ATP_EXT",K3),EXACT("H+_EXT",K3),EXACT("SO4_EXT",K3),EXACT("phosphate_EXT",K3),EXACT("oxygen_EXT",K3),EXACT("CO2_EXT",K3),EXACT("NH4_EXT",K3),EXACT("formate_EXT",K3),EXACT(K3,"acetate_EXT"),EXACT("acetaldehyde_EXT",K3),EXACT("cellulose_EXT",K3),EXACT("beta-D-glucose_EXT",K3),EXACT(K3,"ethanol_EXT")),1,0),0)</f>
        <v>0</v>
      </c>
      <c r="P3" s="43" t="s">
        <v>24626</v>
      </c>
      <c r="Q3" s="43">
        <v>0</v>
      </c>
      <c r="R3" s="43">
        <v>0</v>
      </c>
      <c r="S3" s="43">
        <f t="shared" ref="S3:S66" si="3">IF(TYPE(FIND("_EXT",P3))=1,IF(OR((TYPE(FIND("ene_EXT",P3))=1),EXACT("H2O_EXT",P3),EXACT("ATP_EXT",P3),EXACT("H+_EXT",P3),EXACT("SO4_EXT",P3),EXACT("phosphate_EXT",P3),EXACT("oxygen_EXT",P3),EXACT("CO2_EXT",P3),EXACT("NH4_EXT",P3),EXACT("formate_EXT",P3),EXACT(P3,"acetate_EXT"),EXACT("acetaldehyde_EXT",P3),EXACT("cellulose_EXT",P3),EXACT("beta-D-glucose_EXT",P3),EXACT(P3,"ethanol_EXT")),1,0),0)</f>
        <v>0</v>
      </c>
      <c r="U3" s="43" t="s">
        <v>24626</v>
      </c>
      <c r="V3" s="43">
        <v>0</v>
      </c>
      <c r="W3" s="43">
        <v>0</v>
      </c>
      <c r="X3" s="43">
        <f t="shared" ref="X3:X66" si="4">IF(TYPE(FIND("_EXT",U3))=1,IF(AND(NOT(EXACT("indole-3-acetate_EXT",U3)),OR((TYPE(FIND("-acetate_EXT",U3))=1),EXACT("H2O_EXT",U3),EXACT("ATP_EXT",U3),EXACT("H+_EXT",U3),EXACT("SO4_EXT",U3),EXACT("phosphate_EXT",U3),EXACT("oxygen_EXT",U3),EXACT("CO2_EXT",U3),EXACT("NH4_EXT",U3),EXACT("formate_EXT",U3),EXACT(U3,"acetate_EXT"),EXACT("cellulose_EXT",U3),EXACT("beta-D-glucose_EXT",U3),EXACT("acetaldehyde_EXT",U3),EXACT(U3,"ethanol_EXT"))),1,0),0)</f>
        <v>0</v>
      </c>
      <c r="Z3" s="43" t="s">
        <v>24626</v>
      </c>
      <c r="AA3" s="43">
        <v>0</v>
      </c>
      <c r="AB3" s="43">
        <v>0</v>
      </c>
      <c r="AC3" s="43">
        <f t="shared" ref="AC3:AC66" si="5">IF(TYPE(FIND("_EXT",Z3))=1,IF(OR(AND((TYPE(FIND("one_EXT",Z3))=1),NOT(EXACT("3-octanone_EXT",Z3))),EXACT("H2O_EXT",Z3),EXACT("ATP_EXT",Z3),EXACT("H+_EXT",Z3),EXACT("SO4_EXT",Z3),EXACT("phosphate_EXT",Z3),EXACT("oxygen_EXT",Z3),EXACT("CO2_EXT",Z3),EXACT("NH4_EXT",Z3),EXACT("formate_EXT",Z3),EXACT(Z3,"acetate_EXT"),EXACT("cellulose_EXT",Z3),EXACT("beta-D-glucose_EXT",Z3),EXACT("acetaldehyde_EXT",Z3),EXACT(Z3,"ethanol_EXT")),1,0),0)</f>
        <v>0</v>
      </c>
      <c r="AE3" s="43" t="s">
        <v>24626</v>
      </c>
      <c r="AF3" s="43">
        <v>0</v>
      </c>
      <c r="AG3" s="43">
        <v>0</v>
      </c>
      <c r="AH3" s="43">
        <f t="shared" ref="AH3:AH66" si="6">IF(TYPE(FIND("_EXT",AE3))=1,IF(OR(AND((TYPE(FIND("2-",AE3))&lt;&gt;1),(TYPE(FIND("ol_EXT",AE3))=1),NOT(EXACT("1-octen-3-ol_EXT",AE3)),NOT(EXACT("3-octanol_EXT",AE3))),EXACT("2-methyl-butanol_EXT",AE3),EXACT("2-methyl-propanol_EXT",AE3),EXACT("2-phenylethanol_EXT",AE3),EXACT("H2O_EXT",AE3),EXACT("ATP_EXT",AE3),EXACT("H+_EXT",AE3),EXACT("SO4_EXT",AE3),EXACT("phosphate_EXT",AE3),EXACT("oxygen_EXT",AE3),EXACT("CO2_EXT",AE3),EXACT("NH4_EXT",AE3),EXACT("formate_EXT",AE3),EXACT(AE3,"acetate_EXT"),EXACT("acetaldehyde_EXT",AE3),EXACT("cellulose_EXT",AE3),EXACT("beta-D-glucose_EXT",AE3),EXACT(AE3,"ethanol_EXT")),1,0),0)</f>
        <v>0</v>
      </c>
      <c r="AJ3" s="43" t="s">
        <v>24626</v>
      </c>
      <c r="AK3" s="43">
        <v>0</v>
      </c>
      <c r="AL3" s="43">
        <v>0</v>
      </c>
      <c r="AM3" s="43">
        <f t="shared" ref="AM3:AM66" si="7">IF(TYPE(FIND("_EXT",AJ3))=1,IF(OR(AND((TYPE(FIND("2-",AJ3))=1),(TYPE(FIND("ol_EXT",AJ3))=1),NOT(EXACT("2-phenylethanol_EXT",AJ3)),NOT(EXACT("2-methyl-butanol_EXT",AJ3)),NOT(EXACT("2-methyl-propanol_EXT",AJ3))),EXACT("H2O_EXT",AJ3),EXACT("ATP_EXT",AJ3),EXACT("H+_EXT",AJ3),EXACT("SO4_EXT",AJ3),EXACT("phosphate_EXT",AJ3),EXACT("oxygen_EXT",AJ3),EXACT("CO2_EXT",AJ3),EXACT("formate_EXT",AJ3),EXACT("NH4_EXT",AJ3),EXACT(AJ3,"acetate_EXT"),EXACT("acetaldehyde_EXT",AJ3),EXACT("cellulose_EXT",AJ3),EXACT("beta-D-glucose_EXT",AJ3),EXACT(AJ3,"ethanol_EXT")),1,0),0)</f>
        <v>0</v>
      </c>
      <c r="AO3" s="43" t="s">
        <v>24626</v>
      </c>
      <c r="AP3" s="43">
        <v>0</v>
      </c>
      <c r="AQ3" s="43">
        <v>0</v>
      </c>
      <c r="AR3" s="43">
        <f t="shared" ref="AR3:AR66" si="8">IF(TYPE(FIND("_EXT",AO3))=1,IF(OR(EXACT("2-nonenal_EXT",AO3),EXACT("3-octanol_EXT",AO3),EXACT("3-octanone_EXT",AO3),EXACT("1-octen-3-ol_EXT",AO3),EXACT("3-octanone",AO3),EXACT("3-octene_EXT",AO3),EXACT("octane",AO3),EXACT("H2O_EXT",AO3),EXACT("ATP_EXT",AO3),EXACT("H+_EXT",AO3),EXACT("SO4_EXT",AO3),EXACT("phosphate_EXT",AO3),EXACT("oxygen_EXT",AO3),EXACT("CO2_EXT",AO3),EXACT("formate_EXT",AO3),EXACT("NH4_EXT",AO3),EXACT(AO3,"acetate_EXT"),EXACT("acetaldehyde_EXT",AO3),EXACT("cellulose_EXT",AO3),EXACT("beta-D-glucose_EXT",AO3),EXACT(AO3,"ethanol_EXT")),1,0),0)</f>
        <v>0</v>
      </c>
      <c r="AT3" s="43" t="s">
        <v>24626</v>
      </c>
      <c r="AU3" s="43">
        <v>0</v>
      </c>
      <c r="AV3" s="43">
        <v>0</v>
      </c>
      <c r="AW3" s="43">
        <f t="shared" ref="AW3:AW66" si="9">IF(TYPE(FIND("_EXT",AT3))=1,IF(OR(EXACT("H2O_EXT",AT3),EXACT("ATP_EXT",AT3),EXACT("H+_EXT",AT3),EXACT("SO4_EXT",AT3),EXACT("phosphate_EXT",AT3),EXACT("oxygen_EXT",AT3),EXACT("CO2_EXT",AT3),EXACT("formate_EXT",AT3),EXACT("NH4_EXT",AT3),EXACT(AT3,"acetate_EXT"),EXACT("acetaldehyde_EXT",AT3),EXACT("cellulose_EXT",AT3),EXACT("beta-D-glucose_EXT",AT3),EXACT(AT3,"ethanol_EXT")),1,0),0)</f>
        <v>0</v>
      </c>
      <c r="AY3" s="43" t="s">
        <v>24626</v>
      </c>
      <c r="AZ3" s="43">
        <v>0</v>
      </c>
      <c r="BA3" s="43">
        <v>0</v>
      </c>
      <c r="BB3" s="43">
        <f t="shared" ref="BB3:BB66" si="10">IF(TYPE(FIND("_EXT",AY3))=1,1,0)</f>
        <v>0</v>
      </c>
    </row>
    <row r="4" spans="1:54">
      <c r="A4" s="43" t="s">
        <v>24627</v>
      </c>
      <c r="B4" s="43">
        <v>0</v>
      </c>
      <c r="C4" s="43">
        <v>0</v>
      </c>
      <c r="D4" s="43">
        <f t="shared" si="0"/>
        <v>0</v>
      </c>
      <c r="F4" s="43" t="s">
        <v>24627</v>
      </c>
      <c r="G4" s="43">
        <v>0</v>
      </c>
      <c r="H4" s="43">
        <v>0</v>
      </c>
      <c r="I4" s="43">
        <f t="shared" si="1"/>
        <v>0</v>
      </c>
      <c r="K4" s="43" t="s">
        <v>24627</v>
      </c>
      <c r="L4" s="43">
        <v>0</v>
      </c>
      <c r="M4" s="43">
        <v>0</v>
      </c>
      <c r="N4" s="43">
        <f t="shared" si="2"/>
        <v>0</v>
      </c>
      <c r="P4" s="43" t="s">
        <v>24627</v>
      </c>
      <c r="Q4" s="43">
        <v>0</v>
      </c>
      <c r="R4" s="43">
        <v>0</v>
      </c>
      <c r="S4" s="43">
        <f t="shared" si="3"/>
        <v>0</v>
      </c>
      <c r="U4" s="43" t="s">
        <v>24627</v>
      </c>
      <c r="V4" s="43">
        <v>0</v>
      </c>
      <c r="W4" s="43">
        <v>0</v>
      </c>
      <c r="X4" s="43">
        <f t="shared" si="4"/>
        <v>0</v>
      </c>
      <c r="Z4" s="43" t="s">
        <v>24627</v>
      </c>
      <c r="AA4" s="43">
        <v>0</v>
      </c>
      <c r="AB4" s="43">
        <v>0</v>
      </c>
      <c r="AC4" s="43">
        <f t="shared" si="5"/>
        <v>0</v>
      </c>
      <c r="AE4" s="43" t="s">
        <v>24627</v>
      </c>
      <c r="AF4" s="43">
        <v>0</v>
      </c>
      <c r="AG4" s="43">
        <v>0</v>
      </c>
      <c r="AH4" s="43">
        <f t="shared" si="6"/>
        <v>0</v>
      </c>
      <c r="AJ4" s="43" t="s">
        <v>24627</v>
      </c>
      <c r="AK4" s="43">
        <v>0</v>
      </c>
      <c r="AL4" s="43">
        <v>0</v>
      </c>
      <c r="AM4" s="43">
        <f t="shared" si="7"/>
        <v>0</v>
      </c>
      <c r="AO4" s="43" t="s">
        <v>24627</v>
      </c>
      <c r="AP4" s="43">
        <v>0</v>
      </c>
      <c r="AQ4" s="43">
        <v>0</v>
      </c>
      <c r="AR4" s="43">
        <f t="shared" si="8"/>
        <v>0</v>
      </c>
      <c r="AT4" s="43" t="s">
        <v>24627</v>
      </c>
      <c r="AU4" s="43">
        <v>0</v>
      </c>
      <c r="AV4" s="43">
        <v>0</v>
      </c>
      <c r="AW4" s="43">
        <f t="shared" si="9"/>
        <v>0</v>
      </c>
      <c r="AY4" s="43" t="s">
        <v>24627</v>
      </c>
      <c r="AZ4" s="43">
        <v>0</v>
      </c>
      <c r="BA4" s="43">
        <v>0</v>
      </c>
      <c r="BB4" s="43">
        <f t="shared" si="10"/>
        <v>0</v>
      </c>
    </row>
    <row r="5" spans="1:54">
      <c r="A5" s="43" t="s">
        <v>24628</v>
      </c>
      <c r="B5" s="43">
        <v>0</v>
      </c>
      <c r="C5" s="43">
        <v>0</v>
      </c>
      <c r="D5" s="43">
        <f t="shared" si="0"/>
        <v>0</v>
      </c>
      <c r="F5" s="43" t="s">
        <v>24628</v>
      </c>
      <c r="G5" s="43">
        <v>0</v>
      </c>
      <c r="H5" s="43">
        <v>0</v>
      </c>
      <c r="I5" s="43">
        <f t="shared" si="1"/>
        <v>0</v>
      </c>
      <c r="K5" s="43" t="s">
        <v>24628</v>
      </c>
      <c r="L5" s="43">
        <v>0</v>
      </c>
      <c r="M5" s="43">
        <v>0</v>
      </c>
      <c r="N5" s="43">
        <f t="shared" si="2"/>
        <v>0</v>
      </c>
      <c r="P5" s="43" t="s">
        <v>24628</v>
      </c>
      <c r="Q5" s="43">
        <v>0</v>
      </c>
      <c r="R5" s="43">
        <v>0</v>
      </c>
      <c r="S5" s="43">
        <f t="shared" si="3"/>
        <v>0</v>
      </c>
      <c r="U5" s="43" t="s">
        <v>24628</v>
      </c>
      <c r="V5" s="43">
        <v>0</v>
      </c>
      <c r="W5" s="43">
        <v>0</v>
      </c>
      <c r="X5" s="43">
        <f t="shared" si="4"/>
        <v>0</v>
      </c>
      <c r="Z5" s="43" t="s">
        <v>24628</v>
      </c>
      <c r="AA5" s="43">
        <v>0</v>
      </c>
      <c r="AB5" s="43">
        <v>0</v>
      </c>
      <c r="AC5" s="43">
        <f t="shared" si="5"/>
        <v>0</v>
      </c>
      <c r="AE5" s="43" t="s">
        <v>24628</v>
      </c>
      <c r="AF5" s="43">
        <v>0</v>
      </c>
      <c r="AG5" s="43">
        <v>0</v>
      </c>
      <c r="AH5" s="43">
        <f t="shared" si="6"/>
        <v>0</v>
      </c>
      <c r="AJ5" s="43" t="s">
        <v>24628</v>
      </c>
      <c r="AK5" s="43">
        <v>0</v>
      </c>
      <c r="AL5" s="43">
        <v>0</v>
      </c>
      <c r="AM5" s="43">
        <f t="shared" si="7"/>
        <v>0</v>
      </c>
      <c r="AO5" s="43" t="s">
        <v>24628</v>
      </c>
      <c r="AP5" s="43">
        <v>0</v>
      </c>
      <c r="AQ5" s="43">
        <v>0</v>
      </c>
      <c r="AR5" s="43">
        <f t="shared" si="8"/>
        <v>0</v>
      </c>
      <c r="AT5" s="43" t="s">
        <v>24628</v>
      </c>
      <c r="AU5" s="43">
        <v>0</v>
      </c>
      <c r="AV5" s="43">
        <v>0</v>
      </c>
      <c r="AW5" s="43">
        <f t="shared" si="9"/>
        <v>0</v>
      </c>
      <c r="AY5" s="43" t="s">
        <v>24628</v>
      </c>
      <c r="AZ5" s="43">
        <v>0</v>
      </c>
      <c r="BA5" s="43">
        <v>0</v>
      </c>
      <c r="BB5" s="43">
        <f t="shared" si="10"/>
        <v>0</v>
      </c>
    </row>
    <row r="6" spans="1:54">
      <c r="A6" s="43" t="s">
        <v>24629</v>
      </c>
      <c r="B6" s="43">
        <v>0</v>
      </c>
      <c r="C6" s="43">
        <v>0</v>
      </c>
      <c r="D6" s="43">
        <f t="shared" si="0"/>
        <v>0</v>
      </c>
      <c r="F6" s="43" t="s">
        <v>24629</v>
      </c>
      <c r="G6" s="43">
        <v>0</v>
      </c>
      <c r="H6" s="43">
        <v>0</v>
      </c>
      <c r="I6" s="43">
        <f t="shared" si="1"/>
        <v>0</v>
      </c>
      <c r="K6" s="43" t="s">
        <v>24629</v>
      </c>
      <c r="L6" s="43">
        <v>0</v>
      </c>
      <c r="M6" s="43">
        <v>0</v>
      </c>
      <c r="N6" s="43">
        <f t="shared" si="2"/>
        <v>0</v>
      </c>
      <c r="P6" s="43" t="s">
        <v>24629</v>
      </c>
      <c r="Q6" s="43">
        <v>0</v>
      </c>
      <c r="R6" s="43">
        <v>0</v>
      </c>
      <c r="S6" s="43">
        <f t="shared" si="3"/>
        <v>0</v>
      </c>
      <c r="U6" s="43" t="s">
        <v>24629</v>
      </c>
      <c r="V6" s="43">
        <v>0</v>
      </c>
      <c r="W6" s="43">
        <v>0</v>
      </c>
      <c r="X6" s="43">
        <f t="shared" si="4"/>
        <v>0</v>
      </c>
      <c r="Z6" s="43" t="s">
        <v>24629</v>
      </c>
      <c r="AA6" s="43">
        <v>0</v>
      </c>
      <c r="AB6" s="43">
        <v>0</v>
      </c>
      <c r="AC6" s="43">
        <f t="shared" si="5"/>
        <v>0</v>
      </c>
      <c r="AE6" s="43" t="s">
        <v>24629</v>
      </c>
      <c r="AF6" s="43">
        <v>0</v>
      </c>
      <c r="AG6" s="43">
        <v>0</v>
      </c>
      <c r="AH6" s="43">
        <f t="shared" si="6"/>
        <v>0</v>
      </c>
      <c r="AJ6" s="43" t="s">
        <v>24629</v>
      </c>
      <c r="AK6" s="43">
        <v>0</v>
      </c>
      <c r="AL6" s="43">
        <v>0</v>
      </c>
      <c r="AM6" s="43">
        <f t="shared" si="7"/>
        <v>0</v>
      </c>
      <c r="AO6" s="43" t="s">
        <v>24629</v>
      </c>
      <c r="AP6" s="43">
        <v>0</v>
      </c>
      <c r="AQ6" s="43">
        <v>0</v>
      </c>
      <c r="AR6" s="43">
        <f t="shared" si="8"/>
        <v>0</v>
      </c>
      <c r="AT6" s="43" t="s">
        <v>24629</v>
      </c>
      <c r="AU6" s="43">
        <v>0</v>
      </c>
      <c r="AV6" s="43">
        <v>0</v>
      </c>
      <c r="AW6" s="43">
        <f t="shared" si="9"/>
        <v>0</v>
      </c>
      <c r="AY6" s="43" t="s">
        <v>24629</v>
      </c>
      <c r="AZ6" s="43">
        <v>0</v>
      </c>
      <c r="BA6" s="43">
        <v>0</v>
      </c>
      <c r="BB6" s="43">
        <f t="shared" si="10"/>
        <v>0</v>
      </c>
    </row>
    <row r="7" spans="1:54">
      <c r="A7" s="43" t="s">
        <v>24630</v>
      </c>
      <c r="B7" s="43">
        <v>0</v>
      </c>
      <c r="C7" s="43">
        <v>0</v>
      </c>
      <c r="D7" s="43">
        <f t="shared" si="0"/>
        <v>0</v>
      </c>
      <c r="F7" s="43" t="s">
        <v>24630</v>
      </c>
      <c r="G7" s="43">
        <v>0</v>
      </c>
      <c r="H7" s="43">
        <v>0</v>
      </c>
      <c r="I7" s="43">
        <f t="shared" si="1"/>
        <v>0</v>
      </c>
      <c r="K7" s="43" t="s">
        <v>24630</v>
      </c>
      <c r="L7" s="43">
        <v>0</v>
      </c>
      <c r="M7" s="43">
        <v>0</v>
      </c>
      <c r="N7" s="43">
        <f t="shared" si="2"/>
        <v>0</v>
      </c>
      <c r="P7" s="43" t="s">
        <v>24630</v>
      </c>
      <c r="Q7" s="43">
        <v>0</v>
      </c>
      <c r="R7" s="43">
        <v>0</v>
      </c>
      <c r="S7" s="43">
        <f t="shared" si="3"/>
        <v>0</v>
      </c>
      <c r="U7" s="43" t="s">
        <v>24630</v>
      </c>
      <c r="V7" s="43">
        <v>0</v>
      </c>
      <c r="W7" s="43">
        <v>0</v>
      </c>
      <c r="X7" s="43">
        <f t="shared" si="4"/>
        <v>0</v>
      </c>
      <c r="Z7" s="43" t="s">
        <v>24630</v>
      </c>
      <c r="AA7" s="43">
        <v>0</v>
      </c>
      <c r="AB7" s="43">
        <v>0</v>
      </c>
      <c r="AC7" s="43">
        <f t="shared" si="5"/>
        <v>0</v>
      </c>
      <c r="AE7" s="43" t="s">
        <v>24630</v>
      </c>
      <c r="AF7" s="43">
        <v>0</v>
      </c>
      <c r="AG7" s="43">
        <v>0</v>
      </c>
      <c r="AH7" s="43">
        <f t="shared" si="6"/>
        <v>0</v>
      </c>
      <c r="AJ7" s="43" t="s">
        <v>24630</v>
      </c>
      <c r="AK7" s="43">
        <v>0</v>
      </c>
      <c r="AL7" s="43">
        <v>0</v>
      </c>
      <c r="AM7" s="43">
        <f t="shared" si="7"/>
        <v>0</v>
      </c>
      <c r="AO7" s="43" t="s">
        <v>24630</v>
      </c>
      <c r="AP7" s="43">
        <v>0</v>
      </c>
      <c r="AQ7" s="43">
        <v>0</v>
      </c>
      <c r="AR7" s="43">
        <f t="shared" si="8"/>
        <v>0</v>
      </c>
      <c r="AT7" s="43" t="s">
        <v>24630</v>
      </c>
      <c r="AU7" s="43">
        <v>0</v>
      </c>
      <c r="AV7" s="43">
        <v>0</v>
      </c>
      <c r="AW7" s="43">
        <f t="shared" si="9"/>
        <v>0</v>
      </c>
      <c r="AY7" s="43" t="s">
        <v>24630</v>
      </c>
      <c r="AZ7" s="43">
        <v>0</v>
      </c>
      <c r="BA7" s="43">
        <v>0</v>
      </c>
      <c r="BB7" s="43">
        <f t="shared" si="10"/>
        <v>0</v>
      </c>
    </row>
    <row r="8" spans="1:54">
      <c r="A8" s="43" t="s">
        <v>24631</v>
      </c>
      <c r="B8" s="43">
        <v>0</v>
      </c>
      <c r="C8" s="43">
        <v>0</v>
      </c>
      <c r="D8" s="43">
        <f t="shared" si="0"/>
        <v>0</v>
      </c>
      <c r="F8" s="43" t="s">
        <v>24631</v>
      </c>
      <c r="G8" s="43">
        <v>0</v>
      </c>
      <c r="H8" s="43">
        <v>0</v>
      </c>
      <c r="I8" s="43">
        <f t="shared" si="1"/>
        <v>0</v>
      </c>
      <c r="K8" s="43" t="s">
        <v>24631</v>
      </c>
      <c r="L8" s="43">
        <v>0</v>
      </c>
      <c r="M8" s="43">
        <v>0</v>
      </c>
      <c r="N8" s="43">
        <f t="shared" si="2"/>
        <v>0</v>
      </c>
      <c r="P8" s="43" t="s">
        <v>24631</v>
      </c>
      <c r="Q8" s="43">
        <v>0</v>
      </c>
      <c r="R8" s="43">
        <v>0</v>
      </c>
      <c r="S8" s="43">
        <f t="shared" si="3"/>
        <v>0</v>
      </c>
      <c r="U8" s="43" t="s">
        <v>24631</v>
      </c>
      <c r="V8" s="43">
        <v>0</v>
      </c>
      <c r="W8" s="43">
        <v>0</v>
      </c>
      <c r="X8" s="43">
        <f t="shared" si="4"/>
        <v>0</v>
      </c>
      <c r="Z8" s="43" t="s">
        <v>24631</v>
      </c>
      <c r="AA8" s="43">
        <v>0</v>
      </c>
      <c r="AB8" s="43">
        <v>0</v>
      </c>
      <c r="AC8" s="43">
        <f t="shared" si="5"/>
        <v>0</v>
      </c>
      <c r="AE8" s="43" t="s">
        <v>24631</v>
      </c>
      <c r="AF8" s="43">
        <v>0</v>
      </c>
      <c r="AG8" s="43">
        <v>0</v>
      </c>
      <c r="AH8" s="43">
        <f t="shared" si="6"/>
        <v>0</v>
      </c>
      <c r="AJ8" s="43" t="s">
        <v>24631</v>
      </c>
      <c r="AK8" s="43">
        <v>0</v>
      </c>
      <c r="AL8" s="43">
        <v>0</v>
      </c>
      <c r="AM8" s="43">
        <f t="shared" si="7"/>
        <v>0</v>
      </c>
      <c r="AO8" s="43" t="s">
        <v>24631</v>
      </c>
      <c r="AP8" s="43">
        <v>0</v>
      </c>
      <c r="AQ8" s="43">
        <v>0</v>
      </c>
      <c r="AR8" s="43">
        <f t="shared" si="8"/>
        <v>0</v>
      </c>
      <c r="AT8" s="43" t="s">
        <v>24631</v>
      </c>
      <c r="AU8" s="43">
        <v>0</v>
      </c>
      <c r="AV8" s="43">
        <v>0</v>
      </c>
      <c r="AW8" s="43">
        <f t="shared" si="9"/>
        <v>0</v>
      </c>
      <c r="AY8" s="43" t="s">
        <v>24631</v>
      </c>
      <c r="AZ8" s="43">
        <v>0</v>
      </c>
      <c r="BA8" s="43">
        <v>0</v>
      </c>
      <c r="BB8" s="43">
        <f t="shared" si="10"/>
        <v>0</v>
      </c>
    </row>
    <row r="9" spans="1:54">
      <c r="A9" s="43" t="s">
        <v>24632</v>
      </c>
      <c r="B9" s="43">
        <v>0</v>
      </c>
      <c r="C9" s="43">
        <v>0</v>
      </c>
      <c r="D9" s="43">
        <f t="shared" si="0"/>
        <v>0</v>
      </c>
      <c r="F9" s="43" t="s">
        <v>24632</v>
      </c>
      <c r="G9" s="43">
        <v>0</v>
      </c>
      <c r="H9" s="43">
        <v>0</v>
      </c>
      <c r="I9" s="43">
        <f t="shared" si="1"/>
        <v>0</v>
      </c>
      <c r="K9" s="43" t="s">
        <v>24632</v>
      </c>
      <c r="L9" s="43">
        <v>0</v>
      </c>
      <c r="M9" s="43">
        <v>0</v>
      </c>
      <c r="N9" s="43">
        <f t="shared" si="2"/>
        <v>0</v>
      </c>
      <c r="P9" s="43" t="s">
        <v>24632</v>
      </c>
      <c r="Q9" s="43">
        <v>0</v>
      </c>
      <c r="R9" s="43">
        <v>0</v>
      </c>
      <c r="S9" s="43">
        <f t="shared" si="3"/>
        <v>0</v>
      </c>
      <c r="U9" s="43" t="s">
        <v>24632</v>
      </c>
      <c r="V9" s="43">
        <v>0</v>
      </c>
      <c r="W9" s="43">
        <v>0</v>
      </c>
      <c r="X9" s="43">
        <f t="shared" si="4"/>
        <v>0</v>
      </c>
      <c r="Z9" s="43" t="s">
        <v>24632</v>
      </c>
      <c r="AA9" s="43">
        <v>0</v>
      </c>
      <c r="AB9" s="43">
        <v>0</v>
      </c>
      <c r="AC9" s="43">
        <f t="shared" si="5"/>
        <v>0</v>
      </c>
      <c r="AE9" s="43" t="s">
        <v>24632</v>
      </c>
      <c r="AF9" s="43">
        <v>0</v>
      </c>
      <c r="AG9" s="43">
        <v>0</v>
      </c>
      <c r="AH9" s="43">
        <f t="shared" si="6"/>
        <v>0</v>
      </c>
      <c r="AJ9" s="43" t="s">
        <v>24632</v>
      </c>
      <c r="AK9" s="43">
        <v>0</v>
      </c>
      <c r="AL9" s="43">
        <v>0</v>
      </c>
      <c r="AM9" s="43">
        <f t="shared" si="7"/>
        <v>0</v>
      </c>
      <c r="AO9" s="43" t="s">
        <v>24632</v>
      </c>
      <c r="AP9" s="43">
        <v>0</v>
      </c>
      <c r="AQ9" s="43">
        <v>0</v>
      </c>
      <c r="AR9" s="43">
        <f t="shared" si="8"/>
        <v>0</v>
      </c>
      <c r="AT9" s="43" t="s">
        <v>24632</v>
      </c>
      <c r="AU9" s="43">
        <v>0</v>
      </c>
      <c r="AV9" s="43">
        <v>0</v>
      </c>
      <c r="AW9" s="43">
        <f t="shared" si="9"/>
        <v>0</v>
      </c>
      <c r="AY9" s="43" t="s">
        <v>24632</v>
      </c>
      <c r="AZ9" s="43">
        <v>0</v>
      </c>
      <c r="BA9" s="43">
        <v>0</v>
      </c>
      <c r="BB9" s="43">
        <f t="shared" si="10"/>
        <v>0</v>
      </c>
    </row>
    <row r="10" spans="1:54">
      <c r="A10" s="43" t="s">
        <v>24633</v>
      </c>
      <c r="B10" s="43">
        <v>0</v>
      </c>
      <c r="C10" s="43">
        <v>0</v>
      </c>
      <c r="D10" s="43">
        <f t="shared" si="0"/>
        <v>0</v>
      </c>
      <c r="F10" s="43" t="s">
        <v>24633</v>
      </c>
      <c r="G10" s="43">
        <v>0</v>
      </c>
      <c r="H10" s="43">
        <v>0</v>
      </c>
      <c r="I10" s="43">
        <f t="shared" si="1"/>
        <v>0</v>
      </c>
      <c r="K10" s="43" t="s">
        <v>24633</v>
      </c>
      <c r="L10" s="43">
        <v>0</v>
      </c>
      <c r="M10" s="43">
        <v>0</v>
      </c>
      <c r="N10" s="43">
        <f t="shared" si="2"/>
        <v>0</v>
      </c>
      <c r="P10" s="43" t="s">
        <v>24633</v>
      </c>
      <c r="Q10" s="43">
        <v>0</v>
      </c>
      <c r="R10" s="43">
        <v>0</v>
      </c>
      <c r="S10" s="43">
        <f t="shared" si="3"/>
        <v>0</v>
      </c>
      <c r="U10" s="43" t="s">
        <v>24633</v>
      </c>
      <c r="V10" s="43">
        <v>0</v>
      </c>
      <c r="W10" s="43">
        <v>0</v>
      </c>
      <c r="X10" s="43">
        <f t="shared" si="4"/>
        <v>0</v>
      </c>
      <c r="Z10" s="43" t="s">
        <v>24633</v>
      </c>
      <c r="AA10" s="43">
        <v>0</v>
      </c>
      <c r="AB10" s="43">
        <v>0</v>
      </c>
      <c r="AC10" s="43">
        <f t="shared" si="5"/>
        <v>0</v>
      </c>
      <c r="AE10" s="43" t="s">
        <v>24633</v>
      </c>
      <c r="AF10" s="43">
        <v>0</v>
      </c>
      <c r="AG10" s="43">
        <v>0</v>
      </c>
      <c r="AH10" s="43">
        <f t="shared" si="6"/>
        <v>0</v>
      </c>
      <c r="AJ10" s="43" t="s">
        <v>24633</v>
      </c>
      <c r="AK10" s="43">
        <v>0</v>
      </c>
      <c r="AL10" s="43">
        <v>0</v>
      </c>
      <c r="AM10" s="43">
        <f t="shared" si="7"/>
        <v>0</v>
      </c>
      <c r="AO10" s="43" t="s">
        <v>24633</v>
      </c>
      <c r="AP10" s="43">
        <v>0</v>
      </c>
      <c r="AQ10" s="43">
        <v>0</v>
      </c>
      <c r="AR10" s="43">
        <f t="shared" si="8"/>
        <v>0</v>
      </c>
      <c r="AT10" s="43" t="s">
        <v>24633</v>
      </c>
      <c r="AU10" s="43">
        <v>0</v>
      </c>
      <c r="AV10" s="43">
        <v>0</v>
      </c>
      <c r="AW10" s="43">
        <f t="shared" si="9"/>
        <v>0</v>
      </c>
      <c r="AY10" s="43" t="s">
        <v>24633</v>
      </c>
      <c r="AZ10" s="43">
        <v>0</v>
      </c>
      <c r="BA10" s="43">
        <v>0</v>
      </c>
      <c r="BB10" s="43">
        <f t="shared" si="10"/>
        <v>0</v>
      </c>
    </row>
    <row r="11" spans="1:54">
      <c r="A11" s="43" t="s">
        <v>24634</v>
      </c>
      <c r="B11" s="43">
        <v>0</v>
      </c>
      <c r="C11" s="43">
        <v>0</v>
      </c>
      <c r="D11" s="43">
        <f t="shared" si="0"/>
        <v>0</v>
      </c>
      <c r="F11" s="43" t="s">
        <v>24634</v>
      </c>
      <c r="G11" s="43">
        <v>0</v>
      </c>
      <c r="H11" s="43">
        <v>0</v>
      </c>
      <c r="I11" s="43">
        <f t="shared" si="1"/>
        <v>0</v>
      </c>
      <c r="K11" s="43" t="s">
        <v>24634</v>
      </c>
      <c r="L11" s="43">
        <v>0</v>
      </c>
      <c r="M11" s="43">
        <v>0</v>
      </c>
      <c r="N11" s="43">
        <f t="shared" si="2"/>
        <v>0</v>
      </c>
      <c r="P11" s="43" t="s">
        <v>24634</v>
      </c>
      <c r="Q11" s="43">
        <v>0</v>
      </c>
      <c r="R11" s="43">
        <v>0</v>
      </c>
      <c r="S11" s="43">
        <f t="shared" si="3"/>
        <v>0</v>
      </c>
      <c r="U11" s="43" t="s">
        <v>24634</v>
      </c>
      <c r="V11" s="43">
        <v>0</v>
      </c>
      <c r="W11" s="43">
        <v>0</v>
      </c>
      <c r="X11" s="43">
        <f t="shared" si="4"/>
        <v>0</v>
      </c>
      <c r="Z11" s="43" t="s">
        <v>24634</v>
      </c>
      <c r="AA11" s="43">
        <v>0</v>
      </c>
      <c r="AB11" s="43">
        <v>0</v>
      </c>
      <c r="AC11" s="43">
        <f t="shared" si="5"/>
        <v>0</v>
      </c>
      <c r="AE11" s="43" t="s">
        <v>24634</v>
      </c>
      <c r="AF11" s="43">
        <v>0</v>
      </c>
      <c r="AG11" s="43">
        <v>0</v>
      </c>
      <c r="AH11" s="43">
        <f t="shared" si="6"/>
        <v>0</v>
      </c>
      <c r="AJ11" s="43" t="s">
        <v>24634</v>
      </c>
      <c r="AK11" s="43">
        <v>0</v>
      </c>
      <c r="AL11" s="43">
        <v>0</v>
      </c>
      <c r="AM11" s="43">
        <f t="shared" si="7"/>
        <v>0</v>
      </c>
      <c r="AO11" s="43" t="s">
        <v>24634</v>
      </c>
      <c r="AP11" s="43">
        <v>0</v>
      </c>
      <c r="AQ11" s="43">
        <v>0</v>
      </c>
      <c r="AR11" s="43">
        <f t="shared" si="8"/>
        <v>0</v>
      </c>
      <c r="AT11" s="43" t="s">
        <v>24634</v>
      </c>
      <c r="AU11" s="43">
        <v>0</v>
      </c>
      <c r="AV11" s="43">
        <v>0</v>
      </c>
      <c r="AW11" s="43">
        <f t="shared" si="9"/>
        <v>0</v>
      </c>
      <c r="AY11" s="43" t="s">
        <v>24634</v>
      </c>
      <c r="AZ11" s="43">
        <v>0</v>
      </c>
      <c r="BA11" s="43">
        <v>0</v>
      </c>
      <c r="BB11" s="43">
        <f t="shared" si="10"/>
        <v>0</v>
      </c>
    </row>
    <row r="12" spans="1:54">
      <c r="A12" s="43" t="s">
        <v>24635</v>
      </c>
      <c r="B12" s="43">
        <v>0</v>
      </c>
      <c r="C12" s="43">
        <v>0</v>
      </c>
      <c r="D12" s="43">
        <f t="shared" si="0"/>
        <v>0</v>
      </c>
      <c r="F12" s="43" t="s">
        <v>24635</v>
      </c>
      <c r="G12" s="43">
        <v>0</v>
      </c>
      <c r="H12" s="43">
        <v>0</v>
      </c>
      <c r="I12" s="43">
        <f t="shared" si="1"/>
        <v>0</v>
      </c>
      <c r="K12" s="43" t="s">
        <v>24635</v>
      </c>
      <c r="L12" s="43">
        <v>0</v>
      </c>
      <c r="M12" s="43">
        <v>0</v>
      </c>
      <c r="N12" s="43">
        <f t="shared" si="2"/>
        <v>0</v>
      </c>
      <c r="P12" s="43" t="s">
        <v>24635</v>
      </c>
      <c r="Q12" s="43">
        <v>0</v>
      </c>
      <c r="R12" s="43">
        <v>0</v>
      </c>
      <c r="S12" s="43">
        <f t="shared" si="3"/>
        <v>0</v>
      </c>
      <c r="U12" s="43" t="s">
        <v>24635</v>
      </c>
      <c r="V12" s="43">
        <v>0</v>
      </c>
      <c r="W12" s="43">
        <v>0</v>
      </c>
      <c r="X12" s="43">
        <f t="shared" si="4"/>
        <v>0</v>
      </c>
      <c r="Z12" s="43" t="s">
        <v>24635</v>
      </c>
      <c r="AA12" s="43">
        <v>0</v>
      </c>
      <c r="AB12" s="43">
        <v>0</v>
      </c>
      <c r="AC12" s="43">
        <f t="shared" si="5"/>
        <v>0</v>
      </c>
      <c r="AE12" s="43" t="s">
        <v>24635</v>
      </c>
      <c r="AF12" s="43">
        <v>0</v>
      </c>
      <c r="AG12" s="43">
        <v>0</v>
      </c>
      <c r="AH12" s="43">
        <f t="shared" si="6"/>
        <v>0</v>
      </c>
      <c r="AJ12" s="43" t="s">
        <v>24635</v>
      </c>
      <c r="AK12" s="43">
        <v>0</v>
      </c>
      <c r="AL12" s="43">
        <v>0</v>
      </c>
      <c r="AM12" s="43">
        <f t="shared" si="7"/>
        <v>0</v>
      </c>
      <c r="AO12" s="43" t="s">
        <v>24635</v>
      </c>
      <c r="AP12" s="43">
        <v>0</v>
      </c>
      <c r="AQ12" s="43">
        <v>0</v>
      </c>
      <c r="AR12" s="43">
        <f t="shared" si="8"/>
        <v>0</v>
      </c>
      <c r="AT12" s="43" t="s">
        <v>24635</v>
      </c>
      <c r="AU12" s="43">
        <v>0</v>
      </c>
      <c r="AV12" s="43">
        <v>0</v>
      </c>
      <c r="AW12" s="43">
        <f t="shared" si="9"/>
        <v>0</v>
      </c>
      <c r="AY12" s="43" t="s">
        <v>24635</v>
      </c>
      <c r="AZ12" s="43">
        <v>0</v>
      </c>
      <c r="BA12" s="43">
        <v>0</v>
      </c>
      <c r="BB12" s="43">
        <f t="shared" si="10"/>
        <v>0</v>
      </c>
    </row>
    <row r="13" spans="1:54">
      <c r="A13" s="43" t="s">
        <v>24636</v>
      </c>
      <c r="B13" s="43">
        <v>0</v>
      </c>
      <c r="C13" s="43">
        <v>0</v>
      </c>
      <c r="D13" s="43">
        <f t="shared" si="0"/>
        <v>0</v>
      </c>
      <c r="F13" s="43" t="s">
        <v>24636</v>
      </c>
      <c r="G13" s="43">
        <v>0</v>
      </c>
      <c r="H13" s="43">
        <v>0</v>
      </c>
      <c r="I13" s="43">
        <f t="shared" si="1"/>
        <v>0</v>
      </c>
      <c r="K13" s="43" t="s">
        <v>24636</v>
      </c>
      <c r="L13" s="43">
        <v>0</v>
      </c>
      <c r="M13" s="43">
        <v>0</v>
      </c>
      <c r="N13" s="43">
        <f t="shared" si="2"/>
        <v>0</v>
      </c>
      <c r="P13" s="43" t="s">
        <v>24636</v>
      </c>
      <c r="Q13" s="43">
        <v>0</v>
      </c>
      <c r="R13" s="43">
        <v>0</v>
      </c>
      <c r="S13" s="43">
        <f t="shared" si="3"/>
        <v>0</v>
      </c>
      <c r="U13" s="43" t="s">
        <v>24636</v>
      </c>
      <c r="V13" s="43">
        <v>0</v>
      </c>
      <c r="W13" s="43">
        <v>0</v>
      </c>
      <c r="X13" s="43">
        <f t="shared" si="4"/>
        <v>0</v>
      </c>
      <c r="Z13" s="43" t="s">
        <v>24636</v>
      </c>
      <c r="AA13" s="43">
        <v>0</v>
      </c>
      <c r="AB13" s="43">
        <v>0</v>
      </c>
      <c r="AC13" s="43">
        <f t="shared" si="5"/>
        <v>0</v>
      </c>
      <c r="AE13" s="43" t="s">
        <v>24636</v>
      </c>
      <c r="AF13" s="43">
        <v>0</v>
      </c>
      <c r="AG13" s="43">
        <v>0</v>
      </c>
      <c r="AH13" s="43">
        <f t="shared" si="6"/>
        <v>0</v>
      </c>
      <c r="AJ13" s="43" t="s">
        <v>24636</v>
      </c>
      <c r="AK13" s="43">
        <v>0</v>
      </c>
      <c r="AL13" s="43">
        <v>0</v>
      </c>
      <c r="AM13" s="43">
        <f t="shared" si="7"/>
        <v>0</v>
      </c>
      <c r="AO13" s="43" t="s">
        <v>24636</v>
      </c>
      <c r="AP13" s="43">
        <v>0</v>
      </c>
      <c r="AQ13" s="43">
        <v>0</v>
      </c>
      <c r="AR13" s="43">
        <f t="shared" si="8"/>
        <v>0</v>
      </c>
      <c r="AT13" s="43" t="s">
        <v>24636</v>
      </c>
      <c r="AU13" s="43">
        <v>0</v>
      </c>
      <c r="AV13" s="43">
        <v>0</v>
      </c>
      <c r="AW13" s="43">
        <f t="shared" si="9"/>
        <v>0</v>
      </c>
      <c r="AY13" s="43" t="s">
        <v>24636</v>
      </c>
      <c r="AZ13" s="43">
        <v>0</v>
      </c>
      <c r="BA13" s="43">
        <v>0</v>
      </c>
      <c r="BB13" s="43">
        <f t="shared" si="10"/>
        <v>0</v>
      </c>
    </row>
    <row r="14" spans="1:54">
      <c r="A14" s="43" t="s">
        <v>24637</v>
      </c>
      <c r="B14" s="43">
        <v>0</v>
      </c>
      <c r="C14" s="43">
        <v>0</v>
      </c>
      <c r="D14" s="43">
        <f t="shared" si="0"/>
        <v>0</v>
      </c>
      <c r="F14" s="43" t="s">
        <v>24637</v>
      </c>
      <c r="G14" s="43">
        <v>0</v>
      </c>
      <c r="H14" s="43">
        <v>0</v>
      </c>
      <c r="I14" s="43">
        <f t="shared" si="1"/>
        <v>0</v>
      </c>
      <c r="K14" s="43" t="s">
        <v>24637</v>
      </c>
      <c r="L14" s="43">
        <v>0</v>
      </c>
      <c r="M14" s="43">
        <v>0</v>
      </c>
      <c r="N14" s="43">
        <f t="shared" si="2"/>
        <v>0</v>
      </c>
      <c r="P14" s="43" t="s">
        <v>24637</v>
      </c>
      <c r="Q14" s="43">
        <v>0</v>
      </c>
      <c r="R14" s="43">
        <v>0</v>
      </c>
      <c r="S14" s="43">
        <f t="shared" si="3"/>
        <v>0</v>
      </c>
      <c r="U14" s="43" t="s">
        <v>24637</v>
      </c>
      <c r="V14" s="43">
        <v>0</v>
      </c>
      <c r="W14" s="43">
        <v>0</v>
      </c>
      <c r="X14" s="43">
        <f t="shared" si="4"/>
        <v>0</v>
      </c>
      <c r="Z14" s="43" t="s">
        <v>24637</v>
      </c>
      <c r="AA14" s="43">
        <v>0</v>
      </c>
      <c r="AB14" s="43">
        <v>0</v>
      </c>
      <c r="AC14" s="43">
        <f t="shared" si="5"/>
        <v>0</v>
      </c>
      <c r="AE14" s="43" t="s">
        <v>24637</v>
      </c>
      <c r="AF14" s="43">
        <v>0</v>
      </c>
      <c r="AG14" s="43">
        <v>0</v>
      </c>
      <c r="AH14" s="43">
        <f t="shared" si="6"/>
        <v>0</v>
      </c>
      <c r="AJ14" s="43" t="s">
        <v>24637</v>
      </c>
      <c r="AK14" s="43">
        <v>0</v>
      </c>
      <c r="AL14" s="43">
        <v>0</v>
      </c>
      <c r="AM14" s="43">
        <f t="shared" si="7"/>
        <v>0</v>
      </c>
      <c r="AO14" s="43" t="s">
        <v>24637</v>
      </c>
      <c r="AP14" s="43">
        <v>0</v>
      </c>
      <c r="AQ14" s="43">
        <v>0</v>
      </c>
      <c r="AR14" s="43">
        <f t="shared" si="8"/>
        <v>0</v>
      </c>
      <c r="AT14" s="43" t="s">
        <v>24637</v>
      </c>
      <c r="AU14" s="43">
        <v>0</v>
      </c>
      <c r="AV14" s="43">
        <v>0</v>
      </c>
      <c r="AW14" s="43">
        <f t="shared" si="9"/>
        <v>0</v>
      </c>
      <c r="AY14" s="43" t="s">
        <v>24637</v>
      </c>
      <c r="AZ14" s="43">
        <v>0</v>
      </c>
      <c r="BA14" s="43">
        <v>0</v>
      </c>
      <c r="BB14" s="43">
        <f t="shared" si="10"/>
        <v>0</v>
      </c>
    </row>
    <row r="15" spans="1:54">
      <c r="A15" s="43" t="s">
        <v>24638</v>
      </c>
      <c r="B15" s="43">
        <v>0</v>
      </c>
      <c r="C15" s="43">
        <v>0</v>
      </c>
      <c r="D15" s="43">
        <f t="shared" si="0"/>
        <v>0</v>
      </c>
      <c r="F15" s="43" t="s">
        <v>24638</v>
      </c>
      <c r="G15" s="43">
        <v>0</v>
      </c>
      <c r="H15" s="43">
        <v>0</v>
      </c>
      <c r="I15" s="43">
        <f t="shared" si="1"/>
        <v>0</v>
      </c>
      <c r="K15" s="43" t="s">
        <v>24638</v>
      </c>
      <c r="L15" s="43">
        <v>0</v>
      </c>
      <c r="M15" s="43">
        <v>0</v>
      </c>
      <c r="N15" s="43">
        <f t="shared" si="2"/>
        <v>0</v>
      </c>
      <c r="P15" s="43" t="s">
        <v>24638</v>
      </c>
      <c r="Q15" s="43">
        <v>0</v>
      </c>
      <c r="R15" s="43">
        <v>0</v>
      </c>
      <c r="S15" s="43">
        <f t="shared" si="3"/>
        <v>0</v>
      </c>
      <c r="U15" s="43" t="s">
        <v>24638</v>
      </c>
      <c r="V15" s="43">
        <v>0</v>
      </c>
      <c r="W15" s="43">
        <v>0</v>
      </c>
      <c r="X15" s="43">
        <f t="shared" si="4"/>
        <v>0</v>
      </c>
      <c r="Z15" s="43" t="s">
        <v>24638</v>
      </c>
      <c r="AA15" s="43">
        <v>0</v>
      </c>
      <c r="AB15" s="43">
        <v>0</v>
      </c>
      <c r="AC15" s="43">
        <f t="shared" si="5"/>
        <v>0</v>
      </c>
      <c r="AE15" s="43" t="s">
        <v>24638</v>
      </c>
      <c r="AF15" s="43">
        <v>0</v>
      </c>
      <c r="AG15" s="43">
        <v>0</v>
      </c>
      <c r="AH15" s="43">
        <f t="shared" si="6"/>
        <v>0</v>
      </c>
      <c r="AJ15" s="43" t="s">
        <v>24638</v>
      </c>
      <c r="AK15" s="43">
        <v>0</v>
      </c>
      <c r="AL15" s="43">
        <v>0</v>
      </c>
      <c r="AM15" s="43">
        <f t="shared" si="7"/>
        <v>0</v>
      </c>
      <c r="AO15" s="43" t="s">
        <v>24638</v>
      </c>
      <c r="AP15" s="43">
        <v>0</v>
      </c>
      <c r="AQ15" s="43">
        <v>0</v>
      </c>
      <c r="AR15" s="43">
        <f t="shared" si="8"/>
        <v>0</v>
      </c>
      <c r="AT15" s="43" t="s">
        <v>24638</v>
      </c>
      <c r="AU15" s="43">
        <v>0</v>
      </c>
      <c r="AV15" s="43">
        <v>0</v>
      </c>
      <c r="AW15" s="43">
        <f t="shared" si="9"/>
        <v>0</v>
      </c>
      <c r="AY15" s="43" t="s">
        <v>24638</v>
      </c>
      <c r="AZ15" s="43">
        <v>0</v>
      </c>
      <c r="BA15" s="43">
        <v>0</v>
      </c>
      <c r="BB15" s="43">
        <f t="shared" si="10"/>
        <v>0</v>
      </c>
    </row>
    <row r="16" spans="1:54">
      <c r="A16" s="43" t="s">
        <v>24639</v>
      </c>
      <c r="B16" s="43">
        <v>0</v>
      </c>
      <c r="C16" s="43">
        <v>0</v>
      </c>
      <c r="D16" s="43">
        <f t="shared" si="0"/>
        <v>0</v>
      </c>
      <c r="F16" s="43" t="s">
        <v>24639</v>
      </c>
      <c r="G16" s="43">
        <v>0</v>
      </c>
      <c r="H16" s="43">
        <v>0</v>
      </c>
      <c r="I16" s="43">
        <f t="shared" si="1"/>
        <v>0</v>
      </c>
      <c r="K16" s="43" t="s">
        <v>24639</v>
      </c>
      <c r="L16" s="43">
        <v>0</v>
      </c>
      <c r="M16" s="43">
        <v>0</v>
      </c>
      <c r="N16" s="43">
        <f t="shared" si="2"/>
        <v>0</v>
      </c>
      <c r="P16" s="43" t="s">
        <v>24639</v>
      </c>
      <c r="Q16" s="43">
        <v>0</v>
      </c>
      <c r="R16" s="43">
        <v>0</v>
      </c>
      <c r="S16" s="43">
        <f t="shared" si="3"/>
        <v>0</v>
      </c>
      <c r="U16" s="43" t="s">
        <v>24639</v>
      </c>
      <c r="V16" s="43">
        <v>0</v>
      </c>
      <c r="W16" s="43">
        <v>0</v>
      </c>
      <c r="X16" s="43">
        <f t="shared" si="4"/>
        <v>0</v>
      </c>
      <c r="Z16" s="43" t="s">
        <v>24639</v>
      </c>
      <c r="AA16" s="43">
        <v>0</v>
      </c>
      <c r="AB16" s="43">
        <v>0</v>
      </c>
      <c r="AC16" s="43">
        <f t="shared" si="5"/>
        <v>0</v>
      </c>
      <c r="AE16" s="43" t="s">
        <v>24639</v>
      </c>
      <c r="AF16" s="43">
        <v>0</v>
      </c>
      <c r="AG16" s="43">
        <v>0</v>
      </c>
      <c r="AH16" s="43">
        <f t="shared" si="6"/>
        <v>0</v>
      </c>
      <c r="AJ16" s="43" t="s">
        <v>24639</v>
      </c>
      <c r="AK16" s="43">
        <v>0</v>
      </c>
      <c r="AL16" s="43">
        <v>0</v>
      </c>
      <c r="AM16" s="43">
        <f t="shared" si="7"/>
        <v>0</v>
      </c>
      <c r="AO16" s="43" t="s">
        <v>24639</v>
      </c>
      <c r="AP16" s="43">
        <v>0</v>
      </c>
      <c r="AQ16" s="43">
        <v>0</v>
      </c>
      <c r="AR16" s="43">
        <f t="shared" si="8"/>
        <v>0</v>
      </c>
      <c r="AT16" s="43" t="s">
        <v>24639</v>
      </c>
      <c r="AU16" s="43">
        <v>0</v>
      </c>
      <c r="AV16" s="43">
        <v>0</v>
      </c>
      <c r="AW16" s="43">
        <f t="shared" si="9"/>
        <v>0</v>
      </c>
      <c r="AY16" s="43" t="s">
        <v>24639</v>
      </c>
      <c r="AZ16" s="43">
        <v>0</v>
      </c>
      <c r="BA16" s="43">
        <v>0</v>
      </c>
      <c r="BB16" s="43">
        <f t="shared" si="10"/>
        <v>0</v>
      </c>
    </row>
    <row r="17" spans="1:54">
      <c r="A17" s="43" t="s">
        <v>24640</v>
      </c>
      <c r="B17" s="43">
        <v>0</v>
      </c>
      <c r="C17" s="43">
        <v>0</v>
      </c>
      <c r="D17" s="43">
        <f t="shared" si="0"/>
        <v>0</v>
      </c>
      <c r="F17" s="43" t="s">
        <v>24640</v>
      </c>
      <c r="G17" s="43">
        <v>0</v>
      </c>
      <c r="H17" s="43">
        <v>0</v>
      </c>
      <c r="I17" s="43">
        <f t="shared" si="1"/>
        <v>0</v>
      </c>
      <c r="K17" s="43" t="s">
        <v>24640</v>
      </c>
      <c r="L17" s="43">
        <v>0</v>
      </c>
      <c r="M17" s="43">
        <v>0</v>
      </c>
      <c r="N17" s="43">
        <f t="shared" si="2"/>
        <v>0</v>
      </c>
      <c r="P17" s="43" t="s">
        <v>24640</v>
      </c>
      <c r="Q17" s="43">
        <v>0</v>
      </c>
      <c r="R17" s="43">
        <v>0</v>
      </c>
      <c r="S17" s="43">
        <f t="shared" si="3"/>
        <v>0</v>
      </c>
      <c r="U17" s="43" t="s">
        <v>24640</v>
      </c>
      <c r="V17" s="43">
        <v>0</v>
      </c>
      <c r="W17" s="43">
        <v>0</v>
      </c>
      <c r="X17" s="43">
        <f t="shared" si="4"/>
        <v>0</v>
      </c>
      <c r="Z17" s="43" t="s">
        <v>24640</v>
      </c>
      <c r="AA17" s="43">
        <v>0</v>
      </c>
      <c r="AB17" s="43">
        <v>0</v>
      </c>
      <c r="AC17" s="43">
        <f t="shared" si="5"/>
        <v>0</v>
      </c>
      <c r="AE17" s="43" t="s">
        <v>24640</v>
      </c>
      <c r="AF17" s="43">
        <v>0</v>
      </c>
      <c r="AG17" s="43">
        <v>0</v>
      </c>
      <c r="AH17" s="43">
        <f t="shared" si="6"/>
        <v>0</v>
      </c>
      <c r="AJ17" s="43" t="s">
        <v>24640</v>
      </c>
      <c r="AK17" s="43">
        <v>0</v>
      </c>
      <c r="AL17" s="43">
        <v>0</v>
      </c>
      <c r="AM17" s="43">
        <f t="shared" si="7"/>
        <v>0</v>
      </c>
      <c r="AO17" s="43" t="s">
        <v>24640</v>
      </c>
      <c r="AP17" s="43">
        <v>0</v>
      </c>
      <c r="AQ17" s="43">
        <v>0</v>
      </c>
      <c r="AR17" s="43">
        <f t="shared" si="8"/>
        <v>0</v>
      </c>
      <c r="AT17" s="43" t="s">
        <v>24640</v>
      </c>
      <c r="AU17" s="43">
        <v>0</v>
      </c>
      <c r="AV17" s="43">
        <v>0</v>
      </c>
      <c r="AW17" s="43">
        <f t="shared" si="9"/>
        <v>0</v>
      </c>
      <c r="AY17" s="43" t="s">
        <v>24640</v>
      </c>
      <c r="AZ17" s="43">
        <v>0</v>
      </c>
      <c r="BA17" s="43">
        <v>0</v>
      </c>
      <c r="BB17" s="43">
        <f t="shared" si="10"/>
        <v>0</v>
      </c>
    </row>
    <row r="18" spans="1:54">
      <c r="A18" s="43" t="s">
        <v>24641</v>
      </c>
      <c r="B18" s="43">
        <v>0</v>
      </c>
      <c r="C18" s="43">
        <v>0</v>
      </c>
      <c r="D18" s="43">
        <f t="shared" si="0"/>
        <v>0</v>
      </c>
      <c r="F18" s="43" t="s">
        <v>24641</v>
      </c>
      <c r="G18" s="43">
        <v>0</v>
      </c>
      <c r="H18" s="43">
        <v>0</v>
      </c>
      <c r="I18" s="43">
        <f t="shared" si="1"/>
        <v>0</v>
      </c>
      <c r="K18" s="43" t="s">
        <v>24641</v>
      </c>
      <c r="L18" s="43">
        <v>0</v>
      </c>
      <c r="M18" s="43">
        <v>0</v>
      </c>
      <c r="N18" s="43">
        <f t="shared" si="2"/>
        <v>0</v>
      </c>
      <c r="P18" s="43" t="s">
        <v>24641</v>
      </c>
      <c r="Q18" s="43">
        <v>0</v>
      </c>
      <c r="R18" s="43">
        <v>0</v>
      </c>
      <c r="S18" s="43">
        <f t="shared" si="3"/>
        <v>0</v>
      </c>
      <c r="U18" s="43" t="s">
        <v>24641</v>
      </c>
      <c r="V18" s="43">
        <v>0</v>
      </c>
      <c r="W18" s="43">
        <v>0</v>
      </c>
      <c r="X18" s="43">
        <f t="shared" si="4"/>
        <v>0</v>
      </c>
      <c r="Z18" s="43" t="s">
        <v>24641</v>
      </c>
      <c r="AA18" s="43">
        <v>0</v>
      </c>
      <c r="AB18" s="43">
        <v>0</v>
      </c>
      <c r="AC18" s="43">
        <f t="shared" si="5"/>
        <v>0</v>
      </c>
      <c r="AE18" s="43" t="s">
        <v>24641</v>
      </c>
      <c r="AF18" s="43">
        <v>0</v>
      </c>
      <c r="AG18" s="43">
        <v>0</v>
      </c>
      <c r="AH18" s="43">
        <f t="shared" si="6"/>
        <v>0</v>
      </c>
      <c r="AJ18" s="43" t="s">
        <v>24641</v>
      </c>
      <c r="AK18" s="43">
        <v>0</v>
      </c>
      <c r="AL18" s="43">
        <v>0</v>
      </c>
      <c r="AM18" s="43">
        <f t="shared" si="7"/>
        <v>0</v>
      </c>
      <c r="AO18" s="43" t="s">
        <v>24641</v>
      </c>
      <c r="AP18" s="43">
        <v>0</v>
      </c>
      <c r="AQ18" s="43">
        <v>0</v>
      </c>
      <c r="AR18" s="43">
        <f t="shared" si="8"/>
        <v>0</v>
      </c>
      <c r="AT18" s="43" t="s">
        <v>24641</v>
      </c>
      <c r="AU18" s="43">
        <v>0</v>
      </c>
      <c r="AV18" s="43">
        <v>0</v>
      </c>
      <c r="AW18" s="43">
        <f t="shared" si="9"/>
        <v>0</v>
      </c>
      <c r="AY18" s="43" t="s">
        <v>24641</v>
      </c>
      <c r="AZ18" s="43">
        <v>0</v>
      </c>
      <c r="BA18" s="43">
        <v>0</v>
      </c>
      <c r="BB18" s="43">
        <f t="shared" si="10"/>
        <v>0</v>
      </c>
    </row>
    <row r="19" spans="1:54">
      <c r="A19" s="43" t="s">
        <v>23690</v>
      </c>
      <c r="B19" s="43">
        <v>0</v>
      </c>
      <c r="C19" s="43">
        <v>0</v>
      </c>
      <c r="D19" s="43">
        <f t="shared" si="0"/>
        <v>0</v>
      </c>
      <c r="F19" s="43" t="s">
        <v>23690</v>
      </c>
      <c r="G19" s="43">
        <v>0</v>
      </c>
      <c r="H19" s="43">
        <v>0</v>
      </c>
      <c r="I19" s="43">
        <f t="shared" si="1"/>
        <v>0</v>
      </c>
      <c r="K19" s="43" t="s">
        <v>23690</v>
      </c>
      <c r="L19" s="43">
        <v>0</v>
      </c>
      <c r="M19" s="43">
        <v>0</v>
      </c>
      <c r="N19" s="43">
        <f t="shared" si="2"/>
        <v>0</v>
      </c>
      <c r="P19" s="43" t="s">
        <v>23690</v>
      </c>
      <c r="Q19" s="43">
        <v>0</v>
      </c>
      <c r="R19" s="43">
        <v>0</v>
      </c>
      <c r="S19" s="43">
        <f t="shared" si="3"/>
        <v>0</v>
      </c>
      <c r="U19" s="43" t="s">
        <v>23690</v>
      </c>
      <c r="V19" s="43">
        <v>0</v>
      </c>
      <c r="W19" s="43">
        <v>0</v>
      </c>
      <c r="X19" s="43">
        <f t="shared" si="4"/>
        <v>0</v>
      </c>
      <c r="Z19" s="43" t="s">
        <v>23690</v>
      </c>
      <c r="AA19" s="43">
        <v>0</v>
      </c>
      <c r="AB19" s="43">
        <v>0</v>
      </c>
      <c r="AC19" s="43">
        <f t="shared" si="5"/>
        <v>0</v>
      </c>
      <c r="AE19" s="43" t="s">
        <v>23690</v>
      </c>
      <c r="AF19" s="43">
        <v>0</v>
      </c>
      <c r="AG19" s="43">
        <v>0</v>
      </c>
      <c r="AH19" s="43">
        <f t="shared" si="6"/>
        <v>0</v>
      </c>
      <c r="AJ19" s="43" t="s">
        <v>23690</v>
      </c>
      <c r="AK19" s="43">
        <v>0</v>
      </c>
      <c r="AL19" s="43">
        <v>0</v>
      </c>
      <c r="AM19" s="43">
        <f t="shared" si="7"/>
        <v>0</v>
      </c>
      <c r="AO19" s="43" t="s">
        <v>23690</v>
      </c>
      <c r="AP19" s="43">
        <v>0</v>
      </c>
      <c r="AQ19" s="43">
        <v>0</v>
      </c>
      <c r="AR19" s="43">
        <f t="shared" si="8"/>
        <v>1</v>
      </c>
      <c r="AT19" s="43" t="s">
        <v>23690</v>
      </c>
      <c r="AU19" s="43">
        <v>0</v>
      </c>
      <c r="AV19" s="43">
        <v>0</v>
      </c>
      <c r="AW19" s="43">
        <f t="shared" si="9"/>
        <v>0</v>
      </c>
      <c r="AY19" s="43" t="s">
        <v>23690</v>
      </c>
      <c r="AZ19" s="43">
        <v>0</v>
      </c>
      <c r="BA19" s="43">
        <v>0</v>
      </c>
      <c r="BB19" s="43">
        <v>0</v>
      </c>
    </row>
    <row r="20" spans="1:54">
      <c r="A20" s="43" t="s">
        <v>24642</v>
      </c>
      <c r="B20" s="43">
        <v>0</v>
      </c>
      <c r="C20" s="43">
        <v>0</v>
      </c>
      <c r="D20" s="43">
        <f t="shared" si="0"/>
        <v>0</v>
      </c>
      <c r="F20" s="43" t="s">
        <v>24642</v>
      </c>
      <c r="G20" s="43">
        <v>0</v>
      </c>
      <c r="H20" s="43">
        <v>0</v>
      </c>
      <c r="I20" s="43">
        <f t="shared" si="1"/>
        <v>0</v>
      </c>
      <c r="K20" s="43" t="s">
        <v>24642</v>
      </c>
      <c r="L20" s="43">
        <v>0</v>
      </c>
      <c r="M20" s="43">
        <v>0</v>
      </c>
      <c r="N20" s="43">
        <f t="shared" si="2"/>
        <v>0</v>
      </c>
      <c r="P20" s="43" t="s">
        <v>24642</v>
      </c>
      <c r="Q20" s="43">
        <v>0</v>
      </c>
      <c r="R20" s="43">
        <v>0</v>
      </c>
      <c r="S20" s="43">
        <f t="shared" si="3"/>
        <v>0</v>
      </c>
      <c r="U20" s="43" t="s">
        <v>24642</v>
      </c>
      <c r="V20" s="43">
        <v>0</v>
      </c>
      <c r="W20" s="43">
        <v>0</v>
      </c>
      <c r="X20" s="43">
        <f t="shared" si="4"/>
        <v>0</v>
      </c>
      <c r="Z20" s="43" t="s">
        <v>24642</v>
      </c>
      <c r="AA20" s="43">
        <v>0</v>
      </c>
      <c r="AB20" s="43">
        <v>0</v>
      </c>
      <c r="AC20" s="43">
        <f t="shared" si="5"/>
        <v>0</v>
      </c>
      <c r="AE20" s="43" t="s">
        <v>24642</v>
      </c>
      <c r="AF20" s="43">
        <v>0</v>
      </c>
      <c r="AG20" s="43">
        <v>0</v>
      </c>
      <c r="AH20" s="43">
        <f t="shared" si="6"/>
        <v>0</v>
      </c>
      <c r="AJ20" s="43" t="s">
        <v>24642</v>
      </c>
      <c r="AK20" s="43">
        <v>0</v>
      </c>
      <c r="AL20" s="43">
        <v>0</v>
      </c>
      <c r="AM20" s="43">
        <f t="shared" si="7"/>
        <v>0</v>
      </c>
      <c r="AO20" s="43" t="s">
        <v>24642</v>
      </c>
      <c r="AP20" s="43">
        <v>0</v>
      </c>
      <c r="AQ20" s="43">
        <v>0</v>
      </c>
      <c r="AR20" s="43">
        <f t="shared" si="8"/>
        <v>0</v>
      </c>
      <c r="AT20" s="43" t="s">
        <v>24642</v>
      </c>
      <c r="AU20" s="43">
        <v>0</v>
      </c>
      <c r="AV20" s="43">
        <v>0</v>
      </c>
      <c r="AW20" s="43">
        <f t="shared" si="9"/>
        <v>0</v>
      </c>
      <c r="AY20" s="43" t="s">
        <v>24642</v>
      </c>
      <c r="AZ20" s="43">
        <v>0</v>
      </c>
      <c r="BA20" s="43">
        <v>0</v>
      </c>
      <c r="BB20" s="43">
        <f t="shared" si="10"/>
        <v>0</v>
      </c>
    </row>
    <row r="21" spans="1:54">
      <c r="A21" s="43" t="s">
        <v>24643</v>
      </c>
      <c r="B21" s="43">
        <v>0</v>
      </c>
      <c r="C21" s="43">
        <v>0</v>
      </c>
      <c r="D21" s="43">
        <f t="shared" si="0"/>
        <v>0</v>
      </c>
      <c r="F21" s="43" t="s">
        <v>24643</v>
      </c>
      <c r="G21" s="43">
        <v>0</v>
      </c>
      <c r="H21" s="43">
        <v>0</v>
      </c>
      <c r="I21" s="43">
        <f t="shared" si="1"/>
        <v>0</v>
      </c>
      <c r="K21" s="43" t="s">
        <v>24643</v>
      </c>
      <c r="L21" s="43">
        <v>0</v>
      </c>
      <c r="M21" s="43">
        <v>0</v>
      </c>
      <c r="N21" s="43">
        <f t="shared" si="2"/>
        <v>0</v>
      </c>
      <c r="P21" s="43" t="s">
        <v>24643</v>
      </c>
      <c r="Q21" s="43">
        <v>0</v>
      </c>
      <c r="R21" s="43">
        <v>0</v>
      </c>
      <c r="S21" s="43">
        <f t="shared" si="3"/>
        <v>0</v>
      </c>
      <c r="U21" s="43" t="s">
        <v>24643</v>
      </c>
      <c r="V21" s="43">
        <v>0</v>
      </c>
      <c r="W21" s="43">
        <v>0</v>
      </c>
      <c r="X21" s="43">
        <f t="shared" si="4"/>
        <v>0</v>
      </c>
      <c r="Z21" s="43" t="s">
        <v>24643</v>
      </c>
      <c r="AA21" s="43">
        <v>0</v>
      </c>
      <c r="AB21" s="43">
        <v>0</v>
      </c>
      <c r="AC21" s="43">
        <f t="shared" si="5"/>
        <v>0</v>
      </c>
      <c r="AE21" s="43" t="s">
        <v>24643</v>
      </c>
      <c r="AF21" s="43">
        <v>0</v>
      </c>
      <c r="AG21" s="43">
        <v>0</v>
      </c>
      <c r="AH21" s="43">
        <f t="shared" si="6"/>
        <v>0</v>
      </c>
      <c r="AJ21" s="43" t="s">
        <v>24643</v>
      </c>
      <c r="AK21" s="43">
        <v>0</v>
      </c>
      <c r="AL21" s="43">
        <v>0</v>
      </c>
      <c r="AM21" s="43">
        <f t="shared" si="7"/>
        <v>0</v>
      </c>
      <c r="AO21" s="43" t="s">
        <v>24643</v>
      </c>
      <c r="AP21" s="43">
        <v>0</v>
      </c>
      <c r="AQ21" s="43">
        <v>0</v>
      </c>
      <c r="AR21" s="43">
        <f t="shared" si="8"/>
        <v>0</v>
      </c>
      <c r="AT21" s="43" t="s">
        <v>24643</v>
      </c>
      <c r="AU21" s="43">
        <v>0</v>
      </c>
      <c r="AV21" s="43">
        <v>0</v>
      </c>
      <c r="AW21" s="43">
        <f t="shared" si="9"/>
        <v>0</v>
      </c>
      <c r="AY21" s="43" t="s">
        <v>24643</v>
      </c>
      <c r="AZ21" s="43">
        <v>0</v>
      </c>
      <c r="BA21" s="43">
        <v>0</v>
      </c>
      <c r="BB21" s="43">
        <f t="shared" si="10"/>
        <v>0</v>
      </c>
    </row>
    <row r="22" spans="1:54">
      <c r="A22" s="43" t="s">
        <v>24644</v>
      </c>
      <c r="B22" s="43">
        <v>0</v>
      </c>
      <c r="C22" s="43">
        <v>0</v>
      </c>
      <c r="D22" s="43">
        <f t="shared" si="0"/>
        <v>0</v>
      </c>
      <c r="F22" s="43" t="s">
        <v>24644</v>
      </c>
      <c r="G22" s="43">
        <v>0</v>
      </c>
      <c r="H22" s="43">
        <v>0</v>
      </c>
      <c r="I22" s="43">
        <f t="shared" si="1"/>
        <v>0</v>
      </c>
      <c r="K22" s="43" t="s">
        <v>24644</v>
      </c>
      <c r="L22" s="43">
        <v>0</v>
      </c>
      <c r="M22" s="43">
        <v>0</v>
      </c>
      <c r="N22" s="43">
        <f t="shared" si="2"/>
        <v>0</v>
      </c>
      <c r="P22" s="43" t="s">
        <v>24644</v>
      </c>
      <c r="Q22" s="43">
        <v>0</v>
      </c>
      <c r="R22" s="43">
        <v>0</v>
      </c>
      <c r="S22" s="43">
        <f t="shared" si="3"/>
        <v>0</v>
      </c>
      <c r="U22" s="43" t="s">
        <v>24644</v>
      </c>
      <c r="V22" s="43">
        <v>0</v>
      </c>
      <c r="W22" s="43">
        <v>0</v>
      </c>
      <c r="X22" s="43">
        <f t="shared" si="4"/>
        <v>0</v>
      </c>
      <c r="Z22" s="43" t="s">
        <v>24644</v>
      </c>
      <c r="AA22" s="43">
        <v>0</v>
      </c>
      <c r="AB22" s="43">
        <v>0</v>
      </c>
      <c r="AC22" s="43">
        <f t="shared" si="5"/>
        <v>0</v>
      </c>
      <c r="AE22" s="43" t="s">
        <v>24644</v>
      </c>
      <c r="AF22" s="43">
        <v>0</v>
      </c>
      <c r="AG22" s="43">
        <v>0</v>
      </c>
      <c r="AH22" s="43">
        <f t="shared" si="6"/>
        <v>0</v>
      </c>
      <c r="AJ22" s="43" t="s">
        <v>24644</v>
      </c>
      <c r="AK22" s="43">
        <v>0</v>
      </c>
      <c r="AL22" s="43">
        <v>0</v>
      </c>
      <c r="AM22" s="43">
        <f t="shared" si="7"/>
        <v>0</v>
      </c>
      <c r="AO22" s="43" t="s">
        <v>24644</v>
      </c>
      <c r="AP22" s="43">
        <v>0</v>
      </c>
      <c r="AQ22" s="43">
        <v>0</v>
      </c>
      <c r="AR22" s="43">
        <f t="shared" si="8"/>
        <v>0</v>
      </c>
      <c r="AT22" s="43" t="s">
        <v>24644</v>
      </c>
      <c r="AU22" s="43">
        <v>0</v>
      </c>
      <c r="AV22" s="43">
        <v>0</v>
      </c>
      <c r="AW22" s="43">
        <f t="shared" si="9"/>
        <v>0</v>
      </c>
      <c r="AY22" s="43" t="s">
        <v>24644</v>
      </c>
      <c r="AZ22" s="43">
        <v>0</v>
      </c>
      <c r="BA22" s="43">
        <v>0</v>
      </c>
      <c r="BB22" s="43">
        <f t="shared" si="10"/>
        <v>0</v>
      </c>
    </row>
    <row r="23" spans="1:54">
      <c r="A23" s="43" t="s">
        <v>24645</v>
      </c>
      <c r="B23" s="43">
        <v>0</v>
      </c>
      <c r="C23" s="43">
        <v>0</v>
      </c>
      <c r="D23" s="43">
        <f t="shared" si="0"/>
        <v>0</v>
      </c>
      <c r="F23" s="43" t="s">
        <v>24645</v>
      </c>
      <c r="G23" s="43">
        <v>0</v>
      </c>
      <c r="H23" s="43">
        <v>0</v>
      </c>
      <c r="I23" s="43">
        <f t="shared" si="1"/>
        <v>0</v>
      </c>
      <c r="K23" s="43" t="s">
        <v>24645</v>
      </c>
      <c r="L23" s="43">
        <v>0</v>
      </c>
      <c r="M23" s="43">
        <v>0</v>
      </c>
      <c r="N23" s="43">
        <f t="shared" si="2"/>
        <v>0</v>
      </c>
      <c r="P23" s="43" t="s">
        <v>24645</v>
      </c>
      <c r="Q23" s="43">
        <v>0</v>
      </c>
      <c r="R23" s="43">
        <v>0</v>
      </c>
      <c r="S23" s="43">
        <f t="shared" si="3"/>
        <v>0</v>
      </c>
      <c r="U23" s="43" t="s">
        <v>24645</v>
      </c>
      <c r="V23" s="43">
        <v>0</v>
      </c>
      <c r="W23" s="43">
        <v>0</v>
      </c>
      <c r="X23" s="43">
        <f t="shared" si="4"/>
        <v>0</v>
      </c>
      <c r="Z23" s="43" t="s">
        <v>24645</v>
      </c>
      <c r="AA23" s="43">
        <v>0</v>
      </c>
      <c r="AB23" s="43">
        <v>0</v>
      </c>
      <c r="AC23" s="43">
        <f t="shared" si="5"/>
        <v>0</v>
      </c>
      <c r="AE23" s="43" t="s">
        <v>24645</v>
      </c>
      <c r="AF23" s="43">
        <v>0</v>
      </c>
      <c r="AG23" s="43">
        <v>0</v>
      </c>
      <c r="AH23" s="43">
        <f t="shared" si="6"/>
        <v>0</v>
      </c>
      <c r="AJ23" s="43" t="s">
        <v>24645</v>
      </c>
      <c r="AK23" s="43">
        <v>0</v>
      </c>
      <c r="AL23" s="43">
        <v>0</v>
      </c>
      <c r="AM23" s="43">
        <f t="shared" si="7"/>
        <v>0</v>
      </c>
      <c r="AO23" s="43" t="s">
        <v>24645</v>
      </c>
      <c r="AP23" s="43">
        <v>0</v>
      </c>
      <c r="AQ23" s="43">
        <v>0</v>
      </c>
      <c r="AR23" s="43">
        <f t="shared" si="8"/>
        <v>0</v>
      </c>
      <c r="AT23" s="43" t="s">
        <v>24645</v>
      </c>
      <c r="AU23" s="43">
        <v>0</v>
      </c>
      <c r="AV23" s="43">
        <v>0</v>
      </c>
      <c r="AW23" s="43">
        <f t="shared" si="9"/>
        <v>0</v>
      </c>
      <c r="AY23" s="43" t="s">
        <v>24645</v>
      </c>
      <c r="AZ23" s="43">
        <v>0</v>
      </c>
      <c r="BA23" s="43">
        <v>0</v>
      </c>
      <c r="BB23" s="43">
        <f t="shared" si="10"/>
        <v>0</v>
      </c>
    </row>
    <row r="24" spans="1:54">
      <c r="A24" s="43" t="s">
        <v>25116</v>
      </c>
      <c r="B24" s="43">
        <v>0</v>
      </c>
      <c r="C24" s="43">
        <v>0</v>
      </c>
      <c r="D24" s="43">
        <f t="shared" si="0"/>
        <v>0</v>
      </c>
      <c r="F24" s="43" t="s">
        <v>25116</v>
      </c>
      <c r="G24" s="43">
        <v>0</v>
      </c>
      <c r="H24" s="43">
        <v>0</v>
      </c>
      <c r="I24" s="43">
        <f t="shared" si="1"/>
        <v>0</v>
      </c>
      <c r="K24" s="43" t="s">
        <v>25116</v>
      </c>
      <c r="L24" s="43">
        <v>0</v>
      </c>
      <c r="M24" s="43">
        <v>0</v>
      </c>
      <c r="N24" s="43">
        <f t="shared" si="2"/>
        <v>0</v>
      </c>
      <c r="P24" s="43" t="s">
        <v>25116</v>
      </c>
      <c r="Q24" s="43">
        <v>0</v>
      </c>
      <c r="R24" s="43">
        <v>0</v>
      </c>
      <c r="S24" s="43">
        <f t="shared" si="3"/>
        <v>0</v>
      </c>
      <c r="U24" s="43" t="s">
        <v>25116</v>
      </c>
      <c r="V24" s="43">
        <v>0</v>
      </c>
      <c r="W24" s="43">
        <v>0</v>
      </c>
      <c r="X24" s="43">
        <f t="shared" si="4"/>
        <v>0</v>
      </c>
      <c r="Z24" s="43" t="s">
        <v>25116</v>
      </c>
      <c r="AA24" s="43">
        <v>0</v>
      </c>
      <c r="AB24" s="43">
        <v>0</v>
      </c>
      <c r="AC24" s="43">
        <f t="shared" si="5"/>
        <v>0</v>
      </c>
      <c r="AE24" s="43" t="s">
        <v>25116</v>
      </c>
      <c r="AF24" s="43">
        <v>0</v>
      </c>
      <c r="AG24" s="43">
        <v>0</v>
      </c>
      <c r="AH24" s="43">
        <f t="shared" si="6"/>
        <v>0</v>
      </c>
      <c r="AJ24" s="43" t="s">
        <v>25116</v>
      </c>
      <c r="AK24" s="43">
        <v>0</v>
      </c>
      <c r="AL24" s="43">
        <v>0</v>
      </c>
      <c r="AM24" s="43">
        <f t="shared" si="7"/>
        <v>1</v>
      </c>
      <c r="AO24" s="43" t="s">
        <v>25116</v>
      </c>
      <c r="AP24" s="43">
        <v>0</v>
      </c>
      <c r="AQ24" s="43">
        <v>0</v>
      </c>
      <c r="AR24" s="43">
        <f t="shared" si="8"/>
        <v>0</v>
      </c>
      <c r="AT24" s="43" t="s">
        <v>25116</v>
      </c>
      <c r="AU24" s="43">
        <v>0</v>
      </c>
      <c r="AV24" s="43">
        <v>0</v>
      </c>
      <c r="AW24" s="43">
        <f t="shared" si="9"/>
        <v>0</v>
      </c>
      <c r="AY24" s="43" t="s">
        <v>25116</v>
      </c>
      <c r="AZ24" s="43">
        <v>0</v>
      </c>
      <c r="BA24" s="43">
        <v>0</v>
      </c>
      <c r="BB24" s="43">
        <v>0</v>
      </c>
    </row>
    <row r="25" spans="1:54">
      <c r="A25" s="43" t="s">
        <v>24646</v>
      </c>
      <c r="B25" s="43">
        <v>0</v>
      </c>
      <c r="C25" s="43">
        <v>0</v>
      </c>
      <c r="D25" s="43">
        <f t="shared" si="0"/>
        <v>0</v>
      </c>
      <c r="F25" s="43" t="s">
        <v>24646</v>
      </c>
      <c r="G25" s="43">
        <v>0</v>
      </c>
      <c r="H25" s="43">
        <v>0</v>
      </c>
      <c r="I25" s="43">
        <f t="shared" si="1"/>
        <v>0</v>
      </c>
      <c r="K25" s="43" t="s">
        <v>24646</v>
      </c>
      <c r="L25" s="43">
        <v>0</v>
      </c>
      <c r="M25" s="43">
        <v>0</v>
      </c>
      <c r="N25" s="43">
        <f t="shared" si="2"/>
        <v>0</v>
      </c>
      <c r="P25" s="43" t="s">
        <v>24646</v>
      </c>
      <c r="Q25" s="43">
        <v>0</v>
      </c>
      <c r="R25" s="43">
        <v>0</v>
      </c>
      <c r="S25" s="43">
        <f t="shared" si="3"/>
        <v>0</v>
      </c>
      <c r="U25" s="43" t="s">
        <v>24646</v>
      </c>
      <c r="V25" s="43">
        <v>0</v>
      </c>
      <c r="W25" s="43">
        <v>0</v>
      </c>
      <c r="X25" s="43">
        <f t="shared" si="4"/>
        <v>0</v>
      </c>
      <c r="Z25" s="43" t="s">
        <v>24646</v>
      </c>
      <c r="AA25" s="43">
        <v>0</v>
      </c>
      <c r="AB25" s="43">
        <v>0</v>
      </c>
      <c r="AC25" s="43">
        <f t="shared" si="5"/>
        <v>0</v>
      </c>
      <c r="AE25" s="43" t="s">
        <v>24646</v>
      </c>
      <c r="AF25" s="43">
        <v>0</v>
      </c>
      <c r="AG25" s="43">
        <v>0</v>
      </c>
      <c r="AH25" s="43">
        <f t="shared" si="6"/>
        <v>0</v>
      </c>
      <c r="AJ25" s="43" t="s">
        <v>24646</v>
      </c>
      <c r="AK25" s="43">
        <v>0</v>
      </c>
      <c r="AL25" s="43">
        <v>0</v>
      </c>
      <c r="AM25" s="43">
        <f t="shared" si="7"/>
        <v>0</v>
      </c>
      <c r="AO25" s="43" t="s">
        <v>24646</v>
      </c>
      <c r="AP25" s="43">
        <v>0</v>
      </c>
      <c r="AQ25" s="43">
        <v>0</v>
      </c>
      <c r="AR25" s="43">
        <f t="shared" si="8"/>
        <v>0</v>
      </c>
      <c r="AT25" s="43" t="s">
        <v>24646</v>
      </c>
      <c r="AU25" s="43">
        <v>0</v>
      </c>
      <c r="AV25" s="43">
        <v>0</v>
      </c>
      <c r="AW25" s="43">
        <f t="shared" si="9"/>
        <v>0</v>
      </c>
      <c r="AY25" s="43" t="s">
        <v>24646</v>
      </c>
      <c r="AZ25" s="43">
        <v>0</v>
      </c>
      <c r="BA25" s="43">
        <v>0</v>
      </c>
      <c r="BB25" s="43">
        <f t="shared" si="10"/>
        <v>0</v>
      </c>
    </row>
    <row r="26" spans="1:54">
      <c r="A26" s="43" t="s">
        <v>23857</v>
      </c>
      <c r="B26" s="43">
        <v>0</v>
      </c>
      <c r="C26" s="43">
        <v>0</v>
      </c>
      <c r="D26" s="43">
        <f t="shared" si="0"/>
        <v>0</v>
      </c>
      <c r="F26" s="43" t="s">
        <v>23857</v>
      </c>
      <c r="G26" s="43">
        <v>0</v>
      </c>
      <c r="H26" s="43">
        <v>0</v>
      </c>
      <c r="I26" s="43">
        <f t="shared" si="1"/>
        <v>0</v>
      </c>
      <c r="K26" s="43" t="s">
        <v>23857</v>
      </c>
      <c r="L26" s="43">
        <v>0</v>
      </c>
      <c r="M26" s="43">
        <v>0</v>
      </c>
      <c r="N26" s="43">
        <f t="shared" si="2"/>
        <v>0</v>
      </c>
      <c r="P26" s="43" t="s">
        <v>23857</v>
      </c>
      <c r="Q26" s="43">
        <v>0</v>
      </c>
      <c r="R26" s="43">
        <v>0</v>
      </c>
      <c r="S26" s="43">
        <f t="shared" si="3"/>
        <v>0</v>
      </c>
      <c r="U26" s="43" t="s">
        <v>23857</v>
      </c>
      <c r="V26" s="43">
        <v>0</v>
      </c>
      <c r="W26" s="43">
        <v>0</v>
      </c>
      <c r="X26" s="43">
        <f t="shared" si="4"/>
        <v>0</v>
      </c>
      <c r="Z26" s="43" t="s">
        <v>23857</v>
      </c>
      <c r="AA26" s="43">
        <v>0</v>
      </c>
      <c r="AB26" s="43">
        <v>0</v>
      </c>
      <c r="AC26" s="43">
        <f t="shared" si="5"/>
        <v>1</v>
      </c>
      <c r="AE26" s="43" t="s">
        <v>23857</v>
      </c>
      <c r="AF26" s="43">
        <v>0</v>
      </c>
      <c r="AG26" s="43">
        <v>0</v>
      </c>
      <c r="AH26" s="43">
        <f t="shared" si="6"/>
        <v>0</v>
      </c>
      <c r="AJ26" s="43" t="s">
        <v>23857</v>
      </c>
      <c r="AK26" s="43">
        <v>0</v>
      </c>
      <c r="AL26" s="43">
        <v>0</v>
      </c>
      <c r="AM26" s="43">
        <f t="shared" si="7"/>
        <v>0</v>
      </c>
      <c r="AO26" s="43" t="s">
        <v>23857</v>
      </c>
      <c r="AP26" s="43">
        <v>0</v>
      </c>
      <c r="AQ26" s="43">
        <v>0</v>
      </c>
      <c r="AR26" s="43">
        <f t="shared" si="8"/>
        <v>0</v>
      </c>
      <c r="AT26" s="43" t="s">
        <v>23857</v>
      </c>
      <c r="AU26" s="43">
        <v>0</v>
      </c>
      <c r="AV26" s="43">
        <v>0</v>
      </c>
      <c r="AW26" s="43">
        <f t="shared" si="9"/>
        <v>0</v>
      </c>
      <c r="AY26" s="43" t="s">
        <v>23857</v>
      </c>
      <c r="AZ26" s="43">
        <v>0</v>
      </c>
      <c r="BA26" s="43">
        <v>0</v>
      </c>
      <c r="BB26" s="43">
        <v>0</v>
      </c>
    </row>
    <row r="27" spans="1:54">
      <c r="A27" s="43" t="s">
        <v>24647</v>
      </c>
      <c r="B27" s="43">
        <v>0</v>
      </c>
      <c r="C27" s="43">
        <v>0</v>
      </c>
      <c r="D27" s="43">
        <f t="shared" si="0"/>
        <v>0</v>
      </c>
      <c r="F27" s="43" t="s">
        <v>24647</v>
      </c>
      <c r="G27" s="43">
        <v>0</v>
      </c>
      <c r="H27" s="43">
        <v>0</v>
      </c>
      <c r="I27" s="43">
        <f t="shared" si="1"/>
        <v>0</v>
      </c>
      <c r="K27" s="43" t="s">
        <v>24647</v>
      </c>
      <c r="L27" s="43">
        <v>0</v>
      </c>
      <c r="M27" s="43">
        <v>0</v>
      </c>
      <c r="N27" s="43">
        <f t="shared" si="2"/>
        <v>0</v>
      </c>
      <c r="P27" s="43" t="s">
        <v>24647</v>
      </c>
      <c r="Q27" s="43">
        <v>0</v>
      </c>
      <c r="R27" s="43">
        <v>0</v>
      </c>
      <c r="S27" s="43">
        <f t="shared" si="3"/>
        <v>0</v>
      </c>
      <c r="U27" s="43" t="s">
        <v>24647</v>
      </c>
      <c r="V27" s="43">
        <v>0</v>
      </c>
      <c r="W27" s="43">
        <v>0</v>
      </c>
      <c r="X27" s="43">
        <f t="shared" si="4"/>
        <v>0</v>
      </c>
      <c r="Z27" s="43" t="s">
        <v>24647</v>
      </c>
      <c r="AA27" s="43">
        <v>0</v>
      </c>
      <c r="AB27" s="43">
        <v>0</v>
      </c>
      <c r="AC27" s="43">
        <f t="shared" si="5"/>
        <v>0</v>
      </c>
      <c r="AE27" s="43" t="s">
        <v>24647</v>
      </c>
      <c r="AF27" s="43">
        <v>0</v>
      </c>
      <c r="AG27" s="43">
        <v>0</v>
      </c>
      <c r="AH27" s="43">
        <f t="shared" si="6"/>
        <v>0</v>
      </c>
      <c r="AJ27" s="43" t="s">
        <v>24647</v>
      </c>
      <c r="AK27" s="43">
        <v>0</v>
      </c>
      <c r="AL27" s="43">
        <v>0</v>
      </c>
      <c r="AM27" s="43">
        <f t="shared" si="7"/>
        <v>0</v>
      </c>
      <c r="AO27" s="43" t="s">
        <v>24647</v>
      </c>
      <c r="AP27" s="43">
        <v>0</v>
      </c>
      <c r="AQ27" s="43">
        <v>0</v>
      </c>
      <c r="AR27" s="43">
        <f t="shared" si="8"/>
        <v>0</v>
      </c>
      <c r="AT27" s="43" t="s">
        <v>24647</v>
      </c>
      <c r="AU27" s="43">
        <v>0</v>
      </c>
      <c r="AV27" s="43">
        <v>0</v>
      </c>
      <c r="AW27" s="43">
        <f t="shared" si="9"/>
        <v>0</v>
      </c>
      <c r="AY27" s="43" t="s">
        <v>24647</v>
      </c>
      <c r="AZ27" s="43">
        <v>0</v>
      </c>
      <c r="BA27" s="43">
        <v>0</v>
      </c>
      <c r="BB27" s="43">
        <f t="shared" si="10"/>
        <v>0</v>
      </c>
    </row>
    <row r="28" spans="1:54">
      <c r="A28" s="43" t="s">
        <v>23968</v>
      </c>
      <c r="B28" s="43">
        <v>0</v>
      </c>
      <c r="C28" s="43">
        <v>0</v>
      </c>
      <c r="D28" s="43">
        <f t="shared" si="0"/>
        <v>0</v>
      </c>
      <c r="F28" s="43" t="s">
        <v>23968</v>
      </c>
      <c r="G28" s="43">
        <v>0</v>
      </c>
      <c r="H28" s="43">
        <v>0</v>
      </c>
      <c r="I28" s="43">
        <f t="shared" si="1"/>
        <v>0</v>
      </c>
      <c r="K28" s="43" t="s">
        <v>23968</v>
      </c>
      <c r="L28" s="43">
        <v>0</v>
      </c>
      <c r="M28" s="43">
        <v>0</v>
      </c>
      <c r="N28" s="43">
        <f t="shared" si="2"/>
        <v>0</v>
      </c>
      <c r="P28" s="43" t="s">
        <v>23968</v>
      </c>
      <c r="Q28" s="43">
        <v>0</v>
      </c>
      <c r="R28" s="43">
        <v>0</v>
      </c>
      <c r="S28" s="43">
        <f t="shared" si="3"/>
        <v>1</v>
      </c>
      <c r="U28" s="43" t="s">
        <v>23968</v>
      </c>
      <c r="V28" s="43">
        <v>0</v>
      </c>
      <c r="W28" s="43">
        <v>0</v>
      </c>
      <c r="X28" s="43">
        <f t="shared" si="4"/>
        <v>0</v>
      </c>
      <c r="Z28" s="43" t="s">
        <v>23968</v>
      </c>
      <c r="AA28" s="43">
        <v>0</v>
      </c>
      <c r="AB28" s="43">
        <v>0</v>
      </c>
      <c r="AC28" s="43">
        <f t="shared" si="5"/>
        <v>0</v>
      </c>
      <c r="AE28" s="43" t="s">
        <v>23968</v>
      </c>
      <c r="AF28" s="43">
        <v>0</v>
      </c>
      <c r="AG28" s="43">
        <v>0</v>
      </c>
      <c r="AH28" s="43">
        <f t="shared" si="6"/>
        <v>0</v>
      </c>
      <c r="AJ28" s="43" t="s">
        <v>23968</v>
      </c>
      <c r="AK28" s="43">
        <v>0</v>
      </c>
      <c r="AL28" s="43">
        <v>0</v>
      </c>
      <c r="AM28" s="43">
        <f t="shared" si="7"/>
        <v>0</v>
      </c>
      <c r="AO28" s="43" t="s">
        <v>23968</v>
      </c>
      <c r="AP28" s="43">
        <v>0</v>
      </c>
      <c r="AQ28" s="43">
        <v>0</v>
      </c>
      <c r="AR28" s="43">
        <f t="shared" si="8"/>
        <v>0</v>
      </c>
      <c r="AT28" s="43" t="s">
        <v>23968</v>
      </c>
      <c r="AU28" s="43">
        <v>0</v>
      </c>
      <c r="AV28" s="43">
        <v>0</v>
      </c>
      <c r="AW28" s="43">
        <f t="shared" si="9"/>
        <v>0</v>
      </c>
      <c r="AY28" s="43" t="s">
        <v>23968</v>
      </c>
      <c r="AZ28" s="43">
        <v>0</v>
      </c>
      <c r="BA28" s="43">
        <v>0</v>
      </c>
      <c r="BB28" s="43">
        <v>0</v>
      </c>
    </row>
    <row r="29" spans="1:54">
      <c r="A29" s="43" t="s">
        <v>24648</v>
      </c>
      <c r="B29" s="43">
        <v>0</v>
      </c>
      <c r="C29" s="43">
        <v>0</v>
      </c>
      <c r="D29" s="43">
        <f t="shared" si="0"/>
        <v>0</v>
      </c>
      <c r="F29" s="43" t="s">
        <v>24648</v>
      </c>
      <c r="G29" s="43">
        <v>0</v>
      </c>
      <c r="H29" s="43">
        <v>0</v>
      </c>
      <c r="I29" s="43">
        <f t="shared" si="1"/>
        <v>0</v>
      </c>
      <c r="K29" s="43" t="s">
        <v>24648</v>
      </c>
      <c r="L29" s="43">
        <v>0</v>
      </c>
      <c r="M29" s="43">
        <v>0</v>
      </c>
      <c r="N29" s="43">
        <f t="shared" si="2"/>
        <v>0</v>
      </c>
      <c r="P29" s="43" t="s">
        <v>24648</v>
      </c>
      <c r="Q29" s="43">
        <v>0</v>
      </c>
      <c r="R29" s="43">
        <v>0</v>
      </c>
      <c r="S29" s="43">
        <f t="shared" si="3"/>
        <v>0</v>
      </c>
      <c r="U29" s="43" t="s">
        <v>24648</v>
      </c>
      <c r="V29" s="43">
        <v>0</v>
      </c>
      <c r="W29" s="43">
        <v>0</v>
      </c>
      <c r="X29" s="43">
        <f t="shared" si="4"/>
        <v>0</v>
      </c>
      <c r="Z29" s="43" t="s">
        <v>24648</v>
      </c>
      <c r="AA29" s="43">
        <v>0</v>
      </c>
      <c r="AB29" s="43">
        <v>0</v>
      </c>
      <c r="AC29" s="43">
        <f t="shared" si="5"/>
        <v>0</v>
      </c>
      <c r="AE29" s="43" t="s">
        <v>24648</v>
      </c>
      <c r="AF29" s="43">
        <v>0</v>
      </c>
      <c r="AG29" s="43">
        <v>0</v>
      </c>
      <c r="AH29" s="43">
        <f t="shared" si="6"/>
        <v>0</v>
      </c>
      <c r="AJ29" s="43" t="s">
        <v>24648</v>
      </c>
      <c r="AK29" s="43">
        <v>0</v>
      </c>
      <c r="AL29" s="43">
        <v>0</v>
      </c>
      <c r="AM29" s="43">
        <f t="shared" si="7"/>
        <v>0</v>
      </c>
      <c r="AO29" s="43" t="s">
        <v>24648</v>
      </c>
      <c r="AP29" s="43">
        <v>0</v>
      </c>
      <c r="AQ29" s="43">
        <v>0</v>
      </c>
      <c r="AR29" s="43">
        <f t="shared" si="8"/>
        <v>0</v>
      </c>
      <c r="AT29" s="43" t="s">
        <v>24648</v>
      </c>
      <c r="AU29" s="43">
        <v>0</v>
      </c>
      <c r="AV29" s="43">
        <v>0</v>
      </c>
      <c r="AW29" s="43">
        <f t="shared" si="9"/>
        <v>0</v>
      </c>
      <c r="AY29" s="43" t="s">
        <v>24648</v>
      </c>
      <c r="AZ29" s="43">
        <v>0</v>
      </c>
      <c r="BA29" s="43">
        <v>0</v>
      </c>
      <c r="BB29" s="43">
        <f t="shared" si="10"/>
        <v>0</v>
      </c>
    </row>
    <row r="30" spans="1:54">
      <c r="A30" s="43" t="s">
        <v>25117</v>
      </c>
      <c r="B30" s="43">
        <v>0</v>
      </c>
      <c r="C30" s="43">
        <v>0</v>
      </c>
      <c r="D30" s="43">
        <f t="shared" si="0"/>
        <v>0</v>
      </c>
      <c r="F30" s="43" t="s">
        <v>25117</v>
      </c>
      <c r="G30" s="43">
        <v>0</v>
      </c>
      <c r="H30" s="43">
        <v>0</v>
      </c>
      <c r="I30" s="43">
        <f t="shared" si="1"/>
        <v>0</v>
      </c>
      <c r="K30" s="43" t="s">
        <v>25117</v>
      </c>
      <c r="L30" s="43">
        <v>0</v>
      </c>
      <c r="M30" s="43">
        <v>0</v>
      </c>
      <c r="N30" s="43">
        <f t="shared" si="2"/>
        <v>0</v>
      </c>
      <c r="P30" s="43" t="s">
        <v>25117</v>
      </c>
      <c r="Q30" s="43">
        <v>0</v>
      </c>
      <c r="R30" s="43">
        <v>0</v>
      </c>
      <c r="S30" s="43">
        <f t="shared" si="3"/>
        <v>0</v>
      </c>
      <c r="U30" s="43" t="s">
        <v>25117</v>
      </c>
      <c r="V30" s="43">
        <v>0</v>
      </c>
      <c r="W30" s="43">
        <v>0</v>
      </c>
      <c r="X30" s="43">
        <f t="shared" si="4"/>
        <v>0</v>
      </c>
      <c r="Z30" s="43" t="s">
        <v>25117</v>
      </c>
      <c r="AA30" s="43">
        <v>0</v>
      </c>
      <c r="AB30" s="43">
        <v>0</v>
      </c>
      <c r="AC30" s="43">
        <f t="shared" si="5"/>
        <v>0</v>
      </c>
      <c r="AE30" s="43" t="s">
        <v>25117</v>
      </c>
      <c r="AF30" s="43">
        <v>0</v>
      </c>
      <c r="AG30" s="43">
        <v>0</v>
      </c>
      <c r="AH30" s="43">
        <f t="shared" si="6"/>
        <v>0</v>
      </c>
      <c r="AJ30" s="43" t="s">
        <v>25117</v>
      </c>
      <c r="AK30" s="43">
        <v>0</v>
      </c>
      <c r="AL30" s="43">
        <v>0</v>
      </c>
      <c r="AM30" s="43">
        <f t="shared" si="7"/>
        <v>1</v>
      </c>
      <c r="AO30" s="43" t="s">
        <v>25117</v>
      </c>
      <c r="AP30" s="43">
        <v>0</v>
      </c>
      <c r="AQ30" s="43">
        <v>0</v>
      </c>
      <c r="AR30" s="43">
        <f t="shared" si="8"/>
        <v>0</v>
      </c>
      <c r="AT30" s="43" t="s">
        <v>25117</v>
      </c>
      <c r="AU30" s="43">
        <v>0</v>
      </c>
      <c r="AV30" s="43">
        <v>0</v>
      </c>
      <c r="AW30" s="43">
        <f t="shared" si="9"/>
        <v>0</v>
      </c>
      <c r="AY30" s="43" t="s">
        <v>25117</v>
      </c>
      <c r="AZ30" s="43">
        <v>0</v>
      </c>
      <c r="BA30" s="43">
        <v>0</v>
      </c>
      <c r="BB30" s="43">
        <v>0</v>
      </c>
    </row>
    <row r="31" spans="1:54">
      <c r="A31" s="43" t="s">
        <v>24649</v>
      </c>
      <c r="B31" s="43">
        <v>0</v>
      </c>
      <c r="C31" s="43">
        <v>0</v>
      </c>
      <c r="D31" s="43">
        <f t="shared" si="0"/>
        <v>0</v>
      </c>
      <c r="F31" s="43" t="s">
        <v>24649</v>
      </c>
      <c r="G31" s="43">
        <v>0</v>
      </c>
      <c r="H31" s="43">
        <v>0</v>
      </c>
      <c r="I31" s="43">
        <f t="shared" si="1"/>
        <v>0</v>
      </c>
      <c r="K31" s="43" t="s">
        <v>24649</v>
      </c>
      <c r="L31" s="43">
        <v>0</v>
      </c>
      <c r="M31" s="43">
        <v>0</v>
      </c>
      <c r="N31" s="43">
        <f t="shared" si="2"/>
        <v>0</v>
      </c>
      <c r="P31" s="43" t="s">
        <v>24649</v>
      </c>
      <c r="Q31" s="43">
        <v>0</v>
      </c>
      <c r="R31" s="43">
        <v>0</v>
      </c>
      <c r="S31" s="43">
        <f t="shared" si="3"/>
        <v>0</v>
      </c>
      <c r="U31" s="43" t="s">
        <v>24649</v>
      </c>
      <c r="V31" s="43">
        <v>0</v>
      </c>
      <c r="W31" s="43">
        <v>0</v>
      </c>
      <c r="X31" s="43">
        <f t="shared" si="4"/>
        <v>0</v>
      </c>
      <c r="Z31" s="43" t="s">
        <v>24649</v>
      </c>
      <c r="AA31" s="43">
        <v>0</v>
      </c>
      <c r="AB31" s="43">
        <v>0</v>
      </c>
      <c r="AC31" s="43">
        <f t="shared" si="5"/>
        <v>0</v>
      </c>
      <c r="AE31" s="43" t="s">
        <v>24649</v>
      </c>
      <c r="AF31" s="43">
        <v>0</v>
      </c>
      <c r="AG31" s="43">
        <v>0</v>
      </c>
      <c r="AH31" s="43">
        <f t="shared" si="6"/>
        <v>0</v>
      </c>
      <c r="AJ31" s="43" t="s">
        <v>24649</v>
      </c>
      <c r="AK31" s="43">
        <v>0</v>
      </c>
      <c r="AL31" s="43">
        <v>0</v>
      </c>
      <c r="AM31" s="43">
        <f t="shared" si="7"/>
        <v>0</v>
      </c>
      <c r="AO31" s="43" t="s">
        <v>24649</v>
      </c>
      <c r="AP31" s="43">
        <v>0</v>
      </c>
      <c r="AQ31" s="43">
        <v>0</v>
      </c>
      <c r="AR31" s="43">
        <f t="shared" si="8"/>
        <v>0</v>
      </c>
      <c r="AT31" s="43" t="s">
        <v>24649</v>
      </c>
      <c r="AU31" s="43">
        <v>0</v>
      </c>
      <c r="AV31" s="43">
        <v>0</v>
      </c>
      <c r="AW31" s="43">
        <f t="shared" si="9"/>
        <v>0</v>
      </c>
      <c r="AY31" s="43" t="s">
        <v>24649</v>
      </c>
      <c r="AZ31" s="43">
        <v>0</v>
      </c>
      <c r="BA31" s="43">
        <v>0</v>
      </c>
      <c r="BB31" s="43">
        <f t="shared" si="10"/>
        <v>0</v>
      </c>
    </row>
    <row r="32" spans="1:54">
      <c r="A32" s="43" t="s">
        <v>23858</v>
      </c>
      <c r="B32" s="43">
        <v>0</v>
      </c>
      <c r="C32" s="43">
        <v>0</v>
      </c>
      <c r="D32" s="43">
        <f t="shared" si="0"/>
        <v>0</v>
      </c>
      <c r="F32" s="43" t="s">
        <v>23858</v>
      </c>
      <c r="G32" s="43">
        <v>0</v>
      </c>
      <c r="H32" s="43">
        <v>0</v>
      </c>
      <c r="I32" s="43">
        <f t="shared" si="1"/>
        <v>0</v>
      </c>
      <c r="K32" s="43" t="s">
        <v>23858</v>
      </c>
      <c r="L32" s="43">
        <v>0</v>
      </c>
      <c r="M32" s="43">
        <v>0</v>
      </c>
      <c r="N32" s="43">
        <f t="shared" si="2"/>
        <v>0</v>
      </c>
      <c r="P32" s="43" t="s">
        <v>23858</v>
      </c>
      <c r="Q32" s="43">
        <v>0</v>
      </c>
      <c r="R32" s="43">
        <v>0</v>
      </c>
      <c r="S32" s="43">
        <f t="shared" si="3"/>
        <v>0</v>
      </c>
      <c r="U32" s="43" t="s">
        <v>23858</v>
      </c>
      <c r="V32" s="43">
        <v>0</v>
      </c>
      <c r="W32" s="43">
        <v>0</v>
      </c>
      <c r="X32" s="43">
        <f t="shared" si="4"/>
        <v>0</v>
      </c>
      <c r="Z32" s="43" t="s">
        <v>23858</v>
      </c>
      <c r="AA32" s="43">
        <v>0</v>
      </c>
      <c r="AB32" s="43">
        <v>0</v>
      </c>
      <c r="AC32" s="43">
        <f t="shared" si="5"/>
        <v>1</v>
      </c>
      <c r="AE32" s="43" t="s">
        <v>23858</v>
      </c>
      <c r="AF32" s="43">
        <v>0</v>
      </c>
      <c r="AG32" s="43">
        <v>0</v>
      </c>
      <c r="AH32" s="43">
        <f t="shared" si="6"/>
        <v>0</v>
      </c>
      <c r="AJ32" s="43" t="s">
        <v>23858</v>
      </c>
      <c r="AK32" s="43">
        <v>0</v>
      </c>
      <c r="AL32" s="43">
        <v>0</v>
      </c>
      <c r="AM32" s="43">
        <f t="shared" si="7"/>
        <v>0</v>
      </c>
      <c r="AO32" s="43" t="s">
        <v>23858</v>
      </c>
      <c r="AP32" s="43">
        <v>0</v>
      </c>
      <c r="AQ32" s="43">
        <v>0</v>
      </c>
      <c r="AR32" s="43">
        <f t="shared" si="8"/>
        <v>0</v>
      </c>
      <c r="AT32" s="43" t="s">
        <v>23858</v>
      </c>
      <c r="AU32" s="43">
        <v>0</v>
      </c>
      <c r="AV32" s="43">
        <v>0</v>
      </c>
      <c r="AW32" s="43">
        <f t="shared" si="9"/>
        <v>0</v>
      </c>
      <c r="AY32" s="43" t="s">
        <v>23858</v>
      </c>
      <c r="AZ32" s="43">
        <v>0</v>
      </c>
      <c r="BA32" s="43">
        <v>0</v>
      </c>
      <c r="BB32" s="43">
        <v>0</v>
      </c>
    </row>
    <row r="33" spans="1:54">
      <c r="A33" s="43" t="s">
        <v>24650</v>
      </c>
      <c r="B33" s="43">
        <v>0</v>
      </c>
      <c r="C33" s="43">
        <v>0</v>
      </c>
      <c r="D33" s="43">
        <f t="shared" si="0"/>
        <v>0</v>
      </c>
      <c r="F33" s="43" t="s">
        <v>24650</v>
      </c>
      <c r="G33" s="43">
        <v>0</v>
      </c>
      <c r="H33" s="43">
        <v>0</v>
      </c>
      <c r="I33" s="43">
        <f t="shared" si="1"/>
        <v>0</v>
      </c>
      <c r="K33" s="43" t="s">
        <v>24650</v>
      </c>
      <c r="L33" s="43">
        <v>0</v>
      </c>
      <c r="M33" s="43">
        <v>0</v>
      </c>
      <c r="N33" s="43">
        <f t="shared" si="2"/>
        <v>0</v>
      </c>
      <c r="P33" s="43" t="s">
        <v>24650</v>
      </c>
      <c r="Q33" s="43">
        <v>0</v>
      </c>
      <c r="R33" s="43">
        <v>0</v>
      </c>
      <c r="S33" s="43">
        <f t="shared" si="3"/>
        <v>0</v>
      </c>
      <c r="U33" s="43" t="s">
        <v>24650</v>
      </c>
      <c r="V33" s="43">
        <v>0</v>
      </c>
      <c r="W33" s="43">
        <v>0</v>
      </c>
      <c r="X33" s="43">
        <f t="shared" si="4"/>
        <v>0</v>
      </c>
      <c r="Z33" s="43" t="s">
        <v>24650</v>
      </c>
      <c r="AA33" s="43">
        <v>0</v>
      </c>
      <c r="AB33" s="43">
        <v>0</v>
      </c>
      <c r="AC33" s="43">
        <f t="shared" si="5"/>
        <v>0</v>
      </c>
      <c r="AE33" s="43" t="s">
        <v>24650</v>
      </c>
      <c r="AF33" s="43">
        <v>0</v>
      </c>
      <c r="AG33" s="43">
        <v>0</v>
      </c>
      <c r="AH33" s="43">
        <f t="shared" si="6"/>
        <v>0</v>
      </c>
      <c r="AJ33" s="43" t="s">
        <v>24650</v>
      </c>
      <c r="AK33" s="43">
        <v>0</v>
      </c>
      <c r="AL33" s="43">
        <v>0</v>
      </c>
      <c r="AM33" s="43">
        <f t="shared" si="7"/>
        <v>0</v>
      </c>
      <c r="AO33" s="43" t="s">
        <v>24650</v>
      </c>
      <c r="AP33" s="43">
        <v>0</v>
      </c>
      <c r="AQ33" s="43">
        <v>0</v>
      </c>
      <c r="AR33" s="43">
        <f t="shared" si="8"/>
        <v>0</v>
      </c>
      <c r="AT33" s="43" t="s">
        <v>24650</v>
      </c>
      <c r="AU33" s="43">
        <v>0</v>
      </c>
      <c r="AV33" s="43">
        <v>0</v>
      </c>
      <c r="AW33" s="43">
        <f t="shared" si="9"/>
        <v>0</v>
      </c>
      <c r="AY33" s="43" t="s">
        <v>24650</v>
      </c>
      <c r="AZ33" s="43">
        <v>0</v>
      </c>
      <c r="BA33" s="43">
        <v>0</v>
      </c>
      <c r="BB33" s="43">
        <f t="shared" si="10"/>
        <v>0</v>
      </c>
    </row>
    <row r="34" spans="1:54">
      <c r="A34" s="43" t="s">
        <v>23859</v>
      </c>
      <c r="B34" s="43">
        <v>0</v>
      </c>
      <c r="C34" s="43">
        <v>0</v>
      </c>
      <c r="D34" s="43">
        <f t="shared" si="0"/>
        <v>0</v>
      </c>
      <c r="F34" s="43" t="s">
        <v>23859</v>
      </c>
      <c r="G34" s="43">
        <v>0</v>
      </c>
      <c r="H34" s="43">
        <v>0</v>
      </c>
      <c r="I34" s="43">
        <f t="shared" si="1"/>
        <v>0</v>
      </c>
      <c r="K34" s="43" t="s">
        <v>23859</v>
      </c>
      <c r="L34" s="43">
        <v>0</v>
      </c>
      <c r="M34" s="43">
        <v>0</v>
      </c>
      <c r="N34" s="43">
        <f t="shared" si="2"/>
        <v>0</v>
      </c>
      <c r="P34" s="43" t="s">
        <v>23859</v>
      </c>
      <c r="Q34" s="43">
        <v>0</v>
      </c>
      <c r="R34" s="43">
        <v>0</v>
      </c>
      <c r="S34" s="43">
        <f t="shared" si="3"/>
        <v>1</v>
      </c>
      <c r="U34" s="43" t="s">
        <v>23859</v>
      </c>
      <c r="V34" s="43">
        <v>0</v>
      </c>
      <c r="W34" s="43">
        <v>0</v>
      </c>
      <c r="X34" s="43">
        <f t="shared" si="4"/>
        <v>0</v>
      </c>
      <c r="Z34" s="43" t="s">
        <v>23859</v>
      </c>
      <c r="AA34" s="43">
        <v>0</v>
      </c>
      <c r="AB34" s="43">
        <v>0</v>
      </c>
      <c r="AC34" s="43">
        <f t="shared" si="5"/>
        <v>0</v>
      </c>
      <c r="AE34" s="43" t="s">
        <v>23859</v>
      </c>
      <c r="AF34" s="43">
        <v>0</v>
      </c>
      <c r="AG34" s="43">
        <v>0</v>
      </c>
      <c r="AH34" s="43">
        <f t="shared" si="6"/>
        <v>0</v>
      </c>
      <c r="AJ34" s="43" t="s">
        <v>23859</v>
      </c>
      <c r="AK34" s="43">
        <v>0</v>
      </c>
      <c r="AL34" s="43">
        <v>0</v>
      </c>
      <c r="AM34" s="43">
        <f t="shared" si="7"/>
        <v>0</v>
      </c>
      <c r="AO34" s="43" t="s">
        <v>23859</v>
      </c>
      <c r="AP34" s="43">
        <v>0</v>
      </c>
      <c r="AQ34" s="43">
        <v>0</v>
      </c>
      <c r="AR34" s="43">
        <f t="shared" si="8"/>
        <v>0</v>
      </c>
      <c r="AT34" s="43" t="s">
        <v>23859</v>
      </c>
      <c r="AU34" s="43">
        <v>0</v>
      </c>
      <c r="AV34" s="43">
        <v>0</v>
      </c>
      <c r="AW34" s="43">
        <f t="shared" si="9"/>
        <v>0</v>
      </c>
      <c r="AY34" s="43" t="s">
        <v>23859</v>
      </c>
      <c r="AZ34" s="43">
        <v>0</v>
      </c>
      <c r="BA34" s="43">
        <v>0</v>
      </c>
      <c r="BB34" s="43">
        <v>0</v>
      </c>
    </row>
    <row r="35" spans="1:54">
      <c r="A35" s="43" t="s">
        <v>24651</v>
      </c>
      <c r="B35" s="43">
        <v>0</v>
      </c>
      <c r="C35" s="43">
        <v>0</v>
      </c>
      <c r="D35" s="43">
        <f t="shared" si="0"/>
        <v>0</v>
      </c>
      <c r="F35" s="43" t="s">
        <v>24651</v>
      </c>
      <c r="G35" s="43">
        <v>0</v>
      </c>
      <c r="H35" s="43">
        <v>0</v>
      </c>
      <c r="I35" s="43">
        <f t="shared" si="1"/>
        <v>0</v>
      </c>
      <c r="K35" s="43" t="s">
        <v>24651</v>
      </c>
      <c r="L35" s="43">
        <v>0</v>
      </c>
      <c r="M35" s="43">
        <v>0</v>
      </c>
      <c r="N35" s="43">
        <f t="shared" si="2"/>
        <v>0</v>
      </c>
      <c r="P35" s="43" t="s">
        <v>24651</v>
      </c>
      <c r="Q35" s="43">
        <v>0</v>
      </c>
      <c r="R35" s="43">
        <v>0</v>
      </c>
      <c r="S35" s="43">
        <f t="shared" si="3"/>
        <v>0</v>
      </c>
      <c r="U35" s="43" t="s">
        <v>24651</v>
      </c>
      <c r="V35" s="43">
        <v>0</v>
      </c>
      <c r="W35" s="43">
        <v>0</v>
      </c>
      <c r="X35" s="43">
        <f t="shared" si="4"/>
        <v>0</v>
      </c>
      <c r="Z35" s="43" t="s">
        <v>24651</v>
      </c>
      <c r="AA35" s="43">
        <v>0</v>
      </c>
      <c r="AB35" s="43">
        <v>0</v>
      </c>
      <c r="AC35" s="43">
        <f t="shared" si="5"/>
        <v>0</v>
      </c>
      <c r="AE35" s="43" t="s">
        <v>24651</v>
      </c>
      <c r="AF35" s="43">
        <v>0</v>
      </c>
      <c r="AG35" s="43">
        <v>0</v>
      </c>
      <c r="AH35" s="43">
        <f t="shared" si="6"/>
        <v>0</v>
      </c>
      <c r="AJ35" s="43" t="s">
        <v>24651</v>
      </c>
      <c r="AK35" s="43">
        <v>0</v>
      </c>
      <c r="AL35" s="43">
        <v>0</v>
      </c>
      <c r="AM35" s="43">
        <f t="shared" si="7"/>
        <v>0</v>
      </c>
      <c r="AO35" s="43" t="s">
        <v>24651</v>
      </c>
      <c r="AP35" s="43">
        <v>0</v>
      </c>
      <c r="AQ35" s="43">
        <v>0</v>
      </c>
      <c r="AR35" s="43">
        <f t="shared" si="8"/>
        <v>0</v>
      </c>
      <c r="AT35" s="43" t="s">
        <v>24651</v>
      </c>
      <c r="AU35" s="43">
        <v>0</v>
      </c>
      <c r="AV35" s="43">
        <v>0</v>
      </c>
      <c r="AW35" s="43">
        <f t="shared" si="9"/>
        <v>0</v>
      </c>
      <c r="AY35" s="43" t="s">
        <v>24651</v>
      </c>
      <c r="AZ35" s="43">
        <v>0</v>
      </c>
      <c r="BA35" s="43">
        <v>0</v>
      </c>
      <c r="BB35" s="43">
        <v>0</v>
      </c>
    </row>
    <row r="36" spans="1:54">
      <c r="A36" s="43" t="s">
        <v>25118</v>
      </c>
      <c r="B36" s="43">
        <v>0</v>
      </c>
      <c r="C36" s="43">
        <v>0</v>
      </c>
      <c r="D36" s="43">
        <f t="shared" si="0"/>
        <v>0</v>
      </c>
      <c r="F36" s="43" t="s">
        <v>25118</v>
      </c>
      <c r="G36" s="43">
        <v>0</v>
      </c>
      <c r="H36" s="43">
        <v>0</v>
      </c>
      <c r="I36" s="43">
        <f t="shared" si="1"/>
        <v>0</v>
      </c>
      <c r="K36" s="43" t="s">
        <v>25118</v>
      </c>
      <c r="L36" s="43">
        <v>0</v>
      </c>
      <c r="M36" s="43">
        <v>0</v>
      </c>
      <c r="N36" s="43">
        <f t="shared" si="2"/>
        <v>0</v>
      </c>
      <c r="P36" s="43" t="s">
        <v>25118</v>
      </c>
      <c r="Q36" s="43">
        <v>0</v>
      </c>
      <c r="R36" s="43">
        <v>0</v>
      </c>
      <c r="S36" s="43">
        <f t="shared" si="3"/>
        <v>0</v>
      </c>
      <c r="U36" s="43" t="s">
        <v>25118</v>
      </c>
      <c r="V36" s="43">
        <v>0</v>
      </c>
      <c r="W36" s="43">
        <v>0</v>
      </c>
      <c r="X36" s="43">
        <f t="shared" si="4"/>
        <v>0</v>
      </c>
      <c r="Z36" s="43" t="s">
        <v>25118</v>
      </c>
      <c r="AA36" s="43">
        <v>0</v>
      </c>
      <c r="AB36" s="43">
        <v>0</v>
      </c>
      <c r="AC36" s="43">
        <f t="shared" si="5"/>
        <v>0</v>
      </c>
      <c r="AE36" s="43" t="s">
        <v>25118</v>
      </c>
      <c r="AF36" s="43">
        <v>0</v>
      </c>
      <c r="AG36" s="43">
        <v>0</v>
      </c>
      <c r="AH36" s="43">
        <f t="shared" si="6"/>
        <v>0</v>
      </c>
      <c r="AJ36" s="43" t="s">
        <v>25118</v>
      </c>
      <c r="AK36" s="43">
        <v>0</v>
      </c>
      <c r="AL36" s="43">
        <v>0</v>
      </c>
      <c r="AM36" s="43">
        <f t="shared" si="7"/>
        <v>1</v>
      </c>
      <c r="AO36" s="43" t="s">
        <v>25118</v>
      </c>
      <c r="AP36" s="43">
        <v>0</v>
      </c>
      <c r="AQ36" s="43">
        <v>0</v>
      </c>
      <c r="AR36" s="43">
        <f t="shared" si="8"/>
        <v>0</v>
      </c>
      <c r="AT36" s="43" t="s">
        <v>25118</v>
      </c>
      <c r="AU36" s="43">
        <v>0</v>
      </c>
      <c r="AV36" s="43">
        <v>0</v>
      </c>
      <c r="AW36" s="43">
        <f t="shared" si="9"/>
        <v>0</v>
      </c>
      <c r="AY36" s="43" t="s">
        <v>25118</v>
      </c>
      <c r="AZ36" s="43">
        <v>0</v>
      </c>
      <c r="BA36" s="43">
        <v>0</v>
      </c>
      <c r="BB36" s="43">
        <v>0</v>
      </c>
    </row>
    <row r="37" spans="1:54">
      <c r="A37" s="43" t="s">
        <v>24652</v>
      </c>
      <c r="B37" s="43">
        <v>0</v>
      </c>
      <c r="C37" s="43">
        <v>0</v>
      </c>
      <c r="D37" s="43">
        <f t="shared" si="0"/>
        <v>0</v>
      </c>
      <c r="F37" s="43" t="s">
        <v>24652</v>
      </c>
      <c r="G37" s="43">
        <v>0</v>
      </c>
      <c r="H37" s="43">
        <v>0</v>
      </c>
      <c r="I37" s="43">
        <f t="shared" si="1"/>
        <v>0</v>
      </c>
      <c r="K37" s="43" t="s">
        <v>24652</v>
      </c>
      <c r="L37" s="43">
        <v>0</v>
      </c>
      <c r="M37" s="43">
        <v>0</v>
      </c>
      <c r="N37" s="43">
        <f t="shared" si="2"/>
        <v>0</v>
      </c>
      <c r="P37" s="43" t="s">
        <v>24652</v>
      </c>
      <c r="Q37" s="43">
        <v>0</v>
      </c>
      <c r="R37" s="43">
        <v>0</v>
      </c>
      <c r="S37" s="43">
        <f t="shared" si="3"/>
        <v>0</v>
      </c>
      <c r="U37" s="43" t="s">
        <v>24652</v>
      </c>
      <c r="V37" s="43">
        <v>0</v>
      </c>
      <c r="W37" s="43">
        <v>0</v>
      </c>
      <c r="X37" s="43">
        <f t="shared" si="4"/>
        <v>0</v>
      </c>
      <c r="Z37" s="43" t="s">
        <v>24652</v>
      </c>
      <c r="AA37" s="43">
        <v>0</v>
      </c>
      <c r="AB37" s="43">
        <v>0</v>
      </c>
      <c r="AC37" s="43">
        <f t="shared" si="5"/>
        <v>0</v>
      </c>
      <c r="AE37" s="43" t="s">
        <v>24652</v>
      </c>
      <c r="AF37" s="43">
        <v>0</v>
      </c>
      <c r="AG37" s="43">
        <v>0</v>
      </c>
      <c r="AH37" s="43">
        <f t="shared" si="6"/>
        <v>0</v>
      </c>
      <c r="AJ37" s="43" t="s">
        <v>24652</v>
      </c>
      <c r="AK37" s="43">
        <v>0</v>
      </c>
      <c r="AL37" s="43">
        <v>0</v>
      </c>
      <c r="AM37" s="43">
        <f t="shared" si="7"/>
        <v>0</v>
      </c>
      <c r="AO37" s="43" t="s">
        <v>24652</v>
      </c>
      <c r="AP37" s="43">
        <v>0</v>
      </c>
      <c r="AQ37" s="43">
        <v>0</v>
      </c>
      <c r="AR37" s="43">
        <f t="shared" si="8"/>
        <v>0</v>
      </c>
      <c r="AT37" s="43" t="s">
        <v>24652</v>
      </c>
      <c r="AU37" s="43">
        <v>0</v>
      </c>
      <c r="AV37" s="43">
        <v>0</v>
      </c>
      <c r="AW37" s="43">
        <f t="shared" si="9"/>
        <v>0</v>
      </c>
      <c r="AY37" s="43" t="s">
        <v>24652</v>
      </c>
      <c r="AZ37" s="43">
        <v>0</v>
      </c>
      <c r="BA37" s="43">
        <v>0</v>
      </c>
      <c r="BB37" s="43">
        <v>0</v>
      </c>
    </row>
    <row r="38" spans="1:54">
      <c r="A38" s="43" t="s">
        <v>23969</v>
      </c>
      <c r="B38" s="43">
        <v>0</v>
      </c>
      <c r="C38" s="43">
        <v>0</v>
      </c>
      <c r="D38" s="43">
        <f t="shared" si="0"/>
        <v>0</v>
      </c>
      <c r="F38" s="43" t="s">
        <v>23969</v>
      </c>
      <c r="G38" s="43">
        <v>0</v>
      </c>
      <c r="H38" s="43">
        <v>0</v>
      </c>
      <c r="I38" s="43">
        <f t="shared" si="1"/>
        <v>0</v>
      </c>
      <c r="K38" s="43" t="s">
        <v>23969</v>
      </c>
      <c r="L38" s="43">
        <v>0</v>
      </c>
      <c r="M38" s="43">
        <v>0</v>
      </c>
      <c r="N38" s="43">
        <f t="shared" si="2"/>
        <v>0</v>
      </c>
      <c r="P38" s="43" t="s">
        <v>23969</v>
      </c>
      <c r="Q38" s="43">
        <v>0</v>
      </c>
      <c r="R38" s="43">
        <v>0</v>
      </c>
      <c r="S38" s="43">
        <f t="shared" si="3"/>
        <v>0</v>
      </c>
      <c r="U38" s="43" t="s">
        <v>23969</v>
      </c>
      <c r="V38" s="43">
        <v>0</v>
      </c>
      <c r="W38" s="43">
        <v>0</v>
      </c>
      <c r="X38" s="43">
        <f t="shared" si="4"/>
        <v>0</v>
      </c>
      <c r="Z38" s="43" t="s">
        <v>23969</v>
      </c>
      <c r="AA38" s="43">
        <v>0</v>
      </c>
      <c r="AB38" s="43">
        <v>0</v>
      </c>
      <c r="AC38" s="43">
        <f t="shared" si="5"/>
        <v>1</v>
      </c>
      <c r="AE38" s="43" t="s">
        <v>23969</v>
      </c>
      <c r="AF38" s="43">
        <v>0</v>
      </c>
      <c r="AG38" s="43">
        <v>0</v>
      </c>
      <c r="AH38" s="43">
        <f t="shared" si="6"/>
        <v>0</v>
      </c>
      <c r="AJ38" s="43" t="s">
        <v>23969</v>
      </c>
      <c r="AK38" s="43">
        <v>0</v>
      </c>
      <c r="AL38" s="43">
        <v>0</v>
      </c>
      <c r="AM38" s="43">
        <f t="shared" si="7"/>
        <v>0</v>
      </c>
      <c r="AO38" s="43" t="s">
        <v>23969</v>
      </c>
      <c r="AP38" s="43">
        <v>0</v>
      </c>
      <c r="AQ38" s="43">
        <v>0</v>
      </c>
      <c r="AR38" s="43">
        <f t="shared" si="8"/>
        <v>0</v>
      </c>
      <c r="AT38" s="43" t="s">
        <v>23969</v>
      </c>
      <c r="AU38" s="43">
        <v>0</v>
      </c>
      <c r="AV38" s="43">
        <v>0</v>
      </c>
      <c r="AW38" s="43">
        <f t="shared" si="9"/>
        <v>0</v>
      </c>
      <c r="AY38" s="43" t="s">
        <v>23969</v>
      </c>
      <c r="AZ38" s="43">
        <v>0</v>
      </c>
      <c r="BA38" s="43">
        <v>0</v>
      </c>
      <c r="BB38" s="43">
        <v>0</v>
      </c>
    </row>
    <row r="39" spans="1:54">
      <c r="A39" s="43" t="s">
        <v>24653</v>
      </c>
      <c r="B39" s="43">
        <v>0</v>
      </c>
      <c r="C39" s="43">
        <v>0</v>
      </c>
      <c r="D39" s="43">
        <f t="shared" si="0"/>
        <v>0</v>
      </c>
      <c r="F39" s="43" t="s">
        <v>24653</v>
      </c>
      <c r="G39" s="43">
        <v>0</v>
      </c>
      <c r="H39" s="43">
        <v>0</v>
      </c>
      <c r="I39" s="43">
        <f t="shared" si="1"/>
        <v>0</v>
      </c>
      <c r="K39" s="43" t="s">
        <v>24653</v>
      </c>
      <c r="L39" s="43">
        <v>0</v>
      </c>
      <c r="M39" s="43">
        <v>0</v>
      </c>
      <c r="N39" s="43">
        <f t="shared" si="2"/>
        <v>0</v>
      </c>
      <c r="P39" s="43" t="s">
        <v>24653</v>
      </c>
      <c r="Q39" s="43">
        <v>0</v>
      </c>
      <c r="R39" s="43">
        <v>0</v>
      </c>
      <c r="S39" s="43">
        <f t="shared" si="3"/>
        <v>0</v>
      </c>
      <c r="U39" s="43" t="s">
        <v>24653</v>
      </c>
      <c r="V39" s="43">
        <v>0</v>
      </c>
      <c r="W39" s="43">
        <v>0</v>
      </c>
      <c r="X39" s="43">
        <f t="shared" si="4"/>
        <v>0</v>
      </c>
      <c r="Z39" s="43" t="s">
        <v>24653</v>
      </c>
      <c r="AA39" s="43">
        <v>0</v>
      </c>
      <c r="AB39" s="43">
        <v>0</v>
      </c>
      <c r="AC39" s="43">
        <f t="shared" si="5"/>
        <v>0</v>
      </c>
      <c r="AE39" s="43" t="s">
        <v>24653</v>
      </c>
      <c r="AF39" s="43">
        <v>0</v>
      </c>
      <c r="AG39" s="43">
        <v>0</v>
      </c>
      <c r="AH39" s="43">
        <f t="shared" si="6"/>
        <v>0</v>
      </c>
      <c r="AJ39" s="43" t="s">
        <v>24653</v>
      </c>
      <c r="AK39" s="43">
        <v>0</v>
      </c>
      <c r="AL39" s="43">
        <v>0</v>
      </c>
      <c r="AM39" s="43">
        <f t="shared" si="7"/>
        <v>0</v>
      </c>
      <c r="AO39" s="43" t="s">
        <v>24653</v>
      </c>
      <c r="AP39" s="43">
        <v>0</v>
      </c>
      <c r="AQ39" s="43">
        <v>0</v>
      </c>
      <c r="AR39" s="43">
        <f t="shared" si="8"/>
        <v>0</v>
      </c>
      <c r="AT39" s="43" t="s">
        <v>24653</v>
      </c>
      <c r="AU39" s="43">
        <v>0</v>
      </c>
      <c r="AV39" s="43">
        <v>0</v>
      </c>
      <c r="AW39" s="43">
        <f t="shared" si="9"/>
        <v>0</v>
      </c>
      <c r="AY39" s="43" t="s">
        <v>24653</v>
      </c>
      <c r="AZ39" s="43">
        <v>0</v>
      </c>
      <c r="BA39" s="43">
        <v>0</v>
      </c>
      <c r="BB39" s="43">
        <v>0</v>
      </c>
    </row>
    <row r="40" spans="1:54">
      <c r="A40" s="43" t="s">
        <v>23860</v>
      </c>
      <c r="B40" s="43">
        <v>0</v>
      </c>
      <c r="C40" s="43">
        <v>0</v>
      </c>
      <c r="D40" s="43">
        <f t="shared" si="0"/>
        <v>0</v>
      </c>
      <c r="F40" s="43" t="s">
        <v>23860</v>
      </c>
      <c r="G40" s="43">
        <v>0</v>
      </c>
      <c r="H40" s="43">
        <v>0</v>
      </c>
      <c r="I40" s="43">
        <f t="shared" si="1"/>
        <v>0</v>
      </c>
      <c r="K40" s="43" t="s">
        <v>23860</v>
      </c>
      <c r="L40" s="43">
        <v>0</v>
      </c>
      <c r="M40" s="43">
        <v>0</v>
      </c>
      <c r="N40" s="43">
        <f t="shared" si="2"/>
        <v>0</v>
      </c>
      <c r="P40" s="43" t="s">
        <v>23860</v>
      </c>
      <c r="Q40" s="43">
        <v>0</v>
      </c>
      <c r="R40" s="43">
        <v>0</v>
      </c>
      <c r="S40" s="43">
        <f t="shared" si="3"/>
        <v>1</v>
      </c>
      <c r="U40" s="43" t="s">
        <v>23860</v>
      </c>
      <c r="V40" s="43">
        <v>0</v>
      </c>
      <c r="W40" s="43">
        <v>0</v>
      </c>
      <c r="X40" s="43">
        <f t="shared" si="4"/>
        <v>0</v>
      </c>
      <c r="Z40" s="43" t="s">
        <v>23860</v>
      </c>
      <c r="AA40" s="43">
        <v>0</v>
      </c>
      <c r="AB40" s="43">
        <v>0</v>
      </c>
      <c r="AC40" s="43">
        <f t="shared" si="5"/>
        <v>0</v>
      </c>
      <c r="AE40" s="43" t="s">
        <v>23860</v>
      </c>
      <c r="AF40" s="43">
        <v>0</v>
      </c>
      <c r="AG40" s="43">
        <v>0</v>
      </c>
      <c r="AH40" s="43">
        <f t="shared" si="6"/>
        <v>0</v>
      </c>
      <c r="AJ40" s="43" t="s">
        <v>23860</v>
      </c>
      <c r="AK40" s="43">
        <v>0</v>
      </c>
      <c r="AL40" s="43">
        <v>0</v>
      </c>
      <c r="AM40" s="43">
        <f t="shared" si="7"/>
        <v>0</v>
      </c>
      <c r="AO40" s="43" t="s">
        <v>23860</v>
      </c>
      <c r="AP40" s="43">
        <v>0</v>
      </c>
      <c r="AQ40" s="43">
        <v>0</v>
      </c>
      <c r="AR40" s="43">
        <f t="shared" si="8"/>
        <v>0</v>
      </c>
      <c r="AT40" s="43" t="s">
        <v>23860</v>
      </c>
      <c r="AU40" s="43">
        <v>0</v>
      </c>
      <c r="AV40" s="43">
        <v>0</v>
      </c>
      <c r="AW40" s="43">
        <f t="shared" si="9"/>
        <v>0</v>
      </c>
      <c r="AY40" s="43" t="s">
        <v>23860</v>
      </c>
      <c r="AZ40" s="43">
        <v>0</v>
      </c>
      <c r="BA40" s="43">
        <v>0</v>
      </c>
      <c r="BB40" s="43">
        <v>0</v>
      </c>
    </row>
    <row r="41" spans="1:54">
      <c r="A41" s="43" t="s">
        <v>24654</v>
      </c>
      <c r="B41" s="43">
        <v>0</v>
      </c>
      <c r="C41" s="43">
        <v>0</v>
      </c>
      <c r="D41" s="43">
        <f t="shared" si="0"/>
        <v>0</v>
      </c>
      <c r="F41" s="43" t="s">
        <v>24654</v>
      </c>
      <c r="G41" s="43">
        <v>0</v>
      </c>
      <c r="H41" s="43">
        <v>0</v>
      </c>
      <c r="I41" s="43">
        <f t="shared" si="1"/>
        <v>0</v>
      </c>
      <c r="K41" s="43" t="s">
        <v>24654</v>
      </c>
      <c r="L41" s="43">
        <v>0</v>
      </c>
      <c r="M41" s="43">
        <v>0</v>
      </c>
      <c r="N41" s="43">
        <f t="shared" si="2"/>
        <v>0</v>
      </c>
      <c r="P41" s="43" t="s">
        <v>24654</v>
      </c>
      <c r="Q41" s="43">
        <v>0</v>
      </c>
      <c r="R41" s="43">
        <v>0</v>
      </c>
      <c r="S41" s="43">
        <f t="shared" si="3"/>
        <v>0</v>
      </c>
      <c r="U41" s="43" t="s">
        <v>24654</v>
      </c>
      <c r="V41" s="43">
        <v>0</v>
      </c>
      <c r="W41" s="43">
        <v>0</v>
      </c>
      <c r="X41" s="43">
        <f t="shared" si="4"/>
        <v>0</v>
      </c>
      <c r="Z41" s="43" t="s">
        <v>24654</v>
      </c>
      <c r="AA41" s="43">
        <v>0</v>
      </c>
      <c r="AB41" s="43">
        <v>0</v>
      </c>
      <c r="AC41" s="43">
        <f t="shared" si="5"/>
        <v>0</v>
      </c>
      <c r="AE41" s="43" t="s">
        <v>24654</v>
      </c>
      <c r="AF41" s="43">
        <v>0</v>
      </c>
      <c r="AG41" s="43">
        <v>0</v>
      </c>
      <c r="AH41" s="43">
        <f t="shared" si="6"/>
        <v>0</v>
      </c>
      <c r="AJ41" s="43" t="s">
        <v>24654</v>
      </c>
      <c r="AK41" s="43">
        <v>0</v>
      </c>
      <c r="AL41" s="43">
        <v>0</v>
      </c>
      <c r="AM41" s="43">
        <f t="shared" si="7"/>
        <v>0</v>
      </c>
      <c r="AO41" s="43" t="s">
        <v>24654</v>
      </c>
      <c r="AP41" s="43">
        <v>0</v>
      </c>
      <c r="AQ41" s="43">
        <v>0</v>
      </c>
      <c r="AR41" s="43">
        <f t="shared" si="8"/>
        <v>0</v>
      </c>
      <c r="AT41" s="43" t="s">
        <v>24654</v>
      </c>
      <c r="AU41" s="43">
        <v>0</v>
      </c>
      <c r="AV41" s="43">
        <v>0</v>
      </c>
      <c r="AW41" s="43">
        <f t="shared" si="9"/>
        <v>0</v>
      </c>
      <c r="AY41" s="43" t="s">
        <v>24654</v>
      </c>
      <c r="AZ41" s="43">
        <v>0</v>
      </c>
      <c r="BA41" s="43">
        <v>0</v>
      </c>
      <c r="BB41" s="43">
        <v>0</v>
      </c>
    </row>
    <row r="42" spans="1:54">
      <c r="A42" s="43" t="s">
        <v>25119</v>
      </c>
      <c r="B42" s="43">
        <v>0</v>
      </c>
      <c r="C42" s="43">
        <v>0</v>
      </c>
      <c r="D42" s="43">
        <f t="shared" si="0"/>
        <v>0</v>
      </c>
      <c r="F42" s="43" t="s">
        <v>25119</v>
      </c>
      <c r="G42" s="43">
        <v>0</v>
      </c>
      <c r="H42" s="43">
        <v>0</v>
      </c>
      <c r="I42" s="43">
        <f t="shared" si="1"/>
        <v>0</v>
      </c>
      <c r="K42" s="43" t="s">
        <v>25119</v>
      </c>
      <c r="L42" s="43">
        <v>0</v>
      </c>
      <c r="M42" s="43">
        <v>0</v>
      </c>
      <c r="N42" s="43">
        <f t="shared" si="2"/>
        <v>0</v>
      </c>
      <c r="P42" s="43" t="s">
        <v>25119</v>
      </c>
      <c r="Q42" s="43">
        <v>0</v>
      </c>
      <c r="R42" s="43">
        <v>0</v>
      </c>
      <c r="S42" s="43">
        <f t="shared" si="3"/>
        <v>0</v>
      </c>
      <c r="U42" s="43" t="s">
        <v>25119</v>
      </c>
      <c r="V42" s="43">
        <v>0</v>
      </c>
      <c r="W42" s="43">
        <v>0</v>
      </c>
      <c r="X42" s="43">
        <f t="shared" si="4"/>
        <v>0</v>
      </c>
      <c r="Z42" s="43" t="s">
        <v>25119</v>
      </c>
      <c r="AA42" s="43">
        <v>0</v>
      </c>
      <c r="AB42" s="43">
        <v>0</v>
      </c>
      <c r="AC42" s="43">
        <f t="shared" si="5"/>
        <v>0</v>
      </c>
      <c r="AE42" s="43" t="s">
        <v>25119</v>
      </c>
      <c r="AF42" s="43">
        <v>0</v>
      </c>
      <c r="AG42" s="43">
        <v>0</v>
      </c>
      <c r="AH42" s="43">
        <f t="shared" si="6"/>
        <v>0</v>
      </c>
      <c r="AJ42" s="43" t="s">
        <v>25119</v>
      </c>
      <c r="AK42" s="43">
        <v>0</v>
      </c>
      <c r="AL42" s="43">
        <v>0</v>
      </c>
      <c r="AM42" s="43">
        <f t="shared" si="7"/>
        <v>1</v>
      </c>
      <c r="AO42" s="43" t="s">
        <v>25119</v>
      </c>
      <c r="AP42" s="43">
        <v>0</v>
      </c>
      <c r="AQ42" s="43">
        <v>0</v>
      </c>
      <c r="AR42" s="43">
        <f t="shared" si="8"/>
        <v>0</v>
      </c>
      <c r="AT42" s="43" t="s">
        <v>25119</v>
      </c>
      <c r="AU42" s="43">
        <v>0</v>
      </c>
      <c r="AV42" s="43">
        <v>0</v>
      </c>
      <c r="AW42" s="43">
        <f t="shared" si="9"/>
        <v>0</v>
      </c>
      <c r="AY42" s="43" t="s">
        <v>25119</v>
      </c>
      <c r="AZ42" s="43">
        <v>0</v>
      </c>
      <c r="BA42" s="43">
        <v>0</v>
      </c>
      <c r="BB42" s="43">
        <v>0</v>
      </c>
    </row>
    <row r="43" spans="1:54">
      <c r="A43" s="43" t="s">
        <v>24655</v>
      </c>
      <c r="B43" s="43">
        <v>0</v>
      </c>
      <c r="C43" s="43">
        <v>0</v>
      </c>
      <c r="D43" s="43">
        <f t="shared" si="0"/>
        <v>0</v>
      </c>
      <c r="F43" s="43" t="s">
        <v>24655</v>
      </c>
      <c r="G43" s="43">
        <v>0</v>
      </c>
      <c r="H43" s="43">
        <v>0</v>
      </c>
      <c r="I43" s="43">
        <f t="shared" si="1"/>
        <v>0</v>
      </c>
      <c r="K43" s="43" t="s">
        <v>24655</v>
      </c>
      <c r="L43" s="43">
        <v>0</v>
      </c>
      <c r="M43" s="43">
        <v>0</v>
      </c>
      <c r="N43" s="43">
        <f t="shared" si="2"/>
        <v>0</v>
      </c>
      <c r="P43" s="43" t="s">
        <v>24655</v>
      </c>
      <c r="Q43" s="43">
        <v>0</v>
      </c>
      <c r="R43" s="43">
        <v>0</v>
      </c>
      <c r="S43" s="43">
        <f t="shared" si="3"/>
        <v>0</v>
      </c>
      <c r="U43" s="43" t="s">
        <v>24655</v>
      </c>
      <c r="V43" s="43">
        <v>0</v>
      </c>
      <c r="W43" s="43">
        <v>0</v>
      </c>
      <c r="X43" s="43">
        <f t="shared" si="4"/>
        <v>0</v>
      </c>
      <c r="Z43" s="43" t="s">
        <v>24655</v>
      </c>
      <c r="AA43" s="43">
        <v>0</v>
      </c>
      <c r="AB43" s="43">
        <v>0</v>
      </c>
      <c r="AC43" s="43">
        <f t="shared" si="5"/>
        <v>0</v>
      </c>
      <c r="AE43" s="43" t="s">
        <v>24655</v>
      </c>
      <c r="AF43" s="43">
        <v>0</v>
      </c>
      <c r="AG43" s="43">
        <v>0</v>
      </c>
      <c r="AH43" s="43">
        <f t="shared" si="6"/>
        <v>0</v>
      </c>
      <c r="AJ43" s="43" t="s">
        <v>24655</v>
      </c>
      <c r="AK43" s="43">
        <v>0</v>
      </c>
      <c r="AL43" s="43">
        <v>0</v>
      </c>
      <c r="AM43" s="43">
        <f t="shared" si="7"/>
        <v>0</v>
      </c>
      <c r="AO43" s="43" t="s">
        <v>24655</v>
      </c>
      <c r="AP43" s="43">
        <v>0</v>
      </c>
      <c r="AQ43" s="43">
        <v>0</v>
      </c>
      <c r="AR43" s="43">
        <f t="shared" si="8"/>
        <v>0</v>
      </c>
      <c r="AT43" s="43" t="s">
        <v>24655</v>
      </c>
      <c r="AU43" s="43">
        <v>0</v>
      </c>
      <c r="AV43" s="43">
        <v>0</v>
      </c>
      <c r="AW43" s="43">
        <f t="shared" si="9"/>
        <v>0</v>
      </c>
      <c r="AY43" s="43" t="s">
        <v>24655</v>
      </c>
      <c r="AZ43" s="43">
        <v>0</v>
      </c>
      <c r="BA43" s="43">
        <v>0</v>
      </c>
      <c r="BB43" s="43">
        <v>0</v>
      </c>
    </row>
    <row r="44" spans="1:54">
      <c r="A44" s="43" t="s">
        <v>23970</v>
      </c>
      <c r="B44" s="43">
        <v>0</v>
      </c>
      <c r="C44" s="43">
        <v>0</v>
      </c>
      <c r="D44" s="43">
        <f t="shared" si="0"/>
        <v>0</v>
      </c>
      <c r="F44" s="43" t="s">
        <v>23970</v>
      </c>
      <c r="G44" s="43">
        <v>0</v>
      </c>
      <c r="H44" s="43">
        <v>0</v>
      </c>
      <c r="I44" s="43">
        <f t="shared" si="1"/>
        <v>0</v>
      </c>
      <c r="K44" s="43" t="s">
        <v>23970</v>
      </c>
      <c r="L44" s="43">
        <v>0</v>
      </c>
      <c r="M44" s="43">
        <v>0</v>
      </c>
      <c r="N44" s="43">
        <f t="shared" si="2"/>
        <v>0</v>
      </c>
      <c r="P44" s="43" t="s">
        <v>23970</v>
      </c>
      <c r="Q44" s="43">
        <v>0</v>
      </c>
      <c r="R44" s="43">
        <v>0</v>
      </c>
      <c r="S44" s="43">
        <f t="shared" si="3"/>
        <v>0</v>
      </c>
      <c r="U44" s="43" t="s">
        <v>23970</v>
      </c>
      <c r="V44" s="43">
        <v>0</v>
      </c>
      <c r="W44" s="43">
        <v>0</v>
      </c>
      <c r="X44" s="43">
        <f t="shared" si="4"/>
        <v>0</v>
      </c>
      <c r="Z44" s="43" t="s">
        <v>23970</v>
      </c>
      <c r="AA44" s="43">
        <v>0</v>
      </c>
      <c r="AB44" s="43">
        <v>0</v>
      </c>
      <c r="AC44" s="43">
        <f t="shared" si="5"/>
        <v>1</v>
      </c>
      <c r="AE44" s="43" t="s">
        <v>23970</v>
      </c>
      <c r="AF44" s="43">
        <v>0</v>
      </c>
      <c r="AG44" s="43">
        <v>0</v>
      </c>
      <c r="AH44" s="43">
        <f t="shared" si="6"/>
        <v>0</v>
      </c>
      <c r="AJ44" s="43" t="s">
        <v>23970</v>
      </c>
      <c r="AK44" s="43">
        <v>0</v>
      </c>
      <c r="AL44" s="43">
        <v>0</v>
      </c>
      <c r="AM44" s="43">
        <f t="shared" si="7"/>
        <v>0</v>
      </c>
      <c r="AO44" s="43" t="s">
        <v>23970</v>
      </c>
      <c r="AP44" s="43">
        <v>0</v>
      </c>
      <c r="AQ44" s="43">
        <v>0</v>
      </c>
      <c r="AR44" s="43">
        <f t="shared" si="8"/>
        <v>0</v>
      </c>
      <c r="AT44" s="43" t="s">
        <v>23970</v>
      </c>
      <c r="AU44" s="43">
        <v>0</v>
      </c>
      <c r="AV44" s="43">
        <v>0</v>
      </c>
      <c r="AW44" s="43">
        <f t="shared" si="9"/>
        <v>0</v>
      </c>
      <c r="AY44" s="43" t="s">
        <v>23970</v>
      </c>
      <c r="AZ44" s="43">
        <v>0</v>
      </c>
      <c r="BA44" s="43">
        <v>0</v>
      </c>
      <c r="BB44" s="43">
        <v>0</v>
      </c>
    </row>
    <row r="45" spans="1:54">
      <c r="A45" s="43" t="s">
        <v>24656</v>
      </c>
      <c r="B45" s="43">
        <v>0</v>
      </c>
      <c r="C45" s="43">
        <v>0</v>
      </c>
      <c r="D45" s="43">
        <f t="shared" si="0"/>
        <v>0</v>
      </c>
      <c r="F45" s="43" t="s">
        <v>24656</v>
      </c>
      <c r="G45" s="43">
        <v>0</v>
      </c>
      <c r="H45" s="43">
        <v>0</v>
      </c>
      <c r="I45" s="43">
        <f t="shared" si="1"/>
        <v>0</v>
      </c>
      <c r="K45" s="43" t="s">
        <v>24656</v>
      </c>
      <c r="L45" s="43">
        <v>0</v>
      </c>
      <c r="M45" s="43">
        <v>0</v>
      </c>
      <c r="N45" s="43">
        <f t="shared" si="2"/>
        <v>0</v>
      </c>
      <c r="P45" s="43" t="s">
        <v>24656</v>
      </c>
      <c r="Q45" s="43">
        <v>0</v>
      </c>
      <c r="R45" s="43">
        <v>0</v>
      </c>
      <c r="S45" s="43">
        <f t="shared" si="3"/>
        <v>0</v>
      </c>
      <c r="U45" s="43" t="s">
        <v>24656</v>
      </c>
      <c r="V45" s="43">
        <v>0</v>
      </c>
      <c r="W45" s="43">
        <v>0</v>
      </c>
      <c r="X45" s="43">
        <f t="shared" si="4"/>
        <v>0</v>
      </c>
      <c r="Z45" s="43" t="s">
        <v>24656</v>
      </c>
      <c r="AA45" s="43">
        <v>0</v>
      </c>
      <c r="AB45" s="43">
        <v>0</v>
      </c>
      <c r="AC45" s="43">
        <f t="shared" si="5"/>
        <v>0</v>
      </c>
      <c r="AE45" s="43" t="s">
        <v>24656</v>
      </c>
      <c r="AF45" s="43">
        <v>0</v>
      </c>
      <c r="AG45" s="43">
        <v>0</v>
      </c>
      <c r="AH45" s="43">
        <f t="shared" si="6"/>
        <v>0</v>
      </c>
      <c r="AJ45" s="43" t="s">
        <v>24656</v>
      </c>
      <c r="AK45" s="43">
        <v>0</v>
      </c>
      <c r="AL45" s="43">
        <v>0</v>
      </c>
      <c r="AM45" s="43">
        <f t="shared" si="7"/>
        <v>0</v>
      </c>
      <c r="AO45" s="43" t="s">
        <v>24656</v>
      </c>
      <c r="AP45" s="43">
        <v>0</v>
      </c>
      <c r="AQ45" s="43">
        <v>0</v>
      </c>
      <c r="AR45" s="43">
        <f t="shared" si="8"/>
        <v>0</v>
      </c>
      <c r="AT45" s="43" t="s">
        <v>24656</v>
      </c>
      <c r="AU45" s="43">
        <v>0</v>
      </c>
      <c r="AV45" s="43">
        <v>0</v>
      </c>
      <c r="AW45" s="43">
        <f t="shared" si="9"/>
        <v>0</v>
      </c>
      <c r="AY45" s="43" t="s">
        <v>24656</v>
      </c>
      <c r="AZ45" s="43">
        <v>0</v>
      </c>
      <c r="BA45" s="43">
        <v>0</v>
      </c>
      <c r="BB45" s="43">
        <v>0</v>
      </c>
    </row>
    <row r="46" spans="1:54">
      <c r="A46" s="43" t="s">
        <v>23971</v>
      </c>
      <c r="B46" s="43">
        <v>0</v>
      </c>
      <c r="C46" s="43">
        <v>0</v>
      </c>
      <c r="D46" s="43">
        <f t="shared" si="0"/>
        <v>0</v>
      </c>
      <c r="F46" s="43" t="s">
        <v>23971</v>
      </c>
      <c r="G46" s="43">
        <v>0</v>
      </c>
      <c r="H46" s="43">
        <v>0</v>
      </c>
      <c r="I46" s="43">
        <f t="shared" si="1"/>
        <v>0</v>
      </c>
      <c r="K46" s="43" t="s">
        <v>23971</v>
      </c>
      <c r="L46" s="43">
        <v>0</v>
      </c>
      <c r="M46" s="43">
        <v>0</v>
      </c>
      <c r="N46" s="43">
        <f t="shared" si="2"/>
        <v>0</v>
      </c>
      <c r="P46" s="43" t="s">
        <v>23971</v>
      </c>
      <c r="Q46" s="43">
        <v>0</v>
      </c>
      <c r="R46" s="43">
        <v>0</v>
      </c>
      <c r="S46" s="43">
        <f t="shared" si="3"/>
        <v>1</v>
      </c>
      <c r="U46" s="43" t="s">
        <v>23971</v>
      </c>
      <c r="V46" s="43">
        <v>0</v>
      </c>
      <c r="W46" s="43">
        <v>0</v>
      </c>
      <c r="X46" s="43">
        <f t="shared" si="4"/>
        <v>0</v>
      </c>
      <c r="Z46" s="43" t="s">
        <v>23971</v>
      </c>
      <c r="AA46" s="43">
        <v>0</v>
      </c>
      <c r="AB46" s="43">
        <v>0</v>
      </c>
      <c r="AC46" s="43">
        <f t="shared" si="5"/>
        <v>0</v>
      </c>
      <c r="AE46" s="43" t="s">
        <v>23971</v>
      </c>
      <c r="AF46" s="43">
        <v>0</v>
      </c>
      <c r="AG46" s="43">
        <v>0</v>
      </c>
      <c r="AH46" s="43">
        <f t="shared" si="6"/>
        <v>0</v>
      </c>
      <c r="AJ46" s="43" t="s">
        <v>23971</v>
      </c>
      <c r="AK46" s="43">
        <v>0</v>
      </c>
      <c r="AL46" s="43">
        <v>0</v>
      </c>
      <c r="AM46" s="43">
        <f t="shared" si="7"/>
        <v>0</v>
      </c>
      <c r="AO46" s="43" t="s">
        <v>23971</v>
      </c>
      <c r="AP46" s="43">
        <v>0</v>
      </c>
      <c r="AQ46" s="43">
        <v>0</v>
      </c>
      <c r="AR46" s="43">
        <f t="shared" si="8"/>
        <v>0</v>
      </c>
      <c r="AT46" s="43" t="s">
        <v>23971</v>
      </c>
      <c r="AU46" s="43">
        <v>0</v>
      </c>
      <c r="AV46" s="43">
        <v>0</v>
      </c>
      <c r="AW46" s="43">
        <f t="shared" si="9"/>
        <v>0</v>
      </c>
      <c r="AY46" s="43" t="s">
        <v>23971</v>
      </c>
      <c r="AZ46" s="43">
        <v>0</v>
      </c>
      <c r="BA46" s="43">
        <v>0</v>
      </c>
      <c r="BB46" s="43">
        <v>0</v>
      </c>
    </row>
    <row r="47" spans="1:54">
      <c r="A47" s="43" t="s">
        <v>24657</v>
      </c>
      <c r="B47" s="43">
        <v>0</v>
      </c>
      <c r="C47" s="43">
        <v>0</v>
      </c>
      <c r="D47" s="43">
        <f t="shared" si="0"/>
        <v>0</v>
      </c>
      <c r="F47" s="43" t="s">
        <v>24657</v>
      </c>
      <c r="G47" s="43">
        <v>0</v>
      </c>
      <c r="H47" s="43">
        <v>0</v>
      </c>
      <c r="I47" s="43">
        <f t="shared" si="1"/>
        <v>0</v>
      </c>
      <c r="K47" s="43" t="s">
        <v>24657</v>
      </c>
      <c r="L47" s="43">
        <v>0</v>
      </c>
      <c r="M47" s="43">
        <v>0</v>
      </c>
      <c r="N47" s="43">
        <f t="shared" si="2"/>
        <v>0</v>
      </c>
      <c r="P47" s="43" t="s">
        <v>24657</v>
      </c>
      <c r="Q47" s="43">
        <v>0</v>
      </c>
      <c r="R47" s="43">
        <v>0</v>
      </c>
      <c r="S47" s="43">
        <f t="shared" si="3"/>
        <v>0</v>
      </c>
      <c r="U47" s="43" t="s">
        <v>24657</v>
      </c>
      <c r="V47" s="43">
        <v>0</v>
      </c>
      <c r="W47" s="43">
        <v>0</v>
      </c>
      <c r="X47" s="43">
        <f t="shared" si="4"/>
        <v>0</v>
      </c>
      <c r="Z47" s="43" t="s">
        <v>24657</v>
      </c>
      <c r="AA47" s="43">
        <v>0</v>
      </c>
      <c r="AB47" s="43">
        <v>0</v>
      </c>
      <c r="AC47" s="43">
        <f t="shared" si="5"/>
        <v>0</v>
      </c>
      <c r="AE47" s="43" t="s">
        <v>24657</v>
      </c>
      <c r="AF47" s="43">
        <v>0</v>
      </c>
      <c r="AG47" s="43">
        <v>0</v>
      </c>
      <c r="AH47" s="43">
        <f t="shared" si="6"/>
        <v>0</v>
      </c>
      <c r="AJ47" s="43" t="s">
        <v>24657</v>
      </c>
      <c r="AK47" s="43">
        <v>0</v>
      </c>
      <c r="AL47" s="43">
        <v>0</v>
      </c>
      <c r="AM47" s="43">
        <f t="shared" si="7"/>
        <v>0</v>
      </c>
      <c r="AO47" s="43" t="s">
        <v>24657</v>
      </c>
      <c r="AP47" s="43">
        <v>0</v>
      </c>
      <c r="AQ47" s="43">
        <v>0</v>
      </c>
      <c r="AR47" s="43">
        <f t="shared" si="8"/>
        <v>0</v>
      </c>
      <c r="AT47" s="43" t="s">
        <v>24657</v>
      </c>
      <c r="AU47" s="43">
        <v>0</v>
      </c>
      <c r="AV47" s="43">
        <v>0</v>
      </c>
      <c r="AW47" s="43">
        <f t="shared" si="9"/>
        <v>0</v>
      </c>
      <c r="AY47" s="43" t="s">
        <v>24657</v>
      </c>
      <c r="AZ47" s="43">
        <v>0</v>
      </c>
      <c r="BA47" s="43">
        <v>0</v>
      </c>
      <c r="BB47" s="43">
        <v>0</v>
      </c>
    </row>
    <row r="48" spans="1:54">
      <c r="A48" s="43" t="s">
        <v>25120</v>
      </c>
      <c r="B48" s="43">
        <v>0</v>
      </c>
      <c r="C48" s="43">
        <v>0</v>
      </c>
      <c r="D48" s="43">
        <f t="shared" si="0"/>
        <v>0</v>
      </c>
      <c r="F48" s="43" t="s">
        <v>25120</v>
      </c>
      <c r="G48" s="43">
        <v>0</v>
      </c>
      <c r="H48" s="43">
        <v>0</v>
      </c>
      <c r="I48" s="43">
        <f t="shared" si="1"/>
        <v>0</v>
      </c>
      <c r="K48" s="43" t="s">
        <v>25120</v>
      </c>
      <c r="L48" s="43">
        <v>0</v>
      </c>
      <c r="M48" s="43">
        <v>0</v>
      </c>
      <c r="N48" s="43">
        <f t="shared" si="2"/>
        <v>0</v>
      </c>
      <c r="P48" s="43" t="s">
        <v>25120</v>
      </c>
      <c r="Q48" s="43">
        <v>0</v>
      </c>
      <c r="R48" s="43">
        <v>0</v>
      </c>
      <c r="S48" s="43">
        <f t="shared" si="3"/>
        <v>0</v>
      </c>
      <c r="U48" s="43" t="s">
        <v>25120</v>
      </c>
      <c r="V48" s="43">
        <v>0</v>
      </c>
      <c r="W48" s="43">
        <v>0</v>
      </c>
      <c r="X48" s="43">
        <f t="shared" si="4"/>
        <v>0</v>
      </c>
      <c r="Z48" s="43" t="s">
        <v>25120</v>
      </c>
      <c r="AA48" s="43">
        <v>0</v>
      </c>
      <c r="AB48" s="43">
        <v>0</v>
      </c>
      <c r="AC48" s="43">
        <f t="shared" si="5"/>
        <v>0</v>
      </c>
      <c r="AE48" s="43" t="s">
        <v>25120</v>
      </c>
      <c r="AF48" s="43">
        <v>0</v>
      </c>
      <c r="AG48" s="43">
        <v>0</v>
      </c>
      <c r="AH48" s="43">
        <f t="shared" si="6"/>
        <v>0</v>
      </c>
      <c r="AJ48" s="43" t="s">
        <v>25120</v>
      </c>
      <c r="AK48" s="43">
        <v>0</v>
      </c>
      <c r="AL48" s="43">
        <v>0</v>
      </c>
      <c r="AM48" s="43">
        <f t="shared" si="7"/>
        <v>1</v>
      </c>
      <c r="AO48" s="43" t="s">
        <v>25120</v>
      </c>
      <c r="AP48" s="43">
        <v>0</v>
      </c>
      <c r="AQ48" s="43">
        <v>0</v>
      </c>
      <c r="AR48" s="43">
        <f t="shared" si="8"/>
        <v>0</v>
      </c>
      <c r="AT48" s="43" t="s">
        <v>25120</v>
      </c>
      <c r="AU48" s="43">
        <v>0</v>
      </c>
      <c r="AV48" s="43">
        <v>0</v>
      </c>
      <c r="AW48" s="43">
        <f t="shared" si="9"/>
        <v>0</v>
      </c>
      <c r="AY48" s="43" t="s">
        <v>25120</v>
      </c>
      <c r="AZ48" s="43">
        <v>0</v>
      </c>
      <c r="BA48" s="43">
        <v>0</v>
      </c>
      <c r="BB48" s="43">
        <v>0</v>
      </c>
    </row>
    <row r="49" spans="1:54">
      <c r="A49" s="43" t="s">
        <v>24658</v>
      </c>
      <c r="B49" s="43">
        <v>0</v>
      </c>
      <c r="C49" s="43">
        <v>0</v>
      </c>
      <c r="D49" s="43">
        <f t="shared" si="0"/>
        <v>0</v>
      </c>
      <c r="F49" s="43" t="s">
        <v>24658</v>
      </c>
      <c r="G49" s="43">
        <v>0</v>
      </c>
      <c r="H49" s="43">
        <v>0</v>
      </c>
      <c r="I49" s="43">
        <f t="shared" si="1"/>
        <v>0</v>
      </c>
      <c r="K49" s="43" t="s">
        <v>24658</v>
      </c>
      <c r="L49" s="43">
        <v>0</v>
      </c>
      <c r="M49" s="43">
        <v>0</v>
      </c>
      <c r="N49" s="43">
        <f t="shared" si="2"/>
        <v>0</v>
      </c>
      <c r="P49" s="43" t="s">
        <v>24658</v>
      </c>
      <c r="Q49" s="43">
        <v>0</v>
      </c>
      <c r="R49" s="43">
        <v>0</v>
      </c>
      <c r="S49" s="43">
        <f t="shared" si="3"/>
        <v>0</v>
      </c>
      <c r="U49" s="43" t="s">
        <v>24658</v>
      </c>
      <c r="V49" s="43">
        <v>0</v>
      </c>
      <c r="W49" s="43">
        <v>0</v>
      </c>
      <c r="X49" s="43">
        <f t="shared" si="4"/>
        <v>0</v>
      </c>
      <c r="Z49" s="43" t="s">
        <v>24658</v>
      </c>
      <c r="AA49" s="43">
        <v>0</v>
      </c>
      <c r="AB49" s="43">
        <v>0</v>
      </c>
      <c r="AC49" s="43">
        <f t="shared" si="5"/>
        <v>0</v>
      </c>
      <c r="AE49" s="43" t="s">
        <v>24658</v>
      </c>
      <c r="AF49" s="43">
        <v>0</v>
      </c>
      <c r="AG49" s="43">
        <v>0</v>
      </c>
      <c r="AH49" s="43">
        <f t="shared" si="6"/>
        <v>0</v>
      </c>
      <c r="AJ49" s="43" t="s">
        <v>24658</v>
      </c>
      <c r="AK49" s="43">
        <v>0</v>
      </c>
      <c r="AL49" s="43">
        <v>0</v>
      </c>
      <c r="AM49" s="43">
        <f t="shared" si="7"/>
        <v>0</v>
      </c>
      <c r="AO49" s="43" t="s">
        <v>24658</v>
      </c>
      <c r="AP49" s="43">
        <v>0</v>
      </c>
      <c r="AQ49" s="43">
        <v>0</v>
      </c>
      <c r="AR49" s="43">
        <f t="shared" si="8"/>
        <v>0</v>
      </c>
      <c r="AT49" s="43" t="s">
        <v>24658</v>
      </c>
      <c r="AU49" s="43">
        <v>0</v>
      </c>
      <c r="AV49" s="43">
        <v>0</v>
      </c>
      <c r="AW49" s="43">
        <f t="shared" si="9"/>
        <v>0</v>
      </c>
      <c r="AY49" s="43" t="s">
        <v>24658</v>
      </c>
      <c r="AZ49" s="43">
        <v>0</v>
      </c>
      <c r="BA49" s="43">
        <v>0</v>
      </c>
      <c r="BB49" s="43">
        <v>0</v>
      </c>
    </row>
    <row r="50" spans="1:54">
      <c r="A50" s="43" t="s">
        <v>23861</v>
      </c>
      <c r="B50" s="43">
        <v>0</v>
      </c>
      <c r="C50" s="43">
        <v>0</v>
      </c>
      <c r="D50" s="43">
        <f t="shared" si="0"/>
        <v>0</v>
      </c>
      <c r="F50" s="43" t="s">
        <v>23861</v>
      </c>
      <c r="G50" s="43">
        <v>0</v>
      </c>
      <c r="H50" s="43">
        <v>0</v>
      </c>
      <c r="I50" s="43">
        <f t="shared" si="1"/>
        <v>0</v>
      </c>
      <c r="K50" s="43" t="s">
        <v>23861</v>
      </c>
      <c r="L50" s="43">
        <v>0</v>
      </c>
      <c r="M50" s="43">
        <v>0</v>
      </c>
      <c r="N50" s="43">
        <f t="shared" si="2"/>
        <v>0</v>
      </c>
      <c r="P50" s="43" t="s">
        <v>23861</v>
      </c>
      <c r="Q50" s="43">
        <v>0</v>
      </c>
      <c r="R50" s="43">
        <v>0</v>
      </c>
      <c r="S50" s="43">
        <f t="shared" si="3"/>
        <v>0</v>
      </c>
      <c r="U50" s="43" t="s">
        <v>23861</v>
      </c>
      <c r="V50" s="43">
        <v>0</v>
      </c>
      <c r="W50" s="43">
        <v>0</v>
      </c>
      <c r="X50" s="43">
        <f t="shared" si="4"/>
        <v>0</v>
      </c>
      <c r="Z50" s="43" t="s">
        <v>23861</v>
      </c>
      <c r="AA50" s="43">
        <v>0</v>
      </c>
      <c r="AB50" s="43">
        <v>0</v>
      </c>
      <c r="AC50" s="43">
        <f t="shared" si="5"/>
        <v>1</v>
      </c>
      <c r="AE50" s="43" t="s">
        <v>23861</v>
      </c>
      <c r="AF50" s="43">
        <v>0</v>
      </c>
      <c r="AG50" s="43">
        <v>0</v>
      </c>
      <c r="AH50" s="43">
        <f t="shared" si="6"/>
        <v>0</v>
      </c>
      <c r="AJ50" s="43" t="s">
        <v>23861</v>
      </c>
      <c r="AK50" s="43">
        <v>0</v>
      </c>
      <c r="AL50" s="43">
        <v>0</v>
      </c>
      <c r="AM50" s="43">
        <f t="shared" si="7"/>
        <v>0</v>
      </c>
      <c r="AO50" s="43" t="s">
        <v>23861</v>
      </c>
      <c r="AP50" s="43">
        <v>0</v>
      </c>
      <c r="AQ50" s="43">
        <v>0</v>
      </c>
      <c r="AR50" s="43">
        <f t="shared" si="8"/>
        <v>0</v>
      </c>
      <c r="AT50" s="43" t="s">
        <v>23861</v>
      </c>
      <c r="AU50" s="43">
        <v>0</v>
      </c>
      <c r="AV50" s="43">
        <v>0</v>
      </c>
      <c r="AW50" s="43">
        <f t="shared" si="9"/>
        <v>0</v>
      </c>
      <c r="AY50" s="43" t="s">
        <v>23861</v>
      </c>
      <c r="AZ50" s="43">
        <v>0</v>
      </c>
      <c r="BA50" s="43">
        <v>0</v>
      </c>
      <c r="BB50" s="43">
        <v>0</v>
      </c>
    </row>
    <row r="51" spans="1:54">
      <c r="A51" s="43" t="s">
        <v>24659</v>
      </c>
      <c r="B51" s="43">
        <v>0</v>
      </c>
      <c r="C51" s="43">
        <v>0</v>
      </c>
      <c r="D51" s="43">
        <f t="shared" si="0"/>
        <v>0</v>
      </c>
      <c r="F51" s="43" t="s">
        <v>24659</v>
      </c>
      <c r="G51" s="43">
        <v>0</v>
      </c>
      <c r="H51" s="43">
        <v>0</v>
      </c>
      <c r="I51" s="43">
        <f t="shared" si="1"/>
        <v>0</v>
      </c>
      <c r="K51" s="43" t="s">
        <v>24659</v>
      </c>
      <c r="L51" s="43">
        <v>0</v>
      </c>
      <c r="M51" s="43">
        <v>0</v>
      </c>
      <c r="N51" s="43">
        <f t="shared" si="2"/>
        <v>0</v>
      </c>
      <c r="P51" s="43" t="s">
        <v>24659</v>
      </c>
      <c r="Q51" s="43">
        <v>0</v>
      </c>
      <c r="R51" s="43">
        <v>0</v>
      </c>
      <c r="S51" s="43">
        <f t="shared" si="3"/>
        <v>0</v>
      </c>
      <c r="U51" s="43" t="s">
        <v>24659</v>
      </c>
      <c r="V51" s="43">
        <v>0</v>
      </c>
      <c r="W51" s="43">
        <v>0</v>
      </c>
      <c r="X51" s="43">
        <f t="shared" si="4"/>
        <v>0</v>
      </c>
      <c r="Z51" s="43" t="s">
        <v>24659</v>
      </c>
      <c r="AA51" s="43">
        <v>0</v>
      </c>
      <c r="AB51" s="43">
        <v>0</v>
      </c>
      <c r="AC51" s="43">
        <f t="shared" si="5"/>
        <v>0</v>
      </c>
      <c r="AE51" s="43" t="s">
        <v>24659</v>
      </c>
      <c r="AF51" s="43">
        <v>0</v>
      </c>
      <c r="AG51" s="43">
        <v>0</v>
      </c>
      <c r="AH51" s="43">
        <f t="shared" si="6"/>
        <v>0</v>
      </c>
      <c r="AJ51" s="43" t="s">
        <v>24659</v>
      </c>
      <c r="AK51" s="43">
        <v>0</v>
      </c>
      <c r="AL51" s="43">
        <v>0</v>
      </c>
      <c r="AM51" s="43">
        <f t="shared" si="7"/>
        <v>0</v>
      </c>
      <c r="AO51" s="43" t="s">
        <v>24659</v>
      </c>
      <c r="AP51" s="43">
        <v>0</v>
      </c>
      <c r="AQ51" s="43">
        <v>0</v>
      </c>
      <c r="AR51" s="43">
        <f t="shared" si="8"/>
        <v>0</v>
      </c>
      <c r="AT51" s="43" t="s">
        <v>24659</v>
      </c>
      <c r="AU51" s="43">
        <v>0</v>
      </c>
      <c r="AV51" s="43">
        <v>0</v>
      </c>
      <c r="AW51" s="43">
        <f t="shared" si="9"/>
        <v>0</v>
      </c>
      <c r="AY51" s="43" t="s">
        <v>24659</v>
      </c>
      <c r="AZ51" s="43">
        <v>0</v>
      </c>
      <c r="BA51" s="43">
        <v>0</v>
      </c>
      <c r="BB51" s="43">
        <v>0</v>
      </c>
    </row>
    <row r="52" spans="1:54">
      <c r="A52" s="43" t="s">
        <v>23862</v>
      </c>
      <c r="B52" s="43">
        <v>0</v>
      </c>
      <c r="C52" s="43">
        <v>0</v>
      </c>
      <c r="D52" s="43">
        <f t="shared" si="0"/>
        <v>0</v>
      </c>
      <c r="F52" s="43" t="s">
        <v>23862</v>
      </c>
      <c r="G52" s="43">
        <v>0</v>
      </c>
      <c r="H52" s="43">
        <v>0</v>
      </c>
      <c r="I52" s="43">
        <f t="shared" si="1"/>
        <v>0</v>
      </c>
      <c r="K52" s="43" t="s">
        <v>23862</v>
      </c>
      <c r="L52" s="43">
        <v>0</v>
      </c>
      <c r="M52" s="43">
        <v>0</v>
      </c>
      <c r="N52" s="43">
        <f t="shared" si="2"/>
        <v>0</v>
      </c>
      <c r="P52" s="43" t="s">
        <v>23862</v>
      </c>
      <c r="Q52" s="43">
        <v>0</v>
      </c>
      <c r="R52" s="43">
        <v>0</v>
      </c>
      <c r="S52" s="43">
        <f t="shared" si="3"/>
        <v>1</v>
      </c>
      <c r="U52" s="43" t="s">
        <v>23862</v>
      </c>
      <c r="V52" s="43">
        <v>0</v>
      </c>
      <c r="W52" s="43">
        <v>0</v>
      </c>
      <c r="X52" s="43">
        <f t="shared" si="4"/>
        <v>0</v>
      </c>
      <c r="Z52" s="43" t="s">
        <v>23862</v>
      </c>
      <c r="AA52" s="43">
        <v>0</v>
      </c>
      <c r="AB52" s="43">
        <v>0</v>
      </c>
      <c r="AC52" s="43">
        <f t="shared" si="5"/>
        <v>0</v>
      </c>
      <c r="AE52" s="43" t="s">
        <v>23862</v>
      </c>
      <c r="AF52" s="43">
        <v>0</v>
      </c>
      <c r="AG52" s="43">
        <v>0</v>
      </c>
      <c r="AH52" s="43">
        <f t="shared" si="6"/>
        <v>0</v>
      </c>
      <c r="AJ52" s="43" t="s">
        <v>23862</v>
      </c>
      <c r="AK52" s="43">
        <v>0</v>
      </c>
      <c r="AL52" s="43">
        <v>0</v>
      </c>
      <c r="AM52" s="43">
        <f t="shared" si="7"/>
        <v>0</v>
      </c>
      <c r="AO52" s="43" t="s">
        <v>23862</v>
      </c>
      <c r="AP52" s="43">
        <v>0</v>
      </c>
      <c r="AQ52" s="43">
        <v>0</v>
      </c>
      <c r="AR52" s="43">
        <f t="shared" si="8"/>
        <v>0</v>
      </c>
      <c r="AT52" s="43" t="s">
        <v>23862</v>
      </c>
      <c r="AU52" s="43">
        <v>0</v>
      </c>
      <c r="AV52" s="43">
        <v>0</v>
      </c>
      <c r="AW52" s="43">
        <f t="shared" si="9"/>
        <v>0</v>
      </c>
      <c r="AY52" s="43" t="s">
        <v>23862</v>
      </c>
      <c r="AZ52" s="43">
        <v>0</v>
      </c>
      <c r="BA52" s="43">
        <v>0</v>
      </c>
      <c r="BB52" s="43">
        <v>0</v>
      </c>
    </row>
    <row r="53" spans="1:54">
      <c r="A53" s="43" t="s">
        <v>24660</v>
      </c>
      <c r="B53" s="43">
        <v>0</v>
      </c>
      <c r="C53" s="43">
        <v>0</v>
      </c>
      <c r="D53" s="43">
        <f t="shared" si="0"/>
        <v>0</v>
      </c>
      <c r="F53" s="43" t="s">
        <v>24660</v>
      </c>
      <c r="G53" s="43">
        <v>0</v>
      </c>
      <c r="H53" s="43">
        <v>0</v>
      </c>
      <c r="I53" s="43">
        <f t="shared" si="1"/>
        <v>0</v>
      </c>
      <c r="K53" s="43" t="s">
        <v>24660</v>
      </c>
      <c r="L53" s="43">
        <v>0</v>
      </c>
      <c r="M53" s="43">
        <v>0</v>
      </c>
      <c r="N53" s="43">
        <f t="shared" si="2"/>
        <v>0</v>
      </c>
      <c r="P53" s="43" t="s">
        <v>24660</v>
      </c>
      <c r="Q53" s="43">
        <v>0</v>
      </c>
      <c r="R53" s="43">
        <v>0</v>
      </c>
      <c r="S53" s="43">
        <f t="shared" si="3"/>
        <v>0</v>
      </c>
      <c r="U53" s="43" t="s">
        <v>24660</v>
      </c>
      <c r="V53" s="43">
        <v>0</v>
      </c>
      <c r="W53" s="43">
        <v>0</v>
      </c>
      <c r="X53" s="43">
        <f t="shared" si="4"/>
        <v>0</v>
      </c>
      <c r="Z53" s="43" t="s">
        <v>24660</v>
      </c>
      <c r="AA53" s="43">
        <v>0</v>
      </c>
      <c r="AB53" s="43">
        <v>0</v>
      </c>
      <c r="AC53" s="43">
        <f t="shared" si="5"/>
        <v>0</v>
      </c>
      <c r="AE53" s="43" t="s">
        <v>24660</v>
      </c>
      <c r="AF53" s="43">
        <v>0</v>
      </c>
      <c r="AG53" s="43">
        <v>0</v>
      </c>
      <c r="AH53" s="43">
        <f t="shared" si="6"/>
        <v>0</v>
      </c>
      <c r="AJ53" s="43" t="s">
        <v>24660</v>
      </c>
      <c r="AK53" s="43">
        <v>0</v>
      </c>
      <c r="AL53" s="43">
        <v>0</v>
      </c>
      <c r="AM53" s="43">
        <f t="shared" si="7"/>
        <v>0</v>
      </c>
      <c r="AO53" s="43" t="s">
        <v>24660</v>
      </c>
      <c r="AP53" s="43">
        <v>0</v>
      </c>
      <c r="AQ53" s="43">
        <v>0</v>
      </c>
      <c r="AR53" s="43">
        <f t="shared" si="8"/>
        <v>0</v>
      </c>
      <c r="AT53" s="43" t="s">
        <v>24660</v>
      </c>
      <c r="AU53" s="43">
        <v>0</v>
      </c>
      <c r="AV53" s="43">
        <v>0</v>
      </c>
      <c r="AW53" s="43">
        <f t="shared" si="9"/>
        <v>0</v>
      </c>
      <c r="AY53" s="43" t="s">
        <v>24660</v>
      </c>
      <c r="AZ53" s="43">
        <v>0</v>
      </c>
      <c r="BA53" s="43">
        <v>0</v>
      </c>
      <c r="BB53" s="43">
        <v>0</v>
      </c>
    </row>
    <row r="54" spans="1:54">
      <c r="A54" s="43" t="s">
        <v>25121</v>
      </c>
      <c r="B54" s="43">
        <v>0</v>
      </c>
      <c r="C54" s="43">
        <v>0</v>
      </c>
      <c r="D54" s="43">
        <f t="shared" si="0"/>
        <v>0</v>
      </c>
      <c r="F54" s="43" t="s">
        <v>25121</v>
      </c>
      <c r="G54" s="43">
        <v>0</v>
      </c>
      <c r="H54" s="43">
        <v>0</v>
      </c>
      <c r="I54" s="43">
        <f t="shared" si="1"/>
        <v>0</v>
      </c>
      <c r="K54" s="43" t="s">
        <v>25121</v>
      </c>
      <c r="L54" s="43">
        <v>0</v>
      </c>
      <c r="M54" s="43">
        <v>0</v>
      </c>
      <c r="N54" s="43">
        <f t="shared" si="2"/>
        <v>0</v>
      </c>
      <c r="P54" s="43" t="s">
        <v>25121</v>
      </c>
      <c r="Q54" s="43">
        <v>0</v>
      </c>
      <c r="R54" s="43">
        <v>0</v>
      </c>
      <c r="S54" s="43">
        <f t="shared" si="3"/>
        <v>0</v>
      </c>
      <c r="U54" s="43" t="s">
        <v>25121</v>
      </c>
      <c r="V54" s="43">
        <v>0</v>
      </c>
      <c r="W54" s="43">
        <v>0</v>
      </c>
      <c r="X54" s="43">
        <f t="shared" si="4"/>
        <v>0</v>
      </c>
      <c r="Z54" s="43" t="s">
        <v>25121</v>
      </c>
      <c r="AA54" s="43">
        <v>0</v>
      </c>
      <c r="AB54" s="43">
        <v>0</v>
      </c>
      <c r="AC54" s="43">
        <f t="shared" si="5"/>
        <v>0</v>
      </c>
      <c r="AE54" s="43" t="s">
        <v>25121</v>
      </c>
      <c r="AF54" s="43">
        <v>0</v>
      </c>
      <c r="AG54" s="43">
        <v>0</v>
      </c>
      <c r="AH54" s="43">
        <f t="shared" si="6"/>
        <v>0</v>
      </c>
      <c r="AJ54" s="43" t="s">
        <v>25121</v>
      </c>
      <c r="AK54" s="43">
        <v>0</v>
      </c>
      <c r="AL54" s="43">
        <v>0</v>
      </c>
      <c r="AM54" s="43">
        <f t="shared" si="7"/>
        <v>1</v>
      </c>
      <c r="AO54" s="43" t="s">
        <v>25121</v>
      </c>
      <c r="AP54" s="43">
        <v>0</v>
      </c>
      <c r="AQ54" s="43">
        <v>0</v>
      </c>
      <c r="AR54" s="43">
        <f t="shared" si="8"/>
        <v>0</v>
      </c>
      <c r="AT54" s="43" t="s">
        <v>25121</v>
      </c>
      <c r="AU54" s="43">
        <v>0</v>
      </c>
      <c r="AV54" s="43">
        <v>0</v>
      </c>
      <c r="AW54" s="43">
        <f t="shared" si="9"/>
        <v>0</v>
      </c>
      <c r="AY54" s="43" t="s">
        <v>25121</v>
      </c>
      <c r="AZ54" s="43">
        <v>0</v>
      </c>
      <c r="BA54" s="43">
        <v>0</v>
      </c>
      <c r="BB54" s="43">
        <v>0</v>
      </c>
    </row>
    <row r="55" spans="1:54">
      <c r="A55" s="43" t="s">
        <v>24661</v>
      </c>
      <c r="B55" s="43">
        <v>0</v>
      </c>
      <c r="C55" s="43">
        <v>0</v>
      </c>
      <c r="D55" s="43">
        <f t="shared" si="0"/>
        <v>0</v>
      </c>
      <c r="F55" s="43" t="s">
        <v>24661</v>
      </c>
      <c r="G55" s="43">
        <v>0</v>
      </c>
      <c r="H55" s="43">
        <v>0</v>
      </c>
      <c r="I55" s="43">
        <f t="shared" si="1"/>
        <v>0</v>
      </c>
      <c r="K55" s="43" t="s">
        <v>24661</v>
      </c>
      <c r="L55" s="43">
        <v>0</v>
      </c>
      <c r="M55" s="43">
        <v>0</v>
      </c>
      <c r="N55" s="43">
        <f t="shared" si="2"/>
        <v>0</v>
      </c>
      <c r="P55" s="43" t="s">
        <v>24661</v>
      </c>
      <c r="Q55" s="43">
        <v>0</v>
      </c>
      <c r="R55" s="43">
        <v>0</v>
      </c>
      <c r="S55" s="43">
        <f t="shared" si="3"/>
        <v>0</v>
      </c>
      <c r="U55" s="43" t="s">
        <v>24661</v>
      </c>
      <c r="V55" s="43">
        <v>0</v>
      </c>
      <c r="W55" s="43">
        <v>0</v>
      </c>
      <c r="X55" s="43">
        <f t="shared" si="4"/>
        <v>0</v>
      </c>
      <c r="Z55" s="43" t="s">
        <v>24661</v>
      </c>
      <c r="AA55" s="43">
        <v>0</v>
      </c>
      <c r="AB55" s="43">
        <v>0</v>
      </c>
      <c r="AC55" s="43">
        <f t="shared" si="5"/>
        <v>0</v>
      </c>
      <c r="AE55" s="43" t="s">
        <v>24661</v>
      </c>
      <c r="AF55" s="43">
        <v>0</v>
      </c>
      <c r="AG55" s="43">
        <v>0</v>
      </c>
      <c r="AH55" s="43">
        <f t="shared" si="6"/>
        <v>0</v>
      </c>
      <c r="AJ55" s="43" t="s">
        <v>24661</v>
      </c>
      <c r="AK55" s="43">
        <v>0</v>
      </c>
      <c r="AL55" s="43">
        <v>0</v>
      </c>
      <c r="AM55" s="43">
        <f t="shared" si="7"/>
        <v>0</v>
      </c>
      <c r="AO55" s="43" t="s">
        <v>24661</v>
      </c>
      <c r="AP55" s="43">
        <v>0</v>
      </c>
      <c r="AQ55" s="43">
        <v>0</v>
      </c>
      <c r="AR55" s="43">
        <f t="shared" si="8"/>
        <v>0</v>
      </c>
      <c r="AT55" s="43" t="s">
        <v>24661</v>
      </c>
      <c r="AU55" s="43">
        <v>0</v>
      </c>
      <c r="AV55" s="43">
        <v>0</v>
      </c>
      <c r="AW55" s="43">
        <f t="shared" si="9"/>
        <v>0</v>
      </c>
      <c r="AY55" s="43" t="s">
        <v>24661</v>
      </c>
      <c r="AZ55" s="43">
        <v>0</v>
      </c>
      <c r="BA55" s="43">
        <v>0</v>
      </c>
      <c r="BB55" s="43">
        <v>0</v>
      </c>
    </row>
    <row r="56" spans="1:54">
      <c r="A56" s="43" t="s">
        <v>23972</v>
      </c>
      <c r="B56" s="43">
        <v>0</v>
      </c>
      <c r="C56" s="43">
        <v>0</v>
      </c>
      <c r="D56" s="43">
        <f t="shared" si="0"/>
        <v>0</v>
      </c>
      <c r="F56" s="43" t="s">
        <v>23972</v>
      </c>
      <c r="G56" s="43">
        <v>0</v>
      </c>
      <c r="H56" s="43">
        <v>0</v>
      </c>
      <c r="I56" s="43">
        <f t="shared" si="1"/>
        <v>0</v>
      </c>
      <c r="K56" s="43" t="s">
        <v>23972</v>
      </c>
      <c r="L56" s="43">
        <v>0</v>
      </c>
      <c r="M56" s="43">
        <v>0</v>
      </c>
      <c r="N56" s="43">
        <f t="shared" si="2"/>
        <v>0</v>
      </c>
      <c r="P56" s="43" t="s">
        <v>23972</v>
      </c>
      <c r="Q56" s="43">
        <v>0</v>
      </c>
      <c r="R56" s="43">
        <v>0</v>
      </c>
      <c r="S56" s="43">
        <f t="shared" si="3"/>
        <v>0</v>
      </c>
      <c r="U56" s="43" t="s">
        <v>23972</v>
      </c>
      <c r="V56" s="43">
        <v>0</v>
      </c>
      <c r="W56" s="43">
        <v>0</v>
      </c>
      <c r="X56" s="43">
        <f t="shared" si="4"/>
        <v>0</v>
      </c>
      <c r="Z56" s="43" t="s">
        <v>23972</v>
      </c>
      <c r="AA56" s="43">
        <v>0</v>
      </c>
      <c r="AB56" s="43">
        <v>0</v>
      </c>
      <c r="AC56" s="43">
        <f t="shared" si="5"/>
        <v>1</v>
      </c>
      <c r="AE56" s="43" t="s">
        <v>23972</v>
      </c>
      <c r="AF56" s="43">
        <v>0</v>
      </c>
      <c r="AG56" s="43">
        <v>0</v>
      </c>
      <c r="AH56" s="43">
        <f t="shared" si="6"/>
        <v>0</v>
      </c>
      <c r="AJ56" s="43" t="s">
        <v>23972</v>
      </c>
      <c r="AK56" s="43">
        <v>0</v>
      </c>
      <c r="AL56" s="43">
        <v>0</v>
      </c>
      <c r="AM56" s="43">
        <f t="shared" si="7"/>
        <v>0</v>
      </c>
      <c r="AO56" s="43" t="s">
        <v>23972</v>
      </c>
      <c r="AP56" s="43">
        <v>0</v>
      </c>
      <c r="AQ56" s="43">
        <v>0</v>
      </c>
      <c r="AR56" s="43">
        <f t="shared" si="8"/>
        <v>0</v>
      </c>
      <c r="AT56" s="43" t="s">
        <v>23972</v>
      </c>
      <c r="AU56" s="43">
        <v>0</v>
      </c>
      <c r="AV56" s="43">
        <v>0</v>
      </c>
      <c r="AW56" s="43">
        <f t="shared" si="9"/>
        <v>0</v>
      </c>
      <c r="AY56" s="43" t="s">
        <v>23972</v>
      </c>
      <c r="AZ56" s="43">
        <v>0</v>
      </c>
      <c r="BA56" s="43">
        <v>0</v>
      </c>
      <c r="BB56" s="43">
        <v>0</v>
      </c>
    </row>
    <row r="57" spans="1:54">
      <c r="A57" s="43" t="s">
        <v>24662</v>
      </c>
      <c r="B57" s="43">
        <v>0</v>
      </c>
      <c r="C57" s="43">
        <v>0</v>
      </c>
      <c r="D57" s="43">
        <f t="shared" si="0"/>
        <v>0</v>
      </c>
      <c r="F57" s="43" t="s">
        <v>24662</v>
      </c>
      <c r="G57" s="43">
        <v>0</v>
      </c>
      <c r="H57" s="43">
        <v>0</v>
      </c>
      <c r="I57" s="43">
        <f t="shared" si="1"/>
        <v>0</v>
      </c>
      <c r="K57" s="43" t="s">
        <v>24662</v>
      </c>
      <c r="L57" s="43">
        <v>0</v>
      </c>
      <c r="M57" s="43">
        <v>0</v>
      </c>
      <c r="N57" s="43">
        <f t="shared" si="2"/>
        <v>0</v>
      </c>
      <c r="P57" s="43" t="s">
        <v>24662</v>
      </c>
      <c r="Q57" s="43">
        <v>0</v>
      </c>
      <c r="R57" s="43">
        <v>0</v>
      </c>
      <c r="S57" s="43">
        <f t="shared" si="3"/>
        <v>0</v>
      </c>
      <c r="U57" s="43" t="s">
        <v>24662</v>
      </c>
      <c r="V57" s="43">
        <v>0</v>
      </c>
      <c r="W57" s="43">
        <v>0</v>
      </c>
      <c r="X57" s="43">
        <f t="shared" si="4"/>
        <v>0</v>
      </c>
      <c r="Z57" s="43" t="s">
        <v>24662</v>
      </c>
      <c r="AA57" s="43">
        <v>0</v>
      </c>
      <c r="AB57" s="43">
        <v>0</v>
      </c>
      <c r="AC57" s="43">
        <f t="shared" si="5"/>
        <v>0</v>
      </c>
      <c r="AE57" s="43" t="s">
        <v>24662</v>
      </c>
      <c r="AF57" s="43">
        <v>0</v>
      </c>
      <c r="AG57" s="43">
        <v>0</v>
      </c>
      <c r="AH57" s="43">
        <f t="shared" si="6"/>
        <v>0</v>
      </c>
      <c r="AJ57" s="43" t="s">
        <v>24662</v>
      </c>
      <c r="AK57" s="43">
        <v>0</v>
      </c>
      <c r="AL57" s="43">
        <v>0</v>
      </c>
      <c r="AM57" s="43">
        <f t="shared" si="7"/>
        <v>0</v>
      </c>
      <c r="AO57" s="43" t="s">
        <v>24662</v>
      </c>
      <c r="AP57" s="43">
        <v>0</v>
      </c>
      <c r="AQ57" s="43">
        <v>0</v>
      </c>
      <c r="AR57" s="43">
        <f t="shared" si="8"/>
        <v>0</v>
      </c>
      <c r="AT57" s="43" t="s">
        <v>24662</v>
      </c>
      <c r="AU57" s="43">
        <v>0</v>
      </c>
      <c r="AV57" s="43">
        <v>0</v>
      </c>
      <c r="AW57" s="43">
        <f t="shared" si="9"/>
        <v>0</v>
      </c>
      <c r="AY57" s="43" t="s">
        <v>24662</v>
      </c>
      <c r="AZ57" s="43">
        <v>0</v>
      </c>
      <c r="BA57" s="43">
        <v>0</v>
      </c>
      <c r="BB57" s="43">
        <v>0</v>
      </c>
    </row>
    <row r="58" spans="1:54">
      <c r="A58" s="43" t="s">
        <v>23973</v>
      </c>
      <c r="B58" s="43">
        <v>0</v>
      </c>
      <c r="C58" s="43">
        <v>0</v>
      </c>
      <c r="D58" s="43">
        <f t="shared" si="0"/>
        <v>0</v>
      </c>
      <c r="F58" s="43" t="s">
        <v>23973</v>
      </c>
      <c r="G58" s="43">
        <v>0</v>
      </c>
      <c r="H58" s="43">
        <v>0</v>
      </c>
      <c r="I58" s="43">
        <f t="shared" si="1"/>
        <v>0</v>
      </c>
      <c r="K58" s="43" t="s">
        <v>23973</v>
      </c>
      <c r="L58" s="43">
        <v>0</v>
      </c>
      <c r="M58" s="43">
        <v>0</v>
      </c>
      <c r="N58" s="43">
        <f t="shared" si="2"/>
        <v>0</v>
      </c>
      <c r="P58" s="43" t="s">
        <v>23973</v>
      </c>
      <c r="Q58" s="43">
        <v>0</v>
      </c>
      <c r="R58" s="43">
        <v>0</v>
      </c>
      <c r="S58" s="43">
        <f t="shared" si="3"/>
        <v>1</v>
      </c>
      <c r="U58" s="43" t="s">
        <v>23973</v>
      </c>
      <c r="V58" s="43">
        <v>0</v>
      </c>
      <c r="W58" s="43">
        <v>0</v>
      </c>
      <c r="X58" s="43">
        <f t="shared" si="4"/>
        <v>0</v>
      </c>
      <c r="Z58" s="43" t="s">
        <v>23973</v>
      </c>
      <c r="AA58" s="43">
        <v>0</v>
      </c>
      <c r="AB58" s="43">
        <v>0</v>
      </c>
      <c r="AC58" s="43">
        <f t="shared" si="5"/>
        <v>0</v>
      </c>
      <c r="AE58" s="43" t="s">
        <v>23973</v>
      </c>
      <c r="AF58" s="43">
        <v>0</v>
      </c>
      <c r="AG58" s="43">
        <v>0</v>
      </c>
      <c r="AH58" s="43">
        <f t="shared" si="6"/>
        <v>0</v>
      </c>
      <c r="AJ58" s="43" t="s">
        <v>23973</v>
      </c>
      <c r="AK58" s="43">
        <v>0</v>
      </c>
      <c r="AL58" s="43">
        <v>0</v>
      </c>
      <c r="AM58" s="43">
        <f t="shared" si="7"/>
        <v>0</v>
      </c>
      <c r="AO58" s="43" t="s">
        <v>23973</v>
      </c>
      <c r="AP58" s="43">
        <v>0</v>
      </c>
      <c r="AQ58" s="43">
        <v>0</v>
      </c>
      <c r="AR58" s="43">
        <f t="shared" si="8"/>
        <v>0</v>
      </c>
      <c r="AT58" s="43" t="s">
        <v>23973</v>
      </c>
      <c r="AU58" s="43">
        <v>0</v>
      </c>
      <c r="AV58" s="43">
        <v>0</v>
      </c>
      <c r="AW58" s="43">
        <f t="shared" si="9"/>
        <v>0</v>
      </c>
      <c r="AY58" s="43" t="s">
        <v>23973</v>
      </c>
      <c r="AZ58" s="43">
        <v>0</v>
      </c>
      <c r="BA58" s="43">
        <v>0</v>
      </c>
      <c r="BB58" s="43">
        <v>0</v>
      </c>
    </row>
    <row r="59" spans="1:54">
      <c r="A59" s="43" t="s">
        <v>24663</v>
      </c>
      <c r="B59" s="43">
        <v>0</v>
      </c>
      <c r="C59" s="43">
        <v>0</v>
      </c>
      <c r="D59" s="43">
        <f t="shared" si="0"/>
        <v>0</v>
      </c>
      <c r="F59" s="43" t="s">
        <v>24663</v>
      </c>
      <c r="G59" s="43">
        <v>0</v>
      </c>
      <c r="H59" s="43">
        <v>0</v>
      </c>
      <c r="I59" s="43">
        <f t="shared" si="1"/>
        <v>0</v>
      </c>
      <c r="K59" s="43" t="s">
        <v>24663</v>
      </c>
      <c r="L59" s="43">
        <v>0</v>
      </c>
      <c r="M59" s="43">
        <v>0</v>
      </c>
      <c r="N59" s="43">
        <f t="shared" si="2"/>
        <v>0</v>
      </c>
      <c r="P59" s="43" t="s">
        <v>24663</v>
      </c>
      <c r="Q59" s="43">
        <v>0</v>
      </c>
      <c r="R59" s="43">
        <v>0</v>
      </c>
      <c r="S59" s="43">
        <f t="shared" si="3"/>
        <v>0</v>
      </c>
      <c r="U59" s="43" t="s">
        <v>24663</v>
      </c>
      <c r="V59" s="43">
        <v>0</v>
      </c>
      <c r="W59" s="43">
        <v>0</v>
      </c>
      <c r="X59" s="43">
        <f t="shared" si="4"/>
        <v>0</v>
      </c>
      <c r="Z59" s="43" t="s">
        <v>24663</v>
      </c>
      <c r="AA59" s="43">
        <v>0</v>
      </c>
      <c r="AB59" s="43">
        <v>0</v>
      </c>
      <c r="AC59" s="43">
        <f t="shared" si="5"/>
        <v>0</v>
      </c>
      <c r="AE59" s="43" t="s">
        <v>24663</v>
      </c>
      <c r="AF59" s="43">
        <v>0</v>
      </c>
      <c r="AG59" s="43">
        <v>0</v>
      </c>
      <c r="AH59" s="43">
        <f t="shared" si="6"/>
        <v>0</v>
      </c>
      <c r="AJ59" s="43" t="s">
        <v>24663</v>
      </c>
      <c r="AK59" s="43">
        <v>0</v>
      </c>
      <c r="AL59" s="43">
        <v>0</v>
      </c>
      <c r="AM59" s="43">
        <f t="shared" si="7"/>
        <v>0</v>
      </c>
      <c r="AO59" s="43" t="s">
        <v>24663</v>
      </c>
      <c r="AP59" s="43">
        <v>0</v>
      </c>
      <c r="AQ59" s="43">
        <v>0</v>
      </c>
      <c r="AR59" s="43">
        <f t="shared" si="8"/>
        <v>0</v>
      </c>
      <c r="AT59" s="43" t="s">
        <v>24663</v>
      </c>
      <c r="AU59" s="43">
        <v>0</v>
      </c>
      <c r="AV59" s="43">
        <v>0</v>
      </c>
      <c r="AW59" s="43">
        <f t="shared" si="9"/>
        <v>0</v>
      </c>
      <c r="AY59" s="43" t="s">
        <v>24663</v>
      </c>
      <c r="AZ59" s="43">
        <v>0</v>
      </c>
      <c r="BA59" s="43">
        <v>0</v>
      </c>
      <c r="BB59" s="43">
        <v>0</v>
      </c>
    </row>
    <row r="60" spans="1:54">
      <c r="A60" s="43" t="s">
        <v>25122</v>
      </c>
      <c r="B60" s="43">
        <v>0</v>
      </c>
      <c r="C60" s="43">
        <v>0</v>
      </c>
      <c r="D60" s="43">
        <f t="shared" si="0"/>
        <v>0</v>
      </c>
      <c r="F60" s="43" t="s">
        <v>25122</v>
      </c>
      <c r="G60" s="43">
        <v>0</v>
      </c>
      <c r="H60" s="43">
        <v>0</v>
      </c>
      <c r="I60" s="43">
        <f t="shared" si="1"/>
        <v>0</v>
      </c>
      <c r="K60" s="43" t="s">
        <v>25122</v>
      </c>
      <c r="L60" s="43">
        <v>0</v>
      </c>
      <c r="M60" s="43">
        <v>0</v>
      </c>
      <c r="N60" s="43">
        <f t="shared" si="2"/>
        <v>0</v>
      </c>
      <c r="P60" s="43" t="s">
        <v>25122</v>
      </c>
      <c r="Q60" s="43">
        <v>0</v>
      </c>
      <c r="R60" s="43">
        <v>0</v>
      </c>
      <c r="S60" s="43">
        <f t="shared" si="3"/>
        <v>0</v>
      </c>
      <c r="U60" s="43" t="s">
        <v>25122</v>
      </c>
      <c r="V60" s="43">
        <v>0</v>
      </c>
      <c r="W60" s="43">
        <v>0</v>
      </c>
      <c r="X60" s="43">
        <f t="shared" si="4"/>
        <v>0</v>
      </c>
      <c r="Z60" s="43" t="s">
        <v>25122</v>
      </c>
      <c r="AA60" s="43">
        <v>0</v>
      </c>
      <c r="AB60" s="43">
        <v>0</v>
      </c>
      <c r="AC60" s="43">
        <f t="shared" si="5"/>
        <v>0</v>
      </c>
      <c r="AE60" s="43" t="s">
        <v>25122</v>
      </c>
      <c r="AF60" s="43">
        <v>0</v>
      </c>
      <c r="AG60" s="43">
        <v>0</v>
      </c>
      <c r="AH60" s="43">
        <f t="shared" si="6"/>
        <v>0</v>
      </c>
      <c r="AJ60" s="43" t="s">
        <v>25122</v>
      </c>
      <c r="AK60" s="43">
        <v>0</v>
      </c>
      <c r="AL60" s="43">
        <v>0</v>
      </c>
      <c r="AM60" s="43">
        <f t="shared" si="7"/>
        <v>1</v>
      </c>
      <c r="AO60" s="43" t="s">
        <v>25122</v>
      </c>
      <c r="AP60" s="43">
        <v>0</v>
      </c>
      <c r="AQ60" s="43">
        <v>0</v>
      </c>
      <c r="AR60" s="43">
        <f t="shared" si="8"/>
        <v>0</v>
      </c>
      <c r="AT60" s="43" t="s">
        <v>25122</v>
      </c>
      <c r="AU60" s="43">
        <v>0</v>
      </c>
      <c r="AV60" s="43">
        <v>0</v>
      </c>
      <c r="AW60" s="43">
        <f t="shared" si="9"/>
        <v>0</v>
      </c>
      <c r="AY60" s="43" t="s">
        <v>25122</v>
      </c>
      <c r="AZ60" s="43">
        <v>0</v>
      </c>
      <c r="BA60" s="43">
        <v>0</v>
      </c>
      <c r="BB60" s="43">
        <v>0</v>
      </c>
    </row>
    <row r="61" spans="1:54">
      <c r="A61" s="43" t="s">
        <v>24664</v>
      </c>
      <c r="B61" s="43">
        <v>0</v>
      </c>
      <c r="C61" s="43">
        <v>0</v>
      </c>
      <c r="D61" s="43">
        <f t="shared" si="0"/>
        <v>0</v>
      </c>
      <c r="F61" s="43" t="s">
        <v>24664</v>
      </c>
      <c r="G61" s="43">
        <v>0</v>
      </c>
      <c r="H61" s="43">
        <v>0</v>
      </c>
      <c r="I61" s="43">
        <f t="shared" si="1"/>
        <v>0</v>
      </c>
      <c r="K61" s="43" t="s">
        <v>24664</v>
      </c>
      <c r="L61" s="43">
        <v>0</v>
      </c>
      <c r="M61" s="43">
        <v>0</v>
      </c>
      <c r="N61" s="43">
        <f t="shared" si="2"/>
        <v>0</v>
      </c>
      <c r="P61" s="43" t="s">
        <v>24664</v>
      </c>
      <c r="Q61" s="43">
        <v>0</v>
      </c>
      <c r="R61" s="43">
        <v>0</v>
      </c>
      <c r="S61" s="43">
        <f t="shared" si="3"/>
        <v>0</v>
      </c>
      <c r="U61" s="43" t="s">
        <v>24664</v>
      </c>
      <c r="V61" s="43">
        <v>0</v>
      </c>
      <c r="W61" s="43">
        <v>0</v>
      </c>
      <c r="X61" s="43">
        <f t="shared" si="4"/>
        <v>0</v>
      </c>
      <c r="Z61" s="43" t="s">
        <v>24664</v>
      </c>
      <c r="AA61" s="43">
        <v>0</v>
      </c>
      <c r="AB61" s="43">
        <v>0</v>
      </c>
      <c r="AC61" s="43">
        <f t="shared" si="5"/>
        <v>0</v>
      </c>
      <c r="AE61" s="43" t="s">
        <v>24664</v>
      </c>
      <c r="AF61" s="43">
        <v>0</v>
      </c>
      <c r="AG61" s="43">
        <v>0</v>
      </c>
      <c r="AH61" s="43">
        <f t="shared" si="6"/>
        <v>0</v>
      </c>
      <c r="AJ61" s="43" t="s">
        <v>24664</v>
      </c>
      <c r="AK61" s="43">
        <v>0</v>
      </c>
      <c r="AL61" s="43">
        <v>0</v>
      </c>
      <c r="AM61" s="43">
        <f t="shared" si="7"/>
        <v>0</v>
      </c>
      <c r="AO61" s="43" t="s">
        <v>24664</v>
      </c>
      <c r="AP61" s="43">
        <v>0</v>
      </c>
      <c r="AQ61" s="43">
        <v>0</v>
      </c>
      <c r="AR61" s="43">
        <f t="shared" si="8"/>
        <v>0</v>
      </c>
      <c r="AT61" s="43" t="s">
        <v>24664</v>
      </c>
      <c r="AU61" s="43">
        <v>0</v>
      </c>
      <c r="AV61" s="43">
        <v>0</v>
      </c>
      <c r="AW61" s="43">
        <f t="shared" si="9"/>
        <v>0</v>
      </c>
      <c r="AY61" s="43" t="s">
        <v>24664</v>
      </c>
      <c r="AZ61" s="43">
        <v>0</v>
      </c>
      <c r="BA61" s="43">
        <v>0</v>
      </c>
      <c r="BB61" s="43">
        <v>0</v>
      </c>
    </row>
    <row r="62" spans="1:54">
      <c r="A62" s="43" t="s">
        <v>23863</v>
      </c>
      <c r="B62" s="43">
        <v>0</v>
      </c>
      <c r="C62" s="43">
        <v>0</v>
      </c>
      <c r="D62" s="43">
        <f t="shared" si="0"/>
        <v>0</v>
      </c>
      <c r="F62" s="43" t="s">
        <v>23863</v>
      </c>
      <c r="G62" s="43">
        <v>0</v>
      </c>
      <c r="H62" s="43">
        <v>0</v>
      </c>
      <c r="I62" s="43">
        <f t="shared" si="1"/>
        <v>0</v>
      </c>
      <c r="K62" s="43" t="s">
        <v>23863</v>
      </c>
      <c r="L62" s="43">
        <v>0</v>
      </c>
      <c r="M62" s="43">
        <v>0</v>
      </c>
      <c r="N62" s="43">
        <f t="shared" si="2"/>
        <v>0</v>
      </c>
      <c r="P62" s="43" t="s">
        <v>23863</v>
      </c>
      <c r="Q62" s="43">
        <v>0</v>
      </c>
      <c r="R62" s="43">
        <v>0</v>
      </c>
      <c r="S62" s="43">
        <f t="shared" si="3"/>
        <v>0</v>
      </c>
      <c r="U62" s="43" t="s">
        <v>23863</v>
      </c>
      <c r="V62" s="43">
        <v>0</v>
      </c>
      <c r="W62" s="43">
        <v>0</v>
      </c>
      <c r="X62" s="43">
        <f t="shared" si="4"/>
        <v>0</v>
      </c>
      <c r="Z62" s="43" t="s">
        <v>23863</v>
      </c>
      <c r="AA62" s="43">
        <v>0</v>
      </c>
      <c r="AB62" s="43">
        <v>0</v>
      </c>
      <c r="AC62" s="43">
        <f t="shared" si="5"/>
        <v>1</v>
      </c>
      <c r="AE62" s="43" t="s">
        <v>23863</v>
      </c>
      <c r="AF62" s="43">
        <v>0</v>
      </c>
      <c r="AG62" s="43">
        <v>0</v>
      </c>
      <c r="AH62" s="43">
        <f t="shared" si="6"/>
        <v>0</v>
      </c>
      <c r="AJ62" s="43" t="s">
        <v>23863</v>
      </c>
      <c r="AK62" s="43">
        <v>0</v>
      </c>
      <c r="AL62" s="43">
        <v>0</v>
      </c>
      <c r="AM62" s="43">
        <f t="shared" si="7"/>
        <v>0</v>
      </c>
      <c r="AO62" s="43" t="s">
        <v>23863</v>
      </c>
      <c r="AP62" s="43">
        <v>0</v>
      </c>
      <c r="AQ62" s="43">
        <v>0</v>
      </c>
      <c r="AR62" s="43">
        <f t="shared" si="8"/>
        <v>0</v>
      </c>
      <c r="AT62" s="43" t="s">
        <v>23863</v>
      </c>
      <c r="AU62" s="43">
        <v>0</v>
      </c>
      <c r="AV62" s="43">
        <v>0</v>
      </c>
      <c r="AW62" s="43">
        <f t="shared" si="9"/>
        <v>0</v>
      </c>
      <c r="AY62" s="43" t="s">
        <v>23863</v>
      </c>
      <c r="AZ62" s="43">
        <v>0</v>
      </c>
      <c r="BA62" s="43">
        <v>0</v>
      </c>
      <c r="BB62" s="43">
        <v>0</v>
      </c>
    </row>
    <row r="63" spans="1:54">
      <c r="A63" s="43" t="s">
        <v>24665</v>
      </c>
      <c r="B63" s="43">
        <v>0</v>
      </c>
      <c r="C63" s="43">
        <v>0</v>
      </c>
      <c r="D63" s="43">
        <f t="shared" si="0"/>
        <v>0</v>
      </c>
      <c r="F63" s="43" t="s">
        <v>24665</v>
      </c>
      <c r="G63" s="43">
        <v>0</v>
      </c>
      <c r="H63" s="43">
        <v>0</v>
      </c>
      <c r="I63" s="43">
        <f t="shared" si="1"/>
        <v>0</v>
      </c>
      <c r="K63" s="43" t="s">
        <v>24665</v>
      </c>
      <c r="L63" s="43">
        <v>0</v>
      </c>
      <c r="M63" s="43">
        <v>0</v>
      </c>
      <c r="N63" s="43">
        <f t="shared" si="2"/>
        <v>0</v>
      </c>
      <c r="P63" s="43" t="s">
        <v>24665</v>
      </c>
      <c r="Q63" s="43">
        <v>0</v>
      </c>
      <c r="R63" s="43">
        <v>0</v>
      </c>
      <c r="S63" s="43">
        <f t="shared" si="3"/>
        <v>0</v>
      </c>
      <c r="U63" s="43" t="s">
        <v>24665</v>
      </c>
      <c r="V63" s="43">
        <v>0</v>
      </c>
      <c r="W63" s="43">
        <v>0</v>
      </c>
      <c r="X63" s="43">
        <f t="shared" si="4"/>
        <v>0</v>
      </c>
      <c r="Z63" s="43" t="s">
        <v>24665</v>
      </c>
      <c r="AA63" s="43">
        <v>0</v>
      </c>
      <c r="AB63" s="43">
        <v>0</v>
      </c>
      <c r="AC63" s="43">
        <f t="shared" si="5"/>
        <v>0</v>
      </c>
      <c r="AE63" s="43" t="s">
        <v>24665</v>
      </c>
      <c r="AF63" s="43">
        <v>0</v>
      </c>
      <c r="AG63" s="43">
        <v>0</v>
      </c>
      <c r="AH63" s="43">
        <f t="shared" si="6"/>
        <v>0</v>
      </c>
      <c r="AJ63" s="43" t="s">
        <v>24665</v>
      </c>
      <c r="AK63" s="43">
        <v>0</v>
      </c>
      <c r="AL63" s="43">
        <v>0</v>
      </c>
      <c r="AM63" s="43">
        <f t="shared" si="7"/>
        <v>0</v>
      </c>
      <c r="AO63" s="43" t="s">
        <v>24665</v>
      </c>
      <c r="AP63" s="43">
        <v>0</v>
      </c>
      <c r="AQ63" s="43">
        <v>0</v>
      </c>
      <c r="AR63" s="43">
        <f t="shared" si="8"/>
        <v>0</v>
      </c>
      <c r="AT63" s="43" t="s">
        <v>24665</v>
      </c>
      <c r="AU63" s="43">
        <v>0</v>
      </c>
      <c r="AV63" s="43">
        <v>0</v>
      </c>
      <c r="AW63" s="43">
        <f t="shared" si="9"/>
        <v>0</v>
      </c>
      <c r="AY63" s="43" t="s">
        <v>24665</v>
      </c>
      <c r="AZ63" s="43">
        <v>0</v>
      </c>
      <c r="BA63" s="43">
        <v>0</v>
      </c>
      <c r="BB63" s="43">
        <v>0</v>
      </c>
    </row>
    <row r="64" spans="1:54">
      <c r="A64" s="43" t="s">
        <v>23864</v>
      </c>
      <c r="B64" s="43">
        <v>0</v>
      </c>
      <c r="C64" s="43">
        <v>0</v>
      </c>
      <c r="D64" s="43">
        <f t="shared" si="0"/>
        <v>0</v>
      </c>
      <c r="F64" s="43" t="s">
        <v>23864</v>
      </c>
      <c r="G64" s="43">
        <v>0</v>
      </c>
      <c r="H64" s="43">
        <v>0</v>
      </c>
      <c r="I64" s="43">
        <f t="shared" si="1"/>
        <v>0</v>
      </c>
      <c r="K64" s="43" t="s">
        <v>23864</v>
      </c>
      <c r="L64" s="43">
        <v>0</v>
      </c>
      <c r="M64" s="43">
        <v>0</v>
      </c>
      <c r="N64" s="43">
        <f t="shared" si="2"/>
        <v>0</v>
      </c>
      <c r="P64" s="43" t="s">
        <v>23864</v>
      </c>
      <c r="Q64" s="43">
        <v>0</v>
      </c>
      <c r="R64" s="43">
        <v>0</v>
      </c>
      <c r="S64" s="43">
        <f t="shared" si="3"/>
        <v>1</v>
      </c>
      <c r="U64" s="43" t="s">
        <v>23864</v>
      </c>
      <c r="V64" s="43">
        <v>0</v>
      </c>
      <c r="W64" s="43">
        <v>0</v>
      </c>
      <c r="X64" s="43">
        <f t="shared" si="4"/>
        <v>0</v>
      </c>
      <c r="Z64" s="43" t="s">
        <v>23864</v>
      </c>
      <c r="AA64" s="43">
        <v>0</v>
      </c>
      <c r="AB64" s="43">
        <v>0</v>
      </c>
      <c r="AC64" s="43">
        <f t="shared" si="5"/>
        <v>0</v>
      </c>
      <c r="AE64" s="43" t="s">
        <v>23864</v>
      </c>
      <c r="AF64" s="43">
        <v>0</v>
      </c>
      <c r="AG64" s="43">
        <v>0</v>
      </c>
      <c r="AH64" s="43">
        <f t="shared" si="6"/>
        <v>0</v>
      </c>
      <c r="AJ64" s="43" t="s">
        <v>23864</v>
      </c>
      <c r="AK64" s="43">
        <v>0</v>
      </c>
      <c r="AL64" s="43">
        <v>0</v>
      </c>
      <c r="AM64" s="43">
        <f t="shared" si="7"/>
        <v>0</v>
      </c>
      <c r="AO64" s="43" t="s">
        <v>23864</v>
      </c>
      <c r="AP64" s="43">
        <v>0</v>
      </c>
      <c r="AQ64" s="43">
        <v>0</v>
      </c>
      <c r="AR64" s="43">
        <f t="shared" si="8"/>
        <v>0</v>
      </c>
      <c r="AT64" s="43" t="s">
        <v>23864</v>
      </c>
      <c r="AU64" s="43">
        <v>0</v>
      </c>
      <c r="AV64" s="43">
        <v>0</v>
      </c>
      <c r="AW64" s="43">
        <f t="shared" si="9"/>
        <v>0</v>
      </c>
      <c r="AY64" s="43" t="s">
        <v>23864</v>
      </c>
      <c r="AZ64" s="43">
        <v>0</v>
      </c>
      <c r="BA64" s="43">
        <v>0</v>
      </c>
      <c r="BB64" s="43">
        <v>0</v>
      </c>
    </row>
    <row r="65" spans="1:54">
      <c r="A65" s="43" t="s">
        <v>25124</v>
      </c>
      <c r="B65" s="43">
        <v>0</v>
      </c>
      <c r="C65" s="43">
        <v>0</v>
      </c>
      <c r="D65" s="43">
        <f t="shared" si="0"/>
        <v>0</v>
      </c>
      <c r="F65" s="43" t="s">
        <v>25124</v>
      </c>
      <c r="G65" s="43">
        <v>0</v>
      </c>
      <c r="H65" s="43">
        <v>0</v>
      </c>
      <c r="I65" s="43">
        <f t="shared" si="1"/>
        <v>0</v>
      </c>
      <c r="K65" s="43" t="s">
        <v>25124</v>
      </c>
      <c r="L65" s="43">
        <v>0</v>
      </c>
      <c r="M65" s="43">
        <v>0</v>
      </c>
      <c r="N65" s="43">
        <f t="shared" si="2"/>
        <v>0</v>
      </c>
      <c r="P65" s="43" t="s">
        <v>25124</v>
      </c>
      <c r="Q65" s="43">
        <v>0</v>
      </c>
      <c r="R65" s="43">
        <v>0</v>
      </c>
      <c r="S65" s="43">
        <f t="shared" si="3"/>
        <v>0</v>
      </c>
      <c r="U65" s="43" t="s">
        <v>25124</v>
      </c>
      <c r="V65" s="43">
        <v>0</v>
      </c>
      <c r="W65" s="43">
        <v>0</v>
      </c>
      <c r="X65" s="43">
        <f t="shared" si="4"/>
        <v>0</v>
      </c>
      <c r="Z65" s="43" t="s">
        <v>25124</v>
      </c>
      <c r="AA65" s="43">
        <v>0</v>
      </c>
      <c r="AB65" s="43">
        <v>0</v>
      </c>
      <c r="AC65" s="43">
        <f t="shared" si="5"/>
        <v>0</v>
      </c>
      <c r="AE65" s="43" t="s">
        <v>25124</v>
      </c>
      <c r="AF65" s="43">
        <v>0</v>
      </c>
      <c r="AG65" s="43">
        <v>0</v>
      </c>
      <c r="AH65" s="43">
        <f t="shared" si="6"/>
        <v>0</v>
      </c>
      <c r="AJ65" s="43" t="s">
        <v>25124</v>
      </c>
      <c r="AK65" s="43">
        <v>0</v>
      </c>
      <c r="AL65" s="43">
        <v>0</v>
      </c>
      <c r="AM65" s="43">
        <f t="shared" si="7"/>
        <v>0</v>
      </c>
      <c r="AO65" s="43" t="s">
        <v>25124</v>
      </c>
      <c r="AP65" s="43">
        <v>0</v>
      </c>
      <c r="AQ65" s="43">
        <v>0</v>
      </c>
      <c r="AR65" s="43">
        <f t="shared" si="8"/>
        <v>0</v>
      </c>
      <c r="AT65" s="43" t="s">
        <v>25124</v>
      </c>
      <c r="AU65" s="43">
        <v>0</v>
      </c>
      <c r="AV65" s="43">
        <v>0</v>
      </c>
      <c r="AW65" s="43">
        <f t="shared" si="9"/>
        <v>0</v>
      </c>
      <c r="AY65" s="43" t="s">
        <v>25124</v>
      </c>
      <c r="AZ65" s="43">
        <v>0</v>
      </c>
      <c r="BA65" s="43">
        <v>0</v>
      </c>
      <c r="BB65" s="43">
        <f t="shared" si="10"/>
        <v>0</v>
      </c>
    </row>
    <row r="66" spans="1:54">
      <c r="A66" s="43" t="s">
        <v>25123</v>
      </c>
      <c r="B66" s="43">
        <v>0</v>
      </c>
      <c r="C66" s="43">
        <v>0</v>
      </c>
      <c r="D66" s="43">
        <f t="shared" si="0"/>
        <v>0</v>
      </c>
      <c r="F66" s="43" t="s">
        <v>25123</v>
      </c>
      <c r="G66" s="43">
        <v>0</v>
      </c>
      <c r="H66" s="43">
        <v>0</v>
      </c>
      <c r="I66" s="43">
        <f t="shared" si="1"/>
        <v>1</v>
      </c>
      <c r="K66" s="43" t="s">
        <v>25123</v>
      </c>
      <c r="L66" s="43">
        <v>0</v>
      </c>
      <c r="M66" s="43">
        <v>0</v>
      </c>
      <c r="N66" s="43">
        <f t="shared" si="2"/>
        <v>0</v>
      </c>
      <c r="P66" s="43" t="s">
        <v>25123</v>
      </c>
      <c r="Q66" s="43">
        <v>0</v>
      </c>
      <c r="R66" s="43">
        <v>0</v>
      </c>
      <c r="S66" s="43">
        <f t="shared" si="3"/>
        <v>0</v>
      </c>
      <c r="U66" s="43" t="s">
        <v>25123</v>
      </c>
      <c r="V66" s="43">
        <v>0</v>
      </c>
      <c r="W66" s="43">
        <v>0</v>
      </c>
      <c r="X66" s="43">
        <f t="shared" si="4"/>
        <v>0</v>
      </c>
      <c r="Z66" s="43" t="s">
        <v>25123</v>
      </c>
      <c r="AA66" s="43">
        <v>0</v>
      </c>
      <c r="AB66" s="43">
        <v>0</v>
      </c>
      <c r="AC66" s="43">
        <f t="shared" si="5"/>
        <v>0</v>
      </c>
      <c r="AE66" s="43" t="s">
        <v>25123</v>
      </c>
      <c r="AF66" s="43">
        <v>0</v>
      </c>
      <c r="AG66" s="43">
        <v>0</v>
      </c>
      <c r="AH66" s="43">
        <f t="shared" si="6"/>
        <v>0</v>
      </c>
      <c r="AJ66" s="43" t="s">
        <v>25123</v>
      </c>
      <c r="AK66" s="43">
        <v>0</v>
      </c>
      <c r="AL66" s="43">
        <v>0</v>
      </c>
      <c r="AM66" s="43">
        <f t="shared" si="7"/>
        <v>0</v>
      </c>
      <c r="AO66" s="43" t="s">
        <v>25123</v>
      </c>
      <c r="AP66" s="43">
        <v>0</v>
      </c>
      <c r="AQ66" s="43">
        <v>0</v>
      </c>
      <c r="AR66" s="43">
        <f t="shared" si="8"/>
        <v>0</v>
      </c>
      <c r="AT66" s="43" t="s">
        <v>25123</v>
      </c>
      <c r="AU66" s="43">
        <v>0</v>
      </c>
      <c r="AV66" s="43">
        <v>0</v>
      </c>
      <c r="AW66" s="43">
        <f t="shared" si="9"/>
        <v>0</v>
      </c>
      <c r="AY66" s="43" t="s">
        <v>25123</v>
      </c>
      <c r="AZ66" s="43">
        <v>0</v>
      </c>
      <c r="BA66" s="43">
        <v>0</v>
      </c>
      <c r="BB66" s="43">
        <f t="shared" si="10"/>
        <v>1</v>
      </c>
    </row>
    <row r="67" spans="1:54">
      <c r="A67" s="43" t="s">
        <v>25126</v>
      </c>
      <c r="B67" s="43">
        <v>0</v>
      </c>
      <c r="C67" s="43">
        <v>0</v>
      </c>
      <c r="D67" s="43">
        <f t="shared" ref="D67:D130" si="11">IF(TYPE(FIND("_EXT",A67))=1,IF(OR((TYPE(FIND("oate_EXT",A67))=1),EXACT("4-hydroxyphenylacetate_EXT",A67),EXACT("indole-3-acetate_EXT",A67),EXACT("phenylacetate_EXT",A67),EXACT("H2O_EXT",A67),EXACT("ATP_EXT",A67),EXACT("H+_EXT",A67),EXACT("SO4_EXT",A67),EXACT("phosphate_EXT",A67),EXACT("oxygen_EXT",A67),EXACT("CO2_EXT",A67),EXACT("NH4_EXT",A67),EXACT("formate_EXT",A67),EXACT(A67,"acetate_EXT"),EXACT("acetaldehyde_EXT",A67),EXACT("cellulose_EXT",A67),EXACT("beta-D-glucose_EXT",A67),EXACT(A67,"ethanol_EXT")),1,0),0)</f>
        <v>0</v>
      </c>
      <c r="F67" s="43" t="s">
        <v>25126</v>
      </c>
      <c r="G67" s="43">
        <v>0</v>
      </c>
      <c r="H67" s="43">
        <v>0</v>
      </c>
      <c r="I67" s="43">
        <f t="shared" ref="I67:I130" si="12">IF(TYPE(FIND("_EXT",F67))=1,IF(OR(AND((TYPE(FIND("al_EXT",F67))=1),NOT(EXACT("2-nonenal_EXT",F67))),(TYPE(FIND("hyde_EXT",F67))=1),EXACT("H2O_EXT",F67),EXACT("ATP_EXT",F67),EXACT("H+_EXT",F67),EXACT("SO4_EXT",F67),EXACT("phosphate_EXT",F67),EXACT("oxygen_EXT",F67),EXACT("CO2_EXT",F67),EXACT("NH4_EXT",F67),EXACT("formate_EXT",F67),EXACT(F67,"acetate_EXT"),EXACT("cellulose_EXT",F67),EXACT("beta-D-glucose_EXT",F67),EXACT("acetaldehyde_EXT",F67),EXACT(F67,"ethanol_EXT")),1,0),0)</f>
        <v>0</v>
      </c>
      <c r="K67" s="43" t="s">
        <v>25126</v>
      </c>
      <c r="L67" s="43">
        <v>0</v>
      </c>
      <c r="M67" s="43">
        <v>0</v>
      </c>
      <c r="N67" s="43">
        <f t="shared" ref="N67:N130" si="13">IF(TYPE(FIND("_EXT",K67))=1,IF(OR((TYPE(FIND("ane_EXT",K67))=1),EXACT("H2O_EXT",K67),EXACT("ATP_EXT",K67),EXACT("H+_EXT",K67),EXACT("SO4_EXT",K67),EXACT("phosphate_EXT",K67),EXACT("oxygen_EXT",K67),EXACT("CO2_EXT",K67),EXACT("NH4_EXT",K67),EXACT("formate_EXT",K67),EXACT(K67,"acetate_EXT"),EXACT("acetaldehyde_EXT",K67),EXACT("cellulose_EXT",K67),EXACT("beta-D-glucose_EXT",K67),EXACT(K67,"ethanol_EXT")),1,0),0)</f>
        <v>0</v>
      </c>
      <c r="P67" s="43" t="s">
        <v>25126</v>
      </c>
      <c r="Q67" s="43">
        <v>0</v>
      </c>
      <c r="R67" s="43">
        <v>0</v>
      </c>
      <c r="S67" s="43">
        <f t="shared" ref="S67:S130" si="14">IF(TYPE(FIND("_EXT",P67))=1,IF(OR((TYPE(FIND("ene_EXT",P67))=1),EXACT("H2O_EXT",P67),EXACT("ATP_EXT",P67),EXACT("H+_EXT",P67),EXACT("SO4_EXT",P67),EXACT("phosphate_EXT",P67),EXACT("oxygen_EXT",P67),EXACT("CO2_EXT",P67),EXACT("NH4_EXT",P67),EXACT("formate_EXT",P67),EXACT(P67,"acetate_EXT"),EXACT("acetaldehyde_EXT",P67),EXACT("cellulose_EXT",P67),EXACT("beta-D-glucose_EXT",P67),EXACT(P67,"ethanol_EXT")),1,0),0)</f>
        <v>0</v>
      </c>
      <c r="U67" s="43" t="s">
        <v>25126</v>
      </c>
      <c r="V67" s="43">
        <v>0</v>
      </c>
      <c r="W67" s="43">
        <v>0</v>
      </c>
      <c r="X67" s="43">
        <f t="shared" ref="X67:X130" si="15">IF(TYPE(FIND("_EXT",U67))=1,IF(AND(NOT(EXACT("indole-3-acetate_EXT",U67)),OR((TYPE(FIND("-acetate_EXT",U67))=1),EXACT("H2O_EXT",U67),EXACT("ATP_EXT",U67),EXACT("H+_EXT",U67),EXACT("SO4_EXT",U67),EXACT("phosphate_EXT",U67),EXACT("oxygen_EXT",U67),EXACT("CO2_EXT",U67),EXACT("NH4_EXT",U67),EXACT("formate_EXT",U67),EXACT(U67,"acetate_EXT"),EXACT("cellulose_EXT",U67),EXACT("beta-D-glucose_EXT",U67),EXACT("acetaldehyde_EXT",U67),EXACT(U67,"ethanol_EXT"))),1,0),0)</f>
        <v>0</v>
      </c>
      <c r="Z67" s="43" t="s">
        <v>25126</v>
      </c>
      <c r="AA67" s="43">
        <v>0</v>
      </c>
      <c r="AB67" s="43">
        <v>0</v>
      </c>
      <c r="AC67" s="43">
        <f t="shared" ref="AC67:AC130" si="16">IF(TYPE(FIND("_EXT",Z67))=1,IF(OR(AND((TYPE(FIND("one_EXT",Z67))=1),NOT(EXACT("3-octanone_EXT",Z67))),EXACT("H2O_EXT",Z67),EXACT("ATP_EXT",Z67),EXACT("H+_EXT",Z67),EXACT("SO4_EXT",Z67),EXACT("phosphate_EXT",Z67),EXACT("oxygen_EXT",Z67),EXACT("CO2_EXT",Z67),EXACT("NH4_EXT",Z67),EXACT("formate_EXT",Z67),EXACT(Z67,"acetate_EXT"),EXACT("cellulose_EXT",Z67),EXACT("beta-D-glucose_EXT",Z67),EXACT("acetaldehyde_EXT",Z67),EXACT(Z67,"ethanol_EXT")),1,0),0)</f>
        <v>0</v>
      </c>
      <c r="AE67" s="43" t="s">
        <v>25126</v>
      </c>
      <c r="AF67" s="43">
        <v>0</v>
      </c>
      <c r="AG67" s="43">
        <v>0</v>
      </c>
      <c r="AH67" s="43">
        <f t="shared" ref="AH67:AH130" si="17">IF(TYPE(FIND("_EXT",AE67))=1,IF(OR(AND((TYPE(FIND("2-",AE67))&lt;&gt;1),(TYPE(FIND("ol_EXT",AE67))=1),NOT(EXACT("1-octen-3-ol_EXT",AE67)),NOT(EXACT("3-octanol_EXT",AE67))),EXACT("2-methyl-butanol_EXT",AE67),EXACT("2-methyl-propanol_EXT",AE67),EXACT("2-phenylethanol_EXT",AE67),EXACT("H2O_EXT",AE67),EXACT("ATP_EXT",AE67),EXACT("H+_EXT",AE67),EXACT("SO4_EXT",AE67),EXACT("phosphate_EXT",AE67),EXACT("oxygen_EXT",AE67),EXACT("CO2_EXT",AE67),EXACT("NH4_EXT",AE67),EXACT("formate_EXT",AE67),EXACT(AE67,"acetate_EXT"),EXACT("acetaldehyde_EXT",AE67),EXACT("cellulose_EXT",AE67),EXACT("beta-D-glucose_EXT",AE67),EXACT(AE67,"ethanol_EXT")),1,0),0)</f>
        <v>0</v>
      </c>
      <c r="AJ67" s="43" t="s">
        <v>25126</v>
      </c>
      <c r="AK67" s="43">
        <v>0</v>
      </c>
      <c r="AL67" s="43">
        <v>0</v>
      </c>
      <c r="AM67" s="43">
        <f t="shared" ref="AM67:AM130" si="18">IF(TYPE(FIND("_EXT",AJ67))=1,IF(OR(AND((TYPE(FIND("2-",AJ67))=1),(TYPE(FIND("ol_EXT",AJ67))=1),NOT(EXACT("2-phenylethanol_EXT",AJ67)),NOT(EXACT("2-methyl-butanol_EXT",AJ67)),NOT(EXACT("2-methyl-propanol_EXT",AJ67))),EXACT("H2O_EXT",AJ67),EXACT("ATP_EXT",AJ67),EXACT("H+_EXT",AJ67),EXACT("SO4_EXT",AJ67),EXACT("phosphate_EXT",AJ67),EXACT("oxygen_EXT",AJ67),EXACT("CO2_EXT",AJ67),EXACT("formate_EXT",AJ67),EXACT("NH4_EXT",AJ67),EXACT(AJ67,"acetate_EXT"),EXACT("acetaldehyde_EXT",AJ67),EXACT("cellulose_EXT",AJ67),EXACT("beta-D-glucose_EXT",AJ67),EXACT(AJ67,"ethanol_EXT")),1,0),0)</f>
        <v>0</v>
      </c>
      <c r="AO67" s="43" t="s">
        <v>25126</v>
      </c>
      <c r="AP67" s="43">
        <v>0</v>
      </c>
      <c r="AQ67" s="43">
        <v>0</v>
      </c>
      <c r="AR67" s="43">
        <f t="shared" ref="AR67:AR130" si="19">IF(TYPE(FIND("_EXT",AO67))=1,IF(OR(EXACT("2-nonenal_EXT",AO67),EXACT("3-octanol_EXT",AO67),EXACT("3-octanone_EXT",AO67),EXACT("1-octen-3-ol_EXT",AO67),EXACT("3-octanone",AO67),EXACT("3-octene_EXT",AO67),EXACT("octane",AO67),EXACT("H2O_EXT",AO67),EXACT("ATP_EXT",AO67),EXACT("H+_EXT",AO67),EXACT("SO4_EXT",AO67),EXACT("phosphate_EXT",AO67),EXACT("oxygen_EXT",AO67),EXACT("CO2_EXT",AO67),EXACT("formate_EXT",AO67),EXACT("NH4_EXT",AO67),EXACT(AO67,"acetate_EXT"),EXACT("acetaldehyde_EXT",AO67),EXACT("cellulose_EXT",AO67),EXACT("beta-D-glucose_EXT",AO67),EXACT(AO67,"ethanol_EXT")),1,0),0)</f>
        <v>0</v>
      </c>
      <c r="AT67" s="43" t="s">
        <v>25126</v>
      </c>
      <c r="AU67" s="43">
        <v>0</v>
      </c>
      <c r="AV67" s="43">
        <v>0</v>
      </c>
      <c r="AW67" s="43">
        <f t="shared" ref="AW67:AW130" si="20">IF(TYPE(FIND("_EXT",AT67))=1,IF(OR(EXACT("H2O_EXT",AT67),EXACT("ATP_EXT",AT67),EXACT("H+_EXT",AT67),EXACT("SO4_EXT",AT67),EXACT("phosphate_EXT",AT67),EXACT("oxygen_EXT",AT67),EXACT("CO2_EXT",AT67),EXACT("formate_EXT",AT67),EXACT("NH4_EXT",AT67),EXACT(AT67,"acetate_EXT"),EXACT("acetaldehyde_EXT",AT67),EXACT("cellulose_EXT",AT67),EXACT("beta-D-glucose_EXT",AT67),EXACT(AT67,"ethanol_EXT")),1,0),0)</f>
        <v>0</v>
      </c>
      <c r="AY67" s="43" t="s">
        <v>25126</v>
      </c>
      <c r="AZ67" s="43">
        <v>0</v>
      </c>
      <c r="BA67" s="43">
        <v>0</v>
      </c>
      <c r="BB67" s="43">
        <f t="shared" ref="BB67:BB116" si="21">IF(TYPE(FIND("_EXT",AY67))=1,1,0)</f>
        <v>0</v>
      </c>
    </row>
    <row r="68" spans="1:54">
      <c r="A68" s="43" t="s">
        <v>25125</v>
      </c>
      <c r="B68" s="43">
        <v>0</v>
      </c>
      <c r="C68" s="43">
        <v>0</v>
      </c>
      <c r="D68" s="43">
        <f t="shared" si="11"/>
        <v>1</v>
      </c>
      <c r="F68" s="43" t="s">
        <v>25125</v>
      </c>
      <c r="G68" s="43">
        <v>0</v>
      </c>
      <c r="H68" s="43">
        <v>0</v>
      </c>
      <c r="I68" s="43">
        <f t="shared" si="12"/>
        <v>0</v>
      </c>
      <c r="K68" s="43" t="s">
        <v>25125</v>
      </c>
      <c r="L68" s="43">
        <v>0</v>
      </c>
      <c r="M68" s="43">
        <v>0</v>
      </c>
      <c r="N68" s="43">
        <f t="shared" si="13"/>
        <v>0</v>
      </c>
      <c r="P68" s="43" t="s">
        <v>25125</v>
      </c>
      <c r="Q68" s="43">
        <v>0</v>
      </c>
      <c r="R68" s="43">
        <v>0</v>
      </c>
      <c r="S68" s="43">
        <f t="shared" si="14"/>
        <v>0</v>
      </c>
      <c r="U68" s="43" t="s">
        <v>25125</v>
      </c>
      <c r="V68" s="43">
        <v>0</v>
      </c>
      <c r="W68" s="43">
        <v>0</v>
      </c>
      <c r="X68" s="43">
        <f t="shared" si="15"/>
        <v>0</v>
      </c>
      <c r="Z68" s="43" t="s">
        <v>25125</v>
      </c>
      <c r="AA68" s="43">
        <v>0</v>
      </c>
      <c r="AB68" s="43">
        <v>0</v>
      </c>
      <c r="AC68" s="43">
        <f t="shared" si="16"/>
        <v>0</v>
      </c>
      <c r="AE68" s="43" t="s">
        <v>25125</v>
      </c>
      <c r="AF68" s="43">
        <v>0</v>
      </c>
      <c r="AG68" s="43">
        <v>0</v>
      </c>
      <c r="AH68" s="43">
        <f t="shared" si="17"/>
        <v>0</v>
      </c>
      <c r="AJ68" s="43" t="s">
        <v>25125</v>
      </c>
      <c r="AK68" s="43">
        <v>0</v>
      </c>
      <c r="AL68" s="43">
        <v>0</v>
      </c>
      <c r="AM68" s="43">
        <f t="shared" si="18"/>
        <v>0</v>
      </c>
      <c r="AO68" s="43" t="s">
        <v>25125</v>
      </c>
      <c r="AP68" s="43">
        <v>0</v>
      </c>
      <c r="AQ68" s="43">
        <v>0</v>
      </c>
      <c r="AR68" s="43">
        <f t="shared" si="19"/>
        <v>0</v>
      </c>
      <c r="AT68" s="43" t="s">
        <v>25125</v>
      </c>
      <c r="AU68" s="43">
        <v>0</v>
      </c>
      <c r="AV68" s="43">
        <v>0</v>
      </c>
      <c r="AW68" s="43">
        <f t="shared" si="20"/>
        <v>0</v>
      </c>
      <c r="AY68" s="43" t="s">
        <v>25125</v>
      </c>
      <c r="AZ68" s="43">
        <v>0</v>
      </c>
      <c r="BA68" s="43">
        <v>0</v>
      </c>
      <c r="BB68" s="43">
        <f t="shared" si="21"/>
        <v>1</v>
      </c>
    </row>
    <row r="69" spans="1:54">
      <c r="A69" s="43" t="s">
        <v>25128</v>
      </c>
      <c r="B69" s="43">
        <v>0</v>
      </c>
      <c r="C69" s="43">
        <v>0</v>
      </c>
      <c r="D69" s="43">
        <f t="shared" si="11"/>
        <v>0</v>
      </c>
      <c r="F69" s="43" t="s">
        <v>25128</v>
      </c>
      <c r="G69" s="43">
        <v>0</v>
      </c>
      <c r="H69" s="43">
        <v>0</v>
      </c>
      <c r="I69" s="43">
        <f t="shared" si="12"/>
        <v>0</v>
      </c>
      <c r="K69" s="43" t="s">
        <v>25128</v>
      </c>
      <c r="L69" s="43">
        <v>0</v>
      </c>
      <c r="M69" s="43">
        <v>0</v>
      </c>
      <c r="N69" s="43">
        <f t="shared" si="13"/>
        <v>0</v>
      </c>
      <c r="P69" s="43" t="s">
        <v>25128</v>
      </c>
      <c r="Q69" s="43">
        <v>0</v>
      </c>
      <c r="R69" s="43">
        <v>0</v>
      </c>
      <c r="S69" s="43">
        <f t="shared" si="14"/>
        <v>0</v>
      </c>
      <c r="U69" s="43" t="s">
        <v>25128</v>
      </c>
      <c r="V69" s="43">
        <v>0</v>
      </c>
      <c r="W69" s="43">
        <v>0</v>
      </c>
      <c r="X69" s="43">
        <f t="shared" si="15"/>
        <v>0</v>
      </c>
      <c r="Z69" s="43" t="s">
        <v>25128</v>
      </c>
      <c r="AA69" s="43">
        <v>0</v>
      </c>
      <c r="AB69" s="43">
        <v>0</v>
      </c>
      <c r="AC69" s="43">
        <f t="shared" si="16"/>
        <v>0</v>
      </c>
      <c r="AE69" s="43" t="s">
        <v>25128</v>
      </c>
      <c r="AF69" s="43">
        <v>0</v>
      </c>
      <c r="AG69" s="43">
        <v>0</v>
      </c>
      <c r="AH69" s="43">
        <f t="shared" si="17"/>
        <v>0</v>
      </c>
      <c r="AJ69" s="43" t="s">
        <v>25128</v>
      </c>
      <c r="AK69" s="43">
        <v>0</v>
      </c>
      <c r="AL69" s="43">
        <v>0</v>
      </c>
      <c r="AM69" s="43">
        <f t="shared" si="18"/>
        <v>0</v>
      </c>
      <c r="AO69" s="43" t="s">
        <v>25128</v>
      </c>
      <c r="AP69" s="43">
        <v>0</v>
      </c>
      <c r="AQ69" s="43">
        <v>0</v>
      </c>
      <c r="AR69" s="43">
        <f t="shared" si="19"/>
        <v>0</v>
      </c>
      <c r="AT69" s="43" t="s">
        <v>25128</v>
      </c>
      <c r="AU69" s="43">
        <v>0</v>
      </c>
      <c r="AV69" s="43">
        <v>0</v>
      </c>
      <c r="AW69" s="43">
        <f t="shared" si="20"/>
        <v>0</v>
      </c>
      <c r="AY69" s="43" t="s">
        <v>25128</v>
      </c>
      <c r="AZ69" s="43">
        <v>0</v>
      </c>
      <c r="BA69" s="43">
        <v>0</v>
      </c>
      <c r="BB69" s="43">
        <f t="shared" si="21"/>
        <v>0</v>
      </c>
    </row>
    <row r="70" spans="1:54">
      <c r="A70" s="43" t="s">
        <v>25127</v>
      </c>
      <c r="B70" s="43">
        <v>0</v>
      </c>
      <c r="C70" s="43">
        <v>0</v>
      </c>
      <c r="D70" s="43">
        <f t="shared" si="11"/>
        <v>0</v>
      </c>
      <c r="F70" s="43" t="s">
        <v>25127</v>
      </c>
      <c r="G70" s="43">
        <v>0</v>
      </c>
      <c r="H70" s="43">
        <v>0</v>
      </c>
      <c r="I70" s="43">
        <f t="shared" si="12"/>
        <v>0</v>
      </c>
      <c r="K70" s="43" t="s">
        <v>25127</v>
      </c>
      <c r="L70" s="43">
        <v>0</v>
      </c>
      <c r="M70" s="43">
        <v>0</v>
      </c>
      <c r="N70" s="43">
        <f t="shared" si="13"/>
        <v>0</v>
      </c>
      <c r="P70" s="43" t="s">
        <v>25127</v>
      </c>
      <c r="Q70" s="43">
        <v>0</v>
      </c>
      <c r="R70" s="43">
        <v>0</v>
      </c>
      <c r="S70" s="43">
        <f t="shared" si="14"/>
        <v>0</v>
      </c>
      <c r="U70" s="43" t="s">
        <v>25127</v>
      </c>
      <c r="V70" s="43">
        <v>0</v>
      </c>
      <c r="W70" s="43">
        <v>0</v>
      </c>
      <c r="X70" s="43">
        <f t="shared" si="15"/>
        <v>0</v>
      </c>
      <c r="Z70" s="43" t="s">
        <v>25127</v>
      </c>
      <c r="AA70" s="43">
        <v>0</v>
      </c>
      <c r="AB70" s="43">
        <v>0</v>
      </c>
      <c r="AC70" s="43">
        <f t="shared" si="16"/>
        <v>0</v>
      </c>
      <c r="AE70" s="43" t="s">
        <v>25127</v>
      </c>
      <c r="AF70" s="43">
        <v>0</v>
      </c>
      <c r="AG70" s="43">
        <v>0</v>
      </c>
      <c r="AH70" s="43">
        <f t="shared" si="17"/>
        <v>1</v>
      </c>
      <c r="AJ70" s="43" t="s">
        <v>25127</v>
      </c>
      <c r="AK70" s="43">
        <v>0</v>
      </c>
      <c r="AL70" s="43">
        <v>0</v>
      </c>
      <c r="AM70" s="43">
        <f t="shared" si="18"/>
        <v>0</v>
      </c>
      <c r="AO70" s="43" t="s">
        <v>25127</v>
      </c>
      <c r="AP70" s="43">
        <v>0</v>
      </c>
      <c r="AQ70" s="43">
        <v>0</v>
      </c>
      <c r="AR70" s="43">
        <f t="shared" si="19"/>
        <v>0</v>
      </c>
      <c r="AT70" s="43" t="s">
        <v>25127</v>
      </c>
      <c r="AU70" s="43">
        <v>0</v>
      </c>
      <c r="AV70" s="43">
        <v>0</v>
      </c>
      <c r="AW70" s="43">
        <f t="shared" si="20"/>
        <v>0</v>
      </c>
      <c r="AY70" s="43" t="s">
        <v>25127</v>
      </c>
      <c r="AZ70" s="43">
        <v>0</v>
      </c>
      <c r="BA70" s="43">
        <v>0</v>
      </c>
      <c r="BB70" s="43">
        <f t="shared" si="21"/>
        <v>1</v>
      </c>
    </row>
    <row r="71" spans="1:54">
      <c r="A71" s="43" t="s">
        <v>25130</v>
      </c>
      <c r="B71" s="43">
        <v>0</v>
      </c>
      <c r="C71" s="43">
        <v>0</v>
      </c>
      <c r="D71" s="43">
        <f t="shared" si="11"/>
        <v>0</v>
      </c>
      <c r="F71" s="43" t="s">
        <v>25130</v>
      </c>
      <c r="G71" s="43">
        <v>0</v>
      </c>
      <c r="H71" s="43">
        <v>0</v>
      </c>
      <c r="I71" s="43">
        <f t="shared" si="12"/>
        <v>0</v>
      </c>
      <c r="K71" s="43" t="s">
        <v>25130</v>
      </c>
      <c r="L71" s="43">
        <v>0</v>
      </c>
      <c r="M71" s="43">
        <v>0</v>
      </c>
      <c r="N71" s="43">
        <f t="shared" si="13"/>
        <v>0</v>
      </c>
      <c r="P71" s="43" t="s">
        <v>25130</v>
      </c>
      <c r="Q71" s="43">
        <v>0</v>
      </c>
      <c r="R71" s="43">
        <v>0</v>
      </c>
      <c r="S71" s="43">
        <f t="shared" si="14"/>
        <v>0</v>
      </c>
      <c r="U71" s="43" t="s">
        <v>25130</v>
      </c>
      <c r="V71" s="43">
        <v>0</v>
      </c>
      <c r="W71" s="43">
        <v>0</v>
      </c>
      <c r="X71" s="43">
        <f t="shared" si="15"/>
        <v>0</v>
      </c>
      <c r="Z71" s="43" t="s">
        <v>25130</v>
      </c>
      <c r="AA71" s="43">
        <v>0</v>
      </c>
      <c r="AB71" s="43">
        <v>0</v>
      </c>
      <c r="AC71" s="43">
        <f t="shared" si="16"/>
        <v>0</v>
      </c>
      <c r="AE71" s="43" t="s">
        <v>25130</v>
      </c>
      <c r="AF71" s="43">
        <v>0</v>
      </c>
      <c r="AG71" s="43">
        <v>0</v>
      </c>
      <c r="AH71" s="43">
        <f t="shared" si="17"/>
        <v>0</v>
      </c>
      <c r="AJ71" s="43" t="s">
        <v>25130</v>
      </c>
      <c r="AK71" s="43">
        <v>0</v>
      </c>
      <c r="AL71" s="43">
        <v>0</v>
      </c>
      <c r="AM71" s="43">
        <f t="shared" si="18"/>
        <v>0</v>
      </c>
      <c r="AO71" s="43" t="s">
        <v>25130</v>
      </c>
      <c r="AP71" s="43">
        <v>0</v>
      </c>
      <c r="AQ71" s="43">
        <v>0</v>
      </c>
      <c r="AR71" s="43">
        <f t="shared" si="19"/>
        <v>0</v>
      </c>
      <c r="AT71" s="43" t="s">
        <v>25130</v>
      </c>
      <c r="AU71" s="43">
        <v>0</v>
      </c>
      <c r="AV71" s="43">
        <v>0</v>
      </c>
      <c r="AW71" s="43">
        <f t="shared" si="20"/>
        <v>0</v>
      </c>
      <c r="AY71" s="43" t="s">
        <v>25130</v>
      </c>
      <c r="AZ71" s="43">
        <v>0</v>
      </c>
      <c r="BA71" s="43">
        <v>0</v>
      </c>
      <c r="BB71" s="43">
        <f t="shared" si="21"/>
        <v>0</v>
      </c>
    </row>
    <row r="72" spans="1:54">
      <c r="A72" s="43" t="s">
        <v>25129</v>
      </c>
      <c r="B72" s="43">
        <v>0</v>
      </c>
      <c r="C72" s="43">
        <v>0</v>
      </c>
      <c r="D72" s="43">
        <f t="shared" si="11"/>
        <v>0</v>
      </c>
      <c r="F72" s="43" t="s">
        <v>25129</v>
      </c>
      <c r="G72" s="43">
        <v>0</v>
      </c>
      <c r="H72" s="43">
        <v>0</v>
      </c>
      <c r="I72" s="43">
        <f t="shared" si="12"/>
        <v>0</v>
      </c>
      <c r="K72" s="43" t="s">
        <v>25129</v>
      </c>
      <c r="L72" s="43">
        <v>0</v>
      </c>
      <c r="M72" s="43">
        <v>0</v>
      </c>
      <c r="N72" s="43">
        <f t="shared" si="13"/>
        <v>0</v>
      </c>
      <c r="P72" s="43" t="s">
        <v>25129</v>
      </c>
      <c r="Q72" s="43">
        <v>0</v>
      </c>
      <c r="R72" s="43">
        <v>0</v>
      </c>
      <c r="S72" s="43">
        <f t="shared" si="14"/>
        <v>0</v>
      </c>
      <c r="U72" s="43" t="s">
        <v>25129</v>
      </c>
      <c r="V72" s="43">
        <v>0</v>
      </c>
      <c r="W72" s="43">
        <v>0</v>
      </c>
      <c r="X72" s="43">
        <f t="shared" si="15"/>
        <v>1</v>
      </c>
      <c r="Z72" s="43" t="s">
        <v>25129</v>
      </c>
      <c r="AA72" s="43">
        <v>0</v>
      </c>
      <c r="AB72" s="43">
        <v>0</v>
      </c>
      <c r="AC72" s="43">
        <f t="shared" si="16"/>
        <v>0</v>
      </c>
      <c r="AE72" s="43" t="s">
        <v>25129</v>
      </c>
      <c r="AF72" s="43">
        <v>0</v>
      </c>
      <c r="AG72" s="43">
        <v>0</v>
      </c>
      <c r="AH72" s="43">
        <f t="shared" si="17"/>
        <v>0</v>
      </c>
      <c r="AJ72" s="43" t="s">
        <v>25129</v>
      </c>
      <c r="AK72" s="43">
        <v>0</v>
      </c>
      <c r="AL72" s="43">
        <v>0</v>
      </c>
      <c r="AM72" s="43">
        <f t="shared" si="18"/>
        <v>0</v>
      </c>
      <c r="AO72" s="43" t="s">
        <v>25129</v>
      </c>
      <c r="AP72" s="43">
        <v>0</v>
      </c>
      <c r="AQ72" s="43">
        <v>0</v>
      </c>
      <c r="AR72" s="43">
        <f t="shared" si="19"/>
        <v>0</v>
      </c>
      <c r="AT72" s="43" t="s">
        <v>25129</v>
      </c>
      <c r="AU72" s="43">
        <v>0</v>
      </c>
      <c r="AV72" s="43">
        <v>0</v>
      </c>
      <c r="AW72" s="43">
        <f t="shared" si="20"/>
        <v>0</v>
      </c>
      <c r="AY72" s="43" t="s">
        <v>25129</v>
      </c>
      <c r="AZ72" s="43">
        <v>0</v>
      </c>
      <c r="BA72" s="43">
        <v>0</v>
      </c>
      <c r="BB72" s="43">
        <f t="shared" si="21"/>
        <v>1</v>
      </c>
    </row>
    <row r="73" spans="1:54">
      <c r="A73" s="43" t="s">
        <v>25132</v>
      </c>
      <c r="B73" s="43">
        <v>0</v>
      </c>
      <c r="C73" s="43">
        <v>0</v>
      </c>
      <c r="D73" s="43">
        <f t="shared" si="11"/>
        <v>0</v>
      </c>
      <c r="F73" s="43" t="s">
        <v>25132</v>
      </c>
      <c r="G73" s="43">
        <v>0</v>
      </c>
      <c r="H73" s="43">
        <v>0</v>
      </c>
      <c r="I73" s="43">
        <f t="shared" si="12"/>
        <v>0</v>
      </c>
      <c r="K73" s="43" t="s">
        <v>25132</v>
      </c>
      <c r="L73" s="43">
        <v>0</v>
      </c>
      <c r="M73" s="43">
        <v>0</v>
      </c>
      <c r="N73" s="43">
        <f t="shared" si="13"/>
        <v>0</v>
      </c>
      <c r="P73" s="43" t="s">
        <v>25132</v>
      </c>
      <c r="Q73" s="43">
        <v>0</v>
      </c>
      <c r="R73" s="43">
        <v>0</v>
      </c>
      <c r="S73" s="43">
        <f t="shared" si="14"/>
        <v>0</v>
      </c>
      <c r="U73" s="43" t="s">
        <v>25132</v>
      </c>
      <c r="V73" s="43">
        <v>0</v>
      </c>
      <c r="W73" s="43">
        <v>0</v>
      </c>
      <c r="X73" s="43">
        <f t="shared" si="15"/>
        <v>0</v>
      </c>
      <c r="Z73" s="43" t="s">
        <v>25132</v>
      </c>
      <c r="AA73" s="43">
        <v>0</v>
      </c>
      <c r="AB73" s="43">
        <v>0</v>
      </c>
      <c r="AC73" s="43">
        <f t="shared" si="16"/>
        <v>0</v>
      </c>
      <c r="AE73" s="43" t="s">
        <v>25132</v>
      </c>
      <c r="AF73" s="43">
        <v>0</v>
      </c>
      <c r="AG73" s="43">
        <v>0</v>
      </c>
      <c r="AH73" s="43">
        <f t="shared" si="17"/>
        <v>0</v>
      </c>
      <c r="AJ73" s="43" t="s">
        <v>25132</v>
      </c>
      <c r="AK73" s="43">
        <v>0</v>
      </c>
      <c r="AL73" s="43">
        <v>0</v>
      </c>
      <c r="AM73" s="43">
        <f t="shared" si="18"/>
        <v>0</v>
      </c>
      <c r="AO73" s="43" t="s">
        <v>25132</v>
      </c>
      <c r="AP73" s="43">
        <v>0</v>
      </c>
      <c r="AQ73" s="43">
        <v>0</v>
      </c>
      <c r="AR73" s="43">
        <f t="shared" si="19"/>
        <v>0</v>
      </c>
      <c r="AT73" s="43" t="s">
        <v>25132</v>
      </c>
      <c r="AU73" s="43">
        <v>0</v>
      </c>
      <c r="AV73" s="43">
        <v>0</v>
      </c>
      <c r="AW73" s="43">
        <f t="shared" si="20"/>
        <v>0</v>
      </c>
      <c r="AY73" s="43" t="s">
        <v>25132</v>
      </c>
      <c r="AZ73" s="43">
        <v>0</v>
      </c>
      <c r="BA73" s="43">
        <v>0</v>
      </c>
      <c r="BB73" s="43">
        <f t="shared" si="21"/>
        <v>0</v>
      </c>
    </row>
    <row r="74" spans="1:54">
      <c r="A74" s="43" t="s">
        <v>25131</v>
      </c>
      <c r="B74" s="43">
        <v>0</v>
      </c>
      <c r="C74" s="43">
        <v>0</v>
      </c>
      <c r="D74" s="43">
        <f t="shared" si="11"/>
        <v>0</v>
      </c>
      <c r="F74" s="43" t="s">
        <v>25131</v>
      </c>
      <c r="G74" s="43">
        <v>0</v>
      </c>
      <c r="H74" s="43">
        <v>0</v>
      </c>
      <c r="I74" s="43">
        <f t="shared" si="12"/>
        <v>1</v>
      </c>
      <c r="K74" s="43" t="s">
        <v>25131</v>
      </c>
      <c r="L74" s="43">
        <v>0</v>
      </c>
      <c r="M74" s="43">
        <v>0</v>
      </c>
      <c r="N74" s="43">
        <f t="shared" si="13"/>
        <v>0</v>
      </c>
      <c r="P74" s="43" t="s">
        <v>25131</v>
      </c>
      <c r="Q74" s="43">
        <v>0</v>
      </c>
      <c r="R74" s="43">
        <v>0</v>
      </c>
      <c r="S74" s="43">
        <f t="shared" si="14"/>
        <v>0</v>
      </c>
      <c r="U74" s="43" t="s">
        <v>25131</v>
      </c>
      <c r="V74" s="43">
        <v>0</v>
      </c>
      <c r="W74" s="43">
        <v>0</v>
      </c>
      <c r="X74" s="43">
        <f t="shared" si="15"/>
        <v>0</v>
      </c>
      <c r="Z74" s="43" t="s">
        <v>25131</v>
      </c>
      <c r="AA74" s="43">
        <v>0</v>
      </c>
      <c r="AB74" s="43">
        <v>0</v>
      </c>
      <c r="AC74" s="43">
        <f t="shared" si="16"/>
        <v>0</v>
      </c>
      <c r="AE74" s="43" t="s">
        <v>25131</v>
      </c>
      <c r="AF74" s="43">
        <v>0</v>
      </c>
      <c r="AG74" s="43">
        <v>0</v>
      </c>
      <c r="AH74" s="43">
        <f t="shared" si="17"/>
        <v>0</v>
      </c>
      <c r="AJ74" s="43" t="s">
        <v>25131</v>
      </c>
      <c r="AK74" s="43">
        <v>0</v>
      </c>
      <c r="AL74" s="43">
        <v>0</v>
      </c>
      <c r="AM74" s="43">
        <f t="shared" si="18"/>
        <v>0</v>
      </c>
      <c r="AO74" s="43" t="s">
        <v>25131</v>
      </c>
      <c r="AP74" s="43">
        <v>0</v>
      </c>
      <c r="AQ74" s="43">
        <v>0</v>
      </c>
      <c r="AR74" s="43">
        <f t="shared" si="19"/>
        <v>0</v>
      </c>
      <c r="AT74" s="43" t="s">
        <v>25131</v>
      </c>
      <c r="AU74" s="43">
        <v>0</v>
      </c>
      <c r="AV74" s="43">
        <v>0</v>
      </c>
      <c r="AW74" s="43">
        <f t="shared" si="20"/>
        <v>0</v>
      </c>
      <c r="AY74" s="43" t="s">
        <v>25131</v>
      </c>
      <c r="AZ74" s="43">
        <v>0</v>
      </c>
      <c r="BA74" s="43">
        <v>0</v>
      </c>
      <c r="BB74" s="43">
        <f t="shared" si="21"/>
        <v>1</v>
      </c>
    </row>
    <row r="75" spans="1:54">
      <c r="A75" s="43" t="s">
        <v>25134</v>
      </c>
      <c r="B75" s="43">
        <v>0</v>
      </c>
      <c r="C75" s="43">
        <v>0</v>
      </c>
      <c r="D75" s="43">
        <f t="shared" si="11"/>
        <v>0</v>
      </c>
      <c r="F75" s="43" t="s">
        <v>25134</v>
      </c>
      <c r="G75" s="43">
        <v>0</v>
      </c>
      <c r="H75" s="43">
        <v>0</v>
      </c>
      <c r="I75" s="43">
        <f t="shared" si="12"/>
        <v>0</v>
      </c>
      <c r="K75" s="43" t="s">
        <v>25134</v>
      </c>
      <c r="L75" s="43">
        <v>0</v>
      </c>
      <c r="M75" s="43">
        <v>0</v>
      </c>
      <c r="N75" s="43">
        <f t="shared" si="13"/>
        <v>0</v>
      </c>
      <c r="P75" s="43" t="s">
        <v>25134</v>
      </c>
      <c r="Q75" s="43">
        <v>0</v>
      </c>
      <c r="R75" s="43">
        <v>0</v>
      </c>
      <c r="S75" s="43">
        <f t="shared" si="14"/>
        <v>0</v>
      </c>
      <c r="U75" s="43" t="s">
        <v>25134</v>
      </c>
      <c r="V75" s="43">
        <v>0</v>
      </c>
      <c r="W75" s="43">
        <v>0</v>
      </c>
      <c r="X75" s="43">
        <f t="shared" si="15"/>
        <v>0</v>
      </c>
      <c r="Z75" s="43" t="s">
        <v>25134</v>
      </c>
      <c r="AA75" s="43">
        <v>0</v>
      </c>
      <c r="AB75" s="43">
        <v>0</v>
      </c>
      <c r="AC75" s="43">
        <f t="shared" si="16"/>
        <v>0</v>
      </c>
      <c r="AE75" s="43" t="s">
        <v>25134</v>
      </c>
      <c r="AF75" s="43">
        <v>0</v>
      </c>
      <c r="AG75" s="43">
        <v>0</v>
      </c>
      <c r="AH75" s="43">
        <f t="shared" si="17"/>
        <v>0</v>
      </c>
      <c r="AJ75" s="43" t="s">
        <v>25134</v>
      </c>
      <c r="AK75" s="43">
        <v>0</v>
      </c>
      <c r="AL75" s="43">
        <v>0</v>
      </c>
      <c r="AM75" s="43">
        <f t="shared" si="18"/>
        <v>0</v>
      </c>
      <c r="AO75" s="43" t="s">
        <v>25134</v>
      </c>
      <c r="AP75" s="43">
        <v>0</v>
      </c>
      <c r="AQ75" s="43">
        <v>0</v>
      </c>
      <c r="AR75" s="43">
        <f t="shared" si="19"/>
        <v>0</v>
      </c>
      <c r="AT75" s="43" t="s">
        <v>25134</v>
      </c>
      <c r="AU75" s="43">
        <v>0</v>
      </c>
      <c r="AV75" s="43">
        <v>0</v>
      </c>
      <c r="AW75" s="43">
        <f t="shared" si="20"/>
        <v>0</v>
      </c>
      <c r="AY75" s="43" t="s">
        <v>25134</v>
      </c>
      <c r="AZ75" s="43">
        <v>0</v>
      </c>
      <c r="BA75" s="43">
        <v>0</v>
      </c>
      <c r="BB75" s="43">
        <f t="shared" si="21"/>
        <v>0</v>
      </c>
    </row>
    <row r="76" spans="1:54">
      <c r="A76" s="43" t="s">
        <v>25133</v>
      </c>
      <c r="B76" s="43">
        <v>0</v>
      </c>
      <c r="C76" s="43">
        <v>0</v>
      </c>
      <c r="D76" s="43">
        <f t="shared" si="11"/>
        <v>1</v>
      </c>
      <c r="F76" s="43" t="s">
        <v>25133</v>
      </c>
      <c r="G76" s="43">
        <v>0</v>
      </c>
      <c r="H76" s="43">
        <v>0</v>
      </c>
      <c r="I76" s="43">
        <f t="shared" si="12"/>
        <v>0</v>
      </c>
      <c r="K76" s="43" t="s">
        <v>25133</v>
      </c>
      <c r="L76" s="43">
        <v>0</v>
      </c>
      <c r="M76" s="43">
        <v>0</v>
      </c>
      <c r="N76" s="43">
        <f t="shared" si="13"/>
        <v>0</v>
      </c>
      <c r="P76" s="43" t="s">
        <v>25133</v>
      </c>
      <c r="Q76" s="43">
        <v>0</v>
      </c>
      <c r="R76" s="43">
        <v>0</v>
      </c>
      <c r="S76" s="43">
        <f t="shared" si="14"/>
        <v>0</v>
      </c>
      <c r="U76" s="43" t="s">
        <v>25133</v>
      </c>
      <c r="V76" s="43">
        <v>0</v>
      </c>
      <c r="W76" s="43">
        <v>0</v>
      </c>
      <c r="X76" s="43">
        <f t="shared" si="15"/>
        <v>0</v>
      </c>
      <c r="Z76" s="43" t="s">
        <v>25133</v>
      </c>
      <c r="AA76" s="43">
        <v>0</v>
      </c>
      <c r="AB76" s="43">
        <v>0</v>
      </c>
      <c r="AC76" s="43">
        <f t="shared" si="16"/>
        <v>0</v>
      </c>
      <c r="AE76" s="43" t="s">
        <v>25133</v>
      </c>
      <c r="AF76" s="43">
        <v>0</v>
      </c>
      <c r="AG76" s="43">
        <v>0</v>
      </c>
      <c r="AH76" s="43">
        <f t="shared" si="17"/>
        <v>0</v>
      </c>
      <c r="AJ76" s="43" t="s">
        <v>25133</v>
      </c>
      <c r="AK76" s="43">
        <v>0</v>
      </c>
      <c r="AL76" s="43">
        <v>0</v>
      </c>
      <c r="AM76" s="43">
        <f t="shared" si="18"/>
        <v>0</v>
      </c>
      <c r="AO76" s="43" t="s">
        <v>25133</v>
      </c>
      <c r="AP76" s="43">
        <v>0</v>
      </c>
      <c r="AQ76" s="43">
        <v>0</v>
      </c>
      <c r="AR76" s="43">
        <f t="shared" si="19"/>
        <v>0</v>
      </c>
      <c r="AT76" s="43" t="s">
        <v>25133</v>
      </c>
      <c r="AU76" s="43">
        <v>0</v>
      </c>
      <c r="AV76" s="43">
        <v>0</v>
      </c>
      <c r="AW76" s="43">
        <f t="shared" si="20"/>
        <v>0</v>
      </c>
      <c r="AY76" s="43" t="s">
        <v>25133</v>
      </c>
      <c r="AZ76" s="43">
        <v>0</v>
      </c>
      <c r="BA76" s="43">
        <v>0</v>
      </c>
      <c r="BB76" s="43">
        <f t="shared" si="21"/>
        <v>1</v>
      </c>
    </row>
    <row r="77" spans="1:54">
      <c r="A77" s="43" t="s">
        <v>25136</v>
      </c>
      <c r="B77" s="43">
        <v>0</v>
      </c>
      <c r="C77" s="43">
        <v>0</v>
      </c>
      <c r="D77" s="43">
        <f t="shared" si="11"/>
        <v>0</v>
      </c>
      <c r="F77" s="43" t="s">
        <v>25136</v>
      </c>
      <c r="G77" s="43">
        <v>0</v>
      </c>
      <c r="H77" s="43">
        <v>0</v>
      </c>
      <c r="I77" s="43">
        <f t="shared" si="12"/>
        <v>0</v>
      </c>
      <c r="K77" s="43" t="s">
        <v>25136</v>
      </c>
      <c r="L77" s="43">
        <v>0</v>
      </c>
      <c r="M77" s="43">
        <v>0</v>
      </c>
      <c r="N77" s="43">
        <f t="shared" si="13"/>
        <v>0</v>
      </c>
      <c r="P77" s="43" t="s">
        <v>25136</v>
      </c>
      <c r="Q77" s="43">
        <v>0</v>
      </c>
      <c r="R77" s="43">
        <v>0</v>
      </c>
      <c r="S77" s="43">
        <f t="shared" si="14"/>
        <v>0</v>
      </c>
      <c r="U77" s="43" t="s">
        <v>25136</v>
      </c>
      <c r="V77" s="43">
        <v>0</v>
      </c>
      <c r="W77" s="43">
        <v>0</v>
      </c>
      <c r="X77" s="43">
        <f t="shared" si="15"/>
        <v>0</v>
      </c>
      <c r="Z77" s="43" t="s">
        <v>25136</v>
      </c>
      <c r="AA77" s="43">
        <v>0</v>
      </c>
      <c r="AB77" s="43">
        <v>0</v>
      </c>
      <c r="AC77" s="43">
        <f t="shared" si="16"/>
        <v>0</v>
      </c>
      <c r="AE77" s="43" t="s">
        <v>25136</v>
      </c>
      <c r="AF77" s="43">
        <v>0</v>
      </c>
      <c r="AG77" s="43">
        <v>0</v>
      </c>
      <c r="AH77" s="43">
        <f t="shared" si="17"/>
        <v>0</v>
      </c>
      <c r="AJ77" s="43" t="s">
        <v>25136</v>
      </c>
      <c r="AK77" s="43">
        <v>0</v>
      </c>
      <c r="AL77" s="43">
        <v>0</v>
      </c>
      <c r="AM77" s="43">
        <f t="shared" si="18"/>
        <v>0</v>
      </c>
      <c r="AO77" s="43" t="s">
        <v>25136</v>
      </c>
      <c r="AP77" s="43">
        <v>0</v>
      </c>
      <c r="AQ77" s="43">
        <v>0</v>
      </c>
      <c r="AR77" s="43">
        <f t="shared" si="19"/>
        <v>0</v>
      </c>
      <c r="AT77" s="43" t="s">
        <v>25136</v>
      </c>
      <c r="AU77" s="43">
        <v>0</v>
      </c>
      <c r="AV77" s="43">
        <v>0</v>
      </c>
      <c r="AW77" s="43">
        <f t="shared" si="20"/>
        <v>0</v>
      </c>
      <c r="AY77" s="43" t="s">
        <v>25136</v>
      </c>
      <c r="AZ77" s="43">
        <v>0</v>
      </c>
      <c r="BA77" s="43">
        <v>0</v>
      </c>
      <c r="BB77" s="43">
        <f t="shared" si="21"/>
        <v>0</v>
      </c>
    </row>
    <row r="78" spans="1:54">
      <c r="A78" s="43" t="s">
        <v>25135</v>
      </c>
      <c r="B78" s="43">
        <v>0</v>
      </c>
      <c r="C78" s="43">
        <v>0</v>
      </c>
      <c r="D78" s="43">
        <f t="shared" si="11"/>
        <v>0</v>
      </c>
      <c r="F78" s="43" t="s">
        <v>25135</v>
      </c>
      <c r="G78" s="43">
        <v>0</v>
      </c>
      <c r="H78" s="43">
        <v>0</v>
      </c>
      <c r="I78" s="43">
        <f t="shared" si="12"/>
        <v>0</v>
      </c>
      <c r="K78" s="43" t="s">
        <v>25135</v>
      </c>
      <c r="L78" s="43">
        <v>0</v>
      </c>
      <c r="M78" s="43">
        <v>0</v>
      </c>
      <c r="N78" s="43">
        <f t="shared" si="13"/>
        <v>0</v>
      </c>
      <c r="P78" s="43" t="s">
        <v>25135</v>
      </c>
      <c r="Q78" s="43">
        <v>0</v>
      </c>
      <c r="R78" s="43">
        <v>0</v>
      </c>
      <c r="S78" s="43">
        <f t="shared" si="14"/>
        <v>0</v>
      </c>
      <c r="U78" s="43" t="s">
        <v>25135</v>
      </c>
      <c r="V78" s="43">
        <v>0</v>
      </c>
      <c r="W78" s="43">
        <v>0</v>
      </c>
      <c r="X78" s="43">
        <f t="shared" si="15"/>
        <v>0</v>
      </c>
      <c r="Z78" s="43" t="s">
        <v>25135</v>
      </c>
      <c r="AA78" s="43">
        <v>0</v>
      </c>
      <c r="AB78" s="43">
        <v>0</v>
      </c>
      <c r="AC78" s="43">
        <f t="shared" si="16"/>
        <v>0</v>
      </c>
      <c r="AE78" s="43" t="s">
        <v>25135</v>
      </c>
      <c r="AF78" s="43">
        <v>0</v>
      </c>
      <c r="AG78" s="43">
        <v>0</v>
      </c>
      <c r="AH78" s="43">
        <f t="shared" si="17"/>
        <v>1</v>
      </c>
      <c r="AJ78" s="43" t="s">
        <v>25135</v>
      </c>
      <c r="AK78" s="43">
        <v>0</v>
      </c>
      <c r="AL78" s="43">
        <v>0</v>
      </c>
      <c r="AM78" s="43">
        <f t="shared" si="18"/>
        <v>0</v>
      </c>
      <c r="AO78" s="43" t="s">
        <v>25135</v>
      </c>
      <c r="AP78" s="43">
        <v>0</v>
      </c>
      <c r="AQ78" s="43">
        <v>0</v>
      </c>
      <c r="AR78" s="43">
        <f t="shared" si="19"/>
        <v>0</v>
      </c>
      <c r="AT78" s="43" t="s">
        <v>25135</v>
      </c>
      <c r="AU78" s="43">
        <v>0</v>
      </c>
      <c r="AV78" s="43">
        <v>0</v>
      </c>
      <c r="AW78" s="43">
        <f t="shared" si="20"/>
        <v>0</v>
      </c>
      <c r="AY78" s="43" t="s">
        <v>25135</v>
      </c>
      <c r="AZ78" s="43">
        <v>0</v>
      </c>
      <c r="BA78" s="43">
        <v>0</v>
      </c>
      <c r="BB78" s="43">
        <f t="shared" si="21"/>
        <v>1</v>
      </c>
    </row>
    <row r="79" spans="1:54">
      <c r="A79" s="43" t="s">
        <v>25138</v>
      </c>
      <c r="B79" s="43">
        <v>0</v>
      </c>
      <c r="C79" s="43">
        <v>0</v>
      </c>
      <c r="D79" s="43">
        <f t="shared" si="11"/>
        <v>0</v>
      </c>
      <c r="F79" s="43" t="s">
        <v>25138</v>
      </c>
      <c r="G79" s="43">
        <v>0</v>
      </c>
      <c r="H79" s="43">
        <v>0</v>
      </c>
      <c r="I79" s="43">
        <f t="shared" si="12"/>
        <v>0</v>
      </c>
      <c r="K79" s="43" t="s">
        <v>25138</v>
      </c>
      <c r="L79" s="43">
        <v>0</v>
      </c>
      <c r="M79" s="43">
        <v>0</v>
      </c>
      <c r="N79" s="43">
        <f t="shared" si="13"/>
        <v>0</v>
      </c>
      <c r="P79" s="43" t="s">
        <v>25138</v>
      </c>
      <c r="Q79" s="43">
        <v>0</v>
      </c>
      <c r="R79" s="43">
        <v>0</v>
      </c>
      <c r="S79" s="43">
        <f t="shared" si="14"/>
        <v>0</v>
      </c>
      <c r="U79" s="43" t="s">
        <v>25138</v>
      </c>
      <c r="V79" s="43">
        <v>0</v>
      </c>
      <c r="W79" s="43">
        <v>0</v>
      </c>
      <c r="X79" s="43">
        <f t="shared" si="15"/>
        <v>0</v>
      </c>
      <c r="Z79" s="43" t="s">
        <v>25138</v>
      </c>
      <c r="AA79" s="43">
        <v>0</v>
      </c>
      <c r="AB79" s="43">
        <v>0</v>
      </c>
      <c r="AC79" s="43">
        <f t="shared" si="16"/>
        <v>0</v>
      </c>
      <c r="AE79" s="43" t="s">
        <v>25138</v>
      </c>
      <c r="AF79" s="43">
        <v>0</v>
      </c>
      <c r="AG79" s="43">
        <v>0</v>
      </c>
      <c r="AH79" s="43">
        <f t="shared" si="17"/>
        <v>0</v>
      </c>
      <c r="AJ79" s="43" t="s">
        <v>25138</v>
      </c>
      <c r="AK79" s="43">
        <v>0</v>
      </c>
      <c r="AL79" s="43">
        <v>0</v>
      </c>
      <c r="AM79" s="43">
        <f t="shared" si="18"/>
        <v>0</v>
      </c>
      <c r="AO79" s="43" t="s">
        <v>25138</v>
      </c>
      <c r="AP79" s="43">
        <v>0</v>
      </c>
      <c r="AQ79" s="43">
        <v>0</v>
      </c>
      <c r="AR79" s="43">
        <f t="shared" si="19"/>
        <v>0</v>
      </c>
      <c r="AT79" s="43" t="s">
        <v>25138</v>
      </c>
      <c r="AU79" s="43">
        <v>0</v>
      </c>
      <c r="AV79" s="43">
        <v>0</v>
      </c>
      <c r="AW79" s="43">
        <f t="shared" si="20"/>
        <v>0</v>
      </c>
      <c r="AY79" s="43" t="s">
        <v>25138</v>
      </c>
      <c r="AZ79" s="43">
        <v>0</v>
      </c>
      <c r="BA79" s="43">
        <v>0</v>
      </c>
      <c r="BB79" s="43">
        <f t="shared" si="21"/>
        <v>0</v>
      </c>
    </row>
    <row r="80" spans="1:54">
      <c r="A80" s="43" t="s">
        <v>25137</v>
      </c>
      <c r="B80" s="43">
        <v>0</v>
      </c>
      <c r="C80" s="43">
        <v>0</v>
      </c>
      <c r="D80" s="43">
        <f t="shared" si="11"/>
        <v>0</v>
      </c>
      <c r="F80" s="43" t="s">
        <v>25137</v>
      </c>
      <c r="G80" s="43">
        <v>0</v>
      </c>
      <c r="H80" s="43">
        <v>0</v>
      </c>
      <c r="I80" s="43">
        <f t="shared" si="12"/>
        <v>0</v>
      </c>
      <c r="K80" s="43" t="s">
        <v>25137</v>
      </c>
      <c r="L80" s="43">
        <v>0</v>
      </c>
      <c r="M80" s="43">
        <v>0</v>
      </c>
      <c r="N80" s="43">
        <f t="shared" si="13"/>
        <v>0</v>
      </c>
      <c r="P80" s="43" t="s">
        <v>25137</v>
      </c>
      <c r="Q80" s="43">
        <v>0</v>
      </c>
      <c r="R80" s="43">
        <v>0</v>
      </c>
      <c r="S80" s="43">
        <f t="shared" si="14"/>
        <v>0</v>
      </c>
      <c r="U80" s="43" t="s">
        <v>25137</v>
      </c>
      <c r="V80" s="43">
        <v>0</v>
      </c>
      <c r="W80" s="43">
        <v>0</v>
      </c>
      <c r="X80" s="43">
        <f t="shared" si="15"/>
        <v>1</v>
      </c>
      <c r="Z80" s="43" t="s">
        <v>25137</v>
      </c>
      <c r="AA80" s="43">
        <v>0</v>
      </c>
      <c r="AB80" s="43">
        <v>0</v>
      </c>
      <c r="AC80" s="43">
        <f t="shared" si="16"/>
        <v>0</v>
      </c>
      <c r="AE80" s="43" t="s">
        <v>25137</v>
      </c>
      <c r="AF80" s="43">
        <v>0</v>
      </c>
      <c r="AG80" s="43">
        <v>0</v>
      </c>
      <c r="AH80" s="43">
        <f t="shared" si="17"/>
        <v>0</v>
      </c>
      <c r="AJ80" s="43" t="s">
        <v>25137</v>
      </c>
      <c r="AK80" s="43">
        <v>0</v>
      </c>
      <c r="AL80" s="43">
        <v>0</v>
      </c>
      <c r="AM80" s="43">
        <f t="shared" si="18"/>
        <v>0</v>
      </c>
      <c r="AO80" s="43" t="s">
        <v>25137</v>
      </c>
      <c r="AP80" s="43">
        <v>0</v>
      </c>
      <c r="AQ80" s="43">
        <v>0</v>
      </c>
      <c r="AR80" s="43">
        <f t="shared" si="19"/>
        <v>0</v>
      </c>
      <c r="AT80" s="43" t="s">
        <v>25137</v>
      </c>
      <c r="AU80" s="43">
        <v>0</v>
      </c>
      <c r="AV80" s="43">
        <v>0</v>
      </c>
      <c r="AW80" s="43">
        <f t="shared" si="20"/>
        <v>0</v>
      </c>
      <c r="AY80" s="43" t="s">
        <v>25137</v>
      </c>
      <c r="AZ80" s="43">
        <v>0</v>
      </c>
      <c r="BA80" s="43">
        <v>0</v>
      </c>
      <c r="BB80" s="43">
        <f t="shared" si="21"/>
        <v>1</v>
      </c>
    </row>
    <row r="81" spans="1:54">
      <c r="A81" s="43" t="s">
        <v>24666</v>
      </c>
      <c r="B81" s="43">
        <v>0</v>
      </c>
      <c r="C81" s="43">
        <v>0</v>
      </c>
      <c r="D81" s="43">
        <f t="shared" si="11"/>
        <v>0</v>
      </c>
      <c r="F81" s="43" t="s">
        <v>24666</v>
      </c>
      <c r="G81" s="43">
        <v>0</v>
      </c>
      <c r="H81" s="43">
        <v>0</v>
      </c>
      <c r="I81" s="43">
        <f t="shared" si="12"/>
        <v>0</v>
      </c>
      <c r="K81" s="43" t="s">
        <v>24666</v>
      </c>
      <c r="L81" s="43">
        <v>0</v>
      </c>
      <c r="M81" s="43">
        <v>0</v>
      </c>
      <c r="N81" s="43">
        <f t="shared" si="13"/>
        <v>0</v>
      </c>
      <c r="P81" s="43" t="s">
        <v>24666</v>
      </c>
      <c r="Q81" s="43">
        <v>0</v>
      </c>
      <c r="R81" s="43">
        <v>0</v>
      </c>
      <c r="S81" s="43">
        <f t="shared" si="14"/>
        <v>0</v>
      </c>
      <c r="U81" s="43" t="s">
        <v>24666</v>
      </c>
      <c r="V81" s="43">
        <v>0</v>
      </c>
      <c r="W81" s="43">
        <v>0</v>
      </c>
      <c r="X81" s="43">
        <f t="shared" si="15"/>
        <v>0</v>
      </c>
      <c r="Z81" s="43" t="s">
        <v>24666</v>
      </c>
      <c r="AA81" s="43">
        <v>0</v>
      </c>
      <c r="AB81" s="43">
        <v>0</v>
      </c>
      <c r="AC81" s="43">
        <f t="shared" si="16"/>
        <v>0</v>
      </c>
      <c r="AE81" s="43" t="s">
        <v>24666</v>
      </c>
      <c r="AF81" s="43">
        <v>0</v>
      </c>
      <c r="AG81" s="43">
        <v>0</v>
      </c>
      <c r="AH81" s="43">
        <f t="shared" si="17"/>
        <v>0</v>
      </c>
      <c r="AJ81" s="43" t="s">
        <v>24666</v>
      </c>
      <c r="AK81" s="43">
        <v>0</v>
      </c>
      <c r="AL81" s="43">
        <v>0</v>
      </c>
      <c r="AM81" s="43">
        <f t="shared" si="18"/>
        <v>0</v>
      </c>
      <c r="AO81" s="43" t="s">
        <v>24666</v>
      </c>
      <c r="AP81" s="43">
        <v>0</v>
      </c>
      <c r="AQ81" s="43">
        <v>0</v>
      </c>
      <c r="AR81" s="43">
        <f t="shared" si="19"/>
        <v>0</v>
      </c>
      <c r="AT81" s="43" t="s">
        <v>24666</v>
      </c>
      <c r="AU81" s="43">
        <v>0</v>
      </c>
      <c r="AV81" s="43">
        <v>0</v>
      </c>
      <c r="AW81" s="43">
        <f t="shared" si="20"/>
        <v>0</v>
      </c>
      <c r="AY81" s="43" t="s">
        <v>24666</v>
      </c>
      <c r="AZ81" s="43">
        <v>0</v>
      </c>
      <c r="BA81" s="43">
        <v>0</v>
      </c>
      <c r="BB81" s="43">
        <v>0</v>
      </c>
    </row>
    <row r="82" spans="1:54">
      <c r="A82" s="43" t="s">
        <v>25139</v>
      </c>
      <c r="B82" s="43">
        <v>0</v>
      </c>
      <c r="C82" s="43">
        <v>0</v>
      </c>
      <c r="D82" s="43">
        <f t="shared" si="11"/>
        <v>0</v>
      </c>
      <c r="F82" s="43" t="s">
        <v>25139</v>
      </c>
      <c r="G82" s="43">
        <v>0</v>
      </c>
      <c r="H82" s="43">
        <v>0</v>
      </c>
      <c r="I82" s="43">
        <f t="shared" si="12"/>
        <v>0</v>
      </c>
      <c r="K82" s="43" t="s">
        <v>25139</v>
      </c>
      <c r="L82" s="43">
        <v>0</v>
      </c>
      <c r="M82" s="43">
        <v>0</v>
      </c>
      <c r="N82" s="43">
        <f t="shared" si="13"/>
        <v>0</v>
      </c>
      <c r="P82" s="43" t="s">
        <v>25139</v>
      </c>
      <c r="Q82" s="43">
        <v>0</v>
      </c>
      <c r="R82" s="43">
        <v>0</v>
      </c>
      <c r="S82" s="43">
        <f t="shared" si="14"/>
        <v>0</v>
      </c>
      <c r="U82" s="43" t="s">
        <v>25139</v>
      </c>
      <c r="V82" s="43">
        <v>0</v>
      </c>
      <c r="W82" s="43">
        <v>0</v>
      </c>
      <c r="X82" s="43">
        <f t="shared" si="15"/>
        <v>0</v>
      </c>
      <c r="Z82" s="43" t="s">
        <v>25139</v>
      </c>
      <c r="AA82" s="43">
        <v>0</v>
      </c>
      <c r="AB82" s="43">
        <v>0</v>
      </c>
      <c r="AC82" s="43">
        <f t="shared" si="16"/>
        <v>0</v>
      </c>
      <c r="AE82" s="43" t="s">
        <v>25139</v>
      </c>
      <c r="AF82" s="43">
        <v>0</v>
      </c>
      <c r="AG82" s="43">
        <v>0</v>
      </c>
      <c r="AH82" s="43">
        <f t="shared" si="17"/>
        <v>0</v>
      </c>
      <c r="AJ82" s="43" t="s">
        <v>25139</v>
      </c>
      <c r="AK82" s="43">
        <v>0</v>
      </c>
      <c r="AL82" s="43">
        <v>0</v>
      </c>
      <c r="AM82" s="43">
        <f t="shared" si="18"/>
        <v>1</v>
      </c>
      <c r="AO82" s="43" t="s">
        <v>25139</v>
      </c>
      <c r="AP82" s="43">
        <v>0</v>
      </c>
      <c r="AQ82" s="43">
        <v>0</v>
      </c>
      <c r="AR82" s="43">
        <f t="shared" si="19"/>
        <v>0</v>
      </c>
      <c r="AT82" s="43" t="s">
        <v>25139</v>
      </c>
      <c r="AU82" s="43">
        <v>0</v>
      </c>
      <c r="AV82" s="43">
        <v>0</v>
      </c>
      <c r="AW82" s="43">
        <f t="shared" si="20"/>
        <v>0</v>
      </c>
      <c r="AY82" s="43" t="s">
        <v>25139</v>
      </c>
      <c r="AZ82" s="43">
        <v>0</v>
      </c>
      <c r="BA82" s="43">
        <v>0</v>
      </c>
      <c r="BB82" s="43">
        <v>0</v>
      </c>
    </row>
    <row r="83" spans="1:54">
      <c r="A83" s="43" t="s">
        <v>24667</v>
      </c>
      <c r="B83" s="43">
        <v>0</v>
      </c>
      <c r="C83" s="43">
        <v>0</v>
      </c>
      <c r="D83" s="43">
        <f t="shared" si="11"/>
        <v>0</v>
      </c>
      <c r="F83" s="43" t="s">
        <v>24667</v>
      </c>
      <c r="G83" s="43">
        <v>0</v>
      </c>
      <c r="H83" s="43">
        <v>0</v>
      </c>
      <c r="I83" s="43">
        <f t="shared" si="12"/>
        <v>0</v>
      </c>
      <c r="K83" s="43" t="s">
        <v>24667</v>
      </c>
      <c r="L83" s="43">
        <v>0</v>
      </c>
      <c r="M83" s="43">
        <v>0</v>
      </c>
      <c r="N83" s="43">
        <f t="shared" si="13"/>
        <v>0</v>
      </c>
      <c r="P83" s="43" t="s">
        <v>24667</v>
      </c>
      <c r="Q83" s="43">
        <v>0</v>
      </c>
      <c r="R83" s="43">
        <v>0</v>
      </c>
      <c r="S83" s="43">
        <f t="shared" si="14"/>
        <v>0</v>
      </c>
      <c r="U83" s="43" t="s">
        <v>24667</v>
      </c>
      <c r="V83" s="43">
        <v>0</v>
      </c>
      <c r="W83" s="43">
        <v>0</v>
      </c>
      <c r="X83" s="43">
        <f t="shared" si="15"/>
        <v>0</v>
      </c>
      <c r="Z83" s="43" t="s">
        <v>24667</v>
      </c>
      <c r="AA83" s="43">
        <v>0</v>
      </c>
      <c r="AB83" s="43">
        <v>0</v>
      </c>
      <c r="AC83" s="43">
        <f t="shared" si="16"/>
        <v>0</v>
      </c>
      <c r="AE83" s="43" t="s">
        <v>24667</v>
      </c>
      <c r="AF83" s="43">
        <v>0</v>
      </c>
      <c r="AG83" s="43">
        <v>0</v>
      </c>
      <c r="AH83" s="43">
        <f t="shared" si="17"/>
        <v>0</v>
      </c>
      <c r="AJ83" s="43" t="s">
        <v>24667</v>
      </c>
      <c r="AK83" s="43">
        <v>0</v>
      </c>
      <c r="AL83" s="43">
        <v>0</v>
      </c>
      <c r="AM83" s="43">
        <f t="shared" si="18"/>
        <v>0</v>
      </c>
      <c r="AO83" s="43" t="s">
        <v>24667</v>
      </c>
      <c r="AP83" s="43">
        <v>0</v>
      </c>
      <c r="AQ83" s="43">
        <v>0</v>
      </c>
      <c r="AR83" s="43">
        <f t="shared" si="19"/>
        <v>0</v>
      </c>
      <c r="AT83" s="43" t="s">
        <v>24667</v>
      </c>
      <c r="AU83" s="43">
        <v>0</v>
      </c>
      <c r="AV83" s="43">
        <v>0</v>
      </c>
      <c r="AW83" s="43">
        <f t="shared" si="20"/>
        <v>0</v>
      </c>
      <c r="AY83" s="43" t="s">
        <v>24667</v>
      </c>
      <c r="AZ83" s="43">
        <v>0</v>
      </c>
      <c r="BA83" s="43">
        <v>0</v>
      </c>
      <c r="BB83" s="43">
        <v>0</v>
      </c>
    </row>
    <row r="84" spans="1:54">
      <c r="A84" s="43" t="s">
        <v>23865</v>
      </c>
      <c r="B84" s="43">
        <v>0</v>
      </c>
      <c r="C84" s="43">
        <v>0</v>
      </c>
      <c r="D84" s="43">
        <f t="shared" si="11"/>
        <v>0</v>
      </c>
      <c r="F84" s="43" t="s">
        <v>23865</v>
      </c>
      <c r="G84" s="43">
        <v>0</v>
      </c>
      <c r="H84" s="43">
        <v>0</v>
      </c>
      <c r="I84" s="43">
        <f t="shared" si="12"/>
        <v>0</v>
      </c>
      <c r="K84" s="43" t="s">
        <v>23865</v>
      </c>
      <c r="L84" s="43">
        <v>0</v>
      </c>
      <c r="M84" s="43">
        <v>0</v>
      </c>
      <c r="N84" s="43">
        <f t="shared" si="13"/>
        <v>0</v>
      </c>
      <c r="P84" s="43" t="s">
        <v>23865</v>
      </c>
      <c r="Q84" s="43">
        <v>0</v>
      </c>
      <c r="R84" s="43">
        <v>0</v>
      </c>
      <c r="S84" s="43">
        <f t="shared" si="14"/>
        <v>0</v>
      </c>
      <c r="U84" s="43" t="s">
        <v>23865</v>
      </c>
      <c r="V84" s="43">
        <v>0</v>
      </c>
      <c r="W84" s="43">
        <v>0</v>
      </c>
      <c r="X84" s="43">
        <f t="shared" si="15"/>
        <v>0</v>
      </c>
      <c r="Z84" s="43" t="s">
        <v>23865</v>
      </c>
      <c r="AA84" s="43">
        <v>0</v>
      </c>
      <c r="AB84" s="43">
        <v>0</v>
      </c>
      <c r="AC84" s="43">
        <f t="shared" si="16"/>
        <v>1</v>
      </c>
      <c r="AE84" s="43" t="s">
        <v>23865</v>
      </c>
      <c r="AF84" s="43">
        <v>0</v>
      </c>
      <c r="AG84" s="43">
        <v>0</v>
      </c>
      <c r="AH84" s="43">
        <f t="shared" si="17"/>
        <v>0</v>
      </c>
      <c r="AJ84" s="43" t="s">
        <v>23865</v>
      </c>
      <c r="AK84" s="43">
        <v>0</v>
      </c>
      <c r="AL84" s="43">
        <v>0</v>
      </c>
      <c r="AM84" s="43">
        <f t="shared" si="18"/>
        <v>0</v>
      </c>
      <c r="AO84" s="43" t="s">
        <v>23865</v>
      </c>
      <c r="AP84" s="43">
        <v>0</v>
      </c>
      <c r="AQ84" s="43">
        <v>0</v>
      </c>
      <c r="AR84" s="43">
        <f t="shared" si="19"/>
        <v>0</v>
      </c>
      <c r="AT84" s="43" t="s">
        <v>23865</v>
      </c>
      <c r="AU84" s="43">
        <v>0</v>
      </c>
      <c r="AV84" s="43">
        <v>0</v>
      </c>
      <c r="AW84" s="43">
        <f t="shared" si="20"/>
        <v>0</v>
      </c>
      <c r="AY84" s="43" t="s">
        <v>23865</v>
      </c>
      <c r="AZ84" s="43">
        <v>0</v>
      </c>
      <c r="BA84" s="43">
        <v>0</v>
      </c>
      <c r="BB84" s="43">
        <v>0</v>
      </c>
    </row>
    <row r="85" spans="1:54">
      <c r="A85" s="43" t="s">
        <v>24668</v>
      </c>
      <c r="B85" s="43">
        <v>0</v>
      </c>
      <c r="C85" s="43">
        <v>0</v>
      </c>
      <c r="D85" s="43">
        <f t="shared" si="11"/>
        <v>0</v>
      </c>
      <c r="F85" s="43" t="s">
        <v>24668</v>
      </c>
      <c r="G85" s="43">
        <v>0</v>
      </c>
      <c r="H85" s="43">
        <v>0</v>
      </c>
      <c r="I85" s="43">
        <f t="shared" si="12"/>
        <v>0</v>
      </c>
      <c r="K85" s="43" t="s">
        <v>24668</v>
      </c>
      <c r="L85" s="43">
        <v>0</v>
      </c>
      <c r="M85" s="43">
        <v>0</v>
      </c>
      <c r="N85" s="43">
        <f t="shared" si="13"/>
        <v>0</v>
      </c>
      <c r="P85" s="43" t="s">
        <v>24668</v>
      </c>
      <c r="Q85" s="43">
        <v>0</v>
      </c>
      <c r="R85" s="43">
        <v>0</v>
      </c>
      <c r="S85" s="43">
        <f t="shared" si="14"/>
        <v>0</v>
      </c>
      <c r="U85" s="43" t="s">
        <v>24668</v>
      </c>
      <c r="V85" s="43">
        <v>0</v>
      </c>
      <c r="W85" s="43">
        <v>0</v>
      </c>
      <c r="X85" s="43">
        <f t="shared" si="15"/>
        <v>0</v>
      </c>
      <c r="Z85" s="43" t="s">
        <v>24668</v>
      </c>
      <c r="AA85" s="43">
        <v>0</v>
      </c>
      <c r="AB85" s="43">
        <v>0</v>
      </c>
      <c r="AC85" s="43">
        <f t="shared" si="16"/>
        <v>0</v>
      </c>
      <c r="AE85" s="43" t="s">
        <v>24668</v>
      </c>
      <c r="AF85" s="43">
        <v>0</v>
      </c>
      <c r="AG85" s="43">
        <v>0</v>
      </c>
      <c r="AH85" s="43">
        <f t="shared" si="17"/>
        <v>0</v>
      </c>
      <c r="AJ85" s="43" t="s">
        <v>24668</v>
      </c>
      <c r="AK85" s="43">
        <v>0</v>
      </c>
      <c r="AL85" s="43">
        <v>0</v>
      </c>
      <c r="AM85" s="43">
        <f t="shared" si="18"/>
        <v>0</v>
      </c>
      <c r="AO85" s="43" t="s">
        <v>24668</v>
      </c>
      <c r="AP85" s="43">
        <v>0</v>
      </c>
      <c r="AQ85" s="43">
        <v>0</v>
      </c>
      <c r="AR85" s="43">
        <f t="shared" si="19"/>
        <v>0</v>
      </c>
      <c r="AT85" s="43" t="s">
        <v>24668</v>
      </c>
      <c r="AU85" s="43">
        <v>0</v>
      </c>
      <c r="AV85" s="43">
        <v>0</v>
      </c>
      <c r="AW85" s="43">
        <f t="shared" si="20"/>
        <v>0</v>
      </c>
      <c r="AY85" s="43" t="s">
        <v>24668</v>
      </c>
      <c r="AZ85" s="43">
        <v>0</v>
      </c>
      <c r="BA85" s="43">
        <v>0</v>
      </c>
      <c r="BB85" s="43">
        <v>0</v>
      </c>
    </row>
    <row r="86" spans="1:54">
      <c r="A86" s="43" t="s">
        <v>23691</v>
      </c>
      <c r="B86" s="43">
        <v>0</v>
      </c>
      <c r="C86" s="43">
        <v>0</v>
      </c>
      <c r="D86" s="43">
        <f t="shared" si="11"/>
        <v>0</v>
      </c>
      <c r="F86" s="43" t="s">
        <v>23691</v>
      </c>
      <c r="G86" s="43">
        <v>0</v>
      </c>
      <c r="H86" s="43">
        <v>0</v>
      </c>
      <c r="I86" s="43">
        <f t="shared" si="12"/>
        <v>0</v>
      </c>
      <c r="K86" s="43" t="s">
        <v>23691</v>
      </c>
      <c r="L86" s="43">
        <v>0</v>
      </c>
      <c r="M86" s="43">
        <v>0</v>
      </c>
      <c r="N86" s="43">
        <f t="shared" si="13"/>
        <v>0</v>
      </c>
      <c r="P86" s="43" t="s">
        <v>23691</v>
      </c>
      <c r="Q86" s="43">
        <v>0</v>
      </c>
      <c r="R86" s="43">
        <v>0</v>
      </c>
      <c r="S86" s="43">
        <f t="shared" si="14"/>
        <v>0</v>
      </c>
      <c r="U86" s="43" t="s">
        <v>23691</v>
      </c>
      <c r="V86" s="43">
        <v>0</v>
      </c>
      <c r="W86" s="43">
        <v>0</v>
      </c>
      <c r="X86" s="43">
        <f t="shared" si="15"/>
        <v>0</v>
      </c>
      <c r="Z86" s="43" t="s">
        <v>23691</v>
      </c>
      <c r="AA86" s="43">
        <v>0</v>
      </c>
      <c r="AB86" s="43">
        <v>0</v>
      </c>
      <c r="AC86" s="43">
        <f t="shared" si="16"/>
        <v>0</v>
      </c>
      <c r="AE86" s="43" t="s">
        <v>23691</v>
      </c>
      <c r="AF86" s="43">
        <v>0</v>
      </c>
      <c r="AG86" s="43">
        <v>0</v>
      </c>
      <c r="AH86" s="43">
        <f t="shared" si="17"/>
        <v>0</v>
      </c>
      <c r="AJ86" s="43" t="s">
        <v>23691</v>
      </c>
      <c r="AK86" s="43">
        <v>0</v>
      </c>
      <c r="AL86" s="43">
        <v>0</v>
      </c>
      <c r="AM86" s="43">
        <f t="shared" si="18"/>
        <v>0</v>
      </c>
      <c r="AO86" s="43" t="s">
        <v>23691</v>
      </c>
      <c r="AP86" s="43">
        <v>0</v>
      </c>
      <c r="AQ86" s="43">
        <v>0</v>
      </c>
      <c r="AR86" s="43">
        <f t="shared" si="19"/>
        <v>1</v>
      </c>
      <c r="AT86" s="43" t="s">
        <v>23691</v>
      </c>
      <c r="AU86" s="43">
        <v>0</v>
      </c>
      <c r="AV86" s="43">
        <v>0</v>
      </c>
      <c r="AW86" s="43">
        <f t="shared" si="20"/>
        <v>0</v>
      </c>
      <c r="AY86" s="43" t="s">
        <v>23691</v>
      </c>
      <c r="AZ86" s="43">
        <v>0</v>
      </c>
      <c r="BA86" s="43">
        <v>0</v>
      </c>
      <c r="BB86" s="43">
        <v>0</v>
      </c>
    </row>
    <row r="87" spans="1:54">
      <c r="A87" s="43" t="s">
        <v>24669</v>
      </c>
      <c r="B87" s="43">
        <v>0</v>
      </c>
      <c r="C87" s="43">
        <v>0</v>
      </c>
      <c r="D87" s="43">
        <f t="shared" si="11"/>
        <v>0</v>
      </c>
      <c r="F87" s="43" t="s">
        <v>24669</v>
      </c>
      <c r="G87" s="43">
        <v>0</v>
      </c>
      <c r="H87" s="43">
        <v>0</v>
      </c>
      <c r="I87" s="43">
        <f t="shared" si="12"/>
        <v>0</v>
      </c>
      <c r="K87" s="43" t="s">
        <v>24669</v>
      </c>
      <c r="L87" s="43">
        <v>0</v>
      </c>
      <c r="M87" s="43">
        <v>0</v>
      </c>
      <c r="N87" s="43">
        <f t="shared" si="13"/>
        <v>0</v>
      </c>
      <c r="P87" s="43" t="s">
        <v>24669</v>
      </c>
      <c r="Q87" s="43">
        <v>0</v>
      </c>
      <c r="R87" s="43">
        <v>0</v>
      </c>
      <c r="S87" s="43">
        <f t="shared" si="14"/>
        <v>0</v>
      </c>
      <c r="U87" s="43" t="s">
        <v>24669</v>
      </c>
      <c r="V87" s="43">
        <v>0</v>
      </c>
      <c r="W87" s="43">
        <v>0</v>
      </c>
      <c r="X87" s="43">
        <f t="shared" si="15"/>
        <v>0</v>
      </c>
      <c r="Z87" s="43" t="s">
        <v>24669</v>
      </c>
      <c r="AA87" s="43">
        <v>0</v>
      </c>
      <c r="AB87" s="43">
        <v>0</v>
      </c>
      <c r="AC87" s="43">
        <f t="shared" si="16"/>
        <v>0</v>
      </c>
      <c r="AE87" s="43" t="s">
        <v>24669</v>
      </c>
      <c r="AF87" s="43">
        <v>0</v>
      </c>
      <c r="AG87" s="43">
        <v>0</v>
      </c>
      <c r="AH87" s="43">
        <f t="shared" si="17"/>
        <v>0</v>
      </c>
      <c r="AJ87" s="43" t="s">
        <v>24669</v>
      </c>
      <c r="AK87" s="43">
        <v>0</v>
      </c>
      <c r="AL87" s="43">
        <v>0</v>
      </c>
      <c r="AM87" s="43">
        <f t="shared" si="18"/>
        <v>0</v>
      </c>
      <c r="AO87" s="43" t="s">
        <v>24669</v>
      </c>
      <c r="AP87" s="43">
        <v>0</v>
      </c>
      <c r="AQ87" s="43">
        <v>0</v>
      </c>
      <c r="AR87" s="43">
        <f t="shared" si="19"/>
        <v>0</v>
      </c>
      <c r="AT87" s="43" t="s">
        <v>24669</v>
      </c>
      <c r="AU87" s="43">
        <v>0</v>
      </c>
      <c r="AV87" s="43">
        <v>0</v>
      </c>
      <c r="AW87" s="43">
        <f t="shared" si="20"/>
        <v>0</v>
      </c>
      <c r="AY87" s="43" t="s">
        <v>24669</v>
      </c>
      <c r="AZ87" s="43">
        <v>0</v>
      </c>
      <c r="BA87" s="43">
        <v>0</v>
      </c>
      <c r="BB87" s="43">
        <v>0</v>
      </c>
    </row>
    <row r="88" spans="1:54">
      <c r="A88" s="43" t="s">
        <v>23866</v>
      </c>
      <c r="B88" s="43">
        <v>0</v>
      </c>
      <c r="C88" s="43">
        <v>0</v>
      </c>
      <c r="D88" s="43">
        <f t="shared" si="11"/>
        <v>0</v>
      </c>
      <c r="F88" s="43" t="s">
        <v>23866</v>
      </c>
      <c r="G88" s="43">
        <v>0</v>
      </c>
      <c r="H88" s="43">
        <v>0</v>
      </c>
      <c r="I88" s="43">
        <f t="shared" si="12"/>
        <v>0</v>
      </c>
      <c r="K88" s="43" t="s">
        <v>23866</v>
      </c>
      <c r="L88" s="43">
        <v>0</v>
      </c>
      <c r="M88" s="43">
        <v>0</v>
      </c>
      <c r="N88" s="43">
        <f t="shared" si="13"/>
        <v>0</v>
      </c>
      <c r="P88" s="43" t="s">
        <v>23866</v>
      </c>
      <c r="Q88" s="43">
        <v>0</v>
      </c>
      <c r="R88" s="43">
        <v>0</v>
      </c>
      <c r="S88" s="43">
        <f t="shared" si="14"/>
        <v>1</v>
      </c>
      <c r="U88" s="43" t="s">
        <v>23866</v>
      </c>
      <c r="V88" s="43">
        <v>0</v>
      </c>
      <c r="W88" s="43">
        <v>0</v>
      </c>
      <c r="X88" s="43">
        <f t="shared" si="15"/>
        <v>0</v>
      </c>
      <c r="Z88" s="43" t="s">
        <v>23866</v>
      </c>
      <c r="AA88" s="43">
        <v>0</v>
      </c>
      <c r="AB88" s="43">
        <v>0</v>
      </c>
      <c r="AC88" s="43">
        <f t="shared" si="16"/>
        <v>0</v>
      </c>
      <c r="AE88" s="43" t="s">
        <v>23866</v>
      </c>
      <c r="AF88" s="43">
        <v>0</v>
      </c>
      <c r="AG88" s="43">
        <v>0</v>
      </c>
      <c r="AH88" s="43">
        <f t="shared" si="17"/>
        <v>0</v>
      </c>
      <c r="AJ88" s="43" t="s">
        <v>23866</v>
      </c>
      <c r="AK88" s="43">
        <v>0</v>
      </c>
      <c r="AL88" s="43">
        <v>0</v>
      </c>
      <c r="AM88" s="43">
        <f t="shared" si="18"/>
        <v>0</v>
      </c>
      <c r="AO88" s="43" t="s">
        <v>23866</v>
      </c>
      <c r="AP88" s="43">
        <v>0</v>
      </c>
      <c r="AQ88" s="43">
        <v>0</v>
      </c>
      <c r="AR88" s="43">
        <f t="shared" si="19"/>
        <v>0</v>
      </c>
      <c r="AT88" s="43" t="s">
        <v>23866</v>
      </c>
      <c r="AU88" s="43">
        <v>0</v>
      </c>
      <c r="AV88" s="43">
        <v>0</v>
      </c>
      <c r="AW88" s="43">
        <f t="shared" si="20"/>
        <v>0</v>
      </c>
      <c r="AY88" s="43" t="s">
        <v>23866</v>
      </c>
      <c r="AZ88" s="43">
        <v>0</v>
      </c>
      <c r="BA88" s="43">
        <v>0</v>
      </c>
      <c r="BB88" s="43">
        <v>0</v>
      </c>
    </row>
    <row r="89" spans="1:54">
      <c r="A89" s="43" t="s">
        <v>24670</v>
      </c>
      <c r="B89" s="43">
        <v>0</v>
      </c>
      <c r="C89" s="43">
        <v>0</v>
      </c>
      <c r="D89" s="43">
        <f t="shared" si="11"/>
        <v>0</v>
      </c>
      <c r="F89" s="43" t="s">
        <v>24670</v>
      </c>
      <c r="G89" s="43">
        <v>0</v>
      </c>
      <c r="H89" s="43">
        <v>0</v>
      </c>
      <c r="I89" s="43">
        <f t="shared" si="12"/>
        <v>0</v>
      </c>
      <c r="K89" s="43" t="s">
        <v>24670</v>
      </c>
      <c r="L89" s="43">
        <v>0</v>
      </c>
      <c r="M89" s="43">
        <v>0</v>
      </c>
      <c r="N89" s="43">
        <f t="shared" si="13"/>
        <v>0</v>
      </c>
      <c r="P89" s="43" t="s">
        <v>24670</v>
      </c>
      <c r="Q89" s="43">
        <v>0</v>
      </c>
      <c r="R89" s="43">
        <v>0</v>
      </c>
      <c r="S89" s="43">
        <f t="shared" si="14"/>
        <v>0</v>
      </c>
      <c r="U89" s="43" t="s">
        <v>24670</v>
      </c>
      <c r="V89" s="43">
        <v>0</v>
      </c>
      <c r="W89" s="43">
        <v>0</v>
      </c>
      <c r="X89" s="43">
        <f t="shared" si="15"/>
        <v>0</v>
      </c>
      <c r="Z89" s="43" t="s">
        <v>24670</v>
      </c>
      <c r="AA89" s="43">
        <v>0</v>
      </c>
      <c r="AB89" s="43">
        <v>0</v>
      </c>
      <c r="AC89" s="43">
        <f t="shared" si="16"/>
        <v>0</v>
      </c>
      <c r="AE89" s="43" t="s">
        <v>24670</v>
      </c>
      <c r="AF89" s="43">
        <v>0</v>
      </c>
      <c r="AG89" s="43">
        <v>0</v>
      </c>
      <c r="AH89" s="43">
        <f t="shared" si="17"/>
        <v>0</v>
      </c>
      <c r="AJ89" s="43" t="s">
        <v>24670</v>
      </c>
      <c r="AK89" s="43">
        <v>0</v>
      </c>
      <c r="AL89" s="43">
        <v>0</v>
      </c>
      <c r="AM89" s="43">
        <f t="shared" si="18"/>
        <v>0</v>
      </c>
      <c r="AO89" s="43" t="s">
        <v>24670</v>
      </c>
      <c r="AP89" s="43">
        <v>0</v>
      </c>
      <c r="AQ89" s="43">
        <v>0</v>
      </c>
      <c r="AR89" s="43">
        <f t="shared" si="19"/>
        <v>0</v>
      </c>
      <c r="AT89" s="43" t="s">
        <v>24670</v>
      </c>
      <c r="AU89" s="43">
        <v>0</v>
      </c>
      <c r="AV89" s="43">
        <v>0</v>
      </c>
      <c r="AW89" s="43">
        <f t="shared" si="20"/>
        <v>0</v>
      </c>
      <c r="AY89" s="43" t="s">
        <v>24670</v>
      </c>
      <c r="AZ89" s="43">
        <v>0</v>
      </c>
      <c r="BA89" s="43">
        <v>0</v>
      </c>
      <c r="BB89" s="43">
        <v>0</v>
      </c>
    </row>
    <row r="90" spans="1:54">
      <c r="A90" s="43" t="s">
        <v>25140</v>
      </c>
      <c r="B90" s="43">
        <v>0</v>
      </c>
      <c r="C90" s="43">
        <v>0</v>
      </c>
      <c r="D90" s="43">
        <f t="shared" si="11"/>
        <v>0</v>
      </c>
      <c r="F90" s="43" t="s">
        <v>25140</v>
      </c>
      <c r="G90" s="43">
        <v>0</v>
      </c>
      <c r="H90" s="43">
        <v>0</v>
      </c>
      <c r="I90" s="43">
        <f t="shared" si="12"/>
        <v>0</v>
      </c>
      <c r="K90" s="43" t="s">
        <v>25140</v>
      </c>
      <c r="L90" s="43">
        <v>0</v>
      </c>
      <c r="M90" s="43">
        <v>0</v>
      </c>
      <c r="N90" s="43">
        <f t="shared" si="13"/>
        <v>0</v>
      </c>
      <c r="P90" s="43" t="s">
        <v>25140</v>
      </c>
      <c r="Q90" s="43">
        <v>0</v>
      </c>
      <c r="R90" s="43">
        <v>0</v>
      </c>
      <c r="S90" s="43">
        <f t="shared" si="14"/>
        <v>0</v>
      </c>
      <c r="U90" s="43" t="s">
        <v>25140</v>
      </c>
      <c r="V90" s="43">
        <v>0</v>
      </c>
      <c r="W90" s="43">
        <v>0</v>
      </c>
      <c r="X90" s="43">
        <f t="shared" si="15"/>
        <v>0</v>
      </c>
      <c r="Z90" s="43" t="s">
        <v>25140</v>
      </c>
      <c r="AA90" s="43">
        <v>0</v>
      </c>
      <c r="AB90" s="43">
        <v>0</v>
      </c>
      <c r="AC90" s="43">
        <f t="shared" si="16"/>
        <v>0</v>
      </c>
      <c r="AE90" s="43" t="s">
        <v>25140</v>
      </c>
      <c r="AF90" s="43">
        <v>0</v>
      </c>
      <c r="AG90" s="43">
        <v>0</v>
      </c>
      <c r="AH90" s="43">
        <f t="shared" si="17"/>
        <v>0</v>
      </c>
      <c r="AJ90" s="43" t="s">
        <v>25140</v>
      </c>
      <c r="AK90" s="43">
        <v>0</v>
      </c>
      <c r="AL90" s="43">
        <v>0</v>
      </c>
      <c r="AM90" s="43">
        <f t="shared" si="18"/>
        <v>1</v>
      </c>
      <c r="AO90" s="43" t="s">
        <v>25140</v>
      </c>
      <c r="AP90" s="43">
        <v>0</v>
      </c>
      <c r="AQ90" s="43">
        <v>0</v>
      </c>
      <c r="AR90" s="43">
        <f t="shared" si="19"/>
        <v>0</v>
      </c>
      <c r="AT90" s="43" t="s">
        <v>25140</v>
      </c>
      <c r="AU90" s="43">
        <v>0</v>
      </c>
      <c r="AV90" s="43">
        <v>0</v>
      </c>
      <c r="AW90" s="43">
        <f t="shared" si="20"/>
        <v>0</v>
      </c>
      <c r="AY90" s="43" t="s">
        <v>25140</v>
      </c>
      <c r="AZ90" s="43">
        <v>0</v>
      </c>
      <c r="BA90" s="43">
        <v>0</v>
      </c>
      <c r="BB90" s="43">
        <v>0</v>
      </c>
    </row>
    <row r="91" spans="1:54">
      <c r="A91" s="43" t="s">
        <v>24671</v>
      </c>
      <c r="B91" s="43">
        <v>0</v>
      </c>
      <c r="C91" s="43">
        <v>0</v>
      </c>
      <c r="D91" s="43">
        <f t="shared" si="11"/>
        <v>0</v>
      </c>
      <c r="F91" s="43" t="s">
        <v>24671</v>
      </c>
      <c r="G91" s="43">
        <v>0</v>
      </c>
      <c r="H91" s="43">
        <v>0</v>
      </c>
      <c r="I91" s="43">
        <f t="shared" si="12"/>
        <v>0</v>
      </c>
      <c r="K91" s="43" t="s">
        <v>24671</v>
      </c>
      <c r="L91" s="43">
        <v>0</v>
      </c>
      <c r="M91" s="43">
        <v>0</v>
      </c>
      <c r="N91" s="43">
        <f t="shared" si="13"/>
        <v>0</v>
      </c>
      <c r="P91" s="43" t="s">
        <v>24671</v>
      </c>
      <c r="Q91" s="43">
        <v>0</v>
      </c>
      <c r="R91" s="43">
        <v>0</v>
      </c>
      <c r="S91" s="43">
        <f t="shared" si="14"/>
        <v>0</v>
      </c>
      <c r="U91" s="43" t="s">
        <v>24671</v>
      </c>
      <c r="V91" s="43">
        <v>0</v>
      </c>
      <c r="W91" s="43">
        <v>0</v>
      </c>
      <c r="X91" s="43">
        <f t="shared" si="15"/>
        <v>0</v>
      </c>
      <c r="Z91" s="43" t="s">
        <v>24671</v>
      </c>
      <c r="AA91" s="43">
        <v>0</v>
      </c>
      <c r="AB91" s="43">
        <v>0</v>
      </c>
      <c r="AC91" s="43">
        <f t="shared" si="16"/>
        <v>0</v>
      </c>
      <c r="AE91" s="43" t="s">
        <v>24671</v>
      </c>
      <c r="AF91" s="43">
        <v>0</v>
      </c>
      <c r="AG91" s="43">
        <v>0</v>
      </c>
      <c r="AH91" s="43">
        <f t="shared" si="17"/>
        <v>0</v>
      </c>
      <c r="AJ91" s="43" t="s">
        <v>24671</v>
      </c>
      <c r="AK91" s="43">
        <v>0</v>
      </c>
      <c r="AL91" s="43">
        <v>0</v>
      </c>
      <c r="AM91" s="43">
        <f t="shared" si="18"/>
        <v>0</v>
      </c>
      <c r="AO91" s="43" t="s">
        <v>24671</v>
      </c>
      <c r="AP91" s="43">
        <v>0</v>
      </c>
      <c r="AQ91" s="43">
        <v>0</v>
      </c>
      <c r="AR91" s="43">
        <f t="shared" si="19"/>
        <v>0</v>
      </c>
      <c r="AT91" s="43" t="s">
        <v>24671</v>
      </c>
      <c r="AU91" s="43">
        <v>0</v>
      </c>
      <c r="AV91" s="43">
        <v>0</v>
      </c>
      <c r="AW91" s="43">
        <f t="shared" si="20"/>
        <v>0</v>
      </c>
      <c r="AY91" s="43" t="s">
        <v>24671</v>
      </c>
      <c r="AZ91" s="43">
        <v>0</v>
      </c>
      <c r="BA91" s="43">
        <v>0</v>
      </c>
      <c r="BB91" s="43">
        <v>0</v>
      </c>
    </row>
    <row r="92" spans="1:54">
      <c r="A92" s="43" t="s">
        <v>23867</v>
      </c>
      <c r="B92" s="43">
        <v>0</v>
      </c>
      <c r="C92" s="43">
        <v>0</v>
      </c>
      <c r="D92" s="43">
        <f t="shared" si="11"/>
        <v>0</v>
      </c>
      <c r="F92" s="43" t="s">
        <v>23867</v>
      </c>
      <c r="G92" s="43">
        <v>0</v>
      </c>
      <c r="H92" s="43">
        <v>0</v>
      </c>
      <c r="I92" s="43">
        <f t="shared" si="12"/>
        <v>0</v>
      </c>
      <c r="K92" s="43" t="s">
        <v>23867</v>
      </c>
      <c r="L92" s="43">
        <v>0</v>
      </c>
      <c r="M92" s="43">
        <v>0</v>
      </c>
      <c r="N92" s="43">
        <f t="shared" si="13"/>
        <v>0</v>
      </c>
      <c r="P92" s="43" t="s">
        <v>23867</v>
      </c>
      <c r="Q92" s="43">
        <v>0</v>
      </c>
      <c r="R92" s="43">
        <v>0</v>
      </c>
      <c r="S92" s="43">
        <f t="shared" si="14"/>
        <v>0</v>
      </c>
      <c r="U92" s="43" t="s">
        <v>23867</v>
      </c>
      <c r="V92" s="43">
        <v>0</v>
      </c>
      <c r="W92" s="43">
        <v>0</v>
      </c>
      <c r="X92" s="43">
        <f t="shared" si="15"/>
        <v>0</v>
      </c>
      <c r="Z92" s="43" t="s">
        <v>23867</v>
      </c>
      <c r="AA92" s="43">
        <v>0</v>
      </c>
      <c r="AB92" s="43">
        <v>0</v>
      </c>
      <c r="AC92" s="43">
        <f t="shared" si="16"/>
        <v>1</v>
      </c>
      <c r="AE92" s="43" t="s">
        <v>23867</v>
      </c>
      <c r="AF92" s="43">
        <v>0</v>
      </c>
      <c r="AG92" s="43">
        <v>0</v>
      </c>
      <c r="AH92" s="43">
        <f t="shared" si="17"/>
        <v>0</v>
      </c>
      <c r="AJ92" s="43" t="s">
        <v>23867</v>
      </c>
      <c r="AK92" s="43">
        <v>0</v>
      </c>
      <c r="AL92" s="43">
        <v>0</v>
      </c>
      <c r="AM92" s="43">
        <f t="shared" si="18"/>
        <v>0</v>
      </c>
      <c r="AO92" s="43" t="s">
        <v>23867</v>
      </c>
      <c r="AP92" s="43">
        <v>0</v>
      </c>
      <c r="AQ92" s="43">
        <v>0</v>
      </c>
      <c r="AR92" s="43">
        <f t="shared" si="19"/>
        <v>0</v>
      </c>
      <c r="AT92" s="43" t="s">
        <v>23867</v>
      </c>
      <c r="AU92" s="43">
        <v>0</v>
      </c>
      <c r="AV92" s="43">
        <v>0</v>
      </c>
      <c r="AW92" s="43">
        <f t="shared" si="20"/>
        <v>0</v>
      </c>
      <c r="AY92" s="43" t="s">
        <v>23867</v>
      </c>
      <c r="AZ92" s="43">
        <v>0</v>
      </c>
      <c r="BA92" s="43">
        <v>0</v>
      </c>
      <c r="BB92" s="43">
        <v>0</v>
      </c>
    </row>
    <row r="93" spans="1:54">
      <c r="A93" s="43" t="s">
        <v>24672</v>
      </c>
      <c r="B93" s="43">
        <v>0</v>
      </c>
      <c r="C93" s="43">
        <v>0</v>
      </c>
      <c r="D93" s="43">
        <f t="shared" si="11"/>
        <v>0</v>
      </c>
      <c r="F93" s="43" t="s">
        <v>24672</v>
      </c>
      <c r="G93" s="43">
        <v>0</v>
      </c>
      <c r="H93" s="43">
        <v>0</v>
      </c>
      <c r="I93" s="43">
        <f t="shared" si="12"/>
        <v>0</v>
      </c>
      <c r="K93" s="43" t="s">
        <v>24672</v>
      </c>
      <c r="L93" s="43">
        <v>0</v>
      </c>
      <c r="M93" s="43">
        <v>0</v>
      </c>
      <c r="N93" s="43">
        <f t="shared" si="13"/>
        <v>0</v>
      </c>
      <c r="P93" s="43" t="s">
        <v>24672</v>
      </c>
      <c r="Q93" s="43">
        <v>0</v>
      </c>
      <c r="R93" s="43">
        <v>0</v>
      </c>
      <c r="S93" s="43">
        <f t="shared" si="14"/>
        <v>0</v>
      </c>
      <c r="U93" s="43" t="s">
        <v>24672</v>
      </c>
      <c r="V93" s="43">
        <v>0</v>
      </c>
      <c r="W93" s="43">
        <v>0</v>
      </c>
      <c r="X93" s="43">
        <f t="shared" si="15"/>
        <v>0</v>
      </c>
      <c r="Z93" s="43" t="s">
        <v>24672</v>
      </c>
      <c r="AA93" s="43">
        <v>0</v>
      </c>
      <c r="AB93" s="43">
        <v>0</v>
      </c>
      <c r="AC93" s="43">
        <f t="shared" si="16"/>
        <v>0</v>
      </c>
      <c r="AE93" s="43" t="s">
        <v>24672</v>
      </c>
      <c r="AF93" s="43">
        <v>0</v>
      </c>
      <c r="AG93" s="43">
        <v>0</v>
      </c>
      <c r="AH93" s="43">
        <f t="shared" si="17"/>
        <v>0</v>
      </c>
      <c r="AJ93" s="43" t="s">
        <v>24672</v>
      </c>
      <c r="AK93" s="43">
        <v>0</v>
      </c>
      <c r="AL93" s="43">
        <v>0</v>
      </c>
      <c r="AM93" s="43">
        <f t="shared" si="18"/>
        <v>0</v>
      </c>
      <c r="AO93" s="43" t="s">
        <v>24672</v>
      </c>
      <c r="AP93" s="43">
        <v>0</v>
      </c>
      <c r="AQ93" s="43">
        <v>0</v>
      </c>
      <c r="AR93" s="43">
        <f t="shared" si="19"/>
        <v>0</v>
      </c>
      <c r="AT93" s="43" t="s">
        <v>24672</v>
      </c>
      <c r="AU93" s="43">
        <v>0</v>
      </c>
      <c r="AV93" s="43">
        <v>0</v>
      </c>
      <c r="AW93" s="43">
        <f t="shared" si="20"/>
        <v>0</v>
      </c>
      <c r="AY93" s="43" t="s">
        <v>24672</v>
      </c>
      <c r="AZ93" s="43">
        <v>0</v>
      </c>
      <c r="BA93" s="43">
        <v>0</v>
      </c>
      <c r="BB93" s="43">
        <v>0</v>
      </c>
    </row>
    <row r="94" spans="1:54">
      <c r="A94" s="43" t="s">
        <v>23868</v>
      </c>
      <c r="B94" s="43">
        <v>0</v>
      </c>
      <c r="C94" s="43">
        <v>0</v>
      </c>
      <c r="D94" s="43">
        <f t="shared" si="11"/>
        <v>0</v>
      </c>
      <c r="F94" s="43" t="s">
        <v>23868</v>
      </c>
      <c r="G94" s="43">
        <v>0</v>
      </c>
      <c r="H94" s="43">
        <v>0</v>
      </c>
      <c r="I94" s="43">
        <f t="shared" si="12"/>
        <v>0</v>
      </c>
      <c r="K94" s="43" t="s">
        <v>23868</v>
      </c>
      <c r="L94" s="43">
        <v>0</v>
      </c>
      <c r="M94" s="43">
        <v>0</v>
      </c>
      <c r="N94" s="43">
        <f t="shared" si="13"/>
        <v>0</v>
      </c>
      <c r="P94" s="43" t="s">
        <v>23868</v>
      </c>
      <c r="Q94" s="43">
        <v>0</v>
      </c>
      <c r="R94" s="43">
        <v>0</v>
      </c>
      <c r="S94" s="43">
        <f t="shared" si="14"/>
        <v>1</v>
      </c>
      <c r="U94" s="43" t="s">
        <v>23868</v>
      </c>
      <c r="V94" s="43">
        <v>0</v>
      </c>
      <c r="W94" s="43">
        <v>0</v>
      </c>
      <c r="X94" s="43">
        <f t="shared" si="15"/>
        <v>0</v>
      </c>
      <c r="Z94" s="43" t="s">
        <v>23868</v>
      </c>
      <c r="AA94" s="43">
        <v>0</v>
      </c>
      <c r="AB94" s="43">
        <v>0</v>
      </c>
      <c r="AC94" s="43">
        <f t="shared" si="16"/>
        <v>0</v>
      </c>
      <c r="AE94" s="43" t="s">
        <v>23868</v>
      </c>
      <c r="AF94" s="43">
        <v>0</v>
      </c>
      <c r="AG94" s="43">
        <v>0</v>
      </c>
      <c r="AH94" s="43">
        <f t="shared" si="17"/>
        <v>0</v>
      </c>
      <c r="AJ94" s="43" t="s">
        <v>23868</v>
      </c>
      <c r="AK94" s="43">
        <v>0</v>
      </c>
      <c r="AL94" s="43">
        <v>0</v>
      </c>
      <c r="AM94" s="43">
        <f t="shared" si="18"/>
        <v>0</v>
      </c>
      <c r="AO94" s="43" t="s">
        <v>23868</v>
      </c>
      <c r="AP94" s="43">
        <v>0</v>
      </c>
      <c r="AQ94" s="43">
        <v>0</v>
      </c>
      <c r="AR94" s="43">
        <f t="shared" si="19"/>
        <v>0</v>
      </c>
      <c r="AT94" s="43" t="s">
        <v>23868</v>
      </c>
      <c r="AU94" s="43">
        <v>0</v>
      </c>
      <c r="AV94" s="43">
        <v>0</v>
      </c>
      <c r="AW94" s="43">
        <f t="shared" si="20"/>
        <v>0</v>
      </c>
      <c r="AY94" s="43" t="s">
        <v>23868</v>
      </c>
      <c r="AZ94" s="43">
        <v>0</v>
      </c>
      <c r="BA94" s="43">
        <v>0</v>
      </c>
      <c r="BB94" s="43">
        <v>0</v>
      </c>
    </row>
    <row r="95" spans="1:54">
      <c r="A95" s="43" t="s">
        <v>24673</v>
      </c>
      <c r="B95" s="43">
        <v>0</v>
      </c>
      <c r="C95" s="43">
        <v>0</v>
      </c>
      <c r="D95" s="43">
        <f t="shared" si="11"/>
        <v>0</v>
      </c>
      <c r="F95" s="43" t="s">
        <v>24673</v>
      </c>
      <c r="G95" s="43">
        <v>0</v>
      </c>
      <c r="H95" s="43">
        <v>0</v>
      </c>
      <c r="I95" s="43">
        <f t="shared" si="12"/>
        <v>0</v>
      </c>
      <c r="K95" s="43" t="s">
        <v>24673</v>
      </c>
      <c r="L95" s="43">
        <v>0</v>
      </c>
      <c r="M95" s="43">
        <v>0</v>
      </c>
      <c r="N95" s="43">
        <f t="shared" si="13"/>
        <v>0</v>
      </c>
      <c r="P95" s="43" t="s">
        <v>24673</v>
      </c>
      <c r="Q95" s="43">
        <v>0</v>
      </c>
      <c r="R95" s="43">
        <v>0</v>
      </c>
      <c r="S95" s="43">
        <f t="shared" si="14"/>
        <v>0</v>
      </c>
      <c r="U95" s="43" t="s">
        <v>24673</v>
      </c>
      <c r="V95" s="43">
        <v>0</v>
      </c>
      <c r="W95" s="43">
        <v>0</v>
      </c>
      <c r="X95" s="43">
        <f t="shared" si="15"/>
        <v>0</v>
      </c>
      <c r="Z95" s="43" t="s">
        <v>24673</v>
      </c>
      <c r="AA95" s="43">
        <v>0</v>
      </c>
      <c r="AB95" s="43">
        <v>0</v>
      </c>
      <c r="AC95" s="43">
        <f t="shared" si="16"/>
        <v>0</v>
      </c>
      <c r="AE95" s="43" t="s">
        <v>24673</v>
      </c>
      <c r="AF95" s="43">
        <v>0</v>
      </c>
      <c r="AG95" s="43">
        <v>0</v>
      </c>
      <c r="AH95" s="43">
        <f t="shared" si="17"/>
        <v>0</v>
      </c>
      <c r="AJ95" s="43" t="s">
        <v>24673</v>
      </c>
      <c r="AK95" s="43">
        <v>0</v>
      </c>
      <c r="AL95" s="43">
        <v>0</v>
      </c>
      <c r="AM95" s="43">
        <f t="shared" si="18"/>
        <v>0</v>
      </c>
      <c r="AO95" s="43" t="s">
        <v>24673</v>
      </c>
      <c r="AP95" s="43">
        <v>0</v>
      </c>
      <c r="AQ95" s="43">
        <v>0</v>
      </c>
      <c r="AR95" s="43">
        <f t="shared" si="19"/>
        <v>0</v>
      </c>
      <c r="AT95" s="43" t="s">
        <v>24673</v>
      </c>
      <c r="AU95" s="43">
        <v>0</v>
      </c>
      <c r="AV95" s="43">
        <v>0</v>
      </c>
      <c r="AW95" s="43">
        <f t="shared" si="20"/>
        <v>0</v>
      </c>
      <c r="AY95" s="43" t="s">
        <v>24673</v>
      </c>
      <c r="AZ95" s="43">
        <v>0</v>
      </c>
      <c r="BA95" s="43">
        <v>0</v>
      </c>
      <c r="BB95" s="43">
        <v>0</v>
      </c>
    </row>
    <row r="96" spans="1:54">
      <c r="A96" s="43" t="s">
        <v>25141</v>
      </c>
      <c r="B96" s="43">
        <v>0</v>
      </c>
      <c r="C96" s="43">
        <v>0</v>
      </c>
      <c r="D96" s="43">
        <f t="shared" si="11"/>
        <v>0</v>
      </c>
      <c r="F96" s="43" t="s">
        <v>25141</v>
      </c>
      <c r="G96" s="43">
        <v>0</v>
      </c>
      <c r="H96" s="43">
        <v>0</v>
      </c>
      <c r="I96" s="43">
        <f t="shared" si="12"/>
        <v>0</v>
      </c>
      <c r="K96" s="43" t="s">
        <v>25141</v>
      </c>
      <c r="L96" s="43">
        <v>0</v>
      </c>
      <c r="M96" s="43">
        <v>0</v>
      </c>
      <c r="N96" s="43">
        <f t="shared" si="13"/>
        <v>0</v>
      </c>
      <c r="P96" s="43" t="s">
        <v>25141</v>
      </c>
      <c r="Q96" s="43">
        <v>0</v>
      </c>
      <c r="R96" s="43">
        <v>0</v>
      </c>
      <c r="S96" s="43">
        <f t="shared" si="14"/>
        <v>0</v>
      </c>
      <c r="U96" s="43" t="s">
        <v>25141</v>
      </c>
      <c r="V96" s="43">
        <v>0</v>
      </c>
      <c r="W96" s="43">
        <v>0</v>
      </c>
      <c r="X96" s="43">
        <f t="shared" si="15"/>
        <v>0</v>
      </c>
      <c r="Z96" s="43" t="s">
        <v>25141</v>
      </c>
      <c r="AA96" s="43">
        <v>0</v>
      </c>
      <c r="AB96" s="43">
        <v>0</v>
      </c>
      <c r="AC96" s="43">
        <f t="shared" si="16"/>
        <v>0</v>
      </c>
      <c r="AE96" s="43" t="s">
        <v>25141</v>
      </c>
      <c r="AF96" s="43">
        <v>0</v>
      </c>
      <c r="AG96" s="43">
        <v>0</v>
      </c>
      <c r="AH96" s="43">
        <f t="shared" si="17"/>
        <v>0</v>
      </c>
      <c r="AJ96" s="43" t="s">
        <v>25141</v>
      </c>
      <c r="AK96" s="43">
        <v>0</v>
      </c>
      <c r="AL96" s="43">
        <v>0</v>
      </c>
      <c r="AM96" s="43">
        <f t="shared" si="18"/>
        <v>0</v>
      </c>
      <c r="AO96" s="43" t="s">
        <v>25141</v>
      </c>
      <c r="AP96" s="43">
        <v>0</v>
      </c>
      <c r="AQ96" s="43">
        <v>0</v>
      </c>
      <c r="AR96" s="43">
        <f t="shared" si="19"/>
        <v>0</v>
      </c>
      <c r="AT96" s="43" t="s">
        <v>25141</v>
      </c>
      <c r="AU96" s="43">
        <v>0</v>
      </c>
      <c r="AV96" s="43">
        <v>0</v>
      </c>
      <c r="AW96" s="43">
        <f t="shared" si="20"/>
        <v>0</v>
      </c>
      <c r="AY96" s="43" t="s">
        <v>25141</v>
      </c>
      <c r="AZ96" s="43">
        <v>0</v>
      </c>
      <c r="BA96" s="43">
        <v>0</v>
      </c>
      <c r="BB96" s="43">
        <v>0</v>
      </c>
    </row>
    <row r="97" spans="1:54">
      <c r="A97" s="43" t="s">
        <v>24674</v>
      </c>
      <c r="B97" s="43">
        <v>0</v>
      </c>
      <c r="C97" s="43">
        <v>0</v>
      </c>
      <c r="D97" s="43">
        <f t="shared" si="11"/>
        <v>0</v>
      </c>
      <c r="F97" s="43" t="s">
        <v>24674</v>
      </c>
      <c r="G97" s="43">
        <v>0</v>
      </c>
      <c r="H97" s="43">
        <v>0</v>
      </c>
      <c r="I97" s="43">
        <f t="shared" si="12"/>
        <v>0</v>
      </c>
      <c r="K97" s="43" t="s">
        <v>24674</v>
      </c>
      <c r="L97" s="43">
        <v>0</v>
      </c>
      <c r="M97" s="43">
        <v>0</v>
      </c>
      <c r="N97" s="43">
        <f t="shared" si="13"/>
        <v>0</v>
      </c>
      <c r="P97" s="43" t="s">
        <v>24674</v>
      </c>
      <c r="Q97" s="43">
        <v>0</v>
      </c>
      <c r="R97" s="43">
        <v>0</v>
      </c>
      <c r="S97" s="43">
        <f t="shared" si="14"/>
        <v>0</v>
      </c>
      <c r="U97" s="43" t="s">
        <v>24674</v>
      </c>
      <c r="V97" s="43">
        <v>0</v>
      </c>
      <c r="W97" s="43">
        <v>0</v>
      </c>
      <c r="X97" s="43">
        <f t="shared" si="15"/>
        <v>0</v>
      </c>
      <c r="Z97" s="43" t="s">
        <v>24674</v>
      </c>
      <c r="AA97" s="43">
        <v>0</v>
      </c>
      <c r="AB97" s="43">
        <v>0</v>
      </c>
      <c r="AC97" s="43">
        <f t="shared" si="16"/>
        <v>0</v>
      </c>
      <c r="AE97" s="43" t="s">
        <v>24674</v>
      </c>
      <c r="AF97" s="43">
        <v>0</v>
      </c>
      <c r="AG97" s="43">
        <v>0</v>
      </c>
      <c r="AH97" s="43">
        <f t="shared" si="17"/>
        <v>0</v>
      </c>
      <c r="AJ97" s="43" t="s">
        <v>24674</v>
      </c>
      <c r="AK97" s="43">
        <v>0</v>
      </c>
      <c r="AL97" s="43">
        <v>0</v>
      </c>
      <c r="AM97" s="43">
        <f t="shared" si="18"/>
        <v>0</v>
      </c>
      <c r="AO97" s="43" t="s">
        <v>24674</v>
      </c>
      <c r="AP97" s="43">
        <v>0</v>
      </c>
      <c r="AQ97" s="43">
        <v>0</v>
      </c>
      <c r="AR97" s="43">
        <f t="shared" si="19"/>
        <v>0</v>
      </c>
      <c r="AT97" s="43" t="s">
        <v>24674</v>
      </c>
      <c r="AU97" s="43">
        <v>0</v>
      </c>
      <c r="AV97" s="43">
        <v>0</v>
      </c>
      <c r="AW97" s="43">
        <f t="shared" si="20"/>
        <v>0</v>
      </c>
      <c r="AY97" s="43" t="s">
        <v>24674</v>
      </c>
      <c r="AZ97" s="43">
        <v>0</v>
      </c>
      <c r="BA97" s="43">
        <v>0</v>
      </c>
      <c r="BB97" s="43">
        <v>0</v>
      </c>
    </row>
    <row r="98" spans="1:54">
      <c r="A98" s="43" t="s">
        <v>24675</v>
      </c>
      <c r="B98" s="43">
        <v>0</v>
      </c>
      <c r="C98" s="43">
        <v>0</v>
      </c>
      <c r="D98" s="43">
        <f t="shared" si="11"/>
        <v>0</v>
      </c>
      <c r="F98" s="43" t="s">
        <v>24675</v>
      </c>
      <c r="G98" s="43">
        <v>0</v>
      </c>
      <c r="H98" s="43">
        <v>0</v>
      </c>
      <c r="I98" s="43">
        <f t="shared" si="12"/>
        <v>0</v>
      </c>
      <c r="K98" s="43" t="s">
        <v>24675</v>
      </c>
      <c r="L98" s="43">
        <v>0</v>
      </c>
      <c r="M98" s="43">
        <v>0</v>
      </c>
      <c r="N98" s="43">
        <f t="shared" si="13"/>
        <v>0</v>
      </c>
      <c r="P98" s="43" t="s">
        <v>24675</v>
      </c>
      <c r="Q98" s="43">
        <v>0</v>
      </c>
      <c r="R98" s="43">
        <v>0</v>
      </c>
      <c r="S98" s="43">
        <f t="shared" si="14"/>
        <v>0</v>
      </c>
      <c r="U98" s="43" t="s">
        <v>24675</v>
      </c>
      <c r="V98" s="43">
        <v>0</v>
      </c>
      <c r="W98" s="43">
        <v>0</v>
      </c>
      <c r="X98" s="43">
        <f t="shared" si="15"/>
        <v>0</v>
      </c>
      <c r="Z98" s="43" t="s">
        <v>24675</v>
      </c>
      <c r="AA98" s="43">
        <v>0</v>
      </c>
      <c r="AB98" s="43">
        <v>0</v>
      </c>
      <c r="AC98" s="43">
        <f t="shared" si="16"/>
        <v>0</v>
      </c>
      <c r="AE98" s="43" t="s">
        <v>24675</v>
      </c>
      <c r="AF98" s="43">
        <v>0</v>
      </c>
      <c r="AG98" s="43">
        <v>0</v>
      </c>
      <c r="AH98" s="43">
        <f t="shared" si="17"/>
        <v>0</v>
      </c>
      <c r="AJ98" s="43" t="s">
        <v>24675</v>
      </c>
      <c r="AK98" s="43">
        <v>0</v>
      </c>
      <c r="AL98" s="43">
        <v>0</v>
      </c>
      <c r="AM98" s="43">
        <f t="shared" si="18"/>
        <v>0</v>
      </c>
      <c r="AO98" s="43" t="s">
        <v>24675</v>
      </c>
      <c r="AP98" s="43">
        <v>0</v>
      </c>
      <c r="AQ98" s="43">
        <v>0</v>
      </c>
      <c r="AR98" s="43">
        <f t="shared" si="19"/>
        <v>0</v>
      </c>
      <c r="AT98" s="43" t="s">
        <v>24675</v>
      </c>
      <c r="AU98" s="43">
        <v>0</v>
      </c>
      <c r="AV98" s="43">
        <v>0</v>
      </c>
      <c r="AW98" s="43">
        <f t="shared" si="20"/>
        <v>0</v>
      </c>
      <c r="AY98" s="43" t="s">
        <v>24675</v>
      </c>
      <c r="AZ98" s="43">
        <v>0</v>
      </c>
      <c r="BA98" s="43">
        <v>0</v>
      </c>
      <c r="BB98" s="43">
        <v>0</v>
      </c>
    </row>
    <row r="99" spans="1:54">
      <c r="A99" s="43" t="s">
        <v>24676</v>
      </c>
      <c r="B99" s="43">
        <v>0</v>
      </c>
      <c r="C99" s="43">
        <v>0</v>
      </c>
      <c r="D99" s="43">
        <f t="shared" si="11"/>
        <v>0</v>
      </c>
      <c r="F99" s="43" t="s">
        <v>24676</v>
      </c>
      <c r="G99" s="43">
        <v>0</v>
      </c>
      <c r="H99" s="43">
        <v>0</v>
      </c>
      <c r="I99" s="43">
        <f t="shared" si="12"/>
        <v>0</v>
      </c>
      <c r="K99" s="43" t="s">
        <v>24676</v>
      </c>
      <c r="L99" s="43">
        <v>0</v>
      </c>
      <c r="M99" s="43">
        <v>0</v>
      </c>
      <c r="N99" s="43">
        <f t="shared" si="13"/>
        <v>0</v>
      </c>
      <c r="P99" s="43" t="s">
        <v>24676</v>
      </c>
      <c r="Q99" s="43">
        <v>0</v>
      </c>
      <c r="R99" s="43">
        <v>0</v>
      </c>
      <c r="S99" s="43">
        <f t="shared" si="14"/>
        <v>0</v>
      </c>
      <c r="U99" s="43" t="s">
        <v>24676</v>
      </c>
      <c r="V99" s="43">
        <v>0</v>
      </c>
      <c r="W99" s="43">
        <v>0</v>
      </c>
      <c r="X99" s="43">
        <f t="shared" si="15"/>
        <v>0</v>
      </c>
      <c r="Z99" s="43" t="s">
        <v>24676</v>
      </c>
      <c r="AA99" s="43">
        <v>0</v>
      </c>
      <c r="AB99" s="43">
        <v>0</v>
      </c>
      <c r="AC99" s="43">
        <f t="shared" si="16"/>
        <v>0</v>
      </c>
      <c r="AE99" s="43" t="s">
        <v>24676</v>
      </c>
      <c r="AF99" s="43">
        <v>0</v>
      </c>
      <c r="AG99" s="43">
        <v>0</v>
      </c>
      <c r="AH99" s="43">
        <f t="shared" si="17"/>
        <v>0</v>
      </c>
      <c r="AJ99" s="43" t="s">
        <v>24676</v>
      </c>
      <c r="AK99" s="43">
        <v>0</v>
      </c>
      <c r="AL99" s="43">
        <v>0</v>
      </c>
      <c r="AM99" s="43">
        <f t="shared" si="18"/>
        <v>0</v>
      </c>
      <c r="AO99" s="43" t="s">
        <v>24676</v>
      </c>
      <c r="AP99" s="43">
        <v>0</v>
      </c>
      <c r="AQ99" s="43">
        <v>0</v>
      </c>
      <c r="AR99" s="43">
        <f t="shared" si="19"/>
        <v>0</v>
      </c>
      <c r="AT99" s="43" t="s">
        <v>24676</v>
      </c>
      <c r="AU99" s="43">
        <v>0</v>
      </c>
      <c r="AV99" s="43">
        <v>0</v>
      </c>
      <c r="AW99" s="43">
        <f t="shared" si="20"/>
        <v>0</v>
      </c>
      <c r="AY99" s="43" t="s">
        <v>24676</v>
      </c>
      <c r="AZ99" s="43">
        <v>0</v>
      </c>
      <c r="BA99" s="43">
        <v>0</v>
      </c>
      <c r="BB99" s="43">
        <v>0</v>
      </c>
    </row>
    <row r="100" spans="1:54">
      <c r="A100" s="43" t="s">
        <v>24677</v>
      </c>
      <c r="B100" s="43">
        <v>0</v>
      </c>
      <c r="C100" s="43">
        <v>0</v>
      </c>
      <c r="D100" s="43">
        <f t="shared" si="11"/>
        <v>0</v>
      </c>
      <c r="F100" s="43" t="s">
        <v>24677</v>
      </c>
      <c r="G100" s="43">
        <v>0</v>
      </c>
      <c r="H100" s="43">
        <v>0</v>
      </c>
      <c r="I100" s="43">
        <f t="shared" si="12"/>
        <v>0</v>
      </c>
      <c r="K100" s="43" t="s">
        <v>24677</v>
      </c>
      <c r="L100" s="43">
        <v>0</v>
      </c>
      <c r="M100" s="43">
        <v>0</v>
      </c>
      <c r="N100" s="43">
        <f t="shared" si="13"/>
        <v>0</v>
      </c>
      <c r="P100" s="43" t="s">
        <v>24677</v>
      </c>
      <c r="Q100" s="43">
        <v>0</v>
      </c>
      <c r="R100" s="43">
        <v>0</v>
      </c>
      <c r="S100" s="43">
        <f t="shared" si="14"/>
        <v>0</v>
      </c>
      <c r="U100" s="43" t="s">
        <v>24677</v>
      </c>
      <c r="V100" s="43">
        <v>0</v>
      </c>
      <c r="W100" s="43">
        <v>0</v>
      </c>
      <c r="X100" s="43">
        <f t="shared" si="15"/>
        <v>0</v>
      </c>
      <c r="Z100" s="43" t="s">
        <v>24677</v>
      </c>
      <c r="AA100" s="43">
        <v>0</v>
      </c>
      <c r="AB100" s="43">
        <v>0</v>
      </c>
      <c r="AC100" s="43">
        <f t="shared" si="16"/>
        <v>0</v>
      </c>
      <c r="AE100" s="43" t="s">
        <v>24677</v>
      </c>
      <c r="AF100" s="43">
        <v>0</v>
      </c>
      <c r="AG100" s="43">
        <v>0</v>
      </c>
      <c r="AH100" s="43">
        <f t="shared" si="17"/>
        <v>0</v>
      </c>
      <c r="AJ100" s="43" t="s">
        <v>24677</v>
      </c>
      <c r="AK100" s="43">
        <v>0</v>
      </c>
      <c r="AL100" s="43">
        <v>0</v>
      </c>
      <c r="AM100" s="43">
        <f t="shared" si="18"/>
        <v>0</v>
      </c>
      <c r="AO100" s="43" t="s">
        <v>24677</v>
      </c>
      <c r="AP100" s="43">
        <v>0</v>
      </c>
      <c r="AQ100" s="43">
        <v>0</v>
      </c>
      <c r="AR100" s="43">
        <f t="shared" si="19"/>
        <v>0</v>
      </c>
      <c r="AT100" s="43" t="s">
        <v>24677</v>
      </c>
      <c r="AU100" s="43">
        <v>0</v>
      </c>
      <c r="AV100" s="43">
        <v>0</v>
      </c>
      <c r="AW100" s="43">
        <f t="shared" si="20"/>
        <v>0</v>
      </c>
      <c r="AY100" s="43" t="s">
        <v>24677</v>
      </c>
      <c r="AZ100" s="43">
        <v>0</v>
      </c>
      <c r="BA100" s="43">
        <v>0</v>
      </c>
      <c r="BB100" s="43">
        <v>0</v>
      </c>
    </row>
    <row r="101" spans="1:54">
      <c r="A101" s="43" t="s">
        <v>25142</v>
      </c>
      <c r="B101" s="43">
        <v>0</v>
      </c>
      <c r="C101" s="43">
        <v>0</v>
      </c>
      <c r="D101" s="43">
        <f t="shared" si="11"/>
        <v>0</v>
      </c>
      <c r="F101" s="43" t="s">
        <v>25142</v>
      </c>
      <c r="G101" s="43">
        <v>0</v>
      </c>
      <c r="H101" s="43">
        <v>0</v>
      </c>
      <c r="I101" s="43">
        <f t="shared" si="12"/>
        <v>0</v>
      </c>
      <c r="K101" s="43" t="s">
        <v>25142</v>
      </c>
      <c r="L101" s="43">
        <v>0</v>
      </c>
      <c r="M101" s="43">
        <v>0</v>
      </c>
      <c r="N101" s="43">
        <f t="shared" si="13"/>
        <v>0</v>
      </c>
      <c r="P101" s="43" t="s">
        <v>25142</v>
      </c>
      <c r="Q101" s="43">
        <v>0</v>
      </c>
      <c r="R101" s="43">
        <v>0</v>
      </c>
      <c r="S101" s="43">
        <f t="shared" si="14"/>
        <v>0</v>
      </c>
      <c r="U101" s="43" t="s">
        <v>25142</v>
      </c>
      <c r="V101" s="43">
        <v>0</v>
      </c>
      <c r="W101" s="43">
        <v>0</v>
      </c>
      <c r="X101" s="43">
        <f t="shared" si="15"/>
        <v>0</v>
      </c>
      <c r="Z101" s="43" t="s">
        <v>25142</v>
      </c>
      <c r="AA101" s="43">
        <v>0</v>
      </c>
      <c r="AB101" s="43">
        <v>0</v>
      </c>
      <c r="AC101" s="43">
        <f t="shared" si="16"/>
        <v>0</v>
      </c>
      <c r="AE101" s="43" t="s">
        <v>25142</v>
      </c>
      <c r="AF101" s="43">
        <v>0</v>
      </c>
      <c r="AG101" s="43">
        <v>0</v>
      </c>
      <c r="AH101" s="43">
        <f t="shared" si="17"/>
        <v>0</v>
      </c>
      <c r="AJ101" s="43" t="s">
        <v>25142</v>
      </c>
      <c r="AK101" s="43">
        <v>0</v>
      </c>
      <c r="AL101" s="43">
        <v>0</v>
      </c>
      <c r="AM101" s="43">
        <f t="shared" si="18"/>
        <v>1</v>
      </c>
      <c r="AO101" s="43" t="s">
        <v>25142</v>
      </c>
      <c r="AP101" s="43">
        <v>0</v>
      </c>
      <c r="AQ101" s="43">
        <v>0</v>
      </c>
      <c r="AR101" s="43">
        <f t="shared" si="19"/>
        <v>0</v>
      </c>
      <c r="AT101" s="43" t="s">
        <v>25142</v>
      </c>
      <c r="AU101" s="43">
        <v>0</v>
      </c>
      <c r="AV101" s="43">
        <v>0</v>
      </c>
      <c r="AW101" s="43">
        <f t="shared" si="20"/>
        <v>0</v>
      </c>
      <c r="AY101" s="43" t="s">
        <v>25142</v>
      </c>
      <c r="AZ101" s="43">
        <v>0</v>
      </c>
      <c r="BA101" s="43">
        <v>0</v>
      </c>
      <c r="BB101" s="43">
        <v>0</v>
      </c>
    </row>
    <row r="102" spans="1:54">
      <c r="A102" s="43" t="s">
        <v>24678</v>
      </c>
      <c r="B102" s="43">
        <v>0</v>
      </c>
      <c r="C102" s="43">
        <v>0</v>
      </c>
      <c r="D102" s="43">
        <f t="shared" si="11"/>
        <v>0</v>
      </c>
      <c r="F102" s="43" t="s">
        <v>24678</v>
      </c>
      <c r="G102" s="43">
        <v>0</v>
      </c>
      <c r="H102" s="43">
        <v>0</v>
      </c>
      <c r="I102" s="43">
        <f t="shared" si="12"/>
        <v>0</v>
      </c>
      <c r="K102" s="43" t="s">
        <v>24678</v>
      </c>
      <c r="L102" s="43">
        <v>0</v>
      </c>
      <c r="M102" s="43">
        <v>0</v>
      </c>
      <c r="N102" s="43">
        <f t="shared" si="13"/>
        <v>0</v>
      </c>
      <c r="P102" s="43" t="s">
        <v>24678</v>
      </c>
      <c r="Q102" s="43">
        <v>0</v>
      </c>
      <c r="R102" s="43">
        <v>0</v>
      </c>
      <c r="S102" s="43">
        <f t="shared" si="14"/>
        <v>0</v>
      </c>
      <c r="U102" s="43" t="s">
        <v>24678</v>
      </c>
      <c r="V102" s="43">
        <v>0</v>
      </c>
      <c r="W102" s="43">
        <v>0</v>
      </c>
      <c r="X102" s="43">
        <f t="shared" si="15"/>
        <v>0</v>
      </c>
      <c r="Z102" s="43" t="s">
        <v>24678</v>
      </c>
      <c r="AA102" s="43">
        <v>0</v>
      </c>
      <c r="AB102" s="43">
        <v>0</v>
      </c>
      <c r="AC102" s="43">
        <f t="shared" si="16"/>
        <v>0</v>
      </c>
      <c r="AE102" s="43" t="s">
        <v>24678</v>
      </c>
      <c r="AF102" s="43">
        <v>0</v>
      </c>
      <c r="AG102" s="43">
        <v>0</v>
      </c>
      <c r="AH102" s="43">
        <f t="shared" si="17"/>
        <v>0</v>
      </c>
      <c r="AJ102" s="43" t="s">
        <v>24678</v>
      </c>
      <c r="AK102" s="43">
        <v>0</v>
      </c>
      <c r="AL102" s="43">
        <v>0</v>
      </c>
      <c r="AM102" s="43">
        <f t="shared" si="18"/>
        <v>0</v>
      </c>
      <c r="AO102" s="43" t="s">
        <v>24678</v>
      </c>
      <c r="AP102" s="43">
        <v>0</v>
      </c>
      <c r="AQ102" s="43">
        <v>0</v>
      </c>
      <c r="AR102" s="43">
        <f t="shared" si="19"/>
        <v>0</v>
      </c>
      <c r="AT102" s="43" t="s">
        <v>24678</v>
      </c>
      <c r="AU102" s="43">
        <v>0</v>
      </c>
      <c r="AV102" s="43">
        <v>0</v>
      </c>
      <c r="AW102" s="43">
        <f t="shared" si="20"/>
        <v>0</v>
      </c>
      <c r="AY102" s="43" t="s">
        <v>24678</v>
      </c>
      <c r="AZ102" s="43">
        <v>0</v>
      </c>
      <c r="BA102" s="43">
        <v>0</v>
      </c>
      <c r="BB102" s="43">
        <v>0</v>
      </c>
    </row>
    <row r="103" spans="1:54">
      <c r="A103" s="43" t="s">
        <v>23974</v>
      </c>
      <c r="B103" s="43">
        <v>0</v>
      </c>
      <c r="C103" s="43">
        <v>0</v>
      </c>
      <c r="D103" s="43">
        <f t="shared" si="11"/>
        <v>0</v>
      </c>
      <c r="F103" s="43" t="s">
        <v>23974</v>
      </c>
      <c r="G103" s="43">
        <v>0</v>
      </c>
      <c r="H103" s="43">
        <v>0</v>
      </c>
      <c r="I103" s="43">
        <f t="shared" si="12"/>
        <v>0</v>
      </c>
      <c r="K103" s="43" t="s">
        <v>23974</v>
      </c>
      <c r="L103" s="43">
        <v>0</v>
      </c>
      <c r="M103" s="43">
        <v>0</v>
      </c>
      <c r="N103" s="43">
        <f t="shared" si="13"/>
        <v>0</v>
      </c>
      <c r="P103" s="43" t="s">
        <v>23974</v>
      </c>
      <c r="Q103" s="43">
        <v>0</v>
      </c>
      <c r="R103" s="43">
        <v>0</v>
      </c>
      <c r="S103" s="43">
        <f t="shared" si="14"/>
        <v>0</v>
      </c>
      <c r="U103" s="43" t="s">
        <v>23974</v>
      </c>
      <c r="V103" s="43">
        <v>0</v>
      </c>
      <c r="W103" s="43">
        <v>0</v>
      </c>
      <c r="X103" s="43">
        <f t="shared" si="15"/>
        <v>0</v>
      </c>
      <c r="Z103" s="43" t="s">
        <v>23974</v>
      </c>
      <c r="AA103" s="43">
        <v>0</v>
      </c>
      <c r="AB103" s="43">
        <v>0</v>
      </c>
      <c r="AC103" s="43">
        <f t="shared" si="16"/>
        <v>1</v>
      </c>
      <c r="AE103" s="43" t="s">
        <v>23974</v>
      </c>
      <c r="AF103" s="43">
        <v>0</v>
      </c>
      <c r="AG103" s="43">
        <v>0</v>
      </c>
      <c r="AH103" s="43">
        <f t="shared" si="17"/>
        <v>0</v>
      </c>
      <c r="AJ103" s="43" t="s">
        <v>23974</v>
      </c>
      <c r="AK103" s="43">
        <v>0</v>
      </c>
      <c r="AL103" s="43">
        <v>0</v>
      </c>
      <c r="AM103" s="43">
        <f t="shared" si="18"/>
        <v>0</v>
      </c>
      <c r="AO103" s="43" t="s">
        <v>23974</v>
      </c>
      <c r="AP103" s="43">
        <v>0</v>
      </c>
      <c r="AQ103" s="43">
        <v>0</v>
      </c>
      <c r="AR103" s="43">
        <f t="shared" si="19"/>
        <v>0</v>
      </c>
      <c r="AT103" s="43" t="s">
        <v>23974</v>
      </c>
      <c r="AU103" s="43">
        <v>0</v>
      </c>
      <c r="AV103" s="43">
        <v>0</v>
      </c>
      <c r="AW103" s="43">
        <f t="shared" si="20"/>
        <v>0</v>
      </c>
      <c r="AY103" s="43" t="s">
        <v>23974</v>
      </c>
      <c r="AZ103" s="43">
        <v>0</v>
      </c>
      <c r="BA103" s="43">
        <v>0</v>
      </c>
      <c r="BB103" s="43">
        <v>0</v>
      </c>
    </row>
    <row r="104" spans="1:54">
      <c r="A104" s="43" t="s">
        <v>24679</v>
      </c>
      <c r="B104" s="43">
        <v>0</v>
      </c>
      <c r="C104" s="43">
        <v>0</v>
      </c>
      <c r="D104" s="43">
        <f t="shared" si="11"/>
        <v>0</v>
      </c>
      <c r="F104" s="43" t="s">
        <v>24679</v>
      </c>
      <c r="G104" s="43">
        <v>0</v>
      </c>
      <c r="H104" s="43">
        <v>0</v>
      </c>
      <c r="I104" s="43">
        <f t="shared" si="12"/>
        <v>0</v>
      </c>
      <c r="K104" s="43" t="s">
        <v>24679</v>
      </c>
      <c r="L104" s="43">
        <v>0</v>
      </c>
      <c r="M104" s="43">
        <v>0</v>
      </c>
      <c r="N104" s="43">
        <f t="shared" si="13"/>
        <v>0</v>
      </c>
      <c r="P104" s="43" t="s">
        <v>24679</v>
      </c>
      <c r="Q104" s="43">
        <v>0</v>
      </c>
      <c r="R104" s="43">
        <v>0</v>
      </c>
      <c r="S104" s="43">
        <f t="shared" si="14"/>
        <v>0</v>
      </c>
      <c r="U104" s="43" t="s">
        <v>24679</v>
      </c>
      <c r="V104" s="43">
        <v>0</v>
      </c>
      <c r="W104" s="43">
        <v>0</v>
      </c>
      <c r="X104" s="43">
        <f t="shared" si="15"/>
        <v>0</v>
      </c>
      <c r="Z104" s="43" t="s">
        <v>24679</v>
      </c>
      <c r="AA104" s="43">
        <v>0</v>
      </c>
      <c r="AB104" s="43">
        <v>0</v>
      </c>
      <c r="AC104" s="43">
        <f t="shared" si="16"/>
        <v>0</v>
      </c>
      <c r="AE104" s="43" t="s">
        <v>24679</v>
      </c>
      <c r="AF104" s="43">
        <v>0</v>
      </c>
      <c r="AG104" s="43">
        <v>0</v>
      </c>
      <c r="AH104" s="43">
        <f t="shared" si="17"/>
        <v>0</v>
      </c>
      <c r="AJ104" s="43" t="s">
        <v>24679</v>
      </c>
      <c r="AK104" s="43">
        <v>0</v>
      </c>
      <c r="AL104" s="43">
        <v>0</v>
      </c>
      <c r="AM104" s="43">
        <f t="shared" si="18"/>
        <v>0</v>
      </c>
      <c r="AO104" s="43" t="s">
        <v>24679</v>
      </c>
      <c r="AP104" s="43">
        <v>0</v>
      </c>
      <c r="AQ104" s="43">
        <v>0</v>
      </c>
      <c r="AR104" s="43">
        <f t="shared" si="19"/>
        <v>0</v>
      </c>
      <c r="AT104" s="43" t="s">
        <v>24679</v>
      </c>
      <c r="AU104" s="43">
        <v>0</v>
      </c>
      <c r="AV104" s="43">
        <v>0</v>
      </c>
      <c r="AW104" s="43">
        <f t="shared" si="20"/>
        <v>0</v>
      </c>
      <c r="AY104" s="43" t="s">
        <v>24679</v>
      </c>
      <c r="AZ104" s="43">
        <v>0</v>
      </c>
      <c r="BA104" s="43">
        <v>0</v>
      </c>
      <c r="BB104" s="43">
        <v>0</v>
      </c>
    </row>
    <row r="105" spans="1:54">
      <c r="A105" s="43" t="s">
        <v>23975</v>
      </c>
      <c r="B105" s="43">
        <v>0</v>
      </c>
      <c r="C105" s="43">
        <v>0</v>
      </c>
      <c r="D105" s="43">
        <f t="shared" si="11"/>
        <v>0</v>
      </c>
      <c r="F105" s="43" t="s">
        <v>23975</v>
      </c>
      <c r="G105" s="43">
        <v>0</v>
      </c>
      <c r="H105" s="43">
        <v>0</v>
      </c>
      <c r="I105" s="43">
        <f t="shared" si="12"/>
        <v>0</v>
      </c>
      <c r="K105" s="43" t="s">
        <v>23975</v>
      </c>
      <c r="L105" s="43">
        <v>0</v>
      </c>
      <c r="M105" s="43">
        <v>0</v>
      </c>
      <c r="N105" s="43">
        <f t="shared" si="13"/>
        <v>0</v>
      </c>
      <c r="P105" s="43" t="s">
        <v>23975</v>
      </c>
      <c r="Q105" s="43">
        <v>0</v>
      </c>
      <c r="R105" s="43">
        <v>0</v>
      </c>
      <c r="S105" s="43">
        <f t="shared" si="14"/>
        <v>1</v>
      </c>
      <c r="U105" s="43" t="s">
        <v>23975</v>
      </c>
      <c r="V105" s="43">
        <v>0</v>
      </c>
      <c r="W105" s="43">
        <v>0</v>
      </c>
      <c r="X105" s="43">
        <f t="shared" si="15"/>
        <v>0</v>
      </c>
      <c r="Z105" s="43" t="s">
        <v>23975</v>
      </c>
      <c r="AA105" s="43">
        <v>0</v>
      </c>
      <c r="AB105" s="43">
        <v>0</v>
      </c>
      <c r="AC105" s="43">
        <f t="shared" si="16"/>
        <v>0</v>
      </c>
      <c r="AE105" s="43" t="s">
        <v>23975</v>
      </c>
      <c r="AF105" s="43">
        <v>0</v>
      </c>
      <c r="AG105" s="43">
        <v>0</v>
      </c>
      <c r="AH105" s="43">
        <f t="shared" si="17"/>
        <v>0</v>
      </c>
      <c r="AJ105" s="43" t="s">
        <v>23975</v>
      </c>
      <c r="AK105" s="43">
        <v>0</v>
      </c>
      <c r="AL105" s="43">
        <v>0</v>
      </c>
      <c r="AM105" s="43">
        <f t="shared" si="18"/>
        <v>0</v>
      </c>
      <c r="AO105" s="43" t="s">
        <v>23975</v>
      </c>
      <c r="AP105" s="43">
        <v>0</v>
      </c>
      <c r="AQ105" s="43">
        <v>0</v>
      </c>
      <c r="AR105" s="43">
        <f t="shared" si="19"/>
        <v>0</v>
      </c>
      <c r="AT105" s="43" t="s">
        <v>23975</v>
      </c>
      <c r="AU105" s="43">
        <v>0</v>
      </c>
      <c r="AV105" s="43">
        <v>0</v>
      </c>
      <c r="AW105" s="43">
        <f t="shared" si="20"/>
        <v>0</v>
      </c>
      <c r="AY105" s="43" t="s">
        <v>23975</v>
      </c>
      <c r="AZ105" s="43">
        <v>0</v>
      </c>
      <c r="BA105" s="43">
        <v>0</v>
      </c>
      <c r="BB105" s="43">
        <v>0</v>
      </c>
    </row>
    <row r="106" spans="1:54">
      <c r="A106" s="43" t="s">
        <v>24680</v>
      </c>
      <c r="B106" s="43">
        <v>0</v>
      </c>
      <c r="C106" s="43">
        <v>0</v>
      </c>
      <c r="D106" s="43">
        <f t="shared" si="11"/>
        <v>0</v>
      </c>
      <c r="F106" s="43" t="s">
        <v>24680</v>
      </c>
      <c r="G106" s="43">
        <v>0</v>
      </c>
      <c r="H106" s="43">
        <v>0</v>
      </c>
      <c r="I106" s="43">
        <f t="shared" si="12"/>
        <v>0</v>
      </c>
      <c r="K106" s="43" t="s">
        <v>24680</v>
      </c>
      <c r="L106" s="43">
        <v>0</v>
      </c>
      <c r="M106" s="43">
        <v>0</v>
      </c>
      <c r="N106" s="43">
        <f t="shared" si="13"/>
        <v>0</v>
      </c>
      <c r="P106" s="43" t="s">
        <v>24680</v>
      </c>
      <c r="Q106" s="43">
        <v>0</v>
      </c>
      <c r="R106" s="43">
        <v>0</v>
      </c>
      <c r="S106" s="43">
        <f t="shared" si="14"/>
        <v>0</v>
      </c>
      <c r="U106" s="43" t="s">
        <v>24680</v>
      </c>
      <c r="V106" s="43">
        <v>0</v>
      </c>
      <c r="W106" s="43">
        <v>0</v>
      </c>
      <c r="X106" s="43">
        <f t="shared" si="15"/>
        <v>0</v>
      </c>
      <c r="Z106" s="43" t="s">
        <v>24680</v>
      </c>
      <c r="AA106" s="43">
        <v>0</v>
      </c>
      <c r="AB106" s="43">
        <v>0</v>
      </c>
      <c r="AC106" s="43">
        <f t="shared" si="16"/>
        <v>0</v>
      </c>
      <c r="AE106" s="43" t="s">
        <v>24680</v>
      </c>
      <c r="AF106" s="43">
        <v>0</v>
      </c>
      <c r="AG106" s="43">
        <v>0</v>
      </c>
      <c r="AH106" s="43">
        <f t="shared" si="17"/>
        <v>0</v>
      </c>
      <c r="AJ106" s="43" t="s">
        <v>24680</v>
      </c>
      <c r="AK106" s="43">
        <v>0</v>
      </c>
      <c r="AL106" s="43">
        <v>0</v>
      </c>
      <c r="AM106" s="43">
        <f t="shared" si="18"/>
        <v>0</v>
      </c>
      <c r="AO106" s="43" t="s">
        <v>24680</v>
      </c>
      <c r="AP106" s="43">
        <v>0</v>
      </c>
      <c r="AQ106" s="43">
        <v>0</v>
      </c>
      <c r="AR106" s="43">
        <f t="shared" si="19"/>
        <v>0</v>
      </c>
      <c r="AT106" s="43" t="s">
        <v>24680</v>
      </c>
      <c r="AU106" s="43">
        <v>0</v>
      </c>
      <c r="AV106" s="43">
        <v>0</v>
      </c>
      <c r="AW106" s="43">
        <f t="shared" si="20"/>
        <v>0</v>
      </c>
      <c r="AY106" s="43" t="s">
        <v>24680</v>
      </c>
      <c r="AZ106" s="43">
        <v>0</v>
      </c>
      <c r="BA106" s="43">
        <v>0</v>
      </c>
      <c r="BB106" s="43">
        <v>0</v>
      </c>
    </row>
    <row r="107" spans="1:54">
      <c r="A107" s="43" t="s">
        <v>25143</v>
      </c>
      <c r="B107" s="43">
        <v>0</v>
      </c>
      <c r="C107" s="43">
        <v>0</v>
      </c>
      <c r="D107" s="43">
        <f t="shared" si="11"/>
        <v>0</v>
      </c>
      <c r="F107" s="43" t="s">
        <v>25143</v>
      </c>
      <c r="G107" s="43">
        <v>0</v>
      </c>
      <c r="H107" s="43">
        <v>0</v>
      </c>
      <c r="I107" s="43">
        <f t="shared" si="12"/>
        <v>0</v>
      </c>
      <c r="K107" s="43" t="s">
        <v>25143</v>
      </c>
      <c r="L107" s="43">
        <v>0</v>
      </c>
      <c r="M107" s="43">
        <v>0</v>
      </c>
      <c r="N107" s="43">
        <f t="shared" si="13"/>
        <v>0</v>
      </c>
      <c r="P107" s="43" t="s">
        <v>25143</v>
      </c>
      <c r="Q107" s="43">
        <v>0</v>
      </c>
      <c r="R107" s="43">
        <v>0</v>
      </c>
      <c r="S107" s="43">
        <f t="shared" si="14"/>
        <v>0</v>
      </c>
      <c r="U107" s="43" t="s">
        <v>25143</v>
      </c>
      <c r="V107" s="43">
        <v>0</v>
      </c>
      <c r="W107" s="43">
        <v>0</v>
      </c>
      <c r="X107" s="43">
        <f t="shared" si="15"/>
        <v>0</v>
      </c>
      <c r="Z107" s="43" t="s">
        <v>25143</v>
      </c>
      <c r="AA107" s="43">
        <v>0</v>
      </c>
      <c r="AB107" s="43">
        <v>0</v>
      </c>
      <c r="AC107" s="43">
        <f t="shared" si="16"/>
        <v>0</v>
      </c>
      <c r="AE107" s="43" t="s">
        <v>25143</v>
      </c>
      <c r="AF107" s="43">
        <v>0</v>
      </c>
      <c r="AG107" s="43">
        <v>0</v>
      </c>
      <c r="AH107" s="43">
        <f t="shared" si="17"/>
        <v>0</v>
      </c>
      <c r="AJ107" s="43" t="s">
        <v>25143</v>
      </c>
      <c r="AK107" s="43">
        <v>0</v>
      </c>
      <c r="AL107" s="43">
        <v>0</v>
      </c>
      <c r="AM107" s="43">
        <f t="shared" si="18"/>
        <v>1</v>
      </c>
      <c r="AO107" s="43" t="s">
        <v>25143</v>
      </c>
      <c r="AP107" s="43">
        <v>0</v>
      </c>
      <c r="AQ107" s="43">
        <v>0</v>
      </c>
      <c r="AR107" s="43">
        <f t="shared" si="19"/>
        <v>0</v>
      </c>
      <c r="AT107" s="43" t="s">
        <v>25143</v>
      </c>
      <c r="AU107" s="43">
        <v>0</v>
      </c>
      <c r="AV107" s="43">
        <v>0</v>
      </c>
      <c r="AW107" s="43">
        <f t="shared" si="20"/>
        <v>0</v>
      </c>
      <c r="AY107" s="43" t="s">
        <v>25143</v>
      </c>
      <c r="AZ107" s="43">
        <v>0</v>
      </c>
      <c r="BA107" s="43">
        <v>0</v>
      </c>
      <c r="BB107" s="43">
        <v>0</v>
      </c>
    </row>
    <row r="108" spans="1:54">
      <c r="A108" s="43" t="s">
        <v>24681</v>
      </c>
      <c r="B108" s="43">
        <v>0</v>
      </c>
      <c r="C108" s="43">
        <v>0</v>
      </c>
      <c r="D108" s="43">
        <f t="shared" si="11"/>
        <v>0</v>
      </c>
      <c r="F108" s="43" t="s">
        <v>24681</v>
      </c>
      <c r="G108" s="43">
        <v>0</v>
      </c>
      <c r="H108" s="43">
        <v>0</v>
      </c>
      <c r="I108" s="43">
        <f t="shared" si="12"/>
        <v>0</v>
      </c>
      <c r="K108" s="43" t="s">
        <v>24681</v>
      </c>
      <c r="L108" s="43">
        <v>0</v>
      </c>
      <c r="M108" s="43">
        <v>0</v>
      </c>
      <c r="N108" s="43">
        <f t="shared" si="13"/>
        <v>0</v>
      </c>
      <c r="P108" s="43" t="s">
        <v>24681</v>
      </c>
      <c r="Q108" s="43">
        <v>0</v>
      </c>
      <c r="R108" s="43">
        <v>0</v>
      </c>
      <c r="S108" s="43">
        <f t="shared" si="14"/>
        <v>0</v>
      </c>
      <c r="U108" s="43" t="s">
        <v>24681</v>
      </c>
      <c r="V108" s="43">
        <v>0</v>
      </c>
      <c r="W108" s="43">
        <v>0</v>
      </c>
      <c r="X108" s="43">
        <f t="shared" si="15"/>
        <v>0</v>
      </c>
      <c r="Z108" s="43" t="s">
        <v>24681</v>
      </c>
      <c r="AA108" s="43">
        <v>0</v>
      </c>
      <c r="AB108" s="43">
        <v>0</v>
      </c>
      <c r="AC108" s="43">
        <f t="shared" si="16"/>
        <v>0</v>
      </c>
      <c r="AE108" s="43" t="s">
        <v>24681</v>
      </c>
      <c r="AF108" s="43">
        <v>0</v>
      </c>
      <c r="AG108" s="43">
        <v>0</v>
      </c>
      <c r="AH108" s="43">
        <f t="shared" si="17"/>
        <v>0</v>
      </c>
      <c r="AJ108" s="43" t="s">
        <v>24681</v>
      </c>
      <c r="AK108" s="43">
        <v>0</v>
      </c>
      <c r="AL108" s="43">
        <v>0</v>
      </c>
      <c r="AM108" s="43">
        <f t="shared" si="18"/>
        <v>0</v>
      </c>
      <c r="AO108" s="43" t="s">
        <v>24681</v>
      </c>
      <c r="AP108" s="43">
        <v>0</v>
      </c>
      <c r="AQ108" s="43">
        <v>0</v>
      </c>
      <c r="AR108" s="43">
        <f t="shared" si="19"/>
        <v>0</v>
      </c>
      <c r="AT108" s="43" t="s">
        <v>24681</v>
      </c>
      <c r="AU108" s="43">
        <v>0</v>
      </c>
      <c r="AV108" s="43">
        <v>0</v>
      </c>
      <c r="AW108" s="43">
        <f t="shared" si="20"/>
        <v>0</v>
      </c>
      <c r="AY108" s="43" t="s">
        <v>24681</v>
      </c>
      <c r="AZ108" s="43">
        <v>0</v>
      </c>
      <c r="BA108" s="43">
        <v>0</v>
      </c>
      <c r="BB108" s="43">
        <v>0</v>
      </c>
    </row>
    <row r="109" spans="1:54">
      <c r="A109" s="43" t="s">
        <v>23869</v>
      </c>
      <c r="B109" s="43">
        <v>0</v>
      </c>
      <c r="C109" s="43">
        <v>0</v>
      </c>
      <c r="D109" s="43">
        <f t="shared" si="11"/>
        <v>0</v>
      </c>
      <c r="F109" s="43" t="s">
        <v>23869</v>
      </c>
      <c r="G109" s="43">
        <v>0</v>
      </c>
      <c r="H109" s="43">
        <v>0</v>
      </c>
      <c r="I109" s="43">
        <f t="shared" si="12"/>
        <v>0</v>
      </c>
      <c r="K109" s="43" t="s">
        <v>23869</v>
      </c>
      <c r="L109" s="43">
        <v>0</v>
      </c>
      <c r="M109" s="43">
        <v>0</v>
      </c>
      <c r="N109" s="43">
        <f t="shared" si="13"/>
        <v>0</v>
      </c>
      <c r="P109" s="43" t="s">
        <v>23869</v>
      </c>
      <c r="Q109" s="43">
        <v>0</v>
      </c>
      <c r="R109" s="43">
        <v>0</v>
      </c>
      <c r="S109" s="43">
        <f t="shared" si="14"/>
        <v>0</v>
      </c>
      <c r="U109" s="43" t="s">
        <v>23869</v>
      </c>
      <c r="V109" s="43">
        <v>0</v>
      </c>
      <c r="W109" s="43">
        <v>0</v>
      </c>
      <c r="X109" s="43">
        <f t="shared" si="15"/>
        <v>0</v>
      </c>
      <c r="Z109" s="43" t="s">
        <v>23869</v>
      </c>
      <c r="AA109" s="43">
        <v>0</v>
      </c>
      <c r="AB109" s="43">
        <v>0</v>
      </c>
      <c r="AC109" s="43">
        <f t="shared" si="16"/>
        <v>1</v>
      </c>
      <c r="AE109" s="43" t="s">
        <v>23869</v>
      </c>
      <c r="AF109" s="43">
        <v>0</v>
      </c>
      <c r="AG109" s="43">
        <v>0</v>
      </c>
      <c r="AH109" s="43">
        <f t="shared" si="17"/>
        <v>0</v>
      </c>
      <c r="AJ109" s="43" t="s">
        <v>23869</v>
      </c>
      <c r="AK109" s="43">
        <v>0</v>
      </c>
      <c r="AL109" s="43">
        <v>0</v>
      </c>
      <c r="AM109" s="43">
        <f t="shared" si="18"/>
        <v>0</v>
      </c>
      <c r="AO109" s="43" t="s">
        <v>23869</v>
      </c>
      <c r="AP109" s="43">
        <v>0</v>
      </c>
      <c r="AQ109" s="43">
        <v>0</v>
      </c>
      <c r="AR109" s="43">
        <f t="shared" si="19"/>
        <v>0</v>
      </c>
      <c r="AT109" s="43" t="s">
        <v>23869</v>
      </c>
      <c r="AU109" s="43">
        <v>0</v>
      </c>
      <c r="AV109" s="43">
        <v>0</v>
      </c>
      <c r="AW109" s="43">
        <f t="shared" si="20"/>
        <v>0</v>
      </c>
      <c r="AY109" s="43" t="s">
        <v>23869</v>
      </c>
      <c r="AZ109" s="43">
        <v>0</v>
      </c>
      <c r="BA109" s="43">
        <v>0</v>
      </c>
      <c r="BB109" s="43">
        <v>0</v>
      </c>
    </row>
    <row r="110" spans="1:54">
      <c r="A110" s="43" t="s">
        <v>24682</v>
      </c>
      <c r="B110" s="43">
        <v>0</v>
      </c>
      <c r="C110" s="43">
        <v>0</v>
      </c>
      <c r="D110" s="43">
        <f t="shared" si="11"/>
        <v>0</v>
      </c>
      <c r="F110" s="43" t="s">
        <v>24682</v>
      </c>
      <c r="G110" s="43">
        <v>0</v>
      </c>
      <c r="H110" s="43">
        <v>0</v>
      </c>
      <c r="I110" s="43">
        <f t="shared" si="12"/>
        <v>0</v>
      </c>
      <c r="K110" s="43" t="s">
        <v>24682</v>
      </c>
      <c r="L110" s="43">
        <v>0</v>
      </c>
      <c r="M110" s="43">
        <v>0</v>
      </c>
      <c r="N110" s="43">
        <f t="shared" si="13"/>
        <v>0</v>
      </c>
      <c r="P110" s="43" t="s">
        <v>24682</v>
      </c>
      <c r="Q110" s="43">
        <v>0</v>
      </c>
      <c r="R110" s="43">
        <v>0</v>
      </c>
      <c r="S110" s="43">
        <f t="shared" si="14"/>
        <v>0</v>
      </c>
      <c r="U110" s="43" t="s">
        <v>24682</v>
      </c>
      <c r="V110" s="43">
        <v>0</v>
      </c>
      <c r="W110" s="43">
        <v>0</v>
      </c>
      <c r="X110" s="43">
        <f t="shared" si="15"/>
        <v>0</v>
      </c>
      <c r="Z110" s="43" t="s">
        <v>24682</v>
      </c>
      <c r="AA110" s="43">
        <v>0</v>
      </c>
      <c r="AB110" s="43">
        <v>0</v>
      </c>
      <c r="AC110" s="43">
        <f t="shared" si="16"/>
        <v>0</v>
      </c>
      <c r="AE110" s="43" t="s">
        <v>24682</v>
      </c>
      <c r="AF110" s="43">
        <v>0</v>
      </c>
      <c r="AG110" s="43">
        <v>0</v>
      </c>
      <c r="AH110" s="43">
        <f t="shared" si="17"/>
        <v>0</v>
      </c>
      <c r="AJ110" s="43" t="s">
        <v>24682</v>
      </c>
      <c r="AK110" s="43">
        <v>0</v>
      </c>
      <c r="AL110" s="43">
        <v>0</v>
      </c>
      <c r="AM110" s="43">
        <f t="shared" si="18"/>
        <v>0</v>
      </c>
      <c r="AO110" s="43" t="s">
        <v>24682</v>
      </c>
      <c r="AP110" s="43">
        <v>0</v>
      </c>
      <c r="AQ110" s="43">
        <v>0</v>
      </c>
      <c r="AR110" s="43">
        <f t="shared" si="19"/>
        <v>0</v>
      </c>
      <c r="AT110" s="43" t="s">
        <v>24682</v>
      </c>
      <c r="AU110" s="43">
        <v>0</v>
      </c>
      <c r="AV110" s="43">
        <v>0</v>
      </c>
      <c r="AW110" s="43">
        <f t="shared" si="20"/>
        <v>0</v>
      </c>
      <c r="AY110" s="43" t="s">
        <v>24682</v>
      </c>
      <c r="AZ110" s="43">
        <v>0</v>
      </c>
      <c r="BA110" s="43">
        <v>0</v>
      </c>
      <c r="BB110" s="43">
        <v>0</v>
      </c>
    </row>
    <row r="111" spans="1:54">
      <c r="A111" s="43" t="s">
        <v>23870</v>
      </c>
      <c r="B111" s="43">
        <v>0</v>
      </c>
      <c r="C111" s="43">
        <v>0</v>
      </c>
      <c r="D111" s="43">
        <f t="shared" si="11"/>
        <v>0</v>
      </c>
      <c r="F111" s="43" t="s">
        <v>23870</v>
      </c>
      <c r="G111" s="43">
        <v>0</v>
      </c>
      <c r="H111" s="43">
        <v>0</v>
      </c>
      <c r="I111" s="43">
        <f t="shared" si="12"/>
        <v>0</v>
      </c>
      <c r="K111" s="43" t="s">
        <v>23870</v>
      </c>
      <c r="L111" s="43">
        <v>0</v>
      </c>
      <c r="M111" s="43">
        <v>0</v>
      </c>
      <c r="N111" s="43">
        <f t="shared" si="13"/>
        <v>0</v>
      </c>
      <c r="P111" s="43" t="s">
        <v>23870</v>
      </c>
      <c r="Q111" s="43">
        <v>0</v>
      </c>
      <c r="R111" s="43">
        <v>0</v>
      </c>
      <c r="S111" s="43">
        <f t="shared" si="14"/>
        <v>1</v>
      </c>
      <c r="U111" s="43" t="s">
        <v>23870</v>
      </c>
      <c r="V111" s="43">
        <v>0</v>
      </c>
      <c r="W111" s="43">
        <v>0</v>
      </c>
      <c r="X111" s="43">
        <f t="shared" si="15"/>
        <v>0</v>
      </c>
      <c r="Z111" s="43" t="s">
        <v>23870</v>
      </c>
      <c r="AA111" s="43">
        <v>0</v>
      </c>
      <c r="AB111" s="43">
        <v>0</v>
      </c>
      <c r="AC111" s="43">
        <f t="shared" si="16"/>
        <v>0</v>
      </c>
      <c r="AE111" s="43" t="s">
        <v>23870</v>
      </c>
      <c r="AF111" s="43">
        <v>0</v>
      </c>
      <c r="AG111" s="43">
        <v>0</v>
      </c>
      <c r="AH111" s="43">
        <f t="shared" si="17"/>
        <v>0</v>
      </c>
      <c r="AJ111" s="43" t="s">
        <v>23870</v>
      </c>
      <c r="AK111" s="43">
        <v>0</v>
      </c>
      <c r="AL111" s="43">
        <v>0</v>
      </c>
      <c r="AM111" s="43">
        <f t="shared" si="18"/>
        <v>0</v>
      </c>
      <c r="AO111" s="43" t="s">
        <v>23870</v>
      </c>
      <c r="AP111" s="43">
        <v>0</v>
      </c>
      <c r="AQ111" s="43">
        <v>0</v>
      </c>
      <c r="AR111" s="43">
        <f t="shared" si="19"/>
        <v>0</v>
      </c>
      <c r="AT111" s="43" t="s">
        <v>23870</v>
      </c>
      <c r="AU111" s="43">
        <v>0</v>
      </c>
      <c r="AV111" s="43">
        <v>0</v>
      </c>
      <c r="AW111" s="43">
        <f t="shared" si="20"/>
        <v>0</v>
      </c>
      <c r="AY111" s="43" t="s">
        <v>23870</v>
      </c>
      <c r="AZ111" s="43">
        <v>0</v>
      </c>
      <c r="BA111" s="43">
        <v>0</v>
      </c>
      <c r="BB111" s="43">
        <v>0</v>
      </c>
    </row>
    <row r="112" spans="1:54">
      <c r="A112" s="43" t="s">
        <v>24683</v>
      </c>
      <c r="B112" s="43">
        <v>0</v>
      </c>
      <c r="C112" s="43">
        <v>0</v>
      </c>
      <c r="D112" s="43">
        <f t="shared" si="11"/>
        <v>0</v>
      </c>
      <c r="F112" s="43" t="s">
        <v>24683</v>
      </c>
      <c r="G112" s="43">
        <v>0</v>
      </c>
      <c r="H112" s="43">
        <v>0</v>
      </c>
      <c r="I112" s="43">
        <f t="shared" si="12"/>
        <v>0</v>
      </c>
      <c r="K112" s="43" t="s">
        <v>24683</v>
      </c>
      <c r="L112" s="43">
        <v>0</v>
      </c>
      <c r="M112" s="43">
        <v>0</v>
      </c>
      <c r="N112" s="43">
        <f t="shared" si="13"/>
        <v>0</v>
      </c>
      <c r="P112" s="43" t="s">
        <v>24683</v>
      </c>
      <c r="Q112" s="43">
        <v>0</v>
      </c>
      <c r="R112" s="43">
        <v>0</v>
      </c>
      <c r="S112" s="43">
        <f t="shared" si="14"/>
        <v>0</v>
      </c>
      <c r="U112" s="43" t="s">
        <v>24683</v>
      </c>
      <c r="V112" s="43">
        <v>0</v>
      </c>
      <c r="W112" s="43">
        <v>0</v>
      </c>
      <c r="X112" s="43">
        <f t="shared" si="15"/>
        <v>0</v>
      </c>
      <c r="Z112" s="43" t="s">
        <v>24683</v>
      </c>
      <c r="AA112" s="43">
        <v>0</v>
      </c>
      <c r="AB112" s="43">
        <v>0</v>
      </c>
      <c r="AC112" s="43">
        <f t="shared" si="16"/>
        <v>0</v>
      </c>
      <c r="AE112" s="43" t="s">
        <v>24683</v>
      </c>
      <c r="AF112" s="43">
        <v>0</v>
      </c>
      <c r="AG112" s="43">
        <v>0</v>
      </c>
      <c r="AH112" s="43">
        <f t="shared" si="17"/>
        <v>0</v>
      </c>
      <c r="AJ112" s="43" t="s">
        <v>24683</v>
      </c>
      <c r="AK112" s="43">
        <v>0</v>
      </c>
      <c r="AL112" s="43">
        <v>0</v>
      </c>
      <c r="AM112" s="43">
        <f t="shared" si="18"/>
        <v>0</v>
      </c>
      <c r="AO112" s="43" t="s">
        <v>24683</v>
      </c>
      <c r="AP112" s="43">
        <v>0</v>
      </c>
      <c r="AQ112" s="43">
        <v>0</v>
      </c>
      <c r="AR112" s="43">
        <f t="shared" si="19"/>
        <v>0</v>
      </c>
      <c r="AT112" s="43" t="s">
        <v>24683</v>
      </c>
      <c r="AU112" s="43">
        <v>0</v>
      </c>
      <c r="AV112" s="43">
        <v>0</v>
      </c>
      <c r="AW112" s="43">
        <f t="shared" si="20"/>
        <v>0</v>
      </c>
      <c r="AY112" s="43" t="s">
        <v>24683</v>
      </c>
      <c r="AZ112" s="43">
        <v>0</v>
      </c>
      <c r="BA112" s="43">
        <v>0</v>
      </c>
      <c r="BB112" s="43">
        <f t="shared" si="21"/>
        <v>0</v>
      </c>
    </row>
    <row r="113" spans="1:54">
      <c r="A113" s="43" t="s">
        <v>23692</v>
      </c>
      <c r="B113" s="43">
        <v>0</v>
      </c>
      <c r="C113" s="43">
        <v>0</v>
      </c>
      <c r="D113" s="43">
        <f t="shared" si="11"/>
        <v>0</v>
      </c>
      <c r="F113" s="43" t="s">
        <v>23692</v>
      </c>
      <c r="G113" s="43">
        <v>0</v>
      </c>
      <c r="H113" s="43">
        <v>0</v>
      </c>
      <c r="I113" s="43">
        <f t="shared" si="12"/>
        <v>0</v>
      </c>
      <c r="K113" s="43" t="s">
        <v>23692</v>
      </c>
      <c r="L113" s="43">
        <v>0</v>
      </c>
      <c r="M113" s="43">
        <v>0</v>
      </c>
      <c r="N113" s="43">
        <f t="shared" si="13"/>
        <v>0</v>
      </c>
      <c r="P113" s="43" t="s">
        <v>23692</v>
      </c>
      <c r="Q113" s="43">
        <v>0</v>
      </c>
      <c r="R113" s="43">
        <v>0</v>
      </c>
      <c r="S113" s="43">
        <f t="shared" si="14"/>
        <v>0</v>
      </c>
      <c r="U113" s="43" t="s">
        <v>23692</v>
      </c>
      <c r="V113" s="43">
        <v>0</v>
      </c>
      <c r="W113" s="43">
        <v>0</v>
      </c>
      <c r="X113" s="43">
        <f t="shared" si="15"/>
        <v>0</v>
      </c>
      <c r="Z113" s="43" t="s">
        <v>23692</v>
      </c>
      <c r="AA113" s="43">
        <v>0</v>
      </c>
      <c r="AB113" s="43">
        <v>0</v>
      </c>
      <c r="AC113" s="43">
        <f t="shared" si="16"/>
        <v>0</v>
      </c>
      <c r="AE113" s="43" t="s">
        <v>23692</v>
      </c>
      <c r="AF113" s="43">
        <v>0</v>
      </c>
      <c r="AG113" s="43">
        <v>0</v>
      </c>
      <c r="AH113" s="43">
        <f t="shared" si="17"/>
        <v>1</v>
      </c>
      <c r="AJ113" s="43" t="s">
        <v>23692</v>
      </c>
      <c r="AK113" s="43">
        <v>0</v>
      </c>
      <c r="AL113" s="43">
        <v>0</v>
      </c>
      <c r="AM113" s="43">
        <f t="shared" si="18"/>
        <v>0</v>
      </c>
      <c r="AO113" s="43" t="s">
        <v>23692</v>
      </c>
      <c r="AP113" s="43">
        <v>0</v>
      </c>
      <c r="AQ113" s="43">
        <v>0</v>
      </c>
      <c r="AR113" s="43">
        <f t="shared" si="19"/>
        <v>0</v>
      </c>
      <c r="AT113" s="43" t="s">
        <v>23692</v>
      </c>
      <c r="AU113" s="43">
        <v>0</v>
      </c>
      <c r="AV113" s="43">
        <v>0</v>
      </c>
      <c r="AW113" s="43">
        <f t="shared" si="20"/>
        <v>0</v>
      </c>
      <c r="AY113" s="43" t="s">
        <v>23692</v>
      </c>
      <c r="AZ113" s="43">
        <v>0</v>
      </c>
      <c r="BA113" s="43">
        <v>0</v>
      </c>
      <c r="BB113" s="43">
        <f t="shared" si="21"/>
        <v>1</v>
      </c>
    </row>
    <row r="114" spans="1:54">
      <c r="A114" s="43" t="s">
        <v>24684</v>
      </c>
      <c r="B114" s="43">
        <v>0</v>
      </c>
      <c r="C114" s="43">
        <v>0</v>
      </c>
      <c r="D114" s="43">
        <f t="shared" si="11"/>
        <v>0</v>
      </c>
      <c r="F114" s="43" t="s">
        <v>24684</v>
      </c>
      <c r="G114" s="43">
        <v>0</v>
      </c>
      <c r="H114" s="43">
        <v>0</v>
      </c>
      <c r="I114" s="43">
        <f t="shared" si="12"/>
        <v>0</v>
      </c>
      <c r="K114" s="43" t="s">
        <v>24684</v>
      </c>
      <c r="L114" s="43">
        <v>0</v>
      </c>
      <c r="M114" s="43">
        <v>0</v>
      </c>
      <c r="N114" s="43">
        <f t="shared" si="13"/>
        <v>0</v>
      </c>
      <c r="P114" s="43" t="s">
        <v>24684</v>
      </c>
      <c r="Q114" s="43">
        <v>0</v>
      </c>
      <c r="R114" s="43">
        <v>0</v>
      </c>
      <c r="S114" s="43">
        <f t="shared" si="14"/>
        <v>0</v>
      </c>
      <c r="U114" s="43" t="s">
        <v>24684</v>
      </c>
      <c r="V114" s="43">
        <v>0</v>
      </c>
      <c r="W114" s="43">
        <v>0</v>
      </c>
      <c r="X114" s="43">
        <f t="shared" si="15"/>
        <v>0</v>
      </c>
      <c r="Z114" s="43" t="s">
        <v>24684</v>
      </c>
      <c r="AA114" s="43">
        <v>0</v>
      </c>
      <c r="AB114" s="43">
        <v>0</v>
      </c>
      <c r="AC114" s="43">
        <f t="shared" si="16"/>
        <v>0</v>
      </c>
      <c r="AE114" s="43" t="s">
        <v>24684</v>
      </c>
      <c r="AF114" s="43">
        <v>0</v>
      </c>
      <c r="AG114" s="43">
        <v>0</v>
      </c>
      <c r="AH114" s="43">
        <f t="shared" si="17"/>
        <v>0</v>
      </c>
      <c r="AJ114" s="43" t="s">
        <v>24684</v>
      </c>
      <c r="AK114" s="43">
        <v>0</v>
      </c>
      <c r="AL114" s="43">
        <v>0</v>
      </c>
      <c r="AM114" s="43">
        <f t="shared" si="18"/>
        <v>0</v>
      </c>
      <c r="AO114" s="43" t="s">
        <v>24684</v>
      </c>
      <c r="AP114" s="43">
        <v>0</v>
      </c>
      <c r="AQ114" s="43">
        <v>0</v>
      </c>
      <c r="AR114" s="43">
        <f t="shared" si="19"/>
        <v>0</v>
      </c>
      <c r="AT114" s="43" t="s">
        <v>24684</v>
      </c>
      <c r="AU114" s="43">
        <v>0</v>
      </c>
      <c r="AV114" s="43">
        <v>0</v>
      </c>
      <c r="AW114" s="43">
        <f t="shared" si="20"/>
        <v>0</v>
      </c>
      <c r="AY114" s="43" t="s">
        <v>24684</v>
      </c>
      <c r="AZ114" s="43">
        <v>0</v>
      </c>
      <c r="BA114" s="43">
        <v>0</v>
      </c>
      <c r="BB114" s="43">
        <f t="shared" si="21"/>
        <v>0</v>
      </c>
    </row>
    <row r="115" spans="1:54">
      <c r="A115" s="43" t="s">
        <v>24015</v>
      </c>
      <c r="B115" s="43">
        <v>0</v>
      </c>
      <c r="C115" s="43">
        <v>0</v>
      </c>
      <c r="D115" s="43">
        <f t="shared" si="11"/>
        <v>0</v>
      </c>
      <c r="F115" s="43" t="s">
        <v>24015</v>
      </c>
      <c r="G115" s="43">
        <v>0</v>
      </c>
      <c r="H115" s="43">
        <v>0</v>
      </c>
      <c r="I115" s="43">
        <f t="shared" si="12"/>
        <v>0</v>
      </c>
      <c r="K115" s="43" t="s">
        <v>24015</v>
      </c>
      <c r="L115" s="43">
        <v>0</v>
      </c>
      <c r="M115" s="43">
        <v>0</v>
      </c>
      <c r="N115" s="43">
        <f t="shared" si="13"/>
        <v>0</v>
      </c>
      <c r="P115" s="43" t="s">
        <v>24015</v>
      </c>
      <c r="Q115" s="43">
        <v>0</v>
      </c>
      <c r="R115" s="43">
        <v>0</v>
      </c>
      <c r="S115" s="43">
        <f t="shared" si="14"/>
        <v>0</v>
      </c>
      <c r="U115" s="43" t="s">
        <v>24015</v>
      </c>
      <c r="V115" s="43">
        <v>0</v>
      </c>
      <c r="W115" s="43">
        <v>0</v>
      </c>
      <c r="X115" s="43">
        <f t="shared" si="15"/>
        <v>1</v>
      </c>
      <c r="Z115" s="43" t="s">
        <v>24015</v>
      </c>
      <c r="AA115" s="43">
        <v>0</v>
      </c>
      <c r="AB115" s="43">
        <v>0</v>
      </c>
      <c r="AC115" s="43">
        <f t="shared" si="16"/>
        <v>0</v>
      </c>
      <c r="AE115" s="43" t="s">
        <v>24015</v>
      </c>
      <c r="AF115" s="43">
        <v>0</v>
      </c>
      <c r="AG115" s="43">
        <v>0</v>
      </c>
      <c r="AH115" s="43">
        <f t="shared" si="17"/>
        <v>0</v>
      </c>
      <c r="AJ115" s="43" t="s">
        <v>24015</v>
      </c>
      <c r="AK115" s="43">
        <v>0</v>
      </c>
      <c r="AL115" s="43">
        <v>0</v>
      </c>
      <c r="AM115" s="43">
        <f t="shared" si="18"/>
        <v>0</v>
      </c>
      <c r="AO115" s="43" t="s">
        <v>24015</v>
      </c>
      <c r="AP115" s="43">
        <v>0</v>
      </c>
      <c r="AQ115" s="43">
        <v>0</v>
      </c>
      <c r="AR115" s="43">
        <f t="shared" si="19"/>
        <v>0</v>
      </c>
      <c r="AT115" s="43" t="s">
        <v>24015</v>
      </c>
      <c r="AU115" s="43">
        <v>0</v>
      </c>
      <c r="AV115" s="43">
        <v>0</v>
      </c>
      <c r="AW115" s="43">
        <f t="shared" si="20"/>
        <v>0</v>
      </c>
      <c r="AY115" s="43" t="s">
        <v>24015</v>
      </c>
      <c r="AZ115" s="43">
        <v>0</v>
      </c>
      <c r="BA115" s="43">
        <v>0</v>
      </c>
      <c r="BB115" s="43">
        <f t="shared" si="21"/>
        <v>1</v>
      </c>
    </row>
    <row r="116" spans="1:54">
      <c r="A116" s="43" t="s">
        <v>24685</v>
      </c>
      <c r="B116" s="43">
        <v>0</v>
      </c>
      <c r="C116" s="43">
        <v>0</v>
      </c>
      <c r="D116" s="43">
        <f t="shared" si="11"/>
        <v>0</v>
      </c>
      <c r="F116" s="43" t="s">
        <v>24685</v>
      </c>
      <c r="G116" s="43">
        <v>0</v>
      </c>
      <c r="H116" s="43">
        <v>0</v>
      </c>
      <c r="I116" s="43">
        <f t="shared" si="12"/>
        <v>0</v>
      </c>
      <c r="K116" s="43" t="s">
        <v>24685</v>
      </c>
      <c r="L116" s="43">
        <v>0</v>
      </c>
      <c r="M116" s="43">
        <v>0</v>
      </c>
      <c r="N116" s="43">
        <f t="shared" si="13"/>
        <v>0</v>
      </c>
      <c r="P116" s="43" t="s">
        <v>24685</v>
      </c>
      <c r="Q116" s="43">
        <v>0</v>
      </c>
      <c r="R116" s="43">
        <v>0</v>
      </c>
      <c r="S116" s="43">
        <f t="shared" si="14"/>
        <v>0</v>
      </c>
      <c r="U116" s="43" t="s">
        <v>24685</v>
      </c>
      <c r="V116" s="43">
        <v>0</v>
      </c>
      <c r="W116" s="43">
        <v>0</v>
      </c>
      <c r="X116" s="43">
        <f t="shared" si="15"/>
        <v>0</v>
      </c>
      <c r="Z116" s="43" t="s">
        <v>24685</v>
      </c>
      <c r="AA116" s="43">
        <v>0</v>
      </c>
      <c r="AB116" s="43">
        <v>0</v>
      </c>
      <c r="AC116" s="43">
        <f t="shared" si="16"/>
        <v>0</v>
      </c>
      <c r="AE116" s="43" t="s">
        <v>24685</v>
      </c>
      <c r="AF116" s="43">
        <v>0</v>
      </c>
      <c r="AG116" s="43">
        <v>0</v>
      </c>
      <c r="AH116" s="43">
        <f t="shared" si="17"/>
        <v>0</v>
      </c>
      <c r="AJ116" s="43" t="s">
        <v>24685</v>
      </c>
      <c r="AK116" s="43">
        <v>0</v>
      </c>
      <c r="AL116" s="43">
        <v>0</v>
      </c>
      <c r="AM116" s="43">
        <f t="shared" si="18"/>
        <v>0</v>
      </c>
      <c r="AO116" s="43" t="s">
        <v>24685</v>
      </c>
      <c r="AP116" s="43">
        <v>0</v>
      </c>
      <c r="AQ116" s="43">
        <v>0</v>
      </c>
      <c r="AR116" s="43">
        <f t="shared" si="19"/>
        <v>0</v>
      </c>
      <c r="AT116" s="43" t="s">
        <v>24685</v>
      </c>
      <c r="AU116" s="43">
        <v>0</v>
      </c>
      <c r="AV116" s="43">
        <v>0</v>
      </c>
      <c r="AW116" s="43">
        <f t="shared" si="20"/>
        <v>0</v>
      </c>
      <c r="AY116" s="43" t="s">
        <v>24685</v>
      </c>
      <c r="AZ116" s="43">
        <v>0</v>
      </c>
      <c r="BA116" s="43">
        <v>0</v>
      </c>
      <c r="BB116" s="43">
        <f t="shared" si="21"/>
        <v>0</v>
      </c>
    </row>
    <row r="117" spans="1:54">
      <c r="A117" s="43" t="s">
        <v>24686</v>
      </c>
      <c r="B117" s="43">
        <v>0</v>
      </c>
      <c r="C117" s="43">
        <v>0</v>
      </c>
      <c r="D117" s="43">
        <f t="shared" si="11"/>
        <v>0</v>
      </c>
      <c r="F117" s="43" t="s">
        <v>24686</v>
      </c>
      <c r="G117" s="43">
        <v>0</v>
      </c>
      <c r="H117" s="43">
        <v>0</v>
      </c>
      <c r="I117" s="43">
        <f t="shared" si="12"/>
        <v>0</v>
      </c>
      <c r="K117" s="43" t="s">
        <v>24686</v>
      </c>
      <c r="L117" s="43">
        <v>0</v>
      </c>
      <c r="M117" s="43">
        <v>0</v>
      </c>
      <c r="N117" s="43">
        <f t="shared" si="13"/>
        <v>0</v>
      </c>
      <c r="P117" s="43" t="s">
        <v>24686</v>
      </c>
      <c r="Q117" s="43">
        <v>0</v>
      </c>
      <c r="R117" s="43">
        <v>0</v>
      </c>
      <c r="S117" s="43">
        <f t="shared" si="14"/>
        <v>0</v>
      </c>
      <c r="U117" s="43" t="s">
        <v>24686</v>
      </c>
      <c r="V117" s="43">
        <v>0</v>
      </c>
      <c r="W117" s="43">
        <v>0</v>
      </c>
      <c r="X117" s="43">
        <f t="shared" si="15"/>
        <v>0</v>
      </c>
      <c r="Z117" s="43" t="s">
        <v>24686</v>
      </c>
      <c r="AA117" s="43">
        <v>0</v>
      </c>
      <c r="AB117" s="43">
        <v>0</v>
      </c>
      <c r="AC117" s="43">
        <f t="shared" si="16"/>
        <v>0</v>
      </c>
      <c r="AE117" s="43" t="s">
        <v>24686</v>
      </c>
      <c r="AF117" s="43">
        <v>0</v>
      </c>
      <c r="AG117" s="43">
        <v>0</v>
      </c>
      <c r="AH117" s="43">
        <f t="shared" si="17"/>
        <v>0</v>
      </c>
      <c r="AJ117" s="43" t="s">
        <v>24686</v>
      </c>
      <c r="AK117" s="43">
        <v>0</v>
      </c>
      <c r="AL117" s="43">
        <v>0</v>
      </c>
      <c r="AM117" s="43">
        <f t="shared" si="18"/>
        <v>0</v>
      </c>
      <c r="AO117" s="43" t="s">
        <v>24686</v>
      </c>
      <c r="AP117" s="43">
        <v>0</v>
      </c>
      <c r="AQ117" s="43">
        <v>0</v>
      </c>
      <c r="AR117" s="43">
        <f t="shared" si="19"/>
        <v>0</v>
      </c>
      <c r="AT117" s="43" t="s">
        <v>24686</v>
      </c>
      <c r="AU117" s="43">
        <v>0</v>
      </c>
      <c r="AV117" s="43">
        <v>0</v>
      </c>
      <c r="AW117" s="43">
        <f t="shared" si="20"/>
        <v>0</v>
      </c>
      <c r="AY117" s="43" t="s">
        <v>24686</v>
      </c>
      <c r="AZ117" s="43">
        <v>0</v>
      </c>
      <c r="BA117" s="43">
        <v>0</v>
      </c>
      <c r="BB117" s="43">
        <v>0</v>
      </c>
    </row>
    <row r="118" spans="1:54">
      <c r="A118" s="43" t="s">
        <v>25144</v>
      </c>
      <c r="B118" s="43">
        <v>0</v>
      </c>
      <c r="C118" s="43">
        <v>0</v>
      </c>
      <c r="D118" s="43">
        <f t="shared" si="11"/>
        <v>0</v>
      </c>
      <c r="F118" s="43" t="s">
        <v>25144</v>
      </c>
      <c r="G118" s="43">
        <v>0</v>
      </c>
      <c r="H118" s="43">
        <v>0</v>
      </c>
      <c r="I118" s="43">
        <f t="shared" si="12"/>
        <v>0</v>
      </c>
      <c r="K118" s="43" t="s">
        <v>25144</v>
      </c>
      <c r="L118" s="43">
        <v>0</v>
      </c>
      <c r="M118" s="43">
        <v>0</v>
      </c>
      <c r="N118" s="43">
        <f t="shared" si="13"/>
        <v>0</v>
      </c>
      <c r="P118" s="43" t="s">
        <v>25144</v>
      </c>
      <c r="Q118" s="43">
        <v>0</v>
      </c>
      <c r="R118" s="43">
        <v>0</v>
      </c>
      <c r="S118" s="43">
        <f t="shared" si="14"/>
        <v>0</v>
      </c>
      <c r="U118" s="43" t="s">
        <v>25144</v>
      </c>
      <c r="V118" s="43">
        <v>0</v>
      </c>
      <c r="W118" s="43">
        <v>0</v>
      </c>
      <c r="X118" s="43">
        <f t="shared" si="15"/>
        <v>0</v>
      </c>
      <c r="Z118" s="43" t="s">
        <v>25144</v>
      </c>
      <c r="AA118" s="43">
        <v>0</v>
      </c>
      <c r="AB118" s="43">
        <v>0</v>
      </c>
      <c r="AC118" s="43">
        <f t="shared" si="16"/>
        <v>0</v>
      </c>
      <c r="AE118" s="43" t="s">
        <v>25144</v>
      </c>
      <c r="AF118" s="43">
        <v>0</v>
      </c>
      <c r="AG118" s="43">
        <v>0</v>
      </c>
      <c r="AH118" s="43">
        <f t="shared" si="17"/>
        <v>0</v>
      </c>
      <c r="AJ118" s="43" t="s">
        <v>25144</v>
      </c>
      <c r="AK118" s="43">
        <v>0</v>
      </c>
      <c r="AL118" s="43">
        <v>0</v>
      </c>
      <c r="AM118" s="43">
        <f t="shared" si="18"/>
        <v>1</v>
      </c>
      <c r="AO118" s="43" t="s">
        <v>25144</v>
      </c>
      <c r="AP118" s="43">
        <v>0</v>
      </c>
      <c r="AQ118" s="43">
        <v>0</v>
      </c>
      <c r="AR118" s="43">
        <f t="shared" si="19"/>
        <v>0</v>
      </c>
      <c r="AT118" s="43" t="s">
        <v>25144</v>
      </c>
      <c r="AU118" s="43">
        <v>0</v>
      </c>
      <c r="AV118" s="43">
        <v>0</v>
      </c>
      <c r="AW118" s="43">
        <f t="shared" si="20"/>
        <v>0</v>
      </c>
      <c r="AY118" s="43" t="s">
        <v>25144</v>
      </c>
      <c r="AZ118" s="43">
        <v>0</v>
      </c>
      <c r="BA118" s="43">
        <v>0</v>
      </c>
      <c r="BB118" s="43">
        <v>0</v>
      </c>
    </row>
    <row r="119" spans="1:54">
      <c r="A119" s="43" t="s">
        <v>24687</v>
      </c>
      <c r="B119" s="43">
        <v>0</v>
      </c>
      <c r="C119" s="43">
        <v>0</v>
      </c>
      <c r="D119" s="43">
        <f t="shared" si="11"/>
        <v>0</v>
      </c>
      <c r="F119" s="43" t="s">
        <v>24687</v>
      </c>
      <c r="G119" s="43">
        <v>0</v>
      </c>
      <c r="H119" s="43">
        <v>0</v>
      </c>
      <c r="I119" s="43">
        <f t="shared" si="12"/>
        <v>0</v>
      </c>
      <c r="K119" s="43" t="s">
        <v>24687</v>
      </c>
      <c r="L119" s="43">
        <v>0</v>
      </c>
      <c r="M119" s="43">
        <v>0</v>
      </c>
      <c r="N119" s="43">
        <f t="shared" si="13"/>
        <v>0</v>
      </c>
      <c r="P119" s="43" t="s">
        <v>24687</v>
      </c>
      <c r="Q119" s="43">
        <v>0</v>
      </c>
      <c r="R119" s="43">
        <v>0</v>
      </c>
      <c r="S119" s="43">
        <f t="shared" si="14"/>
        <v>0</v>
      </c>
      <c r="U119" s="43" t="s">
        <v>24687</v>
      </c>
      <c r="V119" s="43">
        <v>0</v>
      </c>
      <c r="W119" s="43">
        <v>0</v>
      </c>
      <c r="X119" s="43">
        <f t="shared" si="15"/>
        <v>0</v>
      </c>
      <c r="Z119" s="43" t="s">
        <v>24687</v>
      </c>
      <c r="AA119" s="43">
        <v>0</v>
      </c>
      <c r="AB119" s="43">
        <v>0</v>
      </c>
      <c r="AC119" s="43">
        <f t="shared" si="16"/>
        <v>0</v>
      </c>
      <c r="AE119" s="43" t="s">
        <v>24687</v>
      </c>
      <c r="AF119" s="43">
        <v>0</v>
      </c>
      <c r="AG119" s="43">
        <v>0</v>
      </c>
      <c r="AH119" s="43">
        <f t="shared" si="17"/>
        <v>0</v>
      </c>
      <c r="AJ119" s="43" t="s">
        <v>24687</v>
      </c>
      <c r="AK119" s="43">
        <v>0</v>
      </c>
      <c r="AL119" s="43">
        <v>0</v>
      </c>
      <c r="AM119" s="43">
        <f t="shared" si="18"/>
        <v>0</v>
      </c>
      <c r="AO119" s="43" t="s">
        <v>24687</v>
      </c>
      <c r="AP119" s="43">
        <v>0</v>
      </c>
      <c r="AQ119" s="43">
        <v>0</v>
      </c>
      <c r="AR119" s="43">
        <f t="shared" si="19"/>
        <v>0</v>
      </c>
      <c r="AT119" s="43" t="s">
        <v>24687</v>
      </c>
      <c r="AU119" s="43">
        <v>0</v>
      </c>
      <c r="AV119" s="43">
        <v>0</v>
      </c>
      <c r="AW119" s="43">
        <f t="shared" si="20"/>
        <v>0</v>
      </c>
      <c r="AY119" s="43" t="s">
        <v>24687</v>
      </c>
      <c r="AZ119" s="43">
        <v>0</v>
      </c>
      <c r="BA119" s="43">
        <v>0</v>
      </c>
      <c r="BB119" s="43">
        <v>0</v>
      </c>
    </row>
    <row r="120" spans="1:54">
      <c r="A120" s="43" t="s">
        <v>23976</v>
      </c>
      <c r="B120" s="43">
        <v>0</v>
      </c>
      <c r="C120" s="43">
        <v>0</v>
      </c>
      <c r="D120" s="43">
        <f t="shared" si="11"/>
        <v>0</v>
      </c>
      <c r="F120" s="43" t="s">
        <v>23976</v>
      </c>
      <c r="G120" s="43">
        <v>0</v>
      </c>
      <c r="H120" s="43">
        <v>0</v>
      </c>
      <c r="I120" s="43">
        <f t="shared" si="12"/>
        <v>0</v>
      </c>
      <c r="K120" s="43" t="s">
        <v>23976</v>
      </c>
      <c r="L120" s="43">
        <v>0</v>
      </c>
      <c r="M120" s="43">
        <v>0</v>
      </c>
      <c r="N120" s="43">
        <f t="shared" si="13"/>
        <v>0</v>
      </c>
      <c r="P120" s="43" t="s">
        <v>23976</v>
      </c>
      <c r="Q120" s="43">
        <v>0</v>
      </c>
      <c r="R120" s="43">
        <v>0</v>
      </c>
      <c r="S120" s="43">
        <f t="shared" si="14"/>
        <v>0</v>
      </c>
      <c r="U120" s="43" t="s">
        <v>23976</v>
      </c>
      <c r="V120" s="43">
        <v>0</v>
      </c>
      <c r="W120" s="43">
        <v>0</v>
      </c>
      <c r="X120" s="43">
        <f t="shared" si="15"/>
        <v>0</v>
      </c>
      <c r="Z120" s="43" t="s">
        <v>23976</v>
      </c>
      <c r="AA120" s="43">
        <v>0</v>
      </c>
      <c r="AB120" s="43">
        <v>0</v>
      </c>
      <c r="AC120" s="43">
        <f t="shared" si="16"/>
        <v>1</v>
      </c>
      <c r="AE120" s="43" t="s">
        <v>23976</v>
      </c>
      <c r="AF120" s="43">
        <v>0</v>
      </c>
      <c r="AG120" s="43">
        <v>0</v>
      </c>
      <c r="AH120" s="43">
        <f t="shared" si="17"/>
        <v>0</v>
      </c>
      <c r="AJ120" s="43" t="s">
        <v>23976</v>
      </c>
      <c r="AK120" s="43">
        <v>0</v>
      </c>
      <c r="AL120" s="43">
        <v>0</v>
      </c>
      <c r="AM120" s="43">
        <f t="shared" si="18"/>
        <v>0</v>
      </c>
      <c r="AO120" s="43" t="s">
        <v>23976</v>
      </c>
      <c r="AP120" s="43">
        <v>0</v>
      </c>
      <c r="AQ120" s="43">
        <v>0</v>
      </c>
      <c r="AR120" s="43">
        <f t="shared" si="19"/>
        <v>0</v>
      </c>
      <c r="AT120" s="43" t="s">
        <v>23976</v>
      </c>
      <c r="AU120" s="43">
        <v>0</v>
      </c>
      <c r="AV120" s="43">
        <v>0</v>
      </c>
      <c r="AW120" s="43">
        <f t="shared" si="20"/>
        <v>0</v>
      </c>
      <c r="AY120" s="43" t="s">
        <v>23976</v>
      </c>
      <c r="AZ120" s="43">
        <v>0</v>
      </c>
      <c r="BA120" s="43">
        <v>0</v>
      </c>
      <c r="BB120" s="43">
        <v>0</v>
      </c>
    </row>
    <row r="121" spans="1:54">
      <c r="A121" s="43" t="s">
        <v>24688</v>
      </c>
      <c r="B121" s="43">
        <v>0</v>
      </c>
      <c r="C121" s="43">
        <v>0</v>
      </c>
      <c r="D121" s="43">
        <f t="shared" si="11"/>
        <v>0</v>
      </c>
      <c r="F121" s="43" t="s">
        <v>24688</v>
      </c>
      <c r="G121" s="43">
        <v>0</v>
      </c>
      <c r="H121" s="43">
        <v>0</v>
      </c>
      <c r="I121" s="43">
        <f t="shared" si="12"/>
        <v>0</v>
      </c>
      <c r="K121" s="43" t="s">
        <v>24688</v>
      </c>
      <c r="L121" s="43">
        <v>0</v>
      </c>
      <c r="M121" s="43">
        <v>0</v>
      </c>
      <c r="N121" s="43">
        <f t="shared" si="13"/>
        <v>0</v>
      </c>
      <c r="P121" s="43" t="s">
        <v>24688</v>
      </c>
      <c r="Q121" s="43">
        <v>0</v>
      </c>
      <c r="R121" s="43">
        <v>0</v>
      </c>
      <c r="S121" s="43">
        <f t="shared" si="14"/>
        <v>0</v>
      </c>
      <c r="U121" s="43" t="s">
        <v>24688</v>
      </c>
      <c r="V121" s="43">
        <v>0</v>
      </c>
      <c r="W121" s="43">
        <v>0</v>
      </c>
      <c r="X121" s="43">
        <f t="shared" si="15"/>
        <v>0</v>
      </c>
      <c r="Z121" s="43" t="s">
        <v>24688</v>
      </c>
      <c r="AA121" s="43">
        <v>0</v>
      </c>
      <c r="AB121" s="43">
        <v>0</v>
      </c>
      <c r="AC121" s="43">
        <f t="shared" si="16"/>
        <v>0</v>
      </c>
      <c r="AE121" s="43" t="s">
        <v>24688</v>
      </c>
      <c r="AF121" s="43">
        <v>0</v>
      </c>
      <c r="AG121" s="43">
        <v>0</v>
      </c>
      <c r="AH121" s="43">
        <f t="shared" si="17"/>
        <v>0</v>
      </c>
      <c r="AJ121" s="43" t="s">
        <v>24688</v>
      </c>
      <c r="AK121" s="43">
        <v>0</v>
      </c>
      <c r="AL121" s="43">
        <v>0</v>
      </c>
      <c r="AM121" s="43">
        <f t="shared" si="18"/>
        <v>0</v>
      </c>
      <c r="AO121" s="43" t="s">
        <v>24688</v>
      </c>
      <c r="AP121" s="43">
        <v>0</v>
      </c>
      <c r="AQ121" s="43">
        <v>0</v>
      </c>
      <c r="AR121" s="43">
        <f t="shared" si="19"/>
        <v>0</v>
      </c>
      <c r="AT121" s="43" t="s">
        <v>24688</v>
      </c>
      <c r="AU121" s="43">
        <v>0</v>
      </c>
      <c r="AV121" s="43">
        <v>0</v>
      </c>
      <c r="AW121" s="43">
        <f t="shared" si="20"/>
        <v>0</v>
      </c>
      <c r="AY121" s="43" t="s">
        <v>24688</v>
      </c>
      <c r="AZ121" s="43">
        <v>0</v>
      </c>
      <c r="BA121" s="43">
        <v>0</v>
      </c>
      <c r="BB121" s="43">
        <v>0</v>
      </c>
    </row>
    <row r="122" spans="1:54">
      <c r="A122" s="43" t="s">
        <v>23977</v>
      </c>
      <c r="B122" s="43">
        <v>0</v>
      </c>
      <c r="C122" s="43">
        <v>0</v>
      </c>
      <c r="D122" s="43">
        <f t="shared" si="11"/>
        <v>0</v>
      </c>
      <c r="F122" s="43" t="s">
        <v>23977</v>
      </c>
      <c r="G122" s="43">
        <v>0</v>
      </c>
      <c r="H122" s="43">
        <v>0</v>
      </c>
      <c r="I122" s="43">
        <f t="shared" si="12"/>
        <v>0</v>
      </c>
      <c r="K122" s="43" t="s">
        <v>23977</v>
      </c>
      <c r="L122" s="43">
        <v>0</v>
      </c>
      <c r="M122" s="43">
        <v>0</v>
      </c>
      <c r="N122" s="43">
        <f t="shared" si="13"/>
        <v>0</v>
      </c>
      <c r="P122" s="43" t="s">
        <v>23977</v>
      </c>
      <c r="Q122" s="43">
        <v>0</v>
      </c>
      <c r="R122" s="43">
        <v>0</v>
      </c>
      <c r="S122" s="43">
        <f t="shared" si="14"/>
        <v>1</v>
      </c>
      <c r="U122" s="43" t="s">
        <v>23977</v>
      </c>
      <c r="V122" s="43">
        <v>0</v>
      </c>
      <c r="W122" s="43">
        <v>0</v>
      </c>
      <c r="X122" s="43">
        <f t="shared" si="15"/>
        <v>0</v>
      </c>
      <c r="Z122" s="43" t="s">
        <v>23977</v>
      </c>
      <c r="AA122" s="43">
        <v>0</v>
      </c>
      <c r="AB122" s="43">
        <v>0</v>
      </c>
      <c r="AC122" s="43">
        <f t="shared" si="16"/>
        <v>0</v>
      </c>
      <c r="AE122" s="43" t="s">
        <v>23977</v>
      </c>
      <c r="AF122" s="43">
        <v>0</v>
      </c>
      <c r="AG122" s="43">
        <v>0</v>
      </c>
      <c r="AH122" s="43">
        <f t="shared" si="17"/>
        <v>0</v>
      </c>
      <c r="AJ122" s="43" t="s">
        <v>23977</v>
      </c>
      <c r="AK122" s="43">
        <v>0</v>
      </c>
      <c r="AL122" s="43">
        <v>0</v>
      </c>
      <c r="AM122" s="43">
        <f t="shared" si="18"/>
        <v>0</v>
      </c>
      <c r="AO122" s="43" t="s">
        <v>23977</v>
      </c>
      <c r="AP122" s="43">
        <v>0</v>
      </c>
      <c r="AQ122" s="43">
        <v>0</v>
      </c>
      <c r="AR122" s="43">
        <f t="shared" si="19"/>
        <v>0</v>
      </c>
      <c r="AT122" s="43" t="s">
        <v>23977</v>
      </c>
      <c r="AU122" s="43">
        <v>0</v>
      </c>
      <c r="AV122" s="43">
        <v>0</v>
      </c>
      <c r="AW122" s="43">
        <f t="shared" si="20"/>
        <v>0</v>
      </c>
      <c r="AY122" s="43" t="s">
        <v>23977</v>
      </c>
      <c r="AZ122" s="43">
        <v>0</v>
      </c>
      <c r="BA122" s="43">
        <v>0</v>
      </c>
      <c r="BB122" s="43">
        <v>0</v>
      </c>
    </row>
    <row r="123" spans="1:54">
      <c r="A123" s="43" t="s">
        <v>24689</v>
      </c>
      <c r="B123" s="43">
        <v>0</v>
      </c>
      <c r="C123" s="43">
        <v>0</v>
      </c>
      <c r="D123" s="43">
        <f t="shared" si="11"/>
        <v>0</v>
      </c>
      <c r="F123" s="43" t="s">
        <v>24689</v>
      </c>
      <c r="G123" s="43">
        <v>0</v>
      </c>
      <c r="H123" s="43">
        <v>0</v>
      </c>
      <c r="I123" s="43">
        <f t="shared" si="12"/>
        <v>0</v>
      </c>
      <c r="K123" s="43" t="s">
        <v>24689</v>
      </c>
      <c r="L123" s="43">
        <v>0</v>
      </c>
      <c r="M123" s="43">
        <v>0</v>
      </c>
      <c r="N123" s="43">
        <f t="shared" si="13"/>
        <v>0</v>
      </c>
      <c r="P123" s="43" t="s">
        <v>24689</v>
      </c>
      <c r="Q123" s="43">
        <v>0</v>
      </c>
      <c r="R123" s="43">
        <v>0</v>
      </c>
      <c r="S123" s="43">
        <f t="shared" si="14"/>
        <v>0</v>
      </c>
      <c r="U123" s="43" t="s">
        <v>24689</v>
      </c>
      <c r="V123" s="43">
        <v>0</v>
      </c>
      <c r="W123" s="43">
        <v>0</v>
      </c>
      <c r="X123" s="43">
        <f t="shared" si="15"/>
        <v>0</v>
      </c>
      <c r="Z123" s="43" t="s">
        <v>24689</v>
      </c>
      <c r="AA123" s="43">
        <v>0</v>
      </c>
      <c r="AB123" s="43">
        <v>0</v>
      </c>
      <c r="AC123" s="43">
        <f t="shared" si="16"/>
        <v>0</v>
      </c>
      <c r="AE123" s="43" t="s">
        <v>24689</v>
      </c>
      <c r="AF123" s="43">
        <v>0</v>
      </c>
      <c r="AG123" s="43">
        <v>0</v>
      </c>
      <c r="AH123" s="43">
        <f t="shared" si="17"/>
        <v>0</v>
      </c>
      <c r="AJ123" s="43" t="s">
        <v>24689</v>
      </c>
      <c r="AK123" s="43">
        <v>0</v>
      </c>
      <c r="AL123" s="43">
        <v>0</v>
      </c>
      <c r="AM123" s="43">
        <f t="shared" si="18"/>
        <v>0</v>
      </c>
      <c r="AO123" s="43" t="s">
        <v>24689</v>
      </c>
      <c r="AP123" s="43">
        <v>0</v>
      </c>
      <c r="AQ123" s="43">
        <v>0</v>
      </c>
      <c r="AR123" s="43">
        <f t="shared" si="19"/>
        <v>0</v>
      </c>
      <c r="AT123" s="43" t="s">
        <v>24689</v>
      </c>
      <c r="AU123" s="43">
        <v>0</v>
      </c>
      <c r="AV123" s="43">
        <v>0</v>
      </c>
      <c r="AW123" s="43">
        <f t="shared" si="20"/>
        <v>0</v>
      </c>
      <c r="AY123" s="43" t="s">
        <v>24689</v>
      </c>
      <c r="AZ123" s="43">
        <v>0</v>
      </c>
      <c r="BA123" s="43">
        <v>0</v>
      </c>
      <c r="BB123" s="43">
        <v>0</v>
      </c>
    </row>
    <row r="124" spans="1:54">
      <c r="A124" s="43" t="s">
        <v>25145</v>
      </c>
      <c r="B124" s="43">
        <v>0</v>
      </c>
      <c r="C124" s="43">
        <v>0</v>
      </c>
      <c r="D124" s="43">
        <f t="shared" si="11"/>
        <v>0</v>
      </c>
      <c r="F124" s="43" t="s">
        <v>25145</v>
      </c>
      <c r="G124" s="43">
        <v>0</v>
      </c>
      <c r="H124" s="43">
        <v>0</v>
      </c>
      <c r="I124" s="43">
        <f t="shared" si="12"/>
        <v>0</v>
      </c>
      <c r="K124" s="43" t="s">
        <v>25145</v>
      </c>
      <c r="L124" s="43">
        <v>0</v>
      </c>
      <c r="M124" s="43">
        <v>0</v>
      </c>
      <c r="N124" s="43">
        <f t="shared" si="13"/>
        <v>0</v>
      </c>
      <c r="P124" s="43" t="s">
        <v>25145</v>
      </c>
      <c r="Q124" s="43">
        <v>0</v>
      </c>
      <c r="R124" s="43">
        <v>0</v>
      </c>
      <c r="S124" s="43">
        <f t="shared" si="14"/>
        <v>0</v>
      </c>
      <c r="U124" s="43" t="s">
        <v>25145</v>
      </c>
      <c r="V124" s="43">
        <v>0</v>
      </c>
      <c r="W124" s="43">
        <v>0</v>
      </c>
      <c r="X124" s="43">
        <f t="shared" si="15"/>
        <v>0</v>
      </c>
      <c r="Z124" s="43" t="s">
        <v>25145</v>
      </c>
      <c r="AA124" s="43">
        <v>0</v>
      </c>
      <c r="AB124" s="43">
        <v>0</v>
      </c>
      <c r="AC124" s="43">
        <f t="shared" si="16"/>
        <v>0</v>
      </c>
      <c r="AE124" s="43" t="s">
        <v>25145</v>
      </c>
      <c r="AF124" s="43">
        <v>0</v>
      </c>
      <c r="AG124" s="43">
        <v>0</v>
      </c>
      <c r="AH124" s="43">
        <f t="shared" si="17"/>
        <v>0</v>
      </c>
      <c r="AJ124" s="43" t="s">
        <v>25145</v>
      </c>
      <c r="AK124" s="43">
        <v>0</v>
      </c>
      <c r="AL124" s="43">
        <v>0</v>
      </c>
      <c r="AM124" s="43">
        <f t="shared" si="18"/>
        <v>1</v>
      </c>
      <c r="AO124" s="43" t="s">
        <v>25145</v>
      </c>
      <c r="AP124" s="43">
        <v>0</v>
      </c>
      <c r="AQ124" s="43">
        <v>0</v>
      </c>
      <c r="AR124" s="43">
        <f t="shared" si="19"/>
        <v>0</v>
      </c>
      <c r="AT124" s="43" t="s">
        <v>25145</v>
      </c>
      <c r="AU124" s="43">
        <v>0</v>
      </c>
      <c r="AV124" s="43">
        <v>0</v>
      </c>
      <c r="AW124" s="43">
        <f t="shared" si="20"/>
        <v>0</v>
      </c>
      <c r="AY124" s="43" t="s">
        <v>25145</v>
      </c>
      <c r="AZ124" s="43">
        <v>0</v>
      </c>
      <c r="BA124" s="43">
        <v>0</v>
      </c>
      <c r="BB124" s="43">
        <v>0</v>
      </c>
    </row>
    <row r="125" spans="1:54">
      <c r="A125" s="43" t="s">
        <v>24690</v>
      </c>
      <c r="B125" s="43">
        <v>0</v>
      </c>
      <c r="C125" s="43">
        <v>0</v>
      </c>
      <c r="D125" s="43">
        <f t="shared" si="11"/>
        <v>0</v>
      </c>
      <c r="F125" s="43" t="s">
        <v>24690</v>
      </c>
      <c r="G125" s="43">
        <v>0</v>
      </c>
      <c r="H125" s="43">
        <v>0</v>
      </c>
      <c r="I125" s="43">
        <f t="shared" si="12"/>
        <v>0</v>
      </c>
      <c r="K125" s="43" t="s">
        <v>24690</v>
      </c>
      <c r="L125" s="43">
        <v>0</v>
      </c>
      <c r="M125" s="43">
        <v>0</v>
      </c>
      <c r="N125" s="43">
        <f t="shared" si="13"/>
        <v>0</v>
      </c>
      <c r="P125" s="43" t="s">
        <v>24690</v>
      </c>
      <c r="Q125" s="43">
        <v>0</v>
      </c>
      <c r="R125" s="43">
        <v>0</v>
      </c>
      <c r="S125" s="43">
        <f t="shared" si="14"/>
        <v>0</v>
      </c>
      <c r="U125" s="43" t="s">
        <v>24690</v>
      </c>
      <c r="V125" s="43">
        <v>0</v>
      </c>
      <c r="W125" s="43">
        <v>0</v>
      </c>
      <c r="X125" s="43">
        <f t="shared" si="15"/>
        <v>0</v>
      </c>
      <c r="Z125" s="43" t="s">
        <v>24690</v>
      </c>
      <c r="AA125" s="43">
        <v>0</v>
      </c>
      <c r="AB125" s="43">
        <v>0</v>
      </c>
      <c r="AC125" s="43">
        <f t="shared" si="16"/>
        <v>0</v>
      </c>
      <c r="AE125" s="43" t="s">
        <v>24690</v>
      </c>
      <c r="AF125" s="43">
        <v>0</v>
      </c>
      <c r="AG125" s="43">
        <v>0</v>
      </c>
      <c r="AH125" s="43">
        <f t="shared" si="17"/>
        <v>0</v>
      </c>
      <c r="AJ125" s="43" t="s">
        <v>24690</v>
      </c>
      <c r="AK125" s="43">
        <v>0</v>
      </c>
      <c r="AL125" s="43">
        <v>0</v>
      </c>
      <c r="AM125" s="43">
        <f t="shared" si="18"/>
        <v>0</v>
      </c>
      <c r="AO125" s="43" t="s">
        <v>24690</v>
      </c>
      <c r="AP125" s="43">
        <v>0</v>
      </c>
      <c r="AQ125" s="43">
        <v>0</v>
      </c>
      <c r="AR125" s="43">
        <f t="shared" si="19"/>
        <v>0</v>
      </c>
      <c r="AT125" s="43" t="s">
        <v>24690</v>
      </c>
      <c r="AU125" s="43">
        <v>0</v>
      </c>
      <c r="AV125" s="43">
        <v>0</v>
      </c>
      <c r="AW125" s="43">
        <f t="shared" si="20"/>
        <v>0</v>
      </c>
      <c r="AY125" s="43" t="s">
        <v>24690</v>
      </c>
      <c r="AZ125" s="43">
        <v>0</v>
      </c>
      <c r="BA125" s="43">
        <v>0</v>
      </c>
      <c r="BB125" s="43">
        <v>0</v>
      </c>
    </row>
    <row r="126" spans="1:54">
      <c r="A126" s="43" t="s">
        <v>23978</v>
      </c>
      <c r="B126" s="43">
        <v>0</v>
      </c>
      <c r="C126" s="43">
        <v>0</v>
      </c>
      <c r="D126" s="43">
        <f t="shared" si="11"/>
        <v>0</v>
      </c>
      <c r="F126" s="43" t="s">
        <v>23978</v>
      </c>
      <c r="G126" s="43">
        <v>0</v>
      </c>
      <c r="H126" s="43">
        <v>0</v>
      </c>
      <c r="I126" s="43">
        <f t="shared" si="12"/>
        <v>0</v>
      </c>
      <c r="K126" s="43" t="s">
        <v>23978</v>
      </c>
      <c r="L126" s="43">
        <v>0</v>
      </c>
      <c r="M126" s="43">
        <v>0</v>
      </c>
      <c r="N126" s="43">
        <f t="shared" si="13"/>
        <v>0</v>
      </c>
      <c r="P126" s="43" t="s">
        <v>23978</v>
      </c>
      <c r="Q126" s="43">
        <v>0</v>
      </c>
      <c r="R126" s="43">
        <v>0</v>
      </c>
      <c r="S126" s="43">
        <f t="shared" si="14"/>
        <v>0</v>
      </c>
      <c r="U126" s="43" t="s">
        <v>23978</v>
      </c>
      <c r="V126" s="43">
        <v>0</v>
      </c>
      <c r="W126" s="43">
        <v>0</v>
      </c>
      <c r="X126" s="43">
        <f t="shared" si="15"/>
        <v>0</v>
      </c>
      <c r="Z126" s="43" t="s">
        <v>23978</v>
      </c>
      <c r="AA126" s="43">
        <v>0</v>
      </c>
      <c r="AB126" s="43">
        <v>0</v>
      </c>
      <c r="AC126" s="43">
        <f t="shared" si="16"/>
        <v>1</v>
      </c>
      <c r="AE126" s="43" t="s">
        <v>23978</v>
      </c>
      <c r="AF126" s="43">
        <v>0</v>
      </c>
      <c r="AG126" s="43">
        <v>0</v>
      </c>
      <c r="AH126" s="43">
        <f t="shared" si="17"/>
        <v>0</v>
      </c>
      <c r="AJ126" s="43" t="s">
        <v>23978</v>
      </c>
      <c r="AK126" s="43">
        <v>0</v>
      </c>
      <c r="AL126" s="43">
        <v>0</v>
      </c>
      <c r="AM126" s="43">
        <f t="shared" si="18"/>
        <v>0</v>
      </c>
      <c r="AO126" s="43" t="s">
        <v>23978</v>
      </c>
      <c r="AP126" s="43">
        <v>0</v>
      </c>
      <c r="AQ126" s="43">
        <v>0</v>
      </c>
      <c r="AR126" s="43">
        <f t="shared" si="19"/>
        <v>0</v>
      </c>
      <c r="AT126" s="43" t="s">
        <v>23978</v>
      </c>
      <c r="AU126" s="43">
        <v>0</v>
      </c>
      <c r="AV126" s="43">
        <v>0</v>
      </c>
      <c r="AW126" s="43">
        <f t="shared" si="20"/>
        <v>0</v>
      </c>
      <c r="AY126" s="43" t="s">
        <v>23978</v>
      </c>
      <c r="AZ126" s="43">
        <v>0</v>
      </c>
      <c r="BA126" s="43">
        <v>0</v>
      </c>
      <c r="BB126" s="43">
        <v>0</v>
      </c>
    </row>
    <row r="127" spans="1:54">
      <c r="A127" s="43" t="s">
        <v>24691</v>
      </c>
      <c r="B127" s="43">
        <v>0</v>
      </c>
      <c r="C127" s="43">
        <v>0</v>
      </c>
      <c r="D127" s="43">
        <f t="shared" si="11"/>
        <v>0</v>
      </c>
      <c r="F127" s="43" t="s">
        <v>24691</v>
      </c>
      <c r="G127" s="43">
        <v>0</v>
      </c>
      <c r="H127" s="43">
        <v>0</v>
      </c>
      <c r="I127" s="43">
        <f t="shared" si="12"/>
        <v>0</v>
      </c>
      <c r="K127" s="43" t="s">
        <v>24691</v>
      </c>
      <c r="L127" s="43">
        <v>0</v>
      </c>
      <c r="M127" s="43">
        <v>0</v>
      </c>
      <c r="N127" s="43">
        <f t="shared" si="13"/>
        <v>0</v>
      </c>
      <c r="P127" s="43" t="s">
        <v>24691</v>
      </c>
      <c r="Q127" s="43">
        <v>0</v>
      </c>
      <c r="R127" s="43">
        <v>0</v>
      </c>
      <c r="S127" s="43">
        <f t="shared" si="14"/>
        <v>0</v>
      </c>
      <c r="U127" s="43" t="s">
        <v>24691</v>
      </c>
      <c r="V127" s="43">
        <v>0</v>
      </c>
      <c r="W127" s="43">
        <v>0</v>
      </c>
      <c r="X127" s="43">
        <f t="shared" si="15"/>
        <v>0</v>
      </c>
      <c r="Z127" s="43" t="s">
        <v>24691</v>
      </c>
      <c r="AA127" s="43">
        <v>0</v>
      </c>
      <c r="AB127" s="43">
        <v>0</v>
      </c>
      <c r="AC127" s="43">
        <f t="shared" si="16"/>
        <v>0</v>
      </c>
      <c r="AE127" s="43" t="s">
        <v>24691</v>
      </c>
      <c r="AF127" s="43">
        <v>0</v>
      </c>
      <c r="AG127" s="43">
        <v>0</v>
      </c>
      <c r="AH127" s="43">
        <f t="shared" si="17"/>
        <v>0</v>
      </c>
      <c r="AJ127" s="43" t="s">
        <v>24691</v>
      </c>
      <c r="AK127" s="43">
        <v>0</v>
      </c>
      <c r="AL127" s="43">
        <v>0</v>
      </c>
      <c r="AM127" s="43">
        <f t="shared" si="18"/>
        <v>0</v>
      </c>
      <c r="AO127" s="43" t="s">
        <v>24691</v>
      </c>
      <c r="AP127" s="43">
        <v>0</v>
      </c>
      <c r="AQ127" s="43">
        <v>0</v>
      </c>
      <c r="AR127" s="43">
        <f t="shared" si="19"/>
        <v>0</v>
      </c>
      <c r="AT127" s="43" t="s">
        <v>24691</v>
      </c>
      <c r="AU127" s="43">
        <v>0</v>
      </c>
      <c r="AV127" s="43">
        <v>0</v>
      </c>
      <c r="AW127" s="43">
        <f t="shared" si="20"/>
        <v>0</v>
      </c>
      <c r="AY127" s="43" t="s">
        <v>24691</v>
      </c>
      <c r="AZ127" s="43">
        <v>0</v>
      </c>
      <c r="BA127" s="43">
        <v>0</v>
      </c>
      <c r="BB127" s="43">
        <v>0</v>
      </c>
    </row>
    <row r="128" spans="1:54">
      <c r="A128" s="43" t="s">
        <v>23979</v>
      </c>
      <c r="B128" s="43">
        <v>0</v>
      </c>
      <c r="C128" s="43">
        <v>0</v>
      </c>
      <c r="D128" s="43">
        <f t="shared" si="11"/>
        <v>0</v>
      </c>
      <c r="F128" s="43" t="s">
        <v>23979</v>
      </c>
      <c r="G128" s="43">
        <v>0</v>
      </c>
      <c r="H128" s="43">
        <v>0</v>
      </c>
      <c r="I128" s="43">
        <f t="shared" si="12"/>
        <v>0</v>
      </c>
      <c r="K128" s="43" t="s">
        <v>23979</v>
      </c>
      <c r="L128" s="43">
        <v>0</v>
      </c>
      <c r="M128" s="43">
        <v>0</v>
      </c>
      <c r="N128" s="43">
        <f t="shared" si="13"/>
        <v>0</v>
      </c>
      <c r="P128" s="43" t="s">
        <v>23979</v>
      </c>
      <c r="Q128" s="43">
        <v>0</v>
      </c>
      <c r="R128" s="43">
        <v>0</v>
      </c>
      <c r="S128" s="43">
        <f t="shared" si="14"/>
        <v>1</v>
      </c>
      <c r="U128" s="43" t="s">
        <v>23979</v>
      </c>
      <c r="V128" s="43">
        <v>0</v>
      </c>
      <c r="W128" s="43">
        <v>0</v>
      </c>
      <c r="X128" s="43">
        <f t="shared" si="15"/>
        <v>0</v>
      </c>
      <c r="Z128" s="43" t="s">
        <v>23979</v>
      </c>
      <c r="AA128" s="43">
        <v>0</v>
      </c>
      <c r="AB128" s="43">
        <v>0</v>
      </c>
      <c r="AC128" s="43">
        <f t="shared" si="16"/>
        <v>0</v>
      </c>
      <c r="AE128" s="43" t="s">
        <v>23979</v>
      </c>
      <c r="AF128" s="43">
        <v>0</v>
      </c>
      <c r="AG128" s="43">
        <v>0</v>
      </c>
      <c r="AH128" s="43">
        <f t="shared" si="17"/>
        <v>0</v>
      </c>
      <c r="AJ128" s="43" t="s">
        <v>23979</v>
      </c>
      <c r="AK128" s="43">
        <v>0</v>
      </c>
      <c r="AL128" s="43">
        <v>0</v>
      </c>
      <c r="AM128" s="43">
        <f t="shared" si="18"/>
        <v>0</v>
      </c>
      <c r="AO128" s="43" t="s">
        <v>23979</v>
      </c>
      <c r="AP128" s="43">
        <v>0</v>
      </c>
      <c r="AQ128" s="43">
        <v>0</v>
      </c>
      <c r="AR128" s="43">
        <f t="shared" si="19"/>
        <v>0</v>
      </c>
      <c r="AT128" s="43" t="s">
        <v>23979</v>
      </c>
      <c r="AU128" s="43">
        <v>0</v>
      </c>
      <c r="AV128" s="43">
        <v>0</v>
      </c>
      <c r="AW128" s="43">
        <f t="shared" si="20"/>
        <v>0</v>
      </c>
      <c r="AY128" s="43" t="s">
        <v>23979</v>
      </c>
      <c r="AZ128" s="43">
        <v>0</v>
      </c>
      <c r="BA128" s="43">
        <v>0</v>
      </c>
      <c r="BB128" s="43">
        <v>0</v>
      </c>
    </row>
    <row r="129" spans="1:54">
      <c r="A129" s="43" t="s">
        <v>24692</v>
      </c>
      <c r="B129" s="43">
        <v>0</v>
      </c>
      <c r="C129" s="43">
        <v>0</v>
      </c>
      <c r="D129" s="43">
        <f t="shared" si="11"/>
        <v>0</v>
      </c>
      <c r="F129" s="43" t="s">
        <v>24692</v>
      </c>
      <c r="G129" s="43">
        <v>0</v>
      </c>
      <c r="H129" s="43">
        <v>0</v>
      </c>
      <c r="I129" s="43">
        <f t="shared" si="12"/>
        <v>0</v>
      </c>
      <c r="K129" s="43" t="s">
        <v>24692</v>
      </c>
      <c r="L129" s="43">
        <v>0</v>
      </c>
      <c r="M129" s="43">
        <v>0</v>
      </c>
      <c r="N129" s="43">
        <f t="shared" si="13"/>
        <v>0</v>
      </c>
      <c r="P129" s="43" t="s">
        <v>24692</v>
      </c>
      <c r="Q129" s="43">
        <v>0</v>
      </c>
      <c r="R129" s="43">
        <v>0</v>
      </c>
      <c r="S129" s="43">
        <f t="shared" si="14"/>
        <v>0</v>
      </c>
      <c r="U129" s="43" t="s">
        <v>24692</v>
      </c>
      <c r="V129" s="43">
        <v>0</v>
      </c>
      <c r="W129" s="43">
        <v>0</v>
      </c>
      <c r="X129" s="43">
        <f t="shared" si="15"/>
        <v>0</v>
      </c>
      <c r="Z129" s="43" t="s">
        <v>24692</v>
      </c>
      <c r="AA129" s="43">
        <v>0</v>
      </c>
      <c r="AB129" s="43">
        <v>0</v>
      </c>
      <c r="AC129" s="43">
        <f t="shared" si="16"/>
        <v>0</v>
      </c>
      <c r="AE129" s="43" t="s">
        <v>24692</v>
      </c>
      <c r="AF129" s="43">
        <v>0</v>
      </c>
      <c r="AG129" s="43">
        <v>0</v>
      </c>
      <c r="AH129" s="43">
        <f t="shared" si="17"/>
        <v>0</v>
      </c>
      <c r="AJ129" s="43" t="s">
        <v>24692</v>
      </c>
      <c r="AK129" s="43">
        <v>0</v>
      </c>
      <c r="AL129" s="43">
        <v>0</v>
      </c>
      <c r="AM129" s="43">
        <f t="shared" si="18"/>
        <v>0</v>
      </c>
      <c r="AO129" s="43" t="s">
        <v>24692</v>
      </c>
      <c r="AP129" s="43">
        <v>0</v>
      </c>
      <c r="AQ129" s="43">
        <v>0</v>
      </c>
      <c r="AR129" s="43">
        <f t="shared" si="19"/>
        <v>0</v>
      </c>
      <c r="AT129" s="43" t="s">
        <v>24692</v>
      </c>
      <c r="AU129" s="43">
        <v>0</v>
      </c>
      <c r="AV129" s="43">
        <v>0</v>
      </c>
      <c r="AW129" s="43">
        <f t="shared" si="20"/>
        <v>0</v>
      </c>
      <c r="AY129" s="43" t="s">
        <v>24692</v>
      </c>
      <c r="AZ129" s="43">
        <v>0</v>
      </c>
      <c r="BA129" s="43">
        <v>0</v>
      </c>
      <c r="BB129" s="43">
        <v>0</v>
      </c>
    </row>
    <row r="130" spans="1:54">
      <c r="A130" s="43" t="s">
        <v>25146</v>
      </c>
      <c r="B130" s="43">
        <v>0</v>
      </c>
      <c r="C130" s="43">
        <v>0</v>
      </c>
      <c r="D130" s="43">
        <f t="shared" si="11"/>
        <v>0</v>
      </c>
      <c r="F130" s="43" t="s">
        <v>25146</v>
      </c>
      <c r="G130" s="43">
        <v>0</v>
      </c>
      <c r="H130" s="43">
        <v>0</v>
      </c>
      <c r="I130" s="43">
        <f t="shared" si="12"/>
        <v>0</v>
      </c>
      <c r="K130" s="43" t="s">
        <v>25146</v>
      </c>
      <c r="L130" s="43">
        <v>0</v>
      </c>
      <c r="M130" s="43">
        <v>0</v>
      </c>
      <c r="N130" s="43">
        <f t="shared" si="13"/>
        <v>0</v>
      </c>
      <c r="P130" s="43" t="s">
        <v>25146</v>
      </c>
      <c r="Q130" s="43">
        <v>0</v>
      </c>
      <c r="R130" s="43">
        <v>0</v>
      </c>
      <c r="S130" s="43">
        <f t="shared" si="14"/>
        <v>0</v>
      </c>
      <c r="U130" s="43" t="s">
        <v>25146</v>
      </c>
      <c r="V130" s="43">
        <v>0</v>
      </c>
      <c r="W130" s="43">
        <v>0</v>
      </c>
      <c r="X130" s="43">
        <f t="shared" si="15"/>
        <v>0</v>
      </c>
      <c r="Z130" s="43" t="s">
        <v>25146</v>
      </c>
      <c r="AA130" s="43">
        <v>0</v>
      </c>
      <c r="AB130" s="43">
        <v>0</v>
      </c>
      <c r="AC130" s="43">
        <f t="shared" si="16"/>
        <v>0</v>
      </c>
      <c r="AE130" s="43" t="s">
        <v>25146</v>
      </c>
      <c r="AF130" s="43">
        <v>0</v>
      </c>
      <c r="AG130" s="43">
        <v>0</v>
      </c>
      <c r="AH130" s="43">
        <f t="shared" si="17"/>
        <v>0</v>
      </c>
      <c r="AJ130" s="43" t="s">
        <v>25146</v>
      </c>
      <c r="AK130" s="43">
        <v>0</v>
      </c>
      <c r="AL130" s="43">
        <v>0</v>
      </c>
      <c r="AM130" s="43">
        <f t="shared" si="18"/>
        <v>1</v>
      </c>
      <c r="AO130" s="43" t="s">
        <v>25146</v>
      </c>
      <c r="AP130" s="43">
        <v>0</v>
      </c>
      <c r="AQ130" s="43">
        <v>0</v>
      </c>
      <c r="AR130" s="43">
        <f t="shared" si="19"/>
        <v>0</v>
      </c>
      <c r="AT130" s="43" t="s">
        <v>25146</v>
      </c>
      <c r="AU130" s="43">
        <v>0</v>
      </c>
      <c r="AV130" s="43">
        <v>0</v>
      </c>
      <c r="AW130" s="43">
        <f t="shared" si="20"/>
        <v>0</v>
      </c>
      <c r="AY130" s="43" t="s">
        <v>25146</v>
      </c>
      <c r="AZ130" s="43">
        <v>0</v>
      </c>
      <c r="BA130" s="43">
        <v>0</v>
      </c>
      <c r="BB130" s="43">
        <v>0</v>
      </c>
    </row>
    <row r="131" spans="1:54">
      <c r="A131" s="43" t="s">
        <v>24693</v>
      </c>
      <c r="B131" s="43">
        <v>0</v>
      </c>
      <c r="C131" s="43">
        <v>0</v>
      </c>
      <c r="D131" s="43">
        <f t="shared" ref="D131:D194" si="22">IF(TYPE(FIND("_EXT",A131))=1,IF(OR((TYPE(FIND("oate_EXT",A131))=1),EXACT("4-hydroxyphenylacetate_EXT",A131),EXACT("indole-3-acetate_EXT",A131),EXACT("phenylacetate_EXT",A131),EXACT("H2O_EXT",A131),EXACT("ATP_EXT",A131),EXACT("H+_EXT",A131),EXACT("SO4_EXT",A131),EXACT("phosphate_EXT",A131),EXACT("oxygen_EXT",A131),EXACT("CO2_EXT",A131),EXACT("NH4_EXT",A131),EXACT("formate_EXT",A131),EXACT(A131,"acetate_EXT"),EXACT("acetaldehyde_EXT",A131),EXACT("cellulose_EXT",A131),EXACT("beta-D-glucose_EXT",A131),EXACT(A131,"ethanol_EXT")),1,0),0)</f>
        <v>0</v>
      </c>
      <c r="F131" s="43" t="s">
        <v>24693</v>
      </c>
      <c r="G131" s="43">
        <v>0</v>
      </c>
      <c r="H131" s="43">
        <v>0</v>
      </c>
      <c r="I131" s="43">
        <f t="shared" ref="I131:I194" si="23">IF(TYPE(FIND("_EXT",F131))=1,IF(OR(AND((TYPE(FIND("al_EXT",F131))=1),NOT(EXACT("2-nonenal_EXT",F131))),(TYPE(FIND("hyde_EXT",F131))=1),EXACT("H2O_EXT",F131),EXACT("ATP_EXT",F131),EXACT("H+_EXT",F131),EXACT("SO4_EXT",F131),EXACT("phosphate_EXT",F131),EXACT("oxygen_EXT",F131),EXACT("CO2_EXT",F131),EXACT("NH4_EXT",F131),EXACT("formate_EXT",F131),EXACT(F131,"acetate_EXT"),EXACT("cellulose_EXT",F131),EXACT("beta-D-glucose_EXT",F131),EXACT("acetaldehyde_EXT",F131),EXACT(F131,"ethanol_EXT")),1,0),0)</f>
        <v>0</v>
      </c>
      <c r="K131" s="43" t="s">
        <v>24693</v>
      </c>
      <c r="L131" s="43">
        <v>0</v>
      </c>
      <c r="M131" s="43">
        <v>0</v>
      </c>
      <c r="N131" s="43">
        <f t="shared" ref="N131:N194" si="24">IF(TYPE(FIND("_EXT",K131))=1,IF(OR((TYPE(FIND("ane_EXT",K131))=1),EXACT("H2O_EXT",K131),EXACT("ATP_EXT",K131),EXACT("H+_EXT",K131),EXACT("SO4_EXT",K131),EXACT("phosphate_EXT",K131),EXACT("oxygen_EXT",K131),EXACT("CO2_EXT",K131),EXACT("NH4_EXT",K131),EXACT("formate_EXT",K131),EXACT(K131,"acetate_EXT"),EXACT("acetaldehyde_EXT",K131),EXACT("cellulose_EXT",K131),EXACT("beta-D-glucose_EXT",K131),EXACT(K131,"ethanol_EXT")),1,0),0)</f>
        <v>0</v>
      </c>
      <c r="P131" s="43" t="s">
        <v>24693</v>
      </c>
      <c r="Q131" s="43">
        <v>0</v>
      </c>
      <c r="R131" s="43">
        <v>0</v>
      </c>
      <c r="S131" s="43">
        <f t="shared" ref="S131:S194" si="25">IF(TYPE(FIND("_EXT",P131))=1,IF(OR((TYPE(FIND("ene_EXT",P131))=1),EXACT("H2O_EXT",P131),EXACT("ATP_EXT",P131),EXACT("H+_EXT",P131),EXACT("SO4_EXT",P131),EXACT("phosphate_EXT",P131),EXACT("oxygen_EXT",P131),EXACT("CO2_EXT",P131),EXACT("NH4_EXT",P131),EXACT("formate_EXT",P131),EXACT(P131,"acetate_EXT"),EXACT("acetaldehyde_EXT",P131),EXACT("cellulose_EXT",P131),EXACT("beta-D-glucose_EXT",P131),EXACT(P131,"ethanol_EXT")),1,0),0)</f>
        <v>0</v>
      </c>
      <c r="U131" s="43" t="s">
        <v>24693</v>
      </c>
      <c r="V131" s="43">
        <v>0</v>
      </c>
      <c r="W131" s="43">
        <v>0</v>
      </c>
      <c r="X131" s="43">
        <f t="shared" ref="X131:X194" si="26">IF(TYPE(FIND("_EXT",U131))=1,IF(AND(NOT(EXACT("indole-3-acetate_EXT",U131)),OR((TYPE(FIND("-acetate_EXT",U131))=1),EXACT("H2O_EXT",U131),EXACT("ATP_EXT",U131),EXACT("H+_EXT",U131),EXACT("SO4_EXT",U131),EXACT("phosphate_EXT",U131),EXACT("oxygen_EXT",U131),EXACT("CO2_EXT",U131),EXACT("NH4_EXT",U131),EXACT("formate_EXT",U131),EXACT(U131,"acetate_EXT"),EXACT("cellulose_EXT",U131),EXACT("beta-D-glucose_EXT",U131),EXACT("acetaldehyde_EXT",U131),EXACT(U131,"ethanol_EXT"))),1,0),0)</f>
        <v>0</v>
      </c>
      <c r="Z131" s="43" t="s">
        <v>24693</v>
      </c>
      <c r="AA131" s="43">
        <v>0</v>
      </c>
      <c r="AB131" s="43">
        <v>0</v>
      </c>
      <c r="AC131" s="43">
        <f t="shared" ref="AC131:AC194" si="27">IF(TYPE(FIND("_EXT",Z131))=1,IF(OR(AND((TYPE(FIND("one_EXT",Z131))=1),NOT(EXACT("3-octanone_EXT",Z131))),EXACT("H2O_EXT",Z131),EXACT("ATP_EXT",Z131),EXACT("H+_EXT",Z131),EXACT("SO4_EXT",Z131),EXACT("phosphate_EXT",Z131),EXACT("oxygen_EXT",Z131),EXACT("CO2_EXT",Z131),EXACT("NH4_EXT",Z131),EXACT("formate_EXT",Z131),EXACT(Z131,"acetate_EXT"),EXACT("cellulose_EXT",Z131),EXACT("beta-D-glucose_EXT",Z131),EXACT("acetaldehyde_EXT",Z131),EXACT(Z131,"ethanol_EXT")),1,0),0)</f>
        <v>0</v>
      </c>
      <c r="AE131" s="43" t="s">
        <v>24693</v>
      </c>
      <c r="AF131" s="43">
        <v>0</v>
      </c>
      <c r="AG131" s="43">
        <v>0</v>
      </c>
      <c r="AH131" s="43">
        <f t="shared" ref="AH131:AH194" si="28">IF(TYPE(FIND("_EXT",AE131))=1,IF(OR(AND((TYPE(FIND("2-",AE131))&lt;&gt;1),(TYPE(FIND("ol_EXT",AE131))=1),NOT(EXACT("1-octen-3-ol_EXT",AE131)),NOT(EXACT("3-octanol_EXT",AE131))),EXACT("2-methyl-butanol_EXT",AE131),EXACT("2-methyl-propanol_EXT",AE131),EXACT("2-phenylethanol_EXT",AE131),EXACT("H2O_EXT",AE131),EXACT("ATP_EXT",AE131),EXACT("H+_EXT",AE131),EXACT("SO4_EXT",AE131),EXACT("phosphate_EXT",AE131),EXACT("oxygen_EXT",AE131),EXACT("CO2_EXT",AE131),EXACT("NH4_EXT",AE131),EXACT("formate_EXT",AE131),EXACT(AE131,"acetate_EXT"),EXACT("acetaldehyde_EXT",AE131),EXACT("cellulose_EXT",AE131),EXACT("beta-D-glucose_EXT",AE131),EXACT(AE131,"ethanol_EXT")),1,0),0)</f>
        <v>0</v>
      </c>
      <c r="AJ131" s="43" t="s">
        <v>24693</v>
      </c>
      <c r="AK131" s="43">
        <v>0</v>
      </c>
      <c r="AL131" s="43">
        <v>0</v>
      </c>
      <c r="AM131" s="43">
        <f t="shared" ref="AM131:AM194" si="29">IF(TYPE(FIND("_EXT",AJ131))=1,IF(OR(AND((TYPE(FIND("2-",AJ131))=1),(TYPE(FIND("ol_EXT",AJ131))=1),NOT(EXACT("2-phenylethanol_EXT",AJ131)),NOT(EXACT("2-methyl-butanol_EXT",AJ131)),NOT(EXACT("2-methyl-propanol_EXT",AJ131))),EXACT("H2O_EXT",AJ131),EXACT("ATP_EXT",AJ131),EXACT("H+_EXT",AJ131),EXACT("SO4_EXT",AJ131),EXACT("phosphate_EXT",AJ131),EXACT("oxygen_EXT",AJ131),EXACT("CO2_EXT",AJ131),EXACT("formate_EXT",AJ131),EXACT("NH4_EXT",AJ131),EXACT(AJ131,"acetate_EXT"),EXACT("acetaldehyde_EXT",AJ131),EXACT("cellulose_EXT",AJ131),EXACT("beta-D-glucose_EXT",AJ131),EXACT(AJ131,"ethanol_EXT")),1,0),0)</f>
        <v>0</v>
      </c>
      <c r="AO131" s="43" t="s">
        <v>24693</v>
      </c>
      <c r="AP131" s="43">
        <v>0</v>
      </c>
      <c r="AQ131" s="43">
        <v>0</v>
      </c>
      <c r="AR131" s="43">
        <f t="shared" ref="AR131:AR194" si="30">IF(TYPE(FIND("_EXT",AO131))=1,IF(OR(EXACT("2-nonenal_EXT",AO131),EXACT("3-octanol_EXT",AO131),EXACT("3-octanone_EXT",AO131),EXACT("1-octen-3-ol_EXT",AO131),EXACT("3-octanone",AO131),EXACT("3-octene_EXT",AO131),EXACT("octane",AO131),EXACT("H2O_EXT",AO131),EXACT("ATP_EXT",AO131),EXACT("H+_EXT",AO131),EXACT("SO4_EXT",AO131),EXACT("phosphate_EXT",AO131),EXACT("oxygen_EXT",AO131),EXACT("CO2_EXT",AO131),EXACT("formate_EXT",AO131),EXACT("NH4_EXT",AO131),EXACT(AO131,"acetate_EXT"),EXACT("acetaldehyde_EXT",AO131),EXACT("cellulose_EXT",AO131),EXACT("beta-D-glucose_EXT",AO131),EXACT(AO131,"ethanol_EXT")),1,0),0)</f>
        <v>0</v>
      </c>
      <c r="AT131" s="43" t="s">
        <v>24693</v>
      </c>
      <c r="AU131" s="43">
        <v>0</v>
      </c>
      <c r="AV131" s="43">
        <v>0</v>
      </c>
      <c r="AW131" s="43">
        <f t="shared" ref="AW131:AW194" si="31">IF(TYPE(FIND("_EXT",AT131))=1,IF(OR(EXACT("H2O_EXT",AT131),EXACT("ATP_EXT",AT131),EXACT("H+_EXT",AT131),EXACT("SO4_EXT",AT131),EXACT("phosphate_EXT",AT131),EXACT("oxygen_EXT",AT131),EXACT("CO2_EXT",AT131),EXACT("formate_EXT",AT131),EXACT("NH4_EXT",AT131),EXACT(AT131,"acetate_EXT"),EXACT("acetaldehyde_EXT",AT131),EXACT("cellulose_EXT",AT131),EXACT("beta-D-glucose_EXT",AT131),EXACT(AT131,"ethanol_EXT")),1,0),0)</f>
        <v>0</v>
      </c>
      <c r="AY131" s="43" t="s">
        <v>24693</v>
      </c>
      <c r="AZ131" s="43">
        <v>0</v>
      </c>
      <c r="BA131" s="43">
        <v>0</v>
      </c>
      <c r="BB131" s="43">
        <v>0</v>
      </c>
    </row>
    <row r="132" spans="1:54">
      <c r="A132" s="43" t="s">
        <v>23980</v>
      </c>
      <c r="B132" s="43">
        <v>0</v>
      </c>
      <c r="C132" s="43">
        <v>0</v>
      </c>
      <c r="D132" s="43">
        <f t="shared" si="22"/>
        <v>0</v>
      </c>
      <c r="F132" s="43" t="s">
        <v>23980</v>
      </c>
      <c r="G132" s="43">
        <v>0</v>
      </c>
      <c r="H132" s="43">
        <v>0</v>
      </c>
      <c r="I132" s="43">
        <f t="shared" si="23"/>
        <v>0</v>
      </c>
      <c r="K132" s="43" t="s">
        <v>23980</v>
      </c>
      <c r="L132" s="43">
        <v>0</v>
      </c>
      <c r="M132" s="43">
        <v>0</v>
      </c>
      <c r="N132" s="43">
        <f t="shared" si="24"/>
        <v>0</v>
      </c>
      <c r="P132" s="43" t="s">
        <v>23980</v>
      </c>
      <c r="Q132" s="43">
        <v>0</v>
      </c>
      <c r="R132" s="43">
        <v>0</v>
      </c>
      <c r="S132" s="43">
        <f t="shared" si="25"/>
        <v>0</v>
      </c>
      <c r="U132" s="43" t="s">
        <v>23980</v>
      </c>
      <c r="V132" s="43">
        <v>0</v>
      </c>
      <c r="W132" s="43">
        <v>0</v>
      </c>
      <c r="X132" s="43">
        <f t="shared" si="26"/>
        <v>0</v>
      </c>
      <c r="Z132" s="43" t="s">
        <v>23980</v>
      </c>
      <c r="AA132" s="43">
        <v>0</v>
      </c>
      <c r="AB132" s="43">
        <v>0</v>
      </c>
      <c r="AC132" s="43">
        <f t="shared" si="27"/>
        <v>1</v>
      </c>
      <c r="AE132" s="43" t="s">
        <v>23980</v>
      </c>
      <c r="AF132" s="43">
        <v>0</v>
      </c>
      <c r="AG132" s="43">
        <v>0</v>
      </c>
      <c r="AH132" s="43">
        <f t="shared" si="28"/>
        <v>0</v>
      </c>
      <c r="AJ132" s="43" t="s">
        <v>23980</v>
      </c>
      <c r="AK132" s="43">
        <v>0</v>
      </c>
      <c r="AL132" s="43">
        <v>0</v>
      </c>
      <c r="AM132" s="43">
        <f t="shared" si="29"/>
        <v>0</v>
      </c>
      <c r="AO132" s="43" t="s">
        <v>23980</v>
      </c>
      <c r="AP132" s="43">
        <v>0</v>
      </c>
      <c r="AQ132" s="43">
        <v>0</v>
      </c>
      <c r="AR132" s="43">
        <f t="shared" si="30"/>
        <v>0</v>
      </c>
      <c r="AT132" s="43" t="s">
        <v>23980</v>
      </c>
      <c r="AU132" s="43">
        <v>0</v>
      </c>
      <c r="AV132" s="43">
        <v>0</v>
      </c>
      <c r="AW132" s="43">
        <f t="shared" si="31"/>
        <v>0</v>
      </c>
      <c r="AY132" s="43" t="s">
        <v>23980</v>
      </c>
      <c r="AZ132" s="43">
        <v>0</v>
      </c>
      <c r="BA132" s="43">
        <v>0</v>
      </c>
      <c r="BB132" s="43">
        <v>0</v>
      </c>
    </row>
    <row r="133" spans="1:54">
      <c r="A133" s="43" t="s">
        <v>24694</v>
      </c>
      <c r="B133" s="43">
        <v>0</v>
      </c>
      <c r="C133" s="43">
        <v>0</v>
      </c>
      <c r="D133" s="43">
        <f t="shared" si="22"/>
        <v>0</v>
      </c>
      <c r="F133" s="43" t="s">
        <v>24694</v>
      </c>
      <c r="G133" s="43">
        <v>0</v>
      </c>
      <c r="H133" s="43">
        <v>0</v>
      </c>
      <c r="I133" s="43">
        <f t="shared" si="23"/>
        <v>0</v>
      </c>
      <c r="K133" s="43" t="s">
        <v>24694</v>
      </c>
      <c r="L133" s="43">
        <v>0</v>
      </c>
      <c r="M133" s="43">
        <v>0</v>
      </c>
      <c r="N133" s="43">
        <f t="shared" si="24"/>
        <v>0</v>
      </c>
      <c r="P133" s="43" t="s">
        <v>24694</v>
      </c>
      <c r="Q133" s="43">
        <v>0</v>
      </c>
      <c r="R133" s="43">
        <v>0</v>
      </c>
      <c r="S133" s="43">
        <f t="shared" si="25"/>
        <v>0</v>
      </c>
      <c r="U133" s="43" t="s">
        <v>24694</v>
      </c>
      <c r="V133" s="43">
        <v>0</v>
      </c>
      <c r="W133" s="43">
        <v>0</v>
      </c>
      <c r="X133" s="43">
        <f t="shared" si="26"/>
        <v>0</v>
      </c>
      <c r="Z133" s="43" t="s">
        <v>24694</v>
      </c>
      <c r="AA133" s="43">
        <v>0</v>
      </c>
      <c r="AB133" s="43">
        <v>0</v>
      </c>
      <c r="AC133" s="43">
        <f t="shared" si="27"/>
        <v>0</v>
      </c>
      <c r="AE133" s="43" t="s">
        <v>24694</v>
      </c>
      <c r="AF133" s="43">
        <v>0</v>
      </c>
      <c r="AG133" s="43">
        <v>0</v>
      </c>
      <c r="AH133" s="43">
        <f t="shared" si="28"/>
        <v>0</v>
      </c>
      <c r="AJ133" s="43" t="s">
        <v>24694</v>
      </c>
      <c r="AK133" s="43">
        <v>0</v>
      </c>
      <c r="AL133" s="43">
        <v>0</v>
      </c>
      <c r="AM133" s="43">
        <f t="shared" si="29"/>
        <v>0</v>
      </c>
      <c r="AO133" s="43" t="s">
        <v>24694</v>
      </c>
      <c r="AP133" s="43">
        <v>0</v>
      </c>
      <c r="AQ133" s="43">
        <v>0</v>
      </c>
      <c r="AR133" s="43">
        <f t="shared" si="30"/>
        <v>0</v>
      </c>
      <c r="AT133" s="43" t="s">
        <v>24694</v>
      </c>
      <c r="AU133" s="43">
        <v>0</v>
      </c>
      <c r="AV133" s="43">
        <v>0</v>
      </c>
      <c r="AW133" s="43">
        <f t="shared" si="31"/>
        <v>0</v>
      </c>
      <c r="AY133" s="43" t="s">
        <v>24694</v>
      </c>
      <c r="AZ133" s="43">
        <v>0</v>
      </c>
      <c r="BA133" s="43">
        <v>0</v>
      </c>
      <c r="BB133" s="43">
        <v>0</v>
      </c>
    </row>
    <row r="134" spans="1:54">
      <c r="A134" s="43" t="s">
        <v>23981</v>
      </c>
      <c r="B134" s="43">
        <v>0</v>
      </c>
      <c r="C134" s="43">
        <v>0</v>
      </c>
      <c r="D134" s="43">
        <f t="shared" si="22"/>
        <v>0</v>
      </c>
      <c r="F134" s="43" t="s">
        <v>23981</v>
      </c>
      <c r="G134" s="43">
        <v>0</v>
      </c>
      <c r="H134" s="43">
        <v>0</v>
      </c>
      <c r="I134" s="43">
        <f t="shared" si="23"/>
        <v>0</v>
      </c>
      <c r="K134" s="43" t="s">
        <v>23981</v>
      </c>
      <c r="L134" s="43">
        <v>0</v>
      </c>
      <c r="M134" s="43">
        <v>0</v>
      </c>
      <c r="N134" s="43">
        <f t="shared" si="24"/>
        <v>0</v>
      </c>
      <c r="P134" s="43" t="s">
        <v>23981</v>
      </c>
      <c r="Q134" s="43">
        <v>0</v>
      </c>
      <c r="R134" s="43">
        <v>0</v>
      </c>
      <c r="S134" s="43">
        <f t="shared" si="25"/>
        <v>1</v>
      </c>
      <c r="U134" s="43" t="s">
        <v>23981</v>
      </c>
      <c r="V134" s="43">
        <v>0</v>
      </c>
      <c r="W134" s="43">
        <v>0</v>
      </c>
      <c r="X134" s="43">
        <f t="shared" si="26"/>
        <v>0</v>
      </c>
      <c r="Z134" s="43" t="s">
        <v>23981</v>
      </c>
      <c r="AA134" s="43">
        <v>0</v>
      </c>
      <c r="AB134" s="43">
        <v>0</v>
      </c>
      <c r="AC134" s="43">
        <f t="shared" si="27"/>
        <v>0</v>
      </c>
      <c r="AE134" s="43" t="s">
        <v>23981</v>
      </c>
      <c r="AF134" s="43">
        <v>0</v>
      </c>
      <c r="AG134" s="43">
        <v>0</v>
      </c>
      <c r="AH134" s="43">
        <f t="shared" si="28"/>
        <v>0</v>
      </c>
      <c r="AJ134" s="43" t="s">
        <v>23981</v>
      </c>
      <c r="AK134" s="43">
        <v>0</v>
      </c>
      <c r="AL134" s="43">
        <v>0</v>
      </c>
      <c r="AM134" s="43">
        <f t="shared" si="29"/>
        <v>0</v>
      </c>
      <c r="AO134" s="43" t="s">
        <v>23981</v>
      </c>
      <c r="AP134" s="43">
        <v>0</v>
      </c>
      <c r="AQ134" s="43">
        <v>0</v>
      </c>
      <c r="AR134" s="43">
        <f t="shared" si="30"/>
        <v>0</v>
      </c>
      <c r="AT134" s="43" t="s">
        <v>23981</v>
      </c>
      <c r="AU134" s="43">
        <v>0</v>
      </c>
      <c r="AV134" s="43">
        <v>0</v>
      </c>
      <c r="AW134" s="43">
        <f t="shared" si="31"/>
        <v>0</v>
      </c>
      <c r="AY134" s="43" t="s">
        <v>23981</v>
      </c>
      <c r="AZ134" s="43">
        <v>0</v>
      </c>
      <c r="BA134" s="43">
        <v>0</v>
      </c>
      <c r="BB134" s="43">
        <v>0</v>
      </c>
    </row>
    <row r="135" spans="1:54">
      <c r="A135" s="43" t="s">
        <v>24695</v>
      </c>
      <c r="B135" s="43">
        <v>0</v>
      </c>
      <c r="C135" s="43">
        <v>0</v>
      </c>
      <c r="D135" s="43">
        <f t="shared" si="22"/>
        <v>0</v>
      </c>
      <c r="F135" s="43" t="s">
        <v>24695</v>
      </c>
      <c r="G135" s="43">
        <v>0</v>
      </c>
      <c r="H135" s="43">
        <v>0</v>
      </c>
      <c r="I135" s="43">
        <f t="shared" si="23"/>
        <v>0</v>
      </c>
      <c r="K135" s="43" t="s">
        <v>24695</v>
      </c>
      <c r="L135" s="43">
        <v>0</v>
      </c>
      <c r="M135" s="43">
        <v>0</v>
      </c>
      <c r="N135" s="43">
        <f t="shared" si="24"/>
        <v>0</v>
      </c>
      <c r="P135" s="43" t="s">
        <v>24695</v>
      </c>
      <c r="Q135" s="43">
        <v>0</v>
      </c>
      <c r="R135" s="43">
        <v>0</v>
      </c>
      <c r="S135" s="43">
        <f t="shared" si="25"/>
        <v>0</v>
      </c>
      <c r="U135" s="43" t="s">
        <v>24695</v>
      </c>
      <c r="V135" s="43">
        <v>0</v>
      </c>
      <c r="W135" s="43">
        <v>0</v>
      </c>
      <c r="X135" s="43">
        <f t="shared" si="26"/>
        <v>0</v>
      </c>
      <c r="Z135" s="43" t="s">
        <v>24695</v>
      </c>
      <c r="AA135" s="43">
        <v>0</v>
      </c>
      <c r="AB135" s="43">
        <v>0</v>
      </c>
      <c r="AC135" s="43">
        <f t="shared" si="27"/>
        <v>0</v>
      </c>
      <c r="AE135" s="43" t="s">
        <v>24695</v>
      </c>
      <c r="AF135" s="43">
        <v>0</v>
      </c>
      <c r="AG135" s="43">
        <v>0</v>
      </c>
      <c r="AH135" s="43">
        <f t="shared" si="28"/>
        <v>0</v>
      </c>
      <c r="AJ135" s="43" t="s">
        <v>24695</v>
      </c>
      <c r="AK135" s="43">
        <v>0</v>
      </c>
      <c r="AL135" s="43">
        <v>0</v>
      </c>
      <c r="AM135" s="43">
        <f t="shared" si="29"/>
        <v>0</v>
      </c>
      <c r="AO135" s="43" t="s">
        <v>24695</v>
      </c>
      <c r="AP135" s="43">
        <v>0</v>
      </c>
      <c r="AQ135" s="43">
        <v>0</v>
      </c>
      <c r="AR135" s="43">
        <f t="shared" si="30"/>
        <v>0</v>
      </c>
      <c r="AT135" s="43" t="s">
        <v>24695</v>
      </c>
      <c r="AU135" s="43">
        <v>0</v>
      </c>
      <c r="AV135" s="43">
        <v>0</v>
      </c>
      <c r="AW135" s="43">
        <f t="shared" si="31"/>
        <v>0</v>
      </c>
      <c r="AY135" s="43" t="s">
        <v>24695</v>
      </c>
      <c r="AZ135" s="43">
        <v>0</v>
      </c>
      <c r="BA135" s="43">
        <v>0</v>
      </c>
      <c r="BB135" s="43">
        <v>0</v>
      </c>
    </row>
    <row r="136" spans="1:54">
      <c r="A136" s="43" t="s">
        <v>25147</v>
      </c>
      <c r="B136" s="43">
        <v>0</v>
      </c>
      <c r="C136" s="43">
        <v>0</v>
      </c>
      <c r="D136" s="43">
        <f t="shared" si="22"/>
        <v>0</v>
      </c>
      <c r="F136" s="43" t="s">
        <v>25147</v>
      </c>
      <c r="G136" s="43">
        <v>0</v>
      </c>
      <c r="H136" s="43">
        <v>0</v>
      </c>
      <c r="I136" s="43">
        <f t="shared" si="23"/>
        <v>0</v>
      </c>
      <c r="K136" s="43" t="s">
        <v>25147</v>
      </c>
      <c r="L136" s="43">
        <v>0</v>
      </c>
      <c r="M136" s="43">
        <v>0</v>
      </c>
      <c r="N136" s="43">
        <f t="shared" si="24"/>
        <v>0</v>
      </c>
      <c r="P136" s="43" t="s">
        <v>25147</v>
      </c>
      <c r="Q136" s="43">
        <v>0</v>
      </c>
      <c r="R136" s="43">
        <v>0</v>
      </c>
      <c r="S136" s="43">
        <f t="shared" si="25"/>
        <v>0</v>
      </c>
      <c r="U136" s="43" t="s">
        <v>25147</v>
      </c>
      <c r="V136" s="43">
        <v>0</v>
      </c>
      <c r="W136" s="43">
        <v>0</v>
      </c>
      <c r="X136" s="43">
        <f t="shared" si="26"/>
        <v>0</v>
      </c>
      <c r="Z136" s="43" t="s">
        <v>25147</v>
      </c>
      <c r="AA136" s="43">
        <v>0</v>
      </c>
      <c r="AB136" s="43">
        <v>0</v>
      </c>
      <c r="AC136" s="43">
        <f t="shared" si="27"/>
        <v>0</v>
      </c>
      <c r="AE136" s="43" t="s">
        <v>25147</v>
      </c>
      <c r="AF136" s="43">
        <v>0</v>
      </c>
      <c r="AG136" s="43">
        <v>0</v>
      </c>
      <c r="AH136" s="43">
        <f t="shared" si="28"/>
        <v>0</v>
      </c>
      <c r="AJ136" s="43" t="s">
        <v>25147</v>
      </c>
      <c r="AK136" s="43">
        <v>0</v>
      </c>
      <c r="AL136" s="43">
        <v>0</v>
      </c>
      <c r="AM136" s="43">
        <f t="shared" si="29"/>
        <v>1</v>
      </c>
      <c r="AO136" s="43" t="s">
        <v>25147</v>
      </c>
      <c r="AP136" s="43">
        <v>0</v>
      </c>
      <c r="AQ136" s="43">
        <v>0</v>
      </c>
      <c r="AR136" s="43">
        <f t="shared" si="30"/>
        <v>0</v>
      </c>
      <c r="AT136" s="43" t="s">
        <v>25147</v>
      </c>
      <c r="AU136" s="43">
        <v>0</v>
      </c>
      <c r="AV136" s="43">
        <v>0</v>
      </c>
      <c r="AW136" s="43">
        <f t="shared" si="31"/>
        <v>0</v>
      </c>
      <c r="AY136" s="43" t="s">
        <v>25147</v>
      </c>
      <c r="AZ136" s="43">
        <v>0</v>
      </c>
      <c r="BA136" s="43">
        <v>0</v>
      </c>
      <c r="BB136" s="43">
        <v>0</v>
      </c>
    </row>
    <row r="137" spans="1:54">
      <c r="A137" s="43" t="s">
        <v>24696</v>
      </c>
      <c r="B137" s="43">
        <v>0</v>
      </c>
      <c r="C137" s="43">
        <v>0</v>
      </c>
      <c r="D137" s="43">
        <f t="shared" si="22"/>
        <v>0</v>
      </c>
      <c r="F137" s="43" t="s">
        <v>24696</v>
      </c>
      <c r="G137" s="43">
        <v>0</v>
      </c>
      <c r="H137" s="43">
        <v>0</v>
      </c>
      <c r="I137" s="43">
        <f t="shared" si="23"/>
        <v>0</v>
      </c>
      <c r="K137" s="43" t="s">
        <v>24696</v>
      </c>
      <c r="L137" s="43">
        <v>0</v>
      </c>
      <c r="M137" s="43">
        <v>0</v>
      </c>
      <c r="N137" s="43">
        <f t="shared" si="24"/>
        <v>0</v>
      </c>
      <c r="P137" s="43" t="s">
        <v>24696</v>
      </c>
      <c r="Q137" s="43">
        <v>0</v>
      </c>
      <c r="R137" s="43">
        <v>0</v>
      </c>
      <c r="S137" s="43">
        <f t="shared" si="25"/>
        <v>0</v>
      </c>
      <c r="U137" s="43" t="s">
        <v>24696</v>
      </c>
      <c r="V137" s="43">
        <v>0</v>
      </c>
      <c r="W137" s="43">
        <v>0</v>
      </c>
      <c r="X137" s="43">
        <f t="shared" si="26"/>
        <v>0</v>
      </c>
      <c r="Z137" s="43" t="s">
        <v>24696</v>
      </c>
      <c r="AA137" s="43">
        <v>0</v>
      </c>
      <c r="AB137" s="43">
        <v>0</v>
      </c>
      <c r="AC137" s="43">
        <f t="shared" si="27"/>
        <v>0</v>
      </c>
      <c r="AE137" s="43" t="s">
        <v>24696</v>
      </c>
      <c r="AF137" s="43">
        <v>0</v>
      </c>
      <c r="AG137" s="43">
        <v>0</v>
      </c>
      <c r="AH137" s="43">
        <f t="shared" si="28"/>
        <v>0</v>
      </c>
      <c r="AJ137" s="43" t="s">
        <v>24696</v>
      </c>
      <c r="AK137" s="43">
        <v>0</v>
      </c>
      <c r="AL137" s="43">
        <v>0</v>
      </c>
      <c r="AM137" s="43">
        <f t="shared" si="29"/>
        <v>0</v>
      </c>
      <c r="AO137" s="43" t="s">
        <v>24696</v>
      </c>
      <c r="AP137" s="43">
        <v>0</v>
      </c>
      <c r="AQ137" s="43">
        <v>0</v>
      </c>
      <c r="AR137" s="43">
        <f t="shared" si="30"/>
        <v>0</v>
      </c>
      <c r="AT137" s="43" t="s">
        <v>24696</v>
      </c>
      <c r="AU137" s="43">
        <v>0</v>
      </c>
      <c r="AV137" s="43">
        <v>0</v>
      </c>
      <c r="AW137" s="43">
        <f t="shared" si="31"/>
        <v>0</v>
      </c>
      <c r="AY137" s="43" t="s">
        <v>24696</v>
      </c>
      <c r="AZ137" s="43">
        <v>0</v>
      </c>
      <c r="BA137" s="43">
        <v>0</v>
      </c>
      <c r="BB137" s="43">
        <v>0</v>
      </c>
    </row>
    <row r="138" spans="1:54">
      <c r="A138" s="43" t="s">
        <v>23871</v>
      </c>
      <c r="B138" s="43">
        <v>0</v>
      </c>
      <c r="C138" s="43">
        <v>0</v>
      </c>
      <c r="D138" s="43">
        <f t="shared" si="22"/>
        <v>0</v>
      </c>
      <c r="F138" s="43" t="s">
        <v>23871</v>
      </c>
      <c r="G138" s="43">
        <v>0</v>
      </c>
      <c r="H138" s="43">
        <v>0</v>
      </c>
      <c r="I138" s="43">
        <f t="shared" si="23"/>
        <v>0</v>
      </c>
      <c r="K138" s="43" t="s">
        <v>23871</v>
      </c>
      <c r="L138" s="43">
        <v>0</v>
      </c>
      <c r="M138" s="43">
        <v>0</v>
      </c>
      <c r="N138" s="43">
        <f t="shared" si="24"/>
        <v>0</v>
      </c>
      <c r="P138" s="43" t="s">
        <v>23871</v>
      </c>
      <c r="Q138" s="43">
        <v>0</v>
      </c>
      <c r="R138" s="43">
        <v>0</v>
      </c>
      <c r="S138" s="43">
        <f t="shared" si="25"/>
        <v>0</v>
      </c>
      <c r="U138" s="43" t="s">
        <v>23871</v>
      </c>
      <c r="V138" s="43">
        <v>0</v>
      </c>
      <c r="W138" s="43">
        <v>0</v>
      </c>
      <c r="X138" s="43">
        <f t="shared" si="26"/>
        <v>0</v>
      </c>
      <c r="Z138" s="43" t="s">
        <v>23871</v>
      </c>
      <c r="AA138" s="43">
        <v>0</v>
      </c>
      <c r="AB138" s="43">
        <v>0</v>
      </c>
      <c r="AC138" s="43">
        <f t="shared" si="27"/>
        <v>1</v>
      </c>
      <c r="AE138" s="43" t="s">
        <v>23871</v>
      </c>
      <c r="AF138" s="43">
        <v>0</v>
      </c>
      <c r="AG138" s="43">
        <v>0</v>
      </c>
      <c r="AH138" s="43">
        <f t="shared" si="28"/>
        <v>0</v>
      </c>
      <c r="AJ138" s="43" t="s">
        <v>23871</v>
      </c>
      <c r="AK138" s="43">
        <v>0</v>
      </c>
      <c r="AL138" s="43">
        <v>0</v>
      </c>
      <c r="AM138" s="43">
        <f t="shared" si="29"/>
        <v>0</v>
      </c>
      <c r="AO138" s="43" t="s">
        <v>23871</v>
      </c>
      <c r="AP138" s="43">
        <v>0</v>
      </c>
      <c r="AQ138" s="43">
        <v>0</v>
      </c>
      <c r="AR138" s="43">
        <f t="shared" si="30"/>
        <v>0</v>
      </c>
      <c r="AT138" s="43" t="s">
        <v>23871</v>
      </c>
      <c r="AU138" s="43">
        <v>0</v>
      </c>
      <c r="AV138" s="43">
        <v>0</v>
      </c>
      <c r="AW138" s="43">
        <f t="shared" si="31"/>
        <v>0</v>
      </c>
      <c r="AY138" s="43" t="s">
        <v>23871</v>
      </c>
      <c r="AZ138" s="43">
        <v>0</v>
      </c>
      <c r="BA138" s="43">
        <v>0</v>
      </c>
      <c r="BB138" s="43">
        <v>0</v>
      </c>
    </row>
    <row r="139" spans="1:54">
      <c r="A139" s="43" t="s">
        <v>24697</v>
      </c>
      <c r="B139" s="43">
        <v>0</v>
      </c>
      <c r="C139" s="43">
        <v>0</v>
      </c>
      <c r="D139" s="43">
        <f t="shared" si="22"/>
        <v>0</v>
      </c>
      <c r="F139" s="43" t="s">
        <v>24697</v>
      </c>
      <c r="G139" s="43">
        <v>0</v>
      </c>
      <c r="H139" s="43">
        <v>0</v>
      </c>
      <c r="I139" s="43">
        <f t="shared" si="23"/>
        <v>0</v>
      </c>
      <c r="K139" s="43" t="s">
        <v>24697</v>
      </c>
      <c r="L139" s="43">
        <v>0</v>
      </c>
      <c r="M139" s="43">
        <v>0</v>
      </c>
      <c r="N139" s="43">
        <f t="shared" si="24"/>
        <v>0</v>
      </c>
      <c r="P139" s="43" t="s">
        <v>24697</v>
      </c>
      <c r="Q139" s="43">
        <v>0</v>
      </c>
      <c r="R139" s="43">
        <v>0</v>
      </c>
      <c r="S139" s="43">
        <f t="shared" si="25"/>
        <v>0</v>
      </c>
      <c r="U139" s="43" t="s">
        <v>24697</v>
      </c>
      <c r="V139" s="43">
        <v>0</v>
      </c>
      <c r="W139" s="43">
        <v>0</v>
      </c>
      <c r="X139" s="43">
        <f t="shared" si="26"/>
        <v>0</v>
      </c>
      <c r="Z139" s="43" t="s">
        <v>24697</v>
      </c>
      <c r="AA139" s="43">
        <v>0</v>
      </c>
      <c r="AB139" s="43">
        <v>0</v>
      </c>
      <c r="AC139" s="43">
        <f t="shared" si="27"/>
        <v>0</v>
      </c>
      <c r="AE139" s="43" t="s">
        <v>24697</v>
      </c>
      <c r="AF139" s="43">
        <v>0</v>
      </c>
      <c r="AG139" s="43">
        <v>0</v>
      </c>
      <c r="AH139" s="43">
        <f t="shared" si="28"/>
        <v>0</v>
      </c>
      <c r="AJ139" s="43" t="s">
        <v>24697</v>
      </c>
      <c r="AK139" s="43">
        <v>0</v>
      </c>
      <c r="AL139" s="43">
        <v>0</v>
      </c>
      <c r="AM139" s="43">
        <f t="shared" si="29"/>
        <v>0</v>
      </c>
      <c r="AO139" s="43" t="s">
        <v>24697</v>
      </c>
      <c r="AP139" s="43">
        <v>0</v>
      </c>
      <c r="AQ139" s="43">
        <v>0</v>
      </c>
      <c r="AR139" s="43">
        <f t="shared" si="30"/>
        <v>0</v>
      </c>
      <c r="AT139" s="43" t="s">
        <v>24697</v>
      </c>
      <c r="AU139" s="43">
        <v>0</v>
      </c>
      <c r="AV139" s="43">
        <v>0</v>
      </c>
      <c r="AW139" s="43">
        <f t="shared" si="31"/>
        <v>0</v>
      </c>
      <c r="AY139" s="43" t="s">
        <v>24697</v>
      </c>
      <c r="AZ139" s="43">
        <v>0</v>
      </c>
      <c r="BA139" s="43">
        <v>0</v>
      </c>
      <c r="BB139" s="43">
        <v>0</v>
      </c>
    </row>
    <row r="140" spans="1:54">
      <c r="A140" s="43" t="s">
        <v>23872</v>
      </c>
      <c r="B140" s="43">
        <v>0</v>
      </c>
      <c r="C140" s="43">
        <v>0</v>
      </c>
      <c r="D140" s="43">
        <f t="shared" si="22"/>
        <v>0</v>
      </c>
      <c r="F140" s="43" t="s">
        <v>23872</v>
      </c>
      <c r="G140" s="43">
        <v>0</v>
      </c>
      <c r="H140" s="43">
        <v>0</v>
      </c>
      <c r="I140" s="43">
        <f t="shared" si="23"/>
        <v>0</v>
      </c>
      <c r="K140" s="43" t="s">
        <v>23872</v>
      </c>
      <c r="L140" s="43">
        <v>0</v>
      </c>
      <c r="M140" s="43">
        <v>0</v>
      </c>
      <c r="N140" s="43">
        <f t="shared" si="24"/>
        <v>0</v>
      </c>
      <c r="P140" s="43" t="s">
        <v>23872</v>
      </c>
      <c r="Q140" s="43">
        <v>0</v>
      </c>
      <c r="R140" s="43">
        <v>0</v>
      </c>
      <c r="S140" s="43">
        <f t="shared" si="25"/>
        <v>1</v>
      </c>
      <c r="U140" s="43" t="s">
        <v>23872</v>
      </c>
      <c r="V140" s="43">
        <v>0</v>
      </c>
      <c r="W140" s="43">
        <v>0</v>
      </c>
      <c r="X140" s="43">
        <f t="shared" si="26"/>
        <v>0</v>
      </c>
      <c r="Z140" s="43" t="s">
        <v>23872</v>
      </c>
      <c r="AA140" s="43">
        <v>0</v>
      </c>
      <c r="AB140" s="43">
        <v>0</v>
      </c>
      <c r="AC140" s="43">
        <f t="shared" si="27"/>
        <v>0</v>
      </c>
      <c r="AE140" s="43" t="s">
        <v>23872</v>
      </c>
      <c r="AF140" s="43">
        <v>0</v>
      </c>
      <c r="AG140" s="43">
        <v>0</v>
      </c>
      <c r="AH140" s="43">
        <f t="shared" si="28"/>
        <v>0</v>
      </c>
      <c r="AJ140" s="43" t="s">
        <v>23872</v>
      </c>
      <c r="AK140" s="43">
        <v>0</v>
      </c>
      <c r="AL140" s="43">
        <v>0</v>
      </c>
      <c r="AM140" s="43">
        <f t="shared" si="29"/>
        <v>0</v>
      </c>
      <c r="AO140" s="43" t="s">
        <v>23872</v>
      </c>
      <c r="AP140" s="43">
        <v>0</v>
      </c>
      <c r="AQ140" s="43">
        <v>0</v>
      </c>
      <c r="AR140" s="43">
        <f t="shared" si="30"/>
        <v>0</v>
      </c>
      <c r="AT140" s="43" t="s">
        <v>23872</v>
      </c>
      <c r="AU140" s="43">
        <v>0</v>
      </c>
      <c r="AV140" s="43">
        <v>0</v>
      </c>
      <c r="AW140" s="43">
        <f t="shared" si="31"/>
        <v>0</v>
      </c>
      <c r="AY140" s="43" t="s">
        <v>23872</v>
      </c>
      <c r="AZ140" s="43">
        <v>0</v>
      </c>
      <c r="BA140" s="43">
        <v>0</v>
      </c>
      <c r="BB140" s="43">
        <v>0</v>
      </c>
    </row>
    <row r="141" spans="1:54">
      <c r="A141" s="43" t="s">
        <v>24698</v>
      </c>
      <c r="B141" s="43">
        <v>0</v>
      </c>
      <c r="C141" s="43">
        <v>0</v>
      </c>
      <c r="D141" s="43">
        <f t="shared" si="22"/>
        <v>0</v>
      </c>
      <c r="F141" s="43" t="s">
        <v>24698</v>
      </c>
      <c r="G141" s="43">
        <v>0</v>
      </c>
      <c r="H141" s="43">
        <v>0</v>
      </c>
      <c r="I141" s="43">
        <f t="shared" si="23"/>
        <v>0</v>
      </c>
      <c r="K141" s="43" t="s">
        <v>24698</v>
      </c>
      <c r="L141" s="43">
        <v>0</v>
      </c>
      <c r="M141" s="43">
        <v>0</v>
      </c>
      <c r="N141" s="43">
        <f t="shared" si="24"/>
        <v>0</v>
      </c>
      <c r="P141" s="43" t="s">
        <v>24698</v>
      </c>
      <c r="Q141" s="43">
        <v>0</v>
      </c>
      <c r="R141" s="43">
        <v>0</v>
      </c>
      <c r="S141" s="43">
        <f t="shared" si="25"/>
        <v>0</v>
      </c>
      <c r="U141" s="43" t="s">
        <v>24698</v>
      </c>
      <c r="V141" s="43">
        <v>0</v>
      </c>
      <c r="W141" s="43">
        <v>0</v>
      </c>
      <c r="X141" s="43">
        <f t="shared" si="26"/>
        <v>0</v>
      </c>
      <c r="Z141" s="43" t="s">
        <v>24698</v>
      </c>
      <c r="AA141" s="43">
        <v>0</v>
      </c>
      <c r="AB141" s="43">
        <v>0</v>
      </c>
      <c r="AC141" s="43">
        <f t="shared" si="27"/>
        <v>0</v>
      </c>
      <c r="AE141" s="43" t="s">
        <v>24698</v>
      </c>
      <c r="AF141" s="43">
        <v>0</v>
      </c>
      <c r="AG141" s="43">
        <v>0</v>
      </c>
      <c r="AH141" s="43">
        <f t="shared" si="28"/>
        <v>0</v>
      </c>
      <c r="AJ141" s="43" t="s">
        <v>24698</v>
      </c>
      <c r="AK141" s="43">
        <v>0</v>
      </c>
      <c r="AL141" s="43">
        <v>0</v>
      </c>
      <c r="AM141" s="43">
        <f t="shared" si="29"/>
        <v>0</v>
      </c>
      <c r="AO141" s="43" t="s">
        <v>24698</v>
      </c>
      <c r="AP141" s="43">
        <v>0</v>
      </c>
      <c r="AQ141" s="43">
        <v>0</v>
      </c>
      <c r="AR141" s="43">
        <f t="shared" si="30"/>
        <v>0</v>
      </c>
      <c r="AT141" s="43" t="s">
        <v>24698</v>
      </c>
      <c r="AU141" s="43">
        <v>0</v>
      </c>
      <c r="AV141" s="43">
        <v>0</v>
      </c>
      <c r="AW141" s="43">
        <f t="shared" si="31"/>
        <v>0</v>
      </c>
      <c r="AY141" s="43" t="s">
        <v>24698</v>
      </c>
      <c r="AZ141" s="43">
        <v>0</v>
      </c>
      <c r="BA141" s="43">
        <v>0</v>
      </c>
      <c r="BB141" s="43">
        <f t="shared" ref="BB141:BB194" si="32">IF(TYPE(FIND("_EXT",AY141))=1,1,0)</f>
        <v>0</v>
      </c>
    </row>
    <row r="142" spans="1:54">
      <c r="A142" s="43" t="s">
        <v>24699</v>
      </c>
      <c r="B142" s="43">
        <v>0</v>
      </c>
      <c r="C142" s="43">
        <v>0</v>
      </c>
      <c r="D142" s="43">
        <f t="shared" si="22"/>
        <v>0</v>
      </c>
      <c r="F142" s="43" t="s">
        <v>24699</v>
      </c>
      <c r="G142" s="43">
        <v>0</v>
      </c>
      <c r="H142" s="43">
        <v>0</v>
      </c>
      <c r="I142" s="43">
        <f t="shared" si="23"/>
        <v>0</v>
      </c>
      <c r="K142" s="43" t="s">
        <v>24699</v>
      </c>
      <c r="L142" s="43">
        <v>0</v>
      </c>
      <c r="M142" s="43">
        <v>0</v>
      </c>
      <c r="N142" s="43">
        <f t="shared" si="24"/>
        <v>0</v>
      </c>
      <c r="P142" s="43" t="s">
        <v>24699</v>
      </c>
      <c r="Q142" s="43">
        <v>0</v>
      </c>
      <c r="R142" s="43">
        <v>0</v>
      </c>
      <c r="S142" s="43">
        <f t="shared" si="25"/>
        <v>0</v>
      </c>
      <c r="U142" s="43" t="s">
        <v>24699</v>
      </c>
      <c r="V142" s="43">
        <v>0</v>
      </c>
      <c r="W142" s="43">
        <v>0</v>
      </c>
      <c r="X142" s="43">
        <f t="shared" si="26"/>
        <v>0</v>
      </c>
      <c r="Z142" s="43" t="s">
        <v>24699</v>
      </c>
      <c r="AA142" s="43">
        <v>0</v>
      </c>
      <c r="AB142" s="43">
        <v>0</v>
      </c>
      <c r="AC142" s="43">
        <f t="shared" si="27"/>
        <v>0</v>
      </c>
      <c r="AE142" s="43" t="s">
        <v>24699</v>
      </c>
      <c r="AF142" s="43">
        <v>0</v>
      </c>
      <c r="AG142" s="43">
        <v>0</v>
      </c>
      <c r="AH142" s="43">
        <f t="shared" si="28"/>
        <v>0</v>
      </c>
      <c r="AJ142" s="43" t="s">
        <v>24699</v>
      </c>
      <c r="AK142" s="43">
        <v>0</v>
      </c>
      <c r="AL142" s="43">
        <v>0</v>
      </c>
      <c r="AM142" s="43">
        <f t="shared" si="29"/>
        <v>0</v>
      </c>
      <c r="AO142" s="43" t="s">
        <v>24699</v>
      </c>
      <c r="AP142" s="43">
        <v>0</v>
      </c>
      <c r="AQ142" s="43">
        <v>0</v>
      </c>
      <c r="AR142" s="43">
        <f t="shared" si="30"/>
        <v>0</v>
      </c>
      <c r="AT142" s="43" t="s">
        <v>24699</v>
      </c>
      <c r="AU142" s="43">
        <v>0</v>
      </c>
      <c r="AV142" s="43">
        <v>0</v>
      </c>
      <c r="AW142" s="43">
        <f t="shared" si="31"/>
        <v>0</v>
      </c>
      <c r="AY142" s="43" t="s">
        <v>24699</v>
      </c>
      <c r="AZ142" s="43">
        <v>0</v>
      </c>
      <c r="BA142" s="43">
        <v>0</v>
      </c>
      <c r="BB142" s="43">
        <f t="shared" si="32"/>
        <v>0</v>
      </c>
    </row>
    <row r="143" spans="1:54">
      <c r="A143" s="43" t="s">
        <v>24700</v>
      </c>
      <c r="B143" s="43">
        <v>0</v>
      </c>
      <c r="C143" s="43">
        <v>0</v>
      </c>
      <c r="D143" s="43">
        <f t="shared" si="22"/>
        <v>0</v>
      </c>
      <c r="F143" s="43" t="s">
        <v>24700</v>
      </c>
      <c r="G143" s="43">
        <v>0</v>
      </c>
      <c r="H143" s="43">
        <v>0</v>
      </c>
      <c r="I143" s="43">
        <f t="shared" si="23"/>
        <v>0</v>
      </c>
      <c r="K143" s="43" t="s">
        <v>24700</v>
      </c>
      <c r="L143" s="43">
        <v>0</v>
      </c>
      <c r="M143" s="43">
        <v>0</v>
      </c>
      <c r="N143" s="43">
        <f t="shared" si="24"/>
        <v>0</v>
      </c>
      <c r="P143" s="43" t="s">
        <v>24700</v>
      </c>
      <c r="Q143" s="43">
        <v>0</v>
      </c>
      <c r="R143" s="43">
        <v>0</v>
      </c>
      <c r="S143" s="43">
        <f t="shared" si="25"/>
        <v>0</v>
      </c>
      <c r="U143" s="43" t="s">
        <v>24700</v>
      </c>
      <c r="V143" s="43">
        <v>0</v>
      </c>
      <c r="W143" s="43">
        <v>0</v>
      </c>
      <c r="X143" s="43">
        <f t="shared" si="26"/>
        <v>0</v>
      </c>
      <c r="Z143" s="43" t="s">
        <v>24700</v>
      </c>
      <c r="AA143" s="43">
        <v>0</v>
      </c>
      <c r="AB143" s="43">
        <v>0</v>
      </c>
      <c r="AC143" s="43">
        <f t="shared" si="27"/>
        <v>0</v>
      </c>
      <c r="AE143" s="43" t="s">
        <v>24700</v>
      </c>
      <c r="AF143" s="43">
        <v>0</v>
      </c>
      <c r="AG143" s="43">
        <v>0</v>
      </c>
      <c r="AH143" s="43">
        <f t="shared" si="28"/>
        <v>0</v>
      </c>
      <c r="AJ143" s="43" t="s">
        <v>24700</v>
      </c>
      <c r="AK143" s="43">
        <v>0</v>
      </c>
      <c r="AL143" s="43">
        <v>0</v>
      </c>
      <c r="AM143" s="43">
        <f t="shared" si="29"/>
        <v>0</v>
      </c>
      <c r="AO143" s="43" t="s">
        <v>24700</v>
      </c>
      <c r="AP143" s="43">
        <v>0</v>
      </c>
      <c r="AQ143" s="43">
        <v>0</v>
      </c>
      <c r="AR143" s="43">
        <f t="shared" si="30"/>
        <v>0</v>
      </c>
      <c r="AT143" s="43" t="s">
        <v>24700</v>
      </c>
      <c r="AU143" s="43">
        <v>0</v>
      </c>
      <c r="AV143" s="43">
        <v>0</v>
      </c>
      <c r="AW143" s="43">
        <f t="shared" si="31"/>
        <v>0</v>
      </c>
      <c r="AY143" s="43" t="s">
        <v>24700</v>
      </c>
      <c r="AZ143" s="43">
        <v>0</v>
      </c>
      <c r="BA143" s="43">
        <v>0</v>
      </c>
      <c r="BB143" s="43">
        <f t="shared" si="32"/>
        <v>0</v>
      </c>
    </row>
    <row r="144" spans="1:54">
      <c r="A144" s="43" t="s">
        <v>25149</v>
      </c>
      <c r="B144" s="43">
        <v>0</v>
      </c>
      <c r="C144" s="43">
        <v>0</v>
      </c>
      <c r="D144" s="43">
        <f t="shared" si="22"/>
        <v>0</v>
      </c>
      <c r="F144" s="43" t="s">
        <v>25149</v>
      </c>
      <c r="G144" s="43">
        <v>0</v>
      </c>
      <c r="H144" s="43">
        <v>0</v>
      </c>
      <c r="I144" s="43">
        <f t="shared" si="23"/>
        <v>0</v>
      </c>
      <c r="K144" s="43" t="s">
        <v>25149</v>
      </c>
      <c r="L144" s="43">
        <v>0</v>
      </c>
      <c r="M144" s="43">
        <v>0</v>
      </c>
      <c r="N144" s="43">
        <f t="shared" si="24"/>
        <v>0</v>
      </c>
      <c r="P144" s="43" t="s">
        <v>25149</v>
      </c>
      <c r="Q144" s="43">
        <v>0</v>
      </c>
      <c r="R144" s="43">
        <v>0</v>
      </c>
      <c r="S144" s="43">
        <f t="shared" si="25"/>
        <v>0</v>
      </c>
      <c r="U144" s="43" t="s">
        <v>25149</v>
      </c>
      <c r="V144" s="43">
        <v>0</v>
      </c>
      <c r="W144" s="43">
        <v>0</v>
      </c>
      <c r="X144" s="43">
        <f t="shared" si="26"/>
        <v>0</v>
      </c>
      <c r="Z144" s="43" t="s">
        <v>25149</v>
      </c>
      <c r="AA144" s="43">
        <v>0</v>
      </c>
      <c r="AB144" s="43">
        <v>0</v>
      </c>
      <c r="AC144" s="43">
        <f t="shared" si="27"/>
        <v>0</v>
      </c>
      <c r="AE144" s="43" t="s">
        <v>25149</v>
      </c>
      <c r="AF144" s="43">
        <v>0</v>
      </c>
      <c r="AG144" s="43">
        <v>0</v>
      </c>
      <c r="AH144" s="43">
        <f t="shared" si="28"/>
        <v>0</v>
      </c>
      <c r="AJ144" s="43" t="s">
        <v>25149</v>
      </c>
      <c r="AK144" s="43">
        <v>0</v>
      </c>
      <c r="AL144" s="43">
        <v>0</v>
      </c>
      <c r="AM144" s="43">
        <f t="shared" si="29"/>
        <v>0</v>
      </c>
      <c r="AO144" s="43" t="s">
        <v>25149</v>
      </c>
      <c r="AP144" s="43">
        <v>0</v>
      </c>
      <c r="AQ144" s="43">
        <v>0</v>
      </c>
      <c r="AR144" s="43">
        <f t="shared" si="30"/>
        <v>0</v>
      </c>
      <c r="AT144" s="43" t="s">
        <v>25149</v>
      </c>
      <c r="AU144" s="43">
        <v>0</v>
      </c>
      <c r="AV144" s="43">
        <v>0</v>
      </c>
      <c r="AW144" s="43">
        <f t="shared" si="31"/>
        <v>0</v>
      </c>
      <c r="AY144" s="43" t="s">
        <v>25149</v>
      </c>
      <c r="AZ144" s="43">
        <v>0</v>
      </c>
      <c r="BA144" s="43">
        <v>0</v>
      </c>
      <c r="BB144" s="43">
        <f t="shared" si="32"/>
        <v>0</v>
      </c>
    </row>
    <row r="145" spans="1:54">
      <c r="A145" s="43" t="s">
        <v>25148</v>
      </c>
      <c r="B145" s="43">
        <v>0</v>
      </c>
      <c r="C145" s="43">
        <v>0</v>
      </c>
      <c r="D145" s="43">
        <f t="shared" si="22"/>
        <v>0</v>
      </c>
      <c r="F145" s="43" t="s">
        <v>25148</v>
      </c>
      <c r="G145" s="43">
        <v>0</v>
      </c>
      <c r="H145" s="43">
        <v>0</v>
      </c>
      <c r="I145" s="43">
        <f t="shared" si="23"/>
        <v>1</v>
      </c>
      <c r="K145" s="43" t="s">
        <v>25148</v>
      </c>
      <c r="L145" s="43">
        <v>0</v>
      </c>
      <c r="M145" s="43">
        <v>0</v>
      </c>
      <c r="N145" s="43">
        <f t="shared" si="24"/>
        <v>0</v>
      </c>
      <c r="P145" s="43" t="s">
        <v>25148</v>
      </c>
      <c r="Q145" s="43">
        <v>0</v>
      </c>
      <c r="R145" s="43">
        <v>0</v>
      </c>
      <c r="S145" s="43">
        <f t="shared" si="25"/>
        <v>0</v>
      </c>
      <c r="U145" s="43" t="s">
        <v>25148</v>
      </c>
      <c r="V145" s="43">
        <v>0</v>
      </c>
      <c r="W145" s="43">
        <v>0</v>
      </c>
      <c r="X145" s="43">
        <f t="shared" si="26"/>
        <v>0</v>
      </c>
      <c r="Z145" s="43" t="s">
        <v>25148</v>
      </c>
      <c r="AA145" s="43">
        <v>0</v>
      </c>
      <c r="AB145" s="43">
        <v>0</v>
      </c>
      <c r="AC145" s="43">
        <f t="shared" si="27"/>
        <v>0</v>
      </c>
      <c r="AE145" s="43" t="s">
        <v>25148</v>
      </c>
      <c r="AF145" s="43">
        <v>0</v>
      </c>
      <c r="AG145" s="43">
        <v>0</v>
      </c>
      <c r="AH145" s="43">
        <f t="shared" si="28"/>
        <v>0</v>
      </c>
      <c r="AJ145" s="43" t="s">
        <v>25148</v>
      </c>
      <c r="AK145" s="43">
        <v>0</v>
      </c>
      <c r="AL145" s="43">
        <v>0</v>
      </c>
      <c r="AM145" s="43">
        <f t="shared" si="29"/>
        <v>0</v>
      </c>
      <c r="AO145" s="43" t="s">
        <v>25148</v>
      </c>
      <c r="AP145" s="43">
        <v>0</v>
      </c>
      <c r="AQ145" s="43">
        <v>0</v>
      </c>
      <c r="AR145" s="43">
        <f t="shared" si="30"/>
        <v>0</v>
      </c>
      <c r="AT145" s="43" t="s">
        <v>25148</v>
      </c>
      <c r="AU145" s="43">
        <v>0</v>
      </c>
      <c r="AV145" s="43">
        <v>0</v>
      </c>
      <c r="AW145" s="43">
        <f t="shared" si="31"/>
        <v>0</v>
      </c>
      <c r="AY145" s="43" t="s">
        <v>25148</v>
      </c>
      <c r="AZ145" s="43">
        <v>0</v>
      </c>
      <c r="BA145" s="43">
        <v>0</v>
      </c>
      <c r="BB145" s="43">
        <f t="shared" si="32"/>
        <v>1</v>
      </c>
    </row>
    <row r="146" spans="1:54">
      <c r="A146" s="43" t="s">
        <v>25151</v>
      </c>
      <c r="B146" s="43">
        <v>0</v>
      </c>
      <c r="C146" s="43">
        <v>0</v>
      </c>
      <c r="D146" s="43">
        <f t="shared" si="22"/>
        <v>0</v>
      </c>
      <c r="F146" s="43" t="s">
        <v>25151</v>
      </c>
      <c r="G146" s="43">
        <v>0</v>
      </c>
      <c r="H146" s="43">
        <v>0</v>
      </c>
      <c r="I146" s="43">
        <f t="shared" si="23"/>
        <v>0</v>
      </c>
      <c r="K146" s="43" t="s">
        <v>25151</v>
      </c>
      <c r="L146" s="43">
        <v>0</v>
      </c>
      <c r="M146" s="43">
        <v>0</v>
      </c>
      <c r="N146" s="43">
        <f t="shared" si="24"/>
        <v>0</v>
      </c>
      <c r="P146" s="43" t="s">
        <v>25151</v>
      </c>
      <c r="Q146" s="43">
        <v>0</v>
      </c>
      <c r="R146" s="43">
        <v>0</v>
      </c>
      <c r="S146" s="43">
        <f t="shared" si="25"/>
        <v>0</v>
      </c>
      <c r="U146" s="43" t="s">
        <v>25151</v>
      </c>
      <c r="V146" s="43">
        <v>0</v>
      </c>
      <c r="W146" s="43">
        <v>0</v>
      </c>
      <c r="X146" s="43">
        <f t="shared" si="26"/>
        <v>0</v>
      </c>
      <c r="Z146" s="43" t="s">
        <v>25151</v>
      </c>
      <c r="AA146" s="43">
        <v>0</v>
      </c>
      <c r="AB146" s="43">
        <v>0</v>
      </c>
      <c r="AC146" s="43">
        <f t="shared" si="27"/>
        <v>0</v>
      </c>
      <c r="AE146" s="43" t="s">
        <v>25151</v>
      </c>
      <c r="AF146" s="43">
        <v>0</v>
      </c>
      <c r="AG146" s="43">
        <v>0</v>
      </c>
      <c r="AH146" s="43">
        <f t="shared" si="28"/>
        <v>0</v>
      </c>
      <c r="AJ146" s="43" t="s">
        <v>25151</v>
      </c>
      <c r="AK146" s="43">
        <v>0</v>
      </c>
      <c r="AL146" s="43">
        <v>0</v>
      </c>
      <c r="AM146" s="43">
        <f t="shared" si="29"/>
        <v>0</v>
      </c>
      <c r="AO146" s="43" t="s">
        <v>25151</v>
      </c>
      <c r="AP146" s="43">
        <v>0</v>
      </c>
      <c r="AQ146" s="43">
        <v>0</v>
      </c>
      <c r="AR146" s="43">
        <f t="shared" si="30"/>
        <v>0</v>
      </c>
      <c r="AT146" s="43" t="s">
        <v>25151</v>
      </c>
      <c r="AU146" s="43">
        <v>0</v>
      </c>
      <c r="AV146" s="43">
        <v>0</v>
      </c>
      <c r="AW146" s="43">
        <f t="shared" si="31"/>
        <v>0</v>
      </c>
      <c r="AY146" s="43" t="s">
        <v>25151</v>
      </c>
      <c r="AZ146" s="43">
        <v>0</v>
      </c>
      <c r="BA146" s="43">
        <v>0</v>
      </c>
      <c r="BB146" s="43">
        <f t="shared" si="32"/>
        <v>0</v>
      </c>
    </row>
    <row r="147" spans="1:54">
      <c r="A147" s="43" t="s">
        <v>25150</v>
      </c>
      <c r="B147" s="43">
        <v>0</v>
      </c>
      <c r="C147" s="43">
        <v>0</v>
      </c>
      <c r="D147" s="43">
        <f t="shared" si="22"/>
        <v>1</v>
      </c>
      <c r="F147" s="43" t="s">
        <v>25150</v>
      </c>
      <c r="G147" s="43">
        <v>0</v>
      </c>
      <c r="H147" s="43">
        <v>0</v>
      </c>
      <c r="I147" s="43">
        <f t="shared" si="23"/>
        <v>0</v>
      </c>
      <c r="K147" s="43" t="s">
        <v>25150</v>
      </c>
      <c r="L147" s="43">
        <v>0</v>
      </c>
      <c r="M147" s="43">
        <v>0</v>
      </c>
      <c r="N147" s="43">
        <f t="shared" si="24"/>
        <v>0</v>
      </c>
      <c r="P147" s="43" t="s">
        <v>25150</v>
      </c>
      <c r="Q147" s="43">
        <v>0</v>
      </c>
      <c r="R147" s="43">
        <v>0</v>
      </c>
      <c r="S147" s="43">
        <f t="shared" si="25"/>
        <v>0</v>
      </c>
      <c r="U147" s="43" t="s">
        <v>25150</v>
      </c>
      <c r="V147" s="43">
        <v>0</v>
      </c>
      <c r="W147" s="43">
        <v>0</v>
      </c>
      <c r="X147" s="43">
        <f t="shared" si="26"/>
        <v>0</v>
      </c>
      <c r="Z147" s="43" t="s">
        <v>25150</v>
      </c>
      <c r="AA147" s="43">
        <v>0</v>
      </c>
      <c r="AB147" s="43">
        <v>0</v>
      </c>
      <c r="AC147" s="43">
        <f t="shared" si="27"/>
        <v>0</v>
      </c>
      <c r="AE147" s="43" t="s">
        <v>25150</v>
      </c>
      <c r="AF147" s="43">
        <v>0</v>
      </c>
      <c r="AG147" s="43">
        <v>0</v>
      </c>
      <c r="AH147" s="43">
        <f t="shared" si="28"/>
        <v>0</v>
      </c>
      <c r="AJ147" s="43" t="s">
        <v>25150</v>
      </c>
      <c r="AK147" s="43">
        <v>0</v>
      </c>
      <c r="AL147" s="43">
        <v>0</v>
      </c>
      <c r="AM147" s="43">
        <f t="shared" si="29"/>
        <v>0</v>
      </c>
      <c r="AO147" s="43" t="s">
        <v>25150</v>
      </c>
      <c r="AP147" s="43">
        <v>0</v>
      </c>
      <c r="AQ147" s="43">
        <v>0</v>
      </c>
      <c r="AR147" s="43">
        <f t="shared" si="30"/>
        <v>0</v>
      </c>
      <c r="AT147" s="43" t="s">
        <v>25150</v>
      </c>
      <c r="AU147" s="43">
        <v>0</v>
      </c>
      <c r="AV147" s="43">
        <v>0</v>
      </c>
      <c r="AW147" s="43">
        <f t="shared" si="31"/>
        <v>0</v>
      </c>
      <c r="AY147" s="43" t="s">
        <v>25150</v>
      </c>
      <c r="AZ147" s="43">
        <v>0</v>
      </c>
      <c r="BA147" s="43">
        <v>0</v>
      </c>
      <c r="BB147" s="43">
        <f t="shared" si="32"/>
        <v>1</v>
      </c>
    </row>
    <row r="148" spans="1:54">
      <c r="A148" s="43" t="s">
        <v>25153</v>
      </c>
      <c r="B148" s="43">
        <v>0</v>
      </c>
      <c r="C148" s="43">
        <v>0</v>
      </c>
      <c r="D148" s="43">
        <f t="shared" si="22"/>
        <v>0</v>
      </c>
      <c r="F148" s="43" t="s">
        <v>25153</v>
      </c>
      <c r="G148" s="43">
        <v>0</v>
      </c>
      <c r="H148" s="43">
        <v>0</v>
      </c>
      <c r="I148" s="43">
        <f t="shared" si="23"/>
        <v>0</v>
      </c>
      <c r="K148" s="43" t="s">
        <v>25153</v>
      </c>
      <c r="L148" s="43">
        <v>0</v>
      </c>
      <c r="M148" s="43">
        <v>0</v>
      </c>
      <c r="N148" s="43">
        <f t="shared" si="24"/>
        <v>0</v>
      </c>
      <c r="P148" s="43" t="s">
        <v>25153</v>
      </c>
      <c r="Q148" s="43">
        <v>0</v>
      </c>
      <c r="R148" s="43">
        <v>0</v>
      </c>
      <c r="S148" s="43">
        <f t="shared" si="25"/>
        <v>0</v>
      </c>
      <c r="U148" s="43" t="s">
        <v>25153</v>
      </c>
      <c r="V148" s="43">
        <v>0</v>
      </c>
      <c r="W148" s="43">
        <v>0</v>
      </c>
      <c r="X148" s="43">
        <f t="shared" si="26"/>
        <v>0</v>
      </c>
      <c r="Z148" s="43" t="s">
        <v>25153</v>
      </c>
      <c r="AA148" s="43">
        <v>0</v>
      </c>
      <c r="AB148" s="43">
        <v>0</v>
      </c>
      <c r="AC148" s="43">
        <f t="shared" si="27"/>
        <v>0</v>
      </c>
      <c r="AE148" s="43" t="s">
        <v>25153</v>
      </c>
      <c r="AF148" s="43">
        <v>0</v>
      </c>
      <c r="AG148" s="43">
        <v>0</v>
      </c>
      <c r="AH148" s="43">
        <f t="shared" si="28"/>
        <v>0</v>
      </c>
      <c r="AJ148" s="43" t="s">
        <v>25153</v>
      </c>
      <c r="AK148" s="43">
        <v>0</v>
      </c>
      <c r="AL148" s="43">
        <v>0</v>
      </c>
      <c r="AM148" s="43">
        <f t="shared" si="29"/>
        <v>0</v>
      </c>
      <c r="AO148" s="43" t="s">
        <v>25153</v>
      </c>
      <c r="AP148" s="43">
        <v>0</v>
      </c>
      <c r="AQ148" s="43">
        <v>0</v>
      </c>
      <c r="AR148" s="43">
        <f t="shared" si="30"/>
        <v>0</v>
      </c>
      <c r="AT148" s="43" t="s">
        <v>25153</v>
      </c>
      <c r="AU148" s="43">
        <v>0</v>
      </c>
      <c r="AV148" s="43">
        <v>0</v>
      </c>
      <c r="AW148" s="43">
        <f t="shared" si="31"/>
        <v>0</v>
      </c>
      <c r="AY148" s="43" t="s">
        <v>25153</v>
      </c>
      <c r="AZ148" s="43">
        <v>0</v>
      </c>
      <c r="BA148" s="43">
        <v>0</v>
      </c>
      <c r="BB148" s="43">
        <f t="shared" si="32"/>
        <v>0</v>
      </c>
    </row>
    <row r="149" spans="1:54">
      <c r="A149" s="43" t="s">
        <v>25152</v>
      </c>
      <c r="B149" s="43">
        <v>0</v>
      </c>
      <c r="C149" s="43">
        <v>0</v>
      </c>
      <c r="D149" s="43">
        <f t="shared" si="22"/>
        <v>0</v>
      </c>
      <c r="F149" s="43" t="s">
        <v>25152</v>
      </c>
      <c r="G149" s="43">
        <v>0</v>
      </c>
      <c r="H149" s="43">
        <v>0</v>
      </c>
      <c r="I149" s="43">
        <f t="shared" si="23"/>
        <v>0</v>
      </c>
      <c r="K149" s="43" t="s">
        <v>25152</v>
      </c>
      <c r="L149" s="43">
        <v>0</v>
      </c>
      <c r="M149" s="43">
        <v>0</v>
      </c>
      <c r="N149" s="43">
        <f t="shared" si="24"/>
        <v>0</v>
      </c>
      <c r="P149" s="43" t="s">
        <v>25152</v>
      </c>
      <c r="Q149" s="43">
        <v>0</v>
      </c>
      <c r="R149" s="43">
        <v>0</v>
      </c>
      <c r="S149" s="43">
        <f t="shared" si="25"/>
        <v>0</v>
      </c>
      <c r="U149" s="43" t="s">
        <v>25152</v>
      </c>
      <c r="V149" s="43">
        <v>0</v>
      </c>
      <c r="W149" s="43">
        <v>0</v>
      </c>
      <c r="X149" s="43">
        <f t="shared" si="26"/>
        <v>0</v>
      </c>
      <c r="Z149" s="43" t="s">
        <v>25152</v>
      </c>
      <c r="AA149" s="43">
        <v>0</v>
      </c>
      <c r="AB149" s="43">
        <v>0</v>
      </c>
      <c r="AC149" s="43">
        <f t="shared" si="27"/>
        <v>0</v>
      </c>
      <c r="AE149" s="43" t="s">
        <v>25152</v>
      </c>
      <c r="AF149" s="43">
        <v>0</v>
      </c>
      <c r="AG149" s="43">
        <v>0</v>
      </c>
      <c r="AH149" s="43">
        <f t="shared" si="28"/>
        <v>1</v>
      </c>
      <c r="AJ149" s="43" t="s">
        <v>25152</v>
      </c>
      <c r="AK149" s="43">
        <v>0</v>
      </c>
      <c r="AL149" s="43">
        <v>0</v>
      </c>
      <c r="AM149" s="43">
        <f t="shared" si="29"/>
        <v>0</v>
      </c>
      <c r="AO149" s="43" t="s">
        <v>25152</v>
      </c>
      <c r="AP149" s="43">
        <v>0</v>
      </c>
      <c r="AQ149" s="43">
        <v>0</v>
      </c>
      <c r="AR149" s="43">
        <f t="shared" si="30"/>
        <v>0</v>
      </c>
      <c r="AT149" s="43" t="s">
        <v>25152</v>
      </c>
      <c r="AU149" s="43">
        <v>0</v>
      </c>
      <c r="AV149" s="43">
        <v>0</v>
      </c>
      <c r="AW149" s="43">
        <f t="shared" si="31"/>
        <v>0</v>
      </c>
      <c r="AY149" s="43" t="s">
        <v>25152</v>
      </c>
      <c r="AZ149" s="43">
        <v>0</v>
      </c>
      <c r="BA149" s="43">
        <v>0</v>
      </c>
      <c r="BB149" s="43">
        <f t="shared" si="32"/>
        <v>1</v>
      </c>
    </row>
    <row r="150" spans="1:54">
      <c r="A150" s="43" t="s">
        <v>25155</v>
      </c>
      <c r="B150" s="43">
        <v>0</v>
      </c>
      <c r="C150" s="43">
        <v>0</v>
      </c>
      <c r="D150" s="43">
        <f t="shared" si="22"/>
        <v>0</v>
      </c>
      <c r="F150" s="43" t="s">
        <v>25155</v>
      </c>
      <c r="G150" s="43">
        <v>0</v>
      </c>
      <c r="H150" s="43">
        <v>0</v>
      </c>
      <c r="I150" s="43">
        <f t="shared" si="23"/>
        <v>0</v>
      </c>
      <c r="K150" s="43" t="s">
        <v>25155</v>
      </c>
      <c r="L150" s="43">
        <v>0</v>
      </c>
      <c r="M150" s="43">
        <v>0</v>
      </c>
      <c r="N150" s="43">
        <f t="shared" si="24"/>
        <v>0</v>
      </c>
      <c r="P150" s="43" t="s">
        <v>25155</v>
      </c>
      <c r="Q150" s="43">
        <v>0</v>
      </c>
      <c r="R150" s="43">
        <v>0</v>
      </c>
      <c r="S150" s="43">
        <f t="shared" si="25"/>
        <v>0</v>
      </c>
      <c r="U150" s="43" t="s">
        <v>25155</v>
      </c>
      <c r="V150" s="43">
        <v>0</v>
      </c>
      <c r="W150" s="43">
        <v>0</v>
      </c>
      <c r="X150" s="43">
        <f t="shared" si="26"/>
        <v>0</v>
      </c>
      <c r="Z150" s="43" t="s">
        <v>25155</v>
      </c>
      <c r="AA150" s="43">
        <v>0</v>
      </c>
      <c r="AB150" s="43">
        <v>0</v>
      </c>
      <c r="AC150" s="43">
        <f t="shared" si="27"/>
        <v>0</v>
      </c>
      <c r="AE150" s="43" t="s">
        <v>25155</v>
      </c>
      <c r="AF150" s="43">
        <v>0</v>
      </c>
      <c r="AG150" s="43">
        <v>0</v>
      </c>
      <c r="AH150" s="43">
        <f t="shared" si="28"/>
        <v>0</v>
      </c>
      <c r="AJ150" s="43" t="s">
        <v>25155</v>
      </c>
      <c r="AK150" s="43">
        <v>0</v>
      </c>
      <c r="AL150" s="43">
        <v>0</v>
      </c>
      <c r="AM150" s="43">
        <f t="shared" si="29"/>
        <v>0</v>
      </c>
      <c r="AO150" s="43" t="s">
        <v>25155</v>
      </c>
      <c r="AP150" s="43">
        <v>0</v>
      </c>
      <c r="AQ150" s="43">
        <v>0</v>
      </c>
      <c r="AR150" s="43">
        <f t="shared" si="30"/>
        <v>0</v>
      </c>
      <c r="AT150" s="43" t="s">
        <v>25155</v>
      </c>
      <c r="AU150" s="43">
        <v>0</v>
      </c>
      <c r="AV150" s="43">
        <v>0</v>
      </c>
      <c r="AW150" s="43">
        <f t="shared" si="31"/>
        <v>0</v>
      </c>
      <c r="AY150" s="43" t="s">
        <v>25155</v>
      </c>
      <c r="AZ150" s="43">
        <v>0</v>
      </c>
      <c r="BA150" s="43">
        <v>0</v>
      </c>
      <c r="BB150" s="43">
        <f t="shared" si="32"/>
        <v>0</v>
      </c>
    </row>
    <row r="151" spans="1:54">
      <c r="A151" s="43" t="s">
        <v>25154</v>
      </c>
      <c r="B151" s="43">
        <v>0</v>
      </c>
      <c r="C151" s="43">
        <v>0</v>
      </c>
      <c r="D151" s="43">
        <f t="shared" si="22"/>
        <v>0</v>
      </c>
      <c r="F151" s="43" t="s">
        <v>25154</v>
      </c>
      <c r="G151" s="43">
        <v>0</v>
      </c>
      <c r="H151" s="43">
        <v>0</v>
      </c>
      <c r="I151" s="43">
        <f t="shared" si="23"/>
        <v>0</v>
      </c>
      <c r="K151" s="43" t="s">
        <v>25154</v>
      </c>
      <c r="L151" s="43">
        <v>0</v>
      </c>
      <c r="M151" s="43">
        <v>0</v>
      </c>
      <c r="N151" s="43">
        <f t="shared" si="24"/>
        <v>0</v>
      </c>
      <c r="P151" s="43" t="s">
        <v>25154</v>
      </c>
      <c r="Q151" s="43">
        <v>0</v>
      </c>
      <c r="R151" s="43">
        <v>0</v>
      </c>
      <c r="S151" s="43">
        <f t="shared" si="25"/>
        <v>0</v>
      </c>
      <c r="U151" s="43" t="s">
        <v>25154</v>
      </c>
      <c r="V151" s="43">
        <v>0</v>
      </c>
      <c r="W151" s="43">
        <v>0</v>
      </c>
      <c r="X151" s="43">
        <f t="shared" si="26"/>
        <v>1</v>
      </c>
      <c r="Z151" s="43" t="s">
        <v>25154</v>
      </c>
      <c r="AA151" s="43">
        <v>0</v>
      </c>
      <c r="AB151" s="43">
        <v>0</v>
      </c>
      <c r="AC151" s="43">
        <f t="shared" si="27"/>
        <v>0</v>
      </c>
      <c r="AE151" s="43" t="s">
        <v>25154</v>
      </c>
      <c r="AF151" s="43">
        <v>0</v>
      </c>
      <c r="AG151" s="43">
        <v>0</v>
      </c>
      <c r="AH151" s="43">
        <f t="shared" si="28"/>
        <v>0</v>
      </c>
      <c r="AJ151" s="43" t="s">
        <v>25154</v>
      </c>
      <c r="AK151" s="43">
        <v>0</v>
      </c>
      <c r="AL151" s="43">
        <v>0</v>
      </c>
      <c r="AM151" s="43">
        <f t="shared" si="29"/>
        <v>0</v>
      </c>
      <c r="AO151" s="43" t="s">
        <v>25154</v>
      </c>
      <c r="AP151" s="43">
        <v>0</v>
      </c>
      <c r="AQ151" s="43">
        <v>0</v>
      </c>
      <c r="AR151" s="43">
        <f t="shared" si="30"/>
        <v>0</v>
      </c>
      <c r="AT151" s="43" t="s">
        <v>25154</v>
      </c>
      <c r="AU151" s="43">
        <v>0</v>
      </c>
      <c r="AV151" s="43">
        <v>0</v>
      </c>
      <c r="AW151" s="43">
        <f t="shared" si="31"/>
        <v>0</v>
      </c>
      <c r="AY151" s="43" t="s">
        <v>25154</v>
      </c>
      <c r="AZ151" s="43">
        <v>0</v>
      </c>
      <c r="BA151" s="43">
        <v>0</v>
      </c>
      <c r="BB151" s="43">
        <f t="shared" si="32"/>
        <v>1</v>
      </c>
    </row>
    <row r="152" spans="1:54">
      <c r="A152" s="43" t="s">
        <v>25157</v>
      </c>
      <c r="B152" s="43">
        <v>0</v>
      </c>
      <c r="C152" s="43">
        <v>0</v>
      </c>
      <c r="D152" s="43">
        <f t="shared" si="22"/>
        <v>0</v>
      </c>
      <c r="F152" s="43" t="s">
        <v>25157</v>
      </c>
      <c r="G152" s="43">
        <v>0</v>
      </c>
      <c r="H152" s="43">
        <v>0</v>
      </c>
      <c r="I152" s="43">
        <f t="shared" si="23"/>
        <v>0</v>
      </c>
      <c r="K152" s="43" t="s">
        <v>25157</v>
      </c>
      <c r="L152" s="43">
        <v>0</v>
      </c>
      <c r="M152" s="43">
        <v>0</v>
      </c>
      <c r="N152" s="43">
        <f t="shared" si="24"/>
        <v>0</v>
      </c>
      <c r="P152" s="43" t="s">
        <v>25157</v>
      </c>
      <c r="Q152" s="43">
        <v>0</v>
      </c>
      <c r="R152" s="43">
        <v>0</v>
      </c>
      <c r="S152" s="43">
        <f t="shared" si="25"/>
        <v>0</v>
      </c>
      <c r="U152" s="43" t="s">
        <v>25157</v>
      </c>
      <c r="V152" s="43">
        <v>0</v>
      </c>
      <c r="W152" s="43">
        <v>0</v>
      </c>
      <c r="X152" s="43">
        <f t="shared" si="26"/>
        <v>0</v>
      </c>
      <c r="Z152" s="43" t="s">
        <v>25157</v>
      </c>
      <c r="AA152" s="43">
        <v>0</v>
      </c>
      <c r="AB152" s="43">
        <v>0</v>
      </c>
      <c r="AC152" s="43">
        <f t="shared" si="27"/>
        <v>0</v>
      </c>
      <c r="AE152" s="43" t="s">
        <v>25157</v>
      </c>
      <c r="AF152" s="43">
        <v>0</v>
      </c>
      <c r="AG152" s="43">
        <v>0</v>
      </c>
      <c r="AH152" s="43">
        <f t="shared" si="28"/>
        <v>0</v>
      </c>
      <c r="AJ152" s="43" t="s">
        <v>25157</v>
      </c>
      <c r="AK152" s="43">
        <v>0</v>
      </c>
      <c r="AL152" s="43">
        <v>0</v>
      </c>
      <c r="AM152" s="43">
        <f t="shared" si="29"/>
        <v>0</v>
      </c>
      <c r="AO152" s="43" t="s">
        <v>25157</v>
      </c>
      <c r="AP152" s="43">
        <v>0</v>
      </c>
      <c r="AQ152" s="43">
        <v>0</v>
      </c>
      <c r="AR152" s="43">
        <f t="shared" si="30"/>
        <v>0</v>
      </c>
      <c r="AT152" s="43" t="s">
        <v>25157</v>
      </c>
      <c r="AU152" s="43">
        <v>0</v>
      </c>
      <c r="AV152" s="43">
        <v>0</v>
      </c>
      <c r="AW152" s="43">
        <f t="shared" si="31"/>
        <v>0</v>
      </c>
      <c r="AY152" s="43" t="s">
        <v>25157</v>
      </c>
      <c r="AZ152" s="43">
        <v>0</v>
      </c>
      <c r="BA152" s="43">
        <v>0</v>
      </c>
      <c r="BB152" s="43">
        <f t="shared" si="32"/>
        <v>0</v>
      </c>
    </row>
    <row r="153" spans="1:54">
      <c r="A153" s="43" t="s">
        <v>25156</v>
      </c>
      <c r="B153" s="43">
        <v>0</v>
      </c>
      <c r="C153" s="43">
        <v>0</v>
      </c>
      <c r="D153" s="43">
        <f t="shared" si="22"/>
        <v>0</v>
      </c>
      <c r="F153" s="43" t="s">
        <v>25156</v>
      </c>
      <c r="G153" s="43">
        <v>0</v>
      </c>
      <c r="H153" s="43">
        <v>0</v>
      </c>
      <c r="I153" s="43">
        <f t="shared" si="23"/>
        <v>1</v>
      </c>
      <c r="K153" s="43" t="s">
        <v>25156</v>
      </c>
      <c r="L153" s="43">
        <v>0</v>
      </c>
      <c r="M153" s="43">
        <v>0</v>
      </c>
      <c r="N153" s="43">
        <f t="shared" si="24"/>
        <v>0</v>
      </c>
      <c r="P153" s="43" t="s">
        <v>25156</v>
      </c>
      <c r="Q153" s="43">
        <v>0</v>
      </c>
      <c r="R153" s="43">
        <v>0</v>
      </c>
      <c r="S153" s="43">
        <f t="shared" si="25"/>
        <v>0</v>
      </c>
      <c r="U153" s="43" t="s">
        <v>25156</v>
      </c>
      <c r="V153" s="43">
        <v>0</v>
      </c>
      <c r="W153" s="43">
        <v>0</v>
      </c>
      <c r="X153" s="43">
        <f t="shared" si="26"/>
        <v>0</v>
      </c>
      <c r="Z153" s="43" t="s">
        <v>25156</v>
      </c>
      <c r="AA153" s="43">
        <v>0</v>
      </c>
      <c r="AB153" s="43">
        <v>0</v>
      </c>
      <c r="AC153" s="43">
        <f t="shared" si="27"/>
        <v>0</v>
      </c>
      <c r="AE153" s="43" t="s">
        <v>25156</v>
      </c>
      <c r="AF153" s="43">
        <v>0</v>
      </c>
      <c r="AG153" s="43">
        <v>0</v>
      </c>
      <c r="AH153" s="43">
        <f t="shared" si="28"/>
        <v>0</v>
      </c>
      <c r="AJ153" s="43" t="s">
        <v>25156</v>
      </c>
      <c r="AK153" s="43">
        <v>0</v>
      </c>
      <c r="AL153" s="43">
        <v>0</v>
      </c>
      <c r="AM153" s="43">
        <f t="shared" si="29"/>
        <v>0</v>
      </c>
      <c r="AO153" s="43" t="s">
        <v>25156</v>
      </c>
      <c r="AP153" s="43">
        <v>0</v>
      </c>
      <c r="AQ153" s="43">
        <v>0</v>
      </c>
      <c r="AR153" s="43">
        <f t="shared" si="30"/>
        <v>0</v>
      </c>
      <c r="AT153" s="43" t="s">
        <v>25156</v>
      </c>
      <c r="AU153" s="43">
        <v>0</v>
      </c>
      <c r="AV153" s="43">
        <v>0</v>
      </c>
      <c r="AW153" s="43">
        <f t="shared" si="31"/>
        <v>0</v>
      </c>
      <c r="AY153" s="43" t="s">
        <v>25156</v>
      </c>
      <c r="AZ153" s="43">
        <v>0</v>
      </c>
      <c r="BA153" s="43">
        <v>0</v>
      </c>
      <c r="BB153" s="43">
        <f t="shared" si="32"/>
        <v>1</v>
      </c>
    </row>
    <row r="154" spans="1:54">
      <c r="A154" s="43" t="s">
        <v>25159</v>
      </c>
      <c r="B154" s="43">
        <v>0</v>
      </c>
      <c r="C154" s="43">
        <v>0</v>
      </c>
      <c r="D154" s="43">
        <f t="shared" si="22"/>
        <v>0</v>
      </c>
      <c r="F154" s="43" t="s">
        <v>25159</v>
      </c>
      <c r="G154" s="43">
        <v>0</v>
      </c>
      <c r="H154" s="43">
        <v>0</v>
      </c>
      <c r="I154" s="43">
        <f t="shared" si="23"/>
        <v>0</v>
      </c>
      <c r="K154" s="43" t="s">
        <v>25159</v>
      </c>
      <c r="L154" s="43">
        <v>0</v>
      </c>
      <c r="M154" s="43">
        <v>0</v>
      </c>
      <c r="N154" s="43">
        <f t="shared" si="24"/>
        <v>0</v>
      </c>
      <c r="P154" s="43" t="s">
        <v>25159</v>
      </c>
      <c r="Q154" s="43">
        <v>0</v>
      </c>
      <c r="R154" s="43">
        <v>0</v>
      </c>
      <c r="S154" s="43">
        <f t="shared" si="25"/>
        <v>0</v>
      </c>
      <c r="U154" s="43" t="s">
        <v>25159</v>
      </c>
      <c r="V154" s="43">
        <v>0</v>
      </c>
      <c r="W154" s="43">
        <v>0</v>
      </c>
      <c r="X154" s="43">
        <f t="shared" si="26"/>
        <v>0</v>
      </c>
      <c r="Z154" s="43" t="s">
        <v>25159</v>
      </c>
      <c r="AA154" s="43">
        <v>0</v>
      </c>
      <c r="AB154" s="43">
        <v>0</v>
      </c>
      <c r="AC154" s="43">
        <f t="shared" si="27"/>
        <v>0</v>
      </c>
      <c r="AE154" s="43" t="s">
        <v>25159</v>
      </c>
      <c r="AF154" s="43">
        <v>0</v>
      </c>
      <c r="AG154" s="43">
        <v>0</v>
      </c>
      <c r="AH154" s="43">
        <f t="shared" si="28"/>
        <v>0</v>
      </c>
      <c r="AJ154" s="43" t="s">
        <v>25159</v>
      </c>
      <c r="AK154" s="43">
        <v>0</v>
      </c>
      <c r="AL154" s="43">
        <v>0</v>
      </c>
      <c r="AM154" s="43">
        <f t="shared" si="29"/>
        <v>0</v>
      </c>
      <c r="AO154" s="43" t="s">
        <v>25159</v>
      </c>
      <c r="AP154" s="43">
        <v>0</v>
      </c>
      <c r="AQ154" s="43">
        <v>0</v>
      </c>
      <c r="AR154" s="43">
        <f t="shared" si="30"/>
        <v>0</v>
      </c>
      <c r="AT154" s="43" t="s">
        <v>25159</v>
      </c>
      <c r="AU154" s="43">
        <v>0</v>
      </c>
      <c r="AV154" s="43">
        <v>0</v>
      </c>
      <c r="AW154" s="43">
        <f t="shared" si="31"/>
        <v>0</v>
      </c>
      <c r="AY154" s="43" t="s">
        <v>25159</v>
      </c>
      <c r="AZ154" s="43">
        <v>0</v>
      </c>
      <c r="BA154" s="43">
        <v>0</v>
      </c>
      <c r="BB154" s="43">
        <f t="shared" si="32"/>
        <v>0</v>
      </c>
    </row>
    <row r="155" spans="1:54">
      <c r="A155" s="43" t="s">
        <v>25158</v>
      </c>
      <c r="B155" s="43">
        <v>0</v>
      </c>
      <c r="C155" s="43">
        <v>0</v>
      </c>
      <c r="D155" s="43">
        <f t="shared" si="22"/>
        <v>1</v>
      </c>
      <c r="F155" s="43" t="s">
        <v>25158</v>
      </c>
      <c r="G155" s="43">
        <v>0</v>
      </c>
      <c r="H155" s="43">
        <v>0</v>
      </c>
      <c r="I155" s="43">
        <f t="shared" si="23"/>
        <v>0</v>
      </c>
      <c r="K155" s="43" t="s">
        <v>25158</v>
      </c>
      <c r="L155" s="43">
        <v>0</v>
      </c>
      <c r="M155" s="43">
        <v>0</v>
      </c>
      <c r="N155" s="43">
        <f t="shared" si="24"/>
        <v>0</v>
      </c>
      <c r="P155" s="43" t="s">
        <v>25158</v>
      </c>
      <c r="Q155" s="43">
        <v>0</v>
      </c>
      <c r="R155" s="43">
        <v>0</v>
      </c>
      <c r="S155" s="43">
        <f t="shared" si="25"/>
        <v>0</v>
      </c>
      <c r="U155" s="43" t="s">
        <v>25158</v>
      </c>
      <c r="V155" s="43">
        <v>0</v>
      </c>
      <c r="W155" s="43">
        <v>0</v>
      </c>
      <c r="X155" s="43">
        <f t="shared" si="26"/>
        <v>0</v>
      </c>
      <c r="Z155" s="43" t="s">
        <v>25158</v>
      </c>
      <c r="AA155" s="43">
        <v>0</v>
      </c>
      <c r="AB155" s="43">
        <v>0</v>
      </c>
      <c r="AC155" s="43">
        <f t="shared" si="27"/>
        <v>0</v>
      </c>
      <c r="AE155" s="43" t="s">
        <v>25158</v>
      </c>
      <c r="AF155" s="43">
        <v>0</v>
      </c>
      <c r="AG155" s="43">
        <v>0</v>
      </c>
      <c r="AH155" s="43">
        <f t="shared" si="28"/>
        <v>0</v>
      </c>
      <c r="AJ155" s="43" t="s">
        <v>25158</v>
      </c>
      <c r="AK155" s="43">
        <v>0</v>
      </c>
      <c r="AL155" s="43">
        <v>0</v>
      </c>
      <c r="AM155" s="43">
        <f t="shared" si="29"/>
        <v>0</v>
      </c>
      <c r="AO155" s="43" t="s">
        <v>25158</v>
      </c>
      <c r="AP155" s="43">
        <v>0</v>
      </c>
      <c r="AQ155" s="43">
        <v>0</v>
      </c>
      <c r="AR155" s="43">
        <f t="shared" si="30"/>
        <v>0</v>
      </c>
      <c r="AT155" s="43" t="s">
        <v>25158</v>
      </c>
      <c r="AU155" s="43">
        <v>0</v>
      </c>
      <c r="AV155" s="43">
        <v>0</v>
      </c>
      <c r="AW155" s="43">
        <f t="shared" si="31"/>
        <v>0</v>
      </c>
      <c r="AY155" s="43" t="s">
        <v>25158</v>
      </c>
      <c r="AZ155" s="43">
        <v>0</v>
      </c>
      <c r="BA155" s="43">
        <v>0</v>
      </c>
      <c r="BB155" s="43">
        <f t="shared" si="32"/>
        <v>1</v>
      </c>
    </row>
    <row r="156" spans="1:54">
      <c r="A156" s="43" t="s">
        <v>25161</v>
      </c>
      <c r="B156" s="43">
        <v>0</v>
      </c>
      <c r="C156" s="43">
        <v>0</v>
      </c>
      <c r="D156" s="43">
        <f t="shared" si="22"/>
        <v>0</v>
      </c>
      <c r="F156" s="43" t="s">
        <v>25161</v>
      </c>
      <c r="G156" s="43">
        <v>0</v>
      </c>
      <c r="H156" s="43">
        <v>0</v>
      </c>
      <c r="I156" s="43">
        <f t="shared" si="23"/>
        <v>0</v>
      </c>
      <c r="K156" s="43" t="s">
        <v>25161</v>
      </c>
      <c r="L156" s="43">
        <v>0</v>
      </c>
      <c r="M156" s="43">
        <v>0</v>
      </c>
      <c r="N156" s="43">
        <f t="shared" si="24"/>
        <v>0</v>
      </c>
      <c r="P156" s="43" t="s">
        <v>25161</v>
      </c>
      <c r="Q156" s="43">
        <v>0</v>
      </c>
      <c r="R156" s="43">
        <v>0</v>
      </c>
      <c r="S156" s="43">
        <f t="shared" si="25"/>
        <v>0</v>
      </c>
      <c r="U156" s="43" t="s">
        <v>25161</v>
      </c>
      <c r="V156" s="43">
        <v>0</v>
      </c>
      <c r="W156" s="43">
        <v>0</v>
      </c>
      <c r="X156" s="43">
        <f t="shared" si="26"/>
        <v>0</v>
      </c>
      <c r="Z156" s="43" t="s">
        <v>25161</v>
      </c>
      <c r="AA156" s="43">
        <v>0</v>
      </c>
      <c r="AB156" s="43">
        <v>0</v>
      </c>
      <c r="AC156" s="43">
        <f t="shared" si="27"/>
        <v>0</v>
      </c>
      <c r="AE156" s="43" t="s">
        <v>25161</v>
      </c>
      <c r="AF156" s="43">
        <v>0</v>
      </c>
      <c r="AG156" s="43">
        <v>0</v>
      </c>
      <c r="AH156" s="43">
        <f t="shared" si="28"/>
        <v>0</v>
      </c>
      <c r="AJ156" s="43" t="s">
        <v>25161</v>
      </c>
      <c r="AK156" s="43">
        <v>0</v>
      </c>
      <c r="AL156" s="43">
        <v>0</v>
      </c>
      <c r="AM156" s="43">
        <f t="shared" si="29"/>
        <v>0</v>
      </c>
      <c r="AO156" s="43" t="s">
        <v>25161</v>
      </c>
      <c r="AP156" s="43">
        <v>0</v>
      </c>
      <c r="AQ156" s="43">
        <v>0</v>
      </c>
      <c r="AR156" s="43">
        <f t="shared" si="30"/>
        <v>0</v>
      </c>
      <c r="AT156" s="43" t="s">
        <v>25161</v>
      </c>
      <c r="AU156" s="43">
        <v>0</v>
      </c>
      <c r="AV156" s="43">
        <v>0</v>
      </c>
      <c r="AW156" s="43">
        <f t="shared" si="31"/>
        <v>0</v>
      </c>
      <c r="AY156" s="43" t="s">
        <v>25161</v>
      </c>
      <c r="AZ156" s="43">
        <v>0</v>
      </c>
      <c r="BA156" s="43">
        <v>0</v>
      </c>
      <c r="BB156" s="43">
        <f t="shared" si="32"/>
        <v>0</v>
      </c>
    </row>
    <row r="157" spans="1:54">
      <c r="A157" s="43" t="s">
        <v>25160</v>
      </c>
      <c r="B157" s="43">
        <v>0</v>
      </c>
      <c r="C157" s="43">
        <v>0</v>
      </c>
      <c r="D157" s="43">
        <f t="shared" si="22"/>
        <v>0</v>
      </c>
      <c r="F157" s="43" t="s">
        <v>25160</v>
      </c>
      <c r="G157" s="43">
        <v>0</v>
      </c>
      <c r="H157" s="43">
        <v>0</v>
      </c>
      <c r="I157" s="43">
        <f t="shared" si="23"/>
        <v>0</v>
      </c>
      <c r="K157" s="43" t="s">
        <v>25160</v>
      </c>
      <c r="L157" s="43">
        <v>0</v>
      </c>
      <c r="M157" s="43">
        <v>0</v>
      </c>
      <c r="N157" s="43">
        <f t="shared" si="24"/>
        <v>0</v>
      </c>
      <c r="P157" s="43" t="s">
        <v>25160</v>
      </c>
      <c r="Q157" s="43">
        <v>0</v>
      </c>
      <c r="R157" s="43">
        <v>0</v>
      </c>
      <c r="S157" s="43">
        <f t="shared" si="25"/>
        <v>0</v>
      </c>
      <c r="U157" s="43" t="s">
        <v>25160</v>
      </c>
      <c r="V157" s="43">
        <v>0</v>
      </c>
      <c r="W157" s="43">
        <v>0</v>
      </c>
      <c r="X157" s="43">
        <f t="shared" si="26"/>
        <v>0</v>
      </c>
      <c r="Z157" s="43" t="s">
        <v>25160</v>
      </c>
      <c r="AA157" s="43">
        <v>0</v>
      </c>
      <c r="AB157" s="43">
        <v>0</v>
      </c>
      <c r="AC157" s="43">
        <f t="shared" si="27"/>
        <v>0</v>
      </c>
      <c r="AE157" s="43" t="s">
        <v>25160</v>
      </c>
      <c r="AF157" s="43">
        <v>0</v>
      </c>
      <c r="AG157" s="43">
        <v>0</v>
      </c>
      <c r="AH157" s="43">
        <f t="shared" si="28"/>
        <v>1</v>
      </c>
      <c r="AJ157" s="43" t="s">
        <v>25160</v>
      </c>
      <c r="AK157" s="43">
        <v>0</v>
      </c>
      <c r="AL157" s="43">
        <v>0</v>
      </c>
      <c r="AM157" s="43">
        <f t="shared" si="29"/>
        <v>0</v>
      </c>
      <c r="AO157" s="43" t="s">
        <v>25160</v>
      </c>
      <c r="AP157" s="43">
        <v>0</v>
      </c>
      <c r="AQ157" s="43">
        <v>0</v>
      </c>
      <c r="AR157" s="43">
        <f t="shared" si="30"/>
        <v>0</v>
      </c>
      <c r="AT157" s="43" t="s">
        <v>25160</v>
      </c>
      <c r="AU157" s="43">
        <v>0</v>
      </c>
      <c r="AV157" s="43">
        <v>0</v>
      </c>
      <c r="AW157" s="43">
        <f t="shared" si="31"/>
        <v>0</v>
      </c>
      <c r="AY157" s="43" t="s">
        <v>25160</v>
      </c>
      <c r="AZ157" s="43">
        <v>0</v>
      </c>
      <c r="BA157" s="43">
        <v>0</v>
      </c>
      <c r="BB157" s="43">
        <f t="shared" si="32"/>
        <v>1</v>
      </c>
    </row>
    <row r="158" spans="1:54">
      <c r="A158" s="43" t="s">
        <v>25163</v>
      </c>
      <c r="B158" s="43">
        <v>0</v>
      </c>
      <c r="C158" s="43">
        <v>0</v>
      </c>
      <c r="D158" s="43">
        <f t="shared" si="22"/>
        <v>0</v>
      </c>
      <c r="F158" s="43" t="s">
        <v>25163</v>
      </c>
      <c r="G158" s="43">
        <v>0</v>
      </c>
      <c r="H158" s="43">
        <v>0</v>
      </c>
      <c r="I158" s="43">
        <f t="shared" si="23"/>
        <v>0</v>
      </c>
      <c r="K158" s="43" t="s">
        <v>25163</v>
      </c>
      <c r="L158" s="43">
        <v>0</v>
      </c>
      <c r="M158" s="43">
        <v>0</v>
      </c>
      <c r="N158" s="43">
        <f t="shared" si="24"/>
        <v>0</v>
      </c>
      <c r="P158" s="43" t="s">
        <v>25163</v>
      </c>
      <c r="Q158" s="43">
        <v>0</v>
      </c>
      <c r="R158" s="43">
        <v>0</v>
      </c>
      <c r="S158" s="43">
        <f t="shared" si="25"/>
        <v>0</v>
      </c>
      <c r="U158" s="43" t="s">
        <v>25163</v>
      </c>
      <c r="V158" s="43">
        <v>0</v>
      </c>
      <c r="W158" s="43">
        <v>0</v>
      </c>
      <c r="X158" s="43">
        <f t="shared" si="26"/>
        <v>0</v>
      </c>
      <c r="Z158" s="43" t="s">
        <v>25163</v>
      </c>
      <c r="AA158" s="43">
        <v>0</v>
      </c>
      <c r="AB158" s="43">
        <v>0</v>
      </c>
      <c r="AC158" s="43">
        <f t="shared" si="27"/>
        <v>0</v>
      </c>
      <c r="AE158" s="43" t="s">
        <v>25163</v>
      </c>
      <c r="AF158" s="43">
        <v>0</v>
      </c>
      <c r="AG158" s="43">
        <v>0</v>
      </c>
      <c r="AH158" s="43">
        <f t="shared" si="28"/>
        <v>0</v>
      </c>
      <c r="AJ158" s="43" t="s">
        <v>25163</v>
      </c>
      <c r="AK158" s="43">
        <v>0</v>
      </c>
      <c r="AL158" s="43">
        <v>0</v>
      </c>
      <c r="AM158" s="43">
        <f t="shared" si="29"/>
        <v>0</v>
      </c>
      <c r="AO158" s="43" t="s">
        <v>25163</v>
      </c>
      <c r="AP158" s="43">
        <v>0</v>
      </c>
      <c r="AQ158" s="43">
        <v>0</v>
      </c>
      <c r="AR158" s="43">
        <f t="shared" si="30"/>
        <v>0</v>
      </c>
      <c r="AT158" s="43" t="s">
        <v>25163</v>
      </c>
      <c r="AU158" s="43">
        <v>0</v>
      </c>
      <c r="AV158" s="43">
        <v>0</v>
      </c>
      <c r="AW158" s="43">
        <f t="shared" si="31"/>
        <v>0</v>
      </c>
      <c r="AY158" s="43" t="s">
        <v>25163</v>
      </c>
      <c r="AZ158" s="43">
        <v>0</v>
      </c>
      <c r="BA158" s="43">
        <v>0</v>
      </c>
      <c r="BB158" s="43">
        <f t="shared" si="32"/>
        <v>0</v>
      </c>
    </row>
    <row r="159" spans="1:54">
      <c r="A159" s="43" t="s">
        <v>25162</v>
      </c>
      <c r="B159" s="43">
        <v>0</v>
      </c>
      <c r="C159" s="43">
        <v>0</v>
      </c>
      <c r="D159" s="43">
        <f t="shared" si="22"/>
        <v>0</v>
      </c>
      <c r="F159" s="43" t="s">
        <v>25162</v>
      </c>
      <c r="G159" s="43">
        <v>0</v>
      </c>
      <c r="H159" s="43">
        <v>0</v>
      </c>
      <c r="I159" s="43">
        <f t="shared" si="23"/>
        <v>0</v>
      </c>
      <c r="K159" s="43" t="s">
        <v>25162</v>
      </c>
      <c r="L159" s="43">
        <v>0</v>
      </c>
      <c r="M159" s="43">
        <v>0</v>
      </c>
      <c r="N159" s="43">
        <f t="shared" si="24"/>
        <v>0</v>
      </c>
      <c r="P159" s="43" t="s">
        <v>25162</v>
      </c>
      <c r="Q159" s="43">
        <v>0</v>
      </c>
      <c r="R159" s="43">
        <v>0</v>
      </c>
      <c r="S159" s="43">
        <f t="shared" si="25"/>
        <v>0</v>
      </c>
      <c r="U159" s="43" t="s">
        <v>25162</v>
      </c>
      <c r="V159" s="43">
        <v>0</v>
      </c>
      <c r="W159" s="43">
        <v>0</v>
      </c>
      <c r="X159" s="43">
        <f t="shared" si="26"/>
        <v>1</v>
      </c>
      <c r="Z159" s="43" t="s">
        <v>25162</v>
      </c>
      <c r="AA159" s="43">
        <v>0</v>
      </c>
      <c r="AB159" s="43">
        <v>0</v>
      </c>
      <c r="AC159" s="43">
        <f t="shared" si="27"/>
        <v>0</v>
      </c>
      <c r="AE159" s="43" t="s">
        <v>25162</v>
      </c>
      <c r="AF159" s="43">
        <v>0</v>
      </c>
      <c r="AG159" s="43">
        <v>0</v>
      </c>
      <c r="AH159" s="43">
        <f t="shared" si="28"/>
        <v>0</v>
      </c>
      <c r="AJ159" s="43" t="s">
        <v>25162</v>
      </c>
      <c r="AK159" s="43">
        <v>0</v>
      </c>
      <c r="AL159" s="43">
        <v>0</v>
      </c>
      <c r="AM159" s="43">
        <f t="shared" si="29"/>
        <v>0</v>
      </c>
      <c r="AO159" s="43" t="s">
        <v>25162</v>
      </c>
      <c r="AP159" s="43">
        <v>0</v>
      </c>
      <c r="AQ159" s="43">
        <v>0</v>
      </c>
      <c r="AR159" s="43">
        <f t="shared" si="30"/>
        <v>0</v>
      </c>
      <c r="AT159" s="43" t="s">
        <v>25162</v>
      </c>
      <c r="AU159" s="43">
        <v>0</v>
      </c>
      <c r="AV159" s="43">
        <v>0</v>
      </c>
      <c r="AW159" s="43">
        <f t="shared" si="31"/>
        <v>0</v>
      </c>
      <c r="AY159" s="43" t="s">
        <v>25162</v>
      </c>
      <c r="AZ159" s="43">
        <v>0</v>
      </c>
      <c r="BA159" s="43">
        <v>0</v>
      </c>
      <c r="BB159" s="43">
        <f t="shared" si="32"/>
        <v>1</v>
      </c>
    </row>
    <row r="160" spans="1:54">
      <c r="A160" s="43" t="s">
        <v>24701</v>
      </c>
      <c r="B160" s="43">
        <v>0</v>
      </c>
      <c r="C160" s="43">
        <v>0</v>
      </c>
      <c r="D160" s="43">
        <f t="shared" si="22"/>
        <v>0</v>
      </c>
      <c r="F160" s="43" t="s">
        <v>24701</v>
      </c>
      <c r="G160" s="43">
        <v>0</v>
      </c>
      <c r="H160" s="43">
        <v>0</v>
      </c>
      <c r="I160" s="43">
        <f t="shared" si="23"/>
        <v>0</v>
      </c>
      <c r="K160" s="43" t="s">
        <v>24701</v>
      </c>
      <c r="L160" s="43">
        <v>0</v>
      </c>
      <c r="M160" s="43">
        <v>0</v>
      </c>
      <c r="N160" s="43">
        <f t="shared" si="24"/>
        <v>0</v>
      </c>
      <c r="P160" s="43" t="s">
        <v>24701</v>
      </c>
      <c r="Q160" s="43">
        <v>0</v>
      </c>
      <c r="R160" s="43">
        <v>0</v>
      </c>
      <c r="S160" s="43">
        <f t="shared" si="25"/>
        <v>0</v>
      </c>
      <c r="U160" s="43" t="s">
        <v>24701</v>
      </c>
      <c r="V160" s="43">
        <v>0</v>
      </c>
      <c r="W160" s="43">
        <v>0</v>
      </c>
      <c r="X160" s="43">
        <f t="shared" si="26"/>
        <v>0</v>
      </c>
      <c r="Z160" s="43" t="s">
        <v>24701</v>
      </c>
      <c r="AA160" s="43">
        <v>0</v>
      </c>
      <c r="AB160" s="43">
        <v>0</v>
      </c>
      <c r="AC160" s="43">
        <f t="shared" si="27"/>
        <v>0</v>
      </c>
      <c r="AE160" s="43" t="s">
        <v>24701</v>
      </c>
      <c r="AF160" s="43">
        <v>0</v>
      </c>
      <c r="AG160" s="43">
        <v>0</v>
      </c>
      <c r="AH160" s="43">
        <f t="shared" si="28"/>
        <v>0</v>
      </c>
      <c r="AJ160" s="43" t="s">
        <v>24701</v>
      </c>
      <c r="AK160" s="43">
        <v>0</v>
      </c>
      <c r="AL160" s="43">
        <v>0</v>
      </c>
      <c r="AM160" s="43">
        <f t="shared" si="29"/>
        <v>0</v>
      </c>
      <c r="AO160" s="43" t="s">
        <v>24701</v>
      </c>
      <c r="AP160" s="43">
        <v>0</v>
      </c>
      <c r="AQ160" s="43">
        <v>0</v>
      </c>
      <c r="AR160" s="43">
        <f t="shared" si="30"/>
        <v>0</v>
      </c>
      <c r="AT160" s="43" t="s">
        <v>24701</v>
      </c>
      <c r="AU160" s="43">
        <v>0</v>
      </c>
      <c r="AV160" s="43">
        <v>0</v>
      </c>
      <c r="AW160" s="43">
        <f t="shared" si="31"/>
        <v>0</v>
      </c>
      <c r="AY160" s="43" t="s">
        <v>24701</v>
      </c>
      <c r="AZ160" s="43">
        <v>0</v>
      </c>
      <c r="BA160" s="43">
        <v>0</v>
      </c>
      <c r="BB160" s="43">
        <f t="shared" si="32"/>
        <v>0</v>
      </c>
    </row>
    <row r="161" spans="1:54">
      <c r="A161" s="43" t="s">
        <v>23873</v>
      </c>
      <c r="B161" s="43">
        <v>0</v>
      </c>
      <c r="C161" s="43">
        <v>0</v>
      </c>
      <c r="D161" s="43">
        <f t="shared" si="22"/>
        <v>0</v>
      </c>
      <c r="F161" s="43" t="s">
        <v>23873</v>
      </c>
      <c r="G161" s="43">
        <v>0</v>
      </c>
      <c r="H161" s="43">
        <v>0</v>
      </c>
      <c r="I161" s="43">
        <f t="shared" si="23"/>
        <v>0</v>
      </c>
      <c r="K161" s="43" t="s">
        <v>23873</v>
      </c>
      <c r="L161" s="43">
        <v>0</v>
      </c>
      <c r="M161" s="43">
        <v>0</v>
      </c>
      <c r="N161" s="43">
        <f t="shared" si="24"/>
        <v>0</v>
      </c>
      <c r="P161" s="43" t="s">
        <v>23873</v>
      </c>
      <c r="Q161" s="43">
        <v>0</v>
      </c>
      <c r="R161" s="43">
        <v>0</v>
      </c>
      <c r="S161" s="43">
        <f t="shared" si="25"/>
        <v>0</v>
      </c>
      <c r="U161" s="43" t="s">
        <v>23873</v>
      </c>
      <c r="V161" s="43">
        <v>0</v>
      </c>
      <c r="W161" s="43">
        <v>0</v>
      </c>
      <c r="X161" s="43">
        <f t="shared" si="26"/>
        <v>0</v>
      </c>
      <c r="Z161" s="43" t="s">
        <v>23873</v>
      </c>
      <c r="AA161" s="43">
        <v>0</v>
      </c>
      <c r="AB161" s="43">
        <v>0</v>
      </c>
      <c r="AC161" s="43">
        <f t="shared" si="27"/>
        <v>0</v>
      </c>
      <c r="AE161" s="43" t="s">
        <v>23873</v>
      </c>
      <c r="AF161" s="43">
        <v>0</v>
      </c>
      <c r="AG161" s="43">
        <v>0</v>
      </c>
      <c r="AH161" s="43">
        <f t="shared" si="28"/>
        <v>0</v>
      </c>
      <c r="AJ161" s="43" t="s">
        <v>23873</v>
      </c>
      <c r="AK161" s="43">
        <v>0</v>
      </c>
      <c r="AL161" s="43">
        <v>0</v>
      </c>
      <c r="AM161" s="43">
        <f t="shared" si="29"/>
        <v>0</v>
      </c>
      <c r="AO161" s="43" t="s">
        <v>23873</v>
      </c>
      <c r="AP161" s="43">
        <v>0</v>
      </c>
      <c r="AQ161" s="43">
        <v>0</v>
      </c>
      <c r="AR161" s="43">
        <f t="shared" si="30"/>
        <v>1</v>
      </c>
      <c r="AT161" s="43" t="s">
        <v>23873</v>
      </c>
      <c r="AU161" s="43">
        <v>0</v>
      </c>
      <c r="AV161" s="43">
        <v>0</v>
      </c>
      <c r="AW161" s="43">
        <f t="shared" si="31"/>
        <v>0</v>
      </c>
      <c r="AY161" s="43" t="s">
        <v>23873</v>
      </c>
      <c r="AZ161" s="43">
        <v>0</v>
      </c>
      <c r="BA161" s="43">
        <v>0</v>
      </c>
      <c r="BB161" s="43">
        <v>0</v>
      </c>
    </row>
    <row r="162" spans="1:54">
      <c r="A162" s="43" t="s">
        <v>24702</v>
      </c>
      <c r="B162" s="43">
        <v>0</v>
      </c>
      <c r="C162" s="43">
        <v>0</v>
      </c>
      <c r="D162" s="43">
        <f t="shared" si="22"/>
        <v>0</v>
      </c>
      <c r="F162" s="43" t="s">
        <v>24702</v>
      </c>
      <c r="G162" s="43">
        <v>0</v>
      </c>
      <c r="H162" s="43">
        <v>0</v>
      </c>
      <c r="I162" s="43">
        <f t="shared" si="23"/>
        <v>0</v>
      </c>
      <c r="K162" s="43" t="s">
        <v>24702</v>
      </c>
      <c r="L162" s="43">
        <v>0</v>
      </c>
      <c r="M162" s="43">
        <v>0</v>
      </c>
      <c r="N162" s="43">
        <f t="shared" si="24"/>
        <v>0</v>
      </c>
      <c r="P162" s="43" t="s">
        <v>24702</v>
      </c>
      <c r="Q162" s="43">
        <v>0</v>
      </c>
      <c r="R162" s="43">
        <v>0</v>
      </c>
      <c r="S162" s="43">
        <f t="shared" si="25"/>
        <v>0</v>
      </c>
      <c r="U162" s="43" t="s">
        <v>24702</v>
      </c>
      <c r="V162" s="43">
        <v>0</v>
      </c>
      <c r="W162" s="43">
        <v>0</v>
      </c>
      <c r="X162" s="43">
        <f t="shared" si="26"/>
        <v>0</v>
      </c>
      <c r="Z162" s="43" t="s">
        <v>24702</v>
      </c>
      <c r="AA162" s="43">
        <v>0</v>
      </c>
      <c r="AB162" s="43">
        <v>0</v>
      </c>
      <c r="AC162" s="43">
        <f t="shared" si="27"/>
        <v>0</v>
      </c>
      <c r="AE162" s="43" t="s">
        <v>24702</v>
      </c>
      <c r="AF162" s="43">
        <v>0</v>
      </c>
      <c r="AG162" s="43">
        <v>0</v>
      </c>
      <c r="AH162" s="43">
        <f t="shared" si="28"/>
        <v>0</v>
      </c>
      <c r="AJ162" s="43" t="s">
        <v>24702</v>
      </c>
      <c r="AK162" s="43">
        <v>0</v>
      </c>
      <c r="AL162" s="43">
        <v>0</v>
      </c>
      <c r="AM162" s="43">
        <f t="shared" si="29"/>
        <v>0</v>
      </c>
      <c r="AO162" s="43" t="s">
        <v>24702</v>
      </c>
      <c r="AP162" s="43">
        <v>0</v>
      </c>
      <c r="AQ162" s="43">
        <v>0</v>
      </c>
      <c r="AR162" s="43">
        <f t="shared" si="30"/>
        <v>0</v>
      </c>
      <c r="AT162" s="43" t="s">
        <v>24702</v>
      </c>
      <c r="AU162" s="43">
        <v>0</v>
      </c>
      <c r="AV162" s="43">
        <v>0</v>
      </c>
      <c r="AW162" s="43">
        <f t="shared" si="31"/>
        <v>0</v>
      </c>
      <c r="AY162" s="43" t="s">
        <v>24702</v>
      </c>
      <c r="AZ162" s="43">
        <v>0</v>
      </c>
      <c r="BA162" s="43">
        <v>0</v>
      </c>
      <c r="BB162" s="43">
        <v>0</v>
      </c>
    </row>
    <row r="163" spans="1:54">
      <c r="A163" s="43" t="s">
        <v>23874</v>
      </c>
      <c r="B163" s="43">
        <v>0</v>
      </c>
      <c r="C163" s="43">
        <v>0</v>
      </c>
      <c r="D163" s="43">
        <f t="shared" si="22"/>
        <v>0</v>
      </c>
      <c r="F163" s="43" t="s">
        <v>23874</v>
      </c>
      <c r="G163" s="43">
        <v>0</v>
      </c>
      <c r="H163" s="43">
        <v>0</v>
      </c>
      <c r="I163" s="43">
        <f t="shared" si="23"/>
        <v>0</v>
      </c>
      <c r="K163" s="43" t="s">
        <v>23874</v>
      </c>
      <c r="L163" s="43">
        <v>0</v>
      </c>
      <c r="M163" s="43">
        <v>0</v>
      </c>
      <c r="N163" s="43">
        <f t="shared" si="24"/>
        <v>0</v>
      </c>
      <c r="P163" s="43" t="s">
        <v>23874</v>
      </c>
      <c r="Q163" s="43">
        <v>0</v>
      </c>
      <c r="R163" s="43">
        <v>0</v>
      </c>
      <c r="S163" s="43">
        <f t="shared" si="25"/>
        <v>0</v>
      </c>
      <c r="U163" s="43" t="s">
        <v>23874</v>
      </c>
      <c r="V163" s="43">
        <v>0</v>
      </c>
      <c r="W163" s="43">
        <v>0</v>
      </c>
      <c r="X163" s="43">
        <f t="shared" si="26"/>
        <v>0</v>
      </c>
      <c r="Z163" s="43" t="s">
        <v>23874</v>
      </c>
      <c r="AA163" s="43">
        <v>0</v>
      </c>
      <c r="AB163" s="43">
        <v>0</v>
      </c>
      <c r="AC163" s="43">
        <f t="shared" si="27"/>
        <v>0</v>
      </c>
      <c r="AE163" s="43" t="s">
        <v>23874</v>
      </c>
      <c r="AF163" s="43">
        <v>0</v>
      </c>
      <c r="AG163" s="43">
        <v>0</v>
      </c>
      <c r="AH163" s="43">
        <f t="shared" si="28"/>
        <v>0</v>
      </c>
      <c r="AJ163" s="43" t="s">
        <v>23874</v>
      </c>
      <c r="AK163" s="43">
        <v>0</v>
      </c>
      <c r="AL163" s="43">
        <v>0</v>
      </c>
      <c r="AM163" s="43">
        <f t="shared" si="29"/>
        <v>0</v>
      </c>
      <c r="AO163" s="43" t="s">
        <v>23874</v>
      </c>
      <c r="AP163" s="43">
        <v>0</v>
      </c>
      <c r="AQ163" s="43">
        <v>0</v>
      </c>
      <c r="AR163" s="43">
        <f t="shared" si="30"/>
        <v>1</v>
      </c>
      <c r="AT163" s="43" t="s">
        <v>23874</v>
      </c>
      <c r="AU163" s="43">
        <v>0</v>
      </c>
      <c r="AV163" s="43">
        <v>0</v>
      </c>
      <c r="AW163" s="43">
        <f t="shared" si="31"/>
        <v>0</v>
      </c>
      <c r="AY163" s="43" t="s">
        <v>23874</v>
      </c>
      <c r="AZ163" s="43">
        <v>0</v>
      </c>
      <c r="BA163" s="43">
        <v>0</v>
      </c>
      <c r="BB163" s="43">
        <v>0</v>
      </c>
    </row>
    <row r="164" spans="1:54">
      <c r="A164" s="43" t="s">
        <v>24703</v>
      </c>
      <c r="B164" s="43">
        <v>0</v>
      </c>
      <c r="C164" s="43">
        <v>0</v>
      </c>
      <c r="D164" s="43">
        <f t="shared" si="22"/>
        <v>0</v>
      </c>
      <c r="F164" s="43" t="s">
        <v>24703</v>
      </c>
      <c r="G164" s="43">
        <v>0</v>
      </c>
      <c r="H164" s="43">
        <v>0</v>
      </c>
      <c r="I164" s="43">
        <f t="shared" si="23"/>
        <v>0</v>
      </c>
      <c r="K164" s="43" t="s">
        <v>24703</v>
      </c>
      <c r="L164" s="43">
        <v>0</v>
      </c>
      <c r="M164" s="43">
        <v>0</v>
      </c>
      <c r="N164" s="43">
        <f t="shared" si="24"/>
        <v>0</v>
      </c>
      <c r="P164" s="43" t="s">
        <v>24703</v>
      </c>
      <c r="Q164" s="43">
        <v>0</v>
      </c>
      <c r="R164" s="43">
        <v>0</v>
      </c>
      <c r="S164" s="43">
        <f t="shared" si="25"/>
        <v>0</v>
      </c>
      <c r="U164" s="43" t="s">
        <v>24703</v>
      </c>
      <c r="V164" s="43">
        <v>0</v>
      </c>
      <c r="W164" s="43">
        <v>0</v>
      </c>
      <c r="X164" s="43">
        <f t="shared" si="26"/>
        <v>0</v>
      </c>
      <c r="Z164" s="43" t="s">
        <v>24703</v>
      </c>
      <c r="AA164" s="43">
        <v>0</v>
      </c>
      <c r="AB164" s="43">
        <v>0</v>
      </c>
      <c r="AC164" s="43">
        <f t="shared" si="27"/>
        <v>0</v>
      </c>
      <c r="AE164" s="43" t="s">
        <v>24703</v>
      </c>
      <c r="AF164" s="43">
        <v>0</v>
      </c>
      <c r="AG164" s="43">
        <v>0</v>
      </c>
      <c r="AH164" s="43">
        <f t="shared" si="28"/>
        <v>0</v>
      </c>
      <c r="AJ164" s="43" t="s">
        <v>24703</v>
      </c>
      <c r="AK164" s="43">
        <v>0</v>
      </c>
      <c r="AL164" s="43">
        <v>0</v>
      </c>
      <c r="AM164" s="43">
        <f t="shared" si="29"/>
        <v>0</v>
      </c>
      <c r="AO164" s="43" t="s">
        <v>24703</v>
      </c>
      <c r="AP164" s="43">
        <v>0</v>
      </c>
      <c r="AQ164" s="43">
        <v>0</v>
      </c>
      <c r="AR164" s="43">
        <f t="shared" si="30"/>
        <v>0</v>
      </c>
      <c r="AT164" s="43" t="s">
        <v>24703</v>
      </c>
      <c r="AU164" s="43">
        <v>0</v>
      </c>
      <c r="AV164" s="43">
        <v>0</v>
      </c>
      <c r="AW164" s="43">
        <f t="shared" si="31"/>
        <v>0</v>
      </c>
      <c r="AY164" s="43" t="s">
        <v>24703</v>
      </c>
      <c r="AZ164" s="43">
        <v>0</v>
      </c>
      <c r="BA164" s="43">
        <v>0</v>
      </c>
      <c r="BB164" s="43">
        <v>0</v>
      </c>
    </row>
    <row r="165" spans="1:54">
      <c r="A165" s="43" t="s">
        <v>23875</v>
      </c>
      <c r="B165" s="43">
        <v>0</v>
      </c>
      <c r="C165" s="43">
        <v>0</v>
      </c>
      <c r="D165" s="43">
        <f t="shared" si="22"/>
        <v>0</v>
      </c>
      <c r="F165" s="43" t="s">
        <v>23875</v>
      </c>
      <c r="G165" s="43">
        <v>0</v>
      </c>
      <c r="H165" s="43">
        <v>0</v>
      </c>
      <c r="I165" s="43">
        <f t="shared" si="23"/>
        <v>0</v>
      </c>
      <c r="K165" s="43" t="s">
        <v>23875</v>
      </c>
      <c r="L165" s="43">
        <v>0</v>
      </c>
      <c r="M165" s="43">
        <v>0</v>
      </c>
      <c r="N165" s="43">
        <f t="shared" si="24"/>
        <v>0</v>
      </c>
      <c r="P165" s="43" t="s">
        <v>23875</v>
      </c>
      <c r="Q165" s="43">
        <v>0</v>
      </c>
      <c r="R165" s="43">
        <v>0</v>
      </c>
      <c r="S165" s="43">
        <f t="shared" si="25"/>
        <v>1</v>
      </c>
      <c r="U165" s="43" t="s">
        <v>23875</v>
      </c>
      <c r="V165" s="43">
        <v>0</v>
      </c>
      <c r="W165" s="43">
        <v>0</v>
      </c>
      <c r="X165" s="43">
        <f t="shared" si="26"/>
        <v>0</v>
      </c>
      <c r="Z165" s="43" t="s">
        <v>23875</v>
      </c>
      <c r="AA165" s="43">
        <v>0</v>
      </c>
      <c r="AB165" s="43">
        <v>0</v>
      </c>
      <c r="AC165" s="43">
        <f t="shared" si="27"/>
        <v>0</v>
      </c>
      <c r="AE165" s="43" t="s">
        <v>23875</v>
      </c>
      <c r="AF165" s="43">
        <v>0</v>
      </c>
      <c r="AG165" s="43">
        <v>0</v>
      </c>
      <c r="AH165" s="43">
        <f t="shared" si="28"/>
        <v>0</v>
      </c>
      <c r="AJ165" s="43" t="s">
        <v>23875</v>
      </c>
      <c r="AK165" s="43">
        <v>0</v>
      </c>
      <c r="AL165" s="43">
        <v>0</v>
      </c>
      <c r="AM165" s="43">
        <f t="shared" si="29"/>
        <v>0</v>
      </c>
      <c r="AO165" s="43" t="s">
        <v>23875</v>
      </c>
      <c r="AP165" s="43">
        <v>0</v>
      </c>
      <c r="AQ165" s="43">
        <v>0</v>
      </c>
      <c r="AR165" s="43">
        <f t="shared" si="30"/>
        <v>1</v>
      </c>
      <c r="AT165" s="43" t="s">
        <v>23875</v>
      </c>
      <c r="AU165" s="43">
        <v>0</v>
      </c>
      <c r="AV165" s="43">
        <v>0</v>
      </c>
      <c r="AW165" s="43">
        <f t="shared" si="31"/>
        <v>0</v>
      </c>
      <c r="AY165" s="43" t="s">
        <v>23875</v>
      </c>
      <c r="AZ165" s="43">
        <v>0</v>
      </c>
      <c r="BA165" s="43">
        <v>0</v>
      </c>
      <c r="BB165" s="43">
        <v>0</v>
      </c>
    </row>
    <row r="166" spans="1:54">
      <c r="A166" s="43" t="s">
        <v>24704</v>
      </c>
      <c r="B166" s="43">
        <v>0</v>
      </c>
      <c r="C166" s="43">
        <v>0</v>
      </c>
      <c r="D166" s="43">
        <f t="shared" si="22"/>
        <v>0</v>
      </c>
      <c r="F166" s="43" t="s">
        <v>24704</v>
      </c>
      <c r="G166" s="43">
        <v>0</v>
      </c>
      <c r="H166" s="43">
        <v>0</v>
      </c>
      <c r="I166" s="43">
        <f t="shared" si="23"/>
        <v>0</v>
      </c>
      <c r="K166" s="43" t="s">
        <v>24704</v>
      </c>
      <c r="L166" s="43">
        <v>0</v>
      </c>
      <c r="M166" s="43">
        <v>0</v>
      </c>
      <c r="N166" s="43">
        <f t="shared" si="24"/>
        <v>0</v>
      </c>
      <c r="P166" s="43" t="s">
        <v>24704</v>
      </c>
      <c r="Q166" s="43">
        <v>0</v>
      </c>
      <c r="R166" s="43">
        <v>0</v>
      </c>
      <c r="S166" s="43">
        <f t="shared" si="25"/>
        <v>0</v>
      </c>
      <c r="U166" s="43" t="s">
        <v>24704</v>
      </c>
      <c r="V166" s="43">
        <v>0</v>
      </c>
      <c r="W166" s="43">
        <v>0</v>
      </c>
      <c r="X166" s="43">
        <f t="shared" si="26"/>
        <v>0</v>
      </c>
      <c r="Z166" s="43" t="s">
        <v>24704</v>
      </c>
      <c r="AA166" s="43">
        <v>0</v>
      </c>
      <c r="AB166" s="43">
        <v>0</v>
      </c>
      <c r="AC166" s="43">
        <f t="shared" si="27"/>
        <v>0</v>
      </c>
      <c r="AE166" s="43" t="s">
        <v>24704</v>
      </c>
      <c r="AF166" s="43">
        <v>0</v>
      </c>
      <c r="AG166" s="43">
        <v>0</v>
      </c>
      <c r="AH166" s="43">
        <f t="shared" si="28"/>
        <v>0</v>
      </c>
      <c r="AJ166" s="43" t="s">
        <v>24704</v>
      </c>
      <c r="AK166" s="43">
        <v>0</v>
      </c>
      <c r="AL166" s="43">
        <v>0</v>
      </c>
      <c r="AM166" s="43">
        <f t="shared" si="29"/>
        <v>0</v>
      </c>
      <c r="AO166" s="43" t="s">
        <v>24704</v>
      </c>
      <c r="AP166" s="43">
        <v>0</v>
      </c>
      <c r="AQ166" s="43">
        <v>0</v>
      </c>
      <c r="AR166" s="43">
        <f t="shared" si="30"/>
        <v>0</v>
      </c>
      <c r="AT166" s="43" t="s">
        <v>24704</v>
      </c>
      <c r="AU166" s="43">
        <v>0</v>
      </c>
      <c r="AV166" s="43">
        <v>0</v>
      </c>
      <c r="AW166" s="43">
        <f t="shared" si="31"/>
        <v>0</v>
      </c>
      <c r="AY166" s="43" t="s">
        <v>24704</v>
      </c>
      <c r="AZ166" s="43">
        <v>0</v>
      </c>
      <c r="BA166" s="43">
        <v>0</v>
      </c>
      <c r="BB166" s="43">
        <v>0</v>
      </c>
    </row>
    <row r="167" spans="1:54">
      <c r="A167" s="43" t="s">
        <v>24705</v>
      </c>
      <c r="B167" s="43">
        <v>0</v>
      </c>
      <c r="C167" s="43">
        <v>0</v>
      </c>
      <c r="D167" s="43">
        <f t="shared" si="22"/>
        <v>0</v>
      </c>
      <c r="F167" s="43" t="s">
        <v>24705</v>
      </c>
      <c r="G167" s="43">
        <v>0</v>
      </c>
      <c r="H167" s="43">
        <v>0</v>
      </c>
      <c r="I167" s="43">
        <f t="shared" si="23"/>
        <v>0</v>
      </c>
      <c r="K167" s="43" t="s">
        <v>24705</v>
      </c>
      <c r="L167" s="43">
        <v>0</v>
      </c>
      <c r="M167" s="43">
        <v>0</v>
      </c>
      <c r="N167" s="43">
        <f t="shared" si="24"/>
        <v>0</v>
      </c>
      <c r="P167" s="43" t="s">
        <v>24705</v>
      </c>
      <c r="Q167" s="43">
        <v>0</v>
      </c>
      <c r="R167" s="43">
        <v>0</v>
      </c>
      <c r="S167" s="43">
        <f t="shared" si="25"/>
        <v>0</v>
      </c>
      <c r="U167" s="43" t="s">
        <v>24705</v>
      </c>
      <c r="V167" s="43">
        <v>0</v>
      </c>
      <c r="W167" s="43">
        <v>0</v>
      </c>
      <c r="X167" s="43">
        <f t="shared" si="26"/>
        <v>0</v>
      </c>
      <c r="Z167" s="43" t="s">
        <v>24705</v>
      </c>
      <c r="AA167" s="43">
        <v>0</v>
      </c>
      <c r="AB167" s="43">
        <v>0</v>
      </c>
      <c r="AC167" s="43">
        <f t="shared" si="27"/>
        <v>0</v>
      </c>
      <c r="AE167" s="43" t="s">
        <v>24705</v>
      </c>
      <c r="AF167" s="43">
        <v>0</v>
      </c>
      <c r="AG167" s="43">
        <v>0</v>
      </c>
      <c r="AH167" s="43">
        <f t="shared" si="28"/>
        <v>0</v>
      </c>
      <c r="AJ167" s="43" t="s">
        <v>24705</v>
      </c>
      <c r="AK167" s="43">
        <v>0</v>
      </c>
      <c r="AL167" s="43">
        <v>0</v>
      </c>
      <c r="AM167" s="43">
        <f t="shared" si="29"/>
        <v>0</v>
      </c>
      <c r="AO167" s="43" t="s">
        <v>24705</v>
      </c>
      <c r="AP167" s="43">
        <v>0</v>
      </c>
      <c r="AQ167" s="43">
        <v>0</v>
      </c>
      <c r="AR167" s="43">
        <f t="shared" si="30"/>
        <v>0</v>
      </c>
      <c r="AT167" s="43" t="s">
        <v>24705</v>
      </c>
      <c r="AU167" s="43">
        <v>0</v>
      </c>
      <c r="AV167" s="43">
        <v>0</v>
      </c>
      <c r="AW167" s="43">
        <f t="shared" si="31"/>
        <v>0</v>
      </c>
      <c r="AY167" s="43" t="s">
        <v>24705</v>
      </c>
      <c r="AZ167" s="43">
        <v>0</v>
      </c>
      <c r="BA167" s="43">
        <v>0</v>
      </c>
      <c r="BB167" s="43">
        <v>0</v>
      </c>
    </row>
    <row r="168" spans="1:54">
      <c r="A168" s="43" t="s">
        <v>24706</v>
      </c>
      <c r="B168" s="43">
        <v>0</v>
      </c>
      <c r="C168" s="43">
        <v>0</v>
      </c>
      <c r="D168" s="43">
        <f t="shared" si="22"/>
        <v>0</v>
      </c>
      <c r="F168" s="43" t="s">
        <v>24706</v>
      </c>
      <c r="G168" s="43">
        <v>0</v>
      </c>
      <c r="H168" s="43">
        <v>0</v>
      </c>
      <c r="I168" s="43">
        <f t="shared" si="23"/>
        <v>0</v>
      </c>
      <c r="K168" s="43" t="s">
        <v>24706</v>
      </c>
      <c r="L168" s="43">
        <v>0</v>
      </c>
      <c r="M168" s="43">
        <v>0</v>
      </c>
      <c r="N168" s="43">
        <f t="shared" si="24"/>
        <v>0</v>
      </c>
      <c r="P168" s="43" t="s">
        <v>24706</v>
      </c>
      <c r="Q168" s="43">
        <v>0</v>
      </c>
      <c r="R168" s="43">
        <v>0</v>
      </c>
      <c r="S168" s="43">
        <f t="shared" si="25"/>
        <v>0</v>
      </c>
      <c r="U168" s="43" t="s">
        <v>24706</v>
      </c>
      <c r="V168" s="43">
        <v>0</v>
      </c>
      <c r="W168" s="43">
        <v>0</v>
      </c>
      <c r="X168" s="43">
        <f t="shared" si="26"/>
        <v>0</v>
      </c>
      <c r="Z168" s="43" t="s">
        <v>24706</v>
      </c>
      <c r="AA168" s="43">
        <v>0</v>
      </c>
      <c r="AB168" s="43">
        <v>0</v>
      </c>
      <c r="AC168" s="43">
        <f t="shared" si="27"/>
        <v>0</v>
      </c>
      <c r="AE168" s="43" t="s">
        <v>24706</v>
      </c>
      <c r="AF168" s="43">
        <v>0</v>
      </c>
      <c r="AG168" s="43">
        <v>0</v>
      </c>
      <c r="AH168" s="43">
        <f t="shared" si="28"/>
        <v>0</v>
      </c>
      <c r="AJ168" s="43" t="s">
        <v>24706</v>
      </c>
      <c r="AK168" s="43">
        <v>0</v>
      </c>
      <c r="AL168" s="43">
        <v>0</v>
      </c>
      <c r="AM168" s="43">
        <f t="shared" si="29"/>
        <v>0</v>
      </c>
      <c r="AO168" s="43" t="s">
        <v>24706</v>
      </c>
      <c r="AP168" s="43">
        <v>0</v>
      </c>
      <c r="AQ168" s="43">
        <v>0</v>
      </c>
      <c r="AR168" s="43">
        <f t="shared" si="30"/>
        <v>0</v>
      </c>
      <c r="AT168" s="43" t="s">
        <v>24706</v>
      </c>
      <c r="AU168" s="43">
        <v>0</v>
      </c>
      <c r="AV168" s="43">
        <v>0</v>
      </c>
      <c r="AW168" s="43">
        <f t="shared" si="31"/>
        <v>0</v>
      </c>
      <c r="AY168" s="43" t="s">
        <v>24706</v>
      </c>
      <c r="AZ168" s="43">
        <v>0</v>
      </c>
      <c r="BA168" s="43">
        <v>0</v>
      </c>
      <c r="BB168" s="43">
        <v>0</v>
      </c>
    </row>
    <row r="169" spans="1:54">
      <c r="A169" s="43" t="s">
        <v>25165</v>
      </c>
      <c r="B169" s="43">
        <v>0</v>
      </c>
      <c r="C169" s="43">
        <v>0</v>
      </c>
      <c r="D169" s="43">
        <f t="shared" si="22"/>
        <v>0</v>
      </c>
      <c r="F169" s="43" t="s">
        <v>25165</v>
      </c>
      <c r="G169" s="43">
        <v>0</v>
      </c>
      <c r="H169" s="43">
        <v>0</v>
      </c>
      <c r="I169" s="43">
        <f t="shared" si="23"/>
        <v>0</v>
      </c>
      <c r="K169" s="43" t="s">
        <v>25165</v>
      </c>
      <c r="L169" s="43">
        <v>0</v>
      </c>
      <c r="M169" s="43">
        <v>0</v>
      </c>
      <c r="N169" s="43">
        <f t="shared" si="24"/>
        <v>0</v>
      </c>
      <c r="P169" s="43" t="s">
        <v>25165</v>
      </c>
      <c r="Q169" s="43">
        <v>0</v>
      </c>
      <c r="R169" s="43">
        <v>0</v>
      </c>
      <c r="S169" s="43">
        <f t="shared" si="25"/>
        <v>0</v>
      </c>
      <c r="U169" s="43" t="s">
        <v>25165</v>
      </c>
      <c r="V169" s="43">
        <v>0</v>
      </c>
      <c r="W169" s="43">
        <v>0</v>
      </c>
      <c r="X169" s="43">
        <f t="shared" si="26"/>
        <v>0</v>
      </c>
      <c r="Z169" s="43" t="s">
        <v>25165</v>
      </c>
      <c r="AA169" s="43">
        <v>0</v>
      </c>
      <c r="AB169" s="43">
        <v>0</v>
      </c>
      <c r="AC169" s="43">
        <f t="shared" si="27"/>
        <v>0</v>
      </c>
      <c r="AE169" s="43" t="s">
        <v>25165</v>
      </c>
      <c r="AF169" s="43">
        <v>0</v>
      </c>
      <c r="AG169" s="43">
        <v>0</v>
      </c>
      <c r="AH169" s="43">
        <f t="shared" si="28"/>
        <v>0</v>
      </c>
      <c r="AJ169" s="43" t="s">
        <v>25165</v>
      </c>
      <c r="AK169" s="43">
        <v>0</v>
      </c>
      <c r="AL169" s="43">
        <v>0</v>
      </c>
      <c r="AM169" s="43">
        <f t="shared" si="29"/>
        <v>0</v>
      </c>
      <c r="AO169" s="43" t="s">
        <v>25165</v>
      </c>
      <c r="AP169" s="43">
        <v>0</v>
      </c>
      <c r="AQ169" s="43">
        <v>0</v>
      </c>
      <c r="AR169" s="43">
        <f t="shared" si="30"/>
        <v>0</v>
      </c>
      <c r="AT169" s="43" t="s">
        <v>25165</v>
      </c>
      <c r="AU169" s="43">
        <v>0</v>
      </c>
      <c r="AV169" s="43">
        <v>0</v>
      </c>
      <c r="AW169" s="43">
        <f t="shared" si="31"/>
        <v>0</v>
      </c>
      <c r="AY169" s="43" t="s">
        <v>25165</v>
      </c>
      <c r="AZ169" s="43">
        <v>0</v>
      </c>
      <c r="BA169" s="43">
        <v>0</v>
      </c>
      <c r="BB169" s="43">
        <f t="shared" si="32"/>
        <v>0</v>
      </c>
    </row>
    <row r="170" spans="1:54">
      <c r="A170" s="43" t="s">
        <v>25164</v>
      </c>
      <c r="B170" s="43">
        <v>0</v>
      </c>
      <c r="C170" s="43">
        <v>0</v>
      </c>
      <c r="D170" s="43">
        <f t="shared" si="22"/>
        <v>0</v>
      </c>
      <c r="F170" s="43" t="s">
        <v>25164</v>
      </c>
      <c r="G170" s="43">
        <v>0</v>
      </c>
      <c r="H170" s="43">
        <v>0</v>
      </c>
      <c r="I170" s="43">
        <f t="shared" si="23"/>
        <v>1</v>
      </c>
      <c r="K170" s="43" t="s">
        <v>25164</v>
      </c>
      <c r="L170" s="43">
        <v>0</v>
      </c>
      <c r="M170" s="43">
        <v>0</v>
      </c>
      <c r="N170" s="43">
        <f t="shared" si="24"/>
        <v>0</v>
      </c>
      <c r="P170" s="43" t="s">
        <v>25164</v>
      </c>
      <c r="Q170" s="43">
        <v>0</v>
      </c>
      <c r="R170" s="43">
        <v>0</v>
      </c>
      <c r="S170" s="43">
        <f t="shared" si="25"/>
        <v>0</v>
      </c>
      <c r="U170" s="43" t="s">
        <v>25164</v>
      </c>
      <c r="V170" s="43">
        <v>0</v>
      </c>
      <c r="W170" s="43">
        <v>0</v>
      </c>
      <c r="X170" s="43">
        <f t="shared" si="26"/>
        <v>0</v>
      </c>
      <c r="Z170" s="43" t="s">
        <v>25164</v>
      </c>
      <c r="AA170" s="43">
        <v>0</v>
      </c>
      <c r="AB170" s="43">
        <v>0</v>
      </c>
      <c r="AC170" s="43">
        <f t="shared" si="27"/>
        <v>0</v>
      </c>
      <c r="AE170" s="43" t="s">
        <v>25164</v>
      </c>
      <c r="AF170" s="43">
        <v>0</v>
      </c>
      <c r="AG170" s="43">
        <v>0</v>
      </c>
      <c r="AH170" s="43">
        <f t="shared" si="28"/>
        <v>0</v>
      </c>
      <c r="AJ170" s="43" t="s">
        <v>25164</v>
      </c>
      <c r="AK170" s="43">
        <v>0</v>
      </c>
      <c r="AL170" s="43">
        <v>0</v>
      </c>
      <c r="AM170" s="43">
        <f t="shared" si="29"/>
        <v>0</v>
      </c>
      <c r="AO170" s="43" t="s">
        <v>25164</v>
      </c>
      <c r="AP170" s="43">
        <v>0</v>
      </c>
      <c r="AQ170" s="43">
        <v>0</v>
      </c>
      <c r="AR170" s="43">
        <f t="shared" si="30"/>
        <v>0</v>
      </c>
      <c r="AT170" s="43" t="s">
        <v>25164</v>
      </c>
      <c r="AU170" s="43">
        <v>0</v>
      </c>
      <c r="AV170" s="43">
        <v>0</v>
      </c>
      <c r="AW170" s="43">
        <f t="shared" si="31"/>
        <v>0</v>
      </c>
      <c r="AY170" s="43" t="s">
        <v>25164</v>
      </c>
      <c r="AZ170" s="43">
        <v>0</v>
      </c>
      <c r="BA170" s="43">
        <v>0</v>
      </c>
      <c r="BB170" s="43">
        <f t="shared" si="32"/>
        <v>1</v>
      </c>
    </row>
    <row r="171" spans="1:54">
      <c r="A171" s="43" t="s">
        <v>25167</v>
      </c>
      <c r="B171" s="43">
        <v>0</v>
      </c>
      <c r="C171" s="43">
        <v>0</v>
      </c>
      <c r="D171" s="43">
        <f t="shared" si="22"/>
        <v>0</v>
      </c>
      <c r="F171" s="43" t="s">
        <v>25167</v>
      </c>
      <c r="G171" s="43">
        <v>0</v>
      </c>
      <c r="H171" s="43">
        <v>0</v>
      </c>
      <c r="I171" s="43">
        <f t="shared" si="23"/>
        <v>0</v>
      </c>
      <c r="K171" s="43" t="s">
        <v>25167</v>
      </c>
      <c r="L171" s="43">
        <v>0</v>
      </c>
      <c r="M171" s="43">
        <v>0</v>
      </c>
      <c r="N171" s="43">
        <f t="shared" si="24"/>
        <v>0</v>
      </c>
      <c r="P171" s="43" t="s">
        <v>25167</v>
      </c>
      <c r="Q171" s="43">
        <v>0</v>
      </c>
      <c r="R171" s="43">
        <v>0</v>
      </c>
      <c r="S171" s="43">
        <f t="shared" si="25"/>
        <v>0</v>
      </c>
      <c r="U171" s="43" t="s">
        <v>25167</v>
      </c>
      <c r="V171" s="43">
        <v>0</v>
      </c>
      <c r="W171" s="43">
        <v>0</v>
      </c>
      <c r="X171" s="43">
        <f t="shared" si="26"/>
        <v>0</v>
      </c>
      <c r="Z171" s="43" t="s">
        <v>25167</v>
      </c>
      <c r="AA171" s="43">
        <v>0</v>
      </c>
      <c r="AB171" s="43">
        <v>0</v>
      </c>
      <c r="AC171" s="43">
        <f t="shared" si="27"/>
        <v>0</v>
      </c>
      <c r="AE171" s="43" t="s">
        <v>25167</v>
      </c>
      <c r="AF171" s="43">
        <v>0</v>
      </c>
      <c r="AG171" s="43">
        <v>0</v>
      </c>
      <c r="AH171" s="43">
        <f t="shared" si="28"/>
        <v>0</v>
      </c>
      <c r="AJ171" s="43" t="s">
        <v>25167</v>
      </c>
      <c r="AK171" s="43">
        <v>0</v>
      </c>
      <c r="AL171" s="43">
        <v>0</v>
      </c>
      <c r="AM171" s="43">
        <f t="shared" si="29"/>
        <v>0</v>
      </c>
      <c r="AO171" s="43" t="s">
        <v>25167</v>
      </c>
      <c r="AP171" s="43">
        <v>0</v>
      </c>
      <c r="AQ171" s="43">
        <v>0</v>
      </c>
      <c r="AR171" s="43">
        <f t="shared" si="30"/>
        <v>0</v>
      </c>
      <c r="AT171" s="43" t="s">
        <v>25167</v>
      </c>
      <c r="AU171" s="43">
        <v>0</v>
      </c>
      <c r="AV171" s="43">
        <v>0</v>
      </c>
      <c r="AW171" s="43">
        <f t="shared" si="31"/>
        <v>0</v>
      </c>
      <c r="AY171" s="43" t="s">
        <v>25167</v>
      </c>
      <c r="AZ171" s="43">
        <v>0</v>
      </c>
      <c r="BA171" s="43">
        <v>0</v>
      </c>
      <c r="BB171" s="43">
        <f t="shared" si="32"/>
        <v>0</v>
      </c>
    </row>
    <row r="172" spans="1:54">
      <c r="A172" s="43" t="s">
        <v>25166</v>
      </c>
      <c r="B172" s="43">
        <v>0</v>
      </c>
      <c r="C172" s="43">
        <v>0</v>
      </c>
      <c r="D172" s="43">
        <f t="shared" si="22"/>
        <v>1</v>
      </c>
      <c r="F172" s="43" t="s">
        <v>25166</v>
      </c>
      <c r="G172" s="43">
        <v>0</v>
      </c>
      <c r="H172" s="43">
        <v>0</v>
      </c>
      <c r="I172" s="43">
        <f t="shared" si="23"/>
        <v>0</v>
      </c>
      <c r="K172" s="43" t="s">
        <v>25166</v>
      </c>
      <c r="L172" s="43">
        <v>0</v>
      </c>
      <c r="M172" s="43">
        <v>0</v>
      </c>
      <c r="N172" s="43">
        <f t="shared" si="24"/>
        <v>0</v>
      </c>
      <c r="P172" s="43" t="s">
        <v>25166</v>
      </c>
      <c r="Q172" s="43">
        <v>0</v>
      </c>
      <c r="R172" s="43">
        <v>0</v>
      </c>
      <c r="S172" s="43">
        <f t="shared" si="25"/>
        <v>0</v>
      </c>
      <c r="U172" s="43" t="s">
        <v>25166</v>
      </c>
      <c r="V172" s="43">
        <v>0</v>
      </c>
      <c r="W172" s="43">
        <v>0</v>
      </c>
      <c r="X172" s="43">
        <f t="shared" si="26"/>
        <v>0</v>
      </c>
      <c r="Z172" s="43" t="s">
        <v>25166</v>
      </c>
      <c r="AA172" s="43">
        <v>0</v>
      </c>
      <c r="AB172" s="43">
        <v>0</v>
      </c>
      <c r="AC172" s="43">
        <f t="shared" si="27"/>
        <v>0</v>
      </c>
      <c r="AE172" s="43" t="s">
        <v>25166</v>
      </c>
      <c r="AF172" s="43">
        <v>0</v>
      </c>
      <c r="AG172" s="43">
        <v>0</v>
      </c>
      <c r="AH172" s="43">
        <f t="shared" si="28"/>
        <v>0</v>
      </c>
      <c r="AJ172" s="43" t="s">
        <v>25166</v>
      </c>
      <c r="AK172" s="43">
        <v>0</v>
      </c>
      <c r="AL172" s="43">
        <v>0</v>
      </c>
      <c r="AM172" s="43">
        <f t="shared" si="29"/>
        <v>0</v>
      </c>
      <c r="AO172" s="43" t="s">
        <v>25166</v>
      </c>
      <c r="AP172" s="43">
        <v>0</v>
      </c>
      <c r="AQ172" s="43">
        <v>0</v>
      </c>
      <c r="AR172" s="43">
        <f t="shared" si="30"/>
        <v>0</v>
      </c>
      <c r="AT172" s="43" t="s">
        <v>25166</v>
      </c>
      <c r="AU172" s="43">
        <v>0</v>
      </c>
      <c r="AV172" s="43">
        <v>0</v>
      </c>
      <c r="AW172" s="43">
        <f t="shared" si="31"/>
        <v>0</v>
      </c>
      <c r="AY172" s="43" t="s">
        <v>25166</v>
      </c>
      <c r="AZ172" s="43">
        <v>0</v>
      </c>
      <c r="BA172" s="43">
        <v>0</v>
      </c>
      <c r="BB172" s="43">
        <f t="shared" si="32"/>
        <v>1</v>
      </c>
    </row>
    <row r="173" spans="1:54">
      <c r="A173" s="43" t="s">
        <v>25169</v>
      </c>
      <c r="B173" s="43">
        <v>0</v>
      </c>
      <c r="C173" s="43">
        <v>0</v>
      </c>
      <c r="D173" s="43">
        <f t="shared" si="22"/>
        <v>0</v>
      </c>
      <c r="F173" s="43" t="s">
        <v>25169</v>
      </c>
      <c r="G173" s="43">
        <v>0</v>
      </c>
      <c r="H173" s="43">
        <v>0</v>
      </c>
      <c r="I173" s="43">
        <f t="shared" si="23"/>
        <v>0</v>
      </c>
      <c r="K173" s="43" t="s">
        <v>25169</v>
      </c>
      <c r="L173" s="43">
        <v>0</v>
      </c>
      <c r="M173" s="43">
        <v>0</v>
      </c>
      <c r="N173" s="43">
        <f t="shared" si="24"/>
        <v>0</v>
      </c>
      <c r="P173" s="43" t="s">
        <v>25169</v>
      </c>
      <c r="Q173" s="43">
        <v>0</v>
      </c>
      <c r="R173" s="43">
        <v>0</v>
      </c>
      <c r="S173" s="43">
        <f t="shared" si="25"/>
        <v>0</v>
      </c>
      <c r="U173" s="43" t="s">
        <v>25169</v>
      </c>
      <c r="V173" s="43">
        <v>0</v>
      </c>
      <c r="W173" s="43">
        <v>0</v>
      </c>
      <c r="X173" s="43">
        <f t="shared" si="26"/>
        <v>0</v>
      </c>
      <c r="Z173" s="43" t="s">
        <v>25169</v>
      </c>
      <c r="AA173" s="43">
        <v>0</v>
      </c>
      <c r="AB173" s="43">
        <v>0</v>
      </c>
      <c r="AC173" s="43">
        <f t="shared" si="27"/>
        <v>0</v>
      </c>
      <c r="AE173" s="43" t="s">
        <v>25169</v>
      </c>
      <c r="AF173" s="43">
        <v>0</v>
      </c>
      <c r="AG173" s="43">
        <v>0</v>
      </c>
      <c r="AH173" s="43">
        <f t="shared" si="28"/>
        <v>0</v>
      </c>
      <c r="AJ173" s="43" t="s">
        <v>25169</v>
      </c>
      <c r="AK173" s="43">
        <v>0</v>
      </c>
      <c r="AL173" s="43">
        <v>0</v>
      </c>
      <c r="AM173" s="43">
        <f t="shared" si="29"/>
        <v>0</v>
      </c>
      <c r="AO173" s="43" t="s">
        <v>25169</v>
      </c>
      <c r="AP173" s="43">
        <v>0</v>
      </c>
      <c r="AQ173" s="43">
        <v>0</v>
      </c>
      <c r="AR173" s="43">
        <f t="shared" si="30"/>
        <v>0</v>
      </c>
      <c r="AT173" s="43" t="s">
        <v>25169</v>
      </c>
      <c r="AU173" s="43">
        <v>0</v>
      </c>
      <c r="AV173" s="43">
        <v>0</v>
      </c>
      <c r="AW173" s="43">
        <f t="shared" si="31"/>
        <v>0</v>
      </c>
      <c r="AY173" s="43" t="s">
        <v>25169</v>
      </c>
      <c r="AZ173" s="43">
        <v>0</v>
      </c>
      <c r="BA173" s="43">
        <v>0</v>
      </c>
      <c r="BB173" s="43">
        <f t="shared" si="32"/>
        <v>0</v>
      </c>
    </row>
    <row r="174" spans="1:54">
      <c r="A174" s="43" t="s">
        <v>25168</v>
      </c>
      <c r="B174" s="43">
        <v>0</v>
      </c>
      <c r="C174" s="43">
        <v>0</v>
      </c>
      <c r="D174" s="43">
        <f t="shared" si="22"/>
        <v>0</v>
      </c>
      <c r="F174" s="43" t="s">
        <v>25168</v>
      </c>
      <c r="G174" s="43">
        <v>0</v>
      </c>
      <c r="H174" s="43">
        <v>0</v>
      </c>
      <c r="I174" s="43">
        <f t="shared" si="23"/>
        <v>0</v>
      </c>
      <c r="K174" s="43" t="s">
        <v>25168</v>
      </c>
      <c r="L174" s="43">
        <v>0</v>
      </c>
      <c r="M174" s="43">
        <v>0</v>
      </c>
      <c r="N174" s="43">
        <f t="shared" si="24"/>
        <v>0</v>
      </c>
      <c r="P174" s="43" t="s">
        <v>25168</v>
      </c>
      <c r="Q174" s="43">
        <v>0</v>
      </c>
      <c r="R174" s="43">
        <v>0</v>
      </c>
      <c r="S174" s="43">
        <f t="shared" si="25"/>
        <v>0</v>
      </c>
      <c r="U174" s="43" t="s">
        <v>25168</v>
      </c>
      <c r="V174" s="43">
        <v>0</v>
      </c>
      <c r="W174" s="43">
        <v>0</v>
      </c>
      <c r="X174" s="43">
        <f t="shared" si="26"/>
        <v>0</v>
      </c>
      <c r="Z174" s="43" t="s">
        <v>25168</v>
      </c>
      <c r="AA174" s="43">
        <v>0</v>
      </c>
      <c r="AB174" s="43">
        <v>0</v>
      </c>
      <c r="AC174" s="43">
        <f t="shared" si="27"/>
        <v>0</v>
      </c>
      <c r="AE174" s="43" t="s">
        <v>25168</v>
      </c>
      <c r="AF174" s="43">
        <v>0</v>
      </c>
      <c r="AG174" s="43">
        <v>0</v>
      </c>
      <c r="AH174" s="43">
        <f t="shared" si="28"/>
        <v>1</v>
      </c>
      <c r="AJ174" s="43" t="s">
        <v>25168</v>
      </c>
      <c r="AK174" s="43">
        <v>0</v>
      </c>
      <c r="AL174" s="43">
        <v>0</v>
      </c>
      <c r="AM174" s="43">
        <f t="shared" si="29"/>
        <v>0</v>
      </c>
      <c r="AO174" s="43" t="s">
        <v>25168</v>
      </c>
      <c r="AP174" s="43">
        <v>0</v>
      </c>
      <c r="AQ174" s="43">
        <v>0</v>
      </c>
      <c r="AR174" s="43">
        <f t="shared" si="30"/>
        <v>0</v>
      </c>
      <c r="AT174" s="43" t="s">
        <v>25168</v>
      </c>
      <c r="AU174" s="43">
        <v>0</v>
      </c>
      <c r="AV174" s="43">
        <v>0</v>
      </c>
      <c r="AW174" s="43">
        <f t="shared" si="31"/>
        <v>0</v>
      </c>
      <c r="AY174" s="43" t="s">
        <v>25168</v>
      </c>
      <c r="AZ174" s="43">
        <v>0</v>
      </c>
      <c r="BA174" s="43">
        <v>0</v>
      </c>
      <c r="BB174" s="43">
        <f t="shared" si="32"/>
        <v>1</v>
      </c>
    </row>
    <row r="175" spans="1:54">
      <c r="A175" s="43" t="s">
        <v>25171</v>
      </c>
      <c r="B175" s="43">
        <v>0</v>
      </c>
      <c r="C175" s="43">
        <v>0</v>
      </c>
      <c r="D175" s="43">
        <f t="shared" si="22"/>
        <v>0</v>
      </c>
      <c r="F175" s="43" t="s">
        <v>25171</v>
      </c>
      <c r="G175" s="43">
        <v>0</v>
      </c>
      <c r="H175" s="43">
        <v>0</v>
      </c>
      <c r="I175" s="43">
        <f t="shared" si="23"/>
        <v>0</v>
      </c>
      <c r="K175" s="43" t="s">
        <v>25171</v>
      </c>
      <c r="L175" s="43">
        <v>0</v>
      </c>
      <c r="M175" s="43">
        <v>0</v>
      </c>
      <c r="N175" s="43">
        <f t="shared" si="24"/>
        <v>0</v>
      </c>
      <c r="P175" s="43" t="s">
        <v>25171</v>
      </c>
      <c r="Q175" s="43">
        <v>0</v>
      </c>
      <c r="R175" s="43">
        <v>0</v>
      </c>
      <c r="S175" s="43">
        <f t="shared" si="25"/>
        <v>0</v>
      </c>
      <c r="U175" s="43" t="s">
        <v>25171</v>
      </c>
      <c r="V175" s="43">
        <v>0</v>
      </c>
      <c r="W175" s="43">
        <v>0</v>
      </c>
      <c r="X175" s="43">
        <f t="shared" si="26"/>
        <v>0</v>
      </c>
      <c r="Z175" s="43" t="s">
        <v>25171</v>
      </c>
      <c r="AA175" s="43">
        <v>0</v>
      </c>
      <c r="AB175" s="43">
        <v>0</v>
      </c>
      <c r="AC175" s="43">
        <f t="shared" si="27"/>
        <v>0</v>
      </c>
      <c r="AE175" s="43" t="s">
        <v>25171</v>
      </c>
      <c r="AF175" s="43">
        <v>0</v>
      </c>
      <c r="AG175" s="43">
        <v>0</v>
      </c>
      <c r="AH175" s="43">
        <f t="shared" si="28"/>
        <v>0</v>
      </c>
      <c r="AJ175" s="43" t="s">
        <v>25171</v>
      </c>
      <c r="AK175" s="43">
        <v>0</v>
      </c>
      <c r="AL175" s="43">
        <v>0</v>
      </c>
      <c r="AM175" s="43">
        <f t="shared" si="29"/>
        <v>0</v>
      </c>
      <c r="AO175" s="43" t="s">
        <v>25171</v>
      </c>
      <c r="AP175" s="43">
        <v>0</v>
      </c>
      <c r="AQ175" s="43">
        <v>0</v>
      </c>
      <c r="AR175" s="43">
        <f t="shared" si="30"/>
        <v>0</v>
      </c>
      <c r="AT175" s="43" t="s">
        <v>25171</v>
      </c>
      <c r="AU175" s="43">
        <v>0</v>
      </c>
      <c r="AV175" s="43">
        <v>0</v>
      </c>
      <c r="AW175" s="43">
        <f t="shared" si="31"/>
        <v>0</v>
      </c>
      <c r="AY175" s="43" t="s">
        <v>25171</v>
      </c>
      <c r="AZ175" s="43">
        <v>0</v>
      </c>
      <c r="BA175" s="43">
        <v>0</v>
      </c>
      <c r="BB175" s="43">
        <f t="shared" si="32"/>
        <v>0</v>
      </c>
    </row>
    <row r="176" spans="1:54">
      <c r="A176" s="43" t="s">
        <v>25170</v>
      </c>
      <c r="B176" s="43">
        <v>0</v>
      </c>
      <c r="C176" s="43">
        <v>0</v>
      </c>
      <c r="D176" s="43">
        <f t="shared" si="22"/>
        <v>0</v>
      </c>
      <c r="F176" s="43" t="s">
        <v>25170</v>
      </c>
      <c r="G176" s="43">
        <v>0</v>
      </c>
      <c r="H176" s="43">
        <v>0</v>
      </c>
      <c r="I176" s="43">
        <f t="shared" si="23"/>
        <v>0</v>
      </c>
      <c r="K176" s="43" t="s">
        <v>25170</v>
      </c>
      <c r="L176" s="43">
        <v>0</v>
      </c>
      <c r="M176" s="43">
        <v>0</v>
      </c>
      <c r="N176" s="43">
        <f t="shared" si="24"/>
        <v>0</v>
      </c>
      <c r="P176" s="43" t="s">
        <v>25170</v>
      </c>
      <c r="Q176" s="43">
        <v>0</v>
      </c>
      <c r="R176" s="43">
        <v>0</v>
      </c>
      <c r="S176" s="43">
        <f t="shared" si="25"/>
        <v>0</v>
      </c>
      <c r="U176" s="43" t="s">
        <v>25170</v>
      </c>
      <c r="V176" s="43">
        <v>0</v>
      </c>
      <c r="W176" s="43">
        <v>0</v>
      </c>
      <c r="X176" s="43">
        <f t="shared" si="26"/>
        <v>1</v>
      </c>
      <c r="Z176" s="43" t="s">
        <v>25170</v>
      </c>
      <c r="AA176" s="43">
        <v>0</v>
      </c>
      <c r="AB176" s="43">
        <v>0</v>
      </c>
      <c r="AC176" s="43">
        <f t="shared" si="27"/>
        <v>0</v>
      </c>
      <c r="AE176" s="43" t="s">
        <v>25170</v>
      </c>
      <c r="AF176" s="43">
        <v>0</v>
      </c>
      <c r="AG176" s="43">
        <v>0</v>
      </c>
      <c r="AH176" s="43">
        <f t="shared" si="28"/>
        <v>0</v>
      </c>
      <c r="AJ176" s="43" t="s">
        <v>25170</v>
      </c>
      <c r="AK176" s="43">
        <v>0</v>
      </c>
      <c r="AL176" s="43">
        <v>0</v>
      </c>
      <c r="AM176" s="43">
        <f t="shared" si="29"/>
        <v>0</v>
      </c>
      <c r="AO176" s="43" t="s">
        <v>25170</v>
      </c>
      <c r="AP176" s="43">
        <v>0</v>
      </c>
      <c r="AQ176" s="43">
        <v>0</v>
      </c>
      <c r="AR176" s="43">
        <f t="shared" si="30"/>
        <v>0</v>
      </c>
      <c r="AT176" s="43" t="s">
        <v>25170</v>
      </c>
      <c r="AU176" s="43">
        <v>0</v>
      </c>
      <c r="AV176" s="43">
        <v>0</v>
      </c>
      <c r="AW176" s="43">
        <f t="shared" si="31"/>
        <v>0</v>
      </c>
      <c r="AY176" s="43" t="s">
        <v>25170</v>
      </c>
      <c r="AZ176" s="43">
        <v>0</v>
      </c>
      <c r="BA176" s="43">
        <v>0</v>
      </c>
      <c r="BB176" s="43">
        <f t="shared" si="32"/>
        <v>1</v>
      </c>
    </row>
    <row r="177" spans="1:54">
      <c r="A177" s="43" t="s">
        <v>24707</v>
      </c>
      <c r="B177" s="43">
        <v>0</v>
      </c>
      <c r="C177" s="43">
        <v>0</v>
      </c>
      <c r="D177" s="43">
        <f t="shared" si="22"/>
        <v>0</v>
      </c>
      <c r="F177" s="43" t="s">
        <v>24707</v>
      </c>
      <c r="G177" s="43">
        <v>0</v>
      </c>
      <c r="H177" s="43">
        <v>0</v>
      </c>
      <c r="I177" s="43">
        <f t="shared" si="23"/>
        <v>0</v>
      </c>
      <c r="K177" s="43" t="s">
        <v>24707</v>
      </c>
      <c r="L177" s="43">
        <v>0</v>
      </c>
      <c r="M177" s="43">
        <v>0</v>
      </c>
      <c r="N177" s="43">
        <f t="shared" si="24"/>
        <v>0</v>
      </c>
      <c r="P177" s="43" t="s">
        <v>24707</v>
      </c>
      <c r="Q177" s="43">
        <v>0</v>
      </c>
      <c r="R177" s="43">
        <v>0</v>
      </c>
      <c r="S177" s="43">
        <f t="shared" si="25"/>
        <v>0</v>
      </c>
      <c r="U177" s="43" t="s">
        <v>24707</v>
      </c>
      <c r="V177" s="43">
        <v>0</v>
      </c>
      <c r="W177" s="43">
        <v>0</v>
      </c>
      <c r="X177" s="43">
        <f t="shared" si="26"/>
        <v>0</v>
      </c>
      <c r="Z177" s="43" t="s">
        <v>24707</v>
      </c>
      <c r="AA177" s="43">
        <v>0</v>
      </c>
      <c r="AB177" s="43">
        <v>0</v>
      </c>
      <c r="AC177" s="43">
        <f t="shared" si="27"/>
        <v>0</v>
      </c>
      <c r="AE177" s="43" t="s">
        <v>24707</v>
      </c>
      <c r="AF177" s="43">
        <v>0</v>
      </c>
      <c r="AG177" s="43">
        <v>0</v>
      </c>
      <c r="AH177" s="43">
        <f t="shared" si="28"/>
        <v>0</v>
      </c>
      <c r="AJ177" s="43" t="s">
        <v>24707</v>
      </c>
      <c r="AK177" s="43">
        <v>0</v>
      </c>
      <c r="AL177" s="43">
        <v>0</v>
      </c>
      <c r="AM177" s="43">
        <f t="shared" si="29"/>
        <v>0</v>
      </c>
      <c r="AO177" s="43" t="s">
        <v>24707</v>
      </c>
      <c r="AP177" s="43">
        <v>0</v>
      </c>
      <c r="AQ177" s="43">
        <v>0</v>
      </c>
      <c r="AR177" s="43">
        <f t="shared" si="30"/>
        <v>0</v>
      </c>
      <c r="AT177" s="43" t="s">
        <v>24707</v>
      </c>
      <c r="AU177" s="43">
        <v>0</v>
      </c>
      <c r="AV177" s="43">
        <v>0</v>
      </c>
      <c r="AW177" s="43">
        <f t="shared" si="31"/>
        <v>0</v>
      </c>
      <c r="AY177" s="43" t="s">
        <v>24707</v>
      </c>
      <c r="AZ177" s="43">
        <v>0</v>
      </c>
      <c r="BA177" s="43">
        <v>0</v>
      </c>
      <c r="BB177" s="43">
        <f t="shared" si="32"/>
        <v>0</v>
      </c>
    </row>
    <row r="178" spans="1:54">
      <c r="A178" s="43" t="s">
        <v>24708</v>
      </c>
      <c r="B178" s="43">
        <v>0</v>
      </c>
      <c r="C178" s="43">
        <v>0</v>
      </c>
      <c r="D178" s="43">
        <f t="shared" si="22"/>
        <v>0</v>
      </c>
      <c r="F178" s="43" t="s">
        <v>24708</v>
      </c>
      <c r="G178" s="43">
        <v>0</v>
      </c>
      <c r="H178" s="43">
        <v>0</v>
      </c>
      <c r="I178" s="43">
        <f t="shared" si="23"/>
        <v>0</v>
      </c>
      <c r="K178" s="43" t="s">
        <v>24708</v>
      </c>
      <c r="L178" s="43">
        <v>0</v>
      </c>
      <c r="M178" s="43">
        <v>0</v>
      </c>
      <c r="N178" s="43">
        <f t="shared" si="24"/>
        <v>0</v>
      </c>
      <c r="P178" s="43" t="s">
        <v>24708</v>
      </c>
      <c r="Q178" s="43">
        <v>0</v>
      </c>
      <c r="R178" s="43">
        <v>0</v>
      </c>
      <c r="S178" s="43">
        <f t="shared" si="25"/>
        <v>0</v>
      </c>
      <c r="U178" s="43" t="s">
        <v>24708</v>
      </c>
      <c r="V178" s="43">
        <v>0</v>
      </c>
      <c r="W178" s="43">
        <v>0</v>
      </c>
      <c r="X178" s="43">
        <f t="shared" si="26"/>
        <v>0</v>
      </c>
      <c r="Z178" s="43" t="s">
        <v>24708</v>
      </c>
      <c r="AA178" s="43">
        <v>0</v>
      </c>
      <c r="AB178" s="43">
        <v>0</v>
      </c>
      <c r="AC178" s="43">
        <f t="shared" si="27"/>
        <v>0</v>
      </c>
      <c r="AE178" s="43" t="s">
        <v>24708</v>
      </c>
      <c r="AF178" s="43">
        <v>0</v>
      </c>
      <c r="AG178" s="43">
        <v>0</v>
      </c>
      <c r="AH178" s="43">
        <f t="shared" si="28"/>
        <v>0</v>
      </c>
      <c r="AJ178" s="43" t="s">
        <v>24708</v>
      </c>
      <c r="AK178" s="43">
        <v>0</v>
      </c>
      <c r="AL178" s="43">
        <v>0</v>
      </c>
      <c r="AM178" s="43">
        <f t="shared" si="29"/>
        <v>0</v>
      </c>
      <c r="AO178" s="43" t="s">
        <v>24708</v>
      </c>
      <c r="AP178" s="43">
        <v>0</v>
      </c>
      <c r="AQ178" s="43">
        <v>0</v>
      </c>
      <c r="AR178" s="43">
        <f t="shared" si="30"/>
        <v>0</v>
      </c>
      <c r="AT178" s="43" t="s">
        <v>24708</v>
      </c>
      <c r="AU178" s="43">
        <v>0</v>
      </c>
      <c r="AV178" s="43">
        <v>0</v>
      </c>
      <c r="AW178" s="43">
        <f t="shared" si="31"/>
        <v>0</v>
      </c>
      <c r="AY178" s="43" t="s">
        <v>24708</v>
      </c>
      <c r="AZ178" s="43">
        <v>0</v>
      </c>
      <c r="BA178" s="43">
        <v>0</v>
      </c>
      <c r="BB178" s="43">
        <f t="shared" si="32"/>
        <v>0</v>
      </c>
    </row>
    <row r="179" spans="1:54">
      <c r="A179" s="43" t="s">
        <v>24709</v>
      </c>
      <c r="B179" s="43">
        <v>0</v>
      </c>
      <c r="C179" s="43">
        <v>0</v>
      </c>
      <c r="D179" s="43">
        <f t="shared" si="22"/>
        <v>0</v>
      </c>
      <c r="F179" s="43" t="s">
        <v>24709</v>
      </c>
      <c r="G179" s="43">
        <v>0</v>
      </c>
      <c r="H179" s="43">
        <v>0</v>
      </c>
      <c r="I179" s="43">
        <f t="shared" si="23"/>
        <v>0</v>
      </c>
      <c r="K179" s="43" t="s">
        <v>24709</v>
      </c>
      <c r="L179" s="43">
        <v>0</v>
      </c>
      <c r="M179" s="43">
        <v>0</v>
      </c>
      <c r="N179" s="43">
        <f t="shared" si="24"/>
        <v>0</v>
      </c>
      <c r="P179" s="43" t="s">
        <v>24709</v>
      </c>
      <c r="Q179" s="43">
        <v>0</v>
      </c>
      <c r="R179" s="43">
        <v>0</v>
      </c>
      <c r="S179" s="43">
        <f t="shared" si="25"/>
        <v>0</v>
      </c>
      <c r="U179" s="43" t="s">
        <v>24709</v>
      </c>
      <c r="V179" s="43">
        <v>0</v>
      </c>
      <c r="W179" s="43">
        <v>0</v>
      </c>
      <c r="X179" s="43">
        <f t="shared" si="26"/>
        <v>0</v>
      </c>
      <c r="Z179" s="43" t="s">
        <v>24709</v>
      </c>
      <c r="AA179" s="43">
        <v>0</v>
      </c>
      <c r="AB179" s="43">
        <v>0</v>
      </c>
      <c r="AC179" s="43">
        <f t="shared" si="27"/>
        <v>0</v>
      </c>
      <c r="AE179" s="43" t="s">
        <v>24709</v>
      </c>
      <c r="AF179" s="43">
        <v>0</v>
      </c>
      <c r="AG179" s="43">
        <v>0</v>
      </c>
      <c r="AH179" s="43">
        <f t="shared" si="28"/>
        <v>0</v>
      </c>
      <c r="AJ179" s="43" t="s">
        <v>24709</v>
      </c>
      <c r="AK179" s="43">
        <v>0</v>
      </c>
      <c r="AL179" s="43">
        <v>0</v>
      </c>
      <c r="AM179" s="43">
        <f t="shared" si="29"/>
        <v>0</v>
      </c>
      <c r="AO179" s="43" t="s">
        <v>24709</v>
      </c>
      <c r="AP179" s="43">
        <v>0</v>
      </c>
      <c r="AQ179" s="43">
        <v>0</v>
      </c>
      <c r="AR179" s="43">
        <f t="shared" si="30"/>
        <v>0</v>
      </c>
      <c r="AT179" s="43" t="s">
        <v>24709</v>
      </c>
      <c r="AU179" s="43">
        <v>0</v>
      </c>
      <c r="AV179" s="43">
        <v>0</v>
      </c>
      <c r="AW179" s="43">
        <f t="shared" si="31"/>
        <v>0</v>
      </c>
      <c r="AY179" s="43" t="s">
        <v>24709</v>
      </c>
      <c r="AZ179" s="43">
        <v>0</v>
      </c>
      <c r="BA179" s="43">
        <v>0</v>
      </c>
      <c r="BB179" s="43">
        <f t="shared" si="32"/>
        <v>0</v>
      </c>
    </row>
    <row r="180" spans="1:54">
      <c r="A180" s="43" t="s">
        <v>24710</v>
      </c>
      <c r="B180" s="43">
        <v>0</v>
      </c>
      <c r="C180" s="43">
        <v>0</v>
      </c>
      <c r="D180" s="43">
        <f t="shared" si="22"/>
        <v>0</v>
      </c>
      <c r="F180" s="43" t="s">
        <v>24710</v>
      </c>
      <c r="G180" s="43">
        <v>0</v>
      </c>
      <c r="H180" s="43">
        <v>0</v>
      </c>
      <c r="I180" s="43">
        <f t="shared" si="23"/>
        <v>0</v>
      </c>
      <c r="K180" s="43" t="s">
        <v>24710</v>
      </c>
      <c r="L180" s="43">
        <v>0</v>
      </c>
      <c r="M180" s="43">
        <v>0</v>
      </c>
      <c r="N180" s="43">
        <f t="shared" si="24"/>
        <v>0</v>
      </c>
      <c r="P180" s="43" t="s">
        <v>24710</v>
      </c>
      <c r="Q180" s="43">
        <v>0</v>
      </c>
      <c r="R180" s="43">
        <v>0</v>
      </c>
      <c r="S180" s="43">
        <f t="shared" si="25"/>
        <v>0</v>
      </c>
      <c r="U180" s="43" t="s">
        <v>24710</v>
      </c>
      <c r="V180" s="43">
        <v>0</v>
      </c>
      <c r="W180" s="43">
        <v>0</v>
      </c>
      <c r="X180" s="43">
        <f t="shared" si="26"/>
        <v>0</v>
      </c>
      <c r="Z180" s="43" t="s">
        <v>24710</v>
      </c>
      <c r="AA180" s="43">
        <v>0</v>
      </c>
      <c r="AB180" s="43">
        <v>0</v>
      </c>
      <c r="AC180" s="43">
        <f t="shared" si="27"/>
        <v>0</v>
      </c>
      <c r="AE180" s="43" t="s">
        <v>24710</v>
      </c>
      <c r="AF180" s="43">
        <v>0</v>
      </c>
      <c r="AG180" s="43">
        <v>0</v>
      </c>
      <c r="AH180" s="43">
        <f t="shared" si="28"/>
        <v>0</v>
      </c>
      <c r="AJ180" s="43" t="s">
        <v>24710</v>
      </c>
      <c r="AK180" s="43">
        <v>0</v>
      </c>
      <c r="AL180" s="43">
        <v>0</v>
      </c>
      <c r="AM180" s="43">
        <f t="shared" si="29"/>
        <v>0</v>
      </c>
      <c r="AO180" s="43" t="s">
        <v>24710</v>
      </c>
      <c r="AP180" s="43">
        <v>0</v>
      </c>
      <c r="AQ180" s="43">
        <v>0</v>
      </c>
      <c r="AR180" s="43">
        <f t="shared" si="30"/>
        <v>0</v>
      </c>
      <c r="AT180" s="43" t="s">
        <v>24710</v>
      </c>
      <c r="AU180" s="43">
        <v>0</v>
      </c>
      <c r="AV180" s="43">
        <v>0</v>
      </c>
      <c r="AW180" s="43">
        <f t="shared" si="31"/>
        <v>0</v>
      </c>
      <c r="AY180" s="43" t="s">
        <v>24710</v>
      </c>
      <c r="AZ180" s="43">
        <v>0</v>
      </c>
      <c r="BA180" s="43">
        <v>0</v>
      </c>
      <c r="BB180" s="43">
        <f t="shared" si="32"/>
        <v>0</v>
      </c>
    </row>
    <row r="181" spans="1:54">
      <c r="A181" s="43" t="s">
        <v>24711</v>
      </c>
      <c r="B181" s="43">
        <v>0</v>
      </c>
      <c r="C181" s="43">
        <v>0</v>
      </c>
      <c r="D181" s="43">
        <f t="shared" si="22"/>
        <v>0</v>
      </c>
      <c r="F181" s="43" t="s">
        <v>24711</v>
      </c>
      <c r="G181" s="43">
        <v>0</v>
      </c>
      <c r="H181" s="43">
        <v>0</v>
      </c>
      <c r="I181" s="43">
        <f t="shared" si="23"/>
        <v>0</v>
      </c>
      <c r="K181" s="43" t="s">
        <v>24711</v>
      </c>
      <c r="L181" s="43">
        <v>0</v>
      </c>
      <c r="M181" s="43">
        <v>0</v>
      </c>
      <c r="N181" s="43">
        <f t="shared" si="24"/>
        <v>0</v>
      </c>
      <c r="P181" s="43" t="s">
        <v>24711</v>
      </c>
      <c r="Q181" s="43">
        <v>0</v>
      </c>
      <c r="R181" s="43">
        <v>0</v>
      </c>
      <c r="S181" s="43">
        <f t="shared" si="25"/>
        <v>0</v>
      </c>
      <c r="U181" s="43" t="s">
        <v>24711</v>
      </c>
      <c r="V181" s="43">
        <v>0</v>
      </c>
      <c r="W181" s="43">
        <v>0</v>
      </c>
      <c r="X181" s="43">
        <f t="shared" si="26"/>
        <v>0</v>
      </c>
      <c r="Z181" s="43" t="s">
        <v>24711</v>
      </c>
      <c r="AA181" s="43">
        <v>0</v>
      </c>
      <c r="AB181" s="43">
        <v>0</v>
      </c>
      <c r="AC181" s="43">
        <f t="shared" si="27"/>
        <v>0</v>
      </c>
      <c r="AE181" s="43" t="s">
        <v>24711</v>
      </c>
      <c r="AF181" s="43">
        <v>0</v>
      </c>
      <c r="AG181" s="43">
        <v>0</v>
      </c>
      <c r="AH181" s="43">
        <f t="shared" si="28"/>
        <v>0</v>
      </c>
      <c r="AJ181" s="43" t="s">
        <v>24711</v>
      </c>
      <c r="AK181" s="43">
        <v>0</v>
      </c>
      <c r="AL181" s="43">
        <v>0</v>
      </c>
      <c r="AM181" s="43">
        <f t="shared" si="29"/>
        <v>0</v>
      </c>
      <c r="AO181" s="43" t="s">
        <v>24711</v>
      </c>
      <c r="AP181" s="43">
        <v>0</v>
      </c>
      <c r="AQ181" s="43">
        <v>0</v>
      </c>
      <c r="AR181" s="43">
        <f t="shared" si="30"/>
        <v>0</v>
      </c>
      <c r="AT181" s="43" t="s">
        <v>24711</v>
      </c>
      <c r="AU181" s="43">
        <v>0</v>
      </c>
      <c r="AV181" s="43">
        <v>0</v>
      </c>
      <c r="AW181" s="43">
        <f t="shared" si="31"/>
        <v>0</v>
      </c>
      <c r="AY181" s="43" t="s">
        <v>24711</v>
      </c>
      <c r="AZ181" s="43">
        <v>0</v>
      </c>
      <c r="BA181" s="43">
        <v>0</v>
      </c>
      <c r="BB181" s="43">
        <f t="shared" si="32"/>
        <v>0</v>
      </c>
    </row>
    <row r="182" spans="1:54">
      <c r="A182" s="43" t="s">
        <v>24712</v>
      </c>
      <c r="B182" s="43">
        <v>0</v>
      </c>
      <c r="C182" s="43">
        <v>0</v>
      </c>
      <c r="D182" s="43">
        <f t="shared" si="22"/>
        <v>0</v>
      </c>
      <c r="F182" s="43" t="s">
        <v>24712</v>
      </c>
      <c r="G182" s="43">
        <v>0</v>
      </c>
      <c r="H182" s="43">
        <v>0</v>
      </c>
      <c r="I182" s="43">
        <f t="shared" si="23"/>
        <v>0</v>
      </c>
      <c r="K182" s="43" t="s">
        <v>24712</v>
      </c>
      <c r="L182" s="43">
        <v>0</v>
      </c>
      <c r="M182" s="43">
        <v>0</v>
      </c>
      <c r="N182" s="43">
        <f t="shared" si="24"/>
        <v>0</v>
      </c>
      <c r="P182" s="43" t="s">
        <v>24712</v>
      </c>
      <c r="Q182" s="43">
        <v>0</v>
      </c>
      <c r="R182" s="43">
        <v>0</v>
      </c>
      <c r="S182" s="43">
        <f t="shared" si="25"/>
        <v>0</v>
      </c>
      <c r="U182" s="43" t="s">
        <v>24712</v>
      </c>
      <c r="V182" s="43">
        <v>0</v>
      </c>
      <c r="W182" s="43">
        <v>0</v>
      </c>
      <c r="X182" s="43">
        <f t="shared" si="26"/>
        <v>0</v>
      </c>
      <c r="Z182" s="43" t="s">
        <v>24712</v>
      </c>
      <c r="AA182" s="43">
        <v>0</v>
      </c>
      <c r="AB182" s="43">
        <v>0</v>
      </c>
      <c r="AC182" s="43">
        <f t="shared" si="27"/>
        <v>0</v>
      </c>
      <c r="AE182" s="43" t="s">
        <v>24712</v>
      </c>
      <c r="AF182" s="43">
        <v>0</v>
      </c>
      <c r="AG182" s="43">
        <v>0</v>
      </c>
      <c r="AH182" s="43">
        <f t="shared" si="28"/>
        <v>0</v>
      </c>
      <c r="AJ182" s="43" t="s">
        <v>24712</v>
      </c>
      <c r="AK182" s="43">
        <v>0</v>
      </c>
      <c r="AL182" s="43">
        <v>0</v>
      </c>
      <c r="AM182" s="43">
        <f t="shared" si="29"/>
        <v>0</v>
      </c>
      <c r="AO182" s="43" t="s">
        <v>24712</v>
      </c>
      <c r="AP182" s="43">
        <v>0</v>
      </c>
      <c r="AQ182" s="43">
        <v>0</v>
      </c>
      <c r="AR182" s="43">
        <f t="shared" si="30"/>
        <v>0</v>
      </c>
      <c r="AT182" s="43" t="s">
        <v>24712</v>
      </c>
      <c r="AU182" s="43">
        <v>0</v>
      </c>
      <c r="AV182" s="43">
        <v>0</v>
      </c>
      <c r="AW182" s="43">
        <f t="shared" si="31"/>
        <v>0</v>
      </c>
      <c r="AY182" s="43" t="s">
        <v>24712</v>
      </c>
      <c r="AZ182" s="43">
        <v>0</v>
      </c>
      <c r="BA182" s="43">
        <v>0</v>
      </c>
      <c r="BB182" s="43">
        <f t="shared" si="32"/>
        <v>0</v>
      </c>
    </row>
    <row r="183" spans="1:54">
      <c r="A183" s="43" t="s">
        <v>24713</v>
      </c>
      <c r="B183" s="43">
        <v>0</v>
      </c>
      <c r="C183" s="43">
        <v>0</v>
      </c>
      <c r="D183" s="43">
        <f t="shared" si="22"/>
        <v>0</v>
      </c>
      <c r="F183" s="43" t="s">
        <v>24713</v>
      </c>
      <c r="G183" s="43">
        <v>0</v>
      </c>
      <c r="H183" s="43">
        <v>0</v>
      </c>
      <c r="I183" s="43">
        <f t="shared" si="23"/>
        <v>0</v>
      </c>
      <c r="K183" s="43" t="s">
        <v>24713</v>
      </c>
      <c r="L183" s="43">
        <v>0</v>
      </c>
      <c r="M183" s="43">
        <v>0</v>
      </c>
      <c r="N183" s="43">
        <f t="shared" si="24"/>
        <v>0</v>
      </c>
      <c r="P183" s="43" t="s">
        <v>24713</v>
      </c>
      <c r="Q183" s="43">
        <v>0</v>
      </c>
      <c r="R183" s="43">
        <v>0</v>
      </c>
      <c r="S183" s="43">
        <f t="shared" si="25"/>
        <v>0</v>
      </c>
      <c r="U183" s="43" t="s">
        <v>24713</v>
      </c>
      <c r="V183" s="43">
        <v>0</v>
      </c>
      <c r="W183" s="43">
        <v>0</v>
      </c>
      <c r="X183" s="43">
        <f t="shared" si="26"/>
        <v>0</v>
      </c>
      <c r="Z183" s="43" t="s">
        <v>24713</v>
      </c>
      <c r="AA183" s="43">
        <v>0</v>
      </c>
      <c r="AB183" s="43">
        <v>0</v>
      </c>
      <c r="AC183" s="43">
        <f t="shared" si="27"/>
        <v>0</v>
      </c>
      <c r="AE183" s="43" t="s">
        <v>24713</v>
      </c>
      <c r="AF183" s="43">
        <v>0</v>
      </c>
      <c r="AG183" s="43">
        <v>0</v>
      </c>
      <c r="AH183" s="43">
        <f t="shared" si="28"/>
        <v>0</v>
      </c>
      <c r="AJ183" s="43" t="s">
        <v>24713</v>
      </c>
      <c r="AK183" s="43">
        <v>0</v>
      </c>
      <c r="AL183" s="43">
        <v>0</v>
      </c>
      <c r="AM183" s="43">
        <f t="shared" si="29"/>
        <v>0</v>
      </c>
      <c r="AO183" s="43" t="s">
        <v>24713</v>
      </c>
      <c r="AP183" s="43">
        <v>0</v>
      </c>
      <c r="AQ183" s="43">
        <v>0</v>
      </c>
      <c r="AR183" s="43">
        <f t="shared" si="30"/>
        <v>0</v>
      </c>
      <c r="AT183" s="43" t="s">
        <v>24713</v>
      </c>
      <c r="AU183" s="43">
        <v>0</v>
      </c>
      <c r="AV183" s="43">
        <v>0</v>
      </c>
      <c r="AW183" s="43">
        <f t="shared" si="31"/>
        <v>0</v>
      </c>
      <c r="AY183" s="43" t="s">
        <v>24713</v>
      </c>
      <c r="AZ183" s="43">
        <v>0</v>
      </c>
      <c r="BA183" s="43">
        <v>0</v>
      </c>
      <c r="BB183" s="43">
        <f t="shared" si="32"/>
        <v>0</v>
      </c>
    </row>
    <row r="184" spans="1:54">
      <c r="A184" s="43" t="s">
        <v>24714</v>
      </c>
      <c r="B184" s="43">
        <v>0</v>
      </c>
      <c r="C184" s="43">
        <v>0</v>
      </c>
      <c r="D184" s="43">
        <f t="shared" si="22"/>
        <v>0</v>
      </c>
      <c r="F184" s="43" t="s">
        <v>24714</v>
      </c>
      <c r="G184" s="43">
        <v>0</v>
      </c>
      <c r="H184" s="43">
        <v>0</v>
      </c>
      <c r="I184" s="43">
        <f t="shared" si="23"/>
        <v>0</v>
      </c>
      <c r="K184" s="43" t="s">
        <v>24714</v>
      </c>
      <c r="L184" s="43">
        <v>0</v>
      </c>
      <c r="M184" s="43">
        <v>0</v>
      </c>
      <c r="N184" s="43">
        <f t="shared" si="24"/>
        <v>0</v>
      </c>
      <c r="P184" s="43" t="s">
        <v>24714</v>
      </c>
      <c r="Q184" s="43">
        <v>0</v>
      </c>
      <c r="R184" s="43">
        <v>0</v>
      </c>
      <c r="S184" s="43">
        <f t="shared" si="25"/>
        <v>0</v>
      </c>
      <c r="U184" s="43" t="s">
        <v>24714</v>
      </c>
      <c r="V184" s="43">
        <v>0</v>
      </c>
      <c r="W184" s="43">
        <v>0</v>
      </c>
      <c r="X184" s="43">
        <f t="shared" si="26"/>
        <v>0</v>
      </c>
      <c r="Z184" s="43" t="s">
        <v>24714</v>
      </c>
      <c r="AA184" s="43">
        <v>0</v>
      </c>
      <c r="AB184" s="43">
        <v>0</v>
      </c>
      <c r="AC184" s="43">
        <f t="shared" si="27"/>
        <v>0</v>
      </c>
      <c r="AE184" s="43" t="s">
        <v>24714</v>
      </c>
      <c r="AF184" s="43">
        <v>0</v>
      </c>
      <c r="AG184" s="43">
        <v>0</v>
      </c>
      <c r="AH184" s="43">
        <f t="shared" si="28"/>
        <v>0</v>
      </c>
      <c r="AJ184" s="43" t="s">
        <v>24714</v>
      </c>
      <c r="AK184" s="43">
        <v>0</v>
      </c>
      <c r="AL184" s="43">
        <v>0</v>
      </c>
      <c r="AM184" s="43">
        <f t="shared" si="29"/>
        <v>0</v>
      </c>
      <c r="AO184" s="43" t="s">
        <v>24714</v>
      </c>
      <c r="AP184" s="43">
        <v>0</v>
      </c>
      <c r="AQ184" s="43">
        <v>0</v>
      </c>
      <c r="AR184" s="43">
        <f t="shared" si="30"/>
        <v>0</v>
      </c>
      <c r="AT184" s="43" t="s">
        <v>24714</v>
      </c>
      <c r="AU184" s="43">
        <v>0</v>
      </c>
      <c r="AV184" s="43">
        <v>0</v>
      </c>
      <c r="AW184" s="43">
        <f t="shared" si="31"/>
        <v>0</v>
      </c>
      <c r="AY184" s="43" t="s">
        <v>24714</v>
      </c>
      <c r="AZ184" s="43">
        <v>0</v>
      </c>
      <c r="BA184" s="43">
        <v>0</v>
      </c>
      <c r="BB184" s="43">
        <f t="shared" si="32"/>
        <v>0</v>
      </c>
    </row>
    <row r="185" spans="1:54">
      <c r="A185" s="43" t="s">
        <v>24715</v>
      </c>
      <c r="B185" s="43">
        <v>0</v>
      </c>
      <c r="C185" s="43">
        <v>0</v>
      </c>
      <c r="D185" s="43">
        <f t="shared" si="22"/>
        <v>0</v>
      </c>
      <c r="F185" s="43" t="s">
        <v>24715</v>
      </c>
      <c r="G185" s="43">
        <v>0</v>
      </c>
      <c r="H185" s="43">
        <v>0</v>
      </c>
      <c r="I185" s="43">
        <f t="shared" si="23"/>
        <v>0</v>
      </c>
      <c r="K185" s="43" t="s">
        <v>24715</v>
      </c>
      <c r="L185" s="43">
        <v>0</v>
      </c>
      <c r="M185" s="43">
        <v>0</v>
      </c>
      <c r="N185" s="43">
        <f t="shared" si="24"/>
        <v>0</v>
      </c>
      <c r="P185" s="43" t="s">
        <v>24715</v>
      </c>
      <c r="Q185" s="43">
        <v>0</v>
      </c>
      <c r="R185" s="43">
        <v>0</v>
      </c>
      <c r="S185" s="43">
        <f t="shared" si="25"/>
        <v>0</v>
      </c>
      <c r="U185" s="43" t="s">
        <v>24715</v>
      </c>
      <c r="V185" s="43">
        <v>0</v>
      </c>
      <c r="W185" s="43">
        <v>0</v>
      </c>
      <c r="X185" s="43">
        <f t="shared" si="26"/>
        <v>0</v>
      </c>
      <c r="Z185" s="43" t="s">
        <v>24715</v>
      </c>
      <c r="AA185" s="43">
        <v>0</v>
      </c>
      <c r="AB185" s="43">
        <v>0</v>
      </c>
      <c r="AC185" s="43">
        <f t="shared" si="27"/>
        <v>0</v>
      </c>
      <c r="AE185" s="43" t="s">
        <v>24715</v>
      </c>
      <c r="AF185" s="43">
        <v>0</v>
      </c>
      <c r="AG185" s="43">
        <v>0</v>
      </c>
      <c r="AH185" s="43">
        <f t="shared" si="28"/>
        <v>0</v>
      </c>
      <c r="AJ185" s="43" t="s">
        <v>24715</v>
      </c>
      <c r="AK185" s="43">
        <v>0</v>
      </c>
      <c r="AL185" s="43">
        <v>0</v>
      </c>
      <c r="AM185" s="43">
        <f t="shared" si="29"/>
        <v>0</v>
      </c>
      <c r="AO185" s="43" t="s">
        <v>24715</v>
      </c>
      <c r="AP185" s="43">
        <v>0</v>
      </c>
      <c r="AQ185" s="43">
        <v>0</v>
      </c>
      <c r="AR185" s="43">
        <f t="shared" si="30"/>
        <v>0</v>
      </c>
      <c r="AT185" s="43" t="s">
        <v>24715</v>
      </c>
      <c r="AU185" s="43">
        <v>0</v>
      </c>
      <c r="AV185" s="43">
        <v>0</v>
      </c>
      <c r="AW185" s="43">
        <f t="shared" si="31"/>
        <v>0</v>
      </c>
      <c r="AY185" s="43" t="s">
        <v>24715</v>
      </c>
      <c r="AZ185" s="43">
        <v>0</v>
      </c>
      <c r="BA185" s="43">
        <v>0</v>
      </c>
      <c r="BB185" s="43">
        <f t="shared" si="32"/>
        <v>0</v>
      </c>
    </row>
    <row r="186" spans="1:54">
      <c r="A186" s="43" t="s">
        <v>24716</v>
      </c>
      <c r="B186" s="43">
        <v>0</v>
      </c>
      <c r="C186" s="43">
        <v>0</v>
      </c>
      <c r="D186" s="43">
        <f t="shared" si="22"/>
        <v>0</v>
      </c>
      <c r="F186" s="43" t="s">
        <v>24716</v>
      </c>
      <c r="G186" s="43">
        <v>0</v>
      </c>
      <c r="H186" s="43">
        <v>0</v>
      </c>
      <c r="I186" s="43">
        <f t="shared" si="23"/>
        <v>0</v>
      </c>
      <c r="K186" s="43" t="s">
        <v>24716</v>
      </c>
      <c r="L186" s="43">
        <v>0</v>
      </c>
      <c r="M186" s="43">
        <v>0</v>
      </c>
      <c r="N186" s="43">
        <f t="shared" si="24"/>
        <v>0</v>
      </c>
      <c r="P186" s="43" t="s">
        <v>24716</v>
      </c>
      <c r="Q186" s="43">
        <v>0</v>
      </c>
      <c r="R186" s="43">
        <v>0</v>
      </c>
      <c r="S186" s="43">
        <f t="shared" si="25"/>
        <v>0</v>
      </c>
      <c r="U186" s="43" t="s">
        <v>24716</v>
      </c>
      <c r="V186" s="43">
        <v>0</v>
      </c>
      <c r="W186" s="43">
        <v>0</v>
      </c>
      <c r="X186" s="43">
        <f t="shared" si="26"/>
        <v>0</v>
      </c>
      <c r="Z186" s="43" t="s">
        <v>24716</v>
      </c>
      <c r="AA186" s="43">
        <v>0</v>
      </c>
      <c r="AB186" s="43">
        <v>0</v>
      </c>
      <c r="AC186" s="43">
        <f t="shared" si="27"/>
        <v>0</v>
      </c>
      <c r="AE186" s="43" t="s">
        <v>24716</v>
      </c>
      <c r="AF186" s="43">
        <v>0</v>
      </c>
      <c r="AG186" s="43">
        <v>0</v>
      </c>
      <c r="AH186" s="43">
        <f t="shared" si="28"/>
        <v>0</v>
      </c>
      <c r="AJ186" s="43" t="s">
        <v>24716</v>
      </c>
      <c r="AK186" s="43">
        <v>0</v>
      </c>
      <c r="AL186" s="43">
        <v>0</v>
      </c>
      <c r="AM186" s="43">
        <f t="shared" si="29"/>
        <v>0</v>
      </c>
      <c r="AO186" s="43" t="s">
        <v>24716</v>
      </c>
      <c r="AP186" s="43">
        <v>0</v>
      </c>
      <c r="AQ186" s="43">
        <v>0</v>
      </c>
      <c r="AR186" s="43">
        <f t="shared" si="30"/>
        <v>0</v>
      </c>
      <c r="AT186" s="43" t="s">
        <v>24716</v>
      </c>
      <c r="AU186" s="43">
        <v>0</v>
      </c>
      <c r="AV186" s="43">
        <v>0</v>
      </c>
      <c r="AW186" s="43">
        <f t="shared" si="31"/>
        <v>0</v>
      </c>
      <c r="AY186" s="43" t="s">
        <v>24716</v>
      </c>
      <c r="AZ186" s="43">
        <v>0</v>
      </c>
      <c r="BA186" s="43">
        <v>0</v>
      </c>
      <c r="BB186" s="43">
        <f t="shared" si="32"/>
        <v>0</v>
      </c>
    </row>
    <row r="187" spans="1:54">
      <c r="A187" s="43" t="s">
        <v>25172</v>
      </c>
      <c r="B187" s="43">
        <v>0</v>
      </c>
      <c r="C187" s="43">
        <v>0</v>
      </c>
      <c r="D187" s="43">
        <f t="shared" si="22"/>
        <v>1</v>
      </c>
      <c r="F187" s="43" t="s">
        <v>25172</v>
      </c>
      <c r="G187" s="43">
        <v>0</v>
      </c>
      <c r="H187" s="43">
        <v>0</v>
      </c>
      <c r="I187" s="43">
        <f t="shared" si="23"/>
        <v>1</v>
      </c>
      <c r="K187" s="43" t="s">
        <v>25172</v>
      </c>
      <c r="L187" s="43">
        <v>0</v>
      </c>
      <c r="M187" s="43">
        <v>0</v>
      </c>
      <c r="N187" s="43">
        <f t="shared" si="24"/>
        <v>1</v>
      </c>
      <c r="P187" s="43" t="s">
        <v>25172</v>
      </c>
      <c r="Q187" s="43">
        <v>0</v>
      </c>
      <c r="R187" s="43">
        <v>0</v>
      </c>
      <c r="S187" s="43">
        <f t="shared" si="25"/>
        <v>1</v>
      </c>
      <c r="U187" s="43" t="s">
        <v>25172</v>
      </c>
      <c r="V187" s="43">
        <v>0</v>
      </c>
      <c r="W187" s="43">
        <v>0</v>
      </c>
      <c r="X187" s="43">
        <f t="shared" si="26"/>
        <v>1</v>
      </c>
      <c r="Z187" s="43" t="s">
        <v>25172</v>
      </c>
      <c r="AA187" s="43">
        <v>0</v>
      </c>
      <c r="AB187" s="43">
        <v>0</v>
      </c>
      <c r="AC187" s="43">
        <f t="shared" si="27"/>
        <v>1</v>
      </c>
      <c r="AE187" s="43" t="s">
        <v>25172</v>
      </c>
      <c r="AF187" s="43">
        <v>0</v>
      </c>
      <c r="AG187" s="43">
        <v>0</v>
      </c>
      <c r="AH187" s="43">
        <f t="shared" si="28"/>
        <v>1</v>
      </c>
      <c r="AJ187" s="43" t="s">
        <v>25172</v>
      </c>
      <c r="AK187" s="43">
        <v>0</v>
      </c>
      <c r="AL187" s="43">
        <v>0</v>
      </c>
      <c r="AM187" s="43">
        <f t="shared" si="29"/>
        <v>1</v>
      </c>
      <c r="AO187" s="43" t="s">
        <v>25172</v>
      </c>
      <c r="AP187" s="43">
        <v>0</v>
      </c>
      <c r="AQ187" s="43">
        <v>0</v>
      </c>
      <c r="AR187" s="43">
        <f t="shared" si="30"/>
        <v>1</v>
      </c>
      <c r="AT187" s="43" t="s">
        <v>25172</v>
      </c>
      <c r="AU187" s="43">
        <v>0</v>
      </c>
      <c r="AV187" s="43">
        <v>0</v>
      </c>
      <c r="AW187" s="43">
        <f t="shared" si="31"/>
        <v>1</v>
      </c>
      <c r="AY187" s="43" t="s">
        <v>25172</v>
      </c>
      <c r="AZ187" s="43">
        <v>0</v>
      </c>
      <c r="BA187" s="43">
        <v>0</v>
      </c>
      <c r="BB187" s="43">
        <f t="shared" si="32"/>
        <v>1</v>
      </c>
    </row>
    <row r="188" spans="1:54">
      <c r="A188" s="43" t="s">
        <v>24717</v>
      </c>
      <c r="B188" s="43">
        <v>0</v>
      </c>
      <c r="C188" s="43">
        <v>0</v>
      </c>
      <c r="D188" s="43">
        <f t="shared" si="22"/>
        <v>0</v>
      </c>
      <c r="F188" s="43" t="s">
        <v>24717</v>
      </c>
      <c r="G188" s="43">
        <v>0</v>
      </c>
      <c r="H188" s="43">
        <v>0</v>
      </c>
      <c r="I188" s="43">
        <f t="shared" si="23"/>
        <v>0</v>
      </c>
      <c r="K188" s="43" t="s">
        <v>24717</v>
      </c>
      <c r="L188" s="43">
        <v>0</v>
      </c>
      <c r="M188" s="43">
        <v>0</v>
      </c>
      <c r="N188" s="43">
        <f t="shared" si="24"/>
        <v>0</v>
      </c>
      <c r="P188" s="43" t="s">
        <v>24717</v>
      </c>
      <c r="Q188" s="43">
        <v>0</v>
      </c>
      <c r="R188" s="43">
        <v>0</v>
      </c>
      <c r="S188" s="43">
        <f t="shared" si="25"/>
        <v>0</v>
      </c>
      <c r="U188" s="43" t="s">
        <v>24717</v>
      </c>
      <c r="V188" s="43">
        <v>0</v>
      </c>
      <c r="W188" s="43">
        <v>0</v>
      </c>
      <c r="X188" s="43">
        <f t="shared" si="26"/>
        <v>0</v>
      </c>
      <c r="Z188" s="43" t="s">
        <v>24717</v>
      </c>
      <c r="AA188" s="43">
        <v>0</v>
      </c>
      <c r="AB188" s="43">
        <v>0</v>
      </c>
      <c r="AC188" s="43">
        <f t="shared" si="27"/>
        <v>0</v>
      </c>
      <c r="AE188" s="43" t="s">
        <v>24717</v>
      </c>
      <c r="AF188" s="43">
        <v>0</v>
      </c>
      <c r="AG188" s="43">
        <v>0</v>
      </c>
      <c r="AH188" s="43">
        <f t="shared" si="28"/>
        <v>0</v>
      </c>
      <c r="AJ188" s="43" t="s">
        <v>24717</v>
      </c>
      <c r="AK188" s="43">
        <v>0</v>
      </c>
      <c r="AL188" s="43">
        <v>0</v>
      </c>
      <c r="AM188" s="43">
        <f t="shared" si="29"/>
        <v>0</v>
      </c>
      <c r="AO188" s="43" t="s">
        <v>24717</v>
      </c>
      <c r="AP188" s="43">
        <v>0</v>
      </c>
      <c r="AQ188" s="43">
        <v>0</v>
      </c>
      <c r="AR188" s="43">
        <f t="shared" si="30"/>
        <v>0</v>
      </c>
      <c r="AT188" s="43" t="s">
        <v>24717</v>
      </c>
      <c r="AU188" s="43">
        <v>0</v>
      </c>
      <c r="AV188" s="43">
        <v>0</v>
      </c>
      <c r="AW188" s="43">
        <f t="shared" si="31"/>
        <v>0</v>
      </c>
      <c r="AY188" s="43" t="s">
        <v>24717</v>
      </c>
      <c r="AZ188" s="43">
        <v>0</v>
      </c>
      <c r="BA188" s="43">
        <v>0</v>
      </c>
      <c r="BB188" s="43">
        <f t="shared" si="32"/>
        <v>0</v>
      </c>
    </row>
    <row r="189" spans="1:54">
      <c r="A189" s="43" t="s">
        <v>863</v>
      </c>
      <c r="B189" s="43">
        <v>0</v>
      </c>
      <c r="C189" s="43">
        <v>0</v>
      </c>
      <c r="D189" s="43">
        <f t="shared" si="22"/>
        <v>1</v>
      </c>
      <c r="F189" s="43" t="s">
        <v>863</v>
      </c>
      <c r="G189" s="43">
        <v>0</v>
      </c>
      <c r="H189" s="43">
        <v>0</v>
      </c>
      <c r="I189" s="43">
        <f t="shared" si="23"/>
        <v>1</v>
      </c>
      <c r="K189" s="43" t="s">
        <v>863</v>
      </c>
      <c r="L189" s="43">
        <v>0</v>
      </c>
      <c r="M189" s="43">
        <v>0</v>
      </c>
      <c r="N189" s="43">
        <f t="shared" si="24"/>
        <v>1</v>
      </c>
      <c r="P189" s="43" t="s">
        <v>863</v>
      </c>
      <c r="Q189" s="43">
        <v>0</v>
      </c>
      <c r="R189" s="43">
        <v>0</v>
      </c>
      <c r="S189" s="43">
        <f t="shared" si="25"/>
        <v>1</v>
      </c>
      <c r="U189" s="43" t="s">
        <v>863</v>
      </c>
      <c r="V189" s="43">
        <v>0</v>
      </c>
      <c r="W189" s="43">
        <v>0</v>
      </c>
      <c r="X189" s="43">
        <f t="shared" si="26"/>
        <v>1</v>
      </c>
      <c r="Z189" s="43" t="s">
        <v>863</v>
      </c>
      <c r="AA189" s="43">
        <v>0</v>
      </c>
      <c r="AB189" s="43">
        <v>0</v>
      </c>
      <c r="AC189" s="43">
        <f t="shared" si="27"/>
        <v>1</v>
      </c>
      <c r="AE189" s="43" t="s">
        <v>863</v>
      </c>
      <c r="AF189" s="43">
        <v>0</v>
      </c>
      <c r="AG189" s="43">
        <v>0</v>
      </c>
      <c r="AH189" s="43">
        <f t="shared" si="28"/>
        <v>1</v>
      </c>
      <c r="AJ189" s="43" t="s">
        <v>863</v>
      </c>
      <c r="AK189" s="43">
        <v>0</v>
      </c>
      <c r="AL189" s="43">
        <v>0</v>
      </c>
      <c r="AM189" s="43">
        <f t="shared" si="29"/>
        <v>1</v>
      </c>
      <c r="AO189" s="43" t="s">
        <v>863</v>
      </c>
      <c r="AP189" s="43">
        <v>0</v>
      </c>
      <c r="AQ189" s="43">
        <v>0</v>
      </c>
      <c r="AR189" s="43">
        <f t="shared" si="30"/>
        <v>1</v>
      </c>
      <c r="AT189" s="43" t="s">
        <v>863</v>
      </c>
      <c r="AU189" s="43">
        <v>0</v>
      </c>
      <c r="AV189" s="43">
        <v>0</v>
      </c>
      <c r="AW189" s="43">
        <f t="shared" si="31"/>
        <v>1</v>
      </c>
      <c r="AY189" s="43" t="s">
        <v>863</v>
      </c>
      <c r="AZ189" s="43">
        <v>0</v>
      </c>
      <c r="BA189" s="43">
        <v>0</v>
      </c>
      <c r="BB189" s="43">
        <f t="shared" si="32"/>
        <v>1</v>
      </c>
    </row>
    <row r="190" spans="1:54">
      <c r="A190" s="43" t="s">
        <v>24718</v>
      </c>
      <c r="B190" s="43">
        <v>0</v>
      </c>
      <c r="C190" s="43">
        <v>0</v>
      </c>
      <c r="D190" s="43">
        <f t="shared" si="22"/>
        <v>0</v>
      </c>
      <c r="F190" s="43" t="s">
        <v>24718</v>
      </c>
      <c r="G190" s="43">
        <v>0</v>
      </c>
      <c r="H190" s="43">
        <v>0</v>
      </c>
      <c r="I190" s="43">
        <f t="shared" si="23"/>
        <v>0</v>
      </c>
      <c r="K190" s="43" t="s">
        <v>24718</v>
      </c>
      <c r="L190" s="43">
        <v>0</v>
      </c>
      <c r="M190" s="43">
        <v>0</v>
      </c>
      <c r="N190" s="43">
        <f t="shared" si="24"/>
        <v>0</v>
      </c>
      <c r="P190" s="43" t="s">
        <v>24718</v>
      </c>
      <c r="Q190" s="43">
        <v>0</v>
      </c>
      <c r="R190" s="43">
        <v>0</v>
      </c>
      <c r="S190" s="43">
        <f t="shared" si="25"/>
        <v>0</v>
      </c>
      <c r="U190" s="43" t="s">
        <v>24718</v>
      </c>
      <c r="V190" s="43">
        <v>0</v>
      </c>
      <c r="W190" s="43">
        <v>0</v>
      </c>
      <c r="X190" s="43">
        <f t="shared" si="26"/>
        <v>0</v>
      </c>
      <c r="Z190" s="43" t="s">
        <v>24718</v>
      </c>
      <c r="AA190" s="43">
        <v>0</v>
      </c>
      <c r="AB190" s="43">
        <v>0</v>
      </c>
      <c r="AC190" s="43">
        <f t="shared" si="27"/>
        <v>0</v>
      </c>
      <c r="AE190" s="43" t="s">
        <v>24718</v>
      </c>
      <c r="AF190" s="43">
        <v>0</v>
      </c>
      <c r="AG190" s="43">
        <v>0</v>
      </c>
      <c r="AH190" s="43">
        <f t="shared" si="28"/>
        <v>0</v>
      </c>
      <c r="AJ190" s="43" t="s">
        <v>24718</v>
      </c>
      <c r="AK190" s="43">
        <v>0</v>
      </c>
      <c r="AL190" s="43">
        <v>0</v>
      </c>
      <c r="AM190" s="43">
        <f t="shared" si="29"/>
        <v>0</v>
      </c>
      <c r="AO190" s="43" t="s">
        <v>24718</v>
      </c>
      <c r="AP190" s="43">
        <v>0</v>
      </c>
      <c r="AQ190" s="43">
        <v>0</v>
      </c>
      <c r="AR190" s="43">
        <f t="shared" si="30"/>
        <v>0</v>
      </c>
      <c r="AT190" s="43" t="s">
        <v>24718</v>
      </c>
      <c r="AU190" s="43">
        <v>0</v>
      </c>
      <c r="AV190" s="43">
        <v>0</v>
      </c>
      <c r="AW190" s="43">
        <f t="shared" si="31"/>
        <v>0</v>
      </c>
      <c r="AY190" s="43" t="s">
        <v>24718</v>
      </c>
      <c r="AZ190" s="43">
        <v>0</v>
      </c>
      <c r="BA190" s="43">
        <v>0</v>
      </c>
      <c r="BB190" s="43">
        <f t="shared" si="32"/>
        <v>0</v>
      </c>
    </row>
    <row r="191" spans="1:54">
      <c r="A191" s="43" t="s">
        <v>24986</v>
      </c>
      <c r="B191" s="43">
        <v>0</v>
      </c>
      <c r="C191" s="43">
        <v>0</v>
      </c>
      <c r="D191" s="43">
        <f t="shared" si="22"/>
        <v>0</v>
      </c>
      <c r="F191" s="43" t="s">
        <v>24986</v>
      </c>
      <c r="G191" s="43">
        <v>0</v>
      </c>
      <c r="H191" s="43">
        <v>0</v>
      </c>
      <c r="I191" s="43">
        <f t="shared" si="23"/>
        <v>0</v>
      </c>
      <c r="K191" s="43" t="s">
        <v>24986</v>
      </c>
      <c r="L191" s="43">
        <v>0</v>
      </c>
      <c r="M191" s="43">
        <v>0</v>
      </c>
      <c r="N191" s="43">
        <f t="shared" si="24"/>
        <v>0</v>
      </c>
      <c r="P191" s="43" t="s">
        <v>24986</v>
      </c>
      <c r="Q191" s="43">
        <v>0</v>
      </c>
      <c r="R191" s="43">
        <v>0</v>
      </c>
      <c r="S191" s="43">
        <f t="shared" si="25"/>
        <v>0</v>
      </c>
      <c r="U191" s="43" t="s">
        <v>24986</v>
      </c>
      <c r="V191" s="43">
        <v>0</v>
      </c>
      <c r="W191" s="43">
        <v>0</v>
      </c>
      <c r="X191" s="43">
        <f t="shared" si="26"/>
        <v>0</v>
      </c>
      <c r="Z191" s="43" t="s">
        <v>24986</v>
      </c>
      <c r="AA191" s="43">
        <v>0</v>
      </c>
      <c r="AB191" s="43">
        <v>0</v>
      </c>
      <c r="AC191" s="43">
        <f t="shared" si="27"/>
        <v>0</v>
      </c>
      <c r="AE191" s="43" t="s">
        <v>24986</v>
      </c>
      <c r="AF191" s="43">
        <v>0</v>
      </c>
      <c r="AG191" s="43">
        <v>0</v>
      </c>
      <c r="AH191" s="43">
        <f t="shared" si="28"/>
        <v>0</v>
      </c>
      <c r="AJ191" s="43" t="s">
        <v>24986</v>
      </c>
      <c r="AK191" s="43">
        <v>0</v>
      </c>
      <c r="AL191" s="43">
        <v>0</v>
      </c>
      <c r="AM191" s="43">
        <f t="shared" si="29"/>
        <v>0</v>
      </c>
      <c r="AO191" s="43" t="s">
        <v>24986</v>
      </c>
      <c r="AP191" s="43">
        <v>0</v>
      </c>
      <c r="AQ191" s="43">
        <v>0</v>
      </c>
      <c r="AR191" s="43">
        <f t="shared" si="30"/>
        <v>0</v>
      </c>
      <c r="AT191" s="43" t="s">
        <v>24986</v>
      </c>
      <c r="AU191" s="43">
        <v>0</v>
      </c>
      <c r="AV191" s="43">
        <v>0</v>
      </c>
      <c r="AW191" s="43">
        <f t="shared" si="31"/>
        <v>0</v>
      </c>
      <c r="AY191" s="43" t="s">
        <v>24986</v>
      </c>
      <c r="AZ191" s="43">
        <v>0</v>
      </c>
      <c r="BA191" s="43">
        <v>0</v>
      </c>
      <c r="BB191" s="43">
        <f t="shared" si="32"/>
        <v>0</v>
      </c>
    </row>
    <row r="192" spans="1:54">
      <c r="A192" s="43" t="s">
        <v>24719</v>
      </c>
      <c r="B192" s="43">
        <v>0</v>
      </c>
      <c r="C192" s="43">
        <v>0</v>
      </c>
      <c r="D192" s="43">
        <f t="shared" si="22"/>
        <v>0</v>
      </c>
      <c r="F192" s="43" t="s">
        <v>24719</v>
      </c>
      <c r="G192" s="43">
        <v>0</v>
      </c>
      <c r="H192" s="43">
        <v>0</v>
      </c>
      <c r="I192" s="43">
        <f t="shared" si="23"/>
        <v>0</v>
      </c>
      <c r="K192" s="43" t="s">
        <v>24719</v>
      </c>
      <c r="L192" s="43">
        <v>0</v>
      </c>
      <c r="M192" s="43">
        <v>0</v>
      </c>
      <c r="N192" s="43">
        <f t="shared" si="24"/>
        <v>0</v>
      </c>
      <c r="P192" s="43" t="s">
        <v>24719</v>
      </c>
      <c r="Q192" s="43">
        <v>0</v>
      </c>
      <c r="R192" s="43">
        <v>0</v>
      </c>
      <c r="S192" s="43">
        <f t="shared" si="25"/>
        <v>0</v>
      </c>
      <c r="U192" s="43" t="s">
        <v>24719</v>
      </c>
      <c r="V192" s="43">
        <v>0</v>
      </c>
      <c r="W192" s="43">
        <v>0</v>
      </c>
      <c r="X192" s="43">
        <f t="shared" si="26"/>
        <v>0</v>
      </c>
      <c r="Z192" s="43" t="s">
        <v>24719</v>
      </c>
      <c r="AA192" s="43">
        <v>0</v>
      </c>
      <c r="AB192" s="43">
        <v>0</v>
      </c>
      <c r="AC192" s="43">
        <f t="shared" si="27"/>
        <v>0</v>
      </c>
      <c r="AE192" s="43" t="s">
        <v>24719</v>
      </c>
      <c r="AF192" s="43">
        <v>0</v>
      </c>
      <c r="AG192" s="43">
        <v>0</v>
      </c>
      <c r="AH192" s="43">
        <f t="shared" si="28"/>
        <v>0</v>
      </c>
      <c r="AJ192" s="43" t="s">
        <v>24719</v>
      </c>
      <c r="AK192" s="43">
        <v>0</v>
      </c>
      <c r="AL192" s="43">
        <v>0</v>
      </c>
      <c r="AM192" s="43">
        <f t="shared" si="29"/>
        <v>0</v>
      </c>
      <c r="AO192" s="43" t="s">
        <v>24719</v>
      </c>
      <c r="AP192" s="43">
        <v>0</v>
      </c>
      <c r="AQ192" s="43">
        <v>0</v>
      </c>
      <c r="AR192" s="43">
        <f t="shared" si="30"/>
        <v>0</v>
      </c>
      <c r="AT192" s="43" t="s">
        <v>24719</v>
      </c>
      <c r="AU192" s="43">
        <v>0</v>
      </c>
      <c r="AV192" s="43">
        <v>0</v>
      </c>
      <c r="AW192" s="43">
        <f t="shared" si="31"/>
        <v>0</v>
      </c>
      <c r="AY192" s="43" t="s">
        <v>24719</v>
      </c>
      <c r="AZ192" s="43">
        <v>0</v>
      </c>
      <c r="BA192" s="43">
        <v>0</v>
      </c>
      <c r="BB192" s="43">
        <f t="shared" si="32"/>
        <v>0</v>
      </c>
    </row>
    <row r="193" spans="1:54">
      <c r="A193" s="43" t="s">
        <v>24720</v>
      </c>
      <c r="B193" s="43">
        <v>0</v>
      </c>
      <c r="C193" s="43">
        <v>0</v>
      </c>
      <c r="D193" s="43">
        <f t="shared" si="22"/>
        <v>0</v>
      </c>
      <c r="F193" s="43" t="s">
        <v>24720</v>
      </c>
      <c r="G193" s="43">
        <v>0</v>
      </c>
      <c r="H193" s="43">
        <v>0</v>
      </c>
      <c r="I193" s="43">
        <f t="shared" si="23"/>
        <v>0</v>
      </c>
      <c r="K193" s="43" t="s">
        <v>24720</v>
      </c>
      <c r="L193" s="43">
        <v>0</v>
      </c>
      <c r="M193" s="43">
        <v>0</v>
      </c>
      <c r="N193" s="43">
        <f t="shared" si="24"/>
        <v>0</v>
      </c>
      <c r="P193" s="43" t="s">
        <v>24720</v>
      </c>
      <c r="Q193" s="43">
        <v>0</v>
      </c>
      <c r="R193" s="43">
        <v>0</v>
      </c>
      <c r="S193" s="43">
        <f t="shared" si="25"/>
        <v>0</v>
      </c>
      <c r="U193" s="43" t="s">
        <v>24720</v>
      </c>
      <c r="V193" s="43">
        <v>0</v>
      </c>
      <c r="W193" s="43">
        <v>0</v>
      </c>
      <c r="X193" s="43">
        <f t="shared" si="26"/>
        <v>0</v>
      </c>
      <c r="Z193" s="43" t="s">
        <v>24720</v>
      </c>
      <c r="AA193" s="43">
        <v>0</v>
      </c>
      <c r="AB193" s="43">
        <v>0</v>
      </c>
      <c r="AC193" s="43">
        <f t="shared" si="27"/>
        <v>0</v>
      </c>
      <c r="AE193" s="43" t="s">
        <v>24720</v>
      </c>
      <c r="AF193" s="43">
        <v>0</v>
      </c>
      <c r="AG193" s="43">
        <v>0</v>
      </c>
      <c r="AH193" s="43">
        <f t="shared" si="28"/>
        <v>0</v>
      </c>
      <c r="AJ193" s="43" t="s">
        <v>24720</v>
      </c>
      <c r="AK193" s="43">
        <v>0</v>
      </c>
      <c r="AL193" s="43">
        <v>0</v>
      </c>
      <c r="AM193" s="43">
        <f t="shared" si="29"/>
        <v>0</v>
      </c>
      <c r="AO193" s="43" t="s">
        <v>24720</v>
      </c>
      <c r="AP193" s="43">
        <v>0</v>
      </c>
      <c r="AQ193" s="43">
        <v>0</v>
      </c>
      <c r="AR193" s="43">
        <f t="shared" si="30"/>
        <v>0</v>
      </c>
      <c r="AT193" s="43" t="s">
        <v>24720</v>
      </c>
      <c r="AU193" s="43">
        <v>0</v>
      </c>
      <c r="AV193" s="43">
        <v>0</v>
      </c>
      <c r="AW193" s="43">
        <f t="shared" si="31"/>
        <v>0</v>
      </c>
      <c r="AY193" s="43" t="s">
        <v>24720</v>
      </c>
      <c r="AZ193" s="43">
        <v>0</v>
      </c>
      <c r="BA193" s="43">
        <v>0</v>
      </c>
      <c r="BB193" s="43">
        <f t="shared" si="32"/>
        <v>0</v>
      </c>
    </row>
    <row r="194" spans="1:54">
      <c r="A194" s="43" t="s">
        <v>24721</v>
      </c>
      <c r="B194" s="43">
        <v>0</v>
      </c>
      <c r="C194" s="43">
        <v>0</v>
      </c>
      <c r="D194" s="43">
        <f t="shared" si="22"/>
        <v>0</v>
      </c>
      <c r="F194" s="43" t="s">
        <v>24721</v>
      </c>
      <c r="G194" s="43">
        <v>0</v>
      </c>
      <c r="H194" s="43">
        <v>0</v>
      </c>
      <c r="I194" s="43">
        <f t="shared" si="23"/>
        <v>0</v>
      </c>
      <c r="K194" s="43" t="s">
        <v>24721</v>
      </c>
      <c r="L194" s="43">
        <v>0</v>
      </c>
      <c r="M194" s="43">
        <v>0</v>
      </c>
      <c r="N194" s="43">
        <f t="shared" si="24"/>
        <v>0</v>
      </c>
      <c r="P194" s="43" t="s">
        <v>24721</v>
      </c>
      <c r="Q194" s="43">
        <v>0</v>
      </c>
      <c r="R194" s="43">
        <v>0</v>
      </c>
      <c r="S194" s="43">
        <f t="shared" si="25"/>
        <v>0</v>
      </c>
      <c r="U194" s="43" t="s">
        <v>24721</v>
      </c>
      <c r="V194" s="43">
        <v>0</v>
      </c>
      <c r="W194" s="43">
        <v>0</v>
      </c>
      <c r="X194" s="43">
        <f t="shared" si="26"/>
        <v>0</v>
      </c>
      <c r="Z194" s="43" t="s">
        <v>24721</v>
      </c>
      <c r="AA194" s="43">
        <v>0</v>
      </c>
      <c r="AB194" s="43">
        <v>0</v>
      </c>
      <c r="AC194" s="43">
        <f t="shared" si="27"/>
        <v>0</v>
      </c>
      <c r="AE194" s="43" t="s">
        <v>24721</v>
      </c>
      <c r="AF194" s="43">
        <v>0</v>
      </c>
      <c r="AG194" s="43">
        <v>0</v>
      </c>
      <c r="AH194" s="43">
        <f t="shared" si="28"/>
        <v>0</v>
      </c>
      <c r="AJ194" s="43" t="s">
        <v>24721</v>
      </c>
      <c r="AK194" s="43">
        <v>0</v>
      </c>
      <c r="AL194" s="43">
        <v>0</v>
      </c>
      <c r="AM194" s="43">
        <f t="shared" si="29"/>
        <v>0</v>
      </c>
      <c r="AO194" s="43" t="s">
        <v>24721</v>
      </c>
      <c r="AP194" s="43">
        <v>0</v>
      </c>
      <c r="AQ194" s="43">
        <v>0</v>
      </c>
      <c r="AR194" s="43">
        <f t="shared" si="30"/>
        <v>0</v>
      </c>
      <c r="AT194" s="43" t="s">
        <v>24721</v>
      </c>
      <c r="AU194" s="43">
        <v>0</v>
      </c>
      <c r="AV194" s="43">
        <v>0</v>
      </c>
      <c r="AW194" s="43">
        <f t="shared" si="31"/>
        <v>0</v>
      </c>
      <c r="AY194" s="43" t="s">
        <v>24721</v>
      </c>
      <c r="AZ194" s="43">
        <v>0</v>
      </c>
      <c r="BA194" s="43">
        <v>0</v>
      </c>
      <c r="BB194" s="43">
        <f t="shared" si="32"/>
        <v>0</v>
      </c>
    </row>
    <row r="195" spans="1:54">
      <c r="A195" s="43" t="s">
        <v>24722</v>
      </c>
      <c r="B195" s="43">
        <v>0</v>
      </c>
      <c r="C195" s="43">
        <v>0</v>
      </c>
      <c r="D195" s="43">
        <f t="shared" ref="D195:D258" si="33">IF(TYPE(FIND("_EXT",A195))=1,IF(OR((TYPE(FIND("oate_EXT",A195))=1),EXACT("4-hydroxyphenylacetate_EXT",A195),EXACT("indole-3-acetate_EXT",A195),EXACT("phenylacetate_EXT",A195),EXACT("H2O_EXT",A195),EXACT("ATP_EXT",A195),EXACT("H+_EXT",A195),EXACT("SO4_EXT",A195),EXACT("phosphate_EXT",A195),EXACT("oxygen_EXT",A195),EXACT("CO2_EXT",A195),EXACT("NH4_EXT",A195),EXACT("formate_EXT",A195),EXACT(A195,"acetate_EXT"),EXACT("acetaldehyde_EXT",A195),EXACT("cellulose_EXT",A195),EXACT("beta-D-glucose_EXT",A195),EXACT(A195,"ethanol_EXT")),1,0),0)</f>
        <v>0</v>
      </c>
      <c r="F195" s="43" t="s">
        <v>24722</v>
      </c>
      <c r="G195" s="43">
        <v>0</v>
      </c>
      <c r="H195" s="43">
        <v>0</v>
      </c>
      <c r="I195" s="43">
        <f t="shared" ref="I195:I258" si="34">IF(TYPE(FIND("_EXT",F195))=1,IF(OR(AND((TYPE(FIND("al_EXT",F195))=1),NOT(EXACT("2-nonenal_EXT",F195))),(TYPE(FIND("hyde_EXT",F195))=1),EXACT("H2O_EXT",F195),EXACT("ATP_EXT",F195),EXACT("H+_EXT",F195),EXACT("SO4_EXT",F195),EXACT("phosphate_EXT",F195),EXACT("oxygen_EXT",F195),EXACT("CO2_EXT",F195),EXACT("NH4_EXT",F195),EXACT("formate_EXT",F195),EXACT(F195,"acetate_EXT"),EXACT("cellulose_EXT",F195),EXACT("beta-D-glucose_EXT",F195),EXACT("acetaldehyde_EXT",F195),EXACT(F195,"ethanol_EXT")),1,0),0)</f>
        <v>0</v>
      </c>
      <c r="K195" s="43" t="s">
        <v>24722</v>
      </c>
      <c r="L195" s="43">
        <v>0</v>
      </c>
      <c r="M195" s="43">
        <v>0</v>
      </c>
      <c r="N195" s="43">
        <f t="shared" ref="N195:N258" si="35">IF(TYPE(FIND("_EXT",K195))=1,IF(OR((TYPE(FIND("ane_EXT",K195))=1),EXACT("H2O_EXT",K195),EXACT("ATP_EXT",K195),EXACT("H+_EXT",K195),EXACT("SO4_EXT",K195),EXACT("phosphate_EXT",K195),EXACT("oxygen_EXT",K195),EXACT("CO2_EXT",K195),EXACT("NH4_EXT",K195),EXACT("formate_EXT",K195),EXACT(K195,"acetate_EXT"),EXACT("acetaldehyde_EXT",K195),EXACT("cellulose_EXT",K195),EXACT("beta-D-glucose_EXT",K195),EXACT(K195,"ethanol_EXT")),1,0),0)</f>
        <v>0</v>
      </c>
      <c r="P195" s="43" t="s">
        <v>24722</v>
      </c>
      <c r="Q195" s="43">
        <v>0</v>
      </c>
      <c r="R195" s="43">
        <v>0</v>
      </c>
      <c r="S195" s="43">
        <f t="shared" ref="S195:S258" si="36">IF(TYPE(FIND("_EXT",P195))=1,IF(OR((TYPE(FIND("ene_EXT",P195))=1),EXACT("H2O_EXT",P195),EXACT("ATP_EXT",P195),EXACT("H+_EXT",P195),EXACT("SO4_EXT",P195),EXACT("phosphate_EXT",P195),EXACT("oxygen_EXT",P195),EXACT("CO2_EXT",P195),EXACT("NH4_EXT",P195),EXACT("formate_EXT",P195),EXACT(P195,"acetate_EXT"),EXACT("acetaldehyde_EXT",P195),EXACT("cellulose_EXT",P195),EXACT("beta-D-glucose_EXT",P195),EXACT(P195,"ethanol_EXT")),1,0),0)</f>
        <v>0</v>
      </c>
      <c r="U195" s="43" t="s">
        <v>24722</v>
      </c>
      <c r="V195" s="43">
        <v>0</v>
      </c>
      <c r="W195" s="43">
        <v>0</v>
      </c>
      <c r="X195" s="43">
        <f t="shared" ref="X195:X258" si="37">IF(TYPE(FIND("_EXT",U195))=1,IF(AND(NOT(EXACT("indole-3-acetate_EXT",U195)),OR((TYPE(FIND("-acetate_EXT",U195))=1),EXACT("H2O_EXT",U195),EXACT("ATP_EXT",U195),EXACT("H+_EXT",U195),EXACT("SO4_EXT",U195),EXACT("phosphate_EXT",U195),EXACT("oxygen_EXT",U195),EXACT("CO2_EXT",U195),EXACT("NH4_EXT",U195),EXACT("formate_EXT",U195),EXACT(U195,"acetate_EXT"),EXACT("cellulose_EXT",U195),EXACT("beta-D-glucose_EXT",U195),EXACT("acetaldehyde_EXT",U195),EXACT(U195,"ethanol_EXT"))),1,0),0)</f>
        <v>0</v>
      </c>
      <c r="Z195" s="43" t="s">
        <v>24722</v>
      </c>
      <c r="AA195" s="43">
        <v>0</v>
      </c>
      <c r="AB195" s="43">
        <v>0</v>
      </c>
      <c r="AC195" s="43">
        <f t="shared" ref="AC195:AC258" si="38">IF(TYPE(FIND("_EXT",Z195))=1,IF(OR(AND((TYPE(FIND("one_EXT",Z195))=1),NOT(EXACT("3-octanone_EXT",Z195))),EXACT("H2O_EXT",Z195),EXACT("ATP_EXT",Z195),EXACT("H+_EXT",Z195),EXACT("SO4_EXT",Z195),EXACT("phosphate_EXT",Z195),EXACT("oxygen_EXT",Z195),EXACT("CO2_EXT",Z195),EXACT("NH4_EXT",Z195),EXACT("formate_EXT",Z195),EXACT(Z195,"acetate_EXT"),EXACT("cellulose_EXT",Z195),EXACT("beta-D-glucose_EXT",Z195),EXACT("acetaldehyde_EXT",Z195),EXACT(Z195,"ethanol_EXT")),1,0),0)</f>
        <v>0</v>
      </c>
      <c r="AE195" s="43" t="s">
        <v>24722</v>
      </c>
      <c r="AF195" s="43">
        <v>0</v>
      </c>
      <c r="AG195" s="43">
        <v>0</v>
      </c>
      <c r="AH195" s="43">
        <f t="shared" ref="AH195:AH258" si="39">IF(TYPE(FIND("_EXT",AE195))=1,IF(OR(AND((TYPE(FIND("2-",AE195))&lt;&gt;1),(TYPE(FIND("ol_EXT",AE195))=1),NOT(EXACT("1-octen-3-ol_EXT",AE195)),NOT(EXACT("3-octanol_EXT",AE195))),EXACT("2-methyl-butanol_EXT",AE195),EXACT("2-methyl-propanol_EXT",AE195),EXACT("2-phenylethanol_EXT",AE195),EXACT("H2O_EXT",AE195),EXACT("ATP_EXT",AE195),EXACT("H+_EXT",AE195),EXACT("SO4_EXT",AE195),EXACT("phosphate_EXT",AE195),EXACT("oxygen_EXT",AE195),EXACT("CO2_EXT",AE195),EXACT("NH4_EXT",AE195),EXACT("formate_EXT",AE195),EXACT(AE195,"acetate_EXT"),EXACT("acetaldehyde_EXT",AE195),EXACT("cellulose_EXT",AE195),EXACT("beta-D-glucose_EXT",AE195),EXACT(AE195,"ethanol_EXT")),1,0),0)</f>
        <v>0</v>
      </c>
      <c r="AJ195" s="43" t="s">
        <v>24722</v>
      </c>
      <c r="AK195" s="43">
        <v>0</v>
      </c>
      <c r="AL195" s="43">
        <v>0</v>
      </c>
      <c r="AM195" s="43">
        <f t="shared" ref="AM195:AM258" si="40">IF(TYPE(FIND("_EXT",AJ195))=1,IF(OR(AND((TYPE(FIND("2-",AJ195))=1),(TYPE(FIND("ol_EXT",AJ195))=1),NOT(EXACT("2-phenylethanol_EXT",AJ195)),NOT(EXACT("2-methyl-butanol_EXT",AJ195)),NOT(EXACT("2-methyl-propanol_EXT",AJ195))),EXACT("H2O_EXT",AJ195),EXACT("ATP_EXT",AJ195),EXACT("H+_EXT",AJ195),EXACT("SO4_EXT",AJ195),EXACT("phosphate_EXT",AJ195),EXACT("oxygen_EXT",AJ195),EXACT("CO2_EXT",AJ195),EXACT("formate_EXT",AJ195),EXACT("NH4_EXT",AJ195),EXACT(AJ195,"acetate_EXT"),EXACT("acetaldehyde_EXT",AJ195),EXACT("cellulose_EXT",AJ195),EXACT("beta-D-glucose_EXT",AJ195),EXACT(AJ195,"ethanol_EXT")),1,0),0)</f>
        <v>0</v>
      </c>
      <c r="AO195" s="43" t="s">
        <v>24722</v>
      </c>
      <c r="AP195" s="43">
        <v>0</v>
      </c>
      <c r="AQ195" s="43">
        <v>0</v>
      </c>
      <c r="AR195" s="43">
        <f t="shared" ref="AR195:AR258" si="41">IF(TYPE(FIND("_EXT",AO195))=1,IF(OR(EXACT("2-nonenal_EXT",AO195),EXACT("3-octanol_EXT",AO195),EXACT("3-octanone_EXT",AO195),EXACT("1-octen-3-ol_EXT",AO195),EXACT("3-octanone",AO195),EXACT("3-octene_EXT",AO195),EXACT("octane",AO195),EXACT("H2O_EXT",AO195),EXACT("ATP_EXT",AO195),EXACT("H+_EXT",AO195),EXACT("SO4_EXT",AO195),EXACT("phosphate_EXT",AO195),EXACT("oxygen_EXT",AO195),EXACT("CO2_EXT",AO195),EXACT("formate_EXT",AO195),EXACT("NH4_EXT",AO195),EXACT(AO195,"acetate_EXT"),EXACT("acetaldehyde_EXT",AO195),EXACT("cellulose_EXT",AO195),EXACT("beta-D-glucose_EXT",AO195),EXACT(AO195,"ethanol_EXT")),1,0),0)</f>
        <v>0</v>
      </c>
      <c r="AT195" s="43" t="s">
        <v>24722</v>
      </c>
      <c r="AU195" s="43">
        <v>0</v>
      </c>
      <c r="AV195" s="43">
        <v>0</v>
      </c>
      <c r="AW195" s="43">
        <f t="shared" ref="AW195:AW258" si="42">IF(TYPE(FIND("_EXT",AT195))=1,IF(OR(EXACT("H2O_EXT",AT195),EXACT("ATP_EXT",AT195),EXACT("H+_EXT",AT195),EXACT("SO4_EXT",AT195),EXACT("phosphate_EXT",AT195),EXACT("oxygen_EXT",AT195),EXACT("CO2_EXT",AT195),EXACT("formate_EXT",AT195),EXACT("NH4_EXT",AT195),EXACT(AT195,"acetate_EXT"),EXACT("acetaldehyde_EXT",AT195),EXACT("cellulose_EXT",AT195),EXACT("beta-D-glucose_EXT",AT195),EXACT(AT195,"ethanol_EXT")),1,0),0)</f>
        <v>0</v>
      </c>
      <c r="AY195" s="43" t="s">
        <v>24722</v>
      </c>
      <c r="AZ195" s="43">
        <v>0</v>
      </c>
      <c r="BA195" s="43">
        <v>0</v>
      </c>
      <c r="BB195" s="43">
        <f t="shared" ref="BB195:BB258" si="43">IF(TYPE(FIND("_EXT",AY195))=1,1,0)</f>
        <v>0</v>
      </c>
    </row>
    <row r="196" spans="1:54">
      <c r="A196" s="43" t="s">
        <v>24723</v>
      </c>
      <c r="B196" s="43">
        <v>0</v>
      </c>
      <c r="C196" s="43">
        <v>0</v>
      </c>
      <c r="D196" s="43">
        <f t="shared" si="33"/>
        <v>0</v>
      </c>
      <c r="F196" s="43" t="s">
        <v>24723</v>
      </c>
      <c r="G196" s="43">
        <v>0</v>
      </c>
      <c r="H196" s="43">
        <v>0</v>
      </c>
      <c r="I196" s="43">
        <f t="shared" si="34"/>
        <v>0</v>
      </c>
      <c r="K196" s="43" t="s">
        <v>24723</v>
      </c>
      <c r="L196" s="43">
        <v>0</v>
      </c>
      <c r="M196" s="43">
        <v>0</v>
      </c>
      <c r="N196" s="43">
        <f t="shared" si="35"/>
        <v>0</v>
      </c>
      <c r="P196" s="43" t="s">
        <v>24723</v>
      </c>
      <c r="Q196" s="43">
        <v>0</v>
      </c>
      <c r="R196" s="43">
        <v>0</v>
      </c>
      <c r="S196" s="43">
        <f t="shared" si="36"/>
        <v>0</v>
      </c>
      <c r="U196" s="43" t="s">
        <v>24723</v>
      </c>
      <c r="V196" s="43">
        <v>0</v>
      </c>
      <c r="W196" s="43">
        <v>0</v>
      </c>
      <c r="X196" s="43">
        <f t="shared" si="37"/>
        <v>0</v>
      </c>
      <c r="Z196" s="43" t="s">
        <v>24723</v>
      </c>
      <c r="AA196" s="43">
        <v>0</v>
      </c>
      <c r="AB196" s="43">
        <v>0</v>
      </c>
      <c r="AC196" s="43">
        <f t="shared" si="38"/>
        <v>0</v>
      </c>
      <c r="AE196" s="43" t="s">
        <v>24723</v>
      </c>
      <c r="AF196" s="43">
        <v>0</v>
      </c>
      <c r="AG196" s="43">
        <v>0</v>
      </c>
      <c r="AH196" s="43">
        <f t="shared" si="39"/>
        <v>0</v>
      </c>
      <c r="AJ196" s="43" t="s">
        <v>24723</v>
      </c>
      <c r="AK196" s="43">
        <v>0</v>
      </c>
      <c r="AL196" s="43">
        <v>0</v>
      </c>
      <c r="AM196" s="43">
        <f t="shared" si="40"/>
        <v>0</v>
      </c>
      <c r="AO196" s="43" t="s">
        <v>24723</v>
      </c>
      <c r="AP196" s="43">
        <v>0</v>
      </c>
      <c r="AQ196" s="43">
        <v>0</v>
      </c>
      <c r="AR196" s="43">
        <f t="shared" si="41"/>
        <v>0</v>
      </c>
      <c r="AT196" s="43" t="s">
        <v>24723</v>
      </c>
      <c r="AU196" s="43">
        <v>0</v>
      </c>
      <c r="AV196" s="43">
        <v>0</v>
      </c>
      <c r="AW196" s="43">
        <f t="shared" si="42"/>
        <v>0</v>
      </c>
      <c r="AY196" s="43" t="s">
        <v>24723</v>
      </c>
      <c r="AZ196" s="43">
        <v>0</v>
      </c>
      <c r="BA196" s="43">
        <v>0</v>
      </c>
      <c r="BB196" s="43">
        <f t="shared" si="43"/>
        <v>0</v>
      </c>
    </row>
    <row r="197" spans="1:54">
      <c r="A197" s="43" t="s">
        <v>24724</v>
      </c>
      <c r="B197" s="43">
        <v>0</v>
      </c>
      <c r="C197" s="43">
        <v>0</v>
      </c>
      <c r="D197" s="43">
        <f t="shared" si="33"/>
        <v>0</v>
      </c>
      <c r="F197" s="43" t="s">
        <v>24724</v>
      </c>
      <c r="G197" s="43">
        <v>0</v>
      </c>
      <c r="H197" s="43">
        <v>0</v>
      </c>
      <c r="I197" s="43">
        <f t="shared" si="34"/>
        <v>0</v>
      </c>
      <c r="K197" s="43" t="s">
        <v>24724</v>
      </c>
      <c r="L197" s="43">
        <v>0</v>
      </c>
      <c r="M197" s="43">
        <v>0</v>
      </c>
      <c r="N197" s="43">
        <f t="shared" si="35"/>
        <v>0</v>
      </c>
      <c r="P197" s="43" t="s">
        <v>24724</v>
      </c>
      <c r="Q197" s="43">
        <v>0</v>
      </c>
      <c r="R197" s="43">
        <v>0</v>
      </c>
      <c r="S197" s="43">
        <f t="shared" si="36"/>
        <v>0</v>
      </c>
      <c r="U197" s="43" t="s">
        <v>24724</v>
      </c>
      <c r="V197" s="43">
        <v>0</v>
      </c>
      <c r="W197" s="43">
        <v>0</v>
      </c>
      <c r="X197" s="43">
        <f t="shared" si="37"/>
        <v>0</v>
      </c>
      <c r="Z197" s="43" t="s">
        <v>24724</v>
      </c>
      <c r="AA197" s="43">
        <v>0</v>
      </c>
      <c r="AB197" s="43">
        <v>0</v>
      </c>
      <c r="AC197" s="43">
        <f t="shared" si="38"/>
        <v>0</v>
      </c>
      <c r="AE197" s="43" t="s">
        <v>24724</v>
      </c>
      <c r="AF197" s="43">
        <v>0</v>
      </c>
      <c r="AG197" s="43">
        <v>0</v>
      </c>
      <c r="AH197" s="43">
        <f t="shared" si="39"/>
        <v>0</v>
      </c>
      <c r="AJ197" s="43" t="s">
        <v>24724</v>
      </c>
      <c r="AK197" s="43">
        <v>0</v>
      </c>
      <c r="AL197" s="43">
        <v>0</v>
      </c>
      <c r="AM197" s="43">
        <f t="shared" si="40"/>
        <v>0</v>
      </c>
      <c r="AO197" s="43" t="s">
        <v>24724</v>
      </c>
      <c r="AP197" s="43">
        <v>0</v>
      </c>
      <c r="AQ197" s="43">
        <v>0</v>
      </c>
      <c r="AR197" s="43">
        <f t="shared" si="41"/>
        <v>0</v>
      </c>
      <c r="AT197" s="43" t="s">
        <v>24724</v>
      </c>
      <c r="AU197" s="43">
        <v>0</v>
      </c>
      <c r="AV197" s="43">
        <v>0</v>
      </c>
      <c r="AW197" s="43">
        <f t="shared" si="42"/>
        <v>0</v>
      </c>
      <c r="AY197" s="43" t="s">
        <v>24724</v>
      </c>
      <c r="AZ197" s="43">
        <v>0</v>
      </c>
      <c r="BA197" s="43">
        <v>0</v>
      </c>
      <c r="BB197" s="43">
        <f t="shared" si="43"/>
        <v>0</v>
      </c>
    </row>
    <row r="198" spans="1:54">
      <c r="A198" s="43" t="s">
        <v>25233</v>
      </c>
      <c r="B198" s="43">
        <v>0</v>
      </c>
      <c r="C198" s="43">
        <v>0</v>
      </c>
      <c r="D198" s="43">
        <f t="shared" si="33"/>
        <v>0</v>
      </c>
      <c r="F198" s="43" t="s">
        <v>25233</v>
      </c>
      <c r="G198" s="43">
        <v>0</v>
      </c>
      <c r="H198" s="43">
        <v>0</v>
      </c>
      <c r="I198" s="43">
        <f t="shared" si="34"/>
        <v>0</v>
      </c>
      <c r="K198" s="43" t="s">
        <v>25233</v>
      </c>
      <c r="L198" s="43">
        <v>0</v>
      </c>
      <c r="M198" s="43">
        <v>0</v>
      </c>
      <c r="N198" s="43">
        <f t="shared" si="35"/>
        <v>0</v>
      </c>
      <c r="P198" s="43" t="s">
        <v>25233</v>
      </c>
      <c r="Q198" s="43">
        <v>0</v>
      </c>
      <c r="R198" s="43">
        <v>0</v>
      </c>
      <c r="S198" s="43">
        <f t="shared" si="36"/>
        <v>0</v>
      </c>
      <c r="U198" s="43" t="s">
        <v>25233</v>
      </c>
      <c r="V198" s="43">
        <v>0</v>
      </c>
      <c r="W198" s="43">
        <v>0</v>
      </c>
      <c r="X198" s="43">
        <f t="shared" si="37"/>
        <v>0</v>
      </c>
      <c r="Z198" s="43" t="s">
        <v>25233</v>
      </c>
      <c r="AA198" s="43">
        <v>0</v>
      </c>
      <c r="AB198" s="43">
        <v>0</v>
      </c>
      <c r="AC198" s="43">
        <f t="shared" si="38"/>
        <v>0</v>
      </c>
      <c r="AE198" s="43" t="s">
        <v>25233</v>
      </c>
      <c r="AF198" s="43">
        <v>0</v>
      </c>
      <c r="AG198" s="43">
        <v>0</v>
      </c>
      <c r="AH198" s="43">
        <f t="shared" si="39"/>
        <v>0</v>
      </c>
      <c r="AJ198" s="43" t="s">
        <v>25233</v>
      </c>
      <c r="AK198" s="43">
        <v>0</v>
      </c>
      <c r="AL198" s="43">
        <v>0</v>
      </c>
      <c r="AM198" s="43">
        <f t="shared" si="40"/>
        <v>0</v>
      </c>
      <c r="AO198" s="43" t="s">
        <v>25233</v>
      </c>
      <c r="AP198" s="43">
        <v>0</v>
      </c>
      <c r="AQ198" s="43">
        <v>0</v>
      </c>
      <c r="AR198" s="43">
        <f t="shared" si="41"/>
        <v>0</v>
      </c>
      <c r="AT198" s="43" t="s">
        <v>25233</v>
      </c>
      <c r="AU198" s="43">
        <v>0</v>
      </c>
      <c r="AV198" s="43">
        <v>0</v>
      </c>
      <c r="AW198" s="43">
        <f t="shared" si="42"/>
        <v>0</v>
      </c>
      <c r="AY198" s="43" t="s">
        <v>25233</v>
      </c>
      <c r="AZ198" s="43">
        <v>0</v>
      </c>
      <c r="BA198" s="43">
        <v>0</v>
      </c>
      <c r="BB198" s="43">
        <f t="shared" si="43"/>
        <v>0</v>
      </c>
    </row>
    <row r="199" spans="1:54">
      <c r="A199" s="43" t="s">
        <v>25234</v>
      </c>
      <c r="B199" s="43">
        <v>0</v>
      </c>
      <c r="C199" s="43">
        <v>0</v>
      </c>
      <c r="D199" s="43">
        <f t="shared" si="33"/>
        <v>0</v>
      </c>
      <c r="F199" s="43" t="s">
        <v>25234</v>
      </c>
      <c r="G199" s="43">
        <v>0</v>
      </c>
      <c r="H199" s="43">
        <v>0</v>
      </c>
      <c r="I199" s="43">
        <f t="shared" si="34"/>
        <v>0</v>
      </c>
      <c r="K199" s="43" t="s">
        <v>25234</v>
      </c>
      <c r="L199" s="43">
        <v>0</v>
      </c>
      <c r="M199" s="43">
        <v>0</v>
      </c>
      <c r="N199" s="43">
        <f t="shared" si="35"/>
        <v>0</v>
      </c>
      <c r="P199" s="43" t="s">
        <v>25234</v>
      </c>
      <c r="Q199" s="43">
        <v>0</v>
      </c>
      <c r="R199" s="43">
        <v>0</v>
      </c>
      <c r="S199" s="43">
        <f t="shared" si="36"/>
        <v>0</v>
      </c>
      <c r="U199" s="43" t="s">
        <v>25234</v>
      </c>
      <c r="V199" s="43">
        <v>0</v>
      </c>
      <c r="W199" s="43">
        <v>0</v>
      </c>
      <c r="X199" s="43">
        <f t="shared" si="37"/>
        <v>0</v>
      </c>
      <c r="Z199" s="43" t="s">
        <v>25234</v>
      </c>
      <c r="AA199" s="43">
        <v>0</v>
      </c>
      <c r="AB199" s="43">
        <v>0</v>
      </c>
      <c r="AC199" s="43">
        <f t="shared" si="38"/>
        <v>0</v>
      </c>
      <c r="AE199" s="43" t="s">
        <v>25234</v>
      </c>
      <c r="AF199" s="43">
        <v>0</v>
      </c>
      <c r="AG199" s="43">
        <v>0</v>
      </c>
      <c r="AH199" s="43">
        <f t="shared" si="39"/>
        <v>0</v>
      </c>
      <c r="AJ199" s="43" t="s">
        <v>25234</v>
      </c>
      <c r="AK199" s="43">
        <v>0</v>
      </c>
      <c r="AL199" s="43">
        <v>0</v>
      </c>
      <c r="AM199" s="43">
        <f t="shared" si="40"/>
        <v>0</v>
      </c>
      <c r="AO199" s="43" t="s">
        <v>25234</v>
      </c>
      <c r="AP199" s="43">
        <v>0</v>
      </c>
      <c r="AQ199" s="43">
        <v>0</v>
      </c>
      <c r="AR199" s="43">
        <f t="shared" si="41"/>
        <v>0</v>
      </c>
      <c r="AT199" s="43" t="s">
        <v>25234</v>
      </c>
      <c r="AU199" s="43">
        <v>0</v>
      </c>
      <c r="AV199" s="43">
        <v>0</v>
      </c>
      <c r="AW199" s="43">
        <f t="shared" si="42"/>
        <v>0</v>
      </c>
      <c r="AY199" s="43" t="s">
        <v>25234</v>
      </c>
      <c r="AZ199" s="43">
        <v>0</v>
      </c>
      <c r="BA199" s="43">
        <v>0</v>
      </c>
      <c r="BB199" s="43">
        <f t="shared" si="43"/>
        <v>0</v>
      </c>
    </row>
    <row r="200" spans="1:54">
      <c r="A200" s="43" t="s">
        <v>24725</v>
      </c>
      <c r="B200" s="43">
        <v>0</v>
      </c>
      <c r="C200" s="43">
        <v>0</v>
      </c>
      <c r="D200" s="43">
        <f t="shared" si="33"/>
        <v>0</v>
      </c>
      <c r="F200" s="43" t="s">
        <v>24725</v>
      </c>
      <c r="G200" s="43">
        <v>0</v>
      </c>
      <c r="H200" s="43">
        <v>0</v>
      </c>
      <c r="I200" s="43">
        <f t="shared" si="34"/>
        <v>0</v>
      </c>
      <c r="K200" s="43" t="s">
        <v>24725</v>
      </c>
      <c r="L200" s="43">
        <v>0</v>
      </c>
      <c r="M200" s="43">
        <v>0</v>
      </c>
      <c r="N200" s="43">
        <f t="shared" si="35"/>
        <v>0</v>
      </c>
      <c r="P200" s="43" t="s">
        <v>24725</v>
      </c>
      <c r="Q200" s="43">
        <v>0</v>
      </c>
      <c r="R200" s="43">
        <v>0</v>
      </c>
      <c r="S200" s="43">
        <f t="shared" si="36"/>
        <v>0</v>
      </c>
      <c r="U200" s="43" t="s">
        <v>24725</v>
      </c>
      <c r="V200" s="43">
        <v>0</v>
      </c>
      <c r="W200" s="43">
        <v>0</v>
      </c>
      <c r="X200" s="43">
        <f t="shared" si="37"/>
        <v>0</v>
      </c>
      <c r="Z200" s="43" t="s">
        <v>24725</v>
      </c>
      <c r="AA200" s="43">
        <v>0</v>
      </c>
      <c r="AB200" s="43">
        <v>0</v>
      </c>
      <c r="AC200" s="43">
        <f t="shared" si="38"/>
        <v>0</v>
      </c>
      <c r="AE200" s="43" t="s">
        <v>24725</v>
      </c>
      <c r="AF200" s="43">
        <v>0</v>
      </c>
      <c r="AG200" s="43">
        <v>0</v>
      </c>
      <c r="AH200" s="43">
        <f t="shared" si="39"/>
        <v>0</v>
      </c>
      <c r="AJ200" s="43" t="s">
        <v>24725</v>
      </c>
      <c r="AK200" s="43">
        <v>0</v>
      </c>
      <c r="AL200" s="43">
        <v>0</v>
      </c>
      <c r="AM200" s="43">
        <f t="shared" si="40"/>
        <v>0</v>
      </c>
      <c r="AO200" s="43" t="s">
        <v>24725</v>
      </c>
      <c r="AP200" s="43">
        <v>0</v>
      </c>
      <c r="AQ200" s="43">
        <v>0</v>
      </c>
      <c r="AR200" s="43">
        <f t="shared" si="41"/>
        <v>0</v>
      </c>
      <c r="AT200" s="43" t="s">
        <v>24725</v>
      </c>
      <c r="AU200" s="43">
        <v>0</v>
      </c>
      <c r="AV200" s="43">
        <v>0</v>
      </c>
      <c r="AW200" s="43">
        <f t="shared" si="42"/>
        <v>0</v>
      </c>
      <c r="AY200" s="43" t="s">
        <v>24725</v>
      </c>
      <c r="AZ200" s="43">
        <v>0</v>
      </c>
      <c r="BA200" s="43">
        <v>0</v>
      </c>
      <c r="BB200" s="43">
        <f t="shared" si="43"/>
        <v>0</v>
      </c>
    </row>
    <row r="201" spans="1:54">
      <c r="A201" s="43" t="s">
        <v>24726</v>
      </c>
      <c r="B201" s="43">
        <v>0</v>
      </c>
      <c r="C201" s="43">
        <v>0</v>
      </c>
      <c r="D201" s="43">
        <f t="shared" si="33"/>
        <v>0</v>
      </c>
      <c r="F201" s="43" t="s">
        <v>24726</v>
      </c>
      <c r="G201" s="43">
        <v>0</v>
      </c>
      <c r="H201" s="43">
        <v>0</v>
      </c>
      <c r="I201" s="43">
        <f t="shared" si="34"/>
        <v>0</v>
      </c>
      <c r="K201" s="43" t="s">
        <v>24726</v>
      </c>
      <c r="L201" s="43">
        <v>0</v>
      </c>
      <c r="M201" s="43">
        <v>0</v>
      </c>
      <c r="N201" s="43">
        <f t="shared" si="35"/>
        <v>0</v>
      </c>
      <c r="P201" s="43" t="s">
        <v>24726</v>
      </c>
      <c r="Q201" s="43">
        <v>0</v>
      </c>
      <c r="R201" s="43">
        <v>0</v>
      </c>
      <c r="S201" s="43">
        <f t="shared" si="36"/>
        <v>0</v>
      </c>
      <c r="U201" s="43" t="s">
        <v>24726</v>
      </c>
      <c r="V201" s="43">
        <v>0</v>
      </c>
      <c r="W201" s="43">
        <v>0</v>
      </c>
      <c r="X201" s="43">
        <f t="shared" si="37"/>
        <v>0</v>
      </c>
      <c r="Z201" s="43" t="s">
        <v>24726</v>
      </c>
      <c r="AA201" s="43">
        <v>0</v>
      </c>
      <c r="AB201" s="43">
        <v>0</v>
      </c>
      <c r="AC201" s="43">
        <f t="shared" si="38"/>
        <v>0</v>
      </c>
      <c r="AE201" s="43" t="s">
        <v>24726</v>
      </c>
      <c r="AF201" s="43">
        <v>0</v>
      </c>
      <c r="AG201" s="43">
        <v>0</v>
      </c>
      <c r="AH201" s="43">
        <f t="shared" si="39"/>
        <v>0</v>
      </c>
      <c r="AJ201" s="43" t="s">
        <v>24726</v>
      </c>
      <c r="AK201" s="43">
        <v>0</v>
      </c>
      <c r="AL201" s="43">
        <v>0</v>
      </c>
      <c r="AM201" s="43">
        <f t="shared" si="40"/>
        <v>0</v>
      </c>
      <c r="AO201" s="43" t="s">
        <v>24726</v>
      </c>
      <c r="AP201" s="43">
        <v>0</v>
      </c>
      <c r="AQ201" s="43">
        <v>0</v>
      </c>
      <c r="AR201" s="43">
        <f t="shared" si="41"/>
        <v>0</v>
      </c>
      <c r="AT201" s="43" t="s">
        <v>24726</v>
      </c>
      <c r="AU201" s="43">
        <v>0</v>
      </c>
      <c r="AV201" s="43">
        <v>0</v>
      </c>
      <c r="AW201" s="43">
        <f t="shared" si="42"/>
        <v>0</v>
      </c>
      <c r="AY201" s="43" t="s">
        <v>24726</v>
      </c>
      <c r="AZ201" s="43">
        <v>0</v>
      </c>
      <c r="BA201" s="43">
        <v>0</v>
      </c>
      <c r="BB201" s="43">
        <f t="shared" si="43"/>
        <v>0</v>
      </c>
    </row>
    <row r="202" spans="1:54">
      <c r="A202" s="43" t="s">
        <v>24727</v>
      </c>
      <c r="B202" s="43">
        <v>0</v>
      </c>
      <c r="C202" s="43">
        <v>0</v>
      </c>
      <c r="D202" s="43">
        <f t="shared" si="33"/>
        <v>0</v>
      </c>
      <c r="F202" s="43" t="s">
        <v>24727</v>
      </c>
      <c r="G202" s="43">
        <v>0</v>
      </c>
      <c r="H202" s="43">
        <v>0</v>
      </c>
      <c r="I202" s="43">
        <f t="shared" si="34"/>
        <v>0</v>
      </c>
      <c r="K202" s="43" t="s">
        <v>24727</v>
      </c>
      <c r="L202" s="43">
        <v>0</v>
      </c>
      <c r="M202" s="43">
        <v>0</v>
      </c>
      <c r="N202" s="43">
        <f t="shared" si="35"/>
        <v>0</v>
      </c>
      <c r="P202" s="43" t="s">
        <v>24727</v>
      </c>
      <c r="Q202" s="43">
        <v>0</v>
      </c>
      <c r="R202" s="43">
        <v>0</v>
      </c>
      <c r="S202" s="43">
        <f t="shared" si="36"/>
        <v>0</v>
      </c>
      <c r="U202" s="43" t="s">
        <v>24727</v>
      </c>
      <c r="V202" s="43">
        <v>0</v>
      </c>
      <c r="W202" s="43">
        <v>0</v>
      </c>
      <c r="X202" s="43">
        <f t="shared" si="37"/>
        <v>0</v>
      </c>
      <c r="Z202" s="43" t="s">
        <v>24727</v>
      </c>
      <c r="AA202" s="43">
        <v>0</v>
      </c>
      <c r="AB202" s="43">
        <v>0</v>
      </c>
      <c r="AC202" s="43">
        <f t="shared" si="38"/>
        <v>0</v>
      </c>
      <c r="AE202" s="43" t="s">
        <v>24727</v>
      </c>
      <c r="AF202" s="43">
        <v>0</v>
      </c>
      <c r="AG202" s="43">
        <v>0</v>
      </c>
      <c r="AH202" s="43">
        <f t="shared" si="39"/>
        <v>0</v>
      </c>
      <c r="AJ202" s="43" t="s">
        <v>24727</v>
      </c>
      <c r="AK202" s="43">
        <v>0</v>
      </c>
      <c r="AL202" s="43">
        <v>0</v>
      </c>
      <c r="AM202" s="43">
        <f t="shared" si="40"/>
        <v>0</v>
      </c>
      <c r="AO202" s="43" t="s">
        <v>24727</v>
      </c>
      <c r="AP202" s="43">
        <v>0</v>
      </c>
      <c r="AQ202" s="43">
        <v>0</v>
      </c>
      <c r="AR202" s="43">
        <f t="shared" si="41"/>
        <v>0</v>
      </c>
      <c r="AT202" s="43" t="s">
        <v>24727</v>
      </c>
      <c r="AU202" s="43">
        <v>0</v>
      </c>
      <c r="AV202" s="43">
        <v>0</v>
      </c>
      <c r="AW202" s="43">
        <f t="shared" si="42"/>
        <v>0</v>
      </c>
      <c r="AY202" s="43" t="s">
        <v>24727</v>
      </c>
      <c r="AZ202" s="43">
        <v>0</v>
      </c>
      <c r="BA202" s="43">
        <v>0</v>
      </c>
      <c r="BB202" s="43">
        <f t="shared" si="43"/>
        <v>0</v>
      </c>
    </row>
    <row r="203" spans="1:54">
      <c r="A203" s="43" t="s">
        <v>24728</v>
      </c>
      <c r="B203" s="43">
        <v>0</v>
      </c>
      <c r="C203" s="43">
        <v>0</v>
      </c>
      <c r="D203" s="43">
        <f t="shared" si="33"/>
        <v>0</v>
      </c>
      <c r="F203" s="43" t="s">
        <v>24728</v>
      </c>
      <c r="G203" s="43">
        <v>0</v>
      </c>
      <c r="H203" s="43">
        <v>0</v>
      </c>
      <c r="I203" s="43">
        <f t="shared" si="34"/>
        <v>0</v>
      </c>
      <c r="K203" s="43" t="s">
        <v>24728</v>
      </c>
      <c r="L203" s="43">
        <v>0</v>
      </c>
      <c r="M203" s="43">
        <v>0</v>
      </c>
      <c r="N203" s="43">
        <f t="shared" si="35"/>
        <v>0</v>
      </c>
      <c r="P203" s="43" t="s">
        <v>24728</v>
      </c>
      <c r="Q203" s="43">
        <v>0</v>
      </c>
      <c r="R203" s="43">
        <v>0</v>
      </c>
      <c r="S203" s="43">
        <f t="shared" si="36"/>
        <v>0</v>
      </c>
      <c r="U203" s="43" t="s">
        <v>24728</v>
      </c>
      <c r="V203" s="43">
        <v>0</v>
      </c>
      <c r="W203" s="43">
        <v>0</v>
      </c>
      <c r="X203" s="43">
        <f t="shared" si="37"/>
        <v>0</v>
      </c>
      <c r="Z203" s="43" t="s">
        <v>24728</v>
      </c>
      <c r="AA203" s="43">
        <v>0</v>
      </c>
      <c r="AB203" s="43">
        <v>0</v>
      </c>
      <c r="AC203" s="43">
        <f t="shared" si="38"/>
        <v>0</v>
      </c>
      <c r="AE203" s="43" t="s">
        <v>24728</v>
      </c>
      <c r="AF203" s="43">
        <v>0</v>
      </c>
      <c r="AG203" s="43">
        <v>0</v>
      </c>
      <c r="AH203" s="43">
        <f t="shared" si="39"/>
        <v>0</v>
      </c>
      <c r="AJ203" s="43" t="s">
        <v>24728</v>
      </c>
      <c r="AK203" s="43">
        <v>0</v>
      </c>
      <c r="AL203" s="43">
        <v>0</v>
      </c>
      <c r="AM203" s="43">
        <f t="shared" si="40"/>
        <v>0</v>
      </c>
      <c r="AO203" s="43" t="s">
        <v>24728</v>
      </c>
      <c r="AP203" s="43">
        <v>0</v>
      </c>
      <c r="AQ203" s="43">
        <v>0</v>
      </c>
      <c r="AR203" s="43">
        <f t="shared" si="41"/>
        <v>0</v>
      </c>
      <c r="AT203" s="43" t="s">
        <v>24728</v>
      </c>
      <c r="AU203" s="43">
        <v>0</v>
      </c>
      <c r="AV203" s="43">
        <v>0</v>
      </c>
      <c r="AW203" s="43">
        <f t="shared" si="42"/>
        <v>0</v>
      </c>
      <c r="AY203" s="43" t="s">
        <v>24728</v>
      </c>
      <c r="AZ203" s="43">
        <v>0</v>
      </c>
      <c r="BA203" s="43">
        <v>0</v>
      </c>
      <c r="BB203" s="43">
        <f t="shared" si="43"/>
        <v>0</v>
      </c>
    </row>
    <row r="204" spans="1:54">
      <c r="A204" s="43" t="s">
        <v>24018</v>
      </c>
      <c r="B204" s="43">
        <v>0</v>
      </c>
      <c r="C204" s="43">
        <v>0</v>
      </c>
      <c r="D204" s="43">
        <f t="shared" si="33"/>
        <v>1</v>
      </c>
      <c r="F204" s="43" t="s">
        <v>24018</v>
      </c>
      <c r="G204" s="43">
        <v>0</v>
      </c>
      <c r="H204" s="43">
        <v>0</v>
      </c>
      <c r="I204" s="43">
        <f t="shared" si="34"/>
        <v>1</v>
      </c>
      <c r="K204" s="43" t="s">
        <v>24018</v>
      </c>
      <c r="L204" s="43">
        <v>0</v>
      </c>
      <c r="M204" s="43">
        <v>0</v>
      </c>
      <c r="N204" s="43">
        <f t="shared" si="35"/>
        <v>1</v>
      </c>
      <c r="P204" s="43" t="s">
        <v>24018</v>
      </c>
      <c r="Q204" s="43">
        <v>0</v>
      </c>
      <c r="R204" s="43">
        <v>0</v>
      </c>
      <c r="S204" s="43">
        <f t="shared" si="36"/>
        <v>1</v>
      </c>
      <c r="U204" s="43" t="s">
        <v>24018</v>
      </c>
      <c r="V204" s="43">
        <v>0</v>
      </c>
      <c r="W204" s="43">
        <v>0</v>
      </c>
      <c r="X204" s="43">
        <f t="shared" si="37"/>
        <v>1</v>
      </c>
      <c r="Z204" s="43" t="s">
        <v>24018</v>
      </c>
      <c r="AA204" s="43">
        <v>0</v>
      </c>
      <c r="AB204" s="43">
        <v>0</v>
      </c>
      <c r="AC204" s="43">
        <f t="shared" si="38"/>
        <v>1</v>
      </c>
      <c r="AE204" s="43" t="s">
        <v>24018</v>
      </c>
      <c r="AF204" s="43">
        <v>0</v>
      </c>
      <c r="AG204" s="43">
        <v>0</v>
      </c>
      <c r="AH204" s="43">
        <f t="shared" si="39"/>
        <v>1</v>
      </c>
      <c r="AJ204" s="43" t="s">
        <v>24018</v>
      </c>
      <c r="AK204" s="43">
        <v>0</v>
      </c>
      <c r="AL204" s="43">
        <v>0</v>
      </c>
      <c r="AM204" s="43">
        <f t="shared" si="40"/>
        <v>1</v>
      </c>
      <c r="AO204" s="43" t="s">
        <v>24018</v>
      </c>
      <c r="AP204" s="43">
        <v>0</v>
      </c>
      <c r="AQ204" s="43">
        <v>0</v>
      </c>
      <c r="AR204" s="43">
        <f t="shared" si="41"/>
        <v>1</v>
      </c>
      <c r="AT204" s="43" t="s">
        <v>24018</v>
      </c>
      <c r="AU204" s="43">
        <v>0</v>
      </c>
      <c r="AV204" s="43">
        <v>0</v>
      </c>
      <c r="AW204" s="43">
        <f t="shared" si="42"/>
        <v>1</v>
      </c>
      <c r="AY204" s="43" t="s">
        <v>24018</v>
      </c>
      <c r="AZ204" s="43">
        <v>0</v>
      </c>
      <c r="BA204" s="43">
        <v>0</v>
      </c>
      <c r="BB204" s="43">
        <f t="shared" si="43"/>
        <v>1</v>
      </c>
    </row>
    <row r="205" spans="1:54">
      <c r="A205" s="43" t="s">
        <v>24729</v>
      </c>
      <c r="B205" s="43">
        <v>0</v>
      </c>
      <c r="C205" s="43">
        <v>0</v>
      </c>
      <c r="D205" s="43">
        <f t="shared" si="33"/>
        <v>0</v>
      </c>
      <c r="F205" s="43" t="s">
        <v>24729</v>
      </c>
      <c r="G205" s="43">
        <v>0</v>
      </c>
      <c r="H205" s="43">
        <v>0</v>
      </c>
      <c r="I205" s="43">
        <f t="shared" si="34"/>
        <v>0</v>
      </c>
      <c r="K205" s="43" t="s">
        <v>24729</v>
      </c>
      <c r="L205" s="43">
        <v>0</v>
      </c>
      <c r="M205" s="43">
        <v>0</v>
      </c>
      <c r="N205" s="43">
        <f t="shared" si="35"/>
        <v>0</v>
      </c>
      <c r="P205" s="43" t="s">
        <v>24729</v>
      </c>
      <c r="Q205" s="43">
        <v>0</v>
      </c>
      <c r="R205" s="43">
        <v>0</v>
      </c>
      <c r="S205" s="43">
        <f t="shared" si="36"/>
        <v>0</v>
      </c>
      <c r="U205" s="43" t="s">
        <v>24729</v>
      </c>
      <c r="V205" s="43">
        <v>0</v>
      </c>
      <c r="W205" s="43">
        <v>0</v>
      </c>
      <c r="X205" s="43">
        <f t="shared" si="37"/>
        <v>0</v>
      </c>
      <c r="Z205" s="43" t="s">
        <v>24729</v>
      </c>
      <c r="AA205" s="43">
        <v>0</v>
      </c>
      <c r="AB205" s="43">
        <v>0</v>
      </c>
      <c r="AC205" s="43">
        <f t="shared" si="38"/>
        <v>0</v>
      </c>
      <c r="AE205" s="43" t="s">
        <v>24729</v>
      </c>
      <c r="AF205" s="43">
        <v>0</v>
      </c>
      <c r="AG205" s="43">
        <v>0</v>
      </c>
      <c r="AH205" s="43">
        <f t="shared" si="39"/>
        <v>0</v>
      </c>
      <c r="AJ205" s="43" t="s">
        <v>24729</v>
      </c>
      <c r="AK205" s="43">
        <v>0</v>
      </c>
      <c r="AL205" s="43">
        <v>0</v>
      </c>
      <c r="AM205" s="43">
        <f t="shared" si="40"/>
        <v>0</v>
      </c>
      <c r="AO205" s="43" t="s">
        <v>24729</v>
      </c>
      <c r="AP205" s="43">
        <v>0</v>
      </c>
      <c r="AQ205" s="43">
        <v>0</v>
      </c>
      <c r="AR205" s="43">
        <f t="shared" si="41"/>
        <v>0</v>
      </c>
      <c r="AT205" s="43" t="s">
        <v>24729</v>
      </c>
      <c r="AU205" s="43">
        <v>0</v>
      </c>
      <c r="AV205" s="43">
        <v>0</v>
      </c>
      <c r="AW205" s="43">
        <f t="shared" si="42"/>
        <v>0</v>
      </c>
      <c r="AY205" s="43" t="s">
        <v>24729</v>
      </c>
      <c r="AZ205" s="43">
        <v>0</v>
      </c>
      <c r="BA205" s="43">
        <v>0</v>
      </c>
      <c r="BB205" s="43">
        <f t="shared" si="43"/>
        <v>0</v>
      </c>
    </row>
    <row r="206" spans="1:54">
      <c r="A206" s="43" t="s">
        <v>25173</v>
      </c>
      <c r="B206" s="43">
        <v>0</v>
      </c>
      <c r="C206" s="43">
        <v>0</v>
      </c>
      <c r="D206" s="43">
        <f t="shared" si="33"/>
        <v>0</v>
      </c>
      <c r="F206" s="43" t="s">
        <v>25173</v>
      </c>
      <c r="G206" s="43">
        <v>0</v>
      </c>
      <c r="H206" s="43">
        <v>0</v>
      </c>
      <c r="I206" s="43">
        <f t="shared" si="34"/>
        <v>1</v>
      </c>
      <c r="K206" s="43" t="s">
        <v>25173</v>
      </c>
      <c r="L206" s="43">
        <v>0</v>
      </c>
      <c r="M206" s="43">
        <v>0</v>
      </c>
      <c r="N206" s="43">
        <f t="shared" si="35"/>
        <v>0</v>
      </c>
      <c r="P206" s="43" t="s">
        <v>25173</v>
      </c>
      <c r="Q206" s="43">
        <v>0</v>
      </c>
      <c r="R206" s="43">
        <v>0</v>
      </c>
      <c r="S206" s="43">
        <f t="shared" si="36"/>
        <v>0</v>
      </c>
      <c r="U206" s="43" t="s">
        <v>25173</v>
      </c>
      <c r="V206" s="43">
        <v>0</v>
      </c>
      <c r="W206" s="43">
        <v>0</v>
      </c>
      <c r="X206" s="43">
        <f t="shared" si="37"/>
        <v>0</v>
      </c>
      <c r="Z206" s="43" t="s">
        <v>25173</v>
      </c>
      <c r="AA206" s="43">
        <v>0</v>
      </c>
      <c r="AB206" s="43">
        <v>0</v>
      </c>
      <c r="AC206" s="43">
        <f t="shared" si="38"/>
        <v>0</v>
      </c>
      <c r="AE206" s="43" t="s">
        <v>25173</v>
      </c>
      <c r="AF206" s="43">
        <v>0</v>
      </c>
      <c r="AG206" s="43">
        <v>0</v>
      </c>
      <c r="AH206" s="43">
        <f t="shared" si="39"/>
        <v>0</v>
      </c>
      <c r="AJ206" s="43" t="s">
        <v>25173</v>
      </c>
      <c r="AK206" s="43">
        <v>0</v>
      </c>
      <c r="AL206" s="43">
        <v>0</v>
      </c>
      <c r="AM206" s="43">
        <f t="shared" si="40"/>
        <v>0</v>
      </c>
      <c r="AO206" s="43" t="s">
        <v>25173</v>
      </c>
      <c r="AP206" s="43">
        <v>0</v>
      </c>
      <c r="AQ206" s="43">
        <v>0</v>
      </c>
      <c r="AR206" s="43">
        <f t="shared" si="41"/>
        <v>0</v>
      </c>
      <c r="AT206" s="43" t="s">
        <v>25173</v>
      </c>
      <c r="AU206" s="43">
        <v>0</v>
      </c>
      <c r="AV206" s="43">
        <v>0</v>
      </c>
      <c r="AW206" s="43">
        <f t="shared" si="42"/>
        <v>0</v>
      </c>
      <c r="AY206" s="43" t="s">
        <v>25173</v>
      </c>
      <c r="AZ206" s="43">
        <v>0</v>
      </c>
      <c r="BA206" s="43">
        <v>0</v>
      </c>
      <c r="BB206" s="43">
        <f t="shared" si="43"/>
        <v>1</v>
      </c>
    </row>
    <row r="207" spans="1:54">
      <c r="A207" s="43" t="s">
        <v>24730</v>
      </c>
      <c r="B207" s="43">
        <v>0</v>
      </c>
      <c r="C207" s="43">
        <v>0</v>
      </c>
      <c r="D207" s="43">
        <f t="shared" si="33"/>
        <v>0</v>
      </c>
      <c r="F207" s="43" t="s">
        <v>24730</v>
      </c>
      <c r="G207" s="43">
        <v>0</v>
      </c>
      <c r="H207" s="43">
        <v>0</v>
      </c>
      <c r="I207" s="43">
        <f t="shared" si="34"/>
        <v>0</v>
      </c>
      <c r="K207" s="43" t="s">
        <v>24730</v>
      </c>
      <c r="L207" s="43">
        <v>0</v>
      </c>
      <c r="M207" s="43">
        <v>0</v>
      </c>
      <c r="N207" s="43">
        <f t="shared" si="35"/>
        <v>0</v>
      </c>
      <c r="P207" s="43" t="s">
        <v>24730</v>
      </c>
      <c r="Q207" s="43">
        <v>0</v>
      </c>
      <c r="R207" s="43">
        <v>0</v>
      </c>
      <c r="S207" s="43">
        <f t="shared" si="36"/>
        <v>0</v>
      </c>
      <c r="U207" s="43" t="s">
        <v>24730</v>
      </c>
      <c r="V207" s="43">
        <v>0</v>
      </c>
      <c r="W207" s="43">
        <v>0</v>
      </c>
      <c r="X207" s="43">
        <f t="shared" si="37"/>
        <v>0</v>
      </c>
      <c r="Z207" s="43" t="s">
        <v>24730</v>
      </c>
      <c r="AA207" s="43">
        <v>0</v>
      </c>
      <c r="AB207" s="43">
        <v>0</v>
      </c>
      <c r="AC207" s="43">
        <f t="shared" si="38"/>
        <v>0</v>
      </c>
      <c r="AE207" s="43" t="s">
        <v>24730</v>
      </c>
      <c r="AF207" s="43">
        <v>0</v>
      </c>
      <c r="AG207" s="43">
        <v>0</v>
      </c>
      <c r="AH207" s="43">
        <f t="shared" si="39"/>
        <v>0</v>
      </c>
      <c r="AJ207" s="43" t="s">
        <v>24730</v>
      </c>
      <c r="AK207" s="43">
        <v>0</v>
      </c>
      <c r="AL207" s="43">
        <v>0</v>
      </c>
      <c r="AM207" s="43">
        <f t="shared" si="40"/>
        <v>0</v>
      </c>
      <c r="AO207" s="43" t="s">
        <v>24730</v>
      </c>
      <c r="AP207" s="43">
        <v>0</v>
      </c>
      <c r="AQ207" s="43">
        <v>0</v>
      </c>
      <c r="AR207" s="43">
        <f t="shared" si="41"/>
        <v>0</v>
      </c>
      <c r="AT207" s="43" t="s">
        <v>24730</v>
      </c>
      <c r="AU207" s="43">
        <v>0</v>
      </c>
      <c r="AV207" s="43">
        <v>0</v>
      </c>
      <c r="AW207" s="43">
        <f t="shared" si="42"/>
        <v>0</v>
      </c>
      <c r="AY207" s="43" t="s">
        <v>24730</v>
      </c>
      <c r="AZ207" s="43">
        <v>0</v>
      </c>
      <c r="BA207" s="43">
        <v>0</v>
      </c>
      <c r="BB207" s="43">
        <f t="shared" si="43"/>
        <v>0</v>
      </c>
    </row>
    <row r="208" spans="1:54">
      <c r="A208" s="43" t="s">
        <v>23876</v>
      </c>
      <c r="B208" s="43">
        <v>0</v>
      </c>
      <c r="C208" s="43">
        <v>0</v>
      </c>
      <c r="D208" s="43">
        <f t="shared" si="33"/>
        <v>1</v>
      </c>
      <c r="F208" s="43" t="s">
        <v>23876</v>
      </c>
      <c r="G208" s="43">
        <v>0</v>
      </c>
      <c r="H208" s="43">
        <v>0</v>
      </c>
      <c r="I208" s="43">
        <f t="shared" si="34"/>
        <v>0</v>
      </c>
      <c r="K208" s="43" t="s">
        <v>23876</v>
      </c>
      <c r="L208" s="43">
        <v>0</v>
      </c>
      <c r="M208" s="43">
        <v>0</v>
      </c>
      <c r="N208" s="43">
        <f t="shared" si="35"/>
        <v>0</v>
      </c>
      <c r="P208" s="43" t="s">
        <v>23876</v>
      </c>
      <c r="Q208" s="43">
        <v>0</v>
      </c>
      <c r="R208" s="43">
        <v>0</v>
      </c>
      <c r="S208" s="43">
        <f t="shared" si="36"/>
        <v>0</v>
      </c>
      <c r="U208" s="43" t="s">
        <v>23876</v>
      </c>
      <c r="V208" s="43">
        <v>0</v>
      </c>
      <c r="W208" s="43">
        <v>0</v>
      </c>
      <c r="X208" s="43">
        <f t="shared" si="37"/>
        <v>0</v>
      </c>
      <c r="Z208" s="43" t="s">
        <v>23876</v>
      </c>
      <c r="AA208" s="43">
        <v>0</v>
      </c>
      <c r="AB208" s="43">
        <v>0</v>
      </c>
      <c r="AC208" s="43">
        <f t="shared" si="38"/>
        <v>0</v>
      </c>
      <c r="AE208" s="43" t="s">
        <v>23876</v>
      </c>
      <c r="AF208" s="43">
        <v>0</v>
      </c>
      <c r="AG208" s="43">
        <v>0</v>
      </c>
      <c r="AH208" s="43">
        <f t="shared" si="39"/>
        <v>0</v>
      </c>
      <c r="AJ208" s="43" t="s">
        <v>23876</v>
      </c>
      <c r="AK208" s="43">
        <v>0</v>
      </c>
      <c r="AL208" s="43">
        <v>0</v>
      </c>
      <c r="AM208" s="43">
        <f t="shared" si="40"/>
        <v>0</v>
      </c>
      <c r="AO208" s="43" t="s">
        <v>23876</v>
      </c>
      <c r="AP208" s="43">
        <v>0</v>
      </c>
      <c r="AQ208" s="43">
        <v>0</v>
      </c>
      <c r="AR208" s="43">
        <f t="shared" si="41"/>
        <v>0</v>
      </c>
      <c r="AT208" s="43" t="s">
        <v>23876</v>
      </c>
      <c r="AU208" s="43">
        <v>0</v>
      </c>
      <c r="AV208" s="43">
        <v>0</v>
      </c>
      <c r="AW208" s="43">
        <f t="shared" si="42"/>
        <v>0</v>
      </c>
      <c r="AY208" s="43" t="s">
        <v>23876</v>
      </c>
      <c r="AZ208" s="43">
        <v>0</v>
      </c>
      <c r="BA208" s="43">
        <v>0</v>
      </c>
      <c r="BB208" s="43">
        <f t="shared" si="43"/>
        <v>1</v>
      </c>
    </row>
    <row r="209" spans="1:54">
      <c r="A209" s="43" t="s">
        <v>24731</v>
      </c>
      <c r="B209" s="43">
        <v>0</v>
      </c>
      <c r="C209" s="43">
        <v>0</v>
      </c>
      <c r="D209" s="43">
        <f t="shared" si="33"/>
        <v>0</v>
      </c>
      <c r="F209" s="43" t="s">
        <v>24731</v>
      </c>
      <c r="G209" s="43">
        <v>0</v>
      </c>
      <c r="H209" s="43">
        <v>0</v>
      </c>
      <c r="I209" s="43">
        <f t="shared" si="34"/>
        <v>0</v>
      </c>
      <c r="K209" s="43" t="s">
        <v>24731</v>
      </c>
      <c r="L209" s="43">
        <v>0</v>
      </c>
      <c r="M209" s="43">
        <v>0</v>
      </c>
      <c r="N209" s="43">
        <f t="shared" si="35"/>
        <v>0</v>
      </c>
      <c r="P209" s="43" t="s">
        <v>24731</v>
      </c>
      <c r="Q209" s="43">
        <v>0</v>
      </c>
      <c r="R209" s="43">
        <v>0</v>
      </c>
      <c r="S209" s="43">
        <f t="shared" si="36"/>
        <v>0</v>
      </c>
      <c r="U209" s="43" t="s">
        <v>24731</v>
      </c>
      <c r="V209" s="43">
        <v>0</v>
      </c>
      <c r="W209" s="43">
        <v>0</v>
      </c>
      <c r="X209" s="43">
        <f t="shared" si="37"/>
        <v>0</v>
      </c>
      <c r="Z209" s="43" t="s">
        <v>24731</v>
      </c>
      <c r="AA209" s="43">
        <v>0</v>
      </c>
      <c r="AB209" s="43">
        <v>0</v>
      </c>
      <c r="AC209" s="43">
        <f t="shared" si="38"/>
        <v>0</v>
      </c>
      <c r="AE209" s="43" t="s">
        <v>24731</v>
      </c>
      <c r="AF209" s="43">
        <v>0</v>
      </c>
      <c r="AG209" s="43">
        <v>0</v>
      </c>
      <c r="AH209" s="43">
        <f t="shared" si="39"/>
        <v>0</v>
      </c>
      <c r="AJ209" s="43" t="s">
        <v>24731</v>
      </c>
      <c r="AK209" s="43">
        <v>0</v>
      </c>
      <c r="AL209" s="43">
        <v>0</v>
      </c>
      <c r="AM209" s="43">
        <f t="shared" si="40"/>
        <v>0</v>
      </c>
      <c r="AO209" s="43" t="s">
        <v>24731</v>
      </c>
      <c r="AP209" s="43">
        <v>0</v>
      </c>
      <c r="AQ209" s="43">
        <v>0</v>
      </c>
      <c r="AR209" s="43">
        <f t="shared" si="41"/>
        <v>0</v>
      </c>
      <c r="AT209" s="43" t="s">
        <v>24731</v>
      </c>
      <c r="AU209" s="43">
        <v>0</v>
      </c>
      <c r="AV209" s="43">
        <v>0</v>
      </c>
      <c r="AW209" s="43">
        <f t="shared" si="42"/>
        <v>0</v>
      </c>
      <c r="AY209" s="43" t="s">
        <v>24731</v>
      </c>
      <c r="AZ209" s="43">
        <v>0</v>
      </c>
      <c r="BA209" s="43">
        <v>0</v>
      </c>
      <c r="BB209" s="43">
        <f t="shared" si="43"/>
        <v>0</v>
      </c>
    </row>
    <row r="210" spans="1:54">
      <c r="A210" s="43" t="s">
        <v>23877</v>
      </c>
      <c r="B210" s="43">
        <v>0</v>
      </c>
      <c r="C210" s="43">
        <v>0</v>
      </c>
      <c r="D210" s="43">
        <f t="shared" si="33"/>
        <v>0</v>
      </c>
      <c r="F210" s="43" t="s">
        <v>23877</v>
      </c>
      <c r="G210" s="43">
        <v>0</v>
      </c>
      <c r="H210" s="43">
        <v>0</v>
      </c>
      <c r="I210" s="43">
        <f t="shared" si="34"/>
        <v>0</v>
      </c>
      <c r="K210" s="43" t="s">
        <v>23877</v>
      </c>
      <c r="L210" s="43">
        <v>0</v>
      </c>
      <c r="M210" s="43">
        <v>0</v>
      </c>
      <c r="N210" s="43">
        <f t="shared" si="35"/>
        <v>0</v>
      </c>
      <c r="P210" s="43" t="s">
        <v>23877</v>
      </c>
      <c r="Q210" s="43">
        <v>0</v>
      </c>
      <c r="R210" s="43">
        <v>0</v>
      </c>
      <c r="S210" s="43">
        <f t="shared" si="36"/>
        <v>0</v>
      </c>
      <c r="U210" s="43" t="s">
        <v>23877</v>
      </c>
      <c r="V210" s="43">
        <v>0</v>
      </c>
      <c r="W210" s="43">
        <v>0</v>
      </c>
      <c r="X210" s="43">
        <f t="shared" si="37"/>
        <v>0</v>
      </c>
      <c r="Z210" s="43" t="s">
        <v>23877</v>
      </c>
      <c r="AA210" s="43">
        <v>0</v>
      </c>
      <c r="AB210" s="43">
        <v>0</v>
      </c>
      <c r="AC210" s="43">
        <f t="shared" si="38"/>
        <v>0</v>
      </c>
      <c r="AE210" s="43" t="s">
        <v>23877</v>
      </c>
      <c r="AF210" s="43">
        <v>0</v>
      </c>
      <c r="AG210" s="43">
        <v>0</v>
      </c>
      <c r="AH210" s="43">
        <f t="shared" si="39"/>
        <v>1</v>
      </c>
      <c r="AJ210" s="43" t="s">
        <v>23877</v>
      </c>
      <c r="AK210" s="43">
        <v>0</v>
      </c>
      <c r="AL210" s="43">
        <v>0</v>
      </c>
      <c r="AM210" s="43">
        <f t="shared" si="40"/>
        <v>0</v>
      </c>
      <c r="AO210" s="43" t="s">
        <v>23877</v>
      </c>
      <c r="AP210" s="43">
        <v>0</v>
      </c>
      <c r="AQ210" s="43">
        <v>0</v>
      </c>
      <c r="AR210" s="43">
        <f t="shared" si="41"/>
        <v>0</v>
      </c>
      <c r="AT210" s="43" t="s">
        <v>23877</v>
      </c>
      <c r="AU210" s="43">
        <v>0</v>
      </c>
      <c r="AV210" s="43">
        <v>0</v>
      </c>
      <c r="AW210" s="43">
        <f t="shared" si="42"/>
        <v>0</v>
      </c>
      <c r="AY210" s="43" t="s">
        <v>23877</v>
      </c>
      <c r="AZ210" s="43">
        <v>0</v>
      </c>
      <c r="BA210" s="43">
        <v>0</v>
      </c>
      <c r="BB210" s="43">
        <f t="shared" si="43"/>
        <v>1</v>
      </c>
    </row>
    <row r="211" spans="1:54">
      <c r="A211" s="43" t="s">
        <v>24732</v>
      </c>
      <c r="B211" s="43">
        <v>0</v>
      </c>
      <c r="C211" s="43">
        <v>0</v>
      </c>
      <c r="D211" s="43">
        <f t="shared" si="33"/>
        <v>0</v>
      </c>
      <c r="F211" s="43" t="s">
        <v>24732</v>
      </c>
      <c r="G211" s="43">
        <v>0</v>
      </c>
      <c r="H211" s="43">
        <v>0</v>
      </c>
      <c r="I211" s="43">
        <f t="shared" si="34"/>
        <v>0</v>
      </c>
      <c r="K211" s="43" t="s">
        <v>24732</v>
      </c>
      <c r="L211" s="43">
        <v>0</v>
      </c>
      <c r="M211" s="43">
        <v>0</v>
      </c>
      <c r="N211" s="43">
        <f t="shared" si="35"/>
        <v>0</v>
      </c>
      <c r="P211" s="43" t="s">
        <v>24732</v>
      </c>
      <c r="Q211" s="43">
        <v>0</v>
      </c>
      <c r="R211" s="43">
        <v>0</v>
      </c>
      <c r="S211" s="43">
        <f t="shared" si="36"/>
        <v>0</v>
      </c>
      <c r="U211" s="43" t="s">
        <v>24732</v>
      </c>
      <c r="V211" s="43">
        <v>0</v>
      </c>
      <c r="W211" s="43">
        <v>0</v>
      </c>
      <c r="X211" s="43">
        <f t="shared" si="37"/>
        <v>0</v>
      </c>
      <c r="Z211" s="43" t="s">
        <v>24732</v>
      </c>
      <c r="AA211" s="43">
        <v>0</v>
      </c>
      <c r="AB211" s="43">
        <v>0</v>
      </c>
      <c r="AC211" s="43">
        <f t="shared" si="38"/>
        <v>0</v>
      </c>
      <c r="AE211" s="43" t="s">
        <v>24732</v>
      </c>
      <c r="AF211" s="43">
        <v>0</v>
      </c>
      <c r="AG211" s="43">
        <v>0</v>
      </c>
      <c r="AH211" s="43">
        <f t="shared" si="39"/>
        <v>0</v>
      </c>
      <c r="AJ211" s="43" t="s">
        <v>24732</v>
      </c>
      <c r="AK211" s="43">
        <v>0</v>
      </c>
      <c r="AL211" s="43">
        <v>0</v>
      </c>
      <c r="AM211" s="43">
        <f t="shared" si="40"/>
        <v>0</v>
      </c>
      <c r="AO211" s="43" t="s">
        <v>24732</v>
      </c>
      <c r="AP211" s="43">
        <v>0</v>
      </c>
      <c r="AQ211" s="43">
        <v>0</v>
      </c>
      <c r="AR211" s="43">
        <f t="shared" si="41"/>
        <v>0</v>
      </c>
      <c r="AT211" s="43" t="s">
        <v>24732</v>
      </c>
      <c r="AU211" s="43">
        <v>0</v>
      </c>
      <c r="AV211" s="43">
        <v>0</v>
      </c>
      <c r="AW211" s="43">
        <f t="shared" si="42"/>
        <v>0</v>
      </c>
      <c r="AY211" s="43" t="s">
        <v>24732</v>
      </c>
      <c r="AZ211" s="43">
        <v>0</v>
      </c>
      <c r="BA211" s="43">
        <v>0</v>
      </c>
      <c r="BB211" s="43">
        <f t="shared" si="43"/>
        <v>0</v>
      </c>
    </row>
    <row r="212" spans="1:54">
      <c r="A212" s="43" t="s">
        <v>25235</v>
      </c>
      <c r="B212" s="43">
        <v>0</v>
      </c>
      <c r="C212" s="43">
        <v>0</v>
      </c>
      <c r="D212" s="43">
        <f t="shared" si="33"/>
        <v>1</v>
      </c>
      <c r="F212" s="43" t="s">
        <v>25235</v>
      </c>
      <c r="G212" s="43">
        <v>0</v>
      </c>
      <c r="H212" s="43">
        <v>0</v>
      </c>
      <c r="I212" s="43">
        <f t="shared" si="34"/>
        <v>1</v>
      </c>
      <c r="K212" s="43" t="s">
        <v>25235</v>
      </c>
      <c r="L212" s="43">
        <v>0</v>
      </c>
      <c r="M212" s="43">
        <v>0</v>
      </c>
      <c r="N212" s="43">
        <f t="shared" si="35"/>
        <v>1</v>
      </c>
      <c r="P212" s="43" t="s">
        <v>25235</v>
      </c>
      <c r="Q212" s="43">
        <v>0</v>
      </c>
      <c r="R212" s="43">
        <v>0</v>
      </c>
      <c r="S212" s="43">
        <f t="shared" si="36"/>
        <v>1</v>
      </c>
      <c r="U212" s="43" t="s">
        <v>25235</v>
      </c>
      <c r="V212" s="43">
        <v>0</v>
      </c>
      <c r="W212" s="43">
        <v>0</v>
      </c>
      <c r="X212" s="43">
        <f t="shared" si="37"/>
        <v>1</v>
      </c>
      <c r="Z212" s="43" t="s">
        <v>25235</v>
      </c>
      <c r="AA212" s="43">
        <v>0</v>
      </c>
      <c r="AB212" s="43">
        <v>0</v>
      </c>
      <c r="AC212" s="43">
        <f t="shared" si="38"/>
        <v>1</v>
      </c>
      <c r="AE212" s="43" t="s">
        <v>25235</v>
      </c>
      <c r="AF212" s="43">
        <v>0</v>
      </c>
      <c r="AG212" s="43">
        <v>0</v>
      </c>
      <c r="AH212" s="43">
        <f t="shared" si="39"/>
        <v>1</v>
      </c>
      <c r="AJ212" s="43" t="s">
        <v>25235</v>
      </c>
      <c r="AK212" s="43">
        <v>0</v>
      </c>
      <c r="AL212" s="43">
        <v>0</v>
      </c>
      <c r="AM212" s="43">
        <f t="shared" si="40"/>
        <v>1</v>
      </c>
      <c r="AO212" s="43" t="s">
        <v>25235</v>
      </c>
      <c r="AP212" s="43">
        <v>0</v>
      </c>
      <c r="AQ212" s="43">
        <v>0</v>
      </c>
      <c r="AR212" s="43">
        <f t="shared" si="41"/>
        <v>1</v>
      </c>
      <c r="AT212" s="43" t="s">
        <v>25235</v>
      </c>
      <c r="AU212" s="43">
        <v>0</v>
      </c>
      <c r="AV212" s="43">
        <v>0</v>
      </c>
      <c r="AW212" s="43">
        <f t="shared" si="42"/>
        <v>1</v>
      </c>
      <c r="AY212" s="43" t="s">
        <v>25235</v>
      </c>
      <c r="AZ212" s="43">
        <v>0</v>
      </c>
      <c r="BA212" s="43">
        <v>0</v>
      </c>
      <c r="BB212" s="43">
        <v>0</v>
      </c>
    </row>
    <row r="213" spans="1:54">
      <c r="A213" s="43" t="s">
        <v>24733</v>
      </c>
      <c r="B213" s="43">
        <v>0</v>
      </c>
      <c r="C213" s="43">
        <v>0</v>
      </c>
      <c r="D213" s="43">
        <f t="shared" si="33"/>
        <v>0</v>
      </c>
      <c r="F213" s="43" t="s">
        <v>24733</v>
      </c>
      <c r="G213" s="43">
        <v>0</v>
      </c>
      <c r="H213" s="43">
        <v>0</v>
      </c>
      <c r="I213" s="43">
        <f t="shared" si="34"/>
        <v>0</v>
      </c>
      <c r="K213" s="43" t="s">
        <v>24733</v>
      </c>
      <c r="L213" s="43">
        <v>0</v>
      </c>
      <c r="M213" s="43">
        <v>0</v>
      </c>
      <c r="N213" s="43">
        <f t="shared" si="35"/>
        <v>0</v>
      </c>
      <c r="P213" s="43" t="s">
        <v>24733</v>
      </c>
      <c r="Q213" s="43">
        <v>0</v>
      </c>
      <c r="R213" s="43">
        <v>0</v>
      </c>
      <c r="S213" s="43">
        <f t="shared" si="36"/>
        <v>0</v>
      </c>
      <c r="U213" s="43" t="s">
        <v>24733</v>
      </c>
      <c r="V213" s="43">
        <v>0</v>
      </c>
      <c r="W213" s="43">
        <v>0</v>
      </c>
      <c r="X213" s="43">
        <f t="shared" si="37"/>
        <v>0</v>
      </c>
      <c r="Z213" s="43" t="s">
        <v>24733</v>
      </c>
      <c r="AA213" s="43">
        <v>0</v>
      </c>
      <c r="AB213" s="43">
        <v>0</v>
      </c>
      <c r="AC213" s="43">
        <f t="shared" si="38"/>
        <v>0</v>
      </c>
      <c r="AE213" s="43" t="s">
        <v>24733</v>
      </c>
      <c r="AF213" s="43">
        <v>0</v>
      </c>
      <c r="AG213" s="43">
        <v>0</v>
      </c>
      <c r="AH213" s="43">
        <f t="shared" si="39"/>
        <v>0</v>
      </c>
      <c r="AJ213" s="43" t="s">
        <v>24733</v>
      </c>
      <c r="AK213" s="43">
        <v>0</v>
      </c>
      <c r="AL213" s="43">
        <v>0</v>
      </c>
      <c r="AM213" s="43">
        <f t="shared" si="40"/>
        <v>0</v>
      </c>
      <c r="AO213" s="43" t="s">
        <v>24733</v>
      </c>
      <c r="AP213" s="43">
        <v>0</v>
      </c>
      <c r="AQ213" s="43">
        <v>0</v>
      </c>
      <c r="AR213" s="43">
        <f t="shared" si="41"/>
        <v>0</v>
      </c>
      <c r="AT213" s="43" t="s">
        <v>24733</v>
      </c>
      <c r="AU213" s="43">
        <v>0</v>
      </c>
      <c r="AV213" s="43">
        <v>0</v>
      </c>
      <c r="AW213" s="43">
        <f t="shared" si="42"/>
        <v>0</v>
      </c>
      <c r="AY213" s="43" t="s">
        <v>24733</v>
      </c>
      <c r="AZ213" s="43">
        <v>0</v>
      </c>
      <c r="BA213" s="43">
        <v>0</v>
      </c>
      <c r="BB213" s="43">
        <f t="shared" si="43"/>
        <v>0</v>
      </c>
    </row>
    <row r="214" spans="1:54">
      <c r="A214" s="43" t="s">
        <v>24734</v>
      </c>
      <c r="B214" s="43">
        <v>0</v>
      </c>
      <c r="C214" s="43">
        <v>0</v>
      </c>
      <c r="D214" s="43">
        <f t="shared" si="33"/>
        <v>0</v>
      </c>
      <c r="F214" s="43" t="s">
        <v>24734</v>
      </c>
      <c r="G214" s="43">
        <v>0</v>
      </c>
      <c r="H214" s="43">
        <v>0</v>
      </c>
      <c r="I214" s="43">
        <f t="shared" si="34"/>
        <v>0</v>
      </c>
      <c r="K214" s="43" t="s">
        <v>24734</v>
      </c>
      <c r="L214" s="43">
        <v>0</v>
      </c>
      <c r="M214" s="43">
        <v>0</v>
      </c>
      <c r="N214" s="43">
        <f t="shared" si="35"/>
        <v>0</v>
      </c>
      <c r="P214" s="43" t="s">
        <v>24734</v>
      </c>
      <c r="Q214" s="43">
        <v>0</v>
      </c>
      <c r="R214" s="43">
        <v>0</v>
      </c>
      <c r="S214" s="43">
        <f t="shared" si="36"/>
        <v>0</v>
      </c>
      <c r="U214" s="43" t="s">
        <v>24734</v>
      </c>
      <c r="V214" s="43">
        <v>0</v>
      </c>
      <c r="W214" s="43">
        <v>0</v>
      </c>
      <c r="X214" s="43">
        <f t="shared" si="37"/>
        <v>0</v>
      </c>
      <c r="Z214" s="43" t="s">
        <v>24734</v>
      </c>
      <c r="AA214" s="43">
        <v>0</v>
      </c>
      <c r="AB214" s="43">
        <v>0</v>
      </c>
      <c r="AC214" s="43">
        <f t="shared" si="38"/>
        <v>0</v>
      </c>
      <c r="AE214" s="43" t="s">
        <v>24734</v>
      </c>
      <c r="AF214" s="43">
        <v>0</v>
      </c>
      <c r="AG214" s="43">
        <v>0</v>
      </c>
      <c r="AH214" s="43">
        <f t="shared" si="39"/>
        <v>0</v>
      </c>
      <c r="AJ214" s="43" t="s">
        <v>24734</v>
      </c>
      <c r="AK214" s="43">
        <v>0</v>
      </c>
      <c r="AL214" s="43">
        <v>0</v>
      </c>
      <c r="AM214" s="43">
        <f t="shared" si="40"/>
        <v>0</v>
      </c>
      <c r="AO214" s="43" t="s">
        <v>24734</v>
      </c>
      <c r="AP214" s="43">
        <v>0</v>
      </c>
      <c r="AQ214" s="43">
        <v>0</v>
      </c>
      <c r="AR214" s="43">
        <f t="shared" si="41"/>
        <v>0</v>
      </c>
      <c r="AT214" s="43" t="s">
        <v>24734</v>
      </c>
      <c r="AU214" s="43">
        <v>0</v>
      </c>
      <c r="AV214" s="43">
        <v>0</v>
      </c>
      <c r="AW214" s="43">
        <f t="shared" si="42"/>
        <v>0</v>
      </c>
      <c r="AY214" s="43" t="s">
        <v>24734</v>
      </c>
      <c r="AZ214" s="43">
        <v>0</v>
      </c>
      <c r="BA214" s="43">
        <v>0</v>
      </c>
      <c r="BB214" s="43">
        <f t="shared" si="43"/>
        <v>0</v>
      </c>
    </row>
    <row r="215" spans="1:54">
      <c r="A215" s="43" t="s">
        <v>24019</v>
      </c>
      <c r="B215" s="43">
        <v>0</v>
      </c>
      <c r="C215" s="43">
        <v>0</v>
      </c>
      <c r="D215" s="43">
        <f t="shared" si="33"/>
        <v>0</v>
      </c>
      <c r="F215" s="43" t="s">
        <v>24019</v>
      </c>
      <c r="G215" s="43">
        <v>0</v>
      </c>
      <c r="H215" s="43">
        <v>0</v>
      </c>
      <c r="I215" s="43">
        <f t="shared" si="34"/>
        <v>0</v>
      </c>
      <c r="K215" s="43" t="s">
        <v>24019</v>
      </c>
      <c r="L215" s="43">
        <v>0</v>
      </c>
      <c r="M215" s="43">
        <v>0</v>
      </c>
      <c r="N215" s="43">
        <f t="shared" si="35"/>
        <v>0</v>
      </c>
      <c r="P215" s="43" t="s">
        <v>24019</v>
      </c>
      <c r="Q215" s="43">
        <v>0</v>
      </c>
      <c r="R215" s="43">
        <v>0</v>
      </c>
      <c r="S215" s="43">
        <f t="shared" si="36"/>
        <v>0</v>
      </c>
      <c r="U215" s="43" t="s">
        <v>24019</v>
      </c>
      <c r="V215" s="43">
        <v>0</v>
      </c>
      <c r="W215" s="43">
        <v>0</v>
      </c>
      <c r="X215" s="43">
        <f t="shared" si="37"/>
        <v>0</v>
      </c>
      <c r="Z215" s="43" t="s">
        <v>24019</v>
      </c>
      <c r="AA215" s="43">
        <v>0</v>
      </c>
      <c r="AB215" s="43">
        <v>0</v>
      </c>
      <c r="AC215" s="43">
        <f t="shared" si="38"/>
        <v>0</v>
      </c>
      <c r="AE215" s="43" t="s">
        <v>24019</v>
      </c>
      <c r="AF215" s="43">
        <v>0</v>
      </c>
      <c r="AG215" s="43">
        <v>0</v>
      </c>
      <c r="AH215" s="43">
        <f t="shared" si="39"/>
        <v>0</v>
      </c>
      <c r="AJ215" s="43" t="s">
        <v>24019</v>
      </c>
      <c r="AK215" s="43">
        <v>0</v>
      </c>
      <c r="AL215" s="43">
        <v>0</v>
      </c>
      <c r="AM215" s="43">
        <f t="shared" si="40"/>
        <v>0</v>
      </c>
      <c r="AO215" s="43" t="s">
        <v>24019</v>
      </c>
      <c r="AP215" s="43">
        <v>0</v>
      </c>
      <c r="AQ215" s="43">
        <v>0</v>
      </c>
      <c r="AR215" s="43">
        <f t="shared" si="41"/>
        <v>0</v>
      </c>
      <c r="AT215" s="43" t="s">
        <v>24019</v>
      </c>
      <c r="AU215" s="43">
        <v>0</v>
      </c>
      <c r="AV215" s="43">
        <v>0</v>
      </c>
      <c r="AW215" s="43">
        <f t="shared" si="42"/>
        <v>0</v>
      </c>
      <c r="AY215" s="43" t="s">
        <v>24019</v>
      </c>
      <c r="AZ215" s="43">
        <v>0</v>
      </c>
      <c r="BA215" s="43">
        <v>0</v>
      </c>
      <c r="BB215" s="43">
        <v>0</v>
      </c>
    </row>
    <row r="216" spans="1:54">
      <c r="A216" s="43" t="s">
        <v>24735</v>
      </c>
      <c r="B216" s="43">
        <v>0</v>
      </c>
      <c r="C216" s="43">
        <v>0</v>
      </c>
      <c r="D216" s="43">
        <f t="shared" si="33"/>
        <v>0</v>
      </c>
      <c r="F216" s="43" t="s">
        <v>24735</v>
      </c>
      <c r="G216" s="43">
        <v>0</v>
      </c>
      <c r="H216" s="43">
        <v>0</v>
      </c>
      <c r="I216" s="43">
        <f t="shared" si="34"/>
        <v>0</v>
      </c>
      <c r="K216" s="43" t="s">
        <v>24735</v>
      </c>
      <c r="L216" s="43">
        <v>0</v>
      </c>
      <c r="M216" s="43">
        <v>0</v>
      </c>
      <c r="N216" s="43">
        <f t="shared" si="35"/>
        <v>0</v>
      </c>
      <c r="P216" s="43" t="s">
        <v>24735</v>
      </c>
      <c r="Q216" s="43">
        <v>0</v>
      </c>
      <c r="R216" s="43">
        <v>0</v>
      </c>
      <c r="S216" s="43">
        <f t="shared" si="36"/>
        <v>0</v>
      </c>
      <c r="U216" s="43" t="s">
        <v>24735</v>
      </c>
      <c r="V216" s="43">
        <v>0</v>
      </c>
      <c r="W216" s="43">
        <v>0</v>
      </c>
      <c r="X216" s="43">
        <f t="shared" si="37"/>
        <v>0</v>
      </c>
      <c r="Z216" s="43" t="s">
        <v>24735</v>
      </c>
      <c r="AA216" s="43">
        <v>0</v>
      </c>
      <c r="AB216" s="43">
        <v>0</v>
      </c>
      <c r="AC216" s="43">
        <f t="shared" si="38"/>
        <v>0</v>
      </c>
      <c r="AE216" s="43" t="s">
        <v>24735</v>
      </c>
      <c r="AF216" s="43">
        <v>0</v>
      </c>
      <c r="AG216" s="43">
        <v>0</v>
      </c>
      <c r="AH216" s="43">
        <f t="shared" si="39"/>
        <v>0</v>
      </c>
      <c r="AJ216" s="43" t="s">
        <v>24735</v>
      </c>
      <c r="AK216" s="43">
        <v>0</v>
      </c>
      <c r="AL216" s="43">
        <v>0</v>
      </c>
      <c r="AM216" s="43">
        <f t="shared" si="40"/>
        <v>0</v>
      </c>
      <c r="AO216" s="43" t="s">
        <v>24735</v>
      </c>
      <c r="AP216" s="43">
        <v>0</v>
      </c>
      <c r="AQ216" s="43">
        <v>0</v>
      </c>
      <c r="AR216" s="43">
        <f t="shared" si="41"/>
        <v>0</v>
      </c>
      <c r="AT216" s="43" t="s">
        <v>24735</v>
      </c>
      <c r="AU216" s="43">
        <v>0</v>
      </c>
      <c r="AV216" s="43">
        <v>0</v>
      </c>
      <c r="AW216" s="43">
        <f t="shared" si="42"/>
        <v>0</v>
      </c>
      <c r="AY216" s="43" t="s">
        <v>24735</v>
      </c>
      <c r="AZ216" s="43">
        <v>0</v>
      </c>
      <c r="BA216" s="43">
        <v>0</v>
      </c>
      <c r="BB216" s="43">
        <f t="shared" si="43"/>
        <v>0</v>
      </c>
    </row>
    <row r="217" spans="1:54">
      <c r="A217" s="43" t="s">
        <v>25174</v>
      </c>
      <c r="B217" s="43">
        <v>0</v>
      </c>
      <c r="C217" s="43">
        <v>0</v>
      </c>
      <c r="D217" s="43">
        <f t="shared" si="33"/>
        <v>0</v>
      </c>
      <c r="F217" s="43" t="s">
        <v>25174</v>
      </c>
      <c r="G217" s="43">
        <v>0</v>
      </c>
      <c r="H217" s="43">
        <v>0</v>
      </c>
      <c r="I217" s="43">
        <f t="shared" si="34"/>
        <v>1</v>
      </c>
      <c r="K217" s="43" t="s">
        <v>25174</v>
      </c>
      <c r="L217" s="43">
        <v>0</v>
      </c>
      <c r="M217" s="43">
        <v>0</v>
      </c>
      <c r="N217" s="43">
        <f t="shared" si="35"/>
        <v>0</v>
      </c>
      <c r="P217" s="43" t="s">
        <v>25174</v>
      </c>
      <c r="Q217" s="43">
        <v>0</v>
      </c>
      <c r="R217" s="43">
        <v>0</v>
      </c>
      <c r="S217" s="43">
        <f t="shared" si="36"/>
        <v>0</v>
      </c>
      <c r="U217" s="43" t="s">
        <v>25174</v>
      </c>
      <c r="V217" s="43">
        <v>0</v>
      </c>
      <c r="W217" s="43">
        <v>0</v>
      </c>
      <c r="X217" s="43">
        <f t="shared" si="37"/>
        <v>0</v>
      </c>
      <c r="Z217" s="43" t="s">
        <v>25174</v>
      </c>
      <c r="AA217" s="43">
        <v>0</v>
      </c>
      <c r="AB217" s="43">
        <v>0</v>
      </c>
      <c r="AC217" s="43">
        <f t="shared" si="38"/>
        <v>0</v>
      </c>
      <c r="AE217" s="43" t="s">
        <v>25174</v>
      </c>
      <c r="AF217" s="43">
        <v>0</v>
      </c>
      <c r="AG217" s="43">
        <v>0</v>
      </c>
      <c r="AH217" s="43">
        <f t="shared" si="39"/>
        <v>0</v>
      </c>
      <c r="AJ217" s="43" t="s">
        <v>25174</v>
      </c>
      <c r="AK217" s="43">
        <v>0</v>
      </c>
      <c r="AL217" s="43">
        <v>0</v>
      </c>
      <c r="AM217" s="43">
        <f t="shared" si="40"/>
        <v>0</v>
      </c>
      <c r="AO217" s="43" t="s">
        <v>25174</v>
      </c>
      <c r="AP217" s="43">
        <v>0</v>
      </c>
      <c r="AQ217" s="43">
        <v>0</v>
      </c>
      <c r="AR217" s="43">
        <f t="shared" si="41"/>
        <v>0</v>
      </c>
      <c r="AT217" s="43" t="s">
        <v>25174</v>
      </c>
      <c r="AU217" s="43">
        <v>0</v>
      </c>
      <c r="AV217" s="43">
        <v>0</v>
      </c>
      <c r="AW217" s="43">
        <f t="shared" si="42"/>
        <v>0</v>
      </c>
      <c r="AY217" s="43" t="s">
        <v>25174</v>
      </c>
      <c r="AZ217" s="43">
        <v>0</v>
      </c>
      <c r="BA217" s="43">
        <v>0</v>
      </c>
      <c r="BB217" s="43">
        <v>0</v>
      </c>
    </row>
    <row r="218" spans="1:54">
      <c r="A218" s="43" t="s">
        <v>24736</v>
      </c>
      <c r="B218" s="43">
        <v>0</v>
      </c>
      <c r="C218" s="43">
        <v>0</v>
      </c>
      <c r="D218" s="43">
        <f t="shared" si="33"/>
        <v>0</v>
      </c>
      <c r="F218" s="43" t="s">
        <v>24736</v>
      </c>
      <c r="G218" s="43">
        <v>0</v>
      </c>
      <c r="H218" s="43">
        <v>0</v>
      </c>
      <c r="I218" s="43">
        <f t="shared" si="34"/>
        <v>0</v>
      </c>
      <c r="K218" s="43" t="s">
        <v>24736</v>
      </c>
      <c r="L218" s="43">
        <v>0</v>
      </c>
      <c r="M218" s="43">
        <v>0</v>
      </c>
      <c r="N218" s="43">
        <f t="shared" si="35"/>
        <v>0</v>
      </c>
      <c r="P218" s="43" t="s">
        <v>24736</v>
      </c>
      <c r="Q218" s="43">
        <v>0</v>
      </c>
      <c r="R218" s="43">
        <v>0</v>
      </c>
      <c r="S218" s="43">
        <f t="shared" si="36"/>
        <v>0</v>
      </c>
      <c r="U218" s="43" t="s">
        <v>24736</v>
      </c>
      <c r="V218" s="43">
        <v>0</v>
      </c>
      <c r="W218" s="43">
        <v>0</v>
      </c>
      <c r="X218" s="43">
        <f t="shared" si="37"/>
        <v>0</v>
      </c>
      <c r="Z218" s="43" t="s">
        <v>24736</v>
      </c>
      <c r="AA218" s="43">
        <v>0</v>
      </c>
      <c r="AB218" s="43">
        <v>0</v>
      </c>
      <c r="AC218" s="43">
        <f t="shared" si="38"/>
        <v>0</v>
      </c>
      <c r="AE218" s="43" t="s">
        <v>24736</v>
      </c>
      <c r="AF218" s="43">
        <v>0</v>
      </c>
      <c r="AG218" s="43">
        <v>0</v>
      </c>
      <c r="AH218" s="43">
        <f t="shared" si="39"/>
        <v>0</v>
      </c>
      <c r="AJ218" s="43" t="s">
        <v>24736</v>
      </c>
      <c r="AK218" s="43">
        <v>0</v>
      </c>
      <c r="AL218" s="43">
        <v>0</v>
      </c>
      <c r="AM218" s="43">
        <f t="shared" si="40"/>
        <v>0</v>
      </c>
      <c r="AO218" s="43" t="s">
        <v>24736</v>
      </c>
      <c r="AP218" s="43">
        <v>0</v>
      </c>
      <c r="AQ218" s="43">
        <v>0</v>
      </c>
      <c r="AR218" s="43">
        <f t="shared" si="41"/>
        <v>0</v>
      </c>
      <c r="AT218" s="43" t="s">
        <v>24736</v>
      </c>
      <c r="AU218" s="43">
        <v>0</v>
      </c>
      <c r="AV218" s="43">
        <v>0</v>
      </c>
      <c r="AW218" s="43">
        <f t="shared" si="42"/>
        <v>0</v>
      </c>
      <c r="AY218" s="43" t="s">
        <v>24736</v>
      </c>
      <c r="AZ218" s="43">
        <v>0</v>
      </c>
      <c r="BA218" s="43">
        <v>0</v>
      </c>
      <c r="BB218" s="43">
        <v>0</v>
      </c>
    </row>
    <row r="219" spans="1:54">
      <c r="A219" s="43" t="s">
        <v>23982</v>
      </c>
      <c r="B219" s="43">
        <v>0</v>
      </c>
      <c r="C219" s="43">
        <v>0</v>
      </c>
      <c r="D219" s="43">
        <f t="shared" si="33"/>
        <v>0</v>
      </c>
      <c r="F219" s="43" t="s">
        <v>23982</v>
      </c>
      <c r="G219" s="43">
        <v>0</v>
      </c>
      <c r="H219" s="43">
        <v>0</v>
      </c>
      <c r="I219" s="43">
        <f t="shared" si="34"/>
        <v>0</v>
      </c>
      <c r="K219" s="43" t="s">
        <v>23982</v>
      </c>
      <c r="L219" s="43">
        <v>0</v>
      </c>
      <c r="M219" s="43">
        <v>0</v>
      </c>
      <c r="N219" s="43">
        <f t="shared" si="35"/>
        <v>1</v>
      </c>
      <c r="P219" s="43" t="s">
        <v>23982</v>
      </c>
      <c r="Q219" s="43">
        <v>0</v>
      </c>
      <c r="R219" s="43">
        <v>0</v>
      </c>
      <c r="S219" s="43">
        <f t="shared" si="36"/>
        <v>0</v>
      </c>
      <c r="U219" s="43" t="s">
        <v>23982</v>
      </c>
      <c r="V219" s="43">
        <v>0</v>
      </c>
      <c r="W219" s="43">
        <v>0</v>
      </c>
      <c r="X219" s="43">
        <f t="shared" si="37"/>
        <v>0</v>
      </c>
      <c r="Z219" s="43" t="s">
        <v>23982</v>
      </c>
      <c r="AA219" s="43">
        <v>0</v>
      </c>
      <c r="AB219" s="43">
        <v>0</v>
      </c>
      <c r="AC219" s="43">
        <f t="shared" si="38"/>
        <v>0</v>
      </c>
      <c r="AE219" s="43" t="s">
        <v>23982</v>
      </c>
      <c r="AF219" s="43">
        <v>0</v>
      </c>
      <c r="AG219" s="43">
        <v>0</v>
      </c>
      <c r="AH219" s="43">
        <f t="shared" si="39"/>
        <v>0</v>
      </c>
      <c r="AJ219" s="43" t="s">
        <v>23982</v>
      </c>
      <c r="AK219" s="43">
        <v>0</v>
      </c>
      <c r="AL219" s="43">
        <v>0</v>
      </c>
      <c r="AM219" s="43">
        <f t="shared" si="40"/>
        <v>0</v>
      </c>
      <c r="AO219" s="43" t="s">
        <v>23982</v>
      </c>
      <c r="AP219" s="43">
        <v>0</v>
      </c>
      <c r="AQ219" s="43">
        <v>0</v>
      </c>
      <c r="AR219" s="43">
        <f t="shared" si="41"/>
        <v>0</v>
      </c>
      <c r="AT219" s="43" t="s">
        <v>23982</v>
      </c>
      <c r="AU219" s="43">
        <v>0</v>
      </c>
      <c r="AV219" s="43">
        <v>0</v>
      </c>
      <c r="AW219" s="43">
        <f t="shared" si="42"/>
        <v>0</v>
      </c>
      <c r="AY219" s="43" t="s">
        <v>23982</v>
      </c>
      <c r="AZ219" s="43">
        <v>0</v>
      </c>
      <c r="BA219" s="43">
        <v>0</v>
      </c>
      <c r="BB219" s="43">
        <v>0</v>
      </c>
    </row>
    <row r="220" spans="1:54">
      <c r="A220" s="43" t="s">
        <v>24737</v>
      </c>
      <c r="B220" s="43">
        <v>0</v>
      </c>
      <c r="C220" s="43">
        <v>0</v>
      </c>
      <c r="D220" s="43">
        <f t="shared" si="33"/>
        <v>0</v>
      </c>
      <c r="F220" s="43" t="s">
        <v>24737</v>
      </c>
      <c r="G220" s="43">
        <v>0</v>
      </c>
      <c r="H220" s="43">
        <v>0</v>
      </c>
      <c r="I220" s="43">
        <f t="shared" si="34"/>
        <v>0</v>
      </c>
      <c r="K220" s="43" t="s">
        <v>24737</v>
      </c>
      <c r="L220" s="43">
        <v>0</v>
      </c>
      <c r="M220" s="43">
        <v>0</v>
      </c>
      <c r="N220" s="43">
        <f t="shared" si="35"/>
        <v>0</v>
      </c>
      <c r="P220" s="43" t="s">
        <v>24737</v>
      </c>
      <c r="Q220" s="43">
        <v>0</v>
      </c>
      <c r="R220" s="43">
        <v>0</v>
      </c>
      <c r="S220" s="43">
        <f t="shared" si="36"/>
        <v>0</v>
      </c>
      <c r="U220" s="43" t="s">
        <v>24737</v>
      </c>
      <c r="V220" s="43">
        <v>0</v>
      </c>
      <c r="W220" s="43">
        <v>0</v>
      </c>
      <c r="X220" s="43">
        <f t="shared" si="37"/>
        <v>0</v>
      </c>
      <c r="Z220" s="43" t="s">
        <v>24737</v>
      </c>
      <c r="AA220" s="43">
        <v>0</v>
      </c>
      <c r="AB220" s="43">
        <v>0</v>
      </c>
      <c r="AC220" s="43">
        <f t="shared" si="38"/>
        <v>0</v>
      </c>
      <c r="AE220" s="43" t="s">
        <v>24737</v>
      </c>
      <c r="AF220" s="43">
        <v>0</v>
      </c>
      <c r="AG220" s="43">
        <v>0</v>
      </c>
      <c r="AH220" s="43">
        <f t="shared" si="39"/>
        <v>0</v>
      </c>
      <c r="AJ220" s="43" t="s">
        <v>24737</v>
      </c>
      <c r="AK220" s="43">
        <v>0</v>
      </c>
      <c r="AL220" s="43">
        <v>0</v>
      </c>
      <c r="AM220" s="43">
        <f t="shared" si="40"/>
        <v>0</v>
      </c>
      <c r="AO220" s="43" t="s">
        <v>24737</v>
      </c>
      <c r="AP220" s="43">
        <v>0</v>
      </c>
      <c r="AQ220" s="43">
        <v>0</v>
      </c>
      <c r="AR220" s="43">
        <f t="shared" si="41"/>
        <v>0</v>
      </c>
      <c r="AT220" s="43" t="s">
        <v>24737</v>
      </c>
      <c r="AU220" s="43">
        <v>0</v>
      </c>
      <c r="AV220" s="43">
        <v>0</v>
      </c>
      <c r="AW220" s="43">
        <f t="shared" si="42"/>
        <v>0</v>
      </c>
      <c r="AY220" s="43" t="s">
        <v>24737</v>
      </c>
      <c r="AZ220" s="43">
        <v>0</v>
      </c>
      <c r="BA220" s="43">
        <v>0</v>
      </c>
      <c r="BB220" s="43">
        <v>0</v>
      </c>
    </row>
    <row r="221" spans="1:54">
      <c r="A221" s="43" t="s">
        <v>23878</v>
      </c>
      <c r="B221" s="43">
        <v>0</v>
      </c>
      <c r="C221" s="43">
        <v>0</v>
      </c>
      <c r="D221" s="43">
        <f t="shared" si="33"/>
        <v>1</v>
      </c>
      <c r="F221" s="43" t="s">
        <v>23878</v>
      </c>
      <c r="G221" s="43">
        <v>0</v>
      </c>
      <c r="H221" s="43">
        <v>0</v>
      </c>
      <c r="I221" s="43">
        <f t="shared" si="34"/>
        <v>0</v>
      </c>
      <c r="K221" s="43" t="s">
        <v>23878</v>
      </c>
      <c r="L221" s="43">
        <v>0</v>
      </c>
      <c r="M221" s="43">
        <v>0</v>
      </c>
      <c r="N221" s="43">
        <f t="shared" si="35"/>
        <v>0</v>
      </c>
      <c r="P221" s="43" t="s">
        <v>23878</v>
      </c>
      <c r="Q221" s="43">
        <v>0</v>
      </c>
      <c r="R221" s="43">
        <v>0</v>
      </c>
      <c r="S221" s="43">
        <f t="shared" si="36"/>
        <v>0</v>
      </c>
      <c r="U221" s="43" t="s">
        <v>23878</v>
      </c>
      <c r="V221" s="43">
        <v>0</v>
      </c>
      <c r="W221" s="43">
        <v>0</v>
      </c>
      <c r="X221" s="43">
        <f t="shared" si="37"/>
        <v>0</v>
      </c>
      <c r="Z221" s="43" t="s">
        <v>23878</v>
      </c>
      <c r="AA221" s="43">
        <v>0</v>
      </c>
      <c r="AB221" s="43">
        <v>0</v>
      </c>
      <c r="AC221" s="43">
        <f t="shared" si="38"/>
        <v>0</v>
      </c>
      <c r="AE221" s="43" t="s">
        <v>23878</v>
      </c>
      <c r="AF221" s="43">
        <v>0</v>
      </c>
      <c r="AG221" s="43">
        <v>0</v>
      </c>
      <c r="AH221" s="43">
        <f t="shared" si="39"/>
        <v>0</v>
      </c>
      <c r="AJ221" s="43" t="s">
        <v>23878</v>
      </c>
      <c r="AK221" s="43">
        <v>0</v>
      </c>
      <c r="AL221" s="43">
        <v>0</v>
      </c>
      <c r="AM221" s="43">
        <f t="shared" si="40"/>
        <v>0</v>
      </c>
      <c r="AO221" s="43" t="s">
        <v>23878</v>
      </c>
      <c r="AP221" s="43">
        <v>0</v>
      </c>
      <c r="AQ221" s="43">
        <v>0</v>
      </c>
      <c r="AR221" s="43">
        <f t="shared" si="41"/>
        <v>0</v>
      </c>
      <c r="AT221" s="43" t="s">
        <v>23878</v>
      </c>
      <c r="AU221" s="43">
        <v>0</v>
      </c>
      <c r="AV221" s="43">
        <v>0</v>
      </c>
      <c r="AW221" s="43">
        <f t="shared" si="42"/>
        <v>0</v>
      </c>
      <c r="AY221" s="43" t="s">
        <v>23878</v>
      </c>
      <c r="AZ221" s="43">
        <v>0</v>
      </c>
      <c r="BA221" s="43">
        <v>0</v>
      </c>
      <c r="BB221" s="43">
        <v>0</v>
      </c>
    </row>
    <row r="222" spans="1:54">
      <c r="A222" s="43" t="s">
        <v>24738</v>
      </c>
      <c r="B222" s="43">
        <v>0</v>
      </c>
      <c r="C222" s="43">
        <v>0</v>
      </c>
      <c r="D222" s="43">
        <f t="shared" si="33"/>
        <v>0</v>
      </c>
      <c r="F222" s="43" t="s">
        <v>24738</v>
      </c>
      <c r="G222" s="43">
        <v>0</v>
      </c>
      <c r="H222" s="43">
        <v>0</v>
      </c>
      <c r="I222" s="43">
        <f t="shared" si="34"/>
        <v>0</v>
      </c>
      <c r="K222" s="43" t="s">
        <v>24738</v>
      </c>
      <c r="L222" s="43">
        <v>0</v>
      </c>
      <c r="M222" s="43">
        <v>0</v>
      </c>
      <c r="N222" s="43">
        <f t="shared" si="35"/>
        <v>0</v>
      </c>
      <c r="P222" s="43" t="s">
        <v>24738</v>
      </c>
      <c r="Q222" s="43">
        <v>0</v>
      </c>
      <c r="R222" s="43">
        <v>0</v>
      </c>
      <c r="S222" s="43">
        <f t="shared" si="36"/>
        <v>0</v>
      </c>
      <c r="U222" s="43" t="s">
        <v>24738</v>
      </c>
      <c r="V222" s="43">
        <v>0</v>
      </c>
      <c r="W222" s="43">
        <v>0</v>
      </c>
      <c r="X222" s="43">
        <f t="shared" si="37"/>
        <v>0</v>
      </c>
      <c r="Z222" s="43" t="s">
        <v>24738</v>
      </c>
      <c r="AA222" s="43">
        <v>0</v>
      </c>
      <c r="AB222" s="43">
        <v>0</v>
      </c>
      <c r="AC222" s="43">
        <f t="shared" si="38"/>
        <v>0</v>
      </c>
      <c r="AE222" s="43" t="s">
        <v>24738</v>
      </c>
      <c r="AF222" s="43">
        <v>0</v>
      </c>
      <c r="AG222" s="43">
        <v>0</v>
      </c>
      <c r="AH222" s="43">
        <f t="shared" si="39"/>
        <v>0</v>
      </c>
      <c r="AJ222" s="43" t="s">
        <v>24738</v>
      </c>
      <c r="AK222" s="43">
        <v>0</v>
      </c>
      <c r="AL222" s="43">
        <v>0</v>
      </c>
      <c r="AM222" s="43">
        <f t="shared" si="40"/>
        <v>0</v>
      </c>
      <c r="AO222" s="43" t="s">
        <v>24738</v>
      </c>
      <c r="AP222" s="43">
        <v>0</v>
      </c>
      <c r="AQ222" s="43">
        <v>0</v>
      </c>
      <c r="AR222" s="43">
        <f t="shared" si="41"/>
        <v>0</v>
      </c>
      <c r="AT222" s="43" t="s">
        <v>24738</v>
      </c>
      <c r="AU222" s="43">
        <v>0</v>
      </c>
      <c r="AV222" s="43">
        <v>0</v>
      </c>
      <c r="AW222" s="43">
        <f t="shared" si="42"/>
        <v>0</v>
      </c>
      <c r="AY222" s="43" t="s">
        <v>24738</v>
      </c>
      <c r="AZ222" s="43">
        <v>0</v>
      </c>
      <c r="BA222" s="43">
        <v>0</v>
      </c>
      <c r="BB222" s="43">
        <v>0</v>
      </c>
    </row>
    <row r="223" spans="1:54">
      <c r="A223" s="43" t="s">
        <v>23879</v>
      </c>
      <c r="B223" s="43">
        <v>0</v>
      </c>
      <c r="C223" s="43">
        <v>0</v>
      </c>
      <c r="D223" s="43">
        <f t="shared" si="33"/>
        <v>0</v>
      </c>
      <c r="F223" s="43" t="s">
        <v>23879</v>
      </c>
      <c r="G223" s="43">
        <v>0</v>
      </c>
      <c r="H223" s="43">
        <v>0</v>
      </c>
      <c r="I223" s="43">
        <f t="shared" si="34"/>
        <v>0</v>
      </c>
      <c r="K223" s="43" t="s">
        <v>23879</v>
      </c>
      <c r="L223" s="43">
        <v>0</v>
      </c>
      <c r="M223" s="43">
        <v>0</v>
      </c>
      <c r="N223" s="43">
        <f t="shared" si="35"/>
        <v>0</v>
      </c>
      <c r="P223" s="43" t="s">
        <v>23879</v>
      </c>
      <c r="Q223" s="43">
        <v>0</v>
      </c>
      <c r="R223" s="43">
        <v>0</v>
      </c>
      <c r="S223" s="43">
        <f t="shared" si="36"/>
        <v>0</v>
      </c>
      <c r="U223" s="43" t="s">
        <v>23879</v>
      </c>
      <c r="V223" s="43">
        <v>0</v>
      </c>
      <c r="W223" s="43">
        <v>0</v>
      </c>
      <c r="X223" s="43">
        <f t="shared" si="37"/>
        <v>0</v>
      </c>
      <c r="Z223" s="43" t="s">
        <v>23879</v>
      </c>
      <c r="AA223" s="43">
        <v>0</v>
      </c>
      <c r="AB223" s="43">
        <v>0</v>
      </c>
      <c r="AC223" s="43">
        <f t="shared" si="38"/>
        <v>0</v>
      </c>
      <c r="AE223" s="43" t="s">
        <v>23879</v>
      </c>
      <c r="AF223" s="43">
        <v>0</v>
      </c>
      <c r="AG223" s="43">
        <v>0</v>
      </c>
      <c r="AH223" s="43">
        <f t="shared" si="39"/>
        <v>1</v>
      </c>
      <c r="AJ223" s="43" t="s">
        <v>23879</v>
      </c>
      <c r="AK223" s="43">
        <v>0</v>
      </c>
      <c r="AL223" s="43">
        <v>0</v>
      </c>
      <c r="AM223" s="43">
        <f t="shared" si="40"/>
        <v>0</v>
      </c>
      <c r="AO223" s="43" t="s">
        <v>23879</v>
      </c>
      <c r="AP223" s="43">
        <v>0</v>
      </c>
      <c r="AQ223" s="43">
        <v>0</v>
      </c>
      <c r="AR223" s="43">
        <f t="shared" si="41"/>
        <v>0</v>
      </c>
      <c r="AT223" s="43" t="s">
        <v>23879</v>
      </c>
      <c r="AU223" s="43">
        <v>0</v>
      </c>
      <c r="AV223" s="43">
        <v>0</v>
      </c>
      <c r="AW223" s="43">
        <f t="shared" si="42"/>
        <v>0</v>
      </c>
      <c r="AY223" s="43" t="s">
        <v>23879</v>
      </c>
      <c r="AZ223" s="43">
        <v>0</v>
      </c>
      <c r="BA223" s="43">
        <v>0</v>
      </c>
      <c r="BB223" s="43">
        <v>0</v>
      </c>
    </row>
    <row r="224" spans="1:54">
      <c r="A224" s="43" t="s">
        <v>24739</v>
      </c>
      <c r="B224" s="43">
        <v>0</v>
      </c>
      <c r="C224" s="43">
        <v>0</v>
      </c>
      <c r="D224" s="43">
        <f t="shared" si="33"/>
        <v>0</v>
      </c>
      <c r="F224" s="43" t="s">
        <v>24739</v>
      </c>
      <c r="G224" s="43">
        <v>0</v>
      </c>
      <c r="H224" s="43">
        <v>0</v>
      </c>
      <c r="I224" s="43">
        <f t="shared" si="34"/>
        <v>0</v>
      </c>
      <c r="K224" s="43" t="s">
        <v>24739</v>
      </c>
      <c r="L224" s="43">
        <v>0</v>
      </c>
      <c r="M224" s="43">
        <v>0</v>
      </c>
      <c r="N224" s="43">
        <f t="shared" si="35"/>
        <v>0</v>
      </c>
      <c r="P224" s="43" t="s">
        <v>24739</v>
      </c>
      <c r="Q224" s="43">
        <v>0</v>
      </c>
      <c r="R224" s="43">
        <v>0</v>
      </c>
      <c r="S224" s="43">
        <f t="shared" si="36"/>
        <v>0</v>
      </c>
      <c r="U224" s="43" t="s">
        <v>24739</v>
      </c>
      <c r="V224" s="43">
        <v>0</v>
      </c>
      <c r="W224" s="43">
        <v>0</v>
      </c>
      <c r="X224" s="43">
        <f t="shared" si="37"/>
        <v>0</v>
      </c>
      <c r="Z224" s="43" t="s">
        <v>24739</v>
      </c>
      <c r="AA224" s="43">
        <v>0</v>
      </c>
      <c r="AB224" s="43">
        <v>0</v>
      </c>
      <c r="AC224" s="43">
        <f t="shared" si="38"/>
        <v>0</v>
      </c>
      <c r="AE224" s="43" t="s">
        <v>24739</v>
      </c>
      <c r="AF224" s="43">
        <v>0</v>
      </c>
      <c r="AG224" s="43">
        <v>0</v>
      </c>
      <c r="AH224" s="43">
        <f t="shared" si="39"/>
        <v>0</v>
      </c>
      <c r="AJ224" s="43" t="s">
        <v>24739</v>
      </c>
      <c r="AK224" s="43">
        <v>0</v>
      </c>
      <c r="AL224" s="43">
        <v>0</v>
      </c>
      <c r="AM224" s="43">
        <f t="shared" si="40"/>
        <v>0</v>
      </c>
      <c r="AO224" s="43" t="s">
        <v>24739</v>
      </c>
      <c r="AP224" s="43">
        <v>0</v>
      </c>
      <c r="AQ224" s="43">
        <v>0</v>
      </c>
      <c r="AR224" s="43">
        <f t="shared" si="41"/>
        <v>0</v>
      </c>
      <c r="AT224" s="43" t="s">
        <v>24739</v>
      </c>
      <c r="AU224" s="43">
        <v>0</v>
      </c>
      <c r="AV224" s="43">
        <v>0</v>
      </c>
      <c r="AW224" s="43">
        <f t="shared" si="42"/>
        <v>0</v>
      </c>
      <c r="AY224" s="43" t="s">
        <v>24739</v>
      </c>
      <c r="AZ224" s="43">
        <v>0</v>
      </c>
      <c r="BA224" s="43">
        <v>0</v>
      </c>
      <c r="BB224" s="43">
        <v>0</v>
      </c>
    </row>
    <row r="225" spans="1:54">
      <c r="A225" s="43" t="s">
        <v>24740</v>
      </c>
      <c r="B225" s="43">
        <v>0</v>
      </c>
      <c r="C225" s="43">
        <v>0</v>
      </c>
      <c r="D225" s="43">
        <f t="shared" si="33"/>
        <v>0</v>
      </c>
      <c r="F225" s="43" t="s">
        <v>24740</v>
      </c>
      <c r="G225" s="43">
        <v>0</v>
      </c>
      <c r="H225" s="43">
        <v>0</v>
      </c>
      <c r="I225" s="43">
        <f t="shared" si="34"/>
        <v>0</v>
      </c>
      <c r="K225" s="43" t="s">
        <v>24740</v>
      </c>
      <c r="L225" s="43">
        <v>0</v>
      </c>
      <c r="M225" s="43">
        <v>0</v>
      </c>
      <c r="N225" s="43">
        <f t="shared" si="35"/>
        <v>0</v>
      </c>
      <c r="P225" s="43" t="s">
        <v>24740</v>
      </c>
      <c r="Q225" s="43">
        <v>0</v>
      </c>
      <c r="R225" s="43">
        <v>0</v>
      </c>
      <c r="S225" s="43">
        <f t="shared" si="36"/>
        <v>0</v>
      </c>
      <c r="U225" s="43" t="s">
        <v>24740</v>
      </c>
      <c r="V225" s="43">
        <v>0</v>
      </c>
      <c r="W225" s="43">
        <v>0</v>
      </c>
      <c r="X225" s="43">
        <f t="shared" si="37"/>
        <v>0</v>
      </c>
      <c r="Z225" s="43" t="s">
        <v>24740</v>
      </c>
      <c r="AA225" s="43">
        <v>0</v>
      </c>
      <c r="AB225" s="43">
        <v>0</v>
      </c>
      <c r="AC225" s="43">
        <f t="shared" si="38"/>
        <v>0</v>
      </c>
      <c r="AE225" s="43" t="s">
        <v>24740</v>
      </c>
      <c r="AF225" s="43">
        <v>0</v>
      </c>
      <c r="AG225" s="43">
        <v>0</v>
      </c>
      <c r="AH225" s="43">
        <f t="shared" si="39"/>
        <v>0</v>
      </c>
      <c r="AJ225" s="43" t="s">
        <v>24740</v>
      </c>
      <c r="AK225" s="43">
        <v>0</v>
      </c>
      <c r="AL225" s="43">
        <v>0</v>
      </c>
      <c r="AM225" s="43">
        <f t="shared" si="40"/>
        <v>0</v>
      </c>
      <c r="AO225" s="43" t="s">
        <v>24740</v>
      </c>
      <c r="AP225" s="43">
        <v>0</v>
      </c>
      <c r="AQ225" s="43">
        <v>0</v>
      </c>
      <c r="AR225" s="43">
        <f t="shared" si="41"/>
        <v>0</v>
      </c>
      <c r="AT225" s="43" t="s">
        <v>24740</v>
      </c>
      <c r="AU225" s="43">
        <v>0</v>
      </c>
      <c r="AV225" s="43">
        <v>0</v>
      </c>
      <c r="AW225" s="43">
        <f t="shared" si="42"/>
        <v>0</v>
      </c>
      <c r="AY225" s="43" t="s">
        <v>24740</v>
      </c>
      <c r="AZ225" s="43">
        <v>0</v>
      </c>
      <c r="BA225" s="43">
        <v>0</v>
      </c>
      <c r="BB225" s="43">
        <v>0</v>
      </c>
    </row>
    <row r="226" spans="1:54">
      <c r="A226" s="43" t="s">
        <v>23880</v>
      </c>
      <c r="B226" s="43">
        <v>0</v>
      </c>
      <c r="C226" s="43">
        <v>0</v>
      </c>
      <c r="D226" s="43">
        <f t="shared" si="33"/>
        <v>0</v>
      </c>
      <c r="F226" s="43" t="s">
        <v>23880</v>
      </c>
      <c r="G226" s="43">
        <v>0</v>
      </c>
      <c r="H226" s="43">
        <v>0</v>
      </c>
      <c r="I226" s="43">
        <f t="shared" si="34"/>
        <v>0</v>
      </c>
      <c r="K226" s="43" t="s">
        <v>23880</v>
      </c>
      <c r="L226" s="43">
        <v>0</v>
      </c>
      <c r="M226" s="43">
        <v>0</v>
      </c>
      <c r="N226" s="43">
        <f t="shared" si="35"/>
        <v>0</v>
      </c>
      <c r="P226" s="43" t="s">
        <v>23880</v>
      </c>
      <c r="Q226" s="43">
        <v>0</v>
      </c>
      <c r="R226" s="43">
        <v>0</v>
      </c>
      <c r="S226" s="43">
        <f t="shared" si="36"/>
        <v>0</v>
      </c>
      <c r="U226" s="43" t="s">
        <v>23880</v>
      </c>
      <c r="V226" s="43">
        <v>0</v>
      </c>
      <c r="W226" s="43">
        <v>0</v>
      </c>
      <c r="X226" s="43">
        <f t="shared" si="37"/>
        <v>1</v>
      </c>
      <c r="Z226" s="43" t="s">
        <v>23880</v>
      </c>
      <c r="AA226" s="43">
        <v>0</v>
      </c>
      <c r="AB226" s="43">
        <v>0</v>
      </c>
      <c r="AC226" s="43">
        <f t="shared" si="38"/>
        <v>0</v>
      </c>
      <c r="AE226" s="43" t="s">
        <v>23880</v>
      </c>
      <c r="AF226" s="43">
        <v>0</v>
      </c>
      <c r="AG226" s="43">
        <v>0</v>
      </c>
      <c r="AH226" s="43">
        <f t="shared" si="39"/>
        <v>0</v>
      </c>
      <c r="AJ226" s="43" t="s">
        <v>23880</v>
      </c>
      <c r="AK226" s="43">
        <v>0</v>
      </c>
      <c r="AL226" s="43">
        <v>0</v>
      </c>
      <c r="AM226" s="43">
        <f t="shared" si="40"/>
        <v>0</v>
      </c>
      <c r="AO226" s="43" t="s">
        <v>23880</v>
      </c>
      <c r="AP226" s="43">
        <v>0</v>
      </c>
      <c r="AQ226" s="43">
        <v>0</v>
      </c>
      <c r="AR226" s="43">
        <f t="shared" si="41"/>
        <v>0</v>
      </c>
      <c r="AT226" s="43" t="s">
        <v>23880</v>
      </c>
      <c r="AU226" s="43">
        <v>0</v>
      </c>
      <c r="AV226" s="43">
        <v>0</v>
      </c>
      <c r="AW226" s="43">
        <f t="shared" si="42"/>
        <v>0</v>
      </c>
      <c r="AY226" s="43" t="s">
        <v>23880</v>
      </c>
      <c r="AZ226" s="43">
        <v>0</v>
      </c>
      <c r="BA226" s="43">
        <v>0</v>
      </c>
      <c r="BB226" s="43">
        <v>0</v>
      </c>
    </row>
    <row r="227" spans="1:54">
      <c r="A227" s="43" t="s">
        <v>24741</v>
      </c>
      <c r="B227" s="43">
        <v>0</v>
      </c>
      <c r="C227" s="43">
        <v>0</v>
      </c>
      <c r="D227" s="43">
        <f t="shared" si="33"/>
        <v>0</v>
      </c>
      <c r="F227" s="43" t="s">
        <v>24741</v>
      </c>
      <c r="G227" s="43">
        <v>0</v>
      </c>
      <c r="H227" s="43">
        <v>0</v>
      </c>
      <c r="I227" s="43">
        <f t="shared" si="34"/>
        <v>0</v>
      </c>
      <c r="K227" s="43" t="s">
        <v>24741</v>
      </c>
      <c r="L227" s="43">
        <v>0</v>
      </c>
      <c r="M227" s="43">
        <v>0</v>
      </c>
      <c r="N227" s="43">
        <f t="shared" si="35"/>
        <v>0</v>
      </c>
      <c r="P227" s="43" t="s">
        <v>24741</v>
      </c>
      <c r="Q227" s="43">
        <v>0</v>
      </c>
      <c r="R227" s="43">
        <v>0</v>
      </c>
      <c r="S227" s="43">
        <f t="shared" si="36"/>
        <v>0</v>
      </c>
      <c r="U227" s="43" t="s">
        <v>24741</v>
      </c>
      <c r="V227" s="43">
        <v>0</v>
      </c>
      <c r="W227" s="43">
        <v>0</v>
      </c>
      <c r="X227" s="43">
        <f t="shared" si="37"/>
        <v>0</v>
      </c>
      <c r="Z227" s="43" t="s">
        <v>24741</v>
      </c>
      <c r="AA227" s="43">
        <v>0</v>
      </c>
      <c r="AB227" s="43">
        <v>0</v>
      </c>
      <c r="AC227" s="43">
        <f t="shared" si="38"/>
        <v>0</v>
      </c>
      <c r="AE227" s="43" t="s">
        <v>24741</v>
      </c>
      <c r="AF227" s="43">
        <v>0</v>
      </c>
      <c r="AG227" s="43">
        <v>0</v>
      </c>
      <c r="AH227" s="43">
        <f t="shared" si="39"/>
        <v>0</v>
      </c>
      <c r="AJ227" s="43" t="s">
        <v>24741</v>
      </c>
      <c r="AK227" s="43">
        <v>0</v>
      </c>
      <c r="AL227" s="43">
        <v>0</v>
      </c>
      <c r="AM227" s="43">
        <f t="shared" si="40"/>
        <v>0</v>
      </c>
      <c r="AO227" s="43" t="s">
        <v>24741</v>
      </c>
      <c r="AP227" s="43">
        <v>0</v>
      </c>
      <c r="AQ227" s="43">
        <v>0</v>
      </c>
      <c r="AR227" s="43">
        <f t="shared" si="41"/>
        <v>0</v>
      </c>
      <c r="AT227" s="43" t="s">
        <v>24741</v>
      </c>
      <c r="AU227" s="43">
        <v>0</v>
      </c>
      <c r="AV227" s="43">
        <v>0</v>
      </c>
      <c r="AW227" s="43">
        <f t="shared" si="42"/>
        <v>0</v>
      </c>
      <c r="AY227" s="43" t="s">
        <v>24741</v>
      </c>
      <c r="AZ227" s="43">
        <v>0</v>
      </c>
      <c r="BA227" s="43">
        <v>0</v>
      </c>
      <c r="BB227" s="43">
        <f t="shared" si="43"/>
        <v>0</v>
      </c>
    </row>
    <row r="228" spans="1:54">
      <c r="A228" s="43" t="s">
        <v>24742</v>
      </c>
      <c r="B228" s="43">
        <v>0</v>
      </c>
      <c r="C228" s="43">
        <v>0</v>
      </c>
      <c r="D228" s="43">
        <f t="shared" si="33"/>
        <v>0</v>
      </c>
      <c r="F228" s="43" t="s">
        <v>24742</v>
      </c>
      <c r="G228" s="43">
        <v>0</v>
      </c>
      <c r="H228" s="43">
        <v>0</v>
      </c>
      <c r="I228" s="43">
        <f t="shared" si="34"/>
        <v>0</v>
      </c>
      <c r="K228" s="43" t="s">
        <v>24742</v>
      </c>
      <c r="L228" s="43">
        <v>0</v>
      </c>
      <c r="M228" s="43">
        <v>0</v>
      </c>
      <c r="N228" s="43">
        <f t="shared" si="35"/>
        <v>0</v>
      </c>
      <c r="P228" s="43" t="s">
        <v>24742</v>
      </c>
      <c r="Q228" s="43">
        <v>0</v>
      </c>
      <c r="R228" s="43">
        <v>0</v>
      </c>
      <c r="S228" s="43">
        <f t="shared" si="36"/>
        <v>0</v>
      </c>
      <c r="U228" s="43" t="s">
        <v>24742</v>
      </c>
      <c r="V228" s="43">
        <v>0</v>
      </c>
      <c r="W228" s="43">
        <v>0</v>
      </c>
      <c r="X228" s="43">
        <f t="shared" si="37"/>
        <v>0</v>
      </c>
      <c r="Z228" s="43" t="s">
        <v>24742</v>
      </c>
      <c r="AA228" s="43">
        <v>0</v>
      </c>
      <c r="AB228" s="43">
        <v>0</v>
      </c>
      <c r="AC228" s="43">
        <f t="shared" si="38"/>
        <v>0</v>
      </c>
      <c r="AE228" s="43" t="s">
        <v>24742</v>
      </c>
      <c r="AF228" s="43">
        <v>0</v>
      </c>
      <c r="AG228" s="43">
        <v>0</v>
      </c>
      <c r="AH228" s="43">
        <f t="shared" si="39"/>
        <v>0</v>
      </c>
      <c r="AJ228" s="43" t="s">
        <v>24742</v>
      </c>
      <c r="AK228" s="43">
        <v>0</v>
      </c>
      <c r="AL228" s="43">
        <v>0</v>
      </c>
      <c r="AM228" s="43">
        <f t="shared" si="40"/>
        <v>0</v>
      </c>
      <c r="AO228" s="43" t="s">
        <v>24742</v>
      </c>
      <c r="AP228" s="43">
        <v>0</v>
      </c>
      <c r="AQ228" s="43">
        <v>0</v>
      </c>
      <c r="AR228" s="43">
        <f t="shared" si="41"/>
        <v>0</v>
      </c>
      <c r="AT228" s="43" t="s">
        <v>24742</v>
      </c>
      <c r="AU228" s="43">
        <v>0</v>
      </c>
      <c r="AV228" s="43">
        <v>0</v>
      </c>
      <c r="AW228" s="43">
        <f t="shared" si="42"/>
        <v>0</v>
      </c>
      <c r="AY228" s="43" t="s">
        <v>24742</v>
      </c>
      <c r="AZ228" s="43">
        <v>0</v>
      </c>
      <c r="BA228" s="43">
        <v>0</v>
      </c>
      <c r="BB228" s="43">
        <f t="shared" si="43"/>
        <v>0</v>
      </c>
    </row>
    <row r="229" spans="1:54">
      <c r="A229" s="43" t="s">
        <v>24744</v>
      </c>
      <c r="B229" s="43">
        <v>0</v>
      </c>
      <c r="C229" s="43">
        <v>0</v>
      </c>
      <c r="D229" s="43">
        <f t="shared" si="33"/>
        <v>0</v>
      </c>
      <c r="F229" s="43" t="s">
        <v>24744</v>
      </c>
      <c r="G229" s="43">
        <v>0</v>
      </c>
      <c r="H229" s="43">
        <v>0</v>
      </c>
      <c r="I229" s="43">
        <f t="shared" si="34"/>
        <v>0</v>
      </c>
      <c r="K229" s="43" t="s">
        <v>24744</v>
      </c>
      <c r="L229" s="43">
        <v>0</v>
      </c>
      <c r="M229" s="43">
        <v>0</v>
      </c>
      <c r="N229" s="43">
        <f t="shared" si="35"/>
        <v>0</v>
      </c>
      <c r="P229" s="43" t="s">
        <v>24744</v>
      </c>
      <c r="Q229" s="43">
        <v>0</v>
      </c>
      <c r="R229" s="43">
        <v>0</v>
      </c>
      <c r="S229" s="43">
        <f t="shared" si="36"/>
        <v>0</v>
      </c>
      <c r="U229" s="43" t="s">
        <v>24744</v>
      </c>
      <c r="V229" s="43">
        <v>0</v>
      </c>
      <c r="W229" s="43">
        <v>0</v>
      </c>
      <c r="X229" s="43">
        <f t="shared" si="37"/>
        <v>0</v>
      </c>
      <c r="Z229" s="43" t="s">
        <v>24744</v>
      </c>
      <c r="AA229" s="43">
        <v>0</v>
      </c>
      <c r="AB229" s="43">
        <v>0</v>
      </c>
      <c r="AC229" s="43">
        <f t="shared" si="38"/>
        <v>0</v>
      </c>
      <c r="AE229" s="43" t="s">
        <v>24744</v>
      </c>
      <c r="AF229" s="43">
        <v>0</v>
      </c>
      <c r="AG229" s="43">
        <v>0</v>
      </c>
      <c r="AH229" s="43">
        <f t="shared" si="39"/>
        <v>0</v>
      </c>
      <c r="AJ229" s="43" t="s">
        <v>24744</v>
      </c>
      <c r="AK229" s="43">
        <v>0</v>
      </c>
      <c r="AL229" s="43">
        <v>0</v>
      </c>
      <c r="AM229" s="43">
        <f t="shared" si="40"/>
        <v>0</v>
      </c>
      <c r="AO229" s="43" t="s">
        <v>24744</v>
      </c>
      <c r="AP229" s="43">
        <v>0</v>
      </c>
      <c r="AQ229" s="43">
        <v>0</v>
      </c>
      <c r="AR229" s="43">
        <f t="shared" si="41"/>
        <v>0</v>
      </c>
      <c r="AT229" s="43" t="s">
        <v>24744</v>
      </c>
      <c r="AU229" s="43">
        <v>0</v>
      </c>
      <c r="AV229" s="43">
        <v>0</v>
      </c>
      <c r="AW229" s="43">
        <f t="shared" si="42"/>
        <v>0</v>
      </c>
      <c r="AY229" s="43" t="s">
        <v>24744</v>
      </c>
      <c r="AZ229" s="43">
        <v>0</v>
      </c>
      <c r="BA229" s="43">
        <v>0</v>
      </c>
      <c r="BB229" s="43">
        <f t="shared" si="43"/>
        <v>0</v>
      </c>
    </row>
    <row r="230" spans="1:54">
      <c r="A230" s="43" t="s">
        <v>866</v>
      </c>
      <c r="B230" s="43">
        <v>0</v>
      </c>
      <c r="C230" s="43">
        <v>0</v>
      </c>
      <c r="D230" s="43">
        <f t="shared" si="33"/>
        <v>1</v>
      </c>
      <c r="F230" s="43" t="s">
        <v>866</v>
      </c>
      <c r="G230" s="43">
        <v>0</v>
      </c>
      <c r="H230" s="43">
        <v>0</v>
      </c>
      <c r="I230" s="43">
        <f t="shared" si="34"/>
        <v>1</v>
      </c>
      <c r="K230" s="43" t="s">
        <v>866</v>
      </c>
      <c r="L230" s="43">
        <v>0</v>
      </c>
      <c r="M230" s="43">
        <v>0</v>
      </c>
      <c r="N230" s="43">
        <f t="shared" si="35"/>
        <v>1</v>
      </c>
      <c r="P230" s="43" t="s">
        <v>866</v>
      </c>
      <c r="Q230" s="43">
        <v>0</v>
      </c>
      <c r="R230" s="43">
        <v>0</v>
      </c>
      <c r="S230" s="43">
        <f t="shared" si="36"/>
        <v>1</v>
      </c>
      <c r="U230" s="43" t="s">
        <v>866</v>
      </c>
      <c r="V230" s="43">
        <v>0</v>
      </c>
      <c r="W230" s="43">
        <v>0</v>
      </c>
      <c r="X230" s="43">
        <f t="shared" si="37"/>
        <v>1</v>
      </c>
      <c r="Z230" s="43" t="s">
        <v>866</v>
      </c>
      <c r="AA230" s="43">
        <v>0</v>
      </c>
      <c r="AB230" s="43">
        <v>0</v>
      </c>
      <c r="AC230" s="43">
        <f t="shared" si="38"/>
        <v>1</v>
      </c>
      <c r="AE230" s="43" t="s">
        <v>866</v>
      </c>
      <c r="AF230" s="43">
        <v>0</v>
      </c>
      <c r="AG230" s="43">
        <v>0</v>
      </c>
      <c r="AH230" s="43">
        <f t="shared" si="39"/>
        <v>1</v>
      </c>
      <c r="AJ230" s="43" t="s">
        <v>866</v>
      </c>
      <c r="AK230" s="43">
        <v>0</v>
      </c>
      <c r="AL230" s="43">
        <v>0</v>
      </c>
      <c r="AM230" s="43">
        <f t="shared" si="40"/>
        <v>1</v>
      </c>
      <c r="AO230" s="43" t="s">
        <v>866</v>
      </c>
      <c r="AP230" s="43">
        <v>0</v>
      </c>
      <c r="AQ230" s="43">
        <v>0</v>
      </c>
      <c r="AR230" s="43">
        <f t="shared" si="41"/>
        <v>1</v>
      </c>
      <c r="AT230" s="43" t="s">
        <v>866</v>
      </c>
      <c r="AU230" s="43">
        <v>0</v>
      </c>
      <c r="AV230" s="43">
        <v>0</v>
      </c>
      <c r="AW230" s="43">
        <f t="shared" si="42"/>
        <v>1</v>
      </c>
      <c r="AY230" s="43" t="s">
        <v>866</v>
      </c>
      <c r="AZ230" s="43">
        <v>0</v>
      </c>
      <c r="BA230" s="43">
        <v>0</v>
      </c>
      <c r="BB230" s="43">
        <f t="shared" si="43"/>
        <v>1</v>
      </c>
    </row>
    <row r="231" spans="1:54">
      <c r="A231" s="43" t="s">
        <v>24745</v>
      </c>
      <c r="B231" s="43">
        <v>0</v>
      </c>
      <c r="C231" s="43">
        <v>0</v>
      </c>
      <c r="D231" s="43">
        <f t="shared" si="33"/>
        <v>0</v>
      </c>
      <c r="F231" s="43" t="s">
        <v>24745</v>
      </c>
      <c r="G231" s="43">
        <v>0</v>
      </c>
      <c r="H231" s="43">
        <v>0</v>
      </c>
      <c r="I231" s="43">
        <f t="shared" si="34"/>
        <v>0</v>
      </c>
      <c r="K231" s="43" t="s">
        <v>24745</v>
      </c>
      <c r="L231" s="43">
        <v>0</v>
      </c>
      <c r="M231" s="43">
        <v>0</v>
      </c>
      <c r="N231" s="43">
        <f t="shared" si="35"/>
        <v>0</v>
      </c>
      <c r="P231" s="43" t="s">
        <v>24745</v>
      </c>
      <c r="Q231" s="43">
        <v>0</v>
      </c>
      <c r="R231" s="43">
        <v>0</v>
      </c>
      <c r="S231" s="43">
        <f t="shared" si="36"/>
        <v>0</v>
      </c>
      <c r="U231" s="43" t="s">
        <v>24745</v>
      </c>
      <c r="V231" s="43">
        <v>0</v>
      </c>
      <c r="W231" s="43">
        <v>0</v>
      </c>
      <c r="X231" s="43">
        <f t="shared" si="37"/>
        <v>0</v>
      </c>
      <c r="Z231" s="43" t="s">
        <v>24745</v>
      </c>
      <c r="AA231" s="43">
        <v>0</v>
      </c>
      <c r="AB231" s="43">
        <v>0</v>
      </c>
      <c r="AC231" s="43">
        <f t="shared" si="38"/>
        <v>0</v>
      </c>
      <c r="AE231" s="43" t="s">
        <v>24745</v>
      </c>
      <c r="AF231" s="43">
        <v>0</v>
      </c>
      <c r="AG231" s="43">
        <v>0</v>
      </c>
      <c r="AH231" s="43">
        <f t="shared" si="39"/>
        <v>0</v>
      </c>
      <c r="AJ231" s="43" t="s">
        <v>24745</v>
      </c>
      <c r="AK231" s="43">
        <v>0</v>
      </c>
      <c r="AL231" s="43">
        <v>0</v>
      </c>
      <c r="AM231" s="43">
        <f t="shared" si="40"/>
        <v>0</v>
      </c>
      <c r="AO231" s="43" t="s">
        <v>24745</v>
      </c>
      <c r="AP231" s="43">
        <v>0</v>
      </c>
      <c r="AQ231" s="43">
        <v>0</v>
      </c>
      <c r="AR231" s="43">
        <f t="shared" si="41"/>
        <v>0</v>
      </c>
      <c r="AT231" s="43" t="s">
        <v>24745</v>
      </c>
      <c r="AU231" s="43">
        <v>0</v>
      </c>
      <c r="AV231" s="43">
        <v>0</v>
      </c>
      <c r="AW231" s="43">
        <f t="shared" si="42"/>
        <v>0</v>
      </c>
      <c r="AY231" s="43" t="s">
        <v>24745</v>
      </c>
      <c r="AZ231" s="43">
        <v>0</v>
      </c>
      <c r="BA231" s="43">
        <v>0</v>
      </c>
      <c r="BB231" s="43">
        <f t="shared" si="43"/>
        <v>0</v>
      </c>
    </row>
    <row r="232" spans="1:54">
      <c r="A232" s="43" t="s">
        <v>24746</v>
      </c>
      <c r="B232" s="43">
        <v>0</v>
      </c>
      <c r="C232" s="43">
        <v>0</v>
      </c>
      <c r="D232" s="43">
        <f t="shared" si="33"/>
        <v>0</v>
      </c>
      <c r="F232" s="43" t="s">
        <v>24746</v>
      </c>
      <c r="G232" s="43">
        <v>0</v>
      </c>
      <c r="H232" s="43">
        <v>0</v>
      </c>
      <c r="I232" s="43">
        <f t="shared" si="34"/>
        <v>0</v>
      </c>
      <c r="K232" s="43" t="s">
        <v>24746</v>
      </c>
      <c r="L232" s="43">
        <v>0</v>
      </c>
      <c r="M232" s="43">
        <v>0</v>
      </c>
      <c r="N232" s="43">
        <f t="shared" si="35"/>
        <v>0</v>
      </c>
      <c r="P232" s="43" t="s">
        <v>24746</v>
      </c>
      <c r="Q232" s="43">
        <v>0</v>
      </c>
      <c r="R232" s="43">
        <v>0</v>
      </c>
      <c r="S232" s="43">
        <f t="shared" si="36"/>
        <v>0</v>
      </c>
      <c r="U232" s="43" t="s">
        <v>24746</v>
      </c>
      <c r="V232" s="43">
        <v>0</v>
      </c>
      <c r="W232" s="43">
        <v>0</v>
      </c>
      <c r="X232" s="43">
        <f t="shared" si="37"/>
        <v>0</v>
      </c>
      <c r="Z232" s="43" t="s">
        <v>24746</v>
      </c>
      <c r="AA232" s="43">
        <v>0</v>
      </c>
      <c r="AB232" s="43">
        <v>0</v>
      </c>
      <c r="AC232" s="43">
        <f t="shared" si="38"/>
        <v>0</v>
      </c>
      <c r="AE232" s="43" t="s">
        <v>24746</v>
      </c>
      <c r="AF232" s="43">
        <v>0</v>
      </c>
      <c r="AG232" s="43">
        <v>0</v>
      </c>
      <c r="AH232" s="43">
        <f t="shared" si="39"/>
        <v>0</v>
      </c>
      <c r="AJ232" s="43" t="s">
        <v>24746</v>
      </c>
      <c r="AK232" s="43">
        <v>0</v>
      </c>
      <c r="AL232" s="43">
        <v>0</v>
      </c>
      <c r="AM232" s="43">
        <f t="shared" si="40"/>
        <v>0</v>
      </c>
      <c r="AO232" s="43" t="s">
        <v>24746</v>
      </c>
      <c r="AP232" s="43">
        <v>0</v>
      </c>
      <c r="AQ232" s="43">
        <v>0</v>
      </c>
      <c r="AR232" s="43">
        <f t="shared" si="41"/>
        <v>0</v>
      </c>
      <c r="AT232" s="43" t="s">
        <v>24746</v>
      </c>
      <c r="AU232" s="43">
        <v>0</v>
      </c>
      <c r="AV232" s="43">
        <v>0</v>
      </c>
      <c r="AW232" s="43">
        <f t="shared" si="42"/>
        <v>0</v>
      </c>
      <c r="AY232" s="43" t="s">
        <v>24746</v>
      </c>
      <c r="AZ232" s="43">
        <v>0</v>
      </c>
      <c r="BA232" s="43">
        <v>0</v>
      </c>
      <c r="BB232" s="43">
        <f t="shared" si="43"/>
        <v>0</v>
      </c>
    </row>
    <row r="233" spans="1:54">
      <c r="A233" s="43" t="s">
        <v>24747</v>
      </c>
      <c r="B233" s="43">
        <v>0</v>
      </c>
      <c r="C233" s="43">
        <v>0</v>
      </c>
      <c r="D233" s="43">
        <f t="shared" si="33"/>
        <v>0</v>
      </c>
      <c r="F233" s="43" t="s">
        <v>24747</v>
      </c>
      <c r="G233" s="43">
        <v>0</v>
      </c>
      <c r="H233" s="43">
        <v>0</v>
      </c>
      <c r="I233" s="43">
        <f t="shared" si="34"/>
        <v>0</v>
      </c>
      <c r="K233" s="43" t="s">
        <v>24747</v>
      </c>
      <c r="L233" s="43">
        <v>0</v>
      </c>
      <c r="M233" s="43">
        <v>0</v>
      </c>
      <c r="N233" s="43">
        <f t="shared" si="35"/>
        <v>0</v>
      </c>
      <c r="P233" s="43" t="s">
        <v>24747</v>
      </c>
      <c r="Q233" s="43">
        <v>0</v>
      </c>
      <c r="R233" s="43">
        <v>0</v>
      </c>
      <c r="S233" s="43">
        <f t="shared" si="36"/>
        <v>0</v>
      </c>
      <c r="U233" s="43" t="s">
        <v>24747</v>
      </c>
      <c r="V233" s="43">
        <v>0</v>
      </c>
      <c r="W233" s="43">
        <v>0</v>
      </c>
      <c r="X233" s="43">
        <f t="shared" si="37"/>
        <v>0</v>
      </c>
      <c r="Z233" s="43" t="s">
        <v>24747</v>
      </c>
      <c r="AA233" s="43">
        <v>0</v>
      </c>
      <c r="AB233" s="43">
        <v>0</v>
      </c>
      <c r="AC233" s="43">
        <f t="shared" si="38"/>
        <v>0</v>
      </c>
      <c r="AE233" s="43" t="s">
        <v>24747</v>
      </c>
      <c r="AF233" s="43">
        <v>0</v>
      </c>
      <c r="AG233" s="43">
        <v>0</v>
      </c>
      <c r="AH233" s="43">
        <f t="shared" si="39"/>
        <v>0</v>
      </c>
      <c r="AJ233" s="43" t="s">
        <v>24747</v>
      </c>
      <c r="AK233" s="43">
        <v>0</v>
      </c>
      <c r="AL233" s="43">
        <v>0</v>
      </c>
      <c r="AM233" s="43">
        <f t="shared" si="40"/>
        <v>0</v>
      </c>
      <c r="AO233" s="43" t="s">
        <v>24747</v>
      </c>
      <c r="AP233" s="43">
        <v>0</v>
      </c>
      <c r="AQ233" s="43">
        <v>0</v>
      </c>
      <c r="AR233" s="43">
        <f t="shared" si="41"/>
        <v>0</v>
      </c>
      <c r="AT233" s="43" t="s">
        <v>24747</v>
      </c>
      <c r="AU233" s="43">
        <v>0</v>
      </c>
      <c r="AV233" s="43">
        <v>0</v>
      </c>
      <c r="AW233" s="43">
        <f t="shared" si="42"/>
        <v>0</v>
      </c>
      <c r="AY233" s="43" t="s">
        <v>24747</v>
      </c>
      <c r="AZ233" s="43">
        <v>0</v>
      </c>
      <c r="BA233" s="43">
        <v>0</v>
      </c>
      <c r="BB233" s="43">
        <f t="shared" si="43"/>
        <v>0</v>
      </c>
    </row>
    <row r="234" spans="1:54">
      <c r="A234" s="43" t="s">
        <v>22882</v>
      </c>
      <c r="B234" s="43">
        <v>0</v>
      </c>
      <c r="C234" s="43">
        <v>0</v>
      </c>
      <c r="D234" s="43">
        <f t="shared" si="33"/>
        <v>1</v>
      </c>
      <c r="F234" s="43" t="s">
        <v>22882</v>
      </c>
      <c r="G234" s="43">
        <v>0</v>
      </c>
      <c r="H234" s="43">
        <v>0</v>
      </c>
      <c r="I234" s="43">
        <f t="shared" si="34"/>
        <v>1</v>
      </c>
      <c r="K234" s="43" t="s">
        <v>22882</v>
      </c>
      <c r="L234" s="43">
        <v>0</v>
      </c>
      <c r="M234" s="43">
        <v>0</v>
      </c>
      <c r="N234" s="43">
        <f t="shared" si="35"/>
        <v>1</v>
      </c>
      <c r="P234" s="43" t="s">
        <v>22882</v>
      </c>
      <c r="Q234" s="43">
        <v>0</v>
      </c>
      <c r="R234" s="43">
        <v>0</v>
      </c>
      <c r="S234" s="43">
        <f t="shared" si="36"/>
        <v>1</v>
      </c>
      <c r="U234" s="43" t="s">
        <v>22882</v>
      </c>
      <c r="V234" s="43">
        <v>0</v>
      </c>
      <c r="W234" s="43">
        <v>0</v>
      </c>
      <c r="X234" s="43">
        <f t="shared" si="37"/>
        <v>1</v>
      </c>
      <c r="Z234" s="43" t="s">
        <v>22882</v>
      </c>
      <c r="AA234" s="43">
        <v>0</v>
      </c>
      <c r="AB234" s="43">
        <v>0</v>
      </c>
      <c r="AC234" s="43">
        <f t="shared" si="38"/>
        <v>1</v>
      </c>
      <c r="AE234" s="43" t="s">
        <v>22882</v>
      </c>
      <c r="AF234" s="43">
        <v>0</v>
      </c>
      <c r="AG234" s="43">
        <v>0</v>
      </c>
      <c r="AH234" s="43">
        <f t="shared" si="39"/>
        <v>1</v>
      </c>
      <c r="AJ234" s="43" t="s">
        <v>22882</v>
      </c>
      <c r="AK234" s="43">
        <v>0</v>
      </c>
      <c r="AL234" s="43">
        <v>0</v>
      </c>
      <c r="AM234" s="43">
        <f t="shared" si="40"/>
        <v>1</v>
      </c>
      <c r="AO234" s="43" t="s">
        <v>22882</v>
      </c>
      <c r="AP234" s="43">
        <v>0</v>
      </c>
      <c r="AQ234" s="43">
        <v>0</v>
      </c>
      <c r="AR234" s="43">
        <f t="shared" si="41"/>
        <v>1</v>
      </c>
      <c r="AT234" s="43" t="s">
        <v>22882</v>
      </c>
      <c r="AU234" s="43">
        <v>0</v>
      </c>
      <c r="AV234" s="43">
        <v>0</v>
      </c>
      <c r="AW234" s="43">
        <f t="shared" si="42"/>
        <v>1</v>
      </c>
      <c r="AY234" s="43" t="s">
        <v>22882</v>
      </c>
      <c r="AZ234" s="43">
        <v>0</v>
      </c>
      <c r="BA234" s="43">
        <v>0</v>
      </c>
      <c r="BB234" s="43">
        <f t="shared" si="43"/>
        <v>1</v>
      </c>
    </row>
    <row r="235" spans="1:54">
      <c r="A235" s="43" t="s">
        <v>24748</v>
      </c>
      <c r="B235" s="43">
        <v>0</v>
      </c>
      <c r="C235" s="43">
        <v>0</v>
      </c>
      <c r="D235" s="43">
        <f t="shared" si="33"/>
        <v>0</v>
      </c>
      <c r="F235" s="43" t="s">
        <v>24748</v>
      </c>
      <c r="G235" s="43">
        <v>0</v>
      </c>
      <c r="H235" s="43">
        <v>0</v>
      </c>
      <c r="I235" s="43">
        <f t="shared" si="34"/>
        <v>0</v>
      </c>
      <c r="K235" s="43" t="s">
        <v>24748</v>
      </c>
      <c r="L235" s="43">
        <v>0</v>
      </c>
      <c r="M235" s="43">
        <v>0</v>
      </c>
      <c r="N235" s="43">
        <f t="shared" si="35"/>
        <v>0</v>
      </c>
      <c r="P235" s="43" t="s">
        <v>24748</v>
      </c>
      <c r="Q235" s="43">
        <v>0</v>
      </c>
      <c r="R235" s="43">
        <v>0</v>
      </c>
      <c r="S235" s="43">
        <f t="shared" si="36"/>
        <v>0</v>
      </c>
      <c r="U235" s="43" t="s">
        <v>24748</v>
      </c>
      <c r="V235" s="43">
        <v>0</v>
      </c>
      <c r="W235" s="43">
        <v>0</v>
      </c>
      <c r="X235" s="43">
        <f t="shared" si="37"/>
        <v>0</v>
      </c>
      <c r="Z235" s="43" t="s">
        <v>24748</v>
      </c>
      <c r="AA235" s="43">
        <v>0</v>
      </c>
      <c r="AB235" s="43">
        <v>0</v>
      </c>
      <c r="AC235" s="43">
        <f t="shared" si="38"/>
        <v>0</v>
      </c>
      <c r="AE235" s="43" t="s">
        <v>24748</v>
      </c>
      <c r="AF235" s="43">
        <v>0</v>
      </c>
      <c r="AG235" s="43">
        <v>0</v>
      </c>
      <c r="AH235" s="43">
        <f t="shared" si="39"/>
        <v>0</v>
      </c>
      <c r="AJ235" s="43" t="s">
        <v>24748</v>
      </c>
      <c r="AK235" s="43">
        <v>0</v>
      </c>
      <c r="AL235" s="43">
        <v>0</v>
      </c>
      <c r="AM235" s="43">
        <f t="shared" si="40"/>
        <v>0</v>
      </c>
      <c r="AO235" s="43" t="s">
        <v>24748</v>
      </c>
      <c r="AP235" s="43">
        <v>0</v>
      </c>
      <c r="AQ235" s="43">
        <v>0</v>
      </c>
      <c r="AR235" s="43">
        <f t="shared" si="41"/>
        <v>0</v>
      </c>
      <c r="AT235" s="43" t="s">
        <v>24748</v>
      </c>
      <c r="AU235" s="43">
        <v>0</v>
      </c>
      <c r="AV235" s="43">
        <v>0</v>
      </c>
      <c r="AW235" s="43">
        <f t="shared" si="42"/>
        <v>0</v>
      </c>
      <c r="AY235" s="43" t="s">
        <v>24748</v>
      </c>
      <c r="AZ235" s="43">
        <v>0</v>
      </c>
      <c r="BA235" s="43">
        <v>0</v>
      </c>
      <c r="BB235" s="43">
        <f t="shared" si="43"/>
        <v>0</v>
      </c>
    </row>
    <row r="236" spans="1:54">
      <c r="A236" s="43" t="s">
        <v>24988</v>
      </c>
      <c r="B236" s="43">
        <v>0</v>
      </c>
      <c r="C236" s="43">
        <v>0</v>
      </c>
      <c r="D236" s="43">
        <f t="shared" si="33"/>
        <v>0</v>
      </c>
      <c r="F236" s="43" t="s">
        <v>24988</v>
      </c>
      <c r="G236" s="43">
        <v>0</v>
      </c>
      <c r="H236" s="43">
        <v>0</v>
      </c>
      <c r="I236" s="43">
        <f t="shared" si="34"/>
        <v>0</v>
      </c>
      <c r="K236" s="43" t="s">
        <v>24988</v>
      </c>
      <c r="L236" s="43">
        <v>0</v>
      </c>
      <c r="M236" s="43">
        <v>0</v>
      </c>
      <c r="N236" s="43">
        <f t="shared" si="35"/>
        <v>0</v>
      </c>
      <c r="P236" s="43" t="s">
        <v>24988</v>
      </c>
      <c r="Q236" s="43">
        <v>0</v>
      </c>
      <c r="R236" s="43">
        <v>0</v>
      </c>
      <c r="S236" s="43">
        <f t="shared" si="36"/>
        <v>0</v>
      </c>
      <c r="U236" s="43" t="s">
        <v>24988</v>
      </c>
      <c r="V236" s="43">
        <v>0</v>
      </c>
      <c r="W236" s="43">
        <v>0</v>
      </c>
      <c r="X236" s="43">
        <f t="shared" si="37"/>
        <v>0</v>
      </c>
      <c r="Z236" s="43" t="s">
        <v>24988</v>
      </c>
      <c r="AA236" s="43">
        <v>0</v>
      </c>
      <c r="AB236" s="43">
        <v>0</v>
      </c>
      <c r="AC236" s="43">
        <f t="shared" si="38"/>
        <v>0</v>
      </c>
      <c r="AE236" s="43" t="s">
        <v>24988</v>
      </c>
      <c r="AF236" s="43">
        <v>0</v>
      </c>
      <c r="AG236" s="43">
        <v>0</v>
      </c>
      <c r="AH236" s="43">
        <f t="shared" si="39"/>
        <v>0</v>
      </c>
      <c r="AJ236" s="43" t="s">
        <v>24988</v>
      </c>
      <c r="AK236" s="43">
        <v>0</v>
      </c>
      <c r="AL236" s="43">
        <v>0</v>
      </c>
      <c r="AM236" s="43">
        <f t="shared" si="40"/>
        <v>0</v>
      </c>
      <c r="AO236" s="43" t="s">
        <v>24988</v>
      </c>
      <c r="AP236" s="43">
        <v>0</v>
      </c>
      <c r="AQ236" s="43">
        <v>0</v>
      </c>
      <c r="AR236" s="43">
        <f t="shared" si="41"/>
        <v>0</v>
      </c>
      <c r="AT236" s="43" t="s">
        <v>24988</v>
      </c>
      <c r="AU236" s="43">
        <v>0</v>
      </c>
      <c r="AV236" s="43">
        <v>0</v>
      </c>
      <c r="AW236" s="43">
        <f t="shared" si="42"/>
        <v>0</v>
      </c>
      <c r="AY236" s="43" t="s">
        <v>24988</v>
      </c>
      <c r="AZ236" s="43">
        <v>0</v>
      </c>
      <c r="BA236" s="43">
        <v>0</v>
      </c>
      <c r="BB236" s="43">
        <f t="shared" si="43"/>
        <v>0</v>
      </c>
    </row>
    <row r="237" spans="1:54">
      <c r="A237" s="43" t="s">
        <v>24749</v>
      </c>
      <c r="B237" s="43">
        <v>0</v>
      </c>
      <c r="C237" s="43">
        <v>0</v>
      </c>
      <c r="D237" s="43">
        <f t="shared" si="33"/>
        <v>0</v>
      </c>
      <c r="F237" s="43" t="s">
        <v>24749</v>
      </c>
      <c r="G237" s="43">
        <v>0</v>
      </c>
      <c r="H237" s="43">
        <v>0</v>
      </c>
      <c r="I237" s="43">
        <f t="shared" si="34"/>
        <v>0</v>
      </c>
      <c r="K237" s="43" t="s">
        <v>24749</v>
      </c>
      <c r="L237" s="43">
        <v>0</v>
      </c>
      <c r="M237" s="43">
        <v>0</v>
      </c>
      <c r="N237" s="43">
        <f t="shared" si="35"/>
        <v>0</v>
      </c>
      <c r="P237" s="43" t="s">
        <v>24749</v>
      </c>
      <c r="Q237" s="43">
        <v>0</v>
      </c>
      <c r="R237" s="43">
        <v>0</v>
      </c>
      <c r="S237" s="43">
        <f t="shared" si="36"/>
        <v>0</v>
      </c>
      <c r="U237" s="43" t="s">
        <v>24749</v>
      </c>
      <c r="V237" s="43">
        <v>0</v>
      </c>
      <c r="W237" s="43">
        <v>0</v>
      </c>
      <c r="X237" s="43">
        <f t="shared" si="37"/>
        <v>0</v>
      </c>
      <c r="Z237" s="43" t="s">
        <v>24749</v>
      </c>
      <c r="AA237" s="43">
        <v>0</v>
      </c>
      <c r="AB237" s="43">
        <v>0</v>
      </c>
      <c r="AC237" s="43">
        <f t="shared" si="38"/>
        <v>0</v>
      </c>
      <c r="AE237" s="43" t="s">
        <v>24749</v>
      </c>
      <c r="AF237" s="43">
        <v>0</v>
      </c>
      <c r="AG237" s="43">
        <v>0</v>
      </c>
      <c r="AH237" s="43">
        <f t="shared" si="39"/>
        <v>0</v>
      </c>
      <c r="AJ237" s="43" t="s">
        <v>24749</v>
      </c>
      <c r="AK237" s="43">
        <v>0</v>
      </c>
      <c r="AL237" s="43">
        <v>0</v>
      </c>
      <c r="AM237" s="43">
        <f t="shared" si="40"/>
        <v>0</v>
      </c>
      <c r="AO237" s="43" t="s">
        <v>24749</v>
      </c>
      <c r="AP237" s="43">
        <v>0</v>
      </c>
      <c r="AQ237" s="43">
        <v>0</v>
      </c>
      <c r="AR237" s="43">
        <f t="shared" si="41"/>
        <v>0</v>
      </c>
      <c r="AT237" s="43" t="s">
        <v>24749</v>
      </c>
      <c r="AU237" s="43">
        <v>0</v>
      </c>
      <c r="AV237" s="43">
        <v>0</v>
      </c>
      <c r="AW237" s="43">
        <f t="shared" si="42"/>
        <v>0</v>
      </c>
      <c r="AY237" s="43" t="s">
        <v>24749</v>
      </c>
      <c r="AZ237" s="43">
        <v>0</v>
      </c>
      <c r="BA237" s="43">
        <v>0</v>
      </c>
      <c r="BB237" s="43">
        <f t="shared" si="43"/>
        <v>0</v>
      </c>
    </row>
    <row r="238" spans="1:54">
      <c r="A238" s="43" t="s">
        <v>24750</v>
      </c>
      <c r="B238" s="43">
        <v>0</v>
      </c>
      <c r="C238" s="43">
        <v>0</v>
      </c>
      <c r="D238" s="43">
        <f t="shared" si="33"/>
        <v>0</v>
      </c>
      <c r="F238" s="43" t="s">
        <v>24750</v>
      </c>
      <c r="G238" s="43">
        <v>0</v>
      </c>
      <c r="H238" s="43">
        <v>0</v>
      </c>
      <c r="I238" s="43">
        <f t="shared" si="34"/>
        <v>0</v>
      </c>
      <c r="K238" s="43" t="s">
        <v>24750</v>
      </c>
      <c r="L238" s="43">
        <v>0</v>
      </c>
      <c r="M238" s="43">
        <v>0</v>
      </c>
      <c r="N238" s="43">
        <f t="shared" si="35"/>
        <v>0</v>
      </c>
      <c r="P238" s="43" t="s">
        <v>24750</v>
      </c>
      <c r="Q238" s="43">
        <v>0</v>
      </c>
      <c r="R238" s="43">
        <v>0</v>
      </c>
      <c r="S238" s="43">
        <f t="shared" si="36"/>
        <v>0</v>
      </c>
      <c r="U238" s="43" t="s">
        <v>24750</v>
      </c>
      <c r="V238" s="43">
        <v>0</v>
      </c>
      <c r="W238" s="43">
        <v>0</v>
      </c>
      <c r="X238" s="43">
        <f t="shared" si="37"/>
        <v>0</v>
      </c>
      <c r="Z238" s="43" t="s">
        <v>24750</v>
      </c>
      <c r="AA238" s="43">
        <v>0</v>
      </c>
      <c r="AB238" s="43">
        <v>0</v>
      </c>
      <c r="AC238" s="43">
        <f t="shared" si="38"/>
        <v>0</v>
      </c>
      <c r="AE238" s="43" t="s">
        <v>24750</v>
      </c>
      <c r="AF238" s="43">
        <v>0</v>
      </c>
      <c r="AG238" s="43">
        <v>0</v>
      </c>
      <c r="AH238" s="43">
        <f t="shared" si="39"/>
        <v>0</v>
      </c>
      <c r="AJ238" s="43" t="s">
        <v>24750</v>
      </c>
      <c r="AK238" s="43">
        <v>0</v>
      </c>
      <c r="AL238" s="43">
        <v>0</v>
      </c>
      <c r="AM238" s="43">
        <f t="shared" si="40"/>
        <v>0</v>
      </c>
      <c r="AO238" s="43" t="s">
        <v>24750</v>
      </c>
      <c r="AP238" s="43">
        <v>0</v>
      </c>
      <c r="AQ238" s="43">
        <v>0</v>
      </c>
      <c r="AR238" s="43">
        <f t="shared" si="41"/>
        <v>0</v>
      </c>
      <c r="AT238" s="43" t="s">
        <v>24750</v>
      </c>
      <c r="AU238" s="43">
        <v>0</v>
      </c>
      <c r="AV238" s="43">
        <v>0</v>
      </c>
      <c r="AW238" s="43">
        <f t="shared" si="42"/>
        <v>0</v>
      </c>
      <c r="AY238" s="43" t="s">
        <v>24750</v>
      </c>
      <c r="AZ238" s="43">
        <v>0</v>
      </c>
      <c r="BA238" s="43">
        <v>0</v>
      </c>
      <c r="BB238" s="43">
        <f t="shared" si="43"/>
        <v>0</v>
      </c>
    </row>
    <row r="239" spans="1:54">
      <c r="A239" s="43" t="s">
        <v>24751</v>
      </c>
      <c r="B239" s="43">
        <v>0</v>
      </c>
      <c r="C239" s="43">
        <v>0</v>
      </c>
      <c r="D239" s="43">
        <f t="shared" si="33"/>
        <v>0</v>
      </c>
      <c r="F239" s="43" t="s">
        <v>24751</v>
      </c>
      <c r="G239" s="43">
        <v>0</v>
      </c>
      <c r="H239" s="43">
        <v>0</v>
      </c>
      <c r="I239" s="43">
        <f t="shared" si="34"/>
        <v>0</v>
      </c>
      <c r="K239" s="43" t="s">
        <v>24751</v>
      </c>
      <c r="L239" s="43">
        <v>0</v>
      </c>
      <c r="M239" s="43">
        <v>0</v>
      </c>
      <c r="N239" s="43">
        <f t="shared" si="35"/>
        <v>0</v>
      </c>
      <c r="P239" s="43" t="s">
        <v>24751</v>
      </c>
      <c r="Q239" s="43">
        <v>0</v>
      </c>
      <c r="R239" s="43">
        <v>0</v>
      </c>
      <c r="S239" s="43">
        <f t="shared" si="36"/>
        <v>0</v>
      </c>
      <c r="U239" s="43" t="s">
        <v>24751</v>
      </c>
      <c r="V239" s="43">
        <v>0</v>
      </c>
      <c r="W239" s="43">
        <v>0</v>
      </c>
      <c r="X239" s="43">
        <f t="shared" si="37"/>
        <v>0</v>
      </c>
      <c r="Z239" s="43" t="s">
        <v>24751</v>
      </c>
      <c r="AA239" s="43">
        <v>0</v>
      </c>
      <c r="AB239" s="43">
        <v>0</v>
      </c>
      <c r="AC239" s="43">
        <f t="shared" si="38"/>
        <v>0</v>
      </c>
      <c r="AE239" s="43" t="s">
        <v>24751</v>
      </c>
      <c r="AF239" s="43">
        <v>0</v>
      </c>
      <c r="AG239" s="43">
        <v>0</v>
      </c>
      <c r="AH239" s="43">
        <f t="shared" si="39"/>
        <v>0</v>
      </c>
      <c r="AJ239" s="43" t="s">
        <v>24751</v>
      </c>
      <c r="AK239" s="43">
        <v>0</v>
      </c>
      <c r="AL239" s="43">
        <v>0</v>
      </c>
      <c r="AM239" s="43">
        <f t="shared" si="40"/>
        <v>0</v>
      </c>
      <c r="AO239" s="43" t="s">
        <v>24751</v>
      </c>
      <c r="AP239" s="43">
        <v>0</v>
      </c>
      <c r="AQ239" s="43">
        <v>0</v>
      </c>
      <c r="AR239" s="43">
        <f t="shared" si="41"/>
        <v>0</v>
      </c>
      <c r="AT239" s="43" t="s">
        <v>24751</v>
      </c>
      <c r="AU239" s="43">
        <v>0</v>
      </c>
      <c r="AV239" s="43">
        <v>0</v>
      </c>
      <c r="AW239" s="43">
        <f t="shared" si="42"/>
        <v>0</v>
      </c>
      <c r="AY239" s="43" t="s">
        <v>24751</v>
      </c>
      <c r="AZ239" s="43">
        <v>0</v>
      </c>
      <c r="BA239" s="43">
        <v>0</v>
      </c>
      <c r="BB239" s="43">
        <f t="shared" si="43"/>
        <v>0</v>
      </c>
    </row>
    <row r="240" spans="1:54">
      <c r="A240" s="43" t="s">
        <v>24752</v>
      </c>
      <c r="B240" s="43">
        <v>0</v>
      </c>
      <c r="C240" s="43">
        <v>0</v>
      </c>
      <c r="D240" s="43">
        <f t="shared" si="33"/>
        <v>0</v>
      </c>
      <c r="F240" s="43" t="s">
        <v>24752</v>
      </c>
      <c r="G240" s="43">
        <v>0</v>
      </c>
      <c r="H240" s="43">
        <v>0</v>
      </c>
      <c r="I240" s="43">
        <f t="shared" si="34"/>
        <v>0</v>
      </c>
      <c r="K240" s="43" t="s">
        <v>24752</v>
      </c>
      <c r="L240" s="43">
        <v>0</v>
      </c>
      <c r="M240" s="43">
        <v>0</v>
      </c>
      <c r="N240" s="43">
        <f t="shared" si="35"/>
        <v>0</v>
      </c>
      <c r="P240" s="43" t="s">
        <v>24752</v>
      </c>
      <c r="Q240" s="43">
        <v>0</v>
      </c>
      <c r="R240" s="43">
        <v>0</v>
      </c>
      <c r="S240" s="43">
        <f t="shared" si="36"/>
        <v>0</v>
      </c>
      <c r="U240" s="43" t="s">
        <v>24752</v>
      </c>
      <c r="V240" s="43">
        <v>0</v>
      </c>
      <c r="W240" s="43">
        <v>0</v>
      </c>
      <c r="X240" s="43">
        <f t="shared" si="37"/>
        <v>0</v>
      </c>
      <c r="Z240" s="43" t="s">
        <v>24752</v>
      </c>
      <c r="AA240" s="43">
        <v>0</v>
      </c>
      <c r="AB240" s="43">
        <v>0</v>
      </c>
      <c r="AC240" s="43">
        <f t="shared" si="38"/>
        <v>0</v>
      </c>
      <c r="AE240" s="43" t="s">
        <v>24752</v>
      </c>
      <c r="AF240" s="43">
        <v>0</v>
      </c>
      <c r="AG240" s="43">
        <v>0</v>
      </c>
      <c r="AH240" s="43">
        <f t="shared" si="39"/>
        <v>0</v>
      </c>
      <c r="AJ240" s="43" t="s">
        <v>24752</v>
      </c>
      <c r="AK240" s="43">
        <v>0</v>
      </c>
      <c r="AL240" s="43">
        <v>0</v>
      </c>
      <c r="AM240" s="43">
        <f t="shared" si="40"/>
        <v>0</v>
      </c>
      <c r="AO240" s="43" t="s">
        <v>24752</v>
      </c>
      <c r="AP240" s="43">
        <v>0</v>
      </c>
      <c r="AQ240" s="43">
        <v>0</v>
      </c>
      <c r="AR240" s="43">
        <f t="shared" si="41"/>
        <v>0</v>
      </c>
      <c r="AT240" s="43" t="s">
        <v>24752</v>
      </c>
      <c r="AU240" s="43">
        <v>0</v>
      </c>
      <c r="AV240" s="43">
        <v>0</v>
      </c>
      <c r="AW240" s="43">
        <f t="shared" si="42"/>
        <v>0</v>
      </c>
      <c r="AY240" s="43" t="s">
        <v>24752</v>
      </c>
      <c r="AZ240" s="43">
        <v>0</v>
      </c>
      <c r="BA240" s="43">
        <v>0</v>
      </c>
      <c r="BB240" s="43">
        <f t="shared" si="43"/>
        <v>0</v>
      </c>
    </row>
    <row r="241" spans="1:54">
      <c r="A241" s="43" t="s">
        <v>24753</v>
      </c>
      <c r="B241" s="43">
        <v>0</v>
      </c>
      <c r="C241" s="43">
        <v>0</v>
      </c>
      <c r="D241" s="43">
        <f t="shared" si="33"/>
        <v>0</v>
      </c>
      <c r="F241" s="43" t="s">
        <v>24753</v>
      </c>
      <c r="G241" s="43">
        <v>0</v>
      </c>
      <c r="H241" s="43">
        <v>0</v>
      </c>
      <c r="I241" s="43">
        <f t="shared" si="34"/>
        <v>0</v>
      </c>
      <c r="K241" s="43" t="s">
        <v>24753</v>
      </c>
      <c r="L241" s="43">
        <v>0</v>
      </c>
      <c r="M241" s="43">
        <v>0</v>
      </c>
      <c r="N241" s="43">
        <f t="shared" si="35"/>
        <v>0</v>
      </c>
      <c r="P241" s="43" t="s">
        <v>24753</v>
      </c>
      <c r="Q241" s="43">
        <v>0</v>
      </c>
      <c r="R241" s="43">
        <v>0</v>
      </c>
      <c r="S241" s="43">
        <f t="shared" si="36"/>
        <v>0</v>
      </c>
      <c r="U241" s="43" t="s">
        <v>24753</v>
      </c>
      <c r="V241" s="43">
        <v>0</v>
      </c>
      <c r="W241" s="43">
        <v>0</v>
      </c>
      <c r="X241" s="43">
        <f t="shared" si="37"/>
        <v>0</v>
      </c>
      <c r="Z241" s="43" t="s">
        <v>24753</v>
      </c>
      <c r="AA241" s="43">
        <v>0</v>
      </c>
      <c r="AB241" s="43">
        <v>0</v>
      </c>
      <c r="AC241" s="43">
        <f t="shared" si="38"/>
        <v>0</v>
      </c>
      <c r="AE241" s="43" t="s">
        <v>24753</v>
      </c>
      <c r="AF241" s="43">
        <v>0</v>
      </c>
      <c r="AG241" s="43">
        <v>0</v>
      </c>
      <c r="AH241" s="43">
        <f t="shared" si="39"/>
        <v>0</v>
      </c>
      <c r="AJ241" s="43" t="s">
        <v>24753</v>
      </c>
      <c r="AK241" s="43">
        <v>0</v>
      </c>
      <c r="AL241" s="43">
        <v>0</v>
      </c>
      <c r="AM241" s="43">
        <f t="shared" si="40"/>
        <v>0</v>
      </c>
      <c r="AO241" s="43" t="s">
        <v>24753</v>
      </c>
      <c r="AP241" s="43">
        <v>0</v>
      </c>
      <c r="AQ241" s="43">
        <v>0</v>
      </c>
      <c r="AR241" s="43">
        <f t="shared" si="41"/>
        <v>0</v>
      </c>
      <c r="AT241" s="43" t="s">
        <v>24753</v>
      </c>
      <c r="AU241" s="43">
        <v>0</v>
      </c>
      <c r="AV241" s="43">
        <v>0</v>
      </c>
      <c r="AW241" s="43">
        <f t="shared" si="42"/>
        <v>0</v>
      </c>
      <c r="AY241" s="43" t="s">
        <v>24753</v>
      </c>
      <c r="AZ241" s="43">
        <v>0</v>
      </c>
      <c r="BA241" s="43">
        <v>0</v>
      </c>
      <c r="BB241" s="43">
        <f t="shared" si="43"/>
        <v>0</v>
      </c>
    </row>
    <row r="242" spans="1:54">
      <c r="A242" s="43" t="s">
        <v>24754</v>
      </c>
      <c r="B242" s="43">
        <v>0</v>
      </c>
      <c r="C242" s="43">
        <v>0</v>
      </c>
      <c r="D242" s="43">
        <f t="shared" si="33"/>
        <v>0</v>
      </c>
      <c r="F242" s="43" t="s">
        <v>24754</v>
      </c>
      <c r="G242" s="43">
        <v>0</v>
      </c>
      <c r="H242" s="43">
        <v>0</v>
      </c>
      <c r="I242" s="43">
        <f t="shared" si="34"/>
        <v>0</v>
      </c>
      <c r="K242" s="43" t="s">
        <v>24754</v>
      </c>
      <c r="L242" s="43">
        <v>0</v>
      </c>
      <c r="M242" s="43">
        <v>0</v>
      </c>
      <c r="N242" s="43">
        <f t="shared" si="35"/>
        <v>0</v>
      </c>
      <c r="P242" s="43" t="s">
        <v>24754</v>
      </c>
      <c r="Q242" s="43">
        <v>0</v>
      </c>
      <c r="R242" s="43">
        <v>0</v>
      </c>
      <c r="S242" s="43">
        <f t="shared" si="36"/>
        <v>0</v>
      </c>
      <c r="U242" s="43" t="s">
        <v>24754</v>
      </c>
      <c r="V242" s="43">
        <v>0</v>
      </c>
      <c r="W242" s="43">
        <v>0</v>
      </c>
      <c r="X242" s="43">
        <f t="shared" si="37"/>
        <v>0</v>
      </c>
      <c r="Z242" s="43" t="s">
        <v>24754</v>
      </c>
      <c r="AA242" s="43">
        <v>0</v>
      </c>
      <c r="AB242" s="43">
        <v>0</v>
      </c>
      <c r="AC242" s="43">
        <f t="shared" si="38"/>
        <v>0</v>
      </c>
      <c r="AE242" s="43" t="s">
        <v>24754</v>
      </c>
      <c r="AF242" s="43">
        <v>0</v>
      </c>
      <c r="AG242" s="43">
        <v>0</v>
      </c>
      <c r="AH242" s="43">
        <f t="shared" si="39"/>
        <v>0</v>
      </c>
      <c r="AJ242" s="43" t="s">
        <v>24754</v>
      </c>
      <c r="AK242" s="43">
        <v>0</v>
      </c>
      <c r="AL242" s="43">
        <v>0</v>
      </c>
      <c r="AM242" s="43">
        <f t="shared" si="40"/>
        <v>0</v>
      </c>
      <c r="AO242" s="43" t="s">
        <v>24754</v>
      </c>
      <c r="AP242" s="43">
        <v>0</v>
      </c>
      <c r="AQ242" s="43">
        <v>0</v>
      </c>
      <c r="AR242" s="43">
        <f t="shared" si="41"/>
        <v>0</v>
      </c>
      <c r="AT242" s="43" t="s">
        <v>24754</v>
      </c>
      <c r="AU242" s="43">
        <v>0</v>
      </c>
      <c r="AV242" s="43">
        <v>0</v>
      </c>
      <c r="AW242" s="43">
        <f t="shared" si="42"/>
        <v>0</v>
      </c>
      <c r="AY242" s="43" t="s">
        <v>24754</v>
      </c>
      <c r="AZ242" s="43">
        <v>0</v>
      </c>
      <c r="BA242" s="43">
        <v>0</v>
      </c>
      <c r="BB242" s="43">
        <f t="shared" si="43"/>
        <v>0</v>
      </c>
    </row>
    <row r="243" spans="1:54">
      <c r="A243" s="43" t="s">
        <v>24755</v>
      </c>
      <c r="B243" s="43">
        <v>0</v>
      </c>
      <c r="C243" s="43">
        <v>0</v>
      </c>
      <c r="D243" s="43">
        <f t="shared" si="33"/>
        <v>0</v>
      </c>
      <c r="F243" s="43" t="s">
        <v>24755</v>
      </c>
      <c r="G243" s="43">
        <v>0</v>
      </c>
      <c r="H243" s="43">
        <v>0</v>
      </c>
      <c r="I243" s="43">
        <f t="shared" si="34"/>
        <v>0</v>
      </c>
      <c r="K243" s="43" t="s">
        <v>24755</v>
      </c>
      <c r="L243" s="43">
        <v>0</v>
      </c>
      <c r="M243" s="43">
        <v>0</v>
      </c>
      <c r="N243" s="43">
        <f t="shared" si="35"/>
        <v>0</v>
      </c>
      <c r="P243" s="43" t="s">
        <v>24755</v>
      </c>
      <c r="Q243" s="43">
        <v>0</v>
      </c>
      <c r="R243" s="43">
        <v>0</v>
      </c>
      <c r="S243" s="43">
        <f t="shared" si="36"/>
        <v>0</v>
      </c>
      <c r="U243" s="43" t="s">
        <v>24755</v>
      </c>
      <c r="V243" s="43">
        <v>0</v>
      </c>
      <c r="W243" s="43">
        <v>0</v>
      </c>
      <c r="X243" s="43">
        <f t="shared" si="37"/>
        <v>0</v>
      </c>
      <c r="Z243" s="43" t="s">
        <v>24755</v>
      </c>
      <c r="AA243" s="43">
        <v>0</v>
      </c>
      <c r="AB243" s="43">
        <v>0</v>
      </c>
      <c r="AC243" s="43">
        <f t="shared" si="38"/>
        <v>0</v>
      </c>
      <c r="AE243" s="43" t="s">
        <v>24755</v>
      </c>
      <c r="AF243" s="43">
        <v>0</v>
      </c>
      <c r="AG243" s="43">
        <v>0</v>
      </c>
      <c r="AH243" s="43">
        <f t="shared" si="39"/>
        <v>0</v>
      </c>
      <c r="AJ243" s="43" t="s">
        <v>24755</v>
      </c>
      <c r="AK243" s="43">
        <v>0</v>
      </c>
      <c r="AL243" s="43">
        <v>0</v>
      </c>
      <c r="AM243" s="43">
        <f t="shared" si="40"/>
        <v>0</v>
      </c>
      <c r="AO243" s="43" t="s">
        <v>24755</v>
      </c>
      <c r="AP243" s="43">
        <v>0</v>
      </c>
      <c r="AQ243" s="43">
        <v>0</v>
      </c>
      <c r="AR243" s="43">
        <f t="shared" si="41"/>
        <v>0</v>
      </c>
      <c r="AT243" s="43" t="s">
        <v>24755</v>
      </c>
      <c r="AU243" s="43">
        <v>0</v>
      </c>
      <c r="AV243" s="43">
        <v>0</v>
      </c>
      <c r="AW243" s="43">
        <f t="shared" si="42"/>
        <v>0</v>
      </c>
      <c r="AY243" s="43" t="s">
        <v>24755</v>
      </c>
      <c r="AZ243" s="43">
        <v>0</v>
      </c>
      <c r="BA243" s="43">
        <v>0</v>
      </c>
      <c r="BB243" s="43">
        <f t="shared" si="43"/>
        <v>0</v>
      </c>
    </row>
    <row r="244" spans="1:54">
      <c r="A244" s="43" t="s">
        <v>24756</v>
      </c>
      <c r="B244" s="43">
        <v>0</v>
      </c>
      <c r="C244" s="43">
        <v>0</v>
      </c>
      <c r="D244" s="43">
        <f t="shared" si="33"/>
        <v>0</v>
      </c>
      <c r="F244" s="43" t="s">
        <v>24756</v>
      </c>
      <c r="G244" s="43">
        <v>0</v>
      </c>
      <c r="H244" s="43">
        <v>0</v>
      </c>
      <c r="I244" s="43">
        <f t="shared" si="34"/>
        <v>0</v>
      </c>
      <c r="K244" s="43" t="s">
        <v>24756</v>
      </c>
      <c r="L244" s="43">
        <v>0</v>
      </c>
      <c r="M244" s="43">
        <v>0</v>
      </c>
      <c r="N244" s="43">
        <f t="shared" si="35"/>
        <v>0</v>
      </c>
      <c r="P244" s="43" t="s">
        <v>24756</v>
      </c>
      <c r="Q244" s="43">
        <v>0</v>
      </c>
      <c r="R244" s="43">
        <v>0</v>
      </c>
      <c r="S244" s="43">
        <f t="shared" si="36"/>
        <v>0</v>
      </c>
      <c r="U244" s="43" t="s">
        <v>24756</v>
      </c>
      <c r="V244" s="43">
        <v>0</v>
      </c>
      <c r="W244" s="43">
        <v>0</v>
      </c>
      <c r="X244" s="43">
        <f t="shared" si="37"/>
        <v>0</v>
      </c>
      <c r="Z244" s="43" t="s">
        <v>24756</v>
      </c>
      <c r="AA244" s="43">
        <v>0</v>
      </c>
      <c r="AB244" s="43">
        <v>0</v>
      </c>
      <c r="AC244" s="43">
        <f t="shared" si="38"/>
        <v>0</v>
      </c>
      <c r="AE244" s="43" t="s">
        <v>24756</v>
      </c>
      <c r="AF244" s="43">
        <v>0</v>
      </c>
      <c r="AG244" s="43">
        <v>0</v>
      </c>
      <c r="AH244" s="43">
        <f t="shared" si="39"/>
        <v>0</v>
      </c>
      <c r="AJ244" s="43" t="s">
        <v>24756</v>
      </c>
      <c r="AK244" s="43">
        <v>0</v>
      </c>
      <c r="AL244" s="43">
        <v>0</v>
      </c>
      <c r="AM244" s="43">
        <f t="shared" si="40"/>
        <v>0</v>
      </c>
      <c r="AO244" s="43" t="s">
        <v>24756</v>
      </c>
      <c r="AP244" s="43">
        <v>0</v>
      </c>
      <c r="AQ244" s="43">
        <v>0</v>
      </c>
      <c r="AR244" s="43">
        <f t="shared" si="41"/>
        <v>0</v>
      </c>
      <c r="AT244" s="43" t="s">
        <v>24756</v>
      </c>
      <c r="AU244" s="43">
        <v>0</v>
      </c>
      <c r="AV244" s="43">
        <v>0</v>
      </c>
      <c r="AW244" s="43">
        <f t="shared" si="42"/>
        <v>0</v>
      </c>
      <c r="AY244" s="43" t="s">
        <v>24756</v>
      </c>
      <c r="AZ244" s="43">
        <v>0</v>
      </c>
      <c r="BA244" s="43">
        <v>0</v>
      </c>
      <c r="BB244" s="43">
        <f t="shared" si="43"/>
        <v>0</v>
      </c>
    </row>
    <row r="245" spans="1:54">
      <c r="A245" s="43" t="s">
        <v>24757</v>
      </c>
      <c r="B245" s="43">
        <v>0</v>
      </c>
      <c r="C245" s="43">
        <v>0</v>
      </c>
      <c r="D245" s="43">
        <f t="shared" si="33"/>
        <v>0</v>
      </c>
      <c r="F245" s="43" t="s">
        <v>24757</v>
      </c>
      <c r="G245" s="43">
        <v>0</v>
      </c>
      <c r="H245" s="43">
        <v>0</v>
      </c>
      <c r="I245" s="43">
        <f t="shared" si="34"/>
        <v>0</v>
      </c>
      <c r="K245" s="43" t="s">
        <v>24757</v>
      </c>
      <c r="L245" s="43">
        <v>0</v>
      </c>
      <c r="M245" s="43">
        <v>0</v>
      </c>
      <c r="N245" s="43">
        <f t="shared" si="35"/>
        <v>0</v>
      </c>
      <c r="P245" s="43" t="s">
        <v>24757</v>
      </c>
      <c r="Q245" s="43">
        <v>0</v>
      </c>
      <c r="R245" s="43">
        <v>0</v>
      </c>
      <c r="S245" s="43">
        <f t="shared" si="36"/>
        <v>0</v>
      </c>
      <c r="U245" s="43" t="s">
        <v>24757</v>
      </c>
      <c r="V245" s="43">
        <v>0</v>
      </c>
      <c r="W245" s="43">
        <v>0</v>
      </c>
      <c r="X245" s="43">
        <f t="shared" si="37"/>
        <v>0</v>
      </c>
      <c r="Z245" s="43" t="s">
        <v>24757</v>
      </c>
      <c r="AA245" s="43">
        <v>0</v>
      </c>
      <c r="AB245" s="43">
        <v>0</v>
      </c>
      <c r="AC245" s="43">
        <f t="shared" si="38"/>
        <v>0</v>
      </c>
      <c r="AE245" s="43" t="s">
        <v>24757</v>
      </c>
      <c r="AF245" s="43">
        <v>0</v>
      </c>
      <c r="AG245" s="43">
        <v>0</v>
      </c>
      <c r="AH245" s="43">
        <f t="shared" si="39"/>
        <v>0</v>
      </c>
      <c r="AJ245" s="43" t="s">
        <v>24757</v>
      </c>
      <c r="AK245" s="43">
        <v>0</v>
      </c>
      <c r="AL245" s="43">
        <v>0</v>
      </c>
      <c r="AM245" s="43">
        <f t="shared" si="40"/>
        <v>0</v>
      </c>
      <c r="AO245" s="43" t="s">
        <v>24757</v>
      </c>
      <c r="AP245" s="43">
        <v>0</v>
      </c>
      <c r="AQ245" s="43">
        <v>0</v>
      </c>
      <c r="AR245" s="43">
        <f t="shared" si="41"/>
        <v>0</v>
      </c>
      <c r="AT245" s="43" t="s">
        <v>24757</v>
      </c>
      <c r="AU245" s="43">
        <v>0</v>
      </c>
      <c r="AV245" s="43">
        <v>0</v>
      </c>
      <c r="AW245" s="43">
        <f t="shared" si="42"/>
        <v>0</v>
      </c>
      <c r="AY245" s="43" t="s">
        <v>24757</v>
      </c>
      <c r="AZ245" s="43">
        <v>0</v>
      </c>
      <c r="BA245" s="43">
        <v>0</v>
      </c>
      <c r="BB245" s="43">
        <f t="shared" si="43"/>
        <v>0</v>
      </c>
    </row>
    <row r="246" spans="1:54">
      <c r="A246" s="43" t="s">
        <v>24758</v>
      </c>
      <c r="B246" s="43">
        <v>0</v>
      </c>
      <c r="C246" s="43">
        <v>0</v>
      </c>
      <c r="D246" s="43">
        <f t="shared" si="33"/>
        <v>0</v>
      </c>
      <c r="F246" s="43" t="s">
        <v>24758</v>
      </c>
      <c r="G246" s="43">
        <v>0</v>
      </c>
      <c r="H246" s="43">
        <v>0</v>
      </c>
      <c r="I246" s="43">
        <f t="shared" si="34"/>
        <v>0</v>
      </c>
      <c r="K246" s="43" t="s">
        <v>24758</v>
      </c>
      <c r="L246" s="43">
        <v>0</v>
      </c>
      <c r="M246" s="43">
        <v>0</v>
      </c>
      <c r="N246" s="43">
        <f t="shared" si="35"/>
        <v>0</v>
      </c>
      <c r="P246" s="43" t="s">
        <v>24758</v>
      </c>
      <c r="Q246" s="43">
        <v>0</v>
      </c>
      <c r="R246" s="43">
        <v>0</v>
      </c>
      <c r="S246" s="43">
        <f t="shared" si="36"/>
        <v>0</v>
      </c>
      <c r="U246" s="43" t="s">
        <v>24758</v>
      </c>
      <c r="V246" s="43">
        <v>0</v>
      </c>
      <c r="W246" s="43">
        <v>0</v>
      </c>
      <c r="X246" s="43">
        <f t="shared" si="37"/>
        <v>0</v>
      </c>
      <c r="Z246" s="43" t="s">
        <v>24758</v>
      </c>
      <c r="AA246" s="43">
        <v>0</v>
      </c>
      <c r="AB246" s="43">
        <v>0</v>
      </c>
      <c r="AC246" s="43">
        <f t="shared" si="38"/>
        <v>0</v>
      </c>
      <c r="AE246" s="43" t="s">
        <v>24758</v>
      </c>
      <c r="AF246" s="43">
        <v>0</v>
      </c>
      <c r="AG246" s="43">
        <v>0</v>
      </c>
      <c r="AH246" s="43">
        <f t="shared" si="39"/>
        <v>0</v>
      </c>
      <c r="AJ246" s="43" t="s">
        <v>24758</v>
      </c>
      <c r="AK246" s="43">
        <v>0</v>
      </c>
      <c r="AL246" s="43">
        <v>0</v>
      </c>
      <c r="AM246" s="43">
        <f t="shared" si="40"/>
        <v>0</v>
      </c>
      <c r="AO246" s="43" t="s">
        <v>24758</v>
      </c>
      <c r="AP246" s="43">
        <v>0</v>
      </c>
      <c r="AQ246" s="43">
        <v>0</v>
      </c>
      <c r="AR246" s="43">
        <f t="shared" si="41"/>
        <v>0</v>
      </c>
      <c r="AT246" s="43" t="s">
        <v>24758</v>
      </c>
      <c r="AU246" s="43">
        <v>0</v>
      </c>
      <c r="AV246" s="43">
        <v>0</v>
      </c>
      <c r="AW246" s="43">
        <f t="shared" si="42"/>
        <v>0</v>
      </c>
      <c r="AY246" s="43" t="s">
        <v>24758</v>
      </c>
      <c r="AZ246" s="43">
        <v>0</v>
      </c>
      <c r="BA246" s="43">
        <v>0</v>
      </c>
      <c r="BB246" s="43">
        <f t="shared" si="43"/>
        <v>0</v>
      </c>
    </row>
    <row r="247" spans="1:54">
      <c r="A247" s="43" t="s">
        <v>25175</v>
      </c>
      <c r="B247" s="43">
        <v>0</v>
      </c>
      <c r="C247" s="43">
        <v>0</v>
      </c>
      <c r="D247" s="43">
        <f t="shared" si="33"/>
        <v>0</v>
      </c>
      <c r="F247" s="43" t="s">
        <v>25175</v>
      </c>
      <c r="G247" s="43">
        <v>0</v>
      </c>
      <c r="H247" s="43">
        <v>0</v>
      </c>
      <c r="I247" s="43">
        <f t="shared" si="34"/>
        <v>1</v>
      </c>
      <c r="K247" s="43" t="s">
        <v>25175</v>
      </c>
      <c r="L247" s="43">
        <v>0</v>
      </c>
      <c r="M247" s="43">
        <v>0</v>
      </c>
      <c r="N247" s="43">
        <f t="shared" si="35"/>
        <v>0</v>
      </c>
      <c r="P247" s="43" t="s">
        <v>25175</v>
      </c>
      <c r="Q247" s="43">
        <v>0</v>
      </c>
      <c r="R247" s="43">
        <v>0</v>
      </c>
      <c r="S247" s="43">
        <f t="shared" si="36"/>
        <v>0</v>
      </c>
      <c r="U247" s="43" t="s">
        <v>25175</v>
      </c>
      <c r="V247" s="43">
        <v>0</v>
      </c>
      <c r="W247" s="43">
        <v>0</v>
      </c>
      <c r="X247" s="43">
        <f t="shared" si="37"/>
        <v>0</v>
      </c>
      <c r="Z247" s="43" t="s">
        <v>25175</v>
      </c>
      <c r="AA247" s="43">
        <v>0</v>
      </c>
      <c r="AB247" s="43">
        <v>0</v>
      </c>
      <c r="AC247" s="43">
        <f t="shared" si="38"/>
        <v>0</v>
      </c>
      <c r="AE247" s="43" t="s">
        <v>25175</v>
      </c>
      <c r="AF247" s="43">
        <v>0</v>
      </c>
      <c r="AG247" s="43">
        <v>0</v>
      </c>
      <c r="AH247" s="43">
        <f t="shared" si="39"/>
        <v>0</v>
      </c>
      <c r="AJ247" s="43" t="s">
        <v>25175</v>
      </c>
      <c r="AK247" s="43">
        <v>0</v>
      </c>
      <c r="AL247" s="43">
        <v>0</v>
      </c>
      <c r="AM247" s="43">
        <f t="shared" si="40"/>
        <v>0</v>
      </c>
      <c r="AO247" s="43" t="s">
        <v>25175</v>
      </c>
      <c r="AP247" s="43">
        <v>0</v>
      </c>
      <c r="AQ247" s="43">
        <v>0</v>
      </c>
      <c r="AR247" s="43">
        <f t="shared" si="41"/>
        <v>0</v>
      </c>
      <c r="AT247" s="43" t="s">
        <v>25175</v>
      </c>
      <c r="AU247" s="43">
        <v>0</v>
      </c>
      <c r="AV247" s="43">
        <v>0</v>
      </c>
      <c r="AW247" s="43">
        <f t="shared" si="42"/>
        <v>0</v>
      </c>
      <c r="AY247" s="43" t="s">
        <v>25175</v>
      </c>
      <c r="AZ247" s="43">
        <v>0</v>
      </c>
      <c r="BA247" s="43">
        <v>0</v>
      </c>
      <c r="BB247" s="43">
        <v>0</v>
      </c>
    </row>
    <row r="248" spans="1:54">
      <c r="A248" s="43" t="s">
        <v>24759</v>
      </c>
      <c r="B248" s="43">
        <v>0</v>
      </c>
      <c r="C248" s="43">
        <v>0</v>
      </c>
      <c r="D248" s="43">
        <f t="shared" si="33"/>
        <v>0</v>
      </c>
      <c r="F248" s="43" t="s">
        <v>24759</v>
      </c>
      <c r="G248" s="43">
        <v>0</v>
      </c>
      <c r="H248" s="43">
        <v>0</v>
      </c>
      <c r="I248" s="43">
        <f t="shared" si="34"/>
        <v>0</v>
      </c>
      <c r="K248" s="43" t="s">
        <v>24759</v>
      </c>
      <c r="L248" s="43">
        <v>0</v>
      </c>
      <c r="M248" s="43">
        <v>0</v>
      </c>
      <c r="N248" s="43">
        <f t="shared" si="35"/>
        <v>0</v>
      </c>
      <c r="P248" s="43" t="s">
        <v>24759</v>
      </c>
      <c r="Q248" s="43">
        <v>0</v>
      </c>
      <c r="R248" s="43">
        <v>0</v>
      </c>
      <c r="S248" s="43">
        <f t="shared" si="36"/>
        <v>0</v>
      </c>
      <c r="U248" s="43" t="s">
        <v>24759</v>
      </c>
      <c r="V248" s="43">
        <v>0</v>
      </c>
      <c r="W248" s="43">
        <v>0</v>
      </c>
      <c r="X248" s="43">
        <f t="shared" si="37"/>
        <v>0</v>
      </c>
      <c r="Z248" s="43" t="s">
        <v>24759</v>
      </c>
      <c r="AA248" s="43">
        <v>0</v>
      </c>
      <c r="AB248" s="43">
        <v>0</v>
      </c>
      <c r="AC248" s="43">
        <f t="shared" si="38"/>
        <v>0</v>
      </c>
      <c r="AE248" s="43" t="s">
        <v>24759</v>
      </c>
      <c r="AF248" s="43">
        <v>0</v>
      </c>
      <c r="AG248" s="43">
        <v>0</v>
      </c>
      <c r="AH248" s="43">
        <f t="shared" si="39"/>
        <v>0</v>
      </c>
      <c r="AJ248" s="43" t="s">
        <v>24759</v>
      </c>
      <c r="AK248" s="43">
        <v>0</v>
      </c>
      <c r="AL248" s="43">
        <v>0</v>
      </c>
      <c r="AM248" s="43">
        <f t="shared" si="40"/>
        <v>0</v>
      </c>
      <c r="AO248" s="43" t="s">
        <v>24759</v>
      </c>
      <c r="AP248" s="43">
        <v>0</v>
      </c>
      <c r="AQ248" s="43">
        <v>0</v>
      </c>
      <c r="AR248" s="43">
        <f t="shared" si="41"/>
        <v>0</v>
      </c>
      <c r="AT248" s="43" t="s">
        <v>24759</v>
      </c>
      <c r="AU248" s="43">
        <v>0</v>
      </c>
      <c r="AV248" s="43">
        <v>0</v>
      </c>
      <c r="AW248" s="43">
        <f t="shared" si="42"/>
        <v>0</v>
      </c>
      <c r="AY248" s="43" t="s">
        <v>24759</v>
      </c>
      <c r="AZ248" s="43">
        <v>0</v>
      </c>
      <c r="BA248" s="43">
        <v>0</v>
      </c>
      <c r="BB248" s="43">
        <v>0</v>
      </c>
    </row>
    <row r="249" spans="1:54">
      <c r="A249" s="43" t="s">
        <v>23881</v>
      </c>
      <c r="B249" s="43">
        <v>0</v>
      </c>
      <c r="C249" s="43">
        <v>0</v>
      </c>
      <c r="D249" s="43">
        <f t="shared" si="33"/>
        <v>0</v>
      </c>
      <c r="F249" s="43" t="s">
        <v>23881</v>
      </c>
      <c r="G249" s="43">
        <v>0</v>
      </c>
      <c r="H249" s="43">
        <v>0</v>
      </c>
      <c r="I249" s="43">
        <f t="shared" si="34"/>
        <v>0</v>
      </c>
      <c r="K249" s="43" t="s">
        <v>23881</v>
      </c>
      <c r="L249" s="43">
        <v>0</v>
      </c>
      <c r="M249" s="43">
        <v>0</v>
      </c>
      <c r="N249" s="43">
        <f t="shared" si="35"/>
        <v>1</v>
      </c>
      <c r="P249" s="43" t="s">
        <v>23881</v>
      </c>
      <c r="Q249" s="43">
        <v>0</v>
      </c>
      <c r="R249" s="43">
        <v>0</v>
      </c>
      <c r="S249" s="43">
        <f t="shared" si="36"/>
        <v>0</v>
      </c>
      <c r="U249" s="43" t="s">
        <v>23881</v>
      </c>
      <c r="V249" s="43">
        <v>0</v>
      </c>
      <c r="W249" s="43">
        <v>0</v>
      </c>
      <c r="X249" s="43">
        <f t="shared" si="37"/>
        <v>0</v>
      </c>
      <c r="Z249" s="43" t="s">
        <v>23881</v>
      </c>
      <c r="AA249" s="43">
        <v>0</v>
      </c>
      <c r="AB249" s="43">
        <v>0</v>
      </c>
      <c r="AC249" s="43">
        <f t="shared" si="38"/>
        <v>0</v>
      </c>
      <c r="AE249" s="43" t="s">
        <v>23881</v>
      </c>
      <c r="AF249" s="43">
        <v>0</v>
      </c>
      <c r="AG249" s="43">
        <v>0</v>
      </c>
      <c r="AH249" s="43">
        <f t="shared" si="39"/>
        <v>0</v>
      </c>
      <c r="AJ249" s="43" t="s">
        <v>23881</v>
      </c>
      <c r="AK249" s="43">
        <v>0</v>
      </c>
      <c r="AL249" s="43">
        <v>0</v>
      </c>
      <c r="AM249" s="43">
        <f t="shared" si="40"/>
        <v>0</v>
      </c>
      <c r="AO249" s="43" t="s">
        <v>23881</v>
      </c>
      <c r="AP249" s="43">
        <v>0</v>
      </c>
      <c r="AQ249" s="43">
        <v>0</v>
      </c>
      <c r="AR249" s="43">
        <f t="shared" si="41"/>
        <v>0</v>
      </c>
      <c r="AT249" s="43" t="s">
        <v>23881</v>
      </c>
      <c r="AU249" s="43">
        <v>0</v>
      </c>
      <c r="AV249" s="43">
        <v>0</v>
      </c>
      <c r="AW249" s="43">
        <f t="shared" si="42"/>
        <v>0</v>
      </c>
      <c r="AY249" s="43" t="s">
        <v>23881</v>
      </c>
      <c r="AZ249" s="43">
        <v>0</v>
      </c>
      <c r="BA249" s="43">
        <v>0</v>
      </c>
      <c r="BB249" s="43">
        <v>0</v>
      </c>
    </row>
    <row r="250" spans="1:54">
      <c r="A250" s="43" t="s">
        <v>24760</v>
      </c>
      <c r="B250" s="43">
        <v>0</v>
      </c>
      <c r="C250" s="43">
        <v>0</v>
      </c>
      <c r="D250" s="43">
        <f t="shared" si="33"/>
        <v>0</v>
      </c>
      <c r="F250" s="43" t="s">
        <v>24760</v>
      </c>
      <c r="G250" s="43">
        <v>0</v>
      </c>
      <c r="H250" s="43">
        <v>0</v>
      </c>
      <c r="I250" s="43">
        <f t="shared" si="34"/>
        <v>0</v>
      </c>
      <c r="K250" s="43" t="s">
        <v>24760</v>
      </c>
      <c r="L250" s="43">
        <v>0</v>
      </c>
      <c r="M250" s="43">
        <v>0</v>
      </c>
      <c r="N250" s="43">
        <f t="shared" si="35"/>
        <v>0</v>
      </c>
      <c r="P250" s="43" t="s">
        <v>24760</v>
      </c>
      <c r="Q250" s="43">
        <v>0</v>
      </c>
      <c r="R250" s="43">
        <v>0</v>
      </c>
      <c r="S250" s="43">
        <f t="shared" si="36"/>
        <v>0</v>
      </c>
      <c r="U250" s="43" t="s">
        <v>24760</v>
      </c>
      <c r="V250" s="43">
        <v>0</v>
      </c>
      <c r="W250" s="43">
        <v>0</v>
      </c>
      <c r="X250" s="43">
        <f t="shared" si="37"/>
        <v>0</v>
      </c>
      <c r="Z250" s="43" t="s">
        <v>24760</v>
      </c>
      <c r="AA250" s="43">
        <v>0</v>
      </c>
      <c r="AB250" s="43">
        <v>0</v>
      </c>
      <c r="AC250" s="43">
        <f t="shared" si="38"/>
        <v>0</v>
      </c>
      <c r="AE250" s="43" t="s">
        <v>24760</v>
      </c>
      <c r="AF250" s="43">
        <v>0</v>
      </c>
      <c r="AG250" s="43">
        <v>0</v>
      </c>
      <c r="AH250" s="43">
        <f t="shared" si="39"/>
        <v>0</v>
      </c>
      <c r="AJ250" s="43" t="s">
        <v>24760</v>
      </c>
      <c r="AK250" s="43">
        <v>0</v>
      </c>
      <c r="AL250" s="43">
        <v>0</v>
      </c>
      <c r="AM250" s="43">
        <f t="shared" si="40"/>
        <v>0</v>
      </c>
      <c r="AO250" s="43" t="s">
        <v>24760</v>
      </c>
      <c r="AP250" s="43">
        <v>0</v>
      </c>
      <c r="AQ250" s="43">
        <v>0</v>
      </c>
      <c r="AR250" s="43">
        <f t="shared" si="41"/>
        <v>0</v>
      </c>
      <c r="AT250" s="43" t="s">
        <v>24760</v>
      </c>
      <c r="AU250" s="43">
        <v>0</v>
      </c>
      <c r="AV250" s="43">
        <v>0</v>
      </c>
      <c r="AW250" s="43">
        <f t="shared" si="42"/>
        <v>0</v>
      </c>
      <c r="AY250" s="43" t="s">
        <v>24760</v>
      </c>
      <c r="AZ250" s="43">
        <v>0</v>
      </c>
      <c r="BA250" s="43">
        <v>0</v>
      </c>
      <c r="BB250" s="43">
        <v>0</v>
      </c>
    </row>
    <row r="251" spans="1:54">
      <c r="A251" s="43" t="s">
        <v>23882</v>
      </c>
      <c r="B251" s="43">
        <v>0</v>
      </c>
      <c r="C251" s="43">
        <v>0</v>
      </c>
      <c r="D251" s="43">
        <f t="shared" si="33"/>
        <v>1</v>
      </c>
      <c r="F251" s="43" t="s">
        <v>23882</v>
      </c>
      <c r="G251" s="43">
        <v>0</v>
      </c>
      <c r="H251" s="43">
        <v>0</v>
      </c>
      <c r="I251" s="43">
        <f t="shared" si="34"/>
        <v>0</v>
      </c>
      <c r="K251" s="43" t="s">
        <v>23882</v>
      </c>
      <c r="L251" s="43">
        <v>0</v>
      </c>
      <c r="M251" s="43">
        <v>0</v>
      </c>
      <c r="N251" s="43">
        <f t="shared" si="35"/>
        <v>0</v>
      </c>
      <c r="P251" s="43" t="s">
        <v>23882</v>
      </c>
      <c r="Q251" s="43">
        <v>0</v>
      </c>
      <c r="R251" s="43">
        <v>0</v>
      </c>
      <c r="S251" s="43">
        <f t="shared" si="36"/>
        <v>0</v>
      </c>
      <c r="U251" s="43" t="s">
        <v>23882</v>
      </c>
      <c r="V251" s="43">
        <v>0</v>
      </c>
      <c r="W251" s="43">
        <v>0</v>
      </c>
      <c r="X251" s="43">
        <f t="shared" si="37"/>
        <v>0</v>
      </c>
      <c r="Z251" s="43" t="s">
        <v>23882</v>
      </c>
      <c r="AA251" s="43">
        <v>0</v>
      </c>
      <c r="AB251" s="43">
        <v>0</v>
      </c>
      <c r="AC251" s="43">
        <f t="shared" si="38"/>
        <v>0</v>
      </c>
      <c r="AE251" s="43" t="s">
        <v>23882</v>
      </c>
      <c r="AF251" s="43">
        <v>0</v>
      </c>
      <c r="AG251" s="43">
        <v>0</v>
      </c>
      <c r="AH251" s="43">
        <f t="shared" si="39"/>
        <v>0</v>
      </c>
      <c r="AJ251" s="43" t="s">
        <v>23882</v>
      </c>
      <c r="AK251" s="43">
        <v>0</v>
      </c>
      <c r="AL251" s="43">
        <v>0</v>
      </c>
      <c r="AM251" s="43">
        <f t="shared" si="40"/>
        <v>0</v>
      </c>
      <c r="AO251" s="43" t="s">
        <v>23882</v>
      </c>
      <c r="AP251" s="43">
        <v>0</v>
      </c>
      <c r="AQ251" s="43">
        <v>0</v>
      </c>
      <c r="AR251" s="43">
        <f t="shared" si="41"/>
        <v>0</v>
      </c>
      <c r="AT251" s="43" t="s">
        <v>23882</v>
      </c>
      <c r="AU251" s="43">
        <v>0</v>
      </c>
      <c r="AV251" s="43">
        <v>0</v>
      </c>
      <c r="AW251" s="43">
        <f t="shared" si="42"/>
        <v>0</v>
      </c>
      <c r="AY251" s="43" t="s">
        <v>23882</v>
      </c>
      <c r="AZ251" s="43">
        <v>0</v>
      </c>
      <c r="BA251" s="43">
        <v>0</v>
      </c>
      <c r="BB251" s="43">
        <v>0</v>
      </c>
    </row>
    <row r="252" spans="1:54">
      <c r="A252" s="43" t="s">
        <v>24761</v>
      </c>
      <c r="B252" s="43">
        <v>0</v>
      </c>
      <c r="C252" s="43">
        <v>0</v>
      </c>
      <c r="D252" s="43">
        <f t="shared" si="33"/>
        <v>0</v>
      </c>
      <c r="F252" s="43" t="s">
        <v>24761</v>
      </c>
      <c r="G252" s="43">
        <v>0</v>
      </c>
      <c r="H252" s="43">
        <v>0</v>
      </c>
      <c r="I252" s="43">
        <f t="shared" si="34"/>
        <v>0</v>
      </c>
      <c r="K252" s="43" t="s">
        <v>24761</v>
      </c>
      <c r="L252" s="43">
        <v>0</v>
      </c>
      <c r="M252" s="43">
        <v>0</v>
      </c>
      <c r="N252" s="43">
        <f t="shared" si="35"/>
        <v>0</v>
      </c>
      <c r="P252" s="43" t="s">
        <v>24761</v>
      </c>
      <c r="Q252" s="43">
        <v>0</v>
      </c>
      <c r="R252" s="43">
        <v>0</v>
      </c>
      <c r="S252" s="43">
        <f t="shared" si="36"/>
        <v>0</v>
      </c>
      <c r="U252" s="43" t="s">
        <v>24761</v>
      </c>
      <c r="V252" s="43">
        <v>0</v>
      </c>
      <c r="W252" s="43">
        <v>0</v>
      </c>
      <c r="X252" s="43">
        <f t="shared" si="37"/>
        <v>0</v>
      </c>
      <c r="Z252" s="43" t="s">
        <v>24761</v>
      </c>
      <c r="AA252" s="43">
        <v>0</v>
      </c>
      <c r="AB252" s="43">
        <v>0</v>
      </c>
      <c r="AC252" s="43">
        <f t="shared" si="38"/>
        <v>0</v>
      </c>
      <c r="AE252" s="43" t="s">
        <v>24761</v>
      </c>
      <c r="AF252" s="43">
        <v>0</v>
      </c>
      <c r="AG252" s="43">
        <v>0</v>
      </c>
      <c r="AH252" s="43">
        <f t="shared" si="39"/>
        <v>0</v>
      </c>
      <c r="AJ252" s="43" t="s">
        <v>24761</v>
      </c>
      <c r="AK252" s="43">
        <v>0</v>
      </c>
      <c r="AL252" s="43">
        <v>0</v>
      </c>
      <c r="AM252" s="43">
        <f t="shared" si="40"/>
        <v>0</v>
      </c>
      <c r="AO252" s="43" t="s">
        <v>24761</v>
      </c>
      <c r="AP252" s="43">
        <v>0</v>
      </c>
      <c r="AQ252" s="43">
        <v>0</v>
      </c>
      <c r="AR252" s="43">
        <f t="shared" si="41"/>
        <v>0</v>
      </c>
      <c r="AT252" s="43" t="s">
        <v>24761</v>
      </c>
      <c r="AU252" s="43">
        <v>0</v>
      </c>
      <c r="AV252" s="43">
        <v>0</v>
      </c>
      <c r="AW252" s="43">
        <f t="shared" si="42"/>
        <v>0</v>
      </c>
      <c r="AY252" s="43" t="s">
        <v>24761</v>
      </c>
      <c r="AZ252" s="43">
        <v>0</v>
      </c>
      <c r="BA252" s="43">
        <v>0</v>
      </c>
      <c r="BB252" s="43">
        <v>0</v>
      </c>
    </row>
    <row r="253" spans="1:54">
      <c r="A253" s="43" t="s">
        <v>23883</v>
      </c>
      <c r="B253" s="43">
        <v>0</v>
      </c>
      <c r="C253" s="43">
        <v>0</v>
      </c>
      <c r="D253" s="43">
        <f t="shared" si="33"/>
        <v>0</v>
      </c>
      <c r="F253" s="43" t="s">
        <v>23883</v>
      </c>
      <c r="G253" s="43">
        <v>0</v>
      </c>
      <c r="H253" s="43">
        <v>0</v>
      </c>
      <c r="I253" s="43">
        <f t="shared" si="34"/>
        <v>0</v>
      </c>
      <c r="K253" s="43" t="s">
        <v>23883</v>
      </c>
      <c r="L253" s="43">
        <v>0</v>
      </c>
      <c r="M253" s="43">
        <v>0</v>
      </c>
      <c r="N253" s="43">
        <f t="shared" si="35"/>
        <v>0</v>
      </c>
      <c r="P253" s="43" t="s">
        <v>23883</v>
      </c>
      <c r="Q253" s="43">
        <v>0</v>
      </c>
      <c r="R253" s="43">
        <v>0</v>
      </c>
      <c r="S253" s="43">
        <f t="shared" si="36"/>
        <v>0</v>
      </c>
      <c r="U253" s="43" t="s">
        <v>23883</v>
      </c>
      <c r="V253" s="43">
        <v>0</v>
      </c>
      <c r="W253" s="43">
        <v>0</v>
      </c>
      <c r="X253" s="43">
        <f t="shared" si="37"/>
        <v>0</v>
      </c>
      <c r="Z253" s="43" t="s">
        <v>23883</v>
      </c>
      <c r="AA253" s="43">
        <v>0</v>
      </c>
      <c r="AB253" s="43">
        <v>0</v>
      </c>
      <c r="AC253" s="43">
        <f t="shared" si="38"/>
        <v>0</v>
      </c>
      <c r="AE253" s="43" t="s">
        <v>23883</v>
      </c>
      <c r="AF253" s="43">
        <v>0</v>
      </c>
      <c r="AG253" s="43">
        <v>0</v>
      </c>
      <c r="AH253" s="43">
        <f t="shared" si="39"/>
        <v>1</v>
      </c>
      <c r="AJ253" s="43" t="s">
        <v>23883</v>
      </c>
      <c r="AK253" s="43">
        <v>0</v>
      </c>
      <c r="AL253" s="43">
        <v>0</v>
      </c>
      <c r="AM253" s="43">
        <f t="shared" si="40"/>
        <v>0</v>
      </c>
      <c r="AO253" s="43" t="s">
        <v>23883</v>
      </c>
      <c r="AP253" s="43">
        <v>0</v>
      </c>
      <c r="AQ253" s="43">
        <v>0</v>
      </c>
      <c r="AR253" s="43">
        <f t="shared" si="41"/>
        <v>0</v>
      </c>
      <c r="AT253" s="43" t="s">
        <v>23883</v>
      </c>
      <c r="AU253" s="43">
        <v>0</v>
      </c>
      <c r="AV253" s="43">
        <v>0</v>
      </c>
      <c r="AW253" s="43">
        <f t="shared" si="42"/>
        <v>0</v>
      </c>
      <c r="AY253" s="43" t="s">
        <v>23883</v>
      </c>
      <c r="AZ253" s="43">
        <v>0</v>
      </c>
      <c r="BA253" s="43">
        <v>0</v>
      </c>
      <c r="BB253" s="43">
        <v>0</v>
      </c>
    </row>
    <row r="254" spans="1:54">
      <c r="A254" s="43" t="s">
        <v>24762</v>
      </c>
      <c r="B254" s="43">
        <v>0</v>
      </c>
      <c r="C254" s="43">
        <v>0</v>
      </c>
      <c r="D254" s="43">
        <f t="shared" si="33"/>
        <v>0</v>
      </c>
      <c r="F254" s="43" t="s">
        <v>24762</v>
      </c>
      <c r="G254" s="43">
        <v>0</v>
      </c>
      <c r="H254" s="43">
        <v>0</v>
      </c>
      <c r="I254" s="43">
        <f t="shared" si="34"/>
        <v>0</v>
      </c>
      <c r="K254" s="43" t="s">
        <v>24762</v>
      </c>
      <c r="L254" s="43">
        <v>0</v>
      </c>
      <c r="M254" s="43">
        <v>0</v>
      </c>
      <c r="N254" s="43">
        <f t="shared" si="35"/>
        <v>0</v>
      </c>
      <c r="P254" s="43" t="s">
        <v>24762</v>
      </c>
      <c r="Q254" s="43">
        <v>0</v>
      </c>
      <c r="R254" s="43">
        <v>0</v>
      </c>
      <c r="S254" s="43">
        <f t="shared" si="36"/>
        <v>0</v>
      </c>
      <c r="U254" s="43" t="s">
        <v>24762</v>
      </c>
      <c r="V254" s="43">
        <v>0</v>
      </c>
      <c r="W254" s="43">
        <v>0</v>
      </c>
      <c r="X254" s="43">
        <f t="shared" si="37"/>
        <v>0</v>
      </c>
      <c r="Z254" s="43" t="s">
        <v>24762</v>
      </c>
      <c r="AA254" s="43">
        <v>0</v>
      </c>
      <c r="AB254" s="43">
        <v>0</v>
      </c>
      <c r="AC254" s="43">
        <f t="shared" si="38"/>
        <v>0</v>
      </c>
      <c r="AE254" s="43" t="s">
        <v>24762</v>
      </c>
      <c r="AF254" s="43">
        <v>0</v>
      </c>
      <c r="AG254" s="43">
        <v>0</v>
      </c>
      <c r="AH254" s="43">
        <f t="shared" si="39"/>
        <v>0</v>
      </c>
      <c r="AJ254" s="43" t="s">
        <v>24762</v>
      </c>
      <c r="AK254" s="43">
        <v>0</v>
      </c>
      <c r="AL254" s="43">
        <v>0</v>
      </c>
      <c r="AM254" s="43">
        <f t="shared" si="40"/>
        <v>0</v>
      </c>
      <c r="AO254" s="43" t="s">
        <v>24762</v>
      </c>
      <c r="AP254" s="43">
        <v>0</v>
      </c>
      <c r="AQ254" s="43">
        <v>0</v>
      </c>
      <c r="AR254" s="43">
        <f t="shared" si="41"/>
        <v>0</v>
      </c>
      <c r="AT254" s="43" t="s">
        <v>24762</v>
      </c>
      <c r="AU254" s="43">
        <v>0</v>
      </c>
      <c r="AV254" s="43">
        <v>0</v>
      </c>
      <c r="AW254" s="43">
        <f t="shared" si="42"/>
        <v>0</v>
      </c>
      <c r="AY254" s="43" t="s">
        <v>24762</v>
      </c>
      <c r="AZ254" s="43">
        <v>0</v>
      </c>
      <c r="BA254" s="43">
        <v>0</v>
      </c>
      <c r="BB254" s="43">
        <v>0</v>
      </c>
    </row>
    <row r="255" spans="1:54">
      <c r="A255" s="43" t="s">
        <v>24763</v>
      </c>
      <c r="B255" s="43">
        <v>0</v>
      </c>
      <c r="C255" s="43">
        <v>0</v>
      </c>
      <c r="D255" s="43">
        <f t="shared" si="33"/>
        <v>0</v>
      </c>
      <c r="F255" s="43" t="s">
        <v>24763</v>
      </c>
      <c r="G255" s="43">
        <v>0</v>
      </c>
      <c r="H255" s="43">
        <v>0</v>
      </c>
      <c r="I255" s="43">
        <f t="shared" si="34"/>
        <v>0</v>
      </c>
      <c r="K255" s="43" t="s">
        <v>24763</v>
      </c>
      <c r="L255" s="43">
        <v>0</v>
      </c>
      <c r="M255" s="43">
        <v>0</v>
      </c>
      <c r="N255" s="43">
        <f t="shared" si="35"/>
        <v>0</v>
      </c>
      <c r="P255" s="43" t="s">
        <v>24763</v>
      </c>
      <c r="Q255" s="43">
        <v>0</v>
      </c>
      <c r="R255" s="43">
        <v>0</v>
      </c>
      <c r="S255" s="43">
        <f t="shared" si="36"/>
        <v>0</v>
      </c>
      <c r="U255" s="43" t="s">
        <v>24763</v>
      </c>
      <c r="V255" s="43">
        <v>0</v>
      </c>
      <c r="W255" s="43">
        <v>0</v>
      </c>
      <c r="X255" s="43">
        <f t="shared" si="37"/>
        <v>0</v>
      </c>
      <c r="Z255" s="43" t="s">
        <v>24763</v>
      </c>
      <c r="AA255" s="43">
        <v>0</v>
      </c>
      <c r="AB255" s="43">
        <v>0</v>
      </c>
      <c r="AC255" s="43">
        <f t="shared" si="38"/>
        <v>0</v>
      </c>
      <c r="AE255" s="43" t="s">
        <v>24763</v>
      </c>
      <c r="AF255" s="43">
        <v>0</v>
      </c>
      <c r="AG255" s="43">
        <v>0</v>
      </c>
      <c r="AH255" s="43">
        <f t="shared" si="39"/>
        <v>0</v>
      </c>
      <c r="AJ255" s="43" t="s">
        <v>24763</v>
      </c>
      <c r="AK255" s="43">
        <v>0</v>
      </c>
      <c r="AL255" s="43">
        <v>0</v>
      </c>
      <c r="AM255" s="43">
        <f t="shared" si="40"/>
        <v>0</v>
      </c>
      <c r="AO255" s="43" t="s">
        <v>24763</v>
      </c>
      <c r="AP255" s="43">
        <v>0</v>
      </c>
      <c r="AQ255" s="43">
        <v>0</v>
      </c>
      <c r="AR255" s="43">
        <f t="shared" si="41"/>
        <v>0</v>
      </c>
      <c r="AT255" s="43" t="s">
        <v>24763</v>
      </c>
      <c r="AU255" s="43">
        <v>0</v>
      </c>
      <c r="AV255" s="43">
        <v>0</v>
      </c>
      <c r="AW255" s="43">
        <f t="shared" si="42"/>
        <v>0</v>
      </c>
      <c r="AY255" s="43" t="s">
        <v>24763</v>
      </c>
      <c r="AZ255" s="43">
        <v>0</v>
      </c>
      <c r="BA255" s="43">
        <v>0</v>
      </c>
      <c r="BB255" s="43">
        <v>0</v>
      </c>
    </row>
    <row r="256" spans="1:54">
      <c r="A256" s="43" t="s">
        <v>23884</v>
      </c>
      <c r="B256" s="43">
        <v>0</v>
      </c>
      <c r="C256" s="43">
        <v>0</v>
      </c>
      <c r="D256" s="43">
        <f t="shared" si="33"/>
        <v>0</v>
      </c>
      <c r="F256" s="43" t="s">
        <v>23884</v>
      </c>
      <c r="G256" s="43">
        <v>0</v>
      </c>
      <c r="H256" s="43">
        <v>0</v>
      </c>
      <c r="I256" s="43">
        <f t="shared" si="34"/>
        <v>0</v>
      </c>
      <c r="K256" s="43" t="s">
        <v>23884</v>
      </c>
      <c r="L256" s="43">
        <v>0</v>
      </c>
      <c r="M256" s="43">
        <v>0</v>
      </c>
      <c r="N256" s="43">
        <f t="shared" si="35"/>
        <v>0</v>
      </c>
      <c r="P256" s="43" t="s">
        <v>23884</v>
      </c>
      <c r="Q256" s="43">
        <v>0</v>
      </c>
      <c r="R256" s="43">
        <v>0</v>
      </c>
      <c r="S256" s="43">
        <f t="shared" si="36"/>
        <v>0</v>
      </c>
      <c r="U256" s="43" t="s">
        <v>23884</v>
      </c>
      <c r="V256" s="43">
        <v>0</v>
      </c>
      <c r="W256" s="43">
        <v>0</v>
      </c>
      <c r="X256" s="43">
        <f t="shared" si="37"/>
        <v>1</v>
      </c>
      <c r="Z256" s="43" t="s">
        <v>23884</v>
      </c>
      <c r="AA256" s="43">
        <v>0</v>
      </c>
      <c r="AB256" s="43">
        <v>0</v>
      </c>
      <c r="AC256" s="43">
        <f t="shared" si="38"/>
        <v>0</v>
      </c>
      <c r="AE256" s="43" t="s">
        <v>23884</v>
      </c>
      <c r="AF256" s="43">
        <v>0</v>
      </c>
      <c r="AG256" s="43">
        <v>0</v>
      </c>
      <c r="AH256" s="43">
        <f t="shared" si="39"/>
        <v>0</v>
      </c>
      <c r="AJ256" s="43" t="s">
        <v>23884</v>
      </c>
      <c r="AK256" s="43">
        <v>0</v>
      </c>
      <c r="AL256" s="43">
        <v>0</v>
      </c>
      <c r="AM256" s="43">
        <f t="shared" si="40"/>
        <v>0</v>
      </c>
      <c r="AO256" s="43" t="s">
        <v>23884</v>
      </c>
      <c r="AP256" s="43">
        <v>0</v>
      </c>
      <c r="AQ256" s="43">
        <v>0</v>
      </c>
      <c r="AR256" s="43">
        <f t="shared" si="41"/>
        <v>0</v>
      </c>
      <c r="AT256" s="43" t="s">
        <v>23884</v>
      </c>
      <c r="AU256" s="43">
        <v>0</v>
      </c>
      <c r="AV256" s="43">
        <v>0</v>
      </c>
      <c r="AW256" s="43">
        <f t="shared" si="42"/>
        <v>0</v>
      </c>
      <c r="AY256" s="43" t="s">
        <v>23884</v>
      </c>
      <c r="AZ256" s="43">
        <v>0</v>
      </c>
      <c r="BA256" s="43">
        <v>0</v>
      </c>
      <c r="BB256" s="43">
        <v>0</v>
      </c>
    </row>
    <row r="257" spans="1:54">
      <c r="A257" s="43" t="s">
        <v>24764</v>
      </c>
      <c r="B257" s="43">
        <v>0</v>
      </c>
      <c r="C257" s="43">
        <v>0</v>
      </c>
      <c r="D257" s="43">
        <f t="shared" si="33"/>
        <v>0</v>
      </c>
      <c r="F257" s="43" t="s">
        <v>24764</v>
      </c>
      <c r="G257" s="43">
        <v>0</v>
      </c>
      <c r="H257" s="43">
        <v>0</v>
      </c>
      <c r="I257" s="43">
        <f t="shared" si="34"/>
        <v>0</v>
      </c>
      <c r="K257" s="43" t="s">
        <v>24764</v>
      </c>
      <c r="L257" s="43">
        <v>0</v>
      </c>
      <c r="M257" s="43">
        <v>0</v>
      </c>
      <c r="N257" s="43">
        <f t="shared" si="35"/>
        <v>0</v>
      </c>
      <c r="P257" s="43" t="s">
        <v>24764</v>
      </c>
      <c r="Q257" s="43">
        <v>0</v>
      </c>
      <c r="R257" s="43">
        <v>0</v>
      </c>
      <c r="S257" s="43">
        <f t="shared" si="36"/>
        <v>0</v>
      </c>
      <c r="U257" s="43" t="s">
        <v>24764</v>
      </c>
      <c r="V257" s="43">
        <v>0</v>
      </c>
      <c r="W257" s="43">
        <v>0</v>
      </c>
      <c r="X257" s="43">
        <f t="shared" si="37"/>
        <v>0</v>
      </c>
      <c r="Z257" s="43" t="s">
        <v>24764</v>
      </c>
      <c r="AA257" s="43">
        <v>0</v>
      </c>
      <c r="AB257" s="43">
        <v>0</v>
      </c>
      <c r="AC257" s="43">
        <f t="shared" si="38"/>
        <v>0</v>
      </c>
      <c r="AE257" s="43" t="s">
        <v>24764</v>
      </c>
      <c r="AF257" s="43">
        <v>0</v>
      </c>
      <c r="AG257" s="43">
        <v>0</v>
      </c>
      <c r="AH257" s="43">
        <f t="shared" si="39"/>
        <v>0</v>
      </c>
      <c r="AJ257" s="43" t="s">
        <v>24764</v>
      </c>
      <c r="AK257" s="43">
        <v>0</v>
      </c>
      <c r="AL257" s="43">
        <v>0</v>
      </c>
      <c r="AM257" s="43">
        <f t="shared" si="40"/>
        <v>0</v>
      </c>
      <c r="AO257" s="43" t="s">
        <v>24764</v>
      </c>
      <c r="AP257" s="43">
        <v>0</v>
      </c>
      <c r="AQ257" s="43">
        <v>0</v>
      </c>
      <c r="AR257" s="43">
        <f t="shared" si="41"/>
        <v>0</v>
      </c>
      <c r="AT257" s="43" t="s">
        <v>24764</v>
      </c>
      <c r="AU257" s="43">
        <v>0</v>
      </c>
      <c r="AV257" s="43">
        <v>0</v>
      </c>
      <c r="AW257" s="43">
        <f t="shared" si="42"/>
        <v>0</v>
      </c>
      <c r="AY257" s="43" t="s">
        <v>24764</v>
      </c>
      <c r="AZ257" s="43">
        <v>0</v>
      </c>
      <c r="BA257" s="43">
        <v>0</v>
      </c>
      <c r="BB257" s="43">
        <f t="shared" si="43"/>
        <v>0</v>
      </c>
    </row>
    <row r="258" spans="1:54">
      <c r="A258" s="43" t="s">
        <v>24765</v>
      </c>
      <c r="B258" s="43">
        <v>0</v>
      </c>
      <c r="C258" s="43">
        <v>0</v>
      </c>
      <c r="D258" s="43">
        <f t="shared" si="33"/>
        <v>0</v>
      </c>
      <c r="F258" s="43" t="s">
        <v>24765</v>
      </c>
      <c r="G258" s="43">
        <v>0</v>
      </c>
      <c r="H258" s="43">
        <v>0</v>
      </c>
      <c r="I258" s="43">
        <f t="shared" si="34"/>
        <v>0</v>
      </c>
      <c r="K258" s="43" t="s">
        <v>24765</v>
      </c>
      <c r="L258" s="43">
        <v>0</v>
      </c>
      <c r="M258" s="43">
        <v>0</v>
      </c>
      <c r="N258" s="43">
        <f t="shared" si="35"/>
        <v>0</v>
      </c>
      <c r="P258" s="43" t="s">
        <v>24765</v>
      </c>
      <c r="Q258" s="43">
        <v>0</v>
      </c>
      <c r="R258" s="43">
        <v>0</v>
      </c>
      <c r="S258" s="43">
        <f t="shared" si="36"/>
        <v>0</v>
      </c>
      <c r="U258" s="43" t="s">
        <v>24765</v>
      </c>
      <c r="V258" s="43">
        <v>0</v>
      </c>
      <c r="W258" s="43">
        <v>0</v>
      </c>
      <c r="X258" s="43">
        <f t="shared" si="37"/>
        <v>0</v>
      </c>
      <c r="Z258" s="43" t="s">
        <v>24765</v>
      </c>
      <c r="AA258" s="43">
        <v>0</v>
      </c>
      <c r="AB258" s="43">
        <v>0</v>
      </c>
      <c r="AC258" s="43">
        <f t="shared" si="38"/>
        <v>0</v>
      </c>
      <c r="AE258" s="43" t="s">
        <v>24765</v>
      </c>
      <c r="AF258" s="43">
        <v>0</v>
      </c>
      <c r="AG258" s="43">
        <v>0</v>
      </c>
      <c r="AH258" s="43">
        <f t="shared" si="39"/>
        <v>0</v>
      </c>
      <c r="AJ258" s="43" t="s">
        <v>24765</v>
      </c>
      <c r="AK258" s="43">
        <v>0</v>
      </c>
      <c r="AL258" s="43">
        <v>0</v>
      </c>
      <c r="AM258" s="43">
        <f t="shared" si="40"/>
        <v>0</v>
      </c>
      <c r="AO258" s="43" t="s">
        <v>24765</v>
      </c>
      <c r="AP258" s="43">
        <v>0</v>
      </c>
      <c r="AQ258" s="43">
        <v>0</v>
      </c>
      <c r="AR258" s="43">
        <f t="shared" si="41"/>
        <v>0</v>
      </c>
      <c r="AT258" s="43" t="s">
        <v>24765</v>
      </c>
      <c r="AU258" s="43">
        <v>0</v>
      </c>
      <c r="AV258" s="43">
        <v>0</v>
      </c>
      <c r="AW258" s="43">
        <f t="shared" si="42"/>
        <v>0</v>
      </c>
      <c r="AY258" s="43" t="s">
        <v>24765</v>
      </c>
      <c r="AZ258" s="43">
        <v>0</v>
      </c>
      <c r="BA258" s="43">
        <v>0</v>
      </c>
      <c r="BB258" s="43">
        <f t="shared" si="43"/>
        <v>0</v>
      </c>
    </row>
    <row r="259" spans="1:54">
      <c r="A259" s="43" t="s">
        <v>24766</v>
      </c>
      <c r="B259" s="43">
        <v>0</v>
      </c>
      <c r="C259" s="43">
        <v>0</v>
      </c>
      <c r="D259" s="43">
        <f t="shared" ref="D259:D322" si="44">IF(TYPE(FIND("_EXT",A259))=1,IF(OR((TYPE(FIND("oate_EXT",A259))=1),EXACT("4-hydroxyphenylacetate_EXT",A259),EXACT("indole-3-acetate_EXT",A259),EXACT("phenylacetate_EXT",A259),EXACT("H2O_EXT",A259),EXACT("ATP_EXT",A259),EXACT("H+_EXT",A259),EXACT("SO4_EXT",A259),EXACT("phosphate_EXT",A259),EXACT("oxygen_EXT",A259),EXACT("CO2_EXT",A259),EXACT("NH4_EXT",A259),EXACT("formate_EXT",A259),EXACT(A259,"acetate_EXT"),EXACT("acetaldehyde_EXT",A259),EXACT("cellulose_EXT",A259),EXACT("beta-D-glucose_EXT",A259),EXACT(A259,"ethanol_EXT")),1,0),0)</f>
        <v>0</v>
      </c>
      <c r="F259" s="43" t="s">
        <v>24766</v>
      </c>
      <c r="G259" s="43">
        <v>0</v>
      </c>
      <c r="H259" s="43">
        <v>0</v>
      </c>
      <c r="I259" s="43">
        <f t="shared" ref="I259:I322" si="45">IF(TYPE(FIND("_EXT",F259))=1,IF(OR(AND((TYPE(FIND("al_EXT",F259))=1),NOT(EXACT("2-nonenal_EXT",F259))),(TYPE(FIND("hyde_EXT",F259))=1),EXACT("H2O_EXT",F259),EXACT("ATP_EXT",F259),EXACT("H+_EXT",F259),EXACT("SO4_EXT",F259),EXACT("phosphate_EXT",F259),EXACT("oxygen_EXT",F259),EXACT("CO2_EXT",F259),EXACT("NH4_EXT",F259),EXACT("formate_EXT",F259),EXACT(F259,"acetate_EXT"),EXACT("cellulose_EXT",F259),EXACT("beta-D-glucose_EXT",F259),EXACT("acetaldehyde_EXT",F259),EXACT(F259,"ethanol_EXT")),1,0),0)</f>
        <v>0</v>
      </c>
      <c r="K259" s="43" t="s">
        <v>24766</v>
      </c>
      <c r="L259" s="43">
        <v>0</v>
      </c>
      <c r="M259" s="43">
        <v>0</v>
      </c>
      <c r="N259" s="43">
        <f t="shared" ref="N259:N322" si="46">IF(TYPE(FIND("_EXT",K259))=1,IF(OR((TYPE(FIND("ane_EXT",K259))=1),EXACT("H2O_EXT",K259),EXACT("ATP_EXT",K259),EXACT("H+_EXT",K259),EXACT("SO4_EXT",K259),EXACT("phosphate_EXT",K259),EXACT("oxygen_EXT",K259),EXACT("CO2_EXT",K259),EXACT("NH4_EXT",K259),EXACT("formate_EXT",K259),EXACT(K259,"acetate_EXT"),EXACT("acetaldehyde_EXT",K259),EXACT("cellulose_EXT",K259),EXACT("beta-D-glucose_EXT",K259),EXACT(K259,"ethanol_EXT")),1,0),0)</f>
        <v>0</v>
      </c>
      <c r="P259" s="43" t="s">
        <v>24766</v>
      </c>
      <c r="Q259" s="43">
        <v>0</v>
      </c>
      <c r="R259" s="43">
        <v>0</v>
      </c>
      <c r="S259" s="43">
        <f t="shared" ref="S259:S322" si="47">IF(TYPE(FIND("_EXT",P259))=1,IF(OR((TYPE(FIND("ene_EXT",P259))=1),EXACT("H2O_EXT",P259),EXACT("ATP_EXT",P259),EXACT("H+_EXT",P259),EXACT("SO4_EXT",P259),EXACT("phosphate_EXT",P259),EXACT("oxygen_EXT",P259),EXACT("CO2_EXT",P259),EXACT("NH4_EXT",P259),EXACT("formate_EXT",P259),EXACT(P259,"acetate_EXT"),EXACT("acetaldehyde_EXT",P259),EXACT("cellulose_EXT",P259),EXACT("beta-D-glucose_EXT",P259),EXACT(P259,"ethanol_EXT")),1,0),0)</f>
        <v>0</v>
      </c>
      <c r="U259" s="43" t="s">
        <v>24766</v>
      </c>
      <c r="V259" s="43">
        <v>0</v>
      </c>
      <c r="W259" s="43">
        <v>0</v>
      </c>
      <c r="X259" s="43">
        <f t="shared" ref="X259:X322" si="48">IF(TYPE(FIND("_EXT",U259))=1,IF(AND(NOT(EXACT("indole-3-acetate_EXT",U259)),OR((TYPE(FIND("-acetate_EXT",U259))=1),EXACT("H2O_EXT",U259),EXACT("ATP_EXT",U259),EXACT("H+_EXT",U259),EXACT("SO4_EXT",U259),EXACT("phosphate_EXT",U259),EXACT("oxygen_EXT",U259),EXACT("CO2_EXT",U259),EXACT("NH4_EXT",U259),EXACT("formate_EXT",U259),EXACT(U259,"acetate_EXT"),EXACT("cellulose_EXT",U259),EXACT("beta-D-glucose_EXT",U259),EXACT("acetaldehyde_EXT",U259),EXACT(U259,"ethanol_EXT"))),1,0),0)</f>
        <v>0</v>
      </c>
      <c r="Z259" s="43" t="s">
        <v>24766</v>
      </c>
      <c r="AA259" s="43">
        <v>0</v>
      </c>
      <c r="AB259" s="43">
        <v>0</v>
      </c>
      <c r="AC259" s="43">
        <f t="shared" ref="AC259:AC322" si="49">IF(TYPE(FIND("_EXT",Z259))=1,IF(OR(AND((TYPE(FIND("one_EXT",Z259))=1),NOT(EXACT("3-octanone_EXT",Z259))),EXACT("H2O_EXT",Z259),EXACT("ATP_EXT",Z259),EXACT("H+_EXT",Z259),EXACT("SO4_EXT",Z259),EXACT("phosphate_EXT",Z259),EXACT("oxygen_EXT",Z259),EXACT("CO2_EXT",Z259),EXACT("NH4_EXT",Z259),EXACT("formate_EXT",Z259),EXACT(Z259,"acetate_EXT"),EXACT("cellulose_EXT",Z259),EXACT("beta-D-glucose_EXT",Z259),EXACT("acetaldehyde_EXT",Z259),EXACT(Z259,"ethanol_EXT")),1,0),0)</f>
        <v>0</v>
      </c>
      <c r="AE259" s="43" t="s">
        <v>24766</v>
      </c>
      <c r="AF259" s="43">
        <v>0</v>
      </c>
      <c r="AG259" s="43">
        <v>0</v>
      </c>
      <c r="AH259" s="43">
        <f t="shared" ref="AH259:AH322" si="50">IF(TYPE(FIND("_EXT",AE259))=1,IF(OR(AND((TYPE(FIND("2-",AE259))&lt;&gt;1),(TYPE(FIND("ol_EXT",AE259))=1),NOT(EXACT("1-octen-3-ol_EXT",AE259)),NOT(EXACT("3-octanol_EXT",AE259))),EXACT("2-methyl-butanol_EXT",AE259),EXACT("2-methyl-propanol_EXT",AE259),EXACT("2-phenylethanol_EXT",AE259),EXACT("H2O_EXT",AE259),EXACT("ATP_EXT",AE259),EXACT("H+_EXT",AE259),EXACT("SO4_EXT",AE259),EXACT("phosphate_EXT",AE259),EXACT("oxygen_EXT",AE259),EXACT("CO2_EXT",AE259),EXACT("NH4_EXT",AE259),EXACT("formate_EXT",AE259),EXACT(AE259,"acetate_EXT"),EXACT("acetaldehyde_EXT",AE259),EXACT("cellulose_EXT",AE259),EXACT("beta-D-glucose_EXT",AE259),EXACT(AE259,"ethanol_EXT")),1,0),0)</f>
        <v>0</v>
      </c>
      <c r="AJ259" s="43" t="s">
        <v>24766</v>
      </c>
      <c r="AK259" s="43">
        <v>0</v>
      </c>
      <c r="AL259" s="43">
        <v>0</v>
      </c>
      <c r="AM259" s="43">
        <f t="shared" ref="AM259:AM322" si="51">IF(TYPE(FIND("_EXT",AJ259))=1,IF(OR(AND((TYPE(FIND("2-",AJ259))=1),(TYPE(FIND("ol_EXT",AJ259))=1),NOT(EXACT("2-phenylethanol_EXT",AJ259)),NOT(EXACT("2-methyl-butanol_EXT",AJ259)),NOT(EXACT("2-methyl-propanol_EXT",AJ259))),EXACT("H2O_EXT",AJ259),EXACT("ATP_EXT",AJ259),EXACT("H+_EXT",AJ259),EXACT("SO4_EXT",AJ259),EXACT("phosphate_EXT",AJ259),EXACT("oxygen_EXT",AJ259),EXACT("CO2_EXT",AJ259),EXACT("formate_EXT",AJ259),EXACT("NH4_EXT",AJ259),EXACT(AJ259,"acetate_EXT"),EXACT("acetaldehyde_EXT",AJ259),EXACT("cellulose_EXT",AJ259),EXACT("beta-D-glucose_EXT",AJ259),EXACT(AJ259,"ethanol_EXT")),1,0),0)</f>
        <v>0</v>
      </c>
      <c r="AO259" s="43" t="s">
        <v>24766</v>
      </c>
      <c r="AP259" s="43">
        <v>0</v>
      </c>
      <c r="AQ259" s="43">
        <v>0</v>
      </c>
      <c r="AR259" s="43">
        <f t="shared" ref="AR259:AR322" si="52">IF(TYPE(FIND("_EXT",AO259))=1,IF(OR(EXACT("2-nonenal_EXT",AO259),EXACT("3-octanol_EXT",AO259),EXACT("3-octanone_EXT",AO259),EXACT("1-octen-3-ol_EXT",AO259),EXACT("3-octanone",AO259),EXACT("3-octene_EXT",AO259),EXACT("octane",AO259),EXACT("H2O_EXT",AO259),EXACT("ATP_EXT",AO259),EXACT("H+_EXT",AO259),EXACT("SO4_EXT",AO259),EXACT("phosphate_EXT",AO259),EXACT("oxygen_EXT",AO259),EXACT("CO2_EXT",AO259),EXACT("formate_EXT",AO259),EXACT("NH4_EXT",AO259),EXACT(AO259,"acetate_EXT"),EXACT("acetaldehyde_EXT",AO259),EXACT("cellulose_EXT",AO259),EXACT("beta-D-glucose_EXT",AO259),EXACT(AO259,"ethanol_EXT")),1,0),0)</f>
        <v>0</v>
      </c>
      <c r="AT259" s="43" t="s">
        <v>24766</v>
      </c>
      <c r="AU259" s="43">
        <v>0</v>
      </c>
      <c r="AV259" s="43">
        <v>0</v>
      </c>
      <c r="AW259" s="43">
        <f t="shared" ref="AW259:AW322" si="53">IF(TYPE(FIND("_EXT",AT259))=1,IF(OR(EXACT("H2O_EXT",AT259),EXACT("ATP_EXT",AT259),EXACT("H+_EXT",AT259),EXACT("SO4_EXT",AT259),EXACT("phosphate_EXT",AT259),EXACT("oxygen_EXT",AT259),EXACT("CO2_EXT",AT259),EXACT("formate_EXT",AT259),EXACT("NH4_EXT",AT259),EXACT(AT259,"acetate_EXT"),EXACT("acetaldehyde_EXT",AT259),EXACT("cellulose_EXT",AT259),EXACT("beta-D-glucose_EXT",AT259),EXACT(AT259,"ethanol_EXT")),1,0),0)</f>
        <v>0</v>
      </c>
      <c r="AY259" s="43" t="s">
        <v>24766</v>
      </c>
      <c r="AZ259" s="43">
        <v>0</v>
      </c>
      <c r="BA259" s="43">
        <v>0</v>
      </c>
      <c r="BB259" s="43">
        <f t="shared" ref="BB259:BB315" si="54">IF(TYPE(FIND("_EXT",AY259))=1,1,0)</f>
        <v>0</v>
      </c>
    </row>
    <row r="260" spans="1:54">
      <c r="A260" s="43" t="s">
        <v>24767</v>
      </c>
      <c r="B260" s="43">
        <v>0</v>
      </c>
      <c r="C260" s="43">
        <v>0</v>
      </c>
      <c r="D260" s="43">
        <f t="shared" si="44"/>
        <v>0</v>
      </c>
      <c r="F260" s="43" t="s">
        <v>24767</v>
      </c>
      <c r="G260" s="43">
        <v>0</v>
      </c>
      <c r="H260" s="43">
        <v>0</v>
      </c>
      <c r="I260" s="43">
        <f t="shared" si="45"/>
        <v>0</v>
      </c>
      <c r="K260" s="43" t="s">
        <v>24767</v>
      </c>
      <c r="L260" s="43">
        <v>0</v>
      </c>
      <c r="M260" s="43">
        <v>0</v>
      </c>
      <c r="N260" s="43">
        <f t="shared" si="46"/>
        <v>0</v>
      </c>
      <c r="P260" s="43" t="s">
        <v>24767</v>
      </c>
      <c r="Q260" s="43">
        <v>0</v>
      </c>
      <c r="R260" s="43">
        <v>0</v>
      </c>
      <c r="S260" s="43">
        <f t="shared" si="47"/>
        <v>0</v>
      </c>
      <c r="U260" s="43" t="s">
        <v>24767</v>
      </c>
      <c r="V260" s="43">
        <v>0</v>
      </c>
      <c r="W260" s="43">
        <v>0</v>
      </c>
      <c r="X260" s="43">
        <f t="shared" si="48"/>
        <v>0</v>
      </c>
      <c r="Z260" s="43" t="s">
        <v>24767</v>
      </c>
      <c r="AA260" s="43">
        <v>0</v>
      </c>
      <c r="AB260" s="43">
        <v>0</v>
      </c>
      <c r="AC260" s="43">
        <f t="shared" si="49"/>
        <v>0</v>
      </c>
      <c r="AE260" s="43" t="s">
        <v>24767</v>
      </c>
      <c r="AF260" s="43">
        <v>0</v>
      </c>
      <c r="AG260" s="43">
        <v>0</v>
      </c>
      <c r="AH260" s="43">
        <f t="shared" si="50"/>
        <v>0</v>
      </c>
      <c r="AJ260" s="43" t="s">
        <v>24767</v>
      </c>
      <c r="AK260" s="43">
        <v>0</v>
      </c>
      <c r="AL260" s="43">
        <v>0</v>
      </c>
      <c r="AM260" s="43">
        <f t="shared" si="51"/>
        <v>0</v>
      </c>
      <c r="AO260" s="43" t="s">
        <v>24767</v>
      </c>
      <c r="AP260" s="43">
        <v>0</v>
      </c>
      <c r="AQ260" s="43">
        <v>0</v>
      </c>
      <c r="AR260" s="43">
        <f t="shared" si="52"/>
        <v>0</v>
      </c>
      <c r="AT260" s="43" t="s">
        <v>24767</v>
      </c>
      <c r="AU260" s="43">
        <v>0</v>
      </c>
      <c r="AV260" s="43">
        <v>0</v>
      </c>
      <c r="AW260" s="43">
        <f t="shared" si="53"/>
        <v>0</v>
      </c>
      <c r="AY260" s="43" t="s">
        <v>24767</v>
      </c>
      <c r="AZ260" s="43">
        <v>0</v>
      </c>
      <c r="BA260" s="43">
        <v>0</v>
      </c>
      <c r="BB260" s="43">
        <f t="shared" si="54"/>
        <v>0</v>
      </c>
    </row>
    <row r="261" spans="1:54">
      <c r="A261" s="43" t="s">
        <v>24768</v>
      </c>
      <c r="B261" s="43">
        <v>0</v>
      </c>
      <c r="C261" s="43">
        <v>0</v>
      </c>
      <c r="D261" s="43">
        <f t="shared" si="44"/>
        <v>0</v>
      </c>
      <c r="F261" s="43" t="s">
        <v>24768</v>
      </c>
      <c r="G261" s="43">
        <v>0</v>
      </c>
      <c r="H261" s="43">
        <v>0</v>
      </c>
      <c r="I261" s="43">
        <f t="shared" si="45"/>
        <v>0</v>
      </c>
      <c r="K261" s="43" t="s">
        <v>24768</v>
      </c>
      <c r="L261" s="43">
        <v>0</v>
      </c>
      <c r="M261" s="43">
        <v>0</v>
      </c>
      <c r="N261" s="43">
        <f t="shared" si="46"/>
        <v>0</v>
      </c>
      <c r="P261" s="43" t="s">
        <v>24768</v>
      </c>
      <c r="Q261" s="43">
        <v>0</v>
      </c>
      <c r="R261" s="43">
        <v>0</v>
      </c>
      <c r="S261" s="43">
        <f t="shared" si="47"/>
        <v>0</v>
      </c>
      <c r="U261" s="43" t="s">
        <v>24768</v>
      </c>
      <c r="V261" s="43">
        <v>0</v>
      </c>
      <c r="W261" s="43">
        <v>0</v>
      </c>
      <c r="X261" s="43">
        <f t="shared" si="48"/>
        <v>0</v>
      </c>
      <c r="Z261" s="43" t="s">
        <v>24768</v>
      </c>
      <c r="AA261" s="43">
        <v>0</v>
      </c>
      <c r="AB261" s="43">
        <v>0</v>
      </c>
      <c r="AC261" s="43">
        <f t="shared" si="49"/>
        <v>0</v>
      </c>
      <c r="AE261" s="43" t="s">
        <v>24768</v>
      </c>
      <c r="AF261" s="43">
        <v>0</v>
      </c>
      <c r="AG261" s="43">
        <v>0</v>
      </c>
      <c r="AH261" s="43">
        <f t="shared" si="50"/>
        <v>0</v>
      </c>
      <c r="AJ261" s="43" t="s">
        <v>24768</v>
      </c>
      <c r="AK261" s="43">
        <v>0</v>
      </c>
      <c r="AL261" s="43">
        <v>0</v>
      </c>
      <c r="AM261" s="43">
        <f t="shared" si="51"/>
        <v>0</v>
      </c>
      <c r="AO261" s="43" t="s">
        <v>24768</v>
      </c>
      <c r="AP261" s="43">
        <v>0</v>
      </c>
      <c r="AQ261" s="43">
        <v>0</v>
      </c>
      <c r="AR261" s="43">
        <f t="shared" si="52"/>
        <v>0</v>
      </c>
      <c r="AT261" s="43" t="s">
        <v>24768</v>
      </c>
      <c r="AU261" s="43">
        <v>0</v>
      </c>
      <c r="AV261" s="43">
        <v>0</v>
      </c>
      <c r="AW261" s="43">
        <f t="shared" si="53"/>
        <v>0</v>
      </c>
      <c r="AY261" s="43" t="s">
        <v>24768</v>
      </c>
      <c r="AZ261" s="43">
        <v>0</v>
      </c>
      <c r="BA261" s="43">
        <v>0</v>
      </c>
      <c r="BB261" s="43">
        <f t="shared" si="54"/>
        <v>0</v>
      </c>
    </row>
    <row r="262" spans="1:54">
      <c r="A262" s="43" t="s">
        <v>24769</v>
      </c>
      <c r="B262" s="43">
        <v>0</v>
      </c>
      <c r="C262" s="43">
        <v>0</v>
      </c>
      <c r="D262" s="43">
        <f t="shared" si="44"/>
        <v>0</v>
      </c>
      <c r="F262" s="43" t="s">
        <v>24769</v>
      </c>
      <c r="G262" s="43">
        <v>0</v>
      </c>
      <c r="H262" s="43">
        <v>0</v>
      </c>
      <c r="I262" s="43">
        <f t="shared" si="45"/>
        <v>0</v>
      </c>
      <c r="K262" s="43" t="s">
        <v>24769</v>
      </c>
      <c r="L262" s="43">
        <v>0</v>
      </c>
      <c r="M262" s="43">
        <v>0</v>
      </c>
      <c r="N262" s="43">
        <f t="shared" si="46"/>
        <v>0</v>
      </c>
      <c r="P262" s="43" t="s">
        <v>24769</v>
      </c>
      <c r="Q262" s="43">
        <v>0</v>
      </c>
      <c r="R262" s="43">
        <v>0</v>
      </c>
      <c r="S262" s="43">
        <f t="shared" si="47"/>
        <v>0</v>
      </c>
      <c r="U262" s="43" t="s">
        <v>24769</v>
      </c>
      <c r="V262" s="43">
        <v>0</v>
      </c>
      <c r="W262" s="43">
        <v>0</v>
      </c>
      <c r="X262" s="43">
        <f t="shared" si="48"/>
        <v>0</v>
      </c>
      <c r="Z262" s="43" t="s">
        <v>24769</v>
      </c>
      <c r="AA262" s="43">
        <v>0</v>
      </c>
      <c r="AB262" s="43">
        <v>0</v>
      </c>
      <c r="AC262" s="43">
        <f t="shared" si="49"/>
        <v>0</v>
      </c>
      <c r="AE262" s="43" t="s">
        <v>24769</v>
      </c>
      <c r="AF262" s="43">
        <v>0</v>
      </c>
      <c r="AG262" s="43">
        <v>0</v>
      </c>
      <c r="AH262" s="43">
        <f t="shared" si="50"/>
        <v>0</v>
      </c>
      <c r="AJ262" s="43" t="s">
        <v>24769</v>
      </c>
      <c r="AK262" s="43">
        <v>0</v>
      </c>
      <c r="AL262" s="43">
        <v>0</v>
      </c>
      <c r="AM262" s="43">
        <f t="shared" si="51"/>
        <v>0</v>
      </c>
      <c r="AO262" s="43" t="s">
        <v>24769</v>
      </c>
      <c r="AP262" s="43">
        <v>0</v>
      </c>
      <c r="AQ262" s="43">
        <v>0</v>
      </c>
      <c r="AR262" s="43">
        <f t="shared" si="52"/>
        <v>0</v>
      </c>
      <c r="AT262" s="43" t="s">
        <v>24769</v>
      </c>
      <c r="AU262" s="43">
        <v>0</v>
      </c>
      <c r="AV262" s="43">
        <v>0</v>
      </c>
      <c r="AW262" s="43">
        <f t="shared" si="53"/>
        <v>0</v>
      </c>
      <c r="AY262" s="43" t="s">
        <v>24769</v>
      </c>
      <c r="AZ262" s="43">
        <v>0</v>
      </c>
      <c r="BA262" s="43">
        <v>0</v>
      </c>
      <c r="BB262" s="43">
        <f t="shared" si="54"/>
        <v>0</v>
      </c>
    </row>
    <row r="263" spans="1:54">
      <c r="A263" s="43" t="s">
        <v>24770</v>
      </c>
      <c r="B263" s="43">
        <v>0</v>
      </c>
      <c r="C263" s="43">
        <v>0</v>
      </c>
      <c r="D263" s="43">
        <f t="shared" si="44"/>
        <v>0</v>
      </c>
      <c r="F263" s="43" t="s">
        <v>24770</v>
      </c>
      <c r="G263" s="43">
        <v>0</v>
      </c>
      <c r="H263" s="43">
        <v>0</v>
      </c>
      <c r="I263" s="43">
        <f t="shared" si="45"/>
        <v>0</v>
      </c>
      <c r="K263" s="43" t="s">
        <v>24770</v>
      </c>
      <c r="L263" s="43">
        <v>0</v>
      </c>
      <c r="M263" s="43">
        <v>0</v>
      </c>
      <c r="N263" s="43">
        <f t="shared" si="46"/>
        <v>0</v>
      </c>
      <c r="P263" s="43" t="s">
        <v>24770</v>
      </c>
      <c r="Q263" s="43">
        <v>0</v>
      </c>
      <c r="R263" s="43">
        <v>0</v>
      </c>
      <c r="S263" s="43">
        <f t="shared" si="47"/>
        <v>0</v>
      </c>
      <c r="U263" s="43" t="s">
        <v>24770</v>
      </c>
      <c r="V263" s="43">
        <v>0</v>
      </c>
      <c r="W263" s="43">
        <v>0</v>
      </c>
      <c r="X263" s="43">
        <f t="shared" si="48"/>
        <v>0</v>
      </c>
      <c r="Z263" s="43" t="s">
        <v>24770</v>
      </c>
      <c r="AA263" s="43">
        <v>0</v>
      </c>
      <c r="AB263" s="43">
        <v>0</v>
      </c>
      <c r="AC263" s="43">
        <f t="shared" si="49"/>
        <v>0</v>
      </c>
      <c r="AE263" s="43" t="s">
        <v>24770</v>
      </c>
      <c r="AF263" s="43">
        <v>0</v>
      </c>
      <c r="AG263" s="43">
        <v>0</v>
      </c>
      <c r="AH263" s="43">
        <f t="shared" si="50"/>
        <v>0</v>
      </c>
      <c r="AJ263" s="43" t="s">
        <v>24770</v>
      </c>
      <c r="AK263" s="43">
        <v>0</v>
      </c>
      <c r="AL263" s="43">
        <v>0</v>
      </c>
      <c r="AM263" s="43">
        <f t="shared" si="51"/>
        <v>0</v>
      </c>
      <c r="AO263" s="43" t="s">
        <v>24770</v>
      </c>
      <c r="AP263" s="43">
        <v>0</v>
      </c>
      <c r="AQ263" s="43">
        <v>0</v>
      </c>
      <c r="AR263" s="43">
        <f t="shared" si="52"/>
        <v>0</v>
      </c>
      <c r="AT263" s="43" t="s">
        <v>24770</v>
      </c>
      <c r="AU263" s="43">
        <v>0</v>
      </c>
      <c r="AV263" s="43">
        <v>0</v>
      </c>
      <c r="AW263" s="43">
        <f t="shared" si="53"/>
        <v>0</v>
      </c>
      <c r="AY263" s="43" t="s">
        <v>24770</v>
      </c>
      <c r="AZ263" s="43">
        <v>0</v>
      </c>
      <c r="BA263" s="43">
        <v>0</v>
      </c>
      <c r="BB263" s="43">
        <f t="shared" si="54"/>
        <v>0</v>
      </c>
    </row>
    <row r="264" spans="1:54">
      <c r="A264" s="43" t="s">
        <v>24771</v>
      </c>
      <c r="B264" s="43">
        <v>0</v>
      </c>
      <c r="C264" s="43">
        <v>0</v>
      </c>
      <c r="D264" s="43">
        <f t="shared" si="44"/>
        <v>0</v>
      </c>
      <c r="F264" s="43" t="s">
        <v>24771</v>
      </c>
      <c r="G264" s="43">
        <v>0</v>
      </c>
      <c r="H264" s="43">
        <v>0</v>
      </c>
      <c r="I264" s="43">
        <f t="shared" si="45"/>
        <v>0</v>
      </c>
      <c r="K264" s="43" t="s">
        <v>24771</v>
      </c>
      <c r="L264" s="43">
        <v>0</v>
      </c>
      <c r="M264" s="43">
        <v>0</v>
      </c>
      <c r="N264" s="43">
        <f t="shared" si="46"/>
        <v>0</v>
      </c>
      <c r="P264" s="43" t="s">
        <v>24771</v>
      </c>
      <c r="Q264" s="43">
        <v>0</v>
      </c>
      <c r="R264" s="43">
        <v>0</v>
      </c>
      <c r="S264" s="43">
        <f t="shared" si="47"/>
        <v>0</v>
      </c>
      <c r="U264" s="43" t="s">
        <v>24771</v>
      </c>
      <c r="V264" s="43">
        <v>0</v>
      </c>
      <c r="W264" s="43">
        <v>0</v>
      </c>
      <c r="X264" s="43">
        <f t="shared" si="48"/>
        <v>0</v>
      </c>
      <c r="Z264" s="43" t="s">
        <v>24771</v>
      </c>
      <c r="AA264" s="43">
        <v>0</v>
      </c>
      <c r="AB264" s="43">
        <v>0</v>
      </c>
      <c r="AC264" s="43">
        <f t="shared" si="49"/>
        <v>0</v>
      </c>
      <c r="AE264" s="43" t="s">
        <v>24771</v>
      </c>
      <c r="AF264" s="43">
        <v>0</v>
      </c>
      <c r="AG264" s="43">
        <v>0</v>
      </c>
      <c r="AH264" s="43">
        <f t="shared" si="50"/>
        <v>0</v>
      </c>
      <c r="AJ264" s="43" t="s">
        <v>24771</v>
      </c>
      <c r="AK264" s="43">
        <v>0</v>
      </c>
      <c r="AL264" s="43">
        <v>0</v>
      </c>
      <c r="AM264" s="43">
        <f t="shared" si="51"/>
        <v>0</v>
      </c>
      <c r="AO264" s="43" t="s">
        <v>24771</v>
      </c>
      <c r="AP264" s="43">
        <v>0</v>
      </c>
      <c r="AQ264" s="43">
        <v>0</v>
      </c>
      <c r="AR264" s="43">
        <f t="shared" si="52"/>
        <v>0</v>
      </c>
      <c r="AT264" s="43" t="s">
        <v>24771</v>
      </c>
      <c r="AU264" s="43">
        <v>0</v>
      </c>
      <c r="AV264" s="43">
        <v>0</v>
      </c>
      <c r="AW264" s="43">
        <f t="shared" si="53"/>
        <v>0</v>
      </c>
      <c r="AY264" s="43" t="s">
        <v>24771</v>
      </c>
      <c r="AZ264" s="43">
        <v>0</v>
      </c>
      <c r="BA264" s="43">
        <v>0</v>
      </c>
      <c r="BB264" s="43">
        <f t="shared" si="54"/>
        <v>0</v>
      </c>
    </row>
    <row r="265" spans="1:54">
      <c r="A265" s="43" t="s">
        <v>24772</v>
      </c>
      <c r="B265" s="43">
        <v>0</v>
      </c>
      <c r="C265" s="43">
        <v>0</v>
      </c>
      <c r="D265" s="43">
        <f t="shared" si="44"/>
        <v>0</v>
      </c>
      <c r="F265" s="43" t="s">
        <v>24772</v>
      </c>
      <c r="G265" s="43">
        <v>0</v>
      </c>
      <c r="H265" s="43">
        <v>0</v>
      </c>
      <c r="I265" s="43">
        <f t="shared" si="45"/>
        <v>0</v>
      </c>
      <c r="K265" s="43" t="s">
        <v>24772</v>
      </c>
      <c r="L265" s="43">
        <v>0</v>
      </c>
      <c r="M265" s="43">
        <v>0</v>
      </c>
      <c r="N265" s="43">
        <f t="shared" si="46"/>
        <v>0</v>
      </c>
      <c r="P265" s="43" t="s">
        <v>24772</v>
      </c>
      <c r="Q265" s="43">
        <v>0</v>
      </c>
      <c r="R265" s="43">
        <v>0</v>
      </c>
      <c r="S265" s="43">
        <f t="shared" si="47"/>
        <v>0</v>
      </c>
      <c r="U265" s="43" t="s">
        <v>24772</v>
      </c>
      <c r="V265" s="43">
        <v>0</v>
      </c>
      <c r="W265" s="43">
        <v>0</v>
      </c>
      <c r="X265" s="43">
        <f t="shared" si="48"/>
        <v>0</v>
      </c>
      <c r="Z265" s="43" t="s">
        <v>24772</v>
      </c>
      <c r="AA265" s="43">
        <v>0</v>
      </c>
      <c r="AB265" s="43">
        <v>0</v>
      </c>
      <c r="AC265" s="43">
        <f t="shared" si="49"/>
        <v>0</v>
      </c>
      <c r="AE265" s="43" t="s">
        <v>24772</v>
      </c>
      <c r="AF265" s="43">
        <v>0</v>
      </c>
      <c r="AG265" s="43">
        <v>0</v>
      </c>
      <c r="AH265" s="43">
        <f t="shared" si="50"/>
        <v>0</v>
      </c>
      <c r="AJ265" s="43" t="s">
        <v>24772</v>
      </c>
      <c r="AK265" s="43">
        <v>0</v>
      </c>
      <c r="AL265" s="43">
        <v>0</v>
      </c>
      <c r="AM265" s="43">
        <f t="shared" si="51"/>
        <v>0</v>
      </c>
      <c r="AO265" s="43" t="s">
        <v>24772</v>
      </c>
      <c r="AP265" s="43">
        <v>0</v>
      </c>
      <c r="AQ265" s="43">
        <v>0</v>
      </c>
      <c r="AR265" s="43">
        <f t="shared" si="52"/>
        <v>0</v>
      </c>
      <c r="AT265" s="43" t="s">
        <v>24772</v>
      </c>
      <c r="AU265" s="43">
        <v>0</v>
      </c>
      <c r="AV265" s="43">
        <v>0</v>
      </c>
      <c r="AW265" s="43">
        <f t="shared" si="53"/>
        <v>0</v>
      </c>
      <c r="AY265" s="43" t="s">
        <v>24772</v>
      </c>
      <c r="AZ265" s="43">
        <v>0</v>
      </c>
      <c r="BA265" s="43">
        <v>0</v>
      </c>
      <c r="BB265" s="43">
        <f t="shared" si="54"/>
        <v>0</v>
      </c>
    </row>
    <row r="266" spans="1:54">
      <c r="A266" s="43" t="s">
        <v>24773</v>
      </c>
      <c r="B266" s="43">
        <v>0</v>
      </c>
      <c r="C266" s="43">
        <v>0</v>
      </c>
      <c r="D266" s="43">
        <f t="shared" si="44"/>
        <v>0</v>
      </c>
      <c r="F266" s="43" t="s">
        <v>24773</v>
      </c>
      <c r="G266" s="43">
        <v>0</v>
      </c>
      <c r="H266" s="43">
        <v>0</v>
      </c>
      <c r="I266" s="43">
        <f t="shared" si="45"/>
        <v>0</v>
      </c>
      <c r="K266" s="43" t="s">
        <v>24773</v>
      </c>
      <c r="L266" s="43">
        <v>0</v>
      </c>
      <c r="M266" s="43">
        <v>0</v>
      </c>
      <c r="N266" s="43">
        <f t="shared" si="46"/>
        <v>0</v>
      </c>
      <c r="P266" s="43" t="s">
        <v>24773</v>
      </c>
      <c r="Q266" s="43">
        <v>0</v>
      </c>
      <c r="R266" s="43">
        <v>0</v>
      </c>
      <c r="S266" s="43">
        <f t="shared" si="47"/>
        <v>0</v>
      </c>
      <c r="U266" s="43" t="s">
        <v>24773</v>
      </c>
      <c r="V266" s="43">
        <v>0</v>
      </c>
      <c r="W266" s="43">
        <v>0</v>
      </c>
      <c r="X266" s="43">
        <f t="shared" si="48"/>
        <v>0</v>
      </c>
      <c r="Z266" s="43" t="s">
        <v>24773</v>
      </c>
      <c r="AA266" s="43">
        <v>0</v>
      </c>
      <c r="AB266" s="43">
        <v>0</v>
      </c>
      <c r="AC266" s="43">
        <f t="shared" si="49"/>
        <v>0</v>
      </c>
      <c r="AE266" s="43" t="s">
        <v>24773</v>
      </c>
      <c r="AF266" s="43">
        <v>0</v>
      </c>
      <c r="AG266" s="43">
        <v>0</v>
      </c>
      <c r="AH266" s="43">
        <f t="shared" si="50"/>
        <v>0</v>
      </c>
      <c r="AJ266" s="43" t="s">
        <v>24773</v>
      </c>
      <c r="AK266" s="43">
        <v>0</v>
      </c>
      <c r="AL266" s="43">
        <v>0</v>
      </c>
      <c r="AM266" s="43">
        <f t="shared" si="51"/>
        <v>0</v>
      </c>
      <c r="AO266" s="43" t="s">
        <v>24773</v>
      </c>
      <c r="AP266" s="43">
        <v>0</v>
      </c>
      <c r="AQ266" s="43">
        <v>0</v>
      </c>
      <c r="AR266" s="43">
        <f t="shared" si="52"/>
        <v>0</v>
      </c>
      <c r="AT266" s="43" t="s">
        <v>24773</v>
      </c>
      <c r="AU266" s="43">
        <v>0</v>
      </c>
      <c r="AV266" s="43">
        <v>0</v>
      </c>
      <c r="AW266" s="43">
        <f t="shared" si="53"/>
        <v>0</v>
      </c>
      <c r="AY266" s="43" t="s">
        <v>24773</v>
      </c>
      <c r="AZ266" s="43">
        <v>0</v>
      </c>
      <c r="BA266" s="43">
        <v>0</v>
      </c>
      <c r="BB266" s="43">
        <f t="shared" si="54"/>
        <v>0</v>
      </c>
    </row>
    <row r="267" spans="1:54">
      <c r="A267" s="43" t="s">
        <v>24774</v>
      </c>
      <c r="B267" s="43">
        <v>0</v>
      </c>
      <c r="C267" s="43">
        <v>0</v>
      </c>
      <c r="D267" s="43">
        <f t="shared" si="44"/>
        <v>0</v>
      </c>
      <c r="F267" s="43" t="s">
        <v>24774</v>
      </c>
      <c r="G267" s="43">
        <v>0</v>
      </c>
      <c r="H267" s="43">
        <v>0</v>
      </c>
      <c r="I267" s="43">
        <f t="shared" si="45"/>
        <v>0</v>
      </c>
      <c r="K267" s="43" t="s">
        <v>24774</v>
      </c>
      <c r="L267" s="43">
        <v>0</v>
      </c>
      <c r="M267" s="43">
        <v>0</v>
      </c>
      <c r="N267" s="43">
        <f t="shared" si="46"/>
        <v>0</v>
      </c>
      <c r="P267" s="43" t="s">
        <v>24774</v>
      </c>
      <c r="Q267" s="43">
        <v>0</v>
      </c>
      <c r="R267" s="43">
        <v>0</v>
      </c>
      <c r="S267" s="43">
        <f t="shared" si="47"/>
        <v>0</v>
      </c>
      <c r="U267" s="43" t="s">
        <v>24774</v>
      </c>
      <c r="V267" s="43">
        <v>0</v>
      </c>
      <c r="W267" s="43">
        <v>0</v>
      </c>
      <c r="X267" s="43">
        <f t="shared" si="48"/>
        <v>0</v>
      </c>
      <c r="Z267" s="43" t="s">
        <v>24774</v>
      </c>
      <c r="AA267" s="43">
        <v>0</v>
      </c>
      <c r="AB267" s="43">
        <v>0</v>
      </c>
      <c r="AC267" s="43">
        <f t="shared" si="49"/>
        <v>0</v>
      </c>
      <c r="AE267" s="43" t="s">
        <v>24774</v>
      </c>
      <c r="AF267" s="43">
        <v>0</v>
      </c>
      <c r="AG267" s="43">
        <v>0</v>
      </c>
      <c r="AH267" s="43">
        <f t="shared" si="50"/>
        <v>0</v>
      </c>
      <c r="AJ267" s="43" t="s">
        <v>24774</v>
      </c>
      <c r="AK267" s="43">
        <v>0</v>
      </c>
      <c r="AL267" s="43">
        <v>0</v>
      </c>
      <c r="AM267" s="43">
        <f t="shared" si="51"/>
        <v>0</v>
      </c>
      <c r="AO267" s="43" t="s">
        <v>24774</v>
      </c>
      <c r="AP267" s="43">
        <v>0</v>
      </c>
      <c r="AQ267" s="43">
        <v>0</v>
      </c>
      <c r="AR267" s="43">
        <f t="shared" si="52"/>
        <v>0</v>
      </c>
      <c r="AT267" s="43" t="s">
        <v>24774</v>
      </c>
      <c r="AU267" s="43">
        <v>0</v>
      </c>
      <c r="AV267" s="43">
        <v>0</v>
      </c>
      <c r="AW267" s="43">
        <f t="shared" si="53"/>
        <v>0</v>
      </c>
      <c r="AY267" s="43" t="s">
        <v>24774</v>
      </c>
      <c r="AZ267" s="43">
        <v>0</v>
      </c>
      <c r="BA267" s="43">
        <v>0</v>
      </c>
      <c r="BB267" s="43">
        <f t="shared" si="54"/>
        <v>0</v>
      </c>
    </row>
    <row r="268" spans="1:54">
      <c r="A268" s="43" t="s">
        <v>24775</v>
      </c>
      <c r="B268" s="43">
        <v>0</v>
      </c>
      <c r="C268" s="43">
        <v>0</v>
      </c>
      <c r="D268" s="43">
        <f t="shared" si="44"/>
        <v>0</v>
      </c>
      <c r="F268" s="43" t="s">
        <v>24775</v>
      </c>
      <c r="G268" s="43">
        <v>0</v>
      </c>
      <c r="H268" s="43">
        <v>0</v>
      </c>
      <c r="I268" s="43">
        <f t="shared" si="45"/>
        <v>0</v>
      </c>
      <c r="K268" s="43" t="s">
        <v>24775</v>
      </c>
      <c r="L268" s="43">
        <v>0</v>
      </c>
      <c r="M268" s="43">
        <v>0</v>
      </c>
      <c r="N268" s="43">
        <f t="shared" si="46"/>
        <v>0</v>
      </c>
      <c r="P268" s="43" t="s">
        <v>24775</v>
      </c>
      <c r="Q268" s="43">
        <v>0</v>
      </c>
      <c r="R268" s="43">
        <v>0</v>
      </c>
      <c r="S268" s="43">
        <f t="shared" si="47"/>
        <v>0</v>
      </c>
      <c r="U268" s="43" t="s">
        <v>24775</v>
      </c>
      <c r="V268" s="43">
        <v>0</v>
      </c>
      <c r="W268" s="43">
        <v>0</v>
      </c>
      <c r="X268" s="43">
        <f t="shared" si="48"/>
        <v>0</v>
      </c>
      <c r="Z268" s="43" t="s">
        <v>24775</v>
      </c>
      <c r="AA268" s="43">
        <v>0</v>
      </c>
      <c r="AB268" s="43">
        <v>0</v>
      </c>
      <c r="AC268" s="43">
        <f t="shared" si="49"/>
        <v>0</v>
      </c>
      <c r="AE268" s="43" t="s">
        <v>24775</v>
      </c>
      <c r="AF268" s="43">
        <v>0</v>
      </c>
      <c r="AG268" s="43">
        <v>0</v>
      </c>
      <c r="AH268" s="43">
        <f t="shared" si="50"/>
        <v>0</v>
      </c>
      <c r="AJ268" s="43" t="s">
        <v>24775</v>
      </c>
      <c r="AK268" s="43">
        <v>0</v>
      </c>
      <c r="AL268" s="43">
        <v>0</v>
      </c>
      <c r="AM268" s="43">
        <f t="shared" si="51"/>
        <v>0</v>
      </c>
      <c r="AO268" s="43" t="s">
        <v>24775</v>
      </c>
      <c r="AP268" s="43">
        <v>0</v>
      </c>
      <c r="AQ268" s="43">
        <v>0</v>
      </c>
      <c r="AR268" s="43">
        <f t="shared" si="52"/>
        <v>0</v>
      </c>
      <c r="AT268" s="43" t="s">
        <v>24775</v>
      </c>
      <c r="AU268" s="43">
        <v>0</v>
      </c>
      <c r="AV268" s="43">
        <v>0</v>
      </c>
      <c r="AW268" s="43">
        <f t="shared" si="53"/>
        <v>0</v>
      </c>
      <c r="AY268" s="43" t="s">
        <v>24775</v>
      </c>
      <c r="AZ268" s="43">
        <v>0</v>
      </c>
      <c r="BA268" s="43">
        <v>0</v>
      </c>
      <c r="BB268" s="43">
        <f t="shared" si="54"/>
        <v>0</v>
      </c>
    </row>
    <row r="269" spans="1:54">
      <c r="A269" s="43" t="s">
        <v>24776</v>
      </c>
      <c r="B269" s="43">
        <v>0</v>
      </c>
      <c r="C269" s="43">
        <v>0</v>
      </c>
      <c r="D269" s="43">
        <f t="shared" si="44"/>
        <v>0</v>
      </c>
      <c r="F269" s="43" t="s">
        <v>24776</v>
      </c>
      <c r="G269" s="43">
        <v>0</v>
      </c>
      <c r="H269" s="43">
        <v>0</v>
      </c>
      <c r="I269" s="43">
        <f t="shared" si="45"/>
        <v>0</v>
      </c>
      <c r="K269" s="43" t="s">
        <v>24776</v>
      </c>
      <c r="L269" s="43">
        <v>0</v>
      </c>
      <c r="M269" s="43">
        <v>0</v>
      </c>
      <c r="N269" s="43">
        <f t="shared" si="46"/>
        <v>0</v>
      </c>
      <c r="P269" s="43" t="s">
        <v>24776</v>
      </c>
      <c r="Q269" s="43">
        <v>0</v>
      </c>
      <c r="R269" s="43">
        <v>0</v>
      </c>
      <c r="S269" s="43">
        <f t="shared" si="47"/>
        <v>0</v>
      </c>
      <c r="U269" s="43" t="s">
        <v>24776</v>
      </c>
      <c r="V269" s="43">
        <v>0</v>
      </c>
      <c r="W269" s="43">
        <v>0</v>
      </c>
      <c r="X269" s="43">
        <f t="shared" si="48"/>
        <v>0</v>
      </c>
      <c r="Z269" s="43" t="s">
        <v>24776</v>
      </c>
      <c r="AA269" s="43">
        <v>0</v>
      </c>
      <c r="AB269" s="43">
        <v>0</v>
      </c>
      <c r="AC269" s="43">
        <f t="shared" si="49"/>
        <v>0</v>
      </c>
      <c r="AE269" s="43" t="s">
        <v>24776</v>
      </c>
      <c r="AF269" s="43">
        <v>0</v>
      </c>
      <c r="AG269" s="43">
        <v>0</v>
      </c>
      <c r="AH269" s="43">
        <f t="shared" si="50"/>
        <v>0</v>
      </c>
      <c r="AJ269" s="43" t="s">
        <v>24776</v>
      </c>
      <c r="AK269" s="43">
        <v>0</v>
      </c>
      <c r="AL269" s="43">
        <v>0</v>
      </c>
      <c r="AM269" s="43">
        <f t="shared" si="51"/>
        <v>0</v>
      </c>
      <c r="AO269" s="43" t="s">
        <v>24776</v>
      </c>
      <c r="AP269" s="43">
        <v>0</v>
      </c>
      <c r="AQ269" s="43">
        <v>0</v>
      </c>
      <c r="AR269" s="43">
        <f t="shared" si="52"/>
        <v>0</v>
      </c>
      <c r="AT269" s="43" t="s">
        <v>24776</v>
      </c>
      <c r="AU269" s="43">
        <v>0</v>
      </c>
      <c r="AV269" s="43">
        <v>0</v>
      </c>
      <c r="AW269" s="43">
        <f t="shared" si="53"/>
        <v>0</v>
      </c>
      <c r="AY269" s="43" t="s">
        <v>24776</v>
      </c>
      <c r="AZ269" s="43">
        <v>0</v>
      </c>
      <c r="BA269" s="43">
        <v>0</v>
      </c>
      <c r="BB269" s="43">
        <v>0</v>
      </c>
    </row>
    <row r="270" spans="1:54">
      <c r="A270" s="43" t="s">
        <v>25176</v>
      </c>
      <c r="B270" s="43">
        <v>0</v>
      </c>
      <c r="C270" s="43">
        <v>0</v>
      </c>
      <c r="D270" s="43">
        <f t="shared" si="44"/>
        <v>0</v>
      </c>
      <c r="F270" s="43" t="s">
        <v>25176</v>
      </c>
      <c r="G270" s="43">
        <v>0</v>
      </c>
      <c r="H270" s="43">
        <v>0</v>
      </c>
      <c r="I270" s="43">
        <f t="shared" si="45"/>
        <v>1</v>
      </c>
      <c r="K270" s="43" t="s">
        <v>25176</v>
      </c>
      <c r="L270" s="43">
        <v>0</v>
      </c>
      <c r="M270" s="43">
        <v>0</v>
      </c>
      <c r="N270" s="43">
        <f t="shared" si="46"/>
        <v>0</v>
      </c>
      <c r="P270" s="43" t="s">
        <v>25176</v>
      </c>
      <c r="Q270" s="43">
        <v>0</v>
      </c>
      <c r="R270" s="43">
        <v>0</v>
      </c>
      <c r="S270" s="43">
        <f t="shared" si="47"/>
        <v>0</v>
      </c>
      <c r="U270" s="43" t="s">
        <v>25176</v>
      </c>
      <c r="V270" s="43">
        <v>0</v>
      </c>
      <c r="W270" s="43">
        <v>0</v>
      </c>
      <c r="X270" s="43">
        <f t="shared" si="48"/>
        <v>0</v>
      </c>
      <c r="Z270" s="43" t="s">
        <v>25176</v>
      </c>
      <c r="AA270" s="43">
        <v>0</v>
      </c>
      <c r="AB270" s="43">
        <v>0</v>
      </c>
      <c r="AC270" s="43">
        <f t="shared" si="49"/>
        <v>0</v>
      </c>
      <c r="AE270" s="43" t="s">
        <v>25176</v>
      </c>
      <c r="AF270" s="43">
        <v>0</v>
      </c>
      <c r="AG270" s="43">
        <v>0</v>
      </c>
      <c r="AH270" s="43">
        <f t="shared" si="50"/>
        <v>0</v>
      </c>
      <c r="AJ270" s="43" t="s">
        <v>25176</v>
      </c>
      <c r="AK270" s="43">
        <v>0</v>
      </c>
      <c r="AL270" s="43">
        <v>0</v>
      </c>
      <c r="AM270" s="43">
        <f t="shared" si="51"/>
        <v>0</v>
      </c>
      <c r="AO270" s="43" t="s">
        <v>25176</v>
      </c>
      <c r="AP270" s="43">
        <v>0</v>
      </c>
      <c r="AQ270" s="43">
        <v>0</v>
      </c>
      <c r="AR270" s="43">
        <f t="shared" si="52"/>
        <v>0</v>
      </c>
      <c r="AT270" s="43" t="s">
        <v>25176</v>
      </c>
      <c r="AU270" s="43">
        <v>0</v>
      </c>
      <c r="AV270" s="43">
        <v>0</v>
      </c>
      <c r="AW270" s="43">
        <f t="shared" si="53"/>
        <v>0</v>
      </c>
      <c r="AY270" s="43" t="s">
        <v>25176</v>
      </c>
      <c r="AZ270" s="43">
        <v>0</v>
      </c>
      <c r="BA270" s="43">
        <v>0</v>
      </c>
      <c r="BB270" s="43">
        <v>0</v>
      </c>
    </row>
    <row r="271" spans="1:54">
      <c r="A271" s="43" t="s">
        <v>24777</v>
      </c>
      <c r="B271" s="43">
        <v>0</v>
      </c>
      <c r="C271" s="43">
        <v>0</v>
      </c>
      <c r="D271" s="43">
        <f t="shared" si="44"/>
        <v>0</v>
      </c>
      <c r="F271" s="43" t="s">
        <v>24777</v>
      </c>
      <c r="G271" s="43">
        <v>0</v>
      </c>
      <c r="H271" s="43">
        <v>0</v>
      </c>
      <c r="I271" s="43">
        <f t="shared" si="45"/>
        <v>0</v>
      </c>
      <c r="K271" s="43" t="s">
        <v>24777</v>
      </c>
      <c r="L271" s="43">
        <v>0</v>
      </c>
      <c r="M271" s="43">
        <v>0</v>
      </c>
      <c r="N271" s="43">
        <f t="shared" si="46"/>
        <v>0</v>
      </c>
      <c r="P271" s="43" t="s">
        <v>24777</v>
      </c>
      <c r="Q271" s="43">
        <v>0</v>
      </c>
      <c r="R271" s="43">
        <v>0</v>
      </c>
      <c r="S271" s="43">
        <f t="shared" si="47"/>
        <v>0</v>
      </c>
      <c r="U271" s="43" t="s">
        <v>24777</v>
      </c>
      <c r="V271" s="43">
        <v>0</v>
      </c>
      <c r="W271" s="43">
        <v>0</v>
      </c>
      <c r="X271" s="43">
        <f t="shared" si="48"/>
        <v>0</v>
      </c>
      <c r="Z271" s="43" t="s">
        <v>24777</v>
      </c>
      <c r="AA271" s="43">
        <v>0</v>
      </c>
      <c r="AB271" s="43">
        <v>0</v>
      </c>
      <c r="AC271" s="43">
        <f t="shared" si="49"/>
        <v>0</v>
      </c>
      <c r="AE271" s="43" t="s">
        <v>24777</v>
      </c>
      <c r="AF271" s="43">
        <v>0</v>
      </c>
      <c r="AG271" s="43">
        <v>0</v>
      </c>
      <c r="AH271" s="43">
        <f t="shared" si="50"/>
        <v>0</v>
      </c>
      <c r="AJ271" s="43" t="s">
        <v>24777</v>
      </c>
      <c r="AK271" s="43">
        <v>0</v>
      </c>
      <c r="AL271" s="43">
        <v>0</v>
      </c>
      <c r="AM271" s="43">
        <f t="shared" si="51"/>
        <v>0</v>
      </c>
      <c r="AO271" s="43" t="s">
        <v>24777</v>
      </c>
      <c r="AP271" s="43">
        <v>0</v>
      </c>
      <c r="AQ271" s="43">
        <v>0</v>
      </c>
      <c r="AR271" s="43">
        <f t="shared" si="52"/>
        <v>0</v>
      </c>
      <c r="AT271" s="43" t="s">
        <v>24777</v>
      </c>
      <c r="AU271" s="43">
        <v>0</v>
      </c>
      <c r="AV271" s="43">
        <v>0</v>
      </c>
      <c r="AW271" s="43">
        <f t="shared" si="53"/>
        <v>0</v>
      </c>
      <c r="AY271" s="43" t="s">
        <v>24777</v>
      </c>
      <c r="AZ271" s="43">
        <v>0</v>
      </c>
      <c r="BA271" s="43">
        <v>0</v>
      </c>
      <c r="BB271" s="43">
        <v>0</v>
      </c>
    </row>
    <row r="272" spans="1:54">
      <c r="A272" s="43" t="s">
        <v>23885</v>
      </c>
      <c r="B272" s="43">
        <v>0</v>
      </c>
      <c r="C272" s="43">
        <v>0</v>
      </c>
      <c r="D272" s="43">
        <f t="shared" si="44"/>
        <v>0</v>
      </c>
      <c r="F272" s="43" t="s">
        <v>23885</v>
      </c>
      <c r="G272" s="43">
        <v>0</v>
      </c>
      <c r="H272" s="43">
        <v>0</v>
      </c>
      <c r="I272" s="43">
        <f t="shared" si="45"/>
        <v>0</v>
      </c>
      <c r="K272" s="43" t="s">
        <v>23885</v>
      </c>
      <c r="L272" s="43">
        <v>0</v>
      </c>
      <c r="M272" s="43">
        <v>0</v>
      </c>
      <c r="N272" s="43">
        <f t="shared" si="46"/>
        <v>1</v>
      </c>
      <c r="P272" s="43" t="s">
        <v>23885</v>
      </c>
      <c r="Q272" s="43">
        <v>0</v>
      </c>
      <c r="R272" s="43">
        <v>0</v>
      </c>
      <c r="S272" s="43">
        <f t="shared" si="47"/>
        <v>0</v>
      </c>
      <c r="U272" s="43" t="s">
        <v>23885</v>
      </c>
      <c r="V272" s="43">
        <v>0</v>
      </c>
      <c r="W272" s="43">
        <v>0</v>
      </c>
      <c r="X272" s="43">
        <f t="shared" si="48"/>
        <v>0</v>
      </c>
      <c r="Z272" s="43" t="s">
        <v>23885</v>
      </c>
      <c r="AA272" s="43">
        <v>0</v>
      </c>
      <c r="AB272" s="43">
        <v>0</v>
      </c>
      <c r="AC272" s="43">
        <f t="shared" si="49"/>
        <v>0</v>
      </c>
      <c r="AE272" s="43" t="s">
        <v>23885</v>
      </c>
      <c r="AF272" s="43">
        <v>0</v>
      </c>
      <c r="AG272" s="43">
        <v>0</v>
      </c>
      <c r="AH272" s="43">
        <f t="shared" si="50"/>
        <v>0</v>
      </c>
      <c r="AJ272" s="43" t="s">
        <v>23885</v>
      </c>
      <c r="AK272" s="43">
        <v>0</v>
      </c>
      <c r="AL272" s="43">
        <v>0</v>
      </c>
      <c r="AM272" s="43">
        <f t="shared" si="51"/>
        <v>0</v>
      </c>
      <c r="AO272" s="43" t="s">
        <v>23885</v>
      </c>
      <c r="AP272" s="43">
        <v>0</v>
      </c>
      <c r="AQ272" s="43">
        <v>0</v>
      </c>
      <c r="AR272" s="43">
        <f t="shared" si="52"/>
        <v>0</v>
      </c>
      <c r="AT272" s="43" t="s">
        <v>23885</v>
      </c>
      <c r="AU272" s="43">
        <v>0</v>
      </c>
      <c r="AV272" s="43">
        <v>0</v>
      </c>
      <c r="AW272" s="43">
        <f t="shared" si="53"/>
        <v>0</v>
      </c>
      <c r="AY272" s="43" t="s">
        <v>23885</v>
      </c>
      <c r="AZ272" s="43">
        <v>0</v>
      </c>
      <c r="BA272" s="43">
        <v>0</v>
      </c>
      <c r="BB272" s="43">
        <v>0</v>
      </c>
    </row>
    <row r="273" spans="1:54">
      <c r="A273" s="43" t="s">
        <v>24778</v>
      </c>
      <c r="B273" s="43">
        <v>0</v>
      </c>
      <c r="C273" s="43">
        <v>0</v>
      </c>
      <c r="D273" s="43">
        <f t="shared" si="44"/>
        <v>0</v>
      </c>
      <c r="F273" s="43" t="s">
        <v>24778</v>
      </c>
      <c r="G273" s="43">
        <v>0</v>
      </c>
      <c r="H273" s="43">
        <v>0</v>
      </c>
      <c r="I273" s="43">
        <f t="shared" si="45"/>
        <v>0</v>
      </c>
      <c r="K273" s="43" t="s">
        <v>24778</v>
      </c>
      <c r="L273" s="43">
        <v>0</v>
      </c>
      <c r="M273" s="43">
        <v>0</v>
      </c>
      <c r="N273" s="43">
        <f t="shared" si="46"/>
        <v>0</v>
      </c>
      <c r="P273" s="43" t="s">
        <v>24778</v>
      </c>
      <c r="Q273" s="43">
        <v>0</v>
      </c>
      <c r="R273" s="43">
        <v>0</v>
      </c>
      <c r="S273" s="43">
        <f t="shared" si="47"/>
        <v>0</v>
      </c>
      <c r="U273" s="43" t="s">
        <v>24778</v>
      </c>
      <c r="V273" s="43">
        <v>0</v>
      </c>
      <c r="W273" s="43">
        <v>0</v>
      </c>
      <c r="X273" s="43">
        <f t="shared" si="48"/>
        <v>0</v>
      </c>
      <c r="Z273" s="43" t="s">
        <v>24778</v>
      </c>
      <c r="AA273" s="43">
        <v>0</v>
      </c>
      <c r="AB273" s="43">
        <v>0</v>
      </c>
      <c r="AC273" s="43">
        <f t="shared" si="49"/>
        <v>0</v>
      </c>
      <c r="AE273" s="43" t="s">
        <v>24778</v>
      </c>
      <c r="AF273" s="43">
        <v>0</v>
      </c>
      <c r="AG273" s="43">
        <v>0</v>
      </c>
      <c r="AH273" s="43">
        <f t="shared" si="50"/>
        <v>0</v>
      </c>
      <c r="AJ273" s="43" t="s">
        <v>24778</v>
      </c>
      <c r="AK273" s="43">
        <v>0</v>
      </c>
      <c r="AL273" s="43">
        <v>0</v>
      </c>
      <c r="AM273" s="43">
        <f t="shared" si="51"/>
        <v>0</v>
      </c>
      <c r="AO273" s="43" t="s">
        <v>24778</v>
      </c>
      <c r="AP273" s="43">
        <v>0</v>
      </c>
      <c r="AQ273" s="43">
        <v>0</v>
      </c>
      <c r="AR273" s="43">
        <f t="shared" si="52"/>
        <v>0</v>
      </c>
      <c r="AT273" s="43" t="s">
        <v>24778</v>
      </c>
      <c r="AU273" s="43">
        <v>0</v>
      </c>
      <c r="AV273" s="43">
        <v>0</v>
      </c>
      <c r="AW273" s="43">
        <f t="shared" si="53"/>
        <v>0</v>
      </c>
      <c r="AY273" s="43" t="s">
        <v>24778</v>
      </c>
      <c r="AZ273" s="43">
        <v>0</v>
      </c>
      <c r="BA273" s="43">
        <v>0</v>
      </c>
      <c r="BB273" s="43">
        <v>0</v>
      </c>
    </row>
    <row r="274" spans="1:54">
      <c r="A274" s="43" t="s">
        <v>23983</v>
      </c>
      <c r="B274" s="43">
        <v>0</v>
      </c>
      <c r="C274" s="43">
        <v>0</v>
      </c>
      <c r="D274" s="43">
        <f t="shared" si="44"/>
        <v>1</v>
      </c>
      <c r="F274" s="43" t="s">
        <v>23983</v>
      </c>
      <c r="G274" s="43">
        <v>0</v>
      </c>
      <c r="H274" s="43">
        <v>0</v>
      </c>
      <c r="I274" s="43">
        <f t="shared" si="45"/>
        <v>0</v>
      </c>
      <c r="K274" s="43" t="s">
        <v>23983</v>
      </c>
      <c r="L274" s="43">
        <v>0</v>
      </c>
      <c r="M274" s="43">
        <v>0</v>
      </c>
      <c r="N274" s="43">
        <f t="shared" si="46"/>
        <v>0</v>
      </c>
      <c r="P274" s="43" t="s">
        <v>23983</v>
      </c>
      <c r="Q274" s="43">
        <v>0</v>
      </c>
      <c r="R274" s="43">
        <v>0</v>
      </c>
      <c r="S274" s="43">
        <f t="shared" si="47"/>
        <v>0</v>
      </c>
      <c r="U274" s="43" t="s">
        <v>23983</v>
      </c>
      <c r="V274" s="43">
        <v>0</v>
      </c>
      <c r="W274" s="43">
        <v>0</v>
      </c>
      <c r="X274" s="43">
        <f t="shared" si="48"/>
        <v>0</v>
      </c>
      <c r="Z274" s="43" t="s">
        <v>23983</v>
      </c>
      <c r="AA274" s="43">
        <v>0</v>
      </c>
      <c r="AB274" s="43">
        <v>0</v>
      </c>
      <c r="AC274" s="43">
        <f t="shared" si="49"/>
        <v>0</v>
      </c>
      <c r="AE274" s="43" t="s">
        <v>23983</v>
      </c>
      <c r="AF274" s="43">
        <v>0</v>
      </c>
      <c r="AG274" s="43">
        <v>0</v>
      </c>
      <c r="AH274" s="43">
        <f t="shared" si="50"/>
        <v>0</v>
      </c>
      <c r="AJ274" s="43" t="s">
        <v>23983</v>
      </c>
      <c r="AK274" s="43">
        <v>0</v>
      </c>
      <c r="AL274" s="43">
        <v>0</v>
      </c>
      <c r="AM274" s="43">
        <f t="shared" si="51"/>
        <v>0</v>
      </c>
      <c r="AO274" s="43" t="s">
        <v>23983</v>
      </c>
      <c r="AP274" s="43">
        <v>0</v>
      </c>
      <c r="AQ274" s="43">
        <v>0</v>
      </c>
      <c r="AR274" s="43">
        <f t="shared" si="52"/>
        <v>0</v>
      </c>
      <c r="AT274" s="43" t="s">
        <v>23983</v>
      </c>
      <c r="AU274" s="43">
        <v>0</v>
      </c>
      <c r="AV274" s="43">
        <v>0</v>
      </c>
      <c r="AW274" s="43">
        <f t="shared" si="53"/>
        <v>0</v>
      </c>
      <c r="AY274" s="43" t="s">
        <v>23983</v>
      </c>
      <c r="AZ274" s="43">
        <v>0</v>
      </c>
      <c r="BA274" s="43">
        <v>0</v>
      </c>
      <c r="BB274" s="43">
        <v>0</v>
      </c>
    </row>
    <row r="275" spans="1:54">
      <c r="A275" s="43" t="s">
        <v>24779</v>
      </c>
      <c r="B275" s="43">
        <v>0</v>
      </c>
      <c r="C275" s="43">
        <v>0</v>
      </c>
      <c r="D275" s="43">
        <f t="shared" si="44"/>
        <v>0</v>
      </c>
      <c r="F275" s="43" t="s">
        <v>24779</v>
      </c>
      <c r="G275" s="43">
        <v>0</v>
      </c>
      <c r="H275" s="43">
        <v>0</v>
      </c>
      <c r="I275" s="43">
        <f t="shared" si="45"/>
        <v>0</v>
      </c>
      <c r="K275" s="43" t="s">
        <v>24779</v>
      </c>
      <c r="L275" s="43">
        <v>0</v>
      </c>
      <c r="M275" s="43">
        <v>0</v>
      </c>
      <c r="N275" s="43">
        <f t="shared" si="46"/>
        <v>0</v>
      </c>
      <c r="P275" s="43" t="s">
        <v>24779</v>
      </c>
      <c r="Q275" s="43">
        <v>0</v>
      </c>
      <c r="R275" s="43">
        <v>0</v>
      </c>
      <c r="S275" s="43">
        <f t="shared" si="47"/>
        <v>0</v>
      </c>
      <c r="U275" s="43" t="s">
        <v>24779</v>
      </c>
      <c r="V275" s="43">
        <v>0</v>
      </c>
      <c r="W275" s="43">
        <v>0</v>
      </c>
      <c r="X275" s="43">
        <f t="shared" si="48"/>
        <v>0</v>
      </c>
      <c r="Z275" s="43" t="s">
        <v>24779</v>
      </c>
      <c r="AA275" s="43">
        <v>0</v>
      </c>
      <c r="AB275" s="43">
        <v>0</v>
      </c>
      <c r="AC275" s="43">
        <f t="shared" si="49"/>
        <v>0</v>
      </c>
      <c r="AE275" s="43" t="s">
        <v>24779</v>
      </c>
      <c r="AF275" s="43">
        <v>0</v>
      </c>
      <c r="AG275" s="43">
        <v>0</v>
      </c>
      <c r="AH275" s="43">
        <f t="shared" si="50"/>
        <v>0</v>
      </c>
      <c r="AJ275" s="43" t="s">
        <v>24779</v>
      </c>
      <c r="AK275" s="43">
        <v>0</v>
      </c>
      <c r="AL275" s="43">
        <v>0</v>
      </c>
      <c r="AM275" s="43">
        <f t="shared" si="51"/>
        <v>0</v>
      </c>
      <c r="AO275" s="43" t="s">
        <v>24779</v>
      </c>
      <c r="AP275" s="43">
        <v>0</v>
      </c>
      <c r="AQ275" s="43">
        <v>0</v>
      </c>
      <c r="AR275" s="43">
        <f t="shared" si="52"/>
        <v>0</v>
      </c>
      <c r="AT275" s="43" t="s">
        <v>24779</v>
      </c>
      <c r="AU275" s="43">
        <v>0</v>
      </c>
      <c r="AV275" s="43">
        <v>0</v>
      </c>
      <c r="AW275" s="43">
        <f t="shared" si="53"/>
        <v>0</v>
      </c>
      <c r="AY275" s="43" t="s">
        <v>24779</v>
      </c>
      <c r="AZ275" s="43">
        <v>0</v>
      </c>
      <c r="BA275" s="43">
        <v>0</v>
      </c>
      <c r="BB275" s="43">
        <v>0</v>
      </c>
    </row>
    <row r="276" spans="1:54">
      <c r="A276" s="43" t="s">
        <v>23984</v>
      </c>
      <c r="B276" s="43">
        <v>0</v>
      </c>
      <c r="C276" s="43">
        <v>0</v>
      </c>
      <c r="D276" s="43">
        <f t="shared" si="44"/>
        <v>0</v>
      </c>
      <c r="F276" s="43" t="s">
        <v>23984</v>
      </c>
      <c r="G276" s="43">
        <v>0</v>
      </c>
      <c r="H276" s="43">
        <v>0</v>
      </c>
      <c r="I276" s="43">
        <f t="shared" si="45"/>
        <v>0</v>
      </c>
      <c r="K276" s="43" t="s">
        <v>23984</v>
      </c>
      <c r="L276" s="43">
        <v>0</v>
      </c>
      <c r="M276" s="43">
        <v>0</v>
      </c>
      <c r="N276" s="43">
        <f t="shared" si="46"/>
        <v>0</v>
      </c>
      <c r="P276" s="43" t="s">
        <v>23984</v>
      </c>
      <c r="Q276" s="43">
        <v>0</v>
      </c>
      <c r="R276" s="43">
        <v>0</v>
      </c>
      <c r="S276" s="43">
        <f t="shared" si="47"/>
        <v>0</v>
      </c>
      <c r="U276" s="43" t="s">
        <v>23984</v>
      </c>
      <c r="V276" s="43">
        <v>0</v>
      </c>
      <c r="W276" s="43">
        <v>0</v>
      </c>
      <c r="X276" s="43">
        <f t="shared" si="48"/>
        <v>0</v>
      </c>
      <c r="Z276" s="43" t="s">
        <v>23984</v>
      </c>
      <c r="AA276" s="43">
        <v>0</v>
      </c>
      <c r="AB276" s="43">
        <v>0</v>
      </c>
      <c r="AC276" s="43">
        <f t="shared" si="49"/>
        <v>0</v>
      </c>
      <c r="AE276" s="43" t="s">
        <v>23984</v>
      </c>
      <c r="AF276" s="43">
        <v>0</v>
      </c>
      <c r="AG276" s="43">
        <v>0</v>
      </c>
      <c r="AH276" s="43">
        <f t="shared" si="50"/>
        <v>1</v>
      </c>
      <c r="AJ276" s="43" t="s">
        <v>23984</v>
      </c>
      <c r="AK276" s="43">
        <v>0</v>
      </c>
      <c r="AL276" s="43">
        <v>0</v>
      </c>
      <c r="AM276" s="43">
        <f t="shared" si="51"/>
        <v>0</v>
      </c>
      <c r="AO276" s="43" t="s">
        <v>23984</v>
      </c>
      <c r="AP276" s="43">
        <v>0</v>
      </c>
      <c r="AQ276" s="43">
        <v>0</v>
      </c>
      <c r="AR276" s="43">
        <f t="shared" si="52"/>
        <v>0</v>
      </c>
      <c r="AT276" s="43" t="s">
        <v>23984</v>
      </c>
      <c r="AU276" s="43">
        <v>0</v>
      </c>
      <c r="AV276" s="43">
        <v>0</v>
      </c>
      <c r="AW276" s="43">
        <f t="shared" si="53"/>
        <v>0</v>
      </c>
      <c r="AY276" s="43" t="s">
        <v>23984</v>
      </c>
      <c r="AZ276" s="43">
        <v>0</v>
      </c>
      <c r="BA276" s="43">
        <v>0</v>
      </c>
      <c r="BB276" s="43">
        <v>0</v>
      </c>
    </row>
    <row r="277" spans="1:54">
      <c r="A277" s="43" t="s">
        <v>24780</v>
      </c>
      <c r="B277" s="43">
        <v>0</v>
      </c>
      <c r="C277" s="43">
        <v>0</v>
      </c>
      <c r="D277" s="43">
        <f t="shared" si="44"/>
        <v>0</v>
      </c>
      <c r="F277" s="43" t="s">
        <v>24780</v>
      </c>
      <c r="G277" s="43">
        <v>0</v>
      </c>
      <c r="H277" s="43">
        <v>0</v>
      </c>
      <c r="I277" s="43">
        <f t="shared" si="45"/>
        <v>0</v>
      </c>
      <c r="K277" s="43" t="s">
        <v>24780</v>
      </c>
      <c r="L277" s="43">
        <v>0</v>
      </c>
      <c r="M277" s="43">
        <v>0</v>
      </c>
      <c r="N277" s="43">
        <f t="shared" si="46"/>
        <v>0</v>
      </c>
      <c r="P277" s="43" t="s">
        <v>24780</v>
      </c>
      <c r="Q277" s="43">
        <v>0</v>
      </c>
      <c r="R277" s="43">
        <v>0</v>
      </c>
      <c r="S277" s="43">
        <f t="shared" si="47"/>
        <v>0</v>
      </c>
      <c r="U277" s="43" t="s">
        <v>24780</v>
      </c>
      <c r="V277" s="43">
        <v>0</v>
      </c>
      <c r="W277" s="43">
        <v>0</v>
      </c>
      <c r="X277" s="43">
        <f t="shared" si="48"/>
        <v>0</v>
      </c>
      <c r="Z277" s="43" t="s">
        <v>24780</v>
      </c>
      <c r="AA277" s="43">
        <v>0</v>
      </c>
      <c r="AB277" s="43">
        <v>0</v>
      </c>
      <c r="AC277" s="43">
        <f t="shared" si="49"/>
        <v>0</v>
      </c>
      <c r="AE277" s="43" t="s">
        <v>24780</v>
      </c>
      <c r="AF277" s="43">
        <v>0</v>
      </c>
      <c r="AG277" s="43">
        <v>0</v>
      </c>
      <c r="AH277" s="43">
        <f t="shared" si="50"/>
        <v>0</v>
      </c>
      <c r="AJ277" s="43" t="s">
        <v>24780</v>
      </c>
      <c r="AK277" s="43">
        <v>0</v>
      </c>
      <c r="AL277" s="43">
        <v>0</v>
      </c>
      <c r="AM277" s="43">
        <f t="shared" si="51"/>
        <v>0</v>
      </c>
      <c r="AO277" s="43" t="s">
        <v>24780</v>
      </c>
      <c r="AP277" s="43">
        <v>0</v>
      </c>
      <c r="AQ277" s="43">
        <v>0</v>
      </c>
      <c r="AR277" s="43">
        <f t="shared" si="52"/>
        <v>0</v>
      </c>
      <c r="AT277" s="43" t="s">
        <v>24780</v>
      </c>
      <c r="AU277" s="43">
        <v>0</v>
      </c>
      <c r="AV277" s="43">
        <v>0</v>
      </c>
      <c r="AW277" s="43">
        <f t="shared" si="53"/>
        <v>0</v>
      </c>
      <c r="AY277" s="43" t="s">
        <v>24780</v>
      </c>
      <c r="AZ277" s="43">
        <v>0</v>
      </c>
      <c r="BA277" s="43">
        <v>0</v>
      </c>
      <c r="BB277" s="43">
        <v>0</v>
      </c>
    </row>
    <row r="278" spans="1:54">
      <c r="A278" s="43" t="s">
        <v>24781</v>
      </c>
      <c r="B278" s="43">
        <v>0</v>
      </c>
      <c r="C278" s="43">
        <v>0</v>
      </c>
      <c r="D278" s="43">
        <f t="shared" si="44"/>
        <v>0</v>
      </c>
      <c r="F278" s="43" t="s">
        <v>24781</v>
      </c>
      <c r="G278" s="43">
        <v>0</v>
      </c>
      <c r="H278" s="43">
        <v>0</v>
      </c>
      <c r="I278" s="43">
        <f t="shared" si="45"/>
        <v>0</v>
      </c>
      <c r="K278" s="43" t="s">
        <v>24781</v>
      </c>
      <c r="L278" s="43">
        <v>0</v>
      </c>
      <c r="M278" s="43">
        <v>0</v>
      </c>
      <c r="N278" s="43">
        <f t="shared" si="46"/>
        <v>0</v>
      </c>
      <c r="P278" s="43" t="s">
        <v>24781</v>
      </c>
      <c r="Q278" s="43">
        <v>0</v>
      </c>
      <c r="R278" s="43">
        <v>0</v>
      </c>
      <c r="S278" s="43">
        <f t="shared" si="47"/>
        <v>0</v>
      </c>
      <c r="U278" s="43" t="s">
        <v>24781</v>
      </c>
      <c r="V278" s="43">
        <v>0</v>
      </c>
      <c r="W278" s="43">
        <v>0</v>
      </c>
      <c r="X278" s="43">
        <f t="shared" si="48"/>
        <v>0</v>
      </c>
      <c r="Z278" s="43" t="s">
        <v>24781</v>
      </c>
      <c r="AA278" s="43">
        <v>0</v>
      </c>
      <c r="AB278" s="43">
        <v>0</v>
      </c>
      <c r="AC278" s="43">
        <f t="shared" si="49"/>
        <v>0</v>
      </c>
      <c r="AE278" s="43" t="s">
        <v>24781</v>
      </c>
      <c r="AF278" s="43">
        <v>0</v>
      </c>
      <c r="AG278" s="43">
        <v>0</v>
      </c>
      <c r="AH278" s="43">
        <f t="shared" si="50"/>
        <v>0</v>
      </c>
      <c r="AJ278" s="43" t="s">
        <v>24781</v>
      </c>
      <c r="AK278" s="43">
        <v>0</v>
      </c>
      <c r="AL278" s="43">
        <v>0</v>
      </c>
      <c r="AM278" s="43">
        <f t="shared" si="51"/>
        <v>0</v>
      </c>
      <c r="AO278" s="43" t="s">
        <v>24781</v>
      </c>
      <c r="AP278" s="43">
        <v>0</v>
      </c>
      <c r="AQ278" s="43">
        <v>0</v>
      </c>
      <c r="AR278" s="43">
        <f t="shared" si="52"/>
        <v>0</v>
      </c>
      <c r="AT278" s="43" t="s">
        <v>24781</v>
      </c>
      <c r="AU278" s="43">
        <v>0</v>
      </c>
      <c r="AV278" s="43">
        <v>0</v>
      </c>
      <c r="AW278" s="43">
        <f t="shared" si="53"/>
        <v>0</v>
      </c>
      <c r="AY278" s="43" t="s">
        <v>24781</v>
      </c>
      <c r="AZ278" s="43">
        <v>0</v>
      </c>
      <c r="BA278" s="43">
        <v>0</v>
      </c>
      <c r="BB278" s="43">
        <v>0</v>
      </c>
    </row>
    <row r="279" spans="1:54">
      <c r="A279" s="43" t="s">
        <v>23985</v>
      </c>
      <c r="B279" s="43">
        <v>0</v>
      </c>
      <c r="C279" s="43">
        <v>0</v>
      </c>
      <c r="D279" s="43">
        <f t="shared" si="44"/>
        <v>0</v>
      </c>
      <c r="F279" s="43" t="s">
        <v>23985</v>
      </c>
      <c r="G279" s="43">
        <v>0</v>
      </c>
      <c r="H279" s="43">
        <v>0</v>
      </c>
      <c r="I279" s="43">
        <f t="shared" si="45"/>
        <v>0</v>
      </c>
      <c r="K279" s="43" t="s">
        <v>23985</v>
      </c>
      <c r="L279" s="43">
        <v>0</v>
      </c>
      <c r="M279" s="43">
        <v>0</v>
      </c>
      <c r="N279" s="43">
        <f t="shared" si="46"/>
        <v>0</v>
      </c>
      <c r="P279" s="43" t="s">
        <v>23985</v>
      </c>
      <c r="Q279" s="43">
        <v>0</v>
      </c>
      <c r="R279" s="43">
        <v>0</v>
      </c>
      <c r="S279" s="43">
        <f t="shared" si="47"/>
        <v>0</v>
      </c>
      <c r="U279" s="43" t="s">
        <v>23985</v>
      </c>
      <c r="V279" s="43">
        <v>0</v>
      </c>
      <c r="W279" s="43">
        <v>0</v>
      </c>
      <c r="X279" s="43">
        <f t="shared" si="48"/>
        <v>1</v>
      </c>
      <c r="Z279" s="43" t="s">
        <v>23985</v>
      </c>
      <c r="AA279" s="43">
        <v>0</v>
      </c>
      <c r="AB279" s="43">
        <v>0</v>
      </c>
      <c r="AC279" s="43">
        <f t="shared" si="49"/>
        <v>0</v>
      </c>
      <c r="AE279" s="43" t="s">
        <v>23985</v>
      </c>
      <c r="AF279" s="43">
        <v>0</v>
      </c>
      <c r="AG279" s="43">
        <v>0</v>
      </c>
      <c r="AH279" s="43">
        <f t="shared" si="50"/>
        <v>0</v>
      </c>
      <c r="AJ279" s="43" t="s">
        <v>23985</v>
      </c>
      <c r="AK279" s="43">
        <v>0</v>
      </c>
      <c r="AL279" s="43">
        <v>0</v>
      </c>
      <c r="AM279" s="43">
        <f t="shared" si="51"/>
        <v>0</v>
      </c>
      <c r="AO279" s="43" t="s">
        <v>23985</v>
      </c>
      <c r="AP279" s="43">
        <v>0</v>
      </c>
      <c r="AQ279" s="43">
        <v>0</v>
      </c>
      <c r="AR279" s="43">
        <f t="shared" si="52"/>
        <v>0</v>
      </c>
      <c r="AT279" s="43" t="s">
        <v>23985</v>
      </c>
      <c r="AU279" s="43">
        <v>0</v>
      </c>
      <c r="AV279" s="43">
        <v>0</v>
      </c>
      <c r="AW279" s="43">
        <f t="shared" si="53"/>
        <v>0</v>
      </c>
      <c r="AY279" s="43" t="s">
        <v>23985</v>
      </c>
      <c r="AZ279" s="43">
        <v>0</v>
      </c>
      <c r="BA279" s="43">
        <v>0</v>
      </c>
      <c r="BB279" s="43">
        <v>0</v>
      </c>
    </row>
    <row r="280" spans="1:54">
      <c r="A280" s="43" t="s">
        <v>24782</v>
      </c>
      <c r="B280" s="43">
        <v>0</v>
      </c>
      <c r="C280" s="43">
        <v>0</v>
      </c>
      <c r="D280" s="43">
        <f t="shared" si="44"/>
        <v>0</v>
      </c>
      <c r="F280" s="43" t="s">
        <v>24782</v>
      </c>
      <c r="G280" s="43">
        <v>0</v>
      </c>
      <c r="H280" s="43">
        <v>0</v>
      </c>
      <c r="I280" s="43">
        <f t="shared" si="45"/>
        <v>0</v>
      </c>
      <c r="K280" s="43" t="s">
        <v>24782</v>
      </c>
      <c r="L280" s="43">
        <v>0</v>
      </c>
      <c r="M280" s="43">
        <v>0</v>
      </c>
      <c r="N280" s="43">
        <f t="shared" si="46"/>
        <v>0</v>
      </c>
      <c r="P280" s="43" t="s">
        <v>24782</v>
      </c>
      <c r="Q280" s="43">
        <v>0</v>
      </c>
      <c r="R280" s="43">
        <v>0</v>
      </c>
      <c r="S280" s="43">
        <f t="shared" si="47"/>
        <v>0</v>
      </c>
      <c r="U280" s="43" t="s">
        <v>24782</v>
      </c>
      <c r="V280" s="43">
        <v>0</v>
      </c>
      <c r="W280" s="43">
        <v>0</v>
      </c>
      <c r="X280" s="43">
        <f t="shared" si="48"/>
        <v>0</v>
      </c>
      <c r="Z280" s="43" t="s">
        <v>24782</v>
      </c>
      <c r="AA280" s="43">
        <v>0</v>
      </c>
      <c r="AB280" s="43">
        <v>0</v>
      </c>
      <c r="AC280" s="43">
        <f t="shared" si="49"/>
        <v>0</v>
      </c>
      <c r="AE280" s="43" t="s">
        <v>24782</v>
      </c>
      <c r="AF280" s="43">
        <v>0</v>
      </c>
      <c r="AG280" s="43">
        <v>0</v>
      </c>
      <c r="AH280" s="43">
        <f t="shared" si="50"/>
        <v>0</v>
      </c>
      <c r="AJ280" s="43" t="s">
        <v>24782</v>
      </c>
      <c r="AK280" s="43">
        <v>0</v>
      </c>
      <c r="AL280" s="43">
        <v>0</v>
      </c>
      <c r="AM280" s="43">
        <f t="shared" si="51"/>
        <v>0</v>
      </c>
      <c r="AO280" s="43" t="s">
        <v>24782</v>
      </c>
      <c r="AP280" s="43">
        <v>0</v>
      </c>
      <c r="AQ280" s="43">
        <v>0</v>
      </c>
      <c r="AR280" s="43">
        <f t="shared" si="52"/>
        <v>0</v>
      </c>
      <c r="AT280" s="43" t="s">
        <v>24782</v>
      </c>
      <c r="AU280" s="43">
        <v>0</v>
      </c>
      <c r="AV280" s="43">
        <v>0</v>
      </c>
      <c r="AW280" s="43">
        <f t="shared" si="53"/>
        <v>0</v>
      </c>
      <c r="AY280" s="43" t="s">
        <v>24782</v>
      </c>
      <c r="AZ280" s="43">
        <v>0</v>
      </c>
      <c r="BA280" s="43">
        <v>0</v>
      </c>
      <c r="BB280" s="43">
        <f t="shared" si="54"/>
        <v>0</v>
      </c>
    </row>
    <row r="281" spans="1:54">
      <c r="A281" s="43" t="s">
        <v>24783</v>
      </c>
      <c r="B281" s="43">
        <v>0</v>
      </c>
      <c r="C281" s="43">
        <v>0</v>
      </c>
      <c r="D281" s="43">
        <f t="shared" si="44"/>
        <v>0</v>
      </c>
      <c r="F281" s="43" t="s">
        <v>24783</v>
      </c>
      <c r="G281" s="43">
        <v>0</v>
      </c>
      <c r="H281" s="43">
        <v>0</v>
      </c>
      <c r="I281" s="43">
        <f t="shared" si="45"/>
        <v>0</v>
      </c>
      <c r="K281" s="43" t="s">
        <v>24783</v>
      </c>
      <c r="L281" s="43">
        <v>0</v>
      </c>
      <c r="M281" s="43">
        <v>0</v>
      </c>
      <c r="N281" s="43">
        <f t="shared" si="46"/>
        <v>0</v>
      </c>
      <c r="P281" s="43" t="s">
        <v>24783</v>
      </c>
      <c r="Q281" s="43">
        <v>0</v>
      </c>
      <c r="R281" s="43">
        <v>0</v>
      </c>
      <c r="S281" s="43">
        <f t="shared" si="47"/>
        <v>0</v>
      </c>
      <c r="U281" s="43" t="s">
        <v>24783</v>
      </c>
      <c r="V281" s="43">
        <v>0</v>
      </c>
      <c r="W281" s="43">
        <v>0</v>
      </c>
      <c r="X281" s="43">
        <f t="shared" si="48"/>
        <v>0</v>
      </c>
      <c r="Z281" s="43" t="s">
        <v>24783</v>
      </c>
      <c r="AA281" s="43">
        <v>0</v>
      </c>
      <c r="AB281" s="43">
        <v>0</v>
      </c>
      <c r="AC281" s="43">
        <f t="shared" si="49"/>
        <v>0</v>
      </c>
      <c r="AE281" s="43" t="s">
        <v>24783</v>
      </c>
      <c r="AF281" s="43">
        <v>0</v>
      </c>
      <c r="AG281" s="43">
        <v>0</v>
      </c>
      <c r="AH281" s="43">
        <f t="shared" si="50"/>
        <v>0</v>
      </c>
      <c r="AJ281" s="43" t="s">
        <v>24783</v>
      </c>
      <c r="AK281" s="43">
        <v>0</v>
      </c>
      <c r="AL281" s="43">
        <v>0</v>
      </c>
      <c r="AM281" s="43">
        <f t="shared" si="51"/>
        <v>0</v>
      </c>
      <c r="AO281" s="43" t="s">
        <v>24783</v>
      </c>
      <c r="AP281" s="43">
        <v>0</v>
      </c>
      <c r="AQ281" s="43">
        <v>0</v>
      </c>
      <c r="AR281" s="43">
        <f t="shared" si="52"/>
        <v>0</v>
      </c>
      <c r="AT281" s="43" t="s">
        <v>24783</v>
      </c>
      <c r="AU281" s="43">
        <v>0</v>
      </c>
      <c r="AV281" s="43">
        <v>0</v>
      </c>
      <c r="AW281" s="43">
        <f t="shared" si="53"/>
        <v>0</v>
      </c>
      <c r="AY281" s="43" t="s">
        <v>24783</v>
      </c>
      <c r="AZ281" s="43">
        <v>0</v>
      </c>
      <c r="BA281" s="43">
        <v>0</v>
      </c>
      <c r="BB281" s="43">
        <f t="shared" si="54"/>
        <v>0</v>
      </c>
    </row>
    <row r="282" spans="1:54">
      <c r="A282" s="43" t="s">
        <v>24784</v>
      </c>
      <c r="B282" s="43">
        <v>0</v>
      </c>
      <c r="C282" s="43">
        <v>0</v>
      </c>
      <c r="D282" s="43">
        <f t="shared" si="44"/>
        <v>0</v>
      </c>
      <c r="F282" s="43" t="s">
        <v>24784</v>
      </c>
      <c r="G282" s="43">
        <v>0</v>
      </c>
      <c r="H282" s="43">
        <v>0</v>
      </c>
      <c r="I282" s="43">
        <f t="shared" si="45"/>
        <v>0</v>
      </c>
      <c r="K282" s="43" t="s">
        <v>24784</v>
      </c>
      <c r="L282" s="43">
        <v>0</v>
      </c>
      <c r="M282" s="43">
        <v>0</v>
      </c>
      <c r="N282" s="43">
        <f t="shared" si="46"/>
        <v>0</v>
      </c>
      <c r="P282" s="43" t="s">
        <v>24784</v>
      </c>
      <c r="Q282" s="43">
        <v>0</v>
      </c>
      <c r="R282" s="43">
        <v>0</v>
      </c>
      <c r="S282" s="43">
        <f t="shared" si="47"/>
        <v>0</v>
      </c>
      <c r="U282" s="43" t="s">
        <v>24784</v>
      </c>
      <c r="V282" s="43">
        <v>0</v>
      </c>
      <c r="W282" s="43">
        <v>0</v>
      </c>
      <c r="X282" s="43">
        <f t="shared" si="48"/>
        <v>0</v>
      </c>
      <c r="Z282" s="43" t="s">
        <v>24784</v>
      </c>
      <c r="AA282" s="43">
        <v>0</v>
      </c>
      <c r="AB282" s="43">
        <v>0</v>
      </c>
      <c r="AC282" s="43">
        <f t="shared" si="49"/>
        <v>0</v>
      </c>
      <c r="AE282" s="43" t="s">
        <v>24784</v>
      </c>
      <c r="AF282" s="43">
        <v>0</v>
      </c>
      <c r="AG282" s="43">
        <v>0</v>
      </c>
      <c r="AH282" s="43">
        <f t="shared" si="50"/>
        <v>0</v>
      </c>
      <c r="AJ282" s="43" t="s">
        <v>24784</v>
      </c>
      <c r="AK282" s="43">
        <v>0</v>
      </c>
      <c r="AL282" s="43">
        <v>0</v>
      </c>
      <c r="AM282" s="43">
        <f t="shared" si="51"/>
        <v>0</v>
      </c>
      <c r="AO282" s="43" t="s">
        <v>24784</v>
      </c>
      <c r="AP282" s="43">
        <v>0</v>
      </c>
      <c r="AQ282" s="43">
        <v>0</v>
      </c>
      <c r="AR282" s="43">
        <f t="shared" si="52"/>
        <v>0</v>
      </c>
      <c r="AT282" s="43" t="s">
        <v>24784</v>
      </c>
      <c r="AU282" s="43">
        <v>0</v>
      </c>
      <c r="AV282" s="43">
        <v>0</v>
      </c>
      <c r="AW282" s="43">
        <f t="shared" si="53"/>
        <v>0</v>
      </c>
      <c r="AY282" s="43" t="s">
        <v>24784</v>
      </c>
      <c r="AZ282" s="43">
        <v>0</v>
      </c>
      <c r="BA282" s="43">
        <v>0</v>
      </c>
      <c r="BB282" s="43">
        <f t="shared" si="54"/>
        <v>0</v>
      </c>
    </row>
    <row r="283" spans="1:54">
      <c r="A283" s="43" t="s">
        <v>24785</v>
      </c>
      <c r="B283" s="43">
        <v>0</v>
      </c>
      <c r="C283" s="43">
        <v>0</v>
      </c>
      <c r="D283" s="43">
        <f t="shared" si="44"/>
        <v>0</v>
      </c>
      <c r="F283" s="43" t="s">
        <v>24785</v>
      </c>
      <c r="G283" s="43">
        <v>0</v>
      </c>
      <c r="H283" s="43">
        <v>0</v>
      </c>
      <c r="I283" s="43">
        <f t="shared" si="45"/>
        <v>0</v>
      </c>
      <c r="K283" s="43" t="s">
        <v>24785</v>
      </c>
      <c r="L283" s="43">
        <v>0</v>
      </c>
      <c r="M283" s="43">
        <v>0</v>
      </c>
      <c r="N283" s="43">
        <f t="shared" si="46"/>
        <v>0</v>
      </c>
      <c r="P283" s="43" t="s">
        <v>24785</v>
      </c>
      <c r="Q283" s="43">
        <v>0</v>
      </c>
      <c r="R283" s="43">
        <v>0</v>
      </c>
      <c r="S283" s="43">
        <f t="shared" si="47"/>
        <v>0</v>
      </c>
      <c r="U283" s="43" t="s">
        <v>24785</v>
      </c>
      <c r="V283" s="43">
        <v>0</v>
      </c>
      <c r="W283" s="43">
        <v>0</v>
      </c>
      <c r="X283" s="43">
        <f t="shared" si="48"/>
        <v>0</v>
      </c>
      <c r="Z283" s="43" t="s">
        <v>24785</v>
      </c>
      <c r="AA283" s="43">
        <v>0</v>
      </c>
      <c r="AB283" s="43">
        <v>0</v>
      </c>
      <c r="AC283" s="43">
        <f t="shared" si="49"/>
        <v>0</v>
      </c>
      <c r="AE283" s="43" t="s">
        <v>24785</v>
      </c>
      <c r="AF283" s="43">
        <v>0</v>
      </c>
      <c r="AG283" s="43">
        <v>0</v>
      </c>
      <c r="AH283" s="43">
        <f t="shared" si="50"/>
        <v>0</v>
      </c>
      <c r="AJ283" s="43" t="s">
        <v>24785</v>
      </c>
      <c r="AK283" s="43">
        <v>0</v>
      </c>
      <c r="AL283" s="43">
        <v>0</v>
      </c>
      <c r="AM283" s="43">
        <f t="shared" si="51"/>
        <v>0</v>
      </c>
      <c r="AO283" s="43" t="s">
        <v>24785</v>
      </c>
      <c r="AP283" s="43">
        <v>0</v>
      </c>
      <c r="AQ283" s="43">
        <v>0</v>
      </c>
      <c r="AR283" s="43">
        <f t="shared" si="52"/>
        <v>0</v>
      </c>
      <c r="AT283" s="43" t="s">
        <v>24785</v>
      </c>
      <c r="AU283" s="43">
        <v>0</v>
      </c>
      <c r="AV283" s="43">
        <v>0</v>
      </c>
      <c r="AW283" s="43">
        <f t="shared" si="53"/>
        <v>0</v>
      </c>
      <c r="AY283" s="43" t="s">
        <v>24785</v>
      </c>
      <c r="AZ283" s="43">
        <v>0</v>
      </c>
      <c r="BA283" s="43">
        <v>0</v>
      </c>
      <c r="BB283" s="43">
        <f t="shared" si="54"/>
        <v>0</v>
      </c>
    </row>
    <row r="284" spans="1:54">
      <c r="A284" s="43" t="s">
        <v>24786</v>
      </c>
      <c r="B284" s="43">
        <v>0</v>
      </c>
      <c r="C284" s="43">
        <v>0</v>
      </c>
      <c r="D284" s="43">
        <f t="shared" si="44"/>
        <v>0</v>
      </c>
      <c r="F284" s="43" t="s">
        <v>24786</v>
      </c>
      <c r="G284" s="43">
        <v>0</v>
      </c>
      <c r="H284" s="43">
        <v>0</v>
      </c>
      <c r="I284" s="43">
        <f t="shared" si="45"/>
        <v>0</v>
      </c>
      <c r="K284" s="43" t="s">
        <v>24786</v>
      </c>
      <c r="L284" s="43">
        <v>0</v>
      </c>
      <c r="M284" s="43">
        <v>0</v>
      </c>
      <c r="N284" s="43">
        <f t="shared" si="46"/>
        <v>0</v>
      </c>
      <c r="P284" s="43" t="s">
        <v>24786</v>
      </c>
      <c r="Q284" s="43">
        <v>0</v>
      </c>
      <c r="R284" s="43">
        <v>0</v>
      </c>
      <c r="S284" s="43">
        <f t="shared" si="47"/>
        <v>0</v>
      </c>
      <c r="U284" s="43" t="s">
        <v>24786</v>
      </c>
      <c r="V284" s="43">
        <v>0</v>
      </c>
      <c r="W284" s="43">
        <v>0</v>
      </c>
      <c r="X284" s="43">
        <f t="shared" si="48"/>
        <v>0</v>
      </c>
      <c r="Z284" s="43" t="s">
        <v>24786</v>
      </c>
      <c r="AA284" s="43">
        <v>0</v>
      </c>
      <c r="AB284" s="43">
        <v>0</v>
      </c>
      <c r="AC284" s="43">
        <f t="shared" si="49"/>
        <v>0</v>
      </c>
      <c r="AE284" s="43" t="s">
        <v>24786</v>
      </c>
      <c r="AF284" s="43">
        <v>0</v>
      </c>
      <c r="AG284" s="43">
        <v>0</v>
      </c>
      <c r="AH284" s="43">
        <f t="shared" si="50"/>
        <v>0</v>
      </c>
      <c r="AJ284" s="43" t="s">
        <v>24786</v>
      </c>
      <c r="AK284" s="43">
        <v>0</v>
      </c>
      <c r="AL284" s="43">
        <v>0</v>
      </c>
      <c r="AM284" s="43">
        <f t="shared" si="51"/>
        <v>0</v>
      </c>
      <c r="AO284" s="43" t="s">
        <v>24786</v>
      </c>
      <c r="AP284" s="43">
        <v>0</v>
      </c>
      <c r="AQ284" s="43">
        <v>0</v>
      </c>
      <c r="AR284" s="43">
        <f t="shared" si="52"/>
        <v>0</v>
      </c>
      <c r="AT284" s="43" t="s">
        <v>24786</v>
      </c>
      <c r="AU284" s="43">
        <v>0</v>
      </c>
      <c r="AV284" s="43">
        <v>0</v>
      </c>
      <c r="AW284" s="43">
        <f t="shared" si="53"/>
        <v>0</v>
      </c>
      <c r="AY284" s="43" t="s">
        <v>24786</v>
      </c>
      <c r="AZ284" s="43">
        <v>0</v>
      </c>
      <c r="BA284" s="43">
        <v>0</v>
      </c>
      <c r="BB284" s="43">
        <f t="shared" si="54"/>
        <v>0</v>
      </c>
    </row>
    <row r="285" spans="1:54">
      <c r="A285" s="43" t="s">
        <v>24787</v>
      </c>
      <c r="B285" s="43">
        <v>0</v>
      </c>
      <c r="C285" s="43">
        <v>0</v>
      </c>
      <c r="D285" s="43">
        <f t="shared" si="44"/>
        <v>0</v>
      </c>
      <c r="F285" s="43" t="s">
        <v>24787</v>
      </c>
      <c r="G285" s="43">
        <v>0</v>
      </c>
      <c r="H285" s="43">
        <v>0</v>
      </c>
      <c r="I285" s="43">
        <f t="shared" si="45"/>
        <v>0</v>
      </c>
      <c r="K285" s="43" t="s">
        <v>24787</v>
      </c>
      <c r="L285" s="43">
        <v>0</v>
      </c>
      <c r="M285" s="43">
        <v>0</v>
      </c>
      <c r="N285" s="43">
        <f t="shared" si="46"/>
        <v>0</v>
      </c>
      <c r="P285" s="43" t="s">
        <v>24787</v>
      </c>
      <c r="Q285" s="43">
        <v>0</v>
      </c>
      <c r="R285" s="43">
        <v>0</v>
      </c>
      <c r="S285" s="43">
        <f t="shared" si="47"/>
        <v>0</v>
      </c>
      <c r="U285" s="43" t="s">
        <v>24787</v>
      </c>
      <c r="V285" s="43">
        <v>0</v>
      </c>
      <c r="W285" s="43">
        <v>0</v>
      </c>
      <c r="X285" s="43">
        <f t="shared" si="48"/>
        <v>0</v>
      </c>
      <c r="Z285" s="43" t="s">
        <v>24787</v>
      </c>
      <c r="AA285" s="43">
        <v>0</v>
      </c>
      <c r="AB285" s="43">
        <v>0</v>
      </c>
      <c r="AC285" s="43">
        <f t="shared" si="49"/>
        <v>0</v>
      </c>
      <c r="AE285" s="43" t="s">
        <v>24787</v>
      </c>
      <c r="AF285" s="43">
        <v>0</v>
      </c>
      <c r="AG285" s="43">
        <v>0</v>
      </c>
      <c r="AH285" s="43">
        <f t="shared" si="50"/>
        <v>0</v>
      </c>
      <c r="AJ285" s="43" t="s">
        <v>24787</v>
      </c>
      <c r="AK285" s="43">
        <v>0</v>
      </c>
      <c r="AL285" s="43">
        <v>0</v>
      </c>
      <c r="AM285" s="43">
        <f t="shared" si="51"/>
        <v>0</v>
      </c>
      <c r="AO285" s="43" t="s">
        <v>24787</v>
      </c>
      <c r="AP285" s="43">
        <v>0</v>
      </c>
      <c r="AQ285" s="43">
        <v>0</v>
      </c>
      <c r="AR285" s="43">
        <f t="shared" si="52"/>
        <v>0</v>
      </c>
      <c r="AT285" s="43" t="s">
        <v>24787</v>
      </c>
      <c r="AU285" s="43">
        <v>0</v>
      </c>
      <c r="AV285" s="43">
        <v>0</v>
      </c>
      <c r="AW285" s="43">
        <f t="shared" si="53"/>
        <v>0</v>
      </c>
      <c r="AY285" s="43" t="s">
        <v>24787</v>
      </c>
      <c r="AZ285" s="43">
        <v>0</v>
      </c>
      <c r="BA285" s="43">
        <v>0</v>
      </c>
      <c r="BB285" s="43">
        <f t="shared" si="54"/>
        <v>0</v>
      </c>
    </row>
    <row r="286" spans="1:54">
      <c r="A286" s="43" t="s">
        <v>24788</v>
      </c>
      <c r="B286" s="43">
        <v>0</v>
      </c>
      <c r="C286" s="43">
        <v>0</v>
      </c>
      <c r="D286" s="43">
        <f t="shared" si="44"/>
        <v>0</v>
      </c>
      <c r="F286" s="43" t="s">
        <v>24788</v>
      </c>
      <c r="G286" s="43">
        <v>0</v>
      </c>
      <c r="H286" s="43">
        <v>0</v>
      </c>
      <c r="I286" s="43">
        <f t="shared" si="45"/>
        <v>0</v>
      </c>
      <c r="K286" s="43" t="s">
        <v>24788</v>
      </c>
      <c r="L286" s="43">
        <v>0</v>
      </c>
      <c r="M286" s="43">
        <v>0</v>
      </c>
      <c r="N286" s="43">
        <f t="shared" si="46"/>
        <v>0</v>
      </c>
      <c r="P286" s="43" t="s">
        <v>24788</v>
      </c>
      <c r="Q286" s="43">
        <v>0</v>
      </c>
      <c r="R286" s="43">
        <v>0</v>
      </c>
      <c r="S286" s="43">
        <f t="shared" si="47"/>
        <v>0</v>
      </c>
      <c r="U286" s="43" t="s">
        <v>24788</v>
      </c>
      <c r="V286" s="43">
        <v>0</v>
      </c>
      <c r="W286" s="43">
        <v>0</v>
      </c>
      <c r="X286" s="43">
        <f t="shared" si="48"/>
        <v>0</v>
      </c>
      <c r="Z286" s="43" t="s">
        <v>24788</v>
      </c>
      <c r="AA286" s="43">
        <v>0</v>
      </c>
      <c r="AB286" s="43">
        <v>0</v>
      </c>
      <c r="AC286" s="43">
        <f t="shared" si="49"/>
        <v>0</v>
      </c>
      <c r="AE286" s="43" t="s">
        <v>24788</v>
      </c>
      <c r="AF286" s="43">
        <v>0</v>
      </c>
      <c r="AG286" s="43">
        <v>0</v>
      </c>
      <c r="AH286" s="43">
        <f t="shared" si="50"/>
        <v>0</v>
      </c>
      <c r="AJ286" s="43" t="s">
        <v>24788</v>
      </c>
      <c r="AK286" s="43">
        <v>0</v>
      </c>
      <c r="AL286" s="43">
        <v>0</v>
      </c>
      <c r="AM286" s="43">
        <f t="shared" si="51"/>
        <v>0</v>
      </c>
      <c r="AO286" s="43" t="s">
        <v>24788</v>
      </c>
      <c r="AP286" s="43">
        <v>0</v>
      </c>
      <c r="AQ286" s="43">
        <v>0</v>
      </c>
      <c r="AR286" s="43">
        <f t="shared" si="52"/>
        <v>0</v>
      </c>
      <c r="AT286" s="43" t="s">
        <v>24788</v>
      </c>
      <c r="AU286" s="43">
        <v>0</v>
      </c>
      <c r="AV286" s="43">
        <v>0</v>
      </c>
      <c r="AW286" s="43">
        <f t="shared" si="53"/>
        <v>0</v>
      </c>
      <c r="AY286" s="43" t="s">
        <v>24788</v>
      </c>
      <c r="AZ286" s="43">
        <v>0</v>
      </c>
      <c r="BA286" s="43">
        <v>0</v>
      </c>
      <c r="BB286" s="43">
        <f t="shared" si="54"/>
        <v>0</v>
      </c>
    </row>
    <row r="287" spans="1:54">
      <c r="A287" s="43" t="s">
        <v>24789</v>
      </c>
      <c r="B287" s="43">
        <v>0</v>
      </c>
      <c r="C287" s="43">
        <v>0</v>
      </c>
      <c r="D287" s="43">
        <f t="shared" si="44"/>
        <v>0</v>
      </c>
      <c r="F287" s="43" t="s">
        <v>24789</v>
      </c>
      <c r="G287" s="43">
        <v>0</v>
      </c>
      <c r="H287" s="43">
        <v>0</v>
      </c>
      <c r="I287" s="43">
        <f t="shared" si="45"/>
        <v>0</v>
      </c>
      <c r="K287" s="43" t="s">
        <v>24789</v>
      </c>
      <c r="L287" s="43">
        <v>0</v>
      </c>
      <c r="M287" s="43">
        <v>0</v>
      </c>
      <c r="N287" s="43">
        <f t="shared" si="46"/>
        <v>0</v>
      </c>
      <c r="P287" s="43" t="s">
        <v>24789</v>
      </c>
      <c r="Q287" s="43">
        <v>0</v>
      </c>
      <c r="R287" s="43">
        <v>0</v>
      </c>
      <c r="S287" s="43">
        <f t="shared" si="47"/>
        <v>0</v>
      </c>
      <c r="U287" s="43" t="s">
        <v>24789</v>
      </c>
      <c r="V287" s="43">
        <v>0</v>
      </c>
      <c r="W287" s="43">
        <v>0</v>
      </c>
      <c r="X287" s="43">
        <f t="shared" si="48"/>
        <v>0</v>
      </c>
      <c r="Z287" s="43" t="s">
        <v>24789</v>
      </c>
      <c r="AA287" s="43">
        <v>0</v>
      </c>
      <c r="AB287" s="43">
        <v>0</v>
      </c>
      <c r="AC287" s="43">
        <f t="shared" si="49"/>
        <v>0</v>
      </c>
      <c r="AE287" s="43" t="s">
        <v>24789</v>
      </c>
      <c r="AF287" s="43">
        <v>0</v>
      </c>
      <c r="AG287" s="43">
        <v>0</v>
      </c>
      <c r="AH287" s="43">
        <f t="shared" si="50"/>
        <v>0</v>
      </c>
      <c r="AJ287" s="43" t="s">
        <v>24789</v>
      </c>
      <c r="AK287" s="43">
        <v>0</v>
      </c>
      <c r="AL287" s="43">
        <v>0</v>
      </c>
      <c r="AM287" s="43">
        <f t="shared" si="51"/>
        <v>0</v>
      </c>
      <c r="AO287" s="43" t="s">
        <v>24789</v>
      </c>
      <c r="AP287" s="43">
        <v>0</v>
      </c>
      <c r="AQ287" s="43">
        <v>0</v>
      </c>
      <c r="AR287" s="43">
        <f t="shared" si="52"/>
        <v>0</v>
      </c>
      <c r="AT287" s="43" t="s">
        <v>24789</v>
      </c>
      <c r="AU287" s="43">
        <v>0</v>
      </c>
      <c r="AV287" s="43">
        <v>0</v>
      </c>
      <c r="AW287" s="43">
        <f t="shared" si="53"/>
        <v>0</v>
      </c>
      <c r="AY287" s="43" t="s">
        <v>24789</v>
      </c>
      <c r="AZ287" s="43">
        <v>0</v>
      </c>
      <c r="BA287" s="43">
        <v>0</v>
      </c>
      <c r="BB287" s="43">
        <f t="shared" si="54"/>
        <v>0</v>
      </c>
    </row>
    <row r="288" spans="1:54">
      <c r="A288" s="43" t="s">
        <v>24790</v>
      </c>
      <c r="B288" s="43">
        <v>0</v>
      </c>
      <c r="C288" s="43">
        <v>0</v>
      </c>
      <c r="D288" s="43">
        <f t="shared" si="44"/>
        <v>0</v>
      </c>
      <c r="F288" s="43" t="s">
        <v>24790</v>
      </c>
      <c r="G288" s="43">
        <v>0</v>
      </c>
      <c r="H288" s="43">
        <v>0</v>
      </c>
      <c r="I288" s="43">
        <f t="shared" si="45"/>
        <v>0</v>
      </c>
      <c r="K288" s="43" t="s">
        <v>24790</v>
      </c>
      <c r="L288" s="43">
        <v>0</v>
      </c>
      <c r="M288" s="43">
        <v>0</v>
      </c>
      <c r="N288" s="43">
        <f t="shared" si="46"/>
        <v>0</v>
      </c>
      <c r="P288" s="43" t="s">
        <v>24790</v>
      </c>
      <c r="Q288" s="43">
        <v>0</v>
      </c>
      <c r="R288" s="43">
        <v>0</v>
      </c>
      <c r="S288" s="43">
        <f t="shared" si="47"/>
        <v>0</v>
      </c>
      <c r="U288" s="43" t="s">
        <v>24790</v>
      </c>
      <c r="V288" s="43">
        <v>0</v>
      </c>
      <c r="W288" s="43">
        <v>0</v>
      </c>
      <c r="X288" s="43">
        <f t="shared" si="48"/>
        <v>0</v>
      </c>
      <c r="Z288" s="43" t="s">
        <v>24790</v>
      </c>
      <c r="AA288" s="43">
        <v>0</v>
      </c>
      <c r="AB288" s="43">
        <v>0</v>
      </c>
      <c r="AC288" s="43">
        <f t="shared" si="49"/>
        <v>0</v>
      </c>
      <c r="AE288" s="43" t="s">
        <v>24790</v>
      </c>
      <c r="AF288" s="43">
        <v>0</v>
      </c>
      <c r="AG288" s="43">
        <v>0</v>
      </c>
      <c r="AH288" s="43">
        <f t="shared" si="50"/>
        <v>0</v>
      </c>
      <c r="AJ288" s="43" t="s">
        <v>24790</v>
      </c>
      <c r="AK288" s="43">
        <v>0</v>
      </c>
      <c r="AL288" s="43">
        <v>0</v>
      </c>
      <c r="AM288" s="43">
        <f t="shared" si="51"/>
        <v>0</v>
      </c>
      <c r="AO288" s="43" t="s">
        <v>24790</v>
      </c>
      <c r="AP288" s="43">
        <v>0</v>
      </c>
      <c r="AQ288" s="43">
        <v>0</v>
      </c>
      <c r="AR288" s="43">
        <f t="shared" si="52"/>
        <v>0</v>
      </c>
      <c r="AT288" s="43" t="s">
        <v>24790</v>
      </c>
      <c r="AU288" s="43">
        <v>0</v>
      </c>
      <c r="AV288" s="43">
        <v>0</v>
      </c>
      <c r="AW288" s="43">
        <f t="shared" si="53"/>
        <v>0</v>
      </c>
      <c r="AY288" s="43" t="s">
        <v>24790</v>
      </c>
      <c r="AZ288" s="43">
        <v>0</v>
      </c>
      <c r="BA288" s="43">
        <v>0</v>
      </c>
      <c r="BB288" s="43">
        <f t="shared" si="54"/>
        <v>0</v>
      </c>
    </row>
    <row r="289" spans="1:54">
      <c r="A289" s="43" t="s">
        <v>24791</v>
      </c>
      <c r="B289" s="43">
        <v>0</v>
      </c>
      <c r="C289" s="43">
        <v>0</v>
      </c>
      <c r="D289" s="43">
        <f t="shared" si="44"/>
        <v>0</v>
      </c>
      <c r="F289" s="43" t="s">
        <v>24791</v>
      </c>
      <c r="G289" s="43">
        <v>0</v>
      </c>
      <c r="H289" s="43">
        <v>0</v>
      </c>
      <c r="I289" s="43">
        <f t="shared" si="45"/>
        <v>0</v>
      </c>
      <c r="K289" s="43" t="s">
        <v>24791</v>
      </c>
      <c r="L289" s="43">
        <v>0</v>
      </c>
      <c r="M289" s="43">
        <v>0</v>
      </c>
      <c r="N289" s="43">
        <f t="shared" si="46"/>
        <v>0</v>
      </c>
      <c r="P289" s="43" t="s">
        <v>24791</v>
      </c>
      <c r="Q289" s="43">
        <v>0</v>
      </c>
      <c r="R289" s="43">
        <v>0</v>
      </c>
      <c r="S289" s="43">
        <f t="shared" si="47"/>
        <v>0</v>
      </c>
      <c r="U289" s="43" t="s">
        <v>24791</v>
      </c>
      <c r="V289" s="43">
        <v>0</v>
      </c>
      <c r="W289" s="43">
        <v>0</v>
      </c>
      <c r="X289" s="43">
        <f t="shared" si="48"/>
        <v>0</v>
      </c>
      <c r="Z289" s="43" t="s">
        <v>24791</v>
      </c>
      <c r="AA289" s="43">
        <v>0</v>
      </c>
      <c r="AB289" s="43">
        <v>0</v>
      </c>
      <c r="AC289" s="43">
        <f t="shared" si="49"/>
        <v>0</v>
      </c>
      <c r="AE289" s="43" t="s">
        <v>24791</v>
      </c>
      <c r="AF289" s="43">
        <v>0</v>
      </c>
      <c r="AG289" s="43">
        <v>0</v>
      </c>
      <c r="AH289" s="43">
        <f t="shared" si="50"/>
        <v>0</v>
      </c>
      <c r="AJ289" s="43" t="s">
        <v>24791</v>
      </c>
      <c r="AK289" s="43">
        <v>0</v>
      </c>
      <c r="AL289" s="43">
        <v>0</v>
      </c>
      <c r="AM289" s="43">
        <f t="shared" si="51"/>
        <v>0</v>
      </c>
      <c r="AO289" s="43" t="s">
        <v>24791</v>
      </c>
      <c r="AP289" s="43">
        <v>0</v>
      </c>
      <c r="AQ289" s="43">
        <v>0</v>
      </c>
      <c r="AR289" s="43">
        <f t="shared" si="52"/>
        <v>0</v>
      </c>
      <c r="AT289" s="43" t="s">
        <v>24791</v>
      </c>
      <c r="AU289" s="43">
        <v>0</v>
      </c>
      <c r="AV289" s="43">
        <v>0</v>
      </c>
      <c r="AW289" s="43">
        <f t="shared" si="53"/>
        <v>0</v>
      </c>
      <c r="AY289" s="43" t="s">
        <v>24791</v>
      </c>
      <c r="AZ289" s="43">
        <v>0</v>
      </c>
      <c r="BA289" s="43">
        <v>0</v>
      </c>
      <c r="BB289" s="43">
        <f t="shared" si="54"/>
        <v>0</v>
      </c>
    </row>
    <row r="290" spans="1:54">
      <c r="A290" s="43" t="s">
        <v>24792</v>
      </c>
      <c r="B290" s="43">
        <v>0</v>
      </c>
      <c r="C290" s="43">
        <v>0</v>
      </c>
      <c r="D290" s="43">
        <f t="shared" si="44"/>
        <v>0</v>
      </c>
      <c r="F290" s="43" t="s">
        <v>24792</v>
      </c>
      <c r="G290" s="43">
        <v>0</v>
      </c>
      <c r="H290" s="43">
        <v>0</v>
      </c>
      <c r="I290" s="43">
        <f t="shared" si="45"/>
        <v>0</v>
      </c>
      <c r="K290" s="43" t="s">
        <v>24792</v>
      </c>
      <c r="L290" s="43">
        <v>0</v>
      </c>
      <c r="M290" s="43">
        <v>0</v>
      </c>
      <c r="N290" s="43">
        <f t="shared" si="46"/>
        <v>0</v>
      </c>
      <c r="P290" s="43" t="s">
        <v>24792</v>
      </c>
      <c r="Q290" s="43">
        <v>0</v>
      </c>
      <c r="R290" s="43">
        <v>0</v>
      </c>
      <c r="S290" s="43">
        <f t="shared" si="47"/>
        <v>0</v>
      </c>
      <c r="U290" s="43" t="s">
        <v>24792</v>
      </c>
      <c r="V290" s="43">
        <v>0</v>
      </c>
      <c r="W290" s="43">
        <v>0</v>
      </c>
      <c r="X290" s="43">
        <f t="shared" si="48"/>
        <v>0</v>
      </c>
      <c r="Z290" s="43" t="s">
        <v>24792</v>
      </c>
      <c r="AA290" s="43">
        <v>0</v>
      </c>
      <c r="AB290" s="43">
        <v>0</v>
      </c>
      <c r="AC290" s="43">
        <f t="shared" si="49"/>
        <v>0</v>
      </c>
      <c r="AE290" s="43" t="s">
        <v>24792</v>
      </c>
      <c r="AF290" s="43">
        <v>0</v>
      </c>
      <c r="AG290" s="43">
        <v>0</v>
      </c>
      <c r="AH290" s="43">
        <f t="shared" si="50"/>
        <v>0</v>
      </c>
      <c r="AJ290" s="43" t="s">
        <v>24792</v>
      </c>
      <c r="AK290" s="43">
        <v>0</v>
      </c>
      <c r="AL290" s="43">
        <v>0</v>
      </c>
      <c r="AM290" s="43">
        <f t="shared" si="51"/>
        <v>0</v>
      </c>
      <c r="AO290" s="43" t="s">
        <v>24792</v>
      </c>
      <c r="AP290" s="43">
        <v>0</v>
      </c>
      <c r="AQ290" s="43">
        <v>0</v>
      </c>
      <c r="AR290" s="43">
        <f t="shared" si="52"/>
        <v>0</v>
      </c>
      <c r="AT290" s="43" t="s">
        <v>24792</v>
      </c>
      <c r="AU290" s="43">
        <v>0</v>
      </c>
      <c r="AV290" s="43">
        <v>0</v>
      </c>
      <c r="AW290" s="43">
        <f t="shared" si="53"/>
        <v>0</v>
      </c>
      <c r="AY290" s="43" t="s">
        <v>24792</v>
      </c>
      <c r="AZ290" s="43">
        <v>0</v>
      </c>
      <c r="BA290" s="43">
        <v>0</v>
      </c>
      <c r="BB290" s="43">
        <f t="shared" si="54"/>
        <v>0</v>
      </c>
    </row>
    <row r="291" spans="1:54">
      <c r="A291" s="43" t="s">
        <v>864</v>
      </c>
      <c r="B291" s="43">
        <v>0</v>
      </c>
      <c r="C291" s="43">
        <v>0</v>
      </c>
      <c r="D291" s="43">
        <f t="shared" si="44"/>
        <v>1</v>
      </c>
      <c r="F291" s="43" t="s">
        <v>864</v>
      </c>
      <c r="G291" s="43">
        <v>0</v>
      </c>
      <c r="H291" s="43">
        <v>0</v>
      </c>
      <c r="I291" s="43">
        <f t="shared" si="45"/>
        <v>1</v>
      </c>
      <c r="K291" s="43" t="s">
        <v>864</v>
      </c>
      <c r="L291" s="43">
        <v>0</v>
      </c>
      <c r="M291" s="43">
        <v>0</v>
      </c>
      <c r="N291" s="43">
        <f t="shared" si="46"/>
        <v>1</v>
      </c>
      <c r="P291" s="43" t="s">
        <v>864</v>
      </c>
      <c r="Q291" s="43">
        <v>0</v>
      </c>
      <c r="R291" s="43">
        <v>0</v>
      </c>
      <c r="S291" s="43">
        <f t="shared" si="47"/>
        <v>1</v>
      </c>
      <c r="U291" s="43" t="s">
        <v>864</v>
      </c>
      <c r="V291" s="43">
        <v>0</v>
      </c>
      <c r="W291" s="43">
        <v>0</v>
      </c>
      <c r="X291" s="43">
        <f t="shared" si="48"/>
        <v>1</v>
      </c>
      <c r="Z291" s="43" t="s">
        <v>864</v>
      </c>
      <c r="AA291" s="43">
        <v>0</v>
      </c>
      <c r="AB291" s="43">
        <v>0</v>
      </c>
      <c r="AC291" s="43">
        <f t="shared" si="49"/>
        <v>1</v>
      </c>
      <c r="AE291" s="43" t="s">
        <v>864</v>
      </c>
      <c r="AF291" s="43">
        <v>0</v>
      </c>
      <c r="AG291" s="43">
        <v>0</v>
      </c>
      <c r="AH291" s="43">
        <f t="shared" si="50"/>
        <v>1</v>
      </c>
      <c r="AJ291" s="43" t="s">
        <v>864</v>
      </c>
      <c r="AK291" s="43">
        <v>0</v>
      </c>
      <c r="AL291" s="43">
        <v>0</v>
      </c>
      <c r="AM291" s="43">
        <f t="shared" si="51"/>
        <v>1</v>
      </c>
      <c r="AO291" s="43" t="s">
        <v>864</v>
      </c>
      <c r="AP291" s="43">
        <v>0</v>
      </c>
      <c r="AQ291" s="43">
        <v>0</v>
      </c>
      <c r="AR291" s="43">
        <f t="shared" si="52"/>
        <v>1</v>
      </c>
      <c r="AT291" s="43" t="s">
        <v>864</v>
      </c>
      <c r="AU291" s="43">
        <v>0</v>
      </c>
      <c r="AV291" s="43">
        <v>0</v>
      </c>
      <c r="AW291" s="43">
        <f t="shared" si="53"/>
        <v>1</v>
      </c>
      <c r="AY291" s="43" t="s">
        <v>864</v>
      </c>
      <c r="AZ291" s="43">
        <v>0</v>
      </c>
      <c r="BA291" s="43">
        <v>0</v>
      </c>
      <c r="BB291" s="43">
        <f t="shared" si="54"/>
        <v>1</v>
      </c>
    </row>
    <row r="292" spans="1:54">
      <c r="A292" s="43" t="s">
        <v>24793</v>
      </c>
      <c r="B292" s="43">
        <v>0</v>
      </c>
      <c r="C292" s="43">
        <v>0</v>
      </c>
      <c r="D292" s="43">
        <f t="shared" si="44"/>
        <v>0</v>
      </c>
      <c r="F292" s="43" t="s">
        <v>24793</v>
      </c>
      <c r="G292" s="43">
        <v>0</v>
      </c>
      <c r="H292" s="43">
        <v>0</v>
      </c>
      <c r="I292" s="43">
        <f t="shared" si="45"/>
        <v>0</v>
      </c>
      <c r="K292" s="43" t="s">
        <v>24793</v>
      </c>
      <c r="L292" s="43">
        <v>0</v>
      </c>
      <c r="M292" s="43">
        <v>0</v>
      </c>
      <c r="N292" s="43">
        <f t="shared" si="46"/>
        <v>0</v>
      </c>
      <c r="P292" s="43" t="s">
        <v>24793</v>
      </c>
      <c r="Q292" s="43">
        <v>0</v>
      </c>
      <c r="R292" s="43">
        <v>0</v>
      </c>
      <c r="S292" s="43">
        <f t="shared" si="47"/>
        <v>0</v>
      </c>
      <c r="U292" s="43" t="s">
        <v>24793</v>
      </c>
      <c r="V292" s="43">
        <v>0</v>
      </c>
      <c r="W292" s="43">
        <v>0</v>
      </c>
      <c r="X292" s="43">
        <f t="shared" si="48"/>
        <v>0</v>
      </c>
      <c r="Z292" s="43" t="s">
        <v>24793</v>
      </c>
      <c r="AA292" s="43">
        <v>0</v>
      </c>
      <c r="AB292" s="43">
        <v>0</v>
      </c>
      <c r="AC292" s="43">
        <f t="shared" si="49"/>
        <v>0</v>
      </c>
      <c r="AE292" s="43" t="s">
        <v>24793</v>
      </c>
      <c r="AF292" s="43">
        <v>0</v>
      </c>
      <c r="AG292" s="43">
        <v>0</v>
      </c>
      <c r="AH292" s="43">
        <f t="shared" si="50"/>
        <v>0</v>
      </c>
      <c r="AJ292" s="43" t="s">
        <v>24793</v>
      </c>
      <c r="AK292" s="43">
        <v>0</v>
      </c>
      <c r="AL292" s="43">
        <v>0</v>
      </c>
      <c r="AM292" s="43">
        <f t="shared" si="51"/>
        <v>0</v>
      </c>
      <c r="AO292" s="43" t="s">
        <v>24793</v>
      </c>
      <c r="AP292" s="43">
        <v>0</v>
      </c>
      <c r="AQ292" s="43">
        <v>0</v>
      </c>
      <c r="AR292" s="43">
        <f t="shared" si="52"/>
        <v>0</v>
      </c>
      <c r="AT292" s="43" t="s">
        <v>24793</v>
      </c>
      <c r="AU292" s="43">
        <v>0</v>
      </c>
      <c r="AV292" s="43">
        <v>0</v>
      </c>
      <c r="AW292" s="43">
        <f t="shared" si="53"/>
        <v>0</v>
      </c>
      <c r="AY292" s="43" t="s">
        <v>24793</v>
      </c>
      <c r="AZ292" s="43">
        <v>0</v>
      </c>
      <c r="BA292" s="43">
        <v>0</v>
      </c>
      <c r="BB292" s="43">
        <f t="shared" si="54"/>
        <v>0</v>
      </c>
    </row>
    <row r="293" spans="1:54">
      <c r="A293" s="43" t="s">
        <v>23886</v>
      </c>
      <c r="B293" s="43">
        <v>0</v>
      </c>
      <c r="C293" s="43">
        <v>0</v>
      </c>
      <c r="D293" s="43">
        <f t="shared" si="44"/>
        <v>0</v>
      </c>
      <c r="F293" s="43" t="s">
        <v>23886</v>
      </c>
      <c r="G293" s="43">
        <v>0</v>
      </c>
      <c r="H293" s="43">
        <v>0</v>
      </c>
      <c r="I293" s="43">
        <f t="shared" si="45"/>
        <v>0</v>
      </c>
      <c r="K293" s="43" t="s">
        <v>23886</v>
      </c>
      <c r="L293" s="43">
        <v>0</v>
      </c>
      <c r="M293" s="43">
        <v>0</v>
      </c>
      <c r="N293" s="43">
        <f t="shared" si="46"/>
        <v>0</v>
      </c>
      <c r="P293" s="43" t="s">
        <v>23886</v>
      </c>
      <c r="Q293" s="43">
        <v>0</v>
      </c>
      <c r="R293" s="43">
        <v>0</v>
      </c>
      <c r="S293" s="43">
        <f t="shared" si="47"/>
        <v>0</v>
      </c>
      <c r="U293" s="43" t="s">
        <v>23886</v>
      </c>
      <c r="V293" s="43">
        <v>0</v>
      </c>
      <c r="W293" s="43">
        <v>0</v>
      </c>
      <c r="X293" s="43">
        <f t="shared" si="48"/>
        <v>1</v>
      </c>
      <c r="Z293" s="43" t="s">
        <v>23886</v>
      </c>
      <c r="AA293" s="43">
        <v>0</v>
      </c>
      <c r="AB293" s="43">
        <v>0</v>
      </c>
      <c r="AC293" s="43">
        <f t="shared" si="49"/>
        <v>0</v>
      </c>
      <c r="AE293" s="43" t="s">
        <v>23886</v>
      </c>
      <c r="AF293" s="43">
        <v>0</v>
      </c>
      <c r="AG293" s="43">
        <v>0</v>
      </c>
      <c r="AH293" s="43">
        <f t="shared" si="50"/>
        <v>0</v>
      </c>
      <c r="AJ293" s="43" t="s">
        <v>23886</v>
      </c>
      <c r="AK293" s="43">
        <v>0</v>
      </c>
      <c r="AL293" s="43">
        <v>0</v>
      </c>
      <c r="AM293" s="43">
        <f t="shared" si="51"/>
        <v>0</v>
      </c>
      <c r="AO293" s="43" t="s">
        <v>23886</v>
      </c>
      <c r="AP293" s="43">
        <v>0</v>
      </c>
      <c r="AQ293" s="43">
        <v>0</v>
      </c>
      <c r="AR293" s="43">
        <f t="shared" si="52"/>
        <v>0</v>
      </c>
      <c r="AT293" s="43" t="s">
        <v>23886</v>
      </c>
      <c r="AU293" s="43">
        <v>0</v>
      </c>
      <c r="AV293" s="43">
        <v>0</v>
      </c>
      <c r="AW293" s="43">
        <f t="shared" si="53"/>
        <v>0</v>
      </c>
      <c r="AY293" s="43" t="s">
        <v>23886</v>
      </c>
      <c r="AZ293" s="43">
        <v>0</v>
      </c>
      <c r="BA293" s="43">
        <v>0</v>
      </c>
      <c r="BB293" s="43">
        <f t="shared" si="54"/>
        <v>1</v>
      </c>
    </row>
    <row r="294" spans="1:54">
      <c r="A294" s="43" t="s">
        <v>24794</v>
      </c>
      <c r="B294" s="43">
        <v>0</v>
      </c>
      <c r="C294" s="43">
        <v>0</v>
      </c>
      <c r="D294" s="43">
        <f t="shared" si="44"/>
        <v>0</v>
      </c>
      <c r="F294" s="43" t="s">
        <v>24794</v>
      </c>
      <c r="G294" s="43">
        <v>0</v>
      </c>
      <c r="H294" s="43">
        <v>0</v>
      </c>
      <c r="I294" s="43">
        <f t="shared" si="45"/>
        <v>0</v>
      </c>
      <c r="K294" s="43" t="s">
        <v>24794</v>
      </c>
      <c r="L294" s="43">
        <v>0</v>
      </c>
      <c r="M294" s="43">
        <v>0</v>
      </c>
      <c r="N294" s="43">
        <f t="shared" si="46"/>
        <v>0</v>
      </c>
      <c r="P294" s="43" t="s">
        <v>24794</v>
      </c>
      <c r="Q294" s="43">
        <v>0</v>
      </c>
      <c r="R294" s="43">
        <v>0</v>
      </c>
      <c r="S294" s="43">
        <f t="shared" si="47"/>
        <v>0</v>
      </c>
      <c r="U294" s="43" t="s">
        <v>24794</v>
      </c>
      <c r="V294" s="43">
        <v>0</v>
      </c>
      <c r="W294" s="43">
        <v>0</v>
      </c>
      <c r="X294" s="43">
        <f t="shared" si="48"/>
        <v>0</v>
      </c>
      <c r="Z294" s="43" t="s">
        <v>24794</v>
      </c>
      <c r="AA294" s="43">
        <v>0</v>
      </c>
      <c r="AB294" s="43">
        <v>0</v>
      </c>
      <c r="AC294" s="43">
        <f t="shared" si="49"/>
        <v>0</v>
      </c>
      <c r="AE294" s="43" t="s">
        <v>24794</v>
      </c>
      <c r="AF294" s="43">
        <v>0</v>
      </c>
      <c r="AG294" s="43">
        <v>0</v>
      </c>
      <c r="AH294" s="43">
        <f t="shared" si="50"/>
        <v>0</v>
      </c>
      <c r="AJ294" s="43" t="s">
        <v>24794</v>
      </c>
      <c r="AK294" s="43">
        <v>0</v>
      </c>
      <c r="AL294" s="43">
        <v>0</v>
      </c>
      <c r="AM294" s="43">
        <f t="shared" si="51"/>
        <v>0</v>
      </c>
      <c r="AO294" s="43" t="s">
        <v>24794</v>
      </c>
      <c r="AP294" s="43">
        <v>0</v>
      </c>
      <c r="AQ294" s="43">
        <v>0</v>
      </c>
      <c r="AR294" s="43">
        <f t="shared" si="52"/>
        <v>0</v>
      </c>
      <c r="AT294" s="43" t="s">
        <v>24794</v>
      </c>
      <c r="AU294" s="43">
        <v>0</v>
      </c>
      <c r="AV294" s="43">
        <v>0</v>
      </c>
      <c r="AW294" s="43">
        <f t="shared" si="53"/>
        <v>0</v>
      </c>
      <c r="AY294" s="43" t="s">
        <v>24794</v>
      </c>
      <c r="AZ294" s="43">
        <v>0</v>
      </c>
      <c r="BA294" s="43">
        <v>0</v>
      </c>
      <c r="BB294" s="43">
        <f t="shared" si="54"/>
        <v>0</v>
      </c>
    </row>
    <row r="295" spans="1:54">
      <c r="A295" s="43" t="s">
        <v>24795</v>
      </c>
      <c r="B295" s="43">
        <v>0</v>
      </c>
      <c r="C295" s="43">
        <v>0</v>
      </c>
      <c r="D295" s="43">
        <f t="shared" si="44"/>
        <v>0</v>
      </c>
      <c r="F295" s="43" t="s">
        <v>24795</v>
      </c>
      <c r="G295" s="43">
        <v>0</v>
      </c>
      <c r="H295" s="43">
        <v>0</v>
      </c>
      <c r="I295" s="43">
        <f t="shared" si="45"/>
        <v>0</v>
      </c>
      <c r="K295" s="43" t="s">
        <v>24795</v>
      </c>
      <c r="L295" s="43">
        <v>0</v>
      </c>
      <c r="M295" s="43">
        <v>0</v>
      </c>
      <c r="N295" s="43">
        <f t="shared" si="46"/>
        <v>0</v>
      </c>
      <c r="P295" s="43" t="s">
        <v>24795</v>
      </c>
      <c r="Q295" s="43">
        <v>0</v>
      </c>
      <c r="R295" s="43">
        <v>0</v>
      </c>
      <c r="S295" s="43">
        <f t="shared" si="47"/>
        <v>0</v>
      </c>
      <c r="U295" s="43" t="s">
        <v>24795</v>
      </c>
      <c r="V295" s="43">
        <v>0</v>
      </c>
      <c r="W295" s="43">
        <v>0</v>
      </c>
      <c r="X295" s="43">
        <f t="shared" si="48"/>
        <v>0</v>
      </c>
      <c r="Z295" s="43" t="s">
        <v>24795</v>
      </c>
      <c r="AA295" s="43">
        <v>0</v>
      </c>
      <c r="AB295" s="43">
        <v>0</v>
      </c>
      <c r="AC295" s="43">
        <f t="shared" si="49"/>
        <v>0</v>
      </c>
      <c r="AE295" s="43" t="s">
        <v>24795</v>
      </c>
      <c r="AF295" s="43">
        <v>0</v>
      </c>
      <c r="AG295" s="43">
        <v>0</v>
      </c>
      <c r="AH295" s="43">
        <f t="shared" si="50"/>
        <v>0</v>
      </c>
      <c r="AJ295" s="43" t="s">
        <v>24795</v>
      </c>
      <c r="AK295" s="43">
        <v>0</v>
      </c>
      <c r="AL295" s="43">
        <v>0</v>
      </c>
      <c r="AM295" s="43">
        <f t="shared" si="51"/>
        <v>0</v>
      </c>
      <c r="AO295" s="43" t="s">
        <v>24795</v>
      </c>
      <c r="AP295" s="43">
        <v>0</v>
      </c>
      <c r="AQ295" s="43">
        <v>0</v>
      </c>
      <c r="AR295" s="43">
        <f t="shared" si="52"/>
        <v>0</v>
      </c>
      <c r="AT295" s="43" t="s">
        <v>24795</v>
      </c>
      <c r="AU295" s="43">
        <v>0</v>
      </c>
      <c r="AV295" s="43">
        <v>0</v>
      </c>
      <c r="AW295" s="43">
        <f t="shared" si="53"/>
        <v>0</v>
      </c>
      <c r="AY295" s="43" t="s">
        <v>24795</v>
      </c>
      <c r="AZ295" s="43">
        <v>0</v>
      </c>
      <c r="BA295" s="43">
        <v>0</v>
      </c>
      <c r="BB295" s="43">
        <f t="shared" si="54"/>
        <v>0</v>
      </c>
    </row>
    <row r="296" spans="1:54">
      <c r="A296" s="43" t="s">
        <v>24796</v>
      </c>
      <c r="B296" s="43">
        <v>0</v>
      </c>
      <c r="C296" s="43">
        <v>0</v>
      </c>
      <c r="D296" s="43">
        <f t="shared" si="44"/>
        <v>0</v>
      </c>
      <c r="F296" s="43" t="s">
        <v>24796</v>
      </c>
      <c r="G296" s="43">
        <v>0</v>
      </c>
      <c r="H296" s="43">
        <v>0</v>
      </c>
      <c r="I296" s="43">
        <f t="shared" si="45"/>
        <v>0</v>
      </c>
      <c r="K296" s="43" t="s">
        <v>24796</v>
      </c>
      <c r="L296" s="43">
        <v>0</v>
      </c>
      <c r="M296" s="43">
        <v>0</v>
      </c>
      <c r="N296" s="43">
        <f t="shared" si="46"/>
        <v>0</v>
      </c>
      <c r="P296" s="43" t="s">
        <v>24796</v>
      </c>
      <c r="Q296" s="43">
        <v>0</v>
      </c>
      <c r="R296" s="43">
        <v>0</v>
      </c>
      <c r="S296" s="43">
        <f t="shared" si="47"/>
        <v>0</v>
      </c>
      <c r="U296" s="43" t="s">
        <v>24796</v>
      </c>
      <c r="V296" s="43">
        <v>0</v>
      </c>
      <c r="W296" s="43">
        <v>0</v>
      </c>
      <c r="X296" s="43">
        <f t="shared" si="48"/>
        <v>0</v>
      </c>
      <c r="Z296" s="43" t="s">
        <v>24796</v>
      </c>
      <c r="AA296" s="43">
        <v>0</v>
      </c>
      <c r="AB296" s="43">
        <v>0</v>
      </c>
      <c r="AC296" s="43">
        <f t="shared" si="49"/>
        <v>0</v>
      </c>
      <c r="AE296" s="43" t="s">
        <v>24796</v>
      </c>
      <c r="AF296" s="43">
        <v>0</v>
      </c>
      <c r="AG296" s="43">
        <v>0</v>
      </c>
      <c r="AH296" s="43">
        <f t="shared" si="50"/>
        <v>0</v>
      </c>
      <c r="AJ296" s="43" t="s">
        <v>24796</v>
      </c>
      <c r="AK296" s="43">
        <v>0</v>
      </c>
      <c r="AL296" s="43">
        <v>0</v>
      </c>
      <c r="AM296" s="43">
        <f t="shared" si="51"/>
        <v>0</v>
      </c>
      <c r="AO296" s="43" t="s">
        <v>24796</v>
      </c>
      <c r="AP296" s="43">
        <v>0</v>
      </c>
      <c r="AQ296" s="43">
        <v>0</v>
      </c>
      <c r="AR296" s="43">
        <f t="shared" si="52"/>
        <v>0</v>
      </c>
      <c r="AT296" s="43" t="s">
        <v>24796</v>
      </c>
      <c r="AU296" s="43">
        <v>0</v>
      </c>
      <c r="AV296" s="43">
        <v>0</v>
      </c>
      <c r="AW296" s="43">
        <f t="shared" si="53"/>
        <v>0</v>
      </c>
      <c r="AY296" s="43" t="s">
        <v>24796</v>
      </c>
      <c r="AZ296" s="43">
        <v>0</v>
      </c>
      <c r="BA296" s="43">
        <v>0</v>
      </c>
      <c r="BB296" s="43">
        <f t="shared" si="54"/>
        <v>0</v>
      </c>
    </row>
    <row r="297" spans="1:54">
      <c r="A297" s="43" t="s">
        <v>24797</v>
      </c>
      <c r="B297" s="43">
        <v>0</v>
      </c>
      <c r="C297" s="43">
        <v>0</v>
      </c>
      <c r="D297" s="43">
        <f t="shared" si="44"/>
        <v>0</v>
      </c>
      <c r="F297" s="43" t="s">
        <v>24797</v>
      </c>
      <c r="G297" s="43">
        <v>0</v>
      </c>
      <c r="H297" s="43">
        <v>0</v>
      </c>
      <c r="I297" s="43">
        <f t="shared" si="45"/>
        <v>0</v>
      </c>
      <c r="K297" s="43" t="s">
        <v>24797</v>
      </c>
      <c r="L297" s="43">
        <v>0</v>
      </c>
      <c r="M297" s="43">
        <v>0</v>
      </c>
      <c r="N297" s="43">
        <f t="shared" si="46"/>
        <v>0</v>
      </c>
      <c r="P297" s="43" t="s">
        <v>24797</v>
      </c>
      <c r="Q297" s="43">
        <v>0</v>
      </c>
      <c r="R297" s="43">
        <v>0</v>
      </c>
      <c r="S297" s="43">
        <f t="shared" si="47"/>
        <v>0</v>
      </c>
      <c r="U297" s="43" t="s">
        <v>24797</v>
      </c>
      <c r="V297" s="43">
        <v>0</v>
      </c>
      <c r="W297" s="43">
        <v>0</v>
      </c>
      <c r="X297" s="43">
        <f t="shared" si="48"/>
        <v>0</v>
      </c>
      <c r="Z297" s="43" t="s">
        <v>24797</v>
      </c>
      <c r="AA297" s="43">
        <v>0</v>
      </c>
      <c r="AB297" s="43">
        <v>0</v>
      </c>
      <c r="AC297" s="43">
        <f t="shared" si="49"/>
        <v>0</v>
      </c>
      <c r="AE297" s="43" t="s">
        <v>24797</v>
      </c>
      <c r="AF297" s="43">
        <v>0</v>
      </c>
      <c r="AG297" s="43">
        <v>0</v>
      </c>
      <c r="AH297" s="43">
        <f t="shared" si="50"/>
        <v>0</v>
      </c>
      <c r="AJ297" s="43" t="s">
        <v>24797</v>
      </c>
      <c r="AK297" s="43">
        <v>0</v>
      </c>
      <c r="AL297" s="43">
        <v>0</v>
      </c>
      <c r="AM297" s="43">
        <f t="shared" si="51"/>
        <v>0</v>
      </c>
      <c r="AO297" s="43" t="s">
        <v>24797</v>
      </c>
      <c r="AP297" s="43">
        <v>0</v>
      </c>
      <c r="AQ297" s="43">
        <v>0</v>
      </c>
      <c r="AR297" s="43">
        <f t="shared" si="52"/>
        <v>0</v>
      </c>
      <c r="AT297" s="43" t="s">
        <v>24797</v>
      </c>
      <c r="AU297" s="43">
        <v>0</v>
      </c>
      <c r="AV297" s="43">
        <v>0</v>
      </c>
      <c r="AW297" s="43">
        <f t="shared" si="53"/>
        <v>0</v>
      </c>
      <c r="AY297" s="43" t="s">
        <v>24797</v>
      </c>
      <c r="AZ297" s="43">
        <v>0</v>
      </c>
      <c r="BA297" s="43">
        <v>0</v>
      </c>
      <c r="BB297" s="43">
        <f t="shared" si="54"/>
        <v>0</v>
      </c>
    </row>
    <row r="298" spans="1:54">
      <c r="A298" s="43" t="s">
        <v>25029</v>
      </c>
      <c r="B298" s="43">
        <v>0</v>
      </c>
      <c r="C298" s="43">
        <v>0</v>
      </c>
      <c r="D298" s="43">
        <f t="shared" si="44"/>
        <v>1</v>
      </c>
      <c r="F298" s="43" t="s">
        <v>25029</v>
      </c>
      <c r="G298" s="43">
        <v>0</v>
      </c>
      <c r="H298" s="43">
        <v>0</v>
      </c>
      <c r="I298" s="43">
        <f t="shared" si="45"/>
        <v>1</v>
      </c>
      <c r="K298" s="43" t="s">
        <v>25029</v>
      </c>
      <c r="L298" s="43">
        <v>0</v>
      </c>
      <c r="M298" s="43">
        <v>0</v>
      </c>
      <c r="N298" s="43">
        <f t="shared" si="46"/>
        <v>1</v>
      </c>
      <c r="P298" s="43" t="s">
        <v>25029</v>
      </c>
      <c r="Q298" s="43">
        <v>0</v>
      </c>
      <c r="R298" s="43">
        <v>0</v>
      </c>
      <c r="S298" s="43">
        <f t="shared" si="47"/>
        <v>1</v>
      </c>
      <c r="U298" s="43" t="s">
        <v>25029</v>
      </c>
      <c r="V298" s="43">
        <v>0</v>
      </c>
      <c r="W298" s="43">
        <v>0</v>
      </c>
      <c r="X298" s="43">
        <f t="shared" si="48"/>
        <v>1</v>
      </c>
      <c r="Z298" s="43" t="s">
        <v>25029</v>
      </c>
      <c r="AA298" s="43">
        <v>0</v>
      </c>
      <c r="AB298" s="43">
        <v>0</v>
      </c>
      <c r="AC298" s="43">
        <f t="shared" si="49"/>
        <v>1</v>
      </c>
      <c r="AE298" s="43" t="s">
        <v>25029</v>
      </c>
      <c r="AF298" s="43">
        <v>0</v>
      </c>
      <c r="AG298" s="43">
        <v>0</v>
      </c>
      <c r="AH298" s="43">
        <f t="shared" si="50"/>
        <v>1</v>
      </c>
      <c r="AJ298" s="43" t="s">
        <v>25029</v>
      </c>
      <c r="AK298" s="43">
        <v>0</v>
      </c>
      <c r="AL298" s="43">
        <v>0</v>
      </c>
      <c r="AM298" s="43">
        <f t="shared" si="51"/>
        <v>1</v>
      </c>
      <c r="AO298" s="43" t="s">
        <v>25029</v>
      </c>
      <c r="AP298" s="43">
        <v>0</v>
      </c>
      <c r="AQ298" s="43">
        <v>0</v>
      </c>
      <c r="AR298" s="43">
        <f t="shared" si="52"/>
        <v>1</v>
      </c>
      <c r="AT298" s="43" t="s">
        <v>25029</v>
      </c>
      <c r="AU298" s="43">
        <v>0</v>
      </c>
      <c r="AV298" s="43">
        <v>0</v>
      </c>
      <c r="AW298" s="43">
        <f t="shared" si="53"/>
        <v>1</v>
      </c>
      <c r="AY298" s="43" t="s">
        <v>25029</v>
      </c>
      <c r="AZ298" s="43">
        <v>0</v>
      </c>
      <c r="BA298" s="43">
        <v>0</v>
      </c>
      <c r="BB298" s="43">
        <f t="shared" si="54"/>
        <v>1</v>
      </c>
    </row>
    <row r="299" spans="1:54">
      <c r="A299" s="43" t="s">
        <v>24798</v>
      </c>
      <c r="B299" s="43">
        <v>0</v>
      </c>
      <c r="C299" s="43">
        <v>0</v>
      </c>
      <c r="D299" s="43">
        <f t="shared" si="44"/>
        <v>0</v>
      </c>
      <c r="F299" s="43" t="s">
        <v>24798</v>
      </c>
      <c r="G299" s="43">
        <v>0</v>
      </c>
      <c r="H299" s="43">
        <v>0</v>
      </c>
      <c r="I299" s="43">
        <f t="shared" si="45"/>
        <v>0</v>
      </c>
      <c r="K299" s="43" t="s">
        <v>24798</v>
      </c>
      <c r="L299" s="43">
        <v>0</v>
      </c>
      <c r="M299" s="43">
        <v>0</v>
      </c>
      <c r="N299" s="43">
        <f t="shared" si="46"/>
        <v>0</v>
      </c>
      <c r="P299" s="43" t="s">
        <v>24798</v>
      </c>
      <c r="Q299" s="43">
        <v>0</v>
      </c>
      <c r="R299" s="43">
        <v>0</v>
      </c>
      <c r="S299" s="43">
        <f t="shared" si="47"/>
        <v>0</v>
      </c>
      <c r="U299" s="43" t="s">
        <v>24798</v>
      </c>
      <c r="V299" s="43">
        <v>0</v>
      </c>
      <c r="W299" s="43">
        <v>0</v>
      </c>
      <c r="X299" s="43">
        <f t="shared" si="48"/>
        <v>0</v>
      </c>
      <c r="Z299" s="43" t="s">
        <v>24798</v>
      </c>
      <c r="AA299" s="43">
        <v>0</v>
      </c>
      <c r="AB299" s="43">
        <v>0</v>
      </c>
      <c r="AC299" s="43">
        <f t="shared" si="49"/>
        <v>0</v>
      </c>
      <c r="AE299" s="43" t="s">
        <v>24798</v>
      </c>
      <c r="AF299" s="43">
        <v>0</v>
      </c>
      <c r="AG299" s="43">
        <v>0</v>
      </c>
      <c r="AH299" s="43">
        <f t="shared" si="50"/>
        <v>0</v>
      </c>
      <c r="AJ299" s="43" t="s">
        <v>24798</v>
      </c>
      <c r="AK299" s="43">
        <v>0</v>
      </c>
      <c r="AL299" s="43">
        <v>0</v>
      </c>
      <c r="AM299" s="43">
        <f t="shared" si="51"/>
        <v>0</v>
      </c>
      <c r="AO299" s="43" t="s">
        <v>24798</v>
      </c>
      <c r="AP299" s="43">
        <v>0</v>
      </c>
      <c r="AQ299" s="43">
        <v>0</v>
      </c>
      <c r="AR299" s="43">
        <f t="shared" si="52"/>
        <v>0</v>
      </c>
      <c r="AT299" s="43" t="s">
        <v>24798</v>
      </c>
      <c r="AU299" s="43">
        <v>0</v>
      </c>
      <c r="AV299" s="43">
        <v>0</v>
      </c>
      <c r="AW299" s="43">
        <f t="shared" si="53"/>
        <v>0</v>
      </c>
      <c r="AY299" s="43" t="s">
        <v>24798</v>
      </c>
      <c r="AZ299" s="43">
        <v>0</v>
      </c>
      <c r="BA299" s="43">
        <v>0</v>
      </c>
      <c r="BB299" s="43">
        <f t="shared" si="54"/>
        <v>0</v>
      </c>
    </row>
    <row r="300" spans="1:54">
      <c r="A300" s="43" t="s">
        <v>24799</v>
      </c>
      <c r="B300" s="43">
        <v>0</v>
      </c>
      <c r="C300" s="43">
        <v>0</v>
      </c>
      <c r="D300" s="43">
        <f t="shared" si="44"/>
        <v>0</v>
      </c>
      <c r="F300" s="43" t="s">
        <v>24799</v>
      </c>
      <c r="G300" s="43">
        <v>0</v>
      </c>
      <c r="H300" s="43">
        <v>0</v>
      </c>
      <c r="I300" s="43">
        <f t="shared" si="45"/>
        <v>0</v>
      </c>
      <c r="K300" s="43" t="s">
        <v>24799</v>
      </c>
      <c r="L300" s="43">
        <v>0</v>
      </c>
      <c r="M300" s="43">
        <v>0</v>
      </c>
      <c r="N300" s="43">
        <f t="shared" si="46"/>
        <v>0</v>
      </c>
      <c r="P300" s="43" t="s">
        <v>24799</v>
      </c>
      <c r="Q300" s="43">
        <v>0</v>
      </c>
      <c r="R300" s="43">
        <v>0</v>
      </c>
      <c r="S300" s="43">
        <f t="shared" si="47"/>
        <v>0</v>
      </c>
      <c r="U300" s="43" t="s">
        <v>24799</v>
      </c>
      <c r="V300" s="43">
        <v>0</v>
      </c>
      <c r="W300" s="43">
        <v>0</v>
      </c>
      <c r="X300" s="43">
        <f t="shared" si="48"/>
        <v>0</v>
      </c>
      <c r="Z300" s="43" t="s">
        <v>24799</v>
      </c>
      <c r="AA300" s="43">
        <v>0</v>
      </c>
      <c r="AB300" s="43">
        <v>0</v>
      </c>
      <c r="AC300" s="43">
        <f t="shared" si="49"/>
        <v>0</v>
      </c>
      <c r="AE300" s="43" t="s">
        <v>24799</v>
      </c>
      <c r="AF300" s="43">
        <v>0</v>
      </c>
      <c r="AG300" s="43">
        <v>0</v>
      </c>
      <c r="AH300" s="43">
        <f t="shared" si="50"/>
        <v>0</v>
      </c>
      <c r="AJ300" s="43" t="s">
        <v>24799</v>
      </c>
      <c r="AK300" s="43">
        <v>0</v>
      </c>
      <c r="AL300" s="43">
        <v>0</v>
      </c>
      <c r="AM300" s="43">
        <f t="shared" si="51"/>
        <v>0</v>
      </c>
      <c r="AO300" s="43" t="s">
        <v>24799</v>
      </c>
      <c r="AP300" s="43">
        <v>0</v>
      </c>
      <c r="AQ300" s="43">
        <v>0</v>
      </c>
      <c r="AR300" s="43">
        <f t="shared" si="52"/>
        <v>0</v>
      </c>
      <c r="AT300" s="43" t="s">
        <v>24799</v>
      </c>
      <c r="AU300" s="43">
        <v>0</v>
      </c>
      <c r="AV300" s="43">
        <v>0</v>
      </c>
      <c r="AW300" s="43">
        <f t="shared" si="53"/>
        <v>0</v>
      </c>
      <c r="AY300" s="43" t="s">
        <v>24799</v>
      </c>
      <c r="AZ300" s="43">
        <v>0</v>
      </c>
      <c r="BA300" s="43">
        <v>0</v>
      </c>
      <c r="BB300" s="43">
        <f t="shared" si="54"/>
        <v>0</v>
      </c>
    </row>
    <row r="301" spans="1:54">
      <c r="A301" s="43" t="s">
        <v>24800</v>
      </c>
      <c r="B301" s="43">
        <v>0</v>
      </c>
      <c r="C301" s="43">
        <v>0</v>
      </c>
      <c r="D301" s="43">
        <f t="shared" si="44"/>
        <v>0</v>
      </c>
      <c r="F301" s="43" t="s">
        <v>24800</v>
      </c>
      <c r="G301" s="43">
        <v>0</v>
      </c>
      <c r="H301" s="43">
        <v>0</v>
      </c>
      <c r="I301" s="43">
        <f t="shared" si="45"/>
        <v>0</v>
      </c>
      <c r="K301" s="43" t="s">
        <v>24800</v>
      </c>
      <c r="L301" s="43">
        <v>0</v>
      </c>
      <c r="M301" s="43">
        <v>0</v>
      </c>
      <c r="N301" s="43">
        <f t="shared" si="46"/>
        <v>0</v>
      </c>
      <c r="P301" s="43" t="s">
        <v>24800</v>
      </c>
      <c r="Q301" s="43">
        <v>0</v>
      </c>
      <c r="R301" s="43">
        <v>0</v>
      </c>
      <c r="S301" s="43">
        <f t="shared" si="47"/>
        <v>0</v>
      </c>
      <c r="U301" s="43" t="s">
        <v>24800</v>
      </c>
      <c r="V301" s="43">
        <v>0</v>
      </c>
      <c r="W301" s="43">
        <v>0</v>
      </c>
      <c r="X301" s="43">
        <f t="shared" si="48"/>
        <v>0</v>
      </c>
      <c r="Z301" s="43" t="s">
        <v>24800</v>
      </c>
      <c r="AA301" s="43">
        <v>0</v>
      </c>
      <c r="AB301" s="43">
        <v>0</v>
      </c>
      <c r="AC301" s="43">
        <f t="shared" si="49"/>
        <v>0</v>
      </c>
      <c r="AE301" s="43" t="s">
        <v>24800</v>
      </c>
      <c r="AF301" s="43">
        <v>0</v>
      </c>
      <c r="AG301" s="43">
        <v>0</v>
      </c>
      <c r="AH301" s="43">
        <f t="shared" si="50"/>
        <v>0</v>
      </c>
      <c r="AJ301" s="43" t="s">
        <v>24800</v>
      </c>
      <c r="AK301" s="43">
        <v>0</v>
      </c>
      <c r="AL301" s="43">
        <v>0</v>
      </c>
      <c r="AM301" s="43">
        <f t="shared" si="51"/>
        <v>0</v>
      </c>
      <c r="AO301" s="43" t="s">
        <v>24800</v>
      </c>
      <c r="AP301" s="43">
        <v>0</v>
      </c>
      <c r="AQ301" s="43">
        <v>0</v>
      </c>
      <c r="AR301" s="43">
        <f t="shared" si="52"/>
        <v>0</v>
      </c>
      <c r="AT301" s="43" t="s">
        <v>24800</v>
      </c>
      <c r="AU301" s="43">
        <v>0</v>
      </c>
      <c r="AV301" s="43">
        <v>0</v>
      </c>
      <c r="AW301" s="43">
        <f t="shared" si="53"/>
        <v>0</v>
      </c>
      <c r="AY301" s="43" t="s">
        <v>24800</v>
      </c>
      <c r="AZ301" s="43">
        <v>0</v>
      </c>
      <c r="BA301" s="43">
        <v>0</v>
      </c>
      <c r="BB301" s="43">
        <f t="shared" si="54"/>
        <v>0</v>
      </c>
    </row>
    <row r="302" spans="1:54">
      <c r="A302" s="43" t="s">
        <v>24801</v>
      </c>
      <c r="B302" s="43">
        <v>0</v>
      </c>
      <c r="C302" s="43">
        <v>0</v>
      </c>
      <c r="D302" s="43">
        <f t="shared" si="44"/>
        <v>0</v>
      </c>
      <c r="F302" s="43" t="s">
        <v>24801</v>
      </c>
      <c r="G302" s="43">
        <v>0</v>
      </c>
      <c r="H302" s="43">
        <v>0</v>
      </c>
      <c r="I302" s="43">
        <f t="shared" si="45"/>
        <v>0</v>
      </c>
      <c r="K302" s="43" t="s">
        <v>24801</v>
      </c>
      <c r="L302" s="43">
        <v>0</v>
      </c>
      <c r="M302" s="43">
        <v>0</v>
      </c>
      <c r="N302" s="43">
        <f t="shared" si="46"/>
        <v>0</v>
      </c>
      <c r="P302" s="43" t="s">
        <v>24801</v>
      </c>
      <c r="Q302" s="43">
        <v>0</v>
      </c>
      <c r="R302" s="43">
        <v>0</v>
      </c>
      <c r="S302" s="43">
        <f t="shared" si="47"/>
        <v>0</v>
      </c>
      <c r="U302" s="43" t="s">
        <v>24801</v>
      </c>
      <c r="V302" s="43">
        <v>0</v>
      </c>
      <c r="W302" s="43">
        <v>0</v>
      </c>
      <c r="X302" s="43">
        <f t="shared" si="48"/>
        <v>0</v>
      </c>
      <c r="Z302" s="43" t="s">
        <v>24801</v>
      </c>
      <c r="AA302" s="43">
        <v>0</v>
      </c>
      <c r="AB302" s="43">
        <v>0</v>
      </c>
      <c r="AC302" s="43">
        <f t="shared" si="49"/>
        <v>0</v>
      </c>
      <c r="AE302" s="43" t="s">
        <v>24801</v>
      </c>
      <c r="AF302" s="43">
        <v>0</v>
      </c>
      <c r="AG302" s="43">
        <v>0</v>
      </c>
      <c r="AH302" s="43">
        <f t="shared" si="50"/>
        <v>0</v>
      </c>
      <c r="AJ302" s="43" t="s">
        <v>24801</v>
      </c>
      <c r="AK302" s="43">
        <v>0</v>
      </c>
      <c r="AL302" s="43">
        <v>0</v>
      </c>
      <c r="AM302" s="43">
        <f t="shared" si="51"/>
        <v>0</v>
      </c>
      <c r="AO302" s="43" t="s">
        <v>24801</v>
      </c>
      <c r="AP302" s="43">
        <v>0</v>
      </c>
      <c r="AQ302" s="43">
        <v>0</v>
      </c>
      <c r="AR302" s="43">
        <f t="shared" si="52"/>
        <v>0</v>
      </c>
      <c r="AT302" s="43" t="s">
        <v>24801</v>
      </c>
      <c r="AU302" s="43">
        <v>0</v>
      </c>
      <c r="AV302" s="43">
        <v>0</v>
      </c>
      <c r="AW302" s="43">
        <f t="shared" si="53"/>
        <v>0</v>
      </c>
      <c r="AY302" s="43" t="s">
        <v>24801</v>
      </c>
      <c r="AZ302" s="43">
        <v>0</v>
      </c>
      <c r="BA302" s="43">
        <v>0</v>
      </c>
      <c r="BB302" s="43">
        <f t="shared" si="54"/>
        <v>0</v>
      </c>
    </row>
    <row r="303" spans="1:54">
      <c r="A303" s="43" t="s">
        <v>24802</v>
      </c>
      <c r="B303" s="43">
        <v>0</v>
      </c>
      <c r="C303" s="43">
        <v>0</v>
      </c>
      <c r="D303" s="43">
        <f t="shared" si="44"/>
        <v>0</v>
      </c>
      <c r="F303" s="43" t="s">
        <v>24802</v>
      </c>
      <c r="G303" s="43">
        <v>0</v>
      </c>
      <c r="H303" s="43">
        <v>0</v>
      </c>
      <c r="I303" s="43">
        <f t="shared" si="45"/>
        <v>0</v>
      </c>
      <c r="K303" s="43" t="s">
        <v>24802</v>
      </c>
      <c r="L303" s="43">
        <v>0</v>
      </c>
      <c r="M303" s="43">
        <v>0</v>
      </c>
      <c r="N303" s="43">
        <f t="shared" si="46"/>
        <v>0</v>
      </c>
      <c r="P303" s="43" t="s">
        <v>24802</v>
      </c>
      <c r="Q303" s="43">
        <v>0</v>
      </c>
      <c r="R303" s="43">
        <v>0</v>
      </c>
      <c r="S303" s="43">
        <f t="shared" si="47"/>
        <v>0</v>
      </c>
      <c r="U303" s="43" t="s">
        <v>24802</v>
      </c>
      <c r="V303" s="43">
        <v>0</v>
      </c>
      <c r="W303" s="43">
        <v>0</v>
      </c>
      <c r="X303" s="43">
        <f t="shared" si="48"/>
        <v>0</v>
      </c>
      <c r="Z303" s="43" t="s">
        <v>24802</v>
      </c>
      <c r="AA303" s="43">
        <v>0</v>
      </c>
      <c r="AB303" s="43">
        <v>0</v>
      </c>
      <c r="AC303" s="43">
        <f t="shared" si="49"/>
        <v>0</v>
      </c>
      <c r="AE303" s="43" t="s">
        <v>24802</v>
      </c>
      <c r="AF303" s="43">
        <v>0</v>
      </c>
      <c r="AG303" s="43">
        <v>0</v>
      </c>
      <c r="AH303" s="43">
        <f t="shared" si="50"/>
        <v>0</v>
      </c>
      <c r="AJ303" s="43" t="s">
        <v>24802</v>
      </c>
      <c r="AK303" s="43">
        <v>0</v>
      </c>
      <c r="AL303" s="43">
        <v>0</v>
      </c>
      <c r="AM303" s="43">
        <f t="shared" si="51"/>
        <v>0</v>
      </c>
      <c r="AO303" s="43" t="s">
        <v>24802</v>
      </c>
      <c r="AP303" s="43">
        <v>0</v>
      </c>
      <c r="AQ303" s="43">
        <v>0</v>
      </c>
      <c r="AR303" s="43">
        <f t="shared" si="52"/>
        <v>0</v>
      </c>
      <c r="AT303" s="43" t="s">
        <v>24802</v>
      </c>
      <c r="AU303" s="43">
        <v>0</v>
      </c>
      <c r="AV303" s="43">
        <v>0</v>
      </c>
      <c r="AW303" s="43">
        <f t="shared" si="53"/>
        <v>0</v>
      </c>
      <c r="AY303" s="43" t="s">
        <v>24802</v>
      </c>
      <c r="AZ303" s="43">
        <v>0</v>
      </c>
      <c r="BA303" s="43">
        <v>0</v>
      </c>
      <c r="BB303" s="43">
        <f t="shared" si="54"/>
        <v>0</v>
      </c>
    </row>
    <row r="304" spans="1:54">
      <c r="A304" s="43" t="s">
        <v>24803</v>
      </c>
      <c r="B304" s="43">
        <v>0</v>
      </c>
      <c r="C304" s="43">
        <v>0</v>
      </c>
      <c r="D304" s="43">
        <f t="shared" si="44"/>
        <v>0</v>
      </c>
      <c r="F304" s="43" t="s">
        <v>24803</v>
      </c>
      <c r="G304" s="43">
        <v>0</v>
      </c>
      <c r="H304" s="43">
        <v>0</v>
      </c>
      <c r="I304" s="43">
        <f t="shared" si="45"/>
        <v>0</v>
      </c>
      <c r="K304" s="43" t="s">
        <v>24803</v>
      </c>
      <c r="L304" s="43">
        <v>0</v>
      </c>
      <c r="M304" s="43">
        <v>0</v>
      </c>
      <c r="N304" s="43">
        <f t="shared" si="46"/>
        <v>0</v>
      </c>
      <c r="P304" s="43" t="s">
        <v>24803</v>
      </c>
      <c r="Q304" s="43">
        <v>0</v>
      </c>
      <c r="R304" s="43">
        <v>0</v>
      </c>
      <c r="S304" s="43">
        <f t="shared" si="47"/>
        <v>0</v>
      </c>
      <c r="U304" s="43" t="s">
        <v>24803</v>
      </c>
      <c r="V304" s="43">
        <v>0</v>
      </c>
      <c r="W304" s="43">
        <v>0</v>
      </c>
      <c r="X304" s="43">
        <f t="shared" si="48"/>
        <v>0</v>
      </c>
      <c r="Z304" s="43" t="s">
        <v>24803</v>
      </c>
      <c r="AA304" s="43">
        <v>0</v>
      </c>
      <c r="AB304" s="43">
        <v>0</v>
      </c>
      <c r="AC304" s="43">
        <f t="shared" si="49"/>
        <v>0</v>
      </c>
      <c r="AE304" s="43" t="s">
        <v>24803</v>
      </c>
      <c r="AF304" s="43">
        <v>0</v>
      </c>
      <c r="AG304" s="43">
        <v>0</v>
      </c>
      <c r="AH304" s="43">
        <f t="shared" si="50"/>
        <v>0</v>
      </c>
      <c r="AJ304" s="43" t="s">
        <v>24803</v>
      </c>
      <c r="AK304" s="43">
        <v>0</v>
      </c>
      <c r="AL304" s="43">
        <v>0</v>
      </c>
      <c r="AM304" s="43">
        <f t="shared" si="51"/>
        <v>0</v>
      </c>
      <c r="AO304" s="43" t="s">
        <v>24803</v>
      </c>
      <c r="AP304" s="43">
        <v>0</v>
      </c>
      <c r="AQ304" s="43">
        <v>0</v>
      </c>
      <c r="AR304" s="43">
        <f t="shared" si="52"/>
        <v>0</v>
      </c>
      <c r="AT304" s="43" t="s">
        <v>24803</v>
      </c>
      <c r="AU304" s="43">
        <v>0</v>
      </c>
      <c r="AV304" s="43">
        <v>0</v>
      </c>
      <c r="AW304" s="43">
        <f t="shared" si="53"/>
        <v>0</v>
      </c>
      <c r="AY304" s="43" t="s">
        <v>24803</v>
      </c>
      <c r="AZ304" s="43">
        <v>0</v>
      </c>
      <c r="BA304" s="43">
        <v>0</v>
      </c>
      <c r="BB304" s="43">
        <f t="shared" si="54"/>
        <v>0</v>
      </c>
    </row>
    <row r="305" spans="1:54">
      <c r="A305" s="43" t="s">
        <v>24804</v>
      </c>
      <c r="B305" s="43">
        <v>0</v>
      </c>
      <c r="C305" s="43">
        <v>0</v>
      </c>
      <c r="D305" s="43">
        <f t="shared" si="44"/>
        <v>0</v>
      </c>
      <c r="F305" s="43" t="s">
        <v>24804</v>
      </c>
      <c r="G305" s="43">
        <v>0</v>
      </c>
      <c r="H305" s="43">
        <v>0</v>
      </c>
      <c r="I305" s="43">
        <f t="shared" si="45"/>
        <v>0</v>
      </c>
      <c r="K305" s="43" t="s">
        <v>24804</v>
      </c>
      <c r="L305" s="43">
        <v>0</v>
      </c>
      <c r="M305" s="43">
        <v>0</v>
      </c>
      <c r="N305" s="43">
        <f t="shared" si="46"/>
        <v>0</v>
      </c>
      <c r="P305" s="43" t="s">
        <v>24804</v>
      </c>
      <c r="Q305" s="43">
        <v>0</v>
      </c>
      <c r="R305" s="43">
        <v>0</v>
      </c>
      <c r="S305" s="43">
        <f t="shared" si="47"/>
        <v>0</v>
      </c>
      <c r="U305" s="43" t="s">
        <v>24804</v>
      </c>
      <c r="V305" s="43">
        <v>0</v>
      </c>
      <c r="W305" s="43">
        <v>0</v>
      </c>
      <c r="X305" s="43">
        <f t="shared" si="48"/>
        <v>0</v>
      </c>
      <c r="Z305" s="43" t="s">
        <v>24804</v>
      </c>
      <c r="AA305" s="43">
        <v>0</v>
      </c>
      <c r="AB305" s="43">
        <v>0</v>
      </c>
      <c r="AC305" s="43">
        <f t="shared" si="49"/>
        <v>0</v>
      </c>
      <c r="AE305" s="43" t="s">
        <v>24804</v>
      </c>
      <c r="AF305" s="43">
        <v>0</v>
      </c>
      <c r="AG305" s="43">
        <v>0</v>
      </c>
      <c r="AH305" s="43">
        <f t="shared" si="50"/>
        <v>0</v>
      </c>
      <c r="AJ305" s="43" t="s">
        <v>24804</v>
      </c>
      <c r="AK305" s="43">
        <v>0</v>
      </c>
      <c r="AL305" s="43">
        <v>0</v>
      </c>
      <c r="AM305" s="43">
        <f t="shared" si="51"/>
        <v>0</v>
      </c>
      <c r="AO305" s="43" t="s">
        <v>24804</v>
      </c>
      <c r="AP305" s="43">
        <v>0</v>
      </c>
      <c r="AQ305" s="43">
        <v>0</v>
      </c>
      <c r="AR305" s="43">
        <f t="shared" si="52"/>
        <v>0</v>
      </c>
      <c r="AT305" s="43" t="s">
        <v>24804</v>
      </c>
      <c r="AU305" s="43">
        <v>0</v>
      </c>
      <c r="AV305" s="43">
        <v>0</v>
      </c>
      <c r="AW305" s="43">
        <f t="shared" si="53"/>
        <v>0</v>
      </c>
      <c r="AY305" s="43" t="s">
        <v>24804</v>
      </c>
      <c r="AZ305" s="43">
        <v>0</v>
      </c>
      <c r="BA305" s="43">
        <v>0</v>
      </c>
      <c r="BB305" s="43">
        <f t="shared" si="54"/>
        <v>0</v>
      </c>
    </row>
    <row r="306" spans="1:54">
      <c r="A306" s="43" t="s">
        <v>24805</v>
      </c>
      <c r="B306" s="43">
        <v>0</v>
      </c>
      <c r="C306" s="43">
        <v>0</v>
      </c>
      <c r="D306" s="43">
        <f t="shared" si="44"/>
        <v>0</v>
      </c>
      <c r="F306" s="43" t="s">
        <v>24805</v>
      </c>
      <c r="G306" s="43">
        <v>0</v>
      </c>
      <c r="H306" s="43">
        <v>0</v>
      </c>
      <c r="I306" s="43">
        <f t="shared" si="45"/>
        <v>0</v>
      </c>
      <c r="K306" s="43" t="s">
        <v>24805</v>
      </c>
      <c r="L306" s="43">
        <v>0</v>
      </c>
      <c r="M306" s="43">
        <v>0</v>
      </c>
      <c r="N306" s="43">
        <f t="shared" si="46"/>
        <v>0</v>
      </c>
      <c r="P306" s="43" t="s">
        <v>24805</v>
      </c>
      <c r="Q306" s="43">
        <v>0</v>
      </c>
      <c r="R306" s="43">
        <v>0</v>
      </c>
      <c r="S306" s="43">
        <f t="shared" si="47"/>
        <v>0</v>
      </c>
      <c r="U306" s="43" t="s">
        <v>24805</v>
      </c>
      <c r="V306" s="43">
        <v>0</v>
      </c>
      <c r="W306" s="43">
        <v>0</v>
      </c>
      <c r="X306" s="43">
        <f t="shared" si="48"/>
        <v>0</v>
      </c>
      <c r="Z306" s="43" t="s">
        <v>24805</v>
      </c>
      <c r="AA306" s="43">
        <v>0</v>
      </c>
      <c r="AB306" s="43">
        <v>0</v>
      </c>
      <c r="AC306" s="43">
        <f t="shared" si="49"/>
        <v>0</v>
      </c>
      <c r="AE306" s="43" t="s">
        <v>24805</v>
      </c>
      <c r="AF306" s="43">
        <v>0</v>
      </c>
      <c r="AG306" s="43">
        <v>0</v>
      </c>
      <c r="AH306" s="43">
        <f t="shared" si="50"/>
        <v>0</v>
      </c>
      <c r="AJ306" s="43" t="s">
        <v>24805</v>
      </c>
      <c r="AK306" s="43">
        <v>0</v>
      </c>
      <c r="AL306" s="43">
        <v>0</v>
      </c>
      <c r="AM306" s="43">
        <f t="shared" si="51"/>
        <v>0</v>
      </c>
      <c r="AO306" s="43" t="s">
        <v>24805</v>
      </c>
      <c r="AP306" s="43">
        <v>0</v>
      </c>
      <c r="AQ306" s="43">
        <v>0</v>
      </c>
      <c r="AR306" s="43">
        <f t="shared" si="52"/>
        <v>0</v>
      </c>
      <c r="AT306" s="43" t="s">
        <v>24805</v>
      </c>
      <c r="AU306" s="43">
        <v>0</v>
      </c>
      <c r="AV306" s="43">
        <v>0</v>
      </c>
      <c r="AW306" s="43">
        <f t="shared" si="53"/>
        <v>0</v>
      </c>
      <c r="AY306" s="43" t="s">
        <v>24805</v>
      </c>
      <c r="AZ306" s="43">
        <v>0</v>
      </c>
      <c r="BA306" s="43">
        <v>0</v>
      </c>
      <c r="BB306" s="43">
        <f t="shared" si="54"/>
        <v>0</v>
      </c>
    </row>
    <row r="307" spans="1:54">
      <c r="A307" s="43" t="s">
        <v>24806</v>
      </c>
      <c r="B307" s="43">
        <v>0</v>
      </c>
      <c r="C307" s="43">
        <v>0</v>
      </c>
      <c r="D307" s="43">
        <f t="shared" si="44"/>
        <v>0</v>
      </c>
      <c r="F307" s="43" t="s">
        <v>24806</v>
      </c>
      <c r="G307" s="43">
        <v>0</v>
      </c>
      <c r="H307" s="43">
        <v>0</v>
      </c>
      <c r="I307" s="43">
        <f t="shared" si="45"/>
        <v>0</v>
      </c>
      <c r="K307" s="43" t="s">
        <v>24806</v>
      </c>
      <c r="L307" s="43">
        <v>0</v>
      </c>
      <c r="M307" s="43">
        <v>0</v>
      </c>
      <c r="N307" s="43">
        <f t="shared" si="46"/>
        <v>0</v>
      </c>
      <c r="P307" s="43" t="s">
        <v>24806</v>
      </c>
      <c r="Q307" s="43">
        <v>0</v>
      </c>
      <c r="R307" s="43">
        <v>0</v>
      </c>
      <c r="S307" s="43">
        <f t="shared" si="47"/>
        <v>0</v>
      </c>
      <c r="U307" s="43" t="s">
        <v>24806</v>
      </c>
      <c r="V307" s="43">
        <v>0</v>
      </c>
      <c r="W307" s="43">
        <v>0</v>
      </c>
      <c r="X307" s="43">
        <f t="shared" si="48"/>
        <v>0</v>
      </c>
      <c r="Z307" s="43" t="s">
        <v>24806</v>
      </c>
      <c r="AA307" s="43">
        <v>0</v>
      </c>
      <c r="AB307" s="43">
        <v>0</v>
      </c>
      <c r="AC307" s="43">
        <f t="shared" si="49"/>
        <v>0</v>
      </c>
      <c r="AE307" s="43" t="s">
        <v>24806</v>
      </c>
      <c r="AF307" s="43">
        <v>0</v>
      </c>
      <c r="AG307" s="43">
        <v>0</v>
      </c>
      <c r="AH307" s="43">
        <f t="shared" si="50"/>
        <v>0</v>
      </c>
      <c r="AJ307" s="43" t="s">
        <v>24806</v>
      </c>
      <c r="AK307" s="43">
        <v>0</v>
      </c>
      <c r="AL307" s="43">
        <v>0</v>
      </c>
      <c r="AM307" s="43">
        <f t="shared" si="51"/>
        <v>0</v>
      </c>
      <c r="AO307" s="43" t="s">
        <v>24806</v>
      </c>
      <c r="AP307" s="43">
        <v>0</v>
      </c>
      <c r="AQ307" s="43">
        <v>0</v>
      </c>
      <c r="AR307" s="43">
        <f t="shared" si="52"/>
        <v>0</v>
      </c>
      <c r="AT307" s="43" t="s">
        <v>24806</v>
      </c>
      <c r="AU307" s="43">
        <v>0</v>
      </c>
      <c r="AV307" s="43">
        <v>0</v>
      </c>
      <c r="AW307" s="43">
        <f t="shared" si="53"/>
        <v>0</v>
      </c>
      <c r="AY307" s="43" t="s">
        <v>24806</v>
      </c>
      <c r="AZ307" s="43">
        <v>0</v>
      </c>
      <c r="BA307" s="43">
        <v>0</v>
      </c>
      <c r="BB307" s="43">
        <f t="shared" si="54"/>
        <v>0</v>
      </c>
    </row>
    <row r="308" spans="1:54">
      <c r="A308" s="43" t="s">
        <v>24807</v>
      </c>
      <c r="B308" s="43">
        <v>0</v>
      </c>
      <c r="C308" s="43">
        <v>0</v>
      </c>
      <c r="D308" s="43">
        <f t="shared" si="44"/>
        <v>0</v>
      </c>
      <c r="F308" s="43" t="s">
        <v>24807</v>
      </c>
      <c r="G308" s="43">
        <v>0</v>
      </c>
      <c r="H308" s="43">
        <v>0</v>
      </c>
      <c r="I308" s="43">
        <f t="shared" si="45"/>
        <v>0</v>
      </c>
      <c r="K308" s="43" t="s">
        <v>24807</v>
      </c>
      <c r="L308" s="43">
        <v>0</v>
      </c>
      <c r="M308" s="43">
        <v>0</v>
      </c>
      <c r="N308" s="43">
        <f t="shared" si="46"/>
        <v>0</v>
      </c>
      <c r="P308" s="43" t="s">
        <v>24807</v>
      </c>
      <c r="Q308" s="43">
        <v>0</v>
      </c>
      <c r="R308" s="43">
        <v>0</v>
      </c>
      <c r="S308" s="43">
        <f t="shared" si="47"/>
        <v>0</v>
      </c>
      <c r="U308" s="43" t="s">
        <v>24807</v>
      </c>
      <c r="V308" s="43">
        <v>0</v>
      </c>
      <c r="W308" s="43">
        <v>0</v>
      </c>
      <c r="X308" s="43">
        <f t="shared" si="48"/>
        <v>0</v>
      </c>
      <c r="Z308" s="43" t="s">
        <v>24807</v>
      </c>
      <c r="AA308" s="43">
        <v>0</v>
      </c>
      <c r="AB308" s="43">
        <v>0</v>
      </c>
      <c r="AC308" s="43">
        <f t="shared" si="49"/>
        <v>0</v>
      </c>
      <c r="AE308" s="43" t="s">
        <v>24807</v>
      </c>
      <c r="AF308" s="43">
        <v>0</v>
      </c>
      <c r="AG308" s="43">
        <v>0</v>
      </c>
      <c r="AH308" s="43">
        <f t="shared" si="50"/>
        <v>0</v>
      </c>
      <c r="AJ308" s="43" t="s">
        <v>24807</v>
      </c>
      <c r="AK308" s="43">
        <v>0</v>
      </c>
      <c r="AL308" s="43">
        <v>0</v>
      </c>
      <c r="AM308" s="43">
        <f t="shared" si="51"/>
        <v>0</v>
      </c>
      <c r="AO308" s="43" t="s">
        <v>24807</v>
      </c>
      <c r="AP308" s="43">
        <v>0</v>
      </c>
      <c r="AQ308" s="43">
        <v>0</v>
      </c>
      <c r="AR308" s="43">
        <f t="shared" si="52"/>
        <v>0</v>
      </c>
      <c r="AT308" s="43" t="s">
        <v>24807</v>
      </c>
      <c r="AU308" s="43">
        <v>0</v>
      </c>
      <c r="AV308" s="43">
        <v>0</v>
      </c>
      <c r="AW308" s="43">
        <f t="shared" si="53"/>
        <v>0</v>
      </c>
      <c r="AY308" s="43" t="s">
        <v>24807</v>
      </c>
      <c r="AZ308" s="43">
        <v>0</v>
      </c>
      <c r="BA308" s="43">
        <v>0</v>
      </c>
      <c r="BB308" s="43">
        <f t="shared" si="54"/>
        <v>0</v>
      </c>
    </row>
    <row r="309" spans="1:54">
      <c r="A309" s="43" t="s">
        <v>24808</v>
      </c>
      <c r="B309" s="43">
        <v>0</v>
      </c>
      <c r="C309" s="43">
        <v>0</v>
      </c>
      <c r="D309" s="43">
        <f t="shared" si="44"/>
        <v>0</v>
      </c>
      <c r="F309" s="43" t="s">
        <v>24808</v>
      </c>
      <c r="G309" s="43">
        <v>0</v>
      </c>
      <c r="H309" s="43">
        <v>0</v>
      </c>
      <c r="I309" s="43">
        <f t="shared" si="45"/>
        <v>0</v>
      </c>
      <c r="K309" s="43" t="s">
        <v>24808</v>
      </c>
      <c r="L309" s="43">
        <v>0</v>
      </c>
      <c r="M309" s="43">
        <v>0</v>
      </c>
      <c r="N309" s="43">
        <f t="shared" si="46"/>
        <v>0</v>
      </c>
      <c r="P309" s="43" t="s">
        <v>24808</v>
      </c>
      <c r="Q309" s="43">
        <v>0</v>
      </c>
      <c r="R309" s="43">
        <v>0</v>
      </c>
      <c r="S309" s="43">
        <f t="shared" si="47"/>
        <v>0</v>
      </c>
      <c r="U309" s="43" t="s">
        <v>24808</v>
      </c>
      <c r="V309" s="43">
        <v>0</v>
      </c>
      <c r="W309" s="43">
        <v>0</v>
      </c>
      <c r="X309" s="43">
        <f t="shared" si="48"/>
        <v>0</v>
      </c>
      <c r="Z309" s="43" t="s">
        <v>24808</v>
      </c>
      <c r="AA309" s="43">
        <v>0</v>
      </c>
      <c r="AB309" s="43">
        <v>0</v>
      </c>
      <c r="AC309" s="43">
        <f t="shared" si="49"/>
        <v>0</v>
      </c>
      <c r="AE309" s="43" t="s">
        <v>24808</v>
      </c>
      <c r="AF309" s="43">
        <v>0</v>
      </c>
      <c r="AG309" s="43">
        <v>0</v>
      </c>
      <c r="AH309" s="43">
        <f t="shared" si="50"/>
        <v>0</v>
      </c>
      <c r="AJ309" s="43" t="s">
        <v>24808</v>
      </c>
      <c r="AK309" s="43">
        <v>0</v>
      </c>
      <c r="AL309" s="43">
        <v>0</v>
      </c>
      <c r="AM309" s="43">
        <f t="shared" si="51"/>
        <v>0</v>
      </c>
      <c r="AO309" s="43" t="s">
        <v>24808</v>
      </c>
      <c r="AP309" s="43">
        <v>0</v>
      </c>
      <c r="AQ309" s="43">
        <v>0</v>
      </c>
      <c r="AR309" s="43">
        <f t="shared" si="52"/>
        <v>0</v>
      </c>
      <c r="AT309" s="43" t="s">
        <v>24808</v>
      </c>
      <c r="AU309" s="43">
        <v>0</v>
      </c>
      <c r="AV309" s="43">
        <v>0</v>
      </c>
      <c r="AW309" s="43">
        <f t="shared" si="53"/>
        <v>0</v>
      </c>
      <c r="AY309" s="43" t="s">
        <v>24808</v>
      </c>
      <c r="AZ309" s="43">
        <v>0</v>
      </c>
      <c r="BA309" s="43">
        <v>0</v>
      </c>
      <c r="BB309" s="43">
        <f t="shared" si="54"/>
        <v>0</v>
      </c>
    </row>
    <row r="310" spans="1:54">
      <c r="A310" s="43" t="s">
        <v>24809</v>
      </c>
      <c r="B310" s="43">
        <v>0</v>
      </c>
      <c r="C310" s="43">
        <v>0</v>
      </c>
      <c r="D310" s="43">
        <f t="shared" si="44"/>
        <v>0</v>
      </c>
      <c r="F310" s="43" t="s">
        <v>24809</v>
      </c>
      <c r="G310" s="43">
        <v>0</v>
      </c>
      <c r="H310" s="43">
        <v>0</v>
      </c>
      <c r="I310" s="43">
        <f t="shared" si="45"/>
        <v>0</v>
      </c>
      <c r="K310" s="43" t="s">
        <v>24809</v>
      </c>
      <c r="L310" s="43">
        <v>0</v>
      </c>
      <c r="M310" s="43">
        <v>0</v>
      </c>
      <c r="N310" s="43">
        <f t="shared" si="46"/>
        <v>0</v>
      </c>
      <c r="P310" s="43" t="s">
        <v>24809</v>
      </c>
      <c r="Q310" s="43">
        <v>0</v>
      </c>
      <c r="R310" s="43">
        <v>0</v>
      </c>
      <c r="S310" s="43">
        <f t="shared" si="47"/>
        <v>0</v>
      </c>
      <c r="U310" s="43" t="s">
        <v>24809</v>
      </c>
      <c r="V310" s="43">
        <v>0</v>
      </c>
      <c r="W310" s="43">
        <v>0</v>
      </c>
      <c r="X310" s="43">
        <f t="shared" si="48"/>
        <v>0</v>
      </c>
      <c r="Z310" s="43" t="s">
        <v>24809</v>
      </c>
      <c r="AA310" s="43">
        <v>0</v>
      </c>
      <c r="AB310" s="43">
        <v>0</v>
      </c>
      <c r="AC310" s="43">
        <f t="shared" si="49"/>
        <v>0</v>
      </c>
      <c r="AE310" s="43" t="s">
        <v>24809</v>
      </c>
      <c r="AF310" s="43">
        <v>0</v>
      </c>
      <c r="AG310" s="43">
        <v>0</v>
      </c>
      <c r="AH310" s="43">
        <f t="shared" si="50"/>
        <v>0</v>
      </c>
      <c r="AJ310" s="43" t="s">
        <v>24809</v>
      </c>
      <c r="AK310" s="43">
        <v>0</v>
      </c>
      <c r="AL310" s="43">
        <v>0</v>
      </c>
      <c r="AM310" s="43">
        <f t="shared" si="51"/>
        <v>0</v>
      </c>
      <c r="AO310" s="43" t="s">
        <v>24809</v>
      </c>
      <c r="AP310" s="43">
        <v>0</v>
      </c>
      <c r="AQ310" s="43">
        <v>0</v>
      </c>
      <c r="AR310" s="43">
        <f t="shared" si="52"/>
        <v>0</v>
      </c>
      <c r="AT310" s="43" t="s">
        <v>24809</v>
      </c>
      <c r="AU310" s="43">
        <v>0</v>
      </c>
      <c r="AV310" s="43">
        <v>0</v>
      </c>
      <c r="AW310" s="43">
        <f t="shared" si="53"/>
        <v>0</v>
      </c>
      <c r="AY310" s="43" t="s">
        <v>24809</v>
      </c>
      <c r="AZ310" s="43">
        <v>0</v>
      </c>
      <c r="BA310" s="43">
        <v>0</v>
      </c>
      <c r="BB310" s="43">
        <f t="shared" si="54"/>
        <v>0</v>
      </c>
    </row>
    <row r="311" spans="1:54">
      <c r="A311" s="43" t="s">
        <v>22884</v>
      </c>
      <c r="B311" s="43">
        <v>0</v>
      </c>
      <c r="C311" s="43">
        <v>0</v>
      </c>
      <c r="D311" s="43">
        <f t="shared" si="44"/>
        <v>1</v>
      </c>
      <c r="F311" s="43" t="s">
        <v>22884</v>
      </c>
      <c r="G311" s="43">
        <v>0</v>
      </c>
      <c r="H311" s="43">
        <v>0</v>
      </c>
      <c r="I311" s="43">
        <f t="shared" si="45"/>
        <v>1</v>
      </c>
      <c r="K311" s="43" t="s">
        <v>22884</v>
      </c>
      <c r="L311" s="43">
        <v>0</v>
      </c>
      <c r="M311" s="43">
        <v>0</v>
      </c>
      <c r="N311" s="43">
        <f t="shared" si="46"/>
        <v>1</v>
      </c>
      <c r="P311" s="43" t="s">
        <v>22884</v>
      </c>
      <c r="Q311" s="43">
        <v>0</v>
      </c>
      <c r="R311" s="43">
        <v>0</v>
      </c>
      <c r="S311" s="43">
        <f t="shared" si="47"/>
        <v>1</v>
      </c>
      <c r="U311" s="43" t="s">
        <v>22884</v>
      </c>
      <c r="V311" s="43">
        <v>0</v>
      </c>
      <c r="W311" s="43">
        <v>0</v>
      </c>
      <c r="X311" s="43">
        <f t="shared" si="48"/>
        <v>1</v>
      </c>
      <c r="Z311" s="43" t="s">
        <v>22884</v>
      </c>
      <c r="AA311" s="43">
        <v>0</v>
      </c>
      <c r="AB311" s="43">
        <v>0</v>
      </c>
      <c r="AC311" s="43">
        <f t="shared" si="49"/>
        <v>1</v>
      </c>
      <c r="AE311" s="43" t="s">
        <v>22884</v>
      </c>
      <c r="AF311" s="43">
        <v>0</v>
      </c>
      <c r="AG311" s="43">
        <v>0</v>
      </c>
      <c r="AH311" s="43">
        <f t="shared" si="50"/>
        <v>1</v>
      </c>
      <c r="AJ311" s="43" t="s">
        <v>22884</v>
      </c>
      <c r="AK311" s="43">
        <v>0</v>
      </c>
      <c r="AL311" s="43">
        <v>0</v>
      </c>
      <c r="AM311" s="43">
        <f t="shared" si="51"/>
        <v>1</v>
      </c>
      <c r="AO311" s="43" t="s">
        <v>22884</v>
      </c>
      <c r="AP311" s="43">
        <v>0</v>
      </c>
      <c r="AQ311" s="43">
        <v>0</v>
      </c>
      <c r="AR311" s="43">
        <f t="shared" si="52"/>
        <v>1</v>
      </c>
      <c r="AT311" s="43" t="s">
        <v>22884</v>
      </c>
      <c r="AU311" s="43">
        <v>0</v>
      </c>
      <c r="AV311" s="43">
        <v>0</v>
      </c>
      <c r="AW311" s="43">
        <f t="shared" si="53"/>
        <v>1</v>
      </c>
      <c r="AY311" s="43" t="s">
        <v>22884</v>
      </c>
      <c r="AZ311" s="43">
        <v>0</v>
      </c>
      <c r="BA311" s="43">
        <v>0</v>
      </c>
      <c r="BB311" s="43">
        <f t="shared" si="54"/>
        <v>1</v>
      </c>
    </row>
    <row r="312" spans="1:54">
      <c r="A312" s="43" t="s">
        <v>24810</v>
      </c>
      <c r="B312" s="43">
        <v>0</v>
      </c>
      <c r="C312" s="43">
        <v>0</v>
      </c>
      <c r="D312" s="43">
        <f t="shared" si="44"/>
        <v>0</v>
      </c>
      <c r="F312" s="43" t="s">
        <v>24810</v>
      </c>
      <c r="G312" s="43">
        <v>0</v>
      </c>
      <c r="H312" s="43">
        <v>0</v>
      </c>
      <c r="I312" s="43">
        <f t="shared" si="45"/>
        <v>0</v>
      </c>
      <c r="K312" s="43" t="s">
        <v>24810</v>
      </c>
      <c r="L312" s="43">
        <v>0</v>
      </c>
      <c r="M312" s="43">
        <v>0</v>
      </c>
      <c r="N312" s="43">
        <f t="shared" si="46"/>
        <v>0</v>
      </c>
      <c r="P312" s="43" t="s">
        <v>24810</v>
      </c>
      <c r="Q312" s="43">
        <v>0</v>
      </c>
      <c r="R312" s="43">
        <v>0</v>
      </c>
      <c r="S312" s="43">
        <f t="shared" si="47"/>
        <v>0</v>
      </c>
      <c r="U312" s="43" t="s">
        <v>24810</v>
      </c>
      <c r="V312" s="43">
        <v>0</v>
      </c>
      <c r="W312" s="43">
        <v>0</v>
      </c>
      <c r="X312" s="43">
        <f t="shared" si="48"/>
        <v>0</v>
      </c>
      <c r="Z312" s="43" t="s">
        <v>24810</v>
      </c>
      <c r="AA312" s="43">
        <v>0</v>
      </c>
      <c r="AB312" s="43">
        <v>0</v>
      </c>
      <c r="AC312" s="43">
        <f t="shared" si="49"/>
        <v>0</v>
      </c>
      <c r="AE312" s="43" t="s">
        <v>24810</v>
      </c>
      <c r="AF312" s="43">
        <v>0</v>
      </c>
      <c r="AG312" s="43">
        <v>0</v>
      </c>
      <c r="AH312" s="43">
        <f t="shared" si="50"/>
        <v>0</v>
      </c>
      <c r="AJ312" s="43" t="s">
        <v>24810</v>
      </c>
      <c r="AK312" s="43">
        <v>0</v>
      </c>
      <c r="AL312" s="43">
        <v>0</v>
      </c>
      <c r="AM312" s="43">
        <f t="shared" si="51"/>
        <v>0</v>
      </c>
      <c r="AO312" s="43" t="s">
        <v>24810</v>
      </c>
      <c r="AP312" s="43">
        <v>0</v>
      </c>
      <c r="AQ312" s="43">
        <v>0</v>
      </c>
      <c r="AR312" s="43">
        <f t="shared" si="52"/>
        <v>0</v>
      </c>
      <c r="AT312" s="43" t="s">
        <v>24810</v>
      </c>
      <c r="AU312" s="43">
        <v>0</v>
      </c>
      <c r="AV312" s="43">
        <v>0</v>
      </c>
      <c r="AW312" s="43">
        <f t="shared" si="53"/>
        <v>0</v>
      </c>
      <c r="AY312" s="43" t="s">
        <v>24810</v>
      </c>
      <c r="AZ312" s="43">
        <v>0</v>
      </c>
      <c r="BA312" s="43">
        <v>0</v>
      </c>
      <c r="BB312" s="43">
        <f t="shared" si="54"/>
        <v>0</v>
      </c>
    </row>
    <row r="313" spans="1:54">
      <c r="A313" s="43" t="s">
        <v>22883</v>
      </c>
      <c r="B313" s="43">
        <v>0</v>
      </c>
      <c r="C313" s="43">
        <v>0</v>
      </c>
      <c r="D313" s="43">
        <f t="shared" si="44"/>
        <v>1</v>
      </c>
      <c r="F313" s="43" t="s">
        <v>22883</v>
      </c>
      <c r="G313" s="43">
        <v>0</v>
      </c>
      <c r="H313" s="43">
        <v>0</v>
      </c>
      <c r="I313" s="43">
        <f t="shared" si="45"/>
        <v>1</v>
      </c>
      <c r="K313" s="43" t="s">
        <v>22883</v>
      </c>
      <c r="L313" s="43">
        <v>0</v>
      </c>
      <c r="M313" s="43">
        <v>0</v>
      </c>
      <c r="N313" s="43">
        <f t="shared" si="46"/>
        <v>1</v>
      </c>
      <c r="P313" s="43" t="s">
        <v>22883</v>
      </c>
      <c r="Q313" s="43">
        <v>0</v>
      </c>
      <c r="R313" s="43">
        <v>0</v>
      </c>
      <c r="S313" s="43">
        <f t="shared" si="47"/>
        <v>1</v>
      </c>
      <c r="U313" s="43" t="s">
        <v>22883</v>
      </c>
      <c r="V313" s="43">
        <v>0</v>
      </c>
      <c r="W313" s="43">
        <v>0</v>
      </c>
      <c r="X313" s="43">
        <f t="shared" si="48"/>
        <v>1</v>
      </c>
      <c r="Z313" s="43" t="s">
        <v>22883</v>
      </c>
      <c r="AA313" s="43">
        <v>0</v>
      </c>
      <c r="AB313" s="43">
        <v>0</v>
      </c>
      <c r="AC313" s="43">
        <f t="shared" si="49"/>
        <v>1</v>
      </c>
      <c r="AE313" s="43" t="s">
        <v>22883</v>
      </c>
      <c r="AF313" s="43">
        <v>0</v>
      </c>
      <c r="AG313" s="43">
        <v>0</v>
      </c>
      <c r="AH313" s="43">
        <f t="shared" si="50"/>
        <v>1</v>
      </c>
      <c r="AJ313" s="43" t="s">
        <v>22883</v>
      </c>
      <c r="AK313" s="43">
        <v>0</v>
      </c>
      <c r="AL313" s="43">
        <v>0</v>
      </c>
      <c r="AM313" s="43">
        <f t="shared" si="51"/>
        <v>1</v>
      </c>
      <c r="AO313" s="43" t="s">
        <v>22883</v>
      </c>
      <c r="AP313" s="43">
        <v>0</v>
      </c>
      <c r="AQ313" s="43">
        <v>0</v>
      </c>
      <c r="AR313" s="43">
        <f t="shared" si="52"/>
        <v>1</v>
      </c>
      <c r="AT313" s="43" t="s">
        <v>22883</v>
      </c>
      <c r="AU313" s="43">
        <v>0</v>
      </c>
      <c r="AV313" s="43">
        <v>0</v>
      </c>
      <c r="AW313" s="43">
        <f t="shared" si="53"/>
        <v>1</v>
      </c>
      <c r="AY313" s="43" t="s">
        <v>22883</v>
      </c>
      <c r="AZ313" s="43">
        <v>0</v>
      </c>
      <c r="BA313" s="43">
        <v>0</v>
      </c>
      <c r="BB313" s="43">
        <f t="shared" si="54"/>
        <v>1</v>
      </c>
    </row>
    <row r="314" spans="1:54">
      <c r="A314" s="43" t="s">
        <v>24811</v>
      </c>
      <c r="B314" s="43">
        <v>0</v>
      </c>
      <c r="C314" s="43">
        <v>0</v>
      </c>
      <c r="D314" s="43">
        <f t="shared" si="44"/>
        <v>0</v>
      </c>
      <c r="F314" s="43" t="s">
        <v>24811</v>
      </c>
      <c r="G314" s="43">
        <v>0</v>
      </c>
      <c r="H314" s="43">
        <v>0</v>
      </c>
      <c r="I314" s="43">
        <f t="shared" si="45"/>
        <v>0</v>
      </c>
      <c r="K314" s="43" t="s">
        <v>24811</v>
      </c>
      <c r="L314" s="43">
        <v>0</v>
      </c>
      <c r="M314" s="43">
        <v>0</v>
      </c>
      <c r="N314" s="43">
        <f t="shared" si="46"/>
        <v>0</v>
      </c>
      <c r="P314" s="43" t="s">
        <v>24811</v>
      </c>
      <c r="Q314" s="43">
        <v>0</v>
      </c>
      <c r="R314" s="43">
        <v>0</v>
      </c>
      <c r="S314" s="43">
        <f t="shared" si="47"/>
        <v>0</v>
      </c>
      <c r="U314" s="43" t="s">
        <v>24811</v>
      </c>
      <c r="V314" s="43">
        <v>0</v>
      </c>
      <c r="W314" s="43">
        <v>0</v>
      </c>
      <c r="X314" s="43">
        <f t="shared" si="48"/>
        <v>0</v>
      </c>
      <c r="Z314" s="43" t="s">
        <v>24811</v>
      </c>
      <c r="AA314" s="43">
        <v>0</v>
      </c>
      <c r="AB314" s="43">
        <v>0</v>
      </c>
      <c r="AC314" s="43">
        <f t="shared" si="49"/>
        <v>0</v>
      </c>
      <c r="AE314" s="43" t="s">
        <v>24811</v>
      </c>
      <c r="AF314" s="43">
        <v>0</v>
      </c>
      <c r="AG314" s="43">
        <v>0</v>
      </c>
      <c r="AH314" s="43">
        <f t="shared" si="50"/>
        <v>0</v>
      </c>
      <c r="AJ314" s="43" t="s">
        <v>24811</v>
      </c>
      <c r="AK314" s="43">
        <v>0</v>
      </c>
      <c r="AL314" s="43">
        <v>0</v>
      </c>
      <c r="AM314" s="43">
        <f t="shared" si="51"/>
        <v>0</v>
      </c>
      <c r="AO314" s="43" t="s">
        <v>24811</v>
      </c>
      <c r="AP314" s="43">
        <v>0</v>
      </c>
      <c r="AQ314" s="43">
        <v>0</v>
      </c>
      <c r="AR314" s="43">
        <f t="shared" si="52"/>
        <v>0</v>
      </c>
      <c r="AT314" s="43" t="s">
        <v>24811</v>
      </c>
      <c r="AU314" s="43">
        <v>0</v>
      </c>
      <c r="AV314" s="43">
        <v>0</v>
      </c>
      <c r="AW314" s="43">
        <f t="shared" si="53"/>
        <v>0</v>
      </c>
      <c r="AY314" s="43" t="s">
        <v>24811</v>
      </c>
      <c r="AZ314" s="43">
        <v>0</v>
      </c>
      <c r="BA314" s="43">
        <v>0</v>
      </c>
      <c r="BB314" s="43">
        <f t="shared" si="54"/>
        <v>0</v>
      </c>
    </row>
    <row r="315" spans="1:54">
      <c r="A315" s="43" t="s">
        <v>24812</v>
      </c>
      <c r="B315" s="43">
        <v>0</v>
      </c>
      <c r="C315" s="43">
        <v>0</v>
      </c>
      <c r="D315" s="43">
        <f t="shared" si="44"/>
        <v>0</v>
      </c>
      <c r="F315" s="43" t="s">
        <v>24812</v>
      </c>
      <c r="G315" s="43">
        <v>0</v>
      </c>
      <c r="H315" s="43">
        <v>0</v>
      </c>
      <c r="I315" s="43">
        <f t="shared" si="45"/>
        <v>0</v>
      </c>
      <c r="K315" s="43" t="s">
        <v>24812</v>
      </c>
      <c r="L315" s="43">
        <v>0</v>
      </c>
      <c r="M315" s="43">
        <v>0</v>
      </c>
      <c r="N315" s="43">
        <f t="shared" si="46"/>
        <v>0</v>
      </c>
      <c r="P315" s="43" t="s">
        <v>24812</v>
      </c>
      <c r="Q315" s="43">
        <v>0</v>
      </c>
      <c r="R315" s="43">
        <v>0</v>
      </c>
      <c r="S315" s="43">
        <f t="shared" si="47"/>
        <v>0</v>
      </c>
      <c r="U315" s="43" t="s">
        <v>24812</v>
      </c>
      <c r="V315" s="43">
        <v>0</v>
      </c>
      <c r="W315" s="43">
        <v>0</v>
      </c>
      <c r="X315" s="43">
        <f t="shared" si="48"/>
        <v>0</v>
      </c>
      <c r="Z315" s="43" t="s">
        <v>24812</v>
      </c>
      <c r="AA315" s="43">
        <v>0</v>
      </c>
      <c r="AB315" s="43">
        <v>0</v>
      </c>
      <c r="AC315" s="43">
        <f t="shared" si="49"/>
        <v>0</v>
      </c>
      <c r="AE315" s="43" t="s">
        <v>24812</v>
      </c>
      <c r="AF315" s="43">
        <v>0</v>
      </c>
      <c r="AG315" s="43">
        <v>0</v>
      </c>
      <c r="AH315" s="43">
        <f t="shared" si="50"/>
        <v>0</v>
      </c>
      <c r="AJ315" s="43" t="s">
        <v>24812</v>
      </c>
      <c r="AK315" s="43">
        <v>0</v>
      </c>
      <c r="AL315" s="43">
        <v>0</v>
      </c>
      <c r="AM315" s="43">
        <f t="shared" si="51"/>
        <v>0</v>
      </c>
      <c r="AO315" s="43" t="s">
        <v>24812</v>
      </c>
      <c r="AP315" s="43">
        <v>0</v>
      </c>
      <c r="AQ315" s="43">
        <v>0</v>
      </c>
      <c r="AR315" s="43">
        <f t="shared" si="52"/>
        <v>0</v>
      </c>
      <c r="AT315" s="43" t="s">
        <v>24812</v>
      </c>
      <c r="AU315" s="43">
        <v>0</v>
      </c>
      <c r="AV315" s="43">
        <v>0</v>
      </c>
      <c r="AW315" s="43">
        <f t="shared" si="53"/>
        <v>0</v>
      </c>
      <c r="AY315" s="43" t="s">
        <v>24812</v>
      </c>
      <c r="AZ315" s="43">
        <v>0</v>
      </c>
      <c r="BA315" s="43">
        <v>0</v>
      </c>
      <c r="BB315" s="43">
        <f t="shared" si="54"/>
        <v>0</v>
      </c>
    </row>
    <row r="316" spans="1:54">
      <c r="A316" s="43" t="s">
        <v>24813</v>
      </c>
      <c r="B316" s="43">
        <v>0</v>
      </c>
      <c r="C316" s="43">
        <v>0</v>
      </c>
      <c r="D316" s="43">
        <f t="shared" si="44"/>
        <v>0</v>
      </c>
      <c r="F316" s="43" t="s">
        <v>24813</v>
      </c>
      <c r="G316" s="43">
        <v>0</v>
      </c>
      <c r="H316" s="43">
        <v>0</v>
      </c>
      <c r="I316" s="43">
        <f t="shared" si="45"/>
        <v>0</v>
      </c>
      <c r="K316" s="43" t="s">
        <v>24813</v>
      </c>
      <c r="L316" s="43">
        <v>0</v>
      </c>
      <c r="M316" s="43">
        <v>0</v>
      </c>
      <c r="N316" s="43">
        <f t="shared" si="46"/>
        <v>0</v>
      </c>
      <c r="P316" s="43" t="s">
        <v>24813</v>
      </c>
      <c r="Q316" s="43">
        <v>0</v>
      </c>
      <c r="R316" s="43">
        <v>0</v>
      </c>
      <c r="S316" s="43">
        <f t="shared" si="47"/>
        <v>0</v>
      </c>
      <c r="U316" s="43" t="s">
        <v>24813</v>
      </c>
      <c r="V316" s="43">
        <v>0</v>
      </c>
      <c r="W316" s="43">
        <v>0</v>
      </c>
      <c r="X316" s="43">
        <f t="shared" si="48"/>
        <v>0</v>
      </c>
      <c r="Z316" s="43" t="s">
        <v>24813</v>
      </c>
      <c r="AA316" s="43">
        <v>0</v>
      </c>
      <c r="AB316" s="43">
        <v>0</v>
      </c>
      <c r="AC316" s="43">
        <f t="shared" si="49"/>
        <v>0</v>
      </c>
      <c r="AE316" s="43" t="s">
        <v>24813</v>
      </c>
      <c r="AF316" s="43">
        <v>0</v>
      </c>
      <c r="AG316" s="43">
        <v>0</v>
      </c>
      <c r="AH316" s="43">
        <f t="shared" si="50"/>
        <v>0</v>
      </c>
      <c r="AJ316" s="43" t="s">
        <v>24813</v>
      </c>
      <c r="AK316" s="43">
        <v>0</v>
      </c>
      <c r="AL316" s="43">
        <v>0</v>
      </c>
      <c r="AM316" s="43">
        <f t="shared" si="51"/>
        <v>0</v>
      </c>
      <c r="AO316" s="43" t="s">
        <v>24813</v>
      </c>
      <c r="AP316" s="43">
        <v>0</v>
      </c>
      <c r="AQ316" s="43">
        <v>0</v>
      </c>
      <c r="AR316" s="43">
        <f t="shared" si="52"/>
        <v>0</v>
      </c>
      <c r="AT316" s="43" t="s">
        <v>24813</v>
      </c>
      <c r="AU316" s="43">
        <v>0</v>
      </c>
      <c r="AV316" s="43">
        <v>0</v>
      </c>
      <c r="AW316" s="43">
        <f t="shared" si="53"/>
        <v>0</v>
      </c>
      <c r="AY316" s="43" t="s">
        <v>24813</v>
      </c>
      <c r="AZ316" s="43">
        <v>0</v>
      </c>
      <c r="BA316" s="43">
        <v>0</v>
      </c>
      <c r="BB316" s="43">
        <v>0</v>
      </c>
    </row>
    <row r="317" spans="1:54">
      <c r="A317" s="43" t="s">
        <v>25177</v>
      </c>
      <c r="B317" s="43">
        <v>0</v>
      </c>
      <c r="C317" s="43">
        <v>0</v>
      </c>
      <c r="D317" s="43">
        <f t="shared" si="44"/>
        <v>0</v>
      </c>
      <c r="F317" s="43" t="s">
        <v>25177</v>
      </c>
      <c r="G317" s="43">
        <v>0</v>
      </c>
      <c r="H317" s="43">
        <v>0</v>
      </c>
      <c r="I317" s="43">
        <f t="shared" si="45"/>
        <v>1</v>
      </c>
      <c r="K317" s="43" t="s">
        <v>25177</v>
      </c>
      <c r="L317" s="43">
        <v>0</v>
      </c>
      <c r="M317" s="43">
        <v>0</v>
      </c>
      <c r="N317" s="43">
        <f t="shared" si="46"/>
        <v>0</v>
      </c>
      <c r="P317" s="43" t="s">
        <v>25177</v>
      </c>
      <c r="Q317" s="43">
        <v>0</v>
      </c>
      <c r="R317" s="43">
        <v>0</v>
      </c>
      <c r="S317" s="43">
        <f t="shared" si="47"/>
        <v>0</v>
      </c>
      <c r="U317" s="43" t="s">
        <v>25177</v>
      </c>
      <c r="V317" s="43">
        <v>0</v>
      </c>
      <c r="W317" s="43">
        <v>0</v>
      </c>
      <c r="X317" s="43">
        <f t="shared" si="48"/>
        <v>0</v>
      </c>
      <c r="Z317" s="43" t="s">
        <v>25177</v>
      </c>
      <c r="AA317" s="43">
        <v>0</v>
      </c>
      <c r="AB317" s="43">
        <v>0</v>
      </c>
      <c r="AC317" s="43">
        <f t="shared" si="49"/>
        <v>0</v>
      </c>
      <c r="AE317" s="43" t="s">
        <v>25177</v>
      </c>
      <c r="AF317" s="43">
        <v>0</v>
      </c>
      <c r="AG317" s="43">
        <v>0</v>
      </c>
      <c r="AH317" s="43">
        <f t="shared" si="50"/>
        <v>0</v>
      </c>
      <c r="AJ317" s="43" t="s">
        <v>25177</v>
      </c>
      <c r="AK317" s="43">
        <v>0</v>
      </c>
      <c r="AL317" s="43">
        <v>0</v>
      </c>
      <c r="AM317" s="43">
        <f t="shared" si="51"/>
        <v>0</v>
      </c>
      <c r="AO317" s="43" t="s">
        <v>25177</v>
      </c>
      <c r="AP317" s="43">
        <v>0</v>
      </c>
      <c r="AQ317" s="43">
        <v>0</v>
      </c>
      <c r="AR317" s="43">
        <f t="shared" si="52"/>
        <v>0</v>
      </c>
      <c r="AT317" s="43" t="s">
        <v>25177</v>
      </c>
      <c r="AU317" s="43">
        <v>0</v>
      </c>
      <c r="AV317" s="43">
        <v>0</v>
      </c>
      <c r="AW317" s="43">
        <f t="shared" si="53"/>
        <v>0</v>
      </c>
      <c r="AY317" s="43" t="s">
        <v>25177</v>
      </c>
      <c r="AZ317" s="43">
        <v>0</v>
      </c>
      <c r="BA317" s="43">
        <v>0</v>
      </c>
      <c r="BB317" s="43">
        <v>0</v>
      </c>
    </row>
    <row r="318" spans="1:54">
      <c r="A318" s="43" t="s">
        <v>24814</v>
      </c>
      <c r="B318" s="43">
        <v>0</v>
      </c>
      <c r="C318" s="43">
        <v>0</v>
      </c>
      <c r="D318" s="43">
        <f t="shared" si="44"/>
        <v>0</v>
      </c>
      <c r="F318" s="43" t="s">
        <v>24814</v>
      </c>
      <c r="G318" s="43">
        <v>0</v>
      </c>
      <c r="H318" s="43">
        <v>0</v>
      </c>
      <c r="I318" s="43">
        <f t="shared" si="45"/>
        <v>0</v>
      </c>
      <c r="K318" s="43" t="s">
        <v>24814</v>
      </c>
      <c r="L318" s="43">
        <v>0</v>
      </c>
      <c r="M318" s="43">
        <v>0</v>
      </c>
      <c r="N318" s="43">
        <f t="shared" si="46"/>
        <v>0</v>
      </c>
      <c r="P318" s="43" t="s">
        <v>24814</v>
      </c>
      <c r="Q318" s="43">
        <v>0</v>
      </c>
      <c r="R318" s="43">
        <v>0</v>
      </c>
      <c r="S318" s="43">
        <f t="shared" si="47"/>
        <v>0</v>
      </c>
      <c r="U318" s="43" t="s">
        <v>24814</v>
      </c>
      <c r="V318" s="43">
        <v>0</v>
      </c>
      <c r="W318" s="43">
        <v>0</v>
      </c>
      <c r="X318" s="43">
        <f t="shared" si="48"/>
        <v>0</v>
      </c>
      <c r="Z318" s="43" t="s">
        <v>24814</v>
      </c>
      <c r="AA318" s="43">
        <v>0</v>
      </c>
      <c r="AB318" s="43">
        <v>0</v>
      </c>
      <c r="AC318" s="43">
        <f t="shared" si="49"/>
        <v>0</v>
      </c>
      <c r="AE318" s="43" t="s">
        <v>24814</v>
      </c>
      <c r="AF318" s="43">
        <v>0</v>
      </c>
      <c r="AG318" s="43">
        <v>0</v>
      </c>
      <c r="AH318" s="43">
        <f t="shared" si="50"/>
        <v>0</v>
      </c>
      <c r="AJ318" s="43" t="s">
        <v>24814</v>
      </c>
      <c r="AK318" s="43">
        <v>0</v>
      </c>
      <c r="AL318" s="43">
        <v>0</v>
      </c>
      <c r="AM318" s="43">
        <f t="shared" si="51"/>
        <v>0</v>
      </c>
      <c r="AO318" s="43" t="s">
        <v>24814</v>
      </c>
      <c r="AP318" s="43">
        <v>0</v>
      </c>
      <c r="AQ318" s="43">
        <v>0</v>
      </c>
      <c r="AR318" s="43">
        <f t="shared" si="52"/>
        <v>0</v>
      </c>
      <c r="AT318" s="43" t="s">
        <v>24814</v>
      </c>
      <c r="AU318" s="43">
        <v>0</v>
      </c>
      <c r="AV318" s="43">
        <v>0</v>
      </c>
      <c r="AW318" s="43">
        <f t="shared" si="53"/>
        <v>0</v>
      </c>
      <c r="AY318" s="43" t="s">
        <v>24814</v>
      </c>
      <c r="AZ318" s="43">
        <v>0</v>
      </c>
      <c r="BA318" s="43">
        <v>0</v>
      </c>
      <c r="BB318" s="43">
        <v>0</v>
      </c>
    </row>
    <row r="319" spans="1:54">
      <c r="A319" s="43" t="s">
        <v>23986</v>
      </c>
      <c r="B319" s="43">
        <v>0</v>
      </c>
      <c r="C319" s="43">
        <v>0</v>
      </c>
      <c r="D319" s="43">
        <f t="shared" si="44"/>
        <v>0</v>
      </c>
      <c r="F319" s="43" t="s">
        <v>23986</v>
      </c>
      <c r="G319" s="43">
        <v>0</v>
      </c>
      <c r="H319" s="43">
        <v>0</v>
      </c>
      <c r="I319" s="43">
        <f t="shared" si="45"/>
        <v>0</v>
      </c>
      <c r="K319" s="43" t="s">
        <v>23986</v>
      </c>
      <c r="L319" s="43">
        <v>0</v>
      </c>
      <c r="M319" s="43">
        <v>0</v>
      </c>
      <c r="N319" s="43">
        <f t="shared" si="46"/>
        <v>1</v>
      </c>
      <c r="P319" s="43" t="s">
        <v>23986</v>
      </c>
      <c r="Q319" s="43">
        <v>0</v>
      </c>
      <c r="R319" s="43">
        <v>0</v>
      </c>
      <c r="S319" s="43">
        <f t="shared" si="47"/>
        <v>0</v>
      </c>
      <c r="U319" s="43" t="s">
        <v>23986</v>
      </c>
      <c r="V319" s="43">
        <v>0</v>
      </c>
      <c r="W319" s="43">
        <v>0</v>
      </c>
      <c r="X319" s="43">
        <f t="shared" si="48"/>
        <v>0</v>
      </c>
      <c r="Z319" s="43" t="s">
        <v>23986</v>
      </c>
      <c r="AA319" s="43">
        <v>0</v>
      </c>
      <c r="AB319" s="43">
        <v>0</v>
      </c>
      <c r="AC319" s="43">
        <f t="shared" si="49"/>
        <v>0</v>
      </c>
      <c r="AE319" s="43" t="s">
        <v>23986</v>
      </c>
      <c r="AF319" s="43">
        <v>0</v>
      </c>
      <c r="AG319" s="43">
        <v>0</v>
      </c>
      <c r="AH319" s="43">
        <f t="shared" si="50"/>
        <v>0</v>
      </c>
      <c r="AJ319" s="43" t="s">
        <v>23986</v>
      </c>
      <c r="AK319" s="43">
        <v>0</v>
      </c>
      <c r="AL319" s="43">
        <v>0</v>
      </c>
      <c r="AM319" s="43">
        <f t="shared" si="51"/>
        <v>0</v>
      </c>
      <c r="AO319" s="43" t="s">
        <v>23986</v>
      </c>
      <c r="AP319" s="43">
        <v>0</v>
      </c>
      <c r="AQ319" s="43">
        <v>0</v>
      </c>
      <c r="AR319" s="43">
        <f t="shared" si="52"/>
        <v>0</v>
      </c>
      <c r="AT319" s="43" t="s">
        <v>23986</v>
      </c>
      <c r="AU319" s="43">
        <v>0</v>
      </c>
      <c r="AV319" s="43">
        <v>0</v>
      </c>
      <c r="AW319" s="43">
        <f t="shared" si="53"/>
        <v>0</v>
      </c>
      <c r="AY319" s="43" t="s">
        <v>23986</v>
      </c>
      <c r="AZ319" s="43">
        <v>0</v>
      </c>
      <c r="BA319" s="43">
        <v>0</v>
      </c>
      <c r="BB319" s="43">
        <v>0</v>
      </c>
    </row>
    <row r="320" spans="1:54">
      <c r="A320" s="43" t="s">
        <v>24815</v>
      </c>
      <c r="B320" s="43">
        <v>0</v>
      </c>
      <c r="C320" s="43">
        <v>0</v>
      </c>
      <c r="D320" s="43">
        <f t="shared" si="44"/>
        <v>0</v>
      </c>
      <c r="F320" s="43" t="s">
        <v>24815</v>
      </c>
      <c r="G320" s="43">
        <v>0</v>
      </c>
      <c r="H320" s="43">
        <v>0</v>
      </c>
      <c r="I320" s="43">
        <f t="shared" si="45"/>
        <v>0</v>
      </c>
      <c r="K320" s="43" t="s">
        <v>24815</v>
      </c>
      <c r="L320" s="43">
        <v>0</v>
      </c>
      <c r="M320" s="43">
        <v>0</v>
      </c>
      <c r="N320" s="43">
        <f t="shared" si="46"/>
        <v>0</v>
      </c>
      <c r="P320" s="43" t="s">
        <v>24815</v>
      </c>
      <c r="Q320" s="43">
        <v>0</v>
      </c>
      <c r="R320" s="43">
        <v>0</v>
      </c>
      <c r="S320" s="43">
        <f t="shared" si="47"/>
        <v>0</v>
      </c>
      <c r="U320" s="43" t="s">
        <v>24815</v>
      </c>
      <c r="V320" s="43">
        <v>0</v>
      </c>
      <c r="W320" s="43">
        <v>0</v>
      </c>
      <c r="X320" s="43">
        <f t="shared" si="48"/>
        <v>0</v>
      </c>
      <c r="Z320" s="43" t="s">
        <v>24815</v>
      </c>
      <c r="AA320" s="43">
        <v>0</v>
      </c>
      <c r="AB320" s="43">
        <v>0</v>
      </c>
      <c r="AC320" s="43">
        <f t="shared" si="49"/>
        <v>0</v>
      </c>
      <c r="AE320" s="43" t="s">
        <v>24815</v>
      </c>
      <c r="AF320" s="43">
        <v>0</v>
      </c>
      <c r="AG320" s="43">
        <v>0</v>
      </c>
      <c r="AH320" s="43">
        <f t="shared" si="50"/>
        <v>0</v>
      </c>
      <c r="AJ320" s="43" t="s">
        <v>24815</v>
      </c>
      <c r="AK320" s="43">
        <v>0</v>
      </c>
      <c r="AL320" s="43">
        <v>0</v>
      </c>
      <c r="AM320" s="43">
        <f t="shared" si="51"/>
        <v>0</v>
      </c>
      <c r="AO320" s="43" t="s">
        <v>24815</v>
      </c>
      <c r="AP320" s="43">
        <v>0</v>
      </c>
      <c r="AQ320" s="43">
        <v>0</v>
      </c>
      <c r="AR320" s="43">
        <f t="shared" si="52"/>
        <v>0</v>
      </c>
      <c r="AT320" s="43" t="s">
        <v>24815</v>
      </c>
      <c r="AU320" s="43">
        <v>0</v>
      </c>
      <c r="AV320" s="43">
        <v>0</v>
      </c>
      <c r="AW320" s="43">
        <f t="shared" si="53"/>
        <v>0</v>
      </c>
      <c r="AY320" s="43" t="s">
        <v>24815</v>
      </c>
      <c r="AZ320" s="43">
        <v>0</v>
      </c>
      <c r="BA320" s="43">
        <v>0</v>
      </c>
      <c r="BB320" s="43">
        <v>0</v>
      </c>
    </row>
    <row r="321" spans="1:54">
      <c r="A321" s="43" t="s">
        <v>23987</v>
      </c>
      <c r="B321" s="43">
        <v>0</v>
      </c>
      <c r="C321" s="43">
        <v>0</v>
      </c>
      <c r="D321" s="43">
        <f t="shared" si="44"/>
        <v>1</v>
      </c>
      <c r="F321" s="43" t="s">
        <v>23987</v>
      </c>
      <c r="G321" s="43">
        <v>0</v>
      </c>
      <c r="H321" s="43">
        <v>0</v>
      </c>
      <c r="I321" s="43">
        <f t="shared" si="45"/>
        <v>0</v>
      </c>
      <c r="K321" s="43" t="s">
        <v>23987</v>
      </c>
      <c r="L321" s="43">
        <v>0</v>
      </c>
      <c r="M321" s="43">
        <v>0</v>
      </c>
      <c r="N321" s="43">
        <f t="shared" si="46"/>
        <v>0</v>
      </c>
      <c r="P321" s="43" t="s">
        <v>23987</v>
      </c>
      <c r="Q321" s="43">
        <v>0</v>
      </c>
      <c r="R321" s="43">
        <v>0</v>
      </c>
      <c r="S321" s="43">
        <f t="shared" si="47"/>
        <v>0</v>
      </c>
      <c r="U321" s="43" t="s">
        <v>23987</v>
      </c>
      <c r="V321" s="43">
        <v>0</v>
      </c>
      <c r="W321" s="43">
        <v>0</v>
      </c>
      <c r="X321" s="43">
        <f t="shared" si="48"/>
        <v>0</v>
      </c>
      <c r="Z321" s="43" t="s">
        <v>23987</v>
      </c>
      <c r="AA321" s="43">
        <v>0</v>
      </c>
      <c r="AB321" s="43">
        <v>0</v>
      </c>
      <c r="AC321" s="43">
        <f t="shared" si="49"/>
        <v>0</v>
      </c>
      <c r="AE321" s="43" t="s">
        <v>23987</v>
      </c>
      <c r="AF321" s="43">
        <v>0</v>
      </c>
      <c r="AG321" s="43">
        <v>0</v>
      </c>
      <c r="AH321" s="43">
        <f t="shared" si="50"/>
        <v>0</v>
      </c>
      <c r="AJ321" s="43" t="s">
        <v>23987</v>
      </c>
      <c r="AK321" s="43">
        <v>0</v>
      </c>
      <c r="AL321" s="43">
        <v>0</v>
      </c>
      <c r="AM321" s="43">
        <f t="shared" si="51"/>
        <v>0</v>
      </c>
      <c r="AO321" s="43" t="s">
        <v>23987</v>
      </c>
      <c r="AP321" s="43">
        <v>0</v>
      </c>
      <c r="AQ321" s="43">
        <v>0</v>
      </c>
      <c r="AR321" s="43">
        <f t="shared" si="52"/>
        <v>0</v>
      </c>
      <c r="AT321" s="43" t="s">
        <v>23987</v>
      </c>
      <c r="AU321" s="43">
        <v>0</v>
      </c>
      <c r="AV321" s="43">
        <v>0</v>
      </c>
      <c r="AW321" s="43">
        <f t="shared" si="53"/>
        <v>0</v>
      </c>
      <c r="AY321" s="43" t="s">
        <v>23987</v>
      </c>
      <c r="AZ321" s="43">
        <v>0</v>
      </c>
      <c r="BA321" s="43">
        <v>0</v>
      </c>
      <c r="BB321" s="43">
        <v>0</v>
      </c>
    </row>
    <row r="322" spans="1:54">
      <c r="A322" s="43" t="s">
        <v>24816</v>
      </c>
      <c r="B322" s="43">
        <v>0</v>
      </c>
      <c r="C322" s="43">
        <v>0</v>
      </c>
      <c r="D322" s="43">
        <f t="shared" si="44"/>
        <v>0</v>
      </c>
      <c r="F322" s="43" t="s">
        <v>24816</v>
      </c>
      <c r="G322" s="43">
        <v>0</v>
      </c>
      <c r="H322" s="43">
        <v>0</v>
      </c>
      <c r="I322" s="43">
        <f t="shared" si="45"/>
        <v>0</v>
      </c>
      <c r="K322" s="43" t="s">
        <v>24816</v>
      </c>
      <c r="L322" s="43">
        <v>0</v>
      </c>
      <c r="M322" s="43">
        <v>0</v>
      </c>
      <c r="N322" s="43">
        <f t="shared" si="46"/>
        <v>0</v>
      </c>
      <c r="P322" s="43" t="s">
        <v>24816</v>
      </c>
      <c r="Q322" s="43">
        <v>0</v>
      </c>
      <c r="R322" s="43">
        <v>0</v>
      </c>
      <c r="S322" s="43">
        <f t="shared" si="47"/>
        <v>0</v>
      </c>
      <c r="U322" s="43" t="s">
        <v>24816</v>
      </c>
      <c r="V322" s="43">
        <v>0</v>
      </c>
      <c r="W322" s="43">
        <v>0</v>
      </c>
      <c r="X322" s="43">
        <f t="shared" si="48"/>
        <v>0</v>
      </c>
      <c r="Z322" s="43" t="s">
        <v>24816</v>
      </c>
      <c r="AA322" s="43">
        <v>0</v>
      </c>
      <c r="AB322" s="43">
        <v>0</v>
      </c>
      <c r="AC322" s="43">
        <f t="shared" si="49"/>
        <v>0</v>
      </c>
      <c r="AE322" s="43" t="s">
        <v>24816</v>
      </c>
      <c r="AF322" s="43">
        <v>0</v>
      </c>
      <c r="AG322" s="43">
        <v>0</v>
      </c>
      <c r="AH322" s="43">
        <f t="shared" si="50"/>
        <v>0</v>
      </c>
      <c r="AJ322" s="43" t="s">
        <v>24816</v>
      </c>
      <c r="AK322" s="43">
        <v>0</v>
      </c>
      <c r="AL322" s="43">
        <v>0</v>
      </c>
      <c r="AM322" s="43">
        <f t="shared" si="51"/>
        <v>0</v>
      </c>
      <c r="AO322" s="43" t="s">
        <v>24816</v>
      </c>
      <c r="AP322" s="43">
        <v>0</v>
      </c>
      <c r="AQ322" s="43">
        <v>0</v>
      </c>
      <c r="AR322" s="43">
        <f t="shared" si="52"/>
        <v>0</v>
      </c>
      <c r="AT322" s="43" t="s">
        <v>24816</v>
      </c>
      <c r="AU322" s="43">
        <v>0</v>
      </c>
      <c r="AV322" s="43">
        <v>0</v>
      </c>
      <c r="AW322" s="43">
        <f t="shared" si="53"/>
        <v>0</v>
      </c>
      <c r="AY322" s="43" t="s">
        <v>24816</v>
      </c>
      <c r="AZ322" s="43">
        <v>0</v>
      </c>
      <c r="BA322" s="43">
        <v>0</v>
      </c>
      <c r="BB322" s="43">
        <v>0</v>
      </c>
    </row>
    <row r="323" spans="1:54">
      <c r="A323" s="43" t="s">
        <v>23988</v>
      </c>
      <c r="B323" s="43">
        <v>0</v>
      </c>
      <c r="C323" s="43">
        <v>0</v>
      </c>
      <c r="D323" s="43">
        <f t="shared" ref="D323:D386" si="55">IF(TYPE(FIND("_EXT",A323))=1,IF(OR((TYPE(FIND("oate_EXT",A323))=1),EXACT("4-hydroxyphenylacetate_EXT",A323),EXACT("indole-3-acetate_EXT",A323),EXACT("phenylacetate_EXT",A323),EXACT("H2O_EXT",A323),EXACT("ATP_EXT",A323),EXACT("H+_EXT",A323),EXACT("SO4_EXT",A323),EXACT("phosphate_EXT",A323),EXACT("oxygen_EXT",A323),EXACT("CO2_EXT",A323),EXACT("NH4_EXT",A323),EXACT("formate_EXT",A323),EXACT(A323,"acetate_EXT"),EXACT("acetaldehyde_EXT",A323),EXACT("cellulose_EXT",A323),EXACT("beta-D-glucose_EXT",A323),EXACT(A323,"ethanol_EXT")),1,0),0)</f>
        <v>0</v>
      </c>
      <c r="F323" s="43" t="s">
        <v>23988</v>
      </c>
      <c r="G323" s="43">
        <v>0</v>
      </c>
      <c r="H323" s="43">
        <v>0</v>
      </c>
      <c r="I323" s="43">
        <f t="shared" ref="I323:I386" si="56">IF(TYPE(FIND("_EXT",F323))=1,IF(OR(AND((TYPE(FIND("al_EXT",F323))=1),NOT(EXACT("2-nonenal_EXT",F323))),(TYPE(FIND("hyde_EXT",F323))=1),EXACT("H2O_EXT",F323),EXACT("ATP_EXT",F323),EXACT("H+_EXT",F323),EXACT("SO4_EXT",F323),EXACT("phosphate_EXT",F323),EXACT("oxygen_EXT",F323),EXACT("CO2_EXT",F323),EXACT("NH4_EXT",F323),EXACT("formate_EXT",F323),EXACT(F323,"acetate_EXT"),EXACT("cellulose_EXT",F323),EXACT("beta-D-glucose_EXT",F323),EXACT("acetaldehyde_EXT",F323),EXACT(F323,"ethanol_EXT")),1,0),0)</f>
        <v>0</v>
      </c>
      <c r="K323" s="43" t="s">
        <v>23988</v>
      </c>
      <c r="L323" s="43">
        <v>0</v>
      </c>
      <c r="M323" s="43">
        <v>0</v>
      </c>
      <c r="N323" s="43">
        <f t="shared" ref="N323:N386" si="57">IF(TYPE(FIND("_EXT",K323))=1,IF(OR((TYPE(FIND("ane_EXT",K323))=1),EXACT("H2O_EXT",K323),EXACT("ATP_EXT",K323),EXACT("H+_EXT",K323),EXACT("SO4_EXT",K323),EXACT("phosphate_EXT",K323),EXACT("oxygen_EXT",K323),EXACT("CO2_EXT",K323),EXACT("NH4_EXT",K323),EXACT("formate_EXT",K323),EXACT(K323,"acetate_EXT"),EXACT("acetaldehyde_EXT",K323),EXACT("cellulose_EXT",K323),EXACT("beta-D-glucose_EXT",K323),EXACT(K323,"ethanol_EXT")),1,0),0)</f>
        <v>0</v>
      </c>
      <c r="P323" s="43" t="s">
        <v>23988</v>
      </c>
      <c r="Q323" s="43">
        <v>0</v>
      </c>
      <c r="R323" s="43">
        <v>0</v>
      </c>
      <c r="S323" s="43">
        <f t="shared" ref="S323:S386" si="58">IF(TYPE(FIND("_EXT",P323))=1,IF(OR((TYPE(FIND("ene_EXT",P323))=1),EXACT("H2O_EXT",P323),EXACT("ATP_EXT",P323),EXACT("H+_EXT",P323),EXACT("SO4_EXT",P323),EXACT("phosphate_EXT",P323),EXACT("oxygen_EXT",P323),EXACT("CO2_EXT",P323),EXACT("NH4_EXT",P323),EXACT("formate_EXT",P323),EXACT(P323,"acetate_EXT"),EXACT("acetaldehyde_EXT",P323),EXACT("cellulose_EXT",P323),EXACT("beta-D-glucose_EXT",P323),EXACT(P323,"ethanol_EXT")),1,0),0)</f>
        <v>0</v>
      </c>
      <c r="U323" s="43" t="s">
        <v>23988</v>
      </c>
      <c r="V323" s="43">
        <v>0</v>
      </c>
      <c r="W323" s="43">
        <v>0</v>
      </c>
      <c r="X323" s="43">
        <f t="shared" ref="X323:X386" si="59">IF(TYPE(FIND("_EXT",U323))=1,IF(AND(NOT(EXACT("indole-3-acetate_EXT",U323)),OR((TYPE(FIND("-acetate_EXT",U323))=1),EXACT("H2O_EXT",U323),EXACT("ATP_EXT",U323),EXACT("H+_EXT",U323),EXACT("SO4_EXT",U323),EXACT("phosphate_EXT",U323),EXACT("oxygen_EXT",U323),EXACT("CO2_EXT",U323),EXACT("NH4_EXT",U323),EXACT("formate_EXT",U323),EXACT(U323,"acetate_EXT"),EXACT("cellulose_EXT",U323),EXACT("beta-D-glucose_EXT",U323),EXACT("acetaldehyde_EXT",U323),EXACT(U323,"ethanol_EXT"))),1,0),0)</f>
        <v>0</v>
      </c>
      <c r="Z323" s="43" t="s">
        <v>23988</v>
      </c>
      <c r="AA323" s="43">
        <v>0</v>
      </c>
      <c r="AB323" s="43">
        <v>0</v>
      </c>
      <c r="AC323" s="43">
        <f t="shared" ref="AC323:AC386" si="60">IF(TYPE(FIND("_EXT",Z323))=1,IF(OR(AND((TYPE(FIND("one_EXT",Z323))=1),NOT(EXACT("3-octanone_EXT",Z323))),EXACT("H2O_EXT",Z323),EXACT("ATP_EXT",Z323),EXACT("H+_EXT",Z323),EXACT("SO4_EXT",Z323),EXACT("phosphate_EXT",Z323),EXACT("oxygen_EXT",Z323),EXACT("CO2_EXT",Z323),EXACT("NH4_EXT",Z323),EXACT("formate_EXT",Z323),EXACT(Z323,"acetate_EXT"),EXACT("cellulose_EXT",Z323),EXACT("beta-D-glucose_EXT",Z323),EXACT("acetaldehyde_EXT",Z323),EXACT(Z323,"ethanol_EXT")),1,0),0)</f>
        <v>0</v>
      </c>
      <c r="AE323" s="43" t="s">
        <v>23988</v>
      </c>
      <c r="AF323" s="43">
        <v>0</v>
      </c>
      <c r="AG323" s="43">
        <v>0</v>
      </c>
      <c r="AH323" s="43">
        <f t="shared" ref="AH323:AH386" si="61">IF(TYPE(FIND("_EXT",AE323))=1,IF(OR(AND((TYPE(FIND("2-",AE323))&lt;&gt;1),(TYPE(FIND("ol_EXT",AE323))=1),NOT(EXACT("1-octen-3-ol_EXT",AE323)),NOT(EXACT("3-octanol_EXT",AE323))),EXACT("2-methyl-butanol_EXT",AE323),EXACT("2-methyl-propanol_EXT",AE323),EXACT("2-phenylethanol_EXT",AE323),EXACT("H2O_EXT",AE323),EXACT("ATP_EXT",AE323),EXACT("H+_EXT",AE323),EXACT("SO4_EXT",AE323),EXACT("phosphate_EXT",AE323),EXACT("oxygen_EXT",AE323),EXACT("CO2_EXT",AE323),EXACT("NH4_EXT",AE323),EXACT("formate_EXT",AE323),EXACT(AE323,"acetate_EXT"),EXACT("acetaldehyde_EXT",AE323),EXACT("cellulose_EXT",AE323),EXACT("beta-D-glucose_EXT",AE323),EXACT(AE323,"ethanol_EXT")),1,0),0)</f>
        <v>1</v>
      </c>
      <c r="AJ323" s="43" t="s">
        <v>23988</v>
      </c>
      <c r="AK323" s="43">
        <v>0</v>
      </c>
      <c r="AL323" s="43">
        <v>0</v>
      </c>
      <c r="AM323" s="43">
        <f t="shared" ref="AM323:AM386" si="62">IF(TYPE(FIND("_EXT",AJ323))=1,IF(OR(AND((TYPE(FIND("2-",AJ323))=1),(TYPE(FIND("ol_EXT",AJ323))=1),NOT(EXACT("2-phenylethanol_EXT",AJ323)),NOT(EXACT("2-methyl-butanol_EXT",AJ323)),NOT(EXACT("2-methyl-propanol_EXT",AJ323))),EXACT("H2O_EXT",AJ323),EXACT("ATP_EXT",AJ323),EXACT("H+_EXT",AJ323),EXACT("SO4_EXT",AJ323),EXACT("phosphate_EXT",AJ323),EXACT("oxygen_EXT",AJ323),EXACT("CO2_EXT",AJ323),EXACT("formate_EXT",AJ323),EXACT("NH4_EXT",AJ323),EXACT(AJ323,"acetate_EXT"),EXACT("acetaldehyde_EXT",AJ323),EXACT("cellulose_EXT",AJ323),EXACT("beta-D-glucose_EXT",AJ323),EXACT(AJ323,"ethanol_EXT")),1,0),0)</f>
        <v>0</v>
      </c>
      <c r="AO323" s="43" t="s">
        <v>23988</v>
      </c>
      <c r="AP323" s="43">
        <v>0</v>
      </c>
      <c r="AQ323" s="43">
        <v>0</v>
      </c>
      <c r="AR323" s="43">
        <f t="shared" ref="AR323:AR386" si="63">IF(TYPE(FIND("_EXT",AO323))=1,IF(OR(EXACT("2-nonenal_EXT",AO323),EXACT("3-octanol_EXT",AO323),EXACT("3-octanone_EXT",AO323),EXACT("1-octen-3-ol_EXT",AO323),EXACT("3-octanone",AO323),EXACT("3-octene_EXT",AO323),EXACT("octane",AO323),EXACT("H2O_EXT",AO323),EXACT("ATP_EXT",AO323),EXACT("H+_EXT",AO323),EXACT("SO4_EXT",AO323),EXACT("phosphate_EXT",AO323),EXACT("oxygen_EXT",AO323),EXACT("CO2_EXT",AO323),EXACT("formate_EXT",AO323),EXACT("NH4_EXT",AO323),EXACT(AO323,"acetate_EXT"),EXACT("acetaldehyde_EXT",AO323),EXACT("cellulose_EXT",AO323),EXACT("beta-D-glucose_EXT",AO323),EXACT(AO323,"ethanol_EXT")),1,0),0)</f>
        <v>0</v>
      </c>
      <c r="AT323" s="43" t="s">
        <v>23988</v>
      </c>
      <c r="AU323" s="43">
        <v>0</v>
      </c>
      <c r="AV323" s="43">
        <v>0</v>
      </c>
      <c r="AW323" s="43">
        <f t="shared" ref="AW323:AW386" si="64">IF(TYPE(FIND("_EXT",AT323))=1,IF(OR(EXACT("H2O_EXT",AT323),EXACT("ATP_EXT",AT323),EXACT("H+_EXT",AT323),EXACT("SO4_EXT",AT323),EXACT("phosphate_EXT",AT323),EXACT("oxygen_EXT",AT323),EXACT("CO2_EXT",AT323),EXACT("formate_EXT",AT323),EXACT("NH4_EXT",AT323),EXACT(AT323,"acetate_EXT"),EXACT("acetaldehyde_EXT",AT323),EXACT("cellulose_EXT",AT323),EXACT("beta-D-glucose_EXT",AT323),EXACT(AT323,"ethanol_EXT")),1,0),0)</f>
        <v>0</v>
      </c>
      <c r="AY323" s="43" t="s">
        <v>23988</v>
      </c>
      <c r="AZ323" s="43">
        <v>0</v>
      </c>
      <c r="BA323" s="43">
        <v>0</v>
      </c>
      <c r="BB323" s="43">
        <v>0</v>
      </c>
    </row>
    <row r="324" spans="1:54">
      <c r="A324" s="43" t="s">
        <v>24817</v>
      </c>
      <c r="B324" s="43">
        <v>0</v>
      </c>
      <c r="C324" s="43">
        <v>0</v>
      </c>
      <c r="D324" s="43">
        <f t="shared" si="55"/>
        <v>0</v>
      </c>
      <c r="F324" s="43" t="s">
        <v>24817</v>
      </c>
      <c r="G324" s="43">
        <v>0</v>
      </c>
      <c r="H324" s="43">
        <v>0</v>
      </c>
      <c r="I324" s="43">
        <f t="shared" si="56"/>
        <v>0</v>
      </c>
      <c r="K324" s="43" t="s">
        <v>24817</v>
      </c>
      <c r="L324" s="43">
        <v>0</v>
      </c>
      <c r="M324" s="43">
        <v>0</v>
      </c>
      <c r="N324" s="43">
        <f t="shared" si="57"/>
        <v>0</v>
      </c>
      <c r="P324" s="43" t="s">
        <v>24817</v>
      </c>
      <c r="Q324" s="43">
        <v>0</v>
      </c>
      <c r="R324" s="43">
        <v>0</v>
      </c>
      <c r="S324" s="43">
        <f t="shared" si="58"/>
        <v>0</v>
      </c>
      <c r="U324" s="43" t="s">
        <v>24817</v>
      </c>
      <c r="V324" s="43">
        <v>0</v>
      </c>
      <c r="W324" s="43">
        <v>0</v>
      </c>
      <c r="X324" s="43">
        <f t="shared" si="59"/>
        <v>0</v>
      </c>
      <c r="Z324" s="43" t="s">
        <v>24817</v>
      </c>
      <c r="AA324" s="43">
        <v>0</v>
      </c>
      <c r="AB324" s="43">
        <v>0</v>
      </c>
      <c r="AC324" s="43">
        <f t="shared" si="60"/>
        <v>0</v>
      </c>
      <c r="AE324" s="43" t="s">
        <v>24817</v>
      </c>
      <c r="AF324" s="43">
        <v>0</v>
      </c>
      <c r="AG324" s="43">
        <v>0</v>
      </c>
      <c r="AH324" s="43">
        <f t="shared" si="61"/>
        <v>0</v>
      </c>
      <c r="AJ324" s="43" t="s">
        <v>24817</v>
      </c>
      <c r="AK324" s="43">
        <v>0</v>
      </c>
      <c r="AL324" s="43">
        <v>0</v>
      </c>
      <c r="AM324" s="43">
        <f t="shared" si="62"/>
        <v>0</v>
      </c>
      <c r="AO324" s="43" t="s">
        <v>24817</v>
      </c>
      <c r="AP324" s="43">
        <v>0</v>
      </c>
      <c r="AQ324" s="43">
        <v>0</v>
      </c>
      <c r="AR324" s="43">
        <f t="shared" si="63"/>
        <v>0</v>
      </c>
      <c r="AT324" s="43" t="s">
        <v>24817</v>
      </c>
      <c r="AU324" s="43">
        <v>0</v>
      </c>
      <c r="AV324" s="43">
        <v>0</v>
      </c>
      <c r="AW324" s="43">
        <f t="shared" si="64"/>
        <v>0</v>
      </c>
      <c r="AY324" s="43" t="s">
        <v>24817</v>
      </c>
      <c r="AZ324" s="43">
        <v>0</v>
      </c>
      <c r="BA324" s="43">
        <v>0</v>
      </c>
      <c r="BB324" s="43">
        <v>0</v>
      </c>
    </row>
    <row r="325" spans="1:54">
      <c r="A325" s="43" t="s">
        <v>24818</v>
      </c>
      <c r="B325" s="43">
        <v>0</v>
      </c>
      <c r="C325" s="43">
        <v>0</v>
      </c>
      <c r="D325" s="43">
        <f t="shared" si="55"/>
        <v>0</v>
      </c>
      <c r="F325" s="43" t="s">
        <v>24818</v>
      </c>
      <c r="G325" s="43">
        <v>0</v>
      </c>
      <c r="H325" s="43">
        <v>0</v>
      </c>
      <c r="I325" s="43">
        <f t="shared" si="56"/>
        <v>0</v>
      </c>
      <c r="K325" s="43" t="s">
        <v>24818</v>
      </c>
      <c r="L325" s="43">
        <v>0</v>
      </c>
      <c r="M325" s="43">
        <v>0</v>
      </c>
      <c r="N325" s="43">
        <f t="shared" si="57"/>
        <v>0</v>
      </c>
      <c r="P325" s="43" t="s">
        <v>24818</v>
      </c>
      <c r="Q325" s="43">
        <v>0</v>
      </c>
      <c r="R325" s="43">
        <v>0</v>
      </c>
      <c r="S325" s="43">
        <f t="shared" si="58"/>
        <v>0</v>
      </c>
      <c r="U325" s="43" t="s">
        <v>24818</v>
      </c>
      <c r="V325" s="43">
        <v>0</v>
      </c>
      <c r="W325" s="43">
        <v>0</v>
      </c>
      <c r="X325" s="43">
        <f t="shared" si="59"/>
        <v>0</v>
      </c>
      <c r="Z325" s="43" t="s">
        <v>24818</v>
      </c>
      <c r="AA325" s="43">
        <v>0</v>
      </c>
      <c r="AB325" s="43">
        <v>0</v>
      </c>
      <c r="AC325" s="43">
        <f t="shared" si="60"/>
        <v>0</v>
      </c>
      <c r="AE325" s="43" t="s">
        <v>24818</v>
      </c>
      <c r="AF325" s="43">
        <v>0</v>
      </c>
      <c r="AG325" s="43">
        <v>0</v>
      </c>
      <c r="AH325" s="43">
        <f t="shared" si="61"/>
        <v>0</v>
      </c>
      <c r="AJ325" s="43" t="s">
        <v>24818</v>
      </c>
      <c r="AK325" s="43">
        <v>0</v>
      </c>
      <c r="AL325" s="43">
        <v>0</v>
      </c>
      <c r="AM325" s="43">
        <f t="shared" si="62"/>
        <v>0</v>
      </c>
      <c r="AO325" s="43" t="s">
        <v>24818</v>
      </c>
      <c r="AP325" s="43">
        <v>0</v>
      </c>
      <c r="AQ325" s="43">
        <v>0</v>
      </c>
      <c r="AR325" s="43">
        <f t="shared" si="63"/>
        <v>0</v>
      </c>
      <c r="AT325" s="43" t="s">
        <v>24818</v>
      </c>
      <c r="AU325" s="43">
        <v>0</v>
      </c>
      <c r="AV325" s="43">
        <v>0</v>
      </c>
      <c r="AW325" s="43">
        <f t="shared" si="64"/>
        <v>0</v>
      </c>
      <c r="AY325" s="43" t="s">
        <v>24818</v>
      </c>
      <c r="AZ325" s="43">
        <v>0</v>
      </c>
      <c r="BA325" s="43">
        <v>0</v>
      </c>
      <c r="BB325" s="43">
        <v>0</v>
      </c>
    </row>
    <row r="326" spans="1:54">
      <c r="A326" s="43" t="s">
        <v>23989</v>
      </c>
      <c r="B326" s="43">
        <v>0</v>
      </c>
      <c r="C326" s="43">
        <v>0</v>
      </c>
      <c r="D326" s="43">
        <f t="shared" si="55"/>
        <v>0</v>
      </c>
      <c r="F326" s="43" t="s">
        <v>23989</v>
      </c>
      <c r="G326" s="43">
        <v>0</v>
      </c>
      <c r="H326" s="43">
        <v>0</v>
      </c>
      <c r="I326" s="43">
        <f t="shared" si="56"/>
        <v>0</v>
      </c>
      <c r="K326" s="43" t="s">
        <v>23989</v>
      </c>
      <c r="L326" s="43">
        <v>0</v>
      </c>
      <c r="M326" s="43">
        <v>0</v>
      </c>
      <c r="N326" s="43">
        <f t="shared" si="57"/>
        <v>0</v>
      </c>
      <c r="P326" s="43" t="s">
        <v>23989</v>
      </c>
      <c r="Q326" s="43">
        <v>0</v>
      </c>
      <c r="R326" s="43">
        <v>0</v>
      </c>
      <c r="S326" s="43">
        <f t="shared" si="58"/>
        <v>0</v>
      </c>
      <c r="U326" s="43" t="s">
        <v>23989</v>
      </c>
      <c r="V326" s="43">
        <v>0</v>
      </c>
      <c r="W326" s="43">
        <v>0</v>
      </c>
      <c r="X326" s="43">
        <f t="shared" si="59"/>
        <v>1</v>
      </c>
      <c r="Z326" s="43" t="s">
        <v>23989</v>
      </c>
      <c r="AA326" s="43">
        <v>0</v>
      </c>
      <c r="AB326" s="43">
        <v>0</v>
      </c>
      <c r="AC326" s="43">
        <f t="shared" si="60"/>
        <v>0</v>
      </c>
      <c r="AE326" s="43" t="s">
        <v>23989</v>
      </c>
      <c r="AF326" s="43">
        <v>0</v>
      </c>
      <c r="AG326" s="43">
        <v>0</v>
      </c>
      <c r="AH326" s="43">
        <f t="shared" si="61"/>
        <v>0</v>
      </c>
      <c r="AJ326" s="43" t="s">
        <v>23989</v>
      </c>
      <c r="AK326" s="43">
        <v>0</v>
      </c>
      <c r="AL326" s="43">
        <v>0</v>
      </c>
      <c r="AM326" s="43">
        <f t="shared" si="62"/>
        <v>0</v>
      </c>
      <c r="AO326" s="43" t="s">
        <v>23989</v>
      </c>
      <c r="AP326" s="43">
        <v>0</v>
      </c>
      <c r="AQ326" s="43">
        <v>0</v>
      </c>
      <c r="AR326" s="43">
        <f t="shared" si="63"/>
        <v>0</v>
      </c>
      <c r="AT326" s="43" t="s">
        <v>23989</v>
      </c>
      <c r="AU326" s="43">
        <v>0</v>
      </c>
      <c r="AV326" s="43">
        <v>0</v>
      </c>
      <c r="AW326" s="43">
        <f t="shared" si="64"/>
        <v>0</v>
      </c>
      <c r="AY326" s="43" t="s">
        <v>23989</v>
      </c>
      <c r="AZ326" s="43">
        <v>0</v>
      </c>
      <c r="BA326" s="43">
        <v>0</v>
      </c>
      <c r="BB326" s="43">
        <v>0</v>
      </c>
    </row>
    <row r="327" spans="1:54">
      <c r="A327" s="43" t="s">
        <v>24819</v>
      </c>
      <c r="B327" s="43">
        <v>0</v>
      </c>
      <c r="C327" s="43">
        <v>0</v>
      </c>
      <c r="D327" s="43">
        <f t="shared" si="55"/>
        <v>0</v>
      </c>
      <c r="F327" s="43" t="s">
        <v>24819</v>
      </c>
      <c r="G327" s="43">
        <v>0</v>
      </c>
      <c r="H327" s="43">
        <v>0</v>
      </c>
      <c r="I327" s="43">
        <f t="shared" si="56"/>
        <v>0</v>
      </c>
      <c r="K327" s="43" t="s">
        <v>24819</v>
      </c>
      <c r="L327" s="43">
        <v>0</v>
      </c>
      <c r="M327" s="43">
        <v>0</v>
      </c>
      <c r="N327" s="43">
        <f t="shared" si="57"/>
        <v>0</v>
      </c>
      <c r="P327" s="43" t="s">
        <v>24819</v>
      </c>
      <c r="Q327" s="43">
        <v>0</v>
      </c>
      <c r="R327" s="43">
        <v>0</v>
      </c>
      <c r="S327" s="43">
        <f t="shared" si="58"/>
        <v>0</v>
      </c>
      <c r="U327" s="43" t="s">
        <v>24819</v>
      </c>
      <c r="V327" s="43">
        <v>0</v>
      </c>
      <c r="W327" s="43">
        <v>0</v>
      </c>
      <c r="X327" s="43">
        <f t="shared" si="59"/>
        <v>0</v>
      </c>
      <c r="Z327" s="43" t="s">
        <v>24819</v>
      </c>
      <c r="AA327" s="43">
        <v>0</v>
      </c>
      <c r="AB327" s="43">
        <v>0</v>
      </c>
      <c r="AC327" s="43">
        <f t="shared" si="60"/>
        <v>0</v>
      </c>
      <c r="AE327" s="43" t="s">
        <v>24819</v>
      </c>
      <c r="AF327" s="43">
        <v>0</v>
      </c>
      <c r="AG327" s="43">
        <v>0</v>
      </c>
      <c r="AH327" s="43">
        <f t="shared" si="61"/>
        <v>0</v>
      </c>
      <c r="AJ327" s="43" t="s">
        <v>24819</v>
      </c>
      <c r="AK327" s="43">
        <v>0</v>
      </c>
      <c r="AL327" s="43">
        <v>0</v>
      </c>
      <c r="AM327" s="43">
        <f t="shared" si="62"/>
        <v>0</v>
      </c>
      <c r="AO327" s="43" t="s">
        <v>24819</v>
      </c>
      <c r="AP327" s="43">
        <v>0</v>
      </c>
      <c r="AQ327" s="43">
        <v>0</v>
      </c>
      <c r="AR327" s="43">
        <f t="shared" si="63"/>
        <v>0</v>
      </c>
      <c r="AT327" s="43" t="s">
        <v>24819</v>
      </c>
      <c r="AU327" s="43">
        <v>0</v>
      </c>
      <c r="AV327" s="43">
        <v>0</v>
      </c>
      <c r="AW327" s="43">
        <f t="shared" si="64"/>
        <v>0</v>
      </c>
      <c r="AY327" s="43" t="s">
        <v>24819</v>
      </c>
      <c r="AZ327" s="43">
        <v>0</v>
      </c>
      <c r="BA327" s="43">
        <v>0</v>
      </c>
      <c r="BB327" s="43">
        <v>0</v>
      </c>
    </row>
    <row r="328" spans="1:54">
      <c r="A328" s="43" t="s">
        <v>25178</v>
      </c>
      <c r="B328" s="43">
        <v>0</v>
      </c>
      <c r="C328" s="43">
        <v>0</v>
      </c>
      <c r="D328" s="43">
        <f t="shared" si="55"/>
        <v>0</v>
      </c>
      <c r="F328" s="43" t="s">
        <v>25178</v>
      </c>
      <c r="G328" s="43">
        <v>0</v>
      </c>
      <c r="H328" s="43">
        <v>0</v>
      </c>
      <c r="I328" s="43">
        <f t="shared" si="56"/>
        <v>1</v>
      </c>
      <c r="K328" s="43" t="s">
        <v>25178</v>
      </c>
      <c r="L328" s="43">
        <v>0</v>
      </c>
      <c r="M328" s="43">
        <v>0</v>
      </c>
      <c r="N328" s="43">
        <f t="shared" si="57"/>
        <v>0</v>
      </c>
      <c r="P328" s="43" t="s">
        <v>25178</v>
      </c>
      <c r="Q328" s="43">
        <v>0</v>
      </c>
      <c r="R328" s="43">
        <v>0</v>
      </c>
      <c r="S328" s="43">
        <f t="shared" si="58"/>
        <v>0</v>
      </c>
      <c r="U328" s="43" t="s">
        <v>25178</v>
      </c>
      <c r="V328" s="43">
        <v>0</v>
      </c>
      <c r="W328" s="43">
        <v>0</v>
      </c>
      <c r="X328" s="43">
        <f t="shared" si="59"/>
        <v>0</v>
      </c>
      <c r="Z328" s="43" t="s">
        <v>25178</v>
      </c>
      <c r="AA328" s="43">
        <v>0</v>
      </c>
      <c r="AB328" s="43">
        <v>0</v>
      </c>
      <c r="AC328" s="43">
        <f t="shared" si="60"/>
        <v>0</v>
      </c>
      <c r="AE328" s="43" t="s">
        <v>25178</v>
      </c>
      <c r="AF328" s="43">
        <v>0</v>
      </c>
      <c r="AG328" s="43">
        <v>0</v>
      </c>
      <c r="AH328" s="43">
        <f t="shared" si="61"/>
        <v>0</v>
      </c>
      <c r="AJ328" s="43" t="s">
        <v>25178</v>
      </c>
      <c r="AK328" s="43">
        <v>0</v>
      </c>
      <c r="AL328" s="43">
        <v>0</v>
      </c>
      <c r="AM328" s="43">
        <f t="shared" si="62"/>
        <v>0</v>
      </c>
      <c r="AO328" s="43" t="s">
        <v>25178</v>
      </c>
      <c r="AP328" s="43">
        <v>0</v>
      </c>
      <c r="AQ328" s="43">
        <v>0</v>
      </c>
      <c r="AR328" s="43">
        <f t="shared" si="63"/>
        <v>0</v>
      </c>
      <c r="AT328" s="43" t="s">
        <v>25178</v>
      </c>
      <c r="AU328" s="43">
        <v>0</v>
      </c>
      <c r="AV328" s="43">
        <v>0</v>
      </c>
      <c r="AW328" s="43">
        <f t="shared" si="64"/>
        <v>0</v>
      </c>
      <c r="AY328" s="43" t="s">
        <v>25178</v>
      </c>
      <c r="AZ328" s="43">
        <v>0</v>
      </c>
      <c r="BA328" s="43">
        <v>0</v>
      </c>
      <c r="BB328" s="43">
        <v>0</v>
      </c>
    </row>
    <row r="329" spans="1:54">
      <c r="A329" s="43" t="s">
        <v>24820</v>
      </c>
      <c r="B329" s="43">
        <v>0</v>
      </c>
      <c r="C329" s="43">
        <v>0</v>
      </c>
      <c r="D329" s="43">
        <f t="shared" si="55"/>
        <v>0</v>
      </c>
      <c r="F329" s="43" t="s">
        <v>24820</v>
      </c>
      <c r="G329" s="43">
        <v>0</v>
      </c>
      <c r="H329" s="43">
        <v>0</v>
      </c>
      <c r="I329" s="43">
        <f t="shared" si="56"/>
        <v>0</v>
      </c>
      <c r="K329" s="43" t="s">
        <v>24820</v>
      </c>
      <c r="L329" s="43">
        <v>0</v>
      </c>
      <c r="M329" s="43">
        <v>0</v>
      </c>
      <c r="N329" s="43">
        <f t="shared" si="57"/>
        <v>0</v>
      </c>
      <c r="P329" s="43" t="s">
        <v>24820</v>
      </c>
      <c r="Q329" s="43">
        <v>0</v>
      </c>
      <c r="R329" s="43">
        <v>0</v>
      </c>
      <c r="S329" s="43">
        <f t="shared" si="58"/>
        <v>0</v>
      </c>
      <c r="U329" s="43" t="s">
        <v>24820</v>
      </c>
      <c r="V329" s="43">
        <v>0</v>
      </c>
      <c r="W329" s="43">
        <v>0</v>
      </c>
      <c r="X329" s="43">
        <f t="shared" si="59"/>
        <v>0</v>
      </c>
      <c r="Z329" s="43" t="s">
        <v>24820</v>
      </c>
      <c r="AA329" s="43">
        <v>0</v>
      </c>
      <c r="AB329" s="43">
        <v>0</v>
      </c>
      <c r="AC329" s="43">
        <f t="shared" si="60"/>
        <v>0</v>
      </c>
      <c r="AE329" s="43" t="s">
        <v>24820</v>
      </c>
      <c r="AF329" s="43">
        <v>0</v>
      </c>
      <c r="AG329" s="43">
        <v>0</v>
      </c>
      <c r="AH329" s="43">
        <f t="shared" si="61"/>
        <v>0</v>
      </c>
      <c r="AJ329" s="43" t="s">
        <v>24820</v>
      </c>
      <c r="AK329" s="43">
        <v>0</v>
      </c>
      <c r="AL329" s="43">
        <v>0</v>
      </c>
      <c r="AM329" s="43">
        <f t="shared" si="62"/>
        <v>0</v>
      </c>
      <c r="AO329" s="43" t="s">
        <v>24820</v>
      </c>
      <c r="AP329" s="43">
        <v>0</v>
      </c>
      <c r="AQ329" s="43">
        <v>0</v>
      </c>
      <c r="AR329" s="43">
        <f t="shared" si="63"/>
        <v>0</v>
      </c>
      <c r="AT329" s="43" t="s">
        <v>24820</v>
      </c>
      <c r="AU329" s="43">
        <v>0</v>
      </c>
      <c r="AV329" s="43">
        <v>0</v>
      </c>
      <c r="AW329" s="43">
        <f t="shared" si="64"/>
        <v>0</v>
      </c>
      <c r="AY329" s="43" t="s">
        <v>24820</v>
      </c>
      <c r="AZ329" s="43">
        <v>0</v>
      </c>
      <c r="BA329" s="43">
        <v>0</v>
      </c>
      <c r="BB329" s="43">
        <v>0</v>
      </c>
    </row>
    <row r="330" spans="1:54">
      <c r="A330" s="43" t="s">
        <v>23887</v>
      </c>
      <c r="B330" s="43">
        <v>0</v>
      </c>
      <c r="C330" s="43">
        <v>0</v>
      </c>
      <c r="D330" s="43">
        <f t="shared" si="55"/>
        <v>0</v>
      </c>
      <c r="F330" s="43" t="s">
        <v>23887</v>
      </c>
      <c r="G330" s="43">
        <v>0</v>
      </c>
      <c r="H330" s="43">
        <v>0</v>
      </c>
      <c r="I330" s="43">
        <f t="shared" si="56"/>
        <v>0</v>
      </c>
      <c r="K330" s="43" t="s">
        <v>23887</v>
      </c>
      <c r="L330" s="43">
        <v>0</v>
      </c>
      <c r="M330" s="43">
        <v>0</v>
      </c>
      <c r="N330" s="43">
        <f t="shared" si="57"/>
        <v>1</v>
      </c>
      <c r="P330" s="43" t="s">
        <v>23887</v>
      </c>
      <c r="Q330" s="43">
        <v>0</v>
      </c>
      <c r="R330" s="43">
        <v>0</v>
      </c>
      <c r="S330" s="43">
        <f t="shared" si="58"/>
        <v>0</v>
      </c>
      <c r="U330" s="43" t="s">
        <v>23887</v>
      </c>
      <c r="V330" s="43">
        <v>0</v>
      </c>
      <c r="W330" s="43">
        <v>0</v>
      </c>
      <c r="X330" s="43">
        <f t="shared" si="59"/>
        <v>0</v>
      </c>
      <c r="Z330" s="43" t="s">
        <v>23887</v>
      </c>
      <c r="AA330" s="43">
        <v>0</v>
      </c>
      <c r="AB330" s="43">
        <v>0</v>
      </c>
      <c r="AC330" s="43">
        <f t="shared" si="60"/>
        <v>0</v>
      </c>
      <c r="AE330" s="43" t="s">
        <v>23887</v>
      </c>
      <c r="AF330" s="43">
        <v>0</v>
      </c>
      <c r="AG330" s="43">
        <v>0</v>
      </c>
      <c r="AH330" s="43">
        <f t="shared" si="61"/>
        <v>0</v>
      </c>
      <c r="AJ330" s="43" t="s">
        <v>23887</v>
      </c>
      <c r="AK330" s="43">
        <v>0</v>
      </c>
      <c r="AL330" s="43">
        <v>0</v>
      </c>
      <c r="AM330" s="43">
        <f t="shared" si="62"/>
        <v>0</v>
      </c>
      <c r="AO330" s="43" t="s">
        <v>23887</v>
      </c>
      <c r="AP330" s="43">
        <v>0</v>
      </c>
      <c r="AQ330" s="43">
        <v>0</v>
      </c>
      <c r="AR330" s="43">
        <f t="shared" si="63"/>
        <v>0</v>
      </c>
      <c r="AT330" s="43" t="s">
        <v>23887</v>
      </c>
      <c r="AU330" s="43">
        <v>0</v>
      </c>
      <c r="AV330" s="43">
        <v>0</v>
      </c>
      <c r="AW330" s="43">
        <f t="shared" si="64"/>
        <v>0</v>
      </c>
      <c r="AY330" s="43" t="s">
        <v>23887</v>
      </c>
      <c r="AZ330" s="43">
        <v>0</v>
      </c>
      <c r="BA330" s="43">
        <v>0</v>
      </c>
      <c r="BB330" s="43">
        <v>0</v>
      </c>
    </row>
    <row r="331" spans="1:54">
      <c r="A331" s="43" t="s">
        <v>24821</v>
      </c>
      <c r="B331" s="43">
        <v>0</v>
      </c>
      <c r="C331" s="43">
        <v>0</v>
      </c>
      <c r="D331" s="43">
        <f t="shared" si="55"/>
        <v>0</v>
      </c>
      <c r="F331" s="43" t="s">
        <v>24821</v>
      </c>
      <c r="G331" s="43">
        <v>0</v>
      </c>
      <c r="H331" s="43">
        <v>0</v>
      </c>
      <c r="I331" s="43">
        <f t="shared" si="56"/>
        <v>0</v>
      </c>
      <c r="K331" s="43" t="s">
        <v>24821</v>
      </c>
      <c r="L331" s="43">
        <v>0</v>
      </c>
      <c r="M331" s="43">
        <v>0</v>
      </c>
      <c r="N331" s="43">
        <f t="shared" si="57"/>
        <v>0</v>
      </c>
      <c r="P331" s="43" t="s">
        <v>24821</v>
      </c>
      <c r="Q331" s="43">
        <v>0</v>
      </c>
      <c r="R331" s="43">
        <v>0</v>
      </c>
      <c r="S331" s="43">
        <f t="shared" si="58"/>
        <v>0</v>
      </c>
      <c r="U331" s="43" t="s">
        <v>24821</v>
      </c>
      <c r="V331" s="43">
        <v>0</v>
      </c>
      <c r="W331" s="43">
        <v>0</v>
      </c>
      <c r="X331" s="43">
        <f t="shared" si="59"/>
        <v>0</v>
      </c>
      <c r="Z331" s="43" t="s">
        <v>24821</v>
      </c>
      <c r="AA331" s="43">
        <v>0</v>
      </c>
      <c r="AB331" s="43">
        <v>0</v>
      </c>
      <c r="AC331" s="43">
        <f t="shared" si="60"/>
        <v>0</v>
      </c>
      <c r="AE331" s="43" t="s">
        <v>24821</v>
      </c>
      <c r="AF331" s="43">
        <v>0</v>
      </c>
      <c r="AG331" s="43">
        <v>0</v>
      </c>
      <c r="AH331" s="43">
        <f t="shared" si="61"/>
        <v>0</v>
      </c>
      <c r="AJ331" s="43" t="s">
        <v>24821</v>
      </c>
      <c r="AK331" s="43">
        <v>0</v>
      </c>
      <c r="AL331" s="43">
        <v>0</v>
      </c>
      <c r="AM331" s="43">
        <f t="shared" si="62"/>
        <v>0</v>
      </c>
      <c r="AO331" s="43" t="s">
        <v>24821</v>
      </c>
      <c r="AP331" s="43">
        <v>0</v>
      </c>
      <c r="AQ331" s="43">
        <v>0</v>
      </c>
      <c r="AR331" s="43">
        <f t="shared" si="63"/>
        <v>0</v>
      </c>
      <c r="AT331" s="43" t="s">
        <v>24821</v>
      </c>
      <c r="AU331" s="43">
        <v>0</v>
      </c>
      <c r="AV331" s="43">
        <v>0</v>
      </c>
      <c r="AW331" s="43">
        <f t="shared" si="64"/>
        <v>0</v>
      </c>
      <c r="AY331" s="43" t="s">
        <v>24821</v>
      </c>
      <c r="AZ331" s="43">
        <v>0</v>
      </c>
      <c r="BA331" s="43">
        <v>0</v>
      </c>
      <c r="BB331" s="43">
        <v>0</v>
      </c>
    </row>
    <row r="332" spans="1:54">
      <c r="A332" s="43" t="s">
        <v>23888</v>
      </c>
      <c r="B332" s="43">
        <v>0</v>
      </c>
      <c r="C332" s="43">
        <v>0</v>
      </c>
      <c r="D332" s="43">
        <f t="shared" si="55"/>
        <v>1</v>
      </c>
      <c r="F332" s="43" t="s">
        <v>23888</v>
      </c>
      <c r="G332" s="43">
        <v>0</v>
      </c>
      <c r="H332" s="43">
        <v>0</v>
      </c>
      <c r="I332" s="43">
        <f t="shared" si="56"/>
        <v>0</v>
      </c>
      <c r="K332" s="43" t="s">
        <v>23888</v>
      </c>
      <c r="L332" s="43">
        <v>0</v>
      </c>
      <c r="M332" s="43">
        <v>0</v>
      </c>
      <c r="N332" s="43">
        <f t="shared" si="57"/>
        <v>0</v>
      </c>
      <c r="P332" s="43" t="s">
        <v>23888</v>
      </c>
      <c r="Q332" s="43">
        <v>0</v>
      </c>
      <c r="R332" s="43">
        <v>0</v>
      </c>
      <c r="S332" s="43">
        <f t="shared" si="58"/>
        <v>0</v>
      </c>
      <c r="U332" s="43" t="s">
        <v>23888</v>
      </c>
      <c r="V332" s="43">
        <v>0</v>
      </c>
      <c r="W332" s="43">
        <v>0</v>
      </c>
      <c r="X332" s="43">
        <f t="shared" si="59"/>
        <v>0</v>
      </c>
      <c r="Z332" s="43" t="s">
        <v>23888</v>
      </c>
      <c r="AA332" s="43">
        <v>0</v>
      </c>
      <c r="AB332" s="43">
        <v>0</v>
      </c>
      <c r="AC332" s="43">
        <f t="shared" si="60"/>
        <v>0</v>
      </c>
      <c r="AE332" s="43" t="s">
        <v>23888</v>
      </c>
      <c r="AF332" s="43">
        <v>0</v>
      </c>
      <c r="AG332" s="43">
        <v>0</v>
      </c>
      <c r="AH332" s="43">
        <f t="shared" si="61"/>
        <v>0</v>
      </c>
      <c r="AJ332" s="43" t="s">
        <v>23888</v>
      </c>
      <c r="AK332" s="43">
        <v>0</v>
      </c>
      <c r="AL332" s="43">
        <v>0</v>
      </c>
      <c r="AM332" s="43">
        <f t="shared" si="62"/>
        <v>0</v>
      </c>
      <c r="AO332" s="43" t="s">
        <v>23888</v>
      </c>
      <c r="AP332" s="43">
        <v>0</v>
      </c>
      <c r="AQ332" s="43">
        <v>0</v>
      </c>
      <c r="AR332" s="43">
        <f t="shared" si="63"/>
        <v>0</v>
      </c>
      <c r="AT332" s="43" t="s">
        <v>23888</v>
      </c>
      <c r="AU332" s="43">
        <v>0</v>
      </c>
      <c r="AV332" s="43">
        <v>0</v>
      </c>
      <c r="AW332" s="43">
        <f t="shared" si="64"/>
        <v>0</v>
      </c>
      <c r="AY332" s="43" t="s">
        <v>23888</v>
      </c>
      <c r="AZ332" s="43">
        <v>0</v>
      </c>
      <c r="BA332" s="43">
        <v>0</v>
      </c>
      <c r="BB332" s="43">
        <v>0</v>
      </c>
    </row>
    <row r="333" spans="1:54">
      <c r="A333" s="43" t="s">
        <v>24822</v>
      </c>
      <c r="B333" s="43">
        <v>0</v>
      </c>
      <c r="C333" s="43">
        <v>0</v>
      </c>
      <c r="D333" s="43">
        <f t="shared" si="55"/>
        <v>0</v>
      </c>
      <c r="F333" s="43" t="s">
        <v>24822</v>
      </c>
      <c r="G333" s="43">
        <v>0</v>
      </c>
      <c r="H333" s="43">
        <v>0</v>
      </c>
      <c r="I333" s="43">
        <f t="shared" si="56"/>
        <v>0</v>
      </c>
      <c r="K333" s="43" t="s">
        <v>24822</v>
      </c>
      <c r="L333" s="43">
        <v>0</v>
      </c>
      <c r="M333" s="43">
        <v>0</v>
      </c>
      <c r="N333" s="43">
        <f t="shared" si="57"/>
        <v>0</v>
      </c>
      <c r="P333" s="43" t="s">
        <v>24822</v>
      </c>
      <c r="Q333" s="43">
        <v>0</v>
      </c>
      <c r="R333" s="43">
        <v>0</v>
      </c>
      <c r="S333" s="43">
        <f t="shared" si="58"/>
        <v>0</v>
      </c>
      <c r="U333" s="43" t="s">
        <v>24822</v>
      </c>
      <c r="V333" s="43">
        <v>0</v>
      </c>
      <c r="W333" s="43">
        <v>0</v>
      </c>
      <c r="X333" s="43">
        <f t="shared" si="59"/>
        <v>0</v>
      </c>
      <c r="Z333" s="43" t="s">
        <v>24822</v>
      </c>
      <c r="AA333" s="43">
        <v>0</v>
      </c>
      <c r="AB333" s="43">
        <v>0</v>
      </c>
      <c r="AC333" s="43">
        <f t="shared" si="60"/>
        <v>0</v>
      </c>
      <c r="AE333" s="43" t="s">
        <v>24822</v>
      </c>
      <c r="AF333" s="43">
        <v>0</v>
      </c>
      <c r="AG333" s="43">
        <v>0</v>
      </c>
      <c r="AH333" s="43">
        <f t="shared" si="61"/>
        <v>0</v>
      </c>
      <c r="AJ333" s="43" t="s">
        <v>24822</v>
      </c>
      <c r="AK333" s="43">
        <v>0</v>
      </c>
      <c r="AL333" s="43">
        <v>0</v>
      </c>
      <c r="AM333" s="43">
        <f t="shared" si="62"/>
        <v>0</v>
      </c>
      <c r="AO333" s="43" t="s">
        <v>24822</v>
      </c>
      <c r="AP333" s="43">
        <v>0</v>
      </c>
      <c r="AQ333" s="43">
        <v>0</v>
      </c>
      <c r="AR333" s="43">
        <f t="shared" si="63"/>
        <v>0</v>
      </c>
      <c r="AT333" s="43" t="s">
        <v>24822</v>
      </c>
      <c r="AU333" s="43">
        <v>0</v>
      </c>
      <c r="AV333" s="43">
        <v>0</v>
      </c>
      <c r="AW333" s="43">
        <f t="shared" si="64"/>
        <v>0</v>
      </c>
      <c r="AY333" s="43" t="s">
        <v>24822</v>
      </c>
      <c r="AZ333" s="43">
        <v>0</v>
      </c>
      <c r="BA333" s="43">
        <v>0</v>
      </c>
      <c r="BB333" s="43">
        <v>0</v>
      </c>
    </row>
    <row r="334" spans="1:54">
      <c r="A334" s="43" t="s">
        <v>23889</v>
      </c>
      <c r="B334" s="43">
        <v>0</v>
      </c>
      <c r="C334" s="43">
        <v>0</v>
      </c>
      <c r="D334" s="43">
        <f t="shared" si="55"/>
        <v>0</v>
      </c>
      <c r="F334" s="43" t="s">
        <v>23889</v>
      </c>
      <c r="G334" s="43">
        <v>0</v>
      </c>
      <c r="H334" s="43">
        <v>0</v>
      </c>
      <c r="I334" s="43">
        <f t="shared" si="56"/>
        <v>0</v>
      </c>
      <c r="K334" s="43" t="s">
        <v>23889</v>
      </c>
      <c r="L334" s="43">
        <v>0</v>
      </c>
      <c r="M334" s="43">
        <v>0</v>
      </c>
      <c r="N334" s="43">
        <f t="shared" si="57"/>
        <v>0</v>
      </c>
      <c r="P334" s="43" t="s">
        <v>23889</v>
      </c>
      <c r="Q334" s="43">
        <v>0</v>
      </c>
      <c r="R334" s="43">
        <v>0</v>
      </c>
      <c r="S334" s="43">
        <f t="shared" si="58"/>
        <v>0</v>
      </c>
      <c r="U334" s="43" t="s">
        <v>23889</v>
      </c>
      <c r="V334" s="43">
        <v>0</v>
      </c>
      <c r="W334" s="43">
        <v>0</v>
      </c>
      <c r="X334" s="43">
        <f t="shared" si="59"/>
        <v>0</v>
      </c>
      <c r="Z334" s="43" t="s">
        <v>23889</v>
      </c>
      <c r="AA334" s="43">
        <v>0</v>
      </c>
      <c r="AB334" s="43">
        <v>0</v>
      </c>
      <c r="AC334" s="43">
        <f t="shared" si="60"/>
        <v>0</v>
      </c>
      <c r="AE334" s="43" t="s">
        <v>23889</v>
      </c>
      <c r="AF334" s="43">
        <v>0</v>
      </c>
      <c r="AG334" s="43">
        <v>0</v>
      </c>
      <c r="AH334" s="43">
        <f t="shared" si="61"/>
        <v>1</v>
      </c>
      <c r="AJ334" s="43" t="s">
        <v>23889</v>
      </c>
      <c r="AK334" s="43">
        <v>0</v>
      </c>
      <c r="AL334" s="43">
        <v>0</v>
      </c>
      <c r="AM334" s="43">
        <f t="shared" si="62"/>
        <v>0</v>
      </c>
      <c r="AO334" s="43" t="s">
        <v>23889</v>
      </c>
      <c r="AP334" s="43">
        <v>0</v>
      </c>
      <c r="AQ334" s="43">
        <v>0</v>
      </c>
      <c r="AR334" s="43">
        <f t="shared" si="63"/>
        <v>0</v>
      </c>
      <c r="AT334" s="43" t="s">
        <v>23889</v>
      </c>
      <c r="AU334" s="43">
        <v>0</v>
      </c>
      <c r="AV334" s="43">
        <v>0</v>
      </c>
      <c r="AW334" s="43">
        <f t="shared" si="64"/>
        <v>0</v>
      </c>
      <c r="AY334" s="43" t="s">
        <v>23889</v>
      </c>
      <c r="AZ334" s="43">
        <v>0</v>
      </c>
      <c r="BA334" s="43">
        <v>0</v>
      </c>
      <c r="BB334" s="43">
        <v>0</v>
      </c>
    </row>
    <row r="335" spans="1:54">
      <c r="A335" s="43" t="s">
        <v>24823</v>
      </c>
      <c r="B335" s="43">
        <v>0</v>
      </c>
      <c r="C335" s="43">
        <v>0</v>
      </c>
      <c r="D335" s="43">
        <f t="shared" si="55"/>
        <v>0</v>
      </c>
      <c r="F335" s="43" t="s">
        <v>24823</v>
      </c>
      <c r="G335" s="43">
        <v>0</v>
      </c>
      <c r="H335" s="43">
        <v>0</v>
      </c>
      <c r="I335" s="43">
        <f t="shared" si="56"/>
        <v>0</v>
      </c>
      <c r="K335" s="43" t="s">
        <v>24823</v>
      </c>
      <c r="L335" s="43">
        <v>0</v>
      </c>
      <c r="M335" s="43">
        <v>0</v>
      </c>
      <c r="N335" s="43">
        <f t="shared" si="57"/>
        <v>0</v>
      </c>
      <c r="P335" s="43" t="s">
        <v>24823</v>
      </c>
      <c r="Q335" s="43">
        <v>0</v>
      </c>
      <c r="R335" s="43">
        <v>0</v>
      </c>
      <c r="S335" s="43">
        <f t="shared" si="58"/>
        <v>0</v>
      </c>
      <c r="U335" s="43" t="s">
        <v>24823</v>
      </c>
      <c r="V335" s="43">
        <v>0</v>
      </c>
      <c r="W335" s="43">
        <v>0</v>
      </c>
      <c r="X335" s="43">
        <f t="shared" si="59"/>
        <v>0</v>
      </c>
      <c r="Z335" s="43" t="s">
        <v>24823</v>
      </c>
      <c r="AA335" s="43">
        <v>0</v>
      </c>
      <c r="AB335" s="43">
        <v>0</v>
      </c>
      <c r="AC335" s="43">
        <f t="shared" si="60"/>
        <v>0</v>
      </c>
      <c r="AE335" s="43" t="s">
        <v>24823</v>
      </c>
      <c r="AF335" s="43">
        <v>0</v>
      </c>
      <c r="AG335" s="43">
        <v>0</v>
      </c>
      <c r="AH335" s="43">
        <f t="shared" si="61"/>
        <v>0</v>
      </c>
      <c r="AJ335" s="43" t="s">
        <v>24823</v>
      </c>
      <c r="AK335" s="43">
        <v>0</v>
      </c>
      <c r="AL335" s="43">
        <v>0</v>
      </c>
      <c r="AM335" s="43">
        <f t="shared" si="62"/>
        <v>0</v>
      </c>
      <c r="AO335" s="43" t="s">
        <v>24823</v>
      </c>
      <c r="AP335" s="43">
        <v>0</v>
      </c>
      <c r="AQ335" s="43">
        <v>0</v>
      </c>
      <c r="AR335" s="43">
        <f t="shared" si="63"/>
        <v>0</v>
      </c>
      <c r="AT335" s="43" t="s">
        <v>24823</v>
      </c>
      <c r="AU335" s="43">
        <v>0</v>
      </c>
      <c r="AV335" s="43">
        <v>0</v>
      </c>
      <c r="AW335" s="43">
        <f t="shared" si="64"/>
        <v>0</v>
      </c>
      <c r="AY335" s="43" t="s">
        <v>24823</v>
      </c>
      <c r="AZ335" s="43">
        <v>0</v>
      </c>
      <c r="BA335" s="43">
        <v>0</v>
      </c>
      <c r="BB335" s="43">
        <v>0</v>
      </c>
    </row>
    <row r="336" spans="1:54">
      <c r="A336" s="43" t="s">
        <v>24824</v>
      </c>
      <c r="B336" s="43">
        <v>0</v>
      </c>
      <c r="C336" s="43">
        <v>0</v>
      </c>
      <c r="D336" s="43">
        <f t="shared" si="55"/>
        <v>0</v>
      </c>
      <c r="F336" s="43" t="s">
        <v>24824</v>
      </c>
      <c r="G336" s="43">
        <v>0</v>
      </c>
      <c r="H336" s="43">
        <v>0</v>
      </c>
      <c r="I336" s="43">
        <f t="shared" si="56"/>
        <v>0</v>
      </c>
      <c r="K336" s="43" t="s">
        <v>24824</v>
      </c>
      <c r="L336" s="43">
        <v>0</v>
      </c>
      <c r="M336" s="43">
        <v>0</v>
      </c>
      <c r="N336" s="43">
        <f t="shared" si="57"/>
        <v>0</v>
      </c>
      <c r="P336" s="43" t="s">
        <v>24824</v>
      </c>
      <c r="Q336" s="43">
        <v>0</v>
      </c>
      <c r="R336" s="43">
        <v>0</v>
      </c>
      <c r="S336" s="43">
        <f t="shared" si="58"/>
        <v>0</v>
      </c>
      <c r="U336" s="43" t="s">
        <v>24824</v>
      </c>
      <c r="V336" s="43">
        <v>0</v>
      </c>
      <c r="W336" s="43">
        <v>0</v>
      </c>
      <c r="X336" s="43">
        <f t="shared" si="59"/>
        <v>0</v>
      </c>
      <c r="Z336" s="43" t="s">
        <v>24824</v>
      </c>
      <c r="AA336" s="43">
        <v>0</v>
      </c>
      <c r="AB336" s="43">
        <v>0</v>
      </c>
      <c r="AC336" s="43">
        <f t="shared" si="60"/>
        <v>0</v>
      </c>
      <c r="AE336" s="43" t="s">
        <v>24824</v>
      </c>
      <c r="AF336" s="43">
        <v>0</v>
      </c>
      <c r="AG336" s="43">
        <v>0</v>
      </c>
      <c r="AH336" s="43">
        <f t="shared" si="61"/>
        <v>0</v>
      </c>
      <c r="AJ336" s="43" t="s">
        <v>24824</v>
      </c>
      <c r="AK336" s="43">
        <v>0</v>
      </c>
      <c r="AL336" s="43">
        <v>0</v>
      </c>
      <c r="AM336" s="43">
        <f t="shared" si="62"/>
        <v>0</v>
      </c>
      <c r="AO336" s="43" t="s">
        <v>24824</v>
      </c>
      <c r="AP336" s="43">
        <v>0</v>
      </c>
      <c r="AQ336" s="43">
        <v>0</v>
      </c>
      <c r="AR336" s="43">
        <f t="shared" si="63"/>
        <v>0</v>
      </c>
      <c r="AT336" s="43" t="s">
        <v>24824</v>
      </c>
      <c r="AU336" s="43">
        <v>0</v>
      </c>
      <c r="AV336" s="43">
        <v>0</v>
      </c>
      <c r="AW336" s="43">
        <f t="shared" si="64"/>
        <v>0</v>
      </c>
      <c r="AY336" s="43" t="s">
        <v>24824</v>
      </c>
      <c r="AZ336" s="43">
        <v>0</v>
      </c>
      <c r="BA336" s="43">
        <v>0</v>
      </c>
      <c r="BB336" s="43">
        <v>0</v>
      </c>
    </row>
    <row r="337" spans="1:54">
      <c r="A337" s="43" t="s">
        <v>23890</v>
      </c>
      <c r="B337" s="43">
        <v>0</v>
      </c>
      <c r="C337" s="43">
        <v>0</v>
      </c>
      <c r="D337" s="43">
        <f t="shared" si="55"/>
        <v>0</v>
      </c>
      <c r="F337" s="43" t="s">
        <v>23890</v>
      </c>
      <c r="G337" s="43">
        <v>0</v>
      </c>
      <c r="H337" s="43">
        <v>0</v>
      </c>
      <c r="I337" s="43">
        <f t="shared" si="56"/>
        <v>0</v>
      </c>
      <c r="K337" s="43" t="s">
        <v>23890</v>
      </c>
      <c r="L337" s="43">
        <v>0</v>
      </c>
      <c r="M337" s="43">
        <v>0</v>
      </c>
      <c r="N337" s="43">
        <f t="shared" si="57"/>
        <v>0</v>
      </c>
      <c r="P337" s="43" t="s">
        <v>23890</v>
      </c>
      <c r="Q337" s="43">
        <v>0</v>
      </c>
      <c r="R337" s="43">
        <v>0</v>
      </c>
      <c r="S337" s="43">
        <f t="shared" si="58"/>
        <v>0</v>
      </c>
      <c r="U337" s="43" t="s">
        <v>23890</v>
      </c>
      <c r="V337" s="43">
        <v>0</v>
      </c>
      <c r="W337" s="43">
        <v>0</v>
      </c>
      <c r="X337" s="43">
        <f t="shared" si="59"/>
        <v>1</v>
      </c>
      <c r="Z337" s="43" t="s">
        <v>23890</v>
      </c>
      <c r="AA337" s="43">
        <v>0</v>
      </c>
      <c r="AB337" s="43">
        <v>0</v>
      </c>
      <c r="AC337" s="43">
        <f t="shared" si="60"/>
        <v>0</v>
      </c>
      <c r="AE337" s="43" t="s">
        <v>23890</v>
      </c>
      <c r="AF337" s="43">
        <v>0</v>
      </c>
      <c r="AG337" s="43">
        <v>0</v>
      </c>
      <c r="AH337" s="43">
        <f t="shared" si="61"/>
        <v>0</v>
      </c>
      <c r="AJ337" s="43" t="s">
        <v>23890</v>
      </c>
      <c r="AK337" s="43">
        <v>0</v>
      </c>
      <c r="AL337" s="43">
        <v>0</v>
      </c>
      <c r="AM337" s="43">
        <f t="shared" si="62"/>
        <v>0</v>
      </c>
      <c r="AO337" s="43" t="s">
        <v>23890</v>
      </c>
      <c r="AP337" s="43">
        <v>0</v>
      </c>
      <c r="AQ337" s="43">
        <v>0</v>
      </c>
      <c r="AR337" s="43">
        <f t="shared" si="63"/>
        <v>0</v>
      </c>
      <c r="AT337" s="43" t="s">
        <v>23890</v>
      </c>
      <c r="AU337" s="43">
        <v>0</v>
      </c>
      <c r="AV337" s="43">
        <v>0</v>
      </c>
      <c r="AW337" s="43">
        <f t="shared" si="64"/>
        <v>0</v>
      </c>
      <c r="AY337" s="43" t="s">
        <v>23890</v>
      </c>
      <c r="AZ337" s="43">
        <v>0</v>
      </c>
      <c r="BA337" s="43">
        <v>0</v>
      </c>
      <c r="BB337" s="43">
        <v>0</v>
      </c>
    </row>
    <row r="338" spans="1:54">
      <c r="A338" s="43" t="s">
        <v>24825</v>
      </c>
      <c r="B338" s="43">
        <v>0</v>
      </c>
      <c r="C338" s="43">
        <v>0</v>
      </c>
      <c r="D338" s="43">
        <f t="shared" si="55"/>
        <v>0</v>
      </c>
      <c r="F338" s="43" t="s">
        <v>24825</v>
      </c>
      <c r="G338" s="43">
        <v>0</v>
      </c>
      <c r="H338" s="43">
        <v>0</v>
      </c>
      <c r="I338" s="43">
        <f t="shared" si="56"/>
        <v>0</v>
      </c>
      <c r="K338" s="43" t="s">
        <v>24825</v>
      </c>
      <c r="L338" s="43">
        <v>0</v>
      </c>
      <c r="M338" s="43">
        <v>0</v>
      </c>
      <c r="N338" s="43">
        <f t="shared" si="57"/>
        <v>0</v>
      </c>
      <c r="P338" s="43" t="s">
        <v>24825</v>
      </c>
      <c r="Q338" s="43">
        <v>0</v>
      </c>
      <c r="R338" s="43">
        <v>0</v>
      </c>
      <c r="S338" s="43">
        <f t="shared" si="58"/>
        <v>0</v>
      </c>
      <c r="U338" s="43" t="s">
        <v>24825</v>
      </c>
      <c r="V338" s="43">
        <v>0</v>
      </c>
      <c r="W338" s="43">
        <v>0</v>
      </c>
      <c r="X338" s="43">
        <f t="shared" si="59"/>
        <v>0</v>
      </c>
      <c r="Z338" s="43" t="s">
        <v>24825</v>
      </c>
      <c r="AA338" s="43">
        <v>0</v>
      </c>
      <c r="AB338" s="43">
        <v>0</v>
      </c>
      <c r="AC338" s="43">
        <f t="shared" si="60"/>
        <v>0</v>
      </c>
      <c r="AE338" s="43" t="s">
        <v>24825</v>
      </c>
      <c r="AF338" s="43">
        <v>0</v>
      </c>
      <c r="AG338" s="43">
        <v>0</v>
      </c>
      <c r="AH338" s="43">
        <f t="shared" si="61"/>
        <v>0</v>
      </c>
      <c r="AJ338" s="43" t="s">
        <v>24825</v>
      </c>
      <c r="AK338" s="43">
        <v>0</v>
      </c>
      <c r="AL338" s="43">
        <v>0</v>
      </c>
      <c r="AM338" s="43">
        <f t="shared" si="62"/>
        <v>0</v>
      </c>
      <c r="AO338" s="43" t="s">
        <v>24825</v>
      </c>
      <c r="AP338" s="43">
        <v>0</v>
      </c>
      <c r="AQ338" s="43">
        <v>0</v>
      </c>
      <c r="AR338" s="43">
        <f t="shared" si="63"/>
        <v>0</v>
      </c>
      <c r="AT338" s="43" t="s">
        <v>24825</v>
      </c>
      <c r="AU338" s="43">
        <v>0</v>
      </c>
      <c r="AV338" s="43">
        <v>0</v>
      </c>
      <c r="AW338" s="43">
        <f t="shared" si="64"/>
        <v>0</v>
      </c>
      <c r="AY338" s="43" t="s">
        <v>24825</v>
      </c>
      <c r="AZ338" s="43">
        <v>0</v>
      </c>
      <c r="BA338" s="43">
        <v>0</v>
      </c>
      <c r="BB338" s="43">
        <v>0</v>
      </c>
    </row>
    <row r="339" spans="1:54">
      <c r="A339" s="43" t="s">
        <v>25179</v>
      </c>
      <c r="B339" s="43">
        <v>0</v>
      </c>
      <c r="C339" s="43">
        <v>0</v>
      </c>
      <c r="D339" s="43">
        <f t="shared" si="55"/>
        <v>0</v>
      </c>
      <c r="F339" s="43" t="s">
        <v>25179</v>
      </c>
      <c r="G339" s="43">
        <v>0</v>
      </c>
      <c r="H339" s="43">
        <v>0</v>
      </c>
      <c r="I339" s="43">
        <f t="shared" si="56"/>
        <v>1</v>
      </c>
      <c r="K339" s="43" t="s">
        <v>25179</v>
      </c>
      <c r="L339" s="43">
        <v>0</v>
      </c>
      <c r="M339" s="43">
        <v>0</v>
      </c>
      <c r="N339" s="43">
        <f t="shared" si="57"/>
        <v>0</v>
      </c>
      <c r="P339" s="43" t="s">
        <v>25179</v>
      </c>
      <c r="Q339" s="43">
        <v>0</v>
      </c>
      <c r="R339" s="43">
        <v>0</v>
      </c>
      <c r="S339" s="43">
        <f t="shared" si="58"/>
        <v>0</v>
      </c>
      <c r="U339" s="43" t="s">
        <v>25179</v>
      </c>
      <c r="V339" s="43">
        <v>0</v>
      </c>
      <c r="W339" s="43">
        <v>0</v>
      </c>
      <c r="X339" s="43">
        <f t="shared" si="59"/>
        <v>0</v>
      </c>
      <c r="Z339" s="43" t="s">
        <v>25179</v>
      </c>
      <c r="AA339" s="43">
        <v>0</v>
      </c>
      <c r="AB339" s="43">
        <v>0</v>
      </c>
      <c r="AC339" s="43">
        <f t="shared" si="60"/>
        <v>0</v>
      </c>
      <c r="AE339" s="43" t="s">
        <v>25179</v>
      </c>
      <c r="AF339" s="43">
        <v>0</v>
      </c>
      <c r="AG339" s="43">
        <v>0</v>
      </c>
      <c r="AH339" s="43">
        <f t="shared" si="61"/>
        <v>0</v>
      </c>
      <c r="AJ339" s="43" t="s">
        <v>25179</v>
      </c>
      <c r="AK339" s="43">
        <v>0</v>
      </c>
      <c r="AL339" s="43">
        <v>0</v>
      </c>
      <c r="AM339" s="43">
        <f t="shared" si="62"/>
        <v>0</v>
      </c>
      <c r="AO339" s="43" t="s">
        <v>25179</v>
      </c>
      <c r="AP339" s="43">
        <v>0</v>
      </c>
      <c r="AQ339" s="43">
        <v>0</v>
      </c>
      <c r="AR339" s="43">
        <f t="shared" si="63"/>
        <v>0</v>
      </c>
      <c r="AT339" s="43" t="s">
        <v>25179</v>
      </c>
      <c r="AU339" s="43">
        <v>0</v>
      </c>
      <c r="AV339" s="43">
        <v>0</v>
      </c>
      <c r="AW339" s="43">
        <f t="shared" si="64"/>
        <v>0</v>
      </c>
      <c r="AY339" s="43" t="s">
        <v>25179</v>
      </c>
      <c r="AZ339" s="43">
        <v>0</v>
      </c>
      <c r="BA339" s="43">
        <v>0</v>
      </c>
      <c r="BB339" s="43">
        <v>0</v>
      </c>
    </row>
    <row r="340" spans="1:54">
      <c r="A340" s="43" t="s">
        <v>24826</v>
      </c>
      <c r="B340" s="43">
        <v>0</v>
      </c>
      <c r="C340" s="43">
        <v>0</v>
      </c>
      <c r="D340" s="43">
        <f t="shared" si="55"/>
        <v>0</v>
      </c>
      <c r="F340" s="43" t="s">
        <v>24826</v>
      </c>
      <c r="G340" s="43">
        <v>0</v>
      </c>
      <c r="H340" s="43">
        <v>0</v>
      </c>
      <c r="I340" s="43">
        <f t="shared" si="56"/>
        <v>0</v>
      </c>
      <c r="K340" s="43" t="s">
        <v>24826</v>
      </c>
      <c r="L340" s="43">
        <v>0</v>
      </c>
      <c r="M340" s="43">
        <v>0</v>
      </c>
      <c r="N340" s="43">
        <f t="shared" si="57"/>
        <v>0</v>
      </c>
      <c r="P340" s="43" t="s">
        <v>24826</v>
      </c>
      <c r="Q340" s="43">
        <v>0</v>
      </c>
      <c r="R340" s="43">
        <v>0</v>
      </c>
      <c r="S340" s="43">
        <f t="shared" si="58"/>
        <v>0</v>
      </c>
      <c r="U340" s="43" t="s">
        <v>24826</v>
      </c>
      <c r="V340" s="43">
        <v>0</v>
      </c>
      <c r="W340" s="43">
        <v>0</v>
      </c>
      <c r="X340" s="43">
        <f t="shared" si="59"/>
        <v>0</v>
      </c>
      <c r="Z340" s="43" t="s">
        <v>24826</v>
      </c>
      <c r="AA340" s="43">
        <v>0</v>
      </c>
      <c r="AB340" s="43">
        <v>0</v>
      </c>
      <c r="AC340" s="43">
        <f t="shared" si="60"/>
        <v>0</v>
      </c>
      <c r="AE340" s="43" t="s">
        <v>24826</v>
      </c>
      <c r="AF340" s="43">
        <v>0</v>
      </c>
      <c r="AG340" s="43">
        <v>0</v>
      </c>
      <c r="AH340" s="43">
        <f t="shared" si="61"/>
        <v>0</v>
      </c>
      <c r="AJ340" s="43" t="s">
        <v>24826</v>
      </c>
      <c r="AK340" s="43">
        <v>0</v>
      </c>
      <c r="AL340" s="43">
        <v>0</v>
      </c>
      <c r="AM340" s="43">
        <f t="shared" si="62"/>
        <v>0</v>
      </c>
      <c r="AO340" s="43" t="s">
        <v>24826</v>
      </c>
      <c r="AP340" s="43">
        <v>0</v>
      </c>
      <c r="AQ340" s="43">
        <v>0</v>
      </c>
      <c r="AR340" s="43">
        <f t="shared" si="63"/>
        <v>0</v>
      </c>
      <c r="AT340" s="43" t="s">
        <v>24826</v>
      </c>
      <c r="AU340" s="43">
        <v>0</v>
      </c>
      <c r="AV340" s="43">
        <v>0</v>
      </c>
      <c r="AW340" s="43">
        <f t="shared" si="64"/>
        <v>0</v>
      </c>
      <c r="AY340" s="43" t="s">
        <v>24826</v>
      </c>
      <c r="AZ340" s="43">
        <v>0</v>
      </c>
      <c r="BA340" s="43">
        <v>0</v>
      </c>
      <c r="BB340" s="43">
        <v>0</v>
      </c>
    </row>
    <row r="341" spans="1:54">
      <c r="A341" s="43" t="s">
        <v>23990</v>
      </c>
      <c r="B341" s="43">
        <v>0</v>
      </c>
      <c r="C341" s="43">
        <v>0</v>
      </c>
      <c r="D341" s="43">
        <f t="shared" si="55"/>
        <v>0</v>
      </c>
      <c r="F341" s="43" t="s">
        <v>23990</v>
      </c>
      <c r="G341" s="43">
        <v>0</v>
      </c>
      <c r="H341" s="43">
        <v>0</v>
      </c>
      <c r="I341" s="43">
        <f t="shared" si="56"/>
        <v>0</v>
      </c>
      <c r="K341" s="43" t="s">
        <v>23990</v>
      </c>
      <c r="L341" s="43">
        <v>0</v>
      </c>
      <c r="M341" s="43">
        <v>0</v>
      </c>
      <c r="N341" s="43">
        <f t="shared" si="57"/>
        <v>1</v>
      </c>
      <c r="P341" s="43" t="s">
        <v>23990</v>
      </c>
      <c r="Q341" s="43">
        <v>0</v>
      </c>
      <c r="R341" s="43">
        <v>0</v>
      </c>
      <c r="S341" s="43">
        <f t="shared" si="58"/>
        <v>0</v>
      </c>
      <c r="U341" s="43" t="s">
        <v>23990</v>
      </c>
      <c r="V341" s="43">
        <v>0</v>
      </c>
      <c r="W341" s="43">
        <v>0</v>
      </c>
      <c r="X341" s="43">
        <f t="shared" si="59"/>
        <v>0</v>
      </c>
      <c r="Z341" s="43" t="s">
        <v>23990</v>
      </c>
      <c r="AA341" s="43">
        <v>0</v>
      </c>
      <c r="AB341" s="43">
        <v>0</v>
      </c>
      <c r="AC341" s="43">
        <f t="shared" si="60"/>
        <v>0</v>
      </c>
      <c r="AE341" s="43" t="s">
        <v>23990</v>
      </c>
      <c r="AF341" s="43">
        <v>0</v>
      </c>
      <c r="AG341" s="43">
        <v>0</v>
      </c>
      <c r="AH341" s="43">
        <f t="shared" si="61"/>
        <v>0</v>
      </c>
      <c r="AJ341" s="43" t="s">
        <v>23990</v>
      </c>
      <c r="AK341" s="43">
        <v>0</v>
      </c>
      <c r="AL341" s="43">
        <v>0</v>
      </c>
      <c r="AM341" s="43">
        <f t="shared" si="62"/>
        <v>0</v>
      </c>
      <c r="AO341" s="43" t="s">
        <v>23990</v>
      </c>
      <c r="AP341" s="43">
        <v>0</v>
      </c>
      <c r="AQ341" s="43">
        <v>0</v>
      </c>
      <c r="AR341" s="43">
        <f t="shared" si="63"/>
        <v>0</v>
      </c>
      <c r="AT341" s="43" t="s">
        <v>23990</v>
      </c>
      <c r="AU341" s="43">
        <v>0</v>
      </c>
      <c r="AV341" s="43">
        <v>0</v>
      </c>
      <c r="AW341" s="43">
        <f t="shared" si="64"/>
        <v>0</v>
      </c>
      <c r="AY341" s="43" t="s">
        <v>23990</v>
      </c>
      <c r="AZ341" s="43">
        <v>0</v>
      </c>
      <c r="BA341" s="43">
        <v>0</v>
      </c>
      <c r="BB341" s="43">
        <v>0</v>
      </c>
    </row>
    <row r="342" spans="1:54">
      <c r="A342" s="43" t="s">
        <v>24827</v>
      </c>
      <c r="B342" s="43">
        <v>0</v>
      </c>
      <c r="C342" s="43">
        <v>0</v>
      </c>
      <c r="D342" s="43">
        <f t="shared" si="55"/>
        <v>0</v>
      </c>
      <c r="F342" s="43" t="s">
        <v>24827</v>
      </c>
      <c r="G342" s="43">
        <v>0</v>
      </c>
      <c r="H342" s="43">
        <v>0</v>
      </c>
      <c r="I342" s="43">
        <f t="shared" si="56"/>
        <v>0</v>
      </c>
      <c r="K342" s="43" t="s">
        <v>24827</v>
      </c>
      <c r="L342" s="43">
        <v>0</v>
      </c>
      <c r="M342" s="43">
        <v>0</v>
      </c>
      <c r="N342" s="43">
        <f t="shared" si="57"/>
        <v>0</v>
      </c>
      <c r="P342" s="43" t="s">
        <v>24827</v>
      </c>
      <c r="Q342" s="43">
        <v>0</v>
      </c>
      <c r="R342" s="43">
        <v>0</v>
      </c>
      <c r="S342" s="43">
        <f t="shared" si="58"/>
        <v>0</v>
      </c>
      <c r="U342" s="43" t="s">
        <v>24827</v>
      </c>
      <c r="V342" s="43">
        <v>0</v>
      </c>
      <c r="W342" s="43">
        <v>0</v>
      </c>
      <c r="X342" s="43">
        <f t="shared" si="59"/>
        <v>0</v>
      </c>
      <c r="Z342" s="43" t="s">
        <v>24827</v>
      </c>
      <c r="AA342" s="43">
        <v>0</v>
      </c>
      <c r="AB342" s="43">
        <v>0</v>
      </c>
      <c r="AC342" s="43">
        <f t="shared" si="60"/>
        <v>0</v>
      </c>
      <c r="AE342" s="43" t="s">
        <v>24827</v>
      </c>
      <c r="AF342" s="43">
        <v>0</v>
      </c>
      <c r="AG342" s="43">
        <v>0</v>
      </c>
      <c r="AH342" s="43">
        <f t="shared" si="61"/>
        <v>0</v>
      </c>
      <c r="AJ342" s="43" t="s">
        <v>24827</v>
      </c>
      <c r="AK342" s="43">
        <v>0</v>
      </c>
      <c r="AL342" s="43">
        <v>0</v>
      </c>
      <c r="AM342" s="43">
        <f t="shared" si="62"/>
        <v>0</v>
      </c>
      <c r="AO342" s="43" t="s">
        <v>24827</v>
      </c>
      <c r="AP342" s="43">
        <v>0</v>
      </c>
      <c r="AQ342" s="43">
        <v>0</v>
      </c>
      <c r="AR342" s="43">
        <f t="shared" si="63"/>
        <v>0</v>
      </c>
      <c r="AT342" s="43" t="s">
        <v>24827</v>
      </c>
      <c r="AU342" s="43">
        <v>0</v>
      </c>
      <c r="AV342" s="43">
        <v>0</v>
      </c>
      <c r="AW342" s="43">
        <f t="shared" si="64"/>
        <v>0</v>
      </c>
      <c r="AY342" s="43" t="s">
        <v>24827</v>
      </c>
      <c r="AZ342" s="43">
        <v>0</v>
      </c>
      <c r="BA342" s="43">
        <v>0</v>
      </c>
      <c r="BB342" s="43">
        <v>0</v>
      </c>
    </row>
    <row r="343" spans="1:54">
      <c r="A343" s="43" t="s">
        <v>23991</v>
      </c>
      <c r="B343" s="43">
        <v>0</v>
      </c>
      <c r="C343" s="43">
        <v>0</v>
      </c>
      <c r="D343" s="43">
        <f t="shared" si="55"/>
        <v>1</v>
      </c>
      <c r="F343" s="43" t="s">
        <v>23991</v>
      </c>
      <c r="G343" s="43">
        <v>0</v>
      </c>
      <c r="H343" s="43">
        <v>0</v>
      </c>
      <c r="I343" s="43">
        <f t="shared" si="56"/>
        <v>0</v>
      </c>
      <c r="K343" s="43" t="s">
        <v>23991</v>
      </c>
      <c r="L343" s="43">
        <v>0</v>
      </c>
      <c r="M343" s="43">
        <v>0</v>
      </c>
      <c r="N343" s="43">
        <f t="shared" si="57"/>
        <v>0</v>
      </c>
      <c r="P343" s="43" t="s">
        <v>23991</v>
      </c>
      <c r="Q343" s="43">
        <v>0</v>
      </c>
      <c r="R343" s="43">
        <v>0</v>
      </c>
      <c r="S343" s="43">
        <f t="shared" si="58"/>
        <v>0</v>
      </c>
      <c r="U343" s="43" t="s">
        <v>23991</v>
      </c>
      <c r="V343" s="43">
        <v>0</v>
      </c>
      <c r="W343" s="43">
        <v>0</v>
      </c>
      <c r="X343" s="43">
        <f t="shared" si="59"/>
        <v>0</v>
      </c>
      <c r="Z343" s="43" t="s">
        <v>23991</v>
      </c>
      <c r="AA343" s="43">
        <v>0</v>
      </c>
      <c r="AB343" s="43">
        <v>0</v>
      </c>
      <c r="AC343" s="43">
        <f t="shared" si="60"/>
        <v>0</v>
      </c>
      <c r="AE343" s="43" t="s">
        <v>23991</v>
      </c>
      <c r="AF343" s="43">
        <v>0</v>
      </c>
      <c r="AG343" s="43">
        <v>0</v>
      </c>
      <c r="AH343" s="43">
        <f t="shared" si="61"/>
        <v>0</v>
      </c>
      <c r="AJ343" s="43" t="s">
        <v>23991</v>
      </c>
      <c r="AK343" s="43">
        <v>0</v>
      </c>
      <c r="AL343" s="43">
        <v>0</v>
      </c>
      <c r="AM343" s="43">
        <f t="shared" si="62"/>
        <v>0</v>
      </c>
      <c r="AO343" s="43" t="s">
        <v>23991</v>
      </c>
      <c r="AP343" s="43">
        <v>0</v>
      </c>
      <c r="AQ343" s="43">
        <v>0</v>
      </c>
      <c r="AR343" s="43">
        <f t="shared" si="63"/>
        <v>0</v>
      </c>
      <c r="AT343" s="43" t="s">
        <v>23991</v>
      </c>
      <c r="AU343" s="43">
        <v>0</v>
      </c>
      <c r="AV343" s="43">
        <v>0</v>
      </c>
      <c r="AW343" s="43">
        <f t="shared" si="64"/>
        <v>0</v>
      </c>
      <c r="AY343" s="43" t="s">
        <v>23991</v>
      </c>
      <c r="AZ343" s="43">
        <v>0</v>
      </c>
      <c r="BA343" s="43">
        <v>0</v>
      </c>
      <c r="BB343" s="43">
        <v>0</v>
      </c>
    </row>
    <row r="344" spans="1:54">
      <c r="A344" s="43" t="s">
        <v>24828</v>
      </c>
      <c r="B344" s="43">
        <v>0</v>
      </c>
      <c r="C344" s="43">
        <v>0</v>
      </c>
      <c r="D344" s="43">
        <f t="shared" si="55"/>
        <v>0</v>
      </c>
      <c r="F344" s="43" t="s">
        <v>24828</v>
      </c>
      <c r="G344" s="43">
        <v>0</v>
      </c>
      <c r="H344" s="43">
        <v>0</v>
      </c>
      <c r="I344" s="43">
        <f t="shared" si="56"/>
        <v>0</v>
      </c>
      <c r="K344" s="43" t="s">
        <v>24828</v>
      </c>
      <c r="L344" s="43">
        <v>0</v>
      </c>
      <c r="M344" s="43">
        <v>0</v>
      </c>
      <c r="N344" s="43">
        <f t="shared" si="57"/>
        <v>0</v>
      </c>
      <c r="P344" s="43" t="s">
        <v>24828</v>
      </c>
      <c r="Q344" s="43">
        <v>0</v>
      </c>
      <c r="R344" s="43">
        <v>0</v>
      </c>
      <c r="S344" s="43">
        <f t="shared" si="58"/>
        <v>0</v>
      </c>
      <c r="U344" s="43" t="s">
        <v>24828</v>
      </c>
      <c r="V344" s="43">
        <v>0</v>
      </c>
      <c r="W344" s="43">
        <v>0</v>
      </c>
      <c r="X344" s="43">
        <f t="shared" si="59"/>
        <v>0</v>
      </c>
      <c r="Z344" s="43" t="s">
        <v>24828</v>
      </c>
      <c r="AA344" s="43">
        <v>0</v>
      </c>
      <c r="AB344" s="43">
        <v>0</v>
      </c>
      <c r="AC344" s="43">
        <f t="shared" si="60"/>
        <v>0</v>
      </c>
      <c r="AE344" s="43" t="s">
        <v>24828</v>
      </c>
      <c r="AF344" s="43">
        <v>0</v>
      </c>
      <c r="AG344" s="43">
        <v>0</v>
      </c>
      <c r="AH344" s="43">
        <f t="shared" si="61"/>
        <v>0</v>
      </c>
      <c r="AJ344" s="43" t="s">
        <v>24828</v>
      </c>
      <c r="AK344" s="43">
        <v>0</v>
      </c>
      <c r="AL344" s="43">
        <v>0</v>
      </c>
      <c r="AM344" s="43">
        <f t="shared" si="62"/>
        <v>0</v>
      </c>
      <c r="AO344" s="43" t="s">
        <v>24828</v>
      </c>
      <c r="AP344" s="43">
        <v>0</v>
      </c>
      <c r="AQ344" s="43">
        <v>0</v>
      </c>
      <c r="AR344" s="43">
        <f t="shared" si="63"/>
        <v>0</v>
      </c>
      <c r="AT344" s="43" t="s">
        <v>24828</v>
      </c>
      <c r="AU344" s="43">
        <v>0</v>
      </c>
      <c r="AV344" s="43">
        <v>0</v>
      </c>
      <c r="AW344" s="43">
        <f t="shared" si="64"/>
        <v>0</v>
      </c>
      <c r="AY344" s="43" t="s">
        <v>24828</v>
      </c>
      <c r="AZ344" s="43">
        <v>0</v>
      </c>
      <c r="BA344" s="43">
        <v>0</v>
      </c>
      <c r="BB344" s="43">
        <v>0</v>
      </c>
    </row>
    <row r="345" spans="1:54">
      <c r="A345" s="43" t="s">
        <v>23992</v>
      </c>
      <c r="B345" s="43">
        <v>0</v>
      </c>
      <c r="C345" s="43">
        <v>0</v>
      </c>
      <c r="D345" s="43">
        <f t="shared" si="55"/>
        <v>0</v>
      </c>
      <c r="F345" s="43" t="s">
        <v>23992</v>
      </c>
      <c r="G345" s="43">
        <v>0</v>
      </c>
      <c r="H345" s="43">
        <v>0</v>
      </c>
      <c r="I345" s="43">
        <f t="shared" si="56"/>
        <v>0</v>
      </c>
      <c r="K345" s="43" t="s">
        <v>23992</v>
      </c>
      <c r="L345" s="43">
        <v>0</v>
      </c>
      <c r="M345" s="43">
        <v>0</v>
      </c>
      <c r="N345" s="43">
        <f t="shared" si="57"/>
        <v>0</v>
      </c>
      <c r="P345" s="43" t="s">
        <v>23992</v>
      </c>
      <c r="Q345" s="43">
        <v>0</v>
      </c>
      <c r="R345" s="43">
        <v>0</v>
      </c>
      <c r="S345" s="43">
        <f t="shared" si="58"/>
        <v>0</v>
      </c>
      <c r="U345" s="43" t="s">
        <v>23992</v>
      </c>
      <c r="V345" s="43">
        <v>0</v>
      </c>
      <c r="W345" s="43">
        <v>0</v>
      </c>
      <c r="X345" s="43">
        <f t="shared" si="59"/>
        <v>0</v>
      </c>
      <c r="Z345" s="43" t="s">
        <v>23992</v>
      </c>
      <c r="AA345" s="43">
        <v>0</v>
      </c>
      <c r="AB345" s="43">
        <v>0</v>
      </c>
      <c r="AC345" s="43">
        <f t="shared" si="60"/>
        <v>0</v>
      </c>
      <c r="AE345" s="43" t="s">
        <v>23992</v>
      </c>
      <c r="AF345" s="43">
        <v>0</v>
      </c>
      <c r="AG345" s="43">
        <v>0</v>
      </c>
      <c r="AH345" s="43">
        <f t="shared" si="61"/>
        <v>1</v>
      </c>
      <c r="AJ345" s="43" t="s">
        <v>23992</v>
      </c>
      <c r="AK345" s="43">
        <v>0</v>
      </c>
      <c r="AL345" s="43">
        <v>0</v>
      </c>
      <c r="AM345" s="43">
        <f t="shared" si="62"/>
        <v>0</v>
      </c>
      <c r="AO345" s="43" t="s">
        <v>23992</v>
      </c>
      <c r="AP345" s="43">
        <v>0</v>
      </c>
      <c r="AQ345" s="43">
        <v>0</v>
      </c>
      <c r="AR345" s="43">
        <f t="shared" si="63"/>
        <v>0</v>
      </c>
      <c r="AT345" s="43" t="s">
        <v>23992</v>
      </c>
      <c r="AU345" s="43">
        <v>0</v>
      </c>
      <c r="AV345" s="43">
        <v>0</v>
      </c>
      <c r="AW345" s="43">
        <f t="shared" si="64"/>
        <v>0</v>
      </c>
      <c r="AY345" s="43" t="s">
        <v>23992</v>
      </c>
      <c r="AZ345" s="43">
        <v>0</v>
      </c>
      <c r="BA345" s="43">
        <v>0</v>
      </c>
      <c r="BB345" s="43">
        <v>0</v>
      </c>
    </row>
    <row r="346" spans="1:54">
      <c r="A346" s="43" t="s">
        <v>24829</v>
      </c>
      <c r="B346" s="43">
        <v>0</v>
      </c>
      <c r="C346" s="43">
        <v>0</v>
      </c>
      <c r="D346" s="43">
        <f t="shared" si="55"/>
        <v>0</v>
      </c>
      <c r="F346" s="43" t="s">
        <v>24829</v>
      </c>
      <c r="G346" s="43">
        <v>0</v>
      </c>
      <c r="H346" s="43">
        <v>0</v>
      </c>
      <c r="I346" s="43">
        <f t="shared" si="56"/>
        <v>0</v>
      </c>
      <c r="K346" s="43" t="s">
        <v>24829</v>
      </c>
      <c r="L346" s="43">
        <v>0</v>
      </c>
      <c r="M346" s="43">
        <v>0</v>
      </c>
      <c r="N346" s="43">
        <f t="shared" si="57"/>
        <v>0</v>
      </c>
      <c r="P346" s="43" t="s">
        <v>24829</v>
      </c>
      <c r="Q346" s="43">
        <v>0</v>
      </c>
      <c r="R346" s="43">
        <v>0</v>
      </c>
      <c r="S346" s="43">
        <f t="shared" si="58"/>
        <v>0</v>
      </c>
      <c r="U346" s="43" t="s">
        <v>24829</v>
      </c>
      <c r="V346" s="43">
        <v>0</v>
      </c>
      <c r="W346" s="43">
        <v>0</v>
      </c>
      <c r="X346" s="43">
        <f t="shared" si="59"/>
        <v>0</v>
      </c>
      <c r="Z346" s="43" t="s">
        <v>24829</v>
      </c>
      <c r="AA346" s="43">
        <v>0</v>
      </c>
      <c r="AB346" s="43">
        <v>0</v>
      </c>
      <c r="AC346" s="43">
        <f t="shared" si="60"/>
        <v>0</v>
      </c>
      <c r="AE346" s="43" t="s">
        <v>24829</v>
      </c>
      <c r="AF346" s="43">
        <v>0</v>
      </c>
      <c r="AG346" s="43">
        <v>0</v>
      </c>
      <c r="AH346" s="43">
        <f t="shared" si="61"/>
        <v>0</v>
      </c>
      <c r="AJ346" s="43" t="s">
        <v>24829</v>
      </c>
      <c r="AK346" s="43">
        <v>0</v>
      </c>
      <c r="AL346" s="43">
        <v>0</v>
      </c>
      <c r="AM346" s="43">
        <f t="shared" si="62"/>
        <v>0</v>
      </c>
      <c r="AO346" s="43" t="s">
        <v>24829</v>
      </c>
      <c r="AP346" s="43">
        <v>0</v>
      </c>
      <c r="AQ346" s="43">
        <v>0</v>
      </c>
      <c r="AR346" s="43">
        <f t="shared" si="63"/>
        <v>0</v>
      </c>
      <c r="AT346" s="43" t="s">
        <v>24829</v>
      </c>
      <c r="AU346" s="43">
        <v>0</v>
      </c>
      <c r="AV346" s="43">
        <v>0</v>
      </c>
      <c r="AW346" s="43">
        <f t="shared" si="64"/>
        <v>0</v>
      </c>
      <c r="AY346" s="43" t="s">
        <v>24829</v>
      </c>
      <c r="AZ346" s="43">
        <v>0</v>
      </c>
      <c r="BA346" s="43">
        <v>0</v>
      </c>
      <c r="BB346" s="43">
        <v>0</v>
      </c>
    </row>
    <row r="347" spans="1:54">
      <c r="A347" s="43" t="s">
        <v>24830</v>
      </c>
      <c r="B347" s="43">
        <v>0</v>
      </c>
      <c r="C347" s="43">
        <v>0</v>
      </c>
      <c r="D347" s="43">
        <f t="shared" si="55"/>
        <v>0</v>
      </c>
      <c r="F347" s="43" t="s">
        <v>24830</v>
      </c>
      <c r="G347" s="43">
        <v>0</v>
      </c>
      <c r="H347" s="43">
        <v>0</v>
      </c>
      <c r="I347" s="43">
        <f t="shared" si="56"/>
        <v>0</v>
      </c>
      <c r="K347" s="43" t="s">
        <v>24830</v>
      </c>
      <c r="L347" s="43">
        <v>0</v>
      </c>
      <c r="M347" s="43">
        <v>0</v>
      </c>
      <c r="N347" s="43">
        <f t="shared" si="57"/>
        <v>0</v>
      </c>
      <c r="P347" s="43" t="s">
        <v>24830</v>
      </c>
      <c r="Q347" s="43">
        <v>0</v>
      </c>
      <c r="R347" s="43">
        <v>0</v>
      </c>
      <c r="S347" s="43">
        <f t="shared" si="58"/>
        <v>0</v>
      </c>
      <c r="U347" s="43" t="s">
        <v>24830</v>
      </c>
      <c r="V347" s="43">
        <v>0</v>
      </c>
      <c r="W347" s="43">
        <v>0</v>
      </c>
      <c r="X347" s="43">
        <f t="shared" si="59"/>
        <v>0</v>
      </c>
      <c r="Z347" s="43" t="s">
        <v>24830</v>
      </c>
      <c r="AA347" s="43">
        <v>0</v>
      </c>
      <c r="AB347" s="43">
        <v>0</v>
      </c>
      <c r="AC347" s="43">
        <f t="shared" si="60"/>
        <v>0</v>
      </c>
      <c r="AE347" s="43" t="s">
        <v>24830</v>
      </c>
      <c r="AF347" s="43">
        <v>0</v>
      </c>
      <c r="AG347" s="43">
        <v>0</v>
      </c>
      <c r="AH347" s="43">
        <f t="shared" si="61"/>
        <v>0</v>
      </c>
      <c r="AJ347" s="43" t="s">
        <v>24830</v>
      </c>
      <c r="AK347" s="43">
        <v>0</v>
      </c>
      <c r="AL347" s="43">
        <v>0</v>
      </c>
      <c r="AM347" s="43">
        <f t="shared" si="62"/>
        <v>0</v>
      </c>
      <c r="AO347" s="43" t="s">
        <v>24830</v>
      </c>
      <c r="AP347" s="43">
        <v>0</v>
      </c>
      <c r="AQ347" s="43">
        <v>0</v>
      </c>
      <c r="AR347" s="43">
        <f t="shared" si="63"/>
        <v>0</v>
      </c>
      <c r="AT347" s="43" t="s">
        <v>24830</v>
      </c>
      <c r="AU347" s="43">
        <v>0</v>
      </c>
      <c r="AV347" s="43">
        <v>0</v>
      </c>
      <c r="AW347" s="43">
        <f t="shared" si="64"/>
        <v>0</v>
      </c>
      <c r="AY347" s="43" t="s">
        <v>24830</v>
      </c>
      <c r="AZ347" s="43">
        <v>0</v>
      </c>
      <c r="BA347" s="43">
        <v>0</v>
      </c>
      <c r="BB347" s="43">
        <v>0</v>
      </c>
    </row>
    <row r="348" spans="1:54">
      <c r="A348" s="43" t="s">
        <v>23993</v>
      </c>
      <c r="B348" s="43">
        <v>0</v>
      </c>
      <c r="C348" s="43">
        <v>0</v>
      </c>
      <c r="D348" s="43">
        <f t="shared" si="55"/>
        <v>0</v>
      </c>
      <c r="F348" s="43" t="s">
        <v>23993</v>
      </c>
      <c r="G348" s="43">
        <v>0</v>
      </c>
      <c r="H348" s="43">
        <v>0</v>
      </c>
      <c r="I348" s="43">
        <f t="shared" si="56"/>
        <v>0</v>
      </c>
      <c r="K348" s="43" t="s">
        <v>23993</v>
      </c>
      <c r="L348" s="43">
        <v>0</v>
      </c>
      <c r="M348" s="43">
        <v>0</v>
      </c>
      <c r="N348" s="43">
        <f t="shared" si="57"/>
        <v>0</v>
      </c>
      <c r="P348" s="43" t="s">
        <v>23993</v>
      </c>
      <c r="Q348" s="43">
        <v>0</v>
      </c>
      <c r="R348" s="43">
        <v>0</v>
      </c>
      <c r="S348" s="43">
        <f t="shared" si="58"/>
        <v>0</v>
      </c>
      <c r="U348" s="43" t="s">
        <v>23993</v>
      </c>
      <c r="V348" s="43">
        <v>0</v>
      </c>
      <c r="W348" s="43">
        <v>0</v>
      </c>
      <c r="X348" s="43">
        <f t="shared" si="59"/>
        <v>1</v>
      </c>
      <c r="Z348" s="43" t="s">
        <v>23993</v>
      </c>
      <c r="AA348" s="43">
        <v>0</v>
      </c>
      <c r="AB348" s="43">
        <v>0</v>
      </c>
      <c r="AC348" s="43">
        <f t="shared" si="60"/>
        <v>0</v>
      </c>
      <c r="AE348" s="43" t="s">
        <v>23993</v>
      </c>
      <c r="AF348" s="43">
        <v>0</v>
      </c>
      <c r="AG348" s="43">
        <v>0</v>
      </c>
      <c r="AH348" s="43">
        <f t="shared" si="61"/>
        <v>0</v>
      </c>
      <c r="AJ348" s="43" t="s">
        <v>23993</v>
      </c>
      <c r="AK348" s="43">
        <v>0</v>
      </c>
      <c r="AL348" s="43">
        <v>0</v>
      </c>
      <c r="AM348" s="43">
        <f t="shared" si="62"/>
        <v>0</v>
      </c>
      <c r="AO348" s="43" t="s">
        <v>23993</v>
      </c>
      <c r="AP348" s="43">
        <v>0</v>
      </c>
      <c r="AQ348" s="43">
        <v>0</v>
      </c>
      <c r="AR348" s="43">
        <f t="shared" si="63"/>
        <v>0</v>
      </c>
      <c r="AT348" s="43" t="s">
        <v>23993</v>
      </c>
      <c r="AU348" s="43">
        <v>0</v>
      </c>
      <c r="AV348" s="43">
        <v>0</v>
      </c>
      <c r="AW348" s="43">
        <f t="shared" si="64"/>
        <v>0</v>
      </c>
      <c r="AY348" s="43" t="s">
        <v>23993</v>
      </c>
      <c r="AZ348" s="43">
        <v>0</v>
      </c>
      <c r="BA348" s="43">
        <v>0</v>
      </c>
      <c r="BB348" s="43">
        <v>0</v>
      </c>
    </row>
    <row r="349" spans="1:54">
      <c r="A349" s="43" t="s">
        <v>24831</v>
      </c>
      <c r="B349" s="43">
        <v>0</v>
      </c>
      <c r="C349" s="43">
        <v>0</v>
      </c>
      <c r="D349" s="43">
        <f t="shared" si="55"/>
        <v>0</v>
      </c>
      <c r="F349" s="43" t="s">
        <v>24831</v>
      </c>
      <c r="G349" s="43">
        <v>0</v>
      </c>
      <c r="H349" s="43">
        <v>0</v>
      </c>
      <c r="I349" s="43">
        <f t="shared" si="56"/>
        <v>0</v>
      </c>
      <c r="K349" s="43" t="s">
        <v>24831</v>
      </c>
      <c r="L349" s="43">
        <v>0</v>
      </c>
      <c r="M349" s="43">
        <v>0</v>
      </c>
      <c r="N349" s="43">
        <f t="shared" si="57"/>
        <v>0</v>
      </c>
      <c r="P349" s="43" t="s">
        <v>24831</v>
      </c>
      <c r="Q349" s="43">
        <v>0</v>
      </c>
      <c r="R349" s="43">
        <v>0</v>
      </c>
      <c r="S349" s="43">
        <f t="shared" si="58"/>
        <v>0</v>
      </c>
      <c r="U349" s="43" t="s">
        <v>24831</v>
      </c>
      <c r="V349" s="43">
        <v>0</v>
      </c>
      <c r="W349" s="43">
        <v>0</v>
      </c>
      <c r="X349" s="43">
        <f t="shared" si="59"/>
        <v>0</v>
      </c>
      <c r="Z349" s="43" t="s">
        <v>24831</v>
      </c>
      <c r="AA349" s="43">
        <v>0</v>
      </c>
      <c r="AB349" s="43">
        <v>0</v>
      </c>
      <c r="AC349" s="43">
        <f t="shared" si="60"/>
        <v>0</v>
      </c>
      <c r="AE349" s="43" t="s">
        <v>24831</v>
      </c>
      <c r="AF349" s="43">
        <v>0</v>
      </c>
      <c r="AG349" s="43">
        <v>0</v>
      </c>
      <c r="AH349" s="43">
        <f t="shared" si="61"/>
        <v>0</v>
      </c>
      <c r="AJ349" s="43" t="s">
        <v>24831</v>
      </c>
      <c r="AK349" s="43">
        <v>0</v>
      </c>
      <c r="AL349" s="43">
        <v>0</v>
      </c>
      <c r="AM349" s="43">
        <f t="shared" si="62"/>
        <v>0</v>
      </c>
      <c r="AO349" s="43" t="s">
        <v>24831</v>
      </c>
      <c r="AP349" s="43">
        <v>0</v>
      </c>
      <c r="AQ349" s="43">
        <v>0</v>
      </c>
      <c r="AR349" s="43">
        <f t="shared" si="63"/>
        <v>0</v>
      </c>
      <c r="AT349" s="43" t="s">
        <v>24831</v>
      </c>
      <c r="AU349" s="43">
        <v>0</v>
      </c>
      <c r="AV349" s="43">
        <v>0</v>
      </c>
      <c r="AW349" s="43">
        <f t="shared" si="64"/>
        <v>0</v>
      </c>
      <c r="AY349" s="43" t="s">
        <v>24831</v>
      </c>
      <c r="AZ349" s="43">
        <v>0</v>
      </c>
      <c r="BA349" s="43">
        <v>0</v>
      </c>
      <c r="BB349" s="43">
        <v>0</v>
      </c>
    </row>
    <row r="350" spans="1:54">
      <c r="A350" s="43" t="s">
        <v>25180</v>
      </c>
      <c r="B350" s="43">
        <v>0</v>
      </c>
      <c r="C350" s="43">
        <v>0</v>
      </c>
      <c r="D350" s="43">
        <f t="shared" si="55"/>
        <v>0</v>
      </c>
      <c r="F350" s="43" t="s">
        <v>25180</v>
      </c>
      <c r="G350" s="43">
        <v>0</v>
      </c>
      <c r="H350" s="43">
        <v>0</v>
      </c>
      <c r="I350" s="43">
        <f t="shared" si="56"/>
        <v>1</v>
      </c>
      <c r="K350" s="43" t="s">
        <v>25180</v>
      </c>
      <c r="L350" s="43">
        <v>0</v>
      </c>
      <c r="M350" s="43">
        <v>0</v>
      </c>
      <c r="N350" s="43">
        <f t="shared" si="57"/>
        <v>0</v>
      </c>
      <c r="P350" s="43" t="s">
        <v>25180</v>
      </c>
      <c r="Q350" s="43">
        <v>0</v>
      </c>
      <c r="R350" s="43">
        <v>0</v>
      </c>
      <c r="S350" s="43">
        <f t="shared" si="58"/>
        <v>0</v>
      </c>
      <c r="U350" s="43" t="s">
        <v>25180</v>
      </c>
      <c r="V350" s="43">
        <v>0</v>
      </c>
      <c r="W350" s="43">
        <v>0</v>
      </c>
      <c r="X350" s="43">
        <f t="shared" si="59"/>
        <v>0</v>
      </c>
      <c r="Z350" s="43" t="s">
        <v>25180</v>
      </c>
      <c r="AA350" s="43">
        <v>0</v>
      </c>
      <c r="AB350" s="43">
        <v>0</v>
      </c>
      <c r="AC350" s="43">
        <f t="shared" si="60"/>
        <v>0</v>
      </c>
      <c r="AE350" s="43" t="s">
        <v>25180</v>
      </c>
      <c r="AF350" s="43">
        <v>0</v>
      </c>
      <c r="AG350" s="43">
        <v>0</v>
      </c>
      <c r="AH350" s="43">
        <f t="shared" si="61"/>
        <v>0</v>
      </c>
      <c r="AJ350" s="43" t="s">
        <v>25180</v>
      </c>
      <c r="AK350" s="43">
        <v>0</v>
      </c>
      <c r="AL350" s="43">
        <v>0</v>
      </c>
      <c r="AM350" s="43">
        <f t="shared" si="62"/>
        <v>0</v>
      </c>
      <c r="AO350" s="43" t="s">
        <v>25180</v>
      </c>
      <c r="AP350" s="43">
        <v>0</v>
      </c>
      <c r="AQ350" s="43">
        <v>0</v>
      </c>
      <c r="AR350" s="43">
        <f t="shared" si="63"/>
        <v>0</v>
      </c>
      <c r="AT350" s="43" t="s">
        <v>25180</v>
      </c>
      <c r="AU350" s="43">
        <v>0</v>
      </c>
      <c r="AV350" s="43">
        <v>0</v>
      </c>
      <c r="AW350" s="43">
        <f t="shared" si="64"/>
        <v>0</v>
      </c>
      <c r="AY350" s="43" t="s">
        <v>25180</v>
      </c>
      <c r="AZ350" s="43">
        <v>0</v>
      </c>
      <c r="BA350" s="43">
        <v>0</v>
      </c>
      <c r="BB350" s="43">
        <v>0</v>
      </c>
    </row>
    <row r="351" spans="1:54">
      <c r="A351" s="43" t="s">
        <v>24832</v>
      </c>
      <c r="B351" s="43">
        <v>0</v>
      </c>
      <c r="C351" s="43">
        <v>0</v>
      </c>
      <c r="D351" s="43">
        <f t="shared" si="55"/>
        <v>0</v>
      </c>
      <c r="F351" s="43" t="s">
        <v>24832</v>
      </c>
      <c r="G351" s="43">
        <v>0</v>
      </c>
      <c r="H351" s="43">
        <v>0</v>
      </c>
      <c r="I351" s="43">
        <f t="shared" si="56"/>
        <v>0</v>
      </c>
      <c r="K351" s="43" t="s">
        <v>24832</v>
      </c>
      <c r="L351" s="43">
        <v>0</v>
      </c>
      <c r="M351" s="43">
        <v>0</v>
      </c>
      <c r="N351" s="43">
        <f t="shared" si="57"/>
        <v>0</v>
      </c>
      <c r="P351" s="43" t="s">
        <v>24832</v>
      </c>
      <c r="Q351" s="43">
        <v>0</v>
      </c>
      <c r="R351" s="43">
        <v>0</v>
      </c>
      <c r="S351" s="43">
        <f t="shared" si="58"/>
        <v>0</v>
      </c>
      <c r="U351" s="43" t="s">
        <v>24832</v>
      </c>
      <c r="V351" s="43">
        <v>0</v>
      </c>
      <c r="W351" s="43">
        <v>0</v>
      </c>
      <c r="X351" s="43">
        <f t="shared" si="59"/>
        <v>0</v>
      </c>
      <c r="Z351" s="43" t="s">
        <v>24832</v>
      </c>
      <c r="AA351" s="43">
        <v>0</v>
      </c>
      <c r="AB351" s="43">
        <v>0</v>
      </c>
      <c r="AC351" s="43">
        <f t="shared" si="60"/>
        <v>0</v>
      </c>
      <c r="AE351" s="43" t="s">
        <v>24832</v>
      </c>
      <c r="AF351" s="43">
        <v>0</v>
      </c>
      <c r="AG351" s="43">
        <v>0</v>
      </c>
      <c r="AH351" s="43">
        <f t="shared" si="61"/>
        <v>0</v>
      </c>
      <c r="AJ351" s="43" t="s">
        <v>24832</v>
      </c>
      <c r="AK351" s="43">
        <v>0</v>
      </c>
      <c r="AL351" s="43">
        <v>0</v>
      </c>
      <c r="AM351" s="43">
        <f t="shared" si="62"/>
        <v>0</v>
      </c>
      <c r="AO351" s="43" t="s">
        <v>24832</v>
      </c>
      <c r="AP351" s="43">
        <v>0</v>
      </c>
      <c r="AQ351" s="43">
        <v>0</v>
      </c>
      <c r="AR351" s="43">
        <f t="shared" si="63"/>
        <v>0</v>
      </c>
      <c r="AT351" s="43" t="s">
        <v>24832</v>
      </c>
      <c r="AU351" s="43">
        <v>0</v>
      </c>
      <c r="AV351" s="43">
        <v>0</v>
      </c>
      <c r="AW351" s="43">
        <f t="shared" si="64"/>
        <v>0</v>
      </c>
      <c r="AY351" s="43" t="s">
        <v>24832</v>
      </c>
      <c r="AZ351" s="43">
        <v>0</v>
      </c>
      <c r="BA351" s="43">
        <v>0</v>
      </c>
      <c r="BB351" s="43">
        <v>0</v>
      </c>
    </row>
    <row r="352" spans="1:54">
      <c r="A352" s="43" t="s">
        <v>23891</v>
      </c>
      <c r="B352" s="43">
        <v>0</v>
      </c>
      <c r="C352" s="43">
        <v>0</v>
      </c>
      <c r="D352" s="43">
        <f t="shared" si="55"/>
        <v>0</v>
      </c>
      <c r="F352" s="43" t="s">
        <v>23891</v>
      </c>
      <c r="G352" s="43">
        <v>0</v>
      </c>
      <c r="H352" s="43">
        <v>0</v>
      </c>
      <c r="I352" s="43">
        <f t="shared" si="56"/>
        <v>0</v>
      </c>
      <c r="K352" s="43" t="s">
        <v>23891</v>
      </c>
      <c r="L352" s="43">
        <v>0</v>
      </c>
      <c r="M352" s="43">
        <v>0</v>
      </c>
      <c r="N352" s="43">
        <f t="shared" si="57"/>
        <v>1</v>
      </c>
      <c r="P352" s="43" t="s">
        <v>23891</v>
      </c>
      <c r="Q352" s="43">
        <v>0</v>
      </c>
      <c r="R352" s="43">
        <v>0</v>
      </c>
      <c r="S352" s="43">
        <f t="shared" si="58"/>
        <v>0</v>
      </c>
      <c r="U352" s="43" t="s">
        <v>23891</v>
      </c>
      <c r="V352" s="43">
        <v>0</v>
      </c>
      <c r="W352" s="43">
        <v>0</v>
      </c>
      <c r="X352" s="43">
        <f t="shared" si="59"/>
        <v>0</v>
      </c>
      <c r="Z352" s="43" t="s">
        <v>23891</v>
      </c>
      <c r="AA352" s="43">
        <v>0</v>
      </c>
      <c r="AB352" s="43">
        <v>0</v>
      </c>
      <c r="AC352" s="43">
        <f t="shared" si="60"/>
        <v>0</v>
      </c>
      <c r="AE352" s="43" t="s">
        <v>23891</v>
      </c>
      <c r="AF352" s="43">
        <v>0</v>
      </c>
      <c r="AG352" s="43">
        <v>0</v>
      </c>
      <c r="AH352" s="43">
        <f t="shared" si="61"/>
        <v>0</v>
      </c>
      <c r="AJ352" s="43" t="s">
        <v>23891</v>
      </c>
      <c r="AK352" s="43">
        <v>0</v>
      </c>
      <c r="AL352" s="43">
        <v>0</v>
      </c>
      <c r="AM352" s="43">
        <f t="shared" si="62"/>
        <v>0</v>
      </c>
      <c r="AO352" s="43" t="s">
        <v>23891</v>
      </c>
      <c r="AP352" s="43">
        <v>0</v>
      </c>
      <c r="AQ352" s="43">
        <v>0</v>
      </c>
      <c r="AR352" s="43">
        <f t="shared" si="63"/>
        <v>0</v>
      </c>
      <c r="AT352" s="43" t="s">
        <v>23891</v>
      </c>
      <c r="AU352" s="43">
        <v>0</v>
      </c>
      <c r="AV352" s="43">
        <v>0</v>
      </c>
      <c r="AW352" s="43">
        <f t="shared" si="64"/>
        <v>0</v>
      </c>
      <c r="AY352" s="43" t="s">
        <v>23891</v>
      </c>
      <c r="AZ352" s="43">
        <v>0</v>
      </c>
      <c r="BA352" s="43">
        <v>0</v>
      </c>
      <c r="BB352" s="43">
        <v>0</v>
      </c>
    </row>
    <row r="353" spans="1:54">
      <c r="A353" s="43" t="s">
        <v>24833</v>
      </c>
      <c r="B353" s="43">
        <v>0</v>
      </c>
      <c r="C353" s="43">
        <v>0</v>
      </c>
      <c r="D353" s="43">
        <f t="shared" si="55"/>
        <v>0</v>
      </c>
      <c r="F353" s="43" t="s">
        <v>24833</v>
      </c>
      <c r="G353" s="43">
        <v>0</v>
      </c>
      <c r="H353" s="43">
        <v>0</v>
      </c>
      <c r="I353" s="43">
        <f t="shared" si="56"/>
        <v>0</v>
      </c>
      <c r="K353" s="43" t="s">
        <v>24833</v>
      </c>
      <c r="L353" s="43">
        <v>0</v>
      </c>
      <c r="M353" s="43">
        <v>0</v>
      </c>
      <c r="N353" s="43">
        <f t="shared" si="57"/>
        <v>0</v>
      </c>
      <c r="P353" s="43" t="s">
        <v>24833</v>
      </c>
      <c r="Q353" s="43">
        <v>0</v>
      </c>
      <c r="R353" s="43">
        <v>0</v>
      </c>
      <c r="S353" s="43">
        <f t="shared" si="58"/>
        <v>0</v>
      </c>
      <c r="U353" s="43" t="s">
        <v>24833</v>
      </c>
      <c r="V353" s="43">
        <v>0</v>
      </c>
      <c r="W353" s="43">
        <v>0</v>
      </c>
      <c r="X353" s="43">
        <f t="shared" si="59"/>
        <v>0</v>
      </c>
      <c r="Z353" s="43" t="s">
        <v>24833</v>
      </c>
      <c r="AA353" s="43">
        <v>0</v>
      </c>
      <c r="AB353" s="43">
        <v>0</v>
      </c>
      <c r="AC353" s="43">
        <f t="shared" si="60"/>
        <v>0</v>
      </c>
      <c r="AE353" s="43" t="s">
        <v>24833</v>
      </c>
      <c r="AF353" s="43">
        <v>0</v>
      </c>
      <c r="AG353" s="43">
        <v>0</v>
      </c>
      <c r="AH353" s="43">
        <f t="shared" si="61"/>
        <v>0</v>
      </c>
      <c r="AJ353" s="43" t="s">
        <v>24833</v>
      </c>
      <c r="AK353" s="43">
        <v>0</v>
      </c>
      <c r="AL353" s="43">
        <v>0</v>
      </c>
      <c r="AM353" s="43">
        <f t="shared" si="62"/>
        <v>0</v>
      </c>
      <c r="AO353" s="43" t="s">
        <v>24833</v>
      </c>
      <c r="AP353" s="43">
        <v>0</v>
      </c>
      <c r="AQ353" s="43">
        <v>0</v>
      </c>
      <c r="AR353" s="43">
        <f t="shared" si="63"/>
        <v>0</v>
      </c>
      <c r="AT353" s="43" t="s">
        <v>24833</v>
      </c>
      <c r="AU353" s="43">
        <v>0</v>
      </c>
      <c r="AV353" s="43">
        <v>0</v>
      </c>
      <c r="AW353" s="43">
        <f t="shared" si="64"/>
        <v>0</v>
      </c>
      <c r="AY353" s="43" t="s">
        <v>24833</v>
      </c>
      <c r="AZ353" s="43">
        <v>0</v>
      </c>
      <c r="BA353" s="43">
        <v>0</v>
      </c>
      <c r="BB353" s="43">
        <v>0</v>
      </c>
    </row>
    <row r="354" spans="1:54">
      <c r="A354" s="43" t="s">
        <v>23892</v>
      </c>
      <c r="B354" s="43">
        <v>0</v>
      </c>
      <c r="C354" s="43">
        <v>0</v>
      </c>
      <c r="D354" s="43">
        <f t="shared" si="55"/>
        <v>1</v>
      </c>
      <c r="F354" s="43" t="s">
        <v>23892</v>
      </c>
      <c r="G354" s="43">
        <v>0</v>
      </c>
      <c r="H354" s="43">
        <v>0</v>
      </c>
      <c r="I354" s="43">
        <f t="shared" si="56"/>
        <v>0</v>
      </c>
      <c r="K354" s="43" t="s">
        <v>23892</v>
      </c>
      <c r="L354" s="43">
        <v>0</v>
      </c>
      <c r="M354" s="43">
        <v>0</v>
      </c>
      <c r="N354" s="43">
        <f t="shared" si="57"/>
        <v>0</v>
      </c>
      <c r="P354" s="43" t="s">
        <v>23892</v>
      </c>
      <c r="Q354" s="43">
        <v>0</v>
      </c>
      <c r="R354" s="43">
        <v>0</v>
      </c>
      <c r="S354" s="43">
        <f t="shared" si="58"/>
        <v>0</v>
      </c>
      <c r="U354" s="43" t="s">
        <v>23892</v>
      </c>
      <c r="V354" s="43">
        <v>0</v>
      </c>
      <c r="W354" s="43">
        <v>0</v>
      </c>
      <c r="X354" s="43">
        <f t="shared" si="59"/>
        <v>0</v>
      </c>
      <c r="Z354" s="43" t="s">
        <v>23892</v>
      </c>
      <c r="AA354" s="43">
        <v>0</v>
      </c>
      <c r="AB354" s="43">
        <v>0</v>
      </c>
      <c r="AC354" s="43">
        <f t="shared" si="60"/>
        <v>0</v>
      </c>
      <c r="AE354" s="43" t="s">
        <v>23892</v>
      </c>
      <c r="AF354" s="43">
        <v>0</v>
      </c>
      <c r="AG354" s="43">
        <v>0</v>
      </c>
      <c r="AH354" s="43">
        <f t="shared" si="61"/>
        <v>0</v>
      </c>
      <c r="AJ354" s="43" t="s">
        <v>23892</v>
      </c>
      <c r="AK354" s="43">
        <v>0</v>
      </c>
      <c r="AL354" s="43">
        <v>0</v>
      </c>
      <c r="AM354" s="43">
        <f t="shared" si="62"/>
        <v>0</v>
      </c>
      <c r="AO354" s="43" t="s">
        <v>23892</v>
      </c>
      <c r="AP354" s="43">
        <v>0</v>
      </c>
      <c r="AQ354" s="43">
        <v>0</v>
      </c>
      <c r="AR354" s="43">
        <f t="shared" si="63"/>
        <v>0</v>
      </c>
      <c r="AT354" s="43" t="s">
        <v>23892</v>
      </c>
      <c r="AU354" s="43">
        <v>0</v>
      </c>
      <c r="AV354" s="43">
        <v>0</v>
      </c>
      <c r="AW354" s="43">
        <f t="shared" si="64"/>
        <v>0</v>
      </c>
      <c r="AY354" s="43" t="s">
        <v>23892</v>
      </c>
      <c r="AZ354" s="43">
        <v>0</v>
      </c>
      <c r="BA354" s="43">
        <v>0</v>
      </c>
      <c r="BB354" s="43">
        <v>0</v>
      </c>
    </row>
    <row r="355" spans="1:54">
      <c r="A355" s="43" t="s">
        <v>24834</v>
      </c>
      <c r="B355" s="43">
        <v>0</v>
      </c>
      <c r="C355" s="43">
        <v>0</v>
      </c>
      <c r="D355" s="43">
        <f t="shared" si="55"/>
        <v>0</v>
      </c>
      <c r="F355" s="43" t="s">
        <v>24834</v>
      </c>
      <c r="G355" s="43">
        <v>0</v>
      </c>
      <c r="H355" s="43">
        <v>0</v>
      </c>
      <c r="I355" s="43">
        <f t="shared" si="56"/>
        <v>0</v>
      </c>
      <c r="K355" s="43" t="s">
        <v>24834</v>
      </c>
      <c r="L355" s="43">
        <v>0</v>
      </c>
      <c r="M355" s="43">
        <v>0</v>
      </c>
      <c r="N355" s="43">
        <f t="shared" si="57"/>
        <v>0</v>
      </c>
      <c r="P355" s="43" t="s">
        <v>24834</v>
      </c>
      <c r="Q355" s="43">
        <v>0</v>
      </c>
      <c r="R355" s="43">
        <v>0</v>
      </c>
      <c r="S355" s="43">
        <f t="shared" si="58"/>
        <v>0</v>
      </c>
      <c r="U355" s="43" t="s">
        <v>24834</v>
      </c>
      <c r="V355" s="43">
        <v>0</v>
      </c>
      <c r="W355" s="43">
        <v>0</v>
      </c>
      <c r="X355" s="43">
        <f t="shared" si="59"/>
        <v>0</v>
      </c>
      <c r="Z355" s="43" t="s">
        <v>24834</v>
      </c>
      <c r="AA355" s="43">
        <v>0</v>
      </c>
      <c r="AB355" s="43">
        <v>0</v>
      </c>
      <c r="AC355" s="43">
        <f t="shared" si="60"/>
        <v>0</v>
      </c>
      <c r="AE355" s="43" t="s">
        <v>24834</v>
      </c>
      <c r="AF355" s="43">
        <v>0</v>
      </c>
      <c r="AG355" s="43">
        <v>0</v>
      </c>
      <c r="AH355" s="43">
        <f t="shared" si="61"/>
        <v>0</v>
      </c>
      <c r="AJ355" s="43" t="s">
        <v>24834</v>
      </c>
      <c r="AK355" s="43">
        <v>0</v>
      </c>
      <c r="AL355" s="43">
        <v>0</v>
      </c>
      <c r="AM355" s="43">
        <f t="shared" si="62"/>
        <v>0</v>
      </c>
      <c r="AO355" s="43" t="s">
        <v>24834</v>
      </c>
      <c r="AP355" s="43">
        <v>0</v>
      </c>
      <c r="AQ355" s="43">
        <v>0</v>
      </c>
      <c r="AR355" s="43">
        <f t="shared" si="63"/>
        <v>0</v>
      </c>
      <c r="AT355" s="43" t="s">
        <v>24834</v>
      </c>
      <c r="AU355" s="43">
        <v>0</v>
      </c>
      <c r="AV355" s="43">
        <v>0</v>
      </c>
      <c r="AW355" s="43">
        <f t="shared" si="64"/>
        <v>0</v>
      </c>
      <c r="AY355" s="43" t="s">
        <v>24834</v>
      </c>
      <c r="AZ355" s="43">
        <v>0</v>
      </c>
      <c r="BA355" s="43">
        <v>0</v>
      </c>
      <c r="BB355" s="43">
        <v>0</v>
      </c>
    </row>
    <row r="356" spans="1:54">
      <c r="A356" s="43" t="s">
        <v>23893</v>
      </c>
      <c r="B356" s="43">
        <v>0</v>
      </c>
      <c r="C356" s="43">
        <v>0</v>
      </c>
      <c r="D356" s="43">
        <f t="shared" si="55"/>
        <v>0</v>
      </c>
      <c r="F356" s="43" t="s">
        <v>23893</v>
      </c>
      <c r="G356" s="43">
        <v>0</v>
      </c>
      <c r="H356" s="43">
        <v>0</v>
      </c>
      <c r="I356" s="43">
        <f t="shared" si="56"/>
        <v>0</v>
      </c>
      <c r="K356" s="43" t="s">
        <v>23893</v>
      </c>
      <c r="L356" s="43">
        <v>0</v>
      </c>
      <c r="M356" s="43">
        <v>0</v>
      </c>
      <c r="N356" s="43">
        <f t="shared" si="57"/>
        <v>0</v>
      </c>
      <c r="P356" s="43" t="s">
        <v>23893</v>
      </c>
      <c r="Q356" s="43">
        <v>0</v>
      </c>
      <c r="R356" s="43">
        <v>0</v>
      </c>
      <c r="S356" s="43">
        <f t="shared" si="58"/>
        <v>0</v>
      </c>
      <c r="U356" s="43" t="s">
        <v>23893</v>
      </c>
      <c r="V356" s="43">
        <v>0</v>
      </c>
      <c r="W356" s="43">
        <v>0</v>
      </c>
      <c r="X356" s="43">
        <f t="shared" si="59"/>
        <v>0</v>
      </c>
      <c r="Z356" s="43" t="s">
        <v>23893</v>
      </c>
      <c r="AA356" s="43">
        <v>0</v>
      </c>
      <c r="AB356" s="43">
        <v>0</v>
      </c>
      <c r="AC356" s="43">
        <f t="shared" si="60"/>
        <v>0</v>
      </c>
      <c r="AE356" s="43" t="s">
        <v>23893</v>
      </c>
      <c r="AF356" s="43">
        <v>0</v>
      </c>
      <c r="AG356" s="43">
        <v>0</v>
      </c>
      <c r="AH356" s="43">
        <f t="shared" si="61"/>
        <v>1</v>
      </c>
      <c r="AJ356" s="43" t="s">
        <v>23893</v>
      </c>
      <c r="AK356" s="43">
        <v>0</v>
      </c>
      <c r="AL356" s="43">
        <v>0</v>
      </c>
      <c r="AM356" s="43">
        <f t="shared" si="62"/>
        <v>0</v>
      </c>
      <c r="AO356" s="43" t="s">
        <v>23893</v>
      </c>
      <c r="AP356" s="43">
        <v>0</v>
      </c>
      <c r="AQ356" s="43">
        <v>0</v>
      </c>
      <c r="AR356" s="43">
        <f t="shared" si="63"/>
        <v>0</v>
      </c>
      <c r="AT356" s="43" t="s">
        <v>23893</v>
      </c>
      <c r="AU356" s="43">
        <v>0</v>
      </c>
      <c r="AV356" s="43">
        <v>0</v>
      </c>
      <c r="AW356" s="43">
        <f t="shared" si="64"/>
        <v>0</v>
      </c>
      <c r="AY356" s="43" t="s">
        <v>23893</v>
      </c>
      <c r="AZ356" s="43">
        <v>0</v>
      </c>
      <c r="BA356" s="43">
        <v>0</v>
      </c>
      <c r="BB356" s="43">
        <v>0</v>
      </c>
    </row>
    <row r="357" spans="1:54">
      <c r="A357" s="43" t="s">
        <v>24835</v>
      </c>
      <c r="B357" s="43">
        <v>0</v>
      </c>
      <c r="C357" s="43">
        <v>0</v>
      </c>
      <c r="D357" s="43">
        <f t="shared" si="55"/>
        <v>0</v>
      </c>
      <c r="F357" s="43" t="s">
        <v>24835</v>
      </c>
      <c r="G357" s="43">
        <v>0</v>
      </c>
      <c r="H357" s="43">
        <v>0</v>
      </c>
      <c r="I357" s="43">
        <f t="shared" si="56"/>
        <v>0</v>
      </c>
      <c r="K357" s="43" t="s">
        <v>24835</v>
      </c>
      <c r="L357" s="43">
        <v>0</v>
      </c>
      <c r="M357" s="43">
        <v>0</v>
      </c>
      <c r="N357" s="43">
        <f t="shared" si="57"/>
        <v>0</v>
      </c>
      <c r="P357" s="43" t="s">
        <v>24835</v>
      </c>
      <c r="Q357" s="43">
        <v>0</v>
      </c>
      <c r="R357" s="43">
        <v>0</v>
      </c>
      <c r="S357" s="43">
        <f t="shared" si="58"/>
        <v>0</v>
      </c>
      <c r="U357" s="43" t="s">
        <v>24835</v>
      </c>
      <c r="V357" s="43">
        <v>0</v>
      </c>
      <c r="W357" s="43">
        <v>0</v>
      </c>
      <c r="X357" s="43">
        <f t="shared" si="59"/>
        <v>0</v>
      </c>
      <c r="Z357" s="43" t="s">
        <v>24835</v>
      </c>
      <c r="AA357" s="43">
        <v>0</v>
      </c>
      <c r="AB357" s="43">
        <v>0</v>
      </c>
      <c r="AC357" s="43">
        <f t="shared" si="60"/>
        <v>0</v>
      </c>
      <c r="AE357" s="43" t="s">
        <v>24835</v>
      </c>
      <c r="AF357" s="43">
        <v>0</v>
      </c>
      <c r="AG357" s="43">
        <v>0</v>
      </c>
      <c r="AH357" s="43">
        <f t="shared" si="61"/>
        <v>0</v>
      </c>
      <c r="AJ357" s="43" t="s">
        <v>24835</v>
      </c>
      <c r="AK357" s="43">
        <v>0</v>
      </c>
      <c r="AL357" s="43">
        <v>0</v>
      </c>
      <c r="AM357" s="43">
        <f t="shared" si="62"/>
        <v>0</v>
      </c>
      <c r="AO357" s="43" t="s">
        <v>24835</v>
      </c>
      <c r="AP357" s="43">
        <v>0</v>
      </c>
      <c r="AQ357" s="43">
        <v>0</v>
      </c>
      <c r="AR357" s="43">
        <f t="shared" si="63"/>
        <v>0</v>
      </c>
      <c r="AT357" s="43" t="s">
        <v>24835</v>
      </c>
      <c r="AU357" s="43">
        <v>0</v>
      </c>
      <c r="AV357" s="43">
        <v>0</v>
      </c>
      <c r="AW357" s="43">
        <f t="shared" si="64"/>
        <v>0</v>
      </c>
      <c r="AY357" s="43" t="s">
        <v>24835</v>
      </c>
      <c r="AZ357" s="43">
        <v>0</v>
      </c>
      <c r="BA357" s="43">
        <v>0</v>
      </c>
      <c r="BB357" s="43">
        <v>0</v>
      </c>
    </row>
    <row r="358" spans="1:54">
      <c r="A358" s="43" t="s">
        <v>24836</v>
      </c>
      <c r="B358" s="43">
        <v>0</v>
      </c>
      <c r="C358" s="43">
        <v>0</v>
      </c>
      <c r="D358" s="43">
        <f t="shared" si="55"/>
        <v>0</v>
      </c>
      <c r="F358" s="43" t="s">
        <v>24836</v>
      </c>
      <c r="G358" s="43">
        <v>0</v>
      </c>
      <c r="H358" s="43">
        <v>0</v>
      </c>
      <c r="I358" s="43">
        <f t="shared" si="56"/>
        <v>0</v>
      </c>
      <c r="K358" s="43" t="s">
        <v>24836</v>
      </c>
      <c r="L358" s="43">
        <v>0</v>
      </c>
      <c r="M358" s="43">
        <v>0</v>
      </c>
      <c r="N358" s="43">
        <f t="shared" si="57"/>
        <v>0</v>
      </c>
      <c r="P358" s="43" t="s">
        <v>24836</v>
      </c>
      <c r="Q358" s="43">
        <v>0</v>
      </c>
      <c r="R358" s="43">
        <v>0</v>
      </c>
      <c r="S358" s="43">
        <f t="shared" si="58"/>
        <v>0</v>
      </c>
      <c r="U358" s="43" t="s">
        <v>24836</v>
      </c>
      <c r="V358" s="43">
        <v>0</v>
      </c>
      <c r="W358" s="43">
        <v>0</v>
      </c>
      <c r="X358" s="43">
        <f t="shared" si="59"/>
        <v>0</v>
      </c>
      <c r="Z358" s="43" t="s">
        <v>24836</v>
      </c>
      <c r="AA358" s="43">
        <v>0</v>
      </c>
      <c r="AB358" s="43">
        <v>0</v>
      </c>
      <c r="AC358" s="43">
        <f t="shared" si="60"/>
        <v>0</v>
      </c>
      <c r="AE358" s="43" t="s">
        <v>24836</v>
      </c>
      <c r="AF358" s="43">
        <v>0</v>
      </c>
      <c r="AG358" s="43">
        <v>0</v>
      </c>
      <c r="AH358" s="43">
        <f t="shared" si="61"/>
        <v>0</v>
      </c>
      <c r="AJ358" s="43" t="s">
        <v>24836</v>
      </c>
      <c r="AK358" s="43">
        <v>0</v>
      </c>
      <c r="AL358" s="43">
        <v>0</v>
      </c>
      <c r="AM358" s="43">
        <f t="shared" si="62"/>
        <v>0</v>
      </c>
      <c r="AO358" s="43" t="s">
        <v>24836</v>
      </c>
      <c r="AP358" s="43">
        <v>0</v>
      </c>
      <c r="AQ358" s="43">
        <v>0</v>
      </c>
      <c r="AR358" s="43">
        <f t="shared" si="63"/>
        <v>0</v>
      </c>
      <c r="AT358" s="43" t="s">
        <v>24836</v>
      </c>
      <c r="AU358" s="43">
        <v>0</v>
      </c>
      <c r="AV358" s="43">
        <v>0</v>
      </c>
      <c r="AW358" s="43">
        <f t="shared" si="64"/>
        <v>0</v>
      </c>
      <c r="AY358" s="43" t="s">
        <v>24836</v>
      </c>
      <c r="AZ358" s="43">
        <v>0</v>
      </c>
      <c r="BA358" s="43">
        <v>0</v>
      </c>
      <c r="BB358" s="43">
        <v>0</v>
      </c>
    </row>
    <row r="359" spans="1:54">
      <c r="A359" s="43" t="s">
        <v>23894</v>
      </c>
      <c r="B359" s="43">
        <v>0</v>
      </c>
      <c r="C359" s="43">
        <v>0</v>
      </c>
      <c r="D359" s="43">
        <f t="shared" si="55"/>
        <v>0</v>
      </c>
      <c r="F359" s="43" t="s">
        <v>23894</v>
      </c>
      <c r="G359" s="43">
        <v>0</v>
      </c>
      <c r="H359" s="43">
        <v>0</v>
      </c>
      <c r="I359" s="43">
        <f t="shared" si="56"/>
        <v>0</v>
      </c>
      <c r="K359" s="43" t="s">
        <v>23894</v>
      </c>
      <c r="L359" s="43">
        <v>0</v>
      </c>
      <c r="M359" s="43">
        <v>0</v>
      </c>
      <c r="N359" s="43">
        <f t="shared" si="57"/>
        <v>0</v>
      </c>
      <c r="P359" s="43" t="s">
        <v>23894</v>
      </c>
      <c r="Q359" s="43">
        <v>0</v>
      </c>
      <c r="R359" s="43">
        <v>0</v>
      </c>
      <c r="S359" s="43">
        <f t="shared" si="58"/>
        <v>0</v>
      </c>
      <c r="U359" s="43" t="s">
        <v>23894</v>
      </c>
      <c r="V359" s="43">
        <v>0</v>
      </c>
      <c r="W359" s="43">
        <v>0</v>
      </c>
      <c r="X359" s="43">
        <f t="shared" si="59"/>
        <v>1</v>
      </c>
      <c r="Z359" s="43" t="s">
        <v>23894</v>
      </c>
      <c r="AA359" s="43">
        <v>0</v>
      </c>
      <c r="AB359" s="43">
        <v>0</v>
      </c>
      <c r="AC359" s="43">
        <f t="shared" si="60"/>
        <v>0</v>
      </c>
      <c r="AE359" s="43" t="s">
        <v>23894</v>
      </c>
      <c r="AF359" s="43">
        <v>0</v>
      </c>
      <c r="AG359" s="43">
        <v>0</v>
      </c>
      <c r="AH359" s="43">
        <f t="shared" si="61"/>
        <v>0</v>
      </c>
      <c r="AJ359" s="43" t="s">
        <v>23894</v>
      </c>
      <c r="AK359" s="43">
        <v>0</v>
      </c>
      <c r="AL359" s="43">
        <v>0</v>
      </c>
      <c r="AM359" s="43">
        <f t="shared" si="62"/>
        <v>0</v>
      </c>
      <c r="AO359" s="43" t="s">
        <v>23894</v>
      </c>
      <c r="AP359" s="43">
        <v>0</v>
      </c>
      <c r="AQ359" s="43">
        <v>0</v>
      </c>
      <c r="AR359" s="43">
        <f t="shared" si="63"/>
        <v>0</v>
      </c>
      <c r="AT359" s="43" t="s">
        <v>23894</v>
      </c>
      <c r="AU359" s="43">
        <v>0</v>
      </c>
      <c r="AV359" s="43">
        <v>0</v>
      </c>
      <c r="AW359" s="43">
        <f t="shared" si="64"/>
        <v>0</v>
      </c>
      <c r="AY359" s="43" t="s">
        <v>23894</v>
      </c>
      <c r="AZ359" s="43">
        <v>0</v>
      </c>
      <c r="BA359" s="43">
        <v>0</v>
      </c>
      <c r="BB359" s="43">
        <v>0</v>
      </c>
    </row>
    <row r="360" spans="1:54">
      <c r="A360" s="43" t="s">
        <v>24837</v>
      </c>
      <c r="B360" s="43">
        <v>0</v>
      </c>
      <c r="C360" s="43">
        <v>0</v>
      </c>
      <c r="D360" s="43">
        <f t="shared" si="55"/>
        <v>0</v>
      </c>
      <c r="F360" s="43" t="s">
        <v>24837</v>
      </c>
      <c r="G360" s="43">
        <v>0</v>
      </c>
      <c r="H360" s="43">
        <v>0</v>
      </c>
      <c r="I360" s="43">
        <f t="shared" si="56"/>
        <v>0</v>
      </c>
      <c r="K360" s="43" t="s">
        <v>24837</v>
      </c>
      <c r="L360" s="43">
        <v>0</v>
      </c>
      <c r="M360" s="43">
        <v>0</v>
      </c>
      <c r="N360" s="43">
        <f t="shared" si="57"/>
        <v>0</v>
      </c>
      <c r="P360" s="43" t="s">
        <v>24837</v>
      </c>
      <c r="Q360" s="43">
        <v>0</v>
      </c>
      <c r="R360" s="43">
        <v>0</v>
      </c>
      <c r="S360" s="43">
        <f t="shared" si="58"/>
        <v>0</v>
      </c>
      <c r="U360" s="43" t="s">
        <v>24837</v>
      </c>
      <c r="V360" s="43">
        <v>0</v>
      </c>
      <c r="W360" s="43">
        <v>0</v>
      </c>
      <c r="X360" s="43">
        <f t="shared" si="59"/>
        <v>0</v>
      </c>
      <c r="Z360" s="43" t="s">
        <v>24837</v>
      </c>
      <c r="AA360" s="43">
        <v>0</v>
      </c>
      <c r="AB360" s="43">
        <v>0</v>
      </c>
      <c r="AC360" s="43">
        <f t="shared" si="60"/>
        <v>0</v>
      </c>
      <c r="AE360" s="43" t="s">
        <v>24837</v>
      </c>
      <c r="AF360" s="43">
        <v>0</v>
      </c>
      <c r="AG360" s="43">
        <v>0</v>
      </c>
      <c r="AH360" s="43">
        <f t="shared" si="61"/>
        <v>0</v>
      </c>
      <c r="AJ360" s="43" t="s">
        <v>24837</v>
      </c>
      <c r="AK360" s="43">
        <v>0</v>
      </c>
      <c r="AL360" s="43">
        <v>0</v>
      </c>
      <c r="AM360" s="43">
        <f t="shared" si="62"/>
        <v>0</v>
      </c>
      <c r="AO360" s="43" t="s">
        <v>24837</v>
      </c>
      <c r="AP360" s="43">
        <v>0</v>
      </c>
      <c r="AQ360" s="43">
        <v>0</v>
      </c>
      <c r="AR360" s="43">
        <f t="shared" si="63"/>
        <v>0</v>
      </c>
      <c r="AT360" s="43" t="s">
        <v>24837</v>
      </c>
      <c r="AU360" s="43">
        <v>0</v>
      </c>
      <c r="AV360" s="43">
        <v>0</v>
      </c>
      <c r="AW360" s="43">
        <f t="shared" si="64"/>
        <v>0</v>
      </c>
      <c r="AY360" s="43" t="s">
        <v>24837</v>
      </c>
      <c r="AZ360" s="43">
        <v>0</v>
      </c>
      <c r="BA360" s="43">
        <v>0</v>
      </c>
      <c r="BB360" s="43">
        <f t="shared" ref="BB360:BB386" si="65">IF(TYPE(FIND("_EXT",AY360))=1,1,0)</f>
        <v>0</v>
      </c>
    </row>
    <row r="361" spans="1:54">
      <c r="A361" s="43" t="s">
        <v>790</v>
      </c>
      <c r="B361" s="43">
        <v>0</v>
      </c>
      <c r="C361" s="43">
        <v>0</v>
      </c>
      <c r="D361" s="43">
        <f t="shared" si="55"/>
        <v>0</v>
      </c>
      <c r="F361" s="43" t="s">
        <v>790</v>
      </c>
      <c r="G361" s="43">
        <v>0</v>
      </c>
      <c r="H361" s="43">
        <v>0</v>
      </c>
      <c r="I361" s="43">
        <f t="shared" si="56"/>
        <v>0</v>
      </c>
      <c r="K361" s="43" t="s">
        <v>790</v>
      </c>
      <c r="L361" s="43">
        <v>0</v>
      </c>
      <c r="M361" s="43">
        <v>0</v>
      </c>
      <c r="N361" s="43">
        <f t="shared" si="57"/>
        <v>0</v>
      </c>
      <c r="P361" s="43" t="s">
        <v>790</v>
      </c>
      <c r="Q361" s="43">
        <v>0</v>
      </c>
      <c r="R361" s="43">
        <v>0</v>
      </c>
      <c r="S361" s="43">
        <f t="shared" si="58"/>
        <v>0</v>
      </c>
      <c r="U361" s="43" t="s">
        <v>790</v>
      </c>
      <c r="V361" s="43">
        <v>0</v>
      </c>
      <c r="W361" s="43">
        <v>0</v>
      </c>
      <c r="X361" s="43">
        <f t="shared" si="59"/>
        <v>0</v>
      </c>
      <c r="Z361" s="43" t="s">
        <v>790</v>
      </c>
      <c r="AA361" s="43">
        <v>0</v>
      </c>
      <c r="AB361" s="43">
        <v>0</v>
      </c>
      <c r="AC361" s="43">
        <f t="shared" si="60"/>
        <v>0</v>
      </c>
      <c r="AE361" s="43" t="s">
        <v>790</v>
      </c>
      <c r="AF361" s="43">
        <v>0</v>
      </c>
      <c r="AG361" s="43">
        <v>0</v>
      </c>
      <c r="AH361" s="43">
        <f t="shared" si="61"/>
        <v>0</v>
      </c>
      <c r="AJ361" s="43" t="s">
        <v>790</v>
      </c>
      <c r="AK361" s="43">
        <v>0</v>
      </c>
      <c r="AL361" s="43">
        <v>0</v>
      </c>
      <c r="AM361" s="43">
        <f t="shared" si="62"/>
        <v>0</v>
      </c>
      <c r="AO361" s="43" t="s">
        <v>790</v>
      </c>
      <c r="AP361" s="43">
        <v>0</v>
      </c>
      <c r="AQ361" s="43">
        <v>0</v>
      </c>
      <c r="AR361" s="43">
        <f t="shared" si="63"/>
        <v>0</v>
      </c>
      <c r="AT361" s="43" t="s">
        <v>790</v>
      </c>
      <c r="AU361" s="43">
        <v>0</v>
      </c>
      <c r="AV361" s="43">
        <v>0</v>
      </c>
      <c r="AW361" s="43">
        <f t="shared" si="64"/>
        <v>0</v>
      </c>
      <c r="AY361" s="43" t="s">
        <v>790</v>
      </c>
      <c r="AZ361" s="43">
        <v>0</v>
      </c>
      <c r="BA361" s="43">
        <v>0</v>
      </c>
      <c r="BB361" s="43">
        <f t="shared" si="65"/>
        <v>0</v>
      </c>
    </row>
    <row r="362" spans="1:54">
      <c r="A362" s="43" t="s">
        <v>24838</v>
      </c>
      <c r="B362" s="43">
        <v>0</v>
      </c>
      <c r="C362" s="43">
        <v>0</v>
      </c>
      <c r="D362" s="43">
        <f t="shared" si="55"/>
        <v>0</v>
      </c>
      <c r="F362" s="43" t="s">
        <v>24838</v>
      </c>
      <c r="G362" s="43">
        <v>0</v>
      </c>
      <c r="H362" s="43">
        <v>0</v>
      </c>
      <c r="I362" s="43">
        <f t="shared" si="56"/>
        <v>0</v>
      </c>
      <c r="K362" s="43" t="s">
        <v>24838</v>
      </c>
      <c r="L362" s="43">
        <v>0</v>
      </c>
      <c r="M362" s="43">
        <v>0</v>
      </c>
      <c r="N362" s="43">
        <f t="shared" si="57"/>
        <v>0</v>
      </c>
      <c r="P362" s="43" t="s">
        <v>24838</v>
      </c>
      <c r="Q362" s="43">
        <v>0</v>
      </c>
      <c r="R362" s="43">
        <v>0</v>
      </c>
      <c r="S362" s="43">
        <f t="shared" si="58"/>
        <v>0</v>
      </c>
      <c r="U362" s="43" t="s">
        <v>24838</v>
      </c>
      <c r="V362" s="43">
        <v>0</v>
      </c>
      <c r="W362" s="43">
        <v>0</v>
      </c>
      <c r="X362" s="43">
        <f t="shared" si="59"/>
        <v>0</v>
      </c>
      <c r="Z362" s="43" t="s">
        <v>24838</v>
      </c>
      <c r="AA362" s="43">
        <v>0</v>
      </c>
      <c r="AB362" s="43">
        <v>0</v>
      </c>
      <c r="AC362" s="43">
        <f t="shared" si="60"/>
        <v>0</v>
      </c>
      <c r="AE362" s="43" t="s">
        <v>24838</v>
      </c>
      <c r="AF362" s="43">
        <v>0</v>
      </c>
      <c r="AG362" s="43">
        <v>0</v>
      </c>
      <c r="AH362" s="43">
        <f t="shared" si="61"/>
        <v>0</v>
      </c>
      <c r="AJ362" s="43" t="s">
        <v>24838</v>
      </c>
      <c r="AK362" s="43">
        <v>0</v>
      </c>
      <c r="AL362" s="43">
        <v>0</v>
      </c>
      <c r="AM362" s="43">
        <f t="shared" si="62"/>
        <v>0</v>
      </c>
      <c r="AO362" s="43" t="s">
        <v>24838</v>
      </c>
      <c r="AP362" s="43">
        <v>0</v>
      </c>
      <c r="AQ362" s="43">
        <v>0</v>
      </c>
      <c r="AR362" s="43">
        <f t="shared" si="63"/>
        <v>0</v>
      </c>
      <c r="AT362" s="43" t="s">
        <v>24838</v>
      </c>
      <c r="AU362" s="43">
        <v>0</v>
      </c>
      <c r="AV362" s="43">
        <v>0</v>
      </c>
      <c r="AW362" s="43">
        <f t="shared" si="64"/>
        <v>0</v>
      </c>
      <c r="AY362" s="43" t="s">
        <v>24838</v>
      </c>
      <c r="AZ362" s="43">
        <v>0</v>
      </c>
      <c r="BA362" s="43">
        <v>0</v>
      </c>
      <c r="BB362" s="43">
        <f t="shared" si="65"/>
        <v>0</v>
      </c>
    </row>
    <row r="363" spans="1:54">
      <c r="A363" s="43" t="s">
        <v>24839</v>
      </c>
      <c r="B363" s="43">
        <v>0</v>
      </c>
      <c r="C363" s="43">
        <v>0</v>
      </c>
      <c r="D363" s="43">
        <f t="shared" si="55"/>
        <v>0</v>
      </c>
      <c r="F363" s="43" t="s">
        <v>24839</v>
      </c>
      <c r="G363" s="43">
        <v>0</v>
      </c>
      <c r="H363" s="43">
        <v>0</v>
      </c>
      <c r="I363" s="43">
        <f t="shared" si="56"/>
        <v>0</v>
      </c>
      <c r="K363" s="43" t="s">
        <v>24839</v>
      </c>
      <c r="L363" s="43">
        <v>0</v>
      </c>
      <c r="M363" s="43">
        <v>0</v>
      </c>
      <c r="N363" s="43">
        <f t="shared" si="57"/>
        <v>0</v>
      </c>
      <c r="P363" s="43" t="s">
        <v>24839</v>
      </c>
      <c r="Q363" s="43">
        <v>0</v>
      </c>
      <c r="R363" s="43">
        <v>0</v>
      </c>
      <c r="S363" s="43">
        <f t="shared" si="58"/>
        <v>0</v>
      </c>
      <c r="U363" s="43" t="s">
        <v>24839</v>
      </c>
      <c r="V363" s="43">
        <v>0</v>
      </c>
      <c r="W363" s="43">
        <v>0</v>
      </c>
      <c r="X363" s="43">
        <f t="shared" si="59"/>
        <v>0</v>
      </c>
      <c r="Z363" s="43" t="s">
        <v>24839</v>
      </c>
      <c r="AA363" s="43">
        <v>0</v>
      </c>
      <c r="AB363" s="43">
        <v>0</v>
      </c>
      <c r="AC363" s="43">
        <f t="shared" si="60"/>
        <v>0</v>
      </c>
      <c r="AE363" s="43" t="s">
        <v>24839</v>
      </c>
      <c r="AF363" s="43">
        <v>0</v>
      </c>
      <c r="AG363" s="43">
        <v>0</v>
      </c>
      <c r="AH363" s="43">
        <f t="shared" si="61"/>
        <v>0</v>
      </c>
      <c r="AJ363" s="43" t="s">
        <v>24839</v>
      </c>
      <c r="AK363" s="43">
        <v>0</v>
      </c>
      <c r="AL363" s="43">
        <v>0</v>
      </c>
      <c r="AM363" s="43">
        <f t="shared" si="62"/>
        <v>0</v>
      </c>
      <c r="AO363" s="43" t="s">
        <v>24839</v>
      </c>
      <c r="AP363" s="43">
        <v>0</v>
      </c>
      <c r="AQ363" s="43">
        <v>0</v>
      </c>
      <c r="AR363" s="43">
        <f t="shared" si="63"/>
        <v>0</v>
      </c>
      <c r="AT363" s="43" t="s">
        <v>24839</v>
      </c>
      <c r="AU363" s="43">
        <v>0</v>
      </c>
      <c r="AV363" s="43">
        <v>0</v>
      </c>
      <c r="AW363" s="43">
        <f t="shared" si="64"/>
        <v>0</v>
      </c>
      <c r="AY363" s="43" t="s">
        <v>24839</v>
      </c>
      <c r="AZ363" s="43">
        <v>0</v>
      </c>
      <c r="BA363" s="43">
        <v>0</v>
      </c>
      <c r="BB363" s="43">
        <f t="shared" si="65"/>
        <v>0</v>
      </c>
    </row>
    <row r="364" spans="1:54">
      <c r="A364" s="43" t="s">
        <v>24840</v>
      </c>
      <c r="B364" s="43">
        <v>0</v>
      </c>
      <c r="C364" s="43">
        <v>0</v>
      </c>
      <c r="D364" s="43">
        <f t="shared" si="55"/>
        <v>0</v>
      </c>
      <c r="F364" s="43" t="s">
        <v>24840</v>
      </c>
      <c r="G364" s="43">
        <v>0</v>
      </c>
      <c r="H364" s="43">
        <v>0</v>
      </c>
      <c r="I364" s="43">
        <f t="shared" si="56"/>
        <v>0</v>
      </c>
      <c r="K364" s="43" t="s">
        <v>24840</v>
      </c>
      <c r="L364" s="43">
        <v>0</v>
      </c>
      <c r="M364" s="43">
        <v>0</v>
      </c>
      <c r="N364" s="43">
        <f t="shared" si="57"/>
        <v>0</v>
      </c>
      <c r="P364" s="43" t="s">
        <v>24840</v>
      </c>
      <c r="Q364" s="43">
        <v>0</v>
      </c>
      <c r="R364" s="43">
        <v>0</v>
      </c>
      <c r="S364" s="43">
        <f t="shared" si="58"/>
        <v>0</v>
      </c>
      <c r="U364" s="43" t="s">
        <v>24840</v>
      </c>
      <c r="V364" s="43">
        <v>0</v>
      </c>
      <c r="W364" s="43">
        <v>0</v>
      </c>
      <c r="X364" s="43">
        <f t="shared" si="59"/>
        <v>0</v>
      </c>
      <c r="Z364" s="43" t="s">
        <v>24840</v>
      </c>
      <c r="AA364" s="43">
        <v>0</v>
      </c>
      <c r="AB364" s="43">
        <v>0</v>
      </c>
      <c r="AC364" s="43">
        <f t="shared" si="60"/>
        <v>0</v>
      </c>
      <c r="AE364" s="43" t="s">
        <v>24840</v>
      </c>
      <c r="AF364" s="43">
        <v>0</v>
      </c>
      <c r="AG364" s="43">
        <v>0</v>
      </c>
      <c r="AH364" s="43">
        <f t="shared" si="61"/>
        <v>0</v>
      </c>
      <c r="AJ364" s="43" t="s">
        <v>24840</v>
      </c>
      <c r="AK364" s="43">
        <v>0</v>
      </c>
      <c r="AL364" s="43">
        <v>0</v>
      </c>
      <c r="AM364" s="43">
        <f t="shared" si="62"/>
        <v>0</v>
      </c>
      <c r="AO364" s="43" t="s">
        <v>24840</v>
      </c>
      <c r="AP364" s="43">
        <v>0</v>
      </c>
      <c r="AQ364" s="43">
        <v>0</v>
      </c>
      <c r="AR364" s="43">
        <f t="shared" si="63"/>
        <v>0</v>
      </c>
      <c r="AT364" s="43" t="s">
        <v>24840</v>
      </c>
      <c r="AU364" s="43">
        <v>0</v>
      </c>
      <c r="AV364" s="43">
        <v>0</v>
      </c>
      <c r="AW364" s="43">
        <f t="shared" si="64"/>
        <v>0</v>
      </c>
      <c r="AY364" s="43" t="s">
        <v>24840</v>
      </c>
      <c r="AZ364" s="43">
        <v>0</v>
      </c>
      <c r="BA364" s="43">
        <v>0</v>
      </c>
      <c r="BB364" s="43">
        <f t="shared" si="65"/>
        <v>0</v>
      </c>
    </row>
    <row r="365" spans="1:54">
      <c r="A365" s="43" t="s">
        <v>25182</v>
      </c>
      <c r="B365" s="43">
        <v>0</v>
      </c>
      <c r="C365" s="43">
        <v>0</v>
      </c>
      <c r="D365" s="43">
        <f t="shared" si="55"/>
        <v>0</v>
      </c>
      <c r="F365" s="43" t="s">
        <v>25182</v>
      </c>
      <c r="G365" s="43">
        <v>0</v>
      </c>
      <c r="H365" s="43">
        <v>0</v>
      </c>
      <c r="I365" s="43">
        <f t="shared" si="56"/>
        <v>0</v>
      </c>
      <c r="K365" s="43" t="s">
        <v>25182</v>
      </c>
      <c r="L365" s="43">
        <v>0</v>
      </c>
      <c r="M365" s="43">
        <v>0</v>
      </c>
      <c r="N365" s="43">
        <f t="shared" si="57"/>
        <v>0</v>
      </c>
      <c r="P365" s="43" t="s">
        <v>25182</v>
      </c>
      <c r="Q365" s="43">
        <v>0</v>
      </c>
      <c r="R365" s="43">
        <v>0</v>
      </c>
      <c r="S365" s="43">
        <f t="shared" si="58"/>
        <v>0</v>
      </c>
      <c r="U365" s="43" t="s">
        <v>25182</v>
      </c>
      <c r="V365" s="43">
        <v>0</v>
      </c>
      <c r="W365" s="43">
        <v>0</v>
      </c>
      <c r="X365" s="43">
        <f t="shared" si="59"/>
        <v>0</v>
      </c>
      <c r="Z365" s="43" t="s">
        <v>25182</v>
      </c>
      <c r="AA365" s="43">
        <v>0</v>
      </c>
      <c r="AB365" s="43">
        <v>0</v>
      </c>
      <c r="AC365" s="43">
        <f t="shared" si="60"/>
        <v>0</v>
      </c>
      <c r="AE365" s="43" t="s">
        <v>25182</v>
      </c>
      <c r="AF365" s="43">
        <v>0</v>
      </c>
      <c r="AG365" s="43">
        <v>0</v>
      </c>
      <c r="AH365" s="43">
        <f t="shared" si="61"/>
        <v>0</v>
      </c>
      <c r="AJ365" s="43" t="s">
        <v>25182</v>
      </c>
      <c r="AK365" s="43">
        <v>0</v>
      </c>
      <c r="AL365" s="43">
        <v>0</v>
      </c>
      <c r="AM365" s="43">
        <f t="shared" si="62"/>
        <v>0</v>
      </c>
      <c r="AO365" s="43" t="s">
        <v>25182</v>
      </c>
      <c r="AP365" s="43">
        <v>0</v>
      </c>
      <c r="AQ365" s="43">
        <v>0</v>
      </c>
      <c r="AR365" s="43">
        <f t="shared" si="63"/>
        <v>0</v>
      </c>
      <c r="AT365" s="43" t="s">
        <v>25182</v>
      </c>
      <c r="AU365" s="43">
        <v>0</v>
      </c>
      <c r="AV365" s="43">
        <v>0</v>
      </c>
      <c r="AW365" s="43">
        <f t="shared" si="64"/>
        <v>0</v>
      </c>
      <c r="AY365" s="43" t="s">
        <v>25182</v>
      </c>
      <c r="AZ365" s="43">
        <v>0</v>
      </c>
      <c r="BA365" s="43">
        <v>0</v>
      </c>
      <c r="BB365" s="43">
        <f t="shared" si="65"/>
        <v>0</v>
      </c>
    </row>
    <row r="366" spans="1:54">
      <c r="A366" s="43" t="s">
        <v>25181</v>
      </c>
      <c r="B366" s="43">
        <v>0</v>
      </c>
      <c r="C366" s="43">
        <v>0</v>
      </c>
      <c r="D366" s="43">
        <f t="shared" si="55"/>
        <v>0</v>
      </c>
      <c r="F366" s="43" t="s">
        <v>25181</v>
      </c>
      <c r="G366" s="43">
        <v>0</v>
      </c>
      <c r="H366" s="43">
        <v>0</v>
      </c>
      <c r="I366" s="43">
        <f t="shared" si="56"/>
        <v>1</v>
      </c>
      <c r="K366" s="43" t="s">
        <v>25181</v>
      </c>
      <c r="L366" s="43">
        <v>0</v>
      </c>
      <c r="M366" s="43">
        <v>0</v>
      </c>
      <c r="N366" s="43">
        <f t="shared" si="57"/>
        <v>0</v>
      </c>
      <c r="P366" s="43" t="s">
        <v>25181</v>
      </c>
      <c r="Q366" s="43">
        <v>0</v>
      </c>
      <c r="R366" s="43">
        <v>0</v>
      </c>
      <c r="S366" s="43">
        <f t="shared" si="58"/>
        <v>0</v>
      </c>
      <c r="U366" s="43" t="s">
        <v>25181</v>
      </c>
      <c r="V366" s="43">
        <v>0</v>
      </c>
      <c r="W366" s="43">
        <v>0</v>
      </c>
      <c r="X366" s="43">
        <f t="shared" si="59"/>
        <v>0</v>
      </c>
      <c r="Z366" s="43" t="s">
        <v>25181</v>
      </c>
      <c r="AA366" s="43">
        <v>0</v>
      </c>
      <c r="AB366" s="43">
        <v>0</v>
      </c>
      <c r="AC366" s="43">
        <f t="shared" si="60"/>
        <v>0</v>
      </c>
      <c r="AE366" s="43" t="s">
        <v>25181</v>
      </c>
      <c r="AF366" s="43">
        <v>0</v>
      </c>
      <c r="AG366" s="43">
        <v>0</v>
      </c>
      <c r="AH366" s="43">
        <f t="shared" si="61"/>
        <v>0</v>
      </c>
      <c r="AJ366" s="43" t="s">
        <v>25181</v>
      </c>
      <c r="AK366" s="43">
        <v>0</v>
      </c>
      <c r="AL366" s="43">
        <v>0</v>
      </c>
      <c r="AM366" s="43">
        <f t="shared" si="62"/>
        <v>0</v>
      </c>
      <c r="AO366" s="43" t="s">
        <v>25181</v>
      </c>
      <c r="AP366" s="43">
        <v>0</v>
      </c>
      <c r="AQ366" s="43">
        <v>0</v>
      </c>
      <c r="AR366" s="43">
        <f t="shared" si="63"/>
        <v>0</v>
      </c>
      <c r="AT366" s="43" t="s">
        <v>25181</v>
      </c>
      <c r="AU366" s="43">
        <v>0</v>
      </c>
      <c r="AV366" s="43">
        <v>0</v>
      </c>
      <c r="AW366" s="43">
        <f t="shared" si="64"/>
        <v>0</v>
      </c>
      <c r="AY366" s="43" t="s">
        <v>25181</v>
      </c>
      <c r="AZ366" s="43">
        <v>0</v>
      </c>
      <c r="BA366" s="43">
        <v>0</v>
      </c>
      <c r="BB366" s="43">
        <f t="shared" si="65"/>
        <v>1</v>
      </c>
    </row>
    <row r="367" spans="1:54">
      <c r="A367" s="43" t="s">
        <v>25184</v>
      </c>
      <c r="B367" s="43">
        <v>0</v>
      </c>
      <c r="C367" s="43">
        <v>0</v>
      </c>
      <c r="D367" s="43">
        <f t="shared" si="55"/>
        <v>0</v>
      </c>
      <c r="F367" s="43" t="s">
        <v>25184</v>
      </c>
      <c r="G367" s="43">
        <v>0</v>
      </c>
      <c r="H367" s="43">
        <v>0</v>
      </c>
      <c r="I367" s="43">
        <f t="shared" si="56"/>
        <v>0</v>
      </c>
      <c r="K367" s="43" t="s">
        <v>25184</v>
      </c>
      <c r="L367" s="43">
        <v>0</v>
      </c>
      <c r="M367" s="43">
        <v>0</v>
      </c>
      <c r="N367" s="43">
        <f t="shared" si="57"/>
        <v>0</v>
      </c>
      <c r="P367" s="43" t="s">
        <v>25184</v>
      </c>
      <c r="Q367" s="43">
        <v>0</v>
      </c>
      <c r="R367" s="43">
        <v>0</v>
      </c>
      <c r="S367" s="43">
        <f t="shared" si="58"/>
        <v>0</v>
      </c>
      <c r="U367" s="43" t="s">
        <v>25184</v>
      </c>
      <c r="V367" s="43">
        <v>0</v>
      </c>
      <c r="W367" s="43">
        <v>0</v>
      </c>
      <c r="X367" s="43">
        <f t="shared" si="59"/>
        <v>0</v>
      </c>
      <c r="Z367" s="43" t="s">
        <v>25184</v>
      </c>
      <c r="AA367" s="43">
        <v>0</v>
      </c>
      <c r="AB367" s="43">
        <v>0</v>
      </c>
      <c r="AC367" s="43">
        <f t="shared" si="60"/>
        <v>0</v>
      </c>
      <c r="AE367" s="43" t="s">
        <v>25184</v>
      </c>
      <c r="AF367" s="43">
        <v>0</v>
      </c>
      <c r="AG367" s="43">
        <v>0</v>
      </c>
      <c r="AH367" s="43">
        <f t="shared" si="61"/>
        <v>0</v>
      </c>
      <c r="AJ367" s="43" t="s">
        <v>25184</v>
      </c>
      <c r="AK367" s="43">
        <v>0</v>
      </c>
      <c r="AL367" s="43">
        <v>0</v>
      </c>
      <c r="AM367" s="43">
        <f t="shared" si="62"/>
        <v>0</v>
      </c>
      <c r="AO367" s="43" t="s">
        <v>25184</v>
      </c>
      <c r="AP367" s="43">
        <v>0</v>
      </c>
      <c r="AQ367" s="43">
        <v>0</v>
      </c>
      <c r="AR367" s="43">
        <f t="shared" si="63"/>
        <v>0</v>
      </c>
      <c r="AT367" s="43" t="s">
        <v>25184</v>
      </c>
      <c r="AU367" s="43">
        <v>0</v>
      </c>
      <c r="AV367" s="43">
        <v>0</v>
      </c>
      <c r="AW367" s="43">
        <f t="shared" si="64"/>
        <v>0</v>
      </c>
      <c r="AY367" s="43" t="s">
        <v>25184</v>
      </c>
      <c r="AZ367" s="43">
        <v>0</v>
      </c>
      <c r="BA367" s="43">
        <v>0</v>
      </c>
      <c r="BB367" s="43">
        <f t="shared" si="65"/>
        <v>0</v>
      </c>
    </row>
    <row r="368" spans="1:54">
      <c r="A368" s="43" t="s">
        <v>25183</v>
      </c>
      <c r="B368" s="43">
        <v>0</v>
      </c>
      <c r="C368" s="43">
        <v>0</v>
      </c>
      <c r="D368" s="43">
        <f t="shared" si="55"/>
        <v>1</v>
      </c>
      <c r="F368" s="43" t="s">
        <v>25183</v>
      </c>
      <c r="G368" s="43">
        <v>0</v>
      </c>
      <c r="H368" s="43">
        <v>0</v>
      </c>
      <c r="I368" s="43">
        <f t="shared" si="56"/>
        <v>0</v>
      </c>
      <c r="K368" s="43" t="s">
        <v>25183</v>
      </c>
      <c r="L368" s="43">
        <v>0</v>
      </c>
      <c r="M368" s="43">
        <v>0</v>
      </c>
      <c r="N368" s="43">
        <f t="shared" si="57"/>
        <v>0</v>
      </c>
      <c r="P368" s="43" t="s">
        <v>25183</v>
      </c>
      <c r="Q368" s="43">
        <v>0</v>
      </c>
      <c r="R368" s="43">
        <v>0</v>
      </c>
      <c r="S368" s="43">
        <f t="shared" si="58"/>
        <v>0</v>
      </c>
      <c r="U368" s="43" t="s">
        <v>25183</v>
      </c>
      <c r="V368" s="43">
        <v>0</v>
      </c>
      <c r="W368" s="43">
        <v>0</v>
      </c>
      <c r="X368" s="43">
        <f t="shared" si="59"/>
        <v>0</v>
      </c>
      <c r="Z368" s="43" t="s">
        <v>25183</v>
      </c>
      <c r="AA368" s="43">
        <v>0</v>
      </c>
      <c r="AB368" s="43">
        <v>0</v>
      </c>
      <c r="AC368" s="43">
        <f t="shared" si="60"/>
        <v>0</v>
      </c>
      <c r="AE368" s="43" t="s">
        <v>25183</v>
      </c>
      <c r="AF368" s="43">
        <v>0</v>
      </c>
      <c r="AG368" s="43">
        <v>0</v>
      </c>
      <c r="AH368" s="43">
        <f t="shared" si="61"/>
        <v>0</v>
      </c>
      <c r="AJ368" s="43" t="s">
        <v>25183</v>
      </c>
      <c r="AK368" s="43">
        <v>0</v>
      </c>
      <c r="AL368" s="43">
        <v>0</v>
      </c>
      <c r="AM368" s="43">
        <f t="shared" si="62"/>
        <v>0</v>
      </c>
      <c r="AO368" s="43" t="s">
        <v>25183</v>
      </c>
      <c r="AP368" s="43">
        <v>0</v>
      </c>
      <c r="AQ368" s="43">
        <v>0</v>
      </c>
      <c r="AR368" s="43">
        <f t="shared" si="63"/>
        <v>0</v>
      </c>
      <c r="AT368" s="43" t="s">
        <v>25183</v>
      </c>
      <c r="AU368" s="43">
        <v>0</v>
      </c>
      <c r="AV368" s="43">
        <v>0</v>
      </c>
      <c r="AW368" s="43">
        <f t="shared" si="64"/>
        <v>0</v>
      </c>
      <c r="AY368" s="43" t="s">
        <v>25183</v>
      </c>
      <c r="AZ368" s="43">
        <v>0</v>
      </c>
      <c r="BA368" s="43">
        <v>0</v>
      </c>
      <c r="BB368" s="43">
        <f t="shared" si="65"/>
        <v>1</v>
      </c>
    </row>
    <row r="369" spans="1:54">
      <c r="A369" s="43" t="s">
        <v>25186</v>
      </c>
      <c r="B369" s="43">
        <v>0</v>
      </c>
      <c r="C369" s="43">
        <v>0</v>
      </c>
      <c r="D369" s="43">
        <f t="shared" si="55"/>
        <v>0</v>
      </c>
      <c r="F369" s="43" t="s">
        <v>25186</v>
      </c>
      <c r="G369" s="43">
        <v>0</v>
      </c>
      <c r="H369" s="43">
        <v>0</v>
      </c>
      <c r="I369" s="43">
        <f t="shared" si="56"/>
        <v>0</v>
      </c>
      <c r="K369" s="43" t="s">
        <v>25186</v>
      </c>
      <c r="L369" s="43">
        <v>0</v>
      </c>
      <c r="M369" s="43">
        <v>0</v>
      </c>
      <c r="N369" s="43">
        <f t="shared" si="57"/>
        <v>0</v>
      </c>
      <c r="P369" s="43" t="s">
        <v>25186</v>
      </c>
      <c r="Q369" s="43">
        <v>0</v>
      </c>
      <c r="R369" s="43">
        <v>0</v>
      </c>
      <c r="S369" s="43">
        <f t="shared" si="58"/>
        <v>0</v>
      </c>
      <c r="U369" s="43" t="s">
        <v>25186</v>
      </c>
      <c r="V369" s="43">
        <v>0</v>
      </c>
      <c r="W369" s="43">
        <v>0</v>
      </c>
      <c r="X369" s="43">
        <f t="shared" si="59"/>
        <v>0</v>
      </c>
      <c r="Z369" s="43" t="s">
        <v>25186</v>
      </c>
      <c r="AA369" s="43">
        <v>0</v>
      </c>
      <c r="AB369" s="43">
        <v>0</v>
      </c>
      <c r="AC369" s="43">
        <f t="shared" si="60"/>
        <v>0</v>
      </c>
      <c r="AE369" s="43" t="s">
        <v>25186</v>
      </c>
      <c r="AF369" s="43">
        <v>0</v>
      </c>
      <c r="AG369" s="43">
        <v>0</v>
      </c>
      <c r="AH369" s="43">
        <f t="shared" si="61"/>
        <v>0</v>
      </c>
      <c r="AJ369" s="43" t="s">
        <v>25186</v>
      </c>
      <c r="AK369" s="43">
        <v>0</v>
      </c>
      <c r="AL369" s="43">
        <v>0</v>
      </c>
      <c r="AM369" s="43">
        <f t="shared" si="62"/>
        <v>0</v>
      </c>
      <c r="AO369" s="43" t="s">
        <v>25186</v>
      </c>
      <c r="AP369" s="43">
        <v>0</v>
      </c>
      <c r="AQ369" s="43">
        <v>0</v>
      </c>
      <c r="AR369" s="43">
        <f t="shared" si="63"/>
        <v>0</v>
      </c>
      <c r="AT369" s="43" t="s">
        <v>25186</v>
      </c>
      <c r="AU369" s="43">
        <v>0</v>
      </c>
      <c r="AV369" s="43">
        <v>0</v>
      </c>
      <c r="AW369" s="43">
        <f t="shared" si="64"/>
        <v>0</v>
      </c>
      <c r="AY369" s="43" t="s">
        <v>25186</v>
      </c>
      <c r="AZ369" s="43">
        <v>0</v>
      </c>
      <c r="BA369" s="43">
        <v>0</v>
      </c>
      <c r="BB369" s="43">
        <f t="shared" si="65"/>
        <v>0</v>
      </c>
    </row>
    <row r="370" spans="1:54">
      <c r="A370" s="43" t="s">
        <v>25185</v>
      </c>
      <c r="B370" s="43">
        <v>0</v>
      </c>
      <c r="C370" s="43">
        <v>0</v>
      </c>
      <c r="D370" s="43">
        <f t="shared" si="55"/>
        <v>0</v>
      </c>
      <c r="F370" s="43" t="s">
        <v>25185</v>
      </c>
      <c r="G370" s="43">
        <v>0</v>
      </c>
      <c r="H370" s="43">
        <v>0</v>
      </c>
      <c r="I370" s="43">
        <f t="shared" si="56"/>
        <v>0</v>
      </c>
      <c r="K370" s="43" t="s">
        <v>25185</v>
      </c>
      <c r="L370" s="43">
        <v>0</v>
      </c>
      <c r="M370" s="43">
        <v>0</v>
      </c>
      <c r="N370" s="43">
        <f t="shared" si="57"/>
        <v>0</v>
      </c>
      <c r="P370" s="43" t="s">
        <v>25185</v>
      </c>
      <c r="Q370" s="43">
        <v>0</v>
      </c>
      <c r="R370" s="43">
        <v>0</v>
      </c>
      <c r="S370" s="43">
        <f t="shared" si="58"/>
        <v>0</v>
      </c>
      <c r="U370" s="43" t="s">
        <v>25185</v>
      </c>
      <c r="V370" s="43">
        <v>0</v>
      </c>
      <c r="W370" s="43">
        <v>0</v>
      </c>
      <c r="X370" s="43">
        <f t="shared" si="59"/>
        <v>0</v>
      </c>
      <c r="Z370" s="43" t="s">
        <v>25185</v>
      </c>
      <c r="AA370" s="43">
        <v>0</v>
      </c>
      <c r="AB370" s="43">
        <v>0</v>
      </c>
      <c r="AC370" s="43">
        <f t="shared" si="60"/>
        <v>0</v>
      </c>
      <c r="AE370" s="43" t="s">
        <v>25185</v>
      </c>
      <c r="AF370" s="43">
        <v>0</v>
      </c>
      <c r="AG370" s="43">
        <v>0</v>
      </c>
      <c r="AH370" s="43">
        <f t="shared" si="61"/>
        <v>1</v>
      </c>
      <c r="AJ370" s="43" t="s">
        <v>25185</v>
      </c>
      <c r="AK370" s="43">
        <v>0</v>
      </c>
      <c r="AL370" s="43">
        <v>0</v>
      </c>
      <c r="AM370" s="43">
        <f t="shared" si="62"/>
        <v>0</v>
      </c>
      <c r="AO370" s="43" t="s">
        <v>25185</v>
      </c>
      <c r="AP370" s="43">
        <v>0</v>
      </c>
      <c r="AQ370" s="43">
        <v>0</v>
      </c>
      <c r="AR370" s="43">
        <f t="shared" si="63"/>
        <v>0</v>
      </c>
      <c r="AT370" s="43" t="s">
        <v>25185</v>
      </c>
      <c r="AU370" s="43">
        <v>0</v>
      </c>
      <c r="AV370" s="43">
        <v>0</v>
      </c>
      <c r="AW370" s="43">
        <f t="shared" si="64"/>
        <v>0</v>
      </c>
      <c r="AY370" s="43" t="s">
        <v>25185</v>
      </c>
      <c r="AZ370" s="43">
        <v>0</v>
      </c>
      <c r="BA370" s="43">
        <v>0</v>
      </c>
      <c r="BB370" s="43">
        <f t="shared" si="65"/>
        <v>1</v>
      </c>
    </row>
    <row r="371" spans="1:54">
      <c r="A371" s="43" t="s">
        <v>25188</v>
      </c>
      <c r="B371" s="43">
        <v>0</v>
      </c>
      <c r="C371" s="43">
        <v>0</v>
      </c>
      <c r="D371" s="43">
        <f t="shared" si="55"/>
        <v>0</v>
      </c>
      <c r="F371" s="43" t="s">
        <v>25188</v>
      </c>
      <c r="G371" s="43">
        <v>0</v>
      </c>
      <c r="H371" s="43">
        <v>0</v>
      </c>
      <c r="I371" s="43">
        <f t="shared" si="56"/>
        <v>0</v>
      </c>
      <c r="K371" s="43" t="s">
        <v>25188</v>
      </c>
      <c r="L371" s="43">
        <v>0</v>
      </c>
      <c r="M371" s="43">
        <v>0</v>
      </c>
      <c r="N371" s="43">
        <f t="shared" si="57"/>
        <v>0</v>
      </c>
      <c r="P371" s="43" t="s">
        <v>25188</v>
      </c>
      <c r="Q371" s="43">
        <v>0</v>
      </c>
      <c r="R371" s="43">
        <v>0</v>
      </c>
      <c r="S371" s="43">
        <f t="shared" si="58"/>
        <v>0</v>
      </c>
      <c r="U371" s="43" t="s">
        <v>25188</v>
      </c>
      <c r="V371" s="43">
        <v>0</v>
      </c>
      <c r="W371" s="43">
        <v>0</v>
      </c>
      <c r="X371" s="43">
        <f t="shared" si="59"/>
        <v>0</v>
      </c>
      <c r="Z371" s="43" t="s">
        <v>25188</v>
      </c>
      <c r="AA371" s="43">
        <v>0</v>
      </c>
      <c r="AB371" s="43">
        <v>0</v>
      </c>
      <c r="AC371" s="43">
        <f t="shared" si="60"/>
        <v>0</v>
      </c>
      <c r="AE371" s="43" t="s">
        <v>25188</v>
      </c>
      <c r="AF371" s="43">
        <v>0</v>
      </c>
      <c r="AG371" s="43">
        <v>0</v>
      </c>
      <c r="AH371" s="43">
        <f t="shared" si="61"/>
        <v>0</v>
      </c>
      <c r="AJ371" s="43" t="s">
        <v>25188</v>
      </c>
      <c r="AK371" s="43">
        <v>0</v>
      </c>
      <c r="AL371" s="43">
        <v>0</v>
      </c>
      <c r="AM371" s="43">
        <f t="shared" si="62"/>
        <v>0</v>
      </c>
      <c r="AO371" s="43" t="s">
        <v>25188</v>
      </c>
      <c r="AP371" s="43">
        <v>0</v>
      </c>
      <c r="AQ371" s="43">
        <v>0</v>
      </c>
      <c r="AR371" s="43">
        <f t="shared" si="63"/>
        <v>0</v>
      </c>
      <c r="AT371" s="43" t="s">
        <v>25188</v>
      </c>
      <c r="AU371" s="43">
        <v>0</v>
      </c>
      <c r="AV371" s="43">
        <v>0</v>
      </c>
      <c r="AW371" s="43">
        <f t="shared" si="64"/>
        <v>0</v>
      </c>
      <c r="AY371" s="43" t="s">
        <v>25188</v>
      </c>
      <c r="AZ371" s="43">
        <v>0</v>
      </c>
      <c r="BA371" s="43">
        <v>0</v>
      </c>
      <c r="BB371" s="43">
        <f t="shared" si="65"/>
        <v>0</v>
      </c>
    </row>
    <row r="372" spans="1:54">
      <c r="A372" s="43" t="s">
        <v>25187</v>
      </c>
      <c r="B372" s="43">
        <v>0</v>
      </c>
      <c r="C372" s="43">
        <v>0</v>
      </c>
      <c r="D372" s="43">
        <f t="shared" si="55"/>
        <v>0</v>
      </c>
      <c r="F372" s="43" t="s">
        <v>25187</v>
      </c>
      <c r="G372" s="43">
        <v>0</v>
      </c>
      <c r="H372" s="43">
        <v>0</v>
      </c>
      <c r="I372" s="43">
        <f t="shared" si="56"/>
        <v>0</v>
      </c>
      <c r="K372" s="43" t="s">
        <v>25187</v>
      </c>
      <c r="L372" s="43">
        <v>0</v>
      </c>
      <c r="M372" s="43">
        <v>0</v>
      </c>
      <c r="N372" s="43">
        <f t="shared" si="57"/>
        <v>0</v>
      </c>
      <c r="P372" s="43" t="s">
        <v>25187</v>
      </c>
      <c r="Q372" s="43">
        <v>0</v>
      </c>
      <c r="R372" s="43">
        <v>0</v>
      </c>
      <c r="S372" s="43">
        <f t="shared" si="58"/>
        <v>0</v>
      </c>
      <c r="U372" s="43" t="s">
        <v>25187</v>
      </c>
      <c r="V372" s="43">
        <v>0</v>
      </c>
      <c r="W372" s="43">
        <v>0</v>
      </c>
      <c r="X372" s="43">
        <f t="shared" si="59"/>
        <v>1</v>
      </c>
      <c r="Z372" s="43" t="s">
        <v>25187</v>
      </c>
      <c r="AA372" s="43">
        <v>0</v>
      </c>
      <c r="AB372" s="43">
        <v>0</v>
      </c>
      <c r="AC372" s="43">
        <f t="shared" si="60"/>
        <v>0</v>
      </c>
      <c r="AE372" s="43" t="s">
        <v>25187</v>
      </c>
      <c r="AF372" s="43">
        <v>0</v>
      </c>
      <c r="AG372" s="43">
        <v>0</v>
      </c>
      <c r="AH372" s="43">
        <f t="shared" si="61"/>
        <v>0</v>
      </c>
      <c r="AJ372" s="43" t="s">
        <v>25187</v>
      </c>
      <c r="AK372" s="43">
        <v>0</v>
      </c>
      <c r="AL372" s="43">
        <v>0</v>
      </c>
      <c r="AM372" s="43">
        <f t="shared" si="62"/>
        <v>0</v>
      </c>
      <c r="AO372" s="43" t="s">
        <v>25187</v>
      </c>
      <c r="AP372" s="43">
        <v>0</v>
      </c>
      <c r="AQ372" s="43">
        <v>0</v>
      </c>
      <c r="AR372" s="43">
        <f t="shared" si="63"/>
        <v>0</v>
      </c>
      <c r="AT372" s="43" t="s">
        <v>25187</v>
      </c>
      <c r="AU372" s="43">
        <v>0</v>
      </c>
      <c r="AV372" s="43">
        <v>0</v>
      </c>
      <c r="AW372" s="43">
        <f t="shared" si="64"/>
        <v>0</v>
      </c>
      <c r="AY372" s="43" t="s">
        <v>25187</v>
      </c>
      <c r="AZ372" s="43">
        <v>0</v>
      </c>
      <c r="BA372" s="43">
        <v>0</v>
      </c>
      <c r="BB372" s="43">
        <f t="shared" si="65"/>
        <v>1</v>
      </c>
    </row>
    <row r="373" spans="1:54">
      <c r="A373" s="43" t="s">
        <v>24841</v>
      </c>
      <c r="B373" s="43">
        <v>0</v>
      </c>
      <c r="C373" s="43">
        <v>0</v>
      </c>
      <c r="D373" s="43">
        <f t="shared" si="55"/>
        <v>0</v>
      </c>
      <c r="F373" s="43" t="s">
        <v>24841</v>
      </c>
      <c r="G373" s="43">
        <v>0</v>
      </c>
      <c r="H373" s="43">
        <v>0</v>
      </c>
      <c r="I373" s="43">
        <f t="shared" si="56"/>
        <v>0</v>
      </c>
      <c r="K373" s="43" t="s">
        <v>24841</v>
      </c>
      <c r="L373" s="43">
        <v>0</v>
      </c>
      <c r="M373" s="43">
        <v>0</v>
      </c>
      <c r="N373" s="43">
        <f t="shared" si="57"/>
        <v>0</v>
      </c>
      <c r="P373" s="43" t="s">
        <v>24841</v>
      </c>
      <c r="Q373" s="43">
        <v>0</v>
      </c>
      <c r="R373" s="43">
        <v>0</v>
      </c>
      <c r="S373" s="43">
        <f t="shared" si="58"/>
        <v>0</v>
      </c>
      <c r="U373" s="43" t="s">
        <v>24841</v>
      </c>
      <c r="V373" s="43">
        <v>0</v>
      </c>
      <c r="W373" s="43">
        <v>0</v>
      </c>
      <c r="X373" s="43">
        <f t="shared" si="59"/>
        <v>0</v>
      </c>
      <c r="Z373" s="43" t="s">
        <v>24841</v>
      </c>
      <c r="AA373" s="43">
        <v>0</v>
      </c>
      <c r="AB373" s="43">
        <v>0</v>
      </c>
      <c r="AC373" s="43">
        <f t="shared" si="60"/>
        <v>0</v>
      </c>
      <c r="AE373" s="43" t="s">
        <v>24841</v>
      </c>
      <c r="AF373" s="43">
        <v>0</v>
      </c>
      <c r="AG373" s="43">
        <v>0</v>
      </c>
      <c r="AH373" s="43">
        <f t="shared" si="61"/>
        <v>0</v>
      </c>
      <c r="AJ373" s="43" t="s">
        <v>24841</v>
      </c>
      <c r="AK373" s="43">
        <v>0</v>
      </c>
      <c r="AL373" s="43">
        <v>0</v>
      </c>
      <c r="AM373" s="43">
        <f t="shared" si="62"/>
        <v>0</v>
      </c>
      <c r="AO373" s="43" t="s">
        <v>24841</v>
      </c>
      <c r="AP373" s="43">
        <v>0</v>
      </c>
      <c r="AQ373" s="43">
        <v>0</v>
      </c>
      <c r="AR373" s="43">
        <f t="shared" si="63"/>
        <v>0</v>
      </c>
      <c r="AT373" s="43" t="s">
        <v>24841</v>
      </c>
      <c r="AU373" s="43">
        <v>0</v>
      </c>
      <c r="AV373" s="43">
        <v>0</v>
      </c>
      <c r="AW373" s="43">
        <f t="shared" si="64"/>
        <v>0</v>
      </c>
      <c r="AY373" s="43" t="s">
        <v>24841</v>
      </c>
      <c r="AZ373" s="43">
        <v>0</v>
      </c>
      <c r="BA373" s="43">
        <v>0</v>
      </c>
      <c r="BB373" s="43">
        <f t="shared" si="65"/>
        <v>0</v>
      </c>
    </row>
    <row r="374" spans="1:54">
      <c r="A374" s="43" t="s">
        <v>24842</v>
      </c>
      <c r="B374" s="43">
        <v>0</v>
      </c>
      <c r="C374" s="43">
        <v>0</v>
      </c>
      <c r="D374" s="43">
        <f t="shared" si="55"/>
        <v>0</v>
      </c>
      <c r="F374" s="43" t="s">
        <v>24842</v>
      </c>
      <c r="G374" s="43">
        <v>0</v>
      </c>
      <c r="H374" s="43">
        <v>0</v>
      </c>
      <c r="I374" s="43">
        <f t="shared" si="56"/>
        <v>0</v>
      </c>
      <c r="K374" s="43" t="s">
        <v>24842</v>
      </c>
      <c r="L374" s="43">
        <v>0</v>
      </c>
      <c r="M374" s="43">
        <v>0</v>
      </c>
      <c r="N374" s="43">
        <f t="shared" si="57"/>
        <v>0</v>
      </c>
      <c r="P374" s="43" t="s">
        <v>24842</v>
      </c>
      <c r="Q374" s="43">
        <v>0</v>
      </c>
      <c r="R374" s="43">
        <v>0</v>
      </c>
      <c r="S374" s="43">
        <f t="shared" si="58"/>
        <v>0</v>
      </c>
      <c r="U374" s="43" t="s">
        <v>24842</v>
      </c>
      <c r="V374" s="43">
        <v>0</v>
      </c>
      <c r="W374" s="43">
        <v>0</v>
      </c>
      <c r="X374" s="43">
        <f t="shared" si="59"/>
        <v>0</v>
      </c>
      <c r="Z374" s="43" t="s">
        <v>24842</v>
      </c>
      <c r="AA374" s="43">
        <v>0</v>
      </c>
      <c r="AB374" s="43">
        <v>0</v>
      </c>
      <c r="AC374" s="43">
        <f t="shared" si="60"/>
        <v>0</v>
      </c>
      <c r="AE374" s="43" t="s">
        <v>24842</v>
      </c>
      <c r="AF374" s="43">
        <v>0</v>
      </c>
      <c r="AG374" s="43">
        <v>0</v>
      </c>
      <c r="AH374" s="43">
        <f t="shared" si="61"/>
        <v>0</v>
      </c>
      <c r="AJ374" s="43" t="s">
        <v>24842</v>
      </c>
      <c r="AK374" s="43">
        <v>0</v>
      </c>
      <c r="AL374" s="43">
        <v>0</v>
      </c>
      <c r="AM374" s="43">
        <f t="shared" si="62"/>
        <v>0</v>
      </c>
      <c r="AO374" s="43" t="s">
        <v>24842</v>
      </c>
      <c r="AP374" s="43">
        <v>0</v>
      </c>
      <c r="AQ374" s="43">
        <v>0</v>
      </c>
      <c r="AR374" s="43">
        <f t="shared" si="63"/>
        <v>0</v>
      </c>
      <c r="AT374" s="43" t="s">
        <v>24842</v>
      </c>
      <c r="AU374" s="43">
        <v>0</v>
      </c>
      <c r="AV374" s="43">
        <v>0</v>
      </c>
      <c r="AW374" s="43">
        <f t="shared" si="64"/>
        <v>0</v>
      </c>
      <c r="AY374" s="43" t="s">
        <v>24842</v>
      </c>
      <c r="AZ374" s="43">
        <v>0</v>
      </c>
      <c r="BA374" s="43">
        <v>0</v>
      </c>
      <c r="BB374" s="43">
        <f t="shared" si="65"/>
        <v>0</v>
      </c>
    </row>
    <row r="375" spans="1:54">
      <c r="A375" s="43" t="s">
        <v>24843</v>
      </c>
      <c r="B375" s="43">
        <v>0</v>
      </c>
      <c r="C375" s="43">
        <v>0</v>
      </c>
      <c r="D375" s="43">
        <f t="shared" si="55"/>
        <v>0</v>
      </c>
      <c r="F375" s="43" t="s">
        <v>24843</v>
      </c>
      <c r="G375" s="43">
        <v>0</v>
      </c>
      <c r="H375" s="43">
        <v>0</v>
      </c>
      <c r="I375" s="43">
        <f t="shared" si="56"/>
        <v>0</v>
      </c>
      <c r="K375" s="43" t="s">
        <v>24843</v>
      </c>
      <c r="L375" s="43">
        <v>0</v>
      </c>
      <c r="M375" s="43">
        <v>0</v>
      </c>
      <c r="N375" s="43">
        <f t="shared" si="57"/>
        <v>0</v>
      </c>
      <c r="P375" s="43" t="s">
        <v>24843</v>
      </c>
      <c r="Q375" s="43">
        <v>0</v>
      </c>
      <c r="R375" s="43">
        <v>0</v>
      </c>
      <c r="S375" s="43">
        <f t="shared" si="58"/>
        <v>0</v>
      </c>
      <c r="U375" s="43" t="s">
        <v>24843</v>
      </c>
      <c r="V375" s="43">
        <v>0</v>
      </c>
      <c r="W375" s="43">
        <v>0</v>
      </c>
      <c r="X375" s="43">
        <f t="shared" si="59"/>
        <v>0</v>
      </c>
      <c r="Z375" s="43" t="s">
        <v>24843</v>
      </c>
      <c r="AA375" s="43">
        <v>0</v>
      </c>
      <c r="AB375" s="43">
        <v>0</v>
      </c>
      <c r="AC375" s="43">
        <f t="shared" si="60"/>
        <v>0</v>
      </c>
      <c r="AE375" s="43" t="s">
        <v>24843</v>
      </c>
      <c r="AF375" s="43">
        <v>0</v>
      </c>
      <c r="AG375" s="43">
        <v>0</v>
      </c>
      <c r="AH375" s="43">
        <f t="shared" si="61"/>
        <v>0</v>
      </c>
      <c r="AJ375" s="43" t="s">
        <v>24843</v>
      </c>
      <c r="AK375" s="43">
        <v>0</v>
      </c>
      <c r="AL375" s="43">
        <v>0</v>
      </c>
      <c r="AM375" s="43">
        <f t="shared" si="62"/>
        <v>0</v>
      </c>
      <c r="AO375" s="43" t="s">
        <v>24843</v>
      </c>
      <c r="AP375" s="43">
        <v>0</v>
      </c>
      <c r="AQ375" s="43">
        <v>0</v>
      </c>
      <c r="AR375" s="43">
        <f t="shared" si="63"/>
        <v>0</v>
      </c>
      <c r="AT375" s="43" t="s">
        <v>24843</v>
      </c>
      <c r="AU375" s="43">
        <v>0</v>
      </c>
      <c r="AV375" s="43">
        <v>0</v>
      </c>
      <c r="AW375" s="43">
        <f t="shared" si="64"/>
        <v>0</v>
      </c>
      <c r="AY375" s="43" t="s">
        <v>24843</v>
      </c>
      <c r="AZ375" s="43">
        <v>0</v>
      </c>
      <c r="BA375" s="43">
        <v>0</v>
      </c>
      <c r="BB375" s="43">
        <f t="shared" si="65"/>
        <v>0</v>
      </c>
    </row>
    <row r="376" spans="1:54">
      <c r="A376" s="43" t="s">
        <v>24844</v>
      </c>
      <c r="B376" s="43">
        <v>0</v>
      </c>
      <c r="C376" s="43">
        <v>0</v>
      </c>
      <c r="D376" s="43">
        <f t="shared" si="55"/>
        <v>0</v>
      </c>
      <c r="F376" s="43" t="s">
        <v>24844</v>
      </c>
      <c r="G376" s="43">
        <v>0</v>
      </c>
      <c r="H376" s="43">
        <v>0</v>
      </c>
      <c r="I376" s="43">
        <f t="shared" si="56"/>
        <v>0</v>
      </c>
      <c r="K376" s="43" t="s">
        <v>24844</v>
      </c>
      <c r="L376" s="43">
        <v>0</v>
      </c>
      <c r="M376" s="43">
        <v>0</v>
      </c>
      <c r="N376" s="43">
        <f t="shared" si="57"/>
        <v>0</v>
      </c>
      <c r="P376" s="43" t="s">
        <v>24844</v>
      </c>
      <c r="Q376" s="43">
        <v>0</v>
      </c>
      <c r="R376" s="43">
        <v>0</v>
      </c>
      <c r="S376" s="43">
        <f t="shared" si="58"/>
        <v>0</v>
      </c>
      <c r="U376" s="43" t="s">
        <v>24844</v>
      </c>
      <c r="V376" s="43">
        <v>0</v>
      </c>
      <c r="W376" s="43">
        <v>0</v>
      </c>
      <c r="X376" s="43">
        <f t="shared" si="59"/>
        <v>0</v>
      </c>
      <c r="Z376" s="43" t="s">
        <v>24844</v>
      </c>
      <c r="AA376" s="43">
        <v>0</v>
      </c>
      <c r="AB376" s="43">
        <v>0</v>
      </c>
      <c r="AC376" s="43">
        <f t="shared" si="60"/>
        <v>0</v>
      </c>
      <c r="AE376" s="43" t="s">
        <v>24844</v>
      </c>
      <c r="AF376" s="43">
        <v>0</v>
      </c>
      <c r="AG376" s="43">
        <v>0</v>
      </c>
      <c r="AH376" s="43">
        <f t="shared" si="61"/>
        <v>0</v>
      </c>
      <c r="AJ376" s="43" t="s">
        <v>24844</v>
      </c>
      <c r="AK376" s="43">
        <v>0</v>
      </c>
      <c r="AL376" s="43">
        <v>0</v>
      </c>
      <c r="AM376" s="43">
        <f t="shared" si="62"/>
        <v>0</v>
      </c>
      <c r="AO376" s="43" t="s">
        <v>24844</v>
      </c>
      <c r="AP376" s="43">
        <v>0</v>
      </c>
      <c r="AQ376" s="43">
        <v>0</v>
      </c>
      <c r="AR376" s="43">
        <f t="shared" si="63"/>
        <v>0</v>
      </c>
      <c r="AT376" s="43" t="s">
        <v>24844</v>
      </c>
      <c r="AU376" s="43">
        <v>0</v>
      </c>
      <c r="AV376" s="43">
        <v>0</v>
      </c>
      <c r="AW376" s="43">
        <f t="shared" si="64"/>
        <v>0</v>
      </c>
      <c r="AY376" s="43" t="s">
        <v>24844</v>
      </c>
      <c r="AZ376" s="43">
        <v>0</v>
      </c>
      <c r="BA376" s="43">
        <v>0</v>
      </c>
      <c r="BB376" s="43">
        <f t="shared" si="65"/>
        <v>0</v>
      </c>
    </row>
    <row r="377" spans="1:54">
      <c r="A377" s="43" t="s">
        <v>24845</v>
      </c>
      <c r="B377" s="43">
        <v>0</v>
      </c>
      <c r="C377" s="43">
        <v>0</v>
      </c>
      <c r="D377" s="43">
        <f t="shared" si="55"/>
        <v>0</v>
      </c>
      <c r="F377" s="43" t="s">
        <v>24845</v>
      </c>
      <c r="G377" s="43">
        <v>0</v>
      </c>
      <c r="H377" s="43">
        <v>0</v>
      </c>
      <c r="I377" s="43">
        <f t="shared" si="56"/>
        <v>0</v>
      </c>
      <c r="K377" s="43" t="s">
        <v>24845</v>
      </c>
      <c r="L377" s="43">
        <v>0</v>
      </c>
      <c r="M377" s="43">
        <v>0</v>
      </c>
      <c r="N377" s="43">
        <f t="shared" si="57"/>
        <v>0</v>
      </c>
      <c r="P377" s="43" t="s">
        <v>24845</v>
      </c>
      <c r="Q377" s="43">
        <v>0</v>
      </c>
      <c r="R377" s="43">
        <v>0</v>
      </c>
      <c r="S377" s="43">
        <f t="shared" si="58"/>
        <v>0</v>
      </c>
      <c r="U377" s="43" t="s">
        <v>24845</v>
      </c>
      <c r="V377" s="43">
        <v>0</v>
      </c>
      <c r="W377" s="43">
        <v>0</v>
      </c>
      <c r="X377" s="43">
        <f t="shared" si="59"/>
        <v>0</v>
      </c>
      <c r="Z377" s="43" t="s">
        <v>24845</v>
      </c>
      <c r="AA377" s="43">
        <v>0</v>
      </c>
      <c r="AB377" s="43">
        <v>0</v>
      </c>
      <c r="AC377" s="43">
        <f t="shared" si="60"/>
        <v>0</v>
      </c>
      <c r="AE377" s="43" t="s">
        <v>24845</v>
      </c>
      <c r="AF377" s="43">
        <v>0</v>
      </c>
      <c r="AG377" s="43">
        <v>0</v>
      </c>
      <c r="AH377" s="43">
        <f t="shared" si="61"/>
        <v>0</v>
      </c>
      <c r="AJ377" s="43" t="s">
        <v>24845</v>
      </c>
      <c r="AK377" s="43">
        <v>0</v>
      </c>
      <c r="AL377" s="43">
        <v>0</v>
      </c>
      <c r="AM377" s="43">
        <f t="shared" si="62"/>
        <v>0</v>
      </c>
      <c r="AO377" s="43" t="s">
        <v>24845</v>
      </c>
      <c r="AP377" s="43">
        <v>0</v>
      </c>
      <c r="AQ377" s="43">
        <v>0</v>
      </c>
      <c r="AR377" s="43">
        <f t="shared" si="63"/>
        <v>0</v>
      </c>
      <c r="AT377" s="43" t="s">
        <v>24845</v>
      </c>
      <c r="AU377" s="43">
        <v>0</v>
      </c>
      <c r="AV377" s="43">
        <v>0</v>
      </c>
      <c r="AW377" s="43">
        <f t="shared" si="64"/>
        <v>0</v>
      </c>
      <c r="AY377" s="43" t="s">
        <v>24845</v>
      </c>
      <c r="AZ377" s="43">
        <v>0</v>
      </c>
      <c r="BA377" s="43">
        <v>0</v>
      </c>
      <c r="BB377" s="43">
        <f t="shared" si="65"/>
        <v>0</v>
      </c>
    </row>
    <row r="378" spans="1:54">
      <c r="A378" s="43" t="s">
        <v>24846</v>
      </c>
      <c r="B378" s="43">
        <v>0</v>
      </c>
      <c r="C378" s="43">
        <v>0</v>
      </c>
      <c r="D378" s="43">
        <f t="shared" si="55"/>
        <v>0</v>
      </c>
      <c r="F378" s="43" t="s">
        <v>24846</v>
      </c>
      <c r="G378" s="43">
        <v>0</v>
      </c>
      <c r="H378" s="43">
        <v>0</v>
      </c>
      <c r="I378" s="43">
        <f t="shared" si="56"/>
        <v>0</v>
      </c>
      <c r="K378" s="43" t="s">
        <v>24846</v>
      </c>
      <c r="L378" s="43">
        <v>0</v>
      </c>
      <c r="M378" s="43">
        <v>0</v>
      </c>
      <c r="N378" s="43">
        <f t="shared" si="57"/>
        <v>0</v>
      </c>
      <c r="P378" s="43" t="s">
        <v>24846</v>
      </c>
      <c r="Q378" s="43">
        <v>0</v>
      </c>
      <c r="R378" s="43">
        <v>0</v>
      </c>
      <c r="S378" s="43">
        <f t="shared" si="58"/>
        <v>0</v>
      </c>
      <c r="U378" s="43" t="s">
        <v>24846</v>
      </c>
      <c r="V378" s="43">
        <v>0</v>
      </c>
      <c r="W378" s="43">
        <v>0</v>
      </c>
      <c r="X378" s="43">
        <f t="shared" si="59"/>
        <v>0</v>
      </c>
      <c r="Z378" s="43" t="s">
        <v>24846</v>
      </c>
      <c r="AA378" s="43">
        <v>0</v>
      </c>
      <c r="AB378" s="43">
        <v>0</v>
      </c>
      <c r="AC378" s="43">
        <f t="shared" si="60"/>
        <v>0</v>
      </c>
      <c r="AE378" s="43" t="s">
        <v>24846</v>
      </c>
      <c r="AF378" s="43">
        <v>0</v>
      </c>
      <c r="AG378" s="43">
        <v>0</v>
      </c>
      <c r="AH378" s="43">
        <f t="shared" si="61"/>
        <v>0</v>
      </c>
      <c r="AJ378" s="43" t="s">
        <v>24846</v>
      </c>
      <c r="AK378" s="43">
        <v>0</v>
      </c>
      <c r="AL378" s="43">
        <v>0</v>
      </c>
      <c r="AM378" s="43">
        <f t="shared" si="62"/>
        <v>0</v>
      </c>
      <c r="AO378" s="43" t="s">
        <v>24846</v>
      </c>
      <c r="AP378" s="43">
        <v>0</v>
      </c>
      <c r="AQ378" s="43">
        <v>0</v>
      </c>
      <c r="AR378" s="43">
        <f t="shared" si="63"/>
        <v>0</v>
      </c>
      <c r="AT378" s="43" t="s">
        <v>24846</v>
      </c>
      <c r="AU378" s="43">
        <v>0</v>
      </c>
      <c r="AV378" s="43">
        <v>0</v>
      </c>
      <c r="AW378" s="43">
        <f t="shared" si="64"/>
        <v>0</v>
      </c>
      <c r="AY378" s="43" t="s">
        <v>24846</v>
      </c>
      <c r="AZ378" s="43">
        <v>0</v>
      </c>
      <c r="BA378" s="43">
        <v>0</v>
      </c>
      <c r="BB378" s="43">
        <f t="shared" si="65"/>
        <v>0</v>
      </c>
    </row>
    <row r="379" spans="1:54">
      <c r="A379" s="43" t="s">
        <v>24847</v>
      </c>
      <c r="B379" s="43">
        <v>0</v>
      </c>
      <c r="C379" s="43">
        <v>0</v>
      </c>
      <c r="D379" s="43">
        <f t="shared" si="55"/>
        <v>0</v>
      </c>
      <c r="F379" s="43" t="s">
        <v>24847</v>
      </c>
      <c r="G379" s="43">
        <v>0</v>
      </c>
      <c r="H379" s="43">
        <v>0</v>
      </c>
      <c r="I379" s="43">
        <f t="shared" si="56"/>
        <v>0</v>
      </c>
      <c r="K379" s="43" t="s">
        <v>24847</v>
      </c>
      <c r="L379" s="43">
        <v>0</v>
      </c>
      <c r="M379" s="43">
        <v>0</v>
      </c>
      <c r="N379" s="43">
        <f t="shared" si="57"/>
        <v>0</v>
      </c>
      <c r="P379" s="43" t="s">
        <v>24847</v>
      </c>
      <c r="Q379" s="43">
        <v>0</v>
      </c>
      <c r="R379" s="43">
        <v>0</v>
      </c>
      <c r="S379" s="43">
        <f t="shared" si="58"/>
        <v>0</v>
      </c>
      <c r="U379" s="43" t="s">
        <v>24847</v>
      </c>
      <c r="V379" s="43">
        <v>0</v>
      </c>
      <c r="W379" s="43">
        <v>0</v>
      </c>
      <c r="X379" s="43">
        <f t="shared" si="59"/>
        <v>0</v>
      </c>
      <c r="Z379" s="43" t="s">
        <v>24847</v>
      </c>
      <c r="AA379" s="43">
        <v>0</v>
      </c>
      <c r="AB379" s="43">
        <v>0</v>
      </c>
      <c r="AC379" s="43">
        <f t="shared" si="60"/>
        <v>0</v>
      </c>
      <c r="AE379" s="43" t="s">
        <v>24847</v>
      </c>
      <c r="AF379" s="43">
        <v>0</v>
      </c>
      <c r="AG379" s="43">
        <v>0</v>
      </c>
      <c r="AH379" s="43">
        <f t="shared" si="61"/>
        <v>0</v>
      </c>
      <c r="AJ379" s="43" t="s">
        <v>24847</v>
      </c>
      <c r="AK379" s="43">
        <v>0</v>
      </c>
      <c r="AL379" s="43">
        <v>0</v>
      </c>
      <c r="AM379" s="43">
        <f t="shared" si="62"/>
        <v>0</v>
      </c>
      <c r="AO379" s="43" t="s">
        <v>24847</v>
      </c>
      <c r="AP379" s="43">
        <v>0</v>
      </c>
      <c r="AQ379" s="43">
        <v>0</v>
      </c>
      <c r="AR379" s="43">
        <f t="shared" si="63"/>
        <v>0</v>
      </c>
      <c r="AT379" s="43" t="s">
        <v>24847</v>
      </c>
      <c r="AU379" s="43">
        <v>0</v>
      </c>
      <c r="AV379" s="43">
        <v>0</v>
      </c>
      <c r="AW379" s="43">
        <f t="shared" si="64"/>
        <v>0</v>
      </c>
      <c r="AY379" s="43" t="s">
        <v>24847</v>
      </c>
      <c r="AZ379" s="43">
        <v>0</v>
      </c>
      <c r="BA379" s="43">
        <v>0</v>
      </c>
      <c r="BB379" s="43">
        <f t="shared" si="65"/>
        <v>0</v>
      </c>
    </row>
    <row r="380" spans="1:54">
      <c r="A380" s="43" t="s">
        <v>24848</v>
      </c>
      <c r="B380" s="43">
        <v>0</v>
      </c>
      <c r="C380" s="43">
        <v>0</v>
      </c>
      <c r="D380" s="43">
        <f t="shared" si="55"/>
        <v>0</v>
      </c>
      <c r="F380" s="43" t="s">
        <v>24848</v>
      </c>
      <c r="G380" s="43">
        <v>0</v>
      </c>
      <c r="H380" s="43">
        <v>0</v>
      </c>
      <c r="I380" s="43">
        <f t="shared" si="56"/>
        <v>0</v>
      </c>
      <c r="K380" s="43" t="s">
        <v>24848</v>
      </c>
      <c r="L380" s="43">
        <v>0</v>
      </c>
      <c r="M380" s="43">
        <v>0</v>
      </c>
      <c r="N380" s="43">
        <f t="shared" si="57"/>
        <v>0</v>
      </c>
      <c r="P380" s="43" t="s">
        <v>24848</v>
      </c>
      <c r="Q380" s="43">
        <v>0</v>
      </c>
      <c r="R380" s="43">
        <v>0</v>
      </c>
      <c r="S380" s="43">
        <f t="shared" si="58"/>
        <v>0</v>
      </c>
      <c r="U380" s="43" t="s">
        <v>24848</v>
      </c>
      <c r="V380" s="43">
        <v>0</v>
      </c>
      <c r="W380" s="43">
        <v>0</v>
      </c>
      <c r="X380" s="43">
        <f t="shared" si="59"/>
        <v>0</v>
      </c>
      <c r="Z380" s="43" t="s">
        <v>24848</v>
      </c>
      <c r="AA380" s="43">
        <v>0</v>
      </c>
      <c r="AB380" s="43">
        <v>0</v>
      </c>
      <c r="AC380" s="43">
        <f t="shared" si="60"/>
        <v>0</v>
      </c>
      <c r="AE380" s="43" t="s">
        <v>24848</v>
      </c>
      <c r="AF380" s="43">
        <v>0</v>
      </c>
      <c r="AG380" s="43">
        <v>0</v>
      </c>
      <c r="AH380" s="43">
        <f t="shared" si="61"/>
        <v>0</v>
      </c>
      <c r="AJ380" s="43" t="s">
        <v>24848</v>
      </c>
      <c r="AK380" s="43">
        <v>0</v>
      </c>
      <c r="AL380" s="43">
        <v>0</v>
      </c>
      <c r="AM380" s="43">
        <f t="shared" si="62"/>
        <v>0</v>
      </c>
      <c r="AO380" s="43" t="s">
        <v>24848</v>
      </c>
      <c r="AP380" s="43">
        <v>0</v>
      </c>
      <c r="AQ380" s="43">
        <v>0</v>
      </c>
      <c r="AR380" s="43">
        <f t="shared" si="63"/>
        <v>0</v>
      </c>
      <c r="AT380" s="43" t="s">
        <v>24848</v>
      </c>
      <c r="AU380" s="43">
        <v>0</v>
      </c>
      <c r="AV380" s="43">
        <v>0</v>
      </c>
      <c r="AW380" s="43">
        <f t="shared" si="64"/>
        <v>0</v>
      </c>
      <c r="AY380" s="43" t="s">
        <v>24848</v>
      </c>
      <c r="AZ380" s="43">
        <v>0</v>
      </c>
      <c r="BA380" s="43">
        <v>0</v>
      </c>
      <c r="BB380" s="43">
        <f t="shared" si="65"/>
        <v>0</v>
      </c>
    </row>
    <row r="381" spans="1:54">
      <c r="A381" s="43" t="s">
        <v>24849</v>
      </c>
      <c r="B381" s="43">
        <v>0</v>
      </c>
      <c r="C381" s="43">
        <v>0</v>
      </c>
      <c r="D381" s="43">
        <f t="shared" si="55"/>
        <v>0</v>
      </c>
      <c r="F381" s="43" t="s">
        <v>24849</v>
      </c>
      <c r="G381" s="43">
        <v>0</v>
      </c>
      <c r="H381" s="43">
        <v>0</v>
      </c>
      <c r="I381" s="43">
        <f t="shared" si="56"/>
        <v>0</v>
      </c>
      <c r="K381" s="43" t="s">
        <v>24849</v>
      </c>
      <c r="L381" s="43">
        <v>0</v>
      </c>
      <c r="M381" s="43">
        <v>0</v>
      </c>
      <c r="N381" s="43">
        <f t="shared" si="57"/>
        <v>0</v>
      </c>
      <c r="P381" s="43" t="s">
        <v>24849</v>
      </c>
      <c r="Q381" s="43">
        <v>0</v>
      </c>
      <c r="R381" s="43">
        <v>0</v>
      </c>
      <c r="S381" s="43">
        <f t="shared" si="58"/>
        <v>0</v>
      </c>
      <c r="U381" s="43" t="s">
        <v>24849</v>
      </c>
      <c r="V381" s="43">
        <v>0</v>
      </c>
      <c r="W381" s="43">
        <v>0</v>
      </c>
      <c r="X381" s="43">
        <f t="shared" si="59"/>
        <v>0</v>
      </c>
      <c r="Z381" s="43" t="s">
        <v>24849</v>
      </c>
      <c r="AA381" s="43">
        <v>0</v>
      </c>
      <c r="AB381" s="43">
        <v>0</v>
      </c>
      <c r="AC381" s="43">
        <f t="shared" si="60"/>
        <v>0</v>
      </c>
      <c r="AE381" s="43" t="s">
        <v>24849</v>
      </c>
      <c r="AF381" s="43">
        <v>0</v>
      </c>
      <c r="AG381" s="43">
        <v>0</v>
      </c>
      <c r="AH381" s="43">
        <f t="shared" si="61"/>
        <v>0</v>
      </c>
      <c r="AJ381" s="43" t="s">
        <v>24849</v>
      </c>
      <c r="AK381" s="43">
        <v>0</v>
      </c>
      <c r="AL381" s="43">
        <v>0</v>
      </c>
      <c r="AM381" s="43">
        <f t="shared" si="62"/>
        <v>0</v>
      </c>
      <c r="AO381" s="43" t="s">
        <v>24849</v>
      </c>
      <c r="AP381" s="43">
        <v>0</v>
      </c>
      <c r="AQ381" s="43">
        <v>0</v>
      </c>
      <c r="AR381" s="43">
        <f t="shared" si="63"/>
        <v>0</v>
      </c>
      <c r="AT381" s="43" t="s">
        <v>24849</v>
      </c>
      <c r="AU381" s="43">
        <v>0</v>
      </c>
      <c r="AV381" s="43">
        <v>0</v>
      </c>
      <c r="AW381" s="43">
        <f t="shared" si="64"/>
        <v>0</v>
      </c>
      <c r="AY381" s="43" t="s">
        <v>24849</v>
      </c>
      <c r="AZ381" s="43">
        <v>0</v>
      </c>
      <c r="BA381" s="43">
        <v>0</v>
      </c>
      <c r="BB381" s="43">
        <f t="shared" si="65"/>
        <v>0</v>
      </c>
    </row>
    <row r="382" spans="1:54">
      <c r="A382" s="43" t="s">
        <v>24850</v>
      </c>
      <c r="B382" s="43">
        <v>0</v>
      </c>
      <c r="C382" s="43">
        <v>0</v>
      </c>
      <c r="D382" s="43">
        <f t="shared" si="55"/>
        <v>0</v>
      </c>
      <c r="F382" s="43" t="s">
        <v>24850</v>
      </c>
      <c r="G382" s="43">
        <v>0</v>
      </c>
      <c r="H382" s="43">
        <v>0</v>
      </c>
      <c r="I382" s="43">
        <f t="shared" si="56"/>
        <v>0</v>
      </c>
      <c r="K382" s="43" t="s">
        <v>24850</v>
      </c>
      <c r="L382" s="43">
        <v>0</v>
      </c>
      <c r="M382" s="43">
        <v>0</v>
      </c>
      <c r="N382" s="43">
        <f t="shared" si="57"/>
        <v>0</v>
      </c>
      <c r="P382" s="43" t="s">
        <v>24850</v>
      </c>
      <c r="Q382" s="43">
        <v>0</v>
      </c>
      <c r="R382" s="43">
        <v>0</v>
      </c>
      <c r="S382" s="43">
        <f t="shared" si="58"/>
        <v>0</v>
      </c>
      <c r="U382" s="43" t="s">
        <v>24850</v>
      </c>
      <c r="V382" s="43">
        <v>0</v>
      </c>
      <c r="W382" s="43">
        <v>0</v>
      </c>
      <c r="X382" s="43">
        <f t="shared" si="59"/>
        <v>0</v>
      </c>
      <c r="Z382" s="43" t="s">
        <v>24850</v>
      </c>
      <c r="AA382" s="43">
        <v>0</v>
      </c>
      <c r="AB382" s="43">
        <v>0</v>
      </c>
      <c r="AC382" s="43">
        <f t="shared" si="60"/>
        <v>0</v>
      </c>
      <c r="AE382" s="43" t="s">
        <v>24850</v>
      </c>
      <c r="AF382" s="43">
        <v>0</v>
      </c>
      <c r="AG382" s="43">
        <v>0</v>
      </c>
      <c r="AH382" s="43">
        <f t="shared" si="61"/>
        <v>0</v>
      </c>
      <c r="AJ382" s="43" t="s">
        <v>24850</v>
      </c>
      <c r="AK382" s="43">
        <v>0</v>
      </c>
      <c r="AL382" s="43">
        <v>0</v>
      </c>
      <c r="AM382" s="43">
        <f t="shared" si="62"/>
        <v>0</v>
      </c>
      <c r="AO382" s="43" t="s">
        <v>24850</v>
      </c>
      <c r="AP382" s="43">
        <v>0</v>
      </c>
      <c r="AQ382" s="43">
        <v>0</v>
      </c>
      <c r="AR382" s="43">
        <f t="shared" si="63"/>
        <v>0</v>
      </c>
      <c r="AT382" s="43" t="s">
        <v>24850</v>
      </c>
      <c r="AU382" s="43">
        <v>0</v>
      </c>
      <c r="AV382" s="43">
        <v>0</v>
      </c>
      <c r="AW382" s="43">
        <f t="shared" si="64"/>
        <v>0</v>
      </c>
      <c r="AY382" s="43" t="s">
        <v>24850</v>
      </c>
      <c r="AZ382" s="43">
        <v>0</v>
      </c>
      <c r="BA382" s="43">
        <v>0</v>
      </c>
      <c r="BB382" s="43">
        <f t="shared" si="65"/>
        <v>0</v>
      </c>
    </row>
    <row r="383" spans="1:54">
      <c r="A383" s="43" t="s">
        <v>24851</v>
      </c>
      <c r="B383" s="43">
        <v>0</v>
      </c>
      <c r="C383" s="43">
        <v>0</v>
      </c>
      <c r="D383" s="43">
        <f t="shared" si="55"/>
        <v>0</v>
      </c>
      <c r="F383" s="43" t="s">
        <v>24851</v>
      </c>
      <c r="G383" s="43">
        <v>0</v>
      </c>
      <c r="H383" s="43">
        <v>0</v>
      </c>
      <c r="I383" s="43">
        <f t="shared" si="56"/>
        <v>0</v>
      </c>
      <c r="K383" s="43" t="s">
        <v>24851</v>
      </c>
      <c r="L383" s="43">
        <v>0</v>
      </c>
      <c r="M383" s="43">
        <v>0</v>
      </c>
      <c r="N383" s="43">
        <f t="shared" si="57"/>
        <v>0</v>
      </c>
      <c r="P383" s="43" t="s">
        <v>24851</v>
      </c>
      <c r="Q383" s="43">
        <v>0</v>
      </c>
      <c r="R383" s="43">
        <v>0</v>
      </c>
      <c r="S383" s="43">
        <f t="shared" si="58"/>
        <v>0</v>
      </c>
      <c r="U383" s="43" t="s">
        <v>24851</v>
      </c>
      <c r="V383" s="43">
        <v>0</v>
      </c>
      <c r="W383" s="43">
        <v>0</v>
      </c>
      <c r="X383" s="43">
        <f t="shared" si="59"/>
        <v>0</v>
      </c>
      <c r="Z383" s="43" t="s">
        <v>24851</v>
      </c>
      <c r="AA383" s="43">
        <v>0</v>
      </c>
      <c r="AB383" s="43">
        <v>0</v>
      </c>
      <c r="AC383" s="43">
        <f t="shared" si="60"/>
        <v>0</v>
      </c>
      <c r="AE383" s="43" t="s">
        <v>24851</v>
      </c>
      <c r="AF383" s="43">
        <v>0</v>
      </c>
      <c r="AG383" s="43">
        <v>0</v>
      </c>
      <c r="AH383" s="43">
        <f t="shared" si="61"/>
        <v>0</v>
      </c>
      <c r="AJ383" s="43" t="s">
        <v>24851</v>
      </c>
      <c r="AK383" s="43">
        <v>0</v>
      </c>
      <c r="AL383" s="43">
        <v>0</v>
      </c>
      <c r="AM383" s="43">
        <f t="shared" si="62"/>
        <v>0</v>
      </c>
      <c r="AO383" s="43" t="s">
        <v>24851</v>
      </c>
      <c r="AP383" s="43">
        <v>0</v>
      </c>
      <c r="AQ383" s="43">
        <v>0</v>
      </c>
      <c r="AR383" s="43">
        <f t="shared" si="63"/>
        <v>0</v>
      </c>
      <c r="AT383" s="43" t="s">
        <v>24851</v>
      </c>
      <c r="AU383" s="43">
        <v>0</v>
      </c>
      <c r="AV383" s="43">
        <v>0</v>
      </c>
      <c r="AW383" s="43">
        <f t="shared" si="64"/>
        <v>0</v>
      </c>
      <c r="AY383" s="43" t="s">
        <v>24851</v>
      </c>
      <c r="AZ383" s="43">
        <v>0</v>
      </c>
      <c r="BA383" s="43">
        <v>0</v>
      </c>
      <c r="BB383" s="43">
        <f t="shared" si="65"/>
        <v>0</v>
      </c>
    </row>
    <row r="384" spans="1:54">
      <c r="A384" s="43" t="s">
        <v>24852</v>
      </c>
      <c r="B384" s="43">
        <v>0</v>
      </c>
      <c r="C384" s="43">
        <v>0</v>
      </c>
      <c r="D384" s="43">
        <f t="shared" si="55"/>
        <v>0</v>
      </c>
      <c r="F384" s="43" t="s">
        <v>24852</v>
      </c>
      <c r="G384" s="43">
        <v>0</v>
      </c>
      <c r="H384" s="43">
        <v>0</v>
      </c>
      <c r="I384" s="43">
        <f t="shared" si="56"/>
        <v>0</v>
      </c>
      <c r="K384" s="43" t="s">
        <v>24852</v>
      </c>
      <c r="L384" s="43">
        <v>0</v>
      </c>
      <c r="M384" s="43">
        <v>0</v>
      </c>
      <c r="N384" s="43">
        <f t="shared" si="57"/>
        <v>0</v>
      </c>
      <c r="P384" s="43" t="s">
        <v>24852</v>
      </c>
      <c r="Q384" s="43">
        <v>0</v>
      </c>
      <c r="R384" s="43">
        <v>0</v>
      </c>
      <c r="S384" s="43">
        <f t="shared" si="58"/>
        <v>0</v>
      </c>
      <c r="U384" s="43" t="s">
        <v>24852</v>
      </c>
      <c r="V384" s="43">
        <v>0</v>
      </c>
      <c r="W384" s="43">
        <v>0</v>
      </c>
      <c r="X384" s="43">
        <f t="shared" si="59"/>
        <v>0</v>
      </c>
      <c r="Z384" s="43" t="s">
        <v>24852</v>
      </c>
      <c r="AA384" s="43">
        <v>0</v>
      </c>
      <c r="AB384" s="43">
        <v>0</v>
      </c>
      <c r="AC384" s="43">
        <f t="shared" si="60"/>
        <v>0</v>
      </c>
      <c r="AE384" s="43" t="s">
        <v>24852</v>
      </c>
      <c r="AF384" s="43">
        <v>0</v>
      </c>
      <c r="AG384" s="43">
        <v>0</v>
      </c>
      <c r="AH384" s="43">
        <f t="shared" si="61"/>
        <v>0</v>
      </c>
      <c r="AJ384" s="43" t="s">
        <v>24852</v>
      </c>
      <c r="AK384" s="43">
        <v>0</v>
      </c>
      <c r="AL384" s="43">
        <v>0</v>
      </c>
      <c r="AM384" s="43">
        <f t="shared" si="62"/>
        <v>0</v>
      </c>
      <c r="AO384" s="43" t="s">
        <v>24852</v>
      </c>
      <c r="AP384" s="43">
        <v>0</v>
      </c>
      <c r="AQ384" s="43">
        <v>0</v>
      </c>
      <c r="AR384" s="43">
        <f t="shared" si="63"/>
        <v>0</v>
      </c>
      <c r="AT384" s="43" t="s">
        <v>24852</v>
      </c>
      <c r="AU384" s="43">
        <v>0</v>
      </c>
      <c r="AV384" s="43">
        <v>0</v>
      </c>
      <c r="AW384" s="43">
        <f t="shared" si="64"/>
        <v>0</v>
      </c>
      <c r="AY384" s="43" t="s">
        <v>24852</v>
      </c>
      <c r="AZ384" s="43">
        <v>0</v>
      </c>
      <c r="BA384" s="43">
        <v>0</v>
      </c>
      <c r="BB384" s="43">
        <f t="shared" si="65"/>
        <v>0</v>
      </c>
    </row>
    <row r="385" spans="1:54">
      <c r="A385" s="43" t="s">
        <v>24853</v>
      </c>
      <c r="B385" s="43">
        <v>0</v>
      </c>
      <c r="C385" s="43">
        <v>0</v>
      </c>
      <c r="D385" s="43">
        <f t="shared" si="55"/>
        <v>0</v>
      </c>
      <c r="F385" s="43" t="s">
        <v>24853</v>
      </c>
      <c r="G385" s="43">
        <v>0</v>
      </c>
      <c r="H385" s="43">
        <v>0</v>
      </c>
      <c r="I385" s="43">
        <f t="shared" si="56"/>
        <v>0</v>
      </c>
      <c r="K385" s="43" t="s">
        <v>24853</v>
      </c>
      <c r="L385" s="43">
        <v>0</v>
      </c>
      <c r="M385" s="43">
        <v>0</v>
      </c>
      <c r="N385" s="43">
        <f t="shared" si="57"/>
        <v>0</v>
      </c>
      <c r="P385" s="43" t="s">
        <v>24853</v>
      </c>
      <c r="Q385" s="43">
        <v>0</v>
      </c>
      <c r="R385" s="43">
        <v>0</v>
      </c>
      <c r="S385" s="43">
        <f t="shared" si="58"/>
        <v>0</v>
      </c>
      <c r="U385" s="43" t="s">
        <v>24853</v>
      </c>
      <c r="V385" s="43">
        <v>0</v>
      </c>
      <c r="W385" s="43">
        <v>0</v>
      </c>
      <c r="X385" s="43">
        <f t="shared" si="59"/>
        <v>0</v>
      </c>
      <c r="Z385" s="43" t="s">
        <v>24853</v>
      </c>
      <c r="AA385" s="43">
        <v>0</v>
      </c>
      <c r="AB385" s="43">
        <v>0</v>
      </c>
      <c r="AC385" s="43">
        <f t="shared" si="60"/>
        <v>0</v>
      </c>
      <c r="AE385" s="43" t="s">
        <v>24853</v>
      </c>
      <c r="AF385" s="43">
        <v>0</v>
      </c>
      <c r="AG385" s="43">
        <v>0</v>
      </c>
      <c r="AH385" s="43">
        <f t="shared" si="61"/>
        <v>0</v>
      </c>
      <c r="AJ385" s="43" t="s">
        <v>24853</v>
      </c>
      <c r="AK385" s="43">
        <v>0</v>
      </c>
      <c r="AL385" s="43">
        <v>0</v>
      </c>
      <c r="AM385" s="43">
        <f t="shared" si="62"/>
        <v>0</v>
      </c>
      <c r="AO385" s="43" t="s">
        <v>24853</v>
      </c>
      <c r="AP385" s="43">
        <v>0</v>
      </c>
      <c r="AQ385" s="43">
        <v>0</v>
      </c>
      <c r="AR385" s="43">
        <f t="shared" si="63"/>
        <v>0</v>
      </c>
      <c r="AT385" s="43" t="s">
        <v>24853</v>
      </c>
      <c r="AU385" s="43">
        <v>0</v>
      </c>
      <c r="AV385" s="43">
        <v>0</v>
      </c>
      <c r="AW385" s="43">
        <f t="shared" si="64"/>
        <v>0</v>
      </c>
      <c r="AY385" s="43" t="s">
        <v>24853</v>
      </c>
      <c r="AZ385" s="43">
        <v>0</v>
      </c>
      <c r="BA385" s="43">
        <v>0</v>
      </c>
      <c r="BB385" s="43">
        <f t="shared" si="65"/>
        <v>0</v>
      </c>
    </row>
    <row r="386" spans="1:54">
      <c r="A386" s="43" t="s">
        <v>24854</v>
      </c>
      <c r="B386" s="43">
        <v>0</v>
      </c>
      <c r="C386" s="43">
        <v>0</v>
      </c>
      <c r="D386" s="43">
        <f t="shared" si="55"/>
        <v>0</v>
      </c>
      <c r="F386" s="43" t="s">
        <v>24854</v>
      </c>
      <c r="G386" s="43">
        <v>0</v>
      </c>
      <c r="H386" s="43">
        <v>0</v>
      </c>
      <c r="I386" s="43">
        <f t="shared" si="56"/>
        <v>0</v>
      </c>
      <c r="K386" s="43" t="s">
        <v>24854</v>
      </c>
      <c r="L386" s="43">
        <v>0</v>
      </c>
      <c r="M386" s="43">
        <v>0</v>
      </c>
      <c r="N386" s="43">
        <f t="shared" si="57"/>
        <v>0</v>
      </c>
      <c r="P386" s="43" t="s">
        <v>24854</v>
      </c>
      <c r="Q386" s="43">
        <v>0</v>
      </c>
      <c r="R386" s="43">
        <v>0</v>
      </c>
      <c r="S386" s="43">
        <f t="shared" si="58"/>
        <v>0</v>
      </c>
      <c r="U386" s="43" t="s">
        <v>24854</v>
      </c>
      <c r="V386" s="43">
        <v>0</v>
      </c>
      <c r="W386" s="43">
        <v>0</v>
      </c>
      <c r="X386" s="43">
        <f t="shared" si="59"/>
        <v>0</v>
      </c>
      <c r="Z386" s="43" t="s">
        <v>24854</v>
      </c>
      <c r="AA386" s="43">
        <v>0</v>
      </c>
      <c r="AB386" s="43">
        <v>0</v>
      </c>
      <c r="AC386" s="43">
        <f t="shared" si="60"/>
        <v>0</v>
      </c>
      <c r="AE386" s="43" t="s">
        <v>24854</v>
      </c>
      <c r="AF386" s="43">
        <v>0</v>
      </c>
      <c r="AG386" s="43">
        <v>0</v>
      </c>
      <c r="AH386" s="43">
        <f t="shared" si="61"/>
        <v>0</v>
      </c>
      <c r="AJ386" s="43" t="s">
        <v>24854</v>
      </c>
      <c r="AK386" s="43">
        <v>0</v>
      </c>
      <c r="AL386" s="43">
        <v>0</v>
      </c>
      <c r="AM386" s="43">
        <f t="shared" si="62"/>
        <v>0</v>
      </c>
      <c r="AO386" s="43" t="s">
        <v>24854</v>
      </c>
      <c r="AP386" s="43">
        <v>0</v>
      </c>
      <c r="AQ386" s="43">
        <v>0</v>
      </c>
      <c r="AR386" s="43">
        <f t="shared" si="63"/>
        <v>0</v>
      </c>
      <c r="AT386" s="43" t="s">
        <v>24854</v>
      </c>
      <c r="AU386" s="43">
        <v>0</v>
      </c>
      <c r="AV386" s="43">
        <v>0</v>
      </c>
      <c r="AW386" s="43">
        <f t="shared" si="64"/>
        <v>0</v>
      </c>
      <c r="AY386" s="43" t="s">
        <v>24854</v>
      </c>
      <c r="AZ386" s="43">
        <v>0</v>
      </c>
      <c r="BA386" s="43">
        <v>0</v>
      </c>
      <c r="BB386" s="43">
        <f t="shared" si="65"/>
        <v>0</v>
      </c>
    </row>
    <row r="387" spans="1:54">
      <c r="A387" s="43" t="s">
        <v>24855</v>
      </c>
      <c r="B387" s="43">
        <v>0</v>
      </c>
      <c r="C387" s="43">
        <v>0</v>
      </c>
      <c r="D387" s="43">
        <f t="shared" ref="D387:D450" si="66">IF(TYPE(FIND("_EXT",A387))=1,IF(OR((TYPE(FIND("oate_EXT",A387))=1),EXACT("4-hydroxyphenylacetate_EXT",A387),EXACT("indole-3-acetate_EXT",A387),EXACT("phenylacetate_EXT",A387),EXACT("H2O_EXT",A387),EXACT("ATP_EXT",A387),EXACT("H+_EXT",A387),EXACT("SO4_EXT",A387),EXACT("phosphate_EXT",A387),EXACT("oxygen_EXT",A387),EXACT("CO2_EXT",A387),EXACT("NH4_EXT",A387),EXACT("formate_EXT",A387),EXACT(A387,"acetate_EXT"),EXACT("acetaldehyde_EXT",A387),EXACT("cellulose_EXT",A387),EXACT("beta-D-glucose_EXT",A387),EXACT(A387,"ethanol_EXT")),1,0),0)</f>
        <v>0</v>
      </c>
      <c r="F387" s="43" t="s">
        <v>24855</v>
      </c>
      <c r="G387" s="43">
        <v>0</v>
      </c>
      <c r="H387" s="43">
        <v>0</v>
      </c>
      <c r="I387" s="43">
        <f t="shared" ref="I387:I450" si="67">IF(TYPE(FIND("_EXT",F387))=1,IF(OR(AND((TYPE(FIND("al_EXT",F387))=1),NOT(EXACT("2-nonenal_EXT",F387))),(TYPE(FIND("hyde_EXT",F387))=1),EXACT("H2O_EXT",F387),EXACT("ATP_EXT",F387),EXACT("H+_EXT",F387),EXACT("SO4_EXT",F387),EXACT("phosphate_EXT",F387),EXACT("oxygen_EXT",F387),EXACT("CO2_EXT",F387),EXACT("NH4_EXT",F387),EXACT("formate_EXT",F387),EXACT(F387,"acetate_EXT"),EXACT("cellulose_EXT",F387),EXACT("beta-D-glucose_EXT",F387),EXACT("acetaldehyde_EXT",F387),EXACT(F387,"ethanol_EXT")),1,0),0)</f>
        <v>0</v>
      </c>
      <c r="K387" s="43" t="s">
        <v>24855</v>
      </c>
      <c r="L387" s="43">
        <v>0</v>
      </c>
      <c r="M387" s="43">
        <v>0</v>
      </c>
      <c r="N387" s="43">
        <f t="shared" ref="N387:N450" si="68">IF(TYPE(FIND("_EXT",K387))=1,IF(OR((TYPE(FIND("ane_EXT",K387))=1),EXACT("H2O_EXT",K387),EXACT("ATP_EXT",K387),EXACT("H+_EXT",K387),EXACT("SO4_EXT",K387),EXACT("phosphate_EXT",K387),EXACT("oxygen_EXT",K387),EXACT("CO2_EXT",K387),EXACT("NH4_EXT",K387),EXACT("formate_EXT",K387),EXACT(K387,"acetate_EXT"),EXACT("acetaldehyde_EXT",K387),EXACT("cellulose_EXT",K387),EXACT("beta-D-glucose_EXT",K387),EXACT(K387,"ethanol_EXT")),1,0),0)</f>
        <v>0</v>
      </c>
      <c r="P387" s="43" t="s">
        <v>24855</v>
      </c>
      <c r="Q387" s="43">
        <v>0</v>
      </c>
      <c r="R387" s="43">
        <v>0</v>
      </c>
      <c r="S387" s="43">
        <f t="shared" ref="S387:S450" si="69">IF(TYPE(FIND("_EXT",P387))=1,IF(OR((TYPE(FIND("ene_EXT",P387))=1),EXACT("H2O_EXT",P387),EXACT("ATP_EXT",P387),EXACT("H+_EXT",P387),EXACT("SO4_EXT",P387),EXACT("phosphate_EXT",P387),EXACT("oxygen_EXT",P387),EXACT("CO2_EXT",P387),EXACT("NH4_EXT",P387),EXACT("formate_EXT",P387),EXACT(P387,"acetate_EXT"),EXACT("acetaldehyde_EXT",P387),EXACT("cellulose_EXT",P387),EXACT("beta-D-glucose_EXT",P387),EXACT(P387,"ethanol_EXT")),1,0),0)</f>
        <v>0</v>
      </c>
      <c r="U387" s="43" t="s">
        <v>24855</v>
      </c>
      <c r="V387" s="43">
        <v>0</v>
      </c>
      <c r="W387" s="43">
        <v>0</v>
      </c>
      <c r="X387" s="43">
        <f t="shared" ref="X387:X450" si="70">IF(TYPE(FIND("_EXT",U387))=1,IF(AND(NOT(EXACT("indole-3-acetate_EXT",U387)),OR((TYPE(FIND("-acetate_EXT",U387))=1),EXACT("H2O_EXT",U387),EXACT("ATP_EXT",U387),EXACT("H+_EXT",U387),EXACT("SO4_EXT",U387),EXACT("phosphate_EXT",U387),EXACT("oxygen_EXT",U387),EXACT("CO2_EXT",U387),EXACT("NH4_EXT",U387),EXACT("formate_EXT",U387),EXACT(U387,"acetate_EXT"),EXACT("cellulose_EXT",U387),EXACT("beta-D-glucose_EXT",U387),EXACT("acetaldehyde_EXT",U387),EXACT(U387,"ethanol_EXT"))),1,0),0)</f>
        <v>0</v>
      </c>
      <c r="Z387" s="43" t="s">
        <v>24855</v>
      </c>
      <c r="AA387" s="43">
        <v>0</v>
      </c>
      <c r="AB387" s="43">
        <v>0</v>
      </c>
      <c r="AC387" s="43">
        <f t="shared" ref="AC387:AC450" si="71">IF(TYPE(FIND("_EXT",Z387))=1,IF(OR(AND((TYPE(FIND("one_EXT",Z387))=1),NOT(EXACT("3-octanone_EXT",Z387))),EXACT("H2O_EXT",Z387),EXACT("ATP_EXT",Z387),EXACT("H+_EXT",Z387),EXACT("SO4_EXT",Z387),EXACT("phosphate_EXT",Z387),EXACT("oxygen_EXT",Z387),EXACT("CO2_EXT",Z387),EXACT("NH4_EXT",Z387),EXACT("formate_EXT",Z387),EXACT(Z387,"acetate_EXT"),EXACT("cellulose_EXT",Z387),EXACT("beta-D-glucose_EXT",Z387),EXACT("acetaldehyde_EXT",Z387),EXACT(Z387,"ethanol_EXT")),1,0),0)</f>
        <v>0</v>
      </c>
      <c r="AE387" s="43" t="s">
        <v>24855</v>
      </c>
      <c r="AF387" s="43">
        <v>0</v>
      </c>
      <c r="AG387" s="43">
        <v>0</v>
      </c>
      <c r="AH387" s="43">
        <f t="shared" ref="AH387:AH450" si="72">IF(TYPE(FIND("_EXT",AE387))=1,IF(OR(AND((TYPE(FIND("2-",AE387))&lt;&gt;1),(TYPE(FIND("ol_EXT",AE387))=1),NOT(EXACT("1-octen-3-ol_EXT",AE387)),NOT(EXACT("3-octanol_EXT",AE387))),EXACT("2-methyl-butanol_EXT",AE387),EXACT("2-methyl-propanol_EXT",AE387),EXACT("2-phenylethanol_EXT",AE387),EXACT("H2O_EXT",AE387),EXACT("ATP_EXT",AE387),EXACT("H+_EXT",AE387),EXACT("SO4_EXT",AE387),EXACT("phosphate_EXT",AE387),EXACT("oxygen_EXT",AE387),EXACT("CO2_EXT",AE387),EXACT("NH4_EXT",AE387),EXACT("formate_EXT",AE387),EXACT(AE387,"acetate_EXT"),EXACT("acetaldehyde_EXT",AE387),EXACT("cellulose_EXT",AE387),EXACT("beta-D-glucose_EXT",AE387),EXACT(AE387,"ethanol_EXT")),1,0),0)</f>
        <v>0</v>
      </c>
      <c r="AJ387" s="43" t="s">
        <v>24855</v>
      </c>
      <c r="AK387" s="43">
        <v>0</v>
      </c>
      <c r="AL387" s="43">
        <v>0</v>
      </c>
      <c r="AM387" s="43">
        <f t="shared" ref="AM387:AM450" si="73">IF(TYPE(FIND("_EXT",AJ387))=1,IF(OR(AND((TYPE(FIND("2-",AJ387))=1),(TYPE(FIND("ol_EXT",AJ387))=1),NOT(EXACT("2-phenylethanol_EXT",AJ387)),NOT(EXACT("2-methyl-butanol_EXT",AJ387)),NOT(EXACT("2-methyl-propanol_EXT",AJ387))),EXACT("H2O_EXT",AJ387),EXACT("ATP_EXT",AJ387),EXACT("H+_EXT",AJ387),EXACT("SO4_EXT",AJ387),EXACT("phosphate_EXT",AJ387),EXACT("oxygen_EXT",AJ387),EXACT("CO2_EXT",AJ387),EXACT("formate_EXT",AJ387),EXACT("NH4_EXT",AJ387),EXACT(AJ387,"acetate_EXT"),EXACT("acetaldehyde_EXT",AJ387),EXACT("cellulose_EXT",AJ387),EXACT("beta-D-glucose_EXT",AJ387),EXACT(AJ387,"ethanol_EXT")),1,0),0)</f>
        <v>0</v>
      </c>
      <c r="AO387" s="43" t="s">
        <v>24855</v>
      </c>
      <c r="AP387" s="43">
        <v>0</v>
      </c>
      <c r="AQ387" s="43">
        <v>0</v>
      </c>
      <c r="AR387" s="43">
        <f t="shared" ref="AR387:AR450" si="74">IF(TYPE(FIND("_EXT",AO387))=1,IF(OR(EXACT("2-nonenal_EXT",AO387),EXACT("3-octanol_EXT",AO387),EXACT("3-octanone_EXT",AO387),EXACT("1-octen-3-ol_EXT",AO387),EXACT("3-octanone",AO387),EXACT("3-octene_EXT",AO387),EXACT("octane",AO387),EXACT("H2O_EXT",AO387),EXACT("ATP_EXT",AO387),EXACT("H+_EXT",AO387),EXACT("SO4_EXT",AO387),EXACT("phosphate_EXT",AO387),EXACT("oxygen_EXT",AO387),EXACT("CO2_EXT",AO387),EXACT("formate_EXT",AO387),EXACT("NH4_EXT",AO387),EXACT(AO387,"acetate_EXT"),EXACT("acetaldehyde_EXT",AO387),EXACT("cellulose_EXT",AO387),EXACT("beta-D-glucose_EXT",AO387),EXACT(AO387,"ethanol_EXT")),1,0),0)</f>
        <v>0</v>
      </c>
      <c r="AT387" s="43" t="s">
        <v>24855</v>
      </c>
      <c r="AU387" s="43">
        <v>0</v>
      </c>
      <c r="AV387" s="43">
        <v>0</v>
      </c>
      <c r="AW387" s="43">
        <f t="shared" ref="AW387:AW450" si="75">IF(TYPE(FIND("_EXT",AT387))=1,IF(OR(EXACT("H2O_EXT",AT387),EXACT("ATP_EXT",AT387),EXACT("H+_EXT",AT387),EXACT("SO4_EXT",AT387),EXACT("phosphate_EXT",AT387),EXACT("oxygen_EXT",AT387),EXACT("CO2_EXT",AT387),EXACT("formate_EXT",AT387),EXACT("NH4_EXT",AT387),EXACT(AT387,"acetate_EXT"),EXACT("acetaldehyde_EXT",AT387),EXACT("cellulose_EXT",AT387),EXACT("beta-D-glucose_EXT",AT387),EXACT(AT387,"ethanol_EXT")),1,0),0)</f>
        <v>0</v>
      </c>
      <c r="AY387" s="43" t="s">
        <v>24855</v>
      </c>
      <c r="AZ387" s="43">
        <v>0</v>
      </c>
      <c r="BA387" s="43">
        <v>0</v>
      </c>
      <c r="BB387" s="43">
        <f t="shared" ref="BB387:BB421" si="76">IF(TYPE(FIND("_EXT",AY387))=1,1,0)</f>
        <v>0</v>
      </c>
    </row>
    <row r="388" spans="1:54">
      <c r="A388" s="43" t="s">
        <v>24856</v>
      </c>
      <c r="B388" s="43">
        <v>0</v>
      </c>
      <c r="C388" s="43">
        <v>0</v>
      </c>
      <c r="D388" s="43">
        <f t="shared" si="66"/>
        <v>0</v>
      </c>
      <c r="F388" s="43" t="s">
        <v>24856</v>
      </c>
      <c r="G388" s="43">
        <v>0</v>
      </c>
      <c r="H388" s="43">
        <v>0</v>
      </c>
      <c r="I388" s="43">
        <f t="shared" si="67"/>
        <v>0</v>
      </c>
      <c r="K388" s="43" t="s">
        <v>24856</v>
      </c>
      <c r="L388" s="43">
        <v>0</v>
      </c>
      <c r="M388" s="43">
        <v>0</v>
      </c>
      <c r="N388" s="43">
        <f t="shared" si="68"/>
        <v>0</v>
      </c>
      <c r="P388" s="43" t="s">
        <v>24856</v>
      </c>
      <c r="Q388" s="43">
        <v>0</v>
      </c>
      <c r="R388" s="43">
        <v>0</v>
      </c>
      <c r="S388" s="43">
        <f t="shared" si="69"/>
        <v>0</v>
      </c>
      <c r="U388" s="43" t="s">
        <v>24856</v>
      </c>
      <c r="V388" s="43">
        <v>0</v>
      </c>
      <c r="W388" s="43">
        <v>0</v>
      </c>
      <c r="X388" s="43">
        <f t="shared" si="70"/>
        <v>0</v>
      </c>
      <c r="Z388" s="43" t="s">
        <v>24856</v>
      </c>
      <c r="AA388" s="43">
        <v>0</v>
      </c>
      <c r="AB388" s="43">
        <v>0</v>
      </c>
      <c r="AC388" s="43">
        <f t="shared" si="71"/>
        <v>0</v>
      </c>
      <c r="AE388" s="43" t="s">
        <v>24856</v>
      </c>
      <c r="AF388" s="43">
        <v>0</v>
      </c>
      <c r="AG388" s="43">
        <v>0</v>
      </c>
      <c r="AH388" s="43">
        <f t="shared" si="72"/>
        <v>0</v>
      </c>
      <c r="AJ388" s="43" t="s">
        <v>24856</v>
      </c>
      <c r="AK388" s="43">
        <v>0</v>
      </c>
      <c r="AL388" s="43">
        <v>0</v>
      </c>
      <c r="AM388" s="43">
        <f t="shared" si="73"/>
        <v>0</v>
      </c>
      <c r="AO388" s="43" t="s">
        <v>24856</v>
      </c>
      <c r="AP388" s="43">
        <v>0</v>
      </c>
      <c r="AQ388" s="43">
        <v>0</v>
      </c>
      <c r="AR388" s="43">
        <f t="shared" si="74"/>
        <v>0</v>
      </c>
      <c r="AT388" s="43" t="s">
        <v>24856</v>
      </c>
      <c r="AU388" s="43">
        <v>0</v>
      </c>
      <c r="AV388" s="43">
        <v>0</v>
      </c>
      <c r="AW388" s="43">
        <f t="shared" si="75"/>
        <v>0</v>
      </c>
      <c r="AY388" s="43" t="s">
        <v>24856</v>
      </c>
      <c r="AZ388" s="43">
        <v>0</v>
      </c>
      <c r="BA388" s="43">
        <v>0</v>
      </c>
      <c r="BB388" s="43">
        <f t="shared" si="76"/>
        <v>0</v>
      </c>
    </row>
    <row r="389" spans="1:54">
      <c r="A389" s="43" t="s">
        <v>24857</v>
      </c>
      <c r="B389" s="43">
        <v>0</v>
      </c>
      <c r="C389" s="43">
        <v>0</v>
      </c>
      <c r="D389" s="43">
        <f t="shared" si="66"/>
        <v>0</v>
      </c>
      <c r="F389" s="43" t="s">
        <v>24857</v>
      </c>
      <c r="G389" s="43">
        <v>0</v>
      </c>
      <c r="H389" s="43">
        <v>0</v>
      </c>
      <c r="I389" s="43">
        <f t="shared" si="67"/>
        <v>0</v>
      </c>
      <c r="K389" s="43" t="s">
        <v>24857</v>
      </c>
      <c r="L389" s="43">
        <v>0</v>
      </c>
      <c r="M389" s="43">
        <v>0</v>
      </c>
      <c r="N389" s="43">
        <f t="shared" si="68"/>
        <v>0</v>
      </c>
      <c r="P389" s="43" t="s">
        <v>24857</v>
      </c>
      <c r="Q389" s="43">
        <v>0</v>
      </c>
      <c r="R389" s="43">
        <v>0</v>
      </c>
      <c r="S389" s="43">
        <f t="shared" si="69"/>
        <v>0</v>
      </c>
      <c r="U389" s="43" t="s">
        <v>24857</v>
      </c>
      <c r="V389" s="43">
        <v>0</v>
      </c>
      <c r="W389" s="43">
        <v>0</v>
      </c>
      <c r="X389" s="43">
        <f t="shared" si="70"/>
        <v>0</v>
      </c>
      <c r="Z389" s="43" t="s">
        <v>24857</v>
      </c>
      <c r="AA389" s="43">
        <v>0</v>
      </c>
      <c r="AB389" s="43">
        <v>0</v>
      </c>
      <c r="AC389" s="43">
        <f t="shared" si="71"/>
        <v>0</v>
      </c>
      <c r="AE389" s="43" t="s">
        <v>24857</v>
      </c>
      <c r="AF389" s="43">
        <v>0</v>
      </c>
      <c r="AG389" s="43">
        <v>0</v>
      </c>
      <c r="AH389" s="43">
        <f t="shared" si="72"/>
        <v>0</v>
      </c>
      <c r="AJ389" s="43" t="s">
        <v>24857</v>
      </c>
      <c r="AK389" s="43">
        <v>0</v>
      </c>
      <c r="AL389" s="43">
        <v>0</v>
      </c>
      <c r="AM389" s="43">
        <f t="shared" si="73"/>
        <v>0</v>
      </c>
      <c r="AO389" s="43" t="s">
        <v>24857</v>
      </c>
      <c r="AP389" s="43">
        <v>0</v>
      </c>
      <c r="AQ389" s="43">
        <v>0</v>
      </c>
      <c r="AR389" s="43">
        <f t="shared" si="74"/>
        <v>0</v>
      </c>
      <c r="AT389" s="43" t="s">
        <v>24857</v>
      </c>
      <c r="AU389" s="43">
        <v>0</v>
      </c>
      <c r="AV389" s="43">
        <v>0</v>
      </c>
      <c r="AW389" s="43">
        <f t="shared" si="75"/>
        <v>0</v>
      </c>
      <c r="AY389" s="43" t="s">
        <v>24857</v>
      </c>
      <c r="AZ389" s="43">
        <v>0</v>
      </c>
      <c r="BA389" s="43">
        <v>0</v>
      </c>
      <c r="BB389" s="43">
        <f t="shared" si="76"/>
        <v>0</v>
      </c>
    </row>
    <row r="390" spans="1:54">
      <c r="A390" s="43" t="s">
        <v>24858</v>
      </c>
      <c r="B390" s="43">
        <v>0</v>
      </c>
      <c r="C390" s="43">
        <v>0</v>
      </c>
      <c r="D390" s="43">
        <f t="shared" si="66"/>
        <v>0</v>
      </c>
      <c r="F390" s="43" t="s">
        <v>24858</v>
      </c>
      <c r="G390" s="43">
        <v>0</v>
      </c>
      <c r="H390" s="43">
        <v>0</v>
      </c>
      <c r="I390" s="43">
        <f t="shared" si="67"/>
        <v>0</v>
      </c>
      <c r="K390" s="43" t="s">
        <v>24858</v>
      </c>
      <c r="L390" s="43">
        <v>0</v>
      </c>
      <c r="M390" s="43">
        <v>0</v>
      </c>
      <c r="N390" s="43">
        <f t="shared" si="68"/>
        <v>0</v>
      </c>
      <c r="P390" s="43" t="s">
        <v>24858</v>
      </c>
      <c r="Q390" s="43">
        <v>0</v>
      </c>
      <c r="R390" s="43">
        <v>0</v>
      </c>
      <c r="S390" s="43">
        <f t="shared" si="69"/>
        <v>0</v>
      </c>
      <c r="U390" s="43" t="s">
        <v>24858</v>
      </c>
      <c r="V390" s="43">
        <v>0</v>
      </c>
      <c r="W390" s="43">
        <v>0</v>
      </c>
      <c r="X390" s="43">
        <f t="shared" si="70"/>
        <v>0</v>
      </c>
      <c r="Z390" s="43" t="s">
        <v>24858</v>
      </c>
      <c r="AA390" s="43">
        <v>0</v>
      </c>
      <c r="AB390" s="43">
        <v>0</v>
      </c>
      <c r="AC390" s="43">
        <f t="shared" si="71"/>
        <v>0</v>
      </c>
      <c r="AE390" s="43" t="s">
        <v>24858</v>
      </c>
      <c r="AF390" s="43">
        <v>0</v>
      </c>
      <c r="AG390" s="43">
        <v>0</v>
      </c>
      <c r="AH390" s="43">
        <f t="shared" si="72"/>
        <v>0</v>
      </c>
      <c r="AJ390" s="43" t="s">
        <v>24858</v>
      </c>
      <c r="AK390" s="43">
        <v>0</v>
      </c>
      <c r="AL390" s="43">
        <v>0</v>
      </c>
      <c r="AM390" s="43">
        <f t="shared" si="73"/>
        <v>0</v>
      </c>
      <c r="AO390" s="43" t="s">
        <v>24858</v>
      </c>
      <c r="AP390" s="43">
        <v>0</v>
      </c>
      <c r="AQ390" s="43">
        <v>0</v>
      </c>
      <c r="AR390" s="43">
        <f t="shared" si="74"/>
        <v>0</v>
      </c>
      <c r="AT390" s="43" t="s">
        <v>24858</v>
      </c>
      <c r="AU390" s="43">
        <v>0</v>
      </c>
      <c r="AV390" s="43">
        <v>0</v>
      </c>
      <c r="AW390" s="43">
        <f t="shared" si="75"/>
        <v>0</v>
      </c>
      <c r="AY390" s="43" t="s">
        <v>24858</v>
      </c>
      <c r="AZ390" s="43">
        <v>0</v>
      </c>
      <c r="BA390" s="43">
        <v>0</v>
      </c>
      <c r="BB390" s="43">
        <f t="shared" si="76"/>
        <v>0</v>
      </c>
    </row>
    <row r="391" spans="1:54">
      <c r="A391" s="43" t="s">
        <v>24859</v>
      </c>
      <c r="B391" s="43">
        <v>0</v>
      </c>
      <c r="C391" s="43">
        <v>0</v>
      </c>
      <c r="D391" s="43">
        <f t="shared" si="66"/>
        <v>0</v>
      </c>
      <c r="F391" s="43" t="s">
        <v>24859</v>
      </c>
      <c r="G391" s="43">
        <v>0</v>
      </c>
      <c r="H391" s="43">
        <v>0</v>
      </c>
      <c r="I391" s="43">
        <f t="shared" si="67"/>
        <v>0</v>
      </c>
      <c r="K391" s="43" t="s">
        <v>24859</v>
      </c>
      <c r="L391" s="43">
        <v>0</v>
      </c>
      <c r="M391" s="43">
        <v>0</v>
      </c>
      <c r="N391" s="43">
        <f t="shared" si="68"/>
        <v>0</v>
      </c>
      <c r="P391" s="43" t="s">
        <v>24859</v>
      </c>
      <c r="Q391" s="43">
        <v>0</v>
      </c>
      <c r="R391" s="43">
        <v>0</v>
      </c>
      <c r="S391" s="43">
        <f t="shared" si="69"/>
        <v>0</v>
      </c>
      <c r="U391" s="43" t="s">
        <v>24859</v>
      </c>
      <c r="V391" s="43">
        <v>0</v>
      </c>
      <c r="W391" s="43">
        <v>0</v>
      </c>
      <c r="X391" s="43">
        <f t="shared" si="70"/>
        <v>0</v>
      </c>
      <c r="Z391" s="43" t="s">
        <v>24859</v>
      </c>
      <c r="AA391" s="43">
        <v>0</v>
      </c>
      <c r="AB391" s="43">
        <v>0</v>
      </c>
      <c r="AC391" s="43">
        <f t="shared" si="71"/>
        <v>0</v>
      </c>
      <c r="AE391" s="43" t="s">
        <v>24859</v>
      </c>
      <c r="AF391" s="43">
        <v>0</v>
      </c>
      <c r="AG391" s="43">
        <v>0</v>
      </c>
      <c r="AH391" s="43">
        <f t="shared" si="72"/>
        <v>0</v>
      </c>
      <c r="AJ391" s="43" t="s">
        <v>24859</v>
      </c>
      <c r="AK391" s="43">
        <v>0</v>
      </c>
      <c r="AL391" s="43">
        <v>0</v>
      </c>
      <c r="AM391" s="43">
        <f t="shared" si="73"/>
        <v>0</v>
      </c>
      <c r="AO391" s="43" t="s">
        <v>24859</v>
      </c>
      <c r="AP391" s="43">
        <v>0</v>
      </c>
      <c r="AQ391" s="43">
        <v>0</v>
      </c>
      <c r="AR391" s="43">
        <f t="shared" si="74"/>
        <v>0</v>
      </c>
      <c r="AT391" s="43" t="s">
        <v>24859</v>
      </c>
      <c r="AU391" s="43">
        <v>0</v>
      </c>
      <c r="AV391" s="43">
        <v>0</v>
      </c>
      <c r="AW391" s="43">
        <f t="shared" si="75"/>
        <v>0</v>
      </c>
      <c r="AY391" s="43" t="s">
        <v>24859</v>
      </c>
      <c r="AZ391" s="43">
        <v>0</v>
      </c>
      <c r="BA391" s="43">
        <v>0</v>
      </c>
      <c r="BB391" s="43">
        <f t="shared" si="76"/>
        <v>0</v>
      </c>
    </row>
    <row r="392" spans="1:54">
      <c r="A392" s="43" t="s">
        <v>24860</v>
      </c>
      <c r="B392" s="43">
        <v>0</v>
      </c>
      <c r="C392" s="43">
        <v>0</v>
      </c>
      <c r="D392" s="43">
        <f t="shared" si="66"/>
        <v>0</v>
      </c>
      <c r="F392" s="43" t="s">
        <v>24860</v>
      </c>
      <c r="G392" s="43">
        <v>0</v>
      </c>
      <c r="H392" s="43">
        <v>0</v>
      </c>
      <c r="I392" s="43">
        <f t="shared" si="67"/>
        <v>0</v>
      </c>
      <c r="K392" s="43" t="s">
        <v>24860</v>
      </c>
      <c r="L392" s="43">
        <v>0</v>
      </c>
      <c r="M392" s="43">
        <v>0</v>
      </c>
      <c r="N392" s="43">
        <f t="shared" si="68"/>
        <v>0</v>
      </c>
      <c r="P392" s="43" t="s">
        <v>24860</v>
      </c>
      <c r="Q392" s="43">
        <v>0</v>
      </c>
      <c r="R392" s="43">
        <v>0</v>
      </c>
      <c r="S392" s="43">
        <f t="shared" si="69"/>
        <v>0</v>
      </c>
      <c r="U392" s="43" t="s">
        <v>24860</v>
      </c>
      <c r="V392" s="43">
        <v>0</v>
      </c>
      <c r="W392" s="43">
        <v>0</v>
      </c>
      <c r="X392" s="43">
        <f t="shared" si="70"/>
        <v>0</v>
      </c>
      <c r="Z392" s="43" t="s">
        <v>24860</v>
      </c>
      <c r="AA392" s="43">
        <v>0</v>
      </c>
      <c r="AB392" s="43">
        <v>0</v>
      </c>
      <c r="AC392" s="43">
        <f t="shared" si="71"/>
        <v>0</v>
      </c>
      <c r="AE392" s="43" t="s">
        <v>24860</v>
      </c>
      <c r="AF392" s="43">
        <v>0</v>
      </c>
      <c r="AG392" s="43">
        <v>0</v>
      </c>
      <c r="AH392" s="43">
        <f t="shared" si="72"/>
        <v>0</v>
      </c>
      <c r="AJ392" s="43" t="s">
        <v>24860</v>
      </c>
      <c r="AK392" s="43">
        <v>0</v>
      </c>
      <c r="AL392" s="43">
        <v>0</v>
      </c>
      <c r="AM392" s="43">
        <f t="shared" si="73"/>
        <v>0</v>
      </c>
      <c r="AO392" s="43" t="s">
        <v>24860</v>
      </c>
      <c r="AP392" s="43">
        <v>0</v>
      </c>
      <c r="AQ392" s="43">
        <v>0</v>
      </c>
      <c r="AR392" s="43">
        <f t="shared" si="74"/>
        <v>0</v>
      </c>
      <c r="AT392" s="43" t="s">
        <v>24860</v>
      </c>
      <c r="AU392" s="43">
        <v>0</v>
      </c>
      <c r="AV392" s="43">
        <v>0</v>
      </c>
      <c r="AW392" s="43">
        <f t="shared" si="75"/>
        <v>0</v>
      </c>
      <c r="AY392" s="43" t="s">
        <v>24860</v>
      </c>
      <c r="AZ392" s="43">
        <v>0</v>
      </c>
      <c r="BA392" s="43">
        <v>0</v>
      </c>
      <c r="BB392" s="43">
        <f t="shared" si="76"/>
        <v>0</v>
      </c>
    </row>
    <row r="393" spans="1:54">
      <c r="A393" s="43" t="s">
        <v>24861</v>
      </c>
      <c r="B393" s="43">
        <v>0</v>
      </c>
      <c r="C393" s="43">
        <v>0</v>
      </c>
      <c r="D393" s="43">
        <f t="shared" si="66"/>
        <v>0</v>
      </c>
      <c r="F393" s="43" t="s">
        <v>24861</v>
      </c>
      <c r="G393" s="43">
        <v>0</v>
      </c>
      <c r="H393" s="43">
        <v>0</v>
      </c>
      <c r="I393" s="43">
        <f t="shared" si="67"/>
        <v>0</v>
      </c>
      <c r="K393" s="43" t="s">
        <v>24861</v>
      </c>
      <c r="L393" s="43">
        <v>0</v>
      </c>
      <c r="M393" s="43">
        <v>0</v>
      </c>
      <c r="N393" s="43">
        <f t="shared" si="68"/>
        <v>0</v>
      </c>
      <c r="P393" s="43" t="s">
        <v>24861</v>
      </c>
      <c r="Q393" s="43">
        <v>0</v>
      </c>
      <c r="R393" s="43">
        <v>0</v>
      </c>
      <c r="S393" s="43">
        <f t="shared" si="69"/>
        <v>0</v>
      </c>
      <c r="U393" s="43" t="s">
        <v>24861</v>
      </c>
      <c r="V393" s="43">
        <v>0</v>
      </c>
      <c r="W393" s="43">
        <v>0</v>
      </c>
      <c r="X393" s="43">
        <f t="shared" si="70"/>
        <v>0</v>
      </c>
      <c r="Z393" s="43" t="s">
        <v>24861</v>
      </c>
      <c r="AA393" s="43">
        <v>0</v>
      </c>
      <c r="AB393" s="43">
        <v>0</v>
      </c>
      <c r="AC393" s="43">
        <f t="shared" si="71"/>
        <v>0</v>
      </c>
      <c r="AE393" s="43" t="s">
        <v>24861</v>
      </c>
      <c r="AF393" s="43">
        <v>0</v>
      </c>
      <c r="AG393" s="43">
        <v>0</v>
      </c>
      <c r="AH393" s="43">
        <f t="shared" si="72"/>
        <v>0</v>
      </c>
      <c r="AJ393" s="43" t="s">
        <v>24861</v>
      </c>
      <c r="AK393" s="43">
        <v>0</v>
      </c>
      <c r="AL393" s="43">
        <v>0</v>
      </c>
      <c r="AM393" s="43">
        <f t="shared" si="73"/>
        <v>0</v>
      </c>
      <c r="AO393" s="43" t="s">
        <v>24861</v>
      </c>
      <c r="AP393" s="43">
        <v>0</v>
      </c>
      <c r="AQ393" s="43">
        <v>0</v>
      </c>
      <c r="AR393" s="43">
        <f t="shared" si="74"/>
        <v>0</v>
      </c>
      <c r="AT393" s="43" t="s">
        <v>24861</v>
      </c>
      <c r="AU393" s="43">
        <v>0</v>
      </c>
      <c r="AV393" s="43">
        <v>0</v>
      </c>
      <c r="AW393" s="43">
        <f t="shared" si="75"/>
        <v>0</v>
      </c>
      <c r="AY393" s="43" t="s">
        <v>24861</v>
      </c>
      <c r="AZ393" s="43">
        <v>0</v>
      </c>
      <c r="BA393" s="43">
        <v>0</v>
      </c>
      <c r="BB393" s="43">
        <f t="shared" si="76"/>
        <v>0</v>
      </c>
    </row>
    <row r="394" spans="1:54">
      <c r="A394" s="43" t="s">
        <v>24862</v>
      </c>
      <c r="B394" s="43">
        <v>0</v>
      </c>
      <c r="C394" s="43">
        <v>0</v>
      </c>
      <c r="D394" s="43">
        <f t="shared" si="66"/>
        <v>0</v>
      </c>
      <c r="F394" s="43" t="s">
        <v>24862</v>
      </c>
      <c r="G394" s="43">
        <v>0</v>
      </c>
      <c r="H394" s="43">
        <v>0</v>
      </c>
      <c r="I394" s="43">
        <f t="shared" si="67"/>
        <v>0</v>
      </c>
      <c r="K394" s="43" t="s">
        <v>24862</v>
      </c>
      <c r="L394" s="43">
        <v>0</v>
      </c>
      <c r="M394" s="43">
        <v>0</v>
      </c>
      <c r="N394" s="43">
        <f t="shared" si="68"/>
        <v>0</v>
      </c>
      <c r="P394" s="43" t="s">
        <v>24862</v>
      </c>
      <c r="Q394" s="43">
        <v>0</v>
      </c>
      <c r="R394" s="43">
        <v>0</v>
      </c>
      <c r="S394" s="43">
        <f t="shared" si="69"/>
        <v>0</v>
      </c>
      <c r="U394" s="43" t="s">
        <v>24862</v>
      </c>
      <c r="V394" s="43">
        <v>0</v>
      </c>
      <c r="W394" s="43">
        <v>0</v>
      </c>
      <c r="X394" s="43">
        <f t="shared" si="70"/>
        <v>0</v>
      </c>
      <c r="Z394" s="43" t="s">
        <v>24862</v>
      </c>
      <c r="AA394" s="43">
        <v>0</v>
      </c>
      <c r="AB394" s="43">
        <v>0</v>
      </c>
      <c r="AC394" s="43">
        <f t="shared" si="71"/>
        <v>0</v>
      </c>
      <c r="AE394" s="43" t="s">
        <v>24862</v>
      </c>
      <c r="AF394" s="43">
        <v>0</v>
      </c>
      <c r="AG394" s="43">
        <v>0</v>
      </c>
      <c r="AH394" s="43">
        <f t="shared" si="72"/>
        <v>0</v>
      </c>
      <c r="AJ394" s="43" t="s">
        <v>24862</v>
      </c>
      <c r="AK394" s="43">
        <v>0</v>
      </c>
      <c r="AL394" s="43">
        <v>0</v>
      </c>
      <c r="AM394" s="43">
        <f t="shared" si="73"/>
        <v>0</v>
      </c>
      <c r="AO394" s="43" t="s">
        <v>24862</v>
      </c>
      <c r="AP394" s="43">
        <v>0</v>
      </c>
      <c r="AQ394" s="43">
        <v>0</v>
      </c>
      <c r="AR394" s="43">
        <f t="shared" si="74"/>
        <v>0</v>
      </c>
      <c r="AT394" s="43" t="s">
        <v>24862</v>
      </c>
      <c r="AU394" s="43">
        <v>0</v>
      </c>
      <c r="AV394" s="43">
        <v>0</v>
      </c>
      <c r="AW394" s="43">
        <f t="shared" si="75"/>
        <v>0</v>
      </c>
      <c r="AY394" s="43" t="s">
        <v>24862</v>
      </c>
      <c r="AZ394" s="43">
        <v>0</v>
      </c>
      <c r="BA394" s="43">
        <v>0</v>
      </c>
      <c r="BB394" s="43">
        <f t="shared" si="76"/>
        <v>0</v>
      </c>
    </row>
    <row r="395" spans="1:54">
      <c r="A395" s="43" t="s">
        <v>24863</v>
      </c>
      <c r="B395" s="43">
        <v>0</v>
      </c>
      <c r="C395" s="43">
        <v>0</v>
      </c>
      <c r="D395" s="43">
        <f t="shared" si="66"/>
        <v>0</v>
      </c>
      <c r="F395" s="43" t="s">
        <v>24863</v>
      </c>
      <c r="G395" s="43">
        <v>0</v>
      </c>
      <c r="H395" s="43">
        <v>0</v>
      </c>
      <c r="I395" s="43">
        <f t="shared" si="67"/>
        <v>0</v>
      </c>
      <c r="K395" s="43" t="s">
        <v>24863</v>
      </c>
      <c r="L395" s="43">
        <v>0</v>
      </c>
      <c r="M395" s="43">
        <v>0</v>
      </c>
      <c r="N395" s="43">
        <f t="shared" si="68"/>
        <v>0</v>
      </c>
      <c r="P395" s="43" t="s">
        <v>24863</v>
      </c>
      <c r="Q395" s="43">
        <v>0</v>
      </c>
      <c r="R395" s="43">
        <v>0</v>
      </c>
      <c r="S395" s="43">
        <f t="shared" si="69"/>
        <v>0</v>
      </c>
      <c r="U395" s="43" t="s">
        <v>24863</v>
      </c>
      <c r="V395" s="43">
        <v>0</v>
      </c>
      <c r="W395" s="43">
        <v>0</v>
      </c>
      <c r="X395" s="43">
        <f t="shared" si="70"/>
        <v>0</v>
      </c>
      <c r="Z395" s="43" t="s">
        <v>24863</v>
      </c>
      <c r="AA395" s="43">
        <v>0</v>
      </c>
      <c r="AB395" s="43">
        <v>0</v>
      </c>
      <c r="AC395" s="43">
        <f t="shared" si="71"/>
        <v>0</v>
      </c>
      <c r="AE395" s="43" t="s">
        <v>24863</v>
      </c>
      <c r="AF395" s="43">
        <v>0</v>
      </c>
      <c r="AG395" s="43">
        <v>0</v>
      </c>
      <c r="AH395" s="43">
        <f t="shared" si="72"/>
        <v>0</v>
      </c>
      <c r="AJ395" s="43" t="s">
        <v>24863</v>
      </c>
      <c r="AK395" s="43">
        <v>0</v>
      </c>
      <c r="AL395" s="43">
        <v>0</v>
      </c>
      <c r="AM395" s="43">
        <f t="shared" si="73"/>
        <v>0</v>
      </c>
      <c r="AO395" s="43" t="s">
        <v>24863</v>
      </c>
      <c r="AP395" s="43">
        <v>0</v>
      </c>
      <c r="AQ395" s="43">
        <v>0</v>
      </c>
      <c r="AR395" s="43">
        <f t="shared" si="74"/>
        <v>0</v>
      </c>
      <c r="AT395" s="43" t="s">
        <v>24863</v>
      </c>
      <c r="AU395" s="43">
        <v>0</v>
      </c>
      <c r="AV395" s="43">
        <v>0</v>
      </c>
      <c r="AW395" s="43">
        <f t="shared" si="75"/>
        <v>0</v>
      </c>
      <c r="AY395" s="43" t="s">
        <v>24863</v>
      </c>
      <c r="AZ395" s="43">
        <v>0</v>
      </c>
      <c r="BA395" s="43">
        <v>0</v>
      </c>
      <c r="BB395" s="43">
        <f t="shared" si="76"/>
        <v>0</v>
      </c>
    </row>
    <row r="396" spans="1:54">
      <c r="A396" s="43" t="s">
        <v>24864</v>
      </c>
      <c r="B396" s="43">
        <v>0</v>
      </c>
      <c r="C396" s="43">
        <v>0</v>
      </c>
      <c r="D396" s="43">
        <f t="shared" si="66"/>
        <v>0</v>
      </c>
      <c r="F396" s="43" t="s">
        <v>24864</v>
      </c>
      <c r="G396" s="43">
        <v>0</v>
      </c>
      <c r="H396" s="43">
        <v>0</v>
      </c>
      <c r="I396" s="43">
        <f t="shared" si="67"/>
        <v>0</v>
      </c>
      <c r="K396" s="43" t="s">
        <v>24864</v>
      </c>
      <c r="L396" s="43">
        <v>0</v>
      </c>
      <c r="M396" s="43">
        <v>0</v>
      </c>
      <c r="N396" s="43">
        <f t="shared" si="68"/>
        <v>0</v>
      </c>
      <c r="P396" s="43" t="s">
        <v>24864</v>
      </c>
      <c r="Q396" s="43">
        <v>0</v>
      </c>
      <c r="R396" s="43">
        <v>0</v>
      </c>
      <c r="S396" s="43">
        <f t="shared" si="69"/>
        <v>0</v>
      </c>
      <c r="U396" s="43" t="s">
        <v>24864</v>
      </c>
      <c r="V396" s="43">
        <v>0</v>
      </c>
      <c r="W396" s="43">
        <v>0</v>
      </c>
      <c r="X396" s="43">
        <f t="shared" si="70"/>
        <v>0</v>
      </c>
      <c r="Z396" s="43" t="s">
        <v>24864</v>
      </c>
      <c r="AA396" s="43">
        <v>0</v>
      </c>
      <c r="AB396" s="43">
        <v>0</v>
      </c>
      <c r="AC396" s="43">
        <f t="shared" si="71"/>
        <v>0</v>
      </c>
      <c r="AE396" s="43" t="s">
        <v>24864</v>
      </c>
      <c r="AF396" s="43">
        <v>0</v>
      </c>
      <c r="AG396" s="43">
        <v>0</v>
      </c>
      <c r="AH396" s="43">
        <f t="shared" si="72"/>
        <v>0</v>
      </c>
      <c r="AJ396" s="43" t="s">
        <v>24864</v>
      </c>
      <c r="AK396" s="43">
        <v>0</v>
      </c>
      <c r="AL396" s="43">
        <v>0</v>
      </c>
      <c r="AM396" s="43">
        <f t="shared" si="73"/>
        <v>0</v>
      </c>
      <c r="AO396" s="43" t="s">
        <v>24864</v>
      </c>
      <c r="AP396" s="43">
        <v>0</v>
      </c>
      <c r="AQ396" s="43">
        <v>0</v>
      </c>
      <c r="AR396" s="43">
        <f t="shared" si="74"/>
        <v>0</v>
      </c>
      <c r="AT396" s="43" t="s">
        <v>24864</v>
      </c>
      <c r="AU396" s="43">
        <v>0</v>
      </c>
      <c r="AV396" s="43">
        <v>0</v>
      </c>
      <c r="AW396" s="43">
        <f t="shared" si="75"/>
        <v>0</v>
      </c>
      <c r="AY396" s="43" t="s">
        <v>24864</v>
      </c>
      <c r="AZ396" s="43">
        <v>0</v>
      </c>
      <c r="BA396" s="43">
        <v>0</v>
      </c>
      <c r="BB396" s="43">
        <f t="shared" si="76"/>
        <v>0</v>
      </c>
    </row>
    <row r="397" spans="1:54">
      <c r="A397" s="43" t="s">
        <v>24865</v>
      </c>
      <c r="B397" s="43">
        <v>0</v>
      </c>
      <c r="C397" s="43">
        <v>0</v>
      </c>
      <c r="D397" s="43">
        <f t="shared" si="66"/>
        <v>0</v>
      </c>
      <c r="F397" s="43" t="s">
        <v>24865</v>
      </c>
      <c r="G397" s="43">
        <v>0</v>
      </c>
      <c r="H397" s="43">
        <v>0</v>
      </c>
      <c r="I397" s="43">
        <f t="shared" si="67"/>
        <v>0</v>
      </c>
      <c r="K397" s="43" t="s">
        <v>24865</v>
      </c>
      <c r="L397" s="43">
        <v>0</v>
      </c>
      <c r="M397" s="43">
        <v>0</v>
      </c>
      <c r="N397" s="43">
        <f t="shared" si="68"/>
        <v>0</v>
      </c>
      <c r="P397" s="43" t="s">
        <v>24865</v>
      </c>
      <c r="Q397" s="43">
        <v>0</v>
      </c>
      <c r="R397" s="43">
        <v>0</v>
      </c>
      <c r="S397" s="43">
        <f t="shared" si="69"/>
        <v>0</v>
      </c>
      <c r="U397" s="43" t="s">
        <v>24865</v>
      </c>
      <c r="V397" s="43">
        <v>0</v>
      </c>
      <c r="W397" s="43">
        <v>0</v>
      </c>
      <c r="X397" s="43">
        <f t="shared" si="70"/>
        <v>0</v>
      </c>
      <c r="Z397" s="43" t="s">
        <v>24865</v>
      </c>
      <c r="AA397" s="43">
        <v>0</v>
      </c>
      <c r="AB397" s="43">
        <v>0</v>
      </c>
      <c r="AC397" s="43">
        <f t="shared" si="71"/>
        <v>0</v>
      </c>
      <c r="AE397" s="43" t="s">
        <v>24865</v>
      </c>
      <c r="AF397" s="43">
        <v>0</v>
      </c>
      <c r="AG397" s="43">
        <v>0</v>
      </c>
      <c r="AH397" s="43">
        <f t="shared" si="72"/>
        <v>0</v>
      </c>
      <c r="AJ397" s="43" t="s">
        <v>24865</v>
      </c>
      <c r="AK397" s="43">
        <v>0</v>
      </c>
      <c r="AL397" s="43">
        <v>0</v>
      </c>
      <c r="AM397" s="43">
        <f t="shared" si="73"/>
        <v>0</v>
      </c>
      <c r="AO397" s="43" t="s">
        <v>24865</v>
      </c>
      <c r="AP397" s="43">
        <v>0</v>
      </c>
      <c r="AQ397" s="43">
        <v>0</v>
      </c>
      <c r="AR397" s="43">
        <f t="shared" si="74"/>
        <v>0</v>
      </c>
      <c r="AT397" s="43" t="s">
        <v>24865</v>
      </c>
      <c r="AU397" s="43">
        <v>0</v>
      </c>
      <c r="AV397" s="43">
        <v>0</v>
      </c>
      <c r="AW397" s="43">
        <f t="shared" si="75"/>
        <v>0</v>
      </c>
      <c r="AY397" s="43" t="s">
        <v>24865</v>
      </c>
      <c r="AZ397" s="43">
        <v>0</v>
      </c>
      <c r="BA397" s="43">
        <v>0</v>
      </c>
      <c r="BB397" s="43">
        <f t="shared" si="76"/>
        <v>0</v>
      </c>
    </row>
    <row r="398" spans="1:54">
      <c r="A398" s="43" t="s">
        <v>24866</v>
      </c>
      <c r="B398" s="43">
        <v>0</v>
      </c>
      <c r="C398" s="43">
        <v>0</v>
      </c>
      <c r="D398" s="43">
        <f t="shared" si="66"/>
        <v>0</v>
      </c>
      <c r="F398" s="43" t="s">
        <v>24866</v>
      </c>
      <c r="G398" s="43">
        <v>0</v>
      </c>
      <c r="H398" s="43">
        <v>0</v>
      </c>
      <c r="I398" s="43">
        <f t="shared" si="67"/>
        <v>0</v>
      </c>
      <c r="K398" s="43" t="s">
        <v>24866</v>
      </c>
      <c r="L398" s="43">
        <v>0</v>
      </c>
      <c r="M398" s="43">
        <v>0</v>
      </c>
      <c r="N398" s="43">
        <f t="shared" si="68"/>
        <v>0</v>
      </c>
      <c r="P398" s="43" t="s">
        <v>24866</v>
      </c>
      <c r="Q398" s="43">
        <v>0</v>
      </c>
      <c r="R398" s="43">
        <v>0</v>
      </c>
      <c r="S398" s="43">
        <f t="shared" si="69"/>
        <v>0</v>
      </c>
      <c r="U398" s="43" t="s">
        <v>24866</v>
      </c>
      <c r="V398" s="43">
        <v>0</v>
      </c>
      <c r="W398" s="43">
        <v>0</v>
      </c>
      <c r="X398" s="43">
        <f t="shared" si="70"/>
        <v>0</v>
      </c>
      <c r="Z398" s="43" t="s">
        <v>24866</v>
      </c>
      <c r="AA398" s="43">
        <v>0</v>
      </c>
      <c r="AB398" s="43">
        <v>0</v>
      </c>
      <c r="AC398" s="43">
        <f t="shared" si="71"/>
        <v>0</v>
      </c>
      <c r="AE398" s="43" t="s">
        <v>24866</v>
      </c>
      <c r="AF398" s="43">
        <v>0</v>
      </c>
      <c r="AG398" s="43">
        <v>0</v>
      </c>
      <c r="AH398" s="43">
        <f t="shared" si="72"/>
        <v>0</v>
      </c>
      <c r="AJ398" s="43" t="s">
        <v>24866</v>
      </c>
      <c r="AK398" s="43">
        <v>0</v>
      </c>
      <c r="AL398" s="43">
        <v>0</v>
      </c>
      <c r="AM398" s="43">
        <f t="shared" si="73"/>
        <v>0</v>
      </c>
      <c r="AO398" s="43" t="s">
        <v>24866</v>
      </c>
      <c r="AP398" s="43">
        <v>0</v>
      </c>
      <c r="AQ398" s="43">
        <v>0</v>
      </c>
      <c r="AR398" s="43">
        <f t="shared" si="74"/>
        <v>0</v>
      </c>
      <c r="AT398" s="43" t="s">
        <v>24866</v>
      </c>
      <c r="AU398" s="43">
        <v>0</v>
      </c>
      <c r="AV398" s="43">
        <v>0</v>
      </c>
      <c r="AW398" s="43">
        <f t="shared" si="75"/>
        <v>0</v>
      </c>
      <c r="AY398" s="43" t="s">
        <v>24866</v>
      </c>
      <c r="AZ398" s="43">
        <v>0</v>
      </c>
      <c r="BA398" s="43">
        <v>0</v>
      </c>
      <c r="BB398" s="43">
        <f t="shared" si="76"/>
        <v>0</v>
      </c>
    </row>
    <row r="399" spans="1:54">
      <c r="A399" s="43" t="s">
        <v>24867</v>
      </c>
      <c r="B399" s="43">
        <v>0</v>
      </c>
      <c r="C399" s="43">
        <v>0</v>
      </c>
      <c r="D399" s="43">
        <f t="shared" si="66"/>
        <v>0</v>
      </c>
      <c r="F399" s="43" t="s">
        <v>24867</v>
      </c>
      <c r="G399" s="43">
        <v>0</v>
      </c>
      <c r="H399" s="43">
        <v>0</v>
      </c>
      <c r="I399" s="43">
        <f t="shared" si="67"/>
        <v>0</v>
      </c>
      <c r="K399" s="43" t="s">
        <v>24867</v>
      </c>
      <c r="L399" s="43">
        <v>0</v>
      </c>
      <c r="M399" s="43">
        <v>0</v>
      </c>
      <c r="N399" s="43">
        <f t="shared" si="68"/>
        <v>0</v>
      </c>
      <c r="P399" s="43" t="s">
        <v>24867</v>
      </c>
      <c r="Q399" s="43">
        <v>0</v>
      </c>
      <c r="R399" s="43">
        <v>0</v>
      </c>
      <c r="S399" s="43">
        <f t="shared" si="69"/>
        <v>0</v>
      </c>
      <c r="U399" s="43" t="s">
        <v>24867</v>
      </c>
      <c r="V399" s="43">
        <v>0</v>
      </c>
      <c r="W399" s="43">
        <v>0</v>
      </c>
      <c r="X399" s="43">
        <f t="shared" si="70"/>
        <v>0</v>
      </c>
      <c r="Z399" s="43" t="s">
        <v>24867</v>
      </c>
      <c r="AA399" s="43">
        <v>0</v>
      </c>
      <c r="AB399" s="43">
        <v>0</v>
      </c>
      <c r="AC399" s="43">
        <f t="shared" si="71"/>
        <v>0</v>
      </c>
      <c r="AE399" s="43" t="s">
        <v>24867</v>
      </c>
      <c r="AF399" s="43">
        <v>0</v>
      </c>
      <c r="AG399" s="43">
        <v>0</v>
      </c>
      <c r="AH399" s="43">
        <f t="shared" si="72"/>
        <v>0</v>
      </c>
      <c r="AJ399" s="43" t="s">
        <v>24867</v>
      </c>
      <c r="AK399" s="43">
        <v>0</v>
      </c>
      <c r="AL399" s="43">
        <v>0</v>
      </c>
      <c r="AM399" s="43">
        <f t="shared" si="73"/>
        <v>0</v>
      </c>
      <c r="AO399" s="43" t="s">
        <v>24867</v>
      </c>
      <c r="AP399" s="43">
        <v>0</v>
      </c>
      <c r="AQ399" s="43">
        <v>0</v>
      </c>
      <c r="AR399" s="43">
        <f t="shared" si="74"/>
        <v>0</v>
      </c>
      <c r="AT399" s="43" t="s">
        <v>24867</v>
      </c>
      <c r="AU399" s="43">
        <v>0</v>
      </c>
      <c r="AV399" s="43">
        <v>0</v>
      </c>
      <c r="AW399" s="43">
        <f t="shared" si="75"/>
        <v>0</v>
      </c>
      <c r="AY399" s="43" t="s">
        <v>24867</v>
      </c>
      <c r="AZ399" s="43">
        <v>0</v>
      </c>
      <c r="BA399" s="43">
        <v>0</v>
      </c>
      <c r="BB399" s="43">
        <f t="shared" si="76"/>
        <v>0</v>
      </c>
    </row>
    <row r="400" spans="1:54">
      <c r="A400" s="43" t="s">
        <v>24868</v>
      </c>
      <c r="B400" s="43">
        <v>0</v>
      </c>
      <c r="C400" s="43">
        <v>0</v>
      </c>
      <c r="D400" s="43">
        <f t="shared" si="66"/>
        <v>0</v>
      </c>
      <c r="F400" s="43" t="s">
        <v>24868</v>
      </c>
      <c r="G400" s="43">
        <v>0</v>
      </c>
      <c r="H400" s="43">
        <v>0</v>
      </c>
      <c r="I400" s="43">
        <f t="shared" si="67"/>
        <v>0</v>
      </c>
      <c r="K400" s="43" t="s">
        <v>24868</v>
      </c>
      <c r="L400" s="43">
        <v>0</v>
      </c>
      <c r="M400" s="43">
        <v>0</v>
      </c>
      <c r="N400" s="43">
        <f t="shared" si="68"/>
        <v>0</v>
      </c>
      <c r="P400" s="43" t="s">
        <v>24868</v>
      </c>
      <c r="Q400" s="43">
        <v>0</v>
      </c>
      <c r="R400" s="43">
        <v>0</v>
      </c>
      <c r="S400" s="43">
        <f t="shared" si="69"/>
        <v>0</v>
      </c>
      <c r="U400" s="43" t="s">
        <v>24868</v>
      </c>
      <c r="V400" s="43">
        <v>0</v>
      </c>
      <c r="W400" s="43">
        <v>0</v>
      </c>
      <c r="X400" s="43">
        <f t="shared" si="70"/>
        <v>0</v>
      </c>
      <c r="Z400" s="43" t="s">
        <v>24868</v>
      </c>
      <c r="AA400" s="43">
        <v>0</v>
      </c>
      <c r="AB400" s="43">
        <v>0</v>
      </c>
      <c r="AC400" s="43">
        <f t="shared" si="71"/>
        <v>0</v>
      </c>
      <c r="AE400" s="43" t="s">
        <v>24868</v>
      </c>
      <c r="AF400" s="43">
        <v>0</v>
      </c>
      <c r="AG400" s="43">
        <v>0</v>
      </c>
      <c r="AH400" s="43">
        <f t="shared" si="72"/>
        <v>0</v>
      </c>
      <c r="AJ400" s="43" t="s">
        <v>24868</v>
      </c>
      <c r="AK400" s="43">
        <v>0</v>
      </c>
      <c r="AL400" s="43">
        <v>0</v>
      </c>
      <c r="AM400" s="43">
        <f t="shared" si="73"/>
        <v>0</v>
      </c>
      <c r="AO400" s="43" t="s">
        <v>24868</v>
      </c>
      <c r="AP400" s="43">
        <v>0</v>
      </c>
      <c r="AQ400" s="43">
        <v>0</v>
      </c>
      <c r="AR400" s="43">
        <f t="shared" si="74"/>
        <v>0</v>
      </c>
      <c r="AT400" s="43" t="s">
        <v>24868</v>
      </c>
      <c r="AU400" s="43">
        <v>0</v>
      </c>
      <c r="AV400" s="43">
        <v>0</v>
      </c>
      <c r="AW400" s="43">
        <f t="shared" si="75"/>
        <v>0</v>
      </c>
      <c r="AY400" s="43" t="s">
        <v>24868</v>
      </c>
      <c r="AZ400" s="43">
        <v>0</v>
      </c>
      <c r="BA400" s="43">
        <v>0</v>
      </c>
      <c r="BB400" s="43">
        <f t="shared" si="76"/>
        <v>0</v>
      </c>
    </row>
    <row r="401" spans="1:54">
      <c r="A401" s="43" t="s">
        <v>24869</v>
      </c>
      <c r="B401" s="43">
        <v>0</v>
      </c>
      <c r="C401" s="43">
        <v>0</v>
      </c>
      <c r="D401" s="43">
        <f t="shared" si="66"/>
        <v>0</v>
      </c>
      <c r="F401" s="43" t="s">
        <v>24869</v>
      </c>
      <c r="G401" s="43">
        <v>0</v>
      </c>
      <c r="H401" s="43">
        <v>0</v>
      </c>
      <c r="I401" s="43">
        <f t="shared" si="67"/>
        <v>0</v>
      </c>
      <c r="K401" s="43" t="s">
        <v>24869</v>
      </c>
      <c r="L401" s="43">
        <v>0</v>
      </c>
      <c r="M401" s="43">
        <v>0</v>
      </c>
      <c r="N401" s="43">
        <f t="shared" si="68"/>
        <v>0</v>
      </c>
      <c r="P401" s="43" t="s">
        <v>24869</v>
      </c>
      <c r="Q401" s="43">
        <v>0</v>
      </c>
      <c r="R401" s="43">
        <v>0</v>
      </c>
      <c r="S401" s="43">
        <f t="shared" si="69"/>
        <v>0</v>
      </c>
      <c r="U401" s="43" t="s">
        <v>24869</v>
      </c>
      <c r="V401" s="43">
        <v>0</v>
      </c>
      <c r="W401" s="43">
        <v>0</v>
      </c>
      <c r="X401" s="43">
        <f t="shared" si="70"/>
        <v>0</v>
      </c>
      <c r="Z401" s="43" t="s">
        <v>24869</v>
      </c>
      <c r="AA401" s="43">
        <v>0</v>
      </c>
      <c r="AB401" s="43">
        <v>0</v>
      </c>
      <c r="AC401" s="43">
        <f t="shared" si="71"/>
        <v>0</v>
      </c>
      <c r="AE401" s="43" t="s">
        <v>24869</v>
      </c>
      <c r="AF401" s="43">
        <v>0</v>
      </c>
      <c r="AG401" s="43">
        <v>0</v>
      </c>
      <c r="AH401" s="43">
        <f t="shared" si="72"/>
        <v>0</v>
      </c>
      <c r="AJ401" s="43" t="s">
        <v>24869</v>
      </c>
      <c r="AK401" s="43">
        <v>0</v>
      </c>
      <c r="AL401" s="43">
        <v>0</v>
      </c>
      <c r="AM401" s="43">
        <f t="shared" si="73"/>
        <v>0</v>
      </c>
      <c r="AO401" s="43" t="s">
        <v>24869</v>
      </c>
      <c r="AP401" s="43">
        <v>0</v>
      </c>
      <c r="AQ401" s="43">
        <v>0</v>
      </c>
      <c r="AR401" s="43">
        <f t="shared" si="74"/>
        <v>0</v>
      </c>
      <c r="AT401" s="43" t="s">
        <v>24869</v>
      </c>
      <c r="AU401" s="43">
        <v>0</v>
      </c>
      <c r="AV401" s="43">
        <v>0</v>
      </c>
      <c r="AW401" s="43">
        <f t="shared" si="75"/>
        <v>0</v>
      </c>
      <c r="AY401" s="43" t="s">
        <v>24869</v>
      </c>
      <c r="AZ401" s="43">
        <v>0</v>
      </c>
      <c r="BA401" s="43">
        <v>0</v>
      </c>
      <c r="BB401" s="43">
        <f t="shared" si="76"/>
        <v>0</v>
      </c>
    </row>
    <row r="402" spans="1:54">
      <c r="A402" s="43" t="s">
        <v>24870</v>
      </c>
      <c r="B402" s="43">
        <v>0</v>
      </c>
      <c r="C402" s="43">
        <v>0</v>
      </c>
      <c r="D402" s="43">
        <f t="shared" si="66"/>
        <v>0</v>
      </c>
      <c r="F402" s="43" t="s">
        <v>24870</v>
      </c>
      <c r="G402" s="43">
        <v>0</v>
      </c>
      <c r="H402" s="43">
        <v>0</v>
      </c>
      <c r="I402" s="43">
        <f t="shared" si="67"/>
        <v>0</v>
      </c>
      <c r="K402" s="43" t="s">
        <v>24870</v>
      </c>
      <c r="L402" s="43">
        <v>0</v>
      </c>
      <c r="M402" s="43">
        <v>0</v>
      </c>
      <c r="N402" s="43">
        <f t="shared" si="68"/>
        <v>0</v>
      </c>
      <c r="P402" s="43" t="s">
        <v>24870</v>
      </c>
      <c r="Q402" s="43">
        <v>0</v>
      </c>
      <c r="R402" s="43">
        <v>0</v>
      </c>
      <c r="S402" s="43">
        <f t="shared" si="69"/>
        <v>0</v>
      </c>
      <c r="U402" s="43" t="s">
        <v>24870</v>
      </c>
      <c r="V402" s="43">
        <v>0</v>
      </c>
      <c r="W402" s="43">
        <v>0</v>
      </c>
      <c r="X402" s="43">
        <f t="shared" si="70"/>
        <v>0</v>
      </c>
      <c r="Z402" s="43" t="s">
        <v>24870</v>
      </c>
      <c r="AA402" s="43">
        <v>0</v>
      </c>
      <c r="AB402" s="43">
        <v>0</v>
      </c>
      <c r="AC402" s="43">
        <f t="shared" si="71"/>
        <v>0</v>
      </c>
      <c r="AE402" s="43" t="s">
        <v>24870</v>
      </c>
      <c r="AF402" s="43">
        <v>0</v>
      </c>
      <c r="AG402" s="43">
        <v>0</v>
      </c>
      <c r="AH402" s="43">
        <f t="shared" si="72"/>
        <v>0</v>
      </c>
      <c r="AJ402" s="43" t="s">
        <v>24870</v>
      </c>
      <c r="AK402" s="43">
        <v>0</v>
      </c>
      <c r="AL402" s="43">
        <v>0</v>
      </c>
      <c r="AM402" s="43">
        <f t="shared" si="73"/>
        <v>0</v>
      </c>
      <c r="AO402" s="43" t="s">
        <v>24870</v>
      </c>
      <c r="AP402" s="43">
        <v>0</v>
      </c>
      <c r="AQ402" s="43">
        <v>0</v>
      </c>
      <c r="AR402" s="43">
        <f t="shared" si="74"/>
        <v>0</v>
      </c>
      <c r="AT402" s="43" t="s">
        <v>24870</v>
      </c>
      <c r="AU402" s="43">
        <v>0</v>
      </c>
      <c r="AV402" s="43">
        <v>0</v>
      </c>
      <c r="AW402" s="43">
        <f t="shared" si="75"/>
        <v>0</v>
      </c>
      <c r="AY402" s="43" t="s">
        <v>24870</v>
      </c>
      <c r="AZ402" s="43">
        <v>0</v>
      </c>
      <c r="BA402" s="43">
        <v>0</v>
      </c>
      <c r="BB402" s="43">
        <f t="shared" si="76"/>
        <v>0</v>
      </c>
    </row>
    <row r="403" spans="1:54">
      <c r="A403" s="43" t="s">
        <v>24871</v>
      </c>
      <c r="B403" s="43">
        <v>0</v>
      </c>
      <c r="C403" s="43">
        <v>0</v>
      </c>
      <c r="D403" s="43">
        <f t="shared" si="66"/>
        <v>0</v>
      </c>
      <c r="F403" s="43" t="s">
        <v>24871</v>
      </c>
      <c r="G403" s="43">
        <v>0</v>
      </c>
      <c r="H403" s="43">
        <v>0</v>
      </c>
      <c r="I403" s="43">
        <f t="shared" si="67"/>
        <v>0</v>
      </c>
      <c r="K403" s="43" t="s">
        <v>24871</v>
      </c>
      <c r="L403" s="43">
        <v>0</v>
      </c>
      <c r="M403" s="43">
        <v>0</v>
      </c>
      <c r="N403" s="43">
        <f t="shared" si="68"/>
        <v>0</v>
      </c>
      <c r="P403" s="43" t="s">
        <v>24871</v>
      </c>
      <c r="Q403" s="43">
        <v>0</v>
      </c>
      <c r="R403" s="43">
        <v>0</v>
      </c>
      <c r="S403" s="43">
        <f t="shared" si="69"/>
        <v>0</v>
      </c>
      <c r="U403" s="43" t="s">
        <v>24871</v>
      </c>
      <c r="V403" s="43">
        <v>0</v>
      </c>
      <c r="W403" s="43">
        <v>0</v>
      </c>
      <c r="X403" s="43">
        <f t="shared" si="70"/>
        <v>0</v>
      </c>
      <c r="Z403" s="43" t="s">
        <v>24871</v>
      </c>
      <c r="AA403" s="43">
        <v>0</v>
      </c>
      <c r="AB403" s="43">
        <v>0</v>
      </c>
      <c r="AC403" s="43">
        <f t="shared" si="71"/>
        <v>0</v>
      </c>
      <c r="AE403" s="43" t="s">
        <v>24871</v>
      </c>
      <c r="AF403" s="43">
        <v>0</v>
      </c>
      <c r="AG403" s="43">
        <v>0</v>
      </c>
      <c r="AH403" s="43">
        <f t="shared" si="72"/>
        <v>0</v>
      </c>
      <c r="AJ403" s="43" t="s">
        <v>24871</v>
      </c>
      <c r="AK403" s="43">
        <v>0</v>
      </c>
      <c r="AL403" s="43">
        <v>0</v>
      </c>
      <c r="AM403" s="43">
        <f t="shared" si="73"/>
        <v>0</v>
      </c>
      <c r="AO403" s="43" t="s">
        <v>24871</v>
      </c>
      <c r="AP403" s="43">
        <v>0</v>
      </c>
      <c r="AQ403" s="43">
        <v>0</v>
      </c>
      <c r="AR403" s="43">
        <f t="shared" si="74"/>
        <v>0</v>
      </c>
      <c r="AT403" s="43" t="s">
        <v>24871</v>
      </c>
      <c r="AU403" s="43">
        <v>0</v>
      </c>
      <c r="AV403" s="43">
        <v>0</v>
      </c>
      <c r="AW403" s="43">
        <f t="shared" si="75"/>
        <v>0</v>
      </c>
      <c r="AY403" s="43" t="s">
        <v>24871</v>
      </c>
      <c r="AZ403" s="43">
        <v>0</v>
      </c>
      <c r="BA403" s="43">
        <v>0</v>
      </c>
      <c r="BB403" s="43">
        <f t="shared" si="76"/>
        <v>0</v>
      </c>
    </row>
    <row r="404" spans="1:54">
      <c r="A404" s="43" t="s">
        <v>24872</v>
      </c>
      <c r="B404" s="43">
        <v>0</v>
      </c>
      <c r="C404" s="43">
        <v>0</v>
      </c>
      <c r="D404" s="43">
        <f t="shared" si="66"/>
        <v>0</v>
      </c>
      <c r="F404" s="43" t="s">
        <v>24872</v>
      </c>
      <c r="G404" s="43">
        <v>0</v>
      </c>
      <c r="H404" s="43">
        <v>0</v>
      </c>
      <c r="I404" s="43">
        <f t="shared" si="67"/>
        <v>0</v>
      </c>
      <c r="K404" s="43" t="s">
        <v>24872</v>
      </c>
      <c r="L404" s="43">
        <v>0</v>
      </c>
      <c r="M404" s="43">
        <v>0</v>
      </c>
      <c r="N404" s="43">
        <f t="shared" si="68"/>
        <v>0</v>
      </c>
      <c r="P404" s="43" t="s">
        <v>24872</v>
      </c>
      <c r="Q404" s="43">
        <v>0</v>
      </c>
      <c r="R404" s="43">
        <v>0</v>
      </c>
      <c r="S404" s="43">
        <f t="shared" si="69"/>
        <v>0</v>
      </c>
      <c r="U404" s="43" t="s">
        <v>24872</v>
      </c>
      <c r="V404" s="43">
        <v>0</v>
      </c>
      <c r="W404" s="43">
        <v>0</v>
      </c>
      <c r="X404" s="43">
        <f t="shared" si="70"/>
        <v>0</v>
      </c>
      <c r="Z404" s="43" t="s">
        <v>24872</v>
      </c>
      <c r="AA404" s="43">
        <v>0</v>
      </c>
      <c r="AB404" s="43">
        <v>0</v>
      </c>
      <c r="AC404" s="43">
        <f t="shared" si="71"/>
        <v>0</v>
      </c>
      <c r="AE404" s="43" t="s">
        <v>24872</v>
      </c>
      <c r="AF404" s="43">
        <v>0</v>
      </c>
      <c r="AG404" s="43">
        <v>0</v>
      </c>
      <c r="AH404" s="43">
        <f t="shared" si="72"/>
        <v>0</v>
      </c>
      <c r="AJ404" s="43" t="s">
        <v>24872</v>
      </c>
      <c r="AK404" s="43">
        <v>0</v>
      </c>
      <c r="AL404" s="43">
        <v>0</v>
      </c>
      <c r="AM404" s="43">
        <f t="shared" si="73"/>
        <v>0</v>
      </c>
      <c r="AO404" s="43" t="s">
        <v>24872</v>
      </c>
      <c r="AP404" s="43">
        <v>0</v>
      </c>
      <c r="AQ404" s="43">
        <v>0</v>
      </c>
      <c r="AR404" s="43">
        <f t="shared" si="74"/>
        <v>0</v>
      </c>
      <c r="AT404" s="43" t="s">
        <v>24872</v>
      </c>
      <c r="AU404" s="43">
        <v>0</v>
      </c>
      <c r="AV404" s="43">
        <v>0</v>
      </c>
      <c r="AW404" s="43">
        <f t="shared" si="75"/>
        <v>0</v>
      </c>
      <c r="AY404" s="43" t="s">
        <v>24872</v>
      </c>
      <c r="AZ404" s="43">
        <v>0</v>
      </c>
      <c r="BA404" s="43">
        <v>0</v>
      </c>
      <c r="BB404" s="43">
        <f t="shared" si="76"/>
        <v>0</v>
      </c>
    </row>
    <row r="405" spans="1:54">
      <c r="A405" s="43" t="s">
        <v>24873</v>
      </c>
      <c r="B405" s="43">
        <v>0</v>
      </c>
      <c r="C405" s="43">
        <v>0</v>
      </c>
      <c r="D405" s="43">
        <f t="shared" si="66"/>
        <v>0</v>
      </c>
      <c r="F405" s="43" t="s">
        <v>24873</v>
      </c>
      <c r="G405" s="43">
        <v>0</v>
      </c>
      <c r="H405" s="43">
        <v>0</v>
      </c>
      <c r="I405" s="43">
        <f t="shared" si="67"/>
        <v>0</v>
      </c>
      <c r="K405" s="43" t="s">
        <v>24873</v>
      </c>
      <c r="L405" s="43">
        <v>0</v>
      </c>
      <c r="M405" s="43">
        <v>0</v>
      </c>
      <c r="N405" s="43">
        <f t="shared" si="68"/>
        <v>0</v>
      </c>
      <c r="P405" s="43" t="s">
        <v>24873</v>
      </c>
      <c r="Q405" s="43">
        <v>0</v>
      </c>
      <c r="R405" s="43">
        <v>0</v>
      </c>
      <c r="S405" s="43">
        <f t="shared" si="69"/>
        <v>0</v>
      </c>
      <c r="U405" s="43" t="s">
        <v>24873</v>
      </c>
      <c r="V405" s="43">
        <v>0</v>
      </c>
      <c r="W405" s="43">
        <v>0</v>
      </c>
      <c r="X405" s="43">
        <f t="shared" si="70"/>
        <v>0</v>
      </c>
      <c r="Z405" s="43" t="s">
        <v>24873</v>
      </c>
      <c r="AA405" s="43">
        <v>0</v>
      </c>
      <c r="AB405" s="43">
        <v>0</v>
      </c>
      <c r="AC405" s="43">
        <f t="shared" si="71"/>
        <v>0</v>
      </c>
      <c r="AE405" s="43" t="s">
        <v>24873</v>
      </c>
      <c r="AF405" s="43">
        <v>0</v>
      </c>
      <c r="AG405" s="43">
        <v>0</v>
      </c>
      <c r="AH405" s="43">
        <f t="shared" si="72"/>
        <v>0</v>
      </c>
      <c r="AJ405" s="43" t="s">
        <v>24873</v>
      </c>
      <c r="AK405" s="43">
        <v>0</v>
      </c>
      <c r="AL405" s="43">
        <v>0</v>
      </c>
      <c r="AM405" s="43">
        <f t="shared" si="73"/>
        <v>0</v>
      </c>
      <c r="AO405" s="43" t="s">
        <v>24873</v>
      </c>
      <c r="AP405" s="43">
        <v>0</v>
      </c>
      <c r="AQ405" s="43">
        <v>0</v>
      </c>
      <c r="AR405" s="43">
        <f t="shared" si="74"/>
        <v>0</v>
      </c>
      <c r="AT405" s="43" t="s">
        <v>24873</v>
      </c>
      <c r="AU405" s="43">
        <v>0</v>
      </c>
      <c r="AV405" s="43">
        <v>0</v>
      </c>
      <c r="AW405" s="43">
        <f t="shared" si="75"/>
        <v>0</v>
      </c>
      <c r="AY405" s="43" t="s">
        <v>24873</v>
      </c>
      <c r="AZ405" s="43">
        <v>0</v>
      </c>
      <c r="BA405" s="43">
        <v>0</v>
      </c>
      <c r="BB405" s="43">
        <f t="shared" si="76"/>
        <v>0</v>
      </c>
    </row>
    <row r="406" spans="1:54">
      <c r="A406" s="43" t="s">
        <v>24874</v>
      </c>
      <c r="B406" s="43">
        <v>0</v>
      </c>
      <c r="C406" s="43">
        <v>0</v>
      </c>
      <c r="D406" s="43">
        <f t="shared" si="66"/>
        <v>0</v>
      </c>
      <c r="F406" s="43" t="s">
        <v>24874</v>
      </c>
      <c r="G406" s="43">
        <v>0</v>
      </c>
      <c r="H406" s="43">
        <v>0</v>
      </c>
      <c r="I406" s="43">
        <f t="shared" si="67"/>
        <v>0</v>
      </c>
      <c r="K406" s="43" t="s">
        <v>24874</v>
      </c>
      <c r="L406" s="43">
        <v>0</v>
      </c>
      <c r="M406" s="43">
        <v>0</v>
      </c>
      <c r="N406" s="43">
        <f t="shared" si="68"/>
        <v>0</v>
      </c>
      <c r="P406" s="43" t="s">
        <v>24874</v>
      </c>
      <c r="Q406" s="43">
        <v>0</v>
      </c>
      <c r="R406" s="43">
        <v>0</v>
      </c>
      <c r="S406" s="43">
        <f t="shared" si="69"/>
        <v>0</v>
      </c>
      <c r="U406" s="43" t="s">
        <v>24874</v>
      </c>
      <c r="V406" s="43">
        <v>0</v>
      </c>
      <c r="W406" s="43">
        <v>0</v>
      </c>
      <c r="X406" s="43">
        <f t="shared" si="70"/>
        <v>0</v>
      </c>
      <c r="Z406" s="43" t="s">
        <v>24874</v>
      </c>
      <c r="AA406" s="43">
        <v>0</v>
      </c>
      <c r="AB406" s="43">
        <v>0</v>
      </c>
      <c r="AC406" s="43">
        <f t="shared" si="71"/>
        <v>0</v>
      </c>
      <c r="AE406" s="43" t="s">
        <v>24874</v>
      </c>
      <c r="AF406" s="43">
        <v>0</v>
      </c>
      <c r="AG406" s="43">
        <v>0</v>
      </c>
      <c r="AH406" s="43">
        <f t="shared" si="72"/>
        <v>0</v>
      </c>
      <c r="AJ406" s="43" t="s">
        <v>24874</v>
      </c>
      <c r="AK406" s="43">
        <v>0</v>
      </c>
      <c r="AL406" s="43">
        <v>0</v>
      </c>
      <c r="AM406" s="43">
        <f t="shared" si="73"/>
        <v>0</v>
      </c>
      <c r="AO406" s="43" t="s">
        <v>24874</v>
      </c>
      <c r="AP406" s="43">
        <v>0</v>
      </c>
      <c r="AQ406" s="43">
        <v>0</v>
      </c>
      <c r="AR406" s="43">
        <f t="shared" si="74"/>
        <v>0</v>
      </c>
      <c r="AT406" s="43" t="s">
        <v>24874</v>
      </c>
      <c r="AU406" s="43">
        <v>0</v>
      </c>
      <c r="AV406" s="43">
        <v>0</v>
      </c>
      <c r="AW406" s="43">
        <f t="shared" si="75"/>
        <v>0</v>
      </c>
      <c r="AY406" s="43" t="s">
        <v>24874</v>
      </c>
      <c r="AZ406" s="43">
        <v>0</v>
      </c>
      <c r="BA406" s="43">
        <v>0</v>
      </c>
      <c r="BB406" s="43">
        <f t="shared" si="76"/>
        <v>0</v>
      </c>
    </row>
    <row r="407" spans="1:54">
      <c r="A407" s="43" t="s">
        <v>24875</v>
      </c>
      <c r="B407" s="43">
        <v>0</v>
      </c>
      <c r="C407" s="43">
        <v>0</v>
      </c>
      <c r="D407" s="43">
        <f t="shared" si="66"/>
        <v>0</v>
      </c>
      <c r="F407" s="43" t="s">
        <v>24875</v>
      </c>
      <c r="G407" s="43">
        <v>0</v>
      </c>
      <c r="H407" s="43">
        <v>0</v>
      </c>
      <c r="I407" s="43">
        <f t="shared" si="67"/>
        <v>0</v>
      </c>
      <c r="K407" s="43" t="s">
        <v>24875</v>
      </c>
      <c r="L407" s="43">
        <v>0</v>
      </c>
      <c r="M407" s="43">
        <v>0</v>
      </c>
      <c r="N407" s="43">
        <f t="shared" si="68"/>
        <v>0</v>
      </c>
      <c r="P407" s="43" t="s">
        <v>24875</v>
      </c>
      <c r="Q407" s="43">
        <v>0</v>
      </c>
      <c r="R407" s="43">
        <v>0</v>
      </c>
      <c r="S407" s="43">
        <f t="shared" si="69"/>
        <v>0</v>
      </c>
      <c r="U407" s="43" t="s">
        <v>24875</v>
      </c>
      <c r="V407" s="43">
        <v>0</v>
      </c>
      <c r="W407" s="43">
        <v>0</v>
      </c>
      <c r="X407" s="43">
        <f t="shared" si="70"/>
        <v>0</v>
      </c>
      <c r="Z407" s="43" t="s">
        <v>24875</v>
      </c>
      <c r="AA407" s="43">
        <v>0</v>
      </c>
      <c r="AB407" s="43">
        <v>0</v>
      </c>
      <c r="AC407" s="43">
        <f t="shared" si="71"/>
        <v>0</v>
      </c>
      <c r="AE407" s="43" t="s">
        <v>24875</v>
      </c>
      <c r="AF407" s="43">
        <v>0</v>
      </c>
      <c r="AG407" s="43">
        <v>0</v>
      </c>
      <c r="AH407" s="43">
        <f t="shared" si="72"/>
        <v>0</v>
      </c>
      <c r="AJ407" s="43" t="s">
        <v>24875</v>
      </c>
      <c r="AK407" s="43">
        <v>0</v>
      </c>
      <c r="AL407" s="43">
        <v>0</v>
      </c>
      <c r="AM407" s="43">
        <f t="shared" si="73"/>
        <v>0</v>
      </c>
      <c r="AO407" s="43" t="s">
        <v>24875</v>
      </c>
      <c r="AP407" s="43">
        <v>0</v>
      </c>
      <c r="AQ407" s="43">
        <v>0</v>
      </c>
      <c r="AR407" s="43">
        <f t="shared" si="74"/>
        <v>0</v>
      </c>
      <c r="AT407" s="43" t="s">
        <v>24875</v>
      </c>
      <c r="AU407" s="43">
        <v>0</v>
      </c>
      <c r="AV407" s="43">
        <v>0</v>
      </c>
      <c r="AW407" s="43">
        <f t="shared" si="75"/>
        <v>0</v>
      </c>
      <c r="AY407" s="43" t="s">
        <v>24875</v>
      </c>
      <c r="AZ407" s="43">
        <v>0</v>
      </c>
      <c r="BA407" s="43">
        <v>0</v>
      </c>
      <c r="BB407" s="43">
        <f t="shared" si="76"/>
        <v>0</v>
      </c>
    </row>
    <row r="408" spans="1:54">
      <c r="A408" s="43" t="s">
        <v>24876</v>
      </c>
      <c r="B408" s="43">
        <v>0</v>
      </c>
      <c r="C408" s="43">
        <v>0</v>
      </c>
      <c r="D408" s="43">
        <f t="shared" si="66"/>
        <v>0</v>
      </c>
      <c r="F408" s="43" t="s">
        <v>24876</v>
      </c>
      <c r="G408" s="43">
        <v>0</v>
      </c>
      <c r="H408" s="43">
        <v>0</v>
      </c>
      <c r="I408" s="43">
        <f t="shared" si="67"/>
        <v>0</v>
      </c>
      <c r="K408" s="43" t="s">
        <v>24876</v>
      </c>
      <c r="L408" s="43">
        <v>0</v>
      </c>
      <c r="M408" s="43">
        <v>0</v>
      </c>
      <c r="N408" s="43">
        <f t="shared" si="68"/>
        <v>0</v>
      </c>
      <c r="P408" s="43" t="s">
        <v>24876</v>
      </c>
      <c r="Q408" s="43">
        <v>0</v>
      </c>
      <c r="R408" s="43">
        <v>0</v>
      </c>
      <c r="S408" s="43">
        <f t="shared" si="69"/>
        <v>0</v>
      </c>
      <c r="U408" s="43" t="s">
        <v>24876</v>
      </c>
      <c r="V408" s="43">
        <v>0</v>
      </c>
      <c r="W408" s="43">
        <v>0</v>
      </c>
      <c r="X408" s="43">
        <f t="shared" si="70"/>
        <v>0</v>
      </c>
      <c r="Z408" s="43" t="s">
        <v>24876</v>
      </c>
      <c r="AA408" s="43">
        <v>0</v>
      </c>
      <c r="AB408" s="43">
        <v>0</v>
      </c>
      <c r="AC408" s="43">
        <f t="shared" si="71"/>
        <v>0</v>
      </c>
      <c r="AE408" s="43" t="s">
        <v>24876</v>
      </c>
      <c r="AF408" s="43">
        <v>0</v>
      </c>
      <c r="AG408" s="43">
        <v>0</v>
      </c>
      <c r="AH408" s="43">
        <f t="shared" si="72"/>
        <v>0</v>
      </c>
      <c r="AJ408" s="43" t="s">
        <v>24876</v>
      </c>
      <c r="AK408" s="43">
        <v>0</v>
      </c>
      <c r="AL408" s="43">
        <v>0</v>
      </c>
      <c r="AM408" s="43">
        <f t="shared" si="73"/>
        <v>0</v>
      </c>
      <c r="AO408" s="43" t="s">
        <v>24876</v>
      </c>
      <c r="AP408" s="43">
        <v>0</v>
      </c>
      <c r="AQ408" s="43">
        <v>0</v>
      </c>
      <c r="AR408" s="43">
        <f t="shared" si="74"/>
        <v>0</v>
      </c>
      <c r="AT408" s="43" t="s">
        <v>24876</v>
      </c>
      <c r="AU408" s="43">
        <v>0</v>
      </c>
      <c r="AV408" s="43">
        <v>0</v>
      </c>
      <c r="AW408" s="43">
        <f t="shared" si="75"/>
        <v>0</v>
      </c>
      <c r="AY408" s="43" t="s">
        <v>24876</v>
      </c>
      <c r="AZ408" s="43">
        <v>0</v>
      </c>
      <c r="BA408" s="43">
        <v>0</v>
      </c>
      <c r="BB408" s="43">
        <f t="shared" si="76"/>
        <v>0</v>
      </c>
    </row>
    <row r="409" spans="1:54">
      <c r="A409" s="43" t="s">
        <v>24877</v>
      </c>
      <c r="B409" s="43">
        <v>0</v>
      </c>
      <c r="C409" s="43">
        <v>0</v>
      </c>
      <c r="D409" s="43">
        <f t="shared" si="66"/>
        <v>0</v>
      </c>
      <c r="F409" s="43" t="s">
        <v>24877</v>
      </c>
      <c r="G409" s="43">
        <v>0</v>
      </c>
      <c r="H409" s="43">
        <v>0</v>
      </c>
      <c r="I409" s="43">
        <f t="shared" si="67"/>
        <v>0</v>
      </c>
      <c r="K409" s="43" t="s">
        <v>24877</v>
      </c>
      <c r="L409" s="43">
        <v>0</v>
      </c>
      <c r="M409" s="43">
        <v>0</v>
      </c>
      <c r="N409" s="43">
        <f t="shared" si="68"/>
        <v>0</v>
      </c>
      <c r="P409" s="43" t="s">
        <v>24877</v>
      </c>
      <c r="Q409" s="43">
        <v>0</v>
      </c>
      <c r="R409" s="43">
        <v>0</v>
      </c>
      <c r="S409" s="43">
        <f t="shared" si="69"/>
        <v>0</v>
      </c>
      <c r="U409" s="43" t="s">
        <v>24877</v>
      </c>
      <c r="V409" s="43">
        <v>0</v>
      </c>
      <c r="W409" s="43">
        <v>0</v>
      </c>
      <c r="X409" s="43">
        <f t="shared" si="70"/>
        <v>0</v>
      </c>
      <c r="Z409" s="43" t="s">
        <v>24877</v>
      </c>
      <c r="AA409" s="43">
        <v>0</v>
      </c>
      <c r="AB409" s="43">
        <v>0</v>
      </c>
      <c r="AC409" s="43">
        <f t="shared" si="71"/>
        <v>0</v>
      </c>
      <c r="AE409" s="43" t="s">
        <v>24877</v>
      </c>
      <c r="AF409" s="43">
        <v>0</v>
      </c>
      <c r="AG409" s="43">
        <v>0</v>
      </c>
      <c r="AH409" s="43">
        <f t="shared" si="72"/>
        <v>0</v>
      </c>
      <c r="AJ409" s="43" t="s">
        <v>24877</v>
      </c>
      <c r="AK409" s="43">
        <v>0</v>
      </c>
      <c r="AL409" s="43">
        <v>0</v>
      </c>
      <c r="AM409" s="43">
        <f t="shared" si="73"/>
        <v>0</v>
      </c>
      <c r="AO409" s="43" t="s">
        <v>24877</v>
      </c>
      <c r="AP409" s="43">
        <v>0</v>
      </c>
      <c r="AQ409" s="43">
        <v>0</v>
      </c>
      <c r="AR409" s="43">
        <f t="shared" si="74"/>
        <v>0</v>
      </c>
      <c r="AT409" s="43" t="s">
        <v>24877</v>
      </c>
      <c r="AU409" s="43">
        <v>0</v>
      </c>
      <c r="AV409" s="43">
        <v>0</v>
      </c>
      <c r="AW409" s="43">
        <f t="shared" si="75"/>
        <v>0</v>
      </c>
      <c r="AY409" s="43" t="s">
        <v>24877</v>
      </c>
      <c r="AZ409" s="43">
        <v>0</v>
      </c>
      <c r="BA409" s="43">
        <v>0</v>
      </c>
      <c r="BB409" s="43">
        <f t="shared" si="76"/>
        <v>0</v>
      </c>
    </row>
    <row r="410" spans="1:54">
      <c r="A410" s="43" t="s">
        <v>24878</v>
      </c>
      <c r="B410" s="43">
        <v>0</v>
      </c>
      <c r="C410" s="43">
        <v>0</v>
      </c>
      <c r="D410" s="43">
        <f t="shared" si="66"/>
        <v>0</v>
      </c>
      <c r="F410" s="43" t="s">
        <v>24878</v>
      </c>
      <c r="G410" s="43">
        <v>0</v>
      </c>
      <c r="H410" s="43">
        <v>0</v>
      </c>
      <c r="I410" s="43">
        <f t="shared" si="67"/>
        <v>0</v>
      </c>
      <c r="K410" s="43" t="s">
        <v>24878</v>
      </c>
      <c r="L410" s="43">
        <v>0</v>
      </c>
      <c r="M410" s="43">
        <v>0</v>
      </c>
      <c r="N410" s="43">
        <f t="shared" si="68"/>
        <v>0</v>
      </c>
      <c r="P410" s="43" t="s">
        <v>24878</v>
      </c>
      <c r="Q410" s="43">
        <v>0</v>
      </c>
      <c r="R410" s="43">
        <v>0</v>
      </c>
      <c r="S410" s="43">
        <f t="shared" si="69"/>
        <v>0</v>
      </c>
      <c r="U410" s="43" t="s">
        <v>24878</v>
      </c>
      <c r="V410" s="43">
        <v>0</v>
      </c>
      <c r="W410" s="43">
        <v>0</v>
      </c>
      <c r="X410" s="43">
        <f t="shared" si="70"/>
        <v>0</v>
      </c>
      <c r="Z410" s="43" t="s">
        <v>24878</v>
      </c>
      <c r="AA410" s="43">
        <v>0</v>
      </c>
      <c r="AB410" s="43">
        <v>0</v>
      </c>
      <c r="AC410" s="43">
        <f t="shared" si="71"/>
        <v>0</v>
      </c>
      <c r="AE410" s="43" t="s">
        <v>24878</v>
      </c>
      <c r="AF410" s="43">
        <v>0</v>
      </c>
      <c r="AG410" s="43">
        <v>0</v>
      </c>
      <c r="AH410" s="43">
        <f t="shared" si="72"/>
        <v>0</v>
      </c>
      <c r="AJ410" s="43" t="s">
        <v>24878</v>
      </c>
      <c r="AK410" s="43">
        <v>0</v>
      </c>
      <c r="AL410" s="43">
        <v>0</v>
      </c>
      <c r="AM410" s="43">
        <f t="shared" si="73"/>
        <v>0</v>
      </c>
      <c r="AO410" s="43" t="s">
        <v>24878</v>
      </c>
      <c r="AP410" s="43">
        <v>0</v>
      </c>
      <c r="AQ410" s="43">
        <v>0</v>
      </c>
      <c r="AR410" s="43">
        <f t="shared" si="74"/>
        <v>0</v>
      </c>
      <c r="AT410" s="43" t="s">
        <v>24878</v>
      </c>
      <c r="AU410" s="43">
        <v>0</v>
      </c>
      <c r="AV410" s="43">
        <v>0</v>
      </c>
      <c r="AW410" s="43">
        <f t="shared" si="75"/>
        <v>0</v>
      </c>
      <c r="AY410" s="43" t="s">
        <v>24878</v>
      </c>
      <c r="AZ410" s="43">
        <v>0</v>
      </c>
      <c r="BA410" s="43">
        <v>0</v>
      </c>
      <c r="BB410" s="43">
        <f t="shared" si="76"/>
        <v>0</v>
      </c>
    </row>
    <row r="411" spans="1:54">
      <c r="A411" s="43" t="s">
        <v>24879</v>
      </c>
      <c r="B411" s="43">
        <v>0</v>
      </c>
      <c r="C411" s="43">
        <v>0</v>
      </c>
      <c r="D411" s="43">
        <f t="shared" si="66"/>
        <v>0</v>
      </c>
      <c r="F411" s="43" t="s">
        <v>24879</v>
      </c>
      <c r="G411" s="43">
        <v>0</v>
      </c>
      <c r="H411" s="43">
        <v>0</v>
      </c>
      <c r="I411" s="43">
        <f t="shared" si="67"/>
        <v>0</v>
      </c>
      <c r="K411" s="43" t="s">
        <v>24879</v>
      </c>
      <c r="L411" s="43">
        <v>0</v>
      </c>
      <c r="M411" s="43">
        <v>0</v>
      </c>
      <c r="N411" s="43">
        <f t="shared" si="68"/>
        <v>0</v>
      </c>
      <c r="P411" s="43" t="s">
        <v>24879</v>
      </c>
      <c r="Q411" s="43">
        <v>0</v>
      </c>
      <c r="R411" s="43">
        <v>0</v>
      </c>
      <c r="S411" s="43">
        <f t="shared" si="69"/>
        <v>0</v>
      </c>
      <c r="U411" s="43" t="s">
        <v>24879</v>
      </c>
      <c r="V411" s="43">
        <v>0</v>
      </c>
      <c r="W411" s="43">
        <v>0</v>
      </c>
      <c r="X411" s="43">
        <f t="shared" si="70"/>
        <v>0</v>
      </c>
      <c r="Z411" s="43" t="s">
        <v>24879</v>
      </c>
      <c r="AA411" s="43">
        <v>0</v>
      </c>
      <c r="AB411" s="43">
        <v>0</v>
      </c>
      <c r="AC411" s="43">
        <f t="shared" si="71"/>
        <v>0</v>
      </c>
      <c r="AE411" s="43" t="s">
        <v>24879</v>
      </c>
      <c r="AF411" s="43">
        <v>0</v>
      </c>
      <c r="AG411" s="43">
        <v>0</v>
      </c>
      <c r="AH411" s="43">
        <f t="shared" si="72"/>
        <v>0</v>
      </c>
      <c r="AJ411" s="43" t="s">
        <v>24879</v>
      </c>
      <c r="AK411" s="43">
        <v>0</v>
      </c>
      <c r="AL411" s="43">
        <v>0</v>
      </c>
      <c r="AM411" s="43">
        <f t="shared" si="73"/>
        <v>0</v>
      </c>
      <c r="AO411" s="43" t="s">
        <v>24879</v>
      </c>
      <c r="AP411" s="43">
        <v>0</v>
      </c>
      <c r="AQ411" s="43">
        <v>0</v>
      </c>
      <c r="AR411" s="43">
        <f t="shared" si="74"/>
        <v>0</v>
      </c>
      <c r="AT411" s="43" t="s">
        <v>24879</v>
      </c>
      <c r="AU411" s="43">
        <v>0</v>
      </c>
      <c r="AV411" s="43">
        <v>0</v>
      </c>
      <c r="AW411" s="43">
        <f t="shared" si="75"/>
        <v>0</v>
      </c>
      <c r="AY411" s="43" t="s">
        <v>24879</v>
      </c>
      <c r="AZ411" s="43">
        <v>0</v>
      </c>
      <c r="BA411" s="43">
        <v>0</v>
      </c>
      <c r="BB411" s="43">
        <f t="shared" si="76"/>
        <v>0</v>
      </c>
    </row>
    <row r="412" spans="1:54">
      <c r="A412" s="43" t="s">
        <v>24880</v>
      </c>
      <c r="B412" s="43">
        <v>0</v>
      </c>
      <c r="C412" s="43">
        <v>0</v>
      </c>
      <c r="D412" s="43">
        <f t="shared" si="66"/>
        <v>0</v>
      </c>
      <c r="F412" s="43" t="s">
        <v>24880</v>
      </c>
      <c r="G412" s="43">
        <v>0</v>
      </c>
      <c r="H412" s="43">
        <v>0</v>
      </c>
      <c r="I412" s="43">
        <f t="shared" si="67"/>
        <v>0</v>
      </c>
      <c r="K412" s="43" t="s">
        <v>24880</v>
      </c>
      <c r="L412" s="43">
        <v>0</v>
      </c>
      <c r="M412" s="43">
        <v>0</v>
      </c>
      <c r="N412" s="43">
        <f t="shared" si="68"/>
        <v>0</v>
      </c>
      <c r="P412" s="43" t="s">
        <v>24880</v>
      </c>
      <c r="Q412" s="43">
        <v>0</v>
      </c>
      <c r="R412" s="43">
        <v>0</v>
      </c>
      <c r="S412" s="43">
        <f t="shared" si="69"/>
        <v>0</v>
      </c>
      <c r="U412" s="43" t="s">
        <v>24880</v>
      </c>
      <c r="V412" s="43">
        <v>0</v>
      </c>
      <c r="W412" s="43">
        <v>0</v>
      </c>
      <c r="X412" s="43">
        <f t="shared" si="70"/>
        <v>0</v>
      </c>
      <c r="Z412" s="43" t="s">
        <v>24880</v>
      </c>
      <c r="AA412" s="43">
        <v>0</v>
      </c>
      <c r="AB412" s="43">
        <v>0</v>
      </c>
      <c r="AC412" s="43">
        <f t="shared" si="71"/>
        <v>0</v>
      </c>
      <c r="AE412" s="43" t="s">
        <v>24880</v>
      </c>
      <c r="AF412" s="43">
        <v>0</v>
      </c>
      <c r="AG412" s="43">
        <v>0</v>
      </c>
      <c r="AH412" s="43">
        <f t="shared" si="72"/>
        <v>0</v>
      </c>
      <c r="AJ412" s="43" t="s">
        <v>24880</v>
      </c>
      <c r="AK412" s="43">
        <v>0</v>
      </c>
      <c r="AL412" s="43">
        <v>0</v>
      </c>
      <c r="AM412" s="43">
        <f t="shared" si="73"/>
        <v>0</v>
      </c>
      <c r="AO412" s="43" t="s">
        <v>24880</v>
      </c>
      <c r="AP412" s="43">
        <v>0</v>
      </c>
      <c r="AQ412" s="43">
        <v>0</v>
      </c>
      <c r="AR412" s="43">
        <f t="shared" si="74"/>
        <v>0</v>
      </c>
      <c r="AT412" s="43" t="s">
        <v>24880</v>
      </c>
      <c r="AU412" s="43">
        <v>0</v>
      </c>
      <c r="AV412" s="43">
        <v>0</v>
      </c>
      <c r="AW412" s="43">
        <f t="shared" si="75"/>
        <v>0</v>
      </c>
      <c r="AY412" s="43" t="s">
        <v>24880</v>
      </c>
      <c r="AZ412" s="43">
        <v>0</v>
      </c>
      <c r="BA412" s="43">
        <v>0</v>
      </c>
      <c r="BB412" s="43">
        <f t="shared" si="76"/>
        <v>0</v>
      </c>
    </row>
    <row r="413" spans="1:54">
      <c r="A413" s="43" t="s">
        <v>24881</v>
      </c>
      <c r="B413" s="43">
        <v>0</v>
      </c>
      <c r="C413" s="43">
        <v>0</v>
      </c>
      <c r="D413" s="43">
        <f t="shared" si="66"/>
        <v>0</v>
      </c>
      <c r="F413" s="43" t="s">
        <v>24881</v>
      </c>
      <c r="G413" s="43">
        <v>0</v>
      </c>
      <c r="H413" s="43">
        <v>0</v>
      </c>
      <c r="I413" s="43">
        <f t="shared" si="67"/>
        <v>0</v>
      </c>
      <c r="K413" s="43" t="s">
        <v>24881</v>
      </c>
      <c r="L413" s="43">
        <v>0</v>
      </c>
      <c r="M413" s="43">
        <v>0</v>
      </c>
      <c r="N413" s="43">
        <f t="shared" si="68"/>
        <v>0</v>
      </c>
      <c r="P413" s="43" t="s">
        <v>24881</v>
      </c>
      <c r="Q413" s="43">
        <v>0</v>
      </c>
      <c r="R413" s="43">
        <v>0</v>
      </c>
      <c r="S413" s="43">
        <f t="shared" si="69"/>
        <v>0</v>
      </c>
      <c r="U413" s="43" t="s">
        <v>24881</v>
      </c>
      <c r="V413" s="43">
        <v>0</v>
      </c>
      <c r="W413" s="43">
        <v>0</v>
      </c>
      <c r="X413" s="43">
        <f t="shared" si="70"/>
        <v>0</v>
      </c>
      <c r="Z413" s="43" t="s">
        <v>24881</v>
      </c>
      <c r="AA413" s="43">
        <v>0</v>
      </c>
      <c r="AB413" s="43">
        <v>0</v>
      </c>
      <c r="AC413" s="43">
        <f t="shared" si="71"/>
        <v>0</v>
      </c>
      <c r="AE413" s="43" t="s">
        <v>24881</v>
      </c>
      <c r="AF413" s="43">
        <v>0</v>
      </c>
      <c r="AG413" s="43">
        <v>0</v>
      </c>
      <c r="AH413" s="43">
        <f t="shared" si="72"/>
        <v>0</v>
      </c>
      <c r="AJ413" s="43" t="s">
        <v>24881</v>
      </c>
      <c r="AK413" s="43">
        <v>0</v>
      </c>
      <c r="AL413" s="43">
        <v>0</v>
      </c>
      <c r="AM413" s="43">
        <f t="shared" si="73"/>
        <v>0</v>
      </c>
      <c r="AO413" s="43" t="s">
        <v>24881</v>
      </c>
      <c r="AP413" s="43">
        <v>0</v>
      </c>
      <c r="AQ413" s="43">
        <v>0</v>
      </c>
      <c r="AR413" s="43">
        <f t="shared" si="74"/>
        <v>0</v>
      </c>
      <c r="AT413" s="43" t="s">
        <v>24881</v>
      </c>
      <c r="AU413" s="43">
        <v>0</v>
      </c>
      <c r="AV413" s="43">
        <v>0</v>
      </c>
      <c r="AW413" s="43">
        <f t="shared" si="75"/>
        <v>0</v>
      </c>
      <c r="AY413" s="43" t="s">
        <v>24881</v>
      </c>
      <c r="AZ413" s="43">
        <v>0</v>
      </c>
      <c r="BA413" s="43">
        <v>0</v>
      </c>
      <c r="BB413" s="43">
        <f t="shared" si="76"/>
        <v>0</v>
      </c>
    </row>
    <row r="414" spans="1:54">
      <c r="A414" s="43" t="s">
        <v>24882</v>
      </c>
      <c r="B414" s="43">
        <v>0</v>
      </c>
      <c r="C414" s="43">
        <v>0</v>
      </c>
      <c r="D414" s="43">
        <f t="shared" si="66"/>
        <v>0</v>
      </c>
      <c r="F414" s="43" t="s">
        <v>24882</v>
      </c>
      <c r="G414" s="43">
        <v>0</v>
      </c>
      <c r="H414" s="43">
        <v>0</v>
      </c>
      <c r="I414" s="43">
        <f t="shared" si="67"/>
        <v>0</v>
      </c>
      <c r="K414" s="43" t="s">
        <v>24882</v>
      </c>
      <c r="L414" s="43">
        <v>0</v>
      </c>
      <c r="M414" s="43">
        <v>0</v>
      </c>
      <c r="N414" s="43">
        <f t="shared" si="68"/>
        <v>0</v>
      </c>
      <c r="P414" s="43" t="s">
        <v>24882</v>
      </c>
      <c r="Q414" s="43">
        <v>0</v>
      </c>
      <c r="R414" s="43">
        <v>0</v>
      </c>
      <c r="S414" s="43">
        <f t="shared" si="69"/>
        <v>0</v>
      </c>
      <c r="U414" s="43" t="s">
        <v>24882</v>
      </c>
      <c r="V414" s="43">
        <v>0</v>
      </c>
      <c r="W414" s="43">
        <v>0</v>
      </c>
      <c r="X414" s="43">
        <f t="shared" si="70"/>
        <v>0</v>
      </c>
      <c r="Z414" s="43" t="s">
        <v>24882</v>
      </c>
      <c r="AA414" s="43">
        <v>0</v>
      </c>
      <c r="AB414" s="43">
        <v>0</v>
      </c>
      <c r="AC414" s="43">
        <f t="shared" si="71"/>
        <v>0</v>
      </c>
      <c r="AE414" s="43" t="s">
        <v>24882</v>
      </c>
      <c r="AF414" s="43">
        <v>0</v>
      </c>
      <c r="AG414" s="43">
        <v>0</v>
      </c>
      <c r="AH414" s="43">
        <f t="shared" si="72"/>
        <v>0</v>
      </c>
      <c r="AJ414" s="43" t="s">
        <v>24882</v>
      </c>
      <c r="AK414" s="43">
        <v>0</v>
      </c>
      <c r="AL414" s="43">
        <v>0</v>
      </c>
      <c r="AM414" s="43">
        <f t="shared" si="73"/>
        <v>0</v>
      </c>
      <c r="AO414" s="43" t="s">
        <v>24882</v>
      </c>
      <c r="AP414" s="43">
        <v>0</v>
      </c>
      <c r="AQ414" s="43">
        <v>0</v>
      </c>
      <c r="AR414" s="43">
        <f t="shared" si="74"/>
        <v>0</v>
      </c>
      <c r="AT414" s="43" t="s">
        <v>24882</v>
      </c>
      <c r="AU414" s="43">
        <v>0</v>
      </c>
      <c r="AV414" s="43">
        <v>0</v>
      </c>
      <c r="AW414" s="43">
        <f t="shared" si="75"/>
        <v>0</v>
      </c>
      <c r="AY414" s="43" t="s">
        <v>24882</v>
      </c>
      <c r="AZ414" s="43">
        <v>0</v>
      </c>
      <c r="BA414" s="43">
        <v>0</v>
      </c>
      <c r="BB414" s="43">
        <f t="shared" si="76"/>
        <v>0</v>
      </c>
    </row>
    <row r="415" spans="1:54">
      <c r="A415" s="43" t="s">
        <v>24883</v>
      </c>
      <c r="B415" s="43">
        <v>0</v>
      </c>
      <c r="C415" s="43">
        <v>0</v>
      </c>
      <c r="D415" s="43">
        <f t="shared" si="66"/>
        <v>0</v>
      </c>
      <c r="F415" s="43" t="s">
        <v>24883</v>
      </c>
      <c r="G415" s="43">
        <v>0</v>
      </c>
      <c r="H415" s="43">
        <v>0</v>
      </c>
      <c r="I415" s="43">
        <f t="shared" si="67"/>
        <v>0</v>
      </c>
      <c r="K415" s="43" t="s">
        <v>24883</v>
      </c>
      <c r="L415" s="43">
        <v>0</v>
      </c>
      <c r="M415" s="43">
        <v>0</v>
      </c>
      <c r="N415" s="43">
        <f t="shared" si="68"/>
        <v>0</v>
      </c>
      <c r="P415" s="43" t="s">
        <v>24883</v>
      </c>
      <c r="Q415" s="43">
        <v>0</v>
      </c>
      <c r="R415" s="43">
        <v>0</v>
      </c>
      <c r="S415" s="43">
        <f t="shared" si="69"/>
        <v>0</v>
      </c>
      <c r="U415" s="43" t="s">
        <v>24883</v>
      </c>
      <c r="V415" s="43">
        <v>0</v>
      </c>
      <c r="W415" s="43">
        <v>0</v>
      </c>
      <c r="X415" s="43">
        <f t="shared" si="70"/>
        <v>0</v>
      </c>
      <c r="Z415" s="43" t="s">
        <v>24883</v>
      </c>
      <c r="AA415" s="43">
        <v>0</v>
      </c>
      <c r="AB415" s="43">
        <v>0</v>
      </c>
      <c r="AC415" s="43">
        <f t="shared" si="71"/>
        <v>0</v>
      </c>
      <c r="AE415" s="43" t="s">
        <v>24883</v>
      </c>
      <c r="AF415" s="43">
        <v>0</v>
      </c>
      <c r="AG415" s="43">
        <v>0</v>
      </c>
      <c r="AH415" s="43">
        <f t="shared" si="72"/>
        <v>0</v>
      </c>
      <c r="AJ415" s="43" t="s">
        <v>24883</v>
      </c>
      <c r="AK415" s="43">
        <v>0</v>
      </c>
      <c r="AL415" s="43">
        <v>0</v>
      </c>
      <c r="AM415" s="43">
        <f t="shared" si="73"/>
        <v>0</v>
      </c>
      <c r="AO415" s="43" t="s">
        <v>24883</v>
      </c>
      <c r="AP415" s="43">
        <v>0</v>
      </c>
      <c r="AQ415" s="43">
        <v>0</v>
      </c>
      <c r="AR415" s="43">
        <f t="shared" si="74"/>
        <v>0</v>
      </c>
      <c r="AT415" s="43" t="s">
        <v>24883</v>
      </c>
      <c r="AU415" s="43">
        <v>0</v>
      </c>
      <c r="AV415" s="43">
        <v>0</v>
      </c>
      <c r="AW415" s="43">
        <f t="shared" si="75"/>
        <v>0</v>
      </c>
      <c r="AY415" s="43" t="s">
        <v>24883</v>
      </c>
      <c r="AZ415" s="43">
        <v>0</v>
      </c>
      <c r="BA415" s="43">
        <v>0</v>
      </c>
      <c r="BB415" s="43">
        <f t="shared" si="76"/>
        <v>0</v>
      </c>
    </row>
    <row r="416" spans="1:54">
      <c r="A416" s="43" t="s">
        <v>24884</v>
      </c>
      <c r="B416" s="43">
        <v>0</v>
      </c>
      <c r="C416" s="43">
        <v>0</v>
      </c>
      <c r="D416" s="43">
        <f t="shared" si="66"/>
        <v>0</v>
      </c>
      <c r="F416" s="43" t="s">
        <v>24884</v>
      </c>
      <c r="G416" s="43">
        <v>0</v>
      </c>
      <c r="H416" s="43">
        <v>0</v>
      </c>
      <c r="I416" s="43">
        <f t="shared" si="67"/>
        <v>0</v>
      </c>
      <c r="K416" s="43" t="s">
        <v>24884</v>
      </c>
      <c r="L416" s="43">
        <v>0</v>
      </c>
      <c r="M416" s="43">
        <v>0</v>
      </c>
      <c r="N416" s="43">
        <f t="shared" si="68"/>
        <v>0</v>
      </c>
      <c r="P416" s="43" t="s">
        <v>24884</v>
      </c>
      <c r="Q416" s="43">
        <v>0</v>
      </c>
      <c r="R416" s="43">
        <v>0</v>
      </c>
      <c r="S416" s="43">
        <f t="shared" si="69"/>
        <v>0</v>
      </c>
      <c r="U416" s="43" t="s">
        <v>24884</v>
      </c>
      <c r="V416" s="43">
        <v>0</v>
      </c>
      <c r="W416" s="43">
        <v>0</v>
      </c>
      <c r="X416" s="43">
        <f t="shared" si="70"/>
        <v>0</v>
      </c>
      <c r="Z416" s="43" t="s">
        <v>24884</v>
      </c>
      <c r="AA416" s="43">
        <v>0</v>
      </c>
      <c r="AB416" s="43">
        <v>0</v>
      </c>
      <c r="AC416" s="43">
        <f t="shared" si="71"/>
        <v>0</v>
      </c>
      <c r="AE416" s="43" t="s">
        <v>24884</v>
      </c>
      <c r="AF416" s="43">
        <v>0</v>
      </c>
      <c r="AG416" s="43">
        <v>0</v>
      </c>
      <c r="AH416" s="43">
        <f t="shared" si="72"/>
        <v>0</v>
      </c>
      <c r="AJ416" s="43" t="s">
        <v>24884</v>
      </c>
      <c r="AK416" s="43">
        <v>0</v>
      </c>
      <c r="AL416" s="43">
        <v>0</v>
      </c>
      <c r="AM416" s="43">
        <f t="shared" si="73"/>
        <v>0</v>
      </c>
      <c r="AO416" s="43" t="s">
        <v>24884</v>
      </c>
      <c r="AP416" s="43">
        <v>0</v>
      </c>
      <c r="AQ416" s="43">
        <v>0</v>
      </c>
      <c r="AR416" s="43">
        <f t="shared" si="74"/>
        <v>0</v>
      </c>
      <c r="AT416" s="43" t="s">
        <v>24884</v>
      </c>
      <c r="AU416" s="43">
        <v>0</v>
      </c>
      <c r="AV416" s="43">
        <v>0</v>
      </c>
      <c r="AW416" s="43">
        <f t="shared" si="75"/>
        <v>0</v>
      </c>
      <c r="AY416" s="43" t="s">
        <v>24884</v>
      </c>
      <c r="AZ416" s="43">
        <v>0</v>
      </c>
      <c r="BA416" s="43">
        <v>0</v>
      </c>
      <c r="BB416" s="43">
        <f t="shared" si="76"/>
        <v>0</v>
      </c>
    </row>
    <row r="417" spans="1:54">
      <c r="A417" s="43" t="s">
        <v>24885</v>
      </c>
      <c r="B417" s="43">
        <v>0</v>
      </c>
      <c r="C417" s="43">
        <v>0</v>
      </c>
      <c r="D417" s="43">
        <f t="shared" si="66"/>
        <v>0</v>
      </c>
      <c r="F417" s="43" t="s">
        <v>24885</v>
      </c>
      <c r="G417" s="43">
        <v>0</v>
      </c>
      <c r="H417" s="43">
        <v>0</v>
      </c>
      <c r="I417" s="43">
        <f t="shared" si="67"/>
        <v>0</v>
      </c>
      <c r="K417" s="43" t="s">
        <v>24885</v>
      </c>
      <c r="L417" s="43">
        <v>0</v>
      </c>
      <c r="M417" s="43">
        <v>0</v>
      </c>
      <c r="N417" s="43">
        <f t="shared" si="68"/>
        <v>0</v>
      </c>
      <c r="P417" s="43" t="s">
        <v>24885</v>
      </c>
      <c r="Q417" s="43">
        <v>0</v>
      </c>
      <c r="R417" s="43">
        <v>0</v>
      </c>
      <c r="S417" s="43">
        <f t="shared" si="69"/>
        <v>0</v>
      </c>
      <c r="U417" s="43" t="s">
        <v>24885</v>
      </c>
      <c r="V417" s="43">
        <v>0</v>
      </c>
      <c r="W417" s="43">
        <v>0</v>
      </c>
      <c r="X417" s="43">
        <f t="shared" si="70"/>
        <v>0</v>
      </c>
      <c r="Z417" s="43" t="s">
        <v>24885</v>
      </c>
      <c r="AA417" s="43">
        <v>0</v>
      </c>
      <c r="AB417" s="43">
        <v>0</v>
      </c>
      <c r="AC417" s="43">
        <f t="shared" si="71"/>
        <v>0</v>
      </c>
      <c r="AE417" s="43" t="s">
        <v>24885</v>
      </c>
      <c r="AF417" s="43">
        <v>0</v>
      </c>
      <c r="AG417" s="43">
        <v>0</v>
      </c>
      <c r="AH417" s="43">
        <f t="shared" si="72"/>
        <v>0</v>
      </c>
      <c r="AJ417" s="43" t="s">
        <v>24885</v>
      </c>
      <c r="AK417" s="43">
        <v>0</v>
      </c>
      <c r="AL417" s="43">
        <v>0</v>
      </c>
      <c r="AM417" s="43">
        <f t="shared" si="73"/>
        <v>0</v>
      </c>
      <c r="AO417" s="43" t="s">
        <v>24885</v>
      </c>
      <c r="AP417" s="43">
        <v>0</v>
      </c>
      <c r="AQ417" s="43">
        <v>0</v>
      </c>
      <c r="AR417" s="43">
        <f t="shared" si="74"/>
        <v>0</v>
      </c>
      <c r="AT417" s="43" t="s">
        <v>24885</v>
      </c>
      <c r="AU417" s="43">
        <v>0</v>
      </c>
      <c r="AV417" s="43">
        <v>0</v>
      </c>
      <c r="AW417" s="43">
        <f t="shared" si="75"/>
        <v>0</v>
      </c>
      <c r="AY417" s="43" t="s">
        <v>24885</v>
      </c>
      <c r="AZ417" s="43">
        <v>0</v>
      </c>
      <c r="BA417" s="43">
        <v>0</v>
      </c>
      <c r="BB417" s="43">
        <f t="shared" si="76"/>
        <v>0</v>
      </c>
    </row>
    <row r="418" spans="1:54">
      <c r="A418" s="43" t="s">
        <v>24886</v>
      </c>
      <c r="B418" s="43">
        <v>0</v>
      </c>
      <c r="C418" s="43">
        <v>0</v>
      </c>
      <c r="D418" s="43">
        <f t="shared" si="66"/>
        <v>0</v>
      </c>
      <c r="F418" s="43" t="s">
        <v>24886</v>
      </c>
      <c r="G418" s="43">
        <v>0</v>
      </c>
      <c r="H418" s="43">
        <v>0</v>
      </c>
      <c r="I418" s="43">
        <f t="shared" si="67"/>
        <v>0</v>
      </c>
      <c r="K418" s="43" t="s">
        <v>24886</v>
      </c>
      <c r="L418" s="43">
        <v>0</v>
      </c>
      <c r="M418" s="43">
        <v>0</v>
      </c>
      <c r="N418" s="43">
        <f t="shared" si="68"/>
        <v>0</v>
      </c>
      <c r="P418" s="43" t="s">
        <v>24886</v>
      </c>
      <c r="Q418" s="43">
        <v>0</v>
      </c>
      <c r="R418" s="43">
        <v>0</v>
      </c>
      <c r="S418" s="43">
        <f t="shared" si="69"/>
        <v>0</v>
      </c>
      <c r="U418" s="43" t="s">
        <v>24886</v>
      </c>
      <c r="V418" s="43">
        <v>0</v>
      </c>
      <c r="W418" s="43">
        <v>0</v>
      </c>
      <c r="X418" s="43">
        <f t="shared" si="70"/>
        <v>0</v>
      </c>
      <c r="Z418" s="43" t="s">
        <v>24886</v>
      </c>
      <c r="AA418" s="43">
        <v>0</v>
      </c>
      <c r="AB418" s="43">
        <v>0</v>
      </c>
      <c r="AC418" s="43">
        <f t="shared" si="71"/>
        <v>0</v>
      </c>
      <c r="AE418" s="43" t="s">
        <v>24886</v>
      </c>
      <c r="AF418" s="43">
        <v>0</v>
      </c>
      <c r="AG418" s="43">
        <v>0</v>
      </c>
      <c r="AH418" s="43">
        <f t="shared" si="72"/>
        <v>0</v>
      </c>
      <c r="AJ418" s="43" t="s">
        <v>24886</v>
      </c>
      <c r="AK418" s="43">
        <v>0</v>
      </c>
      <c r="AL418" s="43">
        <v>0</v>
      </c>
      <c r="AM418" s="43">
        <f t="shared" si="73"/>
        <v>0</v>
      </c>
      <c r="AO418" s="43" t="s">
        <v>24886</v>
      </c>
      <c r="AP418" s="43">
        <v>0</v>
      </c>
      <c r="AQ418" s="43">
        <v>0</v>
      </c>
      <c r="AR418" s="43">
        <f t="shared" si="74"/>
        <v>0</v>
      </c>
      <c r="AT418" s="43" t="s">
        <v>24886</v>
      </c>
      <c r="AU418" s="43">
        <v>0</v>
      </c>
      <c r="AV418" s="43">
        <v>0</v>
      </c>
      <c r="AW418" s="43">
        <f t="shared" si="75"/>
        <v>0</v>
      </c>
      <c r="AY418" s="43" t="s">
        <v>24886</v>
      </c>
      <c r="AZ418" s="43">
        <v>0</v>
      </c>
      <c r="BA418" s="43">
        <v>0</v>
      </c>
      <c r="BB418" s="43">
        <f t="shared" si="76"/>
        <v>0</v>
      </c>
    </row>
    <row r="419" spans="1:54">
      <c r="A419" s="43" t="s">
        <v>24887</v>
      </c>
      <c r="B419" s="43">
        <v>0</v>
      </c>
      <c r="C419" s="43">
        <v>0</v>
      </c>
      <c r="D419" s="43">
        <f t="shared" si="66"/>
        <v>0</v>
      </c>
      <c r="F419" s="43" t="s">
        <v>24887</v>
      </c>
      <c r="G419" s="43">
        <v>0</v>
      </c>
      <c r="H419" s="43">
        <v>0</v>
      </c>
      <c r="I419" s="43">
        <f t="shared" si="67"/>
        <v>0</v>
      </c>
      <c r="K419" s="43" t="s">
        <v>24887</v>
      </c>
      <c r="L419" s="43">
        <v>0</v>
      </c>
      <c r="M419" s="43">
        <v>0</v>
      </c>
      <c r="N419" s="43">
        <f t="shared" si="68"/>
        <v>0</v>
      </c>
      <c r="P419" s="43" t="s">
        <v>24887</v>
      </c>
      <c r="Q419" s="43">
        <v>0</v>
      </c>
      <c r="R419" s="43">
        <v>0</v>
      </c>
      <c r="S419" s="43">
        <f t="shared" si="69"/>
        <v>0</v>
      </c>
      <c r="U419" s="43" t="s">
        <v>24887</v>
      </c>
      <c r="V419" s="43">
        <v>0</v>
      </c>
      <c r="W419" s="43">
        <v>0</v>
      </c>
      <c r="X419" s="43">
        <f t="shared" si="70"/>
        <v>0</v>
      </c>
      <c r="Z419" s="43" t="s">
        <v>24887</v>
      </c>
      <c r="AA419" s="43">
        <v>0</v>
      </c>
      <c r="AB419" s="43">
        <v>0</v>
      </c>
      <c r="AC419" s="43">
        <f t="shared" si="71"/>
        <v>0</v>
      </c>
      <c r="AE419" s="43" t="s">
        <v>24887</v>
      </c>
      <c r="AF419" s="43">
        <v>0</v>
      </c>
      <c r="AG419" s="43">
        <v>0</v>
      </c>
      <c r="AH419" s="43">
        <f t="shared" si="72"/>
        <v>0</v>
      </c>
      <c r="AJ419" s="43" t="s">
        <v>24887</v>
      </c>
      <c r="AK419" s="43">
        <v>0</v>
      </c>
      <c r="AL419" s="43">
        <v>0</v>
      </c>
      <c r="AM419" s="43">
        <f t="shared" si="73"/>
        <v>0</v>
      </c>
      <c r="AO419" s="43" t="s">
        <v>24887</v>
      </c>
      <c r="AP419" s="43">
        <v>0</v>
      </c>
      <c r="AQ419" s="43">
        <v>0</v>
      </c>
      <c r="AR419" s="43">
        <f t="shared" si="74"/>
        <v>0</v>
      </c>
      <c r="AT419" s="43" t="s">
        <v>24887</v>
      </c>
      <c r="AU419" s="43">
        <v>0</v>
      </c>
      <c r="AV419" s="43">
        <v>0</v>
      </c>
      <c r="AW419" s="43">
        <f t="shared" si="75"/>
        <v>0</v>
      </c>
      <c r="AY419" s="43" t="s">
        <v>24887</v>
      </c>
      <c r="AZ419" s="43">
        <v>0</v>
      </c>
      <c r="BA419" s="43">
        <v>0</v>
      </c>
      <c r="BB419" s="43">
        <f t="shared" si="76"/>
        <v>0</v>
      </c>
    </row>
    <row r="420" spans="1:54">
      <c r="A420" s="43" t="s">
        <v>24888</v>
      </c>
      <c r="B420" s="43">
        <v>0</v>
      </c>
      <c r="C420" s="43">
        <v>0</v>
      </c>
      <c r="D420" s="43">
        <f t="shared" si="66"/>
        <v>0</v>
      </c>
      <c r="F420" s="43" t="s">
        <v>24888</v>
      </c>
      <c r="G420" s="43">
        <v>0</v>
      </c>
      <c r="H420" s="43">
        <v>0</v>
      </c>
      <c r="I420" s="43">
        <f t="shared" si="67"/>
        <v>0</v>
      </c>
      <c r="K420" s="43" t="s">
        <v>24888</v>
      </c>
      <c r="L420" s="43">
        <v>0</v>
      </c>
      <c r="M420" s="43">
        <v>0</v>
      </c>
      <c r="N420" s="43">
        <f t="shared" si="68"/>
        <v>0</v>
      </c>
      <c r="P420" s="43" t="s">
        <v>24888</v>
      </c>
      <c r="Q420" s="43">
        <v>0</v>
      </c>
      <c r="R420" s="43">
        <v>0</v>
      </c>
      <c r="S420" s="43">
        <f t="shared" si="69"/>
        <v>0</v>
      </c>
      <c r="U420" s="43" t="s">
        <v>24888</v>
      </c>
      <c r="V420" s="43">
        <v>0</v>
      </c>
      <c r="W420" s="43">
        <v>0</v>
      </c>
      <c r="X420" s="43">
        <f t="shared" si="70"/>
        <v>0</v>
      </c>
      <c r="Z420" s="43" t="s">
        <v>24888</v>
      </c>
      <c r="AA420" s="43">
        <v>0</v>
      </c>
      <c r="AB420" s="43">
        <v>0</v>
      </c>
      <c r="AC420" s="43">
        <f t="shared" si="71"/>
        <v>0</v>
      </c>
      <c r="AE420" s="43" t="s">
        <v>24888</v>
      </c>
      <c r="AF420" s="43">
        <v>0</v>
      </c>
      <c r="AG420" s="43">
        <v>0</v>
      </c>
      <c r="AH420" s="43">
        <f t="shared" si="72"/>
        <v>0</v>
      </c>
      <c r="AJ420" s="43" t="s">
        <v>24888</v>
      </c>
      <c r="AK420" s="43">
        <v>0</v>
      </c>
      <c r="AL420" s="43">
        <v>0</v>
      </c>
      <c r="AM420" s="43">
        <f t="shared" si="73"/>
        <v>0</v>
      </c>
      <c r="AO420" s="43" t="s">
        <v>24888</v>
      </c>
      <c r="AP420" s="43">
        <v>0</v>
      </c>
      <c r="AQ420" s="43">
        <v>0</v>
      </c>
      <c r="AR420" s="43">
        <f t="shared" si="74"/>
        <v>0</v>
      </c>
      <c r="AT420" s="43" t="s">
        <v>24888</v>
      </c>
      <c r="AU420" s="43">
        <v>0</v>
      </c>
      <c r="AV420" s="43">
        <v>0</v>
      </c>
      <c r="AW420" s="43">
        <f t="shared" si="75"/>
        <v>0</v>
      </c>
      <c r="AY420" s="43" t="s">
        <v>24888</v>
      </c>
      <c r="AZ420" s="43">
        <v>0</v>
      </c>
      <c r="BA420" s="43">
        <v>0</v>
      </c>
      <c r="BB420" s="43">
        <f t="shared" si="76"/>
        <v>0</v>
      </c>
    </row>
    <row r="421" spans="1:54">
      <c r="A421" s="43" t="s">
        <v>868</v>
      </c>
      <c r="B421" s="43">
        <v>0</v>
      </c>
      <c r="C421" s="43">
        <v>0</v>
      </c>
      <c r="D421" s="43">
        <f t="shared" si="66"/>
        <v>1</v>
      </c>
      <c r="F421" s="43" t="s">
        <v>868</v>
      </c>
      <c r="G421" s="43">
        <v>0</v>
      </c>
      <c r="H421" s="43">
        <v>0</v>
      </c>
      <c r="I421" s="43">
        <f t="shared" si="67"/>
        <v>1</v>
      </c>
      <c r="K421" s="43" t="s">
        <v>868</v>
      </c>
      <c r="L421" s="43">
        <v>0</v>
      </c>
      <c r="M421" s="43">
        <v>0</v>
      </c>
      <c r="N421" s="43">
        <f t="shared" si="68"/>
        <v>1</v>
      </c>
      <c r="P421" s="43" t="s">
        <v>868</v>
      </c>
      <c r="Q421" s="43">
        <v>0</v>
      </c>
      <c r="R421" s="43">
        <v>0</v>
      </c>
      <c r="S421" s="43">
        <f t="shared" si="69"/>
        <v>1</v>
      </c>
      <c r="U421" s="43" t="s">
        <v>868</v>
      </c>
      <c r="V421" s="43">
        <v>0</v>
      </c>
      <c r="W421" s="43">
        <v>0</v>
      </c>
      <c r="X421" s="43">
        <f t="shared" si="70"/>
        <v>1</v>
      </c>
      <c r="Z421" s="43" t="s">
        <v>868</v>
      </c>
      <c r="AA421" s="43">
        <v>0</v>
      </c>
      <c r="AB421" s="43">
        <v>0</v>
      </c>
      <c r="AC421" s="43">
        <f t="shared" si="71"/>
        <v>1</v>
      </c>
      <c r="AE421" s="43" t="s">
        <v>868</v>
      </c>
      <c r="AF421" s="43">
        <v>0</v>
      </c>
      <c r="AG421" s="43">
        <v>0</v>
      </c>
      <c r="AH421" s="43">
        <f t="shared" si="72"/>
        <v>1</v>
      </c>
      <c r="AJ421" s="43" t="s">
        <v>868</v>
      </c>
      <c r="AK421" s="43">
        <v>0</v>
      </c>
      <c r="AL421" s="43">
        <v>0</v>
      </c>
      <c r="AM421" s="43">
        <f t="shared" si="73"/>
        <v>1</v>
      </c>
      <c r="AO421" s="43" t="s">
        <v>868</v>
      </c>
      <c r="AP421" s="43">
        <v>0</v>
      </c>
      <c r="AQ421" s="43">
        <v>0</v>
      </c>
      <c r="AR421" s="43">
        <f t="shared" si="74"/>
        <v>1</v>
      </c>
      <c r="AT421" s="43" t="s">
        <v>868</v>
      </c>
      <c r="AU421" s="43">
        <v>0</v>
      </c>
      <c r="AV421" s="43">
        <v>0</v>
      </c>
      <c r="AW421" s="43">
        <f t="shared" si="75"/>
        <v>1</v>
      </c>
      <c r="AY421" s="43" t="s">
        <v>868</v>
      </c>
      <c r="AZ421" s="43">
        <v>0</v>
      </c>
      <c r="BA421" s="43">
        <v>0</v>
      </c>
      <c r="BB421" s="43">
        <f t="shared" si="76"/>
        <v>1</v>
      </c>
    </row>
    <row r="422" spans="1:54">
      <c r="A422" s="43" t="s">
        <v>24889</v>
      </c>
      <c r="B422" s="43">
        <v>0</v>
      </c>
      <c r="C422" s="43">
        <v>0</v>
      </c>
      <c r="D422" s="43">
        <f t="shared" si="66"/>
        <v>0</v>
      </c>
      <c r="F422" s="43" t="s">
        <v>24889</v>
      </c>
      <c r="G422" s="43">
        <v>0</v>
      </c>
      <c r="H422" s="43">
        <v>0</v>
      </c>
      <c r="I422" s="43">
        <f t="shared" si="67"/>
        <v>0</v>
      </c>
      <c r="K422" s="43" t="s">
        <v>24889</v>
      </c>
      <c r="L422" s="43">
        <v>0</v>
      </c>
      <c r="M422" s="43">
        <v>0</v>
      </c>
      <c r="N422" s="43">
        <f t="shared" si="68"/>
        <v>0</v>
      </c>
      <c r="P422" s="43" t="s">
        <v>24889</v>
      </c>
      <c r="Q422" s="43">
        <v>0</v>
      </c>
      <c r="R422" s="43">
        <v>0</v>
      </c>
      <c r="S422" s="43">
        <f t="shared" si="69"/>
        <v>0</v>
      </c>
      <c r="U422" s="43" t="s">
        <v>24889</v>
      </c>
      <c r="V422" s="43">
        <v>0</v>
      </c>
      <c r="W422" s="43">
        <v>0</v>
      </c>
      <c r="X422" s="43">
        <f t="shared" si="70"/>
        <v>0</v>
      </c>
      <c r="Z422" s="43" t="s">
        <v>24889</v>
      </c>
      <c r="AA422" s="43">
        <v>0</v>
      </c>
      <c r="AB422" s="43">
        <v>0</v>
      </c>
      <c r="AC422" s="43">
        <f t="shared" si="71"/>
        <v>0</v>
      </c>
      <c r="AE422" s="43" t="s">
        <v>24889</v>
      </c>
      <c r="AF422" s="43">
        <v>0</v>
      </c>
      <c r="AG422" s="43">
        <v>0</v>
      </c>
      <c r="AH422" s="43">
        <f t="shared" si="72"/>
        <v>0</v>
      </c>
      <c r="AJ422" s="43" t="s">
        <v>24889</v>
      </c>
      <c r="AK422" s="43">
        <v>0</v>
      </c>
      <c r="AL422" s="43">
        <v>0</v>
      </c>
      <c r="AM422" s="43">
        <f t="shared" si="73"/>
        <v>0</v>
      </c>
      <c r="AO422" s="43" t="s">
        <v>24889</v>
      </c>
      <c r="AP422" s="43">
        <v>0</v>
      </c>
      <c r="AQ422" s="43">
        <v>0</v>
      </c>
      <c r="AR422" s="43">
        <f t="shared" si="74"/>
        <v>0</v>
      </c>
      <c r="AT422" s="43" t="s">
        <v>24889</v>
      </c>
      <c r="AU422" s="43">
        <v>0</v>
      </c>
      <c r="AV422" s="43">
        <v>0</v>
      </c>
      <c r="AW422" s="43">
        <f t="shared" si="75"/>
        <v>0</v>
      </c>
      <c r="AY422" s="43" t="s">
        <v>24889</v>
      </c>
      <c r="AZ422" s="43">
        <v>0</v>
      </c>
      <c r="BA422" s="43">
        <v>0</v>
      </c>
      <c r="BB422" s="43">
        <v>0</v>
      </c>
    </row>
    <row r="423" spans="1:54">
      <c r="A423" s="43" t="s">
        <v>25189</v>
      </c>
      <c r="B423" s="43">
        <v>0</v>
      </c>
      <c r="C423" s="43">
        <v>0</v>
      </c>
      <c r="D423" s="43">
        <f t="shared" si="66"/>
        <v>0</v>
      </c>
      <c r="F423" s="43" t="s">
        <v>25189</v>
      </c>
      <c r="G423" s="43">
        <v>0</v>
      </c>
      <c r="H423" s="43">
        <v>0</v>
      </c>
      <c r="I423" s="43">
        <f t="shared" si="67"/>
        <v>1</v>
      </c>
      <c r="K423" s="43" t="s">
        <v>25189</v>
      </c>
      <c r="L423" s="43">
        <v>0</v>
      </c>
      <c r="M423" s="43">
        <v>0</v>
      </c>
      <c r="N423" s="43">
        <f t="shared" si="68"/>
        <v>0</v>
      </c>
      <c r="P423" s="43" t="s">
        <v>25189</v>
      </c>
      <c r="Q423" s="43">
        <v>0</v>
      </c>
      <c r="R423" s="43">
        <v>0</v>
      </c>
      <c r="S423" s="43">
        <f t="shared" si="69"/>
        <v>0</v>
      </c>
      <c r="U423" s="43" t="s">
        <v>25189</v>
      </c>
      <c r="V423" s="43">
        <v>0</v>
      </c>
      <c r="W423" s="43">
        <v>0</v>
      </c>
      <c r="X423" s="43">
        <f t="shared" si="70"/>
        <v>0</v>
      </c>
      <c r="Z423" s="43" t="s">
        <v>25189</v>
      </c>
      <c r="AA423" s="43">
        <v>0</v>
      </c>
      <c r="AB423" s="43">
        <v>0</v>
      </c>
      <c r="AC423" s="43">
        <f t="shared" si="71"/>
        <v>0</v>
      </c>
      <c r="AE423" s="43" t="s">
        <v>25189</v>
      </c>
      <c r="AF423" s="43">
        <v>0</v>
      </c>
      <c r="AG423" s="43">
        <v>0</v>
      </c>
      <c r="AH423" s="43">
        <f t="shared" si="72"/>
        <v>0</v>
      </c>
      <c r="AJ423" s="43" t="s">
        <v>25189</v>
      </c>
      <c r="AK423" s="43">
        <v>0</v>
      </c>
      <c r="AL423" s="43">
        <v>0</v>
      </c>
      <c r="AM423" s="43">
        <f t="shared" si="73"/>
        <v>0</v>
      </c>
      <c r="AO423" s="43" t="s">
        <v>25189</v>
      </c>
      <c r="AP423" s="43">
        <v>0</v>
      </c>
      <c r="AQ423" s="43">
        <v>0</v>
      </c>
      <c r="AR423" s="43">
        <f t="shared" si="74"/>
        <v>0</v>
      </c>
      <c r="AT423" s="43" t="s">
        <v>25189</v>
      </c>
      <c r="AU423" s="43">
        <v>0</v>
      </c>
      <c r="AV423" s="43">
        <v>0</v>
      </c>
      <c r="AW423" s="43">
        <f t="shared" si="75"/>
        <v>0</v>
      </c>
      <c r="AY423" s="43" t="s">
        <v>25189</v>
      </c>
      <c r="AZ423" s="43">
        <v>0</v>
      </c>
      <c r="BA423" s="43">
        <v>0</v>
      </c>
      <c r="BB423" s="43">
        <v>0</v>
      </c>
    </row>
    <row r="424" spans="1:54">
      <c r="A424" s="43" t="s">
        <v>24890</v>
      </c>
      <c r="B424" s="43">
        <v>0</v>
      </c>
      <c r="C424" s="43">
        <v>0</v>
      </c>
      <c r="D424" s="43">
        <f t="shared" si="66"/>
        <v>0</v>
      </c>
      <c r="F424" s="43" t="s">
        <v>24890</v>
      </c>
      <c r="G424" s="43">
        <v>0</v>
      </c>
      <c r="H424" s="43">
        <v>0</v>
      </c>
      <c r="I424" s="43">
        <f t="shared" si="67"/>
        <v>0</v>
      </c>
      <c r="K424" s="43" t="s">
        <v>24890</v>
      </c>
      <c r="L424" s="43">
        <v>0</v>
      </c>
      <c r="M424" s="43">
        <v>0</v>
      </c>
      <c r="N424" s="43">
        <f t="shared" si="68"/>
        <v>0</v>
      </c>
      <c r="P424" s="43" t="s">
        <v>24890</v>
      </c>
      <c r="Q424" s="43">
        <v>0</v>
      </c>
      <c r="R424" s="43">
        <v>0</v>
      </c>
      <c r="S424" s="43">
        <f t="shared" si="69"/>
        <v>0</v>
      </c>
      <c r="U424" s="43" t="s">
        <v>24890</v>
      </c>
      <c r="V424" s="43">
        <v>0</v>
      </c>
      <c r="W424" s="43">
        <v>0</v>
      </c>
      <c r="X424" s="43">
        <f t="shared" si="70"/>
        <v>0</v>
      </c>
      <c r="Z424" s="43" t="s">
        <v>24890</v>
      </c>
      <c r="AA424" s="43">
        <v>0</v>
      </c>
      <c r="AB424" s="43">
        <v>0</v>
      </c>
      <c r="AC424" s="43">
        <f t="shared" si="71"/>
        <v>0</v>
      </c>
      <c r="AE424" s="43" t="s">
        <v>24890</v>
      </c>
      <c r="AF424" s="43">
        <v>0</v>
      </c>
      <c r="AG424" s="43">
        <v>0</v>
      </c>
      <c r="AH424" s="43">
        <f t="shared" si="72"/>
        <v>0</v>
      </c>
      <c r="AJ424" s="43" t="s">
        <v>24890</v>
      </c>
      <c r="AK424" s="43">
        <v>0</v>
      </c>
      <c r="AL424" s="43">
        <v>0</v>
      </c>
      <c r="AM424" s="43">
        <f t="shared" si="73"/>
        <v>0</v>
      </c>
      <c r="AO424" s="43" t="s">
        <v>24890</v>
      </c>
      <c r="AP424" s="43">
        <v>0</v>
      </c>
      <c r="AQ424" s="43">
        <v>0</v>
      </c>
      <c r="AR424" s="43">
        <f t="shared" si="74"/>
        <v>0</v>
      </c>
      <c r="AT424" s="43" t="s">
        <v>24890</v>
      </c>
      <c r="AU424" s="43">
        <v>0</v>
      </c>
      <c r="AV424" s="43">
        <v>0</v>
      </c>
      <c r="AW424" s="43">
        <f t="shared" si="75"/>
        <v>0</v>
      </c>
      <c r="AY424" s="43" t="s">
        <v>24890</v>
      </c>
      <c r="AZ424" s="43">
        <v>0</v>
      </c>
      <c r="BA424" s="43">
        <v>0</v>
      </c>
      <c r="BB424" s="43">
        <v>0</v>
      </c>
    </row>
    <row r="425" spans="1:54">
      <c r="A425" s="43" t="s">
        <v>23895</v>
      </c>
      <c r="B425" s="43">
        <v>0</v>
      </c>
      <c r="C425" s="43">
        <v>0</v>
      </c>
      <c r="D425" s="43">
        <f t="shared" si="66"/>
        <v>0</v>
      </c>
      <c r="F425" s="43" t="s">
        <v>23895</v>
      </c>
      <c r="G425" s="43">
        <v>0</v>
      </c>
      <c r="H425" s="43">
        <v>0</v>
      </c>
      <c r="I425" s="43">
        <f t="shared" si="67"/>
        <v>0</v>
      </c>
      <c r="K425" s="43" t="s">
        <v>23895</v>
      </c>
      <c r="L425" s="43">
        <v>0</v>
      </c>
      <c r="M425" s="43">
        <v>0</v>
      </c>
      <c r="N425" s="43">
        <f t="shared" si="68"/>
        <v>1</v>
      </c>
      <c r="P425" s="43" t="s">
        <v>23895</v>
      </c>
      <c r="Q425" s="43">
        <v>0</v>
      </c>
      <c r="R425" s="43">
        <v>0</v>
      </c>
      <c r="S425" s="43">
        <f t="shared" si="69"/>
        <v>0</v>
      </c>
      <c r="U425" s="43" t="s">
        <v>23895</v>
      </c>
      <c r="V425" s="43">
        <v>0</v>
      </c>
      <c r="W425" s="43">
        <v>0</v>
      </c>
      <c r="X425" s="43">
        <f t="shared" si="70"/>
        <v>0</v>
      </c>
      <c r="Z425" s="43" t="s">
        <v>23895</v>
      </c>
      <c r="AA425" s="43">
        <v>0</v>
      </c>
      <c r="AB425" s="43">
        <v>0</v>
      </c>
      <c r="AC425" s="43">
        <f t="shared" si="71"/>
        <v>0</v>
      </c>
      <c r="AE425" s="43" t="s">
        <v>23895</v>
      </c>
      <c r="AF425" s="43">
        <v>0</v>
      </c>
      <c r="AG425" s="43">
        <v>0</v>
      </c>
      <c r="AH425" s="43">
        <f t="shared" si="72"/>
        <v>0</v>
      </c>
      <c r="AJ425" s="43" t="s">
        <v>23895</v>
      </c>
      <c r="AK425" s="43">
        <v>0</v>
      </c>
      <c r="AL425" s="43">
        <v>0</v>
      </c>
      <c r="AM425" s="43">
        <f t="shared" si="73"/>
        <v>0</v>
      </c>
      <c r="AO425" s="43" t="s">
        <v>23895</v>
      </c>
      <c r="AP425" s="43">
        <v>0</v>
      </c>
      <c r="AQ425" s="43">
        <v>0</v>
      </c>
      <c r="AR425" s="43">
        <f t="shared" si="74"/>
        <v>0</v>
      </c>
      <c r="AT425" s="43" t="s">
        <v>23895</v>
      </c>
      <c r="AU425" s="43">
        <v>0</v>
      </c>
      <c r="AV425" s="43">
        <v>0</v>
      </c>
      <c r="AW425" s="43">
        <f t="shared" si="75"/>
        <v>0</v>
      </c>
      <c r="AY425" s="43" t="s">
        <v>23895</v>
      </c>
      <c r="AZ425" s="43">
        <v>0</v>
      </c>
      <c r="BA425" s="43">
        <v>0</v>
      </c>
      <c r="BB425" s="43">
        <v>0</v>
      </c>
    </row>
    <row r="426" spans="1:54">
      <c r="A426" s="43" t="s">
        <v>24891</v>
      </c>
      <c r="B426" s="43">
        <v>0</v>
      </c>
      <c r="C426" s="43">
        <v>0</v>
      </c>
      <c r="D426" s="43">
        <f t="shared" si="66"/>
        <v>0</v>
      </c>
      <c r="F426" s="43" t="s">
        <v>24891</v>
      </c>
      <c r="G426" s="43">
        <v>0</v>
      </c>
      <c r="H426" s="43">
        <v>0</v>
      </c>
      <c r="I426" s="43">
        <f t="shared" si="67"/>
        <v>0</v>
      </c>
      <c r="K426" s="43" t="s">
        <v>24891</v>
      </c>
      <c r="L426" s="43">
        <v>0</v>
      </c>
      <c r="M426" s="43">
        <v>0</v>
      </c>
      <c r="N426" s="43">
        <f t="shared" si="68"/>
        <v>0</v>
      </c>
      <c r="P426" s="43" t="s">
        <v>24891</v>
      </c>
      <c r="Q426" s="43">
        <v>0</v>
      </c>
      <c r="R426" s="43">
        <v>0</v>
      </c>
      <c r="S426" s="43">
        <f t="shared" si="69"/>
        <v>0</v>
      </c>
      <c r="U426" s="43" t="s">
        <v>24891</v>
      </c>
      <c r="V426" s="43">
        <v>0</v>
      </c>
      <c r="W426" s="43">
        <v>0</v>
      </c>
      <c r="X426" s="43">
        <f t="shared" si="70"/>
        <v>0</v>
      </c>
      <c r="Z426" s="43" t="s">
        <v>24891</v>
      </c>
      <c r="AA426" s="43">
        <v>0</v>
      </c>
      <c r="AB426" s="43">
        <v>0</v>
      </c>
      <c r="AC426" s="43">
        <f t="shared" si="71"/>
        <v>0</v>
      </c>
      <c r="AE426" s="43" t="s">
        <v>24891</v>
      </c>
      <c r="AF426" s="43">
        <v>0</v>
      </c>
      <c r="AG426" s="43">
        <v>0</v>
      </c>
      <c r="AH426" s="43">
        <f t="shared" si="72"/>
        <v>0</v>
      </c>
      <c r="AJ426" s="43" t="s">
        <v>24891</v>
      </c>
      <c r="AK426" s="43">
        <v>0</v>
      </c>
      <c r="AL426" s="43">
        <v>0</v>
      </c>
      <c r="AM426" s="43">
        <f t="shared" si="73"/>
        <v>0</v>
      </c>
      <c r="AO426" s="43" t="s">
        <v>24891</v>
      </c>
      <c r="AP426" s="43">
        <v>0</v>
      </c>
      <c r="AQ426" s="43">
        <v>0</v>
      </c>
      <c r="AR426" s="43">
        <f t="shared" si="74"/>
        <v>0</v>
      </c>
      <c r="AT426" s="43" t="s">
        <v>24891</v>
      </c>
      <c r="AU426" s="43">
        <v>0</v>
      </c>
      <c r="AV426" s="43">
        <v>0</v>
      </c>
      <c r="AW426" s="43">
        <f t="shared" si="75"/>
        <v>0</v>
      </c>
      <c r="AY426" s="43" t="s">
        <v>24891</v>
      </c>
      <c r="AZ426" s="43">
        <v>0</v>
      </c>
      <c r="BA426" s="43">
        <v>0</v>
      </c>
      <c r="BB426" s="43">
        <v>0</v>
      </c>
    </row>
    <row r="427" spans="1:54">
      <c r="A427" s="43" t="s">
        <v>23896</v>
      </c>
      <c r="B427" s="43">
        <v>0</v>
      </c>
      <c r="C427" s="43">
        <v>0</v>
      </c>
      <c r="D427" s="43">
        <f t="shared" si="66"/>
        <v>1</v>
      </c>
      <c r="F427" s="43" t="s">
        <v>23896</v>
      </c>
      <c r="G427" s="43">
        <v>0</v>
      </c>
      <c r="H427" s="43">
        <v>0</v>
      </c>
      <c r="I427" s="43">
        <f t="shared" si="67"/>
        <v>0</v>
      </c>
      <c r="K427" s="43" t="s">
        <v>23896</v>
      </c>
      <c r="L427" s="43">
        <v>0</v>
      </c>
      <c r="M427" s="43">
        <v>0</v>
      </c>
      <c r="N427" s="43">
        <f t="shared" si="68"/>
        <v>0</v>
      </c>
      <c r="P427" s="43" t="s">
        <v>23896</v>
      </c>
      <c r="Q427" s="43">
        <v>0</v>
      </c>
      <c r="R427" s="43">
        <v>0</v>
      </c>
      <c r="S427" s="43">
        <f t="shared" si="69"/>
        <v>0</v>
      </c>
      <c r="U427" s="43" t="s">
        <v>23896</v>
      </c>
      <c r="V427" s="43">
        <v>0</v>
      </c>
      <c r="W427" s="43">
        <v>0</v>
      </c>
      <c r="X427" s="43">
        <f t="shared" si="70"/>
        <v>0</v>
      </c>
      <c r="Z427" s="43" t="s">
        <v>23896</v>
      </c>
      <c r="AA427" s="43">
        <v>0</v>
      </c>
      <c r="AB427" s="43">
        <v>0</v>
      </c>
      <c r="AC427" s="43">
        <f t="shared" si="71"/>
        <v>0</v>
      </c>
      <c r="AE427" s="43" t="s">
        <v>23896</v>
      </c>
      <c r="AF427" s="43">
        <v>0</v>
      </c>
      <c r="AG427" s="43">
        <v>0</v>
      </c>
      <c r="AH427" s="43">
        <f t="shared" si="72"/>
        <v>0</v>
      </c>
      <c r="AJ427" s="43" t="s">
        <v>23896</v>
      </c>
      <c r="AK427" s="43">
        <v>0</v>
      </c>
      <c r="AL427" s="43">
        <v>0</v>
      </c>
      <c r="AM427" s="43">
        <f t="shared" si="73"/>
        <v>0</v>
      </c>
      <c r="AO427" s="43" t="s">
        <v>23896</v>
      </c>
      <c r="AP427" s="43">
        <v>0</v>
      </c>
      <c r="AQ427" s="43">
        <v>0</v>
      </c>
      <c r="AR427" s="43">
        <f t="shared" si="74"/>
        <v>0</v>
      </c>
      <c r="AT427" s="43" t="s">
        <v>23896</v>
      </c>
      <c r="AU427" s="43">
        <v>0</v>
      </c>
      <c r="AV427" s="43">
        <v>0</v>
      </c>
      <c r="AW427" s="43">
        <f t="shared" si="75"/>
        <v>0</v>
      </c>
      <c r="AY427" s="43" t="s">
        <v>23896</v>
      </c>
      <c r="AZ427" s="43">
        <v>0</v>
      </c>
      <c r="BA427" s="43">
        <v>0</v>
      </c>
      <c r="BB427" s="43">
        <v>0</v>
      </c>
    </row>
    <row r="428" spans="1:54">
      <c r="A428" s="43" t="s">
        <v>24892</v>
      </c>
      <c r="B428" s="43">
        <v>0</v>
      </c>
      <c r="C428" s="43">
        <v>0</v>
      </c>
      <c r="D428" s="43">
        <f t="shared" si="66"/>
        <v>0</v>
      </c>
      <c r="F428" s="43" t="s">
        <v>24892</v>
      </c>
      <c r="G428" s="43">
        <v>0</v>
      </c>
      <c r="H428" s="43">
        <v>0</v>
      </c>
      <c r="I428" s="43">
        <f t="shared" si="67"/>
        <v>0</v>
      </c>
      <c r="K428" s="43" t="s">
        <v>24892</v>
      </c>
      <c r="L428" s="43">
        <v>0</v>
      </c>
      <c r="M428" s="43">
        <v>0</v>
      </c>
      <c r="N428" s="43">
        <f t="shared" si="68"/>
        <v>0</v>
      </c>
      <c r="P428" s="43" t="s">
        <v>24892</v>
      </c>
      <c r="Q428" s="43">
        <v>0</v>
      </c>
      <c r="R428" s="43">
        <v>0</v>
      </c>
      <c r="S428" s="43">
        <f t="shared" si="69"/>
        <v>0</v>
      </c>
      <c r="U428" s="43" t="s">
        <v>24892</v>
      </c>
      <c r="V428" s="43">
        <v>0</v>
      </c>
      <c r="W428" s="43">
        <v>0</v>
      </c>
      <c r="X428" s="43">
        <f t="shared" si="70"/>
        <v>0</v>
      </c>
      <c r="Z428" s="43" t="s">
        <v>24892</v>
      </c>
      <c r="AA428" s="43">
        <v>0</v>
      </c>
      <c r="AB428" s="43">
        <v>0</v>
      </c>
      <c r="AC428" s="43">
        <f t="shared" si="71"/>
        <v>0</v>
      </c>
      <c r="AE428" s="43" t="s">
        <v>24892</v>
      </c>
      <c r="AF428" s="43">
        <v>0</v>
      </c>
      <c r="AG428" s="43">
        <v>0</v>
      </c>
      <c r="AH428" s="43">
        <f t="shared" si="72"/>
        <v>0</v>
      </c>
      <c r="AJ428" s="43" t="s">
        <v>24892</v>
      </c>
      <c r="AK428" s="43">
        <v>0</v>
      </c>
      <c r="AL428" s="43">
        <v>0</v>
      </c>
      <c r="AM428" s="43">
        <f t="shared" si="73"/>
        <v>0</v>
      </c>
      <c r="AO428" s="43" t="s">
        <v>24892</v>
      </c>
      <c r="AP428" s="43">
        <v>0</v>
      </c>
      <c r="AQ428" s="43">
        <v>0</v>
      </c>
      <c r="AR428" s="43">
        <f t="shared" si="74"/>
        <v>0</v>
      </c>
      <c r="AT428" s="43" t="s">
        <v>24892</v>
      </c>
      <c r="AU428" s="43">
        <v>0</v>
      </c>
      <c r="AV428" s="43">
        <v>0</v>
      </c>
      <c r="AW428" s="43">
        <f t="shared" si="75"/>
        <v>0</v>
      </c>
      <c r="AY428" s="43" t="s">
        <v>24892</v>
      </c>
      <c r="AZ428" s="43">
        <v>0</v>
      </c>
      <c r="BA428" s="43">
        <v>0</v>
      </c>
      <c r="BB428" s="43">
        <v>0</v>
      </c>
    </row>
    <row r="429" spans="1:54">
      <c r="A429" s="43" t="s">
        <v>23897</v>
      </c>
      <c r="B429" s="43">
        <v>0</v>
      </c>
      <c r="C429" s="43">
        <v>0</v>
      </c>
      <c r="D429" s="43">
        <f t="shared" si="66"/>
        <v>0</v>
      </c>
      <c r="F429" s="43" t="s">
        <v>23897</v>
      </c>
      <c r="G429" s="43">
        <v>0</v>
      </c>
      <c r="H429" s="43">
        <v>0</v>
      </c>
      <c r="I429" s="43">
        <f t="shared" si="67"/>
        <v>0</v>
      </c>
      <c r="K429" s="43" t="s">
        <v>23897</v>
      </c>
      <c r="L429" s="43">
        <v>0</v>
      </c>
      <c r="M429" s="43">
        <v>0</v>
      </c>
      <c r="N429" s="43">
        <f t="shared" si="68"/>
        <v>0</v>
      </c>
      <c r="P429" s="43" t="s">
        <v>23897</v>
      </c>
      <c r="Q429" s="43">
        <v>0</v>
      </c>
      <c r="R429" s="43">
        <v>0</v>
      </c>
      <c r="S429" s="43">
        <f t="shared" si="69"/>
        <v>0</v>
      </c>
      <c r="U429" s="43" t="s">
        <v>23897</v>
      </c>
      <c r="V429" s="43">
        <v>0</v>
      </c>
      <c r="W429" s="43">
        <v>0</v>
      </c>
      <c r="X429" s="43">
        <f t="shared" si="70"/>
        <v>0</v>
      </c>
      <c r="Z429" s="43" t="s">
        <v>23897</v>
      </c>
      <c r="AA429" s="43">
        <v>0</v>
      </c>
      <c r="AB429" s="43">
        <v>0</v>
      </c>
      <c r="AC429" s="43">
        <f t="shared" si="71"/>
        <v>0</v>
      </c>
      <c r="AE429" s="43" t="s">
        <v>23897</v>
      </c>
      <c r="AF429" s="43">
        <v>0</v>
      </c>
      <c r="AG429" s="43">
        <v>0</v>
      </c>
      <c r="AH429" s="43">
        <f t="shared" si="72"/>
        <v>1</v>
      </c>
      <c r="AJ429" s="43" t="s">
        <v>23897</v>
      </c>
      <c r="AK429" s="43">
        <v>0</v>
      </c>
      <c r="AL429" s="43">
        <v>0</v>
      </c>
      <c r="AM429" s="43">
        <f t="shared" si="73"/>
        <v>0</v>
      </c>
      <c r="AO429" s="43" t="s">
        <v>23897</v>
      </c>
      <c r="AP429" s="43">
        <v>0</v>
      </c>
      <c r="AQ429" s="43">
        <v>0</v>
      </c>
      <c r="AR429" s="43">
        <f t="shared" si="74"/>
        <v>0</v>
      </c>
      <c r="AT429" s="43" t="s">
        <v>23897</v>
      </c>
      <c r="AU429" s="43">
        <v>0</v>
      </c>
      <c r="AV429" s="43">
        <v>0</v>
      </c>
      <c r="AW429" s="43">
        <f t="shared" si="75"/>
        <v>0</v>
      </c>
      <c r="AY429" s="43" t="s">
        <v>23897</v>
      </c>
      <c r="AZ429" s="43">
        <v>0</v>
      </c>
      <c r="BA429" s="43">
        <v>0</v>
      </c>
      <c r="BB429" s="43">
        <v>0</v>
      </c>
    </row>
    <row r="430" spans="1:54">
      <c r="A430" s="43" t="s">
        <v>24893</v>
      </c>
      <c r="B430" s="43">
        <v>0</v>
      </c>
      <c r="C430" s="43">
        <v>0</v>
      </c>
      <c r="D430" s="43">
        <f t="shared" si="66"/>
        <v>0</v>
      </c>
      <c r="F430" s="43" t="s">
        <v>24893</v>
      </c>
      <c r="G430" s="43">
        <v>0</v>
      </c>
      <c r="H430" s="43">
        <v>0</v>
      </c>
      <c r="I430" s="43">
        <f t="shared" si="67"/>
        <v>0</v>
      </c>
      <c r="K430" s="43" t="s">
        <v>24893</v>
      </c>
      <c r="L430" s="43">
        <v>0</v>
      </c>
      <c r="M430" s="43">
        <v>0</v>
      </c>
      <c r="N430" s="43">
        <f t="shared" si="68"/>
        <v>0</v>
      </c>
      <c r="P430" s="43" t="s">
        <v>24893</v>
      </c>
      <c r="Q430" s="43">
        <v>0</v>
      </c>
      <c r="R430" s="43">
        <v>0</v>
      </c>
      <c r="S430" s="43">
        <f t="shared" si="69"/>
        <v>0</v>
      </c>
      <c r="U430" s="43" t="s">
        <v>24893</v>
      </c>
      <c r="V430" s="43">
        <v>0</v>
      </c>
      <c r="W430" s="43">
        <v>0</v>
      </c>
      <c r="X430" s="43">
        <f t="shared" si="70"/>
        <v>0</v>
      </c>
      <c r="Z430" s="43" t="s">
        <v>24893</v>
      </c>
      <c r="AA430" s="43">
        <v>0</v>
      </c>
      <c r="AB430" s="43">
        <v>0</v>
      </c>
      <c r="AC430" s="43">
        <f t="shared" si="71"/>
        <v>0</v>
      </c>
      <c r="AE430" s="43" t="s">
        <v>24893</v>
      </c>
      <c r="AF430" s="43">
        <v>0</v>
      </c>
      <c r="AG430" s="43">
        <v>0</v>
      </c>
      <c r="AH430" s="43">
        <f t="shared" si="72"/>
        <v>0</v>
      </c>
      <c r="AJ430" s="43" t="s">
        <v>24893</v>
      </c>
      <c r="AK430" s="43">
        <v>0</v>
      </c>
      <c r="AL430" s="43">
        <v>0</v>
      </c>
      <c r="AM430" s="43">
        <f t="shared" si="73"/>
        <v>0</v>
      </c>
      <c r="AO430" s="43" t="s">
        <v>24893</v>
      </c>
      <c r="AP430" s="43">
        <v>0</v>
      </c>
      <c r="AQ430" s="43">
        <v>0</v>
      </c>
      <c r="AR430" s="43">
        <f t="shared" si="74"/>
        <v>0</v>
      </c>
      <c r="AT430" s="43" t="s">
        <v>24893</v>
      </c>
      <c r="AU430" s="43">
        <v>0</v>
      </c>
      <c r="AV430" s="43">
        <v>0</v>
      </c>
      <c r="AW430" s="43">
        <f t="shared" si="75"/>
        <v>0</v>
      </c>
      <c r="AY430" s="43" t="s">
        <v>24893</v>
      </c>
      <c r="AZ430" s="43">
        <v>0</v>
      </c>
      <c r="BA430" s="43">
        <v>0</v>
      </c>
      <c r="BB430" s="43">
        <v>0</v>
      </c>
    </row>
    <row r="431" spans="1:54">
      <c r="A431" s="43" t="s">
        <v>24894</v>
      </c>
      <c r="B431" s="43">
        <v>0</v>
      </c>
      <c r="C431" s="43">
        <v>0</v>
      </c>
      <c r="D431" s="43">
        <f t="shared" si="66"/>
        <v>0</v>
      </c>
      <c r="F431" s="43" t="s">
        <v>24894</v>
      </c>
      <c r="G431" s="43">
        <v>0</v>
      </c>
      <c r="H431" s="43">
        <v>0</v>
      </c>
      <c r="I431" s="43">
        <f t="shared" si="67"/>
        <v>0</v>
      </c>
      <c r="K431" s="43" t="s">
        <v>24894</v>
      </c>
      <c r="L431" s="43">
        <v>0</v>
      </c>
      <c r="M431" s="43">
        <v>0</v>
      </c>
      <c r="N431" s="43">
        <f t="shared" si="68"/>
        <v>0</v>
      </c>
      <c r="P431" s="43" t="s">
        <v>24894</v>
      </c>
      <c r="Q431" s="43">
        <v>0</v>
      </c>
      <c r="R431" s="43">
        <v>0</v>
      </c>
      <c r="S431" s="43">
        <f t="shared" si="69"/>
        <v>0</v>
      </c>
      <c r="U431" s="43" t="s">
        <v>24894</v>
      </c>
      <c r="V431" s="43">
        <v>0</v>
      </c>
      <c r="W431" s="43">
        <v>0</v>
      </c>
      <c r="X431" s="43">
        <f t="shared" si="70"/>
        <v>0</v>
      </c>
      <c r="Z431" s="43" t="s">
        <v>24894</v>
      </c>
      <c r="AA431" s="43">
        <v>0</v>
      </c>
      <c r="AB431" s="43">
        <v>0</v>
      </c>
      <c r="AC431" s="43">
        <f t="shared" si="71"/>
        <v>0</v>
      </c>
      <c r="AE431" s="43" t="s">
        <v>24894</v>
      </c>
      <c r="AF431" s="43">
        <v>0</v>
      </c>
      <c r="AG431" s="43">
        <v>0</v>
      </c>
      <c r="AH431" s="43">
        <f t="shared" si="72"/>
        <v>0</v>
      </c>
      <c r="AJ431" s="43" t="s">
        <v>24894</v>
      </c>
      <c r="AK431" s="43">
        <v>0</v>
      </c>
      <c r="AL431" s="43">
        <v>0</v>
      </c>
      <c r="AM431" s="43">
        <f t="shared" si="73"/>
        <v>0</v>
      </c>
      <c r="AO431" s="43" t="s">
        <v>24894</v>
      </c>
      <c r="AP431" s="43">
        <v>0</v>
      </c>
      <c r="AQ431" s="43">
        <v>0</v>
      </c>
      <c r="AR431" s="43">
        <f t="shared" si="74"/>
        <v>0</v>
      </c>
      <c r="AT431" s="43" t="s">
        <v>24894</v>
      </c>
      <c r="AU431" s="43">
        <v>0</v>
      </c>
      <c r="AV431" s="43">
        <v>0</v>
      </c>
      <c r="AW431" s="43">
        <f t="shared" si="75"/>
        <v>0</v>
      </c>
      <c r="AY431" s="43" t="s">
        <v>24894</v>
      </c>
      <c r="AZ431" s="43">
        <v>0</v>
      </c>
      <c r="BA431" s="43">
        <v>0</v>
      </c>
      <c r="BB431" s="43">
        <v>0</v>
      </c>
    </row>
    <row r="432" spans="1:54">
      <c r="A432" s="43" t="s">
        <v>23898</v>
      </c>
      <c r="B432" s="43">
        <v>0</v>
      </c>
      <c r="C432" s="43">
        <v>0</v>
      </c>
      <c r="D432" s="43">
        <f t="shared" si="66"/>
        <v>0</v>
      </c>
      <c r="F432" s="43" t="s">
        <v>23898</v>
      </c>
      <c r="G432" s="43">
        <v>0</v>
      </c>
      <c r="H432" s="43">
        <v>0</v>
      </c>
      <c r="I432" s="43">
        <f t="shared" si="67"/>
        <v>0</v>
      </c>
      <c r="K432" s="43" t="s">
        <v>23898</v>
      </c>
      <c r="L432" s="43">
        <v>0</v>
      </c>
      <c r="M432" s="43">
        <v>0</v>
      </c>
      <c r="N432" s="43">
        <f t="shared" si="68"/>
        <v>0</v>
      </c>
      <c r="P432" s="43" t="s">
        <v>23898</v>
      </c>
      <c r="Q432" s="43">
        <v>0</v>
      </c>
      <c r="R432" s="43">
        <v>0</v>
      </c>
      <c r="S432" s="43">
        <f t="shared" si="69"/>
        <v>0</v>
      </c>
      <c r="U432" s="43" t="s">
        <v>23898</v>
      </c>
      <c r="V432" s="43">
        <v>0</v>
      </c>
      <c r="W432" s="43">
        <v>0</v>
      </c>
      <c r="X432" s="43">
        <f t="shared" si="70"/>
        <v>1</v>
      </c>
      <c r="Z432" s="43" t="s">
        <v>23898</v>
      </c>
      <c r="AA432" s="43">
        <v>0</v>
      </c>
      <c r="AB432" s="43">
        <v>0</v>
      </c>
      <c r="AC432" s="43">
        <f t="shared" si="71"/>
        <v>0</v>
      </c>
      <c r="AE432" s="43" t="s">
        <v>23898</v>
      </c>
      <c r="AF432" s="43">
        <v>0</v>
      </c>
      <c r="AG432" s="43">
        <v>0</v>
      </c>
      <c r="AH432" s="43">
        <f t="shared" si="72"/>
        <v>0</v>
      </c>
      <c r="AJ432" s="43" t="s">
        <v>23898</v>
      </c>
      <c r="AK432" s="43">
        <v>0</v>
      </c>
      <c r="AL432" s="43">
        <v>0</v>
      </c>
      <c r="AM432" s="43">
        <f t="shared" si="73"/>
        <v>0</v>
      </c>
      <c r="AO432" s="43" t="s">
        <v>23898</v>
      </c>
      <c r="AP432" s="43">
        <v>0</v>
      </c>
      <c r="AQ432" s="43">
        <v>0</v>
      </c>
      <c r="AR432" s="43">
        <f t="shared" si="74"/>
        <v>0</v>
      </c>
      <c r="AT432" s="43" t="s">
        <v>23898</v>
      </c>
      <c r="AU432" s="43">
        <v>0</v>
      </c>
      <c r="AV432" s="43">
        <v>0</v>
      </c>
      <c r="AW432" s="43">
        <f t="shared" si="75"/>
        <v>0</v>
      </c>
      <c r="AY432" s="43" t="s">
        <v>23898</v>
      </c>
      <c r="AZ432" s="43">
        <v>0</v>
      </c>
      <c r="BA432" s="43">
        <v>0</v>
      </c>
      <c r="BB432" s="43">
        <v>0</v>
      </c>
    </row>
    <row r="433" spans="1:54">
      <c r="A433" s="43" t="s">
        <v>24895</v>
      </c>
      <c r="B433" s="43">
        <v>0</v>
      </c>
      <c r="C433" s="43">
        <v>0</v>
      </c>
      <c r="D433" s="43">
        <f t="shared" si="66"/>
        <v>0</v>
      </c>
      <c r="F433" s="43" t="s">
        <v>24895</v>
      </c>
      <c r="G433" s="43">
        <v>0</v>
      </c>
      <c r="H433" s="43">
        <v>0</v>
      </c>
      <c r="I433" s="43">
        <f t="shared" si="67"/>
        <v>0</v>
      </c>
      <c r="K433" s="43" t="s">
        <v>24895</v>
      </c>
      <c r="L433" s="43">
        <v>0</v>
      </c>
      <c r="M433" s="43">
        <v>0</v>
      </c>
      <c r="N433" s="43">
        <f t="shared" si="68"/>
        <v>0</v>
      </c>
      <c r="P433" s="43" t="s">
        <v>24895</v>
      </c>
      <c r="Q433" s="43">
        <v>0</v>
      </c>
      <c r="R433" s="43">
        <v>0</v>
      </c>
      <c r="S433" s="43">
        <f t="shared" si="69"/>
        <v>0</v>
      </c>
      <c r="U433" s="43" t="s">
        <v>24895</v>
      </c>
      <c r="V433" s="43">
        <v>0</v>
      </c>
      <c r="W433" s="43">
        <v>0</v>
      </c>
      <c r="X433" s="43">
        <f t="shared" si="70"/>
        <v>0</v>
      </c>
      <c r="Z433" s="43" t="s">
        <v>24895</v>
      </c>
      <c r="AA433" s="43">
        <v>0</v>
      </c>
      <c r="AB433" s="43">
        <v>0</v>
      </c>
      <c r="AC433" s="43">
        <f t="shared" si="71"/>
        <v>0</v>
      </c>
      <c r="AE433" s="43" t="s">
        <v>24895</v>
      </c>
      <c r="AF433" s="43">
        <v>0</v>
      </c>
      <c r="AG433" s="43">
        <v>0</v>
      </c>
      <c r="AH433" s="43">
        <f t="shared" si="72"/>
        <v>0</v>
      </c>
      <c r="AJ433" s="43" t="s">
        <v>24895</v>
      </c>
      <c r="AK433" s="43">
        <v>0</v>
      </c>
      <c r="AL433" s="43">
        <v>0</v>
      </c>
      <c r="AM433" s="43">
        <f t="shared" si="73"/>
        <v>0</v>
      </c>
      <c r="AO433" s="43" t="s">
        <v>24895</v>
      </c>
      <c r="AP433" s="43">
        <v>0</v>
      </c>
      <c r="AQ433" s="43">
        <v>0</v>
      </c>
      <c r="AR433" s="43">
        <f t="shared" si="74"/>
        <v>0</v>
      </c>
      <c r="AT433" s="43" t="s">
        <v>24895</v>
      </c>
      <c r="AU433" s="43">
        <v>0</v>
      </c>
      <c r="AV433" s="43">
        <v>0</v>
      </c>
      <c r="AW433" s="43">
        <f t="shared" si="75"/>
        <v>0</v>
      </c>
      <c r="AY433" s="43" t="s">
        <v>24895</v>
      </c>
      <c r="AZ433" s="43">
        <v>0</v>
      </c>
      <c r="BA433" s="43">
        <v>0</v>
      </c>
      <c r="BB433" s="43">
        <v>0</v>
      </c>
    </row>
    <row r="434" spans="1:54">
      <c r="A434" s="43" t="s">
        <v>24896</v>
      </c>
      <c r="B434" s="43">
        <v>0</v>
      </c>
      <c r="C434" s="43">
        <v>0</v>
      </c>
      <c r="D434" s="43">
        <f t="shared" si="66"/>
        <v>0</v>
      </c>
      <c r="F434" s="43" t="s">
        <v>24896</v>
      </c>
      <c r="G434" s="43">
        <v>0</v>
      </c>
      <c r="H434" s="43">
        <v>0</v>
      </c>
      <c r="I434" s="43">
        <f t="shared" si="67"/>
        <v>0</v>
      </c>
      <c r="K434" s="43" t="s">
        <v>24896</v>
      </c>
      <c r="L434" s="43">
        <v>0</v>
      </c>
      <c r="M434" s="43">
        <v>0</v>
      </c>
      <c r="N434" s="43">
        <f t="shared" si="68"/>
        <v>0</v>
      </c>
      <c r="P434" s="43" t="s">
        <v>24896</v>
      </c>
      <c r="Q434" s="43">
        <v>0</v>
      </c>
      <c r="R434" s="43">
        <v>0</v>
      </c>
      <c r="S434" s="43">
        <f t="shared" si="69"/>
        <v>0</v>
      </c>
      <c r="U434" s="43" t="s">
        <v>24896</v>
      </c>
      <c r="V434" s="43">
        <v>0</v>
      </c>
      <c r="W434" s="43">
        <v>0</v>
      </c>
      <c r="X434" s="43">
        <f t="shared" si="70"/>
        <v>0</v>
      </c>
      <c r="Z434" s="43" t="s">
        <v>24896</v>
      </c>
      <c r="AA434" s="43">
        <v>0</v>
      </c>
      <c r="AB434" s="43">
        <v>0</v>
      </c>
      <c r="AC434" s="43">
        <f t="shared" si="71"/>
        <v>0</v>
      </c>
      <c r="AE434" s="43" t="s">
        <v>24896</v>
      </c>
      <c r="AF434" s="43">
        <v>0</v>
      </c>
      <c r="AG434" s="43">
        <v>0</v>
      </c>
      <c r="AH434" s="43">
        <f t="shared" si="72"/>
        <v>0</v>
      </c>
      <c r="AJ434" s="43" t="s">
        <v>24896</v>
      </c>
      <c r="AK434" s="43">
        <v>0</v>
      </c>
      <c r="AL434" s="43">
        <v>0</v>
      </c>
      <c r="AM434" s="43">
        <f t="shared" si="73"/>
        <v>0</v>
      </c>
      <c r="AO434" s="43" t="s">
        <v>24896</v>
      </c>
      <c r="AP434" s="43">
        <v>0</v>
      </c>
      <c r="AQ434" s="43">
        <v>0</v>
      </c>
      <c r="AR434" s="43">
        <f t="shared" si="74"/>
        <v>0</v>
      </c>
      <c r="AT434" s="43" t="s">
        <v>24896</v>
      </c>
      <c r="AU434" s="43">
        <v>0</v>
      </c>
      <c r="AV434" s="43">
        <v>0</v>
      </c>
      <c r="AW434" s="43">
        <f t="shared" si="75"/>
        <v>0</v>
      </c>
      <c r="AY434" s="43" t="s">
        <v>24896</v>
      </c>
      <c r="AZ434" s="43">
        <v>0</v>
      </c>
      <c r="BA434" s="43">
        <v>0</v>
      </c>
      <c r="BB434" s="43">
        <v>0</v>
      </c>
    </row>
    <row r="435" spans="1:54">
      <c r="A435" s="43" t="s">
        <v>25190</v>
      </c>
      <c r="B435" s="43">
        <v>0</v>
      </c>
      <c r="C435" s="43">
        <v>0</v>
      </c>
      <c r="D435" s="43">
        <f t="shared" si="66"/>
        <v>0</v>
      </c>
      <c r="F435" s="43" t="s">
        <v>25190</v>
      </c>
      <c r="G435" s="43">
        <v>0</v>
      </c>
      <c r="H435" s="43">
        <v>0</v>
      </c>
      <c r="I435" s="43">
        <f t="shared" si="67"/>
        <v>1</v>
      </c>
      <c r="K435" s="43" t="s">
        <v>25190</v>
      </c>
      <c r="L435" s="43">
        <v>0</v>
      </c>
      <c r="M435" s="43">
        <v>0</v>
      </c>
      <c r="N435" s="43">
        <f t="shared" si="68"/>
        <v>0</v>
      </c>
      <c r="P435" s="43" t="s">
        <v>25190</v>
      </c>
      <c r="Q435" s="43">
        <v>0</v>
      </c>
      <c r="R435" s="43">
        <v>0</v>
      </c>
      <c r="S435" s="43">
        <f t="shared" si="69"/>
        <v>0</v>
      </c>
      <c r="U435" s="43" t="s">
        <v>25190</v>
      </c>
      <c r="V435" s="43">
        <v>0</v>
      </c>
      <c r="W435" s="43">
        <v>0</v>
      </c>
      <c r="X435" s="43">
        <f t="shared" si="70"/>
        <v>0</v>
      </c>
      <c r="Z435" s="43" t="s">
        <v>25190</v>
      </c>
      <c r="AA435" s="43">
        <v>0</v>
      </c>
      <c r="AB435" s="43">
        <v>0</v>
      </c>
      <c r="AC435" s="43">
        <f t="shared" si="71"/>
        <v>0</v>
      </c>
      <c r="AE435" s="43" t="s">
        <v>25190</v>
      </c>
      <c r="AF435" s="43">
        <v>0</v>
      </c>
      <c r="AG435" s="43">
        <v>0</v>
      </c>
      <c r="AH435" s="43">
        <f t="shared" si="72"/>
        <v>0</v>
      </c>
      <c r="AJ435" s="43" t="s">
        <v>25190</v>
      </c>
      <c r="AK435" s="43">
        <v>0</v>
      </c>
      <c r="AL435" s="43">
        <v>0</v>
      </c>
      <c r="AM435" s="43">
        <f t="shared" si="73"/>
        <v>0</v>
      </c>
      <c r="AO435" s="43" t="s">
        <v>25190</v>
      </c>
      <c r="AP435" s="43">
        <v>0</v>
      </c>
      <c r="AQ435" s="43">
        <v>0</v>
      </c>
      <c r="AR435" s="43">
        <f t="shared" si="74"/>
        <v>0</v>
      </c>
      <c r="AT435" s="43" t="s">
        <v>25190</v>
      </c>
      <c r="AU435" s="43">
        <v>0</v>
      </c>
      <c r="AV435" s="43">
        <v>0</v>
      </c>
      <c r="AW435" s="43">
        <f t="shared" si="75"/>
        <v>0</v>
      </c>
      <c r="AY435" s="43" t="s">
        <v>25190</v>
      </c>
      <c r="AZ435" s="43">
        <v>0</v>
      </c>
      <c r="BA435" s="43">
        <v>0</v>
      </c>
      <c r="BB435" s="43">
        <v>0</v>
      </c>
    </row>
    <row r="436" spans="1:54">
      <c r="A436" s="43" t="s">
        <v>24897</v>
      </c>
      <c r="B436" s="43">
        <v>0</v>
      </c>
      <c r="C436" s="43">
        <v>0</v>
      </c>
      <c r="D436" s="43">
        <f t="shared" si="66"/>
        <v>0</v>
      </c>
      <c r="F436" s="43" t="s">
        <v>24897</v>
      </c>
      <c r="G436" s="43">
        <v>0</v>
      </c>
      <c r="H436" s="43">
        <v>0</v>
      </c>
      <c r="I436" s="43">
        <f t="shared" si="67"/>
        <v>0</v>
      </c>
      <c r="K436" s="43" t="s">
        <v>24897</v>
      </c>
      <c r="L436" s="43">
        <v>0</v>
      </c>
      <c r="M436" s="43">
        <v>0</v>
      </c>
      <c r="N436" s="43">
        <f t="shared" si="68"/>
        <v>0</v>
      </c>
      <c r="P436" s="43" t="s">
        <v>24897</v>
      </c>
      <c r="Q436" s="43">
        <v>0</v>
      </c>
      <c r="R436" s="43">
        <v>0</v>
      </c>
      <c r="S436" s="43">
        <f t="shared" si="69"/>
        <v>0</v>
      </c>
      <c r="U436" s="43" t="s">
        <v>24897</v>
      </c>
      <c r="V436" s="43">
        <v>0</v>
      </c>
      <c r="W436" s="43">
        <v>0</v>
      </c>
      <c r="X436" s="43">
        <f t="shared" si="70"/>
        <v>0</v>
      </c>
      <c r="Z436" s="43" t="s">
        <v>24897</v>
      </c>
      <c r="AA436" s="43">
        <v>0</v>
      </c>
      <c r="AB436" s="43">
        <v>0</v>
      </c>
      <c r="AC436" s="43">
        <f t="shared" si="71"/>
        <v>0</v>
      </c>
      <c r="AE436" s="43" t="s">
        <v>24897</v>
      </c>
      <c r="AF436" s="43">
        <v>0</v>
      </c>
      <c r="AG436" s="43">
        <v>0</v>
      </c>
      <c r="AH436" s="43">
        <f t="shared" si="72"/>
        <v>0</v>
      </c>
      <c r="AJ436" s="43" t="s">
        <v>24897</v>
      </c>
      <c r="AK436" s="43">
        <v>0</v>
      </c>
      <c r="AL436" s="43">
        <v>0</v>
      </c>
      <c r="AM436" s="43">
        <f t="shared" si="73"/>
        <v>0</v>
      </c>
      <c r="AO436" s="43" t="s">
        <v>24897</v>
      </c>
      <c r="AP436" s="43">
        <v>0</v>
      </c>
      <c r="AQ436" s="43">
        <v>0</v>
      </c>
      <c r="AR436" s="43">
        <f t="shared" si="74"/>
        <v>0</v>
      </c>
      <c r="AT436" s="43" t="s">
        <v>24897</v>
      </c>
      <c r="AU436" s="43">
        <v>0</v>
      </c>
      <c r="AV436" s="43">
        <v>0</v>
      </c>
      <c r="AW436" s="43">
        <f t="shared" si="75"/>
        <v>0</v>
      </c>
      <c r="AY436" s="43" t="s">
        <v>24897</v>
      </c>
      <c r="AZ436" s="43">
        <v>0</v>
      </c>
      <c r="BA436" s="43">
        <v>0</v>
      </c>
      <c r="BB436" s="43">
        <v>0</v>
      </c>
    </row>
    <row r="437" spans="1:54">
      <c r="A437" s="43" t="s">
        <v>23994</v>
      </c>
      <c r="B437" s="43">
        <v>0</v>
      </c>
      <c r="C437" s="43">
        <v>0</v>
      </c>
      <c r="D437" s="43">
        <f t="shared" si="66"/>
        <v>1</v>
      </c>
      <c r="F437" s="43" t="s">
        <v>23994</v>
      </c>
      <c r="G437" s="43">
        <v>0</v>
      </c>
      <c r="H437" s="43">
        <v>0</v>
      </c>
      <c r="I437" s="43">
        <f t="shared" si="67"/>
        <v>0</v>
      </c>
      <c r="K437" s="43" t="s">
        <v>23994</v>
      </c>
      <c r="L437" s="43">
        <v>0</v>
      </c>
      <c r="M437" s="43">
        <v>0</v>
      </c>
      <c r="N437" s="43">
        <f t="shared" si="68"/>
        <v>0</v>
      </c>
      <c r="P437" s="43" t="s">
        <v>23994</v>
      </c>
      <c r="Q437" s="43">
        <v>0</v>
      </c>
      <c r="R437" s="43">
        <v>0</v>
      </c>
      <c r="S437" s="43">
        <f t="shared" si="69"/>
        <v>0</v>
      </c>
      <c r="U437" s="43" t="s">
        <v>23994</v>
      </c>
      <c r="V437" s="43">
        <v>0</v>
      </c>
      <c r="W437" s="43">
        <v>0</v>
      </c>
      <c r="X437" s="43">
        <f t="shared" si="70"/>
        <v>0</v>
      </c>
      <c r="Z437" s="43" t="s">
        <v>23994</v>
      </c>
      <c r="AA437" s="43">
        <v>0</v>
      </c>
      <c r="AB437" s="43">
        <v>0</v>
      </c>
      <c r="AC437" s="43">
        <f t="shared" si="71"/>
        <v>0</v>
      </c>
      <c r="AE437" s="43" t="s">
        <v>23994</v>
      </c>
      <c r="AF437" s="43">
        <v>0</v>
      </c>
      <c r="AG437" s="43">
        <v>0</v>
      </c>
      <c r="AH437" s="43">
        <f t="shared" si="72"/>
        <v>0</v>
      </c>
      <c r="AJ437" s="43" t="s">
        <v>23994</v>
      </c>
      <c r="AK437" s="43">
        <v>0</v>
      </c>
      <c r="AL437" s="43">
        <v>0</v>
      </c>
      <c r="AM437" s="43">
        <f t="shared" si="73"/>
        <v>0</v>
      </c>
      <c r="AO437" s="43" t="s">
        <v>23994</v>
      </c>
      <c r="AP437" s="43">
        <v>0</v>
      </c>
      <c r="AQ437" s="43">
        <v>0</v>
      </c>
      <c r="AR437" s="43">
        <f t="shared" si="74"/>
        <v>0</v>
      </c>
      <c r="AT437" s="43" t="s">
        <v>23994</v>
      </c>
      <c r="AU437" s="43">
        <v>0</v>
      </c>
      <c r="AV437" s="43">
        <v>0</v>
      </c>
      <c r="AW437" s="43">
        <f t="shared" si="75"/>
        <v>0</v>
      </c>
      <c r="AY437" s="43" t="s">
        <v>23994</v>
      </c>
      <c r="AZ437" s="43">
        <v>0</v>
      </c>
      <c r="BA437" s="43">
        <v>0</v>
      </c>
      <c r="BB437" s="43">
        <v>0</v>
      </c>
    </row>
    <row r="438" spans="1:54">
      <c r="A438" s="43" t="s">
        <v>24898</v>
      </c>
      <c r="B438" s="43">
        <v>0</v>
      </c>
      <c r="C438" s="43">
        <v>0</v>
      </c>
      <c r="D438" s="43">
        <f t="shared" si="66"/>
        <v>0</v>
      </c>
      <c r="F438" s="43" t="s">
        <v>24898</v>
      </c>
      <c r="G438" s="43">
        <v>0</v>
      </c>
      <c r="H438" s="43">
        <v>0</v>
      </c>
      <c r="I438" s="43">
        <f t="shared" si="67"/>
        <v>0</v>
      </c>
      <c r="K438" s="43" t="s">
        <v>24898</v>
      </c>
      <c r="L438" s="43">
        <v>0</v>
      </c>
      <c r="M438" s="43">
        <v>0</v>
      </c>
      <c r="N438" s="43">
        <f t="shared" si="68"/>
        <v>0</v>
      </c>
      <c r="P438" s="43" t="s">
        <v>24898</v>
      </c>
      <c r="Q438" s="43">
        <v>0</v>
      </c>
      <c r="R438" s="43">
        <v>0</v>
      </c>
      <c r="S438" s="43">
        <f t="shared" si="69"/>
        <v>0</v>
      </c>
      <c r="U438" s="43" t="s">
        <v>24898</v>
      </c>
      <c r="V438" s="43">
        <v>0</v>
      </c>
      <c r="W438" s="43">
        <v>0</v>
      </c>
      <c r="X438" s="43">
        <f t="shared" si="70"/>
        <v>0</v>
      </c>
      <c r="Z438" s="43" t="s">
        <v>24898</v>
      </c>
      <c r="AA438" s="43">
        <v>0</v>
      </c>
      <c r="AB438" s="43">
        <v>0</v>
      </c>
      <c r="AC438" s="43">
        <f t="shared" si="71"/>
        <v>0</v>
      </c>
      <c r="AE438" s="43" t="s">
        <v>24898</v>
      </c>
      <c r="AF438" s="43">
        <v>0</v>
      </c>
      <c r="AG438" s="43">
        <v>0</v>
      </c>
      <c r="AH438" s="43">
        <f t="shared" si="72"/>
        <v>0</v>
      </c>
      <c r="AJ438" s="43" t="s">
        <v>24898</v>
      </c>
      <c r="AK438" s="43">
        <v>0</v>
      </c>
      <c r="AL438" s="43">
        <v>0</v>
      </c>
      <c r="AM438" s="43">
        <f t="shared" si="73"/>
        <v>0</v>
      </c>
      <c r="AO438" s="43" t="s">
        <v>24898</v>
      </c>
      <c r="AP438" s="43">
        <v>0</v>
      </c>
      <c r="AQ438" s="43">
        <v>0</v>
      </c>
      <c r="AR438" s="43">
        <f t="shared" si="74"/>
        <v>0</v>
      </c>
      <c r="AT438" s="43" t="s">
        <v>24898</v>
      </c>
      <c r="AU438" s="43">
        <v>0</v>
      </c>
      <c r="AV438" s="43">
        <v>0</v>
      </c>
      <c r="AW438" s="43">
        <f t="shared" si="75"/>
        <v>0</v>
      </c>
      <c r="AY438" s="43" t="s">
        <v>24898</v>
      </c>
      <c r="AZ438" s="43">
        <v>0</v>
      </c>
      <c r="BA438" s="43">
        <v>0</v>
      </c>
      <c r="BB438" s="43">
        <v>0</v>
      </c>
    </row>
    <row r="439" spans="1:54">
      <c r="A439" s="43" t="s">
        <v>23995</v>
      </c>
      <c r="B439" s="43">
        <v>0</v>
      </c>
      <c r="C439" s="43">
        <v>0</v>
      </c>
      <c r="D439" s="43">
        <f t="shared" si="66"/>
        <v>0</v>
      </c>
      <c r="F439" s="43" t="s">
        <v>23995</v>
      </c>
      <c r="G439" s="43">
        <v>0</v>
      </c>
      <c r="H439" s="43">
        <v>0</v>
      </c>
      <c r="I439" s="43">
        <f t="shared" si="67"/>
        <v>0</v>
      </c>
      <c r="K439" s="43" t="s">
        <v>23995</v>
      </c>
      <c r="L439" s="43">
        <v>0</v>
      </c>
      <c r="M439" s="43">
        <v>0</v>
      </c>
      <c r="N439" s="43">
        <f t="shared" si="68"/>
        <v>0</v>
      </c>
      <c r="P439" s="43" t="s">
        <v>23995</v>
      </c>
      <c r="Q439" s="43">
        <v>0</v>
      </c>
      <c r="R439" s="43">
        <v>0</v>
      </c>
      <c r="S439" s="43">
        <f t="shared" si="69"/>
        <v>0</v>
      </c>
      <c r="U439" s="43" t="s">
        <v>23995</v>
      </c>
      <c r="V439" s="43">
        <v>0</v>
      </c>
      <c r="W439" s="43">
        <v>0</v>
      </c>
      <c r="X439" s="43">
        <f t="shared" si="70"/>
        <v>0</v>
      </c>
      <c r="Z439" s="43" t="s">
        <v>23995</v>
      </c>
      <c r="AA439" s="43">
        <v>0</v>
      </c>
      <c r="AB439" s="43">
        <v>0</v>
      </c>
      <c r="AC439" s="43">
        <f t="shared" si="71"/>
        <v>0</v>
      </c>
      <c r="AE439" s="43" t="s">
        <v>23995</v>
      </c>
      <c r="AF439" s="43">
        <v>0</v>
      </c>
      <c r="AG439" s="43">
        <v>0</v>
      </c>
      <c r="AH439" s="43">
        <f t="shared" si="72"/>
        <v>1</v>
      </c>
      <c r="AJ439" s="43" t="s">
        <v>23995</v>
      </c>
      <c r="AK439" s="43">
        <v>0</v>
      </c>
      <c r="AL439" s="43">
        <v>0</v>
      </c>
      <c r="AM439" s="43">
        <f t="shared" si="73"/>
        <v>0</v>
      </c>
      <c r="AO439" s="43" t="s">
        <v>23995</v>
      </c>
      <c r="AP439" s="43">
        <v>0</v>
      </c>
      <c r="AQ439" s="43">
        <v>0</v>
      </c>
      <c r="AR439" s="43">
        <f t="shared" si="74"/>
        <v>0</v>
      </c>
      <c r="AT439" s="43" t="s">
        <v>23995</v>
      </c>
      <c r="AU439" s="43">
        <v>0</v>
      </c>
      <c r="AV439" s="43">
        <v>0</v>
      </c>
      <c r="AW439" s="43">
        <f t="shared" si="75"/>
        <v>0</v>
      </c>
      <c r="AY439" s="43" t="s">
        <v>23995</v>
      </c>
      <c r="AZ439" s="43">
        <v>0</v>
      </c>
      <c r="BA439" s="43">
        <v>0</v>
      </c>
      <c r="BB439" s="43">
        <v>0</v>
      </c>
    </row>
    <row r="440" spans="1:54">
      <c r="A440" s="43" t="s">
        <v>24899</v>
      </c>
      <c r="B440" s="43">
        <v>0</v>
      </c>
      <c r="C440" s="43">
        <v>0</v>
      </c>
      <c r="D440" s="43">
        <f t="shared" si="66"/>
        <v>0</v>
      </c>
      <c r="F440" s="43" t="s">
        <v>24899</v>
      </c>
      <c r="G440" s="43">
        <v>0</v>
      </c>
      <c r="H440" s="43">
        <v>0</v>
      </c>
      <c r="I440" s="43">
        <f t="shared" si="67"/>
        <v>0</v>
      </c>
      <c r="K440" s="43" t="s">
        <v>24899</v>
      </c>
      <c r="L440" s="43">
        <v>0</v>
      </c>
      <c r="M440" s="43">
        <v>0</v>
      </c>
      <c r="N440" s="43">
        <f t="shared" si="68"/>
        <v>0</v>
      </c>
      <c r="P440" s="43" t="s">
        <v>24899</v>
      </c>
      <c r="Q440" s="43">
        <v>0</v>
      </c>
      <c r="R440" s="43">
        <v>0</v>
      </c>
      <c r="S440" s="43">
        <f t="shared" si="69"/>
        <v>0</v>
      </c>
      <c r="U440" s="43" t="s">
        <v>24899</v>
      </c>
      <c r="V440" s="43">
        <v>0</v>
      </c>
      <c r="W440" s="43">
        <v>0</v>
      </c>
      <c r="X440" s="43">
        <f t="shared" si="70"/>
        <v>0</v>
      </c>
      <c r="Z440" s="43" t="s">
        <v>24899</v>
      </c>
      <c r="AA440" s="43">
        <v>0</v>
      </c>
      <c r="AB440" s="43">
        <v>0</v>
      </c>
      <c r="AC440" s="43">
        <f t="shared" si="71"/>
        <v>0</v>
      </c>
      <c r="AE440" s="43" t="s">
        <v>24899</v>
      </c>
      <c r="AF440" s="43">
        <v>0</v>
      </c>
      <c r="AG440" s="43">
        <v>0</v>
      </c>
      <c r="AH440" s="43">
        <f t="shared" si="72"/>
        <v>0</v>
      </c>
      <c r="AJ440" s="43" t="s">
        <v>24899</v>
      </c>
      <c r="AK440" s="43">
        <v>0</v>
      </c>
      <c r="AL440" s="43">
        <v>0</v>
      </c>
      <c r="AM440" s="43">
        <f t="shared" si="73"/>
        <v>0</v>
      </c>
      <c r="AO440" s="43" t="s">
        <v>24899</v>
      </c>
      <c r="AP440" s="43">
        <v>0</v>
      </c>
      <c r="AQ440" s="43">
        <v>0</v>
      </c>
      <c r="AR440" s="43">
        <f t="shared" si="74"/>
        <v>0</v>
      </c>
      <c r="AT440" s="43" t="s">
        <v>24899</v>
      </c>
      <c r="AU440" s="43">
        <v>0</v>
      </c>
      <c r="AV440" s="43">
        <v>0</v>
      </c>
      <c r="AW440" s="43">
        <f t="shared" si="75"/>
        <v>0</v>
      </c>
      <c r="AY440" s="43" t="s">
        <v>24899</v>
      </c>
      <c r="AZ440" s="43">
        <v>0</v>
      </c>
      <c r="BA440" s="43">
        <v>0</v>
      </c>
      <c r="BB440" s="43">
        <v>0</v>
      </c>
    </row>
    <row r="441" spans="1:54">
      <c r="A441" s="43" t="s">
        <v>24900</v>
      </c>
      <c r="B441" s="43">
        <v>0</v>
      </c>
      <c r="C441" s="43">
        <v>0</v>
      </c>
      <c r="D441" s="43">
        <f t="shared" si="66"/>
        <v>0</v>
      </c>
      <c r="F441" s="43" t="s">
        <v>24900</v>
      </c>
      <c r="G441" s="43">
        <v>0</v>
      </c>
      <c r="H441" s="43">
        <v>0</v>
      </c>
      <c r="I441" s="43">
        <f t="shared" si="67"/>
        <v>0</v>
      </c>
      <c r="K441" s="43" t="s">
        <v>24900</v>
      </c>
      <c r="L441" s="43">
        <v>0</v>
      </c>
      <c r="M441" s="43">
        <v>0</v>
      </c>
      <c r="N441" s="43">
        <f t="shared" si="68"/>
        <v>0</v>
      </c>
      <c r="P441" s="43" t="s">
        <v>24900</v>
      </c>
      <c r="Q441" s="43">
        <v>0</v>
      </c>
      <c r="R441" s="43">
        <v>0</v>
      </c>
      <c r="S441" s="43">
        <f t="shared" si="69"/>
        <v>0</v>
      </c>
      <c r="U441" s="43" t="s">
        <v>24900</v>
      </c>
      <c r="V441" s="43">
        <v>0</v>
      </c>
      <c r="W441" s="43">
        <v>0</v>
      </c>
      <c r="X441" s="43">
        <f t="shared" si="70"/>
        <v>0</v>
      </c>
      <c r="Z441" s="43" t="s">
        <v>24900</v>
      </c>
      <c r="AA441" s="43">
        <v>0</v>
      </c>
      <c r="AB441" s="43">
        <v>0</v>
      </c>
      <c r="AC441" s="43">
        <f t="shared" si="71"/>
        <v>0</v>
      </c>
      <c r="AE441" s="43" t="s">
        <v>24900</v>
      </c>
      <c r="AF441" s="43">
        <v>0</v>
      </c>
      <c r="AG441" s="43">
        <v>0</v>
      </c>
      <c r="AH441" s="43">
        <f t="shared" si="72"/>
        <v>0</v>
      </c>
      <c r="AJ441" s="43" t="s">
        <v>24900</v>
      </c>
      <c r="AK441" s="43">
        <v>0</v>
      </c>
      <c r="AL441" s="43">
        <v>0</v>
      </c>
      <c r="AM441" s="43">
        <f t="shared" si="73"/>
        <v>0</v>
      </c>
      <c r="AO441" s="43" t="s">
        <v>24900</v>
      </c>
      <c r="AP441" s="43">
        <v>0</v>
      </c>
      <c r="AQ441" s="43">
        <v>0</v>
      </c>
      <c r="AR441" s="43">
        <f t="shared" si="74"/>
        <v>0</v>
      </c>
      <c r="AT441" s="43" t="s">
        <v>24900</v>
      </c>
      <c r="AU441" s="43">
        <v>0</v>
      </c>
      <c r="AV441" s="43">
        <v>0</v>
      </c>
      <c r="AW441" s="43">
        <f t="shared" si="75"/>
        <v>0</v>
      </c>
      <c r="AY441" s="43" t="s">
        <v>24900</v>
      </c>
      <c r="AZ441" s="43">
        <v>0</v>
      </c>
      <c r="BA441" s="43">
        <v>0</v>
      </c>
      <c r="BB441" s="43">
        <v>0</v>
      </c>
    </row>
    <row r="442" spans="1:54">
      <c r="A442" s="43" t="s">
        <v>24011</v>
      </c>
      <c r="B442" s="43">
        <v>0</v>
      </c>
      <c r="C442" s="43">
        <v>0</v>
      </c>
      <c r="D442" s="43">
        <f t="shared" si="66"/>
        <v>0</v>
      </c>
      <c r="F442" s="43" t="s">
        <v>24011</v>
      </c>
      <c r="G442" s="43">
        <v>0</v>
      </c>
      <c r="H442" s="43">
        <v>0</v>
      </c>
      <c r="I442" s="43">
        <f t="shared" si="67"/>
        <v>0</v>
      </c>
      <c r="K442" s="43" t="s">
        <v>24011</v>
      </c>
      <c r="L442" s="43">
        <v>0</v>
      </c>
      <c r="M442" s="43">
        <v>0</v>
      </c>
      <c r="N442" s="43">
        <f t="shared" si="68"/>
        <v>0</v>
      </c>
      <c r="P442" s="43" t="s">
        <v>24011</v>
      </c>
      <c r="Q442" s="43">
        <v>0</v>
      </c>
      <c r="R442" s="43">
        <v>0</v>
      </c>
      <c r="S442" s="43">
        <f t="shared" si="69"/>
        <v>0</v>
      </c>
      <c r="U442" s="43" t="s">
        <v>24011</v>
      </c>
      <c r="V442" s="43">
        <v>0</v>
      </c>
      <c r="W442" s="43">
        <v>0</v>
      </c>
      <c r="X442" s="43">
        <f t="shared" si="70"/>
        <v>1</v>
      </c>
      <c r="Z442" s="43" t="s">
        <v>24011</v>
      </c>
      <c r="AA442" s="43">
        <v>0</v>
      </c>
      <c r="AB442" s="43">
        <v>0</v>
      </c>
      <c r="AC442" s="43">
        <f t="shared" si="71"/>
        <v>0</v>
      </c>
      <c r="AE442" s="43" t="s">
        <v>24011</v>
      </c>
      <c r="AF442" s="43">
        <v>0</v>
      </c>
      <c r="AG442" s="43">
        <v>0</v>
      </c>
      <c r="AH442" s="43">
        <f t="shared" si="72"/>
        <v>0</v>
      </c>
      <c r="AJ442" s="43" t="s">
        <v>24011</v>
      </c>
      <c r="AK442" s="43">
        <v>0</v>
      </c>
      <c r="AL442" s="43">
        <v>0</v>
      </c>
      <c r="AM442" s="43">
        <f t="shared" si="73"/>
        <v>0</v>
      </c>
      <c r="AO442" s="43" t="s">
        <v>24011</v>
      </c>
      <c r="AP442" s="43">
        <v>0</v>
      </c>
      <c r="AQ442" s="43">
        <v>0</v>
      </c>
      <c r="AR442" s="43">
        <f t="shared" si="74"/>
        <v>0</v>
      </c>
      <c r="AT442" s="43" t="s">
        <v>24011</v>
      </c>
      <c r="AU442" s="43">
        <v>0</v>
      </c>
      <c r="AV442" s="43">
        <v>0</v>
      </c>
      <c r="AW442" s="43">
        <f t="shared" si="75"/>
        <v>0</v>
      </c>
      <c r="AY442" s="43" t="s">
        <v>24011</v>
      </c>
      <c r="AZ442" s="43">
        <v>0</v>
      </c>
      <c r="BA442" s="43">
        <v>0</v>
      </c>
      <c r="BB442" s="43">
        <v>0</v>
      </c>
    </row>
    <row r="443" spans="1:54">
      <c r="A443" s="43" t="s">
        <v>24901</v>
      </c>
      <c r="B443" s="43">
        <v>0</v>
      </c>
      <c r="C443" s="43">
        <v>0</v>
      </c>
      <c r="D443" s="43">
        <f t="shared" si="66"/>
        <v>0</v>
      </c>
      <c r="F443" s="43" t="s">
        <v>24901</v>
      </c>
      <c r="G443" s="43">
        <v>0</v>
      </c>
      <c r="H443" s="43">
        <v>0</v>
      </c>
      <c r="I443" s="43">
        <f t="shared" si="67"/>
        <v>0</v>
      </c>
      <c r="K443" s="43" t="s">
        <v>24901</v>
      </c>
      <c r="L443" s="43">
        <v>0</v>
      </c>
      <c r="M443" s="43">
        <v>0</v>
      </c>
      <c r="N443" s="43">
        <f t="shared" si="68"/>
        <v>0</v>
      </c>
      <c r="P443" s="43" t="s">
        <v>24901</v>
      </c>
      <c r="Q443" s="43">
        <v>0</v>
      </c>
      <c r="R443" s="43">
        <v>0</v>
      </c>
      <c r="S443" s="43">
        <f t="shared" si="69"/>
        <v>0</v>
      </c>
      <c r="U443" s="43" t="s">
        <v>24901</v>
      </c>
      <c r="V443" s="43">
        <v>0</v>
      </c>
      <c r="W443" s="43">
        <v>0</v>
      </c>
      <c r="X443" s="43">
        <f t="shared" si="70"/>
        <v>0</v>
      </c>
      <c r="Z443" s="43" t="s">
        <v>24901</v>
      </c>
      <c r="AA443" s="43">
        <v>0</v>
      </c>
      <c r="AB443" s="43">
        <v>0</v>
      </c>
      <c r="AC443" s="43">
        <f t="shared" si="71"/>
        <v>0</v>
      </c>
      <c r="AE443" s="43" t="s">
        <v>24901</v>
      </c>
      <c r="AF443" s="43">
        <v>0</v>
      </c>
      <c r="AG443" s="43">
        <v>0</v>
      </c>
      <c r="AH443" s="43">
        <f t="shared" si="72"/>
        <v>0</v>
      </c>
      <c r="AJ443" s="43" t="s">
        <v>24901</v>
      </c>
      <c r="AK443" s="43">
        <v>0</v>
      </c>
      <c r="AL443" s="43">
        <v>0</v>
      </c>
      <c r="AM443" s="43">
        <f t="shared" si="73"/>
        <v>0</v>
      </c>
      <c r="AO443" s="43" t="s">
        <v>24901</v>
      </c>
      <c r="AP443" s="43">
        <v>0</v>
      </c>
      <c r="AQ443" s="43">
        <v>0</v>
      </c>
      <c r="AR443" s="43">
        <f t="shared" si="74"/>
        <v>0</v>
      </c>
      <c r="AT443" s="43" t="s">
        <v>24901</v>
      </c>
      <c r="AU443" s="43">
        <v>0</v>
      </c>
      <c r="AV443" s="43">
        <v>0</v>
      </c>
      <c r="AW443" s="43">
        <f t="shared" si="75"/>
        <v>0</v>
      </c>
      <c r="AY443" s="43" t="s">
        <v>24901</v>
      </c>
      <c r="AZ443" s="43">
        <v>0</v>
      </c>
      <c r="BA443" s="43">
        <v>0</v>
      </c>
      <c r="BB443" s="43">
        <v>0</v>
      </c>
    </row>
    <row r="444" spans="1:54">
      <c r="A444" s="43" t="s">
        <v>25191</v>
      </c>
      <c r="B444" s="43">
        <v>0</v>
      </c>
      <c r="C444" s="43">
        <v>0</v>
      </c>
      <c r="D444" s="43">
        <f t="shared" si="66"/>
        <v>0</v>
      </c>
      <c r="F444" s="43" t="s">
        <v>25191</v>
      </c>
      <c r="G444" s="43">
        <v>0</v>
      </c>
      <c r="H444" s="43">
        <v>0</v>
      </c>
      <c r="I444" s="43">
        <f t="shared" si="67"/>
        <v>1</v>
      </c>
      <c r="K444" s="43" t="s">
        <v>25191</v>
      </c>
      <c r="L444" s="43">
        <v>0</v>
      </c>
      <c r="M444" s="43">
        <v>0</v>
      </c>
      <c r="N444" s="43">
        <f t="shared" si="68"/>
        <v>0</v>
      </c>
      <c r="P444" s="43" t="s">
        <v>25191</v>
      </c>
      <c r="Q444" s="43">
        <v>0</v>
      </c>
      <c r="R444" s="43">
        <v>0</v>
      </c>
      <c r="S444" s="43">
        <f t="shared" si="69"/>
        <v>0</v>
      </c>
      <c r="U444" s="43" t="s">
        <v>25191</v>
      </c>
      <c r="V444" s="43">
        <v>0</v>
      </c>
      <c r="W444" s="43">
        <v>0</v>
      </c>
      <c r="X444" s="43">
        <f t="shared" si="70"/>
        <v>0</v>
      </c>
      <c r="Z444" s="43" t="s">
        <v>25191</v>
      </c>
      <c r="AA444" s="43">
        <v>0</v>
      </c>
      <c r="AB444" s="43">
        <v>0</v>
      </c>
      <c r="AC444" s="43">
        <f t="shared" si="71"/>
        <v>0</v>
      </c>
      <c r="AE444" s="43" t="s">
        <v>25191</v>
      </c>
      <c r="AF444" s="43">
        <v>0</v>
      </c>
      <c r="AG444" s="43">
        <v>0</v>
      </c>
      <c r="AH444" s="43">
        <f t="shared" si="72"/>
        <v>0</v>
      </c>
      <c r="AJ444" s="43" t="s">
        <v>25191</v>
      </c>
      <c r="AK444" s="43">
        <v>0</v>
      </c>
      <c r="AL444" s="43">
        <v>0</v>
      </c>
      <c r="AM444" s="43">
        <f t="shared" si="73"/>
        <v>0</v>
      </c>
      <c r="AO444" s="43" t="s">
        <v>25191</v>
      </c>
      <c r="AP444" s="43">
        <v>0</v>
      </c>
      <c r="AQ444" s="43">
        <v>0</v>
      </c>
      <c r="AR444" s="43">
        <f t="shared" si="74"/>
        <v>0</v>
      </c>
      <c r="AT444" s="43" t="s">
        <v>25191</v>
      </c>
      <c r="AU444" s="43">
        <v>0</v>
      </c>
      <c r="AV444" s="43">
        <v>0</v>
      </c>
      <c r="AW444" s="43">
        <f t="shared" si="75"/>
        <v>0</v>
      </c>
      <c r="AY444" s="43" t="s">
        <v>25191</v>
      </c>
      <c r="AZ444" s="43">
        <v>0</v>
      </c>
      <c r="BA444" s="43">
        <v>0</v>
      </c>
      <c r="BB444" s="43">
        <v>0</v>
      </c>
    </row>
    <row r="445" spans="1:54">
      <c r="A445" s="43" t="s">
        <v>24902</v>
      </c>
      <c r="B445" s="43">
        <v>0</v>
      </c>
      <c r="C445" s="43">
        <v>0</v>
      </c>
      <c r="D445" s="43">
        <f t="shared" si="66"/>
        <v>0</v>
      </c>
      <c r="F445" s="43" t="s">
        <v>24902</v>
      </c>
      <c r="G445" s="43">
        <v>0</v>
      </c>
      <c r="H445" s="43">
        <v>0</v>
      </c>
      <c r="I445" s="43">
        <f t="shared" si="67"/>
        <v>0</v>
      </c>
      <c r="K445" s="43" t="s">
        <v>24902</v>
      </c>
      <c r="L445" s="43">
        <v>0</v>
      </c>
      <c r="M445" s="43">
        <v>0</v>
      </c>
      <c r="N445" s="43">
        <f t="shared" si="68"/>
        <v>0</v>
      </c>
      <c r="P445" s="43" t="s">
        <v>24902</v>
      </c>
      <c r="Q445" s="43">
        <v>0</v>
      </c>
      <c r="R445" s="43">
        <v>0</v>
      </c>
      <c r="S445" s="43">
        <f t="shared" si="69"/>
        <v>0</v>
      </c>
      <c r="U445" s="43" t="s">
        <v>24902</v>
      </c>
      <c r="V445" s="43">
        <v>0</v>
      </c>
      <c r="W445" s="43">
        <v>0</v>
      </c>
      <c r="X445" s="43">
        <f t="shared" si="70"/>
        <v>0</v>
      </c>
      <c r="Z445" s="43" t="s">
        <v>24902</v>
      </c>
      <c r="AA445" s="43">
        <v>0</v>
      </c>
      <c r="AB445" s="43">
        <v>0</v>
      </c>
      <c r="AC445" s="43">
        <f t="shared" si="71"/>
        <v>0</v>
      </c>
      <c r="AE445" s="43" t="s">
        <v>24902</v>
      </c>
      <c r="AF445" s="43">
        <v>0</v>
      </c>
      <c r="AG445" s="43">
        <v>0</v>
      </c>
      <c r="AH445" s="43">
        <f t="shared" si="72"/>
        <v>0</v>
      </c>
      <c r="AJ445" s="43" t="s">
        <v>24902</v>
      </c>
      <c r="AK445" s="43">
        <v>0</v>
      </c>
      <c r="AL445" s="43">
        <v>0</v>
      </c>
      <c r="AM445" s="43">
        <f t="shared" si="73"/>
        <v>0</v>
      </c>
      <c r="AO445" s="43" t="s">
        <v>24902</v>
      </c>
      <c r="AP445" s="43">
        <v>0</v>
      </c>
      <c r="AQ445" s="43">
        <v>0</v>
      </c>
      <c r="AR445" s="43">
        <f t="shared" si="74"/>
        <v>0</v>
      </c>
      <c r="AT445" s="43" t="s">
        <v>24902</v>
      </c>
      <c r="AU445" s="43">
        <v>0</v>
      </c>
      <c r="AV445" s="43">
        <v>0</v>
      </c>
      <c r="AW445" s="43">
        <f t="shared" si="75"/>
        <v>0</v>
      </c>
      <c r="AY445" s="43" t="s">
        <v>24902</v>
      </c>
      <c r="AZ445" s="43">
        <v>0</v>
      </c>
      <c r="BA445" s="43">
        <v>0</v>
      </c>
      <c r="BB445" s="43">
        <v>0</v>
      </c>
    </row>
    <row r="446" spans="1:54">
      <c r="A446" s="43" t="s">
        <v>23899</v>
      </c>
      <c r="B446" s="43">
        <v>0</v>
      </c>
      <c r="C446" s="43">
        <v>0</v>
      </c>
      <c r="D446" s="43">
        <f t="shared" si="66"/>
        <v>0</v>
      </c>
      <c r="F446" s="43" t="s">
        <v>23899</v>
      </c>
      <c r="G446" s="43">
        <v>0</v>
      </c>
      <c r="H446" s="43">
        <v>0</v>
      </c>
      <c r="I446" s="43">
        <f t="shared" si="67"/>
        <v>0</v>
      </c>
      <c r="K446" s="43" t="s">
        <v>23899</v>
      </c>
      <c r="L446" s="43">
        <v>0</v>
      </c>
      <c r="M446" s="43">
        <v>0</v>
      </c>
      <c r="N446" s="43">
        <f t="shared" si="68"/>
        <v>1</v>
      </c>
      <c r="P446" s="43" t="s">
        <v>23899</v>
      </c>
      <c r="Q446" s="43">
        <v>0</v>
      </c>
      <c r="R446" s="43">
        <v>0</v>
      </c>
      <c r="S446" s="43">
        <f t="shared" si="69"/>
        <v>0</v>
      </c>
      <c r="U446" s="43" t="s">
        <v>23899</v>
      </c>
      <c r="V446" s="43">
        <v>0</v>
      </c>
      <c r="W446" s="43">
        <v>0</v>
      </c>
      <c r="X446" s="43">
        <f t="shared" si="70"/>
        <v>0</v>
      </c>
      <c r="Z446" s="43" t="s">
        <v>23899</v>
      </c>
      <c r="AA446" s="43">
        <v>0</v>
      </c>
      <c r="AB446" s="43">
        <v>0</v>
      </c>
      <c r="AC446" s="43">
        <f t="shared" si="71"/>
        <v>0</v>
      </c>
      <c r="AE446" s="43" t="s">
        <v>23899</v>
      </c>
      <c r="AF446" s="43">
        <v>0</v>
      </c>
      <c r="AG446" s="43">
        <v>0</v>
      </c>
      <c r="AH446" s="43">
        <f t="shared" si="72"/>
        <v>0</v>
      </c>
      <c r="AJ446" s="43" t="s">
        <v>23899</v>
      </c>
      <c r="AK446" s="43">
        <v>0</v>
      </c>
      <c r="AL446" s="43">
        <v>0</v>
      </c>
      <c r="AM446" s="43">
        <f t="shared" si="73"/>
        <v>0</v>
      </c>
      <c r="AO446" s="43" t="s">
        <v>23899</v>
      </c>
      <c r="AP446" s="43">
        <v>0</v>
      </c>
      <c r="AQ446" s="43">
        <v>0</v>
      </c>
      <c r="AR446" s="43">
        <f t="shared" si="74"/>
        <v>0</v>
      </c>
      <c r="AT446" s="43" t="s">
        <v>23899</v>
      </c>
      <c r="AU446" s="43">
        <v>0</v>
      </c>
      <c r="AV446" s="43">
        <v>0</v>
      </c>
      <c r="AW446" s="43">
        <f t="shared" si="75"/>
        <v>0</v>
      </c>
      <c r="AY446" s="43" t="s">
        <v>23899</v>
      </c>
      <c r="AZ446" s="43">
        <v>0</v>
      </c>
      <c r="BA446" s="43">
        <v>0</v>
      </c>
      <c r="BB446" s="43">
        <v>0</v>
      </c>
    </row>
    <row r="447" spans="1:54">
      <c r="A447" s="43" t="s">
        <v>24903</v>
      </c>
      <c r="B447" s="43">
        <v>0</v>
      </c>
      <c r="C447" s="43">
        <v>0</v>
      </c>
      <c r="D447" s="43">
        <f t="shared" si="66"/>
        <v>0</v>
      </c>
      <c r="F447" s="43" t="s">
        <v>24903</v>
      </c>
      <c r="G447" s="43">
        <v>0</v>
      </c>
      <c r="H447" s="43">
        <v>0</v>
      </c>
      <c r="I447" s="43">
        <f t="shared" si="67"/>
        <v>0</v>
      </c>
      <c r="K447" s="43" t="s">
        <v>24903</v>
      </c>
      <c r="L447" s="43">
        <v>0</v>
      </c>
      <c r="M447" s="43">
        <v>0</v>
      </c>
      <c r="N447" s="43">
        <f t="shared" si="68"/>
        <v>0</v>
      </c>
      <c r="P447" s="43" t="s">
        <v>24903</v>
      </c>
      <c r="Q447" s="43">
        <v>0</v>
      </c>
      <c r="R447" s="43">
        <v>0</v>
      </c>
      <c r="S447" s="43">
        <f t="shared" si="69"/>
        <v>0</v>
      </c>
      <c r="U447" s="43" t="s">
        <v>24903</v>
      </c>
      <c r="V447" s="43">
        <v>0</v>
      </c>
      <c r="W447" s="43">
        <v>0</v>
      </c>
      <c r="X447" s="43">
        <f t="shared" si="70"/>
        <v>0</v>
      </c>
      <c r="Z447" s="43" t="s">
        <v>24903</v>
      </c>
      <c r="AA447" s="43">
        <v>0</v>
      </c>
      <c r="AB447" s="43">
        <v>0</v>
      </c>
      <c r="AC447" s="43">
        <f t="shared" si="71"/>
        <v>0</v>
      </c>
      <c r="AE447" s="43" t="s">
        <v>24903</v>
      </c>
      <c r="AF447" s="43">
        <v>0</v>
      </c>
      <c r="AG447" s="43">
        <v>0</v>
      </c>
      <c r="AH447" s="43">
        <f t="shared" si="72"/>
        <v>0</v>
      </c>
      <c r="AJ447" s="43" t="s">
        <v>24903</v>
      </c>
      <c r="AK447" s="43">
        <v>0</v>
      </c>
      <c r="AL447" s="43">
        <v>0</v>
      </c>
      <c r="AM447" s="43">
        <f t="shared" si="73"/>
        <v>0</v>
      </c>
      <c r="AO447" s="43" t="s">
        <v>24903</v>
      </c>
      <c r="AP447" s="43">
        <v>0</v>
      </c>
      <c r="AQ447" s="43">
        <v>0</v>
      </c>
      <c r="AR447" s="43">
        <f t="shared" si="74"/>
        <v>0</v>
      </c>
      <c r="AT447" s="43" t="s">
        <v>24903</v>
      </c>
      <c r="AU447" s="43">
        <v>0</v>
      </c>
      <c r="AV447" s="43">
        <v>0</v>
      </c>
      <c r="AW447" s="43">
        <f t="shared" si="75"/>
        <v>0</v>
      </c>
      <c r="AY447" s="43" t="s">
        <v>24903</v>
      </c>
      <c r="AZ447" s="43">
        <v>0</v>
      </c>
      <c r="BA447" s="43">
        <v>0</v>
      </c>
      <c r="BB447" s="43">
        <v>0</v>
      </c>
    </row>
    <row r="448" spans="1:54">
      <c r="A448" s="43" t="s">
        <v>23900</v>
      </c>
      <c r="B448" s="43">
        <v>0</v>
      </c>
      <c r="C448" s="43">
        <v>0</v>
      </c>
      <c r="D448" s="43">
        <f t="shared" si="66"/>
        <v>1</v>
      </c>
      <c r="F448" s="43" t="s">
        <v>23900</v>
      </c>
      <c r="G448" s="43">
        <v>0</v>
      </c>
      <c r="H448" s="43">
        <v>0</v>
      </c>
      <c r="I448" s="43">
        <f t="shared" si="67"/>
        <v>0</v>
      </c>
      <c r="K448" s="43" t="s">
        <v>23900</v>
      </c>
      <c r="L448" s="43">
        <v>0</v>
      </c>
      <c r="M448" s="43">
        <v>0</v>
      </c>
      <c r="N448" s="43">
        <f t="shared" si="68"/>
        <v>0</v>
      </c>
      <c r="P448" s="43" t="s">
        <v>23900</v>
      </c>
      <c r="Q448" s="43">
        <v>0</v>
      </c>
      <c r="R448" s="43">
        <v>0</v>
      </c>
      <c r="S448" s="43">
        <f t="shared" si="69"/>
        <v>0</v>
      </c>
      <c r="U448" s="43" t="s">
        <v>23900</v>
      </c>
      <c r="V448" s="43">
        <v>0</v>
      </c>
      <c r="W448" s="43">
        <v>0</v>
      </c>
      <c r="X448" s="43">
        <f t="shared" si="70"/>
        <v>0</v>
      </c>
      <c r="Z448" s="43" t="s">
        <v>23900</v>
      </c>
      <c r="AA448" s="43">
        <v>0</v>
      </c>
      <c r="AB448" s="43">
        <v>0</v>
      </c>
      <c r="AC448" s="43">
        <f t="shared" si="71"/>
        <v>0</v>
      </c>
      <c r="AE448" s="43" t="s">
        <v>23900</v>
      </c>
      <c r="AF448" s="43">
        <v>0</v>
      </c>
      <c r="AG448" s="43">
        <v>0</v>
      </c>
      <c r="AH448" s="43">
        <f t="shared" si="72"/>
        <v>0</v>
      </c>
      <c r="AJ448" s="43" t="s">
        <v>23900</v>
      </c>
      <c r="AK448" s="43">
        <v>0</v>
      </c>
      <c r="AL448" s="43">
        <v>0</v>
      </c>
      <c r="AM448" s="43">
        <f t="shared" si="73"/>
        <v>0</v>
      </c>
      <c r="AO448" s="43" t="s">
        <v>23900</v>
      </c>
      <c r="AP448" s="43">
        <v>0</v>
      </c>
      <c r="AQ448" s="43">
        <v>0</v>
      </c>
      <c r="AR448" s="43">
        <f t="shared" si="74"/>
        <v>0</v>
      </c>
      <c r="AT448" s="43" t="s">
        <v>23900</v>
      </c>
      <c r="AU448" s="43">
        <v>0</v>
      </c>
      <c r="AV448" s="43">
        <v>0</v>
      </c>
      <c r="AW448" s="43">
        <f t="shared" si="75"/>
        <v>0</v>
      </c>
      <c r="AY448" s="43" t="s">
        <v>23900</v>
      </c>
      <c r="AZ448" s="43">
        <v>0</v>
      </c>
      <c r="BA448" s="43">
        <v>0</v>
      </c>
      <c r="BB448" s="43">
        <v>0</v>
      </c>
    </row>
    <row r="449" spans="1:54">
      <c r="A449" s="43" t="s">
        <v>24904</v>
      </c>
      <c r="B449" s="43">
        <v>0</v>
      </c>
      <c r="C449" s="43">
        <v>0</v>
      </c>
      <c r="D449" s="43">
        <f t="shared" si="66"/>
        <v>0</v>
      </c>
      <c r="F449" s="43" t="s">
        <v>24904</v>
      </c>
      <c r="G449" s="43">
        <v>0</v>
      </c>
      <c r="H449" s="43">
        <v>0</v>
      </c>
      <c r="I449" s="43">
        <f t="shared" si="67"/>
        <v>0</v>
      </c>
      <c r="K449" s="43" t="s">
        <v>24904</v>
      </c>
      <c r="L449" s="43">
        <v>0</v>
      </c>
      <c r="M449" s="43">
        <v>0</v>
      </c>
      <c r="N449" s="43">
        <f t="shared" si="68"/>
        <v>0</v>
      </c>
      <c r="P449" s="43" t="s">
        <v>24904</v>
      </c>
      <c r="Q449" s="43">
        <v>0</v>
      </c>
      <c r="R449" s="43">
        <v>0</v>
      </c>
      <c r="S449" s="43">
        <f t="shared" si="69"/>
        <v>0</v>
      </c>
      <c r="U449" s="43" t="s">
        <v>24904</v>
      </c>
      <c r="V449" s="43">
        <v>0</v>
      </c>
      <c r="W449" s="43">
        <v>0</v>
      </c>
      <c r="X449" s="43">
        <f t="shared" si="70"/>
        <v>0</v>
      </c>
      <c r="Z449" s="43" t="s">
        <v>24904</v>
      </c>
      <c r="AA449" s="43">
        <v>0</v>
      </c>
      <c r="AB449" s="43">
        <v>0</v>
      </c>
      <c r="AC449" s="43">
        <f t="shared" si="71"/>
        <v>0</v>
      </c>
      <c r="AE449" s="43" t="s">
        <v>24904</v>
      </c>
      <c r="AF449" s="43">
        <v>0</v>
      </c>
      <c r="AG449" s="43">
        <v>0</v>
      </c>
      <c r="AH449" s="43">
        <f t="shared" si="72"/>
        <v>0</v>
      </c>
      <c r="AJ449" s="43" t="s">
        <v>24904</v>
      </c>
      <c r="AK449" s="43">
        <v>0</v>
      </c>
      <c r="AL449" s="43">
        <v>0</v>
      </c>
      <c r="AM449" s="43">
        <f t="shared" si="73"/>
        <v>0</v>
      </c>
      <c r="AO449" s="43" t="s">
        <v>24904</v>
      </c>
      <c r="AP449" s="43">
        <v>0</v>
      </c>
      <c r="AQ449" s="43">
        <v>0</v>
      </c>
      <c r="AR449" s="43">
        <f t="shared" si="74"/>
        <v>0</v>
      </c>
      <c r="AT449" s="43" t="s">
        <v>24904</v>
      </c>
      <c r="AU449" s="43">
        <v>0</v>
      </c>
      <c r="AV449" s="43">
        <v>0</v>
      </c>
      <c r="AW449" s="43">
        <f t="shared" si="75"/>
        <v>0</v>
      </c>
      <c r="AY449" s="43" t="s">
        <v>24904</v>
      </c>
      <c r="AZ449" s="43">
        <v>0</v>
      </c>
      <c r="BA449" s="43">
        <v>0</v>
      </c>
      <c r="BB449" s="43">
        <v>0</v>
      </c>
    </row>
    <row r="450" spans="1:54">
      <c r="A450" s="43" t="s">
        <v>23901</v>
      </c>
      <c r="B450" s="43">
        <v>0</v>
      </c>
      <c r="C450" s="43">
        <v>0</v>
      </c>
      <c r="D450" s="43">
        <f t="shared" si="66"/>
        <v>0</v>
      </c>
      <c r="F450" s="43" t="s">
        <v>23901</v>
      </c>
      <c r="G450" s="43">
        <v>0</v>
      </c>
      <c r="H450" s="43">
        <v>0</v>
      </c>
      <c r="I450" s="43">
        <f t="shared" si="67"/>
        <v>0</v>
      </c>
      <c r="K450" s="43" t="s">
        <v>23901</v>
      </c>
      <c r="L450" s="43">
        <v>0</v>
      </c>
      <c r="M450" s="43">
        <v>0</v>
      </c>
      <c r="N450" s="43">
        <f t="shared" si="68"/>
        <v>0</v>
      </c>
      <c r="P450" s="43" t="s">
        <v>23901</v>
      </c>
      <c r="Q450" s="43">
        <v>0</v>
      </c>
      <c r="R450" s="43">
        <v>0</v>
      </c>
      <c r="S450" s="43">
        <f t="shared" si="69"/>
        <v>0</v>
      </c>
      <c r="U450" s="43" t="s">
        <v>23901</v>
      </c>
      <c r="V450" s="43">
        <v>0</v>
      </c>
      <c r="W450" s="43">
        <v>0</v>
      </c>
      <c r="X450" s="43">
        <f t="shared" si="70"/>
        <v>0</v>
      </c>
      <c r="Z450" s="43" t="s">
        <v>23901</v>
      </c>
      <c r="AA450" s="43">
        <v>0</v>
      </c>
      <c r="AB450" s="43">
        <v>0</v>
      </c>
      <c r="AC450" s="43">
        <f t="shared" si="71"/>
        <v>0</v>
      </c>
      <c r="AE450" s="43" t="s">
        <v>23901</v>
      </c>
      <c r="AF450" s="43">
        <v>0</v>
      </c>
      <c r="AG450" s="43">
        <v>0</v>
      </c>
      <c r="AH450" s="43">
        <f t="shared" si="72"/>
        <v>1</v>
      </c>
      <c r="AJ450" s="43" t="s">
        <v>23901</v>
      </c>
      <c r="AK450" s="43">
        <v>0</v>
      </c>
      <c r="AL450" s="43">
        <v>0</v>
      </c>
      <c r="AM450" s="43">
        <f t="shared" si="73"/>
        <v>0</v>
      </c>
      <c r="AO450" s="43" t="s">
        <v>23901</v>
      </c>
      <c r="AP450" s="43">
        <v>0</v>
      </c>
      <c r="AQ450" s="43">
        <v>0</v>
      </c>
      <c r="AR450" s="43">
        <f t="shared" si="74"/>
        <v>0</v>
      </c>
      <c r="AT450" s="43" t="s">
        <v>23901</v>
      </c>
      <c r="AU450" s="43">
        <v>0</v>
      </c>
      <c r="AV450" s="43">
        <v>0</v>
      </c>
      <c r="AW450" s="43">
        <f t="shared" si="75"/>
        <v>0</v>
      </c>
      <c r="AY450" s="43" t="s">
        <v>23901</v>
      </c>
      <c r="AZ450" s="43">
        <v>0</v>
      </c>
      <c r="BA450" s="43">
        <v>0</v>
      </c>
      <c r="BB450" s="43">
        <v>0</v>
      </c>
    </row>
    <row r="451" spans="1:54">
      <c r="A451" s="43" t="s">
        <v>24905</v>
      </c>
      <c r="B451" s="43">
        <v>0</v>
      </c>
      <c r="C451" s="43">
        <v>0</v>
      </c>
      <c r="D451" s="43">
        <f t="shared" ref="D451:D514" si="77">IF(TYPE(FIND("_EXT",A451))=1,IF(OR((TYPE(FIND("oate_EXT",A451))=1),EXACT("4-hydroxyphenylacetate_EXT",A451),EXACT("indole-3-acetate_EXT",A451),EXACT("phenylacetate_EXT",A451),EXACT("H2O_EXT",A451),EXACT("ATP_EXT",A451),EXACT("H+_EXT",A451),EXACT("SO4_EXT",A451),EXACT("phosphate_EXT",A451),EXACT("oxygen_EXT",A451),EXACT("CO2_EXT",A451),EXACT("NH4_EXT",A451),EXACT("formate_EXT",A451),EXACT(A451,"acetate_EXT"),EXACT("acetaldehyde_EXT",A451),EXACT("cellulose_EXT",A451),EXACT("beta-D-glucose_EXT",A451),EXACT(A451,"ethanol_EXT")),1,0),0)</f>
        <v>0</v>
      </c>
      <c r="F451" s="43" t="s">
        <v>24905</v>
      </c>
      <c r="G451" s="43">
        <v>0</v>
      </c>
      <c r="H451" s="43">
        <v>0</v>
      </c>
      <c r="I451" s="43">
        <f t="shared" ref="I451:I514" si="78">IF(TYPE(FIND("_EXT",F451))=1,IF(OR(AND((TYPE(FIND("al_EXT",F451))=1),NOT(EXACT("2-nonenal_EXT",F451))),(TYPE(FIND("hyde_EXT",F451))=1),EXACT("H2O_EXT",F451),EXACT("ATP_EXT",F451),EXACT("H+_EXT",F451),EXACT("SO4_EXT",F451),EXACT("phosphate_EXT",F451),EXACT("oxygen_EXT",F451),EXACT("CO2_EXT",F451),EXACT("NH4_EXT",F451),EXACT("formate_EXT",F451),EXACT(F451,"acetate_EXT"),EXACT("cellulose_EXT",F451),EXACT("beta-D-glucose_EXT",F451),EXACT("acetaldehyde_EXT",F451),EXACT(F451,"ethanol_EXT")),1,0),0)</f>
        <v>0</v>
      </c>
      <c r="K451" s="43" t="s">
        <v>24905</v>
      </c>
      <c r="L451" s="43">
        <v>0</v>
      </c>
      <c r="M451" s="43">
        <v>0</v>
      </c>
      <c r="N451" s="43">
        <f t="shared" ref="N451:N514" si="79">IF(TYPE(FIND("_EXT",K451))=1,IF(OR((TYPE(FIND("ane_EXT",K451))=1),EXACT("H2O_EXT",K451),EXACT("ATP_EXT",K451),EXACT("H+_EXT",K451),EXACT("SO4_EXT",K451),EXACT("phosphate_EXT",K451),EXACT("oxygen_EXT",K451),EXACT("CO2_EXT",K451),EXACT("NH4_EXT",K451),EXACT("formate_EXT",K451),EXACT(K451,"acetate_EXT"),EXACT("acetaldehyde_EXT",K451),EXACT("cellulose_EXT",K451),EXACT("beta-D-glucose_EXT",K451),EXACT(K451,"ethanol_EXT")),1,0),0)</f>
        <v>0</v>
      </c>
      <c r="P451" s="43" t="s">
        <v>24905</v>
      </c>
      <c r="Q451" s="43">
        <v>0</v>
      </c>
      <c r="R451" s="43">
        <v>0</v>
      </c>
      <c r="S451" s="43">
        <f t="shared" ref="S451:S514" si="80">IF(TYPE(FIND("_EXT",P451))=1,IF(OR((TYPE(FIND("ene_EXT",P451))=1),EXACT("H2O_EXT",P451),EXACT("ATP_EXT",P451),EXACT("H+_EXT",P451),EXACT("SO4_EXT",P451),EXACT("phosphate_EXT",P451),EXACT("oxygen_EXT",P451),EXACT("CO2_EXT",P451),EXACT("NH4_EXT",P451),EXACT("formate_EXT",P451),EXACT(P451,"acetate_EXT"),EXACT("acetaldehyde_EXT",P451),EXACT("cellulose_EXT",P451),EXACT("beta-D-glucose_EXT",P451),EXACT(P451,"ethanol_EXT")),1,0),0)</f>
        <v>0</v>
      </c>
      <c r="U451" s="43" t="s">
        <v>24905</v>
      </c>
      <c r="V451" s="43">
        <v>0</v>
      </c>
      <c r="W451" s="43">
        <v>0</v>
      </c>
      <c r="X451" s="43">
        <f t="shared" ref="X451:X514" si="81">IF(TYPE(FIND("_EXT",U451))=1,IF(AND(NOT(EXACT("indole-3-acetate_EXT",U451)),OR((TYPE(FIND("-acetate_EXT",U451))=1),EXACT("H2O_EXT",U451),EXACT("ATP_EXT",U451),EXACT("H+_EXT",U451),EXACT("SO4_EXT",U451),EXACT("phosphate_EXT",U451),EXACT("oxygen_EXT",U451),EXACT("CO2_EXT",U451),EXACT("NH4_EXT",U451),EXACT("formate_EXT",U451),EXACT(U451,"acetate_EXT"),EXACT("cellulose_EXT",U451),EXACT("beta-D-glucose_EXT",U451),EXACT("acetaldehyde_EXT",U451),EXACT(U451,"ethanol_EXT"))),1,0),0)</f>
        <v>0</v>
      </c>
      <c r="Z451" s="43" t="s">
        <v>24905</v>
      </c>
      <c r="AA451" s="43">
        <v>0</v>
      </c>
      <c r="AB451" s="43">
        <v>0</v>
      </c>
      <c r="AC451" s="43">
        <f t="shared" ref="AC451:AC514" si="82">IF(TYPE(FIND("_EXT",Z451))=1,IF(OR(AND((TYPE(FIND("one_EXT",Z451))=1),NOT(EXACT("3-octanone_EXT",Z451))),EXACT("H2O_EXT",Z451),EXACT("ATP_EXT",Z451),EXACT("H+_EXT",Z451),EXACT("SO4_EXT",Z451),EXACT("phosphate_EXT",Z451),EXACT("oxygen_EXT",Z451),EXACT("CO2_EXT",Z451),EXACT("NH4_EXT",Z451),EXACT("formate_EXT",Z451),EXACT(Z451,"acetate_EXT"),EXACT("cellulose_EXT",Z451),EXACT("beta-D-glucose_EXT",Z451),EXACT("acetaldehyde_EXT",Z451),EXACT(Z451,"ethanol_EXT")),1,0),0)</f>
        <v>0</v>
      </c>
      <c r="AE451" s="43" t="s">
        <v>24905</v>
      </c>
      <c r="AF451" s="43">
        <v>0</v>
      </c>
      <c r="AG451" s="43">
        <v>0</v>
      </c>
      <c r="AH451" s="43">
        <f t="shared" ref="AH451:AH514" si="83">IF(TYPE(FIND("_EXT",AE451))=1,IF(OR(AND((TYPE(FIND("2-",AE451))&lt;&gt;1),(TYPE(FIND("ol_EXT",AE451))=1),NOT(EXACT("1-octen-3-ol_EXT",AE451)),NOT(EXACT("3-octanol_EXT",AE451))),EXACT("2-methyl-butanol_EXT",AE451),EXACT("2-methyl-propanol_EXT",AE451),EXACT("2-phenylethanol_EXT",AE451),EXACT("H2O_EXT",AE451),EXACT("ATP_EXT",AE451),EXACT("H+_EXT",AE451),EXACT("SO4_EXT",AE451),EXACT("phosphate_EXT",AE451),EXACT("oxygen_EXT",AE451),EXACT("CO2_EXT",AE451),EXACT("NH4_EXT",AE451),EXACT("formate_EXT",AE451),EXACT(AE451,"acetate_EXT"),EXACT("acetaldehyde_EXT",AE451),EXACT("cellulose_EXT",AE451),EXACT("beta-D-glucose_EXT",AE451),EXACT(AE451,"ethanol_EXT")),1,0),0)</f>
        <v>0</v>
      </c>
      <c r="AJ451" s="43" t="s">
        <v>24905</v>
      </c>
      <c r="AK451" s="43">
        <v>0</v>
      </c>
      <c r="AL451" s="43">
        <v>0</v>
      </c>
      <c r="AM451" s="43">
        <f t="shared" ref="AM451:AM514" si="84">IF(TYPE(FIND("_EXT",AJ451))=1,IF(OR(AND((TYPE(FIND("2-",AJ451))=1),(TYPE(FIND("ol_EXT",AJ451))=1),NOT(EXACT("2-phenylethanol_EXT",AJ451)),NOT(EXACT("2-methyl-butanol_EXT",AJ451)),NOT(EXACT("2-methyl-propanol_EXT",AJ451))),EXACT("H2O_EXT",AJ451),EXACT("ATP_EXT",AJ451),EXACT("H+_EXT",AJ451),EXACT("SO4_EXT",AJ451),EXACT("phosphate_EXT",AJ451),EXACT("oxygen_EXT",AJ451),EXACT("CO2_EXT",AJ451),EXACT("formate_EXT",AJ451),EXACT("NH4_EXT",AJ451),EXACT(AJ451,"acetate_EXT"),EXACT("acetaldehyde_EXT",AJ451),EXACT("cellulose_EXT",AJ451),EXACT("beta-D-glucose_EXT",AJ451),EXACT(AJ451,"ethanol_EXT")),1,0),0)</f>
        <v>0</v>
      </c>
      <c r="AO451" s="43" t="s">
        <v>24905</v>
      </c>
      <c r="AP451" s="43">
        <v>0</v>
      </c>
      <c r="AQ451" s="43">
        <v>0</v>
      </c>
      <c r="AR451" s="43">
        <f t="shared" ref="AR451:AR514" si="85">IF(TYPE(FIND("_EXT",AO451))=1,IF(OR(EXACT("2-nonenal_EXT",AO451),EXACT("3-octanol_EXT",AO451),EXACT("3-octanone_EXT",AO451),EXACT("1-octen-3-ol_EXT",AO451),EXACT("3-octanone",AO451),EXACT("3-octene_EXT",AO451),EXACT("octane",AO451),EXACT("H2O_EXT",AO451),EXACT("ATP_EXT",AO451),EXACT("H+_EXT",AO451),EXACT("SO4_EXT",AO451),EXACT("phosphate_EXT",AO451),EXACT("oxygen_EXT",AO451),EXACT("CO2_EXT",AO451),EXACT("formate_EXT",AO451),EXACT("NH4_EXT",AO451),EXACT(AO451,"acetate_EXT"),EXACT("acetaldehyde_EXT",AO451),EXACT("cellulose_EXT",AO451),EXACT("beta-D-glucose_EXT",AO451),EXACT(AO451,"ethanol_EXT")),1,0),0)</f>
        <v>0</v>
      </c>
      <c r="AT451" s="43" t="s">
        <v>24905</v>
      </c>
      <c r="AU451" s="43">
        <v>0</v>
      </c>
      <c r="AV451" s="43">
        <v>0</v>
      </c>
      <c r="AW451" s="43">
        <f t="shared" ref="AW451:AW514" si="86">IF(TYPE(FIND("_EXT",AT451))=1,IF(OR(EXACT("H2O_EXT",AT451),EXACT("ATP_EXT",AT451),EXACT("H+_EXT",AT451),EXACT("SO4_EXT",AT451),EXACT("phosphate_EXT",AT451),EXACT("oxygen_EXT",AT451),EXACT("CO2_EXT",AT451),EXACT("formate_EXT",AT451),EXACT("NH4_EXT",AT451),EXACT(AT451,"acetate_EXT"),EXACT("acetaldehyde_EXT",AT451),EXACT("cellulose_EXT",AT451),EXACT("beta-D-glucose_EXT",AT451),EXACT(AT451,"ethanol_EXT")),1,0),0)</f>
        <v>0</v>
      </c>
      <c r="AY451" s="43" t="s">
        <v>24905</v>
      </c>
      <c r="AZ451" s="43">
        <v>0</v>
      </c>
      <c r="BA451" s="43">
        <v>0</v>
      </c>
      <c r="BB451" s="43">
        <v>0</v>
      </c>
    </row>
    <row r="452" spans="1:54">
      <c r="A452" s="43" t="s">
        <v>24906</v>
      </c>
      <c r="B452" s="43">
        <v>0</v>
      </c>
      <c r="C452" s="43">
        <v>0</v>
      </c>
      <c r="D452" s="43">
        <f t="shared" si="77"/>
        <v>0</v>
      </c>
      <c r="F452" s="43" t="s">
        <v>24906</v>
      </c>
      <c r="G452" s="43">
        <v>0</v>
      </c>
      <c r="H452" s="43">
        <v>0</v>
      </c>
      <c r="I452" s="43">
        <f t="shared" si="78"/>
        <v>0</v>
      </c>
      <c r="K452" s="43" t="s">
        <v>24906</v>
      </c>
      <c r="L452" s="43">
        <v>0</v>
      </c>
      <c r="M452" s="43">
        <v>0</v>
      </c>
      <c r="N452" s="43">
        <f t="shared" si="79"/>
        <v>0</v>
      </c>
      <c r="P452" s="43" t="s">
        <v>24906</v>
      </c>
      <c r="Q452" s="43">
        <v>0</v>
      </c>
      <c r="R452" s="43">
        <v>0</v>
      </c>
      <c r="S452" s="43">
        <f t="shared" si="80"/>
        <v>0</v>
      </c>
      <c r="U452" s="43" t="s">
        <v>24906</v>
      </c>
      <c r="V452" s="43">
        <v>0</v>
      </c>
      <c r="W452" s="43">
        <v>0</v>
      </c>
      <c r="X452" s="43">
        <f t="shared" si="81"/>
        <v>0</v>
      </c>
      <c r="Z452" s="43" t="s">
        <v>24906</v>
      </c>
      <c r="AA452" s="43">
        <v>0</v>
      </c>
      <c r="AB452" s="43">
        <v>0</v>
      </c>
      <c r="AC452" s="43">
        <f t="shared" si="82"/>
        <v>0</v>
      </c>
      <c r="AE452" s="43" t="s">
        <v>24906</v>
      </c>
      <c r="AF452" s="43">
        <v>0</v>
      </c>
      <c r="AG452" s="43">
        <v>0</v>
      </c>
      <c r="AH452" s="43">
        <f t="shared" si="83"/>
        <v>0</v>
      </c>
      <c r="AJ452" s="43" t="s">
        <v>24906</v>
      </c>
      <c r="AK452" s="43">
        <v>0</v>
      </c>
      <c r="AL452" s="43">
        <v>0</v>
      </c>
      <c r="AM452" s="43">
        <f t="shared" si="84"/>
        <v>0</v>
      </c>
      <c r="AO452" s="43" t="s">
        <v>24906</v>
      </c>
      <c r="AP452" s="43">
        <v>0</v>
      </c>
      <c r="AQ452" s="43">
        <v>0</v>
      </c>
      <c r="AR452" s="43">
        <f t="shared" si="85"/>
        <v>0</v>
      </c>
      <c r="AT452" s="43" t="s">
        <v>24906</v>
      </c>
      <c r="AU452" s="43">
        <v>0</v>
      </c>
      <c r="AV452" s="43">
        <v>0</v>
      </c>
      <c r="AW452" s="43">
        <f t="shared" si="86"/>
        <v>0</v>
      </c>
      <c r="AY452" s="43" t="s">
        <v>24906</v>
      </c>
      <c r="AZ452" s="43">
        <v>0</v>
      </c>
      <c r="BA452" s="43">
        <v>0</v>
      </c>
      <c r="BB452" s="43">
        <v>0</v>
      </c>
    </row>
    <row r="453" spans="1:54">
      <c r="A453" s="43" t="s">
        <v>23902</v>
      </c>
      <c r="B453" s="43">
        <v>0</v>
      </c>
      <c r="C453" s="43">
        <v>0</v>
      </c>
      <c r="D453" s="43">
        <f t="shared" si="77"/>
        <v>0</v>
      </c>
      <c r="F453" s="43" t="s">
        <v>23902</v>
      </c>
      <c r="G453" s="43">
        <v>0</v>
      </c>
      <c r="H453" s="43">
        <v>0</v>
      </c>
      <c r="I453" s="43">
        <f t="shared" si="78"/>
        <v>0</v>
      </c>
      <c r="K453" s="43" t="s">
        <v>23902</v>
      </c>
      <c r="L453" s="43">
        <v>0</v>
      </c>
      <c r="M453" s="43">
        <v>0</v>
      </c>
      <c r="N453" s="43">
        <f t="shared" si="79"/>
        <v>0</v>
      </c>
      <c r="P453" s="43" t="s">
        <v>23902</v>
      </c>
      <c r="Q453" s="43">
        <v>0</v>
      </c>
      <c r="R453" s="43">
        <v>0</v>
      </c>
      <c r="S453" s="43">
        <f t="shared" si="80"/>
        <v>0</v>
      </c>
      <c r="U453" s="43" t="s">
        <v>23902</v>
      </c>
      <c r="V453" s="43">
        <v>0</v>
      </c>
      <c r="W453" s="43">
        <v>0</v>
      </c>
      <c r="X453" s="43">
        <f t="shared" si="81"/>
        <v>1</v>
      </c>
      <c r="Z453" s="43" t="s">
        <v>23902</v>
      </c>
      <c r="AA453" s="43">
        <v>0</v>
      </c>
      <c r="AB453" s="43">
        <v>0</v>
      </c>
      <c r="AC453" s="43">
        <f t="shared" si="82"/>
        <v>0</v>
      </c>
      <c r="AE453" s="43" t="s">
        <v>23902</v>
      </c>
      <c r="AF453" s="43">
        <v>0</v>
      </c>
      <c r="AG453" s="43">
        <v>0</v>
      </c>
      <c r="AH453" s="43">
        <f t="shared" si="83"/>
        <v>0</v>
      </c>
      <c r="AJ453" s="43" t="s">
        <v>23902</v>
      </c>
      <c r="AK453" s="43">
        <v>0</v>
      </c>
      <c r="AL453" s="43">
        <v>0</v>
      </c>
      <c r="AM453" s="43">
        <f t="shared" si="84"/>
        <v>0</v>
      </c>
      <c r="AO453" s="43" t="s">
        <v>23902</v>
      </c>
      <c r="AP453" s="43">
        <v>0</v>
      </c>
      <c r="AQ453" s="43">
        <v>0</v>
      </c>
      <c r="AR453" s="43">
        <f t="shared" si="85"/>
        <v>0</v>
      </c>
      <c r="AT453" s="43" t="s">
        <v>23902</v>
      </c>
      <c r="AU453" s="43">
        <v>0</v>
      </c>
      <c r="AV453" s="43">
        <v>0</v>
      </c>
      <c r="AW453" s="43">
        <f t="shared" si="86"/>
        <v>0</v>
      </c>
      <c r="AY453" s="43" t="s">
        <v>23902</v>
      </c>
      <c r="AZ453" s="43">
        <v>0</v>
      </c>
      <c r="BA453" s="43">
        <v>0</v>
      </c>
      <c r="BB453" s="43">
        <v>0</v>
      </c>
    </row>
    <row r="454" spans="1:54">
      <c r="A454" s="43" t="s">
        <v>24907</v>
      </c>
      <c r="B454" s="43">
        <v>0</v>
      </c>
      <c r="C454" s="43">
        <v>0</v>
      </c>
      <c r="D454" s="43">
        <f t="shared" si="77"/>
        <v>0</v>
      </c>
      <c r="F454" s="43" t="s">
        <v>24907</v>
      </c>
      <c r="G454" s="43">
        <v>0</v>
      </c>
      <c r="H454" s="43">
        <v>0</v>
      </c>
      <c r="I454" s="43">
        <f t="shared" si="78"/>
        <v>0</v>
      </c>
      <c r="K454" s="43" t="s">
        <v>24907</v>
      </c>
      <c r="L454" s="43">
        <v>0</v>
      </c>
      <c r="M454" s="43">
        <v>0</v>
      </c>
      <c r="N454" s="43">
        <f t="shared" si="79"/>
        <v>0</v>
      </c>
      <c r="P454" s="43" t="s">
        <v>24907</v>
      </c>
      <c r="Q454" s="43">
        <v>0</v>
      </c>
      <c r="R454" s="43">
        <v>0</v>
      </c>
      <c r="S454" s="43">
        <f t="shared" si="80"/>
        <v>0</v>
      </c>
      <c r="U454" s="43" t="s">
        <v>24907</v>
      </c>
      <c r="V454" s="43">
        <v>0</v>
      </c>
      <c r="W454" s="43">
        <v>0</v>
      </c>
      <c r="X454" s="43">
        <f t="shared" si="81"/>
        <v>0</v>
      </c>
      <c r="Z454" s="43" t="s">
        <v>24907</v>
      </c>
      <c r="AA454" s="43">
        <v>0</v>
      </c>
      <c r="AB454" s="43">
        <v>0</v>
      </c>
      <c r="AC454" s="43">
        <f t="shared" si="82"/>
        <v>0</v>
      </c>
      <c r="AE454" s="43" t="s">
        <v>24907</v>
      </c>
      <c r="AF454" s="43">
        <v>0</v>
      </c>
      <c r="AG454" s="43">
        <v>0</v>
      </c>
      <c r="AH454" s="43">
        <f t="shared" si="83"/>
        <v>0</v>
      </c>
      <c r="AJ454" s="43" t="s">
        <v>24907</v>
      </c>
      <c r="AK454" s="43">
        <v>0</v>
      </c>
      <c r="AL454" s="43">
        <v>0</v>
      </c>
      <c r="AM454" s="43">
        <f t="shared" si="84"/>
        <v>0</v>
      </c>
      <c r="AO454" s="43" t="s">
        <v>24907</v>
      </c>
      <c r="AP454" s="43">
        <v>0</v>
      </c>
      <c r="AQ454" s="43">
        <v>0</v>
      </c>
      <c r="AR454" s="43">
        <f t="shared" si="85"/>
        <v>0</v>
      </c>
      <c r="AT454" s="43" t="s">
        <v>24907</v>
      </c>
      <c r="AU454" s="43">
        <v>0</v>
      </c>
      <c r="AV454" s="43">
        <v>0</v>
      </c>
      <c r="AW454" s="43">
        <f t="shared" si="86"/>
        <v>0</v>
      </c>
      <c r="AY454" s="43" t="s">
        <v>24907</v>
      </c>
      <c r="AZ454" s="43">
        <v>0</v>
      </c>
      <c r="BA454" s="43">
        <v>0</v>
      </c>
      <c r="BB454" s="43">
        <f t="shared" ref="BB454:BB514" si="87">IF(TYPE(FIND("_EXT",AY454))=1,1,0)</f>
        <v>0</v>
      </c>
    </row>
    <row r="455" spans="1:54">
      <c r="A455" s="43" t="s">
        <v>24908</v>
      </c>
      <c r="B455" s="43">
        <v>0</v>
      </c>
      <c r="C455" s="43">
        <v>0</v>
      </c>
      <c r="D455" s="43">
        <f t="shared" si="77"/>
        <v>0</v>
      </c>
      <c r="F455" s="43" t="s">
        <v>24908</v>
      </c>
      <c r="G455" s="43">
        <v>0</v>
      </c>
      <c r="H455" s="43">
        <v>0</v>
      </c>
      <c r="I455" s="43">
        <f t="shared" si="78"/>
        <v>0</v>
      </c>
      <c r="K455" s="43" t="s">
        <v>24908</v>
      </c>
      <c r="L455" s="43">
        <v>0</v>
      </c>
      <c r="M455" s="43">
        <v>0</v>
      </c>
      <c r="N455" s="43">
        <f t="shared" si="79"/>
        <v>0</v>
      </c>
      <c r="P455" s="43" t="s">
        <v>24908</v>
      </c>
      <c r="Q455" s="43">
        <v>0</v>
      </c>
      <c r="R455" s="43">
        <v>0</v>
      </c>
      <c r="S455" s="43">
        <f t="shared" si="80"/>
        <v>0</v>
      </c>
      <c r="U455" s="43" t="s">
        <v>24908</v>
      </c>
      <c r="V455" s="43">
        <v>0</v>
      </c>
      <c r="W455" s="43">
        <v>0</v>
      </c>
      <c r="X455" s="43">
        <f t="shared" si="81"/>
        <v>0</v>
      </c>
      <c r="Z455" s="43" t="s">
        <v>24908</v>
      </c>
      <c r="AA455" s="43">
        <v>0</v>
      </c>
      <c r="AB455" s="43">
        <v>0</v>
      </c>
      <c r="AC455" s="43">
        <f t="shared" si="82"/>
        <v>0</v>
      </c>
      <c r="AE455" s="43" t="s">
        <v>24908</v>
      </c>
      <c r="AF455" s="43">
        <v>0</v>
      </c>
      <c r="AG455" s="43">
        <v>0</v>
      </c>
      <c r="AH455" s="43">
        <f t="shared" si="83"/>
        <v>0</v>
      </c>
      <c r="AJ455" s="43" t="s">
        <v>24908</v>
      </c>
      <c r="AK455" s="43">
        <v>0</v>
      </c>
      <c r="AL455" s="43">
        <v>0</v>
      </c>
      <c r="AM455" s="43">
        <f t="shared" si="84"/>
        <v>0</v>
      </c>
      <c r="AO455" s="43" t="s">
        <v>24908</v>
      </c>
      <c r="AP455" s="43">
        <v>0</v>
      </c>
      <c r="AQ455" s="43">
        <v>0</v>
      </c>
      <c r="AR455" s="43">
        <f t="shared" si="85"/>
        <v>0</v>
      </c>
      <c r="AT455" s="43" t="s">
        <v>24908</v>
      </c>
      <c r="AU455" s="43">
        <v>0</v>
      </c>
      <c r="AV455" s="43">
        <v>0</v>
      </c>
      <c r="AW455" s="43">
        <f t="shared" si="86"/>
        <v>0</v>
      </c>
      <c r="AY455" s="43" t="s">
        <v>24908</v>
      </c>
      <c r="AZ455" s="43">
        <v>0</v>
      </c>
      <c r="BA455" s="43">
        <v>0</v>
      </c>
      <c r="BB455" s="43">
        <f t="shared" si="87"/>
        <v>0</v>
      </c>
    </row>
    <row r="456" spans="1:54">
      <c r="A456" s="43" t="s">
        <v>24909</v>
      </c>
      <c r="B456" s="43">
        <v>0</v>
      </c>
      <c r="C456" s="43">
        <v>0</v>
      </c>
      <c r="D456" s="43">
        <f t="shared" si="77"/>
        <v>0</v>
      </c>
      <c r="F456" s="43" t="s">
        <v>24909</v>
      </c>
      <c r="G456" s="43">
        <v>0</v>
      </c>
      <c r="H456" s="43">
        <v>0</v>
      </c>
      <c r="I456" s="43">
        <f t="shared" si="78"/>
        <v>0</v>
      </c>
      <c r="K456" s="43" t="s">
        <v>24909</v>
      </c>
      <c r="L456" s="43">
        <v>0</v>
      </c>
      <c r="M456" s="43">
        <v>0</v>
      </c>
      <c r="N456" s="43">
        <f t="shared" si="79"/>
        <v>0</v>
      </c>
      <c r="P456" s="43" t="s">
        <v>24909</v>
      </c>
      <c r="Q456" s="43">
        <v>0</v>
      </c>
      <c r="R456" s="43">
        <v>0</v>
      </c>
      <c r="S456" s="43">
        <f t="shared" si="80"/>
        <v>0</v>
      </c>
      <c r="U456" s="43" t="s">
        <v>24909</v>
      </c>
      <c r="V456" s="43">
        <v>0</v>
      </c>
      <c r="W456" s="43">
        <v>0</v>
      </c>
      <c r="X456" s="43">
        <f t="shared" si="81"/>
        <v>0</v>
      </c>
      <c r="Z456" s="43" t="s">
        <v>24909</v>
      </c>
      <c r="AA456" s="43">
        <v>0</v>
      </c>
      <c r="AB456" s="43">
        <v>0</v>
      </c>
      <c r="AC456" s="43">
        <f t="shared" si="82"/>
        <v>0</v>
      </c>
      <c r="AE456" s="43" t="s">
        <v>24909</v>
      </c>
      <c r="AF456" s="43">
        <v>0</v>
      </c>
      <c r="AG456" s="43">
        <v>0</v>
      </c>
      <c r="AH456" s="43">
        <f t="shared" si="83"/>
        <v>0</v>
      </c>
      <c r="AJ456" s="43" t="s">
        <v>24909</v>
      </c>
      <c r="AK456" s="43">
        <v>0</v>
      </c>
      <c r="AL456" s="43">
        <v>0</v>
      </c>
      <c r="AM456" s="43">
        <f t="shared" si="84"/>
        <v>0</v>
      </c>
      <c r="AO456" s="43" t="s">
        <v>24909</v>
      </c>
      <c r="AP456" s="43">
        <v>0</v>
      </c>
      <c r="AQ456" s="43">
        <v>0</v>
      </c>
      <c r="AR456" s="43">
        <f t="shared" si="85"/>
        <v>0</v>
      </c>
      <c r="AT456" s="43" t="s">
        <v>24909</v>
      </c>
      <c r="AU456" s="43">
        <v>0</v>
      </c>
      <c r="AV456" s="43">
        <v>0</v>
      </c>
      <c r="AW456" s="43">
        <f t="shared" si="86"/>
        <v>0</v>
      </c>
      <c r="AY456" s="43" t="s">
        <v>24909</v>
      </c>
      <c r="AZ456" s="43">
        <v>0</v>
      </c>
      <c r="BA456" s="43">
        <v>0</v>
      </c>
      <c r="BB456" s="43">
        <f t="shared" si="87"/>
        <v>0</v>
      </c>
    </row>
    <row r="457" spans="1:54">
      <c r="A457" s="43" t="s">
        <v>24910</v>
      </c>
      <c r="B457" s="43">
        <v>0</v>
      </c>
      <c r="C457" s="43">
        <v>0</v>
      </c>
      <c r="D457" s="43">
        <f t="shared" si="77"/>
        <v>0</v>
      </c>
      <c r="F457" s="43" t="s">
        <v>24910</v>
      </c>
      <c r="G457" s="43">
        <v>0</v>
      </c>
      <c r="H457" s="43">
        <v>0</v>
      </c>
      <c r="I457" s="43">
        <f t="shared" si="78"/>
        <v>0</v>
      </c>
      <c r="K457" s="43" t="s">
        <v>24910</v>
      </c>
      <c r="L457" s="43">
        <v>0</v>
      </c>
      <c r="M457" s="43">
        <v>0</v>
      </c>
      <c r="N457" s="43">
        <f t="shared" si="79"/>
        <v>0</v>
      </c>
      <c r="P457" s="43" t="s">
        <v>24910</v>
      </c>
      <c r="Q457" s="43">
        <v>0</v>
      </c>
      <c r="R457" s="43">
        <v>0</v>
      </c>
      <c r="S457" s="43">
        <f t="shared" si="80"/>
        <v>0</v>
      </c>
      <c r="U457" s="43" t="s">
        <v>24910</v>
      </c>
      <c r="V457" s="43">
        <v>0</v>
      </c>
      <c r="W457" s="43">
        <v>0</v>
      </c>
      <c r="X457" s="43">
        <f t="shared" si="81"/>
        <v>0</v>
      </c>
      <c r="Z457" s="43" t="s">
        <v>24910</v>
      </c>
      <c r="AA457" s="43">
        <v>0</v>
      </c>
      <c r="AB457" s="43">
        <v>0</v>
      </c>
      <c r="AC457" s="43">
        <f t="shared" si="82"/>
        <v>0</v>
      </c>
      <c r="AE457" s="43" t="s">
        <v>24910</v>
      </c>
      <c r="AF457" s="43">
        <v>0</v>
      </c>
      <c r="AG457" s="43">
        <v>0</v>
      </c>
      <c r="AH457" s="43">
        <f t="shared" si="83"/>
        <v>0</v>
      </c>
      <c r="AJ457" s="43" t="s">
        <v>24910</v>
      </c>
      <c r="AK457" s="43">
        <v>0</v>
      </c>
      <c r="AL457" s="43">
        <v>0</v>
      </c>
      <c r="AM457" s="43">
        <f t="shared" si="84"/>
        <v>0</v>
      </c>
      <c r="AO457" s="43" t="s">
        <v>24910</v>
      </c>
      <c r="AP457" s="43">
        <v>0</v>
      </c>
      <c r="AQ457" s="43">
        <v>0</v>
      </c>
      <c r="AR457" s="43">
        <f t="shared" si="85"/>
        <v>0</v>
      </c>
      <c r="AT457" s="43" t="s">
        <v>24910</v>
      </c>
      <c r="AU457" s="43">
        <v>0</v>
      </c>
      <c r="AV457" s="43">
        <v>0</v>
      </c>
      <c r="AW457" s="43">
        <f t="shared" si="86"/>
        <v>0</v>
      </c>
      <c r="AY457" s="43" t="s">
        <v>24910</v>
      </c>
      <c r="AZ457" s="43">
        <v>0</v>
      </c>
      <c r="BA457" s="43">
        <v>0</v>
      </c>
      <c r="BB457" s="43">
        <f t="shared" si="87"/>
        <v>0</v>
      </c>
    </row>
    <row r="458" spans="1:54">
      <c r="A458" s="43" t="s">
        <v>24911</v>
      </c>
      <c r="B458" s="43">
        <v>0</v>
      </c>
      <c r="C458" s="43">
        <v>0</v>
      </c>
      <c r="D458" s="43">
        <f t="shared" si="77"/>
        <v>0</v>
      </c>
      <c r="F458" s="43" t="s">
        <v>24911</v>
      </c>
      <c r="G458" s="43">
        <v>0</v>
      </c>
      <c r="H458" s="43">
        <v>0</v>
      </c>
      <c r="I458" s="43">
        <f t="shared" si="78"/>
        <v>0</v>
      </c>
      <c r="K458" s="43" t="s">
        <v>24911</v>
      </c>
      <c r="L458" s="43">
        <v>0</v>
      </c>
      <c r="M458" s="43">
        <v>0</v>
      </c>
      <c r="N458" s="43">
        <f t="shared" si="79"/>
        <v>0</v>
      </c>
      <c r="P458" s="43" t="s">
        <v>24911</v>
      </c>
      <c r="Q458" s="43">
        <v>0</v>
      </c>
      <c r="R458" s="43">
        <v>0</v>
      </c>
      <c r="S458" s="43">
        <f t="shared" si="80"/>
        <v>0</v>
      </c>
      <c r="U458" s="43" t="s">
        <v>24911</v>
      </c>
      <c r="V458" s="43">
        <v>0</v>
      </c>
      <c r="W458" s="43">
        <v>0</v>
      </c>
      <c r="X458" s="43">
        <f t="shared" si="81"/>
        <v>0</v>
      </c>
      <c r="Z458" s="43" t="s">
        <v>24911</v>
      </c>
      <c r="AA458" s="43">
        <v>0</v>
      </c>
      <c r="AB458" s="43">
        <v>0</v>
      </c>
      <c r="AC458" s="43">
        <f t="shared" si="82"/>
        <v>0</v>
      </c>
      <c r="AE458" s="43" t="s">
        <v>24911</v>
      </c>
      <c r="AF458" s="43">
        <v>0</v>
      </c>
      <c r="AG458" s="43">
        <v>0</v>
      </c>
      <c r="AH458" s="43">
        <f t="shared" si="83"/>
        <v>0</v>
      </c>
      <c r="AJ458" s="43" t="s">
        <v>24911</v>
      </c>
      <c r="AK458" s="43">
        <v>0</v>
      </c>
      <c r="AL458" s="43">
        <v>0</v>
      </c>
      <c r="AM458" s="43">
        <f t="shared" si="84"/>
        <v>0</v>
      </c>
      <c r="AO458" s="43" t="s">
        <v>24911</v>
      </c>
      <c r="AP458" s="43">
        <v>0</v>
      </c>
      <c r="AQ458" s="43">
        <v>0</v>
      </c>
      <c r="AR458" s="43">
        <f t="shared" si="85"/>
        <v>0</v>
      </c>
      <c r="AT458" s="43" t="s">
        <v>24911</v>
      </c>
      <c r="AU458" s="43">
        <v>0</v>
      </c>
      <c r="AV458" s="43">
        <v>0</v>
      </c>
      <c r="AW458" s="43">
        <f t="shared" si="86"/>
        <v>0</v>
      </c>
      <c r="AY458" s="43" t="s">
        <v>24911</v>
      </c>
      <c r="AZ458" s="43">
        <v>0</v>
      </c>
      <c r="BA458" s="43">
        <v>0</v>
      </c>
      <c r="BB458" s="43">
        <f t="shared" si="87"/>
        <v>0</v>
      </c>
    </row>
    <row r="459" spans="1:54">
      <c r="A459" s="43" t="s">
        <v>24912</v>
      </c>
      <c r="B459" s="43">
        <v>0</v>
      </c>
      <c r="C459" s="43">
        <v>0</v>
      </c>
      <c r="D459" s="43">
        <f t="shared" si="77"/>
        <v>0</v>
      </c>
      <c r="F459" s="43" t="s">
        <v>24912</v>
      </c>
      <c r="G459" s="43">
        <v>0</v>
      </c>
      <c r="H459" s="43">
        <v>0</v>
      </c>
      <c r="I459" s="43">
        <f t="shared" si="78"/>
        <v>0</v>
      </c>
      <c r="K459" s="43" t="s">
        <v>24912</v>
      </c>
      <c r="L459" s="43">
        <v>0</v>
      </c>
      <c r="M459" s="43">
        <v>0</v>
      </c>
      <c r="N459" s="43">
        <f t="shared" si="79"/>
        <v>0</v>
      </c>
      <c r="P459" s="43" t="s">
        <v>24912</v>
      </c>
      <c r="Q459" s="43">
        <v>0</v>
      </c>
      <c r="R459" s="43">
        <v>0</v>
      </c>
      <c r="S459" s="43">
        <f t="shared" si="80"/>
        <v>0</v>
      </c>
      <c r="U459" s="43" t="s">
        <v>24912</v>
      </c>
      <c r="V459" s="43">
        <v>0</v>
      </c>
      <c r="W459" s="43">
        <v>0</v>
      </c>
      <c r="X459" s="43">
        <f t="shared" si="81"/>
        <v>0</v>
      </c>
      <c r="Z459" s="43" t="s">
        <v>24912</v>
      </c>
      <c r="AA459" s="43">
        <v>0</v>
      </c>
      <c r="AB459" s="43">
        <v>0</v>
      </c>
      <c r="AC459" s="43">
        <f t="shared" si="82"/>
        <v>0</v>
      </c>
      <c r="AE459" s="43" t="s">
        <v>24912</v>
      </c>
      <c r="AF459" s="43">
        <v>0</v>
      </c>
      <c r="AG459" s="43">
        <v>0</v>
      </c>
      <c r="AH459" s="43">
        <f t="shared" si="83"/>
        <v>0</v>
      </c>
      <c r="AJ459" s="43" t="s">
        <v>24912</v>
      </c>
      <c r="AK459" s="43">
        <v>0</v>
      </c>
      <c r="AL459" s="43">
        <v>0</v>
      </c>
      <c r="AM459" s="43">
        <f t="shared" si="84"/>
        <v>0</v>
      </c>
      <c r="AO459" s="43" t="s">
        <v>24912</v>
      </c>
      <c r="AP459" s="43">
        <v>0</v>
      </c>
      <c r="AQ459" s="43">
        <v>0</v>
      </c>
      <c r="AR459" s="43">
        <f t="shared" si="85"/>
        <v>0</v>
      </c>
      <c r="AT459" s="43" t="s">
        <v>24912</v>
      </c>
      <c r="AU459" s="43">
        <v>0</v>
      </c>
      <c r="AV459" s="43">
        <v>0</v>
      </c>
      <c r="AW459" s="43">
        <f t="shared" si="86"/>
        <v>0</v>
      </c>
      <c r="AY459" s="43" t="s">
        <v>24912</v>
      </c>
      <c r="AZ459" s="43">
        <v>0</v>
      </c>
      <c r="BA459" s="43">
        <v>0</v>
      </c>
      <c r="BB459" s="43">
        <f t="shared" si="87"/>
        <v>0</v>
      </c>
    </row>
    <row r="460" spans="1:54">
      <c r="A460" s="43" t="s">
        <v>867</v>
      </c>
      <c r="B460" s="43">
        <v>0</v>
      </c>
      <c r="C460" s="43">
        <v>0</v>
      </c>
      <c r="D460" s="43">
        <f t="shared" si="77"/>
        <v>1</v>
      </c>
      <c r="F460" s="43" t="s">
        <v>867</v>
      </c>
      <c r="G460" s="43">
        <v>0</v>
      </c>
      <c r="H460" s="43">
        <v>0</v>
      </c>
      <c r="I460" s="43">
        <f t="shared" si="78"/>
        <v>1</v>
      </c>
      <c r="K460" s="43" t="s">
        <v>867</v>
      </c>
      <c r="L460" s="43">
        <v>0</v>
      </c>
      <c r="M460" s="43">
        <v>0</v>
      </c>
      <c r="N460" s="43">
        <f t="shared" si="79"/>
        <v>1</v>
      </c>
      <c r="P460" s="43" t="s">
        <v>867</v>
      </c>
      <c r="Q460" s="43">
        <v>0</v>
      </c>
      <c r="R460" s="43">
        <v>0</v>
      </c>
      <c r="S460" s="43">
        <f t="shared" si="80"/>
        <v>1</v>
      </c>
      <c r="U460" s="43" t="s">
        <v>867</v>
      </c>
      <c r="V460" s="43">
        <v>0</v>
      </c>
      <c r="W460" s="43">
        <v>0</v>
      </c>
      <c r="X460" s="43">
        <f t="shared" si="81"/>
        <v>1</v>
      </c>
      <c r="Z460" s="43" t="s">
        <v>867</v>
      </c>
      <c r="AA460" s="43">
        <v>0</v>
      </c>
      <c r="AB460" s="43">
        <v>0</v>
      </c>
      <c r="AC460" s="43">
        <f t="shared" si="82"/>
        <v>1</v>
      </c>
      <c r="AE460" s="43" t="s">
        <v>867</v>
      </c>
      <c r="AF460" s="43">
        <v>0</v>
      </c>
      <c r="AG460" s="43">
        <v>0</v>
      </c>
      <c r="AH460" s="43">
        <f t="shared" si="83"/>
        <v>1</v>
      </c>
      <c r="AJ460" s="43" t="s">
        <v>867</v>
      </c>
      <c r="AK460" s="43">
        <v>0</v>
      </c>
      <c r="AL460" s="43">
        <v>0</v>
      </c>
      <c r="AM460" s="43">
        <f t="shared" si="84"/>
        <v>1</v>
      </c>
      <c r="AO460" s="43" t="s">
        <v>867</v>
      </c>
      <c r="AP460" s="43">
        <v>0</v>
      </c>
      <c r="AQ460" s="43">
        <v>0</v>
      </c>
      <c r="AR460" s="43">
        <f t="shared" si="85"/>
        <v>1</v>
      </c>
      <c r="AT460" s="43" t="s">
        <v>867</v>
      </c>
      <c r="AU460" s="43">
        <v>0</v>
      </c>
      <c r="AV460" s="43">
        <v>0</v>
      </c>
      <c r="AW460" s="43">
        <f t="shared" si="86"/>
        <v>1</v>
      </c>
      <c r="AY460" s="43" t="s">
        <v>867</v>
      </c>
      <c r="AZ460" s="43">
        <v>0</v>
      </c>
      <c r="BA460" s="43">
        <v>0</v>
      </c>
      <c r="BB460" s="43">
        <v>0</v>
      </c>
    </row>
    <row r="461" spans="1:54">
      <c r="A461" s="43" t="s">
        <v>24913</v>
      </c>
      <c r="B461" s="43">
        <v>0</v>
      </c>
      <c r="C461" s="43">
        <v>0</v>
      </c>
      <c r="D461" s="43">
        <f t="shared" si="77"/>
        <v>0</v>
      </c>
      <c r="F461" s="43" t="s">
        <v>24913</v>
      </c>
      <c r="G461" s="43">
        <v>0</v>
      </c>
      <c r="H461" s="43">
        <v>0</v>
      </c>
      <c r="I461" s="43">
        <f t="shared" si="78"/>
        <v>0</v>
      </c>
      <c r="K461" s="43" t="s">
        <v>24913</v>
      </c>
      <c r="L461" s="43">
        <v>0</v>
      </c>
      <c r="M461" s="43">
        <v>0</v>
      </c>
      <c r="N461" s="43">
        <f t="shared" si="79"/>
        <v>0</v>
      </c>
      <c r="P461" s="43" t="s">
        <v>24913</v>
      </c>
      <c r="Q461" s="43">
        <v>0</v>
      </c>
      <c r="R461" s="43">
        <v>0</v>
      </c>
      <c r="S461" s="43">
        <f t="shared" si="80"/>
        <v>0</v>
      </c>
      <c r="U461" s="43" t="s">
        <v>24913</v>
      </c>
      <c r="V461" s="43">
        <v>0</v>
      </c>
      <c r="W461" s="43">
        <v>0</v>
      </c>
      <c r="X461" s="43">
        <f t="shared" si="81"/>
        <v>0</v>
      </c>
      <c r="Z461" s="43" t="s">
        <v>24913</v>
      </c>
      <c r="AA461" s="43">
        <v>0</v>
      </c>
      <c r="AB461" s="43">
        <v>0</v>
      </c>
      <c r="AC461" s="43">
        <f t="shared" si="82"/>
        <v>0</v>
      </c>
      <c r="AE461" s="43" t="s">
        <v>24913</v>
      </c>
      <c r="AF461" s="43">
        <v>0</v>
      </c>
      <c r="AG461" s="43">
        <v>0</v>
      </c>
      <c r="AH461" s="43">
        <f t="shared" si="83"/>
        <v>0</v>
      </c>
      <c r="AJ461" s="43" t="s">
        <v>24913</v>
      </c>
      <c r="AK461" s="43">
        <v>0</v>
      </c>
      <c r="AL461" s="43">
        <v>0</v>
      </c>
      <c r="AM461" s="43">
        <f t="shared" si="84"/>
        <v>0</v>
      </c>
      <c r="AO461" s="43" t="s">
        <v>24913</v>
      </c>
      <c r="AP461" s="43">
        <v>0</v>
      </c>
      <c r="AQ461" s="43">
        <v>0</v>
      </c>
      <c r="AR461" s="43">
        <f t="shared" si="85"/>
        <v>0</v>
      </c>
      <c r="AT461" s="43" t="s">
        <v>24913</v>
      </c>
      <c r="AU461" s="43">
        <v>0</v>
      </c>
      <c r="AV461" s="43">
        <v>0</v>
      </c>
      <c r="AW461" s="43">
        <f t="shared" si="86"/>
        <v>0</v>
      </c>
      <c r="AY461" s="43" t="s">
        <v>24913</v>
      </c>
      <c r="AZ461" s="43">
        <v>0</v>
      </c>
      <c r="BA461" s="43">
        <v>0</v>
      </c>
      <c r="BB461" s="43">
        <f t="shared" si="87"/>
        <v>0</v>
      </c>
    </row>
    <row r="462" spans="1:54">
      <c r="A462" s="43" t="s">
        <v>24914</v>
      </c>
      <c r="B462" s="43">
        <v>0</v>
      </c>
      <c r="C462" s="43">
        <v>0</v>
      </c>
      <c r="D462" s="43">
        <f t="shared" si="77"/>
        <v>0</v>
      </c>
      <c r="F462" s="43" t="s">
        <v>24914</v>
      </c>
      <c r="G462" s="43">
        <v>0</v>
      </c>
      <c r="H462" s="43">
        <v>0</v>
      </c>
      <c r="I462" s="43">
        <f t="shared" si="78"/>
        <v>0</v>
      </c>
      <c r="K462" s="43" t="s">
        <v>24914</v>
      </c>
      <c r="L462" s="43">
        <v>0</v>
      </c>
      <c r="M462" s="43">
        <v>0</v>
      </c>
      <c r="N462" s="43">
        <f t="shared" si="79"/>
        <v>0</v>
      </c>
      <c r="P462" s="43" t="s">
        <v>24914</v>
      </c>
      <c r="Q462" s="43">
        <v>0</v>
      </c>
      <c r="R462" s="43">
        <v>0</v>
      </c>
      <c r="S462" s="43">
        <f t="shared" si="80"/>
        <v>0</v>
      </c>
      <c r="U462" s="43" t="s">
        <v>24914</v>
      </c>
      <c r="V462" s="43">
        <v>0</v>
      </c>
      <c r="W462" s="43">
        <v>0</v>
      </c>
      <c r="X462" s="43">
        <f t="shared" si="81"/>
        <v>0</v>
      </c>
      <c r="Z462" s="43" t="s">
        <v>24914</v>
      </c>
      <c r="AA462" s="43">
        <v>0</v>
      </c>
      <c r="AB462" s="43">
        <v>0</v>
      </c>
      <c r="AC462" s="43">
        <f t="shared" si="82"/>
        <v>0</v>
      </c>
      <c r="AE462" s="43" t="s">
        <v>24914</v>
      </c>
      <c r="AF462" s="43">
        <v>0</v>
      </c>
      <c r="AG462" s="43">
        <v>0</v>
      </c>
      <c r="AH462" s="43">
        <f t="shared" si="83"/>
        <v>0</v>
      </c>
      <c r="AJ462" s="43" t="s">
        <v>24914</v>
      </c>
      <c r="AK462" s="43">
        <v>0</v>
      </c>
      <c r="AL462" s="43">
        <v>0</v>
      </c>
      <c r="AM462" s="43">
        <f t="shared" si="84"/>
        <v>0</v>
      </c>
      <c r="AO462" s="43" t="s">
        <v>24914</v>
      </c>
      <c r="AP462" s="43">
        <v>0</v>
      </c>
      <c r="AQ462" s="43">
        <v>0</v>
      </c>
      <c r="AR462" s="43">
        <f t="shared" si="85"/>
        <v>0</v>
      </c>
      <c r="AT462" s="43" t="s">
        <v>24914</v>
      </c>
      <c r="AU462" s="43">
        <v>0</v>
      </c>
      <c r="AV462" s="43">
        <v>0</v>
      </c>
      <c r="AW462" s="43">
        <f t="shared" si="86"/>
        <v>0</v>
      </c>
      <c r="AY462" s="43" t="s">
        <v>24914</v>
      </c>
      <c r="AZ462" s="43">
        <v>0</v>
      </c>
      <c r="BA462" s="43">
        <v>0</v>
      </c>
      <c r="BB462" s="43">
        <v>0</v>
      </c>
    </row>
    <row r="463" spans="1:54">
      <c r="A463" s="43" t="s">
        <v>25192</v>
      </c>
      <c r="B463" s="43">
        <v>0</v>
      </c>
      <c r="C463" s="43">
        <v>0</v>
      </c>
      <c r="D463" s="43">
        <f t="shared" si="77"/>
        <v>0</v>
      </c>
      <c r="F463" s="43" t="s">
        <v>25192</v>
      </c>
      <c r="G463" s="43">
        <v>0</v>
      </c>
      <c r="H463" s="43">
        <v>0</v>
      </c>
      <c r="I463" s="43">
        <f t="shared" si="78"/>
        <v>1</v>
      </c>
      <c r="K463" s="43" t="s">
        <v>25192</v>
      </c>
      <c r="L463" s="43">
        <v>0</v>
      </c>
      <c r="M463" s="43">
        <v>0</v>
      </c>
      <c r="N463" s="43">
        <f t="shared" si="79"/>
        <v>0</v>
      </c>
      <c r="P463" s="43" t="s">
        <v>25192</v>
      </c>
      <c r="Q463" s="43">
        <v>0</v>
      </c>
      <c r="R463" s="43">
        <v>0</v>
      </c>
      <c r="S463" s="43">
        <f t="shared" si="80"/>
        <v>0</v>
      </c>
      <c r="U463" s="43" t="s">
        <v>25192</v>
      </c>
      <c r="V463" s="43">
        <v>0</v>
      </c>
      <c r="W463" s="43">
        <v>0</v>
      </c>
      <c r="X463" s="43">
        <f t="shared" si="81"/>
        <v>0</v>
      </c>
      <c r="Z463" s="43" t="s">
        <v>25192</v>
      </c>
      <c r="AA463" s="43">
        <v>0</v>
      </c>
      <c r="AB463" s="43">
        <v>0</v>
      </c>
      <c r="AC463" s="43">
        <f t="shared" si="82"/>
        <v>0</v>
      </c>
      <c r="AE463" s="43" t="s">
        <v>25192</v>
      </c>
      <c r="AF463" s="43">
        <v>0</v>
      </c>
      <c r="AG463" s="43">
        <v>0</v>
      </c>
      <c r="AH463" s="43">
        <f t="shared" si="83"/>
        <v>0</v>
      </c>
      <c r="AJ463" s="43" t="s">
        <v>25192</v>
      </c>
      <c r="AK463" s="43">
        <v>0</v>
      </c>
      <c r="AL463" s="43">
        <v>0</v>
      </c>
      <c r="AM463" s="43">
        <f t="shared" si="84"/>
        <v>0</v>
      </c>
      <c r="AO463" s="43" t="s">
        <v>25192</v>
      </c>
      <c r="AP463" s="43">
        <v>0</v>
      </c>
      <c r="AQ463" s="43">
        <v>0</v>
      </c>
      <c r="AR463" s="43">
        <f t="shared" si="85"/>
        <v>0</v>
      </c>
      <c r="AT463" s="43" t="s">
        <v>25192</v>
      </c>
      <c r="AU463" s="43">
        <v>0</v>
      </c>
      <c r="AV463" s="43">
        <v>0</v>
      </c>
      <c r="AW463" s="43">
        <f t="shared" si="86"/>
        <v>0</v>
      </c>
      <c r="AY463" s="43" t="s">
        <v>25192</v>
      </c>
      <c r="AZ463" s="43">
        <v>0</v>
      </c>
      <c r="BA463" s="43">
        <v>0</v>
      </c>
      <c r="BB463" s="43">
        <v>0</v>
      </c>
    </row>
    <row r="464" spans="1:54">
      <c r="A464" s="43" t="s">
        <v>24915</v>
      </c>
      <c r="B464" s="43">
        <v>0</v>
      </c>
      <c r="C464" s="43">
        <v>0</v>
      </c>
      <c r="D464" s="43">
        <f t="shared" si="77"/>
        <v>0</v>
      </c>
      <c r="F464" s="43" t="s">
        <v>24915</v>
      </c>
      <c r="G464" s="43">
        <v>0</v>
      </c>
      <c r="H464" s="43">
        <v>0</v>
      </c>
      <c r="I464" s="43">
        <f t="shared" si="78"/>
        <v>0</v>
      </c>
      <c r="K464" s="43" t="s">
        <v>24915</v>
      </c>
      <c r="L464" s="43">
        <v>0</v>
      </c>
      <c r="M464" s="43">
        <v>0</v>
      </c>
      <c r="N464" s="43">
        <f t="shared" si="79"/>
        <v>0</v>
      </c>
      <c r="P464" s="43" t="s">
        <v>24915</v>
      </c>
      <c r="Q464" s="43">
        <v>0</v>
      </c>
      <c r="R464" s="43">
        <v>0</v>
      </c>
      <c r="S464" s="43">
        <f t="shared" si="80"/>
        <v>0</v>
      </c>
      <c r="U464" s="43" t="s">
        <v>24915</v>
      </c>
      <c r="V464" s="43">
        <v>0</v>
      </c>
      <c r="W464" s="43">
        <v>0</v>
      </c>
      <c r="X464" s="43">
        <f t="shared" si="81"/>
        <v>0</v>
      </c>
      <c r="Z464" s="43" t="s">
        <v>24915</v>
      </c>
      <c r="AA464" s="43">
        <v>0</v>
      </c>
      <c r="AB464" s="43">
        <v>0</v>
      </c>
      <c r="AC464" s="43">
        <f t="shared" si="82"/>
        <v>0</v>
      </c>
      <c r="AE464" s="43" t="s">
        <v>24915</v>
      </c>
      <c r="AF464" s="43">
        <v>0</v>
      </c>
      <c r="AG464" s="43">
        <v>0</v>
      </c>
      <c r="AH464" s="43">
        <f t="shared" si="83"/>
        <v>0</v>
      </c>
      <c r="AJ464" s="43" t="s">
        <v>24915</v>
      </c>
      <c r="AK464" s="43">
        <v>0</v>
      </c>
      <c r="AL464" s="43">
        <v>0</v>
      </c>
      <c r="AM464" s="43">
        <f t="shared" si="84"/>
        <v>0</v>
      </c>
      <c r="AO464" s="43" t="s">
        <v>24915</v>
      </c>
      <c r="AP464" s="43">
        <v>0</v>
      </c>
      <c r="AQ464" s="43">
        <v>0</v>
      </c>
      <c r="AR464" s="43">
        <f t="shared" si="85"/>
        <v>0</v>
      </c>
      <c r="AT464" s="43" t="s">
        <v>24915</v>
      </c>
      <c r="AU464" s="43">
        <v>0</v>
      </c>
      <c r="AV464" s="43">
        <v>0</v>
      </c>
      <c r="AW464" s="43">
        <f t="shared" si="86"/>
        <v>0</v>
      </c>
      <c r="AY464" s="43" t="s">
        <v>24915</v>
      </c>
      <c r="AZ464" s="43">
        <v>0</v>
      </c>
      <c r="BA464" s="43">
        <v>0</v>
      </c>
      <c r="BB464" s="43">
        <v>0</v>
      </c>
    </row>
    <row r="465" spans="1:54">
      <c r="A465" s="43" t="s">
        <v>23997</v>
      </c>
      <c r="B465" s="43">
        <v>0</v>
      </c>
      <c r="C465" s="43">
        <v>0</v>
      </c>
      <c r="D465" s="43">
        <f t="shared" si="77"/>
        <v>0</v>
      </c>
      <c r="F465" s="43" t="s">
        <v>23997</v>
      </c>
      <c r="G465" s="43">
        <v>0</v>
      </c>
      <c r="H465" s="43">
        <v>0</v>
      </c>
      <c r="I465" s="43">
        <f t="shared" si="78"/>
        <v>0</v>
      </c>
      <c r="K465" s="43" t="s">
        <v>23997</v>
      </c>
      <c r="L465" s="43">
        <v>0</v>
      </c>
      <c r="M465" s="43">
        <v>0</v>
      </c>
      <c r="N465" s="43">
        <f t="shared" si="79"/>
        <v>1</v>
      </c>
      <c r="P465" s="43" t="s">
        <v>23997</v>
      </c>
      <c r="Q465" s="43">
        <v>0</v>
      </c>
      <c r="R465" s="43">
        <v>0</v>
      </c>
      <c r="S465" s="43">
        <f t="shared" si="80"/>
        <v>0</v>
      </c>
      <c r="U465" s="43" t="s">
        <v>23997</v>
      </c>
      <c r="V465" s="43">
        <v>0</v>
      </c>
      <c r="W465" s="43">
        <v>0</v>
      </c>
      <c r="X465" s="43">
        <f t="shared" si="81"/>
        <v>0</v>
      </c>
      <c r="Z465" s="43" t="s">
        <v>23997</v>
      </c>
      <c r="AA465" s="43">
        <v>0</v>
      </c>
      <c r="AB465" s="43">
        <v>0</v>
      </c>
      <c r="AC465" s="43">
        <f t="shared" si="82"/>
        <v>0</v>
      </c>
      <c r="AE465" s="43" t="s">
        <v>23997</v>
      </c>
      <c r="AF465" s="43">
        <v>0</v>
      </c>
      <c r="AG465" s="43">
        <v>0</v>
      </c>
      <c r="AH465" s="43">
        <f t="shared" si="83"/>
        <v>0</v>
      </c>
      <c r="AJ465" s="43" t="s">
        <v>23997</v>
      </c>
      <c r="AK465" s="43">
        <v>0</v>
      </c>
      <c r="AL465" s="43">
        <v>0</v>
      </c>
      <c r="AM465" s="43">
        <f t="shared" si="84"/>
        <v>0</v>
      </c>
      <c r="AO465" s="43" t="s">
        <v>23997</v>
      </c>
      <c r="AP465" s="43">
        <v>0</v>
      </c>
      <c r="AQ465" s="43">
        <v>0</v>
      </c>
      <c r="AR465" s="43">
        <f t="shared" si="85"/>
        <v>0</v>
      </c>
      <c r="AT465" s="43" t="s">
        <v>23997</v>
      </c>
      <c r="AU465" s="43">
        <v>0</v>
      </c>
      <c r="AV465" s="43">
        <v>0</v>
      </c>
      <c r="AW465" s="43">
        <f t="shared" si="86"/>
        <v>0</v>
      </c>
      <c r="AY465" s="43" t="s">
        <v>23997</v>
      </c>
      <c r="AZ465" s="43">
        <v>0</v>
      </c>
      <c r="BA465" s="43">
        <v>0</v>
      </c>
      <c r="BB465" s="43">
        <v>0</v>
      </c>
    </row>
    <row r="466" spans="1:54">
      <c r="A466" s="43" t="s">
        <v>24916</v>
      </c>
      <c r="B466" s="43">
        <v>0</v>
      </c>
      <c r="C466" s="43">
        <v>0</v>
      </c>
      <c r="D466" s="43">
        <f t="shared" si="77"/>
        <v>0</v>
      </c>
      <c r="F466" s="43" t="s">
        <v>24916</v>
      </c>
      <c r="G466" s="43">
        <v>0</v>
      </c>
      <c r="H466" s="43">
        <v>0</v>
      </c>
      <c r="I466" s="43">
        <f t="shared" si="78"/>
        <v>0</v>
      </c>
      <c r="K466" s="43" t="s">
        <v>24916</v>
      </c>
      <c r="L466" s="43">
        <v>0</v>
      </c>
      <c r="M466" s="43">
        <v>0</v>
      </c>
      <c r="N466" s="43">
        <f t="shared" si="79"/>
        <v>0</v>
      </c>
      <c r="P466" s="43" t="s">
        <v>24916</v>
      </c>
      <c r="Q466" s="43">
        <v>0</v>
      </c>
      <c r="R466" s="43">
        <v>0</v>
      </c>
      <c r="S466" s="43">
        <f t="shared" si="80"/>
        <v>0</v>
      </c>
      <c r="U466" s="43" t="s">
        <v>24916</v>
      </c>
      <c r="V466" s="43">
        <v>0</v>
      </c>
      <c r="W466" s="43">
        <v>0</v>
      </c>
      <c r="X466" s="43">
        <f t="shared" si="81"/>
        <v>0</v>
      </c>
      <c r="Z466" s="43" t="s">
        <v>24916</v>
      </c>
      <c r="AA466" s="43">
        <v>0</v>
      </c>
      <c r="AB466" s="43">
        <v>0</v>
      </c>
      <c r="AC466" s="43">
        <f t="shared" si="82"/>
        <v>0</v>
      </c>
      <c r="AE466" s="43" t="s">
        <v>24916</v>
      </c>
      <c r="AF466" s="43">
        <v>0</v>
      </c>
      <c r="AG466" s="43">
        <v>0</v>
      </c>
      <c r="AH466" s="43">
        <f t="shared" si="83"/>
        <v>0</v>
      </c>
      <c r="AJ466" s="43" t="s">
        <v>24916</v>
      </c>
      <c r="AK466" s="43">
        <v>0</v>
      </c>
      <c r="AL466" s="43">
        <v>0</v>
      </c>
      <c r="AM466" s="43">
        <f t="shared" si="84"/>
        <v>0</v>
      </c>
      <c r="AO466" s="43" t="s">
        <v>24916</v>
      </c>
      <c r="AP466" s="43">
        <v>0</v>
      </c>
      <c r="AQ466" s="43">
        <v>0</v>
      </c>
      <c r="AR466" s="43">
        <f t="shared" si="85"/>
        <v>0</v>
      </c>
      <c r="AT466" s="43" t="s">
        <v>24916</v>
      </c>
      <c r="AU466" s="43">
        <v>0</v>
      </c>
      <c r="AV466" s="43">
        <v>0</v>
      </c>
      <c r="AW466" s="43">
        <f t="shared" si="86"/>
        <v>0</v>
      </c>
      <c r="AY466" s="43" t="s">
        <v>24916</v>
      </c>
      <c r="AZ466" s="43">
        <v>0</v>
      </c>
      <c r="BA466" s="43">
        <v>0</v>
      </c>
      <c r="BB466" s="43">
        <v>0</v>
      </c>
    </row>
    <row r="467" spans="1:54">
      <c r="A467" s="43" t="s">
        <v>23998</v>
      </c>
      <c r="B467" s="43">
        <v>0</v>
      </c>
      <c r="C467" s="43">
        <v>0</v>
      </c>
      <c r="D467" s="43">
        <f t="shared" si="77"/>
        <v>1</v>
      </c>
      <c r="F467" s="43" t="s">
        <v>23998</v>
      </c>
      <c r="G467" s="43">
        <v>0</v>
      </c>
      <c r="H467" s="43">
        <v>0</v>
      </c>
      <c r="I467" s="43">
        <f t="shared" si="78"/>
        <v>0</v>
      </c>
      <c r="K467" s="43" t="s">
        <v>23998</v>
      </c>
      <c r="L467" s="43">
        <v>0</v>
      </c>
      <c r="M467" s="43">
        <v>0</v>
      </c>
      <c r="N467" s="43">
        <f t="shared" si="79"/>
        <v>0</v>
      </c>
      <c r="P467" s="43" t="s">
        <v>23998</v>
      </c>
      <c r="Q467" s="43">
        <v>0</v>
      </c>
      <c r="R467" s="43">
        <v>0</v>
      </c>
      <c r="S467" s="43">
        <f t="shared" si="80"/>
        <v>0</v>
      </c>
      <c r="U467" s="43" t="s">
        <v>23998</v>
      </c>
      <c r="V467" s="43">
        <v>0</v>
      </c>
      <c r="W467" s="43">
        <v>0</v>
      </c>
      <c r="X467" s="43">
        <f t="shared" si="81"/>
        <v>0</v>
      </c>
      <c r="Z467" s="43" t="s">
        <v>23998</v>
      </c>
      <c r="AA467" s="43">
        <v>0</v>
      </c>
      <c r="AB467" s="43">
        <v>0</v>
      </c>
      <c r="AC467" s="43">
        <f t="shared" si="82"/>
        <v>0</v>
      </c>
      <c r="AE467" s="43" t="s">
        <v>23998</v>
      </c>
      <c r="AF467" s="43">
        <v>0</v>
      </c>
      <c r="AG467" s="43">
        <v>0</v>
      </c>
      <c r="AH467" s="43">
        <f t="shared" si="83"/>
        <v>0</v>
      </c>
      <c r="AJ467" s="43" t="s">
        <v>23998</v>
      </c>
      <c r="AK467" s="43">
        <v>0</v>
      </c>
      <c r="AL467" s="43">
        <v>0</v>
      </c>
      <c r="AM467" s="43">
        <f t="shared" si="84"/>
        <v>0</v>
      </c>
      <c r="AO467" s="43" t="s">
        <v>23998</v>
      </c>
      <c r="AP467" s="43">
        <v>0</v>
      </c>
      <c r="AQ467" s="43">
        <v>0</v>
      </c>
      <c r="AR467" s="43">
        <f t="shared" si="85"/>
        <v>0</v>
      </c>
      <c r="AT467" s="43" t="s">
        <v>23998</v>
      </c>
      <c r="AU467" s="43">
        <v>0</v>
      </c>
      <c r="AV467" s="43">
        <v>0</v>
      </c>
      <c r="AW467" s="43">
        <f t="shared" si="86"/>
        <v>0</v>
      </c>
      <c r="AY467" s="43" t="s">
        <v>23998</v>
      </c>
      <c r="AZ467" s="43">
        <v>0</v>
      </c>
      <c r="BA467" s="43">
        <v>0</v>
      </c>
      <c r="BB467" s="43">
        <v>0</v>
      </c>
    </row>
    <row r="468" spans="1:54">
      <c r="A468" s="43" t="s">
        <v>24917</v>
      </c>
      <c r="B468" s="43">
        <v>0</v>
      </c>
      <c r="C468" s="43">
        <v>0</v>
      </c>
      <c r="D468" s="43">
        <f t="shared" si="77"/>
        <v>0</v>
      </c>
      <c r="F468" s="43" t="s">
        <v>24917</v>
      </c>
      <c r="G468" s="43">
        <v>0</v>
      </c>
      <c r="H468" s="43">
        <v>0</v>
      </c>
      <c r="I468" s="43">
        <f t="shared" si="78"/>
        <v>0</v>
      </c>
      <c r="K468" s="43" t="s">
        <v>24917</v>
      </c>
      <c r="L468" s="43">
        <v>0</v>
      </c>
      <c r="M468" s="43">
        <v>0</v>
      </c>
      <c r="N468" s="43">
        <f t="shared" si="79"/>
        <v>0</v>
      </c>
      <c r="P468" s="43" t="s">
        <v>24917</v>
      </c>
      <c r="Q468" s="43">
        <v>0</v>
      </c>
      <c r="R468" s="43">
        <v>0</v>
      </c>
      <c r="S468" s="43">
        <f t="shared" si="80"/>
        <v>0</v>
      </c>
      <c r="U468" s="43" t="s">
        <v>24917</v>
      </c>
      <c r="V468" s="43">
        <v>0</v>
      </c>
      <c r="W468" s="43">
        <v>0</v>
      </c>
      <c r="X468" s="43">
        <f t="shared" si="81"/>
        <v>0</v>
      </c>
      <c r="Z468" s="43" t="s">
        <v>24917</v>
      </c>
      <c r="AA468" s="43">
        <v>0</v>
      </c>
      <c r="AB468" s="43">
        <v>0</v>
      </c>
      <c r="AC468" s="43">
        <f t="shared" si="82"/>
        <v>0</v>
      </c>
      <c r="AE468" s="43" t="s">
        <v>24917</v>
      </c>
      <c r="AF468" s="43">
        <v>0</v>
      </c>
      <c r="AG468" s="43">
        <v>0</v>
      </c>
      <c r="AH468" s="43">
        <f t="shared" si="83"/>
        <v>0</v>
      </c>
      <c r="AJ468" s="43" t="s">
        <v>24917</v>
      </c>
      <c r="AK468" s="43">
        <v>0</v>
      </c>
      <c r="AL468" s="43">
        <v>0</v>
      </c>
      <c r="AM468" s="43">
        <f t="shared" si="84"/>
        <v>0</v>
      </c>
      <c r="AO468" s="43" t="s">
        <v>24917</v>
      </c>
      <c r="AP468" s="43">
        <v>0</v>
      </c>
      <c r="AQ468" s="43">
        <v>0</v>
      </c>
      <c r="AR468" s="43">
        <f t="shared" si="85"/>
        <v>0</v>
      </c>
      <c r="AT468" s="43" t="s">
        <v>24917</v>
      </c>
      <c r="AU468" s="43">
        <v>0</v>
      </c>
      <c r="AV468" s="43">
        <v>0</v>
      </c>
      <c r="AW468" s="43">
        <f t="shared" si="86"/>
        <v>0</v>
      </c>
      <c r="AY468" s="43" t="s">
        <v>24917</v>
      </c>
      <c r="AZ468" s="43">
        <v>0</v>
      </c>
      <c r="BA468" s="43">
        <v>0</v>
      </c>
      <c r="BB468" s="43">
        <v>0</v>
      </c>
    </row>
    <row r="469" spans="1:54">
      <c r="A469" s="43" t="s">
        <v>23999</v>
      </c>
      <c r="B469" s="43">
        <v>0</v>
      </c>
      <c r="C469" s="43">
        <v>0</v>
      </c>
      <c r="D469" s="43">
        <f t="shared" si="77"/>
        <v>0</v>
      </c>
      <c r="F469" s="43" t="s">
        <v>23999</v>
      </c>
      <c r="G469" s="43">
        <v>0</v>
      </c>
      <c r="H469" s="43">
        <v>0</v>
      </c>
      <c r="I469" s="43">
        <f t="shared" si="78"/>
        <v>0</v>
      </c>
      <c r="K469" s="43" t="s">
        <v>23999</v>
      </c>
      <c r="L469" s="43">
        <v>0</v>
      </c>
      <c r="M469" s="43">
        <v>0</v>
      </c>
      <c r="N469" s="43">
        <f t="shared" si="79"/>
        <v>0</v>
      </c>
      <c r="P469" s="43" t="s">
        <v>23999</v>
      </c>
      <c r="Q469" s="43">
        <v>0</v>
      </c>
      <c r="R469" s="43">
        <v>0</v>
      </c>
      <c r="S469" s="43">
        <f t="shared" si="80"/>
        <v>0</v>
      </c>
      <c r="U469" s="43" t="s">
        <v>23999</v>
      </c>
      <c r="V469" s="43">
        <v>0</v>
      </c>
      <c r="W469" s="43">
        <v>0</v>
      </c>
      <c r="X469" s="43">
        <f t="shared" si="81"/>
        <v>0</v>
      </c>
      <c r="Z469" s="43" t="s">
        <v>23999</v>
      </c>
      <c r="AA469" s="43">
        <v>0</v>
      </c>
      <c r="AB469" s="43">
        <v>0</v>
      </c>
      <c r="AC469" s="43">
        <f t="shared" si="82"/>
        <v>0</v>
      </c>
      <c r="AE469" s="43" t="s">
        <v>23999</v>
      </c>
      <c r="AF469" s="43">
        <v>0</v>
      </c>
      <c r="AG469" s="43">
        <v>0</v>
      </c>
      <c r="AH469" s="43">
        <f t="shared" si="83"/>
        <v>1</v>
      </c>
      <c r="AJ469" s="43" t="s">
        <v>23999</v>
      </c>
      <c r="AK469" s="43">
        <v>0</v>
      </c>
      <c r="AL469" s="43">
        <v>0</v>
      </c>
      <c r="AM469" s="43">
        <f t="shared" si="84"/>
        <v>0</v>
      </c>
      <c r="AO469" s="43" t="s">
        <v>23999</v>
      </c>
      <c r="AP469" s="43">
        <v>0</v>
      </c>
      <c r="AQ469" s="43">
        <v>0</v>
      </c>
      <c r="AR469" s="43">
        <f t="shared" si="85"/>
        <v>0</v>
      </c>
      <c r="AT469" s="43" t="s">
        <v>23999</v>
      </c>
      <c r="AU469" s="43">
        <v>0</v>
      </c>
      <c r="AV469" s="43">
        <v>0</v>
      </c>
      <c r="AW469" s="43">
        <f t="shared" si="86"/>
        <v>0</v>
      </c>
      <c r="AY469" s="43" t="s">
        <v>23999</v>
      </c>
      <c r="AZ469" s="43">
        <v>0</v>
      </c>
      <c r="BA469" s="43">
        <v>0</v>
      </c>
      <c r="BB469" s="43">
        <v>0</v>
      </c>
    </row>
    <row r="470" spans="1:54">
      <c r="A470" s="43" t="s">
        <v>24918</v>
      </c>
      <c r="B470" s="43">
        <v>0</v>
      </c>
      <c r="C470" s="43">
        <v>0</v>
      </c>
      <c r="D470" s="43">
        <f t="shared" si="77"/>
        <v>0</v>
      </c>
      <c r="F470" s="43" t="s">
        <v>24918</v>
      </c>
      <c r="G470" s="43">
        <v>0</v>
      </c>
      <c r="H470" s="43">
        <v>0</v>
      </c>
      <c r="I470" s="43">
        <f t="shared" si="78"/>
        <v>0</v>
      </c>
      <c r="K470" s="43" t="s">
        <v>24918</v>
      </c>
      <c r="L470" s="43">
        <v>0</v>
      </c>
      <c r="M470" s="43">
        <v>0</v>
      </c>
      <c r="N470" s="43">
        <f t="shared" si="79"/>
        <v>0</v>
      </c>
      <c r="P470" s="43" t="s">
        <v>24918</v>
      </c>
      <c r="Q470" s="43">
        <v>0</v>
      </c>
      <c r="R470" s="43">
        <v>0</v>
      </c>
      <c r="S470" s="43">
        <f t="shared" si="80"/>
        <v>0</v>
      </c>
      <c r="U470" s="43" t="s">
        <v>24918</v>
      </c>
      <c r="V470" s="43">
        <v>0</v>
      </c>
      <c r="W470" s="43">
        <v>0</v>
      </c>
      <c r="X470" s="43">
        <f t="shared" si="81"/>
        <v>0</v>
      </c>
      <c r="Z470" s="43" t="s">
        <v>24918</v>
      </c>
      <c r="AA470" s="43">
        <v>0</v>
      </c>
      <c r="AB470" s="43">
        <v>0</v>
      </c>
      <c r="AC470" s="43">
        <f t="shared" si="82"/>
        <v>0</v>
      </c>
      <c r="AE470" s="43" t="s">
        <v>24918</v>
      </c>
      <c r="AF470" s="43">
        <v>0</v>
      </c>
      <c r="AG470" s="43">
        <v>0</v>
      </c>
      <c r="AH470" s="43">
        <f t="shared" si="83"/>
        <v>0</v>
      </c>
      <c r="AJ470" s="43" t="s">
        <v>24918</v>
      </c>
      <c r="AK470" s="43">
        <v>0</v>
      </c>
      <c r="AL470" s="43">
        <v>0</v>
      </c>
      <c r="AM470" s="43">
        <f t="shared" si="84"/>
        <v>0</v>
      </c>
      <c r="AO470" s="43" t="s">
        <v>24918</v>
      </c>
      <c r="AP470" s="43">
        <v>0</v>
      </c>
      <c r="AQ470" s="43">
        <v>0</v>
      </c>
      <c r="AR470" s="43">
        <f t="shared" si="85"/>
        <v>0</v>
      </c>
      <c r="AT470" s="43" t="s">
        <v>24918</v>
      </c>
      <c r="AU470" s="43">
        <v>0</v>
      </c>
      <c r="AV470" s="43">
        <v>0</v>
      </c>
      <c r="AW470" s="43">
        <f t="shared" si="86"/>
        <v>0</v>
      </c>
      <c r="AY470" s="43" t="s">
        <v>24918</v>
      </c>
      <c r="AZ470" s="43">
        <v>0</v>
      </c>
      <c r="BA470" s="43">
        <v>0</v>
      </c>
      <c r="BB470" s="43">
        <v>0</v>
      </c>
    </row>
    <row r="471" spans="1:54">
      <c r="A471" s="43" t="s">
        <v>24919</v>
      </c>
      <c r="B471" s="43">
        <v>0</v>
      </c>
      <c r="C471" s="43">
        <v>0</v>
      </c>
      <c r="D471" s="43">
        <f t="shared" si="77"/>
        <v>0</v>
      </c>
      <c r="F471" s="43" t="s">
        <v>24919</v>
      </c>
      <c r="G471" s="43">
        <v>0</v>
      </c>
      <c r="H471" s="43">
        <v>0</v>
      </c>
      <c r="I471" s="43">
        <f t="shared" si="78"/>
        <v>0</v>
      </c>
      <c r="K471" s="43" t="s">
        <v>24919</v>
      </c>
      <c r="L471" s="43">
        <v>0</v>
      </c>
      <c r="M471" s="43">
        <v>0</v>
      </c>
      <c r="N471" s="43">
        <f t="shared" si="79"/>
        <v>0</v>
      </c>
      <c r="P471" s="43" t="s">
        <v>24919</v>
      </c>
      <c r="Q471" s="43">
        <v>0</v>
      </c>
      <c r="R471" s="43">
        <v>0</v>
      </c>
      <c r="S471" s="43">
        <f t="shared" si="80"/>
        <v>0</v>
      </c>
      <c r="U471" s="43" t="s">
        <v>24919</v>
      </c>
      <c r="V471" s="43">
        <v>0</v>
      </c>
      <c r="W471" s="43">
        <v>0</v>
      </c>
      <c r="X471" s="43">
        <f t="shared" si="81"/>
        <v>0</v>
      </c>
      <c r="Z471" s="43" t="s">
        <v>24919</v>
      </c>
      <c r="AA471" s="43">
        <v>0</v>
      </c>
      <c r="AB471" s="43">
        <v>0</v>
      </c>
      <c r="AC471" s="43">
        <f t="shared" si="82"/>
        <v>0</v>
      </c>
      <c r="AE471" s="43" t="s">
        <v>24919</v>
      </c>
      <c r="AF471" s="43">
        <v>0</v>
      </c>
      <c r="AG471" s="43">
        <v>0</v>
      </c>
      <c r="AH471" s="43">
        <f t="shared" si="83"/>
        <v>0</v>
      </c>
      <c r="AJ471" s="43" t="s">
        <v>24919</v>
      </c>
      <c r="AK471" s="43">
        <v>0</v>
      </c>
      <c r="AL471" s="43">
        <v>0</v>
      </c>
      <c r="AM471" s="43">
        <f t="shared" si="84"/>
        <v>0</v>
      </c>
      <c r="AO471" s="43" t="s">
        <v>24919</v>
      </c>
      <c r="AP471" s="43">
        <v>0</v>
      </c>
      <c r="AQ471" s="43">
        <v>0</v>
      </c>
      <c r="AR471" s="43">
        <f t="shared" si="85"/>
        <v>0</v>
      </c>
      <c r="AT471" s="43" t="s">
        <v>24919</v>
      </c>
      <c r="AU471" s="43">
        <v>0</v>
      </c>
      <c r="AV471" s="43">
        <v>0</v>
      </c>
      <c r="AW471" s="43">
        <f t="shared" si="86"/>
        <v>0</v>
      </c>
      <c r="AY471" s="43" t="s">
        <v>24919</v>
      </c>
      <c r="AZ471" s="43">
        <v>0</v>
      </c>
      <c r="BA471" s="43">
        <v>0</v>
      </c>
      <c r="BB471" s="43">
        <v>0</v>
      </c>
    </row>
    <row r="472" spans="1:54">
      <c r="A472" s="43" t="s">
        <v>24000</v>
      </c>
      <c r="B472" s="43">
        <v>0</v>
      </c>
      <c r="C472" s="43">
        <v>0</v>
      </c>
      <c r="D472" s="43">
        <f t="shared" si="77"/>
        <v>0</v>
      </c>
      <c r="F472" s="43" t="s">
        <v>24000</v>
      </c>
      <c r="G472" s="43">
        <v>0</v>
      </c>
      <c r="H472" s="43">
        <v>0</v>
      </c>
      <c r="I472" s="43">
        <f t="shared" si="78"/>
        <v>0</v>
      </c>
      <c r="K472" s="43" t="s">
        <v>24000</v>
      </c>
      <c r="L472" s="43">
        <v>0</v>
      </c>
      <c r="M472" s="43">
        <v>0</v>
      </c>
      <c r="N472" s="43">
        <f t="shared" si="79"/>
        <v>0</v>
      </c>
      <c r="P472" s="43" t="s">
        <v>24000</v>
      </c>
      <c r="Q472" s="43">
        <v>0</v>
      </c>
      <c r="R472" s="43">
        <v>0</v>
      </c>
      <c r="S472" s="43">
        <f t="shared" si="80"/>
        <v>0</v>
      </c>
      <c r="U472" s="43" t="s">
        <v>24000</v>
      </c>
      <c r="V472" s="43">
        <v>0</v>
      </c>
      <c r="W472" s="43">
        <v>0</v>
      </c>
      <c r="X472" s="43">
        <f t="shared" si="81"/>
        <v>1</v>
      </c>
      <c r="Z472" s="43" t="s">
        <v>24000</v>
      </c>
      <c r="AA472" s="43">
        <v>0</v>
      </c>
      <c r="AB472" s="43">
        <v>0</v>
      </c>
      <c r="AC472" s="43">
        <f t="shared" si="82"/>
        <v>0</v>
      </c>
      <c r="AE472" s="43" t="s">
        <v>24000</v>
      </c>
      <c r="AF472" s="43">
        <v>0</v>
      </c>
      <c r="AG472" s="43">
        <v>0</v>
      </c>
      <c r="AH472" s="43">
        <f t="shared" si="83"/>
        <v>0</v>
      </c>
      <c r="AJ472" s="43" t="s">
        <v>24000</v>
      </c>
      <c r="AK472" s="43">
        <v>0</v>
      </c>
      <c r="AL472" s="43">
        <v>0</v>
      </c>
      <c r="AM472" s="43">
        <f t="shared" si="84"/>
        <v>0</v>
      </c>
      <c r="AO472" s="43" t="s">
        <v>24000</v>
      </c>
      <c r="AP472" s="43">
        <v>0</v>
      </c>
      <c r="AQ472" s="43">
        <v>0</v>
      </c>
      <c r="AR472" s="43">
        <f t="shared" si="85"/>
        <v>0</v>
      </c>
      <c r="AT472" s="43" t="s">
        <v>24000</v>
      </c>
      <c r="AU472" s="43">
        <v>0</v>
      </c>
      <c r="AV472" s="43">
        <v>0</v>
      </c>
      <c r="AW472" s="43">
        <f t="shared" si="86"/>
        <v>0</v>
      </c>
      <c r="AY472" s="43" t="s">
        <v>24000</v>
      </c>
      <c r="AZ472" s="43">
        <v>0</v>
      </c>
      <c r="BA472" s="43">
        <v>0</v>
      </c>
      <c r="BB472" s="43">
        <v>0</v>
      </c>
    </row>
    <row r="473" spans="1:54">
      <c r="A473" s="43" t="s">
        <v>24920</v>
      </c>
      <c r="B473" s="43">
        <v>0</v>
      </c>
      <c r="C473" s="43">
        <v>0</v>
      </c>
      <c r="D473" s="43">
        <f t="shared" si="77"/>
        <v>0</v>
      </c>
      <c r="F473" s="43" t="s">
        <v>24920</v>
      </c>
      <c r="G473" s="43">
        <v>0</v>
      </c>
      <c r="H473" s="43">
        <v>0</v>
      </c>
      <c r="I473" s="43">
        <f t="shared" si="78"/>
        <v>0</v>
      </c>
      <c r="K473" s="43" t="s">
        <v>24920</v>
      </c>
      <c r="L473" s="43">
        <v>0</v>
      </c>
      <c r="M473" s="43">
        <v>0</v>
      </c>
      <c r="N473" s="43">
        <f t="shared" si="79"/>
        <v>0</v>
      </c>
      <c r="P473" s="43" t="s">
        <v>24920</v>
      </c>
      <c r="Q473" s="43">
        <v>0</v>
      </c>
      <c r="R473" s="43">
        <v>0</v>
      </c>
      <c r="S473" s="43">
        <f t="shared" si="80"/>
        <v>0</v>
      </c>
      <c r="U473" s="43" t="s">
        <v>24920</v>
      </c>
      <c r="V473" s="43">
        <v>0</v>
      </c>
      <c r="W473" s="43">
        <v>0</v>
      </c>
      <c r="X473" s="43">
        <f t="shared" si="81"/>
        <v>0</v>
      </c>
      <c r="Z473" s="43" t="s">
        <v>24920</v>
      </c>
      <c r="AA473" s="43">
        <v>0</v>
      </c>
      <c r="AB473" s="43">
        <v>0</v>
      </c>
      <c r="AC473" s="43">
        <f t="shared" si="82"/>
        <v>0</v>
      </c>
      <c r="AE473" s="43" t="s">
        <v>24920</v>
      </c>
      <c r="AF473" s="43">
        <v>0</v>
      </c>
      <c r="AG473" s="43">
        <v>0</v>
      </c>
      <c r="AH473" s="43">
        <f t="shared" si="83"/>
        <v>0</v>
      </c>
      <c r="AJ473" s="43" t="s">
        <v>24920</v>
      </c>
      <c r="AK473" s="43">
        <v>0</v>
      </c>
      <c r="AL473" s="43">
        <v>0</v>
      </c>
      <c r="AM473" s="43">
        <f t="shared" si="84"/>
        <v>0</v>
      </c>
      <c r="AO473" s="43" t="s">
        <v>24920</v>
      </c>
      <c r="AP473" s="43">
        <v>0</v>
      </c>
      <c r="AQ473" s="43">
        <v>0</v>
      </c>
      <c r="AR473" s="43">
        <f t="shared" si="85"/>
        <v>0</v>
      </c>
      <c r="AT473" s="43" t="s">
        <v>24920</v>
      </c>
      <c r="AU473" s="43">
        <v>0</v>
      </c>
      <c r="AV473" s="43">
        <v>0</v>
      </c>
      <c r="AW473" s="43">
        <f t="shared" si="86"/>
        <v>0</v>
      </c>
      <c r="AY473" s="43" t="s">
        <v>24920</v>
      </c>
      <c r="AZ473" s="43">
        <v>0</v>
      </c>
      <c r="BA473" s="43">
        <v>0</v>
      </c>
      <c r="BB473" s="43">
        <v>0</v>
      </c>
    </row>
    <row r="474" spans="1:54">
      <c r="A474" s="43" t="s">
        <v>25193</v>
      </c>
      <c r="B474" s="43">
        <v>0</v>
      </c>
      <c r="C474" s="43">
        <v>0</v>
      </c>
      <c r="D474" s="43">
        <f t="shared" si="77"/>
        <v>0</v>
      </c>
      <c r="F474" s="43" t="s">
        <v>25193</v>
      </c>
      <c r="G474" s="43">
        <v>0</v>
      </c>
      <c r="H474" s="43">
        <v>0</v>
      </c>
      <c r="I474" s="43">
        <f t="shared" si="78"/>
        <v>1</v>
      </c>
      <c r="K474" s="43" t="s">
        <v>25193</v>
      </c>
      <c r="L474" s="43">
        <v>0</v>
      </c>
      <c r="M474" s="43">
        <v>0</v>
      </c>
      <c r="N474" s="43">
        <f t="shared" si="79"/>
        <v>0</v>
      </c>
      <c r="P474" s="43" t="s">
        <v>25193</v>
      </c>
      <c r="Q474" s="43">
        <v>0</v>
      </c>
      <c r="R474" s="43">
        <v>0</v>
      </c>
      <c r="S474" s="43">
        <f t="shared" si="80"/>
        <v>0</v>
      </c>
      <c r="U474" s="43" t="s">
        <v>25193</v>
      </c>
      <c r="V474" s="43">
        <v>0</v>
      </c>
      <c r="W474" s="43">
        <v>0</v>
      </c>
      <c r="X474" s="43">
        <f t="shared" si="81"/>
        <v>0</v>
      </c>
      <c r="Z474" s="43" t="s">
        <v>25193</v>
      </c>
      <c r="AA474" s="43">
        <v>0</v>
      </c>
      <c r="AB474" s="43">
        <v>0</v>
      </c>
      <c r="AC474" s="43">
        <f t="shared" si="82"/>
        <v>0</v>
      </c>
      <c r="AE474" s="43" t="s">
        <v>25193</v>
      </c>
      <c r="AF474" s="43">
        <v>0</v>
      </c>
      <c r="AG474" s="43">
        <v>0</v>
      </c>
      <c r="AH474" s="43">
        <f t="shared" si="83"/>
        <v>0</v>
      </c>
      <c r="AJ474" s="43" t="s">
        <v>25193</v>
      </c>
      <c r="AK474" s="43">
        <v>0</v>
      </c>
      <c r="AL474" s="43">
        <v>0</v>
      </c>
      <c r="AM474" s="43">
        <f t="shared" si="84"/>
        <v>0</v>
      </c>
      <c r="AO474" s="43" t="s">
        <v>25193</v>
      </c>
      <c r="AP474" s="43">
        <v>0</v>
      </c>
      <c r="AQ474" s="43">
        <v>0</v>
      </c>
      <c r="AR474" s="43">
        <f t="shared" si="85"/>
        <v>0</v>
      </c>
      <c r="AT474" s="43" t="s">
        <v>25193</v>
      </c>
      <c r="AU474" s="43">
        <v>0</v>
      </c>
      <c r="AV474" s="43">
        <v>0</v>
      </c>
      <c r="AW474" s="43">
        <f t="shared" si="86"/>
        <v>0</v>
      </c>
      <c r="AY474" s="43" t="s">
        <v>25193</v>
      </c>
      <c r="AZ474" s="43">
        <v>0</v>
      </c>
      <c r="BA474" s="43">
        <v>0</v>
      </c>
      <c r="BB474" s="43">
        <v>0</v>
      </c>
    </row>
    <row r="475" spans="1:54">
      <c r="A475" s="43" t="s">
        <v>24921</v>
      </c>
      <c r="B475" s="43">
        <v>0</v>
      </c>
      <c r="C475" s="43">
        <v>0</v>
      </c>
      <c r="D475" s="43">
        <f t="shared" si="77"/>
        <v>0</v>
      </c>
      <c r="F475" s="43" t="s">
        <v>24921</v>
      </c>
      <c r="G475" s="43">
        <v>0</v>
      </c>
      <c r="H475" s="43">
        <v>0</v>
      </c>
      <c r="I475" s="43">
        <f t="shared" si="78"/>
        <v>0</v>
      </c>
      <c r="K475" s="43" t="s">
        <v>24921</v>
      </c>
      <c r="L475" s="43">
        <v>0</v>
      </c>
      <c r="M475" s="43">
        <v>0</v>
      </c>
      <c r="N475" s="43">
        <f t="shared" si="79"/>
        <v>0</v>
      </c>
      <c r="P475" s="43" t="s">
        <v>24921</v>
      </c>
      <c r="Q475" s="43">
        <v>0</v>
      </c>
      <c r="R475" s="43">
        <v>0</v>
      </c>
      <c r="S475" s="43">
        <f t="shared" si="80"/>
        <v>0</v>
      </c>
      <c r="U475" s="43" t="s">
        <v>24921</v>
      </c>
      <c r="V475" s="43">
        <v>0</v>
      </c>
      <c r="W475" s="43">
        <v>0</v>
      </c>
      <c r="X475" s="43">
        <f t="shared" si="81"/>
        <v>0</v>
      </c>
      <c r="Z475" s="43" t="s">
        <v>24921</v>
      </c>
      <c r="AA475" s="43">
        <v>0</v>
      </c>
      <c r="AB475" s="43">
        <v>0</v>
      </c>
      <c r="AC475" s="43">
        <f t="shared" si="82"/>
        <v>0</v>
      </c>
      <c r="AE475" s="43" t="s">
        <v>24921</v>
      </c>
      <c r="AF475" s="43">
        <v>0</v>
      </c>
      <c r="AG475" s="43">
        <v>0</v>
      </c>
      <c r="AH475" s="43">
        <f t="shared" si="83"/>
        <v>0</v>
      </c>
      <c r="AJ475" s="43" t="s">
        <v>24921</v>
      </c>
      <c r="AK475" s="43">
        <v>0</v>
      </c>
      <c r="AL475" s="43">
        <v>0</v>
      </c>
      <c r="AM475" s="43">
        <f t="shared" si="84"/>
        <v>0</v>
      </c>
      <c r="AO475" s="43" t="s">
        <v>24921</v>
      </c>
      <c r="AP475" s="43">
        <v>0</v>
      </c>
      <c r="AQ475" s="43">
        <v>0</v>
      </c>
      <c r="AR475" s="43">
        <f t="shared" si="85"/>
        <v>0</v>
      </c>
      <c r="AT475" s="43" t="s">
        <v>24921</v>
      </c>
      <c r="AU475" s="43">
        <v>0</v>
      </c>
      <c r="AV475" s="43">
        <v>0</v>
      </c>
      <c r="AW475" s="43">
        <f t="shared" si="86"/>
        <v>0</v>
      </c>
      <c r="AY475" s="43" t="s">
        <v>24921</v>
      </c>
      <c r="AZ475" s="43">
        <v>0</v>
      </c>
      <c r="BA475" s="43">
        <v>0</v>
      </c>
      <c r="BB475" s="43">
        <v>0</v>
      </c>
    </row>
    <row r="476" spans="1:54">
      <c r="A476" s="43" t="s">
        <v>23903</v>
      </c>
      <c r="B476" s="43">
        <v>0</v>
      </c>
      <c r="C476" s="43">
        <v>0</v>
      </c>
      <c r="D476" s="43">
        <f t="shared" si="77"/>
        <v>0</v>
      </c>
      <c r="F476" s="43" t="s">
        <v>23903</v>
      </c>
      <c r="G476" s="43">
        <v>0</v>
      </c>
      <c r="H476" s="43">
        <v>0</v>
      </c>
      <c r="I476" s="43">
        <f t="shared" si="78"/>
        <v>0</v>
      </c>
      <c r="K476" s="43" t="s">
        <v>23903</v>
      </c>
      <c r="L476" s="43">
        <v>0</v>
      </c>
      <c r="M476" s="43">
        <v>0</v>
      </c>
      <c r="N476" s="43">
        <f t="shared" si="79"/>
        <v>1</v>
      </c>
      <c r="P476" s="43" t="s">
        <v>23903</v>
      </c>
      <c r="Q476" s="43">
        <v>0</v>
      </c>
      <c r="R476" s="43">
        <v>0</v>
      </c>
      <c r="S476" s="43">
        <f t="shared" si="80"/>
        <v>0</v>
      </c>
      <c r="U476" s="43" t="s">
        <v>23903</v>
      </c>
      <c r="V476" s="43">
        <v>0</v>
      </c>
      <c r="W476" s="43">
        <v>0</v>
      </c>
      <c r="X476" s="43">
        <f t="shared" si="81"/>
        <v>0</v>
      </c>
      <c r="Z476" s="43" t="s">
        <v>23903</v>
      </c>
      <c r="AA476" s="43">
        <v>0</v>
      </c>
      <c r="AB476" s="43">
        <v>0</v>
      </c>
      <c r="AC476" s="43">
        <f t="shared" si="82"/>
        <v>0</v>
      </c>
      <c r="AE476" s="43" t="s">
        <v>23903</v>
      </c>
      <c r="AF476" s="43">
        <v>0</v>
      </c>
      <c r="AG476" s="43">
        <v>0</v>
      </c>
      <c r="AH476" s="43">
        <f t="shared" si="83"/>
        <v>0</v>
      </c>
      <c r="AJ476" s="43" t="s">
        <v>23903</v>
      </c>
      <c r="AK476" s="43">
        <v>0</v>
      </c>
      <c r="AL476" s="43">
        <v>0</v>
      </c>
      <c r="AM476" s="43">
        <f t="shared" si="84"/>
        <v>0</v>
      </c>
      <c r="AO476" s="43" t="s">
        <v>23903</v>
      </c>
      <c r="AP476" s="43">
        <v>0</v>
      </c>
      <c r="AQ476" s="43">
        <v>0</v>
      </c>
      <c r="AR476" s="43">
        <f t="shared" si="85"/>
        <v>0</v>
      </c>
      <c r="AT476" s="43" t="s">
        <v>23903</v>
      </c>
      <c r="AU476" s="43">
        <v>0</v>
      </c>
      <c r="AV476" s="43">
        <v>0</v>
      </c>
      <c r="AW476" s="43">
        <f t="shared" si="86"/>
        <v>0</v>
      </c>
      <c r="AY476" s="43" t="s">
        <v>23903</v>
      </c>
      <c r="AZ476" s="43">
        <v>0</v>
      </c>
      <c r="BA476" s="43">
        <v>0</v>
      </c>
      <c r="BB476" s="43">
        <v>0</v>
      </c>
    </row>
    <row r="477" spans="1:54">
      <c r="A477" s="43" t="s">
        <v>24922</v>
      </c>
      <c r="B477" s="43">
        <v>0</v>
      </c>
      <c r="C477" s="43">
        <v>0</v>
      </c>
      <c r="D477" s="43">
        <f t="shared" si="77"/>
        <v>0</v>
      </c>
      <c r="F477" s="43" t="s">
        <v>24922</v>
      </c>
      <c r="G477" s="43">
        <v>0</v>
      </c>
      <c r="H477" s="43">
        <v>0</v>
      </c>
      <c r="I477" s="43">
        <f t="shared" si="78"/>
        <v>0</v>
      </c>
      <c r="K477" s="43" t="s">
        <v>24922</v>
      </c>
      <c r="L477" s="43">
        <v>0</v>
      </c>
      <c r="M477" s="43">
        <v>0</v>
      </c>
      <c r="N477" s="43">
        <f t="shared" si="79"/>
        <v>0</v>
      </c>
      <c r="P477" s="43" t="s">
        <v>24922</v>
      </c>
      <c r="Q477" s="43">
        <v>0</v>
      </c>
      <c r="R477" s="43">
        <v>0</v>
      </c>
      <c r="S477" s="43">
        <f t="shared" si="80"/>
        <v>0</v>
      </c>
      <c r="U477" s="43" t="s">
        <v>24922</v>
      </c>
      <c r="V477" s="43">
        <v>0</v>
      </c>
      <c r="W477" s="43">
        <v>0</v>
      </c>
      <c r="X477" s="43">
        <f t="shared" si="81"/>
        <v>0</v>
      </c>
      <c r="Z477" s="43" t="s">
        <v>24922</v>
      </c>
      <c r="AA477" s="43">
        <v>0</v>
      </c>
      <c r="AB477" s="43">
        <v>0</v>
      </c>
      <c r="AC477" s="43">
        <f t="shared" si="82"/>
        <v>0</v>
      </c>
      <c r="AE477" s="43" t="s">
        <v>24922</v>
      </c>
      <c r="AF477" s="43">
        <v>0</v>
      </c>
      <c r="AG477" s="43">
        <v>0</v>
      </c>
      <c r="AH477" s="43">
        <f t="shared" si="83"/>
        <v>0</v>
      </c>
      <c r="AJ477" s="43" t="s">
        <v>24922</v>
      </c>
      <c r="AK477" s="43">
        <v>0</v>
      </c>
      <c r="AL477" s="43">
        <v>0</v>
      </c>
      <c r="AM477" s="43">
        <f t="shared" si="84"/>
        <v>0</v>
      </c>
      <c r="AO477" s="43" t="s">
        <v>24922</v>
      </c>
      <c r="AP477" s="43">
        <v>0</v>
      </c>
      <c r="AQ477" s="43">
        <v>0</v>
      </c>
      <c r="AR477" s="43">
        <f t="shared" si="85"/>
        <v>0</v>
      </c>
      <c r="AT477" s="43" t="s">
        <v>24922</v>
      </c>
      <c r="AU477" s="43">
        <v>0</v>
      </c>
      <c r="AV477" s="43">
        <v>0</v>
      </c>
      <c r="AW477" s="43">
        <f t="shared" si="86"/>
        <v>0</v>
      </c>
      <c r="AY477" s="43" t="s">
        <v>24922</v>
      </c>
      <c r="AZ477" s="43">
        <v>0</v>
      </c>
      <c r="BA477" s="43">
        <v>0</v>
      </c>
      <c r="BB477" s="43">
        <v>0</v>
      </c>
    </row>
    <row r="478" spans="1:54">
      <c r="A478" s="43" t="s">
        <v>23904</v>
      </c>
      <c r="B478" s="43">
        <v>0</v>
      </c>
      <c r="C478" s="43">
        <v>0</v>
      </c>
      <c r="D478" s="43">
        <f t="shared" si="77"/>
        <v>1</v>
      </c>
      <c r="F478" s="43" t="s">
        <v>23904</v>
      </c>
      <c r="G478" s="43">
        <v>0</v>
      </c>
      <c r="H478" s="43">
        <v>0</v>
      </c>
      <c r="I478" s="43">
        <f t="shared" si="78"/>
        <v>0</v>
      </c>
      <c r="K478" s="43" t="s">
        <v>23904</v>
      </c>
      <c r="L478" s="43">
        <v>0</v>
      </c>
      <c r="M478" s="43">
        <v>0</v>
      </c>
      <c r="N478" s="43">
        <f t="shared" si="79"/>
        <v>0</v>
      </c>
      <c r="P478" s="43" t="s">
        <v>23904</v>
      </c>
      <c r="Q478" s="43">
        <v>0</v>
      </c>
      <c r="R478" s="43">
        <v>0</v>
      </c>
      <c r="S478" s="43">
        <f t="shared" si="80"/>
        <v>0</v>
      </c>
      <c r="U478" s="43" t="s">
        <v>23904</v>
      </c>
      <c r="V478" s="43">
        <v>0</v>
      </c>
      <c r="W478" s="43">
        <v>0</v>
      </c>
      <c r="X478" s="43">
        <f t="shared" si="81"/>
        <v>0</v>
      </c>
      <c r="Z478" s="43" t="s">
        <v>23904</v>
      </c>
      <c r="AA478" s="43">
        <v>0</v>
      </c>
      <c r="AB478" s="43">
        <v>0</v>
      </c>
      <c r="AC478" s="43">
        <f t="shared" si="82"/>
        <v>0</v>
      </c>
      <c r="AE478" s="43" t="s">
        <v>23904</v>
      </c>
      <c r="AF478" s="43">
        <v>0</v>
      </c>
      <c r="AG478" s="43">
        <v>0</v>
      </c>
      <c r="AH478" s="43">
        <f t="shared" si="83"/>
        <v>0</v>
      </c>
      <c r="AJ478" s="43" t="s">
        <v>23904</v>
      </c>
      <c r="AK478" s="43">
        <v>0</v>
      </c>
      <c r="AL478" s="43">
        <v>0</v>
      </c>
      <c r="AM478" s="43">
        <f t="shared" si="84"/>
        <v>0</v>
      </c>
      <c r="AO478" s="43" t="s">
        <v>23904</v>
      </c>
      <c r="AP478" s="43">
        <v>0</v>
      </c>
      <c r="AQ478" s="43">
        <v>0</v>
      </c>
      <c r="AR478" s="43">
        <f t="shared" si="85"/>
        <v>0</v>
      </c>
      <c r="AT478" s="43" t="s">
        <v>23904</v>
      </c>
      <c r="AU478" s="43">
        <v>0</v>
      </c>
      <c r="AV478" s="43">
        <v>0</v>
      </c>
      <c r="AW478" s="43">
        <f t="shared" si="86"/>
        <v>0</v>
      </c>
      <c r="AY478" s="43" t="s">
        <v>23904</v>
      </c>
      <c r="AZ478" s="43">
        <v>0</v>
      </c>
      <c r="BA478" s="43">
        <v>0</v>
      </c>
      <c r="BB478" s="43">
        <v>0</v>
      </c>
    </row>
    <row r="479" spans="1:54">
      <c r="A479" s="43" t="s">
        <v>24923</v>
      </c>
      <c r="B479" s="43">
        <v>0</v>
      </c>
      <c r="C479" s="43">
        <v>0</v>
      </c>
      <c r="D479" s="43">
        <f t="shared" si="77"/>
        <v>0</v>
      </c>
      <c r="F479" s="43" t="s">
        <v>24923</v>
      </c>
      <c r="G479" s="43">
        <v>0</v>
      </c>
      <c r="H479" s="43">
        <v>0</v>
      </c>
      <c r="I479" s="43">
        <f t="shared" si="78"/>
        <v>0</v>
      </c>
      <c r="K479" s="43" t="s">
        <v>24923</v>
      </c>
      <c r="L479" s="43">
        <v>0</v>
      </c>
      <c r="M479" s="43">
        <v>0</v>
      </c>
      <c r="N479" s="43">
        <f t="shared" si="79"/>
        <v>0</v>
      </c>
      <c r="P479" s="43" t="s">
        <v>24923</v>
      </c>
      <c r="Q479" s="43">
        <v>0</v>
      </c>
      <c r="R479" s="43">
        <v>0</v>
      </c>
      <c r="S479" s="43">
        <f t="shared" si="80"/>
        <v>0</v>
      </c>
      <c r="U479" s="43" t="s">
        <v>24923</v>
      </c>
      <c r="V479" s="43">
        <v>0</v>
      </c>
      <c r="W479" s="43">
        <v>0</v>
      </c>
      <c r="X479" s="43">
        <f t="shared" si="81"/>
        <v>0</v>
      </c>
      <c r="Z479" s="43" t="s">
        <v>24923</v>
      </c>
      <c r="AA479" s="43">
        <v>0</v>
      </c>
      <c r="AB479" s="43">
        <v>0</v>
      </c>
      <c r="AC479" s="43">
        <f t="shared" si="82"/>
        <v>0</v>
      </c>
      <c r="AE479" s="43" t="s">
        <v>24923</v>
      </c>
      <c r="AF479" s="43">
        <v>0</v>
      </c>
      <c r="AG479" s="43">
        <v>0</v>
      </c>
      <c r="AH479" s="43">
        <f t="shared" si="83"/>
        <v>0</v>
      </c>
      <c r="AJ479" s="43" t="s">
        <v>24923</v>
      </c>
      <c r="AK479" s="43">
        <v>0</v>
      </c>
      <c r="AL479" s="43">
        <v>0</v>
      </c>
      <c r="AM479" s="43">
        <f t="shared" si="84"/>
        <v>0</v>
      </c>
      <c r="AO479" s="43" t="s">
        <v>24923</v>
      </c>
      <c r="AP479" s="43">
        <v>0</v>
      </c>
      <c r="AQ479" s="43">
        <v>0</v>
      </c>
      <c r="AR479" s="43">
        <f t="shared" si="85"/>
        <v>0</v>
      </c>
      <c r="AT479" s="43" t="s">
        <v>24923</v>
      </c>
      <c r="AU479" s="43">
        <v>0</v>
      </c>
      <c r="AV479" s="43">
        <v>0</v>
      </c>
      <c r="AW479" s="43">
        <f t="shared" si="86"/>
        <v>0</v>
      </c>
      <c r="AY479" s="43" t="s">
        <v>24923</v>
      </c>
      <c r="AZ479" s="43">
        <v>0</v>
      </c>
      <c r="BA479" s="43">
        <v>0</v>
      </c>
      <c r="BB479" s="43">
        <v>0</v>
      </c>
    </row>
    <row r="480" spans="1:54">
      <c r="A480" s="43" t="s">
        <v>23905</v>
      </c>
      <c r="B480" s="43">
        <v>0</v>
      </c>
      <c r="C480" s="43">
        <v>0</v>
      </c>
      <c r="D480" s="43">
        <f t="shared" si="77"/>
        <v>0</v>
      </c>
      <c r="F480" s="43" t="s">
        <v>23905</v>
      </c>
      <c r="G480" s="43">
        <v>0</v>
      </c>
      <c r="H480" s="43">
        <v>0</v>
      </c>
      <c r="I480" s="43">
        <f t="shared" si="78"/>
        <v>0</v>
      </c>
      <c r="K480" s="43" t="s">
        <v>23905</v>
      </c>
      <c r="L480" s="43">
        <v>0</v>
      </c>
      <c r="M480" s="43">
        <v>0</v>
      </c>
      <c r="N480" s="43">
        <f t="shared" si="79"/>
        <v>0</v>
      </c>
      <c r="P480" s="43" t="s">
        <v>23905</v>
      </c>
      <c r="Q480" s="43">
        <v>0</v>
      </c>
      <c r="R480" s="43">
        <v>0</v>
      </c>
      <c r="S480" s="43">
        <f t="shared" si="80"/>
        <v>0</v>
      </c>
      <c r="U480" s="43" t="s">
        <v>23905</v>
      </c>
      <c r="V480" s="43">
        <v>0</v>
      </c>
      <c r="W480" s="43">
        <v>0</v>
      </c>
      <c r="X480" s="43">
        <f t="shared" si="81"/>
        <v>0</v>
      </c>
      <c r="Z480" s="43" t="s">
        <v>23905</v>
      </c>
      <c r="AA480" s="43">
        <v>0</v>
      </c>
      <c r="AB480" s="43">
        <v>0</v>
      </c>
      <c r="AC480" s="43">
        <f t="shared" si="82"/>
        <v>0</v>
      </c>
      <c r="AE480" s="43" t="s">
        <v>23905</v>
      </c>
      <c r="AF480" s="43">
        <v>0</v>
      </c>
      <c r="AG480" s="43">
        <v>0</v>
      </c>
      <c r="AH480" s="43">
        <f t="shared" si="83"/>
        <v>1</v>
      </c>
      <c r="AJ480" s="43" t="s">
        <v>23905</v>
      </c>
      <c r="AK480" s="43">
        <v>0</v>
      </c>
      <c r="AL480" s="43">
        <v>0</v>
      </c>
      <c r="AM480" s="43">
        <f t="shared" si="84"/>
        <v>0</v>
      </c>
      <c r="AO480" s="43" t="s">
        <v>23905</v>
      </c>
      <c r="AP480" s="43">
        <v>0</v>
      </c>
      <c r="AQ480" s="43">
        <v>0</v>
      </c>
      <c r="AR480" s="43">
        <f t="shared" si="85"/>
        <v>0</v>
      </c>
      <c r="AT480" s="43" t="s">
        <v>23905</v>
      </c>
      <c r="AU480" s="43">
        <v>0</v>
      </c>
      <c r="AV480" s="43">
        <v>0</v>
      </c>
      <c r="AW480" s="43">
        <f t="shared" si="86"/>
        <v>0</v>
      </c>
      <c r="AY480" s="43" t="s">
        <v>23905</v>
      </c>
      <c r="AZ480" s="43">
        <v>0</v>
      </c>
      <c r="BA480" s="43">
        <v>0</v>
      </c>
      <c r="BB480" s="43">
        <v>0</v>
      </c>
    </row>
    <row r="481" spans="1:54">
      <c r="A481" s="43" t="s">
        <v>24924</v>
      </c>
      <c r="B481" s="43">
        <v>0</v>
      </c>
      <c r="C481" s="43">
        <v>0</v>
      </c>
      <c r="D481" s="43">
        <f t="shared" si="77"/>
        <v>0</v>
      </c>
      <c r="F481" s="43" t="s">
        <v>24924</v>
      </c>
      <c r="G481" s="43">
        <v>0</v>
      </c>
      <c r="H481" s="43">
        <v>0</v>
      </c>
      <c r="I481" s="43">
        <f t="shared" si="78"/>
        <v>0</v>
      </c>
      <c r="K481" s="43" t="s">
        <v>24924</v>
      </c>
      <c r="L481" s="43">
        <v>0</v>
      </c>
      <c r="M481" s="43">
        <v>0</v>
      </c>
      <c r="N481" s="43">
        <f t="shared" si="79"/>
        <v>0</v>
      </c>
      <c r="P481" s="43" t="s">
        <v>24924</v>
      </c>
      <c r="Q481" s="43">
        <v>0</v>
      </c>
      <c r="R481" s="43">
        <v>0</v>
      </c>
      <c r="S481" s="43">
        <f t="shared" si="80"/>
        <v>0</v>
      </c>
      <c r="U481" s="43" t="s">
        <v>24924</v>
      </c>
      <c r="V481" s="43">
        <v>0</v>
      </c>
      <c r="W481" s="43">
        <v>0</v>
      </c>
      <c r="X481" s="43">
        <f t="shared" si="81"/>
        <v>0</v>
      </c>
      <c r="Z481" s="43" t="s">
        <v>24924</v>
      </c>
      <c r="AA481" s="43">
        <v>0</v>
      </c>
      <c r="AB481" s="43">
        <v>0</v>
      </c>
      <c r="AC481" s="43">
        <f t="shared" si="82"/>
        <v>0</v>
      </c>
      <c r="AE481" s="43" t="s">
        <v>24924</v>
      </c>
      <c r="AF481" s="43">
        <v>0</v>
      </c>
      <c r="AG481" s="43">
        <v>0</v>
      </c>
      <c r="AH481" s="43">
        <f t="shared" si="83"/>
        <v>0</v>
      </c>
      <c r="AJ481" s="43" t="s">
        <v>24924</v>
      </c>
      <c r="AK481" s="43">
        <v>0</v>
      </c>
      <c r="AL481" s="43">
        <v>0</v>
      </c>
      <c r="AM481" s="43">
        <f t="shared" si="84"/>
        <v>0</v>
      </c>
      <c r="AO481" s="43" t="s">
        <v>24924</v>
      </c>
      <c r="AP481" s="43">
        <v>0</v>
      </c>
      <c r="AQ481" s="43">
        <v>0</v>
      </c>
      <c r="AR481" s="43">
        <f t="shared" si="85"/>
        <v>0</v>
      </c>
      <c r="AT481" s="43" t="s">
        <v>24924</v>
      </c>
      <c r="AU481" s="43">
        <v>0</v>
      </c>
      <c r="AV481" s="43">
        <v>0</v>
      </c>
      <c r="AW481" s="43">
        <f t="shared" si="86"/>
        <v>0</v>
      </c>
      <c r="AY481" s="43" t="s">
        <v>24924</v>
      </c>
      <c r="AZ481" s="43">
        <v>0</v>
      </c>
      <c r="BA481" s="43">
        <v>0</v>
      </c>
      <c r="BB481" s="43">
        <v>0</v>
      </c>
    </row>
    <row r="482" spans="1:54">
      <c r="A482" s="43" t="s">
        <v>24925</v>
      </c>
      <c r="B482" s="43">
        <v>0</v>
      </c>
      <c r="C482" s="43">
        <v>0</v>
      </c>
      <c r="D482" s="43">
        <f t="shared" si="77"/>
        <v>0</v>
      </c>
      <c r="F482" s="43" t="s">
        <v>24925</v>
      </c>
      <c r="G482" s="43">
        <v>0</v>
      </c>
      <c r="H482" s="43">
        <v>0</v>
      </c>
      <c r="I482" s="43">
        <f t="shared" si="78"/>
        <v>0</v>
      </c>
      <c r="K482" s="43" t="s">
        <v>24925</v>
      </c>
      <c r="L482" s="43">
        <v>0</v>
      </c>
      <c r="M482" s="43">
        <v>0</v>
      </c>
      <c r="N482" s="43">
        <f t="shared" si="79"/>
        <v>0</v>
      </c>
      <c r="P482" s="43" t="s">
        <v>24925</v>
      </c>
      <c r="Q482" s="43">
        <v>0</v>
      </c>
      <c r="R482" s="43">
        <v>0</v>
      </c>
      <c r="S482" s="43">
        <f t="shared" si="80"/>
        <v>0</v>
      </c>
      <c r="U482" s="43" t="s">
        <v>24925</v>
      </c>
      <c r="V482" s="43">
        <v>0</v>
      </c>
      <c r="W482" s="43">
        <v>0</v>
      </c>
      <c r="X482" s="43">
        <f t="shared" si="81"/>
        <v>0</v>
      </c>
      <c r="Z482" s="43" t="s">
        <v>24925</v>
      </c>
      <c r="AA482" s="43">
        <v>0</v>
      </c>
      <c r="AB482" s="43">
        <v>0</v>
      </c>
      <c r="AC482" s="43">
        <f t="shared" si="82"/>
        <v>0</v>
      </c>
      <c r="AE482" s="43" t="s">
        <v>24925</v>
      </c>
      <c r="AF482" s="43">
        <v>0</v>
      </c>
      <c r="AG482" s="43">
        <v>0</v>
      </c>
      <c r="AH482" s="43">
        <f t="shared" si="83"/>
        <v>0</v>
      </c>
      <c r="AJ482" s="43" t="s">
        <v>24925</v>
      </c>
      <c r="AK482" s="43">
        <v>0</v>
      </c>
      <c r="AL482" s="43">
        <v>0</v>
      </c>
      <c r="AM482" s="43">
        <f t="shared" si="84"/>
        <v>0</v>
      </c>
      <c r="AO482" s="43" t="s">
        <v>24925</v>
      </c>
      <c r="AP482" s="43">
        <v>0</v>
      </c>
      <c r="AQ482" s="43">
        <v>0</v>
      </c>
      <c r="AR482" s="43">
        <f t="shared" si="85"/>
        <v>0</v>
      </c>
      <c r="AT482" s="43" t="s">
        <v>24925</v>
      </c>
      <c r="AU482" s="43">
        <v>0</v>
      </c>
      <c r="AV482" s="43">
        <v>0</v>
      </c>
      <c r="AW482" s="43">
        <f t="shared" si="86"/>
        <v>0</v>
      </c>
      <c r="AY482" s="43" t="s">
        <v>24925</v>
      </c>
      <c r="AZ482" s="43">
        <v>0</v>
      </c>
      <c r="BA482" s="43">
        <v>0</v>
      </c>
      <c r="BB482" s="43">
        <v>0</v>
      </c>
    </row>
    <row r="483" spans="1:54">
      <c r="A483" s="43" t="s">
        <v>23906</v>
      </c>
      <c r="B483" s="43">
        <v>0</v>
      </c>
      <c r="C483" s="43">
        <v>0</v>
      </c>
      <c r="D483" s="43">
        <f t="shared" si="77"/>
        <v>0</v>
      </c>
      <c r="F483" s="43" t="s">
        <v>23906</v>
      </c>
      <c r="G483" s="43">
        <v>0</v>
      </c>
      <c r="H483" s="43">
        <v>0</v>
      </c>
      <c r="I483" s="43">
        <f t="shared" si="78"/>
        <v>0</v>
      </c>
      <c r="K483" s="43" t="s">
        <v>23906</v>
      </c>
      <c r="L483" s="43">
        <v>0</v>
      </c>
      <c r="M483" s="43">
        <v>0</v>
      </c>
      <c r="N483" s="43">
        <f t="shared" si="79"/>
        <v>0</v>
      </c>
      <c r="P483" s="43" t="s">
        <v>23906</v>
      </c>
      <c r="Q483" s="43">
        <v>0</v>
      </c>
      <c r="R483" s="43">
        <v>0</v>
      </c>
      <c r="S483" s="43">
        <f t="shared" si="80"/>
        <v>0</v>
      </c>
      <c r="U483" s="43" t="s">
        <v>23906</v>
      </c>
      <c r="V483" s="43">
        <v>0</v>
      </c>
      <c r="W483" s="43">
        <v>0</v>
      </c>
      <c r="X483" s="43">
        <f t="shared" si="81"/>
        <v>1</v>
      </c>
      <c r="Z483" s="43" t="s">
        <v>23906</v>
      </c>
      <c r="AA483" s="43">
        <v>0</v>
      </c>
      <c r="AB483" s="43">
        <v>0</v>
      </c>
      <c r="AC483" s="43">
        <f t="shared" si="82"/>
        <v>0</v>
      </c>
      <c r="AE483" s="43" t="s">
        <v>23906</v>
      </c>
      <c r="AF483" s="43">
        <v>0</v>
      </c>
      <c r="AG483" s="43">
        <v>0</v>
      </c>
      <c r="AH483" s="43">
        <f t="shared" si="83"/>
        <v>0</v>
      </c>
      <c r="AJ483" s="43" t="s">
        <v>23906</v>
      </c>
      <c r="AK483" s="43">
        <v>0</v>
      </c>
      <c r="AL483" s="43">
        <v>0</v>
      </c>
      <c r="AM483" s="43">
        <f t="shared" si="84"/>
        <v>0</v>
      </c>
      <c r="AO483" s="43" t="s">
        <v>23906</v>
      </c>
      <c r="AP483" s="43">
        <v>0</v>
      </c>
      <c r="AQ483" s="43">
        <v>0</v>
      </c>
      <c r="AR483" s="43">
        <f t="shared" si="85"/>
        <v>0</v>
      </c>
      <c r="AT483" s="43" t="s">
        <v>23906</v>
      </c>
      <c r="AU483" s="43">
        <v>0</v>
      </c>
      <c r="AV483" s="43">
        <v>0</v>
      </c>
      <c r="AW483" s="43">
        <f t="shared" si="86"/>
        <v>0</v>
      </c>
      <c r="AY483" s="43" t="s">
        <v>23906</v>
      </c>
      <c r="AZ483" s="43">
        <v>0</v>
      </c>
      <c r="BA483" s="43">
        <v>0</v>
      </c>
      <c r="BB483" s="43">
        <v>0</v>
      </c>
    </row>
    <row r="484" spans="1:54">
      <c r="A484" s="43" t="s">
        <v>24926</v>
      </c>
      <c r="B484" s="43">
        <v>0</v>
      </c>
      <c r="C484" s="43">
        <v>0</v>
      </c>
      <c r="D484" s="43">
        <f t="shared" si="77"/>
        <v>0</v>
      </c>
      <c r="F484" s="43" t="s">
        <v>24926</v>
      </c>
      <c r="G484" s="43">
        <v>0</v>
      </c>
      <c r="H484" s="43">
        <v>0</v>
      </c>
      <c r="I484" s="43">
        <f t="shared" si="78"/>
        <v>0</v>
      </c>
      <c r="K484" s="43" t="s">
        <v>24926</v>
      </c>
      <c r="L484" s="43">
        <v>0</v>
      </c>
      <c r="M484" s="43">
        <v>0</v>
      </c>
      <c r="N484" s="43">
        <f t="shared" si="79"/>
        <v>0</v>
      </c>
      <c r="P484" s="43" t="s">
        <v>24926</v>
      </c>
      <c r="Q484" s="43">
        <v>0</v>
      </c>
      <c r="R484" s="43">
        <v>0</v>
      </c>
      <c r="S484" s="43">
        <f t="shared" si="80"/>
        <v>0</v>
      </c>
      <c r="U484" s="43" t="s">
        <v>24926</v>
      </c>
      <c r="V484" s="43">
        <v>0</v>
      </c>
      <c r="W484" s="43">
        <v>0</v>
      </c>
      <c r="X484" s="43">
        <f t="shared" si="81"/>
        <v>0</v>
      </c>
      <c r="Z484" s="43" t="s">
        <v>24926</v>
      </c>
      <c r="AA484" s="43">
        <v>0</v>
      </c>
      <c r="AB484" s="43">
        <v>0</v>
      </c>
      <c r="AC484" s="43">
        <f t="shared" si="82"/>
        <v>0</v>
      </c>
      <c r="AE484" s="43" t="s">
        <v>24926</v>
      </c>
      <c r="AF484" s="43">
        <v>0</v>
      </c>
      <c r="AG484" s="43">
        <v>0</v>
      </c>
      <c r="AH484" s="43">
        <f t="shared" si="83"/>
        <v>0</v>
      </c>
      <c r="AJ484" s="43" t="s">
        <v>24926</v>
      </c>
      <c r="AK484" s="43">
        <v>0</v>
      </c>
      <c r="AL484" s="43">
        <v>0</v>
      </c>
      <c r="AM484" s="43">
        <f t="shared" si="84"/>
        <v>0</v>
      </c>
      <c r="AO484" s="43" t="s">
        <v>24926</v>
      </c>
      <c r="AP484" s="43">
        <v>0</v>
      </c>
      <c r="AQ484" s="43">
        <v>0</v>
      </c>
      <c r="AR484" s="43">
        <f t="shared" si="85"/>
        <v>0</v>
      </c>
      <c r="AT484" s="43" t="s">
        <v>24926</v>
      </c>
      <c r="AU484" s="43">
        <v>0</v>
      </c>
      <c r="AV484" s="43">
        <v>0</v>
      </c>
      <c r="AW484" s="43">
        <f t="shared" si="86"/>
        <v>0</v>
      </c>
      <c r="AY484" s="43" t="s">
        <v>24926</v>
      </c>
      <c r="AZ484" s="43">
        <v>0</v>
      </c>
      <c r="BA484" s="43">
        <v>0</v>
      </c>
      <c r="BB484" s="43">
        <f t="shared" si="87"/>
        <v>0</v>
      </c>
    </row>
    <row r="485" spans="1:54">
      <c r="A485" s="43" t="s">
        <v>25194</v>
      </c>
      <c r="B485" s="43">
        <v>0</v>
      </c>
      <c r="C485" s="43">
        <v>0</v>
      </c>
      <c r="D485" s="43">
        <f t="shared" si="77"/>
        <v>0</v>
      </c>
      <c r="F485" s="43" t="s">
        <v>25194</v>
      </c>
      <c r="G485" s="43">
        <v>0</v>
      </c>
      <c r="H485" s="43">
        <v>0</v>
      </c>
      <c r="I485" s="43">
        <f t="shared" si="78"/>
        <v>1</v>
      </c>
      <c r="K485" s="43" t="s">
        <v>25194</v>
      </c>
      <c r="L485" s="43">
        <v>0</v>
      </c>
      <c r="M485" s="43">
        <v>0</v>
      </c>
      <c r="N485" s="43">
        <f t="shared" si="79"/>
        <v>0</v>
      </c>
      <c r="P485" s="43" t="s">
        <v>25194</v>
      </c>
      <c r="Q485" s="43">
        <v>0</v>
      </c>
      <c r="R485" s="43">
        <v>0</v>
      </c>
      <c r="S485" s="43">
        <f t="shared" si="80"/>
        <v>0</v>
      </c>
      <c r="U485" s="43" t="s">
        <v>25194</v>
      </c>
      <c r="V485" s="43">
        <v>0</v>
      </c>
      <c r="W485" s="43">
        <v>0</v>
      </c>
      <c r="X485" s="43">
        <f t="shared" si="81"/>
        <v>0</v>
      </c>
      <c r="Z485" s="43" t="s">
        <v>25194</v>
      </c>
      <c r="AA485" s="43">
        <v>0</v>
      </c>
      <c r="AB485" s="43">
        <v>0</v>
      </c>
      <c r="AC485" s="43">
        <f t="shared" si="82"/>
        <v>0</v>
      </c>
      <c r="AE485" s="43" t="s">
        <v>25194</v>
      </c>
      <c r="AF485" s="43">
        <v>0</v>
      </c>
      <c r="AG485" s="43">
        <v>0</v>
      </c>
      <c r="AH485" s="43">
        <f t="shared" si="83"/>
        <v>0</v>
      </c>
      <c r="AJ485" s="43" t="s">
        <v>25194</v>
      </c>
      <c r="AK485" s="43">
        <v>0</v>
      </c>
      <c r="AL485" s="43">
        <v>0</v>
      </c>
      <c r="AM485" s="43">
        <f t="shared" si="84"/>
        <v>0</v>
      </c>
      <c r="AO485" s="43" t="s">
        <v>25194</v>
      </c>
      <c r="AP485" s="43">
        <v>0</v>
      </c>
      <c r="AQ485" s="43">
        <v>0</v>
      </c>
      <c r="AR485" s="43">
        <f t="shared" si="85"/>
        <v>0</v>
      </c>
      <c r="AT485" s="43" t="s">
        <v>25194</v>
      </c>
      <c r="AU485" s="43">
        <v>0</v>
      </c>
      <c r="AV485" s="43">
        <v>0</v>
      </c>
      <c r="AW485" s="43">
        <f t="shared" si="86"/>
        <v>0</v>
      </c>
      <c r="AY485" s="43" t="s">
        <v>25194</v>
      </c>
      <c r="AZ485" s="43">
        <v>0</v>
      </c>
      <c r="BA485" s="43">
        <v>0</v>
      </c>
      <c r="BB485" s="43">
        <f t="shared" si="87"/>
        <v>1</v>
      </c>
    </row>
    <row r="486" spans="1:54">
      <c r="A486" s="43" t="s">
        <v>24927</v>
      </c>
      <c r="B486" s="43">
        <v>0</v>
      </c>
      <c r="C486" s="43">
        <v>0</v>
      </c>
      <c r="D486" s="43">
        <f t="shared" si="77"/>
        <v>0</v>
      </c>
      <c r="F486" s="43" t="s">
        <v>24927</v>
      </c>
      <c r="G486" s="43">
        <v>0</v>
      </c>
      <c r="H486" s="43">
        <v>0</v>
      </c>
      <c r="I486" s="43">
        <f t="shared" si="78"/>
        <v>0</v>
      </c>
      <c r="K486" s="43" t="s">
        <v>24927</v>
      </c>
      <c r="L486" s="43">
        <v>0</v>
      </c>
      <c r="M486" s="43">
        <v>0</v>
      </c>
      <c r="N486" s="43">
        <f t="shared" si="79"/>
        <v>0</v>
      </c>
      <c r="P486" s="43" t="s">
        <v>24927</v>
      </c>
      <c r="Q486" s="43">
        <v>0</v>
      </c>
      <c r="R486" s="43">
        <v>0</v>
      </c>
      <c r="S486" s="43">
        <f t="shared" si="80"/>
        <v>0</v>
      </c>
      <c r="U486" s="43" t="s">
        <v>24927</v>
      </c>
      <c r="V486" s="43">
        <v>0</v>
      </c>
      <c r="W486" s="43">
        <v>0</v>
      </c>
      <c r="X486" s="43">
        <f t="shared" si="81"/>
        <v>0</v>
      </c>
      <c r="Z486" s="43" t="s">
        <v>24927</v>
      </c>
      <c r="AA486" s="43">
        <v>0</v>
      </c>
      <c r="AB486" s="43">
        <v>0</v>
      </c>
      <c r="AC486" s="43">
        <f t="shared" si="82"/>
        <v>0</v>
      </c>
      <c r="AE486" s="43" t="s">
        <v>24927</v>
      </c>
      <c r="AF486" s="43">
        <v>0</v>
      </c>
      <c r="AG486" s="43">
        <v>0</v>
      </c>
      <c r="AH486" s="43">
        <f t="shared" si="83"/>
        <v>0</v>
      </c>
      <c r="AJ486" s="43" t="s">
        <v>24927</v>
      </c>
      <c r="AK486" s="43">
        <v>0</v>
      </c>
      <c r="AL486" s="43">
        <v>0</v>
      </c>
      <c r="AM486" s="43">
        <f t="shared" si="84"/>
        <v>0</v>
      </c>
      <c r="AO486" s="43" t="s">
        <v>24927</v>
      </c>
      <c r="AP486" s="43">
        <v>0</v>
      </c>
      <c r="AQ486" s="43">
        <v>0</v>
      </c>
      <c r="AR486" s="43">
        <f t="shared" si="85"/>
        <v>0</v>
      </c>
      <c r="AT486" s="43" t="s">
        <v>24927</v>
      </c>
      <c r="AU486" s="43">
        <v>0</v>
      </c>
      <c r="AV486" s="43">
        <v>0</v>
      </c>
      <c r="AW486" s="43">
        <f t="shared" si="86"/>
        <v>0</v>
      </c>
      <c r="AY486" s="43" t="s">
        <v>24927</v>
      </c>
      <c r="AZ486" s="43">
        <v>0</v>
      </c>
      <c r="BA486" s="43">
        <v>0</v>
      </c>
      <c r="BB486" s="43">
        <f t="shared" si="87"/>
        <v>0</v>
      </c>
    </row>
    <row r="487" spans="1:54">
      <c r="A487" s="43" t="s">
        <v>23907</v>
      </c>
      <c r="B487" s="43">
        <v>0</v>
      </c>
      <c r="C487" s="43">
        <v>0</v>
      </c>
      <c r="D487" s="43">
        <f t="shared" si="77"/>
        <v>1</v>
      </c>
      <c r="F487" s="43" t="s">
        <v>23907</v>
      </c>
      <c r="G487" s="43">
        <v>0</v>
      </c>
      <c r="H487" s="43">
        <v>0</v>
      </c>
      <c r="I487" s="43">
        <f t="shared" si="78"/>
        <v>0</v>
      </c>
      <c r="K487" s="43" t="s">
        <v>23907</v>
      </c>
      <c r="L487" s="43">
        <v>0</v>
      </c>
      <c r="M487" s="43">
        <v>0</v>
      </c>
      <c r="N487" s="43">
        <f t="shared" si="79"/>
        <v>0</v>
      </c>
      <c r="P487" s="43" t="s">
        <v>23907</v>
      </c>
      <c r="Q487" s="43">
        <v>0</v>
      </c>
      <c r="R487" s="43">
        <v>0</v>
      </c>
      <c r="S487" s="43">
        <f t="shared" si="80"/>
        <v>0</v>
      </c>
      <c r="U487" s="43" t="s">
        <v>23907</v>
      </c>
      <c r="V487" s="43">
        <v>0</v>
      </c>
      <c r="W487" s="43">
        <v>0</v>
      </c>
      <c r="X487" s="43">
        <f t="shared" si="81"/>
        <v>0</v>
      </c>
      <c r="Z487" s="43" t="s">
        <v>23907</v>
      </c>
      <c r="AA487" s="43">
        <v>0</v>
      </c>
      <c r="AB487" s="43">
        <v>0</v>
      </c>
      <c r="AC487" s="43">
        <f t="shared" si="82"/>
        <v>0</v>
      </c>
      <c r="AE487" s="43" t="s">
        <v>23907</v>
      </c>
      <c r="AF487" s="43">
        <v>0</v>
      </c>
      <c r="AG487" s="43">
        <v>0</v>
      </c>
      <c r="AH487" s="43">
        <f t="shared" si="83"/>
        <v>0</v>
      </c>
      <c r="AJ487" s="43" t="s">
        <v>23907</v>
      </c>
      <c r="AK487" s="43">
        <v>0</v>
      </c>
      <c r="AL487" s="43">
        <v>0</v>
      </c>
      <c r="AM487" s="43">
        <f t="shared" si="84"/>
        <v>0</v>
      </c>
      <c r="AO487" s="43" t="s">
        <v>23907</v>
      </c>
      <c r="AP487" s="43">
        <v>0</v>
      </c>
      <c r="AQ487" s="43">
        <v>0</v>
      </c>
      <c r="AR487" s="43">
        <f t="shared" si="85"/>
        <v>0</v>
      </c>
      <c r="AT487" s="43" t="s">
        <v>23907</v>
      </c>
      <c r="AU487" s="43">
        <v>0</v>
      </c>
      <c r="AV487" s="43">
        <v>0</v>
      </c>
      <c r="AW487" s="43">
        <f t="shared" si="86"/>
        <v>0</v>
      </c>
      <c r="AY487" s="43" t="s">
        <v>23907</v>
      </c>
      <c r="AZ487" s="43">
        <v>0</v>
      </c>
      <c r="BA487" s="43">
        <v>0</v>
      </c>
      <c r="BB487" s="43">
        <f t="shared" si="87"/>
        <v>1</v>
      </c>
    </row>
    <row r="488" spans="1:54">
      <c r="A488" s="43" t="s">
        <v>24928</v>
      </c>
      <c r="B488" s="43">
        <v>0</v>
      </c>
      <c r="C488" s="43">
        <v>0</v>
      </c>
      <c r="D488" s="43">
        <f t="shared" si="77"/>
        <v>0</v>
      </c>
      <c r="F488" s="43" t="s">
        <v>24928</v>
      </c>
      <c r="G488" s="43">
        <v>0</v>
      </c>
      <c r="H488" s="43">
        <v>0</v>
      </c>
      <c r="I488" s="43">
        <f t="shared" si="78"/>
        <v>0</v>
      </c>
      <c r="K488" s="43" t="s">
        <v>24928</v>
      </c>
      <c r="L488" s="43">
        <v>0</v>
      </c>
      <c r="M488" s="43">
        <v>0</v>
      </c>
      <c r="N488" s="43">
        <f t="shared" si="79"/>
        <v>0</v>
      </c>
      <c r="P488" s="43" t="s">
        <v>24928</v>
      </c>
      <c r="Q488" s="43">
        <v>0</v>
      </c>
      <c r="R488" s="43">
        <v>0</v>
      </c>
      <c r="S488" s="43">
        <f t="shared" si="80"/>
        <v>0</v>
      </c>
      <c r="U488" s="43" t="s">
        <v>24928</v>
      </c>
      <c r="V488" s="43">
        <v>0</v>
      </c>
      <c r="W488" s="43">
        <v>0</v>
      </c>
      <c r="X488" s="43">
        <f t="shared" si="81"/>
        <v>0</v>
      </c>
      <c r="Z488" s="43" t="s">
        <v>24928</v>
      </c>
      <c r="AA488" s="43">
        <v>0</v>
      </c>
      <c r="AB488" s="43">
        <v>0</v>
      </c>
      <c r="AC488" s="43">
        <f t="shared" si="82"/>
        <v>0</v>
      </c>
      <c r="AE488" s="43" t="s">
        <v>24928</v>
      </c>
      <c r="AF488" s="43">
        <v>0</v>
      </c>
      <c r="AG488" s="43">
        <v>0</v>
      </c>
      <c r="AH488" s="43">
        <f t="shared" si="83"/>
        <v>0</v>
      </c>
      <c r="AJ488" s="43" t="s">
        <v>24928</v>
      </c>
      <c r="AK488" s="43">
        <v>0</v>
      </c>
      <c r="AL488" s="43">
        <v>0</v>
      </c>
      <c r="AM488" s="43">
        <f t="shared" si="84"/>
        <v>0</v>
      </c>
      <c r="AO488" s="43" t="s">
        <v>24928</v>
      </c>
      <c r="AP488" s="43">
        <v>0</v>
      </c>
      <c r="AQ488" s="43">
        <v>0</v>
      </c>
      <c r="AR488" s="43">
        <f t="shared" si="85"/>
        <v>0</v>
      </c>
      <c r="AT488" s="43" t="s">
        <v>24928</v>
      </c>
      <c r="AU488" s="43">
        <v>0</v>
      </c>
      <c r="AV488" s="43">
        <v>0</v>
      </c>
      <c r="AW488" s="43">
        <f t="shared" si="86"/>
        <v>0</v>
      </c>
      <c r="AY488" s="43" t="s">
        <v>24928</v>
      </c>
      <c r="AZ488" s="43">
        <v>0</v>
      </c>
      <c r="BA488" s="43">
        <v>0</v>
      </c>
      <c r="BB488" s="43">
        <f t="shared" si="87"/>
        <v>0</v>
      </c>
    </row>
    <row r="489" spans="1:54">
      <c r="A489" s="43" t="s">
        <v>24929</v>
      </c>
      <c r="B489" s="43">
        <v>0</v>
      </c>
      <c r="C489" s="43">
        <v>0</v>
      </c>
      <c r="D489" s="43">
        <f t="shared" si="77"/>
        <v>0</v>
      </c>
      <c r="F489" s="43" t="s">
        <v>24929</v>
      </c>
      <c r="G489" s="43">
        <v>0</v>
      </c>
      <c r="H489" s="43">
        <v>0</v>
      </c>
      <c r="I489" s="43">
        <f t="shared" si="78"/>
        <v>0</v>
      </c>
      <c r="K489" s="43" t="s">
        <v>24929</v>
      </c>
      <c r="L489" s="43">
        <v>0</v>
      </c>
      <c r="M489" s="43">
        <v>0</v>
      </c>
      <c r="N489" s="43">
        <f t="shared" si="79"/>
        <v>0</v>
      </c>
      <c r="P489" s="43" t="s">
        <v>24929</v>
      </c>
      <c r="Q489" s="43">
        <v>0</v>
      </c>
      <c r="R489" s="43">
        <v>0</v>
      </c>
      <c r="S489" s="43">
        <f t="shared" si="80"/>
        <v>0</v>
      </c>
      <c r="U489" s="43" t="s">
        <v>24929</v>
      </c>
      <c r="V489" s="43">
        <v>0</v>
      </c>
      <c r="W489" s="43">
        <v>0</v>
      </c>
      <c r="X489" s="43">
        <f t="shared" si="81"/>
        <v>0</v>
      </c>
      <c r="Z489" s="43" t="s">
        <v>24929</v>
      </c>
      <c r="AA489" s="43">
        <v>0</v>
      </c>
      <c r="AB489" s="43">
        <v>0</v>
      </c>
      <c r="AC489" s="43">
        <f t="shared" si="82"/>
        <v>0</v>
      </c>
      <c r="AE489" s="43" t="s">
        <v>24929</v>
      </c>
      <c r="AF489" s="43">
        <v>0</v>
      </c>
      <c r="AG489" s="43">
        <v>0</v>
      </c>
      <c r="AH489" s="43">
        <f t="shared" si="83"/>
        <v>0</v>
      </c>
      <c r="AJ489" s="43" t="s">
        <v>24929</v>
      </c>
      <c r="AK489" s="43">
        <v>0</v>
      </c>
      <c r="AL489" s="43">
        <v>0</v>
      </c>
      <c r="AM489" s="43">
        <f t="shared" si="84"/>
        <v>0</v>
      </c>
      <c r="AO489" s="43" t="s">
        <v>24929</v>
      </c>
      <c r="AP489" s="43">
        <v>0</v>
      </c>
      <c r="AQ489" s="43">
        <v>0</v>
      </c>
      <c r="AR489" s="43">
        <f t="shared" si="85"/>
        <v>0</v>
      </c>
      <c r="AT489" s="43" t="s">
        <v>24929</v>
      </c>
      <c r="AU489" s="43">
        <v>0</v>
      </c>
      <c r="AV489" s="43">
        <v>0</v>
      </c>
      <c r="AW489" s="43">
        <f t="shared" si="86"/>
        <v>0</v>
      </c>
      <c r="AY489" s="43" t="s">
        <v>24929</v>
      </c>
      <c r="AZ489" s="43">
        <v>0</v>
      </c>
      <c r="BA489" s="43">
        <v>0</v>
      </c>
      <c r="BB489" s="43">
        <f t="shared" si="87"/>
        <v>0</v>
      </c>
    </row>
    <row r="490" spans="1:54">
      <c r="A490" s="43" t="s">
        <v>24930</v>
      </c>
      <c r="B490" s="43">
        <v>0</v>
      </c>
      <c r="C490" s="43">
        <v>0</v>
      </c>
      <c r="D490" s="43">
        <f t="shared" si="77"/>
        <v>0</v>
      </c>
      <c r="F490" s="43" t="s">
        <v>24930</v>
      </c>
      <c r="G490" s="43">
        <v>0</v>
      </c>
      <c r="H490" s="43">
        <v>0</v>
      </c>
      <c r="I490" s="43">
        <f t="shared" si="78"/>
        <v>0</v>
      </c>
      <c r="K490" s="43" t="s">
        <v>24930</v>
      </c>
      <c r="L490" s="43">
        <v>0</v>
      </c>
      <c r="M490" s="43">
        <v>0</v>
      </c>
      <c r="N490" s="43">
        <f t="shared" si="79"/>
        <v>0</v>
      </c>
      <c r="P490" s="43" t="s">
        <v>24930</v>
      </c>
      <c r="Q490" s="43">
        <v>0</v>
      </c>
      <c r="R490" s="43">
        <v>0</v>
      </c>
      <c r="S490" s="43">
        <f t="shared" si="80"/>
        <v>0</v>
      </c>
      <c r="U490" s="43" t="s">
        <v>24930</v>
      </c>
      <c r="V490" s="43">
        <v>0</v>
      </c>
      <c r="W490" s="43">
        <v>0</v>
      </c>
      <c r="X490" s="43">
        <f t="shared" si="81"/>
        <v>0</v>
      </c>
      <c r="Z490" s="43" t="s">
        <v>24930</v>
      </c>
      <c r="AA490" s="43">
        <v>0</v>
      </c>
      <c r="AB490" s="43">
        <v>0</v>
      </c>
      <c r="AC490" s="43">
        <f t="shared" si="82"/>
        <v>0</v>
      </c>
      <c r="AE490" s="43" t="s">
        <v>24930</v>
      </c>
      <c r="AF490" s="43">
        <v>0</v>
      </c>
      <c r="AG490" s="43">
        <v>0</v>
      </c>
      <c r="AH490" s="43">
        <f t="shared" si="83"/>
        <v>0</v>
      </c>
      <c r="AJ490" s="43" t="s">
        <v>24930</v>
      </c>
      <c r="AK490" s="43">
        <v>0</v>
      </c>
      <c r="AL490" s="43">
        <v>0</v>
      </c>
      <c r="AM490" s="43">
        <f t="shared" si="84"/>
        <v>0</v>
      </c>
      <c r="AO490" s="43" t="s">
        <v>24930</v>
      </c>
      <c r="AP490" s="43">
        <v>0</v>
      </c>
      <c r="AQ490" s="43">
        <v>0</v>
      </c>
      <c r="AR490" s="43">
        <f t="shared" si="85"/>
        <v>0</v>
      </c>
      <c r="AT490" s="43" t="s">
        <v>24930</v>
      </c>
      <c r="AU490" s="43">
        <v>0</v>
      </c>
      <c r="AV490" s="43">
        <v>0</v>
      </c>
      <c r="AW490" s="43">
        <f t="shared" si="86"/>
        <v>0</v>
      </c>
      <c r="AY490" s="43" t="s">
        <v>24930</v>
      </c>
      <c r="AZ490" s="43">
        <v>0</v>
      </c>
      <c r="BA490" s="43">
        <v>0</v>
      </c>
      <c r="BB490" s="43">
        <f t="shared" si="87"/>
        <v>0</v>
      </c>
    </row>
    <row r="491" spans="1:54">
      <c r="A491" s="43" t="s">
        <v>24931</v>
      </c>
      <c r="B491" s="43">
        <v>0</v>
      </c>
      <c r="C491" s="43">
        <v>0</v>
      </c>
      <c r="D491" s="43">
        <f t="shared" si="77"/>
        <v>0</v>
      </c>
      <c r="F491" s="43" t="s">
        <v>24931</v>
      </c>
      <c r="G491" s="43">
        <v>0</v>
      </c>
      <c r="H491" s="43">
        <v>0</v>
      </c>
      <c r="I491" s="43">
        <f t="shared" si="78"/>
        <v>0</v>
      </c>
      <c r="K491" s="43" t="s">
        <v>24931</v>
      </c>
      <c r="L491" s="43">
        <v>0</v>
      </c>
      <c r="M491" s="43">
        <v>0</v>
      </c>
      <c r="N491" s="43">
        <f t="shared" si="79"/>
        <v>0</v>
      </c>
      <c r="P491" s="43" t="s">
        <v>24931</v>
      </c>
      <c r="Q491" s="43">
        <v>0</v>
      </c>
      <c r="R491" s="43">
        <v>0</v>
      </c>
      <c r="S491" s="43">
        <f t="shared" si="80"/>
        <v>0</v>
      </c>
      <c r="U491" s="43" t="s">
        <v>24931</v>
      </c>
      <c r="V491" s="43">
        <v>0</v>
      </c>
      <c r="W491" s="43">
        <v>0</v>
      </c>
      <c r="X491" s="43">
        <f t="shared" si="81"/>
        <v>0</v>
      </c>
      <c r="Z491" s="43" t="s">
        <v>24931</v>
      </c>
      <c r="AA491" s="43">
        <v>0</v>
      </c>
      <c r="AB491" s="43">
        <v>0</v>
      </c>
      <c r="AC491" s="43">
        <f t="shared" si="82"/>
        <v>0</v>
      </c>
      <c r="AE491" s="43" t="s">
        <v>24931</v>
      </c>
      <c r="AF491" s="43">
        <v>0</v>
      </c>
      <c r="AG491" s="43">
        <v>0</v>
      </c>
      <c r="AH491" s="43">
        <f t="shared" si="83"/>
        <v>0</v>
      </c>
      <c r="AJ491" s="43" t="s">
        <v>24931</v>
      </c>
      <c r="AK491" s="43">
        <v>0</v>
      </c>
      <c r="AL491" s="43">
        <v>0</v>
      </c>
      <c r="AM491" s="43">
        <f t="shared" si="84"/>
        <v>0</v>
      </c>
      <c r="AO491" s="43" t="s">
        <v>24931</v>
      </c>
      <c r="AP491" s="43">
        <v>0</v>
      </c>
      <c r="AQ491" s="43">
        <v>0</v>
      </c>
      <c r="AR491" s="43">
        <f t="shared" si="85"/>
        <v>0</v>
      </c>
      <c r="AT491" s="43" t="s">
        <v>24931</v>
      </c>
      <c r="AU491" s="43">
        <v>0</v>
      </c>
      <c r="AV491" s="43">
        <v>0</v>
      </c>
      <c r="AW491" s="43">
        <f t="shared" si="86"/>
        <v>0</v>
      </c>
      <c r="AY491" s="43" t="s">
        <v>24931</v>
      </c>
      <c r="AZ491" s="43">
        <v>0</v>
      </c>
      <c r="BA491" s="43">
        <v>0</v>
      </c>
      <c r="BB491" s="43">
        <f t="shared" si="87"/>
        <v>0</v>
      </c>
    </row>
    <row r="492" spans="1:54">
      <c r="A492" s="43" t="s">
        <v>865</v>
      </c>
      <c r="B492" s="43">
        <v>0</v>
      </c>
      <c r="C492" s="43">
        <v>0</v>
      </c>
      <c r="D492" s="43">
        <f t="shared" si="77"/>
        <v>1</v>
      </c>
      <c r="F492" s="43" t="s">
        <v>865</v>
      </c>
      <c r="G492" s="43">
        <v>0</v>
      </c>
      <c r="H492" s="43">
        <v>0</v>
      </c>
      <c r="I492" s="43">
        <f t="shared" si="78"/>
        <v>1</v>
      </c>
      <c r="K492" s="43" t="s">
        <v>865</v>
      </c>
      <c r="L492" s="43">
        <v>0</v>
      </c>
      <c r="M492" s="43">
        <v>0</v>
      </c>
      <c r="N492" s="43">
        <f t="shared" si="79"/>
        <v>1</v>
      </c>
      <c r="P492" s="43" t="s">
        <v>865</v>
      </c>
      <c r="Q492" s="43">
        <v>0</v>
      </c>
      <c r="R492" s="43">
        <v>0</v>
      </c>
      <c r="S492" s="43">
        <f t="shared" si="80"/>
        <v>1</v>
      </c>
      <c r="U492" s="43" t="s">
        <v>865</v>
      </c>
      <c r="V492" s="43">
        <v>0</v>
      </c>
      <c r="W492" s="43">
        <v>0</v>
      </c>
      <c r="X492" s="43">
        <f t="shared" si="81"/>
        <v>1</v>
      </c>
      <c r="Z492" s="43" t="s">
        <v>865</v>
      </c>
      <c r="AA492" s="43">
        <v>0</v>
      </c>
      <c r="AB492" s="43">
        <v>0</v>
      </c>
      <c r="AC492" s="43">
        <f t="shared" si="82"/>
        <v>1</v>
      </c>
      <c r="AE492" s="43" t="s">
        <v>865</v>
      </c>
      <c r="AF492" s="43">
        <v>0</v>
      </c>
      <c r="AG492" s="43">
        <v>0</v>
      </c>
      <c r="AH492" s="43">
        <f t="shared" si="83"/>
        <v>1</v>
      </c>
      <c r="AJ492" s="43" t="s">
        <v>865</v>
      </c>
      <c r="AK492" s="43">
        <v>0</v>
      </c>
      <c r="AL492" s="43">
        <v>0</v>
      </c>
      <c r="AM492" s="43">
        <f t="shared" si="84"/>
        <v>1</v>
      </c>
      <c r="AO492" s="43" t="s">
        <v>865</v>
      </c>
      <c r="AP492" s="43">
        <v>0</v>
      </c>
      <c r="AQ492" s="43">
        <v>0</v>
      </c>
      <c r="AR492" s="43">
        <f t="shared" si="85"/>
        <v>1</v>
      </c>
      <c r="AT492" s="43" t="s">
        <v>865</v>
      </c>
      <c r="AU492" s="43">
        <v>0</v>
      </c>
      <c r="AV492" s="43">
        <v>0</v>
      </c>
      <c r="AW492" s="43">
        <f t="shared" si="86"/>
        <v>1</v>
      </c>
      <c r="AY492" s="43" t="s">
        <v>865</v>
      </c>
      <c r="AZ492" s="43">
        <v>0</v>
      </c>
      <c r="BA492" s="43">
        <v>0</v>
      </c>
      <c r="BB492" s="43">
        <f t="shared" si="87"/>
        <v>1</v>
      </c>
    </row>
    <row r="493" spans="1:54">
      <c r="A493" s="43" t="s">
        <v>24932</v>
      </c>
      <c r="B493" s="43">
        <v>0</v>
      </c>
      <c r="C493" s="43">
        <v>0</v>
      </c>
      <c r="D493" s="43">
        <f t="shared" si="77"/>
        <v>0</v>
      </c>
      <c r="F493" s="43" t="s">
        <v>24932</v>
      </c>
      <c r="G493" s="43">
        <v>0</v>
      </c>
      <c r="H493" s="43">
        <v>0</v>
      </c>
      <c r="I493" s="43">
        <f t="shared" si="78"/>
        <v>0</v>
      </c>
      <c r="K493" s="43" t="s">
        <v>24932</v>
      </c>
      <c r="L493" s="43">
        <v>0</v>
      </c>
      <c r="M493" s="43">
        <v>0</v>
      </c>
      <c r="N493" s="43">
        <f t="shared" si="79"/>
        <v>0</v>
      </c>
      <c r="P493" s="43" t="s">
        <v>24932</v>
      </c>
      <c r="Q493" s="43">
        <v>0</v>
      </c>
      <c r="R493" s="43">
        <v>0</v>
      </c>
      <c r="S493" s="43">
        <f t="shared" si="80"/>
        <v>0</v>
      </c>
      <c r="U493" s="43" t="s">
        <v>24932</v>
      </c>
      <c r="V493" s="43">
        <v>0</v>
      </c>
      <c r="W493" s="43">
        <v>0</v>
      </c>
      <c r="X493" s="43">
        <f t="shared" si="81"/>
        <v>0</v>
      </c>
      <c r="Z493" s="43" t="s">
        <v>24932</v>
      </c>
      <c r="AA493" s="43">
        <v>0</v>
      </c>
      <c r="AB493" s="43">
        <v>0</v>
      </c>
      <c r="AC493" s="43">
        <f t="shared" si="82"/>
        <v>0</v>
      </c>
      <c r="AE493" s="43" t="s">
        <v>24932</v>
      </c>
      <c r="AF493" s="43">
        <v>0</v>
      </c>
      <c r="AG493" s="43">
        <v>0</v>
      </c>
      <c r="AH493" s="43">
        <f t="shared" si="83"/>
        <v>0</v>
      </c>
      <c r="AJ493" s="43" t="s">
        <v>24932</v>
      </c>
      <c r="AK493" s="43">
        <v>0</v>
      </c>
      <c r="AL493" s="43">
        <v>0</v>
      </c>
      <c r="AM493" s="43">
        <f t="shared" si="84"/>
        <v>0</v>
      </c>
      <c r="AO493" s="43" t="s">
        <v>24932</v>
      </c>
      <c r="AP493" s="43">
        <v>0</v>
      </c>
      <c r="AQ493" s="43">
        <v>0</v>
      </c>
      <c r="AR493" s="43">
        <f t="shared" si="85"/>
        <v>0</v>
      </c>
      <c r="AT493" s="43" t="s">
        <v>24932</v>
      </c>
      <c r="AU493" s="43">
        <v>0</v>
      </c>
      <c r="AV493" s="43">
        <v>0</v>
      </c>
      <c r="AW493" s="43">
        <f t="shared" si="86"/>
        <v>0</v>
      </c>
      <c r="AY493" s="43" t="s">
        <v>24932</v>
      </c>
      <c r="AZ493" s="43">
        <v>0</v>
      </c>
      <c r="BA493" s="43">
        <v>0</v>
      </c>
      <c r="BB493" s="43">
        <f t="shared" si="87"/>
        <v>0</v>
      </c>
    </row>
    <row r="494" spans="1:54">
      <c r="A494" s="43" t="s">
        <v>24933</v>
      </c>
      <c r="B494" s="43">
        <v>0</v>
      </c>
      <c r="C494" s="43">
        <v>0</v>
      </c>
      <c r="D494" s="43">
        <f t="shared" si="77"/>
        <v>0</v>
      </c>
      <c r="F494" s="43" t="s">
        <v>24933</v>
      </c>
      <c r="G494" s="43">
        <v>0</v>
      </c>
      <c r="H494" s="43">
        <v>0</v>
      </c>
      <c r="I494" s="43">
        <f t="shared" si="78"/>
        <v>0</v>
      </c>
      <c r="K494" s="43" t="s">
        <v>24933</v>
      </c>
      <c r="L494" s="43">
        <v>0</v>
      </c>
      <c r="M494" s="43">
        <v>0</v>
      </c>
      <c r="N494" s="43">
        <f t="shared" si="79"/>
        <v>0</v>
      </c>
      <c r="P494" s="43" t="s">
        <v>24933</v>
      </c>
      <c r="Q494" s="43">
        <v>0</v>
      </c>
      <c r="R494" s="43">
        <v>0</v>
      </c>
      <c r="S494" s="43">
        <f t="shared" si="80"/>
        <v>0</v>
      </c>
      <c r="U494" s="43" t="s">
        <v>24933</v>
      </c>
      <c r="V494" s="43">
        <v>0</v>
      </c>
      <c r="W494" s="43">
        <v>0</v>
      </c>
      <c r="X494" s="43">
        <f t="shared" si="81"/>
        <v>0</v>
      </c>
      <c r="Z494" s="43" t="s">
        <v>24933</v>
      </c>
      <c r="AA494" s="43">
        <v>0</v>
      </c>
      <c r="AB494" s="43">
        <v>0</v>
      </c>
      <c r="AC494" s="43">
        <f t="shared" si="82"/>
        <v>0</v>
      </c>
      <c r="AE494" s="43" t="s">
        <v>24933</v>
      </c>
      <c r="AF494" s="43">
        <v>0</v>
      </c>
      <c r="AG494" s="43">
        <v>0</v>
      </c>
      <c r="AH494" s="43">
        <f t="shared" si="83"/>
        <v>0</v>
      </c>
      <c r="AJ494" s="43" t="s">
        <v>24933</v>
      </c>
      <c r="AK494" s="43">
        <v>0</v>
      </c>
      <c r="AL494" s="43">
        <v>0</v>
      </c>
      <c r="AM494" s="43">
        <f t="shared" si="84"/>
        <v>0</v>
      </c>
      <c r="AO494" s="43" t="s">
        <v>24933</v>
      </c>
      <c r="AP494" s="43">
        <v>0</v>
      </c>
      <c r="AQ494" s="43">
        <v>0</v>
      </c>
      <c r="AR494" s="43">
        <f t="shared" si="85"/>
        <v>0</v>
      </c>
      <c r="AT494" s="43" t="s">
        <v>24933</v>
      </c>
      <c r="AU494" s="43">
        <v>0</v>
      </c>
      <c r="AV494" s="43">
        <v>0</v>
      </c>
      <c r="AW494" s="43">
        <f t="shared" si="86"/>
        <v>0</v>
      </c>
      <c r="AY494" s="43" t="s">
        <v>24933</v>
      </c>
      <c r="AZ494" s="43">
        <v>0</v>
      </c>
      <c r="BA494" s="43">
        <v>0</v>
      </c>
      <c r="BB494" s="43">
        <f t="shared" si="87"/>
        <v>0</v>
      </c>
    </row>
    <row r="495" spans="1:54">
      <c r="A495" s="43" t="s">
        <v>24934</v>
      </c>
      <c r="B495" s="43">
        <v>0</v>
      </c>
      <c r="C495" s="43">
        <v>0</v>
      </c>
      <c r="D495" s="43">
        <f t="shared" si="77"/>
        <v>0</v>
      </c>
      <c r="F495" s="43" t="s">
        <v>24934</v>
      </c>
      <c r="G495" s="43">
        <v>0</v>
      </c>
      <c r="H495" s="43">
        <v>0</v>
      </c>
      <c r="I495" s="43">
        <f t="shared" si="78"/>
        <v>0</v>
      </c>
      <c r="K495" s="43" t="s">
        <v>24934</v>
      </c>
      <c r="L495" s="43">
        <v>0</v>
      </c>
      <c r="M495" s="43">
        <v>0</v>
      </c>
      <c r="N495" s="43">
        <f t="shared" si="79"/>
        <v>0</v>
      </c>
      <c r="P495" s="43" t="s">
        <v>24934</v>
      </c>
      <c r="Q495" s="43">
        <v>0</v>
      </c>
      <c r="R495" s="43">
        <v>0</v>
      </c>
      <c r="S495" s="43">
        <f t="shared" si="80"/>
        <v>0</v>
      </c>
      <c r="U495" s="43" t="s">
        <v>24934</v>
      </c>
      <c r="V495" s="43">
        <v>0</v>
      </c>
      <c r="W495" s="43">
        <v>0</v>
      </c>
      <c r="X495" s="43">
        <f t="shared" si="81"/>
        <v>0</v>
      </c>
      <c r="Z495" s="43" t="s">
        <v>24934</v>
      </c>
      <c r="AA495" s="43">
        <v>0</v>
      </c>
      <c r="AB495" s="43">
        <v>0</v>
      </c>
      <c r="AC495" s="43">
        <f t="shared" si="82"/>
        <v>0</v>
      </c>
      <c r="AE495" s="43" t="s">
        <v>24934</v>
      </c>
      <c r="AF495" s="43">
        <v>0</v>
      </c>
      <c r="AG495" s="43">
        <v>0</v>
      </c>
      <c r="AH495" s="43">
        <f t="shared" si="83"/>
        <v>0</v>
      </c>
      <c r="AJ495" s="43" t="s">
        <v>24934</v>
      </c>
      <c r="AK495" s="43">
        <v>0</v>
      </c>
      <c r="AL495" s="43">
        <v>0</v>
      </c>
      <c r="AM495" s="43">
        <f t="shared" si="84"/>
        <v>0</v>
      </c>
      <c r="AO495" s="43" t="s">
        <v>24934</v>
      </c>
      <c r="AP495" s="43">
        <v>0</v>
      </c>
      <c r="AQ495" s="43">
        <v>0</v>
      </c>
      <c r="AR495" s="43">
        <f t="shared" si="85"/>
        <v>0</v>
      </c>
      <c r="AT495" s="43" t="s">
        <v>24934</v>
      </c>
      <c r="AU495" s="43">
        <v>0</v>
      </c>
      <c r="AV495" s="43">
        <v>0</v>
      </c>
      <c r="AW495" s="43">
        <f t="shared" si="86"/>
        <v>0</v>
      </c>
      <c r="AY495" s="43" t="s">
        <v>24934</v>
      </c>
      <c r="AZ495" s="43">
        <v>0</v>
      </c>
      <c r="BA495" s="43">
        <v>0</v>
      </c>
      <c r="BB495" s="43">
        <f t="shared" si="87"/>
        <v>0</v>
      </c>
    </row>
    <row r="496" spans="1:54">
      <c r="A496" s="43" t="s">
        <v>24935</v>
      </c>
      <c r="B496" s="43">
        <v>0</v>
      </c>
      <c r="C496" s="43">
        <v>0</v>
      </c>
      <c r="D496" s="43">
        <f t="shared" si="77"/>
        <v>0</v>
      </c>
      <c r="F496" s="43" t="s">
        <v>24935</v>
      </c>
      <c r="G496" s="43">
        <v>0</v>
      </c>
      <c r="H496" s="43">
        <v>0</v>
      </c>
      <c r="I496" s="43">
        <f t="shared" si="78"/>
        <v>0</v>
      </c>
      <c r="K496" s="43" t="s">
        <v>24935</v>
      </c>
      <c r="L496" s="43">
        <v>0</v>
      </c>
      <c r="M496" s="43">
        <v>0</v>
      </c>
      <c r="N496" s="43">
        <f t="shared" si="79"/>
        <v>0</v>
      </c>
      <c r="P496" s="43" t="s">
        <v>24935</v>
      </c>
      <c r="Q496" s="43">
        <v>0</v>
      </c>
      <c r="R496" s="43">
        <v>0</v>
      </c>
      <c r="S496" s="43">
        <f t="shared" si="80"/>
        <v>0</v>
      </c>
      <c r="U496" s="43" t="s">
        <v>24935</v>
      </c>
      <c r="V496" s="43">
        <v>0</v>
      </c>
      <c r="W496" s="43">
        <v>0</v>
      </c>
      <c r="X496" s="43">
        <f t="shared" si="81"/>
        <v>0</v>
      </c>
      <c r="Z496" s="43" t="s">
        <v>24935</v>
      </c>
      <c r="AA496" s="43">
        <v>0</v>
      </c>
      <c r="AB496" s="43">
        <v>0</v>
      </c>
      <c r="AC496" s="43">
        <f t="shared" si="82"/>
        <v>0</v>
      </c>
      <c r="AE496" s="43" t="s">
        <v>24935</v>
      </c>
      <c r="AF496" s="43">
        <v>0</v>
      </c>
      <c r="AG496" s="43">
        <v>0</v>
      </c>
      <c r="AH496" s="43">
        <f t="shared" si="83"/>
        <v>0</v>
      </c>
      <c r="AJ496" s="43" t="s">
        <v>24935</v>
      </c>
      <c r="AK496" s="43">
        <v>0</v>
      </c>
      <c r="AL496" s="43">
        <v>0</v>
      </c>
      <c r="AM496" s="43">
        <f t="shared" si="84"/>
        <v>0</v>
      </c>
      <c r="AO496" s="43" t="s">
        <v>24935</v>
      </c>
      <c r="AP496" s="43">
        <v>0</v>
      </c>
      <c r="AQ496" s="43">
        <v>0</v>
      </c>
      <c r="AR496" s="43">
        <f t="shared" si="85"/>
        <v>0</v>
      </c>
      <c r="AT496" s="43" t="s">
        <v>24935</v>
      </c>
      <c r="AU496" s="43">
        <v>0</v>
      </c>
      <c r="AV496" s="43">
        <v>0</v>
      </c>
      <c r="AW496" s="43">
        <f t="shared" si="86"/>
        <v>0</v>
      </c>
      <c r="AY496" s="43" t="s">
        <v>24935</v>
      </c>
      <c r="AZ496" s="43">
        <v>0</v>
      </c>
      <c r="BA496" s="43">
        <v>0</v>
      </c>
      <c r="BB496" s="43">
        <f t="shared" si="87"/>
        <v>0</v>
      </c>
    </row>
    <row r="497" spans="1:54">
      <c r="A497" s="43" t="s">
        <v>24936</v>
      </c>
      <c r="B497" s="43">
        <v>0</v>
      </c>
      <c r="C497" s="43">
        <v>0</v>
      </c>
      <c r="D497" s="43">
        <f t="shared" si="77"/>
        <v>0</v>
      </c>
      <c r="F497" s="43" t="s">
        <v>24936</v>
      </c>
      <c r="G497" s="43">
        <v>0</v>
      </c>
      <c r="H497" s="43">
        <v>0</v>
      </c>
      <c r="I497" s="43">
        <f t="shared" si="78"/>
        <v>0</v>
      </c>
      <c r="K497" s="43" t="s">
        <v>24936</v>
      </c>
      <c r="L497" s="43">
        <v>0</v>
      </c>
      <c r="M497" s="43">
        <v>0</v>
      </c>
      <c r="N497" s="43">
        <f t="shared" si="79"/>
        <v>0</v>
      </c>
      <c r="P497" s="43" t="s">
        <v>24936</v>
      </c>
      <c r="Q497" s="43">
        <v>0</v>
      </c>
      <c r="R497" s="43">
        <v>0</v>
      </c>
      <c r="S497" s="43">
        <f t="shared" si="80"/>
        <v>0</v>
      </c>
      <c r="U497" s="43" t="s">
        <v>24936</v>
      </c>
      <c r="V497" s="43">
        <v>0</v>
      </c>
      <c r="W497" s="43">
        <v>0</v>
      </c>
      <c r="X497" s="43">
        <f t="shared" si="81"/>
        <v>0</v>
      </c>
      <c r="Z497" s="43" t="s">
        <v>24936</v>
      </c>
      <c r="AA497" s="43">
        <v>0</v>
      </c>
      <c r="AB497" s="43">
        <v>0</v>
      </c>
      <c r="AC497" s="43">
        <f t="shared" si="82"/>
        <v>0</v>
      </c>
      <c r="AE497" s="43" t="s">
        <v>24936</v>
      </c>
      <c r="AF497" s="43">
        <v>0</v>
      </c>
      <c r="AG497" s="43">
        <v>0</v>
      </c>
      <c r="AH497" s="43">
        <f t="shared" si="83"/>
        <v>0</v>
      </c>
      <c r="AJ497" s="43" t="s">
        <v>24936</v>
      </c>
      <c r="AK497" s="43">
        <v>0</v>
      </c>
      <c r="AL497" s="43">
        <v>0</v>
      </c>
      <c r="AM497" s="43">
        <f t="shared" si="84"/>
        <v>0</v>
      </c>
      <c r="AO497" s="43" t="s">
        <v>24936</v>
      </c>
      <c r="AP497" s="43">
        <v>0</v>
      </c>
      <c r="AQ497" s="43">
        <v>0</v>
      </c>
      <c r="AR497" s="43">
        <f t="shared" si="85"/>
        <v>0</v>
      </c>
      <c r="AT497" s="43" t="s">
        <v>24936</v>
      </c>
      <c r="AU497" s="43">
        <v>0</v>
      </c>
      <c r="AV497" s="43">
        <v>0</v>
      </c>
      <c r="AW497" s="43">
        <f t="shared" si="86"/>
        <v>0</v>
      </c>
      <c r="AY497" s="43" t="s">
        <v>24936</v>
      </c>
      <c r="AZ497" s="43">
        <v>0</v>
      </c>
      <c r="BA497" s="43">
        <v>0</v>
      </c>
      <c r="BB497" s="43">
        <f t="shared" si="87"/>
        <v>0</v>
      </c>
    </row>
    <row r="498" spans="1:54">
      <c r="A498" s="43" t="s">
        <v>24937</v>
      </c>
      <c r="B498" s="43">
        <v>0</v>
      </c>
      <c r="C498" s="43">
        <v>0</v>
      </c>
      <c r="D498" s="43">
        <f t="shared" si="77"/>
        <v>0</v>
      </c>
      <c r="F498" s="43" t="s">
        <v>24937</v>
      </c>
      <c r="G498" s="43">
        <v>0</v>
      </c>
      <c r="H498" s="43">
        <v>0</v>
      </c>
      <c r="I498" s="43">
        <f t="shared" si="78"/>
        <v>0</v>
      </c>
      <c r="K498" s="43" t="s">
        <v>24937</v>
      </c>
      <c r="L498" s="43">
        <v>0</v>
      </c>
      <c r="M498" s="43">
        <v>0</v>
      </c>
      <c r="N498" s="43">
        <f t="shared" si="79"/>
        <v>0</v>
      </c>
      <c r="P498" s="43" t="s">
        <v>24937</v>
      </c>
      <c r="Q498" s="43">
        <v>0</v>
      </c>
      <c r="R498" s="43">
        <v>0</v>
      </c>
      <c r="S498" s="43">
        <f t="shared" si="80"/>
        <v>0</v>
      </c>
      <c r="U498" s="43" t="s">
        <v>24937</v>
      </c>
      <c r="V498" s="43">
        <v>0</v>
      </c>
      <c r="W498" s="43">
        <v>0</v>
      </c>
      <c r="X498" s="43">
        <f t="shared" si="81"/>
        <v>0</v>
      </c>
      <c r="Z498" s="43" t="s">
        <v>24937</v>
      </c>
      <c r="AA498" s="43">
        <v>0</v>
      </c>
      <c r="AB498" s="43">
        <v>0</v>
      </c>
      <c r="AC498" s="43">
        <f t="shared" si="82"/>
        <v>0</v>
      </c>
      <c r="AE498" s="43" t="s">
        <v>24937</v>
      </c>
      <c r="AF498" s="43">
        <v>0</v>
      </c>
      <c r="AG498" s="43">
        <v>0</v>
      </c>
      <c r="AH498" s="43">
        <f t="shared" si="83"/>
        <v>0</v>
      </c>
      <c r="AJ498" s="43" t="s">
        <v>24937</v>
      </c>
      <c r="AK498" s="43">
        <v>0</v>
      </c>
      <c r="AL498" s="43">
        <v>0</v>
      </c>
      <c r="AM498" s="43">
        <f t="shared" si="84"/>
        <v>0</v>
      </c>
      <c r="AO498" s="43" t="s">
        <v>24937</v>
      </c>
      <c r="AP498" s="43">
        <v>0</v>
      </c>
      <c r="AQ498" s="43">
        <v>0</v>
      </c>
      <c r="AR498" s="43">
        <f t="shared" si="85"/>
        <v>0</v>
      </c>
      <c r="AT498" s="43" t="s">
        <v>24937</v>
      </c>
      <c r="AU498" s="43">
        <v>0</v>
      </c>
      <c r="AV498" s="43">
        <v>0</v>
      </c>
      <c r="AW498" s="43">
        <f t="shared" si="86"/>
        <v>0</v>
      </c>
      <c r="AY498" s="43" t="s">
        <v>24937</v>
      </c>
      <c r="AZ498" s="43">
        <v>0</v>
      </c>
      <c r="BA498" s="43">
        <v>0</v>
      </c>
      <c r="BB498" s="43">
        <f t="shared" si="87"/>
        <v>0</v>
      </c>
    </row>
    <row r="499" spans="1:54">
      <c r="A499" s="43" t="s">
        <v>25195</v>
      </c>
      <c r="B499" s="43">
        <v>0</v>
      </c>
      <c r="C499" s="43">
        <v>0</v>
      </c>
      <c r="D499" s="43">
        <f t="shared" si="77"/>
        <v>0</v>
      </c>
      <c r="F499" s="43" t="s">
        <v>25195</v>
      </c>
      <c r="G499" s="43">
        <v>0</v>
      </c>
      <c r="H499" s="43">
        <v>0</v>
      </c>
      <c r="I499" s="43">
        <f t="shared" si="78"/>
        <v>1</v>
      </c>
      <c r="K499" s="43" t="s">
        <v>25195</v>
      </c>
      <c r="L499" s="43">
        <v>0</v>
      </c>
      <c r="M499" s="43">
        <v>0</v>
      </c>
      <c r="N499" s="43">
        <f t="shared" si="79"/>
        <v>0</v>
      </c>
      <c r="P499" s="43" t="s">
        <v>25195</v>
      </c>
      <c r="Q499" s="43">
        <v>0</v>
      </c>
      <c r="R499" s="43">
        <v>0</v>
      </c>
      <c r="S499" s="43">
        <f t="shared" si="80"/>
        <v>0</v>
      </c>
      <c r="U499" s="43" t="s">
        <v>25195</v>
      </c>
      <c r="V499" s="43">
        <v>0</v>
      </c>
      <c r="W499" s="43">
        <v>0</v>
      </c>
      <c r="X499" s="43">
        <f t="shared" si="81"/>
        <v>0</v>
      </c>
      <c r="Z499" s="43" t="s">
        <v>25195</v>
      </c>
      <c r="AA499" s="43">
        <v>0</v>
      </c>
      <c r="AB499" s="43">
        <v>0</v>
      </c>
      <c r="AC499" s="43">
        <f t="shared" si="82"/>
        <v>0</v>
      </c>
      <c r="AE499" s="43" t="s">
        <v>25195</v>
      </c>
      <c r="AF499" s="43">
        <v>0</v>
      </c>
      <c r="AG499" s="43">
        <v>0</v>
      </c>
      <c r="AH499" s="43">
        <f t="shared" si="83"/>
        <v>0</v>
      </c>
      <c r="AJ499" s="43" t="s">
        <v>25195</v>
      </c>
      <c r="AK499" s="43">
        <v>0</v>
      </c>
      <c r="AL499" s="43">
        <v>0</v>
      </c>
      <c r="AM499" s="43">
        <f t="shared" si="84"/>
        <v>0</v>
      </c>
      <c r="AO499" s="43" t="s">
        <v>25195</v>
      </c>
      <c r="AP499" s="43">
        <v>0</v>
      </c>
      <c r="AQ499" s="43">
        <v>0</v>
      </c>
      <c r="AR499" s="43">
        <f t="shared" si="85"/>
        <v>0</v>
      </c>
      <c r="AT499" s="43" t="s">
        <v>25195</v>
      </c>
      <c r="AU499" s="43">
        <v>0</v>
      </c>
      <c r="AV499" s="43">
        <v>0</v>
      </c>
      <c r="AW499" s="43">
        <f t="shared" si="86"/>
        <v>0</v>
      </c>
      <c r="AY499" s="43" t="s">
        <v>25195</v>
      </c>
      <c r="AZ499" s="43">
        <v>0</v>
      </c>
      <c r="BA499" s="43">
        <v>0</v>
      </c>
      <c r="BB499" s="43">
        <f t="shared" si="87"/>
        <v>1</v>
      </c>
    </row>
    <row r="500" spans="1:54">
      <c r="A500" s="43" t="s">
        <v>24938</v>
      </c>
      <c r="B500" s="43">
        <v>0</v>
      </c>
      <c r="C500" s="43">
        <v>0</v>
      </c>
      <c r="D500" s="43">
        <f t="shared" si="77"/>
        <v>0</v>
      </c>
      <c r="F500" s="43" t="s">
        <v>24938</v>
      </c>
      <c r="G500" s="43">
        <v>0</v>
      </c>
      <c r="H500" s="43">
        <v>0</v>
      </c>
      <c r="I500" s="43">
        <f t="shared" si="78"/>
        <v>0</v>
      </c>
      <c r="K500" s="43" t="s">
        <v>24938</v>
      </c>
      <c r="L500" s="43">
        <v>0</v>
      </c>
      <c r="M500" s="43">
        <v>0</v>
      </c>
      <c r="N500" s="43">
        <f t="shared" si="79"/>
        <v>0</v>
      </c>
      <c r="P500" s="43" t="s">
        <v>24938</v>
      </c>
      <c r="Q500" s="43">
        <v>0</v>
      </c>
      <c r="R500" s="43">
        <v>0</v>
      </c>
      <c r="S500" s="43">
        <f t="shared" si="80"/>
        <v>0</v>
      </c>
      <c r="U500" s="43" t="s">
        <v>24938</v>
      </c>
      <c r="V500" s="43">
        <v>0</v>
      </c>
      <c r="W500" s="43">
        <v>0</v>
      </c>
      <c r="X500" s="43">
        <f t="shared" si="81"/>
        <v>0</v>
      </c>
      <c r="Z500" s="43" t="s">
        <v>24938</v>
      </c>
      <c r="AA500" s="43">
        <v>0</v>
      </c>
      <c r="AB500" s="43">
        <v>0</v>
      </c>
      <c r="AC500" s="43">
        <f t="shared" si="82"/>
        <v>0</v>
      </c>
      <c r="AE500" s="43" t="s">
        <v>24938</v>
      </c>
      <c r="AF500" s="43">
        <v>0</v>
      </c>
      <c r="AG500" s="43">
        <v>0</v>
      </c>
      <c r="AH500" s="43">
        <f t="shared" si="83"/>
        <v>0</v>
      </c>
      <c r="AJ500" s="43" t="s">
        <v>24938</v>
      </c>
      <c r="AK500" s="43">
        <v>0</v>
      </c>
      <c r="AL500" s="43">
        <v>0</v>
      </c>
      <c r="AM500" s="43">
        <f t="shared" si="84"/>
        <v>0</v>
      </c>
      <c r="AO500" s="43" t="s">
        <v>24938</v>
      </c>
      <c r="AP500" s="43">
        <v>0</v>
      </c>
      <c r="AQ500" s="43">
        <v>0</v>
      </c>
      <c r="AR500" s="43">
        <f t="shared" si="85"/>
        <v>0</v>
      </c>
      <c r="AT500" s="43" t="s">
        <v>24938</v>
      </c>
      <c r="AU500" s="43">
        <v>0</v>
      </c>
      <c r="AV500" s="43">
        <v>0</v>
      </c>
      <c r="AW500" s="43">
        <f t="shared" si="86"/>
        <v>0</v>
      </c>
      <c r="AY500" s="43" t="s">
        <v>24938</v>
      </c>
      <c r="AZ500" s="43">
        <v>0</v>
      </c>
      <c r="BA500" s="43">
        <v>0</v>
      </c>
      <c r="BB500" s="43">
        <f t="shared" si="87"/>
        <v>0</v>
      </c>
    </row>
    <row r="501" spans="1:54">
      <c r="A501" s="43" t="s">
        <v>24001</v>
      </c>
      <c r="B501" s="43">
        <v>0</v>
      </c>
      <c r="C501" s="43">
        <v>0</v>
      </c>
      <c r="D501" s="43">
        <f t="shared" si="77"/>
        <v>0</v>
      </c>
      <c r="F501" s="43" t="s">
        <v>24001</v>
      </c>
      <c r="G501" s="43">
        <v>0</v>
      </c>
      <c r="H501" s="43">
        <v>0</v>
      </c>
      <c r="I501" s="43">
        <f t="shared" si="78"/>
        <v>0</v>
      </c>
      <c r="K501" s="43" t="s">
        <v>24001</v>
      </c>
      <c r="L501" s="43">
        <v>0</v>
      </c>
      <c r="M501" s="43">
        <v>0</v>
      </c>
      <c r="N501" s="43">
        <f t="shared" si="79"/>
        <v>1</v>
      </c>
      <c r="P501" s="43" t="s">
        <v>24001</v>
      </c>
      <c r="Q501" s="43">
        <v>0</v>
      </c>
      <c r="R501" s="43">
        <v>0</v>
      </c>
      <c r="S501" s="43">
        <f t="shared" si="80"/>
        <v>0</v>
      </c>
      <c r="U501" s="43" t="s">
        <v>24001</v>
      </c>
      <c r="V501" s="43">
        <v>0</v>
      </c>
      <c r="W501" s="43">
        <v>0</v>
      </c>
      <c r="X501" s="43">
        <f t="shared" si="81"/>
        <v>0</v>
      </c>
      <c r="Z501" s="43" t="s">
        <v>24001</v>
      </c>
      <c r="AA501" s="43">
        <v>0</v>
      </c>
      <c r="AB501" s="43">
        <v>0</v>
      </c>
      <c r="AC501" s="43">
        <f t="shared" si="82"/>
        <v>0</v>
      </c>
      <c r="AE501" s="43" t="s">
        <v>24001</v>
      </c>
      <c r="AF501" s="43">
        <v>0</v>
      </c>
      <c r="AG501" s="43">
        <v>0</v>
      </c>
      <c r="AH501" s="43">
        <f t="shared" si="83"/>
        <v>0</v>
      </c>
      <c r="AJ501" s="43" t="s">
        <v>24001</v>
      </c>
      <c r="AK501" s="43">
        <v>0</v>
      </c>
      <c r="AL501" s="43">
        <v>0</v>
      </c>
      <c r="AM501" s="43">
        <f t="shared" si="84"/>
        <v>0</v>
      </c>
      <c r="AO501" s="43" t="s">
        <v>24001</v>
      </c>
      <c r="AP501" s="43">
        <v>0</v>
      </c>
      <c r="AQ501" s="43">
        <v>0</v>
      </c>
      <c r="AR501" s="43">
        <f t="shared" si="85"/>
        <v>0</v>
      </c>
      <c r="AT501" s="43" t="s">
        <v>24001</v>
      </c>
      <c r="AU501" s="43">
        <v>0</v>
      </c>
      <c r="AV501" s="43">
        <v>0</v>
      </c>
      <c r="AW501" s="43">
        <f t="shared" si="86"/>
        <v>0</v>
      </c>
      <c r="AY501" s="43" t="s">
        <v>24001</v>
      </c>
      <c r="AZ501" s="43">
        <v>0</v>
      </c>
      <c r="BA501" s="43">
        <v>0</v>
      </c>
      <c r="BB501" s="43">
        <v>0</v>
      </c>
    </row>
    <row r="502" spans="1:54">
      <c r="A502" s="43" t="s">
        <v>24939</v>
      </c>
      <c r="B502" s="43">
        <v>0</v>
      </c>
      <c r="C502" s="43">
        <v>0</v>
      </c>
      <c r="D502" s="43">
        <f t="shared" si="77"/>
        <v>0</v>
      </c>
      <c r="F502" s="43" t="s">
        <v>24939</v>
      </c>
      <c r="G502" s="43">
        <v>0</v>
      </c>
      <c r="H502" s="43">
        <v>0</v>
      </c>
      <c r="I502" s="43">
        <f t="shared" si="78"/>
        <v>0</v>
      </c>
      <c r="K502" s="43" t="s">
        <v>24939</v>
      </c>
      <c r="L502" s="43">
        <v>0</v>
      </c>
      <c r="M502" s="43">
        <v>0</v>
      </c>
      <c r="N502" s="43">
        <f t="shared" si="79"/>
        <v>0</v>
      </c>
      <c r="P502" s="43" t="s">
        <v>24939</v>
      </c>
      <c r="Q502" s="43">
        <v>0</v>
      </c>
      <c r="R502" s="43">
        <v>0</v>
      </c>
      <c r="S502" s="43">
        <f t="shared" si="80"/>
        <v>0</v>
      </c>
      <c r="U502" s="43" t="s">
        <v>24939</v>
      </c>
      <c r="V502" s="43">
        <v>0</v>
      </c>
      <c r="W502" s="43">
        <v>0</v>
      </c>
      <c r="X502" s="43">
        <f t="shared" si="81"/>
        <v>0</v>
      </c>
      <c r="Z502" s="43" t="s">
        <v>24939</v>
      </c>
      <c r="AA502" s="43">
        <v>0</v>
      </c>
      <c r="AB502" s="43">
        <v>0</v>
      </c>
      <c r="AC502" s="43">
        <f t="shared" si="82"/>
        <v>0</v>
      </c>
      <c r="AE502" s="43" t="s">
        <v>24939</v>
      </c>
      <c r="AF502" s="43">
        <v>0</v>
      </c>
      <c r="AG502" s="43">
        <v>0</v>
      </c>
      <c r="AH502" s="43">
        <f t="shared" si="83"/>
        <v>0</v>
      </c>
      <c r="AJ502" s="43" t="s">
        <v>24939</v>
      </c>
      <c r="AK502" s="43">
        <v>0</v>
      </c>
      <c r="AL502" s="43">
        <v>0</v>
      </c>
      <c r="AM502" s="43">
        <f t="shared" si="84"/>
        <v>0</v>
      </c>
      <c r="AO502" s="43" t="s">
        <v>24939</v>
      </c>
      <c r="AP502" s="43">
        <v>0</v>
      </c>
      <c r="AQ502" s="43">
        <v>0</v>
      </c>
      <c r="AR502" s="43">
        <f t="shared" si="85"/>
        <v>0</v>
      </c>
      <c r="AT502" s="43" t="s">
        <v>24939</v>
      </c>
      <c r="AU502" s="43">
        <v>0</v>
      </c>
      <c r="AV502" s="43">
        <v>0</v>
      </c>
      <c r="AW502" s="43">
        <f t="shared" si="86"/>
        <v>0</v>
      </c>
      <c r="AY502" s="43" t="s">
        <v>24939</v>
      </c>
      <c r="AZ502" s="43">
        <v>0</v>
      </c>
      <c r="BA502" s="43">
        <v>0</v>
      </c>
      <c r="BB502" s="43">
        <f t="shared" si="87"/>
        <v>0</v>
      </c>
    </row>
    <row r="503" spans="1:54">
      <c r="A503" s="43" t="s">
        <v>23908</v>
      </c>
      <c r="B503" s="43">
        <v>0</v>
      </c>
      <c r="C503" s="43">
        <v>0</v>
      </c>
      <c r="D503" s="43">
        <f t="shared" si="77"/>
        <v>1</v>
      </c>
      <c r="F503" s="43" t="s">
        <v>23908</v>
      </c>
      <c r="G503" s="43">
        <v>0</v>
      </c>
      <c r="H503" s="43">
        <v>0</v>
      </c>
      <c r="I503" s="43">
        <f t="shared" si="78"/>
        <v>0</v>
      </c>
      <c r="K503" s="43" t="s">
        <v>23908</v>
      </c>
      <c r="L503" s="43">
        <v>0</v>
      </c>
      <c r="M503" s="43">
        <v>0</v>
      </c>
      <c r="N503" s="43">
        <f t="shared" si="79"/>
        <v>0</v>
      </c>
      <c r="P503" s="43" t="s">
        <v>23908</v>
      </c>
      <c r="Q503" s="43">
        <v>0</v>
      </c>
      <c r="R503" s="43">
        <v>0</v>
      </c>
      <c r="S503" s="43">
        <f t="shared" si="80"/>
        <v>0</v>
      </c>
      <c r="U503" s="43" t="s">
        <v>23908</v>
      </c>
      <c r="V503" s="43">
        <v>0</v>
      </c>
      <c r="W503" s="43">
        <v>0</v>
      </c>
      <c r="X503" s="43">
        <f t="shared" si="81"/>
        <v>0</v>
      </c>
      <c r="Z503" s="43" t="s">
        <v>23908</v>
      </c>
      <c r="AA503" s="43">
        <v>0</v>
      </c>
      <c r="AB503" s="43">
        <v>0</v>
      </c>
      <c r="AC503" s="43">
        <f t="shared" si="82"/>
        <v>0</v>
      </c>
      <c r="AE503" s="43" t="s">
        <v>23908</v>
      </c>
      <c r="AF503" s="43">
        <v>0</v>
      </c>
      <c r="AG503" s="43">
        <v>0</v>
      </c>
      <c r="AH503" s="43">
        <f t="shared" si="83"/>
        <v>0</v>
      </c>
      <c r="AJ503" s="43" t="s">
        <v>23908</v>
      </c>
      <c r="AK503" s="43">
        <v>0</v>
      </c>
      <c r="AL503" s="43">
        <v>0</v>
      </c>
      <c r="AM503" s="43">
        <f t="shared" si="84"/>
        <v>0</v>
      </c>
      <c r="AO503" s="43" t="s">
        <v>23908</v>
      </c>
      <c r="AP503" s="43">
        <v>0</v>
      </c>
      <c r="AQ503" s="43">
        <v>0</v>
      </c>
      <c r="AR503" s="43">
        <f t="shared" si="85"/>
        <v>0</v>
      </c>
      <c r="AT503" s="43" t="s">
        <v>23908</v>
      </c>
      <c r="AU503" s="43">
        <v>0</v>
      </c>
      <c r="AV503" s="43">
        <v>0</v>
      </c>
      <c r="AW503" s="43">
        <f t="shared" si="86"/>
        <v>0</v>
      </c>
      <c r="AY503" s="43" t="s">
        <v>23908</v>
      </c>
      <c r="AZ503" s="43">
        <v>0</v>
      </c>
      <c r="BA503" s="43">
        <v>0</v>
      </c>
      <c r="BB503" s="43">
        <f t="shared" si="87"/>
        <v>1</v>
      </c>
    </row>
    <row r="504" spans="1:54">
      <c r="A504" s="43" t="s">
        <v>24940</v>
      </c>
      <c r="B504" s="43">
        <v>0</v>
      </c>
      <c r="C504" s="43">
        <v>0</v>
      </c>
      <c r="D504" s="43">
        <f t="shared" si="77"/>
        <v>0</v>
      </c>
      <c r="F504" s="43" t="s">
        <v>24940</v>
      </c>
      <c r="G504" s="43">
        <v>0</v>
      </c>
      <c r="H504" s="43">
        <v>0</v>
      </c>
      <c r="I504" s="43">
        <f t="shared" si="78"/>
        <v>0</v>
      </c>
      <c r="K504" s="43" t="s">
        <v>24940</v>
      </c>
      <c r="L504" s="43">
        <v>0</v>
      </c>
      <c r="M504" s="43">
        <v>0</v>
      </c>
      <c r="N504" s="43">
        <f t="shared" si="79"/>
        <v>0</v>
      </c>
      <c r="P504" s="43" t="s">
        <v>24940</v>
      </c>
      <c r="Q504" s="43">
        <v>0</v>
      </c>
      <c r="R504" s="43">
        <v>0</v>
      </c>
      <c r="S504" s="43">
        <f t="shared" si="80"/>
        <v>0</v>
      </c>
      <c r="U504" s="43" t="s">
        <v>24940</v>
      </c>
      <c r="V504" s="43">
        <v>0</v>
      </c>
      <c r="W504" s="43">
        <v>0</v>
      </c>
      <c r="X504" s="43">
        <f t="shared" si="81"/>
        <v>0</v>
      </c>
      <c r="Z504" s="43" t="s">
        <v>24940</v>
      </c>
      <c r="AA504" s="43">
        <v>0</v>
      </c>
      <c r="AB504" s="43">
        <v>0</v>
      </c>
      <c r="AC504" s="43">
        <f t="shared" si="82"/>
        <v>0</v>
      </c>
      <c r="AE504" s="43" t="s">
        <v>24940</v>
      </c>
      <c r="AF504" s="43">
        <v>0</v>
      </c>
      <c r="AG504" s="43">
        <v>0</v>
      </c>
      <c r="AH504" s="43">
        <f t="shared" si="83"/>
        <v>0</v>
      </c>
      <c r="AJ504" s="43" t="s">
        <v>24940</v>
      </c>
      <c r="AK504" s="43">
        <v>0</v>
      </c>
      <c r="AL504" s="43">
        <v>0</v>
      </c>
      <c r="AM504" s="43">
        <f t="shared" si="84"/>
        <v>0</v>
      </c>
      <c r="AO504" s="43" t="s">
        <v>24940</v>
      </c>
      <c r="AP504" s="43">
        <v>0</v>
      </c>
      <c r="AQ504" s="43">
        <v>0</v>
      </c>
      <c r="AR504" s="43">
        <f t="shared" si="85"/>
        <v>0</v>
      </c>
      <c r="AT504" s="43" t="s">
        <v>24940</v>
      </c>
      <c r="AU504" s="43">
        <v>0</v>
      </c>
      <c r="AV504" s="43">
        <v>0</v>
      </c>
      <c r="AW504" s="43">
        <f t="shared" si="86"/>
        <v>0</v>
      </c>
      <c r="AY504" s="43" t="s">
        <v>24940</v>
      </c>
      <c r="AZ504" s="43">
        <v>0</v>
      </c>
      <c r="BA504" s="43">
        <v>0</v>
      </c>
      <c r="BB504" s="43">
        <f t="shared" si="87"/>
        <v>0</v>
      </c>
    </row>
    <row r="505" spans="1:54">
      <c r="A505" s="43" t="s">
        <v>23909</v>
      </c>
      <c r="B505" s="43">
        <v>0</v>
      </c>
      <c r="C505" s="43">
        <v>0</v>
      </c>
      <c r="D505" s="43">
        <f t="shared" si="77"/>
        <v>0</v>
      </c>
      <c r="F505" s="43" t="s">
        <v>23909</v>
      </c>
      <c r="G505" s="43">
        <v>0</v>
      </c>
      <c r="H505" s="43">
        <v>0</v>
      </c>
      <c r="I505" s="43">
        <f t="shared" si="78"/>
        <v>0</v>
      </c>
      <c r="K505" s="43" t="s">
        <v>23909</v>
      </c>
      <c r="L505" s="43">
        <v>0</v>
      </c>
      <c r="M505" s="43">
        <v>0</v>
      </c>
      <c r="N505" s="43">
        <f t="shared" si="79"/>
        <v>0</v>
      </c>
      <c r="P505" s="43" t="s">
        <v>23909</v>
      </c>
      <c r="Q505" s="43">
        <v>0</v>
      </c>
      <c r="R505" s="43">
        <v>0</v>
      </c>
      <c r="S505" s="43">
        <f t="shared" si="80"/>
        <v>0</v>
      </c>
      <c r="U505" s="43" t="s">
        <v>23909</v>
      </c>
      <c r="V505" s="43">
        <v>0</v>
      </c>
      <c r="W505" s="43">
        <v>0</v>
      </c>
      <c r="X505" s="43">
        <f t="shared" si="81"/>
        <v>0</v>
      </c>
      <c r="Z505" s="43" t="s">
        <v>23909</v>
      </c>
      <c r="AA505" s="43">
        <v>0</v>
      </c>
      <c r="AB505" s="43">
        <v>0</v>
      </c>
      <c r="AC505" s="43">
        <f t="shared" si="82"/>
        <v>0</v>
      </c>
      <c r="AE505" s="43" t="s">
        <v>23909</v>
      </c>
      <c r="AF505" s="43">
        <v>0</v>
      </c>
      <c r="AG505" s="43">
        <v>0</v>
      </c>
      <c r="AH505" s="43">
        <f t="shared" si="83"/>
        <v>1</v>
      </c>
      <c r="AJ505" s="43" t="s">
        <v>23909</v>
      </c>
      <c r="AK505" s="43">
        <v>0</v>
      </c>
      <c r="AL505" s="43">
        <v>0</v>
      </c>
      <c r="AM505" s="43">
        <f t="shared" si="84"/>
        <v>0</v>
      </c>
      <c r="AO505" s="43" t="s">
        <v>23909</v>
      </c>
      <c r="AP505" s="43">
        <v>0</v>
      </c>
      <c r="AQ505" s="43">
        <v>0</v>
      </c>
      <c r="AR505" s="43">
        <f t="shared" si="85"/>
        <v>0</v>
      </c>
      <c r="AT505" s="43" t="s">
        <v>23909</v>
      </c>
      <c r="AU505" s="43">
        <v>0</v>
      </c>
      <c r="AV505" s="43">
        <v>0</v>
      </c>
      <c r="AW505" s="43">
        <f t="shared" si="86"/>
        <v>0</v>
      </c>
      <c r="AY505" s="43" t="s">
        <v>23909</v>
      </c>
      <c r="AZ505" s="43">
        <v>0</v>
      </c>
      <c r="BA505" s="43">
        <v>0</v>
      </c>
      <c r="BB505" s="43">
        <f t="shared" si="87"/>
        <v>1</v>
      </c>
    </row>
    <row r="506" spans="1:54">
      <c r="A506" s="43" t="s">
        <v>24941</v>
      </c>
      <c r="B506" s="43">
        <v>0</v>
      </c>
      <c r="C506" s="43">
        <v>0</v>
      </c>
      <c r="D506" s="43">
        <f t="shared" si="77"/>
        <v>0</v>
      </c>
      <c r="F506" s="43" t="s">
        <v>24941</v>
      </c>
      <c r="G506" s="43">
        <v>0</v>
      </c>
      <c r="H506" s="43">
        <v>0</v>
      </c>
      <c r="I506" s="43">
        <f t="shared" si="78"/>
        <v>0</v>
      </c>
      <c r="K506" s="43" t="s">
        <v>24941</v>
      </c>
      <c r="L506" s="43">
        <v>0</v>
      </c>
      <c r="M506" s="43">
        <v>0</v>
      </c>
      <c r="N506" s="43">
        <f t="shared" si="79"/>
        <v>0</v>
      </c>
      <c r="P506" s="43" t="s">
        <v>24941</v>
      </c>
      <c r="Q506" s="43">
        <v>0</v>
      </c>
      <c r="R506" s="43">
        <v>0</v>
      </c>
      <c r="S506" s="43">
        <f t="shared" si="80"/>
        <v>0</v>
      </c>
      <c r="U506" s="43" t="s">
        <v>24941</v>
      </c>
      <c r="V506" s="43">
        <v>0</v>
      </c>
      <c r="W506" s="43">
        <v>0</v>
      </c>
      <c r="X506" s="43">
        <f t="shared" si="81"/>
        <v>0</v>
      </c>
      <c r="Z506" s="43" t="s">
        <v>24941</v>
      </c>
      <c r="AA506" s="43">
        <v>0</v>
      </c>
      <c r="AB506" s="43">
        <v>0</v>
      </c>
      <c r="AC506" s="43">
        <f t="shared" si="82"/>
        <v>0</v>
      </c>
      <c r="AE506" s="43" t="s">
        <v>24941</v>
      </c>
      <c r="AF506" s="43">
        <v>0</v>
      </c>
      <c r="AG506" s="43">
        <v>0</v>
      </c>
      <c r="AH506" s="43">
        <f t="shared" si="83"/>
        <v>0</v>
      </c>
      <c r="AJ506" s="43" t="s">
        <v>24941</v>
      </c>
      <c r="AK506" s="43">
        <v>0</v>
      </c>
      <c r="AL506" s="43">
        <v>0</v>
      </c>
      <c r="AM506" s="43">
        <f t="shared" si="84"/>
        <v>0</v>
      </c>
      <c r="AO506" s="43" t="s">
        <v>24941</v>
      </c>
      <c r="AP506" s="43">
        <v>0</v>
      </c>
      <c r="AQ506" s="43">
        <v>0</v>
      </c>
      <c r="AR506" s="43">
        <f t="shared" si="85"/>
        <v>0</v>
      </c>
      <c r="AT506" s="43" t="s">
        <v>24941</v>
      </c>
      <c r="AU506" s="43">
        <v>0</v>
      </c>
      <c r="AV506" s="43">
        <v>0</v>
      </c>
      <c r="AW506" s="43">
        <f t="shared" si="86"/>
        <v>0</v>
      </c>
      <c r="AY506" s="43" t="s">
        <v>24941</v>
      </c>
      <c r="AZ506" s="43">
        <v>0</v>
      </c>
      <c r="BA506" s="43">
        <v>0</v>
      </c>
      <c r="BB506" s="43">
        <f t="shared" si="87"/>
        <v>0</v>
      </c>
    </row>
    <row r="507" spans="1:54">
      <c r="A507" s="43" t="s">
        <v>24942</v>
      </c>
      <c r="B507" s="43">
        <v>0</v>
      </c>
      <c r="C507" s="43">
        <v>0</v>
      </c>
      <c r="D507" s="43">
        <f t="shared" si="77"/>
        <v>0</v>
      </c>
      <c r="F507" s="43" t="s">
        <v>24942</v>
      </c>
      <c r="G507" s="43">
        <v>0</v>
      </c>
      <c r="H507" s="43">
        <v>0</v>
      </c>
      <c r="I507" s="43">
        <f t="shared" si="78"/>
        <v>0</v>
      </c>
      <c r="K507" s="43" t="s">
        <v>24942</v>
      </c>
      <c r="L507" s="43">
        <v>0</v>
      </c>
      <c r="M507" s="43">
        <v>0</v>
      </c>
      <c r="N507" s="43">
        <f t="shared" si="79"/>
        <v>0</v>
      </c>
      <c r="P507" s="43" t="s">
        <v>24942</v>
      </c>
      <c r="Q507" s="43">
        <v>0</v>
      </c>
      <c r="R507" s="43">
        <v>0</v>
      </c>
      <c r="S507" s="43">
        <f t="shared" si="80"/>
        <v>0</v>
      </c>
      <c r="U507" s="43" t="s">
        <v>24942</v>
      </c>
      <c r="V507" s="43">
        <v>0</v>
      </c>
      <c r="W507" s="43">
        <v>0</v>
      </c>
      <c r="X507" s="43">
        <f t="shared" si="81"/>
        <v>0</v>
      </c>
      <c r="Z507" s="43" t="s">
        <v>24942</v>
      </c>
      <c r="AA507" s="43">
        <v>0</v>
      </c>
      <c r="AB507" s="43">
        <v>0</v>
      </c>
      <c r="AC507" s="43">
        <f t="shared" si="82"/>
        <v>0</v>
      </c>
      <c r="AE507" s="43" t="s">
        <v>24942</v>
      </c>
      <c r="AF507" s="43">
        <v>0</v>
      </c>
      <c r="AG507" s="43">
        <v>0</v>
      </c>
      <c r="AH507" s="43">
        <f t="shared" si="83"/>
        <v>0</v>
      </c>
      <c r="AJ507" s="43" t="s">
        <v>24942</v>
      </c>
      <c r="AK507" s="43">
        <v>0</v>
      </c>
      <c r="AL507" s="43">
        <v>0</v>
      </c>
      <c r="AM507" s="43">
        <f t="shared" si="84"/>
        <v>0</v>
      </c>
      <c r="AO507" s="43" t="s">
        <v>24942</v>
      </c>
      <c r="AP507" s="43">
        <v>0</v>
      </c>
      <c r="AQ507" s="43">
        <v>0</v>
      </c>
      <c r="AR507" s="43">
        <f t="shared" si="85"/>
        <v>0</v>
      </c>
      <c r="AT507" s="43" t="s">
        <v>24942</v>
      </c>
      <c r="AU507" s="43">
        <v>0</v>
      </c>
      <c r="AV507" s="43">
        <v>0</v>
      </c>
      <c r="AW507" s="43">
        <f t="shared" si="86"/>
        <v>0</v>
      </c>
      <c r="AY507" s="43" t="s">
        <v>24942</v>
      </c>
      <c r="AZ507" s="43">
        <v>0</v>
      </c>
      <c r="BA507" s="43">
        <v>0</v>
      </c>
      <c r="BB507" s="43">
        <f t="shared" si="87"/>
        <v>0</v>
      </c>
    </row>
    <row r="508" spans="1:54">
      <c r="A508" s="43" t="s">
        <v>24943</v>
      </c>
      <c r="B508" s="43">
        <v>0</v>
      </c>
      <c r="C508" s="43">
        <v>0</v>
      </c>
      <c r="D508" s="43">
        <f t="shared" si="77"/>
        <v>0</v>
      </c>
      <c r="F508" s="43" t="s">
        <v>24943</v>
      </c>
      <c r="G508" s="43">
        <v>0</v>
      </c>
      <c r="H508" s="43">
        <v>0</v>
      </c>
      <c r="I508" s="43">
        <f t="shared" si="78"/>
        <v>0</v>
      </c>
      <c r="K508" s="43" t="s">
        <v>24943</v>
      </c>
      <c r="L508" s="43">
        <v>0</v>
      </c>
      <c r="M508" s="43">
        <v>0</v>
      </c>
      <c r="N508" s="43">
        <f t="shared" si="79"/>
        <v>0</v>
      </c>
      <c r="P508" s="43" t="s">
        <v>24943</v>
      </c>
      <c r="Q508" s="43">
        <v>0</v>
      </c>
      <c r="R508" s="43">
        <v>0</v>
      </c>
      <c r="S508" s="43">
        <f t="shared" si="80"/>
        <v>0</v>
      </c>
      <c r="U508" s="43" t="s">
        <v>24943</v>
      </c>
      <c r="V508" s="43">
        <v>0</v>
      </c>
      <c r="W508" s="43">
        <v>0</v>
      </c>
      <c r="X508" s="43">
        <f t="shared" si="81"/>
        <v>0</v>
      </c>
      <c r="Z508" s="43" t="s">
        <v>24943</v>
      </c>
      <c r="AA508" s="43">
        <v>0</v>
      </c>
      <c r="AB508" s="43">
        <v>0</v>
      </c>
      <c r="AC508" s="43">
        <f t="shared" si="82"/>
        <v>0</v>
      </c>
      <c r="AE508" s="43" t="s">
        <v>24943</v>
      </c>
      <c r="AF508" s="43">
        <v>0</v>
      </c>
      <c r="AG508" s="43">
        <v>0</v>
      </c>
      <c r="AH508" s="43">
        <f t="shared" si="83"/>
        <v>0</v>
      </c>
      <c r="AJ508" s="43" t="s">
        <v>24943</v>
      </c>
      <c r="AK508" s="43">
        <v>0</v>
      </c>
      <c r="AL508" s="43">
        <v>0</v>
      </c>
      <c r="AM508" s="43">
        <f t="shared" si="84"/>
        <v>0</v>
      </c>
      <c r="AO508" s="43" t="s">
        <v>24943</v>
      </c>
      <c r="AP508" s="43">
        <v>0</v>
      </c>
      <c r="AQ508" s="43">
        <v>0</v>
      </c>
      <c r="AR508" s="43">
        <f t="shared" si="85"/>
        <v>0</v>
      </c>
      <c r="AT508" s="43" t="s">
        <v>24943</v>
      </c>
      <c r="AU508" s="43">
        <v>0</v>
      </c>
      <c r="AV508" s="43">
        <v>0</v>
      </c>
      <c r="AW508" s="43">
        <f t="shared" si="86"/>
        <v>0</v>
      </c>
      <c r="AY508" s="43" t="s">
        <v>24943</v>
      </c>
      <c r="AZ508" s="43">
        <v>0</v>
      </c>
      <c r="BA508" s="43">
        <v>0</v>
      </c>
      <c r="BB508" s="43">
        <f t="shared" si="87"/>
        <v>0</v>
      </c>
    </row>
    <row r="509" spans="1:54">
      <c r="A509" s="43" t="s">
        <v>23910</v>
      </c>
      <c r="B509" s="43">
        <v>0</v>
      </c>
      <c r="C509" s="43">
        <v>0</v>
      </c>
      <c r="D509" s="43">
        <f t="shared" si="77"/>
        <v>0</v>
      </c>
      <c r="F509" s="43" t="s">
        <v>23910</v>
      </c>
      <c r="G509" s="43">
        <v>0</v>
      </c>
      <c r="H509" s="43">
        <v>0</v>
      </c>
      <c r="I509" s="43">
        <f t="shared" si="78"/>
        <v>0</v>
      </c>
      <c r="K509" s="43" t="s">
        <v>23910</v>
      </c>
      <c r="L509" s="43">
        <v>0</v>
      </c>
      <c r="M509" s="43">
        <v>0</v>
      </c>
      <c r="N509" s="43">
        <f t="shared" si="79"/>
        <v>0</v>
      </c>
      <c r="P509" s="43" t="s">
        <v>23910</v>
      </c>
      <c r="Q509" s="43">
        <v>0</v>
      </c>
      <c r="R509" s="43">
        <v>0</v>
      </c>
      <c r="S509" s="43">
        <f t="shared" si="80"/>
        <v>0</v>
      </c>
      <c r="U509" s="43" t="s">
        <v>23910</v>
      </c>
      <c r="V509" s="43">
        <v>0</v>
      </c>
      <c r="W509" s="43">
        <v>0</v>
      </c>
      <c r="X509" s="43">
        <f t="shared" si="81"/>
        <v>1</v>
      </c>
      <c r="Z509" s="43" t="s">
        <v>23910</v>
      </c>
      <c r="AA509" s="43">
        <v>0</v>
      </c>
      <c r="AB509" s="43">
        <v>0</v>
      </c>
      <c r="AC509" s="43">
        <f t="shared" si="82"/>
        <v>0</v>
      </c>
      <c r="AE509" s="43" t="s">
        <v>23910</v>
      </c>
      <c r="AF509" s="43">
        <v>0</v>
      </c>
      <c r="AG509" s="43">
        <v>0</v>
      </c>
      <c r="AH509" s="43">
        <f t="shared" si="83"/>
        <v>0</v>
      </c>
      <c r="AJ509" s="43" t="s">
        <v>23910</v>
      </c>
      <c r="AK509" s="43">
        <v>0</v>
      </c>
      <c r="AL509" s="43">
        <v>0</v>
      </c>
      <c r="AM509" s="43">
        <f t="shared" si="84"/>
        <v>0</v>
      </c>
      <c r="AO509" s="43" t="s">
        <v>23910</v>
      </c>
      <c r="AP509" s="43">
        <v>0</v>
      </c>
      <c r="AQ509" s="43">
        <v>0</v>
      </c>
      <c r="AR509" s="43">
        <f t="shared" si="85"/>
        <v>0</v>
      </c>
      <c r="AT509" s="43" t="s">
        <v>23910</v>
      </c>
      <c r="AU509" s="43">
        <v>0</v>
      </c>
      <c r="AV509" s="43">
        <v>0</v>
      </c>
      <c r="AW509" s="43">
        <f t="shared" si="86"/>
        <v>0</v>
      </c>
      <c r="AY509" s="43" t="s">
        <v>23910</v>
      </c>
      <c r="AZ509" s="43">
        <v>0</v>
      </c>
      <c r="BA509" s="43">
        <v>0</v>
      </c>
      <c r="BB509" s="43">
        <f t="shared" si="87"/>
        <v>1</v>
      </c>
    </row>
    <row r="510" spans="1:54">
      <c r="A510" s="43" t="s">
        <v>24944</v>
      </c>
      <c r="B510" s="43">
        <v>0</v>
      </c>
      <c r="C510" s="43">
        <v>0</v>
      </c>
      <c r="D510" s="43">
        <f t="shared" si="77"/>
        <v>0</v>
      </c>
      <c r="F510" s="43" t="s">
        <v>24944</v>
      </c>
      <c r="G510" s="43">
        <v>0</v>
      </c>
      <c r="H510" s="43">
        <v>0</v>
      </c>
      <c r="I510" s="43">
        <f t="shared" si="78"/>
        <v>0</v>
      </c>
      <c r="K510" s="43" t="s">
        <v>24944</v>
      </c>
      <c r="L510" s="43">
        <v>0</v>
      </c>
      <c r="M510" s="43">
        <v>0</v>
      </c>
      <c r="N510" s="43">
        <f t="shared" si="79"/>
        <v>0</v>
      </c>
      <c r="P510" s="43" t="s">
        <v>24944</v>
      </c>
      <c r="Q510" s="43">
        <v>0</v>
      </c>
      <c r="R510" s="43">
        <v>0</v>
      </c>
      <c r="S510" s="43">
        <f t="shared" si="80"/>
        <v>0</v>
      </c>
      <c r="U510" s="43" t="s">
        <v>24944</v>
      </c>
      <c r="V510" s="43">
        <v>0</v>
      </c>
      <c r="W510" s="43">
        <v>0</v>
      </c>
      <c r="X510" s="43">
        <f t="shared" si="81"/>
        <v>0</v>
      </c>
      <c r="Z510" s="43" t="s">
        <v>24944</v>
      </c>
      <c r="AA510" s="43">
        <v>0</v>
      </c>
      <c r="AB510" s="43">
        <v>0</v>
      </c>
      <c r="AC510" s="43">
        <f t="shared" si="82"/>
        <v>0</v>
      </c>
      <c r="AE510" s="43" t="s">
        <v>24944</v>
      </c>
      <c r="AF510" s="43">
        <v>0</v>
      </c>
      <c r="AG510" s="43">
        <v>0</v>
      </c>
      <c r="AH510" s="43">
        <f t="shared" si="83"/>
        <v>0</v>
      </c>
      <c r="AJ510" s="43" t="s">
        <v>24944</v>
      </c>
      <c r="AK510" s="43">
        <v>0</v>
      </c>
      <c r="AL510" s="43">
        <v>0</v>
      </c>
      <c r="AM510" s="43">
        <f t="shared" si="84"/>
        <v>0</v>
      </c>
      <c r="AO510" s="43" t="s">
        <v>24944</v>
      </c>
      <c r="AP510" s="43">
        <v>0</v>
      </c>
      <c r="AQ510" s="43">
        <v>0</v>
      </c>
      <c r="AR510" s="43">
        <f t="shared" si="85"/>
        <v>0</v>
      </c>
      <c r="AT510" s="43" t="s">
        <v>24944</v>
      </c>
      <c r="AU510" s="43">
        <v>0</v>
      </c>
      <c r="AV510" s="43">
        <v>0</v>
      </c>
      <c r="AW510" s="43">
        <f t="shared" si="86"/>
        <v>0</v>
      </c>
      <c r="AY510" s="43" t="s">
        <v>24944</v>
      </c>
      <c r="AZ510" s="43">
        <v>0</v>
      </c>
      <c r="BA510" s="43">
        <v>0</v>
      </c>
      <c r="BB510" s="43">
        <f t="shared" si="87"/>
        <v>0</v>
      </c>
    </row>
    <row r="511" spans="1:54">
      <c r="A511" s="43" t="s">
        <v>24945</v>
      </c>
      <c r="B511" s="43">
        <v>0</v>
      </c>
      <c r="C511" s="43">
        <v>0</v>
      </c>
      <c r="D511" s="43">
        <f t="shared" si="77"/>
        <v>0</v>
      </c>
      <c r="F511" s="43" t="s">
        <v>24945</v>
      </c>
      <c r="G511" s="43">
        <v>0</v>
      </c>
      <c r="H511" s="43">
        <v>0</v>
      </c>
      <c r="I511" s="43">
        <f t="shared" si="78"/>
        <v>0</v>
      </c>
      <c r="K511" s="43" t="s">
        <v>24945</v>
      </c>
      <c r="L511" s="43">
        <v>0</v>
      </c>
      <c r="M511" s="43">
        <v>0</v>
      </c>
      <c r="N511" s="43">
        <f t="shared" si="79"/>
        <v>0</v>
      </c>
      <c r="P511" s="43" t="s">
        <v>24945</v>
      </c>
      <c r="Q511" s="43">
        <v>0</v>
      </c>
      <c r="R511" s="43">
        <v>0</v>
      </c>
      <c r="S511" s="43">
        <f t="shared" si="80"/>
        <v>0</v>
      </c>
      <c r="U511" s="43" t="s">
        <v>24945</v>
      </c>
      <c r="V511" s="43">
        <v>0</v>
      </c>
      <c r="W511" s="43">
        <v>0</v>
      </c>
      <c r="X511" s="43">
        <f t="shared" si="81"/>
        <v>0</v>
      </c>
      <c r="Z511" s="43" t="s">
        <v>24945</v>
      </c>
      <c r="AA511" s="43">
        <v>0</v>
      </c>
      <c r="AB511" s="43">
        <v>0</v>
      </c>
      <c r="AC511" s="43">
        <f t="shared" si="82"/>
        <v>0</v>
      </c>
      <c r="AE511" s="43" t="s">
        <v>24945</v>
      </c>
      <c r="AF511" s="43">
        <v>0</v>
      </c>
      <c r="AG511" s="43">
        <v>0</v>
      </c>
      <c r="AH511" s="43">
        <f t="shared" si="83"/>
        <v>0</v>
      </c>
      <c r="AJ511" s="43" t="s">
        <v>24945</v>
      </c>
      <c r="AK511" s="43">
        <v>0</v>
      </c>
      <c r="AL511" s="43">
        <v>0</v>
      </c>
      <c r="AM511" s="43">
        <f t="shared" si="84"/>
        <v>0</v>
      </c>
      <c r="AO511" s="43" t="s">
        <v>24945</v>
      </c>
      <c r="AP511" s="43">
        <v>0</v>
      </c>
      <c r="AQ511" s="43">
        <v>0</v>
      </c>
      <c r="AR511" s="43">
        <f t="shared" si="85"/>
        <v>0</v>
      </c>
      <c r="AT511" s="43" t="s">
        <v>24945</v>
      </c>
      <c r="AU511" s="43">
        <v>0</v>
      </c>
      <c r="AV511" s="43">
        <v>0</v>
      </c>
      <c r="AW511" s="43">
        <f t="shared" si="86"/>
        <v>0</v>
      </c>
      <c r="AY511" s="43" t="s">
        <v>24945</v>
      </c>
      <c r="AZ511" s="43">
        <v>0</v>
      </c>
      <c r="BA511" s="43">
        <v>0</v>
      </c>
      <c r="BB511" s="43">
        <f t="shared" si="87"/>
        <v>0</v>
      </c>
    </row>
    <row r="512" spans="1:54">
      <c r="A512" s="43" t="s">
        <v>24946</v>
      </c>
      <c r="B512" s="43">
        <v>0</v>
      </c>
      <c r="C512" s="43">
        <v>0</v>
      </c>
      <c r="D512" s="43">
        <f t="shared" si="77"/>
        <v>0</v>
      </c>
      <c r="F512" s="43" t="s">
        <v>24946</v>
      </c>
      <c r="G512" s="43">
        <v>0</v>
      </c>
      <c r="H512" s="43">
        <v>0</v>
      </c>
      <c r="I512" s="43">
        <f t="shared" si="78"/>
        <v>0</v>
      </c>
      <c r="K512" s="43" t="s">
        <v>24946</v>
      </c>
      <c r="L512" s="43">
        <v>0</v>
      </c>
      <c r="M512" s="43">
        <v>0</v>
      </c>
      <c r="N512" s="43">
        <f t="shared" si="79"/>
        <v>0</v>
      </c>
      <c r="P512" s="43" t="s">
        <v>24946</v>
      </c>
      <c r="Q512" s="43">
        <v>0</v>
      </c>
      <c r="R512" s="43">
        <v>0</v>
      </c>
      <c r="S512" s="43">
        <f t="shared" si="80"/>
        <v>0</v>
      </c>
      <c r="U512" s="43" t="s">
        <v>24946</v>
      </c>
      <c r="V512" s="43">
        <v>0</v>
      </c>
      <c r="W512" s="43">
        <v>0</v>
      </c>
      <c r="X512" s="43">
        <f t="shared" si="81"/>
        <v>0</v>
      </c>
      <c r="Z512" s="43" t="s">
        <v>24946</v>
      </c>
      <c r="AA512" s="43">
        <v>0</v>
      </c>
      <c r="AB512" s="43">
        <v>0</v>
      </c>
      <c r="AC512" s="43">
        <f t="shared" si="82"/>
        <v>0</v>
      </c>
      <c r="AE512" s="43" t="s">
        <v>24946</v>
      </c>
      <c r="AF512" s="43">
        <v>0</v>
      </c>
      <c r="AG512" s="43">
        <v>0</v>
      </c>
      <c r="AH512" s="43">
        <f t="shared" si="83"/>
        <v>0</v>
      </c>
      <c r="AJ512" s="43" t="s">
        <v>24946</v>
      </c>
      <c r="AK512" s="43">
        <v>0</v>
      </c>
      <c r="AL512" s="43">
        <v>0</v>
      </c>
      <c r="AM512" s="43">
        <f t="shared" si="84"/>
        <v>0</v>
      </c>
      <c r="AO512" s="43" t="s">
        <v>24946</v>
      </c>
      <c r="AP512" s="43">
        <v>0</v>
      </c>
      <c r="AQ512" s="43">
        <v>0</v>
      </c>
      <c r="AR512" s="43">
        <f t="shared" si="85"/>
        <v>0</v>
      </c>
      <c r="AT512" s="43" t="s">
        <v>24946</v>
      </c>
      <c r="AU512" s="43">
        <v>0</v>
      </c>
      <c r="AV512" s="43">
        <v>0</v>
      </c>
      <c r="AW512" s="43">
        <f t="shared" si="86"/>
        <v>0</v>
      </c>
      <c r="AY512" s="43" t="s">
        <v>24946</v>
      </c>
      <c r="AZ512" s="43">
        <v>0</v>
      </c>
      <c r="BA512" s="43">
        <v>0</v>
      </c>
      <c r="BB512" s="43">
        <f t="shared" si="87"/>
        <v>0</v>
      </c>
    </row>
    <row r="513" spans="1:54">
      <c r="A513" s="43" t="s">
        <v>24947</v>
      </c>
      <c r="B513" s="43">
        <v>0</v>
      </c>
      <c r="C513" s="43">
        <v>0</v>
      </c>
      <c r="D513" s="43">
        <f t="shared" si="77"/>
        <v>0</v>
      </c>
      <c r="F513" s="43" t="s">
        <v>24947</v>
      </c>
      <c r="G513" s="43">
        <v>0</v>
      </c>
      <c r="H513" s="43">
        <v>0</v>
      </c>
      <c r="I513" s="43">
        <f t="shared" si="78"/>
        <v>0</v>
      </c>
      <c r="K513" s="43" t="s">
        <v>24947</v>
      </c>
      <c r="L513" s="43">
        <v>0</v>
      </c>
      <c r="M513" s="43">
        <v>0</v>
      </c>
      <c r="N513" s="43">
        <f t="shared" si="79"/>
        <v>0</v>
      </c>
      <c r="P513" s="43" t="s">
        <v>24947</v>
      </c>
      <c r="Q513" s="43">
        <v>0</v>
      </c>
      <c r="R513" s="43">
        <v>0</v>
      </c>
      <c r="S513" s="43">
        <f t="shared" si="80"/>
        <v>0</v>
      </c>
      <c r="U513" s="43" t="s">
        <v>24947</v>
      </c>
      <c r="V513" s="43">
        <v>0</v>
      </c>
      <c r="W513" s="43">
        <v>0</v>
      </c>
      <c r="X513" s="43">
        <f t="shared" si="81"/>
        <v>0</v>
      </c>
      <c r="Z513" s="43" t="s">
        <v>24947</v>
      </c>
      <c r="AA513" s="43">
        <v>0</v>
      </c>
      <c r="AB513" s="43">
        <v>0</v>
      </c>
      <c r="AC513" s="43">
        <f t="shared" si="82"/>
        <v>0</v>
      </c>
      <c r="AE513" s="43" t="s">
        <v>24947</v>
      </c>
      <c r="AF513" s="43">
        <v>0</v>
      </c>
      <c r="AG513" s="43">
        <v>0</v>
      </c>
      <c r="AH513" s="43">
        <f t="shared" si="83"/>
        <v>0</v>
      </c>
      <c r="AJ513" s="43" t="s">
        <v>24947</v>
      </c>
      <c r="AK513" s="43">
        <v>0</v>
      </c>
      <c r="AL513" s="43">
        <v>0</v>
      </c>
      <c r="AM513" s="43">
        <f t="shared" si="84"/>
        <v>0</v>
      </c>
      <c r="AO513" s="43" t="s">
        <v>24947</v>
      </c>
      <c r="AP513" s="43">
        <v>0</v>
      </c>
      <c r="AQ513" s="43">
        <v>0</v>
      </c>
      <c r="AR513" s="43">
        <f t="shared" si="85"/>
        <v>0</v>
      </c>
      <c r="AT513" s="43" t="s">
        <v>24947</v>
      </c>
      <c r="AU513" s="43">
        <v>0</v>
      </c>
      <c r="AV513" s="43">
        <v>0</v>
      </c>
      <c r="AW513" s="43">
        <f t="shared" si="86"/>
        <v>0</v>
      </c>
      <c r="AY513" s="43" t="s">
        <v>24947</v>
      </c>
      <c r="AZ513" s="43">
        <v>0</v>
      </c>
      <c r="BA513" s="43">
        <v>0</v>
      </c>
      <c r="BB513" s="43">
        <f t="shared" si="87"/>
        <v>0</v>
      </c>
    </row>
    <row r="514" spans="1:54">
      <c r="A514" s="43" t="s">
        <v>24948</v>
      </c>
      <c r="B514" s="43">
        <v>0</v>
      </c>
      <c r="C514" s="43">
        <v>0</v>
      </c>
      <c r="D514" s="43">
        <f t="shared" si="77"/>
        <v>0</v>
      </c>
      <c r="F514" s="43" t="s">
        <v>24948</v>
      </c>
      <c r="G514" s="43">
        <v>0</v>
      </c>
      <c r="H514" s="43">
        <v>0</v>
      </c>
      <c r="I514" s="43">
        <f t="shared" si="78"/>
        <v>0</v>
      </c>
      <c r="K514" s="43" t="s">
        <v>24948</v>
      </c>
      <c r="L514" s="43">
        <v>0</v>
      </c>
      <c r="M514" s="43">
        <v>0</v>
      </c>
      <c r="N514" s="43">
        <f t="shared" si="79"/>
        <v>0</v>
      </c>
      <c r="P514" s="43" t="s">
        <v>24948</v>
      </c>
      <c r="Q514" s="43">
        <v>0</v>
      </c>
      <c r="R514" s="43">
        <v>0</v>
      </c>
      <c r="S514" s="43">
        <f t="shared" si="80"/>
        <v>0</v>
      </c>
      <c r="U514" s="43" t="s">
        <v>24948</v>
      </c>
      <c r="V514" s="43">
        <v>0</v>
      </c>
      <c r="W514" s="43">
        <v>0</v>
      </c>
      <c r="X514" s="43">
        <f t="shared" si="81"/>
        <v>0</v>
      </c>
      <c r="Z514" s="43" t="s">
        <v>24948</v>
      </c>
      <c r="AA514" s="43">
        <v>0</v>
      </c>
      <c r="AB514" s="43">
        <v>0</v>
      </c>
      <c r="AC514" s="43">
        <f t="shared" si="82"/>
        <v>0</v>
      </c>
      <c r="AE514" s="43" t="s">
        <v>24948</v>
      </c>
      <c r="AF514" s="43">
        <v>0</v>
      </c>
      <c r="AG514" s="43">
        <v>0</v>
      </c>
      <c r="AH514" s="43">
        <f t="shared" si="83"/>
        <v>0</v>
      </c>
      <c r="AJ514" s="43" t="s">
        <v>24948</v>
      </c>
      <c r="AK514" s="43">
        <v>0</v>
      </c>
      <c r="AL514" s="43">
        <v>0</v>
      </c>
      <c r="AM514" s="43">
        <f t="shared" si="84"/>
        <v>0</v>
      </c>
      <c r="AO514" s="43" t="s">
        <v>24948</v>
      </c>
      <c r="AP514" s="43">
        <v>0</v>
      </c>
      <c r="AQ514" s="43">
        <v>0</v>
      </c>
      <c r="AR514" s="43">
        <f t="shared" si="85"/>
        <v>0</v>
      </c>
      <c r="AT514" s="43" t="s">
        <v>24948</v>
      </c>
      <c r="AU514" s="43">
        <v>0</v>
      </c>
      <c r="AV514" s="43">
        <v>0</v>
      </c>
      <c r="AW514" s="43">
        <f t="shared" si="86"/>
        <v>0</v>
      </c>
      <c r="AY514" s="43" t="s">
        <v>24948</v>
      </c>
      <c r="AZ514" s="43">
        <v>0</v>
      </c>
      <c r="BA514" s="43">
        <v>0</v>
      </c>
      <c r="BB514" s="43">
        <f t="shared" si="87"/>
        <v>0</v>
      </c>
    </row>
    <row r="515" spans="1:54">
      <c r="A515" s="43" t="s">
        <v>24949</v>
      </c>
      <c r="B515" s="43">
        <v>0</v>
      </c>
      <c r="C515" s="43">
        <v>0</v>
      </c>
      <c r="D515" s="43">
        <f t="shared" ref="D515:D565" si="88">IF(TYPE(FIND("_EXT",A515))=1,IF(OR((TYPE(FIND("oate_EXT",A515))=1),EXACT("4-hydroxyphenylacetate_EXT",A515),EXACT("indole-3-acetate_EXT",A515),EXACT("phenylacetate_EXT",A515),EXACT("H2O_EXT",A515),EXACT("ATP_EXT",A515),EXACT("H+_EXT",A515),EXACT("SO4_EXT",A515),EXACT("phosphate_EXT",A515),EXACT("oxygen_EXT",A515),EXACT("CO2_EXT",A515),EXACT("NH4_EXT",A515),EXACT("formate_EXT",A515),EXACT(A515,"acetate_EXT"),EXACT("acetaldehyde_EXT",A515),EXACT("cellulose_EXT",A515),EXACT("beta-D-glucose_EXT",A515),EXACT(A515,"ethanol_EXT")),1,0),0)</f>
        <v>0</v>
      </c>
      <c r="F515" s="43" t="s">
        <v>24949</v>
      </c>
      <c r="G515" s="43">
        <v>0</v>
      </c>
      <c r="H515" s="43">
        <v>0</v>
      </c>
      <c r="I515" s="43">
        <f t="shared" ref="I515:I565" si="89">IF(TYPE(FIND("_EXT",F515))=1,IF(OR(AND((TYPE(FIND("al_EXT",F515))=1),NOT(EXACT("2-nonenal_EXT",F515))),(TYPE(FIND("hyde_EXT",F515))=1),EXACT("H2O_EXT",F515),EXACT("ATP_EXT",F515),EXACT("H+_EXT",F515),EXACT("SO4_EXT",F515),EXACT("phosphate_EXT",F515),EXACT("oxygen_EXT",F515),EXACT("CO2_EXT",F515),EXACT("NH4_EXT",F515),EXACT("formate_EXT",F515),EXACT(F515,"acetate_EXT"),EXACT("cellulose_EXT",F515),EXACT("beta-D-glucose_EXT",F515),EXACT("acetaldehyde_EXT",F515),EXACT(F515,"ethanol_EXT")),1,0),0)</f>
        <v>0</v>
      </c>
      <c r="K515" s="43" t="s">
        <v>24949</v>
      </c>
      <c r="L515" s="43">
        <v>0</v>
      </c>
      <c r="M515" s="43">
        <v>0</v>
      </c>
      <c r="N515" s="43">
        <f t="shared" ref="N515:N565" si="90">IF(TYPE(FIND("_EXT",K515))=1,IF(OR((TYPE(FIND("ane_EXT",K515))=1),EXACT("H2O_EXT",K515),EXACT("ATP_EXT",K515),EXACT("H+_EXT",K515),EXACT("SO4_EXT",K515),EXACT("phosphate_EXT",K515),EXACT("oxygen_EXT",K515),EXACT("CO2_EXT",K515),EXACT("NH4_EXT",K515),EXACT("formate_EXT",K515),EXACT(K515,"acetate_EXT"),EXACT("acetaldehyde_EXT",K515),EXACT("cellulose_EXT",K515),EXACT("beta-D-glucose_EXT",K515),EXACT(K515,"ethanol_EXT")),1,0),0)</f>
        <v>0</v>
      </c>
      <c r="P515" s="43" t="s">
        <v>24949</v>
      </c>
      <c r="Q515" s="43">
        <v>0</v>
      </c>
      <c r="R515" s="43">
        <v>0</v>
      </c>
      <c r="S515" s="43">
        <f t="shared" ref="S515:S565" si="91">IF(TYPE(FIND("_EXT",P515))=1,IF(OR((TYPE(FIND("ene_EXT",P515))=1),EXACT("H2O_EXT",P515),EXACT("ATP_EXT",P515),EXACT("H+_EXT",P515),EXACT("SO4_EXT",P515),EXACT("phosphate_EXT",P515),EXACT("oxygen_EXT",P515),EXACT("CO2_EXT",P515),EXACT("NH4_EXT",P515),EXACT("formate_EXT",P515),EXACT(P515,"acetate_EXT"),EXACT("acetaldehyde_EXT",P515),EXACT("cellulose_EXT",P515),EXACT("beta-D-glucose_EXT",P515),EXACT(P515,"ethanol_EXT")),1,0),0)</f>
        <v>0</v>
      </c>
      <c r="U515" s="43" t="s">
        <v>24949</v>
      </c>
      <c r="V515" s="43">
        <v>0</v>
      </c>
      <c r="W515" s="43">
        <v>0</v>
      </c>
      <c r="X515" s="43">
        <f t="shared" ref="X515:X565" si="92">IF(TYPE(FIND("_EXT",U515))=1,IF(AND(NOT(EXACT("indole-3-acetate_EXT",U515)),OR((TYPE(FIND("-acetate_EXT",U515))=1),EXACT("H2O_EXT",U515),EXACT("ATP_EXT",U515),EXACT("H+_EXT",U515),EXACT("SO4_EXT",U515),EXACT("phosphate_EXT",U515),EXACT("oxygen_EXT",U515),EXACT("CO2_EXT",U515),EXACT("NH4_EXT",U515),EXACT("formate_EXT",U515),EXACT(U515,"acetate_EXT"),EXACT("cellulose_EXT",U515),EXACT("beta-D-glucose_EXT",U515),EXACT("acetaldehyde_EXT",U515),EXACT(U515,"ethanol_EXT"))),1,0),0)</f>
        <v>0</v>
      </c>
      <c r="Z515" s="43" t="s">
        <v>24949</v>
      </c>
      <c r="AA515" s="43">
        <v>0</v>
      </c>
      <c r="AB515" s="43">
        <v>0</v>
      </c>
      <c r="AC515" s="43">
        <f t="shared" ref="AC515:AC565" si="93">IF(TYPE(FIND("_EXT",Z515))=1,IF(OR(AND((TYPE(FIND("one_EXT",Z515))=1),NOT(EXACT("3-octanone_EXT",Z515))),EXACT("H2O_EXT",Z515),EXACT("ATP_EXT",Z515),EXACT("H+_EXT",Z515),EXACT("SO4_EXT",Z515),EXACT("phosphate_EXT",Z515),EXACT("oxygen_EXT",Z515),EXACT("CO2_EXT",Z515),EXACT("NH4_EXT",Z515),EXACT("formate_EXT",Z515),EXACT(Z515,"acetate_EXT"),EXACT("cellulose_EXT",Z515),EXACT("beta-D-glucose_EXT",Z515),EXACT("acetaldehyde_EXT",Z515),EXACT(Z515,"ethanol_EXT")),1,0),0)</f>
        <v>0</v>
      </c>
      <c r="AE515" s="43" t="s">
        <v>24949</v>
      </c>
      <c r="AF515" s="43">
        <v>0</v>
      </c>
      <c r="AG515" s="43">
        <v>0</v>
      </c>
      <c r="AH515" s="43">
        <f t="shared" ref="AH515:AH565" si="94">IF(TYPE(FIND("_EXT",AE515))=1,IF(OR(AND((TYPE(FIND("2-",AE515))&lt;&gt;1),(TYPE(FIND("ol_EXT",AE515))=1),NOT(EXACT("1-octen-3-ol_EXT",AE515)),NOT(EXACT("3-octanol_EXT",AE515))),EXACT("2-methyl-butanol_EXT",AE515),EXACT("2-methyl-propanol_EXT",AE515),EXACT("2-phenylethanol_EXT",AE515),EXACT("H2O_EXT",AE515),EXACT("ATP_EXT",AE515),EXACT("H+_EXT",AE515),EXACT("SO4_EXT",AE515),EXACT("phosphate_EXT",AE515),EXACT("oxygen_EXT",AE515),EXACT("CO2_EXT",AE515),EXACT("NH4_EXT",AE515),EXACT("formate_EXT",AE515),EXACT(AE515,"acetate_EXT"),EXACT("acetaldehyde_EXT",AE515),EXACT("cellulose_EXT",AE515),EXACT("beta-D-glucose_EXT",AE515),EXACT(AE515,"ethanol_EXT")),1,0),0)</f>
        <v>0</v>
      </c>
      <c r="AJ515" s="43" t="s">
        <v>24949</v>
      </c>
      <c r="AK515" s="43">
        <v>0</v>
      </c>
      <c r="AL515" s="43">
        <v>0</v>
      </c>
      <c r="AM515" s="43">
        <f t="shared" ref="AM515:AM565" si="95">IF(TYPE(FIND("_EXT",AJ515))=1,IF(OR(AND((TYPE(FIND("2-",AJ515))=1),(TYPE(FIND("ol_EXT",AJ515))=1),NOT(EXACT("2-phenylethanol_EXT",AJ515)),NOT(EXACT("2-methyl-butanol_EXT",AJ515)),NOT(EXACT("2-methyl-propanol_EXT",AJ515))),EXACT("H2O_EXT",AJ515),EXACT("ATP_EXT",AJ515),EXACT("H+_EXT",AJ515),EXACT("SO4_EXT",AJ515),EXACT("phosphate_EXT",AJ515),EXACT("oxygen_EXT",AJ515),EXACT("CO2_EXT",AJ515),EXACT("formate_EXT",AJ515),EXACT("NH4_EXT",AJ515),EXACT(AJ515,"acetate_EXT"),EXACT("acetaldehyde_EXT",AJ515),EXACT("cellulose_EXT",AJ515),EXACT("beta-D-glucose_EXT",AJ515),EXACT(AJ515,"ethanol_EXT")),1,0),0)</f>
        <v>0</v>
      </c>
      <c r="AO515" s="43" t="s">
        <v>24949</v>
      </c>
      <c r="AP515" s="43">
        <v>0</v>
      </c>
      <c r="AQ515" s="43">
        <v>0</v>
      </c>
      <c r="AR515" s="43">
        <f t="shared" ref="AR515:AR565" si="96">IF(TYPE(FIND("_EXT",AO515))=1,IF(OR(EXACT("2-nonenal_EXT",AO515),EXACT("3-octanol_EXT",AO515),EXACT("3-octanone_EXT",AO515),EXACT("1-octen-3-ol_EXT",AO515),EXACT("3-octanone",AO515),EXACT("3-octene_EXT",AO515),EXACT("octane",AO515),EXACT("H2O_EXT",AO515),EXACT("ATP_EXT",AO515),EXACT("H+_EXT",AO515),EXACT("SO4_EXT",AO515),EXACT("phosphate_EXT",AO515),EXACT("oxygen_EXT",AO515),EXACT("CO2_EXT",AO515),EXACT("formate_EXT",AO515),EXACT("NH4_EXT",AO515),EXACT(AO515,"acetate_EXT"),EXACT("acetaldehyde_EXT",AO515),EXACT("cellulose_EXT",AO515),EXACT("beta-D-glucose_EXT",AO515),EXACT(AO515,"ethanol_EXT")),1,0),0)</f>
        <v>0</v>
      </c>
      <c r="AT515" s="43" t="s">
        <v>24949</v>
      </c>
      <c r="AU515" s="43">
        <v>0</v>
      </c>
      <c r="AV515" s="43">
        <v>0</v>
      </c>
      <c r="AW515" s="43">
        <f t="shared" ref="AW515:AW565" si="97">IF(TYPE(FIND("_EXT",AT515))=1,IF(OR(EXACT("H2O_EXT",AT515),EXACT("ATP_EXT",AT515),EXACT("H+_EXT",AT515),EXACT("SO4_EXT",AT515),EXACT("phosphate_EXT",AT515),EXACT("oxygen_EXT",AT515),EXACT("CO2_EXT",AT515),EXACT("formate_EXT",AT515),EXACT("NH4_EXT",AT515),EXACT(AT515,"acetate_EXT"),EXACT("acetaldehyde_EXT",AT515),EXACT("cellulose_EXT",AT515),EXACT("beta-D-glucose_EXT",AT515),EXACT(AT515,"ethanol_EXT")),1,0),0)</f>
        <v>0</v>
      </c>
      <c r="AY515" s="43" t="s">
        <v>24949</v>
      </c>
      <c r="AZ515" s="43">
        <v>0</v>
      </c>
      <c r="BA515" s="43">
        <v>0</v>
      </c>
      <c r="BB515" s="43">
        <f t="shared" ref="BB515:BB535" si="98">IF(TYPE(FIND("_EXT",AY515))=1,1,0)</f>
        <v>0</v>
      </c>
    </row>
    <row r="516" spans="1:54">
      <c r="A516" s="43" t="s">
        <v>24950</v>
      </c>
      <c r="B516" s="43">
        <v>0</v>
      </c>
      <c r="C516" s="43">
        <v>0</v>
      </c>
      <c r="D516" s="43">
        <f t="shared" si="88"/>
        <v>0</v>
      </c>
      <c r="F516" s="43" t="s">
        <v>24950</v>
      </c>
      <c r="G516" s="43">
        <v>0</v>
      </c>
      <c r="H516" s="43">
        <v>0</v>
      </c>
      <c r="I516" s="43">
        <f t="shared" si="89"/>
        <v>0</v>
      </c>
      <c r="K516" s="43" t="s">
        <v>24950</v>
      </c>
      <c r="L516" s="43">
        <v>0</v>
      </c>
      <c r="M516" s="43">
        <v>0</v>
      </c>
      <c r="N516" s="43">
        <f t="shared" si="90"/>
        <v>0</v>
      </c>
      <c r="P516" s="43" t="s">
        <v>24950</v>
      </c>
      <c r="Q516" s="43">
        <v>0</v>
      </c>
      <c r="R516" s="43">
        <v>0</v>
      </c>
      <c r="S516" s="43">
        <f t="shared" si="91"/>
        <v>0</v>
      </c>
      <c r="U516" s="43" t="s">
        <v>24950</v>
      </c>
      <c r="V516" s="43">
        <v>0</v>
      </c>
      <c r="W516" s="43">
        <v>0</v>
      </c>
      <c r="X516" s="43">
        <f t="shared" si="92"/>
        <v>0</v>
      </c>
      <c r="Z516" s="43" t="s">
        <v>24950</v>
      </c>
      <c r="AA516" s="43">
        <v>0</v>
      </c>
      <c r="AB516" s="43">
        <v>0</v>
      </c>
      <c r="AC516" s="43">
        <f t="shared" si="93"/>
        <v>0</v>
      </c>
      <c r="AE516" s="43" t="s">
        <v>24950</v>
      </c>
      <c r="AF516" s="43">
        <v>0</v>
      </c>
      <c r="AG516" s="43">
        <v>0</v>
      </c>
      <c r="AH516" s="43">
        <f t="shared" si="94"/>
        <v>0</v>
      </c>
      <c r="AJ516" s="43" t="s">
        <v>24950</v>
      </c>
      <c r="AK516" s="43">
        <v>0</v>
      </c>
      <c r="AL516" s="43">
        <v>0</v>
      </c>
      <c r="AM516" s="43">
        <f t="shared" si="95"/>
        <v>0</v>
      </c>
      <c r="AO516" s="43" t="s">
        <v>24950</v>
      </c>
      <c r="AP516" s="43">
        <v>0</v>
      </c>
      <c r="AQ516" s="43">
        <v>0</v>
      </c>
      <c r="AR516" s="43">
        <f t="shared" si="96"/>
        <v>0</v>
      </c>
      <c r="AT516" s="43" t="s">
        <v>24950</v>
      </c>
      <c r="AU516" s="43">
        <v>0</v>
      </c>
      <c r="AV516" s="43">
        <v>0</v>
      </c>
      <c r="AW516" s="43">
        <f t="shared" si="97"/>
        <v>0</v>
      </c>
      <c r="AY516" s="43" t="s">
        <v>24950</v>
      </c>
      <c r="AZ516" s="43">
        <v>0</v>
      </c>
      <c r="BA516" s="43">
        <v>0</v>
      </c>
      <c r="BB516" s="43">
        <f t="shared" si="98"/>
        <v>0</v>
      </c>
    </row>
    <row r="517" spans="1:54">
      <c r="A517" s="43" t="s">
        <v>24951</v>
      </c>
      <c r="B517" s="43">
        <v>0</v>
      </c>
      <c r="C517" s="43">
        <v>0</v>
      </c>
      <c r="D517" s="43">
        <f t="shared" si="88"/>
        <v>0</v>
      </c>
      <c r="F517" s="43" t="s">
        <v>24951</v>
      </c>
      <c r="G517" s="43">
        <v>0</v>
      </c>
      <c r="H517" s="43">
        <v>0</v>
      </c>
      <c r="I517" s="43">
        <f t="shared" si="89"/>
        <v>0</v>
      </c>
      <c r="K517" s="43" t="s">
        <v>24951</v>
      </c>
      <c r="L517" s="43">
        <v>0</v>
      </c>
      <c r="M517" s="43">
        <v>0</v>
      </c>
      <c r="N517" s="43">
        <f t="shared" si="90"/>
        <v>0</v>
      </c>
      <c r="P517" s="43" t="s">
        <v>24951</v>
      </c>
      <c r="Q517" s="43">
        <v>0</v>
      </c>
      <c r="R517" s="43">
        <v>0</v>
      </c>
      <c r="S517" s="43">
        <f t="shared" si="91"/>
        <v>0</v>
      </c>
      <c r="U517" s="43" t="s">
        <v>24951</v>
      </c>
      <c r="V517" s="43">
        <v>0</v>
      </c>
      <c r="W517" s="43">
        <v>0</v>
      </c>
      <c r="X517" s="43">
        <f t="shared" si="92"/>
        <v>0</v>
      </c>
      <c r="Z517" s="43" t="s">
        <v>24951</v>
      </c>
      <c r="AA517" s="43">
        <v>0</v>
      </c>
      <c r="AB517" s="43">
        <v>0</v>
      </c>
      <c r="AC517" s="43">
        <f t="shared" si="93"/>
        <v>0</v>
      </c>
      <c r="AE517" s="43" t="s">
        <v>24951</v>
      </c>
      <c r="AF517" s="43">
        <v>0</v>
      </c>
      <c r="AG517" s="43">
        <v>0</v>
      </c>
      <c r="AH517" s="43">
        <f t="shared" si="94"/>
        <v>0</v>
      </c>
      <c r="AJ517" s="43" t="s">
        <v>24951</v>
      </c>
      <c r="AK517" s="43">
        <v>0</v>
      </c>
      <c r="AL517" s="43">
        <v>0</v>
      </c>
      <c r="AM517" s="43">
        <f t="shared" si="95"/>
        <v>0</v>
      </c>
      <c r="AO517" s="43" t="s">
        <v>24951</v>
      </c>
      <c r="AP517" s="43">
        <v>0</v>
      </c>
      <c r="AQ517" s="43">
        <v>0</v>
      </c>
      <c r="AR517" s="43">
        <f t="shared" si="96"/>
        <v>0</v>
      </c>
      <c r="AT517" s="43" t="s">
        <v>24951</v>
      </c>
      <c r="AU517" s="43">
        <v>0</v>
      </c>
      <c r="AV517" s="43">
        <v>0</v>
      </c>
      <c r="AW517" s="43">
        <f t="shared" si="97"/>
        <v>0</v>
      </c>
      <c r="AY517" s="43" t="s">
        <v>24951</v>
      </c>
      <c r="AZ517" s="43">
        <v>0</v>
      </c>
      <c r="BA517" s="43">
        <v>0</v>
      </c>
      <c r="BB517" s="43">
        <f t="shared" si="98"/>
        <v>0</v>
      </c>
    </row>
    <row r="518" spans="1:54">
      <c r="A518" s="43" t="s">
        <v>24952</v>
      </c>
      <c r="B518" s="43">
        <v>0</v>
      </c>
      <c r="C518" s="43">
        <v>0</v>
      </c>
      <c r="D518" s="43">
        <f t="shared" si="88"/>
        <v>0</v>
      </c>
      <c r="F518" s="43" t="s">
        <v>24952</v>
      </c>
      <c r="G518" s="43">
        <v>0</v>
      </c>
      <c r="H518" s="43">
        <v>0</v>
      </c>
      <c r="I518" s="43">
        <f t="shared" si="89"/>
        <v>0</v>
      </c>
      <c r="K518" s="43" t="s">
        <v>24952</v>
      </c>
      <c r="L518" s="43">
        <v>0</v>
      </c>
      <c r="M518" s="43">
        <v>0</v>
      </c>
      <c r="N518" s="43">
        <f t="shared" si="90"/>
        <v>0</v>
      </c>
      <c r="P518" s="43" t="s">
        <v>24952</v>
      </c>
      <c r="Q518" s="43">
        <v>0</v>
      </c>
      <c r="R518" s="43">
        <v>0</v>
      </c>
      <c r="S518" s="43">
        <f t="shared" si="91"/>
        <v>0</v>
      </c>
      <c r="U518" s="43" t="s">
        <v>24952</v>
      </c>
      <c r="V518" s="43">
        <v>0</v>
      </c>
      <c r="W518" s="43">
        <v>0</v>
      </c>
      <c r="X518" s="43">
        <f t="shared" si="92"/>
        <v>0</v>
      </c>
      <c r="Z518" s="43" t="s">
        <v>24952</v>
      </c>
      <c r="AA518" s="43">
        <v>0</v>
      </c>
      <c r="AB518" s="43">
        <v>0</v>
      </c>
      <c r="AC518" s="43">
        <f t="shared" si="93"/>
        <v>0</v>
      </c>
      <c r="AE518" s="43" t="s">
        <v>24952</v>
      </c>
      <c r="AF518" s="43">
        <v>0</v>
      </c>
      <c r="AG518" s="43">
        <v>0</v>
      </c>
      <c r="AH518" s="43">
        <f t="shared" si="94"/>
        <v>0</v>
      </c>
      <c r="AJ518" s="43" t="s">
        <v>24952</v>
      </c>
      <c r="AK518" s="43">
        <v>0</v>
      </c>
      <c r="AL518" s="43">
        <v>0</v>
      </c>
      <c r="AM518" s="43">
        <f t="shared" si="95"/>
        <v>0</v>
      </c>
      <c r="AO518" s="43" t="s">
        <v>24952</v>
      </c>
      <c r="AP518" s="43">
        <v>0</v>
      </c>
      <c r="AQ518" s="43">
        <v>0</v>
      </c>
      <c r="AR518" s="43">
        <f t="shared" si="96"/>
        <v>0</v>
      </c>
      <c r="AT518" s="43" t="s">
        <v>24952</v>
      </c>
      <c r="AU518" s="43">
        <v>0</v>
      </c>
      <c r="AV518" s="43">
        <v>0</v>
      </c>
      <c r="AW518" s="43">
        <f t="shared" si="97"/>
        <v>0</v>
      </c>
      <c r="AY518" s="43" t="s">
        <v>24952</v>
      </c>
      <c r="AZ518" s="43">
        <v>0</v>
      </c>
      <c r="BA518" s="43">
        <v>0</v>
      </c>
      <c r="BB518" s="43">
        <f t="shared" si="98"/>
        <v>0</v>
      </c>
    </row>
    <row r="519" spans="1:54">
      <c r="A519" s="43" t="s">
        <v>22889</v>
      </c>
      <c r="B519" s="43">
        <v>0</v>
      </c>
      <c r="C519" s="43">
        <v>0</v>
      </c>
      <c r="D519" s="43">
        <f t="shared" si="88"/>
        <v>1</v>
      </c>
      <c r="F519" s="43" t="s">
        <v>22889</v>
      </c>
      <c r="G519" s="43">
        <v>0</v>
      </c>
      <c r="H519" s="43">
        <v>0</v>
      </c>
      <c r="I519" s="43">
        <f t="shared" si="89"/>
        <v>1</v>
      </c>
      <c r="K519" s="43" t="s">
        <v>22889</v>
      </c>
      <c r="L519" s="43">
        <v>0</v>
      </c>
      <c r="M519" s="43">
        <v>0</v>
      </c>
      <c r="N519" s="43">
        <f t="shared" si="90"/>
        <v>1</v>
      </c>
      <c r="P519" s="43" t="s">
        <v>22889</v>
      </c>
      <c r="Q519" s="43">
        <v>0</v>
      </c>
      <c r="R519" s="43">
        <v>0</v>
      </c>
      <c r="S519" s="43">
        <f t="shared" si="91"/>
        <v>1</v>
      </c>
      <c r="U519" s="43" t="s">
        <v>22889</v>
      </c>
      <c r="V519" s="43">
        <v>0</v>
      </c>
      <c r="W519" s="43">
        <v>0</v>
      </c>
      <c r="X519" s="43">
        <f t="shared" si="92"/>
        <v>1</v>
      </c>
      <c r="Z519" s="43" t="s">
        <v>22889</v>
      </c>
      <c r="AA519" s="43">
        <v>0</v>
      </c>
      <c r="AB519" s="43">
        <v>0</v>
      </c>
      <c r="AC519" s="43">
        <f t="shared" si="93"/>
        <v>1</v>
      </c>
      <c r="AE519" s="43" t="s">
        <v>22889</v>
      </c>
      <c r="AF519" s="43">
        <v>0</v>
      </c>
      <c r="AG519" s="43">
        <v>0</v>
      </c>
      <c r="AH519" s="43">
        <f t="shared" si="94"/>
        <v>1</v>
      </c>
      <c r="AJ519" s="43" t="s">
        <v>22889</v>
      </c>
      <c r="AK519" s="43">
        <v>0</v>
      </c>
      <c r="AL519" s="43">
        <v>0</v>
      </c>
      <c r="AM519" s="43">
        <f t="shared" si="95"/>
        <v>1</v>
      </c>
      <c r="AO519" s="43" t="s">
        <v>22889</v>
      </c>
      <c r="AP519" s="43">
        <v>0</v>
      </c>
      <c r="AQ519" s="43">
        <v>0</v>
      </c>
      <c r="AR519" s="43">
        <f t="shared" si="96"/>
        <v>1</v>
      </c>
      <c r="AT519" s="43" t="s">
        <v>22889</v>
      </c>
      <c r="AU519" s="43">
        <v>0</v>
      </c>
      <c r="AV519" s="43">
        <v>0</v>
      </c>
      <c r="AW519" s="43">
        <f t="shared" si="97"/>
        <v>1</v>
      </c>
      <c r="AY519" s="43" t="s">
        <v>22889</v>
      </c>
      <c r="AZ519" s="43">
        <v>0</v>
      </c>
      <c r="BA519" s="43">
        <v>0</v>
      </c>
      <c r="BB519" s="43">
        <f t="shared" si="98"/>
        <v>1</v>
      </c>
    </row>
    <row r="520" spans="1:54">
      <c r="A520" s="43" t="s">
        <v>24953</v>
      </c>
      <c r="B520" s="43">
        <v>0</v>
      </c>
      <c r="C520" s="43">
        <v>0</v>
      </c>
      <c r="D520" s="43">
        <f t="shared" si="88"/>
        <v>0</v>
      </c>
      <c r="F520" s="43" t="s">
        <v>24953</v>
      </c>
      <c r="G520" s="43">
        <v>0</v>
      </c>
      <c r="H520" s="43">
        <v>0</v>
      </c>
      <c r="I520" s="43">
        <f t="shared" si="89"/>
        <v>0</v>
      </c>
      <c r="K520" s="43" t="s">
        <v>24953</v>
      </c>
      <c r="L520" s="43">
        <v>0</v>
      </c>
      <c r="M520" s="43">
        <v>0</v>
      </c>
      <c r="N520" s="43">
        <f t="shared" si="90"/>
        <v>0</v>
      </c>
      <c r="P520" s="43" t="s">
        <v>24953</v>
      </c>
      <c r="Q520" s="43">
        <v>0</v>
      </c>
      <c r="R520" s="43">
        <v>0</v>
      </c>
      <c r="S520" s="43">
        <f t="shared" si="91"/>
        <v>0</v>
      </c>
      <c r="U520" s="43" t="s">
        <v>24953</v>
      </c>
      <c r="V520" s="43">
        <v>0</v>
      </c>
      <c r="W520" s="43">
        <v>0</v>
      </c>
      <c r="X520" s="43">
        <f t="shared" si="92"/>
        <v>0</v>
      </c>
      <c r="Z520" s="43" t="s">
        <v>24953</v>
      </c>
      <c r="AA520" s="43">
        <v>0</v>
      </c>
      <c r="AB520" s="43">
        <v>0</v>
      </c>
      <c r="AC520" s="43">
        <f t="shared" si="93"/>
        <v>0</v>
      </c>
      <c r="AE520" s="43" t="s">
        <v>24953</v>
      </c>
      <c r="AF520" s="43">
        <v>0</v>
      </c>
      <c r="AG520" s="43">
        <v>0</v>
      </c>
      <c r="AH520" s="43">
        <f t="shared" si="94"/>
        <v>0</v>
      </c>
      <c r="AJ520" s="43" t="s">
        <v>24953</v>
      </c>
      <c r="AK520" s="43">
        <v>0</v>
      </c>
      <c r="AL520" s="43">
        <v>0</v>
      </c>
      <c r="AM520" s="43">
        <f t="shared" si="95"/>
        <v>0</v>
      </c>
      <c r="AO520" s="43" t="s">
        <v>24953</v>
      </c>
      <c r="AP520" s="43">
        <v>0</v>
      </c>
      <c r="AQ520" s="43">
        <v>0</v>
      </c>
      <c r="AR520" s="43">
        <f t="shared" si="96"/>
        <v>0</v>
      </c>
      <c r="AT520" s="43" t="s">
        <v>24953</v>
      </c>
      <c r="AU520" s="43">
        <v>0</v>
      </c>
      <c r="AV520" s="43">
        <v>0</v>
      </c>
      <c r="AW520" s="43">
        <f t="shared" si="97"/>
        <v>0</v>
      </c>
      <c r="AY520" s="43" t="s">
        <v>24953</v>
      </c>
      <c r="AZ520" s="43">
        <v>0</v>
      </c>
      <c r="BA520" s="43">
        <v>0</v>
      </c>
      <c r="BB520" s="43">
        <f t="shared" si="98"/>
        <v>0</v>
      </c>
    </row>
    <row r="521" spans="1:54">
      <c r="A521" s="43" t="s">
        <v>24987</v>
      </c>
      <c r="B521" s="43">
        <v>0</v>
      </c>
      <c r="C521" s="43">
        <v>0</v>
      </c>
      <c r="D521" s="43">
        <f t="shared" si="88"/>
        <v>0</v>
      </c>
      <c r="F521" s="43" t="s">
        <v>24987</v>
      </c>
      <c r="G521" s="43">
        <v>0</v>
      </c>
      <c r="H521" s="43">
        <v>0</v>
      </c>
      <c r="I521" s="43">
        <f t="shared" si="89"/>
        <v>0</v>
      </c>
      <c r="K521" s="43" t="s">
        <v>24987</v>
      </c>
      <c r="L521" s="43">
        <v>0</v>
      </c>
      <c r="M521" s="43">
        <v>0</v>
      </c>
      <c r="N521" s="43">
        <f t="shared" si="90"/>
        <v>0</v>
      </c>
      <c r="P521" s="43" t="s">
        <v>24987</v>
      </c>
      <c r="Q521" s="43">
        <v>0</v>
      </c>
      <c r="R521" s="43">
        <v>0</v>
      </c>
      <c r="S521" s="43">
        <f t="shared" si="91"/>
        <v>0</v>
      </c>
      <c r="U521" s="43" t="s">
        <v>24987</v>
      </c>
      <c r="V521" s="43">
        <v>0</v>
      </c>
      <c r="W521" s="43">
        <v>0</v>
      </c>
      <c r="X521" s="43">
        <f t="shared" si="92"/>
        <v>0</v>
      </c>
      <c r="Z521" s="43" t="s">
        <v>24987</v>
      </c>
      <c r="AA521" s="43">
        <v>0</v>
      </c>
      <c r="AB521" s="43">
        <v>0</v>
      </c>
      <c r="AC521" s="43">
        <f t="shared" si="93"/>
        <v>0</v>
      </c>
      <c r="AE521" s="43" t="s">
        <v>24987</v>
      </c>
      <c r="AF521" s="43">
        <v>0</v>
      </c>
      <c r="AG521" s="43">
        <v>0</v>
      </c>
      <c r="AH521" s="43">
        <f t="shared" si="94"/>
        <v>0</v>
      </c>
      <c r="AJ521" s="43" t="s">
        <v>24987</v>
      </c>
      <c r="AK521" s="43">
        <v>0</v>
      </c>
      <c r="AL521" s="43">
        <v>0</v>
      </c>
      <c r="AM521" s="43">
        <f t="shared" si="95"/>
        <v>0</v>
      </c>
      <c r="AO521" s="43" t="s">
        <v>24987</v>
      </c>
      <c r="AP521" s="43">
        <v>0</v>
      </c>
      <c r="AQ521" s="43">
        <v>0</v>
      </c>
      <c r="AR521" s="43">
        <f t="shared" si="96"/>
        <v>0</v>
      </c>
      <c r="AT521" s="43" t="s">
        <v>24987</v>
      </c>
      <c r="AU521" s="43">
        <v>0</v>
      </c>
      <c r="AV521" s="43">
        <v>0</v>
      </c>
      <c r="AW521" s="43">
        <f t="shared" si="97"/>
        <v>0</v>
      </c>
      <c r="AY521" s="43" t="s">
        <v>24987</v>
      </c>
      <c r="AZ521" s="43">
        <v>0</v>
      </c>
      <c r="BA521" s="43">
        <v>0</v>
      </c>
      <c r="BB521" s="43">
        <f t="shared" si="98"/>
        <v>0</v>
      </c>
    </row>
    <row r="522" spans="1:54">
      <c r="A522" s="43" t="s">
        <v>24954</v>
      </c>
      <c r="B522" s="43">
        <v>0</v>
      </c>
      <c r="C522" s="43">
        <v>0</v>
      </c>
      <c r="D522" s="43">
        <f t="shared" si="88"/>
        <v>0</v>
      </c>
      <c r="F522" s="43" t="s">
        <v>24954</v>
      </c>
      <c r="G522" s="43">
        <v>0</v>
      </c>
      <c r="H522" s="43">
        <v>0</v>
      </c>
      <c r="I522" s="43">
        <f t="shared" si="89"/>
        <v>0</v>
      </c>
      <c r="K522" s="43" t="s">
        <v>24954</v>
      </c>
      <c r="L522" s="43">
        <v>0</v>
      </c>
      <c r="M522" s="43">
        <v>0</v>
      </c>
      <c r="N522" s="43">
        <f t="shared" si="90"/>
        <v>0</v>
      </c>
      <c r="P522" s="43" t="s">
        <v>24954</v>
      </c>
      <c r="Q522" s="43">
        <v>0</v>
      </c>
      <c r="R522" s="43">
        <v>0</v>
      </c>
      <c r="S522" s="43">
        <f t="shared" si="91"/>
        <v>0</v>
      </c>
      <c r="U522" s="43" t="s">
        <v>24954</v>
      </c>
      <c r="V522" s="43">
        <v>0</v>
      </c>
      <c r="W522" s="43">
        <v>0</v>
      </c>
      <c r="X522" s="43">
        <f t="shared" si="92"/>
        <v>0</v>
      </c>
      <c r="Z522" s="43" t="s">
        <v>24954</v>
      </c>
      <c r="AA522" s="43">
        <v>0</v>
      </c>
      <c r="AB522" s="43">
        <v>0</v>
      </c>
      <c r="AC522" s="43">
        <f t="shared" si="93"/>
        <v>0</v>
      </c>
      <c r="AE522" s="43" t="s">
        <v>24954</v>
      </c>
      <c r="AF522" s="43">
        <v>0</v>
      </c>
      <c r="AG522" s="43">
        <v>0</v>
      </c>
      <c r="AH522" s="43">
        <f t="shared" si="94"/>
        <v>0</v>
      </c>
      <c r="AJ522" s="43" t="s">
        <v>24954</v>
      </c>
      <c r="AK522" s="43">
        <v>0</v>
      </c>
      <c r="AL522" s="43">
        <v>0</v>
      </c>
      <c r="AM522" s="43">
        <f t="shared" si="95"/>
        <v>0</v>
      </c>
      <c r="AO522" s="43" t="s">
        <v>24954</v>
      </c>
      <c r="AP522" s="43">
        <v>0</v>
      </c>
      <c r="AQ522" s="43">
        <v>0</v>
      </c>
      <c r="AR522" s="43">
        <f t="shared" si="96"/>
        <v>0</v>
      </c>
      <c r="AT522" s="43" t="s">
        <v>24954</v>
      </c>
      <c r="AU522" s="43">
        <v>0</v>
      </c>
      <c r="AV522" s="43">
        <v>0</v>
      </c>
      <c r="AW522" s="43">
        <f t="shared" si="97"/>
        <v>0</v>
      </c>
      <c r="AY522" s="43" t="s">
        <v>24954</v>
      </c>
      <c r="AZ522" s="43">
        <v>0</v>
      </c>
      <c r="BA522" s="43">
        <v>0</v>
      </c>
      <c r="BB522" s="43">
        <v>0</v>
      </c>
    </row>
    <row r="523" spans="1:54">
      <c r="A523" s="43" t="s">
        <v>25196</v>
      </c>
      <c r="B523" s="43">
        <v>0</v>
      </c>
      <c r="C523" s="43">
        <v>0</v>
      </c>
      <c r="D523" s="43">
        <f t="shared" si="88"/>
        <v>0</v>
      </c>
      <c r="F523" s="43" t="s">
        <v>25196</v>
      </c>
      <c r="G523" s="43">
        <v>0</v>
      </c>
      <c r="H523" s="43">
        <v>0</v>
      </c>
      <c r="I523" s="43">
        <f t="shared" si="89"/>
        <v>1</v>
      </c>
      <c r="K523" s="43" t="s">
        <v>25196</v>
      </c>
      <c r="L523" s="43">
        <v>0</v>
      </c>
      <c r="M523" s="43">
        <v>0</v>
      </c>
      <c r="N523" s="43">
        <f t="shared" si="90"/>
        <v>0</v>
      </c>
      <c r="P523" s="43" t="s">
        <v>25196</v>
      </c>
      <c r="Q523" s="43">
        <v>0</v>
      </c>
      <c r="R523" s="43">
        <v>0</v>
      </c>
      <c r="S523" s="43">
        <f t="shared" si="91"/>
        <v>0</v>
      </c>
      <c r="U523" s="43" t="s">
        <v>25196</v>
      </c>
      <c r="V523" s="43">
        <v>0</v>
      </c>
      <c r="W523" s="43">
        <v>0</v>
      </c>
      <c r="X523" s="43">
        <f t="shared" si="92"/>
        <v>0</v>
      </c>
      <c r="Z523" s="43" t="s">
        <v>25196</v>
      </c>
      <c r="AA523" s="43">
        <v>0</v>
      </c>
      <c r="AB523" s="43">
        <v>0</v>
      </c>
      <c r="AC523" s="43">
        <f t="shared" si="93"/>
        <v>0</v>
      </c>
      <c r="AE523" s="43" t="s">
        <v>25196</v>
      </c>
      <c r="AF523" s="43">
        <v>0</v>
      </c>
      <c r="AG523" s="43">
        <v>0</v>
      </c>
      <c r="AH523" s="43">
        <f t="shared" si="94"/>
        <v>0</v>
      </c>
      <c r="AJ523" s="43" t="s">
        <v>25196</v>
      </c>
      <c r="AK523" s="43">
        <v>0</v>
      </c>
      <c r="AL523" s="43">
        <v>0</v>
      </c>
      <c r="AM523" s="43">
        <f t="shared" si="95"/>
        <v>0</v>
      </c>
      <c r="AO523" s="43" t="s">
        <v>25196</v>
      </c>
      <c r="AP523" s="43">
        <v>0</v>
      </c>
      <c r="AQ523" s="43">
        <v>0</v>
      </c>
      <c r="AR523" s="43">
        <f t="shared" si="96"/>
        <v>0</v>
      </c>
      <c r="AT523" s="43" t="s">
        <v>25196</v>
      </c>
      <c r="AU523" s="43">
        <v>0</v>
      </c>
      <c r="AV523" s="43">
        <v>0</v>
      </c>
      <c r="AW523" s="43">
        <f t="shared" si="97"/>
        <v>0</v>
      </c>
      <c r="AY523" s="43" t="s">
        <v>25196</v>
      </c>
      <c r="AZ523" s="43">
        <v>0</v>
      </c>
      <c r="BA523" s="43">
        <v>0</v>
      </c>
      <c r="BB523" s="43">
        <v>0</v>
      </c>
    </row>
    <row r="524" spans="1:54">
      <c r="A524" s="43" t="s">
        <v>24955</v>
      </c>
      <c r="B524" s="43">
        <v>0</v>
      </c>
      <c r="C524" s="43">
        <v>0</v>
      </c>
      <c r="D524" s="43">
        <f t="shared" si="88"/>
        <v>0</v>
      </c>
      <c r="F524" s="43" t="s">
        <v>24955</v>
      </c>
      <c r="G524" s="43">
        <v>0</v>
      </c>
      <c r="H524" s="43">
        <v>0</v>
      </c>
      <c r="I524" s="43">
        <f t="shared" si="89"/>
        <v>0</v>
      </c>
      <c r="K524" s="43" t="s">
        <v>24955</v>
      </c>
      <c r="L524" s="43">
        <v>0</v>
      </c>
      <c r="M524" s="43">
        <v>0</v>
      </c>
      <c r="N524" s="43">
        <f t="shared" si="90"/>
        <v>0</v>
      </c>
      <c r="P524" s="43" t="s">
        <v>24955</v>
      </c>
      <c r="Q524" s="43">
        <v>0</v>
      </c>
      <c r="R524" s="43">
        <v>0</v>
      </c>
      <c r="S524" s="43">
        <f t="shared" si="91"/>
        <v>0</v>
      </c>
      <c r="U524" s="43" t="s">
        <v>24955</v>
      </c>
      <c r="V524" s="43">
        <v>0</v>
      </c>
      <c r="W524" s="43">
        <v>0</v>
      </c>
      <c r="X524" s="43">
        <f t="shared" si="92"/>
        <v>0</v>
      </c>
      <c r="Z524" s="43" t="s">
        <v>24955</v>
      </c>
      <c r="AA524" s="43">
        <v>0</v>
      </c>
      <c r="AB524" s="43">
        <v>0</v>
      </c>
      <c r="AC524" s="43">
        <f t="shared" si="93"/>
        <v>0</v>
      </c>
      <c r="AE524" s="43" t="s">
        <v>24955</v>
      </c>
      <c r="AF524" s="43">
        <v>0</v>
      </c>
      <c r="AG524" s="43">
        <v>0</v>
      </c>
      <c r="AH524" s="43">
        <f t="shared" si="94"/>
        <v>0</v>
      </c>
      <c r="AJ524" s="43" t="s">
        <v>24955</v>
      </c>
      <c r="AK524" s="43">
        <v>0</v>
      </c>
      <c r="AL524" s="43">
        <v>0</v>
      </c>
      <c r="AM524" s="43">
        <f t="shared" si="95"/>
        <v>0</v>
      </c>
      <c r="AO524" s="43" t="s">
        <v>24955</v>
      </c>
      <c r="AP524" s="43">
        <v>0</v>
      </c>
      <c r="AQ524" s="43">
        <v>0</v>
      </c>
      <c r="AR524" s="43">
        <f t="shared" si="96"/>
        <v>0</v>
      </c>
      <c r="AT524" s="43" t="s">
        <v>24955</v>
      </c>
      <c r="AU524" s="43">
        <v>0</v>
      </c>
      <c r="AV524" s="43">
        <v>0</v>
      </c>
      <c r="AW524" s="43">
        <f t="shared" si="97"/>
        <v>0</v>
      </c>
      <c r="AY524" s="43" t="s">
        <v>24955</v>
      </c>
      <c r="AZ524" s="43">
        <v>0</v>
      </c>
      <c r="BA524" s="43">
        <v>0</v>
      </c>
      <c r="BB524" s="43">
        <v>0</v>
      </c>
    </row>
    <row r="525" spans="1:54">
      <c r="A525" s="43" t="s">
        <v>24002</v>
      </c>
      <c r="B525" s="43">
        <v>0</v>
      </c>
      <c r="C525" s="43">
        <v>0</v>
      </c>
      <c r="D525" s="43">
        <f t="shared" si="88"/>
        <v>0</v>
      </c>
      <c r="F525" s="43" t="s">
        <v>24002</v>
      </c>
      <c r="G525" s="43">
        <v>0</v>
      </c>
      <c r="H525" s="43">
        <v>0</v>
      </c>
      <c r="I525" s="43">
        <f t="shared" si="89"/>
        <v>0</v>
      </c>
      <c r="K525" s="43" t="s">
        <v>24002</v>
      </c>
      <c r="L525" s="43">
        <v>0</v>
      </c>
      <c r="M525" s="43">
        <v>0</v>
      </c>
      <c r="N525" s="43">
        <f t="shared" si="90"/>
        <v>1</v>
      </c>
      <c r="P525" s="43" t="s">
        <v>24002</v>
      </c>
      <c r="Q525" s="43">
        <v>0</v>
      </c>
      <c r="R525" s="43">
        <v>0</v>
      </c>
      <c r="S525" s="43">
        <f t="shared" si="91"/>
        <v>0</v>
      </c>
      <c r="U525" s="43" t="s">
        <v>24002</v>
      </c>
      <c r="V525" s="43">
        <v>0</v>
      </c>
      <c r="W525" s="43">
        <v>0</v>
      </c>
      <c r="X525" s="43">
        <f t="shared" si="92"/>
        <v>0</v>
      </c>
      <c r="Z525" s="43" t="s">
        <v>24002</v>
      </c>
      <c r="AA525" s="43">
        <v>0</v>
      </c>
      <c r="AB525" s="43">
        <v>0</v>
      </c>
      <c r="AC525" s="43">
        <f t="shared" si="93"/>
        <v>0</v>
      </c>
      <c r="AE525" s="43" t="s">
        <v>24002</v>
      </c>
      <c r="AF525" s="43">
        <v>0</v>
      </c>
      <c r="AG525" s="43">
        <v>0</v>
      </c>
      <c r="AH525" s="43">
        <f t="shared" si="94"/>
        <v>0</v>
      </c>
      <c r="AJ525" s="43" t="s">
        <v>24002</v>
      </c>
      <c r="AK525" s="43">
        <v>0</v>
      </c>
      <c r="AL525" s="43">
        <v>0</v>
      </c>
      <c r="AM525" s="43">
        <f t="shared" si="95"/>
        <v>0</v>
      </c>
      <c r="AO525" s="43" t="s">
        <v>24002</v>
      </c>
      <c r="AP525" s="43">
        <v>0</v>
      </c>
      <c r="AQ525" s="43">
        <v>0</v>
      </c>
      <c r="AR525" s="43">
        <f t="shared" si="96"/>
        <v>0</v>
      </c>
      <c r="AT525" s="43" t="s">
        <v>24002</v>
      </c>
      <c r="AU525" s="43">
        <v>0</v>
      </c>
      <c r="AV525" s="43">
        <v>0</v>
      </c>
      <c r="AW525" s="43">
        <f t="shared" si="97"/>
        <v>0</v>
      </c>
      <c r="AY525" s="43" t="s">
        <v>24002</v>
      </c>
      <c r="AZ525" s="43">
        <v>0</v>
      </c>
      <c r="BA525" s="43">
        <v>0</v>
      </c>
      <c r="BB525" s="43">
        <v>0</v>
      </c>
    </row>
    <row r="526" spans="1:54">
      <c r="A526" s="43" t="s">
        <v>24956</v>
      </c>
      <c r="B526" s="43">
        <v>0</v>
      </c>
      <c r="C526" s="43">
        <v>0</v>
      </c>
      <c r="D526" s="43">
        <f t="shared" si="88"/>
        <v>0</v>
      </c>
      <c r="F526" s="43" t="s">
        <v>24956</v>
      </c>
      <c r="G526" s="43">
        <v>0</v>
      </c>
      <c r="H526" s="43">
        <v>0</v>
      </c>
      <c r="I526" s="43">
        <f t="shared" si="89"/>
        <v>0</v>
      </c>
      <c r="K526" s="43" t="s">
        <v>24956</v>
      </c>
      <c r="L526" s="43">
        <v>0</v>
      </c>
      <c r="M526" s="43">
        <v>0</v>
      </c>
      <c r="N526" s="43">
        <f t="shared" si="90"/>
        <v>0</v>
      </c>
      <c r="P526" s="43" t="s">
        <v>24956</v>
      </c>
      <c r="Q526" s="43">
        <v>0</v>
      </c>
      <c r="R526" s="43">
        <v>0</v>
      </c>
      <c r="S526" s="43">
        <f t="shared" si="91"/>
        <v>0</v>
      </c>
      <c r="U526" s="43" t="s">
        <v>24956</v>
      </c>
      <c r="V526" s="43">
        <v>0</v>
      </c>
      <c r="W526" s="43">
        <v>0</v>
      </c>
      <c r="X526" s="43">
        <f t="shared" si="92"/>
        <v>0</v>
      </c>
      <c r="Z526" s="43" t="s">
        <v>24956</v>
      </c>
      <c r="AA526" s="43">
        <v>0</v>
      </c>
      <c r="AB526" s="43">
        <v>0</v>
      </c>
      <c r="AC526" s="43">
        <f t="shared" si="93"/>
        <v>0</v>
      </c>
      <c r="AE526" s="43" t="s">
        <v>24956</v>
      </c>
      <c r="AF526" s="43">
        <v>0</v>
      </c>
      <c r="AG526" s="43">
        <v>0</v>
      </c>
      <c r="AH526" s="43">
        <f t="shared" si="94"/>
        <v>0</v>
      </c>
      <c r="AJ526" s="43" t="s">
        <v>24956</v>
      </c>
      <c r="AK526" s="43">
        <v>0</v>
      </c>
      <c r="AL526" s="43">
        <v>0</v>
      </c>
      <c r="AM526" s="43">
        <f t="shared" si="95"/>
        <v>0</v>
      </c>
      <c r="AO526" s="43" t="s">
        <v>24956</v>
      </c>
      <c r="AP526" s="43">
        <v>0</v>
      </c>
      <c r="AQ526" s="43">
        <v>0</v>
      </c>
      <c r="AR526" s="43">
        <f t="shared" si="96"/>
        <v>0</v>
      </c>
      <c r="AT526" s="43" t="s">
        <v>24956</v>
      </c>
      <c r="AU526" s="43">
        <v>0</v>
      </c>
      <c r="AV526" s="43">
        <v>0</v>
      </c>
      <c r="AW526" s="43">
        <f t="shared" si="97"/>
        <v>0</v>
      </c>
      <c r="AY526" s="43" t="s">
        <v>24956</v>
      </c>
      <c r="AZ526" s="43">
        <v>0</v>
      </c>
      <c r="BA526" s="43">
        <v>0</v>
      </c>
      <c r="BB526" s="43">
        <v>0</v>
      </c>
    </row>
    <row r="527" spans="1:54">
      <c r="A527" s="43" t="s">
        <v>24003</v>
      </c>
      <c r="B527" s="43">
        <v>0</v>
      </c>
      <c r="C527" s="43">
        <v>0</v>
      </c>
      <c r="D527" s="43">
        <f t="shared" si="88"/>
        <v>1</v>
      </c>
      <c r="F527" s="43" t="s">
        <v>24003</v>
      </c>
      <c r="G527" s="43">
        <v>0</v>
      </c>
      <c r="H527" s="43">
        <v>0</v>
      </c>
      <c r="I527" s="43">
        <f t="shared" si="89"/>
        <v>0</v>
      </c>
      <c r="K527" s="43" t="s">
        <v>24003</v>
      </c>
      <c r="L527" s="43">
        <v>0</v>
      </c>
      <c r="M527" s="43">
        <v>0</v>
      </c>
      <c r="N527" s="43">
        <f t="shared" si="90"/>
        <v>0</v>
      </c>
      <c r="P527" s="43" t="s">
        <v>24003</v>
      </c>
      <c r="Q527" s="43">
        <v>0</v>
      </c>
      <c r="R527" s="43">
        <v>0</v>
      </c>
      <c r="S527" s="43">
        <f t="shared" si="91"/>
        <v>0</v>
      </c>
      <c r="U527" s="43" t="s">
        <v>24003</v>
      </c>
      <c r="V527" s="43">
        <v>0</v>
      </c>
      <c r="W527" s="43">
        <v>0</v>
      </c>
      <c r="X527" s="43">
        <f t="shared" si="92"/>
        <v>0</v>
      </c>
      <c r="Z527" s="43" t="s">
        <v>24003</v>
      </c>
      <c r="AA527" s="43">
        <v>0</v>
      </c>
      <c r="AB527" s="43">
        <v>0</v>
      </c>
      <c r="AC527" s="43">
        <f t="shared" si="93"/>
        <v>0</v>
      </c>
      <c r="AE527" s="43" t="s">
        <v>24003</v>
      </c>
      <c r="AF527" s="43">
        <v>0</v>
      </c>
      <c r="AG527" s="43">
        <v>0</v>
      </c>
      <c r="AH527" s="43">
        <f t="shared" si="94"/>
        <v>0</v>
      </c>
      <c r="AJ527" s="43" t="s">
        <v>24003</v>
      </c>
      <c r="AK527" s="43">
        <v>0</v>
      </c>
      <c r="AL527" s="43">
        <v>0</v>
      </c>
      <c r="AM527" s="43">
        <f t="shared" si="95"/>
        <v>0</v>
      </c>
      <c r="AO527" s="43" t="s">
        <v>24003</v>
      </c>
      <c r="AP527" s="43">
        <v>0</v>
      </c>
      <c r="AQ527" s="43">
        <v>0</v>
      </c>
      <c r="AR527" s="43">
        <f t="shared" si="96"/>
        <v>0</v>
      </c>
      <c r="AT527" s="43" t="s">
        <v>24003</v>
      </c>
      <c r="AU527" s="43">
        <v>0</v>
      </c>
      <c r="AV527" s="43">
        <v>0</v>
      </c>
      <c r="AW527" s="43">
        <f t="shared" si="97"/>
        <v>0</v>
      </c>
      <c r="AY527" s="43" t="s">
        <v>24003</v>
      </c>
      <c r="AZ527" s="43">
        <v>0</v>
      </c>
      <c r="BA527" s="43">
        <v>0</v>
      </c>
      <c r="BB527" s="43">
        <v>0</v>
      </c>
    </row>
    <row r="528" spans="1:54">
      <c r="A528" s="43" t="s">
        <v>24957</v>
      </c>
      <c r="B528" s="43">
        <v>0</v>
      </c>
      <c r="C528" s="43">
        <v>0</v>
      </c>
      <c r="D528" s="43">
        <f t="shared" si="88"/>
        <v>0</v>
      </c>
      <c r="F528" s="43" t="s">
        <v>24957</v>
      </c>
      <c r="G528" s="43">
        <v>0</v>
      </c>
      <c r="H528" s="43">
        <v>0</v>
      </c>
      <c r="I528" s="43">
        <f t="shared" si="89"/>
        <v>0</v>
      </c>
      <c r="K528" s="43" t="s">
        <v>24957</v>
      </c>
      <c r="L528" s="43">
        <v>0</v>
      </c>
      <c r="M528" s="43">
        <v>0</v>
      </c>
      <c r="N528" s="43">
        <f t="shared" si="90"/>
        <v>0</v>
      </c>
      <c r="P528" s="43" t="s">
        <v>24957</v>
      </c>
      <c r="Q528" s="43">
        <v>0</v>
      </c>
      <c r="R528" s="43">
        <v>0</v>
      </c>
      <c r="S528" s="43">
        <f t="shared" si="91"/>
        <v>0</v>
      </c>
      <c r="U528" s="43" t="s">
        <v>24957</v>
      </c>
      <c r="V528" s="43">
        <v>0</v>
      </c>
      <c r="W528" s="43">
        <v>0</v>
      </c>
      <c r="X528" s="43">
        <f t="shared" si="92"/>
        <v>0</v>
      </c>
      <c r="Z528" s="43" t="s">
        <v>24957</v>
      </c>
      <c r="AA528" s="43">
        <v>0</v>
      </c>
      <c r="AB528" s="43">
        <v>0</v>
      </c>
      <c r="AC528" s="43">
        <f t="shared" si="93"/>
        <v>0</v>
      </c>
      <c r="AE528" s="43" t="s">
        <v>24957</v>
      </c>
      <c r="AF528" s="43">
        <v>0</v>
      </c>
      <c r="AG528" s="43">
        <v>0</v>
      </c>
      <c r="AH528" s="43">
        <f t="shared" si="94"/>
        <v>0</v>
      </c>
      <c r="AJ528" s="43" t="s">
        <v>24957</v>
      </c>
      <c r="AK528" s="43">
        <v>0</v>
      </c>
      <c r="AL528" s="43">
        <v>0</v>
      </c>
      <c r="AM528" s="43">
        <f t="shared" si="95"/>
        <v>0</v>
      </c>
      <c r="AO528" s="43" t="s">
        <v>24957</v>
      </c>
      <c r="AP528" s="43">
        <v>0</v>
      </c>
      <c r="AQ528" s="43">
        <v>0</v>
      </c>
      <c r="AR528" s="43">
        <f t="shared" si="96"/>
        <v>0</v>
      </c>
      <c r="AT528" s="43" t="s">
        <v>24957</v>
      </c>
      <c r="AU528" s="43">
        <v>0</v>
      </c>
      <c r="AV528" s="43">
        <v>0</v>
      </c>
      <c r="AW528" s="43">
        <f t="shared" si="97"/>
        <v>0</v>
      </c>
      <c r="AY528" s="43" t="s">
        <v>24957</v>
      </c>
      <c r="AZ528" s="43">
        <v>0</v>
      </c>
      <c r="BA528" s="43">
        <v>0</v>
      </c>
      <c r="BB528" s="43">
        <v>0</v>
      </c>
    </row>
    <row r="529" spans="1:54">
      <c r="A529" s="43" t="s">
        <v>24004</v>
      </c>
      <c r="B529" s="43">
        <v>0</v>
      </c>
      <c r="C529" s="43">
        <v>0</v>
      </c>
      <c r="D529" s="43">
        <f t="shared" si="88"/>
        <v>0</v>
      </c>
      <c r="F529" s="43" t="s">
        <v>24004</v>
      </c>
      <c r="G529" s="43">
        <v>0</v>
      </c>
      <c r="H529" s="43">
        <v>0</v>
      </c>
      <c r="I529" s="43">
        <f t="shared" si="89"/>
        <v>0</v>
      </c>
      <c r="K529" s="43" t="s">
        <v>24004</v>
      </c>
      <c r="L529" s="43">
        <v>0</v>
      </c>
      <c r="M529" s="43">
        <v>0</v>
      </c>
      <c r="N529" s="43">
        <f t="shared" si="90"/>
        <v>0</v>
      </c>
      <c r="P529" s="43" t="s">
        <v>24004</v>
      </c>
      <c r="Q529" s="43">
        <v>0</v>
      </c>
      <c r="R529" s="43">
        <v>0</v>
      </c>
      <c r="S529" s="43">
        <f t="shared" si="91"/>
        <v>0</v>
      </c>
      <c r="U529" s="43" t="s">
        <v>24004</v>
      </c>
      <c r="V529" s="43">
        <v>0</v>
      </c>
      <c r="W529" s="43">
        <v>0</v>
      </c>
      <c r="X529" s="43">
        <f t="shared" si="92"/>
        <v>0</v>
      </c>
      <c r="Z529" s="43" t="s">
        <v>24004</v>
      </c>
      <c r="AA529" s="43">
        <v>0</v>
      </c>
      <c r="AB529" s="43">
        <v>0</v>
      </c>
      <c r="AC529" s="43">
        <f t="shared" si="93"/>
        <v>0</v>
      </c>
      <c r="AE529" s="43" t="s">
        <v>24004</v>
      </c>
      <c r="AF529" s="43">
        <v>0</v>
      </c>
      <c r="AG529" s="43">
        <v>0</v>
      </c>
      <c r="AH529" s="43">
        <f t="shared" si="94"/>
        <v>1</v>
      </c>
      <c r="AJ529" s="43" t="s">
        <v>24004</v>
      </c>
      <c r="AK529" s="43">
        <v>0</v>
      </c>
      <c r="AL529" s="43">
        <v>0</v>
      </c>
      <c r="AM529" s="43">
        <f t="shared" si="95"/>
        <v>0</v>
      </c>
      <c r="AO529" s="43" t="s">
        <v>24004</v>
      </c>
      <c r="AP529" s="43">
        <v>0</v>
      </c>
      <c r="AQ529" s="43">
        <v>0</v>
      </c>
      <c r="AR529" s="43">
        <f t="shared" si="96"/>
        <v>0</v>
      </c>
      <c r="AT529" s="43" t="s">
        <v>24004</v>
      </c>
      <c r="AU529" s="43">
        <v>0</v>
      </c>
      <c r="AV529" s="43">
        <v>0</v>
      </c>
      <c r="AW529" s="43">
        <f t="shared" si="97"/>
        <v>0</v>
      </c>
      <c r="AY529" s="43" t="s">
        <v>24004</v>
      </c>
      <c r="AZ529" s="43">
        <v>0</v>
      </c>
      <c r="BA529" s="43">
        <v>0</v>
      </c>
      <c r="BB529" s="43">
        <v>0</v>
      </c>
    </row>
    <row r="530" spans="1:54">
      <c r="A530" s="43" t="s">
        <v>24958</v>
      </c>
      <c r="B530" s="43">
        <v>0</v>
      </c>
      <c r="C530" s="43">
        <v>0</v>
      </c>
      <c r="D530" s="43">
        <f t="shared" si="88"/>
        <v>0</v>
      </c>
      <c r="F530" s="43" t="s">
        <v>24958</v>
      </c>
      <c r="G530" s="43">
        <v>0</v>
      </c>
      <c r="H530" s="43">
        <v>0</v>
      </c>
      <c r="I530" s="43">
        <f t="shared" si="89"/>
        <v>0</v>
      </c>
      <c r="K530" s="43" t="s">
        <v>24958</v>
      </c>
      <c r="L530" s="43">
        <v>0</v>
      </c>
      <c r="M530" s="43">
        <v>0</v>
      </c>
      <c r="N530" s="43">
        <f t="shared" si="90"/>
        <v>0</v>
      </c>
      <c r="P530" s="43" t="s">
        <v>24958</v>
      </c>
      <c r="Q530" s="43">
        <v>0</v>
      </c>
      <c r="R530" s="43">
        <v>0</v>
      </c>
      <c r="S530" s="43">
        <f t="shared" si="91"/>
        <v>0</v>
      </c>
      <c r="U530" s="43" t="s">
        <v>24958</v>
      </c>
      <c r="V530" s="43">
        <v>0</v>
      </c>
      <c r="W530" s="43">
        <v>0</v>
      </c>
      <c r="X530" s="43">
        <f t="shared" si="92"/>
        <v>0</v>
      </c>
      <c r="Z530" s="43" t="s">
        <v>24958</v>
      </c>
      <c r="AA530" s="43">
        <v>0</v>
      </c>
      <c r="AB530" s="43">
        <v>0</v>
      </c>
      <c r="AC530" s="43">
        <f t="shared" si="93"/>
        <v>0</v>
      </c>
      <c r="AE530" s="43" t="s">
        <v>24958</v>
      </c>
      <c r="AF530" s="43">
        <v>0</v>
      </c>
      <c r="AG530" s="43">
        <v>0</v>
      </c>
      <c r="AH530" s="43">
        <f t="shared" si="94"/>
        <v>0</v>
      </c>
      <c r="AJ530" s="43" t="s">
        <v>24958</v>
      </c>
      <c r="AK530" s="43">
        <v>0</v>
      </c>
      <c r="AL530" s="43">
        <v>0</v>
      </c>
      <c r="AM530" s="43">
        <f t="shared" si="95"/>
        <v>0</v>
      </c>
      <c r="AO530" s="43" t="s">
        <v>24958</v>
      </c>
      <c r="AP530" s="43">
        <v>0</v>
      </c>
      <c r="AQ530" s="43">
        <v>0</v>
      </c>
      <c r="AR530" s="43">
        <f t="shared" si="96"/>
        <v>0</v>
      </c>
      <c r="AT530" s="43" t="s">
        <v>24958</v>
      </c>
      <c r="AU530" s="43">
        <v>0</v>
      </c>
      <c r="AV530" s="43">
        <v>0</v>
      </c>
      <c r="AW530" s="43">
        <f t="shared" si="97"/>
        <v>0</v>
      </c>
      <c r="AY530" s="43" t="s">
        <v>24958</v>
      </c>
      <c r="AZ530" s="43">
        <v>0</v>
      </c>
      <c r="BA530" s="43">
        <v>0</v>
      </c>
      <c r="BB530" s="43">
        <v>0</v>
      </c>
    </row>
    <row r="531" spans="1:54">
      <c r="A531" s="43" t="s">
        <v>24959</v>
      </c>
      <c r="B531" s="43">
        <v>0</v>
      </c>
      <c r="C531" s="43">
        <v>0</v>
      </c>
      <c r="D531" s="43">
        <f t="shared" si="88"/>
        <v>0</v>
      </c>
      <c r="F531" s="43" t="s">
        <v>24959</v>
      </c>
      <c r="G531" s="43">
        <v>0</v>
      </c>
      <c r="H531" s="43">
        <v>0</v>
      </c>
      <c r="I531" s="43">
        <f t="shared" si="89"/>
        <v>0</v>
      </c>
      <c r="K531" s="43" t="s">
        <v>24959</v>
      </c>
      <c r="L531" s="43">
        <v>0</v>
      </c>
      <c r="M531" s="43">
        <v>0</v>
      </c>
      <c r="N531" s="43">
        <f t="shared" si="90"/>
        <v>0</v>
      </c>
      <c r="P531" s="43" t="s">
        <v>24959</v>
      </c>
      <c r="Q531" s="43">
        <v>0</v>
      </c>
      <c r="R531" s="43">
        <v>0</v>
      </c>
      <c r="S531" s="43">
        <f t="shared" si="91"/>
        <v>0</v>
      </c>
      <c r="U531" s="43" t="s">
        <v>24959</v>
      </c>
      <c r="V531" s="43">
        <v>0</v>
      </c>
      <c r="W531" s="43">
        <v>0</v>
      </c>
      <c r="X531" s="43">
        <f t="shared" si="92"/>
        <v>0</v>
      </c>
      <c r="Z531" s="43" t="s">
        <v>24959</v>
      </c>
      <c r="AA531" s="43">
        <v>0</v>
      </c>
      <c r="AB531" s="43">
        <v>0</v>
      </c>
      <c r="AC531" s="43">
        <f t="shared" si="93"/>
        <v>0</v>
      </c>
      <c r="AE531" s="43" t="s">
        <v>24959</v>
      </c>
      <c r="AF531" s="43">
        <v>0</v>
      </c>
      <c r="AG531" s="43">
        <v>0</v>
      </c>
      <c r="AH531" s="43">
        <f t="shared" si="94"/>
        <v>0</v>
      </c>
      <c r="AJ531" s="43" t="s">
        <v>24959</v>
      </c>
      <c r="AK531" s="43">
        <v>0</v>
      </c>
      <c r="AL531" s="43">
        <v>0</v>
      </c>
      <c r="AM531" s="43">
        <f t="shared" si="95"/>
        <v>0</v>
      </c>
      <c r="AO531" s="43" t="s">
        <v>24959</v>
      </c>
      <c r="AP531" s="43">
        <v>0</v>
      </c>
      <c r="AQ531" s="43">
        <v>0</v>
      </c>
      <c r="AR531" s="43">
        <f t="shared" si="96"/>
        <v>0</v>
      </c>
      <c r="AT531" s="43" t="s">
        <v>24959</v>
      </c>
      <c r="AU531" s="43">
        <v>0</v>
      </c>
      <c r="AV531" s="43">
        <v>0</v>
      </c>
      <c r="AW531" s="43">
        <f t="shared" si="97"/>
        <v>0</v>
      </c>
      <c r="AY531" s="43" t="s">
        <v>24959</v>
      </c>
      <c r="AZ531" s="43">
        <v>0</v>
      </c>
      <c r="BA531" s="43">
        <v>0</v>
      </c>
      <c r="BB531" s="43">
        <v>0</v>
      </c>
    </row>
    <row r="532" spans="1:54">
      <c r="A532" s="43" t="s">
        <v>24005</v>
      </c>
      <c r="B532" s="43">
        <v>0</v>
      </c>
      <c r="C532" s="43">
        <v>0</v>
      </c>
      <c r="D532" s="43">
        <f t="shared" si="88"/>
        <v>0</v>
      </c>
      <c r="F532" s="43" t="s">
        <v>24005</v>
      </c>
      <c r="G532" s="43">
        <v>0</v>
      </c>
      <c r="H532" s="43">
        <v>0</v>
      </c>
      <c r="I532" s="43">
        <f t="shared" si="89"/>
        <v>0</v>
      </c>
      <c r="K532" s="43" t="s">
        <v>24005</v>
      </c>
      <c r="L532" s="43">
        <v>0</v>
      </c>
      <c r="M532" s="43">
        <v>0</v>
      </c>
      <c r="N532" s="43">
        <f t="shared" si="90"/>
        <v>0</v>
      </c>
      <c r="P532" s="43" t="s">
        <v>24005</v>
      </c>
      <c r="Q532" s="43">
        <v>0</v>
      </c>
      <c r="R532" s="43">
        <v>0</v>
      </c>
      <c r="S532" s="43">
        <f t="shared" si="91"/>
        <v>0</v>
      </c>
      <c r="U532" s="43" t="s">
        <v>24005</v>
      </c>
      <c r="V532" s="43">
        <v>0</v>
      </c>
      <c r="W532" s="43">
        <v>0</v>
      </c>
      <c r="X532" s="43">
        <f t="shared" si="92"/>
        <v>1</v>
      </c>
      <c r="Z532" s="43" t="s">
        <v>24005</v>
      </c>
      <c r="AA532" s="43">
        <v>0</v>
      </c>
      <c r="AB532" s="43">
        <v>0</v>
      </c>
      <c r="AC532" s="43">
        <f t="shared" si="93"/>
        <v>0</v>
      </c>
      <c r="AE532" s="43" t="s">
        <v>24005</v>
      </c>
      <c r="AF532" s="43">
        <v>0</v>
      </c>
      <c r="AG532" s="43">
        <v>0</v>
      </c>
      <c r="AH532" s="43">
        <f t="shared" si="94"/>
        <v>0</v>
      </c>
      <c r="AJ532" s="43" t="s">
        <v>24005</v>
      </c>
      <c r="AK532" s="43">
        <v>0</v>
      </c>
      <c r="AL532" s="43">
        <v>0</v>
      </c>
      <c r="AM532" s="43">
        <f t="shared" si="95"/>
        <v>0</v>
      </c>
      <c r="AO532" s="43" t="s">
        <v>24005</v>
      </c>
      <c r="AP532" s="43">
        <v>0</v>
      </c>
      <c r="AQ532" s="43">
        <v>0</v>
      </c>
      <c r="AR532" s="43">
        <f t="shared" si="96"/>
        <v>0</v>
      </c>
      <c r="AT532" s="43" t="s">
        <v>24005</v>
      </c>
      <c r="AU532" s="43">
        <v>0</v>
      </c>
      <c r="AV532" s="43">
        <v>0</v>
      </c>
      <c r="AW532" s="43">
        <f t="shared" si="97"/>
        <v>0</v>
      </c>
      <c r="AY532" s="43" t="s">
        <v>24005</v>
      </c>
      <c r="AZ532" s="43">
        <v>0</v>
      </c>
      <c r="BA532" s="43">
        <v>0</v>
      </c>
      <c r="BB532" s="43">
        <v>0</v>
      </c>
    </row>
    <row r="533" spans="1:54">
      <c r="A533" s="43" t="s">
        <v>24960</v>
      </c>
      <c r="B533" s="43">
        <v>0</v>
      </c>
      <c r="C533" s="43">
        <v>0</v>
      </c>
      <c r="D533" s="43">
        <f t="shared" si="88"/>
        <v>0</v>
      </c>
      <c r="F533" s="43" t="s">
        <v>24960</v>
      </c>
      <c r="G533" s="43">
        <v>0</v>
      </c>
      <c r="H533" s="43">
        <v>0</v>
      </c>
      <c r="I533" s="43">
        <f t="shared" si="89"/>
        <v>0</v>
      </c>
      <c r="K533" s="43" t="s">
        <v>24960</v>
      </c>
      <c r="L533" s="43">
        <v>0</v>
      </c>
      <c r="M533" s="43">
        <v>0</v>
      </c>
      <c r="N533" s="43">
        <f t="shared" si="90"/>
        <v>0</v>
      </c>
      <c r="P533" s="43" t="s">
        <v>24960</v>
      </c>
      <c r="Q533" s="43">
        <v>0</v>
      </c>
      <c r="R533" s="43">
        <v>0</v>
      </c>
      <c r="S533" s="43">
        <f t="shared" si="91"/>
        <v>0</v>
      </c>
      <c r="U533" s="43" t="s">
        <v>24960</v>
      </c>
      <c r="V533" s="43">
        <v>0</v>
      </c>
      <c r="W533" s="43">
        <v>0</v>
      </c>
      <c r="X533" s="43">
        <f t="shared" si="92"/>
        <v>0</v>
      </c>
      <c r="Z533" s="43" t="s">
        <v>24960</v>
      </c>
      <c r="AA533" s="43">
        <v>0</v>
      </c>
      <c r="AB533" s="43">
        <v>0</v>
      </c>
      <c r="AC533" s="43">
        <f t="shared" si="93"/>
        <v>0</v>
      </c>
      <c r="AE533" s="43" t="s">
        <v>24960</v>
      </c>
      <c r="AF533" s="43">
        <v>0</v>
      </c>
      <c r="AG533" s="43">
        <v>0</v>
      </c>
      <c r="AH533" s="43">
        <f t="shared" si="94"/>
        <v>0</v>
      </c>
      <c r="AJ533" s="43" t="s">
        <v>24960</v>
      </c>
      <c r="AK533" s="43">
        <v>0</v>
      </c>
      <c r="AL533" s="43">
        <v>0</v>
      </c>
      <c r="AM533" s="43">
        <f t="shared" si="95"/>
        <v>0</v>
      </c>
      <c r="AO533" s="43" t="s">
        <v>24960</v>
      </c>
      <c r="AP533" s="43">
        <v>0</v>
      </c>
      <c r="AQ533" s="43">
        <v>0</v>
      </c>
      <c r="AR533" s="43">
        <f t="shared" si="96"/>
        <v>0</v>
      </c>
      <c r="AT533" s="43" t="s">
        <v>24960</v>
      </c>
      <c r="AU533" s="43">
        <v>0</v>
      </c>
      <c r="AV533" s="43">
        <v>0</v>
      </c>
      <c r="AW533" s="43">
        <f t="shared" si="97"/>
        <v>0</v>
      </c>
      <c r="AY533" s="43" t="s">
        <v>24960</v>
      </c>
      <c r="AZ533" s="43">
        <v>0</v>
      </c>
      <c r="BA533" s="43">
        <v>0</v>
      </c>
      <c r="BB533" s="43">
        <f t="shared" si="98"/>
        <v>0</v>
      </c>
    </row>
    <row r="534" spans="1:54">
      <c r="A534" s="43" t="s">
        <v>24961</v>
      </c>
      <c r="B534" s="43">
        <v>0</v>
      </c>
      <c r="C534" s="43">
        <v>0</v>
      </c>
      <c r="D534" s="43">
        <f t="shared" si="88"/>
        <v>0</v>
      </c>
      <c r="F534" s="43" t="s">
        <v>24961</v>
      </c>
      <c r="G534" s="43">
        <v>0</v>
      </c>
      <c r="H534" s="43">
        <v>0</v>
      </c>
      <c r="I534" s="43">
        <f t="shared" si="89"/>
        <v>0</v>
      </c>
      <c r="K534" s="43" t="s">
        <v>24961</v>
      </c>
      <c r="L534" s="43">
        <v>0</v>
      </c>
      <c r="M534" s="43">
        <v>0</v>
      </c>
      <c r="N534" s="43">
        <f t="shared" si="90"/>
        <v>0</v>
      </c>
      <c r="P534" s="43" t="s">
        <v>24961</v>
      </c>
      <c r="Q534" s="43">
        <v>0</v>
      </c>
      <c r="R534" s="43">
        <v>0</v>
      </c>
      <c r="S534" s="43">
        <f t="shared" si="91"/>
        <v>0</v>
      </c>
      <c r="U534" s="43" t="s">
        <v>24961</v>
      </c>
      <c r="V534" s="43">
        <v>0</v>
      </c>
      <c r="W534" s="43">
        <v>0</v>
      </c>
      <c r="X534" s="43">
        <f t="shared" si="92"/>
        <v>0</v>
      </c>
      <c r="Z534" s="43" t="s">
        <v>24961</v>
      </c>
      <c r="AA534" s="43">
        <v>0</v>
      </c>
      <c r="AB534" s="43">
        <v>0</v>
      </c>
      <c r="AC534" s="43">
        <f t="shared" si="93"/>
        <v>0</v>
      </c>
      <c r="AE534" s="43" t="s">
        <v>24961</v>
      </c>
      <c r="AF534" s="43">
        <v>0</v>
      </c>
      <c r="AG534" s="43">
        <v>0</v>
      </c>
      <c r="AH534" s="43">
        <f t="shared" si="94"/>
        <v>0</v>
      </c>
      <c r="AJ534" s="43" t="s">
        <v>24961</v>
      </c>
      <c r="AK534" s="43">
        <v>0</v>
      </c>
      <c r="AL534" s="43">
        <v>0</v>
      </c>
      <c r="AM534" s="43">
        <f t="shared" si="95"/>
        <v>0</v>
      </c>
      <c r="AO534" s="43" t="s">
        <v>24961</v>
      </c>
      <c r="AP534" s="43">
        <v>0</v>
      </c>
      <c r="AQ534" s="43">
        <v>0</v>
      </c>
      <c r="AR534" s="43">
        <f t="shared" si="96"/>
        <v>0</v>
      </c>
      <c r="AT534" s="43" t="s">
        <v>24961</v>
      </c>
      <c r="AU534" s="43">
        <v>0</v>
      </c>
      <c r="AV534" s="43">
        <v>0</v>
      </c>
      <c r="AW534" s="43">
        <f t="shared" si="97"/>
        <v>0</v>
      </c>
      <c r="AY534" s="43" t="s">
        <v>24961</v>
      </c>
      <c r="AZ534" s="43">
        <v>0</v>
      </c>
      <c r="BA534" s="43">
        <v>0</v>
      </c>
      <c r="BB534" s="43">
        <f t="shared" si="98"/>
        <v>0</v>
      </c>
    </row>
    <row r="535" spans="1:54">
      <c r="A535" s="43" t="s">
        <v>24962</v>
      </c>
      <c r="B535" s="43">
        <v>0</v>
      </c>
      <c r="C535" s="43">
        <v>0</v>
      </c>
      <c r="D535" s="43">
        <f t="shared" si="88"/>
        <v>0</v>
      </c>
      <c r="F535" s="43" t="s">
        <v>24962</v>
      </c>
      <c r="G535" s="43">
        <v>0</v>
      </c>
      <c r="H535" s="43">
        <v>0</v>
      </c>
      <c r="I535" s="43">
        <f t="shared" si="89"/>
        <v>0</v>
      </c>
      <c r="K535" s="43" t="s">
        <v>24962</v>
      </c>
      <c r="L535" s="43">
        <v>0</v>
      </c>
      <c r="M535" s="43">
        <v>0</v>
      </c>
      <c r="N535" s="43">
        <f t="shared" si="90"/>
        <v>0</v>
      </c>
      <c r="P535" s="43" t="s">
        <v>24962</v>
      </c>
      <c r="Q535" s="43">
        <v>0</v>
      </c>
      <c r="R535" s="43">
        <v>0</v>
      </c>
      <c r="S535" s="43">
        <f t="shared" si="91"/>
        <v>0</v>
      </c>
      <c r="U535" s="43" t="s">
        <v>24962</v>
      </c>
      <c r="V535" s="43">
        <v>0</v>
      </c>
      <c r="W535" s="43">
        <v>0</v>
      </c>
      <c r="X535" s="43">
        <f t="shared" si="92"/>
        <v>0</v>
      </c>
      <c r="Z535" s="43" t="s">
        <v>24962</v>
      </c>
      <c r="AA535" s="43">
        <v>0</v>
      </c>
      <c r="AB535" s="43">
        <v>0</v>
      </c>
      <c r="AC535" s="43">
        <f t="shared" si="93"/>
        <v>0</v>
      </c>
      <c r="AE535" s="43" t="s">
        <v>24962</v>
      </c>
      <c r="AF535" s="43">
        <v>0</v>
      </c>
      <c r="AG535" s="43">
        <v>0</v>
      </c>
      <c r="AH535" s="43">
        <f t="shared" si="94"/>
        <v>0</v>
      </c>
      <c r="AJ535" s="43" t="s">
        <v>24962</v>
      </c>
      <c r="AK535" s="43">
        <v>0</v>
      </c>
      <c r="AL535" s="43">
        <v>0</v>
      </c>
      <c r="AM535" s="43">
        <f t="shared" si="95"/>
        <v>0</v>
      </c>
      <c r="AO535" s="43" t="s">
        <v>24962</v>
      </c>
      <c r="AP535" s="43">
        <v>0</v>
      </c>
      <c r="AQ535" s="43">
        <v>0</v>
      </c>
      <c r="AR535" s="43">
        <f t="shared" si="96"/>
        <v>0</v>
      </c>
      <c r="AT535" s="43" t="s">
        <v>24962</v>
      </c>
      <c r="AU535" s="43">
        <v>0</v>
      </c>
      <c r="AV535" s="43">
        <v>0</v>
      </c>
      <c r="AW535" s="43">
        <f t="shared" si="97"/>
        <v>0</v>
      </c>
      <c r="AY535" s="43" t="s">
        <v>24962</v>
      </c>
      <c r="AZ535" s="43">
        <v>0</v>
      </c>
      <c r="BA535" s="43">
        <v>0</v>
      </c>
      <c r="BB535" s="43">
        <f t="shared" si="98"/>
        <v>0</v>
      </c>
    </row>
    <row r="536" spans="1:54">
      <c r="A536" s="43" t="s">
        <v>24963</v>
      </c>
      <c r="B536" s="43">
        <v>0</v>
      </c>
      <c r="C536" s="43">
        <v>0</v>
      </c>
      <c r="D536" s="43">
        <f t="shared" si="88"/>
        <v>0</v>
      </c>
      <c r="F536" s="43" t="s">
        <v>24963</v>
      </c>
      <c r="G536" s="43">
        <v>0</v>
      </c>
      <c r="H536" s="43">
        <v>0</v>
      </c>
      <c r="I536" s="43">
        <f t="shared" si="89"/>
        <v>0</v>
      </c>
      <c r="K536" s="43" t="s">
        <v>24963</v>
      </c>
      <c r="L536" s="43">
        <v>0</v>
      </c>
      <c r="M536" s="43">
        <v>0</v>
      </c>
      <c r="N536" s="43">
        <f t="shared" si="90"/>
        <v>0</v>
      </c>
      <c r="P536" s="43" t="s">
        <v>24963</v>
      </c>
      <c r="Q536" s="43">
        <v>0</v>
      </c>
      <c r="R536" s="43">
        <v>0</v>
      </c>
      <c r="S536" s="43">
        <f t="shared" si="91"/>
        <v>0</v>
      </c>
      <c r="U536" s="43" t="s">
        <v>24963</v>
      </c>
      <c r="V536" s="43">
        <v>0</v>
      </c>
      <c r="W536" s="43">
        <v>0</v>
      </c>
      <c r="X536" s="43">
        <f t="shared" si="92"/>
        <v>0</v>
      </c>
      <c r="Z536" s="43" t="s">
        <v>24963</v>
      </c>
      <c r="AA536" s="43">
        <v>0</v>
      </c>
      <c r="AB536" s="43">
        <v>0</v>
      </c>
      <c r="AC536" s="43">
        <f t="shared" si="93"/>
        <v>0</v>
      </c>
      <c r="AE536" s="43" t="s">
        <v>24963</v>
      </c>
      <c r="AF536" s="43">
        <v>0</v>
      </c>
      <c r="AG536" s="43">
        <v>0</v>
      </c>
      <c r="AH536" s="43">
        <f t="shared" si="94"/>
        <v>0</v>
      </c>
      <c r="AJ536" s="43" t="s">
        <v>24963</v>
      </c>
      <c r="AK536" s="43">
        <v>0</v>
      </c>
      <c r="AL536" s="43">
        <v>0</v>
      </c>
      <c r="AM536" s="43">
        <f t="shared" si="95"/>
        <v>0</v>
      </c>
      <c r="AO536" s="43" t="s">
        <v>24963</v>
      </c>
      <c r="AP536" s="43">
        <v>0</v>
      </c>
      <c r="AQ536" s="43">
        <v>0</v>
      </c>
      <c r="AR536" s="43">
        <f t="shared" si="96"/>
        <v>0</v>
      </c>
      <c r="AT536" s="43" t="s">
        <v>24963</v>
      </c>
      <c r="AU536" s="43">
        <v>0</v>
      </c>
      <c r="AV536" s="43">
        <v>0</v>
      </c>
      <c r="AW536" s="43">
        <f t="shared" si="97"/>
        <v>0</v>
      </c>
      <c r="AY536" s="43" t="s">
        <v>24963</v>
      </c>
      <c r="AZ536" s="43">
        <v>0</v>
      </c>
      <c r="BA536" s="43">
        <v>0</v>
      </c>
      <c r="BB536" s="43">
        <v>0</v>
      </c>
    </row>
    <row r="537" spans="1:54">
      <c r="A537" s="43" t="s">
        <v>25197</v>
      </c>
      <c r="B537" s="43">
        <v>0</v>
      </c>
      <c r="C537" s="43">
        <v>0</v>
      </c>
      <c r="D537" s="43">
        <f t="shared" si="88"/>
        <v>0</v>
      </c>
      <c r="F537" s="43" t="s">
        <v>25197</v>
      </c>
      <c r="G537" s="43">
        <v>0</v>
      </c>
      <c r="H537" s="43">
        <v>0</v>
      </c>
      <c r="I537" s="43">
        <f t="shared" si="89"/>
        <v>1</v>
      </c>
      <c r="K537" s="43" t="s">
        <v>25197</v>
      </c>
      <c r="L537" s="43">
        <v>0</v>
      </c>
      <c r="M537" s="43">
        <v>0</v>
      </c>
      <c r="N537" s="43">
        <f t="shared" si="90"/>
        <v>0</v>
      </c>
      <c r="P537" s="43" t="s">
        <v>25197</v>
      </c>
      <c r="Q537" s="43">
        <v>0</v>
      </c>
      <c r="R537" s="43">
        <v>0</v>
      </c>
      <c r="S537" s="43">
        <f t="shared" si="91"/>
        <v>0</v>
      </c>
      <c r="U537" s="43" t="s">
        <v>25197</v>
      </c>
      <c r="V537" s="43">
        <v>0</v>
      </c>
      <c r="W537" s="43">
        <v>0</v>
      </c>
      <c r="X537" s="43">
        <f t="shared" si="92"/>
        <v>0</v>
      </c>
      <c r="Z537" s="43" t="s">
        <v>25197</v>
      </c>
      <c r="AA537" s="43">
        <v>0</v>
      </c>
      <c r="AB537" s="43">
        <v>0</v>
      </c>
      <c r="AC537" s="43">
        <f t="shared" si="93"/>
        <v>0</v>
      </c>
      <c r="AE537" s="43" t="s">
        <v>25197</v>
      </c>
      <c r="AF537" s="43">
        <v>0</v>
      </c>
      <c r="AG537" s="43">
        <v>0</v>
      </c>
      <c r="AH537" s="43">
        <f t="shared" si="94"/>
        <v>0</v>
      </c>
      <c r="AJ537" s="43" t="s">
        <v>25197</v>
      </c>
      <c r="AK537" s="43">
        <v>0</v>
      </c>
      <c r="AL537" s="43">
        <v>0</v>
      </c>
      <c r="AM537" s="43">
        <f t="shared" si="95"/>
        <v>0</v>
      </c>
      <c r="AO537" s="43" t="s">
        <v>25197</v>
      </c>
      <c r="AP537" s="43">
        <v>0</v>
      </c>
      <c r="AQ537" s="43">
        <v>0</v>
      </c>
      <c r="AR537" s="43">
        <f t="shared" si="96"/>
        <v>0</v>
      </c>
      <c r="AT537" s="43" t="s">
        <v>25197</v>
      </c>
      <c r="AU537" s="43">
        <v>0</v>
      </c>
      <c r="AV537" s="43">
        <v>0</v>
      </c>
      <c r="AW537" s="43">
        <f t="shared" si="97"/>
        <v>0</v>
      </c>
      <c r="AY537" s="43" t="s">
        <v>25197</v>
      </c>
      <c r="AZ537" s="43">
        <v>0</v>
      </c>
      <c r="BA537" s="43">
        <v>0</v>
      </c>
      <c r="BB537" s="43">
        <v>0</v>
      </c>
    </row>
    <row r="538" spans="1:54">
      <c r="A538" s="43" t="s">
        <v>24964</v>
      </c>
      <c r="B538" s="43">
        <v>0</v>
      </c>
      <c r="C538" s="43">
        <v>0</v>
      </c>
      <c r="D538" s="43">
        <f t="shared" si="88"/>
        <v>0</v>
      </c>
      <c r="F538" s="43" t="s">
        <v>24964</v>
      </c>
      <c r="G538" s="43">
        <v>0</v>
      </c>
      <c r="H538" s="43">
        <v>0</v>
      </c>
      <c r="I538" s="43">
        <f t="shared" si="89"/>
        <v>0</v>
      </c>
      <c r="K538" s="43" t="s">
        <v>24964</v>
      </c>
      <c r="L538" s="43">
        <v>0</v>
      </c>
      <c r="M538" s="43">
        <v>0</v>
      </c>
      <c r="N538" s="43">
        <f t="shared" si="90"/>
        <v>0</v>
      </c>
      <c r="P538" s="43" t="s">
        <v>24964</v>
      </c>
      <c r="Q538" s="43">
        <v>0</v>
      </c>
      <c r="R538" s="43">
        <v>0</v>
      </c>
      <c r="S538" s="43">
        <f t="shared" si="91"/>
        <v>0</v>
      </c>
      <c r="U538" s="43" t="s">
        <v>24964</v>
      </c>
      <c r="V538" s="43">
        <v>0</v>
      </c>
      <c r="W538" s="43">
        <v>0</v>
      </c>
      <c r="X538" s="43">
        <f t="shared" si="92"/>
        <v>0</v>
      </c>
      <c r="Z538" s="43" t="s">
        <v>24964</v>
      </c>
      <c r="AA538" s="43">
        <v>0</v>
      </c>
      <c r="AB538" s="43">
        <v>0</v>
      </c>
      <c r="AC538" s="43">
        <f t="shared" si="93"/>
        <v>0</v>
      </c>
      <c r="AE538" s="43" t="s">
        <v>24964</v>
      </c>
      <c r="AF538" s="43">
        <v>0</v>
      </c>
      <c r="AG538" s="43">
        <v>0</v>
      </c>
      <c r="AH538" s="43">
        <f t="shared" si="94"/>
        <v>0</v>
      </c>
      <c r="AJ538" s="43" t="s">
        <v>24964</v>
      </c>
      <c r="AK538" s="43">
        <v>0</v>
      </c>
      <c r="AL538" s="43">
        <v>0</v>
      </c>
      <c r="AM538" s="43">
        <f t="shared" si="95"/>
        <v>0</v>
      </c>
      <c r="AO538" s="43" t="s">
        <v>24964</v>
      </c>
      <c r="AP538" s="43">
        <v>0</v>
      </c>
      <c r="AQ538" s="43">
        <v>0</v>
      </c>
      <c r="AR538" s="43">
        <f t="shared" si="96"/>
        <v>0</v>
      </c>
      <c r="AT538" s="43" t="s">
        <v>24964</v>
      </c>
      <c r="AU538" s="43">
        <v>0</v>
      </c>
      <c r="AV538" s="43">
        <v>0</v>
      </c>
      <c r="AW538" s="43">
        <f t="shared" si="97"/>
        <v>0</v>
      </c>
      <c r="AY538" s="43" t="s">
        <v>24964</v>
      </c>
      <c r="AZ538" s="43">
        <v>0</v>
      </c>
      <c r="BA538" s="43">
        <v>0</v>
      </c>
      <c r="BB538" s="43">
        <v>0</v>
      </c>
    </row>
    <row r="539" spans="1:54">
      <c r="A539" s="43" t="s">
        <v>24006</v>
      </c>
      <c r="B539" s="43">
        <v>0</v>
      </c>
      <c r="C539" s="43">
        <v>0</v>
      </c>
      <c r="D539" s="43">
        <f t="shared" si="88"/>
        <v>0</v>
      </c>
      <c r="F539" s="43" t="s">
        <v>24006</v>
      </c>
      <c r="G539" s="43">
        <v>0</v>
      </c>
      <c r="H539" s="43">
        <v>0</v>
      </c>
      <c r="I539" s="43">
        <f t="shared" si="89"/>
        <v>0</v>
      </c>
      <c r="K539" s="43" t="s">
        <v>24006</v>
      </c>
      <c r="L539" s="43">
        <v>0</v>
      </c>
      <c r="M539" s="43">
        <v>0</v>
      </c>
      <c r="N539" s="43">
        <f t="shared" si="90"/>
        <v>1</v>
      </c>
      <c r="P539" s="43" t="s">
        <v>24006</v>
      </c>
      <c r="Q539" s="43">
        <v>0</v>
      </c>
      <c r="R539" s="43">
        <v>0</v>
      </c>
      <c r="S539" s="43">
        <f t="shared" si="91"/>
        <v>0</v>
      </c>
      <c r="U539" s="43" t="s">
        <v>24006</v>
      </c>
      <c r="V539" s="43">
        <v>0</v>
      </c>
      <c r="W539" s="43">
        <v>0</v>
      </c>
      <c r="X539" s="43">
        <f t="shared" si="92"/>
        <v>0</v>
      </c>
      <c r="Z539" s="43" t="s">
        <v>24006</v>
      </c>
      <c r="AA539" s="43">
        <v>0</v>
      </c>
      <c r="AB539" s="43">
        <v>0</v>
      </c>
      <c r="AC539" s="43">
        <f t="shared" si="93"/>
        <v>0</v>
      </c>
      <c r="AE539" s="43" t="s">
        <v>24006</v>
      </c>
      <c r="AF539" s="43">
        <v>0</v>
      </c>
      <c r="AG539" s="43">
        <v>0</v>
      </c>
      <c r="AH539" s="43">
        <f t="shared" si="94"/>
        <v>0</v>
      </c>
      <c r="AJ539" s="43" t="s">
        <v>24006</v>
      </c>
      <c r="AK539" s="43">
        <v>0</v>
      </c>
      <c r="AL539" s="43">
        <v>0</v>
      </c>
      <c r="AM539" s="43">
        <f t="shared" si="95"/>
        <v>0</v>
      </c>
      <c r="AO539" s="43" t="s">
        <v>24006</v>
      </c>
      <c r="AP539" s="43">
        <v>0</v>
      </c>
      <c r="AQ539" s="43">
        <v>0</v>
      </c>
      <c r="AR539" s="43">
        <f t="shared" si="96"/>
        <v>0</v>
      </c>
      <c r="AT539" s="43" t="s">
        <v>24006</v>
      </c>
      <c r="AU539" s="43">
        <v>0</v>
      </c>
      <c r="AV539" s="43">
        <v>0</v>
      </c>
      <c r="AW539" s="43">
        <f t="shared" si="97"/>
        <v>0</v>
      </c>
      <c r="AY539" s="43" t="s">
        <v>24006</v>
      </c>
      <c r="AZ539" s="43">
        <v>0</v>
      </c>
      <c r="BA539" s="43">
        <v>0</v>
      </c>
      <c r="BB539" s="43">
        <v>0</v>
      </c>
    </row>
    <row r="540" spans="1:54">
      <c r="A540" s="43" t="s">
        <v>24965</v>
      </c>
      <c r="B540" s="43">
        <v>0</v>
      </c>
      <c r="C540" s="43">
        <v>0</v>
      </c>
      <c r="D540" s="43">
        <f t="shared" si="88"/>
        <v>0</v>
      </c>
      <c r="F540" s="43" t="s">
        <v>24965</v>
      </c>
      <c r="G540" s="43">
        <v>0</v>
      </c>
      <c r="H540" s="43">
        <v>0</v>
      </c>
      <c r="I540" s="43">
        <f t="shared" si="89"/>
        <v>0</v>
      </c>
      <c r="K540" s="43" t="s">
        <v>24965</v>
      </c>
      <c r="L540" s="43">
        <v>0</v>
      </c>
      <c r="M540" s="43">
        <v>0</v>
      </c>
      <c r="N540" s="43">
        <f t="shared" si="90"/>
        <v>0</v>
      </c>
      <c r="P540" s="43" t="s">
        <v>24965</v>
      </c>
      <c r="Q540" s="43">
        <v>0</v>
      </c>
      <c r="R540" s="43">
        <v>0</v>
      </c>
      <c r="S540" s="43">
        <f t="shared" si="91"/>
        <v>0</v>
      </c>
      <c r="U540" s="43" t="s">
        <v>24965</v>
      </c>
      <c r="V540" s="43">
        <v>0</v>
      </c>
      <c r="W540" s="43">
        <v>0</v>
      </c>
      <c r="X540" s="43">
        <f t="shared" si="92"/>
        <v>0</v>
      </c>
      <c r="Z540" s="43" t="s">
        <v>24965</v>
      </c>
      <c r="AA540" s="43">
        <v>0</v>
      </c>
      <c r="AB540" s="43">
        <v>0</v>
      </c>
      <c r="AC540" s="43">
        <f t="shared" si="93"/>
        <v>0</v>
      </c>
      <c r="AE540" s="43" t="s">
        <v>24965</v>
      </c>
      <c r="AF540" s="43">
        <v>0</v>
      </c>
      <c r="AG540" s="43">
        <v>0</v>
      </c>
      <c r="AH540" s="43">
        <f t="shared" si="94"/>
        <v>0</v>
      </c>
      <c r="AJ540" s="43" t="s">
        <v>24965</v>
      </c>
      <c r="AK540" s="43">
        <v>0</v>
      </c>
      <c r="AL540" s="43">
        <v>0</v>
      </c>
      <c r="AM540" s="43">
        <f t="shared" si="95"/>
        <v>0</v>
      </c>
      <c r="AO540" s="43" t="s">
        <v>24965</v>
      </c>
      <c r="AP540" s="43">
        <v>0</v>
      </c>
      <c r="AQ540" s="43">
        <v>0</v>
      </c>
      <c r="AR540" s="43">
        <f t="shared" si="96"/>
        <v>0</v>
      </c>
      <c r="AT540" s="43" t="s">
        <v>24965</v>
      </c>
      <c r="AU540" s="43">
        <v>0</v>
      </c>
      <c r="AV540" s="43">
        <v>0</v>
      </c>
      <c r="AW540" s="43">
        <f t="shared" si="97"/>
        <v>0</v>
      </c>
      <c r="AY540" s="43" t="s">
        <v>24965</v>
      </c>
      <c r="AZ540" s="43">
        <v>0</v>
      </c>
      <c r="BA540" s="43">
        <v>0</v>
      </c>
      <c r="BB540" s="43">
        <v>0</v>
      </c>
    </row>
    <row r="541" spans="1:54">
      <c r="A541" s="43" t="s">
        <v>24007</v>
      </c>
      <c r="B541" s="43">
        <v>0</v>
      </c>
      <c r="C541" s="43">
        <v>0</v>
      </c>
      <c r="D541" s="43">
        <f t="shared" si="88"/>
        <v>1</v>
      </c>
      <c r="F541" s="43" t="s">
        <v>24007</v>
      </c>
      <c r="G541" s="43">
        <v>0</v>
      </c>
      <c r="H541" s="43">
        <v>0</v>
      </c>
      <c r="I541" s="43">
        <f t="shared" si="89"/>
        <v>0</v>
      </c>
      <c r="K541" s="43" t="s">
        <v>24007</v>
      </c>
      <c r="L541" s="43">
        <v>0</v>
      </c>
      <c r="M541" s="43">
        <v>0</v>
      </c>
      <c r="N541" s="43">
        <f t="shared" si="90"/>
        <v>0</v>
      </c>
      <c r="P541" s="43" t="s">
        <v>24007</v>
      </c>
      <c r="Q541" s="43">
        <v>0</v>
      </c>
      <c r="R541" s="43">
        <v>0</v>
      </c>
      <c r="S541" s="43">
        <f t="shared" si="91"/>
        <v>0</v>
      </c>
      <c r="U541" s="43" t="s">
        <v>24007</v>
      </c>
      <c r="V541" s="43">
        <v>0</v>
      </c>
      <c r="W541" s="43">
        <v>0</v>
      </c>
      <c r="X541" s="43">
        <f t="shared" si="92"/>
        <v>0</v>
      </c>
      <c r="Z541" s="43" t="s">
        <v>24007</v>
      </c>
      <c r="AA541" s="43">
        <v>0</v>
      </c>
      <c r="AB541" s="43">
        <v>0</v>
      </c>
      <c r="AC541" s="43">
        <f t="shared" si="93"/>
        <v>0</v>
      </c>
      <c r="AE541" s="43" t="s">
        <v>24007</v>
      </c>
      <c r="AF541" s="43">
        <v>0</v>
      </c>
      <c r="AG541" s="43">
        <v>0</v>
      </c>
      <c r="AH541" s="43">
        <f t="shared" si="94"/>
        <v>0</v>
      </c>
      <c r="AJ541" s="43" t="s">
        <v>24007</v>
      </c>
      <c r="AK541" s="43">
        <v>0</v>
      </c>
      <c r="AL541" s="43">
        <v>0</v>
      </c>
      <c r="AM541" s="43">
        <f t="shared" si="95"/>
        <v>0</v>
      </c>
      <c r="AO541" s="43" t="s">
        <v>24007</v>
      </c>
      <c r="AP541" s="43">
        <v>0</v>
      </c>
      <c r="AQ541" s="43">
        <v>0</v>
      </c>
      <c r="AR541" s="43">
        <f t="shared" si="96"/>
        <v>0</v>
      </c>
      <c r="AT541" s="43" t="s">
        <v>24007</v>
      </c>
      <c r="AU541" s="43">
        <v>0</v>
      </c>
      <c r="AV541" s="43">
        <v>0</v>
      </c>
      <c r="AW541" s="43">
        <f t="shared" si="97"/>
        <v>0</v>
      </c>
      <c r="AY541" s="43" t="s">
        <v>24007</v>
      </c>
      <c r="AZ541" s="43">
        <v>0</v>
      </c>
      <c r="BA541" s="43">
        <v>0</v>
      </c>
      <c r="BB541" s="43">
        <v>0</v>
      </c>
    </row>
    <row r="542" spans="1:54">
      <c r="A542" s="43" t="s">
        <v>24966</v>
      </c>
      <c r="B542" s="43">
        <v>0</v>
      </c>
      <c r="C542" s="43">
        <v>0</v>
      </c>
      <c r="D542" s="43">
        <f t="shared" si="88"/>
        <v>0</v>
      </c>
      <c r="F542" s="43" t="s">
        <v>24966</v>
      </c>
      <c r="G542" s="43">
        <v>0</v>
      </c>
      <c r="H542" s="43">
        <v>0</v>
      </c>
      <c r="I542" s="43">
        <f t="shared" si="89"/>
        <v>0</v>
      </c>
      <c r="K542" s="43" t="s">
        <v>24966</v>
      </c>
      <c r="L542" s="43">
        <v>0</v>
      </c>
      <c r="M542" s="43">
        <v>0</v>
      </c>
      <c r="N542" s="43">
        <f t="shared" si="90"/>
        <v>0</v>
      </c>
      <c r="P542" s="43" t="s">
        <v>24966</v>
      </c>
      <c r="Q542" s="43">
        <v>0</v>
      </c>
      <c r="R542" s="43">
        <v>0</v>
      </c>
      <c r="S542" s="43">
        <f t="shared" si="91"/>
        <v>0</v>
      </c>
      <c r="U542" s="43" t="s">
        <v>24966</v>
      </c>
      <c r="V542" s="43">
        <v>0</v>
      </c>
      <c r="W542" s="43">
        <v>0</v>
      </c>
      <c r="X542" s="43">
        <f t="shared" si="92"/>
        <v>0</v>
      </c>
      <c r="Z542" s="43" t="s">
        <v>24966</v>
      </c>
      <c r="AA542" s="43">
        <v>0</v>
      </c>
      <c r="AB542" s="43">
        <v>0</v>
      </c>
      <c r="AC542" s="43">
        <f t="shared" si="93"/>
        <v>0</v>
      </c>
      <c r="AE542" s="43" t="s">
        <v>24966</v>
      </c>
      <c r="AF542" s="43">
        <v>0</v>
      </c>
      <c r="AG542" s="43">
        <v>0</v>
      </c>
      <c r="AH542" s="43">
        <f t="shared" si="94"/>
        <v>0</v>
      </c>
      <c r="AJ542" s="43" t="s">
        <v>24966</v>
      </c>
      <c r="AK542" s="43">
        <v>0</v>
      </c>
      <c r="AL542" s="43">
        <v>0</v>
      </c>
      <c r="AM542" s="43">
        <f t="shared" si="95"/>
        <v>0</v>
      </c>
      <c r="AO542" s="43" t="s">
        <v>24966</v>
      </c>
      <c r="AP542" s="43">
        <v>0</v>
      </c>
      <c r="AQ542" s="43">
        <v>0</v>
      </c>
      <c r="AR542" s="43">
        <f t="shared" si="96"/>
        <v>0</v>
      </c>
      <c r="AT542" s="43" t="s">
        <v>24966</v>
      </c>
      <c r="AU542" s="43">
        <v>0</v>
      </c>
      <c r="AV542" s="43">
        <v>0</v>
      </c>
      <c r="AW542" s="43">
        <f t="shared" si="97"/>
        <v>0</v>
      </c>
      <c r="AY542" s="43" t="s">
        <v>24966</v>
      </c>
      <c r="AZ542" s="43">
        <v>0</v>
      </c>
      <c r="BA542" s="43">
        <v>0</v>
      </c>
      <c r="BB542" s="43">
        <v>0</v>
      </c>
    </row>
    <row r="543" spans="1:54">
      <c r="A543" s="43" t="s">
        <v>24008</v>
      </c>
      <c r="B543" s="43">
        <v>0</v>
      </c>
      <c r="C543" s="43">
        <v>0</v>
      </c>
      <c r="D543" s="43">
        <f t="shared" si="88"/>
        <v>0</v>
      </c>
      <c r="F543" s="43" t="s">
        <v>24008</v>
      </c>
      <c r="G543" s="43">
        <v>0</v>
      </c>
      <c r="H543" s="43">
        <v>0</v>
      </c>
      <c r="I543" s="43">
        <f t="shared" si="89"/>
        <v>0</v>
      </c>
      <c r="K543" s="43" t="s">
        <v>24008</v>
      </c>
      <c r="L543" s="43">
        <v>0</v>
      </c>
      <c r="M543" s="43">
        <v>0</v>
      </c>
      <c r="N543" s="43">
        <f t="shared" si="90"/>
        <v>0</v>
      </c>
      <c r="P543" s="43" t="s">
        <v>24008</v>
      </c>
      <c r="Q543" s="43">
        <v>0</v>
      </c>
      <c r="R543" s="43">
        <v>0</v>
      </c>
      <c r="S543" s="43">
        <f t="shared" si="91"/>
        <v>0</v>
      </c>
      <c r="U543" s="43" t="s">
        <v>24008</v>
      </c>
      <c r="V543" s="43">
        <v>0</v>
      </c>
      <c r="W543" s="43">
        <v>0</v>
      </c>
      <c r="X543" s="43">
        <f t="shared" si="92"/>
        <v>0</v>
      </c>
      <c r="Z543" s="43" t="s">
        <v>24008</v>
      </c>
      <c r="AA543" s="43">
        <v>0</v>
      </c>
      <c r="AB543" s="43">
        <v>0</v>
      </c>
      <c r="AC543" s="43">
        <f t="shared" si="93"/>
        <v>0</v>
      </c>
      <c r="AE543" s="43" t="s">
        <v>24008</v>
      </c>
      <c r="AF543" s="43">
        <v>0</v>
      </c>
      <c r="AG543" s="43">
        <v>0</v>
      </c>
      <c r="AH543" s="43">
        <f t="shared" si="94"/>
        <v>1</v>
      </c>
      <c r="AJ543" s="43" t="s">
        <v>24008</v>
      </c>
      <c r="AK543" s="43">
        <v>0</v>
      </c>
      <c r="AL543" s="43">
        <v>0</v>
      </c>
      <c r="AM543" s="43">
        <f t="shared" si="95"/>
        <v>0</v>
      </c>
      <c r="AO543" s="43" t="s">
        <v>24008</v>
      </c>
      <c r="AP543" s="43">
        <v>0</v>
      </c>
      <c r="AQ543" s="43">
        <v>0</v>
      </c>
      <c r="AR543" s="43">
        <f t="shared" si="96"/>
        <v>0</v>
      </c>
      <c r="AT543" s="43" t="s">
        <v>24008</v>
      </c>
      <c r="AU543" s="43">
        <v>0</v>
      </c>
      <c r="AV543" s="43">
        <v>0</v>
      </c>
      <c r="AW543" s="43">
        <f t="shared" si="97"/>
        <v>0</v>
      </c>
      <c r="AY543" s="43" t="s">
        <v>24008</v>
      </c>
      <c r="AZ543" s="43">
        <v>0</v>
      </c>
      <c r="BA543" s="43">
        <v>0</v>
      </c>
      <c r="BB543" s="43">
        <v>0</v>
      </c>
    </row>
    <row r="544" spans="1:54">
      <c r="A544" s="43" t="s">
        <v>24967</v>
      </c>
      <c r="B544" s="43">
        <v>0</v>
      </c>
      <c r="C544" s="43">
        <v>0</v>
      </c>
      <c r="D544" s="43">
        <f t="shared" si="88"/>
        <v>0</v>
      </c>
      <c r="F544" s="43" t="s">
        <v>24967</v>
      </c>
      <c r="G544" s="43">
        <v>0</v>
      </c>
      <c r="H544" s="43">
        <v>0</v>
      </c>
      <c r="I544" s="43">
        <f t="shared" si="89"/>
        <v>0</v>
      </c>
      <c r="K544" s="43" t="s">
        <v>24967</v>
      </c>
      <c r="L544" s="43">
        <v>0</v>
      </c>
      <c r="M544" s="43">
        <v>0</v>
      </c>
      <c r="N544" s="43">
        <f t="shared" si="90"/>
        <v>0</v>
      </c>
      <c r="P544" s="43" t="s">
        <v>24967</v>
      </c>
      <c r="Q544" s="43">
        <v>0</v>
      </c>
      <c r="R544" s="43">
        <v>0</v>
      </c>
      <c r="S544" s="43">
        <f t="shared" si="91"/>
        <v>0</v>
      </c>
      <c r="U544" s="43" t="s">
        <v>24967</v>
      </c>
      <c r="V544" s="43">
        <v>0</v>
      </c>
      <c r="W544" s="43">
        <v>0</v>
      </c>
      <c r="X544" s="43">
        <f t="shared" si="92"/>
        <v>0</v>
      </c>
      <c r="Z544" s="43" t="s">
        <v>24967</v>
      </c>
      <c r="AA544" s="43">
        <v>0</v>
      </c>
      <c r="AB544" s="43">
        <v>0</v>
      </c>
      <c r="AC544" s="43">
        <f t="shared" si="93"/>
        <v>0</v>
      </c>
      <c r="AE544" s="43" t="s">
        <v>24967</v>
      </c>
      <c r="AF544" s="43">
        <v>0</v>
      </c>
      <c r="AG544" s="43">
        <v>0</v>
      </c>
      <c r="AH544" s="43">
        <f t="shared" si="94"/>
        <v>0</v>
      </c>
      <c r="AJ544" s="43" t="s">
        <v>24967</v>
      </c>
      <c r="AK544" s="43">
        <v>0</v>
      </c>
      <c r="AL544" s="43">
        <v>0</v>
      </c>
      <c r="AM544" s="43">
        <f t="shared" si="95"/>
        <v>0</v>
      </c>
      <c r="AO544" s="43" t="s">
        <v>24967</v>
      </c>
      <c r="AP544" s="43">
        <v>0</v>
      </c>
      <c r="AQ544" s="43">
        <v>0</v>
      </c>
      <c r="AR544" s="43">
        <f t="shared" si="96"/>
        <v>0</v>
      </c>
      <c r="AT544" s="43" t="s">
        <v>24967</v>
      </c>
      <c r="AU544" s="43">
        <v>0</v>
      </c>
      <c r="AV544" s="43">
        <v>0</v>
      </c>
      <c r="AW544" s="43">
        <f t="shared" si="97"/>
        <v>0</v>
      </c>
      <c r="AY544" s="43" t="s">
        <v>24967</v>
      </c>
      <c r="AZ544" s="43">
        <v>0</v>
      </c>
      <c r="BA544" s="43">
        <v>0</v>
      </c>
      <c r="BB544" s="43">
        <v>0</v>
      </c>
    </row>
    <row r="545" spans="1:54">
      <c r="A545" s="43" t="s">
        <v>24968</v>
      </c>
      <c r="B545" s="43">
        <v>0</v>
      </c>
      <c r="C545" s="43">
        <v>0</v>
      </c>
      <c r="D545" s="43">
        <f t="shared" si="88"/>
        <v>0</v>
      </c>
      <c r="F545" s="43" t="s">
        <v>24968</v>
      </c>
      <c r="G545" s="43">
        <v>0</v>
      </c>
      <c r="H545" s="43">
        <v>0</v>
      </c>
      <c r="I545" s="43">
        <f t="shared" si="89"/>
        <v>0</v>
      </c>
      <c r="K545" s="43" t="s">
        <v>24968</v>
      </c>
      <c r="L545" s="43">
        <v>0</v>
      </c>
      <c r="M545" s="43">
        <v>0</v>
      </c>
      <c r="N545" s="43">
        <f t="shared" si="90"/>
        <v>0</v>
      </c>
      <c r="P545" s="43" t="s">
        <v>24968</v>
      </c>
      <c r="Q545" s="43">
        <v>0</v>
      </c>
      <c r="R545" s="43">
        <v>0</v>
      </c>
      <c r="S545" s="43">
        <f t="shared" si="91"/>
        <v>0</v>
      </c>
      <c r="U545" s="43" t="s">
        <v>24968</v>
      </c>
      <c r="V545" s="43">
        <v>0</v>
      </c>
      <c r="W545" s="43">
        <v>0</v>
      </c>
      <c r="X545" s="43">
        <f t="shared" si="92"/>
        <v>0</v>
      </c>
      <c r="Z545" s="43" t="s">
        <v>24968</v>
      </c>
      <c r="AA545" s="43">
        <v>0</v>
      </c>
      <c r="AB545" s="43">
        <v>0</v>
      </c>
      <c r="AC545" s="43">
        <f t="shared" si="93"/>
        <v>0</v>
      </c>
      <c r="AE545" s="43" t="s">
        <v>24968</v>
      </c>
      <c r="AF545" s="43">
        <v>0</v>
      </c>
      <c r="AG545" s="43">
        <v>0</v>
      </c>
      <c r="AH545" s="43">
        <f t="shared" si="94"/>
        <v>0</v>
      </c>
      <c r="AJ545" s="43" t="s">
        <v>24968</v>
      </c>
      <c r="AK545" s="43">
        <v>0</v>
      </c>
      <c r="AL545" s="43">
        <v>0</v>
      </c>
      <c r="AM545" s="43">
        <f t="shared" si="95"/>
        <v>0</v>
      </c>
      <c r="AO545" s="43" t="s">
        <v>24968</v>
      </c>
      <c r="AP545" s="43">
        <v>0</v>
      </c>
      <c r="AQ545" s="43">
        <v>0</v>
      </c>
      <c r="AR545" s="43">
        <f t="shared" si="96"/>
        <v>0</v>
      </c>
      <c r="AT545" s="43" t="s">
        <v>24968</v>
      </c>
      <c r="AU545" s="43">
        <v>0</v>
      </c>
      <c r="AV545" s="43">
        <v>0</v>
      </c>
      <c r="AW545" s="43">
        <f t="shared" si="97"/>
        <v>0</v>
      </c>
      <c r="AY545" s="43" t="s">
        <v>24968</v>
      </c>
      <c r="AZ545" s="43">
        <v>0</v>
      </c>
      <c r="BA545" s="43">
        <v>0</v>
      </c>
      <c r="BB545" s="43">
        <v>0</v>
      </c>
    </row>
    <row r="546" spans="1:54">
      <c r="A546" s="43" t="s">
        <v>24009</v>
      </c>
      <c r="B546" s="43">
        <v>0</v>
      </c>
      <c r="C546" s="43">
        <v>0</v>
      </c>
      <c r="D546" s="43">
        <f t="shared" si="88"/>
        <v>0</v>
      </c>
      <c r="F546" s="43" t="s">
        <v>24009</v>
      </c>
      <c r="G546" s="43">
        <v>0</v>
      </c>
      <c r="H546" s="43">
        <v>0</v>
      </c>
      <c r="I546" s="43">
        <f t="shared" si="89"/>
        <v>0</v>
      </c>
      <c r="K546" s="43" t="s">
        <v>24009</v>
      </c>
      <c r="L546" s="43">
        <v>0</v>
      </c>
      <c r="M546" s="43">
        <v>0</v>
      </c>
      <c r="N546" s="43">
        <f t="shared" si="90"/>
        <v>0</v>
      </c>
      <c r="P546" s="43" t="s">
        <v>24009</v>
      </c>
      <c r="Q546" s="43">
        <v>0</v>
      </c>
      <c r="R546" s="43">
        <v>0</v>
      </c>
      <c r="S546" s="43">
        <f t="shared" si="91"/>
        <v>0</v>
      </c>
      <c r="U546" s="43" t="s">
        <v>24009</v>
      </c>
      <c r="V546" s="43">
        <v>0</v>
      </c>
      <c r="W546" s="43">
        <v>0</v>
      </c>
      <c r="X546" s="43">
        <f t="shared" si="92"/>
        <v>1</v>
      </c>
      <c r="Z546" s="43" t="s">
        <v>24009</v>
      </c>
      <c r="AA546" s="43">
        <v>0</v>
      </c>
      <c r="AB546" s="43">
        <v>0</v>
      </c>
      <c r="AC546" s="43">
        <f t="shared" si="93"/>
        <v>0</v>
      </c>
      <c r="AE546" s="43" t="s">
        <v>24009</v>
      </c>
      <c r="AF546" s="43">
        <v>0</v>
      </c>
      <c r="AG546" s="43">
        <v>0</v>
      </c>
      <c r="AH546" s="43">
        <f t="shared" si="94"/>
        <v>0</v>
      </c>
      <c r="AJ546" s="43" t="s">
        <v>24009</v>
      </c>
      <c r="AK546" s="43">
        <v>0</v>
      </c>
      <c r="AL546" s="43">
        <v>0</v>
      </c>
      <c r="AM546" s="43">
        <f t="shared" si="95"/>
        <v>0</v>
      </c>
      <c r="AO546" s="43" t="s">
        <v>24009</v>
      </c>
      <c r="AP546" s="43">
        <v>0</v>
      </c>
      <c r="AQ546" s="43">
        <v>0</v>
      </c>
      <c r="AR546" s="43">
        <f t="shared" si="96"/>
        <v>0</v>
      </c>
      <c r="AT546" s="43" t="s">
        <v>24009</v>
      </c>
      <c r="AU546" s="43">
        <v>0</v>
      </c>
      <c r="AV546" s="43">
        <v>0</v>
      </c>
      <c r="AW546" s="43">
        <f t="shared" si="97"/>
        <v>0</v>
      </c>
      <c r="AY546" s="43" t="s">
        <v>24009</v>
      </c>
      <c r="AZ546" s="43">
        <v>0</v>
      </c>
      <c r="BA546" s="43">
        <v>0</v>
      </c>
      <c r="BB546" s="43">
        <v>0</v>
      </c>
    </row>
    <row r="547" spans="1:54">
      <c r="A547" s="43" t="s">
        <v>25198</v>
      </c>
      <c r="B547" s="43">
        <v>0</v>
      </c>
      <c r="C547" s="43">
        <v>0</v>
      </c>
      <c r="D547" s="43">
        <f t="shared" si="88"/>
        <v>0</v>
      </c>
      <c r="F547" s="43" t="s">
        <v>25198</v>
      </c>
      <c r="G547" s="43">
        <v>0</v>
      </c>
      <c r="H547" s="43">
        <v>0</v>
      </c>
      <c r="I547" s="43">
        <f t="shared" si="89"/>
        <v>0</v>
      </c>
      <c r="K547" s="43" t="s">
        <v>25198</v>
      </c>
      <c r="L547" s="43">
        <v>0</v>
      </c>
      <c r="M547" s="43">
        <v>0</v>
      </c>
      <c r="N547" s="43">
        <f t="shared" si="90"/>
        <v>0</v>
      </c>
      <c r="P547" s="43" t="s">
        <v>25198</v>
      </c>
      <c r="Q547" s="43">
        <v>0</v>
      </c>
      <c r="R547" s="43">
        <v>0</v>
      </c>
      <c r="S547" s="43">
        <f t="shared" si="91"/>
        <v>0</v>
      </c>
      <c r="U547" s="43" t="s">
        <v>25198</v>
      </c>
      <c r="V547" s="43">
        <v>0</v>
      </c>
      <c r="W547" s="43">
        <v>0</v>
      </c>
      <c r="X547" s="43">
        <f t="shared" si="92"/>
        <v>0</v>
      </c>
      <c r="Z547" s="43" t="s">
        <v>25198</v>
      </c>
      <c r="AA547" s="43">
        <v>0</v>
      </c>
      <c r="AB547" s="43">
        <v>0</v>
      </c>
      <c r="AC547" s="43">
        <f t="shared" si="93"/>
        <v>0</v>
      </c>
      <c r="AE547" s="43" t="s">
        <v>25198</v>
      </c>
      <c r="AF547" s="43">
        <v>0</v>
      </c>
      <c r="AG547" s="43">
        <v>0</v>
      </c>
      <c r="AH547" s="43">
        <f t="shared" si="94"/>
        <v>0</v>
      </c>
      <c r="AJ547" s="43" t="s">
        <v>25198</v>
      </c>
      <c r="AK547" s="43">
        <v>0</v>
      </c>
      <c r="AL547" s="43">
        <v>0</v>
      </c>
      <c r="AM547" s="43">
        <f t="shared" si="95"/>
        <v>0</v>
      </c>
      <c r="AO547" s="43" t="s">
        <v>25198</v>
      </c>
      <c r="AP547" s="43">
        <v>0</v>
      </c>
      <c r="AQ547" s="43">
        <v>0</v>
      </c>
      <c r="AR547" s="43">
        <f t="shared" si="96"/>
        <v>0</v>
      </c>
      <c r="AT547" s="43" t="s">
        <v>25198</v>
      </c>
      <c r="AU547" s="43">
        <v>0</v>
      </c>
      <c r="AV547" s="43">
        <v>0</v>
      </c>
      <c r="AW547" s="43">
        <f t="shared" si="97"/>
        <v>0</v>
      </c>
      <c r="AY547" s="43" t="s">
        <v>25198</v>
      </c>
      <c r="AZ547" s="43">
        <v>0</v>
      </c>
      <c r="BA547" s="43">
        <v>0</v>
      </c>
      <c r="BB547" s="43">
        <v>0</v>
      </c>
    </row>
    <row r="548" spans="1:54">
      <c r="A548" s="43" t="s">
        <v>25199</v>
      </c>
      <c r="B548" s="43">
        <v>0</v>
      </c>
      <c r="C548" s="43">
        <v>0</v>
      </c>
      <c r="D548" s="43">
        <f t="shared" si="88"/>
        <v>0</v>
      </c>
      <c r="F548" s="43" t="s">
        <v>25199</v>
      </c>
      <c r="G548" s="43">
        <v>0</v>
      </c>
      <c r="H548" s="43">
        <v>0</v>
      </c>
      <c r="I548" s="43">
        <f t="shared" si="89"/>
        <v>0</v>
      </c>
      <c r="K548" s="43" t="s">
        <v>25199</v>
      </c>
      <c r="L548" s="43">
        <v>0</v>
      </c>
      <c r="M548" s="43">
        <v>0</v>
      </c>
      <c r="N548" s="43">
        <f t="shared" si="90"/>
        <v>0</v>
      </c>
      <c r="P548" s="43" t="s">
        <v>25199</v>
      </c>
      <c r="Q548" s="43">
        <v>0</v>
      </c>
      <c r="R548" s="43">
        <v>0</v>
      </c>
      <c r="S548" s="43">
        <f t="shared" si="91"/>
        <v>0</v>
      </c>
      <c r="U548" s="43" t="s">
        <v>25199</v>
      </c>
      <c r="V548" s="43">
        <v>0</v>
      </c>
      <c r="W548" s="43">
        <v>0</v>
      </c>
      <c r="X548" s="43">
        <f t="shared" si="92"/>
        <v>0</v>
      </c>
      <c r="Z548" s="43" t="s">
        <v>25199</v>
      </c>
      <c r="AA548" s="43">
        <v>0</v>
      </c>
      <c r="AB548" s="43">
        <v>0</v>
      </c>
      <c r="AC548" s="43">
        <f t="shared" si="93"/>
        <v>0</v>
      </c>
      <c r="AE548" s="43" t="s">
        <v>25199</v>
      </c>
      <c r="AF548" s="43">
        <v>0</v>
      </c>
      <c r="AG548" s="43">
        <v>0</v>
      </c>
      <c r="AH548" s="43">
        <f t="shared" si="94"/>
        <v>0</v>
      </c>
      <c r="AJ548" s="43" t="s">
        <v>25199</v>
      </c>
      <c r="AK548" s="43">
        <v>0</v>
      </c>
      <c r="AL548" s="43">
        <v>0</v>
      </c>
      <c r="AM548" s="43">
        <f t="shared" si="95"/>
        <v>0</v>
      </c>
      <c r="AO548" s="43" t="s">
        <v>25199</v>
      </c>
      <c r="AP548" s="43">
        <v>0</v>
      </c>
      <c r="AQ548" s="43">
        <v>0</v>
      </c>
      <c r="AR548" s="43">
        <f t="shared" si="96"/>
        <v>0</v>
      </c>
      <c r="AT548" s="43" t="s">
        <v>25199</v>
      </c>
      <c r="AU548" s="43">
        <v>0</v>
      </c>
      <c r="AV548" s="43">
        <v>0</v>
      </c>
      <c r="AW548" s="43">
        <f t="shared" si="97"/>
        <v>0</v>
      </c>
      <c r="AY548" s="43" t="s">
        <v>25199</v>
      </c>
      <c r="AZ548" s="43">
        <v>0</v>
      </c>
      <c r="BA548" s="43">
        <v>0</v>
      </c>
      <c r="BB548" s="43">
        <v>0</v>
      </c>
    </row>
    <row r="549" spans="1:54">
      <c r="A549" s="43" t="s">
        <v>24969</v>
      </c>
      <c r="B549" s="43">
        <v>0</v>
      </c>
      <c r="C549" s="43">
        <v>0</v>
      </c>
      <c r="D549" s="43">
        <f t="shared" si="88"/>
        <v>0</v>
      </c>
      <c r="F549" s="43" t="s">
        <v>24969</v>
      </c>
      <c r="G549" s="43">
        <v>0</v>
      </c>
      <c r="H549" s="43">
        <v>0</v>
      </c>
      <c r="I549" s="43">
        <f t="shared" si="89"/>
        <v>0</v>
      </c>
      <c r="K549" s="43" t="s">
        <v>24969</v>
      </c>
      <c r="L549" s="43">
        <v>0</v>
      </c>
      <c r="M549" s="43">
        <v>0</v>
      </c>
      <c r="N549" s="43">
        <f t="shared" si="90"/>
        <v>0</v>
      </c>
      <c r="P549" s="43" t="s">
        <v>24969</v>
      </c>
      <c r="Q549" s="43">
        <v>0</v>
      </c>
      <c r="R549" s="43">
        <v>0</v>
      </c>
      <c r="S549" s="43">
        <f t="shared" si="91"/>
        <v>0</v>
      </c>
      <c r="U549" s="43" t="s">
        <v>24969</v>
      </c>
      <c r="V549" s="43">
        <v>0</v>
      </c>
      <c r="W549" s="43">
        <v>0</v>
      </c>
      <c r="X549" s="43">
        <f t="shared" si="92"/>
        <v>0</v>
      </c>
      <c r="Z549" s="43" t="s">
        <v>24969</v>
      </c>
      <c r="AA549" s="43">
        <v>0</v>
      </c>
      <c r="AB549" s="43">
        <v>0</v>
      </c>
      <c r="AC549" s="43">
        <f t="shared" si="93"/>
        <v>0</v>
      </c>
      <c r="AE549" s="43" t="s">
        <v>24969</v>
      </c>
      <c r="AF549" s="43">
        <v>0</v>
      </c>
      <c r="AG549" s="43">
        <v>0</v>
      </c>
      <c r="AH549" s="43">
        <f t="shared" si="94"/>
        <v>0</v>
      </c>
      <c r="AJ549" s="43" t="s">
        <v>24969</v>
      </c>
      <c r="AK549" s="43">
        <v>0</v>
      </c>
      <c r="AL549" s="43">
        <v>0</v>
      </c>
      <c r="AM549" s="43">
        <f t="shared" si="95"/>
        <v>0</v>
      </c>
      <c r="AO549" s="43" t="s">
        <v>24969</v>
      </c>
      <c r="AP549" s="43">
        <v>0</v>
      </c>
      <c r="AQ549" s="43">
        <v>0</v>
      </c>
      <c r="AR549" s="43">
        <f t="shared" si="96"/>
        <v>0</v>
      </c>
      <c r="AT549" s="43" t="s">
        <v>24969</v>
      </c>
      <c r="AU549" s="43">
        <v>0</v>
      </c>
      <c r="AV549" s="43">
        <v>0</v>
      </c>
      <c r="AW549" s="43">
        <f t="shared" si="97"/>
        <v>0</v>
      </c>
      <c r="AY549" s="43" t="s">
        <v>24969</v>
      </c>
      <c r="AZ549" s="43">
        <v>0</v>
      </c>
      <c r="BA549" s="43">
        <v>0</v>
      </c>
      <c r="BB549" s="43">
        <v>0</v>
      </c>
    </row>
    <row r="550" spans="1:54">
      <c r="A550" s="43" t="s">
        <v>24970</v>
      </c>
      <c r="B550" s="43">
        <v>0</v>
      </c>
      <c r="C550" s="43">
        <v>0</v>
      </c>
      <c r="D550" s="43">
        <f t="shared" si="88"/>
        <v>0</v>
      </c>
      <c r="F550" s="43" t="s">
        <v>24970</v>
      </c>
      <c r="G550" s="43">
        <v>0</v>
      </c>
      <c r="H550" s="43">
        <v>0</v>
      </c>
      <c r="I550" s="43">
        <f t="shared" si="89"/>
        <v>0</v>
      </c>
      <c r="K550" s="43" t="s">
        <v>24970</v>
      </c>
      <c r="L550" s="43">
        <v>0</v>
      </c>
      <c r="M550" s="43">
        <v>0</v>
      </c>
      <c r="N550" s="43">
        <f t="shared" si="90"/>
        <v>0</v>
      </c>
      <c r="P550" s="43" t="s">
        <v>24970</v>
      </c>
      <c r="Q550" s="43">
        <v>0</v>
      </c>
      <c r="R550" s="43">
        <v>0</v>
      </c>
      <c r="S550" s="43">
        <f t="shared" si="91"/>
        <v>0</v>
      </c>
      <c r="U550" s="43" t="s">
        <v>24970</v>
      </c>
      <c r="V550" s="43">
        <v>0</v>
      </c>
      <c r="W550" s="43">
        <v>0</v>
      </c>
      <c r="X550" s="43">
        <f t="shared" si="92"/>
        <v>0</v>
      </c>
      <c r="Z550" s="43" t="s">
        <v>24970</v>
      </c>
      <c r="AA550" s="43">
        <v>0</v>
      </c>
      <c r="AB550" s="43">
        <v>0</v>
      </c>
      <c r="AC550" s="43">
        <f t="shared" si="93"/>
        <v>0</v>
      </c>
      <c r="AE550" s="43" t="s">
        <v>24970</v>
      </c>
      <c r="AF550" s="43">
        <v>0</v>
      </c>
      <c r="AG550" s="43">
        <v>0</v>
      </c>
      <c r="AH550" s="43">
        <f t="shared" si="94"/>
        <v>0</v>
      </c>
      <c r="AJ550" s="43" t="s">
        <v>24970</v>
      </c>
      <c r="AK550" s="43">
        <v>0</v>
      </c>
      <c r="AL550" s="43">
        <v>0</v>
      </c>
      <c r="AM550" s="43">
        <f t="shared" si="95"/>
        <v>0</v>
      </c>
      <c r="AO550" s="43" t="s">
        <v>24970</v>
      </c>
      <c r="AP550" s="43">
        <v>0</v>
      </c>
      <c r="AQ550" s="43">
        <v>0</v>
      </c>
      <c r="AR550" s="43">
        <f t="shared" si="96"/>
        <v>0</v>
      </c>
      <c r="AT550" s="43" t="s">
        <v>24970</v>
      </c>
      <c r="AU550" s="43">
        <v>0</v>
      </c>
      <c r="AV550" s="43">
        <v>0</v>
      </c>
      <c r="AW550" s="43">
        <f t="shared" si="97"/>
        <v>0</v>
      </c>
      <c r="AY550" s="43" t="s">
        <v>24970</v>
      </c>
      <c r="AZ550" s="43">
        <v>0</v>
      </c>
      <c r="BA550" s="43">
        <v>0</v>
      </c>
      <c r="BB550" s="43">
        <v>0</v>
      </c>
    </row>
    <row r="551" spans="1:54">
      <c r="A551" s="43" t="s">
        <v>24971</v>
      </c>
      <c r="B551" s="43">
        <v>0</v>
      </c>
      <c r="C551" s="43">
        <v>0</v>
      </c>
      <c r="D551" s="43">
        <f t="shared" si="88"/>
        <v>0</v>
      </c>
      <c r="F551" s="43" t="s">
        <v>24971</v>
      </c>
      <c r="G551" s="43">
        <v>0</v>
      </c>
      <c r="H551" s="43">
        <v>0</v>
      </c>
      <c r="I551" s="43">
        <f t="shared" si="89"/>
        <v>0</v>
      </c>
      <c r="K551" s="43" t="s">
        <v>24971</v>
      </c>
      <c r="L551" s="43">
        <v>0</v>
      </c>
      <c r="M551" s="43">
        <v>0</v>
      </c>
      <c r="N551" s="43">
        <f t="shared" si="90"/>
        <v>0</v>
      </c>
      <c r="P551" s="43" t="s">
        <v>24971</v>
      </c>
      <c r="Q551" s="43">
        <v>0</v>
      </c>
      <c r="R551" s="43">
        <v>0</v>
      </c>
      <c r="S551" s="43">
        <f t="shared" si="91"/>
        <v>0</v>
      </c>
      <c r="U551" s="43" t="s">
        <v>24971</v>
      </c>
      <c r="V551" s="43">
        <v>0</v>
      </c>
      <c r="W551" s="43">
        <v>0</v>
      </c>
      <c r="X551" s="43">
        <f t="shared" si="92"/>
        <v>0</v>
      </c>
      <c r="Z551" s="43" t="s">
        <v>24971</v>
      </c>
      <c r="AA551" s="43">
        <v>0</v>
      </c>
      <c r="AB551" s="43">
        <v>0</v>
      </c>
      <c r="AC551" s="43">
        <f t="shared" si="93"/>
        <v>0</v>
      </c>
      <c r="AE551" s="43" t="s">
        <v>24971</v>
      </c>
      <c r="AF551" s="43">
        <v>0</v>
      </c>
      <c r="AG551" s="43">
        <v>0</v>
      </c>
      <c r="AH551" s="43">
        <f t="shared" si="94"/>
        <v>0</v>
      </c>
      <c r="AJ551" s="43" t="s">
        <v>24971</v>
      </c>
      <c r="AK551" s="43">
        <v>0</v>
      </c>
      <c r="AL551" s="43">
        <v>0</v>
      </c>
      <c r="AM551" s="43">
        <f t="shared" si="95"/>
        <v>0</v>
      </c>
      <c r="AO551" s="43" t="s">
        <v>24971</v>
      </c>
      <c r="AP551" s="43">
        <v>0</v>
      </c>
      <c r="AQ551" s="43">
        <v>0</v>
      </c>
      <c r="AR551" s="43">
        <f t="shared" si="96"/>
        <v>0</v>
      </c>
      <c r="AT551" s="43" t="s">
        <v>24971</v>
      </c>
      <c r="AU551" s="43">
        <v>0</v>
      </c>
      <c r="AV551" s="43">
        <v>0</v>
      </c>
      <c r="AW551" s="43">
        <f t="shared" si="97"/>
        <v>0</v>
      </c>
      <c r="AY551" s="43" t="s">
        <v>24971</v>
      </c>
      <c r="AZ551" s="43">
        <v>0</v>
      </c>
      <c r="BA551" s="43">
        <v>0</v>
      </c>
      <c r="BB551" s="43">
        <v>0</v>
      </c>
    </row>
    <row r="552" spans="1:54">
      <c r="A552" s="43" t="s">
        <v>25200</v>
      </c>
      <c r="B552" s="43">
        <v>0</v>
      </c>
      <c r="C552" s="43">
        <v>0</v>
      </c>
      <c r="D552" s="43">
        <f t="shared" si="88"/>
        <v>0</v>
      </c>
      <c r="F552" s="43" t="s">
        <v>25200</v>
      </c>
      <c r="G552" s="43">
        <v>0</v>
      </c>
      <c r="H552" s="43">
        <v>0</v>
      </c>
      <c r="I552" s="43">
        <f t="shared" si="89"/>
        <v>1</v>
      </c>
      <c r="K552" s="43" t="s">
        <v>25200</v>
      </c>
      <c r="L552" s="43">
        <v>0</v>
      </c>
      <c r="M552" s="43">
        <v>0</v>
      </c>
      <c r="N552" s="43">
        <f t="shared" si="90"/>
        <v>0</v>
      </c>
      <c r="P552" s="43" t="s">
        <v>25200</v>
      </c>
      <c r="Q552" s="43">
        <v>0</v>
      </c>
      <c r="R552" s="43">
        <v>0</v>
      </c>
      <c r="S552" s="43">
        <f t="shared" si="91"/>
        <v>0</v>
      </c>
      <c r="U552" s="43" t="s">
        <v>25200</v>
      </c>
      <c r="V552" s="43">
        <v>0</v>
      </c>
      <c r="W552" s="43">
        <v>0</v>
      </c>
      <c r="X552" s="43">
        <f t="shared" si="92"/>
        <v>0</v>
      </c>
      <c r="Z552" s="43" t="s">
        <v>25200</v>
      </c>
      <c r="AA552" s="43">
        <v>0</v>
      </c>
      <c r="AB552" s="43">
        <v>0</v>
      </c>
      <c r="AC552" s="43">
        <f t="shared" si="93"/>
        <v>0</v>
      </c>
      <c r="AE552" s="43" t="s">
        <v>25200</v>
      </c>
      <c r="AF552" s="43">
        <v>0</v>
      </c>
      <c r="AG552" s="43">
        <v>0</v>
      </c>
      <c r="AH552" s="43">
        <f t="shared" si="94"/>
        <v>0</v>
      </c>
      <c r="AJ552" s="43" t="s">
        <v>25200</v>
      </c>
      <c r="AK552" s="43">
        <v>0</v>
      </c>
      <c r="AL552" s="43">
        <v>0</v>
      </c>
      <c r="AM552" s="43">
        <f t="shared" si="95"/>
        <v>0</v>
      </c>
      <c r="AO552" s="43" t="s">
        <v>25200</v>
      </c>
      <c r="AP552" s="43">
        <v>0</v>
      </c>
      <c r="AQ552" s="43">
        <v>0</v>
      </c>
      <c r="AR552" s="43">
        <f t="shared" si="96"/>
        <v>0</v>
      </c>
      <c r="AT552" s="43" t="s">
        <v>25200</v>
      </c>
      <c r="AU552" s="43">
        <v>0</v>
      </c>
      <c r="AV552" s="43">
        <v>0</v>
      </c>
      <c r="AW552" s="43">
        <f t="shared" si="97"/>
        <v>0</v>
      </c>
      <c r="AY552" s="43" t="s">
        <v>25200</v>
      </c>
      <c r="AZ552" s="43">
        <v>0</v>
      </c>
      <c r="BA552" s="43">
        <v>0</v>
      </c>
      <c r="BB552" s="43">
        <v>0</v>
      </c>
    </row>
    <row r="553" spans="1:54">
      <c r="A553" s="43" t="s">
        <v>24972</v>
      </c>
      <c r="B553" s="43">
        <v>0</v>
      </c>
      <c r="C553" s="43">
        <v>0</v>
      </c>
      <c r="D553" s="43">
        <f t="shared" si="88"/>
        <v>0</v>
      </c>
      <c r="F553" s="43" t="s">
        <v>24972</v>
      </c>
      <c r="G553" s="43">
        <v>0</v>
      </c>
      <c r="H553" s="43">
        <v>0</v>
      </c>
      <c r="I553" s="43">
        <f t="shared" si="89"/>
        <v>0</v>
      </c>
      <c r="K553" s="43" t="s">
        <v>24972</v>
      </c>
      <c r="L553" s="43">
        <v>0</v>
      </c>
      <c r="M553" s="43">
        <v>0</v>
      </c>
      <c r="N553" s="43">
        <f t="shared" si="90"/>
        <v>0</v>
      </c>
      <c r="P553" s="43" t="s">
        <v>24972</v>
      </c>
      <c r="Q553" s="43">
        <v>0</v>
      </c>
      <c r="R553" s="43">
        <v>0</v>
      </c>
      <c r="S553" s="43">
        <f t="shared" si="91"/>
        <v>0</v>
      </c>
      <c r="U553" s="43" t="s">
        <v>24972</v>
      </c>
      <c r="V553" s="43">
        <v>0</v>
      </c>
      <c r="W553" s="43">
        <v>0</v>
      </c>
      <c r="X553" s="43">
        <f t="shared" si="92"/>
        <v>0</v>
      </c>
      <c r="Z553" s="43" t="s">
        <v>24972</v>
      </c>
      <c r="AA553" s="43">
        <v>0</v>
      </c>
      <c r="AB553" s="43">
        <v>0</v>
      </c>
      <c r="AC553" s="43">
        <f t="shared" si="93"/>
        <v>0</v>
      </c>
      <c r="AE553" s="43" t="s">
        <v>24972</v>
      </c>
      <c r="AF553" s="43">
        <v>0</v>
      </c>
      <c r="AG553" s="43">
        <v>0</v>
      </c>
      <c r="AH553" s="43">
        <f t="shared" si="94"/>
        <v>0</v>
      </c>
      <c r="AJ553" s="43" t="s">
        <v>24972</v>
      </c>
      <c r="AK553" s="43">
        <v>0</v>
      </c>
      <c r="AL553" s="43">
        <v>0</v>
      </c>
      <c r="AM553" s="43">
        <f t="shared" si="95"/>
        <v>0</v>
      </c>
      <c r="AO553" s="43" t="s">
        <v>24972</v>
      </c>
      <c r="AP553" s="43">
        <v>0</v>
      </c>
      <c r="AQ553" s="43">
        <v>0</v>
      </c>
      <c r="AR553" s="43">
        <f t="shared" si="96"/>
        <v>0</v>
      </c>
      <c r="AT553" s="43" t="s">
        <v>24972</v>
      </c>
      <c r="AU553" s="43">
        <v>0</v>
      </c>
      <c r="AV553" s="43">
        <v>0</v>
      </c>
      <c r="AW553" s="43">
        <f t="shared" si="97"/>
        <v>0</v>
      </c>
      <c r="AY553" s="43" t="s">
        <v>24972</v>
      </c>
      <c r="AZ553" s="43">
        <v>0</v>
      </c>
      <c r="BA553" s="43">
        <v>0</v>
      </c>
      <c r="BB553" s="43">
        <v>0</v>
      </c>
    </row>
    <row r="554" spans="1:54">
      <c r="A554" s="43" t="s">
        <v>23911</v>
      </c>
      <c r="B554" s="43">
        <v>0</v>
      </c>
      <c r="C554" s="43">
        <v>0</v>
      </c>
      <c r="D554" s="43">
        <f t="shared" si="88"/>
        <v>0</v>
      </c>
      <c r="F554" s="43" t="s">
        <v>23911</v>
      </c>
      <c r="G554" s="43">
        <v>0</v>
      </c>
      <c r="H554" s="43">
        <v>0</v>
      </c>
      <c r="I554" s="43">
        <f t="shared" si="89"/>
        <v>0</v>
      </c>
      <c r="K554" s="43" t="s">
        <v>23911</v>
      </c>
      <c r="L554" s="43">
        <v>0</v>
      </c>
      <c r="M554" s="43">
        <v>0</v>
      </c>
      <c r="N554" s="43">
        <f t="shared" si="90"/>
        <v>1</v>
      </c>
      <c r="P554" s="43" t="s">
        <v>23911</v>
      </c>
      <c r="Q554" s="43">
        <v>0</v>
      </c>
      <c r="R554" s="43">
        <v>0</v>
      </c>
      <c r="S554" s="43">
        <f t="shared" si="91"/>
        <v>0</v>
      </c>
      <c r="U554" s="43" t="s">
        <v>23911</v>
      </c>
      <c r="V554" s="43">
        <v>0</v>
      </c>
      <c r="W554" s="43">
        <v>0</v>
      </c>
      <c r="X554" s="43">
        <f t="shared" si="92"/>
        <v>0</v>
      </c>
      <c r="Z554" s="43" t="s">
        <v>23911</v>
      </c>
      <c r="AA554" s="43">
        <v>0</v>
      </c>
      <c r="AB554" s="43">
        <v>0</v>
      </c>
      <c r="AC554" s="43">
        <f t="shared" si="93"/>
        <v>0</v>
      </c>
      <c r="AE554" s="43" t="s">
        <v>23911</v>
      </c>
      <c r="AF554" s="43">
        <v>0</v>
      </c>
      <c r="AG554" s="43">
        <v>0</v>
      </c>
      <c r="AH554" s="43">
        <f t="shared" si="94"/>
        <v>0</v>
      </c>
      <c r="AJ554" s="43" t="s">
        <v>23911</v>
      </c>
      <c r="AK554" s="43">
        <v>0</v>
      </c>
      <c r="AL554" s="43">
        <v>0</v>
      </c>
      <c r="AM554" s="43">
        <f t="shared" si="95"/>
        <v>0</v>
      </c>
      <c r="AO554" s="43" t="s">
        <v>23911</v>
      </c>
      <c r="AP554" s="43">
        <v>0</v>
      </c>
      <c r="AQ554" s="43">
        <v>0</v>
      </c>
      <c r="AR554" s="43">
        <f t="shared" si="96"/>
        <v>0</v>
      </c>
      <c r="AT554" s="43" t="s">
        <v>23911</v>
      </c>
      <c r="AU554" s="43">
        <v>0</v>
      </c>
      <c r="AV554" s="43">
        <v>0</v>
      </c>
      <c r="AW554" s="43">
        <f t="shared" si="97"/>
        <v>0</v>
      </c>
      <c r="AY554" s="43" t="s">
        <v>23911</v>
      </c>
      <c r="AZ554" s="43">
        <v>0</v>
      </c>
      <c r="BA554" s="43">
        <v>0</v>
      </c>
      <c r="BB554" s="43">
        <v>0</v>
      </c>
    </row>
    <row r="555" spans="1:54">
      <c r="A555" s="43" t="s">
        <v>24973</v>
      </c>
      <c r="B555" s="43">
        <v>0</v>
      </c>
      <c r="C555" s="43">
        <v>0</v>
      </c>
      <c r="D555" s="43">
        <f t="shared" si="88"/>
        <v>0</v>
      </c>
      <c r="F555" s="43" t="s">
        <v>24973</v>
      </c>
      <c r="G555" s="43">
        <v>0</v>
      </c>
      <c r="H555" s="43">
        <v>0</v>
      </c>
      <c r="I555" s="43">
        <f t="shared" si="89"/>
        <v>0</v>
      </c>
      <c r="K555" s="43" t="s">
        <v>24973</v>
      </c>
      <c r="L555" s="43">
        <v>0</v>
      </c>
      <c r="M555" s="43">
        <v>0</v>
      </c>
      <c r="N555" s="43">
        <f t="shared" si="90"/>
        <v>0</v>
      </c>
      <c r="P555" s="43" t="s">
        <v>24973</v>
      </c>
      <c r="Q555" s="43">
        <v>0</v>
      </c>
      <c r="R555" s="43">
        <v>0</v>
      </c>
      <c r="S555" s="43">
        <f t="shared" si="91"/>
        <v>0</v>
      </c>
      <c r="U555" s="43" t="s">
        <v>24973</v>
      </c>
      <c r="V555" s="43">
        <v>0</v>
      </c>
      <c r="W555" s="43">
        <v>0</v>
      </c>
      <c r="X555" s="43">
        <f t="shared" si="92"/>
        <v>0</v>
      </c>
      <c r="Z555" s="43" t="s">
        <v>24973</v>
      </c>
      <c r="AA555" s="43">
        <v>0</v>
      </c>
      <c r="AB555" s="43">
        <v>0</v>
      </c>
      <c r="AC555" s="43">
        <f t="shared" si="93"/>
        <v>0</v>
      </c>
      <c r="AE555" s="43" t="s">
        <v>24973</v>
      </c>
      <c r="AF555" s="43">
        <v>0</v>
      </c>
      <c r="AG555" s="43">
        <v>0</v>
      </c>
      <c r="AH555" s="43">
        <f t="shared" si="94"/>
        <v>0</v>
      </c>
      <c r="AJ555" s="43" t="s">
        <v>24973</v>
      </c>
      <c r="AK555" s="43">
        <v>0</v>
      </c>
      <c r="AL555" s="43">
        <v>0</v>
      </c>
      <c r="AM555" s="43">
        <f t="shared" si="95"/>
        <v>0</v>
      </c>
      <c r="AO555" s="43" t="s">
        <v>24973</v>
      </c>
      <c r="AP555" s="43">
        <v>0</v>
      </c>
      <c r="AQ555" s="43">
        <v>0</v>
      </c>
      <c r="AR555" s="43">
        <f t="shared" si="96"/>
        <v>0</v>
      </c>
      <c r="AT555" s="43" t="s">
        <v>24973</v>
      </c>
      <c r="AU555" s="43">
        <v>0</v>
      </c>
      <c r="AV555" s="43">
        <v>0</v>
      </c>
      <c r="AW555" s="43">
        <f t="shared" si="97"/>
        <v>0</v>
      </c>
      <c r="AY555" s="43" t="s">
        <v>24973</v>
      </c>
      <c r="AZ555" s="43">
        <v>0</v>
      </c>
      <c r="BA555" s="43">
        <v>0</v>
      </c>
      <c r="BB555" s="43">
        <v>0</v>
      </c>
    </row>
    <row r="556" spans="1:54">
      <c r="A556" s="43" t="s">
        <v>24010</v>
      </c>
      <c r="B556" s="43">
        <v>0</v>
      </c>
      <c r="C556" s="43">
        <v>0</v>
      </c>
      <c r="D556" s="43">
        <f t="shared" si="88"/>
        <v>1</v>
      </c>
      <c r="F556" s="43" t="s">
        <v>24010</v>
      </c>
      <c r="G556" s="43">
        <v>0</v>
      </c>
      <c r="H556" s="43">
        <v>0</v>
      </c>
      <c r="I556" s="43">
        <f t="shared" si="89"/>
        <v>0</v>
      </c>
      <c r="K556" s="43" t="s">
        <v>24010</v>
      </c>
      <c r="L556" s="43">
        <v>0</v>
      </c>
      <c r="M556" s="43">
        <v>0</v>
      </c>
      <c r="N556" s="43">
        <f t="shared" si="90"/>
        <v>0</v>
      </c>
      <c r="P556" s="43" t="s">
        <v>24010</v>
      </c>
      <c r="Q556" s="43">
        <v>0</v>
      </c>
      <c r="R556" s="43">
        <v>0</v>
      </c>
      <c r="S556" s="43">
        <f t="shared" si="91"/>
        <v>0</v>
      </c>
      <c r="U556" s="43" t="s">
        <v>24010</v>
      </c>
      <c r="V556" s="43">
        <v>0</v>
      </c>
      <c r="W556" s="43">
        <v>0</v>
      </c>
      <c r="X556" s="43">
        <f t="shared" si="92"/>
        <v>0</v>
      </c>
      <c r="Z556" s="43" t="s">
        <v>24010</v>
      </c>
      <c r="AA556" s="43">
        <v>0</v>
      </c>
      <c r="AB556" s="43">
        <v>0</v>
      </c>
      <c r="AC556" s="43">
        <f t="shared" si="93"/>
        <v>0</v>
      </c>
      <c r="AE556" s="43" t="s">
        <v>24010</v>
      </c>
      <c r="AF556" s="43">
        <v>0</v>
      </c>
      <c r="AG556" s="43">
        <v>0</v>
      </c>
      <c r="AH556" s="43">
        <f t="shared" si="94"/>
        <v>0</v>
      </c>
      <c r="AJ556" s="43" t="s">
        <v>24010</v>
      </c>
      <c r="AK556" s="43">
        <v>0</v>
      </c>
      <c r="AL556" s="43">
        <v>0</v>
      </c>
      <c r="AM556" s="43">
        <f t="shared" si="95"/>
        <v>0</v>
      </c>
      <c r="AO556" s="43" t="s">
        <v>24010</v>
      </c>
      <c r="AP556" s="43">
        <v>0</v>
      </c>
      <c r="AQ556" s="43">
        <v>0</v>
      </c>
      <c r="AR556" s="43">
        <f t="shared" si="96"/>
        <v>0</v>
      </c>
      <c r="AT556" s="43" t="s">
        <v>24010</v>
      </c>
      <c r="AU556" s="43">
        <v>0</v>
      </c>
      <c r="AV556" s="43">
        <v>0</v>
      </c>
      <c r="AW556" s="43">
        <f t="shared" si="97"/>
        <v>0</v>
      </c>
      <c r="AY556" s="43" t="s">
        <v>24010</v>
      </c>
      <c r="AZ556" s="43">
        <v>0</v>
      </c>
      <c r="BA556" s="43">
        <v>0</v>
      </c>
      <c r="BB556" s="43">
        <v>0</v>
      </c>
    </row>
    <row r="557" spans="1:54">
      <c r="A557" s="43" t="s">
        <v>24974</v>
      </c>
      <c r="B557" s="43">
        <v>0</v>
      </c>
      <c r="C557" s="43">
        <v>0</v>
      </c>
      <c r="D557" s="43">
        <f t="shared" si="88"/>
        <v>0</v>
      </c>
      <c r="F557" s="43" t="s">
        <v>24974</v>
      </c>
      <c r="G557" s="43">
        <v>0</v>
      </c>
      <c r="H557" s="43">
        <v>0</v>
      </c>
      <c r="I557" s="43">
        <f t="shared" si="89"/>
        <v>0</v>
      </c>
      <c r="K557" s="43" t="s">
        <v>24974</v>
      </c>
      <c r="L557" s="43">
        <v>0</v>
      </c>
      <c r="M557" s="43">
        <v>0</v>
      </c>
      <c r="N557" s="43">
        <f t="shared" si="90"/>
        <v>0</v>
      </c>
      <c r="P557" s="43" t="s">
        <v>24974</v>
      </c>
      <c r="Q557" s="43">
        <v>0</v>
      </c>
      <c r="R557" s="43">
        <v>0</v>
      </c>
      <c r="S557" s="43">
        <f t="shared" si="91"/>
        <v>0</v>
      </c>
      <c r="U557" s="43" t="s">
        <v>24974</v>
      </c>
      <c r="V557" s="43">
        <v>0</v>
      </c>
      <c r="W557" s="43">
        <v>0</v>
      </c>
      <c r="X557" s="43">
        <f t="shared" si="92"/>
        <v>0</v>
      </c>
      <c r="Z557" s="43" t="s">
        <v>24974</v>
      </c>
      <c r="AA557" s="43">
        <v>0</v>
      </c>
      <c r="AB557" s="43">
        <v>0</v>
      </c>
      <c r="AC557" s="43">
        <f t="shared" si="93"/>
        <v>0</v>
      </c>
      <c r="AE557" s="43" t="s">
        <v>24974</v>
      </c>
      <c r="AF557" s="43">
        <v>0</v>
      </c>
      <c r="AG557" s="43">
        <v>0</v>
      </c>
      <c r="AH557" s="43">
        <f t="shared" si="94"/>
        <v>0</v>
      </c>
      <c r="AJ557" s="43" t="s">
        <v>24974</v>
      </c>
      <c r="AK557" s="43">
        <v>0</v>
      </c>
      <c r="AL557" s="43">
        <v>0</v>
      </c>
      <c r="AM557" s="43">
        <f t="shared" si="95"/>
        <v>0</v>
      </c>
      <c r="AO557" s="43" t="s">
        <v>24974</v>
      </c>
      <c r="AP557" s="43">
        <v>0</v>
      </c>
      <c r="AQ557" s="43">
        <v>0</v>
      </c>
      <c r="AR557" s="43">
        <f t="shared" si="96"/>
        <v>0</v>
      </c>
      <c r="AT557" s="43" t="s">
        <v>24974</v>
      </c>
      <c r="AU557" s="43">
        <v>0</v>
      </c>
      <c r="AV557" s="43">
        <v>0</v>
      </c>
      <c r="AW557" s="43">
        <f t="shared" si="97"/>
        <v>0</v>
      </c>
      <c r="AY557" s="43" t="s">
        <v>24974</v>
      </c>
      <c r="AZ557" s="43">
        <v>0</v>
      </c>
      <c r="BA557" s="43">
        <v>0</v>
      </c>
      <c r="BB557" s="43">
        <v>0</v>
      </c>
    </row>
    <row r="558" spans="1:54">
      <c r="A558" s="43" t="s">
        <v>23912</v>
      </c>
      <c r="B558" s="43">
        <v>0</v>
      </c>
      <c r="C558" s="43">
        <v>0</v>
      </c>
      <c r="D558" s="43">
        <f t="shared" si="88"/>
        <v>0</v>
      </c>
      <c r="F558" s="43" t="s">
        <v>23912</v>
      </c>
      <c r="G558" s="43">
        <v>0</v>
      </c>
      <c r="H558" s="43">
        <v>0</v>
      </c>
      <c r="I558" s="43">
        <f t="shared" si="89"/>
        <v>0</v>
      </c>
      <c r="K558" s="43" t="s">
        <v>23912</v>
      </c>
      <c r="L558" s="43">
        <v>0</v>
      </c>
      <c r="M558" s="43">
        <v>0</v>
      </c>
      <c r="N558" s="43">
        <f t="shared" si="90"/>
        <v>0</v>
      </c>
      <c r="P558" s="43" t="s">
        <v>23912</v>
      </c>
      <c r="Q558" s="43">
        <v>0</v>
      </c>
      <c r="R558" s="43">
        <v>0</v>
      </c>
      <c r="S558" s="43">
        <f t="shared" si="91"/>
        <v>0</v>
      </c>
      <c r="U558" s="43" t="s">
        <v>23912</v>
      </c>
      <c r="V558" s="43">
        <v>0</v>
      </c>
      <c r="W558" s="43">
        <v>0</v>
      </c>
      <c r="X558" s="43">
        <f t="shared" si="92"/>
        <v>0</v>
      </c>
      <c r="Z558" s="43" t="s">
        <v>23912</v>
      </c>
      <c r="AA558" s="43">
        <v>0</v>
      </c>
      <c r="AB558" s="43">
        <v>0</v>
      </c>
      <c r="AC558" s="43">
        <f t="shared" si="93"/>
        <v>0</v>
      </c>
      <c r="AE558" s="43" t="s">
        <v>23912</v>
      </c>
      <c r="AF558" s="43">
        <v>0</v>
      </c>
      <c r="AG558" s="43">
        <v>0</v>
      </c>
      <c r="AH558" s="43">
        <f t="shared" si="94"/>
        <v>1</v>
      </c>
      <c r="AJ558" s="43" t="s">
        <v>23912</v>
      </c>
      <c r="AK558" s="43">
        <v>0</v>
      </c>
      <c r="AL558" s="43">
        <v>0</v>
      </c>
      <c r="AM558" s="43">
        <f t="shared" si="95"/>
        <v>0</v>
      </c>
      <c r="AO558" s="43" t="s">
        <v>23912</v>
      </c>
      <c r="AP558" s="43">
        <v>0</v>
      </c>
      <c r="AQ558" s="43">
        <v>0</v>
      </c>
      <c r="AR558" s="43">
        <f t="shared" si="96"/>
        <v>0</v>
      </c>
      <c r="AT558" s="43" t="s">
        <v>23912</v>
      </c>
      <c r="AU558" s="43">
        <v>0</v>
      </c>
      <c r="AV558" s="43">
        <v>0</v>
      </c>
      <c r="AW558" s="43">
        <f t="shared" si="97"/>
        <v>0</v>
      </c>
      <c r="AY558" s="43" t="s">
        <v>23912</v>
      </c>
      <c r="AZ558" s="43">
        <v>0</v>
      </c>
      <c r="BA558" s="43">
        <v>0</v>
      </c>
      <c r="BB558" s="43">
        <v>0</v>
      </c>
    </row>
    <row r="559" spans="1:54">
      <c r="A559" s="43" t="s">
        <v>24975</v>
      </c>
      <c r="B559" s="43">
        <v>0</v>
      </c>
      <c r="C559" s="43">
        <v>0</v>
      </c>
      <c r="D559" s="43">
        <f t="shared" si="88"/>
        <v>0</v>
      </c>
      <c r="F559" s="43" t="s">
        <v>24975</v>
      </c>
      <c r="G559" s="43">
        <v>0</v>
      </c>
      <c r="H559" s="43">
        <v>0</v>
      </c>
      <c r="I559" s="43">
        <f t="shared" si="89"/>
        <v>0</v>
      </c>
      <c r="K559" s="43" t="s">
        <v>24975</v>
      </c>
      <c r="L559" s="43">
        <v>0</v>
      </c>
      <c r="M559" s="43">
        <v>0</v>
      </c>
      <c r="N559" s="43">
        <f t="shared" si="90"/>
        <v>0</v>
      </c>
      <c r="P559" s="43" t="s">
        <v>24975</v>
      </c>
      <c r="Q559" s="43">
        <v>0</v>
      </c>
      <c r="R559" s="43">
        <v>0</v>
      </c>
      <c r="S559" s="43">
        <f t="shared" si="91"/>
        <v>0</v>
      </c>
      <c r="U559" s="43" t="s">
        <v>24975</v>
      </c>
      <c r="V559" s="43">
        <v>0</v>
      </c>
      <c r="W559" s="43">
        <v>0</v>
      </c>
      <c r="X559" s="43">
        <f t="shared" si="92"/>
        <v>0</v>
      </c>
      <c r="Z559" s="43" t="s">
        <v>24975</v>
      </c>
      <c r="AA559" s="43">
        <v>0</v>
      </c>
      <c r="AB559" s="43">
        <v>0</v>
      </c>
      <c r="AC559" s="43">
        <f t="shared" si="93"/>
        <v>0</v>
      </c>
      <c r="AE559" s="43" t="s">
        <v>24975</v>
      </c>
      <c r="AF559" s="43">
        <v>0</v>
      </c>
      <c r="AG559" s="43">
        <v>0</v>
      </c>
      <c r="AH559" s="43">
        <f t="shared" si="94"/>
        <v>0</v>
      </c>
      <c r="AJ559" s="43" t="s">
        <v>24975</v>
      </c>
      <c r="AK559" s="43">
        <v>0</v>
      </c>
      <c r="AL559" s="43">
        <v>0</v>
      </c>
      <c r="AM559" s="43">
        <f t="shared" si="95"/>
        <v>0</v>
      </c>
      <c r="AO559" s="43" t="s">
        <v>24975</v>
      </c>
      <c r="AP559" s="43">
        <v>0</v>
      </c>
      <c r="AQ559" s="43">
        <v>0</v>
      </c>
      <c r="AR559" s="43">
        <f t="shared" si="96"/>
        <v>0</v>
      </c>
      <c r="AT559" s="43" t="s">
        <v>24975</v>
      </c>
      <c r="AU559" s="43">
        <v>0</v>
      </c>
      <c r="AV559" s="43">
        <v>0</v>
      </c>
      <c r="AW559" s="43">
        <f t="shared" si="97"/>
        <v>0</v>
      </c>
      <c r="AY559" s="43" t="s">
        <v>24975</v>
      </c>
      <c r="AZ559" s="43">
        <v>0</v>
      </c>
      <c r="BA559" s="43">
        <v>0</v>
      </c>
      <c r="BB559" s="43">
        <v>0</v>
      </c>
    </row>
    <row r="560" spans="1:54">
      <c r="A560" s="43" t="s">
        <v>24976</v>
      </c>
      <c r="B560" s="43">
        <v>0</v>
      </c>
      <c r="C560" s="43">
        <v>0</v>
      </c>
      <c r="D560" s="43">
        <f t="shared" si="88"/>
        <v>0</v>
      </c>
      <c r="F560" s="43" t="s">
        <v>24976</v>
      </c>
      <c r="G560" s="43">
        <v>0</v>
      </c>
      <c r="H560" s="43">
        <v>0</v>
      </c>
      <c r="I560" s="43">
        <f t="shared" si="89"/>
        <v>0</v>
      </c>
      <c r="K560" s="43" t="s">
        <v>24976</v>
      </c>
      <c r="L560" s="43">
        <v>0</v>
      </c>
      <c r="M560" s="43">
        <v>0</v>
      </c>
      <c r="N560" s="43">
        <f t="shared" si="90"/>
        <v>0</v>
      </c>
      <c r="P560" s="43" t="s">
        <v>24976</v>
      </c>
      <c r="Q560" s="43">
        <v>0</v>
      </c>
      <c r="R560" s="43">
        <v>0</v>
      </c>
      <c r="S560" s="43">
        <f t="shared" si="91"/>
        <v>0</v>
      </c>
      <c r="U560" s="43" t="s">
        <v>24976</v>
      </c>
      <c r="V560" s="43">
        <v>0</v>
      </c>
      <c r="W560" s="43">
        <v>0</v>
      </c>
      <c r="X560" s="43">
        <f t="shared" si="92"/>
        <v>0</v>
      </c>
      <c r="Z560" s="43" t="s">
        <v>24976</v>
      </c>
      <c r="AA560" s="43">
        <v>0</v>
      </c>
      <c r="AB560" s="43">
        <v>0</v>
      </c>
      <c r="AC560" s="43">
        <f t="shared" si="93"/>
        <v>0</v>
      </c>
      <c r="AE560" s="43" t="s">
        <v>24976</v>
      </c>
      <c r="AF560" s="43">
        <v>0</v>
      </c>
      <c r="AG560" s="43">
        <v>0</v>
      </c>
      <c r="AH560" s="43">
        <f t="shared" si="94"/>
        <v>0</v>
      </c>
      <c r="AJ560" s="43" t="s">
        <v>24976</v>
      </c>
      <c r="AK560" s="43">
        <v>0</v>
      </c>
      <c r="AL560" s="43">
        <v>0</v>
      </c>
      <c r="AM560" s="43">
        <f t="shared" si="95"/>
        <v>0</v>
      </c>
      <c r="AO560" s="43" t="s">
        <v>24976</v>
      </c>
      <c r="AP560" s="43">
        <v>0</v>
      </c>
      <c r="AQ560" s="43">
        <v>0</v>
      </c>
      <c r="AR560" s="43">
        <f t="shared" si="96"/>
        <v>0</v>
      </c>
      <c r="AT560" s="43" t="s">
        <v>24976</v>
      </c>
      <c r="AU560" s="43">
        <v>0</v>
      </c>
      <c r="AV560" s="43">
        <v>0</v>
      </c>
      <c r="AW560" s="43">
        <f t="shared" si="97"/>
        <v>0</v>
      </c>
      <c r="AY560" s="43" t="s">
        <v>24976</v>
      </c>
      <c r="AZ560" s="43">
        <v>0</v>
      </c>
      <c r="BA560" s="43">
        <v>0</v>
      </c>
      <c r="BB560" s="43">
        <v>0</v>
      </c>
    </row>
    <row r="561" spans="1:54">
      <c r="A561" s="43" t="s">
        <v>23913</v>
      </c>
      <c r="B561" s="43">
        <v>0</v>
      </c>
      <c r="C561" s="43">
        <v>0</v>
      </c>
      <c r="D561" s="43">
        <f t="shared" si="88"/>
        <v>0</v>
      </c>
      <c r="F561" s="43" t="s">
        <v>23913</v>
      </c>
      <c r="G561" s="43">
        <v>0</v>
      </c>
      <c r="H561" s="43">
        <v>0</v>
      </c>
      <c r="I561" s="43">
        <f t="shared" si="89"/>
        <v>0</v>
      </c>
      <c r="K561" s="43" t="s">
        <v>23913</v>
      </c>
      <c r="L561" s="43">
        <v>0</v>
      </c>
      <c r="M561" s="43">
        <v>0</v>
      </c>
      <c r="N561" s="43">
        <f t="shared" si="90"/>
        <v>0</v>
      </c>
      <c r="P561" s="43" t="s">
        <v>23913</v>
      </c>
      <c r="Q561" s="43">
        <v>0</v>
      </c>
      <c r="R561" s="43">
        <v>0</v>
      </c>
      <c r="S561" s="43">
        <f t="shared" si="91"/>
        <v>0</v>
      </c>
      <c r="U561" s="43" t="s">
        <v>23913</v>
      </c>
      <c r="V561" s="43">
        <v>0</v>
      </c>
      <c r="W561" s="43">
        <v>0</v>
      </c>
      <c r="X561" s="43">
        <f t="shared" si="92"/>
        <v>1</v>
      </c>
      <c r="Z561" s="43" t="s">
        <v>23913</v>
      </c>
      <c r="AA561" s="43">
        <v>0</v>
      </c>
      <c r="AB561" s="43">
        <v>0</v>
      </c>
      <c r="AC561" s="43">
        <f t="shared" si="93"/>
        <v>0</v>
      </c>
      <c r="AE561" s="43" t="s">
        <v>23913</v>
      </c>
      <c r="AF561" s="43">
        <v>0</v>
      </c>
      <c r="AG561" s="43">
        <v>0</v>
      </c>
      <c r="AH561" s="43">
        <f t="shared" si="94"/>
        <v>0</v>
      </c>
      <c r="AJ561" s="43" t="s">
        <v>23913</v>
      </c>
      <c r="AK561" s="43">
        <v>0</v>
      </c>
      <c r="AL561" s="43">
        <v>0</v>
      </c>
      <c r="AM561" s="43">
        <f t="shared" si="95"/>
        <v>0</v>
      </c>
      <c r="AO561" s="43" t="s">
        <v>23913</v>
      </c>
      <c r="AP561" s="43">
        <v>0</v>
      </c>
      <c r="AQ561" s="43">
        <v>0</v>
      </c>
      <c r="AR561" s="43">
        <f t="shared" si="96"/>
        <v>0</v>
      </c>
      <c r="AT561" s="43" t="s">
        <v>23913</v>
      </c>
      <c r="AU561" s="43">
        <v>0</v>
      </c>
      <c r="AV561" s="43">
        <v>0</v>
      </c>
      <c r="AW561" s="43">
        <f t="shared" si="97"/>
        <v>0</v>
      </c>
      <c r="AY561" s="43" t="s">
        <v>23913</v>
      </c>
      <c r="AZ561" s="43">
        <v>0</v>
      </c>
      <c r="BA561" s="43">
        <v>0</v>
      </c>
      <c r="BB561" s="43">
        <v>0</v>
      </c>
    </row>
    <row r="562" spans="1:54">
      <c r="A562" s="43" t="s">
        <v>24977</v>
      </c>
      <c r="B562" s="43">
        <v>0</v>
      </c>
      <c r="C562" s="43">
        <v>0</v>
      </c>
      <c r="D562" s="43">
        <f t="shared" si="88"/>
        <v>0</v>
      </c>
      <c r="F562" s="43" t="s">
        <v>24977</v>
      </c>
      <c r="G562" s="43">
        <v>0</v>
      </c>
      <c r="H562" s="43">
        <v>0</v>
      </c>
      <c r="I562" s="43">
        <f t="shared" si="89"/>
        <v>0</v>
      </c>
      <c r="K562" s="43" t="s">
        <v>24977</v>
      </c>
      <c r="L562" s="43">
        <v>0</v>
      </c>
      <c r="M562" s="43">
        <v>0</v>
      </c>
      <c r="N562" s="43">
        <f t="shared" si="90"/>
        <v>0</v>
      </c>
      <c r="P562" s="43" t="s">
        <v>24977</v>
      </c>
      <c r="Q562" s="43">
        <v>0</v>
      </c>
      <c r="R562" s="43">
        <v>0</v>
      </c>
      <c r="S562" s="43">
        <f t="shared" si="91"/>
        <v>0</v>
      </c>
      <c r="U562" s="43" t="s">
        <v>24977</v>
      </c>
      <c r="V562" s="43">
        <v>0</v>
      </c>
      <c r="W562" s="43">
        <v>0</v>
      </c>
      <c r="X562" s="43">
        <f t="shared" si="92"/>
        <v>0</v>
      </c>
      <c r="Z562" s="43" t="s">
        <v>24977</v>
      </c>
      <c r="AA562" s="43">
        <v>0</v>
      </c>
      <c r="AB562" s="43">
        <v>0</v>
      </c>
      <c r="AC562" s="43">
        <f t="shared" si="93"/>
        <v>0</v>
      </c>
      <c r="AE562" s="43" t="s">
        <v>24977</v>
      </c>
      <c r="AF562" s="43">
        <v>0</v>
      </c>
      <c r="AG562" s="43">
        <v>0</v>
      </c>
      <c r="AH562" s="43">
        <f t="shared" si="94"/>
        <v>0</v>
      </c>
      <c r="AJ562" s="43" t="s">
        <v>24977</v>
      </c>
      <c r="AK562" s="43">
        <v>0</v>
      </c>
      <c r="AL562" s="43">
        <v>0</v>
      </c>
      <c r="AM562" s="43">
        <f t="shared" si="95"/>
        <v>0</v>
      </c>
      <c r="AO562" s="43" t="s">
        <v>24977</v>
      </c>
      <c r="AP562" s="43">
        <v>0</v>
      </c>
      <c r="AQ562" s="43">
        <v>0</v>
      </c>
      <c r="AR562" s="43">
        <f t="shared" si="96"/>
        <v>0</v>
      </c>
      <c r="AT562" s="43" t="s">
        <v>24977</v>
      </c>
      <c r="AU562" s="43">
        <v>0</v>
      </c>
      <c r="AV562" s="43">
        <v>0</v>
      </c>
      <c r="AW562" s="43">
        <f t="shared" si="97"/>
        <v>0</v>
      </c>
      <c r="AY562" s="43" t="s">
        <v>24977</v>
      </c>
      <c r="AZ562" s="43">
        <v>0</v>
      </c>
      <c r="BA562" s="43">
        <v>0</v>
      </c>
      <c r="BB562" s="43">
        <v>0</v>
      </c>
    </row>
    <row r="563" spans="1:54">
      <c r="A563" s="43" t="s">
        <v>24978</v>
      </c>
      <c r="B563" s="43">
        <v>0</v>
      </c>
      <c r="C563" s="43">
        <v>0</v>
      </c>
      <c r="D563" s="43">
        <f t="shared" si="88"/>
        <v>0</v>
      </c>
      <c r="F563" s="43" t="s">
        <v>24978</v>
      </c>
      <c r="G563" s="43">
        <v>0</v>
      </c>
      <c r="H563" s="43">
        <v>0</v>
      </c>
      <c r="I563" s="43">
        <f t="shared" si="89"/>
        <v>0</v>
      </c>
      <c r="K563" s="43" t="s">
        <v>24978</v>
      </c>
      <c r="L563" s="43">
        <v>0</v>
      </c>
      <c r="M563" s="43">
        <v>0</v>
      </c>
      <c r="N563" s="43">
        <f t="shared" si="90"/>
        <v>0</v>
      </c>
      <c r="P563" s="43" t="s">
        <v>24978</v>
      </c>
      <c r="Q563" s="43">
        <v>0</v>
      </c>
      <c r="R563" s="43">
        <v>0</v>
      </c>
      <c r="S563" s="43">
        <f t="shared" si="91"/>
        <v>0</v>
      </c>
      <c r="U563" s="43" t="s">
        <v>24978</v>
      </c>
      <c r="V563" s="43">
        <v>0</v>
      </c>
      <c r="W563" s="43">
        <v>0</v>
      </c>
      <c r="X563" s="43">
        <f t="shared" si="92"/>
        <v>0</v>
      </c>
      <c r="Z563" s="43" t="s">
        <v>24978</v>
      </c>
      <c r="AA563" s="43">
        <v>0</v>
      </c>
      <c r="AB563" s="43">
        <v>0</v>
      </c>
      <c r="AC563" s="43">
        <f t="shared" si="93"/>
        <v>0</v>
      </c>
      <c r="AE563" s="43" t="s">
        <v>24978</v>
      </c>
      <c r="AF563" s="43">
        <v>0</v>
      </c>
      <c r="AG563" s="43">
        <v>0</v>
      </c>
      <c r="AH563" s="43">
        <f t="shared" si="94"/>
        <v>0</v>
      </c>
      <c r="AJ563" s="43" t="s">
        <v>24978</v>
      </c>
      <c r="AK563" s="43">
        <v>0</v>
      </c>
      <c r="AL563" s="43">
        <v>0</v>
      </c>
      <c r="AM563" s="43">
        <f t="shared" si="95"/>
        <v>0</v>
      </c>
      <c r="AO563" s="43" t="s">
        <v>24978</v>
      </c>
      <c r="AP563" s="43">
        <v>0</v>
      </c>
      <c r="AQ563" s="43">
        <v>0</v>
      </c>
      <c r="AR563" s="43">
        <f t="shared" si="96"/>
        <v>0</v>
      </c>
      <c r="AT563" s="43" t="s">
        <v>24978</v>
      </c>
      <c r="AU563" s="43">
        <v>0</v>
      </c>
      <c r="AV563" s="43">
        <v>0</v>
      </c>
      <c r="AW563" s="43">
        <f t="shared" si="97"/>
        <v>0</v>
      </c>
      <c r="AY563" s="43" t="s">
        <v>24978</v>
      </c>
      <c r="AZ563" s="43">
        <v>0</v>
      </c>
      <c r="BA563" s="43">
        <v>0</v>
      </c>
      <c r="BB563" s="43">
        <v>0</v>
      </c>
    </row>
    <row r="564" spans="1:54">
      <c r="A564" s="43" t="s">
        <v>24979</v>
      </c>
      <c r="B564" s="43">
        <v>0</v>
      </c>
      <c r="C564" s="43">
        <v>0</v>
      </c>
      <c r="D564" s="43">
        <f t="shared" si="88"/>
        <v>0</v>
      </c>
      <c r="F564" s="43" t="s">
        <v>24979</v>
      </c>
      <c r="G564" s="43">
        <v>0</v>
      </c>
      <c r="H564" s="43">
        <v>0</v>
      </c>
      <c r="I564" s="43">
        <f t="shared" si="89"/>
        <v>0</v>
      </c>
      <c r="K564" s="43" t="s">
        <v>24979</v>
      </c>
      <c r="L564" s="43">
        <v>0</v>
      </c>
      <c r="M564" s="43">
        <v>0</v>
      </c>
      <c r="N564" s="43">
        <f t="shared" si="90"/>
        <v>0</v>
      </c>
      <c r="P564" s="43" t="s">
        <v>24979</v>
      </c>
      <c r="Q564" s="43">
        <v>0</v>
      </c>
      <c r="R564" s="43">
        <v>0</v>
      </c>
      <c r="S564" s="43">
        <f t="shared" si="91"/>
        <v>0</v>
      </c>
      <c r="U564" s="43" t="s">
        <v>24979</v>
      </c>
      <c r="V564" s="43">
        <v>0</v>
      </c>
      <c r="W564" s="43">
        <v>0</v>
      </c>
      <c r="X564" s="43">
        <f t="shared" si="92"/>
        <v>0</v>
      </c>
      <c r="Z564" s="43" t="s">
        <v>24979</v>
      </c>
      <c r="AA564" s="43">
        <v>0</v>
      </c>
      <c r="AB564" s="43">
        <v>0</v>
      </c>
      <c r="AC564" s="43">
        <f t="shared" si="93"/>
        <v>0</v>
      </c>
      <c r="AE564" s="43" t="s">
        <v>24979</v>
      </c>
      <c r="AF564" s="43">
        <v>0</v>
      </c>
      <c r="AG564" s="43">
        <v>0</v>
      </c>
      <c r="AH564" s="43">
        <f t="shared" si="94"/>
        <v>0</v>
      </c>
      <c r="AJ564" s="43" t="s">
        <v>24979</v>
      </c>
      <c r="AK564" s="43">
        <v>0</v>
      </c>
      <c r="AL564" s="43">
        <v>0</v>
      </c>
      <c r="AM564" s="43">
        <f t="shared" si="95"/>
        <v>0</v>
      </c>
      <c r="AO564" s="43" t="s">
        <v>24979</v>
      </c>
      <c r="AP564" s="43">
        <v>0</v>
      </c>
      <c r="AQ564" s="43">
        <v>0</v>
      </c>
      <c r="AR564" s="43">
        <f t="shared" si="96"/>
        <v>0</v>
      </c>
      <c r="AT564" s="43" t="s">
        <v>24979</v>
      </c>
      <c r="AU564" s="43">
        <v>0</v>
      </c>
      <c r="AV564" s="43">
        <v>0</v>
      </c>
      <c r="AW564" s="43">
        <f t="shared" si="97"/>
        <v>0</v>
      </c>
      <c r="AY564" s="43" t="s">
        <v>24979</v>
      </c>
      <c r="AZ564" s="43">
        <v>0</v>
      </c>
      <c r="BA564" s="43">
        <v>0</v>
      </c>
      <c r="BB564" s="43">
        <v>0</v>
      </c>
    </row>
    <row r="565" spans="1:54">
      <c r="A565" s="43" t="s">
        <v>24980</v>
      </c>
      <c r="B565" s="43">
        <v>0</v>
      </c>
      <c r="C565" s="43">
        <v>0</v>
      </c>
      <c r="D565" s="43">
        <f t="shared" si="88"/>
        <v>0</v>
      </c>
      <c r="F565" s="43" t="s">
        <v>24980</v>
      </c>
      <c r="G565" s="43">
        <v>0</v>
      </c>
      <c r="H565" s="43">
        <v>0</v>
      </c>
      <c r="I565" s="43">
        <f t="shared" si="89"/>
        <v>0</v>
      </c>
      <c r="K565" s="43" t="s">
        <v>24980</v>
      </c>
      <c r="L565" s="43">
        <v>0</v>
      </c>
      <c r="M565" s="43">
        <v>0</v>
      </c>
      <c r="N565" s="43">
        <f t="shared" si="90"/>
        <v>0</v>
      </c>
      <c r="P565" s="43" t="s">
        <v>24980</v>
      </c>
      <c r="Q565" s="43">
        <v>0</v>
      </c>
      <c r="R565" s="43">
        <v>0</v>
      </c>
      <c r="S565" s="43">
        <f t="shared" si="91"/>
        <v>0</v>
      </c>
      <c r="U565" s="43" t="s">
        <v>24980</v>
      </c>
      <c r="V565" s="43">
        <v>0</v>
      </c>
      <c r="W565" s="43">
        <v>0</v>
      </c>
      <c r="X565" s="43">
        <f t="shared" si="92"/>
        <v>0</v>
      </c>
      <c r="Z565" s="43" t="s">
        <v>24980</v>
      </c>
      <c r="AA565" s="43">
        <v>0</v>
      </c>
      <c r="AB565" s="43">
        <v>0</v>
      </c>
      <c r="AC565" s="43">
        <f t="shared" si="93"/>
        <v>0</v>
      </c>
      <c r="AE565" s="43" t="s">
        <v>24980</v>
      </c>
      <c r="AF565" s="43">
        <v>0</v>
      </c>
      <c r="AG565" s="43">
        <v>0</v>
      </c>
      <c r="AH565" s="43">
        <f t="shared" si="94"/>
        <v>0</v>
      </c>
      <c r="AJ565" s="43" t="s">
        <v>24980</v>
      </c>
      <c r="AK565" s="43">
        <v>0</v>
      </c>
      <c r="AL565" s="43">
        <v>0</v>
      </c>
      <c r="AM565" s="43">
        <f t="shared" si="95"/>
        <v>0</v>
      </c>
      <c r="AO565" s="43" t="s">
        <v>24980</v>
      </c>
      <c r="AP565" s="43">
        <v>0</v>
      </c>
      <c r="AQ565" s="43">
        <v>0</v>
      </c>
      <c r="AR565" s="43">
        <f t="shared" si="96"/>
        <v>0</v>
      </c>
      <c r="AT565" s="43" t="s">
        <v>24980</v>
      </c>
      <c r="AU565" s="43">
        <v>0</v>
      </c>
      <c r="AV565" s="43">
        <v>0</v>
      </c>
      <c r="AW565" s="43">
        <f t="shared" si="97"/>
        <v>0</v>
      </c>
      <c r="AY565" s="43" t="s">
        <v>24980</v>
      </c>
      <c r="AZ565" s="43">
        <v>0</v>
      </c>
      <c r="BA565" s="43">
        <v>0</v>
      </c>
      <c r="BB565" s="43">
        <v>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L565"/>
  <sheetViews>
    <sheetView topLeftCell="B1" zoomScale="70" zoomScaleNormal="70" workbookViewId="0">
      <pane ySplit="1" topLeftCell="A429" activePane="bottomLeft" state="frozen"/>
      <selection activeCell="B2" sqref="B2:E563"/>
      <selection pane="bottomLeft" activeCell="B459" sqref="B459"/>
    </sheetView>
  </sheetViews>
  <sheetFormatPr defaultRowHeight="15"/>
  <cols>
    <col min="2" max="2" width="50.5703125" bestFit="1" customWidth="1"/>
    <col min="3" max="3" width="2.28515625" style="43" bestFit="1" customWidth="1"/>
    <col min="4" max="4" width="2.28515625" bestFit="1" customWidth="1"/>
    <col min="5" max="5" width="5" bestFit="1" customWidth="1"/>
    <col min="6" max="6" width="9.28515625" style="43" customWidth="1"/>
    <col min="7" max="7" width="6.5703125" customWidth="1"/>
    <col min="8" max="8" width="6.5703125" style="43" customWidth="1"/>
    <col min="9" max="13" width="6.5703125" customWidth="1"/>
    <col min="14" max="21" width="4.42578125" customWidth="1"/>
    <col min="22" max="22" width="5.7109375" customWidth="1"/>
    <col min="23" max="23" width="7" customWidth="1"/>
    <col min="25" max="26" width="3.42578125" bestFit="1" customWidth="1"/>
    <col min="27" max="28" width="2.28515625" bestFit="1" customWidth="1"/>
    <col min="29" max="29" width="3" customWidth="1"/>
    <col min="30" max="30" width="2.28515625" bestFit="1" customWidth="1"/>
    <col min="31" max="31" width="3" bestFit="1" customWidth="1"/>
    <col min="32" max="32" width="17.85546875" bestFit="1" customWidth="1"/>
  </cols>
  <sheetData>
    <row r="1" spans="1:32" s="43" customFormat="1">
      <c r="E1" s="43">
        <f>SUM(E2:E565)</f>
        <v>176</v>
      </c>
      <c r="G1" s="43" t="s">
        <v>797</v>
      </c>
      <c r="H1" s="43" t="s">
        <v>801</v>
      </c>
      <c r="I1" s="43" t="s">
        <v>129</v>
      </c>
      <c r="J1" s="43" t="s">
        <v>798</v>
      </c>
      <c r="K1" s="43" t="s">
        <v>800</v>
      </c>
      <c r="L1" s="43" t="s">
        <v>799</v>
      </c>
      <c r="M1" s="43" t="s">
        <v>802</v>
      </c>
      <c r="O1" s="43">
        <v>4</v>
      </c>
      <c r="P1" s="43">
        <v>1</v>
      </c>
      <c r="Q1" s="43">
        <v>-3</v>
      </c>
      <c r="R1" s="43">
        <v>-2</v>
      </c>
      <c r="S1" s="43">
        <v>5</v>
      </c>
      <c r="T1" s="43">
        <v>6</v>
      </c>
      <c r="U1" s="43">
        <v>-1</v>
      </c>
    </row>
    <row r="2" spans="1:32">
      <c r="B2" t="s">
        <v>24625</v>
      </c>
      <c r="C2" s="43">
        <v>0</v>
      </c>
      <c r="D2">
        <v>0</v>
      </c>
      <c r="E2" s="43">
        <f t="shared" ref="E2:E65" si="0">IF(TYPE(FIND("_EXT",B2))=1,IF(OR(AND(G2&gt;0,G2&lt;1),(TYPE(FIND("_EXT",B2))=1),EXACT("H2O_EXT",B2),EXACT("ATP_EXT",B2),EXACT("H+_EXT",B2),EXACT("SO4_EXT",B2),EXACT("phosphate_EXT",B2),EXACT("oxygen_EXT",B2),EXACT("CO2_EXT",B2),EXACT("NH4_EXT",B2),EXACT("BIO_EXT",B2),EXACT(B2,"acetate_EXT"),EXACT("acetaldehyde_EXT",B2),EXACT("cellulose_EXT",B2),EXACT(B2,"ethanol_EXT")),1,0),0)</f>
        <v>0</v>
      </c>
      <c r="F2" s="43">
        <f>IF(TYPE(FIND("_EXT",C2))=1,IF(OR(AND(H2&gt;0,H2&lt;3),(TYPE(FIND("H2O_EXT",C2))=1),(TYPE(FIND("BIO_EXT",C2))=1),(TYPE(FIND("ATP_EXT",C2))=1),(TYPE(FIND("H+_EXT",C2))=1),(TYPE(FIND("SO4_EXT",C2))=1),(TYPE(FIND("phosphate_EXT",C2))=1),(TYPE(FIND("oxygen_EXT",C2))=1),(TYPE(FIND("NH4_EXT",C2))=1),(TYPE(FIND("cellulose_EXT",C2))=1)),1,0),0)</f>
        <v>0</v>
      </c>
      <c r="G2">
        <v>7</v>
      </c>
      <c r="H2" s="43">
        <v>7</v>
      </c>
      <c r="I2">
        <v>0</v>
      </c>
      <c r="J2">
        <v>7</v>
      </c>
      <c r="K2">
        <v>0</v>
      </c>
      <c r="L2">
        <v>0</v>
      </c>
      <c r="M2">
        <v>-3</v>
      </c>
      <c r="N2">
        <f t="shared" ref="N2:N65" si="1">V2</f>
        <v>24</v>
      </c>
      <c r="O2" s="43">
        <f t="shared" ref="O2:O65" si="2">IF(TYPE(G2)=1,G2,0)</f>
        <v>7</v>
      </c>
      <c r="P2" s="43">
        <f t="shared" ref="P2:P65" si="3">IF(TYPE(H2)=1,H2,0)</f>
        <v>7</v>
      </c>
      <c r="Q2" s="43">
        <f t="shared" ref="Q2:Q65" si="4">IF(TYPE(I2)=1,I2,0)</f>
        <v>0</v>
      </c>
      <c r="R2" s="43">
        <f t="shared" ref="R2:R65" si="5">IF(TYPE(J2)=1,J2,0)</f>
        <v>7</v>
      </c>
      <c r="S2" s="43">
        <f t="shared" ref="S2:S65" si="6">IF(TYPE(K2)=1,K2,0)</f>
        <v>0</v>
      </c>
      <c r="T2" s="43">
        <f t="shared" ref="T2:T65" si="7">IF(TYPE(L2)=1,L2,0)</f>
        <v>0</v>
      </c>
      <c r="U2" s="43">
        <f t="shared" ref="U2:U65" si="8">IF(TYPE(M2)=1,M2,0)</f>
        <v>-3</v>
      </c>
      <c r="V2">
        <f t="shared" ref="V2:V65" si="9">(O2*$O$1)+(P2*$P$1)+(Q2*$Q$1)+(R2*$R$1)+(S2*$S$1)+(T2*$T$1)+(U2*$U$1)</f>
        <v>24</v>
      </c>
      <c r="W2">
        <f t="shared" ref="W2:W65" si="10">IF(G2=0,V2,V2/O2)</f>
        <v>3.4285714285714284</v>
      </c>
    </row>
    <row r="3" spans="1:32">
      <c r="B3" t="s">
        <v>24626</v>
      </c>
      <c r="C3" s="43">
        <v>0</v>
      </c>
      <c r="D3" s="43">
        <v>0</v>
      </c>
      <c r="E3" s="43">
        <f t="shared" si="0"/>
        <v>0</v>
      </c>
      <c r="G3">
        <v>11</v>
      </c>
      <c r="H3" s="43">
        <v>12</v>
      </c>
      <c r="I3">
        <v>1</v>
      </c>
      <c r="J3">
        <v>6</v>
      </c>
      <c r="K3">
        <v>1</v>
      </c>
      <c r="L3">
        <v>0</v>
      </c>
      <c r="M3">
        <v>-2</v>
      </c>
      <c r="N3" s="43">
        <f t="shared" si="1"/>
        <v>48</v>
      </c>
      <c r="O3" s="43">
        <f t="shared" si="2"/>
        <v>11</v>
      </c>
      <c r="P3" s="43">
        <f t="shared" si="3"/>
        <v>12</v>
      </c>
      <c r="Q3" s="43">
        <f t="shared" si="4"/>
        <v>1</v>
      </c>
      <c r="R3" s="43">
        <f t="shared" si="5"/>
        <v>6</v>
      </c>
      <c r="S3" s="43">
        <f t="shared" si="6"/>
        <v>1</v>
      </c>
      <c r="T3" s="43">
        <f t="shared" si="7"/>
        <v>0</v>
      </c>
      <c r="U3" s="43">
        <f t="shared" si="8"/>
        <v>-2</v>
      </c>
      <c r="V3" s="43">
        <f t="shared" si="9"/>
        <v>48</v>
      </c>
      <c r="W3" s="43">
        <f t="shared" si="10"/>
        <v>4.3636363636363633</v>
      </c>
      <c r="AF3" s="43"/>
    </row>
    <row r="4" spans="1:32">
      <c r="B4" t="s">
        <v>24627</v>
      </c>
      <c r="C4" s="43">
        <v>0</v>
      </c>
      <c r="D4" s="43">
        <v>0</v>
      </c>
      <c r="E4" s="43">
        <f t="shared" si="0"/>
        <v>0</v>
      </c>
      <c r="G4">
        <v>7</v>
      </c>
      <c r="H4" s="43">
        <v>7</v>
      </c>
      <c r="I4">
        <v>0</v>
      </c>
      <c r="J4">
        <v>7</v>
      </c>
      <c r="K4">
        <v>0</v>
      </c>
      <c r="L4" s="43">
        <v>0</v>
      </c>
      <c r="M4">
        <v>-3</v>
      </c>
      <c r="N4" s="43">
        <f t="shared" si="1"/>
        <v>24</v>
      </c>
      <c r="O4" s="43">
        <f t="shared" si="2"/>
        <v>7</v>
      </c>
      <c r="P4" s="43">
        <f t="shared" si="3"/>
        <v>7</v>
      </c>
      <c r="Q4" s="43">
        <f t="shared" si="4"/>
        <v>0</v>
      </c>
      <c r="R4" s="43">
        <f t="shared" si="5"/>
        <v>7</v>
      </c>
      <c r="S4" s="43">
        <f t="shared" si="6"/>
        <v>0</v>
      </c>
      <c r="T4" s="43">
        <f t="shared" si="7"/>
        <v>0</v>
      </c>
      <c r="U4" s="43">
        <f t="shared" si="8"/>
        <v>-3</v>
      </c>
      <c r="V4" s="43">
        <f t="shared" si="9"/>
        <v>24</v>
      </c>
      <c r="W4" s="43">
        <f t="shared" si="10"/>
        <v>3.4285714285714284</v>
      </c>
      <c r="AF4" s="43"/>
    </row>
    <row r="5" spans="1:32">
      <c r="B5" t="s">
        <v>24628</v>
      </c>
      <c r="C5" s="43">
        <v>0</v>
      </c>
      <c r="D5" s="43">
        <v>0</v>
      </c>
      <c r="E5" s="43">
        <f t="shared" si="0"/>
        <v>0</v>
      </c>
      <c r="G5">
        <v>7</v>
      </c>
      <c r="H5" s="43">
        <v>10</v>
      </c>
      <c r="I5">
        <v>0</v>
      </c>
      <c r="J5">
        <v>5</v>
      </c>
      <c r="K5" s="43">
        <v>0</v>
      </c>
      <c r="L5" s="43">
        <v>0</v>
      </c>
      <c r="M5">
        <v>-2</v>
      </c>
      <c r="N5" s="43">
        <f t="shared" si="1"/>
        <v>30</v>
      </c>
      <c r="O5" s="43">
        <f t="shared" si="2"/>
        <v>7</v>
      </c>
      <c r="P5" s="43">
        <f t="shared" si="3"/>
        <v>10</v>
      </c>
      <c r="Q5" s="43">
        <f t="shared" si="4"/>
        <v>0</v>
      </c>
      <c r="R5" s="43">
        <f t="shared" si="5"/>
        <v>5</v>
      </c>
      <c r="S5" s="43">
        <f t="shared" si="6"/>
        <v>0</v>
      </c>
      <c r="T5" s="43">
        <f t="shared" si="7"/>
        <v>0</v>
      </c>
      <c r="U5" s="43">
        <f t="shared" si="8"/>
        <v>-2</v>
      </c>
      <c r="V5" s="43">
        <f t="shared" si="9"/>
        <v>30</v>
      </c>
      <c r="W5" s="43">
        <f t="shared" si="10"/>
        <v>4.2857142857142856</v>
      </c>
      <c r="AF5" s="43"/>
    </row>
    <row r="6" spans="1:32">
      <c r="B6" t="s">
        <v>24629</v>
      </c>
      <c r="C6" s="43">
        <v>0</v>
      </c>
      <c r="D6" s="43">
        <v>0</v>
      </c>
      <c r="E6" s="43">
        <f t="shared" si="0"/>
        <v>0</v>
      </c>
      <c r="G6">
        <v>7</v>
      </c>
      <c r="H6" s="43">
        <v>10</v>
      </c>
      <c r="I6">
        <v>0</v>
      </c>
      <c r="J6">
        <v>5</v>
      </c>
      <c r="K6" s="43">
        <v>0</v>
      </c>
      <c r="L6" s="43">
        <v>0</v>
      </c>
      <c r="M6">
        <v>-2</v>
      </c>
      <c r="N6" s="43">
        <f t="shared" si="1"/>
        <v>30</v>
      </c>
      <c r="O6" s="43">
        <f t="shared" si="2"/>
        <v>7</v>
      </c>
      <c r="P6" s="43">
        <f t="shared" si="3"/>
        <v>10</v>
      </c>
      <c r="Q6" s="43">
        <f t="shared" si="4"/>
        <v>0</v>
      </c>
      <c r="R6" s="43">
        <f t="shared" si="5"/>
        <v>5</v>
      </c>
      <c r="S6" s="43">
        <f t="shared" si="6"/>
        <v>0</v>
      </c>
      <c r="T6" s="43">
        <f t="shared" si="7"/>
        <v>0</v>
      </c>
      <c r="U6" s="43">
        <f t="shared" si="8"/>
        <v>-2</v>
      </c>
      <c r="V6" s="43">
        <f t="shared" si="9"/>
        <v>30</v>
      </c>
      <c r="W6" s="43">
        <f t="shared" si="10"/>
        <v>4.2857142857142856</v>
      </c>
      <c r="AF6" s="43"/>
    </row>
    <row r="7" spans="1:32">
      <c r="B7" t="s">
        <v>24630</v>
      </c>
      <c r="C7" s="43">
        <v>0</v>
      </c>
      <c r="D7" s="43">
        <v>0</v>
      </c>
      <c r="E7" s="43">
        <f t="shared" si="0"/>
        <v>0</v>
      </c>
      <c r="G7">
        <v>5</v>
      </c>
      <c r="H7" s="43">
        <v>6</v>
      </c>
      <c r="I7">
        <v>1</v>
      </c>
      <c r="J7">
        <v>2</v>
      </c>
      <c r="K7" s="43">
        <v>0</v>
      </c>
      <c r="L7" s="43">
        <v>0</v>
      </c>
      <c r="M7">
        <v>-1</v>
      </c>
      <c r="N7" s="43">
        <f t="shared" si="1"/>
        <v>20</v>
      </c>
      <c r="O7" s="43">
        <f t="shared" si="2"/>
        <v>5</v>
      </c>
      <c r="P7" s="43">
        <f t="shared" si="3"/>
        <v>6</v>
      </c>
      <c r="Q7" s="43">
        <f t="shared" si="4"/>
        <v>1</v>
      </c>
      <c r="R7" s="43">
        <f t="shared" si="5"/>
        <v>2</v>
      </c>
      <c r="S7" s="43">
        <f t="shared" si="6"/>
        <v>0</v>
      </c>
      <c r="T7" s="43">
        <f t="shared" si="7"/>
        <v>0</v>
      </c>
      <c r="U7" s="43">
        <f t="shared" si="8"/>
        <v>-1</v>
      </c>
      <c r="V7" s="43">
        <f t="shared" si="9"/>
        <v>20</v>
      </c>
      <c r="W7" s="43">
        <f t="shared" si="10"/>
        <v>4</v>
      </c>
      <c r="AF7" s="43"/>
    </row>
    <row r="8" spans="1:32">
      <c r="B8" t="s">
        <v>24631</v>
      </c>
      <c r="C8" s="43">
        <v>0</v>
      </c>
      <c r="D8" s="43">
        <v>0</v>
      </c>
      <c r="E8" s="43">
        <f t="shared" si="0"/>
        <v>0</v>
      </c>
      <c r="G8">
        <v>5</v>
      </c>
      <c r="H8" s="43">
        <v>7</v>
      </c>
      <c r="I8">
        <v>0</v>
      </c>
      <c r="J8">
        <v>4</v>
      </c>
      <c r="K8" s="43">
        <v>0</v>
      </c>
      <c r="L8" s="43">
        <v>0</v>
      </c>
      <c r="M8">
        <v>-1</v>
      </c>
      <c r="N8" s="43">
        <f t="shared" si="1"/>
        <v>20</v>
      </c>
      <c r="O8" s="43">
        <f t="shared" si="2"/>
        <v>5</v>
      </c>
      <c r="P8" s="43">
        <f t="shared" si="3"/>
        <v>7</v>
      </c>
      <c r="Q8" s="43">
        <f t="shared" si="4"/>
        <v>0</v>
      </c>
      <c r="R8" s="43">
        <f t="shared" si="5"/>
        <v>4</v>
      </c>
      <c r="S8" s="43">
        <f t="shared" si="6"/>
        <v>0</v>
      </c>
      <c r="T8" s="43">
        <f t="shared" si="7"/>
        <v>0</v>
      </c>
      <c r="U8" s="43">
        <f t="shared" si="8"/>
        <v>-1</v>
      </c>
      <c r="V8" s="43">
        <f t="shared" si="9"/>
        <v>20</v>
      </c>
      <c r="W8" s="43">
        <f t="shared" si="10"/>
        <v>4</v>
      </c>
      <c r="AF8" s="43"/>
    </row>
    <row r="9" spans="1:32">
      <c r="B9" t="s">
        <v>24632</v>
      </c>
      <c r="C9" s="43">
        <v>0</v>
      </c>
      <c r="D9" s="43">
        <v>0</v>
      </c>
      <c r="E9" s="43">
        <f t="shared" si="0"/>
        <v>0</v>
      </c>
      <c r="G9">
        <v>6</v>
      </c>
      <c r="H9" s="43">
        <v>11</v>
      </c>
      <c r="I9">
        <v>1</v>
      </c>
      <c r="J9">
        <v>3</v>
      </c>
      <c r="K9" s="43">
        <v>0</v>
      </c>
      <c r="L9" s="43">
        <v>0</v>
      </c>
      <c r="M9">
        <v>0</v>
      </c>
      <c r="N9" s="43">
        <f t="shared" si="1"/>
        <v>26</v>
      </c>
      <c r="O9" s="43">
        <f t="shared" si="2"/>
        <v>6</v>
      </c>
      <c r="P9" s="43">
        <f t="shared" si="3"/>
        <v>11</v>
      </c>
      <c r="Q9" s="43">
        <f t="shared" si="4"/>
        <v>1</v>
      </c>
      <c r="R9" s="43">
        <f t="shared" si="5"/>
        <v>3</v>
      </c>
      <c r="S9" s="43">
        <f t="shared" si="6"/>
        <v>0</v>
      </c>
      <c r="T9" s="43">
        <f t="shared" si="7"/>
        <v>0</v>
      </c>
      <c r="U9" s="43">
        <f t="shared" si="8"/>
        <v>0</v>
      </c>
      <c r="V9" s="43">
        <f t="shared" si="9"/>
        <v>26</v>
      </c>
      <c r="W9" s="43">
        <f t="shared" si="10"/>
        <v>4.333333333333333</v>
      </c>
      <c r="AF9" s="43"/>
    </row>
    <row r="10" spans="1:32">
      <c r="B10" t="s">
        <v>24633</v>
      </c>
      <c r="C10" s="43">
        <v>0</v>
      </c>
      <c r="D10" s="43">
        <v>0</v>
      </c>
      <c r="E10" s="43">
        <f t="shared" si="0"/>
        <v>0</v>
      </c>
      <c r="G10">
        <v>6</v>
      </c>
      <c r="H10" s="43">
        <v>9</v>
      </c>
      <c r="I10">
        <v>0</v>
      </c>
      <c r="J10">
        <v>3</v>
      </c>
      <c r="K10" s="43">
        <v>0</v>
      </c>
      <c r="L10" s="43">
        <v>0</v>
      </c>
      <c r="M10">
        <v>-1</v>
      </c>
      <c r="N10" s="43">
        <f t="shared" si="1"/>
        <v>28</v>
      </c>
      <c r="O10" s="43">
        <f t="shared" si="2"/>
        <v>6</v>
      </c>
      <c r="P10" s="43">
        <f t="shared" si="3"/>
        <v>9</v>
      </c>
      <c r="Q10" s="43">
        <f t="shared" si="4"/>
        <v>0</v>
      </c>
      <c r="R10" s="43">
        <f t="shared" si="5"/>
        <v>3</v>
      </c>
      <c r="S10" s="43">
        <f t="shared" si="6"/>
        <v>0</v>
      </c>
      <c r="T10" s="43">
        <f t="shared" si="7"/>
        <v>0</v>
      </c>
      <c r="U10" s="43">
        <f t="shared" si="8"/>
        <v>-1</v>
      </c>
      <c r="V10" s="43">
        <f t="shared" si="9"/>
        <v>28</v>
      </c>
      <c r="W10" s="43">
        <f t="shared" si="10"/>
        <v>4.666666666666667</v>
      </c>
      <c r="AF10" s="43"/>
    </row>
    <row r="11" spans="1:32">
      <c r="A11" s="43"/>
      <c r="B11" s="43" t="s">
        <v>24634</v>
      </c>
      <c r="C11" s="43">
        <v>0</v>
      </c>
      <c r="D11" s="43">
        <v>0</v>
      </c>
      <c r="E11" s="43">
        <f t="shared" si="0"/>
        <v>0</v>
      </c>
      <c r="G11">
        <v>12</v>
      </c>
      <c r="H11" s="43">
        <v>13</v>
      </c>
      <c r="I11">
        <v>1</v>
      </c>
      <c r="J11">
        <v>9</v>
      </c>
      <c r="K11">
        <v>1</v>
      </c>
      <c r="L11" s="43">
        <v>0</v>
      </c>
      <c r="M11">
        <v>-3</v>
      </c>
      <c r="N11" s="43">
        <f t="shared" si="1"/>
        <v>48</v>
      </c>
      <c r="O11" s="43">
        <f t="shared" si="2"/>
        <v>12</v>
      </c>
      <c r="P11" s="43">
        <f t="shared" si="3"/>
        <v>13</v>
      </c>
      <c r="Q11" s="43">
        <f t="shared" si="4"/>
        <v>1</v>
      </c>
      <c r="R11" s="43">
        <f t="shared" si="5"/>
        <v>9</v>
      </c>
      <c r="S11" s="43">
        <f t="shared" si="6"/>
        <v>1</v>
      </c>
      <c r="T11" s="43">
        <f t="shared" si="7"/>
        <v>0</v>
      </c>
      <c r="U11" s="43">
        <f t="shared" si="8"/>
        <v>-3</v>
      </c>
      <c r="V11" s="43">
        <f t="shared" si="9"/>
        <v>48</v>
      </c>
      <c r="W11" s="43">
        <f t="shared" si="10"/>
        <v>4</v>
      </c>
      <c r="AF11" s="43"/>
    </row>
    <row r="12" spans="1:32">
      <c r="B12" t="s">
        <v>24635</v>
      </c>
      <c r="C12" s="43">
        <v>0</v>
      </c>
      <c r="D12" s="43">
        <v>0</v>
      </c>
      <c r="E12" s="43">
        <f t="shared" si="0"/>
        <v>0</v>
      </c>
      <c r="G12">
        <v>15</v>
      </c>
      <c r="H12" s="43">
        <v>19</v>
      </c>
      <c r="I12">
        <v>5</v>
      </c>
      <c r="J12">
        <v>14</v>
      </c>
      <c r="K12">
        <v>2</v>
      </c>
      <c r="L12" s="43">
        <v>0</v>
      </c>
      <c r="M12">
        <v>-4</v>
      </c>
      <c r="N12" s="43">
        <f t="shared" si="1"/>
        <v>50</v>
      </c>
      <c r="O12" s="43">
        <f t="shared" si="2"/>
        <v>15</v>
      </c>
      <c r="P12" s="43">
        <f t="shared" si="3"/>
        <v>19</v>
      </c>
      <c r="Q12" s="43">
        <f t="shared" si="4"/>
        <v>5</v>
      </c>
      <c r="R12" s="43">
        <f t="shared" si="5"/>
        <v>14</v>
      </c>
      <c r="S12" s="43">
        <f t="shared" si="6"/>
        <v>2</v>
      </c>
      <c r="T12" s="43">
        <f t="shared" si="7"/>
        <v>0</v>
      </c>
      <c r="U12" s="43">
        <f t="shared" si="8"/>
        <v>-4</v>
      </c>
      <c r="V12" s="43">
        <f t="shared" si="9"/>
        <v>50</v>
      </c>
      <c r="W12" s="43">
        <f t="shared" si="10"/>
        <v>3.3333333333333335</v>
      </c>
      <c r="AF12" s="43"/>
    </row>
    <row r="13" spans="1:32">
      <c r="B13" t="s">
        <v>24636</v>
      </c>
      <c r="C13" s="43">
        <v>0</v>
      </c>
      <c r="D13" s="43">
        <v>0</v>
      </c>
      <c r="E13" s="43">
        <f t="shared" si="0"/>
        <v>0</v>
      </c>
      <c r="G13">
        <v>15</v>
      </c>
      <c r="H13" s="43">
        <v>20</v>
      </c>
      <c r="I13">
        <v>5</v>
      </c>
      <c r="J13">
        <v>20</v>
      </c>
      <c r="K13">
        <v>4</v>
      </c>
      <c r="L13" s="43">
        <v>0</v>
      </c>
      <c r="M13">
        <v>-5</v>
      </c>
      <c r="N13" s="43">
        <f t="shared" si="1"/>
        <v>50</v>
      </c>
      <c r="O13" s="43">
        <f t="shared" si="2"/>
        <v>15</v>
      </c>
      <c r="P13" s="43">
        <f t="shared" si="3"/>
        <v>20</v>
      </c>
      <c r="Q13" s="43">
        <f t="shared" si="4"/>
        <v>5</v>
      </c>
      <c r="R13" s="43">
        <f t="shared" si="5"/>
        <v>20</v>
      </c>
      <c r="S13" s="43">
        <f t="shared" si="6"/>
        <v>4</v>
      </c>
      <c r="T13" s="43">
        <f t="shared" si="7"/>
        <v>0</v>
      </c>
      <c r="U13" s="43">
        <f t="shared" si="8"/>
        <v>-5</v>
      </c>
      <c r="V13" s="43">
        <f t="shared" si="9"/>
        <v>50</v>
      </c>
      <c r="W13" s="43">
        <f t="shared" si="10"/>
        <v>3.3333333333333335</v>
      </c>
      <c r="AF13" s="43"/>
    </row>
    <row r="14" spans="1:32">
      <c r="B14" t="s">
        <v>24637</v>
      </c>
      <c r="C14" s="43">
        <v>0</v>
      </c>
      <c r="D14" s="43">
        <v>0</v>
      </c>
      <c r="E14" s="43">
        <f t="shared" si="0"/>
        <v>0</v>
      </c>
      <c r="G14">
        <v>3</v>
      </c>
      <c r="H14" s="43">
        <v>4</v>
      </c>
      <c r="I14">
        <v>0</v>
      </c>
      <c r="J14">
        <v>10</v>
      </c>
      <c r="K14">
        <v>2</v>
      </c>
      <c r="L14" s="43">
        <v>0</v>
      </c>
      <c r="M14">
        <v>-4</v>
      </c>
      <c r="N14" s="43">
        <f t="shared" si="1"/>
        <v>10</v>
      </c>
      <c r="O14" s="43">
        <f t="shared" si="2"/>
        <v>3</v>
      </c>
      <c r="P14" s="43">
        <f t="shared" si="3"/>
        <v>4</v>
      </c>
      <c r="Q14" s="43">
        <f t="shared" si="4"/>
        <v>0</v>
      </c>
      <c r="R14" s="43">
        <f t="shared" si="5"/>
        <v>10</v>
      </c>
      <c r="S14" s="43">
        <f t="shared" si="6"/>
        <v>2</v>
      </c>
      <c r="T14" s="43">
        <f t="shared" si="7"/>
        <v>0</v>
      </c>
      <c r="U14" s="43">
        <f t="shared" si="8"/>
        <v>-4</v>
      </c>
      <c r="V14" s="43">
        <f t="shared" si="9"/>
        <v>10</v>
      </c>
      <c r="W14" s="43">
        <f t="shared" si="10"/>
        <v>3.3333333333333335</v>
      </c>
      <c r="AF14" s="43"/>
    </row>
    <row r="15" spans="1:32">
      <c r="B15" t="s">
        <v>24638</v>
      </c>
      <c r="C15" s="43">
        <v>0</v>
      </c>
      <c r="D15" s="43">
        <v>0</v>
      </c>
      <c r="E15" s="43">
        <f t="shared" si="0"/>
        <v>0</v>
      </c>
      <c r="G15">
        <v>20</v>
      </c>
      <c r="H15" s="43">
        <v>21</v>
      </c>
      <c r="I15">
        <v>7</v>
      </c>
      <c r="J15">
        <v>7</v>
      </c>
      <c r="K15" s="43">
        <v>0</v>
      </c>
      <c r="L15" s="43">
        <v>0</v>
      </c>
      <c r="M15">
        <v>-2</v>
      </c>
      <c r="N15" s="43">
        <f t="shared" si="1"/>
        <v>68</v>
      </c>
      <c r="O15" s="43">
        <f t="shared" si="2"/>
        <v>20</v>
      </c>
      <c r="P15" s="43">
        <f t="shared" si="3"/>
        <v>21</v>
      </c>
      <c r="Q15" s="43">
        <f t="shared" si="4"/>
        <v>7</v>
      </c>
      <c r="R15" s="43">
        <f t="shared" si="5"/>
        <v>7</v>
      </c>
      <c r="S15" s="43">
        <f t="shared" si="6"/>
        <v>0</v>
      </c>
      <c r="T15" s="43">
        <f t="shared" si="7"/>
        <v>0</v>
      </c>
      <c r="U15" s="43">
        <f t="shared" si="8"/>
        <v>-2</v>
      </c>
      <c r="V15" s="43">
        <f t="shared" si="9"/>
        <v>68</v>
      </c>
      <c r="W15" s="43">
        <f t="shared" si="10"/>
        <v>3.4</v>
      </c>
      <c r="AF15" s="43"/>
    </row>
    <row r="16" spans="1:32">
      <c r="B16" t="s">
        <v>24639</v>
      </c>
      <c r="C16" s="43">
        <v>0</v>
      </c>
      <c r="D16" s="43">
        <v>0</v>
      </c>
      <c r="E16" s="43">
        <f t="shared" si="0"/>
        <v>0</v>
      </c>
      <c r="G16">
        <v>18</v>
      </c>
      <c r="H16" s="43">
        <v>31</v>
      </c>
      <c r="I16">
        <v>0</v>
      </c>
      <c r="J16">
        <v>4</v>
      </c>
      <c r="K16" s="43">
        <v>0</v>
      </c>
      <c r="L16" s="43">
        <v>0</v>
      </c>
      <c r="M16">
        <v>-1</v>
      </c>
      <c r="N16" s="43">
        <f t="shared" si="1"/>
        <v>96</v>
      </c>
      <c r="O16" s="43">
        <f t="shared" si="2"/>
        <v>18</v>
      </c>
      <c r="P16" s="43">
        <f t="shared" si="3"/>
        <v>31</v>
      </c>
      <c r="Q16" s="43">
        <f t="shared" si="4"/>
        <v>0</v>
      </c>
      <c r="R16" s="43">
        <f t="shared" si="5"/>
        <v>4</v>
      </c>
      <c r="S16" s="43">
        <f t="shared" si="6"/>
        <v>0</v>
      </c>
      <c r="T16" s="43">
        <f t="shared" si="7"/>
        <v>0</v>
      </c>
      <c r="U16" s="43">
        <f t="shared" si="8"/>
        <v>-1</v>
      </c>
      <c r="V16" s="43">
        <f t="shared" si="9"/>
        <v>96</v>
      </c>
      <c r="W16" s="43">
        <f t="shared" si="10"/>
        <v>5.333333333333333</v>
      </c>
      <c r="AF16" s="43"/>
    </row>
    <row r="17" spans="1:38">
      <c r="B17" t="s">
        <v>24640</v>
      </c>
      <c r="C17" s="43">
        <v>0</v>
      </c>
      <c r="D17" s="43">
        <v>0</v>
      </c>
      <c r="E17" s="43">
        <f t="shared" si="0"/>
        <v>0</v>
      </c>
      <c r="G17">
        <v>10</v>
      </c>
      <c r="H17" s="43">
        <v>15</v>
      </c>
      <c r="I17" s="43">
        <v>0</v>
      </c>
      <c r="J17">
        <v>3</v>
      </c>
      <c r="K17" s="43">
        <v>0</v>
      </c>
      <c r="L17" s="43">
        <v>0</v>
      </c>
      <c r="M17">
        <v>-1</v>
      </c>
      <c r="N17" s="43">
        <f t="shared" si="1"/>
        <v>50</v>
      </c>
      <c r="O17" s="43">
        <f t="shared" si="2"/>
        <v>10</v>
      </c>
      <c r="P17" s="43">
        <f t="shared" si="3"/>
        <v>15</v>
      </c>
      <c r="Q17" s="43">
        <f t="shared" si="4"/>
        <v>0</v>
      </c>
      <c r="R17" s="43">
        <f t="shared" si="5"/>
        <v>3</v>
      </c>
      <c r="S17" s="43">
        <f t="shared" si="6"/>
        <v>0</v>
      </c>
      <c r="T17" s="43">
        <f t="shared" si="7"/>
        <v>0</v>
      </c>
      <c r="U17" s="43">
        <f t="shared" si="8"/>
        <v>-1</v>
      </c>
      <c r="V17" s="43">
        <f t="shared" si="9"/>
        <v>50</v>
      </c>
      <c r="W17" s="43">
        <f t="shared" si="10"/>
        <v>5</v>
      </c>
      <c r="AF17" s="43"/>
    </row>
    <row r="18" spans="1:38">
      <c r="B18" t="s">
        <v>24641</v>
      </c>
      <c r="C18" s="43">
        <v>0</v>
      </c>
      <c r="D18" s="43">
        <v>0</v>
      </c>
      <c r="E18" s="43">
        <f t="shared" si="0"/>
        <v>0</v>
      </c>
      <c r="G18">
        <v>8</v>
      </c>
      <c r="H18" s="43">
        <v>16</v>
      </c>
      <c r="I18" s="43">
        <v>0</v>
      </c>
      <c r="J18">
        <v>1</v>
      </c>
      <c r="K18" s="43">
        <v>0</v>
      </c>
      <c r="L18" s="43">
        <v>0</v>
      </c>
      <c r="M18">
        <v>0</v>
      </c>
      <c r="N18" s="43">
        <f t="shared" si="1"/>
        <v>46</v>
      </c>
      <c r="O18" s="43">
        <f t="shared" si="2"/>
        <v>8</v>
      </c>
      <c r="P18" s="43">
        <f t="shared" si="3"/>
        <v>16</v>
      </c>
      <c r="Q18" s="43">
        <f t="shared" si="4"/>
        <v>0</v>
      </c>
      <c r="R18" s="43">
        <f t="shared" si="5"/>
        <v>1</v>
      </c>
      <c r="S18" s="43">
        <f t="shared" si="6"/>
        <v>0</v>
      </c>
      <c r="T18" s="43">
        <f t="shared" si="7"/>
        <v>0</v>
      </c>
      <c r="U18" s="43">
        <f t="shared" si="8"/>
        <v>0</v>
      </c>
      <c r="V18" s="43">
        <f t="shared" si="9"/>
        <v>46</v>
      </c>
      <c r="W18" s="43">
        <f t="shared" si="10"/>
        <v>5.75</v>
      </c>
      <c r="AF18" s="43"/>
    </row>
    <row r="19" spans="1:38">
      <c r="B19" t="s">
        <v>23690</v>
      </c>
      <c r="C19" s="43">
        <v>0</v>
      </c>
      <c r="D19" s="43">
        <v>0</v>
      </c>
      <c r="E19" s="43">
        <f t="shared" si="0"/>
        <v>1</v>
      </c>
      <c r="G19" s="43">
        <v>8</v>
      </c>
      <c r="H19" s="43">
        <v>16</v>
      </c>
      <c r="I19" s="43">
        <v>0</v>
      </c>
      <c r="J19" s="43">
        <v>1</v>
      </c>
      <c r="K19" s="43">
        <v>0</v>
      </c>
      <c r="L19" s="43">
        <v>0</v>
      </c>
      <c r="M19" s="43">
        <v>0</v>
      </c>
      <c r="N19" s="43">
        <f t="shared" si="1"/>
        <v>46</v>
      </c>
      <c r="O19" s="43">
        <f t="shared" si="2"/>
        <v>8</v>
      </c>
      <c r="P19" s="43">
        <f t="shared" si="3"/>
        <v>16</v>
      </c>
      <c r="Q19" s="43">
        <f t="shared" si="4"/>
        <v>0</v>
      </c>
      <c r="R19" s="43">
        <f t="shared" si="5"/>
        <v>1</v>
      </c>
      <c r="S19" s="43">
        <f t="shared" si="6"/>
        <v>0</v>
      </c>
      <c r="T19" s="43">
        <f t="shared" si="7"/>
        <v>0</v>
      </c>
      <c r="U19" s="43">
        <f t="shared" si="8"/>
        <v>0</v>
      </c>
      <c r="V19" s="43">
        <f t="shared" si="9"/>
        <v>46</v>
      </c>
      <c r="W19" s="43">
        <f t="shared" si="10"/>
        <v>5.75</v>
      </c>
      <c r="AF19" s="43"/>
    </row>
    <row r="20" spans="1:38">
      <c r="A20" s="43"/>
      <c r="B20" t="s">
        <v>24642</v>
      </c>
      <c r="C20" s="43">
        <v>0</v>
      </c>
      <c r="D20" s="43">
        <v>0</v>
      </c>
      <c r="E20" s="43">
        <f t="shared" si="0"/>
        <v>0</v>
      </c>
      <c r="G20">
        <v>5</v>
      </c>
      <c r="H20" s="43">
        <v>9</v>
      </c>
      <c r="I20" s="43">
        <v>0</v>
      </c>
      <c r="J20">
        <v>4</v>
      </c>
      <c r="K20" s="43">
        <v>0</v>
      </c>
      <c r="L20" s="43">
        <v>0</v>
      </c>
      <c r="M20">
        <v>-1</v>
      </c>
      <c r="N20" s="43">
        <f t="shared" si="1"/>
        <v>22</v>
      </c>
      <c r="O20" s="43">
        <f t="shared" si="2"/>
        <v>5</v>
      </c>
      <c r="P20" s="43">
        <f t="shared" si="3"/>
        <v>9</v>
      </c>
      <c r="Q20" s="43">
        <f t="shared" si="4"/>
        <v>0</v>
      </c>
      <c r="R20" s="43">
        <f t="shared" si="5"/>
        <v>4</v>
      </c>
      <c r="S20" s="43">
        <f t="shared" si="6"/>
        <v>0</v>
      </c>
      <c r="T20" s="43">
        <f t="shared" si="7"/>
        <v>0</v>
      </c>
      <c r="U20" s="43">
        <f t="shared" si="8"/>
        <v>-1</v>
      </c>
      <c r="V20" s="43">
        <f t="shared" si="9"/>
        <v>22</v>
      </c>
      <c r="W20" s="43">
        <f t="shared" si="10"/>
        <v>4.4000000000000004</v>
      </c>
      <c r="AF20" s="43"/>
    </row>
    <row r="21" spans="1:38">
      <c r="A21" s="43"/>
      <c r="B21" t="s">
        <v>24643</v>
      </c>
      <c r="C21" s="43">
        <v>0</v>
      </c>
      <c r="D21" s="43">
        <v>0</v>
      </c>
      <c r="E21" s="43">
        <f t="shared" si="0"/>
        <v>0</v>
      </c>
      <c r="G21">
        <v>6</v>
      </c>
      <c r="H21" s="43">
        <v>11</v>
      </c>
      <c r="I21" s="43">
        <v>0</v>
      </c>
      <c r="J21">
        <v>4</v>
      </c>
      <c r="K21" s="43">
        <v>0</v>
      </c>
      <c r="L21" s="43">
        <v>0</v>
      </c>
      <c r="M21">
        <v>-1</v>
      </c>
      <c r="N21" s="43">
        <f t="shared" si="1"/>
        <v>28</v>
      </c>
      <c r="O21" s="43">
        <f t="shared" si="2"/>
        <v>6</v>
      </c>
      <c r="P21" s="43">
        <f t="shared" si="3"/>
        <v>11</v>
      </c>
      <c r="Q21" s="43">
        <f t="shared" si="4"/>
        <v>0</v>
      </c>
      <c r="R21" s="43">
        <f t="shared" si="5"/>
        <v>4</v>
      </c>
      <c r="S21" s="43">
        <f t="shared" si="6"/>
        <v>0</v>
      </c>
      <c r="T21" s="43">
        <f t="shared" si="7"/>
        <v>0</v>
      </c>
      <c r="U21" s="43">
        <f t="shared" si="8"/>
        <v>-1</v>
      </c>
      <c r="V21" s="43">
        <f t="shared" si="9"/>
        <v>28</v>
      </c>
      <c r="W21" s="43">
        <f t="shared" si="10"/>
        <v>4.666666666666667</v>
      </c>
      <c r="AF21" s="43"/>
    </row>
    <row r="22" spans="1:38">
      <c r="A22" s="43"/>
      <c r="B22" t="s">
        <v>24644</v>
      </c>
      <c r="C22" s="43">
        <v>0</v>
      </c>
      <c r="D22" s="43">
        <v>0</v>
      </c>
      <c r="E22" s="43">
        <f t="shared" si="0"/>
        <v>0</v>
      </c>
      <c r="G22">
        <v>6</v>
      </c>
      <c r="H22" s="43">
        <v>9</v>
      </c>
      <c r="I22" s="43">
        <v>0</v>
      </c>
      <c r="J22">
        <v>4</v>
      </c>
      <c r="K22" s="43">
        <v>0</v>
      </c>
      <c r="L22" s="43">
        <v>0</v>
      </c>
      <c r="M22">
        <v>-1</v>
      </c>
      <c r="N22" s="43">
        <f t="shared" si="1"/>
        <v>26</v>
      </c>
      <c r="O22" s="43">
        <f t="shared" si="2"/>
        <v>6</v>
      </c>
      <c r="P22" s="43">
        <f t="shared" si="3"/>
        <v>9</v>
      </c>
      <c r="Q22" s="43">
        <f t="shared" si="4"/>
        <v>0</v>
      </c>
      <c r="R22" s="43">
        <f t="shared" si="5"/>
        <v>4</v>
      </c>
      <c r="S22" s="43">
        <f t="shared" si="6"/>
        <v>0</v>
      </c>
      <c r="T22" s="43">
        <f t="shared" si="7"/>
        <v>0</v>
      </c>
      <c r="U22" s="43">
        <f t="shared" si="8"/>
        <v>-1</v>
      </c>
      <c r="V22" s="43">
        <f t="shared" si="9"/>
        <v>26</v>
      </c>
      <c r="W22" s="43">
        <f t="shared" si="10"/>
        <v>4.333333333333333</v>
      </c>
      <c r="AF22" s="43"/>
    </row>
    <row r="23" spans="1:38">
      <c r="A23" s="43"/>
      <c r="B23" t="s">
        <v>24645</v>
      </c>
      <c r="C23" s="43">
        <v>0</v>
      </c>
      <c r="D23" s="43">
        <v>0</v>
      </c>
      <c r="E23" s="43">
        <f t="shared" si="0"/>
        <v>0</v>
      </c>
      <c r="G23">
        <v>4</v>
      </c>
      <c r="H23" s="43">
        <v>10</v>
      </c>
      <c r="I23" s="43">
        <v>0</v>
      </c>
      <c r="J23">
        <v>1</v>
      </c>
      <c r="K23" s="43">
        <v>0</v>
      </c>
      <c r="L23" s="43">
        <v>0</v>
      </c>
      <c r="M23" s="43">
        <v>0</v>
      </c>
      <c r="N23" s="43">
        <f t="shared" si="1"/>
        <v>24</v>
      </c>
      <c r="O23" s="43">
        <f t="shared" si="2"/>
        <v>4</v>
      </c>
      <c r="P23" s="43">
        <f t="shared" si="3"/>
        <v>10</v>
      </c>
      <c r="Q23" s="43">
        <f t="shared" si="4"/>
        <v>0</v>
      </c>
      <c r="R23" s="43">
        <f t="shared" si="5"/>
        <v>1</v>
      </c>
      <c r="S23" s="43">
        <f t="shared" si="6"/>
        <v>0</v>
      </c>
      <c r="T23" s="43">
        <f t="shared" si="7"/>
        <v>0</v>
      </c>
      <c r="U23" s="43">
        <f t="shared" si="8"/>
        <v>0</v>
      </c>
      <c r="V23" s="43">
        <f t="shared" si="9"/>
        <v>24</v>
      </c>
      <c r="W23" s="43">
        <f t="shared" si="10"/>
        <v>6</v>
      </c>
      <c r="AF23" s="43"/>
    </row>
    <row r="24" spans="1:38">
      <c r="A24" s="43"/>
      <c r="B24" t="s">
        <v>25116</v>
      </c>
      <c r="C24" s="43">
        <v>0</v>
      </c>
      <c r="D24" s="43">
        <v>0</v>
      </c>
      <c r="E24" s="43">
        <f t="shared" si="0"/>
        <v>1</v>
      </c>
      <c r="G24">
        <v>4</v>
      </c>
      <c r="H24" s="43">
        <v>10</v>
      </c>
      <c r="I24" s="43">
        <v>0</v>
      </c>
      <c r="J24">
        <v>1</v>
      </c>
      <c r="K24" s="43">
        <v>0</v>
      </c>
      <c r="L24" s="43">
        <v>0</v>
      </c>
      <c r="M24" s="43">
        <v>0</v>
      </c>
      <c r="N24" s="43">
        <f t="shared" si="1"/>
        <v>24</v>
      </c>
      <c r="O24" s="43">
        <f t="shared" si="2"/>
        <v>4</v>
      </c>
      <c r="P24" s="43">
        <f t="shared" si="3"/>
        <v>10</v>
      </c>
      <c r="Q24" s="43">
        <f t="shared" si="4"/>
        <v>0</v>
      </c>
      <c r="R24" s="43">
        <f t="shared" si="5"/>
        <v>1</v>
      </c>
      <c r="S24" s="43">
        <f t="shared" si="6"/>
        <v>0</v>
      </c>
      <c r="T24" s="43">
        <f t="shared" si="7"/>
        <v>0</v>
      </c>
      <c r="U24" s="43">
        <f t="shared" si="8"/>
        <v>0</v>
      </c>
      <c r="V24" s="43">
        <f t="shared" si="9"/>
        <v>24</v>
      </c>
      <c r="W24" s="43">
        <f t="shared" si="10"/>
        <v>6</v>
      </c>
      <c r="AF24" s="43"/>
    </row>
    <row r="25" spans="1:38">
      <c r="A25" s="43"/>
      <c r="B25" t="s">
        <v>24646</v>
      </c>
      <c r="C25" s="43">
        <v>0</v>
      </c>
      <c r="D25" s="43">
        <v>0</v>
      </c>
      <c r="E25" s="43">
        <f t="shared" si="0"/>
        <v>0</v>
      </c>
      <c r="G25">
        <v>4</v>
      </c>
      <c r="H25" s="43">
        <v>8</v>
      </c>
      <c r="I25" s="43">
        <v>0</v>
      </c>
      <c r="J25">
        <v>1</v>
      </c>
      <c r="K25" s="43">
        <v>0</v>
      </c>
      <c r="L25" s="43">
        <v>0</v>
      </c>
      <c r="M25" s="43">
        <v>0</v>
      </c>
      <c r="N25" s="43">
        <f t="shared" si="1"/>
        <v>22</v>
      </c>
      <c r="O25" s="43">
        <f t="shared" si="2"/>
        <v>4</v>
      </c>
      <c r="P25" s="43">
        <f t="shared" si="3"/>
        <v>8</v>
      </c>
      <c r="Q25" s="43">
        <f t="shared" si="4"/>
        <v>0</v>
      </c>
      <c r="R25" s="43">
        <f t="shared" si="5"/>
        <v>1</v>
      </c>
      <c r="S25" s="43">
        <f t="shared" si="6"/>
        <v>0</v>
      </c>
      <c r="T25" s="43">
        <f t="shared" si="7"/>
        <v>0</v>
      </c>
      <c r="U25" s="43">
        <f t="shared" si="8"/>
        <v>0</v>
      </c>
      <c r="V25" s="43">
        <f t="shared" si="9"/>
        <v>22</v>
      </c>
      <c r="W25" s="43">
        <f t="shared" si="10"/>
        <v>5.5</v>
      </c>
      <c r="AF25" s="43"/>
    </row>
    <row r="26" spans="1:38">
      <c r="A26" s="43"/>
      <c r="B26" t="s">
        <v>23857</v>
      </c>
      <c r="C26" s="43">
        <v>0</v>
      </c>
      <c r="D26" s="43">
        <v>0</v>
      </c>
      <c r="E26" s="43">
        <f t="shared" si="0"/>
        <v>1</v>
      </c>
      <c r="G26" s="43">
        <v>4</v>
      </c>
      <c r="H26" s="43">
        <v>8</v>
      </c>
      <c r="I26" s="43">
        <v>0</v>
      </c>
      <c r="J26" s="43">
        <v>1</v>
      </c>
      <c r="K26" s="43">
        <v>0</v>
      </c>
      <c r="L26" s="43">
        <v>0</v>
      </c>
      <c r="M26" s="43">
        <v>0</v>
      </c>
      <c r="N26" s="43">
        <f t="shared" si="1"/>
        <v>22</v>
      </c>
      <c r="O26" s="43">
        <f t="shared" si="2"/>
        <v>4</v>
      </c>
      <c r="P26" s="43">
        <f t="shared" si="3"/>
        <v>8</v>
      </c>
      <c r="Q26" s="43">
        <f t="shared" si="4"/>
        <v>0</v>
      </c>
      <c r="R26" s="43">
        <f t="shared" si="5"/>
        <v>1</v>
      </c>
      <c r="S26" s="43">
        <f t="shared" si="6"/>
        <v>0</v>
      </c>
      <c r="T26" s="43">
        <f t="shared" si="7"/>
        <v>0</v>
      </c>
      <c r="U26" s="43">
        <f t="shared" si="8"/>
        <v>0</v>
      </c>
      <c r="V26" s="43">
        <f t="shared" si="9"/>
        <v>22</v>
      </c>
      <c r="W26" s="43">
        <f t="shared" si="10"/>
        <v>5.5</v>
      </c>
      <c r="AF26" s="43"/>
    </row>
    <row r="27" spans="1:38">
      <c r="A27" s="43"/>
      <c r="B27" t="s">
        <v>24647</v>
      </c>
      <c r="C27" s="43">
        <v>0</v>
      </c>
      <c r="D27" s="43">
        <v>0</v>
      </c>
      <c r="E27" s="43">
        <f t="shared" si="0"/>
        <v>0</v>
      </c>
      <c r="G27" s="43">
        <v>4</v>
      </c>
      <c r="H27" s="43">
        <v>8</v>
      </c>
      <c r="I27" s="43">
        <v>0</v>
      </c>
      <c r="J27">
        <v>0</v>
      </c>
      <c r="K27" s="43">
        <v>0</v>
      </c>
      <c r="L27" s="43">
        <v>0</v>
      </c>
      <c r="M27" s="43">
        <v>0</v>
      </c>
      <c r="N27" s="43">
        <f t="shared" si="1"/>
        <v>24</v>
      </c>
      <c r="O27" s="43">
        <f t="shared" si="2"/>
        <v>4</v>
      </c>
      <c r="P27" s="43">
        <f t="shared" si="3"/>
        <v>8</v>
      </c>
      <c r="Q27" s="43">
        <f t="shared" si="4"/>
        <v>0</v>
      </c>
      <c r="R27" s="43">
        <f t="shared" si="5"/>
        <v>0</v>
      </c>
      <c r="S27" s="43">
        <f t="shared" si="6"/>
        <v>0</v>
      </c>
      <c r="T27" s="43">
        <f t="shared" si="7"/>
        <v>0</v>
      </c>
      <c r="U27" s="43">
        <f t="shared" si="8"/>
        <v>0</v>
      </c>
      <c r="V27" s="43">
        <f t="shared" si="9"/>
        <v>24</v>
      </c>
      <c r="W27" s="43">
        <f t="shared" si="10"/>
        <v>6</v>
      </c>
      <c r="AF27" s="43"/>
    </row>
    <row r="28" spans="1:38">
      <c r="A28" s="43"/>
      <c r="B28" t="s">
        <v>23968</v>
      </c>
      <c r="C28" s="43">
        <v>0</v>
      </c>
      <c r="D28" s="43">
        <v>0</v>
      </c>
      <c r="E28" s="43">
        <f t="shared" si="0"/>
        <v>1</v>
      </c>
      <c r="G28" s="43">
        <v>4</v>
      </c>
      <c r="H28" s="43">
        <v>8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f t="shared" si="1"/>
        <v>24</v>
      </c>
      <c r="O28" s="43">
        <f t="shared" si="2"/>
        <v>4</v>
      </c>
      <c r="P28" s="43">
        <f t="shared" si="3"/>
        <v>8</v>
      </c>
      <c r="Q28" s="43">
        <f t="shared" si="4"/>
        <v>0</v>
      </c>
      <c r="R28" s="43">
        <f t="shared" si="5"/>
        <v>0</v>
      </c>
      <c r="S28" s="43">
        <f t="shared" si="6"/>
        <v>0</v>
      </c>
      <c r="T28" s="43">
        <f t="shared" si="7"/>
        <v>0</v>
      </c>
      <c r="U28" s="43">
        <f t="shared" si="8"/>
        <v>0</v>
      </c>
      <c r="V28" s="43">
        <f t="shared" si="9"/>
        <v>24</v>
      </c>
      <c r="W28" s="43">
        <f t="shared" si="10"/>
        <v>6</v>
      </c>
      <c r="AF28" s="43"/>
    </row>
    <row r="29" spans="1:38">
      <c r="B29" t="s">
        <v>24648</v>
      </c>
      <c r="C29" s="43">
        <v>0</v>
      </c>
      <c r="D29" s="43">
        <v>0</v>
      </c>
      <c r="E29" s="43">
        <f t="shared" si="0"/>
        <v>0</v>
      </c>
      <c r="G29" s="43">
        <v>10</v>
      </c>
      <c r="H29" s="43">
        <v>22</v>
      </c>
      <c r="I29" s="43">
        <v>0</v>
      </c>
      <c r="J29" s="43">
        <v>1</v>
      </c>
      <c r="K29" s="43">
        <v>0</v>
      </c>
      <c r="L29" s="43">
        <v>0</v>
      </c>
      <c r="M29" s="43">
        <v>0</v>
      </c>
      <c r="N29" s="43">
        <f t="shared" si="1"/>
        <v>60</v>
      </c>
      <c r="O29" s="43">
        <f t="shared" si="2"/>
        <v>10</v>
      </c>
      <c r="P29" s="43">
        <f t="shared" si="3"/>
        <v>22</v>
      </c>
      <c r="Q29" s="43">
        <f t="shared" si="4"/>
        <v>0</v>
      </c>
      <c r="R29" s="43">
        <f t="shared" si="5"/>
        <v>1</v>
      </c>
      <c r="S29" s="43">
        <f t="shared" si="6"/>
        <v>0</v>
      </c>
      <c r="T29" s="43">
        <f t="shared" si="7"/>
        <v>0</v>
      </c>
      <c r="U29" s="43">
        <f t="shared" si="8"/>
        <v>0</v>
      </c>
      <c r="V29" s="43">
        <f t="shared" si="9"/>
        <v>60</v>
      </c>
      <c r="W29" s="43">
        <f t="shared" si="10"/>
        <v>6</v>
      </c>
      <c r="AF29" s="43"/>
    </row>
    <row r="30" spans="1:38">
      <c r="B30" t="s">
        <v>25117</v>
      </c>
      <c r="C30" s="43">
        <v>0</v>
      </c>
      <c r="D30" s="43">
        <v>0</v>
      </c>
      <c r="E30" s="43">
        <f t="shared" si="0"/>
        <v>1</v>
      </c>
      <c r="G30" s="43">
        <v>10</v>
      </c>
      <c r="H30" s="43">
        <v>22</v>
      </c>
      <c r="I30" s="43">
        <v>0</v>
      </c>
      <c r="J30" s="43">
        <v>1</v>
      </c>
      <c r="K30" s="43">
        <v>0</v>
      </c>
      <c r="L30" s="43">
        <v>0</v>
      </c>
      <c r="M30" s="43">
        <v>0</v>
      </c>
      <c r="N30" s="43">
        <f t="shared" si="1"/>
        <v>60</v>
      </c>
      <c r="O30" s="43">
        <f t="shared" si="2"/>
        <v>10</v>
      </c>
      <c r="P30" s="43">
        <f t="shared" si="3"/>
        <v>22</v>
      </c>
      <c r="Q30" s="43">
        <f t="shared" si="4"/>
        <v>0</v>
      </c>
      <c r="R30" s="43">
        <f t="shared" si="5"/>
        <v>1</v>
      </c>
      <c r="S30" s="43">
        <f t="shared" si="6"/>
        <v>0</v>
      </c>
      <c r="T30" s="43">
        <f t="shared" si="7"/>
        <v>0</v>
      </c>
      <c r="U30" s="43">
        <f t="shared" si="8"/>
        <v>0</v>
      </c>
      <c r="V30" s="43">
        <f t="shared" si="9"/>
        <v>60</v>
      </c>
      <c r="W30" s="43">
        <f t="shared" si="10"/>
        <v>6</v>
      </c>
      <c r="X30" s="43"/>
      <c r="Y30" s="43"/>
      <c r="Z30" s="43"/>
      <c r="AA30" s="43"/>
      <c r="AB30" s="43"/>
      <c r="AC30" s="43"/>
      <c r="AD30" s="43"/>
      <c r="AF30" s="43"/>
      <c r="AL30" s="43"/>
    </row>
    <row r="31" spans="1:38">
      <c r="B31" t="s">
        <v>24649</v>
      </c>
      <c r="C31" s="43">
        <v>0</v>
      </c>
      <c r="D31" s="43">
        <v>0</v>
      </c>
      <c r="E31" s="43">
        <f t="shared" si="0"/>
        <v>0</v>
      </c>
      <c r="G31">
        <v>10</v>
      </c>
      <c r="H31" s="43">
        <v>20</v>
      </c>
      <c r="I31" s="43">
        <v>0</v>
      </c>
      <c r="J31" s="43">
        <v>1</v>
      </c>
      <c r="K31" s="43">
        <v>0</v>
      </c>
      <c r="L31" s="43">
        <v>0</v>
      </c>
      <c r="M31" s="43">
        <v>0</v>
      </c>
      <c r="N31" s="43">
        <f t="shared" si="1"/>
        <v>58</v>
      </c>
      <c r="O31" s="43">
        <f t="shared" si="2"/>
        <v>10</v>
      </c>
      <c r="P31" s="43">
        <f t="shared" si="3"/>
        <v>20</v>
      </c>
      <c r="Q31" s="43">
        <f t="shared" si="4"/>
        <v>0</v>
      </c>
      <c r="R31" s="43">
        <f t="shared" si="5"/>
        <v>1</v>
      </c>
      <c r="S31" s="43">
        <f t="shared" si="6"/>
        <v>0</v>
      </c>
      <c r="T31" s="43">
        <f t="shared" si="7"/>
        <v>0</v>
      </c>
      <c r="U31" s="43">
        <f t="shared" si="8"/>
        <v>0</v>
      </c>
      <c r="V31" s="43">
        <f t="shared" si="9"/>
        <v>58</v>
      </c>
      <c r="W31" s="43">
        <f t="shared" si="10"/>
        <v>5.8</v>
      </c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</row>
    <row r="32" spans="1:38">
      <c r="B32" t="s">
        <v>23858</v>
      </c>
      <c r="C32" s="43">
        <v>0</v>
      </c>
      <c r="D32" s="43">
        <v>0</v>
      </c>
      <c r="E32" s="43">
        <f t="shared" si="0"/>
        <v>1</v>
      </c>
      <c r="G32">
        <v>10</v>
      </c>
      <c r="H32" s="43">
        <v>20</v>
      </c>
      <c r="I32" s="43">
        <v>0</v>
      </c>
      <c r="J32" s="43">
        <v>1</v>
      </c>
      <c r="K32" s="43">
        <v>0</v>
      </c>
      <c r="L32" s="43">
        <v>0</v>
      </c>
      <c r="M32" s="43">
        <v>0</v>
      </c>
      <c r="N32" s="43">
        <f t="shared" si="1"/>
        <v>58</v>
      </c>
      <c r="O32" s="43">
        <f t="shared" si="2"/>
        <v>10</v>
      </c>
      <c r="P32" s="43">
        <f t="shared" si="3"/>
        <v>20</v>
      </c>
      <c r="Q32" s="43">
        <f t="shared" si="4"/>
        <v>0</v>
      </c>
      <c r="R32" s="43">
        <f t="shared" si="5"/>
        <v>1</v>
      </c>
      <c r="S32" s="43">
        <f t="shared" si="6"/>
        <v>0</v>
      </c>
      <c r="T32" s="43">
        <f t="shared" si="7"/>
        <v>0</v>
      </c>
      <c r="U32" s="43">
        <f t="shared" si="8"/>
        <v>0</v>
      </c>
      <c r="V32" s="43">
        <f t="shared" si="9"/>
        <v>58</v>
      </c>
      <c r="W32" s="43">
        <f t="shared" si="10"/>
        <v>5.8</v>
      </c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</row>
    <row r="33" spans="2:38">
      <c r="B33" t="s">
        <v>24650</v>
      </c>
      <c r="C33" s="43">
        <v>0</v>
      </c>
      <c r="D33" s="43">
        <v>0</v>
      </c>
      <c r="E33" s="43">
        <f t="shared" si="0"/>
        <v>0</v>
      </c>
      <c r="G33">
        <v>10</v>
      </c>
      <c r="H33" s="43">
        <v>20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f t="shared" si="1"/>
        <v>60</v>
      </c>
      <c r="O33" s="43">
        <f t="shared" si="2"/>
        <v>10</v>
      </c>
      <c r="P33" s="43">
        <f t="shared" si="3"/>
        <v>20</v>
      </c>
      <c r="Q33" s="43">
        <f t="shared" si="4"/>
        <v>0</v>
      </c>
      <c r="R33" s="43">
        <f t="shared" si="5"/>
        <v>0</v>
      </c>
      <c r="S33" s="43">
        <f t="shared" si="6"/>
        <v>0</v>
      </c>
      <c r="T33" s="43">
        <f t="shared" si="7"/>
        <v>0</v>
      </c>
      <c r="U33" s="43">
        <f t="shared" si="8"/>
        <v>0</v>
      </c>
      <c r="V33" s="43">
        <f t="shared" si="9"/>
        <v>60</v>
      </c>
      <c r="W33" s="43">
        <f t="shared" si="10"/>
        <v>6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</row>
    <row r="34" spans="2:38">
      <c r="B34" t="s">
        <v>23859</v>
      </c>
      <c r="C34" s="43">
        <v>0</v>
      </c>
      <c r="D34" s="43">
        <v>0</v>
      </c>
      <c r="E34" s="43">
        <f t="shared" si="0"/>
        <v>1</v>
      </c>
      <c r="G34">
        <v>10</v>
      </c>
      <c r="H34" s="43">
        <v>20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f t="shared" si="1"/>
        <v>60</v>
      </c>
      <c r="O34" s="43">
        <f t="shared" si="2"/>
        <v>10</v>
      </c>
      <c r="P34" s="43">
        <f t="shared" si="3"/>
        <v>20</v>
      </c>
      <c r="Q34" s="43">
        <f t="shared" si="4"/>
        <v>0</v>
      </c>
      <c r="R34" s="43">
        <f t="shared" si="5"/>
        <v>0</v>
      </c>
      <c r="S34" s="43">
        <f t="shared" si="6"/>
        <v>0</v>
      </c>
      <c r="T34" s="43">
        <f t="shared" si="7"/>
        <v>0</v>
      </c>
      <c r="U34" s="43">
        <f t="shared" si="8"/>
        <v>0</v>
      </c>
      <c r="V34" s="43">
        <f t="shared" si="9"/>
        <v>60</v>
      </c>
      <c r="W34" s="43">
        <f t="shared" si="10"/>
        <v>6</v>
      </c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</row>
    <row r="35" spans="2:38">
      <c r="B35" t="s">
        <v>24651</v>
      </c>
      <c r="C35" s="43">
        <v>0</v>
      </c>
      <c r="D35" s="43">
        <v>0</v>
      </c>
      <c r="E35" s="43">
        <f t="shared" si="0"/>
        <v>0</v>
      </c>
      <c r="G35">
        <v>12</v>
      </c>
      <c r="H35" s="43">
        <v>26</v>
      </c>
      <c r="I35" s="43">
        <v>0</v>
      </c>
      <c r="J35" s="43">
        <v>1</v>
      </c>
      <c r="K35" s="43">
        <v>0</v>
      </c>
      <c r="L35" s="43">
        <v>0</v>
      </c>
      <c r="M35" s="43">
        <v>0</v>
      </c>
      <c r="N35" s="43">
        <f t="shared" si="1"/>
        <v>72</v>
      </c>
      <c r="O35" s="43">
        <f t="shared" si="2"/>
        <v>12</v>
      </c>
      <c r="P35" s="43">
        <f t="shared" si="3"/>
        <v>26</v>
      </c>
      <c r="Q35" s="43">
        <f t="shared" si="4"/>
        <v>0</v>
      </c>
      <c r="R35" s="43">
        <f t="shared" si="5"/>
        <v>1</v>
      </c>
      <c r="S35" s="43">
        <f t="shared" si="6"/>
        <v>0</v>
      </c>
      <c r="T35" s="43">
        <f t="shared" si="7"/>
        <v>0</v>
      </c>
      <c r="U35" s="43">
        <f t="shared" si="8"/>
        <v>0</v>
      </c>
      <c r="V35" s="43">
        <f t="shared" si="9"/>
        <v>72</v>
      </c>
      <c r="W35" s="43">
        <f t="shared" si="10"/>
        <v>6</v>
      </c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</row>
    <row r="36" spans="2:38">
      <c r="B36" t="s">
        <v>25118</v>
      </c>
      <c r="C36" s="43">
        <v>0</v>
      </c>
      <c r="D36" s="43">
        <v>0</v>
      </c>
      <c r="E36" s="43">
        <f t="shared" si="0"/>
        <v>1</v>
      </c>
      <c r="G36" s="43">
        <v>12</v>
      </c>
      <c r="H36" s="43">
        <v>26</v>
      </c>
      <c r="I36" s="43">
        <v>0</v>
      </c>
      <c r="J36" s="43">
        <v>1</v>
      </c>
      <c r="K36" s="43">
        <v>0</v>
      </c>
      <c r="L36" s="43">
        <v>0</v>
      </c>
      <c r="M36" s="43">
        <v>0</v>
      </c>
      <c r="N36" s="43">
        <f t="shared" si="1"/>
        <v>72</v>
      </c>
      <c r="O36" s="43">
        <f t="shared" si="2"/>
        <v>12</v>
      </c>
      <c r="P36" s="43">
        <f t="shared" si="3"/>
        <v>26</v>
      </c>
      <c r="Q36" s="43">
        <f t="shared" si="4"/>
        <v>0</v>
      </c>
      <c r="R36" s="43">
        <f t="shared" si="5"/>
        <v>1</v>
      </c>
      <c r="S36" s="43">
        <f t="shared" si="6"/>
        <v>0</v>
      </c>
      <c r="T36" s="43">
        <f t="shared" si="7"/>
        <v>0</v>
      </c>
      <c r="U36" s="43">
        <f t="shared" si="8"/>
        <v>0</v>
      </c>
      <c r="V36" s="43">
        <f t="shared" si="9"/>
        <v>72</v>
      </c>
      <c r="W36" s="43">
        <f t="shared" si="10"/>
        <v>6</v>
      </c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</row>
    <row r="37" spans="2:38">
      <c r="B37" t="s">
        <v>24652</v>
      </c>
      <c r="C37" s="43">
        <v>0</v>
      </c>
      <c r="D37" s="43">
        <v>0</v>
      </c>
      <c r="E37" s="43">
        <f t="shared" si="0"/>
        <v>0</v>
      </c>
      <c r="G37" s="43">
        <v>12</v>
      </c>
      <c r="H37" s="43">
        <v>24</v>
      </c>
      <c r="I37" s="43">
        <v>0</v>
      </c>
      <c r="J37" s="43">
        <v>1</v>
      </c>
      <c r="K37" s="43">
        <v>0</v>
      </c>
      <c r="L37" s="43">
        <v>0</v>
      </c>
      <c r="M37" s="43">
        <v>0</v>
      </c>
      <c r="N37" s="43">
        <f t="shared" si="1"/>
        <v>70</v>
      </c>
      <c r="O37" s="43">
        <f t="shared" si="2"/>
        <v>12</v>
      </c>
      <c r="P37" s="43">
        <f t="shared" si="3"/>
        <v>24</v>
      </c>
      <c r="Q37" s="43">
        <f t="shared" si="4"/>
        <v>0</v>
      </c>
      <c r="R37" s="43">
        <f t="shared" si="5"/>
        <v>1</v>
      </c>
      <c r="S37" s="43">
        <f t="shared" si="6"/>
        <v>0</v>
      </c>
      <c r="T37" s="43">
        <f t="shared" si="7"/>
        <v>0</v>
      </c>
      <c r="U37" s="43">
        <f t="shared" si="8"/>
        <v>0</v>
      </c>
      <c r="V37" s="43">
        <f t="shared" si="9"/>
        <v>70</v>
      </c>
      <c r="W37" s="43">
        <f t="shared" si="10"/>
        <v>5.833333333333333</v>
      </c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</row>
    <row r="38" spans="2:38">
      <c r="B38" t="s">
        <v>23969</v>
      </c>
      <c r="C38" s="43">
        <v>0</v>
      </c>
      <c r="D38" s="43">
        <v>0</v>
      </c>
      <c r="E38" s="43">
        <f t="shared" si="0"/>
        <v>1</v>
      </c>
      <c r="G38">
        <v>12</v>
      </c>
      <c r="H38" s="43">
        <v>24</v>
      </c>
      <c r="I38" s="43">
        <v>0</v>
      </c>
      <c r="J38" s="43">
        <v>1</v>
      </c>
      <c r="K38" s="43">
        <v>0</v>
      </c>
      <c r="L38" s="43">
        <v>0</v>
      </c>
      <c r="M38" s="43">
        <v>0</v>
      </c>
      <c r="N38" s="43">
        <f t="shared" si="1"/>
        <v>70</v>
      </c>
      <c r="O38" s="43">
        <f t="shared" si="2"/>
        <v>12</v>
      </c>
      <c r="P38" s="43">
        <f t="shared" si="3"/>
        <v>24</v>
      </c>
      <c r="Q38" s="43">
        <f t="shared" si="4"/>
        <v>0</v>
      </c>
      <c r="R38" s="43">
        <f t="shared" si="5"/>
        <v>1</v>
      </c>
      <c r="S38" s="43">
        <f t="shared" si="6"/>
        <v>0</v>
      </c>
      <c r="T38" s="43">
        <f t="shared" si="7"/>
        <v>0</v>
      </c>
      <c r="U38" s="43">
        <f t="shared" si="8"/>
        <v>0</v>
      </c>
      <c r="V38" s="43">
        <f t="shared" si="9"/>
        <v>70</v>
      </c>
      <c r="W38" s="43">
        <f t="shared" si="10"/>
        <v>5.833333333333333</v>
      </c>
      <c r="AE38" s="43"/>
      <c r="AF38" s="43"/>
      <c r="AG38" s="43"/>
      <c r="AH38" s="43"/>
      <c r="AI38" s="43"/>
      <c r="AJ38" s="43"/>
      <c r="AK38" s="43"/>
      <c r="AL38" s="43"/>
    </row>
    <row r="39" spans="2:38">
      <c r="B39" t="s">
        <v>24653</v>
      </c>
      <c r="C39" s="43">
        <v>0</v>
      </c>
      <c r="D39" s="43">
        <v>0</v>
      </c>
      <c r="E39" s="43">
        <f t="shared" si="0"/>
        <v>0</v>
      </c>
      <c r="G39">
        <v>12</v>
      </c>
      <c r="H39" s="43">
        <v>24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  <c r="N39" s="43">
        <f t="shared" si="1"/>
        <v>72</v>
      </c>
      <c r="O39" s="43">
        <f t="shared" si="2"/>
        <v>12</v>
      </c>
      <c r="P39" s="43">
        <f t="shared" si="3"/>
        <v>24</v>
      </c>
      <c r="Q39" s="43">
        <f t="shared" si="4"/>
        <v>0</v>
      </c>
      <c r="R39" s="43">
        <f t="shared" si="5"/>
        <v>0</v>
      </c>
      <c r="S39" s="43">
        <f t="shared" si="6"/>
        <v>0</v>
      </c>
      <c r="T39" s="43">
        <f t="shared" si="7"/>
        <v>0</v>
      </c>
      <c r="U39" s="43">
        <f t="shared" si="8"/>
        <v>0</v>
      </c>
      <c r="V39" s="43">
        <f t="shared" si="9"/>
        <v>72</v>
      </c>
      <c r="W39" s="43">
        <f t="shared" si="10"/>
        <v>6</v>
      </c>
      <c r="AF39" s="43"/>
      <c r="AG39" s="43"/>
      <c r="AH39" s="43"/>
      <c r="AI39" s="43"/>
      <c r="AJ39" s="43"/>
      <c r="AK39" s="43"/>
    </row>
    <row r="40" spans="2:38">
      <c r="B40" t="s">
        <v>23860</v>
      </c>
      <c r="C40" s="43">
        <v>0</v>
      </c>
      <c r="D40" s="43">
        <v>0</v>
      </c>
      <c r="E40" s="43">
        <f t="shared" si="0"/>
        <v>1</v>
      </c>
      <c r="G40">
        <v>12</v>
      </c>
      <c r="H40" s="43">
        <v>24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f t="shared" si="1"/>
        <v>72</v>
      </c>
      <c r="O40" s="43">
        <f t="shared" si="2"/>
        <v>12</v>
      </c>
      <c r="P40" s="43">
        <f t="shared" si="3"/>
        <v>24</v>
      </c>
      <c r="Q40" s="43">
        <f t="shared" si="4"/>
        <v>0</v>
      </c>
      <c r="R40" s="43">
        <f t="shared" si="5"/>
        <v>0</v>
      </c>
      <c r="S40" s="43">
        <f t="shared" si="6"/>
        <v>0</v>
      </c>
      <c r="T40" s="43">
        <f t="shared" si="7"/>
        <v>0</v>
      </c>
      <c r="U40" s="43">
        <f t="shared" si="8"/>
        <v>0</v>
      </c>
      <c r="V40" s="43">
        <f t="shared" si="9"/>
        <v>72</v>
      </c>
      <c r="W40" s="43">
        <f t="shared" si="10"/>
        <v>6</v>
      </c>
      <c r="AF40" s="43"/>
    </row>
    <row r="41" spans="2:38">
      <c r="B41" t="s">
        <v>24654</v>
      </c>
      <c r="C41" s="43">
        <v>0</v>
      </c>
      <c r="D41" s="43">
        <v>0</v>
      </c>
      <c r="E41" s="43">
        <f t="shared" si="0"/>
        <v>0</v>
      </c>
      <c r="G41">
        <v>17</v>
      </c>
      <c r="H41" s="43">
        <v>36</v>
      </c>
      <c r="I41" s="43">
        <v>0</v>
      </c>
      <c r="J41" s="43">
        <v>1</v>
      </c>
      <c r="K41" s="43">
        <v>0</v>
      </c>
      <c r="L41" s="43">
        <v>0</v>
      </c>
      <c r="M41" s="43">
        <v>0</v>
      </c>
      <c r="N41" s="43">
        <f t="shared" si="1"/>
        <v>102</v>
      </c>
      <c r="O41" s="43">
        <f t="shared" si="2"/>
        <v>17</v>
      </c>
      <c r="P41" s="43">
        <f t="shared" si="3"/>
        <v>36</v>
      </c>
      <c r="Q41" s="43">
        <f t="shared" si="4"/>
        <v>0</v>
      </c>
      <c r="R41" s="43">
        <f t="shared" si="5"/>
        <v>1</v>
      </c>
      <c r="S41" s="43">
        <f t="shared" si="6"/>
        <v>0</v>
      </c>
      <c r="T41" s="43">
        <f t="shared" si="7"/>
        <v>0</v>
      </c>
      <c r="U41" s="43">
        <f t="shared" si="8"/>
        <v>0</v>
      </c>
      <c r="V41" s="43">
        <f t="shared" si="9"/>
        <v>102</v>
      </c>
      <c r="W41" s="43">
        <f t="shared" si="10"/>
        <v>6</v>
      </c>
      <c r="AF41" s="43"/>
    </row>
    <row r="42" spans="2:38">
      <c r="B42" t="s">
        <v>25119</v>
      </c>
      <c r="C42" s="43">
        <v>0</v>
      </c>
      <c r="D42" s="43">
        <v>0</v>
      </c>
      <c r="E42" s="43">
        <f t="shared" si="0"/>
        <v>1</v>
      </c>
      <c r="G42">
        <v>17</v>
      </c>
      <c r="H42" s="43">
        <v>36</v>
      </c>
      <c r="I42" s="43">
        <v>0</v>
      </c>
      <c r="J42" s="43">
        <v>1</v>
      </c>
      <c r="K42" s="43">
        <v>0</v>
      </c>
      <c r="L42" s="43">
        <v>0</v>
      </c>
      <c r="M42" s="43">
        <v>0</v>
      </c>
      <c r="N42" s="43">
        <f t="shared" si="1"/>
        <v>102</v>
      </c>
      <c r="O42" s="43">
        <f t="shared" si="2"/>
        <v>17</v>
      </c>
      <c r="P42" s="43">
        <f t="shared" si="3"/>
        <v>36</v>
      </c>
      <c r="Q42" s="43">
        <f t="shared" si="4"/>
        <v>0</v>
      </c>
      <c r="R42" s="43">
        <f t="shared" si="5"/>
        <v>1</v>
      </c>
      <c r="S42" s="43">
        <f t="shared" si="6"/>
        <v>0</v>
      </c>
      <c r="T42" s="43">
        <f t="shared" si="7"/>
        <v>0</v>
      </c>
      <c r="U42" s="43">
        <f t="shared" si="8"/>
        <v>0</v>
      </c>
      <c r="V42" s="43">
        <f t="shared" si="9"/>
        <v>102</v>
      </c>
      <c r="W42" s="43">
        <f t="shared" si="10"/>
        <v>6</v>
      </c>
      <c r="AF42" s="43"/>
    </row>
    <row r="43" spans="2:38">
      <c r="B43" t="s">
        <v>24655</v>
      </c>
      <c r="C43" s="43">
        <v>0</v>
      </c>
      <c r="D43" s="43">
        <v>0</v>
      </c>
      <c r="E43" s="43">
        <f t="shared" si="0"/>
        <v>0</v>
      </c>
      <c r="G43">
        <v>17</v>
      </c>
      <c r="H43" s="43">
        <v>34</v>
      </c>
      <c r="I43" s="43">
        <v>0</v>
      </c>
      <c r="J43" s="43">
        <v>1</v>
      </c>
      <c r="K43" s="43">
        <v>0</v>
      </c>
      <c r="L43" s="43">
        <v>0</v>
      </c>
      <c r="M43" s="43">
        <v>0</v>
      </c>
      <c r="N43" s="43">
        <f t="shared" si="1"/>
        <v>100</v>
      </c>
      <c r="O43" s="43">
        <f t="shared" si="2"/>
        <v>17</v>
      </c>
      <c r="P43" s="43">
        <f t="shared" si="3"/>
        <v>34</v>
      </c>
      <c r="Q43" s="43">
        <f t="shared" si="4"/>
        <v>0</v>
      </c>
      <c r="R43" s="43">
        <f t="shared" si="5"/>
        <v>1</v>
      </c>
      <c r="S43" s="43">
        <f t="shared" si="6"/>
        <v>0</v>
      </c>
      <c r="T43" s="43">
        <f t="shared" si="7"/>
        <v>0</v>
      </c>
      <c r="U43" s="43">
        <f t="shared" si="8"/>
        <v>0</v>
      </c>
      <c r="V43" s="43">
        <f t="shared" si="9"/>
        <v>100</v>
      </c>
      <c r="W43" s="43">
        <f t="shared" si="10"/>
        <v>5.882352941176471</v>
      </c>
      <c r="AF43" s="43"/>
    </row>
    <row r="44" spans="2:38">
      <c r="B44" t="s">
        <v>23970</v>
      </c>
      <c r="C44" s="43">
        <v>0</v>
      </c>
      <c r="D44" s="43">
        <v>0</v>
      </c>
      <c r="E44" s="43">
        <f t="shared" si="0"/>
        <v>1</v>
      </c>
      <c r="G44">
        <v>17</v>
      </c>
      <c r="H44" s="43">
        <v>34</v>
      </c>
      <c r="I44" s="43">
        <v>0</v>
      </c>
      <c r="J44" s="43">
        <v>1</v>
      </c>
      <c r="K44" s="43">
        <v>0</v>
      </c>
      <c r="L44" s="43">
        <v>0</v>
      </c>
      <c r="M44" s="43">
        <v>0</v>
      </c>
      <c r="N44" s="43">
        <f t="shared" si="1"/>
        <v>100</v>
      </c>
      <c r="O44" s="43">
        <f t="shared" si="2"/>
        <v>17</v>
      </c>
      <c r="P44" s="43">
        <f t="shared" si="3"/>
        <v>34</v>
      </c>
      <c r="Q44" s="43">
        <f t="shared" si="4"/>
        <v>0</v>
      </c>
      <c r="R44" s="43">
        <f t="shared" si="5"/>
        <v>1</v>
      </c>
      <c r="S44" s="43">
        <f t="shared" si="6"/>
        <v>0</v>
      </c>
      <c r="T44" s="43">
        <f t="shared" si="7"/>
        <v>0</v>
      </c>
      <c r="U44" s="43">
        <f t="shared" si="8"/>
        <v>0</v>
      </c>
      <c r="V44" s="43">
        <f t="shared" si="9"/>
        <v>100</v>
      </c>
      <c r="W44" s="43">
        <f t="shared" si="10"/>
        <v>5.882352941176471</v>
      </c>
      <c r="AF44" s="43"/>
    </row>
    <row r="45" spans="2:38">
      <c r="B45" t="s">
        <v>24656</v>
      </c>
      <c r="C45" s="43">
        <v>0</v>
      </c>
      <c r="D45" s="43">
        <v>0</v>
      </c>
      <c r="E45" s="43">
        <f t="shared" si="0"/>
        <v>0</v>
      </c>
      <c r="G45">
        <v>17</v>
      </c>
      <c r="H45" s="43">
        <v>34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f t="shared" si="1"/>
        <v>102</v>
      </c>
      <c r="O45" s="43">
        <f t="shared" si="2"/>
        <v>17</v>
      </c>
      <c r="P45" s="43">
        <f t="shared" si="3"/>
        <v>34</v>
      </c>
      <c r="Q45" s="43">
        <f t="shared" si="4"/>
        <v>0</v>
      </c>
      <c r="R45" s="43">
        <f t="shared" si="5"/>
        <v>0</v>
      </c>
      <c r="S45" s="43">
        <f t="shared" si="6"/>
        <v>0</v>
      </c>
      <c r="T45" s="43">
        <f t="shared" si="7"/>
        <v>0</v>
      </c>
      <c r="U45" s="43">
        <f t="shared" si="8"/>
        <v>0</v>
      </c>
      <c r="V45" s="43">
        <f t="shared" si="9"/>
        <v>102</v>
      </c>
      <c r="W45" s="43">
        <f t="shared" si="10"/>
        <v>6</v>
      </c>
      <c r="AF45" s="43"/>
    </row>
    <row r="46" spans="2:38">
      <c r="B46" t="s">
        <v>23971</v>
      </c>
      <c r="C46" s="43">
        <v>0</v>
      </c>
      <c r="D46" s="43">
        <v>0</v>
      </c>
      <c r="E46" s="43">
        <f t="shared" si="0"/>
        <v>1</v>
      </c>
      <c r="G46">
        <v>17</v>
      </c>
      <c r="H46" s="43">
        <v>34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43">
        <f t="shared" si="1"/>
        <v>102</v>
      </c>
      <c r="O46" s="43">
        <f t="shared" si="2"/>
        <v>17</v>
      </c>
      <c r="P46" s="43">
        <f t="shared" si="3"/>
        <v>34</v>
      </c>
      <c r="Q46" s="43">
        <f t="shared" si="4"/>
        <v>0</v>
      </c>
      <c r="R46" s="43">
        <f t="shared" si="5"/>
        <v>0</v>
      </c>
      <c r="S46" s="43">
        <f t="shared" si="6"/>
        <v>0</v>
      </c>
      <c r="T46" s="43">
        <f t="shared" si="7"/>
        <v>0</v>
      </c>
      <c r="U46" s="43">
        <f t="shared" si="8"/>
        <v>0</v>
      </c>
      <c r="V46" s="43">
        <f t="shared" si="9"/>
        <v>102</v>
      </c>
      <c r="W46" s="43">
        <f t="shared" si="10"/>
        <v>6</v>
      </c>
      <c r="AF46" s="43"/>
    </row>
    <row r="47" spans="2:38">
      <c r="B47" t="s">
        <v>24657</v>
      </c>
      <c r="C47" s="43">
        <v>0</v>
      </c>
      <c r="D47">
        <v>0</v>
      </c>
      <c r="E47" s="43">
        <f t="shared" si="0"/>
        <v>0</v>
      </c>
      <c r="G47">
        <v>7</v>
      </c>
      <c r="H47" s="43">
        <v>16</v>
      </c>
      <c r="I47" s="43">
        <v>0</v>
      </c>
      <c r="J47">
        <v>1</v>
      </c>
      <c r="K47" s="43">
        <v>0</v>
      </c>
      <c r="L47" s="43">
        <v>0</v>
      </c>
      <c r="M47" s="43">
        <v>0</v>
      </c>
      <c r="N47" s="43">
        <f t="shared" si="1"/>
        <v>42</v>
      </c>
      <c r="O47" s="43">
        <f t="shared" si="2"/>
        <v>7</v>
      </c>
      <c r="P47" s="43">
        <f t="shared" si="3"/>
        <v>16</v>
      </c>
      <c r="Q47" s="43">
        <f t="shared" si="4"/>
        <v>0</v>
      </c>
      <c r="R47" s="43">
        <f t="shared" si="5"/>
        <v>1</v>
      </c>
      <c r="S47" s="43">
        <f t="shared" si="6"/>
        <v>0</v>
      </c>
      <c r="T47" s="43">
        <f t="shared" si="7"/>
        <v>0</v>
      </c>
      <c r="U47" s="43">
        <f t="shared" si="8"/>
        <v>0</v>
      </c>
      <c r="V47" s="43">
        <f t="shared" si="9"/>
        <v>42</v>
      </c>
      <c r="W47" s="43">
        <f t="shared" si="10"/>
        <v>6</v>
      </c>
      <c r="AF47" s="43"/>
    </row>
    <row r="48" spans="2:38">
      <c r="B48" t="s">
        <v>25120</v>
      </c>
      <c r="C48" s="43">
        <v>0</v>
      </c>
      <c r="D48">
        <v>0</v>
      </c>
      <c r="E48" s="43">
        <f t="shared" si="0"/>
        <v>1</v>
      </c>
      <c r="G48" s="43">
        <v>7</v>
      </c>
      <c r="H48" s="43">
        <v>16</v>
      </c>
      <c r="I48" s="43">
        <v>0</v>
      </c>
      <c r="J48" s="43">
        <v>1</v>
      </c>
      <c r="K48" s="43">
        <v>0</v>
      </c>
      <c r="L48" s="43">
        <v>0</v>
      </c>
      <c r="M48" s="43">
        <v>0</v>
      </c>
      <c r="N48" s="43">
        <f t="shared" si="1"/>
        <v>42</v>
      </c>
      <c r="O48" s="43">
        <f t="shared" si="2"/>
        <v>7</v>
      </c>
      <c r="P48" s="43">
        <f t="shared" si="3"/>
        <v>16</v>
      </c>
      <c r="Q48" s="43">
        <f t="shared" si="4"/>
        <v>0</v>
      </c>
      <c r="R48" s="43">
        <f t="shared" si="5"/>
        <v>1</v>
      </c>
      <c r="S48" s="43">
        <f t="shared" si="6"/>
        <v>0</v>
      </c>
      <c r="T48" s="43">
        <f t="shared" si="7"/>
        <v>0</v>
      </c>
      <c r="U48" s="43">
        <f t="shared" si="8"/>
        <v>0</v>
      </c>
      <c r="V48" s="43">
        <f t="shared" si="9"/>
        <v>42</v>
      </c>
      <c r="W48" s="43">
        <f t="shared" si="10"/>
        <v>6</v>
      </c>
      <c r="AF48" s="43"/>
    </row>
    <row r="49" spans="2:32">
      <c r="B49" t="s">
        <v>24658</v>
      </c>
      <c r="C49" s="43">
        <v>0</v>
      </c>
      <c r="D49">
        <v>0</v>
      </c>
      <c r="E49" s="43">
        <f t="shared" si="0"/>
        <v>0</v>
      </c>
      <c r="G49">
        <v>7</v>
      </c>
      <c r="H49" s="43">
        <v>14</v>
      </c>
      <c r="I49" s="43">
        <v>0</v>
      </c>
      <c r="J49">
        <v>1</v>
      </c>
      <c r="K49" s="43">
        <v>0</v>
      </c>
      <c r="L49" s="43">
        <v>0</v>
      </c>
      <c r="M49" s="43">
        <v>0</v>
      </c>
      <c r="N49" s="43">
        <f t="shared" si="1"/>
        <v>40</v>
      </c>
      <c r="O49" s="43">
        <f t="shared" si="2"/>
        <v>7</v>
      </c>
      <c r="P49" s="43">
        <f t="shared" si="3"/>
        <v>14</v>
      </c>
      <c r="Q49" s="43">
        <f t="shared" si="4"/>
        <v>0</v>
      </c>
      <c r="R49" s="43">
        <f t="shared" si="5"/>
        <v>1</v>
      </c>
      <c r="S49" s="43">
        <f t="shared" si="6"/>
        <v>0</v>
      </c>
      <c r="T49" s="43">
        <f t="shared" si="7"/>
        <v>0</v>
      </c>
      <c r="U49" s="43">
        <f t="shared" si="8"/>
        <v>0</v>
      </c>
      <c r="V49" s="43">
        <f t="shared" si="9"/>
        <v>40</v>
      </c>
      <c r="W49" s="43">
        <f t="shared" si="10"/>
        <v>5.7142857142857144</v>
      </c>
      <c r="AF49" s="43"/>
    </row>
    <row r="50" spans="2:32">
      <c r="B50" t="s">
        <v>23861</v>
      </c>
      <c r="C50" s="43">
        <v>0</v>
      </c>
      <c r="D50">
        <v>0</v>
      </c>
      <c r="E50" s="43">
        <f t="shared" si="0"/>
        <v>1</v>
      </c>
      <c r="G50">
        <v>7</v>
      </c>
      <c r="H50" s="43">
        <v>14</v>
      </c>
      <c r="I50" s="43">
        <v>0</v>
      </c>
      <c r="J50">
        <v>1</v>
      </c>
      <c r="K50" s="43">
        <v>0</v>
      </c>
      <c r="L50" s="43">
        <v>0</v>
      </c>
      <c r="M50" s="43">
        <v>0</v>
      </c>
      <c r="N50" s="43">
        <f t="shared" si="1"/>
        <v>40</v>
      </c>
      <c r="O50" s="43">
        <f t="shared" si="2"/>
        <v>7</v>
      </c>
      <c r="P50" s="43">
        <f t="shared" si="3"/>
        <v>14</v>
      </c>
      <c r="Q50" s="43">
        <f t="shared" si="4"/>
        <v>0</v>
      </c>
      <c r="R50" s="43">
        <f t="shared" si="5"/>
        <v>1</v>
      </c>
      <c r="S50" s="43">
        <f t="shared" si="6"/>
        <v>0</v>
      </c>
      <c r="T50" s="43">
        <f t="shared" si="7"/>
        <v>0</v>
      </c>
      <c r="U50" s="43">
        <f t="shared" si="8"/>
        <v>0</v>
      </c>
      <c r="V50" s="43">
        <f t="shared" si="9"/>
        <v>40</v>
      </c>
      <c r="W50" s="43">
        <f t="shared" si="10"/>
        <v>5.7142857142857144</v>
      </c>
      <c r="X50" s="43"/>
      <c r="AF50" s="43"/>
    </row>
    <row r="51" spans="2:32">
      <c r="B51" t="s">
        <v>24659</v>
      </c>
      <c r="C51" s="43">
        <v>0</v>
      </c>
      <c r="D51" s="43">
        <v>0</v>
      </c>
      <c r="E51" s="43">
        <f t="shared" si="0"/>
        <v>0</v>
      </c>
      <c r="G51" s="43">
        <v>7</v>
      </c>
      <c r="H51" s="43">
        <v>14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f t="shared" si="1"/>
        <v>42</v>
      </c>
      <c r="O51" s="43">
        <f t="shared" si="2"/>
        <v>7</v>
      </c>
      <c r="P51" s="43">
        <f t="shared" si="3"/>
        <v>14</v>
      </c>
      <c r="Q51" s="43">
        <f t="shared" si="4"/>
        <v>0</v>
      </c>
      <c r="R51" s="43">
        <f t="shared" si="5"/>
        <v>0</v>
      </c>
      <c r="S51" s="43">
        <f t="shared" si="6"/>
        <v>0</v>
      </c>
      <c r="T51" s="43">
        <f t="shared" si="7"/>
        <v>0</v>
      </c>
      <c r="U51" s="43">
        <f t="shared" si="8"/>
        <v>0</v>
      </c>
      <c r="V51" s="43">
        <f t="shared" si="9"/>
        <v>42</v>
      </c>
      <c r="W51" s="43">
        <f t="shared" si="10"/>
        <v>6</v>
      </c>
      <c r="AF51" s="43"/>
    </row>
    <row r="52" spans="2:32">
      <c r="B52" t="s">
        <v>23862</v>
      </c>
      <c r="C52" s="43">
        <v>0</v>
      </c>
      <c r="D52" s="43">
        <v>0</v>
      </c>
      <c r="E52" s="43">
        <f t="shared" si="0"/>
        <v>1</v>
      </c>
      <c r="G52">
        <v>7</v>
      </c>
      <c r="H52" s="43">
        <v>14</v>
      </c>
      <c r="I52" s="43">
        <v>0</v>
      </c>
      <c r="J52">
        <v>0</v>
      </c>
      <c r="K52" s="43">
        <v>0</v>
      </c>
      <c r="L52" s="43">
        <v>0</v>
      </c>
      <c r="M52" s="43">
        <v>0</v>
      </c>
      <c r="N52" s="43">
        <f t="shared" si="1"/>
        <v>42</v>
      </c>
      <c r="O52" s="43">
        <f t="shared" si="2"/>
        <v>7</v>
      </c>
      <c r="P52" s="43">
        <f t="shared" si="3"/>
        <v>14</v>
      </c>
      <c r="Q52" s="43">
        <f t="shared" si="4"/>
        <v>0</v>
      </c>
      <c r="R52" s="43">
        <f t="shared" si="5"/>
        <v>0</v>
      </c>
      <c r="S52" s="43">
        <f t="shared" si="6"/>
        <v>0</v>
      </c>
      <c r="T52" s="43">
        <f t="shared" si="7"/>
        <v>0</v>
      </c>
      <c r="U52" s="43">
        <f t="shared" si="8"/>
        <v>0</v>
      </c>
      <c r="V52" s="43">
        <f t="shared" si="9"/>
        <v>42</v>
      </c>
      <c r="W52" s="43">
        <f t="shared" si="10"/>
        <v>6</v>
      </c>
      <c r="X52" s="43"/>
      <c r="AA52" s="43"/>
      <c r="AB52" s="43"/>
      <c r="AC52" s="43"/>
      <c r="AD52" s="43"/>
      <c r="AE52" s="43"/>
      <c r="AF52" s="43"/>
    </row>
    <row r="53" spans="2:32">
      <c r="B53" t="s">
        <v>24660</v>
      </c>
      <c r="C53" s="43">
        <v>0</v>
      </c>
      <c r="D53" s="43">
        <v>0</v>
      </c>
      <c r="E53" s="43">
        <f t="shared" si="0"/>
        <v>0</v>
      </c>
      <c r="G53">
        <v>16</v>
      </c>
      <c r="H53" s="43">
        <v>34</v>
      </c>
      <c r="I53" s="43">
        <v>0</v>
      </c>
      <c r="J53">
        <v>1</v>
      </c>
      <c r="K53" s="43">
        <v>0</v>
      </c>
      <c r="L53" s="43">
        <v>0</v>
      </c>
      <c r="M53" s="43">
        <v>0</v>
      </c>
      <c r="N53" s="43">
        <f t="shared" si="1"/>
        <v>96</v>
      </c>
      <c r="O53" s="43">
        <f t="shared" si="2"/>
        <v>16</v>
      </c>
      <c r="P53" s="43">
        <f t="shared" si="3"/>
        <v>34</v>
      </c>
      <c r="Q53" s="43">
        <f t="shared" si="4"/>
        <v>0</v>
      </c>
      <c r="R53" s="43">
        <f t="shared" si="5"/>
        <v>1</v>
      </c>
      <c r="S53" s="43">
        <f t="shared" si="6"/>
        <v>0</v>
      </c>
      <c r="T53" s="43">
        <f t="shared" si="7"/>
        <v>0</v>
      </c>
      <c r="U53" s="43">
        <f t="shared" si="8"/>
        <v>0</v>
      </c>
      <c r="V53" s="43">
        <f t="shared" si="9"/>
        <v>96</v>
      </c>
      <c r="W53" s="43">
        <f t="shared" si="10"/>
        <v>6</v>
      </c>
      <c r="X53" s="43"/>
      <c r="Z53" s="43"/>
      <c r="AA53" s="43"/>
      <c r="AB53" s="43"/>
      <c r="AC53" s="43"/>
      <c r="AD53" s="43"/>
      <c r="AE53" s="43"/>
      <c r="AF53" s="43"/>
    </row>
    <row r="54" spans="2:32">
      <c r="B54" s="43" t="s">
        <v>25121</v>
      </c>
      <c r="C54" s="43">
        <v>0</v>
      </c>
      <c r="D54">
        <v>0</v>
      </c>
      <c r="E54" s="43">
        <f t="shared" si="0"/>
        <v>1</v>
      </c>
      <c r="G54">
        <v>16</v>
      </c>
      <c r="H54" s="43">
        <v>34</v>
      </c>
      <c r="I54" s="43">
        <v>0</v>
      </c>
      <c r="J54">
        <v>1</v>
      </c>
      <c r="K54" s="43">
        <v>0</v>
      </c>
      <c r="L54" s="43">
        <v>0</v>
      </c>
      <c r="M54" s="43">
        <v>0</v>
      </c>
      <c r="N54" s="43">
        <f t="shared" si="1"/>
        <v>96</v>
      </c>
      <c r="O54" s="43">
        <f t="shared" si="2"/>
        <v>16</v>
      </c>
      <c r="P54" s="43">
        <f t="shared" si="3"/>
        <v>34</v>
      </c>
      <c r="Q54" s="43">
        <f t="shared" si="4"/>
        <v>0</v>
      </c>
      <c r="R54" s="43">
        <f t="shared" si="5"/>
        <v>1</v>
      </c>
      <c r="S54" s="43">
        <f t="shared" si="6"/>
        <v>0</v>
      </c>
      <c r="T54" s="43">
        <f t="shared" si="7"/>
        <v>0</v>
      </c>
      <c r="U54" s="43">
        <f t="shared" si="8"/>
        <v>0</v>
      </c>
      <c r="V54" s="43">
        <f t="shared" si="9"/>
        <v>96</v>
      </c>
      <c r="W54" s="43">
        <f t="shared" si="10"/>
        <v>6</v>
      </c>
      <c r="X54" s="43"/>
      <c r="Z54" s="43"/>
      <c r="AA54" s="43"/>
      <c r="AB54" s="43"/>
      <c r="AC54" s="43"/>
      <c r="AD54" s="43"/>
      <c r="AE54" s="43"/>
      <c r="AF54" s="43"/>
    </row>
    <row r="55" spans="2:32">
      <c r="B55" s="43" t="s">
        <v>24661</v>
      </c>
      <c r="C55" s="43">
        <v>0</v>
      </c>
      <c r="D55">
        <v>0</v>
      </c>
      <c r="E55" s="43">
        <f t="shared" si="0"/>
        <v>0</v>
      </c>
      <c r="G55">
        <v>16</v>
      </c>
      <c r="H55" s="43">
        <v>32</v>
      </c>
      <c r="I55" s="43">
        <v>0</v>
      </c>
      <c r="J55">
        <v>1</v>
      </c>
      <c r="K55" s="43">
        <v>0</v>
      </c>
      <c r="L55" s="43">
        <v>0</v>
      </c>
      <c r="M55" s="43">
        <v>0</v>
      </c>
      <c r="N55" s="43">
        <f t="shared" si="1"/>
        <v>94</v>
      </c>
      <c r="O55" s="43">
        <f t="shared" si="2"/>
        <v>16</v>
      </c>
      <c r="P55" s="43">
        <f t="shared" si="3"/>
        <v>32</v>
      </c>
      <c r="Q55" s="43">
        <f t="shared" si="4"/>
        <v>0</v>
      </c>
      <c r="R55" s="43">
        <f t="shared" si="5"/>
        <v>1</v>
      </c>
      <c r="S55" s="43">
        <f t="shared" si="6"/>
        <v>0</v>
      </c>
      <c r="T55" s="43">
        <f t="shared" si="7"/>
        <v>0</v>
      </c>
      <c r="U55" s="43">
        <f t="shared" si="8"/>
        <v>0</v>
      </c>
      <c r="V55" s="43">
        <f t="shared" si="9"/>
        <v>94</v>
      </c>
      <c r="W55" s="43">
        <f t="shared" si="10"/>
        <v>5.875</v>
      </c>
      <c r="AF55" s="43"/>
    </row>
    <row r="56" spans="2:32">
      <c r="B56" s="43" t="s">
        <v>23972</v>
      </c>
      <c r="C56" s="43">
        <v>0</v>
      </c>
      <c r="D56">
        <v>0</v>
      </c>
      <c r="E56" s="43">
        <f t="shared" si="0"/>
        <v>1</v>
      </c>
      <c r="G56">
        <v>16</v>
      </c>
      <c r="H56" s="43">
        <v>32</v>
      </c>
      <c r="I56" s="43">
        <v>0</v>
      </c>
      <c r="J56">
        <v>1</v>
      </c>
      <c r="K56" s="43">
        <v>0</v>
      </c>
      <c r="L56" s="43">
        <v>0</v>
      </c>
      <c r="M56" s="43">
        <v>0</v>
      </c>
      <c r="N56" s="43">
        <f t="shared" si="1"/>
        <v>94</v>
      </c>
      <c r="O56" s="43">
        <f t="shared" si="2"/>
        <v>16</v>
      </c>
      <c r="P56" s="43">
        <f t="shared" si="3"/>
        <v>32</v>
      </c>
      <c r="Q56" s="43">
        <f t="shared" si="4"/>
        <v>0</v>
      </c>
      <c r="R56" s="43">
        <f t="shared" si="5"/>
        <v>1</v>
      </c>
      <c r="S56" s="43">
        <f t="shared" si="6"/>
        <v>0</v>
      </c>
      <c r="T56" s="43">
        <f t="shared" si="7"/>
        <v>0</v>
      </c>
      <c r="U56" s="43">
        <f t="shared" si="8"/>
        <v>0</v>
      </c>
      <c r="V56" s="43">
        <f t="shared" si="9"/>
        <v>94</v>
      </c>
      <c r="W56" s="43">
        <f t="shared" si="10"/>
        <v>5.875</v>
      </c>
      <c r="AA56" s="43"/>
      <c r="AB56" s="43"/>
      <c r="AC56" s="43"/>
      <c r="AD56" s="43"/>
      <c r="AE56" s="43"/>
      <c r="AF56" s="43"/>
    </row>
    <row r="57" spans="2:32">
      <c r="B57" t="s">
        <v>24662</v>
      </c>
      <c r="C57" s="43">
        <v>0</v>
      </c>
      <c r="D57">
        <v>0</v>
      </c>
      <c r="E57" s="43">
        <f t="shared" si="0"/>
        <v>0</v>
      </c>
      <c r="G57" s="43">
        <v>16</v>
      </c>
      <c r="H57" s="43">
        <v>32</v>
      </c>
      <c r="I57" s="43">
        <v>0</v>
      </c>
      <c r="J57" s="43">
        <v>0</v>
      </c>
      <c r="K57" s="43">
        <v>0</v>
      </c>
      <c r="L57" s="43">
        <v>0</v>
      </c>
      <c r="M57" s="43">
        <v>0</v>
      </c>
      <c r="N57" s="43">
        <f t="shared" si="1"/>
        <v>96</v>
      </c>
      <c r="O57" s="43">
        <f t="shared" si="2"/>
        <v>16</v>
      </c>
      <c r="P57" s="43">
        <f t="shared" si="3"/>
        <v>32</v>
      </c>
      <c r="Q57" s="43">
        <f t="shared" si="4"/>
        <v>0</v>
      </c>
      <c r="R57" s="43">
        <f t="shared" si="5"/>
        <v>0</v>
      </c>
      <c r="S57" s="43">
        <f t="shared" si="6"/>
        <v>0</v>
      </c>
      <c r="T57" s="43">
        <f t="shared" si="7"/>
        <v>0</v>
      </c>
      <c r="U57" s="43">
        <f t="shared" si="8"/>
        <v>0</v>
      </c>
      <c r="V57" s="43">
        <f t="shared" si="9"/>
        <v>96</v>
      </c>
      <c r="W57" s="43">
        <f t="shared" si="10"/>
        <v>6</v>
      </c>
      <c r="AF57" s="43"/>
    </row>
    <row r="58" spans="2:32">
      <c r="B58" t="s">
        <v>23973</v>
      </c>
      <c r="C58" s="43">
        <v>0</v>
      </c>
      <c r="D58" s="43">
        <v>0</v>
      </c>
      <c r="E58" s="43">
        <f t="shared" si="0"/>
        <v>1</v>
      </c>
      <c r="G58">
        <v>16</v>
      </c>
      <c r="H58" s="43">
        <v>32</v>
      </c>
      <c r="I58" s="43">
        <v>0</v>
      </c>
      <c r="J58">
        <v>0</v>
      </c>
      <c r="K58" s="43">
        <v>0</v>
      </c>
      <c r="L58" s="43">
        <v>0</v>
      </c>
      <c r="M58" s="43">
        <v>0</v>
      </c>
      <c r="N58" s="43">
        <f t="shared" si="1"/>
        <v>96</v>
      </c>
      <c r="O58" s="43">
        <f t="shared" si="2"/>
        <v>16</v>
      </c>
      <c r="P58" s="43">
        <f t="shared" si="3"/>
        <v>32</v>
      </c>
      <c r="Q58" s="43">
        <f t="shared" si="4"/>
        <v>0</v>
      </c>
      <c r="R58" s="43">
        <f t="shared" si="5"/>
        <v>0</v>
      </c>
      <c r="S58" s="43">
        <f t="shared" si="6"/>
        <v>0</v>
      </c>
      <c r="T58" s="43">
        <f t="shared" si="7"/>
        <v>0</v>
      </c>
      <c r="U58" s="43">
        <f t="shared" si="8"/>
        <v>0</v>
      </c>
      <c r="V58" s="43">
        <f t="shared" si="9"/>
        <v>96</v>
      </c>
      <c r="W58" s="43">
        <f t="shared" si="10"/>
        <v>6</v>
      </c>
      <c r="AF58" s="43"/>
    </row>
    <row r="59" spans="2:32" s="43" customFormat="1">
      <c r="B59" t="s">
        <v>24663</v>
      </c>
      <c r="C59" s="43">
        <v>0</v>
      </c>
      <c r="D59" s="43">
        <v>0</v>
      </c>
      <c r="E59" s="43">
        <f t="shared" si="0"/>
        <v>0</v>
      </c>
      <c r="G59">
        <v>6</v>
      </c>
      <c r="H59" s="43">
        <v>14</v>
      </c>
      <c r="I59" s="43">
        <v>0</v>
      </c>
      <c r="J59">
        <v>1</v>
      </c>
      <c r="K59" s="43">
        <v>0</v>
      </c>
      <c r="L59" s="43">
        <v>0</v>
      </c>
      <c r="M59" s="43">
        <v>0</v>
      </c>
      <c r="N59" s="43">
        <f t="shared" si="1"/>
        <v>36</v>
      </c>
      <c r="O59" s="43">
        <f t="shared" si="2"/>
        <v>6</v>
      </c>
      <c r="P59" s="43">
        <f t="shared" si="3"/>
        <v>14</v>
      </c>
      <c r="Q59" s="43">
        <f t="shared" si="4"/>
        <v>0</v>
      </c>
      <c r="R59" s="43">
        <f t="shared" si="5"/>
        <v>1</v>
      </c>
      <c r="S59" s="43">
        <f t="shared" si="6"/>
        <v>0</v>
      </c>
      <c r="T59" s="43">
        <f t="shared" si="7"/>
        <v>0</v>
      </c>
      <c r="U59" s="43">
        <f t="shared" si="8"/>
        <v>0</v>
      </c>
      <c r="V59" s="43">
        <f t="shared" si="9"/>
        <v>36</v>
      </c>
      <c r="W59" s="43">
        <f t="shared" si="10"/>
        <v>6</v>
      </c>
    </row>
    <row r="60" spans="2:32">
      <c r="B60" t="s">
        <v>25122</v>
      </c>
      <c r="C60" s="43">
        <v>0</v>
      </c>
      <c r="D60" s="43">
        <v>0</v>
      </c>
      <c r="E60" s="43">
        <f t="shared" si="0"/>
        <v>1</v>
      </c>
      <c r="G60">
        <v>6</v>
      </c>
      <c r="H60" s="43">
        <v>14</v>
      </c>
      <c r="I60" s="43">
        <v>0</v>
      </c>
      <c r="J60">
        <v>1</v>
      </c>
      <c r="K60" s="43">
        <v>0</v>
      </c>
      <c r="L60" s="43">
        <v>0</v>
      </c>
      <c r="M60" s="43">
        <v>0</v>
      </c>
      <c r="N60" s="43">
        <f t="shared" si="1"/>
        <v>36</v>
      </c>
      <c r="O60" s="43">
        <f t="shared" si="2"/>
        <v>6</v>
      </c>
      <c r="P60" s="43">
        <f t="shared" si="3"/>
        <v>14</v>
      </c>
      <c r="Q60" s="43">
        <f t="shared" si="4"/>
        <v>0</v>
      </c>
      <c r="R60" s="43">
        <f t="shared" si="5"/>
        <v>1</v>
      </c>
      <c r="S60" s="43">
        <f t="shared" si="6"/>
        <v>0</v>
      </c>
      <c r="T60" s="43">
        <f t="shared" si="7"/>
        <v>0</v>
      </c>
      <c r="U60" s="43">
        <f t="shared" si="8"/>
        <v>0</v>
      </c>
      <c r="V60" s="43">
        <f t="shared" si="9"/>
        <v>36</v>
      </c>
      <c r="W60" s="43">
        <f t="shared" si="10"/>
        <v>6</v>
      </c>
      <c r="AF60" s="43"/>
    </row>
    <row r="61" spans="2:32">
      <c r="B61" t="s">
        <v>24664</v>
      </c>
      <c r="C61" s="43">
        <v>0</v>
      </c>
      <c r="D61" s="43">
        <v>0</v>
      </c>
      <c r="E61" s="43">
        <f t="shared" si="0"/>
        <v>0</v>
      </c>
      <c r="G61">
        <v>6</v>
      </c>
      <c r="H61" s="43">
        <v>12</v>
      </c>
      <c r="I61" s="43">
        <v>0</v>
      </c>
      <c r="J61">
        <v>1</v>
      </c>
      <c r="K61" s="43">
        <v>0</v>
      </c>
      <c r="L61" s="43">
        <v>0</v>
      </c>
      <c r="M61" s="43">
        <v>0</v>
      </c>
      <c r="N61" s="43">
        <f t="shared" si="1"/>
        <v>34</v>
      </c>
      <c r="O61" s="43">
        <f t="shared" si="2"/>
        <v>6</v>
      </c>
      <c r="P61" s="43">
        <f t="shared" si="3"/>
        <v>12</v>
      </c>
      <c r="Q61" s="43">
        <f t="shared" si="4"/>
        <v>0</v>
      </c>
      <c r="R61" s="43">
        <f t="shared" si="5"/>
        <v>1</v>
      </c>
      <c r="S61" s="43">
        <f t="shared" si="6"/>
        <v>0</v>
      </c>
      <c r="T61" s="43">
        <f t="shared" si="7"/>
        <v>0</v>
      </c>
      <c r="U61" s="43">
        <f t="shared" si="8"/>
        <v>0</v>
      </c>
      <c r="V61" s="43">
        <f t="shared" si="9"/>
        <v>34</v>
      </c>
      <c r="W61" s="43">
        <f t="shared" si="10"/>
        <v>5.666666666666667</v>
      </c>
      <c r="AF61" s="43"/>
    </row>
    <row r="62" spans="2:32">
      <c r="B62" t="s">
        <v>23863</v>
      </c>
      <c r="C62" s="43">
        <v>0</v>
      </c>
      <c r="D62" s="43">
        <v>0</v>
      </c>
      <c r="E62" s="43">
        <f t="shared" si="0"/>
        <v>1</v>
      </c>
      <c r="G62">
        <v>6</v>
      </c>
      <c r="H62" s="43">
        <v>12</v>
      </c>
      <c r="I62" s="43">
        <v>0</v>
      </c>
      <c r="J62">
        <v>1</v>
      </c>
      <c r="K62" s="43">
        <v>0</v>
      </c>
      <c r="L62" s="43">
        <v>0</v>
      </c>
      <c r="M62" s="43">
        <v>0</v>
      </c>
      <c r="N62" s="43">
        <f t="shared" si="1"/>
        <v>34</v>
      </c>
      <c r="O62" s="43">
        <f t="shared" si="2"/>
        <v>6</v>
      </c>
      <c r="P62" s="43">
        <f t="shared" si="3"/>
        <v>12</v>
      </c>
      <c r="Q62" s="43">
        <f t="shared" si="4"/>
        <v>0</v>
      </c>
      <c r="R62" s="43">
        <f t="shared" si="5"/>
        <v>1</v>
      </c>
      <c r="S62" s="43">
        <f t="shared" si="6"/>
        <v>0</v>
      </c>
      <c r="T62" s="43">
        <f t="shared" si="7"/>
        <v>0</v>
      </c>
      <c r="U62" s="43">
        <f t="shared" si="8"/>
        <v>0</v>
      </c>
      <c r="V62" s="43">
        <f t="shared" si="9"/>
        <v>34</v>
      </c>
      <c r="W62" s="43">
        <f t="shared" si="10"/>
        <v>5.666666666666667</v>
      </c>
      <c r="AF62" s="43"/>
    </row>
    <row r="63" spans="2:32">
      <c r="B63" t="s">
        <v>24665</v>
      </c>
      <c r="C63" s="43">
        <v>0</v>
      </c>
      <c r="D63" s="43">
        <v>0</v>
      </c>
      <c r="E63" s="43">
        <f t="shared" si="0"/>
        <v>0</v>
      </c>
      <c r="G63">
        <v>6</v>
      </c>
      <c r="H63" s="43">
        <v>12</v>
      </c>
      <c r="I63" s="43">
        <v>0</v>
      </c>
      <c r="J63">
        <v>0</v>
      </c>
      <c r="K63" s="43">
        <v>0</v>
      </c>
      <c r="L63" s="43">
        <v>0</v>
      </c>
      <c r="M63" s="43">
        <v>0</v>
      </c>
      <c r="N63" s="43">
        <f t="shared" si="1"/>
        <v>36</v>
      </c>
      <c r="O63" s="43">
        <f t="shared" si="2"/>
        <v>6</v>
      </c>
      <c r="P63" s="43">
        <f t="shared" si="3"/>
        <v>12</v>
      </c>
      <c r="Q63" s="43">
        <f t="shared" si="4"/>
        <v>0</v>
      </c>
      <c r="R63" s="43">
        <f t="shared" si="5"/>
        <v>0</v>
      </c>
      <c r="S63" s="43">
        <f t="shared" si="6"/>
        <v>0</v>
      </c>
      <c r="T63" s="43">
        <f t="shared" si="7"/>
        <v>0</v>
      </c>
      <c r="U63" s="43">
        <f t="shared" si="8"/>
        <v>0</v>
      </c>
      <c r="V63" s="43">
        <f t="shared" si="9"/>
        <v>36</v>
      </c>
      <c r="W63" s="43">
        <f t="shared" si="10"/>
        <v>6</v>
      </c>
      <c r="AF63" s="43"/>
    </row>
    <row r="64" spans="2:32">
      <c r="B64" s="43" t="s">
        <v>23864</v>
      </c>
      <c r="C64" s="43">
        <v>0</v>
      </c>
      <c r="D64" s="43">
        <v>0</v>
      </c>
      <c r="E64" s="43">
        <f t="shared" si="0"/>
        <v>1</v>
      </c>
      <c r="G64" s="43">
        <v>6</v>
      </c>
      <c r="H64" s="43">
        <v>12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f t="shared" si="1"/>
        <v>36</v>
      </c>
      <c r="O64" s="43">
        <f t="shared" si="2"/>
        <v>6</v>
      </c>
      <c r="P64" s="43">
        <f t="shared" si="3"/>
        <v>12</v>
      </c>
      <c r="Q64" s="43">
        <f t="shared" si="4"/>
        <v>0</v>
      </c>
      <c r="R64" s="43">
        <f t="shared" si="5"/>
        <v>0</v>
      </c>
      <c r="S64" s="43">
        <f t="shared" si="6"/>
        <v>0</v>
      </c>
      <c r="T64" s="43">
        <f t="shared" si="7"/>
        <v>0</v>
      </c>
      <c r="U64" s="43">
        <f t="shared" si="8"/>
        <v>0</v>
      </c>
      <c r="V64" s="43">
        <f t="shared" si="9"/>
        <v>36</v>
      </c>
      <c r="W64" s="43">
        <f t="shared" si="10"/>
        <v>6</v>
      </c>
      <c r="AF64" s="43"/>
    </row>
    <row r="65" spans="1:32">
      <c r="B65" t="s">
        <v>25124</v>
      </c>
      <c r="C65" s="43">
        <v>0</v>
      </c>
      <c r="D65">
        <v>0</v>
      </c>
      <c r="E65" s="43">
        <f t="shared" si="0"/>
        <v>0</v>
      </c>
      <c r="G65" s="43">
        <v>5</v>
      </c>
      <c r="H65" s="43">
        <v>10</v>
      </c>
      <c r="I65" s="43">
        <v>0</v>
      </c>
      <c r="J65" s="43">
        <v>1</v>
      </c>
      <c r="K65" s="43">
        <v>0</v>
      </c>
      <c r="L65" s="43">
        <v>0</v>
      </c>
      <c r="M65" s="43">
        <v>0</v>
      </c>
      <c r="N65" s="43">
        <f t="shared" si="1"/>
        <v>28</v>
      </c>
      <c r="O65" s="43">
        <f t="shared" si="2"/>
        <v>5</v>
      </c>
      <c r="P65" s="43">
        <f t="shared" si="3"/>
        <v>10</v>
      </c>
      <c r="Q65" s="43">
        <f t="shared" si="4"/>
        <v>0</v>
      </c>
      <c r="R65" s="43">
        <f t="shared" si="5"/>
        <v>1</v>
      </c>
      <c r="S65" s="43">
        <f t="shared" si="6"/>
        <v>0</v>
      </c>
      <c r="T65" s="43">
        <f t="shared" si="7"/>
        <v>0</v>
      </c>
      <c r="U65" s="43">
        <f t="shared" si="8"/>
        <v>0</v>
      </c>
      <c r="V65" s="43">
        <f t="shared" si="9"/>
        <v>28</v>
      </c>
      <c r="W65" s="43">
        <f t="shared" si="10"/>
        <v>5.6</v>
      </c>
      <c r="AF65" s="43"/>
    </row>
    <row r="66" spans="1:32">
      <c r="B66" t="s">
        <v>25123</v>
      </c>
      <c r="C66" s="43">
        <v>0</v>
      </c>
      <c r="D66">
        <v>0</v>
      </c>
      <c r="E66" s="43">
        <f t="shared" ref="E66:E129" si="11">IF(TYPE(FIND("_EXT",B66))=1,IF(OR(AND(G66&gt;0,G66&lt;1),(TYPE(FIND("_EXT",B66))=1),EXACT("H2O_EXT",B66),EXACT("ATP_EXT",B66),EXACT("H+_EXT",B66),EXACT("SO4_EXT",B66),EXACT("phosphate_EXT",B66),EXACT("oxygen_EXT",B66),EXACT("CO2_EXT",B66),EXACT("NH4_EXT",B66),EXACT("BIO_EXT",B66),EXACT(B66,"acetate_EXT"),EXACT("acetaldehyde_EXT",B66),EXACT("cellulose_EXT",B66),EXACT(B66,"ethanol_EXT")),1,0),0)</f>
        <v>1</v>
      </c>
      <c r="G66">
        <v>5</v>
      </c>
      <c r="H66" s="43">
        <v>10</v>
      </c>
      <c r="I66" s="43">
        <v>0</v>
      </c>
      <c r="J66">
        <v>1</v>
      </c>
      <c r="K66" s="43">
        <v>0</v>
      </c>
      <c r="L66" s="43">
        <v>0</v>
      </c>
      <c r="M66">
        <v>0</v>
      </c>
      <c r="N66" s="43">
        <f t="shared" ref="N66:N129" si="12">V66</f>
        <v>28</v>
      </c>
      <c r="O66" s="43">
        <f t="shared" ref="O66:O129" si="13">IF(TYPE(G66)=1,G66,0)</f>
        <v>5</v>
      </c>
      <c r="P66" s="43">
        <f t="shared" ref="P66:P129" si="14">IF(TYPE(H66)=1,H66,0)</f>
        <v>10</v>
      </c>
      <c r="Q66" s="43">
        <f t="shared" ref="Q66:Q129" si="15">IF(TYPE(I66)=1,I66,0)</f>
        <v>0</v>
      </c>
      <c r="R66" s="43">
        <f t="shared" ref="R66:R129" si="16">IF(TYPE(J66)=1,J66,0)</f>
        <v>1</v>
      </c>
      <c r="S66" s="43">
        <f t="shared" ref="S66:S129" si="17">IF(TYPE(K66)=1,K66,0)</f>
        <v>0</v>
      </c>
      <c r="T66" s="43">
        <f t="shared" ref="T66:T129" si="18">IF(TYPE(L66)=1,L66,0)</f>
        <v>0</v>
      </c>
      <c r="U66" s="43">
        <f t="shared" ref="U66:U129" si="19">IF(TYPE(M66)=1,M66,0)</f>
        <v>0</v>
      </c>
      <c r="V66" s="43">
        <f t="shared" ref="V66:V129" si="20">(O66*$O$1)+(P66*$P$1)+(Q66*$Q$1)+(R66*$R$1)+(S66*$S$1)+(T66*$T$1)+(U66*$U$1)</f>
        <v>28</v>
      </c>
      <c r="W66" s="43">
        <f t="shared" ref="W66:W129" si="21">IF(G66=0,V66,V66/O66)</f>
        <v>5.6</v>
      </c>
      <c r="AF66" s="43"/>
    </row>
    <row r="67" spans="1:32">
      <c r="B67" s="43" t="s">
        <v>25126</v>
      </c>
      <c r="C67" s="43">
        <v>0</v>
      </c>
      <c r="D67" s="43">
        <v>0</v>
      </c>
      <c r="E67" s="43">
        <f t="shared" si="11"/>
        <v>0</v>
      </c>
      <c r="G67" s="43">
        <v>5</v>
      </c>
      <c r="H67" s="43">
        <v>9</v>
      </c>
      <c r="I67" s="43">
        <v>0</v>
      </c>
      <c r="J67" s="43">
        <v>2</v>
      </c>
      <c r="K67" s="43">
        <v>0</v>
      </c>
      <c r="L67" s="43">
        <v>0</v>
      </c>
      <c r="M67" s="43">
        <v>-1</v>
      </c>
      <c r="N67" s="43">
        <f t="shared" si="12"/>
        <v>26</v>
      </c>
      <c r="O67" s="43">
        <f t="shared" si="13"/>
        <v>5</v>
      </c>
      <c r="P67" s="43">
        <f t="shared" si="14"/>
        <v>9</v>
      </c>
      <c r="Q67" s="43">
        <f t="shared" si="15"/>
        <v>0</v>
      </c>
      <c r="R67" s="43">
        <f t="shared" si="16"/>
        <v>2</v>
      </c>
      <c r="S67" s="43">
        <f t="shared" si="17"/>
        <v>0</v>
      </c>
      <c r="T67" s="43">
        <f t="shared" si="18"/>
        <v>0</v>
      </c>
      <c r="U67" s="43">
        <f t="shared" si="19"/>
        <v>-1</v>
      </c>
      <c r="V67" s="43">
        <f t="shared" si="20"/>
        <v>26</v>
      </c>
      <c r="W67" s="43">
        <f t="shared" si="21"/>
        <v>5.2</v>
      </c>
      <c r="AF67" s="43"/>
    </row>
    <row r="68" spans="1:32">
      <c r="A68" t="s">
        <v>23416</v>
      </c>
      <c r="B68" t="s">
        <v>25125</v>
      </c>
      <c r="C68" s="43">
        <v>0</v>
      </c>
      <c r="D68" s="43">
        <v>0</v>
      </c>
      <c r="E68" s="43">
        <f t="shared" si="11"/>
        <v>1</v>
      </c>
      <c r="G68">
        <v>5</v>
      </c>
      <c r="H68" s="43">
        <v>9</v>
      </c>
      <c r="I68" s="43">
        <v>0</v>
      </c>
      <c r="J68">
        <v>2</v>
      </c>
      <c r="K68" s="43">
        <v>0</v>
      </c>
      <c r="L68" s="43">
        <v>0</v>
      </c>
      <c r="M68">
        <v>-1</v>
      </c>
      <c r="N68" s="43">
        <f t="shared" si="12"/>
        <v>26</v>
      </c>
      <c r="O68" s="43">
        <f t="shared" si="13"/>
        <v>5</v>
      </c>
      <c r="P68" s="43">
        <f t="shared" si="14"/>
        <v>9</v>
      </c>
      <c r="Q68" s="43">
        <f t="shared" si="15"/>
        <v>0</v>
      </c>
      <c r="R68" s="43">
        <f t="shared" si="16"/>
        <v>2</v>
      </c>
      <c r="S68" s="43">
        <f t="shared" si="17"/>
        <v>0</v>
      </c>
      <c r="T68" s="43">
        <f t="shared" si="18"/>
        <v>0</v>
      </c>
      <c r="U68" s="43">
        <f t="shared" si="19"/>
        <v>-1</v>
      </c>
      <c r="V68" s="43">
        <f t="shared" si="20"/>
        <v>26</v>
      </c>
      <c r="W68" s="43">
        <f t="shared" si="21"/>
        <v>5.2</v>
      </c>
      <c r="AF68" s="43"/>
    </row>
    <row r="69" spans="1:32">
      <c r="A69" t="s">
        <v>23416</v>
      </c>
      <c r="B69" t="s">
        <v>25128</v>
      </c>
      <c r="C69" s="43">
        <v>0</v>
      </c>
      <c r="D69" s="43">
        <v>0</v>
      </c>
      <c r="E69" s="43">
        <f t="shared" si="11"/>
        <v>0</v>
      </c>
      <c r="G69">
        <v>5</v>
      </c>
      <c r="H69" s="43">
        <v>12</v>
      </c>
      <c r="I69" s="43">
        <v>0</v>
      </c>
      <c r="J69">
        <v>1</v>
      </c>
      <c r="K69" s="43">
        <v>0</v>
      </c>
      <c r="L69" s="43">
        <v>0</v>
      </c>
      <c r="M69">
        <v>0</v>
      </c>
      <c r="N69" s="43">
        <f t="shared" si="12"/>
        <v>30</v>
      </c>
      <c r="O69" s="43">
        <f t="shared" si="13"/>
        <v>5</v>
      </c>
      <c r="P69" s="43">
        <f t="shared" si="14"/>
        <v>12</v>
      </c>
      <c r="Q69" s="43">
        <f t="shared" si="15"/>
        <v>0</v>
      </c>
      <c r="R69" s="43">
        <f t="shared" si="16"/>
        <v>1</v>
      </c>
      <c r="S69" s="43">
        <f t="shared" si="17"/>
        <v>0</v>
      </c>
      <c r="T69" s="43">
        <f t="shared" si="18"/>
        <v>0</v>
      </c>
      <c r="U69" s="43">
        <f t="shared" si="19"/>
        <v>0</v>
      </c>
      <c r="V69" s="43">
        <f t="shared" si="20"/>
        <v>30</v>
      </c>
      <c r="W69" s="43">
        <f t="shared" si="21"/>
        <v>6</v>
      </c>
      <c r="AF69" s="43"/>
    </row>
    <row r="70" spans="1:32">
      <c r="A70" t="s">
        <v>23416</v>
      </c>
      <c r="B70" t="s">
        <v>25127</v>
      </c>
      <c r="C70" s="43">
        <v>0</v>
      </c>
      <c r="D70" s="43">
        <v>0</v>
      </c>
      <c r="E70" s="43">
        <f t="shared" si="11"/>
        <v>1</v>
      </c>
      <c r="G70">
        <v>5</v>
      </c>
      <c r="H70" s="43">
        <v>12</v>
      </c>
      <c r="I70" s="43">
        <v>0</v>
      </c>
      <c r="J70">
        <v>1</v>
      </c>
      <c r="K70" s="43">
        <v>0</v>
      </c>
      <c r="L70" s="43">
        <v>0</v>
      </c>
      <c r="M70">
        <v>0</v>
      </c>
      <c r="N70" s="43">
        <f t="shared" si="12"/>
        <v>30</v>
      </c>
      <c r="O70" s="43">
        <f t="shared" si="13"/>
        <v>5</v>
      </c>
      <c r="P70" s="43">
        <f t="shared" si="14"/>
        <v>12</v>
      </c>
      <c r="Q70" s="43">
        <f t="shared" si="15"/>
        <v>0</v>
      </c>
      <c r="R70" s="43">
        <f t="shared" si="16"/>
        <v>1</v>
      </c>
      <c r="S70" s="43">
        <f t="shared" si="17"/>
        <v>0</v>
      </c>
      <c r="T70" s="43">
        <f t="shared" si="18"/>
        <v>0</v>
      </c>
      <c r="U70" s="43">
        <f t="shared" si="19"/>
        <v>0</v>
      </c>
      <c r="V70" s="43">
        <f t="shared" si="20"/>
        <v>30</v>
      </c>
      <c r="W70" s="43">
        <f t="shared" si="21"/>
        <v>6</v>
      </c>
      <c r="AF70" s="43"/>
    </row>
    <row r="71" spans="1:32">
      <c r="A71" t="s">
        <v>23416</v>
      </c>
      <c r="B71" t="s">
        <v>25130</v>
      </c>
      <c r="C71" s="43">
        <v>0</v>
      </c>
      <c r="D71" s="43">
        <v>0</v>
      </c>
      <c r="E71" s="43">
        <f t="shared" si="11"/>
        <v>0</v>
      </c>
      <c r="G71">
        <v>7</v>
      </c>
      <c r="H71" s="43">
        <v>14</v>
      </c>
      <c r="I71" s="43">
        <v>0</v>
      </c>
      <c r="J71">
        <v>2</v>
      </c>
      <c r="K71" s="43">
        <v>0</v>
      </c>
      <c r="L71" s="43">
        <v>0</v>
      </c>
      <c r="M71">
        <v>0</v>
      </c>
      <c r="N71" s="43">
        <f t="shared" si="12"/>
        <v>38</v>
      </c>
      <c r="O71" s="43">
        <f t="shared" si="13"/>
        <v>7</v>
      </c>
      <c r="P71" s="43">
        <f t="shared" si="14"/>
        <v>14</v>
      </c>
      <c r="Q71" s="43">
        <f t="shared" si="15"/>
        <v>0</v>
      </c>
      <c r="R71" s="43">
        <f t="shared" si="16"/>
        <v>2</v>
      </c>
      <c r="S71" s="43">
        <f t="shared" si="17"/>
        <v>0</v>
      </c>
      <c r="T71" s="43">
        <f t="shared" si="18"/>
        <v>0</v>
      </c>
      <c r="U71" s="43">
        <f t="shared" si="19"/>
        <v>0</v>
      </c>
      <c r="V71" s="43">
        <f t="shared" si="20"/>
        <v>38</v>
      </c>
      <c r="W71" s="43">
        <f t="shared" si="21"/>
        <v>5.4285714285714288</v>
      </c>
      <c r="AF71" s="43"/>
    </row>
    <row r="72" spans="1:32">
      <c r="A72" t="s">
        <v>23416</v>
      </c>
      <c r="B72" t="s">
        <v>25129</v>
      </c>
      <c r="C72" s="43">
        <v>0</v>
      </c>
      <c r="D72" s="43">
        <v>0</v>
      </c>
      <c r="E72" s="43">
        <f t="shared" si="11"/>
        <v>1</v>
      </c>
      <c r="G72">
        <v>7</v>
      </c>
      <c r="H72" s="43">
        <v>14</v>
      </c>
      <c r="I72" s="43">
        <v>0</v>
      </c>
      <c r="J72">
        <v>2</v>
      </c>
      <c r="K72" s="43">
        <v>0</v>
      </c>
      <c r="L72" s="43">
        <v>0</v>
      </c>
      <c r="M72">
        <v>0</v>
      </c>
      <c r="N72" s="43">
        <f t="shared" si="12"/>
        <v>38</v>
      </c>
      <c r="O72" s="43">
        <f t="shared" si="13"/>
        <v>7</v>
      </c>
      <c r="P72" s="43">
        <f t="shared" si="14"/>
        <v>14</v>
      </c>
      <c r="Q72" s="43">
        <f t="shared" si="15"/>
        <v>0</v>
      </c>
      <c r="R72" s="43">
        <f t="shared" si="16"/>
        <v>2</v>
      </c>
      <c r="S72" s="43">
        <f t="shared" si="17"/>
        <v>0</v>
      </c>
      <c r="T72" s="43">
        <f t="shared" si="18"/>
        <v>0</v>
      </c>
      <c r="U72" s="43">
        <f t="shared" si="19"/>
        <v>0</v>
      </c>
      <c r="V72" s="43">
        <f t="shared" si="20"/>
        <v>38</v>
      </c>
      <c r="W72" s="43">
        <f t="shared" si="21"/>
        <v>5.4285714285714288</v>
      </c>
      <c r="AF72" s="43"/>
    </row>
    <row r="73" spans="1:32">
      <c r="A73" t="s">
        <v>23416</v>
      </c>
      <c r="B73" t="s">
        <v>25132</v>
      </c>
      <c r="C73" s="43">
        <v>0</v>
      </c>
      <c r="D73" s="43">
        <v>0</v>
      </c>
      <c r="E73" s="43">
        <f t="shared" si="11"/>
        <v>0</v>
      </c>
      <c r="G73">
        <v>4</v>
      </c>
      <c r="H73" s="43">
        <v>8</v>
      </c>
      <c r="I73" s="43">
        <v>0</v>
      </c>
      <c r="J73">
        <v>1</v>
      </c>
      <c r="K73" s="43">
        <v>0</v>
      </c>
      <c r="L73" s="43">
        <v>0</v>
      </c>
      <c r="M73">
        <v>0</v>
      </c>
      <c r="N73" s="43">
        <f t="shared" si="12"/>
        <v>22</v>
      </c>
      <c r="O73" s="43">
        <f t="shared" si="13"/>
        <v>4</v>
      </c>
      <c r="P73" s="43">
        <f t="shared" si="14"/>
        <v>8</v>
      </c>
      <c r="Q73" s="43">
        <f t="shared" si="15"/>
        <v>0</v>
      </c>
      <c r="R73" s="43">
        <f t="shared" si="16"/>
        <v>1</v>
      </c>
      <c r="S73" s="43">
        <f t="shared" si="17"/>
        <v>0</v>
      </c>
      <c r="T73" s="43">
        <f t="shared" si="18"/>
        <v>0</v>
      </c>
      <c r="U73" s="43">
        <f t="shared" si="19"/>
        <v>0</v>
      </c>
      <c r="V73" s="43">
        <f t="shared" si="20"/>
        <v>22</v>
      </c>
      <c r="W73" s="43">
        <f t="shared" si="21"/>
        <v>5.5</v>
      </c>
      <c r="AF73" s="43"/>
    </row>
    <row r="74" spans="1:32">
      <c r="A74" t="s">
        <v>23416</v>
      </c>
      <c r="B74" t="s">
        <v>25131</v>
      </c>
      <c r="C74" s="43">
        <v>0</v>
      </c>
      <c r="D74" s="43">
        <v>0</v>
      </c>
      <c r="E74" s="43">
        <f t="shared" si="11"/>
        <v>1</v>
      </c>
      <c r="G74">
        <v>4</v>
      </c>
      <c r="H74" s="43">
        <v>8</v>
      </c>
      <c r="I74" s="43">
        <v>0</v>
      </c>
      <c r="J74">
        <v>1</v>
      </c>
      <c r="K74" s="43">
        <v>0</v>
      </c>
      <c r="L74" s="43">
        <v>0</v>
      </c>
      <c r="M74">
        <v>0</v>
      </c>
      <c r="N74" s="43">
        <f t="shared" si="12"/>
        <v>22</v>
      </c>
      <c r="O74" s="43">
        <f t="shared" si="13"/>
        <v>4</v>
      </c>
      <c r="P74" s="43">
        <f t="shared" si="14"/>
        <v>8</v>
      </c>
      <c r="Q74" s="43">
        <f t="shared" si="15"/>
        <v>0</v>
      </c>
      <c r="R74" s="43">
        <f t="shared" si="16"/>
        <v>1</v>
      </c>
      <c r="S74" s="43">
        <f t="shared" si="17"/>
        <v>0</v>
      </c>
      <c r="T74" s="43">
        <f t="shared" si="18"/>
        <v>0</v>
      </c>
      <c r="U74" s="43">
        <f t="shared" si="19"/>
        <v>0</v>
      </c>
      <c r="V74" s="43">
        <f t="shared" si="20"/>
        <v>22</v>
      </c>
      <c r="W74" s="43">
        <f t="shared" si="21"/>
        <v>5.5</v>
      </c>
      <c r="AF74" s="43"/>
    </row>
    <row r="75" spans="1:32">
      <c r="A75" t="s">
        <v>23416</v>
      </c>
      <c r="B75" t="s">
        <v>25134</v>
      </c>
      <c r="C75" s="43">
        <v>0</v>
      </c>
      <c r="D75" s="43">
        <v>0</v>
      </c>
      <c r="E75" s="43">
        <f t="shared" si="11"/>
        <v>0</v>
      </c>
      <c r="G75">
        <v>4</v>
      </c>
      <c r="H75" s="43">
        <v>7</v>
      </c>
      <c r="I75" s="43">
        <v>0</v>
      </c>
      <c r="J75">
        <v>2</v>
      </c>
      <c r="K75" s="43">
        <v>0</v>
      </c>
      <c r="L75" s="43">
        <v>0</v>
      </c>
      <c r="M75">
        <v>-1</v>
      </c>
      <c r="N75" s="43">
        <f t="shared" si="12"/>
        <v>20</v>
      </c>
      <c r="O75" s="43">
        <f t="shared" si="13"/>
        <v>4</v>
      </c>
      <c r="P75" s="43">
        <f t="shared" si="14"/>
        <v>7</v>
      </c>
      <c r="Q75" s="43">
        <f t="shared" si="15"/>
        <v>0</v>
      </c>
      <c r="R75" s="43">
        <f t="shared" si="16"/>
        <v>2</v>
      </c>
      <c r="S75" s="43">
        <f t="shared" si="17"/>
        <v>0</v>
      </c>
      <c r="T75" s="43">
        <f t="shared" si="18"/>
        <v>0</v>
      </c>
      <c r="U75" s="43">
        <f t="shared" si="19"/>
        <v>-1</v>
      </c>
      <c r="V75" s="43">
        <f t="shared" si="20"/>
        <v>20</v>
      </c>
      <c r="W75" s="43">
        <f t="shared" si="21"/>
        <v>5</v>
      </c>
      <c r="AF75" s="43"/>
    </row>
    <row r="76" spans="1:32">
      <c r="A76" t="s">
        <v>23416</v>
      </c>
      <c r="B76" t="s">
        <v>25133</v>
      </c>
      <c r="C76" s="43">
        <v>0</v>
      </c>
      <c r="D76" s="43">
        <v>0</v>
      </c>
      <c r="E76" s="43">
        <f t="shared" si="11"/>
        <v>1</v>
      </c>
      <c r="G76" s="43">
        <v>4</v>
      </c>
      <c r="H76" s="43">
        <v>7</v>
      </c>
      <c r="I76" s="43">
        <v>0</v>
      </c>
      <c r="J76" s="43">
        <v>2</v>
      </c>
      <c r="K76" s="43">
        <v>0</v>
      </c>
      <c r="L76" s="43">
        <v>0</v>
      </c>
      <c r="M76" s="43">
        <v>-1</v>
      </c>
      <c r="N76" s="43">
        <f t="shared" si="12"/>
        <v>20</v>
      </c>
      <c r="O76" s="43">
        <f t="shared" si="13"/>
        <v>4</v>
      </c>
      <c r="P76" s="43">
        <f t="shared" si="14"/>
        <v>7</v>
      </c>
      <c r="Q76" s="43">
        <f t="shared" si="15"/>
        <v>0</v>
      </c>
      <c r="R76" s="43">
        <f t="shared" si="16"/>
        <v>2</v>
      </c>
      <c r="S76" s="43">
        <f t="shared" si="17"/>
        <v>0</v>
      </c>
      <c r="T76" s="43">
        <f t="shared" si="18"/>
        <v>0</v>
      </c>
      <c r="U76" s="43">
        <f t="shared" si="19"/>
        <v>-1</v>
      </c>
      <c r="V76" s="43">
        <f t="shared" si="20"/>
        <v>20</v>
      </c>
      <c r="W76" s="43">
        <f t="shared" si="21"/>
        <v>5</v>
      </c>
      <c r="AF76" s="43"/>
    </row>
    <row r="77" spans="1:32">
      <c r="A77" t="s">
        <v>23416</v>
      </c>
      <c r="B77" t="s">
        <v>25136</v>
      </c>
      <c r="C77" s="43">
        <v>0</v>
      </c>
      <c r="D77" s="43">
        <v>0</v>
      </c>
      <c r="E77" s="43">
        <f t="shared" si="11"/>
        <v>0</v>
      </c>
      <c r="G77">
        <v>4</v>
      </c>
      <c r="H77" s="43">
        <v>10</v>
      </c>
      <c r="I77" s="43">
        <v>0</v>
      </c>
      <c r="J77">
        <v>1</v>
      </c>
      <c r="K77" s="43">
        <v>0</v>
      </c>
      <c r="L77" s="43">
        <v>0</v>
      </c>
      <c r="M77">
        <v>0</v>
      </c>
      <c r="N77" s="43">
        <f t="shared" si="12"/>
        <v>24</v>
      </c>
      <c r="O77" s="43">
        <f t="shared" si="13"/>
        <v>4</v>
      </c>
      <c r="P77" s="43">
        <f t="shared" si="14"/>
        <v>10</v>
      </c>
      <c r="Q77" s="43">
        <f t="shared" si="15"/>
        <v>0</v>
      </c>
      <c r="R77" s="43">
        <f t="shared" si="16"/>
        <v>1</v>
      </c>
      <c r="S77" s="43">
        <f t="shared" si="17"/>
        <v>0</v>
      </c>
      <c r="T77" s="43">
        <f t="shared" si="18"/>
        <v>0</v>
      </c>
      <c r="U77" s="43">
        <f t="shared" si="19"/>
        <v>0</v>
      </c>
      <c r="V77" s="43">
        <f t="shared" si="20"/>
        <v>24</v>
      </c>
      <c r="W77" s="43">
        <f t="shared" si="21"/>
        <v>6</v>
      </c>
      <c r="AF77" s="43"/>
    </row>
    <row r="78" spans="1:32">
      <c r="A78" t="s">
        <v>23416</v>
      </c>
      <c r="B78" t="s">
        <v>25135</v>
      </c>
      <c r="C78" s="43">
        <v>0</v>
      </c>
      <c r="D78" s="43">
        <v>0</v>
      </c>
      <c r="E78" s="43">
        <f t="shared" si="11"/>
        <v>1</v>
      </c>
      <c r="G78">
        <v>4</v>
      </c>
      <c r="H78" s="43">
        <v>10</v>
      </c>
      <c r="I78" s="43">
        <v>0</v>
      </c>
      <c r="J78">
        <v>1</v>
      </c>
      <c r="K78" s="43">
        <v>0</v>
      </c>
      <c r="L78" s="43">
        <v>0</v>
      </c>
      <c r="M78">
        <v>0</v>
      </c>
      <c r="N78" s="43">
        <f t="shared" si="12"/>
        <v>24</v>
      </c>
      <c r="O78" s="43">
        <f t="shared" si="13"/>
        <v>4</v>
      </c>
      <c r="P78" s="43">
        <f t="shared" si="14"/>
        <v>10</v>
      </c>
      <c r="Q78" s="43">
        <f t="shared" si="15"/>
        <v>0</v>
      </c>
      <c r="R78" s="43">
        <f t="shared" si="16"/>
        <v>1</v>
      </c>
      <c r="S78" s="43">
        <f t="shared" si="17"/>
        <v>0</v>
      </c>
      <c r="T78" s="43">
        <f t="shared" si="18"/>
        <v>0</v>
      </c>
      <c r="U78" s="43">
        <f t="shared" si="19"/>
        <v>0</v>
      </c>
      <c r="V78" s="43">
        <f t="shared" si="20"/>
        <v>24</v>
      </c>
      <c r="W78" s="43">
        <f t="shared" si="21"/>
        <v>6</v>
      </c>
      <c r="AF78" s="43"/>
    </row>
    <row r="79" spans="1:32" s="43" customFormat="1">
      <c r="B79" t="s">
        <v>25138</v>
      </c>
      <c r="C79" s="43">
        <v>0</v>
      </c>
      <c r="D79" s="43">
        <v>0</v>
      </c>
      <c r="E79" s="43">
        <f t="shared" si="11"/>
        <v>0</v>
      </c>
      <c r="G79" s="43">
        <v>6</v>
      </c>
      <c r="H79" s="43">
        <v>12</v>
      </c>
      <c r="I79" s="43">
        <v>0</v>
      </c>
      <c r="J79" s="43">
        <v>2</v>
      </c>
      <c r="K79" s="43">
        <v>0</v>
      </c>
      <c r="L79" s="43">
        <v>0</v>
      </c>
      <c r="M79" s="43">
        <v>0</v>
      </c>
      <c r="N79" s="43">
        <f t="shared" si="12"/>
        <v>32</v>
      </c>
      <c r="O79" s="43">
        <f t="shared" si="13"/>
        <v>6</v>
      </c>
      <c r="P79" s="43">
        <f t="shared" si="14"/>
        <v>12</v>
      </c>
      <c r="Q79" s="43">
        <f t="shared" si="15"/>
        <v>0</v>
      </c>
      <c r="R79" s="43">
        <f t="shared" si="16"/>
        <v>2</v>
      </c>
      <c r="S79" s="43">
        <f t="shared" si="17"/>
        <v>0</v>
      </c>
      <c r="T79" s="43">
        <f t="shared" si="18"/>
        <v>0</v>
      </c>
      <c r="U79" s="43">
        <f t="shared" si="19"/>
        <v>0</v>
      </c>
      <c r="V79" s="43">
        <f t="shared" si="20"/>
        <v>32</v>
      </c>
      <c r="W79" s="43">
        <f t="shared" si="21"/>
        <v>5.333333333333333</v>
      </c>
    </row>
    <row r="80" spans="1:32">
      <c r="A80" t="s">
        <v>23416</v>
      </c>
      <c r="B80" t="s">
        <v>25137</v>
      </c>
      <c r="C80" s="43">
        <v>0</v>
      </c>
      <c r="D80" s="43">
        <v>0</v>
      </c>
      <c r="E80" s="43">
        <f t="shared" si="11"/>
        <v>1</v>
      </c>
      <c r="G80">
        <v>6</v>
      </c>
      <c r="H80" s="43">
        <v>12</v>
      </c>
      <c r="I80" s="43">
        <v>0</v>
      </c>
      <c r="J80">
        <v>2</v>
      </c>
      <c r="K80" s="43">
        <v>0</v>
      </c>
      <c r="L80" s="43">
        <v>0</v>
      </c>
      <c r="M80">
        <v>0</v>
      </c>
      <c r="N80" s="43">
        <f t="shared" si="12"/>
        <v>32</v>
      </c>
      <c r="O80" s="43">
        <f t="shared" si="13"/>
        <v>6</v>
      </c>
      <c r="P80" s="43">
        <f t="shared" si="14"/>
        <v>12</v>
      </c>
      <c r="Q80" s="43">
        <f t="shared" si="15"/>
        <v>0</v>
      </c>
      <c r="R80" s="43">
        <f t="shared" si="16"/>
        <v>2</v>
      </c>
      <c r="S80" s="43">
        <f t="shared" si="17"/>
        <v>0</v>
      </c>
      <c r="T80" s="43">
        <f t="shared" si="18"/>
        <v>0</v>
      </c>
      <c r="U80" s="43">
        <f t="shared" si="19"/>
        <v>0</v>
      </c>
      <c r="V80" s="43">
        <f t="shared" si="20"/>
        <v>32</v>
      </c>
      <c r="W80" s="43">
        <f t="shared" si="21"/>
        <v>5.333333333333333</v>
      </c>
      <c r="AF80" s="43"/>
    </row>
    <row r="81" spans="1:32">
      <c r="A81" t="s">
        <v>23416</v>
      </c>
      <c r="B81" t="s">
        <v>24666</v>
      </c>
      <c r="C81" s="43">
        <v>0</v>
      </c>
      <c r="D81" s="43">
        <v>0</v>
      </c>
      <c r="E81" s="43">
        <f t="shared" si="11"/>
        <v>0</v>
      </c>
      <c r="G81">
        <v>9</v>
      </c>
      <c r="H81" s="43">
        <v>20</v>
      </c>
      <c r="I81" s="43">
        <v>0</v>
      </c>
      <c r="J81">
        <v>1</v>
      </c>
      <c r="K81" s="43">
        <v>0</v>
      </c>
      <c r="L81" s="43">
        <v>0</v>
      </c>
      <c r="M81">
        <v>0</v>
      </c>
      <c r="N81" s="43">
        <f t="shared" si="12"/>
        <v>54</v>
      </c>
      <c r="O81" s="43">
        <f t="shared" si="13"/>
        <v>9</v>
      </c>
      <c r="P81" s="43">
        <f t="shared" si="14"/>
        <v>20</v>
      </c>
      <c r="Q81" s="43">
        <f t="shared" si="15"/>
        <v>0</v>
      </c>
      <c r="R81" s="43">
        <f t="shared" si="16"/>
        <v>1</v>
      </c>
      <c r="S81" s="43">
        <f t="shared" si="17"/>
        <v>0</v>
      </c>
      <c r="T81" s="43">
        <f t="shared" si="18"/>
        <v>0</v>
      </c>
      <c r="U81" s="43">
        <f t="shared" si="19"/>
        <v>0</v>
      </c>
      <c r="V81" s="43">
        <f t="shared" si="20"/>
        <v>54</v>
      </c>
      <c r="W81" s="43">
        <f t="shared" si="21"/>
        <v>6</v>
      </c>
      <c r="AF81" s="43"/>
    </row>
    <row r="82" spans="1:32">
      <c r="A82" t="s">
        <v>23416</v>
      </c>
      <c r="B82" t="s">
        <v>25139</v>
      </c>
      <c r="C82" s="43">
        <v>0</v>
      </c>
      <c r="D82" s="43">
        <v>0</v>
      </c>
      <c r="E82" s="43">
        <f t="shared" si="11"/>
        <v>1</v>
      </c>
      <c r="G82">
        <v>9</v>
      </c>
      <c r="H82" s="43">
        <v>20</v>
      </c>
      <c r="I82" s="43">
        <v>0</v>
      </c>
      <c r="J82">
        <v>1</v>
      </c>
      <c r="K82" s="43">
        <v>0</v>
      </c>
      <c r="L82" s="43">
        <v>0</v>
      </c>
      <c r="M82">
        <v>0</v>
      </c>
      <c r="N82" s="43">
        <f t="shared" si="12"/>
        <v>54</v>
      </c>
      <c r="O82" s="43">
        <f t="shared" si="13"/>
        <v>9</v>
      </c>
      <c r="P82" s="43">
        <f t="shared" si="14"/>
        <v>20</v>
      </c>
      <c r="Q82" s="43">
        <f t="shared" si="15"/>
        <v>0</v>
      </c>
      <c r="R82" s="43">
        <f t="shared" si="16"/>
        <v>1</v>
      </c>
      <c r="S82" s="43">
        <f t="shared" si="17"/>
        <v>0</v>
      </c>
      <c r="T82" s="43">
        <f t="shared" si="18"/>
        <v>0</v>
      </c>
      <c r="U82" s="43">
        <f t="shared" si="19"/>
        <v>0</v>
      </c>
      <c r="V82" s="43">
        <f t="shared" si="20"/>
        <v>54</v>
      </c>
      <c r="W82" s="43">
        <f t="shared" si="21"/>
        <v>6</v>
      </c>
      <c r="AF82" s="43"/>
    </row>
    <row r="83" spans="1:32">
      <c r="A83" t="s">
        <v>23416</v>
      </c>
      <c r="B83" t="s">
        <v>24667</v>
      </c>
      <c r="C83" s="43">
        <v>0</v>
      </c>
      <c r="D83" s="43">
        <v>0</v>
      </c>
      <c r="E83" s="43">
        <f t="shared" si="11"/>
        <v>0</v>
      </c>
      <c r="G83">
        <v>9</v>
      </c>
      <c r="H83" s="43">
        <v>18</v>
      </c>
      <c r="I83" s="43">
        <v>0</v>
      </c>
      <c r="J83">
        <v>1</v>
      </c>
      <c r="K83" s="43">
        <v>0</v>
      </c>
      <c r="L83" s="43">
        <v>0</v>
      </c>
      <c r="M83">
        <v>0</v>
      </c>
      <c r="N83" s="43">
        <f t="shared" si="12"/>
        <v>52</v>
      </c>
      <c r="O83" s="43">
        <f t="shared" si="13"/>
        <v>9</v>
      </c>
      <c r="P83" s="43">
        <f t="shared" si="14"/>
        <v>18</v>
      </c>
      <c r="Q83" s="43">
        <f t="shared" si="15"/>
        <v>0</v>
      </c>
      <c r="R83" s="43">
        <f t="shared" si="16"/>
        <v>1</v>
      </c>
      <c r="S83" s="43">
        <f t="shared" si="17"/>
        <v>0</v>
      </c>
      <c r="T83" s="43">
        <f t="shared" si="18"/>
        <v>0</v>
      </c>
      <c r="U83" s="43">
        <f t="shared" si="19"/>
        <v>0</v>
      </c>
      <c r="V83" s="43">
        <f t="shared" si="20"/>
        <v>52</v>
      </c>
      <c r="W83" s="43">
        <f t="shared" si="21"/>
        <v>5.7777777777777777</v>
      </c>
      <c r="AF83" s="43"/>
    </row>
    <row r="84" spans="1:32">
      <c r="A84" t="s">
        <v>23416</v>
      </c>
      <c r="B84" t="s">
        <v>23865</v>
      </c>
      <c r="C84" s="43">
        <v>0</v>
      </c>
      <c r="D84" s="43">
        <v>0</v>
      </c>
      <c r="E84" s="43">
        <f t="shared" si="11"/>
        <v>1</v>
      </c>
      <c r="G84">
        <v>9</v>
      </c>
      <c r="H84" s="43">
        <v>18</v>
      </c>
      <c r="I84" s="43">
        <v>0</v>
      </c>
      <c r="J84">
        <v>1</v>
      </c>
      <c r="K84" s="43">
        <v>0</v>
      </c>
      <c r="L84" s="43">
        <v>0</v>
      </c>
      <c r="M84">
        <v>0</v>
      </c>
      <c r="N84" s="43">
        <f t="shared" si="12"/>
        <v>52</v>
      </c>
      <c r="O84" s="43">
        <f t="shared" si="13"/>
        <v>9</v>
      </c>
      <c r="P84" s="43">
        <f t="shared" si="14"/>
        <v>18</v>
      </c>
      <c r="Q84" s="43">
        <f t="shared" si="15"/>
        <v>0</v>
      </c>
      <c r="R84" s="43">
        <f t="shared" si="16"/>
        <v>1</v>
      </c>
      <c r="S84" s="43">
        <f t="shared" si="17"/>
        <v>0</v>
      </c>
      <c r="T84" s="43">
        <f t="shared" si="18"/>
        <v>0</v>
      </c>
      <c r="U84" s="43">
        <f t="shared" si="19"/>
        <v>0</v>
      </c>
      <c r="V84" s="43">
        <f t="shared" si="20"/>
        <v>52</v>
      </c>
      <c r="W84" s="43">
        <f t="shared" si="21"/>
        <v>5.7777777777777777</v>
      </c>
      <c r="AF84" s="43"/>
    </row>
    <row r="85" spans="1:32">
      <c r="A85" t="s">
        <v>23416</v>
      </c>
      <c r="B85" t="s">
        <v>24668</v>
      </c>
      <c r="C85" s="43">
        <v>0</v>
      </c>
      <c r="D85" s="43">
        <v>0</v>
      </c>
      <c r="E85" s="43">
        <f t="shared" si="11"/>
        <v>0</v>
      </c>
      <c r="G85">
        <v>9</v>
      </c>
      <c r="H85" s="43">
        <v>16</v>
      </c>
      <c r="I85" s="43">
        <v>0</v>
      </c>
      <c r="J85">
        <v>1</v>
      </c>
      <c r="K85" s="43">
        <v>0</v>
      </c>
      <c r="L85" s="43">
        <v>0</v>
      </c>
      <c r="M85">
        <v>0</v>
      </c>
      <c r="N85" s="43">
        <f t="shared" si="12"/>
        <v>50</v>
      </c>
      <c r="O85" s="43">
        <f t="shared" si="13"/>
        <v>9</v>
      </c>
      <c r="P85" s="43">
        <f t="shared" si="14"/>
        <v>16</v>
      </c>
      <c r="Q85" s="43">
        <f t="shared" si="15"/>
        <v>0</v>
      </c>
      <c r="R85" s="43">
        <f t="shared" si="16"/>
        <v>1</v>
      </c>
      <c r="S85" s="43">
        <f t="shared" si="17"/>
        <v>0</v>
      </c>
      <c r="T85" s="43">
        <f t="shared" si="18"/>
        <v>0</v>
      </c>
      <c r="U85" s="43">
        <f t="shared" si="19"/>
        <v>0</v>
      </c>
      <c r="V85" s="43">
        <f t="shared" si="20"/>
        <v>50</v>
      </c>
      <c r="W85" s="43">
        <f t="shared" si="21"/>
        <v>5.5555555555555554</v>
      </c>
      <c r="AF85" s="43"/>
    </row>
    <row r="86" spans="1:32">
      <c r="A86" t="s">
        <v>23416</v>
      </c>
      <c r="B86" t="s">
        <v>23691</v>
      </c>
      <c r="C86" s="43">
        <v>0</v>
      </c>
      <c r="D86" s="43">
        <v>0</v>
      </c>
      <c r="E86" s="43">
        <f t="shared" si="11"/>
        <v>1</v>
      </c>
      <c r="G86">
        <v>9</v>
      </c>
      <c r="H86" s="43">
        <v>16</v>
      </c>
      <c r="I86" s="43">
        <v>0</v>
      </c>
      <c r="J86">
        <v>1</v>
      </c>
      <c r="K86" s="43">
        <v>0</v>
      </c>
      <c r="L86" s="43">
        <v>0</v>
      </c>
      <c r="M86">
        <v>0</v>
      </c>
      <c r="N86" s="43">
        <f t="shared" si="12"/>
        <v>50</v>
      </c>
      <c r="O86" s="43">
        <f t="shared" si="13"/>
        <v>9</v>
      </c>
      <c r="P86" s="43">
        <f t="shared" si="14"/>
        <v>16</v>
      </c>
      <c r="Q86" s="43">
        <f t="shared" si="15"/>
        <v>0</v>
      </c>
      <c r="R86" s="43">
        <f t="shared" si="16"/>
        <v>1</v>
      </c>
      <c r="S86" s="43">
        <f t="shared" si="17"/>
        <v>0</v>
      </c>
      <c r="T86" s="43">
        <f t="shared" si="18"/>
        <v>0</v>
      </c>
      <c r="U86" s="43">
        <f t="shared" si="19"/>
        <v>0</v>
      </c>
      <c r="V86" s="43">
        <f t="shared" si="20"/>
        <v>50</v>
      </c>
      <c r="W86" s="43">
        <f t="shared" si="21"/>
        <v>5.5555555555555554</v>
      </c>
      <c r="AF86" s="43"/>
    </row>
    <row r="87" spans="1:32">
      <c r="A87" t="s">
        <v>23416</v>
      </c>
      <c r="B87" t="s">
        <v>24669</v>
      </c>
      <c r="C87" s="43">
        <v>0</v>
      </c>
      <c r="D87" s="43">
        <v>0</v>
      </c>
      <c r="E87" s="43">
        <f t="shared" si="11"/>
        <v>0</v>
      </c>
      <c r="G87">
        <v>9</v>
      </c>
      <c r="H87" s="43">
        <v>18</v>
      </c>
      <c r="I87" s="43">
        <v>0</v>
      </c>
      <c r="J87">
        <v>0</v>
      </c>
      <c r="K87" s="43">
        <v>0</v>
      </c>
      <c r="L87" s="43">
        <v>0</v>
      </c>
      <c r="M87">
        <v>0</v>
      </c>
      <c r="N87" s="43">
        <f t="shared" si="12"/>
        <v>54</v>
      </c>
      <c r="O87" s="43">
        <f t="shared" si="13"/>
        <v>9</v>
      </c>
      <c r="P87" s="43">
        <f t="shared" si="14"/>
        <v>18</v>
      </c>
      <c r="Q87" s="43">
        <f t="shared" si="15"/>
        <v>0</v>
      </c>
      <c r="R87" s="43">
        <f t="shared" si="16"/>
        <v>0</v>
      </c>
      <c r="S87" s="43">
        <f t="shared" si="17"/>
        <v>0</v>
      </c>
      <c r="T87" s="43">
        <f t="shared" si="18"/>
        <v>0</v>
      </c>
      <c r="U87" s="43">
        <f t="shared" si="19"/>
        <v>0</v>
      </c>
      <c r="V87" s="43">
        <f t="shared" si="20"/>
        <v>54</v>
      </c>
      <c r="W87" s="43">
        <f t="shared" si="21"/>
        <v>6</v>
      </c>
      <c r="AF87" s="43"/>
    </row>
    <row r="88" spans="1:32">
      <c r="A88" t="s">
        <v>23416</v>
      </c>
      <c r="B88" t="s">
        <v>23866</v>
      </c>
      <c r="C88" s="43">
        <v>0</v>
      </c>
      <c r="D88" s="43">
        <v>0</v>
      </c>
      <c r="E88" s="43">
        <f t="shared" si="11"/>
        <v>1</v>
      </c>
      <c r="G88" s="43">
        <v>9</v>
      </c>
      <c r="H88" s="43">
        <v>18</v>
      </c>
      <c r="I88" s="43">
        <v>0</v>
      </c>
      <c r="J88" s="43">
        <v>0</v>
      </c>
      <c r="K88" s="43">
        <v>0</v>
      </c>
      <c r="L88" s="43">
        <v>0</v>
      </c>
      <c r="M88" s="43">
        <v>0</v>
      </c>
      <c r="N88" s="43">
        <f t="shared" si="12"/>
        <v>54</v>
      </c>
      <c r="O88" s="43">
        <f t="shared" si="13"/>
        <v>9</v>
      </c>
      <c r="P88" s="43">
        <f t="shared" si="14"/>
        <v>18</v>
      </c>
      <c r="Q88" s="43">
        <f t="shared" si="15"/>
        <v>0</v>
      </c>
      <c r="R88" s="43">
        <f t="shared" si="16"/>
        <v>0</v>
      </c>
      <c r="S88" s="43">
        <f t="shared" si="17"/>
        <v>0</v>
      </c>
      <c r="T88" s="43">
        <f t="shared" si="18"/>
        <v>0</v>
      </c>
      <c r="U88" s="43">
        <f t="shared" si="19"/>
        <v>0</v>
      </c>
      <c r="V88" s="43">
        <f t="shared" si="20"/>
        <v>54</v>
      </c>
      <c r="W88" s="43">
        <f t="shared" si="21"/>
        <v>6</v>
      </c>
      <c r="AF88" s="43"/>
    </row>
    <row r="89" spans="1:32">
      <c r="A89" t="s">
        <v>23416</v>
      </c>
      <c r="B89" t="s">
        <v>24670</v>
      </c>
      <c r="C89" s="43">
        <v>0</v>
      </c>
      <c r="D89" s="43">
        <v>0</v>
      </c>
      <c r="E89" s="43">
        <f t="shared" si="11"/>
        <v>0</v>
      </c>
      <c r="G89">
        <v>8</v>
      </c>
      <c r="H89" s="43">
        <v>18</v>
      </c>
      <c r="I89" s="43">
        <v>0</v>
      </c>
      <c r="J89">
        <v>1</v>
      </c>
      <c r="K89" s="43">
        <v>0</v>
      </c>
      <c r="L89" s="43">
        <v>0</v>
      </c>
      <c r="M89">
        <v>0</v>
      </c>
      <c r="N89" s="43">
        <f t="shared" si="12"/>
        <v>48</v>
      </c>
      <c r="O89" s="43">
        <f t="shared" si="13"/>
        <v>8</v>
      </c>
      <c r="P89" s="43">
        <f t="shared" si="14"/>
        <v>18</v>
      </c>
      <c r="Q89" s="43">
        <f t="shared" si="15"/>
        <v>0</v>
      </c>
      <c r="R89" s="43">
        <f t="shared" si="16"/>
        <v>1</v>
      </c>
      <c r="S89" s="43">
        <f t="shared" si="17"/>
        <v>0</v>
      </c>
      <c r="T89" s="43">
        <f t="shared" si="18"/>
        <v>0</v>
      </c>
      <c r="U89" s="43">
        <f t="shared" si="19"/>
        <v>0</v>
      </c>
      <c r="V89" s="43">
        <f t="shared" si="20"/>
        <v>48</v>
      </c>
      <c r="W89" s="43">
        <f t="shared" si="21"/>
        <v>6</v>
      </c>
      <c r="AF89" s="43"/>
    </row>
    <row r="90" spans="1:32">
      <c r="A90" t="s">
        <v>23416</v>
      </c>
      <c r="B90" t="s">
        <v>25140</v>
      </c>
      <c r="C90" s="43">
        <v>0</v>
      </c>
      <c r="D90" s="43">
        <v>0</v>
      </c>
      <c r="E90" s="43">
        <f t="shared" si="11"/>
        <v>1</v>
      </c>
      <c r="G90">
        <v>8</v>
      </c>
      <c r="H90" s="43">
        <v>18</v>
      </c>
      <c r="I90" s="43">
        <v>0</v>
      </c>
      <c r="J90">
        <v>1</v>
      </c>
      <c r="K90" s="43">
        <v>0</v>
      </c>
      <c r="L90" s="43">
        <v>0</v>
      </c>
      <c r="M90">
        <v>0</v>
      </c>
      <c r="N90" s="43">
        <f t="shared" si="12"/>
        <v>48</v>
      </c>
      <c r="O90" s="43">
        <f t="shared" si="13"/>
        <v>8</v>
      </c>
      <c r="P90" s="43">
        <f t="shared" si="14"/>
        <v>18</v>
      </c>
      <c r="Q90" s="43">
        <f t="shared" si="15"/>
        <v>0</v>
      </c>
      <c r="R90" s="43">
        <f t="shared" si="16"/>
        <v>1</v>
      </c>
      <c r="S90" s="43">
        <f t="shared" si="17"/>
        <v>0</v>
      </c>
      <c r="T90" s="43">
        <f t="shared" si="18"/>
        <v>0</v>
      </c>
      <c r="U90" s="43">
        <f t="shared" si="19"/>
        <v>0</v>
      </c>
      <c r="V90" s="43">
        <f t="shared" si="20"/>
        <v>48</v>
      </c>
      <c r="W90" s="43">
        <f t="shared" si="21"/>
        <v>6</v>
      </c>
      <c r="AF90" s="43"/>
    </row>
    <row r="91" spans="1:32">
      <c r="A91" t="s">
        <v>23416</v>
      </c>
      <c r="B91" t="s">
        <v>24671</v>
      </c>
      <c r="C91" s="43">
        <v>0</v>
      </c>
      <c r="D91" s="43">
        <v>0</v>
      </c>
      <c r="E91" s="43">
        <f t="shared" si="11"/>
        <v>0</v>
      </c>
      <c r="G91">
        <v>8</v>
      </c>
      <c r="H91" s="43">
        <v>16</v>
      </c>
      <c r="I91" s="43">
        <v>0</v>
      </c>
      <c r="J91">
        <v>1</v>
      </c>
      <c r="K91" s="43">
        <v>0</v>
      </c>
      <c r="L91" s="43">
        <v>0</v>
      </c>
      <c r="M91">
        <v>0</v>
      </c>
      <c r="N91" s="43">
        <f t="shared" si="12"/>
        <v>46</v>
      </c>
      <c r="O91" s="43">
        <f t="shared" si="13"/>
        <v>8</v>
      </c>
      <c r="P91" s="43">
        <f t="shared" si="14"/>
        <v>16</v>
      </c>
      <c r="Q91" s="43">
        <f t="shared" si="15"/>
        <v>0</v>
      </c>
      <c r="R91" s="43">
        <f t="shared" si="16"/>
        <v>1</v>
      </c>
      <c r="S91" s="43">
        <f t="shared" si="17"/>
        <v>0</v>
      </c>
      <c r="T91" s="43">
        <f t="shared" si="18"/>
        <v>0</v>
      </c>
      <c r="U91" s="43">
        <f t="shared" si="19"/>
        <v>0</v>
      </c>
      <c r="V91" s="43">
        <f t="shared" si="20"/>
        <v>46</v>
      </c>
      <c r="W91" s="43">
        <f t="shared" si="21"/>
        <v>5.75</v>
      </c>
      <c r="AF91" s="43"/>
    </row>
    <row r="92" spans="1:32">
      <c r="A92" t="s">
        <v>23416</v>
      </c>
      <c r="B92" t="s">
        <v>23867</v>
      </c>
      <c r="C92" s="43">
        <v>0</v>
      </c>
      <c r="D92" s="43">
        <v>0</v>
      </c>
      <c r="E92" s="43">
        <f t="shared" si="11"/>
        <v>1</v>
      </c>
      <c r="G92">
        <v>8</v>
      </c>
      <c r="H92" s="43">
        <v>16</v>
      </c>
      <c r="I92" s="43">
        <v>0</v>
      </c>
      <c r="J92">
        <v>1</v>
      </c>
      <c r="K92" s="43">
        <v>0</v>
      </c>
      <c r="L92" s="43">
        <v>0</v>
      </c>
      <c r="M92">
        <v>0</v>
      </c>
      <c r="N92" s="43">
        <f t="shared" si="12"/>
        <v>46</v>
      </c>
      <c r="O92" s="43">
        <f t="shared" si="13"/>
        <v>8</v>
      </c>
      <c r="P92" s="43">
        <f t="shared" si="14"/>
        <v>16</v>
      </c>
      <c r="Q92" s="43">
        <f t="shared" si="15"/>
        <v>0</v>
      </c>
      <c r="R92" s="43">
        <f t="shared" si="16"/>
        <v>1</v>
      </c>
      <c r="S92" s="43">
        <f t="shared" si="17"/>
        <v>0</v>
      </c>
      <c r="T92" s="43">
        <f t="shared" si="18"/>
        <v>0</v>
      </c>
      <c r="U92" s="43">
        <f t="shared" si="19"/>
        <v>0</v>
      </c>
      <c r="V92" s="43">
        <f t="shared" si="20"/>
        <v>46</v>
      </c>
      <c r="W92" s="43">
        <f t="shared" si="21"/>
        <v>5.75</v>
      </c>
      <c r="AF92" s="43"/>
    </row>
    <row r="93" spans="1:32">
      <c r="A93" t="s">
        <v>23416</v>
      </c>
      <c r="B93" t="s">
        <v>24672</v>
      </c>
      <c r="C93" s="43">
        <v>0</v>
      </c>
      <c r="D93" s="43">
        <v>0</v>
      </c>
      <c r="E93" s="43">
        <f t="shared" si="11"/>
        <v>0</v>
      </c>
      <c r="G93">
        <v>8</v>
      </c>
      <c r="H93" s="43">
        <v>16</v>
      </c>
      <c r="I93" s="43">
        <v>0</v>
      </c>
      <c r="J93">
        <v>0</v>
      </c>
      <c r="K93" s="43">
        <v>0</v>
      </c>
      <c r="L93" s="43">
        <v>0</v>
      </c>
      <c r="M93">
        <v>0</v>
      </c>
      <c r="N93" s="43">
        <f t="shared" si="12"/>
        <v>48</v>
      </c>
      <c r="O93" s="43">
        <f t="shared" si="13"/>
        <v>8</v>
      </c>
      <c r="P93" s="43">
        <f t="shared" si="14"/>
        <v>16</v>
      </c>
      <c r="Q93" s="43">
        <f t="shared" si="15"/>
        <v>0</v>
      </c>
      <c r="R93" s="43">
        <f t="shared" si="16"/>
        <v>0</v>
      </c>
      <c r="S93" s="43">
        <f t="shared" si="17"/>
        <v>0</v>
      </c>
      <c r="T93" s="43">
        <f t="shared" si="18"/>
        <v>0</v>
      </c>
      <c r="U93" s="43">
        <f t="shared" si="19"/>
        <v>0</v>
      </c>
      <c r="V93" s="43">
        <f t="shared" si="20"/>
        <v>48</v>
      </c>
      <c r="W93" s="43">
        <f t="shared" si="21"/>
        <v>6</v>
      </c>
      <c r="AF93" s="43"/>
    </row>
    <row r="94" spans="1:32">
      <c r="A94" t="s">
        <v>23416</v>
      </c>
      <c r="B94" t="s">
        <v>23868</v>
      </c>
      <c r="C94" s="43">
        <v>0</v>
      </c>
      <c r="D94" s="43">
        <v>0</v>
      </c>
      <c r="E94" s="43">
        <f t="shared" si="11"/>
        <v>1</v>
      </c>
      <c r="G94">
        <v>8</v>
      </c>
      <c r="H94" s="43">
        <v>16</v>
      </c>
      <c r="I94" s="43">
        <v>0</v>
      </c>
      <c r="J94">
        <v>0</v>
      </c>
      <c r="K94" s="43">
        <v>0</v>
      </c>
      <c r="L94" s="43">
        <v>0</v>
      </c>
      <c r="M94">
        <v>0</v>
      </c>
      <c r="N94" s="43">
        <f t="shared" si="12"/>
        <v>48</v>
      </c>
      <c r="O94" s="43">
        <f t="shared" si="13"/>
        <v>8</v>
      </c>
      <c r="P94" s="43">
        <f t="shared" si="14"/>
        <v>16</v>
      </c>
      <c r="Q94" s="43">
        <f t="shared" si="15"/>
        <v>0</v>
      </c>
      <c r="R94" s="43">
        <f t="shared" si="16"/>
        <v>0</v>
      </c>
      <c r="S94" s="43">
        <f t="shared" si="17"/>
        <v>0</v>
      </c>
      <c r="T94" s="43">
        <f t="shared" si="18"/>
        <v>0</v>
      </c>
      <c r="U94" s="43">
        <f t="shared" si="19"/>
        <v>0</v>
      </c>
      <c r="V94" s="43">
        <f t="shared" si="20"/>
        <v>48</v>
      </c>
      <c r="W94" s="43">
        <f t="shared" si="21"/>
        <v>6</v>
      </c>
      <c r="AF94" s="43"/>
    </row>
    <row r="95" spans="1:32">
      <c r="A95" t="s">
        <v>23416</v>
      </c>
      <c r="B95" t="s">
        <v>24673</v>
      </c>
      <c r="C95" s="43">
        <v>0</v>
      </c>
      <c r="D95" s="43">
        <v>0</v>
      </c>
      <c r="E95" s="43">
        <f t="shared" si="11"/>
        <v>0</v>
      </c>
      <c r="G95">
        <v>9</v>
      </c>
      <c r="H95" s="43">
        <v>7</v>
      </c>
      <c r="I95" s="43">
        <v>0</v>
      </c>
      <c r="J95">
        <v>3</v>
      </c>
      <c r="K95" s="43">
        <v>0</v>
      </c>
      <c r="L95" s="43">
        <v>0</v>
      </c>
      <c r="M95">
        <v>-1</v>
      </c>
      <c r="N95" s="43">
        <f t="shared" si="12"/>
        <v>38</v>
      </c>
      <c r="O95" s="43">
        <f t="shared" si="13"/>
        <v>9</v>
      </c>
      <c r="P95" s="43">
        <f t="shared" si="14"/>
        <v>7</v>
      </c>
      <c r="Q95" s="43">
        <f t="shared" si="15"/>
        <v>0</v>
      </c>
      <c r="R95" s="43">
        <f t="shared" si="16"/>
        <v>3</v>
      </c>
      <c r="S95" s="43">
        <f t="shared" si="17"/>
        <v>0</v>
      </c>
      <c r="T95" s="43">
        <f t="shared" si="18"/>
        <v>0</v>
      </c>
      <c r="U95" s="43">
        <f t="shared" si="19"/>
        <v>-1</v>
      </c>
      <c r="V95" s="43">
        <f t="shared" si="20"/>
        <v>38</v>
      </c>
      <c r="W95" s="43">
        <f t="shared" si="21"/>
        <v>4.2222222222222223</v>
      </c>
      <c r="AF95" s="43"/>
    </row>
    <row r="96" spans="1:32">
      <c r="A96" t="s">
        <v>23416</v>
      </c>
      <c r="B96" t="s">
        <v>25141</v>
      </c>
      <c r="C96" s="43">
        <v>0</v>
      </c>
      <c r="D96" s="43">
        <v>0</v>
      </c>
      <c r="E96" s="43">
        <f t="shared" si="11"/>
        <v>0</v>
      </c>
      <c r="G96">
        <v>5</v>
      </c>
      <c r="H96" s="43">
        <v>7</v>
      </c>
      <c r="I96" s="43">
        <v>0</v>
      </c>
      <c r="J96" s="43">
        <v>3</v>
      </c>
      <c r="K96" s="43">
        <v>0</v>
      </c>
      <c r="L96" s="43">
        <v>1</v>
      </c>
      <c r="M96" s="43">
        <v>-1</v>
      </c>
      <c r="N96" s="43">
        <f t="shared" si="12"/>
        <v>28</v>
      </c>
      <c r="O96" s="43">
        <f t="shared" si="13"/>
        <v>5</v>
      </c>
      <c r="P96" s="43">
        <f t="shared" si="14"/>
        <v>7</v>
      </c>
      <c r="Q96" s="43">
        <f t="shared" si="15"/>
        <v>0</v>
      </c>
      <c r="R96" s="43">
        <f t="shared" si="16"/>
        <v>3</v>
      </c>
      <c r="S96" s="43">
        <f t="shared" si="17"/>
        <v>0</v>
      </c>
      <c r="T96" s="43">
        <f t="shared" si="18"/>
        <v>1</v>
      </c>
      <c r="U96" s="43">
        <f t="shared" si="19"/>
        <v>-1</v>
      </c>
      <c r="V96" s="43">
        <f t="shared" si="20"/>
        <v>28</v>
      </c>
      <c r="W96" s="43">
        <f t="shared" si="21"/>
        <v>5.6</v>
      </c>
      <c r="AF96" s="43"/>
    </row>
    <row r="97" spans="1:32">
      <c r="A97" t="s">
        <v>23416</v>
      </c>
      <c r="B97" t="s">
        <v>24674</v>
      </c>
      <c r="C97" s="43">
        <v>0</v>
      </c>
      <c r="D97" s="43">
        <v>0</v>
      </c>
      <c r="E97" s="43">
        <f t="shared" si="11"/>
        <v>0</v>
      </c>
      <c r="G97">
        <v>6</v>
      </c>
      <c r="H97" s="43">
        <v>6</v>
      </c>
      <c r="I97" s="43">
        <v>0</v>
      </c>
      <c r="J97">
        <v>5</v>
      </c>
      <c r="K97">
        <v>0</v>
      </c>
      <c r="L97">
        <v>0</v>
      </c>
      <c r="M97">
        <v>-2</v>
      </c>
      <c r="N97" s="43">
        <f t="shared" si="12"/>
        <v>22</v>
      </c>
      <c r="O97" s="43">
        <f t="shared" si="13"/>
        <v>6</v>
      </c>
      <c r="P97" s="43">
        <f t="shared" si="14"/>
        <v>6</v>
      </c>
      <c r="Q97" s="43">
        <f t="shared" si="15"/>
        <v>0</v>
      </c>
      <c r="R97" s="43">
        <f t="shared" si="16"/>
        <v>5</v>
      </c>
      <c r="S97" s="43">
        <f t="shared" si="17"/>
        <v>0</v>
      </c>
      <c r="T97" s="43">
        <f t="shared" si="18"/>
        <v>0</v>
      </c>
      <c r="U97" s="43">
        <f t="shared" si="19"/>
        <v>-2</v>
      </c>
      <c r="V97" s="43">
        <f t="shared" si="20"/>
        <v>22</v>
      </c>
      <c r="W97" s="43">
        <f t="shared" si="21"/>
        <v>3.6666666666666665</v>
      </c>
      <c r="AF97" s="43"/>
    </row>
    <row r="98" spans="1:32" s="43" customFormat="1">
      <c r="B98" s="43" t="s">
        <v>24675</v>
      </c>
      <c r="C98" s="43">
        <v>0</v>
      </c>
      <c r="D98" s="43">
        <v>0</v>
      </c>
      <c r="E98" s="43">
        <f t="shared" si="11"/>
        <v>0</v>
      </c>
      <c r="G98" s="43">
        <v>4</v>
      </c>
      <c r="H98" s="43">
        <v>5</v>
      </c>
      <c r="I98" s="43">
        <v>0</v>
      </c>
      <c r="J98" s="43">
        <v>3</v>
      </c>
      <c r="K98" s="43">
        <v>0</v>
      </c>
      <c r="L98" s="43">
        <v>0</v>
      </c>
      <c r="M98" s="43">
        <v>-1</v>
      </c>
      <c r="N98" s="43">
        <f t="shared" si="12"/>
        <v>16</v>
      </c>
      <c r="O98" s="43">
        <f t="shared" si="13"/>
        <v>4</v>
      </c>
      <c r="P98" s="43">
        <f t="shared" si="14"/>
        <v>5</v>
      </c>
      <c r="Q98" s="43">
        <f t="shared" si="15"/>
        <v>0</v>
      </c>
      <c r="R98" s="43">
        <f t="shared" si="16"/>
        <v>3</v>
      </c>
      <c r="S98" s="43">
        <f t="shared" si="17"/>
        <v>0</v>
      </c>
      <c r="T98" s="43">
        <f t="shared" si="18"/>
        <v>0</v>
      </c>
      <c r="U98" s="43">
        <f t="shared" si="19"/>
        <v>-1</v>
      </c>
      <c r="V98" s="43">
        <f t="shared" si="20"/>
        <v>16</v>
      </c>
      <c r="W98" s="43">
        <f t="shared" si="21"/>
        <v>4</v>
      </c>
    </row>
    <row r="99" spans="1:32">
      <c r="A99" t="s">
        <v>23416</v>
      </c>
      <c r="B99" t="s">
        <v>24676</v>
      </c>
      <c r="C99" s="43">
        <v>0</v>
      </c>
      <c r="D99" s="43">
        <v>0</v>
      </c>
      <c r="E99" s="43">
        <f t="shared" si="11"/>
        <v>0</v>
      </c>
      <c r="G99">
        <v>5</v>
      </c>
      <c r="H99" s="43">
        <v>4</v>
      </c>
      <c r="I99" s="43">
        <v>0</v>
      </c>
      <c r="J99">
        <v>5</v>
      </c>
      <c r="K99" s="43">
        <v>0</v>
      </c>
      <c r="L99" s="43">
        <v>0</v>
      </c>
      <c r="M99">
        <v>-2</v>
      </c>
      <c r="N99" s="43">
        <f t="shared" si="12"/>
        <v>16</v>
      </c>
      <c r="O99" s="43">
        <f t="shared" si="13"/>
        <v>5</v>
      </c>
      <c r="P99" s="43">
        <f t="shared" si="14"/>
        <v>4</v>
      </c>
      <c r="Q99" s="43">
        <f t="shared" si="15"/>
        <v>0</v>
      </c>
      <c r="R99" s="43">
        <f t="shared" si="16"/>
        <v>5</v>
      </c>
      <c r="S99" s="43">
        <f t="shared" si="17"/>
        <v>0</v>
      </c>
      <c r="T99" s="43">
        <f t="shared" si="18"/>
        <v>0</v>
      </c>
      <c r="U99" s="43">
        <f t="shared" si="19"/>
        <v>-2</v>
      </c>
      <c r="V99" s="43">
        <f t="shared" si="20"/>
        <v>16</v>
      </c>
      <c r="W99" s="43">
        <f t="shared" si="21"/>
        <v>3.2</v>
      </c>
      <c r="AF99" s="43"/>
    </row>
    <row r="100" spans="1:32">
      <c r="A100" t="s">
        <v>23416</v>
      </c>
      <c r="B100" t="s">
        <v>24677</v>
      </c>
      <c r="C100" s="43">
        <v>0</v>
      </c>
      <c r="D100" s="43">
        <v>0</v>
      </c>
      <c r="E100" s="43">
        <f t="shared" si="11"/>
        <v>0</v>
      </c>
      <c r="G100">
        <v>15</v>
      </c>
      <c r="H100" s="43">
        <v>32</v>
      </c>
      <c r="I100" s="43">
        <v>0</v>
      </c>
      <c r="J100">
        <v>1</v>
      </c>
      <c r="K100" s="43">
        <v>0</v>
      </c>
      <c r="L100" s="43">
        <v>0</v>
      </c>
      <c r="M100" s="43">
        <v>0</v>
      </c>
      <c r="N100" s="43">
        <f t="shared" si="12"/>
        <v>90</v>
      </c>
      <c r="O100" s="43">
        <f t="shared" si="13"/>
        <v>15</v>
      </c>
      <c r="P100" s="43">
        <f t="shared" si="14"/>
        <v>32</v>
      </c>
      <c r="Q100" s="43">
        <f t="shared" si="15"/>
        <v>0</v>
      </c>
      <c r="R100" s="43">
        <f t="shared" si="16"/>
        <v>1</v>
      </c>
      <c r="S100" s="43">
        <f t="shared" si="17"/>
        <v>0</v>
      </c>
      <c r="T100" s="43">
        <f t="shared" si="18"/>
        <v>0</v>
      </c>
      <c r="U100" s="43">
        <f t="shared" si="19"/>
        <v>0</v>
      </c>
      <c r="V100" s="43">
        <f t="shared" si="20"/>
        <v>90</v>
      </c>
      <c r="W100" s="43">
        <f t="shared" si="21"/>
        <v>6</v>
      </c>
      <c r="AF100" s="43"/>
    </row>
    <row r="101" spans="1:32">
      <c r="A101" t="s">
        <v>23416</v>
      </c>
      <c r="B101" t="s">
        <v>25142</v>
      </c>
      <c r="C101" s="43">
        <v>0</v>
      </c>
      <c r="D101" s="43">
        <v>0</v>
      </c>
      <c r="E101" s="43">
        <f t="shared" si="11"/>
        <v>1</v>
      </c>
      <c r="G101">
        <v>15</v>
      </c>
      <c r="H101" s="43">
        <v>32</v>
      </c>
      <c r="I101" s="43">
        <v>0</v>
      </c>
      <c r="J101">
        <v>1</v>
      </c>
      <c r="K101" s="43">
        <v>0</v>
      </c>
      <c r="L101" s="43">
        <v>0</v>
      </c>
      <c r="M101" s="43">
        <v>0</v>
      </c>
      <c r="N101" s="43">
        <f t="shared" si="12"/>
        <v>90</v>
      </c>
      <c r="O101" s="43">
        <f t="shared" si="13"/>
        <v>15</v>
      </c>
      <c r="P101" s="43">
        <f t="shared" si="14"/>
        <v>32</v>
      </c>
      <c r="Q101" s="43">
        <f t="shared" si="15"/>
        <v>0</v>
      </c>
      <c r="R101" s="43">
        <f t="shared" si="16"/>
        <v>1</v>
      </c>
      <c r="S101" s="43">
        <f t="shared" si="17"/>
        <v>0</v>
      </c>
      <c r="T101" s="43">
        <f t="shared" si="18"/>
        <v>0</v>
      </c>
      <c r="U101" s="43">
        <f t="shared" si="19"/>
        <v>0</v>
      </c>
      <c r="V101" s="43">
        <f t="shared" si="20"/>
        <v>90</v>
      </c>
      <c r="W101" s="43">
        <f t="shared" si="21"/>
        <v>6</v>
      </c>
      <c r="AF101" s="43"/>
    </row>
    <row r="102" spans="1:32">
      <c r="A102" t="s">
        <v>23416</v>
      </c>
      <c r="B102" t="s">
        <v>24678</v>
      </c>
      <c r="C102" s="43">
        <v>0</v>
      </c>
      <c r="D102" s="43">
        <v>0</v>
      </c>
      <c r="E102" s="43">
        <f t="shared" si="11"/>
        <v>0</v>
      </c>
      <c r="G102">
        <v>15</v>
      </c>
      <c r="H102" s="43">
        <v>30</v>
      </c>
      <c r="I102" s="43">
        <v>0</v>
      </c>
      <c r="J102">
        <v>1</v>
      </c>
      <c r="K102" s="43">
        <v>0</v>
      </c>
      <c r="L102" s="43">
        <v>0</v>
      </c>
      <c r="M102" s="43">
        <v>0</v>
      </c>
      <c r="N102" s="43">
        <f t="shared" si="12"/>
        <v>88</v>
      </c>
      <c r="O102" s="43">
        <f t="shared" si="13"/>
        <v>15</v>
      </c>
      <c r="P102" s="43">
        <f t="shared" si="14"/>
        <v>30</v>
      </c>
      <c r="Q102" s="43">
        <f t="shared" si="15"/>
        <v>0</v>
      </c>
      <c r="R102" s="43">
        <f t="shared" si="16"/>
        <v>1</v>
      </c>
      <c r="S102" s="43">
        <f t="shared" si="17"/>
        <v>0</v>
      </c>
      <c r="T102" s="43">
        <f t="shared" si="18"/>
        <v>0</v>
      </c>
      <c r="U102" s="43">
        <f t="shared" si="19"/>
        <v>0</v>
      </c>
      <c r="V102" s="43">
        <f t="shared" si="20"/>
        <v>88</v>
      </c>
      <c r="W102" s="43">
        <f t="shared" si="21"/>
        <v>5.8666666666666663</v>
      </c>
      <c r="AF102" s="43"/>
    </row>
    <row r="103" spans="1:32">
      <c r="A103" t="s">
        <v>23416</v>
      </c>
      <c r="B103" t="s">
        <v>23974</v>
      </c>
      <c r="C103" s="43">
        <v>0</v>
      </c>
      <c r="D103" s="43">
        <v>0</v>
      </c>
      <c r="E103" s="43">
        <f t="shared" si="11"/>
        <v>1</v>
      </c>
      <c r="G103">
        <v>15</v>
      </c>
      <c r="H103" s="43">
        <v>30</v>
      </c>
      <c r="I103" s="43">
        <v>0</v>
      </c>
      <c r="J103">
        <v>1</v>
      </c>
      <c r="K103" s="43">
        <v>0</v>
      </c>
      <c r="L103" s="43">
        <v>0</v>
      </c>
      <c r="M103" s="43">
        <v>0</v>
      </c>
      <c r="N103" s="43">
        <f t="shared" si="12"/>
        <v>88</v>
      </c>
      <c r="O103" s="43">
        <f t="shared" si="13"/>
        <v>15</v>
      </c>
      <c r="P103" s="43">
        <f t="shared" si="14"/>
        <v>30</v>
      </c>
      <c r="Q103" s="43">
        <f t="shared" si="15"/>
        <v>0</v>
      </c>
      <c r="R103" s="43">
        <f t="shared" si="16"/>
        <v>1</v>
      </c>
      <c r="S103" s="43">
        <f t="shared" si="17"/>
        <v>0</v>
      </c>
      <c r="T103" s="43">
        <f t="shared" si="18"/>
        <v>0</v>
      </c>
      <c r="U103" s="43">
        <f t="shared" si="19"/>
        <v>0</v>
      </c>
      <c r="V103" s="43">
        <f t="shared" si="20"/>
        <v>88</v>
      </c>
      <c r="W103" s="43">
        <f t="shared" si="21"/>
        <v>5.8666666666666663</v>
      </c>
      <c r="AF103" s="43"/>
    </row>
    <row r="104" spans="1:32">
      <c r="A104" t="s">
        <v>23416</v>
      </c>
      <c r="B104" t="s">
        <v>24679</v>
      </c>
      <c r="C104" s="43">
        <v>0</v>
      </c>
      <c r="D104" s="43">
        <v>0</v>
      </c>
      <c r="E104" s="43">
        <f t="shared" si="11"/>
        <v>0</v>
      </c>
      <c r="G104">
        <v>15</v>
      </c>
      <c r="H104" s="43">
        <v>30</v>
      </c>
      <c r="I104" s="43">
        <v>0</v>
      </c>
      <c r="J104">
        <v>0</v>
      </c>
      <c r="K104" s="43">
        <v>0</v>
      </c>
      <c r="L104" s="43">
        <v>0</v>
      </c>
      <c r="M104" s="43">
        <v>0</v>
      </c>
      <c r="N104" s="43">
        <f t="shared" si="12"/>
        <v>90</v>
      </c>
      <c r="O104" s="43">
        <f t="shared" si="13"/>
        <v>15</v>
      </c>
      <c r="P104" s="43">
        <f t="shared" si="14"/>
        <v>30</v>
      </c>
      <c r="Q104" s="43">
        <f t="shared" si="15"/>
        <v>0</v>
      </c>
      <c r="R104" s="43">
        <f t="shared" si="16"/>
        <v>0</v>
      </c>
      <c r="S104" s="43">
        <f t="shared" si="17"/>
        <v>0</v>
      </c>
      <c r="T104" s="43">
        <f t="shared" si="18"/>
        <v>0</v>
      </c>
      <c r="U104" s="43">
        <f t="shared" si="19"/>
        <v>0</v>
      </c>
      <c r="V104" s="43">
        <f t="shared" si="20"/>
        <v>90</v>
      </c>
      <c r="W104" s="43">
        <f t="shared" si="21"/>
        <v>6</v>
      </c>
      <c r="AF104" s="43"/>
    </row>
    <row r="105" spans="1:32">
      <c r="A105" t="s">
        <v>23416</v>
      </c>
      <c r="B105" t="s">
        <v>23975</v>
      </c>
      <c r="C105" s="43">
        <v>0</v>
      </c>
      <c r="D105" s="43">
        <v>0</v>
      </c>
      <c r="E105" s="43">
        <f t="shared" si="11"/>
        <v>1</v>
      </c>
      <c r="G105">
        <v>15</v>
      </c>
      <c r="H105" s="43">
        <v>30</v>
      </c>
      <c r="I105" s="43">
        <v>0</v>
      </c>
      <c r="J105">
        <v>0</v>
      </c>
      <c r="K105" s="43">
        <v>0</v>
      </c>
      <c r="L105" s="43">
        <v>0</v>
      </c>
      <c r="M105" s="43">
        <v>0</v>
      </c>
      <c r="N105" s="43">
        <f t="shared" si="12"/>
        <v>90</v>
      </c>
      <c r="O105" s="43">
        <f t="shared" si="13"/>
        <v>15</v>
      </c>
      <c r="P105" s="43">
        <f t="shared" si="14"/>
        <v>30</v>
      </c>
      <c r="Q105" s="43">
        <f t="shared" si="15"/>
        <v>0</v>
      </c>
      <c r="R105" s="43">
        <f t="shared" si="16"/>
        <v>0</v>
      </c>
      <c r="S105" s="43">
        <f t="shared" si="17"/>
        <v>0</v>
      </c>
      <c r="T105" s="43">
        <f t="shared" si="18"/>
        <v>0</v>
      </c>
      <c r="U105" s="43">
        <f t="shared" si="19"/>
        <v>0</v>
      </c>
      <c r="V105" s="43">
        <f t="shared" si="20"/>
        <v>90</v>
      </c>
      <c r="W105" s="43">
        <f t="shared" si="21"/>
        <v>6</v>
      </c>
      <c r="AF105" s="43"/>
    </row>
    <row r="106" spans="1:32">
      <c r="A106" t="s">
        <v>23416</v>
      </c>
      <c r="B106" t="s">
        <v>24680</v>
      </c>
      <c r="C106" s="43">
        <v>0</v>
      </c>
      <c r="D106" s="43">
        <v>0</v>
      </c>
      <c r="E106" s="43">
        <f t="shared" si="11"/>
        <v>0</v>
      </c>
      <c r="G106">
        <v>5</v>
      </c>
      <c r="H106" s="43">
        <v>12</v>
      </c>
      <c r="I106" s="43">
        <v>0</v>
      </c>
      <c r="J106">
        <v>1</v>
      </c>
      <c r="K106" s="43">
        <v>0</v>
      </c>
      <c r="L106" s="43">
        <v>0</v>
      </c>
      <c r="M106" s="43">
        <v>0</v>
      </c>
      <c r="N106" s="43">
        <f t="shared" si="12"/>
        <v>30</v>
      </c>
      <c r="O106" s="43">
        <f t="shared" si="13"/>
        <v>5</v>
      </c>
      <c r="P106" s="43">
        <f t="shared" si="14"/>
        <v>12</v>
      </c>
      <c r="Q106" s="43">
        <f t="shared" si="15"/>
        <v>0</v>
      </c>
      <c r="R106" s="43">
        <f t="shared" si="16"/>
        <v>1</v>
      </c>
      <c r="S106" s="43">
        <f t="shared" si="17"/>
        <v>0</v>
      </c>
      <c r="T106" s="43">
        <f t="shared" si="18"/>
        <v>0</v>
      </c>
      <c r="U106" s="43">
        <f t="shared" si="19"/>
        <v>0</v>
      </c>
      <c r="V106" s="43">
        <f t="shared" si="20"/>
        <v>30</v>
      </c>
      <c r="W106" s="43">
        <f t="shared" si="21"/>
        <v>6</v>
      </c>
      <c r="AF106" s="43"/>
    </row>
    <row r="107" spans="1:32">
      <c r="A107" t="s">
        <v>23416</v>
      </c>
      <c r="B107" t="s">
        <v>25143</v>
      </c>
      <c r="C107" s="43">
        <v>0</v>
      </c>
      <c r="D107" s="43">
        <v>0</v>
      </c>
      <c r="E107" s="43">
        <f t="shared" si="11"/>
        <v>1</v>
      </c>
      <c r="G107">
        <v>5</v>
      </c>
      <c r="H107" s="43">
        <v>12</v>
      </c>
      <c r="I107" s="43">
        <v>0</v>
      </c>
      <c r="J107">
        <v>1</v>
      </c>
      <c r="K107" s="43">
        <v>0</v>
      </c>
      <c r="L107" s="43">
        <v>0</v>
      </c>
      <c r="M107" s="43">
        <v>0</v>
      </c>
      <c r="N107" s="43">
        <f t="shared" si="12"/>
        <v>30</v>
      </c>
      <c r="O107" s="43">
        <f t="shared" si="13"/>
        <v>5</v>
      </c>
      <c r="P107" s="43">
        <f t="shared" si="14"/>
        <v>12</v>
      </c>
      <c r="Q107" s="43">
        <f t="shared" si="15"/>
        <v>0</v>
      </c>
      <c r="R107" s="43">
        <f t="shared" si="16"/>
        <v>1</v>
      </c>
      <c r="S107" s="43">
        <f t="shared" si="17"/>
        <v>0</v>
      </c>
      <c r="T107" s="43">
        <f t="shared" si="18"/>
        <v>0</v>
      </c>
      <c r="U107" s="43">
        <f t="shared" si="19"/>
        <v>0</v>
      </c>
      <c r="V107" s="43">
        <f t="shared" si="20"/>
        <v>30</v>
      </c>
      <c r="W107" s="43">
        <f t="shared" si="21"/>
        <v>6</v>
      </c>
      <c r="AF107" s="43"/>
    </row>
    <row r="108" spans="1:32">
      <c r="A108" t="s">
        <v>23416</v>
      </c>
      <c r="B108" t="s">
        <v>24681</v>
      </c>
      <c r="C108" s="43">
        <v>0</v>
      </c>
      <c r="D108" s="43">
        <v>0</v>
      </c>
      <c r="E108" s="43">
        <f t="shared" si="11"/>
        <v>0</v>
      </c>
      <c r="G108">
        <v>5</v>
      </c>
      <c r="H108" s="43">
        <v>10</v>
      </c>
      <c r="I108" s="43">
        <v>0</v>
      </c>
      <c r="J108">
        <v>1</v>
      </c>
      <c r="K108" s="43">
        <v>0</v>
      </c>
      <c r="L108" s="43">
        <v>0</v>
      </c>
      <c r="M108" s="43">
        <v>0</v>
      </c>
      <c r="N108" s="43">
        <f t="shared" si="12"/>
        <v>28</v>
      </c>
      <c r="O108" s="43">
        <f t="shared" si="13"/>
        <v>5</v>
      </c>
      <c r="P108" s="43">
        <f t="shared" si="14"/>
        <v>10</v>
      </c>
      <c r="Q108" s="43">
        <f t="shared" si="15"/>
        <v>0</v>
      </c>
      <c r="R108" s="43">
        <f t="shared" si="16"/>
        <v>1</v>
      </c>
      <c r="S108" s="43">
        <f t="shared" si="17"/>
        <v>0</v>
      </c>
      <c r="T108" s="43">
        <f t="shared" si="18"/>
        <v>0</v>
      </c>
      <c r="U108" s="43">
        <f t="shared" si="19"/>
        <v>0</v>
      </c>
      <c r="V108" s="43">
        <f t="shared" si="20"/>
        <v>28</v>
      </c>
      <c r="W108" s="43">
        <f t="shared" si="21"/>
        <v>5.6</v>
      </c>
      <c r="AF108" s="43"/>
    </row>
    <row r="109" spans="1:32">
      <c r="A109" t="s">
        <v>23416</v>
      </c>
      <c r="B109" t="s">
        <v>23869</v>
      </c>
      <c r="C109" s="43">
        <v>0</v>
      </c>
      <c r="D109" s="43">
        <v>0</v>
      </c>
      <c r="E109" s="43">
        <f t="shared" si="11"/>
        <v>1</v>
      </c>
      <c r="G109">
        <v>5</v>
      </c>
      <c r="H109" s="43">
        <v>10</v>
      </c>
      <c r="I109" s="43">
        <v>0</v>
      </c>
      <c r="J109">
        <v>1</v>
      </c>
      <c r="K109" s="43">
        <v>0</v>
      </c>
      <c r="L109" s="43">
        <v>0</v>
      </c>
      <c r="M109" s="43">
        <v>0</v>
      </c>
      <c r="N109" s="43">
        <f t="shared" si="12"/>
        <v>28</v>
      </c>
      <c r="O109" s="43">
        <f t="shared" si="13"/>
        <v>5</v>
      </c>
      <c r="P109" s="43">
        <f t="shared" si="14"/>
        <v>10</v>
      </c>
      <c r="Q109" s="43">
        <f t="shared" si="15"/>
        <v>0</v>
      </c>
      <c r="R109" s="43">
        <f t="shared" si="16"/>
        <v>1</v>
      </c>
      <c r="S109" s="43">
        <f t="shared" si="17"/>
        <v>0</v>
      </c>
      <c r="T109" s="43">
        <f t="shared" si="18"/>
        <v>0</v>
      </c>
      <c r="U109" s="43">
        <f t="shared" si="19"/>
        <v>0</v>
      </c>
      <c r="V109" s="43">
        <f t="shared" si="20"/>
        <v>28</v>
      </c>
      <c r="W109" s="43">
        <f t="shared" si="21"/>
        <v>5.6</v>
      </c>
      <c r="AF109" s="43"/>
    </row>
    <row r="110" spans="1:32">
      <c r="A110" t="s">
        <v>23416</v>
      </c>
      <c r="B110" t="s">
        <v>24682</v>
      </c>
      <c r="C110" s="43">
        <v>0</v>
      </c>
      <c r="D110" s="43">
        <v>0</v>
      </c>
      <c r="E110" s="43">
        <f t="shared" si="11"/>
        <v>0</v>
      </c>
      <c r="G110">
        <v>5</v>
      </c>
      <c r="H110" s="43">
        <v>10</v>
      </c>
      <c r="I110" s="43">
        <v>0</v>
      </c>
      <c r="J110">
        <v>0</v>
      </c>
      <c r="K110" s="43">
        <v>0</v>
      </c>
      <c r="L110" s="43">
        <v>0</v>
      </c>
      <c r="M110" s="43">
        <v>0</v>
      </c>
      <c r="N110" s="43">
        <f t="shared" si="12"/>
        <v>30</v>
      </c>
      <c r="O110" s="43">
        <f t="shared" si="13"/>
        <v>5</v>
      </c>
      <c r="P110" s="43">
        <f t="shared" si="14"/>
        <v>10</v>
      </c>
      <c r="Q110" s="43">
        <f t="shared" si="15"/>
        <v>0</v>
      </c>
      <c r="R110" s="43">
        <f t="shared" si="16"/>
        <v>0</v>
      </c>
      <c r="S110" s="43">
        <f t="shared" si="17"/>
        <v>0</v>
      </c>
      <c r="T110" s="43">
        <f t="shared" si="18"/>
        <v>0</v>
      </c>
      <c r="U110" s="43">
        <f t="shared" si="19"/>
        <v>0</v>
      </c>
      <c r="V110" s="43">
        <f t="shared" si="20"/>
        <v>30</v>
      </c>
      <c r="W110" s="43">
        <f t="shared" si="21"/>
        <v>6</v>
      </c>
      <c r="AF110" s="43"/>
    </row>
    <row r="111" spans="1:32">
      <c r="A111" t="s">
        <v>23416</v>
      </c>
      <c r="B111" t="s">
        <v>23870</v>
      </c>
      <c r="C111" s="43">
        <v>0</v>
      </c>
      <c r="D111" s="43">
        <v>0</v>
      </c>
      <c r="E111" s="43">
        <f t="shared" si="11"/>
        <v>1</v>
      </c>
      <c r="G111">
        <v>5</v>
      </c>
      <c r="H111" s="43">
        <v>10</v>
      </c>
      <c r="I111" s="43">
        <v>0</v>
      </c>
      <c r="J111">
        <v>0</v>
      </c>
      <c r="K111" s="43">
        <v>0</v>
      </c>
      <c r="L111" s="43">
        <v>0</v>
      </c>
      <c r="M111" s="43">
        <v>0</v>
      </c>
      <c r="N111" s="43">
        <f t="shared" si="12"/>
        <v>30</v>
      </c>
      <c r="O111" s="43">
        <f t="shared" si="13"/>
        <v>5</v>
      </c>
      <c r="P111" s="43">
        <f t="shared" si="14"/>
        <v>10</v>
      </c>
      <c r="Q111" s="43">
        <f t="shared" si="15"/>
        <v>0</v>
      </c>
      <c r="R111" s="43">
        <f t="shared" si="16"/>
        <v>0</v>
      </c>
      <c r="S111" s="43">
        <f t="shared" si="17"/>
        <v>0</v>
      </c>
      <c r="T111" s="43">
        <f t="shared" si="18"/>
        <v>0</v>
      </c>
      <c r="U111" s="43">
        <f t="shared" si="19"/>
        <v>0</v>
      </c>
      <c r="V111" s="43">
        <f t="shared" si="20"/>
        <v>30</v>
      </c>
      <c r="W111" s="43">
        <f t="shared" si="21"/>
        <v>6</v>
      </c>
      <c r="AF111" s="43"/>
    </row>
    <row r="112" spans="1:32">
      <c r="A112" t="s">
        <v>23416</v>
      </c>
      <c r="B112" t="s">
        <v>24683</v>
      </c>
      <c r="C112" s="43">
        <v>0</v>
      </c>
      <c r="D112" s="43">
        <v>0</v>
      </c>
      <c r="E112" s="43">
        <f t="shared" si="11"/>
        <v>0</v>
      </c>
      <c r="G112">
        <v>8</v>
      </c>
      <c r="H112" s="43">
        <v>10</v>
      </c>
      <c r="I112" s="43">
        <v>0</v>
      </c>
      <c r="J112">
        <v>1</v>
      </c>
      <c r="K112" s="43">
        <v>0</v>
      </c>
      <c r="L112" s="43">
        <v>0</v>
      </c>
      <c r="M112" s="43">
        <v>0</v>
      </c>
      <c r="N112" s="43">
        <f t="shared" si="12"/>
        <v>40</v>
      </c>
      <c r="O112" s="43">
        <f t="shared" si="13"/>
        <v>8</v>
      </c>
      <c r="P112" s="43">
        <f t="shared" si="14"/>
        <v>10</v>
      </c>
      <c r="Q112" s="43">
        <f t="shared" si="15"/>
        <v>0</v>
      </c>
      <c r="R112" s="43">
        <f t="shared" si="16"/>
        <v>1</v>
      </c>
      <c r="S112" s="43">
        <f t="shared" si="17"/>
        <v>0</v>
      </c>
      <c r="T112" s="43">
        <f t="shared" si="18"/>
        <v>0</v>
      </c>
      <c r="U112" s="43">
        <f t="shared" si="19"/>
        <v>0</v>
      </c>
      <c r="V112" s="43">
        <f t="shared" si="20"/>
        <v>40</v>
      </c>
      <c r="W112" s="43">
        <f t="shared" si="21"/>
        <v>5</v>
      </c>
      <c r="AF112" s="43"/>
    </row>
    <row r="113" spans="1:32">
      <c r="A113" t="s">
        <v>23416</v>
      </c>
      <c r="B113" t="s">
        <v>23692</v>
      </c>
      <c r="C113" s="43">
        <v>0</v>
      </c>
      <c r="D113" s="43">
        <v>0</v>
      </c>
      <c r="E113" s="43">
        <f t="shared" si="11"/>
        <v>1</v>
      </c>
      <c r="G113">
        <v>8</v>
      </c>
      <c r="H113" s="43">
        <v>10</v>
      </c>
      <c r="I113" s="43">
        <v>0</v>
      </c>
      <c r="J113">
        <v>1</v>
      </c>
      <c r="K113" s="43">
        <v>0</v>
      </c>
      <c r="L113" s="43">
        <v>0</v>
      </c>
      <c r="M113" s="43">
        <v>0</v>
      </c>
      <c r="N113" s="43">
        <f t="shared" si="12"/>
        <v>40</v>
      </c>
      <c r="O113" s="43">
        <f t="shared" si="13"/>
        <v>8</v>
      </c>
      <c r="P113" s="43">
        <f t="shared" si="14"/>
        <v>10</v>
      </c>
      <c r="Q113" s="43">
        <f t="shared" si="15"/>
        <v>0</v>
      </c>
      <c r="R113" s="43">
        <f t="shared" si="16"/>
        <v>1</v>
      </c>
      <c r="S113" s="43">
        <f t="shared" si="17"/>
        <v>0</v>
      </c>
      <c r="T113" s="43">
        <f t="shared" si="18"/>
        <v>0</v>
      </c>
      <c r="U113" s="43">
        <f t="shared" si="19"/>
        <v>0</v>
      </c>
      <c r="V113" s="43">
        <f t="shared" si="20"/>
        <v>40</v>
      </c>
      <c r="W113" s="43">
        <f t="shared" si="21"/>
        <v>5</v>
      </c>
      <c r="AF113" s="43"/>
    </row>
    <row r="114" spans="1:32">
      <c r="A114" t="s">
        <v>23416</v>
      </c>
      <c r="B114" t="s">
        <v>24684</v>
      </c>
      <c r="C114" s="43">
        <v>0</v>
      </c>
      <c r="D114" s="43">
        <v>0</v>
      </c>
      <c r="E114" s="43">
        <f t="shared" si="11"/>
        <v>0</v>
      </c>
      <c r="G114">
        <v>10</v>
      </c>
      <c r="H114" s="43">
        <v>12</v>
      </c>
      <c r="I114" s="43">
        <v>0</v>
      </c>
      <c r="J114">
        <v>2</v>
      </c>
      <c r="K114" s="43">
        <v>0</v>
      </c>
      <c r="L114" s="43">
        <v>0</v>
      </c>
      <c r="M114" s="43">
        <v>0</v>
      </c>
      <c r="N114" s="43">
        <f t="shared" si="12"/>
        <v>48</v>
      </c>
      <c r="O114" s="43">
        <f t="shared" si="13"/>
        <v>10</v>
      </c>
      <c r="P114" s="43">
        <f t="shared" si="14"/>
        <v>12</v>
      </c>
      <c r="Q114" s="43">
        <f t="shared" si="15"/>
        <v>0</v>
      </c>
      <c r="R114" s="43">
        <f t="shared" si="16"/>
        <v>2</v>
      </c>
      <c r="S114" s="43">
        <f t="shared" si="17"/>
        <v>0</v>
      </c>
      <c r="T114" s="43">
        <f t="shared" si="18"/>
        <v>0</v>
      </c>
      <c r="U114" s="43">
        <f t="shared" si="19"/>
        <v>0</v>
      </c>
      <c r="V114" s="43">
        <f t="shared" si="20"/>
        <v>48</v>
      </c>
      <c r="W114" s="43">
        <f t="shared" si="21"/>
        <v>4.8</v>
      </c>
      <c r="AF114" s="43"/>
    </row>
    <row r="115" spans="1:32">
      <c r="A115" t="s">
        <v>23416</v>
      </c>
      <c r="B115" t="s">
        <v>24015</v>
      </c>
      <c r="C115" s="43">
        <v>0</v>
      </c>
      <c r="D115" s="43">
        <v>0</v>
      </c>
      <c r="E115" s="43">
        <f t="shared" si="11"/>
        <v>1</v>
      </c>
      <c r="G115">
        <v>10</v>
      </c>
      <c r="H115" s="43">
        <v>12</v>
      </c>
      <c r="I115" s="43">
        <v>0</v>
      </c>
      <c r="J115">
        <v>2</v>
      </c>
      <c r="K115" s="43">
        <v>0</v>
      </c>
      <c r="L115" s="43">
        <v>0</v>
      </c>
      <c r="M115" s="43">
        <v>0</v>
      </c>
      <c r="N115" s="43">
        <f t="shared" si="12"/>
        <v>48</v>
      </c>
      <c r="O115" s="43">
        <f t="shared" si="13"/>
        <v>10</v>
      </c>
      <c r="P115" s="43">
        <f t="shared" si="14"/>
        <v>12</v>
      </c>
      <c r="Q115" s="43">
        <f t="shared" si="15"/>
        <v>0</v>
      </c>
      <c r="R115" s="43">
        <f t="shared" si="16"/>
        <v>2</v>
      </c>
      <c r="S115" s="43">
        <f t="shared" si="17"/>
        <v>0</v>
      </c>
      <c r="T115" s="43">
        <f t="shared" si="18"/>
        <v>0</v>
      </c>
      <c r="U115" s="43">
        <f t="shared" si="19"/>
        <v>0</v>
      </c>
      <c r="V115" s="43">
        <f t="shared" si="20"/>
        <v>48</v>
      </c>
      <c r="W115" s="43">
        <f t="shared" si="21"/>
        <v>4.8</v>
      </c>
      <c r="AF115" s="43"/>
    </row>
    <row r="116" spans="1:32">
      <c r="A116" t="s">
        <v>23416</v>
      </c>
      <c r="B116" t="s">
        <v>24685</v>
      </c>
      <c r="C116" s="43">
        <v>0</v>
      </c>
      <c r="D116" s="43">
        <v>0</v>
      </c>
      <c r="E116" s="43">
        <f t="shared" si="11"/>
        <v>0</v>
      </c>
      <c r="G116">
        <v>3</v>
      </c>
      <c r="H116" s="43">
        <v>4</v>
      </c>
      <c r="I116" s="43">
        <v>0</v>
      </c>
      <c r="J116">
        <v>7</v>
      </c>
      <c r="K116">
        <v>1</v>
      </c>
      <c r="L116">
        <v>0</v>
      </c>
      <c r="M116">
        <v>-3</v>
      </c>
      <c r="N116" s="43">
        <f t="shared" si="12"/>
        <v>10</v>
      </c>
      <c r="O116" s="43">
        <f t="shared" si="13"/>
        <v>3</v>
      </c>
      <c r="P116" s="43">
        <f t="shared" si="14"/>
        <v>4</v>
      </c>
      <c r="Q116" s="43">
        <f t="shared" si="15"/>
        <v>0</v>
      </c>
      <c r="R116" s="43">
        <f t="shared" si="16"/>
        <v>7</v>
      </c>
      <c r="S116" s="43">
        <f t="shared" si="17"/>
        <v>1</v>
      </c>
      <c r="T116" s="43">
        <f t="shared" si="18"/>
        <v>0</v>
      </c>
      <c r="U116" s="43">
        <f t="shared" si="19"/>
        <v>-3</v>
      </c>
      <c r="V116" s="43">
        <f t="shared" si="20"/>
        <v>10</v>
      </c>
      <c r="W116" s="43">
        <f t="shared" si="21"/>
        <v>3.3333333333333335</v>
      </c>
      <c r="AF116" s="43"/>
    </row>
    <row r="117" spans="1:32">
      <c r="A117" t="s">
        <v>23416</v>
      </c>
      <c r="B117" t="s">
        <v>24686</v>
      </c>
      <c r="C117" s="43">
        <v>0</v>
      </c>
      <c r="D117" s="43">
        <v>0</v>
      </c>
      <c r="E117" s="43">
        <f t="shared" si="11"/>
        <v>0</v>
      </c>
      <c r="G117" s="43">
        <v>3</v>
      </c>
      <c r="H117" s="43">
        <v>8</v>
      </c>
      <c r="I117" s="43">
        <v>0</v>
      </c>
      <c r="J117" s="43">
        <v>1</v>
      </c>
      <c r="K117" s="43">
        <v>0</v>
      </c>
      <c r="L117" s="43">
        <v>0</v>
      </c>
      <c r="M117" s="43">
        <v>0</v>
      </c>
      <c r="N117" s="43">
        <f t="shared" si="12"/>
        <v>18</v>
      </c>
      <c r="O117" s="43">
        <f t="shared" si="13"/>
        <v>3</v>
      </c>
      <c r="P117" s="43">
        <f t="shared" si="14"/>
        <v>8</v>
      </c>
      <c r="Q117" s="43">
        <f t="shared" si="15"/>
        <v>0</v>
      </c>
      <c r="R117" s="43">
        <f t="shared" si="16"/>
        <v>1</v>
      </c>
      <c r="S117" s="43">
        <f t="shared" si="17"/>
        <v>0</v>
      </c>
      <c r="T117" s="43">
        <f t="shared" si="18"/>
        <v>0</v>
      </c>
      <c r="U117" s="43">
        <f t="shared" si="19"/>
        <v>0</v>
      </c>
      <c r="V117" s="43">
        <f t="shared" si="20"/>
        <v>18</v>
      </c>
      <c r="W117" s="43">
        <f t="shared" si="21"/>
        <v>6</v>
      </c>
      <c r="AF117" s="43"/>
    </row>
    <row r="118" spans="1:32">
      <c r="A118" t="s">
        <v>23416</v>
      </c>
      <c r="B118" t="s">
        <v>25144</v>
      </c>
      <c r="C118" s="43">
        <v>0</v>
      </c>
      <c r="D118" s="43">
        <v>0</v>
      </c>
      <c r="E118" s="43">
        <f t="shared" si="11"/>
        <v>1</v>
      </c>
      <c r="G118">
        <v>3</v>
      </c>
      <c r="H118" s="43">
        <v>8</v>
      </c>
      <c r="I118" s="43">
        <v>0</v>
      </c>
      <c r="J118">
        <v>1</v>
      </c>
      <c r="K118" s="43">
        <v>0</v>
      </c>
      <c r="L118" s="43">
        <v>0</v>
      </c>
      <c r="M118" s="43">
        <v>0</v>
      </c>
      <c r="N118" s="43">
        <f t="shared" si="12"/>
        <v>18</v>
      </c>
      <c r="O118" s="43">
        <f t="shared" si="13"/>
        <v>3</v>
      </c>
      <c r="P118" s="43">
        <f t="shared" si="14"/>
        <v>8</v>
      </c>
      <c r="Q118" s="43">
        <f t="shared" si="15"/>
        <v>0</v>
      </c>
      <c r="R118" s="43">
        <f t="shared" si="16"/>
        <v>1</v>
      </c>
      <c r="S118" s="43">
        <f t="shared" si="17"/>
        <v>0</v>
      </c>
      <c r="T118" s="43">
        <f t="shared" si="18"/>
        <v>0</v>
      </c>
      <c r="U118" s="43">
        <f t="shared" si="19"/>
        <v>0</v>
      </c>
      <c r="V118" s="43">
        <f t="shared" si="20"/>
        <v>18</v>
      </c>
      <c r="W118" s="43">
        <f t="shared" si="21"/>
        <v>6</v>
      </c>
      <c r="AF118" s="43"/>
    </row>
    <row r="119" spans="1:32">
      <c r="A119" t="s">
        <v>23416</v>
      </c>
      <c r="B119" t="s">
        <v>24687</v>
      </c>
      <c r="C119" s="43">
        <v>0</v>
      </c>
      <c r="D119" s="43">
        <v>0</v>
      </c>
      <c r="E119" s="43">
        <f t="shared" si="11"/>
        <v>0</v>
      </c>
      <c r="G119">
        <v>3</v>
      </c>
      <c r="H119" s="43">
        <v>6</v>
      </c>
      <c r="I119" s="43">
        <v>0</v>
      </c>
      <c r="J119">
        <v>1</v>
      </c>
      <c r="K119" s="43">
        <v>0</v>
      </c>
      <c r="L119" s="43">
        <v>0</v>
      </c>
      <c r="M119" s="43">
        <v>0</v>
      </c>
      <c r="N119" s="43">
        <f t="shared" si="12"/>
        <v>16</v>
      </c>
      <c r="O119" s="43">
        <f t="shared" si="13"/>
        <v>3</v>
      </c>
      <c r="P119" s="43">
        <f t="shared" si="14"/>
        <v>6</v>
      </c>
      <c r="Q119" s="43">
        <f t="shared" si="15"/>
        <v>0</v>
      </c>
      <c r="R119" s="43">
        <f t="shared" si="16"/>
        <v>1</v>
      </c>
      <c r="S119" s="43">
        <f t="shared" si="17"/>
        <v>0</v>
      </c>
      <c r="T119" s="43">
        <f t="shared" si="18"/>
        <v>0</v>
      </c>
      <c r="U119" s="43">
        <f t="shared" si="19"/>
        <v>0</v>
      </c>
      <c r="V119" s="43">
        <f t="shared" si="20"/>
        <v>16</v>
      </c>
      <c r="W119" s="43">
        <f t="shared" si="21"/>
        <v>5.333333333333333</v>
      </c>
      <c r="AF119" s="43"/>
    </row>
    <row r="120" spans="1:32">
      <c r="A120" t="s">
        <v>23416</v>
      </c>
      <c r="B120" t="s">
        <v>23976</v>
      </c>
      <c r="C120" s="43">
        <v>0</v>
      </c>
      <c r="D120" s="43">
        <v>0</v>
      </c>
      <c r="E120" s="43">
        <f t="shared" si="11"/>
        <v>1</v>
      </c>
      <c r="G120">
        <v>3</v>
      </c>
      <c r="H120" s="43">
        <v>6</v>
      </c>
      <c r="I120" s="43">
        <v>0</v>
      </c>
      <c r="J120">
        <v>1</v>
      </c>
      <c r="K120" s="43">
        <v>0</v>
      </c>
      <c r="L120" s="43">
        <v>0</v>
      </c>
      <c r="M120" s="43">
        <v>0</v>
      </c>
      <c r="N120" s="43">
        <f t="shared" si="12"/>
        <v>16</v>
      </c>
      <c r="O120" s="43">
        <f t="shared" si="13"/>
        <v>3</v>
      </c>
      <c r="P120" s="43">
        <f t="shared" si="14"/>
        <v>6</v>
      </c>
      <c r="Q120" s="43">
        <f t="shared" si="15"/>
        <v>0</v>
      </c>
      <c r="R120" s="43">
        <f t="shared" si="16"/>
        <v>1</v>
      </c>
      <c r="S120" s="43">
        <f t="shared" si="17"/>
        <v>0</v>
      </c>
      <c r="T120" s="43">
        <f t="shared" si="18"/>
        <v>0</v>
      </c>
      <c r="U120" s="43">
        <f t="shared" si="19"/>
        <v>0</v>
      </c>
      <c r="V120" s="43">
        <f t="shared" si="20"/>
        <v>16</v>
      </c>
      <c r="W120" s="43">
        <f t="shared" si="21"/>
        <v>5.333333333333333</v>
      </c>
      <c r="AF120" s="43"/>
    </row>
    <row r="121" spans="1:32">
      <c r="A121" t="s">
        <v>23416</v>
      </c>
      <c r="B121" t="s">
        <v>24688</v>
      </c>
      <c r="C121" s="43">
        <v>0</v>
      </c>
      <c r="D121" s="43">
        <v>0</v>
      </c>
      <c r="E121" s="43">
        <f t="shared" si="11"/>
        <v>0</v>
      </c>
      <c r="G121">
        <v>3</v>
      </c>
      <c r="H121" s="43">
        <v>6</v>
      </c>
      <c r="I121" s="43">
        <v>0</v>
      </c>
      <c r="J121">
        <v>0</v>
      </c>
      <c r="K121" s="43">
        <v>0</v>
      </c>
      <c r="L121" s="43">
        <v>0</v>
      </c>
      <c r="M121" s="43">
        <v>0</v>
      </c>
      <c r="N121" s="43">
        <f t="shared" si="12"/>
        <v>18</v>
      </c>
      <c r="O121" s="43">
        <f t="shared" si="13"/>
        <v>3</v>
      </c>
      <c r="P121" s="43">
        <f t="shared" si="14"/>
        <v>6</v>
      </c>
      <c r="Q121" s="43">
        <f t="shared" si="15"/>
        <v>0</v>
      </c>
      <c r="R121" s="43">
        <f t="shared" si="16"/>
        <v>0</v>
      </c>
      <c r="S121" s="43">
        <f t="shared" si="17"/>
        <v>0</v>
      </c>
      <c r="T121" s="43">
        <f t="shared" si="18"/>
        <v>0</v>
      </c>
      <c r="U121" s="43">
        <f t="shared" si="19"/>
        <v>0</v>
      </c>
      <c r="V121" s="43">
        <f t="shared" si="20"/>
        <v>18</v>
      </c>
      <c r="W121" s="43">
        <f t="shared" si="21"/>
        <v>6</v>
      </c>
      <c r="AF121" s="43"/>
    </row>
    <row r="122" spans="1:32">
      <c r="A122" t="s">
        <v>23416</v>
      </c>
      <c r="B122" t="s">
        <v>23977</v>
      </c>
      <c r="C122" s="43">
        <v>0</v>
      </c>
      <c r="D122" s="43">
        <v>0</v>
      </c>
      <c r="E122" s="43">
        <f t="shared" si="11"/>
        <v>1</v>
      </c>
      <c r="G122">
        <v>3</v>
      </c>
      <c r="H122" s="43">
        <v>6</v>
      </c>
      <c r="I122" s="43">
        <v>0</v>
      </c>
      <c r="J122">
        <v>0</v>
      </c>
      <c r="K122" s="43">
        <v>0</v>
      </c>
      <c r="L122" s="43">
        <v>0</v>
      </c>
      <c r="M122" s="43">
        <v>0</v>
      </c>
      <c r="N122" s="43">
        <f t="shared" si="12"/>
        <v>18</v>
      </c>
      <c r="O122" s="43">
        <f t="shared" si="13"/>
        <v>3</v>
      </c>
      <c r="P122" s="43">
        <f t="shared" si="14"/>
        <v>6</v>
      </c>
      <c r="Q122" s="43">
        <f t="shared" si="15"/>
        <v>0</v>
      </c>
      <c r="R122" s="43">
        <f t="shared" si="16"/>
        <v>0</v>
      </c>
      <c r="S122" s="43">
        <f t="shared" si="17"/>
        <v>0</v>
      </c>
      <c r="T122" s="43">
        <f t="shared" si="18"/>
        <v>0</v>
      </c>
      <c r="U122" s="43">
        <f t="shared" si="19"/>
        <v>0</v>
      </c>
      <c r="V122" s="43">
        <f t="shared" si="20"/>
        <v>18</v>
      </c>
      <c r="W122" s="43">
        <f t="shared" si="21"/>
        <v>6</v>
      </c>
      <c r="AF122" s="43"/>
    </row>
    <row r="123" spans="1:32">
      <c r="A123" t="s">
        <v>23416</v>
      </c>
      <c r="B123" t="s">
        <v>24689</v>
      </c>
      <c r="C123" s="43">
        <v>0</v>
      </c>
      <c r="D123" s="43">
        <v>0</v>
      </c>
      <c r="E123" s="43">
        <f t="shared" si="11"/>
        <v>0</v>
      </c>
      <c r="G123">
        <v>14</v>
      </c>
      <c r="H123" s="43">
        <v>30</v>
      </c>
      <c r="I123" s="43">
        <v>0</v>
      </c>
      <c r="J123">
        <v>1</v>
      </c>
      <c r="K123" s="43">
        <v>0</v>
      </c>
      <c r="L123" s="43">
        <v>0</v>
      </c>
      <c r="M123" s="43">
        <v>0</v>
      </c>
      <c r="N123" s="43">
        <f t="shared" si="12"/>
        <v>84</v>
      </c>
      <c r="O123" s="43">
        <f t="shared" si="13"/>
        <v>14</v>
      </c>
      <c r="P123" s="43">
        <f t="shared" si="14"/>
        <v>30</v>
      </c>
      <c r="Q123" s="43">
        <f t="shared" si="15"/>
        <v>0</v>
      </c>
      <c r="R123" s="43">
        <f t="shared" si="16"/>
        <v>1</v>
      </c>
      <c r="S123" s="43">
        <f t="shared" si="17"/>
        <v>0</v>
      </c>
      <c r="T123" s="43">
        <f t="shared" si="18"/>
        <v>0</v>
      </c>
      <c r="U123" s="43">
        <f t="shared" si="19"/>
        <v>0</v>
      </c>
      <c r="V123" s="43">
        <f t="shared" si="20"/>
        <v>84</v>
      </c>
      <c r="W123" s="43">
        <f t="shared" si="21"/>
        <v>6</v>
      </c>
      <c r="AF123" s="43"/>
    </row>
    <row r="124" spans="1:32">
      <c r="A124" t="s">
        <v>23416</v>
      </c>
      <c r="B124" t="s">
        <v>25145</v>
      </c>
      <c r="C124" s="43">
        <v>0</v>
      </c>
      <c r="D124" s="43">
        <v>0</v>
      </c>
      <c r="E124" s="43">
        <f t="shared" si="11"/>
        <v>1</v>
      </c>
      <c r="G124">
        <v>14</v>
      </c>
      <c r="H124" s="43">
        <v>30</v>
      </c>
      <c r="I124" s="43">
        <v>0</v>
      </c>
      <c r="J124">
        <v>1</v>
      </c>
      <c r="K124" s="43">
        <v>0</v>
      </c>
      <c r="L124" s="43">
        <v>0</v>
      </c>
      <c r="M124" s="43">
        <v>0</v>
      </c>
      <c r="N124" s="43">
        <f t="shared" si="12"/>
        <v>84</v>
      </c>
      <c r="O124" s="43">
        <f t="shared" si="13"/>
        <v>14</v>
      </c>
      <c r="P124" s="43">
        <f t="shared" si="14"/>
        <v>30</v>
      </c>
      <c r="Q124" s="43">
        <f t="shared" si="15"/>
        <v>0</v>
      </c>
      <c r="R124" s="43">
        <f t="shared" si="16"/>
        <v>1</v>
      </c>
      <c r="S124" s="43">
        <f t="shared" si="17"/>
        <v>0</v>
      </c>
      <c r="T124" s="43">
        <f t="shared" si="18"/>
        <v>0</v>
      </c>
      <c r="U124" s="43">
        <f t="shared" si="19"/>
        <v>0</v>
      </c>
      <c r="V124" s="43">
        <f t="shared" si="20"/>
        <v>84</v>
      </c>
      <c r="W124" s="43">
        <f t="shared" si="21"/>
        <v>6</v>
      </c>
      <c r="AF124" s="43"/>
    </row>
    <row r="125" spans="1:32">
      <c r="A125" t="s">
        <v>23416</v>
      </c>
      <c r="B125" t="s">
        <v>24690</v>
      </c>
      <c r="C125" s="43">
        <v>0</v>
      </c>
      <c r="D125" s="43">
        <v>0</v>
      </c>
      <c r="E125" s="43">
        <f t="shared" si="11"/>
        <v>0</v>
      </c>
      <c r="G125">
        <v>14</v>
      </c>
      <c r="H125" s="43">
        <v>28</v>
      </c>
      <c r="I125" s="43">
        <v>0</v>
      </c>
      <c r="J125">
        <v>1</v>
      </c>
      <c r="K125" s="43">
        <v>0</v>
      </c>
      <c r="L125" s="43">
        <v>0</v>
      </c>
      <c r="M125" s="43">
        <v>0</v>
      </c>
      <c r="N125" s="43">
        <f t="shared" si="12"/>
        <v>82</v>
      </c>
      <c r="O125" s="43">
        <f t="shared" si="13"/>
        <v>14</v>
      </c>
      <c r="P125" s="43">
        <f t="shared" si="14"/>
        <v>28</v>
      </c>
      <c r="Q125" s="43">
        <f t="shared" si="15"/>
        <v>0</v>
      </c>
      <c r="R125" s="43">
        <f t="shared" si="16"/>
        <v>1</v>
      </c>
      <c r="S125" s="43">
        <f t="shared" si="17"/>
        <v>0</v>
      </c>
      <c r="T125" s="43">
        <f t="shared" si="18"/>
        <v>0</v>
      </c>
      <c r="U125" s="43">
        <f t="shared" si="19"/>
        <v>0</v>
      </c>
      <c r="V125" s="43">
        <f t="shared" si="20"/>
        <v>82</v>
      </c>
      <c r="W125" s="43">
        <f t="shared" si="21"/>
        <v>5.8571428571428568</v>
      </c>
      <c r="AF125" s="43"/>
    </row>
    <row r="126" spans="1:32">
      <c r="A126" t="s">
        <v>23416</v>
      </c>
      <c r="B126" t="s">
        <v>23978</v>
      </c>
      <c r="C126" s="43">
        <v>0</v>
      </c>
      <c r="D126" s="43">
        <v>0</v>
      </c>
      <c r="E126" s="43">
        <f t="shared" si="11"/>
        <v>1</v>
      </c>
      <c r="G126">
        <v>14</v>
      </c>
      <c r="H126" s="43">
        <v>28</v>
      </c>
      <c r="I126" s="43">
        <v>0</v>
      </c>
      <c r="J126">
        <v>1</v>
      </c>
      <c r="K126" s="43">
        <v>0</v>
      </c>
      <c r="L126" s="43">
        <v>0</v>
      </c>
      <c r="M126" s="43">
        <v>0</v>
      </c>
      <c r="N126" s="43">
        <f t="shared" si="12"/>
        <v>82</v>
      </c>
      <c r="O126" s="43">
        <f t="shared" si="13"/>
        <v>14</v>
      </c>
      <c r="P126" s="43">
        <f t="shared" si="14"/>
        <v>28</v>
      </c>
      <c r="Q126" s="43">
        <f t="shared" si="15"/>
        <v>0</v>
      </c>
      <c r="R126" s="43">
        <f t="shared" si="16"/>
        <v>1</v>
      </c>
      <c r="S126" s="43">
        <f t="shared" si="17"/>
        <v>0</v>
      </c>
      <c r="T126" s="43">
        <f t="shared" si="18"/>
        <v>0</v>
      </c>
      <c r="U126" s="43">
        <f t="shared" si="19"/>
        <v>0</v>
      </c>
      <c r="V126" s="43">
        <f t="shared" si="20"/>
        <v>82</v>
      </c>
      <c r="W126" s="43">
        <f t="shared" si="21"/>
        <v>5.8571428571428568</v>
      </c>
      <c r="AF126" s="43"/>
    </row>
    <row r="127" spans="1:32">
      <c r="A127" t="s">
        <v>23416</v>
      </c>
      <c r="B127" t="s">
        <v>24691</v>
      </c>
      <c r="C127" s="43">
        <v>0</v>
      </c>
      <c r="D127" s="43">
        <v>0</v>
      </c>
      <c r="E127" s="43">
        <f t="shared" si="11"/>
        <v>0</v>
      </c>
      <c r="G127">
        <v>14</v>
      </c>
      <c r="H127" s="43">
        <v>28</v>
      </c>
      <c r="I127" s="43">
        <v>0</v>
      </c>
      <c r="J127">
        <v>0</v>
      </c>
      <c r="K127" s="43">
        <v>0</v>
      </c>
      <c r="L127" s="43">
        <v>0</v>
      </c>
      <c r="M127" s="43">
        <v>0</v>
      </c>
      <c r="N127" s="43">
        <f t="shared" si="12"/>
        <v>84</v>
      </c>
      <c r="O127" s="43">
        <f t="shared" si="13"/>
        <v>14</v>
      </c>
      <c r="P127" s="43">
        <f t="shared" si="14"/>
        <v>28</v>
      </c>
      <c r="Q127" s="43">
        <f t="shared" si="15"/>
        <v>0</v>
      </c>
      <c r="R127" s="43">
        <f t="shared" si="16"/>
        <v>0</v>
      </c>
      <c r="S127" s="43">
        <f t="shared" si="17"/>
        <v>0</v>
      </c>
      <c r="T127" s="43">
        <f t="shared" si="18"/>
        <v>0</v>
      </c>
      <c r="U127" s="43">
        <f t="shared" si="19"/>
        <v>0</v>
      </c>
      <c r="V127" s="43">
        <f t="shared" si="20"/>
        <v>84</v>
      </c>
      <c r="W127" s="43">
        <f t="shared" si="21"/>
        <v>6</v>
      </c>
      <c r="AF127" s="43"/>
    </row>
    <row r="128" spans="1:32">
      <c r="A128" t="s">
        <v>23416</v>
      </c>
      <c r="B128" t="s">
        <v>23979</v>
      </c>
      <c r="C128" s="43">
        <v>0</v>
      </c>
      <c r="D128" s="43">
        <v>0</v>
      </c>
      <c r="E128" s="43">
        <f t="shared" si="11"/>
        <v>1</v>
      </c>
      <c r="G128">
        <v>14</v>
      </c>
      <c r="H128" s="43">
        <v>28</v>
      </c>
      <c r="I128" s="43">
        <v>0</v>
      </c>
      <c r="J128">
        <v>0</v>
      </c>
      <c r="K128" s="43">
        <v>0</v>
      </c>
      <c r="L128" s="43">
        <v>0</v>
      </c>
      <c r="M128" s="43">
        <v>0</v>
      </c>
      <c r="N128" s="43">
        <f t="shared" si="12"/>
        <v>84</v>
      </c>
      <c r="O128" s="43">
        <f t="shared" si="13"/>
        <v>14</v>
      </c>
      <c r="P128" s="43">
        <f t="shared" si="14"/>
        <v>28</v>
      </c>
      <c r="Q128" s="43">
        <f t="shared" si="15"/>
        <v>0</v>
      </c>
      <c r="R128" s="43">
        <f t="shared" si="16"/>
        <v>0</v>
      </c>
      <c r="S128" s="43">
        <f t="shared" si="17"/>
        <v>0</v>
      </c>
      <c r="T128" s="43">
        <f t="shared" si="18"/>
        <v>0</v>
      </c>
      <c r="U128" s="43">
        <f t="shared" si="19"/>
        <v>0</v>
      </c>
      <c r="V128" s="43">
        <f t="shared" si="20"/>
        <v>84</v>
      </c>
      <c r="W128" s="43">
        <f t="shared" si="21"/>
        <v>6</v>
      </c>
      <c r="AF128" s="43"/>
    </row>
    <row r="129" spans="1:32">
      <c r="A129" t="s">
        <v>23416</v>
      </c>
      <c r="B129" t="s">
        <v>24692</v>
      </c>
      <c r="C129" s="43">
        <v>0</v>
      </c>
      <c r="D129" s="43">
        <v>0</v>
      </c>
      <c r="E129" s="43">
        <f t="shared" si="11"/>
        <v>0</v>
      </c>
      <c r="G129">
        <v>13</v>
      </c>
      <c r="H129" s="43">
        <v>28</v>
      </c>
      <c r="I129" s="43">
        <v>0</v>
      </c>
      <c r="J129">
        <v>1</v>
      </c>
      <c r="K129" s="43">
        <v>0</v>
      </c>
      <c r="L129" s="43">
        <v>0</v>
      </c>
      <c r="M129" s="43">
        <v>0</v>
      </c>
      <c r="N129" s="43">
        <f t="shared" si="12"/>
        <v>78</v>
      </c>
      <c r="O129" s="43">
        <f t="shared" si="13"/>
        <v>13</v>
      </c>
      <c r="P129" s="43">
        <f t="shared" si="14"/>
        <v>28</v>
      </c>
      <c r="Q129" s="43">
        <f t="shared" si="15"/>
        <v>0</v>
      </c>
      <c r="R129" s="43">
        <f t="shared" si="16"/>
        <v>1</v>
      </c>
      <c r="S129" s="43">
        <f t="shared" si="17"/>
        <v>0</v>
      </c>
      <c r="T129" s="43">
        <f t="shared" si="18"/>
        <v>0</v>
      </c>
      <c r="U129" s="43">
        <f t="shared" si="19"/>
        <v>0</v>
      </c>
      <c r="V129" s="43">
        <f t="shared" si="20"/>
        <v>78</v>
      </c>
      <c r="W129" s="43">
        <f t="shared" si="21"/>
        <v>6</v>
      </c>
      <c r="AF129" s="43"/>
    </row>
    <row r="130" spans="1:32">
      <c r="A130" t="s">
        <v>23416</v>
      </c>
      <c r="B130" t="s">
        <v>25146</v>
      </c>
      <c r="C130" s="43">
        <v>0</v>
      </c>
      <c r="D130" s="43">
        <v>0</v>
      </c>
      <c r="E130" s="43">
        <f t="shared" ref="E130:E193" si="22">IF(TYPE(FIND("_EXT",B130))=1,IF(OR(AND(G130&gt;0,G130&lt;1),(TYPE(FIND("_EXT",B130))=1),EXACT("H2O_EXT",B130),EXACT("ATP_EXT",B130),EXACT("H+_EXT",B130),EXACT("SO4_EXT",B130),EXACT("phosphate_EXT",B130),EXACT("oxygen_EXT",B130),EXACT("CO2_EXT",B130),EXACT("NH4_EXT",B130),EXACT("BIO_EXT",B130),EXACT(B130,"acetate_EXT"),EXACT("acetaldehyde_EXT",B130),EXACT("cellulose_EXT",B130),EXACT(B130,"ethanol_EXT")),1,0),0)</f>
        <v>1</v>
      </c>
      <c r="G130">
        <v>13</v>
      </c>
      <c r="H130" s="43">
        <v>28</v>
      </c>
      <c r="I130" s="43">
        <v>0</v>
      </c>
      <c r="J130">
        <v>1</v>
      </c>
      <c r="K130" s="43">
        <v>0</v>
      </c>
      <c r="L130" s="43">
        <v>0</v>
      </c>
      <c r="M130" s="43">
        <v>0</v>
      </c>
      <c r="N130" s="43">
        <f t="shared" ref="N130:N193" si="23">V130</f>
        <v>78</v>
      </c>
      <c r="O130" s="43">
        <f t="shared" ref="O130:O193" si="24">IF(TYPE(G130)=1,G130,0)</f>
        <v>13</v>
      </c>
      <c r="P130" s="43">
        <f t="shared" ref="P130:P193" si="25">IF(TYPE(H130)=1,H130,0)</f>
        <v>28</v>
      </c>
      <c r="Q130" s="43">
        <f t="shared" ref="Q130:Q193" si="26">IF(TYPE(I130)=1,I130,0)</f>
        <v>0</v>
      </c>
      <c r="R130" s="43">
        <f t="shared" ref="R130:R193" si="27">IF(TYPE(J130)=1,J130,0)</f>
        <v>1</v>
      </c>
      <c r="S130" s="43">
        <f t="shared" ref="S130:S193" si="28">IF(TYPE(K130)=1,K130,0)</f>
        <v>0</v>
      </c>
      <c r="T130" s="43">
        <f t="shared" ref="T130:T193" si="29">IF(TYPE(L130)=1,L130,0)</f>
        <v>0</v>
      </c>
      <c r="U130" s="43">
        <f t="shared" ref="U130:U193" si="30">IF(TYPE(M130)=1,M130,0)</f>
        <v>0</v>
      </c>
      <c r="V130" s="43">
        <f t="shared" ref="V130:V193" si="31">(O130*$O$1)+(P130*$P$1)+(Q130*$Q$1)+(R130*$R$1)+(S130*$S$1)+(T130*$T$1)+(U130*$U$1)</f>
        <v>78</v>
      </c>
      <c r="W130" s="43">
        <f t="shared" ref="W130:W193" si="32">IF(G130=0,V130,V130/O130)</f>
        <v>6</v>
      </c>
      <c r="AF130" s="43"/>
    </row>
    <row r="131" spans="1:32">
      <c r="A131" t="s">
        <v>23416</v>
      </c>
      <c r="B131" t="s">
        <v>24693</v>
      </c>
      <c r="C131" s="43">
        <v>0</v>
      </c>
      <c r="D131" s="43">
        <v>0</v>
      </c>
      <c r="E131" s="43">
        <f t="shared" si="22"/>
        <v>0</v>
      </c>
      <c r="G131">
        <v>13</v>
      </c>
      <c r="H131" s="43">
        <v>26</v>
      </c>
      <c r="I131" s="43">
        <v>0</v>
      </c>
      <c r="J131">
        <v>1</v>
      </c>
      <c r="K131" s="43">
        <v>0</v>
      </c>
      <c r="L131" s="43">
        <v>0</v>
      </c>
      <c r="M131" s="43">
        <v>0</v>
      </c>
      <c r="N131" s="43">
        <f t="shared" si="23"/>
        <v>76</v>
      </c>
      <c r="O131" s="43">
        <f t="shared" si="24"/>
        <v>13</v>
      </c>
      <c r="P131" s="43">
        <f t="shared" si="25"/>
        <v>26</v>
      </c>
      <c r="Q131" s="43">
        <f t="shared" si="26"/>
        <v>0</v>
      </c>
      <c r="R131" s="43">
        <f t="shared" si="27"/>
        <v>1</v>
      </c>
      <c r="S131" s="43">
        <f t="shared" si="28"/>
        <v>0</v>
      </c>
      <c r="T131" s="43">
        <f t="shared" si="29"/>
        <v>0</v>
      </c>
      <c r="U131" s="43">
        <f t="shared" si="30"/>
        <v>0</v>
      </c>
      <c r="V131" s="43">
        <f t="shared" si="31"/>
        <v>76</v>
      </c>
      <c r="W131" s="43">
        <f t="shared" si="32"/>
        <v>5.8461538461538458</v>
      </c>
      <c r="AF131" s="43"/>
    </row>
    <row r="132" spans="1:32">
      <c r="A132" t="s">
        <v>23416</v>
      </c>
      <c r="B132" t="s">
        <v>23980</v>
      </c>
      <c r="C132" s="43">
        <v>0</v>
      </c>
      <c r="D132" s="43">
        <v>0</v>
      </c>
      <c r="E132" s="43">
        <f t="shared" si="22"/>
        <v>1</v>
      </c>
      <c r="G132">
        <v>13</v>
      </c>
      <c r="H132" s="43">
        <v>26</v>
      </c>
      <c r="I132" s="43">
        <v>0</v>
      </c>
      <c r="J132">
        <v>1</v>
      </c>
      <c r="K132" s="43">
        <v>0</v>
      </c>
      <c r="L132" s="43">
        <v>0</v>
      </c>
      <c r="M132" s="43">
        <v>0</v>
      </c>
      <c r="N132" s="43">
        <f t="shared" si="23"/>
        <v>76</v>
      </c>
      <c r="O132" s="43">
        <f t="shared" si="24"/>
        <v>13</v>
      </c>
      <c r="P132" s="43">
        <f t="shared" si="25"/>
        <v>26</v>
      </c>
      <c r="Q132" s="43">
        <f t="shared" si="26"/>
        <v>0</v>
      </c>
      <c r="R132" s="43">
        <f t="shared" si="27"/>
        <v>1</v>
      </c>
      <c r="S132" s="43">
        <f t="shared" si="28"/>
        <v>0</v>
      </c>
      <c r="T132" s="43">
        <f t="shared" si="29"/>
        <v>0</v>
      </c>
      <c r="U132" s="43">
        <f t="shared" si="30"/>
        <v>0</v>
      </c>
      <c r="V132" s="43">
        <f t="shared" si="31"/>
        <v>76</v>
      </c>
      <c r="W132" s="43">
        <f t="shared" si="32"/>
        <v>5.8461538461538458</v>
      </c>
      <c r="AF132" s="43"/>
    </row>
    <row r="133" spans="1:32" s="43" customFormat="1">
      <c r="B133" s="43" t="s">
        <v>24694</v>
      </c>
      <c r="C133" s="43">
        <v>0</v>
      </c>
      <c r="D133" s="43">
        <v>0</v>
      </c>
      <c r="E133" s="43">
        <f t="shared" si="22"/>
        <v>0</v>
      </c>
      <c r="G133" s="43">
        <v>13</v>
      </c>
      <c r="H133" s="43">
        <v>26</v>
      </c>
      <c r="I133" s="43">
        <v>0</v>
      </c>
      <c r="J133" s="43">
        <v>0</v>
      </c>
      <c r="K133" s="43">
        <v>0</v>
      </c>
      <c r="L133" s="43">
        <v>0</v>
      </c>
      <c r="M133" s="43">
        <v>0</v>
      </c>
      <c r="N133" s="43">
        <f t="shared" si="23"/>
        <v>78</v>
      </c>
      <c r="O133" s="43">
        <f t="shared" si="24"/>
        <v>13</v>
      </c>
      <c r="P133" s="43">
        <f t="shared" si="25"/>
        <v>26</v>
      </c>
      <c r="Q133" s="43">
        <f t="shared" si="26"/>
        <v>0</v>
      </c>
      <c r="R133" s="43">
        <f t="shared" si="27"/>
        <v>0</v>
      </c>
      <c r="S133" s="43">
        <f t="shared" si="28"/>
        <v>0</v>
      </c>
      <c r="T133" s="43">
        <f t="shared" si="29"/>
        <v>0</v>
      </c>
      <c r="U133" s="43">
        <f t="shared" si="30"/>
        <v>0</v>
      </c>
      <c r="V133" s="43">
        <f t="shared" si="31"/>
        <v>78</v>
      </c>
      <c r="W133" s="43">
        <f t="shared" si="32"/>
        <v>6</v>
      </c>
    </row>
    <row r="134" spans="1:32">
      <c r="A134" t="s">
        <v>23416</v>
      </c>
      <c r="B134" t="s">
        <v>23981</v>
      </c>
      <c r="C134" s="43">
        <v>0</v>
      </c>
      <c r="D134" s="43">
        <v>0</v>
      </c>
      <c r="E134" s="43">
        <f t="shared" si="22"/>
        <v>1</v>
      </c>
      <c r="G134">
        <v>13</v>
      </c>
      <c r="H134" s="43">
        <v>26</v>
      </c>
      <c r="I134" s="43">
        <v>0</v>
      </c>
      <c r="J134">
        <v>0</v>
      </c>
      <c r="K134" s="43">
        <v>0</v>
      </c>
      <c r="L134" s="43">
        <v>0</v>
      </c>
      <c r="M134" s="43">
        <v>0</v>
      </c>
      <c r="N134" s="43">
        <f t="shared" si="23"/>
        <v>78</v>
      </c>
      <c r="O134" s="43">
        <f t="shared" si="24"/>
        <v>13</v>
      </c>
      <c r="P134" s="43">
        <f t="shared" si="25"/>
        <v>26</v>
      </c>
      <c r="Q134" s="43">
        <f t="shared" si="26"/>
        <v>0</v>
      </c>
      <c r="R134" s="43">
        <f t="shared" si="27"/>
        <v>0</v>
      </c>
      <c r="S134" s="43">
        <f t="shared" si="28"/>
        <v>0</v>
      </c>
      <c r="T134" s="43">
        <f t="shared" si="29"/>
        <v>0</v>
      </c>
      <c r="U134" s="43">
        <f t="shared" si="30"/>
        <v>0</v>
      </c>
      <c r="V134" s="43">
        <f t="shared" si="31"/>
        <v>78</v>
      </c>
      <c r="W134" s="43">
        <f t="shared" si="32"/>
        <v>6</v>
      </c>
      <c r="AF134" s="43"/>
    </row>
    <row r="135" spans="1:32">
      <c r="A135" t="s">
        <v>23416</v>
      </c>
      <c r="B135" t="s">
        <v>24695</v>
      </c>
      <c r="C135" s="43">
        <v>0</v>
      </c>
      <c r="D135" s="43">
        <v>0</v>
      </c>
      <c r="E135" s="43">
        <f t="shared" si="22"/>
        <v>0</v>
      </c>
      <c r="G135">
        <v>11</v>
      </c>
      <c r="H135" s="43">
        <v>24</v>
      </c>
      <c r="I135" s="43">
        <v>0</v>
      </c>
      <c r="J135">
        <v>1</v>
      </c>
      <c r="K135" s="43">
        <v>0</v>
      </c>
      <c r="L135" s="43">
        <v>0</v>
      </c>
      <c r="M135" s="43">
        <v>0</v>
      </c>
      <c r="N135" s="43">
        <f t="shared" si="23"/>
        <v>66</v>
      </c>
      <c r="O135" s="43">
        <f t="shared" si="24"/>
        <v>11</v>
      </c>
      <c r="P135" s="43">
        <f t="shared" si="25"/>
        <v>24</v>
      </c>
      <c r="Q135" s="43">
        <f t="shared" si="26"/>
        <v>0</v>
      </c>
      <c r="R135" s="43">
        <f t="shared" si="27"/>
        <v>1</v>
      </c>
      <c r="S135" s="43">
        <f t="shared" si="28"/>
        <v>0</v>
      </c>
      <c r="T135" s="43">
        <f t="shared" si="29"/>
        <v>0</v>
      </c>
      <c r="U135" s="43">
        <f t="shared" si="30"/>
        <v>0</v>
      </c>
      <c r="V135" s="43">
        <f t="shared" si="31"/>
        <v>66</v>
      </c>
      <c r="W135" s="43">
        <f t="shared" si="32"/>
        <v>6</v>
      </c>
      <c r="AF135" s="43"/>
    </row>
    <row r="136" spans="1:32">
      <c r="A136" t="s">
        <v>23416</v>
      </c>
      <c r="B136" t="s">
        <v>25147</v>
      </c>
      <c r="C136" s="43">
        <v>0</v>
      </c>
      <c r="D136" s="43">
        <v>0</v>
      </c>
      <c r="E136" s="43">
        <f t="shared" si="22"/>
        <v>1</v>
      </c>
      <c r="G136">
        <v>11</v>
      </c>
      <c r="H136" s="43">
        <v>24</v>
      </c>
      <c r="I136" s="43">
        <v>0</v>
      </c>
      <c r="J136">
        <v>1</v>
      </c>
      <c r="K136" s="43">
        <v>0</v>
      </c>
      <c r="L136" s="43">
        <v>0</v>
      </c>
      <c r="M136" s="43">
        <v>0</v>
      </c>
      <c r="N136" s="43">
        <f t="shared" si="23"/>
        <v>66</v>
      </c>
      <c r="O136" s="43">
        <f t="shared" si="24"/>
        <v>11</v>
      </c>
      <c r="P136" s="43">
        <f t="shared" si="25"/>
        <v>24</v>
      </c>
      <c r="Q136" s="43">
        <f t="shared" si="26"/>
        <v>0</v>
      </c>
      <c r="R136" s="43">
        <f t="shared" si="27"/>
        <v>1</v>
      </c>
      <c r="S136" s="43">
        <f t="shared" si="28"/>
        <v>0</v>
      </c>
      <c r="T136" s="43">
        <f t="shared" si="29"/>
        <v>0</v>
      </c>
      <c r="U136" s="43">
        <f t="shared" si="30"/>
        <v>0</v>
      </c>
      <c r="V136" s="43">
        <f t="shared" si="31"/>
        <v>66</v>
      </c>
      <c r="W136" s="43">
        <f t="shared" si="32"/>
        <v>6</v>
      </c>
      <c r="AF136" s="43"/>
    </row>
    <row r="137" spans="1:32">
      <c r="A137" t="s">
        <v>23416</v>
      </c>
      <c r="B137" t="s">
        <v>24696</v>
      </c>
      <c r="C137" s="43">
        <v>0</v>
      </c>
      <c r="D137" s="43">
        <v>0</v>
      </c>
      <c r="E137" s="43">
        <f t="shared" si="22"/>
        <v>0</v>
      </c>
      <c r="G137">
        <v>11</v>
      </c>
      <c r="H137" s="43">
        <v>22</v>
      </c>
      <c r="I137" s="43">
        <v>0</v>
      </c>
      <c r="J137">
        <v>1</v>
      </c>
      <c r="K137" s="43">
        <v>0</v>
      </c>
      <c r="L137" s="43">
        <v>0</v>
      </c>
      <c r="M137" s="43">
        <v>0</v>
      </c>
      <c r="N137" s="43">
        <f t="shared" si="23"/>
        <v>64</v>
      </c>
      <c r="O137" s="43">
        <f t="shared" si="24"/>
        <v>11</v>
      </c>
      <c r="P137" s="43">
        <f t="shared" si="25"/>
        <v>22</v>
      </c>
      <c r="Q137" s="43">
        <f t="shared" si="26"/>
        <v>0</v>
      </c>
      <c r="R137" s="43">
        <f t="shared" si="27"/>
        <v>1</v>
      </c>
      <c r="S137" s="43">
        <f t="shared" si="28"/>
        <v>0</v>
      </c>
      <c r="T137" s="43">
        <f t="shared" si="29"/>
        <v>0</v>
      </c>
      <c r="U137" s="43">
        <f t="shared" si="30"/>
        <v>0</v>
      </c>
      <c r="V137" s="43">
        <f t="shared" si="31"/>
        <v>64</v>
      </c>
      <c r="W137" s="43">
        <f t="shared" si="32"/>
        <v>5.8181818181818183</v>
      </c>
      <c r="AF137" s="43"/>
    </row>
    <row r="138" spans="1:32">
      <c r="A138" t="s">
        <v>23416</v>
      </c>
      <c r="B138" t="s">
        <v>23871</v>
      </c>
      <c r="C138" s="43">
        <v>0</v>
      </c>
      <c r="D138" s="43">
        <v>0</v>
      </c>
      <c r="E138" s="43">
        <f t="shared" si="22"/>
        <v>1</v>
      </c>
      <c r="G138">
        <v>11</v>
      </c>
      <c r="H138" s="43">
        <v>22</v>
      </c>
      <c r="I138" s="43">
        <v>0</v>
      </c>
      <c r="J138">
        <v>1</v>
      </c>
      <c r="K138" s="43">
        <v>0</v>
      </c>
      <c r="L138" s="43">
        <v>0</v>
      </c>
      <c r="M138" s="43">
        <v>0</v>
      </c>
      <c r="N138" s="43">
        <f t="shared" si="23"/>
        <v>64</v>
      </c>
      <c r="O138" s="43">
        <f t="shared" si="24"/>
        <v>11</v>
      </c>
      <c r="P138" s="43">
        <f t="shared" si="25"/>
        <v>22</v>
      </c>
      <c r="Q138" s="43">
        <f t="shared" si="26"/>
        <v>0</v>
      </c>
      <c r="R138" s="43">
        <f t="shared" si="27"/>
        <v>1</v>
      </c>
      <c r="S138" s="43">
        <f t="shared" si="28"/>
        <v>0</v>
      </c>
      <c r="T138" s="43">
        <f t="shared" si="29"/>
        <v>0</v>
      </c>
      <c r="U138" s="43">
        <f t="shared" si="30"/>
        <v>0</v>
      </c>
      <c r="V138" s="43">
        <f t="shared" si="31"/>
        <v>64</v>
      </c>
      <c r="W138" s="43">
        <f t="shared" si="32"/>
        <v>5.8181818181818183</v>
      </c>
      <c r="AF138" s="43"/>
    </row>
    <row r="139" spans="1:32">
      <c r="A139" t="s">
        <v>23416</v>
      </c>
      <c r="B139" t="s">
        <v>24697</v>
      </c>
      <c r="C139" s="43">
        <v>0</v>
      </c>
      <c r="D139" s="43">
        <v>0</v>
      </c>
      <c r="E139" s="43">
        <f t="shared" si="22"/>
        <v>0</v>
      </c>
      <c r="G139">
        <v>11</v>
      </c>
      <c r="H139" s="43">
        <v>22</v>
      </c>
      <c r="I139" s="43">
        <v>0</v>
      </c>
      <c r="J139">
        <v>0</v>
      </c>
      <c r="K139" s="43">
        <v>0</v>
      </c>
      <c r="L139" s="43">
        <v>0</v>
      </c>
      <c r="M139" s="43">
        <v>0</v>
      </c>
      <c r="N139" s="43">
        <f t="shared" si="23"/>
        <v>66</v>
      </c>
      <c r="O139" s="43">
        <f t="shared" si="24"/>
        <v>11</v>
      </c>
      <c r="P139" s="43">
        <f t="shared" si="25"/>
        <v>22</v>
      </c>
      <c r="Q139" s="43">
        <f t="shared" si="26"/>
        <v>0</v>
      </c>
      <c r="R139" s="43">
        <f t="shared" si="27"/>
        <v>0</v>
      </c>
      <c r="S139" s="43">
        <f t="shared" si="28"/>
        <v>0</v>
      </c>
      <c r="T139" s="43">
        <f t="shared" si="29"/>
        <v>0</v>
      </c>
      <c r="U139" s="43">
        <f t="shared" si="30"/>
        <v>0</v>
      </c>
      <c r="V139" s="43">
        <f t="shared" si="31"/>
        <v>66</v>
      </c>
      <c r="W139" s="43">
        <f t="shared" si="32"/>
        <v>6</v>
      </c>
      <c r="AF139" s="43"/>
    </row>
    <row r="140" spans="1:32">
      <c r="A140" t="s">
        <v>23416</v>
      </c>
      <c r="B140" t="s">
        <v>23872</v>
      </c>
      <c r="C140" s="43">
        <v>0</v>
      </c>
      <c r="D140" s="43">
        <v>0</v>
      </c>
      <c r="E140" s="43">
        <f t="shared" si="22"/>
        <v>1</v>
      </c>
      <c r="G140">
        <v>11</v>
      </c>
      <c r="H140" s="43">
        <v>22</v>
      </c>
      <c r="I140" s="43">
        <v>0</v>
      </c>
      <c r="J140">
        <v>0</v>
      </c>
      <c r="K140" s="43">
        <v>0</v>
      </c>
      <c r="L140" s="43">
        <v>0</v>
      </c>
      <c r="M140" s="43">
        <v>0</v>
      </c>
      <c r="N140" s="43">
        <f t="shared" si="23"/>
        <v>66</v>
      </c>
      <c r="O140" s="43">
        <f t="shared" si="24"/>
        <v>11</v>
      </c>
      <c r="P140" s="43">
        <f t="shared" si="25"/>
        <v>22</v>
      </c>
      <c r="Q140" s="43">
        <f t="shared" si="26"/>
        <v>0</v>
      </c>
      <c r="R140" s="43">
        <f t="shared" si="27"/>
        <v>0</v>
      </c>
      <c r="S140" s="43">
        <f t="shared" si="28"/>
        <v>0</v>
      </c>
      <c r="T140" s="43">
        <f t="shared" si="29"/>
        <v>0</v>
      </c>
      <c r="U140" s="43">
        <f t="shared" si="30"/>
        <v>0</v>
      </c>
      <c r="V140" s="43">
        <f t="shared" si="31"/>
        <v>66</v>
      </c>
      <c r="W140" s="43">
        <f t="shared" si="32"/>
        <v>6</v>
      </c>
      <c r="AF140" s="43"/>
    </row>
    <row r="141" spans="1:32">
      <c r="A141" t="s">
        <v>23416</v>
      </c>
      <c r="B141" t="s">
        <v>24698</v>
      </c>
      <c r="C141" s="43">
        <v>0</v>
      </c>
      <c r="D141" s="43">
        <v>0</v>
      </c>
      <c r="E141" s="43">
        <f t="shared" si="22"/>
        <v>0</v>
      </c>
      <c r="G141">
        <v>7</v>
      </c>
      <c r="H141" s="43">
        <v>9</v>
      </c>
      <c r="I141" s="43">
        <v>0</v>
      </c>
      <c r="J141">
        <v>6</v>
      </c>
      <c r="K141" s="43">
        <v>0</v>
      </c>
      <c r="L141" s="43">
        <v>0</v>
      </c>
      <c r="M141">
        <v>-1</v>
      </c>
      <c r="N141" s="43">
        <f t="shared" si="23"/>
        <v>26</v>
      </c>
      <c r="O141" s="43">
        <f t="shared" si="24"/>
        <v>7</v>
      </c>
      <c r="P141" s="43">
        <f t="shared" si="25"/>
        <v>9</v>
      </c>
      <c r="Q141" s="43">
        <f t="shared" si="26"/>
        <v>0</v>
      </c>
      <c r="R141" s="43">
        <f t="shared" si="27"/>
        <v>6</v>
      </c>
      <c r="S141" s="43">
        <f t="shared" si="28"/>
        <v>0</v>
      </c>
      <c r="T141" s="43">
        <f t="shared" si="29"/>
        <v>0</v>
      </c>
      <c r="U141" s="43">
        <f t="shared" si="30"/>
        <v>-1</v>
      </c>
      <c r="V141" s="43">
        <f t="shared" si="31"/>
        <v>26</v>
      </c>
      <c r="W141" s="43">
        <f t="shared" si="32"/>
        <v>3.7142857142857144</v>
      </c>
      <c r="AF141" s="43"/>
    </row>
    <row r="142" spans="1:32">
      <c r="A142" t="s">
        <v>23416</v>
      </c>
      <c r="B142" t="s">
        <v>24699</v>
      </c>
      <c r="C142" s="43">
        <v>0</v>
      </c>
      <c r="D142" s="43">
        <v>0</v>
      </c>
      <c r="E142" s="43">
        <f t="shared" si="22"/>
        <v>0</v>
      </c>
      <c r="G142">
        <v>7</v>
      </c>
      <c r="H142" s="43">
        <v>7</v>
      </c>
      <c r="I142" s="43">
        <v>0</v>
      </c>
      <c r="J142">
        <v>5</v>
      </c>
      <c r="K142" s="43">
        <v>0</v>
      </c>
      <c r="L142" s="43">
        <v>0</v>
      </c>
      <c r="M142">
        <v>-1</v>
      </c>
      <c r="N142" s="43">
        <f t="shared" si="23"/>
        <v>26</v>
      </c>
      <c r="O142" s="43">
        <f t="shared" si="24"/>
        <v>7</v>
      </c>
      <c r="P142" s="43">
        <f t="shared" si="25"/>
        <v>7</v>
      </c>
      <c r="Q142" s="43">
        <f t="shared" si="26"/>
        <v>0</v>
      </c>
      <c r="R142" s="43">
        <f t="shared" si="27"/>
        <v>5</v>
      </c>
      <c r="S142" s="43">
        <f t="shared" si="28"/>
        <v>0</v>
      </c>
      <c r="T142" s="43">
        <f t="shared" si="29"/>
        <v>0</v>
      </c>
      <c r="U142" s="43">
        <f t="shared" si="30"/>
        <v>-1</v>
      </c>
      <c r="V142" s="43">
        <f t="shared" si="31"/>
        <v>26</v>
      </c>
      <c r="W142" s="43">
        <f t="shared" si="32"/>
        <v>3.7142857142857144</v>
      </c>
      <c r="AF142" s="43"/>
    </row>
    <row r="143" spans="1:32">
      <c r="A143" t="s">
        <v>23416</v>
      </c>
      <c r="B143" t="s">
        <v>24700</v>
      </c>
      <c r="C143" s="43">
        <v>0</v>
      </c>
      <c r="D143" s="43">
        <v>0</v>
      </c>
      <c r="E143" s="43">
        <f t="shared" si="22"/>
        <v>0</v>
      </c>
      <c r="G143">
        <v>5</v>
      </c>
      <c r="H143" s="43">
        <v>7</v>
      </c>
      <c r="I143" s="43">
        <v>0</v>
      </c>
      <c r="J143">
        <v>3</v>
      </c>
      <c r="K143" s="43">
        <v>0</v>
      </c>
      <c r="L143" s="43">
        <v>0</v>
      </c>
      <c r="M143">
        <v>-1</v>
      </c>
      <c r="N143" s="43">
        <f t="shared" si="23"/>
        <v>22</v>
      </c>
      <c r="O143" s="43">
        <f t="shared" si="24"/>
        <v>5</v>
      </c>
      <c r="P143" s="43">
        <f t="shared" si="25"/>
        <v>7</v>
      </c>
      <c r="Q143" s="43">
        <f t="shared" si="26"/>
        <v>0</v>
      </c>
      <c r="R143" s="43">
        <f t="shared" si="27"/>
        <v>3</v>
      </c>
      <c r="S143" s="43">
        <f t="shared" si="28"/>
        <v>0</v>
      </c>
      <c r="T143" s="43">
        <f t="shared" si="29"/>
        <v>0</v>
      </c>
      <c r="U143" s="43">
        <f t="shared" si="30"/>
        <v>-1</v>
      </c>
      <c r="V143" s="43">
        <f t="shared" si="31"/>
        <v>22</v>
      </c>
      <c r="W143" s="43">
        <f t="shared" si="32"/>
        <v>4.4000000000000004</v>
      </c>
      <c r="AF143" s="43"/>
    </row>
    <row r="144" spans="1:32">
      <c r="A144" t="s">
        <v>23416</v>
      </c>
      <c r="B144" t="s">
        <v>25149</v>
      </c>
      <c r="C144" s="43">
        <v>0</v>
      </c>
      <c r="D144" s="43">
        <v>0</v>
      </c>
      <c r="E144" s="43">
        <f t="shared" si="22"/>
        <v>0</v>
      </c>
      <c r="G144" s="43">
        <v>5</v>
      </c>
      <c r="H144" s="43">
        <v>10</v>
      </c>
      <c r="I144" s="43">
        <v>0</v>
      </c>
      <c r="J144" s="43">
        <v>1</v>
      </c>
      <c r="K144" s="43">
        <v>0</v>
      </c>
      <c r="L144" s="43">
        <v>0</v>
      </c>
      <c r="M144" s="43">
        <v>0</v>
      </c>
      <c r="N144" s="43">
        <f t="shared" si="23"/>
        <v>28</v>
      </c>
      <c r="O144" s="43">
        <f t="shared" si="24"/>
        <v>5</v>
      </c>
      <c r="P144" s="43">
        <f t="shared" si="25"/>
        <v>10</v>
      </c>
      <c r="Q144" s="43">
        <f t="shared" si="26"/>
        <v>0</v>
      </c>
      <c r="R144" s="43">
        <f t="shared" si="27"/>
        <v>1</v>
      </c>
      <c r="S144" s="43">
        <f t="shared" si="28"/>
        <v>0</v>
      </c>
      <c r="T144" s="43">
        <f t="shared" si="29"/>
        <v>0</v>
      </c>
      <c r="U144" s="43">
        <f t="shared" si="30"/>
        <v>0</v>
      </c>
      <c r="V144" s="43">
        <f t="shared" si="31"/>
        <v>28</v>
      </c>
      <c r="W144" s="43">
        <f t="shared" si="32"/>
        <v>5.6</v>
      </c>
      <c r="AF144" s="43"/>
    </row>
    <row r="145" spans="1:32">
      <c r="A145" t="s">
        <v>23416</v>
      </c>
      <c r="B145" t="s">
        <v>25148</v>
      </c>
      <c r="C145" s="43">
        <v>0</v>
      </c>
      <c r="D145" s="43">
        <v>0</v>
      </c>
      <c r="E145" s="43">
        <f t="shared" si="22"/>
        <v>1</v>
      </c>
      <c r="G145" s="43">
        <v>5</v>
      </c>
      <c r="H145" s="43">
        <v>10</v>
      </c>
      <c r="I145" s="43">
        <v>0</v>
      </c>
      <c r="J145" s="43">
        <v>1</v>
      </c>
      <c r="K145" s="43">
        <v>0</v>
      </c>
      <c r="L145" s="43">
        <v>0</v>
      </c>
      <c r="M145" s="43">
        <v>0</v>
      </c>
      <c r="N145" s="43">
        <f t="shared" si="23"/>
        <v>28</v>
      </c>
      <c r="O145" s="43">
        <f t="shared" si="24"/>
        <v>5</v>
      </c>
      <c r="P145" s="43">
        <f t="shared" si="25"/>
        <v>10</v>
      </c>
      <c r="Q145" s="43">
        <f t="shared" si="26"/>
        <v>0</v>
      </c>
      <c r="R145" s="43">
        <f t="shared" si="27"/>
        <v>1</v>
      </c>
      <c r="S145" s="43">
        <f t="shared" si="28"/>
        <v>0</v>
      </c>
      <c r="T145" s="43">
        <f t="shared" si="29"/>
        <v>0</v>
      </c>
      <c r="U145" s="43">
        <f t="shared" si="30"/>
        <v>0</v>
      </c>
      <c r="V145" s="43">
        <f t="shared" si="31"/>
        <v>28</v>
      </c>
      <c r="W145" s="43">
        <f t="shared" si="32"/>
        <v>5.6</v>
      </c>
      <c r="AF145" s="43"/>
    </row>
    <row r="146" spans="1:32">
      <c r="A146" t="s">
        <v>23416</v>
      </c>
      <c r="B146" t="s">
        <v>25151</v>
      </c>
      <c r="C146" s="43">
        <v>0</v>
      </c>
      <c r="D146" s="43">
        <v>0</v>
      </c>
      <c r="E146" s="43">
        <f t="shared" si="22"/>
        <v>0</v>
      </c>
      <c r="G146">
        <v>5</v>
      </c>
      <c r="H146" s="43">
        <v>9</v>
      </c>
      <c r="I146" s="43">
        <v>0</v>
      </c>
      <c r="J146">
        <v>2</v>
      </c>
      <c r="K146" s="43">
        <v>0</v>
      </c>
      <c r="L146" s="43">
        <v>0</v>
      </c>
      <c r="M146">
        <v>-1</v>
      </c>
      <c r="N146" s="43">
        <f t="shared" si="23"/>
        <v>26</v>
      </c>
      <c r="O146" s="43">
        <f t="shared" si="24"/>
        <v>5</v>
      </c>
      <c r="P146" s="43">
        <f t="shared" si="25"/>
        <v>9</v>
      </c>
      <c r="Q146" s="43">
        <f t="shared" si="26"/>
        <v>0</v>
      </c>
      <c r="R146" s="43">
        <f t="shared" si="27"/>
        <v>2</v>
      </c>
      <c r="S146" s="43">
        <f t="shared" si="28"/>
        <v>0</v>
      </c>
      <c r="T146" s="43">
        <f t="shared" si="29"/>
        <v>0</v>
      </c>
      <c r="U146" s="43">
        <f t="shared" si="30"/>
        <v>-1</v>
      </c>
      <c r="V146" s="43">
        <f t="shared" si="31"/>
        <v>26</v>
      </c>
      <c r="W146" s="43">
        <f t="shared" si="32"/>
        <v>5.2</v>
      </c>
      <c r="AF146" s="43"/>
    </row>
    <row r="147" spans="1:32">
      <c r="A147" t="s">
        <v>23416</v>
      </c>
      <c r="B147" t="s">
        <v>25150</v>
      </c>
      <c r="C147" s="43">
        <v>0</v>
      </c>
      <c r="D147" s="43">
        <v>0</v>
      </c>
      <c r="E147" s="43">
        <f t="shared" si="22"/>
        <v>1</v>
      </c>
      <c r="G147">
        <v>5</v>
      </c>
      <c r="H147" s="43">
        <v>9</v>
      </c>
      <c r="I147" s="43">
        <v>0</v>
      </c>
      <c r="J147">
        <v>2</v>
      </c>
      <c r="K147" s="43">
        <v>0</v>
      </c>
      <c r="L147" s="43">
        <v>0</v>
      </c>
      <c r="M147">
        <v>-1</v>
      </c>
      <c r="N147" s="43">
        <f t="shared" si="23"/>
        <v>26</v>
      </c>
      <c r="O147" s="43">
        <f t="shared" si="24"/>
        <v>5</v>
      </c>
      <c r="P147" s="43">
        <f t="shared" si="25"/>
        <v>9</v>
      </c>
      <c r="Q147" s="43">
        <f t="shared" si="26"/>
        <v>0</v>
      </c>
      <c r="R147" s="43">
        <f t="shared" si="27"/>
        <v>2</v>
      </c>
      <c r="S147" s="43">
        <f t="shared" si="28"/>
        <v>0</v>
      </c>
      <c r="T147" s="43">
        <f t="shared" si="29"/>
        <v>0</v>
      </c>
      <c r="U147" s="43">
        <f t="shared" si="30"/>
        <v>-1</v>
      </c>
      <c r="V147" s="43">
        <f t="shared" si="31"/>
        <v>26</v>
      </c>
      <c r="W147" s="43">
        <f t="shared" si="32"/>
        <v>5.2</v>
      </c>
      <c r="AF147" s="43"/>
    </row>
    <row r="148" spans="1:32">
      <c r="A148" t="s">
        <v>23416</v>
      </c>
      <c r="B148" t="s">
        <v>25153</v>
      </c>
      <c r="C148" s="43">
        <v>0</v>
      </c>
      <c r="D148" s="43">
        <v>0</v>
      </c>
      <c r="E148" s="43">
        <f t="shared" si="22"/>
        <v>0</v>
      </c>
      <c r="G148">
        <v>5</v>
      </c>
      <c r="H148" s="43">
        <v>12</v>
      </c>
      <c r="I148" s="43">
        <v>0</v>
      </c>
      <c r="J148">
        <v>1</v>
      </c>
      <c r="K148" s="43">
        <v>0</v>
      </c>
      <c r="L148" s="43">
        <v>0</v>
      </c>
      <c r="M148">
        <v>0</v>
      </c>
      <c r="N148" s="43">
        <f t="shared" si="23"/>
        <v>30</v>
      </c>
      <c r="O148" s="43">
        <f t="shared" si="24"/>
        <v>5</v>
      </c>
      <c r="P148" s="43">
        <f t="shared" si="25"/>
        <v>12</v>
      </c>
      <c r="Q148" s="43">
        <f t="shared" si="26"/>
        <v>0</v>
      </c>
      <c r="R148" s="43">
        <f t="shared" si="27"/>
        <v>1</v>
      </c>
      <c r="S148" s="43">
        <f t="shared" si="28"/>
        <v>0</v>
      </c>
      <c r="T148" s="43">
        <f t="shared" si="29"/>
        <v>0</v>
      </c>
      <c r="U148" s="43">
        <f t="shared" si="30"/>
        <v>0</v>
      </c>
      <c r="V148" s="43">
        <f t="shared" si="31"/>
        <v>30</v>
      </c>
      <c r="W148" s="43">
        <f t="shared" si="32"/>
        <v>6</v>
      </c>
      <c r="AF148" s="43"/>
    </row>
    <row r="149" spans="1:32">
      <c r="B149" t="s">
        <v>25152</v>
      </c>
      <c r="C149" s="43">
        <v>0</v>
      </c>
      <c r="D149" s="43">
        <v>0</v>
      </c>
      <c r="E149" s="43">
        <f t="shared" si="22"/>
        <v>1</v>
      </c>
      <c r="G149">
        <v>5</v>
      </c>
      <c r="H149" s="43">
        <v>12</v>
      </c>
      <c r="I149" s="43">
        <v>0</v>
      </c>
      <c r="J149">
        <v>1</v>
      </c>
      <c r="K149" s="43">
        <v>0</v>
      </c>
      <c r="L149" s="43">
        <v>0</v>
      </c>
      <c r="M149">
        <v>0</v>
      </c>
      <c r="N149" s="43">
        <f t="shared" si="23"/>
        <v>30</v>
      </c>
      <c r="O149" s="43">
        <f t="shared" si="24"/>
        <v>5</v>
      </c>
      <c r="P149" s="43">
        <f t="shared" si="25"/>
        <v>12</v>
      </c>
      <c r="Q149" s="43">
        <f t="shared" si="26"/>
        <v>0</v>
      </c>
      <c r="R149" s="43">
        <f t="shared" si="27"/>
        <v>1</v>
      </c>
      <c r="S149" s="43">
        <f t="shared" si="28"/>
        <v>0</v>
      </c>
      <c r="T149" s="43">
        <f t="shared" si="29"/>
        <v>0</v>
      </c>
      <c r="U149" s="43">
        <f t="shared" si="30"/>
        <v>0</v>
      </c>
      <c r="V149" s="43">
        <f t="shared" si="31"/>
        <v>30</v>
      </c>
      <c r="W149" s="43">
        <f t="shared" si="32"/>
        <v>6</v>
      </c>
      <c r="AF149" s="43"/>
    </row>
    <row r="150" spans="1:32">
      <c r="B150" t="s">
        <v>25155</v>
      </c>
      <c r="C150" s="43">
        <v>0</v>
      </c>
      <c r="D150" s="43">
        <v>0</v>
      </c>
      <c r="E150" s="43">
        <f t="shared" si="22"/>
        <v>0</v>
      </c>
      <c r="G150">
        <v>7</v>
      </c>
      <c r="H150" s="43">
        <v>14</v>
      </c>
      <c r="I150" s="43">
        <v>0</v>
      </c>
      <c r="J150">
        <v>2</v>
      </c>
      <c r="K150" s="43">
        <v>0</v>
      </c>
      <c r="L150" s="43">
        <v>0</v>
      </c>
      <c r="M150">
        <v>0</v>
      </c>
      <c r="N150" s="43">
        <f t="shared" si="23"/>
        <v>38</v>
      </c>
      <c r="O150" s="43">
        <f t="shared" si="24"/>
        <v>7</v>
      </c>
      <c r="P150" s="43">
        <f t="shared" si="25"/>
        <v>14</v>
      </c>
      <c r="Q150" s="43">
        <f t="shared" si="26"/>
        <v>0</v>
      </c>
      <c r="R150" s="43">
        <f t="shared" si="27"/>
        <v>2</v>
      </c>
      <c r="S150" s="43">
        <f t="shared" si="28"/>
        <v>0</v>
      </c>
      <c r="T150" s="43">
        <f t="shared" si="29"/>
        <v>0</v>
      </c>
      <c r="U150" s="43">
        <f t="shared" si="30"/>
        <v>0</v>
      </c>
      <c r="V150" s="43">
        <f t="shared" si="31"/>
        <v>38</v>
      </c>
      <c r="W150" s="43">
        <f t="shared" si="32"/>
        <v>5.4285714285714288</v>
      </c>
      <c r="AF150" s="43"/>
    </row>
    <row r="151" spans="1:32">
      <c r="B151" t="s">
        <v>25154</v>
      </c>
      <c r="C151" s="43">
        <v>0</v>
      </c>
      <c r="D151" s="43">
        <v>0</v>
      </c>
      <c r="E151" s="43">
        <f t="shared" si="22"/>
        <v>1</v>
      </c>
      <c r="G151">
        <v>7</v>
      </c>
      <c r="H151" s="43">
        <v>14</v>
      </c>
      <c r="I151" s="43">
        <v>0</v>
      </c>
      <c r="J151">
        <v>2</v>
      </c>
      <c r="K151" s="43">
        <v>0</v>
      </c>
      <c r="L151" s="43">
        <v>0</v>
      </c>
      <c r="M151">
        <v>0</v>
      </c>
      <c r="N151" s="43">
        <f t="shared" si="23"/>
        <v>38</v>
      </c>
      <c r="O151" s="43">
        <f t="shared" si="24"/>
        <v>7</v>
      </c>
      <c r="P151" s="43">
        <f t="shared" si="25"/>
        <v>14</v>
      </c>
      <c r="Q151" s="43">
        <f t="shared" si="26"/>
        <v>0</v>
      </c>
      <c r="R151" s="43">
        <f t="shared" si="27"/>
        <v>2</v>
      </c>
      <c r="S151" s="43">
        <f t="shared" si="28"/>
        <v>0</v>
      </c>
      <c r="T151" s="43">
        <f t="shared" si="29"/>
        <v>0</v>
      </c>
      <c r="U151" s="43">
        <f t="shared" si="30"/>
        <v>0</v>
      </c>
      <c r="V151" s="43">
        <f t="shared" si="31"/>
        <v>38</v>
      </c>
      <c r="W151" s="43">
        <f t="shared" si="32"/>
        <v>5.4285714285714288</v>
      </c>
      <c r="AF151" s="43"/>
    </row>
    <row r="152" spans="1:32">
      <c r="B152" t="s">
        <v>25157</v>
      </c>
      <c r="C152" s="43">
        <v>0</v>
      </c>
      <c r="D152" s="43">
        <v>0</v>
      </c>
      <c r="E152" s="43">
        <f t="shared" si="22"/>
        <v>0</v>
      </c>
      <c r="G152">
        <v>4</v>
      </c>
      <c r="H152" s="43">
        <v>8</v>
      </c>
      <c r="I152" s="43">
        <v>0</v>
      </c>
      <c r="J152">
        <v>1</v>
      </c>
      <c r="K152" s="43">
        <v>0</v>
      </c>
      <c r="L152">
        <v>1</v>
      </c>
      <c r="M152">
        <v>0</v>
      </c>
      <c r="N152" s="43">
        <f t="shared" si="23"/>
        <v>28</v>
      </c>
      <c r="O152" s="43">
        <f t="shared" si="24"/>
        <v>4</v>
      </c>
      <c r="P152" s="43">
        <f t="shared" si="25"/>
        <v>8</v>
      </c>
      <c r="Q152" s="43">
        <f t="shared" si="26"/>
        <v>0</v>
      </c>
      <c r="R152" s="43">
        <f t="shared" si="27"/>
        <v>1</v>
      </c>
      <c r="S152" s="43">
        <f t="shared" si="28"/>
        <v>0</v>
      </c>
      <c r="T152" s="43">
        <f t="shared" si="29"/>
        <v>1</v>
      </c>
      <c r="U152" s="43">
        <f t="shared" si="30"/>
        <v>0</v>
      </c>
      <c r="V152" s="43">
        <f t="shared" si="31"/>
        <v>28</v>
      </c>
      <c r="W152" s="43">
        <f t="shared" si="32"/>
        <v>7</v>
      </c>
      <c r="AF152" s="43"/>
    </row>
    <row r="153" spans="1:32">
      <c r="B153" t="s">
        <v>25156</v>
      </c>
      <c r="C153" s="43">
        <v>0</v>
      </c>
      <c r="D153">
        <v>0</v>
      </c>
      <c r="E153" s="43">
        <f t="shared" si="22"/>
        <v>1</v>
      </c>
      <c r="G153">
        <v>4</v>
      </c>
      <c r="H153" s="43">
        <v>8</v>
      </c>
      <c r="I153" s="43">
        <v>0</v>
      </c>
      <c r="J153">
        <v>1</v>
      </c>
      <c r="K153" s="43">
        <v>0</v>
      </c>
      <c r="L153">
        <v>1</v>
      </c>
      <c r="M153">
        <v>0</v>
      </c>
      <c r="N153" s="43">
        <f t="shared" si="23"/>
        <v>28</v>
      </c>
      <c r="O153" s="43">
        <f t="shared" si="24"/>
        <v>4</v>
      </c>
      <c r="P153" s="43">
        <f t="shared" si="25"/>
        <v>8</v>
      </c>
      <c r="Q153" s="43">
        <f t="shared" si="26"/>
        <v>0</v>
      </c>
      <c r="R153" s="43">
        <f t="shared" si="27"/>
        <v>1</v>
      </c>
      <c r="S153" s="43">
        <f t="shared" si="28"/>
        <v>0</v>
      </c>
      <c r="T153" s="43">
        <f t="shared" si="29"/>
        <v>1</v>
      </c>
      <c r="U153" s="43">
        <f t="shared" si="30"/>
        <v>0</v>
      </c>
      <c r="V153" s="43">
        <f t="shared" si="31"/>
        <v>28</v>
      </c>
      <c r="W153" s="43">
        <f t="shared" si="32"/>
        <v>7</v>
      </c>
      <c r="AF153" s="43"/>
    </row>
    <row r="154" spans="1:32">
      <c r="B154" t="s">
        <v>25159</v>
      </c>
      <c r="C154" s="43">
        <v>0</v>
      </c>
      <c r="D154">
        <v>0</v>
      </c>
      <c r="E154" s="43">
        <f t="shared" si="22"/>
        <v>0</v>
      </c>
      <c r="G154" s="43">
        <v>4</v>
      </c>
      <c r="H154" s="43">
        <v>7</v>
      </c>
      <c r="I154" s="43">
        <v>0</v>
      </c>
      <c r="J154" s="43">
        <v>2</v>
      </c>
      <c r="K154" s="43">
        <v>0</v>
      </c>
      <c r="L154" s="43">
        <v>1</v>
      </c>
      <c r="M154" s="43">
        <v>-1</v>
      </c>
      <c r="N154" s="43">
        <f t="shared" si="23"/>
        <v>26</v>
      </c>
      <c r="O154" s="43">
        <f t="shared" si="24"/>
        <v>4</v>
      </c>
      <c r="P154" s="43">
        <f t="shared" si="25"/>
        <v>7</v>
      </c>
      <c r="Q154" s="43">
        <f t="shared" si="26"/>
        <v>0</v>
      </c>
      <c r="R154" s="43">
        <f t="shared" si="27"/>
        <v>2</v>
      </c>
      <c r="S154" s="43">
        <f t="shared" si="28"/>
        <v>0</v>
      </c>
      <c r="T154" s="43">
        <f t="shared" si="29"/>
        <v>1</v>
      </c>
      <c r="U154" s="43">
        <f t="shared" si="30"/>
        <v>-1</v>
      </c>
      <c r="V154" s="43">
        <f t="shared" si="31"/>
        <v>26</v>
      </c>
      <c r="W154" s="43">
        <f t="shared" si="32"/>
        <v>6.5</v>
      </c>
      <c r="AF154" s="43"/>
    </row>
    <row r="155" spans="1:32">
      <c r="A155" t="s">
        <v>23416</v>
      </c>
      <c r="B155" t="s">
        <v>25158</v>
      </c>
      <c r="C155" s="43">
        <v>0</v>
      </c>
      <c r="D155" s="43">
        <v>0</v>
      </c>
      <c r="E155" s="43">
        <f t="shared" si="22"/>
        <v>1</v>
      </c>
      <c r="G155">
        <v>4</v>
      </c>
      <c r="H155" s="43">
        <v>7</v>
      </c>
      <c r="I155" s="43">
        <v>0</v>
      </c>
      <c r="J155">
        <v>2</v>
      </c>
      <c r="K155" s="43">
        <v>0</v>
      </c>
      <c r="L155">
        <v>1</v>
      </c>
      <c r="M155">
        <v>-1</v>
      </c>
      <c r="N155" s="43">
        <f t="shared" si="23"/>
        <v>26</v>
      </c>
      <c r="O155" s="43">
        <f t="shared" si="24"/>
        <v>4</v>
      </c>
      <c r="P155" s="43">
        <f t="shared" si="25"/>
        <v>7</v>
      </c>
      <c r="Q155" s="43">
        <f t="shared" si="26"/>
        <v>0</v>
      </c>
      <c r="R155" s="43">
        <f t="shared" si="27"/>
        <v>2</v>
      </c>
      <c r="S155" s="43">
        <f t="shared" si="28"/>
        <v>0</v>
      </c>
      <c r="T155" s="43">
        <f t="shared" si="29"/>
        <v>1</v>
      </c>
      <c r="U155" s="43">
        <f t="shared" si="30"/>
        <v>-1</v>
      </c>
      <c r="V155" s="43">
        <f t="shared" si="31"/>
        <v>26</v>
      </c>
      <c r="W155" s="43">
        <f t="shared" si="32"/>
        <v>6.5</v>
      </c>
      <c r="AF155" s="43"/>
    </row>
    <row r="156" spans="1:32">
      <c r="A156" t="s">
        <v>23416</v>
      </c>
      <c r="B156" t="s">
        <v>25161</v>
      </c>
      <c r="C156" s="43">
        <v>0</v>
      </c>
      <c r="D156" s="43">
        <v>0</v>
      </c>
      <c r="E156" s="43">
        <f t="shared" si="22"/>
        <v>0</v>
      </c>
      <c r="G156">
        <v>4</v>
      </c>
      <c r="H156" s="43">
        <v>10</v>
      </c>
      <c r="I156" s="43">
        <v>0</v>
      </c>
      <c r="J156">
        <v>1</v>
      </c>
      <c r="K156" s="43">
        <v>0</v>
      </c>
      <c r="L156">
        <v>1</v>
      </c>
      <c r="M156">
        <v>0</v>
      </c>
      <c r="N156" s="43">
        <f t="shared" si="23"/>
        <v>30</v>
      </c>
      <c r="O156" s="43">
        <f t="shared" si="24"/>
        <v>4</v>
      </c>
      <c r="P156" s="43">
        <f t="shared" si="25"/>
        <v>10</v>
      </c>
      <c r="Q156" s="43">
        <f t="shared" si="26"/>
        <v>0</v>
      </c>
      <c r="R156" s="43">
        <f t="shared" si="27"/>
        <v>1</v>
      </c>
      <c r="S156" s="43">
        <f t="shared" si="28"/>
        <v>0</v>
      </c>
      <c r="T156" s="43">
        <f t="shared" si="29"/>
        <v>1</v>
      </c>
      <c r="U156" s="43">
        <f t="shared" si="30"/>
        <v>0</v>
      </c>
      <c r="V156" s="43">
        <f t="shared" si="31"/>
        <v>30</v>
      </c>
      <c r="W156" s="43">
        <f t="shared" si="32"/>
        <v>7.5</v>
      </c>
      <c r="AF156" s="43"/>
    </row>
    <row r="157" spans="1:32">
      <c r="A157" t="s">
        <v>23416</v>
      </c>
      <c r="B157" t="s">
        <v>25160</v>
      </c>
      <c r="C157" s="43">
        <v>0</v>
      </c>
      <c r="D157" s="43">
        <v>0</v>
      </c>
      <c r="E157" s="43">
        <f t="shared" si="22"/>
        <v>1</v>
      </c>
      <c r="G157">
        <v>4</v>
      </c>
      <c r="H157" s="43">
        <v>10</v>
      </c>
      <c r="I157" s="43">
        <v>0</v>
      </c>
      <c r="J157">
        <v>1</v>
      </c>
      <c r="K157" s="43">
        <v>0</v>
      </c>
      <c r="L157">
        <v>1</v>
      </c>
      <c r="M157" s="43">
        <v>0</v>
      </c>
      <c r="N157" s="43">
        <f t="shared" si="23"/>
        <v>30</v>
      </c>
      <c r="O157" s="43">
        <f t="shared" si="24"/>
        <v>4</v>
      </c>
      <c r="P157" s="43">
        <f t="shared" si="25"/>
        <v>10</v>
      </c>
      <c r="Q157" s="43">
        <f t="shared" si="26"/>
        <v>0</v>
      </c>
      <c r="R157" s="43">
        <f t="shared" si="27"/>
        <v>1</v>
      </c>
      <c r="S157" s="43">
        <f t="shared" si="28"/>
        <v>0</v>
      </c>
      <c r="T157" s="43">
        <f t="shared" si="29"/>
        <v>1</v>
      </c>
      <c r="U157" s="43">
        <f t="shared" si="30"/>
        <v>0</v>
      </c>
      <c r="V157" s="43">
        <f t="shared" si="31"/>
        <v>30</v>
      </c>
      <c r="W157" s="43">
        <f t="shared" si="32"/>
        <v>7.5</v>
      </c>
      <c r="AF157" s="43"/>
    </row>
    <row r="158" spans="1:32">
      <c r="A158" t="s">
        <v>23416</v>
      </c>
      <c r="B158" t="s">
        <v>25163</v>
      </c>
      <c r="C158" s="43">
        <v>0</v>
      </c>
      <c r="D158" s="43">
        <v>0</v>
      </c>
      <c r="E158" s="43">
        <f t="shared" si="22"/>
        <v>0</v>
      </c>
      <c r="G158">
        <v>6</v>
      </c>
      <c r="H158" s="43">
        <v>12</v>
      </c>
      <c r="I158" s="43">
        <v>0</v>
      </c>
      <c r="J158">
        <v>2</v>
      </c>
      <c r="K158" s="43">
        <v>0</v>
      </c>
      <c r="L158">
        <v>1</v>
      </c>
      <c r="M158" s="43">
        <v>0</v>
      </c>
      <c r="N158" s="43">
        <f t="shared" si="23"/>
        <v>38</v>
      </c>
      <c r="O158" s="43">
        <f t="shared" si="24"/>
        <v>6</v>
      </c>
      <c r="P158" s="43">
        <f t="shared" si="25"/>
        <v>12</v>
      </c>
      <c r="Q158" s="43">
        <f t="shared" si="26"/>
        <v>0</v>
      </c>
      <c r="R158" s="43">
        <f t="shared" si="27"/>
        <v>2</v>
      </c>
      <c r="S158" s="43">
        <f t="shared" si="28"/>
        <v>0</v>
      </c>
      <c r="T158" s="43">
        <f t="shared" si="29"/>
        <v>1</v>
      </c>
      <c r="U158" s="43">
        <f t="shared" si="30"/>
        <v>0</v>
      </c>
      <c r="V158" s="43">
        <f t="shared" si="31"/>
        <v>38</v>
      </c>
      <c r="W158" s="43">
        <f t="shared" si="32"/>
        <v>6.333333333333333</v>
      </c>
      <c r="AF158" s="43"/>
    </row>
    <row r="159" spans="1:32">
      <c r="A159" t="s">
        <v>23416</v>
      </c>
      <c r="B159" t="s">
        <v>25162</v>
      </c>
      <c r="C159" s="43">
        <v>0</v>
      </c>
      <c r="D159" s="43">
        <v>0</v>
      </c>
      <c r="E159" s="43">
        <f t="shared" si="22"/>
        <v>1</v>
      </c>
      <c r="G159">
        <v>6</v>
      </c>
      <c r="H159" s="43">
        <v>12</v>
      </c>
      <c r="I159" s="43">
        <v>0</v>
      </c>
      <c r="J159">
        <v>2</v>
      </c>
      <c r="K159" s="43">
        <v>0</v>
      </c>
      <c r="L159">
        <v>1</v>
      </c>
      <c r="M159" s="43">
        <v>0</v>
      </c>
      <c r="N159" s="43">
        <f t="shared" si="23"/>
        <v>38</v>
      </c>
      <c r="O159" s="43">
        <f t="shared" si="24"/>
        <v>6</v>
      </c>
      <c r="P159" s="43">
        <f t="shared" si="25"/>
        <v>12</v>
      </c>
      <c r="Q159" s="43">
        <f t="shared" si="26"/>
        <v>0</v>
      </c>
      <c r="R159" s="43">
        <f t="shared" si="27"/>
        <v>2</v>
      </c>
      <c r="S159" s="43">
        <f t="shared" si="28"/>
        <v>0</v>
      </c>
      <c r="T159" s="43">
        <f t="shared" si="29"/>
        <v>1</v>
      </c>
      <c r="U159" s="43">
        <f t="shared" si="30"/>
        <v>0</v>
      </c>
      <c r="V159" s="43">
        <f t="shared" si="31"/>
        <v>38</v>
      </c>
      <c r="W159" s="43">
        <f t="shared" si="32"/>
        <v>6.333333333333333</v>
      </c>
      <c r="AF159" s="43"/>
    </row>
    <row r="160" spans="1:32">
      <c r="A160" t="s">
        <v>23416</v>
      </c>
      <c r="B160" t="s">
        <v>24701</v>
      </c>
      <c r="C160" s="43">
        <v>0</v>
      </c>
      <c r="D160" s="43">
        <v>0</v>
      </c>
      <c r="E160" s="43">
        <f t="shared" si="22"/>
        <v>0</v>
      </c>
      <c r="G160">
        <v>8</v>
      </c>
      <c r="H160" s="43">
        <v>18</v>
      </c>
      <c r="I160" s="43">
        <v>0</v>
      </c>
      <c r="J160">
        <v>1</v>
      </c>
      <c r="K160">
        <v>0</v>
      </c>
      <c r="L160">
        <v>0</v>
      </c>
      <c r="M160" s="43">
        <v>0</v>
      </c>
      <c r="N160" s="43">
        <f t="shared" si="23"/>
        <v>48</v>
      </c>
      <c r="O160" s="43">
        <f t="shared" si="24"/>
        <v>8</v>
      </c>
      <c r="P160" s="43">
        <f t="shared" si="25"/>
        <v>18</v>
      </c>
      <c r="Q160" s="43">
        <f t="shared" si="26"/>
        <v>0</v>
      </c>
      <c r="R160" s="43">
        <f t="shared" si="27"/>
        <v>1</v>
      </c>
      <c r="S160" s="43">
        <f t="shared" si="28"/>
        <v>0</v>
      </c>
      <c r="T160" s="43">
        <f t="shared" si="29"/>
        <v>0</v>
      </c>
      <c r="U160" s="43">
        <f t="shared" si="30"/>
        <v>0</v>
      </c>
      <c r="V160" s="43">
        <f t="shared" si="31"/>
        <v>48</v>
      </c>
      <c r="W160" s="43">
        <f t="shared" si="32"/>
        <v>6</v>
      </c>
      <c r="AF160" s="43"/>
    </row>
    <row r="161" spans="1:32">
      <c r="A161" t="s">
        <v>23416</v>
      </c>
      <c r="B161" t="s">
        <v>23873</v>
      </c>
      <c r="C161" s="43">
        <v>0</v>
      </c>
      <c r="D161" s="43">
        <v>0</v>
      </c>
      <c r="E161" s="43">
        <f t="shared" si="22"/>
        <v>1</v>
      </c>
      <c r="G161">
        <v>8</v>
      </c>
      <c r="H161" s="43">
        <v>18</v>
      </c>
      <c r="I161" s="43">
        <v>0</v>
      </c>
      <c r="J161">
        <v>1</v>
      </c>
      <c r="K161" s="43">
        <v>0</v>
      </c>
      <c r="L161" s="43">
        <v>0</v>
      </c>
      <c r="M161" s="43">
        <v>0</v>
      </c>
      <c r="N161" s="43">
        <f t="shared" si="23"/>
        <v>48</v>
      </c>
      <c r="O161" s="43">
        <f t="shared" si="24"/>
        <v>8</v>
      </c>
      <c r="P161" s="43">
        <f t="shared" si="25"/>
        <v>18</v>
      </c>
      <c r="Q161" s="43">
        <f t="shared" si="26"/>
        <v>0</v>
      </c>
      <c r="R161" s="43">
        <f t="shared" si="27"/>
        <v>1</v>
      </c>
      <c r="S161" s="43">
        <f t="shared" si="28"/>
        <v>0</v>
      </c>
      <c r="T161" s="43">
        <f t="shared" si="29"/>
        <v>0</v>
      </c>
      <c r="U161" s="43">
        <f t="shared" si="30"/>
        <v>0</v>
      </c>
      <c r="V161" s="43">
        <f t="shared" si="31"/>
        <v>48</v>
      </c>
      <c r="W161" s="43">
        <f t="shared" si="32"/>
        <v>6</v>
      </c>
      <c r="AF161" s="43"/>
    </row>
    <row r="162" spans="1:32">
      <c r="A162" t="s">
        <v>23416</v>
      </c>
      <c r="B162" t="s">
        <v>24702</v>
      </c>
      <c r="C162" s="43">
        <v>0</v>
      </c>
      <c r="D162" s="43">
        <v>0</v>
      </c>
      <c r="E162" s="43">
        <f t="shared" si="22"/>
        <v>0</v>
      </c>
      <c r="G162">
        <v>8</v>
      </c>
      <c r="H162" s="43">
        <v>16</v>
      </c>
      <c r="I162" s="43">
        <v>0</v>
      </c>
      <c r="J162">
        <v>1</v>
      </c>
      <c r="K162" s="43">
        <v>0</v>
      </c>
      <c r="L162" s="43">
        <v>0</v>
      </c>
      <c r="M162" s="43">
        <v>0</v>
      </c>
      <c r="N162" s="43">
        <f t="shared" si="23"/>
        <v>46</v>
      </c>
      <c r="O162" s="43">
        <f t="shared" si="24"/>
        <v>8</v>
      </c>
      <c r="P162" s="43">
        <f t="shared" si="25"/>
        <v>16</v>
      </c>
      <c r="Q162" s="43">
        <f t="shared" si="26"/>
        <v>0</v>
      </c>
      <c r="R162" s="43">
        <f t="shared" si="27"/>
        <v>1</v>
      </c>
      <c r="S162" s="43">
        <f t="shared" si="28"/>
        <v>0</v>
      </c>
      <c r="T162" s="43">
        <f t="shared" si="29"/>
        <v>0</v>
      </c>
      <c r="U162" s="43">
        <f t="shared" si="30"/>
        <v>0</v>
      </c>
      <c r="V162" s="43">
        <f t="shared" si="31"/>
        <v>46</v>
      </c>
      <c r="W162" s="43">
        <f t="shared" si="32"/>
        <v>5.75</v>
      </c>
      <c r="AF162" s="43"/>
    </row>
    <row r="163" spans="1:32">
      <c r="A163" t="s">
        <v>23416</v>
      </c>
      <c r="B163" t="s">
        <v>23874</v>
      </c>
      <c r="C163" s="43">
        <v>0</v>
      </c>
      <c r="D163" s="43">
        <v>0</v>
      </c>
      <c r="E163" s="43">
        <f t="shared" si="22"/>
        <v>1</v>
      </c>
      <c r="G163">
        <v>8</v>
      </c>
      <c r="H163" s="43">
        <v>16</v>
      </c>
      <c r="I163" s="43">
        <v>0</v>
      </c>
      <c r="J163" s="43">
        <v>1</v>
      </c>
      <c r="K163" s="43">
        <v>0</v>
      </c>
      <c r="L163" s="43">
        <v>0</v>
      </c>
      <c r="M163" s="43">
        <v>0</v>
      </c>
      <c r="N163" s="43">
        <f t="shared" si="23"/>
        <v>46</v>
      </c>
      <c r="O163" s="43">
        <f t="shared" si="24"/>
        <v>8</v>
      </c>
      <c r="P163" s="43">
        <f t="shared" si="25"/>
        <v>16</v>
      </c>
      <c r="Q163" s="43">
        <f t="shared" si="26"/>
        <v>0</v>
      </c>
      <c r="R163" s="43">
        <f t="shared" si="27"/>
        <v>1</v>
      </c>
      <c r="S163" s="43">
        <f t="shared" si="28"/>
        <v>0</v>
      </c>
      <c r="T163" s="43">
        <f t="shared" si="29"/>
        <v>0</v>
      </c>
      <c r="U163" s="43">
        <f t="shared" si="30"/>
        <v>0</v>
      </c>
      <c r="V163" s="43">
        <f t="shared" si="31"/>
        <v>46</v>
      </c>
      <c r="W163" s="43">
        <f t="shared" si="32"/>
        <v>5.75</v>
      </c>
      <c r="AF163" s="43"/>
    </row>
    <row r="164" spans="1:32">
      <c r="A164" t="s">
        <v>23416</v>
      </c>
      <c r="B164" t="s">
        <v>24703</v>
      </c>
      <c r="C164" s="43">
        <v>0</v>
      </c>
      <c r="D164" s="43">
        <v>0</v>
      </c>
      <c r="E164" s="43">
        <f t="shared" si="22"/>
        <v>0</v>
      </c>
      <c r="G164">
        <v>8</v>
      </c>
      <c r="H164" s="43">
        <v>16</v>
      </c>
      <c r="I164" s="43">
        <v>0</v>
      </c>
      <c r="J164">
        <v>0</v>
      </c>
      <c r="K164" s="43">
        <v>0</v>
      </c>
      <c r="L164" s="43">
        <v>0</v>
      </c>
      <c r="M164" s="43">
        <v>0</v>
      </c>
      <c r="N164" s="43">
        <f t="shared" si="23"/>
        <v>48</v>
      </c>
      <c r="O164" s="43">
        <f t="shared" si="24"/>
        <v>8</v>
      </c>
      <c r="P164" s="43">
        <f t="shared" si="25"/>
        <v>16</v>
      </c>
      <c r="Q164" s="43">
        <f t="shared" si="26"/>
        <v>0</v>
      </c>
      <c r="R164" s="43">
        <f t="shared" si="27"/>
        <v>0</v>
      </c>
      <c r="S164" s="43">
        <f t="shared" si="28"/>
        <v>0</v>
      </c>
      <c r="T164" s="43">
        <f t="shared" si="29"/>
        <v>0</v>
      </c>
      <c r="U164" s="43">
        <f t="shared" si="30"/>
        <v>0</v>
      </c>
      <c r="V164" s="43">
        <f t="shared" si="31"/>
        <v>48</v>
      </c>
      <c r="W164" s="43">
        <f t="shared" si="32"/>
        <v>6</v>
      </c>
      <c r="AF164" s="43"/>
    </row>
    <row r="165" spans="1:32">
      <c r="A165" t="s">
        <v>23416</v>
      </c>
      <c r="B165" t="s">
        <v>23875</v>
      </c>
      <c r="C165" s="43">
        <v>0</v>
      </c>
      <c r="D165" s="43">
        <v>0</v>
      </c>
      <c r="E165" s="43">
        <f t="shared" si="22"/>
        <v>1</v>
      </c>
      <c r="G165">
        <v>8</v>
      </c>
      <c r="H165" s="43">
        <v>16</v>
      </c>
      <c r="I165" s="43">
        <v>0</v>
      </c>
      <c r="J165">
        <v>0</v>
      </c>
      <c r="K165" s="43">
        <v>0</v>
      </c>
      <c r="L165" s="43">
        <v>0</v>
      </c>
      <c r="M165" s="43">
        <v>0</v>
      </c>
      <c r="N165" s="43">
        <f t="shared" si="23"/>
        <v>48</v>
      </c>
      <c r="O165" s="43">
        <f t="shared" si="24"/>
        <v>8</v>
      </c>
      <c r="P165" s="43">
        <f t="shared" si="25"/>
        <v>16</v>
      </c>
      <c r="Q165" s="43">
        <f t="shared" si="26"/>
        <v>0</v>
      </c>
      <c r="R165" s="43">
        <f t="shared" si="27"/>
        <v>0</v>
      </c>
      <c r="S165" s="43">
        <f t="shared" si="28"/>
        <v>0</v>
      </c>
      <c r="T165" s="43">
        <f t="shared" si="29"/>
        <v>0</v>
      </c>
      <c r="U165" s="43">
        <f t="shared" si="30"/>
        <v>0</v>
      </c>
      <c r="V165" s="43">
        <f t="shared" si="31"/>
        <v>48</v>
      </c>
      <c r="W165" s="43">
        <f t="shared" si="32"/>
        <v>6</v>
      </c>
      <c r="AF165" s="43"/>
    </row>
    <row r="166" spans="1:32">
      <c r="A166" t="s">
        <v>23416</v>
      </c>
      <c r="B166" t="s">
        <v>24704</v>
      </c>
      <c r="C166" s="43">
        <v>0</v>
      </c>
      <c r="D166" s="43">
        <v>0</v>
      </c>
      <c r="E166" s="43">
        <f t="shared" si="22"/>
        <v>0</v>
      </c>
      <c r="G166">
        <v>3</v>
      </c>
      <c r="H166" s="43">
        <v>4</v>
      </c>
      <c r="I166" s="43">
        <v>0</v>
      </c>
      <c r="J166" s="43">
        <v>7</v>
      </c>
      <c r="K166" s="43">
        <v>1</v>
      </c>
      <c r="L166" s="43">
        <v>0</v>
      </c>
      <c r="M166" s="43">
        <v>-3</v>
      </c>
      <c r="N166" s="43">
        <f t="shared" si="23"/>
        <v>10</v>
      </c>
      <c r="O166" s="43">
        <f t="shared" si="24"/>
        <v>3</v>
      </c>
      <c r="P166" s="43">
        <f t="shared" si="25"/>
        <v>4</v>
      </c>
      <c r="Q166" s="43">
        <f t="shared" si="26"/>
        <v>0</v>
      </c>
      <c r="R166" s="43">
        <f t="shared" si="27"/>
        <v>7</v>
      </c>
      <c r="S166" s="43">
        <f t="shared" si="28"/>
        <v>1</v>
      </c>
      <c r="T166" s="43">
        <f t="shared" si="29"/>
        <v>0</v>
      </c>
      <c r="U166" s="43">
        <f t="shared" si="30"/>
        <v>-3</v>
      </c>
      <c r="V166" s="43">
        <f t="shared" si="31"/>
        <v>10</v>
      </c>
      <c r="W166" s="43">
        <f t="shared" si="32"/>
        <v>3.3333333333333335</v>
      </c>
      <c r="AF166" s="43"/>
    </row>
    <row r="167" spans="1:32">
      <c r="A167" t="s">
        <v>23416</v>
      </c>
      <c r="B167" t="s">
        <v>24705</v>
      </c>
      <c r="C167" s="43">
        <v>0</v>
      </c>
      <c r="D167" s="43">
        <v>0</v>
      </c>
      <c r="E167" s="43">
        <f t="shared" si="22"/>
        <v>0</v>
      </c>
      <c r="G167">
        <v>3</v>
      </c>
      <c r="H167" s="43">
        <v>2</v>
      </c>
      <c r="I167">
        <v>0</v>
      </c>
      <c r="J167">
        <v>7</v>
      </c>
      <c r="K167">
        <v>1</v>
      </c>
      <c r="L167">
        <v>0</v>
      </c>
      <c r="M167">
        <v>-3</v>
      </c>
      <c r="N167" s="43">
        <f t="shared" si="23"/>
        <v>8</v>
      </c>
      <c r="O167" s="43">
        <f t="shared" si="24"/>
        <v>3</v>
      </c>
      <c r="P167" s="43">
        <f t="shared" si="25"/>
        <v>2</v>
      </c>
      <c r="Q167" s="43">
        <f t="shared" si="26"/>
        <v>0</v>
      </c>
      <c r="R167" s="43">
        <f t="shared" si="27"/>
        <v>7</v>
      </c>
      <c r="S167" s="43">
        <f t="shared" si="28"/>
        <v>1</v>
      </c>
      <c r="T167" s="43">
        <f t="shared" si="29"/>
        <v>0</v>
      </c>
      <c r="U167" s="43">
        <f t="shared" si="30"/>
        <v>-3</v>
      </c>
      <c r="V167" s="43">
        <f t="shared" si="31"/>
        <v>8</v>
      </c>
      <c r="W167" s="43">
        <f t="shared" si="32"/>
        <v>2.6666666666666665</v>
      </c>
      <c r="AF167" s="43"/>
    </row>
    <row r="168" spans="1:32">
      <c r="A168" t="s">
        <v>23416</v>
      </c>
      <c r="B168" t="s">
        <v>24706</v>
      </c>
      <c r="C168" s="43">
        <v>0</v>
      </c>
      <c r="D168" s="43">
        <v>0</v>
      </c>
      <c r="E168" s="43">
        <f t="shared" si="22"/>
        <v>0</v>
      </c>
      <c r="G168">
        <v>3</v>
      </c>
      <c r="H168" s="43">
        <v>6</v>
      </c>
      <c r="I168">
        <v>1</v>
      </c>
      <c r="J168">
        <v>6</v>
      </c>
      <c r="K168">
        <v>1</v>
      </c>
      <c r="L168">
        <v>0</v>
      </c>
      <c r="M168">
        <v>-2</v>
      </c>
      <c r="N168" s="43">
        <f t="shared" si="23"/>
        <v>10</v>
      </c>
      <c r="O168" s="43">
        <f t="shared" si="24"/>
        <v>3</v>
      </c>
      <c r="P168" s="43">
        <f t="shared" si="25"/>
        <v>6</v>
      </c>
      <c r="Q168" s="43">
        <f t="shared" si="26"/>
        <v>1</v>
      </c>
      <c r="R168" s="43">
        <f t="shared" si="27"/>
        <v>6</v>
      </c>
      <c r="S168" s="43">
        <f t="shared" si="28"/>
        <v>1</v>
      </c>
      <c r="T168" s="43">
        <f t="shared" si="29"/>
        <v>0</v>
      </c>
      <c r="U168" s="43">
        <f t="shared" si="30"/>
        <v>-2</v>
      </c>
      <c r="V168" s="43">
        <f t="shared" si="31"/>
        <v>10</v>
      </c>
      <c r="W168" s="43">
        <f t="shared" si="32"/>
        <v>3.3333333333333335</v>
      </c>
      <c r="AF168" s="43"/>
    </row>
    <row r="169" spans="1:32">
      <c r="A169" t="s">
        <v>23416</v>
      </c>
      <c r="B169" t="s">
        <v>25165</v>
      </c>
      <c r="C169" s="43">
        <v>0</v>
      </c>
      <c r="D169" s="43">
        <v>0</v>
      </c>
      <c r="E169" s="43">
        <f t="shared" si="22"/>
        <v>0</v>
      </c>
      <c r="G169">
        <v>8</v>
      </c>
      <c r="H169" s="43">
        <v>8</v>
      </c>
      <c r="I169">
        <v>0</v>
      </c>
      <c r="J169">
        <v>2</v>
      </c>
      <c r="K169">
        <v>0</v>
      </c>
      <c r="L169">
        <v>0</v>
      </c>
      <c r="M169">
        <v>0</v>
      </c>
      <c r="N169" s="43">
        <f t="shared" si="23"/>
        <v>36</v>
      </c>
      <c r="O169" s="43">
        <f t="shared" si="24"/>
        <v>8</v>
      </c>
      <c r="P169" s="43">
        <f t="shared" si="25"/>
        <v>8</v>
      </c>
      <c r="Q169" s="43">
        <f t="shared" si="26"/>
        <v>0</v>
      </c>
      <c r="R169" s="43">
        <f t="shared" si="27"/>
        <v>2</v>
      </c>
      <c r="S169" s="43">
        <f t="shared" si="28"/>
        <v>0</v>
      </c>
      <c r="T169" s="43">
        <f t="shared" si="29"/>
        <v>0</v>
      </c>
      <c r="U169" s="43">
        <f t="shared" si="30"/>
        <v>0</v>
      </c>
      <c r="V169" s="43">
        <f t="shared" si="31"/>
        <v>36</v>
      </c>
      <c r="W169" s="43">
        <f t="shared" si="32"/>
        <v>4.5</v>
      </c>
      <c r="AF169" s="43"/>
    </row>
    <row r="170" spans="1:32">
      <c r="A170" t="s">
        <v>23416</v>
      </c>
      <c r="B170" t="s">
        <v>25164</v>
      </c>
      <c r="C170" s="43">
        <v>0</v>
      </c>
      <c r="D170" s="43">
        <v>0</v>
      </c>
      <c r="E170" s="43">
        <f t="shared" si="22"/>
        <v>1</v>
      </c>
      <c r="G170">
        <v>8</v>
      </c>
      <c r="H170" s="43">
        <v>8</v>
      </c>
      <c r="I170" s="43">
        <v>0</v>
      </c>
      <c r="J170">
        <v>2</v>
      </c>
      <c r="K170" s="43">
        <v>0</v>
      </c>
      <c r="L170" s="43">
        <v>0</v>
      </c>
      <c r="M170">
        <v>0</v>
      </c>
      <c r="N170" s="43">
        <f t="shared" si="23"/>
        <v>36</v>
      </c>
      <c r="O170" s="43">
        <f t="shared" si="24"/>
        <v>8</v>
      </c>
      <c r="P170" s="43">
        <f t="shared" si="25"/>
        <v>8</v>
      </c>
      <c r="Q170" s="43">
        <f t="shared" si="26"/>
        <v>0</v>
      </c>
      <c r="R170" s="43">
        <f t="shared" si="27"/>
        <v>2</v>
      </c>
      <c r="S170" s="43">
        <f t="shared" si="28"/>
        <v>0</v>
      </c>
      <c r="T170" s="43">
        <f t="shared" si="29"/>
        <v>0</v>
      </c>
      <c r="U170" s="43">
        <f t="shared" si="30"/>
        <v>0</v>
      </c>
      <c r="V170" s="43">
        <f t="shared" si="31"/>
        <v>36</v>
      </c>
      <c r="W170" s="43">
        <f t="shared" si="32"/>
        <v>4.5</v>
      </c>
      <c r="AF170" s="43"/>
    </row>
    <row r="171" spans="1:32">
      <c r="A171" t="s">
        <v>23416</v>
      </c>
      <c r="B171" t="s">
        <v>25167</v>
      </c>
      <c r="C171" s="43">
        <v>0</v>
      </c>
      <c r="D171" s="43">
        <v>0</v>
      </c>
      <c r="E171" s="43">
        <f t="shared" si="22"/>
        <v>0</v>
      </c>
      <c r="G171">
        <v>8</v>
      </c>
      <c r="H171" s="43">
        <v>7</v>
      </c>
      <c r="I171" s="43">
        <v>0</v>
      </c>
      <c r="J171">
        <v>3</v>
      </c>
      <c r="K171" s="43">
        <v>0</v>
      </c>
      <c r="L171" s="43">
        <v>0</v>
      </c>
      <c r="M171">
        <v>-1</v>
      </c>
      <c r="N171" s="43">
        <f t="shared" si="23"/>
        <v>34</v>
      </c>
      <c r="O171" s="43">
        <f t="shared" si="24"/>
        <v>8</v>
      </c>
      <c r="P171" s="43">
        <f t="shared" si="25"/>
        <v>7</v>
      </c>
      <c r="Q171" s="43">
        <f t="shared" si="26"/>
        <v>0</v>
      </c>
      <c r="R171" s="43">
        <f t="shared" si="27"/>
        <v>3</v>
      </c>
      <c r="S171" s="43">
        <f t="shared" si="28"/>
        <v>0</v>
      </c>
      <c r="T171" s="43">
        <f t="shared" si="29"/>
        <v>0</v>
      </c>
      <c r="U171" s="43">
        <f t="shared" si="30"/>
        <v>-1</v>
      </c>
      <c r="V171" s="43">
        <f t="shared" si="31"/>
        <v>34</v>
      </c>
      <c r="W171" s="43">
        <f t="shared" si="32"/>
        <v>4.25</v>
      </c>
      <c r="AF171" s="43"/>
    </row>
    <row r="172" spans="1:32">
      <c r="A172" t="s">
        <v>23416</v>
      </c>
      <c r="B172" t="s">
        <v>25166</v>
      </c>
      <c r="C172" s="43">
        <v>0</v>
      </c>
      <c r="D172" s="43">
        <v>0</v>
      </c>
      <c r="E172" s="43">
        <f t="shared" si="22"/>
        <v>1</v>
      </c>
      <c r="G172">
        <v>8</v>
      </c>
      <c r="H172" s="43">
        <v>7</v>
      </c>
      <c r="I172" s="43">
        <v>0</v>
      </c>
      <c r="J172">
        <v>3</v>
      </c>
      <c r="K172" s="43">
        <v>0</v>
      </c>
      <c r="L172" s="43">
        <v>0</v>
      </c>
      <c r="M172">
        <v>-1</v>
      </c>
      <c r="N172" s="43">
        <f t="shared" si="23"/>
        <v>34</v>
      </c>
      <c r="O172" s="43">
        <f t="shared" si="24"/>
        <v>8</v>
      </c>
      <c r="P172" s="43">
        <f t="shared" si="25"/>
        <v>7</v>
      </c>
      <c r="Q172" s="43">
        <f t="shared" si="26"/>
        <v>0</v>
      </c>
      <c r="R172" s="43">
        <f t="shared" si="27"/>
        <v>3</v>
      </c>
      <c r="S172" s="43">
        <f t="shared" si="28"/>
        <v>0</v>
      </c>
      <c r="T172" s="43">
        <f t="shared" si="29"/>
        <v>0</v>
      </c>
      <c r="U172" s="43">
        <f t="shared" si="30"/>
        <v>-1</v>
      </c>
      <c r="V172" s="43">
        <f t="shared" si="31"/>
        <v>34</v>
      </c>
      <c r="W172" s="43">
        <f t="shared" si="32"/>
        <v>4.25</v>
      </c>
      <c r="AF172" s="43"/>
    </row>
    <row r="173" spans="1:32" s="43" customFormat="1">
      <c r="B173" s="43" t="s">
        <v>25169</v>
      </c>
      <c r="C173" s="43">
        <v>0</v>
      </c>
      <c r="D173" s="43">
        <v>0</v>
      </c>
      <c r="E173" s="43">
        <f t="shared" si="22"/>
        <v>0</v>
      </c>
      <c r="G173" s="43">
        <v>8</v>
      </c>
      <c r="H173" s="43">
        <v>10</v>
      </c>
      <c r="I173" s="43">
        <v>0</v>
      </c>
      <c r="J173" s="43">
        <v>2</v>
      </c>
      <c r="K173" s="43">
        <v>0</v>
      </c>
      <c r="L173" s="43">
        <v>0</v>
      </c>
      <c r="M173" s="43">
        <v>0</v>
      </c>
      <c r="N173" s="43">
        <f t="shared" si="23"/>
        <v>38</v>
      </c>
      <c r="O173" s="43">
        <f t="shared" si="24"/>
        <v>8</v>
      </c>
      <c r="P173" s="43">
        <f t="shared" si="25"/>
        <v>10</v>
      </c>
      <c r="Q173" s="43">
        <f t="shared" si="26"/>
        <v>0</v>
      </c>
      <c r="R173" s="43">
        <f t="shared" si="27"/>
        <v>2</v>
      </c>
      <c r="S173" s="43">
        <f t="shared" si="28"/>
        <v>0</v>
      </c>
      <c r="T173" s="43">
        <f t="shared" si="29"/>
        <v>0</v>
      </c>
      <c r="U173" s="43">
        <f t="shared" si="30"/>
        <v>0</v>
      </c>
      <c r="V173" s="43">
        <f t="shared" si="31"/>
        <v>38</v>
      </c>
      <c r="W173" s="43">
        <f t="shared" si="32"/>
        <v>4.75</v>
      </c>
    </row>
    <row r="174" spans="1:32">
      <c r="A174" t="s">
        <v>23416</v>
      </c>
      <c r="B174" t="s">
        <v>25168</v>
      </c>
      <c r="C174" s="43">
        <v>0</v>
      </c>
      <c r="D174" s="43">
        <v>0</v>
      </c>
      <c r="E174" s="43">
        <f t="shared" si="22"/>
        <v>1</v>
      </c>
      <c r="G174">
        <v>8</v>
      </c>
      <c r="H174" s="43">
        <v>10</v>
      </c>
      <c r="I174" s="43">
        <v>0</v>
      </c>
      <c r="J174">
        <v>2</v>
      </c>
      <c r="K174" s="43">
        <v>0</v>
      </c>
      <c r="L174" s="43">
        <v>0</v>
      </c>
      <c r="M174">
        <v>0</v>
      </c>
      <c r="N174" s="43">
        <f t="shared" si="23"/>
        <v>38</v>
      </c>
      <c r="O174" s="43">
        <f t="shared" si="24"/>
        <v>8</v>
      </c>
      <c r="P174" s="43">
        <f t="shared" si="25"/>
        <v>10</v>
      </c>
      <c r="Q174" s="43">
        <f t="shared" si="26"/>
        <v>0</v>
      </c>
      <c r="R174" s="43">
        <f t="shared" si="27"/>
        <v>2</v>
      </c>
      <c r="S174" s="43">
        <f t="shared" si="28"/>
        <v>0</v>
      </c>
      <c r="T174" s="43">
        <f t="shared" si="29"/>
        <v>0</v>
      </c>
      <c r="U174" s="43">
        <f t="shared" si="30"/>
        <v>0</v>
      </c>
      <c r="V174" s="43">
        <f t="shared" si="31"/>
        <v>38</v>
      </c>
      <c r="W174" s="43">
        <f t="shared" si="32"/>
        <v>4.75</v>
      </c>
      <c r="AF174" s="43"/>
    </row>
    <row r="175" spans="1:32">
      <c r="A175" t="s">
        <v>23416</v>
      </c>
      <c r="B175" t="s">
        <v>25171</v>
      </c>
      <c r="C175" s="43">
        <v>0</v>
      </c>
      <c r="D175" s="43">
        <v>0</v>
      </c>
      <c r="E175" s="43">
        <f t="shared" si="22"/>
        <v>0</v>
      </c>
      <c r="G175">
        <v>10</v>
      </c>
      <c r="H175" s="43">
        <v>12</v>
      </c>
      <c r="I175" s="43">
        <v>0</v>
      </c>
      <c r="J175">
        <v>3</v>
      </c>
      <c r="K175" s="43">
        <v>0</v>
      </c>
      <c r="L175" s="43">
        <v>0</v>
      </c>
      <c r="M175">
        <v>0</v>
      </c>
      <c r="N175" s="43">
        <f t="shared" si="23"/>
        <v>46</v>
      </c>
      <c r="O175" s="43">
        <f t="shared" si="24"/>
        <v>10</v>
      </c>
      <c r="P175" s="43">
        <f t="shared" si="25"/>
        <v>12</v>
      </c>
      <c r="Q175" s="43">
        <f t="shared" si="26"/>
        <v>0</v>
      </c>
      <c r="R175" s="43">
        <f t="shared" si="27"/>
        <v>3</v>
      </c>
      <c r="S175" s="43">
        <f t="shared" si="28"/>
        <v>0</v>
      </c>
      <c r="T175" s="43">
        <f t="shared" si="29"/>
        <v>0</v>
      </c>
      <c r="U175" s="43">
        <f t="shared" si="30"/>
        <v>0</v>
      </c>
      <c r="V175" s="43">
        <f t="shared" si="31"/>
        <v>46</v>
      </c>
      <c r="W175" s="43">
        <f t="shared" si="32"/>
        <v>4.5999999999999996</v>
      </c>
      <c r="AF175" s="43"/>
    </row>
    <row r="176" spans="1:32">
      <c r="A176" t="s">
        <v>23416</v>
      </c>
      <c r="B176" t="s">
        <v>25170</v>
      </c>
      <c r="C176" s="43">
        <v>0</v>
      </c>
      <c r="D176" s="43">
        <v>0</v>
      </c>
      <c r="E176" s="43">
        <f t="shared" si="22"/>
        <v>1</v>
      </c>
      <c r="G176">
        <v>10</v>
      </c>
      <c r="H176" s="43">
        <v>12</v>
      </c>
      <c r="I176" s="43">
        <v>0</v>
      </c>
      <c r="J176">
        <v>3</v>
      </c>
      <c r="K176" s="43">
        <v>0</v>
      </c>
      <c r="L176" s="43">
        <v>0</v>
      </c>
      <c r="M176">
        <v>0</v>
      </c>
      <c r="N176" s="43">
        <f t="shared" si="23"/>
        <v>46</v>
      </c>
      <c r="O176" s="43">
        <f t="shared" si="24"/>
        <v>10</v>
      </c>
      <c r="P176" s="43">
        <f t="shared" si="25"/>
        <v>12</v>
      </c>
      <c r="Q176" s="43">
        <f t="shared" si="26"/>
        <v>0</v>
      </c>
      <c r="R176" s="43">
        <f t="shared" si="27"/>
        <v>3</v>
      </c>
      <c r="S176" s="43">
        <f t="shared" si="28"/>
        <v>0</v>
      </c>
      <c r="T176" s="43">
        <f t="shared" si="29"/>
        <v>0</v>
      </c>
      <c r="U176" s="43">
        <f t="shared" si="30"/>
        <v>0</v>
      </c>
      <c r="V176" s="43">
        <f t="shared" si="31"/>
        <v>46</v>
      </c>
      <c r="W176" s="43">
        <f t="shared" si="32"/>
        <v>4.5999999999999996</v>
      </c>
      <c r="AF176" s="43"/>
    </row>
    <row r="177" spans="1:32" s="43" customFormat="1">
      <c r="B177" t="s">
        <v>24707</v>
      </c>
      <c r="C177" s="43">
        <v>0</v>
      </c>
      <c r="D177" s="43">
        <v>0</v>
      </c>
      <c r="E177" s="43">
        <f t="shared" si="22"/>
        <v>0</v>
      </c>
      <c r="G177" s="43">
        <v>9</v>
      </c>
      <c r="H177" s="43">
        <v>7</v>
      </c>
      <c r="I177" s="43">
        <v>0</v>
      </c>
      <c r="J177" s="43">
        <v>4</v>
      </c>
      <c r="K177" s="43">
        <v>0</v>
      </c>
      <c r="L177" s="43">
        <v>0</v>
      </c>
      <c r="M177" s="43">
        <v>-1</v>
      </c>
      <c r="N177" s="43">
        <f t="shared" si="23"/>
        <v>36</v>
      </c>
      <c r="O177" s="43">
        <f t="shared" si="24"/>
        <v>9</v>
      </c>
      <c r="P177" s="43">
        <f t="shared" si="25"/>
        <v>7</v>
      </c>
      <c r="Q177" s="43">
        <f t="shared" si="26"/>
        <v>0</v>
      </c>
      <c r="R177" s="43">
        <f t="shared" si="27"/>
        <v>4</v>
      </c>
      <c r="S177" s="43">
        <f t="shared" si="28"/>
        <v>0</v>
      </c>
      <c r="T177" s="43">
        <f t="shared" si="29"/>
        <v>0</v>
      </c>
      <c r="U177" s="43">
        <f t="shared" si="30"/>
        <v>-1</v>
      </c>
      <c r="V177" s="43">
        <f t="shared" si="31"/>
        <v>36</v>
      </c>
      <c r="W177" s="43">
        <f t="shared" si="32"/>
        <v>4</v>
      </c>
    </row>
    <row r="178" spans="1:32">
      <c r="A178" t="s">
        <v>23416</v>
      </c>
      <c r="B178" t="s">
        <v>24708</v>
      </c>
      <c r="C178" s="43">
        <v>0</v>
      </c>
      <c r="D178" s="43">
        <v>0</v>
      </c>
      <c r="E178" s="43">
        <f t="shared" si="22"/>
        <v>0</v>
      </c>
      <c r="G178">
        <v>6</v>
      </c>
      <c r="H178" s="43">
        <v>9</v>
      </c>
      <c r="I178" s="43">
        <v>0</v>
      </c>
      <c r="J178">
        <v>3</v>
      </c>
      <c r="K178" s="43">
        <v>0</v>
      </c>
      <c r="L178" s="43">
        <v>0</v>
      </c>
      <c r="M178">
        <v>-1</v>
      </c>
      <c r="N178" s="43">
        <f t="shared" si="23"/>
        <v>28</v>
      </c>
      <c r="O178" s="43">
        <f t="shared" si="24"/>
        <v>6</v>
      </c>
      <c r="P178" s="43">
        <f t="shared" si="25"/>
        <v>9</v>
      </c>
      <c r="Q178" s="43">
        <f t="shared" si="26"/>
        <v>0</v>
      </c>
      <c r="R178" s="43">
        <f t="shared" si="27"/>
        <v>3</v>
      </c>
      <c r="S178" s="43">
        <f t="shared" si="28"/>
        <v>0</v>
      </c>
      <c r="T178" s="43">
        <f t="shared" si="29"/>
        <v>0</v>
      </c>
      <c r="U178" s="43">
        <f t="shared" si="30"/>
        <v>-1</v>
      </c>
      <c r="V178" s="43">
        <f t="shared" si="31"/>
        <v>28</v>
      </c>
      <c r="W178" s="43">
        <f t="shared" si="32"/>
        <v>4.666666666666667</v>
      </c>
      <c r="AF178" s="43"/>
    </row>
    <row r="179" spans="1:32">
      <c r="A179" t="s">
        <v>23416</v>
      </c>
      <c r="B179" t="s">
        <v>24709</v>
      </c>
      <c r="C179" s="43">
        <v>0</v>
      </c>
      <c r="D179" s="43">
        <v>0</v>
      </c>
      <c r="E179" s="43">
        <f t="shared" si="22"/>
        <v>0</v>
      </c>
      <c r="G179">
        <v>20</v>
      </c>
      <c r="H179" s="43">
        <v>20</v>
      </c>
      <c r="I179">
        <v>7</v>
      </c>
      <c r="J179">
        <v>6</v>
      </c>
      <c r="K179" s="43">
        <v>0</v>
      </c>
      <c r="L179" s="43">
        <v>0</v>
      </c>
      <c r="M179">
        <v>-1</v>
      </c>
      <c r="N179" s="43">
        <f t="shared" si="23"/>
        <v>68</v>
      </c>
      <c r="O179" s="43">
        <f t="shared" si="24"/>
        <v>20</v>
      </c>
      <c r="P179" s="43">
        <f t="shared" si="25"/>
        <v>20</v>
      </c>
      <c r="Q179" s="43">
        <f t="shared" si="26"/>
        <v>7</v>
      </c>
      <c r="R179" s="43">
        <f t="shared" si="27"/>
        <v>6</v>
      </c>
      <c r="S179" s="43">
        <f t="shared" si="28"/>
        <v>0</v>
      </c>
      <c r="T179" s="43">
        <f t="shared" si="29"/>
        <v>0</v>
      </c>
      <c r="U179" s="43">
        <f t="shared" si="30"/>
        <v>-1</v>
      </c>
      <c r="V179" s="43">
        <f t="shared" si="31"/>
        <v>68</v>
      </c>
      <c r="W179" s="43">
        <f t="shared" si="32"/>
        <v>3.4</v>
      </c>
      <c r="AF179" s="43"/>
    </row>
    <row r="180" spans="1:32">
      <c r="A180" t="s">
        <v>23416</v>
      </c>
      <c r="B180" t="s">
        <v>24710</v>
      </c>
      <c r="C180" s="43">
        <v>0</v>
      </c>
      <c r="D180" s="43">
        <v>0</v>
      </c>
      <c r="E180" s="43">
        <f t="shared" si="22"/>
        <v>0</v>
      </c>
      <c r="G180">
        <v>20</v>
      </c>
      <c r="H180" s="43">
        <v>21</v>
      </c>
      <c r="I180">
        <v>7</v>
      </c>
      <c r="J180">
        <v>6</v>
      </c>
      <c r="K180" s="43">
        <v>0</v>
      </c>
      <c r="L180" s="43">
        <v>0</v>
      </c>
      <c r="M180">
        <v>-2</v>
      </c>
      <c r="N180" s="43">
        <f t="shared" si="23"/>
        <v>70</v>
      </c>
      <c r="O180" s="43">
        <f t="shared" si="24"/>
        <v>20</v>
      </c>
      <c r="P180" s="43">
        <f t="shared" si="25"/>
        <v>21</v>
      </c>
      <c r="Q180" s="43">
        <f t="shared" si="26"/>
        <v>7</v>
      </c>
      <c r="R180" s="43">
        <f t="shared" si="27"/>
        <v>6</v>
      </c>
      <c r="S180" s="43">
        <f t="shared" si="28"/>
        <v>0</v>
      </c>
      <c r="T180" s="43">
        <f t="shared" si="29"/>
        <v>0</v>
      </c>
      <c r="U180" s="43">
        <f t="shared" si="30"/>
        <v>-2</v>
      </c>
      <c r="V180" s="43">
        <f t="shared" si="31"/>
        <v>70</v>
      </c>
      <c r="W180" s="43">
        <f t="shared" si="32"/>
        <v>3.5</v>
      </c>
      <c r="AF180" s="43"/>
    </row>
    <row r="181" spans="1:32">
      <c r="A181" t="s">
        <v>23416</v>
      </c>
      <c r="B181" t="s">
        <v>24711</v>
      </c>
      <c r="C181" s="43">
        <v>0</v>
      </c>
      <c r="D181" s="43">
        <v>0</v>
      </c>
      <c r="E181" s="43">
        <f t="shared" si="22"/>
        <v>0</v>
      </c>
      <c r="G181">
        <v>10</v>
      </c>
      <c r="H181" s="43">
        <v>9</v>
      </c>
      <c r="I181">
        <v>0</v>
      </c>
      <c r="J181">
        <v>10</v>
      </c>
      <c r="K181">
        <v>1</v>
      </c>
      <c r="L181">
        <v>0</v>
      </c>
      <c r="M181">
        <v>-4</v>
      </c>
      <c r="N181" s="43">
        <f t="shared" si="23"/>
        <v>38</v>
      </c>
      <c r="O181" s="43">
        <f t="shared" si="24"/>
        <v>10</v>
      </c>
      <c r="P181" s="43">
        <f t="shared" si="25"/>
        <v>9</v>
      </c>
      <c r="Q181" s="43">
        <f t="shared" si="26"/>
        <v>0</v>
      </c>
      <c r="R181" s="43">
        <f t="shared" si="27"/>
        <v>10</v>
      </c>
      <c r="S181" s="43">
        <f t="shared" si="28"/>
        <v>1</v>
      </c>
      <c r="T181" s="43">
        <f t="shared" si="29"/>
        <v>0</v>
      </c>
      <c r="U181" s="43">
        <f t="shared" si="30"/>
        <v>-4</v>
      </c>
      <c r="V181" s="43">
        <f t="shared" si="31"/>
        <v>38</v>
      </c>
      <c r="W181" s="43">
        <f t="shared" si="32"/>
        <v>3.8</v>
      </c>
      <c r="AF181" s="43"/>
    </row>
    <row r="182" spans="1:32">
      <c r="A182" t="s">
        <v>23416</v>
      </c>
      <c r="B182" t="s">
        <v>24712</v>
      </c>
      <c r="C182" s="43">
        <v>0</v>
      </c>
      <c r="D182" s="43">
        <v>0</v>
      </c>
      <c r="E182" s="43">
        <f t="shared" si="22"/>
        <v>0</v>
      </c>
      <c r="G182">
        <v>20</v>
      </c>
      <c r="H182" s="43">
        <v>23</v>
      </c>
      <c r="I182">
        <v>7</v>
      </c>
      <c r="J182">
        <v>6</v>
      </c>
      <c r="K182">
        <v>0</v>
      </c>
      <c r="L182">
        <v>0</v>
      </c>
      <c r="M182">
        <v>-2</v>
      </c>
      <c r="N182" s="43">
        <f t="shared" si="23"/>
        <v>72</v>
      </c>
      <c r="O182" s="43">
        <f t="shared" si="24"/>
        <v>20</v>
      </c>
      <c r="P182" s="43">
        <f t="shared" si="25"/>
        <v>23</v>
      </c>
      <c r="Q182" s="43">
        <f t="shared" si="26"/>
        <v>7</v>
      </c>
      <c r="R182" s="43">
        <f t="shared" si="27"/>
        <v>6</v>
      </c>
      <c r="S182" s="43">
        <f t="shared" si="28"/>
        <v>0</v>
      </c>
      <c r="T182" s="43">
        <f t="shared" si="29"/>
        <v>0</v>
      </c>
      <c r="U182" s="43">
        <f t="shared" si="30"/>
        <v>-2</v>
      </c>
      <c r="V182" s="43">
        <f t="shared" si="31"/>
        <v>72</v>
      </c>
      <c r="W182" s="43">
        <f t="shared" si="32"/>
        <v>3.6</v>
      </c>
      <c r="AF182" s="43"/>
    </row>
    <row r="183" spans="1:32">
      <c r="A183" t="s">
        <v>23416</v>
      </c>
      <c r="B183" t="s">
        <v>24713</v>
      </c>
      <c r="C183" s="43">
        <v>0</v>
      </c>
      <c r="D183" s="43">
        <v>0</v>
      </c>
      <c r="E183" s="43">
        <f t="shared" si="22"/>
        <v>0</v>
      </c>
      <c r="G183">
        <v>6</v>
      </c>
      <c r="H183" s="43">
        <v>9</v>
      </c>
      <c r="I183">
        <v>0</v>
      </c>
      <c r="J183">
        <v>9</v>
      </c>
      <c r="K183">
        <v>1</v>
      </c>
      <c r="L183">
        <v>0</v>
      </c>
      <c r="M183">
        <v>-2</v>
      </c>
      <c r="N183" s="43">
        <f t="shared" si="23"/>
        <v>22</v>
      </c>
      <c r="O183" s="43">
        <f t="shared" si="24"/>
        <v>6</v>
      </c>
      <c r="P183" s="43">
        <f t="shared" si="25"/>
        <v>9</v>
      </c>
      <c r="Q183" s="43">
        <f t="shared" si="26"/>
        <v>0</v>
      </c>
      <c r="R183" s="43">
        <f t="shared" si="27"/>
        <v>9</v>
      </c>
      <c r="S183" s="43">
        <f t="shared" si="28"/>
        <v>1</v>
      </c>
      <c r="T183" s="43">
        <f t="shared" si="29"/>
        <v>0</v>
      </c>
      <c r="U183" s="43">
        <f t="shared" si="30"/>
        <v>-2</v>
      </c>
      <c r="V183" s="43">
        <f t="shared" si="31"/>
        <v>22</v>
      </c>
      <c r="W183" s="43">
        <f t="shared" si="32"/>
        <v>3.6666666666666665</v>
      </c>
      <c r="AF183" s="43"/>
    </row>
    <row r="184" spans="1:32">
      <c r="A184" t="s">
        <v>23416</v>
      </c>
      <c r="B184" t="s">
        <v>24714</v>
      </c>
      <c r="C184" s="43">
        <v>0</v>
      </c>
      <c r="D184" s="43">
        <v>0</v>
      </c>
      <c r="E184" s="43">
        <f t="shared" si="22"/>
        <v>0</v>
      </c>
      <c r="G184">
        <v>6</v>
      </c>
      <c r="H184" s="43">
        <v>10</v>
      </c>
      <c r="I184">
        <v>0</v>
      </c>
      <c r="J184">
        <v>10</v>
      </c>
      <c r="K184">
        <v>1</v>
      </c>
      <c r="L184">
        <v>0</v>
      </c>
      <c r="M184">
        <v>-3</v>
      </c>
      <c r="N184" s="43">
        <f t="shared" si="23"/>
        <v>22</v>
      </c>
      <c r="O184" s="43">
        <f t="shared" si="24"/>
        <v>6</v>
      </c>
      <c r="P184" s="43">
        <f t="shared" si="25"/>
        <v>10</v>
      </c>
      <c r="Q184" s="43">
        <f t="shared" si="26"/>
        <v>0</v>
      </c>
      <c r="R184" s="43">
        <f t="shared" si="27"/>
        <v>10</v>
      </c>
      <c r="S184" s="43">
        <f t="shared" si="28"/>
        <v>1</v>
      </c>
      <c r="T184" s="43">
        <f t="shared" si="29"/>
        <v>0</v>
      </c>
      <c r="U184" s="43">
        <f t="shared" si="30"/>
        <v>-3</v>
      </c>
      <c r="V184" s="43">
        <f t="shared" si="31"/>
        <v>22</v>
      </c>
      <c r="W184" s="43">
        <f t="shared" si="32"/>
        <v>3.6666666666666665</v>
      </c>
      <c r="AF184" s="43"/>
    </row>
    <row r="185" spans="1:32">
      <c r="A185" t="s">
        <v>23416</v>
      </c>
      <c r="B185" t="s">
        <v>24715</v>
      </c>
      <c r="C185" s="43">
        <v>0</v>
      </c>
      <c r="D185" s="43">
        <v>0</v>
      </c>
      <c r="E185" s="43">
        <f t="shared" si="22"/>
        <v>0</v>
      </c>
      <c r="G185">
        <v>19</v>
      </c>
      <c r="H185" s="43">
        <v>19</v>
      </c>
      <c r="I185">
        <v>7</v>
      </c>
      <c r="J185">
        <v>6</v>
      </c>
      <c r="K185">
        <v>0</v>
      </c>
      <c r="L185">
        <v>0</v>
      </c>
      <c r="M185">
        <v>-2</v>
      </c>
      <c r="N185" s="43">
        <f t="shared" si="23"/>
        <v>64</v>
      </c>
      <c r="O185" s="43">
        <f t="shared" si="24"/>
        <v>19</v>
      </c>
      <c r="P185" s="43">
        <f t="shared" si="25"/>
        <v>19</v>
      </c>
      <c r="Q185" s="43">
        <f t="shared" si="26"/>
        <v>7</v>
      </c>
      <c r="R185" s="43">
        <f t="shared" si="27"/>
        <v>6</v>
      </c>
      <c r="S185" s="43">
        <f t="shared" si="28"/>
        <v>0</v>
      </c>
      <c r="T185" s="43">
        <f t="shared" si="29"/>
        <v>0</v>
      </c>
      <c r="U185" s="43">
        <f t="shared" si="30"/>
        <v>-2</v>
      </c>
      <c r="V185" s="43">
        <f t="shared" si="31"/>
        <v>64</v>
      </c>
      <c r="W185" s="43">
        <f t="shared" si="32"/>
        <v>3.3684210526315788</v>
      </c>
      <c r="AF185" s="43"/>
    </row>
    <row r="186" spans="1:32">
      <c r="A186" t="s">
        <v>23416</v>
      </c>
      <c r="B186" t="s">
        <v>24716</v>
      </c>
      <c r="C186" s="43">
        <v>0</v>
      </c>
      <c r="D186" s="43">
        <v>0</v>
      </c>
      <c r="E186" s="43">
        <f t="shared" si="22"/>
        <v>0</v>
      </c>
      <c r="G186">
        <v>2</v>
      </c>
      <c r="H186" s="43">
        <v>4</v>
      </c>
      <c r="I186">
        <v>0</v>
      </c>
      <c r="J186">
        <v>1</v>
      </c>
      <c r="K186">
        <v>0</v>
      </c>
      <c r="L186">
        <v>0</v>
      </c>
      <c r="M186">
        <v>0</v>
      </c>
      <c r="N186" s="43">
        <f t="shared" si="23"/>
        <v>10</v>
      </c>
      <c r="O186" s="43">
        <f t="shared" si="24"/>
        <v>2</v>
      </c>
      <c r="P186" s="43">
        <f t="shared" si="25"/>
        <v>4</v>
      </c>
      <c r="Q186" s="43">
        <f t="shared" si="26"/>
        <v>0</v>
      </c>
      <c r="R186" s="43">
        <f t="shared" si="27"/>
        <v>1</v>
      </c>
      <c r="S186" s="43">
        <f t="shared" si="28"/>
        <v>0</v>
      </c>
      <c r="T186" s="43">
        <f t="shared" si="29"/>
        <v>0</v>
      </c>
      <c r="U186" s="43">
        <f t="shared" si="30"/>
        <v>0</v>
      </c>
      <c r="V186" s="43">
        <f t="shared" si="31"/>
        <v>10</v>
      </c>
      <c r="W186" s="43">
        <f t="shared" si="32"/>
        <v>5</v>
      </c>
      <c r="AF186" s="43"/>
    </row>
    <row r="187" spans="1:32">
      <c r="A187" t="s">
        <v>23416</v>
      </c>
      <c r="B187" t="s">
        <v>25172</v>
      </c>
      <c r="C187" s="43">
        <v>0</v>
      </c>
      <c r="D187" s="43">
        <v>0</v>
      </c>
      <c r="E187" s="43">
        <f t="shared" si="22"/>
        <v>1</v>
      </c>
      <c r="G187">
        <v>2</v>
      </c>
      <c r="H187" s="43">
        <v>4</v>
      </c>
      <c r="I187">
        <v>0</v>
      </c>
      <c r="J187">
        <v>1</v>
      </c>
      <c r="K187">
        <v>0</v>
      </c>
      <c r="L187">
        <v>0</v>
      </c>
      <c r="M187">
        <v>0</v>
      </c>
      <c r="N187" s="43">
        <f t="shared" si="23"/>
        <v>10</v>
      </c>
      <c r="O187" s="43">
        <f t="shared" si="24"/>
        <v>2</v>
      </c>
      <c r="P187" s="43">
        <f t="shared" si="25"/>
        <v>4</v>
      </c>
      <c r="Q187" s="43">
        <f t="shared" si="26"/>
        <v>0</v>
      </c>
      <c r="R187" s="43">
        <f t="shared" si="27"/>
        <v>1</v>
      </c>
      <c r="S187" s="43">
        <f t="shared" si="28"/>
        <v>0</v>
      </c>
      <c r="T187" s="43">
        <f t="shared" si="29"/>
        <v>0</v>
      </c>
      <c r="U187" s="43">
        <f t="shared" si="30"/>
        <v>0</v>
      </c>
      <c r="V187" s="43">
        <f t="shared" si="31"/>
        <v>10</v>
      </c>
      <c r="W187" s="43">
        <f t="shared" si="32"/>
        <v>5</v>
      </c>
      <c r="AF187" s="43"/>
    </row>
    <row r="188" spans="1:32">
      <c r="A188" t="s">
        <v>23416</v>
      </c>
      <c r="B188" t="s">
        <v>24717</v>
      </c>
      <c r="C188" s="43">
        <v>0</v>
      </c>
      <c r="D188" s="43">
        <v>0</v>
      </c>
      <c r="E188" s="43">
        <f t="shared" si="22"/>
        <v>0</v>
      </c>
      <c r="G188">
        <v>2</v>
      </c>
      <c r="H188" s="43">
        <v>3</v>
      </c>
      <c r="I188">
        <v>0</v>
      </c>
      <c r="J188">
        <v>2</v>
      </c>
      <c r="K188">
        <v>0</v>
      </c>
      <c r="L188">
        <v>0</v>
      </c>
      <c r="M188">
        <v>-1</v>
      </c>
      <c r="N188" s="43">
        <f t="shared" si="23"/>
        <v>8</v>
      </c>
      <c r="O188" s="43">
        <f t="shared" si="24"/>
        <v>2</v>
      </c>
      <c r="P188" s="43">
        <f t="shared" si="25"/>
        <v>3</v>
      </c>
      <c r="Q188" s="43">
        <f t="shared" si="26"/>
        <v>0</v>
      </c>
      <c r="R188" s="43">
        <f t="shared" si="27"/>
        <v>2</v>
      </c>
      <c r="S188" s="43">
        <f t="shared" si="28"/>
        <v>0</v>
      </c>
      <c r="T188" s="43">
        <f t="shared" si="29"/>
        <v>0</v>
      </c>
      <c r="U188" s="43">
        <f t="shared" si="30"/>
        <v>-1</v>
      </c>
      <c r="V188" s="43">
        <f t="shared" si="31"/>
        <v>8</v>
      </c>
      <c r="W188" s="43">
        <f t="shared" si="32"/>
        <v>4</v>
      </c>
      <c r="AF188" s="43"/>
    </row>
    <row r="189" spans="1:32">
      <c r="A189" t="s">
        <v>23416</v>
      </c>
      <c r="B189" t="s">
        <v>863</v>
      </c>
      <c r="C189" s="43">
        <v>0</v>
      </c>
      <c r="D189" s="43">
        <v>0</v>
      </c>
      <c r="E189" s="43">
        <f t="shared" si="22"/>
        <v>1</v>
      </c>
      <c r="G189">
        <v>2</v>
      </c>
      <c r="H189" s="43">
        <v>3</v>
      </c>
      <c r="I189">
        <v>0</v>
      </c>
      <c r="J189">
        <v>2</v>
      </c>
      <c r="K189">
        <v>0</v>
      </c>
      <c r="L189">
        <v>0</v>
      </c>
      <c r="M189">
        <v>-1</v>
      </c>
      <c r="N189" s="43">
        <f t="shared" si="23"/>
        <v>8</v>
      </c>
      <c r="O189" s="43">
        <f t="shared" si="24"/>
        <v>2</v>
      </c>
      <c r="P189" s="43">
        <f t="shared" si="25"/>
        <v>3</v>
      </c>
      <c r="Q189" s="43">
        <f t="shared" si="26"/>
        <v>0</v>
      </c>
      <c r="R189" s="43">
        <f t="shared" si="27"/>
        <v>2</v>
      </c>
      <c r="S189" s="43">
        <f t="shared" si="28"/>
        <v>0</v>
      </c>
      <c r="T189" s="43">
        <f t="shared" si="29"/>
        <v>0</v>
      </c>
      <c r="U189" s="43">
        <f t="shared" si="30"/>
        <v>-1</v>
      </c>
      <c r="V189" s="43">
        <f t="shared" si="31"/>
        <v>8</v>
      </c>
      <c r="W189" s="43">
        <f t="shared" si="32"/>
        <v>4</v>
      </c>
      <c r="AF189" s="43"/>
    </row>
    <row r="190" spans="1:32">
      <c r="A190" t="s">
        <v>23416</v>
      </c>
      <c r="B190" t="s">
        <v>24718</v>
      </c>
      <c r="C190" s="43">
        <v>0</v>
      </c>
      <c r="D190" s="43">
        <v>0</v>
      </c>
      <c r="E190" s="43">
        <f t="shared" si="22"/>
        <v>0</v>
      </c>
      <c r="G190">
        <v>23</v>
      </c>
      <c r="H190" s="43">
        <v>34</v>
      </c>
      <c r="I190">
        <v>7</v>
      </c>
      <c r="J190">
        <v>17</v>
      </c>
      <c r="K190">
        <v>3</v>
      </c>
      <c r="L190">
        <v>1</v>
      </c>
      <c r="M190">
        <v>-4</v>
      </c>
      <c r="N190" s="43">
        <f t="shared" si="23"/>
        <v>96</v>
      </c>
      <c r="O190" s="43">
        <f t="shared" si="24"/>
        <v>23</v>
      </c>
      <c r="P190" s="43">
        <f t="shared" si="25"/>
        <v>34</v>
      </c>
      <c r="Q190" s="43">
        <f t="shared" si="26"/>
        <v>7</v>
      </c>
      <c r="R190" s="43">
        <f t="shared" si="27"/>
        <v>17</v>
      </c>
      <c r="S190" s="43">
        <f t="shared" si="28"/>
        <v>3</v>
      </c>
      <c r="T190" s="43">
        <f t="shared" si="29"/>
        <v>1</v>
      </c>
      <c r="U190" s="43">
        <f t="shared" si="30"/>
        <v>-4</v>
      </c>
      <c r="V190" s="43">
        <f t="shared" si="31"/>
        <v>96</v>
      </c>
      <c r="W190" s="43">
        <f t="shared" si="32"/>
        <v>4.1739130434782608</v>
      </c>
      <c r="AF190" s="43"/>
    </row>
    <row r="191" spans="1:32">
      <c r="A191" t="s">
        <v>23416</v>
      </c>
      <c r="B191" t="s">
        <v>24986</v>
      </c>
      <c r="C191" s="43">
        <v>0</v>
      </c>
      <c r="D191" s="43">
        <v>0</v>
      </c>
      <c r="E191" s="43">
        <f t="shared" si="22"/>
        <v>0</v>
      </c>
      <c r="G191">
        <v>23</v>
      </c>
      <c r="H191" s="43">
        <v>34</v>
      </c>
      <c r="I191">
        <v>7</v>
      </c>
      <c r="J191">
        <v>17</v>
      </c>
      <c r="K191">
        <v>3</v>
      </c>
      <c r="L191">
        <v>1</v>
      </c>
      <c r="M191">
        <v>-4</v>
      </c>
      <c r="N191" s="43">
        <f t="shared" si="23"/>
        <v>96</v>
      </c>
      <c r="O191" s="43">
        <f t="shared" si="24"/>
        <v>23</v>
      </c>
      <c r="P191" s="43">
        <f t="shared" si="25"/>
        <v>34</v>
      </c>
      <c r="Q191" s="43">
        <f t="shared" si="26"/>
        <v>7</v>
      </c>
      <c r="R191" s="43">
        <f t="shared" si="27"/>
        <v>17</v>
      </c>
      <c r="S191" s="43">
        <f t="shared" si="28"/>
        <v>3</v>
      </c>
      <c r="T191" s="43">
        <f t="shared" si="29"/>
        <v>1</v>
      </c>
      <c r="U191" s="43">
        <f t="shared" si="30"/>
        <v>-4</v>
      </c>
      <c r="V191" s="43">
        <f t="shared" si="31"/>
        <v>96</v>
      </c>
      <c r="W191" s="43">
        <f t="shared" si="32"/>
        <v>4.1739130434782608</v>
      </c>
      <c r="AF191" s="43"/>
    </row>
    <row r="192" spans="1:32">
      <c r="A192" t="s">
        <v>23416</v>
      </c>
      <c r="B192" t="s">
        <v>24719</v>
      </c>
      <c r="C192" s="43">
        <v>0</v>
      </c>
      <c r="D192" s="43">
        <v>0</v>
      </c>
      <c r="E192" s="43">
        <f t="shared" si="22"/>
        <v>0</v>
      </c>
      <c r="G192">
        <v>2</v>
      </c>
      <c r="H192" s="43">
        <v>3</v>
      </c>
      <c r="I192">
        <v>0</v>
      </c>
      <c r="J192">
        <v>5</v>
      </c>
      <c r="K192">
        <v>1</v>
      </c>
      <c r="L192">
        <v>0</v>
      </c>
      <c r="M192">
        <v>-2</v>
      </c>
      <c r="N192" s="43">
        <f t="shared" si="23"/>
        <v>8</v>
      </c>
      <c r="O192" s="43">
        <f t="shared" si="24"/>
        <v>2</v>
      </c>
      <c r="P192" s="43">
        <f t="shared" si="25"/>
        <v>3</v>
      </c>
      <c r="Q192" s="43">
        <f t="shared" si="26"/>
        <v>0</v>
      </c>
      <c r="R192" s="43">
        <f t="shared" si="27"/>
        <v>5</v>
      </c>
      <c r="S192" s="43">
        <f t="shared" si="28"/>
        <v>1</v>
      </c>
      <c r="T192" s="43">
        <f t="shared" si="29"/>
        <v>0</v>
      </c>
      <c r="U192" s="43">
        <f t="shared" si="30"/>
        <v>-2</v>
      </c>
      <c r="V192" s="43">
        <f t="shared" si="31"/>
        <v>8</v>
      </c>
      <c r="W192" s="43">
        <f t="shared" si="32"/>
        <v>4</v>
      </c>
      <c r="AF192" s="43"/>
    </row>
    <row r="193" spans="1:32">
      <c r="A193" t="s">
        <v>23416</v>
      </c>
      <c r="B193" t="s">
        <v>24720</v>
      </c>
      <c r="C193" s="43">
        <v>0</v>
      </c>
      <c r="D193" s="43">
        <v>0</v>
      </c>
      <c r="E193" s="43">
        <f t="shared" si="22"/>
        <v>0</v>
      </c>
      <c r="G193">
        <v>10</v>
      </c>
      <c r="H193" s="43">
        <v>11</v>
      </c>
      <c r="I193">
        <v>5</v>
      </c>
      <c r="J193">
        <v>10</v>
      </c>
      <c r="K193">
        <v>2</v>
      </c>
      <c r="L193">
        <v>0</v>
      </c>
      <c r="M193">
        <v>-4</v>
      </c>
      <c r="N193" s="43">
        <f t="shared" si="23"/>
        <v>30</v>
      </c>
      <c r="O193" s="43">
        <f t="shared" si="24"/>
        <v>10</v>
      </c>
      <c r="P193" s="43">
        <f t="shared" si="25"/>
        <v>11</v>
      </c>
      <c r="Q193" s="43">
        <f t="shared" si="26"/>
        <v>5</v>
      </c>
      <c r="R193" s="43">
        <f t="shared" si="27"/>
        <v>10</v>
      </c>
      <c r="S193" s="43">
        <f t="shared" si="28"/>
        <v>2</v>
      </c>
      <c r="T193" s="43">
        <f t="shared" si="29"/>
        <v>0</v>
      </c>
      <c r="U193" s="43">
        <f t="shared" si="30"/>
        <v>-4</v>
      </c>
      <c r="V193" s="43">
        <f t="shared" si="31"/>
        <v>30</v>
      </c>
      <c r="W193" s="43">
        <f t="shared" si="32"/>
        <v>3</v>
      </c>
      <c r="AF193" s="43"/>
    </row>
    <row r="194" spans="1:32">
      <c r="A194" t="s">
        <v>23416</v>
      </c>
      <c r="B194" t="s">
        <v>24721</v>
      </c>
      <c r="C194" s="43">
        <v>0</v>
      </c>
      <c r="D194" s="43">
        <v>0</v>
      </c>
      <c r="E194" s="43">
        <f t="shared" ref="E194:E257" si="33">IF(TYPE(FIND("_EXT",B194))=1,IF(OR(AND(G194&gt;0,G194&lt;1),(TYPE(FIND("_EXT",B194))=1),EXACT("H2O_EXT",B194),EXACT("ATP_EXT",B194),EXACT("H+_EXT",B194),EXACT("SO4_EXT",B194),EXACT("phosphate_EXT",B194),EXACT("oxygen_EXT",B194),EXACT("CO2_EXT",B194),EXACT("NH4_EXT",B194),EXACT("BIO_EXT",B194),EXACT(B194,"acetate_EXT"),EXACT("acetaldehyde_EXT",B194),EXACT("cellulose_EXT",B194),EXACT(B194,"ethanol_EXT")),1,0),0)</f>
        <v>0</v>
      </c>
      <c r="G194">
        <v>14</v>
      </c>
      <c r="H194" s="43">
        <v>14</v>
      </c>
      <c r="I194">
        <v>5</v>
      </c>
      <c r="J194">
        <v>11</v>
      </c>
      <c r="K194">
        <v>1</v>
      </c>
      <c r="L194">
        <v>0</v>
      </c>
      <c r="M194">
        <v>-4</v>
      </c>
      <c r="N194" s="43">
        <f t="shared" ref="N194:N257" si="34">V194</f>
        <v>42</v>
      </c>
      <c r="O194" s="43">
        <f t="shared" ref="O194:O257" si="35">IF(TYPE(G194)=1,G194,0)</f>
        <v>14</v>
      </c>
      <c r="P194" s="43">
        <f t="shared" ref="P194:P257" si="36">IF(TYPE(H194)=1,H194,0)</f>
        <v>14</v>
      </c>
      <c r="Q194" s="43">
        <f t="shared" ref="Q194:Q257" si="37">IF(TYPE(I194)=1,I194,0)</f>
        <v>5</v>
      </c>
      <c r="R194" s="43">
        <f t="shared" ref="R194:R257" si="38">IF(TYPE(J194)=1,J194,0)</f>
        <v>11</v>
      </c>
      <c r="S194" s="43">
        <f t="shared" ref="S194:S257" si="39">IF(TYPE(K194)=1,K194,0)</f>
        <v>1</v>
      </c>
      <c r="T194" s="43">
        <f t="shared" ref="T194:T257" si="40">IF(TYPE(L194)=1,L194,0)</f>
        <v>0</v>
      </c>
      <c r="U194" s="43">
        <f t="shared" ref="U194:U257" si="41">IF(TYPE(M194)=1,M194,0)</f>
        <v>-4</v>
      </c>
      <c r="V194" s="43">
        <f t="shared" ref="V194:V257" si="42">(O194*$O$1)+(P194*$P$1)+(Q194*$Q$1)+(R194*$R$1)+(S194*$S$1)+(T194*$T$1)+(U194*$U$1)</f>
        <v>42</v>
      </c>
      <c r="W194" s="43">
        <f t="shared" ref="W194:W257" si="43">IF(G194=0,V194,V194/O194)</f>
        <v>3</v>
      </c>
      <c r="AF194" s="43"/>
    </row>
    <row r="195" spans="1:32" s="43" customFormat="1">
      <c r="B195" s="43" t="s">
        <v>24722</v>
      </c>
      <c r="C195" s="43">
        <v>0</v>
      </c>
      <c r="D195" s="43">
        <v>0</v>
      </c>
      <c r="E195" s="43">
        <f t="shared" si="33"/>
        <v>0</v>
      </c>
      <c r="G195" s="43">
        <v>10</v>
      </c>
      <c r="H195" s="43">
        <v>12</v>
      </c>
      <c r="I195" s="43">
        <v>5</v>
      </c>
      <c r="J195" s="43">
        <v>10</v>
      </c>
      <c r="K195" s="43">
        <v>2</v>
      </c>
      <c r="L195" s="43">
        <v>0</v>
      </c>
      <c r="M195" s="43">
        <v>-3</v>
      </c>
      <c r="N195" s="43">
        <f t="shared" si="34"/>
        <v>30</v>
      </c>
      <c r="O195" s="43">
        <f t="shared" si="35"/>
        <v>10</v>
      </c>
      <c r="P195" s="43">
        <f t="shared" si="36"/>
        <v>12</v>
      </c>
      <c r="Q195" s="43">
        <f t="shared" si="37"/>
        <v>5</v>
      </c>
      <c r="R195" s="43">
        <f t="shared" si="38"/>
        <v>10</v>
      </c>
      <c r="S195" s="43">
        <f t="shared" si="39"/>
        <v>2</v>
      </c>
      <c r="T195" s="43">
        <f t="shared" si="40"/>
        <v>0</v>
      </c>
      <c r="U195" s="43">
        <f t="shared" si="41"/>
        <v>-3</v>
      </c>
      <c r="V195" s="43">
        <f t="shared" si="42"/>
        <v>30</v>
      </c>
      <c r="W195" s="43">
        <f t="shared" si="43"/>
        <v>3</v>
      </c>
    </row>
    <row r="196" spans="1:32" s="43" customFormat="1">
      <c r="B196" s="43" t="s">
        <v>24723</v>
      </c>
      <c r="C196" s="43">
        <v>0</v>
      </c>
      <c r="D196" s="43">
        <v>0</v>
      </c>
      <c r="E196" s="43">
        <f t="shared" si="33"/>
        <v>0</v>
      </c>
      <c r="G196" s="43">
        <v>9</v>
      </c>
      <c r="H196" s="43">
        <v>13</v>
      </c>
      <c r="I196" s="43">
        <v>4</v>
      </c>
      <c r="J196" s="43">
        <v>8</v>
      </c>
      <c r="K196" s="43">
        <v>1</v>
      </c>
      <c r="L196" s="43">
        <v>0</v>
      </c>
      <c r="M196" s="43">
        <v>-2</v>
      </c>
      <c r="N196" s="43">
        <f t="shared" si="34"/>
        <v>28</v>
      </c>
      <c r="O196" s="43">
        <f t="shared" si="35"/>
        <v>9</v>
      </c>
      <c r="P196" s="43">
        <f t="shared" si="36"/>
        <v>13</v>
      </c>
      <c r="Q196" s="43">
        <f t="shared" si="37"/>
        <v>4</v>
      </c>
      <c r="R196" s="43">
        <f t="shared" si="38"/>
        <v>8</v>
      </c>
      <c r="S196" s="43">
        <f t="shared" si="39"/>
        <v>1</v>
      </c>
      <c r="T196" s="43">
        <f t="shared" si="40"/>
        <v>0</v>
      </c>
      <c r="U196" s="43">
        <f t="shared" si="41"/>
        <v>-2</v>
      </c>
      <c r="V196" s="43">
        <f t="shared" si="42"/>
        <v>28</v>
      </c>
      <c r="W196" s="43">
        <f t="shared" si="43"/>
        <v>3.1111111111111112</v>
      </c>
    </row>
    <row r="197" spans="1:32" s="43" customFormat="1">
      <c r="B197" s="43" t="s">
        <v>24724</v>
      </c>
      <c r="C197" s="43">
        <v>0</v>
      </c>
      <c r="D197" s="43">
        <v>0</v>
      </c>
      <c r="E197" s="43">
        <f t="shared" si="33"/>
        <v>0</v>
      </c>
      <c r="G197" s="43">
        <v>8</v>
      </c>
      <c r="H197" s="43">
        <v>13</v>
      </c>
      <c r="I197" s="43">
        <v>3</v>
      </c>
      <c r="J197" s="43">
        <v>7</v>
      </c>
      <c r="K197" s="43">
        <v>1</v>
      </c>
      <c r="L197" s="43">
        <v>0</v>
      </c>
      <c r="M197" s="43">
        <v>-1</v>
      </c>
      <c r="N197" s="43">
        <f t="shared" si="34"/>
        <v>28</v>
      </c>
      <c r="O197" s="43">
        <f t="shared" si="35"/>
        <v>8</v>
      </c>
      <c r="P197" s="43">
        <f t="shared" si="36"/>
        <v>13</v>
      </c>
      <c r="Q197" s="43">
        <f t="shared" si="37"/>
        <v>3</v>
      </c>
      <c r="R197" s="43">
        <f t="shared" si="38"/>
        <v>7</v>
      </c>
      <c r="S197" s="43">
        <f t="shared" si="39"/>
        <v>1</v>
      </c>
      <c r="T197" s="43">
        <f t="shared" si="40"/>
        <v>0</v>
      </c>
      <c r="U197" s="43">
        <f t="shared" si="41"/>
        <v>-1</v>
      </c>
      <c r="V197" s="43">
        <f t="shared" si="42"/>
        <v>28</v>
      </c>
      <c r="W197" s="43">
        <f t="shared" si="43"/>
        <v>3.5</v>
      </c>
    </row>
    <row r="198" spans="1:32">
      <c r="A198" t="s">
        <v>23416</v>
      </c>
      <c r="B198" t="s">
        <v>25233</v>
      </c>
      <c r="C198" s="43">
        <v>0</v>
      </c>
      <c r="D198" s="43">
        <v>0</v>
      </c>
      <c r="E198" s="43">
        <f t="shared" si="33"/>
        <v>0</v>
      </c>
      <c r="G198">
        <v>6</v>
      </c>
      <c r="H198" s="43">
        <v>11</v>
      </c>
      <c r="I198">
        <v>0</v>
      </c>
      <c r="J198">
        <v>9</v>
      </c>
      <c r="K198">
        <v>1</v>
      </c>
      <c r="L198">
        <v>0</v>
      </c>
      <c r="M198">
        <v>-2</v>
      </c>
      <c r="N198" s="43">
        <f t="shared" si="34"/>
        <v>24</v>
      </c>
      <c r="O198" s="43">
        <f t="shared" si="35"/>
        <v>6</v>
      </c>
      <c r="P198" s="43">
        <f t="shared" si="36"/>
        <v>11</v>
      </c>
      <c r="Q198" s="43">
        <f t="shared" si="37"/>
        <v>0</v>
      </c>
      <c r="R198" s="43">
        <f t="shared" si="38"/>
        <v>9</v>
      </c>
      <c r="S198" s="43">
        <f t="shared" si="39"/>
        <v>1</v>
      </c>
      <c r="T198" s="43">
        <f t="shared" si="40"/>
        <v>0</v>
      </c>
      <c r="U198" s="43">
        <f t="shared" si="41"/>
        <v>-2</v>
      </c>
      <c r="V198" s="43">
        <f t="shared" si="42"/>
        <v>24</v>
      </c>
      <c r="W198" s="43">
        <f t="shared" si="43"/>
        <v>4</v>
      </c>
      <c r="AF198" s="43"/>
    </row>
    <row r="199" spans="1:32">
      <c r="A199" t="s">
        <v>23416</v>
      </c>
      <c r="B199" t="s">
        <v>25234</v>
      </c>
      <c r="C199" s="43">
        <v>0</v>
      </c>
      <c r="D199" s="43">
        <v>0</v>
      </c>
      <c r="E199" s="43">
        <f t="shared" si="33"/>
        <v>0</v>
      </c>
      <c r="G199">
        <v>6</v>
      </c>
      <c r="H199" s="43">
        <v>11</v>
      </c>
      <c r="I199">
        <v>0</v>
      </c>
      <c r="J199">
        <v>9</v>
      </c>
      <c r="K199">
        <v>1</v>
      </c>
      <c r="L199">
        <v>0</v>
      </c>
      <c r="M199">
        <v>-2</v>
      </c>
      <c r="N199" s="43">
        <f t="shared" si="34"/>
        <v>24</v>
      </c>
      <c r="O199" s="43">
        <f t="shared" si="35"/>
        <v>6</v>
      </c>
      <c r="P199" s="43">
        <f t="shared" si="36"/>
        <v>11</v>
      </c>
      <c r="Q199" s="43">
        <f t="shared" si="37"/>
        <v>0</v>
      </c>
      <c r="R199" s="43">
        <f t="shared" si="38"/>
        <v>9</v>
      </c>
      <c r="S199" s="43">
        <f t="shared" si="39"/>
        <v>1</v>
      </c>
      <c r="T199" s="43">
        <f t="shared" si="40"/>
        <v>0</v>
      </c>
      <c r="U199" s="43">
        <f t="shared" si="41"/>
        <v>-2</v>
      </c>
      <c r="V199" s="43">
        <f t="shared" si="42"/>
        <v>24</v>
      </c>
      <c r="W199" s="43">
        <f t="shared" si="43"/>
        <v>4</v>
      </c>
      <c r="AF199" s="43"/>
    </row>
    <row r="200" spans="1:32">
      <c r="B200" s="43" t="s">
        <v>24725</v>
      </c>
      <c r="C200" s="43">
        <v>0</v>
      </c>
      <c r="D200" s="43">
        <v>0</v>
      </c>
      <c r="E200" s="43">
        <f t="shared" si="33"/>
        <v>0</v>
      </c>
      <c r="G200">
        <v>10</v>
      </c>
      <c r="H200" s="43">
        <v>12</v>
      </c>
      <c r="I200">
        <v>5</v>
      </c>
      <c r="J200">
        <v>7</v>
      </c>
      <c r="K200">
        <v>1</v>
      </c>
      <c r="L200">
        <v>0</v>
      </c>
      <c r="M200">
        <v>-2</v>
      </c>
      <c r="N200" s="43">
        <f t="shared" si="34"/>
        <v>30</v>
      </c>
      <c r="O200" s="43">
        <f t="shared" si="35"/>
        <v>10</v>
      </c>
      <c r="P200" s="43">
        <f t="shared" si="36"/>
        <v>12</v>
      </c>
      <c r="Q200" s="43">
        <f t="shared" si="37"/>
        <v>5</v>
      </c>
      <c r="R200" s="43">
        <f t="shared" si="38"/>
        <v>7</v>
      </c>
      <c r="S200" s="43">
        <f t="shared" si="39"/>
        <v>1</v>
      </c>
      <c r="T200" s="43">
        <f t="shared" si="40"/>
        <v>0</v>
      </c>
      <c r="U200" s="43">
        <f t="shared" si="41"/>
        <v>-2</v>
      </c>
      <c r="V200" s="43">
        <f t="shared" si="42"/>
        <v>30</v>
      </c>
      <c r="W200" s="43">
        <f t="shared" si="43"/>
        <v>3</v>
      </c>
      <c r="AF200" s="43"/>
    </row>
    <row r="201" spans="1:32">
      <c r="B201" s="43" t="s">
        <v>24726</v>
      </c>
      <c r="C201" s="43">
        <v>0</v>
      </c>
      <c r="D201" s="43">
        <v>0</v>
      </c>
      <c r="E201" s="43">
        <f t="shared" si="33"/>
        <v>0</v>
      </c>
      <c r="G201">
        <v>7</v>
      </c>
      <c r="H201" s="43">
        <v>6</v>
      </c>
      <c r="I201">
        <v>1</v>
      </c>
      <c r="J201">
        <v>2</v>
      </c>
      <c r="K201">
        <v>0</v>
      </c>
      <c r="L201">
        <v>0</v>
      </c>
      <c r="M201">
        <v>-1</v>
      </c>
      <c r="N201" s="43">
        <f t="shared" si="34"/>
        <v>28</v>
      </c>
      <c r="O201" s="43">
        <f t="shared" si="35"/>
        <v>7</v>
      </c>
      <c r="P201" s="43">
        <f t="shared" si="36"/>
        <v>6</v>
      </c>
      <c r="Q201" s="43">
        <f t="shared" si="37"/>
        <v>1</v>
      </c>
      <c r="R201" s="43">
        <f t="shared" si="38"/>
        <v>2</v>
      </c>
      <c r="S201" s="43">
        <f t="shared" si="39"/>
        <v>0</v>
      </c>
      <c r="T201" s="43">
        <f t="shared" si="40"/>
        <v>0</v>
      </c>
      <c r="U201" s="43">
        <f t="shared" si="41"/>
        <v>-1</v>
      </c>
      <c r="V201" s="43">
        <f t="shared" si="42"/>
        <v>28</v>
      </c>
      <c r="W201" s="43">
        <f t="shared" si="43"/>
        <v>4</v>
      </c>
      <c r="AF201" s="43"/>
    </row>
    <row r="202" spans="1:32">
      <c r="B202" s="43" t="s">
        <v>24727</v>
      </c>
      <c r="C202" s="43">
        <v>0</v>
      </c>
      <c r="D202" s="43">
        <v>0</v>
      </c>
      <c r="E202" s="43">
        <f t="shared" si="33"/>
        <v>0</v>
      </c>
      <c r="G202">
        <v>10</v>
      </c>
      <c r="H202" s="43">
        <v>12</v>
      </c>
      <c r="I202">
        <v>5</v>
      </c>
      <c r="J202">
        <v>10</v>
      </c>
      <c r="K202">
        <v>1</v>
      </c>
      <c r="L202">
        <v>1</v>
      </c>
      <c r="M202">
        <v>-2</v>
      </c>
      <c r="N202" s="43">
        <f t="shared" si="34"/>
        <v>30</v>
      </c>
      <c r="O202" s="43">
        <f t="shared" si="35"/>
        <v>10</v>
      </c>
      <c r="P202" s="43">
        <f t="shared" si="36"/>
        <v>12</v>
      </c>
      <c r="Q202" s="43">
        <f t="shared" si="37"/>
        <v>5</v>
      </c>
      <c r="R202" s="43">
        <f t="shared" si="38"/>
        <v>10</v>
      </c>
      <c r="S202" s="43">
        <f t="shared" si="39"/>
        <v>1</v>
      </c>
      <c r="T202" s="43">
        <f t="shared" si="40"/>
        <v>1</v>
      </c>
      <c r="U202" s="43">
        <f t="shared" si="41"/>
        <v>-2</v>
      </c>
      <c r="V202" s="43">
        <f t="shared" si="42"/>
        <v>30</v>
      </c>
      <c r="W202" s="43">
        <f t="shared" si="43"/>
        <v>3</v>
      </c>
      <c r="AF202" s="43"/>
    </row>
    <row r="203" spans="1:32">
      <c r="B203" s="43" t="s">
        <v>24728</v>
      </c>
      <c r="C203" s="43">
        <v>0</v>
      </c>
      <c r="D203" s="43">
        <v>0</v>
      </c>
      <c r="E203" s="43">
        <f t="shared" si="33"/>
        <v>0</v>
      </c>
      <c r="G203">
        <v>10</v>
      </c>
      <c r="H203" s="43">
        <v>12</v>
      </c>
      <c r="I203">
        <v>5</v>
      </c>
      <c r="J203">
        <v>13</v>
      </c>
      <c r="K203">
        <v>3</v>
      </c>
      <c r="L203">
        <v>0</v>
      </c>
      <c r="M203">
        <v>-4</v>
      </c>
      <c r="N203" s="43">
        <f t="shared" si="34"/>
        <v>30</v>
      </c>
      <c r="O203" s="43">
        <f t="shared" si="35"/>
        <v>10</v>
      </c>
      <c r="P203" s="43">
        <f t="shared" si="36"/>
        <v>12</v>
      </c>
      <c r="Q203" s="43">
        <f t="shared" si="37"/>
        <v>5</v>
      </c>
      <c r="R203" s="43">
        <f t="shared" si="38"/>
        <v>13</v>
      </c>
      <c r="S203" s="43">
        <f t="shared" si="39"/>
        <v>3</v>
      </c>
      <c r="T203" s="43">
        <f t="shared" si="40"/>
        <v>0</v>
      </c>
      <c r="U203" s="43">
        <f t="shared" si="41"/>
        <v>-4</v>
      </c>
      <c r="V203" s="43">
        <f t="shared" si="42"/>
        <v>30</v>
      </c>
      <c r="W203" s="43">
        <f t="shared" si="43"/>
        <v>3</v>
      </c>
      <c r="AF203" s="43"/>
    </row>
    <row r="204" spans="1:32">
      <c r="B204" s="43" t="s">
        <v>24018</v>
      </c>
      <c r="C204" s="43">
        <v>0</v>
      </c>
      <c r="D204" s="43">
        <v>0</v>
      </c>
      <c r="E204" s="43">
        <f t="shared" si="33"/>
        <v>1</v>
      </c>
      <c r="G204">
        <v>0</v>
      </c>
      <c r="H204" s="43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 s="43">
        <f t="shared" si="34"/>
        <v>0</v>
      </c>
      <c r="O204" s="43">
        <f t="shared" si="35"/>
        <v>0</v>
      </c>
      <c r="P204" s="43">
        <f t="shared" si="36"/>
        <v>0</v>
      </c>
      <c r="Q204" s="43">
        <f t="shared" si="37"/>
        <v>0</v>
      </c>
      <c r="R204" s="43">
        <f t="shared" si="38"/>
        <v>0</v>
      </c>
      <c r="S204" s="43">
        <f t="shared" si="39"/>
        <v>0</v>
      </c>
      <c r="T204" s="43">
        <f t="shared" si="40"/>
        <v>0</v>
      </c>
      <c r="U204" s="43">
        <f t="shared" si="41"/>
        <v>0</v>
      </c>
      <c r="V204" s="43">
        <f t="shared" si="42"/>
        <v>0</v>
      </c>
      <c r="W204" s="43">
        <f t="shared" si="43"/>
        <v>0</v>
      </c>
      <c r="AF204" s="43"/>
    </row>
    <row r="205" spans="1:32">
      <c r="B205" s="43" t="s">
        <v>24729</v>
      </c>
      <c r="C205" s="43">
        <v>0</v>
      </c>
      <c r="D205" s="43">
        <v>0</v>
      </c>
      <c r="E205" s="43">
        <f t="shared" si="33"/>
        <v>0</v>
      </c>
      <c r="G205">
        <v>7</v>
      </c>
      <c r="H205" s="43">
        <v>6</v>
      </c>
      <c r="I205">
        <v>0</v>
      </c>
      <c r="J205">
        <v>1</v>
      </c>
      <c r="K205">
        <v>0</v>
      </c>
      <c r="L205">
        <v>0</v>
      </c>
      <c r="M205">
        <v>0</v>
      </c>
      <c r="N205" s="43">
        <f t="shared" si="34"/>
        <v>32</v>
      </c>
      <c r="O205" s="43">
        <f t="shared" si="35"/>
        <v>7</v>
      </c>
      <c r="P205" s="43">
        <f t="shared" si="36"/>
        <v>6</v>
      </c>
      <c r="Q205" s="43">
        <f t="shared" si="37"/>
        <v>0</v>
      </c>
      <c r="R205" s="43">
        <f t="shared" si="38"/>
        <v>1</v>
      </c>
      <c r="S205" s="43">
        <f t="shared" si="39"/>
        <v>0</v>
      </c>
      <c r="T205" s="43">
        <f t="shared" si="40"/>
        <v>0</v>
      </c>
      <c r="U205" s="43">
        <f t="shared" si="41"/>
        <v>0</v>
      </c>
      <c r="V205" s="43">
        <f t="shared" si="42"/>
        <v>32</v>
      </c>
      <c r="W205" s="43">
        <f t="shared" si="43"/>
        <v>4.5714285714285712</v>
      </c>
      <c r="AF205" s="43"/>
    </row>
    <row r="206" spans="1:32">
      <c r="B206" s="43" t="s">
        <v>25173</v>
      </c>
      <c r="C206" s="43">
        <v>0</v>
      </c>
      <c r="D206" s="43">
        <v>0</v>
      </c>
      <c r="E206" s="43">
        <f t="shared" si="33"/>
        <v>1</v>
      </c>
      <c r="G206">
        <v>7</v>
      </c>
      <c r="H206" s="43">
        <v>6</v>
      </c>
      <c r="I206">
        <v>0</v>
      </c>
      <c r="J206">
        <v>1</v>
      </c>
      <c r="K206" s="43">
        <v>0</v>
      </c>
      <c r="L206" s="43">
        <v>0</v>
      </c>
      <c r="M206" s="43">
        <v>0</v>
      </c>
      <c r="N206" s="43">
        <f t="shared" si="34"/>
        <v>32</v>
      </c>
      <c r="O206" s="43">
        <f t="shared" si="35"/>
        <v>7</v>
      </c>
      <c r="P206" s="43">
        <f t="shared" si="36"/>
        <v>6</v>
      </c>
      <c r="Q206" s="43">
        <f t="shared" si="37"/>
        <v>0</v>
      </c>
      <c r="R206" s="43">
        <f t="shared" si="38"/>
        <v>1</v>
      </c>
      <c r="S206" s="43">
        <f t="shared" si="39"/>
        <v>0</v>
      </c>
      <c r="T206" s="43">
        <f t="shared" si="40"/>
        <v>0</v>
      </c>
      <c r="U206" s="43">
        <f t="shared" si="41"/>
        <v>0</v>
      </c>
      <c r="V206" s="43">
        <f t="shared" si="42"/>
        <v>32</v>
      </c>
      <c r="W206" s="43">
        <f t="shared" si="43"/>
        <v>4.5714285714285712</v>
      </c>
      <c r="AF206" s="43"/>
    </row>
    <row r="207" spans="1:32">
      <c r="B207" s="43" t="s">
        <v>24730</v>
      </c>
      <c r="C207" s="43">
        <v>0</v>
      </c>
      <c r="D207" s="43">
        <v>0</v>
      </c>
      <c r="E207" s="43">
        <f t="shared" si="33"/>
        <v>0</v>
      </c>
      <c r="G207">
        <v>7</v>
      </c>
      <c r="H207" s="43">
        <v>5</v>
      </c>
      <c r="I207">
        <v>0</v>
      </c>
      <c r="J207">
        <v>2</v>
      </c>
      <c r="K207" s="43">
        <v>0</v>
      </c>
      <c r="L207" s="43">
        <v>0</v>
      </c>
      <c r="M207" s="43">
        <v>-1</v>
      </c>
      <c r="N207" s="43">
        <f t="shared" si="34"/>
        <v>30</v>
      </c>
      <c r="O207" s="43">
        <f t="shared" si="35"/>
        <v>7</v>
      </c>
      <c r="P207" s="43">
        <f t="shared" si="36"/>
        <v>5</v>
      </c>
      <c r="Q207" s="43">
        <f t="shared" si="37"/>
        <v>0</v>
      </c>
      <c r="R207" s="43">
        <f t="shared" si="38"/>
        <v>2</v>
      </c>
      <c r="S207" s="43">
        <f t="shared" si="39"/>
        <v>0</v>
      </c>
      <c r="T207" s="43">
        <f t="shared" si="40"/>
        <v>0</v>
      </c>
      <c r="U207" s="43">
        <f t="shared" si="41"/>
        <v>-1</v>
      </c>
      <c r="V207" s="43">
        <f t="shared" si="42"/>
        <v>30</v>
      </c>
      <c r="W207" s="43">
        <f t="shared" si="43"/>
        <v>4.2857142857142856</v>
      </c>
      <c r="AF207" s="43"/>
    </row>
    <row r="208" spans="1:32">
      <c r="B208" s="43" t="s">
        <v>23876</v>
      </c>
      <c r="C208" s="43">
        <v>0</v>
      </c>
      <c r="D208" s="43">
        <v>0</v>
      </c>
      <c r="E208" s="43">
        <f t="shared" si="33"/>
        <v>1</v>
      </c>
      <c r="G208">
        <v>7</v>
      </c>
      <c r="H208" s="43">
        <v>5</v>
      </c>
      <c r="I208">
        <v>0</v>
      </c>
      <c r="J208">
        <v>2</v>
      </c>
      <c r="K208" s="43">
        <v>0</v>
      </c>
      <c r="L208" s="43">
        <v>0</v>
      </c>
      <c r="M208">
        <v>-1</v>
      </c>
      <c r="N208" s="43">
        <f t="shared" si="34"/>
        <v>30</v>
      </c>
      <c r="O208" s="43">
        <f t="shared" si="35"/>
        <v>7</v>
      </c>
      <c r="P208" s="43">
        <f t="shared" si="36"/>
        <v>5</v>
      </c>
      <c r="Q208" s="43">
        <f t="shared" si="37"/>
        <v>0</v>
      </c>
      <c r="R208" s="43">
        <f t="shared" si="38"/>
        <v>2</v>
      </c>
      <c r="S208" s="43">
        <f t="shared" si="39"/>
        <v>0</v>
      </c>
      <c r="T208" s="43">
        <f t="shared" si="40"/>
        <v>0</v>
      </c>
      <c r="U208" s="43">
        <f t="shared" si="41"/>
        <v>-1</v>
      </c>
      <c r="V208" s="43">
        <f t="shared" si="42"/>
        <v>30</v>
      </c>
      <c r="W208" s="43">
        <f t="shared" si="43"/>
        <v>4.2857142857142856</v>
      </c>
      <c r="AF208" s="43"/>
    </row>
    <row r="209" spans="2:32">
      <c r="B209" s="43" t="s">
        <v>24731</v>
      </c>
      <c r="C209" s="43">
        <v>0</v>
      </c>
      <c r="D209" s="43">
        <v>0</v>
      </c>
      <c r="E209" s="43">
        <f t="shared" si="33"/>
        <v>0</v>
      </c>
      <c r="G209">
        <v>7</v>
      </c>
      <c r="H209" s="43">
        <v>8</v>
      </c>
      <c r="I209">
        <v>0</v>
      </c>
      <c r="J209">
        <v>1</v>
      </c>
      <c r="K209" s="43">
        <v>0</v>
      </c>
      <c r="L209" s="43">
        <v>0</v>
      </c>
      <c r="M209">
        <v>0</v>
      </c>
      <c r="N209" s="43">
        <f t="shared" si="34"/>
        <v>34</v>
      </c>
      <c r="O209" s="43">
        <f t="shared" si="35"/>
        <v>7</v>
      </c>
      <c r="P209" s="43">
        <f t="shared" si="36"/>
        <v>8</v>
      </c>
      <c r="Q209" s="43">
        <f t="shared" si="37"/>
        <v>0</v>
      </c>
      <c r="R209" s="43">
        <f t="shared" si="38"/>
        <v>1</v>
      </c>
      <c r="S209" s="43">
        <f t="shared" si="39"/>
        <v>0</v>
      </c>
      <c r="T209" s="43">
        <f t="shared" si="40"/>
        <v>0</v>
      </c>
      <c r="U209" s="43">
        <f t="shared" si="41"/>
        <v>0</v>
      </c>
      <c r="V209" s="43">
        <f t="shared" si="42"/>
        <v>34</v>
      </c>
      <c r="W209" s="43">
        <f t="shared" si="43"/>
        <v>4.8571428571428568</v>
      </c>
      <c r="AF209" s="43"/>
    </row>
    <row r="210" spans="2:32">
      <c r="B210" s="43" t="s">
        <v>23877</v>
      </c>
      <c r="C210" s="43">
        <v>0</v>
      </c>
      <c r="D210" s="43">
        <v>0</v>
      </c>
      <c r="E210" s="43">
        <f t="shared" si="33"/>
        <v>1</v>
      </c>
      <c r="G210">
        <v>7</v>
      </c>
      <c r="H210" s="43">
        <v>8</v>
      </c>
      <c r="I210">
        <v>0</v>
      </c>
      <c r="J210">
        <v>1</v>
      </c>
      <c r="K210" s="43">
        <v>0</v>
      </c>
      <c r="L210" s="43">
        <v>0</v>
      </c>
      <c r="M210">
        <v>0</v>
      </c>
      <c r="N210" s="43">
        <f t="shared" si="34"/>
        <v>34</v>
      </c>
      <c r="O210" s="43">
        <f t="shared" si="35"/>
        <v>7</v>
      </c>
      <c r="P210" s="43">
        <f t="shared" si="36"/>
        <v>8</v>
      </c>
      <c r="Q210" s="43">
        <f t="shared" si="37"/>
        <v>0</v>
      </c>
      <c r="R210" s="43">
        <f t="shared" si="38"/>
        <v>1</v>
      </c>
      <c r="S210" s="43">
        <f t="shared" si="39"/>
        <v>0</v>
      </c>
      <c r="T210" s="43">
        <f t="shared" si="40"/>
        <v>0</v>
      </c>
      <c r="U210" s="43">
        <f t="shared" si="41"/>
        <v>0</v>
      </c>
      <c r="V210" s="43">
        <f t="shared" si="42"/>
        <v>34</v>
      </c>
      <c r="W210" s="43">
        <f t="shared" si="43"/>
        <v>4.8571428571428568</v>
      </c>
      <c r="AF210" s="43"/>
    </row>
    <row r="211" spans="2:32">
      <c r="B211" s="43" t="s">
        <v>24732</v>
      </c>
      <c r="C211" s="43">
        <v>0</v>
      </c>
      <c r="D211" s="43">
        <v>0</v>
      </c>
      <c r="E211" s="43">
        <f t="shared" si="33"/>
        <v>0</v>
      </c>
      <c r="G211">
        <v>6</v>
      </c>
      <c r="H211" s="43">
        <v>12</v>
      </c>
      <c r="I211">
        <v>0</v>
      </c>
      <c r="J211">
        <v>6</v>
      </c>
      <c r="K211" s="43">
        <v>0</v>
      </c>
      <c r="L211" s="43">
        <v>0</v>
      </c>
      <c r="M211">
        <v>0</v>
      </c>
      <c r="N211" s="43">
        <f t="shared" si="34"/>
        <v>24</v>
      </c>
      <c r="O211" s="43">
        <f t="shared" si="35"/>
        <v>6</v>
      </c>
      <c r="P211" s="43">
        <f t="shared" si="36"/>
        <v>12</v>
      </c>
      <c r="Q211" s="43">
        <f t="shared" si="37"/>
        <v>0</v>
      </c>
      <c r="R211" s="43">
        <f t="shared" si="38"/>
        <v>6</v>
      </c>
      <c r="S211" s="43">
        <f t="shared" si="39"/>
        <v>0</v>
      </c>
      <c r="T211" s="43">
        <f t="shared" si="40"/>
        <v>0</v>
      </c>
      <c r="U211" s="43">
        <f t="shared" si="41"/>
        <v>0</v>
      </c>
      <c r="V211" s="43">
        <f t="shared" si="42"/>
        <v>24</v>
      </c>
      <c r="W211" s="43">
        <f t="shared" si="43"/>
        <v>4</v>
      </c>
      <c r="AF211" s="43"/>
    </row>
    <row r="212" spans="2:32">
      <c r="B212" s="43" t="s">
        <v>25235</v>
      </c>
      <c r="C212" s="43">
        <v>0</v>
      </c>
      <c r="D212" s="43">
        <v>0</v>
      </c>
      <c r="E212" s="43">
        <f t="shared" si="33"/>
        <v>1</v>
      </c>
      <c r="G212">
        <v>6</v>
      </c>
      <c r="H212" s="43">
        <v>12</v>
      </c>
      <c r="I212">
        <v>0</v>
      </c>
      <c r="J212">
        <v>6</v>
      </c>
      <c r="K212">
        <v>0</v>
      </c>
      <c r="L212">
        <v>0</v>
      </c>
      <c r="M212">
        <v>0</v>
      </c>
      <c r="N212" s="43">
        <f t="shared" si="34"/>
        <v>24</v>
      </c>
      <c r="O212" s="43">
        <f t="shared" si="35"/>
        <v>6</v>
      </c>
      <c r="P212" s="43">
        <f t="shared" si="36"/>
        <v>12</v>
      </c>
      <c r="Q212" s="43">
        <f t="shared" si="37"/>
        <v>0</v>
      </c>
      <c r="R212" s="43">
        <f t="shared" si="38"/>
        <v>6</v>
      </c>
      <c r="S212" s="43">
        <f t="shared" si="39"/>
        <v>0</v>
      </c>
      <c r="T212" s="43">
        <f t="shared" si="40"/>
        <v>0</v>
      </c>
      <c r="U212" s="43">
        <f t="shared" si="41"/>
        <v>0</v>
      </c>
      <c r="V212" s="43">
        <f t="shared" si="42"/>
        <v>24</v>
      </c>
      <c r="W212" s="43">
        <f t="shared" si="43"/>
        <v>4</v>
      </c>
      <c r="AF212" s="43"/>
    </row>
    <row r="213" spans="2:32">
      <c r="B213" s="43" t="s">
        <v>24733</v>
      </c>
      <c r="C213" s="43">
        <v>0</v>
      </c>
      <c r="D213" s="43">
        <v>0</v>
      </c>
      <c r="E213" s="43">
        <f t="shared" si="33"/>
        <v>0</v>
      </c>
      <c r="G213">
        <v>6</v>
      </c>
      <c r="H213" s="43">
        <v>11</v>
      </c>
      <c r="I213">
        <v>0</v>
      </c>
      <c r="J213">
        <v>9</v>
      </c>
      <c r="K213">
        <v>1</v>
      </c>
      <c r="L213">
        <v>0</v>
      </c>
      <c r="M213">
        <v>-2</v>
      </c>
      <c r="N213" s="43">
        <f t="shared" si="34"/>
        <v>24</v>
      </c>
      <c r="O213" s="43">
        <f t="shared" si="35"/>
        <v>6</v>
      </c>
      <c r="P213" s="43">
        <f t="shared" si="36"/>
        <v>11</v>
      </c>
      <c r="Q213" s="43">
        <f t="shared" si="37"/>
        <v>0</v>
      </c>
      <c r="R213" s="43">
        <f t="shared" si="38"/>
        <v>9</v>
      </c>
      <c r="S213" s="43">
        <f t="shared" si="39"/>
        <v>1</v>
      </c>
      <c r="T213" s="43">
        <f t="shared" si="40"/>
        <v>0</v>
      </c>
      <c r="U213" s="43">
        <f t="shared" si="41"/>
        <v>-2</v>
      </c>
      <c r="V213" s="43">
        <f t="shared" si="42"/>
        <v>24</v>
      </c>
      <c r="W213" s="43">
        <f t="shared" si="43"/>
        <v>4</v>
      </c>
      <c r="AF213" s="43"/>
    </row>
    <row r="214" spans="2:32">
      <c r="B214" s="43" t="s">
        <v>24734</v>
      </c>
      <c r="C214" s="43">
        <v>0</v>
      </c>
      <c r="D214" s="43">
        <v>0</v>
      </c>
      <c r="E214" s="43">
        <f t="shared" si="33"/>
        <v>0</v>
      </c>
      <c r="G214" s="43">
        <v>1</v>
      </c>
      <c r="H214" s="43">
        <v>1</v>
      </c>
      <c r="I214" s="43">
        <v>0</v>
      </c>
      <c r="J214" s="43">
        <v>3</v>
      </c>
      <c r="K214" s="43">
        <v>0</v>
      </c>
      <c r="L214" s="43">
        <v>0</v>
      </c>
      <c r="M214" s="43">
        <v>-1</v>
      </c>
      <c r="N214" s="43">
        <f t="shared" si="34"/>
        <v>0</v>
      </c>
      <c r="O214" s="43">
        <f t="shared" si="35"/>
        <v>1</v>
      </c>
      <c r="P214" s="43">
        <f t="shared" si="36"/>
        <v>1</v>
      </c>
      <c r="Q214" s="43">
        <f t="shared" si="37"/>
        <v>0</v>
      </c>
      <c r="R214" s="43">
        <f t="shared" si="38"/>
        <v>3</v>
      </c>
      <c r="S214" s="43">
        <f t="shared" si="39"/>
        <v>0</v>
      </c>
      <c r="T214" s="43">
        <f t="shared" si="40"/>
        <v>0</v>
      </c>
      <c r="U214" s="43">
        <f t="shared" si="41"/>
        <v>-1</v>
      </c>
      <c r="V214" s="43">
        <f t="shared" si="42"/>
        <v>0</v>
      </c>
      <c r="W214" s="43">
        <f t="shared" si="43"/>
        <v>0</v>
      </c>
      <c r="AF214" s="43"/>
    </row>
    <row r="215" spans="2:32">
      <c r="B215" s="43" t="s">
        <v>24019</v>
      </c>
      <c r="C215" s="43">
        <v>0</v>
      </c>
      <c r="D215" s="43">
        <v>0</v>
      </c>
      <c r="E215" s="43">
        <f t="shared" si="33"/>
        <v>1</v>
      </c>
      <c r="G215" s="50">
        <f>Bio!X42</f>
        <v>38.807270000000003</v>
      </c>
      <c r="H215" s="50">
        <f>Bio!Y42</f>
        <v>68.294849999999997</v>
      </c>
      <c r="I215" s="50">
        <f>Bio!Z42</f>
        <v>4.8041299999999998</v>
      </c>
      <c r="J215" s="50">
        <f>Bio!AA42</f>
        <v>23.969250000000002</v>
      </c>
      <c r="K215" s="50">
        <f>Bio!AB42</f>
        <v>0.38384999999999997</v>
      </c>
      <c r="L215" s="50">
        <f>Bio!AC42</f>
        <v>9.7920000000000007E-2</v>
      </c>
      <c r="M215" s="50">
        <f>Bio!AD42</f>
        <v>-0.55288999999999999</v>
      </c>
      <c r="N215" s="43">
        <f t="shared" si="34"/>
        <v>164.23270000000002</v>
      </c>
      <c r="O215" s="43">
        <f t="shared" si="35"/>
        <v>38.807270000000003</v>
      </c>
      <c r="P215" s="43">
        <f t="shared" si="36"/>
        <v>68.294849999999997</v>
      </c>
      <c r="Q215" s="43">
        <f t="shared" si="37"/>
        <v>4.8041299999999998</v>
      </c>
      <c r="R215" s="43">
        <f t="shared" si="38"/>
        <v>23.969250000000002</v>
      </c>
      <c r="S215" s="43">
        <f t="shared" si="39"/>
        <v>0.38384999999999997</v>
      </c>
      <c r="T215" s="43">
        <f t="shared" si="40"/>
        <v>9.7920000000000007E-2</v>
      </c>
      <c r="U215" s="43">
        <f t="shared" si="41"/>
        <v>-0.55288999999999999</v>
      </c>
      <c r="V215" s="43">
        <f t="shared" si="42"/>
        <v>164.23270000000002</v>
      </c>
      <c r="W215" s="43">
        <f t="shared" si="43"/>
        <v>4.2320085901430327</v>
      </c>
      <c r="AF215" s="43"/>
    </row>
    <row r="216" spans="2:32">
      <c r="B216" s="43" t="s">
        <v>24735</v>
      </c>
      <c r="C216" s="43">
        <v>0</v>
      </c>
      <c r="D216" s="43">
        <v>0</v>
      </c>
      <c r="E216" s="43">
        <f t="shared" si="33"/>
        <v>0</v>
      </c>
      <c r="G216">
        <v>4</v>
      </c>
      <c r="H216" s="43">
        <v>8</v>
      </c>
      <c r="I216">
        <v>0</v>
      </c>
      <c r="J216">
        <v>1</v>
      </c>
      <c r="K216">
        <v>0</v>
      </c>
      <c r="L216">
        <v>0</v>
      </c>
      <c r="M216">
        <v>0</v>
      </c>
      <c r="N216" s="43">
        <f t="shared" si="34"/>
        <v>22</v>
      </c>
      <c r="O216" s="43">
        <f t="shared" si="35"/>
        <v>4</v>
      </c>
      <c r="P216" s="43">
        <f t="shared" si="36"/>
        <v>8</v>
      </c>
      <c r="Q216" s="43">
        <f t="shared" si="37"/>
        <v>0</v>
      </c>
      <c r="R216" s="43">
        <f t="shared" si="38"/>
        <v>1</v>
      </c>
      <c r="S216" s="43">
        <f t="shared" si="39"/>
        <v>0</v>
      </c>
      <c r="T216" s="43">
        <f t="shared" si="40"/>
        <v>0</v>
      </c>
      <c r="U216" s="43">
        <f t="shared" si="41"/>
        <v>0</v>
      </c>
      <c r="V216" s="43">
        <f t="shared" si="42"/>
        <v>22</v>
      </c>
      <c r="W216" s="43">
        <f t="shared" si="43"/>
        <v>5.5</v>
      </c>
      <c r="AF216" s="43"/>
    </row>
    <row r="217" spans="2:32">
      <c r="B217" s="43" t="s">
        <v>25174</v>
      </c>
      <c r="C217" s="43">
        <v>0</v>
      </c>
      <c r="D217" s="43">
        <v>0</v>
      </c>
      <c r="E217" s="43">
        <f t="shared" si="33"/>
        <v>1</v>
      </c>
      <c r="G217">
        <v>4</v>
      </c>
      <c r="H217" s="43">
        <v>8</v>
      </c>
      <c r="I217">
        <v>0</v>
      </c>
      <c r="J217">
        <v>1</v>
      </c>
      <c r="K217" s="43">
        <v>0</v>
      </c>
      <c r="L217" s="43">
        <v>0</v>
      </c>
      <c r="M217">
        <v>0</v>
      </c>
      <c r="N217" s="43">
        <f t="shared" si="34"/>
        <v>22</v>
      </c>
      <c r="O217" s="43">
        <f t="shared" si="35"/>
        <v>4</v>
      </c>
      <c r="P217" s="43">
        <f t="shared" si="36"/>
        <v>8</v>
      </c>
      <c r="Q217" s="43">
        <f t="shared" si="37"/>
        <v>0</v>
      </c>
      <c r="R217" s="43">
        <f t="shared" si="38"/>
        <v>1</v>
      </c>
      <c r="S217" s="43">
        <f t="shared" si="39"/>
        <v>0</v>
      </c>
      <c r="T217" s="43">
        <f t="shared" si="40"/>
        <v>0</v>
      </c>
      <c r="U217" s="43">
        <f t="shared" si="41"/>
        <v>0</v>
      </c>
      <c r="V217" s="43">
        <f t="shared" si="42"/>
        <v>22</v>
      </c>
      <c r="W217" s="43">
        <f t="shared" si="43"/>
        <v>5.5</v>
      </c>
      <c r="AF217" s="43"/>
    </row>
    <row r="218" spans="2:32">
      <c r="B218" s="43" t="s">
        <v>24736</v>
      </c>
      <c r="C218" s="43">
        <v>0</v>
      </c>
      <c r="D218" s="43">
        <v>0</v>
      </c>
      <c r="E218" s="43">
        <f t="shared" si="33"/>
        <v>0</v>
      </c>
      <c r="G218">
        <v>4</v>
      </c>
      <c r="H218" s="43">
        <v>10</v>
      </c>
      <c r="I218">
        <v>0</v>
      </c>
      <c r="J218">
        <v>0</v>
      </c>
      <c r="K218" s="43">
        <v>0</v>
      </c>
      <c r="L218" s="43">
        <v>0</v>
      </c>
      <c r="M218">
        <v>0</v>
      </c>
      <c r="N218" s="43">
        <f t="shared" si="34"/>
        <v>26</v>
      </c>
      <c r="O218" s="43">
        <f t="shared" si="35"/>
        <v>4</v>
      </c>
      <c r="P218" s="43">
        <f t="shared" si="36"/>
        <v>10</v>
      </c>
      <c r="Q218" s="43">
        <f t="shared" si="37"/>
        <v>0</v>
      </c>
      <c r="R218" s="43">
        <f t="shared" si="38"/>
        <v>0</v>
      </c>
      <c r="S218" s="43">
        <f t="shared" si="39"/>
        <v>0</v>
      </c>
      <c r="T218" s="43">
        <f t="shared" si="40"/>
        <v>0</v>
      </c>
      <c r="U218" s="43">
        <f t="shared" si="41"/>
        <v>0</v>
      </c>
      <c r="V218" s="43">
        <f t="shared" si="42"/>
        <v>26</v>
      </c>
      <c r="W218" s="43">
        <f t="shared" si="43"/>
        <v>6.5</v>
      </c>
      <c r="AF218" s="43"/>
    </row>
    <row r="219" spans="2:32">
      <c r="B219" s="43" t="s">
        <v>23982</v>
      </c>
      <c r="C219" s="43">
        <v>0</v>
      </c>
      <c r="D219" s="43">
        <v>0</v>
      </c>
      <c r="E219" s="43">
        <f t="shared" si="33"/>
        <v>1</v>
      </c>
      <c r="G219">
        <v>4</v>
      </c>
      <c r="H219" s="43">
        <v>10</v>
      </c>
      <c r="I219">
        <v>0</v>
      </c>
      <c r="J219">
        <v>0</v>
      </c>
      <c r="K219" s="43">
        <v>0</v>
      </c>
      <c r="L219" s="43">
        <v>0</v>
      </c>
      <c r="M219">
        <v>0</v>
      </c>
      <c r="N219" s="43">
        <f t="shared" si="34"/>
        <v>26</v>
      </c>
      <c r="O219" s="43">
        <f t="shared" si="35"/>
        <v>4</v>
      </c>
      <c r="P219" s="43">
        <f t="shared" si="36"/>
        <v>10</v>
      </c>
      <c r="Q219" s="43">
        <f t="shared" si="37"/>
        <v>0</v>
      </c>
      <c r="R219" s="43">
        <f t="shared" si="38"/>
        <v>0</v>
      </c>
      <c r="S219" s="43">
        <f t="shared" si="39"/>
        <v>0</v>
      </c>
      <c r="T219" s="43">
        <f t="shared" si="40"/>
        <v>0</v>
      </c>
      <c r="U219" s="43">
        <f t="shared" si="41"/>
        <v>0</v>
      </c>
      <c r="V219" s="43">
        <f t="shared" si="42"/>
        <v>26</v>
      </c>
      <c r="W219" s="43">
        <f t="shared" si="43"/>
        <v>6.5</v>
      </c>
      <c r="AF219" s="43"/>
    </row>
    <row r="220" spans="2:32">
      <c r="B220" s="43" t="s">
        <v>24737</v>
      </c>
      <c r="C220" s="43">
        <v>0</v>
      </c>
      <c r="D220" s="43">
        <v>0</v>
      </c>
      <c r="E220" s="43">
        <f t="shared" si="33"/>
        <v>0</v>
      </c>
      <c r="G220">
        <v>4</v>
      </c>
      <c r="H220" s="43">
        <v>7</v>
      </c>
      <c r="I220">
        <v>0</v>
      </c>
      <c r="J220">
        <v>2</v>
      </c>
      <c r="K220" s="43">
        <v>0</v>
      </c>
      <c r="L220" s="43">
        <v>0</v>
      </c>
      <c r="M220">
        <v>-1</v>
      </c>
      <c r="N220" s="43">
        <f t="shared" si="34"/>
        <v>20</v>
      </c>
      <c r="O220" s="43">
        <f t="shared" si="35"/>
        <v>4</v>
      </c>
      <c r="P220" s="43">
        <f t="shared" si="36"/>
        <v>7</v>
      </c>
      <c r="Q220" s="43">
        <f t="shared" si="37"/>
        <v>0</v>
      </c>
      <c r="R220" s="43">
        <f t="shared" si="38"/>
        <v>2</v>
      </c>
      <c r="S220" s="43">
        <f t="shared" si="39"/>
        <v>0</v>
      </c>
      <c r="T220" s="43">
        <f t="shared" si="40"/>
        <v>0</v>
      </c>
      <c r="U220" s="43">
        <f t="shared" si="41"/>
        <v>-1</v>
      </c>
      <c r="V220" s="43">
        <f t="shared" si="42"/>
        <v>20</v>
      </c>
      <c r="W220" s="43">
        <f t="shared" si="43"/>
        <v>5</v>
      </c>
      <c r="AF220" s="43"/>
    </row>
    <row r="221" spans="2:32">
      <c r="B221" s="43" t="s">
        <v>23878</v>
      </c>
      <c r="C221" s="43">
        <v>0</v>
      </c>
      <c r="D221" s="43">
        <v>0</v>
      </c>
      <c r="E221" s="43">
        <f t="shared" si="33"/>
        <v>1</v>
      </c>
      <c r="G221">
        <v>4</v>
      </c>
      <c r="H221" s="43">
        <v>7</v>
      </c>
      <c r="I221">
        <v>0</v>
      </c>
      <c r="J221">
        <v>2</v>
      </c>
      <c r="K221" s="43">
        <v>0</v>
      </c>
      <c r="L221" s="43">
        <v>0</v>
      </c>
      <c r="M221">
        <v>-1</v>
      </c>
      <c r="N221" s="43">
        <f t="shared" si="34"/>
        <v>20</v>
      </c>
      <c r="O221" s="43">
        <f t="shared" si="35"/>
        <v>4</v>
      </c>
      <c r="P221" s="43">
        <f t="shared" si="36"/>
        <v>7</v>
      </c>
      <c r="Q221" s="43">
        <f t="shared" si="37"/>
        <v>0</v>
      </c>
      <c r="R221" s="43">
        <f t="shared" si="38"/>
        <v>2</v>
      </c>
      <c r="S221" s="43">
        <f t="shared" si="39"/>
        <v>0</v>
      </c>
      <c r="T221" s="43">
        <f t="shared" si="40"/>
        <v>0</v>
      </c>
      <c r="U221" s="43">
        <f t="shared" si="41"/>
        <v>-1</v>
      </c>
      <c r="V221" s="43">
        <f t="shared" si="42"/>
        <v>20</v>
      </c>
      <c r="W221" s="43">
        <f t="shared" si="43"/>
        <v>5</v>
      </c>
      <c r="AF221" s="43"/>
    </row>
    <row r="222" spans="2:32">
      <c r="B222" s="43" t="s">
        <v>24738</v>
      </c>
      <c r="C222" s="43">
        <v>0</v>
      </c>
      <c r="D222" s="43">
        <v>0</v>
      </c>
      <c r="E222" s="43">
        <f t="shared" si="33"/>
        <v>0</v>
      </c>
      <c r="G222">
        <v>4</v>
      </c>
      <c r="H222" s="43">
        <v>10</v>
      </c>
      <c r="I222">
        <v>0</v>
      </c>
      <c r="J222">
        <v>1</v>
      </c>
      <c r="K222" s="43">
        <v>0</v>
      </c>
      <c r="L222" s="43">
        <v>0</v>
      </c>
      <c r="M222">
        <v>0</v>
      </c>
      <c r="N222" s="43">
        <f t="shared" si="34"/>
        <v>24</v>
      </c>
      <c r="O222" s="43">
        <f t="shared" si="35"/>
        <v>4</v>
      </c>
      <c r="P222" s="43">
        <f t="shared" si="36"/>
        <v>10</v>
      </c>
      <c r="Q222" s="43">
        <f t="shared" si="37"/>
        <v>0</v>
      </c>
      <c r="R222" s="43">
        <f t="shared" si="38"/>
        <v>1</v>
      </c>
      <c r="S222" s="43">
        <f t="shared" si="39"/>
        <v>0</v>
      </c>
      <c r="T222" s="43">
        <f t="shared" si="40"/>
        <v>0</v>
      </c>
      <c r="U222" s="43">
        <f t="shared" si="41"/>
        <v>0</v>
      </c>
      <c r="V222" s="43">
        <f t="shared" si="42"/>
        <v>24</v>
      </c>
      <c r="W222" s="43">
        <f t="shared" si="43"/>
        <v>6</v>
      </c>
      <c r="AF222" s="43"/>
    </row>
    <row r="223" spans="2:32">
      <c r="B223" s="43" t="s">
        <v>23879</v>
      </c>
      <c r="C223" s="43">
        <v>0</v>
      </c>
      <c r="D223" s="43">
        <v>0</v>
      </c>
      <c r="E223" s="43">
        <f t="shared" si="33"/>
        <v>1</v>
      </c>
      <c r="G223">
        <v>4</v>
      </c>
      <c r="H223" s="43">
        <v>10</v>
      </c>
      <c r="I223">
        <v>0</v>
      </c>
      <c r="J223">
        <v>1</v>
      </c>
      <c r="K223" s="43">
        <v>0</v>
      </c>
      <c r="L223" s="43">
        <v>0</v>
      </c>
      <c r="M223">
        <v>0</v>
      </c>
      <c r="N223" s="43">
        <f t="shared" si="34"/>
        <v>24</v>
      </c>
      <c r="O223" s="43">
        <f t="shared" si="35"/>
        <v>4</v>
      </c>
      <c r="P223" s="43">
        <f t="shared" si="36"/>
        <v>10</v>
      </c>
      <c r="Q223" s="43">
        <f t="shared" si="37"/>
        <v>0</v>
      </c>
      <c r="R223" s="43">
        <f t="shared" si="38"/>
        <v>1</v>
      </c>
      <c r="S223" s="43">
        <f t="shared" si="39"/>
        <v>0</v>
      </c>
      <c r="T223" s="43">
        <f t="shared" si="40"/>
        <v>0</v>
      </c>
      <c r="U223" s="43">
        <f t="shared" si="41"/>
        <v>0</v>
      </c>
      <c r="V223" s="43">
        <f t="shared" si="42"/>
        <v>24</v>
      </c>
      <c r="W223" s="43">
        <f t="shared" si="43"/>
        <v>6</v>
      </c>
      <c r="AF223" s="43"/>
    </row>
    <row r="224" spans="2:32">
      <c r="B224" s="43" t="s">
        <v>24739</v>
      </c>
      <c r="C224" s="43">
        <v>0</v>
      </c>
      <c r="D224" s="43">
        <v>0</v>
      </c>
      <c r="E224" s="43">
        <f t="shared" si="33"/>
        <v>0</v>
      </c>
      <c r="G224">
        <v>25</v>
      </c>
      <c r="H224" s="43">
        <v>38</v>
      </c>
      <c r="I224">
        <v>7</v>
      </c>
      <c r="J224">
        <v>17</v>
      </c>
      <c r="K224">
        <v>3</v>
      </c>
      <c r="L224">
        <v>1</v>
      </c>
      <c r="M224">
        <v>-4</v>
      </c>
      <c r="N224" s="43">
        <f t="shared" si="34"/>
        <v>108</v>
      </c>
      <c r="O224" s="43">
        <f t="shared" si="35"/>
        <v>25</v>
      </c>
      <c r="P224" s="43">
        <f t="shared" si="36"/>
        <v>38</v>
      </c>
      <c r="Q224" s="43">
        <f t="shared" si="37"/>
        <v>7</v>
      </c>
      <c r="R224" s="43">
        <f t="shared" si="38"/>
        <v>17</v>
      </c>
      <c r="S224" s="43">
        <f t="shared" si="39"/>
        <v>3</v>
      </c>
      <c r="T224" s="43">
        <f t="shared" si="40"/>
        <v>1</v>
      </c>
      <c r="U224" s="43">
        <f t="shared" si="41"/>
        <v>-4</v>
      </c>
      <c r="V224" s="43">
        <f t="shared" si="42"/>
        <v>108</v>
      </c>
      <c r="W224" s="43">
        <f t="shared" si="43"/>
        <v>4.32</v>
      </c>
      <c r="AF224" s="43"/>
    </row>
    <row r="225" spans="2:32">
      <c r="B225" s="43" t="s">
        <v>24740</v>
      </c>
      <c r="C225" s="43">
        <v>0</v>
      </c>
      <c r="D225" s="43">
        <v>0</v>
      </c>
      <c r="E225" s="43">
        <f t="shared" si="33"/>
        <v>0</v>
      </c>
      <c r="G225">
        <v>6</v>
      </c>
      <c r="H225" s="43">
        <v>12</v>
      </c>
      <c r="I225">
        <v>0</v>
      </c>
      <c r="J225">
        <v>2</v>
      </c>
      <c r="K225">
        <v>0</v>
      </c>
      <c r="L225">
        <v>0</v>
      </c>
      <c r="M225">
        <v>0</v>
      </c>
      <c r="N225" s="43">
        <f t="shared" si="34"/>
        <v>32</v>
      </c>
      <c r="O225" s="43">
        <f t="shared" si="35"/>
        <v>6</v>
      </c>
      <c r="P225" s="43">
        <f t="shared" si="36"/>
        <v>12</v>
      </c>
      <c r="Q225" s="43">
        <f t="shared" si="37"/>
        <v>0</v>
      </c>
      <c r="R225" s="43">
        <f t="shared" si="38"/>
        <v>2</v>
      </c>
      <c r="S225" s="43">
        <f t="shared" si="39"/>
        <v>0</v>
      </c>
      <c r="T225" s="43">
        <f t="shared" si="40"/>
        <v>0</v>
      </c>
      <c r="U225" s="43">
        <f t="shared" si="41"/>
        <v>0</v>
      </c>
      <c r="V225" s="43">
        <f t="shared" si="42"/>
        <v>32</v>
      </c>
      <c r="W225" s="43">
        <f t="shared" si="43"/>
        <v>5.333333333333333</v>
      </c>
      <c r="AF225" s="43"/>
    </row>
    <row r="226" spans="2:32">
      <c r="B226" s="43" t="s">
        <v>23880</v>
      </c>
      <c r="C226" s="43">
        <v>0</v>
      </c>
      <c r="D226" s="43">
        <v>0</v>
      </c>
      <c r="E226" s="43">
        <f t="shared" si="33"/>
        <v>1</v>
      </c>
      <c r="G226">
        <v>6</v>
      </c>
      <c r="H226" s="43">
        <v>12</v>
      </c>
      <c r="I226">
        <v>0</v>
      </c>
      <c r="J226">
        <v>2</v>
      </c>
      <c r="K226">
        <v>0</v>
      </c>
      <c r="L226">
        <v>0</v>
      </c>
      <c r="M226">
        <v>0</v>
      </c>
      <c r="N226" s="43">
        <f t="shared" si="34"/>
        <v>32</v>
      </c>
      <c r="O226" s="43">
        <f t="shared" si="35"/>
        <v>6</v>
      </c>
      <c r="P226" s="43">
        <f t="shared" si="36"/>
        <v>12</v>
      </c>
      <c r="Q226" s="43">
        <f t="shared" si="37"/>
        <v>0</v>
      </c>
      <c r="R226" s="43">
        <f t="shared" si="38"/>
        <v>2</v>
      </c>
      <c r="S226" s="43">
        <f t="shared" si="39"/>
        <v>0</v>
      </c>
      <c r="T226" s="43">
        <f t="shared" si="40"/>
        <v>0</v>
      </c>
      <c r="U226" s="43">
        <f t="shared" si="41"/>
        <v>0</v>
      </c>
      <c r="V226" s="43">
        <f t="shared" si="42"/>
        <v>32</v>
      </c>
      <c r="W226" s="43">
        <f t="shared" si="43"/>
        <v>5.333333333333333</v>
      </c>
      <c r="AF226" s="43"/>
    </row>
    <row r="227" spans="2:32">
      <c r="B227" s="43" t="s">
        <v>24741</v>
      </c>
      <c r="C227" s="43">
        <v>0</v>
      </c>
      <c r="D227" s="43">
        <v>0</v>
      </c>
      <c r="E227" s="43">
        <f t="shared" si="33"/>
        <v>0</v>
      </c>
      <c r="G227">
        <v>9</v>
      </c>
      <c r="H227" s="43">
        <v>11</v>
      </c>
      <c r="I227">
        <v>3</v>
      </c>
      <c r="J227">
        <v>9</v>
      </c>
      <c r="K227">
        <v>1</v>
      </c>
      <c r="L227">
        <v>0</v>
      </c>
      <c r="M227">
        <v>-3</v>
      </c>
      <c r="N227" s="43">
        <f t="shared" si="34"/>
        <v>28</v>
      </c>
      <c r="O227" s="43">
        <f t="shared" si="35"/>
        <v>9</v>
      </c>
      <c r="P227" s="43">
        <f t="shared" si="36"/>
        <v>11</v>
      </c>
      <c r="Q227" s="43">
        <f t="shared" si="37"/>
        <v>3</v>
      </c>
      <c r="R227" s="43">
        <f t="shared" si="38"/>
        <v>9</v>
      </c>
      <c r="S227" s="43">
        <f t="shared" si="39"/>
        <v>1</v>
      </c>
      <c r="T227" s="43">
        <f t="shared" si="40"/>
        <v>0</v>
      </c>
      <c r="U227" s="43">
        <f t="shared" si="41"/>
        <v>-3</v>
      </c>
      <c r="V227" s="43">
        <f t="shared" si="42"/>
        <v>28</v>
      </c>
      <c r="W227" s="43">
        <f t="shared" si="43"/>
        <v>3.1111111111111112</v>
      </c>
      <c r="AF227" s="43"/>
    </row>
    <row r="228" spans="2:32">
      <c r="B228" s="43" t="s">
        <v>24742</v>
      </c>
      <c r="C228" s="43">
        <v>0</v>
      </c>
      <c r="D228" s="43">
        <v>0</v>
      </c>
      <c r="E228" s="43">
        <f t="shared" si="33"/>
        <v>0</v>
      </c>
      <c r="G228">
        <v>1</v>
      </c>
      <c r="H228" s="43">
        <v>2</v>
      </c>
      <c r="I228">
        <v>1</v>
      </c>
      <c r="J228">
        <v>5</v>
      </c>
      <c r="K228">
        <v>1</v>
      </c>
      <c r="L228">
        <v>0</v>
      </c>
      <c r="M228">
        <v>-2</v>
      </c>
      <c r="N228" s="43">
        <f t="shared" si="34"/>
        <v>0</v>
      </c>
      <c r="O228" s="43">
        <f t="shared" si="35"/>
        <v>1</v>
      </c>
      <c r="P228" s="43">
        <f t="shared" si="36"/>
        <v>2</v>
      </c>
      <c r="Q228" s="43">
        <f t="shared" si="37"/>
        <v>1</v>
      </c>
      <c r="R228" s="43">
        <f t="shared" si="38"/>
        <v>5</v>
      </c>
      <c r="S228" s="43">
        <f t="shared" si="39"/>
        <v>1</v>
      </c>
      <c r="T228" s="43">
        <f t="shared" si="40"/>
        <v>0</v>
      </c>
      <c r="U228" s="43">
        <f t="shared" si="41"/>
        <v>-2</v>
      </c>
      <c r="V228" s="43">
        <f t="shared" si="42"/>
        <v>0</v>
      </c>
      <c r="W228" s="43">
        <f t="shared" si="43"/>
        <v>0</v>
      </c>
      <c r="AF228" s="43"/>
    </row>
    <row r="229" spans="2:32">
      <c r="B229" s="43" t="s">
        <v>24744</v>
      </c>
      <c r="C229" s="43">
        <v>0</v>
      </c>
      <c r="D229" s="43">
        <v>0</v>
      </c>
      <c r="E229" s="43">
        <f t="shared" si="33"/>
        <v>0</v>
      </c>
      <c r="G229">
        <v>30</v>
      </c>
      <c r="H229" s="43">
        <v>52</v>
      </c>
      <c r="I229">
        <v>0</v>
      </c>
      <c r="J229">
        <v>26</v>
      </c>
      <c r="K229">
        <v>0</v>
      </c>
      <c r="L229">
        <v>0</v>
      </c>
      <c r="M229">
        <v>0</v>
      </c>
      <c r="N229" s="43">
        <f t="shared" si="34"/>
        <v>120</v>
      </c>
      <c r="O229" s="43">
        <f t="shared" si="35"/>
        <v>30</v>
      </c>
      <c r="P229" s="43">
        <f t="shared" si="36"/>
        <v>52</v>
      </c>
      <c r="Q229" s="43">
        <f t="shared" si="37"/>
        <v>0</v>
      </c>
      <c r="R229" s="43">
        <f t="shared" si="38"/>
        <v>26</v>
      </c>
      <c r="S229" s="43">
        <f t="shared" si="39"/>
        <v>0</v>
      </c>
      <c r="T229" s="43">
        <f t="shared" si="40"/>
        <v>0</v>
      </c>
      <c r="U229" s="43">
        <f t="shared" si="41"/>
        <v>0</v>
      </c>
      <c r="V229" s="43">
        <f t="shared" si="42"/>
        <v>120</v>
      </c>
      <c r="W229" s="43">
        <f t="shared" si="43"/>
        <v>4</v>
      </c>
      <c r="AF229" s="43"/>
    </row>
    <row r="230" spans="2:32">
      <c r="B230" s="43" t="s">
        <v>866</v>
      </c>
      <c r="C230" s="43">
        <v>0</v>
      </c>
      <c r="D230" s="43">
        <v>0</v>
      </c>
      <c r="E230" s="43">
        <f t="shared" si="33"/>
        <v>1</v>
      </c>
      <c r="G230">
        <v>30</v>
      </c>
      <c r="H230" s="43">
        <v>52</v>
      </c>
      <c r="I230">
        <v>0</v>
      </c>
      <c r="J230">
        <v>26</v>
      </c>
      <c r="K230">
        <v>0</v>
      </c>
      <c r="L230">
        <v>0</v>
      </c>
      <c r="M230">
        <v>0</v>
      </c>
      <c r="N230" s="43">
        <f t="shared" si="34"/>
        <v>120</v>
      </c>
      <c r="O230" s="43">
        <f t="shared" si="35"/>
        <v>30</v>
      </c>
      <c r="P230" s="43">
        <f t="shared" si="36"/>
        <v>52</v>
      </c>
      <c r="Q230" s="43">
        <f t="shared" si="37"/>
        <v>0</v>
      </c>
      <c r="R230" s="43">
        <f t="shared" si="38"/>
        <v>26</v>
      </c>
      <c r="S230" s="43">
        <f t="shared" si="39"/>
        <v>0</v>
      </c>
      <c r="T230" s="43">
        <f t="shared" si="40"/>
        <v>0</v>
      </c>
      <c r="U230" s="43">
        <f t="shared" si="41"/>
        <v>0</v>
      </c>
      <c r="V230" s="43">
        <f t="shared" si="42"/>
        <v>120</v>
      </c>
      <c r="W230" s="43">
        <f t="shared" si="43"/>
        <v>4</v>
      </c>
      <c r="AF230" s="43"/>
    </row>
    <row r="231" spans="2:32">
      <c r="B231" s="43" t="s">
        <v>24745</v>
      </c>
      <c r="C231" s="43">
        <v>0</v>
      </c>
      <c r="D231" s="43">
        <v>0</v>
      </c>
      <c r="E231" s="43">
        <f t="shared" si="33"/>
        <v>0</v>
      </c>
      <c r="G231">
        <v>10</v>
      </c>
      <c r="H231" s="43">
        <v>8</v>
      </c>
      <c r="I231">
        <v>0</v>
      </c>
      <c r="J231">
        <v>6</v>
      </c>
      <c r="K231">
        <v>0</v>
      </c>
      <c r="L231">
        <v>0</v>
      </c>
      <c r="M231">
        <v>-2</v>
      </c>
      <c r="N231" s="43">
        <f t="shared" si="34"/>
        <v>38</v>
      </c>
      <c r="O231" s="43">
        <f t="shared" si="35"/>
        <v>10</v>
      </c>
      <c r="P231" s="43">
        <f t="shared" si="36"/>
        <v>8</v>
      </c>
      <c r="Q231" s="43">
        <f t="shared" si="37"/>
        <v>0</v>
      </c>
      <c r="R231" s="43">
        <f t="shared" si="38"/>
        <v>6</v>
      </c>
      <c r="S231" s="43">
        <f t="shared" si="39"/>
        <v>0</v>
      </c>
      <c r="T231" s="43">
        <f t="shared" si="40"/>
        <v>0</v>
      </c>
      <c r="U231" s="43">
        <f t="shared" si="41"/>
        <v>-2</v>
      </c>
      <c r="V231" s="43">
        <f t="shared" si="42"/>
        <v>38</v>
      </c>
      <c r="W231" s="43">
        <f t="shared" si="43"/>
        <v>3.8</v>
      </c>
      <c r="AF231" s="43"/>
    </row>
    <row r="232" spans="2:32">
      <c r="B232" s="43" t="s">
        <v>24746</v>
      </c>
      <c r="C232" s="43">
        <v>0</v>
      </c>
      <c r="D232" s="43">
        <v>0</v>
      </c>
      <c r="E232" s="43">
        <f t="shared" si="33"/>
        <v>0</v>
      </c>
      <c r="G232">
        <v>6</v>
      </c>
      <c r="H232" s="43">
        <v>5</v>
      </c>
      <c r="I232">
        <v>0</v>
      </c>
      <c r="J232">
        <v>7</v>
      </c>
      <c r="K232">
        <v>0</v>
      </c>
      <c r="L232">
        <v>0</v>
      </c>
      <c r="M232">
        <v>-3</v>
      </c>
      <c r="N232" s="43">
        <f t="shared" si="34"/>
        <v>18</v>
      </c>
      <c r="O232" s="43">
        <f t="shared" si="35"/>
        <v>6</v>
      </c>
      <c r="P232" s="43">
        <f t="shared" si="36"/>
        <v>5</v>
      </c>
      <c r="Q232" s="43">
        <f t="shared" si="37"/>
        <v>0</v>
      </c>
      <c r="R232" s="43">
        <f t="shared" si="38"/>
        <v>7</v>
      </c>
      <c r="S232" s="43">
        <f t="shared" si="39"/>
        <v>0</v>
      </c>
      <c r="T232" s="43">
        <f t="shared" si="40"/>
        <v>0</v>
      </c>
      <c r="U232" s="43">
        <f t="shared" si="41"/>
        <v>-3</v>
      </c>
      <c r="V232" s="43">
        <f t="shared" si="42"/>
        <v>18</v>
      </c>
      <c r="W232" s="43">
        <f t="shared" si="43"/>
        <v>3</v>
      </c>
      <c r="AF232" s="43"/>
    </row>
    <row r="233" spans="2:32">
      <c r="B233" s="43" t="s">
        <v>24747</v>
      </c>
      <c r="C233" s="43">
        <v>0</v>
      </c>
      <c r="D233" s="43">
        <v>0</v>
      </c>
      <c r="E233" s="43">
        <f t="shared" si="33"/>
        <v>0</v>
      </c>
      <c r="G233">
        <v>1</v>
      </c>
      <c r="H233" s="43">
        <v>0</v>
      </c>
      <c r="I233">
        <v>0</v>
      </c>
      <c r="J233">
        <v>2</v>
      </c>
      <c r="K233">
        <v>0</v>
      </c>
      <c r="L233">
        <v>0</v>
      </c>
      <c r="M233">
        <v>0</v>
      </c>
      <c r="N233" s="43">
        <f t="shared" si="34"/>
        <v>0</v>
      </c>
      <c r="O233" s="43">
        <f t="shared" si="35"/>
        <v>1</v>
      </c>
      <c r="P233" s="43">
        <f t="shared" si="36"/>
        <v>0</v>
      </c>
      <c r="Q233" s="43">
        <f t="shared" si="37"/>
        <v>0</v>
      </c>
      <c r="R233" s="43">
        <f t="shared" si="38"/>
        <v>2</v>
      </c>
      <c r="S233" s="43">
        <f t="shared" si="39"/>
        <v>0</v>
      </c>
      <c r="T233" s="43">
        <f t="shared" si="40"/>
        <v>0</v>
      </c>
      <c r="U233" s="43">
        <f t="shared" si="41"/>
        <v>0</v>
      </c>
      <c r="V233" s="43">
        <f t="shared" si="42"/>
        <v>0</v>
      </c>
      <c r="W233" s="43">
        <f t="shared" si="43"/>
        <v>0</v>
      </c>
      <c r="AF233" s="43"/>
    </row>
    <row r="234" spans="2:32">
      <c r="B234" s="43" t="s">
        <v>22882</v>
      </c>
      <c r="C234" s="43">
        <v>0</v>
      </c>
      <c r="D234" s="43">
        <v>0</v>
      </c>
      <c r="E234" s="43">
        <f t="shared" si="33"/>
        <v>1</v>
      </c>
      <c r="G234">
        <v>1</v>
      </c>
      <c r="H234" s="43">
        <v>0</v>
      </c>
      <c r="I234">
        <v>0</v>
      </c>
      <c r="J234">
        <v>2</v>
      </c>
      <c r="K234">
        <v>0</v>
      </c>
      <c r="L234">
        <v>0</v>
      </c>
      <c r="M234">
        <v>0</v>
      </c>
      <c r="N234" s="43">
        <f t="shared" si="34"/>
        <v>0</v>
      </c>
      <c r="O234" s="43">
        <f t="shared" si="35"/>
        <v>1</v>
      </c>
      <c r="P234" s="43">
        <f t="shared" si="36"/>
        <v>0</v>
      </c>
      <c r="Q234" s="43">
        <f t="shared" si="37"/>
        <v>0</v>
      </c>
      <c r="R234" s="43">
        <f t="shared" si="38"/>
        <v>2</v>
      </c>
      <c r="S234" s="43">
        <f t="shared" si="39"/>
        <v>0</v>
      </c>
      <c r="T234" s="43">
        <f t="shared" si="40"/>
        <v>0</v>
      </c>
      <c r="U234" s="43">
        <f t="shared" si="41"/>
        <v>0</v>
      </c>
      <c r="V234" s="43">
        <f t="shared" si="42"/>
        <v>0</v>
      </c>
      <c r="W234" s="43">
        <f t="shared" si="43"/>
        <v>0</v>
      </c>
      <c r="AF234" s="43"/>
    </row>
    <row r="235" spans="2:32">
      <c r="B235" s="43" t="s">
        <v>24748</v>
      </c>
      <c r="C235" s="43">
        <v>0</v>
      </c>
      <c r="D235" s="43">
        <v>0</v>
      </c>
      <c r="E235" s="43">
        <f t="shared" si="33"/>
        <v>0</v>
      </c>
      <c r="G235">
        <v>21</v>
      </c>
      <c r="H235" s="43">
        <v>32</v>
      </c>
      <c r="I235">
        <v>7</v>
      </c>
      <c r="J235">
        <v>16</v>
      </c>
      <c r="K235">
        <v>3</v>
      </c>
      <c r="L235">
        <v>1</v>
      </c>
      <c r="M235">
        <v>-4</v>
      </c>
      <c r="N235" s="43">
        <f t="shared" si="34"/>
        <v>88</v>
      </c>
      <c r="O235" s="43">
        <f t="shared" si="35"/>
        <v>21</v>
      </c>
      <c r="P235" s="43">
        <f t="shared" si="36"/>
        <v>32</v>
      </c>
      <c r="Q235" s="43">
        <f t="shared" si="37"/>
        <v>7</v>
      </c>
      <c r="R235" s="43">
        <f t="shared" si="38"/>
        <v>16</v>
      </c>
      <c r="S235" s="43">
        <f t="shared" si="39"/>
        <v>3</v>
      </c>
      <c r="T235" s="43">
        <f t="shared" si="40"/>
        <v>1</v>
      </c>
      <c r="U235" s="43">
        <f t="shared" si="41"/>
        <v>-4</v>
      </c>
      <c r="V235" s="43">
        <f t="shared" si="42"/>
        <v>88</v>
      </c>
      <c r="W235" s="43">
        <f t="shared" si="43"/>
        <v>4.1904761904761907</v>
      </c>
      <c r="AF235" s="43"/>
    </row>
    <row r="236" spans="2:32" s="43" customFormat="1">
      <c r="B236" s="43" t="s">
        <v>24988</v>
      </c>
      <c r="C236" s="43">
        <v>0</v>
      </c>
      <c r="D236" s="43">
        <v>0</v>
      </c>
      <c r="E236" s="43">
        <f t="shared" si="33"/>
        <v>0</v>
      </c>
      <c r="G236" s="43">
        <v>21</v>
      </c>
      <c r="H236" s="43">
        <v>32</v>
      </c>
      <c r="I236" s="43">
        <v>7</v>
      </c>
      <c r="J236" s="43">
        <v>16</v>
      </c>
      <c r="K236" s="43">
        <v>3</v>
      </c>
      <c r="L236" s="43">
        <v>1</v>
      </c>
      <c r="M236" s="43">
        <v>-4</v>
      </c>
      <c r="N236" s="43">
        <f t="shared" si="34"/>
        <v>88</v>
      </c>
      <c r="O236" s="43">
        <f t="shared" si="35"/>
        <v>21</v>
      </c>
      <c r="P236" s="43">
        <f t="shared" si="36"/>
        <v>32</v>
      </c>
      <c r="Q236" s="43">
        <f t="shared" si="37"/>
        <v>7</v>
      </c>
      <c r="R236" s="43">
        <f t="shared" si="38"/>
        <v>16</v>
      </c>
      <c r="S236" s="43">
        <f t="shared" si="39"/>
        <v>3</v>
      </c>
      <c r="T236" s="43">
        <f t="shared" si="40"/>
        <v>1</v>
      </c>
      <c r="U236" s="43">
        <f t="shared" si="41"/>
        <v>-4</v>
      </c>
      <c r="V236" s="43">
        <f t="shared" si="42"/>
        <v>88</v>
      </c>
      <c r="W236" s="43">
        <f t="shared" si="43"/>
        <v>4.1904761904761907</v>
      </c>
    </row>
    <row r="237" spans="2:32">
      <c r="B237" s="43" t="s">
        <v>24749</v>
      </c>
      <c r="C237" s="43">
        <v>0</v>
      </c>
      <c r="D237" s="43">
        <v>0</v>
      </c>
      <c r="E237" s="43">
        <f t="shared" si="33"/>
        <v>0</v>
      </c>
      <c r="G237">
        <v>9</v>
      </c>
      <c r="H237" s="43">
        <v>12</v>
      </c>
      <c r="I237">
        <v>3</v>
      </c>
      <c r="J237">
        <v>14</v>
      </c>
      <c r="K237">
        <v>3</v>
      </c>
      <c r="L237">
        <v>0</v>
      </c>
      <c r="M237">
        <v>-4</v>
      </c>
      <c r="N237" s="43">
        <f t="shared" si="34"/>
        <v>30</v>
      </c>
      <c r="O237" s="43">
        <f t="shared" si="35"/>
        <v>9</v>
      </c>
      <c r="P237" s="43">
        <f t="shared" si="36"/>
        <v>12</v>
      </c>
      <c r="Q237" s="43">
        <f t="shared" si="37"/>
        <v>3</v>
      </c>
      <c r="R237" s="43">
        <f t="shared" si="38"/>
        <v>14</v>
      </c>
      <c r="S237" s="43">
        <f t="shared" si="39"/>
        <v>3</v>
      </c>
      <c r="T237" s="43">
        <f t="shared" si="40"/>
        <v>0</v>
      </c>
      <c r="U237" s="43">
        <f t="shared" si="41"/>
        <v>-4</v>
      </c>
      <c r="V237" s="43">
        <f t="shared" si="42"/>
        <v>30</v>
      </c>
      <c r="W237" s="43">
        <f t="shared" si="43"/>
        <v>3.3333333333333335</v>
      </c>
      <c r="AF237" s="43"/>
    </row>
    <row r="238" spans="2:32">
      <c r="B238" s="43" t="s">
        <v>24750</v>
      </c>
      <c r="C238" s="43">
        <v>0</v>
      </c>
      <c r="D238" s="43">
        <v>0</v>
      </c>
      <c r="E238" s="43">
        <f t="shared" si="33"/>
        <v>0</v>
      </c>
      <c r="G238">
        <v>0</v>
      </c>
      <c r="H238" s="43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 s="43">
        <f t="shared" si="34"/>
        <v>0</v>
      </c>
      <c r="O238" s="43">
        <f t="shared" si="35"/>
        <v>0</v>
      </c>
      <c r="P238" s="43">
        <f t="shared" si="36"/>
        <v>0</v>
      </c>
      <c r="Q238" s="43">
        <f t="shared" si="37"/>
        <v>0</v>
      </c>
      <c r="R238" s="43">
        <f t="shared" si="38"/>
        <v>0</v>
      </c>
      <c r="S238" s="43">
        <f t="shared" si="39"/>
        <v>0</v>
      </c>
      <c r="T238" s="43">
        <f t="shared" si="40"/>
        <v>0</v>
      </c>
      <c r="U238" s="43">
        <f t="shared" si="41"/>
        <v>0</v>
      </c>
      <c r="V238" s="43">
        <f t="shared" si="42"/>
        <v>0</v>
      </c>
      <c r="W238" s="43">
        <f t="shared" si="43"/>
        <v>0</v>
      </c>
      <c r="AF238" s="43"/>
    </row>
    <row r="239" spans="2:32">
      <c r="B239" s="43" t="s">
        <v>24751</v>
      </c>
      <c r="C239" s="43">
        <v>0</v>
      </c>
      <c r="D239" s="43">
        <v>0</v>
      </c>
      <c r="E239" s="43">
        <f t="shared" si="33"/>
        <v>0</v>
      </c>
      <c r="G239">
        <v>0</v>
      </c>
      <c r="H239" s="43">
        <v>0</v>
      </c>
      <c r="I239">
        <v>0</v>
      </c>
      <c r="J239">
        <v>0</v>
      </c>
      <c r="K239">
        <v>0</v>
      </c>
      <c r="L239">
        <v>0</v>
      </c>
      <c r="M239">
        <v>-1</v>
      </c>
      <c r="N239" s="43">
        <f t="shared" si="34"/>
        <v>1</v>
      </c>
      <c r="O239" s="43">
        <f t="shared" si="35"/>
        <v>0</v>
      </c>
      <c r="P239" s="43">
        <f t="shared" si="36"/>
        <v>0</v>
      </c>
      <c r="Q239" s="43">
        <f t="shared" si="37"/>
        <v>0</v>
      </c>
      <c r="R239" s="43">
        <f t="shared" si="38"/>
        <v>0</v>
      </c>
      <c r="S239" s="43">
        <f t="shared" si="39"/>
        <v>0</v>
      </c>
      <c r="T239" s="43">
        <f t="shared" si="40"/>
        <v>0</v>
      </c>
      <c r="U239" s="43">
        <f t="shared" si="41"/>
        <v>-1</v>
      </c>
      <c r="V239" s="43">
        <f t="shared" si="42"/>
        <v>1</v>
      </c>
      <c r="W239" s="43">
        <f t="shared" si="43"/>
        <v>1</v>
      </c>
      <c r="AF239" s="43"/>
    </row>
    <row r="240" spans="2:32">
      <c r="B240" s="43" t="s">
        <v>24752</v>
      </c>
      <c r="C240" s="43">
        <v>0</v>
      </c>
      <c r="D240" s="43">
        <v>0</v>
      </c>
      <c r="E240" s="43">
        <f t="shared" si="33"/>
        <v>0</v>
      </c>
      <c r="G240">
        <v>0</v>
      </c>
      <c r="H240" s="43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 s="43">
        <f t="shared" si="34"/>
        <v>0</v>
      </c>
      <c r="O240" s="43">
        <f t="shared" si="35"/>
        <v>0</v>
      </c>
      <c r="P240" s="43">
        <f t="shared" si="36"/>
        <v>0</v>
      </c>
      <c r="Q240" s="43">
        <f t="shared" si="37"/>
        <v>0</v>
      </c>
      <c r="R240" s="43">
        <f t="shared" si="38"/>
        <v>0</v>
      </c>
      <c r="S240" s="43">
        <f t="shared" si="39"/>
        <v>0</v>
      </c>
      <c r="T240" s="43">
        <f t="shared" si="40"/>
        <v>0</v>
      </c>
      <c r="U240" s="43">
        <f t="shared" si="41"/>
        <v>0</v>
      </c>
      <c r="V240" s="43">
        <f t="shared" si="42"/>
        <v>0</v>
      </c>
      <c r="W240" s="43">
        <f t="shared" si="43"/>
        <v>0</v>
      </c>
      <c r="AF240" s="43"/>
    </row>
    <row r="241" spans="2:32">
      <c r="B241" s="43" t="s">
        <v>24753</v>
      </c>
      <c r="C241" s="43">
        <v>0</v>
      </c>
      <c r="D241" s="43">
        <v>0</v>
      </c>
      <c r="E241" s="43">
        <f t="shared" si="33"/>
        <v>0</v>
      </c>
      <c r="G241">
        <v>0</v>
      </c>
      <c r="H241" s="43">
        <v>0</v>
      </c>
      <c r="I241">
        <v>0</v>
      </c>
      <c r="J241">
        <v>0</v>
      </c>
      <c r="K241">
        <v>0</v>
      </c>
      <c r="L241">
        <v>0</v>
      </c>
      <c r="M241">
        <v>-1</v>
      </c>
      <c r="N241" s="43">
        <f t="shared" si="34"/>
        <v>1</v>
      </c>
      <c r="O241" s="43">
        <f t="shared" si="35"/>
        <v>0</v>
      </c>
      <c r="P241" s="43">
        <f t="shared" si="36"/>
        <v>0</v>
      </c>
      <c r="Q241" s="43">
        <f t="shared" si="37"/>
        <v>0</v>
      </c>
      <c r="R241" s="43">
        <f t="shared" si="38"/>
        <v>0</v>
      </c>
      <c r="S241" s="43">
        <f t="shared" si="39"/>
        <v>0</v>
      </c>
      <c r="T241" s="43">
        <f t="shared" si="40"/>
        <v>0</v>
      </c>
      <c r="U241" s="43">
        <f t="shared" si="41"/>
        <v>-1</v>
      </c>
      <c r="V241" s="43">
        <f t="shared" si="42"/>
        <v>1</v>
      </c>
      <c r="W241" s="43">
        <f t="shared" si="43"/>
        <v>1</v>
      </c>
      <c r="AF241" s="43"/>
    </row>
    <row r="242" spans="2:32">
      <c r="B242" s="43" t="s">
        <v>24754</v>
      </c>
      <c r="C242" s="43">
        <v>0</v>
      </c>
      <c r="D242" s="43">
        <v>0</v>
      </c>
      <c r="E242" s="43">
        <f t="shared" si="33"/>
        <v>0</v>
      </c>
      <c r="G242">
        <v>7</v>
      </c>
      <c r="H242" s="43">
        <v>10</v>
      </c>
      <c r="I242">
        <v>0</v>
      </c>
      <c r="J242">
        <v>10</v>
      </c>
      <c r="K242">
        <v>1</v>
      </c>
      <c r="L242" s="43">
        <v>0</v>
      </c>
      <c r="M242">
        <v>-3</v>
      </c>
      <c r="N242" s="43">
        <f t="shared" si="34"/>
        <v>26</v>
      </c>
      <c r="O242" s="43">
        <f t="shared" si="35"/>
        <v>7</v>
      </c>
      <c r="P242" s="43">
        <f t="shared" si="36"/>
        <v>10</v>
      </c>
      <c r="Q242" s="43">
        <f t="shared" si="37"/>
        <v>0</v>
      </c>
      <c r="R242" s="43">
        <f t="shared" si="38"/>
        <v>10</v>
      </c>
      <c r="S242" s="43">
        <f t="shared" si="39"/>
        <v>1</v>
      </c>
      <c r="T242" s="43">
        <f t="shared" si="40"/>
        <v>0</v>
      </c>
      <c r="U242" s="43">
        <f t="shared" si="41"/>
        <v>-3</v>
      </c>
      <c r="V242" s="43">
        <f t="shared" si="42"/>
        <v>26</v>
      </c>
      <c r="W242" s="43">
        <f t="shared" si="43"/>
        <v>3.7142857142857144</v>
      </c>
      <c r="AF242" s="43"/>
    </row>
    <row r="243" spans="2:32">
      <c r="B243" s="43" t="s">
        <v>24755</v>
      </c>
      <c r="C243" s="43">
        <v>0</v>
      </c>
      <c r="D243" s="43">
        <v>0</v>
      </c>
      <c r="E243" s="43">
        <f t="shared" si="33"/>
        <v>0</v>
      </c>
      <c r="G243">
        <v>10</v>
      </c>
      <c r="H243" s="43">
        <v>12</v>
      </c>
      <c r="I243">
        <v>5</v>
      </c>
      <c r="J243">
        <v>12</v>
      </c>
      <c r="K243">
        <v>3</v>
      </c>
      <c r="L243" s="43">
        <v>0</v>
      </c>
      <c r="M243">
        <v>-4</v>
      </c>
      <c r="N243" s="43">
        <f t="shared" si="34"/>
        <v>32</v>
      </c>
      <c r="O243" s="43">
        <f t="shared" si="35"/>
        <v>10</v>
      </c>
      <c r="P243" s="43">
        <f t="shared" si="36"/>
        <v>12</v>
      </c>
      <c r="Q243" s="43">
        <f t="shared" si="37"/>
        <v>5</v>
      </c>
      <c r="R243" s="43">
        <f t="shared" si="38"/>
        <v>12</v>
      </c>
      <c r="S243" s="43">
        <f t="shared" si="39"/>
        <v>3</v>
      </c>
      <c r="T243" s="43">
        <f t="shared" si="40"/>
        <v>0</v>
      </c>
      <c r="U243" s="43">
        <f t="shared" si="41"/>
        <v>-4</v>
      </c>
      <c r="V243" s="43">
        <f t="shared" si="42"/>
        <v>32</v>
      </c>
      <c r="W243" s="43">
        <f t="shared" si="43"/>
        <v>3.2</v>
      </c>
      <c r="AF243" s="43"/>
    </row>
    <row r="244" spans="2:32">
      <c r="B244" s="43" t="s">
        <v>24756</v>
      </c>
      <c r="C244" s="43">
        <v>0</v>
      </c>
      <c r="D244" s="43">
        <v>0</v>
      </c>
      <c r="E244" s="43">
        <f t="shared" si="33"/>
        <v>0</v>
      </c>
      <c r="G244">
        <v>9</v>
      </c>
      <c r="H244" s="43">
        <v>12</v>
      </c>
      <c r="I244">
        <v>3</v>
      </c>
      <c r="J244">
        <v>7</v>
      </c>
      <c r="K244">
        <v>1</v>
      </c>
      <c r="L244" s="43">
        <v>0</v>
      </c>
      <c r="M244">
        <v>-2</v>
      </c>
      <c r="N244" s="43">
        <f t="shared" si="34"/>
        <v>32</v>
      </c>
      <c r="O244" s="43">
        <f t="shared" si="35"/>
        <v>9</v>
      </c>
      <c r="P244" s="43">
        <f t="shared" si="36"/>
        <v>12</v>
      </c>
      <c r="Q244" s="43">
        <f t="shared" si="37"/>
        <v>3</v>
      </c>
      <c r="R244" s="43">
        <f t="shared" si="38"/>
        <v>7</v>
      </c>
      <c r="S244" s="43">
        <f t="shared" si="39"/>
        <v>1</v>
      </c>
      <c r="T244" s="43">
        <f t="shared" si="40"/>
        <v>0</v>
      </c>
      <c r="U244" s="43">
        <f t="shared" si="41"/>
        <v>-2</v>
      </c>
      <c r="V244" s="43">
        <f t="shared" si="42"/>
        <v>32</v>
      </c>
      <c r="W244" s="43">
        <f t="shared" si="43"/>
        <v>3.5555555555555554</v>
      </c>
      <c r="AF244" s="43"/>
    </row>
    <row r="245" spans="2:32">
      <c r="B245" s="43" t="s">
        <v>24757</v>
      </c>
      <c r="C245" s="43">
        <v>0</v>
      </c>
      <c r="D245" s="43">
        <v>0</v>
      </c>
      <c r="E245" s="43">
        <f t="shared" si="33"/>
        <v>0</v>
      </c>
      <c r="G245">
        <v>9</v>
      </c>
      <c r="H245" s="43">
        <v>12</v>
      </c>
      <c r="I245">
        <v>3</v>
      </c>
      <c r="J245">
        <v>13</v>
      </c>
      <c r="K245">
        <v>3</v>
      </c>
      <c r="L245" s="43">
        <v>0</v>
      </c>
      <c r="M245">
        <v>-4</v>
      </c>
      <c r="N245" s="43">
        <f t="shared" si="34"/>
        <v>32</v>
      </c>
      <c r="O245" s="43">
        <f t="shared" si="35"/>
        <v>9</v>
      </c>
      <c r="P245" s="43">
        <f t="shared" si="36"/>
        <v>12</v>
      </c>
      <c r="Q245" s="43">
        <f t="shared" si="37"/>
        <v>3</v>
      </c>
      <c r="R245" s="43">
        <f t="shared" si="38"/>
        <v>13</v>
      </c>
      <c r="S245" s="43">
        <f t="shared" si="39"/>
        <v>3</v>
      </c>
      <c r="T245" s="43">
        <f t="shared" si="40"/>
        <v>0</v>
      </c>
      <c r="U245" s="43">
        <f t="shared" si="41"/>
        <v>-4</v>
      </c>
      <c r="V245" s="43">
        <f t="shared" si="42"/>
        <v>32</v>
      </c>
      <c r="W245" s="43">
        <f t="shared" si="43"/>
        <v>3.5555555555555554</v>
      </c>
      <c r="AF245" s="43"/>
    </row>
    <row r="246" spans="2:32">
      <c r="B246" s="43" t="s">
        <v>24758</v>
      </c>
      <c r="C246" s="43">
        <v>0</v>
      </c>
      <c r="D246" s="43">
        <v>0</v>
      </c>
      <c r="E246" s="43">
        <f t="shared" si="33"/>
        <v>0</v>
      </c>
      <c r="G246">
        <v>10</v>
      </c>
      <c r="H246" s="43">
        <v>20</v>
      </c>
      <c r="I246">
        <v>0</v>
      </c>
      <c r="J246">
        <v>1</v>
      </c>
      <c r="K246" s="43">
        <v>0</v>
      </c>
      <c r="L246" s="43">
        <v>0</v>
      </c>
      <c r="M246">
        <v>0</v>
      </c>
      <c r="N246" s="43">
        <f t="shared" si="34"/>
        <v>58</v>
      </c>
      <c r="O246" s="43">
        <f t="shared" si="35"/>
        <v>10</v>
      </c>
      <c r="P246" s="43">
        <f t="shared" si="36"/>
        <v>20</v>
      </c>
      <c r="Q246" s="43">
        <f t="shared" si="37"/>
        <v>0</v>
      </c>
      <c r="R246" s="43">
        <f t="shared" si="38"/>
        <v>1</v>
      </c>
      <c r="S246" s="43">
        <f t="shared" si="39"/>
        <v>0</v>
      </c>
      <c r="T246" s="43">
        <f t="shared" si="40"/>
        <v>0</v>
      </c>
      <c r="U246" s="43">
        <f t="shared" si="41"/>
        <v>0</v>
      </c>
      <c r="V246" s="43">
        <f t="shared" si="42"/>
        <v>58</v>
      </c>
      <c r="W246" s="43">
        <f t="shared" si="43"/>
        <v>5.8</v>
      </c>
      <c r="AF246" s="43"/>
    </row>
    <row r="247" spans="2:32">
      <c r="B247" s="43" t="s">
        <v>25175</v>
      </c>
      <c r="C247" s="43">
        <v>0</v>
      </c>
      <c r="D247" s="43">
        <v>0</v>
      </c>
      <c r="E247" s="43">
        <f t="shared" si="33"/>
        <v>1</v>
      </c>
      <c r="G247">
        <v>10</v>
      </c>
      <c r="H247" s="43">
        <v>20</v>
      </c>
      <c r="I247" s="43">
        <v>0</v>
      </c>
      <c r="J247">
        <v>1</v>
      </c>
      <c r="K247" s="43">
        <v>0</v>
      </c>
      <c r="L247" s="43">
        <v>0</v>
      </c>
      <c r="M247">
        <v>0</v>
      </c>
      <c r="N247" s="43">
        <f t="shared" si="34"/>
        <v>58</v>
      </c>
      <c r="O247" s="43">
        <f t="shared" si="35"/>
        <v>10</v>
      </c>
      <c r="P247" s="43">
        <f t="shared" si="36"/>
        <v>20</v>
      </c>
      <c r="Q247" s="43">
        <f t="shared" si="37"/>
        <v>0</v>
      </c>
      <c r="R247" s="43">
        <f t="shared" si="38"/>
        <v>1</v>
      </c>
      <c r="S247" s="43">
        <f t="shared" si="39"/>
        <v>0</v>
      </c>
      <c r="T247" s="43">
        <f t="shared" si="40"/>
        <v>0</v>
      </c>
      <c r="U247" s="43">
        <f t="shared" si="41"/>
        <v>0</v>
      </c>
      <c r="V247" s="43">
        <f t="shared" si="42"/>
        <v>58</v>
      </c>
      <c r="W247" s="43">
        <f t="shared" si="43"/>
        <v>5.8</v>
      </c>
      <c r="AF247" s="43"/>
    </row>
    <row r="248" spans="2:32">
      <c r="B248" s="43" t="s">
        <v>24759</v>
      </c>
      <c r="C248" s="43">
        <v>0</v>
      </c>
      <c r="D248" s="43">
        <v>0</v>
      </c>
      <c r="E248" s="43">
        <f t="shared" si="33"/>
        <v>0</v>
      </c>
      <c r="G248">
        <v>10</v>
      </c>
      <c r="H248" s="43">
        <v>22</v>
      </c>
      <c r="I248" s="43">
        <v>0</v>
      </c>
      <c r="J248">
        <v>0</v>
      </c>
      <c r="K248" s="43">
        <v>0</v>
      </c>
      <c r="L248" s="43">
        <v>0</v>
      </c>
      <c r="M248">
        <v>0</v>
      </c>
      <c r="N248" s="43">
        <f t="shared" si="34"/>
        <v>62</v>
      </c>
      <c r="O248" s="43">
        <f t="shared" si="35"/>
        <v>10</v>
      </c>
      <c r="P248" s="43">
        <f t="shared" si="36"/>
        <v>22</v>
      </c>
      <c r="Q248" s="43">
        <f t="shared" si="37"/>
        <v>0</v>
      </c>
      <c r="R248" s="43">
        <f t="shared" si="38"/>
        <v>0</v>
      </c>
      <c r="S248" s="43">
        <f t="shared" si="39"/>
        <v>0</v>
      </c>
      <c r="T248" s="43">
        <f t="shared" si="40"/>
        <v>0</v>
      </c>
      <c r="U248" s="43">
        <f t="shared" si="41"/>
        <v>0</v>
      </c>
      <c r="V248" s="43">
        <f t="shared" si="42"/>
        <v>62</v>
      </c>
      <c r="W248" s="43">
        <f t="shared" si="43"/>
        <v>6.2</v>
      </c>
      <c r="AF248" s="43"/>
    </row>
    <row r="249" spans="2:32">
      <c r="B249" s="43" t="s">
        <v>23881</v>
      </c>
      <c r="C249" s="43">
        <v>0</v>
      </c>
      <c r="D249" s="43">
        <v>0</v>
      </c>
      <c r="E249" s="43">
        <f t="shared" si="33"/>
        <v>1</v>
      </c>
      <c r="G249">
        <v>10</v>
      </c>
      <c r="H249" s="43">
        <v>22</v>
      </c>
      <c r="I249" s="43">
        <v>0</v>
      </c>
      <c r="J249">
        <v>0</v>
      </c>
      <c r="K249" s="43">
        <v>0</v>
      </c>
      <c r="L249" s="43">
        <v>0</v>
      </c>
      <c r="M249">
        <v>0</v>
      </c>
      <c r="N249" s="43">
        <f t="shared" si="34"/>
        <v>62</v>
      </c>
      <c r="O249" s="43">
        <f t="shared" si="35"/>
        <v>10</v>
      </c>
      <c r="P249" s="43">
        <f t="shared" si="36"/>
        <v>22</v>
      </c>
      <c r="Q249" s="43">
        <f t="shared" si="37"/>
        <v>0</v>
      </c>
      <c r="R249" s="43">
        <f t="shared" si="38"/>
        <v>0</v>
      </c>
      <c r="S249" s="43">
        <f t="shared" si="39"/>
        <v>0</v>
      </c>
      <c r="T249" s="43">
        <f t="shared" si="40"/>
        <v>0</v>
      </c>
      <c r="U249" s="43">
        <f t="shared" si="41"/>
        <v>0</v>
      </c>
      <c r="V249" s="43">
        <f t="shared" si="42"/>
        <v>62</v>
      </c>
      <c r="W249" s="43">
        <f t="shared" si="43"/>
        <v>6.2</v>
      </c>
      <c r="AF249" s="43"/>
    </row>
    <row r="250" spans="2:32">
      <c r="B250" s="43" t="s">
        <v>24760</v>
      </c>
      <c r="C250" s="43">
        <v>0</v>
      </c>
      <c r="D250" s="43">
        <v>0</v>
      </c>
      <c r="E250" s="43">
        <f t="shared" si="33"/>
        <v>0</v>
      </c>
      <c r="G250">
        <v>10</v>
      </c>
      <c r="H250" s="43">
        <v>19</v>
      </c>
      <c r="I250" s="43">
        <v>0</v>
      </c>
      <c r="J250">
        <v>2</v>
      </c>
      <c r="K250" s="43">
        <v>0</v>
      </c>
      <c r="L250" s="43">
        <v>0</v>
      </c>
      <c r="M250">
        <v>-1</v>
      </c>
      <c r="N250" s="43">
        <f t="shared" si="34"/>
        <v>56</v>
      </c>
      <c r="O250" s="43">
        <f t="shared" si="35"/>
        <v>10</v>
      </c>
      <c r="P250" s="43">
        <f t="shared" si="36"/>
        <v>19</v>
      </c>
      <c r="Q250" s="43">
        <f t="shared" si="37"/>
        <v>0</v>
      </c>
      <c r="R250" s="43">
        <f t="shared" si="38"/>
        <v>2</v>
      </c>
      <c r="S250" s="43">
        <f t="shared" si="39"/>
        <v>0</v>
      </c>
      <c r="T250" s="43">
        <f t="shared" si="40"/>
        <v>0</v>
      </c>
      <c r="U250" s="43">
        <f t="shared" si="41"/>
        <v>-1</v>
      </c>
      <c r="V250" s="43">
        <f t="shared" si="42"/>
        <v>56</v>
      </c>
      <c r="W250" s="43">
        <f t="shared" si="43"/>
        <v>5.6</v>
      </c>
      <c r="AF250" s="43"/>
    </row>
    <row r="251" spans="2:32">
      <c r="B251" s="43" t="s">
        <v>23882</v>
      </c>
      <c r="C251" s="43">
        <v>0</v>
      </c>
      <c r="D251" s="43">
        <v>0</v>
      </c>
      <c r="E251" s="43">
        <f t="shared" si="33"/>
        <v>1</v>
      </c>
      <c r="G251">
        <v>10</v>
      </c>
      <c r="H251" s="43">
        <v>19</v>
      </c>
      <c r="I251" s="43">
        <v>0</v>
      </c>
      <c r="J251">
        <v>2</v>
      </c>
      <c r="K251" s="43">
        <v>0</v>
      </c>
      <c r="L251" s="43">
        <v>0</v>
      </c>
      <c r="M251">
        <v>-1</v>
      </c>
      <c r="N251" s="43">
        <f t="shared" si="34"/>
        <v>56</v>
      </c>
      <c r="O251" s="43">
        <f t="shared" si="35"/>
        <v>10</v>
      </c>
      <c r="P251" s="43">
        <f t="shared" si="36"/>
        <v>19</v>
      </c>
      <c r="Q251" s="43">
        <f t="shared" si="37"/>
        <v>0</v>
      </c>
      <c r="R251" s="43">
        <f t="shared" si="38"/>
        <v>2</v>
      </c>
      <c r="S251" s="43">
        <f t="shared" si="39"/>
        <v>0</v>
      </c>
      <c r="T251" s="43">
        <f t="shared" si="40"/>
        <v>0</v>
      </c>
      <c r="U251" s="43">
        <f t="shared" si="41"/>
        <v>-1</v>
      </c>
      <c r="V251" s="43">
        <f t="shared" si="42"/>
        <v>56</v>
      </c>
      <c r="W251" s="43">
        <f t="shared" si="43"/>
        <v>5.6</v>
      </c>
      <c r="AF251" s="43"/>
    </row>
    <row r="252" spans="2:32">
      <c r="B252" s="43" t="s">
        <v>24761</v>
      </c>
      <c r="C252" s="43">
        <v>0</v>
      </c>
      <c r="D252" s="43">
        <v>0</v>
      </c>
      <c r="E252" s="43">
        <f t="shared" si="33"/>
        <v>0</v>
      </c>
      <c r="G252">
        <v>10</v>
      </c>
      <c r="H252" s="43">
        <v>22</v>
      </c>
      <c r="I252" s="43">
        <v>0</v>
      </c>
      <c r="J252">
        <v>1</v>
      </c>
      <c r="K252" s="43">
        <v>0</v>
      </c>
      <c r="L252" s="43">
        <v>0</v>
      </c>
      <c r="M252">
        <v>0</v>
      </c>
      <c r="N252" s="43">
        <f t="shared" si="34"/>
        <v>60</v>
      </c>
      <c r="O252" s="43">
        <f t="shared" si="35"/>
        <v>10</v>
      </c>
      <c r="P252" s="43">
        <f t="shared" si="36"/>
        <v>22</v>
      </c>
      <c r="Q252" s="43">
        <f t="shared" si="37"/>
        <v>0</v>
      </c>
      <c r="R252" s="43">
        <f t="shared" si="38"/>
        <v>1</v>
      </c>
      <c r="S252" s="43">
        <f t="shared" si="39"/>
        <v>0</v>
      </c>
      <c r="T252" s="43">
        <f t="shared" si="40"/>
        <v>0</v>
      </c>
      <c r="U252" s="43">
        <f t="shared" si="41"/>
        <v>0</v>
      </c>
      <c r="V252" s="43">
        <f t="shared" si="42"/>
        <v>60</v>
      </c>
      <c r="W252" s="43">
        <f t="shared" si="43"/>
        <v>6</v>
      </c>
      <c r="AF252" s="43"/>
    </row>
    <row r="253" spans="2:32">
      <c r="B253" s="43" t="s">
        <v>23883</v>
      </c>
      <c r="C253" s="43">
        <v>0</v>
      </c>
      <c r="D253" s="43">
        <v>0</v>
      </c>
      <c r="E253" s="43">
        <f t="shared" si="33"/>
        <v>1</v>
      </c>
      <c r="G253">
        <v>10</v>
      </c>
      <c r="H253" s="43">
        <v>22</v>
      </c>
      <c r="I253" s="43">
        <v>0</v>
      </c>
      <c r="J253">
        <v>1</v>
      </c>
      <c r="K253" s="43">
        <v>0</v>
      </c>
      <c r="L253" s="43">
        <v>0</v>
      </c>
      <c r="M253">
        <v>0</v>
      </c>
      <c r="N253" s="43">
        <f t="shared" si="34"/>
        <v>60</v>
      </c>
      <c r="O253" s="43">
        <f t="shared" si="35"/>
        <v>10</v>
      </c>
      <c r="P253" s="43">
        <f t="shared" si="36"/>
        <v>22</v>
      </c>
      <c r="Q253" s="43">
        <f t="shared" si="37"/>
        <v>0</v>
      </c>
      <c r="R253" s="43">
        <f t="shared" si="38"/>
        <v>1</v>
      </c>
      <c r="S253" s="43">
        <f t="shared" si="39"/>
        <v>0</v>
      </c>
      <c r="T253" s="43">
        <f t="shared" si="40"/>
        <v>0</v>
      </c>
      <c r="U253" s="43">
        <f t="shared" si="41"/>
        <v>0</v>
      </c>
      <c r="V253" s="43">
        <f t="shared" si="42"/>
        <v>60</v>
      </c>
      <c r="W253" s="43">
        <f t="shared" si="43"/>
        <v>6</v>
      </c>
      <c r="AF253" s="43"/>
    </row>
    <row r="254" spans="2:32">
      <c r="B254" s="43" t="s">
        <v>24762</v>
      </c>
      <c r="C254" s="43">
        <v>0</v>
      </c>
      <c r="D254" s="43">
        <v>0</v>
      </c>
      <c r="E254" s="43">
        <f t="shared" si="33"/>
        <v>0</v>
      </c>
      <c r="G254">
        <v>31</v>
      </c>
      <c r="H254" s="43">
        <v>50</v>
      </c>
      <c r="I254">
        <v>7</v>
      </c>
      <c r="J254">
        <v>17</v>
      </c>
      <c r="K254">
        <v>3</v>
      </c>
      <c r="L254">
        <v>1</v>
      </c>
      <c r="M254">
        <v>-4</v>
      </c>
      <c r="N254" s="43">
        <f t="shared" si="34"/>
        <v>144</v>
      </c>
      <c r="O254" s="43">
        <f t="shared" si="35"/>
        <v>31</v>
      </c>
      <c r="P254" s="43">
        <f t="shared" si="36"/>
        <v>50</v>
      </c>
      <c r="Q254" s="43">
        <f t="shared" si="37"/>
        <v>7</v>
      </c>
      <c r="R254" s="43">
        <f t="shared" si="38"/>
        <v>17</v>
      </c>
      <c r="S254" s="43">
        <f t="shared" si="39"/>
        <v>3</v>
      </c>
      <c r="T254" s="43">
        <f t="shared" si="40"/>
        <v>1</v>
      </c>
      <c r="U254" s="43">
        <f t="shared" si="41"/>
        <v>-4</v>
      </c>
      <c r="V254" s="43">
        <f t="shared" si="42"/>
        <v>144</v>
      </c>
      <c r="W254" s="43">
        <f t="shared" si="43"/>
        <v>4.645161290322581</v>
      </c>
      <c r="AF254" s="43"/>
    </row>
    <row r="255" spans="2:32">
      <c r="B255" s="43" t="s">
        <v>24763</v>
      </c>
      <c r="C255" s="43">
        <v>0</v>
      </c>
      <c r="D255" s="43">
        <v>0</v>
      </c>
      <c r="E255" s="43">
        <f t="shared" si="33"/>
        <v>0</v>
      </c>
      <c r="G255">
        <v>12</v>
      </c>
      <c r="H255" s="43">
        <v>24</v>
      </c>
      <c r="I255">
        <v>0</v>
      </c>
      <c r="J255">
        <v>2</v>
      </c>
      <c r="K255">
        <v>0</v>
      </c>
      <c r="L255">
        <v>0</v>
      </c>
      <c r="M255">
        <v>0</v>
      </c>
      <c r="N255" s="43">
        <f t="shared" si="34"/>
        <v>68</v>
      </c>
      <c r="O255" s="43">
        <f t="shared" si="35"/>
        <v>12</v>
      </c>
      <c r="P255" s="43">
        <f t="shared" si="36"/>
        <v>24</v>
      </c>
      <c r="Q255" s="43">
        <f t="shared" si="37"/>
        <v>0</v>
      </c>
      <c r="R255" s="43">
        <f t="shared" si="38"/>
        <v>2</v>
      </c>
      <c r="S255" s="43">
        <f t="shared" si="39"/>
        <v>0</v>
      </c>
      <c r="T255" s="43">
        <f t="shared" si="40"/>
        <v>0</v>
      </c>
      <c r="U255" s="43">
        <f t="shared" si="41"/>
        <v>0</v>
      </c>
      <c r="V255" s="43">
        <f t="shared" si="42"/>
        <v>68</v>
      </c>
      <c r="W255" s="43">
        <f t="shared" si="43"/>
        <v>5.666666666666667</v>
      </c>
      <c r="AF255" s="43"/>
    </row>
    <row r="256" spans="2:32">
      <c r="B256" s="43" t="s">
        <v>23884</v>
      </c>
      <c r="C256" s="43">
        <v>0</v>
      </c>
      <c r="D256" s="43">
        <v>0</v>
      </c>
      <c r="E256" s="43">
        <f t="shared" si="33"/>
        <v>1</v>
      </c>
      <c r="G256">
        <v>12</v>
      </c>
      <c r="H256" s="43">
        <v>24</v>
      </c>
      <c r="I256">
        <v>0</v>
      </c>
      <c r="J256">
        <v>2</v>
      </c>
      <c r="K256">
        <v>0</v>
      </c>
      <c r="L256">
        <v>0</v>
      </c>
      <c r="M256">
        <v>0</v>
      </c>
      <c r="N256" s="43">
        <f t="shared" si="34"/>
        <v>68</v>
      </c>
      <c r="O256" s="43">
        <f t="shared" si="35"/>
        <v>12</v>
      </c>
      <c r="P256" s="43">
        <f t="shared" si="36"/>
        <v>24</v>
      </c>
      <c r="Q256" s="43">
        <f t="shared" si="37"/>
        <v>0</v>
      </c>
      <c r="R256" s="43">
        <f t="shared" si="38"/>
        <v>2</v>
      </c>
      <c r="S256" s="43">
        <f t="shared" si="39"/>
        <v>0</v>
      </c>
      <c r="T256" s="43">
        <f t="shared" si="40"/>
        <v>0</v>
      </c>
      <c r="U256" s="43">
        <f t="shared" si="41"/>
        <v>0</v>
      </c>
      <c r="V256" s="43">
        <f t="shared" si="42"/>
        <v>68</v>
      </c>
      <c r="W256" s="43">
        <f t="shared" si="43"/>
        <v>5.666666666666667</v>
      </c>
      <c r="AF256" s="43"/>
    </row>
    <row r="257" spans="2:32">
      <c r="B257" s="43" t="s">
        <v>24764</v>
      </c>
      <c r="C257" s="43">
        <v>0</v>
      </c>
      <c r="D257" s="43">
        <v>0</v>
      </c>
      <c r="E257" s="43">
        <f t="shared" si="33"/>
        <v>0</v>
      </c>
      <c r="G257">
        <v>4</v>
      </c>
      <c r="H257" s="43">
        <v>7</v>
      </c>
      <c r="I257">
        <v>0</v>
      </c>
      <c r="J257">
        <v>7</v>
      </c>
      <c r="K257">
        <v>1</v>
      </c>
      <c r="L257">
        <v>0</v>
      </c>
      <c r="M257">
        <v>-2</v>
      </c>
      <c r="N257" s="43">
        <f t="shared" si="34"/>
        <v>16</v>
      </c>
      <c r="O257" s="43">
        <f t="shared" si="35"/>
        <v>4</v>
      </c>
      <c r="P257" s="43">
        <f t="shared" si="36"/>
        <v>7</v>
      </c>
      <c r="Q257" s="43">
        <f t="shared" si="37"/>
        <v>0</v>
      </c>
      <c r="R257" s="43">
        <f t="shared" si="38"/>
        <v>7</v>
      </c>
      <c r="S257" s="43">
        <f t="shared" si="39"/>
        <v>1</v>
      </c>
      <c r="T257" s="43">
        <f t="shared" si="40"/>
        <v>0</v>
      </c>
      <c r="U257" s="43">
        <f t="shared" si="41"/>
        <v>-2</v>
      </c>
      <c r="V257" s="43">
        <f t="shared" si="42"/>
        <v>16</v>
      </c>
      <c r="W257" s="43">
        <f t="shared" si="43"/>
        <v>4</v>
      </c>
      <c r="AF257" s="43"/>
    </row>
    <row r="258" spans="2:32">
      <c r="B258" s="43" t="s">
        <v>24765</v>
      </c>
      <c r="C258" s="43">
        <v>0</v>
      </c>
      <c r="D258" s="43">
        <v>0</v>
      </c>
      <c r="E258" s="43">
        <f t="shared" ref="E258:E321" si="44">IF(TYPE(FIND("_EXT",B258))=1,IF(OR(AND(G258&gt;0,G258&lt;1),(TYPE(FIND("_EXT",B258))=1),EXACT("H2O_EXT",B258),EXACT("ATP_EXT",B258),EXACT("H+_EXT",B258),EXACT("SO4_EXT",B258),EXACT("phosphate_EXT",B258),EXACT("oxygen_EXT",B258),EXACT("CO2_EXT",B258),EXACT("NH4_EXT",B258),EXACT("BIO_EXT",B258),EXACT(B258,"acetate_EXT"),EXACT("acetaldehyde_EXT",B258),EXACT("cellulose_EXT",B258),EXACT(B258,"ethanol_EXT")),1,0),0)</f>
        <v>0</v>
      </c>
      <c r="G258">
        <v>6</v>
      </c>
      <c r="H258" s="43">
        <v>11</v>
      </c>
      <c r="I258">
        <v>0</v>
      </c>
      <c r="J258">
        <v>9</v>
      </c>
      <c r="K258">
        <v>1</v>
      </c>
      <c r="L258">
        <v>0</v>
      </c>
      <c r="M258">
        <v>-2</v>
      </c>
      <c r="N258" s="43">
        <f t="shared" ref="N258:N321" si="45">V258</f>
        <v>24</v>
      </c>
      <c r="O258" s="43">
        <f t="shared" ref="O258:O321" si="46">IF(TYPE(G258)=1,G258,0)</f>
        <v>6</v>
      </c>
      <c r="P258" s="43">
        <f t="shared" ref="P258:P321" si="47">IF(TYPE(H258)=1,H258,0)</f>
        <v>11</v>
      </c>
      <c r="Q258" s="43">
        <f t="shared" ref="Q258:Q321" si="48">IF(TYPE(I258)=1,I258,0)</f>
        <v>0</v>
      </c>
      <c r="R258" s="43">
        <f t="shared" ref="R258:R321" si="49">IF(TYPE(J258)=1,J258,0)</f>
        <v>9</v>
      </c>
      <c r="S258" s="43">
        <f t="shared" ref="S258:S321" si="50">IF(TYPE(K258)=1,K258,0)</f>
        <v>1</v>
      </c>
      <c r="T258" s="43">
        <f t="shared" ref="T258:T321" si="51">IF(TYPE(L258)=1,L258,0)</f>
        <v>0</v>
      </c>
      <c r="U258" s="43">
        <f t="shared" ref="U258:U321" si="52">IF(TYPE(M258)=1,M258,0)</f>
        <v>-2</v>
      </c>
      <c r="V258" s="43">
        <f t="shared" ref="V258:V321" si="53">(O258*$O$1)+(P258*$P$1)+(Q258*$Q$1)+(R258*$R$1)+(S258*$S$1)+(T258*$T$1)+(U258*$U$1)</f>
        <v>24</v>
      </c>
      <c r="W258" s="43">
        <f t="shared" ref="W258:W321" si="54">IF(G258=0,V258,V258/O258)</f>
        <v>4</v>
      </c>
      <c r="AF258" s="43"/>
    </row>
    <row r="259" spans="2:32">
      <c r="B259" s="43" t="s">
        <v>24766</v>
      </c>
      <c r="C259" s="43">
        <v>0</v>
      </c>
      <c r="D259" s="43">
        <v>0</v>
      </c>
      <c r="E259" s="43">
        <f t="shared" si="44"/>
        <v>0</v>
      </c>
      <c r="G259">
        <v>6</v>
      </c>
      <c r="H259" s="43">
        <v>11</v>
      </c>
      <c r="I259">
        <v>0</v>
      </c>
      <c r="J259">
        <v>7</v>
      </c>
      <c r="K259">
        <v>0</v>
      </c>
      <c r="L259">
        <v>0</v>
      </c>
      <c r="M259">
        <v>-1</v>
      </c>
      <c r="N259" s="43">
        <f t="shared" si="45"/>
        <v>22</v>
      </c>
      <c r="O259" s="43">
        <f t="shared" si="46"/>
        <v>6</v>
      </c>
      <c r="P259" s="43">
        <f t="shared" si="47"/>
        <v>11</v>
      </c>
      <c r="Q259" s="43">
        <f t="shared" si="48"/>
        <v>0</v>
      </c>
      <c r="R259" s="43">
        <f t="shared" si="49"/>
        <v>7</v>
      </c>
      <c r="S259" s="43">
        <f t="shared" si="50"/>
        <v>0</v>
      </c>
      <c r="T259" s="43">
        <f t="shared" si="51"/>
        <v>0</v>
      </c>
      <c r="U259" s="43">
        <f t="shared" si="52"/>
        <v>-1</v>
      </c>
      <c r="V259" s="43">
        <f t="shared" si="53"/>
        <v>22</v>
      </c>
      <c r="W259" s="43">
        <f t="shared" si="54"/>
        <v>3.6666666666666665</v>
      </c>
      <c r="AF259" s="43"/>
    </row>
    <row r="260" spans="2:32">
      <c r="B260" s="43" t="s">
        <v>24767</v>
      </c>
      <c r="C260" s="43">
        <v>0</v>
      </c>
      <c r="D260" s="43">
        <v>0</v>
      </c>
      <c r="E260" s="43">
        <f t="shared" si="44"/>
        <v>0</v>
      </c>
      <c r="G260">
        <v>6</v>
      </c>
      <c r="H260" s="43">
        <v>10</v>
      </c>
      <c r="I260">
        <v>0</v>
      </c>
      <c r="J260">
        <v>6</v>
      </c>
      <c r="K260">
        <v>0</v>
      </c>
      <c r="L260">
        <v>0</v>
      </c>
      <c r="M260">
        <v>0</v>
      </c>
      <c r="N260" s="43">
        <f t="shared" si="45"/>
        <v>22</v>
      </c>
      <c r="O260" s="43">
        <f t="shared" si="46"/>
        <v>6</v>
      </c>
      <c r="P260" s="43">
        <f t="shared" si="47"/>
        <v>10</v>
      </c>
      <c r="Q260" s="43">
        <f t="shared" si="48"/>
        <v>0</v>
      </c>
      <c r="R260" s="43">
        <f t="shared" si="49"/>
        <v>6</v>
      </c>
      <c r="S260" s="43">
        <f t="shared" si="50"/>
        <v>0</v>
      </c>
      <c r="T260" s="43">
        <f t="shared" si="51"/>
        <v>0</v>
      </c>
      <c r="U260" s="43">
        <f t="shared" si="52"/>
        <v>0</v>
      </c>
      <c r="V260" s="43">
        <f t="shared" si="53"/>
        <v>22</v>
      </c>
      <c r="W260" s="43">
        <f t="shared" si="54"/>
        <v>3.6666666666666665</v>
      </c>
      <c r="AF260" s="43"/>
    </row>
    <row r="261" spans="2:32">
      <c r="B261" s="43" t="s">
        <v>24768</v>
      </c>
      <c r="C261" s="43">
        <v>0</v>
      </c>
      <c r="D261" s="43">
        <v>0</v>
      </c>
      <c r="E261" s="43">
        <f t="shared" si="44"/>
        <v>0</v>
      </c>
      <c r="G261">
        <v>3</v>
      </c>
      <c r="H261" s="43">
        <v>5</v>
      </c>
      <c r="I261">
        <v>0</v>
      </c>
      <c r="J261">
        <v>6</v>
      </c>
      <c r="K261">
        <v>1</v>
      </c>
      <c r="L261">
        <v>0</v>
      </c>
      <c r="M261">
        <v>-2</v>
      </c>
      <c r="N261" s="43">
        <f t="shared" si="45"/>
        <v>12</v>
      </c>
      <c r="O261" s="43">
        <f t="shared" si="46"/>
        <v>3</v>
      </c>
      <c r="P261" s="43">
        <f t="shared" si="47"/>
        <v>5</v>
      </c>
      <c r="Q261" s="43">
        <f t="shared" si="48"/>
        <v>0</v>
      </c>
      <c r="R261" s="43">
        <f t="shared" si="49"/>
        <v>6</v>
      </c>
      <c r="S261" s="43">
        <f t="shared" si="50"/>
        <v>1</v>
      </c>
      <c r="T261" s="43">
        <f t="shared" si="51"/>
        <v>0</v>
      </c>
      <c r="U261" s="43">
        <f t="shared" si="52"/>
        <v>-2</v>
      </c>
      <c r="V261" s="43">
        <f t="shared" si="53"/>
        <v>12</v>
      </c>
      <c r="W261" s="43">
        <f t="shared" si="54"/>
        <v>4</v>
      </c>
      <c r="AF261" s="43"/>
    </row>
    <row r="262" spans="2:32">
      <c r="B262" s="43" t="s">
        <v>24769</v>
      </c>
      <c r="C262" s="43">
        <v>0</v>
      </c>
      <c r="D262" s="43">
        <v>0</v>
      </c>
      <c r="E262" s="43">
        <f t="shared" si="44"/>
        <v>0</v>
      </c>
      <c r="G262">
        <v>10</v>
      </c>
      <c r="H262" s="43">
        <v>12</v>
      </c>
      <c r="I262">
        <v>5</v>
      </c>
      <c r="J262">
        <v>13</v>
      </c>
      <c r="K262">
        <v>3</v>
      </c>
      <c r="L262">
        <v>0</v>
      </c>
      <c r="M262">
        <v>-4</v>
      </c>
      <c r="N262" s="43">
        <f t="shared" si="45"/>
        <v>30</v>
      </c>
      <c r="O262" s="43">
        <f t="shared" si="46"/>
        <v>10</v>
      </c>
      <c r="P262" s="43">
        <f t="shared" si="47"/>
        <v>12</v>
      </c>
      <c r="Q262" s="43">
        <f t="shared" si="48"/>
        <v>5</v>
      </c>
      <c r="R262" s="43">
        <f t="shared" si="49"/>
        <v>13</v>
      </c>
      <c r="S262" s="43">
        <f t="shared" si="50"/>
        <v>3</v>
      </c>
      <c r="T262" s="43">
        <f t="shared" si="51"/>
        <v>0</v>
      </c>
      <c r="U262" s="43">
        <f t="shared" si="52"/>
        <v>-4</v>
      </c>
      <c r="V262" s="43">
        <f t="shared" si="53"/>
        <v>30</v>
      </c>
      <c r="W262" s="43">
        <f t="shared" si="54"/>
        <v>3</v>
      </c>
      <c r="AF262" s="43"/>
    </row>
    <row r="263" spans="2:32">
      <c r="B263" s="43" t="s">
        <v>24770</v>
      </c>
      <c r="C263" s="43">
        <v>0</v>
      </c>
      <c r="D263" s="43">
        <v>0</v>
      </c>
      <c r="E263" s="43">
        <f t="shared" si="44"/>
        <v>0</v>
      </c>
      <c r="G263">
        <v>38.200000000000003</v>
      </c>
      <c r="H263" s="43">
        <v>67</v>
      </c>
      <c r="I263">
        <v>0</v>
      </c>
      <c r="J263">
        <v>8</v>
      </c>
      <c r="K263">
        <v>1</v>
      </c>
      <c r="L263">
        <v>0</v>
      </c>
      <c r="M263">
        <v>-2</v>
      </c>
      <c r="N263" s="43">
        <f t="shared" si="45"/>
        <v>210.8</v>
      </c>
      <c r="O263" s="43">
        <f t="shared" si="46"/>
        <v>38.200000000000003</v>
      </c>
      <c r="P263" s="43">
        <f t="shared" si="47"/>
        <v>67</v>
      </c>
      <c r="Q263" s="43">
        <f t="shared" si="48"/>
        <v>0</v>
      </c>
      <c r="R263" s="43">
        <f t="shared" si="49"/>
        <v>8</v>
      </c>
      <c r="S263" s="43">
        <f t="shared" si="50"/>
        <v>1</v>
      </c>
      <c r="T263" s="43">
        <f t="shared" si="51"/>
        <v>0</v>
      </c>
      <c r="U263" s="43">
        <f t="shared" si="52"/>
        <v>-2</v>
      </c>
      <c r="V263" s="43">
        <f t="shared" si="53"/>
        <v>210.8</v>
      </c>
      <c r="W263" s="43">
        <f t="shared" si="54"/>
        <v>5.5183246073298431</v>
      </c>
      <c r="AF263" s="43"/>
    </row>
    <row r="264" spans="2:32">
      <c r="B264" s="43" t="s">
        <v>24771</v>
      </c>
      <c r="C264" s="43">
        <v>0</v>
      </c>
      <c r="D264" s="43">
        <v>0</v>
      </c>
      <c r="E264" s="43">
        <f t="shared" si="44"/>
        <v>0</v>
      </c>
      <c r="G264">
        <v>5</v>
      </c>
      <c r="H264" s="43">
        <v>5</v>
      </c>
      <c r="I264">
        <v>2</v>
      </c>
      <c r="J264">
        <v>4</v>
      </c>
      <c r="K264">
        <v>0</v>
      </c>
      <c r="L264">
        <v>0</v>
      </c>
      <c r="M264">
        <v>-1</v>
      </c>
      <c r="N264" s="43">
        <f t="shared" si="45"/>
        <v>12</v>
      </c>
      <c r="O264" s="43">
        <f t="shared" si="46"/>
        <v>5</v>
      </c>
      <c r="P264" s="43">
        <f t="shared" si="47"/>
        <v>5</v>
      </c>
      <c r="Q264" s="43">
        <f t="shared" si="48"/>
        <v>2</v>
      </c>
      <c r="R264" s="43">
        <f t="shared" si="49"/>
        <v>4</v>
      </c>
      <c r="S264" s="43">
        <f t="shared" si="50"/>
        <v>0</v>
      </c>
      <c r="T264" s="43">
        <f t="shared" si="51"/>
        <v>0</v>
      </c>
      <c r="U264" s="43">
        <f t="shared" si="52"/>
        <v>-1</v>
      </c>
      <c r="V264" s="43">
        <f t="shared" si="53"/>
        <v>12</v>
      </c>
      <c r="W264" s="43">
        <f t="shared" si="54"/>
        <v>2.4</v>
      </c>
      <c r="AF264" s="43"/>
    </row>
    <row r="265" spans="2:32">
      <c r="B265" s="43" t="s">
        <v>24772</v>
      </c>
      <c r="C265" s="43">
        <v>0</v>
      </c>
      <c r="D265" s="43">
        <v>0</v>
      </c>
      <c r="E265" s="43">
        <f t="shared" si="44"/>
        <v>0</v>
      </c>
      <c r="G265">
        <v>3</v>
      </c>
      <c r="H265" s="43">
        <v>6</v>
      </c>
      <c r="I265">
        <v>0</v>
      </c>
      <c r="J265">
        <v>3</v>
      </c>
      <c r="K265">
        <v>0</v>
      </c>
      <c r="L265">
        <v>0</v>
      </c>
      <c r="M265">
        <v>0</v>
      </c>
      <c r="N265" s="43">
        <f t="shared" si="45"/>
        <v>12</v>
      </c>
      <c r="O265" s="43">
        <f t="shared" si="46"/>
        <v>3</v>
      </c>
      <c r="P265" s="43">
        <f t="shared" si="47"/>
        <v>6</v>
      </c>
      <c r="Q265" s="43">
        <f t="shared" si="48"/>
        <v>0</v>
      </c>
      <c r="R265" s="43">
        <f t="shared" si="49"/>
        <v>3</v>
      </c>
      <c r="S265" s="43">
        <f t="shared" si="50"/>
        <v>0</v>
      </c>
      <c r="T265" s="43">
        <f t="shared" si="51"/>
        <v>0</v>
      </c>
      <c r="U265" s="43">
        <f t="shared" si="52"/>
        <v>0</v>
      </c>
      <c r="V265" s="43">
        <f t="shared" si="53"/>
        <v>12</v>
      </c>
      <c r="W265" s="43">
        <f t="shared" si="54"/>
        <v>4</v>
      </c>
      <c r="AF265" s="43"/>
    </row>
    <row r="266" spans="2:32">
      <c r="B266" s="43" t="s">
        <v>24773</v>
      </c>
      <c r="C266" s="43">
        <v>0</v>
      </c>
      <c r="D266" s="43">
        <v>0</v>
      </c>
      <c r="E266" s="43">
        <f t="shared" si="44"/>
        <v>0</v>
      </c>
      <c r="G266">
        <v>3</v>
      </c>
      <c r="H266" s="43">
        <v>5</v>
      </c>
      <c r="I266">
        <v>0</v>
      </c>
      <c r="J266">
        <v>6</v>
      </c>
      <c r="K266">
        <v>1</v>
      </c>
      <c r="L266">
        <v>0</v>
      </c>
      <c r="M266">
        <v>-2</v>
      </c>
      <c r="N266" s="43">
        <f t="shared" si="45"/>
        <v>12</v>
      </c>
      <c r="O266" s="43">
        <f t="shared" si="46"/>
        <v>3</v>
      </c>
      <c r="P266" s="43">
        <f t="shared" si="47"/>
        <v>5</v>
      </c>
      <c r="Q266" s="43">
        <f t="shared" si="48"/>
        <v>0</v>
      </c>
      <c r="R266" s="43">
        <f t="shared" si="49"/>
        <v>6</v>
      </c>
      <c r="S266" s="43">
        <f t="shared" si="50"/>
        <v>1</v>
      </c>
      <c r="T266" s="43">
        <f t="shared" si="51"/>
        <v>0</v>
      </c>
      <c r="U266" s="43">
        <f t="shared" si="52"/>
        <v>-2</v>
      </c>
      <c r="V266" s="43">
        <f t="shared" si="53"/>
        <v>12</v>
      </c>
      <c r="W266" s="43">
        <f t="shared" si="54"/>
        <v>4</v>
      </c>
      <c r="AF266" s="43"/>
    </row>
    <row r="267" spans="2:32">
      <c r="B267" s="43" t="s">
        <v>24774</v>
      </c>
      <c r="C267" s="43">
        <v>0</v>
      </c>
      <c r="D267" s="43">
        <v>0</v>
      </c>
      <c r="E267" s="43">
        <f t="shared" si="44"/>
        <v>0</v>
      </c>
      <c r="G267">
        <v>0</v>
      </c>
      <c r="H267" s="43">
        <v>1</v>
      </c>
      <c r="I267">
        <v>0</v>
      </c>
      <c r="J267">
        <v>7</v>
      </c>
      <c r="K267">
        <v>2</v>
      </c>
      <c r="L267">
        <v>0</v>
      </c>
      <c r="M267">
        <v>-3</v>
      </c>
      <c r="N267" s="43">
        <f t="shared" si="45"/>
        <v>0</v>
      </c>
      <c r="O267" s="43">
        <f t="shared" si="46"/>
        <v>0</v>
      </c>
      <c r="P267" s="43">
        <f t="shared" si="47"/>
        <v>1</v>
      </c>
      <c r="Q267" s="43">
        <f t="shared" si="48"/>
        <v>0</v>
      </c>
      <c r="R267" s="43">
        <f t="shared" si="49"/>
        <v>7</v>
      </c>
      <c r="S267" s="43">
        <f t="shared" si="50"/>
        <v>2</v>
      </c>
      <c r="T267" s="43">
        <f t="shared" si="51"/>
        <v>0</v>
      </c>
      <c r="U267" s="43">
        <f t="shared" si="52"/>
        <v>-3</v>
      </c>
      <c r="V267" s="43">
        <f t="shared" si="53"/>
        <v>0</v>
      </c>
      <c r="W267" s="43">
        <f t="shared" si="54"/>
        <v>0</v>
      </c>
      <c r="AF267" s="43"/>
    </row>
    <row r="268" spans="2:32">
      <c r="B268" s="43" t="s">
        <v>24775</v>
      </c>
      <c r="C268" s="43">
        <v>0</v>
      </c>
      <c r="D268" s="43">
        <v>0</v>
      </c>
      <c r="E268" s="43">
        <f t="shared" si="44"/>
        <v>0</v>
      </c>
      <c r="G268">
        <f>Bio!X34</f>
        <v>97.7</v>
      </c>
      <c r="H268" s="43">
        <f>Bio!Y34</f>
        <v>112.70000000000002</v>
      </c>
      <c r="I268">
        <f>Bio!Z34</f>
        <v>37.299999999999997</v>
      </c>
      <c r="J268">
        <f>Bio!AA34</f>
        <v>60</v>
      </c>
      <c r="K268">
        <f>Bio!AB34</f>
        <v>10</v>
      </c>
      <c r="L268">
        <f>Bio!AC34</f>
        <v>0</v>
      </c>
      <c r="M268">
        <f>Bio!AD34</f>
        <v>-10</v>
      </c>
      <c r="N268" s="43">
        <f t="shared" si="45"/>
        <v>331.6</v>
      </c>
      <c r="O268" s="43">
        <f t="shared" si="46"/>
        <v>97.7</v>
      </c>
      <c r="P268" s="43">
        <f t="shared" si="47"/>
        <v>112.70000000000002</v>
      </c>
      <c r="Q268" s="43">
        <f t="shared" si="48"/>
        <v>37.299999999999997</v>
      </c>
      <c r="R268" s="43">
        <f t="shared" si="49"/>
        <v>60</v>
      </c>
      <c r="S268" s="43">
        <f t="shared" si="50"/>
        <v>10</v>
      </c>
      <c r="T268" s="43">
        <f t="shared" si="51"/>
        <v>0</v>
      </c>
      <c r="U268" s="43">
        <f t="shared" si="52"/>
        <v>-10</v>
      </c>
      <c r="V268" s="43">
        <f t="shared" si="53"/>
        <v>331.6</v>
      </c>
      <c r="W268" s="43">
        <f t="shared" si="54"/>
        <v>3.3940634595701127</v>
      </c>
      <c r="AF268" s="43"/>
    </row>
    <row r="269" spans="2:32">
      <c r="B269" s="43" t="s">
        <v>24776</v>
      </c>
      <c r="C269" s="43">
        <v>0</v>
      </c>
      <c r="D269" s="43">
        <v>0</v>
      </c>
      <c r="E269" s="43">
        <f t="shared" si="44"/>
        <v>0</v>
      </c>
      <c r="G269">
        <v>12</v>
      </c>
      <c r="H269" s="43">
        <v>24</v>
      </c>
      <c r="I269">
        <v>0</v>
      </c>
      <c r="J269">
        <v>1</v>
      </c>
      <c r="K269">
        <v>0</v>
      </c>
      <c r="L269">
        <v>0</v>
      </c>
      <c r="M269">
        <v>0</v>
      </c>
      <c r="N269" s="43">
        <f t="shared" si="45"/>
        <v>70</v>
      </c>
      <c r="O269" s="43">
        <f t="shared" si="46"/>
        <v>12</v>
      </c>
      <c r="P269" s="43">
        <f t="shared" si="47"/>
        <v>24</v>
      </c>
      <c r="Q269" s="43">
        <f t="shared" si="48"/>
        <v>0</v>
      </c>
      <c r="R269" s="43">
        <f t="shared" si="49"/>
        <v>1</v>
      </c>
      <c r="S269" s="43">
        <f t="shared" si="50"/>
        <v>0</v>
      </c>
      <c r="T269" s="43">
        <f t="shared" si="51"/>
        <v>0</v>
      </c>
      <c r="U269" s="43">
        <f t="shared" si="52"/>
        <v>0</v>
      </c>
      <c r="V269" s="43">
        <f t="shared" si="53"/>
        <v>70</v>
      </c>
      <c r="W269" s="43">
        <f t="shared" si="54"/>
        <v>5.833333333333333</v>
      </c>
      <c r="AF269" s="43"/>
    </row>
    <row r="270" spans="2:32">
      <c r="B270" s="43" t="s">
        <v>25176</v>
      </c>
      <c r="C270" s="43">
        <v>0</v>
      </c>
      <c r="D270" s="43">
        <v>0</v>
      </c>
      <c r="E270" s="43">
        <f t="shared" si="44"/>
        <v>1</v>
      </c>
      <c r="G270">
        <v>12</v>
      </c>
      <c r="H270" s="43">
        <v>24</v>
      </c>
      <c r="I270" s="43">
        <v>0</v>
      </c>
      <c r="J270">
        <v>1</v>
      </c>
      <c r="K270" s="43">
        <v>0</v>
      </c>
      <c r="L270" s="43">
        <v>0</v>
      </c>
      <c r="M270" s="43">
        <v>0</v>
      </c>
      <c r="N270" s="43">
        <f t="shared" si="45"/>
        <v>70</v>
      </c>
      <c r="O270" s="43">
        <f t="shared" si="46"/>
        <v>12</v>
      </c>
      <c r="P270" s="43">
        <f t="shared" si="47"/>
        <v>24</v>
      </c>
      <c r="Q270" s="43">
        <f t="shared" si="48"/>
        <v>0</v>
      </c>
      <c r="R270" s="43">
        <f t="shared" si="49"/>
        <v>1</v>
      </c>
      <c r="S270" s="43">
        <f t="shared" si="50"/>
        <v>0</v>
      </c>
      <c r="T270" s="43">
        <f t="shared" si="51"/>
        <v>0</v>
      </c>
      <c r="U270" s="43">
        <f t="shared" si="52"/>
        <v>0</v>
      </c>
      <c r="V270" s="43">
        <f t="shared" si="53"/>
        <v>70</v>
      </c>
      <c r="W270" s="43">
        <f t="shared" si="54"/>
        <v>5.833333333333333</v>
      </c>
      <c r="AF270" s="43"/>
    </row>
    <row r="271" spans="2:32">
      <c r="B271" s="43" t="s">
        <v>24777</v>
      </c>
      <c r="C271" s="43">
        <v>0</v>
      </c>
      <c r="D271" s="43">
        <v>0</v>
      </c>
      <c r="E271" s="43">
        <f t="shared" si="44"/>
        <v>0</v>
      </c>
      <c r="G271">
        <v>12</v>
      </c>
      <c r="H271" s="43">
        <v>26</v>
      </c>
      <c r="I271" s="43">
        <v>0</v>
      </c>
      <c r="J271">
        <v>0</v>
      </c>
      <c r="K271" s="43">
        <v>0</v>
      </c>
      <c r="L271" s="43">
        <v>0</v>
      </c>
      <c r="M271" s="43">
        <v>0</v>
      </c>
      <c r="N271" s="43">
        <f t="shared" si="45"/>
        <v>74</v>
      </c>
      <c r="O271" s="43">
        <f t="shared" si="46"/>
        <v>12</v>
      </c>
      <c r="P271" s="43">
        <f t="shared" si="47"/>
        <v>26</v>
      </c>
      <c r="Q271" s="43">
        <f t="shared" si="48"/>
        <v>0</v>
      </c>
      <c r="R271" s="43">
        <f t="shared" si="49"/>
        <v>0</v>
      </c>
      <c r="S271" s="43">
        <f t="shared" si="50"/>
        <v>0</v>
      </c>
      <c r="T271" s="43">
        <f t="shared" si="51"/>
        <v>0</v>
      </c>
      <c r="U271" s="43">
        <f t="shared" si="52"/>
        <v>0</v>
      </c>
      <c r="V271" s="43">
        <f t="shared" si="53"/>
        <v>74</v>
      </c>
      <c r="W271" s="43">
        <f t="shared" si="54"/>
        <v>6.166666666666667</v>
      </c>
      <c r="AF271" s="43"/>
    </row>
    <row r="272" spans="2:32">
      <c r="B272" s="43" t="s">
        <v>23885</v>
      </c>
      <c r="C272" s="43">
        <v>0</v>
      </c>
      <c r="D272" s="43">
        <v>0</v>
      </c>
      <c r="E272" s="43">
        <f t="shared" si="44"/>
        <v>1</v>
      </c>
      <c r="G272">
        <v>12</v>
      </c>
      <c r="H272" s="43">
        <v>26</v>
      </c>
      <c r="I272" s="43">
        <v>0</v>
      </c>
      <c r="J272">
        <v>0</v>
      </c>
      <c r="K272" s="43">
        <v>0</v>
      </c>
      <c r="L272" s="43">
        <v>0</v>
      </c>
      <c r="M272" s="43">
        <v>0</v>
      </c>
      <c r="N272" s="43">
        <f t="shared" si="45"/>
        <v>74</v>
      </c>
      <c r="O272" s="43">
        <f t="shared" si="46"/>
        <v>12</v>
      </c>
      <c r="P272" s="43">
        <f t="shared" si="47"/>
        <v>26</v>
      </c>
      <c r="Q272" s="43">
        <f t="shared" si="48"/>
        <v>0</v>
      </c>
      <c r="R272" s="43">
        <f t="shared" si="49"/>
        <v>0</v>
      </c>
      <c r="S272" s="43">
        <f t="shared" si="50"/>
        <v>0</v>
      </c>
      <c r="T272" s="43">
        <f t="shared" si="51"/>
        <v>0</v>
      </c>
      <c r="U272" s="43">
        <f t="shared" si="52"/>
        <v>0</v>
      </c>
      <c r="V272" s="43">
        <f t="shared" si="53"/>
        <v>74</v>
      </c>
      <c r="W272" s="43">
        <f t="shared" si="54"/>
        <v>6.166666666666667</v>
      </c>
      <c r="AF272" s="43"/>
    </row>
    <row r="273" spans="2:32">
      <c r="B273" s="43" t="s">
        <v>24778</v>
      </c>
      <c r="C273" s="43">
        <v>0</v>
      </c>
      <c r="D273" s="43">
        <v>0</v>
      </c>
      <c r="E273" s="43">
        <f t="shared" si="44"/>
        <v>0</v>
      </c>
      <c r="G273">
        <v>12</v>
      </c>
      <c r="H273" s="43">
        <v>23</v>
      </c>
      <c r="I273" s="43">
        <v>0</v>
      </c>
      <c r="J273">
        <v>2</v>
      </c>
      <c r="K273" s="43">
        <v>0</v>
      </c>
      <c r="L273" s="43">
        <v>0</v>
      </c>
      <c r="M273">
        <v>-1</v>
      </c>
      <c r="N273" s="43">
        <f t="shared" si="45"/>
        <v>68</v>
      </c>
      <c r="O273" s="43">
        <f t="shared" si="46"/>
        <v>12</v>
      </c>
      <c r="P273" s="43">
        <f t="shared" si="47"/>
        <v>23</v>
      </c>
      <c r="Q273" s="43">
        <f t="shared" si="48"/>
        <v>0</v>
      </c>
      <c r="R273" s="43">
        <f t="shared" si="49"/>
        <v>2</v>
      </c>
      <c r="S273" s="43">
        <f t="shared" si="50"/>
        <v>0</v>
      </c>
      <c r="T273" s="43">
        <f t="shared" si="51"/>
        <v>0</v>
      </c>
      <c r="U273" s="43">
        <f t="shared" si="52"/>
        <v>-1</v>
      </c>
      <c r="V273" s="43">
        <f t="shared" si="53"/>
        <v>68</v>
      </c>
      <c r="W273" s="43">
        <f t="shared" si="54"/>
        <v>5.666666666666667</v>
      </c>
      <c r="AF273" s="43"/>
    </row>
    <row r="274" spans="2:32">
      <c r="B274" s="43" t="s">
        <v>23983</v>
      </c>
      <c r="C274" s="43">
        <v>0</v>
      </c>
      <c r="D274" s="43">
        <v>0</v>
      </c>
      <c r="E274" s="43">
        <f t="shared" si="44"/>
        <v>1</v>
      </c>
      <c r="G274">
        <v>12</v>
      </c>
      <c r="H274" s="43">
        <v>23</v>
      </c>
      <c r="I274" s="43">
        <v>0</v>
      </c>
      <c r="J274">
        <v>2</v>
      </c>
      <c r="K274" s="43">
        <v>0</v>
      </c>
      <c r="L274" s="43">
        <v>0</v>
      </c>
      <c r="M274">
        <v>-1</v>
      </c>
      <c r="N274" s="43">
        <f t="shared" si="45"/>
        <v>68</v>
      </c>
      <c r="O274" s="43">
        <f t="shared" si="46"/>
        <v>12</v>
      </c>
      <c r="P274" s="43">
        <f t="shared" si="47"/>
        <v>23</v>
      </c>
      <c r="Q274" s="43">
        <f t="shared" si="48"/>
        <v>0</v>
      </c>
      <c r="R274" s="43">
        <f t="shared" si="49"/>
        <v>2</v>
      </c>
      <c r="S274" s="43">
        <f t="shared" si="50"/>
        <v>0</v>
      </c>
      <c r="T274" s="43">
        <f t="shared" si="51"/>
        <v>0</v>
      </c>
      <c r="U274" s="43">
        <f t="shared" si="52"/>
        <v>-1</v>
      </c>
      <c r="V274" s="43">
        <f t="shared" si="53"/>
        <v>68</v>
      </c>
      <c r="W274" s="43">
        <f t="shared" si="54"/>
        <v>5.666666666666667</v>
      </c>
      <c r="AF274" s="43"/>
    </row>
    <row r="275" spans="2:32">
      <c r="B275" s="43" t="s">
        <v>24779</v>
      </c>
      <c r="C275" s="43">
        <v>0</v>
      </c>
      <c r="D275" s="43">
        <v>0</v>
      </c>
      <c r="E275" s="43">
        <f t="shared" si="44"/>
        <v>0</v>
      </c>
      <c r="G275">
        <v>12</v>
      </c>
      <c r="H275" s="43">
        <v>26</v>
      </c>
      <c r="I275" s="43">
        <v>0</v>
      </c>
      <c r="J275">
        <v>1</v>
      </c>
      <c r="K275" s="43">
        <v>0</v>
      </c>
      <c r="L275" s="43">
        <v>0</v>
      </c>
      <c r="M275">
        <v>0</v>
      </c>
      <c r="N275" s="43">
        <f t="shared" si="45"/>
        <v>72</v>
      </c>
      <c r="O275" s="43">
        <f t="shared" si="46"/>
        <v>12</v>
      </c>
      <c r="P275" s="43">
        <f t="shared" si="47"/>
        <v>26</v>
      </c>
      <c r="Q275" s="43">
        <f t="shared" si="48"/>
        <v>0</v>
      </c>
      <c r="R275" s="43">
        <f t="shared" si="49"/>
        <v>1</v>
      </c>
      <c r="S275" s="43">
        <f t="shared" si="50"/>
        <v>0</v>
      </c>
      <c r="T275" s="43">
        <f t="shared" si="51"/>
        <v>0</v>
      </c>
      <c r="U275" s="43">
        <f t="shared" si="52"/>
        <v>0</v>
      </c>
      <c r="V275" s="43">
        <f t="shared" si="53"/>
        <v>72</v>
      </c>
      <c r="W275" s="43">
        <f t="shared" si="54"/>
        <v>6</v>
      </c>
      <c r="AF275" s="43"/>
    </row>
    <row r="276" spans="2:32">
      <c r="B276" s="43" t="s">
        <v>23984</v>
      </c>
      <c r="C276" s="43">
        <v>0</v>
      </c>
      <c r="D276" s="43">
        <v>0</v>
      </c>
      <c r="E276" s="43">
        <f t="shared" si="44"/>
        <v>1</v>
      </c>
      <c r="G276">
        <v>12</v>
      </c>
      <c r="H276" s="43">
        <v>26</v>
      </c>
      <c r="I276" s="43">
        <v>0</v>
      </c>
      <c r="J276">
        <v>1</v>
      </c>
      <c r="K276" s="43">
        <v>0</v>
      </c>
      <c r="L276" s="43">
        <v>0</v>
      </c>
      <c r="M276">
        <v>0</v>
      </c>
      <c r="N276" s="43">
        <f t="shared" si="45"/>
        <v>72</v>
      </c>
      <c r="O276" s="43">
        <f t="shared" si="46"/>
        <v>12</v>
      </c>
      <c r="P276" s="43">
        <f t="shared" si="47"/>
        <v>26</v>
      </c>
      <c r="Q276" s="43">
        <f t="shared" si="48"/>
        <v>0</v>
      </c>
      <c r="R276" s="43">
        <f t="shared" si="49"/>
        <v>1</v>
      </c>
      <c r="S276" s="43">
        <f t="shared" si="50"/>
        <v>0</v>
      </c>
      <c r="T276" s="43">
        <f t="shared" si="51"/>
        <v>0</v>
      </c>
      <c r="U276" s="43">
        <f t="shared" si="52"/>
        <v>0</v>
      </c>
      <c r="V276" s="43">
        <f t="shared" si="53"/>
        <v>72</v>
      </c>
      <c r="W276" s="43">
        <f t="shared" si="54"/>
        <v>6</v>
      </c>
      <c r="AF276" s="43"/>
    </row>
    <row r="277" spans="2:32">
      <c r="B277" s="43" t="s">
        <v>24780</v>
      </c>
      <c r="C277" s="43">
        <v>0</v>
      </c>
      <c r="D277" s="43">
        <v>0</v>
      </c>
      <c r="E277" s="43">
        <f t="shared" si="44"/>
        <v>0</v>
      </c>
      <c r="G277">
        <v>33</v>
      </c>
      <c r="H277" s="43">
        <v>54</v>
      </c>
      <c r="I277">
        <v>7</v>
      </c>
      <c r="J277">
        <v>17</v>
      </c>
      <c r="K277">
        <v>3</v>
      </c>
      <c r="L277">
        <v>1</v>
      </c>
      <c r="M277">
        <v>-4</v>
      </c>
      <c r="N277" s="43">
        <f t="shared" si="45"/>
        <v>156</v>
      </c>
      <c r="O277" s="43">
        <f t="shared" si="46"/>
        <v>33</v>
      </c>
      <c r="P277" s="43">
        <f t="shared" si="47"/>
        <v>54</v>
      </c>
      <c r="Q277" s="43">
        <f t="shared" si="48"/>
        <v>7</v>
      </c>
      <c r="R277" s="43">
        <f t="shared" si="49"/>
        <v>17</v>
      </c>
      <c r="S277" s="43">
        <f t="shared" si="50"/>
        <v>3</v>
      </c>
      <c r="T277" s="43">
        <f t="shared" si="51"/>
        <v>1</v>
      </c>
      <c r="U277" s="43">
        <f t="shared" si="52"/>
        <v>-4</v>
      </c>
      <c r="V277" s="43">
        <f t="shared" si="53"/>
        <v>156</v>
      </c>
      <c r="W277" s="43">
        <f t="shared" si="54"/>
        <v>4.7272727272727275</v>
      </c>
      <c r="AF277" s="43"/>
    </row>
    <row r="278" spans="2:32">
      <c r="B278" s="43" t="s">
        <v>24781</v>
      </c>
      <c r="C278" s="43">
        <v>0</v>
      </c>
      <c r="D278" s="43">
        <v>0</v>
      </c>
      <c r="E278" s="43">
        <f t="shared" si="44"/>
        <v>0</v>
      </c>
      <c r="G278">
        <v>14</v>
      </c>
      <c r="H278" s="43">
        <v>28</v>
      </c>
      <c r="I278">
        <v>0</v>
      </c>
      <c r="J278">
        <v>2</v>
      </c>
      <c r="K278">
        <v>0</v>
      </c>
      <c r="L278">
        <v>0</v>
      </c>
      <c r="M278">
        <v>0</v>
      </c>
      <c r="N278" s="43">
        <f t="shared" si="45"/>
        <v>80</v>
      </c>
      <c r="O278" s="43">
        <f t="shared" si="46"/>
        <v>14</v>
      </c>
      <c r="P278" s="43">
        <f t="shared" si="47"/>
        <v>28</v>
      </c>
      <c r="Q278" s="43">
        <f t="shared" si="48"/>
        <v>0</v>
      </c>
      <c r="R278" s="43">
        <f t="shared" si="49"/>
        <v>2</v>
      </c>
      <c r="S278" s="43">
        <f t="shared" si="50"/>
        <v>0</v>
      </c>
      <c r="T278" s="43">
        <f t="shared" si="51"/>
        <v>0</v>
      </c>
      <c r="U278" s="43">
        <f t="shared" si="52"/>
        <v>0</v>
      </c>
      <c r="V278" s="43">
        <f t="shared" si="53"/>
        <v>80</v>
      </c>
      <c r="W278" s="43">
        <f t="shared" si="54"/>
        <v>5.7142857142857144</v>
      </c>
      <c r="AF278" s="43"/>
    </row>
    <row r="279" spans="2:32">
      <c r="B279" s="43" t="s">
        <v>23985</v>
      </c>
      <c r="C279" s="43">
        <v>0</v>
      </c>
      <c r="D279" s="43">
        <v>0</v>
      </c>
      <c r="E279" s="43">
        <f t="shared" si="44"/>
        <v>1</v>
      </c>
      <c r="G279">
        <v>14</v>
      </c>
      <c r="H279" s="43">
        <v>28</v>
      </c>
      <c r="I279">
        <v>0</v>
      </c>
      <c r="J279">
        <v>2</v>
      </c>
      <c r="K279">
        <v>0</v>
      </c>
      <c r="L279">
        <v>0</v>
      </c>
      <c r="M279">
        <v>0</v>
      </c>
      <c r="N279" s="43">
        <f t="shared" si="45"/>
        <v>80</v>
      </c>
      <c r="O279" s="43">
        <f t="shared" si="46"/>
        <v>14</v>
      </c>
      <c r="P279" s="43">
        <f t="shared" si="47"/>
        <v>28</v>
      </c>
      <c r="Q279" s="43">
        <f t="shared" si="48"/>
        <v>0</v>
      </c>
      <c r="R279" s="43">
        <f t="shared" si="49"/>
        <v>2</v>
      </c>
      <c r="S279" s="43">
        <f t="shared" si="50"/>
        <v>0</v>
      </c>
      <c r="T279" s="43">
        <f t="shared" si="51"/>
        <v>0</v>
      </c>
      <c r="U279" s="43">
        <f t="shared" si="52"/>
        <v>0</v>
      </c>
      <c r="V279" s="43">
        <f t="shared" si="53"/>
        <v>80</v>
      </c>
      <c r="W279" s="43">
        <f t="shared" si="54"/>
        <v>5.7142857142857144</v>
      </c>
      <c r="AF279" s="43"/>
    </row>
    <row r="280" spans="2:32">
      <c r="B280" s="43" t="s">
        <v>24782</v>
      </c>
      <c r="C280" s="43">
        <v>0</v>
      </c>
      <c r="D280" s="43">
        <v>0</v>
      </c>
      <c r="E280" s="43">
        <f t="shared" si="44"/>
        <v>0</v>
      </c>
      <c r="G280">
        <v>5</v>
      </c>
      <c r="H280" s="43">
        <v>9</v>
      </c>
      <c r="I280">
        <v>0</v>
      </c>
      <c r="J280">
        <v>8</v>
      </c>
      <c r="K280">
        <v>1</v>
      </c>
      <c r="L280" s="43">
        <v>0</v>
      </c>
      <c r="M280">
        <v>-2</v>
      </c>
      <c r="N280" s="43">
        <f t="shared" si="45"/>
        <v>20</v>
      </c>
      <c r="O280" s="43">
        <f t="shared" si="46"/>
        <v>5</v>
      </c>
      <c r="P280" s="43">
        <f t="shared" si="47"/>
        <v>9</v>
      </c>
      <c r="Q280" s="43">
        <f t="shared" si="48"/>
        <v>0</v>
      </c>
      <c r="R280" s="43">
        <f t="shared" si="49"/>
        <v>8</v>
      </c>
      <c r="S280" s="43">
        <f t="shared" si="50"/>
        <v>1</v>
      </c>
      <c r="T280" s="43">
        <f t="shared" si="51"/>
        <v>0</v>
      </c>
      <c r="U280" s="43">
        <f t="shared" si="52"/>
        <v>-2</v>
      </c>
      <c r="V280" s="43">
        <f t="shared" si="53"/>
        <v>20</v>
      </c>
      <c r="W280" s="43">
        <f t="shared" si="54"/>
        <v>4</v>
      </c>
      <c r="AF280" s="43"/>
    </row>
    <row r="281" spans="2:32">
      <c r="B281" s="43" t="s">
        <v>24783</v>
      </c>
      <c r="C281" s="43">
        <v>0</v>
      </c>
      <c r="D281" s="43">
        <v>0</v>
      </c>
      <c r="E281" s="43">
        <f t="shared" si="44"/>
        <v>0</v>
      </c>
      <c r="G281">
        <v>5</v>
      </c>
      <c r="H281" s="43">
        <v>9</v>
      </c>
      <c r="I281">
        <v>0</v>
      </c>
      <c r="J281">
        <v>8</v>
      </c>
      <c r="K281">
        <v>1</v>
      </c>
      <c r="L281" s="43">
        <v>0</v>
      </c>
      <c r="M281">
        <v>-2</v>
      </c>
      <c r="N281" s="43">
        <f t="shared" si="45"/>
        <v>20</v>
      </c>
      <c r="O281" s="43">
        <f t="shared" si="46"/>
        <v>5</v>
      </c>
      <c r="P281" s="43">
        <f t="shared" si="47"/>
        <v>9</v>
      </c>
      <c r="Q281" s="43">
        <f t="shared" si="48"/>
        <v>0</v>
      </c>
      <c r="R281" s="43">
        <f t="shared" si="49"/>
        <v>8</v>
      </c>
      <c r="S281" s="43">
        <f t="shared" si="50"/>
        <v>1</v>
      </c>
      <c r="T281" s="43">
        <f t="shared" si="51"/>
        <v>0</v>
      </c>
      <c r="U281" s="43">
        <f t="shared" si="52"/>
        <v>-2</v>
      </c>
      <c r="V281" s="43">
        <f t="shared" si="53"/>
        <v>20</v>
      </c>
      <c r="W281" s="43">
        <f t="shared" si="54"/>
        <v>4</v>
      </c>
      <c r="AF281" s="43"/>
    </row>
    <row r="282" spans="2:32">
      <c r="B282" s="43" t="s">
        <v>24784</v>
      </c>
      <c r="C282" s="43">
        <v>0</v>
      </c>
      <c r="D282" s="43">
        <v>0</v>
      </c>
      <c r="E282" s="43">
        <f t="shared" si="44"/>
        <v>0</v>
      </c>
      <c r="G282">
        <v>7</v>
      </c>
      <c r="H282" s="43">
        <v>13</v>
      </c>
      <c r="I282">
        <v>0</v>
      </c>
      <c r="J282">
        <v>10</v>
      </c>
      <c r="K282">
        <v>1</v>
      </c>
      <c r="L282" s="43">
        <v>0</v>
      </c>
      <c r="M282">
        <v>-2</v>
      </c>
      <c r="N282" s="43">
        <f t="shared" si="45"/>
        <v>28</v>
      </c>
      <c r="O282" s="43">
        <f t="shared" si="46"/>
        <v>7</v>
      </c>
      <c r="P282" s="43">
        <f t="shared" si="47"/>
        <v>13</v>
      </c>
      <c r="Q282" s="43">
        <f t="shared" si="48"/>
        <v>0</v>
      </c>
      <c r="R282" s="43">
        <f t="shared" si="49"/>
        <v>10</v>
      </c>
      <c r="S282" s="43">
        <f t="shared" si="50"/>
        <v>1</v>
      </c>
      <c r="T282" s="43">
        <f t="shared" si="51"/>
        <v>0</v>
      </c>
      <c r="U282" s="43">
        <f t="shared" si="52"/>
        <v>-2</v>
      </c>
      <c r="V282" s="43">
        <f t="shared" si="53"/>
        <v>28</v>
      </c>
      <c r="W282" s="43">
        <f t="shared" si="54"/>
        <v>4</v>
      </c>
      <c r="AF282" s="43"/>
    </row>
    <row r="283" spans="2:32">
      <c r="B283" s="43" t="s">
        <v>24785</v>
      </c>
      <c r="C283" s="43">
        <v>0</v>
      </c>
      <c r="D283" s="43">
        <v>0</v>
      </c>
      <c r="E283" s="43">
        <f t="shared" si="44"/>
        <v>0</v>
      </c>
      <c r="G283">
        <v>10</v>
      </c>
      <c r="H283" s="43">
        <v>13</v>
      </c>
      <c r="I283">
        <v>2</v>
      </c>
      <c r="J283">
        <v>11</v>
      </c>
      <c r="K283">
        <v>2</v>
      </c>
      <c r="L283" s="43">
        <v>0</v>
      </c>
      <c r="M283">
        <v>-3</v>
      </c>
      <c r="N283" s="43">
        <f t="shared" si="45"/>
        <v>38</v>
      </c>
      <c r="O283" s="43">
        <f t="shared" si="46"/>
        <v>10</v>
      </c>
      <c r="P283" s="43">
        <f t="shared" si="47"/>
        <v>13</v>
      </c>
      <c r="Q283" s="43">
        <f t="shared" si="48"/>
        <v>2</v>
      </c>
      <c r="R283" s="43">
        <f t="shared" si="49"/>
        <v>11</v>
      </c>
      <c r="S283" s="43">
        <f t="shared" si="50"/>
        <v>2</v>
      </c>
      <c r="T283" s="43">
        <f t="shared" si="51"/>
        <v>0</v>
      </c>
      <c r="U283" s="43">
        <f t="shared" si="52"/>
        <v>-3</v>
      </c>
      <c r="V283" s="43">
        <f t="shared" si="53"/>
        <v>38</v>
      </c>
      <c r="W283" s="43">
        <f t="shared" si="54"/>
        <v>3.8</v>
      </c>
      <c r="AF283" s="43"/>
    </row>
    <row r="284" spans="2:32">
      <c r="B284" s="43" t="s">
        <v>24786</v>
      </c>
      <c r="C284" s="43">
        <v>0</v>
      </c>
      <c r="D284" s="43">
        <v>0</v>
      </c>
      <c r="E284" s="43">
        <f t="shared" si="44"/>
        <v>0</v>
      </c>
      <c r="G284">
        <v>6</v>
      </c>
      <c r="H284" s="43">
        <v>5</v>
      </c>
      <c r="I284">
        <v>0</v>
      </c>
      <c r="J284">
        <v>7</v>
      </c>
      <c r="K284">
        <v>0</v>
      </c>
      <c r="L284" s="43">
        <v>0</v>
      </c>
      <c r="M284">
        <v>-3</v>
      </c>
      <c r="N284" s="43">
        <f t="shared" si="45"/>
        <v>18</v>
      </c>
      <c r="O284" s="43">
        <f t="shared" si="46"/>
        <v>6</v>
      </c>
      <c r="P284" s="43">
        <f t="shared" si="47"/>
        <v>5</v>
      </c>
      <c r="Q284" s="43">
        <f t="shared" si="48"/>
        <v>0</v>
      </c>
      <c r="R284" s="43">
        <f t="shared" si="49"/>
        <v>7</v>
      </c>
      <c r="S284" s="43">
        <f t="shared" si="50"/>
        <v>0</v>
      </c>
      <c r="T284" s="43">
        <f t="shared" si="51"/>
        <v>0</v>
      </c>
      <c r="U284" s="43">
        <f t="shared" si="52"/>
        <v>-3</v>
      </c>
      <c r="V284" s="43">
        <f t="shared" si="53"/>
        <v>18</v>
      </c>
      <c r="W284" s="43">
        <f t="shared" si="54"/>
        <v>3</v>
      </c>
      <c r="AF284" s="43"/>
    </row>
    <row r="285" spans="2:32">
      <c r="B285" s="43" t="s">
        <v>24787</v>
      </c>
      <c r="C285" s="43">
        <v>0</v>
      </c>
      <c r="D285" s="43">
        <v>0</v>
      </c>
      <c r="E285" s="43">
        <f t="shared" si="44"/>
        <v>0</v>
      </c>
      <c r="G285">
        <v>10</v>
      </c>
      <c r="H285" s="43">
        <v>13</v>
      </c>
      <c r="I285">
        <v>2</v>
      </c>
      <c r="J285">
        <v>8</v>
      </c>
      <c r="K285">
        <v>1</v>
      </c>
      <c r="L285" s="43">
        <v>0</v>
      </c>
      <c r="M285">
        <v>-2</v>
      </c>
      <c r="N285" s="43">
        <f t="shared" si="45"/>
        <v>38</v>
      </c>
      <c r="O285" s="43">
        <f t="shared" si="46"/>
        <v>10</v>
      </c>
      <c r="P285" s="43">
        <f t="shared" si="47"/>
        <v>13</v>
      </c>
      <c r="Q285" s="43">
        <f t="shared" si="48"/>
        <v>2</v>
      </c>
      <c r="R285" s="43">
        <f t="shared" si="49"/>
        <v>8</v>
      </c>
      <c r="S285" s="43">
        <f t="shared" si="50"/>
        <v>1</v>
      </c>
      <c r="T285" s="43">
        <f t="shared" si="51"/>
        <v>0</v>
      </c>
      <c r="U285" s="43">
        <f t="shared" si="52"/>
        <v>-2</v>
      </c>
      <c r="V285" s="43">
        <f t="shared" si="53"/>
        <v>38</v>
      </c>
      <c r="W285" s="43">
        <f t="shared" si="54"/>
        <v>3.8</v>
      </c>
      <c r="AF285" s="43"/>
    </row>
    <row r="286" spans="2:32">
      <c r="B286" s="43" t="s">
        <v>24788</v>
      </c>
      <c r="C286" s="43">
        <v>0</v>
      </c>
      <c r="D286" s="43">
        <v>0</v>
      </c>
      <c r="E286" s="43">
        <f t="shared" si="44"/>
        <v>0</v>
      </c>
      <c r="G286">
        <v>10</v>
      </c>
      <c r="H286" s="43">
        <v>13</v>
      </c>
      <c r="I286">
        <v>2</v>
      </c>
      <c r="J286">
        <v>14</v>
      </c>
      <c r="K286">
        <v>3</v>
      </c>
      <c r="L286" s="43">
        <v>0</v>
      </c>
      <c r="M286">
        <v>-4</v>
      </c>
      <c r="N286" s="43">
        <f t="shared" si="45"/>
        <v>38</v>
      </c>
      <c r="O286" s="43">
        <f t="shared" si="46"/>
        <v>10</v>
      </c>
      <c r="P286" s="43">
        <f t="shared" si="47"/>
        <v>13</v>
      </c>
      <c r="Q286" s="43">
        <f t="shared" si="48"/>
        <v>2</v>
      </c>
      <c r="R286" s="43">
        <f t="shared" si="49"/>
        <v>14</v>
      </c>
      <c r="S286" s="43">
        <f t="shared" si="50"/>
        <v>3</v>
      </c>
      <c r="T286" s="43">
        <f t="shared" si="51"/>
        <v>0</v>
      </c>
      <c r="U286" s="43">
        <f t="shared" si="52"/>
        <v>-4</v>
      </c>
      <c r="V286" s="43">
        <f t="shared" si="53"/>
        <v>38</v>
      </c>
      <c r="W286" s="43">
        <f t="shared" si="54"/>
        <v>3.8</v>
      </c>
      <c r="AF286" s="43"/>
    </row>
    <row r="287" spans="2:32">
      <c r="B287" s="43" t="s">
        <v>24789</v>
      </c>
      <c r="C287" s="43">
        <v>0</v>
      </c>
      <c r="D287" s="43">
        <v>0</v>
      </c>
      <c r="E287" s="43">
        <f t="shared" si="44"/>
        <v>0</v>
      </c>
      <c r="G287">
        <v>9</v>
      </c>
      <c r="H287" s="43">
        <v>11</v>
      </c>
      <c r="I287">
        <v>2</v>
      </c>
      <c r="J287">
        <v>8</v>
      </c>
      <c r="K287">
        <v>1</v>
      </c>
      <c r="L287" s="43">
        <v>0</v>
      </c>
      <c r="M287">
        <v>-2</v>
      </c>
      <c r="N287" s="43">
        <f t="shared" si="45"/>
        <v>32</v>
      </c>
      <c r="O287" s="43">
        <f t="shared" si="46"/>
        <v>9</v>
      </c>
      <c r="P287" s="43">
        <f t="shared" si="47"/>
        <v>11</v>
      </c>
      <c r="Q287" s="43">
        <f t="shared" si="48"/>
        <v>2</v>
      </c>
      <c r="R287" s="43">
        <f t="shared" si="49"/>
        <v>8</v>
      </c>
      <c r="S287" s="43">
        <f t="shared" si="50"/>
        <v>1</v>
      </c>
      <c r="T287" s="43">
        <f t="shared" si="51"/>
        <v>0</v>
      </c>
      <c r="U287" s="43">
        <f t="shared" si="52"/>
        <v>-2</v>
      </c>
      <c r="V287" s="43">
        <f t="shared" si="53"/>
        <v>32</v>
      </c>
      <c r="W287" s="43">
        <f t="shared" si="54"/>
        <v>3.5555555555555554</v>
      </c>
      <c r="AF287" s="43"/>
    </row>
    <row r="288" spans="2:32">
      <c r="B288" s="43" t="s">
        <v>24790</v>
      </c>
      <c r="C288" s="43">
        <v>0</v>
      </c>
      <c r="D288" s="43">
        <v>0</v>
      </c>
      <c r="E288" s="43">
        <f t="shared" si="44"/>
        <v>0</v>
      </c>
      <c r="G288">
        <v>9</v>
      </c>
      <c r="H288" s="43">
        <v>11</v>
      </c>
      <c r="I288">
        <v>2</v>
      </c>
      <c r="J288">
        <v>14</v>
      </c>
      <c r="K288">
        <v>3</v>
      </c>
      <c r="L288" s="43">
        <v>0</v>
      </c>
      <c r="M288">
        <v>-4</v>
      </c>
      <c r="N288" s="43">
        <f t="shared" si="45"/>
        <v>32</v>
      </c>
      <c r="O288" s="43">
        <f t="shared" si="46"/>
        <v>9</v>
      </c>
      <c r="P288" s="43">
        <f t="shared" si="47"/>
        <v>11</v>
      </c>
      <c r="Q288" s="43">
        <f t="shared" si="48"/>
        <v>2</v>
      </c>
      <c r="R288" s="43">
        <f t="shared" si="49"/>
        <v>14</v>
      </c>
      <c r="S288" s="43">
        <f t="shared" si="50"/>
        <v>3</v>
      </c>
      <c r="T288" s="43">
        <f t="shared" si="51"/>
        <v>0</v>
      </c>
      <c r="U288" s="43">
        <f t="shared" si="52"/>
        <v>-4</v>
      </c>
      <c r="V288" s="43">
        <f t="shared" si="53"/>
        <v>32</v>
      </c>
      <c r="W288" s="43">
        <f t="shared" si="54"/>
        <v>3.5555555555555554</v>
      </c>
      <c r="AF288" s="43"/>
    </row>
    <row r="289" spans="2:32">
      <c r="B289" s="43" t="s">
        <v>24791</v>
      </c>
      <c r="C289" s="43">
        <v>0</v>
      </c>
      <c r="D289" s="43">
        <v>0</v>
      </c>
      <c r="E289" s="43">
        <f t="shared" si="44"/>
        <v>0</v>
      </c>
      <c r="G289">
        <v>5</v>
      </c>
      <c r="H289" s="43">
        <v>9</v>
      </c>
      <c r="I289">
        <v>0</v>
      </c>
      <c r="J289">
        <v>8</v>
      </c>
      <c r="K289">
        <v>1</v>
      </c>
      <c r="L289">
        <v>0</v>
      </c>
      <c r="M289">
        <v>-2</v>
      </c>
      <c r="N289" s="43">
        <f t="shared" si="45"/>
        <v>20</v>
      </c>
      <c r="O289" s="43">
        <f t="shared" si="46"/>
        <v>5</v>
      </c>
      <c r="P289" s="43">
        <f t="shared" si="47"/>
        <v>9</v>
      </c>
      <c r="Q289" s="43">
        <f t="shared" si="48"/>
        <v>0</v>
      </c>
      <c r="R289" s="43">
        <f t="shared" si="49"/>
        <v>8</v>
      </c>
      <c r="S289" s="43">
        <f t="shared" si="50"/>
        <v>1</v>
      </c>
      <c r="T289" s="43">
        <f t="shared" si="51"/>
        <v>0</v>
      </c>
      <c r="U289" s="43">
        <f t="shared" si="52"/>
        <v>-2</v>
      </c>
      <c r="V289" s="43">
        <f t="shared" si="53"/>
        <v>20</v>
      </c>
      <c r="W289" s="43">
        <f t="shared" si="54"/>
        <v>4</v>
      </c>
      <c r="AF289" s="43"/>
    </row>
    <row r="290" spans="2:32">
      <c r="B290" s="43" t="s">
        <v>24792</v>
      </c>
      <c r="C290" s="43">
        <v>0</v>
      </c>
      <c r="D290" s="43">
        <v>0</v>
      </c>
      <c r="E290" s="43">
        <f t="shared" si="44"/>
        <v>0</v>
      </c>
      <c r="G290">
        <v>2</v>
      </c>
      <c r="H290" s="43">
        <v>6</v>
      </c>
      <c r="I290">
        <v>0</v>
      </c>
      <c r="J290">
        <v>1</v>
      </c>
      <c r="K290">
        <v>0</v>
      </c>
      <c r="L290">
        <v>0</v>
      </c>
      <c r="M290">
        <v>0</v>
      </c>
      <c r="N290" s="43">
        <f t="shared" si="45"/>
        <v>12</v>
      </c>
      <c r="O290" s="43">
        <f t="shared" si="46"/>
        <v>2</v>
      </c>
      <c r="P290" s="43">
        <f t="shared" si="47"/>
        <v>6</v>
      </c>
      <c r="Q290" s="43">
        <f t="shared" si="48"/>
        <v>0</v>
      </c>
      <c r="R290" s="43">
        <f t="shared" si="49"/>
        <v>1</v>
      </c>
      <c r="S290" s="43">
        <f t="shared" si="50"/>
        <v>0</v>
      </c>
      <c r="T290" s="43">
        <f t="shared" si="51"/>
        <v>0</v>
      </c>
      <c r="U290" s="43">
        <f t="shared" si="52"/>
        <v>0</v>
      </c>
      <c r="V290" s="43">
        <f t="shared" si="53"/>
        <v>12</v>
      </c>
      <c r="W290" s="43">
        <f t="shared" si="54"/>
        <v>6</v>
      </c>
      <c r="AF290" s="43"/>
    </row>
    <row r="291" spans="2:32">
      <c r="B291" s="43" t="s">
        <v>864</v>
      </c>
      <c r="C291" s="43">
        <v>0</v>
      </c>
      <c r="D291" s="43">
        <v>0</v>
      </c>
      <c r="E291" s="43">
        <f t="shared" si="44"/>
        <v>1</v>
      </c>
      <c r="G291">
        <v>2</v>
      </c>
      <c r="H291" s="43">
        <v>6</v>
      </c>
      <c r="I291">
        <v>0</v>
      </c>
      <c r="J291">
        <v>1</v>
      </c>
      <c r="K291">
        <v>0</v>
      </c>
      <c r="L291">
        <v>0</v>
      </c>
      <c r="M291">
        <v>0</v>
      </c>
      <c r="N291" s="43">
        <f t="shared" si="45"/>
        <v>12</v>
      </c>
      <c r="O291" s="43">
        <f t="shared" si="46"/>
        <v>2</v>
      </c>
      <c r="P291" s="43">
        <f t="shared" si="47"/>
        <v>6</v>
      </c>
      <c r="Q291" s="43">
        <f t="shared" si="48"/>
        <v>0</v>
      </c>
      <c r="R291" s="43">
        <f t="shared" si="49"/>
        <v>1</v>
      </c>
      <c r="S291" s="43">
        <f t="shared" si="50"/>
        <v>0</v>
      </c>
      <c r="T291" s="43">
        <f t="shared" si="51"/>
        <v>0</v>
      </c>
      <c r="U291" s="43">
        <f t="shared" si="52"/>
        <v>0</v>
      </c>
      <c r="V291" s="43">
        <f t="shared" si="53"/>
        <v>12</v>
      </c>
      <c r="W291" s="43">
        <f t="shared" si="54"/>
        <v>6</v>
      </c>
      <c r="AF291" s="43"/>
    </row>
    <row r="292" spans="2:32">
      <c r="B292" s="43" t="s">
        <v>24793</v>
      </c>
      <c r="C292" s="43">
        <v>0</v>
      </c>
      <c r="D292" s="43">
        <v>0</v>
      </c>
      <c r="E292" s="43">
        <f t="shared" si="44"/>
        <v>0</v>
      </c>
      <c r="G292">
        <v>4</v>
      </c>
      <c r="H292" s="43">
        <v>8</v>
      </c>
      <c r="I292" s="43">
        <v>0</v>
      </c>
      <c r="J292">
        <v>2</v>
      </c>
      <c r="K292" s="43">
        <v>0</v>
      </c>
      <c r="L292" s="43">
        <v>0</v>
      </c>
      <c r="M292" s="43">
        <v>0</v>
      </c>
      <c r="N292" s="43">
        <f t="shared" si="45"/>
        <v>20</v>
      </c>
      <c r="O292" s="43">
        <f t="shared" si="46"/>
        <v>4</v>
      </c>
      <c r="P292" s="43">
        <f t="shared" si="47"/>
        <v>8</v>
      </c>
      <c r="Q292" s="43">
        <f t="shared" si="48"/>
        <v>0</v>
      </c>
      <c r="R292" s="43">
        <f t="shared" si="49"/>
        <v>2</v>
      </c>
      <c r="S292" s="43">
        <f t="shared" si="50"/>
        <v>0</v>
      </c>
      <c r="T292" s="43">
        <f t="shared" si="51"/>
        <v>0</v>
      </c>
      <c r="U292" s="43">
        <f t="shared" si="52"/>
        <v>0</v>
      </c>
      <c r="V292" s="43">
        <f t="shared" si="53"/>
        <v>20</v>
      </c>
      <c r="W292" s="43">
        <f t="shared" si="54"/>
        <v>5</v>
      </c>
      <c r="AF292" s="43"/>
    </row>
    <row r="293" spans="2:32">
      <c r="B293" s="43" t="s">
        <v>23886</v>
      </c>
      <c r="C293" s="43">
        <v>0</v>
      </c>
      <c r="D293" s="43">
        <v>0</v>
      </c>
      <c r="E293" s="43">
        <f t="shared" si="44"/>
        <v>1</v>
      </c>
      <c r="G293">
        <v>4</v>
      </c>
      <c r="H293" s="43">
        <v>8</v>
      </c>
      <c r="I293" s="43">
        <v>0</v>
      </c>
      <c r="J293">
        <v>2</v>
      </c>
      <c r="K293" s="43">
        <v>0</v>
      </c>
      <c r="L293" s="43">
        <v>0</v>
      </c>
      <c r="M293" s="43">
        <v>0</v>
      </c>
      <c r="N293" s="43">
        <f t="shared" si="45"/>
        <v>20</v>
      </c>
      <c r="O293" s="43">
        <f t="shared" si="46"/>
        <v>4</v>
      </c>
      <c r="P293" s="43">
        <f t="shared" si="47"/>
        <v>8</v>
      </c>
      <c r="Q293" s="43">
        <f t="shared" si="48"/>
        <v>0</v>
      </c>
      <c r="R293" s="43">
        <f t="shared" si="49"/>
        <v>2</v>
      </c>
      <c r="S293" s="43">
        <f t="shared" si="50"/>
        <v>0</v>
      </c>
      <c r="T293" s="43">
        <f t="shared" si="51"/>
        <v>0</v>
      </c>
      <c r="U293" s="43">
        <f t="shared" si="52"/>
        <v>0</v>
      </c>
      <c r="V293" s="43">
        <f t="shared" si="53"/>
        <v>20</v>
      </c>
      <c r="W293" s="43">
        <f t="shared" si="54"/>
        <v>5</v>
      </c>
      <c r="AF293" s="43"/>
    </row>
    <row r="294" spans="2:32">
      <c r="B294" s="43" t="s">
        <v>24794</v>
      </c>
      <c r="C294" s="43">
        <v>0</v>
      </c>
      <c r="D294" s="43">
        <v>0</v>
      </c>
      <c r="E294" s="43">
        <f t="shared" si="44"/>
        <v>0</v>
      </c>
      <c r="G294">
        <v>10</v>
      </c>
      <c r="H294" s="43">
        <v>13</v>
      </c>
      <c r="I294">
        <v>4</v>
      </c>
      <c r="J294">
        <v>9</v>
      </c>
      <c r="K294">
        <v>1</v>
      </c>
      <c r="L294">
        <v>0</v>
      </c>
      <c r="M294">
        <v>-2</v>
      </c>
      <c r="N294" s="43">
        <f t="shared" si="45"/>
        <v>30</v>
      </c>
      <c r="O294" s="43">
        <f t="shared" si="46"/>
        <v>10</v>
      </c>
      <c r="P294" s="43">
        <f t="shared" si="47"/>
        <v>13</v>
      </c>
      <c r="Q294" s="43">
        <f t="shared" si="48"/>
        <v>4</v>
      </c>
      <c r="R294" s="43">
        <f t="shared" si="49"/>
        <v>9</v>
      </c>
      <c r="S294" s="43">
        <f t="shared" si="50"/>
        <v>1</v>
      </c>
      <c r="T294" s="43">
        <f t="shared" si="51"/>
        <v>0</v>
      </c>
      <c r="U294" s="43">
        <f t="shared" si="52"/>
        <v>-2</v>
      </c>
      <c r="V294" s="43">
        <f t="shared" si="53"/>
        <v>30</v>
      </c>
      <c r="W294" s="43">
        <f t="shared" si="54"/>
        <v>3</v>
      </c>
      <c r="AF294" s="43"/>
    </row>
    <row r="295" spans="2:32">
      <c r="B295" s="43" t="s">
        <v>24795</v>
      </c>
      <c r="C295" s="43">
        <v>0</v>
      </c>
      <c r="D295" s="43">
        <v>0</v>
      </c>
      <c r="E295" s="43">
        <f t="shared" si="44"/>
        <v>0</v>
      </c>
      <c r="G295">
        <v>8</v>
      </c>
      <c r="H295" s="43">
        <v>15</v>
      </c>
      <c r="I295">
        <v>3</v>
      </c>
      <c r="J295">
        <v>8</v>
      </c>
      <c r="K295">
        <v>1</v>
      </c>
      <c r="L295">
        <v>0</v>
      </c>
      <c r="M295">
        <v>-1</v>
      </c>
      <c r="N295" s="43">
        <f t="shared" si="45"/>
        <v>28</v>
      </c>
      <c r="O295" s="43">
        <f t="shared" si="46"/>
        <v>8</v>
      </c>
      <c r="P295" s="43">
        <f t="shared" si="47"/>
        <v>15</v>
      </c>
      <c r="Q295" s="43">
        <f t="shared" si="48"/>
        <v>3</v>
      </c>
      <c r="R295" s="43">
        <f t="shared" si="49"/>
        <v>8</v>
      </c>
      <c r="S295" s="43">
        <f t="shared" si="50"/>
        <v>1</v>
      </c>
      <c r="T295" s="43">
        <f t="shared" si="51"/>
        <v>0</v>
      </c>
      <c r="U295" s="43">
        <f t="shared" si="52"/>
        <v>-1</v>
      </c>
      <c r="V295" s="43">
        <f t="shared" si="53"/>
        <v>28</v>
      </c>
      <c r="W295" s="43">
        <f t="shared" si="54"/>
        <v>3.5</v>
      </c>
      <c r="AF295" s="43"/>
    </row>
    <row r="296" spans="2:32">
      <c r="B296" s="43" t="s">
        <v>24796</v>
      </c>
      <c r="C296" s="43">
        <v>0</v>
      </c>
      <c r="D296" s="43">
        <v>0</v>
      </c>
      <c r="E296" s="43">
        <f t="shared" si="44"/>
        <v>0</v>
      </c>
      <c r="G296">
        <v>8</v>
      </c>
      <c r="H296" s="43">
        <v>13</v>
      </c>
      <c r="I296">
        <v>2</v>
      </c>
      <c r="J296">
        <v>9</v>
      </c>
      <c r="K296">
        <v>1</v>
      </c>
      <c r="L296">
        <v>0</v>
      </c>
      <c r="M296">
        <v>-2</v>
      </c>
      <c r="N296" s="43">
        <f t="shared" si="45"/>
        <v>28</v>
      </c>
      <c r="O296" s="43">
        <f t="shared" si="46"/>
        <v>8</v>
      </c>
      <c r="P296" s="43">
        <f t="shared" si="47"/>
        <v>13</v>
      </c>
      <c r="Q296" s="43">
        <f t="shared" si="48"/>
        <v>2</v>
      </c>
      <c r="R296" s="43">
        <f t="shared" si="49"/>
        <v>9</v>
      </c>
      <c r="S296" s="43">
        <f t="shared" si="50"/>
        <v>1</v>
      </c>
      <c r="T296" s="43">
        <f t="shared" si="51"/>
        <v>0</v>
      </c>
      <c r="U296" s="43">
        <f t="shared" si="52"/>
        <v>-2</v>
      </c>
      <c r="V296" s="43">
        <f t="shared" si="53"/>
        <v>28</v>
      </c>
      <c r="W296" s="43">
        <f t="shared" si="54"/>
        <v>3.5</v>
      </c>
      <c r="AF296" s="43"/>
    </row>
    <row r="297" spans="2:32">
      <c r="B297" s="43" t="s">
        <v>24797</v>
      </c>
      <c r="C297" s="43">
        <v>0</v>
      </c>
      <c r="D297" s="43">
        <v>0</v>
      </c>
      <c r="E297" s="43">
        <f t="shared" si="44"/>
        <v>0</v>
      </c>
      <c r="G297">
        <v>1</v>
      </c>
      <c r="H297" s="43">
        <v>1</v>
      </c>
      <c r="I297">
        <v>0</v>
      </c>
      <c r="J297">
        <v>2</v>
      </c>
      <c r="K297">
        <v>0</v>
      </c>
      <c r="L297">
        <v>0</v>
      </c>
      <c r="M297">
        <v>-1</v>
      </c>
      <c r="N297" s="43">
        <f t="shared" si="45"/>
        <v>2</v>
      </c>
      <c r="O297" s="43">
        <f t="shared" si="46"/>
        <v>1</v>
      </c>
      <c r="P297" s="43">
        <f t="shared" si="47"/>
        <v>1</v>
      </c>
      <c r="Q297" s="43">
        <f t="shared" si="48"/>
        <v>0</v>
      </c>
      <c r="R297" s="43">
        <f t="shared" si="49"/>
        <v>2</v>
      </c>
      <c r="S297" s="43">
        <f t="shared" si="50"/>
        <v>0</v>
      </c>
      <c r="T297" s="43">
        <f t="shared" si="51"/>
        <v>0</v>
      </c>
      <c r="U297" s="43">
        <f t="shared" si="52"/>
        <v>-1</v>
      </c>
      <c r="V297" s="43">
        <f t="shared" si="53"/>
        <v>2</v>
      </c>
      <c r="W297" s="43">
        <f t="shared" si="54"/>
        <v>2</v>
      </c>
      <c r="AF297" s="43"/>
    </row>
    <row r="298" spans="2:32">
      <c r="B298" s="43" t="s">
        <v>25029</v>
      </c>
      <c r="C298" s="43">
        <v>0</v>
      </c>
      <c r="D298" s="43">
        <v>0</v>
      </c>
      <c r="E298" s="43">
        <f t="shared" si="44"/>
        <v>1</v>
      </c>
      <c r="G298">
        <v>1</v>
      </c>
      <c r="H298" s="43">
        <v>1</v>
      </c>
      <c r="I298">
        <v>0</v>
      </c>
      <c r="J298">
        <v>2</v>
      </c>
      <c r="K298">
        <v>0</v>
      </c>
      <c r="L298">
        <v>0</v>
      </c>
      <c r="M298">
        <v>-1</v>
      </c>
      <c r="N298" s="43">
        <f t="shared" si="45"/>
        <v>2</v>
      </c>
      <c r="O298" s="43">
        <f t="shared" si="46"/>
        <v>1</v>
      </c>
      <c r="P298" s="43">
        <f t="shared" si="47"/>
        <v>1</v>
      </c>
      <c r="Q298" s="43">
        <f t="shared" si="48"/>
        <v>0</v>
      </c>
      <c r="R298" s="43">
        <f t="shared" si="49"/>
        <v>2</v>
      </c>
      <c r="S298" s="43">
        <f t="shared" si="50"/>
        <v>0</v>
      </c>
      <c r="T298" s="43">
        <f t="shared" si="51"/>
        <v>0</v>
      </c>
      <c r="U298" s="43">
        <f t="shared" si="52"/>
        <v>-1</v>
      </c>
      <c r="V298" s="43">
        <f t="shared" si="53"/>
        <v>2</v>
      </c>
      <c r="W298" s="43">
        <f t="shared" si="54"/>
        <v>2</v>
      </c>
      <c r="AF298" s="43"/>
    </row>
    <row r="299" spans="2:32">
      <c r="B299" s="43" t="s">
        <v>24798</v>
      </c>
      <c r="C299" s="43">
        <v>0</v>
      </c>
      <c r="D299" s="43">
        <v>0</v>
      </c>
      <c r="E299" s="43">
        <f t="shared" si="44"/>
        <v>0</v>
      </c>
      <c r="G299">
        <v>6</v>
      </c>
      <c r="H299" s="43">
        <v>10</v>
      </c>
      <c r="I299">
        <v>0</v>
      </c>
      <c r="J299">
        <v>12</v>
      </c>
      <c r="K299">
        <v>2</v>
      </c>
      <c r="L299">
        <v>0</v>
      </c>
      <c r="M299">
        <v>-4</v>
      </c>
      <c r="N299" s="43">
        <f t="shared" si="45"/>
        <v>24</v>
      </c>
      <c r="O299" s="43">
        <f t="shared" si="46"/>
        <v>6</v>
      </c>
      <c r="P299" s="43">
        <f t="shared" si="47"/>
        <v>10</v>
      </c>
      <c r="Q299" s="43">
        <f t="shared" si="48"/>
        <v>0</v>
      </c>
      <c r="R299" s="43">
        <f t="shared" si="49"/>
        <v>12</v>
      </c>
      <c r="S299" s="43">
        <f t="shared" si="50"/>
        <v>2</v>
      </c>
      <c r="T299" s="43">
        <f t="shared" si="51"/>
        <v>0</v>
      </c>
      <c r="U299" s="43">
        <f t="shared" si="52"/>
        <v>-4</v>
      </c>
      <c r="V299" s="43">
        <f t="shared" si="53"/>
        <v>24</v>
      </c>
      <c r="W299" s="43">
        <f t="shared" si="54"/>
        <v>4</v>
      </c>
      <c r="AF299" s="43"/>
    </row>
    <row r="300" spans="2:32">
      <c r="B300" s="43" t="s">
        <v>24799</v>
      </c>
      <c r="C300" s="43">
        <v>0</v>
      </c>
      <c r="D300" s="43">
        <v>0</v>
      </c>
      <c r="E300" s="43">
        <f t="shared" si="44"/>
        <v>0</v>
      </c>
      <c r="G300">
        <v>4</v>
      </c>
      <c r="H300" s="43">
        <v>2</v>
      </c>
      <c r="I300">
        <v>0</v>
      </c>
      <c r="J300">
        <v>4</v>
      </c>
      <c r="K300">
        <v>0</v>
      </c>
      <c r="L300">
        <v>0</v>
      </c>
      <c r="M300">
        <v>-2</v>
      </c>
      <c r="N300" s="43">
        <f t="shared" si="45"/>
        <v>12</v>
      </c>
      <c r="O300" s="43">
        <f t="shared" si="46"/>
        <v>4</v>
      </c>
      <c r="P300" s="43">
        <f t="shared" si="47"/>
        <v>2</v>
      </c>
      <c r="Q300" s="43">
        <f t="shared" si="48"/>
        <v>0</v>
      </c>
      <c r="R300" s="43">
        <f t="shared" si="49"/>
        <v>4</v>
      </c>
      <c r="S300" s="43">
        <f t="shared" si="50"/>
        <v>0</v>
      </c>
      <c r="T300" s="43">
        <f t="shared" si="51"/>
        <v>0</v>
      </c>
      <c r="U300" s="43">
        <f t="shared" si="52"/>
        <v>-2</v>
      </c>
      <c r="V300" s="43">
        <f t="shared" si="53"/>
        <v>12</v>
      </c>
      <c r="W300" s="43">
        <f t="shared" si="54"/>
        <v>3</v>
      </c>
      <c r="AF300" s="43"/>
    </row>
    <row r="301" spans="2:32">
      <c r="B301" s="43" t="s">
        <v>24800</v>
      </c>
      <c r="C301" s="43">
        <v>0</v>
      </c>
      <c r="D301" s="43">
        <v>0</v>
      </c>
      <c r="E301" s="43">
        <f t="shared" si="44"/>
        <v>0</v>
      </c>
      <c r="G301">
        <v>7</v>
      </c>
      <c r="H301" s="43">
        <v>14</v>
      </c>
      <c r="I301">
        <v>2</v>
      </c>
      <c r="J301">
        <v>8</v>
      </c>
      <c r="K301">
        <v>1</v>
      </c>
      <c r="L301">
        <v>0</v>
      </c>
      <c r="M301">
        <v>-1</v>
      </c>
      <c r="N301" s="43">
        <f t="shared" si="45"/>
        <v>26</v>
      </c>
      <c r="O301" s="43">
        <f t="shared" si="46"/>
        <v>7</v>
      </c>
      <c r="P301" s="43">
        <f t="shared" si="47"/>
        <v>14</v>
      </c>
      <c r="Q301" s="43">
        <f t="shared" si="48"/>
        <v>2</v>
      </c>
      <c r="R301" s="43">
        <f t="shared" si="49"/>
        <v>8</v>
      </c>
      <c r="S301" s="43">
        <f t="shared" si="50"/>
        <v>1</v>
      </c>
      <c r="T301" s="43">
        <f t="shared" si="51"/>
        <v>0</v>
      </c>
      <c r="U301" s="43">
        <f t="shared" si="52"/>
        <v>-1</v>
      </c>
      <c r="V301" s="43">
        <f t="shared" si="53"/>
        <v>26</v>
      </c>
      <c r="W301" s="43">
        <f t="shared" si="54"/>
        <v>3.7142857142857144</v>
      </c>
      <c r="AF301" s="43"/>
    </row>
    <row r="302" spans="2:32">
      <c r="B302" s="43" t="s">
        <v>24801</v>
      </c>
      <c r="C302" s="43">
        <v>0</v>
      </c>
      <c r="D302" s="43">
        <v>0</v>
      </c>
      <c r="E302" s="43">
        <f t="shared" si="44"/>
        <v>0</v>
      </c>
      <c r="G302">
        <v>10</v>
      </c>
      <c r="H302" s="43">
        <v>12</v>
      </c>
      <c r="I302">
        <v>5</v>
      </c>
      <c r="J302">
        <v>11</v>
      </c>
      <c r="K302">
        <v>2</v>
      </c>
      <c r="L302">
        <v>0</v>
      </c>
      <c r="M302">
        <v>-3</v>
      </c>
      <c r="N302" s="43">
        <f t="shared" si="45"/>
        <v>28</v>
      </c>
      <c r="O302" s="43">
        <f t="shared" si="46"/>
        <v>10</v>
      </c>
      <c r="P302" s="43">
        <f t="shared" si="47"/>
        <v>12</v>
      </c>
      <c r="Q302" s="43">
        <f t="shared" si="48"/>
        <v>5</v>
      </c>
      <c r="R302" s="43">
        <f t="shared" si="49"/>
        <v>11</v>
      </c>
      <c r="S302" s="43">
        <f t="shared" si="50"/>
        <v>2</v>
      </c>
      <c r="T302" s="43">
        <f t="shared" si="51"/>
        <v>0</v>
      </c>
      <c r="U302" s="43">
        <f t="shared" si="52"/>
        <v>-3</v>
      </c>
      <c r="V302" s="43">
        <f t="shared" si="53"/>
        <v>28</v>
      </c>
      <c r="W302" s="43">
        <f t="shared" si="54"/>
        <v>2.8</v>
      </c>
      <c r="AF302" s="43"/>
    </row>
    <row r="303" spans="2:32">
      <c r="B303" s="43" t="s">
        <v>24802</v>
      </c>
      <c r="C303" s="43">
        <v>0</v>
      </c>
      <c r="D303" s="43">
        <v>0</v>
      </c>
      <c r="E303" s="43">
        <f t="shared" si="44"/>
        <v>0</v>
      </c>
      <c r="G303">
        <v>3</v>
      </c>
      <c r="H303" s="43">
        <v>8</v>
      </c>
      <c r="I303">
        <v>0</v>
      </c>
      <c r="J303">
        <v>3</v>
      </c>
      <c r="K303">
        <v>0</v>
      </c>
      <c r="L303">
        <v>0</v>
      </c>
      <c r="M303">
        <v>0</v>
      </c>
      <c r="N303" s="43">
        <f t="shared" si="45"/>
        <v>14</v>
      </c>
      <c r="O303" s="43">
        <f t="shared" si="46"/>
        <v>3</v>
      </c>
      <c r="P303" s="43">
        <f t="shared" si="47"/>
        <v>8</v>
      </c>
      <c r="Q303" s="43">
        <f t="shared" si="48"/>
        <v>0</v>
      </c>
      <c r="R303" s="43">
        <f t="shared" si="49"/>
        <v>3</v>
      </c>
      <c r="S303" s="43">
        <f t="shared" si="50"/>
        <v>0</v>
      </c>
      <c r="T303" s="43">
        <f t="shared" si="51"/>
        <v>0</v>
      </c>
      <c r="U303" s="43">
        <f t="shared" si="52"/>
        <v>0</v>
      </c>
      <c r="V303" s="43">
        <f t="shared" si="53"/>
        <v>14</v>
      </c>
      <c r="W303" s="43">
        <f t="shared" si="54"/>
        <v>4.666666666666667</v>
      </c>
      <c r="AF303" s="43"/>
    </row>
    <row r="304" spans="2:32">
      <c r="B304" s="43" t="s">
        <v>24803</v>
      </c>
      <c r="C304" s="43">
        <v>0</v>
      </c>
      <c r="D304" s="43">
        <v>0</v>
      </c>
      <c r="E304" s="43">
        <f t="shared" si="44"/>
        <v>0</v>
      </c>
      <c r="G304">
        <v>3</v>
      </c>
      <c r="H304" s="43">
        <v>7</v>
      </c>
      <c r="I304">
        <v>0</v>
      </c>
      <c r="J304">
        <v>6</v>
      </c>
      <c r="K304">
        <v>1</v>
      </c>
      <c r="L304">
        <v>0</v>
      </c>
      <c r="M304">
        <v>-2</v>
      </c>
      <c r="N304" s="43">
        <f t="shared" si="45"/>
        <v>14</v>
      </c>
      <c r="O304" s="43">
        <f t="shared" si="46"/>
        <v>3</v>
      </c>
      <c r="P304" s="43">
        <f t="shared" si="47"/>
        <v>7</v>
      </c>
      <c r="Q304" s="43">
        <f t="shared" si="48"/>
        <v>0</v>
      </c>
      <c r="R304" s="43">
        <f t="shared" si="49"/>
        <v>6</v>
      </c>
      <c r="S304" s="43">
        <f t="shared" si="50"/>
        <v>1</v>
      </c>
      <c r="T304" s="43">
        <f t="shared" si="51"/>
        <v>0</v>
      </c>
      <c r="U304" s="43">
        <f t="shared" si="52"/>
        <v>-2</v>
      </c>
      <c r="V304" s="43">
        <f t="shared" si="53"/>
        <v>14</v>
      </c>
      <c r="W304" s="43">
        <f t="shared" si="54"/>
        <v>4.666666666666667</v>
      </c>
      <c r="AF304" s="43"/>
    </row>
    <row r="305" spans="2:32">
      <c r="B305" s="43" t="s">
        <v>24804</v>
      </c>
      <c r="C305" s="43">
        <v>0</v>
      </c>
      <c r="D305" s="43">
        <v>0</v>
      </c>
      <c r="E305" s="43">
        <f t="shared" si="44"/>
        <v>0</v>
      </c>
      <c r="G305">
        <v>2</v>
      </c>
      <c r="H305" s="43">
        <v>5</v>
      </c>
      <c r="I305">
        <v>1</v>
      </c>
      <c r="J305">
        <v>2</v>
      </c>
      <c r="K305">
        <v>0</v>
      </c>
      <c r="L305">
        <v>0</v>
      </c>
      <c r="M305">
        <v>0</v>
      </c>
      <c r="N305" s="43">
        <f t="shared" si="45"/>
        <v>6</v>
      </c>
      <c r="O305" s="43">
        <f t="shared" si="46"/>
        <v>2</v>
      </c>
      <c r="P305" s="43">
        <f t="shared" si="47"/>
        <v>5</v>
      </c>
      <c r="Q305" s="43">
        <f t="shared" si="48"/>
        <v>1</v>
      </c>
      <c r="R305" s="43">
        <f t="shared" si="49"/>
        <v>2</v>
      </c>
      <c r="S305" s="43">
        <f t="shared" si="50"/>
        <v>0</v>
      </c>
      <c r="T305" s="43">
        <f t="shared" si="51"/>
        <v>0</v>
      </c>
      <c r="U305" s="43">
        <f t="shared" si="52"/>
        <v>0</v>
      </c>
      <c r="V305" s="43">
        <f t="shared" si="53"/>
        <v>6</v>
      </c>
      <c r="W305" s="43">
        <f t="shared" si="54"/>
        <v>3</v>
      </c>
      <c r="AF305" s="43"/>
    </row>
    <row r="306" spans="2:32">
      <c r="B306" s="43" t="s">
        <v>24805</v>
      </c>
      <c r="C306" s="43">
        <v>0</v>
      </c>
      <c r="D306" s="43">
        <v>0</v>
      </c>
      <c r="E306" s="43">
        <f t="shared" si="44"/>
        <v>0</v>
      </c>
      <c r="G306">
        <f>Bio!X40</f>
        <v>600</v>
      </c>
      <c r="H306" s="43">
        <f>Bio!Y40</f>
        <v>1200</v>
      </c>
      <c r="I306">
        <f>Bio!Z40</f>
        <v>0</v>
      </c>
      <c r="J306">
        <f>Bio!AA40</f>
        <v>600</v>
      </c>
      <c r="K306">
        <f>Bio!AB40</f>
        <v>0</v>
      </c>
      <c r="L306">
        <f>Bio!AC40</f>
        <v>0</v>
      </c>
      <c r="M306">
        <f>Bio!AD40</f>
        <v>0</v>
      </c>
      <c r="N306" s="43">
        <f t="shared" si="45"/>
        <v>2400</v>
      </c>
      <c r="O306" s="43">
        <f t="shared" si="46"/>
        <v>600</v>
      </c>
      <c r="P306" s="43">
        <f t="shared" si="47"/>
        <v>1200</v>
      </c>
      <c r="Q306" s="43">
        <f t="shared" si="48"/>
        <v>0</v>
      </c>
      <c r="R306" s="43">
        <f t="shared" si="49"/>
        <v>600</v>
      </c>
      <c r="S306" s="43">
        <f t="shared" si="50"/>
        <v>0</v>
      </c>
      <c r="T306" s="43">
        <f t="shared" si="51"/>
        <v>0</v>
      </c>
      <c r="U306" s="43">
        <f t="shared" si="52"/>
        <v>0</v>
      </c>
      <c r="V306" s="43">
        <f t="shared" si="53"/>
        <v>2400</v>
      </c>
      <c r="W306" s="43">
        <f t="shared" si="54"/>
        <v>4</v>
      </c>
      <c r="AF306" s="43"/>
    </row>
    <row r="307" spans="2:32">
      <c r="B307" s="43" t="s">
        <v>24806</v>
      </c>
      <c r="C307" s="43">
        <v>0</v>
      </c>
      <c r="D307" s="43">
        <v>0</v>
      </c>
      <c r="E307" s="43">
        <f t="shared" si="44"/>
        <v>0</v>
      </c>
      <c r="G307">
        <v>2</v>
      </c>
      <c r="H307" s="43">
        <v>1</v>
      </c>
      <c r="I307">
        <v>0</v>
      </c>
      <c r="J307">
        <v>3</v>
      </c>
      <c r="K307">
        <v>0</v>
      </c>
      <c r="L307">
        <v>0</v>
      </c>
      <c r="M307">
        <v>-1</v>
      </c>
      <c r="N307" s="43">
        <f t="shared" si="45"/>
        <v>4</v>
      </c>
      <c r="O307" s="43">
        <f t="shared" si="46"/>
        <v>2</v>
      </c>
      <c r="P307" s="43">
        <f t="shared" si="47"/>
        <v>1</v>
      </c>
      <c r="Q307" s="43">
        <f t="shared" si="48"/>
        <v>0</v>
      </c>
      <c r="R307" s="43">
        <f t="shared" si="49"/>
        <v>3</v>
      </c>
      <c r="S307" s="43">
        <f t="shared" si="50"/>
        <v>0</v>
      </c>
      <c r="T307" s="43">
        <f t="shared" si="51"/>
        <v>0</v>
      </c>
      <c r="U307" s="43">
        <f t="shared" si="52"/>
        <v>-1</v>
      </c>
      <c r="V307" s="43">
        <f t="shared" si="53"/>
        <v>4</v>
      </c>
      <c r="W307" s="43">
        <f t="shared" si="54"/>
        <v>2</v>
      </c>
      <c r="AF307" s="43"/>
    </row>
    <row r="308" spans="2:32">
      <c r="B308" s="43" t="s">
        <v>24807</v>
      </c>
      <c r="C308" s="43">
        <v>0</v>
      </c>
      <c r="D308" s="43">
        <v>0</v>
      </c>
      <c r="E308" s="43">
        <f t="shared" si="44"/>
        <v>0</v>
      </c>
      <c r="G308">
        <v>10</v>
      </c>
      <c r="H308" s="43">
        <v>12</v>
      </c>
      <c r="I308">
        <v>5</v>
      </c>
      <c r="J308">
        <v>8</v>
      </c>
      <c r="K308">
        <v>1</v>
      </c>
      <c r="L308">
        <v>0</v>
      </c>
      <c r="M308">
        <v>-2</v>
      </c>
      <c r="N308" s="43">
        <f t="shared" si="45"/>
        <v>28</v>
      </c>
      <c r="O308" s="43">
        <f t="shared" si="46"/>
        <v>10</v>
      </c>
      <c r="P308" s="43">
        <f t="shared" si="47"/>
        <v>12</v>
      </c>
      <c r="Q308" s="43">
        <f t="shared" si="48"/>
        <v>5</v>
      </c>
      <c r="R308" s="43">
        <f t="shared" si="49"/>
        <v>8</v>
      </c>
      <c r="S308" s="43">
        <f t="shared" si="50"/>
        <v>1</v>
      </c>
      <c r="T308" s="43">
        <f t="shared" si="51"/>
        <v>0</v>
      </c>
      <c r="U308" s="43">
        <f t="shared" si="52"/>
        <v>-2</v>
      </c>
      <c r="V308" s="43">
        <f t="shared" si="53"/>
        <v>28</v>
      </c>
      <c r="W308" s="43">
        <f t="shared" si="54"/>
        <v>2.8</v>
      </c>
      <c r="AF308" s="43"/>
    </row>
    <row r="309" spans="2:32">
      <c r="B309" s="43" t="s">
        <v>24808</v>
      </c>
      <c r="C309" s="43">
        <v>0</v>
      </c>
      <c r="D309" s="43">
        <v>0</v>
      </c>
      <c r="E309" s="43">
        <f t="shared" si="44"/>
        <v>0</v>
      </c>
      <c r="G309">
        <v>10</v>
      </c>
      <c r="H309" s="43">
        <v>12</v>
      </c>
      <c r="I309">
        <v>5</v>
      </c>
      <c r="J309">
        <v>14</v>
      </c>
      <c r="K309">
        <v>3</v>
      </c>
      <c r="L309">
        <v>0</v>
      </c>
      <c r="M309">
        <v>-4</v>
      </c>
      <c r="N309" s="43">
        <f t="shared" si="45"/>
        <v>28</v>
      </c>
      <c r="O309" s="43">
        <f t="shared" si="46"/>
        <v>10</v>
      </c>
      <c r="P309" s="43">
        <f t="shared" si="47"/>
        <v>12</v>
      </c>
      <c r="Q309" s="43">
        <f t="shared" si="48"/>
        <v>5</v>
      </c>
      <c r="R309" s="43">
        <f t="shared" si="49"/>
        <v>14</v>
      </c>
      <c r="S309" s="43">
        <f t="shared" si="50"/>
        <v>3</v>
      </c>
      <c r="T309" s="43">
        <f t="shared" si="51"/>
        <v>0</v>
      </c>
      <c r="U309" s="43">
        <f t="shared" si="52"/>
        <v>-4</v>
      </c>
      <c r="V309" s="43">
        <f t="shared" si="53"/>
        <v>28</v>
      </c>
      <c r="W309" s="43">
        <f t="shared" si="54"/>
        <v>2.8</v>
      </c>
      <c r="AF309" s="43"/>
    </row>
    <row r="310" spans="2:32">
      <c r="B310" s="43" t="s">
        <v>24809</v>
      </c>
      <c r="C310" s="43">
        <v>0</v>
      </c>
      <c r="D310" s="43">
        <v>0</v>
      </c>
      <c r="E310" s="43">
        <f t="shared" si="44"/>
        <v>0</v>
      </c>
      <c r="G310">
        <v>0</v>
      </c>
      <c r="H310" s="43">
        <v>1</v>
      </c>
      <c r="I310">
        <v>0</v>
      </c>
      <c r="J310">
        <v>0</v>
      </c>
      <c r="K310">
        <v>0</v>
      </c>
      <c r="L310">
        <v>0</v>
      </c>
      <c r="M310">
        <v>1</v>
      </c>
      <c r="N310" s="43">
        <f t="shared" si="45"/>
        <v>0</v>
      </c>
      <c r="O310" s="43">
        <f t="shared" si="46"/>
        <v>0</v>
      </c>
      <c r="P310" s="43">
        <f t="shared" si="47"/>
        <v>1</v>
      </c>
      <c r="Q310" s="43">
        <f t="shared" si="48"/>
        <v>0</v>
      </c>
      <c r="R310" s="43">
        <f t="shared" si="49"/>
        <v>0</v>
      </c>
      <c r="S310" s="43">
        <f t="shared" si="50"/>
        <v>0</v>
      </c>
      <c r="T310" s="43">
        <f t="shared" si="51"/>
        <v>0</v>
      </c>
      <c r="U310" s="43">
        <f t="shared" si="52"/>
        <v>1</v>
      </c>
      <c r="V310" s="43">
        <f t="shared" si="53"/>
        <v>0</v>
      </c>
      <c r="W310" s="43">
        <f t="shared" si="54"/>
        <v>0</v>
      </c>
      <c r="AF310" s="43"/>
    </row>
    <row r="311" spans="2:32">
      <c r="B311" s="43" t="s">
        <v>22884</v>
      </c>
      <c r="C311" s="43">
        <v>0</v>
      </c>
      <c r="D311" s="43">
        <v>0</v>
      </c>
      <c r="E311" s="43">
        <f t="shared" si="44"/>
        <v>1</v>
      </c>
      <c r="G311">
        <v>0</v>
      </c>
      <c r="H311" s="43">
        <v>1</v>
      </c>
      <c r="I311">
        <v>0</v>
      </c>
      <c r="J311">
        <v>0</v>
      </c>
      <c r="K311">
        <v>0</v>
      </c>
      <c r="L311">
        <v>0</v>
      </c>
      <c r="M311">
        <v>1</v>
      </c>
      <c r="N311" s="43">
        <f t="shared" si="45"/>
        <v>0</v>
      </c>
      <c r="O311" s="43">
        <f t="shared" si="46"/>
        <v>0</v>
      </c>
      <c r="P311" s="43">
        <f t="shared" si="47"/>
        <v>1</v>
      </c>
      <c r="Q311" s="43">
        <f t="shared" si="48"/>
        <v>0</v>
      </c>
      <c r="R311" s="43">
        <f t="shared" si="49"/>
        <v>0</v>
      </c>
      <c r="S311" s="43">
        <f t="shared" si="50"/>
        <v>0</v>
      </c>
      <c r="T311" s="43">
        <f t="shared" si="51"/>
        <v>0</v>
      </c>
      <c r="U311" s="43">
        <f t="shared" si="52"/>
        <v>1</v>
      </c>
      <c r="V311" s="43">
        <f t="shared" si="53"/>
        <v>0</v>
      </c>
      <c r="W311" s="43">
        <f t="shared" si="54"/>
        <v>0</v>
      </c>
      <c r="AF311" s="43"/>
    </row>
    <row r="312" spans="2:32">
      <c r="B312" s="43" t="s">
        <v>24810</v>
      </c>
      <c r="C312" s="43">
        <v>0</v>
      </c>
      <c r="D312" s="43">
        <v>0</v>
      </c>
      <c r="E312" s="43">
        <f t="shared" si="44"/>
        <v>0</v>
      </c>
      <c r="G312">
        <v>0</v>
      </c>
      <c r="H312" s="43">
        <v>2</v>
      </c>
      <c r="I312">
        <v>0</v>
      </c>
      <c r="J312">
        <v>1</v>
      </c>
      <c r="K312">
        <v>0</v>
      </c>
      <c r="L312">
        <v>0</v>
      </c>
      <c r="M312">
        <v>0</v>
      </c>
      <c r="N312" s="43">
        <f t="shared" si="45"/>
        <v>0</v>
      </c>
      <c r="O312" s="43">
        <f t="shared" si="46"/>
        <v>0</v>
      </c>
      <c r="P312" s="43">
        <f t="shared" si="47"/>
        <v>2</v>
      </c>
      <c r="Q312" s="43">
        <f t="shared" si="48"/>
        <v>0</v>
      </c>
      <c r="R312" s="43">
        <f t="shared" si="49"/>
        <v>1</v>
      </c>
      <c r="S312" s="43">
        <f t="shared" si="50"/>
        <v>0</v>
      </c>
      <c r="T312" s="43">
        <f t="shared" si="51"/>
        <v>0</v>
      </c>
      <c r="U312" s="43">
        <f t="shared" si="52"/>
        <v>0</v>
      </c>
      <c r="V312" s="43">
        <f t="shared" si="53"/>
        <v>0</v>
      </c>
      <c r="W312" s="43">
        <f t="shared" si="54"/>
        <v>0</v>
      </c>
      <c r="AF312" s="43"/>
    </row>
    <row r="313" spans="2:32">
      <c r="B313" s="43" t="s">
        <v>22883</v>
      </c>
      <c r="C313" s="43">
        <v>0</v>
      </c>
      <c r="D313" s="43">
        <v>0</v>
      </c>
      <c r="E313" s="43">
        <f t="shared" si="44"/>
        <v>1</v>
      </c>
      <c r="G313">
        <v>0</v>
      </c>
      <c r="H313" s="43">
        <v>2</v>
      </c>
      <c r="I313">
        <v>0</v>
      </c>
      <c r="J313">
        <v>1</v>
      </c>
      <c r="K313">
        <v>0</v>
      </c>
      <c r="L313">
        <v>0</v>
      </c>
      <c r="M313">
        <v>0</v>
      </c>
      <c r="N313" s="43">
        <f t="shared" si="45"/>
        <v>0</v>
      </c>
      <c r="O313" s="43">
        <f t="shared" si="46"/>
        <v>0</v>
      </c>
      <c r="P313" s="43">
        <f t="shared" si="47"/>
        <v>2</v>
      </c>
      <c r="Q313" s="43">
        <f t="shared" si="48"/>
        <v>0</v>
      </c>
      <c r="R313" s="43">
        <f t="shared" si="49"/>
        <v>1</v>
      </c>
      <c r="S313" s="43">
        <f t="shared" si="50"/>
        <v>0</v>
      </c>
      <c r="T313" s="43">
        <f t="shared" si="51"/>
        <v>0</v>
      </c>
      <c r="U313" s="43">
        <f t="shared" si="52"/>
        <v>0</v>
      </c>
      <c r="V313" s="43">
        <f t="shared" si="53"/>
        <v>0</v>
      </c>
      <c r="W313" s="43">
        <f t="shared" si="54"/>
        <v>0</v>
      </c>
      <c r="AF313" s="43"/>
    </row>
    <row r="314" spans="2:32">
      <c r="B314" s="43" t="s">
        <v>24811</v>
      </c>
      <c r="C314" s="43">
        <v>0</v>
      </c>
      <c r="D314" s="43">
        <v>0</v>
      </c>
      <c r="E314" s="43">
        <f t="shared" si="44"/>
        <v>0</v>
      </c>
      <c r="G314">
        <v>0</v>
      </c>
      <c r="H314" s="43">
        <v>2</v>
      </c>
      <c r="I314" s="43">
        <v>0</v>
      </c>
      <c r="J314">
        <v>2</v>
      </c>
      <c r="K314">
        <v>0</v>
      </c>
      <c r="L314">
        <v>0</v>
      </c>
      <c r="M314">
        <v>0</v>
      </c>
      <c r="N314" s="43">
        <f t="shared" si="45"/>
        <v>-2</v>
      </c>
      <c r="O314" s="43">
        <f t="shared" si="46"/>
        <v>0</v>
      </c>
      <c r="P314" s="43">
        <f t="shared" si="47"/>
        <v>2</v>
      </c>
      <c r="Q314" s="43">
        <f t="shared" si="48"/>
        <v>0</v>
      </c>
      <c r="R314" s="43">
        <f t="shared" si="49"/>
        <v>2</v>
      </c>
      <c r="S314" s="43">
        <f t="shared" si="50"/>
        <v>0</v>
      </c>
      <c r="T314" s="43">
        <f t="shared" si="51"/>
        <v>0</v>
      </c>
      <c r="U314" s="43">
        <f t="shared" si="52"/>
        <v>0</v>
      </c>
      <c r="V314" s="43">
        <f t="shared" si="53"/>
        <v>-2</v>
      </c>
      <c r="W314" s="43">
        <f t="shared" si="54"/>
        <v>-2</v>
      </c>
      <c r="AF314" s="43"/>
    </row>
    <row r="315" spans="2:32">
      <c r="B315" s="43" t="s">
        <v>24812</v>
      </c>
      <c r="C315" s="43">
        <v>0</v>
      </c>
      <c r="D315" s="43">
        <v>0</v>
      </c>
      <c r="E315" s="43">
        <f t="shared" si="44"/>
        <v>0</v>
      </c>
      <c r="G315">
        <v>0</v>
      </c>
      <c r="H315" s="43">
        <v>2</v>
      </c>
      <c r="I315" s="43">
        <v>0</v>
      </c>
      <c r="J315">
        <v>0</v>
      </c>
      <c r="K315">
        <v>0</v>
      </c>
      <c r="L315">
        <v>1</v>
      </c>
      <c r="M315">
        <v>0</v>
      </c>
      <c r="N315" s="43">
        <f t="shared" si="45"/>
        <v>8</v>
      </c>
      <c r="O315" s="43">
        <f t="shared" si="46"/>
        <v>0</v>
      </c>
      <c r="P315" s="43">
        <f t="shared" si="47"/>
        <v>2</v>
      </c>
      <c r="Q315" s="43">
        <f t="shared" si="48"/>
        <v>0</v>
      </c>
      <c r="R315" s="43">
        <f t="shared" si="49"/>
        <v>0</v>
      </c>
      <c r="S315" s="43">
        <f t="shared" si="50"/>
        <v>0</v>
      </c>
      <c r="T315" s="43">
        <f t="shared" si="51"/>
        <v>1</v>
      </c>
      <c r="U315" s="43">
        <f t="shared" si="52"/>
        <v>0</v>
      </c>
      <c r="V315" s="43">
        <f t="shared" si="53"/>
        <v>8</v>
      </c>
      <c r="W315" s="43">
        <f t="shared" si="54"/>
        <v>8</v>
      </c>
      <c r="AF315" s="43"/>
    </row>
    <row r="316" spans="2:32">
      <c r="B316" s="43" t="s">
        <v>24813</v>
      </c>
      <c r="C316" s="43">
        <v>0</v>
      </c>
      <c r="D316" s="43">
        <v>0</v>
      </c>
      <c r="E316" s="43">
        <f t="shared" si="44"/>
        <v>0</v>
      </c>
      <c r="G316">
        <v>17</v>
      </c>
      <c r="H316" s="43">
        <v>34</v>
      </c>
      <c r="I316" s="43">
        <v>0</v>
      </c>
      <c r="J316">
        <v>1</v>
      </c>
      <c r="K316">
        <v>0</v>
      </c>
      <c r="L316">
        <v>0</v>
      </c>
      <c r="M316">
        <v>0</v>
      </c>
      <c r="N316" s="43">
        <f t="shared" si="45"/>
        <v>100</v>
      </c>
      <c r="O316" s="43">
        <f t="shared" si="46"/>
        <v>17</v>
      </c>
      <c r="P316" s="43">
        <f t="shared" si="47"/>
        <v>34</v>
      </c>
      <c r="Q316" s="43">
        <f t="shared" si="48"/>
        <v>0</v>
      </c>
      <c r="R316" s="43">
        <f t="shared" si="49"/>
        <v>1</v>
      </c>
      <c r="S316" s="43">
        <f t="shared" si="50"/>
        <v>0</v>
      </c>
      <c r="T316" s="43">
        <f t="shared" si="51"/>
        <v>0</v>
      </c>
      <c r="U316" s="43">
        <f t="shared" si="52"/>
        <v>0</v>
      </c>
      <c r="V316" s="43">
        <f t="shared" si="53"/>
        <v>100</v>
      </c>
      <c r="W316" s="43">
        <f t="shared" si="54"/>
        <v>5.882352941176471</v>
      </c>
      <c r="AF316" s="43"/>
    </row>
    <row r="317" spans="2:32">
      <c r="B317" s="43" t="s">
        <v>25177</v>
      </c>
      <c r="C317" s="43">
        <v>0</v>
      </c>
      <c r="D317" s="43">
        <v>0</v>
      </c>
      <c r="E317" s="43">
        <f t="shared" si="44"/>
        <v>1</v>
      </c>
      <c r="G317">
        <v>17</v>
      </c>
      <c r="H317" s="43">
        <v>34</v>
      </c>
      <c r="I317" s="43">
        <v>0</v>
      </c>
      <c r="J317">
        <v>1</v>
      </c>
      <c r="K317" s="43">
        <v>0</v>
      </c>
      <c r="L317" s="43">
        <v>0</v>
      </c>
      <c r="M317" s="43">
        <v>0</v>
      </c>
      <c r="N317" s="43">
        <f t="shared" si="45"/>
        <v>100</v>
      </c>
      <c r="O317" s="43">
        <f t="shared" si="46"/>
        <v>17</v>
      </c>
      <c r="P317" s="43">
        <f t="shared" si="47"/>
        <v>34</v>
      </c>
      <c r="Q317" s="43">
        <f t="shared" si="48"/>
        <v>0</v>
      </c>
      <c r="R317" s="43">
        <f t="shared" si="49"/>
        <v>1</v>
      </c>
      <c r="S317" s="43">
        <f t="shared" si="50"/>
        <v>0</v>
      </c>
      <c r="T317" s="43">
        <f t="shared" si="51"/>
        <v>0</v>
      </c>
      <c r="U317" s="43">
        <f t="shared" si="52"/>
        <v>0</v>
      </c>
      <c r="V317" s="43">
        <f t="shared" si="53"/>
        <v>100</v>
      </c>
      <c r="W317" s="43">
        <f t="shared" si="54"/>
        <v>5.882352941176471</v>
      </c>
      <c r="AF317" s="43"/>
    </row>
    <row r="318" spans="2:32">
      <c r="B318" s="43" t="s">
        <v>24814</v>
      </c>
      <c r="C318" s="43">
        <v>0</v>
      </c>
      <c r="D318" s="43">
        <v>0</v>
      </c>
      <c r="E318" s="43">
        <f t="shared" si="44"/>
        <v>0</v>
      </c>
      <c r="G318">
        <v>17</v>
      </c>
      <c r="H318" s="43">
        <v>36</v>
      </c>
      <c r="I318" s="43">
        <v>0</v>
      </c>
      <c r="J318">
        <v>0</v>
      </c>
      <c r="K318" s="43">
        <v>0</v>
      </c>
      <c r="L318" s="43">
        <v>0</v>
      </c>
      <c r="M318" s="43">
        <v>0</v>
      </c>
      <c r="N318" s="43">
        <f t="shared" si="45"/>
        <v>104</v>
      </c>
      <c r="O318" s="43">
        <f t="shared" si="46"/>
        <v>17</v>
      </c>
      <c r="P318" s="43">
        <f t="shared" si="47"/>
        <v>36</v>
      </c>
      <c r="Q318" s="43">
        <f t="shared" si="48"/>
        <v>0</v>
      </c>
      <c r="R318" s="43">
        <f t="shared" si="49"/>
        <v>0</v>
      </c>
      <c r="S318" s="43">
        <f t="shared" si="50"/>
        <v>0</v>
      </c>
      <c r="T318" s="43">
        <f t="shared" si="51"/>
        <v>0</v>
      </c>
      <c r="U318" s="43">
        <f t="shared" si="52"/>
        <v>0</v>
      </c>
      <c r="V318" s="43">
        <f t="shared" si="53"/>
        <v>104</v>
      </c>
      <c r="W318" s="43">
        <f t="shared" si="54"/>
        <v>6.117647058823529</v>
      </c>
      <c r="AF318" s="43"/>
    </row>
    <row r="319" spans="2:32">
      <c r="B319" s="43" t="s">
        <v>23986</v>
      </c>
      <c r="C319" s="43">
        <v>0</v>
      </c>
      <c r="D319" s="43">
        <v>0</v>
      </c>
      <c r="E319" s="43">
        <f t="shared" si="44"/>
        <v>1</v>
      </c>
      <c r="G319">
        <v>17</v>
      </c>
      <c r="H319" s="43">
        <v>36</v>
      </c>
      <c r="I319" s="43">
        <v>0</v>
      </c>
      <c r="J319">
        <v>0</v>
      </c>
      <c r="K319" s="43">
        <v>0</v>
      </c>
      <c r="L319" s="43">
        <v>0</v>
      </c>
      <c r="M319" s="43">
        <v>0</v>
      </c>
      <c r="N319" s="43">
        <f t="shared" si="45"/>
        <v>104</v>
      </c>
      <c r="O319" s="43">
        <f t="shared" si="46"/>
        <v>17</v>
      </c>
      <c r="P319" s="43">
        <f t="shared" si="47"/>
        <v>36</v>
      </c>
      <c r="Q319" s="43">
        <f t="shared" si="48"/>
        <v>0</v>
      </c>
      <c r="R319" s="43">
        <f t="shared" si="49"/>
        <v>0</v>
      </c>
      <c r="S319" s="43">
        <f t="shared" si="50"/>
        <v>0</v>
      </c>
      <c r="T319" s="43">
        <f t="shared" si="51"/>
        <v>0</v>
      </c>
      <c r="U319" s="43">
        <f t="shared" si="52"/>
        <v>0</v>
      </c>
      <c r="V319" s="43">
        <f t="shared" si="53"/>
        <v>104</v>
      </c>
      <c r="W319" s="43">
        <f t="shared" si="54"/>
        <v>6.117647058823529</v>
      </c>
      <c r="AF319" s="43"/>
    </row>
    <row r="320" spans="2:32">
      <c r="B320" s="43" t="s">
        <v>24815</v>
      </c>
      <c r="C320" s="43">
        <v>0</v>
      </c>
      <c r="D320" s="43">
        <v>0</v>
      </c>
      <c r="E320" s="43">
        <f t="shared" si="44"/>
        <v>0</v>
      </c>
      <c r="G320">
        <v>17</v>
      </c>
      <c r="H320" s="43">
        <v>33</v>
      </c>
      <c r="I320" s="43">
        <v>0</v>
      </c>
      <c r="J320">
        <v>2</v>
      </c>
      <c r="K320" s="43">
        <v>0</v>
      </c>
      <c r="L320" s="43">
        <v>0</v>
      </c>
      <c r="M320">
        <v>-1</v>
      </c>
      <c r="N320" s="43">
        <f t="shared" si="45"/>
        <v>98</v>
      </c>
      <c r="O320" s="43">
        <f t="shared" si="46"/>
        <v>17</v>
      </c>
      <c r="P320" s="43">
        <f t="shared" si="47"/>
        <v>33</v>
      </c>
      <c r="Q320" s="43">
        <f t="shared" si="48"/>
        <v>0</v>
      </c>
      <c r="R320" s="43">
        <f t="shared" si="49"/>
        <v>2</v>
      </c>
      <c r="S320" s="43">
        <f t="shared" si="50"/>
        <v>0</v>
      </c>
      <c r="T320" s="43">
        <f t="shared" si="51"/>
        <v>0</v>
      </c>
      <c r="U320" s="43">
        <f t="shared" si="52"/>
        <v>-1</v>
      </c>
      <c r="V320" s="43">
        <f t="shared" si="53"/>
        <v>98</v>
      </c>
      <c r="W320" s="43">
        <f t="shared" si="54"/>
        <v>5.7647058823529411</v>
      </c>
      <c r="AF320" s="43"/>
    </row>
    <row r="321" spans="2:32">
      <c r="B321" s="43" t="s">
        <v>23987</v>
      </c>
      <c r="C321" s="43">
        <v>0</v>
      </c>
      <c r="D321" s="43">
        <v>0</v>
      </c>
      <c r="E321" s="43">
        <f t="shared" si="44"/>
        <v>1</v>
      </c>
      <c r="G321">
        <v>17</v>
      </c>
      <c r="H321" s="43">
        <v>33</v>
      </c>
      <c r="I321" s="43">
        <v>0</v>
      </c>
      <c r="J321">
        <v>2</v>
      </c>
      <c r="K321" s="43">
        <v>0</v>
      </c>
      <c r="L321" s="43">
        <v>0</v>
      </c>
      <c r="M321">
        <v>-1</v>
      </c>
      <c r="N321" s="43">
        <f t="shared" si="45"/>
        <v>98</v>
      </c>
      <c r="O321" s="43">
        <f t="shared" si="46"/>
        <v>17</v>
      </c>
      <c r="P321" s="43">
        <f t="shared" si="47"/>
        <v>33</v>
      </c>
      <c r="Q321" s="43">
        <f t="shared" si="48"/>
        <v>0</v>
      </c>
      <c r="R321" s="43">
        <f t="shared" si="49"/>
        <v>2</v>
      </c>
      <c r="S321" s="43">
        <f t="shared" si="50"/>
        <v>0</v>
      </c>
      <c r="T321" s="43">
        <f t="shared" si="51"/>
        <v>0</v>
      </c>
      <c r="U321" s="43">
        <f t="shared" si="52"/>
        <v>-1</v>
      </c>
      <c r="V321" s="43">
        <f t="shared" si="53"/>
        <v>98</v>
      </c>
      <c r="W321" s="43">
        <f t="shared" si="54"/>
        <v>5.7647058823529411</v>
      </c>
      <c r="AF321" s="43"/>
    </row>
    <row r="322" spans="2:32">
      <c r="B322" s="43" t="s">
        <v>24816</v>
      </c>
      <c r="C322" s="43">
        <v>0</v>
      </c>
      <c r="D322" s="43">
        <v>0</v>
      </c>
      <c r="E322" s="43">
        <f t="shared" ref="E322:E385" si="55">IF(TYPE(FIND("_EXT",B322))=1,IF(OR(AND(G322&gt;0,G322&lt;1),(TYPE(FIND("_EXT",B322))=1),EXACT("H2O_EXT",B322),EXACT("ATP_EXT",B322),EXACT("H+_EXT",B322),EXACT("SO4_EXT",B322),EXACT("phosphate_EXT",B322),EXACT("oxygen_EXT",B322),EXACT("CO2_EXT",B322),EXACT("NH4_EXT",B322),EXACT("BIO_EXT",B322),EXACT(B322,"acetate_EXT"),EXACT("acetaldehyde_EXT",B322),EXACT("cellulose_EXT",B322),EXACT(B322,"ethanol_EXT")),1,0),0)</f>
        <v>0</v>
      </c>
      <c r="G322">
        <v>17</v>
      </c>
      <c r="H322" s="43">
        <v>36</v>
      </c>
      <c r="I322" s="43">
        <v>0</v>
      </c>
      <c r="J322">
        <v>1</v>
      </c>
      <c r="K322" s="43">
        <v>0</v>
      </c>
      <c r="L322" s="43">
        <v>0</v>
      </c>
      <c r="M322">
        <v>0</v>
      </c>
      <c r="N322" s="43">
        <f t="shared" ref="N322:N385" si="56">V322</f>
        <v>102</v>
      </c>
      <c r="O322" s="43">
        <f t="shared" ref="O322:O385" si="57">IF(TYPE(G322)=1,G322,0)</f>
        <v>17</v>
      </c>
      <c r="P322" s="43">
        <f t="shared" ref="P322:P385" si="58">IF(TYPE(H322)=1,H322,0)</f>
        <v>36</v>
      </c>
      <c r="Q322" s="43">
        <f t="shared" ref="Q322:Q385" si="59">IF(TYPE(I322)=1,I322,0)</f>
        <v>0</v>
      </c>
      <c r="R322" s="43">
        <f t="shared" ref="R322:R385" si="60">IF(TYPE(J322)=1,J322,0)</f>
        <v>1</v>
      </c>
      <c r="S322" s="43">
        <f t="shared" ref="S322:S385" si="61">IF(TYPE(K322)=1,K322,0)</f>
        <v>0</v>
      </c>
      <c r="T322" s="43">
        <f t="shared" ref="T322:T385" si="62">IF(TYPE(L322)=1,L322,0)</f>
        <v>0</v>
      </c>
      <c r="U322" s="43">
        <f t="shared" ref="U322:U385" si="63">IF(TYPE(M322)=1,M322,0)</f>
        <v>0</v>
      </c>
      <c r="V322" s="43">
        <f t="shared" ref="V322:V385" si="64">(O322*$O$1)+(P322*$P$1)+(Q322*$Q$1)+(R322*$R$1)+(S322*$S$1)+(T322*$T$1)+(U322*$U$1)</f>
        <v>102</v>
      </c>
      <c r="W322" s="43">
        <f t="shared" ref="W322:W385" si="65">IF(G322=0,V322,V322/O322)</f>
        <v>6</v>
      </c>
      <c r="AF322" s="43"/>
    </row>
    <row r="323" spans="2:32">
      <c r="B323" s="43" t="s">
        <v>23988</v>
      </c>
      <c r="C323" s="43">
        <v>0</v>
      </c>
      <c r="D323" s="43">
        <v>0</v>
      </c>
      <c r="E323" s="43">
        <f t="shared" si="55"/>
        <v>1</v>
      </c>
      <c r="G323">
        <v>17</v>
      </c>
      <c r="H323" s="43">
        <v>36</v>
      </c>
      <c r="I323" s="43">
        <v>0</v>
      </c>
      <c r="J323">
        <v>1</v>
      </c>
      <c r="K323" s="43">
        <v>0</v>
      </c>
      <c r="L323" s="43">
        <v>0</v>
      </c>
      <c r="M323">
        <v>0</v>
      </c>
      <c r="N323" s="43">
        <f t="shared" si="56"/>
        <v>102</v>
      </c>
      <c r="O323" s="43">
        <f t="shared" si="57"/>
        <v>17</v>
      </c>
      <c r="P323" s="43">
        <f t="shared" si="58"/>
        <v>36</v>
      </c>
      <c r="Q323" s="43">
        <f t="shared" si="59"/>
        <v>0</v>
      </c>
      <c r="R323" s="43">
        <f t="shared" si="60"/>
        <v>1</v>
      </c>
      <c r="S323" s="43">
        <f t="shared" si="61"/>
        <v>0</v>
      </c>
      <c r="T323" s="43">
        <f t="shared" si="62"/>
        <v>0</v>
      </c>
      <c r="U323" s="43">
        <f t="shared" si="63"/>
        <v>0</v>
      </c>
      <c r="V323" s="43">
        <f t="shared" si="64"/>
        <v>102</v>
      </c>
      <c r="W323" s="43">
        <f t="shared" si="65"/>
        <v>6</v>
      </c>
      <c r="AF323" s="43"/>
    </row>
    <row r="324" spans="2:32">
      <c r="B324" s="43" t="s">
        <v>24817</v>
      </c>
      <c r="C324" s="43">
        <v>0</v>
      </c>
      <c r="D324" s="43">
        <v>0</v>
      </c>
      <c r="E324" s="43">
        <f t="shared" si="55"/>
        <v>0</v>
      </c>
      <c r="G324">
        <v>38</v>
      </c>
      <c r="H324" s="43">
        <v>64</v>
      </c>
      <c r="I324">
        <v>7</v>
      </c>
      <c r="J324">
        <v>17</v>
      </c>
      <c r="K324">
        <v>3</v>
      </c>
      <c r="L324">
        <v>1</v>
      </c>
      <c r="M324">
        <v>-4</v>
      </c>
      <c r="N324" s="43">
        <f t="shared" si="56"/>
        <v>186</v>
      </c>
      <c r="O324" s="43">
        <f t="shared" si="57"/>
        <v>38</v>
      </c>
      <c r="P324" s="43">
        <f t="shared" si="58"/>
        <v>64</v>
      </c>
      <c r="Q324" s="43">
        <f t="shared" si="59"/>
        <v>7</v>
      </c>
      <c r="R324" s="43">
        <f t="shared" si="60"/>
        <v>17</v>
      </c>
      <c r="S324" s="43">
        <f t="shared" si="61"/>
        <v>3</v>
      </c>
      <c r="T324" s="43">
        <f t="shared" si="62"/>
        <v>1</v>
      </c>
      <c r="U324" s="43">
        <f t="shared" si="63"/>
        <v>-4</v>
      </c>
      <c r="V324" s="43">
        <f t="shared" si="64"/>
        <v>186</v>
      </c>
      <c r="W324" s="43">
        <f t="shared" si="65"/>
        <v>4.8947368421052628</v>
      </c>
      <c r="AF324" s="43"/>
    </row>
    <row r="325" spans="2:32">
      <c r="B325" s="43" t="s">
        <v>24818</v>
      </c>
      <c r="C325" s="43">
        <v>0</v>
      </c>
      <c r="D325" s="43">
        <v>0</v>
      </c>
      <c r="E325" s="43">
        <f t="shared" si="55"/>
        <v>0</v>
      </c>
      <c r="G325">
        <v>19</v>
      </c>
      <c r="H325" s="43">
        <v>38</v>
      </c>
      <c r="I325">
        <v>0</v>
      </c>
      <c r="J325">
        <v>2</v>
      </c>
      <c r="K325">
        <v>0</v>
      </c>
      <c r="L325">
        <v>0</v>
      </c>
      <c r="M325">
        <v>0</v>
      </c>
      <c r="N325" s="43">
        <f t="shared" si="56"/>
        <v>110</v>
      </c>
      <c r="O325" s="43">
        <f t="shared" si="57"/>
        <v>19</v>
      </c>
      <c r="P325" s="43">
        <f t="shared" si="58"/>
        <v>38</v>
      </c>
      <c r="Q325" s="43">
        <f t="shared" si="59"/>
        <v>0</v>
      </c>
      <c r="R325" s="43">
        <f t="shared" si="60"/>
        <v>2</v>
      </c>
      <c r="S325" s="43">
        <f t="shared" si="61"/>
        <v>0</v>
      </c>
      <c r="T325" s="43">
        <f t="shared" si="62"/>
        <v>0</v>
      </c>
      <c r="U325" s="43">
        <f t="shared" si="63"/>
        <v>0</v>
      </c>
      <c r="V325" s="43">
        <f t="shared" si="64"/>
        <v>110</v>
      </c>
      <c r="W325" s="43">
        <f t="shared" si="65"/>
        <v>5.7894736842105265</v>
      </c>
      <c r="AF325" s="43"/>
    </row>
    <row r="326" spans="2:32">
      <c r="B326" s="43" t="s">
        <v>23989</v>
      </c>
      <c r="C326" s="43">
        <v>0</v>
      </c>
      <c r="D326" s="43">
        <v>0</v>
      </c>
      <c r="E326" s="43">
        <f t="shared" si="55"/>
        <v>1</v>
      </c>
      <c r="G326">
        <v>19</v>
      </c>
      <c r="H326" s="43">
        <v>38</v>
      </c>
      <c r="I326" s="43">
        <v>0</v>
      </c>
      <c r="J326">
        <v>2</v>
      </c>
      <c r="K326" s="43">
        <v>0</v>
      </c>
      <c r="L326" s="43">
        <v>0</v>
      </c>
      <c r="M326" s="43">
        <v>0</v>
      </c>
      <c r="N326" s="43">
        <f t="shared" si="56"/>
        <v>110</v>
      </c>
      <c r="O326" s="43">
        <f t="shared" si="57"/>
        <v>19</v>
      </c>
      <c r="P326" s="43">
        <f t="shared" si="58"/>
        <v>38</v>
      </c>
      <c r="Q326" s="43">
        <f t="shared" si="59"/>
        <v>0</v>
      </c>
      <c r="R326" s="43">
        <f t="shared" si="60"/>
        <v>2</v>
      </c>
      <c r="S326" s="43">
        <f t="shared" si="61"/>
        <v>0</v>
      </c>
      <c r="T326" s="43">
        <f t="shared" si="62"/>
        <v>0</v>
      </c>
      <c r="U326" s="43">
        <f t="shared" si="63"/>
        <v>0</v>
      </c>
      <c r="V326" s="43">
        <f t="shared" si="64"/>
        <v>110</v>
      </c>
      <c r="W326" s="43">
        <f t="shared" si="65"/>
        <v>5.7894736842105265</v>
      </c>
      <c r="AF326" s="43"/>
    </row>
    <row r="327" spans="2:32">
      <c r="B327" s="43" t="s">
        <v>24819</v>
      </c>
      <c r="C327" s="43">
        <v>0</v>
      </c>
      <c r="D327" s="43">
        <v>0</v>
      </c>
      <c r="E327" s="43">
        <f t="shared" si="55"/>
        <v>0</v>
      </c>
      <c r="G327">
        <v>7</v>
      </c>
      <c r="H327" s="43">
        <v>14</v>
      </c>
      <c r="I327" s="43">
        <v>0</v>
      </c>
      <c r="J327">
        <v>1</v>
      </c>
      <c r="K327" s="43">
        <v>0</v>
      </c>
      <c r="L327" s="43">
        <v>0</v>
      </c>
      <c r="M327" s="43">
        <v>0</v>
      </c>
      <c r="N327" s="43">
        <f t="shared" si="56"/>
        <v>40</v>
      </c>
      <c r="O327" s="43">
        <f t="shared" si="57"/>
        <v>7</v>
      </c>
      <c r="P327" s="43">
        <f t="shared" si="58"/>
        <v>14</v>
      </c>
      <c r="Q327" s="43">
        <f t="shared" si="59"/>
        <v>0</v>
      </c>
      <c r="R327" s="43">
        <f t="shared" si="60"/>
        <v>1</v>
      </c>
      <c r="S327" s="43">
        <f t="shared" si="61"/>
        <v>0</v>
      </c>
      <c r="T327" s="43">
        <f t="shared" si="62"/>
        <v>0</v>
      </c>
      <c r="U327" s="43">
        <f t="shared" si="63"/>
        <v>0</v>
      </c>
      <c r="V327" s="43">
        <f t="shared" si="64"/>
        <v>40</v>
      </c>
      <c r="W327" s="43">
        <f t="shared" si="65"/>
        <v>5.7142857142857144</v>
      </c>
      <c r="AF327" s="43"/>
    </row>
    <row r="328" spans="2:32">
      <c r="B328" s="43" t="s">
        <v>25178</v>
      </c>
      <c r="C328" s="43">
        <v>0</v>
      </c>
      <c r="D328" s="43">
        <v>0</v>
      </c>
      <c r="E328" s="43">
        <f t="shared" si="55"/>
        <v>1</v>
      </c>
      <c r="G328">
        <v>7</v>
      </c>
      <c r="H328" s="43">
        <v>14</v>
      </c>
      <c r="I328" s="43">
        <v>0</v>
      </c>
      <c r="J328">
        <v>1</v>
      </c>
      <c r="K328" s="43">
        <v>0</v>
      </c>
      <c r="L328" s="43">
        <v>0</v>
      </c>
      <c r="M328" s="43">
        <v>0</v>
      </c>
      <c r="N328" s="43">
        <f t="shared" si="56"/>
        <v>40</v>
      </c>
      <c r="O328" s="43">
        <f t="shared" si="57"/>
        <v>7</v>
      </c>
      <c r="P328" s="43">
        <f t="shared" si="58"/>
        <v>14</v>
      </c>
      <c r="Q328" s="43">
        <f t="shared" si="59"/>
        <v>0</v>
      </c>
      <c r="R328" s="43">
        <f t="shared" si="60"/>
        <v>1</v>
      </c>
      <c r="S328" s="43">
        <f t="shared" si="61"/>
        <v>0</v>
      </c>
      <c r="T328" s="43">
        <f t="shared" si="62"/>
        <v>0</v>
      </c>
      <c r="U328" s="43">
        <f t="shared" si="63"/>
        <v>0</v>
      </c>
      <c r="V328" s="43">
        <f t="shared" si="64"/>
        <v>40</v>
      </c>
      <c r="W328" s="43">
        <f t="shared" si="65"/>
        <v>5.7142857142857144</v>
      </c>
      <c r="AF328" s="43"/>
    </row>
    <row r="329" spans="2:32">
      <c r="B329" s="43" t="s">
        <v>24820</v>
      </c>
      <c r="C329" s="43">
        <v>0</v>
      </c>
      <c r="D329" s="43">
        <v>0</v>
      </c>
      <c r="E329" s="43">
        <f t="shared" si="55"/>
        <v>0</v>
      </c>
      <c r="G329">
        <v>7</v>
      </c>
      <c r="H329" s="43">
        <v>16</v>
      </c>
      <c r="I329" s="43">
        <v>0</v>
      </c>
      <c r="J329">
        <v>0</v>
      </c>
      <c r="K329" s="43">
        <v>0</v>
      </c>
      <c r="L329" s="43">
        <v>0</v>
      </c>
      <c r="M329" s="43">
        <v>0</v>
      </c>
      <c r="N329" s="43">
        <f t="shared" si="56"/>
        <v>44</v>
      </c>
      <c r="O329" s="43">
        <f t="shared" si="57"/>
        <v>7</v>
      </c>
      <c r="P329" s="43">
        <f t="shared" si="58"/>
        <v>16</v>
      </c>
      <c r="Q329" s="43">
        <f t="shared" si="59"/>
        <v>0</v>
      </c>
      <c r="R329" s="43">
        <f t="shared" si="60"/>
        <v>0</v>
      </c>
      <c r="S329" s="43">
        <f t="shared" si="61"/>
        <v>0</v>
      </c>
      <c r="T329" s="43">
        <f t="shared" si="62"/>
        <v>0</v>
      </c>
      <c r="U329" s="43">
        <f t="shared" si="63"/>
        <v>0</v>
      </c>
      <c r="V329" s="43">
        <f t="shared" si="64"/>
        <v>44</v>
      </c>
      <c r="W329" s="43">
        <f t="shared" si="65"/>
        <v>6.2857142857142856</v>
      </c>
      <c r="AF329" s="43"/>
    </row>
    <row r="330" spans="2:32">
      <c r="B330" s="43" t="s">
        <v>23887</v>
      </c>
      <c r="C330" s="43">
        <v>0</v>
      </c>
      <c r="D330" s="43">
        <v>0</v>
      </c>
      <c r="E330" s="43">
        <f t="shared" si="55"/>
        <v>1</v>
      </c>
      <c r="G330">
        <v>7</v>
      </c>
      <c r="H330" s="43">
        <v>16</v>
      </c>
      <c r="I330" s="43">
        <v>0</v>
      </c>
      <c r="J330">
        <v>0</v>
      </c>
      <c r="K330" s="43">
        <v>0</v>
      </c>
      <c r="L330" s="43">
        <v>0</v>
      </c>
      <c r="M330" s="43">
        <v>0</v>
      </c>
      <c r="N330" s="43">
        <f t="shared" si="56"/>
        <v>44</v>
      </c>
      <c r="O330" s="43">
        <f t="shared" si="57"/>
        <v>7</v>
      </c>
      <c r="P330" s="43">
        <f t="shared" si="58"/>
        <v>16</v>
      </c>
      <c r="Q330" s="43">
        <f t="shared" si="59"/>
        <v>0</v>
      </c>
      <c r="R330" s="43">
        <f t="shared" si="60"/>
        <v>0</v>
      </c>
      <c r="S330" s="43">
        <f t="shared" si="61"/>
        <v>0</v>
      </c>
      <c r="T330" s="43">
        <f t="shared" si="62"/>
        <v>0</v>
      </c>
      <c r="U330" s="43">
        <f t="shared" si="63"/>
        <v>0</v>
      </c>
      <c r="V330" s="43">
        <f t="shared" si="64"/>
        <v>44</v>
      </c>
      <c r="W330" s="43">
        <f t="shared" si="65"/>
        <v>6.2857142857142856</v>
      </c>
      <c r="AF330" s="43"/>
    </row>
    <row r="331" spans="2:32">
      <c r="B331" s="43" t="s">
        <v>24821</v>
      </c>
      <c r="C331" s="43">
        <v>0</v>
      </c>
      <c r="D331" s="43">
        <v>0</v>
      </c>
      <c r="E331" s="43">
        <f t="shared" si="55"/>
        <v>0</v>
      </c>
      <c r="G331">
        <v>7</v>
      </c>
      <c r="H331" s="43">
        <v>13</v>
      </c>
      <c r="I331" s="43">
        <v>0</v>
      </c>
      <c r="J331">
        <v>2</v>
      </c>
      <c r="K331" s="43">
        <v>0</v>
      </c>
      <c r="L331" s="43">
        <v>0</v>
      </c>
      <c r="M331">
        <v>-1</v>
      </c>
      <c r="N331" s="43">
        <f t="shared" si="56"/>
        <v>38</v>
      </c>
      <c r="O331" s="43">
        <f t="shared" si="57"/>
        <v>7</v>
      </c>
      <c r="P331" s="43">
        <f t="shared" si="58"/>
        <v>13</v>
      </c>
      <c r="Q331" s="43">
        <f t="shared" si="59"/>
        <v>0</v>
      </c>
      <c r="R331" s="43">
        <f t="shared" si="60"/>
        <v>2</v>
      </c>
      <c r="S331" s="43">
        <f t="shared" si="61"/>
        <v>0</v>
      </c>
      <c r="T331" s="43">
        <f t="shared" si="62"/>
        <v>0</v>
      </c>
      <c r="U331" s="43">
        <f t="shared" si="63"/>
        <v>-1</v>
      </c>
      <c r="V331" s="43">
        <f t="shared" si="64"/>
        <v>38</v>
      </c>
      <c r="W331" s="43">
        <f t="shared" si="65"/>
        <v>5.4285714285714288</v>
      </c>
      <c r="AF331" s="43"/>
    </row>
    <row r="332" spans="2:32">
      <c r="B332" s="43" t="s">
        <v>23888</v>
      </c>
      <c r="C332" s="43">
        <v>0</v>
      </c>
      <c r="D332" s="43">
        <v>0</v>
      </c>
      <c r="E332" s="43">
        <f t="shared" si="55"/>
        <v>1</v>
      </c>
      <c r="G332">
        <v>7</v>
      </c>
      <c r="H332" s="43">
        <v>13</v>
      </c>
      <c r="I332" s="43">
        <v>0</v>
      </c>
      <c r="J332">
        <v>2</v>
      </c>
      <c r="K332" s="43">
        <v>0</v>
      </c>
      <c r="L332" s="43">
        <v>0</v>
      </c>
      <c r="M332">
        <v>-1</v>
      </c>
      <c r="N332" s="43">
        <f t="shared" si="56"/>
        <v>38</v>
      </c>
      <c r="O332" s="43">
        <f t="shared" si="57"/>
        <v>7</v>
      </c>
      <c r="P332" s="43">
        <f t="shared" si="58"/>
        <v>13</v>
      </c>
      <c r="Q332" s="43">
        <f t="shared" si="59"/>
        <v>0</v>
      </c>
      <c r="R332" s="43">
        <f t="shared" si="60"/>
        <v>2</v>
      </c>
      <c r="S332" s="43">
        <f t="shared" si="61"/>
        <v>0</v>
      </c>
      <c r="T332" s="43">
        <f t="shared" si="62"/>
        <v>0</v>
      </c>
      <c r="U332" s="43">
        <f t="shared" si="63"/>
        <v>-1</v>
      </c>
      <c r="V332" s="43">
        <f t="shared" si="64"/>
        <v>38</v>
      </c>
      <c r="W332" s="43">
        <f t="shared" si="65"/>
        <v>5.4285714285714288</v>
      </c>
      <c r="AF332" s="43"/>
    </row>
    <row r="333" spans="2:32">
      <c r="B333" s="43" t="s">
        <v>24822</v>
      </c>
      <c r="C333" s="43">
        <v>0</v>
      </c>
      <c r="D333" s="43">
        <v>0</v>
      </c>
      <c r="E333" s="43">
        <f t="shared" si="55"/>
        <v>0</v>
      </c>
      <c r="G333">
        <v>7</v>
      </c>
      <c r="H333" s="43">
        <v>16</v>
      </c>
      <c r="I333" s="43">
        <v>0</v>
      </c>
      <c r="J333">
        <v>1</v>
      </c>
      <c r="K333" s="43">
        <v>0</v>
      </c>
      <c r="L333" s="43">
        <v>0</v>
      </c>
      <c r="M333">
        <v>0</v>
      </c>
      <c r="N333" s="43">
        <f t="shared" si="56"/>
        <v>42</v>
      </c>
      <c r="O333" s="43">
        <f t="shared" si="57"/>
        <v>7</v>
      </c>
      <c r="P333" s="43">
        <f t="shared" si="58"/>
        <v>16</v>
      </c>
      <c r="Q333" s="43">
        <f t="shared" si="59"/>
        <v>0</v>
      </c>
      <c r="R333" s="43">
        <f t="shared" si="60"/>
        <v>1</v>
      </c>
      <c r="S333" s="43">
        <f t="shared" si="61"/>
        <v>0</v>
      </c>
      <c r="T333" s="43">
        <f t="shared" si="62"/>
        <v>0</v>
      </c>
      <c r="U333" s="43">
        <f t="shared" si="63"/>
        <v>0</v>
      </c>
      <c r="V333" s="43">
        <f t="shared" si="64"/>
        <v>42</v>
      </c>
      <c r="W333" s="43">
        <f t="shared" si="65"/>
        <v>6</v>
      </c>
      <c r="AF333" s="43"/>
    </row>
    <row r="334" spans="2:32">
      <c r="B334" s="43" t="s">
        <v>23889</v>
      </c>
      <c r="C334" s="43">
        <v>0</v>
      </c>
      <c r="D334" s="43">
        <v>0</v>
      </c>
      <c r="E334" s="43">
        <f t="shared" si="55"/>
        <v>1</v>
      </c>
      <c r="G334">
        <v>7</v>
      </c>
      <c r="H334" s="43">
        <v>16</v>
      </c>
      <c r="I334" s="43">
        <v>0</v>
      </c>
      <c r="J334">
        <v>1</v>
      </c>
      <c r="K334" s="43">
        <v>0</v>
      </c>
      <c r="L334" s="43">
        <v>0</v>
      </c>
      <c r="M334">
        <v>0</v>
      </c>
      <c r="N334" s="43">
        <f t="shared" si="56"/>
        <v>42</v>
      </c>
      <c r="O334" s="43">
        <f t="shared" si="57"/>
        <v>7</v>
      </c>
      <c r="P334" s="43">
        <f t="shared" si="58"/>
        <v>16</v>
      </c>
      <c r="Q334" s="43">
        <f t="shared" si="59"/>
        <v>0</v>
      </c>
      <c r="R334" s="43">
        <f t="shared" si="60"/>
        <v>1</v>
      </c>
      <c r="S334" s="43">
        <f t="shared" si="61"/>
        <v>0</v>
      </c>
      <c r="T334" s="43">
        <f t="shared" si="62"/>
        <v>0</v>
      </c>
      <c r="U334" s="43">
        <f t="shared" si="63"/>
        <v>0</v>
      </c>
      <c r="V334" s="43">
        <f t="shared" si="64"/>
        <v>42</v>
      </c>
      <c r="W334" s="43">
        <f t="shared" si="65"/>
        <v>6</v>
      </c>
      <c r="AF334" s="43"/>
    </row>
    <row r="335" spans="2:32">
      <c r="B335" s="43" t="s">
        <v>24823</v>
      </c>
      <c r="C335" s="43">
        <v>0</v>
      </c>
      <c r="D335" s="43">
        <v>0</v>
      </c>
      <c r="E335" s="43">
        <f t="shared" si="55"/>
        <v>0</v>
      </c>
      <c r="G335">
        <v>28</v>
      </c>
      <c r="H335" s="43">
        <v>44</v>
      </c>
      <c r="I335">
        <v>7</v>
      </c>
      <c r="J335">
        <v>17</v>
      </c>
      <c r="K335">
        <v>3</v>
      </c>
      <c r="L335">
        <v>1</v>
      </c>
      <c r="M335">
        <v>-4</v>
      </c>
      <c r="N335" s="43">
        <f t="shared" si="56"/>
        <v>126</v>
      </c>
      <c r="O335" s="43">
        <f t="shared" si="57"/>
        <v>28</v>
      </c>
      <c r="P335" s="43">
        <f t="shared" si="58"/>
        <v>44</v>
      </c>
      <c r="Q335" s="43">
        <f t="shared" si="59"/>
        <v>7</v>
      </c>
      <c r="R335" s="43">
        <f t="shared" si="60"/>
        <v>17</v>
      </c>
      <c r="S335" s="43">
        <f t="shared" si="61"/>
        <v>3</v>
      </c>
      <c r="T335" s="43">
        <f t="shared" si="62"/>
        <v>1</v>
      </c>
      <c r="U335" s="43">
        <f t="shared" si="63"/>
        <v>-4</v>
      </c>
      <c r="V335" s="43">
        <f t="shared" si="64"/>
        <v>126</v>
      </c>
      <c r="W335" s="43">
        <f t="shared" si="65"/>
        <v>4.5</v>
      </c>
      <c r="AF335" s="43"/>
    </row>
    <row r="336" spans="2:32">
      <c r="B336" s="43" t="s">
        <v>24824</v>
      </c>
      <c r="C336" s="43">
        <v>0</v>
      </c>
      <c r="D336" s="43">
        <v>0</v>
      </c>
      <c r="E336" s="43">
        <f t="shared" si="55"/>
        <v>0</v>
      </c>
      <c r="G336">
        <v>9</v>
      </c>
      <c r="H336" s="43">
        <v>18</v>
      </c>
      <c r="I336">
        <v>0</v>
      </c>
      <c r="J336">
        <v>2</v>
      </c>
      <c r="K336">
        <v>0</v>
      </c>
      <c r="L336">
        <v>0</v>
      </c>
      <c r="M336">
        <v>0</v>
      </c>
      <c r="N336" s="43">
        <f t="shared" si="56"/>
        <v>50</v>
      </c>
      <c r="O336" s="43">
        <f t="shared" si="57"/>
        <v>9</v>
      </c>
      <c r="P336" s="43">
        <f t="shared" si="58"/>
        <v>18</v>
      </c>
      <c r="Q336" s="43">
        <f t="shared" si="59"/>
        <v>0</v>
      </c>
      <c r="R336" s="43">
        <f t="shared" si="60"/>
        <v>2</v>
      </c>
      <c r="S336" s="43">
        <f t="shared" si="61"/>
        <v>0</v>
      </c>
      <c r="T336" s="43">
        <f t="shared" si="62"/>
        <v>0</v>
      </c>
      <c r="U336" s="43">
        <f t="shared" si="63"/>
        <v>0</v>
      </c>
      <c r="V336" s="43">
        <f t="shared" si="64"/>
        <v>50</v>
      </c>
      <c r="W336" s="43">
        <f t="shared" si="65"/>
        <v>5.5555555555555554</v>
      </c>
      <c r="AF336" s="43"/>
    </row>
    <row r="337" spans="2:32">
      <c r="B337" s="43" t="s">
        <v>23890</v>
      </c>
      <c r="C337" s="43">
        <v>0</v>
      </c>
      <c r="D337" s="43">
        <v>0</v>
      </c>
      <c r="E337" s="43">
        <f t="shared" si="55"/>
        <v>1</v>
      </c>
      <c r="G337">
        <v>9</v>
      </c>
      <c r="H337" s="43">
        <v>18</v>
      </c>
      <c r="I337" s="43">
        <v>0</v>
      </c>
      <c r="J337">
        <v>2</v>
      </c>
      <c r="K337" s="43">
        <v>0</v>
      </c>
      <c r="L337" s="43">
        <v>0</v>
      </c>
      <c r="M337" s="43">
        <v>0</v>
      </c>
      <c r="N337" s="43">
        <f t="shared" si="56"/>
        <v>50</v>
      </c>
      <c r="O337" s="43">
        <f t="shared" si="57"/>
        <v>9</v>
      </c>
      <c r="P337" s="43">
        <f t="shared" si="58"/>
        <v>18</v>
      </c>
      <c r="Q337" s="43">
        <f t="shared" si="59"/>
        <v>0</v>
      </c>
      <c r="R337" s="43">
        <f t="shared" si="60"/>
        <v>2</v>
      </c>
      <c r="S337" s="43">
        <f t="shared" si="61"/>
        <v>0</v>
      </c>
      <c r="T337" s="43">
        <f t="shared" si="62"/>
        <v>0</v>
      </c>
      <c r="U337" s="43">
        <f t="shared" si="63"/>
        <v>0</v>
      </c>
      <c r="V337" s="43">
        <f t="shared" si="64"/>
        <v>50</v>
      </c>
      <c r="W337" s="43">
        <f t="shared" si="65"/>
        <v>5.5555555555555554</v>
      </c>
      <c r="AF337" s="43"/>
    </row>
    <row r="338" spans="2:32">
      <c r="B338" s="43" t="s">
        <v>24825</v>
      </c>
      <c r="C338" s="43">
        <v>0</v>
      </c>
      <c r="D338" s="43">
        <v>0</v>
      </c>
      <c r="E338" s="43">
        <f t="shared" si="55"/>
        <v>0</v>
      </c>
      <c r="G338">
        <v>16</v>
      </c>
      <c r="H338" s="43">
        <v>32</v>
      </c>
      <c r="I338" s="43">
        <v>0</v>
      </c>
      <c r="J338">
        <v>1</v>
      </c>
      <c r="K338" s="43">
        <v>0</v>
      </c>
      <c r="L338" s="43">
        <v>0</v>
      </c>
      <c r="M338" s="43">
        <v>0</v>
      </c>
      <c r="N338" s="43">
        <f t="shared" si="56"/>
        <v>94</v>
      </c>
      <c r="O338" s="43">
        <f t="shared" si="57"/>
        <v>16</v>
      </c>
      <c r="P338" s="43">
        <f t="shared" si="58"/>
        <v>32</v>
      </c>
      <c r="Q338" s="43">
        <f t="shared" si="59"/>
        <v>0</v>
      </c>
      <c r="R338" s="43">
        <f t="shared" si="60"/>
        <v>1</v>
      </c>
      <c r="S338" s="43">
        <f t="shared" si="61"/>
        <v>0</v>
      </c>
      <c r="T338" s="43">
        <f t="shared" si="62"/>
        <v>0</v>
      </c>
      <c r="U338" s="43">
        <f t="shared" si="63"/>
        <v>0</v>
      </c>
      <c r="V338" s="43">
        <f t="shared" si="64"/>
        <v>94</v>
      </c>
      <c r="W338" s="43">
        <f t="shared" si="65"/>
        <v>5.875</v>
      </c>
      <c r="AF338" s="43"/>
    </row>
    <row r="339" spans="2:32">
      <c r="B339" s="43" t="s">
        <v>25179</v>
      </c>
      <c r="C339" s="43">
        <v>0</v>
      </c>
      <c r="D339" s="43">
        <v>0</v>
      </c>
      <c r="E339" s="43">
        <f t="shared" si="55"/>
        <v>1</v>
      </c>
      <c r="G339">
        <v>16</v>
      </c>
      <c r="H339" s="43">
        <v>32</v>
      </c>
      <c r="I339" s="43">
        <v>0</v>
      </c>
      <c r="J339">
        <v>1</v>
      </c>
      <c r="K339" s="43">
        <v>0</v>
      </c>
      <c r="L339" s="43">
        <v>0</v>
      </c>
      <c r="M339" s="43">
        <v>0</v>
      </c>
      <c r="N339" s="43">
        <f t="shared" si="56"/>
        <v>94</v>
      </c>
      <c r="O339" s="43">
        <f t="shared" si="57"/>
        <v>16</v>
      </c>
      <c r="P339" s="43">
        <f t="shared" si="58"/>
        <v>32</v>
      </c>
      <c r="Q339" s="43">
        <f t="shared" si="59"/>
        <v>0</v>
      </c>
      <c r="R339" s="43">
        <f t="shared" si="60"/>
        <v>1</v>
      </c>
      <c r="S339" s="43">
        <f t="shared" si="61"/>
        <v>0</v>
      </c>
      <c r="T339" s="43">
        <f t="shared" si="62"/>
        <v>0</v>
      </c>
      <c r="U339" s="43">
        <f t="shared" si="63"/>
        <v>0</v>
      </c>
      <c r="V339" s="43">
        <f t="shared" si="64"/>
        <v>94</v>
      </c>
      <c r="W339" s="43">
        <f t="shared" si="65"/>
        <v>5.875</v>
      </c>
      <c r="AF339" s="43"/>
    </row>
    <row r="340" spans="2:32">
      <c r="B340" s="43" t="s">
        <v>24826</v>
      </c>
      <c r="C340" s="43">
        <v>0</v>
      </c>
      <c r="D340" s="43">
        <v>0</v>
      </c>
      <c r="E340" s="43">
        <f t="shared" si="55"/>
        <v>0</v>
      </c>
      <c r="G340">
        <v>16</v>
      </c>
      <c r="H340" s="43">
        <v>34</v>
      </c>
      <c r="I340" s="43">
        <v>0</v>
      </c>
      <c r="J340">
        <v>0</v>
      </c>
      <c r="K340" s="43">
        <v>0</v>
      </c>
      <c r="L340" s="43">
        <v>0</v>
      </c>
      <c r="M340" s="43">
        <v>0</v>
      </c>
      <c r="N340" s="43">
        <f t="shared" si="56"/>
        <v>98</v>
      </c>
      <c r="O340" s="43">
        <f t="shared" si="57"/>
        <v>16</v>
      </c>
      <c r="P340" s="43">
        <f t="shared" si="58"/>
        <v>34</v>
      </c>
      <c r="Q340" s="43">
        <f t="shared" si="59"/>
        <v>0</v>
      </c>
      <c r="R340" s="43">
        <f t="shared" si="60"/>
        <v>0</v>
      </c>
      <c r="S340" s="43">
        <f t="shared" si="61"/>
        <v>0</v>
      </c>
      <c r="T340" s="43">
        <f t="shared" si="62"/>
        <v>0</v>
      </c>
      <c r="U340" s="43">
        <f t="shared" si="63"/>
        <v>0</v>
      </c>
      <c r="V340" s="43">
        <f t="shared" si="64"/>
        <v>98</v>
      </c>
      <c r="W340" s="43">
        <f t="shared" si="65"/>
        <v>6.125</v>
      </c>
      <c r="AF340" s="43"/>
    </row>
    <row r="341" spans="2:32">
      <c r="B341" s="43" t="s">
        <v>23990</v>
      </c>
      <c r="C341" s="43">
        <v>0</v>
      </c>
      <c r="D341" s="43">
        <v>0</v>
      </c>
      <c r="E341" s="43">
        <f t="shared" si="55"/>
        <v>1</v>
      </c>
      <c r="G341">
        <v>16</v>
      </c>
      <c r="H341" s="43">
        <v>34</v>
      </c>
      <c r="I341" s="43">
        <v>0</v>
      </c>
      <c r="J341">
        <v>0</v>
      </c>
      <c r="K341" s="43">
        <v>0</v>
      </c>
      <c r="L341" s="43">
        <v>0</v>
      </c>
      <c r="M341" s="43">
        <v>0</v>
      </c>
      <c r="N341" s="43">
        <f t="shared" si="56"/>
        <v>98</v>
      </c>
      <c r="O341" s="43">
        <f t="shared" si="57"/>
        <v>16</v>
      </c>
      <c r="P341" s="43">
        <f t="shared" si="58"/>
        <v>34</v>
      </c>
      <c r="Q341" s="43">
        <f t="shared" si="59"/>
        <v>0</v>
      </c>
      <c r="R341" s="43">
        <f t="shared" si="60"/>
        <v>0</v>
      </c>
      <c r="S341" s="43">
        <f t="shared" si="61"/>
        <v>0</v>
      </c>
      <c r="T341" s="43">
        <f t="shared" si="62"/>
        <v>0</v>
      </c>
      <c r="U341" s="43">
        <f t="shared" si="63"/>
        <v>0</v>
      </c>
      <c r="V341" s="43">
        <f t="shared" si="64"/>
        <v>98</v>
      </c>
      <c r="W341" s="43">
        <f t="shared" si="65"/>
        <v>6.125</v>
      </c>
      <c r="AF341" s="43"/>
    </row>
    <row r="342" spans="2:32">
      <c r="B342" s="43" t="s">
        <v>24827</v>
      </c>
      <c r="C342" s="43">
        <v>0</v>
      </c>
      <c r="D342" s="43">
        <v>0</v>
      </c>
      <c r="E342" s="43">
        <f t="shared" si="55"/>
        <v>0</v>
      </c>
      <c r="G342">
        <v>16</v>
      </c>
      <c r="H342" s="43">
        <v>31</v>
      </c>
      <c r="I342" s="43">
        <v>0</v>
      </c>
      <c r="J342">
        <v>2</v>
      </c>
      <c r="K342" s="43">
        <v>0</v>
      </c>
      <c r="L342" s="43">
        <v>0</v>
      </c>
      <c r="M342">
        <v>-1</v>
      </c>
      <c r="N342" s="43">
        <f t="shared" si="56"/>
        <v>92</v>
      </c>
      <c r="O342" s="43">
        <f t="shared" si="57"/>
        <v>16</v>
      </c>
      <c r="P342" s="43">
        <f t="shared" si="58"/>
        <v>31</v>
      </c>
      <c r="Q342" s="43">
        <f t="shared" si="59"/>
        <v>0</v>
      </c>
      <c r="R342" s="43">
        <f t="shared" si="60"/>
        <v>2</v>
      </c>
      <c r="S342" s="43">
        <f t="shared" si="61"/>
        <v>0</v>
      </c>
      <c r="T342" s="43">
        <f t="shared" si="62"/>
        <v>0</v>
      </c>
      <c r="U342" s="43">
        <f t="shared" si="63"/>
        <v>-1</v>
      </c>
      <c r="V342" s="43">
        <f t="shared" si="64"/>
        <v>92</v>
      </c>
      <c r="W342" s="43">
        <f t="shared" si="65"/>
        <v>5.75</v>
      </c>
      <c r="AF342" s="43"/>
    </row>
    <row r="343" spans="2:32">
      <c r="B343" s="43" t="s">
        <v>23991</v>
      </c>
      <c r="C343" s="43">
        <v>0</v>
      </c>
      <c r="D343" s="43">
        <v>0</v>
      </c>
      <c r="E343" s="43">
        <f t="shared" si="55"/>
        <v>1</v>
      </c>
      <c r="G343">
        <v>16</v>
      </c>
      <c r="H343" s="43">
        <v>31</v>
      </c>
      <c r="I343" s="43">
        <v>0</v>
      </c>
      <c r="J343">
        <v>2</v>
      </c>
      <c r="K343" s="43">
        <v>0</v>
      </c>
      <c r="L343" s="43">
        <v>0</v>
      </c>
      <c r="M343">
        <v>-1</v>
      </c>
      <c r="N343" s="43">
        <f t="shared" si="56"/>
        <v>92</v>
      </c>
      <c r="O343" s="43">
        <f t="shared" si="57"/>
        <v>16</v>
      </c>
      <c r="P343" s="43">
        <f t="shared" si="58"/>
        <v>31</v>
      </c>
      <c r="Q343" s="43">
        <f t="shared" si="59"/>
        <v>0</v>
      </c>
      <c r="R343" s="43">
        <f t="shared" si="60"/>
        <v>2</v>
      </c>
      <c r="S343" s="43">
        <f t="shared" si="61"/>
        <v>0</v>
      </c>
      <c r="T343" s="43">
        <f t="shared" si="62"/>
        <v>0</v>
      </c>
      <c r="U343" s="43">
        <f t="shared" si="63"/>
        <v>-1</v>
      </c>
      <c r="V343" s="43">
        <f t="shared" si="64"/>
        <v>92</v>
      </c>
      <c r="W343" s="43">
        <f t="shared" si="65"/>
        <v>5.75</v>
      </c>
      <c r="AF343" s="43"/>
    </row>
    <row r="344" spans="2:32">
      <c r="B344" s="43" t="s">
        <v>24828</v>
      </c>
      <c r="C344" s="43">
        <v>0</v>
      </c>
      <c r="D344" s="43">
        <v>0</v>
      </c>
      <c r="E344" s="43">
        <f t="shared" si="55"/>
        <v>0</v>
      </c>
      <c r="G344">
        <v>16</v>
      </c>
      <c r="H344" s="43">
        <v>34</v>
      </c>
      <c r="I344" s="43">
        <v>0</v>
      </c>
      <c r="J344">
        <v>1</v>
      </c>
      <c r="K344" s="43">
        <v>0</v>
      </c>
      <c r="L344" s="43">
        <v>0</v>
      </c>
      <c r="M344">
        <v>0</v>
      </c>
      <c r="N344" s="43">
        <f t="shared" si="56"/>
        <v>96</v>
      </c>
      <c r="O344" s="43">
        <f t="shared" si="57"/>
        <v>16</v>
      </c>
      <c r="P344" s="43">
        <f t="shared" si="58"/>
        <v>34</v>
      </c>
      <c r="Q344" s="43">
        <f t="shared" si="59"/>
        <v>0</v>
      </c>
      <c r="R344" s="43">
        <f t="shared" si="60"/>
        <v>1</v>
      </c>
      <c r="S344" s="43">
        <f t="shared" si="61"/>
        <v>0</v>
      </c>
      <c r="T344" s="43">
        <f t="shared" si="62"/>
        <v>0</v>
      </c>
      <c r="U344" s="43">
        <f t="shared" si="63"/>
        <v>0</v>
      </c>
      <c r="V344" s="43">
        <f t="shared" si="64"/>
        <v>96</v>
      </c>
      <c r="W344" s="43">
        <f t="shared" si="65"/>
        <v>6</v>
      </c>
      <c r="AF344" s="43"/>
    </row>
    <row r="345" spans="2:32">
      <c r="B345" s="43" t="s">
        <v>23992</v>
      </c>
      <c r="C345" s="43">
        <v>0</v>
      </c>
      <c r="D345" s="43">
        <v>0</v>
      </c>
      <c r="E345" s="43">
        <f t="shared" si="55"/>
        <v>1</v>
      </c>
      <c r="G345">
        <v>16</v>
      </c>
      <c r="H345" s="43">
        <v>34</v>
      </c>
      <c r="I345" s="43">
        <v>0</v>
      </c>
      <c r="J345">
        <v>1</v>
      </c>
      <c r="K345" s="43">
        <v>0</v>
      </c>
      <c r="L345" s="43">
        <v>0</v>
      </c>
      <c r="M345">
        <v>0</v>
      </c>
      <c r="N345" s="43">
        <f t="shared" si="56"/>
        <v>96</v>
      </c>
      <c r="O345" s="43">
        <f t="shared" si="57"/>
        <v>16</v>
      </c>
      <c r="P345" s="43">
        <f t="shared" si="58"/>
        <v>34</v>
      </c>
      <c r="Q345" s="43">
        <f t="shared" si="59"/>
        <v>0</v>
      </c>
      <c r="R345" s="43">
        <f t="shared" si="60"/>
        <v>1</v>
      </c>
      <c r="S345" s="43">
        <f t="shared" si="61"/>
        <v>0</v>
      </c>
      <c r="T345" s="43">
        <f t="shared" si="62"/>
        <v>0</v>
      </c>
      <c r="U345" s="43">
        <f t="shared" si="63"/>
        <v>0</v>
      </c>
      <c r="V345" s="43">
        <f t="shared" si="64"/>
        <v>96</v>
      </c>
      <c r="W345" s="43">
        <f t="shared" si="65"/>
        <v>6</v>
      </c>
      <c r="AF345" s="43"/>
    </row>
    <row r="346" spans="2:32">
      <c r="B346" s="43" t="s">
        <v>24829</v>
      </c>
      <c r="C346" s="43">
        <v>0</v>
      </c>
      <c r="D346" s="43">
        <v>0</v>
      </c>
      <c r="E346" s="43">
        <f t="shared" si="55"/>
        <v>0</v>
      </c>
      <c r="G346">
        <v>37</v>
      </c>
      <c r="H346" s="43">
        <v>62</v>
      </c>
      <c r="I346">
        <v>7</v>
      </c>
      <c r="J346">
        <v>17</v>
      </c>
      <c r="K346">
        <v>3</v>
      </c>
      <c r="L346">
        <v>1</v>
      </c>
      <c r="M346">
        <v>-4</v>
      </c>
      <c r="N346" s="43">
        <f t="shared" si="56"/>
        <v>180</v>
      </c>
      <c r="O346" s="43">
        <f t="shared" si="57"/>
        <v>37</v>
      </c>
      <c r="P346" s="43">
        <f t="shared" si="58"/>
        <v>62</v>
      </c>
      <c r="Q346" s="43">
        <f t="shared" si="59"/>
        <v>7</v>
      </c>
      <c r="R346" s="43">
        <f t="shared" si="60"/>
        <v>17</v>
      </c>
      <c r="S346" s="43">
        <f t="shared" si="61"/>
        <v>3</v>
      </c>
      <c r="T346" s="43">
        <f t="shared" si="62"/>
        <v>1</v>
      </c>
      <c r="U346" s="43">
        <f t="shared" si="63"/>
        <v>-4</v>
      </c>
      <c r="V346" s="43">
        <f t="shared" si="64"/>
        <v>180</v>
      </c>
      <c r="W346" s="43">
        <f t="shared" si="65"/>
        <v>4.8648648648648649</v>
      </c>
      <c r="AF346" s="43"/>
    </row>
    <row r="347" spans="2:32">
      <c r="B347" s="43" t="s">
        <v>24830</v>
      </c>
      <c r="C347" s="43">
        <v>0</v>
      </c>
      <c r="D347" s="43">
        <v>0</v>
      </c>
      <c r="E347" s="43">
        <f t="shared" si="55"/>
        <v>0</v>
      </c>
      <c r="G347">
        <v>18</v>
      </c>
      <c r="H347" s="43">
        <v>36</v>
      </c>
      <c r="I347">
        <v>0</v>
      </c>
      <c r="J347">
        <v>2</v>
      </c>
      <c r="K347">
        <v>0</v>
      </c>
      <c r="L347">
        <v>0</v>
      </c>
      <c r="M347">
        <v>0</v>
      </c>
      <c r="N347" s="43">
        <f t="shared" si="56"/>
        <v>104</v>
      </c>
      <c r="O347" s="43">
        <f t="shared" si="57"/>
        <v>18</v>
      </c>
      <c r="P347" s="43">
        <f t="shared" si="58"/>
        <v>36</v>
      </c>
      <c r="Q347" s="43">
        <f t="shared" si="59"/>
        <v>0</v>
      </c>
      <c r="R347" s="43">
        <f t="shared" si="60"/>
        <v>2</v>
      </c>
      <c r="S347" s="43">
        <f t="shared" si="61"/>
        <v>0</v>
      </c>
      <c r="T347" s="43">
        <f t="shared" si="62"/>
        <v>0</v>
      </c>
      <c r="U347" s="43">
        <f t="shared" si="63"/>
        <v>0</v>
      </c>
      <c r="V347" s="43">
        <f t="shared" si="64"/>
        <v>104</v>
      </c>
      <c r="W347" s="43">
        <f t="shared" si="65"/>
        <v>5.7777777777777777</v>
      </c>
      <c r="AF347" s="43"/>
    </row>
    <row r="348" spans="2:32">
      <c r="B348" s="43" t="s">
        <v>23993</v>
      </c>
      <c r="C348" s="43">
        <v>0</v>
      </c>
      <c r="D348" s="43">
        <v>0</v>
      </c>
      <c r="E348" s="43">
        <f t="shared" si="55"/>
        <v>1</v>
      </c>
      <c r="G348">
        <v>18</v>
      </c>
      <c r="H348" s="43">
        <v>36</v>
      </c>
      <c r="I348" s="43">
        <v>0</v>
      </c>
      <c r="J348">
        <v>2</v>
      </c>
      <c r="K348" s="43">
        <v>0</v>
      </c>
      <c r="L348" s="43">
        <v>0</v>
      </c>
      <c r="M348" s="43">
        <v>0</v>
      </c>
      <c r="N348" s="43">
        <f t="shared" si="56"/>
        <v>104</v>
      </c>
      <c r="O348" s="43">
        <f t="shared" si="57"/>
        <v>18</v>
      </c>
      <c r="P348" s="43">
        <f t="shared" si="58"/>
        <v>36</v>
      </c>
      <c r="Q348" s="43">
        <f t="shared" si="59"/>
        <v>0</v>
      </c>
      <c r="R348" s="43">
        <f t="shared" si="60"/>
        <v>2</v>
      </c>
      <c r="S348" s="43">
        <f t="shared" si="61"/>
        <v>0</v>
      </c>
      <c r="T348" s="43">
        <f t="shared" si="62"/>
        <v>0</v>
      </c>
      <c r="U348" s="43">
        <f t="shared" si="63"/>
        <v>0</v>
      </c>
      <c r="V348" s="43">
        <f t="shared" si="64"/>
        <v>104</v>
      </c>
      <c r="W348" s="43">
        <f t="shared" si="65"/>
        <v>5.7777777777777777</v>
      </c>
      <c r="AF348" s="43"/>
    </row>
    <row r="349" spans="2:32">
      <c r="B349" s="43" t="s">
        <v>24831</v>
      </c>
      <c r="C349" s="43">
        <v>0</v>
      </c>
      <c r="D349" s="43">
        <v>0</v>
      </c>
      <c r="E349" s="43">
        <f t="shared" si="55"/>
        <v>0</v>
      </c>
      <c r="G349">
        <v>6</v>
      </c>
      <c r="H349" s="43">
        <v>12</v>
      </c>
      <c r="I349" s="43">
        <v>0</v>
      </c>
      <c r="J349">
        <v>1</v>
      </c>
      <c r="K349" s="43">
        <v>0</v>
      </c>
      <c r="L349" s="43">
        <v>0</v>
      </c>
      <c r="M349" s="43">
        <v>0</v>
      </c>
      <c r="N349" s="43">
        <f t="shared" si="56"/>
        <v>34</v>
      </c>
      <c r="O349" s="43">
        <f t="shared" si="57"/>
        <v>6</v>
      </c>
      <c r="P349" s="43">
        <f t="shared" si="58"/>
        <v>12</v>
      </c>
      <c r="Q349" s="43">
        <f t="shared" si="59"/>
        <v>0</v>
      </c>
      <c r="R349" s="43">
        <f t="shared" si="60"/>
        <v>1</v>
      </c>
      <c r="S349" s="43">
        <f t="shared" si="61"/>
        <v>0</v>
      </c>
      <c r="T349" s="43">
        <f t="shared" si="62"/>
        <v>0</v>
      </c>
      <c r="U349" s="43">
        <f t="shared" si="63"/>
        <v>0</v>
      </c>
      <c r="V349" s="43">
        <f t="shared" si="64"/>
        <v>34</v>
      </c>
      <c r="W349" s="43">
        <f t="shared" si="65"/>
        <v>5.666666666666667</v>
      </c>
      <c r="AF349" s="43"/>
    </row>
    <row r="350" spans="2:32">
      <c r="B350" s="43" t="s">
        <v>25180</v>
      </c>
      <c r="C350" s="43">
        <v>0</v>
      </c>
      <c r="D350" s="43">
        <v>0</v>
      </c>
      <c r="E350" s="43">
        <f t="shared" si="55"/>
        <v>1</v>
      </c>
      <c r="G350">
        <v>6</v>
      </c>
      <c r="H350" s="43">
        <v>12</v>
      </c>
      <c r="I350" s="43">
        <v>0</v>
      </c>
      <c r="J350">
        <v>1</v>
      </c>
      <c r="K350" s="43">
        <v>0</v>
      </c>
      <c r="L350" s="43">
        <v>0</v>
      </c>
      <c r="M350" s="43">
        <v>0</v>
      </c>
      <c r="N350" s="43">
        <f t="shared" si="56"/>
        <v>34</v>
      </c>
      <c r="O350" s="43">
        <f t="shared" si="57"/>
        <v>6</v>
      </c>
      <c r="P350" s="43">
        <f t="shared" si="58"/>
        <v>12</v>
      </c>
      <c r="Q350" s="43">
        <f t="shared" si="59"/>
        <v>0</v>
      </c>
      <c r="R350" s="43">
        <f t="shared" si="60"/>
        <v>1</v>
      </c>
      <c r="S350" s="43">
        <f t="shared" si="61"/>
        <v>0</v>
      </c>
      <c r="T350" s="43">
        <f t="shared" si="62"/>
        <v>0</v>
      </c>
      <c r="U350" s="43">
        <f t="shared" si="63"/>
        <v>0</v>
      </c>
      <c r="V350" s="43">
        <f t="shared" si="64"/>
        <v>34</v>
      </c>
      <c r="W350" s="43">
        <f t="shared" si="65"/>
        <v>5.666666666666667</v>
      </c>
      <c r="AF350" s="43"/>
    </row>
    <row r="351" spans="2:32">
      <c r="B351" s="43" t="s">
        <v>24832</v>
      </c>
      <c r="C351" s="43">
        <v>0</v>
      </c>
      <c r="D351" s="43">
        <v>0</v>
      </c>
      <c r="E351" s="43">
        <f t="shared" si="55"/>
        <v>0</v>
      </c>
      <c r="G351">
        <v>6</v>
      </c>
      <c r="H351" s="43">
        <v>14</v>
      </c>
      <c r="I351" s="43">
        <v>0</v>
      </c>
      <c r="J351">
        <v>0</v>
      </c>
      <c r="K351" s="43">
        <v>0</v>
      </c>
      <c r="L351" s="43">
        <v>0</v>
      </c>
      <c r="M351" s="43">
        <v>0</v>
      </c>
      <c r="N351" s="43">
        <f t="shared" si="56"/>
        <v>38</v>
      </c>
      <c r="O351" s="43">
        <f t="shared" si="57"/>
        <v>6</v>
      </c>
      <c r="P351" s="43">
        <f t="shared" si="58"/>
        <v>14</v>
      </c>
      <c r="Q351" s="43">
        <f t="shared" si="59"/>
        <v>0</v>
      </c>
      <c r="R351" s="43">
        <f t="shared" si="60"/>
        <v>0</v>
      </c>
      <c r="S351" s="43">
        <f t="shared" si="61"/>
        <v>0</v>
      </c>
      <c r="T351" s="43">
        <f t="shared" si="62"/>
        <v>0</v>
      </c>
      <c r="U351" s="43">
        <f t="shared" si="63"/>
        <v>0</v>
      </c>
      <c r="V351" s="43">
        <f t="shared" si="64"/>
        <v>38</v>
      </c>
      <c r="W351" s="43">
        <f t="shared" si="65"/>
        <v>6.333333333333333</v>
      </c>
      <c r="AF351" s="43"/>
    </row>
    <row r="352" spans="2:32">
      <c r="B352" s="43" t="s">
        <v>23891</v>
      </c>
      <c r="C352" s="43">
        <v>0</v>
      </c>
      <c r="D352" s="43">
        <v>0</v>
      </c>
      <c r="E352" s="43">
        <f t="shared" si="55"/>
        <v>1</v>
      </c>
      <c r="G352">
        <v>6</v>
      </c>
      <c r="H352" s="43">
        <v>14</v>
      </c>
      <c r="I352" s="43">
        <v>0</v>
      </c>
      <c r="J352">
        <v>0</v>
      </c>
      <c r="K352" s="43">
        <v>0</v>
      </c>
      <c r="L352" s="43">
        <v>0</v>
      </c>
      <c r="M352" s="43">
        <v>0</v>
      </c>
      <c r="N352" s="43">
        <f t="shared" si="56"/>
        <v>38</v>
      </c>
      <c r="O352" s="43">
        <f t="shared" si="57"/>
        <v>6</v>
      </c>
      <c r="P352" s="43">
        <f t="shared" si="58"/>
        <v>14</v>
      </c>
      <c r="Q352" s="43">
        <f t="shared" si="59"/>
        <v>0</v>
      </c>
      <c r="R352" s="43">
        <f t="shared" si="60"/>
        <v>0</v>
      </c>
      <c r="S352" s="43">
        <f t="shared" si="61"/>
        <v>0</v>
      </c>
      <c r="T352" s="43">
        <f t="shared" si="62"/>
        <v>0</v>
      </c>
      <c r="U352" s="43">
        <f t="shared" si="63"/>
        <v>0</v>
      </c>
      <c r="V352" s="43">
        <f t="shared" si="64"/>
        <v>38</v>
      </c>
      <c r="W352" s="43">
        <f t="shared" si="65"/>
        <v>6.333333333333333</v>
      </c>
      <c r="AF352" s="43"/>
    </row>
    <row r="353" spans="2:32">
      <c r="B353" s="43" t="s">
        <v>24833</v>
      </c>
      <c r="C353" s="43">
        <v>0</v>
      </c>
      <c r="D353" s="43">
        <v>0</v>
      </c>
      <c r="E353" s="43">
        <f t="shared" si="55"/>
        <v>0</v>
      </c>
      <c r="G353" s="43">
        <v>6</v>
      </c>
      <c r="H353" s="43">
        <v>11</v>
      </c>
      <c r="I353" s="43">
        <v>0</v>
      </c>
      <c r="J353" s="43">
        <v>2</v>
      </c>
      <c r="K353" s="43">
        <v>0</v>
      </c>
      <c r="L353" s="43">
        <v>0</v>
      </c>
      <c r="M353" s="43">
        <v>-1</v>
      </c>
      <c r="N353" s="43">
        <f t="shared" si="56"/>
        <v>32</v>
      </c>
      <c r="O353" s="43">
        <f t="shared" si="57"/>
        <v>6</v>
      </c>
      <c r="P353" s="43">
        <f t="shared" si="58"/>
        <v>11</v>
      </c>
      <c r="Q353" s="43">
        <f t="shared" si="59"/>
        <v>0</v>
      </c>
      <c r="R353" s="43">
        <f t="shared" si="60"/>
        <v>2</v>
      </c>
      <c r="S353" s="43">
        <f t="shared" si="61"/>
        <v>0</v>
      </c>
      <c r="T353" s="43">
        <f t="shared" si="62"/>
        <v>0</v>
      </c>
      <c r="U353" s="43">
        <f t="shared" si="63"/>
        <v>-1</v>
      </c>
      <c r="V353" s="43">
        <f t="shared" si="64"/>
        <v>32</v>
      </c>
      <c r="W353" s="43">
        <f t="shared" si="65"/>
        <v>5.333333333333333</v>
      </c>
      <c r="AF353" s="43"/>
    </row>
    <row r="354" spans="2:32">
      <c r="B354" s="43" t="s">
        <v>23892</v>
      </c>
      <c r="C354" s="43">
        <v>0</v>
      </c>
      <c r="D354" s="43">
        <v>0</v>
      </c>
      <c r="E354" s="43">
        <f t="shared" si="55"/>
        <v>1</v>
      </c>
      <c r="G354">
        <v>6</v>
      </c>
      <c r="H354" s="43">
        <v>11</v>
      </c>
      <c r="I354" s="43">
        <v>0</v>
      </c>
      <c r="J354">
        <v>2</v>
      </c>
      <c r="K354" s="43">
        <v>0</v>
      </c>
      <c r="L354" s="43">
        <v>0</v>
      </c>
      <c r="M354">
        <v>-1</v>
      </c>
      <c r="N354" s="43">
        <f t="shared" si="56"/>
        <v>32</v>
      </c>
      <c r="O354" s="43">
        <f t="shared" si="57"/>
        <v>6</v>
      </c>
      <c r="P354" s="43">
        <f t="shared" si="58"/>
        <v>11</v>
      </c>
      <c r="Q354" s="43">
        <f t="shared" si="59"/>
        <v>0</v>
      </c>
      <c r="R354" s="43">
        <f t="shared" si="60"/>
        <v>2</v>
      </c>
      <c r="S354" s="43">
        <f t="shared" si="61"/>
        <v>0</v>
      </c>
      <c r="T354" s="43">
        <f t="shared" si="62"/>
        <v>0</v>
      </c>
      <c r="U354" s="43">
        <f t="shared" si="63"/>
        <v>-1</v>
      </c>
      <c r="V354" s="43">
        <f t="shared" si="64"/>
        <v>32</v>
      </c>
      <c r="W354" s="43">
        <f t="shared" si="65"/>
        <v>5.333333333333333</v>
      </c>
      <c r="AF354" s="43"/>
    </row>
    <row r="355" spans="2:32">
      <c r="B355" s="43" t="s">
        <v>24834</v>
      </c>
      <c r="C355" s="43">
        <v>0</v>
      </c>
      <c r="D355" s="43">
        <v>0</v>
      </c>
      <c r="E355" s="43">
        <f t="shared" si="55"/>
        <v>0</v>
      </c>
      <c r="G355">
        <v>6</v>
      </c>
      <c r="H355" s="43">
        <v>14</v>
      </c>
      <c r="I355" s="43">
        <v>0</v>
      </c>
      <c r="J355">
        <v>1</v>
      </c>
      <c r="K355" s="43">
        <v>0</v>
      </c>
      <c r="L355" s="43">
        <v>0</v>
      </c>
      <c r="M355">
        <v>0</v>
      </c>
      <c r="N355" s="43">
        <f t="shared" si="56"/>
        <v>36</v>
      </c>
      <c r="O355" s="43">
        <f t="shared" si="57"/>
        <v>6</v>
      </c>
      <c r="P355" s="43">
        <f t="shared" si="58"/>
        <v>14</v>
      </c>
      <c r="Q355" s="43">
        <f t="shared" si="59"/>
        <v>0</v>
      </c>
      <c r="R355" s="43">
        <f t="shared" si="60"/>
        <v>1</v>
      </c>
      <c r="S355" s="43">
        <f t="shared" si="61"/>
        <v>0</v>
      </c>
      <c r="T355" s="43">
        <f t="shared" si="62"/>
        <v>0</v>
      </c>
      <c r="U355" s="43">
        <f t="shared" si="63"/>
        <v>0</v>
      </c>
      <c r="V355" s="43">
        <f t="shared" si="64"/>
        <v>36</v>
      </c>
      <c r="W355" s="43">
        <f t="shared" si="65"/>
        <v>6</v>
      </c>
      <c r="AF355" s="43"/>
    </row>
    <row r="356" spans="2:32">
      <c r="B356" s="43" t="s">
        <v>23893</v>
      </c>
      <c r="C356" s="43">
        <v>0</v>
      </c>
      <c r="D356" s="43">
        <v>0</v>
      </c>
      <c r="E356" s="43">
        <f t="shared" si="55"/>
        <v>1</v>
      </c>
      <c r="G356">
        <v>6</v>
      </c>
      <c r="H356" s="43">
        <v>14</v>
      </c>
      <c r="I356" s="43">
        <v>0</v>
      </c>
      <c r="J356">
        <v>1</v>
      </c>
      <c r="K356" s="43">
        <v>0</v>
      </c>
      <c r="L356" s="43">
        <v>0</v>
      </c>
      <c r="M356">
        <v>0</v>
      </c>
      <c r="N356" s="43">
        <f t="shared" si="56"/>
        <v>36</v>
      </c>
      <c r="O356" s="43">
        <f t="shared" si="57"/>
        <v>6</v>
      </c>
      <c r="P356" s="43">
        <f t="shared" si="58"/>
        <v>14</v>
      </c>
      <c r="Q356" s="43">
        <f t="shared" si="59"/>
        <v>0</v>
      </c>
      <c r="R356" s="43">
        <f t="shared" si="60"/>
        <v>1</v>
      </c>
      <c r="S356" s="43">
        <f t="shared" si="61"/>
        <v>0</v>
      </c>
      <c r="T356" s="43">
        <f t="shared" si="62"/>
        <v>0</v>
      </c>
      <c r="U356" s="43">
        <f t="shared" si="63"/>
        <v>0</v>
      </c>
      <c r="V356" s="43">
        <f t="shared" si="64"/>
        <v>36</v>
      </c>
      <c r="W356" s="43">
        <f t="shared" si="65"/>
        <v>6</v>
      </c>
      <c r="AF356" s="43"/>
    </row>
    <row r="357" spans="2:32">
      <c r="B357" s="43" t="s">
        <v>24835</v>
      </c>
      <c r="C357" s="43">
        <v>0</v>
      </c>
      <c r="D357" s="43">
        <v>0</v>
      </c>
      <c r="E357" s="43">
        <f t="shared" si="55"/>
        <v>0</v>
      </c>
      <c r="G357">
        <v>27</v>
      </c>
      <c r="H357" s="43">
        <v>42</v>
      </c>
      <c r="I357">
        <v>7</v>
      </c>
      <c r="J357">
        <v>17</v>
      </c>
      <c r="K357">
        <v>3</v>
      </c>
      <c r="L357">
        <v>1</v>
      </c>
      <c r="M357">
        <v>-4</v>
      </c>
      <c r="N357" s="43">
        <f t="shared" si="56"/>
        <v>120</v>
      </c>
      <c r="O357" s="43">
        <f t="shared" si="57"/>
        <v>27</v>
      </c>
      <c r="P357" s="43">
        <f t="shared" si="58"/>
        <v>42</v>
      </c>
      <c r="Q357" s="43">
        <f t="shared" si="59"/>
        <v>7</v>
      </c>
      <c r="R357" s="43">
        <f t="shared" si="60"/>
        <v>17</v>
      </c>
      <c r="S357" s="43">
        <f t="shared" si="61"/>
        <v>3</v>
      </c>
      <c r="T357" s="43">
        <f t="shared" si="62"/>
        <v>1</v>
      </c>
      <c r="U357" s="43">
        <f t="shared" si="63"/>
        <v>-4</v>
      </c>
      <c r="V357" s="43">
        <f t="shared" si="64"/>
        <v>120</v>
      </c>
      <c r="W357" s="43">
        <f t="shared" si="65"/>
        <v>4.4444444444444446</v>
      </c>
      <c r="AF357" s="43"/>
    </row>
    <row r="358" spans="2:32">
      <c r="B358" s="43" t="s">
        <v>24836</v>
      </c>
      <c r="C358" s="43">
        <v>0</v>
      </c>
      <c r="D358" s="43">
        <v>0</v>
      </c>
      <c r="E358" s="43">
        <f t="shared" si="55"/>
        <v>0</v>
      </c>
      <c r="G358">
        <v>8</v>
      </c>
      <c r="H358" s="43">
        <v>16</v>
      </c>
      <c r="I358">
        <v>0</v>
      </c>
      <c r="J358">
        <v>2</v>
      </c>
      <c r="K358" s="43">
        <v>0</v>
      </c>
      <c r="L358" s="43">
        <v>0</v>
      </c>
      <c r="M358">
        <v>0</v>
      </c>
      <c r="N358" s="43">
        <f t="shared" si="56"/>
        <v>44</v>
      </c>
      <c r="O358" s="43">
        <f t="shared" si="57"/>
        <v>8</v>
      </c>
      <c r="P358" s="43">
        <f t="shared" si="58"/>
        <v>16</v>
      </c>
      <c r="Q358" s="43">
        <f t="shared" si="59"/>
        <v>0</v>
      </c>
      <c r="R358" s="43">
        <f t="shared" si="60"/>
        <v>2</v>
      </c>
      <c r="S358" s="43">
        <f t="shared" si="61"/>
        <v>0</v>
      </c>
      <c r="T358" s="43">
        <f t="shared" si="62"/>
        <v>0</v>
      </c>
      <c r="U358" s="43">
        <f t="shared" si="63"/>
        <v>0</v>
      </c>
      <c r="V358" s="43">
        <f t="shared" si="64"/>
        <v>44</v>
      </c>
      <c r="W358" s="43">
        <f t="shared" si="65"/>
        <v>5.5</v>
      </c>
      <c r="AF358" s="43"/>
    </row>
    <row r="359" spans="2:32">
      <c r="B359" s="43" t="s">
        <v>23894</v>
      </c>
      <c r="C359" s="43">
        <v>0</v>
      </c>
      <c r="D359" s="43">
        <v>0</v>
      </c>
      <c r="E359" s="43">
        <f t="shared" si="55"/>
        <v>1</v>
      </c>
      <c r="G359">
        <v>8</v>
      </c>
      <c r="H359" s="43">
        <v>16</v>
      </c>
      <c r="I359">
        <v>0</v>
      </c>
      <c r="J359">
        <v>2</v>
      </c>
      <c r="K359" s="43">
        <v>0</v>
      </c>
      <c r="L359" s="43">
        <v>0</v>
      </c>
      <c r="M359">
        <v>0</v>
      </c>
      <c r="N359" s="43">
        <f t="shared" si="56"/>
        <v>44</v>
      </c>
      <c r="O359" s="43">
        <f t="shared" si="57"/>
        <v>8</v>
      </c>
      <c r="P359" s="43">
        <f t="shared" si="58"/>
        <v>16</v>
      </c>
      <c r="Q359" s="43">
        <f t="shared" si="59"/>
        <v>0</v>
      </c>
      <c r="R359" s="43">
        <f t="shared" si="60"/>
        <v>2</v>
      </c>
      <c r="S359" s="43">
        <f t="shared" si="61"/>
        <v>0</v>
      </c>
      <c r="T359" s="43">
        <f t="shared" si="62"/>
        <v>0</v>
      </c>
      <c r="U359" s="43">
        <f t="shared" si="63"/>
        <v>0</v>
      </c>
      <c r="V359" s="43">
        <f t="shared" si="64"/>
        <v>44</v>
      </c>
      <c r="W359" s="43">
        <f t="shared" si="65"/>
        <v>5.5</v>
      </c>
      <c r="AF359" s="43"/>
    </row>
    <row r="360" spans="2:32">
      <c r="B360" s="43" t="s">
        <v>24837</v>
      </c>
      <c r="C360" s="43">
        <v>0</v>
      </c>
      <c r="D360" s="43">
        <v>0</v>
      </c>
      <c r="E360" s="43">
        <f t="shared" si="55"/>
        <v>0</v>
      </c>
      <c r="G360">
        <v>6</v>
      </c>
      <c r="H360" s="43">
        <v>12</v>
      </c>
      <c r="I360">
        <v>3</v>
      </c>
      <c r="J360">
        <v>1</v>
      </c>
      <c r="K360" s="43">
        <v>0</v>
      </c>
      <c r="L360" s="43">
        <v>0</v>
      </c>
      <c r="M360">
        <v>1</v>
      </c>
      <c r="N360" s="43">
        <f t="shared" si="56"/>
        <v>24</v>
      </c>
      <c r="O360" s="43">
        <f t="shared" si="57"/>
        <v>6</v>
      </c>
      <c r="P360" s="43">
        <f t="shared" si="58"/>
        <v>12</v>
      </c>
      <c r="Q360" s="43">
        <f t="shared" si="59"/>
        <v>3</v>
      </c>
      <c r="R360" s="43">
        <f t="shared" si="60"/>
        <v>1</v>
      </c>
      <c r="S360" s="43">
        <f t="shared" si="61"/>
        <v>0</v>
      </c>
      <c r="T360" s="43">
        <f t="shared" si="62"/>
        <v>0</v>
      </c>
      <c r="U360" s="43">
        <f t="shared" si="63"/>
        <v>1</v>
      </c>
      <c r="V360" s="43">
        <f t="shared" si="64"/>
        <v>24</v>
      </c>
      <c r="W360" s="43">
        <f t="shared" si="65"/>
        <v>4</v>
      </c>
      <c r="AF360" s="43"/>
    </row>
    <row r="361" spans="2:32">
      <c r="B361" s="43" t="s">
        <v>790</v>
      </c>
      <c r="C361" s="43">
        <v>0</v>
      </c>
      <c r="D361" s="43">
        <v>0</v>
      </c>
      <c r="E361" s="43">
        <f t="shared" si="55"/>
        <v>0</v>
      </c>
      <c r="G361">
        <v>0</v>
      </c>
      <c r="H361" s="43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 s="43">
        <f t="shared" si="56"/>
        <v>0</v>
      </c>
      <c r="O361" s="43">
        <f t="shared" si="57"/>
        <v>0</v>
      </c>
      <c r="P361" s="43">
        <f t="shared" si="58"/>
        <v>1</v>
      </c>
      <c r="Q361" s="43">
        <f t="shared" si="59"/>
        <v>0</v>
      </c>
      <c r="R361" s="43">
        <f t="shared" si="60"/>
        <v>0</v>
      </c>
      <c r="S361" s="43">
        <f t="shared" si="61"/>
        <v>0</v>
      </c>
      <c r="T361" s="43">
        <f t="shared" si="62"/>
        <v>0</v>
      </c>
      <c r="U361" s="43">
        <f t="shared" si="63"/>
        <v>1</v>
      </c>
      <c r="V361" s="43">
        <f t="shared" si="64"/>
        <v>0</v>
      </c>
      <c r="W361" s="43">
        <f t="shared" si="65"/>
        <v>0</v>
      </c>
      <c r="AF361" s="43"/>
    </row>
    <row r="362" spans="2:32">
      <c r="B362" s="43" t="s">
        <v>24838</v>
      </c>
      <c r="C362" s="43">
        <v>0</v>
      </c>
      <c r="D362" s="43">
        <v>0</v>
      </c>
      <c r="E362" s="43">
        <f t="shared" si="55"/>
        <v>0</v>
      </c>
      <c r="G362">
        <v>6</v>
      </c>
      <c r="H362" s="43">
        <v>9</v>
      </c>
      <c r="I362">
        <v>2</v>
      </c>
      <c r="J362">
        <v>6</v>
      </c>
      <c r="K362">
        <v>1</v>
      </c>
      <c r="L362">
        <v>0</v>
      </c>
      <c r="M362">
        <v>-2</v>
      </c>
      <c r="N362" s="43">
        <f t="shared" si="56"/>
        <v>22</v>
      </c>
      <c r="O362" s="43">
        <f t="shared" si="57"/>
        <v>6</v>
      </c>
      <c r="P362" s="43">
        <f t="shared" si="58"/>
        <v>9</v>
      </c>
      <c r="Q362" s="43">
        <f t="shared" si="59"/>
        <v>2</v>
      </c>
      <c r="R362" s="43">
        <f t="shared" si="60"/>
        <v>6</v>
      </c>
      <c r="S362" s="43">
        <f t="shared" si="61"/>
        <v>1</v>
      </c>
      <c r="T362" s="43">
        <f t="shared" si="62"/>
        <v>0</v>
      </c>
      <c r="U362" s="43">
        <f t="shared" si="63"/>
        <v>-2</v>
      </c>
      <c r="V362" s="43">
        <f t="shared" si="64"/>
        <v>22</v>
      </c>
      <c r="W362" s="43">
        <f t="shared" si="65"/>
        <v>3.6666666666666665</v>
      </c>
      <c r="AF362" s="43"/>
    </row>
    <row r="363" spans="2:32">
      <c r="B363" s="43" t="s">
        <v>24839</v>
      </c>
      <c r="C363" s="43">
        <v>0</v>
      </c>
      <c r="D363" s="43">
        <v>0</v>
      </c>
      <c r="E363" s="43">
        <f t="shared" si="55"/>
        <v>0</v>
      </c>
      <c r="G363">
        <v>6</v>
      </c>
      <c r="H363" s="43">
        <v>7</v>
      </c>
      <c r="I363">
        <v>2</v>
      </c>
      <c r="J363">
        <v>5</v>
      </c>
      <c r="K363">
        <v>1</v>
      </c>
      <c r="L363">
        <v>0</v>
      </c>
      <c r="M363">
        <v>-2</v>
      </c>
      <c r="N363" s="43">
        <f t="shared" si="56"/>
        <v>22</v>
      </c>
      <c r="O363" s="43">
        <f t="shared" si="57"/>
        <v>6</v>
      </c>
      <c r="P363" s="43">
        <f t="shared" si="58"/>
        <v>7</v>
      </c>
      <c r="Q363" s="43">
        <f t="shared" si="59"/>
        <v>2</v>
      </c>
      <c r="R363" s="43">
        <f t="shared" si="60"/>
        <v>5</v>
      </c>
      <c r="S363" s="43">
        <f t="shared" si="61"/>
        <v>1</v>
      </c>
      <c r="T363" s="43">
        <f t="shared" si="62"/>
        <v>0</v>
      </c>
      <c r="U363" s="43">
        <f t="shared" si="63"/>
        <v>-2</v>
      </c>
      <c r="V363" s="43">
        <f t="shared" si="64"/>
        <v>22</v>
      </c>
      <c r="W363" s="43">
        <f t="shared" si="65"/>
        <v>3.6666666666666665</v>
      </c>
      <c r="AF363" s="43"/>
    </row>
    <row r="364" spans="2:32">
      <c r="B364" s="43" t="s">
        <v>24840</v>
      </c>
      <c r="C364" s="43">
        <v>0</v>
      </c>
      <c r="D364" s="43">
        <v>0</v>
      </c>
      <c r="E364" s="43">
        <f t="shared" si="55"/>
        <v>0</v>
      </c>
      <c r="G364">
        <v>10</v>
      </c>
      <c r="H364" s="43">
        <v>11</v>
      </c>
      <c r="I364">
        <v>4</v>
      </c>
      <c r="J364">
        <v>8</v>
      </c>
      <c r="K364">
        <v>1</v>
      </c>
      <c r="L364">
        <v>0</v>
      </c>
      <c r="M364">
        <v>-2</v>
      </c>
      <c r="N364" s="43">
        <f t="shared" si="56"/>
        <v>30</v>
      </c>
      <c r="O364" s="43">
        <f t="shared" si="57"/>
        <v>10</v>
      </c>
      <c r="P364" s="43">
        <f t="shared" si="58"/>
        <v>11</v>
      </c>
      <c r="Q364" s="43">
        <f t="shared" si="59"/>
        <v>4</v>
      </c>
      <c r="R364" s="43">
        <f t="shared" si="60"/>
        <v>8</v>
      </c>
      <c r="S364" s="43">
        <f t="shared" si="61"/>
        <v>1</v>
      </c>
      <c r="T364" s="43">
        <f t="shared" si="62"/>
        <v>0</v>
      </c>
      <c r="U364" s="43">
        <f t="shared" si="63"/>
        <v>-2</v>
      </c>
      <c r="V364" s="43">
        <f t="shared" si="64"/>
        <v>30</v>
      </c>
      <c r="W364" s="43">
        <f t="shared" si="65"/>
        <v>3</v>
      </c>
      <c r="AF364" s="43"/>
    </row>
    <row r="365" spans="2:32">
      <c r="B365" s="43" t="s">
        <v>25182</v>
      </c>
      <c r="C365" s="43">
        <v>0</v>
      </c>
      <c r="D365" s="43">
        <v>0</v>
      </c>
      <c r="E365" s="43">
        <f t="shared" si="55"/>
        <v>0</v>
      </c>
      <c r="G365">
        <v>10</v>
      </c>
      <c r="H365" s="43">
        <v>9</v>
      </c>
      <c r="I365">
        <v>1</v>
      </c>
      <c r="J365">
        <v>1</v>
      </c>
      <c r="K365" s="43">
        <v>0</v>
      </c>
      <c r="L365" s="43">
        <v>0</v>
      </c>
      <c r="M365">
        <v>0</v>
      </c>
      <c r="N365" s="43">
        <f t="shared" si="56"/>
        <v>44</v>
      </c>
      <c r="O365" s="43">
        <f t="shared" si="57"/>
        <v>10</v>
      </c>
      <c r="P365" s="43">
        <f t="shared" si="58"/>
        <v>9</v>
      </c>
      <c r="Q365" s="43">
        <f t="shared" si="59"/>
        <v>1</v>
      </c>
      <c r="R365" s="43">
        <f t="shared" si="60"/>
        <v>1</v>
      </c>
      <c r="S365" s="43">
        <f t="shared" si="61"/>
        <v>0</v>
      </c>
      <c r="T365" s="43">
        <f t="shared" si="62"/>
        <v>0</v>
      </c>
      <c r="U365" s="43">
        <f t="shared" si="63"/>
        <v>0</v>
      </c>
      <c r="V365" s="43">
        <f t="shared" si="64"/>
        <v>44</v>
      </c>
      <c r="W365" s="43">
        <f t="shared" si="65"/>
        <v>4.4000000000000004</v>
      </c>
      <c r="AF365" s="43"/>
    </row>
    <row r="366" spans="2:32">
      <c r="B366" s="43" t="s">
        <v>25181</v>
      </c>
      <c r="C366" s="43">
        <v>0</v>
      </c>
      <c r="D366" s="43">
        <v>0</v>
      </c>
      <c r="E366" s="43">
        <f t="shared" si="55"/>
        <v>1</v>
      </c>
      <c r="G366">
        <v>10</v>
      </c>
      <c r="H366" s="43">
        <v>9</v>
      </c>
      <c r="I366">
        <v>1</v>
      </c>
      <c r="J366">
        <v>1</v>
      </c>
      <c r="K366" s="43">
        <v>0</v>
      </c>
      <c r="L366" s="43">
        <v>0</v>
      </c>
      <c r="M366">
        <v>0</v>
      </c>
      <c r="N366" s="43">
        <f t="shared" si="56"/>
        <v>44</v>
      </c>
      <c r="O366" s="43">
        <f t="shared" si="57"/>
        <v>10</v>
      </c>
      <c r="P366" s="43">
        <f t="shared" si="58"/>
        <v>9</v>
      </c>
      <c r="Q366" s="43">
        <f t="shared" si="59"/>
        <v>1</v>
      </c>
      <c r="R366" s="43">
        <f t="shared" si="60"/>
        <v>1</v>
      </c>
      <c r="S366" s="43">
        <f t="shared" si="61"/>
        <v>0</v>
      </c>
      <c r="T366" s="43">
        <f t="shared" si="62"/>
        <v>0</v>
      </c>
      <c r="U366" s="43">
        <f t="shared" si="63"/>
        <v>0</v>
      </c>
      <c r="V366" s="43">
        <f t="shared" si="64"/>
        <v>44</v>
      </c>
      <c r="W366" s="43">
        <f t="shared" si="65"/>
        <v>4.4000000000000004</v>
      </c>
      <c r="AF366" s="43"/>
    </row>
    <row r="367" spans="2:32">
      <c r="B367" s="43" t="s">
        <v>25184</v>
      </c>
      <c r="C367" s="43">
        <v>0</v>
      </c>
      <c r="D367" s="43">
        <v>0</v>
      </c>
      <c r="E367" s="43">
        <f t="shared" si="55"/>
        <v>0</v>
      </c>
      <c r="G367">
        <v>10</v>
      </c>
      <c r="H367" s="43">
        <v>8</v>
      </c>
      <c r="I367">
        <v>1</v>
      </c>
      <c r="J367">
        <v>2</v>
      </c>
      <c r="K367" s="43">
        <v>0</v>
      </c>
      <c r="L367" s="43">
        <v>0</v>
      </c>
      <c r="M367">
        <v>-1</v>
      </c>
      <c r="N367" s="43">
        <f t="shared" si="56"/>
        <v>42</v>
      </c>
      <c r="O367" s="43">
        <f t="shared" si="57"/>
        <v>10</v>
      </c>
      <c r="P367" s="43">
        <f t="shared" si="58"/>
        <v>8</v>
      </c>
      <c r="Q367" s="43">
        <f t="shared" si="59"/>
        <v>1</v>
      </c>
      <c r="R367" s="43">
        <f t="shared" si="60"/>
        <v>2</v>
      </c>
      <c r="S367" s="43">
        <f t="shared" si="61"/>
        <v>0</v>
      </c>
      <c r="T367" s="43">
        <f t="shared" si="62"/>
        <v>0</v>
      </c>
      <c r="U367" s="43">
        <f t="shared" si="63"/>
        <v>-1</v>
      </c>
      <c r="V367" s="43">
        <f t="shared" si="64"/>
        <v>42</v>
      </c>
      <c r="W367" s="43">
        <f t="shared" si="65"/>
        <v>4.2</v>
      </c>
      <c r="AF367" s="43"/>
    </row>
    <row r="368" spans="2:32">
      <c r="B368" s="43" t="s">
        <v>25183</v>
      </c>
      <c r="C368" s="43">
        <v>0</v>
      </c>
      <c r="D368" s="43">
        <v>0</v>
      </c>
      <c r="E368" s="43">
        <f t="shared" si="55"/>
        <v>1</v>
      </c>
      <c r="G368">
        <v>10</v>
      </c>
      <c r="H368" s="43">
        <v>8</v>
      </c>
      <c r="I368">
        <v>1</v>
      </c>
      <c r="J368">
        <v>2</v>
      </c>
      <c r="K368" s="43">
        <v>0</v>
      </c>
      <c r="L368" s="43">
        <v>0</v>
      </c>
      <c r="M368">
        <v>-1</v>
      </c>
      <c r="N368" s="43">
        <f t="shared" si="56"/>
        <v>42</v>
      </c>
      <c r="O368" s="43">
        <f t="shared" si="57"/>
        <v>10</v>
      </c>
      <c r="P368" s="43">
        <f t="shared" si="58"/>
        <v>8</v>
      </c>
      <c r="Q368" s="43">
        <f t="shared" si="59"/>
        <v>1</v>
      </c>
      <c r="R368" s="43">
        <f t="shared" si="60"/>
        <v>2</v>
      </c>
      <c r="S368" s="43">
        <f t="shared" si="61"/>
        <v>0</v>
      </c>
      <c r="T368" s="43">
        <f t="shared" si="62"/>
        <v>0</v>
      </c>
      <c r="U368" s="43">
        <f t="shared" si="63"/>
        <v>-1</v>
      </c>
      <c r="V368" s="43">
        <f t="shared" si="64"/>
        <v>42</v>
      </c>
      <c r="W368" s="43">
        <f t="shared" si="65"/>
        <v>4.2</v>
      </c>
      <c r="AF368" s="43"/>
    </row>
    <row r="369" spans="1:32">
      <c r="B369" s="43" t="s">
        <v>25186</v>
      </c>
      <c r="C369" s="43">
        <v>0</v>
      </c>
      <c r="D369" s="43">
        <v>0</v>
      </c>
      <c r="E369" s="43">
        <f t="shared" si="55"/>
        <v>0</v>
      </c>
      <c r="G369" s="43">
        <v>10</v>
      </c>
      <c r="H369" s="43">
        <v>11</v>
      </c>
      <c r="I369" s="43">
        <v>1</v>
      </c>
      <c r="J369" s="43">
        <v>1</v>
      </c>
      <c r="K369" s="43">
        <v>0</v>
      </c>
      <c r="L369" s="43">
        <v>0</v>
      </c>
      <c r="M369" s="43">
        <v>0</v>
      </c>
      <c r="N369" s="43">
        <f t="shared" si="56"/>
        <v>46</v>
      </c>
      <c r="O369" s="43">
        <f t="shared" si="57"/>
        <v>10</v>
      </c>
      <c r="P369" s="43">
        <f t="shared" si="58"/>
        <v>11</v>
      </c>
      <c r="Q369" s="43">
        <f t="shared" si="59"/>
        <v>1</v>
      </c>
      <c r="R369" s="43">
        <f t="shared" si="60"/>
        <v>1</v>
      </c>
      <c r="S369" s="43">
        <f t="shared" si="61"/>
        <v>0</v>
      </c>
      <c r="T369" s="43">
        <f t="shared" si="62"/>
        <v>0</v>
      </c>
      <c r="U369" s="43">
        <f t="shared" si="63"/>
        <v>0</v>
      </c>
      <c r="V369" s="43">
        <f t="shared" si="64"/>
        <v>46</v>
      </c>
      <c r="W369" s="43">
        <f t="shared" si="65"/>
        <v>4.5999999999999996</v>
      </c>
      <c r="AF369" s="43"/>
    </row>
    <row r="370" spans="1:32">
      <c r="B370" s="43" t="s">
        <v>25185</v>
      </c>
      <c r="C370" s="43">
        <v>0</v>
      </c>
      <c r="D370" s="43">
        <v>0</v>
      </c>
      <c r="E370" s="43">
        <f t="shared" si="55"/>
        <v>1</v>
      </c>
      <c r="G370">
        <v>10</v>
      </c>
      <c r="H370" s="43">
        <v>11</v>
      </c>
      <c r="I370">
        <v>1</v>
      </c>
      <c r="J370">
        <v>1</v>
      </c>
      <c r="K370" s="43">
        <v>0</v>
      </c>
      <c r="L370" s="43">
        <v>0</v>
      </c>
      <c r="M370">
        <v>0</v>
      </c>
      <c r="N370" s="43">
        <f t="shared" si="56"/>
        <v>46</v>
      </c>
      <c r="O370" s="43">
        <f t="shared" si="57"/>
        <v>10</v>
      </c>
      <c r="P370" s="43">
        <f t="shared" si="58"/>
        <v>11</v>
      </c>
      <c r="Q370" s="43">
        <f t="shared" si="59"/>
        <v>1</v>
      </c>
      <c r="R370" s="43">
        <f t="shared" si="60"/>
        <v>1</v>
      </c>
      <c r="S370" s="43">
        <f t="shared" si="61"/>
        <v>0</v>
      </c>
      <c r="T370" s="43">
        <f t="shared" si="62"/>
        <v>0</v>
      </c>
      <c r="U370" s="43">
        <f t="shared" si="63"/>
        <v>0</v>
      </c>
      <c r="V370" s="43">
        <f t="shared" si="64"/>
        <v>46</v>
      </c>
      <c r="W370" s="43">
        <f t="shared" si="65"/>
        <v>4.5999999999999996</v>
      </c>
      <c r="AF370" s="43"/>
    </row>
    <row r="371" spans="1:32">
      <c r="B371" s="43" t="s">
        <v>25188</v>
      </c>
      <c r="C371" s="43">
        <v>0</v>
      </c>
      <c r="D371" s="43">
        <v>0</v>
      </c>
      <c r="E371" s="43">
        <f t="shared" si="55"/>
        <v>0</v>
      </c>
      <c r="G371">
        <v>12</v>
      </c>
      <c r="H371" s="43">
        <v>13</v>
      </c>
      <c r="I371">
        <v>1</v>
      </c>
      <c r="J371">
        <v>2</v>
      </c>
      <c r="K371" s="43">
        <v>0</v>
      </c>
      <c r="L371" s="43">
        <v>0</v>
      </c>
      <c r="M371">
        <v>0</v>
      </c>
      <c r="N371" s="43">
        <f t="shared" si="56"/>
        <v>54</v>
      </c>
      <c r="O371" s="43">
        <f t="shared" si="57"/>
        <v>12</v>
      </c>
      <c r="P371" s="43">
        <f t="shared" si="58"/>
        <v>13</v>
      </c>
      <c r="Q371" s="43">
        <f t="shared" si="59"/>
        <v>1</v>
      </c>
      <c r="R371" s="43">
        <f t="shared" si="60"/>
        <v>2</v>
      </c>
      <c r="S371" s="43">
        <f t="shared" si="61"/>
        <v>0</v>
      </c>
      <c r="T371" s="43">
        <f t="shared" si="62"/>
        <v>0</v>
      </c>
      <c r="U371" s="43">
        <f t="shared" si="63"/>
        <v>0</v>
      </c>
      <c r="V371" s="43">
        <f t="shared" si="64"/>
        <v>54</v>
      </c>
      <c r="W371" s="43">
        <f t="shared" si="65"/>
        <v>4.5</v>
      </c>
      <c r="AF371" s="43"/>
    </row>
    <row r="372" spans="1:32">
      <c r="B372" s="43" t="s">
        <v>25187</v>
      </c>
      <c r="C372" s="43">
        <v>0</v>
      </c>
      <c r="D372" s="43">
        <v>0</v>
      </c>
      <c r="E372" s="43">
        <f t="shared" si="55"/>
        <v>1</v>
      </c>
      <c r="G372">
        <v>12</v>
      </c>
      <c r="H372" s="43">
        <v>13</v>
      </c>
      <c r="I372">
        <v>1</v>
      </c>
      <c r="J372">
        <v>2</v>
      </c>
      <c r="K372" s="43">
        <v>0</v>
      </c>
      <c r="L372" s="43">
        <v>0</v>
      </c>
      <c r="M372">
        <v>0</v>
      </c>
      <c r="N372" s="43">
        <f t="shared" si="56"/>
        <v>54</v>
      </c>
      <c r="O372" s="43">
        <f t="shared" si="57"/>
        <v>12</v>
      </c>
      <c r="P372" s="43">
        <f t="shared" si="58"/>
        <v>13</v>
      </c>
      <c r="Q372" s="43">
        <f t="shared" si="59"/>
        <v>1</v>
      </c>
      <c r="R372" s="43">
        <f t="shared" si="60"/>
        <v>2</v>
      </c>
      <c r="S372" s="43">
        <f t="shared" si="61"/>
        <v>0</v>
      </c>
      <c r="T372" s="43">
        <f t="shared" si="62"/>
        <v>0</v>
      </c>
      <c r="U372" s="43">
        <f t="shared" si="63"/>
        <v>0</v>
      </c>
      <c r="V372" s="43">
        <f t="shared" si="64"/>
        <v>54</v>
      </c>
      <c r="W372" s="43">
        <f t="shared" si="65"/>
        <v>4.5</v>
      </c>
      <c r="AF372" s="43"/>
    </row>
    <row r="373" spans="1:32">
      <c r="A373" t="s">
        <v>23416</v>
      </c>
      <c r="B373" t="s">
        <v>24841</v>
      </c>
      <c r="C373" s="43">
        <v>0</v>
      </c>
      <c r="D373" s="43">
        <v>0</v>
      </c>
      <c r="E373" s="43">
        <f t="shared" si="55"/>
        <v>0</v>
      </c>
      <c r="G373">
        <v>6</v>
      </c>
      <c r="H373" s="43">
        <v>10</v>
      </c>
      <c r="I373">
        <v>1</v>
      </c>
      <c r="J373">
        <v>4</v>
      </c>
      <c r="K373" s="43">
        <v>0</v>
      </c>
      <c r="L373" s="43">
        <v>0</v>
      </c>
      <c r="M373">
        <v>-1</v>
      </c>
      <c r="N373" s="43">
        <f t="shared" si="56"/>
        <v>24</v>
      </c>
      <c r="O373" s="43">
        <f t="shared" si="57"/>
        <v>6</v>
      </c>
      <c r="P373" s="43">
        <f t="shared" si="58"/>
        <v>10</v>
      </c>
      <c r="Q373" s="43">
        <f t="shared" si="59"/>
        <v>1</v>
      </c>
      <c r="R373" s="43">
        <f t="shared" si="60"/>
        <v>4</v>
      </c>
      <c r="S373" s="43">
        <f t="shared" si="61"/>
        <v>0</v>
      </c>
      <c r="T373" s="43">
        <f t="shared" si="62"/>
        <v>0</v>
      </c>
      <c r="U373" s="43">
        <f t="shared" si="63"/>
        <v>-1</v>
      </c>
      <c r="V373" s="43">
        <f t="shared" si="64"/>
        <v>24</v>
      </c>
      <c r="W373" s="43">
        <f t="shared" si="65"/>
        <v>4</v>
      </c>
      <c r="AF373" s="43"/>
    </row>
    <row r="374" spans="1:32">
      <c r="A374" t="s">
        <v>23416</v>
      </c>
      <c r="B374" t="s">
        <v>24842</v>
      </c>
      <c r="C374" s="43">
        <v>0</v>
      </c>
      <c r="D374" s="43">
        <v>0</v>
      </c>
      <c r="E374" s="43">
        <f t="shared" si="55"/>
        <v>0</v>
      </c>
      <c r="G374">
        <v>3</v>
      </c>
      <c r="H374" s="43">
        <v>7</v>
      </c>
      <c r="I374">
        <v>1</v>
      </c>
      <c r="J374">
        <v>2</v>
      </c>
      <c r="K374" s="43">
        <v>0</v>
      </c>
      <c r="L374" s="43">
        <v>0</v>
      </c>
      <c r="M374">
        <v>0</v>
      </c>
      <c r="N374" s="43">
        <f t="shared" si="56"/>
        <v>12</v>
      </c>
      <c r="O374" s="43">
        <f t="shared" si="57"/>
        <v>3</v>
      </c>
      <c r="P374" s="43">
        <f t="shared" si="58"/>
        <v>7</v>
      </c>
      <c r="Q374" s="43">
        <f t="shared" si="59"/>
        <v>1</v>
      </c>
      <c r="R374" s="43">
        <f t="shared" si="60"/>
        <v>2</v>
      </c>
      <c r="S374" s="43">
        <f t="shared" si="61"/>
        <v>0</v>
      </c>
      <c r="T374" s="43">
        <f t="shared" si="62"/>
        <v>0</v>
      </c>
      <c r="U374" s="43">
        <f t="shared" si="63"/>
        <v>0</v>
      </c>
      <c r="V374" s="43">
        <f t="shared" si="64"/>
        <v>12</v>
      </c>
      <c r="W374" s="43">
        <f t="shared" si="65"/>
        <v>4</v>
      </c>
      <c r="AF374" s="43"/>
    </row>
    <row r="375" spans="1:32">
      <c r="A375" t="s">
        <v>23416</v>
      </c>
      <c r="B375" t="s">
        <v>24843</v>
      </c>
      <c r="C375" s="43">
        <v>0</v>
      </c>
      <c r="D375" s="43">
        <v>0</v>
      </c>
      <c r="E375" s="43">
        <f t="shared" si="55"/>
        <v>0</v>
      </c>
      <c r="G375">
        <v>6</v>
      </c>
      <c r="H375" s="43">
        <v>15</v>
      </c>
      <c r="I375">
        <v>4</v>
      </c>
      <c r="J375">
        <v>2</v>
      </c>
      <c r="K375" s="43">
        <v>0</v>
      </c>
      <c r="L375" s="43">
        <v>0</v>
      </c>
      <c r="M375">
        <v>1</v>
      </c>
      <c r="N375" s="43">
        <f t="shared" si="56"/>
        <v>22</v>
      </c>
      <c r="O375" s="43">
        <f t="shared" si="57"/>
        <v>6</v>
      </c>
      <c r="P375" s="43">
        <f t="shared" si="58"/>
        <v>15</v>
      </c>
      <c r="Q375" s="43">
        <f t="shared" si="59"/>
        <v>4</v>
      </c>
      <c r="R375" s="43">
        <f t="shared" si="60"/>
        <v>2</v>
      </c>
      <c r="S375" s="43">
        <f t="shared" si="61"/>
        <v>0</v>
      </c>
      <c r="T375" s="43">
        <f t="shared" si="62"/>
        <v>0</v>
      </c>
      <c r="U375" s="43">
        <f t="shared" si="63"/>
        <v>1</v>
      </c>
      <c r="V375" s="43">
        <f t="shared" si="64"/>
        <v>22</v>
      </c>
      <c r="W375" s="43">
        <f t="shared" si="65"/>
        <v>3.6666666666666665</v>
      </c>
      <c r="AF375" s="43"/>
    </row>
    <row r="376" spans="1:32">
      <c r="A376" t="s">
        <v>23416</v>
      </c>
      <c r="B376" t="s">
        <v>24844</v>
      </c>
      <c r="C376" s="43">
        <v>0</v>
      </c>
      <c r="D376" s="43">
        <v>0</v>
      </c>
      <c r="E376" s="43">
        <f t="shared" si="55"/>
        <v>0</v>
      </c>
      <c r="G376">
        <v>10</v>
      </c>
      <c r="H376" s="43">
        <v>17</v>
      </c>
      <c r="I376">
        <v>4</v>
      </c>
      <c r="J376">
        <v>6</v>
      </c>
      <c r="K376" s="43">
        <v>0</v>
      </c>
      <c r="L376" s="43">
        <v>0</v>
      </c>
      <c r="M376">
        <v>-1</v>
      </c>
      <c r="N376" s="43">
        <f t="shared" si="56"/>
        <v>34</v>
      </c>
      <c r="O376" s="43">
        <f t="shared" si="57"/>
        <v>10</v>
      </c>
      <c r="P376" s="43">
        <f t="shared" si="58"/>
        <v>17</v>
      </c>
      <c r="Q376" s="43">
        <f t="shared" si="59"/>
        <v>4</v>
      </c>
      <c r="R376" s="43">
        <f t="shared" si="60"/>
        <v>6</v>
      </c>
      <c r="S376" s="43">
        <f t="shared" si="61"/>
        <v>0</v>
      </c>
      <c r="T376" s="43">
        <f t="shared" si="62"/>
        <v>0</v>
      </c>
      <c r="U376" s="43">
        <f t="shared" si="63"/>
        <v>-1</v>
      </c>
      <c r="V376" s="43">
        <f t="shared" si="64"/>
        <v>34</v>
      </c>
      <c r="W376" s="43">
        <f t="shared" si="65"/>
        <v>3.4</v>
      </c>
      <c r="AF376" s="43"/>
    </row>
    <row r="377" spans="1:32">
      <c r="A377" t="s">
        <v>23416</v>
      </c>
      <c r="B377" t="s">
        <v>24845</v>
      </c>
      <c r="C377" s="43">
        <v>0</v>
      </c>
      <c r="D377" s="43">
        <v>0</v>
      </c>
      <c r="E377" s="43">
        <f t="shared" si="55"/>
        <v>0</v>
      </c>
      <c r="G377">
        <v>4</v>
      </c>
      <c r="H377" s="43">
        <v>8</v>
      </c>
      <c r="I377">
        <v>2</v>
      </c>
      <c r="J377">
        <v>3</v>
      </c>
      <c r="K377" s="43">
        <v>0</v>
      </c>
      <c r="L377" s="43">
        <v>0</v>
      </c>
      <c r="M377">
        <v>0</v>
      </c>
      <c r="N377" s="43">
        <f t="shared" si="56"/>
        <v>12</v>
      </c>
      <c r="O377" s="43">
        <f t="shared" si="57"/>
        <v>4</v>
      </c>
      <c r="P377" s="43">
        <f t="shared" si="58"/>
        <v>8</v>
      </c>
      <c r="Q377" s="43">
        <f t="shared" si="59"/>
        <v>2</v>
      </c>
      <c r="R377" s="43">
        <f t="shared" si="60"/>
        <v>3</v>
      </c>
      <c r="S377" s="43">
        <f t="shared" si="61"/>
        <v>0</v>
      </c>
      <c r="T377" s="43">
        <f t="shared" si="62"/>
        <v>0</v>
      </c>
      <c r="U377" s="43">
        <f t="shared" si="63"/>
        <v>0</v>
      </c>
      <c r="V377" s="43">
        <f t="shared" si="64"/>
        <v>12</v>
      </c>
      <c r="W377" s="43">
        <f t="shared" si="65"/>
        <v>3</v>
      </c>
      <c r="AF377" s="43"/>
    </row>
    <row r="378" spans="1:32">
      <c r="A378" t="s">
        <v>23416</v>
      </c>
      <c r="B378" t="s">
        <v>24846</v>
      </c>
      <c r="C378" s="43">
        <v>0</v>
      </c>
      <c r="D378" s="43">
        <v>0</v>
      </c>
      <c r="E378" s="43">
        <f t="shared" si="55"/>
        <v>0</v>
      </c>
      <c r="G378">
        <v>4</v>
      </c>
      <c r="H378" s="43">
        <v>6</v>
      </c>
      <c r="I378">
        <v>1</v>
      </c>
      <c r="J378">
        <v>4</v>
      </c>
      <c r="K378" s="43">
        <v>0</v>
      </c>
      <c r="L378" s="43">
        <v>0</v>
      </c>
      <c r="M378">
        <v>-1</v>
      </c>
      <c r="N378" s="43">
        <f t="shared" si="56"/>
        <v>12</v>
      </c>
      <c r="O378" s="43">
        <f t="shared" si="57"/>
        <v>4</v>
      </c>
      <c r="P378" s="43">
        <f t="shared" si="58"/>
        <v>6</v>
      </c>
      <c r="Q378" s="43">
        <f t="shared" si="59"/>
        <v>1</v>
      </c>
      <c r="R378" s="43">
        <f t="shared" si="60"/>
        <v>4</v>
      </c>
      <c r="S378" s="43">
        <f t="shared" si="61"/>
        <v>0</v>
      </c>
      <c r="T378" s="43">
        <f t="shared" si="62"/>
        <v>0</v>
      </c>
      <c r="U378" s="43">
        <f t="shared" si="63"/>
        <v>-1</v>
      </c>
      <c r="V378" s="43">
        <f t="shared" si="64"/>
        <v>12</v>
      </c>
      <c r="W378" s="43">
        <f t="shared" si="65"/>
        <v>3</v>
      </c>
      <c r="AF378" s="43"/>
    </row>
    <row r="379" spans="1:32">
      <c r="A379" t="s">
        <v>23416</v>
      </c>
      <c r="B379" t="s">
        <v>24847</v>
      </c>
      <c r="C379" s="43">
        <v>0</v>
      </c>
      <c r="D379" s="43">
        <v>0</v>
      </c>
      <c r="E379" s="43">
        <f t="shared" si="55"/>
        <v>0</v>
      </c>
      <c r="G379">
        <v>4</v>
      </c>
      <c r="H379" s="43">
        <v>7</v>
      </c>
      <c r="I379">
        <v>1</v>
      </c>
      <c r="J379">
        <v>3</v>
      </c>
      <c r="K379">
        <v>0</v>
      </c>
      <c r="L379">
        <v>0</v>
      </c>
      <c r="M379">
        <v>0</v>
      </c>
      <c r="N379" s="43">
        <f t="shared" si="56"/>
        <v>14</v>
      </c>
      <c r="O379" s="43">
        <f t="shared" si="57"/>
        <v>4</v>
      </c>
      <c r="P379" s="43">
        <f t="shared" si="58"/>
        <v>7</v>
      </c>
      <c r="Q379" s="43">
        <f t="shared" si="59"/>
        <v>1</v>
      </c>
      <c r="R379" s="43">
        <f t="shared" si="60"/>
        <v>3</v>
      </c>
      <c r="S379" s="43">
        <f t="shared" si="61"/>
        <v>0</v>
      </c>
      <c r="T379" s="43">
        <f t="shared" si="62"/>
        <v>0</v>
      </c>
      <c r="U379" s="43">
        <f t="shared" si="63"/>
        <v>0</v>
      </c>
      <c r="V379" s="43">
        <f t="shared" si="64"/>
        <v>14</v>
      </c>
      <c r="W379" s="43">
        <f t="shared" si="65"/>
        <v>3.5</v>
      </c>
      <c r="AF379" s="43"/>
    </row>
    <row r="380" spans="1:32">
      <c r="A380" t="s">
        <v>23416</v>
      </c>
      <c r="B380" t="s">
        <v>24848</v>
      </c>
      <c r="C380" s="43">
        <v>0</v>
      </c>
      <c r="D380" s="43">
        <v>0</v>
      </c>
      <c r="E380" s="43">
        <f t="shared" si="55"/>
        <v>0</v>
      </c>
      <c r="G380">
        <v>4</v>
      </c>
      <c r="H380" s="43">
        <v>6</v>
      </c>
      <c r="I380">
        <v>1</v>
      </c>
      <c r="J380">
        <v>7</v>
      </c>
      <c r="K380">
        <v>1</v>
      </c>
      <c r="L380">
        <v>0</v>
      </c>
      <c r="M380">
        <v>-2</v>
      </c>
      <c r="N380" s="43">
        <f t="shared" si="56"/>
        <v>12</v>
      </c>
      <c r="O380" s="43">
        <f t="shared" si="57"/>
        <v>4</v>
      </c>
      <c r="P380" s="43">
        <f t="shared" si="58"/>
        <v>6</v>
      </c>
      <c r="Q380" s="43">
        <f t="shared" si="59"/>
        <v>1</v>
      </c>
      <c r="R380" s="43">
        <f t="shared" si="60"/>
        <v>7</v>
      </c>
      <c r="S380" s="43">
        <f t="shared" si="61"/>
        <v>1</v>
      </c>
      <c r="T380" s="43">
        <f t="shared" si="62"/>
        <v>0</v>
      </c>
      <c r="U380" s="43">
        <f t="shared" si="63"/>
        <v>-2</v>
      </c>
      <c r="V380" s="43">
        <f t="shared" si="64"/>
        <v>12</v>
      </c>
      <c r="W380" s="43">
        <f t="shared" si="65"/>
        <v>3</v>
      </c>
      <c r="AF380" s="43"/>
    </row>
    <row r="381" spans="1:32">
      <c r="A381" t="s">
        <v>23416</v>
      </c>
      <c r="B381" t="s">
        <v>24849</v>
      </c>
      <c r="C381" s="43">
        <v>0</v>
      </c>
      <c r="D381" s="43">
        <v>0</v>
      </c>
      <c r="E381" s="43">
        <f t="shared" si="55"/>
        <v>0</v>
      </c>
      <c r="G381">
        <v>6</v>
      </c>
      <c r="H381" s="43">
        <v>13</v>
      </c>
      <c r="I381">
        <v>3</v>
      </c>
      <c r="J381">
        <v>3</v>
      </c>
      <c r="K381">
        <v>0</v>
      </c>
      <c r="L381">
        <v>0</v>
      </c>
      <c r="M381">
        <v>0</v>
      </c>
      <c r="N381" s="43">
        <f t="shared" si="56"/>
        <v>22</v>
      </c>
      <c r="O381" s="43">
        <f t="shared" si="57"/>
        <v>6</v>
      </c>
      <c r="P381" s="43">
        <f t="shared" si="58"/>
        <v>13</v>
      </c>
      <c r="Q381" s="43">
        <f t="shared" si="59"/>
        <v>3</v>
      </c>
      <c r="R381" s="43">
        <f t="shared" si="60"/>
        <v>3</v>
      </c>
      <c r="S381" s="43">
        <f t="shared" si="61"/>
        <v>0</v>
      </c>
      <c r="T381" s="43">
        <f t="shared" si="62"/>
        <v>0</v>
      </c>
      <c r="U381" s="43">
        <f t="shared" si="63"/>
        <v>0</v>
      </c>
      <c r="V381" s="43">
        <f t="shared" si="64"/>
        <v>22</v>
      </c>
      <c r="W381" s="43">
        <f t="shared" si="65"/>
        <v>3.6666666666666665</v>
      </c>
      <c r="AF381" s="43"/>
    </row>
    <row r="382" spans="1:32">
      <c r="A382" t="s">
        <v>23416</v>
      </c>
      <c r="B382" t="s">
        <v>24850</v>
      </c>
      <c r="C382" s="43">
        <v>0</v>
      </c>
      <c r="D382" s="43">
        <v>0</v>
      </c>
      <c r="E382" s="43">
        <f t="shared" si="55"/>
        <v>0</v>
      </c>
      <c r="G382">
        <v>7</v>
      </c>
      <c r="H382" s="43">
        <v>14</v>
      </c>
      <c r="I382">
        <v>2</v>
      </c>
      <c r="J382">
        <v>4</v>
      </c>
      <c r="K382">
        <v>0</v>
      </c>
      <c r="L382">
        <v>1</v>
      </c>
      <c r="M382">
        <v>0</v>
      </c>
      <c r="N382" s="43">
        <f t="shared" si="56"/>
        <v>34</v>
      </c>
      <c r="O382" s="43">
        <f t="shared" si="57"/>
        <v>7</v>
      </c>
      <c r="P382" s="43">
        <f t="shared" si="58"/>
        <v>14</v>
      </c>
      <c r="Q382" s="43">
        <f t="shared" si="59"/>
        <v>2</v>
      </c>
      <c r="R382" s="43">
        <f t="shared" si="60"/>
        <v>4</v>
      </c>
      <c r="S382" s="43">
        <f t="shared" si="61"/>
        <v>0</v>
      </c>
      <c r="T382" s="43">
        <f t="shared" si="62"/>
        <v>1</v>
      </c>
      <c r="U382" s="43">
        <f t="shared" si="63"/>
        <v>0</v>
      </c>
      <c r="V382" s="43">
        <f t="shared" si="64"/>
        <v>34</v>
      </c>
      <c r="W382" s="43">
        <f t="shared" si="65"/>
        <v>4.8571428571428568</v>
      </c>
      <c r="AF382" s="43"/>
    </row>
    <row r="383" spans="1:32">
      <c r="A383" t="s">
        <v>23416</v>
      </c>
      <c r="B383" t="s">
        <v>24851</v>
      </c>
      <c r="C383" s="43">
        <v>0</v>
      </c>
      <c r="D383" s="43">
        <v>0</v>
      </c>
      <c r="E383" s="43">
        <f t="shared" si="55"/>
        <v>0</v>
      </c>
      <c r="G383">
        <v>3</v>
      </c>
      <c r="H383" s="43">
        <v>7</v>
      </c>
      <c r="I383">
        <v>1</v>
      </c>
      <c r="J383">
        <v>2</v>
      </c>
      <c r="K383">
        <v>0</v>
      </c>
      <c r="L383">
        <v>1</v>
      </c>
      <c r="M383">
        <v>0</v>
      </c>
      <c r="N383" s="43">
        <f t="shared" si="56"/>
        <v>18</v>
      </c>
      <c r="O383" s="43">
        <f t="shared" si="57"/>
        <v>3</v>
      </c>
      <c r="P383" s="43">
        <f t="shared" si="58"/>
        <v>7</v>
      </c>
      <c r="Q383" s="43">
        <f t="shared" si="59"/>
        <v>1</v>
      </c>
      <c r="R383" s="43">
        <f t="shared" si="60"/>
        <v>2</v>
      </c>
      <c r="S383" s="43">
        <f t="shared" si="61"/>
        <v>0</v>
      </c>
      <c r="T383" s="43">
        <f t="shared" si="62"/>
        <v>1</v>
      </c>
      <c r="U383" s="43">
        <f t="shared" si="63"/>
        <v>0</v>
      </c>
      <c r="V383" s="43">
        <f t="shared" si="64"/>
        <v>18</v>
      </c>
      <c r="W383" s="43">
        <f t="shared" si="65"/>
        <v>6</v>
      </c>
      <c r="AF383" s="43"/>
    </row>
    <row r="384" spans="1:32">
      <c r="A384" t="s">
        <v>23416</v>
      </c>
      <c r="B384" t="s">
        <v>24852</v>
      </c>
      <c r="C384" s="43">
        <v>0</v>
      </c>
      <c r="D384" s="43">
        <v>0</v>
      </c>
      <c r="E384" s="43">
        <f t="shared" si="55"/>
        <v>0</v>
      </c>
      <c r="G384">
        <v>5</v>
      </c>
      <c r="H384" s="43">
        <v>8</v>
      </c>
      <c r="I384">
        <v>1</v>
      </c>
      <c r="J384">
        <v>4</v>
      </c>
      <c r="K384">
        <v>0</v>
      </c>
      <c r="L384">
        <v>0</v>
      </c>
      <c r="M384">
        <v>-1</v>
      </c>
      <c r="N384" s="43">
        <f t="shared" si="56"/>
        <v>18</v>
      </c>
      <c r="O384" s="43">
        <f t="shared" si="57"/>
        <v>5</v>
      </c>
      <c r="P384" s="43">
        <f t="shared" si="58"/>
        <v>8</v>
      </c>
      <c r="Q384" s="43">
        <f t="shared" si="59"/>
        <v>1</v>
      </c>
      <c r="R384" s="43">
        <f t="shared" si="60"/>
        <v>4</v>
      </c>
      <c r="S384" s="43">
        <f t="shared" si="61"/>
        <v>0</v>
      </c>
      <c r="T384" s="43">
        <f t="shared" si="62"/>
        <v>0</v>
      </c>
      <c r="U384" s="43">
        <f t="shared" si="63"/>
        <v>-1</v>
      </c>
      <c r="V384" s="43">
        <f t="shared" si="64"/>
        <v>18</v>
      </c>
      <c r="W384" s="43">
        <f t="shared" si="65"/>
        <v>3.6</v>
      </c>
      <c r="AF384" s="43"/>
    </row>
    <row r="385" spans="1:32">
      <c r="A385" t="s">
        <v>23416</v>
      </c>
      <c r="B385" t="s">
        <v>24853</v>
      </c>
      <c r="C385" s="43">
        <v>0</v>
      </c>
      <c r="D385" s="43">
        <v>0</v>
      </c>
      <c r="E385" s="43">
        <f t="shared" si="55"/>
        <v>0</v>
      </c>
      <c r="G385">
        <v>5</v>
      </c>
      <c r="H385" s="43">
        <v>8</v>
      </c>
      <c r="I385">
        <v>1</v>
      </c>
      <c r="J385">
        <v>7</v>
      </c>
      <c r="K385">
        <v>1</v>
      </c>
      <c r="L385">
        <v>0</v>
      </c>
      <c r="M385">
        <v>-2</v>
      </c>
      <c r="N385" s="43">
        <f t="shared" si="56"/>
        <v>18</v>
      </c>
      <c r="O385" s="43">
        <f t="shared" si="57"/>
        <v>5</v>
      </c>
      <c r="P385" s="43">
        <f t="shared" si="58"/>
        <v>8</v>
      </c>
      <c r="Q385" s="43">
        <f t="shared" si="59"/>
        <v>1</v>
      </c>
      <c r="R385" s="43">
        <f t="shared" si="60"/>
        <v>7</v>
      </c>
      <c r="S385" s="43">
        <f t="shared" si="61"/>
        <v>1</v>
      </c>
      <c r="T385" s="43">
        <f t="shared" si="62"/>
        <v>0</v>
      </c>
      <c r="U385" s="43">
        <f t="shared" si="63"/>
        <v>-2</v>
      </c>
      <c r="V385" s="43">
        <f t="shared" si="64"/>
        <v>18</v>
      </c>
      <c r="W385" s="43">
        <f t="shared" si="65"/>
        <v>3.6</v>
      </c>
      <c r="AF385" s="43"/>
    </row>
    <row r="386" spans="1:32">
      <c r="A386" t="s">
        <v>23416</v>
      </c>
      <c r="B386" t="s">
        <v>24854</v>
      </c>
      <c r="C386" s="43">
        <v>0</v>
      </c>
      <c r="D386" s="43">
        <v>0</v>
      </c>
      <c r="E386" s="43">
        <f t="shared" ref="E386:E449" si="66">IF(TYPE(FIND("_EXT",B386))=1,IF(OR(AND(G386&gt;0,G386&lt;1),(TYPE(FIND("_EXT",B386))=1),EXACT("H2O_EXT",B386),EXACT("ATP_EXT",B386),EXACT("H+_EXT",B386),EXACT("SO4_EXT",B386),EXACT("phosphate_EXT",B386),EXACT("oxygen_EXT",B386),EXACT("CO2_EXT",B386),EXACT("NH4_EXT",B386),EXACT("BIO_EXT",B386),EXACT(B386,"acetate_EXT"),EXACT("acetaldehyde_EXT",B386),EXACT("cellulose_EXT",B386),EXACT(B386,"ethanol_EXT")),1,0),0)</f>
        <v>0</v>
      </c>
      <c r="G386">
        <v>5</v>
      </c>
      <c r="H386" s="43">
        <v>9</v>
      </c>
      <c r="I386">
        <v>1</v>
      </c>
      <c r="J386">
        <v>3</v>
      </c>
      <c r="K386">
        <v>0</v>
      </c>
      <c r="L386">
        <v>0</v>
      </c>
      <c r="M386">
        <v>0</v>
      </c>
      <c r="N386" s="43">
        <f t="shared" ref="N386:N449" si="67">V386</f>
        <v>20</v>
      </c>
      <c r="O386" s="43">
        <f t="shared" ref="O386:O449" si="68">IF(TYPE(G386)=1,G386,0)</f>
        <v>5</v>
      </c>
      <c r="P386" s="43">
        <f t="shared" ref="P386:P449" si="69">IF(TYPE(H386)=1,H386,0)</f>
        <v>9</v>
      </c>
      <c r="Q386" s="43">
        <f t="shared" ref="Q386:Q449" si="70">IF(TYPE(I386)=1,I386,0)</f>
        <v>1</v>
      </c>
      <c r="R386" s="43">
        <f t="shared" ref="R386:R449" si="71">IF(TYPE(J386)=1,J386,0)</f>
        <v>3</v>
      </c>
      <c r="S386" s="43">
        <f t="shared" ref="S386:S449" si="72">IF(TYPE(K386)=1,K386,0)</f>
        <v>0</v>
      </c>
      <c r="T386" s="43">
        <f t="shared" ref="T386:T449" si="73">IF(TYPE(L386)=1,L386,0)</f>
        <v>0</v>
      </c>
      <c r="U386" s="43">
        <f t="shared" ref="U386:U449" si="74">IF(TYPE(M386)=1,M386,0)</f>
        <v>0</v>
      </c>
      <c r="V386" s="43">
        <f t="shared" ref="V386:V449" si="75">(O386*$O$1)+(P386*$P$1)+(Q386*$Q$1)+(R386*$R$1)+(S386*$S$1)+(T386*$T$1)+(U386*$U$1)</f>
        <v>20</v>
      </c>
      <c r="W386" s="43">
        <f t="shared" ref="W386:W449" si="76">IF(G386=0,V386,V386/O386)</f>
        <v>4</v>
      </c>
      <c r="AF386" s="43"/>
    </row>
    <row r="387" spans="1:32">
      <c r="A387" t="s">
        <v>23416</v>
      </c>
      <c r="B387" t="s">
        <v>24855</v>
      </c>
      <c r="C387" s="43">
        <v>0</v>
      </c>
      <c r="D387" s="43">
        <v>0</v>
      </c>
      <c r="E387" s="43">
        <f t="shared" si="66"/>
        <v>0</v>
      </c>
      <c r="G387">
        <v>5</v>
      </c>
      <c r="H387" s="43">
        <v>10</v>
      </c>
      <c r="I387">
        <v>2</v>
      </c>
      <c r="J387">
        <v>3</v>
      </c>
      <c r="K387">
        <v>0</v>
      </c>
      <c r="L387">
        <v>0</v>
      </c>
      <c r="M387">
        <v>0</v>
      </c>
      <c r="N387" s="43">
        <f t="shared" si="67"/>
        <v>18</v>
      </c>
      <c r="O387" s="43">
        <f t="shared" si="68"/>
        <v>5</v>
      </c>
      <c r="P387" s="43">
        <f t="shared" si="69"/>
        <v>10</v>
      </c>
      <c r="Q387" s="43">
        <f t="shared" si="70"/>
        <v>2</v>
      </c>
      <c r="R387" s="43">
        <f t="shared" si="71"/>
        <v>3</v>
      </c>
      <c r="S387" s="43">
        <f t="shared" si="72"/>
        <v>0</v>
      </c>
      <c r="T387" s="43">
        <f t="shared" si="73"/>
        <v>0</v>
      </c>
      <c r="U387" s="43">
        <f t="shared" si="74"/>
        <v>0</v>
      </c>
      <c r="V387" s="43">
        <f t="shared" si="75"/>
        <v>18</v>
      </c>
      <c r="W387" s="43">
        <f t="shared" si="76"/>
        <v>3.6</v>
      </c>
      <c r="AF387" s="43"/>
    </row>
    <row r="388" spans="1:32">
      <c r="A388" t="s">
        <v>23416</v>
      </c>
      <c r="B388" t="s">
        <v>24856</v>
      </c>
      <c r="C388" s="43">
        <v>0</v>
      </c>
      <c r="D388" s="43">
        <v>0</v>
      </c>
      <c r="E388" s="43">
        <f t="shared" si="66"/>
        <v>0</v>
      </c>
      <c r="G388">
        <v>6</v>
      </c>
      <c r="H388" s="43">
        <v>9</v>
      </c>
      <c r="I388">
        <v>3</v>
      </c>
      <c r="J388">
        <v>2</v>
      </c>
      <c r="K388">
        <v>0</v>
      </c>
      <c r="L388">
        <v>0</v>
      </c>
      <c r="M388">
        <v>0</v>
      </c>
      <c r="N388" s="43">
        <f t="shared" si="67"/>
        <v>20</v>
      </c>
      <c r="O388" s="43">
        <f t="shared" si="68"/>
        <v>6</v>
      </c>
      <c r="P388" s="43">
        <f t="shared" si="69"/>
        <v>9</v>
      </c>
      <c r="Q388" s="43">
        <f t="shared" si="70"/>
        <v>3</v>
      </c>
      <c r="R388" s="43">
        <f t="shared" si="71"/>
        <v>2</v>
      </c>
      <c r="S388" s="43">
        <f t="shared" si="72"/>
        <v>0</v>
      </c>
      <c r="T388" s="43">
        <f t="shared" si="73"/>
        <v>0</v>
      </c>
      <c r="U388" s="43">
        <f t="shared" si="74"/>
        <v>0</v>
      </c>
      <c r="V388" s="43">
        <f t="shared" si="75"/>
        <v>20</v>
      </c>
      <c r="W388" s="43">
        <f t="shared" si="76"/>
        <v>3.3333333333333335</v>
      </c>
      <c r="AF388" s="43"/>
    </row>
    <row r="389" spans="1:32">
      <c r="A389" t="s">
        <v>23416</v>
      </c>
      <c r="B389" t="s">
        <v>24857</v>
      </c>
      <c r="C389" s="43">
        <v>0</v>
      </c>
      <c r="D389" s="43">
        <v>0</v>
      </c>
      <c r="E389" s="43">
        <f t="shared" si="66"/>
        <v>0</v>
      </c>
      <c r="G389">
        <v>6</v>
      </c>
      <c r="H389" s="43">
        <v>11</v>
      </c>
      <c r="I389">
        <v>3</v>
      </c>
      <c r="J389">
        <v>4</v>
      </c>
      <c r="K389">
        <v>1</v>
      </c>
      <c r="L389">
        <v>0</v>
      </c>
      <c r="M389">
        <v>-1</v>
      </c>
      <c r="N389" s="43">
        <f t="shared" si="67"/>
        <v>24</v>
      </c>
      <c r="O389" s="43">
        <f t="shared" si="68"/>
        <v>6</v>
      </c>
      <c r="P389" s="43">
        <f t="shared" si="69"/>
        <v>11</v>
      </c>
      <c r="Q389" s="43">
        <f t="shared" si="70"/>
        <v>3</v>
      </c>
      <c r="R389" s="43">
        <f t="shared" si="71"/>
        <v>4</v>
      </c>
      <c r="S389" s="43">
        <f t="shared" si="72"/>
        <v>1</v>
      </c>
      <c r="T389" s="43">
        <f t="shared" si="73"/>
        <v>0</v>
      </c>
      <c r="U389" s="43">
        <f t="shared" si="74"/>
        <v>-1</v>
      </c>
      <c r="V389" s="43">
        <f t="shared" si="75"/>
        <v>24</v>
      </c>
      <c r="W389" s="43">
        <f t="shared" si="76"/>
        <v>4</v>
      </c>
      <c r="AF389" s="43"/>
    </row>
    <row r="390" spans="1:32">
      <c r="A390" t="s">
        <v>23416</v>
      </c>
      <c r="B390" t="s">
        <v>24858</v>
      </c>
      <c r="C390" s="43">
        <v>0</v>
      </c>
      <c r="D390" s="43">
        <v>0</v>
      </c>
      <c r="E390" s="43">
        <f t="shared" si="66"/>
        <v>0</v>
      </c>
      <c r="G390">
        <v>4</v>
      </c>
      <c r="H390" s="43">
        <v>9</v>
      </c>
      <c r="I390">
        <v>1</v>
      </c>
      <c r="J390">
        <v>2</v>
      </c>
      <c r="K390">
        <v>0</v>
      </c>
      <c r="L390">
        <v>1</v>
      </c>
      <c r="M390">
        <v>0</v>
      </c>
      <c r="N390" s="43">
        <f t="shared" si="67"/>
        <v>24</v>
      </c>
      <c r="O390" s="43">
        <f t="shared" si="68"/>
        <v>4</v>
      </c>
      <c r="P390" s="43">
        <f t="shared" si="69"/>
        <v>9</v>
      </c>
      <c r="Q390" s="43">
        <f t="shared" si="70"/>
        <v>1</v>
      </c>
      <c r="R390" s="43">
        <f t="shared" si="71"/>
        <v>2</v>
      </c>
      <c r="S390" s="43">
        <f t="shared" si="72"/>
        <v>0</v>
      </c>
      <c r="T390" s="43">
        <f t="shared" si="73"/>
        <v>1</v>
      </c>
      <c r="U390" s="43">
        <f t="shared" si="74"/>
        <v>0</v>
      </c>
      <c r="V390" s="43">
        <f t="shared" si="75"/>
        <v>24</v>
      </c>
      <c r="W390" s="43">
        <f t="shared" si="76"/>
        <v>6</v>
      </c>
      <c r="AF390" s="43"/>
    </row>
    <row r="391" spans="1:32">
      <c r="A391" t="s">
        <v>23416</v>
      </c>
      <c r="B391" t="s">
        <v>24859</v>
      </c>
      <c r="C391" s="43">
        <v>0</v>
      </c>
      <c r="D391" s="43">
        <v>0</v>
      </c>
      <c r="E391" s="43">
        <f t="shared" si="66"/>
        <v>0</v>
      </c>
      <c r="G391">
        <v>4</v>
      </c>
      <c r="H391" s="43">
        <v>9</v>
      </c>
      <c r="I391">
        <v>1</v>
      </c>
      <c r="J391">
        <v>3</v>
      </c>
      <c r="K391">
        <v>0</v>
      </c>
      <c r="L391">
        <v>0</v>
      </c>
      <c r="M391">
        <v>0</v>
      </c>
      <c r="N391" s="43">
        <f t="shared" si="67"/>
        <v>16</v>
      </c>
      <c r="O391" s="43">
        <f t="shared" si="68"/>
        <v>4</v>
      </c>
      <c r="P391" s="43">
        <f t="shared" si="69"/>
        <v>9</v>
      </c>
      <c r="Q391" s="43">
        <f t="shared" si="70"/>
        <v>1</v>
      </c>
      <c r="R391" s="43">
        <f t="shared" si="71"/>
        <v>3</v>
      </c>
      <c r="S391" s="43">
        <f t="shared" si="72"/>
        <v>0</v>
      </c>
      <c r="T391" s="43">
        <f t="shared" si="73"/>
        <v>0</v>
      </c>
      <c r="U391" s="43">
        <f t="shared" si="74"/>
        <v>0</v>
      </c>
      <c r="V391" s="43">
        <f t="shared" si="75"/>
        <v>16</v>
      </c>
      <c r="W391" s="43">
        <f t="shared" si="76"/>
        <v>4</v>
      </c>
      <c r="AF391" s="43"/>
    </row>
    <row r="392" spans="1:32">
      <c r="A392" t="s">
        <v>23416</v>
      </c>
      <c r="B392" t="s">
        <v>24860</v>
      </c>
      <c r="C392" s="43">
        <v>0</v>
      </c>
      <c r="D392" s="43">
        <v>0</v>
      </c>
      <c r="E392" s="43">
        <f t="shared" si="66"/>
        <v>0</v>
      </c>
      <c r="G392">
        <v>39</v>
      </c>
      <c r="H392" s="43">
        <v>60</v>
      </c>
      <c r="I392">
        <v>7</v>
      </c>
      <c r="J392">
        <v>17</v>
      </c>
      <c r="K392">
        <v>3</v>
      </c>
      <c r="L392">
        <v>1</v>
      </c>
      <c r="M392">
        <v>-4</v>
      </c>
      <c r="N392" s="43">
        <f t="shared" si="67"/>
        <v>186</v>
      </c>
      <c r="O392" s="43">
        <f t="shared" si="68"/>
        <v>39</v>
      </c>
      <c r="P392" s="43">
        <f t="shared" si="69"/>
        <v>60</v>
      </c>
      <c r="Q392" s="43">
        <f t="shared" si="70"/>
        <v>7</v>
      </c>
      <c r="R392" s="43">
        <f t="shared" si="71"/>
        <v>17</v>
      </c>
      <c r="S392" s="43">
        <f t="shared" si="72"/>
        <v>3</v>
      </c>
      <c r="T392" s="43">
        <f t="shared" si="73"/>
        <v>1</v>
      </c>
      <c r="U392" s="43">
        <f t="shared" si="74"/>
        <v>-4</v>
      </c>
      <c r="V392" s="43">
        <f t="shared" si="75"/>
        <v>186</v>
      </c>
      <c r="W392" s="43">
        <f t="shared" si="76"/>
        <v>4.7692307692307692</v>
      </c>
      <c r="AF392" s="43"/>
    </row>
    <row r="393" spans="1:32">
      <c r="A393" t="s">
        <v>23416</v>
      </c>
      <c r="B393" t="s">
        <v>24861</v>
      </c>
      <c r="C393" s="43">
        <v>0</v>
      </c>
      <c r="D393" s="43">
        <v>0</v>
      </c>
      <c r="E393" s="43">
        <f t="shared" si="66"/>
        <v>0</v>
      </c>
      <c r="G393">
        <v>39</v>
      </c>
      <c r="H393" s="43">
        <v>62</v>
      </c>
      <c r="I393">
        <v>7</v>
      </c>
      <c r="J393">
        <v>17</v>
      </c>
      <c r="K393">
        <v>3</v>
      </c>
      <c r="L393">
        <v>1</v>
      </c>
      <c r="M393">
        <v>-4</v>
      </c>
      <c r="N393" s="43">
        <f t="shared" si="67"/>
        <v>188</v>
      </c>
      <c r="O393" s="43">
        <f t="shared" si="68"/>
        <v>39</v>
      </c>
      <c r="P393" s="43">
        <f t="shared" si="69"/>
        <v>62</v>
      </c>
      <c r="Q393" s="43">
        <f t="shared" si="70"/>
        <v>7</v>
      </c>
      <c r="R393" s="43">
        <f t="shared" si="71"/>
        <v>17</v>
      </c>
      <c r="S393" s="43">
        <f t="shared" si="72"/>
        <v>3</v>
      </c>
      <c r="T393" s="43">
        <f t="shared" si="73"/>
        <v>1</v>
      </c>
      <c r="U393" s="43">
        <f t="shared" si="74"/>
        <v>-4</v>
      </c>
      <c r="V393" s="43">
        <f t="shared" si="75"/>
        <v>188</v>
      </c>
      <c r="W393" s="43">
        <f t="shared" si="76"/>
        <v>4.8205128205128203</v>
      </c>
      <c r="AF393" s="43"/>
    </row>
    <row r="394" spans="1:32">
      <c r="A394" t="s">
        <v>23416</v>
      </c>
      <c r="B394" t="s">
        <v>24862</v>
      </c>
      <c r="C394" s="43">
        <v>0</v>
      </c>
      <c r="D394" s="43">
        <v>0</v>
      </c>
      <c r="E394" s="43">
        <f t="shared" si="66"/>
        <v>0</v>
      </c>
      <c r="G394">
        <f>Bio!X37</f>
        <v>382</v>
      </c>
      <c r="H394" s="43">
        <f>Bio!Y37</f>
        <v>670</v>
      </c>
      <c r="I394">
        <f>Bio!Z37</f>
        <v>0</v>
      </c>
      <c r="J394">
        <f>Bio!AA37</f>
        <v>80</v>
      </c>
      <c r="K394">
        <f>Bio!AB37</f>
        <v>10</v>
      </c>
      <c r="L394">
        <f>Bio!AC37</f>
        <v>0</v>
      </c>
      <c r="M394">
        <f>Bio!AD37</f>
        <v>-20</v>
      </c>
      <c r="N394" s="43">
        <f t="shared" si="67"/>
        <v>2108</v>
      </c>
      <c r="O394" s="43">
        <f t="shared" si="68"/>
        <v>382</v>
      </c>
      <c r="P394" s="43">
        <f t="shared" si="69"/>
        <v>670</v>
      </c>
      <c r="Q394" s="43">
        <f t="shared" si="70"/>
        <v>0</v>
      </c>
      <c r="R394" s="43">
        <f t="shared" si="71"/>
        <v>80</v>
      </c>
      <c r="S394" s="43">
        <f t="shared" si="72"/>
        <v>10</v>
      </c>
      <c r="T394" s="43">
        <f t="shared" si="73"/>
        <v>0</v>
      </c>
      <c r="U394" s="43">
        <f t="shared" si="74"/>
        <v>-20</v>
      </c>
      <c r="V394" s="43">
        <f t="shared" si="75"/>
        <v>2108</v>
      </c>
      <c r="W394" s="43">
        <f t="shared" si="76"/>
        <v>5.5183246073298431</v>
      </c>
      <c r="AF394" s="43"/>
    </row>
    <row r="395" spans="1:32">
      <c r="A395" t="s">
        <v>23416</v>
      </c>
      <c r="B395" t="s">
        <v>24863</v>
      </c>
      <c r="C395" s="43">
        <v>0</v>
      </c>
      <c r="D395" s="43">
        <v>0</v>
      </c>
      <c r="E395" s="43">
        <f t="shared" si="66"/>
        <v>0</v>
      </c>
      <c r="G395">
        <v>6</v>
      </c>
      <c r="H395" s="43">
        <v>13</v>
      </c>
      <c r="I395">
        <v>1</v>
      </c>
      <c r="J395">
        <v>2</v>
      </c>
      <c r="K395">
        <v>0</v>
      </c>
      <c r="L395">
        <v>0</v>
      </c>
      <c r="M395">
        <v>0</v>
      </c>
      <c r="N395" s="43">
        <f t="shared" si="67"/>
        <v>30</v>
      </c>
      <c r="O395" s="43">
        <f t="shared" si="68"/>
        <v>6</v>
      </c>
      <c r="P395" s="43">
        <f t="shared" si="69"/>
        <v>13</v>
      </c>
      <c r="Q395" s="43">
        <f t="shared" si="70"/>
        <v>1</v>
      </c>
      <c r="R395" s="43">
        <f t="shared" si="71"/>
        <v>2</v>
      </c>
      <c r="S395" s="43">
        <f t="shared" si="72"/>
        <v>0</v>
      </c>
      <c r="T395" s="43">
        <f t="shared" si="73"/>
        <v>0</v>
      </c>
      <c r="U395" s="43">
        <f t="shared" si="74"/>
        <v>0</v>
      </c>
      <c r="V395" s="43">
        <f t="shared" si="75"/>
        <v>30</v>
      </c>
      <c r="W395" s="43">
        <f t="shared" si="76"/>
        <v>5</v>
      </c>
      <c r="AF395" s="43"/>
    </row>
    <row r="396" spans="1:32">
      <c r="A396" t="s">
        <v>23416</v>
      </c>
      <c r="B396" t="s">
        <v>24864</v>
      </c>
      <c r="C396" s="43">
        <v>0</v>
      </c>
      <c r="D396" s="43">
        <v>0</v>
      </c>
      <c r="E396" s="43">
        <f t="shared" si="66"/>
        <v>0</v>
      </c>
      <c r="G396">
        <v>6</v>
      </c>
      <c r="H396" s="43">
        <v>13</v>
      </c>
      <c r="I396">
        <v>1</v>
      </c>
      <c r="J396">
        <v>2</v>
      </c>
      <c r="K396">
        <v>0</v>
      </c>
      <c r="L396">
        <v>0</v>
      </c>
      <c r="M396">
        <v>0</v>
      </c>
      <c r="N396" s="43">
        <f t="shared" si="67"/>
        <v>30</v>
      </c>
      <c r="O396" s="43">
        <f t="shared" si="68"/>
        <v>6</v>
      </c>
      <c r="P396" s="43">
        <f t="shared" si="69"/>
        <v>13</v>
      </c>
      <c r="Q396" s="43">
        <f t="shared" si="70"/>
        <v>1</v>
      </c>
      <c r="R396" s="43">
        <f t="shared" si="71"/>
        <v>2</v>
      </c>
      <c r="S396" s="43">
        <f t="shared" si="72"/>
        <v>0</v>
      </c>
      <c r="T396" s="43">
        <f t="shared" si="73"/>
        <v>0</v>
      </c>
      <c r="U396" s="43">
        <f t="shared" si="74"/>
        <v>0</v>
      </c>
      <c r="V396" s="43">
        <f t="shared" si="75"/>
        <v>30</v>
      </c>
      <c r="W396" s="43">
        <f t="shared" si="76"/>
        <v>5</v>
      </c>
      <c r="AF396" s="43"/>
    </row>
    <row r="397" spans="1:32">
      <c r="A397" t="s">
        <v>23416</v>
      </c>
      <c r="B397" t="s">
        <v>24865</v>
      </c>
      <c r="C397" s="43">
        <v>0</v>
      </c>
      <c r="D397" s="43">
        <v>0</v>
      </c>
      <c r="E397" s="43">
        <f t="shared" si="66"/>
        <v>0</v>
      </c>
      <c r="G397">
        <v>6</v>
      </c>
      <c r="H397" s="43">
        <v>15</v>
      </c>
      <c r="I397">
        <v>2</v>
      </c>
      <c r="J397">
        <v>2</v>
      </c>
      <c r="K397">
        <v>0</v>
      </c>
      <c r="L397">
        <v>0</v>
      </c>
      <c r="M397">
        <v>1</v>
      </c>
      <c r="N397" s="43">
        <f t="shared" si="67"/>
        <v>28</v>
      </c>
      <c r="O397" s="43">
        <f t="shared" si="68"/>
        <v>6</v>
      </c>
      <c r="P397" s="43">
        <f t="shared" si="69"/>
        <v>15</v>
      </c>
      <c r="Q397" s="43">
        <f t="shared" si="70"/>
        <v>2</v>
      </c>
      <c r="R397" s="43">
        <f t="shared" si="71"/>
        <v>2</v>
      </c>
      <c r="S397" s="43">
        <f t="shared" si="72"/>
        <v>0</v>
      </c>
      <c r="T397" s="43">
        <f t="shared" si="73"/>
        <v>0</v>
      </c>
      <c r="U397" s="43">
        <f t="shared" si="74"/>
        <v>1</v>
      </c>
      <c r="V397" s="43">
        <f t="shared" si="75"/>
        <v>28</v>
      </c>
      <c r="W397" s="43">
        <f t="shared" si="76"/>
        <v>4.666666666666667</v>
      </c>
      <c r="AF397" s="43"/>
    </row>
    <row r="398" spans="1:32">
      <c r="A398" t="s">
        <v>23416</v>
      </c>
      <c r="B398" t="s">
        <v>24866</v>
      </c>
      <c r="C398" s="43">
        <v>0</v>
      </c>
      <c r="D398" s="43">
        <v>0</v>
      </c>
      <c r="E398" s="43">
        <f t="shared" si="66"/>
        <v>0</v>
      </c>
      <c r="G398">
        <v>5</v>
      </c>
      <c r="H398" s="43">
        <v>11</v>
      </c>
      <c r="I398">
        <v>1</v>
      </c>
      <c r="J398">
        <v>2</v>
      </c>
      <c r="K398">
        <v>0</v>
      </c>
      <c r="L398">
        <v>1</v>
      </c>
      <c r="M398">
        <v>0</v>
      </c>
      <c r="N398" s="43">
        <f t="shared" si="67"/>
        <v>30</v>
      </c>
      <c r="O398" s="43">
        <f t="shared" si="68"/>
        <v>5</v>
      </c>
      <c r="P398" s="43">
        <f t="shared" si="69"/>
        <v>11</v>
      </c>
      <c r="Q398" s="43">
        <f t="shared" si="70"/>
        <v>1</v>
      </c>
      <c r="R398" s="43">
        <f t="shared" si="71"/>
        <v>2</v>
      </c>
      <c r="S398" s="43">
        <f t="shared" si="72"/>
        <v>0</v>
      </c>
      <c r="T398" s="43">
        <f t="shared" si="73"/>
        <v>1</v>
      </c>
      <c r="U398" s="43">
        <f t="shared" si="74"/>
        <v>0</v>
      </c>
      <c r="V398" s="43">
        <f t="shared" si="75"/>
        <v>30</v>
      </c>
      <c r="W398" s="43">
        <f t="shared" si="76"/>
        <v>6</v>
      </c>
      <c r="AF398" s="43"/>
    </row>
    <row r="399" spans="1:32">
      <c r="A399" t="s">
        <v>23416</v>
      </c>
      <c r="B399" t="s">
        <v>24867</v>
      </c>
      <c r="C399" s="43">
        <v>0</v>
      </c>
      <c r="D399" s="43">
        <v>0</v>
      </c>
      <c r="E399" s="43">
        <f t="shared" si="66"/>
        <v>0</v>
      </c>
      <c r="G399">
        <v>5</v>
      </c>
      <c r="H399" s="43">
        <v>13</v>
      </c>
      <c r="I399">
        <v>2</v>
      </c>
      <c r="J399">
        <v>2</v>
      </c>
      <c r="K399" s="43">
        <v>0</v>
      </c>
      <c r="L399" s="43">
        <v>0</v>
      </c>
      <c r="M399">
        <v>1</v>
      </c>
      <c r="N399" s="43">
        <f t="shared" si="67"/>
        <v>22</v>
      </c>
      <c r="O399" s="43">
        <f t="shared" si="68"/>
        <v>5</v>
      </c>
      <c r="P399" s="43">
        <f t="shared" si="69"/>
        <v>13</v>
      </c>
      <c r="Q399" s="43">
        <f t="shared" si="70"/>
        <v>2</v>
      </c>
      <c r="R399" s="43">
        <f t="shared" si="71"/>
        <v>2</v>
      </c>
      <c r="S399" s="43">
        <f t="shared" si="72"/>
        <v>0</v>
      </c>
      <c r="T399" s="43">
        <f t="shared" si="73"/>
        <v>0</v>
      </c>
      <c r="U399" s="43">
        <f t="shared" si="74"/>
        <v>1</v>
      </c>
      <c r="V399" s="43">
        <f t="shared" si="75"/>
        <v>22</v>
      </c>
      <c r="W399" s="43">
        <f t="shared" si="76"/>
        <v>4.4000000000000004</v>
      </c>
      <c r="AF399" s="43"/>
    </row>
    <row r="400" spans="1:32">
      <c r="A400" t="s">
        <v>23416</v>
      </c>
      <c r="B400" t="s">
        <v>24868</v>
      </c>
      <c r="C400" s="43">
        <v>0</v>
      </c>
      <c r="D400" s="43">
        <v>0</v>
      </c>
      <c r="E400" s="43">
        <f t="shared" si="66"/>
        <v>0</v>
      </c>
      <c r="G400">
        <v>9</v>
      </c>
      <c r="H400" s="43">
        <v>11</v>
      </c>
      <c r="I400">
        <v>1</v>
      </c>
      <c r="J400">
        <v>2</v>
      </c>
      <c r="K400" s="43">
        <v>0</v>
      </c>
      <c r="L400" s="43">
        <v>0</v>
      </c>
      <c r="M400">
        <v>0</v>
      </c>
      <c r="N400" s="43">
        <f t="shared" si="67"/>
        <v>40</v>
      </c>
      <c r="O400" s="43">
        <f t="shared" si="68"/>
        <v>9</v>
      </c>
      <c r="P400" s="43">
        <f t="shared" si="69"/>
        <v>11</v>
      </c>
      <c r="Q400" s="43">
        <f t="shared" si="70"/>
        <v>1</v>
      </c>
      <c r="R400" s="43">
        <f t="shared" si="71"/>
        <v>2</v>
      </c>
      <c r="S400" s="43">
        <f t="shared" si="72"/>
        <v>0</v>
      </c>
      <c r="T400" s="43">
        <f t="shared" si="73"/>
        <v>0</v>
      </c>
      <c r="U400" s="43">
        <f t="shared" si="74"/>
        <v>0</v>
      </c>
      <c r="V400" s="43">
        <f t="shared" si="75"/>
        <v>40</v>
      </c>
      <c r="W400" s="43">
        <f t="shared" si="76"/>
        <v>4.4444444444444446</v>
      </c>
      <c r="AF400" s="43"/>
    </row>
    <row r="401" spans="1:32">
      <c r="A401" t="s">
        <v>23416</v>
      </c>
      <c r="B401" t="s">
        <v>24869</v>
      </c>
      <c r="C401" s="43">
        <v>0</v>
      </c>
      <c r="D401" s="43">
        <v>0</v>
      </c>
      <c r="E401" s="43">
        <f t="shared" si="66"/>
        <v>0</v>
      </c>
      <c r="G401">
        <v>5</v>
      </c>
      <c r="H401" s="43">
        <v>9</v>
      </c>
      <c r="I401">
        <v>1</v>
      </c>
      <c r="J401">
        <v>2</v>
      </c>
      <c r="K401" s="43">
        <v>0</v>
      </c>
      <c r="L401" s="43">
        <v>0</v>
      </c>
      <c r="M401">
        <v>0</v>
      </c>
      <c r="N401" s="43">
        <f t="shared" si="67"/>
        <v>22</v>
      </c>
      <c r="O401" s="43">
        <f t="shared" si="68"/>
        <v>5</v>
      </c>
      <c r="P401" s="43">
        <f t="shared" si="69"/>
        <v>9</v>
      </c>
      <c r="Q401" s="43">
        <f t="shared" si="70"/>
        <v>1</v>
      </c>
      <c r="R401" s="43">
        <f t="shared" si="71"/>
        <v>2</v>
      </c>
      <c r="S401" s="43">
        <f t="shared" si="72"/>
        <v>0</v>
      </c>
      <c r="T401" s="43">
        <f t="shared" si="73"/>
        <v>0</v>
      </c>
      <c r="U401" s="43">
        <f t="shared" si="74"/>
        <v>0</v>
      </c>
      <c r="V401" s="43">
        <f t="shared" si="75"/>
        <v>22</v>
      </c>
      <c r="W401" s="43">
        <f t="shared" si="76"/>
        <v>4.4000000000000004</v>
      </c>
      <c r="AF401" s="43"/>
    </row>
    <row r="402" spans="1:32">
      <c r="A402" t="s">
        <v>23416</v>
      </c>
      <c r="B402" t="s">
        <v>24870</v>
      </c>
      <c r="C402" s="43">
        <v>0</v>
      </c>
      <c r="D402" s="43">
        <v>0</v>
      </c>
      <c r="E402" s="43">
        <f t="shared" si="66"/>
        <v>0</v>
      </c>
      <c r="G402">
        <v>11</v>
      </c>
      <c r="H402" s="43">
        <v>19</v>
      </c>
      <c r="I402">
        <v>2</v>
      </c>
      <c r="J402">
        <v>6</v>
      </c>
      <c r="K402" s="43">
        <v>0</v>
      </c>
      <c r="L402" s="43">
        <v>0</v>
      </c>
      <c r="M402">
        <v>-1</v>
      </c>
      <c r="N402" s="43">
        <f t="shared" si="67"/>
        <v>46</v>
      </c>
      <c r="O402" s="43">
        <f t="shared" si="68"/>
        <v>11</v>
      </c>
      <c r="P402" s="43">
        <f t="shared" si="69"/>
        <v>19</v>
      </c>
      <c r="Q402" s="43">
        <f t="shared" si="70"/>
        <v>2</v>
      </c>
      <c r="R402" s="43">
        <f t="shared" si="71"/>
        <v>6</v>
      </c>
      <c r="S402" s="43">
        <f t="shared" si="72"/>
        <v>0</v>
      </c>
      <c r="T402" s="43">
        <f t="shared" si="73"/>
        <v>0</v>
      </c>
      <c r="U402" s="43">
        <f t="shared" si="74"/>
        <v>-1</v>
      </c>
      <c r="V402" s="43">
        <f t="shared" si="75"/>
        <v>46</v>
      </c>
      <c r="W402" s="43">
        <f t="shared" si="76"/>
        <v>4.1818181818181817</v>
      </c>
      <c r="AF402" s="43"/>
    </row>
    <row r="403" spans="1:32">
      <c r="A403" t="s">
        <v>23416</v>
      </c>
      <c r="B403" t="s">
        <v>24871</v>
      </c>
      <c r="C403" s="43">
        <v>0</v>
      </c>
      <c r="D403" s="43">
        <v>0</v>
      </c>
      <c r="E403" s="43">
        <f t="shared" si="66"/>
        <v>0</v>
      </c>
      <c r="G403">
        <v>3</v>
      </c>
      <c r="H403" s="43">
        <v>7</v>
      </c>
      <c r="I403">
        <v>1</v>
      </c>
      <c r="J403">
        <v>3</v>
      </c>
      <c r="K403" s="43">
        <v>0</v>
      </c>
      <c r="L403" s="43">
        <v>0</v>
      </c>
      <c r="M403">
        <v>0</v>
      </c>
      <c r="N403" s="43">
        <f t="shared" si="67"/>
        <v>10</v>
      </c>
      <c r="O403" s="43">
        <f t="shared" si="68"/>
        <v>3</v>
      </c>
      <c r="P403" s="43">
        <f t="shared" si="69"/>
        <v>7</v>
      </c>
      <c r="Q403" s="43">
        <f t="shared" si="70"/>
        <v>1</v>
      </c>
      <c r="R403" s="43">
        <f t="shared" si="71"/>
        <v>3</v>
      </c>
      <c r="S403" s="43">
        <f t="shared" si="72"/>
        <v>0</v>
      </c>
      <c r="T403" s="43">
        <f t="shared" si="73"/>
        <v>0</v>
      </c>
      <c r="U403" s="43">
        <f t="shared" si="74"/>
        <v>0</v>
      </c>
      <c r="V403" s="43">
        <f t="shared" si="75"/>
        <v>10</v>
      </c>
      <c r="W403" s="43">
        <f t="shared" si="76"/>
        <v>3.3333333333333335</v>
      </c>
      <c r="AF403" s="43"/>
    </row>
    <row r="404" spans="1:32">
      <c r="A404" t="s">
        <v>23416</v>
      </c>
      <c r="B404" t="s">
        <v>24872</v>
      </c>
      <c r="C404" s="43">
        <v>0</v>
      </c>
      <c r="D404" s="43">
        <v>0</v>
      </c>
      <c r="E404" s="43">
        <f t="shared" si="66"/>
        <v>0</v>
      </c>
      <c r="G404">
        <v>4</v>
      </c>
      <c r="H404" s="43">
        <v>9</v>
      </c>
      <c r="I404">
        <v>1</v>
      </c>
      <c r="J404">
        <v>3</v>
      </c>
      <c r="K404" s="43">
        <v>0</v>
      </c>
      <c r="L404" s="43">
        <v>0</v>
      </c>
      <c r="M404">
        <v>0</v>
      </c>
      <c r="N404" s="43">
        <f t="shared" si="67"/>
        <v>16</v>
      </c>
      <c r="O404" s="43">
        <f t="shared" si="68"/>
        <v>4</v>
      </c>
      <c r="P404" s="43">
        <f t="shared" si="69"/>
        <v>9</v>
      </c>
      <c r="Q404" s="43">
        <f t="shared" si="70"/>
        <v>1</v>
      </c>
      <c r="R404" s="43">
        <f t="shared" si="71"/>
        <v>3</v>
      </c>
      <c r="S404" s="43">
        <f t="shared" si="72"/>
        <v>0</v>
      </c>
      <c r="T404" s="43">
        <f t="shared" si="73"/>
        <v>0</v>
      </c>
      <c r="U404" s="43">
        <f t="shared" si="74"/>
        <v>0</v>
      </c>
      <c r="V404" s="43">
        <f t="shared" si="75"/>
        <v>16</v>
      </c>
      <c r="W404" s="43">
        <f t="shared" si="76"/>
        <v>4</v>
      </c>
      <c r="AF404" s="43"/>
    </row>
    <row r="405" spans="1:32">
      <c r="A405" t="s">
        <v>23416</v>
      </c>
      <c r="B405" t="s">
        <v>24873</v>
      </c>
      <c r="C405" s="43">
        <v>0</v>
      </c>
      <c r="D405" s="43">
        <v>0</v>
      </c>
      <c r="E405" s="43">
        <f t="shared" si="66"/>
        <v>0</v>
      </c>
      <c r="G405">
        <v>11</v>
      </c>
      <c r="H405" s="43">
        <v>12</v>
      </c>
      <c r="I405">
        <v>2</v>
      </c>
      <c r="J405">
        <v>2</v>
      </c>
      <c r="K405" s="43">
        <v>0</v>
      </c>
      <c r="L405" s="43">
        <v>0</v>
      </c>
      <c r="M405">
        <v>0</v>
      </c>
      <c r="N405" s="43">
        <f t="shared" si="67"/>
        <v>46</v>
      </c>
      <c r="O405" s="43">
        <f t="shared" si="68"/>
        <v>11</v>
      </c>
      <c r="P405" s="43">
        <f t="shared" si="69"/>
        <v>12</v>
      </c>
      <c r="Q405" s="43">
        <f t="shared" si="70"/>
        <v>2</v>
      </c>
      <c r="R405" s="43">
        <f t="shared" si="71"/>
        <v>2</v>
      </c>
      <c r="S405" s="43">
        <f t="shared" si="72"/>
        <v>0</v>
      </c>
      <c r="T405" s="43">
        <f t="shared" si="73"/>
        <v>0</v>
      </c>
      <c r="U405" s="43">
        <f t="shared" si="74"/>
        <v>0</v>
      </c>
      <c r="V405" s="43">
        <f t="shared" si="75"/>
        <v>46</v>
      </c>
      <c r="W405" s="43">
        <f t="shared" si="76"/>
        <v>4.1818181818181817</v>
      </c>
      <c r="AF405" s="43"/>
    </row>
    <row r="406" spans="1:32">
      <c r="A406" t="s">
        <v>23416</v>
      </c>
      <c r="B406" t="s">
        <v>24874</v>
      </c>
      <c r="C406" s="43">
        <v>0</v>
      </c>
      <c r="D406" s="43">
        <v>0</v>
      </c>
      <c r="E406" s="43">
        <f t="shared" si="66"/>
        <v>0</v>
      </c>
      <c r="G406">
        <v>9</v>
      </c>
      <c r="H406" s="43">
        <v>11</v>
      </c>
      <c r="I406">
        <v>1</v>
      </c>
      <c r="J406">
        <v>3</v>
      </c>
      <c r="K406" s="43">
        <v>0</v>
      </c>
      <c r="L406" s="43">
        <v>0</v>
      </c>
      <c r="M406">
        <v>0</v>
      </c>
      <c r="N406" s="43">
        <f t="shared" si="67"/>
        <v>38</v>
      </c>
      <c r="O406" s="43">
        <f t="shared" si="68"/>
        <v>9</v>
      </c>
      <c r="P406" s="43">
        <f t="shared" si="69"/>
        <v>11</v>
      </c>
      <c r="Q406" s="43">
        <f t="shared" si="70"/>
        <v>1</v>
      </c>
      <c r="R406" s="43">
        <f t="shared" si="71"/>
        <v>3</v>
      </c>
      <c r="S406" s="43">
        <f t="shared" si="72"/>
        <v>0</v>
      </c>
      <c r="T406" s="43">
        <f t="shared" si="73"/>
        <v>0</v>
      </c>
      <c r="U406" s="43">
        <f t="shared" si="74"/>
        <v>0</v>
      </c>
      <c r="V406" s="43">
        <f t="shared" si="75"/>
        <v>38</v>
      </c>
      <c r="W406" s="43">
        <f t="shared" si="76"/>
        <v>4.2222222222222223</v>
      </c>
      <c r="AF406" s="43"/>
    </row>
    <row r="407" spans="1:32">
      <c r="A407" t="s">
        <v>23416</v>
      </c>
      <c r="B407" t="s">
        <v>24875</v>
      </c>
      <c r="C407" s="43">
        <v>0</v>
      </c>
      <c r="D407" s="43">
        <v>0</v>
      </c>
      <c r="E407" s="43">
        <f t="shared" si="66"/>
        <v>0</v>
      </c>
      <c r="G407">
        <v>5</v>
      </c>
      <c r="H407" s="43">
        <v>11</v>
      </c>
      <c r="I407">
        <v>1</v>
      </c>
      <c r="J407">
        <v>2</v>
      </c>
      <c r="K407" s="43">
        <v>0</v>
      </c>
      <c r="L407" s="43">
        <v>0</v>
      </c>
      <c r="M407">
        <v>0</v>
      </c>
      <c r="N407" s="43">
        <f t="shared" si="67"/>
        <v>24</v>
      </c>
      <c r="O407" s="43">
        <f t="shared" si="68"/>
        <v>5</v>
      </c>
      <c r="P407" s="43">
        <f t="shared" si="69"/>
        <v>11</v>
      </c>
      <c r="Q407" s="43">
        <f t="shared" si="70"/>
        <v>1</v>
      </c>
      <c r="R407" s="43">
        <f t="shared" si="71"/>
        <v>2</v>
      </c>
      <c r="S407" s="43">
        <f t="shared" si="72"/>
        <v>0</v>
      </c>
      <c r="T407" s="43">
        <f t="shared" si="73"/>
        <v>0</v>
      </c>
      <c r="U407" s="43">
        <f t="shared" si="74"/>
        <v>0</v>
      </c>
      <c r="V407" s="43">
        <f t="shared" si="75"/>
        <v>24</v>
      </c>
      <c r="W407" s="43">
        <f t="shared" si="76"/>
        <v>4.8</v>
      </c>
      <c r="AF407" s="43"/>
    </row>
    <row r="408" spans="1:32">
      <c r="A408" t="s">
        <v>23416</v>
      </c>
      <c r="B408" t="s">
        <v>24876</v>
      </c>
      <c r="C408" s="43">
        <v>0</v>
      </c>
      <c r="D408" s="43">
        <v>0</v>
      </c>
      <c r="E408" s="43">
        <f t="shared" si="66"/>
        <v>0</v>
      </c>
      <c r="G408">
        <v>4</v>
      </c>
      <c r="H408" s="43">
        <v>4</v>
      </c>
      <c r="I408">
        <v>0</v>
      </c>
      <c r="J408">
        <v>5</v>
      </c>
      <c r="K408">
        <v>0</v>
      </c>
      <c r="L408">
        <v>0</v>
      </c>
      <c r="M408">
        <v>-2</v>
      </c>
      <c r="N408" s="43">
        <f t="shared" si="67"/>
        <v>12</v>
      </c>
      <c r="O408" s="43">
        <f t="shared" si="68"/>
        <v>4</v>
      </c>
      <c r="P408" s="43">
        <f t="shared" si="69"/>
        <v>4</v>
      </c>
      <c r="Q408" s="43">
        <f t="shared" si="70"/>
        <v>0</v>
      </c>
      <c r="R408" s="43">
        <f t="shared" si="71"/>
        <v>5</v>
      </c>
      <c r="S408" s="43">
        <f t="shared" si="72"/>
        <v>0</v>
      </c>
      <c r="T408" s="43">
        <f t="shared" si="73"/>
        <v>0</v>
      </c>
      <c r="U408" s="43">
        <f t="shared" si="74"/>
        <v>-2</v>
      </c>
      <c r="V408" s="43">
        <f t="shared" si="75"/>
        <v>12</v>
      </c>
      <c r="W408" s="43">
        <f t="shared" si="76"/>
        <v>3</v>
      </c>
      <c r="AF408" s="43"/>
    </row>
    <row r="409" spans="1:32">
      <c r="A409" t="s">
        <v>23416</v>
      </c>
      <c r="B409" t="s">
        <v>24877</v>
      </c>
      <c r="C409" s="43">
        <v>0</v>
      </c>
      <c r="D409" s="43">
        <v>0</v>
      </c>
      <c r="E409" s="43">
        <f t="shared" si="66"/>
        <v>0</v>
      </c>
      <c r="G409">
        <v>24</v>
      </c>
      <c r="H409" s="43">
        <v>33</v>
      </c>
      <c r="I409">
        <v>7</v>
      </c>
      <c r="J409">
        <v>19</v>
      </c>
      <c r="K409">
        <v>3</v>
      </c>
      <c r="L409">
        <v>1</v>
      </c>
      <c r="M409">
        <v>-5</v>
      </c>
      <c r="N409" s="43">
        <f t="shared" si="67"/>
        <v>96</v>
      </c>
      <c r="O409" s="43">
        <f t="shared" si="68"/>
        <v>24</v>
      </c>
      <c r="P409" s="43">
        <f t="shared" si="69"/>
        <v>33</v>
      </c>
      <c r="Q409" s="43">
        <f t="shared" si="70"/>
        <v>7</v>
      </c>
      <c r="R409" s="43">
        <f t="shared" si="71"/>
        <v>19</v>
      </c>
      <c r="S409" s="43">
        <f t="shared" si="72"/>
        <v>3</v>
      </c>
      <c r="T409" s="43">
        <f t="shared" si="73"/>
        <v>1</v>
      </c>
      <c r="U409" s="43">
        <f t="shared" si="74"/>
        <v>-5</v>
      </c>
      <c r="V409" s="43">
        <f t="shared" si="75"/>
        <v>96</v>
      </c>
      <c r="W409" s="43">
        <f t="shared" si="76"/>
        <v>4</v>
      </c>
      <c r="AF409" s="43"/>
    </row>
    <row r="410" spans="1:32">
      <c r="A410" t="s">
        <v>23416</v>
      </c>
      <c r="B410" t="s">
        <v>24878</v>
      </c>
      <c r="C410" s="43">
        <v>0</v>
      </c>
      <c r="D410" s="43">
        <v>0</v>
      </c>
      <c r="E410" s="43">
        <f t="shared" si="66"/>
        <v>0</v>
      </c>
      <c r="G410">
        <v>12</v>
      </c>
      <c r="H410" s="43">
        <v>13</v>
      </c>
      <c r="I410">
        <v>1</v>
      </c>
      <c r="J410">
        <v>9</v>
      </c>
      <c r="K410">
        <v>1</v>
      </c>
      <c r="L410">
        <v>0</v>
      </c>
      <c r="M410">
        <v>-3</v>
      </c>
      <c r="N410" s="43">
        <f t="shared" si="67"/>
        <v>48</v>
      </c>
      <c r="O410" s="43">
        <f t="shared" si="68"/>
        <v>12</v>
      </c>
      <c r="P410" s="43">
        <f t="shared" si="69"/>
        <v>13</v>
      </c>
      <c r="Q410" s="43">
        <f t="shared" si="70"/>
        <v>1</v>
      </c>
      <c r="R410" s="43">
        <f t="shared" si="71"/>
        <v>9</v>
      </c>
      <c r="S410" s="43">
        <f t="shared" si="72"/>
        <v>1</v>
      </c>
      <c r="T410" s="43">
        <f t="shared" si="73"/>
        <v>0</v>
      </c>
      <c r="U410" s="43">
        <f t="shared" si="74"/>
        <v>-3</v>
      </c>
      <c r="V410" s="43">
        <f t="shared" si="75"/>
        <v>48</v>
      </c>
      <c r="W410" s="43">
        <f t="shared" si="76"/>
        <v>4</v>
      </c>
      <c r="AF410" s="43"/>
    </row>
    <row r="411" spans="1:32">
      <c r="A411" t="s">
        <v>23416</v>
      </c>
      <c r="B411" t="s">
        <v>24879</v>
      </c>
      <c r="C411" s="43">
        <v>0</v>
      </c>
      <c r="D411" s="43">
        <v>0</v>
      </c>
      <c r="E411" s="43">
        <f t="shared" si="66"/>
        <v>0</v>
      </c>
      <c r="G411">
        <v>7</v>
      </c>
      <c r="H411" s="43">
        <v>9</v>
      </c>
      <c r="I411">
        <v>1</v>
      </c>
      <c r="J411">
        <v>8</v>
      </c>
      <c r="K411">
        <v>1</v>
      </c>
      <c r="L411">
        <v>0</v>
      </c>
      <c r="M411">
        <v>-3</v>
      </c>
      <c r="N411" s="43">
        <f t="shared" si="67"/>
        <v>26</v>
      </c>
      <c r="O411" s="43">
        <f t="shared" si="68"/>
        <v>7</v>
      </c>
      <c r="P411" s="43">
        <f t="shared" si="69"/>
        <v>9</v>
      </c>
      <c r="Q411" s="43">
        <f t="shared" si="70"/>
        <v>1</v>
      </c>
      <c r="R411" s="43">
        <f t="shared" si="71"/>
        <v>8</v>
      </c>
      <c r="S411" s="43">
        <f t="shared" si="72"/>
        <v>1</v>
      </c>
      <c r="T411" s="43">
        <f t="shared" si="73"/>
        <v>0</v>
      </c>
      <c r="U411" s="43">
        <f t="shared" si="74"/>
        <v>-3</v>
      </c>
      <c r="V411" s="43">
        <f t="shared" si="75"/>
        <v>26</v>
      </c>
      <c r="W411" s="43">
        <f t="shared" si="76"/>
        <v>3.7142857142857144</v>
      </c>
      <c r="AF411" s="43"/>
    </row>
    <row r="412" spans="1:32">
      <c r="A412" t="s">
        <v>23416</v>
      </c>
      <c r="B412" t="s">
        <v>24880</v>
      </c>
      <c r="C412" s="43">
        <v>0</v>
      </c>
      <c r="D412" s="43">
        <v>0</v>
      </c>
      <c r="E412" s="43">
        <f t="shared" si="66"/>
        <v>0</v>
      </c>
      <c r="G412">
        <v>7</v>
      </c>
      <c r="H412" s="43">
        <v>9</v>
      </c>
      <c r="I412">
        <v>1</v>
      </c>
      <c r="J412">
        <v>5</v>
      </c>
      <c r="K412" s="43">
        <v>0</v>
      </c>
      <c r="L412" s="43">
        <v>0</v>
      </c>
      <c r="M412">
        <v>-2</v>
      </c>
      <c r="N412" s="43">
        <f t="shared" si="67"/>
        <v>26</v>
      </c>
      <c r="O412" s="43">
        <f t="shared" si="68"/>
        <v>7</v>
      </c>
      <c r="P412" s="43">
        <f t="shared" si="69"/>
        <v>9</v>
      </c>
      <c r="Q412" s="43">
        <f t="shared" si="70"/>
        <v>1</v>
      </c>
      <c r="R412" s="43">
        <f t="shared" si="71"/>
        <v>5</v>
      </c>
      <c r="S412" s="43">
        <f t="shared" si="72"/>
        <v>0</v>
      </c>
      <c r="T412" s="43">
        <f t="shared" si="73"/>
        <v>0</v>
      </c>
      <c r="U412" s="43">
        <f t="shared" si="74"/>
        <v>-2</v>
      </c>
      <c r="V412" s="43">
        <f t="shared" si="75"/>
        <v>26</v>
      </c>
      <c r="W412" s="43">
        <f t="shared" si="76"/>
        <v>3.7142857142857144</v>
      </c>
      <c r="AF412" s="43"/>
    </row>
    <row r="413" spans="1:32">
      <c r="A413" t="s">
        <v>23416</v>
      </c>
      <c r="B413" t="s">
        <v>24881</v>
      </c>
      <c r="C413" s="43">
        <v>0</v>
      </c>
      <c r="D413" s="43">
        <v>0</v>
      </c>
      <c r="E413" s="43">
        <f t="shared" si="66"/>
        <v>0</v>
      </c>
      <c r="G413">
        <v>7</v>
      </c>
      <c r="H413" s="43">
        <v>10</v>
      </c>
      <c r="I413">
        <v>1</v>
      </c>
      <c r="J413">
        <v>4</v>
      </c>
      <c r="K413" s="43">
        <v>0</v>
      </c>
      <c r="L413" s="43">
        <v>0</v>
      </c>
      <c r="M413">
        <v>-1</v>
      </c>
      <c r="N413" s="43">
        <f t="shared" si="67"/>
        <v>28</v>
      </c>
      <c r="O413" s="43">
        <f t="shared" si="68"/>
        <v>7</v>
      </c>
      <c r="P413" s="43">
        <f t="shared" si="69"/>
        <v>10</v>
      </c>
      <c r="Q413" s="43">
        <f t="shared" si="70"/>
        <v>1</v>
      </c>
      <c r="R413" s="43">
        <f t="shared" si="71"/>
        <v>4</v>
      </c>
      <c r="S413" s="43">
        <f t="shared" si="72"/>
        <v>0</v>
      </c>
      <c r="T413" s="43">
        <f t="shared" si="73"/>
        <v>0</v>
      </c>
      <c r="U413" s="43">
        <f t="shared" si="74"/>
        <v>-1</v>
      </c>
      <c r="V413" s="43">
        <f t="shared" si="75"/>
        <v>28</v>
      </c>
      <c r="W413" s="43">
        <f t="shared" si="76"/>
        <v>4</v>
      </c>
      <c r="AF413" s="43"/>
    </row>
    <row r="414" spans="1:32">
      <c r="A414" t="s">
        <v>23416</v>
      </c>
      <c r="B414" t="s">
        <v>24882</v>
      </c>
      <c r="C414" s="43">
        <v>0</v>
      </c>
      <c r="D414" s="43">
        <v>0</v>
      </c>
      <c r="E414" s="43">
        <f t="shared" si="66"/>
        <v>0</v>
      </c>
      <c r="G414">
        <v>7</v>
      </c>
      <c r="H414" s="43">
        <v>14</v>
      </c>
      <c r="I414">
        <v>2</v>
      </c>
      <c r="J414">
        <v>3</v>
      </c>
      <c r="K414" s="43">
        <v>0</v>
      </c>
      <c r="L414" s="43">
        <v>0</v>
      </c>
      <c r="M414">
        <v>0</v>
      </c>
      <c r="N414" s="43">
        <f t="shared" si="67"/>
        <v>30</v>
      </c>
      <c r="O414" s="43">
        <f t="shared" si="68"/>
        <v>7</v>
      </c>
      <c r="P414" s="43">
        <f t="shared" si="69"/>
        <v>14</v>
      </c>
      <c r="Q414" s="43">
        <f t="shared" si="70"/>
        <v>2</v>
      </c>
      <c r="R414" s="43">
        <f t="shared" si="71"/>
        <v>3</v>
      </c>
      <c r="S414" s="43">
        <f t="shared" si="72"/>
        <v>0</v>
      </c>
      <c r="T414" s="43">
        <f t="shared" si="73"/>
        <v>0</v>
      </c>
      <c r="U414" s="43">
        <f t="shared" si="74"/>
        <v>0</v>
      </c>
      <c r="V414" s="43">
        <f t="shared" si="75"/>
        <v>30</v>
      </c>
      <c r="W414" s="43">
        <f t="shared" si="76"/>
        <v>4.2857142857142856</v>
      </c>
      <c r="AF414" s="43"/>
    </row>
    <row r="415" spans="1:32">
      <c r="A415" t="s">
        <v>23416</v>
      </c>
      <c r="B415" t="s">
        <v>24883</v>
      </c>
      <c r="C415" s="43">
        <v>0</v>
      </c>
      <c r="D415" s="43">
        <v>0</v>
      </c>
      <c r="E415" s="43">
        <f t="shared" si="66"/>
        <v>0</v>
      </c>
      <c r="G415">
        <v>0</v>
      </c>
      <c r="H415" s="43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 s="43">
        <f t="shared" si="67"/>
        <v>-1</v>
      </c>
      <c r="O415" s="43">
        <f t="shared" si="68"/>
        <v>0</v>
      </c>
      <c r="P415" s="43">
        <f t="shared" si="69"/>
        <v>0</v>
      </c>
      <c r="Q415" s="43">
        <f t="shared" si="70"/>
        <v>0</v>
      </c>
      <c r="R415" s="43">
        <f t="shared" si="71"/>
        <v>0</v>
      </c>
      <c r="S415" s="43">
        <f t="shared" si="72"/>
        <v>0</v>
      </c>
      <c r="T415" s="43">
        <f t="shared" si="73"/>
        <v>0</v>
      </c>
      <c r="U415" s="43">
        <f t="shared" si="74"/>
        <v>1</v>
      </c>
      <c r="V415" s="43">
        <f t="shared" si="75"/>
        <v>-1</v>
      </c>
      <c r="W415" s="43">
        <f t="shared" si="76"/>
        <v>-1</v>
      </c>
      <c r="AF415" s="43"/>
    </row>
    <row r="416" spans="1:32">
      <c r="A416" t="s">
        <v>23416</v>
      </c>
      <c r="B416" t="s">
        <v>24884</v>
      </c>
      <c r="C416" s="43">
        <v>0</v>
      </c>
      <c r="D416" s="43">
        <v>0</v>
      </c>
      <c r="E416" s="43">
        <f t="shared" si="66"/>
        <v>0</v>
      </c>
      <c r="G416">
        <v>0</v>
      </c>
      <c r="H416" s="43">
        <v>1</v>
      </c>
      <c r="I416">
        <v>0</v>
      </c>
      <c r="J416">
        <v>0</v>
      </c>
      <c r="K416">
        <v>0</v>
      </c>
      <c r="L416">
        <v>0</v>
      </c>
      <c r="M416">
        <v>0</v>
      </c>
      <c r="N416" s="43">
        <f t="shared" si="67"/>
        <v>1</v>
      </c>
      <c r="O416" s="43">
        <f t="shared" si="68"/>
        <v>0</v>
      </c>
      <c r="P416" s="43">
        <f t="shared" si="69"/>
        <v>1</v>
      </c>
      <c r="Q416" s="43">
        <f t="shared" si="70"/>
        <v>0</v>
      </c>
      <c r="R416" s="43">
        <f t="shared" si="71"/>
        <v>0</v>
      </c>
      <c r="S416" s="43">
        <f t="shared" si="72"/>
        <v>0</v>
      </c>
      <c r="T416" s="43">
        <f t="shared" si="73"/>
        <v>0</v>
      </c>
      <c r="U416" s="43">
        <f t="shared" si="74"/>
        <v>0</v>
      </c>
      <c r="V416" s="43">
        <f t="shared" si="75"/>
        <v>1</v>
      </c>
      <c r="W416" s="43">
        <f t="shared" si="76"/>
        <v>1</v>
      </c>
      <c r="AF416" s="43"/>
    </row>
    <row r="417" spans="1:32">
      <c r="A417" t="s">
        <v>23416</v>
      </c>
      <c r="B417" t="s">
        <v>24885</v>
      </c>
      <c r="C417" s="43">
        <v>0</v>
      </c>
      <c r="D417" s="43">
        <v>0</v>
      </c>
      <c r="E417" s="43">
        <f t="shared" si="66"/>
        <v>0</v>
      </c>
      <c r="G417">
        <v>0</v>
      </c>
      <c r="H417" s="43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 s="43">
        <f t="shared" si="67"/>
        <v>-1</v>
      </c>
      <c r="O417" s="43">
        <f t="shared" si="68"/>
        <v>0</v>
      </c>
      <c r="P417" s="43">
        <f t="shared" si="69"/>
        <v>0</v>
      </c>
      <c r="Q417" s="43">
        <f t="shared" si="70"/>
        <v>0</v>
      </c>
      <c r="R417" s="43">
        <f t="shared" si="71"/>
        <v>0</v>
      </c>
      <c r="S417" s="43">
        <f t="shared" si="72"/>
        <v>0</v>
      </c>
      <c r="T417" s="43">
        <f t="shared" si="73"/>
        <v>0</v>
      </c>
      <c r="U417" s="43">
        <f t="shared" si="74"/>
        <v>1</v>
      </c>
      <c r="V417" s="43">
        <f t="shared" si="75"/>
        <v>-1</v>
      </c>
      <c r="W417" s="43">
        <f t="shared" si="76"/>
        <v>-1</v>
      </c>
      <c r="AF417" s="43"/>
    </row>
    <row r="418" spans="1:32">
      <c r="A418" t="s">
        <v>23416</v>
      </c>
      <c r="B418" t="s">
        <v>24886</v>
      </c>
      <c r="C418" s="43">
        <v>0</v>
      </c>
      <c r="D418" s="43">
        <v>0</v>
      </c>
      <c r="E418" s="43">
        <f t="shared" si="66"/>
        <v>0</v>
      </c>
      <c r="G418">
        <v>0</v>
      </c>
      <c r="H418" s="43">
        <v>1</v>
      </c>
      <c r="I418">
        <v>0</v>
      </c>
      <c r="J418">
        <v>0</v>
      </c>
      <c r="K418">
        <v>0</v>
      </c>
      <c r="L418">
        <v>0</v>
      </c>
      <c r="M418">
        <v>0</v>
      </c>
      <c r="N418" s="43">
        <f t="shared" si="67"/>
        <v>1</v>
      </c>
      <c r="O418" s="43">
        <f t="shared" si="68"/>
        <v>0</v>
      </c>
      <c r="P418" s="43">
        <f t="shared" si="69"/>
        <v>1</v>
      </c>
      <c r="Q418" s="43">
        <f t="shared" si="70"/>
        <v>0</v>
      </c>
      <c r="R418" s="43">
        <f t="shared" si="71"/>
        <v>0</v>
      </c>
      <c r="S418" s="43">
        <f t="shared" si="72"/>
        <v>0</v>
      </c>
      <c r="T418" s="43">
        <f t="shared" si="73"/>
        <v>0</v>
      </c>
      <c r="U418" s="43">
        <f t="shared" si="74"/>
        <v>0</v>
      </c>
      <c r="V418" s="43">
        <f t="shared" si="75"/>
        <v>1</v>
      </c>
      <c r="W418" s="43">
        <f t="shared" si="76"/>
        <v>1</v>
      </c>
      <c r="AF418" s="43"/>
    </row>
    <row r="419" spans="1:32">
      <c r="A419" t="s">
        <v>23416</v>
      </c>
      <c r="B419" t="s">
        <v>24887</v>
      </c>
      <c r="C419" s="43">
        <v>0</v>
      </c>
      <c r="D419" s="43">
        <v>0</v>
      </c>
      <c r="E419" s="43">
        <f t="shared" si="66"/>
        <v>0</v>
      </c>
      <c r="G419">
        <v>5</v>
      </c>
      <c r="H419" s="43">
        <v>6</v>
      </c>
      <c r="I419">
        <v>2</v>
      </c>
      <c r="J419">
        <v>5</v>
      </c>
      <c r="K419" s="43">
        <v>0</v>
      </c>
      <c r="L419" s="43">
        <v>0</v>
      </c>
      <c r="M419">
        <v>-2</v>
      </c>
      <c r="N419" s="43">
        <f t="shared" si="67"/>
        <v>12</v>
      </c>
      <c r="O419" s="43">
        <f t="shared" si="68"/>
        <v>5</v>
      </c>
      <c r="P419" s="43">
        <f t="shared" si="69"/>
        <v>6</v>
      </c>
      <c r="Q419" s="43">
        <f t="shared" si="70"/>
        <v>2</v>
      </c>
      <c r="R419" s="43">
        <f t="shared" si="71"/>
        <v>5</v>
      </c>
      <c r="S419" s="43">
        <f t="shared" si="72"/>
        <v>0</v>
      </c>
      <c r="T419" s="43">
        <f t="shared" si="73"/>
        <v>0</v>
      </c>
      <c r="U419" s="43">
        <f t="shared" si="74"/>
        <v>-2</v>
      </c>
      <c r="V419" s="43">
        <f t="shared" si="75"/>
        <v>12</v>
      </c>
      <c r="W419" s="43">
        <f t="shared" si="76"/>
        <v>2.4</v>
      </c>
      <c r="AF419" s="43"/>
    </row>
    <row r="420" spans="1:32">
      <c r="A420" t="s">
        <v>23416</v>
      </c>
      <c r="B420" t="s">
        <v>24888</v>
      </c>
      <c r="C420" s="43">
        <v>0</v>
      </c>
      <c r="D420" s="43">
        <v>0</v>
      </c>
      <c r="E420" s="43">
        <f t="shared" si="66"/>
        <v>0</v>
      </c>
      <c r="G420">
        <v>0</v>
      </c>
      <c r="H420" s="43">
        <v>4</v>
      </c>
      <c r="I420">
        <v>1</v>
      </c>
      <c r="J420">
        <v>0</v>
      </c>
      <c r="K420" s="43">
        <v>0</v>
      </c>
      <c r="L420" s="43">
        <v>0</v>
      </c>
      <c r="M420">
        <v>1</v>
      </c>
      <c r="N420" s="43">
        <f t="shared" si="67"/>
        <v>0</v>
      </c>
      <c r="O420" s="43">
        <f t="shared" si="68"/>
        <v>0</v>
      </c>
      <c r="P420" s="43">
        <f t="shared" si="69"/>
        <v>4</v>
      </c>
      <c r="Q420" s="43">
        <f t="shared" si="70"/>
        <v>1</v>
      </c>
      <c r="R420" s="43">
        <f t="shared" si="71"/>
        <v>0</v>
      </c>
      <c r="S420" s="43">
        <f t="shared" si="72"/>
        <v>0</v>
      </c>
      <c r="T420" s="43">
        <f t="shared" si="73"/>
        <v>0</v>
      </c>
      <c r="U420" s="43">
        <f t="shared" si="74"/>
        <v>1</v>
      </c>
      <c r="V420" s="43">
        <f t="shared" si="75"/>
        <v>0</v>
      </c>
      <c r="W420" s="43">
        <f t="shared" si="76"/>
        <v>0</v>
      </c>
      <c r="AF420" s="43"/>
    </row>
    <row r="421" spans="1:32">
      <c r="A421" t="s">
        <v>23416</v>
      </c>
      <c r="B421" t="s">
        <v>868</v>
      </c>
      <c r="C421" s="43">
        <v>0</v>
      </c>
      <c r="D421" s="43">
        <v>0</v>
      </c>
      <c r="E421" s="43">
        <f t="shared" si="66"/>
        <v>1</v>
      </c>
      <c r="G421">
        <v>0</v>
      </c>
      <c r="H421" s="43">
        <v>4</v>
      </c>
      <c r="I421">
        <v>1</v>
      </c>
      <c r="J421">
        <v>0</v>
      </c>
      <c r="K421" s="43">
        <v>0</v>
      </c>
      <c r="L421" s="43">
        <v>0</v>
      </c>
      <c r="M421">
        <v>1</v>
      </c>
      <c r="N421" s="43">
        <f t="shared" si="67"/>
        <v>0</v>
      </c>
      <c r="O421" s="43">
        <f t="shared" si="68"/>
        <v>0</v>
      </c>
      <c r="P421" s="43">
        <f t="shared" si="69"/>
        <v>4</v>
      </c>
      <c r="Q421" s="43">
        <f t="shared" si="70"/>
        <v>1</v>
      </c>
      <c r="R421" s="43">
        <f t="shared" si="71"/>
        <v>0</v>
      </c>
      <c r="S421" s="43">
        <f t="shared" si="72"/>
        <v>0</v>
      </c>
      <c r="T421" s="43">
        <f t="shared" si="73"/>
        <v>0</v>
      </c>
      <c r="U421" s="43">
        <f t="shared" si="74"/>
        <v>1</v>
      </c>
      <c r="V421" s="43">
        <f t="shared" si="75"/>
        <v>0</v>
      </c>
      <c r="W421" s="43">
        <f t="shared" si="76"/>
        <v>0</v>
      </c>
      <c r="AF421" s="43"/>
    </row>
    <row r="422" spans="1:32">
      <c r="A422" t="s">
        <v>23416</v>
      </c>
      <c r="B422" t="s">
        <v>24889</v>
      </c>
      <c r="C422" s="43">
        <v>0</v>
      </c>
      <c r="D422" s="43">
        <v>0</v>
      </c>
      <c r="E422" s="43">
        <f t="shared" si="66"/>
        <v>0</v>
      </c>
      <c r="G422">
        <v>9</v>
      </c>
      <c r="H422" s="43">
        <v>18</v>
      </c>
      <c r="I422">
        <v>0</v>
      </c>
      <c r="J422">
        <v>1</v>
      </c>
      <c r="K422" s="43">
        <v>0</v>
      </c>
      <c r="L422" s="43">
        <v>0</v>
      </c>
      <c r="M422">
        <v>0</v>
      </c>
      <c r="N422" s="43">
        <f t="shared" si="67"/>
        <v>52</v>
      </c>
      <c r="O422" s="43">
        <f t="shared" si="68"/>
        <v>9</v>
      </c>
      <c r="P422" s="43">
        <f t="shared" si="69"/>
        <v>18</v>
      </c>
      <c r="Q422" s="43">
        <f t="shared" si="70"/>
        <v>0</v>
      </c>
      <c r="R422" s="43">
        <f t="shared" si="71"/>
        <v>1</v>
      </c>
      <c r="S422" s="43">
        <f t="shared" si="72"/>
        <v>0</v>
      </c>
      <c r="T422" s="43">
        <f t="shared" si="73"/>
        <v>0</v>
      </c>
      <c r="U422" s="43">
        <f t="shared" si="74"/>
        <v>0</v>
      </c>
      <c r="V422" s="43">
        <f t="shared" si="75"/>
        <v>52</v>
      </c>
      <c r="W422" s="43">
        <f t="shared" si="76"/>
        <v>5.7777777777777777</v>
      </c>
      <c r="AF422" s="43"/>
    </row>
    <row r="423" spans="1:32">
      <c r="A423" t="s">
        <v>23416</v>
      </c>
      <c r="B423" t="s">
        <v>25189</v>
      </c>
      <c r="C423" s="43">
        <v>0</v>
      </c>
      <c r="D423" s="43">
        <v>0</v>
      </c>
      <c r="E423" s="43">
        <f t="shared" si="66"/>
        <v>1</v>
      </c>
      <c r="G423">
        <v>9</v>
      </c>
      <c r="H423" s="43">
        <v>18</v>
      </c>
      <c r="I423">
        <v>0</v>
      </c>
      <c r="J423">
        <v>1</v>
      </c>
      <c r="K423" s="43">
        <v>0</v>
      </c>
      <c r="L423" s="43">
        <v>0</v>
      </c>
      <c r="M423">
        <v>0</v>
      </c>
      <c r="N423" s="43">
        <f t="shared" si="67"/>
        <v>52</v>
      </c>
      <c r="O423" s="43">
        <f t="shared" si="68"/>
        <v>9</v>
      </c>
      <c r="P423" s="43">
        <f t="shared" si="69"/>
        <v>18</v>
      </c>
      <c r="Q423" s="43">
        <f t="shared" si="70"/>
        <v>0</v>
      </c>
      <c r="R423" s="43">
        <f t="shared" si="71"/>
        <v>1</v>
      </c>
      <c r="S423" s="43">
        <f t="shared" si="72"/>
        <v>0</v>
      </c>
      <c r="T423" s="43">
        <f t="shared" si="73"/>
        <v>0</v>
      </c>
      <c r="U423" s="43">
        <f t="shared" si="74"/>
        <v>0</v>
      </c>
      <c r="V423" s="43">
        <f t="shared" si="75"/>
        <v>52</v>
      </c>
      <c r="W423" s="43">
        <f t="shared" si="76"/>
        <v>5.7777777777777777</v>
      </c>
      <c r="AF423" s="43"/>
    </row>
    <row r="424" spans="1:32">
      <c r="A424" t="s">
        <v>23416</v>
      </c>
      <c r="B424" t="s">
        <v>24890</v>
      </c>
      <c r="C424" s="43">
        <v>0</v>
      </c>
      <c r="D424" s="43">
        <v>0</v>
      </c>
      <c r="E424" s="43">
        <f t="shared" si="66"/>
        <v>0</v>
      </c>
      <c r="G424">
        <v>9</v>
      </c>
      <c r="H424" s="43">
        <v>20</v>
      </c>
      <c r="I424">
        <v>0</v>
      </c>
      <c r="J424">
        <v>0</v>
      </c>
      <c r="K424" s="43">
        <v>0</v>
      </c>
      <c r="L424" s="43">
        <v>0</v>
      </c>
      <c r="M424">
        <v>0</v>
      </c>
      <c r="N424" s="43">
        <f t="shared" si="67"/>
        <v>56</v>
      </c>
      <c r="O424" s="43">
        <f t="shared" si="68"/>
        <v>9</v>
      </c>
      <c r="P424" s="43">
        <f t="shared" si="69"/>
        <v>20</v>
      </c>
      <c r="Q424" s="43">
        <f t="shared" si="70"/>
        <v>0</v>
      </c>
      <c r="R424" s="43">
        <f t="shared" si="71"/>
        <v>0</v>
      </c>
      <c r="S424" s="43">
        <f t="shared" si="72"/>
        <v>0</v>
      </c>
      <c r="T424" s="43">
        <f t="shared" si="73"/>
        <v>0</v>
      </c>
      <c r="U424" s="43">
        <f t="shared" si="74"/>
        <v>0</v>
      </c>
      <c r="V424" s="43">
        <f t="shared" si="75"/>
        <v>56</v>
      </c>
      <c r="W424" s="43">
        <f t="shared" si="76"/>
        <v>6.2222222222222223</v>
      </c>
      <c r="AF424" s="43"/>
    </row>
    <row r="425" spans="1:32">
      <c r="A425" t="s">
        <v>23416</v>
      </c>
      <c r="B425" t="s">
        <v>23895</v>
      </c>
      <c r="C425" s="43">
        <v>0</v>
      </c>
      <c r="D425" s="43">
        <v>0</v>
      </c>
      <c r="E425" s="43">
        <f t="shared" si="66"/>
        <v>1</v>
      </c>
      <c r="G425">
        <v>9</v>
      </c>
      <c r="H425" s="43">
        <v>20</v>
      </c>
      <c r="I425">
        <v>0</v>
      </c>
      <c r="J425">
        <v>0</v>
      </c>
      <c r="K425" s="43">
        <v>0</v>
      </c>
      <c r="L425" s="43">
        <v>0</v>
      </c>
      <c r="M425">
        <v>0</v>
      </c>
      <c r="N425" s="43">
        <f t="shared" si="67"/>
        <v>56</v>
      </c>
      <c r="O425" s="43">
        <f t="shared" si="68"/>
        <v>9</v>
      </c>
      <c r="P425" s="43">
        <f t="shared" si="69"/>
        <v>20</v>
      </c>
      <c r="Q425" s="43">
        <f t="shared" si="70"/>
        <v>0</v>
      </c>
      <c r="R425" s="43">
        <f t="shared" si="71"/>
        <v>0</v>
      </c>
      <c r="S425" s="43">
        <f t="shared" si="72"/>
        <v>0</v>
      </c>
      <c r="T425" s="43">
        <f t="shared" si="73"/>
        <v>0</v>
      </c>
      <c r="U425" s="43">
        <f t="shared" si="74"/>
        <v>0</v>
      </c>
      <c r="V425" s="43">
        <f t="shared" si="75"/>
        <v>56</v>
      </c>
      <c r="W425" s="43">
        <f t="shared" si="76"/>
        <v>6.2222222222222223</v>
      </c>
      <c r="AF425" s="43"/>
    </row>
    <row r="426" spans="1:32">
      <c r="A426" t="s">
        <v>23416</v>
      </c>
      <c r="B426" t="s">
        <v>24891</v>
      </c>
      <c r="C426" s="43">
        <v>0</v>
      </c>
      <c r="D426" s="43">
        <v>0</v>
      </c>
      <c r="E426" s="43">
        <f t="shared" si="66"/>
        <v>0</v>
      </c>
      <c r="G426">
        <v>9</v>
      </c>
      <c r="H426" s="43">
        <v>17</v>
      </c>
      <c r="I426">
        <v>0</v>
      </c>
      <c r="J426">
        <v>2</v>
      </c>
      <c r="K426" s="43">
        <v>0</v>
      </c>
      <c r="L426" s="43">
        <v>0</v>
      </c>
      <c r="M426">
        <v>-1</v>
      </c>
      <c r="N426" s="43">
        <f t="shared" si="67"/>
        <v>50</v>
      </c>
      <c r="O426" s="43">
        <f t="shared" si="68"/>
        <v>9</v>
      </c>
      <c r="P426" s="43">
        <f t="shared" si="69"/>
        <v>17</v>
      </c>
      <c r="Q426" s="43">
        <f t="shared" si="70"/>
        <v>0</v>
      </c>
      <c r="R426" s="43">
        <f t="shared" si="71"/>
        <v>2</v>
      </c>
      <c r="S426" s="43">
        <f t="shared" si="72"/>
        <v>0</v>
      </c>
      <c r="T426" s="43">
        <f t="shared" si="73"/>
        <v>0</v>
      </c>
      <c r="U426" s="43">
        <f t="shared" si="74"/>
        <v>-1</v>
      </c>
      <c r="V426" s="43">
        <f t="shared" si="75"/>
        <v>50</v>
      </c>
      <c r="W426" s="43">
        <f t="shared" si="76"/>
        <v>5.5555555555555554</v>
      </c>
      <c r="AF426" s="43"/>
    </row>
    <row r="427" spans="1:32">
      <c r="A427" t="s">
        <v>23416</v>
      </c>
      <c r="B427" t="s">
        <v>23896</v>
      </c>
      <c r="C427" s="43">
        <v>0</v>
      </c>
      <c r="D427" s="43">
        <v>0</v>
      </c>
      <c r="E427" s="43">
        <f t="shared" si="66"/>
        <v>1</v>
      </c>
      <c r="G427">
        <v>9</v>
      </c>
      <c r="H427" s="43">
        <v>17</v>
      </c>
      <c r="I427">
        <v>0</v>
      </c>
      <c r="J427">
        <v>2</v>
      </c>
      <c r="K427" s="43">
        <v>0</v>
      </c>
      <c r="L427" s="43">
        <v>0</v>
      </c>
      <c r="M427">
        <v>-1</v>
      </c>
      <c r="N427" s="43">
        <f t="shared" si="67"/>
        <v>50</v>
      </c>
      <c r="O427" s="43">
        <f t="shared" si="68"/>
        <v>9</v>
      </c>
      <c r="P427" s="43">
        <f t="shared" si="69"/>
        <v>17</v>
      </c>
      <c r="Q427" s="43">
        <f t="shared" si="70"/>
        <v>0</v>
      </c>
      <c r="R427" s="43">
        <f t="shared" si="71"/>
        <v>2</v>
      </c>
      <c r="S427" s="43">
        <f t="shared" si="72"/>
        <v>0</v>
      </c>
      <c r="T427" s="43">
        <f t="shared" si="73"/>
        <v>0</v>
      </c>
      <c r="U427" s="43">
        <f t="shared" si="74"/>
        <v>-1</v>
      </c>
      <c r="V427" s="43">
        <f t="shared" si="75"/>
        <v>50</v>
      </c>
      <c r="W427" s="43">
        <f t="shared" si="76"/>
        <v>5.5555555555555554</v>
      </c>
      <c r="AF427" s="43"/>
    </row>
    <row r="428" spans="1:32">
      <c r="A428" t="s">
        <v>23416</v>
      </c>
      <c r="B428" t="s">
        <v>24892</v>
      </c>
      <c r="C428" s="43">
        <v>0</v>
      </c>
      <c r="D428" s="43">
        <v>0</v>
      </c>
      <c r="E428" s="43">
        <f t="shared" si="66"/>
        <v>0</v>
      </c>
      <c r="G428">
        <v>9</v>
      </c>
      <c r="H428" s="43">
        <v>20</v>
      </c>
      <c r="I428">
        <v>0</v>
      </c>
      <c r="J428">
        <v>1</v>
      </c>
      <c r="K428" s="43">
        <v>0</v>
      </c>
      <c r="L428" s="43">
        <v>0</v>
      </c>
      <c r="M428">
        <v>0</v>
      </c>
      <c r="N428" s="43">
        <f t="shared" si="67"/>
        <v>54</v>
      </c>
      <c r="O428" s="43">
        <f t="shared" si="68"/>
        <v>9</v>
      </c>
      <c r="P428" s="43">
        <f t="shared" si="69"/>
        <v>20</v>
      </c>
      <c r="Q428" s="43">
        <f t="shared" si="70"/>
        <v>0</v>
      </c>
      <c r="R428" s="43">
        <f t="shared" si="71"/>
        <v>1</v>
      </c>
      <c r="S428" s="43">
        <f t="shared" si="72"/>
        <v>0</v>
      </c>
      <c r="T428" s="43">
        <f t="shared" si="73"/>
        <v>0</v>
      </c>
      <c r="U428" s="43">
        <f t="shared" si="74"/>
        <v>0</v>
      </c>
      <c r="V428" s="43">
        <f t="shared" si="75"/>
        <v>54</v>
      </c>
      <c r="W428" s="43">
        <f t="shared" si="76"/>
        <v>6</v>
      </c>
      <c r="AF428" s="43"/>
    </row>
    <row r="429" spans="1:32">
      <c r="A429" t="s">
        <v>23416</v>
      </c>
      <c r="B429" t="s">
        <v>23897</v>
      </c>
      <c r="C429" s="43">
        <v>0</v>
      </c>
      <c r="D429" s="43">
        <v>0</v>
      </c>
      <c r="E429" s="43">
        <f t="shared" si="66"/>
        <v>1</v>
      </c>
      <c r="G429">
        <v>9</v>
      </c>
      <c r="H429" s="43">
        <v>20</v>
      </c>
      <c r="I429">
        <v>0</v>
      </c>
      <c r="J429">
        <v>1</v>
      </c>
      <c r="K429" s="43">
        <v>0</v>
      </c>
      <c r="L429" s="43">
        <v>0</v>
      </c>
      <c r="M429">
        <v>0</v>
      </c>
      <c r="N429" s="43">
        <f t="shared" si="67"/>
        <v>54</v>
      </c>
      <c r="O429" s="43">
        <f t="shared" si="68"/>
        <v>9</v>
      </c>
      <c r="P429" s="43">
        <f t="shared" si="69"/>
        <v>20</v>
      </c>
      <c r="Q429" s="43">
        <f t="shared" si="70"/>
        <v>0</v>
      </c>
      <c r="R429" s="43">
        <f t="shared" si="71"/>
        <v>1</v>
      </c>
      <c r="S429" s="43">
        <f t="shared" si="72"/>
        <v>0</v>
      </c>
      <c r="T429" s="43">
        <f t="shared" si="73"/>
        <v>0</v>
      </c>
      <c r="U429" s="43">
        <f t="shared" si="74"/>
        <v>0</v>
      </c>
      <c r="V429" s="43">
        <f t="shared" si="75"/>
        <v>54</v>
      </c>
      <c r="W429" s="43">
        <f t="shared" si="76"/>
        <v>6</v>
      </c>
      <c r="AF429" s="43"/>
    </row>
    <row r="430" spans="1:32">
      <c r="A430" t="s">
        <v>23416</v>
      </c>
      <c r="B430" t="s">
        <v>24893</v>
      </c>
      <c r="C430" s="43">
        <v>0</v>
      </c>
      <c r="D430" s="43">
        <v>0</v>
      </c>
      <c r="E430" s="43">
        <f t="shared" si="66"/>
        <v>0</v>
      </c>
      <c r="G430">
        <v>30</v>
      </c>
      <c r="H430" s="43">
        <v>48</v>
      </c>
      <c r="I430">
        <v>7</v>
      </c>
      <c r="J430">
        <v>17</v>
      </c>
      <c r="K430">
        <v>3</v>
      </c>
      <c r="L430">
        <v>1</v>
      </c>
      <c r="M430">
        <v>-4</v>
      </c>
      <c r="N430" s="43">
        <f t="shared" si="67"/>
        <v>138</v>
      </c>
      <c r="O430" s="43">
        <f t="shared" si="68"/>
        <v>30</v>
      </c>
      <c r="P430" s="43">
        <f t="shared" si="69"/>
        <v>48</v>
      </c>
      <c r="Q430" s="43">
        <f t="shared" si="70"/>
        <v>7</v>
      </c>
      <c r="R430" s="43">
        <f t="shared" si="71"/>
        <v>17</v>
      </c>
      <c r="S430" s="43">
        <f t="shared" si="72"/>
        <v>3</v>
      </c>
      <c r="T430" s="43">
        <f t="shared" si="73"/>
        <v>1</v>
      </c>
      <c r="U430" s="43">
        <f t="shared" si="74"/>
        <v>-4</v>
      </c>
      <c r="V430" s="43">
        <f t="shared" si="75"/>
        <v>138</v>
      </c>
      <c r="W430" s="43">
        <f t="shared" si="76"/>
        <v>4.5999999999999996</v>
      </c>
      <c r="AF430" s="43"/>
    </row>
    <row r="431" spans="1:32">
      <c r="A431" t="s">
        <v>23416</v>
      </c>
      <c r="B431" t="s">
        <v>24894</v>
      </c>
      <c r="C431" s="43">
        <v>0</v>
      </c>
      <c r="D431" s="43">
        <v>0</v>
      </c>
      <c r="E431" s="43">
        <f t="shared" si="66"/>
        <v>0</v>
      </c>
      <c r="G431">
        <v>11</v>
      </c>
      <c r="H431" s="43">
        <v>22</v>
      </c>
      <c r="I431">
        <v>0</v>
      </c>
      <c r="J431">
        <v>2</v>
      </c>
      <c r="K431">
        <v>0</v>
      </c>
      <c r="L431">
        <v>0</v>
      </c>
      <c r="M431">
        <v>0</v>
      </c>
      <c r="N431" s="43">
        <f t="shared" si="67"/>
        <v>62</v>
      </c>
      <c r="O431" s="43">
        <f t="shared" si="68"/>
        <v>11</v>
      </c>
      <c r="P431" s="43">
        <f t="shared" si="69"/>
        <v>22</v>
      </c>
      <c r="Q431" s="43">
        <f t="shared" si="70"/>
        <v>0</v>
      </c>
      <c r="R431" s="43">
        <f t="shared" si="71"/>
        <v>2</v>
      </c>
      <c r="S431" s="43">
        <f t="shared" si="72"/>
        <v>0</v>
      </c>
      <c r="T431" s="43">
        <f t="shared" si="73"/>
        <v>0</v>
      </c>
      <c r="U431" s="43">
        <f t="shared" si="74"/>
        <v>0</v>
      </c>
      <c r="V431" s="43">
        <f t="shared" si="75"/>
        <v>62</v>
      </c>
      <c r="W431" s="43">
        <f t="shared" si="76"/>
        <v>5.6363636363636367</v>
      </c>
      <c r="AF431" s="43"/>
    </row>
    <row r="432" spans="1:32">
      <c r="A432" t="s">
        <v>23416</v>
      </c>
      <c r="B432" t="s">
        <v>23898</v>
      </c>
      <c r="C432" s="43">
        <v>0</v>
      </c>
      <c r="D432" s="43">
        <v>0</v>
      </c>
      <c r="E432" s="43">
        <f t="shared" si="66"/>
        <v>1</v>
      </c>
      <c r="G432">
        <v>11</v>
      </c>
      <c r="H432" s="43">
        <v>22</v>
      </c>
      <c r="I432">
        <v>0</v>
      </c>
      <c r="J432">
        <v>2</v>
      </c>
      <c r="K432" s="43">
        <v>0</v>
      </c>
      <c r="L432" s="43">
        <v>0</v>
      </c>
      <c r="M432">
        <v>0</v>
      </c>
      <c r="N432" s="43">
        <f t="shared" si="67"/>
        <v>62</v>
      </c>
      <c r="O432" s="43">
        <f t="shared" si="68"/>
        <v>11</v>
      </c>
      <c r="P432" s="43">
        <f t="shared" si="69"/>
        <v>22</v>
      </c>
      <c r="Q432" s="43">
        <f t="shared" si="70"/>
        <v>0</v>
      </c>
      <c r="R432" s="43">
        <f t="shared" si="71"/>
        <v>2</v>
      </c>
      <c r="S432" s="43">
        <f t="shared" si="72"/>
        <v>0</v>
      </c>
      <c r="T432" s="43">
        <f t="shared" si="73"/>
        <v>0</v>
      </c>
      <c r="U432" s="43">
        <f t="shared" si="74"/>
        <v>0</v>
      </c>
      <c r="V432" s="43">
        <f t="shared" si="75"/>
        <v>62</v>
      </c>
      <c r="W432" s="43">
        <f t="shared" si="76"/>
        <v>5.6363636363636367</v>
      </c>
      <c r="AF432" s="43"/>
    </row>
    <row r="433" spans="1:32">
      <c r="A433" t="s">
        <v>23416</v>
      </c>
      <c r="B433" t="s">
        <v>24895</v>
      </c>
      <c r="C433" s="43">
        <v>0</v>
      </c>
      <c r="D433" s="43">
        <v>0</v>
      </c>
      <c r="E433" s="43">
        <f t="shared" si="66"/>
        <v>0</v>
      </c>
      <c r="G433">
        <v>6</v>
      </c>
      <c r="H433" s="43">
        <v>11</v>
      </c>
      <c r="I433">
        <v>1</v>
      </c>
      <c r="J433">
        <v>4</v>
      </c>
      <c r="K433" s="43">
        <v>0</v>
      </c>
      <c r="L433" s="43">
        <v>0</v>
      </c>
      <c r="M433">
        <v>0</v>
      </c>
      <c r="N433" s="43">
        <f t="shared" si="67"/>
        <v>24</v>
      </c>
      <c r="O433" s="43">
        <f t="shared" si="68"/>
        <v>6</v>
      </c>
      <c r="P433" s="43">
        <f t="shared" si="69"/>
        <v>11</v>
      </c>
      <c r="Q433" s="43">
        <f t="shared" si="70"/>
        <v>1</v>
      </c>
      <c r="R433" s="43">
        <f t="shared" si="71"/>
        <v>4</v>
      </c>
      <c r="S433" s="43">
        <f t="shared" si="72"/>
        <v>0</v>
      </c>
      <c r="T433" s="43">
        <f t="shared" si="73"/>
        <v>0</v>
      </c>
      <c r="U433" s="43">
        <f t="shared" si="74"/>
        <v>0</v>
      </c>
      <c r="V433" s="43">
        <f t="shared" si="75"/>
        <v>24</v>
      </c>
      <c r="W433" s="43">
        <f t="shared" si="76"/>
        <v>4</v>
      </c>
      <c r="AF433" s="43"/>
    </row>
    <row r="434" spans="1:32">
      <c r="A434" t="s">
        <v>23416</v>
      </c>
      <c r="B434" t="s">
        <v>24896</v>
      </c>
      <c r="C434" s="43">
        <v>0</v>
      </c>
      <c r="D434" s="43">
        <v>0</v>
      </c>
      <c r="E434" s="43">
        <f t="shared" si="66"/>
        <v>0</v>
      </c>
      <c r="G434">
        <v>18</v>
      </c>
      <c r="H434" s="43">
        <v>36</v>
      </c>
      <c r="I434">
        <v>0</v>
      </c>
      <c r="J434">
        <v>1</v>
      </c>
      <c r="K434" s="43">
        <v>0</v>
      </c>
      <c r="L434" s="43">
        <v>0</v>
      </c>
      <c r="M434">
        <v>0</v>
      </c>
      <c r="N434" s="43">
        <f t="shared" si="67"/>
        <v>106</v>
      </c>
      <c r="O434" s="43">
        <f t="shared" si="68"/>
        <v>18</v>
      </c>
      <c r="P434" s="43">
        <f t="shared" si="69"/>
        <v>36</v>
      </c>
      <c r="Q434" s="43">
        <f t="shared" si="70"/>
        <v>0</v>
      </c>
      <c r="R434" s="43">
        <f t="shared" si="71"/>
        <v>1</v>
      </c>
      <c r="S434" s="43">
        <f t="shared" si="72"/>
        <v>0</v>
      </c>
      <c r="T434" s="43">
        <f t="shared" si="73"/>
        <v>0</v>
      </c>
      <c r="U434" s="43">
        <f t="shared" si="74"/>
        <v>0</v>
      </c>
      <c r="V434" s="43">
        <f t="shared" si="75"/>
        <v>106</v>
      </c>
      <c r="W434" s="43">
        <f t="shared" si="76"/>
        <v>5.8888888888888893</v>
      </c>
      <c r="AF434" s="43"/>
    </row>
    <row r="435" spans="1:32">
      <c r="A435" t="s">
        <v>23416</v>
      </c>
      <c r="B435" t="s">
        <v>25190</v>
      </c>
      <c r="C435" s="43">
        <v>0</v>
      </c>
      <c r="D435" s="43">
        <v>0</v>
      </c>
      <c r="E435" s="43">
        <f t="shared" si="66"/>
        <v>1</v>
      </c>
      <c r="G435">
        <v>18</v>
      </c>
      <c r="H435" s="43">
        <v>36</v>
      </c>
      <c r="I435">
        <v>0</v>
      </c>
      <c r="J435">
        <v>1</v>
      </c>
      <c r="K435" s="43">
        <v>0</v>
      </c>
      <c r="L435" s="43">
        <v>0</v>
      </c>
      <c r="M435">
        <v>0</v>
      </c>
      <c r="N435" s="43">
        <f t="shared" si="67"/>
        <v>106</v>
      </c>
      <c r="O435" s="43">
        <f t="shared" si="68"/>
        <v>18</v>
      </c>
      <c r="P435" s="43">
        <f t="shared" si="69"/>
        <v>36</v>
      </c>
      <c r="Q435" s="43">
        <f t="shared" si="70"/>
        <v>0</v>
      </c>
      <c r="R435" s="43">
        <f t="shared" si="71"/>
        <v>1</v>
      </c>
      <c r="S435" s="43">
        <f t="shared" si="72"/>
        <v>0</v>
      </c>
      <c r="T435" s="43">
        <f t="shared" si="73"/>
        <v>0</v>
      </c>
      <c r="U435" s="43">
        <f t="shared" si="74"/>
        <v>0</v>
      </c>
      <c r="V435" s="43">
        <f t="shared" si="75"/>
        <v>106</v>
      </c>
      <c r="W435" s="43">
        <f t="shared" si="76"/>
        <v>5.8888888888888893</v>
      </c>
      <c r="AF435" s="43"/>
    </row>
    <row r="436" spans="1:32">
      <c r="A436" t="s">
        <v>23416</v>
      </c>
      <c r="B436" t="s">
        <v>24897</v>
      </c>
      <c r="C436" s="43">
        <v>0</v>
      </c>
      <c r="D436" s="43">
        <v>0</v>
      </c>
      <c r="E436" s="43">
        <f t="shared" si="66"/>
        <v>0</v>
      </c>
      <c r="G436">
        <v>18</v>
      </c>
      <c r="H436" s="43">
        <v>35</v>
      </c>
      <c r="I436">
        <v>0</v>
      </c>
      <c r="J436">
        <v>2</v>
      </c>
      <c r="K436" s="43">
        <v>0</v>
      </c>
      <c r="L436" s="43">
        <v>0</v>
      </c>
      <c r="M436">
        <v>-1</v>
      </c>
      <c r="N436" s="43">
        <f t="shared" si="67"/>
        <v>104</v>
      </c>
      <c r="O436" s="43">
        <f t="shared" si="68"/>
        <v>18</v>
      </c>
      <c r="P436" s="43">
        <f t="shared" si="69"/>
        <v>35</v>
      </c>
      <c r="Q436" s="43">
        <f t="shared" si="70"/>
        <v>0</v>
      </c>
      <c r="R436" s="43">
        <f t="shared" si="71"/>
        <v>2</v>
      </c>
      <c r="S436" s="43">
        <f t="shared" si="72"/>
        <v>0</v>
      </c>
      <c r="T436" s="43">
        <f t="shared" si="73"/>
        <v>0</v>
      </c>
      <c r="U436" s="43">
        <f t="shared" si="74"/>
        <v>-1</v>
      </c>
      <c r="V436" s="43">
        <f t="shared" si="75"/>
        <v>104</v>
      </c>
      <c r="W436" s="43">
        <f t="shared" si="76"/>
        <v>5.7777777777777777</v>
      </c>
      <c r="AF436" s="43"/>
    </row>
    <row r="437" spans="1:32">
      <c r="A437" t="s">
        <v>23416</v>
      </c>
      <c r="B437" t="s">
        <v>23994</v>
      </c>
      <c r="C437" s="43">
        <v>0</v>
      </c>
      <c r="D437" s="43">
        <v>0</v>
      </c>
      <c r="E437" s="43">
        <f t="shared" si="66"/>
        <v>1</v>
      </c>
      <c r="G437">
        <v>18</v>
      </c>
      <c r="H437" s="43">
        <v>35</v>
      </c>
      <c r="I437">
        <v>0</v>
      </c>
      <c r="J437">
        <v>2</v>
      </c>
      <c r="K437" s="43">
        <v>0</v>
      </c>
      <c r="L437" s="43">
        <v>0</v>
      </c>
      <c r="M437">
        <v>-1</v>
      </c>
      <c r="N437" s="43">
        <f t="shared" si="67"/>
        <v>104</v>
      </c>
      <c r="O437" s="43">
        <f t="shared" si="68"/>
        <v>18</v>
      </c>
      <c r="P437" s="43">
        <f t="shared" si="69"/>
        <v>35</v>
      </c>
      <c r="Q437" s="43">
        <f t="shared" si="70"/>
        <v>0</v>
      </c>
      <c r="R437" s="43">
        <f t="shared" si="71"/>
        <v>2</v>
      </c>
      <c r="S437" s="43">
        <f t="shared" si="72"/>
        <v>0</v>
      </c>
      <c r="T437" s="43">
        <f t="shared" si="73"/>
        <v>0</v>
      </c>
      <c r="U437" s="43">
        <f t="shared" si="74"/>
        <v>-1</v>
      </c>
      <c r="V437" s="43">
        <f t="shared" si="75"/>
        <v>104</v>
      </c>
      <c r="W437" s="43">
        <f t="shared" si="76"/>
        <v>5.7777777777777777</v>
      </c>
      <c r="AF437" s="43"/>
    </row>
    <row r="438" spans="1:32">
      <c r="A438" t="s">
        <v>23416</v>
      </c>
      <c r="B438" t="s">
        <v>24898</v>
      </c>
      <c r="C438" s="43">
        <v>0</v>
      </c>
      <c r="D438" s="43">
        <v>0</v>
      </c>
      <c r="E438" s="43">
        <f t="shared" si="66"/>
        <v>0</v>
      </c>
      <c r="G438">
        <v>18</v>
      </c>
      <c r="H438" s="43">
        <v>38</v>
      </c>
      <c r="I438">
        <v>0</v>
      </c>
      <c r="J438">
        <v>1</v>
      </c>
      <c r="K438" s="43">
        <v>0</v>
      </c>
      <c r="L438" s="43">
        <v>0</v>
      </c>
      <c r="M438">
        <v>0</v>
      </c>
      <c r="N438" s="43">
        <f t="shared" si="67"/>
        <v>108</v>
      </c>
      <c r="O438" s="43">
        <f t="shared" si="68"/>
        <v>18</v>
      </c>
      <c r="P438" s="43">
        <f t="shared" si="69"/>
        <v>38</v>
      </c>
      <c r="Q438" s="43">
        <f t="shared" si="70"/>
        <v>0</v>
      </c>
      <c r="R438" s="43">
        <f t="shared" si="71"/>
        <v>1</v>
      </c>
      <c r="S438" s="43">
        <f t="shared" si="72"/>
        <v>0</v>
      </c>
      <c r="T438" s="43">
        <f t="shared" si="73"/>
        <v>0</v>
      </c>
      <c r="U438" s="43">
        <f t="shared" si="74"/>
        <v>0</v>
      </c>
      <c r="V438" s="43">
        <f t="shared" si="75"/>
        <v>108</v>
      </c>
      <c r="W438" s="43">
        <f t="shared" si="76"/>
        <v>6</v>
      </c>
      <c r="AF438" s="43"/>
    </row>
    <row r="439" spans="1:32" s="43" customFormat="1">
      <c r="B439" s="43" t="s">
        <v>23995</v>
      </c>
      <c r="C439" s="43">
        <v>0</v>
      </c>
      <c r="D439" s="43">
        <v>0</v>
      </c>
      <c r="E439" s="43">
        <f t="shared" si="66"/>
        <v>1</v>
      </c>
      <c r="G439" s="43">
        <v>18</v>
      </c>
      <c r="H439" s="43">
        <v>38</v>
      </c>
      <c r="I439" s="43">
        <v>0</v>
      </c>
      <c r="J439" s="43">
        <v>1</v>
      </c>
      <c r="K439" s="43">
        <v>0</v>
      </c>
      <c r="L439" s="43">
        <v>0</v>
      </c>
      <c r="M439" s="43">
        <v>0</v>
      </c>
      <c r="N439" s="43">
        <f t="shared" si="67"/>
        <v>108</v>
      </c>
      <c r="O439" s="43">
        <f t="shared" si="68"/>
        <v>18</v>
      </c>
      <c r="P439" s="43">
        <f t="shared" si="69"/>
        <v>38</v>
      </c>
      <c r="Q439" s="43">
        <f t="shared" si="70"/>
        <v>0</v>
      </c>
      <c r="R439" s="43">
        <f t="shared" si="71"/>
        <v>1</v>
      </c>
      <c r="S439" s="43">
        <f t="shared" si="72"/>
        <v>0</v>
      </c>
      <c r="T439" s="43">
        <f t="shared" si="73"/>
        <v>0</v>
      </c>
      <c r="U439" s="43">
        <f t="shared" si="74"/>
        <v>0</v>
      </c>
      <c r="V439" s="43">
        <f t="shared" si="75"/>
        <v>108</v>
      </c>
      <c r="W439" s="43">
        <f t="shared" si="76"/>
        <v>6</v>
      </c>
    </row>
    <row r="440" spans="1:32">
      <c r="A440" t="s">
        <v>23416</v>
      </c>
      <c r="B440" t="s">
        <v>24899</v>
      </c>
      <c r="C440" s="43">
        <v>0</v>
      </c>
      <c r="D440" s="43">
        <v>0</v>
      </c>
      <c r="E440" s="43">
        <f t="shared" si="66"/>
        <v>0</v>
      </c>
      <c r="G440">
        <v>39</v>
      </c>
      <c r="H440" s="43">
        <v>66</v>
      </c>
      <c r="I440">
        <v>7</v>
      </c>
      <c r="J440">
        <v>17</v>
      </c>
      <c r="K440">
        <v>3</v>
      </c>
      <c r="L440">
        <v>1</v>
      </c>
      <c r="M440">
        <v>-4</v>
      </c>
      <c r="N440" s="43">
        <f t="shared" si="67"/>
        <v>192</v>
      </c>
      <c r="O440" s="43">
        <f t="shared" si="68"/>
        <v>39</v>
      </c>
      <c r="P440" s="43">
        <f t="shared" si="69"/>
        <v>66</v>
      </c>
      <c r="Q440" s="43">
        <f t="shared" si="70"/>
        <v>7</v>
      </c>
      <c r="R440" s="43">
        <f t="shared" si="71"/>
        <v>17</v>
      </c>
      <c r="S440" s="43">
        <f t="shared" si="72"/>
        <v>3</v>
      </c>
      <c r="T440" s="43">
        <f t="shared" si="73"/>
        <v>1</v>
      </c>
      <c r="U440" s="43">
        <f t="shared" si="74"/>
        <v>-4</v>
      </c>
      <c r="V440" s="43">
        <f t="shared" si="75"/>
        <v>192</v>
      </c>
      <c r="W440" s="43">
        <f t="shared" si="76"/>
        <v>4.9230769230769234</v>
      </c>
      <c r="AF440" s="43"/>
    </row>
    <row r="441" spans="1:32">
      <c r="A441" t="s">
        <v>23416</v>
      </c>
      <c r="B441" t="s">
        <v>24900</v>
      </c>
      <c r="C441" s="43">
        <v>0</v>
      </c>
      <c r="D441" s="43">
        <v>0</v>
      </c>
      <c r="E441" s="43">
        <f t="shared" si="66"/>
        <v>0</v>
      </c>
      <c r="G441">
        <v>20</v>
      </c>
      <c r="H441" s="43">
        <v>40</v>
      </c>
      <c r="I441">
        <v>0</v>
      </c>
      <c r="J441">
        <v>2</v>
      </c>
      <c r="K441">
        <v>0</v>
      </c>
      <c r="L441">
        <v>0</v>
      </c>
      <c r="M441" s="43">
        <v>0</v>
      </c>
      <c r="N441" s="43">
        <f t="shared" si="67"/>
        <v>116</v>
      </c>
      <c r="O441" s="43">
        <f t="shared" si="68"/>
        <v>20</v>
      </c>
      <c r="P441" s="43">
        <f t="shared" si="69"/>
        <v>40</v>
      </c>
      <c r="Q441" s="43">
        <f t="shared" si="70"/>
        <v>0</v>
      </c>
      <c r="R441" s="43">
        <f t="shared" si="71"/>
        <v>2</v>
      </c>
      <c r="S441" s="43">
        <f t="shared" si="72"/>
        <v>0</v>
      </c>
      <c r="T441" s="43">
        <f t="shared" si="73"/>
        <v>0</v>
      </c>
      <c r="U441" s="43">
        <f t="shared" si="74"/>
        <v>0</v>
      </c>
      <c r="V441" s="43">
        <f t="shared" si="75"/>
        <v>116</v>
      </c>
      <c r="W441" s="43">
        <f t="shared" si="76"/>
        <v>5.8</v>
      </c>
      <c r="AF441" s="43"/>
    </row>
    <row r="442" spans="1:32">
      <c r="A442" t="s">
        <v>23416</v>
      </c>
      <c r="B442" t="s">
        <v>24011</v>
      </c>
      <c r="C442" s="43">
        <v>0</v>
      </c>
      <c r="D442" s="43">
        <v>0</v>
      </c>
      <c r="E442" s="43">
        <f t="shared" si="66"/>
        <v>1</v>
      </c>
      <c r="G442">
        <v>20</v>
      </c>
      <c r="H442" s="43">
        <v>40</v>
      </c>
      <c r="I442">
        <v>0</v>
      </c>
      <c r="J442">
        <v>2</v>
      </c>
      <c r="K442" s="43">
        <v>0</v>
      </c>
      <c r="L442" s="43">
        <v>0</v>
      </c>
      <c r="M442" s="43">
        <v>0</v>
      </c>
      <c r="N442" s="43">
        <f t="shared" si="67"/>
        <v>116</v>
      </c>
      <c r="O442" s="43">
        <f t="shared" si="68"/>
        <v>20</v>
      </c>
      <c r="P442" s="43">
        <f t="shared" si="69"/>
        <v>40</v>
      </c>
      <c r="Q442" s="43">
        <f t="shared" si="70"/>
        <v>0</v>
      </c>
      <c r="R442" s="43">
        <f t="shared" si="71"/>
        <v>2</v>
      </c>
      <c r="S442" s="43">
        <f t="shared" si="72"/>
        <v>0</v>
      </c>
      <c r="T442" s="43">
        <f t="shared" si="73"/>
        <v>0</v>
      </c>
      <c r="U442" s="43">
        <f t="shared" si="74"/>
        <v>0</v>
      </c>
      <c r="V442" s="43">
        <f t="shared" si="75"/>
        <v>116</v>
      </c>
      <c r="W442" s="43">
        <f t="shared" si="76"/>
        <v>5.8</v>
      </c>
      <c r="AF442" s="43"/>
    </row>
    <row r="443" spans="1:32">
      <c r="A443" t="s">
        <v>23416</v>
      </c>
      <c r="B443" t="s">
        <v>24901</v>
      </c>
      <c r="C443" s="43">
        <v>0</v>
      </c>
      <c r="D443" s="43">
        <v>0</v>
      </c>
      <c r="E443" s="43">
        <f t="shared" si="66"/>
        <v>0</v>
      </c>
      <c r="G443">
        <v>8</v>
      </c>
      <c r="H443" s="43">
        <v>16</v>
      </c>
      <c r="I443">
        <v>0</v>
      </c>
      <c r="J443">
        <v>1</v>
      </c>
      <c r="K443" s="43">
        <v>0</v>
      </c>
      <c r="L443" s="43">
        <v>0</v>
      </c>
      <c r="M443" s="43">
        <v>0</v>
      </c>
      <c r="N443" s="43">
        <f t="shared" si="67"/>
        <v>46</v>
      </c>
      <c r="O443" s="43">
        <f t="shared" si="68"/>
        <v>8</v>
      </c>
      <c r="P443" s="43">
        <f t="shared" si="69"/>
        <v>16</v>
      </c>
      <c r="Q443" s="43">
        <f t="shared" si="70"/>
        <v>0</v>
      </c>
      <c r="R443" s="43">
        <f t="shared" si="71"/>
        <v>1</v>
      </c>
      <c r="S443" s="43">
        <f t="shared" si="72"/>
        <v>0</v>
      </c>
      <c r="T443" s="43">
        <f t="shared" si="73"/>
        <v>0</v>
      </c>
      <c r="U443" s="43">
        <f t="shared" si="74"/>
        <v>0</v>
      </c>
      <c r="V443" s="43">
        <f t="shared" si="75"/>
        <v>46</v>
      </c>
      <c r="W443" s="43">
        <f t="shared" si="76"/>
        <v>5.75</v>
      </c>
      <c r="AF443" s="43"/>
    </row>
    <row r="444" spans="1:32">
      <c r="A444" t="s">
        <v>23416</v>
      </c>
      <c r="B444" t="s">
        <v>25191</v>
      </c>
      <c r="C444" s="43">
        <v>0</v>
      </c>
      <c r="D444" s="43">
        <v>0</v>
      </c>
      <c r="E444" s="43">
        <f t="shared" si="66"/>
        <v>1</v>
      </c>
      <c r="G444">
        <v>8</v>
      </c>
      <c r="H444" s="43">
        <v>16</v>
      </c>
      <c r="I444">
        <v>0</v>
      </c>
      <c r="J444">
        <v>1</v>
      </c>
      <c r="K444" s="43">
        <v>0</v>
      </c>
      <c r="L444" s="43">
        <v>0</v>
      </c>
      <c r="M444" s="43">
        <v>0</v>
      </c>
      <c r="N444" s="43">
        <f t="shared" si="67"/>
        <v>46</v>
      </c>
      <c r="O444" s="43">
        <f t="shared" si="68"/>
        <v>8</v>
      </c>
      <c r="P444" s="43">
        <f t="shared" si="69"/>
        <v>16</v>
      </c>
      <c r="Q444" s="43">
        <f t="shared" si="70"/>
        <v>0</v>
      </c>
      <c r="R444" s="43">
        <f t="shared" si="71"/>
        <v>1</v>
      </c>
      <c r="S444" s="43">
        <f t="shared" si="72"/>
        <v>0</v>
      </c>
      <c r="T444" s="43">
        <f t="shared" si="73"/>
        <v>0</v>
      </c>
      <c r="U444" s="43">
        <f t="shared" si="74"/>
        <v>0</v>
      </c>
      <c r="V444" s="43">
        <f t="shared" si="75"/>
        <v>46</v>
      </c>
      <c r="W444" s="43">
        <f t="shared" si="76"/>
        <v>5.75</v>
      </c>
      <c r="AF444" s="43"/>
    </row>
    <row r="445" spans="1:32">
      <c r="A445" t="s">
        <v>23416</v>
      </c>
      <c r="B445" t="s">
        <v>24902</v>
      </c>
      <c r="C445" s="43">
        <v>0</v>
      </c>
      <c r="D445" s="43">
        <v>0</v>
      </c>
      <c r="E445" s="43">
        <f t="shared" si="66"/>
        <v>0</v>
      </c>
      <c r="G445">
        <v>8</v>
      </c>
      <c r="H445" s="43">
        <v>18</v>
      </c>
      <c r="I445">
        <v>0</v>
      </c>
      <c r="J445">
        <v>0</v>
      </c>
      <c r="K445" s="43">
        <v>0</v>
      </c>
      <c r="L445" s="43">
        <v>0</v>
      </c>
      <c r="M445" s="43">
        <v>0</v>
      </c>
      <c r="N445" s="43">
        <f t="shared" si="67"/>
        <v>50</v>
      </c>
      <c r="O445" s="43">
        <f t="shared" si="68"/>
        <v>8</v>
      </c>
      <c r="P445" s="43">
        <f t="shared" si="69"/>
        <v>18</v>
      </c>
      <c r="Q445" s="43">
        <f t="shared" si="70"/>
        <v>0</v>
      </c>
      <c r="R445" s="43">
        <f t="shared" si="71"/>
        <v>0</v>
      </c>
      <c r="S445" s="43">
        <f t="shared" si="72"/>
        <v>0</v>
      </c>
      <c r="T445" s="43">
        <f t="shared" si="73"/>
        <v>0</v>
      </c>
      <c r="U445" s="43">
        <f t="shared" si="74"/>
        <v>0</v>
      </c>
      <c r="V445" s="43">
        <f t="shared" si="75"/>
        <v>50</v>
      </c>
      <c r="W445" s="43">
        <f t="shared" si="76"/>
        <v>6.25</v>
      </c>
      <c r="AF445" s="43"/>
    </row>
    <row r="446" spans="1:32">
      <c r="A446" t="s">
        <v>23416</v>
      </c>
      <c r="B446" t="s">
        <v>23899</v>
      </c>
      <c r="C446" s="43">
        <v>0</v>
      </c>
      <c r="D446" s="43">
        <v>0</v>
      </c>
      <c r="E446" s="43">
        <f t="shared" si="66"/>
        <v>1</v>
      </c>
      <c r="G446">
        <v>8</v>
      </c>
      <c r="H446" s="43">
        <v>18</v>
      </c>
      <c r="I446">
        <v>0</v>
      </c>
      <c r="J446">
        <v>0</v>
      </c>
      <c r="K446" s="43">
        <v>0</v>
      </c>
      <c r="L446" s="43">
        <v>0</v>
      </c>
      <c r="M446" s="43">
        <v>0</v>
      </c>
      <c r="N446" s="43">
        <f t="shared" si="67"/>
        <v>50</v>
      </c>
      <c r="O446" s="43">
        <f t="shared" si="68"/>
        <v>8</v>
      </c>
      <c r="P446" s="43">
        <f t="shared" si="69"/>
        <v>18</v>
      </c>
      <c r="Q446" s="43">
        <f t="shared" si="70"/>
        <v>0</v>
      </c>
      <c r="R446" s="43">
        <f t="shared" si="71"/>
        <v>0</v>
      </c>
      <c r="S446" s="43">
        <f t="shared" si="72"/>
        <v>0</v>
      </c>
      <c r="T446" s="43">
        <f t="shared" si="73"/>
        <v>0</v>
      </c>
      <c r="U446" s="43">
        <f t="shared" si="74"/>
        <v>0</v>
      </c>
      <c r="V446" s="43">
        <f t="shared" si="75"/>
        <v>50</v>
      </c>
      <c r="W446" s="43">
        <f t="shared" si="76"/>
        <v>6.25</v>
      </c>
      <c r="AF446" s="43"/>
    </row>
    <row r="447" spans="1:32">
      <c r="A447" t="s">
        <v>23416</v>
      </c>
      <c r="B447" t="s">
        <v>24903</v>
      </c>
      <c r="C447" s="43">
        <v>0</v>
      </c>
      <c r="D447" s="43">
        <v>0</v>
      </c>
      <c r="E447" s="43">
        <f t="shared" si="66"/>
        <v>0</v>
      </c>
      <c r="G447">
        <v>8</v>
      </c>
      <c r="H447" s="43">
        <v>15</v>
      </c>
      <c r="I447">
        <v>0</v>
      </c>
      <c r="J447">
        <v>2</v>
      </c>
      <c r="K447" s="43">
        <v>0</v>
      </c>
      <c r="L447" s="43">
        <v>0</v>
      </c>
      <c r="M447">
        <v>-1</v>
      </c>
      <c r="N447" s="43">
        <f t="shared" si="67"/>
        <v>44</v>
      </c>
      <c r="O447" s="43">
        <f t="shared" si="68"/>
        <v>8</v>
      </c>
      <c r="P447" s="43">
        <f t="shared" si="69"/>
        <v>15</v>
      </c>
      <c r="Q447" s="43">
        <f t="shared" si="70"/>
        <v>0</v>
      </c>
      <c r="R447" s="43">
        <f t="shared" si="71"/>
        <v>2</v>
      </c>
      <c r="S447" s="43">
        <f t="shared" si="72"/>
        <v>0</v>
      </c>
      <c r="T447" s="43">
        <f t="shared" si="73"/>
        <v>0</v>
      </c>
      <c r="U447" s="43">
        <f t="shared" si="74"/>
        <v>-1</v>
      </c>
      <c r="V447" s="43">
        <f t="shared" si="75"/>
        <v>44</v>
      </c>
      <c r="W447" s="43">
        <f t="shared" si="76"/>
        <v>5.5</v>
      </c>
      <c r="AF447" s="43"/>
    </row>
    <row r="448" spans="1:32">
      <c r="A448" t="s">
        <v>23416</v>
      </c>
      <c r="B448" t="s">
        <v>23900</v>
      </c>
      <c r="C448" s="43">
        <v>0</v>
      </c>
      <c r="D448" s="43">
        <v>0</v>
      </c>
      <c r="E448" s="43">
        <f t="shared" si="66"/>
        <v>1</v>
      </c>
      <c r="G448">
        <v>8</v>
      </c>
      <c r="H448" s="43">
        <v>15</v>
      </c>
      <c r="I448">
        <v>0</v>
      </c>
      <c r="J448">
        <v>2</v>
      </c>
      <c r="K448" s="43">
        <v>0</v>
      </c>
      <c r="L448" s="43">
        <v>0</v>
      </c>
      <c r="M448">
        <v>-1</v>
      </c>
      <c r="N448" s="43">
        <f t="shared" si="67"/>
        <v>44</v>
      </c>
      <c r="O448" s="43">
        <f t="shared" si="68"/>
        <v>8</v>
      </c>
      <c r="P448" s="43">
        <f t="shared" si="69"/>
        <v>15</v>
      </c>
      <c r="Q448" s="43">
        <f t="shared" si="70"/>
        <v>0</v>
      </c>
      <c r="R448" s="43">
        <f t="shared" si="71"/>
        <v>2</v>
      </c>
      <c r="S448" s="43">
        <f t="shared" si="72"/>
        <v>0</v>
      </c>
      <c r="T448" s="43">
        <f t="shared" si="73"/>
        <v>0</v>
      </c>
      <c r="U448" s="43">
        <f t="shared" si="74"/>
        <v>-1</v>
      </c>
      <c r="V448" s="43">
        <f t="shared" si="75"/>
        <v>44</v>
      </c>
      <c r="W448" s="43">
        <f t="shared" si="76"/>
        <v>5.5</v>
      </c>
      <c r="AF448" s="43"/>
    </row>
    <row r="449" spans="1:32">
      <c r="A449" t="s">
        <v>23416</v>
      </c>
      <c r="B449" t="s">
        <v>24904</v>
      </c>
      <c r="C449" s="43">
        <v>0</v>
      </c>
      <c r="D449" s="43">
        <v>0</v>
      </c>
      <c r="E449" s="43">
        <f t="shared" si="66"/>
        <v>0</v>
      </c>
      <c r="G449">
        <v>8</v>
      </c>
      <c r="H449" s="43">
        <v>18</v>
      </c>
      <c r="I449">
        <v>0</v>
      </c>
      <c r="J449">
        <v>1</v>
      </c>
      <c r="K449" s="43">
        <v>0</v>
      </c>
      <c r="L449" s="43">
        <v>0</v>
      </c>
      <c r="M449">
        <v>0</v>
      </c>
      <c r="N449" s="43">
        <f t="shared" si="67"/>
        <v>48</v>
      </c>
      <c r="O449" s="43">
        <f t="shared" si="68"/>
        <v>8</v>
      </c>
      <c r="P449" s="43">
        <f t="shared" si="69"/>
        <v>18</v>
      </c>
      <c r="Q449" s="43">
        <f t="shared" si="70"/>
        <v>0</v>
      </c>
      <c r="R449" s="43">
        <f t="shared" si="71"/>
        <v>1</v>
      </c>
      <c r="S449" s="43">
        <f t="shared" si="72"/>
        <v>0</v>
      </c>
      <c r="T449" s="43">
        <f t="shared" si="73"/>
        <v>0</v>
      </c>
      <c r="U449" s="43">
        <f t="shared" si="74"/>
        <v>0</v>
      </c>
      <c r="V449" s="43">
        <f t="shared" si="75"/>
        <v>48</v>
      </c>
      <c r="W449" s="43">
        <f t="shared" si="76"/>
        <v>6</v>
      </c>
      <c r="AF449" s="43"/>
    </row>
    <row r="450" spans="1:32">
      <c r="A450" t="s">
        <v>23416</v>
      </c>
      <c r="B450" t="s">
        <v>23901</v>
      </c>
      <c r="C450" s="43">
        <v>0</v>
      </c>
      <c r="D450" s="43">
        <v>0</v>
      </c>
      <c r="E450" s="43">
        <f t="shared" ref="E450:E513" si="77">IF(TYPE(FIND("_EXT",B450))=1,IF(OR(AND(G450&gt;0,G450&lt;1),(TYPE(FIND("_EXT",B450))=1),EXACT("H2O_EXT",B450),EXACT("ATP_EXT",B450),EXACT("H+_EXT",B450),EXACT("SO4_EXT",B450),EXACT("phosphate_EXT",B450),EXACT("oxygen_EXT",B450),EXACT("CO2_EXT",B450),EXACT("NH4_EXT",B450),EXACT("BIO_EXT",B450),EXACT(B450,"acetate_EXT"),EXACT("acetaldehyde_EXT",B450),EXACT("cellulose_EXT",B450),EXACT(B450,"ethanol_EXT")),1,0),0)</f>
        <v>1</v>
      </c>
      <c r="G450">
        <v>8</v>
      </c>
      <c r="H450" s="43">
        <v>18</v>
      </c>
      <c r="I450">
        <v>0</v>
      </c>
      <c r="J450">
        <v>1</v>
      </c>
      <c r="K450" s="43">
        <v>0</v>
      </c>
      <c r="L450" s="43">
        <v>0</v>
      </c>
      <c r="M450">
        <v>0</v>
      </c>
      <c r="N450" s="43">
        <f t="shared" ref="N450:N513" si="78">V450</f>
        <v>48</v>
      </c>
      <c r="O450" s="43">
        <f t="shared" ref="O450:O513" si="79">IF(TYPE(G450)=1,G450,0)</f>
        <v>8</v>
      </c>
      <c r="P450" s="43">
        <f t="shared" ref="P450:P513" si="80">IF(TYPE(H450)=1,H450,0)</f>
        <v>18</v>
      </c>
      <c r="Q450" s="43">
        <f t="shared" ref="Q450:Q513" si="81">IF(TYPE(I450)=1,I450,0)</f>
        <v>0</v>
      </c>
      <c r="R450" s="43">
        <f t="shared" ref="R450:R513" si="82">IF(TYPE(J450)=1,J450,0)</f>
        <v>1</v>
      </c>
      <c r="S450" s="43">
        <f t="shared" ref="S450:S513" si="83">IF(TYPE(K450)=1,K450,0)</f>
        <v>0</v>
      </c>
      <c r="T450" s="43">
        <f t="shared" ref="T450:T513" si="84">IF(TYPE(L450)=1,L450,0)</f>
        <v>0</v>
      </c>
      <c r="U450" s="43">
        <f t="shared" ref="U450:U513" si="85">IF(TYPE(M450)=1,M450,0)</f>
        <v>0</v>
      </c>
      <c r="V450" s="43">
        <f t="shared" ref="V450:V513" si="86">(O450*$O$1)+(P450*$P$1)+(Q450*$Q$1)+(R450*$R$1)+(S450*$S$1)+(T450*$T$1)+(U450*$U$1)</f>
        <v>48</v>
      </c>
      <c r="W450" s="43">
        <f t="shared" ref="W450:W513" si="87">IF(G450=0,V450,V450/O450)</f>
        <v>6</v>
      </c>
      <c r="AF450" s="43"/>
    </row>
    <row r="451" spans="1:32">
      <c r="A451" t="s">
        <v>23416</v>
      </c>
      <c r="B451" t="s">
        <v>24905</v>
      </c>
      <c r="C451" s="43">
        <v>0</v>
      </c>
      <c r="D451" s="43">
        <v>0</v>
      </c>
      <c r="E451" s="43">
        <f t="shared" si="77"/>
        <v>0</v>
      </c>
      <c r="G451">
        <v>29</v>
      </c>
      <c r="H451" s="43">
        <v>46</v>
      </c>
      <c r="I451">
        <v>7</v>
      </c>
      <c r="J451">
        <v>17</v>
      </c>
      <c r="K451">
        <v>3</v>
      </c>
      <c r="L451">
        <v>1</v>
      </c>
      <c r="M451">
        <v>-4</v>
      </c>
      <c r="N451" s="43">
        <f t="shared" si="78"/>
        <v>132</v>
      </c>
      <c r="O451" s="43">
        <f t="shared" si="79"/>
        <v>29</v>
      </c>
      <c r="P451" s="43">
        <f t="shared" si="80"/>
        <v>46</v>
      </c>
      <c r="Q451" s="43">
        <f t="shared" si="81"/>
        <v>7</v>
      </c>
      <c r="R451" s="43">
        <f t="shared" si="82"/>
        <v>17</v>
      </c>
      <c r="S451" s="43">
        <f t="shared" si="83"/>
        <v>3</v>
      </c>
      <c r="T451" s="43">
        <f t="shared" si="84"/>
        <v>1</v>
      </c>
      <c r="U451" s="43">
        <f t="shared" si="85"/>
        <v>-4</v>
      </c>
      <c r="V451" s="43">
        <f t="shared" si="86"/>
        <v>132</v>
      </c>
      <c r="W451" s="43">
        <f t="shared" si="87"/>
        <v>4.5517241379310347</v>
      </c>
      <c r="AF451" s="43"/>
    </row>
    <row r="452" spans="1:32">
      <c r="A452" t="s">
        <v>23416</v>
      </c>
      <c r="B452" t="s">
        <v>24906</v>
      </c>
      <c r="C452" s="43">
        <v>0</v>
      </c>
      <c r="D452" s="43">
        <v>0</v>
      </c>
      <c r="E452" s="43">
        <f t="shared" si="77"/>
        <v>0</v>
      </c>
      <c r="G452">
        <v>10</v>
      </c>
      <c r="H452" s="43">
        <v>20</v>
      </c>
      <c r="I452">
        <v>0</v>
      </c>
      <c r="J452">
        <v>2</v>
      </c>
      <c r="K452">
        <v>0</v>
      </c>
      <c r="L452">
        <v>0</v>
      </c>
      <c r="M452">
        <v>0</v>
      </c>
      <c r="N452" s="43">
        <f t="shared" si="78"/>
        <v>56</v>
      </c>
      <c r="O452" s="43">
        <f t="shared" si="79"/>
        <v>10</v>
      </c>
      <c r="P452" s="43">
        <f t="shared" si="80"/>
        <v>20</v>
      </c>
      <c r="Q452" s="43">
        <f t="shared" si="81"/>
        <v>0</v>
      </c>
      <c r="R452" s="43">
        <f t="shared" si="82"/>
        <v>2</v>
      </c>
      <c r="S452" s="43">
        <f t="shared" si="83"/>
        <v>0</v>
      </c>
      <c r="T452" s="43">
        <f t="shared" si="84"/>
        <v>0</v>
      </c>
      <c r="U452" s="43">
        <f t="shared" si="85"/>
        <v>0</v>
      </c>
      <c r="V452" s="43">
        <f t="shared" si="86"/>
        <v>56</v>
      </c>
      <c r="W452" s="43">
        <f t="shared" si="87"/>
        <v>5.6</v>
      </c>
      <c r="AF452" s="43"/>
    </row>
    <row r="453" spans="1:32">
      <c r="A453" t="s">
        <v>23416</v>
      </c>
      <c r="B453" t="s">
        <v>23902</v>
      </c>
      <c r="C453" s="43">
        <v>0</v>
      </c>
      <c r="D453" s="43">
        <v>0</v>
      </c>
      <c r="E453" s="43">
        <f t="shared" si="77"/>
        <v>1</v>
      </c>
      <c r="G453">
        <v>10</v>
      </c>
      <c r="H453" s="43">
        <v>20</v>
      </c>
      <c r="I453">
        <v>0</v>
      </c>
      <c r="J453">
        <v>2</v>
      </c>
      <c r="K453" s="43">
        <v>0</v>
      </c>
      <c r="L453" s="43">
        <v>0</v>
      </c>
      <c r="M453" s="43">
        <v>0</v>
      </c>
      <c r="N453" s="43">
        <f t="shared" si="78"/>
        <v>56</v>
      </c>
      <c r="O453" s="43">
        <f t="shared" si="79"/>
        <v>10</v>
      </c>
      <c r="P453" s="43">
        <f t="shared" si="80"/>
        <v>20</v>
      </c>
      <c r="Q453" s="43">
        <f t="shared" si="81"/>
        <v>0</v>
      </c>
      <c r="R453" s="43">
        <f t="shared" si="82"/>
        <v>2</v>
      </c>
      <c r="S453" s="43">
        <f t="shared" si="83"/>
        <v>0</v>
      </c>
      <c r="T453" s="43">
        <f t="shared" si="84"/>
        <v>0</v>
      </c>
      <c r="U453" s="43">
        <f t="shared" si="85"/>
        <v>0</v>
      </c>
      <c r="V453" s="43">
        <f t="shared" si="86"/>
        <v>56</v>
      </c>
      <c r="W453" s="43">
        <f t="shared" si="87"/>
        <v>5.6</v>
      </c>
      <c r="AF453" s="43"/>
    </row>
    <row r="454" spans="1:32">
      <c r="A454" t="s">
        <v>23416</v>
      </c>
      <c r="B454" t="s">
        <v>24907</v>
      </c>
      <c r="C454" s="43">
        <v>0</v>
      </c>
      <c r="D454" s="43">
        <v>0</v>
      </c>
      <c r="E454" s="43">
        <f t="shared" si="77"/>
        <v>0</v>
      </c>
      <c r="G454">
        <v>39</v>
      </c>
      <c r="H454" s="43">
        <v>64</v>
      </c>
      <c r="I454">
        <v>7</v>
      </c>
      <c r="J454">
        <v>17</v>
      </c>
      <c r="K454">
        <v>3</v>
      </c>
      <c r="L454">
        <v>1</v>
      </c>
      <c r="M454">
        <v>-4</v>
      </c>
      <c r="N454" s="43">
        <f t="shared" si="78"/>
        <v>190</v>
      </c>
      <c r="O454" s="43">
        <f t="shared" si="79"/>
        <v>39</v>
      </c>
      <c r="P454" s="43">
        <f t="shared" si="80"/>
        <v>64</v>
      </c>
      <c r="Q454" s="43">
        <f t="shared" si="81"/>
        <v>7</v>
      </c>
      <c r="R454" s="43">
        <f t="shared" si="82"/>
        <v>17</v>
      </c>
      <c r="S454" s="43">
        <f t="shared" si="83"/>
        <v>3</v>
      </c>
      <c r="T454" s="43">
        <f t="shared" si="84"/>
        <v>1</v>
      </c>
      <c r="U454" s="43">
        <f t="shared" si="85"/>
        <v>-4</v>
      </c>
      <c r="V454" s="43">
        <f t="shared" si="86"/>
        <v>190</v>
      </c>
      <c r="W454" s="43">
        <f t="shared" si="87"/>
        <v>4.8717948717948714</v>
      </c>
      <c r="AF454" s="43"/>
    </row>
    <row r="455" spans="1:32">
      <c r="A455" t="s">
        <v>23416</v>
      </c>
      <c r="B455" t="s">
        <v>24908</v>
      </c>
      <c r="C455" s="43">
        <v>0</v>
      </c>
      <c r="D455" s="43">
        <v>0</v>
      </c>
      <c r="E455" s="43">
        <f t="shared" si="77"/>
        <v>0</v>
      </c>
      <c r="G455">
        <v>4</v>
      </c>
      <c r="H455" s="43">
        <v>8</v>
      </c>
      <c r="I455">
        <v>1</v>
      </c>
      <c r="J455">
        <v>6</v>
      </c>
      <c r="K455">
        <v>1</v>
      </c>
      <c r="L455">
        <v>0</v>
      </c>
      <c r="M455">
        <v>-2</v>
      </c>
      <c r="N455" s="43">
        <f t="shared" si="78"/>
        <v>16</v>
      </c>
      <c r="O455" s="43">
        <f t="shared" si="79"/>
        <v>4</v>
      </c>
      <c r="P455" s="43">
        <f t="shared" si="80"/>
        <v>8</v>
      </c>
      <c r="Q455" s="43">
        <f t="shared" si="81"/>
        <v>1</v>
      </c>
      <c r="R455" s="43">
        <f t="shared" si="82"/>
        <v>6</v>
      </c>
      <c r="S455" s="43">
        <f t="shared" si="83"/>
        <v>1</v>
      </c>
      <c r="T455" s="43">
        <f t="shared" si="84"/>
        <v>0</v>
      </c>
      <c r="U455" s="43">
        <f t="shared" si="85"/>
        <v>-2</v>
      </c>
      <c r="V455" s="43">
        <f t="shared" si="86"/>
        <v>16</v>
      </c>
      <c r="W455" s="43">
        <f t="shared" si="87"/>
        <v>4</v>
      </c>
      <c r="AF455" s="43"/>
    </row>
    <row r="456" spans="1:32">
      <c r="A456" t="s">
        <v>23416</v>
      </c>
      <c r="B456" t="s">
        <v>24909</v>
      </c>
      <c r="C456" s="43">
        <v>0</v>
      </c>
      <c r="D456" s="43">
        <v>0</v>
      </c>
      <c r="E456" s="43">
        <f t="shared" si="77"/>
        <v>0</v>
      </c>
      <c r="G456">
        <v>5</v>
      </c>
      <c r="H456" s="43">
        <v>3</v>
      </c>
      <c r="I456">
        <v>2</v>
      </c>
      <c r="J456">
        <v>4</v>
      </c>
      <c r="K456">
        <v>0</v>
      </c>
      <c r="L456">
        <v>0</v>
      </c>
      <c r="M456">
        <v>-1</v>
      </c>
      <c r="N456" s="43">
        <f t="shared" si="78"/>
        <v>10</v>
      </c>
      <c r="O456" s="43">
        <f t="shared" si="79"/>
        <v>5</v>
      </c>
      <c r="P456" s="43">
        <f t="shared" si="80"/>
        <v>3</v>
      </c>
      <c r="Q456" s="43">
        <f t="shared" si="81"/>
        <v>2</v>
      </c>
      <c r="R456" s="43">
        <f t="shared" si="82"/>
        <v>4</v>
      </c>
      <c r="S456" s="43">
        <f t="shared" si="83"/>
        <v>0</v>
      </c>
      <c r="T456" s="43">
        <f t="shared" si="84"/>
        <v>0</v>
      </c>
      <c r="U456" s="43">
        <f t="shared" si="85"/>
        <v>-1</v>
      </c>
      <c r="V456" s="43">
        <f t="shared" si="86"/>
        <v>10</v>
      </c>
      <c r="W456" s="43">
        <f t="shared" si="87"/>
        <v>2</v>
      </c>
      <c r="AF456" s="43"/>
    </row>
    <row r="457" spans="1:32">
      <c r="A457" t="s">
        <v>23416</v>
      </c>
      <c r="B457" t="s">
        <v>24910</v>
      </c>
      <c r="C457" s="43">
        <v>0</v>
      </c>
      <c r="D457" s="43">
        <v>0</v>
      </c>
      <c r="E457" s="43">
        <f t="shared" si="77"/>
        <v>0</v>
      </c>
      <c r="G457">
        <v>10</v>
      </c>
      <c r="H457" s="43">
        <v>10</v>
      </c>
      <c r="I457">
        <v>2</v>
      </c>
      <c r="J457">
        <v>11</v>
      </c>
      <c r="K457">
        <v>1</v>
      </c>
      <c r="L457">
        <v>0</v>
      </c>
      <c r="M457">
        <v>-3</v>
      </c>
      <c r="N457" s="43">
        <f t="shared" si="78"/>
        <v>30</v>
      </c>
      <c r="O457" s="43">
        <f t="shared" si="79"/>
        <v>10</v>
      </c>
      <c r="P457" s="43">
        <f t="shared" si="80"/>
        <v>10</v>
      </c>
      <c r="Q457" s="43">
        <f t="shared" si="81"/>
        <v>2</v>
      </c>
      <c r="R457" s="43">
        <f t="shared" si="82"/>
        <v>11</v>
      </c>
      <c r="S457" s="43">
        <f t="shared" si="83"/>
        <v>1</v>
      </c>
      <c r="T457" s="43">
        <f t="shared" si="84"/>
        <v>0</v>
      </c>
      <c r="U457" s="43">
        <f t="shared" si="85"/>
        <v>-3</v>
      </c>
      <c r="V457" s="43">
        <f t="shared" si="86"/>
        <v>30</v>
      </c>
      <c r="W457" s="43">
        <f t="shared" si="87"/>
        <v>3</v>
      </c>
      <c r="AF457" s="43"/>
    </row>
    <row r="458" spans="1:32">
      <c r="A458" t="s">
        <v>23416</v>
      </c>
      <c r="B458" t="s">
        <v>24911</v>
      </c>
      <c r="C458" s="43">
        <v>0</v>
      </c>
      <c r="D458" s="43">
        <v>0</v>
      </c>
      <c r="E458" s="43">
        <f t="shared" si="77"/>
        <v>0</v>
      </c>
      <c r="G458">
        <v>4</v>
      </c>
      <c r="H458" s="43">
        <v>2</v>
      </c>
      <c r="I458">
        <v>0</v>
      </c>
      <c r="J458">
        <v>5</v>
      </c>
      <c r="K458">
        <v>0</v>
      </c>
      <c r="L458">
        <v>0</v>
      </c>
      <c r="M458">
        <v>-2</v>
      </c>
      <c r="N458" s="43">
        <f t="shared" si="78"/>
        <v>10</v>
      </c>
      <c r="O458" s="43">
        <f t="shared" si="79"/>
        <v>4</v>
      </c>
      <c r="P458" s="43">
        <f t="shared" si="80"/>
        <v>2</v>
      </c>
      <c r="Q458" s="43">
        <f t="shared" si="81"/>
        <v>0</v>
      </c>
      <c r="R458" s="43">
        <f t="shared" si="82"/>
        <v>5</v>
      </c>
      <c r="S458" s="43">
        <f t="shared" si="83"/>
        <v>0</v>
      </c>
      <c r="T458" s="43">
        <f t="shared" si="84"/>
        <v>0</v>
      </c>
      <c r="U458" s="43">
        <f t="shared" si="85"/>
        <v>-2</v>
      </c>
      <c r="V458" s="43">
        <f t="shared" si="86"/>
        <v>10</v>
      </c>
      <c r="W458" s="43">
        <f t="shared" si="87"/>
        <v>2.5</v>
      </c>
      <c r="AF458" s="43"/>
    </row>
    <row r="459" spans="1:32">
      <c r="A459" t="s">
        <v>23416</v>
      </c>
      <c r="B459" t="s">
        <v>24912</v>
      </c>
      <c r="C459" s="43">
        <v>0</v>
      </c>
      <c r="D459" s="43">
        <v>0</v>
      </c>
      <c r="E459" s="43">
        <f t="shared" si="77"/>
        <v>0</v>
      </c>
      <c r="G459">
        <v>0</v>
      </c>
      <c r="H459" s="43">
        <v>0</v>
      </c>
      <c r="I459">
        <v>0</v>
      </c>
      <c r="J459">
        <v>2</v>
      </c>
      <c r="K459">
        <v>0</v>
      </c>
      <c r="L459">
        <v>0</v>
      </c>
      <c r="M459">
        <v>0</v>
      </c>
      <c r="N459" s="43">
        <f t="shared" si="78"/>
        <v>-4</v>
      </c>
      <c r="O459" s="43">
        <f t="shared" si="79"/>
        <v>0</v>
      </c>
      <c r="P459" s="43">
        <f t="shared" si="80"/>
        <v>0</v>
      </c>
      <c r="Q459" s="43">
        <f t="shared" si="81"/>
        <v>0</v>
      </c>
      <c r="R459" s="43">
        <f t="shared" si="82"/>
        <v>2</v>
      </c>
      <c r="S459" s="43">
        <f t="shared" si="83"/>
        <v>0</v>
      </c>
      <c r="T459" s="43">
        <f t="shared" si="84"/>
        <v>0</v>
      </c>
      <c r="U459" s="43">
        <f t="shared" si="85"/>
        <v>0</v>
      </c>
      <c r="V459" s="43">
        <f t="shared" si="86"/>
        <v>-4</v>
      </c>
      <c r="W459" s="43">
        <f t="shared" si="87"/>
        <v>-4</v>
      </c>
      <c r="AF459" s="43"/>
    </row>
    <row r="460" spans="1:32">
      <c r="A460" t="s">
        <v>23416</v>
      </c>
      <c r="B460" t="s">
        <v>867</v>
      </c>
      <c r="C460" s="43">
        <v>0</v>
      </c>
      <c r="D460" s="43">
        <v>0</v>
      </c>
      <c r="E460" s="43">
        <f t="shared" si="77"/>
        <v>1</v>
      </c>
      <c r="G460" s="43">
        <v>0</v>
      </c>
      <c r="H460" s="43">
        <v>0</v>
      </c>
      <c r="I460" s="43">
        <v>0</v>
      </c>
      <c r="J460" s="43">
        <v>2</v>
      </c>
      <c r="K460" s="43">
        <v>0</v>
      </c>
      <c r="L460" s="43">
        <v>0</v>
      </c>
      <c r="M460" s="43">
        <v>0</v>
      </c>
      <c r="N460" s="43">
        <f t="shared" si="78"/>
        <v>-4</v>
      </c>
      <c r="O460" s="43">
        <f t="shared" si="79"/>
        <v>0</v>
      </c>
      <c r="P460" s="43">
        <f t="shared" si="80"/>
        <v>0</v>
      </c>
      <c r="Q460" s="43">
        <f t="shared" si="81"/>
        <v>0</v>
      </c>
      <c r="R460" s="43">
        <f t="shared" si="82"/>
        <v>2</v>
      </c>
      <c r="S460" s="43">
        <f t="shared" si="83"/>
        <v>0</v>
      </c>
      <c r="T460" s="43">
        <f t="shared" si="84"/>
        <v>0</v>
      </c>
      <c r="U460" s="43">
        <f t="shared" si="85"/>
        <v>0</v>
      </c>
      <c r="V460" s="43">
        <f t="shared" si="86"/>
        <v>-4</v>
      </c>
      <c r="W460" s="43">
        <f t="shared" si="87"/>
        <v>-4</v>
      </c>
      <c r="AF460" s="43"/>
    </row>
    <row r="461" spans="1:32">
      <c r="A461" t="s">
        <v>23416</v>
      </c>
      <c r="B461" t="s">
        <v>24913</v>
      </c>
      <c r="C461" s="43">
        <v>0</v>
      </c>
      <c r="D461" s="43">
        <v>0</v>
      </c>
      <c r="E461" s="43">
        <f t="shared" si="77"/>
        <v>0</v>
      </c>
      <c r="G461">
        <v>10</v>
      </c>
      <c r="H461" s="43">
        <v>11</v>
      </c>
      <c r="I461">
        <v>5</v>
      </c>
      <c r="J461">
        <v>13</v>
      </c>
      <c r="K461">
        <v>2</v>
      </c>
      <c r="L461">
        <v>1</v>
      </c>
      <c r="M461">
        <v>-4</v>
      </c>
      <c r="N461" s="43">
        <f t="shared" si="78"/>
        <v>30</v>
      </c>
      <c r="O461" s="43">
        <f t="shared" si="79"/>
        <v>10</v>
      </c>
      <c r="P461" s="43">
        <f t="shared" si="80"/>
        <v>11</v>
      </c>
      <c r="Q461" s="43">
        <f t="shared" si="81"/>
        <v>5</v>
      </c>
      <c r="R461" s="43">
        <f t="shared" si="82"/>
        <v>13</v>
      </c>
      <c r="S461" s="43">
        <f t="shared" si="83"/>
        <v>2</v>
      </c>
      <c r="T461" s="43">
        <f t="shared" si="84"/>
        <v>1</v>
      </c>
      <c r="U461" s="43">
        <f t="shared" si="85"/>
        <v>-4</v>
      </c>
      <c r="V461" s="43">
        <f t="shared" si="86"/>
        <v>30</v>
      </c>
      <c r="W461" s="43">
        <f t="shared" si="87"/>
        <v>3</v>
      </c>
      <c r="AF461" s="43"/>
    </row>
    <row r="462" spans="1:32">
      <c r="A462" t="s">
        <v>23416</v>
      </c>
      <c r="B462" t="s">
        <v>24914</v>
      </c>
      <c r="C462" s="43">
        <v>0</v>
      </c>
      <c r="D462" s="43">
        <v>0</v>
      </c>
      <c r="E462" s="43">
        <f t="shared" si="77"/>
        <v>0</v>
      </c>
      <c r="G462">
        <v>15</v>
      </c>
      <c r="H462" s="43">
        <v>30</v>
      </c>
      <c r="I462">
        <v>0</v>
      </c>
      <c r="J462">
        <v>1</v>
      </c>
      <c r="K462">
        <v>0</v>
      </c>
      <c r="L462">
        <v>0</v>
      </c>
      <c r="M462">
        <v>0</v>
      </c>
      <c r="N462" s="43">
        <f t="shared" si="78"/>
        <v>88</v>
      </c>
      <c r="O462" s="43">
        <f t="shared" si="79"/>
        <v>15</v>
      </c>
      <c r="P462" s="43">
        <f t="shared" si="80"/>
        <v>30</v>
      </c>
      <c r="Q462" s="43">
        <f t="shared" si="81"/>
        <v>0</v>
      </c>
      <c r="R462" s="43">
        <f t="shared" si="82"/>
        <v>1</v>
      </c>
      <c r="S462" s="43">
        <f t="shared" si="83"/>
        <v>0</v>
      </c>
      <c r="T462" s="43">
        <f t="shared" si="84"/>
        <v>0</v>
      </c>
      <c r="U462" s="43">
        <f t="shared" si="85"/>
        <v>0</v>
      </c>
      <c r="V462" s="43">
        <f t="shared" si="86"/>
        <v>88</v>
      </c>
      <c r="W462" s="43">
        <f t="shared" si="87"/>
        <v>5.8666666666666663</v>
      </c>
      <c r="AF462" s="43"/>
    </row>
    <row r="463" spans="1:32">
      <c r="A463" t="s">
        <v>23416</v>
      </c>
      <c r="B463" t="s">
        <v>25192</v>
      </c>
      <c r="C463" s="43">
        <v>0</v>
      </c>
      <c r="D463" s="43">
        <v>0</v>
      </c>
      <c r="E463" s="43">
        <f t="shared" si="77"/>
        <v>1</v>
      </c>
      <c r="G463">
        <v>15</v>
      </c>
      <c r="H463" s="43">
        <v>30</v>
      </c>
      <c r="I463">
        <v>0</v>
      </c>
      <c r="J463">
        <v>1</v>
      </c>
      <c r="K463" s="43">
        <v>0</v>
      </c>
      <c r="L463" s="43">
        <v>0</v>
      </c>
      <c r="M463" s="43">
        <v>0</v>
      </c>
      <c r="N463" s="43">
        <f t="shared" si="78"/>
        <v>88</v>
      </c>
      <c r="O463" s="43">
        <f t="shared" si="79"/>
        <v>15</v>
      </c>
      <c r="P463" s="43">
        <f t="shared" si="80"/>
        <v>30</v>
      </c>
      <c r="Q463" s="43">
        <f t="shared" si="81"/>
        <v>0</v>
      </c>
      <c r="R463" s="43">
        <f t="shared" si="82"/>
        <v>1</v>
      </c>
      <c r="S463" s="43">
        <f t="shared" si="83"/>
        <v>0</v>
      </c>
      <c r="T463" s="43">
        <f t="shared" si="84"/>
        <v>0</v>
      </c>
      <c r="U463" s="43">
        <f t="shared" si="85"/>
        <v>0</v>
      </c>
      <c r="V463" s="43">
        <f t="shared" si="86"/>
        <v>88</v>
      </c>
      <c r="W463" s="43">
        <f t="shared" si="87"/>
        <v>5.8666666666666663</v>
      </c>
      <c r="AF463" s="43"/>
    </row>
    <row r="464" spans="1:32">
      <c r="A464" t="s">
        <v>23416</v>
      </c>
      <c r="B464" t="s">
        <v>24915</v>
      </c>
      <c r="C464" s="43">
        <v>0</v>
      </c>
      <c r="D464" s="43">
        <v>0</v>
      </c>
      <c r="E464" s="43">
        <f t="shared" si="77"/>
        <v>0</v>
      </c>
      <c r="G464">
        <v>15</v>
      </c>
      <c r="H464" s="43">
        <v>32</v>
      </c>
      <c r="I464">
        <v>0</v>
      </c>
      <c r="J464">
        <v>0</v>
      </c>
      <c r="K464" s="43">
        <v>0</v>
      </c>
      <c r="L464" s="43">
        <v>0</v>
      </c>
      <c r="M464" s="43">
        <v>0</v>
      </c>
      <c r="N464" s="43">
        <f t="shared" si="78"/>
        <v>92</v>
      </c>
      <c r="O464" s="43">
        <f t="shared" si="79"/>
        <v>15</v>
      </c>
      <c r="P464" s="43">
        <f t="shared" si="80"/>
        <v>32</v>
      </c>
      <c r="Q464" s="43">
        <f t="shared" si="81"/>
        <v>0</v>
      </c>
      <c r="R464" s="43">
        <f t="shared" si="82"/>
        <v>0</v>
      </c>
      <c r="S464" s="43">
        <f t="shared" si="83"/>
        <v>0</v>
      </c>
      <c r="T464" s="43">
        <f t="shared" si="84"/>
        <v>0</v>
      </c>
      <c r="U464" s="43">
        <f t="shared" si="85"/>
        <v>0</v>
      </c>
      <c r="V464" s="43">
        <f t="shared" si="86"/>
        <v>92</v>
      </c>
      <c r="W464" s="43">
        <f t="shared" si="87"/>
        <v>6.1333333333333337</v>
      </c>
      <c r="AF464" s="43"/>
    </row>
    <row r="465" spans="1:32">
      <c r="A465" t="s">
        <v>23416</v>
      </c>
      <c r="B465" t="s">
        <v>23997</v>
      </c>
      <c r="C465" s="43">
        <v>0</v>
      </c>
      <c r="D465" s="43">
        <v>0</v>
      </c>
      <c r="E465" s="43">
        <f t="shared" si="77"/>
        <v>1</v>
      </c>
      <c r="G465">
        <v>15</v>
      </c>
      <c r="H465" s="43">
        <v>32</v>
      </c>
      <c r="I465">
        <v>0</v>
      </c>
      <c r="J465">
        <v>0</v>
      </c>
      <c r="K465" s="43">
        <v>0</v>
      </c>
      <c r="L465" s="43">
        <v>0</v>
      </c>
      <c r="M465" s="43">
        <v>0</v>
      </c>
      <c r="N465" s="43">
        <f t="shared" si="78"/>
        <v>92</v>
      </c>
      <c r="O465" s="43">
        <f t="shared" si="79"/>
        <v>15</v>
      </c>
      <c r="P465" s="43">
        <f t="shared" si="80"/>
        <v>32</v>
      </c>
      <c r="Q465" s="43">
        <f t="shared" si="81"/>
        <v>0</v>
      </c>
      <c r="R465" s="43">
        <f t="shared" si="82"/>
        <v>0</v>
      </c>
      <c r="S465" s="43">
        <f t="shared" si="83"/>
        <v>0</v>
      </c>
      <c r="T465" s="43">
        <f t="shared" si="84"/>
        <v>0</v>
      </c>
      <c r="U465" s="43">
        <f t="shared" si="85"/>
        <v>0</v>
      </c>
      <c r="V465" s="43">
        <f t="shared" si="86"/>
        <v>92</v>
      </c>
      <c r="W465" s="43">
        <f t="shared" si="87"/>
        <v>6.1333333333333337</v>
      </c>
      <c r="AF465" s="43"/>
    </row>
    <row r="466" spans="1:32">
      <c r="A466" t="s">
        <v>23416</v>
      </c>
      <c r="B466" t="s">
        <v>24916</v>
      </c>
      <c r="C466" s="43">
        <v>0</v>
      </c>
      <c r="D466" s="43">
        <v>0</v>
      </c>
      <c r="E466" s="43">
        <f t="shared" si="77"/>
        <v>0</v>
      </c>
      <c r="G466">
        <v>15</v>
      </c>
      <c r="H466" s="43">
        <v>29</v>
      </c>
      <c r="I466">
        <v>0</v>
      </c>
      <c r="J466">
        <v>2</v>
      </c>
      <c r="K466" s="43">
        <v>0</v>
      </c>
      <c r="L466" s="43">
        <v>0</v>
      </c>
      <c r="M466">
        <v>-1</v>
      </c>
      <c r="N466" s="43">
        <f t="shared" si="78"/>
        <v>86</v>
      </c>
      <c r="O466" s="43">
        <f t="shared" si="79"/>
        <v>15</v>
      </c>
      <c r="P466" s="43">
        <f t="shared" si="80"/>
        <v>29</v>
      </c>
      <c r="Q466" s="43">
        <f t="shared" si="81"/>
        <v>0</v>
      </c>
      <c r="R466" s="43">
        <f t="shared" si="82"/>
        <v>2</v>
      </c>
      <c r="S466" s="43">
        <f t="shared" si="83"/>
        <v>0</v>
      </c>
      <c r="T466" s="43">
        <f t="shared" si="84"/>
        <v>0</v>
      </c>
      <c r="U466" s="43">
        <f t="shared" si="85"/>
        <v>-1</v>
      </c>
      <c r="V466" s="43">
        <f t="shared" si="86"/>
        <v>86</v>
      </c>
      <c r="W466" s="43">
        <f t="shared" si="87"/>
        <v>5.7333333333333334</v>
      </c>
      <c r="AF466" s="43"/>
    </row>
    <row r="467" spans="1:32">
      <c r="A467" t="s">
        <v>23416</v>
      </c>
      <c r="B467" t="s">
        <v>23998</v>
      </c>
      <c r="C467" s="43">
        <v>0</v>
      </c>
      <c r="D467" s="43">
        <v>0</v>
      </c>
      <c r="E467" s="43">
        <f t="shared" si="77"/>
        <v>1</v>
      </c>
      <c r="G467">
        <v>15</v>
      </c>
      <c r="H467" s="43">
        <v>29</v>
      </c>
      <c r="I467">
        <v>0</v>
      </c>
      <c r="J467">
        <v>2</v>
      </c>
      <c r="K467" s="43">
        <v>0</v>
      </c>
      <c r="L467" s="43">
        <v>0</v>
      </c>
      <c r="M467">
        <v>-1</v>
      </c>
      <c r="N467" s="43">
        <f t="shared" si="78"/>
        <v>86</v>
      </c>
      <c r="O467" s="43">
        <f t="shared" si="79"/>
        <v>15</v>
      </c>
      <c r="P467" s="43">
        <f t="shared" si="80"/>
        <v>29</v>
      </c>
      <c r="Q467" s="43">
        <f t="shared" si="81"/>
        <v>0</v>
      </c>
      <c r="R467" s="43">
        <f t="shared" si="82"/>
        <v>2</v>
      </c>
      <c r="S467" s="43">
        <f t="shared" si="83"/>
        <v>0</v>
      </c>
      <c r="T467" s="43">
        <f t="shared" si="84"/>
        <v>0</v>
      </c>
      <c r="U467" s="43">
        <f t="shared" si="85"/>
        <v>-1</v>
      </c>
      <c r="V467" s="43">
        <f t="shared" si="86"/>
        <v>86</v>
      </c>
      <c r="W467" s="43">
        <f t="shared" si="87"/>
        <v>5.7333333333333334</v>
      </c>
      <c r="AF467" s="43"/>
    </row>
    <row r="468" spans="1:32">
      <c r="A468" t="s">
        <v>23416</v>
      </c>
      <c r="B468" t="s">
        <v>24917</v>
      </c>
      <c r="C468" s="43">
        <v>0</v>
      </c>
      <c r="D468" s="43">
        <v>0</v>
      </c>
      <c r="E468" s="43">
        <f t="shared" si="77"/>
        <v>0</v>
      </c>
      <c r="G468">
        <v>15</v>
      </c>
      <c r="H468" s="43">
        <v>32</v>
      </c>
      <c r="I468">
        <v>0</v>
      </c>
      <c r="J468">
        <v>1</v>
      </c>
      <c r="K468" s="43">
        <v>0</v>
      </c>
      <c r="L468" s="43">
        <v>0</v>
      </c>
      <c r="M468">
        <v>0</v>
      </c>
      <c r="N468" s="43">
        <f t="shared" si="78"/>
        <v>90</v>
      </c>
      <c r="O468" s="43">
        <f t="shared" si="79"/>
        <v>15</v>
      </c>
      <c r="P468" s="43">
        <f t="shared" si="80"/>
        <v>32</v>
      </c>
      <c r="Q468" s="43">
        <f t="shared" si="81"/>
        <v>0</v>
      </c>
      <c r="R468" s="43">
        <f t="shared" si="82"/>
        <v>1</v>
      </c>
      <c r="S468" s="43">
        <f t="shared" si="83"/>
        <v>0</v>
      </c>
      <c r="T468" s="43">
        <f t="shared" si="84"/>
        <v>0</v>
      </c>
      <c r="U468" s="43">
        <f t="shared" si="85"/>
        <v>0</v>
      </c>
      <c r="V468" s="43">
        <f t="shared" si="86"/>
        <v>90</v>
      </c>
      <c r="W468" s="43">
        <f t="shared" si="87"/>
        <v>6</v>
      </c>
      <c r="AF468" s="43"/>
    </row>
    <row r="469" spans="1:32">
      <c r="A469" t="s">
        <v>23416</v>
      </c>
      <c r="B469" t="s">
        <v>23999</v>
      </c>
      <c r="C469" s="43">
        <v>0</v>
      </c>
      <c r="D469" s="43">
        <v>0</v>
      </c>
      <c r="E469" s="43">
        <f t="shared" si="77"/>
        <v>1</v>
      </c>
      <c r="G469">
        <v>15</v>
      </c>
      <c r="H469" s="43">
        <v>32</v>
      </c>
      <c r="I469">
        <v>0</v>
      </c>
      <c r="J469">
        <v>1</v>
      </c>
      <c r="K469" s="43">
        <v>0</v>
      </c>
      <c r="L469" s="43">
        <v>0</v>
      </c>
      <c r="M469">
        <v>0</v>
      </c>
      <c r="N469" s="43">
        <f t="shared" si="78"/>
        <v>90</v>
      </c>
      <c r="O469" s="43">
        <f t="shared" si="79"/>
        <v>15</v>
      </c>
      <c r="P469" s="43">
        <f t="shared" si="80"/>
        <v>32</v>
      </c>
      <c r="Q469" s="43">
        <f t="shared" si="81"/>
        <v>0</v>
      </c>
      <c r="R469" s="43">
        <f t="shared" si="82"/>
        <v>1</v>
      </c>
      <c r="S469" s="43">
        <f t="shared" si="83"/>
        <v>0</v>
      </c>
      <c r="T469" s="43">
        <f t="shared" si="84"/>
        <v>0</v>
      </c>
      <c r="U469" s="43">
        <f t="shared" si="85"/>
        <v>0</v>
      </c>
      <c r="V469" s="43">
        <f t="shared" si="86"/>
        <v>90</v>
      </c>
      <c r="W469" s="43">
        <f t="shared" si="87"/>
        <v>6</v>
      </c>
      <c r="AF469" s="43"/>
    </row>
    <row r="470" spans="1:32">
      <c r="A470" t="s">
        <v>23416</v>
      </c>
      <c r="B470" t="s">
        <v>24918</v>
      </c>
      <c r="C470" s="43">
        <v>0</v>
      </c>
      <c r="D470" s="43">
        <v>0</v>
      </c>
      <c r="E470" s="43">
        <f t="shared" si="77"/>
        <v>0</v>
      </c>
      <c r="G470">
        <v>36</v>
      </c>
      <c r="H470" s="43">
        <v>60</v>
      </c>
      <c r="I470">
        <v>7</v>
      </c>
      <c r="J470">
        <v>17</v>
      </c>
      <c r="K470">
        <v>3</v>
      </c>
      <c r="L470">
        <v>1</v>
      </c>
      <c r="M470">
        <v>-4</v>
      </c>
      <c r="N470" s="43">
        <f t="shared" si="78"/>
        <v>174</v>
      </c>
      <c r="O470" s="43">
        <f t="shared" si="79"/>
        <v>36</v>
      </c>
      <c r="P470" s="43">
        <f t="shared" si="80"/>
        <v>60</v>
      </c>
      <c r="Q470" s="43">
        <f t="shared" si="81"/>
        <v>7</v>
      </c>
      <c r="R470" s="43">
        <f t="shared" si="82"/>
        <v>17</v>
      </c>
      <c r="S470" s="43">
        <f t="shared" si="83"/>
        <v>3</v>
      </c>
      <c r="T470" s="43">
        <f t="shared" si="84"/>
        <v>1</v>
      </c>
      <c r="U470" s="43">
        <f t="shared" si="85"/>
        <v>-4</v>
      </c>
      <c r="V470" s="43">
        <f t="shared" si="86"/>
        <v>174</v>
      </c>
      <c r="W470" s="43">
        <f t="shared" si="87"/>
        <v>4.833333333333333</v>
      </c>
      <c r="AF470" s="43"/>
    </row>
    <row r="471" spans="1:32">
      <c r="A471" t="s">
        <v>23416</v>
      </c>
      <c r="B471" t="s">
        <v>24919</v>
      </c>
      <c r="C471" s="43">
        <v>0</v>
      </c>
      <c r="D471" s="43">
        <v>0</v>
      </c>
      <c r="E471" s="43">
        <f t="shared" si="77"/>
        <v>0</v>
      </c>
      <c r="G471">
        <v>17</v>
      </c>
      <c r="H471" s="43">
        <v>34</v>
      </c>
      <c r="I471">
        <v>0</v>
      </c>
      <c r="J471">
        <v>2</v>
      </c>
      <c r="K471">
        <v>0</v>
      </c>
      <c r="L471">
        <v>0</v>
      </c>
      <c r="M471">
        <v>0</v>
      </c>
      <c r="N471" s="43">
        <f t="shared" si="78"/>
        <v>98</v>
      </c>
      <c r="O471" s="43">
        <f t="shared" si="79"/>
        <v>17</v>
      </c>
      <c r="P471" s="43">
        <f t="shared" si="80"/>
        <v>34</v>
      </c>
      <c r="Q471" s="43">
        <f t="shared" si="81"/>
        <v>0</v>
      </c>
      <c r="R471" s="43">
        <f t="shared" si="82"/>
        <v>2</v>
      </c>
      <c r="S471" s="43">
        <f t="shared" si="83"/>
        <v>0</v>
      </c>
      <c r="T471" s="43">
        <f t="shared" si="84"/>
        <v>0</v>
      </c>
      <c r="U471" s="43">
        <f t="shared" si="85"/>
        <v>0</v>
      </c>
      <c r="V471" s="43">
        <f t="shared" si="86"/>
        <v>98</v>
      </c>
      <c r="W471" s="43">
        <f t="shared" si="87"/>
        <v>5.7647058823529411</v>
      </c>
      <c r="AF471" s="43"/>
    </row>
    <row r="472" spans="1:32">
      <c r="A472" t="s">
        <v>23416</v>
      </c>
      <c r="B472" t="s">
        <v>24000</v>
      </c>
      <c r="C472" s="43">
        <v>0</v>
      </c>
      <c r="D472" s="43">
        <v>0</v>
      </c>
      <c r="E472" s="43">
        <f t="shared" si="77"/>
        <v>1</v>
      </c>
      <c r="G472">
        <v>17</v>
      </c>
      <c r="H472" s="43">
        <v>34</v>
      </c>
      <c r="I472">
        <v>0</v>
      </c>
      <c r="J472">
        <v>2</v>
      </c>
      <c r="K472" s="43">
        <v>0</v>
      </c>
      <c r="L472" s="43">
        <v>0</v>
      </c>
      <c r="M472" s="43">
        <v>0</v>
      </c>
      <c r="N472" s="43">
        <f t="shared" si="78"/>
        <v>98</v>
      </c>
      <c r="O472" s="43">
        <f t="shared" si="79"/>
        <v>17</v>
      </c>
      <c r="P472" s="43">
        <f t="shared" si="80"/>
        <v>34</v>
      </c>
      <c r="Q472" s="43">
        <f t="shared" si="81"/>
        <v>0</v>
      </c>
      <c r="R472" s="43">
        <f t="shared" si="82"/>
        <v>2</v>
      </c>
      <c r="S472" s="43">
        <f t="shared" si="83"/>
        <v>0</v>
      </c>
      <c r="T472" s="43">
        <f t="shared" si="84"/>
        <v>0</v>
      </c>
      <c r="U472" s="43">
        <f t="shared" si="85"/>
        <v>0</v>
      </c>
      <c r="V472" s="43">
        <f t="shared" si="86"/>
        <v>98</v>
      </c>
      <c r="W472" s="43">
        <f t="shared" si="87"/>
        <v>5.7647058823529411</v>
      </c>
      <c r="AF472" s="43"/>
    </row>
    <row r="473" spans="1:32">
      <c r="A473" t="s">
        <v>23416</v>
      </c>
      <c r="B473" t="s">
        <v>24920</v>
      </c>
      <c r="C473" s="43">
        <v>0</v>
      </c>
      <c r="D473" s="43">
        <v>0</v>
      </c>
      <c r="E473" s="43">
        <f t="shared" si="77"/>
        <v>0</v>
      </c>
      <c r="G473">
        <v>5</v>
      </c>
      <c r="H473" s="43">
        <v>10</v>
      </c>
      <c r="I473">
        <v>0</v>
      </c>
      <c r="J473">
        <v>1</v>
      </c>
      <c r="K473" s="43">
        <v>0</v>
      </c>
      <c r="L473" s="43">
        <v>0</v>
      </c>
      <c r="M473" s="43">
        <v>0</v>
      </c>
      <c r="N473" s="43">
        <f t="shared" si="78"/>
        <v>28</v>
      </c>
      <c r="O473" s="43">
        <f t="shared" si="79"/>
        <v>5</v>
      </c>
      <c r="P473" s="43">
        <f t="shared" si="80"/>
        <v>10</v>
      </c>
      <c r="Q473" s="43">
        <f t="shared" si="81"/>
        <v>0</v>
      </c>
      <c r="R473" s="43">
        <f t="shared" si="82"/>
        <v>1</v>
      </c>
      <c r="S473" s="43">
        <f t="shared" si="83"/>
        <v>0</v>
      </c>
      <c r="T473" s="43">
        <f t="shared" si="84"/>
        <v>0</v>
      </c>
      <c r="U473" s="43">
        <f t="shared" si="85"/>
        <v>0</v>
      </c>
      <c r="V473" s="43">
        <f t="shared" si="86"/>
        <v>28</v>
      </c>
      <c r="W473" s="43">
        <f t="shared" si="87"/>
        <v>5.6</v>
      </c>
      <c r="AF473" s="43"/>
    </row>
    <row r="474" spans="1:32">
      <c r="A474" t="s">
        <v>23416</v>
      </c>
      <c r="B474" t="s">
        <v>25193</v>
      </c>
      <c r="C474" s="43">
        <v>0</v>
      </c>
      <c r="D474" s="43">
        <v>0</v>
      </c>
      <c r="E474" s="43">
        <f t="shared" si="77"/>
        <v>1</v>
      </c>
      <c r="G474">
        <v>5</v>
      </c>
      <c r="H474" s="43">
        <v>10</v>
      </c>
      <c r="I474">
        <v>0</v>
      </c>
      <c r="J474">
        <v>1</v>
      </c>
      <c r="K474" s="43">
        <v>0</v>
      </c>
      <c r="L474" s="43">
        <v>0</v>
      </c>
      <c r="M474" s="43">
        <v>0</v>
      </c>
      <c r="N474" s="43">
        <f t="shared" si="78"/>
        <v>28</v>
      </c>
      <c r="O474" s="43">
        <f t="shared" si="79"/>
        <v>5</v>
      </c>
      <c r="P474" s="43">
        <f t="shared" si="80"/>
        <v>10</v>
      </c>
      <c r="Q474" s="43">
        <f t="shared" si="81"/>
        <v>0</v>
      </c>
      <c r="R474" s="43">
        <f t="shared" si="82"/>
        <v>1</v>
      </c>
      <c r="S474" s="43">
        <f t="shared" si="83"/>
        <v>0</v>
      </c>
      <c r="T474" s="43">
        <f t="shared" si="84"/>
        <v>0</v>
      </c>
      <c r="U474" s="43">
        <f t="shared" si="85"/>
        <v>0</v>
      </c>
      <c r="V474" s="43">
        <f t="shared" si="86"/>
        <v>28</v>
      </c>
      <c r="W474" s="43">
        <f t="shared" si="87"/>
        <v>5.6</v>
      </c>
      <c r="AF474" s="43"/>
    </row>
    <row r="475" spans="1:32">
      <c r="A475" t="s">
        <v>23416</v>
      </c>
      <c r="B475" t="s">
        <v>24921</v>
      </c>
      <c r="C475" s="43">
        <v>0</v>
      </c>
      <c r="D475" s="43">
        <v>0</v>
      </c>
      <c r="E475" s="43">
        <f t="shared" si="77"/>
        <v>0</v>
      </c>
      <c r="G475">
        <v>5</v>
      </c>
      <c r="H475" s="43">
        <v>12</v>
      </c>
      <c r="I475">
        <v>0</v>
      </c>
      <c r="J475">
        <v>0</v>
      </c>
      <c r="K475" s="43">
        <v>0</v>
      </c>
      <c r="L475" s="43">
        <v>0</v>
      </c>
      <c r="M475" s="43">
        <v>0</v>
      </c>
      <c r="N475" s="43">
        <f t="shared" si="78"/>
        <v>32</v>
      </c>
      <c r="O475" s="43">
        <f t="shared" si="79"/>
        <v>5</v>
      </c>
      <c r="P475" s="43">
        <f t="shared" si="80"/>
        <v>12</v>
      </c>
      <c r="Q475" s="43">
        <f t="shared" si="81"/>
        <v>0</v>
      </c>
      <c r="R475" s="43">
        <f t="shared" si="82"/>
        <v>0</v>
      </c>
      <c r="S475" s="43">
        <f t="shared" si="83"/>
        <v>0</v>
      </c>
      <c r="T475" s="43">
        <f t="shared" si="84"/>
        <v>0</v>
      </c>
      <c r="U475" s="43">
        <f t="shared" si="85"/>
        <v>0</v>
      </c>
      <c r="V475" s="43">
        <f t="shared" si="86"/>
        <v>32</v>
      </c>
      <c r="W475" s="43">
        <f t="shared" si="87"/>
        <v>6.4</v>
      </c>
      <c r="AF475" s="43"/>
    </row>
    <row r="476" spans="1:32">
      <c r="A476" t="s">
        <v>23416</v>
      </c>
      <c r="B476" t="s">
        <v>23903</v>
      </c>
      <c r="C476" s="43">
        <v>0</v>
      </c>
      <c r="D476" s="43">
        <v>0</v>
      </c>
      <c r="E476" s="43">
        <f t="shared" si="77"/>
        <v>1</v>
      </c>
      <c r="G476">
        <v>5</v>
      </c>
      <c r="H476" s="43">
        <v>12</v>
      </c>
      <c r="I476">
        <v>0</v>
      </c>
      <c r="J476">
        <v>0</v>
      </c>
      <c r="K476" s="43">
        <v>0</v>
      </c>
      <c r="L476" s="43">
        <v>0</v>
      </c>
      <c r="M476" s="43">
        <v>0</v>
      </c>
      <c r="N476" s="43">
        <f t="shared" si="78"/>
        <v>32</v>
      </c>
      <c r="O476" s="43">
        <f t="shared" si="79"/>
        <v>5</v>
      </c>
      <c r="P476" s="43">
        <f t="shared" si="80"/>
        <v>12</v>
      </c>
      <c r="Q476" s="43">
        <f t="shared" si="81"/>
        <v>0</v>
      </c>
      <c r="R476" s="43">
        <f t="shared" si="82"/>
        <v>0</v>
      </c>
      <c r="S476" s="43">
        <f t="shared" si="83"/>
        <v>0</v>
      </c>
      <c r="T476" s="43">
        <f t="shared" si="84"/>
        <v>0</v>
      </c>
      <c r="U476" s="43">
        <f t="shared" si="85"/>
        <v>0</v>
      </c>
      <c r="V476" s="43">
        <f t="shared" si="86"/>
        <v>32</v>
      </c>
      <c r="W476" s="43">
        <f t="shared" si="87"/>
        <v>6.4</v>
      </c>
      <c r="AF476" s="43"/>
    </row>
    <row r="477" spans="1:32">
      <c r="A477" t="s">
        <v>23416</v>
      </c>
      <c r="B477" t="s">
        <v>24922</v>
      </c>
      <c r="C477" s="43">
        <v>0</v>
      </c>
      <c r="D477" s="43">
        <v>0</v>
      </c>
      <c r="E477" s="43">
        <f t="shared" si="77"/>
        <v>0</v>
      </c>
      <c r="G477">
        <v>5</v>
      </c>
      <c r="H477" s="43">
        <v>9</v>
      </c>
      <c r="I477">
        <v>0</v>
      </c>
      <c r="J477">
        <v>2</v>
      </c>
      <c r="K477" s="43">
        <v>0</v>
      </c>
      <c r="L477" s="43">
        <v>0</v>
      </c>
      <c r="M477">
        <v>-1</v>
      </c>
      <c r="N477" s="43">
        <f t="shared" si="78"/>
        <v>26</v>
      </c>
      <c r="O477" s="43">
        <f t="shared" si="79"/>
        <v>5</v>
      </c>
      <c r="P477" s="43">
        <f t="shared" si="80"/>
        <v>9</v>
      </c>
      <c r="Q477" s="43">
        <f t="shared" si="81"/>
        <v>0</v>
      </c>
      <c r="R477" s="43">
        <f t="shared" si="82"/>
        <v>2</v>
      </c>
      <c r="S477" s="43">
        <f t="shared" si="83"/>
        <v>0</v>
      </c>
      <c r="T477" s="43">
        <f t="shared" si="84"/>
        <v>0</v>
      </c>
      <c r="U477" s="43">
        <f t="shared" si="85"/>
        <v>-1</v>
      </c>
      <c r="V477" s="43">
        <f t="shared" si="86"/>
        <v>26</v>
      </c>
      <c r="W477" s="43">
        <f t="shared" si="87"/>
        <v>5.2</v>
      </c>
      <c r="AF477" s="43"/>
    </row>
    <row r="478" spans="1:32">
      <c r="A478" t="s">
        <v>23416</v>
      </c>
      <c r="B478" t="s">
        <v>23904</v>
      </c>
      <c r="C478" s="43">
        <v>0</v>
      </c>
      <c r="D478" s="43">
        <v>0</v>
      </c>
      <c r="E478" s="43">
        <f t="shared" si="77"/>
        <v>1</v>
      </c>
      <c r="G478">
        <v>5</v>
      </c>
      <c r="H478" s="43">
        <v>9</v>
      </c>
      <c r="I478">
        <v>0</v>
      </c>
      <c r="J478">
        <v>2</v>
      </c>
      <c r="K478" s="43">
        <v>0</v>
      </c>
      <c r="L478" s="43">
        <v>0</v>
      </c>
      <c r="M478">
        <v>-1</v>
      </c>
      <c r="N478" s="43">
        <f t="shared" si="78"/>
        <v>26</v>
      </c>
      <c r="O478" s="43">
        <f t="shared" si="79"/>
        <v>5</v>
      </c>
      <c r="P478" s="43">
        <f t="shared" si="80"/>
        <v>9</v>
      </c>
      <c r="Q478" s="43">
        <f t="shared" si="81"/>
        <v>0</v>
      </c>
      <c r="R478" s="43">
        <f t="shared" si="82"/>
        <v>2</v>
      </c>
      <c r="S478" s="43">
        <f t="shared" si="83"/>
        <v>0</v>
      </c>
      <c r="T478" s="43">
        <f t="shared" si="84"/>
        <v>0</v>
      </c>
      <c r="U478" s="43">
        <f t="shared" si="85"/>
        <v>-1</v>
      </c>
      <c r="V478" s="43">
        <f t="shared" si="86"/>
        <v>26</v>
      </c>
      <c r="W478" s="43">
        <f t="shared" si="87"/>
        <v>5.2</v>
      </c>
      <c r="AF478" s="43"/>
    </row>
    <row r="479" spans="1:32">
      <c r="B479" s="43" t="s">
        <v>24923</v>
      </c>
      <c r="C479" s="43">
        <v>0</v>
      </c>
      <c r="D479" s="43">
        <v>0</v>
      </c>
      <c r="E479" s="43">
        <f t="shared" si="77"/>
        <v>0</v>
      </c>
      <c r="G479">
        <v>5</v>
      </c>
      <c r="H479" s="43">
        <v>12</v>
      </c>
      <c r="I479">
        <v>0</v>
      </c>
      <c r="J479">
        <v>1</v>
      </c>
      <c r="K479" s="43">
        <v>0</v>
      </c>
      <c r="L479" s="43">
        <v>0</v>
      </c>
      <c r="M479">
        <v>0</v>
      </c>
      <c r="N479" s="43">
        <f t="shared" si="78"/>
        <v>30</v>
      </c>
      <c r="O479" s="43">
        <f t="shared" si="79"/>
        <v>5</v>
      </c>
      <c r="P479" s="43">
        <f t="shared" si="80"/>
        <v>12</v>
      </c>
      <c r="Q479" s="43">
        <f t="shared" si="81"/>
        <v>0</v>
      </c>
      <c r="R479" s="43">
        <f t="shared" si="82"/>
        <v>1</v>
      </c>
      <c r="S479" s="43">
        <f t="shared" si="83"/>
        <v>0</v>
      </c>
      <c r="T479" s="43">
        <f t="shared" si="84"/>
        <v>0</v>
      </c>
      <c r="U479" s="43">
        <f t="shared" si="85"/>
        <v>0</v>
      </c>
      <c r="V479" s="43">
        <f t="shared" si="86"/>
        <v>30</v>
      </c>
      <c r="W479" s="43">
        <f t="shared" si="87"/>
        <v>6</v>
      </c>
    </row>
    <row r="480" spans="1:32">
      <c r="B480" s="43" t="s">
        <v>23905</v>
      </c>
      <c r="C480" s="43">
        <v>0</v>
      </c>
      <c r="D480" s="43">
        <v>0</v>
      </c>
      <c r="E480" s="43">
        <f t="shared" si="77"/>
        <v>1</v>
      </c>
      <c r="G480">
        <v>5</v>
      </c>
      <c r="H480" s="43">
        <v>12</v>
      </c>
      <c r="I480">
        <v>0</v>
      </c>
      <c r="J480">
        <v>1</v>
      </c>
      <c r="K480" s="43">
        <v>0</v>
      </c>
      <c r="L480" s="43">
        <v>0</v>
      </c>
      <c r="M480">
        <v>0</v>
      </c>
      <c r="N480" s="43">
        <f t="shared" si="78"/>
        <v>30</v>
      </c>
      <c r="O480" s="43">
        <f t="shared" si="79"/>
        <v>5</v>
      </c>
      <c r="P480" s="43">
        <f t="shared" si="80"/>
        <v>12</v>
      </c>
      <c r="Q480" s="43">
        <f t="shared" si="81"/>
        <v>0</v>
      </c>
      <c r="R480" s="43">
        <f t="shared" si="82"/>
        <v>1</v>
      </c>
      <c r="S480" s="43">
        <f t="shared" si="83"/>
        <v>0</v>
      </c>
      <c r="T480" s="43">
        <f t="shared" si="84"/>
        <v>0</v>
      </c>
      <c r="U480" s="43">
        <f t="shared" si="85"/>
        <v>0</v>
      </c>
      <c r="V480" s="43">
        <f t="shared" si="86"/>
        <v>30</v>
      </c>
      <c r="W480" s="43">
        <f t="shared" si="87"/>
        <v>6</v>
      </c>
    </row>
    <row r="481" spans="2:23">
      <c r="B481" s="43" t="s">
        <v>24924</v>
      </c>
      <c r="C481" s="43">
        <v>0</v>
      </c>
      <c r="D481" s="43">
        <v>0</v>
      </c>
      <c r="E481" s="43">
        <f t="shared" si="77"/>
        <v>0</v>
      </c>
      <c r="G481">
        <v>26</v>
      </c>
      <c r="H481" s="43">
        <v>40</v>
      </c>
      <c r="I481">
        <v>7</v>
      </c>
      <c r="J481">
        <v>17</v>
      </c>
      <c r="K481">
        <v>3</v>
      </c>
      <c r="L481">
        <v>1</v>
      </c>
      <c r="M481">
        <v>-4</v>
      </c>
      <c r="N481" s="43">
        <f t="shared" si="78"/>
        <v>114</v>
      </c>
      <c r="O481" s="43">
        <f t="shared" si="79"/>
        <v>26</v>
      </c>
      <c r="P481" s="43">
        <f t="shared" si="80"/>
        <v>40</v>
      </c>
      <c r="Q481" s="43">
        <f t="shared" si="81"/>
        <v>7</v>
      </c>
      <c r="R481" s="43">
        <f t="shared" si="82"/>
        <v>17</v>
      </c>
      <c r="S481" s="43">
        <f t="shared" si="83"/>
        <v>3</v>
      </c>
      <c r="T481" s="43">
        <f t="shared" si="84"/>
        <v>1</v>
      </c>
      <c r="U481" s="43">
        <f t="shared" si="85"/>
        <v>-4</v>
      </c>
      <c r="V481" s="43">
        <f t="shared" si="86"/>
        <v>114</v>
      </c>
      <c r="W481" s="43">
        <f t="shared" si="87"/>
        <v>4.384615384615385</v>
      </c>
    </row>
    <row r="482" spans="2:23">
      <c r="B482" s="43" t="s">
        <v>24925</v>
      </c>
      <c r="C482" s="43">
        <v>0</v>
      </c>
      <c r="D482" s="43">
        <v>0</v>
      </c>
      <c r="E482" s="43">
        <f t="shared" si="77"/>
        <v>0</v>
      </c>
      <c r="G482">
        <v>7</v>
      </c>
      <c r="H482" s="43">
        <v>14</v>
      </c>
      <c r="I482">
        <v>0</v>
      </c>
      <c r="J482">
        <v>2</v>
      </c>
      <c r="K482">
        <v>0</v>
      </c>
      <c r="L482">
        <v>0</v>
      </c>
      <c r="M482">
        <v>0</v>
      </c>
      <c r="N482" s="43">
        <f t="shared" si="78"/>
        <v>38</v>
      </c>
      <c r="O482" s="43">
        <f t="shared" si="79"/>
        <v>7</v>
      </c>
      <c r="P482" s="43">
        <f t="shared" si="80"/>
        <v>14</v>
      </c>
      <c r="Q482" s="43">
        <f t="shared" si="81"/>
        <v>0</v>
      </c>
      <c r="R482" s="43">
        <f t="shared" si="82"/>
        <v>2</v>
      </c>
      <c r="S482" s="43">
        <f t="shared" si="83"/>
        <v>0</v>
      </c>
      <c r="T482" s="43">
        <f t="shared" si="84"/>
        <v>0</v>
      </c>
      <c r="U482" s="43">
        <f t="shared" si="85"/>
        <v>0</v>
      </c>
      <c r="V482" s="43">
        <f t="shared" si="86"/>
        <v>38</v>
      </c>
      <c r="W482" s="43">
        <f t="shared" si="87"/>
        <v>5.4285714285714288</v>
      </c>
    </row>
    <row r="483" spans="2:23">
      <c r="B483" s="43" t="s">
        <v>23906</v>
      </c>
      <c r="C483" s="43">
        <v>0</v>
      </c>
      <c r="D483" s="43">
        <v>0</v>
      </c>
      <c r="E483" s="43">
        <f t="shared" si="77"/>
        <v>1</v>
      </c>
      <c r="G483">
        <v>7</v>
      </c>
      <c r="H483" s="43">
        <v>14</v>
      </c>
      <c r="I483">
        <v>0</v>
      </c>
      <c r="J483">
        <v>2</v>
      </c>
      <c r="K483" s="43">
        <v>0</v>
      </c>
      <c r="L483" s="43">
        <v>0</v>
      </c>
      <c r="M483" s="43">
        <v>0</v>
      </c>
      <c r="N483" s="43">
        <f t="shared" si="78"/>
        <v>38</v>
      </c>
      <c r="O483" s="43">
        <f t="shared" si="79"/>
        <v>7</v>
      </c>
      <c r="P483" s="43">
        <f t="shared" si="80"/>
        <v>14</v>
      </c>
      <c r="Q483" s="43">
        <f t="shared" si="81"/>
        <v>0</v>
      </c>
      <c r="R483" s="43">
        <f t="shared" si="82"/>
        <v>2</v>
      </c>
      <c r="S483" s="43">
        <f t="shared" si="83"/>
        <v>0</v>
      </c>
      <c r="T483" s="43">
        <f t="shared" si="84"/>
        <v>0</v>
      </c>
      <c r="U483" s="43">
        <f t="shared" si="85"/>
        <v>0</v>
      </c>
      <c r="V483" s="43">
        <f t="shared" si="86"/>
        <v>38</v>
      </c>
      <c r="W483" s="43">
        <f t="shared" si="87"/>
        <v>5.4285714285714288</v>
      </c>
    </row>
    <row r="484" spans="2:23">
      <c r="B484" s="43" t="s">
        <v>24926</v>
      </c>
      <c r="C484" s="43">
        <v>0</v>
      </c>
      <c r="D484" s="43">
        <v>0</v>
      </c>
      <c r="E484" s="43">
        <f t="shared" si="77"/>
        <v>0</v>
      </c>
      <c r="G484">
        <v>8</v>
      </c>
      <c r="H484" s="43">
        <v>8</v>
      </c>
      <c r="I484">
        <v>0</v>
      </c>
      <c r="J484">
        <v>1</v>
      </c>
      <c r="K484" s="43">
        <v>0</v>
      </c>
      <c r="L484" s="43">
        <v>0</v>
      </c>
      <c r="M484" s="43">
        <v>0</v>
      </c>
      <c r="N484" s="43">
        <f t="shared" si="78"/>
        <v>38</v>
      </c>
      <c r="O484" s="43">
        <f t="shared" si="79"/>
        <v>8</v>
      </c>
      <c r="P484" s="43">
        <f t="shared" si="80"/>
        <v>8</v>
      </c>
      <c r="Q484" s="43">
        <f t="shared" si="81"/>
        <v>0</v>
      </c>
      <c r="R484" s="43">
        <f t="shared" si="82"/>
        <v>1</v>
      </c>
      <c r="S484" s="43">
        <f t="shared" si="83"/>
        <v>0</v>
      </c>
      <c r="T484" s="43">
        <f t="shared" si="84"/>
        <v>0</v>
      </c>
      <c r="U484" s="43">
        <f t="shared" si="85"/>
        <v>0</v>
      </c>
      <c r="V484" s="43">
        <f t="shared" si="86"/>
        <v>38</v>
      </c>
      <c r="W484" s="43">
        <f t="shared" si="87"/>
        <v>4.75</v>
      </c>
    </row>
    <row r="485" spans="2:23">
      <c r="B485" s="43" t="s">
        <v>25194</v>
      </c>
      <c r="C485" s="43">
        <v>0</v>
      </c>
      <c r="D485" s="43">
        <v>0</v>
      </c>
      <c r="E485" s="43">
        <f t="shared" si="77"/>
        <v>1</v>
      </c>
      <c r="G485">
        <v>8</v>
      </c>
      <c r="H485" s="43">
        <v>8</v>
      </c>
      <c r="I485">
        <v>0</v>
      </c>
      <c r="J485">
        <v>1</v>
      </c>
      <c r="K485" s="43">
        <v>0</v>
      </c>
      <c r="L485" s="43">
        <v>0</v>
      </c>
      <c r="M485" s="43">
        <v>0</v>
      </c>
      <c r="N485" s="43">
        <f t="shared" si="78"/>
        <v>38</v>
      </c>
      <c r="O485" s="43">
        <f t="shared" si="79"/>
        <v>8</v>
      </c>
      <c r="P485" s="43">
        <f t="shared" si="80"/>
        <v>8</v>
      </c>
      <c r="Q485" s="43">
        <f t="shared" si="81"/>
        <v>0</v>
      </c>
      <c r="R485" s="43">
        <f t="shared" si="82"/>
        <v>1</v>
      </c>
      <c r="S485" s="43">
        <f t="shared" si="83"/>
        <v>0</v>
      </c>
      <c r="T485" s="43">
        <f t="shared" si="84"/>
        <v>0</v>
      </c>
      <c r="U485" s="43">
        <f t="shared" si="85"/>
        <v>0</v>
      </c>
      <c r="V485" s="43">
        <f t="shared" si="86"/>
        <v>38</v>
      </c>
      <c r="W485" s="43">
        <f t="shared" si="87"/>
        <v>4.75</v>
      </c>
    </row>
    <row r="486" spans="2:23">
      <c r="B486" s="43" t="s">
        <v>24927</v>
      </c>
      <c r="C486" s="43">
        <v>0</v>
      </c>
      <c r="D486" s="43">
        <v>0</v>
      </c>
      <c r="E486" s="43">
        <f t="shared" si="77"/>
        <v>0</v>
      </c>
      <c r="G486">
        <v>8</v>
      </c>
      <c r="H486" s="43">
        <v>7</v>
      </c>
      <c r="I486">
        <v>0</v>
      </c>
      <c r="J486">
        <v>2</v>
      </c>
      <c r="K486" s="43">
        <v>0</v>
      </c>
      <c r="L486" s="43">
        <v>0</v>
      </c>
      <c r="M486">
        <v>-1</v>
      </c>
      <c r="N486" s="43">
        <f t="shared" si="78"/>
        <v>36</v>
      </c>
      <c r="O486" s="43">
        <f t="shared" si="79"/>
        <v>8</v>
      </c>
      <c r="P486" s="43">
        <f t="shared" si="80"/>
        <v>7</v>
      </c>
      <c r="Q486" s="43">
        <f t="shared" si="81"/>
        <v>0</v>
      </c>
      <c r="R486" s="43">
        <f t="shared" si="82"/>
        <v>2</v>
      </c>
      <c r="S486" s="43">
        <f t="shared" si="83"/>
        <v>0</v>
      </c>
      <c r="T486" s="43">
        <f t="shared" si="84"/>
        <v>0</v>
      </c>
      <c r="U486" s="43">
        <f t="shared" si="85"/>
        <v>-1</v>
      </c>
      <c r="V486" s="43">
        <f t="shared" si="86"/>
        <v>36</v>
      </c>
      <c r="W486" s="43">
        <f t="shared" si="87"/>
        <v>4.5</v>
      </c>
    </row>
    <row r="487" spans="2:23">
      <c r="B487" s="43" t="s">
        <v>23907</v>
      </c>
      <c r="C487" s="43">
        <v>0</v>
      </c>
      <c r="D487" s="43">
        <v>0</v>
      </c>
      <c r="E487" s="43">
        <f t="shared" si="77"/>
        <v>1</v>
      </c>
      <c r="G487">
        <v>8</v>
      </c>
      <c r="H487" s="43">
        <v>7</v>
      </c>
      <c r="I487">
        <v>0</v>
      </c>
      <c r="J487">
        <v>2</v>
      </c>
      <c r="K487" s="43">
        <v>0</v>
      </c>
      <c r="L487" s="43">
        <v>0</v>
      </c>
      <c r="M487">
        <v>-1</v>
      </c>
      <c r="N487" s="43">
        <f t="shared" si="78"/>
        <v>36</v>
      </c>
      <c r="O487" s="43">
        <f t="shared" si="79"/>
        <v>8</v>
      </c>
      <c r="P487" s="43">
        <f t="shared" si="80"/>
        <v>7</v>
      </c>
      <c r="Q487" s="43">
        <f t="shared" si="81"/>
        <v>0</v>
      </c>
      <c r="R487" s="43">
        <f t="shared" si="82"/>
        <v>2</v>
      </c>
      <c r="S487" s="43">
        <f t="shared" si="83"/>
        <v>0</v>
      </c>
      <c r="T487" s="43">
        <f t="shared" si="84"/>
        <v>0</v>
      </c>
      <c r="U487" s="43">
        <f t="shared" si="85"/>
        <v>-1</v>
      </c>
      <c r="V487" s="43">
        <f t="shared" si="86"/>
        <v>36</v>
      </c>
      <c r="W487" s="43">
        <f t="shared" si="87"/>
        <v>4.5</v>
      </c>
    </row>
    <row r="488" spans="2:23">
      <c r="B488" s="43" t="s">
        <v>24928</v>
      </c>
      <c r="C488" s="43">
        <v>0</v>
      </c>
      <c r="D488" s="43">
        <v>0</v>
      </c>
      <c r="E488" s="43">
        <f t="shared" si="77"/>
        <v>0</v>
      </c>
      <c r="G488">
        <v>29</v>
      </c>
      <c r="H488" s="43">
        <v>38</v>
      </c>
      <c r="I488">
        <v>7</v>
      </c>
      <c r="J488">
        <v>17</v>
      </c>
      <c r="K488">
        <v>3</v>
      </c>
      <c r="L488">
        <v>1</v>
      </c>
      <c r="M488">
        <v>-4</v>
      </c>
      <c r="N488" s="43">
        <f t="shared" si="78"/>
        <v>124</v>
      </c>
      <c r="O488" s="43">
        <f t="shared" si="79"/>
        <v>29</v>
      </c>
      <c r="P488" s="43">
        <f t="shared" si="80"/>
        <v>38</v>
      </c>
      <c r="Q488" s="43">
        <f t="shared" si="81"/>
        <v>7</v>
      </c>
      <c r="R488" s="43">
        <f t="shared" si="82"/>
        <v>17</v>
      </c>
      <c r="S488" s="43">
        <f t="shared" si="83"/>
        <v>3</v>
      </c>
      <c r="T488" s="43">
        <f t="shared" si="84"/>
        <v>1</v>
      </c>
      <c r="U488" s="43">
        <f t="shared" si="85"/>
        <v>-4</v>
      </c>
      <c r="V488" s="43">
        <f t="shared" si="86"/>
        <v>124</v>
      </c>
      <c r="W488" s="43">
        <f t="shared" si="87"/>
        <v>4.2758620689655169</v>
      </c>
    </row>
    <row r="489" spans="2:23">
      <c r="B489" s="43" t="s">
        <v>24929</v>
      </c>
      <c r="C489" s="43">
        <v>0</v>
      </c>
      <c r="D489" s="43">
        <v>0</v>
      </c>
      <c r="E489" s="43">
        <f t="shared" si="77"/>
        <v>0</v>
      </c>
      <c r="G489">
        <v>8</v>
      </c>
      <c r="H489" s="43">
        <v>12</v>
      </c>
      <c r="I489">
        <v>1</v>
      </c>
      <c r="J489">
        <v>0</v>
      </c>
      <c r="K489">
        <v>0</v>
      </c>
      <c r="L489">
        <v>0</v>
      </c>
      <c r="M489">
        <v>1</v>
      </c>
      <c r="N489" s="43">
        <f t="shared" si="78"/>
        <v>40</v>
      </c>
      <c r="O489" s="43">
        <f t="shared" si="79"/>
        <v>8</v>
      </c>
      <c r="P489" s="43">
        <f t="shared" si="80"/>
        <v>12</v>
      </c>
      <c r="Q489" s="43">
        <f t="shared" si="81"/>
        <v>1</v>
      </c>
      <c r="R489" s="43">
        <f t="shared" si="82"/>
        <v>0</v>
      </c>
      <c r="S489" s="43">
        <f t="shared" si="83"/>
        <v>0</v>
      </c>
      <c r="T489" s="43">
        <f t="shared" si="84"/>
        <v>0</v>
      </c>
      <c r="U489" s="43">
        <f t="shared" si="85"/>
        <v>1</v>
      </c>
      <c r="V489" s="43">
        <f t="shared" si="86"/>
        <v>40</v>
      </c>
      <c r="W489" s="43">
        <f t="shared" si="87"/>
        <v>5</v>
      </c>
    </row>
    <row r="490" spans="2:23">
      <c r="B490" s="43" t="s">
        <v>24930</v>
      </c>
      <c r="C490" s="43">
        <v>0</v>
      </c>
      <c r="D490" s="43">
        <v>0</v>
      </c>
      <c r="E490" s="43">
        <f t="shared" si="77"/>
        <v>0</v>
      </c>
      <c r="G490">
        <v>8</v>
      </c>
      <c r="H490" s="43">
        <v>5</v>
      </c>
      <c r="I490">
        <v>0</v>
      </c>
      <c r="J490">
        <v>3</v>
      </c>
      <c r="K490">
        <v>0</v>
      </c>
      <c r="L490">
        <v>0</v>
      </c>
      <c r="M490">
        <v>-1</v>
      </c>
      <c r="N490" s="43">
        <f t="shared" si="78"/>
        <v>32</v>
      </c>
      <c r="O490" s="43">
        <f t="shared" si="79"/>
        <v>8</v>
      </c>
      <c r="P490" s="43">
        <f t="shared" si="80"/>
        <v>5</v>
      </c>
      <c r="Q490" s="43">
        <f t="shared" si="81"/>
        <v>0</v>
      </c>
      <c r="R490" s="43">
        <f t="shared" si="82"/>
        <v>3</v>
      </c>
      <c r="S490" s="43">
        <f t="shared" si="83"/>
        <v>0</v>
      </c>
      <c r="T490" s="43">
        <f t="shared" si="84"/>
        <v>0</v>
      </c>
      <c r="U490" s="43">
        <f t="shared" si="85"/>
        <v>-1</v>
      </c>
      <c r="V490" s="43">
        <f t="shared" si="86"/>
        <v>32</v>
      </c>
      <c r="W490" s="43">
        <f t="shared" si="87"/>
        <v>4</v>
      </c>
    </row>
    <row r="491" spans="2:23">
      <c r="B491" s="43" t="s">
        <v>24931</v>
      </c>
      <c r="C491" s="43">
        <v>0</v>
      </c>
      <c r="D491" s="43">
        <v>0</v>
      </c>
      <c r="E491" s="43">
        <f t="shared" si="77"/>
        <v>0</v>
      </c>
      <c r="G491">
        <v>0</v>
      </c>
      <c r="H491" s="43">
        <v>1</v>
      </c>
      <c r="I491">
        <v>0</v>
      </c>
      <c r="J491">
        <v>4</v>
      </c>
      <c r="K491">
        <v>1</v>
      </c>
      <c r="L491">
        <v>0</v>
      </c>
      <c r="M491">
        <v>-2</v>
      </c>
      <c r="N491" s="43">
        <f t="shared" si="78"/>
        <v>0</v>
      </c>
      <c r="O491" s="43">
        <f t="shared" si="79"/>
        <v>0</v>
      </c>
      <c r="P491" s="43">
        <f t="shared" si="80"/>
        <v>1</v>
      </c>
      <c r="Q491" s="43">
        <f t="shared" si="81"/>
        <v>0</v>
      </c>
      <c r="R491" s="43">
        <f t="shared" si="82"/>
        <v>4</v>
      </c>
      <c r="S491" s="43">
        <f t="shared" si="83"/>
        <v>1</v>
      </c>
      <c r="T491" s="43">
        <f t="shared" si="84"/>
        <v>0</v>
      </c>
      <c r="U491" s="43">
        <f t="shared" si="85"/>
        <v>-2</v>
      </c>
      <c r="V491" s="43">
        <f t="shared" si="86"/>
        <v>0</v>
      </c>
      <c r="W491" s="43">
        <f t="shared" si="87"/>
        <v>0</v>
      </c>
    </row>
    <row r="492" spans="2:23">
      <c r="B492" s="43" t="s">
        <v>865</v>
      </c>
      <c r="C492" s="43">
        <v>0</v>
      </c>
      <c r="D492" s="43">
        <v>0</v>
      </c>
      <c r="E492" s="43">
        <f t="shared" si="77"/>
        <v>1</v>
      </c>
      <c r="G492">
        <v>0</v>
      </c>
      <c r="H492" s="43">
        <v>1</v>
      </c>
      <c r="I492">
        <v>0</v>
      </c>
      <c r="J492">
        <v>4</v>
      </c>
      <c r="K492">
        <v>1</v>
      </c>
      <c r="L492">
        <v>0</v>
      </c>
      <c r="M492">
        <v>-2</v>
      </c>
      <c r="N492" s="43">
        <f t="shared" si="78"/>
        <v>0</v>
      </c>
      <c r="O492" s="43">
        <f t="shared" si="79"/>
        <v>0</v>
      </c>
      <c r="P492" s="43">
        <f t="shared" si="80"/>
        <v>1</v>
      </c>
      <c r="Q492" s="43">
        <f t="shared" si="81"/>
        <v>0</v>
      </c>
      <c r="R492" s="43">
        <f t="shared" si="82"/>
        <v>4</v>
      </c>
      <c r="S492" s="43">
        <f t="shared" si="83"/>
        <v>1</v>
      </c>
      <c r="T492" s="43">
        <f t="shared" si="84"/>
        <v>0</v>
      </c>
      <c r="U492" s="43">
        <f t="shared" si="85"/>
        <v>-2</v>
      </c>
      <c r="V492" s="43">
        <f t="shared" si="86"/>
        <v>0</v>
      </c>
      <c r="W492" s="43">
        <f t="shared" si="87"/>
        <v>0</v>
      </c>
    </row>
    <row r="493" spans="2:23">
      <c r="B493" s="43" t="s">
        <v>24932</v>
      </c>
      <c r="C493" s="43">
        <v>0</v>
      </c>
      <c r="D493" s="43">
        <v>0</v>
      </c>
      <c r="E493" s="43">
        <f t="shared" si="77"/>
        <v>0</v>
      </c>
      <c r="G493">
        <v>3</v>
      </c>
      <c r="H493" s="43">
        <v>2</v>
      </c>
      <c r="I493">
        <v>0</v>
      </c>
      <c r="J493">
        <v>6</v>
      </c>
      <c r="K493">
        <v>1</v>
      </c>
      <c r="L493">
        <v>0</v>
      </c>
      <c r="M493">
        <v>-3</v>
      </c>
      <c r="N493" s="43">
        <f t="shared" si="78"/>
        <v>10</v>
      </c>
      <c r="O493" s="43">
        <f t="shared" si="79"/>
        <v>3</v>
      </c>
      <c r="P493" s="43">
        <f t="shared" si="80"/>
        <v>2</v>
      </c>
      <c r="Q493" s="43">
        <f t="shared" si="81"/>
        <v>0</v>
      </c>
      <c r="R493" s="43">
        <f t="shared" si="82"/>
        <v>6</v>
      </c>
      <c r="S493" s="43">
        <f t="shared" si="83"/>
        <v>1</v>
      </c>
      <c r="T493" s="43">
        <f t="shared" si="84"/>
        <v>0</v>
      </c>
      <c r="U493" s="43">
        <f t="shared" si="85"/>
        <v>-3</v>
      </c>
      <c r="V493" s="43">
        <f t="shared" si="86"/>
        <v>10</v>
      </c>
      <c r="W493" s="43">
        <f t="shared" si="87"/>
        <v>3.3333333333333335</v>
      </c>
    </row>
    <row r="494" spans="2:23">
      <c r="B494" s="43" t="s">
        <v>24933</v>
      </c>
      <c r="C494" s="43">
        <v>0</v>
      </c>
      <c r="D494" s="43">
        <v>0</v>
      </c>
      <c r="E494" s="43">
        <f t="shared" si="77"/>
        <v>0</v>
      </c>
      <c r="G494">
        <v>15</v>
      </c>
      <c r="H494" s="43">
        <v>21</v>
      </c>
      <c r="I494">
        <v>5</v>
      </c>
      <c r="J494">
        <v>15</v>
      </c>
      <c r="K494">
        <v>2</v>
      </c>
      <c r="L494" s="43">
        <v>0</v>
      </c>
      <c r="M494">
        <v>-4</v>
      </c>
      <c r="N494" s="43">
        <f t="shared" si="78"/>
        <v>50</v>
      </c>
      <c r="O494" s="43">
        <f t="shared" si="79"/>
        <v>15</v>
      </c>
      <c r="P494" s="43">
        <f t="shared" si="80"/>
        <v>21</v>
      </c>
      <c r="Q494" s="43">
        <f t="shared" si="81"/>
        <v>5</v>
      </c>
      <c r="R494" s="43">
        <f t="shared" si="82"/>
        <v>15</v>
      </c>
      <c r="S494" s="43">
        <f t="shared" si="83"/>
        <v>2</v>
      </c>
      <c r="T494" s="43">
        <f t="shared" si="84"/>
        <v>0</v>
      </c>
      <c r="U494" s="43">
        <f t="shared" si="85"/>
        <v>-4</v>
      </c>
      <c r="V494" s="43">
        <f t="shared" si="86"/>
        <v>50</v>
      </c>
      <c r="W494" s="43">
        <f t="shared" si="87"/>
        <v>3.3333333333333335</v>
      </c>
    </row>
    <row r="495" spans="2:23">
      <c r="B495" s="43" t="s">
        <v>24934</v>
      </c>
      <c r="C495" s="43">
        <v>0</v>
      </c>
      <c r="D495" s="43">
        <v>0</v>
      </c>
      <c r="E495" s="43">
        <f t="shared" si="77"/>
        <v>0</v>
      </c>
      <c r="G495">
        <v>15</v>
      </c>
      <c r="H495" s="43">
        <v>21</v>
      </c>
      <c r="I495">
        <v>5</v>
      </c>
      <c r="J495">
        <v>15</v>
      </c>
      <c r="K495">
        <v>2</v>
      </c>
      <c r="L495" s="43">
        <v>0</v>
      </c>
      <c r="M495">
        <v>-4</v>
      </c>
      <c r="N495" s="43">
        <f t="shared" si="78"/>
        <v>50</v>
      </c>
      <c r="O495" s="43">
        <f t="shared" si="79"/>
        <v>15</v>
      </c>
      <c r="P495" s="43">
        <f t="shared" si="80"/>
        <v>21</v>
      </c>
      <c r="Q495" s="43">
        <f t="shared" si="81"/>
        <v>5</v>
      </c>
      <c r="R495" s="43">
        <f t="shared" si="82"/>
        <v>15</v>
      </c>
      <c r="S495" s="43">
        <f t="shared" si="83"/>
        <v>2</v>
      </c>
      <c r="T495" s="43">
        <f t="shared" si="84"/>
        <v>0</v>
      </c>
      <c r="U495" s="43">
        <f t="shared" si="85"/>
        <v>-4</v>
      </c>
      <c r="V495" s="43">
        <f t="shared" si="86"/>
        <v>50</v>
      </c>
      <c r="W495" s="43">
        <f t="shared" si="87"/>
        <v>3.3333333333333335</v>
      </c>
    </row>
    <row r="496" spans="2:23">
      <c r="B496" s="43" t="s">
        <v>24935</v>
      </c>
      <c r="C496" s="43">
        <v>0</v>
      </c>
      <c r="D496" s="43">
        <v>0</v>
      </c>
      <c r="E496" s="43">
        <f t="shared" si="77"/>
        <v>0</v>
      </c>
      <c r="G496">
        <v>5</v>
      </c>
      <c r="H496" s="43">
        <v>11</v>
      </c>
      <c r="I496">
        <v>1</v>
      </c>
      <c r="J496">
        <v>7</v>
      </c>
      <c r="K496">
        <v>1</v>
      </c>
      <c r="L496" s="43">
        <v>0</v>
      </c>
      <c r="M496">
        <v>-1</v>
      </c>
      <c r="N496" s="43">
        <f t="shared" si="78"/>
        <v>20</v>
      </c>
      <c r="O496" s="43">
        <f t="shared" si="79"/>
        <v>5</v>
      </c>
      <c r="P496" s="43">
        <f t="shared" si="80"/>
        <v>11</v>
      </c>
      <c r="Q496" s="43">
        <f t="shared" si="81"/>
        <v>1</v>
      </c>
      <c r="R496" s="43">
        <f t="shared" si="82"/>
        <v>7</v>
      </c>
      <c r="S496" s="43">
        <f t="shared" si="83"/>
        <v>1</v>
      </c>
      <c r="T496" s="43">
        <f t="shared" si="84"/>
        <v>0</v>
      </c>
      <c r="U496" s="43">
        <f t="shared" si="85"/>
        <v>-1</v>
      </c>
      <c r="V496" s="43">
        <f t="shared" si="86"/>
        <v>20</v>
      </c>
      <c r="W496" s="43">
        <f t="shared" si="87"/>
        <v>4</v>
      </c>
    </row>
    <row r="497" spans="2:23">
      <c r="B497" s="43" t="s">
        <v>24936</v>
      </c>
      <c r="C497" s="43">
        <v>0</v>
      </c>
      <c r="D497" s="43">
        <v>0</v>
      </c>
      <c r="E497" s="43">
        <f t="shared" si="77"/>
        <v>0</v>
      </c>
      <c r="G497">
        <v>10</v>
      </c>
      <c r="H497" s="43">
        <v>8</v>
      </c>
      <c r="I497">
        <v>0</v>
      </c>
      <c r="J497">
        <v>6</v>
      </c>
      <c r="K497" s="43">
        <v>0</v>
      </c>
      <c r="L497" s="43">
        <v>0</v>
      </c>
      <c r="M497">
        <v>-2</v>
      </c>
      <c r="N497" s="43">
        <f t="shared" si="78"/>
        <v>38</v>
      </c>
      <c r="O497" s="43">
        <f t="shared" si="79"/>
        <v>10</v>
      </c>
      <c r="P497" s="43">
        <f t="shared" si="80"/>
        <v>8</v>
      </c>
      <c r="Q497" s="43">
        <f t="shared" si="81"/>
        <v>0</v>
      </c>
      <c r="R497" s="43">
        <f t="shared" si="82"/>
        <v>6</v>
      </c>
      <c r="S497" s="43">
        <f t="shared" si="83"/>
        <v>0</v>
      </c>
      <c r="T497" s="43">
        <f t="shared" si="84"/>
        <v>0</v>
      </c>
      <c r="U497" s="43">
        <f t="shared" si="85"/>
        <v>-2</v>
      </c>
      <c r="V497" s="43">
        <f t="shared" si="86"/>
        <v>38</v>
      </c>
      <c r="W497" s="43">
        <f t="shared" si="87"/>
        <v>3.8</v>
      </c>
    </row>
    <row r="498" spans="2:23">
      <c r="B498" s="43" t="s">
        <v>24937</v>
      </c>
      <c r="C498" s="43">
        <v>0</v>
      </c>
      <c r="D498" s="43">
        <v>0</v>
      </c>
      <c r="E498" s="43">
        <f t="shared" si="77"/>
        <v>0</v>
      </c>
      <c r="G498">
        <v>3</v>
      </c>
      <c r="H498" s="43">
        <v>6</v>
      </c>
      <c r="I498">
        <v>0</v>
      </c>
      <c r="J498">
        <v>1</v>
      </c>
      <c r="K498" s="43">
        <v>0</v>
      </c>
      <c r="L498" s="43">
        <v>0</v>
      </c>
      <c r="M498">
        <v>0</v>
      </c>
      <c r="N498" s="43">
        <f t="shared" si="78"/>
        <v>16</v>
      </c>
      <c r="O498" s="43">
        <f t="shared" si="79"/>
        <v>3</v>
      </c>
      <c r="P498" s="43">
        <f t="shared" si="80"/>
        <v>6</v>
      </c>
      <c r="Q498" s="43">
        <f t="shared" si="81"/>
        <v>0</v>
      </c>
      <c r="R498" s="43">
        <f t="shared" si="82"/>
        <v>1</v>
      </c>
      <c r="S498" s="43">
        <f t="shared" si="83"/>
        <v>0</v>
      </c>
      <c r="T498" s="43">
        <f t="shared" si="84"/>
        <v>0</v>
      </c>
      <c r="U498" s="43">
        <f t="shared" si="85"/>
        <v>0</v>
      </c>
      <c r="V498" s="43">
        <f t="shared" si="86"/>
        <v>16</v>
      </c>
      <c r="W498" s="43">
        <f t="shared" si="87"/>
        <v>5.333333333333333</v>
      </c>
    </row>
    <row r="499" spans="2:23">
      <c r="B499" s="43" t="s">
        <v>25195</v>
      </c>
      <c r="C499" s="43">
        <v>0</v>
      </c>
      <c r="D499" s="43">
        <v>0</v>
      </c>
      <c r="E499" s="43">
        <f t="shared" si="77"/>
        <v>1</v>
      </c>
      <c r="G499">
        <v>3</v>
      </c>
      <c r="H499" s="43">
        <v>6</v>
      </c>
      <c r="I499">
        <v>0</v>
      </c>
      <c r="J499">
        <v>1</v>
      </c>
      <c r="K499" s="43">
        <v>0</v>
      </c>
      <c r="L499" s="43">
        <v>0</v>
      </c>
      <c r="M499">
        <v>0</v>
      </c>
      <c r="N499" s="43">
        <f t="shared" si="78"/>
        <v>16</v>
      </c>
      <c r="O499" s="43">
        <f t="shared" si="79"/>
        <v>3</v>
      </c>
      <c r="P499" s="43">
        <f t="shared" si="80"/>
        <v>6</v>
      </c>
      <c r="Q499" s="43">
        <f t="shared" si="81"/>
        <v>0</v>
      </c>
      <c r="R499" s="43">
        <f t="shared" si="82"/>
        <v>1</v>
      </c>
      <c r="S499" s="43">
        <f t="shared" si="83"/>
        <v>0</v>
      </c>
      <c r="T499" s="43">
        <f t="shared" si="84"/>
        <v>0</v>
      </c>
      <c r="U499" s="43">
        <f t="shared" si="85"/>
        <v>0</v>
      </c>
      <c r="V499" s="43">
        <f t="shared" si="86"/>
        <v>16</v>
      </c>
      <c r="W499" s="43">
        <f t="shared" si="87"/>
        <v>5.333333333333333</v>
      </c>
    </row>
    <row r="500" spans="2:23">
      <c r="B500" s="43" t="s">
        <v>24938</v>
      </c>
      <c r="C500" s="43">
        <v>0</v>
      </c>
      <c r="D500" s="43">
        <v>0</v>
      </c>
      <c r="E500" s="43">
        <f t="shared" si="77"/>
        <v>0</v>
      </c>
      <c r="G500">
        <v>3</v>
      </c>
      <c r="H500" s="43">
        <v>8</v>
      </c>
      <c r="I500">
        <v>0</v>
      </c>
      <c r="J500">
        <v>0</v>
      </c>
      <c r="K500" s="43">
        <v>0</v>
      </c>
      <c r="L500" s="43">
        <v>0</v>
      </c>
      <c r="M500">
        <v>0</v>
      </c>
      <c r="N500" s="43">
        <f t="shared" si="78"/>
        <v>20</v>
      </c>
      <c r="O500" s="43">
        <f t="shared" si="79"/>
        <v>3</v>
      </c>
      <c r="P500" s="43">
        <f t="shared" si="80"/>
        <v>8</v>
      </c>
      <c r="Q500" s="43">
        <f t="shared" si="81"/>
        <v>0</v>
      </c>
      <c r="R500" s="43">
        <f t="shared" si="82"/>
        <v>0</v>
      </c>
      <c r="S500" s="43">
        <f t="shared" si="83"/>
        <v>0</v>
      </c>
      <c r="T500" s="43">
        <f t="shared" si="84"/>
        <v>0</v>
      </c>
      <c r="U500" s="43">
        <f t="shared" si="85"/>
        <v>0</v>
      </c>
      <c r="V500" s="43">
        <f t="shared" si="86"/>
        <v>20</v>
      </c>
      <c r="W500" s="43">
        <f t="shared" si="87"/>
        <v>6.666666666666667</v>
      </c>
    </row>
    <row r="501" spans="2:23">
      <c r="B501" s="43" t="s">
        <v>24001</v>
      </c>
      <c r="C501" s="43">
        <v>0</v>
      </c>
      <c r="D501" s="43">
        <v>0</v>
      </c>
      <c r="E501" s="43">
        <f t="shared" si="77"/>
        <v>1</v>
      </c>
      <c r="G501">
        <v>3</v>
      </c>
      <c r="H501" s="43">
        <v>8</v>
      </c>
      <c r="I501">
        <v>0</v>
      </c>
      <c r="J501">
        <v>0</v>
      </c>
      <c r="K501" s="43">
        <v>0</v>
      </c>
      <c r="L501" s="43">
        <v>0</v>
      </c>
      <c r="M501">
        <v>0</v>
      </c>
      <c r="N501" s="43">
        <f t="shared" si="78"/>
        <v>20</v>
      </c>
      <c r="O501" s="43">
        <f t="shared" si="79"/>
        <v>3</v>
      </c>
      <c r="P501" s="43">
        <f t="shared" si="80"/>
        <v>8</v>
      </c>
      <c r="Q501" s="43">
        <f t="shared" si="81"/>
        <v>0</v>
      </c>
      <c r="R501" s="43">
        <f t="shared" si="82"/>
        <v>0</v>
      </c>
      <c r="S501" s="43">
        <f t="shared" si="83"/>
        <v>0</v>
      </c>
      <c r="T501" s="43">
        <f t="shared" si="84"/>
        <v>0</v>
      </c>
      <c r="U501" s="43">
        <f t="shared" si="85"/>
        <v>0</v>
      </c>
      <c r="V501" s="43">
        <f t="shared" si="86"/>
        <v>20</v>
      </c>
      <c r="W501" s="43">
        <f t="shared" si="87"/>
        <v>6.666666666666667</v>
      </c>
    </row>
    <row r="502" spans="2:23">
      <c r="B502" s="43" t="s">
        <v>24939</v>
      </c>
      <c r="C502" s="43">
        <v>0</v>
      </c>
      <c r="D502" s="43">
        <v>0</v>
      </c>
      <c r="E502" s="43">
        <f t="shared" si="77"/>
        <v>0</v>
      </c>
      <c r="G502">
        <v>3</v>
      </c>
      <c r="H502" s="43">
        <v>5</v>
      </c>
      <c r="I502">
        <v>0</v>
      </c>
      <c r="J502">
        <v>2</v>
      </c>
      <c r="K502" s="43">
        <v>0</v>
      </c>
      <c r="L502" s="43">
        <v>0</v>
      </c>
      <c r="M502">
        <v>-1</v>
      </c>
      <c r="N502" s="43">
        <f t="shared" si="78"/>
        <v>14</v>
      </c>
      <c r="O502" s="43">
        <f t="shared" si="79"/>
        <v>3</v>
      </c>
      <c r="P502" s="43">
        <f t="shared" si="80"/>
        <v>5</v>
      </c>
      <c r="Q502" s="43">
        <f t="shared" si="81"/>
        <v>0</v>
      </c>
      <c r="R502" s="43">
        <f t="shared" si="82"/>
        <v>2</v>
      </c>
      <c r="S502" s="43">
        <f t="shared" si="83"/>
        <v>0</v>
      </c>
      <c r="T502" s="43">
        <f t="shared" si="84"/>
        <v>0</v>
      </c>
      <c r="U502" s="43">
        <f t="shared" si="85"/>
        <v>-1</v>
      </c>
      <c r="V502" s="43">
        <f t="shared" si="86"/>
        <v>14</v>
      </c>
      <c r="W502" s="43">
        <f t="shared" si="87"/>
        <v>4.666666666666667</v>
      </c>
    </row>
    <row r="503" spans="2:23">
      <c r="B503" s="43" t="s">
        <v>23908</v>
      </c>
      <c r="C503" s="43">
        <v>0</v>
      </c>
      <c r="D503" s="43">
        <v>0</v>
      </c>
      <c r="E503" s="43">
        <f t="shared" si="77"/>
        <v>1</v>
      </c>
      <c r="G503">
        <v>3</v>
      </c>
      <c r="H503" s="43">
        <v>5</v>
      </c>
      <c r="I503">
        <v>0</v>
      </c>
      <c r="J503">
        <v>2</v>
      </c>
      <c r="K503" s="43">
        <v>0</v>
      </c>
      <c r="L503" s="43">
        <v>0</v>
      </c>
      <c r="M503">
        <v>-1</v>
      </c>
      <c r="N503" s="43">
        <f t="shared" si="78"/>
        <v>14</v>
      </c>
      <c r="O503" s="43">
        <f t="shared" si="79"/>
        <v>3</v>
      </c>
      <c r="P503" s="43">
        <f t="shared" si="80"/>
        <v>5</v>
      </c>
      <c r="Q503" s="43">
        <f t="shared" si="81"/>
        <v>0</v>
      </c>
      <c r="R503" s="43">
        <f t="shared" si="82"/>
        <v>2</v>
      </c>
      <c r="S503" s="43">
        <f t="shared" si="83"/>
        <v>0</v>
      </c>
      <c r="T503" s="43">
        <f t="shared" si="84"/>
        <v>0</v>
      </c>
      <c r="U503" s="43">
        <f t="shared" si="85"/>
        <v>-1</v>
      </c>
      <c r="V503" s="43">
        <f t="shared" si="86"/>
        <v>14</v>
      </c>
      <c r="W503" s="43">
        <f t="shared" si="87"/>
        <v>4.666666666666667</v>
      </c>
    </row>
    <row r="504" spans="2:23">
      <c r="B504" s="43" t="s">
        <v>24940</v>
      </c>
      <c r="C504" s="43">
        <v>0</v>
      </c>
      <c r="D504" s="43">
        <v>0</v>
      </c>
      <c r="E504" s="43">
        <f t="shared" si="77"/>
        <v>0</v>
      </c>
      <c r="G504">
        <v>3</v>
      </c>
      <c r="H504" s="43">
        <v>8</v>
      </c>
      <c r="I504">
        <v>0</v>
      </c>
      <c r="J504">
        <v>1</v>
      </c>
      <c r="K504" s="43">
        <v>0</v>
      </c>
      <c r="L504" s="43">
        <v>0</v>
      </c>
      <c r="M504">
        <v>0</v>
      </c>
      <c r="N504" s="43">
        <f t="shared" si="78"/>
        <v>18</v>
      </c>
      <c r="O504" s="43">
        <f t="shared" si="79"/>
        <v>3</v>
      </c>
      <c r="P504" s="43">
        <f t="shared" si="80"/>
        <v>8</v>
      </c>
      <c r="Q504" s="43">
        <f t="shared" si="81"/>
        <v>0</v>
      </c>
      <c r="R504" s="43">
        <f t="shared" si="82"/>
        <v>1</v>
      </c>
      <c r="S504" s="43">
        <f t="shared" si="83"/>
        <v>0</v>
      </c>
      <c r="T504" s="43">
        <f t="shared" si="84"/>
        <v>0</v>
      </c>
      <c r="U504" s="43">
        <f t="shared" si="85"/>
        <v>0</v>
      </c>
      <c r="V504" s="43">
        <f t="shared" si="86"/>
        <v>18</v>
      </c>
      <c r="W504" s="43">
        <f t="shared" si="87"/>
        <v>6</v>
      </c>
    </row>
    <row r="505" spans="2:23">
      <c r="B505" s="43" t="s">
        <v>23909</v>
      </c>
      <c r="C505" s="43">
        <v>0</v>
      </c>
      <c r="D505" s="43">
        <v>0</v>
      </c>
      <c r="E505" s="43">
        <f t="shared" si="77"/>
        <v>1</v>
      </c>
      <c r="G505">
        <v>3</v>
      </c>
      <c r="H505" s="43">
        <v>8</v>
      </c>
      <c r="I505">
        <v>0</v>
      </c>
      <c r="J505">
        <v>1</v>
      </c>
      <c r="K505" s="43">
        <v>0</v>
      </c>
      <c r="L505" s="43">
        <v>0</v>
      </c>
      <c r="M505">
        <v>0</v>
      </c>
      <c r="N505" s="43">
        <f t="shared" si="78"/>
        <v>18</v>
      </c>
      <c r="O505" s="43">
        <f t="shared" si="79"/>
        <v>3</v>
      </c>
      <c r="P505" s="43">
        <f t="shared" si="80"/>
        <v>8</v>
      </c>
      <c r="Q505" s="43">
        <f t="shared" si="81"/>
        <v>0</v>
      </c>
      <c r="R505" s="43">
        <f t="shared" si="82"/>
        <v>1</v>
      </c>
      <c r="S505" s="43">
        <f t="shared" si="83"/>
        <v>0</v>
      </c>
      <c r="T505" s="43">
        <f t="shared" si="84"/>
        <v>0</v>
      </c>
      <c r="U505" s="43">
        <f t="shared" si="85"/>
        <v>0</v>
      </c>
      <c r="V505" s="43">
        <f t="shared" si="86"/>
        <v>18</v>
      </c>
      <c r="W505" s="43">
        <f t="shared" si="87"/>
        <v>6</v>
      </c>
    </row>
    <row r="506" spans="2:23">
      <c r="B506" s="43" t="s">
        <v>24941</v>
      </c>
      <c r="C506" s="43">
        <v>0</v>
      </c>
      <c r="D506" s="43">
        <v>0</v>
      </c>
      <c r="E506" s="43">
        <f t="shared" si="77"/>
        <v>0</v>
      </c>
      <c r="G506">
        <v>24</v>
      </c>
      <c r="H506" s="43">
        <v>36</v>
      </c>
      <c r="I506">
        <v>7</v>
      </c>
      <c r="J506">
        <v>17</v>
      </c>
      <c r="K506">
        <v>3</v>
      </c>
      <c r="L506">
        <v>1</v>
      </c>
      <c r="M506">
        <v>-4</v>
      </c>
      <c r="N506" s="43">
        <f t="shared" si="78"/>
        <v>102</v>
      </c>
      <c r="O506" s="43">
        <f t="shared" si="79"/>
        <v>24</v>
      </c>
      <c r="P506" s="43">
        <f t="shared" si="80"/>
        <v>36</v>
      </c>
      <c r="Q506" s="43">
        <f t="shared" si="81"/>
        <v>7</v>
      </c>
      <c r="R506" s="43">
        <f t="shared" si="82"/>
        <v>17</v>
      </c>
      <c r="S506" s="43">
        <f t="shared" si="83"/>
        <v>3</v>
      </c>
      <c r="T506" s="43">
        <f t="shared" si="84"/>
        <v>1</v>
      </c>
      <c r="U506" s="43">
        <f t="shared" si="85"/>
        <v>-4</v>
      </c>
      <c r="V506" s="43">
        <f t="shared" si="86"/>
        <v>102</v>
      </c>
      <c r="W506" s="43">
        <f t="shared" si="87"/>
        <v>4.25</v>
      </c>
    </row>
    <row r="507" spans="2:23">
      <c r="B507" s="43" t="s">
        <v>24942</v>
      </c>
      <c r="C507" s="43">
        <v>0</v>
      </c>
      <c r="D507" s="43">
        <v>0</v>
      </c>
      <c r="E507" s="43">
        <f t="shared" si="77"/>
        <v>0</v>
      </c>
      <c r="G507">
        <v>3</v>
      </c>
      <c r="H507" s="43">
        <v>5</v>
      </c>
      <c r="I507">
        <v>0</v>
      </c>
      <c r="J507">
        <v>5</v>
      </c>
      <c r="K507">
        <v>1</v>
      </c>
      <c r="L507">
        <v>0</v>
      </c>
      <c r="M507">
        <v>-2</v>
      </c>
      <c r="N507" s="43">
        <f t="shared" si="78"/>
        <v>14</v>
      </c>
      <c r="O507" s="43">
        <f t="shared" si="79"/>
        <v>3</v>
      </c>
      <c r="P507" s="43">
        <f t="shared" si="80"/>
        <v>5</v>
      </c>
      <c r="Q507" s="43">
        <f t="shared" si="81"/>
        <v>0</v>
      </c>
      <c r="R507" s="43">
        <f t="shared" si="82"/>
        <v>5</v>
      </c>
      <c r="S507" s="43">
        <f t="shared" si="83"/>
        <v>1</v>
      </c>
      <c r="T507" s="43">
        <f t="shared" si="84"/>
        <v>0</v>
      </c>
      <c r="U507" s="43">
        <f t="shared" si="85"/>
        <v>-2</v>
      </c>
      <c r="V507" s="43">
        <f t="shared" si="86"/>
        <v>14</v>
      </c>
      <c r="W507" s="43">
        <f t="shared" si="87"/>
        <v>4.666666666666667</v>
      </c>
    </row>
    <row r="508" spans="2:23">
      <c r="B508" s="43" t="s">
        <v>24943</v>
      </c>
      <c r="C508" s="43">
        <v>0</v>
      </c>
      <c r="D508" s="43">
        <v>0</v>
      </c>
      <c r="E508" s="43">
        <f t="shared" si="77"/>
        <v>0</v>
      </c>
      <c r="G508">
        <v>5</v>
      </c>
      <c r="H508" s="43">
        <v>10</v>
      </c>
      <c r="I508">
        <v>0</v>
      </c>
      <c r="J508">
        <v>2</v>
      </c>
      <c r="K508">
        <v>0</v>
      </c>
      <c r="L508">
        <v>0</v>
      </c>
      <c r="M508">
        <v>0</v>
      </c>
      <c r="N508" s="43">
        <f t="shared" si="78"/>
        <v>26</v>
      </c>
      <c r="O508" s="43">
        <f t="shared" si="79"/>
        <v>5</v>
      </c>
      <c r="P508" s="43">
        <f t="shared" si="80"/>
        <v>10</v>
      </c>
      <c r="Q508" s="43">
        <f t="shared" si="81"/>
        <v>0</v>
      </c>
      <c r="R508" s="43">
        <f t="shared" si="82"/>
        <v>2</v>
      </c>
      <c r="S508" s="43">
        <f t="shared" si="83"/>
        <v>0</v>
      </c>
      <c r="T508" s="43">
        <f t="shared" si="84"/>
        <v>0</v>
      </c>
      <c r="U508" s="43">
        <f t="shared" si="85"/>
        <v>0</v>
      </c>
      <c r="V508" s="43">
        <f t="shared" si="86"/>
        <v>26</v>
      </c>
      <c r="W508" s="43">
        <f t="shared" si="87"/>
        <v>5.2</v>
      </c>
    </row>
    <row r="509" spans="2:23">
      <c r="B509" s="43" t="s">
        <v>23910</v>
      </c>
      <c r="C509" s="43">
        <v>0</v>
      </c>
      <c r="D509" s="43">
        <v>0</v>
      </c>
      <c r="E509" s="43">
        <f t="shared" si="77"/>
        <v>1</v>
      </c>
      <c r="G509">
        <v>5</v>
      </c>
      <c r="H509" s="43">
        <v>10</v>
      </c>
      <c r="I509">
        <v>0</v>
      </c>
      <c r="J509">
        <v>2</v>
      </c>
      <c r="K509">
        <v>0</v>
      </c>
      <c r="L509">
        <v>0</v>
      </c>
      <c r="M509">
        <v>0</v>
      </c>
      <c r="N509" s="43">
        <f t="shared" si="78"/>
        <v>26</v>
      </c>
      <c r="O509" s="43">
        <f t="shared" si="79"/>
        <v>5</v>
      </c>
      <c r="P509" s="43">
        <f t="shared" si="80"/>
        <v>10</v>
      </c>
      <c r="Q509" s="43">
        <f t="shared" si="81"/>
        <v>0</v>
      </c>
      <c r="R509" s="43">
        <f t="shared" si="82"/>
        <v>2</v>
      </c>
      <c r="S509" s="43">
        <f t="shared" si="83"/>
        <v>0</v>
      </c>
      <c r="T509" s="43">
        <f t="shared" si="84"/>
        <v>0</v>
      </c>
      <c r="U509" s="43">
        <f t="shared" si="85"/>
        <v>0</v>
      </c>
      <c r="V509" s="43">
        <f t="shared" si="86"/>
        <v>26</v>
      </c>
      <c r="W509" s="43">
        <f t="shared" si="87"/>
        <v>5.2</v>
      </c>
    </row>
    <row r="510" spans="2:23">
      <c r="B510" s="43" t="s">
        <v>24944</v>
      </c>
      <c r="C510" s="43">
        <v>0</v>
      </c>
      <c r="D510" s="43">
        <v>0</v>
      </c>
      <c r="E510" s="43">
        <f t="shared" si="77"/>
        <v>0</v>
      </c>
      <c r="G510">
        <f>Bio!X22</f>
        <v>489.89999999999992</v>
      </c>
      <c r="H510" s="43">
        <f>Bio!Y22</f>
        <v>771.49999999999989</v>
      </c>
      <c r="I510">
        <f>Bio!Z22</f>
        <v>136.1</v>
      </c>
      <c r="J510">
        <f>Bio!AA22</f>
        <v>149.50000000000006</v>
      </c>
      <c r="K510">
        <f>Bio!AB22</f>
        <v>0</v>
      </c>
      <c r="L510">
        <f>Bio!AC22</f>
        <v>3.4000000000000004</v>
      </c>
      <c r="M510">
        <f>Bio!AD22</f>
        <v>-0.80000000000000071</v>
      </c>
      <c r="N510" s="43">
        <f t="shared" si="78"/>
        <v>2044.9999999999993</v>
      </c>
      <c r="O510" s="43">
        <f t="shared" si="79"/>
        <v>489.89999999999992</v>
      </c>
      <c r="P510" s="43">
        <f t="shared" si="80"/>
        <v>771.49999999999989</v>
      </c>
      <c r="Q510" s="43">
        <f t="shared" si="81"/>
        <v>136.1</v>
      </c>
      <c r="R510" s="43">
        <f t="shared" si="82"/>
        <v>149.50000000000006</v>
      </c>
      <c r="S510" s="43">
        <f t="shared" si="83"/>
        <v>0</v>
      </c>
      <c r="T510" s="43">
        <f t="shared" si="84"/>
        <v>3.4000000000000004</v>
      </c>
      <c r="U510" s="43">
        <f t="shared" si="85"/>
        <v>-0.80000000000000071</v>
      </c>
      <c r="V510" s="43">
        <f t="shared" si="86"/>
        <v>2044.9999999999993</v>
      </c>
      <c r="W510" s="43">
        <f t="shared" si="87"/>
        <v>4.1743212900591953</v>
      </c>
    </row>
    <row r="511" spans="2:23">
      <c r="B511" s="43" t="s">
        <v>24945</v>
      </c>
      <c r="C511" s="43">
        <v>0</v>
      </c>
      <c r="D511" s="43">
        <v>0</v>
      </c>
      <c r="E511" s="43">
        <f t="shared" si="77"/>
        <v>0</v>
      </c>
      <c r="G511">
        <v>5</v>
      </c>
      <c r="H511" s="43">
        <v>8</v>
      </c>
      <c r="I511">
        <v>0</v>
      </c>
      <c r="J511">
        <v>14</v>
      </c>
      <c r="K511">
        <v>3</v>
      </c>
      <c r="L511">
        <v>0</v>
      </c>
      <c r="M511">
        <v>-5</v>
      </c>
      <c r="N511" s="43">
        <f t="shared" si="78"/>
        <v>20</v>
      </c>
      <c r="O511" s="43">
        <f t="shared" si="79"/>
        <v>5</v>
      </c>
      <c r="P511" s="43">
        <f t="shared" si="80"/>
        <v>8</v>
      </c>
      <c r="Q511" s="43">
        <f t="shared" si="81"/>
        <v>0</v>
      </c>
      <c r="R511" s="43">
        <f t="shared" si="82"/>
        <v>14</v>
      </c>
      <c r="S511" s="43">
        <f t="shared" si="83"/>
        <v>3</v>
      </c>
      <c r="T511" s="43">
        <f t="shared" si="84"/>
        <v>0</v>
      </c>
      <c r="U511" s="43">
        <f t="shared" si="85"/>
        <v>-5</v>
      </c>
      <c r="V511" s="43">
        <f t="shared" si="86"/>
        <v>20</v>
      </c>
      <c r="W511" s="43">
        <f t="shared" si="87"/>
        <v>4</v>
      </c>
    </row>
    <row r="512" spans="2:23">
      <c r="B512" s="43" t="s">
        <v>24946</v>
      </c>
      <c r="C512" s="43">
        <v>0</v>
      </c>
      <c r="D512" s="43">
        <v>0</v>
      </c>
      <c r="E512" s="43">
        <f t="shared" si="77"/>
        <v>0</v>
      </c>
      <c r="G512">
        <v>3</v>
      </c>
      <c r="H512" s="43">
        <v>3</v>
      </c>
      <c r="I512">
        <v>0</v>
      </c>
      <c r="J512">
        <v>3</v>
      </c>
      <c r="K512">
        <v>0</v>
      </c>
      <c r="L512">
        <v>0</v>
      </c>
      <c r="M512">
        <v>-1</v>
      </c>
      <c r="N512" s="43">
        <f t="shared" si="78"/>
        <v>10</v>
      </c>
      <c r="O512" s="43">
        <f t="shared" si="79"/>
        <v>3</v>
      </c>
      <c r="P512" s="43">
        <f t="shared" si="80"/>
        <v>3</v>
      </c>
      <c r="Q512" s="43">
        <f t="shared" si="81"/>
        <v>0</v>
      </c>
      <c r="R512" s="43">
        <f t="shared" si="82"/>
        <v>3</v>
      </c>
      <c r="S512" s="43">
        <f t="shared" si="83"/>
        <v>0</v>
      </c>
      <c r="T512" s="43">
        <f t="shared" si="84"/>
        <v>0</v>
      </c>
      <c r="U512" s="43">
        <f t="shared" si="85"/>
        <v>-1</v>
      </c>
      <c r="V512" s="43">
        <f t="shared" si="86"/>
        <v>10</v>
      </c>
      <c r="W512" s="43">
        <f t="shared" si="87"/>
        <v>3.3333333333333335</v>
      </c>
    </row>
    <row r="513" spans="2:23">
      <c r="B513" s="43" t="s">
        <v>24947</v>
      </c>
      <c r="C513" s="43">
        <v>0</v>
      </c>
      <c r="D513" s="43">
        <v>0</v>
      </c>
      <c r="E513" s="43">
        <f t="shared" si="77"/>
        <v>0</v>
      </c>
      <c r="G513">
        <f>Bio!X28</f>
        <v>93.8</v>
      </c>
      <c r="H513" s="43">
        <f>Bio!Y28</f>
        <v>106.6</v>
      </c>
      <c r="I513">
        <f>Bio!Z28</f>
        <v>36.800000000000004</v>
      </c>
      <c r="J513">
        <f>Bio!AA28</f>
        <v>69.100000000000009</v>
      </c>
      <c r="K513">
        <f>Bio!AB28</f>
        <v>9.9</v>
      </c>
      <c r="L513">
        <f>Bio!AC28</f>
        <v>0</v>
      </c>
      <c r="M513">
        <f>Bio!AD28</f>
        <v>-9.9</v>
      </c>
      <c r="N513" s="43">
        <f t="shared" si="78"/>
        <v>292.59999999999991</v>
      </c>
      <c r="O513" s="43">
        <f t="shared" si="79"/>
        <v>93.8</v>
      </c>
      <c r="P513" s="43">
        <f t="shared" si="80"/>
        <v>106.6</v>
      </c>
      <c r="Q513" s="43">
        <f t="shared" si="81"/>
        <v>36.800000000000004</v>
      </c>
      <c r="R513" s="43">
        <f t="shared" si="82"/>
        <v>69.100000000000009</v>
      </c>
      <c r="S513" s="43">
        <f t="shared" si="83"/>
        <v>9.9</v>
      </c>
      <c r="T513" s="43">
        <f t="shared" si="84"/>
        <v>0</v>
      </c>
      <c r="U513" s="43">
        <f t="shared" si="85"/>
        <v>-9.9</v>
      </c>
      <c r="V513" s="43">
        <f t="shared" si="86"/>
        <v>292.59999999999991</v>
      </c>
      <c r="W513" s="43">
        <f t="shared" si="87"/>
        <v>3.1194029850746259</v>
      </c>
    </row>
    <row r="514" spans="2:23">
      <c r="B514" s="43" t="s">
        <v>24948</v>
      </c>
      <c r="C514" s="43">
        <v>0</v>
      </c>
      <c r="D514" s="43">
        <v>0</v>
      </c>
      <c r="E514" s="43">
        <f t="shared" ref="E514:E565" si="88">IF(TYPE(FIND("_EXT",B514))=1,IF(OR(AND(G514&gt;0,G514&lt;1),(TYPE(FIND("_EXT",B514))=1),EXACT("H2O_EXT",B514),EXACT("ATP_EXT",B514),EXACT("H+_EXT",B514),EXACT("SO4_EXT",B514),EXACT("phosphate_EXT",B514),EXACT("oxygen_EXT",B514),EXACT("CO2_EXT",B514),EXACT("NH4_EXT",B514),EXACT("BIO_EXT",B514),EXACT(B514,"acetate_EXT"),EXACT("acetaldehyde_EXT",B514),EXACT("cellulose_EXT",B514),EXACT(B514,"ethanol_EXT")),1,0),0)</f>
        <v>0</v>
      </c>
      <c r="G514">
        <v>13</v>
      </c>
      <c r="H514" s="43">
        <v>15</v>
      </c>
      <c r="I514">
        <v>4</v>
      </c>
      <c r="J514">
        <v>12</v>
      </c>
      <c r="K514">
        <v>1</v>
      </c>
      <c r="L514">
        <v>0</v>
      </c>
      <c r="M514">
        <v>-4</v>
      </c>
      <c r="N514" s="43">
        <f t="shared" ref="N514:N565" si="89">V514</f>
        <v>40</v>
      </c>
      <c r="O514" s="43">
        <f t="shared" ref="O514:O565" si="90">IF(TYPE(G514)=1,G514,0)</f>
        <v>13</v>
      </c>
      <c r="P514" s="43">
        <f t="shared" ref="P514:P565" si="91">IF(TYPE(H514)=1,H514,0)</f>
        <v>15</v>
      </c>
      <c r="Q514" s="43">
        <f t="shared" ref="Q514:Q565" si="92">IF(TYPE(I514)=1,I514,0)</f>
        <v>4</v>
      </c>
      <c r="R514" s="43">
        <f t="shared" ref="R514:R565" si="93">IF(TYPE(J514)=1,J514,0)</f>
        <v>12</v>
      </c>
      <c r="S514" s="43">
        <f t="shared" ref="S514:S565" si="94">IF(TYPE(K514)=1,K514,0)</f>
        <v>1</v>
      </c>
      <c r="T514" s="43">
        <f t="shared" ref="T514:T565" si="95">IF(TYPE(L514)=1,L514,0)</f>
        <v>0</v>
      </c>
      <c r="U514" s="43">
        <f t="shared" ref="U514:U565" si="96">IF(TYPE(M514)=1,M514,0)</f>
        <v>-4</v>
      </c>
      <c r="V514" s="43">
        <f t="shared" ref="V514:V565" si="97">(O514*$O$1)+(P514*$P$1)+(Q514*$Q$1)+(R514*$R$1)+(S514*$S$1)+(T514*$T$1)+(U514*$U$1)</f>
        <v>40</v>
      </c>
      <c r="W514" s="43">
        <f t="shared" ref="W514:W565" si="98">IF(G514=0,V514,V514/O514)</f>
        <v>3.0769230769230771</v>
      </c>
    </row>
    <row r="515" spans="2:23">
      <c r="B515" s="43" t="s">
        <v>24949</v>
      </c>
      <c r="C515" s="43">
        <v>0</v>
      </c>
      <c r="D515" s="43">
        <v>0</v>
      </c>
      <c r="E515" s="43">
        <f t="shared" si="88"/>
        <v>0</v>
      </c>
      <c r="G515">
        <v>7</v>
      </c>
      <c r="H515" s="43">
        <v>9</v>
      </c>
      <c r="I515">
        <v>0</v>
      </c>
      <c r="J515">
        <v>5</v>
      </c>
      <c r="K515">
        <v>0</v>
      </c>
      <c r="L515">
        <v>0</v>
      </c>
      <c r="M515">
        <v>-1</v>
      </c>
      <c r="N515" s="43">
        <f t="shared" si="89"/>
        <v>28</v>
      </c>
      <c r="O515" s="43">
        <f t="shared" si="90"/>
        <v>7</v>
      </c>
      <c r="P515" s="43">
        <f t="shared" si="91"/>
        <v>9</v>
      </c>
      <c r="Q515" s="43">
        <f t="shared" si="92"/>
        <v>0</v>
      </c>
      <c r="R515" s="43">
        <f t="shared" si="93"/>
        <v>5</v>
      </c>
      <c r="S515" s="43">
        <f t="shared" si="94"/>
        <v>0</v>
      </c>
      <c r="T515" s="43">
        <f t="shared" si="95"/>
        <v>0</v>
      </c>
      <c r="U515" s="43">
        <f t="shared" si="96"/>
        <v>-1</v>
      </c>
      <c r="V515" s="43">
        <f t="shared" si="97"/>
        <v>28</v>
      </c>
      <c r="W515" s="43">
        <f t="shared" si="98"/>
        <v>4</v>
      </c>
    </row>
    <row r="516" spans="2:23">
      <c r="B516" s="43" t="s">
        <v>24950</v>
      </c>
      <c r="C516" s="43">
        <v>0</v>
      </c>
      <c r="D516" s="43">
        <v>0</v>
      </c>
      <c r="E516" s="43">
        <f t="shared" si="88"/>
        <v>0</v>
      </c>
      <c r="G516">
        <v>7</v>
      </c>
      <c r="H516" s="43">
        <v>8</v>
      </c>
      <c r="I516">
        <v>0</v>
      </c>
      <c r="J516">
        <v>8</v>
      </c>
      <c r="K516">
        <v>1</v>
      </c>
      <c r="L516">
        <v>0</v>
      </c>
      <c r="M516">
        <v>-3</v>
      </c>
      <c r="N516" s="43">
        <f t="shared" si="89"/>
        <v>28</v>
      </c>
      <c r="O516" s="43">
        <f t="shared" si="90"/>
        <v>7</v>
      </c>
      <c r="P516" s="43">
        <f t="shared" si="91"/>
        <v>8</v>
      </c>
      <c r="Q516" s="43">
        <f t="shared" si="92"/>
        <v>0</v>
      </c>
      <c r="R516" s="43">
        <f t="shared" si="93"/>
        <v>8</v>
      </c>
      <c r="S516" s="43">
        <f t="shared" si="94"/>
        <v>1</v>
      </c>
      <c r="T516" s="43">
        <f t="shared" si="95"/>
        <v>0</v>
      </c>
      <c r="U516" s="43">
        <f t="shared" si="96"/>
        <v>-3</v>
      </c>
      <c r="V516" s="43">
        <f t="shared" si="97"/>
        <v>28</v>
      </c>
      <c r="W516" s="43">
        <f t="shared" si="98"/>
        <v>4</v>
      </c>
    </row>
    <row r="517" spans="2:23">
      <c r="B517" s="43" t="s">
        <v>24951</v>
      </c>
      <c r="C517" s="43">
        <v>0</v>
      </c>
      <c r="D517" s="43">
        <v>0</v>
      </c>
      <c r="E517" s="43">
        <f t="shared" si="88"/>
        <v>0</v>
      </c>
      <c r="G517">
        <v>0</v>
      </c>
      <c r="H517" s="43">
        <v>0</v>
      </c>
      <c r="I517">
        <v>0</v>
      </c>
      <c r="J517">
        <v>3</v>
      </c>
      <c r="K517">
        <v>0</v>
      </c>
      <c r="L517">
        <v>1</v>
      </c>
      <c r="M517">
        <v>-2</v>
      </c>
      <c r="N517" s="43">
        <f t="shared" si="89"/>
        <v>2</v>
      </c>
      <c r="O517" s="43">
        <f t="shared" si="90"/>
        <v>0</v>
      </c>
      <c r="P517" s="43">
        <f t="shared" si="91"/>
        <v>0</v>
      </c>
      <c r="Q517" s="43">
        <f t="shared" si="92"/>
        <v>0</v>
      </c>
      <c r="R517" s="43">
        <f t="shared" si="93"/>
        <v>3</v>
      </c>
      <c r="S517" s="43">
        <f t="shared" si="94"/>
        <v>0</v>
      </c>
      <c r="T517" s="43">
        <f t="shared" si="95"/>
        <v>1</v>
      </c>
      <c r="U517" s="43">
        <f t="shared" si="96"/>
        <v>-2</v>
      </c>
      <c r="V517" s="43">
        <f t="shared" si="97"/>
        <v>2</v>
      </c>
      <c r="W517" s="43">
        <f t="shared" si="98"/>
        <v>2</v>
      </c>
    </row>
    <row r="518" spans="2:23">
      <c r="B518" s="43" t="s">
        <v>24952</v>
      </c>
      <c r="C518" s="43">
        <v>0</v>
      </c>
      <c r="D518" s="43">
        <v>0</v>
      </c>
      <c r="E518" s="43">
        <f t="shared" si="88"/>
        <v>0</v>
      </c>
      <c r="G518">
        <v>0</v>
      </c>
      <c r="H518" s="43">
        <v>0</v>
      </c>
      <c r="I518">
        <v>0</v>
      </c>
      <c r="J518">
        <v>4</v>
      </c>
      <c r="K518">
        <v>0</v>
      </c>
      <c r="L518">
        <v>1</v>
      </c>
      <c r="M518">
        <v>-2</v>
      </c>
      <c r="N518" s="43">
        <f t="shared" si="89"/>
        <v>0</v>
      </c>
      <c r="O518" s="43">
        <f t="shared" si="90"/>
        <v>0</v>
      </c>
      <c r="P518" s="43">
        <f t="shared" si="91"/>
        <v>0</v>
      </c>
      <c r="Q518" s="43">
        <f t="shared" si="92"/>
        <v>0</v>
      </c>
      <c r="R518" s="43">
        <f t="shared" si="93"/>
        <v>4</v>
      </c>
      <c r="S518" s="43">
        <f t="shared" si="94"/>
        <v>0</v>
      </c>
      <c r="T518" s="43">
        <f t="shared" si="95"/>
        <v>1</v>
      </c>
      <c r="U518" s="43">
        <f t="shared" si="96"/>
        <v>-2</v>
      </c>
      <c r="V518" s="43">
        <f t="shared" si="97"/>
        <v>0</v>
      </c>
      <c r="W518" s="43">
        <f t="shared" si="98"/>
        <v>0</v>
      </c>
    </row>
    <row r="519" spans="2:23">
      <c r="B519" s="43" t="s">
        <v>22889</v>
      </c>
      <c r="C519" s="43">
        <v>0</v>
      </c>
      <c r="D519" s="43">
        <v>0</v>
      </c>
      <c r="E519" s="43">
        <f t="shared" si="88"/>
        <v>1</v>
      </c>
      <c r="G519">
        <v>0</v>
      </c>
      <c r="H519" s="43">
        <v>0</v>
      </c>
      <c r="I519">
        <v>0</v>
      </c>
      <c r="J519">
        <v>4</v>
      </c>
      <c r="K519">
        <v>0</v>
      </c>
      <c r="L519">
        <v>1</v>
      </c>
      <c r="M519">
        <v>-2</v>
      </c>
      <c r="N519" s="43">
        <f t="shared" si="89"/>
        <v>0</v>
      </c>
      <c r="O519" s="43">
        <f t="shared" si="90"/>
        <v>0</v>
      </c>
      <c r="P519" s="43">
        <f t="shared" si="91"/>
        <v>0</v>
      </c>
      <c r="Q519" s="43">
        <f t="shared" si="92"/>
        <v>0</v>
      </c>
      <c r="R519" s="43">
        <f t="shared" si="93"/>
        <v>4</v>
      </c>
      <c r="S519" s="43">
        <f t="shared" si="94"/>
        <v>0</v>
      </c>
      <c r="T519" s="43">
        <f t="shared" si="95"/>
        <v>1</v>
      </c>
      <c r="U519" s="43">
        <f t="shared" si="96"/>
        <v>-2</v>
      </c>
      <c r="V519" s="43">
        <f t="shared" si="97"/>
        <v>0</v>
      </c>
      <c r="W519" s="43">
        <f t="shared" si="98"/>
        <v>0</v>
      </c>
    </row>
    <row r="520" spans="2:23">
      <c r="B520" s="43" t="s">
        <v>24953</v>
      </c>
      <c r="C520" s="43">
        <v>0</v>
      </c>
      <c r="D520" s="43">
        <v>0</v>
      </c>
      <c r="E520" s="43">
        <f t="shared" si="88"/>
        <v>0</v>
      </c>
      <c r="G520">
        <v>4</v>
      </c>
      <c r="H520" s="43">
        <v>4</v>
      </c>
      <c r="I520">
        <v>0</v>
      </c>
      <c r="J520">
        <v>4</v>
      </c>
      <c r="K520">
        <v>0</v>
      </c>
      <c r="L520">
        <v>0</v>
      </c>
      <c r="M520">
        <v>-2</v>
      </c>
      <c r="N520" s="43">
        <f t="shared" si="89"/>
        <v>14</v>
      </c>
      <c r="O520" s="43">
        <f t="shared" si="90"/>
        <v>4</v>
      </c>
      <c r="P520" s="43">
        <f t="shared" si="91"/>
        <v>4</v>
      </c>
      <c r="Q520" s="43">
        <f t="shared" si="92"/>
        <v>0</v>
      </c>
      <c r="R520" s="43">
        <f t="shared" si="93"/>
        <v>4</v>
      </c>
      <c r="S520" s="43">
        <f t="shared" si="94"/>
        <v>0</v>
      </c>
      <c r="T520" s="43">
        <f t="shared" si="95"/>
        <v>0</v>
      </c>
      <c r="U520" s="43">
        <f t="shared" si="96"/>
        <v>-2</v>
      </c>
      <c r="V520" s="43">
        <f t="shared" si="97"/>
        <v>14</v>
      </c>
      <c r="W520" s="43">
        <f t="shared" si="98"/>
        <v>3.5</v>
      </c>
    </row>
    <row r="521" spans="2:23">
      <c r="B521" s="43" t="s">
        <v>24987</v>
      </c>
      <c r="C521" s="43">
        <v>0</v>
      </c>
      <c r="D521" s="43">
        <v>0</v>
      </c>
      <c r="E521" s="43">
        <f t="shared" si="88"/>
        <v>0</v>
      </c>
      <c r="G521">
        <v>25</v>
      </c>
      <c r="H521" s="43">
        <v>35</v>
      </c>
      <c r="I521">
        <v>7</v>
      </c>
      <c r="J521">
        <v>19</v>
      </c>
      <c r="K521">
        <v>3</v>
      </c>
      <c r="L521">
        <v>1</v>
      </c>
      <c r="M521">
        <v>-5</v>
      </c>
      <c r="N521" s="43">
        <f t="shared" si="89"/>
        <v>102</v>
      </c>
      <c r="O521" s="43">
        <f t="shared" si="90"/>
        <v>25</v>
      </c>
      <c r="P521" s="43">
        <f t="shared" si="91"/>
        <v>35</v>
      </c>
      <c r="Q521" s="43">
        <f t="shared" si="92"/>
        <v>7</v>
      </c>
      <c r="R521" s="43">
        <f t="shared" si="93"/>
        <v>19</v>
      </c>
      <c r="S521" s="43">
        <f t="shared" si="94"/>
        <v>3</v>
      </c>
      <c r="T521" s="43">
        <f t="shared" si="95"/>
        <v>1</v>
      </c>
      <c r="U521" s="43">
        <f t="shared" si="96"/>
        <v>-5</v>
      </c>
      <c r="V521" s="43">
        <f t="shared" si="97"/>
        <v>102</v>
      </c>
      <c r="W521" s="43">
        <f t="shared" si="98"/>
        <v>4.08</v>
      </c>
    </row>
    <row r="522" spans="2:23">
      <c r="B522" s="43" t="s">
        <v>24954</v>
      </c>
      <c r="C522" s="43">
        <v>0</v>
      </c>
      <c r="D522" s="43">
        <v>0</v>
      </c>
      <c r="E522" s="43">
        <f t="shared" si="88"/>
        <v>0</v>
      </c>
      <c r="G522">
        <v>14</v>
      </c>
      <c r="H522" s="43">
        <v>28</v>
      </c>
      <c r="I522">
        <v>0</v>
      </c>
      <c r="J522">
        <v>1</v>
      </c>
      <c r="K522">
        <v>0</v>
      </c>
      <c r="L522">
        <v>0</v>
      </c>
      <c r="M522">
        <v>0</v>
      </c>
      <c r="N522" s="43">
        <f t="shared" si="89"/>
        <v>82</v>
      </c>
      <c r="O522" s="43">
        <f t="shared" si="90"/>
        <v>14</v>
      </c>
      <c r="P522" s="43">
        <f t="shared" si="91"/>
        <v>28</v>
      </c>
      <c r="Q522" s="43">
        <f t="shared" si="92"/>
        <v>0</v>
      </c>
      <c r="R522" s="43">
        <f t="shared" si="93"/>
        <v>1</v>
      </c>
      <c r="S522" s="43">
        <f t="shared" si="94"/>
        <v>0</v>
      </c>
      <c r="T522" s="43">
        <f t="shared" si="95"/>
        <v>0</v>
      </c>
      <c r="U522" s="43">
        <f t="shared" si="96"/>
        <v>0</v>
      </c>
      <c r="V522" s="43">
        <f t="shared" si="97"/>
        <v>82</v>
      </c>
      <c r="W522" s="43">
        <f t="shared" si="98"/>
        <v>5.8571428571428568</v>
      </c>
    </row>
    <row r="523" spans="2:23">
      <c r="B523" s="43" t="s">
        <v>25196</v>
      </c>
      <c r="C523" s="43">
        <v>0</v>
      </c>
      <c r="D523" s="43">
        <v>0</v>
      </c>
      <c r="E523" s="43">
        <f t="shared" si="88"/>
        <v>1</v>
      </c>
      <c r="G523">
        <v>14</v>
      </c>
      <c r="H523" s="43">
        <v>28</v>
      </c>
      <c r="I523">
        <v>0</v>
      </c>
      <c r="J523">
        <v>1</v>
      </c>
      <c r="K523">
        <v>0</v>
      </c>
      <c r="L523">
        <v>0</v>
      </c>
      <c r="M523">
        <v>0</v>
      </c>
      <c r="N523" s="43">
        <f t="shared" si="89"/>
        <v>82</v>
      </c>
      <c r="O523" s="43">
        <f t="shared" si="90"/>
        <v>14</v>
      </c>
      <c r="P523" s="43">
        <f t="shared" si="91"/>
        <v>28</v>
      </c>
      <c r="Q523" s="43">
        <f t="shared" si="92"/>
        <v>0</v>
      </c>
      <c r="R523" s="43">
        <f t="shared" si="93"/>
        <v>1</v>
      </c>
      <c r="S523" s="43">
        <f t="shared" si="94"/>
        <v>0</v>
      </c>
      <c r="T523" s="43">
        <f t="shared" si="95"/>
        <v>0</v>
      </c>
      <c r="U523" s="43">
        <f t="shared" si="96"/>
        <v>0</v>
      </c>
      <c r="V523" s="43">
        <f t="shared" si="97"/>
        <v>82</v>
      </c>
      <c r="W523" s="43">
        <f t="shared" si="98"/>
        <v>5.8571428571428568</v>
      </c>
    </row>
    <row r="524" spans="2:23">
      <c r="B524" s="43" t="s">
        <v>24955</v>
      </c>
      <c r="C524" s="43">
        <v>0</v>
      </c>
      <c r="D524" s="43">
        <v>0</v>
      </c>
      <c r="E524" s="43">
        <f t="shared" si="88"/>
        <v>0</v>
      </c>
      <c r="G524">
        <v>14</v>
      </c>
      <c r="H524" s="43">
        <v>30</v>
      </c>
      <c r="I524">
        <v>0</v>
      </c>
      <c r="J524">
        <v>0</v>
      </c>
      <c r="K524">
        <v>0</v>
      </c>
      <c r="L524">
        <v>0</v>
      </c>
      <c r="M524">
        <v>0</v>
      </c>
      <c r="N524" s="43">
        <f t="shared" si="89"/>
        <v>86</v>
      </c>
      <c r="O524" s="43">
        <f t="shared" si="90"/>
        <v>14</v>
      </c>
      <c r="P524" s="43">
        <f t="shared" si="91"/>
        <v>30</v>
      </c>
      <c r="Q524" s="43">
        <f t="shared" si="92"/>
        <v>0</v>
      </c>
      <c r="R524" s="43">
        <f t="shared" si="93"/>
        <v>0</v>
      </c>
      <c r="S524" s="43">
        <f t="shared" si="94"/>
        <v>0</v>
      </c>
      <c r="T524" s="43">
        <f t="shared" si="95"/>
        <v>0</v>
      </c>
      <c r="U524" s="43">
        <f t="shared" si="96"/>
        <v>0</v>
      </c>
      <c r="V524" s="43">
        <f t="shared" si="97"/>
        <v>86</v>
      </c>
      <c r="W524" s="43">
        <f t="shared" si="98"/>
        <v>6.1428571428571432</v>
      </c>
    </row>
    <row r="525" spans="2:23">
      <c r="B525" s="43" t="s">
        <v>24002</v>
      </c>
      <c r="C525" s="43">
        <v>0</v>
      </c>
      <c r="D525" s="43">
        <v>0</v>
      </c>
      <c r="E525" s="43">
        <f t="shared" si="88"/>
        <v>1</v>
      </c>
      <c r="G525">
        <v>14</v>
      </c>
      <c r="H525" s="43">
        <v>30</v>
      </c>
      <c r="I525">
        <v>0</v>
      </c>
      <c r="J525">
        <v>0</v>
      </c>
      <c r="K525">
        <v>0</v>
      </c>
      <c r="L525">
        <v>0</v>
      </c>
      <c r="M525">
        <v>0</v>
      </c>
      <c r="N525" s="43">
        <f t="shared" si="89"/>
        <v>86</v>
      </c>
      <c r="O525" s="43">
        <f t="shared" si="90"/>
        <v>14</v>
      </c>
      <c r="P525" s="43">
        <f t="shared" si="91"/>
        <v>30</v>
      </c>
      <c r="Q525" s="43">
        <f t="shared" si="92"/>
        <v>0</v>
      </c>
      <c r="R525" s="43">
        <f t="shared" si="93"/>
        <v>0</v>
      </c>
      <c r="S525" s="43">
        <f t="shared" si="94"/>
        <v>0</v>
      </c>
      <c r="T525" s="43">
        <f t="shared" si="95"/>
        <v>0</v>
      </c>
      <c r="U525" s="43">
        <f t="shared" si="96"/>
        <v>0</v>
      </c>
      <c r="V525" s="43">
        <f t="shared" si="97"/>
        <v>86</v>
      </c>
      <c r="W525" s="43">
        <f t="shared" si="98"/>
        <v>6.1428571428571432</v>
      </c>
    </row>
    <row r="526" spans="2:23">
      <c r="B526" s="43" t="s">
        <v>24956</v>
      </c>
      <c r="C526" s="43">
        <v>0</v>
      </c>
      <c r="D526" s="43">
        <v>0</v>
      </c>
      <c r="E526" s="43">
        <f t="shared" si="88"/>
        <v>0</v>
      </c>
      <c r="G526">
        <v>14</v>
      </c>
      <c r="H526" s="43">
        <v>27</v>
      </c>
      <c r="I526">
        <v>0</v>
      </c>
      <c r="J526">
        <v>2</v>
      </c>
      <c r="K526">
        <v>0</v>
      </c>
      <c r="L526">
        <v>0</v>
      </c>
      <c r="M526">
        <v>-1</v>
      </c>
      <c r="N526" s="43">
        <f t="shared" si="89"/>
        <v>80</v>
      </c>
      <c r="O526" s="43">
        <f t="shared" si="90"/>
        <v>14</v>
      </c>
      <c r="P526" s="43">
        <f t="shared" si="91"/>
        <v>27</v>
      </c>
      <c r="Q526" s="43">
        <f t="shared" si="92"/>
        <v>0</v>
      </c>
      <c r="R526" s="43">
        <f t="shared" si="93"/>
        <v>2</v>
      </c>
      <c r="S526" s="43">
        <f t="shared" si="94"/>
        <v>0</v>
      </c>
      <c r="T526" s="43">
        <f t="shared" si="95"/>
        <v>0</v>
      </c>
      <c r="U526" s="43">
        <f t="shared" si="96"/>
        <v>-1</v>
      </c>
      <c r="V526" s="43">
        <f t="shared" si="97"/>
        <v>80</v>
      </c>
      <c r="W526" s="43">
        <f t="shared" si="98"/>
        <v>5.7142857142857144</v>
      </c>
    </row>
    <row r="527" spans="2:23">
      <c r="B527" s="43" t="s">
        <v>24003</v>
      </c>
      <c r="C527" s="43">
        <v>0</v>
      </c>
      <c r="D527" s="43">
        <v>0</v>
      </c>
      <c r="E527" s="43">
        <f t="shared" si="88"/>
        <v>1</v>
      </c>
      <c r="G527">
        <v>14</v>
      </c>
      <c r="H527" s="43">
        <v>27</v>
      </c>
      <c r="I527">
        <v>0</v>
      </c>
      <c r="J527">
        <v>2</v>
      </c>
      <c r="K527">
        <v>0</v>
      </c>
      <c r="L527">
        <v>0</v>
      </c>
      <c r="M527">
        <v>-1</v>
      </c>
      <c r="N527" s="43">
        <f t="shared" si="89"/>
        <v>80</v>
      </c>
      <c r="O527" s="43">
        <f t="shared" si="90"/>
        <v>14</v>
      </c>
      <c r="P527" s="43">
        <f t="shared" si="91"/>
        <v>27</v>
      </c>
      <c r="Q527" s="43">
        <f t="shared" si="92"/>
        <v>0</v>
      </c>
      <c r="R527" s="43">
        <f t="shared" si="93"/>
        <v>2</v>
      </c>
      <c r="S527" s="43">
        <f t="shared" si="94"/>
        <v>0</v>
      </c>
      <c r="T527" s="43">
        <f t="shared" si="95"/>
        <v>0</v>
      </c>
      <c r="U527" s="43">
        <f t="shared" si="96"/>
        <v>-1</v>
      </c>
      <c r="V527" s="43">
        <f t="shared" si="97"/>
        <v>80</v>
      </c>
      <c r="W527" s="43">
        <f t="shared" si="98"/>
        <v>5.7142857142857144</v>
      </c>
    </row>
    <row r="528" spans="2:23">
      <c r="B528" s="43" t="s">
        <v>24957</v>
      </c>
      <c r="C528" s="43">
        <v>0</v>
      </c>
      <c r="D528" s="43">
        <v>0</v>
      </c>
      <c r="E528" s="43">
        <f t="shared" si="88"/>
        <v>0</v>
      </c>
      <c r="G528">
        <v>14</v>
      </c>
      <c r="H528" s="43">
        <v>30</v>
      </c>
      <c r="I528">
        <v>0</v>
      </c>
      <c r="J528">
        <v>1</v>
      </c>
      <c r="K528">
        <v>0</v>
      </c>
      <c r="L528">
        <v>0</v>
      </c>
      <c r="M528">
        <v>0</v>
      </c>
      <c r="N528" s="43">
        <f t="shared" si="89"/>
        <v>84</v>
      </c>
      <c r="O528" s="43">
        <f t="shared" si="90"/>
        <v>14</v>
      </c>
      <c r="P528" s="43">
        <f t="shared" si="91"/>
        <v>30</v>
      </c>
      <c r="Q528" s="43">
        <f t="shared" si="92"/>
        <v>0</v>
      </c>
      <c r="R528" s="43">
        <f t="shared" si="93"/>
        <v>1</v>
      </c>
      <c r="S528" s="43">
        <f t="shared" si="94"/>
        <v>0</v>
      </c>
      <c r="T528" s="43">
        <f t="shared" si="95"/>
        <v>0</v>
      </c>
      <c r="U528" s="43">
        <f t="shared" si="96"/>
        <v>0</v>
      </c>
      <c r="V528" s="43">
        <f t="shared" si="97"/>
        <v>84</v>
      </c>
      <c r="W528" s="43">
        <f t="shared" si="98"/>
        <v>6</v>
      </c>
    </row>
    <row r="529" spans="2:23">
      <c r="B529" s="43" t="s">
        <v>24004</v>
      </c>
      <c r="C529" s="43">
        <v>0</v>
      </c>
      <c r="D529" s="43">
        <v>0</v>
      </c>
      <c r="E529" s="43">
        <f t="shared" si="88"/>
        <v>1</v>
      </c>
      <c r="G529">
        <v>14</v>
      </c>
      <c r="H529" s="43">
        <v>30</v>
      </c>
      <c r="I529">
        <v>0</v>
      </c>
      <c r="J529">
        <v>1</v>
      </c>
      <c r="K529">
        <v>0</v>
      </c>
      <c r="L529">
        <v>0</v>
      </c>
      <c r="M529">
        <v>0</v>
      </c>
      <c r="N529" s="43">
        <f t="shared" si="89"/>
        <v>84</v>
      </c>
      <c r="O529" s="43">
        <f t="shared" si="90"/>
        <v>14</v>
      </c>
      <c r="P529" s="43">
        <f t="shared" si="91"/>
        <v>30</v>
      </c>
      <c r="Q529" s="43">
        <f t="shared" si="92"/>
        <v>0</v>
      </c>
      <c r="R529" s="43">
        <f t="shared" si="93"/>
        <v>1</v>
      </c>
      <c r="S529" s="43">
        <f t="shared" si="94"/>
        <v>0</v>
      </c>
      <c r="T529" s="43">
        <f t="shared" si="95"/>
        <v>0</v>
      </c>
      <c r="U529" s="43">
        <f t="shared" si="96"/>
        <v>0</v>
      </c>
      <c r="V529" s="43">
        <f t="shared" si="97"/>
        <v>84</v>
      </c>
      <c r="W529" s="43">
        <f t="shared" si="98"/>
        <v>6</v>
      </c>
    </row>
    <row r="530" spans="2:23">
      <c r="B530" s="43" t="s">
        <v>24958</v>
      </c>
      <c r="C530" s="43">
        <v>0</v>
      </c>
      <c r="D530" s="43">
        <v>0</v>
      </c>
      <c r="E530" s="43">
        <f t="shared" si="88"/>
        <v>0</v>
      </c>
      <c r="G530">
        <v>35</v>
      </c>
      <c r="H530" s="43">
        <v>58</v>
      </c>
      <c r="I530">
        <v>7</v>
      </c>
      <c r="J530">
        <v>17</v>
      </c>
      <c r="K530">
        <v>3</v>
      </c>
      <c r="L530">
        <v>1</v>
      </c>
      <c r="M530">
        <v>-4</v>
      </c>
      <c r="N530" s="43">
        <f t="shared" si="89"/>
        <v>168</v>
      </c>
      <c r="O530" s="43">
        <f t="shared" si="90"/>
        <v>35</v>
      </c>
      <c r="P530" s="43">
        <f t="shared" si="91"/>
        <v>58</v>
      </c>
      <c r="Q530" s="43">
        <f t="shared" si="92"/>
        <v>7</v>
      </c>
      <c r="R530" s="43">
        <f t="shared" si="93"/>
        <v>17</v>
      </c>
      <c r="S530" s="43">
        <f t="shared" si="94"/>
        <v>3</v>
      </c>
      <c r="T530" s="43">
        <f t="shared" si="95"/>
        <v>1</v>
      </c>
      <c r="U530" s="43">
        <f t="shared" si="96"/>
        <v>-4</v>
      </c>
      <c r="V530" s="43">
        <f t="shared" si="97"/>
        <v>168</v>
      </c>
      <c r="W530" s="43">
        <f t="shared" si="98"/>
        <v>4.8</v>
      </c>
    </row>
    <row r="531" spans="2:23">
      <c r="B531" s="43" t="s">
        <v>24959</v>
      </c>
      <c r="C531" s="43">
        <v>0</v>
      </c>
      <c r="D531" s="43">
        <v>0</v>
      </c>
      <c r="E531" s="43">
        <f t="shared" si="88"/>
        <v>0</v>
      </c>
      <c r="G531">
        <v>16</v>
      </c>
      <c r="H531" s="43">
        <v>32</v>
      </c>
      <c r="I531">
        <v>0</v>
      </c>
      <c r="J531">
        <v>2</v>
      </c>
      <c r="K531" s="43">
        <v>0</v>
      </c>
      <c r="L531" s="43">
        <v>0</v>
      </c>
      <c r="M531">
        <v>0</v>
      </c>
      <c r="N531" s="43">
        <f t="shared" si="89"/>
        <v>92</v>
      </c>
      <c r="O531" s="43">
        <f t="shared" si="90"/>
        <v>16</v>
      </c>
      <c r="P531" s="43">
        <f t="shared" si="91"/>
        <v>32</v>
      </c>
      <c r="Q531" s="43">
        <f t="shared" si="92"/>
        <v>0</v>
      </c>
      <c r="R531" s="43">
        <f t="shared" si="93"/>
        <v>2</v>
      </c>
      <c r="S531" s="43">
        <f t="shared" si="94"/>
        <v>0</v>
      </c>
      <c r="T531" s="43">
        <f t="shared" si="95"/>
        <v>0</v>
      </c>
      <c r="U531" s="43">
        <f t="shared" si="96"/>
        <v>0</v>
      </c>
      <c r="V531" s="43">
        <f t="shared" si="97"/>
        <v>92</v>
      </c>
      <c r="W531" s="43">
        <f t="shared" si="98"/>
        <v>5.75</v>
      </c>
    </row>
    <row r="532" spans="2:23">
      <c r="B532" s="43" t="s">
        <v>24005</v>
      </c>
      <c r="C532" s="43">
        <v>0</v>
      </c>
      <c r="D532" s="43">
        <v>0</v>
      </c>
      <c r="E532" s="43">
        <f t="shared" si="88"/>
        <v>1</v>
      </c>
      <c r="G532">
        <v>16</v>
      </c>
      <c r="H532" s="43">
        <v>32</v>
      </c>
      <c r="I532">
        <v>0</v>
      </c>
      <c r="J532">
        <v>2</v>
      </c>
      <c r="K532" s="43">
        <v>0</v>
      </c>
      <c r="L532" s="43">
        <v>0</v>
      </c>
      <c r="M532">
        <v>0</v>
      </c>
      <c r="N532" s="43">
        <f t="shared" si="89"/>
        <v>92</v>
      </c>
      <c r="O532" s="43">
        <f t="shared" si="90"/>
        <v>16</v>
      </c>
      <c r="P532" s="43">
        <f t="shared" si="91"/>
        <v>32</v>
      </c>
      <c r="Q532" s="43">
        <f t="shared" si="92"/>
        <v>0</v>
      </c>
      <c r="R532" s="43">
        <f t="shared" si="93"/>
        <v>2</v>
      </c>
      <c r="S532" s="43">
        <f t="shared" si="94"/>
        <v>0</v>
      </c>
      <c r="T532" s="43">
        <f t="shared" si="95"/>
        <v>0</v>
      </c>
      <c r="U532" s="43">
        <f t="shared" si="96"/>
        <v>0</v>
      </c>
      <c r="V532" s="43">
        <f t="shared" si="97"/>
        <v>92</v>
      </c>
      <c r="W532" s="43">
        <f t="shared" si="98"/>
        <v>5.75</v>
      </c>
    </row>
    <row r="533" spans="2:23">
      <c r="B533" s="43" t="s">
        <v>24960</v>
      </c>
      <c r="C533" s="43">
        <v>0</v>
      </c>
      <c r="D533" s="43">
        <v>0</v>
      </c>
      <c r="E533" s="43">
        <f t="shared" si="88"/>
        <v>0</v>
      </c>
      <c r="G533">
        <v>19</v>
      </c>
      <c r="H533" s="43">
        <v>21</v>
      </c>
      <c r="I533">
        <v>7</v>
      </c>
      <c r="J533">
        <v>6</v>
      </c>
      <c r="K533" s="43">
        <v>0</v>
      </c>
      <c r="L533" s="43">
        <v>0</v>
      </c>
      <c r="M533">
        <v>-2</v>
      </c>
      <c r="N533" s="43">
        <f t="shared" si="89"/>
        <v>66</v>
      </c>
      <c r="O533" s="43">
        <f t="shared" si="90"/>
        <v>19</v>
      </c>
      <c r="P533" s="43">
        <f t="shared" si="91"/>
        <v>21</v>
      </c>
      <c r="Q533" s="43">
        <f t="shared" si="92"/>
        <v>7</v>
      </c>
      <c r="R533" s="43">
        <f t="shared" si="93"/>
        <v>6</v>
      </c>
      <c r="S533" s="43">
        <f t="shared" si="94"/>
        <v>0</v>
      </c>
      <c r="T533" s="43">
        <f t="shared" si="95"/>
        <v>0</v>
      </c>
      <c r="U533" s="43">
        <f t="shared" si="96"/>
        <v>-2</v>
      </c>
      <c r="V533" s="43">
        <f t="shared" si="97"/>
        <v>66</v>
      </c>
      <c r="W533" s="43">
        <f t="shared" si="98"/>
        <v>3.4736842105263159</v>
      </c>
    </row>
    <row r="534" spans="2:23">
      <c r="B534" s="43" t="s">
        <v>24961</v>
      </c>
      <c r="C534" s="43">
        <v>0</v>
      </c>
      <c r="D534" s="43">
        <v>0</v>
      </c>
      <c r="E534" s="43">
        <f t="shared" si="88"/>
        <v>0</v>
      </c>
      <c r="G534">
        <v>0</v>
      </c>
      <c r="H534" s="43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 s="43">
        <f t="shared" si="89"/>
        <v>0</v>
      </c>
      <c r="O534" s="43">
        <f t="shared" si="90"/>
        <v>0</v>
      </c>
      <c r="P534" s="43">
        <f t="shared" si="91"/>
        <v>0</v>
      </c>
      <c r="Q534" s="43">
        <f t="shared" si="92"/>
        <v>0</v>
      </c>
      <c r="R534" s="43">
        <f t="shared" si="93"/>
        <v>0</v>
      </c>
      <c r="S534" s="43">
        <f t="shared" si="94"/>
        <v>0</v>
      </c>
      <c r="T534" s="43">
        <f t="shared" si="95"/>
        <v>0</v>
      </c>
      <c r="U534" s="43">
        <f t="shared" si="96"/>
        <v>0</v>
      </c>
      <c r="V534" s="43">
        <f t="shared" si="97"/>
        <v>0</v>
      </c>
      <c r="W534" s="43">
        <f t="shared" si="98"/>
        <v>0</v>
      </c>
    </row>
    <row r="535" spans="2:23">
      <c r="B535" s="43" t="s">
        <v>24962</v>
      </c>
      <c r="C535" s="43">
        <v>0</v>
      </c>
      <c r="D535" s="43">
        <v>0</v>
      </c>
      <c r="E535" s="43">
        <f t="shared" si="88"/>
        <v>0</v>
      </c>
      <c r="G535">
        <v>0</v>
      </c>
      <c r="H535" s="43">
        <v>2</v>
      </c>
      <c r="I535">
        <v>0</v>
      </c>
      <c r="J535">
        <v>0</v>
      </c>
      <c r="K535">
        <v>0</v>
      </c>
      <c r="L535">
        <v>0</v>
      </c>
      <c r="M535">
        <v>0</v>
      </c>
      <c r="N535" s="43">
        <f t="shared" si="89"/>
        <v>2</v>
      </c>
      <c r="O535" s="43">
        <f t="shared" si="90"/>
        <v>0</v>
      </c>
      <c r="P535" s="43">
        <f t="shared" si="91"/>
        <v>2</v>
      </c>
      <c r="Q535" s="43">
        <f t="shared" si="92"/>
        <v>0</v>
      </c>
      <c r="R535" s="43">
        <f t="shared" si="93"/>
        <v>0</v>
      </c>
      <c r="S535" s="43">
        <f t="shared" si="94"/>
        <v>0</v>
      </c>
      <c r="T535" s="43">
        <f t="shared" si="95"/>
        <v>0</v>
      </c>
      <c r="U535" s="43">
        <f t="shared" si="96"/>
        <v>0</v>
      </c>
      <c r="V535" s="43">
        <f t="shared" si="97"/>
        <v>2</v>
      </c>
      <c r="W535" s="43">
        <f t="shared" si="98"/>
        <v>2</v>
      </c>
    </row>
    <row r="536" spans="2:23">
      <c r="B536" s="43" t="s">
        <v>24963</v>
      </c>
      <c r="C536" s="43">
        <v>0</v>
      </c>
      <c r="D536" s="43">
        <v>0</v>
      </c>
      <c r="E536" s="43">
        <f t="shared" si="88"/>
        <v>0</v>
      </c>
      <c r="G536">
        <v>13</v>
      </c>
      <c r="H536" s="43">
        <v>26</v>
      </c>
      <c r="I536" s="43">
        <v>0</v>
      </c>
      <c r="J536">
        <v>1</v>
      </c>
      <c r="K536" s="43">
        <v>0</v>
      </c>
      <c r="L536" s="43">
        <v>0</v>
      </c>
      <c r="M536" s="43">
        <v>0</v>
      </c>
      <c r="N536" s="43">
        <f t="shared" si="89"/>
        <v>76</v>
      </c>
      <c r="O536" s="43">
        <f t="shared" si="90"/>
        <v>13</v>
      </c>
      <c r="P536" s="43">
        <f t="shared" si="91"/>
        <v>26</v>
      </c>
      <c r="Q536" s="43">
        <f t="shared" si="92"/>
        <v>0</v>
      </c>
      <c r="R536" s="43">
        <f t="shared" si="93"/>
        <v>1</v>
      </c>
      <c r="S536" s="43">
        <f t="shared" si="94"/>
        <v>0</v>
      </c>
      <c r="T536" s="43">
        <f t="shared" si="95"/>
        <v>0</v>
      </c>
      <c r="U536" s="43">
        <f t="shared" si="96"/>
        <v>0</v>
      </c>
      <c r="V536" s="43">
        <f t="shared" si="97"/>
        <v>76</v>
      </c>
      <c r="W536" s="43">
        <f t="shared" si="98"/>
        <v>5.8461538461538458</v>
      </c>
    </row>
    <row r="537" spans="2:23">
      <c r="B537" s="43" t="s">
        <v>25197</v>
      </c>
      <c r="C537" s="43">
        <v>0</v>
      </c>
      <c r="D537" s="43">
        <v>0</v>
      </c>
      <c r="E537" s="43">
        <f t="shared" si="88"/>
        <v>1</v>
      </c>
      <c r="G537">
        <v>13</v>
      </c>
      <c r="H537" s="43">
        <v>26</v>
      </c>
      <c r="I537" s="43">
        <v>0</v>
      </c>
      <c r="J537">
        <v>1</v>
      </c>
      <c r="K537" s="43">
        <v>0</v>
      </c>
      <c r="L537" s="43">
        <v>0</v>
      </c>
      <c r="M537" s="43">
        <v>0</v>
      </c>
      <c r="N537" s="43">
        <f t="shared" si="89"/>
        <v>76</v>
      </c>
      <c r="O537" s="43">
        <f t="shared" si="90"/>
        <v>13</v>
      </c>
      <c r="P537" s="43">
        <f t="shared" si="91"/>
        <v>26</v>
      </c>
      <c r="Q537" s="43">
        <f t="shared" si="92"/>
        <v>0</v>
      </c>
      <c r="R537" s="43">
        <f t="shared" si="93"/>
        <v>1</v>
      </c>
      <c r="S537" s="43">
        <f t="shared" si="94"/>
        <v>0</v>
      </c>
      <c r="T537" s="43">
        <f t="shared" si="95"/>
        <v>0</v>
      </c>
      <c r="U537" s="43">
        <f t="shared" si="96"/>
        <v>0</v>
      </c>
      <c r="V537" s="43">
        <f t="shared" si="97"/>
        <v>76</v>
      </c>
      <c r="W537" s="43">
        <f t="shared" si="98"/>
        <v>5.8461538461538458</v>
      </c>
    </row>
    <row r="538" spans="2:23">
      <c r="B538" s="43" t="s">
        <v>24964</v>
      </c>
      <c r="C538" s="43">
        <v>0</v>
      </c>
      <c r="D538" s="43">
        <v>0</v>
      </c>
      <c r="E538" s="43">
        <f t="shared" si="88"/>
        <v>0</v>
      </c>
      <c r="G538">
        <v>13</v>
      </c>
      <c r="H538" s="43">
        <v>28</v>
      </c>
      <c r="I538" s="43">
        <v>0</v>
      </c>
      <c r="J538">
        <v>0</v>
      </c>
      <c r="K538" s="43">
        <v>0</v>
      </c>
      <c r="L538" s="43">
        <v>0</v>
      </c>
      <c r="M538" s="43">
        <v>0</v>
      </c>
      <c r="N538" s="43">
        <f t="shared" si="89"/>
        <v>80</v>
      </c>
      <c r="O538" s="43">
        <f t="shared" si="90"/>
        <v>13</v>
      </c>
      <c r="P538" s="43">
        <f t="shared" si="91"/>
        <v>28</v>
      </c>
      <c r="Q538" s="43">
        <f t="shared" si="92"/>
        <v>0</v>
      </c>
      <c r="R538" s="43">
        <f t="shared" si="93"/>
        <v>0</v>
      </c>
      <c r="S538" s="43">
        <f t="shared" si="94"/>
        <v>0</v>
      </c>
      <c r="T538" s="43">
        <f t="shared" si="95"/>
        <v>0</v>
      </c>
      <c r="U538" s="43">
        <f t="shared" si="96"/>
        <v>0</v>
      </c>
      <c r="V538" s="43">
        <f t="shared" si="97"/>
        <v>80</v>
      </c>
      <c r="W538" s="43">
        <f t="shared" si="98"/>
        <v>6.1538461538461542</v>
      </c>
    </row>
    <row r="539" spans="2:23">
      <c r="B539" s="43" t="s">
        <v>24006</v>
      </c>
      <c r="C539" s="43">
        <v>0</v>
      </c>
      <c r="D539" s="43">
        <v>0</v>
      </c>
      <c r="E539" s="43">
        <f t="shared" si="88"/>
        <v>1</v>
      </c>
      <c r="G539">
        <v>13</v>
      </c>
      <c r="H539" s="43">
        <v>28</v>
      </c>
      <c r="I539" s="43">
        <v>0</v>
      </c>
      <c r="J539">
        <v>0</v>
      </c>
      <c r="K539" s="43">
        <v>0</v>
      </c>
      <c r="L539" s="43">
        <v>0</v>
      </c>
      <c r="M539" s="43">
        <v>0</v>
      </c>
      <c r="N539" s="43">
        <f t="shared" si="89"/>
        <v>80</v>
      </c>
      <c r="O539" s="43">
        <f t="shared" si="90"/>
        <v>13</v>
      </c>
      <c r="P539" s="43">
        <f t="shared" si="91"/>
        <v>28</v>
      </c>
      <c r="Q539" s="43">
        <f t="shared" si="92"/>
        <v>0</v>
      </c>
      <c r="R539" s="43">
        <f t="shared" si="93"/>
        <v>0</v>
      </c>
      <c r="S539" s="43">
        <f t="shared" si="94"/>
        <v>0</v>
      </c>
      <c r="T539" s="43">
        <f t="shared" si="95"/>
        <v>0</v>
      </c>
      <c r="U539" s="43">
        <f t="shared" si="96"/>
        <v>0</v>
      </c>
      <c r="V539" s="43">
        <f t="shared" si="97"/>
        <v>80</v>
      </c>
      <c r="W539" s="43">
        <f t="shared" si="98"/>
        <v>6.1538461538461542</v>
      </c>
    </row>
    <row r="540" spans="2:23">
      <c r="B540" s="43" t="s">
        <v>24965</v>
      </c>
      <c r="C540" s="43">
        <v>0</v>
      </c>
      <c r="D540" s="43">
        <v>0</v>
      </c>
      <c r="E540" s="43">
        <f t="shared" si="88"/>
        <v>0</v>
      </c>
      <c r="G540">
        <v>13</v>
      </c>
      <c r="H540" s="43">
        <v>25</v>
      </c>
      <c r="I540" s="43">
        <v>0</v>
      </c>
      <c r="J540">
        <v>2</v>
      </c>
      <c r="K540" s="43">
        <v>0</v>
      </c>
      <c r="L540" s="43">
        <v>0</v>
      </c>
      <c r="M540">
        <v>-1</v>
      </c>
      <c r="N540" s="43">
        <f t="shared" si="89"/>
        <v>74</v>
      </c>
      <c r="O540" s="43">
        <f t="shared" si="90"/>
        <v>13</v>
      </c>
      <c r="P540" s="43">
        <f t="shared" si="91"/>
        <v>25</v>
      </c>
      <c r="Q540" s="43">
        <f t="shared" si="92"/>
        <v>0</v>
      </c>
      <c r="R540" s="43">
        <f t="shared" si="93"/>
        <v>2</v>
      </c>
      <c r="S540" s="43">
        <f t="shared" si="94"/>
        <v>0</v>
      </c>
      <c r="T540" s="43">
        <f t="shared" si="95"/>
        <v>0</v>
      </c>
      <c r="U540" s="43">
        <f t="shared" si="96"/>
        <v>-1</v>
      </c>
      <c r="V540" s="43">
        <f t="shared" si="97"/>
        <v>74</v>
      </c>
      <c r="W540" s="43">
        <f t="shared" si="98"/>
        <v>5.6923076923076925</v>
      </c>
    </row>
    <row r="541" spans="2:23">
      <c r="B541" s="43" t="s">
        <v>24007</v>
      </c>
      <c r="C541" s="43">
        <v>0</v>
      </c>
      <c r="D541" s="43">
        <v>0</v>
      </c>
      <c r="E541" s="43">
        <f t="shared" si="88"/>
        <v>1</v>
      </c>
      <c r="G541">
        <v>13</v>
      </c>
      <c r="H541" s="43">
        <v>25</v>
      </c>
      <c r="I541" s="43">
        <v>0</v>
      </c>
      <c r="J541">
        <v>2</v>
      </c>
      <c r="K541" s="43">
        <v>0</v>
      </c>
      <c r="L541" s="43">
        <v>0</v>
      </c>
      <c r="M541">
        <v>-1</v>
      </c>
      <c r="N541" s="43">
        <f t="shared" si="89"/>
        <v>74</v>
      </c>
      <c r="O541" s="43">
        <f t="shared" si="90"/>
        <v>13</v>
      </c>
      <c r="P541" s="43">
        <f t="shared" si="91"/>
        <v>25</v>
      </c>
      <c r="Q541" s="43">
        <f t="shared" si="92"/>
        <v>0</v>
      </c>
      <c r="R541" s="43">
        <f t="shared" si="93"/>
        <v>2</v>
      </c>
      <c r="S541" s="43">
        <f t="shared" si="94"/>
        <v>0</v>
      </c>
      <c r="T541" s="43">
        <f t="shared" si="95"/>
        <v>0</v>
      </c>
      <c r="U541" s="43">
        <f t="shared" si="96"/>
        <v>-1</v>
      </c>
      <c r="V541" s="43">
        <f t="shared" si="97"/>
        <v>74</v>
      </c>
      <c r="W541" s="43">
        <f t="shared" si="98"/>
        <v>5.6923076923076925</v>
      </c>
    </row>
    <row r="542" spans="2:23">
      <c r="B542" s="43" t="s">
        <v>24966</v>
      </c>
      <c r="C542" s="43">
        <v>0</v>
      </c>
      <c r="D542" s="43">
        <v>0</v>
      </c>
      <c r="E542" s="43">
        <f t="shared" si="88"/>
        <v>0</v>
      </c>
      <c r="G542">
        <v>13</v>
      </c>
      <c r="H542" s="43">
        <v>28</v>
      </c>
      <c r="I542" s="43">
        <v>0</v>
      </c>
      <c r="J542">
        <v>1</v>
      </c>
      <c r="K542" s="43">
        <v>0</v>
      </c>
      <c r="L542" s="43">
        <v>0</v>
      </c>
      <c r="M542">
        <v>0</v>
      </c>
      <c r="N542" s="43">
        <f t="shared" si="89"/>
        <v>78</v>
      </c>
      <c r="O542" s="43">
        <f t="shared" si="90"/>
        <v>13</v>
      </c>
      <c r="P542" s="43">
        <f t="shared" si="91"/>
        <v>28</v>
      </c>
      <c r="Q542" s="43">
        <f t="shared" si="92"/>
        <v>0</v>
      </c>
      <c r="R542" s="43">
        <f t="shared" si="93"/>
        <v>1</v>
      </c>
      <c r="S542" s="43">
        <f t="shared" si="94"/>
        <v>0</v>
      </c>
      <c r="T542" s="43">
        <f t="shared" si="95"/>
        <v>0</v>
      </c>
      <c r="U542" s="43">
        <f t="shared" si="96"/>
        <v>0</v>
      </c>
      <c r="V542" s="43">
        <f t="shared" si="97"/>
        <v>78</v>
      </c>
      <c r="W542" s="43">
        <f t="shared" si="98"/>
        <v>6</v>
      </c>
    </row>
    <row r="543" spans="2:23">
      <c r="B543" s="43" t="s">
        <v>24008</v>
      </c>
      <c r="C543" s="43">
        <v>0</v>
      </c>
      <c r="D543" s="43">
        <v>0</v>
      </c>
      <c r="E543" s="43">
        <f t="shared" si="88"/>
        <v>1</v>
      </c>
      <c r="G543">
        <v>13</v>
      </c>
      <c r="H543" s="43">
        <v>28</v>
      </c>
      <c r="I543" s="43">
        <v>0</v>
      </c>
      <c r="J543">
        <v>1</v>
      </c>
      <c r="K543" s="43">
        <v>0</v>
      </c>
      <c r="L543" s="43">
        <v>0</v>
      </c>
      <c r="M543">
        <v>0</v>
      </c>
      <c r="N543" s="43">
        <f t="shared" si="89"/>
        <v>78</v>
      </c>
      <c r="O543" s="43">
        <f t="shared" si="90"/>
        <v>13</v>
      </c>
      <c r="P543" s="43">
        <f t="shared" si="91"/>
        <v>28</v>
      </c>
      <c r="Q543" s="43">
        <f t="shared" si="92"/>
        <v>0</v>
      </c>
      <c r="R543" s="43">
        <f t="shared" si="93"/>
        <v>1</v>
      </c>
      <c r="S543" s="43">
        <f t="shared" si="94"/>
        <v>0</v>
      </c>
      <c r="T543" s="43">
        <f t="shared" si="95"/>
        <v>0</v>
      </c>
      <c r="U543" s="43">
        <f t="shared" si="96"/>
        <v>0</v>
      </c>
      <c r="V543" s="43">
        <f t="shared" si="97"/>
        <v>78</v>
      </c>
      <c r="W543" s="43">
        <f t="shared" si="98"/>
        <v>6</v>
      </c>
    </row>
    <row r="544" spans="2:23">
      <c r="B544" s="43" t="s">
        <v>24967</v>
      </c>
      <c r="C544" s="43">
        <v>0</v>
      </c>
      <c r="D544" s="43">
        <v>0</v>
      </c>
      <c r="E544" s="43">
        <f t="shared" si="88"/>
        <v>0</v>
      </c>
      <c r="G544">
        <v>34</v>
      </c>
      <c r="H544" s="43">
        <v>56</v>
      </c>
      <c r="I544">
        <v>7</v>
      </c>
      <c r="J544">
        <v>17</v>
      </c>
      <c r="K544">
        <v>3</v>
      </c>
      <c r="L544">
        <v>1</v>
      </c>
      <c r="M544">
        <v>-4</v>
      </c>
      <c r="N544" s="43">
        <f t="shared" si="89"/>
        <v>162</v>
      </c>
      <c r="O544" s="43">
        <f t="shared" si="90"/>
        <v>34</v>
      </c>
      <c r="P544" s="43">
        <f t="shared" si="91"/>
        <v>56</v>
      </c>
      <c r="Q544" s="43">
        <f t="shared" si="92"/>
        <v>7</v>
      </c>
      <c r="R544" s="43">
        <f t="shared" si="93"/>
        <v>17</v>
      </c>
      <c r="S544" s="43">
        <f t="shared" si="94"/>
        <v>3</v>
      </c>
      <c r="T544" s="43">
        <f t="shared" si="95"/>
        <v>1</v>
      </c>
      <c r="U544" s="43">
        <f t="shared" si="96"/>
        <v>-4</v>
      </c>
      <c r="V544" s="43">
        <f t="shared" si="97"/>
        <v>162</v>
      </c>
      <c r="W544" s="43">
        <f t="shared" si="98"/>
        <v>4.7647058823529411</v>
      </c>
    </row>
    <row r="545" spans="2:23">
      <c r="B545" s="43" t="s">
        <v>24968</v>
      </c>
      <c r="C545" s="43">
        <v>0</v>
      </c>
      <c r="D545" s="43">
        <v>0</v>
      </c>
      <c r="E545" s="43">
        <f t="shared" si="88"/>
        <v>0</v>
      </c>
      <c r="G545">
        <v>15</v>
      </c>
      <c r="H545" s="43">
        <v>30</v>
      </c>
      <c r="I545">
        <v>0</v>
      </c>
      <c r="J545">
        <v>2</v>
      </c>
      <c r="K545">
        <v>0</v>
      </c>
      <c r="L545">
        <v>0</v>
      </c>
      <c r="M545">
        <v>0</v>
      </c>
      <c r="N545" s="43">
        <f t="shared" si="89"/>
        <v>86</v>
      </c>
      <c r="O545" s="43">
        <f t="shared" si="90"/>
        <v>15</v>
      </c>
      <c r="P545" s="43">
        <f t="shared" si="91"/>
        <v>30</v>
      </c>
      <c r="Q545" s="43">
        <f t="shared" si="92"/>
        <v>0</v>
      </c>
      <c r="R545" s="43">
        <f t="shared" si="93"/>
        <v>2</v>
      </c>
      <c r="S545" s="43">
        <f t="shared" si="94"/>
        <v>0</v>
      </c>
      <c r="T545" s="43">
        <f t="shared" si="95"/>
        <v>0</v>
      </c>
      <c r="U545" s="43">
        <f t="shared" si="96"/>
        <v>0</v>
      </c>
      <c r="V545" s="43">
        <f t="shared" si="97"/>
        <v>86</v>
      </c>
      <c r="W545" s="43">
        <f t="shared" si="98"/>
        <v>5.7333333333333334</v>
      </c>
    </row>
    <row r="546" spans="2:23">
      <c r="B546" s="43" t="s">
        <v>24009</v>
      </c>
      <c r="C546" s="43">
        <v>0</v>
      </c>
      <c r="D546" s="43">
        <v>0</v>
      </c>
      <c r="E546" s="43">
        <f t="shared" si="88"/>
        <v>1</v>
      </c>
      <c r="G546">
        <v>15</v>
      </c>
      <c r="H546" s="43">
        <v>30</v>
      </c>
      <c r="I546">
        <v>0</v>
      </c>
      <c r="J546">
        <v>2</v>
      </c>
      <c r="K546">
        <v>0</v>
      </c>
      <c r="L546">
        <v>0</v>
      </c>
      <c r="M546">
        <v>0</v>
      </c>
      <c r="N546" s="43">
        <f t="shared" si="89"/>
        <v>86</v>
      </c>
      <c r="O546" s="43">
        <f t="shared" si="90"/>
        <v>15</v>
      </c>
      <c r="P546" s="43">
        <f t="shared" si="91"/>
        <v>30</v>
      </c>
      <c r="Q546" s="43">
        <f t="shared" si="92"/>
        <v>0</v>
      </c>
      <c r="R546" s="43">
        <f t="shared" si="93"/>
        <v>2</v>
      </c>
      <c r="S546" s="43">
        <f t="shared" si="94"/>
        <v>0</v>
      </c>
      <c r="T546" s="43">
        <f t="shared" si="95"/>
        <v>0</v>
      </c>
      <c r="U546" s="43">
        <f t="shared" si="96"/>
        <v>0</v>
      </c>
      <c r="V546" s="43">
        <f t="shared" si="97"/>
        <v>86</v>
      </c>
      <c r="W546" s="43">
        <f t="shared" si="98"/>
        <v>5.7333333333333334</v>
      </c>
    </row>
    <row r="547" spans="2:23">
      <c r="B547" s="43" t="s">
        <v>25198</v>
      </c>
      <c r="C547" s="43">
        <v>0</v>
      </c>
      <c r="D547" s="43">
        <v>0</v>
      </c>
      <c r="E547" s="43">
        <f t="shared" si="88"/>
        <v>0</v>
      </c>
      <c r="G547">
        <v>10</v>
      </c>
      <c r="H547" s="43">
        <v>13</v>
      </c>
      <c r="I547">
        <v>2</v>
      </c>
      <c r="J547">
        <v>0</v>
      </c>
      <c r="K547">
        <v>0</v>
      </c>
      <c r="L547">
        <v>0</v>
      </c>
      <c r="M547">
        <v>1</v>
      </c>
      <c r="N547" s="43">
        <f t="shared" si="89"/>
        <v>46</v>
      </c>
      <c r="O547" s="43">
        <f t="shared" si="90"/>
        <v>10</v>
      </c>
      <c r="P547" s="43">
        <f t="shared" si="91"/>
        <v>13</v>
      </c>
      <c r="Q547" s="43">
        <f t="shared" si="92"/>
        <v>2</v>
      </c>
      <c r="R547" s="43">
        <f t="shared" si="93"/>
        <v>0</v>
      </c>
      <c r="S547" s="43">
        <f t="shared" si="94"/>
        <v>0</v>
      </c>
      <c r="T547" s="43">
        <f t="shared" si="95"/>
        <v>0</v>
      </c>
      <c r="U547" s="43">
        <f t="shared" si="96"/>
        <v>1</v>
      </c>
      <c r="V547" s="43">
        <f t="shared" si="97"/>
        <v>46</v>
      </c>
      <c r="W547" s="43">
        <f t="shared" si="98"/>
        <v>4.5999999999999996</v>
      </c>
    </row>
    <row r="548" spans="2:23">
      <c r="B548" s="43" t="s">
        <v>25199</v>
      </c>
      <c r="C548" s="43">
        <v>0</v>
      </c>
      <c r="D548" s="43">
        <v>0</v>
      </c>
      <c r="E548" s="43">
        <f t="shared" si="88"/>
        <v>0</v>
      </c>
      <c r="G548">
        <v>8</v>
      </c>
      <c r="H548" s="43">
        <v>12</v>
      </c>
      <c r="I548">
        <v>1</v>
      </c>
      <c r="J548">
        <v>1</v>
      </c>
      <c r="K548">
        <v>0</v>
      </c>
      <c r="L548">
        <v>0</v>
      </c>
      <c r="M548">
        <v>1</v>
      </c>
      <c r="N548" s="43">
        <f t="shared" si="89"/>
        <v>38</v>
      </c>
      <c r="O548" s="43">
        <f t="shared" si="90"/>
        <v>8</v>
      </c>
      <c r="P548" s="43">
        <f t="shared" si="91"/>
        <v>12</v>
      </c>
      <c r="Q548" s="43">
        <f t="shared" si="92"/>
        <v>1</v>
      </c>
      <c r="R548" s="43">
        <f t="shared" si="93"/>
        <v>1</v>
      </c>
      <c r="S548" s="43">
        <f t="shared" si="94"/>
        <v>0</v>
      </c>
      <c r="T548" s="43">
        <f t="shared" si="95"/>
        <v>0</v>
      </c>
      <c r="U548" s="43">
        <f t="shared" si="96"/>
        <v>1</v>
      </c>
      <c r="V548" s="43">
        <f t="shared" si="97"/>
        <v>38</v>
      </c>
      <c r="W548" s="43">
        <f t="shared" si="98"/>
        <v>4.75</v>
      </c>
    </row>
    <row r="549" spans="2:23">
      <c r="B549" s="43" t="s">
        <v>24969</v>
      </c>
      <c r="C549" s="43">
        <v>0</v>
      </c>
      <c r="D549" s="43">
        <v>0</v>
      </c>
      <c r="E549" s="43">
        <f t="shared" si="88"/>
        <v>0</v>
      </c>
      <c r="G549">
        <v>9</v>
      </c>
      <c r="H549" s="43">
        <v>11</v>
      </c>
      <c r="I549">
        <v>2</v>
      </c>
      <c r="J549">
        <v>12</v>
      </c>
      <c r="K549">
        <v>2</v>
      </c>
      <c r="L549">
        <v>0</v>
      </c>
      <c r="M549">
        <v>-3</v>
      </c>
      <c r="N549" s="43">
        <f t="shared" si="89"/>
        <v>30</v>
      </c>
      <c r="O549" s="43">
        <f t="shared" si="90"/>
        <v>9</v>
      </c>
      <c r="P549" s="43">
        <f t="shared" si="91"/>
        <v>11</v>
      </c>
      <c r="Q549" s="43">
        <f t="shared" si="92"/>
        <v>2</v>
      </c>
      <c r="R549" s="43">
        <f t="shared" si="93"/>
        <v>12</v>
      </c>
      <c r="S549" s="43">
        <f t="shared" si="94"/>
        <v>2</v>
      </c>
      <c r="T549" s="43">
        <f t="shared" si="95"/>
        <v>0</v>
      </c>
      <c r="U549" s="43">
        <f t="shared" si="96"/>
        <v>-3</v>
      </c>
      <c r="V549" s="43">
        <f t="shared" si="97"/>
        <v>30</v>
      </c>
      <c r="W549" s="43">
        <f t="shared" si="98"/>
        <v>3.3333333333333335</v>
      </c>
    </row>
    <row r="550" spans="2:23">
      <c r="B550" s="43" t="s">
        <v>24970</v>
      </c>
      <c r="C550" s="43">
        <v>0</v>
      </c>
      <c r="D550" s="43">
        <v>0</v>
      </c>
      <c r="E550" s="43">
        <f t="shared" si="88"/>
        <v>0</v>
      </c>
      <c r="G550">
        <v>9</v>
      </c>
      <c r="H550" s="43">
        <v>11</v>
      </c>
      <c r="I550">
        <v>2</v>
      </c>
      <c r="J550">
        <v>9</v>
      </c>
      <c r="K550">
        <v>1</v>
      </c>
      <c r="L550">
        <v>0</v>
      </c>
      <c r="M550">
        <v>-2</v>
      </c>
      <c r="N550" s="43">
        <f t="shared" si="89"/>
        <v>30</v>
      </c>
      <c r="O550" s="43">
        <f t="shared" si="90"/>
        <v>9</v>
      </c>
      <c r="P550" s="43">
        <f t="shared" si="91"/>
        <v>11</v>
      </c>
      <c r="Q550" s="43">
        <f t="shared" si="92"/>
        <v>2</v>
      </c>
      <c r="R550" s="43">
        <f t="shared" si="93"/>
        <v>9</v>
      </c>
      <c r="S550" s="43">
        <f t="shared" si="94"/>
        <v>1</v>
      </c>
      <c r="T550" s="43">
        <f t="shared" si="95"/>
        <v>0</v>
      </c>
      <c r="U550" s="43">
        <f t="shared" si="96"/>
        <v>-2</v>
      </c>
      <c r="V550" s="43">
        <f t="shared" si="97"/>
        <v>30</v>
      </c>
      <c r="W550" s="43">
        <f t="shared" si="98"/>
        <v>3.3333333333333335</v>
      </c>
    </row>
    <row r="551" spans="2:23">
      <c r="B551" s="43" t="s">
        <v>24971</v>
      </c>
      <c r="C551" s="43">
        <v>0</v>
      </c>
      <c r="D551" s="43">
        <v>0</v>
      </c>
      <c r="E551" s="43">
        <f t="shared" si="88"/>
        <v>0</v>
      </c>
      <c r="G551">
        <v>11</v>
      </c>
      <c r="H551" s="43">
        <v>22</v>
      </c>
      <c r="I551">
        <v>0</v>
      </c>
      <c r="J551">
        <v>1</v>
      </c>
      <c r="K551">
        <v>0</v>
      </c>
      <c r="L551">
        <v>0</v>
      </c>
      <c r="M551">
        <v>0</v>
      </c>
      <c r="N551" s="43">
        <f t="shared" si="89"/>
        <v>64</v>
      </c>
      <c r="O551" s="43">
        <f t="shared" si="90"/>
        <v>11</v>
      </c>
      <c r="P551" s="43">
        <f t="shared" si="91"/>
        <v>22</v>
      </c>
      <c r="Q551" s="43">
        <f t="shared" si="92"/>
        <v>0</v>
      </c>
      <c r="R551" s="43">
        <f t="shared" si="93"/>
        <v>1</v>
      </c>
      <c r="S551" s="43">
        <f t="shared" si="94"/>
        <v>0</v>
      </c>
      <c r="T551" s="43">
        <f t="shared" si="95"/>
        <v>0</v>
      </c>
      <c r="U551" s="43">
        <f t="shared" si="96"/>
        <v>0</v>
      </c>
      <c r="V551" s="43">
        <f t="shared" si="97"/>
        <v>64</v>
      </c>
      <c r="W551" s="43">
        <f t="shared" si="98"/>
        <v>5.8181818181818183</v>
      </c>
    </row>
    <row r="552" spans="2:23">
      <c r="B552" s="43" t="s">
        <v>25200</v>
      </c>
      <c r="C552" s="43">
        <v>0</v>
      </c>
      <c r="D552" s="43">
        <v>0</v>
      </c>
      <c r="E552" s="43">
        <f t="shared" si="88"/>
        <v>1</v>
      </c>
      <c r="G552">
        <v>11</v>
      </c>
      <c r="H552" s="43">
        <v>22</v>
      </c>
      <c r="I552" s="43">
        <v>0</v>
      </c>
      <c r="J552">
        <v>1</v>
      </c>
      <c r="K552" s="43">
        <v>0</v>
      </c>
      <c r="L552" s="43">
        <v>0</v>
      </c>
      <c r="M552" s="43">
        <v>0</v>
      </c>
      <c r="N552" s="43">
        <f t="shared" si="89"/>
        <v>64</v>
      </c>
      <c r="O552" s="43">
        <f t="shared" si="90"/>
        <v>11</v>
      </c>
      <c r="P552" s="43">
        <f t="shared" si="91"/>
        <v>22</v>
      </c>
      <c r="Q552" s="43">
        <f t="shared" si="92"/>
        <v>0</v>
      </c>
      <c r="R552" s="43">
        <f t="shared" si="93"/>
        <v>1</v>
      </c>
      <c r="S552" s="43">
        <f t="shared" si="94"/>
        <v>0</v>
      </c>
      <c r="T552" s="43">
        <f t="shared" si="95"/>
        <v>0</v>
      </c>
      <c r="U552" s="43">
        <f t="shared" si="96"/>
        <v>0</v>
      </c>
      <c r="V552" s="43">
        <f t="shared" si="97"/>
        <v>64</v>
      </c>
      <c r="W552" s="43">
        <f t="shared" si="98"/>
        <v>5.8181818181818183</v>
      </c>
    </row>
    <row r="553" spans="2:23">
      <c r="B553" s="43" t="s">
        <v>24972</v>
      </c>
      <c r="C553" s="43">
        <v>0</v>
      </c>
      <c r="D553" s="43">
        <v>0</v>
      </c>
      <c r="E553" s="43">
        <f t="shared" si="88"/>
        <v>0</v>
      </c>
      <c r="G553">
        <v>11</v>
      </c>
      <c r="H553" s="43">
        <v>24</v>
      </c>
      <c r="I553" s="43">
        <v>0</v>
      </c>
      <c r="J553">
        <v>0</v>
      </c>
      <c r="K553" s="43">
        <v>0</v>
      </c>
      <c r="L553" s="43">
        <v>0</v>
      </c>
      <c r="M553" s="43">
        <v>0</v>
      </c>
      <c r="N553" s="43">
        <f t="shared" si="89"/>
        <v>68</v>
      </c>
      <c r="O553" s="43">
        <f t="shared" si="90"/>
        <v>11</v>
      </c>
      <c r="P553" s="43">
        <f t="shared" si="91"/>
        <v>24</v>
      </c>
      <c r="Q553" s="43">
        <f t="shared" si="92"/>
        <v>0</v>
      </c>
      <c r="R553" s="43">
        <f t="shared" si="93"/>
        <v>0</v>
      </c>
      <c r="S553" s="43">
        <f t="shared" si="94"/>
        <v>0</v>
      </c>
      <c r="T553" s="43">
        <f t="shared" si="95"/>
        <v>0</v>
      </c>
      <c r="U553" s="43">
        <f t="shared" si="96"/>
        <v>0</v>
      </c>
      <c r="V553" s="43">
        <f t="shared" si="97"/>
        <v>68</v>
      </c>
      <c r="W553" s="43">
        <f t="shared" si="98"/>
        <v>6.1818181818181817</v>
      </c>
    </row>
    <row r="554" spans="2:23">
      <c r="B554" s="43" t="s">
        <v>23911</v>
      </c>
      <c r="C554" s="43">
        <v>0</v>
      </c>
      <c r="D554" s="43">
        <v>0</v>
      </c>
      <c r="E554" s="43">
        <f t="shared" si="88"/>
        <v>1</v>
      </c>
      <c r="G554">
        <v>11</v>
      </c>
      <c r="H554" s="43">
        <v>24</v>
      </c>
      <c r="I554" s="43">
        <v>0</v>
      </c>
      <c r="J554">
        <v>0</v>
      </c>
      <c r="K554" s="43">
        <v>0</v>
      </c>
      <c r="L554" s="43">
        <v>0</v>
      </c>
      <c r="M554" s="43">
        <v>0</v>
      </c>
      <c r="N554" s="43">
        <f t="shared" si="89"/>
        <v>68</v>
      </c>
      <c r="O554" s="43">
        <f t="shared" si="90"/>
        <v>11</v>
      </c>
      <c r="P554" s="43">
        <f t="shared" si="91"/>
        <v>24</v>
      </c>
      <c r="Q554" s="43">
        <f t="shared" si="92"/>
        <v>0</v>
      </c>
      <c r="R554" s="43">
        <f t="shared" si="93"/>
        <v>0</v>
      </c>
      <c r="S554" s="43">
        <f t="shared" si="94"/>
        <v>0</v>
      </c>
      <c r="T554" s="43">
        <f t="shared" si="95"/>
        <v>0</v>
      </c>
      <c r="U554" s="43">
        <f t="shared" si="96"/>
        <v>0</v>
      </c>
      <c r="V554" s="43">
        <f t="shared" si="97"/>
        <v>68</v>
      </c>
      <c r="W554" s="43">
        <f t="shared" si="98"/>
        <v>6.1818181818181817</v>
      </c>
    </row>
    <row r="555" spans="2:23">
      <c r="B555" s="43" t="s">
        <v>24973</v>
      </c>
      <c r="C555" s="43">
        <v>0</v>
      </c>
      <c r="D555" s="43">
        <v>0</v>
      </c>
      <c r="E555" s="43">
        <f t="shared" si="88"/>
        <v>0</v>
      </c>
      <c r="G555">
        <v>11</v>
      </c>
      <c r="H555" s="43">
        <v>21</v>
      </c>
      <c r="I555" s="43">
        <v>0</v>
      </c>
      <c r="J555">
        <v>2</v>
      </c>
      <c r="K555" s="43">
        <v>0</v>
      </c>
      <c r="L555" s="43">
        <v>0</v>
      </c>
      <c r="M555">
        <v>-1</v>
      </c>
      <c r="N555" s="43">
        <f t="shared" si="89"/>
        <v>62</v>
      </c>
      <c r="O555" s="43">
        <f t="shared" si="90"/>
        <v>11</v>
      </c>
      <c r="P555" s="43">
        <f t="shared" si="91"/>
        <v>21</v>
      </c>
      <c r="Q555" s="43">
        <f t="shared" si="92"/>
        <v>0</v>
      </c>
      <c r="R555" s="43">
        <f t="shared" si="93"/>
        <v>2</v>
      </c>
      <c r="S555" s="43">
        <f t="shared" si="94"/>
        <v>0</v>
      </c>
      <c r="T555" s="43">
        <f t="shared" si="95"/>
        <v>0</v>
      </c>
      <c r="U555" s="43">
        <f t="shared" si="96"/>
        <v>-1</v>
      </c>
      <c r="V555" s="43">
        <f t="shared" si="97"/>
        <v>62</v>
      </c>
      <c r="W555" s="43">
        <f t="shared" si="98"/>
        <v>5.6363636363636367</v>
      </c>
    </row>
    <row r="556" spans="2:23">
      <c r="B556" s="43" t="s">
        <v>24010</v>
      </c>
      <c r="C556" s="43">
        <v>0</v>
      </c>
      <c r="D556" s="43">
        <v>0</v>
      </c>
      <c r="E556" s="43">
        <f t="shared" si="88"/>
        <v>1</v>
      </c>
      <c r="G556">
        <v>11</v>
      </c>
      <c r="H556" s="43">
        <v>21</v>
      </c>
      <c r="I556" s="43">
        <v>0</v>
      </c>
      <c r="J556">
        <v>2</v>
      </c>
      <c r="K556" s="43">
        <v>0</v>
      </c>
      <c r="L556" s="43">
        <v>0</v>
      </c>
      <c r="M556">
        <v>-1</v>
      </c>
      <c r="N556" s="43">
        <f t="shared" si="89"/>
        <v>62</v>
      </c>
      <c r="O556" s="43">
        <f t="shared" si="90"/>
        <v>11</v>
      </c>
      <c r="P556" s="43">
        <f t="shared" si="91"/>
        <v>21</v>
      </c>
      <c r="Q556" s="43">
        <f t="shared" si="92"/>
        <v>0</v>
      </c>
      <c r="R556" s="43">
        <f t="shared" si="93"/>
        <v>2</v>
      </c>
      <c r="S556" s="43">
        <f t="shared" si="94"/>
        <v>0</v>
      </c>
      <c r="T556" s="43">
        <f t="shared" si="95"/>
        <v>0</v>
      </c>
      <c r="U556" s="43">
        <f t="shared" si="96"/>
        <v>-1</v>
      </c>
      <c r="V556" s="43">
        <f t="shared" si="97"/>
        <v>62</v>
      </c>
      <c r="W556" s="43">
        <f t="shared" si="98"/>
        <v>5.6363636363636367</v>
      </c>
    </row>
    <row r="557" spans="2:23">
      <c r="B557" s="43" t="s">
        <v>24974</v>
      </c>
      <c r="C557" s="43">
        <v>0</v>
      </c>
      <c r="D557" s="43">
        <v>0</v>
      </c>
      <c r="E557" s="43">
        <f t="shared" si="88"/>
        <v>0</v>
      </c>
      <c r="G557">
        <v>11</v>
      </c>
      <c r="H557" s="43">
        <v>24</v>
      </c>
      <c r="I557" s="43">
        <v>0</v>
      </c>
      <c r="J557">
        <v>1</v>
      </c>
      <c r="K557" s="43">
        <v>0</v>
      </c>
      <c r="L557" s="43">
        <v>0</v>
      </c>
      <c r="M557" s="43">
        <v>0</v>
      </c>
      <c r="N557" s="43">
        <f t="shared" si="89"/>
        <v>66</v>
      </c>
      <c r="O557" s="43">
        <f t="shared" si="90"/>
        <v>11</v>
      </c>
      <c r="P557" s="43">
        <f t="shared" si="91"/>
        <v>24</v>
      </c>
      <c r="Q557" s="43">
        <f t="shared" si="92"/>
        <v>0</v>
      </c>
      <c r="R557" s="43">
        <f t="shared" si="93"/>
        <v>1</v>
      </c>
      <c r="S557" s="43">
        <f t="shared" si="94"/>
        <v>0</v>
      </c>
      <c r="T557" s="43">
        <f t="shared" si="95"/>
        <v>0</v>
      </c>
      <c r="U557" s="43">
        <f t="shared" si="96"/>
        <v>0</v>
      </c>
      <c r="V557" s="43">
        <f t="shared" si="97"/>
        <v>66</v>
      </c>
      <c r="W557" s="43">
        <f t="shared" si="98"/>
        <v>6</v>
      </c>
    </row>
    <row r="558" spans="2:23">
      <c r="B558" s="43" t="s">
        <v>23912</v>
      </c>
      <c r="C558" s="43">
        <v>0</v>
      </c>
      <c r="D558" s="43">
        <v>0</v>
      </c>
      <c r="E558" s="43">
        <f t="shared" si="88"/>
        <v>1</v>
      </c>
      <c r="G558">
        <v>11</v>
      </c>
      <c r="H558" s="43">
        <v>24</v>
      </c>
      <c r="I558" s="43">
        <v>0</v>
      </c>
      <c r="J558">
        <v>1</v>
      </c>
      <c r="K558" s="43">
        <v>0</v>
      </c>
      <c r="L558" s="43">
        <v>0</v>
      </c>
      <c r="M558" s="43">
        <v>0</v>
      </c>
      <c r="N558" s="43">
        <f t="shared" si="89"/>
        <v>66</v>
      </c>
      <c r="O558" s="43">
        <f t="shared" si="90"/>
        <v>11</v>
      </c>
      <c r="P558" s="43">
        <f t="shared" si="91"/>
        <v>24</v>
      </c>
      <c r="Q558" s="43">
        <f t="shared" si="92"/>
        <v>0</v>
      </c>
      <c r="R558" s="43">
        <f t="shared" si="93"/>
        <v>1</v>
      </c>
      <c r="S558" s="43">
        <f t="shared" si="94"/>
        <v>0</v>
      </c>
      <c r="T558" s="43">
        <f t="shared" si="95"/>
        <v>0</v>
      </c>
      <c r="U558" s="43">
        <f t="shared" si="96"/>
        <v>0</v>
      </c>
      <c r="V558" s="43">
        <f t="shared" si="97"/>
        <v>66</v>
      </c>
      <c r="W558" s="43">
        <f t="shared" si="98"/>
        <v>6</v>
      </c>
    </row>
    <row r="559" spans="2:23">
      <c r="B559" s="43" t="s">
        <v>24975</v>
      </c>
      <c r="C559" s="43">
        <v>0</v>
      </c>
      <c r="D559" s="43">
        <v>0</v>
      </c>
      <c r="E559" s="43">
        <f t="shared" si="88"/>
        <v>0</v>
      </c>
      <c r="G559">
        <v>32</v>
      </c>
      <c r="H559" s="43">
        <v>52</v>
      </c>
      <c r="I559">
        <v>7</v>
      </c>
      <c r="J559">
        <v>17</v>
      </c>
      <c r="K559">
        <v>3</v>
      </c>
      <c r="L559">
        <v>1</v>
      </c>
      <c r="M559">
        <v>-4</v>
      </c>
      <c r="N559" s="43">
        <f t="shared" si="89"/>
        <v>150</v>
      </c>
      <c r="O559" s="43">
        <f t="shared" si="90"/>
        <v>32</v>
      </c>
      <c r="P559" s="43">
        <f t="shared" si="91"/>
        <v>52</v>
      </c>
      <c r="Q559" s="43">
        <f t="shared" si="92"/>
        <v>7</v>
      </c>
      <c r="R559" s="43">
        <f t="shared" si="93"/>
        <v>17</v>
      </c>
      <c r="S559" s="43">
        <f t="shared" si="94"/>
        <v>3</v>
      </c>
      <c r="T559" s="43">
        <f t="shared" si="95"/>
        <v>1</v>
      </c>
      <c r="U559" s="43">
        <f t="shared" si="96"/>
        <v>-4</v>
      </c>
      <c r="V559" s="43">
        <f t="shared" si="97"/>
        <v>150</v>
      </c>
      <c r="W559" s="43">
        <f t="shared" si="98"/>
        <v>4.6875</v>
      </c>
    </row>
    <row r="560" spans="2:23">
      <c r="B560" s="43" t="s">
        <v>24976</v>
      </c>
      <c r="C560" s="43">
        <v>0</v>
      </c>
      <c r="D560" s="43">
        <v>0</v>
      </c>
      <c r="E560" s="43">
        <f t="shared" si="88"/>
        <v>0</v>
      </c>
      <c r="G560">
        <v>13</v>
      </c>
      <c r="H560" s="43">
        <v>26</v>
      </c>
      <c r="I560">
        <v>0</v>
      </c>
      <c r="J560">
        <v>2</v>
      </c>
      <c r="K560">
        <v>0</v>
      </c>
      <c r="L560" s="43">
        <v>0</v>
      </c>
      <c r="M560" s="43">
        <v>0</v>
      </c>
      <c r="N560" s="43">
        <f t="shared" si="89"/>
        <v>74</v>
      </c>
      <c r="O560" s="43">
        <f t="shared" si="90"/>
        <v>13</v>
      </c>
      <c r="P560" s="43">
        <f t="shared" si="91"/>
        <v>26</v>
      </c>
      <c r="Q560" s="43">
        <f t="shared" si="92"/>
        <v>0</v>
      </c>
      <c r="R560" s="43">
        <f t="shared" si="93"/>
        <v>2</v>
      </c>
      <c r="S560" s="43">
        <f t="shared" si="94"/>
        <v>0</v>
      </c>
      <c r="T560" s="43">
        <f t="shared" si="95"/>
        <v>0</v>
      </c>
      <c r="U560" s="43">
        <f t="shared" si="96"/>
        <v>0</v>
      </c>
      <c r="V560" s="43">
        <f t="shared" si="97"/>
        <v>74</v>
      </c>
      <c r="W560" s="43">
        <f t="shared" si="98"/>
        <v>5.6923076923076925</v>
      </c>
    </row>
    <row r="561" spans="2:23">
      <c r="B561" s="43" t="s">
        <v>23913</v>
      </c>
      <c r="C561" s="43">
        <v>0</v>
      </c>
      <c r="D561" s="43">
        <v>0</v>
      </c>
      <c r="E561" s="43">
        <f t="shared" si="88"/>
        <v>1</v>
      </c>
      <c r="G561">
        <v>13</v>
      </c>
      <c r="H561" s="43">
        <v>26</v>
      </c>
      <c r="I561">
        <v>0</v>
      </c>
      <c r="J561">
        <v>2</v>
      </c>
      <c r="K561">
        <v>0</v>
      </c>
      <c r="L561" s="43">
        <v>0</v>
      </c>
      <c r="M561" s="43">
        <v>0</v>
      </c>
      <c r="N561" s="43">
        <f t="shared" si="89"/>
        <v>74</v>
      </c>
      <c r="O561" s="43">
        <f t="shared" si="90"/>
        <v>13</v>
      </c>
      <c r="P561" s="43">
        <f t="shared" si="91"/>
        <v>26</v>
      </c>
      <c r="Q561" s="43">
        <f t="shared" si="92"/>
        <v>0</v>
      </c>
      <c r="R561" s="43">
        <f t="shared" si="93"/>
        <v>2</v>
      </c>
      <c r="S561" s="43">
        <f t="shared" si="94"/>
        <v>0</v>
      </c>
      <c r="T561" s="43">
        <f t="shared" si="95"/>
        <v>0</v>
      </c>
      <c r="U561" s="43">
        <f t="shared" si="96"/>
        <v>0</v>
      </c>
      <c r="V561" s="43">
        <f t="shared" si="97"/>
        <v>74</v>
      </c>
      <c r="W561" s="43">
        <f t="shared" si="98"/>
        <v>5.6923076923076925</v>
      </c>
    </row>
    <row r="562" spans="2:23">
      <c r="B562" s="43" t="s">
        <v>24977</v>
      </c>
      <c r="C562" s="43">
        <v>0</v>
      </c>
      <c r="D562" s="43">
        <v>0</v>
      </c>
      <c r="E562" s="43">
        <f t="shared" si="88"/>
        <v>0</v>
      </c>
      <c r="G562">
        <v>0</v>
      </c>
      <c r="H562" s="43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 s="43">
        <f t="shared" si="89"/>
        <v>0</v>
      </c>
      <c r="O562" s="43">
        <f t="shared" si="90"/>
        <v>0</v>
      </c>
      <c r="P562" s="43">
        <f t="shared" si="91"/>
        <v>0</v>
      </c>
      <c r="Q562" s="43">
        <f t="shared" si="92"/>
        <v>0</v>
      </c>
      <c r="R562" s="43">
        <f t="shared" si="93"/>
        <v>0</v>
      </c>
      <c r="S562" s="43">
        <f t="shared" si="94"/>
        <v>0</v>
      </c>
      <c r="T562" s="43">
        <f t="shared" si="95"/>
        <v>0</v>
      </c>
      <c r="U562" s="43">
        <f t="shared" si="96"/>
        <v>0</v>
      </c>
      <c r="V562" s="43">
        <f t="shared" si="97"/>
        <v>0</v>
      </c>
      <c r="W562" s="43">
        <f t="shared" si="98"/>
        <v>0</v>
      </c>
    </row>
    <row r="563" spans="2:23">
      <c r="B563" s="43" t="s">
        <v>24978</v>
      </c>
      <c r="C563" s="43">
        <v>0</v>
      </c>
      <c r="D563" s="43">
        <v>0</v>
      </c>
      <c r="E563" s="43">
        <f t="shared" si="88"/>
        <v>0</v>
      </c>
      <c r="G563">
        <v>0</v>
      </c>
      <c r="H563" s="43">
        <v>2</v>
      </c>
      <c r="I563">
        <v>0</v>
      </c>
      <c r="J563">
        <v>0</v>
      </c>
      <c r="K563">
        <v>0</v>
      </c>
      <c r="L563">
        <v>0</v>
      </c>
      <c r="M563">
        <v>0</v>
      </c>
      <c r="N563" s="43">
        <f t="shared" si="89"/>
        <v>2</v>
      </c>
      <c r="O563" s="43">
        <f t="shared" si="90"/>
        <v>0</v>
      </c>
      <c r="P563" s="43">
        <f t="shared" si="91"/>
        <v>2</v>
      </c>
      <c r="Q563" s="43">
        <f t="shared" si="92"/>
        <v>0</v>
      </c>
      <c r="R563" s="43">
        <f t="shared" si="93"/>
        <v>0</v>
      </c>
      <c r="S563" s="43">
        <f t="shared" si="94"/>
        <v>0</v>
      </c>
      <c r="T563" s="43">
        <f t="shared" si="95"/>
        <v>0</v>
      </c>
      <c r="U563" s="43">
        <f t="shared" si="96"/>
        <v>0</v>
      </c>
      <c r="V563" s="43">
        <f t="shared" si="97"/>
        <v>2</v>
      </c>
      <c r="W563" s="43">
        <f t="shared" si="98"/>
        <v>2</v>
      </c>
    </row>
    <row r="564" spans="2:23">
      <c r="B564" s="43" t="s">
        <v>24979</v>
      </c>
      <c r="C564" s="43">
        <v>0</v>
      </c>
      <c r="D564" s="43">
        <v>0</v>
      </c>
      <c r="E564" s="43">
        <f t="shared" si="88"/>
        <v>0</v>
      </c>
      <c r="G564">
        <v>9</v>
      </c>
      <c r="H564" s="43">
        <v>11</v>
      </c>
      <c r="I564">
        <v>2</v>
      </c>
      <c r="J564">
        <v>15</v>
      </c>
      <c r="K564">
        <v>3</v>
      </c>
      <c r="L564">
        <v>0</v>
      </c>
      <c r="M564">
        <v>-4</v>
      </c>
      <c r="N564" s="43">
        <f t="shared" si="89"/>
        <v>30</v>
      </c>
      <c r="O564" s="43">
        <f t="shared" si="90"/>
        <v>9</v>
      </c>
      <c r="P564" s="43">
        <f t="shared" si="91"/>
        <v>11</v>
      </c>
      <c r="Q564" s="43">
        <f t="shared" si="92"/>
        <v>2</v>
      </c>
      <c r="R564" s="43">
        <f t="shared" si="93"/>
        <v>15</v>
      </c>
      <c r="S564" s="43">
        <f t="shared" si="94"/>
        <v>3</v>
      </c>
      <c r="T564" s="43">
        <f t="shared" si="95"/>
        <v>0</v>
      </c>
      <c r="U564" s="43">
        <f t="shared" si="96"/>
        <v>-4</v>
      </c>
      <c r="V564" s="43">
        <f t="shared" si="97"/>
        <v>30</v>
      </c>
      <c r="W564" s="43">
        <f t="shared" si="98"/>
        <v>3.3333333333333335</v>
      </c>
    </row>
    <row r="565" spans="2:23">
      <c r="B565" s="43" t="s">
        <v>24980</v>
      </c>
      <c r="C565" s="43">
        <v>0</v>
      </c>
      <c r="D565" s="43">
        <v>0</v>
      </c>
      <c r="E565" s="43">
        <f t="shared" si="88"/>
        <v>0</v>
      </c>
      <c r="G565">
        <v>10</v>
      </c>
      <c r="H565" s="43">
        <v>11</v>
      </c>
      <c r="I565">
        <v>4</v>
      </c>
      <c r="J565">
        <v>9</v>
      </c>
      <c r="K565">
        <v>1</v>
      </c>
      <c r="L565">
        <v>0</v>
      </c>
      <c r="M565">
        <v>-2</v>
      </c>
      <c r="N565" s="43">
        <f t="shared" si="89"/>
        <v>28</v>
      </c>
      <c r="O565" s="43">
        <f t="shared" si="90"/>
        <v>10</v>
      </c>
      <c r="P565" s="43">
        <f t="shared" si="91"/>
        <v>11</v>
      </c>
      <c r="Q565" s="43">
        <f t="shared" si="92"/>
        <v>4</v>
      </c>
      <c r="R565" s="43">
        <f t="shared" si="93"/>
        <v>9</v>
      </c>
      <c r="S565" s="43">
        <f t="shared" si="94"/>
        <v>1</v>
      </c>
      <c r="T565" s="43">
        <f t="shared" si="95"/>
        <v>0</v>
      </c>
      <c r="U565" s="43">
        <f t="shared" si="96"/>
        <v>-2</v>
      </c>
      <c r="V565" s="43">
        <f t="shared" si="97"/>
        <v>28</v>
      </c>
      <c r="W565" s="43">
        <f t="shared" si="98"/>
        <v>2.8</v>
      </c>
    </row>
  </sheetData>
  <sortState ref="B2:W566">
    <sortCondition ref="B2:B566"/>
  </sortState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N869"/>
  <sheetViews>
    <sheetView tabSelected="1" topLeftCell="F345" zoomScale="70" zoomScaleNormal="70" workbookViewId="0">
      <selection activeCell="G568" sqref="G395:H568"/>
    </sheetView>
  </sheetViews>
  <sheetFormatPr defaultRowHeight="15"/>
  <cols>
    <col min="1" max="1" width="7.140625" bestFit="1" customWidth="1"/>
    <col min="2" max="2" width="102" customWidth="1"/>
    <col min="3" max="3" width="6.42578125" style="43" customWidth="1"/>
    <col min="4" max="4" width="6.28515625" style="43" customWidth="1"/>
    <col min="5" max="5" width="2.85546875" style="43" bestFit="1" customWidth="1"/>
    <col min="6" max="6" width="5.5703125" style="43" customWidth="1"/>
    <col min="7" max="7" width="7.140625" style="43" bestFit="1" customWidth="1"/>
    <col min="8" max="8" width="60.5703125" style="43" customWidth="1"/>
    <col min="9" max="10" width="2.42578125" bestFit="1" customWidth="1"/>
    <col min="11" max="11" width="4.140625" bestFit="1" customWidth="1"/>
    <col min="12" max="12" width="3.42578125" bestFit="1" customWidth="1"/>
    <col min="13" max="17" width="2.5703125" bestFit="1" customWidth="1"/>
    <col min="18" max="18" width="6.28515625" bestFit="1" customWidth="1"/>
    <col min="19" max="20" width="6.28515625" style="43" customWidth="1"/>
    <col min="21" max="21" width="5" customWidth="1"/>
    <col min="22" max="22" width="4" customWidth="1"/>
    <col min="23" max="25" width="4.140625" customWidth="1"/>
    <col min="26" max="26" width="28.5703125" customWidth="1"/>
    <col min="27" max="34" width="6.7109375" customWidth="1"/>
    <col min="35" max="35" width="8.7109375" style="44" customWidth="1"/>
    <col min="36" max="37" width="6.7109375" customWidth="1"/>
    <col min="38" max="38" width="17.140625" bestFit="1" customWidth="1"/>
    <col min="39" max="39" width="6.7109375" customWidth="1"/>
  </cols>
  <sheetData>
    <row r="1" spans="1:40" s="43" customFormat="1">
      <c r="Z1" s="43" t="s">
        <v>2</v>
      </c>
      <c r="AA1" s="43" t="s">
        <v>797</v>
      </c>
      <c r="AB1" s="43" t="s">
        <v>801</v>
      </c>
      <c r="AC1" s="43" t="s">
        <v>129</v>
      </c>
      <c r="AD1" s="43" t="s">
        <v>798</v>
      </c>
      <c r="AE1" s="43" t="s">
        <v>800</v>
      </c>
      <c r="AF1" s="43" t="s">
        <v>799</v>
      </c>
      <c r="AG1" s="43" t="s">
        <v>24037</v>
      </c>
      <c r="AH1" s="43" t="s">
        <v>24038</v>
      </c>
      <c r="AI1" s="44" t="s">
        <v>24039</v>
      </c>
    </row>
    <row r="2" spans="1:40">
      <c r="A2" t="str">
        <f>G!A3</f>
        <v>G3</v>
      </c>
      <c r="B2" s="43" t="str">
        <f>G!B3</f>
        <v>1 cellulose_cyt + 4 H2O_cyt = 5 beta-D-glucose_cyt</v>
      </c>
      <c r="C2" s="43" t="str">
        <f>G!C3</f>
        <v>a long-linear glucan + H2O - a short glucan + a short glucan</v>
      </c>
      <c r="D2" s="43" t="str">
        <f>G!D3</f>
        <v>endoglucanase</v>
      </c>
      <c r="E2" s="43" t="str">
        <f>G!E3</f>
        <v>N</v>
      </c>
      <c r="G2" s="43" t="str">
        <f t="shared" ref="G2:G67" si="0">A2</f>
        <v>G3</v>
      </c>
      <c r="H2" s="43" t="str">
        <f t="shared" ref="H2:H67" si="1">B2</f>
        <v>1 cellulose_cyt + 4 H2O_cyt = 5 beta-D-glucose_cyt</v>
      </c>
      <c r="I2" t="s">
        <v>781</v>
      </c>
      <c r="J2" t="s">
        <v>782</v>
      </c>
      <c r="K2">
        <f>IF(EXACT(E2,"N"),0,"-Inf")</f>
        <v>0</v>
      </c>
      <c r="L2" t="s">
        <v>783</v>
      </c>
      <c r="M2">
        <v>0</v>
      </c>
      <c r="N2">
        <v>1</v>
      </c>
      <c r="O2">
        <v>1</v>
      </c>
      <c r="P2">
        <v>1</v>
      </c>
      <c r="Q2">
        <v>1</v>
      </c>
      <c r="R2">
        <v>0.01</v>
      </c>
      <c r="W2" s="43"/>
      <c r="X2" s="43"/>
      <c r="Y2" s="43"/>
      <c r="Z2" s="43" t="e">
        <f>INDEX(Mets!$B$2:$O$565,MATCH(CONCATENATE($C2,"_EXT"),Mets!$B$2:$B$565,0),COLUMN()-25)</f>
        <v>#N/A</v>
      </c>
      <c r="AA2" s="43" t="e">
        <f>INDEX(Mets!$B$2:$O$565,MATCH(CONCATENATE($C2,"_EXT"),Mets!$B$2:$B$565,0),COLUMN()-21)</f>
        <v>#N/A</v>
      </c>
      <c r="AB2" s="43" t="e">
        <f>INDEX(Mets!$B$2:$O$565,MATCH(CONCATENATE($C2,"_EXT"),Mets!$B$2:$B$565,0),COLUMN()-21)</f>
        <v>#N/A</v>
      </c>
      <c r="AC2" s="43" t="e">
        <f>INDEX(Mets!$B$2:$O$565,MATCH(CONCATENATE($C2,"_EXT"),Mets!$B$2:$B$565,0),COLUMN()-21)</f>
        <v>#N/A</v>
      </c>
      <c r="AD2" s="43" t="e">
        <f>INDEX(Mets!$B$2:$O$565,MATCH(CONCATENATE($C2,"_EXT"),Mets!$B$2:$B$565,0),COLUMN()-21)</f>
        <v>#N/A</v>
      </c>
      <c r="AE2" s="43" t="e">
        <f>INDEX(Mets!$B$2:$O$565,MATCH(CONCATENATE($C2,"_EXT"),Mets!$B$2:$B$565,0),COLUMN()-21)</f>
        <v>#N/A</v>
      </c>
      <c r="AF2" s="43" t="e">
        <f>INDEX(Mets!$B$2:$O$565,MATCH(CONCATENATE($C2,"_EXT"),Mets!$B$2:$B$565,0),COLUMN()-21)</f>
        <v>#N/A</v>
      </c>
      <c r="AG2" s="43" t="e">
        <f>INDEX(Mets!$B$2:$O$565,MATCH(CONCATENATE($C2,"_EXT"),Mets!$B$2:$B$565,0),COLUMN()-21)</f>
        <v>#N/A</v>
      </c>
      <c r="AH2" s="43" t="e">
        <f>INDEX(Mets!$B$2:$O$565,MATCH(CONCATENATE($C2,"_EXT"),Mets!$B$2:$B$565,0),COLUMN()-21)</f>
        <v>#N/A</v>
      </c>
      <c r="AI2" s="43" t="e">
        <f>INDEX(Mets!$B$2:$O$565,MATCH(CONCATENATE($C2,"_EXT"),Mets!$B$2:$B$565,0),COLUMN()-21)</f>
        <v>#N/A</v>
      </c>
      <c r="AK2">
        <f>IF(ISNA(AA2),0,AA2)</f>
        <v>0</v>
      </c>
      <c r="AL2" t="str">
        <f>CONCATENATE("'",G2,"' '",AK2,"';")</f>
        <v>'G3' '0';</v>
      </c>
    </row>
    <row r="3" spans="1:40">
      <c r="A3" s="43" t="str">
        <f>G!A10</f>
        <v>G10</v>
      </c>
      <c r="B3" s="43" t="str">
        <f>G!B10</f>
        <v>1 cellulose_cyt + 4 phosphate_cyt = 4 alpha-D-glucose-1-phosphate_cyt + beta-D-glucose_cyt</v>
      </c>
      <c r="C3" s="43">
        <f>G!C10</f>
        <v>0</v>
      </c>
      <c r="D3" s="43" t="str">
        <f>G!D10</f>
        <v>hypothetical cellobiose phosphorylase</v>
      </c>
      <c r="E3" s="43" t="str">
        <f>G!E10</f>
        <v>N</v>
      </c>
      <c r="G3" s="43" t="str">
        <f t="shared" si="0"/>
        <v>G10</v>
      </c>
      <c r="H3" s="43" t="str">
        <f t="shared" si="1"/>
        <v>1 cellulose_cyt + 4 phosphate_cyt = 4 alpha-D-glucose-1-phosphate_cyt + beta-D-glucose_cyt</v>
      </c>
      <c r="I3" s="43" t="s">
        <v>781</v>
      </c>
      <c r="J3" s="43" t="s">
        <v>782</v>
      </c>
      <c r="K3" s="43">
        <f t="shared" ref="K3:K62" si="2">IF(EXACT(E3,"N"),0,"-Inf")</f>
        <v>0</v>
      </c>
      <c r="L3" s="43" t="s">
        <v>783</v>
      </c>
      <c r="M3" s="43">
        <v>0</v>
      </c>
      <c r="N3" s="43">
        <v>1</v>
      </c>
      <c r="O3" s="43">
        <v>1</v>
      </c>
      <c r="P3" s="43">
        <v>1</v>
      </c>
      <c r="Q3" s="43">
        <v>1</v>
      </c>
      <c r="R3" s="43">
        <v>0.01</v>
      </c>
      <c r="W3" s="43"/>
      <c r="X3" s="43"/>
      <c r="Y3" s="43"/>
      <c r="Z3" s="43" t="e">
        <f>INDEX(Mets!$B$2:$O$565,MATCH(CONCATENATE($C3,"_EXT"),Mets!$B$2:$B$565,0),COLUMN()-25)</f>
        <v>#N/A</v>
      </c>
      <c r="AA3" s="43" t="e">
        <f>INDEX(Mets!$B$2:$O$565,MATCH(CONCATENATE($C3,"_EXT"),Mets!$B$2:$B$565,0),COLUMN()-21)</f>
        <v>#N/A</v>
      </c>
      <c r="AB3" s="43" t="e">
        <f>INDEX(Mets!$B$2:$O$565,MATCH(CONCATENATE($C3,"_EXT"),Mets!$B$2:$B$565,0),COLUMN()-21)</f>
        <v>#N/A</v>
      </c>
      <c r="AC3" s="43" t="e">
        <f>INDEX(Mets!$B$2:$O$565,MATCH(CONCATENATE($C3,"_EXT"),Mets!$B$2:$B$565,0),COLUMN()-21)</f>
        <v>#N/A</v>
      </c>
      <c r="AD3" s="43" t="e">
        <f>INDEX(Mets!$B$2:$O$565,MATCH(CONCATENATE($C3,"_EXT"),Mets!$B$2:$B$565,0),COLUMN()-21)</f>
        <v>#N/A</v>
      </c>
      <c r="AE3" s="43" t="e">
        <f>INDEX(Mets!$B$2:$O$565,MATCH(CONCATENATE($C3,"_EXT"),Mets!$B$2:$B$565,0),COLUMN()-21)</f>
        <v>#N/A</v>
      </c>
      <c r="AF3" s="43" t="e">
        <f>INDEX(Mets!$B$2:$O$565,MATCH(CONCATENATE($C3,"_EXT"),Mets!$B$2:$B$565,0),COLUMN()-21)</f>
        <v>#N/A</v>
      </c>
      <c r="AG3" s="43" t="e">
        <f>INDEX(Mets!$B$2:$O$565,MATCH(CONCATENATE($C3,"_EXT"),Mets!$B$2:$B$565,0),COLUMN()-21)</f>
        <v>#N/A</v>
      </c>
      <c r="AH3" s="43" t="e">
        <f>INDEX(Mets!$B$2:$O$565,MATCH(CONCATENATE($C3,"_EXT"),Mets!$B$2:$B$565,0),COLUMN()-21)</f>
        <v>#N/A</v>
      </c>
      <c r="AI3" s="43" t="e">
        <f>INDEX(Mets!$B$2:$O$565,MATCH(CONCATENATE($C3,"_EXT"),Mets!$B$2:$B$565,0),COLUMN()-21)</f>
        <v>#N/A</v>
      </c>
      <c r="AK3" s="43">
        <f t="shared" ref="AK3:AK66" si="3">IF(ISNA(AA3),0,AA3)</f>
        <v>0</v>
      </c>
      <c r="AL3" s="43" t="str">
        <f t="shared" ref="AL3:AL66" si="4">CONCATENATE("'",G3,"' '",AK3,"';")</f>
        <v>'G10' '0';</v>
      </c>
    </row>
    <row r="4" spans="1:40" s="43" customFormat="1">
      <c r="A4" s="43" t="str">
        <f>G!A12</f>
        <v>G12</v>
      </c>
      <c r="B4" s="43" t="str">
        <f>G!B12</f>
        <v>1 alpha-D-glucose-1-phosphate_cyt = 1 alpha-D-glucose-6-phosphate_cyt</v>
      </c>
      <c r="C4" s="43" t="str">
        <f>G!C12</f>
        <v>α-D-glucopyranose 1-phosphate ↔ D-glucopyranose 6-phosphate</v>
      </c>
      <c r="D4" s="43" t="str">
        <f>G!D12</f>
        <v>pgm</v>
      </c>
      <c r="E4" s="43" t="str">
        <f>G!E12</f>
        <v>Y</v>
      </c>
      <c r="G4" s="43" t="str">
        <f t="shared" ref="G4" si="5">A4</f>
        <v>G12</v>
      </c>
      <c r="H4" s="43" t="str">
        <f t="shared" ref="H4" si="6">B4</f>
        <v>1 alpha-D-glucose-1-phosphate_cyt = 1 alpha-D-glucose-6-phosphate_cyt</v>
      </c>
      <c r="I4" s="43" t="s">
        <v>781</v>
      </c>
      <c r="J4" s="43" t="s">
        <v>782</v>
      </c>
      <c r="K4" s="43" t="str">
        <f t="shared" ref="K4" si="7">IF(EXACT(E4,"N"),0,"-Inf")</f>
        <v>-Inf</v>
      </c>
      <c r="L4" s="43" t="s">
        <v>783</v>
      </c>
      <c r="M4" s="43">
        <v>0</v>
      </c>
      <c r="N4" s="43">
        <v>1</v>
      </c>
      <c r="O4" s="43">
        <v>1</v>
      </c>
      <c r="P4" s="43">
        <v>1</v>
      </c>
      <c r="Q4" s="43">
        <v>1</v>
      </c>
      <c r="R4" s="43">
        <v>0.01</v>
      </c>
      <c r="Z4" s="43" t="e">
        <f>INDEX(Mets!$B$2:$O$565,MATCH(CONCATENATE($C4,"_EXT"),Mets!$B$2:$B$565,0),COLUMN()-25)</f>
        <v>#N/A</v>
      </c>
      <c r="AA4" s="43" t="e">
        <f>INDEX(Mets!$B$2:$O$565,MATCH(CONCATENATE($C4,"_EXT"),Mets!$B$2:$B$565,0),COLUMN()-21)</f>
        <v>#N/A</v>
      </c>
      <c r="AB4" s="43" t="e">
        <f>INDEX(Mets!$B$2:$O$565,MATCH(CONCATENATE($C4,"_EXT"),Mets!$B$2:$B$565,0),COLUMN()-21)</f>
        <v>#N/A</v>
      </c>
      <c r="AC4" s="43" t="e">
        <f>INDEX(Mets!$B$2:$O$565,MATCH(CONCATENATE($C4,"_EXT"),Mets!$B$2:$B$565,0),COLUMN()-21)</f>
        <v>#N/A</v>
      </c>
      <c r="AD4" s="43" t="e">
        <f>INDEX(Mets!$B$2:$O$565,MATCH(CONCATENATE($C4,"_EXT"),Mets!$B$2:$B$565,0),COLUMN()-21)</f>
        <v>#N/A</v>
      </c>
      <c r="AE4" s="43" t="e">
        <f>INDEX(Mets!$B$2:$O$565,MATCH(CONCATENATE($C4,"_EXT"),Mets!$B$2:$B$565,0),COLUMN()-21)</f>
        <v>#N/A</v>
      </c>
      <c r="AF4" s="43" t="e">
        <f>INDEX(Mets!$B$2:$O$565,MATCH(CONCATENATE($C4,"_EXT"),Mets!$B$2:$B$565,0),COLUMN()-21)</f>
        <v>#N/A</v>
      </c>
      <c r="AG4" s="43" t="e">
        <f>INDEX(Mets!$B$2:$O$565,MATCH(CONCATENATE($C4,"_EXT"),Mets!$B$2:$B$565,0),COLUMN()-21)</f>
        <v>#N/A</v>
      </c>
      <c r="AH4" s="43" t="e">
        <f>INDEX(Mets!$B$2:$O$565,MATCH(CONCATENATE($C4,"_EXT"),Mets!$B$2:$B$565,0),COLUMN()-21)</f>
        <v>#N/A</v>
      </c>
      <c r="AI4" s="43" t="e">
        <f>INDEX(Mets!$B$2:$O$565,MATCH(CONCATENATE($C4,"_EXT"),Mets!$B$2:$B$565,0),COLUMN()-21)</f>
        <v>#N/A</v>
      </c>
      <c r="AK4" s="43">
        <f t="shared" si="3"/>
        <v>0</v>
      </c>
      <c r="AL4" s="43" t="str">
        <f t="shared" si="4"/>
        <v>'G12' '0';</v>
      </c>
      <c r="AN4" s="43" t="str">
        <f>CONCATENATE("'G3' '0';","'G10' '0';","'G12' '0';","'G14' '0';","'G18' '0';","'G19' '0';","'G21' '0';","'G23' '0';","'G25' '0';","'G28' '0';","'G30' '0';","'G32' '0';","'G34' '0';","'G39' '0';","'G41' '0';","'G43' '0';","'G49' '0';","'G50' '0';","'G52' '0';","'G53' '0';","'G55' '0';","'G56' '0';","'G58' '0';","'G59' '0';","'G61' '0';","'G63' '0';","'G67' '0';","'G75' '0';","'G78' '0';","'G81' '0';","'G83' '0';","'G85' '0';","'G87' '0';","'T1' '0';","'T2' '0';","'T3' '0';","'T4' '0';","'T5' '0';","'T6' '0';","'T7' '0';","'T8' '0';","'T9' '0';","'P1' '0';","'P2' '0';","'P4' '0';","'P5' '0';","'P6' '0';","'P7' '0';","'P8' '0';","'P9' '0';","'P12' '0';","'P13' '0';","'P16' '0';","'P17' '0';","'E1' '0';","'E2' '0';","'E3' '0';","'E4' '0';","'E5' '0';","'E6' '0';","'E7' '0';","'A4' '0';","'A9' '0';","'A10' '0';","'A11' '0';","'A12' '0';","'A13' '0';","'A15' '0';","'A18' '0';","'A19' '0';","'A20' '0';","'A22' '0';","'A24' '0';","'A26' '0';","'A28' '0';","'A30' '0';","'A32' '0';","'A33' '0';","'A38' '0';","'A40' '0';","'A42' '0';","'A44' '0';","'A46' '0';","'A48' '0';","'A50' '0';","'A52' '0';","'A54' '0';","'A56' '0';","'A58' '0';","'A60' '0';","'A62' '0';","'A64' '0';","'A66' '0';","'A68' '0';","'A70' '0';","'A72' '0';","'A73' '0';","'A75' '0';","'A77' '0';","'A78' '0';","'A80' '0';","'A84' '0';","'A86' '0';","'A92' '0';","'A94' '0';","'A96' '0';","'A98' '0';","'A102' '0';","'A105' '0';","'A107' '0';","'A108' '0';","'A110' '0';","'A111' '0';","'A113' '0';","'A114' '0';","'A116' '0';","'A117' '0';","'A118' '0';","'A120' '0';","'A122' '0';","'A124' '0';","'A128' '0';","'A130' '0';","'A132' '0';","'A134' '0';","'A137' '0';","'A141' '0';","'A144' '0';","'A156' '0';","'A159' '0';","'A161' '0';","'A165' '0';","'A168' '0';","'A170' '0';","'A172' '0';","'A175' '0';","'A177' '0';","'A182' '0';","'A184' '0';","'A186' '0';","'A188' '0';","'A191' '0';","'A195' '0';","'A197' '0';","'A199' '0';","'A201' '0';","'A205' '0';","'A206' '0';","'A207' '0';","'A209' '0';","'A211' '0';","'A213' '0';","'A215' '0';","'A217' '0';","'A219' '0';","'A221' '0';","'A224' '0';","'N3' '0';","'N4' '0';","'N6' '0';","'N8' '0';","'N9' '0';","'N11' '0';","'N14' '0';","'N15' '0';","'N16' '0';","'N17' '0';","'N18' '0';","'N19' '0';","'N23' '0';","'N24' '0';","'N26' '0';","'N27' '0';","'N28' '0';","'N29' '0';","'N31' '0';","'N33' '0';","'N35' '0';","'N37' '0';","'N39' '0';","'N41' '0';","'N43' '0';","'N44' '0';","'N46' '0';","'N48' '0';","'N50' '0';","'N52' '0';","'N54' '0';","'N56' '0';","'N58' '0';","'N60' '0';")</f>
        <v>'G3' '0';'G10' '0';'G12' '0';'G14' '0';'G18' '0';'G19' '0';'G21' '0';'G23' '0';'G25' '0';'G28' '0';'G30' '0';'G32' '0';'G34' '0';'G39' '0';'G41' '0';'G43' '0';'G49' '0';'G50' '0';'G52' '0';'G53' '0';'G55' '0';'G56' '0';'G58' '0';'G59' '0';'G61' '0';'G63' '0';'G67' '0';'G75' '0';'G78' '0';'G81' '0';'G83' '0';'G85' '0';'G87' '0';'T1' '0';'T2' '0';'T3' '0';'T4' '0';'T5' '0';'T6' '0';'T7' '0';'T8' '0';'T9' '0';'P1' '0';'P2' '0';'P4' '0';'P5' '0';'P6' '0';'P7' '0';'P8' '0';'P9' '0';'P12' '0';'P13' '0';'P16' '0';'P17' '0';'E1' '0';'E2' '0';'E3' '0';'E4' '0';'E5' '0';'E6' '0';'E7' '0';'A4' '0';'A9' '0';'A10' '0';'A11' '0';'A12' '0';'A13' '0';'A15' '0';'A18' '0';'A19' '0';'A20' '0';'A22' '0';'A24' '0';'A26' '0';'A28' '0';'A30' '0';'A32' '0';'A33' '0';'A38' '0';'A40' '0';'A42' '0';'A44' '0';'A46' '0';'A48' '0';'A50' '0';'A52' '0';'A54' '0';'A56' '0';'A58' '0';'A60' '0';'A62' '0';'A64' '0';'A66' '0';'A68' '0';'A70' '0';'A72' '0';'A73' '0';'A75' '0';'A77' '0';'A78' '0';'A80' '0';'A84' '0';'A86' '0';'A92' '0';'A94' '0';'A96' '0';'A98' '0';'A102' '0';'A105' '0';'A107' '0';'A108' '0';'A110' '0';'A111' '0';'A113' '0';'A114' '0';'A116' '0';'A117' '0';'A118' '0';'A120' '0';'A122' '0';'A124' '0';'A128' '0';'A130' '0';'A132' '0';'A134' '0';'A137' '0';'A141' '0';'A144' '0';'A156' '0';'A159' '0';'A161' '0';'A165' '0';'A168' '0';'A170' '0';'A172' '0';'A175' '0';'A177' '0';'A182' '0';'A184' '0';'A186' '0';'A188' '0';'A191' '0';'A195' '0';'A197' '0';'A199' '0';'A201' '0';'A205' '0';'A206' '0';'A207' '0';'A209' '0';'A211' '0';'A213' '0';'A215' '0';'A217' '0';'A219' '0';'A221' '0';'A224' '0';'N3' '0';'N4' '0';'N6' '0';'N8' '0';'N9' '0';'N11' '0';'N14' '0';'N15' '0';'N16' '0';'N17' '0';'N18' '0';'N19' '0';'N23' '0';'N24' '0';'N26' '0';'N27' '0';'N28' '0';'N29' '0';'N31' '0';'N33' '0';'N35' '0';'N37' '0';'N39' '0';'N41' '0';'N43' '0';'N44' '0';'N46' '0';'N48' '0';'N50' '0';'N52' '0';'N54' '0';'N56' '0';'N58' '0';'N60' '0';</v>
      </c>
    </row>
    <row r="5" spans="1:40">
      <c r="A5" s="43" t="str">
        <f>G!A14</f>
        <v>G14</v>
      </c>
      <c r="B5" s="43" t="str">
        <f>G!B14</f>
        <v>1 beta-D-glucose_cyt + 1 ATP_cyt = 1 beta-D-glucose-6-phosphate_cyt + 1 ADP_cyt + 1 H+_cyt</v>
      </c>
      <c r="C5" s="43" t="str">
        <f>G!C14</f>
        <v>beta-D-glucose + ATP = beta-D-glucose-6-phosphate + ADP + H+</v>
      </c>
      <c r="D5" s="43" t="str">
        <f>G!D14</f>
        <v>hexokinase</v>
      </c>
      <c r="E5" s="43" t="str">
        <f>G!E14</f>
        <v>N</v>
      </c>
      <c r="G5" s="43" t="str">
        <f t="shared" si="0"/>
        <v>G14</v>
      </c>
      <c r="H5" s="43" t="str">
        <f t="shared" si="1"/>
        <v>1 beta-D-glucose_cyt + 1 ATP_cyt = 1 beta-D-glucose-6-phosphate_cyt + 1 ADP_cyt + 1 H+_cyt</v>
      </c>
      <c r="I5" s="43" t="s">
        <v>781</v>
      </c>
      <c r="J5" s="43" t="s">
        <v>782</v>
      </c>
      <c r="K5" s="43">
        <f t="shared" si="2"/>
        <v>0</v>
      </c>
      <c r="L5" s="43" t="s">
        <v>783</v>
      </c>
      <c r="M5" s="43">
        <v>0</v>
      </c>
      <c r="N5" s="43">
        <v>1</v>
      </c>
      <c r="O5" s="43">
        <v>1</v>
      </c>
      <c r="P5" s="43">
        <v>1</v>
      </c>
      <c r="Q5" s="43">
        <v>1</v>
      </c>
      <c r="R5" s="43">
        <v>0.01</v>
      </c>
      <c r="V5" s="43"/>
      <c r="W5" s="43"/>
      <c r="X5" s="43"/>
      <c r="Y5" s="43"/>
      <c r="Z5" s="43" t="e">
        <f>INDEX(Mets!$B$2:$O$565,MATCH(CONCATENATE($C5,"_EXT"),Mets!$B$2:$B$565,0),COLUMN()-25)</f>
        <v>#N/A</v>
      </c>
      <c r="AA5" s="43" t="e">
        <f>INDEX(Mets!$B$2:$O$565,MATCH(CONCATENATE($C5,"_EXT"),Mets!$B$2:$B$565,0),COLUMN()-21)</f>
        <v>#N/A</v>
      </c>
      <c r="AB5" s="43" t="e">
        <f>INDEX(Mets!$B$2:$O$565,MATCH(CONCATENATE($C5,"_EXT"),Mets!$B$2:$B$565,0),COLUMN()-21)</f>
        <v>#N/A</v>
      </c>
      <c r="AC5" s="43" t="e">
        <f>INDEX(Mets!$B$2:$O$565,MATCH(CONCATENATE($C5,"_EXT"),Mets!$B$2:$B$565,0),COLUMN()-21)</f>
        <v>#N/A</v>
      </c>
      <c r="AD5" s="43" t="e">
        <f>INDEX(Mets!$B$2:$O$565,MATCH(CONCATENATE($C5,"_EXT"),Mets!$B$2:$B$565,0),COLUMN()-21)</f>
        <v>#N/A</v>
      </c>
      <c r="AE5" s="43" t="e">
        <f>INDEX(Mets!$B$2:$O$565,MATCH(CONCATENATE($C5,"_EXT"),Mets!$B$2:$B$565,0),COLUMN()-21)</f>
        <v>#N/A</v>
      </c>
      <c r="AF5" s="43" t="e">
        <f>INDEX(Mets!$B$2:$O$565,MATCH(CONCATENATE($C5,"_EXT"),Mets!$B$2:$B$565,0),COLUMN()-21)</f>
        <v>#N/A</v>
      </c>
      <c r="AG5" s="43" t="e">
        <f>INDEX(Mets!$B$2:$O$565,MATCH(CONCATENATE($C5,"_EXT"),Mets!$B$2:$B$565,0),COLUMN()-21)</f>
        <v>#N/A</v>
      </c>
      <c r="AH5" s="43" t="e">
        <f>INDEX(Mets!$B$2:$O$565,MATCH(CONCATENATE($C5,"_EXT"),Mets!$B$2:$B$565,0),COLUMN()-21)</f>
        <v>#N/A</v>
      </c>
      <c r="AI5" s="43" t="e">
        <f>INDEX(Mets!$B$2:$O$565,MATCH(CONCATENATE($C5,"_EXT"),Mets!$B$2:$B$565,0),COLUMN()-21)</f>
        <v>#N/A</v>
      </c>
      <c r="AK5" s="43">
        <f t="shared" si="3"/>
        <v>0</v>
      </c>
      <c r="AL5" s="43" t="str">
        <f t="shared" si="4"/>
        <v>'G14' '0';</v>
      </c>
      <c r="AN5" t="str">
        <f>CONCATENATE("'L3' '0';","'L5' '0';","'L6' '0';","'L7' '0';","'L8' '0';","'L9' '0';","'L10' '0';","'L11' '0';","'L12' '0';","'L13' '0';","'L14' '0';","'L15' '0';","'L16' '0';","'L17' '0';","'L18' '0';","'L20' '0';","'L34' '0';","'L36' '0';","'L38' '0';","'L41' '0';","'L44' '0';","'L46' '0';","'L49' '0';","'L51' '0';","'H3' '0';","'H4' '0';","'H6' '0';","'H7' '0';","'H8' '0';","'H9' '0';","'H10' '0';","'H12' '0';","'H13' '0';","'H14' '0';","'H16' '0';","'H17' '0';","'H18' '0';","'H20' '0';","'H22' '0';","'H24' '0';","'H25' '0';","'H26' '0';","'H27' '0';","'H28' '0';","'H30' '0';","'H32' '0';","'H33' '0';","'H34' '0';","'H35' '0';","'H36' '0';","'H37' '0';","'H38' '0';","'H39' '0';","'H40' '0';","'H41' '0';","'H42' '0';","'H43' '0';","'H44' '0';","'H45' '0';","'H46' '0';","'H47' '0';","'H48' '0';","'H49' '0';","'H50' '0';","'H51' '0';","'H52' '0';","'H53' '0';","'H54' '0';","'H55' '0';","'H57' '0';","'H58' '0';","'H59' '0';","'H60' '0';","'H61' '0';","'H62' '0';","'H63' '0';","'H64' '0';","'H65' '0';","'H66' '0';","'H67' '0';","'H68' '0';","'H69' '0';","'H70' '0';","'H71' '0';","'H72' '0';","'H73' '0';","'H74' '0';","'H75' '0';","'H76' '0';","'H77' '0';","'H78' '0';","'H79' '0';","'H80' '0';","'H82' '0';","'H83' '0';","'H84' '0';","'H85' '0';","'H86' '0';","'H87' '0';","'H88' '0';","'H89' '0';","'H90' '0';","'H91' '0';","'H92' '0';","'H93' '0';","'H94' '0';","'H95' '0';","'H96' '0';","'H98' '0';","'H99' '0';","'H100' '0';","'H101' '0';","'H102' '0';","'H103' '0';","'H104' '0';","'H105' '0';","'H106' '0';","'H107' '0';","'H108' '0';","'H109' '0';","'H110' '0';","'H111' '0';","'H112' '0';","'H114' '0';","'H115' '0';","'H116' '0';","'H117' '0';","'H118' '0';","'H119' '0';","'H120' '0';","'H121' '0';","'H122' '0';","'H123' '0';","'H124' '0';","'H125' '0';","'H126' '0';","'H127' '0';","'H128' '0';","'H129' '0';","'H130' '0';","'H131' '0';","'H132' '0';","'H133' '0';","'H134' '0';","'H135' '0';","'H136' '0';","'H137' '0';","'H139' '0';","'H140' '0';","'H141' '0';","'H142' '0';","'H143' '0';","'H144' '0';","'H145' '0';","'H146' '0';","'H147' '0';","'H148' '0';","'H149' '0';","'H150' '0';","'H151' '0';","'H152' '0';","'H153' '0';","'H155' '0';","'H156' '0';","'H157' '0';","'H158' '0';","'H159' '0';","'H160' '0';","'H161' '0';","'H162' '0';","'H163' '0';","'H164' '0';","'H165' '0';","'H166' '0';","'H167' '0';","'H168' '0';","'H169' '0';","'H171' '0';","'H172' '0';","'H173' '0';","'H174' '0';","'H175' '0';","'H176' '0';","'H177' '0';","'H178' '0';","'H179' '0';","'H180' '0';","'H181' '0';","'H182' '0';","'H183' '0';","'H184' '0';","'H185' '0';","'M1' '0';","'M2' '0';","'M3' '0';","'ATP' '0';","'PRO' '0';","'RNA' '0';","'DNA' '0';","'CARB' '0';","'LIP' '0';","'BIO' '38.80727';")</f>
        <v>'L3' '0';'L5' '0';'L6' '0';'L7' '0';'L8' '0';'L9' '0';'L10' '0';'L11' '0';'L12' '0';'L13' '0';'L14' '0';'L15' '0';'L16' '0';'L17' '0';'L18' '0';'L20' '0';'L34' '0';'L36' '0';'L38' '0';'L41' '0';'L44' '0';'L46' '0';'L49' '0';'L51' '0';'H3' '0';'H4' '0';'H6' '0';'H7' '0';'H8' '0';'H9' '0';'H10' '0';'H12' '0';'H13' '0';'H14' '0';'H16' '0';'H17' '0';'H18' '0';'H20' '0';'H22' '0';'H24' '0';'H25' '0';'H26' '0';'H27' '0';'H28' '0';'H30' '0';'H32' '0';'H33' '0';'H34' '0';'H35' '0';'H36' '0';'H37' '0';'H38' '0';'H39' '0';'H40' '0';'H41' '0';'H42' '0';'H43' '0';'H44' '0';'H45' '0';'H46' '0';'H47' '0';'H48' '0';'H49' '0';'H50' '0';'H51' '0';'H52' '0';'H53' '0';'H54' '0';'H55' '0';'H57' '0';'H58' '0';'H59' '0';'H60' '0';'H61' '0';'H62' '0';'H63' '0';'H64' '0';'H65' '0';'H66' '0';'H67' '0';'H68' '0';'H69' '0';'H70' '0';'H71' '0';'H72' '0';'H73' '0';'H74' '0';'H75' '0';'H76' '0';'H77' '0';'H78' '0';'H79' '0';'H80' '0';'H82' '0';'H83' '0';'H84' '0';'H85' '0';'H86' '0';'H87' '0';'H88' '0';'H89' '0';'H90' '0';'H91' '0';'H92' '0';'H93' '0';'H94' '0';'H95' '0';'H96' '0';'H98' '0';'H99' '0';'H100' '0';'H101' '0';'H102' '0';'H103' '0';'H104' '0';'H105' '0';'H106' '0';'H107' '0';'H108' '0';'H109' '0';'H110' '0';'H111' '0';'H112' '0';'H114' '0';'H115' '0';'H116' '0';'H117' '0';'H118' '0';'H119' '0';'H120' '0';'H121' '0';'H122' '0';'H123' '0';'H124' '0';'H125' '0';'H126' '0';'H127' '0';'H128' '0';'H129' '0';'H130' '0';'H131' '0';'H132' '0';'H133' '0';'H134' '0';'H135' '0';'H136' '0';'H137' '0';'H139' '0';'H140' '0';'H141' '0';'H142' '0';'H143' '0';'H144' '0';'H145' '0';'H146' '0';'H147' '0';'H148' '0';'H149' '0';'H150' '0';'H151' '0';'H152' '0';'H153' '0';'H155' '0';'H156' '0';'H157' '0';'H158' '0';'H159' '0';'H160' '0';'H161' '0';'H162' '0';'H163' '0';'H164' '0';'H165' '0';'H166' '0';'H167' '0';'H168' '0';'H169' '0';'H171' '0';'H172' '0';'H173' '0';'H174' '0';'H175' '0';'H176' '0';'H177' '0';'H178' '0';'H179' '0';'H180' '0';'H181' '0';'H182' '0';'H183' '0';'H184' '0';'H185' '0';'M1' '0';'M2' '0';'M3' '0';'ATP' '0';'PRO' '0';'RNA' '0';'DNA' '0';'CARB' '0';'LIP' '0';'BIO' '38.80727';</v>
      </c>
    </row>
    <row r="6" spans="1:40">
      <c r="A6" s="43" t="str">
        <f>G!A18</f>
        <v>G18</v>
      </c>
      <c r="B6" s="43" t="str">
        <f>G!B18</f>
        <v>1 beta-D-glucose-6-phosphate_cyt = 1 D-fructose-6-phosphate_cyt</v>
      </c>
      <c r="C6" s="43" t="str">
        <f>G!C18</f>
        <v xml:space="preserve">beta-D-glucose-6-phosphate = D-fructose-6-phosphate </v>
      </c>
      <c r="D6" s="43" t="str">
        <f>G!D18</f>
        <v>glucose-6-phosphate isomerase</v>
      </c>
      <c r="E6" s="43" t="str">
        <f>G!E18</f>
        <v>Y</v>
      </c>
      <c r="G6" s="43" t="str">
        <f t="shared" si="0"/>
        <v>G18</v>
      </c>
      <c r="H6" s="43" t="str">
        <f t="shared" si="1"/>
        <v>1 beta-D-glucose-6-phosphate_cyt = 1 D-fructose-6-phosphate_cyt</v>
      </c>
      <c r="I6" s="43" t="s">
        <v>781</v>
      </c>
      <c r="J6" s="43" t="s">
        <v>782</v>
      </c>
      <c r="K6" s="43" t="str">
        <f t="shared" si="2"/>
        <v>-Inf</v>
      </c>
      <c r="L6" s="43" t="s">
        <v>783</v>
      </c>
      <c r="M6" s="43">
        <v>0</v>
      </c>
      <c r="N6" s="43">
        <v>1</v>
      </c>
      <c r="O6" s="43">
        <v>1</v>
      </c>
      <c r="P6" s="43">
        <v>1</v>
      </c>
      <c r="Q6" s="43">
        <v>1</v>
      </c>
      <c r="R6" s="43">
        <v>0.01</v>
      </c>
      <c r="V6" s="43"/>
      <c r="W6" s="43"/>
      <c r="X6" s="43"/>
      <c r="Y6" s="43"/>
      <c r="Z6" s="43" t="e">
        <f>INDEX(Mets!$B$2:$O$565,MATCH(CONCATENATE($C6,"_EXT"),Mets!$B$2:$B$565,0),COLUMN()-25)</f>
        <v>#N/A</v>
      </c>
      <c r="AA6" s="43" t="e">
        <f>INDEX(Mets!$B$2:$O$565,MATCH(CONCATENATE($C6,"_EXT"),Mets!$B$2:$B$565,0),COLUMN()-21)</f>
        <v>#N/A</v>
      </c>
      <c r="AB6" s="43" t="e">
        <f>INDEX(Mets!$B$2:$O$565,MATCH(CONCATENATE($C6,"_EXT"),Mets!$B$2:$B$565,0),COLUMN()-21)</f>
        <v>#N/A</v>
      </c>
      <c r="AC6" s="43" t="e">
        <f>INDEX(Mets!$B$2:$O$565,MATCH(CONCATENATE($C6,"_EXT"),Mets!$B$2:$B$565,0),COLUMN()-21)</f>
        <v>#N/A</v>
      </c>
      <c r="AD6" s="43" t="e">
        <f>INDEX(Mets!$B$2:$O$565,MATCH(CONCATENATE($C6,"_EXT"),Mets!$B$2:$B$565,0),COLUMN()-21)</f>
        <v>#N/A</v>
      </c>
      <c r="AE6" s="43" t="e">
        <f>INDEX(Mets!$B$2:$O$565,MATCH(CONCATENATE($C6,"_EXT"),Mets!$B$2:$B$565,0),COLUMN()-21)</f>
        <v>#N/A</v>
      </c>
      <c r="AF6" s="43" t="e">
        <f>INDEX(Mets!$B$2:$O$565,MATCH(CONCATENATE($C6,"_EXT"),Mets!$B$2:$B$565,0),COLUMN()-21)</f>
        <v>#N/A</v>
      </c>
      <c r="AG6" s="43" t="e">
        <f>INDEX(Mets!$B$2:$O$565,MATCH(CONCATENATE($C6,"_EXT"),Mets!$B$2:$B$565,0),COLUMN()-21)</f>
        <v>#N/A</v>
      </c>
      <c r="AH6" s="43" t="e">
        <f>INDEX(Mets!$B$2:$O$565,MATCH(CONCATENATE($C6,"_EXT"),Mets!$B$2:$B$565,0),COLUMN()-21)</f>
        <v>#N/A</v>
      </c>
      <c r="AI6" s="43" t="e">
        <f>INDEX(Mets!$B$2:$O$565,MATCH(CONCATENATE($C6,"_EXT"),Mets!$B$2:$B$565,0),COLUMN()-21)</f>
        <v>#N/A</v>
      </c>
      <c r="AK6" s="43">
        <f t="shared" si="3"/>
        <v>0</v>
      </c>
      <c r="AL6" s="43" t="str">
        <f t="shared" si="4"/>
        <v>'G18' '0';</v>
      </c>
      <c r="AN6" t="str">
        <f>CONCATENATE("'X1' '0';","'X2' '0';","'X3' '0';","'X4' '0';","'X5' '0';","'X6' '0';","'X7' '0';","'X8' '0';","'X9' '0';","'X10' '8';","'X11' '9';","'X12' '8';","'X13' '8';","'X14' '8';","'X15' '8';","'X16' '10';","'X17' '8';","'X18' '7';","'X19' '4';","'X20' '5';","'X21' '5';","'X22' '4';","'X23' '2';","'X24' '3';","'X25' '4';","'X26' '5';","'X27' '6';","'X28' '7';","'X29' '8';","'X30' '9';","'X31' '10';","'X32' '11';","'X33' '12';","'X34' '13';","'X35' '14';","'X36' '15';","'X37' '16';","'X38' '17';","'X39' '18';","'X40' '8';","'X41' '7';","'X42' '10';","'X43' '8';","'X44' '4';","'X45' '5';","'X46' '5';","'X47' '4';","'X48' '2';","'X49' '3';","'X50' '4';","'X51' '5';","'X52' '6';","'X53' '7';","'X54' '8';","'X55' '9';","'X56' '10';","'X57' '11';","'X58' '12';","'X59' '13';","'X60' '14';","'X61' '15';","'X62' '16';","'X63' '17';","'X64' '18';","'X65' '8';","'X66' '8';","'X67' '10';","'X68' '4';","'X69' '7';","'X70' '5';","'X71' '5';","'X72' '4';","'X73' '1';","'X74' '2';","'X75' '3';","'X76' '4';","'X77' '5';","'X78' '6';","'X79' '7';","'X80' '8';","'X81' '9';","'X82' '10';","'X83' '11';","'X84' '12';","'X85' '13';","'X86' '14';","'X87' '15';","'X88' '16';","'X89' '17';","'X90' '18';","'X91' '4';","'X92' '5';","'X93' '6';","'X94' '6';","'X95' '10';","'X96' '7';","'X97' '7';","'X98' '6';","'X99' '7';","'X100' '10';","'X101' '12';","'X102' '8';","'X103' '9';","'X104' '10';","'X105' '11';","'X106' '12';","'X107' '13';","'X108' '14';","'X109' '15';","'X110' '16';","'X111' '17';","'X112' '18';","'X113' '19';","'X114' '20';","'X115' '3';","'X116' '4';","'X117' '5';","'X118' '6';","'X119' '7';","'X120' '8';","'X121' '9';","'X122' '10';","'X123' '11';","'X124' '12';","'X125' '13';","'X126' '14';","'X127' '15';","'X128' '16';","'X129' '17';","'X130' '3';","'X131' '4';","'X132' '5';","'X133' '6';","'X134' '7';","'X135' '8';","'X136' '9';","'X137' '10';","'X138' '11';","'X139' '12';","'X140' '13';","'X141' '14';","'X142' '15';","'X143' '16';","'X144' '17';","'X145' '3';","'X146' '4';","'X147' '5';","'X148' '6';","'X149' '7';","'X150' '8';","'X151' '9';","'X152' '10';","'X153' '11';","'X154' '12';","'X155' '13';","'X156' '14';","'X157' '15';","'X158' '16';","'X159' '17';","'X160' '3';","'X161' '4';","'X162' '5';","'X163' '6';","'X164' '7';","'X165' '8';","'X166' '9';","'X167' '10';","'X168' '11';","'X169' '12';","'X170' '13';","'X171' '14';","'X172' '15';","'X173' '16';","'X174' '17';")</f>
        <v>'X1' '0';'X2' '0';'X3' '0';'X4' '0';'X5' '0';'X6' '0';'X7' '0';'X8' '0';'X9' '0';'X10' '8';'X11' '9';'X12' '8';'X13' '8';'X14' '8';'X15' '8';'X16' '10';'X17' '8';'X18' '7';'X19' '4';'X20' '5';'X21' '5';'X22' '4';'X23' '2';'X24' '3';'X25' '4';'X26' '5';'X27' '6';'X28' '7';'X29' '8';'X30' '9';'X31' '10';'X32' '11';'X33' '12';'X34' '13';'X35' '14';'X36' '15';'X37' '16';'X38' '17';'X39' '18';'X40' '8';'X41' '7';'X42' '10';'X43' '8';'X44' '4';'X45' '5';'X46' '5';'X47' '4';'X48' '2';'X49' '3';'X50' '4';'X51' '5';'X52' '6';'X53' '7';'X54' '8';'X55' '9';'X56' '10';'X57' '11';'X58' '12';'X59' '13';'X60' '14';'X61' '15';'X62' '16';'X63' '17';'X64' '18';'X65' '8';'X66' '8';'X67' '10';'X68' '4';'X69' '7';'X70' '5';'X71' '5';'X72' '4';'X73' '1';'X74' '2';'X75' '3';'X76' '4';'X77' '5';'X78' '6';'X79' '7';'X80' '8';'X81' '9';'X82' '10';'X83' '11';'X84' '12';'X85' '13';'X86' '14';'X87' '15';'X88' '16';'X89' '17';'X90' '18';'X91' '4';'X92' '5';'X93' '6';'X94' '6';'X95' '10';'X96' '7';'X97' '7';'X98' '6';'X99' '7';'X100' '10';'X101' '12';'X102' '8';'X103' '9';'X104' '10';'X105' '11';'X106' '12';'X107' '13';'X108' '14';'X109' '15';'X110' '16';'X111' '17';'X112' '18';'X113' '19';'X114' '20';'X115' '3';'X116' '4';'X117' '5';'X118' '6';'X119' '7';'X120' '8';'X121' '9';'X122' '10';'X123' '11';'X124' '12';'X125' '13';'X126' '14';'X127' '15';'X128' '16';'X129' '17';'X130' '3';'X131' '4';'X132' '5';'X133' '6';'X134' '7';'X135' '8';'X136' '9';'X137' '10';'X138' '11';'X139' '12';'X140' '13';'X141' '14';'X142' '15';'X143' '16';'X144' '17';'X145' '3';'X146' '4';'X147' '5';'X148' '6';'X149' '7';'X150' '8';'X151' '9';'X152' '10';'X153' '11';'X154' '12';'X155' '13';'X156' '14';'X157' '15';'X158' '16';'X159' '17';'X160' '3';'X161' '4';'X162' '5';'X163' '6';'X164' '7';'X165' '8';'X166' '9';'X167' '10';'X168' '11';'X169' '12';'X170' '13';'X171' '14';'X172' '15';'X173' '16';'X174' '17';</v>
      </c>
    </row>
    <row r="7" spans="1:40" s="43" customFormat="1">
      <c r="A7" s="43" t="str">
        <f>G!A19</f>
        <v>G19</v>
      </c>
      <c r="B7" s="43" t="str">
        <f>G!B19</f>
        <v>1 alpha-D-glucose-6-phosphate_cyt = 1 D-fructose-6-phosphate_cyt</v>
      </c>
      <c r="C7" s="43">
        <f>G!C19</f>
        <v>0</v>
      </c>
      <c r="D7" s="43">
        <f>G!D19</f>
        <v>0</v>
      </c>
      <c r="E7" s="43" t="str">
        <f>G!E19</f>
        <v>Y</v>
      </c>
      <c r="G7" s="43" t="str">
        <f t="shared" ref="G7" si="8">A7</f>
        <v>G19</v>
      </c>
      <c r="H7" s="43" t="str">
        <f t="shared" ref="H7" si="9">B7</f>
        <v>1 alpha-D-glucose-6-phosphate_cyt = 1 D-fructose-6-phosphate_cyt</v>
      </c>
      <c r="I7" s="43" t="s">
        <v>781</v>
      </c>
      <c r="J7" s="43" t="s">
        <v>782</v>
      </c>
      <c r="K7" s="43" t="str">
        <f t="shared" ref="K7" si="10">IF(EXACT(E7,"N"),0,"-Inf")</f>
        <v>-Inf</v>
      </c>
      <c r="L7" s="43" t="s">
        <v>783</v>
      </c>
      <c r="M7" s="43">
        <v>0</v>
      </c>
      <c r="N7" s="43">
        <v>1</v>
      </c>
      <c r="O7" s="43">
        <v>1</v>
      </c>
      <c r="P7" s="43">
        <v>1</v>
      </c>
      <c r="Q7" s="43">
        <v>1</v>
      </c>
      <c r="R7" s="43">
        <v>0.01</v>
      </c>
      <c r="Z7" s="43" t="e">
        <f>INDEX(Mets!$B$2:$O$565,MATCH(CONCATENATE($C7,"_EXT"),Mets!$B$2:$B$565,0),COLUMN()-25)</f>
        <v>#N/A</v>
      </c>
      <c r="AA7" s="43" t="e">
        <f>INDEX(Mets!$B$2:$O$565,MATCH(CONCATENATE($C7,"_EXT"),Mets!$B$2:$B$565,0),COLUMN()-21)</f>
        <v>#N/A</v>
      </c>
      <c r="AB7" s="43" t="e">
        <f>INDEX(Mets!$B$2:$O$565,MATCH(CONCATENATE($C7,"_EXT"),Mets!$B$2:$B$565,0),COLUMN()-21)</f>
        <v>#N/A</v>
      </c>
      <c r="AC7" s="43" t="e">
        <f>INDEX(Mets!$B$2:$O$565,MATCH(CONCATENATE($C7,"_EXT"),Mets!$B$2:$B$565,0),COLUMN()-21)</f>
        <v>#N/A</v>
      </c>
      <c r="AD7" s="43" t="e">
        <f>INDEX(Mets!$B$2:$O$565,MATCH(CONCATENATE($C7,"_EXT"),Mets!$B$2:$B$565,0),COLUMN()-21)</f>
        <v>#N/A</v>
      </c>
      <c r="AE7" s="43" t="e">
        <f>INDEX(Mets!$B$2:$O$565,MATCH(CONCATENATE($C7,"_EXT"),Mets!$B$2:$B$565,0),COLUMN()-21)</f>
        <v>#N/A</v>
      </c>
      <c r="AF7" s="43" t="e">
        <f>INDEX(Mets!$B$2:$O$565,MATCH(CONCATENATE($C7,"_EXT"),Mets!$B$2:$B$565,0),COLUMN()-21)</f>
        <v>#N/A</v>
      </c>
      <c r="AG7" s="43" t="e">
        <f>INDEX(Mets!$B$2:$O$565,MATCH(CONCATENATE($C7,"_EXT"),Mets!$B$2:$B$565,0),COLUMN()-21)</f>
        <v>#N/A</v>
      </c>
      <c r="AH7" s="43" t="e">
        <f>INDEX(Mets!$B$2:$O$565,MATCH(CONCATENATE($C7,"_EXT"),Mets!$B$2:$B$565,0),COLUMN()-21)</f>
        <v>#N/A</v>
      </c>
      <c r="AI7" s="43" t="e">
        <f>INDEX(Mets!$B$2:$O$565,MATCH(CONCATENATE($C7,"_EXT"),Mets!$B$2:$B$565,0),COLUMN()-21)</f>
        <v>#N/A</v>
      </c>
      <c r="AK7" s="43">
        <f t="shared" si="3"/>
        <v>0</v>
      </c>
      <c r="AL7" s="43" t="str">
        <f t="shared" si="4"/>
        <v>'G19' '0';</v>
      </c>
    </row>
    <row r="8" spans="1:40">
      <c r="A8" s="43" t="str">
        <f>G!A21</f>
        <v>G21</v>
      </c>
      <c r="B8" s="43" t="str">
        <f>G!B21</f>
        <v>1 ATP_cyt + 1 D-fructose-6-phosphate_cyt = 1 ADP_cyt + 1 fructose-1,6-bisphosphate_cyt + 1 H+_cyt</v>
      </c>
      <c r="C8" s="43" t="str">
        <f>G!C21</f>
        <v>ATP + D-fructose-6-phosphate → ADP + fructose-1,6-bisphosphate + 2 H+</v>
      </c>
      <c r="D8" s="43" t="str">
        <f>G!D21</f>
        <v>6-phosphofructokinase</v>
      </c>
      <c r="E8" s="43" t="str">
        <f>G!E21</f>
        <v>N</v>
      </c>
      <c r="G8" s="43" t="str">
        <f t="shared" si="0"/>
        <v>G21</v>
      </c>
      <c r="H8" s="43" t="str">
        <f t="shared" si="1"/>
        <v>1 ATP_cyt + 1 D-fructose-6-phosphate_cyt = 1 ADP_cyt + 1 fructose-1,6-bisphosphate_cyt + 1 H+_cyt</v>
      </c>
      <c r="I8" s="43" t="s">
        <v>781</v>
      </c>
      <c r="J8" s="43" t="s">
        <v>782</v>
      </c>
      <c r="K8" s="43">
        <f t="shared" si="2"/>
        <v>0</v>
      </c>
      <c r="L8" s="43" t="s">
        <v>783</v>
      </c>
      <c r="M8" s="43">
        <v>0</v>
      </c>
      <c r="N8" s="43">
        <v>1</v>
      </c>
      <c r="O8" s="43">
        <v>1</v>
      </c>
      <c r="P8" s="43">
        <v>1</v>
      </c>
      <c r="Q8" s="43">
        <v>1</v>
      </c>
      <c r="R8" s="43">
        <v>0.01</v>
      </c>
      <c r="V8" s="43"/>
      <c r="W8" s="43"/>
      <c r="X8" s="43"/>
      <c r="Y8" s="43"/>
      <c r="Z8" s="43" t="e">
        <f>INDEX(Mets!$B$2:$O$565,MATCH(CONCATENATE($C8,"_EXT"),Mets!$B$2:$B$565,0),COLUMN()-25)</f>
        <v>#N/A</v>
      </c>
      <c r="AA8" s="43" t="e">
        <f>INDEX(Mets!$B$2:$O$565,MATCH(CONCATENATE($C8,"_EXT"),Mets!$B$2:$B$565,0),COLUMN()-21)</f>
        <v>#N/A</v>
      </c>
      <c r="AB8" s="43" t="e">
        <f>INDEX(Mets!$B$2:$O$565,MATCH(CONCATENATE($C8,"_EXT"),Mets!$B$2:$B$565,0),COLUMN()-21)</f>
        <v>#N/A</v>
      </c>
      <c r="AC8" s="43" t="e">
        <f>INDEX(Mets!$B$2:$O$565,MATCH(CONCATENATE($C8,"_EXT"),Mets!$B$2:$B$565,0),COLUMN()-21)</f>
        <v>#N/A</v>
      </c>
      <c r="AD8" s="43" t="e">
        <f>INDEX(Mets!$B$2:$O$565,MATCH(CONCATENATE($C8,"_EXT"),Mets!$B$2:$B$565,0),COLUMN()-21)</f>
        <v>#N/A</v>
      </c>
      <c r="AE8" s="43" t="e">
        <f>INDEX(Mets!$B$2:$O$565,MATCH(CONCATENATE($C8,"_EXT"),Mets!$B$2:$B$565,0),COLUMN()-21)</f>
        <v>#N/A</v>
      </c>
      <c r="AF8" s="43" t="e">
        <f>INDEX(Mets!$B$2:$O$565,MATCH(CONCATENATE($C8,"_EXT"),Mets!$B$2:$B$565,0),COLUMN()-21)</f>
        <v>#N/A</v>
      </c>
      <c r="AG8" s="43" t="e">
        <f>INDEX(Mets!$B$2:$O$565,MATCH(CONCATENATE($C8,"_EXT"),Mets!$B$2:$B$565,0),COLUMN()-21)</f>
        <v>#N/A</v>
      </c>
      <c r="AH8" s="43" t="e">
        <f>INDEX(Mets!$B$2:$O$565,MATCH(CONCATENATE($C8,"_EXT"),Mets!$B$2:$B$565,0),COLUMN()-21)</f>
        <v>#N/A</v>
      </c>
      <c r="AI8" s="43" t="e">
        <f>INDEX(Mets!$B$2:$O$565,MATCH(CONCATENATE($C8,"_EXT"),Mets!$B$2:$B$565,0),COLUMN()-21)</f>
        <v>#N/A</v>
      </c>
      <c r="AK8" s="43">
        <f t="shared" si="3"/>
        <v>0</v>
      </c>
      <c r="AL8" s="43" t="str">
        <f t="shared" si="4"/>
        <v>'G21' '0';</v>
      </c>
    </row>
    <row r="9" spans="1:40">
      <c r="A9" s="43" t="str">
        <f>G!A23</f>
        <v>G23</v>
      </c>
      <c r="B9" s="43" t="str">
        <f>G!B23</f>
        <v>1 fructose-1,6-bisphosphate_cyt + 1 H2O_cyt = 1 D-fructose-6-phosphate_cyt + 1 phosphate_cyt</v>
      </c>
      <c r="C9" s="43" t="str">
        <f>G!C23</f>
        <v>fructose-1,6-bisphosphate + H2O → D-fructose-6-phosphate + phosphate</v>
      </c>
      <c r="D9" s="43" t="str">
        <f>G!D23</f>
        <v>fructose-1,6-bisphosphatase</v>
      </c>
      <c r="E9" s="43" t="str">
        <f>G!E23</f>
        <v>N</v>
      </c>
      <c r="G9" s="43" t="str">
        <f t="shared" si="0"/>
        <v>G23</v>
      </c>
      <c r="H9" s="43" t="str">
        <f t="shared" si="1"/>
        <v>1 fructose-1,6-bisphosphate_cyt + 1 H2O_cyt = 1 D-fructose-6-phosphate_cyt + 1 phosphate_cyt</v>
      </c>
      <c r="I9" s="43" t="s">
        <v>781</v>
      </c>
      <c r="J9" s="43" t="s">
        <v>782</v>
      </c>
      <c r="K9" s="43">
        <f t="shared" si="2"/>
        <v>0</v>
      </c>
      <c r="L9" s="43" t="s">
        <v>783</v>
      </c>
      <c r="M9" s="43">
        <v>0</v>
      </c>
      <c r="N9" s="43">
        <v>1</v>
      </c>
      <c r="O9" s="43">
        <v>1</v>
      </c>
      <c r="P9" s="43">
        <v>1</v>
      </c>
      <c r="Q9" s="43">
        <v>1</v>
      </c>
      <c r="R9" s="43">
        <v>0.01</v>
      </c>
      <c r="V9" s="43"/>
      <c r="W9" s="43"/>
      <c r="X9" s="43"/>
      <c r="Y9" s="43"/>
      <c r="Z9" s="43" t="e">
        <f>INDEX(Mets!$B$2:$O$565,MATCH(CONCATENATE($C9,"_EXT"),Mets!$B$2:$B$565,0),COLUMN()-25)</f>
        <v>#N/A</v>
      </c>
      <c r="AA9" s="43" t="e">
        <f>INDEX(Mets!$B$2:$O$565,MATCH(CONCATENATE($C9,"_EXT"),Mets!$B$2:$B$565,0),COLUMN()-21)</f>
        <v>#N/A</v>
      </c>
      <c r="AB9" s="43" t="e">
        <f>INDEX(Mets!$B$2:$O$565,MATCH(CONCATENATE($C9,"_EXT"),Mets!$B$2:$B$565,0),COLUMN()-21)</f>
        <v>#N/A</v>
      </c>
      <c r="AC9" s="43" t="e">
        <f>INDEX(Mets!$B$2:$O$565,MATCH(CONCATENATE($C9,"_EXT"),Mets!$B$2:$B$565,0),COLUMN()-21)</f>
        <v>#N/A</v>
      </c>
      <c r="AD9" s="43" t="e">
        <f>INDEX(Mets!$B$2:$O$565,MATCH(CONCATENATE($C9,"_EXT"),Mets!$B$2:$B$565,0),COLUMN()-21)</f>
        <v>#N/A</v>
      </c>
      <c r="AE9" s="43" t="e">
        <f>INDEX(Mets!$B$2:$O$565,MATCH(CONCATENATE($C9,"_EXT"),Mets!$B$2:$B$565,0),COLUMN()-21)</f>
        <v>#N/A</v>
      </c>
      <c r="AF9" s="43" t="e">
        <f>INDEX(Mets!$B$2:$O$565,MATCH(CONCATENATE($C9,"_EXT"),Mets!$B$2:$B$565,0),COLUMN()-21)</f>
        <v>#N/A</v>
      </c>
      <c r="AG9" s="43" t="e">
        <f>INDEX(Mets!$B$2:$O$565,MATCH(CONCATENATE($C9,"_EXT"),Mets!$B$2:$B$565,0),COLUMN()-21)</f>
        <v>#N/A</v>
      </c>
      <c r="AH9" s="43" t="e">
        <f>INDEX(Mets!$B$2:$O$565,MATCH(CONCATENATE($C9,"_EXT"),Mets!$B$2:$B$565,0),COLUMN()-21)</f>
        <v>#N/A</v>
      </c>
      <c r="AI9" s="43" t="e">
        <f>INDEX(Mets!$B$2:$O$565,MATCH(CONCATENATE($C9,"_EXT"),Mets!$B$2:$B$565,0),COLUMN()-21)</f>
        <v>#N/A</v>
      </c>
      <c r="AK9" s="43">
        <f t="shared" si="3"/>
        <v>0</v>
      </c>
      <c r="AL9" s="43" t="str">
        <f t="shared" si="4"/>
        <v>'G23' '0';</v>
      </c>
      <c r="AN9" t="str">
        <f>CONCATENATE(AN4,AN5,AN6)</f>
        <v>'G3' '0';'G10' '0';'G12' '0';'G14' '0';'G18' '0';'G19' '0';'G21' '0';'G23' '0';'G25' '0';'G28' '0';'G30' '0';'G32' '0';'G34' '0';'G39' '0';'G41' '0';'G43' '0';'G49' '0';'G50' '0';'G52' '0';'G53' '0';'G55' '0';'G56' '0';'G58' '0';'G59' '0';'G61' '0';'G63' '0';'G67' '0';'G75' '0';'G78' '0';'G81' '0';'G83' '0';'G85' '0';'G87' '0';'T1' '0';'T2' '0';'T3' '0';'T4' '0';'T5' '0';'T6' '0';'T7' '0';'T8' '0';'T9' '0';'P1' '0';'P2' '0';'P4' '0';'P5' '0';'P6' '0';'P7' '0';'P8' '0';'P9' '0';'P12' '0';'P13' '0';'P16' '0';'P17' '0';'E1' '0';'E2' '0';'E3' '0';'E4' '0';'E5' '0';'E6' '0';'E7' '0';'A4' '0';'A9' '0';'A10' '0';'A11' '0';'A12' '0';'A13' '0';'A15' '0';'A18' '0';'A19' '0';'A20' '0';'A22' '0';'A24' '0';'A26' '0';'A28' '0';'A30' '0';'A32' '0';'A33' '0';'A38' '0';'A40' '0';'A42' '0';'A44' '0';'A46' '0';'A48' '0';'A50' '0';'A52' '0';'A54' '0';'A56' '0';'A58' '0';'A60' '0';'A62' '0';'A64' '0';'A66' '0';'A68' '0';'A70' '0';'A72' '0';'A73' '0';'A75' '0';'A77' '0';'A78' '0';'A80' '0';'A84' '0';'A86' '0';'A92' '0';'A94' '0';'A96' '0';'A98' '0';'A102' '0';'A105' '0';'A107' '0';'A108' '0';'A110' '0';'A111' '0';'A113' '0';'A114' '0';'A116' '0';'A117' '0';'A118' '0';'A120' '0';'A122' '0';'A124' '0';'A128' '0';'A130' '0';'A132' '0';'A134' '0';'A137' '0';'A141' '0';'A144' '0';'A156' '0';'A159' '0';'A161' '0';'A165' '0';'A168' '0';'A170' '0';'A172' '0';'A175' '0';'A177' '0';'A182' '0';'A184' '0';'A186' '0';'A188' '0';'A191' '0';'A195' '0';'A197' '0';'A199' '0';'A201' '0';'A205' '0';'A206' '0';'A207' '0';'A209' '0';'A211' '0';'A213' '0';'A215' '0';'A217' '0';'A219' '0';'A221' '0';'A224' '0';'N3' '0';'N4' '0';'N6' '0';'N8' '0';'N9' '0';'N11' '0';'N14' '0';'N15' '0';'N16' '0';'N17' '0';'N18' '0';'N19' '0';'N23' '0';'N24' '0';'N26' '0';'N27' '0';'N28' '0';'N29' '0';'N31' '0';'N33' '0';'N35' '0';'N37' '0';'N39' '0';'N41' '0';'N43' '0';'N44' '0';'N46' '0';'N48' '0';'N50' '0';'N52' '0';'N54' '0';'N56' '0';'N58' '0';'N60' '0';'L3' '0';'L5' '0';'L6' '0';'L7' '0';'L8' '0';'L9' '0';'L10' '0';'L11' '0';'L12' '0';'L13' '0';'L14' '0';'L15' '0';'L16' '0';'L17' '0';'L18' '0';'L20' '0';'L34' '0';'L36' '0';'L38' '0';'L41' '0';'L44' '0';'L46' '0';'L49' '0';'L51' '0';'H3' '0';'H4' '0';'H6' '0';'H7' '0';'H8' '0';'H9' '0';'H10' '0';'H12' '0';'H13' '0';'H14' '0';'H16' '0';'H17' '0';'H18' '0';'H20' '0';'H22' '0';'H24' '0';'H25' '0';'H26' '0';'H27' '0';'H28' '0';'H30' '0';'H32' '0';'H33' '0';'H34' '0';'H35' '0';'H36' '0';'H37' '0';'H38' '0';'H39' '0';'H40' '0';'H41' '0';'H42' '0';'H43' '0';'H44' '0';'H45' '0';'H46' '0';'H47' '0';'H48' '0';'H49' '0';'H50' '0';'H51' '0';'H52' '0';'H53' '0';'H54' '0';'H55' '0';'H57' '0';'H58' '0';'H59' '0';'H60' '0';'H61' '0';'H62' '0';'H63' '0';'H64' '0';'H65' '0';'H66' '0';'H67' '0';'H68' '0';'H69' '0';'H70' '0';'H71' '0';'H72' '0';'H73' '0';'H74' '0';'H75' '0';'H76' '0';'H77' '0';'H78' '0';'H79' '0';'H80' '0';'H82' '0';'H83' '0';'H84' '0';'H85' '0';'H86' '0';'H87' '0';'H88' '0';'H89' '0';'H90' '0';'H91' '0';'H92' '0';'H93' '0';'H94' '0';'H95' '0';'H96' '0';'H98' '0';'H99' '0';'H100' '0';'H101' '0';'H102' '0';'H103' '0';'H104' '0';'H105' '0';'H106' '0';'H107' '0';'H108' '0';'H109' '0';'H110' '0';'H111' '0';'H112' '0';'H114' '0';'H115' '0';'H116' '0';'H117' '0';'H118' '0';'H119' '0';'H120' '0';'H121' '0';'H122' '0';'H123' '0';'H124' '0';'H125' '0';'H126' '0';'H127' '0';'H128' '0';'H129' '0';'H130' '0';'H131' '0';'H132' '0';'H133' '0';'H134' '0';'H135' '0';'H136' '0';'H137' '0';'H139' '0';'H140' '0';'H141' '0';'H142' '0';'H143' '0';'H144' '0';'H145' '0';'H146' '0';'H147' '0';'H148' '0';'H149' '0';'H150' '0';'H151' '0';'H152' '0';'H153' '0';'H155' '0';'H156' '0';'H157' '0';'H158' '0';'H159' '0';'H160' '0';'H161' '0';'H162' '0';'H163' '0';'H164' '0';'H165' '0';'H166' '0';'H167' '0';'H168' '0';'H169' '0';'H171' '0';'H172' '0';'H173' '0';'H174' '0';'H175' '0';'H176' '0';'H177' '0';'H178' '0';'H179' '0';'H180' '0';'H181' '0';'H182' '0';'H183' '0';'H184' '0';'H185' '0';'M1' '0';'M2' '0';'M3' '0';'ATP' '0';'PRO' '0';'RNA' '0';'DNA' '0';'CARB' '0';'LIP' '0';'BIO' '38.80727';'X1' '0';'X2' '0';'X3' '0';'X4' '0';'X5' '0';'X6' '0';'X7' '0';'X8' '0';'X9' '0';'X10' '8';'X11' '9';'X12' '8';'X13' '8';'X14' '8';'X15' '8';'X16' '10';'X17' '8';'X18' '7';'X19' '4';'X20' '5';'X21' '5';'X22' '4';'X23' '2';'X24' '3';'X25' '4';'X26' '5';'X27' '6';'X28' '7';'X29' '8';'X30' '9';'X31' '10';'X32' '11';'X33' '12';'X34' '13';'X35' '14';'X36' '15';'X37' '16';'X38' '17';'X39' '18';'X40' '8';'X41' '7';'X42' '10';'X43' '8';'X44' '4';'X45' '5';'X46' '5';'X47' '4';'X48' '2';'X49' '3';'X50' '4';'X51' '5';'X52' '6';'X53' '7';'X54' '8';'X55' '9';'X56' '10';'X57' '11';'X58' '12';'X59' '13';'X60' '14';'X61' '15';'X62' '16';'X63' '17';'X64' '18';'X65' '8';'X66' '8';'X67' '10';'X68' '4';'X69' '7';'X70' '5';'X71' '5';'X72' '4';'X73' '1';'X74' '2';'X75' '3';'X76' '4';'X77' '5';'X78' '6';'X79' '7';'X80' '8';'X81' '9';'X82' '10';'X83' '11';'X84' '12';'X85' '13';'X86' '14';'X87' '15';'X88' '16';'X89' '17';'X90' '18';'X91' '4';'X92' '5';'X93' '6';'X94' '6';'X95' '10';'X96' '7';'X97' '7';'X98' '6';'X99' '7';'X100' '10';'X101' '12';'X102' '8';'X103' '9';'X104' '10';'X105' '11';'X106' '12';'X107' '13';'X108' '14';'X109' '15';'X110' '16';'X111' '17';'X112' '18';'X113' '19';'X114' '20';'X115' '3';'X116' '4';'X117' '5';'X118' '6';'X119' '7';'X120' '8';'X121' '9';'X122' '10';'X123' '11';'X124' '12';'X125' '13';'X126' '14';'X127' '15';'X128' '16';'X129' '17';'X130' '3';'X131' '4';'X132' '5';'X133' '6';'X134' '7';'X135' '8';'X136' '9';'X137' '10';'X138' '11';'X139' '12';'X140' '13';'X141' '14';'X142' '15';'X143' '16';'X144' '17';'X145' '3';'X146' '4';'X147' '5';'X148' '6';'X149' '7';'X150' '8';'X151' '9';'X152' '10';'X153' '11';'X154' '12';'X155' '13';'X156' '14';'X157' '15';'X158' '16';'X159' '17';'X160' '3';'X161' '4';'X162' '5';'X163' '6';'X164' '7';'X165' '8';'X166' '9';'X167' '10';'X168' '11';'X169' '12';'X170' '13';'X171' '14';'X172' '15';'X173' '16';'X174' '17';</v>
      </c>
    </row>
    <row r="10" spans="1:40">
      <c r="A10" s="43" t="str">
        <f>G!A25</f>
        <v>G25</v>
      </c>
      <c r="B10" s="43" t="str">
        <f>G!B25</f>
        <v>1 fructose-1,6-bisphosphate_cyt = 1 dihydroxyacetone_phosphate_cyt + 1 D-glyceraldehyde-3-phosphate_cyt</v>
      </c>
      <c r="C10" s="43" t="str">
        <f>G!C25</f>
        <v>fructose-1,6-bisphosphate = dihydroxyacetone phosphate + D-glyceraldehyde-3-phosphate</v>
      </c>
      <c r="D10" s="43" t="str">
        <f>G!D25</f>
        <v>fructose-bisphosphate aldolase</v>
      </c>
      <c r="E10" s="43" t="str">
        <f>G!E25</f>
        <v>Y</v>
      </c>
      <c r="G10" s="43" t="str">
        <f t="shared" si="0"/>
        <v>G25</v>
      </c>
      <c r="H10" s="43" t="str">
        <f t="shared" si="1"/>
        <v>1 fructose-1,6-bisphosphate_cyt = 1 dihydroxyacetone_phosphate_cyt + 1 D-glyceraldehyde-3-phosphate_cyt</v>
      </c>
      <c r="I10" s="43" t="s">
        <v>781</v>
      </c>
      <c r="J10" s="43" t="s">
        <v>782</v>
      </c>
      <c r="K10" s="43" t="str">
        <f t="shared" si="2"/>
        <v>-Inf</v>
      </c>
      <c r="L10" s="43" t="s">
        <v>783</v>
      </c>
      <c r="M10" s="43">
        <v>0</v>
      </c>
      <c r="N10" s="43">
        <v>1</v>
      </c>
      <c r="O10" s="43">
        <v>1</v>
      </c>
      <c r="P10" s="43">
        <v>1</v>
      </c>
      <c r="Q10" s="43">
        <v>1</v>
      </c>
      <c r="R10" s="43">
        <v>0.01</v>
      </c>
      <c r="V10" s="43"/>
      <c r="W10" s="43"/>
      <c r="X10" s="43"/>
      <c r="Y10" s="43"/>
      <c r="Z10" s="43" t="e">
        <f>INDEX(Mets!$B$2:$O$565,MATCH(CONCATENATE($C10,"_EXT"),Mets!$B$2:$B$565,0),COLUMN()-25)</f>
        <v>#N/A</v>
      </c>
      <c r="AA10" s="43" t="e">
        <f>INDEX(Mets!$B$2:$O$565,MATCH(CONCATENATE($C10,"_EXT"),Mets!$B$2:$B$565,0),COLUMN()-21)</f>
        <v>#N/A</v>
      </c>
      <c r="AB10" s="43" t="e">
        <f>INDEX(Mets!$B$2:$O$565,MATCH(CONCATENATE($C10,"_EXT"),Mets!$B$2:$B$565,0),COLUMN()-21)</f>
        <v>#N/A</v>
      </c>
      <c r="AC10" s="43" t="e">
        <f>INDEX(Mets!$B$2:$O$565,MATCH(CONCATENATE($C10,"_EXT"),Mets!$B$2:$B$565,0),COLUMN()-21)</f>
        <v>#N/A</v>
      </c>
      <c r="AD10" s="43" t="e">
        <f>INDEX(Mets!$B$2:$O$565,MATCH(CONCATENATE($C10,"_EXT"),Mets!$B$2:$B$565,0),COLUMN()-21)</f>
        <v>#N/A</v>
      </c>
      <c r="AE10" s="43" t="e">
        <f>INDEX(Mets!$B$2:$O$565,MATCH(CONCATENATE($C10,"_EXT"),Mets!$B$2:$B$565,0),COLUMN()-21)</f>
        <v>#N/A</v>
      </c>
      <c r="AF10" s="43" t="e">
        <f>INDEX(Mets!$B$2:$O$565,MATCH(CONCATENATE($C10,"_EXT"),Mets!$B$2:$B$565,0),COLUMN()-21)</f>
        <v>#N/A</v>
      </c>
      <c r="AG10" s="43" t="e">
        <f>INDEX(Mets!$B$2:$O$565,MATCH(CONCATENATE($C10,"_EXT"),Mets!$B$2:$B$565,0),COLUMN()-21)</f>
        <v>#N/A</v>
      </c>
      <c r="AH10" s="43" t="e">
        <f>INDEX(Mets!$B$2:$O$565,MATCH(CONCATENATE($C10,"_EXT"),Mets!$B$2:$B$565,0),COLUMN()-21)</f>
        <v>#N/A</v>
      </c>
      <c r="AI10" s="43" t="e">
        <f>INDEX(Mets!$B$2:$O$565,MATCH(CONCATENATE($C10,"_EXT"),Mets!$B$2:$B$565,0),COLUMN()-21)</f>
        <v>#N/A</v>
      </c>
      <c r="AK10" s="43">
        <f t="shared" si="3"/>
        <v>0</v>
      </c>
      <c r="AL10" s="43" t="str">
        <f t="shared" si="4"/>
        <v>'G25' '0';</v>
      </c>
    </row>
    <row r="11" spans="1:40" s="43" customFormat="1">
      <c r="A11" s="43" t="str">
        <f>G!A28</f>
        <v>G28</v>
      </c>
      <c r="B11" s="43" t="str">
        <f>G!B28</f>
        <v>1 D-glyceraldehyde-3-phosphate_cyt = 1 dihydroxyacetone_phosphate_cyt</v>
      </c>
      <c r="C11" s="43" t="str">
        <f>G!C28</f>
        <v>D-glyceraldehyde-3-phosphate ← dihydroxyacetone phosphate</v>
      </c>
      <c r="D11" s="43" t="str">
        <f>G!D28</f>
        <v>triosephosphate isomerase</v>
      </c>
      <c r="E11" s="43" t="str">
        <f>G!E28</f>
        <v>Y</v>
      </c>
      <c r="G11" s="43" t="str">
        <f t="shared" si="0"/>
        <v>G28</v>
      </c>
      <c r="H11" s="43" t="str">
        <f t="shared" si="1"/>
        <v>1 D-glyceraldehyde-3-phosphate_cyt = 1 dihydroxyacetone_phosphate_cyt</v>
      </c>
      <c r="I11" s="43" t="s">
        <v>781</v>
      </c>
      <c r="J11" s="43" t="s">
        <v>782</v>
      </c>
      <c r="K11" s="43" t="str">
        <f t="shared" si="2"/>
        <v>-Inf</v>
      </c>
      <c r="L11" s="43" t="s">
        <v>783</v>
      </c>
      <c r="M11" s="43">
        <v>0</v>
      </c>
      <c r="N11" s="43">
        <v>1</v>
      </c>
      <c r="O11" s="43">
        <v>1</v>
      </c>
      <c r="P11" s="43">
        <v>1</v>
      </c>
      <c r="Q11" s="43">
        <v>1</v>
      </c>
      <c r="R11" s="43">
        <v>0.01</v>
      </c>
      <c r="Z11" s="43" t="e">
        <f>INDEX(Mets!$B$2:$O$565,MATCH(CONCATENATE($C11,"_EXT"),Mets!$B$2:$B$565,0),COLUMN()-25)</f>
        <v>#N/A</v>
      </c>
      <c r="AA11" s="43" t="e">
        <f>INDEX(Mets!$B$2:$O$565,MATCH(CONCATENATE($C11,"_EXT"),Mets!$B$2:$B$565,0),COLUMN()-21)</f>
        <v>#N/A</v>
      </c>
      <c r="AB11" s="43" t="e">
        <f>INDEX(Mets!$B$2:$O$565,MATCH(CONCATENATE($C11,"_EXT"),Mets!$B$2:$B$565,0),COLUMN()-21)</f>
        <v>#N/A</v>
      </c>
      <c r="AC11" s="43" t="e">
        <f>INDEX(Mets!$B$2:$O$565,MATCH(CONCATENATE($C11,"_EXT"),Mets!$B$2:$B$565,0),COLUMN()-21)</f>
        <v>#N/A</v>
      </c>
      <c r="AD11" s="43" t="e">
        <f>INDEX(Mets!$B$2:$O$565,MATCH(CONCATENATE($C11,"_EXT"),Mets!$B$2:$B$565,0),COLUMN()-21)</f>
        <v>#N/A</v>
      </c>
      <c r="AE11" s="43" t="e">
        <f>INDEX(Mets!$B$2:$O$565,MATCH(CONCATENATE($C11,"_EXT"),Mets!$B$2:$B$565,0),COLUMN()-21)</f>
        <v>#N/A</v>
      </c>
      <c r="AF11" s="43" t="e">
        <f>INDEX(Mets!$B$2:$O$565,MATCH(CONCATENATE($C11,"_EXT"),Mets!$B$2:$B$565,0),COLUMN()-21)</f>
        <v>#N/A</v>
      </c>
      <c r="AG11" s="43" t="e">
        <f>INDEX(Mets!$B$2:$O$565,MATCH(CONCATENATE($C11,"_EXT"),Mets!$B$2:$B$565,0),COLUMN()-21)</f>
        <v>#N/A</v>
      </c>
      <c r="AH11" s="43" t="e">
        <f>INDEX(Mets!$B$2:$O$565,MATCH(CONCATENATE($C11,"_EXT"),Mets!$B$2:$B$565,0),COLUMN()-21)</f>
        <v>#N/A</v>
      </c>
      <c r="AI11" s="43" t="e">
        <f>INDEX(Mets!$B$2:$O$565,MATCH(CONCATENATE($C11,"_EXT"),Mets!$B$2:$B$565,0),COLUMN()-21)</f>
        <v>#N/A</v>
      </c>
      <c r="AK11" s="43">
        <f t="shared" si="3"/>
        <v>0</v>
      </c>
      <c r="AL11" s="43" t="str">
        <f t="shared" si="4"/>
        <v>'G28' '0';</v>
      </c>
    </row>
    <row r="12" spans="1:40">
      <c r="A12" s="43" t="str">
        <f>G!A30</f>
        <v>G30</v>
      </c>
      <c r="B12" s="43" t="str">
        <f>G!B30</f>
        <v>1 D-glyceraldehyde-3-phosphate_cyt + 1 phosphate_cyt + 1 NAD_cyt = 1 1,3-diphosphateglycerate_cyt + 1 NADH_cyt + 1 H+_cyt</v>
      </c>
      <c r="C12" s="43" t="str">
        <f>G!C30</f>
        <v>D-glyceraldehyde-3-phosphate + phosphate + NAD = 1,3-diphosphateglycerate + NADH + H+</v>
      </c>
      <c r="D12" s="43" t="str">
        <f>G!D30</f>
        <v>glyceraldehyde 3-phosphate dehydrogenase</v>
      </c>
      <c r="E12" s="43" t="str">
        <f>G!E30</f>
        <v>Y</v>
      </c>
      <c r="G12" s="43" t="str">
        <f t="shared" si="0"/>
        <v>G30</v>
      </c>
      <c r="H12" s="43" t="str">
        <f t="shared" si="1"/>
        <v>1 D-glyceraldehyde-3-phosphate_cyt + 1 phosphate_cyt + 1 NAD_cyt = 1 1,3-diphosphateglycerate_cyt + 1 NADH_cyt + 1 H+_cyt</v>
      </c>
      <c r="I12" s="43" t="s">
        <v>781</v>
      </c>
      <c r="J12" s="43" t="s">
        <v>782</v>
      </c>
      <c r="K12" s="43" t="str">
        <f t="shared" si="2"/>
        <v>-Inf</v>
      </c>
      <c r="L12" s="43" t="s">
        <v>783</v>
      </c>
      <c r="M12" s="43">
        <v>0</v>
      </c>
      <c r="N12" s="43">
        <v>1</v>
      </c>
      <c r="O12" s="43">
        <v>1</v>
      </c>
      <c r="P12" s="43">
        <v>1</v>
      </c>
      <c r="Q12" s="43">
        <v>1</v>
      </c>
      <c r="R12" s="43">
        <v>0.01</v>
      </c>
      <c r="V12" s="43"/>
      <c r="W12" s="43"/>
      <c r="X12" s="43"/>
      <c r="Y12" s="43"/>
      <c r="Z12" s="43" t="e">
        <f>INDEX(Mets!$B$2:$O$565,MATCH(CONCATENATE($C12,"_EXT"),Mets!$B$2:$B$565,0),COLUMN()-25)</f>
        <v>#N/A</v>
      </c>
      <c r="AA12" s="43" t="e">
        <f>INDEX(Mets!$B$2:$O$565,MATCH(CONCATENATE($C12,"_EXT"),Mets!$B$2:$B$565,0),COLUMN()-21)</f>
        <v>#N/A</v>
      </c>
      <c r="AB12" s="43" t="e">
        <f>INDEX(Mets!$B$2:$O$565,MATCH(CONCATENATE($C12,"_EXT"),Mets!$B$2:$B$565,0),COLUMN()-21)</f>
        <v>#N/A</v>
      </c>
      <c r="AC12" s="43" t="e">
        <f>INDEX(Mets!$B$2:$O$565,MATCH(CONCATENATE($C12,"_EXT"),Mets!$B$2:$B$565,0),COLUMN()-21)</f>
        <v>#N/A</v>
      </c>
      <c r="AD12" s="43" t="e">
        <f>INDEX(Mets!$B$2:$O$565,MATCH(CONCATENATE($C12,"_EXT"),Mets!$B$2:$B$565,0),COLUMN()-21)</f>
        <v>#N/A</v>
      </c>
      <c r="AE12" s="43" t="e">
        <f>INDEX(Mets!$B$2:$O$565,MATCH(CONCATENATE($C12,"_EXT"),Mets!$B$2:$B$565,0),COLUMN()-21)</f>
        <v>#N/A</v>
      </c>
      <c r="AF12" s="43" t="e">
        <f>INDEX(Mets!$B$2:$O$565,MATCH(CONCATENATE($C12,"_EXT"),Mets!$B$2:$B$565,0),COLUMN()-21)</f>
        <v>#N/A</v>
      </c>
      <c r="AG12" s="43" t="e">
        <f>INDEX(Mets!$B$2:$O$565,MATCH(CONCATENATE($C12,"_EXT"),Mets!$B$2:$B$565,0),COLUMN()-21)</f>
        <v>#N/A</v>
      </c>
      <c r="AH12" s="43" t="e">
        <f>INDEX(Mets!$B$2:$O$565,MATCH(CONCATENATE($C12,"_EXT"),Mets!$B$2:$B$565,0),COLUMN()-21)</f>
        <v>#N/A</v>
      </c>
      <c r="AI12" s="43" t="e">
        <f>INDEX(Mets!$B$2:$O$565,MATCH(CONCATENATE($C12,"_EXT"),Mets!$B$2:$B$565,0),COLUMN()-21)</f>
        <v>#N/A</v>
      </c>
      <c r="AK12" s="43">
        <f t="shared" si="3"/>
        <v>0</v>
      </c>
      <c r="AL12" s="43" t="str">
        <f t="shared" si="4"/>
        <v>'G30' '0';</v>
      </c>
    </row>
    <row r="13" spans="1:40">
      <c r="A13" s="43" t="str">
        <f>G!A32</f>
        <v>G32</v>
      </c>
      <c r="B13" s="43" t="str">
        <f>G!B32</f>
        <v>1 3-phospho-D-glycerate_cyt + 1 ATP_cyt = 1 1,3-diphosphateglycerate_cyt + 1 ADP_cyt</v>
      </c>
      <c r="C13" s="43" t="str">
        <f>G!C32</f>
        <v>3-phospho-D-glycerate + ATP = 1,3-diphosphateglycerate + ADP + H+</v>
      </c>
      <c r="D13" s="43" t="str">
        <f>G!D32</f>
        <v>phosphoglycerate kinase</v>
      </c>
      <c r="E13" s="43" t="str">
        <f>G!E32</f>
        <v>Y</v>
      </c>
      <c r="G13" s="43" t="str">
        <f t="shared" si="0"/>
        <v>G32</v>
      </c>
      <c r="H13" s="43" t="str">
        <f t="shared" si="1"/>
        <v>1 3-phospho-D-glycerate_cyt + 1 ATP_cyt = 1 1,3-diphosphateglycerate_cyt + 1 ADP_cyt</v>
      </c>
      <c r="I13" s="43" t="s">
        <v>781</v>
      </c>
      <c r="J13" s="43" t="s">
        <v>782</v>
      </c>
      <c r="K13" s="43" t="str">
        <f t="shared" si="2"/>
        <v>-Inf</v>
      </c>
      <c r="L13" s="43" t="s">
        <v>783</v>
      </c>
      <c r="M13" s="43">
        <v>0</v>
      </c>
      <c r="N13" s="43">
        <v>1</v>
      </c>
      <c r="O13" s="43">
        <v>1</v>
      </c>
      <c r="P13" s="43">
        <v>1</v>
      </c>
      <c r="Q13" s="43">
        <v>1</v>
      </c>
      <c r="R13" s="43">
        <v>0.01</v>
      </c>
      <c r="V13" s="43"/>
      <c r="W13" s="43"/>
      <c r="X13" s="43"/>
      <c r="Y13" s="43"/>
      <c r="Z13" s="43" t="e">
        <f>INDEX(Mets!$B$2:$O$565,MATCH(CONCATENATE($C13,"_EXT"),Mets!$B$2:$B$565,0),COLUMN()-25)</f>
        <v>#N/A</v>
      </c>
      <c r="AA13" s="43" t="e">
        <f>INDEX(Mets!$B$2:$O$565,MATCH(CONCATENATE($C13,"_EXT"),Mets!$B$2:$B$565,0),COLUMN()-21)</f>
        <v>#N/A</v>
      </c>
      <c r="AB13" s="43" t="e">
        <f>INDEX(Mets!$B$2:$O$565,MATCH(CONCATENATE($C13,"_EXT"),Mets!$B$2:$B$565,0),COLUMN()-21)</f>
        <v>#N/A</v>
      </c>
      <c r="AC13" s="43" t="e">
        <f>INDEX(Mets!$B$2:$O$565,MATCH(CONCATENATE($C13,"_EXT"),Mets!$B$2:$B$565,0),COLUMN()-21)</f>
        <v>#N/A</v>
      </c>
      <c r="AD13" s="43" t="e">
        <f>INDEX(Mets!$B$2:$O$565,MATCH(CONCATENATE($C13,"_EXT"),Mets!$B$2:$B$565,0),COLUMN()-21)</f>
        <v>#N/A</v>
      </c>
      <c r="AE13" s="43" t="e">
        <f>INDEX(Mets!$B$2:$O$565,MATCH(CONCATENATE($C13,"_EXT"),Mets!$B$2:$B$565,0),COLUMN()-21)</f>
        <v>#N/A</v>
      </c>
      <c r="AF13" s="43" t="e">
        <f>INDEX(Mets!$B$2:$O$565,MATCH(CONCATENATE($C13,"_EXT"),Mets!$B$2:$B$565,0),COLUMN()-21)</f>
        <v>#N/A</v>
      </c>
      <c r="AG13" s="43" t="e">
        <f>INDEX(Mets!$B$2:$O$565,MATCH(CONCATENATE($C13,"_EXT"),Mets!$B$2:$B$565,0),COLUMN()-21)</f>
        <v>#N/A</v>
      </c>
      <c r="AH13" s="43" t="e">
        <f>INDEX(Mets!$B$2:$O$565,MATCH(CONCATENATE($C13,"_EXT"),Mets!$B$2:$B$565,0),COLUMN()-21)</f>
        <v>#N/A</v>
      </c>
      <c r="AI13" s="43" t="e">
        <f>INDEX(Mets!$B$2:$O$565,MATCH(CONCATENATE($C13,"_EXT"),Mets!$B$2:$B$565,0),COLUMN()-21)</f>
        <v>#N/A</v>
      </c>
      <c r="AK13" s="43">
        <f t="shared" si="3"/>
        <v>0</v>
      </c>
      <c r="AL13" s="43" t="str">
        <f t="shared" si="4"/>
        <v>'G32' '0';</v>
      </c>
    </row>
    <row r="14" spans="1:40">
      <c r="A14" s="43" t="str">
        <f>G!A34</f>
        <v>G34</v>
      </c>
      <c r="B14" s="43" t="str">
        <f>G!B34</f>
        <v>1 3-phospho-D-glycerate_cyt = 1 2-phospho-D-glycerate_cyt</v>
      </c>
      <c r="C14" s="43" t="str">
        <f>G!C34</f>
        <v>3-phospho-D-glycerate + H+ = 2-phospho-D-glycerate</v>
      </c>
      <c r="D14" s="43" t="str">
        <f>G!D34</f>
        <v>phosphoglycerate mutase</v>
      </c>
      <c r="E14" s="43" t="str">
        <f>G!E34</f>
        <v>Y</v>
      </c>
      <c r="G14" s="43" t="str">
        <f t="shared" si="0"/>
        <v>G34</v>
      </c>
      <c r="H14" s="43" t="str">
        <f t="shared" si="1"/>
        <v>1 3-phospho-D-glycerate_cyt = 1 2-phospho-D-glycerate_cyt</v>
      </c>
      <c r="I14" s="43" t="s">
        <v>781</v>
      </c>
      <c r="J14" s="43" t="s">
        <v>782</v>
      </c>
      <c r="K14" s="43" t="str">
        <f t="shared" si="2"/>
        <v>-Inf</v>
      </c>
      <c r="L14" s="43" t="s">
        <v>783</v>
      </c>
      <c r="M14" s="43">
        <v>0</v>
      </c>
      <c r="N14" s="43">
        <v>1</v>
      </c>
      <c r="O14" s="43">
        <v>1</v>
      </c>
      <c r="P14" s="43">
        <v>1</v>
      </c>
      <c r="Q14" s="43">
        <v>1</v>
      </c>
      <c r="R14" s="43">
        <v>0.01</v>
      </c>
      <c r="V14" s="43"/>
      <c r="W14" s="43"/>
      <c r="X14" s="43"/>
      <c r="Y14" s="43"/>
      <c r="Z14" s="43" t="e">
        <f>INDEX(Mets!$B$2:$O$565,MATCH(CONCATENATE($C14,"_EXT"),Mets!$B$2:$B$565,0),COLUMN()-25)</f>
        <v>#N/A</v>
      </c>
      <c r="AA14" s="43" t="e">
        <f>INDEX(Mets!$B$2:$O$565,MATCH(CONCATENATE($C14,"_EXT"),Mets!$B$2:$B$565,0),COLUMN()-21)</f>
        <v>#N/A</v>
      </c>
      <c r="AB14" s="43" t="e">
        <f>INDEX(Mets!$B$2:$O$565,MATCH(CONCATENATE($C14,"_EXT"),Mets!$B$2:$B$565,0),COLUMN()-21)</f>
        <v>#N/A</v>
      </c>
      <c r="AC14" s="43" t="e">
        <f>INDEX(Mets!$B$2:$O$565,MATCH(CONCATENATE($C14,"_EXT"),Mets!$B$2:$B$565,0),COLUMN()-21)</f>
        <v>#N/A</v>
      </c>
      <c r="AD14" s="43" t="e">
        <f>INDEX(Mets!$B$2:$O$565,MATCH(CONCATENATE($C14,"_EXT"),Mets!$B$2:$B$565,0),COLUMN()-21)</f>
        <v>#N/A</v>
      </c>
      <c r="AE14" s="43" t="e">
        <f>INDEX(Mets!$B$2:$O$565,MATCH(CONCATENATE($C14,"_EXT"),Mets!$B$2:$B$565,0),COLUMN()-21)</f>
        <v>#N/A</v>
      </c>
      <c r="AF14" s="43" t="e">
        <f>INDEX(Mets!$B$2:$O$565,MATCH(CONCATENATE($C14,"_EXT"),Mets!$B$2:$B$565,0),COLUMN()-21)</f>
        <v>#N/A</v>
      </c>
      <c r="AG14" s="43" t="e">
        <f>INDEX(Mets!$B$2:$O$565,MATCH(CONCATENATE($C14,"_EXT"),Mets!$B$2:$B$565,0),COLUMN()-21)</f>
        <v>#N/A</v>
      </c>
      <c r="AH14" s="43" t="e">
        <f>INDEX(Mets!$B$2:$O$565,MATCH(CONCATENATE($C14,"_EXT"),Mets!$B$2:$B$565,0),COLUMN()-21)</f>
        <v>#N/A</v>
      </c>
      <c r="AI14" s="43" t="e">
        <f>INDEX(Mets!$B$2:$O$565,MATCH(CONCATENATE($C14,"_EXT"),Mets!$B$2:$B$565,0),COLUMN()-21)</f>
        <v>#N/A</v>
      </c>
      <c r="AK14" s="43">
        <f t="shared" si="3"/>
        <v>0</v>
      </c>
      <c r="AL14" s="43" t="str">
        <f t="shared" si="4"/>
        <v>'G34' '0';</v>
      </c>
    </row>
    <row r="15" spans="1:40">
      <c r="A15" s="43" t="str">
        <f>G!A39</f>
        <v>G39</v>
      </c>
      <c r="B15" s="43" t="str">
        <f>G!B39</f>
        <v>1 2-phospho-D-glycerate_cyt = 1 phosphoenolpyruvate_cyt + 1 H2O_cyt</v>
      </c>
      <c r="C15" s="43" t="str">
        <f>G!C39</f>
        <v>2-phospho-D-glycerate = phosphoenolpyruvate + H2O</v>
      </c>
      <c r="D15" s="43" t="str">
        <f>G!D39</f>
        <v>enolase</v>
      </c>
      <c r="E15" s="43" t="str">
        <f>G!E39</f>
        <v>Y</v>
      </c>
      <c r="G15" s="43" t="str">
        <f t="shared" si="0"/>
        <v>G39</v>
      </c>
      <c r="H15" s="43" t="str">
        <f t="shared" si="1"/>
        <v>1 2-phospho-D-glycerate_cyt = 1 phosphoenolpyruvate_cyt + 1 H2O_cyt</v>
      </c>
      <c r="I15" s="43" t="s">
        <v>781</v>
      </c>
      <c r="J15" s="43" t="s">
        <v>782</v>
      </c>
      <c r="K15" s="43" t="str">
        <f t="shared" si="2"/>
        <v>-Inf</v>
      </c>
      <c r="L15" s="43" t="s">
        <v>783</v>
      </c>
      <c r="M15" s="43">
        <v>0</v>
      </c>
      <c r="N15" s="43">
        <v>1</v>
      </c>
      <c r="O15" s="43">
        <v>1</v>
      </c>
      <c r="P15" s="43">
        <v>1</v>
      </c>
      <c r="Q15" s="43">
        <v>1</v>
      </c>
      <c r="R15" s="43">
        <v>0.01</v>
      </c>
      <c r="V15" s="43"/>
      <c r="W15" s="43"/>
      <c r="X15" s="43"/>
      <c r="Y15" s="43"/>
      <c r="Z15" s="43" t="e">
        <f>INDEX(Mets!$B$2:$O$565,MATCH(CONCATENATE($C15,"_EXT"),Mets!$B$2:$B$565,0),COLUMN()-25)</f>
        <v>#N/A</v>
      </c>
      <c r="AA15" s="43" t="e">
        <f>INDEX(Mets!$B$2:$O$565,MATCH(CONCATENATE($C15,"_EXT"),Mets!$B$2:$B$565,0),COLUMN()-21)</f>
        <v>#N/A</v>
      </c>
      <c r="AB15" s="43" t="e">
        <f>INDEX(Mets!$B$2:$O$565,MATCH(CONCATENATE($C15,"_EXT"),Mets!$B$2:$B$565,0),COLUMN()-21)</f>
        <v>#N/A</v>
      </c>
      <c r="AC15" s="43" t="e">
        <f>INDEX(Mets!$B$2:$O$565,MATCH(CONCATENATE($C15,"_EXT"),Mets!$B$2:$B$565,0),COLUMN()-21)</f>
        <v>#N/A</v>
      </c>
      <c r="AD15" s="43" t="e">
        <f>INDEX(Mets!$B$2:$O$565,MATCH(CONCATENATE($C15,"_EXT"),Mets!$B$2:$B$565,0),COLUMN()-21)</f>
        <v>#N/A</v>
      </c>
      <c r="AE15" s="43" t="e">
        <f>INDEX(Mets!$B$2:$O$565,MATCH(CONCATENATE($C15,"_EXT"),Mets!$B$2:$B$565,0),COLUMN()-21)</f>
        <v>#N/A</v>
      </c>
      <c r="AF15" s="43" t="e">
        <f>INDEX(Mets!$B$2:$O$565,MATCH(CONCATENATE($C15,"_EXT"),Mets!$B$2:$B$565,0),COLUMN()-21)</f>
        <v>#N/A</v>
      </c>
      <c r="AG15" s="43" t="e">
        <f>INDEX(Mets!$B$2:$O$565,MATCH(CONCATENATE($C15,"_EXT"),Mets!$B$2:$B$565,0),COLUMN()-21)</f>
        <v>#N/A</v>
      </c>
      <c r="AH15" s="43" t="e">
        <f>INDEX(Mets!$B$2:$O$565,MATCH(CONCATENATE($C15,"_EXT"),Mets!$B$2:$B$565,0),COLUMN()-21)</f>
        <v>#N/A</v>
      </c>
      <c r="AI15" s="43" t="e">
        <f>INDEX(Mets!$B$2:$O$565,MATCH(CONCATENATE($C15,"_EXT"),Mets!$B$2:$B$565,0),COLUMN()-21)</f>
        <v>#N/A</v>
      </c>
      <c r="AK15" s="43">
        <f t="shared" si="3"/>
        <v>0</v>
      </c>
      <c r="AL15" s="43" t="str">
        <f t="shared" si="4"/>
        <v>'G39' '0';</v>
      </c>
    </row>
    <row r="16" spans="1:40">
      <c r="A16" s="43" t="str">
        <f>G!A41</f>
        <v>G41</v>
      </c>
      <c r="B16" s="43" t="str">
        <f>G!B41</f>
        <v>1 ADP_cyt + 1 phosphoenolpyruvate_cyt + 1 H+_cyt = 1 ATP_cyt + 1 pyruvate_cyt</v>
      </c>
      <c r="C16" s="43" t="str">
        <f>G!C41</f>
        <v>ATP + pyruvate = ADP + phosphoenolpyruvate + 2 H+</v>
      </c>
      <c r="D16" s="43" t="str">
        <f>G!D41</f>
        <v>pyruvate kinase</v>
      </c>
      <c r="E16" s="43" t="str">
        <f>G!E41</f>
        <v>N</v>
      </c>
      <c r="G16" s="43" t="str">
        <f t="shared" si="0"/>
        <v>G41</v>
      </c>
      <c r="H16" s="43" t="str">
        <f t="shared" si="1"/>
        <v>1 ADP_cyt + 1 phosphoenolpyruvate_cyt + 1 H+_cyt = 1 ATP_cyt + 1 pyruvate_cyt</v>
      </c>
      <c r="I16" s="43" t="s">
        <v>781</v>
      </c>
      <c r="J16" s="43" t="s">
        <v>782</v>
      </c>
      <c r="K16" s="43">
        <f t="shared" si="2"/>
        <v>0</v>
      </c>
      <c r="L16" s="43" t="s">
        <v>783</v>
      </c>
      <c r="M16" s="43">
        <v>0</v>
      </c>
      <c r="N16" s="43">
        <v>1</v>
      </c>
      <c r="O16" s="43">
        <v>1</v>
      </c>
      <c r="P16" s="43">
        <v>1</v>
      </c>
      <c r="Q16" s="43">
        <v>1</v>
      </c>
      <c r="R16" s="43">
        <v>0.01</v>
      </c>
      <c r="V16" s="43"/>
      <c r="W16" s="43"/>
      <c r="X16" s="43"/>
      <c r="Y16" s="43"/>
      <c r="Z16" s="43" t="e">
        <f>INDEX(Mets!$B$2:$O$565,MATCH(CONCATENATE($C16,"_EXT"),Mets!$B$2:$B$565,0),COLUMN()-25)</f>
        <v>#N/A</v>
      </c>
      <c r="AA16" s="43" t="e">
        <f>INDEX(Mets!$B$2:$O$565,MATCH(CONCATENATE($C16,"_EXT"),Mets!$B$2:$B$565,0),COLUMN()-21)</f>
        <v>#N/A</v>
      </c>
      <c r="AB16" s="43" t="e">
        <f>INDEX(Mets!$B$2:$O$565,MATCH(CONCATENATE($C16,"_EXT"),Mets!$B$2:$B$565,0),COLUMN()-21)</f>
        <v>#N/A</v>
      </c>
      <c r="AC16" s="43" t="e">
        <f>INDEX(Mets!$B$2:$O$565,MATCH(CONCATENATE($C16,"_EXT"),Mets!$B$2:$B$565,0),COLUMN()-21)</f>
        <v>#N/A</v>
      </c>
      <c r="AD16" s="43" t="e">
        <f>INDEX(Mets!$B$2:$O$565,MATCH(CONCATENATE($C16,"_EXT"),Mets!$B$2:$B$565,0),COLUMN()-21)</f>
        <v>#N/A</v>
      </c>
      <c r="AE16" s="43" t="e">
        <f>INDEX(Mets!$B$2:$O$565,MATCH(CONCATENATE($C16,"_EXT"),Mets!$B$2:$B$565,0),COLUMN()-21)</f>
        <v>#N/A</v>
      </c>
      <c r="AF16" s="43" t="e">
        <f>INDEX(Mets!$B$2:$O$565,MATCH(CONCATENATE($C16,"_EXT"),Mets!$B$2:$B$565,0),COLUMN()-21)</f>
        <v>#N/A</v>
      </c>
      <c r="AG16" s="43" t="e">
        <f>INDEX(Mets!$B$2:$O$565,MATCH(CONCATENATE($C16,"_EXT"),Mets!$B$2:$B$565,0),COLUMN()-21)</f>
        <v>#N/A</v>
      </c>
      <c r="AH16" s="43" t="e">
        <f>INDEX(Mets!$B$2:$O$565,MATCH(CONCATENATE($C16,"_EXT"),Mets!$B$2:$B$565,0),COLUMN()-21)</f>
        <v>#N/A</v>
      </c>
      <c r="AI16" s="43" t="e">
        <f>INDEX(Mets!$B$2:$O$565,MATCH(CONCATENATE($C16,"_EXT"),Mets!$B$2:$B$565,0),COLUMN()-21)</f>
        <v>#N/A</v>
      </c>
      <c r="AK16" s="43">
        <f t="shared" si="3"/>
        <v>0</v>
      </c>
      <c r="AL16" s="43" t="str">
        <f t="shared" si="4"/>
        <v>'G41' '0';</v>
      </c>
    </row>
    <row r="17" spans="1:38" s="43" customFormat="1">
      <c r="A17" s="43" t="str">
        <f>G!A43</f>
        <v>G43</v>
      </c>
      <c r="B17" s="43" t="str">
        <f>G!B43</f>
        <v>1 oxaloacetate_cyt + 1 ATP_cyt = 1 CO2_cyt + 1 phosphoenolpyruvate_cyt + 1 ADP_cyt</v>
      </c>
      <c r="C17" s="43" t="str">
        <f>G!C43</f>
        <v>oxaloacetate + ATP = CO2 + phosphoenolpyruvate + ADP + H+</v>
      </c>
      <c r="D17" s="43" t="str">
        <f>G!D43</f>
        <v>phosphoenolpyruvate carboxykinase</v>
      </c>
      <c r="E17" s="43" t="str">
        <f>G!E43</f>
        <v>Y</v>
      </c>
      <c r="G17" s="43" t="str">
        <f t="shared" si="0"/>
        <v>G43</v>
      </c>
      <c r="H17" s="43" t="str">
        <f t="shared" si="1"/>
        <v>1 oxaloacetate_cyt + 1 ATP_cyt = 1 CO2_cyt + 1 phosphoenolpyruvate_cyt + 1 ADP_cyt</v>
      </c>
      <c r="I17" s="43" t="s">
        <v>781</v>
      </c>
      <c r="J17" s="43" t="s">
        <v>782</v>
      </c>
      <c r="K17" s="43" t="str">
        <f t="shared" si="2"/>
        <v>-Inf</v>
      </c>
      <c r="L17" s="43" t="s">
        <v>783</v>
      </c>
      <c r="M17" s="43">
        <v>0</v>
      </c>
      <c r="N17" s="43">
        <v>1</v>
      </c>
      <c r="O17" s="43">
        <v>1</v>
      </c>
      <c r="P17" s="43">
        <v>1</v>
      </c>
      <c r="Q17" s="43">
        <v>1</v>
      </c>
      <c r="R17" s="43">
        <v>0.01</v>
      </c>
      <c r="Z17" s="43" t="e">
        <f>INDEX(Mets!$B$2:$O$565,MATCH(CONCATENATE($C17,"_EXT"),Mets!$B$2:$B$565,0),COLUMN()-25)</f>
        <v>#N/A</v>
      </c>
      <c r="AA17" s="43" t="e">
        <f>INDEX(Mets!$B$2:$O$565,MATCH(CONCATENATE($C17,"_EXT"),Mets!$B$2:$B$565,0),COLUMN()-21)</f>
        <v>#N/A</v>
      </c>
      <c r="AB17" s="43" t="e">
        <f>INDEX(Mets!$B$2:$O$565,MATCH(CONCATENATE($C17,"_EXT"),Mets!$B$2:$B$565,0),COLUMN()-21)</f>
        <v>#N/A</v>
      </c>
      <c r="AC17" s="43" t="e">
        <f>INDEX(Mets!$B$2:$O$565,MATCH(CONCATENATE($C17,"_EXT"),Mets!$B$2:$B$565,0),COLUMN()-21)</f>
        <v>#N/A</v>
      </c>
      <c r="AD17" s="43" t="e">
        <f>INDEX(Mets!$B$2:$O$565,MATCH(CONCATENATE($C17,"_EXT"),Mets!$B$2:$B$565,0),COLUMN()-21)</f>
        <v>#N/A</v>
      </c>
      <c r="AE17" s="43" t="e">
        <f>INDEX(Mets!$B$2:$O$565,MATCH(CONCATENATE($C17,"_EXT"),Mets!$B$2:$B$565,0),COLUMN()-21)</f>
        <v>#N/A</v>
      </c>
      <c r="AF17" s="43" t="e">
        <f>INDEX(Mets!$B$2:$O$565,MATCH(CONCATENATE($C17,"_EXT"),Mets!$B$2:$B$565,0),COLUMN()-21)</f>
        <v>#N/A</v>
      </c>
      <c r="AG17" s="43" t="e">
        <f>INDEX(Mets!$B$2:$O$565,MATCH(CONCATENATE($C17,"_EXT"),Mets!$B$2:$B$565,0),COLUMN()-21)</f>
        <v>#N/A</v>
      </c>
      <c r="AH17" s="43" t="e">
        <f>INDEX(Mets!$B$2:$O$565,MATCH(CONCATENATE($C17,"_EXT"),Mets!$B$2:$B$565,0),COLUMN()-21)</f>
        <v>#N/A</v>
      </c>
      <c r="AI17" s="43" t="e">
        <f>INDEX(Mets!$B$2:$O$565,MATCH(CONCATENATE($C17,"_EXT"),Mets!$B$2:$B$565,0),COLUMN()-21)</f>
        <v>#N/A</v>
      </c>
      <c r="AK17" s="43">
        <f t="shared" si="3"/>
        <v>0</v>
      </c>
      <c r="AL17" s="43" t="str">
        <f t="shared" si="4"/>
        <v>'G43' '0';</v>
      </c>
    </row>
    <row r="18" spans="1:38">
      <c r="A18" s="43" t="str">
        <f>G!A49</f>
        <v>G49</v>
      </c>
      <c r="B18" s="43" t="str">
        <f>G!B49</f>
        <v>1 pyruvate_cyt + 1 CoA_mit + 1 NAD_cyt = 1 acetyl-CoA_mit + 1 CO2_cyt + 1 NADH_cyt</v>
      </c>
      <c r="C18" s="43" t="str">
        <f>G!C49</f>
        <v>Pyruvate + CoenzymeA + NAD = AcetylCoA + Carbon dioxide + NADH + Hcyt</v>
      </c>
      <c r="D18" s="43" t="str">
        <f>G!D49</f>
        <v>Pyruvate Dehydrogenase</v>
      </c>
      <c r="E18" s="43" t="str">
        <f>G!E49</f>
        <v>N</v>
      </c>
      <c r="G18" s="43" t="str">
        <f t="shared" si="0"/>
        <v>G49</v>
      </c>
      <c r="H18" s="43" t="str">
        <f t="shared" si="1"/>
        <v>1 pyruvate_cyt + 1 CoA_mit + 1 NAD_cyt = 1 acetyl-CoA_mit + 1 CO2_cyt + 1 NADH_cyt</v>
      </c>
      <c r="I18" s="43" t="s">
        <v>781</v>
      </c>
      <c r="J18" s="43" t="s">
        <v>782</v>
      </c>
      <c r="K18" s="43">
        <f t="shared" si="2"/>
        <v>0</v>
      </c>
      <c r="L18" s="43" t="s">
        <v>783</v>
      </c>
      <c r="M18" s="43">
        <v>0</v>
      </c>
      <c r="N18" s="43">
        <v>1</v>
      </c>
      <c r="O18" s="43">
        <v>1</v>
      </c>
      <c r="P18" s="43">
        <v>1</v>
      </c>
      <c r="Q18" s="43">
        <v>1</v>
      </c>
      <c r="R18" s="43">
        <v>0.01</v>
      </c>
      <c r="V18" s="43"/>
      <c r="W18" s="43"/>
      <c r="X18" s="43"/>
      <c r="Y18" s="43"/>
      <c r="Z18" s="43" t="e">
        <f>INDEX(Mets!$B$2:$O$565,MATCH(CONCATENATE($C18,"_EXT"),Mets!$B$2:$B$565,0),COLUMN()-25)</f>
        <v>#N/A</v>
      </c>
      <c r="AA18" s="43" t="e">
        <f>INDEX(Mets!$B$2:$O$565,MATCH(CONCATENATE($C18,"_EXT"),Mets!$B$2:$B$565,0),COLUMN()-21)</f>
        <v>#N/A</v>
      </c>
      <c r="AB18" s="43" t="e">
        <f>INDEX(Mets!$B$2:$O$565,MATCH(CONCATENATE($C18,"_EXT"),Mets!$B$2:$B$565,0),COLUMN()-21)</f>
        <v>#N/A</v>
      </c>
      <c r="AC18" s="43" t="e">
        <f>INDEX(Mets!$B$2:$O$565,MATCH(CONCATENATE($C18,"_EXT"),Mets!$B$2:$B$565,0),COLUMN()-21)</f>
        <v>#N/A</v>
      </c>
      <c r="AD18" s="43" t="e">
        <f>INDEX(Mets!$B$2:$O$565,MATCH(CONCATENATE($C18,"_EXT"),Mets!$B$2:$B$565,0),COLUMN()-21)</f>
        <v>#N/A</v>
      </c>
      <c r="AE18" s="43" t="e">
        <f>INDEX(Mets!$B$2:$O$565,MATCH(CONCATENATE($C18,"_EXT"),Mets!$B$2:$B$565,0),COLUMN()-21)</f>
        <v>#N/A</v>
      </c>
      <c r="AF18" s="43" t="e">
        <f>INDEX(Mets!$B$2:$O$565,MATCH(CONCATENATE($C18,"_EXT"),Mets!$B$2:$B$565,0),COLUMN()-21)</f>
        <v>#N/A</v>
      </c>
      <c r="AG18" s="43" t="e">
        <f>INDEX(Mets!$B$2:$O$565,MATCH(CONCATENATE($C18,"_EXT"),Mets!$B$2:$B$565,0),COLUMN()-21)</f>
        <v>#N/A</v>
      </c>
      <c r="AH18" s="43" t="e">
        <f>INDEX(Mets!$B$2:$O$565,MATCH(CONCATENATE($C18,"_EXT"),Mets!$B$2:$B$565,0),COLUMN()-21)</f>
        <v>#N/A</v>
      </c>
      <c r="AI18" s="43" t="e">
        <f>INDEX(Mets!$B$2:$O$565,MATCH(CONCATENATE($C18,"_EXT"),Mets!$B$2:$B$565,0),COLUMN()-21)</f>
        <v>#N/A</v>
      </c>
      <c r="AK18" s="43">
        <f t="shared" si="3"/>
        <v>0</v>
      </c>
      <c r="AL18" s="43" t="str">
        <f t="shared" si="4"/>
        <v>'G49' '0';</v>
      </c>
    </row>
    <row r="19" spans="1:38" s="43" customFormat="1">
      <c r="A19" s="43" t="str">
        <f>G!A50</f>
        <v>G50</v>
      </c>
      <c r="B19" s="43" t="str">
        <f>G!B50</f>
        <v>1 2-oxobutanoate_cyt + 1 CoA_cyt + 1 NAD_cyt = 1 propanoyl-CoA_cyt + 1 CO2_cyt + 1 NADH_cyt</v>
      </c>
      <c r="C19" s="43">
        <f>G!C50</f>
        <v>0</v>
      </c>
      <c r="D19" s="43">
        <f>G!D50</f>
        <v>0</v>
      </c>
      <c r="E19" s="43" t="str">
        <f>G!E50</f>
        <v>N</v>
      </c>
      <c r="G19" s="43" t="str">
        <f t="shared" si="0"/>
        <v>G50</v>
      </c>
      <c r="H19" s="43" t="str">
        <f t="shared" si="1"/>
        <v>1 2-oxobutanoate_cyt + 1 CoA_cyt + 1 NAD_cyt = 1 propanoyl-CoA_cyt + 1 CO2_cyt + 1 NADH_cyt</v>
      </c>
      <c r="I19" s="43" t="s">
        <v>781</v>
      </c>
      <c r="J19" s="43" t="s">
        <v>782</v>
      </c>
      <c r="K19" s="43">
        <f t="shared" si="2"/>
        <v>0</v>
      </c>
      <c r="L19" s="43" t="s">
        <v>783</v>
      </c>
      <c r="M19" s="43">
        <v>0</v>
      </c>
      <c r="N19" s="43">
        <v>1</v>
      </c>
      <c r="O19" s="43">
        <v>1</v>
      </c>
      <c r="P19" s="43">
        <v>1</v>
      </c>
      <c r="Q19" s="43">
        <v>1</v>
      </c>
      <c r="R19" s="43">
        <v>0.01</v>
      </c>
      <c r="Z19" s="43" t="e">
        <f>INDEX(Mets!$B$2:$O$565,MATCH(CONCATENATE($C19,"_EXT"),Mets!$B$2:$B$565,0),COLUMN()-25)</f>
        <v>#N/A</v>
      </c>
      <c r="AA19" s="43" t="e">
        <f>INDEX(Mets!$B$2:$O$565,MATCH(CONCATENATE($C19,"_EXT"),Mets!$B$2:$B$565,0),COLUMN()-21)</f>
        <v>#N/A</v>
      </c>
      <c r="AB19" s="43" t="e">
        <f>INDEX(Mets!$B$2:$O$565,MATCH(CONCATENATE($C19,"_EXT"),Mets!$B$2:$B$565,0),COLUMN()-21)</f>
        <v>#N/A</v>
      </c>
      <c r="AC19" s="43" t="e">
        <f>INDEX(Mets!$B$2:$O$565,MATCH(CONCATENATE($C19,"_EXT"),Mets!$B$2:$B$565,0),COLUMN()-21)</f>
        <v>#N/A</v>
      </c>
      <c r="AD19" s="43" t="e">
        <f>INDEX(Mets!$B$2:$O$565,MATCH(CONCATENATE($C19,"_EXT"),Mets!$B$2:$B$565,0),COLUMN()-21)</f>
        <v>#N/A</v>
      </c>
      <c r="AE19" s="43" t="e">
        <f>INDEX(Mets!$B$2:$O$565,MATCH(CONCATENATE($C19,"_EXT"),Mets!$B$2:$B$565,0),COLUMN()-21)</f>
        <v>#N/A</v>
      </c>
      <c r="AF19" s="43" t="e">
        <f>INDEX(Mets!$B$2:$O$565,MATCH(CONCATENATE($C19,"_EXT"),Mets!$B$2:$B$565,0),COLUMN()-21)</f>
        <v>#N/A</v>
      </c>
      <c r="AG19" s="43" t="e">
        <f>INDEX(Mets!$B$2:$O$565,MATCH(CONCATENATE($C19,"_EXT"),Mets!$B$2:$B$565,0),COLUMN()-21)</f>
        <v>#N/A</v>
      </c>
      <c r="AH19" s="43" t="e">
        <f>INDEX(Mets!$B$2:$O$565,MATCH(CONCATENATE($C19,"_EXT"),Mets!$B$2:$B$565,0),COLUMN()-21)</f>
        <v>#N/A</v>
      </c>
      <c r="AI19" s="43" t="e">
        <f>INDEX(Mets!$B$2:$O$565,MATCH(CONCATENATE($C19,"_EXT"),Mets!$B$2:$B$565,0),COLUMN()-21)</f>
        <v>#N/A</v>
      </c>
      <c r="AK19" s="43">
        <f t="shared" si="3"/>
        <v>0</v>
      </c>
      <c r="AL19" s="43" t="str">
        <f t="shared" si="4"/>
        <v>'G50' '0';</v>
      </c>
    </row>
    <row r="20" spans="1:38">
      <c r="A20" s="43" t="str">
        <f>G!A52</f>
        <v>G52</v>
      </c>
      <c r="B20" s="43" t="str">
        <f>G!B52</f>
        <v>1 acetate_cyt + 1 ATP_cyt + 1 CoA_cyt = 1 acetyl-CoA_cyt + 1 diphosphate_cyt + 1 AMP_cyt</v>
      </c>
      <c r="C20" s="43" t="str">
        <f>G!C52</f>
        <v>acetate + ATP + coenzyme A = acetyl-CoA + diphosphate + AMP + H+</v>
      </c>
      <c r="D20" s="43" t="str">
        <f>G!D52</f>
        <v>acetyl-coenzyme Asynthetase</v>
      </c>
      <c r="E20" s="43" t="str">
        <f>G!E52</f>
        <v>N</v>
      </c>
      <c r="G20" s="43" t="str">
        <f t="shared" si="0"/>
        <v>G52</v>
      </c>
      <c r="H20" s="43" t="str">
        <f t="shared" si="1"/>
        <v>1 acetate_cyt + 1 ATP_cyt + 1 CoA_cyt = 1 acetyl-CoA_cyt + 1 diphosphate_cyt + 1 AMP_cyt</v>
      </c>
      <c r="I20" s="43" t="s">
        <v>781</v>
      </c>
      <c r="J20" s="43" t="s">
        <v>782</v>
      </c>
      <c r="K20" s="43">
        <f t="shared" si="2"/>
        <v>0</v>
      </c>
      <c r="L20" s="43" t="s">
        <v>783</v>
      </c>
      <c r="M20" s="43">
        <v>0</v>
      </c>
      <c r="N20" s="43">
        <v>1</v>
      </c>
      <c r="O20" s="43">
        <v>1</v>
      </c>
      <c r="P20" s="43">
        <v>1</v>
      </c>
      <c r="Q20" s="43">
        <v>1</v>
      </c>
      <c r="R20" s="43">
        <v>0.01</v>
      </c>
      <c r="V20" s="43"/>
      <c r="W20" s="43"/>
      <c r="X20" s="43"/>
      <c r="Y20" s="43"/>
      <c r="Z20" s="43" t="e">
        <f>INDEX(Mets!$B$2:$O$565,MATCH(CONCATENATE($C20,"_EXT"),Mets!$B$2:$B$565,0),COLUMN()-25)</f>
        <v>#N/A</v>
      </c>
      <c r="AA20" s="43" t="e">
        <f>INDEX(Mets!$B$2:$O$565,MATCH(CONCATENATE($C20,"_EXT"),Mets!$B$2:$B$565,0),COLUMN()-21)</f>
        <v>#N/A</v>
      </c>
      <c r="AB20" s="43" t="e">
        <f>INDEX(Mets!$B$2:$O$565,MATCH(CONCATENATE($C20,"_EXT"),Mets!$B$2:$B$565,0),COLUMN()-21)</f>
        <v>#N/A</v>
      </c>
      <c r="AC20" s="43" t="e">
        <f>INDEX(Mets!$B$2:$O$565,MATCH(CONCATENATE($C20,"_EXT"),Mets!$B$2:$B$565,0),COLUMN()-21)</f>
        <v>#N/A</v>
      </c>
      <c r="AD20" s="43" t="e">
        <f>INDEX(Mets!$B$2:$O$565,MATCH(CONCATENATE($C20,"_EXT"),Mets!$B$2:$B$565,0),COLUMN()-21)</f>
        <v>#N/A</v>
      </c>
      <c r="AE20" s="43" t="e">
        <f>INDEX(Mets!$B$2:$O$565,MATCH(CONCATENATE($C20,"_EXT"),Mets!$B$2:$B$565,0),COLUMN()-21)</f>
        <v>#N/A</v>
      </c>
      <c r="AF20" s="43" t="e">
        <f>INDEX(Mets!$B$2:$O$565,MATCH(CONCATENATE($C20,"_EXT"),Mets!$B$2:$B$565,0),COLUMN()-21)</f>
        <v>#N/A</v>
      </c>
      <c r="AG20" s="43" t="e">
        <f>INDEX(Mets!$B$2:$O$565,MATCH(CONCATENATE($C20,"_EXT"),Mets!$B$2:$B$565,0),COLUMN()-21)</f>
        <v>#N/A</v>
      </c>
      <c r="AH20" s="43" t="e">
        <f>INDEX(Mets!$B$2:$O$565,MATCH(CONCATENATE($C20,"_EXT"),Mets!$B$2:$B$565,0),COLUMN()-21)</f>
        <v>#N/A</v>
      </c>
      <c r="AI20" s="43" t="e">
        <f>INDEX(Mets!$B$2:$O$565,MATCH(CONCATENATE($C20,"_EXT"),Mets!$B$2:$B$565,0),COLUMN()-21)</f>
        <v>#N/A</v>
      </c>
      <c r="AK20" s="43">
        <f t="shared" si="3"/>
        <v>0</v>
      </c>
      <c r="AL20" s="43" t="str">
        <f t="shared" si="4"/>
        <v>'G52' '0';</v>
      </c>
    </row>
    <row r="21" spans="1:38">
      <c r="A21" s="43" t="str">
        <f>G!A53</f>
        <v>G53</v>
      </c>
      <c r="B21" s="43" t="str">
        <f>G!B53</f>
        <v>1 propanoate_cyt + 1 ATP_cyt + 1 CoA_cyt = 1 propanoyl-CoA_cyt + 1 AMP_cyt + 1 diphosphate_cyt</v>
      </c>
      <c r="C21" s="43">
        <f>G!C53</f>
        <v>0</v>
      </c>
      <c r="D21" s="43">
        <f>G!D53</f>
        <v>0</v>
      </c>
      <c r="E21" s="43" t="str">
        <f>G!E53</f>
        <v>N</v>
      </c>
      <c r="G21" s="43" t="str">
        <f t="shared" si="0"/>
        <v>G53</v>
      </c>
      <c r="H21" s="43" t="str">
        <f t="shared" si="1"/>
        <v>1 propanoate_cyt + 1 ATP_cyt + 1 CoA_cyt = 1 propanoyl-CoA_cyt + 1 AMP_cyt + 1 diphosphate_cyt</v>
      </c>
      <c r="I21" s="43" t="s">
        <v>781</v>
      </c>
      <c r="J21" s="43" t="s">
        <v>782</v>
      </c>
      <c r="K21" s="43">
        <f t="shared" si="2"/>
        <v>0</v>
      </c>
      <c r="L21" s="43" t="s">
        <v>783</v>
      </c>
      <c r="M21" s="43">
        <v>0</v>
      </c>
      <c r="N21" s="43">
        <v>1</v>
      </c>
      <c r="O21" s="43">
        <v>1</v>
      </c>
      <c r="P21" s="43">
        <v>1</v>
      </c>
      <c r="Q21" s="43">
        <v>1</v>
      </c>
      <c r="R21" s="43">
        <v>0.01</v>
      </c>
      <c r="V21" s="43"/>
      <c r="W21" s="43"/>
      <c r="X21" s="43"/>
      <c r="Y21" s="43"/>
      <c r="Z21" s="43" t="e">
        <f>INDEX(Mets!$B$2:$O$565,MATCH(CONCATENATE($C21,"_EXT"),Mets!$B$2:$B$565,0),COLUMN()-25)</f>
        <v>#N/A</v>
      </c>
      <c r="AA21" s="43" t="e">
        <f>INDEX(Mets!$B$2:$O$565,MATCH(CONCATENATE($C21,"_EXT"),Mets!$B$2:$B$565,0),COLUMN()-21)</f>
        <v>#N/A</v>
      </c>
      <c r="AB21" s="43" t="e">
        <f>INDEX(Mets!$B$2:$O$565,MATCH(CONCATENATE($C21,"_EXT"),Mets!$B$2:$B$565,0),COLUMN()-21)</f>
        <v>#N/A</v>
      </c>
      <c r="AC21" s="43" t="e">
        <f>INDEX(Mets!$B$2:$O$565,MATCH(CONCATENATE($C21,"_EXT"),Mets!$B$2:$B$565,0),COLUMN()-21)</f>
        <v>#N/A</v>
      </c>
      <c r="AD21" s="43" t="e">
        <f>INDEX(Mets!$B$2:$O$565,MATCH(CONCATENATE($C21,"_EXT"),Mets!$B$2:$B$565,0),COLUMN()-21)</f>
        <v>#N/A</v>
      </c>
      <c r="AE21" s="43" t="e">
        <f>INDEX(Mets!$B$2:$O$565,MATCH(CONCATENATE($C21,"_EXT"),Mets!$B$2:$B$565,0),COLUMN()-21)</f>
        <v>#N/A</v>
      </c>
      <c r="AF21" s="43" t="e">
        <f>INDEX(Mets!$B$2:$O$565,MATCH(CONCATENATE($C21,"_EXT"),Mets!$B$2:$B$565,0),COLUMN()-21)</f>
        <v>#N/A</v>
      </c>
      <c r="AG21" s="43" t="e">
        <f>INDEX(Mets!$B$2:$O$565,MATCH(CONCATENATE($C21,"_EXT"),Mets!$B$2:$B$565,0),COLUMN()-21)</f>
        <v>#N/A</v>
      </c>
      <c r="AH21" s="43" t="e">
        <f>INDEX(Mets!$B$2:$O$565,MATCH(CONCATENATE($C21,"_EXT"),Mets!$B$2:$B$565,0),COLUMN()-21)</f>
        <v>#N/A</v>
      </c>
      <c r="AI21" s="43" t="e">
        <f>INDEX(Mets!$B$2:$O$565,MATCH(CONCATENATE($C21,"_EXT"),Mets!$B$2:$B$565,0),COLUMN()-21)</f>
        <v>#N/A</v>
      </c>
      <c r="AK21" s="43">
        <f t="shared" si="3"/>
        <v>0</v>
      </c>
      <c r="AL21" s="43" t="str">
        <f t="shared" si="4"/>
        <v>'G53' '0';</v>
      </c>
    </row>
    <row r="22" spans="1:38" s="43" customFormat="1">
      <c r="A22" s="43" t="str">
        <f>G!A55</f>
        <v>G55</v>
      </c>
      <c r="B22" s="43" t="str">
        <f>G!B55</f>
        <v>1 acetylphosphate_cyt + 1 ADP_cyt = 1 acetate_cyt + 1 ATP_cyt</v>
      </c>
      <c r="C22" s="43">
        <f>G!C55</f>
        <v>0</v>
      </c>
      <c r="D22" s="43" t="str">
        <f>G!D55</f>
        <v>K13788</v>
      </c>
      <c r="E22" s="43" t="str">
        <f>G!E55</f>
        <v>N</v>
      </c>
      <c r="G22" s="43" t="str">
        <f t="shared" si="0"/>
        <v>G55</v>
      </c>
      <c r="H22" s="43" t="str">
        <f t="shared" si="1"/>
        <v>1 acetylphosphate_cyt + 1 ADP_cyt = 1 acetate_cyt + 1 ATP_cyt</v>
      </c>
      <c r="I22" s="43" t="s">
        <v>781</v>
      </c>
      <c r="J22" s="43" t="s">
        <v>782</v>
      </c>
      <c r="K22" s="43">
        <f t="shared" si="2"/>
        <v>0</v>
      </c>
      <c r="L22" s="43" t="s">
        <v>783</v>
      </c>
      <c r="M22" s="43">
        <v>0</v>
      </c>
      <c r="N22" s="43">
        <v>1</v>
      </c>
      <c r="O22" s="43">
        <v>1</v>
      </c>
      <c r="P22" s="43">
        <v>1</v>
      </c>
      <c r="Q22" s="43">
        <v>1</v>
      </c>
      <c r="R22" s="43">
        <v>0.01</v>
      </c>
      <c r="Z22" s="43" t="e">
        <f>INDEX(Mets!$B$2:$O$565,MATCH(CONCATENATE($C22,"_EXT"),Mets!$B$2:$B$565,0),COLUMN()-25)</f>
        <v>#N/A</v>
      </c>
      <c r="AA22" s="43" t="e">
        <f>INDEX(Mets!$B$2:$O$565,MATCH(CONCATENATE($C22,"_EXT"),Mets!$B$2:$B$565,0),COLUMN()-21)</f>
        <v>#N/A</v>
      </c>
      <c r="AB22" s="43" t="e">
        <f>INDEX(Mets!$B$2:$O$565,MATCH(CONCATENATE($C22,"_EXT"),Mets!$B$2:$B$565,0),COLUMN()-21)</f>
        <v>#N/A</v>
      </c>
      <c r="AC22" s="43" t="e">
        <f>INDEX(Mets!$B$2:$O$565,MATCH(CONCATENATE($C22,"_EXT"),Mets!$B$2:$B$565,0),COLUMN()-21)</f>
        <v>#N/A</v>
      </c>
      <c r="AD22" s="43" t="e">
        <f>INDEX(Mets!$B$2:$O$565,MATCH(CONCATENATE($C22,"_EXT"),Mets!$B$2:$B$565,0),COLUMN()-21)</f>
        <v>#N/A</v>
      </c>
      <c r="AE22" s="43" t="e">
        <f>INDEX(Mets!$B$2:$O$565,MATCH(CONCATENATE($C22,"_EXT"),Mets!$B$2:$B$565,0),COLUMN()-21)</f>
        <v>#N/A</v>
      </c>
      <c r="AF22" s="43" t="e">
        <f>INDEX(Mets!$B$2:$O$565,MATCH(CONCATENATE($C22,"_EXT"),Mets!$B$2:$B$565,0),COLUMN()-21)</f>
        <v>#N/A</v>
      </c>
      <c r="AG22" s="43" t="e">
        <f>INDEX(Mets!$B$2:$O$565,MATCH(CONCATENATE($C22,"_EXT"),Mets!$B$2:$B$565,0),COLUMN()-21)</f>
        <v>#N/A</v>
      </c>
      <c r="AH22" s="43" t="e">
        <f>INDEX(Mets!$B$2:$O$565,MATCH(CONCATENATE($C22,"_EXT"),Mets!$B$2:$B$565,0),COLUMN()-21)</f>
        <v>#N/A</v>
      </c>
      <c r="AI22" s="43" t="e">
        <f>INDEX(Mets!$B$2:$O$565,MATCH(CONCATENATE($C22,"_EXT"),Mets!$B$2:$B$565,0),COLUMN()-21)</f>
        <v>#N/A</v>
      </c>
      <c r="AK22" s="43">
        <f t="shared" si="3"/>
        <v>0</v>
      </c>
      <c r="AL22" s="43" t="str">
        <f t="shared" si="4"/>
        <v>'G55' '0';</v>
      </c>
    </row>
    <row r="23" spans="1:38" s="43" customFormat="1">
      <c r="A23" s="43" t="str">
        <f>G!A56</f>
        <v>G56</v>
      </c>
      <c r="B23" s="43" t="str">
        <f>G!B56</f>
        <v>1 propanoylphosphate_cyt + 1 ADP_cyt = 1 propanoate_cyt + 1 ATP_cyt</v>
      </c>
      <c r="C23" s="43">
        <f>G!C56</f>
        <v>0</v>
      </c>
      <c r="D23" s="43">
        <f>G!D56</f>
        <v>0</v>
      </c>
      <c r="E23" s="43" t="str">
        <f>G!E56</f>
        <v>N</v>
      </c>
      <c r="G23" s="43" t="str">
        <f t="shared" si="0"/>
        <v>G56</v>
      </c>
      <c r="H23" s="43" t="str">
        <f t="shared" si="1"/>
        <v>1 propanoylphosphate_cyt + 1 ADP_cyt = 1 propanoate_cyt + 1 ATP_cyt</v>
      </c>
      <c r="I23" s="43" t="s">
        <v>781</v>
      </c>
      <c r="J23" s="43" t="s">
        <v>782</v>
      </c>
      <c r="K23" s="43">
        <f t="shared" si="2"/>
        <v>0</v>
      </c>
      <c r="L23" s="43" t="s">
        <v>783</v>
      </c>
      <c r="M23" s="43">
        <v>0</v>
      </c>
      <c r="N23" s="43">
        <v>1</v>
      </c>
      <c r="O23" s="43">
        <v>1</v>
      </c>
      <c r="P23" s="43">
        <v>1</v>
      </c>
      <c r="Q23" s="43">
        <v>1</v>
      </c>
      <c r="R23" s="43">
        <v>0.01</v>
      </c>
      <c r="Z23" s="43" t="e">
        <f>INDEX(Mets!$B$2:$O$565,MATCH(CONCATENATE($C23,"_EXT"),Mets!$B$2:$B$565,0),COLUMN()-25)</f>
        <v>#N/A</v>
      </c>
      <c r="AA23" s="43" t="e">
        <f>INDEX(Mets!$B$2:$O$565,MATCH(CONCATENATE($C23,"_EXT"),Mets!$B$2:$B$565,0),COLUMN()-21)</f>
        <v>#N/A</v>
      </c>
      <c r="AB23" s="43" t="e">
        <f>INDEX(Mets!$B$2:$O$565,MATCH(CONCATENATE($C23,"_EXT"),Mets!$B$2:$B$565,0),COLUMN()-21)</f>
        <v>#N/A</v>
      </c>
      <c r="AC23" s="43" t="e">
        <f>INDEX(Mets!$B$2:$O$565,MATCH(CONCATENATE($C23,"_EXT"),Mets!$B$2:$B$565,0),COLUMN()-21)</f>
        <v>#N/A</v>
      </c>
      <c r="AD23" s="43" t="e">
        <f>INDEX(Mets!$B$2:$O$565,MATCH(CONCATENATE($C23,"_EXT"),Mets!$B$2:$B$565,0),COLUMN()-21)</f>
        <v>#N/A</v>
      </c>
      <c r="AE23" s="43" t="e">
        <f>INDEX(Mets!$B$2:$O$565,MATCH(CONCATENATE($C23,"_EXT"),Mets!$B$2:$B$565,0),COLUMN()-21)</f>
        <v>#N/A</v>
      </c>
      <c r="AF23" s="43" t="e">
        <f>INDEX(Mets!$B$2:$O$565,MATCH(CONCATENATE($C23,"_EXT"),Mets!$B$2:$B$565,0),COLUMN()-21)</f>
        <v>#N/A</v>
      </c>
      <c r="AG23" s="43" t="e">
        <f>INDEX(Mets!$B$2:$O$565,MATCH(CONCATENATE($C23,"_EXT"),Mets!$B$2:$B$565,0),COLUMN()-21)</f>
        <v>#N/A</v>
      </c>
      <c r="AH23" s="43" t="e">
        <f>INDEX(Mets!$B$2:$O$565,MATCH(CONCATENATE($C23,"_EXT"),Mets!$B$2:$B$565,0),COLUMN()-21)</f>
        <v>#N/A</v>
      </c>
      <c r="AI23" s="43" t="e">
        <f>INDEX(Mets!$B$2:$O$565,MATCH(CONCATENATE($C23,"_EXT"),Mets!$B$2:$B$565,0),COLUMN()-21)</f>
        <v>#N/A</v>
      </c>
      <c r="AK23" s="43">
        <f t="shared" si="3"/>
        <v>0</v>
      </c>
      <c r="AL23" s="43" t="str">
        <f t="shared" si="4"/>
        <v>'G56' '0';</v>
      </c>
    </row>
    <row r="24" spans="1:38" s="43" customFormat="1">
      <c r="A24" s="43" t="str">
        <f>G!A58</f>
        <v>G58</v>
      </c>
      <c r="B24" s="43" t="str">
        <f>G!B58</f>
        <v>1 acetylphosphate_cyt + 1 CoA_cyt = 1 acetyl-CoA_cyt + 1 phosphate_cyt</v>
      </c>
      <c r="C24" s="43" t="str">
        <f>G!C58</f>
        <v xml:space="preserve">ATP + acetate &lt;=&gt; ADP + acetyl phosphate </v>
      </c>
      <c r="D24" s="43" t="str">
        <f>G!D58</f>
        <v>K00925</v>
      </c>
      <c r="E24" s="43" t="str">
        <f>G!E58</f>
        <v>Y</v>
      </c>
      <c r="G24" s="43" t="str">
        <f t="shared" si="0"/>
        <v>G58</v>
      </c>
      <c r="H24" s="43" t="str">
        <f t="shared" si="1"/>
        <v>1 acetylphosphate_cyt + 1 CoA_cyt = 1 acetyl-CoA_cyt + 1 phosphate_cyt</v>
      </c>
      <c r="I24" s="43" t="s">
        <v>781</v>
      </c>
      <c r="J24" s="43" t="s">
        <v>782</v>
      </c>
      <c r="K24" s="43" t="str">
        <f t="shared" si="2"/>
        <v>-Inf</v>
      </c>
      <c r="L24" s="43" t="s">
        <v>783</v>
      </c>
      <c r="M24" s="43">
        <v>0</v>
      </c>
      <c r="N24" s="43">
        <v>1</v>
      </c>
      <c r="O24" s="43">
        <v>1</v>
      </c>
      <c r="P24" s="43">
        <v>1</v>
      </c>
      <c r="Q24" s="43">
        <v>1</v>
      </c>
      <c r="R24" s="43">
        <v>0.01</v>
      </c>
      <c r="Z24" s="43" t="e">
        <f>INDEX(Mets!$B$2:$O$565,MATCH(CONCATENATE($C24,"_EXT"),Mets!$B$2:$B$565,0),COLUMN()-25)</f>
        <v>#N/A</v>
      </c>
      <c r="AA24" s="43" t="e">
        <f>INDEX(Mets!$B$2:$O$565,MATCH(CONCATENATE($C24,"_EXT"),Mets!$B$2:$B$565,0),COLUMN()-21)</f>
        <v>#N/A</v>
      </c>
      <c r="AB24" s="43" t="e">
        <f>INDEX(Mets!$B$2:$O$565,MATCH(CONCATENATE($C24,"_EXT"),Mets!$B$2:$B$565,0),COLUMN()-21)</f>
        <v>#N/A</v>
      </c>
      <c r="AC24" s="43" t="e">
        <f>INDEX(Mets!$B$2:$O$565,MATCH(CONCATENATE($C24,"_EXT"),Mets!$B$2:$B$565,0),COLUMN()-21)</f>
        <v>#N/A</v>
      </c>
      <c r="AD24" s="43" t="e">
        <f>INDEX(Mets!$B$2:$O$565,MATCH(CONCATENATE($C24,"_EXT"),Mets!$B$2:$B$565,0),COLUMN()-21)</f>
        <v>#N/A</v>
      </c>
      <c r="AE24" s="43" t="e">
        <f>INDEX(Mets!$B$2:$O$565,MATCH(CONCATENATE($C24,"_EXT"),Mets!$B$2:$B$565,0),COLUMN()-21)</f>
        <v>#N/A</v>
      </c>
      <c r="AF24" s="43" t="e">
        <f>INDEX(Mets!$B$2:$O$565,MATCH(CONCATENATE($C24,"_EXT"),Mets!$B$2:$B$565,0),COLUMN()-21)</f>
        <v>#N/A</v>
      </c>
      <c r="AG24" s="43" t="e">
        <f>INDEX(Mets!$B$2:$O$565,MATCH(CONCATENATE($C24,"_EXT"),Mets!$B$2:$B$565,0),COLUMN()-21)</f>
        <v>#N/A</v>
      </c>
      <c r="AH24" s="43" t="e">
        <f>INDEX(Mets!$B$2:$O$565,MATCH(CONCATENATE($C24,"_EXT"),Mets!$B$2:$B$565,0),COLUMN()-21)</f>
        <v>#N/A</v>
      </c>
      <c r="AI24" s="43" t="e">
        <f>INDEX(Mets!$B$2:$O$565,MATCH(CONCATENATE($C24,"_EXT"),Mets!$B$2:$B$565,0),COLUMN()-21)</f>
        <v>#N/A</v>
      </c>
      <c r="AK24" s="43">
        <f t="shared" si="3"/>
        <v>0</v>
      </c>
      <c r="AL24" s="43" t="str">
        <f t="shared" si="4"/>
        <v>'G58' '0';</v>
      </c>
    </row>
    <row r="25" spans="1:38" s="43" customFormat="1">
      <c r="A25" s="43" t="str">
        <f>G!A59</f>
        <v>G59</v>
      </c>
      <c r="B25" s="43" t="str">
        <f>G!B59</f>
        <v>1 propanoylphosphate_cyt + 1 CoA_cyt = 1 propanoyl-CoA_cyt + 1 phosphate_cyt</v>
      </c>
      <c r="C25" s="43">
        <f>G!C59</f>
        <v>0</v>
      </c>
      <c r="D25" s="43" t="str">
        <f>G!D59</f>
        <v>K00925</v>
      </c>
      <c r="E25" s="43" t="str">
        <f>G!E59</f>
        <v>Y</v>
      </c>
      <c r="G25" s="43" t="str">
        <f t="shared" si="0"/>
        <v>G59</v>
      </c>
      <c r="H25" s="43" t="str">
        <f t="shared" si="1"/>
        <v>1 propanoylphosphate_cyt + 1 CoA_cyt = 1 propanoyl-CoA_cyt + 1 phosphate_cyt</v>
      </c>
      <c r="I25" s="43" t="s">
        <v>781</v>
      </c>
      <c r="J25" s="43" t="s">
        <v>782</v>
      </c>
      <c r="K25" s="43" t="str">
        <f t="shared" si="2"/>
        <v>-Inf</v>
      </c>
      <c r="L25" s="43" t="s">
        <v>783</v>
      </c>
      <c r="M25" s="43">
        <v>0</v>
      </c>
      <c r="N25" s="43">
        <v>1</v>
      </c>
      <c r="O25" s="43">
        <v>1</v>
      </c>
      <c r="P25" s="43">
        <v>1</v>
      </c>
      <c r="Q25" s="43">
        <v>1</v>
      </c>
      <c r="R25" s="43">
        <v>0.01</v>
      </c>
      <c r="Z25" s="43" t="e">
        <f>INDEX(Mets!$B$2:$O$565,MATCH(CONCATENATE($C25,"_EXT"),Mets!$B$2:$B$565,0),COLUMN()-25)</f>
        <v>#N/A</v>
      </c>
      <c r="AA25" s="43" t="e">
        <f>INDEX(Mets!$B$2:$O$565,MATCH(CONCATENATE($C25,"_EXT"),Mets!$B$2:$B$565,0),COLUMN()-21)</f>
        <v>#N/A</v>
      </c>
      <c r="AB25" s="43" t="e">
        <f>INDEX(Mets!$B$2:$O$565,MATCH(CONCATENATE($C25,"_EXT"),Mets!$B$2:$B$565,0),COLUMN()-21)</f>
        <v>#N/A</v>
      </c>
      <c r="AC25" s="43" t="e">
        <f>INDEX(Mets!$B$2:$O$565,MATCH(CONCATENATE($C25,"_EXT"),Mets!$B$2:$B$565,0),COLUMN()-21)</f>
        <v>#N/A</v>
      </c>
      <c r="AD25" s="43" t="e">
        <f>INDEX(Mets!$B$2:$O$565,MATCH(CONCATENATE($C25,"_EXT"),Mets!$B$2:$B$565,0),COLUMN()-21)</f>
        <v>#N/A</v>
      </c>
      <c r="AE25" s="43" t="e">
        <f>INDEX(Mets!$B$2:$O$565,MATCH(CONCATENATE($C25,"_EXT"),Mets!$B$2:$B$565,0),COLUMN()-21)</f>
        <v>#N/A</v>
      </c>
      <c r="AF25" s="43" t="e">
        <f>INDEX(Mets!$B$2:$O$565,MATCH(CONCATENATE($C25,"_EXT"),Mets!$B$2:$B$565,0),COLUMN()-21)</f>
        <v>#N/A</v>
      </c>
      <c r="AG25" s="43" t="e">
        <f>INDEX(Mets!$B$2:$O$565,MATCH(CONCATENATE($C25,"_EXT"),Mets!$B$2:$B$565,0),COLUMN()-21)</f>
        <v>#N/A</v>
      </c>
      <c r="AH25" s="43" t="e">
        <f>INDEX(Mets!$B$2:$O$565,MATCH(CONCATENATE($C25,"_EXT"),Mets!$B$2:$B$565,0),COLUMN()-21)</f>
        <v>#N/A</v>
      </c>
      <c r="AI25" s="43" t="e">
        <f>INDEX(Mets!$B$2:$O$565,MATCH(CONCATENATE($C25,"_EXT"),Mets!$B$2:$B$565,0),COLUMN()-21)</f>
        <v>#N/A</v>
      </c>
      <c r="AK25" s="43">
        <f t="shared" si="3"/>
        <v>0</v>
      </c>
      <c r="AL25" s="43" t="str">
        <f t="shared" si="4"/>
        <v>'G59' '0';</v>
      </c>
    </row>
    <row r="26" spans="1:38" s="43" customFormat="1">
      <c r="A26" s="43" t="str">
        <f>G!A61</f>
        <v>G61</v>
      </c>
      <c r="B26" s="43" t="str">
        <f>G!B61</f>
        <v>1 acetyl-CoA_mit + 1 succinate_cyt = 1 acetate_cyt + 1 succinyl-CoA_mit</v>
      </c>
      <c r="C26" s="43" t="str">
        <f>G!C61</f>
        <v>acetyl-CoA + 1 succinate = acetate + 1 succinyl-coa</v>
      </c>
      <c r="D26" s="43" t="str">
        <f>G!D61</f>
        <v>acetyl-CoA hydrolase/transferase</v>
      </c>
      <c r="E26" s="43" t="str">
        <f>G!E61</f>
        <v>Y</v>
      </c>
      <c r="G26" s="43" t="str">
        <f t="shared" si="0"/>
        <v>G61</v>
      </c>
      <c r="H26" s="43" t="str">
        <f t="shared" si="1"/>
        <v>1 acetyl-CoA_mit + 1 succinate_cyt = 1 acetate_cyt + 1 succinyl-CoA_mit</v>
      </c>
      <c r="I26" s="43" t="s">
        <v>781</v>
      </c>
      <c r="J26" s="43" t="s">
        <v>782</v>
      </c>
      <c r="K26" s="43" t="str">
        <f t="shared" si="2"/>
        <v>-Inf</v>
      </c>
      <c r="L26" s="43" t="s">
        <v>783</v>
      </c>
      <c r="M26" s="43">
        <v>0</v>
      </c>
      <c r="N26" s="43">
        <v>1</v>
      </c>
      <c r="O26" s="43">
        <v>1</v>
      </c>
      <c r="P26" s="43">
        <v>1</v>
      </c>
      <c r="Q26" s="43">
        <v>1</v>
      </c>
      <c r="R26" s="43">
        <v>0.01</v>
      </c>
      <c r="Z26" s="43" t="e">
        <f>INDEX(Mets!$B$2:$O$565,MATCH(CONCATENATE($C26,"_EXT"),Mets!$B$2:$B$565,0),COLUMN()-25)</f>
        <v>#N/A</v>
      </c>
      <c r="AA26" s="43" t="e">
        <f>INDEX(Mets!$B$2:$O$565,MATCH(CONCATENATE($C26,"_EXT"),Mets!$B$2:$B$565,0),COLUMN()-21)</f>
        <v>#N/A</v>
      </c>
      <c r="AB26" s="43" t="e">
        <f>INDEX(Mets!$B$2:$O$565,MATCH(CONCATENATE($C26,"_EXT"),Mets!$B$2:$B$565,0),COLUMN()-21)</f>
        <v>#N/A</v>
      </c>
      <c r="AC26" s="43" t="e">
        <f>INDEX(Mets!$B$2:$O$565,MATCH(CONCATENATE($C26,"_EXT"),Mets!$B$2:$B$565,0),COLUMN()-21)</f>
        <v>#N/A</v>
      </c>
      <c r="AD26" s="43" t="e">
        <f>INDEX(Mets!$B$2:$O$565,MATCH(CONCATENATE($C26,"_EXT"),Mets!$B$2:$B$565,0),COLUMN()-21)</f>
        <v>#N/A</v>
      </c>
      <c r="AE26" s="43" t="e">
        <f>INDEX(Mets!$B$2:$O$565,MATCH(CONCATENATE($C26,"_EXT"),Mets!$B$2:$B$565,0),COLUMN()-21)</f>
        <v>#N/A</v>
      </c>
      <c r="AF26" s="43" t="e">
        <f>INDEX(Mets!$B$2:$O$565,MATCH(CONCATENATE($C26,"_EXT"),Mets!$B$2:$B$565,0),COLUMN()-21)</f>
        <v>#N/A</v>
      </c>
      <c r="AG26" s="43" t="e">
        <f>INDEX(Mets!$B$2:$O$565,MATCH(CONCATENATE($C26,"_EXT"),Mets!$B$2:$B$565,0),COLUMN()-21)</f>
        <v>#N/A</v>
      </c>
      <c r="AH26" s="43" t="e">
        <f>INDEX(Mets!$B$2:$O$565,MATCH(CONCATENATE($C26,"_EXT"),Mets!$B$2:$B$565,0),COLUMN()-21)</f>
        <v>#N/A</v>
      </c>
      <c r="AI26" s="43" t="e">
        <f>INDEX(Mets!$B$2:$O$565,MATCH(CONCATENATE($C26,"_EXT"),Mets!$B$2:$B$565,0),COLUMN()-21)</f>
        <v>#N/A</v>
      </c>
      <c r="AK26" s="43">
        <f t="shared" si="3"/>
        <v>0</v>
      </c>
      <c r="AL26" s="43" t="str">
        <f t="shared" si="4"/>
        <v>'G61' '0';</v>
      </c>
    </row>
    <row r="27" spans="1:38" s="43" customFormat="1">
      <c r="A27" s="43" t="str">
        <f>G!A63</f>
        <v>G63</v>
      </c>
      <c r="B27" s="43" t="str">
        <f>G!B63</f>
        <v>1 acetaldehyde_cyt + 1 NAD_cyt + 1 H2O_cyt = 1 NADH_cyt + 1 acetate_cyt + 2 H+_cyt</v>
      </c>
      <c r="C27" s="43" t="str">
        <f>G!C63</f>
        <v>acetaldehyde + NAD + H2O = NADH + acetate + 2 H+</v>
      </c>
      <c r="D27" s="43" t="str">
        <f>G!D63</f>
        <v>aldehyde dehydrogenase</v>
      </c>
      <c r="E27" s="43" t="str">
        <f>G!E63</f>
        <v>Y</v>
      </c>
      <c r="G27" s="43" t="str">
        <f t="shared" si="0"/>
        <v>G63</v>
      </c>
      <c r="H27" s="43" t="str">
        <f t="shared" si="1"/>
        <v>1 acetaldehyde_cyt + 1 NAD_cyt + 1 H2O_cyt = 1 NADH_cyt + 1 acetate_cyt + 2 H+_cyt</v>
      </c>
      <c r="I27" s="43" t="s">
        <v>781</v>
      </c>
      <c r="J27" s="43" t="s">
        <v>782</v>
      </c>
      <c r="K27" s="43" t="str">
        <f t="shared" si="2"/>
        <v>-Inf</v>
      </c>
      <c r="L27" s="43" t="s">
        <v>783</v>
      </c>
      <c r="M27" s="43">
        <v>0</v>
      </c>
      <c r="N27" s="43">
        <v>1</v>
      </c>
      <c r="O27" s="43">
        <v>1</v>
      </c>
      <c r="P27" s="43">
        <v>1</v>
      </c>
      <c r="Q27" s="43">
        <v>1</v>
      </c>
      <c r="R27" s="43">
        <v>0.01</v>
      </c>
      <c r="Z27" s="43" t="e">
        <f>INDEX(Mets!$B$2:$O$565,MATCH(CONCATENATE($C27,"_EXT"),Mets!$B$2:$B$565,0),COLUMN()-25)</f>
        <v>#N/A</v>
      </c>
      <c r="AA27" s="43" t="e">
        <f>INDEX(Mets!$B$2:$O$565,MATCH(CONCATENATE($C27,"_EXT"),Mets!$B$2:$B$565,0),COLUMN()-21)</f>
        <v>#N/A</v>
      </c>
      <c r="AB27" s="43" t="e">
        <f>INDEX(Mets!$B$2:$O$565,MATCH(CONCATENATE($C27,"_EXT"),Mets!$B$2:$B$565,0),COLUMN()-21)</f>
        <v>#N/A</v>
      </c>
      <c r="AC27" s="43" t="e">
        <f>INDEX(Mets!$B$2:$O$565,MATCH(CONCATENATE($C27,"_EXT"),Mets!$B$2:$B$565,0),COLUMN()-21)</f>
        <v>#N/A</v>
      </c>
      <c r="AD27" s="43" t="e">
        <f>INDEX(Mets!$B$2:$O$565,MATCH(CONCATENATE($C27,"_EXT"),Mets!$B$2:$B$565,0),COLUMN()-21)</f>
        <v>#N/A</v>
      </c>
      <c r="AE27" s="43" t="e">
        <f>INDEX(Mets!$B$2:$O$565,MATCH(CONCATENATE($C27,"_EXT"),Mets!$B$2:$B$565,0),COLUMN()-21)</f>
        <v>#N/A</v>
      </c>
      <c r="AF27" s="43" t="e">
        <f>INDEX(Mets!$B$2:$O$565,MATCH(CONCATENATE($C27,"_EXT"),Mets!$B$2:$B$565,0),COLUMN()-21)</f>
        <v>#N/A</v>
      </c>
      <c r="AG27" s="43" t="e">
        <f>INDEX(Mets!$B$2:$O$565,MATCH(CONCATENATE($C27,"_EXT"),Mets!$B$2:$B$565,0),COLUMN()-21)</f>
        <v>#N/A</v>
      </c>
      <c r="AH27" s="43" t="e">
        <f>INDEX(Mets!$B$2:$O$565,MATCH(CONCATENATE($C27,"_EXT"),Mets!$B$2:$B$565,0),COLUMN()-21)</f>
        <v>#N/A</v>
      </c>
      <c r="AI27" s="43" t="e">
        <f>INDEX(Mets!$B$2:$O$565,MATCH(CONCATENATE($C27,"_EXT"),Mets!$B$2:$B$565,0),COLUMN()-21)</f>
        <v>#N/A</v>
      </c>
      <c r="AK27" s="43">
        <f t="shared" si="3"/>
        <v>0</v>
      </c>
      <c r="AL27" s="43" t="str">
        <f t="shared" si="4"/>
        <v>'G63' '0';</v>
      </c>
    </row>
    <row r="28" spans="1:38" s="43" customFormat="1">
      <c r="A28" s="43" t="str">
        <f>G!A67</f>
        <v>G67</v>
      </c>
      <c r="B28" s="43" t="str">
        <f>G!B67</f>
        <v>1 acetaldehyde_cyt + 1 NADH_cyt + 1 H+_cyt = 1 ethanol_cyt + 1 NAD_cyt</v>
      </c>
      <c r="C28" s="43" t="str">
        <f>G!C67</f>
        <v>acetaldehyde + NADH + H+ = ethanol + NAD+</v>
      </c>
      <c r="D28" s="43" t="str">
        <f>G!D67</f>
        <v>alcohol dehydrogenase</v>
      </c>
      <c r="E28" s="43" t="str">
        <f>G!E67</f>
        <v>Y</v>
      </c>
      <c r="G28" s="43" t="str">
        <f t="shared" si="0"/>
        <v>G67</v>
      </c>
      <c r="H28" s="43" t="str">
        <f t="shared" si="1"/>
        <v>1 acetaldehyde_cyt + 1 NADH_cyt + 1 H+_cyt = 1 ethanol_cyt + 1 NAD_cyt</v>
      </c>
      <c r="I28" s="43" t="s">
        <v>781</v>
      </c>
      <c r="J28" s="43" t="s">
        <v>782</v>
      </c>
      <c r="K28" s="43" t="str">
        <f t="shared" si="2"/>
        <v>-Inf</v>
      </c>
      <c r="L28" s="43" t="s">
        <v>783</v>
      </c>
      <c r="M28" s="43">
        <v>0</v>
      </c>
      <c r="N28" s="43">
        <v>1</v>
      </c>
      <c r="O28" s="43">
        <v>1</v>
      </c>
      <c r="P28" s="43">
        <v>1</v>
      </c>
      <c r="Q28" s="43">
        <v>1</v>
      </c>
      <c r="R28" s="43">
        <v>0.01</v>
      </c>
      <c r="Z28" s="43" t="e">
        <f>INDEX(Mets!$B$2:$O$565,MATCH(CONCATENATE($C28,"_EXT"),Mets!$B$2:$B$565,0),COLUMN()-25)</f>
        <v>#N/A</v>
      </c>
      <c r="AA28" s="43" t="e">
        <f>INDEX(Mets!$B$2:$O$565,MATCH(CONCATENATE($C28,"_EXT"),Mets!$B$2:$B$565,0),COLUMN()-21)</f>
        <v>#N/A</v>
      </c>
      <c r="AB28" s="43" t="e">
        <f>INDEX(Mets!$B$2:$O$565,MATCH(CONCATENATE($C28,"_EXT"),Mets!$B$2:$B$565,0),COLUMN()-21)</f>
        <v>#N/A</v>
      </c>
      <c r="AC28" s="43" t="e">
        <f>INDEX(Mets!$B$2:$O$565,MATCH(CONCATENATE($C28,"_EXT"),Mets!$B$2:$B$565,0),COLUMN()-21)</f>
        <v>#N/A</v>
      </c>
      <c r="AD28" s="43" t="e">
        <f>INDEX(Mets!$B$2:$O$565,MATCH(CONCATENATE($C28,"_EXT"),Mets!$B$2:$B$565,0),COLUMN()-21)</f>
        <v>#N/A</v>
      </c>
      <c r="AE28" s="43" t="e">
        <f>INDEX(Mets!$B$2:$O$565,MATCH(CONCATENATE($C28,"_EXT"),Mets!$B$2:$B$565,0),COLUMN()-21)</f>
        <v>#N/A</v>
      </c>
      <c r="AF28" s="43" t="e">
        <f>INDEX(Mets!$B$2:$O$565,MATCH(CONCATENATE($C28,"_EXT"),Mets!$B$2:$B$565,0),COLUMN()-21)</f>
        <v>#N/A</v>
      </c>
      <c r="AG28" s="43" t="e">
        <f>INDEX(Mets!$B$2:$O$565,MATCH(CONCATENATE($C28,"_EXT"),Mets!$B$2:$B$565,0),COLUMN()-21)</f>
        <v>#N/A</v>
      </c>
      <c r="AH28" s="43" t="e">
        <f>INDEX(Mets!$B$2:$O$565,MATCH(CONCATENATE($C28,"_EXT"),Mets!$B$2:$B$565,0),COLUMN()-21)</f>
        <v>#N/A</v>
      </c>
      <c r="AI28" s="43" t="e">
        <f>INDEX(Mets!$B$2:$O$565,MATCH(CONCATENATE($C28,"_EXT"),Mets!$B$2:$B$565,0),COLUMN()-21)</f>
        <v>#N/A</v>
      </c>
      <c r="AK28" s="43">
        <f t="shared" si="3"/>
        <v>0</v>
      </c>
      <c r="AL28" s="43" t="str">
        <f t="shared" si="4"/>
        <v>'G67' '0';</v>
      </c>
    </row>
    <row r="29" spans="1:38" s="43" customFormat="1">
      <c r="A29" s="43" t="str">
        <f>G!A75</f>
        <v>G75</v>
      </c>
      <c r="B29" s="43" t="str">
        <f>G!B75</f>
        <v>1 bicarbonate_cyt + 1 pyruvate_cyt + 1 ATP_cyt = 1 phosphate_cyt + 1 oxaloacetate_cyt + 1 ADP_cyt + 1 H+_cyt</v>
      </c>
      <c r="C29" s="43" t="str">
        <f>G!C75</f>
        <v>bicarbonate + pyruvate + ATP = phosphate + oxaloacetate + ADP + 2 H+</v>
      </c>
      <c r="D29" s="43" t="str">
        <f>G!D75</f>
        <v>pyruvate carboxylase</v>
      </c>
      <c r="E29" s="43" t="str">
        <f>G!E75</f>
        <v>N</v>
      </c>
      <c r="G29" s="43" t="str">
        <f t="shared" si="0"/>
        <v>G75</v>
      </c>
      <c r="H29" s="43" t="str">
        <f t="shared" si="1"/>
        <v>1 bicarbonate_cyt + 1 pyruvate_cyt + 1 ATP_cyt = 1 phosphate_cyt + 1 oxaloacetate_cyt + 1 ADP_cyt + 1 H+_cyt</v>
      </c>
      <c r="I29" s="43" t="s">
        <v>781</v>
      </c>
      <c r="J29" s="43" t="s">
        <v>782</v>
      </c>
      <c r="K29" s="43">
        <f t="shared" si="2"/>
        <v>0</v>
      </c>
      <c r="L29" s="43" t="s">
        <v>783</v>
      </c>
      <c r="M29" s="43">
        <v>0</v>
      </c>
      <c r="N29" s="43">
        <v>1</v>
      </c>
      <c r="O29" s="43">
        <v>1</v>
      </c>
      <c r="P29" s="43">
        <v>1</v>
      </c>
      <c r="Q29" s="43">
        <v>1</v>
      </c>
      <c r="R29" s="43">
        <v>0.01</v>
      </c>
      <c r="Z29" s="43" t="e">
        <f>INDEX(Mets!$B$2:$O$565,MATCH(CONCATENATE($C29,"_EXT"),Mets!$B$2:$B$565,0),COLUMN()-25)</f>
        <v>#N/A</v>
      </c>
      <c r="AA29" s="43" t="e">
        <f>INDEX(Mets!$B$2:$O$565,MATCH(CONCATENATE($C29,"_EXT"),Mets!$B$2:$B$565,0),COLUMN()-21)</f>
        <v>#N/A</v>
      </c>
      <c r="AB29" s="43" t="e">
        <f>INDEX(Mets!$B$2:$O$565,MATCH(CONCATENATE($C29,"_EXT"),Mets!$B$2:$B$565,0),COLUMN()-21)</f>
        <v>#N/A</v>
      </c>
      <c r="AC29" s="43" t="e">
        <f>INDEX(Mets!$B$2:$O$565,MATCH(CONCATENATE($C29,"_EXT"),Mets!$B$2:$B$565,0),COLUMN()-21)</f>
        <v>#N/A</v>
      </c>
      <c r="AD29" s="43" t="e">
        <f>INDEX(Mets!$B$2:$O$565,MATCH(CONCATENATE($C29,"_EXT"),Mets!$B$2:$B$565,0),COLUMN()-21)</f>
        <v>#N/A</v>
      </c>
      <c r="AE29" s="43" t="e">
        <f>INDEX(Mets!$B$2:$O$565,MATCH(CONCATENATE($C29,"_EXT"),Mets!$B$2:$B$565,0),COLUMN()-21)</f>
        <v>#N/A</v>
      </c>
      <c r="AF29" s="43" t="e">
        <f>INDEX(Mets!$B$2:$O$565,MATCH(CONCATENATE($C29,"_EXT"),Mets!$B$2:$B$565,0),COLUMN()-21)</f>
        <v>#N/A</v>
      </c>
      <c r="AG29" s="43" t="e">
        <f>INDEX(Mets!$B$2:$O$565,MATCH(CONCATENATE($C29,"_EXT"),Mets!$B$2:$B$565,0),COLUMN()-21)</f>
        <v>#N/A</v>
      </c>
      <c r="AH29" s="43" t="e">
        <f>INDEX(Mets!$B$2:$O$565,MATCH(CONCATENATE($C29,"_EXT"),Mets!$B$2:$B$565,0),COLUMN()-21)</f>
        <v>#N/A</v>
      </c>
      <c r="AI29" s="43" t="e">
        <f>INDEX(Mets!$B$2:$O$565,MATCH(CONCATENATE($C29,"_EXT"),Mets!$B$2:$B$565,0),COLUMN()-21)</f>
        <v>#N/A</v>
      </c>
      <c r="AK29" s="43">
        <f t="shared" si="3"/>
        <v>0</v>
      </c>
      <c r="AL29" s="43" t="str">
        <f t="shared" si="4"/>
        <v>'G75' '0';</v>
      </c>
    </row>
    <row r="30" spans="1:38" s="43" customFormat="1">
      <c r="A30" s="43" t="str">
        <f>G!A78</f>
        <v>G78</v>
      </c>
      <c r="B30" s="43" t="str">
        <f>G!B78</f>
        <v>1 malate_cyt + 1 NAD_cyt = 1 NADH_cyt + 1 CO2_cyt + 1 pyruvate_cyt</v>
      </c>
      <c r="C30" s="43" t="str">
        <f>G!C78</f>
        <v>(S)-malate + NADP = NADPH + CO2 + pyruvate</v>
      </c>
      <c r="D30" s="43" t="str">
        <f>G!D78</f>
        <v>NADP-dependent malic enzyme</v>
      </c>
      <c r="E30" s="43" t="str">
        <f>G!E78</f>
        <v>N</v>
      </c>
      <c r="G30" s="43" t="str">
        <f t="shared" si="0"/>
        <v>G78</v>
      </c>
      <c r="H30" s="43" t="str">
        <f t="shared" si="1"/>
        <v>1 malate_cyt + 1 NAD_cyt = 1 NADH_cyt + 1 CO2_cyt + 1 pyruvate_cyt</v>
      </c>
      <c r="I30" s="43" t="s">
        <v>781</v>
      </c>
      <c r="J30" s="43" t="s">
        <v>782</v>
      </c>
      <c r="K30" s="43">
        <f t="shared" si="2"/>
        <v>0</v>
      </c>
      <c r="L30" s="43" t="s">
        <v>783</v>
      </c>
      <c r="M30" s="43">
        <v>0</v>
      </c>
      <c r="N30" s="43">
        <v>1</v>
      </c>
      <c r="O30" s="43">
        <v>1</v>
      </c>
      <c r="P30" s="43">
        <v>1</v>
      </c>
      <c r="Q30" s="43">
        <v>1</v>
      </c>
      <c r="R30" s="43">
        <v>0.01</v>
      </c>
      <c r="Z30" s="43" t="e">
        <f>INDEX(Mets!$B$2:$O$565,MATCH(CONCATENATE($C30,"_EXT"),Mets!$B$2:$B$565,0),COLUMN()-25)</f>
        <v>#N/A</v>
      </c>
      <c r="AA30" s="43" t="e">
        <f>INDEX(Mets!$B$2:$O$565,MATCH(CONCATENATE($C30,"_EXT"),Mets!$B$2:$B$565,0),COLUMN()-21)</f>
        <v>#N/A</v>
      </c>
      <c r="AB30" s="43" t="e">
        <f>INDEX(Mets!$B$2:$O$565,MATCH(CONCATENATE($C30,"_EXT"),Mets!$B$2:$B$565,0),COLUMN()-21)</f>
        <v>#N/A</v>
      </c>
      <c r="AC30" s="43" t="e">
        <f>INDEX(Mets!$B$2:$O$565,MATCH(CONCATENATE($C30,"_EXT"),Mets!$B$2:$B$565,0),COLUMN()-21)</f>
        <v>#N/A</v>
      </c>
      <c r="AD30" s="43" t="e">
        <f>INDEX(Mets!$B$2:$O$565,MATCH(CONCATENATE($C30,"_EXT"),Mets!$B$2:$B$565,0),COLUMN()-21)</f>
        <v>#N/A</v>
      </c>
      <c r="AE30" s="43" t="e">
        <f>INDEX(Mets!$B$2:$O$565,MATCH(CONCATENATE($C30,"_EXT"),Mets!$B$2:$B$565,0),COLUMN()-21)</f>
        <v>#N/A</v>
      </c>
      <c r="AF30" s="43" t="e">
        <f>INDEX(Mets!$B$2:$O$565,MATCH(CONCATENATE($C30,"_EXT"),Mets!$B$2:$B$565,0),COLUMN()-21)</f>
        <v>#N/A</v>
      </c>
      <c r="AG30" s="43" t="e">
        <f>INDEX(Mets!$B$2:$O$565,MATCH(CONCATENATE($C30,"_EXT"),Mets!$B$2:$B$565,0),COLUMN()-21)</f>
        <v>#N/A</v>
      </c>
      <c r="AH30" s="43" t="e">
        <f>INDEX(Mets!$B$2:$O$565,MATCH(CONCATENATE($C30,"_EXT"),Mets!$B$2:$B$565,0),COLUMN()-21)</f>
        <v>#N/A</v>
      </c>
      <c r="AI30" s="43" t="e">
        <f>INDEX(Mets!$B$2:$O$565,MATCH(CONCATENATE($C30,"_EXT"),Mets!$B$2:$B$565,0),COLUMN()-21)</f>
        <v>#N/A</v>
      </c>
      <c r="AK30" s="43">
        <f t="shared" si="3"/>
        <v>0</v>
      </c>
      <c r="AL30" s="43" t="str">
        <f t="shared" si="4"/>
        <v>'G78' '0';</v>
      </c>
    </row>
    <row r="31" spans="1:38" s="43" customFormat="1">
      <c r="A31" s="43" t="str">
        <f>G!A81</f>
        <v>G81</v>
      </c>
      <c r="B31" s="43" t="str">
        <f>G!B81</f>
        <v>1 acetyl-CoA_cyt + 1 glyoxylate_cyt + 1 H2O_cyt = 1 malate_cyt + 1 CoA_cyt + 1 H+_cyt</v>
      </c>
      <c r="C31" s="43" t="str">
        <f>G!C81</f>
        <v>acetyl-CoA + glyoxylate + H2O = (S)-malate + coenzyme A + H+</v>
      </c>
      <c r="D31" s="43" t="str">
        <f>G!D81</f>
        <v>malate synthase</v>
      </c>
      <c r="E31" s="43" t="str">
        <f>G!E81</f>
        <v>N</v>
      </c>
      <c r="G31" s="43" t="str">
        <f t="shared" si="0"/>
        <v>G81</v>
      </c>
      <c r="H31" s="43" t="str">
        <f t="shared" si="1"/>
        <v>1 acetyl-CoA_cyt + 1 glyoxylate_cyt + 1 H2O_cyt = 1 malate_cyt + 1 CoA_cyt + 1 H+_cyt</v>
      </c>
      <c r="I31" s="43" t="s">
        <v>781</v>
      </c>
      <c r="J31" s="43" t="s">
        <v>782</v>
      </c>
      <c r="K31" s="43">
        <f t="shared" si="2"/>
        <v>0</v>
      </c>
      <c r="L31" s="43" t="s">
        <v>783</v>
      </c>
      <c r="M31" s="43">
        <v>0</v>
      </c>
      <c r="N31" s="43">
        <v>1</v>
      </c>
      <c r="O31" s="43">
        <v>1</v>
      </c>
      <c r="P31" s="43">
        <v>1</v>
      </c>
      <c r="Q31" s="43">
        <v>1</v>
      </c>
      <c r="R31" s="43">
        <v>0.01</v>
      </c>
      <c r="Z31" s="43" t="e">
        <f>INDEX(Mets!$B$2:$O$565,MATCH(CONCATENATE($C31,"_EXT"),Mets!$B$2:$B$565,0),COLUMN()-25)</f>
        <v>#N/A</v>
      </c>
      <c r="AA31" s="43" t="e">
        <f>INDEX(Mets!$B$2:$O$565,MATCH(CONCATENATE($C31,"_EXT"),Mets!$B$2:$B$565,0),COLUMN()-21)</f>
        <v>#N/A</v>
      </c>
      <c r="AB31" s="43" t="e">
        <f>INDEX(Mets!$B$2:$O$565,MATCH(CONCATENATE($C31,"_EXT"),Mets!$B$2:$B$565,0),COLUMN()-21)</f>
        <v>#N/A</v>
      </c>
      <c r="AC31" s="43" t="e">
        <f>INDEX(Mets!$B$2:$O$565,MATCH(CONCATENATE($C31,"_EXT"),Mets!$B$2:$B$565,0),COLUMN()-21)</f>
        <v>#N/A</v>
      </c>
      <c r="AD31" s="43" t="e">
        <f>INDEX(Mets!$B$2:$O$565,MATCH(CONCATENATE($C31,"_EXT"),Mets!$B$2:$B$565,0),COLUMN()-21)</f>
        <v>#N/A</v>
      </c>
      <c r="AE31" s="43" t="e">
        <f>INDEX(Mets!$B$2:$O$565,MATCH(CONCATENATE($C31,"_EXT"),Mets!$B$2:$B$565,0),COLUMN()-21)</f>
        <v>#N/A</v>
      </c>
      <c r="AF31" s="43" t="e">
        <f>INDEX(Mets!$B$2:$O$565,MATCH(CONCATENATE($C31,"_EXT"),Mets!$B$2:$B$565,0),COLUMN()-21)</f>
        <v>#N/A</v>
      </c>
      <c r="AG31" s="43" t="e">
        <f>INDEX(Mets!$B$2:$O$565,MATCH(CONCATENATE($C31,"_EXT"),Mets!$B$2:$B$565,0),COLUMN()-21)</f>
        <v>#N/A</v>
      </c>
      <c r="AH31" s="43" t="e">
        <f>INDEX(Mets!$B$2:$O$565,MATCH(CONCATENATE($C31,"_EXT"),Mets!$B$2:$B$565,0),COLUMN()-21)</f>
        <v>#N/A</v>
      </c>
      <c r="AI31" s="43" t="e">
        <f>INDEX(Mets!$B$2:$O$565,MATCH(CONCATENATE($C31,"_EXT"),Mets!$B$2:$B$565,0),COLUMN()-21)</f>
        <v>#N/A</v>
      </c>
      <c r="AK31" s="43">
        <f t="shared" si="3"/>
        <v>0</v>
      </c>
      <c r="AL31" s="43" t="str">
        <f t="shared" si="4"/>
        <v>'G81' '0';</v>
      </c>
    </row>
    <row r="32" spans="1:38" s="43" customFormat="1">
      <c r="A32" s="43" t="str">
        <f>G!A83</f>
        <v>G83</v>
      </c>
      <c r="B32" s="43" t="str">
        <f>G!B83</f>
        <v>1 D-threo-isocitrate_cyt = 1 glyoxylate_cyt + 1 succinate_cyt</v>
      </c>
      <c r="C32" s="43" t="str">
        <f>G!C83</f>
        <v>D-threo-isocitrate ↔ glyoxylate + succinate</v>
      </c>
      <c r="D32" s="43" t="str">
        <f>G!D83</f>
        <v>isocitrate lyase</v>
      </c>
      <c r="E32" s="43" t="str">
        <f>G!E83</f>
        <v>Y</v>
      </c>
      <c r="G32" s="43" t="str">
        <f t="shared" si="0"/>
        <v>G83</v>
      </c>
      <c r="H32" s="43" t="str">
        <f t="shared" si="1"/>
        <v>1 D-threo-isocitrate_cyt = 1 glyoxylate_cyt + 1 succinate_cyt</v>
      </c>
      <c r="I32" s="43" t="s">
        <v>781</v>
      </c>
      <c r="J32" s="43" t="s">
        <v>782</v>
      </c>
      <c r="K32" s="43" t="str">
        <f t="shared" si="2"/>
        <v>-Inf</v>
      </c>
      <c r="L32" s="43" t="s">
        <v>783</v>
      </c>
      <c r="M32" s="43">
        <v>0</v>
      </c>
      <c r="N32" s="43">
        <v>1</v>
      </c>
      <c r="O32" s="43">
        <v>1</v>
      </c>
      <c r="P32" s="43">
        <v>1</v>
      </c>
      <c r="Q32" s="43">
        <v>1</v>
      </c>
      <c r="R32" s="43">
        <v>0.01</v>
      </c>
      <c r="Z32" s="43" t="e">
        <f>INDEX(Mets!$B$2:$O$565,MATCH(CONCATENATE($C32,"_EXT"),Mets!$B$2:$B$565,0),COLUMN()-25)</f>
        <v>#N/A</v>
      </c>
      <c r="AA32" s="43" t="e">
        <f>INDEX(Mets!$B$2:$O$565,MATCH(CONCATENATE($C32,"_EXT"),Mets!$B$2:$B$565,0),COLUMN()-21)</f>
        <v>#N/A</v>
      </c>
      <c r="AB32" s="43" t="e">
        <f>INDEX(Mets!$B$2:$O$565,MATCH(CONCATENATE($C32,"_EXT"),Mets!$B$2:$B$565,0),COLUMN()-21)</f>
        <v>#N/A</v>
      </c>
      <c r="AC32" s="43" t="e">
        <f>INDEX(Mets!$B$2:$O$565,MATCH(CONCATENATE($C32,"_EXT"),Mets!$B$2:$B$565,0),COLUMN()-21)</f>
        <v>#N/A</v>
      </c>
      <c r="AD32" s="43" t="e">
        <f>INDEX(Mets!$B$2:$O$565,MATCH(CONCATENATE($C32,"_EXT"),Mets!$B$2:$B$565,0),COLUMN()-21)</f>
        <v>#N/A</v>
      </c>
      <c r="AE32" s="43" t="e">
        <f>INDEX(Mets!$B$2:$O$565,MATCH(CONCATENATE($C32,"_EXT"),Mets!$B$2:$B$565,0),COLUMN()-21)</f>
        <v>#N/A</v>
      </c>
      <c r="AF32" s="43" t="e">
        <f>INDEX(Mets!$B$2:$O$565,MATCH(CONCATENATE($C32,"_EXT"),Mets!$B$2:$B$565,0),COLUMN()-21)</f>
        <v>#N/A</v>
      </c>
      <c r="AG32" s="43" t="e">
        <f>INDEX(Mets!$B$2:$O$565,MATCH(CONCATENATE($C32,"_EXT"),Mets!$B$2:$B$565,0),COLUMN()-21)</f>
        <v>#N/A</v>
      </c>
      <c r="AH32" s="43" t="e">
        <f>INDEX(Mets!$B$2:$O$565,MATCH(CONCATENATE($C32,"_EXT"),Mets!$B$2:$B$565,0),COLUMN()-21)</f>
        <v>#N/A</v>
      </c>
      <c r="AI32" s="43" t="e">
        <f>INDEX(Mets!$B$2:$O$565,MATCH(CONCATENATE($C32,"_EXT"),Mets!$B$2:$B$565,0),COLUMN()-21)</f>
        <v>#N/A</v>
      </c>
      <c r="AK32" s="43">
        <f t="shared" si="3"/>
        <v>0</v>
      </c>
      <c r="AL32" s="43" t="str">
        <f t="shared" si="4"/>
        <v>'G83' '0';</v>
      </c>
    </row>
    <row r="33" spans="1:38" s="43" customFormat="1">
      <c r="A33" s="43" t="str">
        <f>G!A85</f>
        <v>G85</v>
      </c>
      <c r="B33" s="43" t="str">
        <f>G!B85</f>
        <v>1 formate_cyt + 1 NAD_cyt = 1 CO2_cyt + 1 NADH_cyt</v>
      </c>
      <c r="C33" s="43" t="str">
        <f>G!C85</f>
        <v>formate + NAD+ ↔ CO2 + NADH</v>
      </c>
      <c r="D33" s="43" t="str">
        <f>G!D85</f>
        <v>formate dehyrdrogenase (Treated as irreversible)</v>
      </c>
      <c r="E33" s="43" t="str">
        <f>G!E85</f>
        <v>N</v>
      </c>
      <c r="G33" s="43" t="str">
        <f t="shared" si="0"/>
        <v>G85</v>
      </c>
      <c r="H33" s="43" t="str">
        <f t="shared" si="1"/>
        <v>1 formate_cyt + 1 NAD_cyt = 1 CO2_cyt + 1 NADH_cyt</v>
      </c>
      <c r="I33" s="43" t="s">
        <v>781</v>
      </c>
      <c r="J33" s="43" t="s">
        <v>782</v>
      </c>
      <c r="K33" s="43">
        <f>IF(EXACT(E33,"N"),0,"-Inf")</f>
        <v>0</v>
      </c>
      <c r="L33" s="43" t="s">
        <v>783</v>
      </c>
      <c r="M33" s="43">
        <v>0</v>
      </c>
      <c r="N33" s="43">
        <v>1</v>
      </c>
      <c r="O33" s="43">
        <v>1</v>
      </c>
      <c r="P33" s="43">
        <v>1</v>
      </c>
      <c r="Q33" s="43">
        <v>1</v>
      </c>
      <c r="R33" s="43">
        <v>0.01</v>
      </c>
      <c r="Z33" s="43" t="e">
        <f>INDEX(Mets!$B$2:$O$565,MATCH(CONCATENATE($C33,"_EXT"),Mets!$B$2:$B$565,0),COLUMN()-25)</f>
        <v>#N/A</v>
      </c>
      <c r="AA33" s="43" t="e">
        <f>INDEX(Mets!$B$2:$O$565,MATCH(CONCATENATE($C33,"_EXT"),Mets!$B$2:$B$565,0),COLUMN()-21)</f>
        <v>#N/A</v>
      </c>
      <c r="AB33" s="43" t="e">
        <f>INDEX(Mets!$B$2:$O$565,MATCH(CONCATENATE($C33,"_EXT"),Mets!$B$2:$B$565,0),COLUMN()-21)</f>
        <v>#N/A</v>
      </c>
      <c r="AC33" s="43" t="e">
        <f>INDEX(Mets!$B$2:$O$565,MATCH(CONCATENATE($C33,"_EXT"),Mets!$B$2:$B$565,0),COLUMN()-21)</f>
        <v>#N/A</v>
      </c>
      <c r="AD33" s="43" t="e">
        <f>INDEX(Mets!$B$2:$O$565,MATCH(CONCATENATE($C33,"_EXT"),Mets!$B$2:$B$565,0),COLUMN()-21)</f>
        <v>#N/A</v>
      </c>
      <c r="AE33" s="43" t="e">
        <f>INDEX(Mets!$B$2:$O$565,MATCH(CONCATENATE($C33,"_EXT"),Mets!$B$2:$B$565,0),COLUMN()-21)</f>
        <v>#N/A</v>
      </c>
      <c r="AF33" s="43" t="e">
        <f>INDEX(Mets!$B$2:$O$565,MATCH(CONCATENATE($C33,"_EXT"),Mets!$B$2:$B$565,0),COLUMN()-21)</f>
        <v>#N/A</v>
      </c>
      <c r="AG33" s="43" t="e">
        <f>INDEX(Mets!$B$2:$O$565,MATCH(CONCATENATE($C33,"_EXT"),Mets!$B$2:$B$565,0),COLUMN()-21)</f>
        <v>#N/A</v>
      </c>
      <c r="AH33" s="43" t="e">
        <f>INDEX(Mets!$B$2:$O$565,MATCH(CONCATENATE($C33,"_EXT"),Mets!$B$2:$B$565,0),COLUMN()-21)</f>
        <v>#N/A</v>
      </c>
      <c r="AI33" s="43" t="e">
        <f>INDEX(Mets!$B$2:$O$565,MATCH(CONCATENATE($C33,"_EXT"),Mets!$B$2:$B$565,0),COLUMN()-21)</f>
        <v>#N/A</v>
      </c>
      <c r="AK33" s="43">
        <f t="shared" si="3"/>
        <v>0</v>
      </c>
      <c r="AL33" s="43" t="str">
        <f t="shared" si="4"/>
        <v>'G85' '0';</v>
      </c>
    </row>
    <row r="34" spans="1:38" s="43" customFormat="1">
      <c r="A34" s="43" t="str">
        <f>G!A87</f>
        <v>G87</v>
      </c>
      <c r="B34" s="43" t="str">
        <f>G!B87</f>
        <v>1 pyruvate_cyt + 1 CoA_cyt + 1 NAD_cyt = 1 acetyl-CoA_cyt + 1 CO2_cyt + 1 NADH_cyt</v>
      </c>
      <c r="C34" s="43" t="str">
        <f>G!C87</f>
        <v>Hypothetical cytoplasmic PDH</v>
      </c>
      <c r="D34" s="43">
        <f>G!D87</f>
        <v>0</v>
      </c>
      <c r="E34" s="43" t="str">
        <f>G!E87</f>
        <v>N</v>
      </c>
      <c r="G34" s="43" t="str">
        <f t="shared" si="0"/>
        <v>G87</v>
      </c>
      <c r="H34" s="43" t="str">
        <f t="shared" si="1"/>
        <v>1 pyruvate_cyt + 1 CoA_cyt + 1 NAD_cyt = 1 acetyl-CoA_cyt + 1 CO2_cyt + 1 NADH_cyt</v>
      </c>
      <c r="I34" s="43" t="s">
        <v>781</v>
      </c>
      <c r="J34" s="43" t="s">
        <v>782</v>
      </c>
      <c r="K34" s="43">
        <f t="shared" ref="K34" si="11">IF(EXACT(E34,"N"),0,"-Inf")</f>
        <v>0</v>
      </c>
      <c r="L34" s="43" t="s">
        <v>783</v>
      </c>
      <c r="M34" s="43">
        <v>0</v>
      </c>
      <c r="N34" s="43">
        <v>1</v>
      </c>
      <c r="O34" s="43">
        <v>1</v>
      </c>
      <c r="P34" s="43">
        <v>1</v>
      </c>
      <c r="Q34" s="43">
        <v>1</v>
      </c>
      <c r="R34" s="43">
        <v>0.01</v>
      </c>
      <c r="Z34" s="43" t="e">
        <f>INDEX(Mets!$B$2:$O$565,MATCH(CONCATENATE($C34,"_EXT"),Mets!$B$2:$B$565,0),COLUMN()-25)</f>
        <v>#N/A</v>
      </c>
      <c r="AA34" s="43" t="e">
        <f>INDEX(Mets!$B$2:$O$565,MATCH(CONCATENATE($C34,"_EXT"),Mets!$B$2:$B$565,0),COLUMN()-21)</f>
        <v>#N/A</v>
      </c>
      <c r="AB34" s="43" t="e">
        <f>INDEX(Mets!$B$2:$O$565,MATCH(CONCATENATE($C34,"_EXT"),Mets!$B$2:$B$565,0),COLUMN()-21)</f>
        <v>#N/A</v>
      </c>
      <c r="AC34" s="43" t="e">
        <f>INDEX(Mets!$B$2:$O$565,MATCH(CONCATENATE($C34,"_EXT"),Mets!$B$2:$B$565,0),COLUMN()-21)</f>
        <v>#N/A</v>
      </c>
      <c r="AD34" s="43" t="e">
        <f>INDEX(Mets!$B$2:$O$565,MATCH(CONCATENATE($C34,"_EXT"),Mets!$B$2:$B$565,0),COLUMN()-21)</f>
        <v>#N/A</v>
      </c>
      <c r="AE34" s="43" t="e">
        <f>INDEX(Mets!$B$2:$O$565,MATCH(CONCATENATE($C34,"_EXT"),Mets!$B$2:$B$565,0),COLUMN()-21)</f>
        <v>#N/A</v>
      </c>
      <c r="AF34" s="43" t="e">
        <f>INDEX(Mets!$B$2:$O$565,MATCH(CONCATENATE($C34,"_EXT"),Mets!$B$2:$B$565,0),COLUMN()-21)</f>
        <v>#N/A</v>
      </c>
      <c r="AG34" s="43" t="e">
        <f>INDEX(Mets!$B$2:$O$565,MATCH(CONCATENATE($C34,"_EXT"),Mets!$B$2:$B$565,0),COLUMN()-21)</f>
        <v>#N/A</v>
      </c>
      <c r="AH34" s="43" t="e">
        <f>INDEX(Mets!$B$2:$O$565,MATCH(CONCATENATE($C34,"_EXT"),Mets!$B$2:$B$565,0),COLUMN()-21)</f>
        <v>#N/A</v>
      </c>
      <c r="AI34" s="43" t="e">
        <f>INDEX(Mets!$B$2:$O$565,MATCH(CONCATENATE($C34,"_EXT"),Mets!$B$2:$B$565,0),COLUMN()-21)</f>
        <v>#N/A</v>
      </c>
      <c r="AK34" s="43">
        <f t="shared" si="3"/>
        <v>0</v>
      </c>
      <c r="AL34" s="43" t="str">
        <f t="shared" si="4"/>
        <v>'G87' '0';</v>
      </c>
    </row>
    <row r="35" spans="1:38" s="43" customFormat="1">
      <c r="A35" s="43" t="str">
        <f>TCA!A4</f>
        <v>T1</v>
      </c>
      <c r="B35" s="43" t="str">
        <f>TCA!B4</f>
        <v>1 oxaloacetate_cyt + 1 acetyl-CoA_mit + 1 H2O_cyt = 1 citrate_cyt + 1 CoA_mit + 1 H+_cyt</v>
      </c>
      <c r="C35" s="43" t="str">
        <f>TCA!C4</f>
        <v>oxaloacetate + acetyl-CoA + H2O = citrate + coenzyme A + H+</v>
      </c>
      <c r="D35" s="43" t="str">
        <f>TCA!D4</f>
        <v>citrate (Si)-synthase</v>
      </c>
      <c r="E35" s="43" t="str">
        <f>TCA!E4</f>
        <v>N</v>
      </c>
      <c r="G35" s="43" t="str">
        <f t="shared" si="0"/>
        <v>T1</v>
      </c>
      <c r="H35" s="43" t="str">
        <f t="shared" si="1"/>
        <v>1 oxaloacetate_cyt + 1 acetyl-CoA_mit + 1 H2O_cyt = 1 citrate_cyt + 1 CoA_mit + 1 H+_cyt</v>
      </c>
      <c r="I35" s="43" t="s">
        <v>781</v>
      </c>
      <c r="J35" s="43" t="s">
        <v>782</v>
      </c>
      <c r="K35" s="43">
        <f t="shared" si="2"/>
        <v>0</v>
      </c>
      <c r="L35" s="43" t="s">
        <v>783</v>
      </c>
      <c r="M35" s="43">
        <v>0</v>
      </c>
      <c r="N35" s="43">
        <v>1</v>
      </c>
      <c r="O35" s="43">
        <v>1</v>
      </c>
      <c r="P35" s="43">
        <v>1</v>
      </c>
      <c r="Q35" s="43">
        <v>1</v>
      </c>
      <c r="R35" s="43">
        <v>0.01</v>
      </c>
      <c r="Z35" s="43" t="e">
        <f>INDEX(Mets!$B$2:$O$565,MATCH(CONCATENATE($C35,"_EXT"),Mets!$B$2:$B$565,0),COLUMN()-25)</f>
        <v>#N/A</v>
      </c>
      <c r="AA35" s="43" t="e">
        <f>INDEX(Mets!$B$2:$O$565,MATCH(CONCATENATE($C35,"_EXT"),Mets!$B$2:$B$565,0),COLUMN()-21)</f>
        <v>#N/A</v>
      </c>
      <c r="AB35" s="43" t="e">
        <f>INDEX(Mets!$B$2:$O$565,MATCH(CONCATENATE($C35,"_EXT"),Mets!$B$2:$B$565,0),COLUMN()-21)</f>
        <v>#N/A</v>
      </c>
      <c r="AC35" s="43" t="e">
        <f>INDEX(Mets!$B$2:$O$565,MATCH(CONCATENATE($C35,"_EXT"),Mets!$B$2:$B$565,0),COLUMN()-21)</f>
        <v>#N/A</v>
      </c>
      <c r="AD35" s="43" t="e">
        <f>INDEX(Mets!$B$2:$O$565,MATCH(CONCATENATE($C35,"_EXT"),Mets!$B$2:$B$565,0),COLUMN()-21)</f>
        <v>#N/A</v>
      </c>
      <c r="AE35" s="43" t="e">
        <f>INDEX(Mets!$B$2:$O$565,MATCH(CONCATENATE($C35,"_EXT"),Mets!$B$2:$B$565,0),COLUMN()-21)</f>
        <v>#N/A</v>
      </c>
      <c r="AF35" s="43" t="e">
        <f>INDEX(Mets!$B$2:$O$565,MATCH(CONCATENATE($C35,"_EXT"),Mets!$B$2:$B$565,0),COLUMN()-21)</f>
        <v>#N/A</v>
      </c>
      <c r="AG35" s="43" t="e">
        <f>INDEX(Mets!$B$2:$O$565,MATCH(CONCATENATE($C35,"_EXT"),Mets!$B$2:$B$565,0),COLUMN()-21)</f>
        <v>#N/A</v>
      </c>
      <c r="AH35" s="43" t="e">
        <f>INDEX(Mets!$B$2:$O$565,MATCH(CONCATENATE($C35,"_EXT"),Mets!$B$2:$B$565,0),COLUMN()-21)</f>
        <v>#N/A</v>
      </c>
      <c r="AI35" s="43" t="e">
        <f>INDEX(Mets!$B$2:$O$565,MATCH(CONCATENATE($C35,"_EXT"),Mets!$B$2:$B$565,0),COLUMN()-21)</f>
        <v>#N/A</v>
      </c>
      <c r="AK35" s="43">
        <f t="shared" si="3"/>
        <v>0</v>
      </c>
      <c r="AL35" s="43" t="str">
        <f t="shared" si="4"/>
        <v>'T1' '0';</v>
      </c>
    </row>
    <row r="36" spans="1:38" s="43" customFormat="1">
      <c r="A36" s="43" t="str">
        <f>TCA!A8</f>
        <v>T2</v>
      </c>
      <c r="B36" s="43" t="str">
        <f>TCA!B8</f>
        <v>1 citrate_cyt + 1 ATP_cyt + 1 CoA_cyt = 1 oxaloacetate_cyt + 1 acetyl-CoA_cyt + 1 phosphate_cyt + 1 ADP_cyt</v>
      </c>
      <c r="C36" s="43" t="str">
        <f>TCA!C8</f>
        <v>oxaloacetate + acetyl-CoA + phosphate + ADP + H+ = citrate + ATP + coenzyme A</v>
      </c>
      <c r="D36" s="43">
        <f>TCA!D8</f>
        <v>0</v>
      </c>
      <c r="E36" s="43" t="str">
        <f>TCA!E8</f>
        <v>N</v>
      </c>
      <c r="G36" s="43" t="str">
        <f t="shared" si="0"/>
        <v>T2</v>
      </c>
      <c r="H36" s="43" t="str">
        <f t="shared" si="1"/>
        <v>1 citrate_cyt + 1 ATP_cyt + 1 CoA_cyt = 1 oxaloacetate_cyt + 1 acetyl-CoA_cyt + 1 phosphate_cyt + 1 ADP_cyt</v>
      </c>
      <c r="I36" s="43" t="s">
        <v>781</v>
      </c>
      <c r="J36" s="43" t="s">
        <v>782</v>
      </c>
      <c r="K36" s="43">
        <f t="shared" si="2"/>
        <v>0</v>
      </c>
      <c r="L36" s="43" t="s">
        <v>783</v>
      </c>
      <c r="M36" s="43">
        <v>0</v>
      </c>
      <c r="N36" s="43">
        <v>1</v>
      </c>
      <c r="O36" s="43">
        <v>1</v>
      </c>
      <c r="P36" s="43">
        <v>1</v>
      </c>
      <c r="Q36" s="43">
        <v>1</v>
      </c>
      <c r="R36" s="43">
        <v>0.01</v>
      </c>
      <c r="Z36" s="43" t="e">
        <f>INDEX(Mets!$B$2:$O$565,MATCH(CONCATENATE($C36,"_EXT"),Mets!$B$2:$B$565,0),COLUMN()-25)</f>
        <v>#N/A</v>
      </c>
      <c r="AA36" s="43" t="e">
        <f>INDEX(Mets!$B$2:$O$565,MATCH(CONCATENATE($C36,"_EXT"),Mets!$B$2:$B$565,0),COLUMN()-21)</f>
        <v>#N/A</v>
      </c>
      <c r="AB36" s="43" t="e">
        <f>INDEX(Mets!$B$2:$O$565,MATCH(CONCATENATE($C36,"_EXT"),Mets!$B$2:$B$565,0),COLUMN()-21)</f>
        <v>#N/A</v>
      </c>
      <c r="AC36" s="43" t="e">
        <f>INDEX(Mets!$B$2:$O$565,MATCH(CONCATENATE($C36,"_EXT"),Mets!$B$2:$B$565,0),COLUMN()-21)</f>
        <v>#N/A</v>
      </c>
      <c r="AD36" s="43" t="e">
        <f>INDEX(Mets!$B$2:$O$565,MATCH(CONCATENATE($C36,"_EXT"),Mets!$B$2:$B$565,0),COLUMN()-21)</f>
        <v>#N/A</v>
      </c>
      <c r="AE36" s="43" t="e">
        <f>INDEX(Mets!$B$2:$O$565,MATCH(CONCATENATE($C36,"_EXT"),Mets!$B$2:$B$565,0),COLUMN()-21)</f>
        <v>#N/A</v>
      </c>
      <c r="AF36" s="43" t="e">
        <f>INDEX(Mets!$B$2:$O$565,MATCH(CONCATENATE($C36,"_EXT"),Mets!$B$2:$B$565,0),COLUMN()-21)</f>
        <v>#N/A</v>
      </c>
      <c r="AG36" s="43" t="e">
        <f>INDEX(Mets!$B$2:$O$565,MATCH(CONCATENATE($C36,"_EXT"),Mets!$B$2:$B$565,0),COLUMN()-21)</f>
        <v>#N/A</v>
      </c>
      <c r="AH36" s="43" t="e">
        <f>INDEX(Mets!$B$2:$O$565,MATCH(CONCATENATE($C36,"_EXT"),Mets!$B$2:$B$565,0),COLUMN()-21)</f>
        <v>#N/A</v>
      </c>
      <c r="AI36" s="43" t="e">
        <f>INDEX(Mets!$B$2:$O$565,MATCH(CONCATENATE($C36,"_EXT"),Mets!$B$2:$B$565,0),COLUMN()-21)</f>
        <v>#N/A</v>
      </c>
      <c r="AK36" s="43">
        <f t="shared" si="3"/>
        <v>0</v>
      </c>
      <c r="AL36" s="43" t="str">
        <f t="shared" si="4"/>
        <v>'T2' '0';</v>
      </c>
    </row>
    <row r="37" spans="1:38" s="43" customFormat="1">
      <c r="A37" s="43" t="str">
        <f>TCA!A13</f>
        <v>T3</v>
      </c>
      <c r="B37" s="43" t="str">
        <f>TCA!B13</f>
        <v>1 citrate_cyt = 1 D-threo-isocitrate_cyt</v>
      </c>
      <c r="C37" s="43" t="str">
        <f>TCA!C13</f>
        <v>Citrate = D-threo-isocitrate</v>
      </c>
      <c r="D37" s="43">
        <f>TCA!D13</f>
        <v>0</v>
      </c>
      <c r="E37" s="43" t="str">
        <f>TCA!E13</f>
        <v>Y</v>
      </c>
      <c r="G37" s="43" t="str">
        <f t="shared" si="0"/>
        <v>T3</v>
      </c>
      <c r="H37" s="43" t="str">
        <f t="shared" si="1"/>
        <v>1 citrate_cyt = 1 D-threo-isocitrate_cyt</v>
      </c>
      <c r="I37" s="43" t="s">
        <v>781</v>
      </c>
      <c r="J37" s="43" t="s">
        <v>782</v>
      </c>
      <c r="K37" s="43" t="str">
        <f t="shared" si="2"/>
        <v>-Inf</v>
      </c>
      <c r="L37" s="43" t="s">
        <v>783</v>
      </c>
      <c r="M37" s="43">
        <v>0</v>
      </c>
      <c r="N37" s="43">
        <v>1</v>
      </c>
      <c r="O37" s="43">
        <v>1</v>
      </c>
      <c r="P37" s="43">
        <v>1</v>
      </c>
      <c r="Q37" s="43">
        <v>1</v>
      </c>
      <c r="R37" s="43">
        <v>0.01</v>
      </c>
      <c r="Z37" s="43" t="e">
        <f>INDEX(Mets!$B$2:$O$565,MATCH(CONCATENATE($C37,"_EXT"),Mets!$B$2:$B$565,0),COLUMN()-25)</f>
        <v>#N/A</v>
      </c>
      <c r="AA37" s="43" t="e">
        <f>INDEX(Mets!$B$2:$O$565,MATCH(CONCATENATE($C37,"_EXT"),Mets!$B$2:$B$565,0),COLUMN()-21)</f>
        <v>#N/A</v>
      </c>
      <c r="AB37" s="43" t="e">
        <f>INDEX(Mets!$B$2:$O$565,MATCH(CONCATENATE($C37,"_EXT"),Mets!$B$2:$B$565,0),COLUMN()-21)</f>
        <v>#N/A</v>
      </c>
      <c r="AC37" s="43" t="e">
        <f>INDEX(Mets!$B$2:$O$565,MATCH(CONCATENATE($C37,"_EXT"),Mets!$B$2:$B$565,0),COLUMN()-21)</f>
        <v>#N/A</v>
      </c>
      <c r="AD37" s="43" t="e">
        <f>INDEX(Mets!$B$2:$O$565,MATCH(CONCATENATE($C37,"_EXT"),Mets!$B$2:$B$565,0),COLUMN()-21)</f>
        <v>#N/A</v>
      </c>
      <c r="AE37" s="43" t="e">
        <f>INDEX(Mets!$B$2:$O$565,MATCH(CONCATENATE($C37,"_EXT"),Mets!$B$2:$B$565,0),COLUMN()-21)</f>
        <v>#N/A</v>
      </c>
      <c r="AF37" s="43" t="e">
        <f>INDEX(Mets!$B$2:$O$565,MATCH(CONCATENATE($C37,"_EXT"),Mets!$B$2:$B$565,0),COLUMN()-21)</f>
        <v>#N/A</v>
      </c>
      <c r="AG37" s="43" t="e">
        <f>INDEX(Mets!$B$2:$O$565,MATCH(CONCATENATE($C37,"_EXT"),Mets!$B$2:$B$565,0),COLUMN()-21)</f>
        <v>#N/A</v>
      </c>
      <c r="AH37" s="43" t="e">
        <f>INDEX(Mets!$B$2:$O$565,MATCH(CONCATENATE($C37,"_EXT"),Mets!$B$2:$B$565,0),COLUMN()-21)</f>
        <v>#N/A</v>
      </c>
      <c r="AI37" s="43" t="e">
        <f>INDEX(Mets!$B$2:$O$565,MATCH(CONCATENATE($C37,"_EXT"),Mets!$B$2:$B$565,0),COLUMN()-21)</f>
        <v>#N/A</v>
      </c>
      <c r="AK37" s="43">
        <f t="shared" si="3"/>
        <v>0</v>
      </c>
      <c r="AL37" s="43" t="str">
        <f t="shared" si="4"/>
        <v>'T3' '0';</v>
      </c>
    </row>
    <row r="38" spans="1:38" s="43" customFormat="1">
      <c r="A38" s="43" t="str">
        <f>TCA!A17</f>
        <v>T4</v>
      </c>
      <c r="B38" s="43" t="str">
        <f>TCA!B17</f>
        <v>1 D-threo-isocitrate_cyt + 1 NAD_cyt = 1 2-oxoglutarate_cyt + 1 CO2_cyt + 1 NADH_cyt</v>
      </c>
      <c r="C38" s="43" t="str">
        <f>TCA!C17</f>
        <v>D-threo-isocitrate + NAD = 2-oxoglutarate + CO2 + NADH</v>
      </c>
      <c r="D38" s="43" t="str">
        <f>TCA!D17</f>
        <v>isocitrate dehydrogenase (NAD+)</v>
      </c>
      <c r="E38" s="43" t="str">
        <f>TCA!E17</f>
        <v>Y</v>
      </c>
      <c r="G38" s="43" t="str">
        <f t="shared" si="0"/>
        <v>T4</v>
      </c>
      <c r="H38" s="43" t="str">
        <f t="shared" si="1"/>
        <v>1 D-threo-isocitrate_cyt + 1 NAD_cyt = 1 2-oxoglutarate_cyt + 1 CO2_cyt + 1 NADH_cyt</v>
      </c>
      <c r="I38" s="43" t="s">
        <v>781</v>
      </c>
      <c r="J38" s="43" t="s">
        <v>782</v>
      </c>
      <c r="K38" s="43" t="str">
        <f t="shared" si="2"/>
        <v>-Inf</v>
      </c>
      <c r="L38" s="43" t="s">
        <v>783</v>
      </c>
      <c r="M38" s="43">
        <v>0</v>
      </c>
      <c r="N38" s="43">
        <v>1</v>
      </c>
      <c r="O38" s="43">
        <v>1</v>
      </c>
      <c r="P38" s="43">
        <v>1</v>
      </c>
      <c r="Q38" s="43">
        <v>1</v>
      </c>
      <c r="R38" s="43">
        <v>0.01</v>
      </c>
      <c r="Z38" s="43" t="e">
        <f>INDEX(Mets!$B$2:$O$565,MATCH(CONCATENATE($C38,"_EXT"),Mets!$B$2:$B$565,0),COLUMN()-25)</f>
        <v>#N/A</v>
      </c>
      <c r="AA38" s="43" t="e">
        <f>INDEX(Mets!$B$2:$O$565,MATCH(CONCATENATE($C38,"_EXT"),Mets!$B$2:$B$565,0),COLUMN()-21)</f>
        <v>#N/A</v>
      </c>
      <c r="AB38" s="43" t="e">
        <f>INDEX(Mets!$B$2:$O$565,MATCH(CONCATENATE($C38,"_EXT"),Mets!$B$2:$B$565,0),COLUMN()-21)</f>
        <v>#N/A</v>
      </c>
      <c r="AC38" s="43" t="e">
        <f>INDEX(Mets!$B$2:$O$565,MATCH(CONCATENATE($C38,"_EXT"),Mets!$B$2:$B$565,0),COLUMN()-21)</f>
        <v>#N/A</v>
      </c>
      <c r="AD38" s="43" t="e">
        <f>INDEX(Mets!$B$2:$O$565,MATCH(CONCATENATE($C38,"_EXT"),Mets!$B$2:$B$565,0),COLUMN()-21)</f>
        <v>#N/A</v>
      </c>
      <c r="AE38" s="43" t="e">
        <f>INDEX(Mets!$B$2:$O$565,MATCH(CONCATENATE($C38,"_EXT"),Mets!$B$2:$B$565,0),COLUMN()-21)</f>
        <v>#N/A</v>
      </c>
      <c r="AF38" s="43" t="e">
        <f>INDEX(Mets!$B$2:$O$565,MATCH(CONCATENATE($C38,"_EXT"),Mets!$B$2:$B$565,0),COLUMN()-21)</f>
        <v>#N/A</v>
      </c>
      <c r="AG38" s="43" t="e">
        <f>INDEX(Mets!$B$2:$O$565,MATCH(CONCATENATE($C38,"_EXT"),Mets!$B$2:$B$565,0),COLUMN()-21)</f>
        <v>#N/A</v>
      </c>
      <c r="AH38" s="43" t="e">
        <f>INDEX(Mets!$B$2:$O$565,MATCH(CONCATENATE($C38,"_EXT"),Mets!$B$2:$B$565,0),COLUMN()-21)</f>
        <v>#N/A</v>
      </c>
      <c r="AI38" s="43" t="e">
        <f>INDEX(Mets!$B$2:$O$565,MATCH(CONCATENATE($C38,"_EXT"),Mets!$B$2:$B$565,0),COLUMN()-21)</f>
        <v>#N/A</v>
      </c>
      <c r="AK38" s="43">
        <f t="shared" si="3"/>
        <v>0</v>
      </c>
      <c r="AL38" s="43" t="str">
        <f t="shared" si="4"/>
        <v>'T4' '0';</v>
      </c>
    </row>
    <row r="39" spans="1:38" s="43" customFormat="1">
      <c r="A39" s="43" t="str">
        <f>TCA!A22</f>
        <v>T5</v>
      </c>
      <c r="B39" s="43" t="str">
        <f>TCA!B22</f>
        <v>1 2-oxoglutarate_cyt + 1 NAD_cyt + 1 CoA_mit = 1 succinyl-CoA_mit + 1 NADH_cyt + 1 CO2_cyt</v>
      </c>
      <c r="C39" s="43" t="str">
        <f>TCA!C22</f>
        <v>2-oxoglutarate + NAD + Coenzyme A = Succinyl-CoA + NADH + CO2</v>
      </c>
      <c r="D39" s="43" t="str">
        <f>TCA!D22</f>
        <v>2-oxoglutarate dehydrogenation</v>
      </c>
      <c r="E39" s="43" t="str">
        <f>TCA!E22</f>
        <v>N</v>
      </c>
      <c r="G39" s="43" t="str">
        <f t="shared" si="0"/>
        <v>T5</v>
      </c>
      <c r="H39" s="43" t="str">
        <f t="shared" si="1"/>
        <v>1 2-oxoglutarate_cyt + 1 NAD_cyt + 1 CoA_mit = 1 succinyl-CoA_mit + 1 NADH_cyt + 1 CO2_cyt</v>
      </c>
      <c r="I39" s="43" t="s">
        <v>781</v>
      </c>
      <c r="J39" s="43" t="s">
        <v>782</v>
      </c>
      <c r="K39" s="43">
        <f t="shared" si="2"/>
        <v>0</v>
      </c>
      <c r="L39" s="43" t="s">
        <v>783</v>
      </c>
      <c r="M39" s="43">
        <v>0</v>
      </c>
      <c r="N39" s="43">
        <v>1</v>
      </c>
      <c r="O39" s="43">
        <v>1</v>
      </c>
      <c r="P39" s="43">
        <v>1</v>
      </c>
      <c r="Q39" s="43">
        <v>1</v>
      </c>
      <c r="R39" s="43">
        <v>0.01</v>
      </c>
      <c r="Z39" s="43" t="e">
        <f>INDEX(Mets!$B$2:$O$565,MATCH(CONCATENATE($C39,"_EXT"),Mets!$B$2:$B$565,0),COLUMN()-25)</f>
        <v>#N/A</v>
      </c>
      <c r="AA39" s="43" t="e">
        <f>INDEX(Mets!$B$2:$O$565,MATCH(CONCATENATE($C39,"_EXT"),Mets!$B$2:$B$565,0),COLUMN()-21)</f>
        <v>#N/A</v>
      </c>
      <c r="AB39" s="43" t="e">
        <f>INDEX(Mets!$B$2:$O$565,MATCH(CONCATENATE($C39,"_EXT"),Mets!$B$2:$B$565,0),COLUMN()-21)</f>
        <v>#N/A</v>
      </c>
      <c r="AC39" s="43" t="e">
        <f>INDEX(Mets!$B$2:$O$565,MATCH(CONCATENATE($C39,"_EXT"),Mets!$B$2:$B$565,0),COLUMN()-21)</f>
        <v>#N/A</v>
      </c>
      <c r="AD39" s="43" t="e">
        <f>INDEX(Mets!$B$2:$O$565,MATCH(CONCATENATE($C39,"_EXT"),Mets!$B$2:$B$565,0),COLUMN()-21)</f>
        <v>#N/A</v>
      </c>
      <c r="AE39" s="43" t="e">
        <f>INDEX(Mets!$B$2:$O$565,MATCH(CONCATENATE($C39,"_EXT"),Mets!$B$2:$B$565,0),COLUMN()-21)</f>
        <v>#N/A</v>
      </c>
      <c r="AF39" s="43" t="e">
        <f>INDEX(Mets!$B$2:$O$565,MATCH(CONCATENATE($C39,"_EXT"),Mets!$B$2:$B$565,0),COLUMN()-21)</f>
        <v>#N/A</v>
      </c>
      <c r="AG39" s="43" t="e">
        <f>INDEX(Mets!$B$2:$O$565,MATCH(CONCATENATE($C39,"_EXT"),Mets!$B$2:$B$565,0),COLUMN()-21)</f>
        <v>#N/A</v>
      </c>
      <c r="AH39" s="43" t="e">
        <f>INDEX(Mets!$B$2:$O$565,MATCH(CONCATENATE($C39,"_EXT"),Mets!$B$2:$B$565,0),COLUMN()-21)</f>
        <v>#N/A</v>
      </c>
      <c r="AI39" s="43" t="e">
        <f>INDEX(Mets!$B$2:$O$565,MATCH(CONCATENATE($C39,"_EXT"),Mets!$B$2:$B$565,0),COLUMN()-21)</f>
        <v>#N/A</v>
      </c>
      <c r="AK39" s="43">
        <f t="shared" si="3"/>
        <v>0</v>
      </c>
      <c r="AL39" s="43" t="str">
        <f t="shared" si="4"/>
        <v>'T5' '0';</v>
      </c>
    </row>
    <row r="40" spans="1:38" s="43" customFormat="1">
      <c r="A40" s="43" t="str">
        <f>TCA!A24</f>
        <v>T6</v>
      </c>
      <c r="B40" s="43" t="str">
        <f>TCA!B24</f>
        <v>1 succinate_cyt + 1 ATP_cyt + 1 CoA_mit = 1 succinyl-CoA_mit + 1 ADP_cyt + 1 phosphate_cyt</v>
      </c>
      <c r="C40" s="43" t="str">
        <f>TCA!C24</f>
        <v>succinate + ATP + coenzyme A = succinyl-CoA + ADP + phosphate + H+</v>
      </c>
      <c r="D40" s="43" t="str">
        <f>TCA!D24</f>
        <v>succinyl-CoA synthetase</v>
      </c>
      <c r="E40" s="43" t="str">
        <f>TCA!E24</f>
        <v>Y</v>
      </c>
      <c r="G40" s="43" t="str">
        <f t="shared" si="0"/>
        <v>T6</v>
      </c>
      <c r="H40" s="43" t="str">
        <f t="shared" si="1"/>
        <v>1 succinate_cyt + 1 ATP_cyt + 1 CoA_mit = 1 succinyl-CoA_mit + 1 ADP_cyt + 1 phosphate_cyt</v>
      </c>
      <c r="I40" s="43" t="s">
        <v>781</v>
      </c>
      <c r="J40" s="43" t="s">
        <v>782</v>
      </c>
      <c r="K40" s="43" t="str">
        <f t="shared" si="2"/>
        <v>-Inf</v>
      </c>
      <c r="L40" s="43" t="s">
        <v>783</v>
      </c>
      <c r="M40" s="43">
        <v>0</v>
      </c>
      <c r="N40" s="43">
        <v>1</v>
      </c>
      <c r="O40" s="43">
        <v>1</v>
      </c>
      <c r="P40" s="43">
        <v>1</v>
      </c>
      <c r="Q40" s="43">
        <v>1</v>
      </c>
      <c r="R40" s="43">
        <v>0.01</v>
      </c>
      <c r="Z40" s="43" t="e">
        <f>INDEX(Mets!$B$2:$O$565,MATCH(CONCATENATE($C40,"_EXT"),Mets!$B$2:$B$565,0),COLUMN()-25)</f>
        <v>#N/A</v>
      </c>
      <c r="AA40" s="43" t="e">
        <f>INDEX(Mets!$B$2:$O$565,MATCH(CONCATENATE($C40,"_EXT"),Mets!$B$2:$B$565,0),COLUMN()-21)</f>
        <v>#N/A</v>
      </c>
      <c r="AB40" s="43" t="e">
        <f>INDEX(Mets!$B$2:$O$565,MATCH(CONCATENATE($C40,"_EXT"),Mets!$B$2:$B$565,0),COLUMN()-21)</f>
        <v>#N/A</v>
      </c>
      <c r="AC40" s="43" t="e">
        <f>INDEX(Mets!$B$2:$O$565,MATCH(CONCATENATE($C40,"_EXT"),Mets!$B$2:$B$565,0),COLUMN()-21)</f>
        <v>#N/A</v>
      </c>
      <c r="AD40" s="43" t="e">
        <f>INDEX(Mets!$B$2:$O$565,MATCH(CONCATENATE($C40,"_EXT"),Mets!$B$2:$B$565,0),COLUMN()-21)</f>
        <v>#N/A</v>
      </c>
      <c r="AE40" s="43" t="e">
        <f>INDEX(Mets!$B$2:$O$565,MATCH(CONCATENATE($C40,"_EXT"),Mets!$B$2:$B$565,0),COLUMN()-21)</f>
        <v>#N/A</v>
      </c>
      <c r="AF40" s="43" t="e">
        <f>INDEX(Mets!$B$2:$O$565,MATCH(CONCATENATE($C40,"_EXT"),Mets!$B$2:$B$565,0),COLUMN()-21)</f>
        <v>#N/A</v>
      </c>
      <c r="AG40" s="43" t="e">
        <f>INDEX(Mets!$B$2:$O$565,MATCH(CONCATENATE($C40,"_EXT"),Mets!$B$2:$B$565,0),COLUMN()-21)</f>
        <v>#N/A</v>
      </c>
      <c r="AH40" s="43" t="e">
        <f>INDEX(Mets!$B$2:$O$565,MATCH(CONCATENATE($C40,"_EXT"),Mets!$B$2:$B$565,0),COLUMN()-21)</f>
        <v>#N/A</v>
      </c>
      <c r="AI40" s="43" t="e">
        <f>INDEX(Mets!$B$2:$O$565,MATCH(CONCATENATE($C40,"_EXT"),Mets!$B$2:$B$565,0),COLUMN()-21)</f>
        <v>#N/A</v>
      </c>
      <c r="AK40" s="43">
        <f t="shared" si="3"/>
        <v>0</v>
      </c>
      <c r="AL40" s="43" t="str">
        <f t="shared" si="4"/>
        <v>'T6' '0';</v>
      </c>
    </row>
    <row r="41" spans="1:38" s="43" customFormat="1">
      <c r="A41" s="43" t="str">
        <f>TCA!A28</f>
        <v>T7</v>
      </c>
      <c r="B41" s="43" t="str">
        <f>TCA!B28</f>
        <v>1 UQ_cyt + 1 succinate_cyt = 1 fumarate_cyt + 1 UQH2_cyt</v>
      </c>
      <c r="C41" s="43" t="str">
        <f>TCA!C28</f>
        <v>UQ + succinate -&gt; fumarate + UQH2</v>
      </c>
      <c r="D41" s="43" t="str">
        <f>TCA!D28</f>
        <v>Succinate</v>
      </c>
      <c r="E41" s="43" t="str">
        <f>TCA!E28</f>
        <v>Y</v>
      </c>
      <c r="G41" s="43" t="str">
        <f t="shared" si="0"/>
        <v>T7</v>
      </c>
      <c r="H41" s="43" t="str">
        <f t="shared" si="1"/>
        <v>1 UQ_cyt + 1 succinate_cyt = 1 fumarate_cyt + 1 UQH2_cyt</v>
      </c>
      <c r="I41" s="43" t="s">
        <v>781</v>
      </c>
      <c r="J41" s="43" t="s">
        <v>782</v>
      </c>
      <c r="K41" s="43" t="str">
        <f t="shared" si="2"/>
        <v>-Inf</v>
      </c>
      <c r="L41" s="43" t="s">
        <v>783</v>
      </c>
      <c r="M41" s="43">
        <v>0</v>
      </c>
      <c r="N41" s="43">
        <v>1</v>
      </c>
      <c r="O41" s="43">
        <v>1</v>
      </c>
      <c r="P41" s="43">
        <v>1</v>
      </c>
      <c r="Q41" s="43">
        <v>1</v>
      </c>
      <c r="R41" s="43">
        <v>0.01</v>
      </c>
      <c r="Z41" s="43" t="e">
        <f>INDEX(Mets!$B$2:$O$565,MATCH(CONCATENATE($C41,"_EXT"),Mets!$B$2:$B$565,0),COLUMN()-25)</f>
        <v>#N/A</v>
      </c>
      <c r="AA41" s="43" t="e">
        <f>INDEX(Mets!$B$2:$O$565,MATCH(CONCATENATE($C41,"_EXT"),Mets!$B$2:$B$565,0),COLUMN()-21)</f>
        <v>#N/A</v>
      </c>
      <c r="AB41" s="43" t="e">
        <f>INDEX(Mets!$B$2:$O$565,MATCH(CONCATENATE($C41,"_EXT"),Mets!$B$2:$B$565,0),COLUMN()-21)</f>
        <v>#N/A</v>
      </c>
      <c r="AC41" s="43" t="e">
        <f>INDEX(Mets!$B$2:$O$565,MATCH(CONCATENATE($C41,"_EXT"),Mets!$B$2:$B$565,0),COLUMN()-21)</f>
        <v>#N/A</v>
      </c>
      <c r="AD41" s="43" t="e">
        <f>INDEX(Mets!$B$2:$O$565,MATCH(CONCATENATE($C41,"_EXT"),Mets!$B$2:$B$565,0),COLUMN()-21)</f>
        <v>#N/A</v>
      </c>
      <c r="AE41" s="43" t="e">
        <f>INDEX(Mets!$B$2:$O$565,MATCH(CONCATENATE($C41,"_EXT"),Mets!$B$2:$B$565,0),COLUMN()-21)</f>
        <v>#N/A</v>
      </c>
      <c r="AF41" s="43" t="e">
        <f>INDEX(Mets!$B$2:$O$565,MATCH(CONCATENATE($C41,"_EXT"),Mets!$B$2:$B$565,0),COLUMN()-21)</f>
        <v>#N/A</v>
      </c>
      <c r="AG41" s="43" t="e">
        <f>INDEX(Mets!$B$2:$O$565,MATCH(CONCATENATE($C41,"_EXT"),Mets!$B$2:$B$565,0),COLUMN()-21)</f>
        <v>#N/A</v>
      </c>
      <c r="AH41" s="43" t="e">
        <f>INDEX(Mets!$B$2:$O$565,MATCH(CONCATENATE($C41,"_EXT"),Mets!$B$2:$B$565,0),COLUMN()-21)</f>
        <v>#N/A</v>
      </c>
      <c r="AI41" s="43" t="e">
        <f>INDEX(Mets!$B$2:$O$565,MATCH(CONCATENATE($C41,"_EXT"),Mets!$B$2:$B$565,0),COLUMN()-21)</f>
        <v>#N/A</v>
      </c>
      <c r="AK41" s="43">
        <f t="shared" si="3"/>
        <v>0</v>
      </c>
      <c r="AL41" s="43" t="str">
        <f t="shared" si="4"/>
        <v>'T7' '0';</v>
      </c>
    </row>
    <row r="42" spans="1:38" s="43" customFormat="1">
      <c r="A42" s="43" t="str">
        <f>TCA!A33</f>
        <v>T8</v>
      </c>
      <c r="B42" s="43" t="str">
        <f>TCA!B33</f>
        <v>1 malate_cyt = 1 fumarate_cyt + 1 H2O_cyt</v>
      </c>
      <c r="C42" s="43" t="str">
        <f>TCA!C33</f>
        <v>(S)-malate = fumarate + H2O</v>
      </c>
      <c r="D42" s="43" t="str">
        <f>TCA!D33</f>
        <v>fumarate hydratase</v>
      </c>
      <c r="E42" s="43" t="str">
        <f>TCA!E33</f>
        <v>Y</v>
      </c>
      <c r="G42" s="43" t="str">
        <f t="shared" si="0"/>
        <v>T8</v>
      </c>
      <c r="H42" s="43" t="str">
        <f t="shared" si="1"/>
        <v>1 malate_cyt = 1 fumarate_cyt + 1 H2O_cyt</v>
      </c>
      <c r="I42" s="43" t="s">
        <v>781</v>
      </c>
      <c r="J42" s="43" t="s">
        <v>782</v>
      </c>
      <c r="K42" s="43" t="str">
        <f t="shared" si="2"/>
        <v>-Inf</v>
      </c>
      <c r="L42" s="43" t="s">
        <v>783</v>
      </c>
      <c r="M42" s="43">
        <v>0</v>
      </c>
      <c r="N42" s="43">
        <v>1</v>
      </c>
      <c r="O42" s="43">
        <v>1</v>
      </c>
      <c r="P42" s="43">
        <v>1</v>
      </c>
      <c r="Q42" s="43">
        <v>1</v>
      </c>
      <c r="R42" s="43">
        <v>0.01</v>
      </c>
      <c r="Z42" s="43" t="e">
        <f>INDEX(Mets!$B$2:$O$565,MATCH(CONCATENATE($C42,"_EXT"),Mets!$B$2:$B$565,0),COLUMN()-25)</f>
        <v>#N/A</v>
      </c>
      <c r="AA42" s="43" t="e">
        <f>INDEX(Mets!$B$2:$O$565,MATCH(CONCATENATE($C42,"_EXT"),Mets!$B$2:$B$565,0),COLUMN()-21)</f>
        <v>#N/A</v>
      </c>
      <c r="AB42" s="43" t="e">
        <f>INDEX(Mets!$B$2:$O$565,MATCH(CONCATENATE($C42,"_EXT"),Mets!$B$2:$B$565,0),COLUMN()-21)</f>
        <v>#N/A</v>
      </c>
      <c r="AC42" s="43" t="e">
        <f>INDEX(Mets!$B$2:$O$565,MATCH(CONCATENATE($C42,"_EXT"),Mets!$B$2:$B$565,0),COLUMN()-21)</f>
        <v>#N/A</v>
      </c>
      <c r="AD42" s="43" t="e">
        <f>INDEX(Mets!$B$2:$O$565,MATCH(CONCATENATE($C42,"_EXT"),Mets!$B$2:$B$565,0),COLUMN()-21)</f>
        <v>#N/A</v>
      </c>
      <c r="AE42" s="43" t="e">
        <f>INDEX(Mets!$B$2:$O$565,MATCH(CONCATENATE($C42,"_EXT"),Mets!$B$2:$B$565,0),COLUMN()-21)</f>
        <v>#N/A</v>
      </c>
      <c r="AF42" s="43" t="e">
        <f>INDEX(Mets!$B$2:$O$565,MATCH(CONCATENATE($C42,"_EXT"),Mets!$B$2:$B$565,0),COLUMN()-21)</f>
        <v>#N/A</v>
      </c>
      <c r="AG42" s="43" t="e">
        <f>INDEX(Mets!$B$2:$O$565,MATCH(CONCATENATE($C42,"_EXT"),Mets!$B$2:$B$565,0),COLUMN()-21)</f>
        <v>#N/A</v>
      </c>
      <c r="AH42" s="43" t="e">
        <f>INDEX(Mets!$B$2:$O$565,MATCH(CONCATENATE($C42,"_EXT"),Mets!$B$2:$B$565,0),COLUMN()-21)</f>
        <v>#N/A</v>
      </c>
      <c r="AI42" s="43" t="e">
        <f>INDEX(Mets!$B$2:$O$565,MATCH(CONCATENATE($C42,"_EXT"),Mets!$B$2:$B$565,0),COLUMN()-21)</f>
        <v>#N/A</v>
      </c>
      <c r="AK42" s="43">
        <f t="shared" si="3"/>
        <v>0</v>
      </c>
      <c r="AL42" s="43" t="str">
        <f t="shared" si="4"/>
        <v>'T8' '0';</v>
      </c>
    </row>
    <row r="43" spans="1:38" s="43" customFormat="1">
      <c r="A43" s="43" t="str">
        <f>TCA!A35</f>
        <v>T9</v>
      </c>
      <c r="B43" s="43" t="str">
        <f>TCA!B35</f>
        <v>1 malate_cyt + 1 NAD_cyt = 1 oxaloacetate_cyt + 1 NADH_cyt + 1 H+_cyt</v>
      </c>
      <c r="C43" s="43" t="str">
        <f>TCA!C35</f>
        <v>(S)-malate + NAD = oxaloacetate + NADH + H+</v>
      </c>
      <c r="D43" s="43" t="str">
        <f>TCA!D35</f>
        <v>malate dehydrogenase</v>
      </c>
      <c r="E43" s="43" t="str">
        <f>TCA!E35</f>
        <v>Y</v>
      </c>
      <c r="G43" s="43" t="str">
        <f t="shared" si="0"/>
        <v>T9</v>
      </c>
      <c r="H43" s="43" t="str">
        <f t="shared" si="1"/>
        <v>1 malate_cyt + 1 NAD_cyt = 1 oxaloacetate_cyt + 1 NADH_cyt + 1 H+_cyt</v>
      </c>
      <c r="I43" s="43" t="s">
        <v>781</v>
      </c>
      <c r="J43" s="43" t="s">
        <v>782</v>
      </c>
      <c r="K43" s="43" t="str">
        <f t="shared" si="2"/>
        <v>-Inf</v>
      </c>
      <c r="L43" s="43" t="s">
        <v>783</v>
      </c>
      <c r="M43" s="43">
        <v>0</v>
      </c>
      <c r="N43" s="43">
        <v>1</v>
      </c>
      <c r="O43" s="43">
        <v>1</v>
      </c>
      <c r="P43" s="43">
        <v>1</v>
      </c>
      <c r="Q43" s="43">
        <v>1</v>
      </c>
      <c r="R43" s="43">
        <v>0.01</v>
      </c>
      <c r="Z43" s="43" t="e">
        <f>INDEX(Mets!$B$2:$O$565,MATCH(CONCATENATE($C43,"_EXT"),Mets!$B$2:$B$565,0),COLUMN()-25)</f>
        <v>#N/A</v>
      </c>
      <c r="AA43" s="43" t="e">
        <f>INDEX(Mets!$B$2:$O$565,MATCH(CONCATENATE($C43,"_EXT"),Mets!$B$2:$B$565,0),COLUMN()-21)</f>
        <v>#N/A</v>
      </c>
      <c r="AB43" s="43" t="e">
        <f>INDEX(Mets!$B$2:$O$565,MATCH(CONCATENATE($C43,"_EXT"),Mets!$B$2:$B$565,0),COLUMN()-21)</f>
        <v>#N/A</v>
      </c>
      <c r="AC43" s="43" t="e">
        <f>INDEX(Mets!$B$2:$O$565,MATCH(CONCATENATE($C43,"_EXT"),Mets!$B$2:$B$565,0),COLUMN()-21)</f>
        <v>#N/A</v>
      </c>
      <c r="AD43" s="43" t="e">
        <f>INDEX(Mets!$B$2:$O$565,MATCH(CONCATENATE($C43,"_EXT"),Mets!$B$2:$B$565,0),COLUMN()-21)</f>
        <v>#N/A</v>
      </c>
      <c r="AE43" s="43" t="e">
        <f>INDEX(Mets!$B$2:$O$565,MATCH(CONCATENATE($C43,"_EXT"),Mets!$B$2:$B$565,0),COLUMN()-21)</f>
        <v>#N/A</v>
      </c>
      <c r="AF43" s="43" t="e">
        <f>INDEX(Mets!$B$2:$O$565,MATCH(CONCATENATE($C43,"_EXT"),Mets!$B$2:$B$565,0),COLUMN()-21)</f>
        <v>#N/A</v>
      </c>
      <c r="AG43" s="43" t="e">
        <f>INDEX(Mets!$B$2:$O$565,MATCH(CONCATENATE($C43,"_EXT"),Mets!$B$2:$B$565,0),COLUMN()-21)</f>
        <v>#N/A</v>
      </c>
      <c r="AH43" s="43" t="e">
        <f>INDEX(Mets!$B$2:$O$565,MATCH(CONCATENATE($C43,"_EXT"),Mets!$B$2:$B$565,0),COLUMN()-21)</f>
        <v>#N/A</v>
      </c>
      <c r="AI43" s="43" t="e">
        <f>INDEX(Mets!$B$2:$O$565,MATCH(CONCATENATE($C43,"_EXT"),Mets!$B$2:$B$565,0),COLUMN()-21)</f>
        <v>#N/A</v>
      </c>
      <c r="AK43" s="43">
        <f t="shared" si="3"/>
        <v>0</v>
      </c>
      <c r="AL43" s="43" t="str">
        <f t="shared" si="4"/>
        <v>'T9' '0';</v>
      </c>
    </row>
    <row r="44" spans="1:38" s="43" customFormat="1">
      <c r="A44" s="43" t="str">
        <f>PPP!A4</f>
        <v>P1</v>
      </c>
      <c r="B44" s="43" t="str">
        <f>PPP!B4</f>
        <v>1 D-erythrose-4-phosphate_cyt + 1 D-xylulose-5-phosphate_cyt = 1 D-fructose-6-phosphate_cyt + 1 D-glyceraldehyde-3-phosphate_cyt</v>
      </c>
      <c r="C44" s="43" t="str">
        <f>PPP!C4</f>
        <v>D-erythrose-4-phosphate_cyt + D-xylulose-5-phosphate = D-fructose-6-phosphate_cyt + D-glyceraldehyde-3-phosphate</v>
      </c>
      <c r="D44" s="43" t="str">
        <f>PPP!D4</f>
        <v>transketolase</v>
      </c>
      <c r="E44" s="43" t="str">
        <f>PPP!E4</f>
        <v>Y</v>
      </c>
      <c r="G44" s="43" t="str">
        <f t="shared" si="0"/>
        <v>P1</v>
      </c>
      <c r="H44" s="43" t="str">
        <f t="shared" si="1"/>
        <v>1 D-erythrose-4-phosphate_cyt + 1 D-xylulose-5-phosphate_cyt = 1 D-fructose-6-phosphate_cyt + 1 D-glyceraldehyde-3-phosphate_cyt</v>
      </c>
      <c r="I44" s="43" t="s">
        <v>781</v>
      </c>
      <c r="J44" s="43" t="s">
        <v>782</v>
      </c>
      <c r="K44" s="43" t="str">
        <f t="shared" si="2"/>
        <v>-Inf</v>
      </c>
      <c r="L44" s="43" t="s">
        <v>783</v>
      </c>
      <c r="M44" s="43">
        <v>0</v>
      </c>
      <c r="N44" s="43">
        <v>1</v>
      </c>
      <c r="O44" s="43">
        <v>1</v>
      </c>
      <c r="P44" s="43">
        <v>1</v>
      </c>
      <c r="Q44" s="43">
        <v>1</v>
      </c>
      <c r="R44" s="43">
        <v>0.01</v>
      </c>
      <c r="Z44" s="43" t="e">
        <f>INDEX(Mets!$B$2:$O$565,MATCH(CONCATENATE($C44,"_EXT"),Mets!$B$2:$B$565,0),COLUMN()-25)</f>
        <v>#N/A</v>
      </c>
      <c r="AA44" s="43" t="e">
        <f>INDEX(Mets!$B$2:$O$565,MATCH(CONCATENATE($C44,"_EXT"),Mets!$B$2:$B$565,0),COLUMN()-21)</f>
        <v>#N/A</v>
      </c>
      <c r="AB44" s="43" t="e">
        <f>INDEX(Mets!$B$2:$O$565,MATCH(CONCATENATE($C44,"_EXT"),Mets!$B$2:$B$565,0),COLUMN()-21)</f>
        <v>#N/A</v>
      </c>
      <c r="AC44" s="43" t="e">
        <f>INDEX(Mets!$B$2:$O$565,MATCH(CONCATENATE($C44,"_EXT"),Mets!$B$2:$B$565,0),COLUMN()-21)</f>
        <v>#N/A</v>
      </c>
      <c r="AD44" s="43" t="e">
        <f>INDEX(Mets!$B$2:$O$565,MATCH(CONCATENATE($C44,"_EXT"),Mets!$B$2:$B$565,0),COLUMN()-21)</f>
        <v>#N/A</v>
      </c>
      <c r="AE44" s="43" t="e">
        <f>INDEX(Mets!$B$2:$O$565,MATCH(CONCATENATE($C44,"_EXT"),Mets!$B$2:$B$565,0),COLUMN()-21)</f>
        <v>#N/A</v>
      </c>
      <c r="AF44" s="43" t="e">
        <f>INDEX(Mets!$B$2:$O$565,MATCH(CONCATENATE($C44,"_EXT"),Mets!$B$2:$B$565,0),COLUMN()-21)</f>
        <v>#N/A</v>
      </c>
      <c r="AG44" s="43" t="e">
        <f>INDEX(Mets!$B$2:$O$565,MATCH(CONCATENATE($C44,"_EXT"),Mets!$B$2:$B$565,0),COLUMN()-21)</f>
        <v>#N/A</v>
      </c>
      <c r="AH44" s="43" t="e">
        <f>INDEX(Mets!$B$2:$O$565,MATCH(CONCATENATE($C44,"_EXT"),Mets!$B$2:$B$565,0),COLUMN()-21)</f>
        <v>#N/A</v>
      </c>
      <c r="AI44" s="43" t="e">
        <f>INDEX(Mets!$B$2:$O$565,MATCH(CONCATENATE($C44,"_EXT"),Mets!$B$2:$B$565,0),COLUMN()-21)</f>
        <v>#N/A</v>
      </c>
      <c r="AK44" s="43">
        <f t="shared" si="3"/>
        <v>0</v>
      </c>
      <c r="AL44" s="43" t="str">
        <f t="shared" si="4"/>
        <v>'P1' '0';</v>
      </c>
    </row>
    <row r="45" spans="1:38" s="43" customFormat="1">
      <c r="A45" s="43" t="str">
        <f>PPP!A5</f>
        <v>P2</v>
      </c>
      <c r="B45" s="43" t="str">
        <f>PPP!B5</f>
        <v>1 D-sedoheptulose-7-phosphate_cyt + 1 D-glyceraldehyde-3-phosphate_cyt = 1 D-ribose-5-phosphate_cyt + 1 D-xylulose-5-phosphate_cyt</v>
      </c>
      <c r="C45" s="43" t="str">
        <f>PPP!C5</f>
        <v>D-sedoheptulose-7-phosphate_cyt + D-glyceraldehyde-3-phosphate = D-ribose-5-phosphate_cyt + D-xylulose-5-phosphate</v>
      </c>
      <c r="D45" s="43">
        <f>PPP!D5</f>
        <v>0</v>
      </c>
      <c r="E45" s="43" t="str">
        <f>PPP!E5</f>
        <v>Y</v>
      </c>
      <c r="G45" s="43" t="str">
        <f t="shared" si="0"/>
        <v>P2</v>
      </c>
      <c r="H45" s="43" t="str">
        <f t="shared" si="1"/>
        <v>1 D-sedoheptulose-7-phosphate_cyt + 1 D-glyceraldehyde-3-phosphate_cyt = 1 D-ribose-5-phosphate_cyt + 1 D-xylulose-5-phosphate_cyt</v>
      </c>
      <c r="I45" s="43" t="s">
        <v>781</v>
      </c>
      <c r="J45" s="43" t="s">
        <v>782</v>
      </c>
      <c r="K45" s="43" t="str">
        <f t="shared" si="2"/>
        <v>-Inf</v>
      </c>
      <c r="L45" s="43" t="s">
        <v>783</v>
      </c>
      <c r="M45" s="43">
        <v>0</v>
      </c>
      <c r="N45" s="43">
        <v>1</v>
      </c>
      <c r="O45" s="43">
        <v>1</v>
      </c>
      <c r="P45" s="43">
        <v>1</v>
      </c>
      <c r="Q45" s="43">
        <v>1</v>
      </c>
      <c r="R45" s="43">
        <v>0.01</v>
      </c>
      <c r="Z45" s="43" t="e">
        <f>INDEX(Mets!$B$2:$O$565,MATCH(CONCATENATE($C45,"_EXT"),Mets!$B$2:$B$565,0),COLUMN()-25)</f>
        <v>#N/A</v>
      </c>
      <c r="AA45" s="43" t="e">
        <f>INDEX(Mets!$B$2:$O$565,MATCH(CONCATENATE($C45,"_EXT"),Mets!$B$2:$B$565,0),COLUMN()-21)</f>
        <v>#N/A</v>
      </c>
      <c r="AB45" s="43" t="e">
        <f>INDEX(Mets!$B$2:$O$565,MATCH(CONCATENATE($C45,"_EXT"),Mets!$B$2:$B$565,0),COLUMN()-21)</f>
        <v>#N/A</v>
      </c>
      <c r="AC45" s="43" t="e">
        <f>INDEX(Mets!$B$2:$O$565,MATCH(CONCATENATE($C45,"_EXT"),Mets!$B$2:$B$565,0),COLUMN()-21)</f>
        <v>#N/A</v>
      </c>
      <c r="AD45" s="43" t="e">
        <f>INDEX(Mets!$B$2:$O$565,MATCH(CONCATENATE($C45,"_EXT"),Mets!$B$2:$B$565,0),COLUMN()-21)</f>
        <v>#N/A</v>
      </c>
      <c r="AE45" s="43" t="e">
        <f>INDEX(Mets!$B$2:$O$565,MATCH(CONCATENATE($C45,"_EXT"),Mets!$B$2:$B$565,0),COLUMN()-21)</f>
        <v>#N/A</v>
      </c>
      <c r="AF45" s="43" t="e">
        <f>INDEX(Mets!$B$2:$O$565,MATCH(CONCATENATE($C45,"_EXT"),Mets!$B$2:$B$565,0),COLUMN()-21)</f>
        <v>#N/A</v>
      </c>
      <c r="AG45" s="43" t="e">
        <f>INDEX(Mets!$B$2:$O$565,MATCH(CONCATENATE($C45,"_EXT"),Mets!$B$2:$B$565,0),COLUMN()-21)</f>
        <v>#N/A</v>
      </c>
      <c r="AH45" s="43" t="e">
        <f>INDEX(Mets!$B$2:$O$565,MATCH(CONCATENATE($C45,"_EXT"),Mets!$B$2:$B$565,0),COLUMN()-21)</f>
        <v>#N/A</v>
      </c>
      <c r="AI45" s="43" t="e">
        <f>INDEX(Mets!$B$2:$O$565,MATCH(CONCATENATE($C45,"_EXT"),Mets!$B$2:$B$565,0),COLUMN()-21)</f>
        <v>#N/A</v>
      </c>
      <c r="AK45" s="43">
        <f t="shared" si="3"/>
        <v>0</v>
      </c>
      <c r="AL45" s="43" t="str">
        <f t="shared" si="4"/>
        <v>'P2' '0';</v>
      </c>
    </row>
    <row r="46" spans="1:38" s="43" customFormat="1">
      <c r="A46" s="43" t="str">
        <f>PPP!A7</f>
        <v>P4</v>
      </c>
      <c r="B46" s="43" t="str">
        <f>PPP!B7</f>
        <v>1 D-glyceraldehyde-3-phosphate_cyt + 1 D-sedoheptulose-7-phosphate_cyt = 1 D-fructose-6-phosphate_cyt + 1 D-erythrose-4-phosphate_cyt</v>
      </c>
      <c r="C46" s="43" t="str">
        <f>PPP!C7</f>
        <v>D-glyceraldehyde-3-phosphate_cyt + D-sedoheptulose-7-phosphate = D-fructose-6-phosphate_cyt + D-erythrose-4-phosphate</v>
      </c>
      <c r="D46" s="43" t="str">
        <f>PPP!D7</f>
        <v>transaldolase</v>
      </c>
      <c r="E46" s="43" t="str">
        <f>PPP!E7</f>
        <v>Y</v>
      </c>
      <c r="G46" s="43" t="str">
        <f t="shared" si="0"/>
        <v>P4</v>
      </c>
      <c r="H46" s="43" t="str">
        <f t="shared" si="1"/>
        <v>1 D-glyceraldehyde-3-phosphate_cyt + 1 D-sedoheptulose-7-phosphate_cyt = 1 D-fructose-6-phosphate_cyt + 1 D-erythrose-4-phosphate_cyt</v>
      </c>
      <c r="I46" s="43" t="s">
        <v>781</v>
      </c>
      <c r="J46" s="43" t="s">
        <v>782</v>
      </c>
      <c r="K46" s="43" t="str">
        <f t="shared" si="2"/>
        <v>-Inf</v>
      </c>
      <c r="L46" s="43" t="s">
        <v>783</v>
      </c>
      <c r="M46" s="43">
        <v>0</v>
      </c>
      <c r="N46" s="43">
        <v>1</v>
      </c>
      <c r="O46" s="43">
        <v>1</v>
      </c>
      <c r="P46" s="43">
        <v>1</v>
      </c>
      <c r="Q46" s="43">
        <v>1</v>
      </c>
      <c r="R46" s="43">
        <v>0.01</v>
      </c>
      <c r="Z46" s="43" t="e">
        <f>INDEX(Mets!$B$2:$O$565,MATCH(CONCATENATE($C46,"_EXT"),Mets!$B$2:$B$565,0),COLUMN()-25)</f>
        <v>#N/A</v>
      </c>
      <c r="AA46" s="43" t="e">
        <f>INDEX(Mets!$B$2:$O$565,MATCH(CONCATENATE($C46,"_EXT"),Mets!$B$2:$B$565,0),COLUMN()-21)</f>
        <v>#N/A</v>
      </c>
      <c r="AB46" s="43" t="e">
        <f>INDEX(Mets!$B$2:$O$565,MATCH(CONCATENATE($C46,"_EXT"),Mets!$B$2:$B$565,0),COLUMN()-21)</f>
        <v>#N/A</v>
      </c>
      <c r="AC46" s="43" t="e">
        <f>INDEX(Mets!$B$2:$O$565,MATCH(CONCATENATE($C46,"_EXT"),Mets!$B$2:$B$565,0),COLUMN()-21)</f>
        <v>#N/A</v>
      </c>
      <c r="AD46" s="43" t="e">
        <f>INDEX(Mets!$B$2:$O$565,MATCH(CONCATENATE($C46,"_EXT"),Mets!$B$2:$B$565,0),COLUMN()-21)</f>
        <v>#N/A</v>
      </c>
      <c r="AE46" s="43" t="e">
        <f>INDEX(Mets!$B$2:$O$565,MATCH(CONCATENATE($C46,"_EXT"),Mets!$B$2:$B$565,0),COLUMN()-21)</f>
        <v>#N/A</v>
      </c>
      <c r="AF46" s="43" t="e">
        <f>INDEX(Mets!$B$2:$O$565,MATCH(CONCATENATE($C46,"_EXT"),Mets!$B$2:$B$565,0),COLUMN()-21)</f>
        <v>#N/A</v>
      </c>
      <c r="AG46" s="43" t="e">
        <f>INDEX(Mets!$B$2:$O$565,MATCH(CONCATENATE($C46,"_EXT"),Mets!$B$2:$B$565,0),COLUMN()-21)</f>
        <v>#N/A</v>
      </c>
      <c r="AH46" s="43" t="e">
        <f>INDEX(Mets!$B$2:$O$565,MATCH(CONCATENATE($C46,"_EXT"),Mets!$B$2:$B$565,0),COLUMN()-21)</f>
        <v>#N/A</v>
      </c>
      <c r="AI46" s="43" t="e">
        <f>INDEX(Mets!$B$2:$O$565,MATCH(CONCATENATE($C46,"_EXT"),Mets!$B$2:$B$565,0),COLUMN()-21)</f>
        <v>#N/A</v>
      </c>
      <c r="AK46" s="43">
        <f t="shared" si="3"/>
        <v>0</v>
      </c>
      <c r="AL46" s="43" t="str">
        <f t="shared" si="4"/>
        <v>'P4' '0';</v>
      </c>
    </row>
    <row r="47" spans="1:38" s="43" customFormat="1">
      <c r="A47" s="43" t="str">
        <f>PPP!A10</f>
        <v>P5</v>
      </c>
      <c r="B47" s="43" t="str">
        <f>PPP!B10</f>
        <v>1 D-ribulose-5-phosphate_cyt = 1 D-xylulose-5-phosphate_cyt</v>
      </c>
      <c r="C47" s="43" t="str">
        <f>PPP!C10</f>
        <v>D-ribulose-5-phosphate = D-xylulose-5-phosphate</v>
      </c>
      <c r="D47" s="43" t="str">
        <f>PPP!D10</f>
        <v>ribulose-phosphate 3-epimerase</v>
      </c>
      <c r="E47" s="43" t="str">
        <f>PPP!E10</f>
        <v>Y</v>
      </c>
      <c r="G47" s="43" t="str">
        <f t="shared" si="0"/>
        <v>P5</v>
      </c>
      <c r="H47" s="43" t="str">
        <f t="shared" si="1"/>
        <v>1 D-ribulose-5-phosphate_cyt = 1 D-xylulose-5-phosphate_cyt</v>
      </c>
      <c r="I47" s="43" t="s">
        <v>781</v>
      </c>
      <c r="J47" s="43" t="s">
        <v>782</v>
      </c>
      <c r="K47" s="43" t="str">
        <f t="shared" si="2"/>
        <v>-Inf</v>
      </c>
      <c r="L47" s="43" t="s">
        <v>783</v>
      </c>
      <c r="M47" s="43">
        <v>0</v>
      </c>
      <c r="N47" s="43">
        <v>1</v>
      </c>
      <c r="O47" s="43">
        <v>1</v>
      </c>
      <c r="P47" s="43">
        <v>1</v>
      </c>
      <c r="Q47" s="43">
        <v>1</v>
      </c>
      <c r="R47" s="43">
        <v>0.01</v>
      </c>
      <c r="Z47" s="43" t="e">
        <f>INDEX(Mets!$B$2:$O$565,MATCH(CONCATENATE($C47,"_EXT"),Mets!$B$2:$B$565,0),COLUMN()-25)</f>
        <v>#N/A</v>
      </c>
      <c r="AA47" s="43" t="e">
        <f>INDEX(Mets!$B$2:$O$565,MATCH(CONCATENATE($C47,"_EXT"),Mets!$B$2:$B$565,0),COLUMN()-21)</f>
        <v>#N/A</v>
      </c>
      <c r="AB47" s="43" t="e">
        <f>INDEX(Mets!$B$2:$O$565,MATCH(CONCATENATE($C47,"_EXT"),Mets!$B$2:$B$565,0),COLUMN()-21)</f>
        <v>#N/A</v>
      </c>
      <c r="AC47" s="43" t="e">
        <f>INDEX(Mets!$B$2:$O$565,MATCH(CONCATENATE($C47,"_EXT"),Mets!$B$2:$B$565,0),COLUMN()-21)</f>
        <v>#N/A</v>
      </c>
      <c r="AD47" s="43" t="e">
        <f>INDEX(Mets!$B$2:$O$565,MATCH(CONCATENATE($C47,"_EXT"),Mets!$B$2:$B$565,0),COLUMN()-21)</f>
        <v>#N/A</v>
      </c>
      <c r="AE47" s="43" t="e">
        <f>INDEX(Mets!$B$2:$O$565,MATCH(CONCATENATE($C47,"_EXT"),Mets!$B$2:$B$565,0),COLUMN()-21)</f>
        <v>#N/A</v>
      </c>
      <c r="AF47" s="43" t="e">
        <f>INDEX(Mets!$B$2:$O$565,MATCH(CONCATENATE($C47,"_EXT"),Mets!$B$2:$B$565,0),COLUMN()-21)</f>
        <v>#N/A</v>
      </c>
      <c r="AG47" s="43" t="e">
        <f>INDEX(Mets!$B$2:$O$565,MATCH(CONCATENATE($C47,"_EXT"),Mets!$B$2:$B$565,0),COLUMN()-21)</f>
        <v>#N/A</v>
      </c>
      <c r="AH47" s="43" t="e">
        <f>INDEX(Mets!$B$2:$O$565,MATCH(CONCATENATE($C47,"_EXT"),Mets!$B$2:$B$565,0),COLUMN()-21)</f>
        <v>#N/A</v>
      </c>
      <c r="AI47" s="43" t="e">
        <f>INDEX(Mets!$B$2:$O$565,MATCH(CONCATENATE($C47,"_EXT"),Mets!$B$2:$B$565,0),COLUMN()-21)</f>
        <v>#N/A</v>
      </c>
      <c r="AK47" s="43">
        <f t="shared" si="3"/>
        <v>0</v>
      </c>
      <c r="AL47" s="43" t="str">
        <f t="shared" si="4"/>
        <v>'P5' '0';</v>
      </c>
    </row>
    <row r="48" spans="1:38" s="43" customFormat="1">
      <c r="A48" s="43" t="str">
        <f>PPP!A12</f>
        <v>P6</v>
      </c>
      <c r="B48" s="43" t="str">
        <f>PPP!B12</f>
        <v>1 ATP_cyt + 1 D-gluconate_cyt = 1 6-phospho-D-gluconate_cyt + 1 ADP_cyt + 1 H+_cyt</v>
      </c>
      <c r="C48" s="43" t="str">
        <f>PPP!C12</f>
        <v>ATP_cyt + D-gluconate = 6-phospho-D-gluconate_cyt + ADP_cyt + 2 H+</v>
      </c>
      <c r="D48" s="43" t="str">
        <f>PPP!D12</f>
        <v>gluconokinase</v>
      </c>
      <c r="E48" s="43" t="str">
        <f>PPP!E12</f>
        <v>N</v>
      </c>
      <c r="G48" s="43" t="str">
        <f t="shared" si="0"/>
        <v>P6</v>
      </c>
      <c r="H48" s="43" t="str">
        <f t="shared" si="1"/>
        <v>1 ATP_cyt + 1 D-gluconate_cyt = 1 6-phospho-D-gluconate_cyt + 1 ADP_cyt + 1 H+_cyt</v>
      </c>
      <c r="I48" s="43" t="s">
        <v>781</v>
      </c>
      <c r="J48" s="43" t="s">
        <v>782</v>
      </c>
      <c r="K48" s="43">
        <f t="shared" si="2"/>
        <v>0</v>
      </c>
      <c r="L48" s="43" t="s">
        <v>783</v>
      </c>
      <c r="M48" s="43">
        <v>0</v>
      </c>
      <c r="N48" s="43">
        <v>1</v>
      </c>
      <c r="O48" s="43">
        <v>1</v>
      </c>
      <c r="P48" s="43">
        <v>1</v>
      </c>
      <c r="Q48" s="43">
        <v>1</v>
      </c>
      <c r="R48" s="43">
        <v>0.01</v>
      </c>
      <c r="Z48" s="43" t="e">
        <f>INDEX(Mets!$B$2:$O$565,MATCH(CONCATENATE($C48,"_EXT"),Mets!$B$2:$B$565,0),COLUMN()-25)</f>
        <v>#N/A</v>
      </c>
      <c r="AA48" s="43" t="e">
        <f>INDEX(Mets!$B$2:$O$565,MATCH(CONCATENATE($C48,"_EXT"),Mets!$B$2:$B$565,0),COLUMN()-21)</f>
        <v>#N/A</v>
      </c>
      <c r="AB48" s="43" t="e">
        <f>INDEX(Mets!$B$2:$O$565,MATCH(CONCATENATE($C48,"_EXT"),Mets!$B$2:$B$565,0),COLUMN()-21)</f>
        <v>#N/A</v>
      </c>
      <c r="AC48" s="43" t="e">
        <f>INDEX(Mets!$B$2:$O$565,MATCH(CONCATENATE($C48,"_EXT"),Mets!$B$2:$B$565,0),COLUMN()-21)</f>
        <v>#N/A</v>
      </c>
      <c r="AD48" s="43" t="e">
        <f>INDEX(Mets!$B$2:$O$565,MATCH(CONCATENATE($C48,"_EXT"),Mets!$B$2:$B$565,0),COLUMN()-21)</f>
        <v>#N/A</v>
      </c>
      <c r="AE48" s="43" t="e">
        <f>INDEX(Mets!$B$2:$O$565,MATCH(CONCATENATE($C48,"_EXT"),Mets!$B$2:$B$565,0),COLUMN()-21)</f>
        <v>#N/A</v>
      </c>
      <c r="AF48" s="43" t="e">
        <f>INDEX(Mets!$B$2:$O$565,MATCH(CONCATENATE($C48,"_EXT"),Mets!$B$2:$B$565,0),COLUMN()-21)</f>
        <v>#N/A</v>
      </c>
      <c r="AG48" s="43" t="e">
        <f>INDEX(Mets!$B$2:$O$565,MATCH(CONCATENATE($C48,"_EXT"),Mets!$B$2:$B$565,0),COLUMN()-21)</f>
        <v>#N/A</v>
      </c>
      <c r="AH48" s="43" t="e">
        <f>INDEX(Mets!$B$2:$O$565,MATCH(CONCATENATE($C48,"_EXT"),Mets!$B$2:$B$565,0),COLUMN()-21)</f>
        <v>#N/A</v>
      </c>
      <c r="AI48" s="43" t="e">
        <f>INDEX(Mets!$B$2:$O$565,MATCH(CONCATENATE($C48,"_EXT"),Mets!$B$2:$B$565,0),COLUMN()-21)</f>
        <v>#N/A</v>
      </c>
      <c r="AK48" s="43">
        <f t="shared" si="3"/>
        <v>0</v>
      </c>
      <c r="AL48" s="43" t="str">
        <f t="shared" si="4"/>
        <v>'P6' '0';</v>
      </c>
    </row>
    <row r="49" spans="1:38" s="43" customFormat="1">
      <c r="A49" s="43" t="str">
        <f>PPP!A14</f>
        <v>P7</v>
      </c>
      <c r="B49" s="43" t="str">
        <f>PPP!B14</f>
        <v>1 6-phospho-D-gluconate_cyt + 1 NAD_cyt = 1 D-ribulose-5-phosphate_cyt + 1 CO2_cyt + 1 NADH_cyt</v>
      </c>
      <c r="C49" s="43" t="str">
        <f>PPP!C14</f>
        <v>6-phospho-D-gluconate_cyt + NADP = D-ribulose-5-phosphate_cyt + CO2_cyt + NADPH</v>
      </c>
      <c r="D49" s="43" t="str">
        <f>PPP!D14</f>
        <v>6-phosphogluconate dehydrogenase</v>
      </c>
      <c r="E49" s="43" t="str">
        <f>PPP!E14</f>
        <v>N</v>
      </c>
      <c r="G49" s="43" t="str">
        <f t="shared" si="0"/>
        <v>P7</v>
      </c>
      <c r="H49" s="43" t="str">
        <f t="shared" si="1"/>
        <v>1 6-phospho-D-gluconate_cyt + 1 NAD_cyt = 1 D-ribulose-5-phosphate_cyt + 1 CO2_cyt + 1 NADH_cyt</v>
      </c>
      <c r="I49" s="43" t="s">
        <v>781</v>
      </c>
      <c r="J49" s="43" t="s">
        <v>782</v>
      </c>
      <c r="K49" s="43">
        <f t="shared" si="2"/>
        <v>0</v>
      </c>
      <c r="L49" s="43" t="s">
        <v>783</v>
      </c>
      <c r="M49" s="43">
        <v>0</v>
      </c>
      <c r="N49" s="43">
        <v>1</v>
      </c>
      <c r="O49" s="43">
        <v>1</v>
      </c>
      <c r="P49" s="43">
        <v>1</v>
      </c>
      <c r="Q49" s="43">
        <v>1</v>
      </c>
      <c r="R49" s="43">
        <v>0.01</v>
      </c>
      <c r="Z49" s="43" t="e">
        <f>INDEX(Mets!$B$2:$O$565,MATCH(CONCATENATE($C49,"_EXT"),Mets!$B$2:$B$565,0),COLUMN()-25)</f>
        <v>#N/A</v>
      </c>
      <c r="AA49" s="43" t="e">
        <f>INDEX(Mets!$B$2:$O$565,MATCH(CONCATENATE($C49,"_EXT"),Mets!$B$2:$B$565,0),COLUMN()-21)</f>
        <v>#N/A</v>
      </c>
      <c r="AB49" s="43" t="e">
        <f>INDEX(Mets!$B$2:$O$565,MATCH(CONCATENATE($C49,"_EXT"),Mets!$B$2:$B$565,0),COLUMN()-21)</f>
        <v>#N/A</v>
      </c>
      <c r="AC49" s="43" t="e">
        <f>INDEX(Mets!$B$2:$O$565,MATCH(CONCATENATE($C49,"_EXT"),Mets!$B$2:$B$565,0),COLUMN()-21)</f>
        <v>#N/A</v>
      </c>
      <c r="AD49" s="43" t="e">
        <f>INDEX(Mets!$B$2:$O$565,MATCH(CONCATENATE($C49,"_EXT"),Mets!$B$2:$B$565,0),COLUMN()-21)</f>
        <v>#N/A</v>
      </c>
      <c r="AE49" s="43" t="e">
        <f>INDEX(Mets!$B$2:$O$565,MATCH(CONCATENATE($C49,"_EXT"),Mets!$B$2:$B$565,0),COLUMN()-21)</f>
        <v>#N/A</v>
      </c>
      <c r="AF49" s="43" t="e">
        <f>INDEX(Mets!$B$2:$O$565,MATCH(CONCATENATE($C49,"_EXT"),Mets!$B$2:$B$565,0),COLUMN()-21)</f>
        <v>#N/A</v>
      </c>
      <c r="AG49" s="43" t="e">
        <f>INDEX(Mets!$B$2:$O$565,MATCH(CONCATENATE($C49,"_EXT"),Mets!$B$2:$B$565,0),COLUMN()-21)</f>
        <v>#N/A</v>
      </c>
      <c r="AH49" s="43" t="e">
        <f>INDEX(Mets!$B$2:$O$565,MATCH(CONCATENATE($C49,"_EXT"),Mets!$B$2:$B$565,0),COLUMN()-21)</f>
        <v>#N/A</v>
      </c>
      <c r="AI49" s="43" t="e">
        <f>INDEX(Mets!$B$2:$O$565,MATCH(CONCATENATE($C49,"_EXT"),Mets!$B$2:$B$565,0),COLUMN()-21)</f>
        <v>#N/A</v>
      </c>
      <c r="AK49" s="43">
        <f t="shared" si="3"/>
        <v>0</v>
      </c>
      <c r="AL49" s="43" t="str">
        <f t="shared" si="4"/>
        <v>'P7' '0';</v>
      </c>
    </row>
    <row r="50" spans="1:38" s="43" customFormat="1">
      <c r="A50" s="43" t="str">
        <f>PPP!A16</f>
        <v>P8</v>
      </c>
      <c r="B50" s="43" t="str">
        <f>PPP!B16</f>
        <v>1 D-ribose-5-phosphate_cyt = 1 D-ribulose-5-phosphate_cyt</v>
      </c>
      <c r="C50" s="43" t="str">
        <f>PPP!C16</f>
        <v>D-ribose-5-phosphate = D-ribulose-5-phosphate</v>
      </c>
      <c r="D50" s="43" t="str">
        <f>PPP!D16</f>
        <v>ribose 5-phosphate isomerase A</v>
      </c>
      <c r="E50" s="43" t="str">
        <f>PPP!E16</f>
        <v>Y</v>
      </c>
      <c r="G50" s="43" t="str">
        <f t="shared" si="0"/>
        <v>P8</v>
      </c>
      <c r="H50" s="43" t="str">
        <f t="shared" si="1"/>
        <v>1 D-ribose-5-phosphate_cyt = 1 D-ribulose-5-phosphate_cyt</v>
      </c>
      <c r="I50" s="43" t="s">
        <v>781</v>
      </c>
      <c r="J50" s="43" t="s">
        <v>782</v>
      </c>
      <c r="K50" s="43" t="str">
        <f t="shared" si="2"/>
        <v>-Inf</v>
      </c>
      <c r="L50" s="43" t="s">
        <v>783</v>
      </c>
      <c r="M50" s="43">
        <v>0</v>
      </c>
      <c r="N50" s="43">
        <v>1</v>
      </c>
      <c r="O50" s="43">
        <v>1</v>
      </c>
      <c r="P50" s="43">
        <v>1</v>
      </c>
      <c r="Q50" s="43">
        <v>1</v>
      </c>
      <c r="R50" s="43">
        <v>0.01</v>
      </c>
      <c r="Z50" s="43" t="e">
        <f>INDEX(Mets!$B$2:$O$565,MATCH(CONCATENATE($C50,"_EXT"),Mets!$B$2:$B$565,0),COLUMN()-25)</f>
        <v>#N/A</v>
      </c>
      <c r="AA50" s="43" t="e">
        <f>INDEX(Mets!$B$2:$O$565,MATCH(CONCATENATE($C50,"_EXT"),Mets!$B$2:$B$565,0),COLUMN()-21)</f>
        <v>#N/A</v>
      </c>
      <c r="AB50" s="43" t="e">
        <f>INDEX(Mets!$B$2:$O$565,MATCH(CONCATENATE($C50,"_EXT"),Mets!$B$2:$B$565,0),COLUMN()-21)</f>
        <v>#N/A</v>
      </c>
      <c r="AC50" s="43" t="e">
        <f>INDEX(Mets!$B$2:$O$565,MATCH(CONCATENATE($C50,"_EXT"),Mets!$B$2:$B$565,0),COLUMN()-21)</f>
        <v>#N/A</v>
      </c>
      <c r="AD50" s="43" t="e">
        <f>INDEX(Mets!$B$2:$O$565,MATCH(CONCATENATE($C50,"_EXT"),Mets!$B$2:$B$565,0),COLUMN()-21)</f>
        <v>#N/A</v>
      </c>
      <c r="AE50" s="43" t="e">
        <f>INDEX(Mets!$B$2:$O$565,MATCH(CONCATENATE($C50,"_EXT"),Mets!$B$2:$B$565,0),COLUMN()-21)</f>
        <v>#N/A</v>
      </c>
      <c r="AF50" s="43" t="e">
        <f>INDEX(Mets!$B$2:$O$565,MATCH(CONCATENATE($C50,"_EXT"),Mets!$B$2:$B$565,0),COLUMN()-21)</f>
        <v>#N/A</v>
      </c>
      <c r="AG50" s="43" t="e">
        <f>INDEX(Mets!$B$2:$O$565,MATCH(CONCATENATE($C50,"_EXT"),Mets!$B$2:$B$565,0),COLUMN()-21)</f>
        <v>#N/A</v>
      </c>
      <c r="AH50" s="43" t="e">
        <f>INDEX(Mets!$B$2:$O$565,MATCH(CONCATENATE($C50,"_EXT"),Mets!$B$2:$B$565,0),COLUMN()-21)</f>
        <v>#N/A</v>
      </c>
      <c r="AI50" s="43" t="e">
        <f>INDEX(Mets!$B$2:$O$565,MATCH(CONCATENATE($C50,"_EXT"),Mets!$B$2:$B$565,0),COLUMN()-21)</f>
        <v>#N/A</v>
      </c>
      <c r="AK50" s="43">
        <f t="shared" si="3"/>
        <v>0</v>
      </c>
      <c r="AL50" s="43" t="str">
        <f t="shared" si="4"/>
        <v>'P8' '0';</v>
      </c>
    </row>
    <row r="51" spans="1:38" s="43" customFormat="1">
      <c r="A51" s="43" t="str">
        <f>PPP!A18</f>
        <v>P9</v>
      </c>
      <c r="B51" s="43" t="str">
        <f>PPP!B18</f>
        <v>1 ATP_cyt + 1 D-ribose-5-phosphate_cyt = 1 PRPP_cyt + 1 AMP_cyt + 1 H+_cyt</v>
      </c>
      <c r="C51" s="43" t="str">
        <f>PPP!C18</f>
        <v>ATP_cyt + D-ribose-5-phosphate = 5-phosphoribosyl 1-pyrophosphate_cyt + AMP_cyt + 2 H+</v>
      </c>
      <c r="D51" s="43" t="str">
        <f>PPP!D18</f>
        <v>ribose-phosphate pyrophosphokinase</v>
      </c>
      <c r="E51" s="43" t="str">
        <f>PPP!E18</f>
        <v>Y</v>
      </c>
      <c r="G51" s="43" t="str">
        <f t="shared" si="0"/>
        <v>P9</v>
      </c>
      <c r="H51" s="43" t="str">
        <f t="shared" si="1"/>
        <v>1 ATP_cyt + 1 D-ribose-5-phosphate_cyt = 1 PRPP_cyt + 1 AMP_cyt + 1 H+_cyt</v>
      </c>
      <c r="I51" s="43" t="s">
        <v>781</v>
      </c>
      <c r="J51" s="43" t="s">
        <v>782</v>
      </c>
      <c r="K51" s="43" t="str">
        <f>IF(EXACT(E51,"N"),0,"-Inf")</f>
        <v>-Inf</v>
      </c>
      <c r="L51" s="43" t="s">
        <v>783</v>
      </c>
      <c r="M51" s="43">
        <v>0</v>
      </c>
      <c r="N51" s="43">
        <v>1</v>
      </c>
      <c r="O51" s="43">
        <v>1</v>
      </c>
      <c r="P51" s="43">
        <v>1</v>
      </c>
      <c r="Q51" s="43">
        <v>1</v>
      </c>
      <c r="R51" s="43">
        <v>0.01</v>
      </c>
      <c r="Z51" s="43" t="e">
        <f>INDEX(Mets!$B$2:$O$565,MATCH(CONCATENATE($C51,"_EXT"),Mets!$B$2:$B$565,0),COLUMN()-25)</f>
        <v>#N/A</v>
      </c>
      <c r="AA51" s="43" t="e">
        <f>INDEX(Mets!$B$2:$O$565,MATCH(CONCATENATE($C51,"_EXT"),Mets!$B$2:$B$565,0),COLUMN()-21)</f>
        <v>#N/A</v>
      </c>
      <c r="AB51" s="43" t="e">
        <f>INDEX(Mets!$B$2:$O$565,MATCH(CONCATENATE($C51,"_EXT"),Mets!$B$2:$B$565,0),COLUMN()-21)</f>
        <v>#N/A</v>
      </c>
      <c r="AC51" s="43" t="e">
        <f>INDEX(Mets!$B$2:$O$565,MATCH(CONCATENATE($C51,"_EXT"),Mets!$B$2:$B$565,0),COLUMN()-21)</f>
        <v>#N/A</v>
      </c>
      <c r="AD51" s="43" t="e">
        <f>INDEX(Mets!$B$2:$O$565,MATCH(CONCATENATE($C51,"_EXT"),Mets!$B$2:$B$565,0),COLUMN()-21)</f>
        <v>#N/A</v>
      </c>
      <c r="AE51" s="43" t="e">
        <f>INDEX(Mets!$B$2:$O$565,MATCH(CONCATENATE($C51,"_EXT"),Mets!$B$2:$B$565,0),COLUMN()-21)</f>
        <v>#N/A</v>
      </c>
      <c r="AF51" s="43" t="e">
        <f>INDEX(Mets!$B$2:$O$565,MATCH(CONCATENATE($C51,"_EXT"),Mets!$B$2:$B$565,0),COLUMN()-21)</f>
        <v>#N/A</v>
      </c>
      <c r="AG51" s="43" t="e">
        <f>INDEX(Mets!$B$2:$O$565,MATCH(CONCATENATE($C51,"_EXT"),Mets!$B$2:$B$565,0),COLUMN()-21)</f>
        <v>#N/A</v>
      </c>
      <c r="AH51" s="43" t="e">
        <f>INDEX(Mets!$B$2:$O$565,MATCH(CONCATENATE($C51,"_EXT"),Mets!$B$2:$B$565,0),COLUMN()-21)</f>
        <v>#N/A</v>
      </c>
      <c r="AI51" s="43" t="e">
        <f>INDEX(Mets!$B$2:$O$565,MATCH(CONCATENATE($C51,"_EXT"),Mets!$B$2:$B$565,0),COLUMN()-21)</f>
        <v>#N/A</v>
      </c>
      <c r="AK51" s="43">
        <f t="shared" si="3"/>
        <v>0</v>
      </c>
      <c r="AL51" s="43" t="str">
        <f t="shared" si="4"/>
        <v>'P9' '0';</v>
      </c>
    </row>
    <row r="52" spans="1:38" s="43" customFormat="1">
      <c r="A52" s="43" t="str">
        <f>PPP!A23</f>
        <v>P12</v>
      </c>
      <c r="B52" s="43" t="str">
        <f>PPP!B23</f>
        <v>1 D-glucono-1,5-lactone_cyt + 1 H2O_cyt = 1 D-gluconate_cyt + 1 H+_cyt</v>
      </c>
      <c r="C52" s="43" t="str">
        <f>PPP!C23</f>
        <v>D-glucono-1,5-lactone_cyt + H2O = D-gluconate_cyt + H+</v>
      </c>
      <c r="D52" s="43" t="str">
        <f>PPP!D23</f>
        <v>gluconolactonase</v>
      </c>
      <c r="E52" s="43" t="str">
        <f>PPP!E23</f>
        <v>Y</v>
      </c>
      <c r="G52" s="43" t="str">
        <f t="shared" si="0"/>
        <v>P12</v>
      </c>
      <c r="H52" s="43" t="str">
        <f t="shared" si="1"/>
        <v>1 D-glucono-1,5-lactone_cyt + 1 H2O_cyt = 1 D-gluconate_cyt + 1 H+_cyt</v>
      </c>
      <c r="I52" s="43" t="s">
        <v>781</v>
      </c>
      <c r="J52" s="43" t="s">
        <v>782</v>
      </c>
      <c r="K52" s="43" t="str">
        <f t="shared" si="2"/>
        <v>-Inf</v>
      </c>
      <c r="L52" s="43" t="s">
        <v>783</v>
      </c>
      <c r="M52" s="43">
        <v>0</v>
      </c>
      <c r="N52" s="43">
        <v>1</v>
      </c>
      <c r="O52" s="43">
        <v>1</v>
      </c>
      <c r="P52" s="43">
        <v>1</v>
      </c>
      <c r="Q52" s="43">
        <v>1</v>
      </c>
      <c r="R52" s="43">
        <v>0.01</v>
      </c>
      <c r="Z52" s="43" t="e">
        <f>INDEX(Mets!$B$2:$O$565,MATCH(CONCATENATE($C52,"_EXT"),Mets!$B$2:$B$565,0),COLUMN()-25)</f>
        <v>#N/A</v>
      </c>
      <c r="AA52" s="43" t="e">
        <f>INDEX(Mets!$B$2:$O$565,MATCH(CONCATENATE($C52,"_EXT"),Mets!$B$2:$B$565,0),COLUMN()-21)</f>
        <v>#N/A</v>
      </c>
      <c r="AB52" s="43" t="e">
        <f>INDEX(Mets!$B$2:$O$565,MATCH(CONCATENATE($C52,"_EXT"),Mets!$B$2:$B$565,0),COLUMN()-21)</f>
        <v>#N/A</v>
      </c>
      <c r="AC52" s="43" t="e">
        <f>INDEX(Mets!$B$2:$O$565,MATCH(CONCATENATE($C52,"_EXT"),Mets!$B$2:$B$565,0),COLUMN()-21)</f>
        <v>#N/A</v>
      </c>
      <c r="AD52" s="43" t="e">
        <f>INDEX(Mets!$B$2:$O$565,MATCH(CONCATENATE($C52,"_EXT"),Mets!$B$2:$B$565,0),COLUMN()-21)</f>
        <v>#N/A</v>
      </c>
      <c r="AE52" s="43" t="e">
        <f>INDEX(Mets!$B$2:$O$565,MATCH(CONCATENATE($C52,"_EXT"),Mets!$B$2:$B$565,0),COLUMN()-21)</f>
        <v>#N/A</v>
      </c>
      <c r="AF52" s="43" t="e">
        <f>INDEX(Mets!$B$2:$O$565,MATCH(CONCATENATE($C52,"_EXT"),Mets!$B$2:$B$565,0),COLUMN()-21)</f>
        <v>#N/A</v>
      </c>
      <c r="AG52" s="43" t="e">
        <f>INDEX(Mets!$B$2:$O$565,MATCH(CONCATENATE($C52,"_EXT"),Mets!$B$2:$B$565,0),COLUMN()-21)</f>
        <v>#N/A</v>
      </c>
      <c r="AH52" s="43" t="e">
        <f>INDEX(Mets!$B$2:$O$565,MATCH(CONCATENATE($C52,"_EXT"),Mets!$B$2:$B$565,0),COLUMN()-21)</f>
        <v>#N/A</v>
      </c>
      <c r="AI52" s="43" t="e">
        <f>INDEX(Mets!$B$2:$O$565,MATCH(CONCATENATE($C52,"_EXT"),Mets!$B$2:$B$565,0),COLUMN()-21)</f>
        <v>#N/A</v>
      </c>
      <c r="AK52" s="43">
        <f t="shared" si="3"/>
        <v>0</v>
      </c>
      <c r="AL52" s="43" t="str">
        <f t="shared" si="4"/>
        <v>'P12' '0';</v>
      </c>
    </row>
    <row r="53" spans="1:38" s="43" customFormat="1">
      <c r="A53" s="43" t="str">
        <f>PPP!A25</f>
        <v>P13</v>
      </c>
      <c r="B53" s="43" t="str">
        <f>PPP!B25</f>
        <v>1 beta-D-glucose_cyt + 1 NAD_cyt = 1 D-glucono-1,5-lactone_cyt + 1 NADH_cyt + 1 H+_cyt</v>
      </c>
      <c r="C53" s="43" t="str">
        <f>PPP!C25</f>
        <v>β-D-glucose_cyt + NAD(P)+ = D-glucono-1,5-lactone_cyt + NAD(P)H_cyt + H+</v>
      </c>
      <c r="D53" s="43" t="str">
        <f>PPP!D25</f>
        <v>glucose 1-dehydrogenase</v>
      </c>
      <c r="E53" s="43" t="str">
        <f>PPP!E25</f>
        <v>N</v>
      </c>
      <c r="G53" s="43" t="str">
        <f t="shared" si="0"/>
        <v>P13</v>
      </c>
      <c r="H53" s="43" t="str">
        <f t="shared" si="1"/>
        <v>1 beta-D-glucose_cyt + 1 NAD_cyt = 1 D-glucono-1,5-lactone_cyt + 1 NADH_cyt + 1 H+_cyt</v>
      </c>
      <c r="I53" s="43" t="s">
        <v>781</v>
      </c>
      <c r="J53" s="43" t="s">
        <v>782</v>
      </c>
      <c r="K53" s="43">
        <f t="shared" si="2"/>
        <v>0</v>
      </c>
      <c r="L53" s="43" t="s">
        <v>783</v>
      </c>
      <c r="M53" s="43">
        <v>0</v>
      </c>
      <c r="N53" s="43">
        <v>1</v>
      </c>
      <c r="O53" s="43">
        <v>1</v>
      </c>
      <c r="P53" s="43">
        <v>1</v>
      </c>
      <c r="Q53" s="43">
        <v>1</v>
      </c>
      <c r="R53" s="43">
        <v>0.01</v>
      </c>
      <c r="Z53" s="43" t="e">
        <f>INDEX(Mets!$B$2:$O$565,MATCH(CONCATENATE($C53,"_EXT"),Mets!$B$2:$B$565,0),COLUMN()-25)</f>
        <v>#N/A</v>
      </c>
      <c r="AA53" s="43" t="e">
        <f>INDEX(Mets!$B$2:$O$565,MATCH(CONCATENATE($C53,"_EXT"),Mets!$B$2:$B$565,0),COLUMN()-21)</f>
        <v>#N/A</v>
      </c>
      <c r="AB53" s="43" t="e">
        <f>INDEX(Mets!$B$2:$O$565,MATCH(CONCATENATE($C53,"_EXT"),Mets!$B$2:$B$565,0),COLUMN()-21)</f>
        <v>#N/A</v>
      </c>
      <c r="AC53" s="43" t="e">
        <f>INDEX(Mets!$B$2:$O$565,MATCH(CONCATENATE($C53,"_EXT"),Mets!$B$2:$B$565,0),COLUMN()-21)</f>
        <v>#N/A</v>
      </c>
      <c r="AD53" s="43" t="e">
        <f>INDEX(Mets!$B$2:$O$565,MATCH(CONCATENATE($C53,"_EXT"),Mets!$B$2:$B$565,0),COLUMN()-21)</f>
        <v>#N/A</v>
      </c>
      <c r="AE53" s="43" t="e">
        <f>INDEX(Mets!$B$2:$O$565,MATCH(CONCATENATE($C53,"_EXT"),Mets!$B$2:$B$565,0),COLUMN()-21)</f>
        <v>#N/A</v>
      </c>
      <c r="AF53" s="43" t="e">
        <f>INDEX(Mets!$B$2:$O$565,MATCH(CONCATENATE($C53,"_EXT"),Mets!$B$2:$B$565,0),COLUMN()-21)</f>
        <v>#N/A</v>
      </c>
      <c r="AG53" s="43" t="e">
        <f>INDEX(Mets!$B$2:$O$565,MATCH(CONCATENATE($C53,"_EXT"),Mets!$B$2:$B$565,0),COLUMN()-21)</f>
        <v>#N/A</v>
      </c>
      <c r="AH53" s="43" t="e">
        <f>INDEX(Mets!$B$2:$O$565,MATCH(CONCATENATE($C53,"_EXT"),Mets!$B$2:$B$565,0),COLUMN()-21)</f>
        <v>#N/A</v>
      </c>
      <c r="AI53" s="43" t="e">
        <f>INDEX(Mets!$B$2:$O$565,MATCH(CONCATENATE($C53,"_EXT"),Mets!$B$2:$B$565,0),COLUMN()-21)</f>
        <v>#N/A</v>
      </c>
      <c r="AK53" s="43">
        <f t="shared" si="3"/>
        <v>0</v>
      </c>
      <c r="AL53" s="43" t="str">
        <f t="shared" si="4"/>
        <v>'P13' '0';</v>
      </c>
    </row>
    <row r="54" spans="1:38" s="43" customFormat="1">
      <c r="A54" s="43" t="str">
        <f>PPP!A27</f>
        <v>P16</v>
      </c>
      <c r="B54" s="43" t="str">
        <f>PPP!B27</f>
        <v>1 6-phospho_D-glucono-1,5-lactone_cyt + 1 H2O_cyt = 1 6-phospho-D-gluconate_cyt + 1 H+_cyt</v>
      </c>
      <c r="C54" s="43" t="str">
        <f>PPP!C27</f>
        <v>6-phospho D-glucono-1,5-lactone_cyt + H2O = 6-phospho D-gluconate_cyt + H+</v>
      </c>
      <c r="D54" s="43" t="str">
        <f>PPP!D27</f>
        <v>6-phosphogluconolactonase</v>
      </c>
      <c r="E54" s="43" t="str">
        <f>PPP!E27</f>
        <v>N</v>
      </c>
      <c r="G54" s="43" t="str">
        <f t="shared" si="0"/>
        <v>P16</v>
      </c>
      <c r="H54" s="43" t="str">
        <f t="shared" si="1"/>
        <v>1 6-phospho_D-glucono-1,5-lactone_cyt + 1 H2O_cyt = 1 6-phospho-D-gluconate_cyt + 1 H+_cyt</v>
      </c>
      <c r="I54" s="43" t="s">
        <v>781</v>
      </c>
      <c r="J54" s="43" t="s">
        <v>782</v>
      </c>
      <c r="K54" s="43">
        <f t="shared" si="2"/>
        <v>0</v>
      </c>
      <c r="L54" s="43" t="s">
        <v>783</v>
      </c>
      <c r="M54" s="43">
        <v>0</v>
      </c>
      <c r="N54" s="43">
        <v>1</v>
      </c>
      <c r="O54" s="43">
        <v>1</v>
      </c>
      <c r="P54" s="43">
        <v>1</v>
      </c>
      <c r="Q54" s="43">
        <v>1</v>
      </c>
      <c r="R54" s="43">
        <v>0.01</v>
      </c>
      <c r="Z54" s="43" t="e">
        <f>INDEX(Mets!$B$2:$O$565,MATCH(CONCATENATE($C54,"_EXT"),Mets!$B$2:$B$565,0),COLUMN()-25)</f>
        <v>#N/A</v>
      </c>
      <c r="AA54" s="43" t="e">
        <f>INDEX(Mets!$B$2:$O$565,MATCH(CONCATENATE($C54,"_EXT"),Mets!$B$2:$B$565,0),COLUMN()-21)</f>
        <v>#N/A</v>
      </c>
      <c r="AB54" s="43" t="e">
        <f>INDEX(Mets!$B$2:$O$565,MATCH(CONCATENATE($C54,"_EXT"),Mets!$B$2:$B$565,0),COLUMN()-21)</f>
        <v>#N/A</v>
      </c>
      <c r="AC54" s="43" t="e">
        <f>INDEX(Mets!$B$2:$O$565,MATCH(CONCATENATE($C54,"_EXT"),Mets!$B$2:$B$565,0),COLUMN()-21)</f>
        <v>#N/A</v>
      </c>
      <c r="AD54" s="43" t="e">
        <f>INDEX(Mets!$B$2:$O$565,MATCH(CONCATENATE($C54,"_EXT"),Mets!$B$2:$B$565,0),COLUMN()-21)</f>
        <v>#N/A</v>
      </c>
      <c r="AE54" s="43" t="e">
        <f>INDEX(Mets!$B$2:$O$565,MATCH(CONCATENATE($C54,"_EXT"),Mets!$B$2:$B$565,0),COLUMN()-21)</f>
        <v>#N/A</v>
      </c>
      <c r="AF54" s="43" t="e">
        <f>INDEX(Mets!$B$2:$O$565,MATCH(CONCATENATE($C54,"_EXT"),Mets!$B$2:$B$565,0),COLUMN()-21)</f>
        <v>#N/A</v>
      </c>
      <c r="AG54" s="43" t="e">
        <f>INDEX(Mets!$B$2:$O$565,MATCH(CONCATENATE($C54,"_EXT"),Mets!$B$2:$B$565,0),COLUMN()-21)</f>
        <v>#N/A</v>
      </c>
      <c r="AH54" s="43" t="e">
        <f>INDEX(Mets!$B$2:$O$565,MATCH(CONCATENATE($C54,"_EXT"),Mets!$B$2:$B$565,0),COLUMN()-21)</f>
        <v>#N/A</v>
      </c>
      <c r="AI54" s="43" t="e">
        <f>INDEX(Mets!$B$2:$O$565,MATCH(CONCATENATE($C54,"_EXT"),Mets!$B$2:$B$565,0),COLUMN()-21)</f>
        <v>#N/A</v>
      </c>
      <c r="AK54" s="43">
        <f t="shared" si="3"/>
        <v>0</v>
      </c>
      <c r="AL54" s="43" t="str">
        <f t="shared" si="4"/>
        <v>'P16' '0';</v>
      </c>
    </row>
    <row r="55" spans="1:38" s="43" customFormat="1">
      <c r="A55" s="43" t="str">
        <f>PPP!A29</f>
        <v>P17</v>
      </c>
      <c r="B55" s="43" t="str">
        <f>PPP!B29</f>
        <v>1 beta-D-glucose-6-phosphate_cyt + 1 NAD_cyt = 1 6-phospho_D-glucono-1,5-lactone_cyt + 1 NADH_cyt + 1 H+_cyt</v>
      </c>
      <c r="C55" s="43" t="str">
        <f>PPP!C29</f>
        <v>β-D-glucose 6-phosphate_cyt + NADP = 6-phospho D-glucono-1,5-lactone_cyt + NADPH_cyt + H+</v>
      </c>
      <c r="D55" s="43" t="str">
        <f>PPP!D29</f>
        <v>glucose-6-phosphate 1-dehydrogenase</v>
      </c>
      <c r="E55" s="43" t="str">
        <f>PPP!E29</f>
        <v>Y</v>
      </c>
      <c r="G55" s="43" t="str">
        <f t="shared" si="0"/>
        <v>P17</v>
      </c>
      <c r="H55" s="43" t="str">
        <f t="shared" si="1"/>
        <v>1 beta-D-glucose-6-phosphate_cyt + 1 NAD_cyt = 1 6-phospho_D-glucono-1,5-lactone_cyt + 1 NADH_cyt + 1 H+_cyt</v>
      </c>
      <c r="I55" s="43" t="s">
        <v>781</v>
      </c>
      <c r="J55" s="43" t="s">
        <v>782</v>
      </c>
      <c r="K55" s="43" t="str">
        <f t="shared" si="2"/>
        <v>-Inf</v>
      </c>
      <c r="L55" s="43" t="s">
        <v>783</v>
      </c>
      <c r="M55" s="43">
        <v>0</v>
      </c>
      <c r="N55" s="43">
        <v>1</v>
      </c>
      <c r="O55" s="43">
        <v>1</v>
      </c>
      <c r="P55" s="43">
        <v>1</v>
      </c>
      <c r="Q55" s="43">
        <v>1</v>
      </c>
      <c r="R55" s="43">
        <v>0.01</v>
      </c>
      <c r="Z55" s="43" t="e">
        <f>INDEX(Mets!$B$2:$O$565,MATCH(CONCATENATE($C55,"_EXT"),Mets!$B$2:$B$565,0),COLUMN()-25)</f>
        <v>#N/A</v>
      </c>
      <c r="AA55" s="43" t="e">
        <f>INDEX(Mets!$B$2:$O$565,MATCH(CONCATENATE($C55,"_EXT"),Mets!$B$2:$B$565,0),COLUMN()-21)</f>
        <v>#N/A</v>
      </c>
      <c r="AB55" s="43" t="e">
        <f>INDEX(Mets!$B$2:$O$565,MATCH(CONCATENATE($C55,"_EXT"),Mets!$B$2:$B$565,0),COLUMN()-21)</f>
        <v>#N/A</v>
      </c>
      <c r="AC55" s="43" t="e">
        <f>INDEX(Mets!$B$2:$O$565,MATCH(CONCATENATE($C55,"_EXT"),Mets!$B$2:$B$565,0),COLUMN()-21)</f>
        <v>#N/A</v>
      </c>
      <c r="AD55" s="43" t="e">
        <f>INDEX(Mets!$B$2:$O$565,MATCH(CONCATENATE($C55,"_EXT"),Mets!$B$2:$B$565,0),COLUMN()-21)</f>
        <v>#N/A</v>
      </c>
      <c r="AE55" s="43" t="e">
        <f>INDEX(Mets!$B$2:$O$565,MATCH(CONCATENATE($C55,"_EXT"),Mets!$B$2:$B$565,0),COLUMN()-21)</f>
        <v>#N/A</v>
      </c>
      <c r="AF55" s="43" t="e">
        <f>INDEX(Mets!$B$2:$O$565,MATCH(CONCATENATE($C55,"_EXT"),Mets!$B$2:$B$565,0),COLUMN()-21)</f>
        <v>#N/A</v>
      </c>
      <c r="AG55" s="43" t="e">
        <f>INDEX(Mets!$B$2:$O$565,MATCH(CONCATENATE($C55,"_EXT"),Mets!$B$2:$B$565,0),COLUMN()-21)</f>
        <v>#N/A</v>
      </c>
      <c r="AH55" s="43" t="e">
        <f>INDEX(Mets!$B$2:$O$565,MATCH(CONCATENATE($C55,"_EXT"),Mets!$B$2:$B$565,0),COLUMN()-21)</f>
        <v>#N/A</v>
      </c>
      <c r="AI55" s="43" t="e">
        <f>INDEX(Mets!$B$2:$O$565,MATCH(CONCATENATE($C55,"_EXT"),Mets!$B$2:$B$565,0),COLUMN()-21)</f>
        <v>#N/A</v>
      </c>
      <c r="AK55" s="43">
        <f t="shared" si="3"/>
        <v>0</v>
      </c>
      <c r="AL55" s="43" t="str">
        <f t="shared" si="4"/>
        <v>'P17' '0';</v>
      </c>
    </row>
    <row r="56" spans="1:38" s="43" customFormat="1">
      <c r="A56" s="43" t="str">
        <f>ET!A4</f>
        <v>E1</v>
      </c>
      <c r="B56" s="43" t="str">
        <f>ET!B4</f>
        <v>1 diphosphate_cyt + 1 H2O_cyt = 2 phosphate_cyt + 1 H+_cyt</v>
      </c>
      <c r="C56" s="43" t="str">
        <f>ET!C4</f>
        <v>diphosphate_cyt + H2O = 2 phosphate_cyt + H+</v>
      </c>
      <c r="D56" s="43" t="str">
        <f>ET!D4</f>
        <v>inorganic pyrophosphatase</v>
      </c>
      <c r="E56" s="43" t="str">
        <f>ET!E4</f>
        <v>N</v>
      </c>
      <c r="G56" s="43" t="str">
        <f t="shared" si="0"/>
        <v>E1</v>
      </c>
      <c r="H56" s="43" t="str">
        <f t="shared" si="1"/>
        <v>1 diphosphate_cyt + 1 H2O_cyt = 2 phosphate_cyt + 1 H+_cyt</v>
      </c>
      <c r="I56" s="43" t="s">
        <v>781</v>
      </c>
      <c r="J56" s="43" t="s">
        <v>782</v>
      </c>
      <c r="K56" s="43">
        <f t="shared" si="2"/>
        <v>0</v>
      </c>
      <c r="L56" s="43" t="s">
        <v>783</v>
      </c>
      <c r="M56" s="43">
        <v>0</v>
      </c>
      <c r="N56" s="43">
        <v>1</v>
      </c>
      <c r="O56" s="43">
        <v>1</v>
      </c>
      <c r="P56" s="43">
        <v>1</v>
      </c>
      <c r="Q56" s="43">
        <v>1</v>
      </c>
      <c r="R56" s="43">
        <v>0.01</v>
      </c>
      <c r="Z56" s="43" t="e">
        <f>INDEX(Mets!$B$2:$O$565,MATCH(CONCATENATE($C56,"_EXT"),Mets!$B$2:$B$565,0),COLUMN()-25)</f>
        <v>#N/A</v>
      </c>
      <c r="AA56" s="43" t="e">
        <f>INDEX(Mets!$B$2:$O$565,MATCH(CONCATENATE($C56,"_EXT"),Mets!$B$2:$B$565,0),COLUMN()-21)</f>
        <v>#N/A</v>
      </c>
      <c r="AB56" s="43" t="e">
        <f>INDEX(Mets!$B$2:$O$565,MATCH(CONCATENATE($C56,"_EXT"),Mets!$B$2:$B$565,0),COLUMN()-21)</f>
        <v>#N/A</v>
      </c>
      <c r="AC56" s="43" t="e">
        <f>INDEX(Mets!$B$2:$O$565,MATCH(CONCATENATE($C56,"_EXT"),Mets!$B$2:$B$565,0),COLUMN()-21)</f>
        <v>#N/A</v>
      </c>
      <c r="AD56" s="43" t="e">
        <f>INDEX(Mets!$B$2:$O$565,MATCH(CONCATENATE($C56,"_EXT"),Mets!$B$2:$B$565,0),COLUMN()-21)</f>
        <v>#N/A</v>
      </c>
      <c r="AE56" s="43" t="e">
        <f>INDEX(Mets!$B$2:$O$565,MATCH(CONCATENATE($C56,"_EXT"),Mets!$B$2:$B$565,0),COLUMN()-21)</f>
        <v>#N/A</v>
      </c>
      <c r="AF56" s="43" t="e">
        <f>INDEX(Mets!$B$2:$O$565,MATCH(CONCATENATE($C56,"_EXT"),Mets!$B$2:$B$565,0),COLUMN()-21)</f>
        <v>#N/A</v>
      </c>
      <c r="AG56" s="43" t="e">
        <f>INDEX(Mets!$B$2:$O$565,MATCH(CONCATENATE($C56,"_EXT"),Mets!$B$2:$B$565,0),COLUMN()-21)</f>
        <v>#N/A</v>
      </c>
      <c r="AH56" s="43" t="e">
        <f>INDEX(Mets!$B$2:$O$565,MATCH(CONCATENATE($C56,"_EXT"),Mets!$B$2:$B$565,0),COLUMN()-21)</f>
        <v>#N/A</v>
      </c>
      <c r="AI56" s="43" t="e">
        <f>INDEX(Mets!$B$2:$O$565,MATCH(CONCATENATE($C56,"_EXT"),Mets!$B$2:$B$565,0),COLUMN()-21)</f>
        <v>#N/A</v>
      </c>
      <c r="AK56" s="43">
        <f t="shared" si="3"/>
        <v>0</v>
      </c>
      <c r="AL56" s="43" t="str">
        <f t="shared" si="4"/>
        <v>'E1' '0';</v>
      </c>
    </row>
    <row r="57" spans="1:38" s="43" customFormat="1">
      <c r="A57" s="43" t="str">
        <f>ET!A6</f>
        <v>E2</v>
      </c>
      <c r="B57" s="43" t="str">
        <f>ET!B6</f>
        <v>1 NADH_cyt + 1 UQ_cyt + 5 H+_cyt = 1 NAD_cyt + 1 UQH2_cyt + 4 Hpmf</v>
      </c>
      <c r="C57" s="43" t="str">
        <f>ET!C6</f>
        <v>NADH_cyt + a ubiquinone_cyt + H+ -&gt; NAD_cyt + a ubiquinol</v>
      </c>
      <c r="D57" s="43" t="str">
        <f>ET!D6</f>
        <v>NADH dehydrogenase (ubiquinone) 1 alpha subcomplex 6</v>
      </c>
      <c r="E57" s="43" t="str">
        <f>ET!E6</f>
        <v>Y</v>
      </c>
      <c r="G57" s="43" t="str">
        <f t="shared" si="0"/>
        <v>E2</v>
      </c>
      <c r="H57" s="43" t="str">
        <f t="shared" si="1"/>
        <v>1 NADH_cyt + 1 UQ_cyt + 5 H+_cyt = 1 NAD_cyt + 1 UQH2_cyt + 4 Hpmf</v>
      </c>
      <c r="I57" s="43" t="s">
        <v>781</v>
      </c>
      <c r="J57" s="43" t="s">
        <v>782</v>
      </c>
      <c r="K57" s="43" t="str">
        <f t="shared" si="2"/>
        <v>-Inf</v>
      </c>
      <c r="L57" s="43" t="s">
        <v>783</v>
      </c>
      <c r="M57" s="43">
        <v>0</v>
      </c>
      <c r="N57" s="43">
        <v>1</v>
      </c>
      <c r="O57" s="43">
        <v>1</v>
      </c>
      <c r="P57" s="43">
        <v>1</v>
      </c>
      <c r="Q57" s="43">
        <v>1</v>
      </c>
      <c r="R57" s="43">
        <v>0.01</v>
      </c>
      <c r="Z57" s="43" t="e">
        <f>INDEX(Mets!$B$2:$O$565,MATCH(CONCATENATE($C57,"_EXT"),Mets!$B$2:$B$565,0),COLUMN()-25)</f>
        <v>#N/A</v>
      </c>
      <c r="AA57" s="43" t="e">
        <f>INDEX(Mets!$B$2:$O$565,MATCH(CONCATENATE($C57,"_EXT"),Mets!$B$2:$B$565,0),COLUMN()-21)</f>
        <v>#N/A</v>
      </c>
      <c r="AB57" s="43" t="e">
        <f>INDEX(Mets!$B$2:$O$565,MATCH(CONCATENATE($C57,"_EXT"),Mets!$B$2:$B$565,0),COLUMN()-21)</f>
        <v>#N/A</v>
      </c>
      <c r="AC57" s="43" t="e">
        <f>INDEX(Mets!$B$2:$O$565,MATCH(CONCATENATE($C57,"_EXT"),Mets!$B$2:$B$565,0),COLUMN()-21)</f>
        <v>#N/A</v>
      </c>
      <c r="AD57" s="43" t="e">
        <f>INDEX(Mets!$B$2:$O$565,MATCH(CONCATENATE($C57,"_EXT"),Mets!$B$2:$B$565,0),COLUMN()-21)</f>
        <v>#N/A</v>
      </c>
      <c r="AE57" s="43" t="e">
        <f>INDEX(Mets!$B$2:$O$565,MATCH(CONCATENATE($C57,"_EXT"),Mets!$B$2:$B$565,0),COLUMN()-21)</f>
        <v>#N/A</v>
      </c>
      <c r="AF57" s="43" t="e">
        <f>INDEX(Mets!$B$2:$O$565,MATCH(CONCATENATE($C57,"_EXT"),Mets!$B$2:$B$565,0),COLUMN()-21)</f>
        <v>#N/A</v>
      </c>
      <c r="AG57" s="43" t="e">
        <f>INDEX(Mets!$B$2:$O$565,MATCH(CONCATENATE($C57,"_EXT"),Mets!$B$2:$B$565,0),COLUMN()-21)</f>
        <v>#N/A</v>
      </c>
      <c r="AH57" s="43" t="e">
        <f>INDEX(Mets!$B$2:$O$565,MATCH(CONCATENATE($C57,"_EXT"),Mets!$B$2:$B$565,0),COLUMN()-21)</f>
        <v>#N/A</v>
      </c>
      <c r="AI57" s="43" t="e">
        <f>INDEX(Mets!$B$2:$O$565,MATCH(CONCATENATE($C57,"_EXT"),Mets!$B$2:$B$565,0),COLUMN()-21)</f>
        <v>#N/A</v>
      </c>
      <c r="AK57" s="43">
        <f t="shared" si="3"/>
        <v>0</v>
      </c>
      <c r="AL57" s="43" t="str">
        <f t="shared" si="4"/>
        <v>'E2' '0';</v>
      </c>
    </row>
    <row r="58" spans="1:38" s="43" customFormat="1">
      <c r="A58" s="43" t="str">
        <f>ET!A22</f>
        <v>E3</v>
      </c>
      <c r="B58" s="43" t="str">
        <f>ET!B22</f>
        <v>1 NADH_cyt + 1 UQ_cyt + 1 H+_cyt = 1 NAD_cyt + 1 UQH2_cyt</v>
      </c>
      <c r="C58" s="43" t="str">
        <f>ET!C22</f>
        <v>NADH_cyt + a ubiquinone_cyt + H+ -&gt; NAD_cyt + a ubiquinol</v>
      </c>
      <c r="D58" s="43" t="str">
        <f>ET!D22</f>
        <v>NADH dehydrogenase</v>
      </c>
      <c r="E58" s="43" t="str">
        <f>ET!E22</f>
        <v>N</v>
      </c>
      <c r="G58" s="43" t="str">
        <f t="shared" si="0"/>
        <v>E3</v>
      </c>
      <c r="H58" s="43" t="str">
        <f t="shared" si="1"/>
        <v>1 NADH_cyt + 1 UQ_cyt + 1 H+_cyt = 1 NAD_cyt + 1 UQH2_cyt</v>
      </c>
      <c r="I58" s="43" t="s">
        <v>781</v>
      </c>
      <c r="J58" s="43" t="s">
        <v>782</v>
      </c>
      <c r="K58" s="43">
        <f t="shared" si="2"/>
        <v>0</v>
      </c>
      <c r="L58" s="43" t="s">
        <v>783</v>
      </c>
      <c r="M58" s="43">
        <v>0</v>
      </c>
      <c r="N58" s="43">
        <v>1</v>
      </c>
      <c r="O58" s="43">
        <v>1</v>
      </c>
      <c r="P58" s="43">
        <v>1</v>
      </c>
      <c r="Q58" s="43">
        <v>1</v>
      </c>
      <c r="R58" s="43">
        <v>0.01</v>
      </c>
      <c r="Z58" s="43" t="e">
        <f>INDEX(Mets!$B$2:$O$565,MATCH(CONCATENATE($C58,"_EXT"),Mets!$B$2:$B$565,0),COLUMN()-25)</f>
        <v>#N/A</v>
      </c>
      <c r="AA58" s="43" t="e">
        <f>INDEX(Mets!$B$2:$O$565,MATCH(CONCATENATE($C58,"_EXT"),Mets!$B$2:$B$565,0),COLUMN()-21)</f>
        <v>#N/A</v>
      </c>
      <c r="AB58" s="43" t="e">
        <f>INDEX(Mets!$B$2:$O$565,MATCH(CONCATENATE($C58,"_EXT"),Mets!$B$2:$B$565,0),COLUMN()-21)</f>
        <v>#N/A</v>
      </c>
      <c r="AC58" s="43" t="e">
        <f>INDEX(Mets!$B$2:$O$565,MATCH(CONCATENATE($C58,"_EXT"),Mets!$B$2:$B$565,0),COLUMN()-21)</f>
        <v>#N/A</v>
      </c>
      <c r="AD58" s="43" t="e">
        <f>INDEX(Mets!$B$2:$O$565,MATCH(CONCATENATE($C58,"_EXT"),Mets!$B$2:$B$565,0),COLUMN()-21)</f>
        <v>#N/A</v>
      </c>
      <c r="AE58" s="43" t="e">
        <f>INDEX(Mets!$B$2:$O$565,MATCH(CONCATENATE($C58,"_EXT"),Mets!$B$2:$B$565,0),COLUMN()-21)</f>
        <v>#N/A</v>
      </c>
      <c r="AF58" s="43" t="e">
        <f>INDEX(Mets!$B$2:$O$565,MATCH(CONCATENATE($C58,"_EXT"),Mets!$B$2:$B$565,0),COLUMN()-21)</f>
        <v>#N/A</v>
      </c>
      <c r="AG58" s="43" t="e">
        <f>INDEX(Mets!$B$2:$O$565,MATCH(CONCATENATE($C58,"_EXT"),Mets!$B$2:$B$565,0),COLUMN()-21)</f>
        <v>#N/A</v>
      </c>
      <c r="AH58" s="43" t="e">
        <f>INDEX(Mets!$B$2:$O$565,MATCH(CONCATENATE($C58,"_EXT"),Mets!$B$2:$B$565,0),COLUMN()-21)</f>
        <v>#N/A</v>
      </c>
      <c r="AI58" s="43" t="e">
        <f>INDEX(Mets!$B$2:$O$565,MATCH(CONCATENATE($C58,"_EXT"),Mets!$B$2:$B$565,0),COLUMN()-21)</f>
        <v>#N/A</v>
      </c>
      <c r="AK58" s="43">
        <f t="shared" si="3"/>
        <v>0</v>
      </c>
      <c r="AL58" s="43" t="str">
        <f t="shared" si="4"/>
        <v>'E3' '0';</v>
      </c>
    </row>
    <row r="59" spans="1:38" s="43" customFormat="1">
      <c r="A59" s="43" t="str">
        <f>ET!A26</f>
        <v>E4</v>
      </c>
      <c r="B59" s="43" t="str">
        <f>ET!B26</f>
        <v>2 CytCOX_cyt + 1 UQH2_cyt + 2 H+_cyt = 2 CytCRED_cyt + 1 UQ_cyt + 4 Hpmf</v>
      </c>
      <c r="C59" s="43" t="str">
        <f>ET!C26</f>
        <v>2 an oxidized cytochrome c_cyt + a ubiquinol -&gt; 2 a reduced cytochrome c_cyt + a ubiquinone</v>
      </c>
      <c r="D59" s="43" t="str">
        <f>ET!D26</f>
        <v>ubiquinol-cytochrome c reductase iron-sulfur subunit</v>
      </c>
      <c r="E59" s="43" t="str">
        <f>ET!E26</f>
        <v>Y</v>
      </c>
      <c r="G59" s="43" t="str">
        <f t="shared" si="0"/>
        <v>E4</v>
      </c>
      <c r="H59" s="43" t="str">
        <f t="shared" si="1"/>
        <v>2 CytCOX_cyt + 1 UQH2_cyt + 2 H+_cyt = 2 CytCRED_cyt + 1 UQ_cyt + 4 Hpmf</v>
      </c>
      <c r="I59" s="43" t="s">
        <v>781</v>
      </c>
      <c r="J59" s="43" t="s">
        <v>782</v>
      </c>
      <c r="K59" s="43" t="str">
        <f t="shared" si="2"/>
        <v>-Inf</v>
      </c>
      <c r="L59" s="43" t="s">
        <v>783</v>
      </c>
      <c r="M59" s="43">
        <v>0</v>
      </c>
      <c r="N59" s="43">
        <v>1</v>
      </c>
      <c r="O59" s="43">
        <v>1</v>
      </c>
      <c r="P59" s="43">
        <v>1</v>
      </c>
      <c r="Q59" s="43">
        <v>1</v>
      </c>
      <c r="R59" s="43">
        <v>0.01</v>
      </c>
      <c r="Z59" s="43" t="e">
        <f>INDEX(Mets!$B$2:$O$565,MATCH(CONCATENATE($C59,"_EXT"),Mets!$B$2:$B$565,0),COLUMN()-25)</f>
        <v>#N/A</v>
      </c>
      <c r="AA59" s="43" t="e">
        <f>INDEX(Mets!$B$2:$O$565,MATCH(CONCATENATE($C59,"_EXT"),Mets!$B$2:$B$565,0),COLUMN()-21)</f>
        <v>#N/A</v>
      </c>
      <c r="AB59" s="43" t="e">
        <f>INDEX(Mets!$B$2:$O$565,MATCH(CONCATENATE($C59,"_EXT"),Mets!$B$2:$B$565,0),COLUMN()-21)</f>
        <v>#N/A</v>
      </c>
      <c r="AC59" s="43" t="e">
        <f>INDEX(Mets!$B$2:$O$565,MATCH(CONCATENATE($C59,"_EXT"),Mets!$B$2:$B$565,0),COLUMN()-21)</f>
        <v>#N/A</v>
      </c>
      <c r="AD59" s="43" t="e">
        <f>INDEX(Mets!$B$2:$O$565,MATCH(CONCATENATE($C59,"_EXT"),Mets!$B$2:$B$565,0),COLUMN()-21)</f>
        <v>#N/A</v>
      </c>
      <c r="AE59" s="43" t="e">
        <f>INDEX(Mets!$B$2:$O$565,MATCH(CONCATENATE($C59,"_EXT"),Mets!$B$2:$B$565,0),COLUMN()-21)</f>
        <v>#N/A</v>
      </c>
      <c r="AF59" s="43" t="e">
        <f>INDEX(Mets!$B$2:$O$565,MATCH(CONCATENATE($C59,"_EXT"),Mets!$B$2:$B$565,0),COLUMN()-21)</f>
        <v>#N/A</v>
      </c>
      <c r="AG59" s="43" t="e">
        <f>INDEX(Mets!$B$2:$O$565,MATCH(CONCATENATE($C59,"_EXT"),Mets!$B$2:$B$565,0),COLUMN()-21)</f>
        <v>#N/A</v>
      </c>
      <c r="AH59" s="43" t="e">
        <f>INDEX(Mets!$B$2:$O$565,MATCH(CONCATENATE($C59,"_EXT"),Mets!$B$2:$B$565,0),COLUMN()-21)</f>
        <v>#N/A</v>
      </c>
      <c r="AI59" s="43" t="e">
        <f>INDEX(Mets!$B$2:$O$565,MATCH(CONCATENATE($C59,"_EXT"),Mets!$B$2:$B$565,0),COLUMN()-21)</f>
        <v>#N/A</v>
      </c>
      <c r="AK59" s="43">
        <f t="shared" si="3"/>
        <v>0</v>
      </c>
      <c r="AL59" s="43" t="str">
        <f t="shared" si="4"/>
        <v>'E4' '0';</v>
      </c>
    </row>
    <row r="60" spans="1:38" s="43" customFormat="1">
      <c r="A60" s="43" t="str">
        <f>ET!A37</f>
        <v>E5</v>
      </c>
      <c r="B60" s="43" t="str">
        <f>ET!B37</f>
        <v xml:space="preserve">4 CytCRED_cyt + 6 H+_cyt + 1 oxygen_cyt = 4 CytCOX_cyt + 2 H2O_cyt + 2 Hpmf </v>
      </c>
      <c r="C60" s="43" t="str">
        <f>ET!C37</f>
        <v xml:space="preserve">4 a reduced cytochrome c_cyt + oxygen -&gt; an oxidized cytochrome c_cyt + 4 an oxidized cytochrome c_cyt + 2 H2O </v>
      </c>
      <c r="D60" s="43" t="str">
        <f>ET!D37</f>
        <v>cytochrome c oxidase subunit I</v>
      </c>
      <c r="E60" s="43" t="str">
        <f>ET!E37</f>
        <v>N</v>
      </c>
      <c r="G60" s="43" t="str">
        <f t="shared" si="0"/>
        <v>E5</v>
      </c>
      <c r="H60" s="43" t="str">
        <f t="shared" si="1"/>
        <v xml:space="preserve">4 CytCRED_cyt + 6 H+_cyt + 1 oxygen_cyt = 4 CytCOX_cyt + 2 H2O_cyt + 2 Hpmf </v>
      </c>
      <c r="I60" s="43" t="s">
        <v>781</v>
      </c>
      <c r="J60" s="43" t="s">
        <v>782</v>
      </c>
      <c r="K60" s="43">
        <f t="shared" si="2"/>
        <v>0</v>
      </c>
      <c r="L60" s="43" t="s">
        <v>783</v>
      </c>
      <c r="M60" s="43">
        <v>0</v>
      </c>
      <c r="N60" s="43">
        <v>1</v>
      </c>
      <c r="O60" s="43">
        <v>1</v>
      </c>
      <c r="P60" s="43">
        <v>1</v>
      </c>
      <c r="Q60" s="43">
        <v>1</v>
      </c>
      <c r="R60" s="43">
        <v>0.01</v>
      </c>
      <c r="Z60" s="43" t="e">
        <f>INDEX(Mets!$B$2:$O$565,MATCH(CONCATENATE($C60,"_EXT"),Mets!$B$2:$B$565,0),COLUMN()-25)</f>
        <v>#N/A</v>
      </c>
      <c r="AA60" s="43" t="e">
        <f>INDEX(Mets!$B$2:$O$565,MATCH(CONCATENATE($C60,"_EXT"),Mets!$B$2:$B$565,0),COLUMN()-21)</f>
        <v>#N/A</v>
      </c>
      <c r="AB60" s="43" t="e">
        <f>INDEX(Mets!$B$2:$O$565,MATCH(CONCATENATE($C60,"_EXT"),Mets!$B$2:$B$565,0),COLUMN()-21)</f>
        <v>#N/A</v>
      </c>
      <c r="AC60" s="43" t="e">
        <f>INDEX(Mets!$B$2:$O$565,MATCH(CONCATENATE($C60,"_EXT"),Mets!$B$2:$B$565,0),COLUMN()-21)</f>
        <v>#N/A</v>
      </c>
      <c r="AD60" s="43" t="e">
        <f>INDEX(Mets!$B$2:$O$565,MATCH(CONCATENATE($C60,"_EXT"),Mets!$B$2:$B$565,0),COLUMN()-21)</f>
        <v>#N/A</v>
      </c>
      <c r="AE60" s="43" t="e">
        <f>INDEX(Mets!$B$2:$O$565,MATCH(CONCATENATE($C60,"_EXT"),Mets!$B$2:$B$565,0),COLUMN()-21)</f>
        <v>#N/A</v>
      </c>
      <c r="AF60" s="43" t="e">
        <f>INDEX(Mets!$B$2:$O$565,MATCH(CONCATENATE($C60,"_EXT"),Mets!$B$2:$B$565,0),COLUMN()-21)</f>
        <v>#N/A</v>
      </c>
      <c r="AG60" s="43" t="e">
        <f>INDEX(Mets!$B$2:$O$565,MATCH(CONCATENATE($C60,"_EXT"),Mets!$B$2:$B$565,0),COLUMN()-21)</f>
        <v>#N/A</v>
      </c>
      <c r="AH60" s="43" t="e">
        <f>INDEX(Mets!$B$2:$O$565,MATCH(CONCATENATE($C60,"_EXT"),Mets!$B$2:$B$565,0),COLUMN()-21)</f>
        <v>#N/A</v>
      </c>
      <c r="AI60" s="43" t="e">
        <f>INDEX(Mets!$B$2:$O$565,MATCH(CONCATENATE($C60,"_EXT"),Mets!$B$2:$B$565,0),COLUMN()-21)</f>
        <v>#N/A</v>
      </c>
      <c r="AK60" s="43">
        <f t="shared" si="3"/>
        <v>0</v>
      </c>
      <c r="AL60" s="43" t="str">
        <f t="shared" si="4"/>
        <v>'E5' '0';</v>
      </c>
    </row>
    <row r="61" spans="1:38" s="43" customFormat="1">
      <c r="A61" s="43" t="str">
        <f>ET!A52</f>
        <v>E6</v>
      </c>
      <c r="B61" s="43" t="str">
        <f>ET!B52</f>
        <v>2 UQH2_cyt + 1 oxygen_cyt = 2 UQ_cyt + 2 H2O_cyt</v>
      </c>
      <c r="C61" s="43" t="str">
        <f>ET!C52</f>
        <v>2 a ubiquinol_cyt + oxygen → 2 a ubiquinone_cyt + 2 H2O</v>
      </c>
      <c r="D61" s="43" t="str">
        <f>ET!D52</f>
        <v>alternative oxidase</v>
      </c>
      <c r="E61" s="43" t="str">
        <f>ET!E52</f>
        <v>N</v>
      </c>
      <c r="G61" s="43" t="str">
        <f t="shared" si="0"/>
        <v>E6</v>
      </c>
      <c r="H61" s="43" t="str">
        <f t="shared" si="1"/>
        <v>2 UQH2_cyt + 1 oxygen_cyt = 2 UQ_cyt + 2 H2O_cyt</v>
      </c>
      <c r="I61" s="43" t="s">
        <v>781</v>
      </c>
      <c r="J61" s="43" t="s">
        <v>782</v>
      </c>
      <c r="K61" s="43">
        <f t="shared" si="2"/>
        <v>0</v>
      </c>
      <c r="L61" s="43" t="s">
        <v>783</v>
      </c>
      <c r="M61" s="43">
        <v>0</v>
      </c>
      <c r="N61" s="43">
        <v>1</v>
      </c>
      <c r="O61" s="43">
        <v>1</v>
      </c>
      <c r="P61" s="43">
        <v>1</v>
      </c>
      <c r="Q61" s="43">
        <v>1</v>
      </c>
      <c r="R61" s="43">
        <v>0.01</v>
      </c>
      <c r="Z61" s="43" t="e">
        <f>INDEX(Mets!$B$2:$O$565,MATCH(CONCATENATE($C61,"_EXT"),Mets!$B$2:$B$565,0),COLUMN()-25)</f>
        <v>#N/A</v>
      </c>
      <c r="AA61" s="43" t="e">
        <f>INDEX(Mets!$B$2:$O$565,MATCH(CONCATENATE($C61,"_EXT"),Mets!$B$2:$B$565,0),COLUMN()-21)</f>
        <v>#N/A</v>
      </c>
      <c r="AB61" s="43" t="e">
        <f>INDEX(Mets!$B$2:$O$565,MATCH(CONCATENATE($C61,"_EXT"),Mets!$B$2:$B$565,0),COLUMN()-21)</f>
        <v>#N/A</v>
      </c>
      <c r="AC61" s="43" t="e">
        <f>INDEX(Mets!$B$2:$O$565,MATCH(CONCATENATE($C61,"_EXT"),Mets!$B$2:$B$565,0),COLUMN()-21)</f>
        <v>#N/A</v>
      </c>
      <c r="AD61" s="43" t="e">
        <f>INDEX(Mets!$B$2:$O$565,MATCH(CONCATENATE($C61,"_EXT"),Mets!$B$2:$B$565,0),COLUMN()-21)</f>
        <v>#N/A</v>
      </c>
      <c r="AE61" s="43" t="e">
        <f>INDEX(Mets!$B$2:$O$565,MATCH(CONCATENATE($C61,"_EXT"),Mets!$B$2:$B$565,0),COLUMN()-21)</f>
        <v>#N/A</v>
      </c>
      <c r="AF61" s="43" t="e">
        <f>INDEX(Mets!$B$2:$O$565,MATCH(CONCATENATE($C61,"_EXT"),Mets!$B$2:$B$565,0),COLUMN()-21)</f>
        <v>#N/A</v>
      </c>
      <c r="AG61" s="43" t="e">
        <f>INDEX(Mets!$B$2:$O$565,MATCH(CONCATENATE($C61,"_EXT"),Mets!$B$2:$B$565,0),COLUMN()-21)</f>
        <v>#N/A</v>
      </c>
      <c r="AH61" s="43" t="e">
        <f>INDEX(Mets!$B$2:$O$565,MATCH(CONCATENATE($C61,"_EXT"),Mets!$B$2:$B$565,0),COLUMN()-21)</f>
        <v>#N/A</v>
      </c>
      <c r="AI61" s="43" t="e">
        <f>INDEX(Mets!$B$2:$O$565,MATCH(CONCATENATE($C61,"_EXT"),Mets!$B$2:$B$565,0),COLUMN()-21)</f>
        <v>#N/A</v>
      </c>
      <c r="AK61" s="43">
        <f t="shared" si="3"/>
        <v>0</v>
      </c>
      <c r="AL61" s="43" t="str">
        <f t="shared" si="4"/>
        <v>'E6' '0';</v>
      </c>
    </row>
    <row r="62" spans="1:38" s="43" customFormat="1">
      <c r="A62" s="43" t="str">
        <f>ET!A57</f>
        <v>E7</v>
      </c>
      <c r="B62" s="43" t="str">
        <f>ET!B57</f>
        <v>1 ATP_cyt + 1 H2O_cyt + 3 H+_cyt = 1 phosphate_cyt + 1 ADP_cyt + 4 Hpmf</v>
      </c>
      <c r="C62" s="43" t="str">
        <f>ET!C57</f>
        <v>ATP_cyt + H2O_cyt + H+[in] -&gt; phosphate_cyt + ADP_cyt + H+[out]</v>
      </c>
      <c r="D62" s="43" t="str">
        <f>ET!D57</f>
        <v>F-type H+-transporting ATPase subunit 8</v>
      </c>
      <c r="E62" s="43" t="str">
        <f>ET!E57</f>
        <v>Y</v>
      </c>
      <c r="G62" s="43" t="str">
        <f t="shared" si="0"/>
        <v>E7</v>
      </c>
      <c r="H62" s="43" t="str">
        <f t="shared" si="1"/>
        <v>1 ATP_cyt + 1 H2O_cyt + 3 H+_cyt = 1 phosphate_cyt + 1 ADP_cyt + 4 Hpmf</v>
      </c>
      <c r="I62" s="43" t="s">
        <v>781</v>
      </c>
      <c r="J62" s="43" t="s">
        <v>782</v>
      </c>
      <c r="K62" s="43" t="str">
        <f t="shared" si="2"/>
        <v>-Inf</v>
      </c>
      <c r="L62" s="43" t="s">
        <v>783</v>
      </c>
      <c r="M62" s="43">
        <v>0</v>
      </c>
      <c r="N62" s="43">
        <v>1</v>
      </c>
      <c r="O62" s="43">
        <v>1</v>
      </c>
      <c r="P62" s="43">
        <v>1</v>
      </c>
      <c r="Q62" s="43">
        <v>1</v>
      </c>
      <c r="R62" s="43">
        <v>0.01</v>
      </c>
      <c r="Z62" s="43" t="e">
        <f>INDEX(Mets!$B$2:$O$565,MATCH(CONCATENATE($C62,"_EXT"),Mets!$B$2:$B$565,0),COLUMN()-25)</f>
        <v>#N/A</v>
      </c>
      <c r="AA62" s="43" t="e">
        <f>INDEX(Mets!$B$2:$O$565,MATCH(CONCATENATE($C62,"_EXT"),Mets!$B$2:$B$565,0),COLUMN()-21)</f>
        <v>#N/A</v>
      </c>
      <c r="AB62" s="43" t="e">
        <f>INDEX(Mets!$B$2:$O$565,MATCH(CONCATENATE($C62,"_EXT"),Mets!$B$2:$B$565,0),COLUMN()-21)</f>
        <v>#N/A</v>
      </c>
      <c r="AC62" s="43" t="e">
        <f>INDEX(Mets!$B$2:$O$565,MATCH(CONCATENATE($C62,"_EXT"),Mets!$B$2:$B$565,0),COLUMN()-21)</f>
        <v>#N/A</v>
      </c>
      <c r="AD62" s="43" t="e">
        <f>INDEX(Mets!$B$2:$O$565,MATCH(CONCATENATE($C62,"_EXT"),Mets!$B$2:$B$565,0),COLUMN()-21)</f>
        <v>#N/A</v>
      </c>
      <c r="AE62" s="43" t="e">
        <f>INDEX(Mets!$B$2:$O$565,MATCH(CONCATENATE($C62,"_EXT"),Mets!$B$2:$B$565,0),COLUMN()-21)</f>
        <v>#N/A</v>
      </c>
      <c r="AF62" s="43" t="e">
        <f>INDEX(Mets!$B$2:$O$565,MATCH(CONCATENATE($C62,"_EXT"),Mets!$B$2:$B$565,0),COLUMN()-21)</f>
        <v>#N/A</v>
      </c>
      <c r="AG62" s="43" t="e">
        <f>INDEX(Mets!$B$2:$O$565,MATCH(CONCATENATE($C62,"_EXT"),Mets!$B$2:$B$565,0),COLUMN()-21)</f>
        <v>#N/A</v>
      </c>
      <c r="AH62" s="43" t="e">
        <f>INDEX(Mets!$B$2:$O$565,MATCH(CONCATENATE($C62,"_EXT"),Mets!$B$2:$B$565,0),COLUMN()-21)</f>
        <v>#N/A</v>
      </c>
      <c r="AI62" s="43" t="e">
        <f>INDEX(Mets!$B$2:$O$565,MATCH(CONCATENATE($C62,"_EXT"),Mets!$B$2:$B$565,0),COLUMN()-21)</f>
        <v>#N/A</v>
      </c>
      <c r="AK62" s="43">
        <f t="shared" si="3"/>
        <v>0</v>
      </c>
      <c r="AL62" s="43" t="str">
        <f t="shared" si="4"/>
        <v>'E7' '0';</v>
      </c>
    </row>
    <row r="63" spans="1:38">
      <c r="A63" s="43" t="str">
        <f>AAs!A4</f>
        <v>A4</v>
      </c>
      <c r="B63" s="43" t="str">
        <f>AAs!B4</f>
        <v>phosphoenolpyruvate_cyt + D-erythrose-4-phosphate_cyt + H2O_cyt = DAHP_cyt + phosphate_cyt</v>
      </c>
      <c r="C63" s="43" t="str">
        <f>AAs!C4</f>
        <v>phosphoenolpyruvate_cyt + D-erythrose 4-phosphate_cyt + H2O ↔ 3-deoxy-D-arabino-heptulosonate-7-phosphate_cyt + phosphate</v>
      </c>
      <c r="D63" s="43">
        <f>AAs!D4</f>
        <v>0</v>
      </c>
      <c r="E63" s="43" t="str">
        <f>AAs!E4</f>
        <v>N</v>
      </c>
      <c r="G63" s="43" t="str">
        <f t="shared" si="0"/>
        <v>A4</v>
      </c>
      <c r="H63" s="43" t="str">
        <f t="shared" si="1"/>
        <v>phosphoenolpyruvate_cyt + D-erythrose-4-phosphate_cyt + H2O_cyt = DAHP_cyt + phosphate_cyt</v>
      </c>
      <c r="I63" s="43" t="s">
        <v>781</v>
      </c>
      <c r="J63" s="43" t="s">
        <v>782</v>
      </c>
      <c r="K63" s="43">
        <f t="shared" ref="K63:K123" si="12">IF(EXACT(E63,"N"),0,"-Inf")</f>
        <v>0</v>
      </c>
      <c r="L63" s="43" t="s">
        <v>783</v>
      </c>
      <c r="M63" s="43">
        <v>0</v>
      </c>
      <c r="N63" s="43">
        <v>1</v>
      </c>
      <c r="O63" s="43">
        <v>1</v>
      </c>
      <c r="P63" s="43">
        <v>1</v>
      </c>
      <c r="Q63" s="43">
        <v>1</v>
      </c>
      <c r="R63" s="43">
        <v>0.01</v>
      </c>
      <c r="V63" s="43"/>
      <c r="W63" s="43"/>
      <c r="X63" s="43"/>
      <c r="Y63" s="43"/>
      <c r="Z63" s="43" t="e">
        <f>INDEX(Mets!$B$2:$O$565,MATCH(CONCATENATE($C63,"_EXT"),Mets!$B$2:$B$565,0),COLUMN()-25)</f>
        <v>#N/A</v>
      </c>
      <c r="AA63" s="43" t="e">
        <f>INDEX(Mets!$B$2:$O$565,MATCH(CONCATENATE($C63,"_EXT"),Mets!$B$2:$B$565,0),COLUMN()-21)</f>
        <v>#N/A</v>
      </c>
      <c r="AB63" s="43" t="e">
        <f>INDEX(Mets!$B$2:$O$565,MATCH(CONCATENATE($C63,"_EXT"),Mets!$B$2:$B$565,0),COLUMN()-21)</f>
        <v>#N/A</v>
      </c>
      <c r="AC63" s="43" t="e">
        <f>INDEX(Mets!$B$2:$O$565,MATCH(CONCATENATE($C63,"_EXT"),Mets!$B$2:$B$565,0),COLUMN()-21)</f>
        <v>#N/A</v>
      </c>
      <c r="AD63" s="43" t="e">
        <f>INDEX(Mets!$B$2:$O$565,MATCH(CONCATENATE($C63,"_EXT"),Mets!$B$2:$B$565,0),COLUMN()-21)</f>
        <v>#N/A</v>
      </c>
      <c r="AE63" s="43" t="e">
        <f>INDEX(Mets!$B$2:$O$565,MATCH(CONCATENATE($C63,"_EXT"),Mets!$B$2:$B$565,0),COLUMN()-21)</f>
        <v>#N/A</v>
      </c>
      <c r="AF63" s="43" t="e">
        <f>INDEX(Mets!$B$2:$O$565,MATCH(CONCATENATE($C63,"_EXT"),Mets!$B$2:$B$565,0),COLUMN()-21)</f>
        <v>#N/A</v>
      </c>
      <c r="AG63" s="43" t="e">
        <f>INDEX(Mets!$B$2:$O$565,MATCH(CONCATENATE($C63,"_EXT"),Mets!$B$2:$B$565,0),COLUMN()-21)</f>
        <v>#N/A</v>
      </c>
      <c r="AH63" s="43" t="e">
        <f>INDEX(Mets!$B$2:$O$565,MATCH(CONCATENATE($C63,"_EXT"),Mets!$B$2:$B$565,0),COLUMN()-21)</f>
        <v>#N/A</v>
      </c>
      <c r="AI63" s="43" t="e">
        <f>INDEX(Mets!$B$2:$O$565,MATCH(CONCATENATE($C63,"_EXT"),Mets!$B$2:$B$565,0),COLUMN()-21)</f>
        <v>#N/A</v>
      </c>
      <c r="AK63" s="43">
        <f t="shared" si="3"/>
        <v>0</v>
      </c>
      <c r="AL63" s="43" t="str">
        <f t="shared" si="4"/>
        <v>'A4' '0';</v>
      </c>
    </row>
    <row r="64" spans="1:38">
      <c r="A64" s="43" t="str">
        <f>AAs!A9</f>
        <v>A9</v>
      </c>
      <c r="B64" s="43" t="str">
        <f>AAs!B9</f>
        <v>DAHP_cyt = 3-dehydroquinate_cyt + phosphate_cyt</v>
      </c>
      <c r="C64" s="43" t="str">
        <f>AAs!C9</f>
        <v>3-deoxy-D-arabino-heptulosonate-7-phosphate ↔ 3-dehydroquinate_cyt + phosphate</v>
      </c>
      <c r="D64" s="43">
        <f>AAs!D9</f>
        <v>0</v>
      </c>
      <c r="E64" s="43" t="str">
        <f>AAs!E9</f>
        <v>N</v>
      </c>
      <c r="G64" s="43" t="str">
        <f t="shared" si="0"/>
        <v>A9</v>
      </c>
      <c r="H64" s="43" t="str">
        <f t="shared" si="1"/>
        <v>DAHP_cyt = 3-dehydroquinate_cyt + phosphate_cyt</v>
      </c>
      <c r="I64" s="43" t="s">
        <v>781</v>
      </c>
      <c r="J64" s="43" t="s">
        <v>782</v>
      </c>
      <c r="K64" s="43">
        <f t="shared" si="12"/>
        <v>0</v>
      </c>
      <c r="L64" s="43" t="s">
        <v>783</v>
      </c>
      <c r="M64" s="43">
        <v>0</v>
      </c>
      <c r="N64" s="43">
        <v>1</v>
      </c>
      <c r="O64" s="43">
        <v>1</v>
      </c>
      <c r="P64" s="43">
        <v>1</v>
      </c>
      <c r="Q64" s="43">
        <v>1</v>
      </c>
      <c r="R64" s="43">
        <v>0.01</v>
      </c>
      <c r="V64" s="43"/>
      <c r="W64" s="43"/>
      <c r="X64" s="43"/>
      <c r="Y64" s="43"/>
      <c r="Z64" s="43" t="e">
        <f>INDEX(Mets!$B$2:$O$565,MATCH(CONCATENATE($C64,"_EXT"),Mets!$B$2:$B$565,0),COLUMN()-25)</f>
        <v>#N/A</v>
      </c>
      <c r="AA64" s="43" t="e">
        <f>INDEX(Mets!$B$2:$O$565,MATCH(CONCATENATE($C64,"_EXT"),Mets!$B$2:$B$565,0),COLUMN()-21)</f>
        <v>#N/A</v>
      </c>
      <c r="AB64" s="43" t="e">
        <f>INDEX(Mets!$B$2:$O$565,MATCH(CONCATENATE($C64,"_EXT"),Mets!$B$2:$B$565,0),COLUMN()-21)</f>
        <v>#N/A</v>
      </c>
      <c r="AC64" s="43" t="e">
        <f>INDEX(Mets!$B$2:$O$565,MATCH(CONCATENATE($C64,"_EXT"),Mets!$B$2:$B$565,0),COLUMN()-21)</f>
        <v>#N/A</v>
      </c>
      <c r="AD64" s="43" t="e">
        <f>INDEX(Mets!$B$2:$O$565,MATCH(CONCATENATE($C64,"_EXT"),Mets!$B$2:$B$565,0),COLUMN()-21)</f>
        <v>#N/A</v>
      </c>
      <c r="AE64" s="43" t="e">
        <f>INDEX(Mets!$B$2:$O$565,MATCH(CONCATENATE($C64,"_EXT"),Mets!$B$2:$B$565,0),COLUMN()-21)</f>
        <v>#N/A</v>
      </c>
      <c r="AF64" s="43" t="e">
        <f>INDEX(Mets!$B$2:$O$565,MATCH(CONCATENATE($C64,"_EXT"),Mets!$B$2:$B$565,0),COLUMN()-21)</f>
        <v>#N/A</v>
      </c>
      <c r="AG64" s="43" t="e">
        <f>INDEX(Mets!$B$2:$O$565,MATCH(CONCATENATE($C64,"_EXT"),Mets!$B$2:$B$565,0),COLUMN()-21)</f>
        <v>#N/A</v>
      </c>
      <c r="AH64" s="43" t="e">
        <f>INDEX(Mets!$B$2:$O$565,MATCH(CONCATENATE($C64,"_EXT"),Mets!$B$2:$B$565,0),COLUMN()-21)</f>
        <v>#N/A</v>
      </c>
      <c r="AI64" s="43" t="e">
        <f>INDEX(Mets!$B$2:$O$565,MATCH(CONCATENATE($C64,"_EXT"),Mets!$B$2:$B$565,0),COLUMN()-21)</f>
        <v>#N/A</v>
      </c>
      <c r="AK64" s="43">
        <f t="shared" si="3"/>
        <v>0</v>
      </c>
      <c r="AL64" s="43" t="str">
        <f t="shared" si="4"/>
        <v>'A9' '0';</v>
      </c>
    </row>
    <row r="65" spans="1:38">
      <c r="A65" s="43" t="str">
        <f>AAs!A10</f>
        <v>A10</v>
      </c>
      <c r="B65" s="43" t="str">
        <f>AAs!B10</f>
        <v>3-dehydroquinate_cyt = 3-dehydroshikimate_cyt + H2O_cyt</v>
      </c>
      <c r="C65" s="43" t="str">
        <f>AAs!C10</f>
        <v>3-dehydroquinate ↔ 3-dehydroshikimate_cyt + H2O</v>
      </c>
      <c r="D65" s="43">
        <f>AAs!D10</f>
        <v>0</v>
      </c>
      <c r="E65" s="43" t="str">
        <f>AAs!E10</f>
        <v>Y</v>
      </c>
      <c r="G65" s="43" t="str">
        <f t="shared" si="0"/>
        <v>A10</v>
      </c>
      <c r="H65" s="43" t="str">
        <f t="shared" si="1"/>
        <v>3-dehydroquinate_cyt = 3-dehydroshikimate_cyt + H2O_cyt</v>
      </c>
      <c r="I65" s="43" t="s">
        <v>781</v>
      </c>
      <c r="J65" s="43" t="s">
        <v>782</v>
      </c>
      <c r="K65" s="43" t="str">
        <f t="shared" si="12"/>
        <v>-Inf</v>
      </c>
      <c r="L65" s="43" t="s">
        <v>783</v>
      </c>
      <c r="M65" s="43">
        <v>0</v>
      </c>
      <c r="N65" s="43">
        <v>1</v>
      </c>
      <c r="O65" s="43">
        <v>1</v>
      </c>
      <c r="P65" s="43">
        <v>1</v>
      </c>
      <c r="Q65" s="43">
        <v>1</v>
      </c>
      <c r="R65" s="43">
        <v>0.01</v>
      </c>
      <c r="V65" s="43"/>
      <c r="W65" s="43"/>
      <c r="X65" s="43"/>
      <c r="Y65" s="43"/>
      <c r="Z65" s="43" t="e">
        <f>INDEX(Mets!$B$2:$O$565,MATCH(CONCATENATE($C65,"_EXT"),Mets!$B$2:$B$565,0),COLUMN()-25)</f>
        <v>#N/A</v>
      </c>
      <c r="AA65" s="43" t="e">
        <f>INDEX(Mets!$B$2:$O$565,MATCH(CONCATENATE($C65,"_EXT"),Mets!$B$2:$B$565,0),COLUMN()-21)</f>
        <v>#N/A</v>
      </c>
      <c r="AB65" s="43" t="e">
        <f>INDEX(Mets!$B$2:$O$565,MATCH(CONCATENATE($C65,"_EXT"),Mets!$B$2:$B$565,0),COLUMN()-21)</f>
        <v>#N/A</v>
      </c>
      <c r="AC65" s="43" t="e">
        <f>INDEX(Mets!$B$2:$O$565,MATCH(CONCATENATE($C65,"_EXT"),Mets!$B$2:$B$565,0),COLUMN()-21)</f>
        <v>#N/A</v>
      </c>
      <c r="AD65" s="43" t="e">
        <f>INDEX(Mets!$B$2:$O$565,MATCH(CONCATENATE($C65,"_EXT"),Mets!$B$2:$B$565,0),COLUMN()-21)</f>
        <v>#N/A</v>
      </c>
      <c r="AE65" s="43" t="e">
        <f>INDEX(Mets!$B$2:$O$565,MATCH(CONCATENATE($C65,"_EXT"),Mets!$B$2:$B$565,0),COLUMN()-21)</f>
        <v>#N/A</v>
      </c>
      <c r="AF65" s="43" t="e">
        <f>INDEX(Mets!$B$2:$O$565,MATCH(CONCATENATE($C65,"_EXT"),Mets!$B$2:$B$565,0),COLUMN()-21)</f>
        <v>#N/A</v>
      </c>
      <c r="AG65" s="43" t="e">
        <f>INDEX(Mets!$B$2:$O$565,MATCH(CONCATENATE($C65,"_EXT"),Mets!$B$2:$B$565,0),COLUMN()-21)</f>
        <v>#N/A</v>
      </c>
      <c r="AH65" s="43" t="e">
        <f>INDEX(Mets!$B$2:$O$565,MATCH(CONCATENATE($C65,"_EXT"),Mets!$B$2:$B$565,0),COLUMN()-21)</f>
        <v>#N/A</v>
      </c>
      <c r="AI65" s="43" t="e">
        <f>INDEX(Mets!$B$2:$O$565,MATCH(CONCATENATE($C65,"_EXT"),Mets!$B$2:$B$565,0),COLUMN()-21)</f>
        <v>#N/A</v>
      </c>
      <c r="AK65" s="43">
        <f t="shared" si="3"/>
        <v>0</v>
      </c>
      <c r="AL65" s="43" t="str">
        <f t="shared" si="4"/>
        <v>'A10' '0';</v>
      </c>
    </row>
    <row r="66" spans="1:38">
      <c r="A66" s="43" t="str">
        <f>AAs!A11</f>
        <v>A11</v>
      </c>
      <c r="B66" s="43" t="str">
        <f>AAs!B11</f>
        <v>shikimate_cyt + NADP_cyt = 3-dehydroshikimate_cyt + NADPH_cyt + H+_cyt</v>
      </c>
      <c r="C66" s="43" t="str">
        <f>AAs!C11</f>
        <v>shikimate_cyt + NADP ↔ 3-dehydroshikimate_cyt + NADPH_cyt + H+</v>
      </c>
      <c r="D66" s="43">
        <f>AAs!D11</f>
        <v>0</v>
      </c>
      <c r="E66" s="43" t="str">
        <f>AAs!E11</f>
        <v>Y</v>
      </c>
      <c r="G66" s="43" t="str">
        <f t="shared" si="0"/>
        <v>A11</v>
      </c>
      <c r="H66" s="43" t="str">
        <f t="shared" si="1"/>
        <v>shikimate_cyt + NADP_cyt = 3-dehydroshikimate_cyt + NADPH_cyt + H+_cyt</v>
      </c>
      <c r="I66" s="43" t="s">
        <v>781</v>
      </c>
      <c r="J66" s="43" t="s">
        <v>782</v>
      </c>
      <c r="K66" s="43" t="str">
        <f t="shared" si="12"/>
        <v>-Inf</v>
      </c>
      <c r="L66" s="43" t="s">
        <v>783</v>
      </c>
      <c r="M66" s="43">
        <v>0</v>
      </c>
      <c r="N66" s="43">
        <v>1</v>
      </c>
      <c r="O66" s="43">
        <v>1</v>
      </c>
      <c r="P66" s="43">
        <v>1</v>
      </c>
      <c r="Q66" s="43">
        <v>1</v>
      </c>
      <c r="R66" s="43">
        <v>0.01</v>
      </c>
      <c r="V66" s="43"/>
      <c r="W66" s="43"/>
      <c r="X66" s="43"/>
      <c r="Y66" s="43"/>
      <c r="Z66" s="43" t="e">
        <f>INDEX(Mets!$B$2:$O$565,MATCH(CONCATENATE($C66,"_EXT"),Mets!$B$2:$B$565,0),COLUMN()-25)</f>
        <v>#N/A</v>
      </c>
      <c r="AA66" s="43" t="e">
        <f>INDEX(Mets!$B$2:$O$565,MATCH(CONCATENATE($C66,"_EXT"),Mets!$B$2:$B$565,0),COLUMN()-21)</f>
        <v>#N/A</v>
      </c>
      <c r="AB66" s="43" t="e">
        <f>INDEX(Mets!$B$2:$O$565,MATCH(CONCATENATE($C66,"_EXT"),Mets!$B$2:$B$565,0),COLUMN()-21)</f>
        <v>#N/A</v>
      </c>
      <c r="AC66" s="43" t="e">
        <f>INDEX(Mets!$B$2:$O$565,MATCH(CONCATENATE($C66,"_EXT"),Mets!$B$2:$B$565,0),COLUMN()-21)</f>
        <v>#N/A</v>
      </c>
      <c r="AD66" s="43" t="e">
        <f>INDEX(Mets!$B$2:$O$565,MATCH(CONCATENATE($C66,"_EXT"),Mets!$B$2:$B$565,0),COLUMN()-21)</f>
        <v>#N/A</v>
      </c>
      <c r="AE66" s="43" t="e">
        <f>INDEX(Mets!$B$2:$O$565,MATCH(CONCATENATE($C66,"_EXT"),Mets!$B$2:$B$565,0),COLUMN()-21)</f>
        <v>#N/A</v>
      </c>
      <c r="AF66" s="43" t="e">
        <f>INDEX(Mets!$B$2:$O$565,MATCH(CONCATENATE($C66,"_EXT"),Mets!$B$2:$B$565,0),COLUMN()-21)</f>
        <v>#N/A</v>
      </c>
      <c r="AG66" s="43" t="e">
        <f>INDEX(Mets!$B$2:$O$565,MATCH(CONCATENATE($C66,"_EXT"),Mets!$B$2:$B$565,0),COLUMN()-21)</f>
        <v>#N/A</v>
      </c>
      <c r="AH66" s="43" t="e">
        <f>INDEX(Mets!$B$2:$O$565,MATCH(CONCATENATE($C66,"_EXT"),Mets!$B$2:$B$565,0),COLUMN()-21)</f>
        <v>#N/A</v>
      </c>
      <c r="AI66" s="43" t="e">
        <f>INDEX(Mets!$B$2:$O$565,MATCH(CONCATENATE($C66,"_EXT"),Mets!$B$2:$B$565,0),COLUMN()-21)</f>
        <v>#N/A</v>
      </c>
      <c r="AK66" s="43">
        <f t="shared" si="3"/>
        <v>0</v>
      </c>
      <c r="AL66" s="43" t="str">
        <f t="shared" si="4"/>
        <v>'A11' '0';</v>
      </c>
    </row>
    <row r="67" spans="1:38">
      <c r="A67" s="43" t="str">
        <f>AAs!A12</f>
        <v>A12</v>
      </c>
      <c r="B67" s="43" t="str">
        <f>AAs!B12</f>
        <v>shikimate_cyt + ATP_cyt = shikimate-3-phosphate_cyt + ADP_cyt + H+_cyt</v>
      </c>
      <c r="C67" s="43" t="str">
        <f>AAs!C12</f>
        <v>shikimate_cyt + ATP ↔ shikimate 3-phosphate_cyt + ADP_cyt + H+</v>
      </c>
      <c r="D67" s="43">
        <f>AAs!D12</f>
        <v>0</v>
      </c>
      <c r="E67" s="43" t="str">
        <f>AAs!E12</f>
        <v>Y</v>
      </c>
      <c r="G67" s="43" t="str">
        <f t="shared" si="0"/>
        <v>A12</v>
      </c>
      <c r="H67" s="43" t="str">
        <f t="shared" si="1"/>
        <v>shikimate_cyt + ATP_cyt = shikimate-3-phosphate_cyt + ADP_cyt + H+_cyt</v>
      </c>
      <c r="I67" s="43" t="s">
        <v>781</v>
      </c>
      <c r="J67" s="43" t="s">
        <v>782</v>
      </c>
      <c r="K67" s="43" t="str">
        <f t="shared" si="12"/>
        <v>-Inf</v>
      </c>
      <c r="L67" s="43" t="s">
        <v>783</v>
      </c>
      <c r="M67" s="43">
        <v>0</v>
      </c>
      <c r="N67" s="43">
        <v>1</v>
      </c>
      <c r="O67" s="43">
        <v>1</v>
      </c>
      <c r="P67" s="43">
        <v>1</v>
      </c>
      <c r="Q67" s="43">
        <v>1</v>
      </c>
      <c r="R67" s="43">
        <v>0.01</v>
      </c>
      <c r="V67" s="43"/>
      <c r="W67" s="43"/>
      <c r="X67" s="43"/>
      <c r="Y67" s="43"/>
      <c r="Z67" s="43" t="e">
        <f>INDEX(Mets!$B$2:$O$565,MATCH(CONCATENATE($C67,"_EXT"),Mets!$B$2:$B$565,0),COLUMN()-25)</f>
        <v>#N/A</v>
      </c>
      <c r="AA67" s="43" t="e">
        <f>INDEX(Mets!$B$2:$O$565,MATCH(CONCATENATE($C67,"_EXT"),Mets!$B$2:$B$565,0),COLUMN()-21)</f>
        <v>#N/A</v>
      </c>
      <c r="AB67" s="43" t="e">
        <f>INDEX(Mets!$B$2:$O$565,MATCH(CONCATENATE($C67,"_EXT"),Mets!$B$2:$B$565,0),COLUMN()-21)</f>
        <v>#N/A</v>
      </c>
      <c r="AC67" s="43" t="e">
        <f>INDEX(Mets!$B$2:$O$565,MATCH(CONCATENATE($C67,"_EXT"),Mets!$B$2:$B$565,0),COLUMN()-21)</f>
        <v>#N/A</v>
      </c>
      <c r="AD67" s="43" t="e">
        <f>INDEX(Mets!$B$2:$O$565,MATCH(CONCATENATE($C67,"_EXT"),Mets!$B$2:$B$565,0),COLUMN()-21)</f>
        <v>#N/A</v>
      </c>
      <c r="AE67" s="43" t="e">
        <f>INDEX(Mets!$B$2:$O$565,MATCH(CONCATENATE($C67,"_EXT"),Mets!$B$2:$B$565,0),COLUMN()-21)</f>
        <v>#N/A</v>
      </c>
      <c r="AF67" s="43" t="e">
        <f>INDEX(Mets!$B$2:$O$565,MATCH(CONCATENATE($C67,"_EXT"),Mets!$B$2:$B$565,0),COLUMN()-21)</f>
        <v>#N/A</v>
      </c>
      <c r="AG67" s="43" t="e">
        <f>INDEX(Mets!$B$2:$O$565,MATCH(CONCATENATE($C67,"_EXT"),Mets!$B$2:$B$565,0),COLUMN()-21)</f>
        <v>#N/A</v>
      </c>
      <c r="AH67" s="43" t="e">
        <f>INDEX(Mets!$B$2:$O$565,MATCH(CONCATENATE($C67,"_EXT"),Mets!$B$2:$B$565,0),COLUMN()-21)</f>
        <v>#N/A</v>
      </c>
      <c r="AI67" s="43" t="e">
        <f>INDEX(Mets!$B$2:$O$565,MATCH(CONCATENATE($C67,"_EXT"),Mets!$B$2:$B$565,0),COLUMN()-21)</f>
        <v>#N/A</v>
      </c>
      <c r="AK67" s="43">
        <f t="shared" ref="AK67:AK130" si="13">IF(ISNA(AA67),0,AA67)</f>
        <v>0</v>
      </c>
      <c r="AL67" s="43" t="str">
        <f t="shared" ref="AL67:AL130" si="14">CONCATENATE("'",G67,"' '",AK67,"';")</f>
        <v>'A12' '0';</v>
      </c>
    </row>
    <row r="68" spans="1:38">
      <c r="A68" s="43" t="str">
        <f>AAs!A13</f>
        <v>A13</v>
      </c>
      <c r="B68" s="43" t="str">
        <f>AAs!B13</f>
        <v>shikimate-3-phosphate_cyt + phosphoenolpyruvate_cyt = 5-enolpyruvyl-shikimate-3-phosphate_cyt + phosphate_cyt</v>
      </c>
      <c r="C68" s="43" t="str">
        <f>AAs!C13</f>
        <v>shikimate 3-phosphate_cyt + phosphoenolpyruvate ↔ 5-enolpyruvyl-shikimate 3-phosphate_cyt + phosphate</v>
      </c>
      <c r="D68" s="43">
        <f>AAs!D13</f>
        <v>0</v>
      </c>
      <c r="E68" s="43" t="str">
        <f>AAs!E13</f>
        <v>Y</v>
      </c>
      <c r="G68" s="43" t="str">
        <f t="shared" ref="G68:G131" si="15">A68</f>
        <v>A13</v>
      </c>
      <c r="H68" s="43" t="str">
        <f t="shared" ref="H68:H131" si="16">B68</f>
        <v>shikimate-3-phosphate_cyt + phosphoenolpyruvate_cyt = 5-enolpyruvyl-shikimate-3-phosphate_cyt + phosphate_cyt</v>
      </c>
      <c r="I68" s="43" t="s">
        <v>781</v>
      </c>
      <c r="J68" s="43" t="s">
        <v>782</v>
      </c>
      <c r="K68" s="43" t="str">
        <f t="shared" si="12"/>
        <v>-Inf</v>
      </c>
      <c r="L68" s="43" t="s">
        <v>783</v>
      </c>
      <c r="M68" s="43">
        <v>0</v>
      </c>
      <c r="N68" s="43">
        <v>1</v>
      </c>
      <c r="O68" s="43">
        <v>1</v>
      </c>
      <c r="P68" s="43">
        <v>1</v>
      </c>
      <c r="Q68" s="43">
        <v>1</v>
      </c>
      <c r="R68" s="43">
        <v>0.01</v>
      </c>
      <c r="V68" s="43"/>
      <c r="W68" s="43"/>
      <c r="X68" s="43"/>
      <c r="Y68" s="43"/>
      <c r="Z68" s="43" t="e">
        <f>INDEX(Mets!$B$2:$O$565,MATCH(CONCATENATE($C68,"_EXT"),Mets!$B$2:$B$565,0),COLUMN()-25)</f>
        <v>#N/A</v>
      </c>
      <c r="AA68" s="43" t="e">
        <f>INDEX(Mets!$B$2:$O$565,MATCH(CONCATENATE($C68,"_EXT"),Mets!$B$2:$B$565,0),COLUMN()-21)</f>
        <v>#N/A</v>
      </c>
      <c r="AB68" s="43" t="e">
        <f>INDEX(Mets!$B$2:$O$565,MATCH(CONCATENATE($C68,"_EXT"),Mets!$B$2:$B$565,0),COLUMN()-21)</f>
        <v>#N/A</v>
      </c>
      <c r="AC68" s="43" t="e">
        <f>INDEX(Mets!$B$2:$O$565,MATCH(CONCATENATE($C68,"_EXT"),Mets!$B$2:$B$565,0),COLUMN()-21)</f>
        <v>#N/A</v>
      </c>
      <c r="AD68" s="43" t="e">
        <f>INDEX(Mets!$B$2:$O$565,MATCH(CONCATENATE($C68,"_EXT"),Mets!$B$2:$B$565,0),COLUMN()-21)</f>
        <v>#N/A</v>
      </c>
      <c r="AE68" s="43" t="e">
        <f>INDEX(Mets!$B$2:$O$565,MATCH(CONCATENATE($C68,"_EXT"),Mets!$B$2:$B$565,0),COLUMN()-21)</f>
        <v>#N/A</v>
      </c>
      <c r="AF68" s="43" t="e">
        <f>INDEX(Mets!$B$2:$O$565,MATCH(CONCATENATE($C68,"_EXT"),Mets!$B$2:$B$565,0),COLUMN()-21)</f>
        <v>#N/A</v>
      </c>
      <c r="AG68" s="43" t="e">
        <f>INDEX(Mets!$B$2:$O$565,MATCH(CONCATENATE($C68,"_EXT"),Mets!$B$2:$B$565,0),COLUMN()-21)</f>
        <v>#N/A</v>
      </c>
      <c r="AH68" s="43" t="e">
        <f>INDEX(Mets!$B$2:$O$565,MATCH(CONCATENATE($C68,"_EXT"),Mets!$B$2:$B$565,0),COLUMN()-21)</f>
        <v>#N/A</v>
      </c>
      <c r="AI68" s="43" t="e">
        <f>INDEX(Mets!$B$2:$O$565,MATCH(CONCATENATE($C68,"_EXT"),Mets!$B$2:$B$565,0),COLUMN()-21)</f>
        <v>#N/A</v>
      </c>
      <c r="AK68" s="43">
        <f t="shared" si="13"/>
        <v>0</v>
      </c>
      <c r="AL68" s="43" t="str">
        <f t="shared" si="14"/>
        <v>'A13' '0';</v>
      </c>
    </row>
    <row r="69" spans="1:38">
      <c r="A69" s="43" t="str">
        <f>AAs!A15</f>
        <v>A15</v>
      </c>
      <c r="B69" s="43" t="str">
        <f>AAs!B15</f>
        <v>5-enolpyruvyl-shikimate-3-phosphate_cyt = chorismate_cyt + phosphate_cyt</v>
      </c>
      <c r="C69" s="43" t="str">
        <f>AAs!C15</f>
        <v>5-enolpyruvyl-shikimate 3-phosphate ↔ chorismate_cyt + phosphate</v>
      </c>
      <c r="D69" s="43">
        <f>AAs!D15</f>
        <v>0</v>
      </c>
      <c r="E69" s="43" t="str">
        <f>AAs!E15</f>
        <v>N</v>
      </c>
      <c r="G69" s="43" t="str">
        <f t="shared" si="15"/>
        <v>A15</v>
      </c>
      <c r="H69" s="43" t="str">
        <f t="shared" si="16"/>
        <v>5-enolpyruvyl-shikimate-3-phosphate_cyt = chorismate_cyt + phosphate_cyt</v>
      </c>
      <c r="I69" s="43" t="s">
        <v>781</v>
      </c>
      <c r="J69" s="43" t="s">
        <v>782</v>
      </c>
      <c r="K69" s="43">
        <f t="shared" si="12"/>
        <v>0</v>
      </c>
      <c r="L69" s="43" t="s">
        <v>783</v>
      </c>
      <c r="M69" s="43">
        <v>0</v>
      </c>
      <c r="N69" s="43">
        <v>1</v>
      </c>
      <c r="O69" s="43">
        <v>1</v>
      </c>
      <c r="P69" s="43">
        <v>1</v>
      </c>
      <c r="Q69" s="43">
        <v>1</v>
      </c>
      <c r="R69" s="43">
        <v>0.01</v>
      </c>
      <c r="V69" s="43"/>
      <c r="W69" s="43"/>
      <c r="X69" s="43"/>
      <c r="Y69" s="43"/>
      <c r="Z69" s="43" t="e">
        <f>INDEX(Mets!$B$2:$O$565,MATCH(CONCATENATE($C69,"_EXT"),Mets!$B$2:$B$565,0),COLUMN()-25)</f>
        <v>#N/A</v>
      </c>
      <c r="AA69" s="43" t="e">
        <f>INDEX(Mets!$B$2:$O$565,MATCH(CONCATENATE($C69,"_EXT"),Mets!$B$2:$B$565,0),COLUMN()-21)</f>
        <v>#N/A</v>
      </c>
      <c r="AB69" s="43" t="e">
        <f>INDEX(Mets!$B$2:$O$565,MATCH(CONCATENATE($C69,"_EXT"),Mets!$B$2:$B$565,0),COLUMN()-21)</f>
        <v>#N/A</v>
      </c>
      <c r="AC69" s="43" t="e">
        <f>INDEX(Mets!$B$2:$O$565,MATCH(CONCATENATE($C69,"_EXT"),Mets!$B$2:$B$565,0),COLUMN()-21)</f>
        <v>#N/A</v>
      </c>
      <c r="AD69" s="43" t="e">
        <f>INDEX(Mets!$B$2:$O$565,MATCH(CONCATENATE($C69,"_EXT"),Mets!$B$2:$B$565,0),COLUMN()-21)</f>
        <v>#N/A</v>
      </c>
      <c r="AE69" s="43" t="e">
        <f>INDEX(Mets!$B$2:$O$565,MATCH(CONCATENATE($C69,"_EXT"),Mets!$B$2:$B$565,0),COLUMN()-21)</f>
        <v>#N/A</v>
      </c>
      <c r="AF69" s="43" t="e">
        <f>INDEX(Mets!$B$2:$O$565,MATCH(CONCATENATE($C69,"_EXT"),Mets!$B$2:$B$565,0),COLUMN()-21)</f>
        <v>#N/A</v>
      </c>
      <c r="AG69" s="43" t="e">
        <f>INDEX(Mets!$B$2:$O$565,MATCH(CONCATENATE($C69,"_EXT"),Mets!$B$2:$B$565,0),COLUMN()-21)</f>
        <v>#N/A</v>
      </c>
      <c r="AH69" s="43" t="e">
        <f>INDEX(Mets!$B$2:$O$565,MATCH(CONCATENATE($C69,"_EXT"),Mets!$B$2:$B$565,0),COLUMN()-21)</f>
        <v>#N/A</v>
      </c>
      <c r="AI69" s="43" t="e">
        <f>INDEX(Mets!$B$2:$O$565,MATCH(CONCATENATE($C69,"_EXT"),Mets!$B$2:$B$565,0),COLUMN()-21)</f>
        <v>#N/A</v>
      </c>
      <c r="AK69" s="43">
        <f t="shared" si="13"/>
        <v>0</v>
      </c>
      <c r="AL69" s="43" t="str">
        <f t="shared" si="14"/>
        <v>'A15' '0';</v>
      </c>
    </row>
    <row r="70" spans="1:38">
      <c r="A70" s="43" t="str">
        <f>AAs!A18</f>
        <v>A18</v>
      </c>
      <c r="B70" s="43" t="str">
        <f>AAs!B18</f>
        <v>chorismate_cyt + L-glutamine_cyt = anthranilate_cyt + L-glutamate_cyt + pyruvate_cyt + H+_cyt</v>
      </c>
      <c r="C70" s="43" t="str">
        <f>AAs!C18</f>
        <v>chorismate_cyt + L-glutamine ↔ anthranilate_cyt + L-glutamate_cyt + pyruvate_cyt + H+</v>
      </c>
      <c r="D70" s="43">
        <f>AAs!D18</f>
        <v>0</v>
      </c>
      <c r="E70" s="43" t="str">
        <f>AAs!E18</f>
        <v>N</v>
      </c>
      <c r="G70" s="43" t="str">
        <f t="shared" si="15"/>
        <v>A18</v>
      </c>
      <c r="H70" s="43" t="str">
        <f t="shared" si="16"/>
        <v>chorismate_cyt + L-glutamine_cyt = anthranilate_cyt + L-glutamate_cyt + pyruvate_cyt + H+_cyt</v>
      </c>
      <c r="I70" s="43" t="s">
        <v>781</v>
      </c>
      <c r="J70" s="43" t="s">
        <v>782</v>
      </c>
      <c r="K70" s="43">
        <f t="shared" si="12"/>
        <v>0</v>
      </c>
      <c r="L70" s="43" t="s">
        <v>783</v>
      </c>
      <c r="M70" s="43">
        <v>0</v>
      </c>
      <c r="N70" s="43">
        <v>1</v>
      </c>
      <c r="O70" s="43">
        <v>1</v>
      </c>
      <c r="P70" s="43">
        <v>1</v>
      </c>
      <c r="Q70" s="43">
        <v>1</v>
      </c>
      <c r="R70" s="43">
        <v>0.01</v>
      </c>
      <c r="V70" s="43"/>
      <c r="Z70" s="43" t="e">
        <f>INDEX(Mets!$B$2:$O$565,MATCH(CONCATENATE($C70,"_EXT"),Mets!$B$2:$B$565,0),COLUMN()-25)</f>
        <v>#N/A</v>
      </c>
      <c r="AA70" s="43" t="e">
        <f>INDEX(Mets!$B$2:$O$565,MATCH(CONCATENATE($C70,"_EXT"),Mets!$B$2:$B$565,0),COLUMN()-21)</f>
        <v>#N/A</v>
      </c>
      <c r="AB70" s="43" t="e">
        <f>INDEX(Mets!$B$2:$O$565,MATCH(CONCATENATE($C70,"_EXT"),Mets!$B$2:$B$565,0),COLUMN()-21)</f>
        <v>#N/A</v>
      </c>
      <c r="AC70" s="43" t="e">
        <f>INDEX(Mets!$B$2:$O$565,MATCH(CONCATENATE($C70,"_EXT"),Mets!$B$2:$B$565,0),COLUMN()-21)</f>
        <v>#N/A</v>
      </c>
      <c r="AD70" s="43" t="e">
        <f>INDEX(Mets!$B$2:$O$565,MATCH(CONCATENATE($C70,"_EXT"),Mets!$B$2:$B$565,0),COLUMN()-21)</f>
        <v>#N/A</v>
      </c>
      <c r="AE70" s="43" t="e">
        <f>INDEX(Mets!$B$2:$O$565,MATCH(CONCATENATE($C70,"_EXT"),Mets!$B$2:$B$565,0),COLUMN()-21)</f>
        <v>#N/A</v>
      </c>
      <c r="AF70" s="43" t="e">
        <f>INDEX(Mets!$B$2:$O$565,MATCH(CONCATENATE($C70,"_EXT"),Mets!$B$2:$B$565,0),COLUMN()-21)</f>
        <v>#N/A</v>
      </c>
      <c r="AG70" s="43" t="e">
        <f>INDEX(Mets!$B$2:$O$565,MATCH(CONCATENATE($C70,"_EXT"),Mets!$B$2:$B$565,0),COLUMN()-21)</f>
        <v>#N/A</v>
      </c>
      <c r="AH70" s="43" t="e">
        <f>INDEX(Mets!$B$2:$O$565,MATCH(CONCATENATE($C70,"_EXT"),Mets!$B$2:$B$565,0),COLUMN()-21)</f>
        <v>#N/A</v>
      </c>
      <c r="AI70" s="43" t="e">
        <f>INDEX(Mets!$B$2:$O$565,MATCH(CONCATENATE($C70,"_EXT"),Mets!$B$2:$B$565,0),COLUMN()-21)</f>
        <v>#N/A</v>
      </c>
      <c r="AK70" s="43">
        <f t="shared" si="13"/>
        <v>0</v>
      </c>
      <c r="AL70" s="43" t="str">
        <f t="shared" si="14"/>
        <v>'A18' '0';</v>
      </c>
    </row>
    <row r="71" spans="1:38">
      <c r="A71" s="43" t="str">
        <f>AAs!A19</f>
        <v>A19</v>
      </c>
      <c r="B71" s="43" t="str">
        <f>AAs!B19</f>
        <v>1-(2-carboxyphenylamino)-1-deoxy-D-ribulose-5-P_cyt + H+_cyt = (1S,2R)-1-C-(indol-3-yl)glycerol-3-phosphate_cyt + CO2_cyt + H2O_cyt</v>
      </c>
      <c r="C71" s="43" t="str">
        <f>AAs!C19</f>
        <v>1-(o-carboxyphenylamino)-1'-deoxyribulose 5'-phosphate_cyt + H+ → (1S,2R)-1-C-(indol-3-yl)glycerol 3-phosphate_cyt + CO2_cyt + H2O</v>
      </c>
      <c r="D71" s="43">
        <f>AAs!D19</f>
        <v>0</v>
      </c>
      <c r="E71" s="43" t="str">
        <f>AAs!E19</f>
        <v>N</v>
      </c>
      <c r="G71" s="43" t="str">
        <f t="shared" si="15"/>
        <v>A19</v>
      </c>
      <c r="H71" s="43" t="str">
        <f t="shared" si="16"/>
        <v>1-(2-carboxyphenylamino)-1-deoxy-D-ribulose-5-P_cyt + H+_cyt = (1S,2R)-1-C-(indol-3-yl)glycerol-3-phosphate_cyt + CO2_cyt + H2O_cyt</v>
      </c>
      <c r="I71" s="43" t="s">
        <v>781</v>
      </c>
      <c r="J71" s="43" t="s">
        <v>782</v>
      </c>
      <c r="K71" s="43">
        <f t="shared" si="12"/>
        <v>0</v>
      </c>
      <c r="L71" s="43" t="s">
        <v>783</v>
      </c>
      <c r="M71" s="43">
        <v>0</v>
      </c>
      <c r="N71" s="43">
        <v>1</v>
      </c>
      <c r="O71" s="43">
        <v>1</v>
      </c>
      <c r="P71" s="43">
        <v>1</v>
      </c>
      <c r="Q71" s="43">
        <v>1</v>
      </c>
      <c r="R71" s="43">
        <v>0.01</v>
      </c>
      <c r="V71" s="43"/>
      <c r="Z71" s="43" t="e">
        <f>INDEX(Mets!$B$2:$O$565,MATCH(CONCATENATE($C71,"_EXT"),Mets!$B$2:$B$565,0),COLUMN()-25)</f>
        <v>#N/A</v>
      </c>
      <c r="AA71" s="43" t="e">
        <f>INDEX(Mets!$B$2:$O$565,MATCH(CONCATENATE($C71,"_EXT"),Mets!$B$2:$B$565,0),COLUMN()-21)</f>
        <v>#N/A</v>
      </c>
      <c r="AB71" s="43" t="e">
        <f>INDEX(Mets!$B$2:$O$565,MATCH(CONCATENATE($C71,"_EXT"),Mets!$B$2:$B$565,0),COLUMN()-21)</f>
        <v>#N/A</v>
      </c>
      <c r="AC71" s="43" t="e">
        <f>INDEX(Mets!$B$2:$O$565,MATCH(CONCATENATE($C71,"_EXT"),Mets!$B$2:$B$565,0),COLUMN()-21)</f>
        <v>#N/A</v>
      </c>
      <c r="AD71" s="43" t="e">
        <f>INDEX(Mets!$B$2:$O$565,MATCH(CONCATENATE($C71,"_EXT"),Mets!$B$2:$B$565,0),COLUMN()-21)</f>
        <v>#N/A</v>
      </c>
      <c r="AE71" s="43" t="e">
        <f>INDEX(Mets!$B$2:$O$565,MATCH(CONCATENATE($C71,"_EXT"),Mets!$B$2:$B$565,0),COLUMN()-21)</f>
        <v>#N/A</v>
      </c>
      <c r="AF71" s="43" t="e">
        <f>INDEX(Mets!$B$2:$O$565,MATCH(CONCATENATE($C71,"_EXT"),Mets!$B$2:$B$565,0),COLUMN()-21)</f>
        <v>#N/A</v>
      </c>
      <c r="AG71" s="43" t="e">
        <f>INDEX(Mets!$B$2:$O$565,MATCH(CONCATENATE($C71,"_EXT"),Mets!$B$2:$B$565,0),COLUMN()-21)</f>
        <v>#N/A</v>
      </c>
      <c r="AH71" s="43" t="e">
        <f>INDEX(Mets!$B$2:$O$565,MATCH(CONCATENATE($C71,"_EXT"),Mets!$B$2:$B$565,0),COLUMN()-21)</f>
        <v>#N/A</v>
      </c>
      <c r="AI71" s="43" t="e">
        <f>INDEX(Mets!$B$2:$O$565,MATCH(CONCATENATE($C71,"_EXT"),Mets!$B$2:$B$565,0),COLUMN()-21)</f>
        <v>#N/A</v>
      </c>
      <c r="AK71" s="43">
        <f t="shared" si="13"/>
        <v>0</v>
      </c>
      <c r="AL71" s="43" t="str">
        <f t="shared" si="14"/>
        <v>'A19' '0';</v>
      </c>
    </row>
    <row r="72" spans="1:38">
      <c r="A72" s="43" t="str">
        <f>AAs!A20</f>
        <v>A20</v>
      </c>
      <c r="B72" s="43" t="str">
        <f>AAs!B20</f>
        <v>N-(5-phosphoribosyl)-anthranilate_cyt = 1-(2-carboxyphenylamino)-1-deoxy-D-ribulose-5-P_cyt</v>
      </c>
      <c r="C72" s="43" t="str">
        <f>AAs!C20</f>
        <v>N-(5-phosphoribosyl)-anthranilate → 1-(o-carboxyphenylamino)-1'-deoxyribulose 5'-phosphate</v>
      </c>
      <c r="D72" s="43">
        <f>AAs!D20</f>
        <v>0</v>
      </c>
      <c r="E72" s="43" t="str">
        <f>AAs!E20</f>
        <v>Y</v>
      </c>
      <c r="G72" s="43" t="str">
        <f t="shared" si="15"/>
        <v>A20</v>
      </c>
      <c r="H72" s="43" t="str">
        <f t="shared" si="16"/>
        <v>N-(5-phosphoribosyl)-anthranilate_cyt = 1-(2-carboxyphenylamino)-1-deoxy-D-ribulose-5-P_cyt</v>
      </c>
      <c r="I72" s="43" t="s">
        <v>781</v>
      </c>
      <c r="J72" s="43" t="s">
        <v>782</v>
      </c>
      <c r="K72" s="43" t="str">
        <f t="shared" si="12"/>
        <v>-Inf</v>
      </c>
      <c r="L72" s="43" t="s">
        <v>783</v>
      </c>
      <c r="M72" s="43">
        <v>0</v>
      </c>
      <c r="N72" s="43">
        <v>1</v>
      </c>
      <c r="O72" s="43">
        <v>1</v>
      </c>
      <c r="P72" s="43">
        <v>1</v>
      </c>
      <c r="Q72" s="43">
        <v>1</v>
      </c>
      <c r="R72" s="43">
        <v>0.01</v>
      </c>
      <c r="V72" s="43"/>
      <c r="Z72" s="43" t="e">
        <f>INDEX(Mets!$B$2:$O$565,MATCH(CONCATENATE($C72,"_EXT"),Mets!$B$2:$B$565,0),COLUMN()-25)</f>
        <v>#N/A</v>
      </c>
      <c r="AA72" s="43" t="e">
        <f>INDEX(Mets!$B$2:$O$565,MATCH(CONCATENATE($C72,"_EXT"),Mets!$B$2:$B$565,0),COLUMN()-21)</f>
        <v>#N/A</v>
      </c>
      <c r="AB72" s="43" t="e">
        <f>INDEX(Mets!$B$2:$O$565,MATCH(CONCATENATE($C72,"_EXT"),Mets!$B$2:$B$565,0),COLUMN()-21)</f>
        <v>#N/A</v>
      </c>
      <c r="AC72" s="43" t="e">
        <f>INDEX(Mets!$B$2:$O$565,MATCH(CONCATENATE($C72,"_EXT"),Mets!$B$2:$B$565,0),COLUMN()-21)</f>
        <v>#N/A</v>
      </c>
      <c r="AD72" s="43" t="e">
        <f>INDEX(Mets!$B$2:$O$565,MATCH(CONCATENATE($C72,"_EXT"),Mets!$B$2:$B$565,0),COLUMN()-21)</f>
        <v>#N/A</v>
      </c>
      <c r="AE72" s="43" t="e">
        <f>INDEX(Mets!$B$2:$O$565,MATCH(CONCATENATE($C72,"_EXT"),Mets!$B$2:$B$565,0),COLUMN()-21)</f>
        <v>#N/A</v>
      </c>
      <c r="AF72" s="43" t="e">
        <f>INDEX(Mets!$B$2:$O$565,MATCH(CONCATENATE($C72,"_EXT"),Mets!$B$2:$B$565,0),COLUMN()-21)</f>
        <v>#N/A</v>
      </c>
      <c r="AG72" s="43" t="e">
        <f>INDEX(Mets!$B$2:$O$565,MATCH(CONCATENATE($C72,"_EXT"),Mets!$B$2:$B$565,0),COLUMN()-21)</f>
        <v>#N/A</v>
      </c>
      <c r="AH72" s="43" t="e">
        <f>INDEX(Mets!$B$2:$O$565,MATCH(CONCATENATE($C72,"_EXT"),Mets!$B$2:$B$565,0),COLUMN()-21)</f>
        <v>#N/A</v>
      </c>
      <c r="AI72" s="43" t="e">
        <f>INDEX(Mets!$B$2:$O$565,MATCH(CONCATENATE($C72,"_EXT"),Mets!$B$2:$B$565,0),COLUMN()-21)</f>
        <v>#N/A</v>
      </c>
      <c r="AK72" s="43">
        <f t="shared" si="13"/>
        <v>0</v>
      </c>
      <c r="AL72" s="43" t="str">
        <f t="shared" si="14"/>
        <v>'A20' '0';</v>
      </c>
    </row>
    <row r="73" spans="1:38">
      <c r="A73" s="43" t="str">
        <f>AAs!A22</f>
        <v>A22</v>
      </c>
      <c r="B73" s="43" t="str">
        <f>AAs!B22</f>
        <v>anthranilate_cyt + PRPP_cyt = N-(5-phosphoribosyl)-anthranilate_cyt + diphosphate_cyt</v>
      </c>
      <c r="C73" s="43" t="str">
        <f>AAs!C22</f>
        <v>N-(5-phosphoribosyl)-anthranilate_cyt + diphosphate ↔ anthranilate_cyt + 5-phospho-α-D-ribose 1-diphosphate</v>
      </c>
      <c r="D73" s="43">
        <f>AAs!D22</f>
        <v>0</v>
      </c>
      <c r="E73" s="43" t="str">
        <f>AAs!E22</f>
        <v>N</v>
      </c>
      <c r="G73" s="43" t="str">
        <f t="shared" si="15"/>
        <v>A22</v>
      </c>
      <c r="H73" s="43" t="str">
        <f t="shared" si="16"/>
        <v>anthranilate_cyt + PRPP_cyt = N-(5-phosphoribosyl)-anthranilate_cyt + diphosphate_cyt</v>
      </c>
      <c r="I73" s="43" t="s">
        <v>781</v>
      </c>
      <c r="J73" s="43" t="s">
        <v>782</v>
      </c>
      <c r="K73" s="43">
        <f t="shared" si="12"/>
        <v>0</v>
      </c>
      <c r="L73" s="43" t="s">
        <v>783</v>
      </c>
      <c r="M73" s="43">
        <v>0</v>
      </c>
      <c r="N73" s="43">
        <v>1</v>
      </c>
      <c r="O73" s="43">
        <v>1</v>
      </c>
      <c r="P73" s="43">
        <v>1</v>
      </c>
      <c r="Q73" s="43">
        <v>1</v>
      </c>
      <c r="R73" s="43">
        <v>0.01</v>
      </c>
      <c r="V73" s="43"/>
      <c r="Z73" s="43" t="e">
        <f>INDEX(Mets!$B$2:$O$565,MATCH(CONCATENATE($C73,"_EXT"),Mets!$B$2:$B$565,0),COLUMN()-25)</f>
        <v>#N/A</v>
      </c>
      <c r="AA73" s="43" t="e">
        <f>INDEX(Mets!$B$2:$O$565,MATCH(CONCATENATE($C73,"_EXT"),Mets!$B$2:$B$565,0),COLUMN()-21)</f>
        <v>#N/A</v>
      </c>
      <c r="AB73" s="43" t="e">
        <f>INDEX(Mets!$B$2:$O$565,MATCH(CONCATENATE($C73,"_EXT"),Mets!$B$2:$B$565,0),COLUMN()-21)</f>
        <v>#N/A</v>
      </c>
      <c r="AC73" s="43" t="e">
        <f>INDEX(Mets!$B$2:$O$565,MATCH(CONCATENATE($C73,"_EXT"),Mets!$B$2:$B$565,0),COLUMN()-21)</f>
        <v>#N/A</v>
      </c>
      <c r="AD73" s="43" t="e">
        <f>INDEX(Mets!$B$2:$O$565,MATCH(CONCATENATE($C73,"_EXT"),Mets!$B$2:$B$565,0),COLUMN()-21)</f>
        <v>#N/A</v>
      </c>
      <c r="AE73" s="43" t="e">
        <f>INDEX(Mets!$B$2:$O$565,MATCH(CONCATENATE($C73,"_EXT"),Mets!$B$2:$B$565,0),COLUMN()-21)</f>
        <v>#N/A</v>
      </c>
      <c r="AF73" s="43" t="e">
        <f>INDEX(Mets!$B$2:$O$565,MATCH(CONCATENATE($C73,"_EXT"),Mets!$B$2:$B$565,0),COLUMN()-21)</f>
        <v>#N/A</v>
      </c>
      <c r="AG73" s="43" t="e">
        <f>INDEX(Mets!$B$2:$O$565,MATCH(CONCATENATE($C73,"_EXT"),Mets!$B$2:$B$565,0),COLUMN()-21)</f>
        <v>#N/A</v>
      </c>
      <c r="AH73" s="43" t="e">
        <f>INDEX(Mets!$B$2:$O$565,MATCH(CONCATENATE($C73,"_EXT"),Mets!$B$2:$B$565,0),COLUMN()-21)</f>
        <v>#N/A</v>
      </c>
      <c r="AI73" s="43" t="e">
        <f>INDEX(Mets!$B$2:$O$565,MATCH(CONCATENATE($C73,"_EXT"),Mets!$B$2:$B$565,0),COLUMN()-21)</f>
        <v>#N/A</v>
      </c>
      <c r="AK73" s="43">
        <f t="shared" si="13"/>
        <v>0</v>
      </c>
      <c r="AL73" s="43" t="str">
        <f t="shared" si="14"/>
        <v>'A22' '0';</v>
      </c>
    </row>
    <row r="74" spans="1:38">
      <c r="A74" s="43" t="str">
        <f>AAs!A24</f>
        <v>A24</v>
      </c>
      <c r="B74" s="43" t="str">
        <f>AAs!B24</f>
        <v>(1S,2R)-1-C-(indol-3-yl)glycerol-3-phosphate_cyt + L-serine_cyt = L-tryptophan_cyt + D-glyceraldehyde-3-phosphate_cyt + H2O_cyt</v>
      </c>
      <c r="C74" s="43" t="str">
        <f>AAs!C24</f>
        <v>(1S,2R)-1-C-(indol-3-yl)glycerol 3-phosphate_cyt + L-serine → L-tryptophan_cyt + D-glyceraldehyde 3-phosphate_cyt + H2O</v>
      </c>
      <c r="D74" s="43">
        <f>AAs!D24</f>
        <v>0</v>
      </c>
      <c r="E74" s="43" t="str">
        <f>AAs!E24</f>
        <v>N</v>
      </c>
      <c r="G74" s="43" t="str">
        <f t="shared" si="15"/>
        <v>A24</v>
      </c>
      <c r="H74" s="43" t="str">
        <f t="shared" si="16"/>
        <v>(1S,2R)-1-C-(indol-3-yl)glycerol-3-phosphate_cyt + L-serine_cyt = L-tryptophan_cyt + D-glyceraldehyde-3-phosphate_cyt + H2O_cyt</v>
      </c>
      <c r="I74" s="43" t="s">
        <v>781</v>
      </c>
      <c r="J74" s="43" t="s">
        <v>782</v>
      </c>
      <c r="K74" s="43">
        <f t="shared" si="12"/>
        <v>0</v>
      </c>
      <c r="L74" s="43" t="s">
        <v>783</v>
      </c>
      <c r="M74" s="43">
        <v>0</v>
      </c>
      <c r="N74" s="43">
        <v>1</v>
      </c>
      <c r="O74" s="43">
        <v>1</v>
      </c>
      <c r="P74" s="43">
        <v>1</v>
      </c>
      <c r="Q74" s="43">
        <v>1</v>
      </c>
      <c r="R74" s="43">
        <v>0.01</v>
      </c>
      <c r="V74" s="43"/>
      <c r="Z74" s="43" t="e">
        <f>INDEX(Mets!$B$2:$O$565,MATCH(CONCATENATE($C74,"_EXT"),Mets!$B$2:$B$565,0),COLUMN()-25)</f>
        <v>#N/A</v>
      </c>
      <c r="AA74" s="43" t="e">
        <f>INDEX(Mets!$B$2:$O$565,MATCH(CONCATENATE($C74,"_EXT"),Mets!$B$2:$B$565,0),COLUMN()-21)</f>
        <v>#N/A</v>
      </c>
      <c r="AB74" s="43" t="e">
        <f>INDEX(Mets!$B$2:$O$565,MATCH(CONCATENATE($C74,"_EXT"),Mets!$B$2:$B$565,0),COLUMN()-21)</f>
        <v>#N/A</v>
      </c>
      <c r="AC74" s="43" t="e">
        <f>INDEX(Mets!$B$2:$O$565,MATCH(CONCATENATE($C74,"_EXT"),Mets!$B$2:$B$565,0),COLUMN()-21)</f>
        <v>#N/A</v>
      </c>
      <c r="AD74" s="43" t="e">
        <f>INDEX(Mets!$B$2:$O$565,MATCH(CONCATENATE($C74,"_EXT"),Mets!$B$2:$B$565,0),COLUMN()-21)</f>
        <v>#N/A</v>
      </c>
      <c r="AE74" s="43" t="e">
        <f>INDEX(Mets!$B$2:$O$565,MATCH(CONCATENATE($C74,"_EXT"),Mets!$B$2:$B$565,0),COLUMN()-21)</f>
        <v>#N/A</v>
      </c>
      <c r="AF74" s="43" t="e">
        <f>INDEX(Mets!$B$2:$O$565,MATCH(CONCATENATE($C74,"_EXT"),Mets!$B$2:$B$565,0),COLUMN()-21)</f>
        <v>#N/A</v>
      </c>
      <c r="AG74" s="43" t="e">
        <f>INDEX(Mets!$B$2:$O$565,MATCH(CONCATENATE($C74,"_EXT"),Mets!$B$2:$B$565,0),COLUMN()-21)</f>
        <v>#N/A</v>
      </c>
      <c r="AH74" s="43" t="e">
        <f>INDEX(Mets!$B$2:$O$565,MATCH(CONCATENATE($C74,"_EXT"),Mets!$B$2:$B$565,0),COLUMN()-21)</f>
        <v>#N/A</v>
      </c>
      <c r="AI74" s="43" t="e">
        <f>INDEX(Mets!$B$2:$O$565,MATCH(CONCATENATE($C74,"_EXT"),Mets!$B$2:$B$565,0),COLUMN()-21)</f>
        <v>#N/A</v>
      </c>
      <c r="AK74" s="43">
        <f t="shared" si="13"/>
        <v>0</v>
      </c>
      <c r="AL74" s="43" t="str">
        <f t="shared" si="14"/>
        <v>'A24' '0';</v>
      </c>
    </row>
    <row r="75" spans="1:38">
      <c r="A75" s="43" t="str">
        <f>AAs!A26</f>
        <v>A26</v>
      </c>
      <c r="B75" s="43" t="str">
        <f>AAs!B26</f>
        <v>chorismate_cyt = prephenate_cyt</v>
      </c>
      <c r="C75" s="43" t="str">
        <f>AAs!C26</f>
        <v>chorismate ↔ prephenate</v>
      </c>
      <c r="D75" s="43">
        <f>AAs!D26</f>
        <v>0</v>
      </c>
      <c r="E75" s="43" t="str">
        <f>AAs!E26</f>
        <v>Y</v>
      </c>
      <c r="G75" s="43" t="str">
        <f t="shared" si="15"/>
        <v>A26</v>
      </c>
      <c r="H75" s="43" t="str">
        <f t="shared" si="16"/>
        <v>chorismate_cyt = prephenate_cyt</v>
      </c>
      <c r="I75" s="43" t="s">
        <v>781</v>
      </c>
      <c r="J75" s="43" t="s">
        <v>782</v>
      </c>
      <c r="K75" s="43" t="str">
        <f t="shared" si="12"/>
        <v>-Inf</v>
      </c>
      <c r="L75" s="43" t="s">
        <v>783</v>
      </c>
      <c r="M75" s="43">
        <v>0</v>
      </c>
      <c r="N75" s="43">
        <v>1</v>
      </c>
      <c r="O75" s="43">
        <v>1</v>
      </c>
      <c r="P75" s="43">
        <v>1</v>
      </c>
      <c r="Q75" s="43">
        <v>1</v>
      </c>
      <c r="R75" s="43">
        <v>0.01</v>
      </c>
      <c r="V75" s="43"/>
      <c r="Z75" s="43" t="e">
        <f>INDEX(Mets!$B$2:$O$565,MATCH(CONCATENATE($C75,"_EXT"),Mets!$B$2:$B$565,0),COLUMN()-25)</f>
        <v>#N/A</v>
      </c>
      <c r="AA75" s="43" t="e">
        <f>INDEX(Mets!$B$2:$O$565,MATCH(CONCATENATE($C75,"_EXT"),Mets!$B$2:$B$565,0),COLUMN()-21)</f>
        <v>#N/A</v>
      </c>
      <c r="AB75" s="43" t="e">
        <f>INDEX(Mets!$B$2:$O$565,MATCH(CONCATENATE($C75,"_EXT"),Mets!$B$2:$B$565,0),COLUMN()-21)</f>
        <v>#N/A</v>
      </c>
      <c r="AC75" s="43" t="e">
        <f>INDEX(Mets!$B$2:$O$565,MATCH(CONCATENATE($C75,"_EXT"),Mets!$B$2:$B$565,0),COLUMN()-21)</f>
        <v>#N/A</v>
      </c>
      <c r="AD75" s="43" t="e">
        <f>INDEX(Mets!$B$2:$O$565,MATCH(CONCATENATE($C75,"_EXT"),Mets!$B$2:$B$565,0),COLUMN()-21)</f>
        <v>#N/A</v>
      </c>
      <c r="AE75" s="43" t="e">
        <f>INDEX(Mets!$B$2:$O$565,MATCH(CONCATENATE($C75,"_EXT"),Mets!$B$2:$B$565,0),COLUMN()-21)</f>
        <v>#N/A</v>
      </c>
      <c r="AF75" s="43" t="e">
        <f>INDEX(Mets!$B$2:$O$565,MATCH(CONCATENATE($C75,"_EXT"),Mets!$B$2:$B$565,0),COLUMN()-21)</f>
        <v>#N/A</v>
      </c>
      <c r="AG75" s="43" t="e">
        <f>INDEX(Mets!$B$2:$O$565,MATCH(CONCATENATE($C75,"_EXT"),Mets!$B$2:$B$565,0),COLUMN()-21)</f>
        <v>#N/A</v>
      </c>
      <c r="AH75" s="43" t="e">
        <f>INDEX(Mets!$B$2:$O$565,MATCH(CONCATENATE($C75,"_EXT"),Mets!$B$2:$B$565,0),COLUMN()-21)</f>
        <v>#N/A</v>
      </c>
      <c r="AI75" s="43" t="e">
        <f>INDEX(Mets!$B$2:$O$565,MATCH(CONCATENATE($C75,"_EXT"),Mets!$B$2:$B$565,0),COLUMN()-21)</f>
        <v>#N/A</v>
      </c>
      <c r="AK75" s="43">
        <f t="shared" si="13"/>
        <v>0</v>
      </c>
      <c r="AL75" s="43" t="str">
        <f t="shared" si="14"/>
        <v>'A26' '0';</v>
      </c>
    </row>
    <row r="76" spans="1:38">
      <c r="A76" s="43" t="str">
        <f>AAs!A28</f>
        <v>A28</v>
      </c>
      <c r="B76" s="43" t="str">
        <f>AAs!B28</f>
        <v>prephenate_cyt + NADP_cyt = 4-hydroxyphenylpyruvate_cyt + CO2_cyt + NADPH_cyt</v>
      </c>
      <c r="C76" s="43" t="str">
        <f>AAs!C28</f>
        <v>prephenate_cyt + NADP = 4-hydroxyphenylpyruvate_cyt + CO2_cyt + NADPH</v>
      </c>
      <c r="D76" s="43">
        <f>AAs!D28</f>
        <v>0</v>
      </c>
      <c r="E76" s="43" t="str">
        <f>AAs!E28</f>
        <v>Y</v>
      </c>
      <c r="G76" s="43" t="str">
        <f t="shared" si="15"/>
        <v>A28</v>
      </c>
      <c r="H76" s="43" t="str">
        <f t="shared" si="16"/>
        <v>prephenate_cyt + NADP_cyt = 4-hydroxyphenylpyruvate_cyt + CO2_cyt + NADPH_cyt</v>
      </c>
      <c r="I76" s="43" t="s">
        <v>781</v>
      </c>
      <c r="J76" s="43" t="s">
        <v>782</v>
      </c>
      <c r="K76" s="43" t="str">
        <f t="shared" si="12"/>
        <v>-Inf</v>
      </c>
      <c r="L76" s="43" t="s">
        <v>783</v>
      </c>
      <c r="M76" s="43">
        <v>0</v>
      </c>
      <c r="N76" s="43">
        <v>1</v>
      </c>
      <c r="O76" s="43">
        <v>1</v>
      </c>
      <c r="P76" s="43">
        <v>1</v>
      </c>
      <c r="Q76" s="43">
        <v>1</v>
      </c>
      <c r="R76" s="43">
        <v>0.01</v>
      </c>
      <c r="V76" s="43"/>
      <c r="Z76" s="43" t="e">
        <f>INDEX(Mets!$B$2:$O$565,MATCH(CONCATENATE($C76,"_EXT"),Mets!$B$2:$B$565,0),COLUMN()-25)</f>
        <v>#N/A</v>
      </c>
      <c r="AA76" s="43" t="e">
        <f>INDEX(Mets!$B$2:$O$565,MATCH(CONCATENATE($C76,"_EXT"),Mets!$B$2:$B$565,0),COLUMN()-21)</f>
        <v>#N/A</v>
      </c>
      <c r="AB76" s="43" t="e">
        <f>INDEX(Mets!$B$2:$O$565,MATCH(CONCATENATE($C76,"_EXT"),Mets!$B$2:$B$565,0),COLUMN()-21)</f>
        <v>#N/A</v>
      </c>
      <c r="AC76" s="43" t="e">
        <f>INDEX(Mets!$B$2:$O$565,MATCH(CONCATENATE($C76,"_EXT"),Mets!$B$2:$B$565,0),COLUMN()-21)</f>
        <v>#N/A</v>
      </c>
      <c r="AD76" s="43" t="e">
        <f>INDEX(Mets!$B$2:$O$565,MATCH(CONCATENATE($C76,"_EXT"),Mets!$B$2:$B$565,0),COLUMN()-21)</f>
        <v>#N/A</v>
      </c>
      <c r="AE76" s="43" t="e">
        <f>INDEX(Mets!$B$2:$O$565,MATCH(CONCATENATE($C76,"_EXT"),Mets!$B$2:$B$565,0),COLUMN()-21)</f>
        <v>#N/A</v>
      </c>
      <c r="AF76" s="43" t="e">
        <f>INDEX(Mets!$B$2:$O$565,MATCH(CONCATENATE($C76,"_EXT"),Mets!$B$2:$B$565,0),COLUMN()-21)</f>
        <v>#N/A</v>
      </c>
      <c r="AG76" s="43" t="e">
        <f>INDEX(Mets!$B$2:$O$565,MATCH(CONCATENATE($C76,"_EXT"),Mets!$B$2:$B$565,0),COLUMN()-21)</f>
        <v>#N/A</v>
      </c>
      <c r="AH76" s="43" t="e">
        <f>INDEX(Mets!$B$2:$O$565,MATCH(CONCATENATE($C76,"_EXT"),Mets!$B$2:$B$565,0),COLUMN()-21)</f>
        <v>#N/A</v>
      </c>
      <c r="AI76" s="43" t="e">
        <f>INDEX(Mets!$B$2:$O$565,MATCH(CONCATENATE($C76,"_EXT"),Mets!$B$2:$B$565,0),COLUMN()-21)</f>
        <v>#N/A</v>
      </c>
      <c r="AK76" s="43">
        <f t="shared" si="13"/>
        <v>0</v>
      </c>
      <c r="AL76" s="43" t="str">
        <f t="shared" si="14"/>
        <v>'A28' '0';</v>
      </c>
    </row>
    <row r="77" spans="1:38">
      <c r="A77" s="43" t="str">
        <f>AAs!A30</f>
        <v>A30</v>
      </c>
      <c r="B77" s="43" t="str">
        <f>AAs!B30</f>
        <v>prephenate_cyt + H+_cyt = 2-oxo-3-phenylpropanoate_cyt + CO2_cyt + H2O_cyt</v>
      </c>
      <c r="C77" s="43" t="str">
        <f>AAs!C30</f>
        <v>prephenate_cyt + H+ ↔ 2-oxo-3-phenylpropanoate_cyt + CO2_cyt + H2O</v>
      </c>
      <c r="D77" s="43">
        <f>AAs!D30</f>
        <v>0</v>
      </c>
      <c r="E77" s="43" t="str">
        <f>AAs!E30</f>
        <v>Y</v>
      </c>
      <c r="G77" s="43" t="str">
        <f t="shared" si="15"/>
        <v>A30</v>
      </c>
      <c r="H77" s="43" t="str">
        <f t="shared" si="16"/>
        <v>prephenate_cyt + H+_cyt = 2-oxo-3-phenylpropanoate_cyt + CO2_cyt + H2O_cyt</v>
      </c>
      <c r="I77" s="43" t="s">
        <v>781</v>
      </c>
      <c r="J77" s="43" t="s">
        <v>782</v>
      </c>
      <c r="K77" s="43" t="str">
        <f t="shared" si="12"/>
        <v>-Inf</v>
      </c>
      <c r="L77" s="43" t="s">
        <v>783</v>
      </c>
      <c r="M77" s="43">
        <v>0</v>
      </c>
      <c r="N77" s="43">
        <v>1</v>
      </c>
      <c r="O77" s="43">
        <v>1</v>
      </c>
      <c r="P77" s="43">
        <v>1</v>
      </c>
      <c r="Q77" s="43">
        <v>1</v>
      </c>
      <c r="R77" s="43">
        <v>0.01</v>
      </c>
      <c r="V77" s="43"/>
      <c r="Z77" s="43" t="e">
        <f>INDEX(Mets!$B$2:$O$565,MATCH(CONCATENATE($C77,"_EXT"),Mets!$B$2:$B$565,0),COLUMN()-25)</f>
        <v>#N/A</v>
      </c>
      <c r="AA77" s="43" t="e">
        <f>INDEX(Mets!$B$2:$O$565,MATCH(CONCATENATE($C77,"_EXT"),Mets!$B$2:$B$565,0),COLUMN()-21)</f>
        <v>#N/A</v>
      </c>
      <c r="AB77" s="43" t="e">
        <f>INDEX(Mets!$B$2:$O$565,MATCH(CONCATENATE($C77,"_EXT"),Mets!$B$2:$B$565,0),COLUMN()-21)</f>
        <v>#N/A</v>
      </c>
      <c r="AC77" s="43" t="e">
        <f>INDEX(Mets!$B$2:$O$565,MATCH(CONCATENATE($C77,"_EXT"),Mets!$B$2:$B$565,0),COLUMN()-21)</f>
        <v>#N/A</v>
      </c>
      <c r="AD77" s="43" t="e">
        <f>INDEX(Mets!$B$2:$O$565,MATCH(CONCATENATE($C77,"_EXT"),Mets!$B$2:$B$565,0),COLUMN()-21)</f>
        <v>#N/A</v>
      </c>
      <c r="AE77" s="43" t="e">
        <f>INDEX(Mets!$B$2:$O$565,MATCH(CONCATENATE($C77,"_EXT"),Mets!$B$2:$B$565,0),COLUMN()-21)</f>
        <v>#N/A</v>
      </c>
      <c r="AF77" s="43" t="e">
        <f>INDEX(Mets!$B$2:$O$565,MATCH(CONCATENATE($C77,"_EXT"),Mets!$B$2:$B$565,0),COLUMN()-21)</f>
        <v>#N/A</v>
      </c>
      <c r="AG77" s="43" t="e">
        <f>INDEX(Mets!$B$2:$O$565,MATCH(CONCATENATE($C77,"_EXT"),Mets!$B$2:$B$565,0),COLUMN()-21)</f>
        <v>#N/A</v>
      </c>
      <c r="AH77" s="43" t="e">
        <f>INDEX(Mets!$B$2:$O$565,MATCH(CONCATENATE($C77,"_EXT"),Mets!$B$2:$B$565,0),COLUMN()-21)</f>
        <v>#N/A</v>
      </c>
      <c r="AI77" s="43" t="e">
        <f>INDEX(Mets!$B$2:$O$565,MATCH(CONCATENATE($C77,"_EXT"),Mets!$B$2:$B$565,0),COLUMN()-21)</f>
        <v>#N/A</v>
      </c>
      <c r="AK77" s="43">
        <f t="shared" si="13"/>
        <v>0</v>
      </c>
      <c r="AL77" s="43" t="str">
        <f t="shared" si="14"/>
        <v>'A30' '0';</v>
      </c>
    </row>
    <row r="78" spans="1:38">
      <c r="A78" s="43" t="str">
        <f>AAs!A32</f>
        <v>A32</v>
      </c>
      <c r="B78" s="43" t="str">
        <f>AAs!B32</f>
        <v>L-phenylalanine_cyt + 2-oxoglutarate_cyt = 2-oxo-3-phenylpropanoate_cyt + L-glutamate_cyt</v>
      </c>
      <c r="C78" s="43" t="str">
        <f>AAs!C32</f>
        <v>L-phenylalanine_cyt + 2-oxoglutarate → 2-oxo-3-phenylpropanoate_cyt + L-glutamate</v>
      </c>
      <c r="D78" s="43">
        <f>AAs!D32</f>
        <v>0</v>
      </c>
      <c r="E78" s="43" t="str">
        <f>AAs!E32</f>
        <v>Y</v>
      </c>
      <c r="G78" s="43" t="str">
        <f t="shared" si="15"/>
        <v>A32</v>
      </c>
      <c r="H78" s="43" t="str">
        <f t="shared" si="16"/>
        <v>L-phenylalanine_cyt + 2-oxoglutarate_cyt = 2-oxo-3-phenylpropanoate_cyt + L-glutamate_cyt</v>
      </c>
      <c r="I78" s="43" t="s">
        <v>781</v>
      </c>
      <c r="J78" s="43" t="s">
        <v>782</v>
      </c>
      <c r="K78" s="43" t="str">
        <f t="shared" si="12"/>
        <v>-Inf</v>
      </c>
      <c r="L78" s="43" t="s">
        <v>783</v>
      </c>
      <c r="M78" s="43">
        <v>0</v>
      </c>
      <c r="N78" s="43">
        <v>1</v>
      </c>
      <c r="O78" s="43">
        <v>1</v>
      </c>
      <c r="P78" s="43">
        <v>1</v>
      </c>
      <c r="Q78" s="43">
        <v>1</v>
      </c>
      <c r="R78" s="43">
        <v>0.01</v>
      </c>
      <c r="Z78" s="43" t="e">
        <f>INDEX(Mets!$B$2:$O$565,MATCH(CONCATENATE($C78,"_EXT"),Mets!$B$2:$B$565,0),COLUMN()-25)</f>
        <v>#N/A</v>
      </c>
      <c r="AA78" s="43" t="e">
        <f>INDEX(Mets!$B$2:$O$565,MATCH(CONCATENATE($C78,"_EXT"),Mets!$B$2:$B$565,0),COLUMN()-21)</f>
        <v>#N/A</v>
      </c>
      <c r="AB78" s="43" t="e">
        <f>INDEX(Mets!$B$2:$O$565,MATCH(CONCATENATE($C78,"_EXT"),Mets!$B$2:$B$565,0),COLUMN()-21)</f>
        <v>#N/A</v>
      </c>
      <c r="AC78" s="43" t="e">
        <f>INDEX(Mets!$B$2:$O$565,MATCH(CONCATENATE($C78,"_EXT"),Mets!$B$2:$B$565,0),COLUMN()-21)</f>
        <v>#N/A</v>
      </c>
      <c r="AD78" s="43" t="e">
        <f>INDEX(Mets!$B$2:$O$565,MATCH(CONCATENATE($C78,"_EXT"),Mets!$B$2:$B$565,0),COLUMN()-21)</f>
        <v>#N/A</v>
      </c>
      <c r="AE78" s="43" t="e">
        <f>INDEX(Mets!$B$2:$O$565,MATCH(CONCATENATE($C78,"_EXT"),Mets!$B$2:$B$565,0),COLUMN()-21)</f>
        <v>#N/A</v>
      </c>
      <c r="AF78" s="43" t="e">
        <f>INDEX(Mets!$B$2:$O$565,MATCH(CONCATENATE($C78,"_EXT"),Mets!$B$2:$B$565,0),COLUMN()-21)</f>
        <v>#N/A</v>
      </c>
      <c r="AG78" s="43" t="e">
        <f>INDEX(Mets!$B$2:$O$565,MATCH(CONCATENATE($C78,"_EXT"),Mets!$B$2:$B$565,0),COLUMN()-21)</f>
        <v>#N/A</v>
      </c>
      <c r="AH78" s="43" t="e">
        <f>INDEX(Mets!$B$2:$O$565,MATCH(CONCATENATE($C78,"_EXT"),Mets!$B$2:$B$565,0),COLUMN()-21)</f>
        <v>#N/A</v>
      </c>
      <c r="AI78" s="43" t="e">
        <f>INDEX(Mets!$B$2:$O$565,MATCH(CONCATENATE($C78,"_EXT"),Mets!$B$2:$B$565,0),COLUMN()-21)</f>
        <v>#N/A</v>
      </c>
      <c r="AK78" s="43">
        <f t="shared" si="13"/>
        <v>0</v>
      </c>
      <c r="AL78" s="43" t="str">
        <f t="shared" si="14"/>
        <v>'A32' '0';</v>
      </c>
    </row>
    <row r="79" spans="1:38">
      <c r="A79" s="43" t="str">
        <f>AAs!A33</f>
        <v>A33</v>
      </c>
      <c r="B79" s="43" t="str">
        <f>AAs!B33</f>
        <v>L-tyrosine_cyt + 2-oxoglutarate_cyt = 4-hydroxyphenylpyruvate_cyt + L-glutamate_cyt</v>
      </c>
      <c r="C79" s="43" t="str">
        <f>AAs!C33</f>
        <v>L-tyrosine_cyt + 2-oxoglutarate ↔ 4-hydroxyphenylpyruvate_cyt + L-glutamate</v>
      </c>
      <c r="D79" s="43">
        <f>AAs!D33</f>
        <v>0</v>
      </c>
      <c r="E79" s="43" t="str">
        <f>AAs!E33</f>
        <v>Y</v>
      </c>
      <c r="G79" s="43" t="str">
        <f t="shared" si="15"/>
        <v>A33</v>
      </c>
      <c r="H79" s="43" t="str">
        <f t="shared" si="16"/>
        <v>L-tyrosine_cyt + 2-oxoglutarate_cyt = 4-hydroxyphenylpyruvate_cyt + L-glutamate_cyt</v>
      </c>
      <c r="I79" s="43" t="s">
        <v>781</v>
      </c>
      <c r="J79" s="43" t="s">
        <v>782</v>
      </c>
      <c r="K79" s="43" t="str">
        <f t="shared" si="12"/>
        <v>-Inf</v>
      </c>
      <c r="L79" s="43" t="s">
        <v>783</v>
      </c>
      <c r="M79" s="43">
        <v>0</v>
      </c>
      <c r="N79" s="43">
        <v>1</v>
      </c>
      <c r="O79" s="43">
        <v>1</v>
      </c>
      <c r="P79" s="43">
        <v>1</v>
      </c>
      <c r="Q79" s="43">
        <v>1</v>
      </c>
      <c r="R79" s="43">
        <v>0.01</v>
      </c>
      <c r="V79" s="43"/>
      <c r="Z79" s="43" t="e">
        <f>INDEX(Mets!$B$2:$O$565,MATCH(CONCATENATE($C79,"_EXT"),Mets!$B$2:$B$565,0),COLUMN()-25)</f>
        <v>#N/A</v>
      </c>
      <c r="AA79" s="43" t="e">
        <f>INDEX(Mets!$B$2:$O$565,MATCH(CONCATENATE($C79,"_EXT"),Mets!$B$2:$B$565,0),COLUMN()-21)</f>
        <v>#N/A</v>
      </c>
      <c r="AB79" s="43" t="e">
        <f>INDEX(Mets!$B$2:$O$565,MATCH(CONCATENATE($C79,"_EXT"),Mets!$B$2:$B$565,0),COLUMN()-21)</f>
        <v>#N/A</v>
      </c>
      <c r="AC79" s="43" t="e">
        <f>INDEX(Mets!$B$2:$O$565,MATCH(CONCATENATE($C79,"_EXT"),Mets!$B$2:$B$565,0),COLUMN()-21)</f>
        <v>#N/A</v>
      </c>
      <c r="AD79" s="43" t="e">
        <f>INDEX(Mets!$B$2:$O$565,MATCH(CONCATENATE($C79,"_EXT"),Mets!$B$2:$B$565,0),COLUMN()-21)</f>
        <v>#N/A</v>
      </c>
      <c r="AE79" s="43" t="e">
        <f>INDEX(Mets!$B$2:$O$565,MATCH(CONCATENATE($C79,"_EXT"),Mets!$B$2:$B$565,0),COLUMN()-21)</f>
        <v>#N/A</v>
      </c>
      <c r="AF79" s="43" t="e">
        <f>INDEX(Mets!$B$2:$O$565,MATCH(CONCATENATE($C79,"_EXT"),Mets!$B$2:$B$565,0),COLUMN()-21)</f>
        <v>#N/A</v>
      </c>
      <c r="AG79" s="43" t="e">
        <f>INDEX(Mets!$B$2:$O$565,MATCH(CONCATENATE($C79,"_EXT"),Mets!$B$2:$B$565,0),COLUMN()-21)</f>
        <v>#N/A</v>
      </c>
      <c r="AH79" s="43" t="e">
        <f>INDEX(Mets!$B$2:$O$565,MATCH(CONCATENATE($C79,"_EXT"),Mets!$B$2:$B$565,0),COLUMN()-21)</f>
        <v>#N/A</v>
      </c>
      <c r="AI79" s="43" t="e">
        <f>INDEX(Mets!$B$2:$O$565,MATCH(CONCATENATE($C79,"_EXT"),Mets!$B$2:$B$565,0),COLUMN()-21)</f>
        <v>#N/A</v>
      </c>
      <c r="AK79" s="43">
        <f t="shared" si="13"/>
        <v>0</v>
      </c>
      <c r="AL79" s="43" t="str">
        <f t="shared" si="14"/>
        <v>'A33' '0';</v>
      </c>
    </row>
    <row r="80" spans="1:38">
      <c r="A80" s="43" t="str">
        <f>AAs!A38</f>
        <v>A38</v>
      </c>
      <c r="B80" s="43" t="str">
        <f>AAs!B38</f>
        <v>1-(5-phospho-D-ribosyl)-ATP_cyt + diphosphate_cyt = ATP_cyt + PRPP_cyt + H+_cyt</v>
      </c>
      <c r="C80" s="43" t="str">
        <f>AAs!C38</f>
        <v>1-(5-phospho-β-D-ribosyl)-ATP_cyt + diphosphate ↔ ATP_cyt + 5-phospho-α-D-ribose 1-diphosphate_cyt + H+</v>
      </c>
      <c r="D80" s="43">
        <f>AAs!D38</f>
        <v>0</v>
      </c>
      <c r="E80" s="43" t="str">
        <f>AAs!E38</f>
        <v>Y</v>
      </c>
      <c r="G80" s="43" t="str">
        <f t="shared" si="15"/>
        <v>A38</v>
      </c>
      <c r="H80" s="43" t="str">
        <f t="shared" si="16"/>
        <v>1-(5-phospho-D-ribosyl)-ATP_cyt + diphosphate_cyt = ATP_cyt + PRPP_cyt + H+_cyt</v>
      </c>
      <c r="I80" s="43" t="s">
        <v>781</v>
      </c>
      <c r="J80" s="43" t="s">
        <v>782</v>
      </c>
      <c r="K80" s="43" t="str">
        <f t="shared" si="12"/>
        <v>-Inf</v>
      </c>
      <c r="L80" s="43" t="s">
        <v>783</v>
      </c>
      <c r="M80" s="43">
        <v>0</v>
      </c>
      <c r="N80" s="43">
        <v>1</v>
      </c>
      <c r="O80" s="43">
        <v>1</v>
      </c>
      <c r="P80" s="43">
        <v>1</v>
      </c>
      <c r="Q80" s="43">
        <v>1</v>
      </c>
      <c r="R80" s="43">
        <v>0.01</v>
      </c>
      <c r="V80" s="43"/>
      <c r="Z80" s="43" t="e">
        <f>INDEX(Mets!$B$2:$O$565,MATCH(CONCATENATE($C80,"_EXT"),Mets!$B$2:$B$565,0),COLUMN()-25)</f>
        <v>#N/A</v>
      </c>
      <c r="AA80" s="43" t="e">
        <f>INDEX(Mets!$B$2:$O$565,MATCH(CONCATENATE($C80,"_EXT"),Mets!$B$2:$B$565,0),COLUMN()-21)</f>
        <v>#N/A</v>
      </c>
      <c r="AB80" s="43" t="e">
        <f>INDEX(Mets!$B$2:$O$565,MATCH(CONCATENATE($C80,"_EXT"),Mets!$B$2:$B$565,0),COLUMN()-21)</f>
        <v>#N/A</v>
      </c>
      <c r="AC80" s="43" t="e">
        <f>INDEX(Mets!$B$2:$O$565,MATCH(CONCATENATE($C80,"_EXT"),Mets!$B$2:$B$565,0),COLUMN()-21)</f>
        <v>#N/A</v>
      </c>
      <c r="AD80" s="43" t="e">
        <f>INDEX(Mets!$B$2:$O$565,MATCH(CONCATENATE($C80,"_EXT"),Mets!$B$2:$B$565,0),COLUMN()-21)</f>
        <v>#N/A</v>
      </c>
      <c r="AE80" s="43" t="e">
        <f>INDEX(Mets!$B$2:$O$565,MATCH(CONCATENATE($C80,"_EXT"),Mets!$B$2:$B$565,0),COLUMN()-21)</f>
        <v>#N/A</v>
      </c>
      <c r="AF80" s="43" t="e">
        <f>INDEX(Mets!$B$2:$O$565,MATCH(CONCATENATE($C80,"_EXT"),Mets!$B$2:$B$565,0),COLUMN()-21)</f>
        <v>#N/A</v>
      </c>
      <c r="AG80" s="43" t="e">
        <f>INDEX(Mets!$B$2:$O$565,MATCH(CONCATENATE($C80,"_EXT"),Mets!$B$2:$B$565,0),COLUMN()-21)</f>
        <v>#N/A</v>
      </c>
      <c r="AH80" s="43" t="e">
        <f>INDEX(Mets!$B$2:$O$565,MATCH(CONCATENATE($C80,"_EXT"),Mets!$B$2:$B$565,0),COLUMN()-21)</f>
        <v>#N/A</v>
      </c>
      <c r="AI80" s="43" t="e">
        <f>INDEX(Mets!$B$2:$O$565,MATCH(CONCATENATE($C80,"_EXT"),Mets!$B$2:$B$565,0),COLUMN()-21)</f>
        <v>#N/A</v>
      </c>
      <c r="AK80" s="43">
        <f t="shared" si="13"/>
        <v>0</v>
      </c>
      <c r="AL80" s="43" t="str">
        <f t="shared" si="14"/>
        <v>'A38' '0';</v>
      </c>
    </row>
    <row r="81" spans="1:38">
      <c r="A81" s="43" t="str">
        <f>AAs!A40</f>
        <v>A40</v>
      </c>
      <c r="B81" s="43" t="str">
        <f>AAs!B40</f>
        <v>1-(5-phospho-D-ribosyl)-ATP_cyt + H2O_cyt = 1-(5-phospho-D-ribosyl)-AMP_cyt + diphosphate_cyt + 2 H+_cyt</v>
      </c>
      <c r="C81" s="43" t="str">
        <f>AAs!C40</f>
        <v>1-(5-phospho-β-D-ribosyl)-ATP_cyt + H2O → 1-(5-phospho-β-D-ribosyl)-AMP_cyt + diphosphate_cyt + 2 H+</v>
      </c>
      <c r="D81" s="43">
        <f>AAs!D40</f>
        <v>0</v>
      </c>
      <c r="E81" s="43" t="str">
        <f>AAs!E40</f>
        <v>N</v>
      </c>
      <c r="G81" s="43" t="str">
        <f t="shared" si="15"/>
        <v>A40</v>
      </c>
      <c r="H81" s="43" t="str">
        <f t="shared" si="16"/>
        <v>1-(5-phospho-D-ribosyl)-ATP_cyt + H2O_cyt = 1-(5-phospho-D-ribosyl)-AMP_cyt + diphosphate_cyt + 2 H+_cyt</v>
      </c>
      <c r="I81" s="43" t="s">
        <v>781</v>
      </c>
      <c r="J81" s="43" t="s">
        <v>782</v>
      </c>
      <c r="K81" s="43">
        <f t="shared" si="12"/>
        <v>0</v>
      </c>
      <c r="L81" s="43" t="s">
        <v>783</v>
      </c>
      <c r="M81" s="43">
        <v>0</v>
      </c>
      <c r="N81" s="43">
        <v>1</v>
      </c>
      <c r="O81" s="43">
        <v>1</v>
      </c>
      <c r="P81" s="43">
        <v>1</v>
      </c>
      <c r="Q81" s="43">
        <v>1</v>
      </c>
      <c r="R81" s="43">
        <v>0.01</v>
      </c>
      <c r="V81" s="43"/>
      <c r="Z81" s="43" t="e">
        <f>INDEX(Mets!$B$2:$O$565,MATCH(CONCATENATE($C81,"_EXT"),Mets!$B$2:$B$565,0),COLUMN()-25)</f>
        <v>#N/A</v>
      </c>
      <c r="AA81" s="43" t="e">
        <f>INDEX(Mets!$B$2:$O$565,MATCH(CONCATENATE($C81,"_EXT"),Mets!$B$2:$B$565,0),COLUMN()-21)</f>
        <v>#N/A</v>
      </c>
      <c r="AB81" s="43" t="e">
        <f>INDEX(Mets!$B$2:$O$565,MATCH(CONCATENATE($C81,"_EXT"),Mets!$B$2:$B$565,0),COLUMN()-21)</f>
        <v>#N/A</v>
      </c>
      <c r="AC81" s="43" t="e">
        <f>INDEX(Mets!$B$2:$O$565,MATCH(CONCATENATE($C81,"_EXT"),Mets!$B$2:$B$565,0),COLUMN()-21)</f>
        <v>#N/A</v>
      </c>
      <c r="AD81" s="43" t="e">
        <f>INDEX(Mets!$B$2:$O$565,MATCH(CONCATENATE($C81,"_EXT"),Mets!$B$2:$B$565,0),COLUMN()-21)</f>
        <v>#N/A</v>
      </c>
      <c r="AE81" s="43" t="e">
        <f>INDEX(Mets!$B$2:$O$565,MATCH(CONCATENATE($C81,"_EXT"),Mets!$B$2:$B$565,0),COLUMN()-21)</f>
        <v>#N/A</v>
      </c>
      <c r="AF81" s="43" t="e">
        <f>INDEX(Mets!$B$2:$O$565,MATCH(CONCATENATE($C81,"_EXT"),Mets!$B$2:$B$565,0),COLUMN()-21)</f>
        <v>#N/A</v>
      </c>
      <c r="AG81" s="43" t="e">
        <f>INDEX(Mets!$B$2:$O$565,MATCH(CONCATENATE($C81,"_EXT"),Mets!$B$2:$B$565,0),COLUMN()-21)</f>
        <v>#N/A</v>
      </c>
      <c r="AH81" s="43" t="e">
        <f>INDEX(Mets!$B$2:$O$565,MATCH(CONCATENATE($C81,"_EXT"),Mets!$B$2:$B$565,0),COLUMN()-21)</f>
        <v>#N/A</v>
      </c>
      <c r="AI81" s="43" t="e">
        <f>INDEX(Mets!$B$2:$O$565,MATCH(CONCATENATE($C81,"_EXT"),Mets!$B$2:$B$565,0),COLUMN()-21)</f>
        <v>#N/A</v>
      </c>
      <c r="AK81" s="43">
        <f t="shared" si="13"/>
        <v>0</v>
      </c>
      <c r="AL81" s="43" t="str">
        <f t="shared" si="14"/>
        <v>'A40' '0';</v>
      </c>
    </row>
    <row r="82" spans="1:38">
      <c r="A82" s="43" t="str">
        <f>AAs!A42</f>
        <v>A42</v>
      </c>
      <c r="B82" s="43" t="str">
        <f>AAs!B42</f>
        <v>1-(5-phospho-D-ribosyl)-AMP_cyt + H2O_cyt =  phosphoribosyl-formimino-aicar-P_cyt</v>
      </c>
      <c r="C82" s="43" t="str">
        <f>AAs!C42</f>
        <v>1-(5-phospho-β-D-ribosyl)-AMP_cyt + H2O → 1-(5-phospho-β-D-ribosyl)-5-[(5-phosphoribosylamino)methylideneamino]imidazole-4-carboxamide</v>
      </c>
      <c r="D82" s="43">
        <f>AAs!D42</f>
        <v>0</v>
      </c>
      <c r="E82" s="43" t="str">
        <f>AAs!E42</f>
        <v>N</v>
      </c>
      <c r="G82" s="43" t="str">
        <f t="shared" si="15"/>
        <v>A42</v>
      </c>
      <c r="H82" s="43" t="str">
        <f t="shared" si="16"/>
        <v>1-(5-phospho-D-ribosyl)-AMP_cyt + H2O_cyt =  phosphoribosyl-formimino-aicar-P_cyt</v>
      </c>
      <c r="I82" s="43" t="s">
        <v>781</v>
      </c>
      <c r="J82" s="43" t="s">
        <v>782</v>
      </c>
      <c r="K82" s="43">
        <f t="shared" si="12"/>
        <v>0</v>
      </c>
      <c r="L82" s="43" t="s">
        <v>783</v>
      </c>
      <c r="M82" s="43">
        <v>0</v>
      </c>
      <c r="N82" s="43">
        <v>1</v>
      </c>
      <c r="O82" s="43">
        <v>1</v>
      </c>
      <c r="P82" s="43">
        <v>1</v>
      </c>
      <c r="Q82" s="43">
        <v>1</v>
      </c>
      <c r="R82" s="43">
        <v>0.01</v>
      </c>
      <c r="V82" s="43"/>
      <c r="Z82" s="43" t="e">
        <f>INDEX(Mets!$B$2:$O$565,MATCH(CONCATENATE($C82,"_EXT"),Mets!$B$2:$B$565,0),COLUMN()-25)</f>
        <v>#N/A</v>
      </c>
      <c r="AA82" s="43" t="e">
        <f>INDEX(Mets!$B$2:$O$565,MATCH(CONCATENATE($C82,"_EXT"),Mets!$B$2:$B$565,0),COLUMN()-21)</f>
        <v>#N/A</v>
      </c>
      <c r="AB82" s="43" t="e">
        <f>INDEX(Mets!$B$2:$O$565,MATCH(CONCATENATE($C82,"_EXT"),Mets!$B$2:$B$565,0),COLUMN()-21)</f>
        <v>#N/A</v>
      </c>
      <c r="AC82" s="43" t="e">
        <f>INDEX(Mets!$B$2:$O$565,MATCH(CONCATENATE($C82,"_EXT"),Mets!$B$2:$B$565,0),COLUMN()-21)</f>
        <v>#N/A</v>
      </c>
      <c r="AD82" s="43" t="e">
        <f>INDEX(Mets!$B$2:$O$565,MATCH(CONCATENATE($C82,"_EXT"),Mets!$B$2:$B$565,0),COLUMN()-21)</f>
        <v>#N/A</v>
      </c>
      <c r="AE82" s="43" t="e">
        <f>INDEX(Mets!$B$2:$O$565,MATCH(CONCATENATE($C82,"_EXT"),Mets!$B$2:$B$565,0),COLUMN()-21)</f>
        <v>#N/A</v>
      </c>
      <c r="AF82" s="43" t="e">
        <f>INDEX(Mets!$B$2:$O$565,MATCH(CONCATENATE($C82,"_EXT"),Mets!$B$2:$B$565,0),COLUMN()-21)</f>
        <v>#N/A</v>
      </c>
      <c r="AG82" s="43" t="e">
        <f>INDEX(Mets!$B$2:$O$565,MATCH(CONCATENATE($C82,"_EXT"),Mets!$B$2:$B$565,0),COLUMN()-21)</f>
        <v>#N/A</v>
      </c>
      <c r="AH82" s="43" t="e">
        <f>INDEX(Mets!$B$2:$O$565,MATCH(CONCATENATE($C82,"_EXT"),Mets!$B$2:$B$565,0),COLUMN()-21)</f>
        <v>#N/A</v>
      </c>
      <c r="AI82" s="43" t="e">
        <f>INDEX(Mets!$B$2:$O$565,MATCH(CONCATENATE($C82,"_EXT"),Mets!$B$2:$B$565,0),COLUMN()-21)</f>
        <v>#N/A</v>
      </c>
      <c r="AK82" s="43">
        <f t="shared" si="13"/>
        <v>0</v>
      </c>
      <c r="AL82" s="43" t="str">
        <f t="shared" si="14"/>
        <v>'A42' '0';</v>
      </c>
    </row>
    <row r="83" spans="1:38">
      <c r="A83" s="43" t="str">
        <f>AAs!A44</f>
        <v>A44</v>
      </c>
      <c r="B83" s="43" t="str">
        <f>AAs!B44</f>
        <v xml:space="preserve"> phosphoribosyl-formimino-aicar-P_cyt = phosphoribulosylformimino-AICAR-P_cyt</v>
      </c>
      <c r="C83" s="43" t="str">
        <f>AAs!C44</f>
        <v>1-(5-phospho-β-D-ribosyl)-5-[(5-phosphoribosylamino)methylideneamino]imidazole-4-carboxamide → phosphoribulosylformimino-AICAR-P</v>
      </c>
      <c r="D83" s="43">
        <f>AAs!D44</f>
        <v>0</v>
      </c>
      <c r="E83" s="43" t="str">
        <f>AAs!E44</f>
        <v>Y</v>
      </c>
      <c r="G83" s="43" t="str">
        <f t="shared" si="15"/>
        <v>A44</v>
      </c>
      <c r="H83" s="43" t="str">
        <f t="shared" si="16"/>
        <v xml:space="preserve"> phosphoribosyl-formimino-aicar-P_cyt = phosphoribulosylformimino-AICAR-P_cyt</v>
      </c>
      <c r="I83" s="43" t="s">
        <v>781</v>
      </c>
      <c r="J83" s="43" t="s">
        <v>782</v>
      </c>
      <c r="K83" s="43" t="str">
        <f t="shared" si="12"/>
        <v>-Inf</v>
      </c>
      <c r="L83" s="43" t="s">
        <v>783</v>
      </c>
      <c r="M83" s="43">
        <v>0</v>
      </c>
      <c r="N83" s="43">
        <v>1</v>
      </c>
      <c r="O83" s="43">
        <v>1</v>
      </c>
      <c r="P83" s="43">
        <v>1</v>
      </c>
      <c r="Q83" s="43">
        <v>1</v>
      </c>
      <c r="R83" s="43">
        <v>0.01</v>
      </c>
      <c r="V83" s="43"/>
      <c r="Z83" s="43" t="e">
        <f>INDEX(Mets!$B$2:$O$565,MATCH(CONCATENATE($C83,"_EXT"),Mets!$B$2:$B$565,0),COLUMN()-25)</f>
        <v>#N/A</v>
      </c>
      <c r="AA83" s="43" t="e">
        <f>INDEX(Mets!$B$2:$O$565,MATCH(CONCATENATE($C83,"_EXT"),Mets!$B$2:$B$565,0),COLUMN()-21)</f>
        <v>#N/A</v>
      </c>
      <c r="AB83" s="43" t="e">
        <f>INDEX(Mets!$B$2:$O$565,MATCH(CONCATENATE($C83,"_EXT"),Mets!$B$2:$B$565,0),COLUMN()-21)</f>
        <v>#N/A</v>
      </c>
      <c r="AC83" s="43" t="e">
        <f>INDEX(Mets!$B$2:$O$565,MATCH(CONCATENATE($C83,"_EXT"),Mets!$B$2:$B$565,0),COLUMN()-21)</f>
        <v>#N/A</v>
      </c>
      <c r="AD83" s="43" t="e">
        <f>INDEX(Mets!$B$2:$O$565,MATCH(CONCATENATE($C83,"_EXT"),Mets!$B$2:$B$565,0),COLUMN()-21)</f>
        <v>#N/A</v>
      </c>
      <c r="AE83" s="43" t="e">
        <f>INDEX(Mets!$B$2:$O$565,MATCH(CONCATENATE($C83,"_EXT"),Mets!$B$2:$B$565,0),COLUMN()-21)</f>
        <v>#N/A</v>
      </c>
      <c r="AF83" s="43" t="e">
        <f>INDEX(Mets!$B$2:$O$565,MATCH(CONCATENATE($C83,"_EXT"),Mets!$B$2:$B$565,0),COLUMN()-21)</f>
        <v>#N/A</v>
      </c>
      <c r="AG83" s="43" t="e">
        <f>INDEX(Mets!$B$2:$O$565,MATCH(CONCATENATE($C83,"_EXT"),Mets!$B$2:$B$565,0),COLUMN()-21)</f>
        <v>#N/A</v>
      </c>
      <c r="AH83" s="43" t="e">
        <f>INDEX(Mets!$B$2:$O$565,MATCH(CONCATENATE($C83,"_EXT"),Mets!$B$2:$B$565,0),COLUMN()-21)</f>
        <v>#N/A</v>
      </c>
      <c r="AI83" s="43" t="e">
        <f>INDEX(Mets!$B$2:$O$565,MATCH(CONCATENATE($C83,"_EXT"),Mets!$B$2:$B$565,0),COLUMN()-21)</f>
        <v>#N/A</v>
      </c>
      <c r="AK83" s="43">
        <f t="shared" si="13"/>
        <v>0</v>
      </c>
      <c r="AL83" s="43" t="str">
        <f t="shared" si="14"/>
        <v>'A44' '0';</v>
      </c>
    </row>
    <row r="84" spans="1:38">
      <c r="A84" s="43" t="str">
        <f>AAs!A46</f>
        <v>A46</v>
      </c>
      <c r="B84" s="43" t="str">
        <f>AAs!B46</f>
        <v>phosphoribulosylformimino-AICAR-P_cyt + L-glutamine_cyt = L-glutamate_cyt + IGP_cyt + AICAR_cyt + H+_cyt</v>
      </c>
      <c r="C84" s="43" t="str">
        <f>AAs!C46</f>
        <v xml:space="preserve">phosphoribulosylformimino-AICAR-P_cyt + L-glutamine &lt;=&gt; L-glutamate_cyt + D-erythro-imidazole-glycerol-phosphate_cyt + 5-amino-1-(5-phospho-D-ribosyl)imidazole-4-carboxamide_cyt + H+ </v>
      </c>
      <c r="D84" s="43">
        <f>AAs!D46</f>
        <v>0</v>
      </c>
      <c r="E84" s="43" t="str">
        <f>AAs!E46</f>
        <v>N</v>
      </c>
      <c r="G84" s="43" t="str">
        <f t="shared" si="15"/>
        <v>A46</v>
      </c>
      <c r="H84" s="43" t="str">
        <f t="shared" si="16"/>
        <v>phosphoribulosylformimino-AICAR-P_cyt + L-glutamine_cyt = L-glutamate_cyt + IGP_cyt + AICAR_cyt + H+_cyt</v>
      </c>
      <c r="I84" s="43" t="s">
        <v>781</v>
      </c>
      <c r="J84" s="43" t="s">
        <v>782</v>
      </c>
      <c r="K84" s="43">
        <f t="shared" si="12"/>
        <v>0</v>
      </c>
      <c r="L84" s="43" t="s">
        <v>783</v>
      </c>
      <c r="M84" s="43">
        <v>0</v>
      </c>
      <c r="N84" s="43">
        <v>1</v>
      </c>
      <c r="O84" s="43">
        <v>1</v>
      </c>
      <c r="P84" s="43">
        <v>1</v>
      </c>
      <c r="Q84" s="43">
        <v>1</v>
      </c>
      <c r="R84" s="43">
        <v>0.01</v>
      </c>
      <c r="V84" s="43"/>
      <c r="Z84" s="43" t="e">
        <f>INDEX(Mets!$B$2:$O$565,MATCH(CONCATENATE($C84,"_EXT"),Mets!$B$2:$B$565,0),COLUMN()-25)</f>
        <v>#N/A</v>
      </c>
      <c r="AA84" s="43" t="e">
        <f>INDEX(Mets!$B$2:$O$565,MATCH(CONCATENATE($C84,"_EXT"),Mets!$B$2:$B$565,0),COLUMN()-21)</f>
        <v>#N/A</v>
      </c>
      <c r="AB84" s="43" t="e">
        <f>INDEX(Mets!$B$2:$O$565,MATCH(CONCATENATE($C84,"_EXT"),Mets!$B$2:$B$565,0),COLUMN()-21)</f>
        <v>#N/A</v>
      </c>
      <c r="AC84" s="43" t="e">
        <f>INDEX(Mets!$B$2:$O$565,MATCH(CONCATENATE($C84,"_EXT"),Mets!$B$2:$B$565,0),COLUMN()-21)</f>
        <v>#N/A</v>
      </c>
      <c r="AD84" s="43" t="e">
        <f>INDEX(Mets!$B$2:$O$565,MATCH(CONCATENATE($C84,"_EXT"),Mets!$B$2:$B$565,0),COLUMN()-21)</f>
        <v>#N/A</v>
      </c>
      <c r="AE84" s="43" t="e">
        <f>INDEX(Mets!$B$2:$O$565,MATCH(CONCATENATE($C84,"_EXT"),Mets!$B$2:$B$565,0),COLUMN()-21)</f>
        <v>#N/A</v>
      </c>
      <c r="AF84" s="43" t="e">
        <f>INDEX(Mets!$B$2:$O$565,MATCH(CONCATENATE($C84,"_EXT"),Mets!$B$2:$B$565,0),COLUMN()-21)</f>
        <v>#N/A</v>
      </c>
      <c r="AG84" s="43" t="e">
        <f>INDEX(Mets!$B$2:$O$565,MATCH(CONCATENATE($C84,"_EXT"),Mets!$B$2:$B$565,0),COLUMN()-21)</f>
        <v>#N/A</v>
      </c>
      <c r="AH84" s="43" t="e">
        <f>INDEX(Mets!$B$2:$O$565,MATCH(CONCATENATE($C84,"_EXT"),Mets!$B$2:$B$565,0),COLUMN()-21)</f>
        <v>#N/A</v>
      </c>
      <c r="AI84" s="43" t="e">
        <f>INDEX(Mets!$B$2:$O$565,MATCH(CONCATENATE($C84,"_EXT"),Mets!$B$2:$B$565,0),COLUMN()-21)</f>
        <v>#N/A</v>
      </c>
      <c r="AK84" s="43">
        <f t="shared" si="13"/>
        <v>0</v>
      </c>
      <c r="AL84" s="43" t="str">
        <f t="shared" si="14"/>
        <v>'A46' '0';</v>
      </c>
    </row>
    <row r="85" spans="1:38">
      <c r="A85" s="43" t="str">
        <f>AAs!A48</f>
        <v>A48</v>
      </c>
      <c r="B85" s="43" t="str">
        <f>AAs!B48</f>
        <v>IGP_cyt = imidazole-acetol-phosphate_cyt + H2O_cyt</v>
      </c>
      <c r="C85" s="43" t="str">
        <f>AAs!C48</f>
        <v>D-erythro-imidazole-glycerol-phosphate → imidazole acetol-phosphate_cyt + H2O</v>
      </c>
      <c r="D85" s="43">
        <f>AAs!D48</f>
        <v>0</v>
      </c>
      <c r="E85" s="43" t="str">
        <f>AAs!E48</f>
        <v>Y</v>
      </c>
      <c r="G85" s="43" t="str">
        <f t="shared" si="15"/>
        <v>A48</v>
      </c>
      <c r="H85" s="43" t="str">
        <f t="shared" si="16"/>
        <v>IGP_cyt = imidazole-acetol-phosphate_cyt + H2O_cyt</v>
      </c>
      <c r="I85" s="43" t="s">
        <v>781</v>
      </c>
      <c r="J85" s="43" t="s">
        <v>782</v>
      </c>
      <c r="K85" s="43" t="str">
        <f t="shared" si="12"/>
        <v>-Inf</v>
      </c>
      <c r="L85" s="43" t="s">
        <v>783</v>
      </c>
      <c r="M85" s="43">
        <v>0</v>
      </c>
      <c r="N85" s="43">
        <v>1</v>
      </c>
      <c r="O85" s="43">
        <v>1</v>
      </c>
      <c r="P85" s="43">
        <v>1</v>
      </c>
      <c r="Q85" s="43">
        <v>1</v>
      </c>
      <c r="R85" s="43">
        <v>0.01</v>
      </c>
      <c r="V85" s="43"/>
      <c r="Z85" s="43" t="e">
        <f>INDEX(Mets!$B$2:$O$565,MATCH(CONCATENATE($C85,"_EXT"),Mets!$B$2:$B$565,0),COLUMN()-25)</f>
        <v>#N/A</v>
      </c>
      <c r="AA85" s="43" t="e">
        <f>INDEX(Mets!$B$2:$O$565,MATCH(CONCATENATE($C85,"_EXT"),Mets!$B$2:$B$565,0),COLUMN()-21)</f>
        <v>#N/A</v>
      </c>
      <c r="AB85" s="43" t="e">
        <f>INDEX(Mets!$B$2:$O$565,MATCH(CONCATENATE($C85,"_EXT"),Mets!$B$2:$B$565,0),COLUMN()-21)</f>
        <v>#N/A</v>
      </c>
      <c r="AC85" s="43" t="e">
        <f>INDEX(Mets!$B$2:$O$565,MATCH(CONCATENATE($C85,"_EXT"),Mets!$B$2:$B$565,0),COLUMN()-21)</f>
        <v>#N/A</v>
      </c>
      <c r="AD85" s="43" t="e">
        <f>INDEX(Mets!$B$2:$O$565,MATCH(CONCATENATE($C85,"_EXT"),Mets!$B$2:$B$565,0),COLUMN()-21)</f>
        <v>#N/A</v>
      </c>
      <c r="AE85" s="43" t="e">
        <f>INDEX(Mets!$B$2:$O$565,MATCH(CONCATENATE($C85,"_EXT"),Mets!$B$2:$B$565,0),COLUMN()-21)</f>
        <v>#N/A</v>
      </c>
      <c r="AF85" s="43" t="e">
        <f>INDEX(Mets!$B$2:$O$565,MATCH(CONCATENATE($C85,"_EXT"),Mets!$B$2:$B$565,0),COLUMN()-21)</f>
        <v>#N/A</v>
      </c>
      <c r="AG85" s="43" t="e">
        <f>INDEX(Mets!$B$2:$O$565,MATCH(CONCATENATE($C85,"_EXT"),Mets!$B$2:$B$565,0),COLUMN()-21)</f>
        <v>#N/A</v>
      </c>
      <c r="AH85" s="43" t="e">
        <f>INDEX(Mets!$B$2:$O$565,MATCH(CONCATENATE($C85,"_EXT"),Mets!$B$2:$B$565,0),COLUMN()-21)</f>
        <v>#N/A</v>
      </c>
      <c r="AI85" s="43" t="e">
        <f>INDEX(Mets!$B$2:$O$565,MATCH(CONCATENATE($C85,"_EXT"),Mets!$B$2:$B$565,0),COLUMN()-21)</f>
        <v>#N/A</v>
      </c>
      <c r="AK85" s="43">
        <f t="shared" si="13"/>
        <v>0</v>
      </c>
      <c r="AL85" s="43" t="str">
        <f t="shared" si="14"/>
        <v>'A48' '0';</v>
      </c>
    </row>
    <row r="86" spans="1:38">
      <c r="A86" s="43" t="str">
        <f>AAs!A50</f>
        <v>A50</v>
      </c>
      <c r="B86" s="43" t="str">
        <f>AAs!B50</f>
        <v>imidazole-acetol-phosphate_cyt + L-glutamate_cyt = L-histidinol-phosphate_cyt + 2-oxoglutarate_cyt</v>
      </c>
      <c r="C86" s="43" t="str">
        <f>AAs!C50</f>
        <v>imidazole acetol-phosphate_cyt + L-glutamate ↔ L-histidinol-phosphate_cyt + 2-oxoglutarate</v>
      </c>
      <c r="D86" s="43">
        <f>AAs!D50</f>
        <v>0</v>
      </c>
      <c r="E86" s="43" t="str">
        <f>AAs!E50</f>
        <v>Y</v>
      </c>
      <c r="G86" s="43" t="str">
        <f t="shared" si="15"/>
        <v>A50</v>
      </c>
      <c r="H86" s="43" t="str">
        <f t="shared" si="16"/>
        <v>imidazole-acetol-phosphate_cyt + L-glutamate_cyt = L-histidinol-phosphate_cyt + 2-oxoglutarate_cyt</v>
      </c>
      <c r="I86" s="43" t="s">
        <v>781</v>
      </c>
      <c r="J86" s="43" t="s">
        <v>782</v>
      </c>
      <c r="K86" s="43" t="str">
        <f t="shared" si="12"/>
        <v>-Inf</v>
      </c>
      <c r="L86" s="43" t="s">
        <v>783</v>
      </c>
      <c r="M86" s="43">
        <v>0</v>
      </c>
      <c r="N86" s="43">
        <v>1</v>
      </c>
      <c r="O86" s="43">
        <v>1</v>
      </c>
      <c r="P86" s="43">
        <v>1</v>
      </c>
      <c r="Q86" s="43">
        <v>1</v>
      </c>
      <c r="R86" s="43">
        <v>0.01</v>
      </c>
      <c r="V86" s="43"/>
      <c r="Z86" s="43" t="e">
        <f>INDEX(Mets!$B$2:$O$565,MATCH(CONCATENATE($C86,"_EXT"),Mets!$B$2:$B$565,0),COLUMN()-25)</f>
        <v>#N/A</v>
      </c>
      <c r="AA86" s="43" t="e">
        <f>INDEX(Mets!$B$2:$O$565,MATCH(CONCATENATE($C86,"_EXT"),Mets!$B$2:$B$565,0),COLUMN()-21)</f>
        <v>#N/A</v>
      </c>
      <c r="AB86" s="43" t="e">
        <f>INDEX(Mets!$B$2:$O$565,MATCH(CONCATENATE($C86,"_EXT"),Mets!$B$2:$B$565,0),COLUMN()-21)</f>
        <v>#N/A</v>
      </c>
      <c r="AC86" s="43" t="e">
        <f>INDEX(Mets!$B$2:$O$565,MATCH(CONCATENATE($C86,"_EXT"),Mets!$B$2:$B$565,0),COLUMN()-21)</f>
        <v>#N/A</v>
      </c>
      <c r="AD86" s="43" t="e">
        <f>INDEX(Mets!$B$2:$O$565,MATCH(CONCATENATE($C86,"_EXT"),Mets!$B$2:$B$565,0),COLUMN()-21)</f>
        <v>#N/A</v>
      </c>
      <c r="AE86" s="43" t="e">
        <f>INDEX(Mets!$B$2:$O$565,MATCH(CONCATENATE($C86,"_EXT"),Mets!$B$2:$B$565,0),COLUMN()-21)</f>
        <v>#N/A</v>
      </c>
      <c r="AF86" s="43" t="e">
        <f>INDEX(Mets!$B$2:$O$565,MATCH(CONCATENATE($C86,"_EXT"),Mets!$B$2:$B$565,0),COLUMN()-21)</f>
        <v>#N/A</v>
      </c>
      <c r="AG86" s="43" t="e">
        <f>INDEX(Mets!$B$2:$O$565,MATCH(CONCATENATE($C86,"_EXT"),Mets!$B$2:$B$565,0),COLUMN()-21)</f>
        <v>#N/A</v>
      </c>
      <c r="AH86" s="43" t="e">
        <f>INDEX(Mets!$B$2:$O$565,MATCH(CONCATENATE($C86,"_EXT"),Mets!$B$2:$B$565,0),COLUMN()-21)</f>
        <v>#N/A</v>
      </c>
      <c r="AI86" s="43" t="e">
        <f>INDEX(Mets!$B$2:$O$565,MATCH(CONCATENATE($C86,"_EXT"),Mets!$B$2:$B$565,0),COLUMN()-21)</f>
        <v>#N/A</v>
      </c>
      <c r="AK86" s="43">
        <f t="shared" si="13"/>
        <v>0</v>
      </c>
      <c r="AL86" s="43" t="str">
        <f t="shared" si="14"/>
        <v>'A50' '0';</v>
      </c>
    </row>
    <row r="87" spans="1:38">
      <c r="A87" s="43" t="str">
        <f>AAs!A52</f>
        <v>A52</v>
      </c>
      <c r="B87" s="43" t="str">
        <f>AAs!B52</f>
        <v>L-histidinol-phosphate_cyt + H2O_cyt = histidinol_cyt + phosphate_cyt</v>
      </c>
      <c r="C87" s="43" t="str">
        <f>AAs!C52</f>
        <v>L-histidinol-phosphate_cyt + H2O → histidinol_cyt + phosphate</v>
      </c>
      <c r="D87" s="43">
        <f>AAs!D52</f>
        <v>0</v>
      </c>
      <c r="E87" s="43" t="str">
        <f>AAs!E52</f>
        <v>Y</v>
      </c>
      <c r="G87" s="43" t="str">
        <f t="shared" si="15"/>
        <v>A52</v>
      </c>
      <c r="H87" s="43" t="str">
        <f t="shared" si="16"/>
        <v>L-histidinol-phosphate_cyt + H2O_cyt = histidinol_cyt + phosphate_cyt</v>
      </c>
      <c r="I87" s="43" t="s">
        <v>781</v>
      </c>
      <c r="J87" s="43" t="s">
        <v>782</v>
      </c>
      <c r="K87" s="43" t="str">
        <f t="shared" si="12"/>
        <v>-Inf</v>
      </c>
      <c r="L87" s="43" t="s">
        <v>783</v>
      </c>
      <c r="M87" s="43">
        <v>0</v>
      </c>
      <c r="N87" s="43">
        <v>1</v>
      </c>
      <c r="O87" s="43">
        <v>1</v>
      </c>
      <c r="P87" s="43">
        <v>1</v>
      </c>
      <c r="Q87" s="43">
        <v>1</v>
      </c>
      <c r="R87" s="43">
        <v>0.01</v>
      </c>
      <c r="V87" s="43"/>
      <c r="Z87" s="43" t="e">
        <f>INDEX(Mets!$B$2:$O$565,MATCH(CONCATENATE($C87,"_EXT"),Mets!$B$2:$B$565,0),COLUMN()-25)</f>
        <v>#N/A</v>
      </c>
      <c r="AA87" s="43" t="e">
        <f>INDEX(Mets!$B$2:$O$565,MATCH(CONCATENATE($C87,"_EXT"),Mets!$B$2:$B$565,0),COLUMN()-21)</f>
        <v>#N/A</v>
      </c>
      <c r="AB87" s="43" t="e">
        <f>INDEX(Mets!$B$2:$O$565,MATCH(CONCATENATE($C87,"_EXT"),Mets!$B$2:$B$565,0),COLUMN()-21)</f>
        <v>#N/A</v>
      </c>
      <c r="AC87" s="43" t="e">
        <f>INDEX(Mets!$B$2:$O$565,MATCH(CONCATENATE($C87,"_EXT"),Mets!$B$2:$B$565,0),COLUMN()-21)</f>
        <v>#N/A</v>
      </c>
      <c r="AD87" s="43" t="e">
        <f>INDEX(Mets!$B$2:$O$565,MATCH(CONCATENATE($C87,"_EXT"),Mets!$B$2:$B$565,0),COLUMN()-21)</f>
        <v>#N/A</v>
      </c>
      <c r="AE87" s="43" t="e">
        <f>INDEX(Mets!$B$2:$O$565,MATCH(CONCATENATE($C87,"_EXT"),Mets!$B$2:$B$565,0),COLUMN()-21)</f>
        <v>#N/A</v>
      </c>
      <c r="AF87" s="43" t="e">
        <f>INDEX(Mets!$B$2:$O$565,MATCH(CONCATENATE($C87,"_EXT"),Mets!$B$2:$B$565,0),COLUMN()-21)</f>
        <v>#N/A</v>
      </c>
      <c r="AG87" s="43" t="e">
        <f>INDEX(Mets!$B$2:$O$565,MATCH(CONCATENATE($C87,"_EXT"),Mets!$B$2:$B$565,0),COLUMN()-21)</f>
        <v>#N/A</v>
      </c>
      <c r="AH87" s="43" t="e">
        <f>INDEX(Mets!$B$2:$O$565,MATCH(CONCATENATE($C87,"_EXT"),Mets!$B$2:$B$565,0),COLUMN()-21)</f>
        <v>#N/A</v>
      </c>
      <c r="AI87" s="43" t="e">
        <f>INDEX(Mets!$B$2:$O$565,MATCH(CONCATENATE($C87,"_EXT"),Mets!$B$2:$B$565,0),COLUMN()-21)</f>
        <v>#N/A</v>
      </c>
      <c r="AK87" s="43">
        <f t="shared" si="13"/>
        <v>0</v>
      </c>
      <c r="AL87" s="43" t="str">
        <f t="shared" si="14"/>
        <v>'A52' '0';</v>
      </c>
    </row>
    <row r="88" spans="1:38">
      <c r="A88" s="43" t="str">
        <f>AAs!A54</f>
        <v>A54</v>
      </c>
      <c r="B88" s="43" t="str">
        <f>AAs!B54</f>
        <v>histidinol_cyt + 2 NAD_cyt + H2O_cyt = L-histidine_cyt + 2 NADH_cyt + 3 H+_cyt</v>
      </c>
      <c r="C88" s="43" t="str">
        <f>AAs!C54</f>
        <v>histidinol_cyt + 2 NAD_cyt + H2O = L-histidine_cyt + 2 NADH_cyt + 3 H+</v>
      </c>
      <c r="D88" s="43">
        <f>AAs!D54</f>
        <v>0</v>
      </c>
      <c r="E88" s="43" t="str">
        <f>AAs!E54</f>
        <v>N</v>
      </c>
      <c r="G88" s="43" t="str">
        <f t="shared" si="15"/>
        <v>A54</v>
      </c>
      <c r="H88" s="43" t="str">
        <f t="shared" si="16"/>
        <v>histidinol_cyt + 2 NAD_cyt + H2O_cyt = L-histidine_cyt + 2 NADH_cyt + 3 H+_cyt</v>
      </c>
      <c r="I88" s="43" t="s">
        <v>781</v>
      </c>
      <c r="J88" s="43" t="s">
        <v>782</v>
      </c>
      <c r="K88" s="43">
        <f t="shared" si="12"/>
        <v>0</v>
      </c>
      <c r="L88" s="43" t="s">
        <v>783</v>
      </c>
      <c r="M88" s="43">
        <v>0</v>
      </c>
      <c r="N88" s="43">
        <v>1</v>
      </c>
      <c r="O88" s="43">
        <v>1</v>
      </c>
      <c r="P88" s="43">
        <v>1</v>
      </c>
      <c r="Q88" s="43">
        <v>1</v>
      </c>
      <c r="R88" s="43">
        <v>0.01</v>
      </c>
      <c r="V88" s="43"/>
      <c r="Z88" s="43" t="e">
        <f>INDEX(Mets!$B$2:$O$565,MATCH(CONCATENATE($C88,"_EXT"),Mets!$B$2:$B$565,0),COLUMN()-25)</f>
        <v>#N/A</v>
      </c>
      <c r="AA88" s="43" t="e">
        <f>INDEX(Mets!$B$2:$O$565,MATCH(CONCATENATE($C88,"_EXT"),Mets!$B$2:$B$565,0),COLUMN()-21)</f>
        <v>#N/A</v>
      </c>
      <c r="AB88" s="43" t="e">
        <f>INDEX(Mets!$B$2:$O$565,MATCH(CONCATENATE($C88,"_EXT"),Mets!$B$2:$B$565,0),COLUMN()-21)</f>
        <v>#N/A</v>
      </c>
      <c r="AC88" s="43" t="e">
        <f>INDEX(Mets!$B$2:$O$565,MATCH(CONCATENATE($C88,"_EXT"),Mets!$B$2:$B$565,0),COLUMN()-21)</f>
        <v>#N/A</v>
      </c>
      <c r="AD88" s="43" t="e">
        <f>INDEX(Mets!$B$2:$O$565,MATCH(CONCATENATE($C88,"_EXT"),Mets!$B$2:$B$565,0),COLUMN()-21)</f>
        <v>#N/A</v>
      </c>
      <c r="AE88" s="43" t="e">
        <f>INDEX(Mets!$B$2:$O$565,MATCH(CONCATENATE($C88,"_EXT"),Mets!$B$2:$B$565,0),COLUMN()-21)</f>
        <v>#N/A</v>
      </c>
      <c r="AF88" s="43" t="e">
        <f>INDEX(Mets!$B$2:$O$565,MATCH(CONCATENATE($C88,"_EXT"),Mets!$B$2:$B$565,0),COLUMN()-21)</f>
        <v>#N/A</v>
      </c>
      <c r="AG88" s="43" t="e">
        <f>INDEX(Mets!$B$2:$O$565,MATCH(CONCATENATE($C88,"_EXT"),Mets!$B$2:$B$565,0),COLUMN()-21)</f>
        <v>#N/A</v>
      </c>
      <c r="AH88" s="43" t="e">
        <f>INDEX(Mets!$B$2:$O$565,MATCH(CONCATENATE($C88,"_EXT"),Mets!$B$2:$B$565,0),COLUMN()-21)</f>
        <v>#N/A</v>
      </c>
      <c r="AI88" s="43" t="e">
        <f>INDEX(Mets!$B$2:$O$565,MATCH(CONCATENATE($C88,"_EXT"),Mets!$B$2:$B$565,0),COLUMN()-21)</f>
        <v>#N/A</v>
      </c>
      <c r="AK88" s="43">
        <f t="shared" si="13"/>
        <v>0</v>
      </c>
      <c r="AL88" s="43" t="str">
        <f t="shared" si="14"/>
        <v>'A54' '0';</v>
      </c>
    </row>
    <row r="89" spans="1:38">
      <c r="A89" s="43" t="str">
        <f>AAs!A56</f>
        <v>A56</v>
      </c>
      <c r="B89" s="43" t="str">
        <f>AAs!B56</f>
        <v>L-saccharopine_cyt + NAD_cyt + H2O_cyt = 2-oxoglutarate_cyt + L-lysine_cyt + NADH_cyt + H+_cyt</v>
      </c>
      <c r="C89" s="43" t="str">
        <f>AAs!C56</f>
        <v>L-saccharopine_cyt + NAD_cyt + H2O → 2-oxoglutarate_cyt + L-lysine_cyt + NADH_cyt + H+</v>
      </c>
      <c r="D89" s="43">
        <f>AAs!D56</f>
        <v>0</v>
      </c>
      <c r="E89" s="43" t="str">
        <f>AAs!E56</f>
        <v>Y</v>
      </c>
      <c r="G89" s="43" t="str">
        <f t="shared" si="15"/>
        <v>A56</v>
      </c>
      <c r="H89" s="43" t="str">
        <f t="shared" si="16"/>
        <v>L-saccharopine_cyt + NAD_cyt + H2O_cyt = 2-oxoglutarate_cyt + L-lysine_cyt + NADH_cyt + H+_cyt</v>
      </c>
      <c r="I89" s="43" t="s">
        <v>781</v>
      </c>
      <c r="J89" s="43" t="s">
        <v>782</v>
      </c>
      <c r="K89" s="43" t="str">
        <f t="shared" si="12"/>
        <v>-Inf</v>
      </c>
      <c r="L89" s="43" t="s">
        <v>783</v>
      </c>
      <c r="M89" s="43">
        <v>0</v>
      </c>
      <c r="N89" s="43">
        <v>1</v>
      </c>
      <c r="O89" s="43">
        <v>1</v>
      </c>
      <c r="P89" s="43">
        <v>1</v>
      </c>
      <c r="Q89" s="43">
        <v>1</v>
      </c>
      <c r="R89" s="43">
        <v>0.01</v>
      </c>
      <c r="V89" s="43"/>
      <c r="Z89" s="43" t="e">
        <f>INDEX(Mets!$B$2:$O$565,MATCH(CONCATENATE($C89,"_EXT"),Mets!$B$2:$B$565,0),COLUMN()-25)</f>
        <v>#N/A</v>
      </c>
      <c r="AA89" s="43" t="e">
        <f>INDEX(Mets!$B$2:$O$565,MATCH(CONCATENATE($C89,"_EXT"),Mets!$B$2:$B$565,0),COLUMN()-21)</f>
        <v>#N/A</v>
      </c>
      <c r="AB89" s="43" t="e">
        <f>INDEX(Mets!$B$2:$O$565,MATCH(CONCATENATE($C89,"_EXT"),Mets!$B$2:$B$565,0),COLUMN()-21)</f>
        <v>#N/A</v>
      </c>
      <c r="AC89" s="43" t="e">
        <f>INDEX(Mets!$B$2:$O$565,MATCH(CONCATENATE($C89,"_EXT"),Mets!$B$2:$B$565,0),COLUMN()-21)</f>
        <v>#N/A</v>
      </c>
      <c r="AD89" s="43" t="e">
        <f>INDEX(Mets!$B$2:$O$565,MATCH(CONCATENATE($C89,"_EXT"),Mets!$B$2:$B$565,0),COLUMN()-21)</f>
        <v>#N/A</v>
      </c>
      <c r="AE89" s="43" t="e">
        <f>INDEX(Mets!$B$2:$O$565,MATCH(CONCATENATE($C89,"_EXT"),Mets!$B$2:$B$565,0),COLUMN()-21)</f>
        <v>#N/A</v>
      </c>
      <c r="AF89" s="43" t="e">
        <f>INDEX(Mets!$B$2:$O$565,MATCH(CONCATENATE($C89,"_EXT"),Mets!$B$2:$B$565,0),COLUMN()-21)</f>
        <v>#N/A</v>
      </c>
      <c r="AG89" s="43" t="e">
        <f>INDEX(Mets!$B$2:$O$565,MATCH(CONCATENATE($C89,"_EXT"),Mets!$B$2:$B$565,0),COLUMN()-21)</f>
        <v>#N/A</v>
      </c>
      <c r="AH89" s="43" t="e">
        <f>INDEX(Mets!$B$2:$O$565,MATCH(CONCATENATE($C89,"_EXT"),Mets!$B$2:$B$565,0),COLUMN()-21)</f>
        <v>#N/A</v>
      </c>
      <c r="AI89" s="43" t="e">
        <f>INDEX(Mets!$B$2:$O$565,MATCH(CONCATENATE($C89,"_EXT"),Mets!$B$2:$B$565,0),COLUMN()-21)</f>
        <v>#N/A</v>
      </c>
      <c r="AK89" s="43">
        <f t="shared" si="13"/>
        <v>0</v>
      </c>
      <c r="AL89" s="43" t="str">
        <f t="shared" si="14"/>
        <v>'A56' '0';</v>
      </c>
    </row>
    <row r="90" spans="1:38">
      <c r="A90" s="43" t="str">
        <f>AAs!A58</f>
        <v>A58</v>
      </c>
      <c r="B90" s="43" t="str">
        <f>AAs!B58</f>
        <v>L-glutamate_cyt + (S)-2-amino-6-oxohexanoate_cyt + NADPH_cyt + H+_cyt = L-saccharopine_cyt + NADP_cyt + H2O_cyt</v>
      </c>
      <c r="C90" s="43" t="str">
        <f>AAs!C58</f>
        <v xml:space="preserve">L-glutamate_cyt + (S)-2-amino-6-oxohexanoate_cyt + NADPH_cyt + H+ = L-saccharopine_cyt + NADP_cyt + H2O  </v>
      </c>
      <c r="D90" s="43">
        <f>AAs!D58</f>
        <v>0</v>
      </c>
      <c r="E90" s="43" t="str">
        <f>AAs!E58</f>
        <v>Y</v>
      </c>
      <c r="G90" s="43" t="str">
        <f t="shared" si="15"/>
        <v>A58</v>
      </c>
      <c r="H90" s="43" t="str">
        <f t="shared" si="16"/>
        <v>L-glutamate_cyt + (S)-2-amino-6-oxohexanoate_cyt + NADPH_cyt + H+_cyt = L-saccharopine_cyt + NADP_cyt + H2O_cyt</v>
      </c>
      <c r="I90" s="43" t="s">
        <v>781</v>
      </c>
      <c r="J90" s="43" t="s">
        <v>782</v>
      </c>
      <c r="K90" s="43" t="str">
        <f t="shared" si="12"/>
        <v>-Inf</v>
      </c>
      <c r="L90" s="43" t="s">
        <v>783</v>
      </c>
      <c r="M90" s="43">
        <v>0</v>
      </c>
      <c r="N90" s="43">
        <v>1</v>
      </c>
      <c r="O90" s="43">
        <v>1</v>
      </c>
      <c r="P90" s="43">
        <v>1</v>
      </c>
      <c r="Q90" s="43">
        <v>1</v>
      </c>
      <c r="R90" s="43">
        <v>0.01</v>
      </c>
      <c r="V90" s="43"/>
      <c r="Z90" s="43" t="e">
        <f>INDEX(Mets!$B$2:$O$565,MATCH(CONCATENATE($C90,"_EXT"),Mets!$B$2:$B$565,0),COLUMN()-25)</f>
        <v>#N/A</v>
      </c>
      <c r="AA90" s="43" t="e">
        <f>INDEX(Mets!$B$2:$O$565,MATCH(CONCATENATE($C90,"_EXT"),Mets!$B$2:$B$565,0),COLUMN()-21)</f>
        <v>#N/A</v>
      </c>
      <c r="AB90" s="43" t="e">
        <f>INDEX(Mets!$B$2:$O$565,MATCH(CONCATENATE($C90,"_EXT"),Mets!$B$2:$B$565,0),COLUMN()-21)</f>
        <v>#N/A</v>
      </c>
      <c r="AC90" s="43" t="e">
        <f>INDEX(Mets!$B$2:$O$565,MATCH(CONCATENATE($C90,"_EXT"),Mets!$B$2:$B$565,0),COLUMN()-21)</f>
        <v>#N/A</v>
      </c>
      <c r="AD90" s="43" t="e">
        <f>INDEX(Mets!$B$2:$O$565,MATCH(CONCATENATE($C90,"_EXT"),Mets!$B$2:$B$565,0),COLUMN()-21)</f>
        <v>#N/A</v>
      </c>
      <c r="AE90" s="43" t="e">
        <f>INDEX(Mets!$B$2:$O$565,MATCH(CONCATENATE($C90,"_EXT"),Mets!$B$2:$B$565,0),COLUMN()-21)</f>
        <v>#N/A</v>
      </c>
      <c r="AF90" s="43" t="e">
        <f>INDEX(Mets!$B$2:$O$565,MATCH(CONCATENATE($C90,"_EXT"),Mets!$B$2:$B$565,0),COLUMN()-21)</f>
        <v>#N/A</v>
      </c>
      <c r="AG90" s="43" t="e">
        <f>INDEX(Mets!$B$2:$O$565,MATCH(CONCATENATE($C90,"_EXT"),Mets!$B$2:$B$565,0),COLUMN()-21)</f>
        <v>#N/A</v>
      </c>
      <c r="AH90" s="43" t="e">
        <f>INDEX(Mets!$B$2:$O$565,MATCH(CONCATENATE($C90,"_EXT"),Mets!$B$2:$B$565,0),COLUMN()-21)</f>
        <v>#N/A</v>
      </c>
      <c r="AI90" s="43" t="e">
        <f>INDEX(Mets!$B$2:$O$565,MATCH(CONCATENATE($C90,"_EXT"),Mets!$B$2:$B$565,0),COLUMN()-21)</f>
        <v>#N/A</v>
      </c>
      <c r="AK90" s="43">
        <f t="shared" si="13"/>
        <v>0</v>
      </c>
      <c r="AL90" s="43" t="str">
        <f t="shared" si="14"/>
        <v>'A58' '0';</v>
      </c>
    </row>
    <row r="91" spans="1:38">
      <c r="A91" s="43" t="str">
        <f>AAs!A60</f>
        <v>A60</v>
      </c>
      <c r="B91" s="43" t="str">
        <f>AAs!B60</f>
        <v>L-2-aminoadipate_cyt + NADH_cyt + 2 H+_cyt = (S)-2-amino-6-oxohexanoate_cyt + NAD_cyt + H2O_cyt</v>
      </c>
      <c r="C91" s="43" t="str">
        <f>AAs!C60</f>
        <v>L-2-aminoadipate_cyt + NAD(P)H_cyt + 2 H+ = (S)-2-amino-6-oxohexanoate_cyt + NAD(P)+_cyt + H2O</v>
      </c>
      <c r="D91" s="43">
        <f>AAs!D60</f>
        <v>0</v>
      </c>
      <c r="E91" s="43" t="str">
        <f>AAs!E60</f>
        <v>Y</v>
      </c>
      <c r="G91" s="43" t="str">
        <f t="shared" si="15"/>
        <v>A60</v>
      </c>
      <c r="H91" s="43" t="str">
        <f t="shared" si="16"/>
        <v>L-2-aminoadipate_cyt + NADH_cyt + 2 H+_cyt = (S)-2-amino-6-oxohexanoate_cyt + NAD_cyt + H2O_cyt</v>
      </c>
      <c r="I91" s="43" t="s">
        <v>781</v>
      </c>
      <c r="J91" s="43" t="s">
        <v>782</v>
      </c>
      <c r="K91" s="43" t="str">
        <f t="shared" si="12"/>
        <v>-Inf</v>
      </c>
      <c r="L91" s="43" t="s">
        <v>783</v>
      </c>
      <c r="M91" s="43">
        <v>0</v>
      </c>
      <c r="N91" s="43">
        <v>1</v>
      </c>
      <c r="O91" s="43">
        <v>1</v>
      </c>
      <c r="P91" s="43">
        <v>1</v>
      </c>
      <c r="Q91" s="43">
        <v>1</v>
      </c>
      <c r="R91" s="43">
        <v>0.01</v>
      </c>
      <c r="V91" s="43"/>
      <c r="Z91" s="43" t="e">
        <f>INDEX(Mets!$B$2:$O$565,MATCH(CONCATENATE($C91,"_EXT"),Mets!$B$2:$B$565,0),COLUMN()-25)</f>
        <v>#N/A</v>
      </c>
      <c r="AA91" s="43" t="e">
        <f>INDEX(Mets!$B$2:$O$565,MATCH(CONCATENATE($C91,"_EXT"),Mets!$B$2:$B$565,0),COLUMN()-21)</f>
        <v>#N/A</v>
      </c>
      <c r="AB91" s="43" t="e">
        <f>INDEX(Mets!$B$2:$O$565,MATCH(CONCATENATE($C91,"_EXT"),Mets!$B$2:$B$565,0),COLUMN()-21)</f>
        <v>#N/A</v>
      </c>
      <c r="AC91" s="43" t="e">
        <f>INDEX(Mets!$B$2:$O$565,MATCH(CONCATENATE($C91,"_EXT"),Mets!$B$2:$B$565,0),COLUMN()-21)</f>
        <v>#N/A</v>
      </c>
      <c r="AD91" s="43" t="e">
        <f>INDEX(Mets!$B$2:$O$565,MATCH(CONCATENATE($C91,"_EXT"),Mets!$B$2:$B$565,0),COLUMN()-21)</f>
        <v>#N/A</v>
      </c>
      <c r="AE91" s="43" t="e">
        <f>INDEX(Mets!$B$2:$O$565,MATCH(CONCATENATE($C91,"_EXT"),Mets!$B$2:$B$565,0),COLUMN()-21)</f>
        <v>#N/A</v>
      </c>
      <c r="AF91" s="43" t="e">
        <f>INDEX(Mets!$B$2:$O$565,MATCH(CONCATENATE($C91,"_EXT"),Mets!$B$2:$B$565,0),COLUMN()-21)</f>
        <v>#N/A</v>
      </c>
      <c r="AG91" s="43" t="e">
        <f>INDEX(Mets!$B$2:$O$565,MATCH(CONCATENATE($C91,"_EXT"),Mets!$B$2:$B$565,0),COLUMN()-21)</f>
        <v>#N/A</v>
      </c>
      <c r="AH91" s="43" t="e">
        <f>INDEX(Mets!$B$2:$O$565,MATCH(CONCATENATE($C91,"_EXT"),Mets!$B$2:$B$565,0),COLUMN()-21)</f>
        <v>#N/A</v>
      </c>
      <c r="AI91" s="43" t="e">
        <f>INDEX(Mets!$B$2:$O$565,MATCH(CONCATENATE($C91,"_EXT"),Mets!$B$2:$B$565,0),COLUMN()-21)</f>
        <v>#N/A</v>
      </c>
      <c r="AK91" s="43">
        <f t="shared" si="13"/>
        <v>0</v>
      </c>
      <c r="AL91" s="43" t="str">
        <f t="shared" si="14"/>
        <v>'A60' '0';</v>
      </c>
    </row>
    <row r="92" spans="1:38">
      <c r="A92" s="43" t="str">
        <f>AAs!A62</f>
        <v>A62</v>
      </c>
      <c r="B92" s="43" t="str">
        <f>AAs!B62</f>
        <v>L-glutamate_cyt + 2-oxoadipate_cyt = L-2-aminoadipate_cyt + 2-oxoglutarate_cyt</v>
      </c>
      <c r="C92" s="43" t="str">
        <f>AAs!C62</f>
        <v xml:space="preserve">L-glutamate_cyt + 2-oxoadipate = L-2-aminoadipate_cyt + 2-oxoglutarate </v>
      </c>
      <c r="D92" s="43">
        <f>AAs!D62</f>
        <v>0</v>
      </c>
      <c r="E92" s="43" t="str">
        <f>AAs!E62</f>
        <v>Y</v>
      </c>
      <c r="G92" s="43" t="str">
        <f t="shared" si="15"/>
        <v>A62</v>
      </c>
      <c r="H92" s="43" t="str">
        <f t="shared" si="16"/>
        <v>L-glutamate_cyt + 2-oxoadipate_cyt = L-2-aminoadipate_cyt + 2-oxoglutarate_cyt</v>
      </c>
      <c r="I92" s="43" t="s">
        <v>781</v>
      </c>
      <c r="J92" s="43" t="s">
        <v>782</v>
      </c>
      <c r="K92" s="43" t="str">
        <f t="shared" si="12"/>
        <v>-Inf</v>
      </c>
      <c r="L92" s="43" t="s">
        <v>783</v>
      </c>
      <c r="M92" s="43">
        <v>0</v>
      </c>
      <c r="N92" s="43">
        <v>1</v>
      </c>
      <c r="O92" s="43">
        <v>1</v>
      </c>
      <c r="P92" s="43">
        <v>1</v>
      </c>
      <c r="Q92" s="43">
        <v>1</v>
      </c>
      <c r="R92" s="43">
        <v>0.01</v>
      </c>
      <c r="V92" s="43"/>
      <c r="Z92" s="43" t="e">
        <f>INDEX(Mets!$B$2:$O$565,MATCH(CONCATENATE($C92,"_EXT"),Mets!$B$2:$B$565,0),COLUMN()-25)</f>
        <v>#N/A</v>
      </c>
      <c r="AA92" s="43" t="e">
        <f>INDEX(Mets!$B$2:$O$565,MATCH(CONCATENATE($C92,"_EXT"),Mets!$B$2:$B$565,0),COLUMN()-21)</f>
        <v>#N/A</v>
      </c>
      <c r="AB92" s="43" t="e">
        <f>INDEX(Mets!$B$2:$O$565,MATCH(CONCATENATE($C92,"_EXT"),Mets!$B$2:$B$565,0),COLUMN()-21)</f>
        <v>#N/A</v>
      </c>
      <c r="AC92" s="43" t="e">
        <f>INDEX(Mets!$B$2:$O$565,MATCH(CONCATENATE($C92,"_EXT"),Mets!$B$2:$B$565,0),COLUMN()-21)</f>
        <v>#N/A</v>
      </c>
      <c r="AD92" s="43" t="e">
        <f>INDEX(Mets!$B$2:$O$565,MATCH(CONCATENATE($C92,"_EXT"),Mets!$B$2:$B$565,0),COLUMN()-21)</f>
        <v>#N/A</v>
      </c>
      <c r="AE92" s="43" t="e">
        <f>INDEX(Mets!$B$2:$O$565,MATCH(CONCATENATE($C92,"_EXT"),Mets!$B$2:$B$565,0),COLUMN()-21)</f>
        <v>#N/A</v>
      </c>
      <c r="AF92" s="43" t="e">
        <f>INDEX(Mets!$B$2:$O$565,MATCH(CONCATENATE($C92,"_EXT"),Mets!$B$2:$B$565,0),COLUMN()-21)</f>
        <v>#N/A</v>
      </c>
      <c r="AG92" s="43" t="e">
        <f>INDEX(Mets!$B$2:$O$565,MATCH(CONCATENATE($C92,"_EXT"),Mets!$B$2:$B$565,0),COLUMN()-21)</f>
        <v>#N/A</v>
      </c>
      <c r="AH92" s="43" t="e">
        <f>INDEX(Mets!$B$2:$O$565,MATCH(CONCATENATE($C92,"_EXT"),Mets!$B$2:$B$565,0),COLUMN()-21)</f>
        <v>#N/A</v>
      </c>
      <c r="AI92" s="43" t="e">
        <f>INDEX(Mets!$B$2:$O$565,MATCH(CONCATENATE($C92,"_EXT"),Mets!$B$2:$B$565,0),COLUMN()-21)</f>
        <v>#N/A</v>
      </c>
      <c r="AK92" s="43">
        <f t="shared" si="13"/>
        <v>0</v>
      </c>
      <c r="AL92" s="43" t="str">
        <f t="shared" si="14"/>
        <v>'A62' '0';</v>
      </c>
    </row>
    <row r="93" spans="1:38">
      <c r="A93" s="43" t="str">
        <f>AAs!A64</f>
        <v>A64</v>
      </c>
      <c r="B93" s="43" t="str">
        <f>AAs!B64</f>
        <v>(1R,2S)-homoisocitrate_cyt + NAD_cyt = 2-oxoadipate_cyt + CO2_cyt + NADH_cyt</v>
      </c>
      <c r="C93" s="43" t="str">
        <f>AAs!C64</f>
        <v>(1R,2S)-homoisocitrate_cyt + NAD → 2-oxoadipate_cyt + CO2_cyt + NADH</v>
      </c>
      <c r="D93" s="43">
        <f>AAs!D64</f>
        <v>0</v>
      </c>
      <c r="E93" s="43" t="str">
        <f>AAs!E64</f>
        <v>Y</v>
      </c>
      <c r="G93" s="43" t="str">
        <f t="shared" si="15"/>
        <v>A64</v>
      </c>
      <c r="H93" s="43" t="str">
        <f t="shared" si="16"/>
        <v>(1R,2S)-homoisocitrate_cyt + NAD_cyt = 2-oxoadipate_cyt + CO2_cyt + NADH_cyt</v>
      </c>
      <c r="I93" s="43" t="s">
        <v>781</v>
      </c>
      <c r="J93" s="43" t="s">
        <v>782</v>
      </c>
      <c r="K93" s="43" t="str">
        <f t="shared" si="12"/>
        <v>-Inf</v>
      </c>
      <c r="L93" s="43" t="s">
        <v>783</v>
      </c>
      <c r="M93" s="43">
        <v>0</v>
      </c>
      <c r="N93" s="43">
        <v>1</v>
      </c>
      <c r="O93" s="43">
        <v>1</v>
      </c>
      <c r="P93" s="43">
        <v>1</v>
      </c>
      <c r="Q93" s="43">
        <v>1</v>
      </c>
      <c r="R93" s="43">
        <v>0.01</v>
      </c>
      <c r="V93" s="43"/>
      <c r="Z93" s="43" t="e">
        <f>INDEX(Mets!$B$2:$O$565,MATCH(CONCATENATE($C93,"_EXT"),Mets!$B$2:$B$565,0),COLUMN()-25)</f>
        <v>#N/A</v>
      </c>
      <c r="AA93" s="43" t="e">
        <f>INDEX(Mets!$B$2:$O$565,MATCH(CONCATENATE($C93,"_EXT"),Mets!$B$2:$B$565,0),COLUMN()-21)</f>
        <v>#N/A</v>
      </c>
      <c r="AB93" s="43" t="e">
        <f>INDEX(Mets!$B$2:$O$565,MATCH(CONCATENATE($C93,"_EXT"),Mets!$B$2:$B$565,0),COLUMN()-21)</f>
        <v>#N/A</v>
      </c>
      <c r="AC93" s="43" t="e">
        <f>INDEX(Mets!$B$2:$O$565,MATCH(CONCATENATE($C93,"_EXT"),Mets!$B$2:$B$565,0),COLUMN()-21)</f>
        <v>#N/A</v>
      </c>
      <c r="AD93" s="43" t="e">
        <f>INDEX(Mets!$B$2:$O$565,MATCH(CONCATENATE($C93,"_EXT"),Mets!$B$2:$B$565,0),COLUMN()-21)</f>
        <v>#N/A</v>
      </c>
      <c r="AE93" s="43" t="e">
        <f>INDEX(Mets!$B$2:$O$565,MATCH(CONCATENATE($C93,"_EXT"),Mets!$B$2:$B$565,0),COLUMN()-21)</f>
        <v>#N/A</v>
      </c>
      <c r="AF93" s="43" t="e">
        <f>INDEX(Mets!$B$2:$O$565,MATCH(CONCATENATE($C93,"_EXT"),Mets!$B$2:$B$565,0),COLUMN()-21)</f>
        <v>#N/A</v>
      </c>
      <c r="AG93" s="43" t="e">
        <f>INDEX(Mets!$B$2:$O$565,MATCH(CONCATENATE($C93,"_EXT"),Mets!$B$2:$B$565,0),COLUMN()-21)</f>
        <v>#N/A</v>
      </c>
      <c r="AH93" s="43" t="e">
        <f>INDEX(Mets!$B$2:$O$565,MATCH(CONCATENATE($C93,"_EXT"),Mets!$B$2:$B$565,0),COLUMN()-21)</f>
        <v>#N/A</v>
      </c>
      <c r="AI93" s="43" t="e">
        <f>INDEX(Mets!$B$2:$O$565,MATCH(CONCATENATE($C93,"_EXT"),Mets!$B$2:$B$565,0),COLUMN()-21)</f>
        <v>#N/A</v>
      </c>
      <c r="AK93" s="43">
        <f t="shared" si="13"/>
        <v>0</v>
      </c>
      <c r="AL93" s="43" t="str">
        <f t="shared" si="14"/>
        <v>'A64' '0';</v>
      </c>
    </row>
    <row r="94" spans="1:38">
      <c r="A94" s="43" t="str">
        <f>AAs!A66</f>
        <v>A66</v>
      </c>
      <c r="B94" s="43" t="str">
        <f>AAs!B66</f>
        <v>(2R)-homocitrate_cyt = (1R,2S)-homoisocitrate_cyt</v>
      </c>
      <c r="C94" s="43" t="str">
        <f>AAs!C66</f>
        <v xml:space="preserve">(2R)-homocitrate = (1R,2S)-homoisocitrate </v>
      </c>
      <c r="D94" s="43">
        <f>AAs!D66</f>
        <v>0</v>
      </c>
      <c r="E94" s="43" t="str">
        <f>AAs!E66</f>
        <v>Y</v>
      </c>
      <c r="G94" s="43" t="str">
        <f t="shared" si="15"/>
        <v>A66</v>
      </c>
      <c r="H94" s="43" t="str">
        <f t="shared" si="16"/>
        <v>(2R)-homocitrate_cyt = (1R,2S)-homoisocitrate_cyt</v>
      </c>
      <c r="I94" s="43" t="s">
        <v>781</v>
      </c>
      <c r="J94" s="43" t="s">
        <v>782</v>
      </c>
      <c r="K94" s="43" t="str">
        <f t="shared" si="12"/>
        <v>-Inf</v>
      </c>
      <c r="L94" s="43" t="s">
        <v>783</v>
      </c>
      <c r="M94" s="43">
        <v>0</v>
      </c>
      <c r="N94" s="43">
        <v>1</v>
      </c>
      <c r="O94" s="43">
        <v>1</v>
      </c>
      <c r="P94" s="43">
        <v>1</v>
      </c>
      <c r="Q94" s="43">
        <v>1</v>
      </c>
      <c r="R94" s="43">
        <v>0.01</v>
      </c>
      <c r="V94" s="43"/>
      <c r="Z94" s="43" t="e">
        <f>INDEX(Mets!$B$2:$O$565,MATCH(CONCATENATE($C94,"_EXT"),Mets!$B$2:$B$565,0),COLUMN()-25)</f>
        <v>#N/A</v>
      </c>
      <c r="AA94" s="43" t="e">
        <f>INDEX(Mets!$B$2:$O$565,MATCH(CONCATENATE($C94,"_EXT"),Mets!$B$2:$B$565,0),COLUMN()-21)</f>
        <v>#N/A</v>
      </c>
      <c r="AB94" s="43" t="e">
        <f>INDEX(Mets!$B$2:$O$565,MATCH(CONCATENATE($C94,"_EXT"),Mets!$B$2:$B$565,0),COLUMN()-21)</f>
        <v>#N/A</v>
      </c>
      <c r="AC94" s="43" t="e">
        <f>INDEX(Mets!$B$2:$O$565,MATCH(CONCATENATE($C94,"_EXT"),Mets!$B$2:$B$565,0),COLUMN()-21)</f>
        <v>#N/A</v>
      </c>
      <c r="AD94" s="43" t="e">
        <f>INDEX(Mets!$B$2:$O$565,MATCH(CONCATENATE($C94,"_EXT"),Mets!$B$2:$B$565,0),COLUMN()-21)</f>
        <v>#N/A</v>
      </c>
      <c r="AE94" s="43" t="e">
        <f>INDEX(Mets!$B$2:$O$565,MATCH(CONCATENATE($C94,"_EXT"),Mets!$B$2:$B$565,0),COLUMN()-21)</f>
        <v>#N/A</v>
      </c>
      <c r="AF94" s="43" t="e">
        <f>INDEX(Mets!$B$2:$O$565,MATCH(CONCATENATE($C94,"_EXT"),Mets!$B$2:$B$565,0),COLUMN()-21)</f>
        <v>#N/A</v>
      </c>
      <c r="AG94" s="43" t="e">
        <f>INDEX(Mets!$B$2:$O$565,MATCH(CONCATENATE($C94,"_EXT"),Mets!$B$2:$B$565,0),COLUMN()-21)</f>
        <v>#N/A</v>
      </c>
      <c r="AH94" s="43" t="e">
        <f>INDEX(Mets!$B$2:$O$565,MATCH(CONCATENATE($C94,"_EXT"),Mets!$B$2:$B$565,0),COLUMN()-21)</f>
        <v>#N/A</v>
      </c>
      <c r="AI94" s="43" t="e">
        <f>INDEX(Mets!$B$2:$O$565,MATCH(CONCATENATE($C94,"_EXT"),Mets!$B$2:$B$565,0),COLUMN()-21)</f>
        <v>#N/A</v>
      </c>
      <c r="AK94" s="43">
        <f t="shared" si="13"/>
        <v>0</v>
      </c>
      <c r="AL94" s="43" t="str">
        <f t="shared" si="14"/>
        <v>'A66' '0';</v>
      </c>
    </row>
    <row r="95" spans="1:38">
      <c r="A95" s="43" t="str">
        <f>AAs!A68</f>
        <v>A68</v>
      </c>
      <c r="B95" s="43" t="str">
        <f>AAs!B68</f>
        <v>2-oxoglutarate_cyt + acetyl-CoA_cyt + H2O_cyt = (2R)-homocitrate_cyt + CoA_cyt + H+_cyt</v>
      </c>
      <c r="C95" s="43" t="str">
        <f>AAs!C68</f>
        <v>2-oxoglutarate_cyt + acetyl-CoA_cyt + H2O ↔ (2R)-homocitrate_cyt + coenzyme A_cyt + H+</v>
      </c>
      <c r="D95" s="43">
        <f>AAs!D68</f>
        <v>0</v>
      </c>
      <c r="E95" s="43" t="str">
        <f>AAs!E68</f>
        <v>Y</v>
      </c>
      <c r="G95" s="43" t="str">
        <f t="shared" si="15"/>
        <v>A68</v>
      </c>
      <c r="H95" s="43" t="str">
        <f t="shared" si="16"/>
        <v>2-oxoglutarate_cyt + acetyl-CoA_cyt + H2O_cyt = (2R)-homocitrate_cyt + CoA_cyt + H+_cyt</v>
      </c>
      <c r="I95" s="43" t="s">
        <v>781</v>
      </c>
      <c r="J95" s="43" t="s">
        <v>782</v>
      </c>
      <c r="K95" s="43" t="str">
        <f t="shared" si="12"/>
        <v>-Inf</v>
      </c>
      <c r="L95" s="43" t="s">
        <v>783</v>
      </c>
      <c r="M95" s="43">
        <v>0</v>
      </c>
      <c r="N95" s="43">
        <v>1</v>
      </c>
      <c r="O95" s="43">
        <v>1</v>
      </c>
      <c r="P95" s="43">
        <v>1</v>
      </c>
      <c r="Q95" s="43">
        <v>1</v>
      </c>
      <c r="R95" s="43">
        <v>0.01</v>
      </c>
      <c r="V95" s="43"/>
      <c r="Z95" s="43" t="e">
        <f>INDEX(Mets!$B$2:$O$565,MATCH(CONCATENATE($C95,"_EXT"),Mets!$B$2:$B$565,0),COLUMN()-25)</f>
        <v>#N/A</v>
      </c>
      <c r="AA95" s="43" t="e">
        <f>INDEX(Mets!$B$2:$O$565,MATCH(CONCATENATE($C95,"_EXT"),Mets!$B$2:$B$565,0),COLUMN()-21)</f>
        <v>#N/A</v>
      </c>
      <c r="AB95" s="43" t="e">
        <f>INDEX(Mets!$B$2:$O$565,MATCH(CONCATENATE($C95,"_EXT"),Mets!$B$2:$B$565,0),COLUMN()-21)</f>
        <v>#N/A</v>
      </c>
      <c r="AC95" s="43" t="e">
        <f>INDEX(Mets!$B$2:$O$565,MATCH(CONCATENATE($C95,"_EXT"),Mets!$B$2:$B$565,0),COLUMN()-21)</f>
        <v>#N/A</v>
      </c>
      <c r="AD95" s="43" t="e">
        <f>INDEX(Mets!$B$2:$O$565,MATCH(CONCATENATE($C95,"_EXT"),Mets!$B$2:$B$565,0),COLUMN()-21)</f>
        <v>#N/A</v>
      </c>
      <c r="AE95" s="43" t="e">
        <f>INDEX(Mets!$B$2:$O$565,MATCH(CONCATENATE($C95,"_EXT"),Mets!$B$2:$B$565,0),COLUMN()-21)</f>
        <v>#N/A</v>
      </c>
      <c r="AF95" s="43" t="e">
        <f>INDEX(Mets!$B$2:$O$565,MATCH(CONCATENATE($C95,"_EXT"),Mets!$B$2:$B$565,0),COLUMN()-21)</f>
        <v>#N/A</v>
      </c>
      <c r="AG95" s="43" t="e">
        <f>INDEX(Mets!$B$2:$O$565,MATCH(CONCATENATE($C95,"_EXT"),Mets!$B$2:$B$565,0),COLUMN()-21)</f>
        <v>#N/A</v>
      </c>
      <c r="AH95" s="43" t="e">
        <f>INDEX(Mets!$B$2:$O$565,MATCH(CONCATENATE($C95,"_EXT"),Mets!$B$2:$B$565,0),COLUMN()-21)</f>
        <v>#N/A</v>
      </c>
      <c r="AI95" s="43" t="e">
        <f>INDEX(Mets!$B$2:$O$565,MATCH(CONCATENATE($C95,"_EXT"),Mets!$B$2:$B$565,0),COLUMN()-21)</f>
        <v>#N/A</v>
      </c>
      <c r="AK95" s="43">
        <f t="shared" si="13"/>
        <v>0</v>
      </c>
      <c r="AL95" s="43" t="str">
        <f t="shared" si="14"/>
        <v>'A68' '0';</v>
      </c>
    </row>
    <row r="96" spans="1:38">
      <c r="A96" s="43" t="str">
        <f>AAs!A70</f>
        <v>A70</v>
      </c>
      <c r="B96" s="43" t="str">
        <f>AAs!B70</f>
        <v>L-ornithine_cyt + 2-oxoglutarate_cyt = L-glutamate_cyt + L-glutamate-5-semialdehyde_cyt</v>
      </c>
      <c r="C96" s="43" t="str">
        <f>AAs!C70</f>
        <v>L-ornithine_cyt + 2-oxoglutarate ↔ L-glutamate_cyt + L-glutamate-5-semialdehyde</v>
      </c>
      <c r="D96" s="43" t="str">
        <f>AAs!D70</f>
        <v>Made irreversible based on expected use</v>
      </c>
      <c r="E96" s="43" t="str">
        <f>AAs!E70</f>
        <v>N</v>
      </c>
      <c r="G96" s="43" t="str">
        <f t="shared" si="15"/>
        <v>A70</v>
      </c>
      <c r="H96" s="43" t="str">
        <f t="shared" si="16"/>
        <v>L-ornithine_cyt + 2-oxoglutarate_cyt = L-glutamate_cyt + L-glutamate-5-semialdehyde_cyt</v>
      </c>
      <c r="I96" s="43" t="s">
        <v>781</v>
      </c>
      <c r="J96" s="43" t="s">
        <v>782</v>
      </c>
      <c r="K96" s="43">
        <f t="shared" si="12"/>
        <v>0</v>
      </c>
      <c r="L96" s="43" t="s">
        <v>783</v>
      </c>
      <c r="M96" s="43">
        <v>0</v>
      </c>
      <c r="N96" s="43">
        <v>1</v>
      </c>
      <c r="O96" s="43">
        <v>1</v>
      </c>
      <c r="P96" s="43">
        <v>1</v>
      </c>
      <c r="Q96" s="43">
        <v>1</v>
      </c>
      <c r="R96" s="43">
        <v>0.01</v>
      </c>
      <c r="Z96" s="43" t="e">
        <f>INDEX(Mets!$B$2:$O$565,MATCH(CONCATENATE($C96,"_EXT"),Mets!$B$2:$B$565,0),COLUMN()-25)</f>
        <v>#N/A</v>
      </c>
      <c r="AA96" s="43" t="e">
        <f>INDEX(Mets!$B$2:$O$565,MATCH(CONCATENATE($C96,"_EXT"),Mets!$B$2:$B$565,0),COLUMN()-21)</f>
        <v>#N/A</v>
      </c>
      <c r="AB96" s="43" t="e">
        <f>INDEX(Mets!$B$2:$O$565,MATCH(CONCATENATE($C96,"_EXT"),Mets!$B$2:$B$565,0),COLUMN()-21)</f>
        <v>#N/A</v>
      </c>
      <c r="AC96" s="43" t="e">
        <f>INDEX(Mets!$B$2:$O$565,MATCH(CONCATENATE($C96,"_EXT"),Mets!$B$2:$B$565,0),COLUMN()-21)</f>
        <v>#N/A</v>
      </c>
      <c r="AD96" s="43" t="e">
        <f>INDEX(Mets!$B$2:$O$565,MATCH(CONCATENATE($C96,"_EXT"),Mets!$B$2:$B$565,0),COLUMN()-21)</f>
        <v>#N/A</v>
      </c>
      <c r="AE96" s="43" t="e">
        <f>INDEX(Mets!$B$2:$O$565,MATCH(CONCATENATE($C96,"_EXT"),Mets!$B$2:$B$565,0),COLUMN()-21)</f>
        <v>#N/A</v>
      </c>
      <c r="AF96" s="43" t="e">
        <f>INDEX(Mets!$B$2:$O$565,MATCH(CONCATENATE($C96,"_EXT"),Mets!$B$2:$B$565,0),COLUMN()-21)</f>
        <v>#N/A</v>
      </c>
      <c r="AG96" s="43" t="e">
        <f>INDEX(Mets!$B$2:$O$565,MATCH(CONCATENATE($C96,"_EXT"),Mets!$B$2:$B$565,0),COLUMN()-21)</f>
        <v>#N/A</v>
      </c>
      <c r="AH96" s="43" t="e">
        <f>INDEX(Mets!$B$2:$O$565,MATCH(CONCATENATE($C96,"_EXT"),Mets!$B$2:$B$565,0),COLUMN()-21)</f>
        <v>#N/A</v>
      </c>
      <c r="AI96" s="43" t="e">
        <f>INDEX(Mets!$B$2:$O$565,MATCH(CONCATENATE($C96,"_EXT"),Mets!$B$2:$B$565,0),COLUMN()-21)</f>
        <v>#N/A</v>
      </c>
      <c r="AK96" s="43">
        <f t="shared" si="13"/>
        <v>0</v>
      </c>
      <c r="AL96" s="43" t="str">
        <f t="shared" si="14"/>
        <v>'A70' '0';</v>
      </c>
    </row>
    <row r="97" spans="1:38">
      <c r="A97" s="43" t="str">
        <f>AAs!A72</f>
        <v>A72</v>
      </c>
      <c r="B97" s="43" t="str">
        <f>AAs!B72</f>
        <v>N-acetyl-L-glutamate_cyt + ATP_cyt = N-acetylglutamyl-phosphate_cyt + ADP_cyt</v>
      </c>
      <c r="C97" s="43" t="str">
        <f>AAs!C72</f>
        <v>N-acetyl-L-glutamate_cyt + ATP ↔ N-acetylglutamyl-phosphate_cyt + ADP</v>
      </c>
      <c r="D97" s="43">
        <f>AAs!D72</f>
        <v>0</v>
      </c>
      <c r="E97" s="43" t="str">
        <f>AAs!E72</f>
        <v>N</v>
      </c>
      <c r="G97" s="43" t="str">
        <f t="shared" si="15"/>
        <v>A72</v>
      </c>
      <c r="H97" s="43" t="str">
        <f t="shared" si="16"/>
        <v>N-acetyl-L-glutamate_cyt + ATP_cyt = N-acetylglutamyl-phosphate_cyt + ADP_cyt</v>
      </c>
      <c r="I97" s="43" t="s">
        <v>781</v>
      </c>
      <c r="J97" s="43" t="s">
        <v>782</v>
      </c>
      <c r="K97" s="43">
        <f t="shared" si="12"/>
        <v>0</v>
      </c>
      <c r="L97" s="43" t="s">
        <v>783</v>
      </c>
      <c r="M97" s="43">
        <v>0</v>
      </c>
      <c r="N97" s="43">
        <v>1</v>
      </c>
      <c r="O97" s="43">
        <v>1</v>
      </c>
      <c r="P97" s="43">
        <v>1</v>
      </c>
      <c r="Q97" s="43">
        <v>1</v>
      </c>
      <c r="R97" s="43">
        <v>0.01</v>
      </c>
      <c r="Z97" s="43" t="e">
        <f>INDEX(Mets!$B$2:$O$565,MATCH(CONCATENATE($C97,"_EXT"),Mets!$B$2:$B$565,0),COLUMN()-25)</f>
        <v>#N/A</v>
      </c>
      <c r="AA97" s="43" t="e">
        <f>INDEX(Mets!$B$2:$O$565,MATCH(CONCATENATE($C97,"_EXT"),Mets!$B$2:$B$565,0),COLUMN()-21)</f>
        <v>#N/A</v>
      </c>
      <c r="AB97" s="43" t="e">
        <f>INDEX(Mets!$B$2:$O$565,MATCH(CONCATENATE($C97,"_EXT"),Mets!$B$2:$B$565,0),COLUMN()-21)</f>
        <v>#N/A</v>
      </c>
      <c r="AC97" s="43" t="e">
        <f>INDEX(Mets!$B$2:$O$565,MATCH(CONCATENATE($C97,"_EXT"),Mets!$B$2:$B$565,0),COLUMN()-21)</f>
        <v>#N/A</v>
      </c>
      <c r="AD97" s="43" t="e">
        <f>INDEX(Mets!$B$2:$O$565,MATCH(CONCATENATE($C97,"_EXT"),Mets!$B$2:$B$565,0),COLUMN()-21)</f>
        <v>#N/A</v>
      </c>
      <c r="AE97" s="43" t="e">
        <f>INDEX(Mets!$B$2:$O$565,MATCH(CONCATENATE($C97,"_EXT"),Mets!$B$2:$B$565,0),COLUMN()-21)</f>
        <v>#N/A</v>
      </c>
      <c r="AF97" s="43" t="e">
        <f>INDEX(Mets!$B$2:$O$565,MATCH(CONCATENATE($C97,"_EXT"),Mets!$B$2:$B$565,0),COLUMN()-21)</f>
        <v>#N/A</v>
      </c>
      <c r="AG97" s="43" t="e">
        <f>INDEX(Mets!$B$2:$O$565,MATCH(CONCATENATE($C97,"_EXT"),Mets!$B$2:$B$565,0),COLUMN()-21)</f>
        <v>#N/A</v>
      </c>
      <c r="AH97" s="43" t="e">
        <f>INDEX(Mets!$B$2:$O$565,MATCH(CONCATENATE($C97,"_EXT"),Mets!$B$2:$B$565,0),COLUMN()-21)</f>
        <v>#N/A</v>
      </c>
      <c r="AI97" s="43" t="e">
        <f>INDEX(Mets!$B$2:$O$565,MATCH(CONCATENATE($C97,"_EXT"),Mets!$B$2:$B$565,0),COLUMN()-21)</f>
        <v>#N/A</v>
      </c>
      <c r="AK97" s="43">
        <f t="shared" si="13"/>
        <v>0</v>
      </c>
      <c r="AL97" s="43" t="str">
        <f t="shared" si="14"/>
        <v>'A72' '0';</v>
      </c>
    </row>
    <row r="98" spans="1:38">
      <c r="A98" s="43" t="str">
        <f>AAs!A73</f>
        <v>A73</v>
      </c>
      <c r="B98" s="43" t="str">
        <f>AAs!B73</f>
        <v>N-acetyl-L-glutamate-5-semialdehyde_cyt + NADP_cyt + phosphate_cyt = N-acetylglutamyl-phosphate_cyt + NADPH_cyt + H+_cyt</v>
      </c>
      <c r="C98" s="43" t="str">
        <f>AAs!C73</f>
        <v>N-acetyl-L-glutamate 5-semialdehyde_cyt + NADP_cyt + phosphate ↔ N-acetylglutamyl-phosphate_cyt + NADPH_cyt + H+</v>
      </c>
      <c r="D98" s="43">
        <f>AAs!D73</f>
        <v>0</v>
      </c>
      <c r="E98" s="43" t="str">
        <f>AAs!E73</f>
        <v>Y</v>
      </c>
      <c r="G98" s="43" t="str">
        <f t="shared" si="15"/>
        <v>A73</v>
      </c>
      <c r="H98" s="43" t="str">
        <f t="shared" si="16"/>
        <v>N-acetyl-L-glutamate-5-semialdehyde_cyt + NADP_cyt + phosphate_cyt = N-acetylglutamyl-phosphate_cyt + NADPH_cyt + H+_cyt</v>
      </c>
      <c r="I98" s="43" t="s">
        <v>781</v>
      </c>
      <c r="J98" s="43" t="s">
        <v>782</v>
      </c>
      <c r="K98" s="43" t="str">
        <f t="shared" si="12"/>
        <v>-Inf</v>
      </c>
      <c r="L98" s="43" t="s">
        <v>783</v>
      </c>
      <c r="M98" s="43">
        <v>0</v>
      </c>
      <c r="N98" s="43">
        <v>1</v>
      </c>
      <c r="O98" s="43">
        <v>1</v>
      </c>
      <c r="P98" s="43">
        <v>1</v>
      </c>
      <c r="Q98" s="43">
        <v>1</v>
      </c>
      <c r="R98" s="43">
        <v>0.01</v>
      </c>
      <c r="Z98" s="43" t="e">
        <f>INDEX(Mets!$B$2:$O$565,MATCH(CONCATENATE($C98,"_EXT"),Mets!$B$2:$B$565,0),COLUMN()-25)</f>
        <v>#N/A</v>
      </c>
      <c r="AA98" s="43" t="e">
        <f>INDEX(Mets!$B$2:$O$565,MATCH(CONCATENATE($C98,"_EXT"),Mets!$B$2:$B$565,0),COLUMN()-21)</f>
        <v>#N/A</v>
      </c>
      <c r="AB98" s="43" t="e">
        <f>INDEX(Mets!$B$2:$O$565,MATCH(CONCATENATE($C98,"_EXT"),Mets!$B$2:$B$565,0),COLUMN()-21)</f>
        <v>#N/A</v>
      </c>
      <c r="AC98" s="43" t="e">
        <f>INDEX(Mets!$B$2:$O$565,MATCH(CONCATENATE($C98,"_EXT"),Mets!$B$2:$B$565,0),COLUMN()-21)</f>
        <v>#N/A</v>
      </c>
      <c r="AD98" s="43" t="e">
        <f>INDEX(Mets!$B$2:$O$565,MATCH(CONCATENATE($C98,"_EXT"),Mets!$B$2:$B$565,0),COLUMN()-21)</f>
        <v>#N/A</v>
      </c>
      <c r="AE98" s="43" t="e">
        <f>INDEX(Mets!$B$2:$O$565,MATCH(CONCATENATE($C98,"_EXT"),Mets!$B$2:$B$565,0),COLUMN()-21)</f>
        <v>#N/A</v>
      </c>
      <c r="AF98" s="43" t="e">
        <f>INDEX(Mets!$B$2:$O$565,MATCH(CONCATENATE($C98,"_EXT"),Mets!$B$2:$B$565,0),COLUMN()-21)</f>
        <v>#N/A</v>
      </c>
      <c r="AG98" s="43" t="e">
        <f>INDEX(Mets!$B$2:$O$565,MATCH(CONCATENATE($C98,"_EXT"),Mets!$B$2:$B$565,0),COLUMN()-21)</f>
        <v>#N/A</v>
      </c>
      <c r="AH98" s="43" t="e">
        <f>INDEX(Mets!$B$2:$O$565,MATCH(CONCATENATE($C98,"_EXT"),Mets!$B$2:$B$565,0),COLUMN()-21)</f>
        <v>#N/A</v>
      </c>
      <c r="AI98" s="43" t="e">
        <f>INDEX(Mets!$B$2:$O$565,MATCH(CONCATENATE($C98,"_EXT"),Mets!$B$2:$B$565,0),COLUMN()-21)</f>
        <v>#N/A</v>
      </c>
      <c r="AK98" s="43">
        <f t="shared" si="13"/>
        <v>0</v>
      </c>
      <c r="AL98" s="43" t="str">
        <f t="shared" si="14"/>
        <v>'A73' '0';</v>
      </c>
    </row>
    <row r="99" spans="1:38">
      <c r="A99" s="43" t="str">
        <f>AAs!A75</f>
        <v>A75</v>
      </c>
      <c r="B99" s="43" t="str">
        <f>AAs!B75</f>
        <v>N-acetyl-L-ornithine_cyt + 2-oxoglutarate_cyt = L-glutamate_cyt + N-acetyl-L-glutamate-5-semialdehyde_cyt</v>
      </c>
      <c r="C99" s="43" t="str">
        <f>AAs!C75</f>
        <v>N-acetyl-L-ornithine_cyt + 2-oxoglutarate ↔ L-glutamate_cyt + N-acetyl-L-glutamate 5-semialdehyde</v>
      </c>
      <c r="D99" s="43">
        <f>AAs!D75</f>
        <v>0</v>
      </c>
      <c r="E99" s="43" t="str">
        <f>AAs!E75</f>
        <v>Y</v>
      </c>
      <c r="G99" s="43" t="str">
        <f t="shared" si="15"/>
        <v>A75</v>
      </c>
      <c r="H99" s="43" t="str">
        <f t="shared" si="16"/>
        <v>N-acetyl-L-ornithine_cyt + 2-oxoglutarate_cyt = L-glutamate_cyt + N-acetyl-L-glutamate-5-semialdehyde_cyt</v>
      </c>
      <c r="I99" s="43" t="s">
        <v>781</v>
      </c>
      <c r="J99" s="43" t="s">
        <v>782</v>
      </c>
      <c r="K99" s="43" t="str">
        <f t="shared" si="12"/>
        <v>-Inf</v>
      </c>
      <c r="L99" s="43" t="s">
        <v>783</v>
      </c>
      <c r="M99" s="43">
        <v>0</v>
      </c>
      <c r="N99" s="43">
        <v>1</v>
      </c>
      <c r="O99" s="43">
        <v>1</v>
      </c>
      <c r="P99" s="43">
        <v>1</v>
      </c>
      <c r="Q99" s="43">
        <v>1</v>
      </c>
      <c r="R99" s="43">
        <v>0.01</v>
      </c>
      <c r="Z99" s="43" t="e">
        <f>INDEX(Mets!$B$2:$O$565,MATCH(CONCATENATE($C99,"_EXT"),Mets!$B$2:$B$565,0),COLUMN()-25)</f>
        <v>#N/A</v>
      </c>
      <c r="AA99" s="43" t="e">
        <f>INDEX(Mets!$B$2:$O$565,MATCH(CONCATENATE($C99,"_EXT"),Mets!$B$2:$B$565,0),COLUMN()-21)</f>
        <v>#N/A</v>
      </c>
      <c r="AB99" s="43" t="e">
        <f>INDEX(Mets!$B$2:$O$565,MATCH(CONCATENATE($C99,"_EXT"),Mets!$B$2:$B$565,0),COLUMN()-21)</f>
        <v>#N/A</v>
      </c>
      <c r="AC99" s="43" t="e">
        <f>INDEX(Mets!$B$2:$O$565,MATCH(CONCATENATE($C99,"_EXT"),Mets!$B$2:$B$565,0),COLUMN()-21)</f>
        <v>#N/A</v>
      </c>
      <c r="AD99" s="43" t="e">
        <f>INDEX(Mets!$B$2:$O$565,MATCH(CONCATENATE($C99,"_EXT"),Mets!$B$2:$B$565,0),COLUMN()-21)</f>
        <v>#N/A</v>
      </c>
      <c r="AE99" s="43" t="e">
        <f>INDEX(Mets!$B$2:$O$565,MATCH(CONCATENATE($C99,"_EXT"),Mets!$B$2:$B$565,0),COLUMN()-21)</f>
        <v>#N/A</v>
      </c>
      <c r="AF99" s="43" t="e">
        <f>INDEX(Mets!$B$2:$O$565,MATCH(CONCATENATE($C99,"_EXT"),Mets!$B$2:$B$565,0),COLUMN()-21)</f>
        <v>#N/A</v>
      </c>
      <c r="AG99" s="43" t="e">
        <f>INDEX(Mets!$B$2:$O$565,MATCH(CONCATENATE($C99,"_EXT"),Mets!$B$2:$B$565,0),COLUMN()-21)</f>
        <v>#N/A</v>
      </c>
      <c r="AH99" s="43" t="e">
        <f>INDEX(Mets!$B$2:$O$565,MATCH(CONCATENATE($C99,"_EXT"),Mets!$B$2:$B$565,0),COLUMN()-21)</f>
        <v>#N/A</v>
      </c>
      <c r="AI99" s="43" t="e">
        <f>INDEX(Mets!$B$2:$O$565,MATCH(CONCATENATE($C99,"_EXT"),Mets!$B$2:$B$565,0),COLUMN()-21)</f>
        <v>#N/A</v>
      </c>
      <c r="AK99" s="43">
        <f t="shared" si="13"/>
        <v>0</v>
      </c>
      <c r="AL99" s="43" t="str">
        <f t="shared" si="14"/>
        <v>'A75' '0';</v>
      </c>
    </row>
    <row r="100" spans="1:38">
      <c r="A100" s="43" t="str">
        <f>AAs!A77</f>
        <v>A77</v>
      </c>
      <c r="B100" s="43" t="str">
        <f>AAs!B77</f>
        <v>L-glutamate_cyt + acetyl-CoA_mit = N-acetyl-L-glutamate_cyt + CoA_mit + H+_cyt</v>
      </c>
      <c r="C100" s="43" t="str">
        <f>AAs!C77</f>
        <v>L-glutamate_cyt + acetyl-CoA ↔ N-acetyl-L-glutamate_cyt + coenzyme A_cyt + H+</v>
      </c>
      <c r="D100" s="43">
        <f>AAs!D77</f>
        <v>0</v>
      </c>
      <c r="E100" s="43" t="str">
        <f>AAs!E77</f>
        <v>Y</v>
      </c>
      <c r="G100" s="43" t="str">
        <f t="shared" si="15"/>
        <v>A77</v>
      </c>
      <c r="H100" s="43" t="str">
        <f t="shared" si="16"/>
        <v>L-glutamate_cyt + acetyl-CoA_mit = N-acetyl-L-glutamate_cyt + CoA_mit + H+_cyt</v>
      </c>
      <c r="I100" s="43" t="s">
        <v>781</v>
      </c>
      <c r="J100" s="43" t="s">
        <v>782</v>
      </c>
      <c r="K100" s="43" t="str">
        <f t="shared" si="12"/>
        <v>-Inf</v>
      </c>
      <c r="L100" s="43" t="s">
        <v>783</v>
      </c>
      <c r="M100" s="43">
        <v>0</v>
      </c>
      <c r="N100" s="43">
        <v>1</v>
      </c>
      <c r="O100" s="43">
        <v>1</v>
      </c>
      <c r="P100" s="43">
        <v>1</v>
      </c>
      <c r="Q100" s="43">
        <v>1</v>
      </c>
      <c r="R100" s="43">
        <v>0.01</v>
      </c>
      <c r="Z100" s="43" t="e">
        <f>INDEX(Mets!$B$2:$O$565,MATCH(CONCATENATE($C100,"_EXT"),Mets!$B$2:$B$565,0),COLUMN()-25)</f>
        <v>#N/A</v>
      </c>
      <c r="AA100" s="43" t="e">
        <f>INDEX(Mets!$B$2:$O$565,MATCH(CONCATENATE($C100,"_EXT"),Mets!$B$2:$B$565,0),COLUMN()-21)</f>
        <v>#N/A</v>
      </c>
      <c r="AB100" s="43" t="e">
        <f>INDEX(Mets!$B$2:$O$565,MATCH(CONCATENATE($C100,"_EXT"),Mets!$B$2:$B$565,0),COLUMN()-21)</f>
        <v>#N/A</v>
      </c>
      <c r="AC100" s="43" t="e">
        <f>INDEX(Mets!$B$2:$O$565,MATCH(CONCATENATE($C100,"_EXT"),Mets!$B$2:$B$565,0),COLUMN()-21)</f>
        <v>#N/A</v>
      </c>
      <c r="AD100" s="43" t="e">
        <f>INDEX(Mets!$B$2:$O$565,MATCH(CONCATENATE($C100,"_EXT"),Mets!$B$2:$B$565,0),COLUMN()-21)</f>
        <v>#N/A</v>
      </c>
      <c r="AE100" s="43" t="e">
        <f>INDEX(Mets!$B$2:$O$565,MATCH(CONCATENATE($C100,"_EXT"),Mets!$B$2:$B$565,0),COLUMN()-21)</f>
        <v>#N/A</v>
      </c>
      <c r="AF100" s="43" t="e">
        <f>INDEX(Mets!$B$2:$O$565,MATCH(CONCATENATE($C100,"_EXT"),Mets!$B$2:$B$565,0),COLUMN()-21)</f>
        <v>#N/A</v>
      </c>
      <c r="AG100" s="43" t="e">
        <f>INDEX(Mets!$B$2:$O$565,MATCH(CONCATENATE($C100,"_EXT"),Mets!$B$2:$B$565,0),COLUMN()-21)</f>
        <v>#N/A</v>
      </c>
      <c r="AH100" s="43" t="e">
        <f>INDEX(Mets!$B$2:$O$565,MATCH(CONCATENATE($C100,"_EXT"),Mets!$B$2:$B$565,0),COLUMN()-21)</f>
        <v>#N/A</v>
      </c>
      <c r="AI100" s="43" t="e">
        <f>INDEX(Mets!$B$2:$O$565,MATCH(CONCATENATE($C100,"_EXT"),Mets!$B$2:$B$565,0),COLUMN()-21)</f>
        <v>#N/A</v>
      </c>
      <c r="AK100" s="43">
        <f t="shared" si="13"/>
        <v>0</v>
      </c>
      <c r="AL100" s="43" t="str">
        <f t="shared" si="14"/>
        <v>'A77' '0';</v>
      </c>
    </row>
    <row r="101" spans="1:38">
      <c r="A101" s="43" t="str">
        <f>AAs!A78</f>
        <v>A78</v>
      </c>
      <c r="B101" s="43" t="str">
        <f>AAs!B78</f>
        <v>L-glutamate_cyt + N-acetyl-L-ornithine_cyt = N-acetyl-L-glutamate_cyt + L-ornithine_cyt</v>
      </c>
      <c r="C101" s="43" t="str">
        <f>AAs!C78</f>
        <v>L-glutamate_cyt + N-acetyl-L-ornithine → N-acetyl-L-glutamate_cyt + L-ornithine</v>
      </c>
      <c r="D101" s="43">
        <f>AAs!D78</f>
        <v>0</v>
      </c>
      <c r="E101" s="43" t="str">
        <f>AAs!E78</f>
        <v>Y</v>
      </c>
      <c r="G101" s="43" t="str">
        <f t="shared" si="15"/>
        <v>A78</v>
      </c>
      <c r="H101" s="43" t="str">
        <f t="shared" si="16"/>
        <v>L-glutamate_cyt + N-acetyl-L-ornithine_cyt = N-acetyl-L-glutamate_cyt + L-ornithine_cyt</v>
      </c>
      <c r="I101" s="43" t="s">
        <v>781</v>
      </c>
      <c r="J101" s="43" t="s">
        <v>782</v>
      </c>
      <c r="K101" s="43" t="str">
        <f t="shared" si="12"/>
        <v>-Inf</v>
      </c>
      <c r="L101" s="43" t="s">
        <v>783</v>
      </c>
      <c r="M101" s="43">
        <v>0</v>
      </c>
      <c r="N101" s="43">
        <v>1</v>
      </c>
      <c r="O101" s="43">
        <v>1</v>
      </c>
      <c r="P101" s="43">
        <v>1</v>
      </c>
      <c r="Q101" s="43">
        <v>1</v>
      </c>
      <c r="R101" s="43">
        <v>0.01</v>
      </c>
      <c r="Z101" s="43" t="e">
        <f>INDEX(Mets!$B$2:$O$565,MATCH(CONCATENATE($C101,"_EXT"),Mets!$B$2:$B$565,0),COLUMN()-25)</f>
        <v>#N/A</v>
      </c>
      <c r="AA101" s="43" t="e">
        <f>INDEX(Mets!$B$2:$O$565,MATCH(CONCATENATE($C101,"_EXT"),Mets!$B$2:$B$565,0),COLUMN()-21)</f>
        <v>#N/A</v>
      </c>
      <c r="AB101" s="43" t="e">
        <f>INDEX(Mets!$B$2:$O$565,MATCH(CONCATENATE($C101,"_EXT"),Mets!$B$2:$B$565,0),COLUMN()-21)</f>
        <v>#N/A</v>
      </c>
      <c r="AC101" s="43" t="e">
        <f>INDEX(Mets!$B$2:$O$565,MATCH(CONCATENATE($C101,"_EXT"),Mets!$B$2:$B$565,0),COLUMN()-21)</f>
        <v>#N/A</v>
      </c>
      <c r="AD101" s="43" t="e">
        <f>INDEX(Mets!$B$2:$O$565,MATCH(CONCATENATE($C101,"_EXT"),Mets!$B$2:$B$565,0),COLUMN()-21)</f>
        <v>#N/A</v>
      </c>
      <c r="AE101" s="43" t="e">
        <f>INDEX(Mets!$B$2:$O$565,MATCH(CONCATENATE($C101,"_EXT"),Mets!$B$2:$B$565,0),COLUMN()-21)</f>
        <v>#N/A</v>
      </c>
      <c r="AF101" s="43" t="e">
        <f>INDEX(Mets!$B$2:$O$565,MATCH(CONCATENATE($C101,"_EXT"),Mets!$B$2:$B$565,0),COLUMN()-21)</f>
        <v>#N/A</v>
      </c>
      <c r="AG101" s="43" t="e">
        <f>INDEX(Mets!$B$2:$O$565,MATCH(CONCATENATE($C101,"_EXT"),Mets!$B$2:$B$565,0),COLUMN()-21)</f>
        <v>#N/A</v>
      </c>
      <c r="AH101" s="43" t="e">
        <f>INDEX(Mets!$B$2:$O$565,MATCH(CONCATENATE($C101,"_EXT"),Mets!$B$2:$B$565,0),COLUMN()-21)</f>
        <v>#N/A</v>
      </c>
      <c r="AI101" s="43" t="e">
        <f>INDEX(Mets!$B$2:$O$565,MATCH(CONCATENATE($C101,"_EXT"),Mets!$B$2:$B$565,0),COLUMN()-21)</f>
        <v>#N/A</v>
      </c>
      <c r="AK101" s="43">
        <f t="shared" si="13"/>
        <v>0</v>
      </c>
      <c r="AL101" s="43" t="str">
        <f t="shared" si="14"/>
        <v>'A78' '0';</v>
      </c>
    </row>
    <row r="102" spans="1:38">
      <c r="A102" s="43" t="str">
        <f>AAs!A80</f>
        <v>A80</v>
      </c>
      <c r="B102" s="43" t="str">
        <f>AAs!B80</f>
        <v>2 ATP_cyt + bicarbonate_cyt + NH4_cyt = 2 ADP_cyt + carbamoyl-phosphate_cyt + phosphate_cyt + 2 H+_cyt</v>
      </c>
      <c r="C102" s="43" t="str">
        <f>AAs!C80</f>
        <v>2 ATP_cyt + bicarbonate_cyt + ammonium = 2 ADP_cyt + carbamoyl-phosphate_cyt + phosphate_cyt + 2 H+</v>
      </c>
      <c r="D102" s="43" t="str">
        <f>AAs!D80</f>
        <v>small</v>
      </c>
      <c r="E102" s="43" t="str">
        <f>AAs!E80</f>
        <v>Y</v>
      </c>
      <c r="G102" s="43" t="str">
        <f t="shared" si="15"/>
        <v>A80</v>
      </c>
      <c r="H102" s="43" t="str">
        <f t="shared" si="16"/>
        <v>2 ATP_cyt + bicarbonate_cyt + NH4_cyt = 2 ADP_cyt + carbamoyl-phosphate_cyt + phosphate_cyt + 2 H+_cyt</v>
      </c>
      <c r="I102" s="43" t="s">
        <v>781</v>
      </c>
      <c r="J102" s="43" t="s">
        <v>782</v>
      </c>
      <c r="K102" s="43" t="str">
        <f t="shared" si="12"/>
        <v>-Inf</v>
      </c>
      <c r="L102" s="43" t="s">
        <v>783</v>
      </c>
      <c r="M102" s="43">
        <v>0</v>
      </c>
      <c r="N102" s="43">
        <v>1</v>
      </c>
      <c r="O102" s="43">
        <v>1</v>
      </c>
      <c r="P102" s="43">
        <v>1</v>
      </c>
      <c r="Q102" s="43">
        <v>1</v>
      </c>
      <c r="R102" s="43">
        <v>0.01</v>
      </c>
      <c r="Z102" s="43" t="e">
        <f>INDEX(Mets!$B$2:$O$565,MATCH(CONCATENATE($C102,"_EXT"),Mets!$B$2:$B$565,0),COLUMN()-25)</f>
        <v>#N/A</v>
      </c>
      <c r="AA102" s="43" t="e">
        <f>INDEX(Mets!$B$2:$O$565,MATCH(CONCATENATE($C102,"_EXT"),Mets!$B$2:$B$565,0),COLUMN()-21)</f>
        <v>#N/A</v>
      </c>
      <c r="AB102" s="43" t="e">
        <f>INDEX(Mets!$B$2:$O$565,MATCH(CONCATENATE($C102,"_EXT"),Mets!$B$2:$B$565,0),COLUMN()-21)</f>
        <v>#N/A</v>
      </c>
      <c r="AC102" s="43" t="e">
        <f>INDEX(Mets!$B$2:$O$565,MATCH(CONCATENATE($C102,"_EXT"),Mets!$B$2:$B$565,0),COLUMN()-21)</f>
        <v>#N/A</v>
      </c>
      <c r="AD102" s="43" t="e">
        <f>INDEX(Mets!$B$2:$O$565,MATCH(CONCATENATE($C102,"_EXT"),Mets!$B$2:$B$565,0),COLUMN()-21)</f>
        <v>#N/A</v>
      </c>
      <c r="AE102" s="43" t="e">
        <f>INDEX(Mets!$B$2:$O$565,MATCH(CONCATENATE($C102,"_EXT"),Mets!$B$2:$B$565,0),COLUMN()-21)</f>
        <v>#N/A</v>
      </c>
      <c r="AF102" s="43" t="e">
        <f>INDEX(Mets!$B$2:$O$565,MATCH(CONCATENATE($C102,"_EXT"),Mets!$B$2:$B$565,0),COLUMN()-21)</f>
        <v>#N/A</v>
      </c>
      <c r="AG102" s="43" t="e">
        <f>INDEX(Mets!$B$2:$O$565,MATCH(CONCATENATE($C102,"_EXT"),Mets!$B$2:$B$565,0),COLUMN()-21)</f>
        <v>#N/A</v>
      </c>
      <c r="AH102" s="43" t="e">
        <f>INDEX(Mets!$B$2:$O$565,MATCH(CONCATENATE($C102,"_EXT"),Mets!$B$2:$B$565,0),COLUMN()-21)</f>
        <v>#N/A</v>
      </c>
      <c r="AI102" s="43" t="e">
        <f>INDEX(Mets!$B$2:$O$565,MATCH(CONCATENATE($C102,"_EXT"),Mets!$B$2:$B$565,0),COLUMN()-21)</f>
        <v>#N/A</v>
      </c>
      <c r="AK102" s="43">
        <f t="shared" si="13"/>
        <v>0</v>
      </c>
      <c r="AL102" s="43" t="str">
        <f t="shared" si="14"/>
        <v>'A80' '0';</v>
      </c>
    </row>
    <row r="103" spans="1:38">
      <c r="A103" s="43" t="str">
        <f>AAs!A84</f>
        <v>A84</v>
      </c>
      <c r="B103" s="43" t="str">
        <f>AAs!B84</f>
        <v>L-aspartate_cyt + carbamoyl-phosphate_cyt = N-carbamoyl-L-aspartate_cyt + phosphate_cyt + H+_cyt</v>
      </c>
      <c r="C103" s="43" t="str">
        <f>AAs!C84</f>
        <v>L-aspartate_cyt + carbamoyl-phosphate ↔ N-carbamoyl-L-aspartate_cyt + phosphate_cyt + H+</v>
      </c>
      <c r="D103" s="43">
        <f>AAs!D84</f>
        <v>0</v>
      </c>
      <c r="E103" s="43" t="str">
        <f>AAs!E84</f>
        <v>Y</v>
      </c>
      <c r="G103" s="43" t="str">
        <f t="shared" si="15"/>
        <v>A84</v>
      </c>
      <c r="H103" s="43" t="str">
        <f t="shared" si="16"/>
        <v>L-aspartate_cyt + carbamoyl-phosphate_cyt = N-carbamoyl-L-aspartate_cyt + phosphate_cyt + H+_cyt</v>
      </c>
      <c r="I103" s="43" t="s">
        <v>781</v>
      </c>
      <c r="J103" s="43" t="s">
        <v>782</v>
      </c>
      <c r="K103" s="43" t="str">
        <f t="shared" si="12"/>
        <v>-Inf</v>
      </c>
      <c r="L103" s="43" t="s">
        <v>783</v>
      </c>
      <c r="M103" s="43">
        <v>0</v>
      </c>
      <c r="N103" s="43">
        <v>1</v>
      </c>
      <c r="O103" s="43">
        <v>1</v>
      </c>
      <c r="P103" s="43">
        <v>1</v>
      </c>
      <c r="Q103" s="43">
        <v>1</v>
      </c>
      <c r="R103" s="43">
        <v>0.01</v>
      </c>
      <c r="Z103" s="43" t="e">
        <f>INDEX(Mets!$B$2:$O$565,MATCH(CONCATENATE($C103,"_EXT"),Mets!$B$2:$B$565,0),COLUMN()-25)</f>
        <v>#N/A</v>
      </c>
      <c r="AA103" s="43" t="e">
        <f>INDEX(Mets!$B$2:$O$565,MATCH(CONCATENATE($C103,"_EXT"),Mets!$B$2:$B$565,0),COLUMN()-21)</f>
        <v>#N/A</v>
      </c>
      <c r="AB103" s="43" t="e">
        <f>INDEX(Mets!$B$2:$O$565,MATCH(CONCATENATE($C103,"_EXT"),Mets!$B$2:$B$565,0),COLUMN()-21)</f>
        <v>#N/A</v>
      </c>
      <c r="AC103" s="43" t="e">
        <f>INDEX(Mets!$B$2:$O$565,MATCH(CONCATENATE($C103,"_EXT"),Mets!$B$2:$B$565,0),COLUMN()-21)</f>
        <v>#N/A</v>
      </c>
      <c r="AD103" s="43" t="e">
        <f>INDEX(Mets!$B$2:$O$565,MATCH(CONCATENATE($C103,"_EXT"),Mets!$B$2:$B$565,0),COLUMN()-21)</f>
        <v>#N/A</v>
      </c>
      <c r="AE103" s="43" t="e">
        <f>INDEX(Mets!$B$2:$O$565,MATCH(CONCATENATE($C103,"_EXT"),Mets!$B$2:$B$565,0),COLUMN()-21)</f>
        <v>#N/A</v>
      </c>
      <c r="AF103" s="43" t="e">
        <f>INDEX(Mets!$B$2:$O$565,MATCH(CONCATENATE($C103,"_EXT"),Mets!$B$2:$B$565,0),COLUMN()-21)</f>
        <v>#N/A</v>
      </c>
      <c r="AG103" s="43" t="e">
        <f>INDEX(Mets!$B$2:$O$565,MATCH(CONCATENATE($C103,"_EXT"),Mets!$B$2:$B$565,0),COLUMN()-21)</f>
        <v>#N/A</v>
      </c>
      <c r="AH103" s="43" t="e">
        <f>INDEX(Mets!$B$2:$O$565,MATCH(CONCATENATE($C103,"_EXT"),Mets!$B$2:$B$565,0),COLUMN()-21)</f>
        <v>#N/A</v>
      </c>
      <c r="AI103" s="43" t="e">
        <f>INDEX(Mets!$B$2:$O$565,MATCH(CONCATENATE($C103,"_EXT"),Mets!$B$2:$B$565,0),COLUMN()-21)</f>
        <v>#N/A</v>
      </c>
      <c r="AK103" s="43">
        <f t="shared" si="13"/>
        <v>0</v>
      </c>
      <c r="AL103" s="43" t="str">
        <f t="shared" si="14"/>
        <v>'A84' '0';</v>
      </c>
    </row>
    <row r="104" spans="1:38">
      <c r="A104" s="43" t="str">
        <f>AAs!A86</f>
        <v>A86</v>
      </c>
      <c r="B104" s="43" t="str">
        <f>AAs!B86</f>
        <v>L-ornithine_cyt + carbamoyl-phosphate_cyt = L-citrulline_cyt + phosphate_cyt + H+_cyt</v>
      </c>
      <c r="C104" s="43" t="str">
        <f>AAs!C86</f>
        <v>L-ornithine_cyt + carbamoyl-phosphate ↔ L-citrulline_cyt + phosphate_cyt + H+</v>
      </c>
      <c r="D104" s="43">
        <f>AAs!D86</f>
        <v>0</v>
      </c>
      <c r="E104" s="43" t="str">
        <f>AAs!E86</f>
        <v>Y</v>
      </c>
      <c r="G104" s="43" t="str">
        <f t="shared" si="15"/>
        <v>A86</v>
      </c>
      <c r="H104" s="43" t="str">
        <f t="shared" si="16"/>
        <v>L-ornithine_cyt + carbamoyl-phosphate_cyt = L-citrulline_cyt + phosphate_cyt + H+_cyt</v>
      </c>
      <c r="I104" s="43" t="s">
        <v>781</v>
      </c>
      <c r="J104" s="43" t="s">
        <v>782</v>
      </c>
      <c r="K104" s="43" t="str">
        <f t="shared" si="12"/>
        <v>-Inf</v>
      </c>
      <c r="L104" s="43" t="s">
        <v>783</v>
      </c>
      <c r="M104" s="43">
        <v>0</v>
      </c>
      <c r="N104" s="43">
        <v>1</v>
      </c>
      <c r="O104" s="43">
        <v>1</v>
      </c>
      <c r="P104" s="43">
        <v>1</v>
      </c>
      <c r="Q104" s="43">
        <v>1</v>
      </c>
      <c r="R104" s="43">
        <v>0.01</v>
      </c>
      <c r="Z104" s="43" t="e">
        <f>INDEX(Mets!$B$2:$O$565,MATCH(CONCATENATE($C104,"_EXT"),Mets!$B$2:$B$565,0),COLUMN()-25)</f>
        <v>#N/A</v>
      </c>
      <c r="AA104" s="43" t="e">
        <f>INDEX(Mets!$B$2:$O$565,MATCH(CONCATENATE($C104,"_EXT"),Mets!$B$2:$B$565,0),COLUMN()-21)</f>
        <v>#N/A</v>
      </c>
      <c r="AB104" s="43" t="e">
        <f>INDEX(Mets!$B$2:$O$565,MATCH(CONCATENATE($C104,"_EXT"),Mets!$B$2:$B$565,0),COLUMN()-21)</f>
        <v>#N/A</v>
      </c>
      <c r="AC104" s="43" t="e">
        <f>INDEX(Mets!$B$2:$O$565,MATCH(CONCATENATE($C104,"_EXT"),Mets!$B$2:$B$565,0),COLUMN()-21)</f>
        <v>#N/A</v>
      </c>
      <c r="AD104" s="43" t="e">
        <f>INDEX(Mets!$B$2:$O$565,MATCH(CONCATENATE($C104,"_EXT"),Mets!$B$2:$B$565,0),COLUMN()-21)</f>
        <v>#N/A</v>
      </c>
      <c r="AE104" s="43" t="e">
        <f>INDEX(Mets!$B$2:$O$565,MATCH(CONCATENATE($C104,"_EXT"),Mets!$B$2:$B$565,0),COLUMN()-21)</f>
        <v>#N/A</v>
      </c>
      <c r="AF104" s="43" t="e">
        <f>INDEX(Mets!$B$2:$O$565,MATCH(CONCATENATE($C104,"_EXT"),Mets!$B$2:$B$565,0),COLUMN()-21)</f>
        <v>#N/A</v>
      </c>
      <c r="AG104" s="43" t="e">
        <f>INDEX(Mets!$B$2:$O$565,MATCH(CONCATENATE($C104,"_EXT"),Mets!$B$2:$B$565,0),COLUMN()-21)</f>
        <v>#N/A</v>
      </c>
      <c r="AH104" s="43" t="e">
        <f>INDEX(Mets!$B$2:$O$565,MATCH(CONCATENATE($C104,"_EXT"),Mets!$B$2:$B$565,0),COLUMN()-21)</f>
        <v>#N/A</v>
      </c>
      <c r="AI104" s="43" t="e">
        <f>INDEX(Mets!$B$2:$O$565,MATCH(CONCATENATE($C104,"_EXT"),Mets!$B$2:$B$565,0),COLUMN()-21)</f>
        <v>#N/A</v>
      </c>
      <c r="AK104" s="43">
        <f t="shared" si="13"/>
        <v>0</v>
      </c>
      <c r="AL104" s="43" t="str">
        <f t="shared" si="14"/>
        <v>'A86' '0';</v>
      </c>
    </row>
    <row r="105" spans="1:38">
      <c r="A105" s="43" t="str">
        <f>AAs!A92</f>
        <v>A92</v>
      </c>
      <c r="B105" s="43" t="str">
        <f>AAs!B92</f>
        <v>L-glutamate_cyt + ATP_cyt = L-glutamate-5-phosphate_cyt + ADP_cyt</v>
      </c>
      <c r="C105" s="43" t="str">
        <f>AAs!C92</f>
        <v>L-glutamate_cyt + ATP → L-glutamate 5-phosphate_cyt + ADP</v>
      </c>
      <c r="D105" s="43">
        <f>AAs!D92</f>
        <v>0</v>
      </c>
      <c r="E105" s="43" t="str">
        <f>AAs!E92</f>
        <v>N</v>
      </c>
      <c r="G105" s="43" t="str">
        <f t="shared" si="15"/>
        <v>A92</v>
      </c>
      <c r="H105" s="43" t="str">
        <f t="shared" si="16"/>
        <v>L-glutamate_cyt + ATP_cyt = L-glutamate-5-phosphate_cyt + ADP_cyt</v>
      </c>
      <c r="I105" s="43" t="s">
        <v>781</v>
      </c>
      <c r="J105" s="43" t="s">
        <v>782</v>
      </c>
      <c r="K105" s="43">
        <f>IF(EXACT(E105,"N"),0,"-Inf")</f>
        <v>0</v>
      </c>
      <c r="L105" s="43" t="s">
        <v>783</v>
      </c>
      <c r="M105" s="43">
        <v>0</v>
      </c>
      <c r="N105" s="43">
        <v>1</v>
      </c>
      <c r="O105" s="43">
        <v>1</v>
      </c>
      <c r="P105" s="43">
        <v>1</v>
      </c>
      <c r="Q105" s="43">
        <v>1</v>
      </c>
      <c r="R105" s="43">
        <v>0.01</v>
      </c>
      <c r="V105" s="43"/>
      <c r="Z105" s="43" t="e">
        <f>INDEX(Mets!$B$2:$O$565,MATCH(CONCATENATE($C105,"_EXT"),Mets!$B$2:$B$565,0),COLUMN()-25)</f>
        <v>#N/A</v>
      </c>
      <c r="AA105" s="43" t="e">
        <f>INDEX(Mets!$B$2:$O$565,MATCH(CONCATENATE($C105,"_EXT"),Mets!$B$2:$B$565,0),COLUMN()-21)</f>
        <v>#N/A</v>
      </c>
      <c r="AB105" s="43" t="e">
        <f>INDEX(Mets!$B$2:$O$565,MATCH(CONCATENATE($C105,"_EXT"),Mets!$B$2:$B$565,0),COLUMN()-21)</f>
        <v>#N/A</v>
      </c>
      <c r="AC105" s="43" t="e">
        <f>INDEX(Mets!$B$2:$O$565,MATCH(CONCATENATE($C105,"_EXT"),Mets!$B$2:$B$565,0),COLUMN()-21)</f>
        <v>#N/A</v>
      </c>
      <c r="AD105" s="43" t="e">
        <f>INDEX(Mets!$B$2:$O$565,MATCH(CONCATENATE($C105,"_EXT"),Mets!$B$2:$B$565,0),COLUMN()-21)</f>
        <v>#N/A</v>
      </c>
      <c r="AE105" s="43" t="e">
        <f>INDEX(Mets!$B$2:$O$565,MATCH(CONCATENATE($C105,"_EXT"),Mets!$B$2:$B$565,0),COLUMN()-21)</f>
        <v>#N/A</v>
      </c>
      <c r="AF105" s="43" t="e">
        <f>INDEX(Mets!$B$2:$O$565,MATCH(CONCATENATE($C105,"_EXT"),Mets!$B$2:$B$565,0),COLUMN()-21)</f>
        <v>#N/A</v>
      </c>
      <c r="AG105" s="43" t="e">
        <f>INDEX(Mets!$B$2:$O$565,MATCH(CONCATENATE($C105,"_EXT"),Mets!$B$2:$B$565,0),COLUMN()-21)</f>
        <v>#N/A</v>
      </c>
      <c r="AH105" s="43" t="e">
        <f>INDEX(Mets!$B$2:$O$565,MATCH(CONCATENATE($C105,"_EXT"),Mets!$B$2:$B$565,0),COLUMN()-21)</f>
        <v>#N/A</v>
      </c>
      <c r="AI105" s="43" t="e">
        <f>INDEX(Mets!$B$2:$O$565,MATCH(CONCATENATE($C105,"_EXT"),Mets!$B$2:$B$565,0),COLUMN()-21)</f>
        <v>#N/A</v>
      </c>
      <c r="AK105" s="43">
        <f t="shared" si="13"/>
        <v>0</v>
      </c>
      <c r="AL105" s="43" t="str">
        <f t="shared" si="14"/>
        <v>'A92' '0';</v>
      </c>
    </row>
    <row r="106" spans="1:38">
      <c r="A106" s="43" t="str">
        <f>AAs!A94</f>
        <v>A94</v>
      </c>
      <c r="B106" s="43" t="str">
        <f>AAs!B94</f>
        <v>L-glutamate-5-phosphate_cyt + NADPH_cyt + H+_cyt = L-glutamate-5-semialdehyde_cyt + NADP_cyt + phosphate_cyt</v>
      </c>
      <c r="C106" s="43" t="str">
        <f>AAs!C94</f>
        <v>L-glutamate-5-semialdehyde_cyt + NADP_cyt + phosphate ← L-glutamate 5-phosphate_cyt + NADPH_cyt + H+</v>
      </c>
      <c r="D106" s="43">
        <f>AAs!D94</f>
        <v>0</v>
      </c>
      <c r="E106" s="43" t="str">
        <f>AAs!E94</f>
        <v>Y</v>
      </c>
      <c r="G106" s="43" t="str">
        <f t="shared" si="15"/>
        <v>A94</v>
      </c>
      <c r="H106" s="43" t="str">
        <f t="shared" si="16"/>
        <v>L-glutamate-5-phosphate_cyt + NADPH_cyt + H+_cyt = L-glutamate-5-semialdehyde_cyt + NADP_cyt + phosphate_cyt</v>
      </c>
      <c r="I106" s="43" t="s">
        <v>781</v>
      </c>
      <c r="J106" s="43" t="s">
        <v>782</v>
      </c>
      <c r="K106" s="43" t="str">
        <f>IF(EXACT(E106,"N"),0,"-Inf")</f>
        <v>-Inf</v>
      </c>
      <c r="L106" s="43" t="s">
        <v>783</v>
      </c>
      <c r="M106" s="43">
        <v>0</v>
      </c>
      <c r="N106" s="43">
        <v>1</v>
      </c>
      <c r="O106" s="43">
        <v>1</v>
      </c>
      <c r="P106" s="43">
        <v>1</v>
      </c>
      <c r="Q106" s="43">
        <v>1</v>
      </c>
      <c r="R106" s="43">
        <v>0.01</v>
      </c>
      <c r="Z106" s="43" t="e">
        <f>INDEX(Mets!$B$2:$O$565,MATCH(CONCATENATE($C106,"_EXT"),Mets!$B$2:$B$565,0),COLUMN()-25)</f>
        <v>#N/A</v>
      </c>
      <c r="AA106" s="43" t="e">
        <f>INDEX(Mets!$B$2:$O$565,MATCH(CONCATENATE($C106,"_EXT"),Mets!$B$2:$B$565,0),COLUMN()-21)</f>
        <v>#N/A</v>
      </c>
      <c r="AB106" s="43" t="e">
        <f>INDEX(Mets!$B$2:$O$565,MATCH(CONCATENATE($C106,"_EXT"),Mets!$B$2:$B$565,0),COLUMN()-21)</f>
        <v>#N/A</v>
      </c>
      <c r="AC106" s="43" t="e">
        <f>INDEX(Mets!$B$2:$O$565,MATCH(CONCATENATE($C106,"_EXT"),Mets!$B$2:$B$565,0),COLUMN()-21)</f>
        <v>#N/A</v>
      </c>
      <c r="AD106" s="43" t="e">
        <f>INDEX(Mets!$B$2:$O$565,MATCH(CONCATENATE($C106,"_EXT"),Mets!$B$2:$B$565,0),COLUMN()-21)</f>
        <v>#N/A</v>
      </c>
      <c r="AE106" s="43" t="e">
        <f>INDEX(Mets!$B$2:$O$565,MATCH(CONCATENATE($C106,"_EXT"),Mets!$B$2:$B$565,0),COLUMN()-21)</f>
        <v>#N/A</v>
      </c>
      <c r="AF106" s="43" t="e">
        <f>INDEX(Mets!$B$2:$O$565,MATCH(CONCATENATE($C106,"_EXT"),Mets!$B$2:$B$565,0),COLUMN()-21)</f>
        <v>#N/A</v>
      </c>
      <c r="AG106" s="43" t="e">
        <f>INDEX(Mets!$B$2:$O$565,MATCH(CONCATENATE($C106,"_EXT"),Mets!$B$2:$B$565,0),COLUMN()-21)</f>
        <v>#N/A</v>
      </c>
      <c r="AH106" s="43" t="e">
        <f>INDEX(Mets!$B$2:$O$565,MATCH(CONCATENATE($C106,"_EXT"),Mets!$B$2:$B$565,0),COLUMN()-21)</f>
        <v>#N/A</v>
      </c>
      <c r="AI106" s="43" t="e">
        <f>INDEX(Mets!$B$2:$O$565,MATCH(CONCATENATE($C106,"_EXT"),Mets!$B$2:$B$565,0),COLUMN()-21)</f>
        <v>#N/A</v>
      </c>
      <c r="AK106" s="43">
        <f t="shared" si="13"/>
        <v>0</v>
      </c>
      <c r="AL106" s="43" t="str">
        <f t="shared" si="14"/>
        <v>'A94' '0';</v>
      </c>
    </row>
    <row r="107" spans="1:38">
      <c r="A107" s="43" t="str">
        <f>AAs!A96</f>
        <v>A96</v>
      </c>
      <c r="B107" s="43" t="str">
        <f>AAs!B96</f>
        <v>L-glutamate-5-semialdehyde_cyt + NAD_cyt + H2O_cyt = L-glutamate_cyt + NADH_cyt + 2 H+_cyt</v>
      </c>
      <c r="C107" s="43" t="str">
        <f>AAs!C96</f>
        <v>L-glutamate-5-semialdehyde_cyt + NAD_cyt + H2O ↔ L-glutamate_cyt + NADH_cyt + 2 H+</v>
      </c>
      <c r="D107" s="43">
        <f>AAs!D96</f>
        <v>0</v>
      </c>
      <c r="E107" s="43" t="str">
        <f>AAs!E96</f>
        <v>N</v>
      </c>
      <c r="G107" s="43" t="str">
        <f t="shared" si="15"/>
        <v>A96</v>
      </c>
      <c r="H107" s="43" t="str">
        <f t="shared" si="16"/>
        <v>L-glutamate-5-semialdehyde_cyt + NAD_cyt + H2O_cyt = L-glutamate_cyt + NADH_cyt + 2 H+_cyt</v>
      </c>
      <c r="I107" s="43" t="s">
        <v>781</v>
      </c>
      <c r="J107" s="43" t="s">
        <v>782</v>
      </c>
      <c r="K107" s="43">
        <f t="shared" si="12"/>
        <v>0</v>
      </c>
      <c r="L107" s="43" t="s">
        <v>783</v>
      </c>
      <c r="M107" s="43">
        <v>0</v>
      </c>
      <c r="N107" s="43">
        <v>1</v>
      </c>
      <c r="O107" s="43">
        <v>1</v>
      </c>
      <c r="P107" s="43">
        <v>1</v>
      </c>
      <c r="Q107" s="43">
        <v>1</v>
      </c>
      <c r="R107" s="43">
        <v>0.01</v>
      </c>
      <c r="Z107" s="43" t="e">
        <f>INDEX(Mets!$B$2:$O$565,MATCH(CONCATENATE($C107,"_EXT"),Mets!$B$2:$B$565,0),COLUMN()-25)</f>
        <v>#N/A</v>
      </c>
      <c r="AA107" s="43" t="e">
        <f>INDEX(Mets!$B$2:$O$565,MATCH(CONCATENATE($C107,"_EXT"),Mets!$B$2:$B$565,0),COLUMN()-21)</f>
        <v>#N/A</v>
      </c>
      <c r="AB107" s="43" t="e">
        <f>INDEX(Mets!$B$2:$O$565,MATCH(CONCATENATE($C107,"_EXT"),Mets!$B$2:$B$565,0),COLUMN()-21)</f>
        <v>#N/A</v>
      </c>
      <c r="AC107" s="43" t="e">
        <f>INDEX(Mets!$B$2:$O$565,MATCH(CONCATENATE($C107,"_EXT"),Mets!$B$2:$B$565,0),COLUMN()-21)</f>
        <v>#N/A</v>
      </c>
      <c r="AD107" s="43" t="e">
        <f>INDEX(Mets!$B$2:$O$565,MATCH(CONCATENATE($C107,"_EXT"),Mets!$B$2:$B$565,0),COLUMN()-21)</f>
        <v>#N/A</v>
      </c>
      <c r="AE107" s="43" t="e">
        <f>INDEX(Mets!$B$2:$O$565,MATCH(CONCATENATE($C107,"_EXT"),Mets!$B$2:$B$565,0),COLUMN()-21)</f>
        <v>#N/A</v>
      </c>
      <c r="AF107" s="43" t="e">
        <f>INDEX(Mets!$B$2:$O$565,MATCH(CONCATENATE($C107,"_EXT"),Mets!$B$2:$B$565,0),COLUMN()-21)</f>
        <v>#N/A</v>
      </c>
      <c r="AG107" s="43" t="e">
        <f>INDEX(Mets!$B$2:$O$565,MATCH(CONCATENATE($C107,"_EXT"),Mets!$B$2:$B$565,0),COLUMN()-21)</f>
        <v>#N/A</v>
      </c>
      <c r="AH107" s="43" t="e">
        <f>INDEX(Mets!$B$2:$O$565,MATCH(CONCATENATE($C107,"_EXT"),Mets!$B$2:$B$565,0),COLUMN()-21)</f>
        <v>#N/A</v>
      </c>
      <c r="AI107" s="43" t="e">
        <f>INDEX(Mets!$B$2:$O$565,MATCH(CONCATENATE($C107,"_EXT"),Mets!$B$2:$B$565,0),COLUMN()-21)</f>
        <v>#N/A</v>
      </c>
      <c r="AK107" s="43">
        <f t="shared" si="13"/>
        <v>0</v>
      </c>
      <c r="AL107" s="43" t="str">
        <f t="shared" si="14"/>
        <v>'A96' '0';</v>
      </c>
    </row>
    <row r="108" spans="1:38">
      <c r="A108" s="43" t="str">
        <f>AAs!A98</f>
        <v>A98</v>
      </c>
      <c r="B108" s="43" t="str">
        <f>AAs!B98</f>
        <v>(S)-1-pyrroline-5-carboxylate_cyt + H2O_cyt + H+_cyt = L-glutamate-5-semialdehyde_cyt</v>
      </c>
      <c r="C108" s="43">
        <f>AAs!C98</f>
        <v>0</v>
      </c>
      <c r="D108" s="43">
        <f>AAs!D98</f>
        <v>0</v>
      </c>
      <c r="E108" s="43" t="str">
        <f>AAs!E98</f>
        <v>Y</v>
      </c>
      <c r="G108" s="43" t="str">
        <f t="shared" si="15"/>
        <v>A98</v>
      </c>
      <c r="H108" s="43" t="str">
        <f t="shared" si="16"/>
        <v>(S)-1-pyrroline-5-carboxylate_cyt + H2O_cyt + H+_cyt = L-glutamate-5-semialdehyde_cyt</v>
      </c>
      <c r="I108" s="43" t="s">
        <v>781</v>
      </c>
      <c r="J108" s="43" t="s">
        <v>782</v>
      </c>
      <c r="K108" s="43" t="str">
        <f t="shared" si="12"/>
        <v>-Inf</v>
      </c>
      <c r="L108" s="43" t="s">
        <v>783</v>
      </c>
      <c r="M108" s="43">
        <v>0</v>
      </c>
      <c r="N108" s="43">
        <v>1</v>
      </c>
      <c r="O108" s="43">
        <v>1</v>
      </c>
      <c r="P108" s="43">
        <v>1</v>
      </c>
      <c r="Q108" s="43">
        <v>1</v>
      </c>
      <c r="R108" s="43">
        <v>0.01</v>
      </c>
      <c r="Z108" s="43" t="e">
        <f>INDEX(Mets!$B$2:$O$565,MATCH(CONCATENATE($C108,"_EXT"),Mets!$B$2:$B$565,0),COLUMN()-25)</f>
        <v>#N/A</v>
      </c>
      <c r="AA108" s="43" t="e">
        <f>INDEX(Mets!$B$2:$O$565,MATCH(CONCATENATE($C108,"_EXT"),Mets!$B$2:$B$565,0),COLUMN()-21)</f>
        <v>#N/A</v>
      </c>
      <c r="AB108" s="43" t="e">
        <f>INDEX(Mets!$B$2:$O$565,MATCH(CONCATENATE($C108,"_EXT"),Mets!$B$2:$B$565,0),COLUMN()-21)</f>
        <v>#N/A</v>
      </c>
      <c r="AC108" s="43" t="e">
        <f>INDEX(Mets!$B$2:$O$565,MATCH(CONCATENATE($C108,"_EXT"),Mets!$B$2:$B$565,0),COLUMN()-21)</f>
        <v>#N/A</v>
      </c>
      <c r="AD108" s="43" t="e">
        <f>INDEX(Mets!$B$2:$O$565,MATCH(CONCATENATE($C108,"_EXT"),Mets!$B$2:$B$565,0),COLUMN()-21)</f>
        <v>#N/A</v>
      </c>
      <c r="AE108" s="43" t="e">
        <f>INDEX(Mets!$B$2:$O$565,MATCH(CONCATENATE($C108,"_EXT"),Mets!$B$2:$B$565,0),COLUMN()-21)</f>
        <v>#N/A</v>
      </c>
      <c r="AF108" s="43" t="e">
        <f>INDEX(Mets!$B$2:$O$565,MATCH(CONCATENATE($C108,"_EXT"),Mets!$B$2:$B$565,0),COLUMN()-21)</f>
        <v>#N/A</v>
      </c>
      <c r="AG108" s="43" t="e">
        <f>INDEX(Mets!$B$2:$O$565,MATCH(CONCATENATE($C108,"_EXT"),Mets!$B$2:$B$565,0),COLUMN()-21)</f>
        <v>#N/A</v>
      </c>
      <c r="AH108" s="43" t="e">
        <f>INDEX(Mets!$B$2:$O$565,MATCH(CONCATENATE($C108,"_EXT"),Mets!$B$2:$B$565,0),COLUMN()-21)</f>
        <v>#N/A</v>
      </c>
      <c r="AI108" s="43" t="e">
        <f>INDEX(Mets!$B$2:$O$565,MATCH(CONCATENATE($C108,"_EXT"),Mets!$B$2:$B$565,0),COLUMN()-21)</f>
        <v>#N/A</v>
      </c>
      <c r="AK108" s="43">
        <f t="shared" si="13"/>
        <v>0</v>
      </c>
      <c r="AL108" s="43" t="str">
        <f t="shared" si="14"/>
        <v>'A98' '0';</v>
      </c>
    </row>
    <row r="109" spans="1:38">
      <c r="A109" s="43" t="str">
        <f>AAs!A102</f>
        <v>A102</v>
      </c>
      <c r="B109" s="43" t="str">
        <f>AAs!B102</f>
        <v>L-proline_cyt + NAD_cyt = (S)-1-pyrroline-5-carboxylate_cyt + NADH_cyt + 2 H+_cyt</v>
      </c>
      <c r="C109" s="43" t="str">
        <f>AAs!C102</f>
        <v>L-proline_cyt + NAD(P)+ ← (S)-1-pyrroline-5-carboxylate_cyt + NAD(P)H_cyt + 2 H+</v>
      </c>
      <c r="D109" s="43">
        <f>AAs!D102</f>
        <v>0</v>
      </c>
      <c r="E109" s="43" t="str">
        <f>AAs!E102</f>
        <v>Y</v>
      </c>
      <c r="G109" s="43" t="str">
        <f t="shared" si="15"/>
        <v>A102</v>
      </c>
      <c r="H109" s="43" t="str">
        <f t="shared" si="16"/>
        <v>L-proline_cyt + NAD_cyt = (S)-1-pyrroline-5-carboxylate_cyt + NADH_cyt + 2 H+_cyt</v>
      </c>
      <c r="I109" s="43" t="s">
        <v>781</v>
      </c>
      <c r="J109" s="43" t="s">
        <v>782</v>
      </c>
      <c r="K109" s="43" t="str">
        <f t="shared" si="12"/>
        <v>-Inf</v>
      </c>
      <c r="L109" s="43" t="s">
        <v>783</v>
      </c>
      <c r="M109" s="43">
        <v>0</v>
      </c>
      <c r="N109" s="43">
        <v>1</v>
      </c>
      <c r="O109" s="43">
        <v>1</v>
      </c>
      <c r="P109" s="43">
        <v>1</v>
      </c>
      <c r="Q109" s="43">
        <v>1</v>
      </c>
      <c r="R109" s="43">
        <v>0.01</v>
      </c>
      <c r="Z109" s="43" t="e">
        <f>INDEX(Mets!$B$2:$O$565,MATCH(CONCATENATE($C109,"_EXT"),Mets!$B$2:$B$565,0),COLUMN()-25)</f>
        <v>#N/A</v>
      </c>
      <c r="AA109" s="43" t="e">
        <f>INDEX(Mets!$B$2:$O$565,MATCH(CONCATENATE($C109,"_EXT"),Mets!$B$2:$B$565,0),COLUMN()-21)</f>
        <v>#N/A</v>
      </c>
      <c r="AB109" s="43" t="e">
        <f>INDEX(Mets!$B$2:$O$565,MATCH(CONCATENATE($C109,"_EXT"),Mets!$B$2:$B$565,0),COLUMN()-21)</f>
        <v>#N/A</v>
      </c>
      <c r="AC109" s="43" t="e">
        <f>INDEX(Mets!$B$2:$O$565,MATCH(CONCATENATE($C109,"_EXT"),Mets!$B$2:$B$565,0),COLUMN()-21)</f>
        <v>#N/A</v>
      </c>
      <c r="AD109" s="43" t="e">
        <f>INDEX(Mets!$B$2:$O$565,MATCH(CONCATENATE($C109,"_EXT"),Mets!$B$2:$B$565,0),COLUMN()-21)</f>
        <v>#N/A</v>
      </c>
      <c r="AE109" s="43" t="e">
        <f>INDEX(Mets!$B$2:$O$565,MATCH(CONCATENATE($C109,"_EXT"),Mets!$B$2:$B$565,0),COLUMN()-21)</f>
        <v>#N/A</v>
      </c>
      <c r="AF109" s="43" t="e">
        <f>INDEX(Mets!$B$2:$O$565,MATCH(CONCATENATE($C109,"_EXT"),Mets!$B$2:$B$565,0),COLUMN()-21)</f>
        <v>#N/A</v>
      </c>
      <c r="AG109" s="43" t="e">
        <f>INDEX(Mets!$B$2:$O$565,MATCH(CONCATENATE($C109,"_EXT"),Mets!$B$2:$B$565,0),COLUMN()-21)</f>
        <v>#N/A</v>
      </c>
      <c r="AH109" s="43" t="e">
        <f>INDEX(Mets!$B$2:$O$565,MATCH(CONCATENATE($C109,"_EXT"),Mets!$B$2:$B$565,0),COLUMN()-21)</f>
        <v>#N/A</v>
      </c>
      <c r="AI109" s="43" t="e">
        <f>INDEX(Mets!$B$2:$O$565,MATCH(CONCATENATE($C109,"_EXT"),Mets!$B$2:$B$565,0),COLUMN()-21)</f>
        <v>#N/A</v>
      </c>
      <c r="AK109" s="43">
        <f t="shared" si="13"/>
        <v>0</v>
      </c>
      <c r="AL109" s="43" t="str">
        <f t="shared" si="14"/>
        <v>'A102' '0';</v>
      </c>
    </row>
    <row r="110" spans="1:38">
      <c r="A110" s="43" t="str">
        <f>AAs!A105</f>
        <v>A105</v>
      </c>
      <c r="B110" s="43" t="str">
        <f>AAs!B105</f>
        <v>L-threonine_cyt = 2-oxobutanoate_cyt + NH4_cyt</v>
      </c>
      <c r="C110" s="43" t="str">
        <f>AAs!C105</f>
        <v>L-threonine → 2-oxobutanoate_cyt + ammonium</v>
      </c>
      <c r="D110" s="43">
        <f>AAs!D105</f>
        <v>0</v>
      </c>
      <c r="E110" s="43" t="str">
        <f>AAs!E105</f>
        <v>Y</v>
      </c>
      <c r="G110" s="43" t="str">
        <f t="shared" si="15"/>
        <v>A105</v>
      </c>
      <c r="H110" s="43" t="str">
        <f t="shared" si="16"/>
        <v>L-threonine_cyt = 2-oxobutanoate_cyt + NH4_cyt</v>
      </c>
      <c r="I110" s="43" t="s">
        <v>781</v>
      </c>
      <c r="J110" s="43" t="s">
        <v>782</v>
      </c>
      <c r="K110" s="43" t="str">
        <f t="shared" si="12"/>
        <v>-Inf</v>
      </c>
      <c r="L110" s="43" t="s">
        <v>783</v>
      </c>
      <c r="M110" s="43">
        <v>0</v>
      </c>
      <c r="N110" s="43">
        <v>1</v>
      </c>
      <c r="O110" s="43">
        <v>1</v>
      </c>
      <c r="P110" s="43">
        <v>1</v>
      </c>
      <c r="Q110" s="43">
        <v>1</v>
      </c>
      <c r="R110" s="43">
        <v>0.01</v>
      </c>
      <c r="Z110" s="43" t="e">
        <f>INDEX(Mets!$B$2:$O$565,MATCH(CONCATENATE($C110,"_EXT"),Mets!$B$2:$B$565,0),COLUMN()-25)</f>
        <v>#N/A</v>
      </c>
      <c r="AA110" s="43" t="e">
        <f>INDEX(Mets!$B$2:$O$565,MATCH(CONCATENATE($C110,"_EXT"),Mets!$B$2:$B$565,0),COLUMN()-21)</f>
        <v>#N/A</v>
      </c>
      <c r="AB110" s="43" t="e">
        <f>INDEX(Mets!$B$2:$O$565,MATCH(CONCATENATE($C110,"_EXT"),Mets!$B$2:$B$565,0),COLUMN()-21)</f>
        <v>#N/A</v>
      </c>
      <c r="AC110" s="43" t="e">
        <f>INDEX(Mets!$B$2:$O$565,MATCH(CONCATENATE($C110,"_EXT"),Mets!$B$2:$B$565,0),COLUMN()-21)</f>
        <v>#N/A</v>
      </c>
      <c r="AD110" s="43" t="e">
        <f>INDEX(Mets!$B$2:$O$565,MATCH(CONCATENATE($C110,"_EXT"),Mets!$B$2:$B$565,0),COLUMN()-21)</f>
        <v>#N/A</v>
      </c>
      <c r="AE110" s="43" t="e">
        <f>INDEX(Mets!$B$2:$O$565,MATCH(CONCATENATE($C110,"_EXT"),Mets!$B$2:$B$565,0),COLUMN()-21)</f>
        <v>#N/A</v>
      </c>
      <c r="AF110" s="43" t="e">
        <f>INDEX(Mets!$B$2:$O$565,MATCH(CONCATENATE($C110,"_EXT"),Mets!$B$2:$B$565,0),COLUMN()-21)</f>
        <v>#N/A</v>
      </c>
      <c r="AG110" s="43" t="e">
        <f>INDEX(Mets!$B$2:$O$565,MATCH(CONCATENATE($C110,"_EXT"),Mets!$B$2:$B$565,0),COLUMN()-21)</f>
        <v>#N/A</v>
      </c>
      <c r="AH110" s="43" t="e">
        <f>INDEX(Mets!$B$2:$O$565,MATCH(CONCATENATE($C110,"_EXT"),Mets!$B$2:$B$565,0),COLUMN()-21)</f>
        <v>#N/A</v>
      </c>
      <c r="AI110" s="43" t="e">
        <f>INDEX(Mets!$B$2:$O$565,MATCH(CONCATENATE($C110,"_EXT"),Mets!$B$2:$B$565,0),COLUMN()-21)</f>
        <v>#N/A</v>
      </c>
      <c r="AK110" s="43">
        <f t="shared" si="13"/>
        <v>0</v>
      </c>
      <c r="AL110" s="43" t="str">
        <f t="shared" si="14"/>
        <v>'A105' '0';</v>
      </c>
    </row>
    <row r="111" spans="1:38">
      <c r="A111" s="43" t="str">
        <f>AAs!A107</f>
        <v>A107</v>
      </c>
      <c r="B111" s="43" t="str">
        <f>AAs!B107</f>
        <v>2 pyruvate_cyt + H+_cyt = (S)-2-acetolactate_cyt + CO2_cyt</v>
      </c>
      <c r="C111" s="43" t="str">
        <f>AAs!C107</f>
        <v>2 pyruvate_cyt + H+ ↔ (S)-2-acetolactate_cyt + CO2</v>
      </c>
      <c r="D111" s="43">
        <f>AAs!D107</f>
        <v>0</v>
      </c>
      <c r="E111" s="43" t="str">
        <f>AAs!E107</f>
        <v>Y</v>
      </c>
      <c r="G111" s="43" t="str">
        <f t="shared" si="15"/>
        <v>A107</v>
      </c>
      <c r="H111" s="43" t="str">
        <f t="shared" si="16"/>
        <v>2 pyruvate_cyt + H+_cyt = (S)-2-acetolactate_cyt + CO2_cyt</v>
      </c>
      <c r="I111" s="43" t="s">
        <v>781</v>
      </c>
      <c r="J111" s="43" t="s">
        <v>782</v>
      </c>
      <c r="K111" s="43" t="str">
        <f t="shared" si="12"/>
        <v>-Inf</v>
      </c>
      <c r="L111" s="43" t="s">
        <v>783</v>
      </c>
      <c r="M111" s="43">
        <v>0</v>
      </c>
      <c r="N111" s="43">
        <v>1</v>
      </c>
      <c r="O111" s="43">
        <v>1</v>
      </c>
      <c r="P111" s="43">
        <v>1</v>
      </c>
      <c r="Q111" s="43">
        <v>1</v>
      </c>
      <c r="R111" s="43">
        <v>0.01</v>
      </c>
      <c r="Z111" s="43" t="e">
        <f>INDEX(Mets!$B$2:$O$565,MATCH(CONCATENATE($C111,"_EXT"),Mets!$B$2:$B$565,0),COLUMN()-25)</f>
        <v>#N/A</v>
      </c>
      <c r="AA111" s="43" t="e">
        <f>INDEX(Mets!$B$2:$O$565,MATCH(CONCATENATE($C111,"_EXT"),Mets!$B$2:$B$565,0),COLUMN()-21)</f>
        <v>#N/A</v>
      </c>
      <c r="AB111" s="43" t="e">
        <f>INDEX(Mets!$B$2:$O$565,MATCH(CONCATENATE($C111,"_EXT"),Mets!$B$2:$B$565,0),COLUMN()-21)</f>
        <v>#N/A</v>
      </c>
      <c r="AC111" s="43" t="e">
        <f>INDEX(Mets!$B$2:$O$565,MATCH(CONCATENATE($C111,"_EXT"),Mets!$B$2:$B$565,0),COLUMN()-21)</f>
        <v>#N/A</v>
      </c>
      <c r="AD111" s="43" t="e">
        <f>INDEX(Mets!$B$2:$O$565,MATCH(CONCATENATE($C111,"_EXT"),Mets!$B$2:$B$565,0),COLUMN()-21)</f>
        <v>#N/A</v>
      </c>
      <c r="AE111" s="43" t="e">
        <f>INDEX(Mets!$B$2:$O$565,MATCH(CONCATENATE($C111,"_EXT"),Mets!$B$2:$B$565,0),COLUMN()-21)</f>
        <v>#N/A</v>
      </c>
      <c r="AF111" s="43" t="e">
        <f>INDEX(Mets!$B$2:$O$565,MATCH(CONCATENATE($C111,"_EXT"),Mets!$B$2:$B$565,0),COLUMN()-21)</f>
        <v>#N/A</v>
      </c>
      <c r="AG111" s="43" t="e">
        <f>INDEX(Mets!$B$2:$O$565,MATCH(CONCATENATE($C111,"_EXT"),Mets!$B$2:$B$565,0),COLUMN()-21)</f>
        <v>#N/A</v>
      </c>
      <c r="AH111" s="43" t="e">
        <f>INDEX(Mets!$B$2:$O$565,MATCH(CONCATENATE($C111,"_EXT"),Mets!$B$2:$B$565,0),COLUMN()-21)</f>
        <v>#N/A</v>
      </c>
      <c r="AI111" s="43" t="e">
        <f>INDEX(Mets!$B$2:$O$565,MATCH(CONCATENATE($C111,"_EXT"),Mets!$B$2:$B$565,0),COLUMN()-21)</f>
        <v>#N/A</v>
      </c>
      <c r="AK111" s="43">
        <f t="shared" si="13"/>
        <v>0</v>
      </c>
      <c r="AL111" s="43" t="str">
        <f t="shared" si="14"/>
        <v>'A107' '0';</v>
      </c>
    </row>
    <row r="112" spans="1:38">
      <c r="A112" s="43" t="str">
        <f>AAs!A108</f>
        <v>A108</v>
      </c>
      <c r="B112" s="43" t="str">
        <f>AAs!B108</f>
        <v>pyruvate_cyt + 2-oxobutanoate_cyt + H+_cyt = 2-aceto-2-hydroxy-butanoate_cyt + CO2_cyt</v>
      </c>
      <c r="C112" s="43" t="str">
        <f>AAs!C108</f>
        <v>pyruvate_cyt + 2-oxobutanoate_cyt + H+ → 2-aceto-2-hydroxy-butanoate_cyt + CO2</v>
      </c>
      <c r="D112" s="43">
        <f>AAs!D108</f>
        <v>0</v>
      </c>
      <c r="E112" s="43" t="str">
        <f>AAs!E108</f>
        <v>Y</v>
      </c>
      <c r="G112" s="43" t="str">
        <f t="shared" si="15"/>
        <v>A108</v>
      </c>
      <c r="H112" s="43" t="str">
        <f t="shared" si="16"/>
        <v>pyruvate_cyt + 2-oxobutanoate_cyt + H+_cyt = 2-aceto-2-hydroxy-butanoate_cyt + CO2_cyt</v>
      </c>
      <c r="I112" s="43" t="s">
        <v>781</v>
      </c>
      <c r="J112" s="43" t="s">
        <v>782</v>
      </c>
      <c r="K112" s="43" t="str">
        <f t="shared" si="12"/>
        <v>-Inf</v>
      </c>
      <c r="L112" s="43" t="s">
        <v>783</v>
      </c>
      <c r="M112" s="43">
        <v>0</v>
      </c>
      <c r="N112" s="43">
        <v>1</v>
      </c>
      <c r="O112" s="43">
        <v>1</v>
      </c>
      <c r="P112" s="43">
        <v>1</v>
      </c>
      <c r="Q112" s="43">
        <v>1</v>
      </c>
      <c r="R112" s="43">
        <v>0.01</v>
      </c>
      <c r="Z112" s="43" t="e">
        <f>INDEX(Mets!$B$2:$O$565,MATCH(CONCATENATE($C112,"_EXT"),Mets!$B$2:$B$565,0),COLUMN()-25)</f>
        <v>#N/A</v>
      </c>
      <c r="AA112" s="43" t="e">
        <f>INDEX(Mets!$B$2:$O$565,MATCH(CONCATENATE($C112,"_EXT"),Mets!$B$2:$B$565,0),COLUMN()-21)</f>
        <v>#N/A</v>
      </c>
      <c r="AB112" s="43" t="e">
        <f>INDEX(Mets!$B$2:$O$565,MATCH(CONCATENATE($C112,"_EXT"),Mets!$B$2:$B$565,0),COLUMN()-21)</f>
        <v>#N/A</v>
      </c>
      <c r="AC112" s="43" t="e">
        <f>INDEX(Mets!$B$2:$O$565,MATCH(CONCATENATE($C112,"_EXT"),Mets!$B$2:$B$565,0),COLUMN()-21)</f>
        <v>#N/A</v>
      </c>
      <c r="AD112" s="43" t="e">
        <f>INDEX(Mets!$B$2:$O$565,MATCH(CONCATENATE($C112,"_EXT"),Mets!$B$2:$B$565,0),COLUMN()-21)</f>
        <v>#N/A</v>
      </c>
      <c r="AE112" s="43" t="e">
        <f>INDEX(Mets!$B$2:$O$565,MATCH(CONCATENATE($C112,"_EXT"),Mets!$B$2:$B$565,0),COLUMN()-21)</f>
        <v>#N/A</v>
      </c>
      <c r="AF112" s="43" t="e">
        <f>INDEX(Mets!$B$2:$O$565,MATCH(CONCATENATE($C112,"_EXT"),Mets!$B$2:$B$565,0),COLUMN()-21)</f>
        <v>#N/A</v>
      </c>
      <c r="AG112" s="43" t="e">
        <f>INDEX(Mets!$B$2:$O$565,MATCH(CONCATENATE($C112,"_EXT"),Mets!$B$2:$B$565,0),COLUMN()-21)</f>
        <v>#N/A</v>
      </c>
      <c r="AH112" s="43" t="e">
        <f>INDEX(Mets!$B$2:$O$565,MATCH(CONCATENATE($C112,"_EXT"),Mets!$B$2:$B$565,0),COLUMN()-21)</f>
        <v>#N/A</v>
      </c>
      <c r="AI112" s="43" t="e">
        <f>INDEX(Mets!$B$2:$O$565,MATCH(CONCATENATE($C112,"_EXT"),Mets!$B$2:$B$565,0),COLUMN()-21)</f>
        <v>#N/A</v>
      </c>
      <c r="AK112" s="43">
        <f t="shared" si="13"/>
        <v>0</v>
      </c>
      <c r="AL112" s="43" t="str">
        <f t="shared" si="14"/>
        <v>'A108' '0';</v>
      </c>
    </row>
    <row r="113" spans="1:38">
      <c r="A113" s="43" t="str">
        <f>AAs!A110</f>
        <v>A110</v>
      </c>
      <c r="B113" s="43" t="str">
        <f>AAs!B110</f>
        <v>2,3-dihydroxy-3-methylbutanoate_cyt + NADP_cyt = (S)-2-acetolactate_cyt + NADPH_cyt + H+_cyt</v>
      </c>
      <c r="C113" s="43" t="str">
        <f>AAs!C110</f>
        <v>2,3-dihydroxy-3-methylbutanoate_cyt + NADP ↔ (S)-2-acetolactate_cyt + NADPH_cyt + H+</v>
      </c>
      <c r="D113" s="43">
        <f>AAs!D110</f>
        <v>0</v>
      </c>
      <c r="E113" s="43" t="str">
        <f>AAs!E110</f>
        <v>Y</v>
      </c>
      <c r="G113" s="43" t="str">
        <f t="shared" si="15"/>
        <v>A110</v>
      </c>
      <c r="H113" s="43" t="str">
        <f t="shared" si="16"/>
        <v>2,3-dihydroxy-3-methylbutanoate_cyt + NADP_cyt = (S)-2-acetolactate_cyt + NADPH_cyt + H+_cyt</v>
      </c>
      <c r="I113" s="43" t="s">
        <v>781</v>
      </c>
      <c r="J113" s="43" t="s">
        <v>782</v>
      </c>
      <c r="K113" s="43" t="str">
        <f t="shared" si="12"/>
        <v>-Inf</v>
      </c>
      <c r="L113" s="43" t="s">
        <v>783</v>
      </c>
      <c r="M113" s="43">
        <v>0</v>
      </c>
      <c r="N113" s="43">
        <v>1</v>
      </c>
      <c r="O113" s="43">
        <v>1</v>
      </c>
      <c r="P113" s="43">
        <v>1</v>
      </c>
      <c r="Q113" s="43">
        <v>1</v>
      </c>
      <c r="R113" s="43">
        <v>0.01</v>
      </c>
      <c r="Z113" s="43" t="e">
        <f>INDEX(Mets!$B$2:$O$565,MATCH(CONCATENATE($C113,"_EXT"),Mets!$B$2:$B$565,0),COLUMN()-25)</f>
        <v>#N/A</v>
      </c>
      <c r="AA113" s="43" t="e">
        <f>INDEX(Mets!$B$2:$O$565,MATCH(CONCATENATE($C113,"_EXT"),Mets!$B$2:$B$565,0),COLUMN()-21)</f>
        <v>#N/A</v>
      </c>
      <c r="AB113" s="43" t="e">
        <f>INDEX(Mets!$B$2:$O$565,MATCH(CONCATENATE($C113,"_EXT"),Mets!$B$2:$B$565,0),COLUMN()-21)</f>
        <v>#N/A</v>
      </c>
      <c r="AC113" s="43" t="e">
        <f>INDEX(Mets!$B$2:$O$565,MATCH(CONCATENATE($C113,"_EXT"),Mets!$B$2:$B$565,0),COLUMN()-21)</f>
        <v>#N/A</v>
      </c>
      <c r="AD113" s="43" t="e">
        <f>INDEX(Mets!$B$2:$O$565,MATCH(CONCATENATE($C113,"_EXT"),Mets!$B$2:$B$565,0),COLUMN()-21)</f>
        <v>#N/A</v>
      </c>
      <c r="AE113" s="43" t="e">
        <f>INDEX(Mets!$B$2:$O$565,MATCH(CONCATENATE($C113,"_EXT"),Mets!$B$2:$B$565,0),COLUMN()-21)</f>
        <v>#N/A</v>
      </c>
      <c r="AF113" s="43" t="e">
        <f>INDEX(Mets!$B$2:$O$565,MATCH(CONCATENATE($C113,"_EXT"),Mets!$B$2:$B$565,0),COLUMN()-21)</f>
        <v>#N/A</v>
      </c>
      <c r="AG113" s="43" t="e">
        <f>INDEX(Mets!$B$2:$O$565,MATCH(CONCATENATE($C113,"_EXT"),Mets!$B$2:$B$565,0),COLUMN()-21)</f>
        <v>#N/A</v>
      </c>
      <c r="AH113" s="43" t="e">
        <f>INDEX(Mets!$B$2:$O$565,MATCH(CONCATENATE($C113,"_EXT"),Mets!$B$2:$B$565,0),COLUMN()-21)</f>
        <v>#N/A</v>
      </c>
      <c r="AI113" s="43" t="e">
        <f>INDEX(Mets!$B$2:$O$565,MATCH(CONCATENATE($C113,"_EXT"),Mets!$B$2:$B$565,0),COLUMN()-21)</f>
        <v>#N/A</v>
      </c>
      <c r="AK113" s="43">
        <f t="shared" si="13"/>
        <v>0</v>
      </c>
      <c r="AL113" s="43" t="str">
        <f t="shared" si="14"/>
        <v>'A110' '0';</v>
      </c>
    </row>
    <row r="114" spans="1:38">
      <c r="A114" s="43" t="str">
        <f>AAs!A111</f>
        <v>A111</v>
      </c>
      <c r="B114" s="43" t="str">
        <f>AAs!B111</f>
        <v>2,3-dihydroxy-3-methylvalerate_cyt + NADP_cyt = 2-aceto-2-hydroxy-butanoate_cyt + NADPH_cyt + H+_cyt</v>
      </c>
      <c r="C114" s="43" t="str">
        <f>AAs!C111</f>
        <v>2,3-dihydroxy-3-methylvalerate_cyt + NADP ← 2-aceto-2-hydroxy-butanoate_cyt + NADPH_cyt + H+</v>
      </c>
      <c r="D114" s="43">
        <f>AAs!D111</f>
        <v>0</v>
      </c>
      <c r="E114" s="43" t="str">
        <f>AAs!E111</f>
        <v>Y</v>
      </c>
      <c r="G114" s="43" t="str">
        <f t="shared" si="15"/>
        <v>A111</v>
      </c>
      <c r="H114" s="43" t="str">
        <f t="shared" si="16"/>
        <v>2,3-dihydroxy-3-methylvalerate_cyt + NADP_cyt = 2-aceto-2-hydroxy-butanoate_cyt + NADPH_cyt + H+_cyt</v>
      </c>
      <c r="I114" s="43" t="s">
        <v>781</v>
      </c>
      <c r="J114" s="43" t="s">
        <v>782</v>
      </c>
      <c r="K114" s="43" t="str">
        <f t="shared" si="12"/>
        <v>-Inf</v>
      </c>
      <c r="L114" s="43" t="s">
        <v>783</v>
      </c>
      <c r="M114" s="43">
        <v>0</v>
      </c>
      <c r="N114" s="43">
        <v>1</v>
      </c>
      <c r="O114" s="43">
        <v>1</v>
      </c>
      <c r="P114" s="43">
        <v>1</v>
      </c>
      <c r="Q114" s="43">
        <v>1</v>
      </c>
      <c r="R114" s="43">
        <v>0.01</v>
      </c>
      <c r="Z114" s="43" t="e">
        <f>INDEX(Mets!$B$2:$O$565,MATCH(CONCATENATE($C114,"_EXT"),Mets!$B$2:$B$565,0),COLUMN()-25)</f>
        <v>#N/A</v>
      </c>
      <c r="AA114" s="43" t="e">
        <f>INDEX(Mets!$B$2:$O$565,MATCH(CONCATENATE($C114,"_EXT"),Mets!$B$2:$B$565,0),COLUMN()-21)</f>
        <v>#N/A</v>
      </c>
      <c r="AB114" s="43" t="e">
        <f>INDEX(Mets!$B$2:$O$565,MATCH(CONCATENATE($C114,"_EXT"),Mets!$B$2:$B$565,0),COLUMN()-21)</f>
        <v>#N/A</v>
      </c>
      <c r="AC114" s="43" t="e">
        <f>INDEX(Mets!$B$2:$O$565,MATCH(CONCATENATE($C114,"_EXT"),Mets!$B$2:$B$565,0),COLUMN()-21)</f>
        <v>#N/A</v>
      </c>
      <c r="AD114" s="43" t="e">
        <f>INDEX(Mets!$B$2:$O$565,MATCH(CONCATENATE($C114,"_EXT"),Mets!$B$2:$B$565,0),COLUMN()-21)</f>
        <v>#N/A</v>
      </c>
      <c r="AE114" s="43" t="e">
        <f>INDEX(Mets!$B$2:$O$565,MATCH(CONCATENATE($C114,"_EXT"),Mets!$B$2:$B$565,0),COLUMN()-21)</f>
        <v>#N/A</v>
      </c>
      <c r="AF114" s="43" t="e">
        <f>INDEX(Mets!$B$2:$O$565,MATCH(CONCATENATE($C114,"_EXT"),Mets!$B$2:$B$565,0),COLUMN()-21)</f>
        <v>#N/A</v>
      </c>
      <c r="AG114" s="43" t="e">
        <f>INDEX(Mets!$B$2:$O$565,MATCH(CONCATENATE($C114,"_EXT"),Mets!$B$2:$B$565,0),COLUMN()-21)</f>
        <v>#N/A</v>
      </c>
      <c r="AH114" s="43" t="e">
        <f>INDEX(Mets!$B$2:$O$565,MATCH(CONCATENATE($C114,"_EXT"),Mets!$B$2:$B$565,0),COLUMN()-21)</f>
        <v>#N/A</v>
      </c>
      <c r="AI114" s="43" t="e">
        <f>INDEX(Mets!$B$2:$O$565,MATCH(CONCATENATE($C114,"_EXT"),Mets!$B$2:$B$565,0),COLUMN()-21)</f>
        <v>#N/A</v>
      </c>
      <c r="AK114" s="43">
        <f t="shared" si="13"/>
        <v>0</v>
      </c>
      <c r="AL114" s="43" t="str">
        <f t="shared" si="14"/>
        <v>'A111' '0';</v>
      </c>
    </row>
    <row r="115" spans="1:38">
      <c r="A115" s="43" t="str">
        <f>AAs!A113</f>
        <v>A113</v>
      </c>
      <c r="B115" s="43" t="str">
        <f>AAs!B113</f>
        <v>2,3-dihydroxy-3-methylbutanoate_cyt = 3-methyl-2-oxobutanoate_cyt + H2O_cyt</v>
      </c>
      <c r="C115" s="43" t="str">
        <f>AAs!C113</f>
        <v>2,3-dihydroxy-3-methylbutanoate → 3-methyl-2-oxobutanoate_cyt + H2O</v>
      </c>
      <c r="D115" s="43">
        <f>AAs!D113</f>
        <v>0</v>
      </c>
      <c r="E115" s="43" t="str">
        <f>AAs!E113</f>
        <v>Y</v>
      </c>
      <c r="G115" s="43" t="str">
        <f t="shared" si="15"/>
        <v>A113</v>
      </c>
      <c r="H115" s="43" t="str">
        <f t="shared" si="16"/>
        <v>2,3-dihydroxy-3-methylbutanoate_cyt = 3-methyl-2-oxobutanoate_cyt + H2O_cyt</v>
      </c>
      <c r="I115" s="43" t="s">
        <v>781</v>
      </c>
      <c r="J115" s="43" t="s">
        <v>782</v>
      </c>
      <c r="K115" s="43" t="str">
        <f t="shared" si="12"/>
        <v>-Inf</v>
      </c>
      <c r="L115" s="43" t="s">
        <v>783</v>
      </c>
      <c r="M115" s="43">
        <v>0</v>
      </c>
      <c r="N115" s="43">
        <v>1</v>
      </c>
      <c r="O115" s="43">
        <v>1</v>
      </c>
      <c r="P115" s="43">
        <v>1</v>
      </c>
      <c r="Q115" s="43">
        <v>1</v>
      </c>
      <c r="R115" s="43">
        <v>0.01</v>
      </c>
      <c r="Z115" s="43" t="e">
        <f>INDEX(Mets!$B$2:$O$565,MATCH(CONCATENATE($C115,"_EXT"),Mets!$B$2:$B$565,0),COLUMN()-25)</f>
        <v>#N/A</v>
      </c>
      <c r="AA115" s="43" t="e">
        <f>INDEX(Mets!$B$2:$O$565,MATCH(CONCATENATE($C115,"_EXT"),Mets!$B$2:$B$565,0),COLUMN()-21)</f>
        <v>#N/A</v>
      </c>
      <c r="AB115" s="43" t="e">
        <f>INDEX(Mets!$B$2:$O$565,MATCH(CONCATENATE($C115,"_EXT"),Mets!$B$2:$B$565,0),COLUMN()-21)</f>
        <v>#N/A</v>
      </c>
      <c r="AC115" s="43" t="e">
        <f>INDEX(Mets!$B$2:$O$565,MATCH(CONCATENATE($C115,"_EXT"),Mets!$B$2:$B$565,0),COLUMN()-21)</f>
        <v>#N/A</v>
      </c>
      <c r="AD115" s="43" t="e">
        <f>INDEX(Mets!$B$2:$O$565,MATCH(CONCATENATE($C115,"_EXT"),Mets!$B$2:$B$565,0),COLUMN()-21)</f>
        <v>#N/A</v>
      </c>
      <c r="AE115" s="43" t="e">
        <f>INDEX(Mets!$B$2:$O$565,MATCH(CONCATENATE($C115,"_EXT"),Mets!$B$2:$B$565,0),COLUMN()-21)</f>
        <v>#N/A</v>
      </c>
      <c r="AF115" s="43" t="e">
        <f>INDEX(Mets!$B$2:$O$565,MATCH(CONCATENATE($C115,"_EXT"),Mets!$B$2:$B$565,0),COLUMN()-21)</f>
        <v>#N/A</v>
      </c>
      <c r="AG115" s="43" t="e">
        <f>INDEX(Mets!$B$2:$O$565,MATCH(CONCATENATE($C115,"_EXT"),Mets!$B$2:$B$565,0),COLUMN()-21)</f>
        <v>#N/A</v>
      </c>
      <c r="AH115" s="43" t="e">
        <f>INDEX(Mets!$B$2:$O$565,MATCH(CONCATENATE($C115,"_EXT"),Mets!$B$2:$B$565,0),COLUMN()-21)</f>
        <v>#N/A</v>
      </c>
      <c r="AI115" s="43" t="e">
        <f>INDEX(Mets!$B$2:$O$565,MATCH(CONCATENATE($C115,"_EXT"),Mets!$B$2:$B$565,0),COLUMN()-21)</f>
        <v>#N/A</v>
      </c>
      <c r="AK115" s="43">
        <f t="shared" si="13"/>
        <v>0</v>
      </c>
      <c r="AL115" s="43" t="str">
        <f t="shared" si="14"/>
        <v>'A113' '0';</v>
      </c>
    </row>
    <row r="116" spans="1:38">
      <c r="A116" s="43" t="str">
        <f>AAs!A114</f>
        <v>A114</v>
      </c>
      <c r="B116" s="43" t="str">
        <f>AAs!B114</f>
        <v>2,3-dihydroxy-3-methylvalerate_cyt = (S)-3-methyl-2-oxopentanoate_cyt + H2O_cyt</v>
      </c>
      <c r="C116" s="43" t="str">
        <f>AAs!C114</f>
        <v>2,3-dihydroxy-3-methylvalerate → (S)-3-methyl-2-oxopentanoate_cyt + H2O</v>
      </c>
      <c r="D116" s="43">
        <f>AAs!D114</f>
        <v>0</v>
      </c>
      <c r="E116" s="43" t="str">
        <f>AAs!E114</f>
        <v>Y</v>
      </c>
      <c r="G116" s="43" t="str">
        <f t="shared" si="15"/>
        <v>A114</v>
      </c>
      <c r="H116" s="43" t="str">
        <f t="shared" si="16"/>
        <v>2,3-dihydroxy-3-methylvalerate_cyt = (S)-3-methyl-2-oxopentanoate_cyt + H2O_cyt</v>
      </c>
      <c r="I116" s="43" t="s">
        <v>781</v>
      </c>
      <c r="J116" s="43" t="s">
        <v>782</v>
      </c>
      <c r="K116" s="43" t="str">
        <f t="shared" si="12"/>
        <v>-Inf</v>
      </c>
      <c r="L116" s="43" t="s">
        <v>783</v>
      </c>
      <c r="M116" s="43">
        <v>0</v>
      </c>
      <c r="N116" s="43">
        <v>1</v>
      </c>
      <c r="O116" s="43">
        <v>1</v>
      </c>
      <c r="P116" s="43">
        <v>1</v>
      </c>
      <c r="Q116" s="43">
        <v>1</v>
      </c>
      <c r="R116" s="43">
        <v>0.01</v>
      </c>
      <c r="Z116" s="43" t="e">
        <f>INDEX(Mets!$B$2:$O$565,MATCH(CONCATENATE($C116,"_EXT"),Mets!$B$2:$B$565,0),COLUMN()-25)</f>
        <v>#N/A</v>
      </c>
      <c r="AA116" s="43" t="e">
        <f>INDEX(Mets!$B$2:$O$565,MATCH(CONCATENATE($C116,"_EXT"),Mets!$B$2:$B$565,0),COLUMN()-21)</f>
        <v>#N/A</v>
      </c>
      <c r="AB116" s="43" t="e">
        <f>INDEX(Mets!$B$2:$O$565,MATCH(CONCATENATE($C116,"_EXT"),Mets!$B$2:$B$565,0),COLUMN()-21)</f>
        <v>#N/A</v>
      </c>
      <c r="AC116" s="43" t="e">
        <f>INDEX(Mets!$B$2:$O$565,MATCH(CONCATENATE($C116,"_EXT"),Mets!$B$2:$B$565,0),COLUMN()-21)</f>
        <v>#N/A</v>
      </c>
      <c r="AD116" s="43" t="e">
        <f>INDEX(Mets!$B$2:$O$565,MATCH(CONCATENATE($C116,"_EXT"),Mets!$B$2:$B$565,0),COLUMN()-21)</f>
        <v>#N/A</v>
      </c>
      <c r="AE116" s="43" t="e">
        <f>INDEX(Mets!$B$2:$O$565,MATCH(CONCATENATE($C116,"_EXT"),Mets!$B$2:$B$565,0),COLUMN()-21)</f>
        <v>#N/A</v>
      </c>
      <c r="AF116" s="43" t="e">
        <f>INDEX(Mets!$B$2:$O$565,MATCH(CONCATENATE($C116,"_EXT"),Mets!$B$2:$B$565,0),COLUMN()-21)</f>
        <v>#N/A</v>
      </c>
      <c r="AG116" s="43" t="e">
        <f>INDEX(Mets!$B$2:$O$565,MATCH(CONCATENATE($C116,"_EXT"),Mets!$B$2:$B$565,0),COLUMN()-21)</f>
        <v>#N/A</v>
      </c>
      <c r="AH116" s="43" t="e">
        <f>INDEX(Mets!$B$2:$O$565,MATCH(CONCATENATE($C116,"_EXT"),Mets!$B$2:$B$565,0),COLUMN()-21)</f>
        <v>#N/A</v>
      </c>
      <c r="AI116" s="43" t="e">
        <f>INDEX(Mets!$B$2:$O$565,MATCH(CONCATENATE($C116,"_EXT"),Mets!$B$2:$B$565,0),COLUMN()-21)</f>
        <v>#N/A</v>
      </c>
      <c r="AK116" s="43">
        <f t="shared" si="13"/>
        <v>0</v>
      </c>
      <c r="AL116" s="43" t="str">
        <f t="shared" si="14"/>
        <v>'A114' '0';</v>
      </c>
    </row>
    <row r="117" spans="1:38">
      <c r="A117" s="43" t="str">
        <f>AAs!A116</f>
        <v>A116</v>
      </c>
      <c r="B117" s="43" t="str">
        <f>AAs!B116</f>
        <v>L-isoleucine_cyt + 2-oxoglutarate_cyt = L-glutamate_cyt + (S)-3-methyl-2-oxopentanoate_cyt</v>
      </c>
      <c r="C117" s="43" t="str">
        <f>AAs!C116</f>
        <v>L-isoleucine_cyt + 2-oxoglutarate ↔ L-glutamate_cyt + (S)-3-methyl-2-oxopentanoate</v>
      </c>
      <c r="D117" s="43">
        <f>AAs!D116</f>
        <v>0</v>
      </c>
      <c r="E117" s="43" t="str">
        <f>AAs!E116</f>
        <v>Y</v>
      </c>
      <c r="G117" s="43" t="str">
        <f t="shared" si="15"/>
        <v>A116</v>
      </c>
      <c r="H117" s="43" t="str">
        <f t="shared" si="16"/>
        <v>L-isoleucine_cyt + 2-oxoglutarate_cyt = L-glutamate_cyt + (S)-3-methyl-2-oxopentanoate_cyt</v>
      </c>
      <c r="I117" s="43" t="s">
        <v>781</v>
      </c>
      <c r="J117" s="43" t="s">
        <v>782</v>
      </c>
      <c r="K117" s="43" t="str">
        <f t="shared" si="12"/>
        <v>-Inf</v>
      </c>
      <c r="L117" s="43" t="s">
        <v>783</v>
      </c>
      <c r="M117" s="43">
        <v>0</v>
      </c>
      <c r="N117" s="43">
        <v>1</v>
      </c>
      <c r="O117" s="43">
        <v>1</v>
      </c>
      <c r="P117" s="43">
        <v>1</v>
      </c>
      <c r="Q117" s="43">
        <v>1</v>
      </c>
      <c r="R117" s="43">
        <v>0.01</v>
      </c>
      <c r="Z117" s="43" t="e">
        <f>INDEX(Mets!$B$2:$O$565,MATCH(CONCATENATE($C117,"_EXT"),Mets!$B$2:$B$565,0),COLUMN()-25)</f>
        <v>#N/A</v>
      </c>
      <c r="AA117" s="43" t="e">
        <f>INDEX(Mets!$B$2:$O$565,MATCH(CONCATENATE($C117,"_EXT"),Mets!$B$2:$B$565,0),COLUMN()-21)</f>
        <v>#N/A</v>
      </c>
      <c r="AB117" s="43" t="e">
        <f>INDEX(Mets!$B$2:$O$565,MATCH(CONCATENATE($C117,"_EXT"),Mets!$B$2:$B$565,0),COLUMN()-21)</f>
        <v>#N/A</v>
      </c>
      <c r="AC117" s="43" t="e">
        <f>INDEX(Mets!$B$2:$O$565,MATCH(CONCATENATE($C117,"_EXT"),Mets!$B$2:$B$565,0),COLUMN()-21)</f>
        <v>#N/A</v>
      </c>
      <c r="AD117" s="43" t="e">
        <f>INDEX(Mets!$B$2:$O$565,MATCH(CONCATENATE($C117,"_EXT"),Mets!$B$2:$B$565,0),COLUMN()-21)</f>
        <v>#N/A</v>
      </c>
      <c r="AE117" s="43" t="e">
        <f>INDEX(Mets!$B$2:$O$565,MATCH(CONCATENATE($C117,"_EXT"),Mets!$B$2:$B$565,0),COLUMN()-21)</f>
        <v>#N/A</v>
      </c>
      <c r="AF117" s="43" t="e">
        <f>INDEX(Mets!$B$2:$O$565,MATCH(CONCATENATE($C117,"_EXT"),Mets!$B$2:$B$565,0),COLUMN()-21)</f>
        <v>#N/A</v>
      </c>
      <c r="AG117" s="43" t="e">
        <f>INDEX(Mets!$B$2:$O$565,MATCH(CONCATENATE($C117,"_EXT"),Mets!$B$2:$B$565,0),COLUMN()-21)</f>
        <v>#N/A</v>
      </c>
      <c r="AH117" s="43" t="e">
        <f>INDEX(Mets!$B$2:$O$565,MATCH(CONCATENATE($C117,"_EXT"),Mets!$B$2:$B$565,0),COLUMN()-21)</f>
        <v>#N/A</v>
      </c>
      <c r="AI117" s="43" t="e">
        <f>INDEX(Mets!$B$2:$O$565,MATCH(CONCATENATE($C117,"_EXT"),Mets!$B$2:$B$565,0),COLUMN()-21)</f>
        <v>#N/A</v>
      </c>
      <c r="AK117" s="43">
        <f t="shared" si="13"/>
        <v>0</v>
      </c>
      <c r="AL117" s="43" t="str">
        <f t="shared" si="14"/>
        <v>'A116' '0';</v>
      </c>
    </row>
    <row r="118" spans="1:38">
      <c r="A118" s="43" t="str">
        <f>AAs!A117</f>
        <v>A117</v>
      </c>
      <c r="B118" s="43" t="str">
        <f>AAs!B117</f>
        <v>L-leucine_cyt + 2-oxoglutarate_cyt = L-glutamate_cyt + 4-methyl-2-oxopentanoate_cyt</v>
      </c>
      <c r="C118" s="43" t="str">
        <f>AAs!C117</f>
        <v>L-leucine_cyt + 2-oxoglutarate ↔ L-glutamate_cyt + 4-methyl-2-oxopentanoate</v>
      </c>
      <c r="D118" s="43">
        <f>AAs!D117</f>
        <v>0</v>
      </c>
      <c r="E118" s="43" t="str">
        <f>AAs!E117</f>
        <v>Y</v>
      </c>
      <c r="G118" s="43" t="str">
        <f t="shared" si="15"/>
        <v>A117</v>
      </c>
      <c r="H118" s="43" t="str">
        <f t="shared" si="16"/>
        <v>L-leucine_cyt + 2-oxoglutarate_cyt = L-glutamate_cyt + 4-methyl-2-oxopentanoate_cyt</v>
      </c>
      <c r="I118" s="43" t="s">
        <v>781</v>
      </c>
      <c r="J118" s="43" t="s">
        <v>782</v>
      </c>
      <c r="K118" s="43" t="str">
        <f t="shared" si="12"/>
        <v>-Inf</v>
      </c>
      <c r="L118" s="43" t="s">
        <v>783</v>
      </c>
      <c r="M118" s="43">
        <v>0</v>
      </c>
      <c r="N118" s="43">
        <v>1</v>
      </c>
      <c r="O118" s="43">
        <v>1</v>
      </c>
      <c r="P118" s="43">
        <v>1</v>
      </c>
      <c r="Q118" s="43">
        <v>1</v>
      </c>
      <c r="R118" s="43">
        <v>0.01</v>
      </c>
      <c r="Z118" s="43" t="e">
        <f>INDEX(Mets!$B$2:$O$565,MATCH(CONCATENATE($C118,"_EXT"),Mets!$B$2:$B$565,0),COLUMN()-25)</f>
        <v>#N/A</v>
      </c>
      <c r="AA118" s="43" t="e">
        <f>INDEX(Mets!$B$2:$O$565,MATCH(CONCATENATE($C118,"_EXT"),Mets!$B$2:$B$565,0),COLUMN()-21)</f>
        <v>#N/A</v>
      </c>
      <c r="AB118" s="43" t="e">
        <f>INDEX(Mets!$B$2:$O$565,MATCH(CONCATENATE($C118,"_EXT"),Mets!$B$2:$B$565,0),COLUMN()-21)</f>
        <v>#N/A</v>
      </c>
      <c r="AC118" s="43" t="e">
        <f>INDEX(Mets!$B$2:$O$565,MATCH(CONCATENATE($C118,"_EXT"),Mets!$B$2:$B$565,0),COLUMN()-21)</f>
        <v>#N/A</v>
      </c>
      <c r="AD118" s="43" t="e">
        <f>INDEX(Mets!$B$2:$O$565,MATCH(CONCATENATE($C118,"_EXT"),Mets!$B$2:$B$565,0),COLUMN()-21)</f>
        <v>#N/A</v>
      </c>
      <c r="AE118" s="43" t="e">
        <f>INDEX(Mets!$B$2:$O$565,MATCH(CONCATENATE($C118,"_EXT"),Mets!$B$2:$B$565,0),COLUMN()-21)</f>
        <v>#N/A</v>
      </c>
      <c r="AF118" s="43" t="e">
        <f>INDEX(Mets!$B$2:$O$565,MATCH(CONCATENATE($C118,"_EXT"),Mets!$B$2:$B$565,0),COLUMN()-21)</f>
        <v>#N/A</v>
      </c>
      <c r="AG118" s="43" t="e">
        <f>INDEX(Mets!$B$2:$O$565,MATCH(CONCATENATE($C118,"_EXT"),Mets!$B$2:$B$565,0),COLUMN()-21)</f>
        <v>#N/A</v>
      </c>
      <c r="AH118" s="43" t="e">
        <f>INDEX(Mets!$B$2:$O$565,MATCH(CONCATENATE($C118,"_EXT"),Mets!$B$2:$B$565,0),COLUMN()-21)</f>
        <v>#N/A</v>
      </c>
      <c r="AI118" s="43" t="e">
        <f>INDEX(Mets!$B$2:$O$565,MATCH(CONCATENATE($C118,"_EXT"),Mets!$B$2:$B$565,0),COLUMN()-21)</f>
        <v>#N/A</v>
      </c>
      <c r="AK118" s="43">
        <f t="shared" si="13"/>
        <v>0</v>
      </c>
      <c r="AL118" s="43" t="str">
        <f t="shared" si="14"/>
        <v>'A117' '0';</v>
      </c>
    </row>
    <row r="119" spans="1:38">
      <c r="A119" s="43" t="str">
        <f>AAs!A118</f>
        <v>A118</v>
      </c>
      <c r="B119" s="43" t="str">
        <f>AAs!B118</f>
        <v>L-valine_cyt + 2-oxoglutarate_cyt = L-glutamate_cyt + 3-methyl-2-oxobutanoate_cyt</v>
      </c>
      <c r="C119" s="43" t="str">
        <f>AAs!C118</f>
        <v>L-valine_cyt + 2-oxoglutarate ↔ L-glutamate_cyt + 3-methyl-2-oxobutanoate</v>
      </c>
      <c r="D119" s="43">
        <f>AAs!D118</f>
        <v>0</v>
      </c>
      <c r="E119" s="43" t="str">
        <f>AAs!E118</f>
        <v>Y</v>
      </c>
      <c r="G119" s="43" t="str">
        <f t="shared" si="15"/>
        <v>A118</v>
      </c>
      <c r="H119" s="43" t="str">
        <f t="shared" si="16"/>
        <v>L-valine_cyt + 2-oxoglutarate_cyt = L-glutamate_cyt + 3-methyl-2-oxobutanoate_cyt</v>
      </c>
      <c r="I119" s="43" t="s">
        <v>781</v>
      </c>
      <c r="J119" s="43" t="s">
        <v>782</v>
      </c>
      <c r="K119" s="43" t="str">
        <f t="shared" si="12"/>
        <v>-Inf</v>
      </c>
      <c r="L119" s="43" t="s">
        <v>783</v>
      </c>
      <c r="M119" s="43">
        <v>0</v>
      </c>
      <c r="N119" s="43">
        <v>1</v>
      </c>
      <c r="O119" s="43">
        <v>1</v>
      </c>
      <c r="P119" s="43">
        <v>1</v>
      </c>
      <c r="Q119" s="43">
        <v>1</v>
      </c>
      <c r="R119" s="43">
        <v>0.01</v>
      </c>
      <c r="Z119" s="43" t="e">
        <f>INDEX(Mets!$B$2:$O$565,MATCH(CONCATENATE($C119,"_EXT"),Mets!$B$2:$B$565,0),COLUMN()-25)</f>
        <v>#N/A</v>
      </c>
      <c r="AA119" s="43" t="e">
        <f>INDEX(Mets!$B$2:$O$565,MATCH(CONCATENATE($C119,"_EXT"),Mets!$B$2:$B$565,0),COLUMN()-21)</f>
        <v>#N/A</v>
      </c>
      <c r="AB119" s="43" t="e">
        <f>INDEX(Mets!$B$2:$O$565,MATCH(CONCATENATE($C119,"_EXT"),Mets!$B$2:$B$565,0),COLUMN()-21)</f>
        <v>#N/A</v>
      </c>
      <c r="AC119" s="43" t="e">
        <f>INDEX(Mets!$B$2:$O$565,MATCH(CONCATENATE($C119,"_EXT"),Mets!$B$2:$B$565,0),COLUMN()-21)</f>
        <v>#N/A</v>
      </c>
      <c r="AD119" s="43" t="e">
        <f>INDEX(Mets!$B$2:$O$565,MATCH(CONCATENATE($C119,"_EXT"),Mets!$B$2:$B$565,0),COLUMN()-21)</f>
        <v>#N/A</v>
      </c>
      <c r="AE119" s="43" t="e">
        <f>INDEX(Mets!$B$2:$O$565,MATCH(CONCATENATE($C119,"_EXT"),Mets!$B$2:$B$565,0),COLUMN()-21)</f>
        <v>#N/A</v>
      </c>
      <c r="AF119" s="43" t="e">
        <f>INDEX(Mets!$B$2:$O$565,MATCH(CONCATENATE($C119,"_EXT"),Mets!$B$2:$B$565,0),COLUMN()-21)</f>
        <v>#N/A</v>
      </c>
      <c r="AG119" s="43" t="e">
        <f>INDEX(Mets!$B$2:$O$565,MATCH(CONCATENATE($C119,"_EXT"),Mets!$B$2:$B$565,0),COLUMN()-21)</f>
        <v>#N/A</v>
      </c>
      <c r="AH119" s="43" t="e">
        <f>INDEX(Mets!$B$2:$O$565,MATCH(CONCATENATE($C119,"_EXT"),Mets!$B$2:$B$565,0),COLUMN()-21)</f>
        <v>#N/A</v>
      </c>
      <c r="AI119" s="43" t="e">
        <f>INDEX(Mets!$B$2:$O$565,MATCH(CONCATENATE($C119,"_EXT"),Mets!$B$2:$B$565,0),COLUMN()-21)</f>
        <v>#N/A</v>
      </c>
      <c r="AK119" s="43">
        <f t="shared" si="13"/>
        <v>0</v>
      </c>
      <c r="AL119" s="43" t="str">
        <f t="shared" si="14"/>
        <v>'A118' '0';</v>
      </c>
    </row>
    <row r="120" spans="1:38">
      <c r="A120" s="43" t="str">
        <f>AAs!A120</f>
        <v>A120</v>
      </c>
      <c r="B120" s="43" t="str">
        <f>AAs!B120</f>
        <v>3-methyl-2-oxobutanoate_cyt + acetyl-CoA_cyt + H2O_cyt = (2S)-2-isopropylmalate_cyt + CoA_cyt + H+_cyt</v>
      </c>
      <c r="C120" s="43" t="str">
        <f>AAs!C120</f>
        <v>3-methyl-2-oxobutanoate_cyt + acetyl-CoA_cyt + H2O → (2S)-2-isopropylmalate_cyt + coenzyme A_cyt + H+</v>
      </c>
      <c r="D120" s="43">
        <f>AAs!D120</f>
        <v>0</v>
      </c>
      <c r="E120" s="43" t="str">
        <f>AAs!E120</f>
        <v>N</v>
      </c>
      <c r="G120" s="43" t="str">
        <f t="shared" si="15"/>
        <v>A120</v>
      </c>
      <c r="H120" s="43" t="str">
        <f t="shared" si="16"/>
        <v>3-methyl-2-oxobutanoate_cyt + acetyl-CoA_cyt + H2O_cyt = (2S)-2-isopropylmalate_cyt + CoA_cyt + H+_cyt</v>
      </c>
      <c r="I120" s="43" t="s">
        <v>781</v>
      </c>
      <c r="J120" s="43" t="s">
        <v>782</v>
      </c>
      <c r="K120" s="43">
        <f t="shared" si="12"/>
        <v>0</v>
      </c>
      <c r="L120" s="43" t="s">
        <v>783</v>
      </c>
      <c r="M120" s="43">
        <v>0</v>
      </c>
      <c r="N120" s="43">
        <v>1</v>
      </c>
      <c r="O120" s="43">
        <v>1</v>
      </c>
      <c r="P120" s="43">
        <v>1</v>
      </c>
      <c r="Q120" s="43">
        <v>1</v>
      </c>
      <c r="R120" s="43">
        <v>0.01</v>
      </c>
      <c r="Z120" s="43" t="e">
        <f>INDEX(Mets!$B$2:$O$565,MATCH(CONCATENATE($C120,"_EXT"),Mets!$B$2:$B$565,0),COLUMN()-25)</f>
        <v>#N/A</v>
      </c>
      <c r="AA120" s="43" t="e">
        <f>INDEX(Mets!$B$2:$O$565,MATCH(CONCATENATE($C120,"_EXT"),Mets!$B$2:$B$565,0),COLUMN()-21)</f>
        <v>#N/A</v>
      </c>
      <c r="AB120" s="43" t="e">
        <f>INDEX(Mets!$B$2:$O$565,MATCH(CONCATENATE($C120,"_EXT"),Mets!$B$2:$B$565,0),COLUMN()-21)</f>
        <v>#N/A</v>
      </c>
      <c r="AC120" s="43" t="e">
        <f>INDEX(Mets!$B$2:$O$565,MATCH(CONCATENATE($C120,"_EXT"),Mets!$B$2:$B$565,0),COLUMN()-21)</f>
        <v>#N/A</v>
      </c>
      <c r="AD120" s="43" t="e">
        <f>INDEX(Mets!$B$2:$O$565,MATCH(CONCATENATE($C120,"_EXT"),Mets!$B$2:$B$565,0),COLUMN()-21)</f>
        <v>#N/A</v>
      </c>
      <c r="AE120" s="43" t="e">
        <f>INDEX(Mets!$B$2:$O$565,MATCH(CONCATENATE($C120,"_EXT"),Mets!$B$2:$B$565,0),COLUMN()-21)</f>
        <v>#N/A</v>
      </c>
      <c r="AF120" s="43" t="e">
        <f>INDEX(Mets!$B$2:$O$565,MATCH(CONCATENATE($C120,"_EXT"),Mets!$B$2:$B$565,0),COLUMN()-21)</f>
        <v>#N/A</v>
      </c>
      <c r="AG120" s="43" t="e">
        <f>INDEX(Mets!$B$2:$O$565,MATCH(CONCATENATE($C120,"_EXT"),Mets!$B$2:$B$565,0),COLUMN()-21)</f>
        <v>#N/A</v>
      </c>
      <c r="AH120" s="43" t="e">
        <f>INDEX(Mets!$B$2:$O$565,MATCH(CONCATENATE($C120,"_EXT"),Mets!$B$2:$B$565,0),COLUMN()-21)</f>
        <v>#N/A</v>
      </c>
      <c r="AI120" s="43" t="e">
        <f>INDEX(Mets!$B$2:$O$565,MATCH(CONCATENATE($C120,"_EXT"),Mets!$B$2:$B$565,0),COLUMN()-21)</f>
        <v>#N/A</v>
      </c>
      <c r="AK120" s="43">
        <f t="shared" si="13"/>
        <v>0</v>
      </c>
      <c r="AL120" s="43" t="str">
        <f t="shared" si="14"/>
        <v>'A120' '0';</v>
      </c>
    </row>
    <row r="121" spans="1:38">
      <c r="A121" s="43" t="str">
        <f>AAs!A122</f>
        <v>A122</v>
      </c>
      <c r="B121" s="43" t="str">
        <f>AAs!B122</f>
        <v>(2R,3S)-3-isopropylmalate_cyt = (2S)-2-isopropylmalate_cyt</v>
      </c>
      <c r="C121" s="43" t="str">
        <f>AAs!C122</f>
        <v>(2R,3S)-3-isopropylmalate = (2S)-2-isopropylmalate</v>
      </c>
      <c r="D121" s="43">
        <f>AAs!D122</f>
        <v>0</v>
      </c>
      <c r="E121" s="43" t="str">
        <f>AAs!E122</f>
        <v>Y</v>
      </c>
      <c r="G121" s="43" t="str">
        <f t="shared" si="15"/>
        <v>A122</v>
      </c>
      <c r="H121" s="43" t="str">
        <f t="shared" si="16"/>
        <v>(2R,3S)-3-isopropylmalate_cyt = (2S)-2-isopropylmalate_cyt</v>
      </c>
      <c r="I121" s="43" t="s">
        <v>781</v>
      </c>
      <c r="J121" s="43" t="s">
        <v>782</v>
      </c>
      <c r="K121" s="43" t="str">
        <f t="shared" si="12"/>
        <v>-Inf</v>
      </c>
      <c r="L121" s="43" t="s">
        <v>783</v>
      </c>
      <c r="M121" s="43">
        <v>0</v>
      </c>
      <c r="N121" s="43">
        <v>1</v>
      </c>
      <c r="O121" s="43">
        <v>1</v>
      </c>
      <c r="P121" s="43">
        <v>1</v>
      </c>
      <c r="Q121" s="43">
        <v>1</v>
      </c>
      <c r="R121" s="43">
        <v>0.01</v>
      </c>
      <c r="Z121" s="43" t="e">
        <f>INDEX(Mets!$B$2:$O$565,MATCH(CONCATENATE($C121,"_EXT"),Mets!$B$2:$B$565,0),COLUMN()-25)</f>
        <v>#N/A</v>
      </c>
      <c r="AA121" s="43" t="e">
        <f>INDEX(Mets!$B$2:$O$565,MATCH(CONCATENATE($C121,"_EXT"),Mets!$B$2:$B$565,0),COLUMN()-21)</f>
        <v>#N/A</v>
      </c>
      <c r="AB121" s="43" t="e">
        <f>INDEX(Mets!$B$2:$O$565,MATCH(CONCATENATE($C121,"_EXT"),Mets!$B$2:$B$565,0),COLUMN()-21)</f>
        <v>#N/A</v>
      </c>
      <c r="AC121" s="43" t="e">
        <f>INDEX(Mets!$B$2:$O$565,MATCH(CONCATENATE($C121,"_EXT"),Mets!$B$2:$B$565,0),COLUMN()-21)</f>
        <v>#N/A</v>
      </c>
      <c r="AD121" s="43" t="e">
        <f>INDEX(Mets!$B$2:$O$565,MATCH(CONCATENATE($C121,"_EXT"),Mets!$B$2:$B$565,0),COLUMN()-21)</f>
        <v>#N/A</v>
      </c>
      <c r="AE121" s="43" t="e">
        <f>INDEX(Mets!$B$2:$O$565,MATCH(CONCATENATE($C121,"_EXT"),Mets!$B$2:$B$565,0),COLUMN()-21)</f>
        <v>#N/A</v>
      </c>
      <c r="AF121" s="43" t="e">
        <f>INDEX(Mets!$B$2:$O$565,MATCH(CONCATENATE($C121,"_EXT"),Mets!$B$2:$B$565,0),COLUMN()-21)</f>
        <v>#N/A</v>
      </c>
      <c r="AG121" s="43" t="e">
        <f>INDEX(Mets!$B$2:$O$565,MATCH(CONCATENATE($C121,"_EXT"),Mets!$B$2:$B$565,0),COLUMN()-21)</f>
        <v>#N/A</v>
      </c>
      <c r="AH121" s="43" t="e">
        <f>INDEX(Mets!$B$2:$O$565,MATCH(CONCATENATE($C121,"_EXT"),Mets!$B$2:$B$565,0),COLUMN()-21)</f>
        <v>#N/A</v>
      </c>
      <c r="AI121" s="43" t="e">
        <f>INDEX(Mets!$B$2:$O$565,MATCH(CONCATENATE($C121,"_EXT"),Mets!$B$2:$B$565,0),COLUMN()-21)</f>
        <v>#N/A</v>
      </c>
      <c r="AK121" s="43">
        <f t="shared" si="13"/>
        <v>0</v>
      </c>
      <c r="AL121" s="43" t="str">
        <f t="shared" si="14"/>
        <v>'A122' '0';</v>
      </c>
    </row>
    <row r="122" spans="1:38">
      <c r="A122" s="43" t="str">
        <f>AAs!A124</f>
        <v>A124</v>
      </c>
      <c r="B122" s="43" t="str">
        <f>AAs!B124</f>
        <v>(2R,3S)-3-isopropylmalate_cyt + NAD_cyt = 4-methyl-2-oxopentanoate_cyt + CO2_cyt + NADH_cyt</v>
      </c>
      <c r="C122" s="43" t="str">
        <f>AAs!C124</f>
        <v>(2R,3S)-3-isopropylmalate_cyt + NAD = 4-methyl-2-oxopentanoate_cyt + CO2_cyt + NADH</v>
      </c>
      <c r="D122" s="43">
        <f>AAs!D124</f>
        <v>0</v>
      </c>
      <c r="E122" s="43" t="str">
        <f>AAs!E124</f>
        <v>Y</v>
      </c>
      <c r="G122" s="43" t="str">
        <f t="shared" si="15"/>
        <v>A124</v>
      </c>
      <c r="H122" s="43" t="str">
        <f t="shared" si="16"/>
        <v>(2R,3S)-3-isopropylmalate_cyt + NAD_cyt = 4-methyl-2-oxopentanoate_cyt + CO2_cyt + NADH_cyt</v>
      </c>
      <c r="I122" s="43" t="s">
        <v>781</v>
      </c>
      <c r="J122" s="43" t="s">
        <v>782</v>
      </c>
      <c r="K122" s="43" t="str">
        <f t="shared" si="12"/>
        <v>-Inf</v>
      </c>
      <c r="L122" s="43" t="s">
        <v>783</v>
      </c>
      <c r="M122" s="43">
        <v>0</v>
      </c>
      <c r="N122" s="43">
        <v>1</v>
      </c>
      <c r="O122" s="43">
        <v>1</v>
      </c>
      <c r="P122" s="43">
        <v>1</v>
      </c>
      <c r="Q122" s="43">
        <v>1</v>
      </c>
      <c r="R122" s="43">
        <v>0.01</v>
      </c>
      <c r="Z122" s="43" t="e">
        <f>INDEX(Mets!$B$2:$O$565,MATCH(CONCATENATE($C122,"_EXT"),Mets!$B$2:$B$565,0),COLUMN()-25)</f>
        <v>#N/A</v>
      </c>
      <c r="AA122" s="43" t="e">
        <f>INDEX(Mets!$B$2:$O$565,MATCH(CONCATENATE($C122,"_EXT"),Mets!$B$2:$B$565,0),COLUMN()-21)</f>
        <v>#N/A</v>
      </c>
      <c r="AB122" s="43" t="e">
        <f>INDEX(Mets!$B$2:$O$565,MATCH(CONCATENATE($C122,"_EXT"),Mets!$B$2:$B$565,0),COLUMN()-21)</f>
        <v>#N/A</v>
      </c>
      <c r="AC122" s="43" t="e">
        <f>INDEX(Mets!$B$2:$O$565,MATCH(CONCATENATE($C122,"_EXT"),Mets!$B$2:$B$565,0),COLUMN()-21)</f>
        <v>#N/A</v>
      </c>
      <c r="AD122" s="43" t="e">
        <f>INDEX(Mets!$B$2:$O$565,MATCH(CONCATENATE($C122,"_EXT"),Mets!$B$2:$B$565,0),COLUMN()-21)</f>
        <v>#N/A</v>
      </c>
      <c r="AE122" s="43" t="e">
        <f>INDEX(Mets!$B$2:$O$565,MATCH(CONCATENATE($C122,"_EXT"),Mets!$B$2:$B$565,0),COLUMN()-21)</f>
        <v>#N/A</v>
      </c>
      <c r="AF122" s="43" t="e">
        <f>INDEX(Mets!$B$2:$O$565,MATCH(CONCATENATE($C122,"_EXT"),Mets!$B$2:$B$565,0),COLUMN()-21)</f>
        <v>#N/A</v>
      </c>
      <c r="AG122" s="43" t="e">
        <f>INDEX(Mets!$B$2:$O$565,MATCH(CONCATENATE($C122,"_EXT"),Mets!$B$2:$B$565,0),COLUMN()-21)</f>
        <v>#N/A</v>
      </c>
      <c r="AH122" s="43" t="e">
        <f>INDEX(Mets!$B$2:$O$565,MATCH(CONCATENATE($C122,"_EXT"),Mets!$B$2:$B$565,0),COLUMN()-21)</f>
        <v>#N/A</v>
      </c>
      <c r="AI122" s="43" t="e">
        <f>INDEX(Mets!$B$2:$O$565,MATCH(CONCATENATE($C122,"_EXT"),Mets!$B$2:$B$565,0),COLUMN()-21)</f>
        <v>#N/A</v>
      </c>
      <c r="AK122" s="43">
        <f t="shared" si="13"/>
        <v>0</v>
      </c>
      <c r="AL122" s="43" t="str">
        <f t="shared" si="14"/>
        <v>'A124' '0';</v>
      </c>
    </row>
    <row r="123" spans="1:38">
      <c r="A123" s="43" t="str">
        <f>AAs!A128</f>
        <v>A128</v>
      </c>
      <c r="B123" s="43" t="str">
        <f>AAs!B128</f>
        <v>L-glutamate_cyt + pyruvate_cyt = 2-oxoglutarate_cyt + L-alanine_cyt</v>
      </c>
      <c r="C123" s="43" t="str">
        <f>AAs!C128</f>
        <v>2-oxoglutarate_cyt + L-alanine ↔ L-glutamate_cyt + pyruvate</v>
      </c>
      <c r="D123" s="43">
        <f>AAs!D128</f>
        <v>0</v>
      </c>
      <c r="E123" s="43" t="str">
        <f>AAs!E128</f>
        <v>Y</v>
      </c>
      <c r="G123" s="43" t="str">
        <f t="shared" si="15"/>
        <v>A128</v>
      </c>
      <c r="H123" s="43" t="str">
        <f t="shared" si="16"/>
        <v>L-glutamate_cyt + pyruvate_cyt = 2-oxoglutarate_cyt + L-alanine_cyt</v>
      </c>
      <c r="I123" s="43" t="s">
        <v>781</v>
      </c>
      <c r="J123" s="43" t="s">
        <v>782</v>
      </c>
      <c r="K123" s="43" t="str">
        <f t="shared" si="12"/>
        <v>-Inf</v>
      </c>
      <c r="L123" s="43" t="s">
        <v>783</v>
      </c>
      <c r="M123" s="43">
        <v>0</v>
      </c>
      <c r="N123" s="43">
        <v>1</v>
      </c>
      <c r="O123" s="43">
        <v>1</v>
      </c>
      <c r="P123" s="43">
        <v>1</v>
      </c>
      <c r="Q123" s="43">
        <v>1</v>
      </c>
      <c r="R123" s="43">
        <v>0.01</v>
      </c>
      <c r="Z123" s="43" t="e">
        <f>INDEX(Mets!$B$2:$O$565,MATCH(CONCATENATE($C123,"_EXT"),Mets!$B$2:$B$565,0),COLUMN()-25)</f>
        <v>#N/A</v>
      </c>
      <c r="AA123" s="43" t="e">
        <f>INDEX(Mets!$B$2:$O$565,MATCH(CONCATENATE($C123,"_EXT"),Mets!$B$2:$B$565,0),COLUMN()-21)</f>
        <v>#N/A</v>
      </c>
      <c r="AB123" s="43" t="e">
        <f>INDEX(Mets!$B$2:$O$565,MATCH(CONCATENATE($C123,"_EXT"),Mets!$B$2:$B$565,0),COLUMN()-21)</f>
        <v>#N/A</v>
      </c>
      <c r="AC123" s="43" t="e">
        <f>INDEX(Mets!$B$2:$O$565,MATCH(CONCATENATE($C123,"_EXT"),Mets!$B$2:$B$565,0),COLUMN()-21)</f>
        <v>#N/A</v>
      </c>
      <c r="AD123" s="43" t="e">
        <f>INDEX(Mets!$B$2:$O$565,MATCH(CONCATENATE($C123,"_EXT"),Mets!$B$2:$B$565,0),COLUMN()-21)</f>
        <v>#N/A</v>
      </c>
      <c r="AE123" s="43" t="e">
        <f>INDEX(Mets!$B$2:$O$565,MATCH(CONCATENATE($C123,"_EXT"),Mets!$B$2:$B$565,0),COLUMN()-21)</f>
        <v>#N/A</v>
      </c>
      <c r="AF123" s="43" t="e">
        <f>INDEX(Mets!$B$2:$O$565,MATCH(CONCATENATE($C123,"_EXT"),Mets!$B$2:$B$565,0),COLUMN()-21)</f>
        <v>#N/A</v>
      </c>
      <c r="AG123" s="43" t="e">
        <f>INDEX(Mets!$B$2:$O$565,MATCH(CONCATENATE($C123,"_EXT"),Mets!$B$2:$B$565,0),COLUMN()-21)</f>
        <v>#N/A</v>
      </c>
      <c r="AH123" s="43" t="e">
        <f>INDEX(Mets!$B$2:$O$565,MATCH(CONCATENATE($C123,"_EXT"),Mets!$B$2:$B$565,0),COLUMN()-21)</f>
        <v>#N/A</v>
      </c>
      <c r="AI123" s="43" t="e">
        <f>INDEX(Mets!$B$2:$O$565,MATCH(CONCATENATE($C123,"_EXT"),Mets!$B$2:$B$565,0),COLUMN()-21)</f>
        <v>#N/A</v>
      </c>
      <c r="AK123" s="43">
        <f t="shared" si="13"/>
        <v>0</v>
      </c>
      <c r="AL123" s="43" t="str">
        <f t="shared" si="14"/>
        <v>'A128' '0';</v>
      </c>
    </row>
    <row r="124" spans="1:38">
      <c r="A124" s="43" t="str">
        <f>AAs!A130</f>
        <v>A130</v>
      </c>
      <c r="B124" s="43" t="str">
        <f>AAs!B130</f>
        <v>L-arginino-succinate_cyt = L-arginine_cyt + fumarate_cyt</v>
      </c>
      <c r="C124" s="43" t="str">
        <f>AAs!C130</f>
        <v>L-arginino-succinate ↔ L-arginine_cyt + fumarate</v>
      </c>
      <c r="D124" s="43">
        <f>AAs!D130</f>
        <v>0</v>
      </c>
      <c r="E124" s="43" t="str">
        <f>AAs!E130</f>
        <v>Y</v>
      </c>
      <c r="G124" s="43" t="str">
        <f t="shared" si="15"/>
        <v>A130</v>
      </c>
      <c r="H124" s="43" t="str">
        <f t="shared" si="16"/>
        <v>L-arginino-succinate_cyt = L-arginine_cyt + fumarate_cyt</v>
      </c>
      <c r="I124" s="43" t="s">
        <v>781</v>
      </c>
      <c r="J124" s="43" t="s">
        <v>782</v>
      </c>
      <c r="K124" s="43" t="str">
        <f t="shared" ref="K124:K184" si="17">IF(EXACT(E124,"N"),0,"-Inf")</f>
        <v>-Inf</v>
      </c>
      <c r="L124" s="43" t="s">
        <v>783</v>
      </c>
      <c r="M124" s="43">
        <v>0</v>
      </c>
      <c r="N124" s="43">
        <v>1</v>
      </c>
      <c r="O124" s="43">
        <v>1</v>
      </c>
      <c r="P124" s="43">
        <v>1</v>
      </c>
      <c r="Q124" s="43">
        <v>1</v>
      </c>
      <c r="R124" s="43">
        <v>0.01</v>
      </c>
      <c r="Z124" s="43" t="e">
        <f>INDEX(Mets!$B$2:$O$565,MATCH(CONCATENATE($C124,"_EXT"),Mets!$B$2:$B$565,0),COLUMN()-25)</f>
        <v>#N/A</v>
      </c>
      <c r="AA124" s="43" t="e">
        <f>INDEX(Mets!$B$2:$O$565,MATCH(CONCATENATE($C124,"_EXT"),Mets!$B$2:$B$565,0),COLUMN()-21)</f>
        <v>#N/A</v>
      </c>
      <c r="AB124" s="43" t="e">
        <f>INDEX(Mets!$B$2:$O$565,MATCH(CONCATENATE($C124,"_EXT"),Mets!$B$2:$B$565,0),COLUMN()-21)</f>
        <v>#N/A</v>
      </c>
      <c r="AC124" s="43" t="e">
        <f>INDEX(Mets!$B$2:$O$565,MATCH(CONCATENATE($C124,"_EXT"),Mets!$B$2:$B$565,0),COLUMN()-21)</f>
        <v>#N/A</v>
      </c>
      <c r="AD124" s="43" t="e">
        <f>INDEX(Mets!$B$2:$O$565,MATCH(CONCATENATE($C124,"_EXT"),Mets!$B$2:$B$565,0),COLUMN()-21)</f>
        <v>#N/A</v>
      </c>
      <c r="AE124" s="43" t="e">
        <f>INDEX(Mets!$B$2:$O$565,MATCH(CONCATENATE($C124,"_EXT"),Mets!$B$2:$B$565,0),COLUMN()-21)</f>
        <v>#N/A</v>
      </c>
      <c r="AF124" s="43" t="e">
        <f>INDEX(Mets!$B$2:$O$565,MATCH(CONCATENATE($C124,"_EXT"),Mets!$B$2:$B$565,0),COLUMN()-21)</f>
        <v>#N/A</v>
      </c>
      <c r="AG124" s="43" t="e">
        <f>INDEX(Mets!$B$2:$O$565,MATCH(CONCATENATE($C124,"_EXT"),Mets!$B$2:$B$565,0),COLUMN()-21)</f>
        <v>#N/A</v>
      </c>
      <c r="AH124" s="43" t="e">
        <f>INDEX(Mets!$B$2:$O$565,MATCH(CONCATENATE($C124,"_EXT"),Mets!$B$2:$B$565,0),COLUMN()-21)</f>
        <v>#N/A</v>
      </c>
      <c r="AI124" s="43" t="e">
        <f>INDEX(Mets!$B$2:$O$565,MATCH(CONCATENATE($C124,"_EXT"),Mets!$B$2:$B$565,0),COLUMN()-21)</f>
        <v>#N/A</v>
      </c>
      <c r="AK124" s="43">
        <f t="shared" si="13"/>
        <v>0</v>
      </c>
      <c r="AL124" s="43" t="str">
        <f t="shared" si="14"/>
        <v>'A130' '0';</v>
      </c>
    </row>
    <row r="125" spans="1:38">
      <c r="A125" s="43" t="str">
        <f>AAs!A132</f>
        <v>A132</v>
      </c>
      <c r="B125" s="43" t="str">
        <f>AAs!B132</f>
        <v>L-aspartate_cyt + L-citrulline_cyt + ATP_cyt = L-arginino-succinate_cyt + AMP_cyt + diphosphate_cyt + H+_cyt</v>
      </c>
      <c r="C125" s="43" t="str">
        <f>AAs!C132</f>
        <v>L-aspartate_cyt + L-citrulline_cyt + ATP ↔ L-arginino-succinate_cyt + AMP_cyt + diphosphate_cyt + H+</v>
      </c>
      <c r="D125" s="43">
        <f>AAs!D132</f>
        <v>0</v>
      </c>
      <c r="E125" s="43" t="str">
        <f>AAs!E132</f>
        <v>Y</v>
      </c>
      <c r="G125" s="43" t="str">
        <f t="shared" si="15"/>
        <v>A132</v>
      </c>
      <c r="H125" s="43" t="str">
        <f t="shared" si="16"/>
        <v>L-aspartate_cyt + L-citrulline_cyt + ATP_cyt = L-arginino-succinate_cyt + AMP_cyt + diphosphate_cyt + H+_cyt</v>
      </c>
      <c r="I125" s="43" t="s">
        <v>781</v>
      </c>
      <c r="J125" s="43" t="s">
        <v>782</v>
      </c>
      <c r="K125" s="43" t="str">
        <f t="shared" si="17"/>
        <v>-Inf</v>
      </c>
      <c r="L125" s="43" t="s">
        <v>783</v>
      </c>
      <c r="M125" s="43">
        <v>0</v>
      </c>
      <c r="N125" s="43">
        <v>1</v>
      </c>
      <c r="O125" s="43">
        <v>1</v>
      </c>
      <c r="P125" s="43">
        <v>1</v>
      </c>
      <c r="Q125" s="43">
        <v>1</v>
      </c>
      <c r="R125" s="43">
        <v>0.01</v>
      </c>
      <c r="Z125" s="43" t="e">
        <f>INDEX(Mets!$B$2:$O$565,MATCH(CONCATENATE($C125,"_EXT"),Mets!$B$2:$B$565,0),COLUMN()-25)</f>
        <v>#N/A</v>
      </c>
      <c r="AA125" s="43" t="e">
        <f>INDEX(Mets!$B$2:$O$565,MATCH(CONCATENATE($C125,"_EXT"),Mets!$B$2:$B$565,0),COLUMN()-21)</f>
        <v>#N/A</v>
      </c>
      <c r="AB125" s="43" t="e">
        <f>INDEX(Mets!$B$2:$O$565,MATCH(CONCATENATE($C125,"_EXT"),Mets!$B$2:$B$565,0),COLUMN()-21)</f>
        <v>#N/A</v>
      </c>
      <c r="AC125" s="43" t="e">
        <f>INDEX(Mets!$B$2:$O$565,MATCH(CONCATENATE($C125,"_EXT"),Mets!$B$2:$B$565,0),COLUMN()-21)</f>
        <v>#N/A</v>
      </c>
      <c r="AD125" s="43" t="e">
        <f>INDEX(Mets!$B$2:$O$565,MATCH(CONCATENATE($C125,"_EXT"),Mets!$B$2:$B$565,0),COLUMN()-21)</f>
        <v>#N/A</v>
      </c>
      <c r="AE125" s="43" t="e">
        <f>INDEX(Mets!$B$2:$O$565,MATCH(CONCATENATE($C125,"_EXT"),Mets!$B$2:$B$565,0),COLUMN()-21)</f>
        <v>#N/A</v>
      </c>
      <c r="AF125" s="43" t="e">
        <f>INDEX(Mets!$B$2:$O$565,MATCH(CONCATENATE($C125,"_EXT"),Mets!$B$2:$B$565,0),COLUMN()-21)</f>
        <v>#N/A</v>
      </c>
      <c r="AG125" s="43" t="e">
        <f>INDEX(Mets!$B$2:$O$565,MATCH(CONCATENATE($C125,"_EXT"),Mets!$B$2:$B$565,0),COLUMN()-21)</f>
        <v>#N/A</v>
      </c>
      <c r="AH125" s="43" t="e">
        <f>INDEX(Mets!$B$2:$O$565,MATCH(CONCATENATE($C125,"_EXT"),Mets!$B$2:$B$565,0),COLUMN()-21)</f>
        <v>#N/A</v>
      </c>
      <c r="AI125" s="43" t="e">
        <f>INDEX(Mets!$B$2:$O$565,MATCH(CONCATENATE($C125,"_EXT"),Mets!$B$2:$B$565,0),COLUMN()-21)</f>
        <v>#N/A</v>
      </c>
      <c r="AK125" s="43">
        <f t="shared" si="13"/>
        <v>0</v>
      </c>
      <c r="AL125" s="43" t="str">
        <f t="shared" si="14"/>
        <v>'A132' '0';</v>
      </c>
    </row>
    <row r="126" spans="1:38">
      <c r="A126" s="43" t="str">
        <f>AAs!A134</f>
        <v>A134</v>
      </c>
      <c r="B126" s="43" t="str">
        <f>AAs!B134</f>
        <v>L-aspartate_cyt + 2-oxoglutarate_cyt = L-glutamate_cyt + oxaloacetate_cyt</v>
      </c>
      <c r="C126" s="43" t="str">
        <f>AAs!C134</f>
        <v>L-aspartate_cyt + 2-oxoglutarate ↔ L-glutamate_cyt + oxaloacetate</v>
      </c>
      <c r="D126" s="43">
        <f>AAs!D134</f>
        <v>0</v>
      </c>
      <c r="E126" s="43" t="str">
        <f>AAs!E134</f>
        <v>Y</v>
      </c>
      <c r="G126" s="43" t="str">
        <f t="shared" si="15"/>
        <v>A134</v>
      </c>
      <c r="H126" s="43" t="str">
        <f t="shared" si="16"/>
        <v>L-aspartate_cyt + 2-oxoglutarate_cyt = L-glutamate_cyt + oxaloacetate_cyt</v>
      </c>
      <c r="I126" s="43" t="s">
        <v>781</v>
      </c>
      <c r="J126" s="43" t="s">
        <v>782</v>
      </c>
      <c r="K126" s="43" t="str">
        <f t="shared" si="17"/>
        <v>-Inf</v>
      </c>
      <c r="L126" s="43" t="s">
        <v>783</v>
      </c>
      <c r="M126" s="43">
        <v>0</v>
      </c>
      <c r="N126" s="43">
        <v>1</v>
      </c>
      <c r="O126" s="43">
        <v>1</v>
      </c>
      <c r="P126" s="43">
        <v>1</v>
      </c>
      <c r="Q126" s="43">
        <v>1</v>
      </c>
      <c r="R126" s="43">
        <v>0.01</v>
      </c>
      <c r="Z126" s="43" t="e">
        <f>INDEX(Mets!$B$2:$O$565,MATCH(CONCATENATE($C126,"_EXT"),Mets!$B$2:$B$565,0),COLUMN()-25)</f>
        <v>#N/A</v>
      </c>
      <c r="AA126" s="43" t="e">
        <f>INDEX(Mets!$B$2:$O$565,MATCH(CONCATENATE($C126,"_EXT"),Mets!$B$2:$B$565,0),COLUMN()-21)</f>
        <v>#N/A</v>
      </c>
      <c r="AB126" s="43" t="e">
        <f>INDEX(Mets!$B$2:$O$565,MATCH(CONCATENATE($C126,"_EXT"),Mets!$B$2:$B$565,0),COLUMN()-21)</f>
        <v>#N/A</v>
      </c>
      <c r="AC126" s="43" t="e">
        <f>INDEX(Mets!$B$2:$O$565,MATCH(CONCATENATE($C126,"_EXT"),Mets!$B$2:$B$565,0),COLUMN()-21)</f>
        <v>#N/A</v>
      </c>
      <c r="AD126" s="43" t="e">
        <f>INDEX(Mets!$B$2:$O$565,MATCH(CONCATENATE($C126,"_EXT"),Mets!$B$2:$B$565,0),COLUMN()-21)</f>
        <v>#N/A</v>
      </c>
      <c r="AE126" s="43" t="e">
        <f>INDEX(Mets!$B$2:$O$565,MATCH(CONCATENATE($C126,"_EXT"),Mets!$B$2:$B$565,0),COLUMN()-21)</f>
        <v>#N/A</v>
      </c>
      <c r="AF126" s="43" t="e">
        <f>INDEX(Mets!$B$2:$O$565,MATCH(CONCATENATE($C126,"_EXT"),Mets!$B$2:$B$565,0),COLUMN()-21)</f>
        <v>#N/A</v>
      </c>
      <c r="AG126" s="43" t="e">
        <f>INDEX(Mets!$B$2:$O$565,MATCH(CONCATENATE($C126,"_EXT"),Mets!$B$2:$B$565,0),COLUMN()-21)</f>
        <v>#N/A</v>
      </c>
      <c r="AH126" s="43" t="e">
        <f>INDEX(Mets!$B$2:$O$565,MATCH(CONCATENATE($C126,"_EXT"),Mets!$B$2:$B$565,0),COLUMN()-21)</f>
        <v>#N/A</v>
      </c>
      <c r="AI126" s="43" t="e">
        <f>INDEX(Mets!$B$2:$O$565,MATCH(CONCATENATE($C126,"_EXT"),Mets!$B$2:$B$565,0),COLUMN()-21)</f>
        <v>#N/A</v>
      </c>
      <c r="AK126" s="43">
        <f t="shared" si="13"/>
        <v>0</v>
      </c>
      <c r="AL126" s="43" t="str">
        <f t="shared" si="14"/>
        <v>'A134' '0';</v>
      </c>
    </row>
    <row r="127" spans="1:38">
      <c r="A127" s="43" t="str">
        <f>AAs!A137</f>
        <v>A137</v>
      </c>
      <c r="B127" s="43" t="str">
        <f>AAs!B137</f>
        <v>L-glutamine_cyt + L-aspartate_cyt + ATP_cyt + H2O_cyt = L-glutamate_cyt + L-asparagine_cyt + AMP_cyt + diphosphate_cyt + H+_cyt</v>
      </c>
      <c r="C127" s="43" t="str">
        <f>AAs!C137</f>
        <v>L-glutamine_cyt + L-aspartate_cyt + ATP_cyt + H2O → L-glutamate_cyt + L-asparagine_cyt + AMP_cyt + diphosphate_cyt + H+</v>
      </c>
      <c r="D127" s="43">
        <f>AAs!D137</f>
        <v>0</v>
      </c>
      <c r="E127" s="43" t="str">
        <f>AAs!E137</f>
        <v>N</v>
      </c>
      <c r="G127" s="43" t="str">
        <f t="shared" si="15"/>
        <v>A137</v>
      </c>
      <c r="H127" s="43" t="str">
        <f t="shared" si="16"/>
        <v>L-glutamine_cyt + L-aspartate_cyt + ATP_cyt + H2O_cyt = L-glutamate_cyt + L-asparagine_cyt + AMP_cyt + diphosphate_cyt + H+_cyt</v>
      </c>
      <c r="I127" s="43" t="s">
        <v>781</v>
      </c>
      <c r="J127" s="43" t="s">
        <v>782</v>
      </c>
      <c r="K127" s="43">
        <f t="shared" si="17"/>
        <v>0</v>
      </c>
      <c r="L127" s="43" t="s">
        <v>783</v>
      </c>
      <c r="M127" s="43">
        <v>0</v>
      </c>
      <c r="N127" s="43">
        <v>1</v>
      </c>
      <c r="O127" s="43">
        <v>1</v>
      </c>
      <c r="P127" s="43">
        <v>1</v>
      </c>
      <c r="Q127" s="43">
        <v>1</v>
      </c>
      <c r="R127" s="43">
        <v>0.01</v>
      </c>
      <c r="Z127" s="43" t="e">
        <f>INDEX(Mets!$B$2:$O$565,MATCH(CONCATENATE($C127,"_EXT"),Mets!$B$2:$B$565,0),COLUMN()-25)</f>
        <v>#N/A</v>
      </c>
      <c r="AA127" s="43" t="e">
        <f>INDEX(Mets!$B$2:$O$565,MATCH(CONCATENATE($C127,"_EXT"),Mets!$B$2:$B$565,0),COLUMN()-21)</f>
        <v>#N/A</v>
      </c>
      <c r="AB127" s="43" t="e">
        <f>INDEX(Mets!$B$2:$O$565,MATCH(CONCATENATE($C127,"_EXT"),Mets!$B$2:$B$565,0),COLUMN()-21)</f>
        <v>#N/A</v>
      </c>
      <c r="AC127" s="43" t="e">
        <f>INDEX(Mets!$B$2:$O$565,MATCH(CONCATENATE($C127,"_EXT"),Mets!$B$2:$B$565,0),COLUMN()-21)</f>
        <v>#N/A</v>
      </c>
      <c r="AD127" s="43" t="e">
        <f>INDEX(Mets!$B$2:$O$565,MATCH(CONCATENATE($C127,"_EXT"),Mets!$B$2:$B$565,0),COLUMN()-21)</f>
        <v>#N/A</v>
      </c>
      <c r="AE127" s="43" t="e">
        <f>INDEX(Mets!$B$2:$O$565,MATCH(CONCATENATE($C127,"_EXT"),Mets!$B$2:$B$565,0),COLUMN()-21)</f>
        <v>#N/A</v>
      </c>
      <c r="AF127" s="43" t="e">
        <f>INDEX(Mets!$B$2:$O$565,MATCH(CONCATENATE($C127,"_EXT"),Mets!$B$2:$B$565,0),COLUMN()-21)</f>
        <v>#N/A</v>
      </c>
      <c r="AG127" s="43" t="e">
        <f>INDEX(Mets!$B$2:$O$565,MATCH(CONCATENATE($C127,"_EXT"),Mets!$B$2:$B$565,0),COLUMN()-21)</f>
        <v>#N/A</v>
      </c>
      <c r="AH127" s="43" t="e">
        <f>INDEX(Mets!$B$2:$O$565,MATCH(CONCATENATE($C127,"_EXT"),Mets!$B$2:$B$565,0),COLUMN()-21)</f>
        <v>#N/A</v>
      </c>
      <c r="AI127" s="43" t="e">
        <f>INDEX(Mets!$B$2:$O$565,MATCH(CONCATENATE($C127,"_EXT"),Mets!$B$2:$B$565,0),COLUMN()-21)</f>
        <v>#N/A</v>
      </c>
      <c r="AK127" s="43">
        <f t="shared" si="13"/>
        <v>0</v>
      </c>
      <c r="AL127" s="43" t="str">
        <f t="shared" si="14"/>
        <v>'A137' '0';</v>
      </c>
    </row>
    <row r="128" spans="1:38">
      <c r="A128" s="43" t="str">
        <f>AAs!A141</f>
        <v>A141</v>
      </c>
      <c r="B128" s="43" t="str">
        <f>AAs!B141</f>
        <v>NH4_cyt + 2-oxoglutarate_cyt + NADPH_cyt + H+_cyt = L-glutamate_cyt + NADP_cyt + H2O_cyt</v>
      </c>
      <c r="C128" s="43" t="str">
        <f>AAs!C141</f>
        <v>L-glutamate_cyt + NADP_cyt + H2O ↔ ammonium_cyt + 2-oxoglutarate_cyt + NADPH_cyt + H+</v>
      </c>
      <c r="D128" s="43" t="str">
        <f>AAs!D141</f>
        <v>Irreversible for nonaminoaciddegradation simulations</v>
      </c>
      <c r="E128" s="43" t="str">
        <f>AAs!E141</f>
        <v>N</v>
      </c>
      <c r="G128" s="43" t="str">
        <f t="shared" si="15"/>
        <v>A141</v>
      </c>
      <c r="H128" s="43" t="str">
        <f t="shared" si="16"/>
        <v>NH4_cyt + 2-oxoglutarate_cyt + NADPH_cyt + H+_cyt = L-glutamate_cyt + NADP_cyt + H2O_cyt</v>
      </c>
      <c r="I128" s="43" t="s">
        <v>781</v>
      </c>
      <c r="J128" s="43" t="s">
        <v>782</v>
      </c>
      <c r="K128" s="43">
        <f t="shared" si="17"/>
        <v>0</v>
      </c>
      <c r="L128" s="43" t="s">
        <v>783</v>
      </c>
      <c r="M128" s="43">
        <v>0</v>
      </c>
      <c r="N128" s="43">
        <v>1</v>
      </c>
      <c r="O128" s="43">
        <v>1</v>
      </c>
      <c r="P128" s="43">
        <v>1</v>
      </c>
      <c r="Q128" s="43">
        <v>1</v>
      </c>
      <c r="R128" s="43">
        <v>0.01</v>
      </c>
      <c r="Z128" s="43" t="e">
        <f>INDEX(Mets!$B$2:$O$565,MATCH(CONCATENATE($C128,"_EXT"),Mets!$B$2:$B$565,0),COLUMN()-25)</f>
        <v>#N/A</v>
      </c>
      <c r="AA128" s="43" t="e">
        <f>INDEX(Mets!$B$2:$O$565,MATCH(CONCATENATE($C128,"_EXT"),Mets!$B$2:$B$565,0),COLUMN()-21)</f>
        <v>#N/A</v>
      </c>
      <c r="AB128" s="43" t="e">
        <f>INDEX(Mets!$B$2:$O$565,MATCH(CONCATENATE($C128,"_EXT"),Mets!$B$2:$B$565,0),COLUMN()-21)</f>
        <v>#N/A</v>
      </c>
      <c r="AC128" s="43" t="e">
        <f>INDEX(Mets!$B$2:$O$565,MATCH(CONCATENATE($C128,"_EXT"),Mets!$B$2:$B$565,0),COLUMN()-21)</f>
        <v>#N/A</v>
      </c>
      <c r="AD128" s="43" t="e">
        <f>INDEX(Mets!$B$2:$O$565,MATCH(CONCATENATE($C128,"_EXT"),Mets!$B$2:$B$565,0),COLUMN()-21)</f>
        <v>#N/A</v>
      </c>
      <c r="AE128" s="43" t="e">
        <f>INDEX(Mets!$B$2:$O$565,MATCH(CONCATENATE($C128,"_EXT"),Mets!$B$2:$B$565,0),COLUMN()-21)</f>
        <v>#N/A</v>
      </c>
      <c r="AF128" s="43" t="e">
        <f>INDEX(Mets!$B$2:$O$565,MATCH(CONCATENATE($C128,"_EXT"),Mets!$B$2:$B$565,0),COLUMN()-21)</f>
        <v>#N/A</v>
      </c>
      <c r="AG128" s="43" t="e">
        <f>INDEX(Mets!$B$2:$O$565,MATCH(CONCATENATE($C128,"_EXT"),Mets!$B$2:$B$565,0),COLUMN()-21)</f>
        <v>#N/A</v>
      </c>
      <c r="AH128" s="43" t="e">
        <f>INDEX(Mets!$B$2:$O$565,MATCH(CONCATENATE($C128,"_EXT"),Mets!$B$2:$B$565,0),COLUMN()-21)</f>
        <v>#N/A</v>
      </c>
      <c r="AI128" s="43" t="e">
        <f>INDEX(Mets!$B$2:$O$565,MATCH(CONCATENATE($C128,"_EXT"),Mets!$B$2:$B$565,0),COLUMN()-21)</f>
        <v>#N/A</v>
      </c>
      <c r="AK128" s="43">
        <f t="shared" si="13"/>
        <v>0</v>
      </c>
      <c r="AL128" s="43" t="str">
        <f t="shared" si="14"/>
        <v>'A141' '0';</v>
      </c>
    </row>
    <row r="129" spans="1:38">
      <c r="A129" s="43" t="str">
        <f>AAs!A144</f>
        <v>A144</v>
      </c>
      <c r="B129" s="43" t="str">
        <f>AAs!B144</f>
        <v>L-glutamine_cyt + 2-oxoglutarate_cyt + NADH_cyt + H+_cyt = 2 L-glutamate_cyt + NAD_cyt</v>
      </c>
      <c r="C129" s="43" t="str">
        <f>AAs!C144</f>
        <v>2 L-glutamate_cyt + NAD ← L-glutamine_cyt + 2-oxoglutarate_cyt + NADH_cyt + H+</v>
      </c>
      <c r="D129" s="43">
        <f>AAs!D144</f>
        <v>0</v>
      </c>
      <c r="E129" s="43" t="str">
        <f>AAs!E144</f>
        <v>N</v>
      </c>
      <c r="G129" s="43" t="str">
        <f t="shared" si="15"/>
        <v>A144</v>
      </c>
      <c r="H129" s="43" t="str">
        <f t="shared" si="16"/>
        <v>L-glutamine_cyt + 2-oxoglutarate_cyt + NADH_cyt + H+_cyt = 2 L-glutamate_cyt + NAD_cyt</v>
      </c>
      <c r="I129" s="43" t="s">
        <v>781</v>
      </c>
      <c r="J129" s="43" t="s">
        <v>782</v>
      </c>
      <c r="K129" s="43">
        <f t="shared" si="17"/>
        <v>0</v>
      </c>
      <c r="L129" s="43" t="s">
        <v>783</v>
      </c>
      <c r="M129" s="43">
        <v>0</v>
      </c>
      <c r="N129" s="43">
        <v>1</v>
      </c>
      <c r="O129" s="43">
        <v>1</v>
      </c>
      <c r="P129" s="43">
        <v>1</v>
      </c>
      <c r="Q129" s="43">
        <v>1</v>
      </c>
      <c r="R129" s="43">
        <v>0.01</v>
      </c>
      <c r="Z129" s="43" t="e">
        <f>INDEX(Mets!$B$2:$O$565,MATCH(CONCATENATE($C129,"_EXT"),Mets!$B$2:$B$565,0),COLUMN()-25)</f>
        <v>#N/A</v>
      </c>
      <c r="AA129" s="43" t="e">
        <f>INDEX(Mets!$B$2:$O$565,MATCH(CONCATENATE($C129,"_EXT"),Mets!$B$2:$B$565,0),COLUMN()-21)</f>
        <v>#N/A</v>
      </c>
      <c r="AB129" s="43" t="e">
        <f>INDEX(Mets!$B$2:$O$565,MATCH(CONCATENATE($C129,"_EXT"),Mets!$B$2:$B$565,0),COLUMN()-21)</f>
        <v>#N/A</v>
      </c>
      <c r="AC129" s="43" t="e">
        <f>INDEX(Mets!$B$2:$O$565,MATCH(CONCATENATE($C129,"_EXT"),Mets!$B$2:$B$565,0),COLUMN()-21)</f>
        <v>#N/A</v>
      </c>
      <c r="AD129" s="43" t="e">
        <f>INDEX(Mets!$B$2:$O$565,MATCH(CONCATENATE($C129,"_EXT"),Mets!$B$2:$B$565,0),COLUMN()-21)</f>
        <v>#N/A</v>
      </c>
      <c r="AE129" s="43" t="e">
        <f>INDEX(Mets!$B$2:$O$565,MATCH(CONCATENATE($C129,"_EXT"),Mets!$B$2:$B$565,0),COLUMN()-21)</f>
        <v>#N/A</v>
      </c>
      <c r="AF129" s="43" t="e">
        <f>INDEX(Mets!$B$2:$O$565,MATCH(CONCATENATE($C129,"_EXT"),Mets!$B$2:$B$565,0),COLUMN()-21)</f>
        <v>#N/A</v>
      </c>
      <c r="AG129" s="43" t="e">
        <f>INDEX(Mets!$B$2:$O$565,MATCH(CONCATENATE($C129,"_EXT"),Mets!$B$2:$B$565,0),COLUMN()-21)</f>
        <v>#N/A</v>
      </c>
      <c r="AH129" s="43" t="e">
        <f>INDEX(Mets!$B$2:$O$565,MATCH(CONCATENATE($C129,"_EXT"),Mets!$B$2:$B$565,0),COLUMN()-21)</f>
        <v>#N/A</v>
      </c>
      <c r="AI129" s="43" t="e">
        <f>INDEX(Mets!$B$2:$O$565,MATCH(CONCATENATE($C129,"_EXT"),Mets!$B$2:$B$565,0),COLUMN()-21)</f>
        <v>#N/A</v>
      </c>
      <c r="AK129" s="43">
        <f t="shared" si="13"/>
        <v>0</v>
      </c>
      <c r="AL129" s="43" t="str">
        <f t="shared" si="14"/>
        <v>'A144' '0';</v>
      </c>
    </row>
    <row r="130" spans="1:38" s="43" customFormat="1">
      <c r="A130" s="43" t="str">
        <f>AAs!A156</f>
        <v>A156</v>
      </c>
      <c r="B130" s="43" t="str">
        <f>AAs!B156</f>
        <v>NH4_cyt + L-glutamate_cyt + ATP_cyt = L-glutamine_cyt + ADP_cyt + phosphate_cyt + H+_cyt</v>
      </c>
      <c r="C130" s="43" t="str">
        <f>AAs!C156</f>
        <v>ammonium_cyt + L-glutamate_cyt + ATP ↔ L-glutamine_cyt + ADP_cyt + phosphate_cyt + H+</v>
      </c>
      <c r="D130" s="43">
        <f>AAs!D156</f>
        <v>0</v>
      </c>
      <c r="E130" s="43" t="str">
        <f>AAs!E156</f>
        <v>N</v>
      </c>
      <c r="G130" s="43" t="str">
        <f t="shared" si="15"/>
        <v>A156</v>
      </c>
      <c r="H130" s="43" t="str">
        <f t="shared" si="16"/>
        <v>NH4_cyt + L-glutamate_cyt + ATP_cyt = L-glutamine_cyt + ADP_cyt + phosphate_cyt + H+_cyt</v>
      </c>
      <c r="I130" s="43" t="s">
        <v>781</v>
      </c>
      <c r="J130" s="43" t="s">
        <v>782</v>
      </c>
      <c r="K130" s="43">
        <f>IF(EXACT(E130,"N"),0,"-Inf")</f>
        <v>0</v>
      </c>
      <c r="L130" s="43" t="s">
        <v>783</v>
      </c>
      <c r="M130" s="43">
        <v>0</v>
      </c>
      <c r="N130" s="43">
        <v>1</v>
      </c>
      <c r="O130" s="43">
        <v>1</v>
      </c>
      <c r="P130" s="43">
        <v>1</v>
      </c>
      <c r="Q130" s="43">
        <v>1</v>
      </c>
      <c r="R130" s="43">
        <v>0.01</v>
      </c>
      <c r="Z130" s="43" t="e">
        <f>INDEX(Mets!$B$2:$O$565,MATCH(CONCATENATE($C130,"_EXT"),Mets!$B$2:$B$565,0),COLUMN()-25)</f>
        <v>#N/A</v>
      </c>
      <c r="AA130" s="43" t="e">
        <f>INDEX(Mets!$B$2:$O$565,MATCH(CONCATENATE($C130,"_EXT"),Mets!$B$2:$B$565,0),COLUMN()-21)</f>
        <v>#N/A</v>
      </c>
      <c r="AB130" s="43" t="e">
        <f>INDEX(Mets!$B$2:$O$565,MATCH(CONCATENATE($C130,"_EXT"),Mets!$B$2:$B$565,0),COLUMN()-21)</f>
        <v>#N/A</v>
      </c>
      <c r="AC130" s="43" t="e">
        <f>INDEX(Mets!$B$2:$O$565,MATCH(CONCATENATE($C130,"_EXT"),Mets!$B$2:$B$565,0),COLUMN()-21)</f>
        <v>#N/A</v>
      </c>
      <c r="AD130" s="43" t="e">
        <f>INDEX(Mets!$B$2:$O$565,MATCH(CONCATENATE($C130,"_EXT"),Mets!$B$2:$B$565,0),COLUMN()-21)</f>
        <v>#N/A</v>
      </c>
      <c r="AE130" s="43" t="e">
        <f>INDEX(Mets!$B$2:$O$565,MATCH(CONCATENATE($C130,"_EXT"),Mets!$B$2:$B$565,0),COLUMN()-21)</f>
        <v>#N/A</v>
      </c>
      <c r="AF130" s="43" t="e">
        <f>INDEX(Mets!$B$2:$O$565,MATCH(CONCATENATE($C130,"_EXT"),Mets!$B$2:$B$565,0),COLUMN()-21)</f>
        <v>#N/A</v>
      </c>
      <c r="AG130" s="43" t="e">
        <f>INDEX(Mets!$B$2:$O$565,MATCH(CONCATENATE($C130,"_EXT"),Mets!$B$2:$B$565,0),COLUMN()-21)</f>
        <v>#N/A</v>
      </c>
      <c r="AH130" s="43" t="e">
        <f>INDEX(Mets!$B$2:$O$565,MATCH(CONCATENATE($C130,"_EXT"),Mets!$B$2:$B$565,0),COLUMN()-21)</f>
        <v>#N/A</v>
      </c>
      <c r="AI130" s="43" t="e">
        <f>INDEX(Mets!$B$2:$O$565,MATCH(CONCATENATE($C130,"_EXT"),Mets!$B$2:$B$565,0),COLUMN()-21)</f>
        <v>#N/A</v>
      </c>
      <c r="AK130" s="43">
        <f t="shared" si="13"/>
        <v>0</v>
      </c>
      <c r="AL130" s="43" t="str">
        <f t="shared" si="14"/>
        <v>'A156' '0';</v>
      </c>
    </row>
    <row r="131" spans="1:38" s="43" customFormat="1">
      <c r="A131" s="43" t="str">
        <f>AAs!A159</f>
        <v>A159</v>
      </c>
      <c r="B131" s="43" t="str">
        <f>AAs!B159</f>
        <v>L-homoserine_cyt + ATP_cyt = O-phospho-L-homoserine_cyt + ADP_cyt + H+_cyt</v>
      </c>
      <c r="C131" s="43" t="str">
        <f>AAs!C159</f>
        <v>L-homoserine_cyt + ATP → O-phospho-L-homoserine_cyt + ADP_cyt + H+</v>
      </c>
      <c r="D131" s="43">
        <f>AAs!D159</f>
        <v>0</v>
      </c>
      <c r="E131" s="43" t="str">
        <f>AAs!E159</f>
        <v>Y</v>
      </c>
      <c r="G131" s="43" t="str">
        <f t="shared" si="15"/>
        <v>A159</v>
      </c>
      <c r="H131" s="43" t="str">
        <f t="shared" si="16"/>
        <v>L-homoserine_cyt + ATP_cyt = O-phospho-L-homoserine_cyt + ADP_cyt + H+_cyt</v>
      </c>
      <c r="I131" s="43" t="s">
        <v>781</v>
      </c>
      <c r="J131" s="43" t="s">
        <v>782</v>
      </c>
      <c r="K131" s="43" t="str">
        <f>IF(EXACT(E131,"N"),0,"-Inf")</f>
        <v>-Inf</v>
      </c>
      <c r="L131" s="43" t="s">
        <v>783</v>
      </c>
      <c r="M131" s="43">
        <v>0</v>
      </c>
      <c r="N131" s="43">
        <v>1</v>
      </c>
      <c r="O131" s="43">
        <v>1</v>
      </c>
      <c r="P131" s="43">
        <v>1</v>
      </c>
      <c r="Q131" s="43">
        <v>1</v>
      </c>
      <c r="R131" s="43">
        <v>0.01</v>
      </c>
      <c r="Z131" s="43" t="e">
        <f>INDEX(Mets!$B$2:$O$565,MATCH(CONCATENATE($C131,"_EXT"),Mets!$B$2:$B$565,0),COLUMN()-25)</f>
        <v>#N/A</v>
      </c>
      <c r="AA131" s="43" t="e">
        <f>INDEX(Mets!$B$2:$O$565,MATCH(CONCATENATE($C131,"_EXT"),Mets!$B$2:$B$565,0),COLUMN()-21)</f>
        <v>#N/A</v>
      </c>
      <c r="AB131" s="43" t="e">
        <f>INDEX(Mets!$B$2:$O$565,MATCH(CONCATENATE($C131,"_EXT"),Mets!$B$2:$B$565,0),COLUMN()-21)</f>
        <v>#N/A</v>
      </c>
      <c r="AC131" s="43" t="e">
        <f>INDEX(Mets!$B$2:$O$565,MATCH(CONCATENATE($C131,"_EXT"),Mets!$B$2:$B$565,0),COLUMN()-21)</f>
        <v>#N/A</v>
      </c>
      <c r="AD131" s="43" t="e">
        <f>INDEX(Mets!$B$2:$O$565,MATCH(CONCATENATE($C131,"_EXT"),Mets!$B$2:$B$565,0),COLUMN()-21)</f>
        <v>#N/A</v>
      </c>
      <c r="AE131" s="43" t="e">
        <f>INDEX(Mets!$B$2:$O$565,MATCH(CONCATENATE($C131,"_EXT"),Mets!$B$2:$B$565,0),COLUMN()-21)</f>
        <v>#N/A</v>
      </c>
      <c r="AF131" s="43" t="e">
        <f>INDEX(Mets!$B$2:$O$565,MATCH(CONCATENATE($C131,"_EXT"),Mets!$B$2:$B$565,0),COLUMN()-21)</f>
        <v>#N/A</v>
      </c>
      <c r="AG131" s="43" t="e">
        <f>INDEX(Mets!$B$2:$O$565,MATCH(CONCATENATE($C131,"_EXT"),Mets!$B$2:$B$565,0),COLUMN()-21)</f>
        <v>#N/A</v>
      </c>
      <c r="AH131" s="43" t="e">
        <f>INDEX(Mets!$B$2:$O$565,MATCH(CONCATENATE($C131,"_EXT"),Mets!$B$2:$B$565,0),COLUMN()-21)</f>
        <v>#N/A</v>
      </c>
      <c r="AI131" s="43" t="e">
        <f>INDEX(Mets!$B$2:$O$565,MATCH(CONCATENATE($C131,"_EXT"),Mets!$B$2:$B$565,0),COLUMN()-21)</f>
        <v>#N/A</v>
      </c>
      <c r="AK131" s="43">
        <f t="shared" ref="AK131:AK194" si="18">IF(ISNA(AA131),0,AA131)</f>
        <v>0</v>
      </c>
      <c r="AL131" s="43" t="str">
        <f t="shared" ref="AL131:AL194" si="19">CONCATENATE("'",G131,"' '",AK131,"';")</f>
        <v>'A159' '0';</v>
      </c>
    </row>
    <row r="132" spans="1:38">
      <c r="A132" s="43" t="str">
        <f>AAs!A161</f>
        <v>A161</v>
      </c>
      <c r="B132" s="43" t="str">
        <f>AAs!B161</f>
        <v>O-phospho-L-homoserine_cyt + H2O_cyt = L-threonine_cyt + phosphate_cyt</v>
      </c>
      <c r="C132" s="43" t="str">
        <f>AAs!C161</f>
        <v>O-phospho-L-homoserine_cyt + H2O → L-threonine_cyt + phosphate</v>
      </c>
      <c r="D132" s="43">
        <f>AAs!D161</f>
        <v>0</v>
      </c>
      <c r="E132" s="43" t="str">
        <f>AAs!E161</f>
        <v>N</v>
      </c>
      <c r="G132" s="43" t="str">
        <f t="shared" ref="G132:G196" si="20">A132</f>
        <v>A161</v>
      </c>
      <c r="H132" s="43" t="str">
        <f t="shared" ref="H132:H196" si="21">B132</f>
        <v>O-phospho-L-homoserine_cyt + H2O_cyt = L-threonine_cyt + phosphate_cyt</v>
      </c>
      <c r="I132" s="43" t="s">
        <v>781</v>
      </c>
      <c r="J132" s="43" t="s">
        <v>782</v>
      </c>
      <c r="K132" s="43">
        <f t="shared" si="17"/>
        <v>0</v>
      </c>
      <c r="L132" s="43" t="s">
        <v>783</v>
      </c>
      <c r="M132" s="43">
        <v>0</v>
      </c>
      <c r="N132" s="43">
        <v>1</v>
      </c>
      <c r="O132" s="43">
        <v>1</v>
      </c>
      <c r="P132" s="43">
        <v>1</v>
      </c>
      <c r="Q132" s="43">
        <v>1</v>
      </c>
      <c r="R132" s="43">
        <v>0.01</v>
      </c>
      <c r="Z132" s="43" t="e">
        <f>INDEX(Mets!$B$2:$O$565,MATCH(CONCATENATE($C132,"_EXT"),Mets!$B$2:$B$565,0),COLUMN()-25)</f>
        <v>#N/A</v>
      </c>
      <c r="AA132" s="43" t="e">
        <f>INDEX(Mets!$B$2:$O$565,MATCH(CONCATENATE($C132,"_EXT"),Mets!$B$2:$B$565,0),COLUMN()-21)</f>
        <v>#N/A</v>
      </c>
      <c r="AB132" s="43" t="e">
        <f>INDEX(Mets!$B$2:$O$565,MATCH(CONCATENATE($C132,"_EXT"),Mets!$B$2:$B$565,0),COLUMN()-21)</f>
        <v>#N/A</v>
      </c>
      <c r="AC132" s="43" t="e">
        <f>INDEX(Mets!$B$2:$O$565,MATCH(CONCATENATE($C132,"_EXT"),Mets!$B$2:$B$565,0),COLUMN()-21)</f>
        <v>#N/A</v>
      </c>
      <c r="AD132" s="43" t="e">
        <f>INDEX(Mets!$B$2:$O$565,MATCH(CONCATENATE($C132,"_EXT"),Mets!$B$2:$B$565,0),COLUMN()-21)</f>
        <v>#N/A</v>
      </c>
      <c r="AE132" s="43" t="e">
        <f>INDEX(Mets!$B$2:$O$565,MATCH(CONCATENATE($C132,"_EXT"),Mets!$B$2:$B$565,0),COLUMN()-21)</f>
        <v>#N/A</v>
      </c>
      <c r="AF132" s="43" t="e">
        <f>INDEX(Mets!$B$2:$O$565,MATCH(CONCATENATE($C132,"_EXT"),Mets!$B$2:$B$565,0),COLUMN()-21)</f>
        <v>#N/A</v>
      </c>
      <c r="AG132" s="43" t="e">
        <f>INDEX(Mets!$B$2:$O$565,MATCH(CONCATENATE($C132,"_EXT"),Mets!$B$2:$B$565,0),COLUMN()-21)</f>
        <v>#N/A</v>
      </c>
      <c r="AH132" s="43" t="e">
        <f>INDEX(Mets!$B$2:$O$565,MATCH(CONCATENATE($C132,"_EXT"),Mets!$B$2:$B$565,0),COLUMN()-21)</f>
        <v>#N/A</v>
      </c>
      <c r="AI132" s="43" t="e">
        <f>INDEX(Mets!$B$2:$O$565,MATCH(CONCATENATE($C132,"_EXT"),Mets!$B$2:$B$565,0),COLUMN()-21)</f>
        <v>#N/A</v>
      </c>
      <c r="AK132" s="43">
        <f t="shared" si="18"/>
        <v>0</v>
      </c>
      <c r="AL132" s="43" t="str">
        <f t="shared" si="19"/>
        <v>'A161' '0';</v>
      </c>
    </row>
    <row r="133" spans="1:38">
      <c r="A133" s="43" t="str">
        <f>AAs!A165</f>
        <v>A165</v>
      </c>
      <c r="B133" s="43" t="str">
        <f>AAs!B165</f>
        <v>3-phospho-D-glycerate_cyt + NAD_cyt = 3-phospho-hydroxypyruvate_cyt + NADH_cyt + H+_cyt</v>
      </c>
      <c r="C133" s="43" t="str">
        <f>AAs!C165</f>
        <v>3-phospho-D-glycerate_cyt + NAD ↔ 3-phospho-hydroxypyruvate_cyt + NADH_cyt + H+</v>
      </c>
      <c r="D133" s="43">
        <f>AAs!D165</f>
        <v>0</v>
      </c>
      <c r="E133" s="43" t="str">
        <f>AAs!E165</f>
        <v>Y</v>
      </c>
      <c r="G133" s="43" t="str">
        <f t="shared" si="20"/>
        <v>A165</v>
      </c>
      <c r="H133" s="43" t="str">
        <f t="shared" si="21"/>
        <v>3-phospho-D-glycerate_cyt + NAD_cyt = 3-phospho-hydroxypyruvate_cyt + NADH_cyt + H+_cyt</v>
      </c>
      <c r="I133" s="43" t="s">
        <v>781</v>
      </c>
      <c r="J133" s="43" t="s">
        <v>782</v>
      </c>
      <c r="K133" s="43" t="str">
        <f t="shared" si="17"/>
        <v>-Inf</v>
      </c>
      <c r="L133" s="43" t="s">
        <v>783</v>
      </c>
      <c r="M133" s="43">
        <v>0</v>
      </c>
      <c r="N133" s="43">
        <v>1</v>
      </c>
      <c r="O133" s="43">
        <v>1</v>
      </c>
      <c r="P133" s="43">
        <v>1</v>
      </c>
      <c r="Q133" s="43">
        <v>1</v>
      </c>
      <c r="R133" s="43">
        <v>0.01</v>
      </c>
      <c r="Z133" s="43" t="e">
        <f>INDEX(Mets!$B$2:$O$565,MATCH(CONCATENATE($C133,"_EXT"),Mets!$B$2:$B$565,0),COLUMN()-25)</f>
        <v>#N/A</v>
      </c>
      <c r="AA133" s="43" t="e">
        <f>INDEX(Mets!$B$2:$O$565,MATCH(CONCATENATE($C133,"_EXT"),Mets!$B$2:$B$565,0),COLUMN()-21)</f>
        <v>#N/A</v>
      </c>
      <c r="AB133" s="43" t="e">
        <f>INDEX(Mets!$B$2:$O$565,MATCH(CONCATENATE($C133,"_EXT"),Mets!$B$2:$B$565,0),COLUMN()-21)</f>
        <v>#N/A</v>
      </c>
      <c r="AC133" s="43" t="e">
        <f>INDEX(Mets!$B$2:$O$565,MATCH(CONCATENATE($C133,"_EXT"),Mets!$B$2:$B$565,0),COLUMN()-21)</f>
        <v>#N/A</v>
      </c>
      <c r="AD133" s="43" t="e">
        <f>INDEX(Mets!$B$2:$O$565,MATCH(CONCATENATE($C133,"_EXT"),Mets!$B$2:$B$565,0),COLUMN()-21)</f>
        <v>#N/A</v>
      </c>
      <c r="AE133" s="43" t="e">
        <f>INDEX(Mets!$B$2:$O$565,MATCH(CONCATENATE($C133,"_EXT"),Mets!$B$2:$B$565,0),COLUMN()-21)</f>
        <v>#N/A</v>
      </c>
      <c r="AF133" s="43" t="e">
        <f>INDEX(Mets!$B$2:$O$565,MATCH(CONCATENATE($C133,"_EXT"),Mets!$B$2:$B$565,0),COLUMN()-21)</f>
        <v>#N/A</v>
      </c>
      <c r="AG133" s="43" t="e">
        <f>INDEX(Mets!$B$2:$O$565,MATCH(CONCATENATE($C133,"_EXT"),Mets!$B$2:$B$565,0),COLUMN()-21)</f>
        <v>#N/A</v>
      </c>
      <c r="AH133" s="43" t="e">
        <f>INDEX(Mets!$B$2:$O$565,MATCH(CONCATENATE($C133,"_EXT"),Mets!$B$2:$B$565,0),COLUMN()-21)</f>
        <v>#N/A</v>
      </c>
      <c r="AI133" s="43" t="e">
        <f>INDEX(Mets!$B$2:$O$565,MATCH(CONCATENATE($C133,"_EXT"),Mets!$B$2:$B$565,0),COLUMN()-21)</f>
        <v>#N/A</v>
      </c>
      <c r="AK133" s="43">
        <f t="shared" si="18"/>
        <v>0</v>
      </c>
      <c r="AL133" s="43" t="str">
        <f t="shared" si="19"/>
        <v>'A165' '0';</v>
      </c>
    </row>
    <row r="134" spans="1:38">
      <c r="A134" s="43" t="str">
        <f>AAs!A168</f>
        <v>A168</v>
      </c>
      <c r="B134" s="43" t="str">
        <f>AAs!B168</f>
        <v>3-phospho-L-serine_cyt + 2-oxoglutarate_cyt = L-glutamate_cyt + 3-phospho-hydroxypyruvate_cyt</v>
      </c>
      <c r="C134" s="43" t="str">
        <f>AAs!C168</f>
        <v>3-phospho-L-serine_cyt + 2-oxoglutarate ↔ L-glutamate_cyt + 3-phospho-hydroxypyruvate</v>
      </c>
      <c r="D134" s="43">
        <f>AAs!D168</f>
        <v>0</v>
      </c>
      <c r="E134" s="43" t="str">
        <f>AAs!E168</f>
        <v>Y</v>
      </c>
      <c r="G134" s="43" t="str">
        <f t="shared" si="20"/>
        <v>A168</v>
      </c>
      <c r="H134" s="43" t="str">
        <f t="shared" si="21"/>
        <v>3-phospho-L-serine_cyt + 2-oxoglutarate_cyt = L-glutamate_cyt + 3-phospho-hydroxypyruvate_cyt</v>
      </c>
      <c r="I134" s="43" t="s">
        <v>781</v>
      </c>
      <c r="J134" s="43" t="s">
        <v>782</v>
      </c>
      <c r="K134" s="43" t="str">
        <f t="shared" si="17"/>
        <v>-Inf</v>
      </c>
      <c r="L134" s="43" t="s">
        <v>783</v>
      </c>
      <c r="M134" s="43">
        <v>0</v>
      </c>
      <c r="N134" s="43">
        <v>1</v>
      </c>
      <c r="O134" s="43">
        <v>1</v>
      </c>
      <c r="P134" s="43">
        <v>1</v>
      </c>
      <c r="Q134" s="43">
        <v>1</v>
      </c>
      <c r="R134" s="43">
        <v>0.01</v>
      </c>
      <c r="Z134" s="43" t="e">
        <f>INDEX(Mets!$B$2:$O$565,MATCH(CONCATENATE($C134,"_EXT"),Mets!$B$2:$B$565,0),COLUMN()-25)</f>
        <v>#N/A</v>
      </c>
      <c r="AA134" s="43" t="e">
        <f>INDEX(Mets!$B$2:$O$565,MATCH(CONCATENATE($C134,"_EXT"),Mets!$B$2:$B$565,0),COLUMN()-21)</f>
        <v>#N/A</v>
      </c>
      <c r="AB134" s="43" t="e">
        <f>INDEX(Mets!$B$2:$O$565,MATCH(CONCATENATE($C134,"_EXT"),Mets!$B$2:$B$565,0),COLUMN()-21)</f>
        <v>#N/A</v>
      </c>
      <c r="AC134" s="43" t="e">
        <f>INDEX(Mets!$B$2:$O$565,MATCH(CONCATENATE($C134,"_EXT"),Mets!$B$2:$B$565,0),COLUMN()-21)</f>
        <v>#N/A</v>
      </c>
      <c r="AD134" s="43" t="e">
        <f>INDEX(Mets!$B$2:$O$565,MATCH(CONCATENATE($C134,"_EXT"),Mets!$B$2:$B$565,0),COLUMN()-21)</f>
        <v>#N/A</v>
      </c>
      <c r="AE134" s="43" t="e">
        <f>INDEX(Mets!$B$2:$O$565,MATCH(CONCATENATE($C134,"_EXT"),Mets!$B$2:$B$565,0),COLUMN()-21)</f>
        <v>#N/A</v>
      </c>
      <c r="AF134" s="43" t="e">
        <f>INDEX(Mets!$B$2:$O$565,MATCH(CONCATENATE($C134,"_EXT"),Mets!$B$2:$B$565,0),COLUMN()-21)</f>
        <v>#N/A</v>
      </c>
      <c r="AG134" s="43" t="e">
        <f>INDEX(Mets!$B$2:$O$565,MATCH(CONCATENATE($C134,"_EXT"),Mets!$B$2:$B$565,0),COLUMN()-21)</f>
        <v>#N/A</v>
      </c>
      <c r="AH134" s="43" t="e">
        <f>INDEX(Mets!$B$2:$O$565,MATCH(CONCATENATE($C134,"_EXT"),Mets!$B$2:$B$565,0),COLUMN()-21)</f>
        <v>#N/A</v>
      </c>
      <c r="AI134" s="43" t="e">
        <f>INDEX(Mets!$B$2:$O$565,MATCH(CONCATENATE($C134,"_EXT"),Mets!$B$2:$B$565,0),COLUMN()-21)</f>
        <v>#N/A</v>
      </c>
      <c r="AK134" s="43">
        <f t="shared" si="18"/>
        <v>0</v>
      </c>
      <c r="AL134" s="43" t="str">
        <f t="shared" si="19"/>
        <v>'A168' '0';</v>
      </c>
    </row>
    <row r="135" spans="1:38">
      <c r="A135" s="43" t="str">
        <f>AAs!A170</f>
        <v>A170</v>
      </c>
      <c r="B135" s="43" t="str">
        <f>AAs!B170</f>
        <v>3-phospho-L-serine_cyt + H2O_cyt = L-serine_cyt + phosphate_cyt</v>
      </c>
      <c r="C135" s="43" t="str">
        <f>AAs!C170</f>
        <v>3-phospho-L-serine_cyt + H2O → L-serine_cyt + phosphate</v>
      </c>
      <c r="D135" s="43">
        <f>AAs!D170</f>
        <v>0</v>
      </c>
      <c r="E135" s="43" t="str">
        <f>AAs!E170</f>
        <v>N</v>
      </c>
      <c r="G135" s="43" t="str">
        <f t="shared" si="20"/>
        <v>A170</v>
      </c>
      <c r="H135" s="43" t="str">
        <f t="shared" si="21"/>
        <v>3-phospho-L-serine_cyt + H2O_cyt = L-serine_cyt + phosphate_cyt</v>
      </c>
      <c r="I135" s="43" t="s">
        <v>781</v>
      </c>
      <c r="J135" s="43" t="s">
        <v>782</v>
      </c>
      <c r="K135" s="43">
        <f t="shared" si="17"/>
        <v>0</v>
      </c>
      <c r="L135" s="43" t="s">
        <v>783</v>
      </c>
      <c r="M135" s="43">
        <v>0</v>
      </c>
      <c r="N135" s="43">
        <v>1</v>
      </c>
      <c r="O135" s="43">
        <v>1</v>
      </c>
      <c r="P135" s="43">
        <v>1</v>
      </c>
      <c r="Q135" s="43">
        <v>1</v>
      </c>
      <c r="R135" s="43">
        <v>0.01</v>
      </c>
      <c r="Z135" s="43" t="e">
        <f>INDEX(Mets!$B$2:$O$565,MATCH(CONCATENATE($C135,"_EXT"),Mets!$B$2:$B$565,0),COLUMN()-25)</f>
        <v>#N/A</v>
      </c>
      <c r="AA135" s="43" t="e">
        <f>INDEX(Mets!$B$2:$O$565,MATCH(CONCATENATE($C135,"_EXT"),Mets!$B$2:$B$565,0),COLUMN()-21)</f>
        <v>#N/A</v>
      </c>
      <c r="AB135" s="43" t="e">
        <f>INDEX(Mets!$B$2:$O$565,MATCH(CONCATENATE($C135,"_EXT"),Mets!$B$2:$B$565,0),COLUMN()-21)</f>
        <v>#N/A</v>
      </c>
      <c r="AC135" s="43" t="e">
        <f>INDEX(Mets!$B$2:$O$565,MATCH(CONCATENATE($C135,"_EXT"),Mets!$B$2:$B$565,0),COLUMN()-21)</f>
        <v>#N/A</v>
      </c>
      <c r="AD135" s="43" t="e">
        <f>INDEX(Mets!$B$2:$O$565,MATCH(CONCATENATE($C135,"_EXT"),Mets!$B$2:$B$565,0),COLUMN()-21)</f>
        <v>#N/A</v>
      </c>
      <c r="AE135" s="43" t="e">
        <f>INDEX(Mets!$B$2:$O$565,MATCH(CONCATENATE($C135,"_EXT"),Mets!$B$2:$B$565,0),COLUMN()-21)</f>
        <v>#N/A</v>
      </c>
      <c r="AF135" s="43" t="e">
        <f>INDEX(Mets!$B$2:$O$565,MATCH(CONCATENATE($C135,"_EXT"),Mets!$B$2:$B$565,0),COLUMN()-21)</f>
        <v>#N/A</v>
      </c>
      <c r="AG135" s="43" t="e">
        <f>INDEX(Mets!$B$2:$O$565,MATCH(CONCATENATE($C135,"_EXT"),Mets!$B$2:$B$565,0),COLUMN()-21)</f>
        <v>#N/A</v>
      </c>
      <c r="AH135" s="43" t="e">
        <f>INDEX(Mets!$B$2:$O$565,MATCH(CONCATENATE($C135,"_EXT"),Mets!$B$2:$B$565,0),COLUMN()-21)</f>
        <v>#N/A</v>
      </c>
      <c r="AI135" s="43" t="e">
        <f>INDEX(Mets!$B$2:$O$565,MATCH(CONCATENATE($C135,"_EXT"),Mets!$B$2:$B$565,0),COLUMN()-21)</f>
        <v>#N/A</v>
      </c>
      <c r="AK135" s="43">
        <f t="shared" si="18"/>
        <v>0</v>
      </c>
      <c r="AL135" s="43" t="str">
        <f t="shared" si="19"/>
        <v>'A170' '0';</v>
      </c>
    </row>
    <row r="136" spans="1:38" s="43" customFormat="1">
      <c r="A136" s="43" t="str">
        <f>AAs!A172</f>
        <v>A172</v>
      </c>
      <c r="B136" s="43" t="str">
        <f>AAs!B172</f>
        <v>L-threonine_cyt = acetaldehyde_cyt + glycine_cyt</v>
      </c>
      <c r="C136" s="43" t="str">
        <f>AAs!C172</f>
        <v>L-threonine → acetaldehyde_cyt + glycine</v>
      </c>
      <c r="D136" s="43" t="str">
        <f>AAs!D172</f>
        <v>Treated as irreversible</v>
      </c>
      <c r="E136" s="43" t="str">
        <f>AAs!E172</f>
        <v>N</v>
      </c>
      <c r="G136" s="43" t="str">
        <f t="shared" si="20"/>
        <v>A172</v>
      </c>
      <c r="H136" s="43" t="str">
        <f t="shared" si="21"/>
        <v>L-threonine_cyt = acetaldehyde_cyt + glycine_cyt</v>
      </c>
      <c r="I136" s="43" t="s">
        <v>781</v>
      </c>
      <c r="J136" s="43" t="s">
        <v>782</v>
      </c>
      <c r="K136" s="43">
        <f>IF(EXACT(E136,"N"),0,"-Inf")</f>
        <v>0</v>
      </c>
      <c r="L136" s="43" t="s">
        <v>783</v>
      </c>
      <c r="M136" s="43">
        <v>0</v>
      </c>
      <c r="N136" s="43">
        <v>1</v>
      </c>
      <c r="O136" s="43">
        <v>1</v>
      </c>
      <c r="P136" s="43">
        <v>1</v>
      </c>
      <c r="Q136" s="43">
        <v>1</v>
      </c>
      <c r="R136" s="43">
        <v>0.01</v>
      </c>
      <c r="Z136" s="43" t="e">
        <f>INDEX(Mets!$B$2:$O$565,MATCH(CONCATENATE($C136,"_EXT"),Mets!$B$2:$B$565,0),COLUMN()-25)</f>
        <v>#N/A</v>
      </c>
      <c r="AA136" s="43" t="e">
        <f>INDEX(Mets!$B$2:$O$565,MATCH(CONCATENATE($C136,"_EXT"),Mets!$B$2:$B$565,0),COLUMN()-21)</f>
        <v>#N/A</v>
      </c>
      <c r="AB136" s="43" t="e">
        <f>INDEX(Mets!$B$2:$O$565,MATCH(CONCATENATE($C136,"_EXT"),Mets!$B$2:$B$565,0),COLUMN()-21)</f>
        <v>#N/A</v>
      </c>
      <c r="AC136" s="43" t="e">
        <f>INDEX(Mets!$B$2:$O$565,MATCH(CONCATENATE($C136,"_EXT"),Mets!$B$2:$B$565,0),COLUMN()-21)</f>
        <v>#N/A</v>
      </c>
      <c r="AD136" s="43" t="e">
        <f>INDEX(Mets!$B$2:$O$565,MATCH(CONCATENATE($C136,"_EXT"),Mets!$B$2:$B$565,0),COLUMN()-21)</f>
        <v>#N/A</v>
      </c>
      <c r="AE136" s="43" t="e">
        <f>INDEX(Mets!$B$2:$O$565,MATCH(CONCATENATE($C136,"_EXT"),Mets!$B$2:$B$565,0),COLUMN()-21)</f>
        <v>#N/A</v>
      </c>
      <c r="AF136" s="43" t="e">
        <f>INDEX(Mets!$B$2:$O$565,MATCH(CONCATENATE($C136,"_EXT"),Mets!$B$2:$B$565,0),COLUMN()-21)</f>
        <v>#N/A</v>
      </c>
      <c r="AG136" s="43" t="e">
        <f>INDEX(Mets!$B$2:$O$565,MATCH(CONCATENATE($C136,"_EXT"),Mets!$B$2:$B$565,0),COLUMN()-21)</f>
        <v>#N/A</v>
      </c>
      <c r="AH136" s="43" t="e">
        <f>INDEX(Mets!$B$2:$O$565,MATCH(CONCATENATE($C136,"_EXT"),Mets!$B$2:$B$565,0),COLUMN()-21)</f>
        <v>#N/A</v>
      </c>
      <c r="AI136" s="43" t="e">
        <f>INDEX(Mets!$B$2:$O$565,MATCH(CONCATENATE($C136,"_EXT"),Mets!$B$2:$B$565,0),COLUMN()-21)</f>
        <v>#N/A</v>
      </c>
      <c r="AK136" s="43">
        <f t="shared" si="18"/>
        <v>0</v>
      </c>
      <c r="AL136" s="43" t="str">
        <f t="shared" si="19"/>
        <v>'A172' '0';</v>
      </c>
    </row>
    <row r="137" spans="1:38">
      <c r="A137" s="43" t="str">
        <f>AAs!A175</f>
        <v>A175</v>
      </c>
      <c r="B137" s="43" t="str">
        <f>AAs!B175</f>
        <v>L-serine_cyt + THF_cyt = glycine_cyt + 5,10-methyleneTHF_cyt + H2O_cyt</v>
      </c>
      <c r="C137" s="43" t="str">
        <f>AAs!C175</f>
        <v>L-serine_cyt + tetrahydrofolate ↔ glycine_cyt + 5,10-methylenetetrahydrofolate_cyt + H2O</v>
      </c>
      <c r="D137" s="43">
        <f>AAs!D175</f>
        <v>0</v>
      </c>
      <c r="E137" s="43" t="str">
        <f>AAs!E175</f>
        <v>Y</v>
      </c>
      <c r="G137" s="43" t="str">
        <f t="shared" si="20"/>
        <v>A175</v>
      </c>
      <c r="H137" s="43" t="str">
        <f t="shared" si="21"/>
        <v>L-serine_cyt + THF_cyt = glycine_cyt + 5,10-methyleneTHF_cyt + H2O_cyt</v>
      </c>
      <c r="I137" s="43" t="s">
        <v>781</v>
      </c>
      <c r="J137" s="43" t="s">
        <v>782</v>
      </c>
      <c r="K137" s="43" t="str">
        <f t="shared" si="17"/>
        <v>-Inf</v>
      </c>
      <c r="L137" s="43" t="s">
        <v>783</v>
      </c>
      <c r="M137" s="43">
        <v>0</v>
      </c>
      <c r="N137" s="43">
        <v>1</v>
      </c>
      <c r="O137" s="43">
        <v>1</v>
      </c>
      <c r="P137" s="43">
        <v>1</v>
      </c>
      <c r="Q137" s="43">
        <v>1</v>
      </c>
      <c r="R137" s="43">
        <v>0.01</v>
      </c>
      <c r="Z137" s="43" t="e">
        <f>INDEX(Mets!$B$2:$O$565,MATCH(CONCATENATE($C137,"_EXT"),Mets!$B$2:$B$565,0),COLUMN()-25)</f>
        <v>#N/A</v>
      </c>
      <c r="AA137" s="43" t="e">
        <f>INDEX(Mets!$B$2:$O$565,MATCH(CONCATENATE($C137,"_EXT"),Mets!$B$2:$B$565,0),COLUMN()-21)</f>
        <v>#N/A</v>
      </c>
      <c r="AB137" s="43" t="e">
        <f>INDEX(Mets!$B$2:$O$565,MATCH(CONCATENATE($C137,"_EXT"),Mets!$B$2:$B$565,0),COLUMN()-21)</f>
        <v>#N/A</v>
      </c>
      <c r="AC137" s="43" t="e">
        <f>INDEX(Mets!$B$2:$O$565,MATCH(CONCATENATE($C137,"_EXT"),Mets!$B$2:$B$565,0),COLUMN()-21)</f>
        <v>#N/A</v>
      </c>
      <c r="AD137" s="43" t="e">
        <f>INDEX(Mets!$B$2:$O$565,MATCH(CONCATENATE($C137,"_EXT"),Mets!$B$2:$B$565,0),COLUMN()-21)</f>
        <v>#N/A</v>
      </c>
      <c r="AE137" s="43" t="e">
        <f>INDEX(Mets!$B$2:$O$565,MATCH(CONCATENATE($C137,"_EXT"),Mets!$B$2:$B$565,0),COLUMN()-21)</f>
        <v>#N/A</v>
      </c>
      <c r="AF137" s="43" t="e">
        <f>INDEX(Mets!$B$2:$O$565,MATCH(CONCATENATE($C137,"_EXT"),Mets!$B$2:$B$565,0),COLUMN()-21)</f>
        <v>#N/A</v>
      </c>
      <c r="AG137" s="43" t="e">
        <f>INDEX(Mets!$B$2:$O$565,MATCH(CONCATENATE($C137,"_EXT"),Mets!$B$2:$B$565,0),COLUMN()-21)</f>
        <v>#N/A</v>
      </c>
      <c r="AH137" s="43" t="e">
        <f>INDEX(Mets!$B$2:$O$565,MATCH(CONCATENATE($C137,"_EXT"),Mets!$B$2:$B$565,0),COLUMN()-21)</f>
        <v>#N/A</v>
      </c>
      <c r="AI137" s="43" t="e">
        <f>INDEX(Mets!$B$2:$O$565,MATCH(CONCATENATE($C137,"_EXT"),Mets!$B$2:$B$565,0),COLUMN()-21)</f>
        <v>#N/A</v>
      </c>
      <c r="AK137" s="43">
        <f t="shared" si="18"/>
        <v>0</v>
      </c>
      <c r="AL137" s="43" t="str">
        <f t="shared" si="19"/>
        <v>'A175' '0';</v>
      </c>
    </row>
    <row r="138" spans="1:38">
      <c r="A138" s="43" t="str">
        <f>AAs!A177</f>
        <v>A177</v>
      </c>
      <c r="B138" s="43" t="str">
        <f>AAs!B177</f>
        <v>glycine_cyt + THF_cyt + NAD_cyt = NH4_cyt + CO2_cyt + 5,10-methyleneTHF_cyt + NADH_cyt</v>
      </c>
      <c r="C138" s="43" t="str">
        <f>AAs!C177</f>
        <v xml:space="preserve">glycine_cyt + tetrahydrofolate_cyt + NAD ↔ ammonium_cyt + CO2_cyt + 5,10-methylenetetrahydrofolate_cyt + NADH </v>
      </c>
      <c r="D138" s="43" t="str">
        <f>AAs!D177</f>
        <v>Treated as irreversible</v>
      </c>
      <c r="E138" s="43" t="str">
        <f>AAs!E177</f>
        <v>N</v>
      </c>
      <c r="G138" s="43" t="str">
        <f t="shared" si="20"/>
        <v>A177</v>
      </c>
      <c r="H138" s="43" t="str">
        <f t="shared" si="21"/>
        <v>glycine_cyt + THF_cyt + NAD_cyt = NH4_cyt + CO2_cyt + 5,10-methyleneTHF_cyt + NADH_cyt</v>
      </c>
      <c r="I138" s="43" t="s">
        <v>781</v>
      </c>
      <c r="J138" s="43" t="s">
        <v>782</v>
      </c>
      <c r="K138" s="43">
        <f t="shared" si="17"/>
        <v>0</v>
      </c>
      <c r="L138" s="43" t="s">
        <v>783</v>
      </c>
      <c r="M138" s="43">
        <v>0</v>
      </c>
      <c r="N138" s="43">
        <v>1</v>
      </c>
      <c r="O138" s="43">
        <v>1</v>
      </c>
      <c r="P138" s="43">
        <v>1</v>
      </c>
      <c r="Q138" s="43">
        <v>1</v>
      </c>
      <c r="R138" s="43">
        <v>0.01</v>
      </c>
      <c r="Z138" s="43" t="e">
        <f>INDEX(Mets!$B$2:$O$565,MATCH(CONCATENATE($C138,"_EXT"),Mets!$B$2:$B$565,0),COLUMN()-25)</f>
        <v>#N/A</v>
      </c>
      <c r="AA138" s="43" t="e">
        <f>INDEX(Mets!$B$2:$O$565,MATCH(CONCATENATE($C138,"_EXT"),Mets!$B$2:$B$565,0),COLUMN()-21)</f>
        <v>#N/A</v>
      </c>
      <c r="AB138" s="43" t="e">
        <f>INDEX(Mets!$B$2:$O$565,MATCH(CONCATENATE($C138,"_EXT"),Mets!$B$2:$B$565,0),COLUMN()-21)</f>
        <v>#N/A</v>
      </c>
      <c r="AC138" s="43" t="e">
        <f>INDEX(Mets!$B$2:$O$565,MATCH(CONCATENATE($C138,"_EXT"),Mets!$B$2:$B$565,0),COLUMN()-21)</f>
        <v>#N/A</v>
      </c>
      <c r="AD138" s="43" t="e">
        <f>INDEX(Mets!$B$2:$O$565,MATCH(CONCATENATE($C138,"_EXT"),Mets!$B$2:$B$565,0),COLUMN()-21)</f>
        <v>#N/A</v>
      </c>
      <c r="AE138" s="43" t="e">
        <f>INDEX(Mets!$B$2:$O$565,MATCH(CONCATENATE($C138,"_EXT"),Mets!$B$2:$B$565,0),COLUMN()-21)</f>
        <v>#N/A</v>
      </c>
      <c r="AF138" s="43" t="e">
        <f>INDEX(Mets!$B$2:$O$565,MATCH(CONCATENATE($C138,"_EXT"),Mets!$B$2:$B$565,0),COLUMN()-21)</f>
        <v>#N/A</v>
      </c>
      <c r="AG138" s="43" t="e">
        <f>INDEX(Mets!$B$2:$O$565,MATCH(CONCATENATE($C138,"_EXT"),Mets!$B$2:$B$565,0),COLUMN()-21)</f>
        <v>#N/A</v>
      </c>
      <c r="AH138" s="43" t="e">
        <f>INDEX(Mets!$B$2:$O$565,MATCH(CONCATENATE($C138,"_EXT"),Mets!$B$2:$B$565,0),COLUMN()-21)</f>
        <v>#N/A</v>
      </c>
      <c r="AI138" s="43" t="e">
        <f>INDEX(Mets!$B$2:$O$565,MATCH(CONCATENATE($C138,"_EXT"),Mets!$B$2:$B$565,0),COLUMN()-21)</f>
        <v>#N/A</v>
      </c>
      <c r="AK138" s="43">
        <f t="shared" si="18"/>
        <v>0</v>
      </c>
      <c r="AL138" s="43" t="str">
        <f t="shared" si="19"/>
        <v>'A177' '0';</v>
      </c>
    </row>
    <row r="139" spans="1:38">
      <c r="A139" s="43" t="str">
        <f>AAs!A182</f>
        <v>A182</v>
      </c>
      <c r="B139" s="43" t="str">
        <f>AAs!B182</f>
        <v>L-aspartate_cyt + ATP_cyt = L-aspartyl-4-phosphate_cyt + ADP_cyt</v>
      </c>
      <c r="C139" s="43" t="str">
        <f>AAs!C182</f>
        <v>L-aspartate_cyt + ATP ↔ L-aspartyl-4-phosphate_cyt + ADP</v>
      </c>
      <c r="D139" s="43">
        <f>AAs!D182</f>
        <v>0</v>
      </c>
      <c r="E139" s="43" t="str">
        <f>AAs!E182</f>
        <v>Y</v>
      </c>
      <c r="G139" s="43" t="str">
        <f t="shared" si="20"/>
        <v>A182</v>
      </c>
      <c r="H139" s="43" t="str">
        <f t="shared" si="21"/>
        <v>L-aspartate_cyt + ATP_cyt = L-aspartyl-4-phosphate_cyt + ADP_cyt</v>
      </c>
      <c r="I139" s="43" t="s">
        <v>781</v>
      </c>
      <c r="J139" s="43" t="s">
        <v>782</v>
      </c>
      <c r="K139" s="43" t="str">
        <f t="shared" si="17"/>
        <v>-Inf</v>
      </c>
      <c r="L139" s="43" t="s">
        <v>783</v>
      </c>
      <c r="M139" s="43">
        <v>0</v>
      </c>
      <c r="N139" s="43">
        <v>1</v>
      </c>
      <c r="O139" s="43">
        <v>1</v>
      </c>
      <c r="P139" s="43">
        <v>1</v>
      </c>
      <c r="Q139" s="43">
        <v>1</v>
      </c>
      <c r="R139" s="43">
        <v>0.01</v>
      </c>
      <c r="Z139" s="43" t="e">
        <f>INDEX(Mets!$B$2:$O$565,MATCH(CONCATENATE($C139,"_EXT"),Mets!$B$2:$B$565,0),COLUMN()-25)</f>
        <v>#N/A</v>
      </c>
      <c r="AA139" s="43" t="e">
        <f>INDEX(Mets!$B$2:$O$565,MATCH(CONCATENATE($C139,"_EXT"),Mets!$B$2:$B$565,0),COLUMN()-21)</f>
        <v>#N/A</v>
      </c>
      <c r="AB139" s="43" t="e">
        <f>INDEX(Mets!$B$2:$O$565,MATCH(CONCATENATE($C139,"_EXT"),Mets!$B$2:$B$565,0),COLUMN()-21)</f>
        <v>#N/A</v>
      </c>
      <c r="AC139" s="43" t="e">
        <f>INDEX(Mets!$B$2:$O$565,MATCH(CONCATENATE($C139,"_EXT"),Mets!$B$2:$B$565,0),COLUMN()-21)</f>
        <v>#N/A</v>
      </c>
      <c r="AD139" s="43" t="e">
        <f>INDEX(Mets!$B$2:$O$565,MATCH(CONCATENATE($C139,"_EXT"),Mets!$B$2:$B$565,0),COLUMN()-21)</f>
        <v>#N/A</v>
      </c>
      <c r="AE139" s="43" t="e">
        <f>INDEX(Mets!$B$2:$O$565,MATCH(CONCATENATE($C139,"_EXT"),Mets!$B$2:$B$565,0),COLUMN()-21)</f>
        <v>#N/A</v>
      </c>
      <c r="AF139" s="43" t="e">
        <f>INDEX(Mets!$B$2:$O$565,MATCH(CONCATENATE($C139,"_EXT"),Mets!$B$2:$B$565,0),COLUMN()-21)</f>
        <v>#N/A</v>
      </c>
      <c r="AG139" s="43" t="e">
        <f>INDEX(Mets!$B$2:$O$565,MATCH(CONCATENATE($C139,"_EXT"),Mets!$B$2:$B$565,0),COLUMN()-21)</f>
        <v>#N/A</v>
      </c>
      <c r="AH139" s="43" t="e">
        <f>INDEX(Mets!$B$2:$O$565,MATCH(CONCATENATE($C139,"_EXT"),Mets!$B$2:$B$565,0),COLUMN()-21)</f>
        <v>#N/A</v>
      </c>
      <c r="AI139" s="43" t="e">
        <f>INDEX(Mets!$B$2:$O$565,MATCH(CONCATENATE($C139,"_EXT"),Mets!$B$2:$B$565,0),COLUMN()-21)</f>
        <v>#N/A</v>
      </c>
      <c r="AK139" s="43">
        <f t="shared" si="18"/>
        <v>0</v>
      </c>
      <c r="AL139" s="43" t="str">
        <f t="shared" si="19"/>
        <v>'A182' '0';</v>
      </c>
    </row>
    <row r="140" spans="1:38">
      <c r="A140" s="43" t="str">
        <f>AAs!A184</f>
        <v>A184</v>
      </c>
      <c r="B140" s="43" t="str">
        <f>AAs!B184</f>
        <v>L-aspartate-semialdehyde_cyt + NADP_cyt + phosphate_cyt = L-aspartyl-4-phosphate_cyt + NADPH_cyt + H+_cyt</v>
      </c>
      <c r="C140" s="43" t="str">
        <f>AAs!C184</f>
        <v>L-aspartate-semialdehyde_cyt + NADP_cyt + phosphate ↔ L-aspartyl-4-phosphate_cyt + NADPH_cyt + H+</v>
      </c>
      <c r="D140" s="43">
        <f>AAs!D184</f>
        <v>0</v>
      </c>
      <c r="E140" s="43" t="str">
        <f>AAs!E184</f>
        <v>Y</v>
      </c>
      <c r="G140" s="43" t="str">
        <f t="shared" si="20"/>
        <v>A184</v>
      </c>
      <c r="H140" s="43" t="str">
        <f t="shared" si="21"/>
        <v>L-aspartate-semialdehyde_cyt + NADP_cyt + phosphate_cyt = L-aspartyl-4-phosphate_cyt + NADPH_cyt + H+_cyt</v>
      </c>
      <c r="I140" s="43" t="s">
        <v>781</v>
      </c>
      <c r="J140" s="43" t="s">
        <v>782</v>
      </c>
      <c r="K140" s="43" t="str">
        <f t="shared" si="17"/>
        <v>-Inf</v>
      </c>
      <c r="L140" s="43" t="s">
        <v>783</v>
      </c>
      <c r="M140" s="43">
        <v>0</v>
      </c>
      <c r="N140" s="43">
        <v>1</v>
      </c>
      <c r="O140" s="43">
        <v>1</v>
      </c>
      <c r="P140" s="43">
        <v>1</v>
      </c>
      <c r="Q140" s="43">
        <v>1</v>
      </c>
      <c r="R140" s="43">
        <v>0.01</v>
      </c>
      <c r="Z140" s="43" t="e">
        <f>INDEX(Mets!$B$2:$O$565,MATCH(CONCATENATE($C140,"_EXT"),Mets!$B$2:$B$565,0),COLUMN()-25)</f>
        <v>#N/A</v>
      </c>
      <c r="AA140" s="43" t="e">
        <f>INDEX(Mets!$B$2:$O$565,MATCH(CONCATENATE($C140,"_EXT"),Mets!$B$2:$B$565,0),COLUMN()-21)</f>
        <v>#N/A</v>
      </c>
      <c r="AB140" s="43" t="e">
        <f>INDEX(Mets!$B$2:$O$565,MATCH(CONCATENATE($C140,"_EXT"),Mets!$B$2:$B$565,0),COLUMN()-21)</f>
        <v>#N/A</v>
      </c>
      <c r="AC140" s="43" t="e">
        <f>INDEX(Mets!$B$2:$O$565,MATCH(CONCATENATE($C140,"_EXT"),Mets!$B$2:$B$565,0),COLUMN()-21)</f>
        <v>#N/A</v>
      </c>
      <c r="AD140" s="43" t="e">
        <f>INDEX(Mets!$B$2:$O$565,MATCH(CONCATENATE($C140,"_EXT"),Mets!$B$2:$B$565,0),COLUMN()-21)</f>
        <v>#N/A</v>
      </c>
      <c r="AE140" s="43" t="e">
        <f>INDEX(Mets!$B$2:$O$565,MATCH(CONCATENATE($C140,"_EXT"),Mets!$B$2:$B$565,0),COLUMN()-21)</f>
        <v>#N/A</v>
      </c>
      <c r="AF140" s="43" t="e">
        <f>INDEX(Mets!$B$2:$O$565,MATCH(CONCATENATE($C140,"_EXT"),Mets!$B$2:$B$565,0),COLUMN()-21)</f>
        <v>#N/A</v>
      </c>
      <c r="AG140" s="43" t="e">
        <f>INDEX(Mets!$B$2:$O$565,MATCH(CONCATENATE($C140,"_EXT"),Mets!$B$2:$B$565,0),COLUMN()-21)</f>
        <v>#N/A</v>
      </c>
      <c r="AH140" s="43" t="e">
        <f>INDEX(Mets!$B$2:$O$565,MATCH(CONCATENATE($C140,"_EXT"),Mets!$B$2:$B$565,0),COLUMN()-21)</f>
        <v>#N/A</v>
      </c>
      <c r="AI140" s="43" t="e">
        <f>INDEX(Mets!$B$2:$O$565,MATCH(CONCATENATE($C140,"_EXT"),Mets!$B$2:$B$565,0),COLUMN()-21)</f>
        <v>#N/A</v>
      </c>
      <c r="AK140" s="43">
        <f t="shared" si="18"/>
        <v>0</v>
      </c>
      <c r="AL140" s="43" t="str">
        <f t="shared" si="19"/>
        <v>'A184' '0';</v>
      </c>
    </row>
    <row r="141" spans="1:38">
      <c r="A141" s="43" t="str">
        <f>AAs!A186</f>
        <v>A186</v>
      </c>
      <c r="B141" s="43" t="str">
        <f>AAs!B186</f>
        <v>L-homoserine_cyt + NAD_cyt = L-aspartate-semialdehyde_cyt + NADH_cyt + H+_cyt</v>
      </c>
      <c r="C141" s="43" t="str">
        <f>AAs!C186</f>
        <v>L-homoserine_cyt + NAD(P)+ ← L-aspartate-semialdehyde_cyt + NAD(P)H_cyt + H+</v>
      </c>
      <c r="D141" s="43">
        <f>AAs!D186</f>
        <v>0</v>
      </c>
      <c r="E141" s="43" t="str">
        <f>AAs!E186</f>
        <v>Y</v>
      </c>
      <c r="G141" s="43" t="str">
        <f t="shared" si="20"/>
        <v>A186</v>
      </c>
      <c r="H141" s="43" t="str">
        <f t="shared" si="21"/>
        <v>L-homoserine_cyt + NAD_cyt = L-aspartate-semialdehyde_cyt + NADH_cyt + H+_cyt</v>
      </c>
      <c r="I141" s="43" t="s">
        <v>781</v>
      </c>
      <c r="J141" s="43" t="s">
        <v>782</v>
      </c>
      <c r="K141" s="43" t="str">
        <f t="shared" si="17"/>
        <v>-Inf</v>
      </c>
      <c r="L141" s="43" t="s">
        <v>783</v>
      </c>
      <c r="M141" s="43">
        <v>0</v>
      </c>
      <c r="N141" s="43">
        <v>1</v>
      </c>
      <c r="O141" s="43">
        <v>1</v>
      </c>
      <c r="P141" s="43">
        <v>1</v>
      </c>
      <c r="Q141" s="43">
        <v>1</v>
      </c>
      <c r="R141" s="43">
        <v>0.01</v>
      </c>
      <c r="Z141" s="43" t="e">
        <f>INDEX(Mets!$B$2:$O$565,MATCH(CONCATENATE($C141,"_EXT"),Mets!$B$2:$B$565,0),COLUMN()-25)</f>
        <v>#N/A</v>
      </c>
      <c r="AA141" s="43" t="e">
        <f>INDEX(Mets!$B$2:$O$565,MATCH(CONCATENATE($C141,"_EXT"),Mets!$B$2:$B$565,0),COLUMN()-21)</f>
        <v>#N/A</v>
      </c>
      <c r="AB141" s="43" t="e">
        <f>INDEX(Mets!$B$2:$O$565,MATCH(CONCATENATE($C141,"_EXT"),Mets!$B$2:$B$565,0),COLUMN()-21)</f>
        <v>#N/A</v>
      </c>
      <c r="AC141" s="43" t="e">
        <f>INDEX(Mets!$B$2:$O$565,MATCH(CONCATENATE($C141,"_EXT"),Mets!$B$2:$B$565,0),COLUMN()-21)</f>
        <v>#N/A</v>
      </c>
      <c r="AD141" s="43" t="e">
        <f>INDEX(Mets!$B$2:$O$565,MATCH(CONCATENATE($C141,"_EXT"),Mets!$B$2:$B$565,0),COLUMN()-21)</f>
        <v>#N/A</v>
      </c>
      <c r="AE141" s="43" t="e">
        <f>INDEX(Mets!$B$2:$O$565,MATCH(CONCATENATE($C141,"_EXT"),Mets!$B$2:$B$565,0),COLUMN()-21)</f>
        <v>#N/A</v>
      </c>
      <c r="AF141" s="43" t="e">
        <f>INDEX(Mets!$B$2:$O$565,MATCH(CONCATENATE($C141,"_EXT"),Mets!$B$2:$B$565,0),COLUMN()-21)</f>
        <v>#N/A</v>
      </c>
      <c r="AG141" s="43" t="e">
        <f>INDEX(Mets!$B$2:$O$565,MATCH(CONCATENATE($C141,"_EXT"),Mets!$B$2:$B$565,0),COLUMN()-21)</f>
        <v>#N/A</v>
      </c>
      <c r="AH141" s="43" t="e">
        <f>INDEX(Mets!$B$2:$O$565,MATCH(CONCATENATE($C141,"_EXT"),Mets!$B$2:$B$565,0),COLUMN()-21)</f>
        <v>#N/A</v>
      </c>
      <c r="AI141" s="43" t="e">
        <f>INDEX(Mets!$B$2:$O$565,MATCH(CONCATENATE($C141,"_EXT"),Mets!$B$2:$B$565,0),COLUMN()-21)</f>
        <v>#N/A</v>
      </c>
      <c r="AK141" s="43">
        <f t="shared" si="18"/>
        <v>0</v>
      </c>
      <c r="AL141" s="43" t="str">
        <f t="shared" si="19"/>
        <v>'A186' '0';</v>
      </c>
    </row>
    <row r="142" spans="1:38">
      <c r="A142" s="43" t="str">
        <f>AAs!A188</f>
        <v>A188</v>
      </c>
      <c r="B142" s="43" t="str">
        <f>AAs!B188</f>
        <v>L-homoserine_cyt + acetyl-CoA_mit = O-acetyl-L-homoserine_cyt + CoA_mit</v>
      </c>
      <c r="C142" s="43" t="str">
        <f>AAs!C188</f>
        <v>L-homoserine_cyt + acetyl-CoA ↔ O-acetyl-L-homoserine_cyt + coenzyme A</v>
      </c>
      <c r="D142" s="43">
        <f>AAs!D188</f>
        <v>0</v>
      </c>
      <c r="E142" s="43" t="str">
        <f>AAs!E188</f>
        <v>Y</v>
      </c>
      <c r="G142" s="43" t="str">
        <f t="shared" si="20"/>
        <v>A188</v>
      </c>
      <c r="H142" s="43" t="str">
        <f t="shared" si="21"/>
        <v>L-homoserine_cyt + acetyl-CoA_mit = O-acetyl-L-homoserine_cyt + CoA_mit</v>
      </c>
      <c r="I142" s="43" t="s">
        <v>781</v>
      </c>
      <c r="J142" s="43" t="s">
        <v>782</v>
      </c>
      <c r="K142" s="43" t="str">
        <f t="shared" si="17"/>
        <v>-Inf</v>
      </c>
      <c r="L142" s="43" t="s">
        <v>783</v>
      </c>
      <c r="M142" s="43">
        <v>0</v>
      </c>
      <c r="N142" s="43">
        <v>1</v>
      </c>
      <c r="O142" s="43">
        <v>1</v>
      </c>
      <c r="P142" s="43">
        <v>1</v>
      </c>
      <c r="Q142" s="43">
        <v>1</v>
      </c>
      <c r="R142" s="43">
        <v>0.01</v>
      </c>
      <c r="Z142" s="43" t="e">
        <f>INDEX(Mets!$B$2:$O$565,MATCH(CONCATENATE($C142,"_EXT"),Mets!$B$2:$B$565,0),COLUMN()-25)</f>
        <v>#N/A</v>
      </c>
      <c r="AA142" s="43" t="e">
        <f>INDEX(Mets!$B$2:$O$565,MATCH(CONCATENATE($C142,"_EXT"),Mets!$B$2:$B$565,0),COLUMN()-21)</f>
        <v>#N/A</v>
      </c>
      <c r="AB142" s="43" t="e">
        <f>INDEX(Mets!$B$2:$O$565,MATCH(CONCATENATE($C142,"_EXT"),Mets!$B$2:$B$565,0),COLUMN()-21)</f>
        <v>#N/A</v>
      </c>
      <c r="AC142" s="43" t="e">
        <f>INDEX(Mets!$B$2:$O$565,MATCH(CONCATENATE($C142,"_EXT"),Mets!$B$2:$B$565,0),COLUMN()-21)</f>
        <v>#N/A</v>
      </c>
      <c r="AD142" s="43" t="e">
        <f>INDEX(Mets!$B$2:$O$565,MATCH(CONCATENATE($C142,"_EXT"),Mets!$B$2:$B$565,0),COLUMN()-21)</f>
        <v>#N/A</v>
      </c>
      <c r="AE142" s="43" t="e">
        <f>INDEX(Mets!$B$2:$O$565,MATCH(CONCATENATE($C142,"_EXT"),Mets!$B$2:$B$565,0),COLUMN()-21)</f>
        <v>#N/A</v>
      </c>
      <c r="AF142" s="43" t="e">
        <f>INDEX(Mets!$B$2:$O$565,MATCH(CONCATENATE($C142,"_EXT"),Mets!$B$2:$B$565,0),COLUMN()-21)</f>
        <v>#N/A</v>
      </c>
      <c r="AG142" s="43" t="e">
        <f>INDEX(Mets!$B$2:$O$565,MATCH(CONCATENATE($C142,"_EXT"),Mets!$B$2:$B$565,0),COLUMN()-21)</f>
        <v>#N/A</v>
      </c>
      <c r="AH142" s="43" t="e">
        <f>INDEX(Mets!$B$2:$O$565,MATCH(CONCATENATE($C142,"_EXT"),Mets!$B$2:$B$565,0),COLUMN()-21)</f>
        <v>#N/A</v>
      </c>
      <c r="AI142" s="43" t="e">
        <f>INDEX(Mets!$B$2:$O$565,MATCH(CONCATENATE($C142,"_EXT"),Mets!$B$2:$B$565,0),COLUMN()-21)</f>
        <v>#N/A</v>
      </c>
      <c r="AK142" s="43">
        <f t="shared" si="18"/>
        <v>0</v>
      </c>
      <c r="AL142" s="43" t="str">
        <f t="shared" si="19"/>
        <v>'A188' '0';</v>
      </c>
    </row>
    <row r="143" spans="1:38">
      <c r="A143" s="43" t="str">
        <f>AAs!A191</f>
        <v>A191</v>
      </c>
      <c r="B143" s="43" t="str">
        <f>AAs!B191</f>
        <v>O-acetyl-L-homoserine_cyt + H2S_cyt = L-homocysteine_cyt + acetate_cyt + H+_cyt</v>
      </c>
      <c r="C143" s="43" t="str">
        <f>AAs!C191</f>
        <v>O-acetyl-L-homoserine_cyt + hydrogen sulfide ↔ L-homocysteine_cyt + acetate_cyt + H+</v>
      </c>
      <c r="D143" s="43">
        <f>AAs!D191</f>
        <v>0</v>
      </c>
      <c r="E143" s="43" t="str">
        <f>AAs!E191</f>
        <v>Y</v>
      </c>
      <c r="G143" s="43" t="str">
        <f t="shared" si="20"/>
        <v>A191</v>
      </c>
      <c r="H143" s="43" t="str">
        <f t="shared" si="21"/>
        <v>O-acetyl-L-homoserine_cyt + H2S_cyt = L-homocysteine_cyt + acetate_cyt + H+_cyt</v>
      </c>
      <c r="I143" s="43" t="s">
        <v>781</v>
      </c>
      <c r="J143" s="43" t="s">
        <v>782</v>
      </c>
      <c r="K143" s="43" t="str">
        <f t="shared" si="17"/>
        <v>-Inf</v>
      </c>
      <c r="L143" s="43" t="s">
        <v>783</v>
      </c>
      <c r="M143" s="43">
        <v>0</v>
      </c>
      <c r="N143" s="43">
        <v>1</v>
      </c>
      <c r="O143" s="43">
        <v>1</v>
      </c>
      <c r="P143" s="43">
        <v>1</v>
      </c>
      <c r="Q143" s="43">
        <v>1</v>
      </c>
      <c r="R143" s="43">
        <v>0.01</v>
      </c>
      <c r="Z143" s="43" t="e">
        <f>INDEX(Mets!$B$2:$O$565,MATCH(CONCATENATE($C143,"_EXT"),Mets!$B$2:$B$565,0),COLUMN()-25)</f>
        <v>#N/A</v>
      </c>
      <c r="AA143" s="43" t="e">
        <f>INDEX(Mets!$B$2:$O$565,MATCH(CONCATENATE($C143,"_EXT"),Mets!$B$2:$B$565,0),COLUMN()-21)</f>
        <v>#N/A</v>
      </c>
      <c r="AB143" s="43" t="e">
        <f>INDEX(Mets!$B$2:$O$565,MATCH(CONCATENATE($C143,"_EXT"),Mets!$B$2:$B$565,0),COLUMN()-21)</f>
        <v>#N/A</v>
      </c>
      <c r="AC143" s="43" t="e">
        <f>INDEX(Mets!$B$2:$O$565,MATCH(CONCATENATE($C143,"_EXT"),Mets!$B$2:$B$565,0),COLUMN()-21)</f>
        <v>#N/A</v>
      </c>
      <c r="AD143" s="43" t="e">
        <f>INDEX(Mets!$B$2:$O$565,MATCH(CONCATENATE($C143,"_EXT"),Mets!$B$2:$B$565,0),COLUMN()-21)</f>
        <v>#N/A</v>
      </c>
      <c r="AE143" s="43" t="e">
        <f>INDEX(Mets!$B$2:$O$565,MATCH(CONCATENATE($C143,"_EXT"),Mets!$B$2:$B$565,0),COLUMN()-21)</f>
        <v>#N/A</v>
      </c>
      <c r="AF143" s="43" t="e">
        <f>INDEX(Mets!$B$2:$O$565,MATCH(CONCATENATE($C143,"_EXT"),Mets!$B$2:$B$565,0),COLUMN()-21)</f>
        <v>#N/A</v>
      </c>
      <c r="AG143" s="43" t="e">
        <f>INDEX(Mets!$B$2:$O$565,MATCH(CONCATENATE($C143,"_EXT"),Mets!$B$2:$B$565,0),COLUMN()-21)</f>
        <v>#N/A</v>
      </c>
      <c r="AH143" s="43" t="e">
        <f>INDEX(Mets!$B$2:$O$565,MATCH(CONCATENATE($C143,"_EXT"),Mets!$B$2:$B$565,0),COLUMN()-21)</f>
        <v>#N/A</v>
      </c>
      <c r="AI143" s="43" t="e">
        <f>INDEX(Mets!$B$2:$O$565,MATCH(CONCATENATE($C143,"_EXT"),Mets!$B$2:$B$565,0),COLUMN()-21)</f>
        <v>#N/A</v>
      </c>
      <c r="AK143" s="43">
        <f t="shared" si="18"/>
        <v>0</v>
      </c>
      <c r="AL143" s="43" t="str">
        <f t="shared" si="19"/>
        <v>'A191' '0';</v>
      </c>
    </row>
    <row r="144" spans="1:38">
      <c r="A144" s="43" t="str">
        <f>AAs!A195</f>
        <v>A195</v>
      </c>
      <c r="B144" s="43" t="str">
        <f>AAs!B195</f>
        <v>L-homocysteine_cyt + L-serine_cyt = L-cystathionine_cyt + H2O_cyt</v>
      </c>
      <c r="C144" s="43" t="str">
        <f>AAs!C195</f>
        <v>L-homocysteine_cyt + L-serine ↔ L-cystathionine_cyt + H2O</v>
      </c>
      <c r="D144" s="43">
        <f>AAs!D195</f>
        <v>0</v>
      </c>
      <c r="E144" s="43" t="str">
        <f>AAs!E195</f>
        <v>Y</v>
      </c>
      <c r="G144" s="43" t="str">
        <f t="shared" si="20"/>
        <v>A195</v>
      </c>
      <c r="H144" s="43" t="str">
        <f t="shared" si="21"/>
        <v>L-homocysteine_cyt + L-serine_cyt = L-cystathionine_cyt + H2O_cyt</v>
      </c>
      <c r="I144" s="43" t="s">
        <v>781</v>
      </c>
      <c r="J144" s="43" t="s">
        <v>782</v>
      </c>
      <c r="K144" s="43" t="str">
        <f t="shared" si="17"/>
        <v>-Inf</v>
      </c>
      <c r="L144" s="43" t="s">
        <v>783</v>
      </c>
      <c r="M144" s="43">
        <v>0</v>
      </c>
      <c r="N144" s="43">
        <v>1</v>
      </c>
      <c r="O144" s="43">
        <v>1</v>
      </c>
      <c r="P144" s="43">
        <v>1</v>
      </c>
      <c r="Q144" s="43">
        <v>1</v>
      </c>
      <c r="R144" s="43">
        <v>0.01</v>
      </c>
      <c r="Z144" s="43" t="e">
        <f>INDEX(Mets!$B$2:$O$565,MATCH(CONCATENATE($C144,"_EXT"),Mets!$B$2:$B$565,0),COLUMN()-25)</f>
        <v>#N/A</v>
      </c>
      <c r="AA144" s="43" t="e">
        <f>INDEX(Mets!$B$2:$O$565,MATCH(CONCATENATE($C144,"_EXT"),Mets!$B$2:$B$565,0),COLUMN()-21)</f>
        <v>#N/A</v>
      </c>
      <c r="AB144" s="43" t="e">
        <f>INDEX(Mets!$B$2:$O$565,MATCH(CONCATENATE($C144,"_EXT"),Mets!$B$2:$B$565,0),COLUMN()-21)</f>
        <v>#N/A</v>
      </c>
      <c r="AC144" s="43" t="e">
        <f>INDEX(Mets!$B$2:$O$565,MATCH(CONCATENATE($C144,"_EXT"),Mets!$B$2:$B$565,0),COLUMN()-21)</f>
        <v>#N/A</v>
      </c>
      <c r="AD144" s="43" t="e">
        <f>INDEX(Mets!$B$2:$O$565,MATCH(CONCATENATE($C144,"_EXT"),Mets!$B$2:$B$565,0),COLUMN()-21)</f>
        <v>#N/A</v>
      </c>
      <c r="AE144" s="43" t="e">
        <f>INDEX(Mets!$B$2:$O$565,MATCH(CONCATENATE($C144,"_EXT"),Mets!$B$2:$B$565,0),COLUMN()-21)</f>
        <v>#N/A</v>
      </c>
      <c r="AF144" s="43" t="e">
        <f>INDEX(Mets!$B$2:$O$565,MATCH(CONCATENATE($C144,"_EXT"),Mets!$B$2:$B$565,0),COLUMN()-21)</f>
        <v>#N/A</v>
      </c>
      <c r="AG144" s="43" t="e">
        <f>INDEX(Mets!$B$2:$O$565,MATCH(CONCATENATE($C144,"_EXT"),Mets!$B$2:$B$565,0),COLUMN()-21)</f>
        <v>#N/A</v>
      </c>
      <c r="AH144" s="43" t="e">
        <f>INDEX(Mets!$B$2:$O$565,MATCH(CONCATENATE($C144,"_EXT"),Mets!$B$2:$B$565,0),COLUMN()-21)</f>
        <v>#N/A</v>
      </c>
      <c r="AI144" s="43" t="e">
        <f>INDEX(Mets!$B$2:$O$565,MATCH(CONCATENATE($C144,"_EXT"),Mets!$B$2:$B$565,0),COLUMN()-21)</f>
        <v>#N/A</v>
      </c>
      <c r="AK144" s="43">
        <f t="shared" si="18"/>
        <v>0</v>
      </c>
      <c r="AL144" s="43" t="str">
        <f t="shared" si="19"/>
        <v>'A195' '0';</v>
      </c>
    </row>
    <row r="145" spans="1:38">
      <c r="A145" s="43" t="str">
        <f>AAs!A197</f>
        <v>A197</v>
      </c>
      <c r="B145" s="43" t="str">
        <f>AAs!B197</f>
        <v>L-cystathionine_cyt + H2O_cyt = NH4_cyt + 2-oxobutanoate_cyt + L-cysteine_cyt</v>
      </c>
      <c r="C145" s="43" t="str">
        <f>AAs!C197</f>
        <v>L-cystathionine_cyt + H2O ↔ ammonium_cyt + 2-oxobutanoate_cyt + L-cysteine</v>
      </c>
      <c r="D145" s="43">
        <f>AAs!D197</f>
        <v>0</v>
      </c>
      <c r="E145" s="43" t="str">
        <f>AAs!E197</f>
        <v>Y</v>
      </c>
      <c r="G145" s="43" t="str">
        <f t="shared" si="20"/>
        <v>A197</v>
      </c>
      <c r="H145" s="43" t="str">
        <f t="shared" si="21"/>
        <v>L-cystathionine_cyt + H2O_cyt = NH4_cyt + 2-oxobutanoate_cyt + L-cysteine_cyt</v>
      </c>
      <c r="I145" s="43" t="s">
        <v>781</v>
      </c>
      <c r="J145" s="43" t="s">
        <v>782</v>
      </c>
      <c r="K145" s="43" t="str">
        <f t="shared" si="17"/>
        <v>-Inf</v>
      </c>
      <c r="L145" s="43" t="s">
        <v>783</v>
      </c>
      <c r="M145" s="43">
        <v>0</v>
      </c>
      <c r="N145" s="43">
        <v>1</v>
      </c>
      <c r="O145" s="43">
        <v>1</v>
      </c>
      <c r="P145" s="43">
        <v>1</v>
      </c>
      <c r="Q145" s="43">
        <v>1</v>
      </c>
      <c r="R145" s="43">
        <v>0.01</v>
      </c>
      <c r="Z145" s="43" t="e">
        <f>INDEX(Mets!$B$2:$O$565,MATCH(CONCATENATE($C145,"_EXT"),Mets!$B$2:$B$565,0),COLUMN()-25)</f>
        <v>#N/A</v>
      </c>
      <c r="AA145" s="43" t="e">
        <f>INDEX(Mets!$B$2:$O$565,MATCH(CONCATENATE($C145,"_EXT"),Mets!$B$2:$B$565,0),COLUMN()-21)</f>
        <v>#N/A</v>
      </c>
      <c r="AB145" s="43" t="e">
        <f>INDEX(Mets!$B$2:$O$565,MATCH(CONCATENATE($C145,"_EXT"),Mets!$B$2:$B$565,0),COLUMN()-21)</f>
        <v>#N/A</v>
      </c>
      <c r="AC145" s="43" t="e">
        <f>INDEX(Mets!$B$2:$O$565,MATCH(CONCATENATE($C145,"_EXT"),Mets!$B$2:$B$565,0),COLUMN()-21)</f>
        <v>#N/A</v>
      </c>
      <c r="AD145" s="43" t="e">
        <f>INDEX(Mets!$B$2:$O$565,MATCH(CONCATENATE($C145,"_EXT"),Mets!$B$2:$B$565,0),COLUMN()-21)</f>
        <v>#N/A</v>
      </c>
      <c r="AE145" s="43" t="e">
        <f>INDEX(Mets!$B$2:$O$565,MATCH(CONCATENATE($C145,"_EXT"),Mets!$B$2:$B$565,0),COLUMN()-21)</f>
        <v>#N/A</v>
      </c>
      <c r="AF145" s="43" t="e">
        <f>INDEX(Mets!$B$2:$O$565,MATCH(CONCATENATE($C145,"_EXT"),Mets!$B$2:$B$565,0),COLUMN()-21)</f>
        <v>#N/A</v>
      </c>
      <c r="AG145" s="43" t="e">
        <f>INDEX(Mets!$B$2:$O$565,MATCH(CONCATENATE($C145,"_EXT"),Mets!$B$2:$B$565,0),COLUMN()-21)</f>
        <v>#N/A</v>
      </c>
      <c r="AH145" s="43" t="e">
        <f>INDEX(Mets!$B$2:$O$565,MATCH(CONCATENATE($C145,"_EXT"),Mets!$B$2:$B$565,0),COLUMN()-21)</f>
        <v>#N/A</v>
      </c>
      <c r="AI145" s="43" t="e">
        <f>INDEX(Mets!$B$2:$O$565,MATCH(CONCATENATE($C145,"_EXT"),Mets!$B$2:$B$565,0),COLUMN()-21)</f>
        <v>#N/A</v>
      </c>
      <c r="AK145" s="43">
        <f t="shared" si="18"/>
        <v>0</v>
      </c>
      <c r="AL145" s="43" t="str">
        <f t="shared" si="19"/>
        <v>'A197' '0';</v>
      </c>
    </row>
    <row r="146" spans="1:38">
      <c r="A146" s="43" t="str">
        <f>AAs!A199</f>
        <v>A199</v>
      </c>
      <c r="B146" s="43" t="str">
        <f>AAs!B199</f>
        <v>L-homocysteine_cyt + 5-methylTHF_cyt = L-methionine_cyt + THF_cyt</v>
      </c>
      <c r="C146" s="43" t="str">
        <f>AAs!C199</f>
        <v>L-homocysteine_cyt + 5-methyltetrahydropteroyl tri-L-glutamate ↔ L-methionine_cyt + tetrahydropteroyl tri-L-glutamate</v>
      </c>
      <c r="D146" s="43">
        <f>AAs!D199</f>
        <v>0</v>
      </c>
      <c r="E146" s="43" t="str">
        <f>AAs!E199</f>
        <v>Y</v>
      </c>
      <c r="G146" s="43" t="str">
        <f t="shared" si="20"/>
        <v>A199</v>
      </c>
      <c r="H146" s="43" t="str">
        <f t="shared" si="21"/>
        <v>L-homocysteine_cyt + 5-methylTHF_cyt = L-methionine_cyt + THF_cyt</v>
      </c>
      <c r="I146" s="43" t="s">
        <v>781</v>
      </c>
      <c r="J146" s="43" t="s">
        <v>782</v>
      </c>
      <c r="K146" s="43" t="str">
        <f t="shared" si="17"/>
        <v>-Inf</v>
      </c>
      <c r="L146" s="43" t="s">
        <v>783</v>
      </c>
      <c r="M146" s="43">
        <v>0</v>
      </c>
      <c r="N146" s="43">
        <v>1</v>
      </c>
      <c r="O146" s="43">
        <v>1</v>
      </c>
      <c r="P146" s="43">
        <v>1</v>
      </c>
      <c r="Q146" s="43">
        <v>1</v>
      </c>
      <c r="R146" s="43">
        <v>0.01</v>
      </c>
      <c r="Z146" s="43" t="e">
        <f>INDEX(Mets!$B$2:$O$565,MATCH(CONCATENATE($C146,"_EXT"),Mets!$B$2:$B$565,0),COLUMN()-25)</f>
        <v>#N/A</v>
      </c>
      <c r="AA146" s="43" t="e">
        <f>INDEX(Mets!$B$2:$O$565,MATCH(CONCATENATE($C146,"_EXT"),Mets!$B$2:$B$565,0),COLUMN()-21)</f>
        <v>#N/A</v>
      </c>
      <c r="AB146" s="43" t="e">
        <f>INDEX(Mets!$B$2:$O$565,MATCH(CONCATENATE($C146,"_EXT"),Mets!$B$2:$B$565,0),COLUMN()-21)</f>
        <v>#N/A</v>
      </c>
      <c r="AC146" s="43" t="e">
        <f>INDEX(Mets!$B$2:$O$565,MATCH(CONCATENATE($C146,"_EXT"),Mets!$B$2:$B$565,0),COLUMN()-21)</f>
        <v>#N/A</v>
      </c>
      <c r="AD146" s="43" t="e">
        <f>INDEX(Mets!$B$2:$O$565,MATCH(CONCATENATE($C146,"_EXT"),Mets!$B$2:$B$565,0),COLUMN()-21)</f>
        <v>#N/A</v>
      </c>
      <c r="AE146" s="43" t="e">
        <f>INDEX(Mets!$B$2:$O$565,MATCH(CONCATENATE($C146,"_EXT"),Mets!$B$2:$B$565,0),COLUMN()-21)</f>
        <v>#N/A</v>
      </c>
      <c r="AF146" s="43" t="e">
        <f>INDEX(Mets!$B$2:$O$565,MATCH(CONCATENATE($C146,"_EXT"),Mets!$B$2:$B$565,0),COLUMN()-21)</f>
        <v>#N/A</v>
      </c>
      <c r="AG146" s="43" t="e">
        <f>INDEX(Mets!$B$2:$O$565,MATCH(CONCATENATE($C146,"_EXT"),Mets!$B$2:$B$565,0),COLUMN()-21)</f>
        <v>#N/A</v>
      </c>
      <c r="AH146" s="43" t="e">
        <f>INDEX(Mets!$B$2:$O$565,MATCH(CONCATENATE($C146,"_EXT"),Mets!$B$2:$B$565,0),COLUMN()-21)</f>
        <v>#N/A</v>
      </c>
      <c r="AI146" s="43" t="e">
        <f>INDEX(Mets!$B$2:$O$565,MATCH(CONCATENATE($C146,"_EXT"),Mets!$B$2:$B$565,0),COLUMN()-21)</f>
        <v>#N/A</v>
      </c>
      <c r="AK146" s="43">
        <f t="shared" si="18"/>
        <v>0</v>
      </c>
      <c r="AL146" s="43" t="str">
        <f t="shared" si="19"/>
        <v>'A199' '0';</v>
      </c>
    </row>
    <row r="147" spans="1:38">
      <c r="A147" s="43" t="str">
        <f>AAs!A201</f>
        <v>A201</v>
      </c>
      <c r="B147" s="43" t="str">
        <f>AAs!B201</f>
        <v>5-methylTHF_cyt + NAD_cyt = 5,10-methyleneTHF_cyt + NADH_cyt + H+_cyt</v>
      </c>
      <c r="C147" s="43" t="str">
        <f>AAs!C201</f>
        <v>5-methyl-tetrahydrofolate_cyt + NAD ↔ 5,10-methylenetetrahydrofolate_cyt + NADH_cyt + H+</v>
      </c>
      <c r="D147" s="43">
        <f>AAs!D201</f>
        <v>0</v>
      </c>
      <c r="E147" s="43" t="str">
        <f>AAs!E201</f>
        <v>Y</v>
      </c>
      <c r="G147" s="43" t="str">
        <f t="shared" si="20"/>
        <v>A201</v>
      </c>
      <c r="H147" s="43" t="str">
        <f t="shared" si="21"/>
        <v>5-methylTHF_cyt + NAD_cyt = 5,10-methyleneTHF_cyt + NADH_cyt + H+_cyt</v>
      </c>
      <c r="I147" s="43" t="s">
        <v>781</v>
      </c>
      <c r="J147" s="43" t="s">
        <v>782</v>
      </c>
      <c r="K147" s="43" t="str">
        <f t="shared" si="17"/>
        <v>-Inf</v>
      </c>
      <c r="L147" s="43" t="s">
        <v>783</v>
      </c>
      <c r="M147" s="43">
        <v>0</v>
      </c>
      <c r="N147" s="43">
        <v>1</v>
      </c>
      <c r="O147" s="43">
        <v>1</v>
      </c>
      <c r="P147" s="43">
        <v>1</v>
      </c>
      <c r="Q147" s="43">
        <v>1</v>
      </c>
      <c r="R147" s="43">
        <v>0.01</v>
      </c>
      <c r="Z147" s="43" t="e">
        <f>INDEX(Mets!$B$2:$O$565,MATCH(CONCATENATE($C147,"_EXT"),Mets!$B$2:$B$565,0),COLUMN()-25)</f>
        <v>#N/A</v>
      </c>
      <c r="AA147" s="43" t="e">
        <f>INDEX(Mets!$B$2:$O$565,MATCH(CONCATENATE($C147,"_EXT"),Mets!$B$2:$B$565,0),COLUMN()-21)</f>
        <v>#N/A</v>
      </c>
      <c r="AB147" s="43" t="e">
        <f>INDEX(Mets!$B$2:$O$565,MATCH(CONCATENATE($C147,"_EXT"),Mets!$B$2:$B$565,0),COLUMN()-21)</f>
        <v>#N/A</v>
      </c>
      <c r="AC147" s="43" t="e">
        <f>INDEX(Mets!$B$2:$O$565,MATCH(CONCATENATE($C147,"_EXT"),Mets!$B$2:$B$565,0),COLUMN()-21)</f>
        <v>#N/A</v>
      </c>
      <c r="AD147" s="43" t="e">
        <f>INDEX(Mets!$B$2:$O$565,MATCH(CONCATENATE($C147,"_EXT"),Mets!$B$2:$B$565,0),COLUMN()-21)</f>
        <v>#N/A</v>
      </c>
      <c r="AE147" s="43" t="e">
        <f>INDEX(Mets!$B$2:$O$565,MATCH(CONCATENATE($C147,"_EXT"),Mets!$B$2:$B$565,0),COLUMN()-21)</f>
        <v>#N/A</v>
      </c>
      <c r="AF147" s="43" t="e">
        <f>INDEX(Mets!$B$2:$O$565,MATCH(CONCATENATE($C147,"_EXT"),Mets!$B$2:$B$565,0),COLUMN()-21)</f>
        <v>#N/A</v>
      </c>
      <c r="AG147" s="43" t="e">
        <f>INDEX(Mets!$B$2:$O$565,MATCH(CONCATENATE($C147,"_EXT"),Mets!$B$2:$B$565,0),COLUMN()-21)</f>
        <v>#N/A</v>
      </c>
      <c r="AH147" s="43" t="e">
        <f>INDEX(Mets!$B$2:$O$565,MATCH(CONCATENATE($C147,"_EXT"),Mets!$B$2:$B$565,0),COLUMN()-21)</f>
        <v>#N/A</v>
      </c>
      <c r="AI147" s="43" t="e">
        <f>INDEX(Mets!$B$2:$O$565,MATCH(CONCATENATE($C147,"_EXT"),Mets!$B$2:$B$565,0),COLUMN()-21)</f>
        <v>#N/A</v>
      </c>
      <c r="AK147" s="43">
        <f t="shared" si="18"/>
        <v>0</v>
      </c>
      <c r="AL147" s="43" t="str">
        <f t="shared" si="19"/>
        <v>'A201' '0';</v>
      </c>
    </row>
    <row r="148" spans="1:38">
      <c r="A148" s="43" t="str">
        <f>AAs!A205</f>
        <v>A205</v>
      </c>
      <c r="B148" s="43" t="str">
        <f>AAs!B205</f>
        <v>5,10-methyleneTHF_cyt + NADP_cyt = 5,10-methenylTHF_cyt + NADPH_cyt</v>
      </c>
      <c r="C148" s="43" t="str">
        <f>AAs!C205</f>
        <v>5,10-methylenetetrahydrofolate_cyt + NADP ↔ 5,10-methenyltetrahydrofolate_cyt + NADPH</v>
      </c>
      <c r="D148" s="43">
        <f>AAs!D205</f>
        <v>0</v>
      </c>
      <c r="E148" s="43" t="str">
        <f>AAs!E205</f>
        <v>Y</v>
      </c>
      <c r="G148" s="43" t="str">
        <f t="shared" si="20"/>
        <v>A205</v>
      </c>
      <c r="H148" s="43" t="str">
        <f t="shared" si="21"/>
        <v>5,10-methyleneTHF_cyt + NADP_cyt = 5,10-methenylTHF_cyt + NADPH_cyt</v>
      </c>
      <c r="I148" s="43" t="s">
        <v>781</v>
      </c>
      <c r="J148" s="43" t="s">
        <v>782</v>
      </c>
      <c r="K148" s="43" t="str">
        <f t="shared" si="17"/>
        <v>-Inf</v>
      </c>
      <c r="L148" s="43" t="s">
        <v>783</v>
      </c>
      <c r="M148" s="43">
        <v>0</v>
      </c>
      <c r="N148" s="43">
        <v>1</v>
      </c>
      <c r="O148" s="43">
        <v>1</v>
      </c>
      <c r="P148" s="43">
        <v>1</v>
      </c>
      <c r="Q148" s="43">
        <v>1</v>
      </c>
      <c r="R148" s="43">
        <v>0.01</v>
      </c>
      <c r="Z148" s="43" t="e">
        <f>INDEX(Mets!$B$2:$O$565,MATCH(CONCATENATE($C148,"_EXT"),Mets!$B$2:$B$565,0),COLUMN()-25)</f>
        <v>#N/A</v>
      </c>
      <c r="AA148" s="43" t="e">
        <f>INDEX(Mets!$B$2:$O$565,MATCH(CONCATENATE($C148,"_EXT"),Mets!$B$2:$B$565,0),COLUMN()-21)</f>
        <v>#N/A</v>
      </c>
      <c r="AB148" s="43" t="e">
        <f>INDEX(Mets!$B$2:$O$565,MATCH(CONCATENATE($C148,"_EXT"),Mets!$B$2:$B$565,0),COLUMN()-21)</f>
        <v>#N/A</v>
      </c>
      <c r="AC148" s="43" t="e">
        <f>INDEX(Mets!$B$2:$O$565,MATCH(CONCATENATE($C148,"_EXT"),Mets!$B$2:$B$565,0),COLUMN()-21)</f>
        <v>#N/A</v>
      </c>
      <c r="AD148" s="43" t="e">
        <f>INDEX(Mets!$B$2:$O$565,MATCH(CONCATENATE($C148,"_EXT"),Mets!$B$2:$B$565,0),COLUMN()-21)</f>
        <v>#N/A</v>
      </c>
      <c r="AE148" s="43" t="e">
        <f>INDEX(Mets!$B$2:$O$565,MATCH(CONCATENATE($C148,"_EXT"),Mets!$B$2:$B$565,0),COLUMN()-21)</f>
        <v>#N/A</v>
      </c>
      <c r="AF148" s="43" t="e">
        <f>INDEX(Mets!$B$2:$O$565,MATCH(CONCATENATE($C148,"_EXT"),Mets!$B$2:$B$565,0),COLUMN()-21)</f>
        <v>#N/A</v>
      </c>
      <c r="AG148" s="43" t="e">
        <f>INDEX(Mets!$B$2:$O$565,MATCH(CONCATENATE($C148,"_EXT"),Mets!$B$2:$B$565,0),COLUMN()-21)</f>
        <v>#N/A</v>
      </c>
      <c r="AH148" s="43" t="e">
        <f>INDEX(Mets!$B$2:$O$565,MATCH(CONCATENATE($C148,"_EXT"),Mets!$B$2:$B$565,0),COLUMN()-21)</f>
        <v>#N/A</v>
      </c>
      <c r="AI148" s="43" t="e">
        <f>INDEX(Mets!$B$2:$O$565,MATCH(CONCATENATE($C148,"_EXT"),Mets!$B$2:$B$565,0),COLUMN()-21)</f>
        <v>#N/A</v>
      </c>
      <c r="AK148" s="43">
        <f t="shared" si="18"/>
        <v>0</v>
      </c>
      <c r="AL148" s="43" t="str">
        <f t="shared" si="19"/>
        <v>'A205' '0';</v>
      </c>
    </row>
    <row r="149" spans="1:38">
      <c r="A149" s="43" t="str">
        <f>AAs!A206</f>
        <v>A206</v>
      </c>
      <c r="B149" s="43" t="str">
        <f>AAs!B206</f>
        <v>5,10-methenylTHF_cyt + H2O_cyt = 10-formylTHF_cyt + H+_cyt</v>
      </c>
      <c r="C149" s="43" t="str">
        <f>AAs!C206</f>
        <v>5,10-methenyltetrahydrofolate_cyt + H2O ↔ 10-formyl-tetrahydrofolate_cyt + H+</v>
      </c>
      <c r="D149" s="43">
        <f>AAs!D206</f>
        <v>0</v>
      </c>
      <c r="E149" s="43" t="str">
        <f>AAs!E206</f>
        <v>Y</v>
      </c>
      <c r="G149" s="43" t="str">
        <f t="shared" si="20"/>
        <v>A206</v>
      </c>
      <c r="H149" s="43" t="str">
        <f t="shared" si="21"/>
        <v>5,10-methenylTHF_cyt + H2O_cyt = 10-formylTHF_cyt + H+_cyt</v>
      </c>
      <c r="I149" s="43" t="s">
        <v>781</v>
      </c>
      <c r="J149" s="43" t="s">
        <v>782</v>
      </c>
      <c r="K149" s="43" t="str">
        <f t="shared" si="17"/>
        <v>-Inf</v>
      </c>
      <c r="L149" s="43" t="s">
        <v>783</v>
      </c>
      <c r="M149" s="43">
        <v>0</v>
      </c>
      <c r="N149" s="43">
        <v>1</v>
      </c>
      <c r="O149" s="43">
        <v>1</v>
      </c>
      <c r="P149" s="43">
        <v>1</v>
      </c>
      <c r="Q149" s="43">
        <v>1</v>
      </c>
      <c r="R149" s="43">
        <v>0.01</v>
      </c>
      <c r="Z149" s="43" t="e">
        <f>INDEX(Mets!$B$2:$O$565,MATCH(CONCATENATE($C149,"_EXT"),Mets!$B$2:$B$565,0),COLUMN()-25)</f>
        <v>#N/A</v>
      </c>
      <c r="AA149" s="43" t="e">
        <f>INDEX(Mets!$B$2:$O$565,MATCH(CONCATENATE($C149,"_EXT"),Mets!$B$2:$B$565,0),COLUMN()-21)</f>
        <v>#N/A</v>
      </c>
      <c r="AB149" s="43" t="e">
        <f>INDEX(Mets!$B$2:$O$565,MATCH(CONCATENATE($C149,"_EXT"),Mets!$B$2:$B$565,0),COLUMN()-21)</f>
        <v>#N/A</v>
      </c>
      <c r="AC149" s="43" t="e">
        <f>INDEX(Mets!$B$2:$O$565,MATCH(CONCATENATE($C149,"_EXT"),Mets!$B$2:$B$565,0),COLUMN()-21)</f>
        <v>#N/A</v>
      </c>
      <c r="AD149" s="43" t="e">
        <f>INDEX(Mets!$B$2:$O$565,MATCH(CONCATENATE($C149,"_EXT"),Mets!$B$2:$B$565,0),COLUMN()-21)</f>
        <v>#N/A</v>
      </c>
      <c r="AE149" s="43" t="e">
        <f>INDEX(Mets!$B$2:$O$565,MATCH(CONCATENATE($C149,"_EXT"),Mets!$B$2:$B$565,0),COLUMN()-21)</f>
        <v>#N/A</v>
      </c>
      <c r="AF149" s="43" t="e">
        <f>INDEX(Mets!$B$2:$O$565,MATCH(CONCATENATE($C149,"_EXT"),Mets!$B$2:$B$565,0),COLUMN()-21)</f>
        <v>#N/A</v>
      </c>
      <c r="AG149" s="43" t="e">
        <f>INDEX(Mets!$B$2:$O$565,MATCH(CONCATENATE($C149,"_EXT"),Mets!$B$2:$B$565,0),COLUMN()-21)</f>
        <v>#N/A</v>
      </c>
      <c r="AH149" s="43" t="e">
        <f>INDEX(Mets!$B$2:$O$565,MATCH(CONCATENATE($C149,"_EXT"),Mets!$B$2:$B$565,0),COLUMN()-21)</f>
        <v>#N/A</v>
      </c>
      <c r="AI149" s="43" t="e">
        <f>INDEX(Mets!$B$2:$O$565,MATCH(CONCATENATE($C149,"_EXT"),Mets!$B$2:$B$565,0),COLUMN()-21)</f>
        <v>#N/A</v>
      </c>
      <c r="AK149" s="43">
        <f t="shared" si="18"/>
        <v>0</v>
      </c>
      <c r="AL149" s="43" t="str">
        <f t="shared" si="19"/>
        <v>'A206' '0';</v>
      </c>
    </row>
    <row r="150" spans="1:38">
      <c r="A150" s="43" t="str">
        <f>AAs!A207</f>
        <v>A207</v>
      </c>
      <c r="B150" s="43" t="str">
        <f>AAs!B207</f>
        <v>ATP_cyt + formate_cyt + THF_cyt = ADP_cyt + 10-formylTHF_cyt + phosphate_cyt</v>
      </c>
      <c r="C150" s="43" t="str">
        <f>AAs!C207</f>
        <v>ATP_cyt + formate_cyt + tetrahydrofolate ↔ ADP_cyt + 10-formyl-tetrahydrofolate_cyt + phosphate</v>
      </c>
      <c r="D150" s="43" t="str">
        <f>AAs!D207</f>
        <v>considered irreversible since normal operation is not a form of primary metabolism 10.1002/bies.20420</v>
      </c>
      <c r="E150" s="43" t="str">
        <f>AAs!E207</f>
        <v>N</v>
      </c>
      <c r="G150" s="43" t="str">
        <f t="shared" si="20"/>
        <v>A207</v>
      </c>
      <c r="H150" s="43" t="str">
        <f t="shared" si="21"/>
        <v>ATP_cyt + formate_cyt + THF_cyt = ADP_cyt + 10-formylTHF_cyt + phosphate_cyt</v>
      </c>
      <c r="I150" s="43" t="s">
        <v>781</v>
      </c>
      <c r="J150" s="43" t="s">
        <v>782</v>
      </c>
      <c r="K150" s="43">
        <f t="shared" si="17"/>
        <v>0</v>
      </c>
      <c r="L150" s="43" t="s">
        <v>783</v>
      </c>
      <c r="M150" s="43">
        <v>0</v>
      </c>
      <c r="N150" s="43">
        <v>1</v>
      </c>
      <c r="O150" s="43">
        <v>1</v>
      </c>
      <c r="P150" s="43">
        <v>1</v>
      </c>
      <c r="Q150" s="43">
        <v>1</v>
      </c>
      <c r="R150" s="43">
        <v>0.01</v>
      </c>
      <c r="Z150" s="43" t="e">
        <f>INDEX(Mets!$B$2:$O$565,MATCH(CONCATENATE($C150,"_EXT"),Mets!$B$2:$B$565,0),COLUMN()-25)</f>
        <v>#N/A</v>
      </c>
      <c r="AA150" s="43" t="e">
        <f>INDEX(Mets!$B$2:$O$565,MATCH(CONCATENATE($C150,"_EXT"),Mets!$B$2:$B$565,0),COLUMN()-21)</f>
        <v>#N/A</v>
      </c>
      <c r="AB150" s="43" t="e">
        <f>INDEX(Mets!$B$2:$O$565,MATCH(CONCATENATE($C150,"_EXT"),Mets!$B$2:$B$565,0),COLUMN()-21)</f>
        <v>#N/A</v>
      </c>
      <c r="AC150" s="43" t="e">
        <f>INDEX(Mets!$B$2:$O$565,MATCH(CONCATENATE($C150,"_EXT"),Mets!$B$2:$B$565,0),COLUMN()-21)</f>
        <v>#N/A</v>
      </c>
      <c r="AD150" s="43" t="e">
        <f>INDEX(Mets!$B$2:$O$565,MATCH(CONCATENATE($C150,"_EXT"),Mets!$B$2:$B$565,0),COLUMN()-21)</f>
        <v>#N/A</v>
      </c>
      <c r="AE150" s="43" t="e">
        <f>INDEX(Mets!$B$2:$O$565,MATCH(CONCATENATE($C150,"_EXT"),Mets!$B$2:$B$565,0),COLUMN()-21)</f>
        <v>#N/A</v>
      </c>
      <c r="AF150" s="43" t="e">
        <f>INDEX(Mets!$B$2:$O$565,MATCH(CONCATENATE($C150,"_EXT"),Mets!$B$2:$B$565,0),COLUMN()-21)</f>
        <v>#N/A</v>
      </c>
      <c r="AG150" s="43" t="e">
        <f>INDEX(Mets!$B$2:$O$565,MATCH(CONCATENATE($C150,"_EXT"),Mets!$B$2:$B$565,0),COLUMN()-21)</f>
        <v>#N/A</v>
      </c>
      <c r="AH150" s="43" t="e">
        <f>INDEX(Mets!$B$2:$O$565,MATCH(CONCATENATE($C150,"_EXT"),Mets!$B$2:$B$565,0),COLUMN()-21)</f>
        <v>#N/A</v>
      </c>
      <c r="AI150" s="43" t="e">
        <f>INDEX(Mets!$B$2:$O$565,MATCH(CONCATENATE($C150,"_EXT"),Mets!$B$2:$B$565,0),COLUMN()-21)</f>
        <v>#N/A</v>
      </c>
      <c r="AK150" s="43">
        <f t="shared" si="18"/>
        <v>0</v>
      </c>
      <c r="AL150" s="43" t="str">
        <f t="shared" si="19"/>
        <v>'A207' '0';</v>
      </c>
    </row>
    <row r="151" spans="1:38">
      <c r="A151" s="43" t="str">
        <f>AAs!A209</f>
        <v>A209</v>
      </c>
      <c r="B151" s="43" t="str">
        <f>AAs!B209</f>
        <v>THF_cyt + NADP_cyt = 7,8-diHF_cyt + NADPH_cyt + H+_cyt</v>
      </c>
      <c r="C151" s="43" t="str">
        <f>AAs!C209</f>
        <v>tetrahydrofolate_cyt + NADP ↔ 7,8-dihydrofolate_cyt + NADPH_cyt + H+</v>
      </c>
      <c r="D151" s="43">
        <f>AAs!D209</f>
        <v>0</v>
      </c>
      <c r="E151" s="43" t="str">
        <f>AAs!E209</f>
        <v>Y</v>
      </c>
      <c r="G151" s="43" t="str">
        <f t="shared" si="20"/>
        <v>A209</v>
      </c>
      <c r="H151" s="43" t="str">
        <f t="shared" si="21"/>
        <v>THF_cyt + NADP_cyt = 7,8-diHF_cyt + NADPH_cyt + H+_cyt</v>
      </c>
      <c r="I151" s="43" t="s">
        <v>781</v>
      </c>
      <c r="J151" s="43" t="s">
        <v>782</v>
      </c>
      <c r="K151" s="43" t="str">
        <f t="shared" si="17"/>
        <v>-Inf</v>
      </c>
      <c r="L151" s="43" t="s">
        <v>783</v>
      </c>
      <c r="M151" s="43">
        <v>0</v>
      </c>
      <c r="N151" s="43">
        <v>1</v>
      </c>
      <c r="O151" s="43">
        <v>1</v>
      </c>
      <c r="P151" s="43">
        <v>1</v>
      </c>
      <c r="Q151" s="43">
        <v>1</v>
      </c>
      <c r="R151" s="43">
        <v>0.01</v>
      </c>
      <c r="Z151" s="43" t="e">
        <f>INDEX(Mets!$B$2:$O$565,MATCH(CONCATENATE($C151,"_EXT"),Mets!$B$2:$B$565,0),COLUMN()-25)</f>
        <v>#N/A</v>
      </c>
      <c r="AA151" s="43" t="e">
        <f>INDEX(Mets!$B$2:$O$565,MATCH(CONCATENATE($C151,"_EXT"),Mets!$B$2:$B$565,0),COLUMN()-21)</f>
        <v>#N/A</v>
      </c>
      <c r="AB151" s="43" t="e">
        <f>INDEX(Mets!$B$2:$O$565,MATCH(CONCATENATE($C151,"_EXT"),Mets!$B$2:$B$565,0),COLUMN()-21)</f>
        <v>#N/A</v>
      </c>
      <c r="AC151" s="43" t="e">
        <f>INDEX(Mets!$B$2:$O$565,MATCH(CONCATENATE($C151,"_EXT"),Mets!$B$2:$B$565,0),COLUMN()-21)</f>
        <v>#N/A</v>
      </c>
      <c r="AD151" s="43" t="e">
        <f>INDEX(Mets!$B$2:$O$565,MATCH(CONCATENATE($C151,"_EXT"),Mets!$B$2:$B$565,0),COLUMN()-21)</f>
        <v>#N/A</v>
      </c>
      <c r="AE151" s="43" t="e">
        <f>INDEX(Mets!$B$2:$O$565,MATCH(CONCATENATE($C151,"_EXT"),Mets!$B$2:$B$565,0),COLUMN()-21)</f>
        <v>#N/A</v>
      </c>
      <c r="AF151" s="43" t="e">
        <f>INDEX(Mets!$B$2:$O$565,MATCH(CONCATENATE($C151,"_EXT"),Mets!$B$2:$B$565,0),COLUMN()-21)</f>
        <v>#N/A</v>
      </c>
      <c r="AG151" s="43" t="e">
        <f>INDEX(Mets!$B$2:$O$565,MATCH(CONCATENATE($C151,"_EXT"),Mets!$B$2:$B$565,0),COLUMN()-21)</f>
        <v>#N/A</v>
      </c>
      <c r="AH151" s="43" t="e">
        <f>INDEX(Mets!$B$2:$O$565,MATCH(CONCATENATE($C151,"_EXT"),Mets!$B$2:$B$565,0),COLUMN()-21)</f>
        <v>#N/A</v>
      </c>
      <c r="AI151" s="43" t="e">
        <f>INDEX(Mets!$B$2:$O$565,MATCH(CONCATENATE($C151,"_EXT"),Mets!$B$2:$B$565,0),COLUMN()-21)</f>
        <v>#N/A</v>
      </c>
      <c r="AK151" s="43">
        <f t="shared" si="18"/>
        <v>0</v>
      </c>
      <c r="AL151" s="43" t="str">
        <f t="shared" si="19"/>
        <v>'A209' '0';</v>
      </c>
    </row>
    <row r="152" spans="1:38" s="43" customFormat="1">
      <c r="A152" s="43" t="str">
        <f>AAs!A211</f>
        <v>A211</v>
      </c>
      <c r="B152" s="43" t="str">
        <f>AAs!B211</f>
        <v>10-formylTHF_cyt + H2O_cyt = formate_cyt + THF_cyt + H+_cyt</v>
      </c>
      <c r="C152" s="43" t="str">
        <f>AAs!C211</f>
        <v>10-formyl-tetrahydrofolate_cyt + H2O → formate_cyt + tetrahydrofolate_cyt + H+</v>
      </c>
      <c r="D152" s="43">
        <f>AAs!D211</f>
        <v>0</v>
      </c>
      <c r="E152" s="43" t="str">
        <f>AAs!E211</f>
        <v>N</v>
      </c>
      <c r="G152" s="43" t="str">
        <f t="shared" ref="G152" si="22">A152</f>
        <v>A211</v>
      </c>
      <c r="H152" s="43" t="str">
        <f t="shared" ref="H152" si="23">B152</f>
        <v>10-formylTHF_cyt + H2O_cyt = formate_cyt + THF_cyt + H+_cyt</v>
      </c>
      <c r="I152" s="43" t="s">
        <v>781</v>
      </c>
      <c r="J152" s="43" t="s">
        <v>782</v>
      </c>
      <c r="K152" s="43">
        <f t="shared" ref="K152" si="24">IF(EXACT(E152,"N"),0,"-Inf")</f>
        <v>0</v>
      </c>
      <c r="L152" s="43" t="s">
        <v>783</v>
      </c>
      <c r="M152" s="43">
        <v>0</v>
      </c>
      <c r="N152" s="43">
        <v>1</v>
      </c>
      <c r="O152" s="43">
        <v>1</v>
      </c>
      <c r="P152" s="43">
        <v>1</v>
      </c>
      <c r="Q152" s="43">
        <v>1</v>
      </c>
      <c r="R152" s="43">
        <v>0.01</v>
      </c>
      <c r="Z152" s="43" t="e">
        <f>INDEX(Mets!$B$2:$O$565,MATCH(CONCATENATE($C152,"_EXT"),Mets!$B$2:$B$565,0),COLUMN()-25)</f>
        <v>#N/A</v>
      </c>
      <c r="AA152" s="43" t="e">
        <f>INDEX(Mets!$B$2:$O$565,MATCH(CONCATENATE($C152,"_EXT"),Mets!$B$2:$B$565,0),COLUMN()-21)</f>
        <v>#N/A</v>
      </c>
      <c r="AB152" s="43" t="e">
        <f>INDEX(Mets!$B$2:$O$565,MATCH(CONCATENATE($C152,"_EXT"),Mets!$B$2:$B$565,0),COLUMN()-21)</f>
        <v>#N/A</v>
      </c>
      <c r="AC152" s="43" t="e">
        <f>INDEX(Mets!$B$2:$O$565,MATCH(CONCATENATE($C152,"_EXT"),Mets!$B$2:$B$565,0),COLUMN()-21)</f>
        <v>#N/A</v>
      </c>
      <c r="AD152" s="43" t="e">
        <f>INDEX(Mets!$B$2:$O$565,MATCH(CONCATENATE($C152,"_EXT"),Mets!$B$2:$B$565,0),COLUMN()-21)</f>
        <v>#N/A</v>
      </c>
      <c r="AE152" s="43" t="e">
        <f>INDEX(Mets!$B$2:$O$565,MATCH(CONCATENATE($C152,"_EXT"),Mets!$B$2:$B$565,0),COLUMN()-21)</f>
        <v>#N/A</v>
      </c>
      <c r="AF152" s="43" t="e">
        <f>INDEX(Mets!$B$2:$O$565,MATCH(CONCATENATE($C152,"_EXT"),Mets!$B$2:$B$565,0),COLUMN()-21)</f>
        <v>#N/A</v>
      </c>
      <c r="AG152" s="43" t="e">
        <f>INDEX(Mets!$B$2:$O$565,MATCH(CONCATENATE($C152,"_EXT"),Mets!$B$2:$B$565,0),COLUMN()-21)</f>
        <v>#N/A</v>
      </c>
      <c r="AH152" s="43" t="e">
        <f>INDEX(Mets!$B$2:$O$565,MATCH(CONCATENATE($C152,"_EXT"),Mets!$B$2:$B$565,0),COLUMN()-21)</f>
        <v>#N/A</v>
      </c>
      <c r="AI152" s="43" t="e">
        <f>INDEX(Mets!$B$2:$O$565,MATCH(CONCATENATE($C152,"_EXT"),Mets!$B$2:$B$565,0),COLUMN()-21)</f>
        <v>#N/A</v>
      </c>
      <c r="AK152" s="43">
        <f t="shared" si="18"/>
        <v>0</v>
      </c>
      <c r="AL152" s="43" t="str">
        <f t="shared" si="19"/>
        <v>'A211' '0';</v>
      </c>
    </row>
    <row r="153" spans="1:38">
      <c r="A153" s="43" t="str">
        <f>AAs!A213</f>
        <v>A213</v>
      </c>
      <c r="B153" s="43" t="str">
        <f>AAs!B213</f>
        <v>SO4_cyt + ATP_cyt + H+_cyt = APS_cyt + diphosphate_cyt</v>
      </c>
      <c r="C153" s="43" t="str">
        <f>AAs!C213</f>
        <v>sulfate_cyt + ATP_cyt + H+ ↔ adenosine 5'-phosphosulfate_cyt + diphosphate</v>
      </c>
      <c r="D153" s="43">
        <f>AAs!D213</f>
        <v>0</v>
      </c>
      <c r="E153" s="43" t="str">
        <f>AAs!E213</f>
        <v>Y</v>
      </c>
      <c r="G153" s="43" t="str">
        <f t="shared" si="20"/>
        <v>A213</v>
      </c>
      <c r="H153" s="43" t="str">
        <f t="shared" si="21"/>
        <v>SO4_cyt + ATP_cyt + H+_cyt = APS_cyt + diphosphate_cyt</v>
      </c>
      <c r="I153" s="43" t="s">
        <v>781</v>
      </c>
      <c r="J153" s="43" t="s">
        <v>782</v>
      </c>
      <c r="K153" s="43" t="str">
        <f t="shared" si="17"/>
        <v>-Inf</v>
      </c>
      <c r="L153" s="43" t="s">
        <v>783</v>
      </c>
      <c r="M153" s="43">
        <v>0</v>
      </c>
      <c r="N153" s="43">
        <v>1</v>
      </c>
      <c r="O153" s="43">
        <v>1</v>
      </c>
      <c r="P153" s="43">
        <v>1</v>
      </c>
      <c r="Q153" s="43">
        <v>1</v>
      </c>
      <c r="R153" s="43">
        <v>0.01</v>
      </c>
      <c r="Z153" s="43" t="e">
        <f>INDEX(Mets!$B$2:$O$565,MATCH(CONCATENATE($C153,"_EXT"),Mets!$B$2:$B$565,0),COLUMN()-25)</f>
        <v>#N/A</v>
      </c>
      <c r="AA153" s="43" t="e">
        <f>INDEX(Mets!$B$2:$O$565,MATCH(CONCATENATE($C153,"_EXT"),Mets!$B$2:$B$565,0),COLUMN()-21)</f>
        <v>#N/A</v>
      </c>
      <c r="AB153" s="43" t="e">
        <f>INDEX(Mets!$B$2:$O$565,MATCH(CONCATENATE($C153,"_EXT"),Mets!$B$2:$B$565,0),COLUMN()-21)</f>
        <v>#N/A</v>
      </c>
      <c r="AC153" s="43" t="e">
        <f>INDEX(Mets!$B$2:$O$565,MATCH(CONCATENATE($C153,"_EXT"),Mets!$B$2:$B$565,0),COLUMN()-21)</f>
        <v>#N/A</v>
      </c>
      <c r="AD153" s="43" t="e">
        <f>INDEX(Mets!$B$2:$O$565,MATCH(CONCATENATE($C153,"_EXT"),Mets!$B$2:$B$565,0),COLUMN()-21)</f>
        <v>#N/A</v>
      </c>
      <c r="AE153" s="43" t="e">
        <f>INDEX(Mets!$B$2:$O$565,MATCH(CONCATENATE($C153,"_EXT"),Mets!$B$2:$B$565,0),COLUMN()-21)</f>
        <v>#N/A</v>
      </c>
      <c r="AF153" s="43" t="e">
        <f>INDEX(Mets!$B$2:$O$565,MATCH(CONCATENATE($C153,"_EXT"),Mets!$B$2:$B$565,0),COLUMN()-21)</f>
        <v>#N/A</v>
      </c>
      <c r="AG153" s="43" t="e">
        <f>INDEX(Mets!$B$2:$O$565,MATCH(CONCATENATE($C153,"_EXT"),Mets!$B$2:$B$565,0),COLUMN()-21)</f>
        <v>#N/A</v>
      </c>
      <c r="AH153" s="43" t="e">
        <f>INDEX(Mets!$B$2:$O$565,MATCH(CONCATENATE($C153,"_EXT"),Mets!$B$2:$B$565,0),COLUMN()-21)</f>
        <v>#N/A</v>
      </c>
      <c r="AI153" s="43" t="e">
        <f>INDEX(Mets!$B$2:$O$565,MATCH(CONCATENATE($C153,"_EXT"),Mets!$B$2:$B$565,0),COLUMN()-21)</f>
        <v>#N/A</v>
      </c>
      <c r="AK153" s="43">
        <f t="shared" si="18"/>
        <v>0</v>
      </c>
      <c r="AL153" s="43" t="str">
        <f t="shared" si="19"/>
        <v>'A213' '0';</v>
      </c>
    </row>
    <row r="154" spans="1:38">
      <c r="A154" s="43" t="str">
        <f>AAs!A215</f>
        <v>A215</v>
      </c>
      <c r="B154" s="43" t="str">
        <f>AAs!B215</f>
        <v>APS_cyt + ATP_cyt = PAPS_cyt + ADP_cyt + H+_cyt</v>
      </c>
      <c r="C154" s="43" t="str">
        <f>AAs!C215</f>
        <v>adenosine 5'-phosphosulfate_cyt + ATP ↔ phosphoadenosine-5'-phosphosulfate_cyt + ADP_cyt + H+</v>
      </c>
      <c r="D154" s="43">
        <f>AAs!D215</f>
        <v>0</v>
      </c>
      <c r="E154" s="43" t="str">
        <f>AAs!E215</f>
        <v>Y</v>
      </c>
      <c r="G154" s="43" t="str">
        <f t="shared" si="20"/>
        <v>A215</v>
      </c>
      <c r="H154" s="43" t="str">
        <f t="shared" si="21"/>
        <v>APS_cyt + ATP_cyt = PAPS_cyt + ADP_cyt + H+_cyt</v>
      </c>
      <c r="I154" s="43" t="s">
        <v>781</v>
      </c>
      <c r="J154" s="43" t="s">
        <v>782</v>
      </c>
      <c r="K154" s="43" t="str">
        <f t="shared" si="17"/>
        <v>-Inf</v>
      </c>
      <c r="L154" s="43" t="s">
        <v>783</v>
      </c>
      <c r="M154" s="43">
        <v>0</v>
      </c>
      <c r="N154" s="43">
        <v>1</v>
      </c>
      <c r="O154" s="43">
        <v>1</v>
      </c>
      <c r="P154" s="43">
        <v>1</v>
      </c>
      <c r="Q154" s="43">
        <v>1</v>
      </c>
      <c r="R154" s="43">
        <v>0.01</v>
      </c>
      <c r="Z154" s="43" t="e">
        <f>INDEX(Mets!$B$2:$O$565,MATCH(CONCATENATE($C154,"_EXT"),Mets!$B$2:$B$565,0),COLUMN()-25)</f>
        <v>#N/A</v>
      </c>
      <c r="AA154" s="43" t="e">
        <f>INDEX(Mets!$B$2:$O$565,MATCH(CONCATENATE($C154,"_EXT"),Mets!$B$2:$B$565,0),COLUMN()-21)</f>
        <v>#N/A</v>
      </c>
      <c r="AB154" s="43" t="e">
        <f>INDEX(Mets!$B$2:$O$565,MATCH(CONCATENATE($C154,"_EXT"),Mets!$B$2:$B$565,0),COLUMN()-21)</f>
        <v>#N/A</v>
      </c>
      <c r="AC154" s="43" t="e">
        <f>INDEX(Mets!$B$2:$O$565,MATCH(CONCATENATE($C154,"_EXT"),Mets!$B$2:$B$565,0),COLUMN()-21)</f>
        <v>#N/A</v>
      </c>
      <c r="AD154" s="43" t="e">
        <f>INDEX(Mets!$B$2:$O$565,MATCH(CONCATENATE($C154,"_EXT"),Mets!$B$2:$B$565,0),COLUMN()-21)</f>
        <v>#N/A</v>
      </c>
      <c r="AE154" s="43" t="e">
        <f>INDEX(Mets!$B$2:$O$565,MATCH(CONCATENATE($C154,"_EXT"),Mets!$B$2:$B$565,0),COLUMN()-21)</f>
        <v>#N/A</v>
      </c>
      <c r="AF154" s="43" t="e">
        <f>INDEX(Mets!$B$2:$O$565,MATCH(CONCATENATE($C154,"_EXT"),Mets!$B$2:$B$565,0),COLUMN()-21)</f>
        <v>#N/A</v>
      </c>
      <c r="AG154" s="43" t="e">
        <f>INDEX(Mets!$B$2:$O$565,MATCH(CONCATENATE($C154,"_EXT"),Mets!$B$2:$B$565,0),COLUMN()-21)</f>
        <v>#N/A</v>
      </c>
      <c r="AH154" s="43" t="e">
        <f>INDEX(Mets!$B$2:$O$565,MATCH(CONCATENATE($C154,"_EXT"),Mets!$B$2:$B$565,0),COLUMN()-21)</f>
        <v>#N/A</v>
      </c>
      <c r="AI154" s="43" t="e">
        <f>INDEX(Mets!$B$2:$O$565,MATCH(CONCATENATE($C154,"_EXT"),Mets!$B$2:$B$565,0),COLUMN()-21)</f>
        <v>#N/A</v>
      </c>
      <c r="AK154" s="43">
        <f t="shared" si="18"/>
        <v>0</v>
      </c>
      <c r="AL154" s="43" t="str">
        <f t="shared" si="19"/>
        <v>'A215' '0';</v>
      </c>
    </row>
    <row r="155" spans="1:38">
      <c r="A155" s="43" t="str">
        <f>AAs!A217</f>
        <v>A217</v>
      </c>
      <c r="B155" s="43" t="str">
        <f>AAs!B217</f>
        <v>adenosine-3,5-bisphosphate_cyt + SO3_cyt + THIOOX_cyt + 2 H+_cyt = PAPS_cyt + THIORED_cyt</v>
      </c>
      <c r="C155" s="43" t="str">
        <f>AAs!C217</f>
        <v>adenosine 3',5'-bisphosphate_cyt + sulfite_cyt + an oxidized thioredoxin_cyt + 2 H+ ↔ phosphoadenosine-5'-phosphosulfate_cyt + a reduced thioredoxin</v>
      </c>
      <c r="D155" s="43">
        <f>AAs!D217</f>
        <v>0</v>
      </c>
      <c r="E155" s="43" t="str">
        <f>AAs!E217</f>
        <v>Y</v>
      </c>
      <c r="G155" s="43" t="str">
        <f t="shared" si="20"/>
        <v>A217</v>
      </c>
      <c r="H155" s="43" t="str">
        <f t="shared" si="21"/>
        <v>adenosine-3,5-bisphosphate_cyt + SO3_cyt + THIOOX_cyt + 2 H+_cyt = PAPS_cyt + THIORED_cyt</v>
      </c>
      <c r="I155" s="43" t="s">
        <v>781</v>
      </c>
      <c r="J155" s="43" t="s">
        <v>782</v>
      </c>
      <c r="K155" s="43" t="str">
        <f t="shared" si="17"/>
        <v>-Inf</v>
      </c>
      <c r="L155" s="43" t="s">
        <v>783</v>
      </c>
      <c r="M155" s="43">
        <v>0</v>
      </c>
      <c r="N155" s="43">
        <v>1</v>
      </c>
      <c r="O155" s="43">
        <v>1</v>
      </c>
      <c r="P155" s="43">
        <v>1</v>
      </c>
      <c r="Q155" s="43">
        <v>1</v>
      </c>
      <c r="R155" s="43">
        <v>0.01</v>
      </c>
      <c r="Z155" s="43" t="e">
        <f>INDEX(Mets!$B$2:$O$565,MATCH(CONCATENATE($C155,"_EXT"),Mets!$B$2:$B$565,0),COLUMN()-25)</f>
        <v>#N/A</v>
      </c>
      <c r="AA155" s="43" t="e">
        <f>INDEX(Mets!$B$2:$O$565,MATCH(CONCATENATE($C155,"_EXT"),Mets!$B$2:$B$565,0),COLUMN()-21)</f>
        <v>#N/A</v>
      </c>
      <c r="AB155" s="43" t="e">
        <f>INDEX(Mets!$B$2:$O$565,MATCH(CONCATENATE($C155,"_EXT"),Mets!$B$2:$B$565,0),COLUMN()-21)</f>
        <v>#N/A</v>
      </c>
      <c r="AC155" s="43" t="e">
        <f>INDEX(Mets!$B$2:$O$565,MATCH(CONCATENATE($C155,"_EXT"),Mets!$B$2:$B$565,0),COLUMN()-21)</f>
        <v>#N/A</v>
      </c>
      <c r="AD155" s="43" t="e">
        <f>INDEX(Mets!$B$2:$O$565,MATCH(CONCATENATE($C155,"_EXT"),Mets!$B$2:$B$565,0),COLUMN()-21)</f>
        <v>#N/A</v>
      </c>
      <c r="AE155" s="43" t="e">
        <f>INDEX(Mets!$B$2:$O$565,MATCH(CONCATENATE($C155,"_EXT"),Mets!$B$2:$B$565,0),COLUMN()-21)</f>
        <v>#N/A</v>
      </c>
      <c r="AF155" s="43" t="e">
        <f>INDEX(Mets!$B$2:$O$565,MATCH(CONCATENATE($C155,"_EXT"),Mets!$B$2:$B$565,0),COLUMN()-21)</f>
        <v>#N/A</v>
      </c>
      <c r="AG155" s="43" t="e">
        <f>INDEX(Mets!$B$2:$O$565,MATCH(CONCATENATE($C155,"_EXT"),Mets!$B$2:$B$565,0),COLUMN()-21)</f>
        <v>#N/A</v>
      </c>
      <c r="AH155" s="43" t="e">
        <f>INDEX(Mets!$B$2:$O$565,MATCH(CONCATENATE($C155,"_EXT"),Mets!$B$2:$B$565,0),COLUMN()-21)</f>
        <v>#N/A</v>
      </c>
      <c r="AI155" s="43" t="e">
        <f>INDEX(Mets!$B$2:$O$565,MATCH(CONCATENATE($C155,"_EXT"),Mets!$B$2:$B$565,0),COLUMN()-21)</f>
        <v>#N/A</v>
      </c>
      <c r="AK155" s="43">
        <f t="shared" si="18"/>
        <v>0</v>
      </c>
      <c r="AL155" s="43" t="str">
        <f t="shared" si="19"/>
        <v>'A217' '0';</v>
      </c>
    </row>
    <row r="156" spans="1:38">
      <c r="A156" s="43" t="str">
        <f>AAs!A219</f>
        <v>A219</v>
      </c>
      <c r="B156" s="43" t="str">
        <f>AAs!B219</f>
        <v>adenosine-3,5-bisphosphate_cyt + H2O_cyt = AMP_cyt + phosphate_cyt</v>
      </c>
      <c r="C156" s="43" t="str">
        <f>AAs!C219</f>
        <v>adenosine 3',5'-bisphosphate_cyt + H2O → AMP_cyt + phosphate</v>
      </c>
      <c r="D156" s="43">
        <f>AAs!D219</f>
        <v>0</v>
      </c>
      <c r="E156" s="43" t="str">
        <f>AAs!E219</f>
        <v>Y</v>
      </c>
      <c r="G156" s="43" t="str">
        <f t="shared" si="20"/>
        <v>A219</v>
      </c>
      <c r="H156" s="43" t="str">
        <f t="shared" si="21"/>
        <v>adenosine-3,5-bisphosphate_cyt + H2O_cyt = AMP_cyt + phosphate_cyt</v>
      </c>
      <c r="I156" s="43" t="s">
        <v>781</v>
      </c>
      <c r="J156" s="43" t="s">
        <v>782</v>
      </c>
      <c r="K156" s="43" t="str">
        <f t="shared" si="17"/>
        <v>-Inf</v>
      </c>
      <c r="L156" s="43" t="s">
        <v>783</v>
      </c>
      <c r="M156" s="43">
        <v>0</v>
      </c>
      <c r="N156" s="43">
        <v>1</v>
      </c>
      <c r="O156" s="43">
        <v>1</v>
      </c>
      <c r="P156" s="43">
        <v>1</v>
      </c>
      <c r="Q156" s="43">
        <v>1</v>
      </c>
      <c r="R156" s="43">
        <v>0.01</v>
      </c>
      <c r="Z156" s="43" t="e">
        <f>INDEX(Mets!$B$2:$O$565,MATCH(CONCATENATE($C156,"_EXT"),Mets!$B$2:$B$565,0),COLUMN()-25)</f>
        <v>#N/A</v>
      </c>
      <c r="AA156" s="43" t="e">
        <f>INDEX(Mets!$B$2:$O$565,MATCH(CONCATENATE($C156,"_EXT"),Mets!$B$2:$B$565,0),COLUMN()-21)</f>
        <v>#N/A</v>
      </c>
      <c r="AB156" s="43" t="e">
        <f>INDEX(Mets!$B$2:$O$565,MATCH(CONCATENATE($C156,"_EXT"),Mets!$B$2:$B$565,0),COLUMN()-21)</f>
        <v>#N/A</v>
      </c>
      <c r="AC156" s="43" t="e">
        <f>INDEX(Mets!$B$2:$O$565,MATCH(CONCATENATE($C156,"_EXT"),Mets!$B$2:$B$565,0),COLUMN()-21)</f>
        <v>#N/A</v>
      </c>
      <c r="AD156" s="43" t="e">
        <f>INDEX(Mets!$B$2:$O$565,MATCH(CONCATENATE($C156,"_EXT"),Mets!$B$2:$B$565,0),COLUMN()-21)</f>
        <v>#N/A</v>
      </c>
      <c r="AE156" s="43" t="e">
        <f>INDEX(Mets!$B$2:$O$565,MATCH(CONCATENATE($C156,"_EXT"),Mets!$B$2:$B$565,0),COLUMN()-21)</f>
        <v>#N/A</v>
      </c>
      <c r="AF156" s="43" t="e">
        <f>INDEX(Mets!$B$2:$O$565,MATCH(CONCATENATE($C156,"_EXT"),Mets!$B$2:$B$565,0),COLUMN()-21)</f>
        <v>#N/A</v>
      </c>
      <c r="AG156" s="43" t="e">
        <f>INDEX(Mets!$B$2:$O$565,MATCH(CONCATENATE($C156,"_EXT"),Mets!$B$2:$B$565,0),COLUMN()-21)</f>
        <v>#N/A</v>
      </c>
      <c r="AH156" s="43" t="e">
        <f>INDEX(Mets!$B$2:$O$565,MATCH(CONCATENATE($C156,"_EXT"),Mets!$B$2:$B$565,0),COLUMN()-21)</f>
        <v>#N/A</v>
      </c>
      <c r="AI156" s="43" t="e">
        <f>INDEX(Mets!$B$2:$O$565,MATCH(CONCATENATE($C156,"_EXT"),Mets!$B$2:$B$565,0),COLUMN()-21)</f>
        <v>#N/A</v>
      </c>
      <c r="AK156" s="43">
        <f t="shared" si="18"/>
        <v>0</v>
      </c>
      <c r="AL156" s="43" t="str">
        <f t="shared" si="19"/>
        <v>'A219' '0';</v>
      </c>
    </row>
    <row r="157" spans="1:38">
      <c r="A157" s="43" t="str">
        <f>AAs!A221</f>
        <v>A221</v>
      </c>
      <c r="B157" s="43" t="str">
        <f>AAs!B221</f>
        <v>SO3_cyt + 3 NADPH_cyt + 5 H+_cyt = H2S_cyt + 3 NADP_cyt + 3 H2O_cyt</v>
      </c>
      <c r="C157" s="43" t="str">
        <f>AAs!C221</f>
        <v>hydrogen sulfide_cyt + 3 NADP_cyt + 3 H2O ↔ sulfite_cyt + 3 NADPH_cyt + 5 H+</v>
      </c>
      <c r="D157" s="43" t="str">
        <f>AAs!D221</f>
        <v>alpha</v>
      </c>
      <c r="E157" s="43" t="str">
        <f>AAs!E221</f>
        <v>N</v>
      </c>
      <c r="G157" s="43" t="str">
        <f t="shared" si="20"/>
        <v>A221</v>
      </c>
      <c r="H157" s="43" t="str">
        <f t="shared" si="21"/>
        <v>SO3_cyt + 3 NADPH_cyt + 5 H+_cyt = H2S_cyt + 3 NADP_cyt + 3 H2O_cyt</v>
      </c>
      <c r="I157" s="43" t="s">
        <v>781</v>
      </c>
      <c r="J157" s="43" t="s">
        <v>782</v>
      </c>
      <c r="K157" s="43">
        <f t="shared" si="17"/>
        <v>0</v>
      </c>
      <c r="L157" s="43" t="s">
        <v>783</v>
      </c>
      <c r="M157" s="43">
        <v>0</v>
      </c>
      <c r="N157" s="43">
        <v>1</v>
      </c>
      <c r="O157" s="43">
        <v>1</v>
      </c>
      <c r="P157" s="43">
        <v>1</v>
      </c>
      <c r="Q157" s="43">
        <v>1</v>
      </c>
      <c r="R157" s="43">
        <v>0.01</v>
      </c>
      <c r="Z157" s="43" t="e">
        <f>INDEX(Mets!$B$2:$O$565,MATCH(CONCATENATE($C157,"_EXT"),Mets!$B$2:$B$565,0),COLUMN()-25)</f>
        <v>#N/A</v>
      </c>
      <c r="AA157" s="43" t="e">
        <f>INDEX(Mets!$B$2:$O$565,MATCH(CONCATENATE($C157,"_EXT"),Mets!$B$2:$B$565,0),COLUMN()-21)</f>
        <v>#N/A</v>
      </c>
      <c r="AB157" s="43" t="e">
        <f>INDEX(Mets!$B$2:$O$565,MATCH(CONCATENATE($C157,"_EXT"),Mets!$B$2:$B$565,0),COLUMN()-21)</f>
        <v>#N/A</v>
      </c>
      <c r="AC157" s="43" t="e">
        <f>INDEX(Mets!$B$2:$O$565,MATCH(CONCATENATE($C157,"_EXT"),Mets!$B$2:$B$565,0),COLUMN()-21)</f>
        <v>#N/A</v>
      </c>
      <c r="AD157" s="43" t="e">
        <f>INDEX(Mets!$B$2:$O$565,MATCH(CONCATENATE($C157,"_EXT"),Mets!$B$2:$B$565,0),COLUMN()-21)</f>
        <v>#N/A</v>
      </c>
      <c r="AE157" s="43" t="e">
        <f>INDEX(Mets!$B$2:$O$565,MATCH(CONCATENATE($C157,"_EXT"),Mets!$B$2:$B$565,0),COLUMN()-21)</f>
        <v>#N/A</v>
      </c>
      <c r="AF157" s="43" t="e">
        <f>INDEX(Mets!$B$2:$O$565,MATCH(CONCATENATE($C157,"_EXT"),Mets!$B$2:$B$565,0),COLUMN()-21)</f>
        <v>#N/A</v>
      </c>
      <c r="AG157" s="43" t="e">
        <f>INDEX(Mets!$B$2:$O$565,MATCH(CONCATENATE($C157,"_EXT"),Mets!$B$2:$B$565,0),COLUMN()-21)</f>
        <v>#N/A</v>
      </c>
      <c r="AH157" s="43" t="e">
        <f>INDEX(Mets!$B$2:$O$565,MATCH(CONCATENATE($C157,"_EXT"),Mets!$B$2:$B$565,0),COLUMN()-21)</f>
        <v>#N/A</v>
      </c>
      <c r="AI157" s="43" t="e">
        <f>INDEX(Mets!$B$2:$O$565,MATCH(CONCATENATE($C157,"_EXT"),Mets!$B$2:$B$565,0),COLUMN()-21)</f>
        <v>#N/A</v>
      </c>
      <c r="AK157" s="43">
        <f t="shared" si="18"/>
        <v>0</v>
      </c>
      <c r="AL157" s="43" t="str">
        <f t="shared" si="19"/>
        <v>'A221' '0';</v>
      </c>
    </row>
    <row r="158" spans="1:38">
      <c r="A158" s="43" t="str">
        <f>AAs!A224</f>
        <v>A224</v>
      </c>
      <c r="B158" s="43" t="str">
        <f>AAs!B224</f>
        <v>THIOOX_cyt + NADPH_cyt + H+_cyt = THIORED_cyt + NADP_cyt</v>
      </c>
      <c r="C158" s="43" t="str">
        <f>AAs!C224</f>
        <v>a reduced thioredoxin_cyt + NADP ↔ an oxidized thioredoxin_cyt + NADPH_cyt + H+</v>
      </c>
      <c r="D158" s="43">
        <f>AAs!D224</f>
        <v>0</v>
      </c>
      <c r="E158" s="43" t="str">
        <f>AAs!E224</f>
        <v>Y</v>
      </c>
      <c r="G158" s="43" t="str">
        <f t="shared" si="20"/>
        <v>A224</v>
      </c>
      <c r="H158" s="43" t="str">
        <f t="shared" si="21"/>
        <v>THIOOX_cyt + NADPH_cyt + H+_cyt = THIORED_cyt + NADP_cyt</v>
      </c>
      <c r="I158" s="43" t="s">
        <v>781</v>
      </c>
      <c r="J158" s="43" t="s">
        <v>782</v>
      </c>
      <c r="K158" s="43" t="str">
        <f t="shared" si="17"/>
        <v>-Inf</v>
      </c>
      <c r="L158" s="43" t="s">
        <v>783</v>
      </c>
      <c r="M158" s="43">
        <v>0</v>
      </c>
      <c r="N158" s="43">
        <v>1</v>
      </c>
      <c r="O158" s="43">
        <v>1</v>
      </c>
      <c r="P158" s="43">
        <v>1</v>
      </c>
      <c r="Q158" s="43">
        <v>1</v>
      </c>
      <c r="R158" s="43">
        <v>0.01</v>
      </c>
      <c r="Z158" s="43" t="e">
        <f>INDEX(Mets!$B$2:$O$565,MATCH(CONCATENATE($C158,"_EXT"),Mets!$B$2:$B$565,0),COLUMN()-25)</f>
        <v>#N/A</v>
      </c>
      <c r="AA158" s="43" t="e">
        <f>INDEX(Mets!$B$2:$O$565,MATCH(CONCATENATE($C158,"_EXT"),Mets!$B$2:$B$565,0),COLUMN()-21)</f>
        <v>#N/A</v>
      </c>
      <c r="AB158" s="43" t="e">
        <f>INDEX(Mets!$B$2:$O$565,MATCH(CONCATENATE($C158,"_EXT"),Mets!$B$2:$B$565,0),COLUMN()-21)</f>
        <v>#N/A</v>
      </c>
      <c r="AC158" s="43" t="e">
        <f>INDEX(Mets!$B$2:$O$565,MATCH(CONCATENATE($C158,"_EXT"),Mets!$B$2:$B$565,0),COLUMN()-21)</f>
        <v>#N/A</v>
      </c>
      <c r="AD158" s="43" t="e">
        <f>INDEX(Mets!$B$2:$O$565,MATCH(CONCATENATE($C158,"_EXT"),Mets!$B$2:$B$565,0),COLUMN()-21)</f>
        <v>#N/A</v>
      </c>
      <c r="AE158" s="43" t="e">
        <f>INDEX(Mets!$B$2:$O$565,MATCH(CONCATENATE($C158,"_EXT"),Mets!$B$2:$B$565,0),COLUMN()-21)</f>
        <v>#N/A</v>
      </c>
      <c r="AF158" s="43" t="e">
        <f>INDEX(Mets!$B$2:$O$565,MATCH(CONCATENATE($C158,"_EXT"),Mets!$B$2:$B$565,0),COLUMN()-21)</f>
        <v>#N/A</v>
      </c>
      <c r="AG158" s="43" t="e">
        <f>INDEX(Mets!$B$2:$O$565,MATCH(CONCATENATE($C158,"_EXT"),Mets!$B$2:$B$565,0),COLUMN()-21)</f>
        <v>#N/A</v>
      </c>
      <c r="AH158" s="43" t="e">
        <f>INDEX(Mets!$B$2:$O$565,MATCH(CONCATENATE($C158,"_EXT"),Mets!$B$2:$B$565,0),COLUMN()-21)</f>
        <v>#N/A</v>
      </c>
      <c r="AI158" s="43" t="e">
        <f>INDEX(Mets!$B$2:$O$565,MATCH(CONCATENATE($C158,"_EXT"),Mets!$B$2:$B$565,0),COLUMN()-21)</f>
        <v>#N/A</v>
      </c>
      <c r="AK158" s="43">
        <f t="shared" si="18"/>
        <v>0</v>
      </c>
      <c r="AL158" s="43" t="str">
        <f t="shared" si="19"/>
        <v>'A224' '0';</v>
      </c>
    </row>
    <row r="159" spans="1:38">
      <c r="A159" s="43" t="str">
        <f>Ns!A3</f>
        <v>N3</v>
      </c>
      <c r="B159" s="43" t="str">
        <f>Ns!B3</f>
        <v>AICAR_cyt + 10-formylTHF_cyt = FAICAR_cyt + THF_cyt</v>
      </c>
      <c r="C159" s="43" t="str">
        <f>Ns!C3</f>
        <v>5-amino-1-(5-phospho-D-ribosyl)imidazole-4-carboxamide_cyt + 10-formyl-tetrahydrofolate ↔ 5-formamido-1-(5-phospho-D-ribosyl)-imidazole-4-carboxamide_cyt + tetrahydrofolate</v>
      </c>
      <c r="D159" s="43" t="str">
        <f>Ns!D3</f>
        <v xml:space="preserve"> </v>
      </c>
      <c r="E159" s="43" t="str">
        <f>Ns!E3</f>
        <v>Y</v>
      </c>
      <c r="G159" s="43" t="str">
        <f t="shared" si="20"/>
        <v>N3</v>
      </c>
      <c r="H159" s="43" t="str">
        <f t="shared" si="21"/>
        <v>AICAR_cyt + 10-formylTHF_cyt = FAICAR_cyt + THF_cyt</v>
      </c>
      <c r="I159" s="43" t="s">
        <v>781</v>
      </c>
      <c r="J159" s="43" t="s">
        <v>782</v>
      </c>
      <c r="K159" s="43" t="str">
        <f t="shared" si="17"/>
        <v>-Inf</v>
      </c>
      <c r="L159" s="43" t="s">
        <v>783</v>
      </c>
      <c r="M159" s="43">
        <v>0</v>
      </c>
      <c r="N159" s="43">
        <v>1</v>
      </c>
      <c r="O159" s="43">
        <v>1</v>
      </c>
      <c r="P159" s="43">
        <v>1</v>
      </c>
      <c r="Q159" s="43">
        <v>1</v>
      </c>
      <c r="R159" s="43">
        <v>0.01</v>
      </c>
      <c r="Z159" s="43" t="e">
        <f>INDEX(Mets!$B$2:$O$565,MATCH(CONCATENATE($C159,"_EXT"),Mets!$B$2:$B$565,0),COLUMN()-25)</f>
        <v>#N/A</v>
      </c>
      <c r="AA159" s="43" t="e">
        <f>INDEX(Mets!$B$2:$O$565,MATCH(CONCATENATE($C159,"_EXT"),Mets!$B$2:$B$565,0),COLUMN()-21)</f>
        <v>#N/A</v>
      </c>
      <c r="AB159" s="43" t="e">
        <f>INDEX(Mets!$B$2:$O$565,MATCH(CONCATENATE($C159,"_EXT"),Mets!$B$2:$B$565,0),COLUMN()-21)</f>
        <v>#N/A</v>
      </c>
      <c r="AC159" s="43" t="e">
        <f>INDEX(Mets!$B$2:$O$565,MATCH(CONCATENATE($C159,"_EXT"),Mets!$B$2:$B$565,0),COLUMN()-21)</f>
        <v>#N/A</v>
      </c>
      <c r="AD159" s="43" t="e">
        <f>INDEX(Mets!$B$2:$O$565,MATCH(CONCATENATE($C159,"_EXT"),Mets!$B$2:$B$565,0),COLUMN()-21)</f>
        <v>#N/A</v>
      </c>
      <c r="AE159" s="43" t="e">
        <f>INDEX(Mets!$B$2:$O$565,MATCH(CONCATENATE($C159,"_EXT"),Mets!$B$2:$B$565,0),COLUMN()-21)</f>
        <v>#N/A</v>
      </c>
      <c r="AF159" s="43" t="e">
        <f>INDEX(Mets!$B$2:$O$565,MATCH(CONCATENATE($C159,"_EXT"),Mets!$B$2:$B$565,0),COLUMN()-21)</f>
        <v>#N/A</v>
      </c>
      <c r="AG159" s="43" t="e">
        <f>INDEX(Mets!$B$2:$O$565,MATCH(CONCATENATE($C159,"_EXT"),Mets!$B$2:$B$565,0),COLUMN()-21)</f>
        <v>#N/A</v>
      </c>
      <c r="AH159" s="43" t="e">
        <f>INDEX(Mets!$B$2:$O$565,MATCH(CONCATENATE($C159,"_EXT"),Mets!$B$2:$B$565,0),COLUMN()-21)</f>
        <v>#N/A</v>
      </c>
      <c r="AI159" s="43" t="e">
        <f>INDEX(Mets!$B$2:$O$565,MATCH(CONCATENATE($C159,"_EXT"),Mets!$B$2:$B$565,0),COLUMN()-21)</f>
        <v>#N/A</v>
      </c>
      <c r="AK159" s="43">
        <f t="shared" si="18"/>
        <v>0</v>
      </c>
      <c r="AL159" s="43" t="str">
        <f t="shared" si="19"/>
        <v>'N3' '0';</v>
      </c>
    </row>
    <row r="160" spans="1:38">
      <c r="A160" s="43" t="str">
        <f>Ns!A4</f>
        <v>N4</v>
      </c>
      <c r="B160" s="43" t="str">
        <f>Ns!B4</f>
        <v>FAICAR_cyt = IMP_cyt + H2O_cyt</v>
      </c>
      <c r="C160" s="43" t="str">
        <f>Ns!C4</f>
        <v>IMP_cyt + H2O ↔ 5-formamido-1-(5-phospho-D-ribosyl)-imidazole-4-carboxamide</v>
      </c>
      <c r="D160" s="43" t="str">
        <f>Ns!D4</f>
        <v xml:space="preserve"> </v>
      </c>
      <c r="E160" s="43" t="str">
        <f>Ns!E4</f>
        <v>N</v>
      </c>
      <c r="G160" s="43" t="str">
        <f t="shared" si="20"/>
        <v>N4</v>
      </c>
      <c r="H160" s="43" t="str">
        <f t="shared" si="21"/>
        <v>FAICAR_cyt = IMP_cyt + H2O_cyt</v>
      </c>
      <c r="I160" s="43" t="s">
        <v>781</v>
      </c>
      <c r="J160" s="43" t="s">
        <v>782</v>
      </c>
      <c r="K160" s="43">
        <f t="shared" si="17"/>
        <v>0</v>
      </c>
      <c r="L160" s="43" t="s">
        <v>783</v>
      </c>
      <c r="M160" s="43">
        <v>0</v>
      </c>
      <c r="N160" s="43">
        <v>1</v>
      </c>
      <c r="O160" s="43">
        <v>1</v>
      </c>
      <c r="P160" s="43">
        <v>1</v>
      </c>
      <c r="Q160" s="43">
        <v>1</v>
      </c>
      <c r="R160" s="43">
        <v>0.01</v>
      </c>
      <c r="Z160" s="43" t="e">
        <f>INDEX(Mets!$B$2:$O$565,MATCH(CONCATENATE($C160,"_EXT"),Mets!$B$2:$B$565,0),COLUMN()-25)</f>
        <v>#N/A</v>
      </c>
      <c r="AA160" s="43" t="e">
        <f>INDEX(Mets!$B$2:$O$565,MATCH(CONCATENATE($C160,"_EXT"),Mets!$B$2:$B$565,0),COLUMN()-21)</f>
        <v>#N/A</v>
      </c>
      <c r="AB160" s="43" t="e">
        <f>INDEX(Mets!$B$2:$O$565,MATCH(CONCATENATE($C160,"_EXT"),Mets!$B$2:$B$565,0),COLUMN()-21)</f>
        <v>#N/A</v>
      </c>
      <c r="AC160" s="43" t="e">
        <f>INDEX(Mets!$B$2:$O$565,MATCH(CONCATENATE($C160,"_EXT"),Mets!$B$2:$B$565,0),COLUMN()-21)</f>
        <v>#N/A</v>
      </c>
      <c r="AD160" s="43" t="e">
        <f>INDEX(Mets!$B$2:$O$565,MATCH(CONCATENATE($C160,"_EXT"),Mets!$B$2:$B$565,0),COLUMN()-21)</f>
        <v>#N/A</v>
      </c>
      <c r="AE160" s="43" t="e">
        <f>INDEX(Mets!$B$2:$O$565,MATCH(CONCATENATE($C160,"_EXT"),Mets!$B$2:$B$565,0),COLUMN()-21)</f>
        <v>#N/A</v>
      </c>
      <c r="AF160" s="43" t="e">
        <f>INDEX(Mets!$B$2:$O$565,MATCH(CONCATENATE($C160,"_EXT"),Mets!$B$2:$B$565,0),COLUMN()-21)</f>
        <v>#N/A</v>
      </c>
      <c r="AG160" s="43" t="e">
        <f>INDEX(Mets!$B$2:$O$565,MATCH(CONCATENATE($C160,"_EXT"),Mets!$B$2:$B$565,0),COLUMN()-21)</f>
        <v>#N/A</v>
      </c>
      <c r="AH160" s="43" t="e">
        <f>INDEX(Mets!$B$2:$O$565,MATCH(CONCATENATE($C160,"_EXT"),Mets!$B$2:$B$565,0),COLUMN()-21)</f>
        <v>#N/A</v>
      </c>
      <c r="AI160" s="43" t="e">
        <f>INDEX(Mets!$B$2:$O$565,MATCH(CONCATENATE($C160,"_EXT"),Mets!$B$2:$B$565,0),COLUMN()-21)</f>
        <v>#N/A</v>
      </c>
      <c r="AK160" s="43">
        <f t="shared" si="18"/>
        <v>0</v>
      </c>
      <c r="AL160" s="43" t="str">
        <f t="shared" si="19"/>
        <v>'N4' '0';</v>
      </c>
    </row>
    <row r="161" spans="1:38">
      <c r="A161" s="43" t="str">
        <f>Ns!A6</f>
        <v>N6</v>
      </c>
      <c r="B161" s="43" t="str">
        <f>Ns!B6</f>
        <v>L-aspartate_cyt + IMP_cyt + GTP_cyt = adenylo-succinate_cyt + GDP_cyt + phosphate_cyt + 2 H+_cyt</v>
      </c>
      <c r="C161" s="43" t="str">
        <f>Ns!C6</f>
        <v>L-aspartate_cyt + IMP_cyt + GTP ↔ adenylo-succinate_cyt + GDP_cyt + phosphate_cyt + 2 H+</v>
      </c>
      <c r="D161" s="43" t="str">
        <f>Ns!D6</f>
        <v xml:space="preserve"> </v>
      </c>
      <c r="E161" s="43" t="str">
        <f>Ns!E6</f>
        <v>N</v>
      </c>
      <c r="G161" s="43" t="str">
        <f t="shared" si="20"/>
        <v>N6</v>
      </c>
      <c r="H161" s="43" t="str">
        <f t="shared" si="21"/>
        <v>L-aspartate_cyt + IMP_cyt + GTP_cyt = adenylo-succinate_cyt + GDP_cyt + phosphate_cyt + 2 H+_cyt</v>
      </c>
      <c r="I161" s="43" t="s">
        <v>781</v>
      </c>
      <c r="J161" s="43" t="s">
        <v>782</v>
      </c>
      <c r="K161" s="43">
        <f t="shared" si="17"/>
        <v>0</v>
      </c>
      <c r="L161" s="43" t="s">
        <v>783</v>
      </c>
      <c r="M161" s="43">
        <v>0</v>
      </c>
      <c r="N161" s="43">
        <v>1</v>
      </c>
      <c r="O161" s="43">
        <v>1</v>
      </c>
      <c r="P161" s="43">
        <v>1</v>
      </c>
      <c r="Q161" s="43">
        <v>1</v>
      </c>
      <c r="R161" s="43">
        <v>0.01</v>
      </c>
      <c r="Z161" s="43" t="e">
        <f>INDEX(Mets!$B$2:$O$565,MATCH(CONCATENATE($C161,"_EXT"),Mets!$B$2:$B$565,0),COLUMN()-25)</f>
        <v>#N/A</v>
      </c>
      <c r="AA161" s="43" t="e">
        <f>INDEX(Mets!$B$2:$O$565,MATCH(CONCATENATE($C161,"_EXT"),Mets!$B$2:$B$565,0),COLUMN()-21)</f>
        <v>#N/A</v>
      </c>
      <c r="AB161" s="43" t="e">
        <f>INDEX(Mets!$B$2:$O$565,MATCH(CONCATENATE($C161,"_EXT"),Mets!$B$2:$B$565,0),COLUMN()-21)</f>
        <v>#N/A</v>
      </c>
      <c r="AC161" s="43" t="e">
        <f>INDEX(Mets!$B$2:$O$565,MATCH(CONCATENATE($C161,"_EXT"),Mets!$B$2:$B$565,0),COLUMN()-21)</f>
        <v>#N/A</v>
      </c>
      <c r="AD161" s="43" t="e">
        <f>INDEX(Mets!$B$2:$O$565,MATCH(CONCATENATE($C161,"_EXT"),Mets!$B$2:$B$565,0),COLUMN()-21)</f>
        <v>#N/A</v>
      </c>
      <c r="AE161" s="43" t="e">
        <f>INDEX(Mets!$B$2:$O$565,MATCH(CONCATENATE($C161,"_EXT"),Mets!$B$2:$B$565,0),COLUMN()-21)</f>
        <v>#N/A</v>
      </c>
      <c r="AF161" s="43" t="e">
        <f>INDEX(Mets!$B$2:$O$565,MATCH(CONCATENATE($C161,"_EXT"),Mets!$B$2:$B$565,0),COLUMN()-21)</f>
        <v>#N/A</v>
      </c>
      <c r="AG161" s="43" t="e">
        <f>INDEX(Mets!$B$2:$O$565,MATCH(CONCATENATE($C161,"_EXT"),Mets!$B$2:$B$565,0),COLUMN()-21)</f>
        <v>#N/A</v>
      </c>
      <c r="AH161" s="43" t="e">
        <f>INDEX(Mets!$B$2:$O$565,MATCH(CONCATENATE($C161,"_EXT"),Mets!$B$2:$B$565,0),COLUMN()-21)</f>
        <v>#N/A</v>
      </c>
      <c r="AI161" s="43" t="e">
        <f>INDEX(Mets!$B$2:$O$565,MATCH(CONCATENATE($C161,"_EXT"),Mets!$B$2:$B$565,0),COLUMN()-21)</f>
        <v>#N/A</v>
      </c>
      <c r="AK161" s="43">
        <f t="shared" si="18"/>
        <v>0</v>
      </c>
      <c r="AL161" s="43" t="str">
        <f t="shared" si="19"/>
        <v>'N6' '0';</v>
      </c>
    </row>
    <row r="162" spans="1:38">
      <c r="A162" s="43" t="str">
        <f>Ns!A8</f>
        <v>N8</v>
      </c>
      <c r="B162" s="43" t="str">
        <f>Ns!B8</f>
        <v>adenylo-succinate_cyt = fumarate_cyt + AMP_cyt</v>
      </c>
      <c r="C162" s="43" t="str">
        <f>Ns!C8</f>
        <v>adenylo-succinate ↔ fumarate_cyt + AMP</v>
      </c>
      <c r="D162" s="43" t="str">
        <f>Ns!D8</f>
        <v xml:space="preserve"> </v>
      </c>
      <c r="E162" s="43" t="str">
        <f>Ns!E8</f>
        <v>Y</v>
      </c>
      <c r="G162" s="43" t="str">
        <f t="shared" si="20"/>
        <v>N8</v>
      </c>
      <c r="H162" s="43" t="str">
        <f t="shared" si="21"/>
        <v>adenylo-succinate_cyt = fumarate_cyt + AMP_cyt</v>
      </c>
      <c r="I162" s="43" t="s">
        <v>781</v>
      </c>
      <c r="J162" s="43" t="s">
        <v>782</v>
      </c>
      <c r="K162" s="43" t="str">
        <f t="shared" si="17"/>
        <v>-Inf</v>
      </c>
      <c r="L162" s="43" t="s">
        <v>783</v>
      </c>
      <c r="M162" s="43">
        <v>0</v>
      </c>
      <c r="N162" s="43">
        <v>1</v>
      </c>
      <c r="O162" s="43">
        <v>1</v>
      </c>
      <c r="P162" s="43">
        <v>1</v>
      </c>
      <c r="Q162" s="43">
        <v>1</v>
      </c>
      <c r="R162" s="43">
        <v>0.01</v>
      </c>
      <c r="Z162" s="43" t="e">
        <f>INDEX(Mets!$B$2:$O$565,MATCH(CONCATENATE($C162,"_EXT"),Mets!$B$2:$B$565,0),COLUMN()-25)</f>
        <v>#N/A</v>
      </c>
      <c r="AA162" s="43" t="e">
        <f>INDEX(Mets!$B$2:$O$565,MATCH(CONCATENATE($C162,"_EXT"),Mets!$B$2:$B$565,0),COLUMN()-21)</f>
        <v>#N/A</v>
      </c>
      <c r="AB162" s="43" t="e">
        <f>INDEX(Mets!$B$2:$O$565,MATCH(CONCATENATE($C162,"_EXT"),Mets!$B$2:$B$565,0),COLUMN()-21)</f>
        <v>#N/A</v>
      </c>
      <c r="AC162" s="43" t="e">
        <f>INDEX(Mets!$B$2:$O$565,MATCH(CONCATENATE($C162,"_EXT"),Mets!$B$2:$B$565,0),COLUMN()-21)</f>
        <v>#N/A</v>
      </c>
      <c r="AD162" s="43" t="e">
        <f>INDEX(Mets!$B$2:$O$565,MATCH(CONCATENATE($C162,"_EXT"),Mets!$B$2:$B$565,0),COLUMN()-21)</f>
        <v>#N/A</v>
      </c>
      <c r="AE162" s="43" t="e">
        <f>INDEX(Mets!$B$2:$O$565,MATCH(CONCATENATE($C162,"_EXT"),Mets!$B$2:$B$565,0),COLUMN()-21)</f>
        <v>#N/A</v>
      </c>
      <c r="AF162" s="43" t="e">
        <f>INDEX(Mets!$B$2:$O$565,MATCH(CONCATENATE($C162,"_EXT"),Mets!$B$2:$B$565,0),COLUMN()-21)</f>
        <v>#N/A</v>
      </c>
      <c r="AG162" s="43" t="e">
        <f>INDEX(Mets!$B$2:$O$565,MATCH(CONCATENATE($C162,"_EXT"),Mets!$B$2:$B$565,0),COLUMN()-21)</f>
        <v>#N/A</v>
      </c>
      <c r="AH162" s="43" t="e">
        <f>INDEX(Mets!$B$2:$O$565,MATCH(CONCATENATE($C162,"_EXT"),Mets!$B$2:$B$565,0),COLUMN()-21)</f>
        <v>#N/A</v>
      </c>
      <c r="AI162" s="43" t="e">
        <f>INDEX(Mets!$B$2:$O$565,MATCH(CONCATENATE($C162,"_EXT"),Mets!$B$2:$B$565,0),COLUMN()-21)</f>
        <v>#N/A</v>
      </c>
      <c r="AK162" s="43">
        <f t="shared" si="18"/>
        <v>0</v>
      </c>
      <c r="AL162" s="43" t="str">
        <f t="shared" si="19"/>
        <v>'N8' '0';</v>
      </c>
    </row>
    <row r="163" spans="1:38">
      <c r="A163" s="43" t="str">
        <f>Ns!A9</f>
        <v>N9</v>
      </c>
      <c r="B163" s="43" t="str">
        <f>Ns!B9</f>
        <v>SAICAR_cyt = fumarate_cyt + AICAR_cyt</v>
      </c>
      <c r="C163" s="43" t="str">
        <f>Ns!C9</f>
        <v>5'-phosphoribosyl-4-(N-succinocarboxamide)-5-aminoimidazole ↔ fumarate_cyt + 5-amino-1-(5-phospho-D-ribosyl)imidazole-4-carboxamide</v>
      </c>
      <c r="D163" s="43" t="str">
        <f>Ns!D9</f>
        <v xml:space="preserve"> </v>
      </c>
      <c r="E163" s="43" t="str">
        <f>Ns!E9</f>
        <v>Y</v>
      </c>
      <c r="G163" s="43" t="str">
        <f t="shared" si="20"/>
        <v>N9</v>
      </c>
      <c r="H163" s="43" t="str">
        <f t="shared" si="21"/>
        <v>SAICAR_cyt = fumarate_cyt + AICAR_cyt</v>
      </c>
      <c r="I163" s="43" t="s">
        <v>781</v>
      </c>
      <c r="J163" s="43" t="s">
        <v>782</v>
      </c>
      <c r="K163" s="43" t="str">
        <f t="shared" si="17"/>
        <v>-Inf</v>
      </c>
      <c r="L163" s="43" t="s">
        <v>783</v>
      </c>
      <c r="M163" s="43">
        <v>0</v>
      </c>
      <c r="N163" s="43">
        <v>1</v>
      </c>
      <c r="O163" s="43">
        <v>1</v>
      </c>
      <c r="P163" s="43">
        <v>1</v>
      </c>
      <c r="Q163" s="43">
        <v>1</v>
      </c>
      <c r="R163" s="43">
        <v>0.01</v>
      </c>
      <c r="Z163" s="43" t="e">
        <f>INDEX(Mets!$B$2:$O$565,MATCH(CONCATENATE($C163,"_EXT"),Mets!$B$2:$B$565,0),COLUMN()-25)</f>
        <v>#N/A</v>
      </c>
      <c r="AA163" s="43" t="e">
        <f>INDEX(Mets!$B$2:$O$565,MATCH(CONCATENATE($C163,"_EXT"),Mets!$B$2:$B$565,0),COLUMN()-21)</f>
        <v>#N/A</v>
      </c>
      <c r="AB163" s="43" t="e">
        <f>INDEX(Mets!$B$2:$O$565,MATCH(CONCATENATE($C163,"_EXT"),Mets!$B$2:$B$565,0),COLUMN()-21)</f>
        <v>#N/A</v>
      </c>
      <c r="AC163" s="43" t="e">
        <f>INDEX(Mets!$B$2:$O$565,MATCH(CONCATENATE($C163,"_EXT"),Mets!$B$2:$B$565,0),COLUMN()-21)</f>
        <v>#N/A</v>
      </c>
      <c r="AD163" s="43" t="e">
        <f>INDEX(Mets!$B$2:$O$565,MATCH(CONCATENATE($C163,"_EXT"),Mets!$B$2:$B$565,0),COLUMN()-21)</f>
        <v>#N/A</v>
      </c>
      <c r="AE163" s="43" t="e">
        <f>INDEX(Mets!$B$2:$O$565,MATCH(CONCATENATE($C163,"_EXT"),Mets!$B$2:$B$565,0),COLUMN()-21)</f>
        <v>#N/A</v>
      </c>
      <c r="AF163" s="43" t="e">
        <f>INDEX(Mets!$B$2:$O$565,MATCH(CONCATENATE($C163,"_EXT"),Mets!$B$2:$B$565,0),COLUMN()-21)</f>
        <v>#N/A</v>
      </c>
      <c r="AG163" s="43" t="e">
        <f>INDEX(Mets!$B$2:$O$565,MATCH(CONCATENATE($C163,"_EXT"),Mets!$B$2:$B$565,0),COLUMN()-21)</f>
        <v>#N/A</v>
      </c>
      <c r="AH163" s="43" t="e">
        <f>INDEX(Mets!$B$2:$O$565,MATCH(CONCATENATE($C163,"_EXT"),Mets!$B$2:$B$565,0),COLUMN()-21)</f>
        <v>#N/A</v>
      </c>
      <c r="AI163" s="43" t="e">
        <f>INDEX(Mets!$B$2:$O$565,MATCH(CONCATENATE($C163,"_EXT"),Mets!$B$2:$B$565,0),COLUMN()-21)</f>
        <v>#N/A</v>
      </c>
      <c r="AK163" s="43">
        <f t="shared" si="18"/>
        <v>0</v>
      </c>
      <c r="AL163" s="43" t="str">
        <f t="shared" si="19"/>
        <v>'N9' '0';</v>
      </c>
    </row>
    <row r="164" spans="1:38">
      <c r="A164" s="43" t="str">
        <f>Ns!A11</f>
        <v>N11</v>
      </c>
      <c r="B164" s="43" t="str">
        <f>Ns!B11</f>
        <v>AMP_cyt + ATP_cyt = 2 ADP_cyt</v>
      </c>
      <c r="C164" s="43" t="str">
        <f>Ns!C11</f>
        <v>AMP_cyt + ATP ↔ 2 ADP</v>
      </c>
      <c r="D164" s="43" t="str">
        <f>Ns!D11</f>
        <v xml:space="preserve"> </v>
      </c>
      <c r="E164" s="43" t="str">
        <f>Ns!E11</f>
        <v>Y</v>
      </c>
      <c r="G164" s="43" t="str">
        <f t="shared" si="20"/>
        <v>N11</v>
      </c>
      <c r="H164" s="43" t="str">
        <f t="shared" si="21"/>
        <v>AMP_cyt + ATP_cyt = 2 ADP_cyt</v>
      </c>
      <c r="I164" s="43" t="s">
        <v>781</v>
      </c>
      <c r="J164" s="43" t="s">
        <v>782</v>
      </c>
      <c r="K164" s="43" t="str">
        <f t="shared" si="17"/>
        <v>-Inf</v>
      </c>
      <c r="L164" s="43" t="s">
        <v>783</v>
      </c>
      <c r="M164" s="43">
        <v>0</v>
      </c>
      <c r="N164" s="43">
        <v>1</v>
      </c>
      <c r="O164" s="43">
        <v>1</v>
      </c>
      <c r="P164" s="43">
        <v>1</v>
      </c>
      <c r="Q164" s="43">
        <v>1</v>
      </c>
      <c r="R164" s="43">
        <v>0.01</v>
      </c>
      <c r="Z164" s="43" t="e">
        <f>INDEX(Mets!$B$2:$O$565,MATCH(CONCATENATE($C164,"_EXT"),Mets!$B$2:$B$565,0),COLUMN()-25)</f>
        <v>#N/A</v>
      </c>
      <c r="AA164" s="43" t="e">
        <f>INDEX(Mets!$B$2:$O$565,MATCH(CONCATENATE($C164,"_EXT"),Mets!$B$2:$B$565,0),COLUMN()-21)</f>
        <v>#N/A</v>
      </c>
      <c r="AB164" s="43" t="e">
        <f>INDEX(Mets!$B$2:$O$565,MATCH(CONCATENATE($C164,"_EXT"),Mets!$B$2:$B$565,0),COLUMN()-21)</f>
        <v>#N/A</v>
      </c>
      <c r="AC164" s="43" t="e">
        <f>INDEX(Mets!$B$2:$O$565,MATCH(CONCATENATE($C164,"_EXT"),Mets!$B$2:$B$565,0),COLUMN()-21)</f>
        <v>#N/A</v>
      </c>
      <c r="AD164" s="43" t="e">
        <f>INDEX(Mets!$B$2:$O$565,MATCH(CONCATENATE($C164,"_EXT"),Mets!$B$2:$B$565,0),COLUMN()-21)</f>
        <v>#N/A</v>
      </c>
      <c r="AE164" s="43" t="e">
        <f>INDEX(Mets!$B$2:$O$565,MATCH(CONCATENATE($C164,"_EXT"),Mets!$B$2:$B$565,0),COLUMN()-21)</f>
        <v>#N/A</v>
      </c>
      <c r="AF164" s="43" t="e">
        <f>INDEX(Mets!$B$2:$O$565,MATCH(CONCATENATE($C164,"_EXT"),Mets!$B$2:$B$565,0),COLUMN()-21)</f>
        <v>#N/A</v>
      </c>
      <c r="AG164" s="43" t="e">
        <f>INDEX(Mets!$B$2:$O$565,MATCH(CONCATENATE($C164,"_EXT"),Mets!$B$2:$B$565,0),COLUMN()-21)</f>
        <v>#N/A</v>
      </c>
      <c r="AH164" s="43" t="e">
        <f>INDEX(Mets!$B$2:$O$565,MATCH(CONCATENATE($C164,"_EXT"),Mets!$B$2:$B$565,0),COLUMN()-21)</f>
        <v>#N/A</v>
      </c>
      <c r="AI164" s="43" t="e">
        <f>INDEX(Mets!$B$2:$O$565,MATCH(CONCATENATE($C164,"_EXT"),Mets!$B$2:$B$565,0),COLUMN()-21)</f>
        <v>#N/A</v>
      </c>
      <c r="AK164" s="43">
        <f t="shared" si="18"/>
        <v>0</v>
      </c>
      <c r="AL164" s="43" t="str">
        <f t="shared" si="19"/>
        <v>'N11' '0';</v>
      </c>
    </row>
    <row r="165" spans="1:38">
      <c r="A165" s="43" t="str">
        <f>Ns!A14</f>
        <v>N14</v>
      </c>
      <c r="B165" s="43" t="str">
        <f>Ns!B14</f>
        <v>GMP_cyt + ATP_cyt = GDP_cyt + ADP_cyt</v>
      </c>
      <c r="C165" s="43" t="str">
        <f>Ns!C14</f>
        <v>GMP_cyt + ATP ↔ GDP_cyt + ADP</v>
      </c>
      <c r="D165" s="43" t="str">
        <f>Ns!D14</f>
        <v xml:space="preserve"> </v>
      </c>
      <c r="E165" s="43" t="str">
        <f>Ns!E14</f>
        <v>Y</v>
      </c>
      <c r="G165" s="43" t="str">
        <f t="shared" si="20"/>
        <v>N14</v>
      </c>
      <c r="H165" s="43" t="str">
        <f t="shared" si="21"/>
        <v>GMP_cyt + ATP_cyt = GDP_cyt + ADP_cyt</v>
      </c>
      <c r="I165" s="43" t="s">
        <v>781</v>
      </c>
      <c r="J165" s="43" t="s">
        <v>782</v>
      </c>
      <c r="K165" s="43" t="str">
        <f t="shared" si="17"/>
        <v>-Inf</v>
      </c>
      <c r="L165" s="43" t="s">
        <v>783</v>
      </c>
      <c r="M165" s="43">
        <v>0</v>
      </c>
      <c r="N165" s="43">
        <v>1</v>
      </c>
      <c r="O165" s="43">
        <v>1</v>
      </c>
      <c r="P165" s="43">
        <v>1</v>
      </c>
      <c r="Q165" s="43">
        <v>1</v>
      </c>
      <c r="R165" s="43">
        <v>0.01</v>
      </c>
      <c r="Z165" s="43" t="e">
        <f>INDEX(Mets!$B$2:$O$565,MATCH(CONCATENATE($C165,"_EXT"),Mets!$B$2:$B$565,0),COLUMN()-25)</f>
        <v>#N/A</v>
      </c>
      <c r="AA165" s="43" t="e">
        <f>INDEX(Mets!$B$2:$O$565,MATCH(CONCATENATE($C165,"_EXT"),Mets!$B$2:$B$565,0),COLUMN()-21)</f>
        <v>#N/A</v>
      </c>
      <c r="AB165" s="43" t="e">
        <f>INDEX(Mets!$B$2:$O$565,MATCH(CONCATENATE($C165,"_EXT"),Mets!$B$2:$B$565,0),COLUMN()-21)</f>
        <v>#N/A</v>
      </c>
      <c r="AC165" s="43" t="e">
        <f>INDEX(Mets!$B$2:$O$565,MATCH(CONCATENATE($C165,"_EXT"),Mets!$B$2:$B$565,0),COLUMN()-21)</f>
        <v>#N/A</v>
      </c>
      <c r="AD165" s="43" t="e">
        <f>INDEX(Mets!$B$2:$O$565,MATCH(CONCATENATE($C165,"_EXT"),Mets!$B$2:$B$565,0),COLUMN()-21)</f>
        <v>#N/A</v>
      </c>
      <c r="AE165" s="43" t="e">
        <f>INDEX(Mets!$B$2:$O$565,MATCH(CONCATENATE($C165,"_EXT"),Mets!$B$2:$B$565,0),COLUMN()-21)</f>
        <v>#N/A</v>
      </c>
      <c r="AF165" s="43" t="e">
        <f>INDEX(Mets!$B$2:$O$565,MATCH(CONCATENATE($C165,"_EXT"),Mets!$B$2:$B$565,0),COLUMN()-21)</f>
        <v>#N/A</v>
      </c>
      <c r="AG165" s="43" t="e">
        <f>INDEX(Mets!$B$2:$O$565,MATCH(CONCATENATE($C165,"_EXT"),Mets!$B$2:$B$565,0),COLUMN()-21)</f>
        <v>#N/A</v>
      </c>
      <c r="AH165" s="43" t="e">
        <f>INDEX(Mets!$B$2:$O$565,MATCH(CONCATENATE($C165,"_EXT"),Mets!$B$2:$B$565,0),COLUMN()-21)</f>
        <v>#N/A</v>
      </c>
      <c r="AI165" s="43" t="e">
        <f>INDEX(Mets!$B$2:$O$565,MATCH(CONCATENATE($C165,"_EXT"),Mets!$B$2:$B$565,0),COLUMN()-21)</f>
        <v>#N/A</v>
      </c>
      <c r="AK165" s="43">
        <f t="shared" si="18"/>
        <v>0</v>
      </c>
      <c r="AL165" s="43" t="str">
        <f t="shared" si="19"/>
        <v>'N14' '0';</v>
      </c>
    </row>
    <row r="166" spans="1:38">
      <c r="A166" s="43" t="str">
        <f>Ns!A15</f>
        <v>N15</v>
      </c>
      <c r="B166" s="43" t="str">
        <f>Ns!B15</f>
        <v>GDP_cyt + ATP_cyt = GTP_cyt + ADP_cyt</v>
      </c>
      <c r="C166" s="43">
        <f>Ns!C15</f>
        <v>0</v>
      </c>
      <c r="D166" s="43" t="str">
        <f>Ns!D15</f>
        <v xml:space="preserve"> </v>
      </c>
      <c r="E166" s="43" t="str">
        <f>Ns!E15</f>
        <v>Y</v>
      </c>
      <c r="G166" s="43" t="str">
        <f t="shared" si="20"/>
        <v>N15</v>
      </c>
      <c r="H166" s="43" t="str">
        <f t="shared" si="21"/>
        <v>GDP_cyt + ATP_cyt = GTP_cyt + ADP_cyt</v>
      </c>
      <c r="I166" s="43" t="s">
        <v>781</v>
      </c>
      <c r="J166" s="43" t="s">
        <v>782</v>
      </c>
      <c r="K166" s="43" t="str">
        <f t="shared" si="17"/>
        <v>-Inf</v>
      </c>
      <c r="L166" s="43" t="s">
        <v>783</v>
      </c>
      <c r="M166" s="43">
        <v>0</v>
      </c>
      <c r="N166" s="43">
        <v>1</v>
      </c>
      <c r="O166" s="43">
        <v>1</v>
      </c>
      <c r="P166" s="43">
        <v>1</v>
      </c>
      <c r="Q166" s="43">
        <v>1</v>
      </c>
      <c r="R166" s="43">
        <v>0.01</v>
      </c>
      <c r="Z166" s="43" t="e">
        <f>INDEX(Mets!$B$2:$O$565,MATCH(CONCATENATE($C166,"_EXT"),Mets!$B$2:$B$565,0),COLUMN()-25)</f>
        <v>#N/A</v>
      </c>
      <c r="AA166" s="43" t="e">
        <f>INDEX(Mets!$B$2:$O$565,MATCH(CONCATENATE($C166,"_EXT"),Mets!$B$2:$B$565,0),COLUMN()-21)</f>
        <v>#N/A</v>
      </c>
      <c r="AB166" s="43" t="e">
        <f>INDEX(Mets!$B$2:$O$565,MATCH(CONCATENATE($C166,"_EXT"),Mets!$B$2:$B$565,0),COLUMN()-21)</f>
        <v>#N/A</v>
      </c>
      <c r="AC166" s="43" t="e">
        <f>INDEX(Mets!$B$2:$O$565,MATCH(CONCATENATE($C166,"_EXT"),Mets!$B$2:$B$565,0),COLUMN()-21)</f>
        <v>#N/A</v>
      </c>
      <c r="AD166" s="43" t="e">
        <f>INDEX(Mets!$B$2:$O$565,MATCH(CONCATENATE($C166,"_EXT"),Mets!$B$2:$B$565,0),COLUMN()-21)</f>
        <v>#N/A</v>
      </c>
      <c r="AE166" s="43" t="e">
        <f>INDEX(Mets!$B$2:$O$565,MATCH(CONCATENATE($C166,"_EXT"),Mets!$B$2:$B$565,0),COLUMN()-21)</f>
        <v>#N/A</v>
      </c>
      <c r="AF166" s="43" t="e">
        <f>INDEX(Mets!$B$2:$O$565,MATCH(CONCATENATE($C166,"_EXT"),Mets!$B$2:$B$565,0),COLUMN()-21)</f>
        <v>#N/A</v>
      </c>
      <c r="AG166" s="43" t="e">
        <f>INDEX(Mets!$B$2:$O$565,MATCH(CONCATENATE($C166,"_EXT"),Mets!$B$2:$B$565,0),COLUMN()-21)</f>
        <v>#N/A</v>
      </c>
      <c r="AH166" s="43" t="e">
        <f>INDEX(Mets!$B$2:$O$565,MATCH(CONCATENATE($C166,"_EXT"),Mets!$B$2:$B$565,0),COLUMN()-21)</f>
        <v>#N/A</v>
      </c>
      <c r="AI166" s="43" t="e">
        <f>INDEX(Mets!$B$2:$O$565,MATCH(CONCATENATE($C166,"_EXT"),Mets!$B$2:$B$565,0),COLUMN()-21)</f>
        <v>#N/A</v>
      </c>
      <c r="AK166" s="43">
        <f t="shared" si="18"/>
        <v>0</v>
      </c>
      <c r="AL166" s="43" t="str">
        <f t="shared" si="19"/>
        <v>'N15' '0';</v>
      </c>
    </row>
    <row r="167" spans="1:38">
      <c r="A167" s="43" t="str">
        <f>Ns!A16</f>
        <v>N16</v>
      </c>
      <c r="B167" s="43" t="str">
        <f>Ns!B16</f>
        <v>UMP_cyt + ATP_cyt = UDP_cyt + ADP_cyt</v>
      </c>
      <c r="C167" s="43">
        <f>Ns!C16</f>
        <v>0</v>
      </c>
      <c r="D167" s="43" t="str">
        <f>Ns!D16</f>
        <v xml:space="preserve"> </v>
      </c>
      <c r="E167" s="43" t="str">
        <f>Ns!E16</f>
        <v>Y</v>
      </c>
      <c r="G167" s="43" t="str">
        <f t="shared" si="20"/>
        <v>N16</v>
      </c>
      <c r="H167" s="43" t="str">
        <f t="shared" si="21"/>
        <v>UMP_cyt + ATP_cyt = UDP_cyt + ADP_cyt</v>
      </c>
      <c r="I167" s="43" t="s">
        <v>781</v>
      </c>
      <c r="J167" s="43" t="s">
        <v>782</v>
      </c>
      <c r="K167" s="43" t="str">
        <f t="shared" si="17"/>
        <v>-Inf</v>
      </c>
      <c r="L167" s="43" t="s">
        <v>783</v>
      </c>
      <c r="M167" s="43">
        <v>0</v>
      </c>
      <c r="N167" s="43">
        <v>1</v>
      </c>
      <c r="O167" s="43">
        <v>1</v>
      </c>
      <c r="P167" s="43">
        <v>1</v>
      </c>
      <c r="Q167" s="43">
        <v>1</v>
      </c>
      <c r="R167" s="43">
        <v>0.01</v>
      </c>
      <c r="Z167" s="43" t="e">
        <f>INDEX(Mets!$B$2:$O$565,MATCH(CONCATENATE($C167,"_EXT"),Mets!$B$2:$B$565,0),COLUMN()-25)</f>
        <v>#N/A</v>
      </c>
      <c r="AA167" s="43" t="e">
        <f>INDEX(Mets!$B$2:$O$565,MATCH(CONCATENATE($C167,"_EXT"),Mets!$B$2:$B$565,0),COLUMN()-21)</f>
        <v>#N/A</v>
      </c>
      <c r="AB167" s="43" t="e">
        <f>INDEX(Mets!$B$2:$O$565,MATCH(CONCATENATE($C167,"_EXT"),Mets!$B$2:$B$565,0),COLUMN()-21)</f>
        <v>#N/A</v>
      </c>
      <c r="AC167" s="43" t="e">
        <f>INDEX(Mets!$B$2:$O$565,MATCH(CONCATENATE($C167,"_EXT"),Mets!$B$2:$B$565,0),COLUMN()-21)</f>
        <v>#N/A</v>
      </c>
      <c r="AD167" s="43" t="e">
        <f>INDEX(Mets!$B$2:$O$565,MATCH(CONCATENATE($C167,"_EXT"),Mets!$B$2:$B$565,0),COLUMN()-21)</f>
        <v>#N/A</v>
      </c>
      <c r="AE167" s="43" t="e">
        <f>INDEX(Mets!$B$2:$O$565,MATCH(CONCATENATE($C167,"_EXT"),Mets!$B$2:$B$565,0),COLUMN()-21)</f>
        <v>#N/A</v>
      </c>
      <c r="AF167" s="43" t="e">
        <f>INDEX(Mets!$B$2:$O$565,MATCH(CONCATENATE($C167,"_EXT"),Mets!$B$2:$B$565,0),COLUMN()-21)</f>
        <v>#N/A</v>
      </c>
      <c r="AG167" s="43" t="e">
        <f>INDEX(Mets!$B$2:$O$565,MATCH(CONCATENATE($C167,"_EXT"),Mets!$B$2:$B$565,0),COLUMN()-21)</f>
        <v>#N/A</v>
      </c>
      <c r="AH167" s="43" t="e">
        <f>INDEX(Mets!$B$2:$O$565,MATCH(CONCATENATE($C167,"_EXT"),Mets!$B$2:$B$565,0),COLUMN()-21)</f>
        <v>#N/A</v>
      </c>
      <c r="AI167" s="43" t="e">
        <f>INDEX(Mets!$B$2:$O$565,MATCH(CONCATENATE($C167,"_EXT"),Mets!$B$2:$B$565,0),COLUMN()-21)</f>
        <v>#N/A</v>
      </c>
      <c r="AK167" s="43">
        <f t="shared" si="18"/>
        <v>0</v>
      </c>
      <c r="AL167" s="43" t="str">
        <f t="shared" si="19"/>
        <v>'N16' '0';</v>
      </c>
    </row>
    <row r="168" spans="1:38">
      <c r="A168" s="43" t="str">
        <f>Ns!A17</f>
        <v>N17</v>
      </c>
      <c r="B168" s="43" t="str">
        <f>Ns!B17</f>
        <v>UDP_cyt + ATP_cyt = UTP_cyt + ADP_cyt</v>
      </c>
      <c r="C168" s="43">
        <f>Ns!C17</f>
        <v>0</v>
      </c>
      <c r="D168" s="43" t="str">
        <f>Ns!D17</f>
        <v xml:space="preserve"> </v>
      </c>
      <c r="E168" s="43" t="str">
        <f>Ns!E17</f>
        <v>Y</v>
      </c>
      <c r="G168" s="43" t="str">
        <f t="shared" si="20"/>
        <v>N17</v>
      </c>
      <c r="H168" s="43" t="str">
        <f t="shared" si="21"/>
        <v>UDP_cyt + ATP_cyt = UTP_cyt + ADP_cyt</v>
      </c>
      <c r="I168" s="43" t="s">
        <v>781</v>
      </c>
      <c r="J168" s="43" t="s">
        <v>782</v>
      </c>
      <c r="K168" s="43" t="str">
        <f t="shared" si="17"/>
        <v>-Inf</v>
      </c>
      <c r="L168" s="43" t="s">
        <v>783</v>
      </c>
      <c r="M168" s="43">
        <v>0</v>
      </c>
      <c r="N168" s="43">
        <v>1</v>
      </c>
      <c r="O168" s="43">
        <v>1</v>
      </c>
      <c r="P168" s="43">
        <v>1</v>
      </c>
      <c r="Q168" s="43">
        <v>1</v>
      </c>
      <c r="R168" s="43">
        <v>0.01</v>
      </c>
      <c r="Z168" s="43" t="e">
        <f>INDEX(Mets!$B$2:$O$565,MATCH(CONCATENATE($C168,"_EXT"),Mets!$B$2:$B$565,0),COLUMN()-25)</f>
        <v>#N/A</v>
      </c>
      <c r="AA168" s="43" t="e">
        <f>INDEX(Mets!$B$2:$O$565,MATCH(CONCATENATE($C168,"_EXT"),Mets!$B$2:$B$565,0),COLUMN()-21)</f>
        <v>#N/A</v>
      </c>
      <c r="AB168" s="43" t="e">
        <f>INDEX(Mets!$B$2:$O$565,MATCH(CONCATENATE($C168,"_EXT"),Mets!$B$2:$B$565,0),COLUMN()-21)</f>
        <v>#N/A</v>
      </c>
      <c r="AC168" s="43" t="e">
        <f>INDEX(Mets!$B$2:$O$565,MATCH(CONCATENATE($C168,"_EXT"),Mets!$B$2:$B$565,0),COLUMN()-21)</f>
        <v>#N/A</v>
      </c>
      <c r="AD168" s="43" t="e">
        <f>INDEX(Mets!$B$2:$O$565,MATCH(CONCATENATE($C168,"_EXT"),Mets!$B$2:$B$565,0),COLUMN()-21)</f>
        <v>#N/A</v>
      </c>
      <c r="AE168" s="43" t="e">
        <f>INDEX(Mets!$B$2:$O$565,MATCH(CONCATENATE($C168,"_EXT"),Mets!$B$2:$B$565,0),COLUMN()-21)</f>
        <v>#N/A</v>
      </c>
      <c r="AF168" s="43" t="e">
        <f>INDEX(Mets!$B$2:$O$565,MATCH(CONCATENATE($C168,"_EXT"),Mets!$B$2:$B$565,0),COLUMN()-21)</f>
        <v>#N/A</v>
      </c>
      <c r="AG168" s="43" t="e">
        <f>INDEX(Mets!$B$2:$O$565,MATCH(CONCATENATE($C168,"_EXT"),Mets!$B$2:$B$565,0),COLUMN()-21)</f>
        <v>#N/A</v>
      </c>
      <c r="AH168" s="43" t="e">
        <f>INDEX(Mets!$B$2:$O$565,MATCH(CONCATENATE($C168,"_EXT"),Mets!$B$2:$B$565,0),COLUMN()-21)</f>
        <v>#N/A</v>
      </c>
      <c r="AI168" s="43" t="e">
        <f>INDEX(Mets!$B$2:$O$565,MATCH(CONCATENATE($C168,"_EXT"),Mets!$B$2:$B$565,0),COLUMN()-21)</f>
        <v>#N/A</v>
      </c>
      <c r="AK168" s="43">
        <f t="shared" si="18"/>
        <v>0</v>
      </c>
      <c r="AL168" s="43" t="str">
        <f t="shared" si="19"/>
        <v>'N17' '0';</v>
      </c>
    </row>
    <row r="169" spans="1:38">
      <c r="A169" s="43" t="str">
        <f>Ns!A18</f>
        <v>N18</v>
      </c>
      <c r="B169" s="43" t="str">
        <f>Ns!B18</f>
        <v>dTDP_cyt + ATP_cyt = dTTP_cyt + ADP_cyt</v>
      </c>
      <c r="C169" s="43">
        <f>Ns!C18</f>
        <v>0</v>
      </c>
      <c r="D169" s="43">
        <f>Ns!D18</f>
        <v>0</v>
      </c>
      <c r="E169" s="43" t="str">
        <f>Ns!E18</f>
        <v>Y</v>
      </c>
      <c r="G169" s="43" t="str">
        <f t="shared" si="20"/>
        <v>N18</v>
      </c>
      <c r="H169" s="43" t="str">
        <f t="shared" si="21"/>
        <v>dTDP_cyt + ATP_cyt = dTTP_cyt + ADP_cyt</v>
      </c>
      <c r="I169" s="43" t="s">
        <v>781</v>
      </c>
      <c r="J169" s="43" t="s">
        <v>782</v>
      </c>
      <c r="K169" s="43" t="str">
        <f t="shared" si="17"/>
        <v>-Inf</v>
      </c>
      <c r="L169" s="43" t="s">
        <v>783</v>
      </c>
      <c r="M169" s="43">
        <v>0</v>
      </c>
      <c r="N169" s="43">
        <v>1</v>
      </c>
      <c r="O169" s="43">
        <v>1</v>
      </c>
      <c r="P169" s="43">
        <v>1</v>
      </c>
      <c r="Q169" s="43">
        <v>1</v>
      </c>
      <c r="R169" s="43">
        <v>0.01</v>
      </c>
      <c r="Z169" s="43" t="e">
        <f>INDEX(Mets!$B$2:$O$565,MATCH(CONCATENATE($C169,"_EXT"),Mets!$B$2:$B$565,0),COLUMN()-25)</f>
        <v>#N/A</v>
      </c>
      <c r="AA169" s="43" t="e">
        <f>INDEX(Mets!$B$2:$O$565,MATCH(CONCATENATE($C169,"_EXT"),Mets!$B$2:$B$565,0),COLUMN()-21)</f>
        <v>#N/A</v>
      </c>
      <c r="AB169" s="43" t="e">
        <f>INDEX(Mets!$B$2:$O$565,MATCH(CONCATENATE($C169,"_EXT"),Mets!$B$2:$B$565,0),COLUMN()-21)</f>
        <v>#N/A</v>
      </c>
      <c r="AC169" s="43" t="e">
        <f>INDEX(Mets!$B$2:$O$565,MATCH(CONCATENATE($C169,"_EXT"),Mets!$B$2:$B$565,0),COLUMN()-21)</f>
        <v>#N/A</v>
      </c>
      <c r="AD169" s="43" t="e">
        <f>INDEX(Mets!$B$2:$O$565,MATCH(CONCATENATE($C169,"_EXT"),Mets!$B$2:$B$565,0),COLUMN()-21)</f>
        <v>#N/A</v>
      </c>
      <c r="AE169" s="43" t="e">
        <f>INDEX(Mets!$B$2:$O$565,MATCH(CONCATENATE($C169,"_EXT"),Mets!$B$2:$B$565,0),COLUMN()-21)</f>
        <v>#N/A</v>
      </c>
      <c r="AF169" s="43" t="e">
        <f>INDEX(Mets!$B$2:$O$565,MATCH(CONCATENATE($C169,"_EXT"),Mets!$B$2:$B$565,0),COLUMN()-21)</f>
        <v>#N/A</v>
      </c>
      <c r="AG169" s="43" t="e">
        <f>INDEX(Mets!$B$2:$O$565,MATCH(CONCATENATE($C169,"_EXT"),Mets!$B$2:$B$565,0),COLUMN()-21)</f>
        <v>#N/A</v>
      </c>
      <c r="AH169" s="43" t="e">
        <f>INDEX(Mets!$B$2:$O$565,MATCH(CONCATENATE($C169,"_EXT"),Mets!$B$2:$B$565,0),COLUMN()-21)</f>
        <v>#N/A</v>
      </c>
      <c r="AI169" s="43" t="e">
        <f>INDEX(Mets!$B$2:$O$565,MATCH(CONCATENATE($C169,"_EXT"),Mets!$B$2:$B$565,0),COLUMN()-21)</f>
        <v>#N/A</v>
      </c>
      <c r="AK169" s="43">
        <f t="shared" si="18"/>
        <v>0</v>
      </c>
      <c r="AL169" s="43" t="str">
        <f t="shared" si="19"/>
        <v>'N18' '0';</v>
      </c>
    </row>
    <row r="170" spans="1:38">
      <c r="A170" s="43" t="str">
        <f>Ns!A19</f>
        <v>N19</v>
      </c>
      <c r="B170" s="43" t="str">
        <f>Ns!B19</f>
        <v>dTMP_cyt + ATP_cyt = dTDP_cyt + ADP_cyt</v>
      </c>
      <c r="C170" s="43">
        <f>Ns!C19</f>
        <v>0</v>
      </c>
      <c r="D170" s="43">
        <f>Ns!D19</f>
        <v>0</v>
      </c>
      <c r="E170" s="43" t="str">
        <f>Ns!E19</f>
        <v>Y</v>
      </c>
      <c r="G170" s="43" t="str">
        <f t="shared" si="20"/>
        <v>N19</v>
      </c>
      <c r="H170" s="43" t="str">
        <f t="shared" si="21"/>
        <v>dTMP_cyt + ATP_cyt = dTDP_cyt + ADP_cyt</v>
      </c>
      <c r="I170" s="43" t="s">
        <v>781</v>
      </c>
      <c r="J170" s="43" t="s">
        <v>782</v>
      </c>
      <c r="K170" s="43" t="str">
        <f t="shared" si="17"/>
        <v>-Inf</v>
      </c>
      <c r="L170" s="43" t="s">
        <v>783</v>
      </c>
      <c r="M170" s="43">
        <v>0</v>
      </c>
      <c r="N170" s="43">
        <v>1</v>
      </c>
      <c r="O170" s="43">
        <v>1</v>
      </c>
      <c r="P170" s="43">
        <v>1</v>
      </c>
      <c r="Q170" s="43">
        <v>1</v>
      </c>
      <c r="R170" s="43">
        <v>0.01</v>
      </c>
      <c r="Z170" s="43" t="e">
        <f>INDEX(Mets!$B$2:$O$565,MATCH(CONCATENATE($C170,"_EXT"),Mets!$B$2:$B$565,0),COLUMN()-25)</f>
        <v>#N/A</v>
      </c>
      <c r="AA170" s="43" t="e">
        <f>INDEX(Mets!$B$2:$O$565,MATCH(CONCATENATE($C170,"_EXT"),Mets!$B$2:$B$565,0),COLUMN()-21)</f>
        <v>#N/A</v>
      </c>
      <c r="AB170" s="43" t="e">
        <f>INDEX(Mets!$B$2:$O$565,MATCH(CONCATENATE($C170,"_EXT"),Mets!$B$2:$B$565,0),COLUMN()-21)</f>
        <v>#N/A</v>
      </c>
      <c r="AC170" s="43" t="e">
        <f>INDEX(Mets!$B$2:$O$565,MATCH(CONCATENATE($C170,"_EXT"),Mets!$B$2:$B$565,0),COLUMN()-21)</f>
        <v>#N/A</v>
      </c>
      <c r="AD170" s="43" t="e">
        <f>INDEX(Mets!$B$2:$O$565,MATCH(CONCATENATE($C170,"_EXT"),Mets!$B$2:$B$565,0),COLUMN()-21)</f>
        <v>#N/A</v>
      </c>
      <c r="AE170" s="43" t="e">
        <f>INDEX(Mets!$B$2:$O$565,MATCH(CONCATENATE($C170,"_EXT"),Mets!$B$2:$B$565,0),COLUMN()-21)</f>
        <v>#N/A</v>
      </c>
      <c r="AF170" s="43" t="e">
        <f>INDEX(Mets!$B$2:$O$565,MATCH(CONCATENATE($C170,"_EXT"),Mets!$B$2:$B$565,0),COLUMN()-21)</f>
        <v>#N/A</v>
      </c>
      <c r="AG170" s="43" t="e">
        <f>INDEX(Mets!$B$2:$O$565,MATCH(CONCATENATE($C170,"_EXT"),Mets!$B$2:$B$565,0),COLUMN()-21)</f>
        <v>#N/A</v>
      </c>
      <c r="AH170" s="43" t="e">
        <f>INDEX(Mets!$B$2:$O$565,MATCH(CONCATENATE($C170,"_EXT"),Mets!$B$2:$B$565,0),COLUMN()-21)</f>
        <v>#N/A</v>
      </c>
      <c r="AI170" s="43" t="e">
        <f>INDEX(Mets!$B$2:$O$565,MATCH(CONCATENATE($C170,"_EXT"),Mets!$B$2:$B$565,0),COLUMN()-21)</f>
        <v>#N/A</v>
      </c>
      <c r="AK170" s="43">
        <f t="shared" si="18"/>
        <v>0</v>
      </c>
      <c r="AL170" s="43" t="str">
        <f t="shared" si="19"/>
        <v>'N19' '0';</v>
      </c>
    </row>
    <row r="171" spans="1:38">
      <c r="A171" s="43" t="str">
        <f>Ns!A23</f>
        <v>N23</v>
      </c>
      <c r="B171" s="43" t="str">
        <f>Ns!B23</f>
        <v>dUTP_cyt + H2O_cyt = dUMP_cyt + diphosphate_cyt + H+_cyt</v>
      </c>
      <c r="C171" s="43" t="str">
        <f>Ns!C23</f>
        <v>dUTP_cyt + H2O → dUMP_cyt + diphosphate_cyt + H+</v>
      </c>
      <c r="D171" s="43" t="str">
        <f>Ns!D23</f>
        <v xml:space="preserve"> </v>
      </c>
      <c r="E171" s="43" t="str">
        <f>Ns!E23</f>
        <v>N</v>
      </c>
      <c r="G171" s="43" t="str">
        <f t="shared" si="20"/>
        <v>N23</v>
      </c>
      <c r="H171" s="43" t="str">
        <f t="shared" si="21"/>
        <v>dUTP_cyt + H2O_cyt = dUMP_cyt + diphosphate_cyt + H+_cyt</v>
      </c>
      <c r="I171" s="43" t="s">
        <v>781</v>
      </c>
      <c r="J171" s="43" t="s">
        <v>782</v>
      </c>
      <c r="K171" s="43">
        <f t="shared" si="17"/>
        <v>0</v>
      </c>
      <c r="L171" s="43" t="s">
        <v>783</v>
      </c>
      <c r="M171" s="43">
        <v>0</v>
      </c>
      <c r="N171" s="43">
        <v>1</v>
      </c>
      <c r="O171" s="43">
        <v>1</v>
      </c>
      <c r="P171" s="43">
        <v>1</v>
      </c>
      <c r="Q171" s="43">
        <v>1</v>
      </c>
      <c r="R171" s="43">
        <v>0.01</v>
      </c>
      <c r="Z171" s="43" t="e">
        <f>INDEX(Mets!$B$2:$O$565,MATCH(CONCATENATE($C171,"_EXT"),Mets!$B$2:$B$565,0),COLUMN()-25)</f>
        <v>#N/A</v>
      </c>
      <c r="AA171" s="43" t="e">
        <f>INDEX(Mets!$B$2:$O$565,MATCH(CONCATENATE($C171,"_EXT"),Mets!$B$2:$B$565,0),COLUMN()-21)</f>
        <v>#N/A</v>
      </c>
      <c r="AB171" s="43" t="e">
        <f>INDEX(Mets!$B$2:$O$565,MATCH(CONCATENATE($C171,"_EXT"),Mets!$B$2:$B$565,0),COLUMN()-21)</f>
        <v>#N/A</v>
      </c>
      <c r="AC171" s="43" t="e">
        <f>INDEX(Mets!$B$2:$O$565,MATCH(CONCATENATE($C171,"_EXT"),Mets!$B$2:$B$565,0),COLUMN()-21)</f>
        <v>#N/A</v>
      </c>
      <c r="AD171" s="43" t="e">
        <f>INDEX(Mets!$B$2:$O$565,MATCH(CONCATENATE($C171,"_EXT"),Mets!$B$2:$B$565,0),COLUMN()-21)</f>
        <v>#N/A</v>
      </c>
      <c r="AE171" s="43" t="e">
        <f>INDEX(Mets!$B$2:$O$565,MATCH(CONCATENATE($C171,"_EXT"),Mets!$B$2:$B$565,0),COLUMN()-21)</f>
        <v>#N/A</v>
      </c>
      <c r="AF171" s="43" t="e">
        <f>INDEX(Mets!$B$2:$O$565,MATCH(CONCATENATE($C171,"_EXT"),Mets!$B$2:$B$565,0),COLUMN()-21)</f>
        <v>#N/A</v>
      </c>
      <c r="AG171" s="43" t="e">
        <f>INDEX(Mets!$B$2:$O$565,MATCH(CONCATENATE($C171,"_EXT"),Mets!$B$2:$B$565,0),COLUMN()-21)</f>
        <v>#N/A</v>
      </c>
      <c r="AH171" s="43" t="e">
        <f>INDEX(Mets!$B$2:$O$565,MATCH(CONCATENATE($C171,"_EXT"),Mets!$B$2:$B$565,0),COLUMN()-21)</f>
        <v>#N/A</v>
      </c>
      <c r="AI171" s="43" t="e">
        <f>INDEX(Mets!$B$2:$O$565,MATCH(CONCATENATE($C171,"_EXT"),Mets!$B$2:$B$565,0),COLUMN()-21)</f>
        <v>#N/A</v>
      </c>
      <c r="AK171" s="43">
        <f t="shared" si="18"/>
        <v>0</v>
      </c>
      <c r="AL171" s="43" t="str">
        <f t="shared" si="19"/>
        <v>'N23' '0';</v>
      </c>
    </row>
    <row r="172" spans="1:38">
      <c r="A172" s="43" t="str">
        <f>Ns!A24</f>
        <v>N24</v>
      </c>
      <c r="B172" s="43" t="str">
        <f>Ns!B24</f>
        <v>dCTP_cyt + H2O_cyt = dCMP_cyt + diphosphate_cyt + H+_cyt</v>
      </c>
      <c r="C172" s="43">
        <f>Ns!C24</f>
        <v>0</v>
      </c>
      <c r="D172" s="43" t="str">
        <f>Ns!D24</f>
        <v xml:space="preserve"> </v>
      </c>
      <c r="E172" s="43" t="str">
        <f>Ns!E24</f>
        <v>N</v>
      </c>
      <c r="G172" s="43" t="str">
        <f t="shared" si="20"/>
        <v>N24</v>
      </c>
      <c r="H172" s="43" t="str">
        <f t="shared" si="21"/>
        <v>dCTP_cyt + H2O_cyt = dCMP_cyt + diphosphate_cyt + H+_cyt</v>
      </c>
      <c r="I172" s="43" t="s">
        <v>781</v>
      </c>
      <c r="J172" s="43" t="s">
        <v>782</v>
      </c>
      <c r="K172" s="43">
        <f t="shared" si="17"/>
        <v>0</v>
      </c>
      <c r="L172" s="43" t="s">
        <v>783</v>
      </c>
      <c r="M172" s="43">
        <v>0</v>
      </c>
      <c r="N172" s="43">
        <v>1</v>
      </c>
      <c r="O172" s="43">
        <v>1</v>
      </c>
      <c r="P172" s="43">
        <v>1</v>
      </c>
      <c r="Q172" s="43">
        <v>1</v>
      </c>
      <c r="R172" s="43">
        <v>0.01</v>
      </c>
      <c r="Z172" s="43" t="e">
        <f>INDEX(Mets!$B$2:$O$565,MATCH(CONCATENATE($C172,"_EXT"),Mets!$B$2:$B$565,0),COLUMN()-25)</f>
        <v>#N/A</v>
      </c>
      <c r="AA172" s="43" t="e">
        <f>INDEX(Mets!$B$2:$O$565,MATCH(CONCATENATE($C172,"_EXT"),Mets!$B$2:$B$565,0),COLUMN()-21)</f>
        <v>#N/A</v>
      </c>
      <c r="AB172" s="43" t="e">
        <f>INDEX(Mets!$B$2:$O$565,MATCH(CONCATENATE($C172,"_EXT"),Mets!$B$2:$B$565,0),COLUMN()-21)</f>
        <v>#N/A</v>
      </c>
      <c r="AC172" s="43" t="e">
        <f>INDEX(Mets!$B$2:$O$565,MATCH(CONCATENATE($C172,"_EXT"),Mets!$B$2:$B$565,0),COLUMN()-21)</f>
        <v>#N/A</v>
      </c>
      <c r="AD172" s="43" t="e">
        <f>INDEX(Mets!$B$2:$O$565,MATCH(CONCATENATE($C172,"_EXT"),Mets!$B$2:$B$565,0),COLUMN()-21)</f>
        <v>#N/A</v>
      </c>
      <c r="AE172" s="43" t="e">
        <f>INDEX(Mets!$B$2:$O$565,MATCH(CONCATENATE($C172,"_EXT"),Mets!$B$2:$B$565,0),COLUMN()-21)</f>
        <v>#N/A</v>
      </c>
      <c r="AF172" s="43" t="e">
        <f>INDEX(Mets!$B$2:$O$565,MATCH(CONCATENATE($C172,"_EXT"),Mets!$B$2:$B$565,0),COLUMN()-21)</f>
        <v>#N/A</v>
      </c>
      <c r="AG172" s="43" t="e">
        <f>INDEX(Mets!$B$2:$O$565,MATCH(CONCATENATE($C172,"_EXT"),Mets!$B$2:$B$565,0),COLUMN()-21)</f>
        <v>#N/A</v>
      </c>
      <c r="AH172" s="43" t="e">
        <f>INDEX(Mets!$B$2:$O$565,MATCH(CONCATENATE($C172,"_EXT"),Mets!$B$2:$B$565,0),COLUMN()-21)</f>
        <v>#N/A</v>
      </c>
      <c r="AI172" s="43" t="e">
        <f>INDEX(Mets!$B$2:$O$565,MATCH(CONCATENATE($C172,"_EXT"),Mets!$B$2:$B$565,0),COLUMN()-21)</f>
        <v>#N/A</v>
      </c>
      <c r="AK172" s="43">
        <f t="shared" si="18"/>
        <v>0</v>
      </c>
      <c r="AL172" s="43" t="str">
        <f t="shared" si="19"/>
        <v>'N24' '0';</v>
      </c>
    </row>
    <row r="173" spans="1:38">
      <c r="A173" s="43" t="str">
        <f>Ns!A26</f>
        <v>N26</v>
      </c>
      <c r="B173" s="43" t="str">
        <f>Ns!B26</f>
        <v>ATP_cyt + THIORED_cyt = dATP_cyt + THIOOX_cyt + H2O_cyt</v>
      </c>
      <c r="C173" s="43" t="str">
        <f>Ns!C26</f>
        <v xml:space="preserve">a ribonucleoside diphosphate_cyt + a reduced thioredoxin ← a 2'-deoxyribonucleoside 5'-diphosphate_cyt + an oxidized thioredoxin_cyt + H2O </v>
      </c>
      <c r="D173" s="43" t="str">
        <f>Ns!D26</f>
        <v xml:space="preserve"> </v>
      </c>
      <c r="E173" s="43" t="str">
        <f>Ns!E26</f>
        <v>N</v>
      </c>
      <c r="G173" s="43" t="str">
        <f t="shared" si="20"/>
        <v>N26</v>
      </c>
      <c r="H173" s="43" t="str">
        <f t="shared" si="21"/>
        <v>ATP_cyt + THIORED_cyt = dATP_cyt + THIOOX_cyt + H2O_cyt</v>
      </c>
      <c r="I173" s="43" t="s">
        <v>781</v>
      </c>
      <c r="J173" s="43" t="s">
        <v>782</v>
      </c>
      <c r="K173" s="43">
        <f t="shared" si="17"/>
        <v>0</v>
      </c>
      <c r="L173" s="43" t="s">
        <v>783</v>
      </c>
      <c r="M173" s="43">
        <v>0</v>
      </c>
      <c r="N173" s="43">
        <v>1</v>
      </c>
      <c r="O173" s="43">
        <v>1</v>
      </c>
      <c r="P173" s="43">
        <v>1</v>
      </c>
      <c r="Q173" s="43">
        <v>1</v>
      </c>
      <c r="R173" s="43">
        <v>0.01</v>
      </c>
      <c r="Z173" s="43" t="e">
        <f>INDEX(Mets!$B$2:$O$565,MATCH(CONCATENATE($C173,"_EXT"),Mets!$B$2:$B$565,0),COLUMN()-25)</f>
        <v>#N/A</v>
      </c>
      <c r="AA173" s="43" t="e">
        <f>INDEX(Mets!$B$2:$O$565,MATCH(CONCATENATE($C173,"_EXT"),Mets!$B$2:$B$565,0),COLUMN()-21)</f>
        <v>#N/A</v>
      </c>
      <c r="AB173" s="43" t="e">
        <f>INDEX(Mets!$B$2:$O$565,MATCH(CONCATENATE($C173,"_EXT"),Mets!$B$2:$B$565,0),COLUMN()-21)</f>
        <v>#N/A</v>
      </c>
      <c r="AC173" s="43" t="e">
        <f>INDEX(Mets!$B$2:$O$565,MATCH(CONCATENATE($C173,"_EXT"),Mets!$B$2:$B$565,0),COLUMN()-21)</f>
        <v>#N/A</v>
      </c>
      <c r="AD173" s="43" t="e">
        <f>INDEX(Mets!$B$2:$O$565,MATCH(CONCATENATE($C173,"_EXT"),Mets!$B$2:$B$565,0),COLUMN()-21)</f>
        <v>#N/A</v>
      </c>
      <c r="AE173" s="43" t="e">
        <f>INDEX(Mets!$B$2:$O$565,MATCH(CONCATENATE($C173,"_EXT"),Mets!$B$2:$B$565,0),COLUMN()-21)</f>
        <v>#N/A</v>
      </c>
      <c r="AF173" s="43" t="e">
        <f>INDEX(Mets!$B$2:$O$565,MATCH(CONCATENATE($C173,"_EXT"),Mets!$B$2:$B$565,0),COLUMN()-21)</f>
        <v>#N/A</v>
      </c>
      <c r="AG173" s="43" t="e">
        <f>INDEX(Mets!$B$2:$O$565,MATCH(CONCATENATE($C173,"_EXT"),Mets!$B$2:$B$565,0),COLUMN()-21)</f>
        <v>#N/A</v>
      </c>
      <c r="AH173" s="43" t="e">
        <f>INDEX(Mets!$B$2:$O$565,MATCH(CONCATENATE($C173,"_EXT"),Mets!$B$2:$B$565,0),COLUMN()-21)</f>
        <v>#N/A</v>
      </c>
      <c r="AI173" s="43" t="e">
        <f>INDEX(Mets!$B$2:$O$565,MATCH(CONCATENATE($C173,"_EXT"),Mets!$B$2:$B$565,0),COLUMN()-21)</f>
        <v>#N/A</v>
      </c>
      <c r="AK173" s="43">
        <f t="shared" si="18"/>
        <v>0</v>
      </c>
      <c r="AL173" s="43" t="str">
        <f t="shared" si="19"/>
        <v>'N26' '0';</v>
      </c>
    </row>
    <row r="174" spans="1:38">
      <c r="A174" s="43" t="str">
        <f>Ns!A27</f>
        <v>N27</v>
      </c>
      <c r="B174" s="43" t="str">
        <f>Ns!B27</f>
        <v>CTP_cyt + THIORED_cyt = dCTP_cyt + THIOOX_cyt + H2O_cyt</v>
      </c>
      <c r="C174" s="43">
        <f>Ns!C27</f>
        <v>0</v>
      </c>
      <c r="D174" s="43" t="str">
        <f>Ns!D27</f>
        <v xml:space="preserve"> </v>
      </c>
      <c r="E174" s="43" t="str">
        <f>Ns!E27</f>
        <v>N</v>
      </c>
      <c r="G174" s="43" t="str">
        <f t="shared" si="20"/>
        <v>N27</v>
      </c>
      <c r="H174" s="43" t="str">
        <f t="shared" si="21"/>
        <v>CTP_cyt + THIORED_cyt = dCTP_cyt + THIOOX_cyt + H2O_cyt</v>
      </c>
      <c r="I174" s="43" t="s">
        <v>781</v>
      </c>
      <c r="J174" s="43" t="s">
        <v>782</v>
      </c>
      <c r="K174" s="43">
        <f t="shared" si="17"/>
        <v>0</v>
      </c>
      <c r="L174" s="43" t="s">
        <v>783</v>
      </c>
      <c r="M174" s="43">
        <v>0</v>
      </c>
      <c r="N174" s="43">
        <v>1</v>
      </c>
      <c r="O174" s="43">
        <v>1</v>
      </c>
      <c r="P174" s="43">
        <v>1</v>
      </c>
      <c r="Q174" s="43">
        <v>1</v>
      </c>
      <c r="R174" s="43">
        <v>0.01</v>
      </c>
      <c r="Z174" s="43" t="e">
        <f>INDEX(Mets!$B$2:$O$565,MATCH(CONCATENATE($C174,"_EXT"),Mets!$B$2:$B$565,0),COLUMN()-25)</f>
        <v>#N/A</v>
      </c>
      <c r="AA174" s="43" t="e">
        <f>INDEX(Mets!$B$2:$O$565,MATCH(CONCATENATE($C174,"_EXT"),Mets!$B$2:$B$565,0),COLUMN()-21)</f>
        <v>#N/A</v>
      </c>
      <c r="AB174" s="43" t="e">
        <f>INDEX(Mets!$B$2:$O$565,MATCH(CONCATENATE($C174,"_EXT"),Mets!$B$2:$B$565,0),COLUMN()-21)</f>
        <v>#N/A</v>
      </c>
      <c r="AC174" s="43" t="e">
        <f>INDEX(Mets!$B$2:$O$565,MATCH(CONCATENATE($C174,"_EXT"),Mets!$B$2:$B$565,0),COLUMN()-21)</f>
        <v>#N/A</v>
      </c>
      <c r="AD174" s="43" t="e">
        <f>INDEX(Mets!$B$2:$O$565,MATCH(CONCATENATE($C174,"_EXT"),Mets!$B$2:$B$565,0),COLUMN()-21)</f>
        <v>#N/A</v>
      </c>
      <c r="AE174" s="43" t="e">
        <f>INDEX(Mets!$B$2:$O$565,MATCH(CONCATENATE($C174,"_EXT"),Mets!$B$2:$B$565,0),COLUMN()-21)</f>
        <v>#N/A</v>
      </c>
      <c r="AF174" s="43" t="e">
        <f>INDEX(Mets!$B$2:$O$565,MATCH(CONCATENATE($C174,"_EXT"),Mets!$B$2:$B$565,0),COLUMN()-21)</f>
        <v>#N/A</v>
      </c>
      <c r="AG174" s="43" t="e">
        <f>INDEX(Mets!$B$2:$O$565,MATCH(CONCATENATE($C174,"_EXT"),Mets!$B$2:$B$565,0),COLUMN()-21)</f>
        <v>#N/A</v>
      </c>
      <c r="AH174" s="43" t="e">
        <f>INDEX(Mets!$B$2:$O$565,MATCH(CONCATENATE($C174,"_EXT"),Mets!$B$2:$B$565,0),COLUMN()-21)</f>
        <v>#N/A</v>
      </c>
      <c r="AI174" s="43" t="e">
        <f>INDEX(Mets!$B$2:$O$565,MATCH(CONCATENATE($C174,"_EXT"),Mets!$B$2:$B$565,0),COLUMN()-21)</f>
        <v>#N/A</v>
      </c>
      <c r="AK174" s="43">
        <f t="shared" si="18"/>
        <v>0</v>
      </c>
      <c r="AL174" s="43" t="str">
        <f t="shared" si="19"/>
        <v>'N27' '0';</v>
      </c>
    </row>
    <row r="175" spans="1:38">
      <c r="A175" s="43" t="str">
        <f>Ns!A28</f>
        <v>N28</v>
      </c>
      <c r="B175" s="43" t="str">
        <f>Ns!B28</f>
        <v>UTP_cyt + THIORED_cyt = dUTP_cyt + THIOOX_cyt + H2O_cyt</v>
      </c>
      <c r="C175" s="43">
        <f>Ns!C28</f>
        <v>0</v>
      </c>
      <c r="D175" s="43">
        <f>Ns!D28</f>
        <v>0</v>
      </c>
      <c r="E175" s="43" t="str">
        <f>Ns!E28</f>
        <v>N</v>
      </c>
      <c r="G175" s="43" t="str">
        <f t="shared" si="20"/>
        <v>N28</v>
      </c>
      <c r="H175" s="43" t="str">
        <f t="shared" si="21"/>
        <v>UTP_cyt + THIORED_cyt = dUTP_cyt + THIOOX_cyt + H2O_cyt</v>
      </c>
      <c r="I175" s="43" t="s">
        <v>781</v>
      </c>
      <c r="J175" s="43" t="s">
        <v>782</v>
      </c>
      <c r="K175" s="43">
        <f t="shared" si="17"/>
        <v>0</v>
      </c>
      <c r="L175" s="43" t="s">
        <v>783</v>
      </c>
      <c r="M175" s="43">
        <v>0</v>
      </c>
      <c r="N175" s="43">
        <v>1</v>
      </c>
      <c r="O175" s="43">
        <v>1</v>
      </c>
      <c r="P175" s="43">
        <v>1</v>
      </c>
      <c r="Q175" s="43">
        <v>1</v>
      </c>
      <c r="R175" s="43">
        <v>0.01</v>
      </c>
      <c r="Z175" s="43" t="e">
        <f>INDEX(Mets!$B$2:$O$565,MATCH(CONCATENATE($C175,"_EXT"),Mets!$B$2:$B$565,0),COLUMN()-25)</f>
        <v>#N/A</v>
      </c>
      <c r="AA175" s="43" t="e">
        <f>INDEX(Mets!$B$2:$O$565,MATCH(CONCATENATE($C175,"_EXT"),Mets!$B$2:$B$565,0),COLUMN()-21)</f>
        <v>#N/A</v>
      </c>
      <c r="AB175" s="43" t="e">
        <f>INDEX(Mets!$B$2:$O$565,MATCH(CONCATENATE($C175,"_EXT"),Mets!$B$2:$B$565,0),COLUMN()-21)</f>
        <v>#N/A</v>
      </c>
      <c r="AC175" s="43" t="e">
        <f>INDEX(Mets!$B$2:$O$565,MATCH(CONCATENATE($C175,"_EXT"),Mets!$B$2:$B$565,0),COLUMN()-21)</f>
        <v>#N/A</v>
      </c>
      <c r="AD175" s="43" t="e">
        <f>INDEX(Mets!$B$2:$O$565,MATCH(CONCATENATE($C175,"_EXT"),Mets!$B$2:$B$565,0),COLUMN()-21)</f>
        <v>#N/A</v>
      </c>
      <c r="AE175" s="43" t="e">
        <f>INDEX(Mets!$B$2:$O$565,MATCH(CONCATENATE($C175,"_EXT"),Mets!$B$2:$B$565,0),COLUMN()-21)</f>
        <v>#N/A</v>
      </c>
      <c r="AF175" s="43" t="e">
        <f>INDEX(Mets!$B$2:$O$565,MATCH(CONCATENATE($C175,"_EXT"),Mets!$B$2:$B$565,0),COLUMN()-21)</f>
        <v>#N/A</v>
      </c>
      <c r="AG175" s="43" t="e">
        <f>INDEX(Mets!$B$2:$O$565,MATCH(CONCATENATE($C175,"_EXT"),Mets!$B$2:$B$565,0),COLUMN()-21)</f>
        <v>#N/A</v>
      </c>
      <c r="AH175" s="43" t="e">
        <f>INDEX(Mets!$B$2:$O$565,MATCH(CONCATENATE($C175,"_EXT"),Mets!$B$2:$B$565,0),COLUMN()-21)</f>
        <v>#N/A</v>
      </c>
      <c r="AI175" s="43" t="e">
        <f>INDEX(Mets!$B$2:$O$565,MATCH(CONCATENATE($C175,"_EXT"),Mets!$B$2:$B$565,0),COLUMN()-21)</f>
        <v>#N/A</v>
      </c>
      <c r="AK175" s="43">
        <f t="shared" si="18"/>
        <v>0</v>
      </c>
      <c r="AL175" s="43" t="str">
        <f t="shared" si="19"/>
        <v>'N28' '0';</v>
      </c>
    </row>
    <row r="176" spans="1:38">
      <c r="A176" s="43" t="str">
        <f>Ns!A29</f>
        <v>N29</v>
      </c>
      <c r="B176" s="43" t="str">
        <f>Ns!B29</f>
        <v>GTP_cyt + THIORED_cyt = dGTP_cyt + THIOOX_cyt + H2O_cyt</v>
      </c>
      <c r="C176" s="43">
        <f>Ns!C29</f>
        <v>0</v>
      </c>
      <c r="D176" s="43">
        <f>Ns!D29</f>
        <v>0</v>
      </c>
      <c r="E176" s="43" t="str">
        <f>Ns!E29</f>
        <v>N</v>
      </c>
      <c r="G176" s="43" t="str">
        <f t="shared" si="20"/>
        <v>N29</v>
      </c>
      <c r="H176" s="43" t="str">
        <f t="shared" si="21"/>
        <v>GTP_cyt + THIORED_cyt = dGTP_cyt + THIOOX_cyt + H2O_cyt</v>
      </c>
      <c r="I176" s="43" t="s">
        <v>781</v>
      </c>
      <c r="J176" s="43" t="s">
        <v>782</v>
      </c>
      <c r="K176" s="43">
        <f t="shared" si="17"/>
        <v>0</v>
      </c>
      <c r="L176" s="43" t="s">
        <v>783</v>
      </c>
      <c r="M176" s="43">
        <v>0</v>
      </c>
      <c r="N176" s="43">
        <v>1</v>
      </c>
      <c r="O176" s="43">
        <v>1</v>
      </c>
      <c r="P176" s="43">
        <v>1</v>
      </c>
      <c r="Q176" s="43">
        <v>1</v>
      </c>
      <c r="R176" s="43">
        <v>0.01</v>
      </c>
      <c r="Z176" s="43" t="e">
        <f>INDEX(Mets!$B$2:$O$565,MATCH(CONCATENATE($C176,"_EXT"),Mets!$B$2:$B$565,0),COLUMN()-25)</f>
        <v>#N/A</v>
      </c>
      <c r="AA176" s="43" t="e">
        <f>INDEX(Mets!$B$2:$O$565,MATCH(CONCATENATE($C176,"_EXT"),Mets!$B$2:$B$565,0),COLUMN()-21)</f>
        <v>#N/A</v>
      </c>
      <c r="AB176" s="43" t="e">
        <f>INDEX(Mets!$B$2:$O$565,MATCH(CONCATENATE($C176,"_EXT"),Mets!$B$2:$B$565,0),COLUMN()-21)</f>
        <v>#N/A</v>
      </c>
      <c r="AC176" s="43" t="e">
        <f>INDEX(Mets!$B$2:$O$565,MATCH(CONCATENATE($C176,"_EXT"),Mets!$B$2:$B$565,0),COLUMN()-21)</f>
        <v>#N/A</v>
      </c>
      <c r="AD176" s="43" t="e">
        <f>INDEX(Mets!$B$2:$O$565,MATCH(CONCATENATE($C176,"_EXT"),Mets!$B$2:$B$565,0),COLUMN()-21)</f>
        <v>#N/A</v>
      </c>
      <c r="AE176" s="43" t="e">
        <f>INDEX(Mets!$B$2:$O$565,MATCH(CONCATENATE($C176,"_EXT"),Mets!$B$2:$B$565,0),COLUMN()-21)</f>
        <v>#N/A</v>
      </c>
      <c r="AF176" s="43" t="e">
        <f>INDEX(Mets!$B$2:$O$565,MATCH(CONCATENATE($C176,"_EXT"),Mets!$B$2:$B$565,0),COLUMN()-21)</f>
        <v>#N/A</v>
      </c>
      <c r="AG176" s="43" t="e">
        <f>INDEX(Mets!$B$2:$O$565,MATCH(CONCATENATE($C176,"_EXT"),Mets!$B$2:$B$565,0),COLUMN()-21)</f>
        <v>#N/A</v>
      </c>
      <c r="AH176" s="43" t="e">
        <f>INDEX(Mets!$B$2:$O$565,MATCH(CONCATENATE($C176,"_EXT"),Mets!$B$2:$B$565,0),COLUMN()-21)</f>
        <v>#N/A</v>
      </c>
      <c r="AI176" s="43" t="e">
        <f>INDEX(Mets!$B$2:$O$565,MATCH(CONCATENATE($C176,"_EXT"),Mets!$B$2:$B$565,0),COLUMN()-21)</f>
        <v>#N/A</v>
      </c>
      <c r="AK176" s="43">
        <f t="shared" si="18"/>
        <v>0</v>
      </c>
      <c r="AL176" s="43" t="str">
        <f t="shared" si="19"/>
        <v>'N29' '0';</v>
      </c>
    </row>
    <row r="177" spans="1:38">
      <c r="A177" s="43" t="str">
        <f>Ns!A31</f>
        <v>N31</v>
      </c>
      <c r="B177" s="43" t="str">
        <f>Ns!B31</f>
        <v>XMP_cyt + L-glutamine_cyt + ATP_cyt + H2O_cyt = L-glutamate_cyt + GMP_cyt + AMP_cyt + diphosphate_cyt + 2 H+_cyt</v>
      </c>
      <c r="C177" s="43" t="str">
        <f>Ns!C31</f>
        <v>XMP_cyt + L-glutamine_cyt + ATP_cyt + H2O → L-glutamate_cyt + GMP_cyt + AMP_cyt + diphosphate_cyt + 2 H+</v>
      </c>
      <c r="D177" s="43" t="str">
        <f>Ns!D31</f>
        <v xml:space="preserve"> </v>
      </c>
      <c r="E177" s="43" t="str">
        <f>Ns!E31</f>
        <v>Y</v>
      </c>
      <c r="G177" s="43" t="str">
        <f t="shared" si="20"/>
        <v>N31</v>
      </c>
      <c r="H177" s="43" t="str">
        <f t="shared" si="21"/>
        <v>XMP_cyt + L-glutamine_cyt + ATP_cyt + H2O_cyt = L-glutamate_cyt + GMP_cyt + AMP_cyt + diphosphate_cyt + 2 H+_cyt</v>
      </c>
      <c r="I177" s="43" t="s">
        <v>781</v>
      </c>
      <c r="J177" s="43" t="s">
        <v>782</v>
      </c>
      <c r="K177" s="43" t="str">
        <f t="shared" si="17"/>
        <v>-Inf</v>
      </c>
      <c r="L177" s="43" t="s">
        <v>783</v>
      </c>
      <c r="M177" s="43">
        <v>0</v>
      </c>
      <c r="N177" s="43">
        <v>1</v>
      </c>
      <c r="O177" s="43">
        <v>1</v>
      </c>
      <c r="P177" s="43">
        <v>1</v>
      </c>
      <c r="Q177" s="43">
        <v>1</v>
      </c>
      <c r="R177" s="43">
        <v>0.01</v>
      </c>
      <c r="Z177" s="43" t="e">
        <f>INDEX(Mets!$B$2:$O$565,MATCH(CONCATENATE($C177,"_EXT"),Mets!$B$2:$B$565,0),COLUMN()-25)</f>
        <v>#N/A</v>
      </c>
      <c r="AA177" s="43" t="e">
        <f>INDEX(Mets!$B$2:$O$565,MATCH(CONCATENATE($C177,"_EXT"),Mets!$B$2:$B$565,0),COLUMN()-21)</f>
        <v>#N/A</v>
      </c>
      <c r="AB177" s="43" t="e">
        <f>INDEX(Mets!$B$2:$O$565,MATCH(CONCATENATE($C177,"_EXT"),Mets!$B$2:$B$565,0),COLUMN()-21)</f>
        <v>#N/A</v>
      </c>
      <c r="AC177" s="43" t="e">
        <f>INDEX(Mets!$B$2:$O$565,MATCH(CONCATENATE($C177,"_EXT"),Mets!$B$2:$B$565,0),COLUMN()-21)</f>
        <v>#N/A</v>
      </c>
      <c r="AD177" s="43" t="e">
        <f>INDEX(Mets!$B$2:$O$565,MATCH(CONCATENATE($C177,"_EXT"),Mets!$B$2:$B$565,0),COLUMN()-21)</f>
        <v>#N/A</v>
      </c>
      <c r="AE177" s="43" t="e">
        <f>INDEX(Mets!$B$2:$O$565,MATCH(CONCATENATE($C177,"_EXT"),Mets!$B$2:$B$565,0),COLUMN()-21)</f>
        <v>#N/A</v>
      </c>
      <c r="AF177" s="43" t="e">
        <f>INDEX(Mets!$B$2:$O$565,MATCH(CONCATENATE($C177,"_EXT"),Mets!$B$2:$B$565,0),COLUMN()-21)</f>
        <v>#N/A</v>
      </c>
      <c r="AG177" s="43" t="e">
        <f>INDEX(Mets!$B$2:$O$565,MATCH(CONCATENATE($C177,"_EXT"),Mets!$B$2:$B$565,0),COLUMN()-21)</f>
        <v>#N/A</v>
      </c>
      <c r="AH177" s="43" t="e">
        <f>INDEX(Mets!$B$2:$O$565,MATCH(CONCATENATE($C177,"_EXT"),Mets!$B$2:$B$565,0),COLUMN()-21)</f>
        <v>#N/A</v>
      </c>
      <c r="AI177" s="43" t="e">
        <f>INDEX(Mets!$B$2:$O$565,MATCH(CONCATENATE($C177,"_EXT"),Mets!$B$2:$B$565,0),COLUMN()-21)</f>
        <v>#N/A</v>
      </c>
      <c r="AK177" s="43">
        <f t="shared" si="18"/>
        <v>0</v>
      </c>
      <c r="AL177" s="43" t="str">
        <f t="shared" si="19"/>
        <v>'N31' '0';</v>
      </c>
    </row>
    <row r="178" spans="1:38">
      <c r="A178" s="43" t="str">
        <f>Ns!A33</f>
        <v>N33</v>
      </c>
      <c r="B178" s="43" t="str">
        <f>Ns!B33</f>
        <v>IMP_cyt + NAD_cyt + H2O_cyt = XMP_cyt + NADH_cyt + H+_cyt</v>
      </c>
      <c r="C178" s="43" t="str">
        <f>Ns!C33</f>
        <v>IMP_cyt + NAD_cyt + H2O ↔ XMP_cyt + NADH_cyt + H+</v>
      </c>
      <c r="D178" s="43" t="str">
        <f>Ns!D33</f>
        <v xml:space="preserve"> </v>
      </c>
      <c r="E178" s="43" t="str">
        <f>Ns!E33</f>
        <v>N</v>
      </c>
      <c r="G178" s="43" t="str">
        <f t="shared" si="20"/>
        <v>N33</v>
      </c>
      <c r="H178" s="43" t="str">
        <f t="shared" si="21"/>
        <v>IMP_cyt + NAD_cyt + H2O_cyt = XMP_cyt + NADH_cyt + H+_cyt</v>
      </c>
      <c r="I178" s="43" t="s">
        <v>781</v>
      </c>
      <c r="J178" s="43" t="s">
        <v>782</v>
      </c>
      <c r="K178" s="43">
        <f t="shared" si="17"/>
        <v>0</v>
      </c>
      <c r="L178" s="43" t="s">
        <v>783</v>
      </c>
      <c r="M178" s="43">
        <v>0</v>
      </c>
      <c r="N178" s="43">
        <v>1</v>
      </c>
      <c r="O178" s="43">
        <v>1</v>
      </c>
      <c r="P178" s="43">
        <v>1</v>
      </c>
      <c r="Q178" s="43">
        <v>1</v>
      </c>
      <c r="R178" s="43">
        <v>0.01</v>
      </c>
      <c r="Z178" s="43" t="e">
        <f>INDEX(Mets!$B$2:$O$565,MATCH(CONCATENATE($C178,"_EXT"),Mets!$B$2:$B$565,0),COLUMN()-25)</f>
        <v>#N/A</v>
      </c>
      <c r="AA178" s="43" t="e">
        <f>INDEX(Mets!$B$2:$O$565,MATCH(CONCATENATE($C178,"_EXT"),Mets!$B$2:$B$565,0),COLUMN()-21)</f>
        <v>#N/A</v>
      </c>
      <c r="AB178" s="43" t="e">
        <f>INDEX(Mets!$B$2:$O$565,MATCH(CONCATENATE($C178,"_EXT"),Mets!$B$2:$B$565,0),COLUMN()-21)</f>
        <v>#N/A</v>
      </c>
      <c r="AC178" s="43" t="e">
        <f>INDEX(Mets!$B$2:$O$565,MATCH(CONCATENATE($C178,"_EXT"),Mets!$B$2:$B$565,0),COLUMN()-21)</f>
        <v>#N/A</v>
      </c>
      <c r="AD178" s="43" t="e">
        <f>INDEX(Mets!$B$2:$O$565,MATCH(CONCATENATE($C178,"_EXT"),Mets!$B$2:$B$565,0),COLUMN()-21)</f>
        <v>#N/A</v>
      </c>
      <c r="AE178" s="43" t="e">
        <f>INDEX(Mets!$B$2:$O$565,MATCH(CONCATENATE($C178,"_EXT"),Mets!$B$2:$B$565,0),COLUMN()-21)</f>
        <v>#N/A</v>
      </c>
      <c r="AF178" s="43" t="e">
        <f>INDEX(Mets!$B$2:$O$565,MATCH(CONCATENATE($C178,"_EXT"),Mets!$B$2:$B$565,0),COLUMN()-21)</f>
        <v>#N/A</v>
      </c>
      <c r="AG178" s="43" t="e">
        <f>INDEX(Mets!$B$2:$O$565,MATCH(CONCATENATE($C178,"_EXT"),Mets!$B$2:$B$565,0),COLUMN()-21)</f>
        <v>#N/A</v>
      </c>
      <c r="AH178" s="43" t="e">
        <f>INDEX(Mets!$B$2:$O$565,MATCH(CONCATENATE($C178,"_EXT"),Mets!$B$2:$B$565,0),COLUMN()-21)</f>
        <v>#N/A</v>
      </c>
      <c r="AI178" s="43" t="e">
        <f>INDEX(Mets!$B$2:$O$565,MATCH(CONCATENATE($C178,"_EXT"),Mets!$B$2:$B$565,0),COLUMN()-21)</f>
        <v>#N/A</v>
      </c>
      <c r="AK178" s="43">
        <f t="shared" si="18"/>
        <v>0</v>
      </c>
      <c r="AL178" s="43" t="str">
        <f t="shared" si="19"/>
        <v>'N33' '0';</v>
      </c>
    </row>
    <row r="179" spans="1:38">
      <c r="A179" s="43" t="str">
        <f>Ns!A35</f>
        <v>N35</v>
      </c>
      <c r="B179" s="43" t="str">
        <f>Ns!B35</f>
        <v>ATP_cyt + CAIR_cyt + L-aspartate_cyt = ADP_cyt + SAICAR_cyt + phosphate_cyt + H+_cyt</v>
      </c>
      <c r="C179" s="43" t="str">
        <f>Ns!C35</f>
        <v>ATP_cyt + 5-amino-1-(5-phospho-D-ribosyl)imidazole-4-carboxylate_cyt + L-aspartate ↔ ADP_cyt + 5'-phosphoribosyl-4-(N-succinocarboxamide)-5-aminoimidazole_cyt + phosphate_cyt + H+</v>
      </c>
      <c r="D179" s="43" t="str">
        <f>Ns!D35</f>
        <v xml:space="preserve"> </v>
      </c>
      <c r="E179" s="43" t="str">
        <f>Ns!E35</f>
        <v>Y</v>
      </c>
      <c r="G179" s="43" t="str">
        <f t="shared" si="20"/>
        <v>N35</v>
      </c>
      <c r="H179" s="43" t="str">
        <f t="shared" si="21"/>
        <v>ATP_cyt + CAIR_cyt + L-aspartate_cyt = ADP_cyt + SAICAR_cyt + phosphate_cyt + H+_cyt</v>
      </c>
      <c r="I179" s="43" t="s">
        <v>781</v>
      </c>
      <c r="J179" s="43" t="s">
        <v>782</v>
      </c>
      <c r="K179" s="43" t="str">
        <f t="shared" si="17"/>
        <v>-Inf</v>
      </c>
      <c r="L179" s="43" t="s">
        <v>783</v>
      </c>
      <c r="M179" s="43">
        <v>0</v>
      </c>
      <c r="N179" s="43">
        <v>1</v>
      </c>
      <c r="O179" s="43">
        <v>1</v>
      </c>
      <c r="P179" s="43">
        <v>1</v>
      </c>
      <c r="Q179" s="43">
        <v>1</v>
      </c>
      <c r="R179" s="43">
        <v>0.01</v>
      </c>
      <c r="Z179" s="43" t="e">
        <f>INDEX(Mets!$B$2:$O$565,MATCH(CONCATENATE($C179,"_EXT"),Mets!$B$2:$B$565,0),COLUMN()-25)</f>
        <v>#N/A</v>
      </c>
      <c r="AA179" s="43" t="e">
        <f>INDEX(Mets!$B$2:$O$565,MATCH(CONCATENATE($C179,"_EXT"),Mets!$B$2:$B$565,0),COLUMN()-21)</f>
        <v>#N/A</v>
      </c>
      <c r="AB179" s="43" t="e">
        <f>INDEX(Mets!$B$2:$O$565,MATCH(CONCATENATE($C179,"_EXT"),Mets!$B$2:$B$565,0),COLUMN()-21)</f>
        <v>#N/A</v>
      </c>
      <c r="AC179" s="43" t="e">
        <f>INDEX(Mets!$B$2:$O$565,MATCH(CONCATENATE($C179,"_EXT"),Mets!$B$2:$B$565,0),COLUMN()-21)</f>
        <v>#N/A</v>
      </c>
      <c r="AD179" s="43" t="e">
        <f>INDEX(Mets!$B$2:$O$565,MATCH(CONCATENATE($C179,"_EXT"),Mets!$B$2:$B$565,0),COLUMN()-21)</f>
        <v>#N/A</v>
      </c>
      <c r="AE179" s="43" t="e">
        <f>INDEX(Mets!$B$2:$O$565,MATCH(CONCATENATE($C179,"_EXT"),Mets!$B$2:$B$565,0),COLUMN()-21)</f>
        <v>#N/A</v>
      </c>
      <c r="AF179" s="43" t="e">
        <f>INDEX(Mets!$B$2:$O$565,MATCH(CONCATENATE($C179,"_EXT"),Mets!$B$2:$B$565,0),COLUMN()-21)</f>
        <v>#N/A</v>
      </c>
      <c r="AG179" s="43" t="e">
        <f>INDEX(Mets!$B$2:$O$565,MATCH(CONCATENATE($C179,"_EXT"),Mets!$B$2:$B$565,0),COLUMN()-21)</f>
        <v>#N/A</v>
      </c>
      <c r="AH179" s="43" t="e">
        <f>INDEX(Mets!$B$2:$O$565,MATCH(CONCATENATE($C179,"_EXT"),Mets!$B$2:$B$565,0),COLUMN()-21)</f>
        <v>#N/A</v>
      </c>
      <c r="AI179" s="43" t="e">
        <f>INDEX(Mets!$B$2:$O$565,MATCH(CONCATENATE($C179,"_EXT"),Mets!$B$2:$B$565,0),COLUMN()-21)</f>
        <v>#N/A</v>
      </c>
      <c r="AK179" s="43">
        <f t="shared" si="18"/>
        <v>0</v>
      </c>
      <c r="AL179" s="43" t="str">
        <f t="shared" si="19"/>
        <v>'N35' '0';</v>
      </c>
    </row>
    <row r="180" spans="1:38">
      <c r="A180" s="43" t="str">
        <f>Ns!A37</f>
        <v>N37</v>
      </c>
      <c r="B180" s="43" t="str">
        <f>Ns!B37</f>
        <v>AIR_cyt + CO2_cyt = CAIR_cyt + 2 H+_cyt</v>
      </c>
      <c r="C180" s="43" t="str">
        <f>Ns!C37</f>
        <v>5-amino-1-(5-phospho-D-ribosyl)imidazole-4-carboxylate_cyt + 2 H+ ← 5-amino-1-(5-phospho-β-D-ribosyl)imidazole_cyt + CO2</v>
      </c>
      <c r="D180" s="43" t="str">
        <f>Ns!D37</f>
        <v xml:space="preserve"> </v>
      </c>
      <c r="E180" s="43" t="str">
        <f>Ns!E37</f>
        <v>Y</v>
      </c>
      <c r="G180" s="43" t="str">
        <f t="shared" si="20"/>
        <v>N37</v>
      </c>
      <c r="H180" s="43" t="str">
        <f t="shared" si="21"/>
        <v>AIR_cyt + CO2_cyt = CAIR_cyt + 2 H+_cyt</v>
      </c>
      <c r="I180" s="43" t="s">
        <v>781</v>
      </c>
      <c r="J180" s="43" t="s">
        <v>782</v>
      </c>
      <c r="K180" s="43" t="str">
        <f t="shared" si="17"/>
        <v>-Inf</v>
      </c>
      <c r="L180" s="43" t="s">
        <v>783</v>
      </c>
      <c r="M180" s="43">
        <v>0</v>
      </c>
      <c r="N180" s="43">
        <v>1</v>
      </c>
      <c r="O180" s="43">
        <v>1</v>
      </c>
      <c r="P180" s="43">
        <v>1</v>
      </c>
      <c r="Q180" s="43">
        <v>1</v>
      </c>
      <c r="R180" s="43">
        <v>0.01</v>
      </c>
      <c r="Z180" s="43" t="e">
        <f>INDEX(Mets!$B$2:$O$565,MATCH(CONCATENATE($C180,"_EXT"),Mets!$B$2:$B$565,0),COLUMN()-25)</f>
        <v>#N/A</v>
      </c>
      <c r="AA180" s="43" t="e">
        <f>INDEX(Mets!$B$2:$O$565,MATCH(CONCATENATE($C180,"_EXT"),Mets!$B$2:$B$565,0),COLUMN()-21)</f>
        <v>#N/A</v>
      </c>
      <c r="AB180" s="43" t="e">
        <f>INDEX(Mets!$B$2:$O$565,MATCH(CONCATENATE($C180,"_EXT"),Mets!$B$2:$B$565,0),COLUMN()-21)</f>
        <v>#N/A</v>
      </c>
      <c r="AC180" s="43" t="e">
        <f>INDEX(Mets!$B$2:$O$565,MATCH(CONCATENATE($C180,"_EXT"),Mets!$B$2:$B$565,0),COLUMN()-21)</f>
        <v>#N/A</v>
      </c>
      <c r="AD180" s="43" t="e">
        <f>INDEX(Mets!$B$2:$O$565,MATCH(CONCATENATE($C180,"_EXT"),Mets!$B$2:$B$565,0),COLUMN()-21)</f>
        <v>#N/A</v>
      </c>
      <c r="AE180" s="43" t="e">
        <f>INDEX(Mets!$B$2:$O$565,MATCH(CONCATENATE($C180,"_EXT"),Mets!$B$2:$B$565,0),COLUMN()-21)</f>
        <v>#N/A</v>
      </c>
      <c r="AF180" s="43" t="e">
        <f>INDEX(Mets!$B$2:$O$565,MATCH(CONCATENATE($C180,"_EXT"),Mets!$B$2:$B$565,0),COLUMN()-21)</f>
        <v>#N/A</v>
      </c>
      <c r="AG180" s="43" t="e">
        <f>INDEX(Mets!$B$2:$O$565,MATCH(CONCATENATE($C180,"_EXT"),Mets!$B$2:$B$565,0),COLUMN()-21)</f>
        <v>#N/A</v>
      </c>
      <c r="AH180" s="43" t="e">
        <f>INDEX(Mets!$B$2:$O$565,MATCH(CONCATENATE($C180,"_EXT"),Mets!$B$2:$B$565,0),COLUMN()-21)</f>
        <v>#N/A</v>
      </c>
      <c r="AI180" s="43" t="e">
        <f>INDEX(Mets!$B$2:$O$565,MATCH(CONCATENATE($C180,"_EXT"),Mets!$B$2:$B$565,0),COLUMN()-21)</f>
        <v>#N/A</v>
      </c>
      <c r="AK180" s="43">
        <f t="shared" si="18"/>
        <v>0</v>
      </c>
      <c r="AL180" s="43" t="str">
        <f t="shared" si="19"/>
        <v>'N37' '0';</v>
      </c>
    </row>
    <row r="181" spans="1:38">
      <c r="A181" s="43" t="str">
        <f>Ns!A39</f>
        <v>N39</v>
      </c>
      <c r="B181" s="43" t="str">
        <f>Ns!B39</f>
        <v>ATP_cyt + FGAR_cyt + L-glutamine_cyt + H2O_cyt = L-glutamate_cyt + ADP_cyt + FGAM_cyt + phosphate_cyt + H+_cyt</v>
      </c>
      <c r="C181" s="43" t="str">
        <f>Ns!C39</f>
        <v>ATP_cyt + N2-formyl-N1-(5-phospho-β-D-ribosyl)glycinamide_cyt + L-glutamine_cyt + H2O ↔ L-glutamate_cyt + ADP_cyt + 2-(formamido)-N1-(5-phospho-β-D-ribosyl)acetamidine_cyt + phosphate_cyt + H+</v>
      </c>
      <c r="D181" s="43" t="str">
        <f>Ns!D39</f>
        <v xml:space="preserve"> </v>
      </c>
      <c r="E181" s="43" t="str">
        <f>Ns!E39</f>
        <v>Y</v>
      </c>
      <c r="G181" s="43" t="str">
        <f t="shared" si="20"/>
        <v>N39</v>
      </c>
      <c r="H181" s="43" t="str">
        <f t="shared" si="21"/>
        <v>ATP_cyt + FGAR_cyt + L-glutamine_cyt + H2O_cyt = L-glutamate_cyt + ADP_cyt + FGAM_cyt + phosphate_cyt + H+_cyt</v>
      </c>
      <c r="I181" s="43" t="s">
        <v>781</v>
      </c>
      <c r="J181" s="43" t="s">
        <v>782</v>
      </c>
      <c r="K181" s="43" t="str">
        <f t="shared" si="17"/>
        <v>-Inf</v>
      </c>
      <c r="L181" s="43" t="s">
        <v>783</v>
      </c>
      <c r="M181" s="43">
        <v>0</v>
      </c>
      <c r="N181" s="43">
        <v>1</v>
      </c>
      <c r="O181" s="43">
        <v>1</v>
      </c>
      <c r="P181" s="43">
        <v>1</v>
      </c>
      <c r="Q181" s="43">
        <v>1</v>
      </c>
      <c r="R181" s="43">
        <v>0.01</v>
      </c>
      <c r="Z181" s="43" t="e">
        <f>INDEX(Mets!$B$2:$O$565,MATCH(CONCATENATE($C181,"_EXT"),Mets!$B$2:$B$565,0),COLUMN()-25)</f>
        <v>#N/A</v>
      </c>
      <c r="AA181" s="43" t="e">
        <f>INDEX(Mets!$B$2:$O$565,MATCH(CONCATENATE($C181,"_EXT"),Mets!$B$2:$B$565,0),COLUMN()-21)</f>
        <v>#N/A</v>
      </c>
      <c r="AB181" s="43" t="e">
        <f>INDEX(Mets!$B$2:$O$565,MATCH(CONCATENATE($C181,"_EXT"),Mets!$B$2:$B$565,0),COLUMN()-21)</f>
        <v>#N/A</v>
      </c>
      <c r="AC181" s="43" t="e">
        <f>INDEX(Mets!$B$2:$O$565,MATCH(CONCATENATE($C181,"_EXT"),Mets!$B$2:$B$565,0),COLUMN()-21)</f>
        <v>#N/A</v>
      </c>
      <c r="AD181" s="43" t="e">
        <f>INDEX(Mets!$B$2:$O$565,MATCH(CONCATENATE($C181,"_EXT"),Mets!$B$2:$B$565,0),COLUMN()-21)</f>
        <v>#N/A</v>
      </c>
      <c r="AE181" s="43" t="e">
        <f>INDEX(Mets!$B$2:$O$565,MATCH(CONCATENATE($C181,"_EXT"),Mets!$B$2:$B$565,0),COLUMN()-21)</f>
        <v>#N/A</v>
      </c>
      <c r="AF181" s="43" t="e">
        <f>INDEX(Mets!$B$2:$O$565,MATCH(CONCATENATE($C181,"_EXT"),Mets!$B$2:$B$565,0),COLUMN()-21)</f>
        <v>#N/A</v>
      </c>
      <c r="AG181" s="43" t="e">
        <f>INDEX(Mets!$B$2:$O$565,MATCH(CONCATENATE($C181,"_EXT"),Mets!$B$2:$B$565,0),COLUMN()-21)</f>
        <v>#N/A</v>
      </c>
      <c r="AH181" s="43" t="e">
        <f>INDEX(Mets!$B$2:$O$565,MATCH(CONCATENATE($C181,"_EXT"),Mets!$B$2:$B$565,0),COLUMN()-21)</f>
        <v>#N/A</v>
      </c>
      <c r="AI181" s="43" t="e">
        <f>INDEX(Mets!$B$2:$O$565,MATCH(CONCATENATE($C181,"_EXT"),Mets!$B$2:$B$565,0),COLUMN()-21)</f>
        <v>#N/A</v>
      </c>
      <c r="AK181" s="43">
        <f t="shared" si="18"/>
        <v>0</v>
      </c>
      <c r="AL181" s="43" t="str">
        <f t="shared" si="19"/>
        <v>'N39' '0';</v>
      </c>
    </row>
    <row r="182" spans="1:38">
      <c r="A182" s="43" t="str">
        <f>Ns!A41</f>
        <v>N41</v>
      </c>
      <c r="B182" s="43" t="str">
        <f>Ns!B41</f>
        <v>GAR_cyt + 10-formylTHF_cyt = FGAR_cyt + THF_cyt + H+_cyt</v>
      </c>
      <c r="C182" s="43" t="str">
        <f>Ns!C41</f>
        <v>N1-(5-phospho-β-D-ribosyl)glycinamide_cyt + 10-formyl-tetrahydrofolate ↔ N2-formyl-N1-(5-phospho-β-D-ribosyl)glycinamide_cyt + tetrahydrofolate_cyt + H+</v>
      </c>
      <c r="D182" s="43" t="str">
        <f>Ns!D41</f>
        <v xml:space="preserve"> </v>
      </c>
      <c r="E182" s="43" t="str">
        <f>Ns!E41</f>
        <v>N</v>
      </c>
      <c r="G182" s="43" t="str">
        <f t="shared" si="20"/>
        <v>N41</v>
      </c>
      <c r="H182" s="43" t="str">
        <f t="shared" si="21"/>
        <v>GAR_cyt + 10-formylTHF_cyt = FGAR_cyt + THF_cyt + H+_cyt</v>
      </c>
      <c r="I182" s="43" t="s">
        <v>781</v>
      </c>
      <c r="J182" s="43" t="s">
        <v>782</v>
      </c>
      <c r="K182" s="43">
        <f t="shared" si="17"/>
        <v>0</v>
      </c>
      <c r="L182" s="43" t="s">
        <v>783</v>
      </c>
      <c r="M182" s="43">
        <v>0</v>
      </c>
      <c r="N182" s="43">
        <v>1</v>
      </c>
      <c r="O182" s="43">
        <v>1</v>
      </c>
      <c r="P182" s="43">
        <v>1</v>
      </c>
      <c r="Q182" s="43">
        <v>1</v>
      </c>
      <c r="R182" s="43">
        <v>0.01</v>
      </c>
      <c r="Z182" s="43" t="e">
        <f>INDEX(Mets!$B$2:$O$565,MATCH(CONCATENATE($C182,"_EXT"),Mets!$B$2:$B$565,0),COLUMN()-25)</f>
        <v>#N/A</v>
      </c>
      <c r="AA182" s="43" t="e">
        <f>INDEX(Mets!$B$2:$O$565,MATCH(CONCATENATE($C182,"_EXT"),Mets!$B$2:$B$565,0),COLUMN()-21)</f>
        <v>#N/A</v>
      </c>
      <c r="AB182" s="43" t="e">
        <f>INDEX(Mets!$B$2:$O$565,MATCH(CONCATENATE($C182,"_EXT"),Mets!$B$2:$B$565,0),COLUMN()-21)</f>
        <v>#N/A</v>
      </c>
      <c r="AC182" s="43" t="e">
        <f>INDEX(Mets!$B$2:$O$565,MATCH(CONCATENATE($C182,"_EXT"),Mets!$B$2:$B$565,0),COLUMN()-21)</f>
        <v>#N/A</v>
      </c>
      <c r="AD182" s="43" t="e">
        <f>INDEX(Mets!$B$2:$O$565,MATCH(CONCATENATE($C182,"_EXT"),Mets!$B$2:$B$565,0),COLUMN()-21)</f>
        <v>#N/A</v>
      </c>
      <c r="AE182" s="43" t="e">
        <f>INDEX(Mets!$B$2:$O$565,MATCH(CONCATENATE($C182,"_EXT"),Mets!$B$2:$B$565,0),COLUMN()-21)</f>
        <v>#N/A</v>
      </c>
      <c r="AF182" s="43" t="e">
        <f>INDEX(Mets!$B$2:$O$565,MATCH(CONCATENATE($C182,"_EXT"),Mets!$B$2:$B$565,0),COLUMN()-21)</f>
        <v>#N/A</v>
      </c>
      <c r="AG182" s="43" t="e">
        <f>INDEX(Mets!$B$2:$O$565,MATCH(CONCATENATE($C182,"_EXT"),Mets!$B$2:$B$565,0),COLUMN()-21)</f>
        <v>#N/A</v>
      </c>
      <c r="AH182" s="43" t="e">
        <f>INDEX(Mets!$B$2:$O$565,MATCH(CONCATENATE($C182,"_EXT"),Mets!$B$2:$B$565,0),COLUMN()-21)</f>
        <v>#N/A</v>
      </c>
      <c r="AI182" s="43" t="e">
        <f>INDEX(Mets!$B$2:$O$565,MATCH(CONCATENATE($C182,"_EXT"),Mets!$B$2:$B$565,0),COLUMN()-21)</f>
        <v>#N/A</v>
      </c>
      <c r="AK182" s="43">
        <f t="shared" si="18"/>
        <v>0</v>
      </c>
      <c r="AL182" s="43" t="str">
        <f t="shared" si="19"/>
        <v>'N41' '0';</v>
      </c>
    </row>
    <row r="183" spans="1:38">
      <c r="A183" s="43" t="str">
        <f>Ns!A43</f>
        <v>N43</v>
      </c>
      <c r="B183" s="43" t="str">
        <f>Ns!B43</f>
        <v>PRA_cyt + ATP_cyt + glycine_cyt = ADP_cyt + GAR_cyt + phosphate_cyt + H+_cyt</v>
      </c>
      <c r="C183" s="43" t="str">
        <f>Ns!C43</f>
        <v>5-phospho-β-D-ribosylamine_cyt + ATP_cyt + glycine ↔ ADP_cyt + N1-(5-phospho-β-D-ribosyl)glycinamide_cyt + phosphate_cyt + H+</v>
      </c>
      <c r="D183" s="43" t="str">
        <f>Ns!D43</f>
        <v xml:space="preserve"> </v>
      </c>
      <c r="E183" s="43" t="str">
        <f>Ns!E43</f>
        <v>Y</v>
      </c>
      <c r="G183" s="43" t="str">
        <f t="shared" si="20"/>
        <v>N43</v>
      </c>
      <c r="H183" s="43" t="str">
        <f t="shared" si="21"/>
        <v>PRA_cyt + ATP_cyt + glycine_cyt = ADP_cyt + GAR_cyt + phosphate_cyt + H+_cyt</v>
      </c>
      <c r="I183" s="43" t="s">
        <v>781</v>
      </c>
      <c r="J183" s="43" t="s">
        <v>782</v>
      </c>
      <c r="K183" s="43" t="str">
        <f t="shared" si="17"/>
        <v>-Inf</v>
      </c>
      <c r="L183" s="43" t="s">
        <v>783</v>
      </c>
      <c r="M183" s="43">
        <v>0</v>
      </c>
      <c r="N183" s="43">
        <v>1</v>
      </c>
      <c r="O183" s="43">
        <v>1</v>
      </c>
      <c r="P183" s="43">
        <v>1</v>
      </c>
      <c r="Q183" s="43">
        <v>1</v>
      </c>
      <c r="R183" s="43">
        <v>0.01</v>
      </c>
      <c r="Z183" s="43" t="e">
        <f>INDEX(Mets!$B$2:$O$565,MATCH(CONCATENATE($C183,"_EXT"),Mets!$B$2:$B$565,0),COLUMN()-25)</f>
        <v>#N/A</v>
      </c>
      <c r="AA183" s="43" t="e">
        <f>INDEX(Mets!$B$2:$O$565,MATCH(CONCATENATE($C183,"_EXT"),Mets!$B$2:$B$565,0),COLUMN()-21)</f>
        <v>#N/A</v>
      </c>
      <c r="AB183" s="43" t="e">
        <f>INDEX(Mets!$B$2:$O$565,MATCH(CONCATENATE($C183,"_EXT"),Mets!$B$2:$B$565,0),COLUMN()-21)</f>
        <v>#N/A</v>
      </c>
      <c r="AC183" s="43" t="e">
        <f>INDEX(Mets!$B$2:$O$565,MATCH(CONCATENATE($C183,"_EXT"),Mets!$B$2:$B$565,0),COLUMN()-21)</f>
        <v>#N/A</v>
      </c>
      <c r="AD183" s="43" t="e">
        <f>INDEX(Mets!$B$2:$O$565,MATCH(CONCATENATE($C183,"_EXT"),Mets!$B$2:$B$565,0),COLUMN()-21)</f>
        <v>#N/A</v>
      </c>
      <c r="AE183" s="43" t="e">
        <f>INDEX(Mets!$B$2:$O$565,MATCH(CONCATENATE($C183,"_EXT"),Mets!$B$2:$B$565,0),COLUMN()-21)</f>
        <v>#N/A</v>
      </c>
      <c r="AF183" s="43" t="e">
        <f>INDEX(Mets!$B$2:$O$565,MATCH(CONCATENATE($C183,"_EXT"),Mets!$B$2:$B$565,0),COLUMN()-21)</f>
        <v>#N/A</v>
      </c>
      <c r="AG183" s="43" t="e">
        <f>INDEX(Mets!$B$2:$O$565,MATCH(CONCATENATE($C183,"_EXT"),Mets!$B$2:$B$565,0),COLUMN()-21)</f>
        <v>#N/A</v>
      </c>
      <c r="AH183" s="43" t="e">
        <f>INDEX(Mets!$B$2:$O$565,MATCH(CONCATENATE($C183,"_EXT"),Mets!$B$2:$B$565,0),COLUMN()-21)</f>
        <v>#N/A</v>
      </c>
      <c r="AI183" s="43" t="e">
        <f>INDEX(Mets!$B$2:$O$565,MATCH(CONCATENATE($C183,"_EXT"),Mets!$B$2:$B$565,0),COLUMN()-21)</f>
        <v>#N/A</v>
      </c>
      <c r="AK183" s="43">
        <f t="shared" si="18"/>
        <v>0</v>
      </c>
      <c r="AL183" s="43" t="str">
        <f t="shared" si="19"/>
        <v>'N43' '0';</v>
      </c>
    </row>
    <row r="184" spans="1:38">
      <c r="A184" s="43" t="str">
        <f>Ns!A44</f>
        <v>N44</v>
      </c>
      <c r="B184" s="43" t="str">
        <f>Ns!B44</f>
        <v>ATP_cyt + FGAM_cyt = ADP_cyt + AIR_cyt + phosphate_cyt + H+_cyt</v>
      </c>
      <c r="C184" s="43" t="str">
        <f>Ns!C44</f>
        <v>ATP_cyt + 2-(formamido)-N1-(5-phospho-β-D-ribosyl)acetamidine → ADP_cyt + 5-amino-1-(5-phospho-β-D-ribosyl)imidazole_cyt + phosphate_cyt + H+</v>
      </c>
      <c r="D184" s="43" t="str">
        <f>Ns!D44</f>
        <v xml:space="preserve"> </v>
      </c>
      <c r="E184" s="43" t="str">
        <f>Ns!E44</f>
        <v>Y</v>
      </c>
      <c r="G184" s="43" t="str">
        <f t="shared" si="20"/>
        <v>N44</v>
      </c>
      <c r="H184" s="43" t="str">
        <f t="shared" si="21"/>
        <v>ATP_cyt + FGAM_cyt = ADP_cyt + AIR_cyt + phosphate_cyt + H+_cyt</v>
      </c>
      <c r="I184" s="43" t="s">
        <v>781</v>
      </c>
      <c r="J184" s="43" t="s">
        <v>782</v>
      </c>
      <c r="K184" s="43" t="str">
        <f t="shared" si="17"/>
        <v>-Inf</v>
      </c>
      <c r="L184" s="43" t="s">
        <v>783</v>
      </c>
      <c r="M184" s="43">
        <v>0</v>
      </c>
      <c r="N184" s="43">
        <v>1</v>
      </c>
      <c r="O184" s="43">
        <v>1</v>
      </c>
      <c r="P184" s="43">
        <v>1</v>
      </c>
      <c r="Q184" s="43">
        <v>1</v>
      </c>
      <c r="R184" s="43">
        <v>0.01</v>
      </c>
      <c r="Z184" s="43" t="e">
        <f>INDEX(Mets!$B$2:$O$565,MATCH(CONCATENATE($C184,"_EXT"),Mets!$B$2:$B$565,0),COLUMN()-25)</f>
        <v>#N/A</v>
      </c>
      <c r="AA184" s="43" t="e">
        <f>INDEX(Mets!$B$2:$O$565,MATCH(CONCATENATE($C184,"_EXT"),Mets!$B$2:$B$565,0),COLUMN()-21)</f>
        <v>#N/A</v>
      </c>
      <c r="AB184" s="43" t="e">
        <f>INDEX(Mets!$B$2:$O$565,MATCH(CONCATENATE($C184,"_EXT"),Mets!$B$2:$B$565,0),COLUMN()-21)</f>
        <v>#N/A</v>
      </c>
      <c r="AC184" s="43" t="e">
        <f>INDEX(Mets!$B$2:$O$565,MATCH(CONCATENATE($C184,"_EXT"),Mets!$B$2:$B$565,0),COLUMN()-21)</f>
        <v>#N/A</v>
      </c>
      <c r="AD184" s="43" t="e">
        <f>INDEX(Mets!$B$2:$O$565,MATCH(CONCATENATE($C184,"_EXT"),Mets!$B$2:$B$565,0),COLUMN()-21)</f>
        <v>#N/A</v>
      </c>
      <c r="AE184" s="43" t="e">
        <f>INDEX(Mets!$B$2:$O$565,MATCH(CONCATENATE($C184,"_EXT"),Mets!$B$2:$B$565,0),COLUMN()-21)</f>
        <v>#N/A</v>
      </c>
      <c r="AF184" s="43" t="e">
        <f>INDEX(Mets!$B$2:$O$565,MATCH(CONCATENATE($C184,"_EXT"),Mets!$B$2:$B$565,0),COLUMN()-21)</f>
        <v>#N/A</v>
      </c>
      <c r="AG184" s="43" t="e">
        <f>INDEX(Mets!$B$2:$O$565,MATCH(CONCATENATE($C184,"_EXT"),Mets!$B$2:$B$565,0),COLUMN()-21)</f>
        <v>#N/A</v>
      </c>
      <c r="AH184" s="43" t="e">
        <f>INDEX(Mets!$B$2:$O$565,MATCH(CONCATENATE($C184,"_EXT"),Mets!$B$2:$B$565,0),COLUMN()-21)</f>
        <v>#N/A</v>
      </c>
      <c r="AI184" s="43" t="e">
        <f>INDEX(Mets!$B$2:$O$565,MATCH(CONCATENATE($C184,"_EXT"),Mets!$B$2:$B$565,0),COLUMN()-21)</f>
        <v>#N/A</v>
      </c>
      <c r="AK184" s="43">
        <f t="shared" si="18"/>
        <v>0</v>
      </c>
      <c r="AL184" s="43" t="str">
        <f t="shared" si="19"/>
        <v>'N44' '0';</v>
      </c>
    </row>
    <row r="185" spans="1:38">
      <c r="A185" s="43" t="str">
        <f>Ns!A46</f>
        <v>N46</v>
      </c>
      <c r="B185" s="43" t="str">
        <f>Ns!B46</f>
        <v>PRPP_cyt + L-glutamine_cyt + H2O_cyt = PRA_cyt + L-glutamate_cyt + diphosphate_cyt</v>
      </c>
      <c r="C185" s="43" t="str">
        <f>Ns!C46</f>
        <v>5-phospho-β-D-ribosylamine_cyt + L-glutamate_cyt + diphosphate ↔ 5-phospho-α-D-ribose 1-diphosphate_cyt + L-glutamine_cyt + H2O</v>
      </c>
      <c r="D185" s="43" t="str">
        <f>Ns!D46</f>
        <v xml:space="preserve"> </v>
      </c>
      <c r="E185" s="43" t="str">
        <f>Ns!E46</f>
        <v>N</v>
      </c>
      <c r="G185" s="43" t="str">
        <f t="shared" si="20"/>
        <v>N46</v>
      </c>
      <c r="H185" s="43" t="str">
        <f t="shared" si="21"/>
        <v>PRPP_cyt + L-glutamine_cyt + H2O_cyt = PRA_cyt + L-glutamate_cyt + diphosphate_cyt</v>
      </c>
      <c r="I185" s="43" t="s">
        <v>781</v>
      </c>
      <c r="J185" s="43" t="s">
        <v>782</v>
      </c>
      <c r="K185" s="43">
        <f t="shared" ref="K185:K217" si="25">IF(EXACT(E185,"N"),0,"-Inf")</f>
        <v>0</v>
      </c>
      <c r="L185" s="43" t="s">
        <v>783</v>
      </c>
      <c r="M185" s="43">
        <v>0</v>
      </c>
      <c r="N185" s="43">
        <v>1</v>
      </c>
      <c r="O185" s="43">
        <v>1</v>
      </c>
      <c r="P185" s="43">
        <v>1</v>
      </c>
      <c r="Q185" s="43">
        <v>1</v>
      </c>
      <c r="R185" s="43">
        <v>0.01</v>
      </c>
      <c r="Z185" s="43" t="e">
        <f>INDEX(Mets!$B$2:$O$565,MATCH(CONCATENATE($C185,"_EXT"),Mets!$B$2:$B$565,0),COLUMN()-25)</f>
        <v>#N/A</v>
      </c>
      <c r="AA185" s="43" t="e">
        <f>INDEX(Mets!$B$2:$O$565,MATCH(CONCATENATE($C185,"_EXT"),Mets!$B$2:$B$565,0),COLUMN()-21)</f>
        <v>#N/A</v>
      </c>
      <c r="AB185" s="43" t="e">
        <f>INDEX(Mets!$B$2:$O$565,MATCH(CONCATENATE($C185,"_EXT"),Mets!$B$2:$B$565,0),COLUMN()-21)</f>
        <v>#N/A</v>
      </c>
      <c r="AC185" s="43" t="e">
        <f>INDEX(Mets!$B$2:$O$565,MATCH(CONCATENATE($C185,"_EXT"),Mets!$B$2:$B$565,0),COLUMN()-21)</f>
        <v>#N/A</v>
      </c>
      <c r="AD185" s="43" t="e">
        <f>INDEX(Mets!$B$2:$O$565,MATCH(CONCATENATE($C185,"_EXT"),Mets!$B$2:$B$565,0),COLUMN()-21)</f>
        <v>#N/A</v>
      </c>
      <c r="AE185" s="43" t="e">
        <f>INDEX(Mets!$B$2:$O$565,MATCH(CONCATENATE($C185,"_EXT"),Mets!$B$2:$B$565,0),COLUMN()-21)</f>
        <v>#N/A</v>
      </c>
      <c r="AF185" s="43" t="e">
        <f>INDEX(Mets!$B$2:$O$565,MATCH(CONCATENATE($C185,"_EXT"),Mets!$B$2:$B$565,0),COLUMN()-21)</f>
        <v>#N/A</v>
      </c>
      <c r="AG185" s="43" t="e">
        <f>INDEX(Mets!$B$2:$O$565,MATCH(CONCATENATE($C185,"_EXT"),Mets!$B$2:$B$565,0),COLUMN()-21)</f>
        <v>#N/A</v>
      </c>
      <c r="AH185" s="43" t="e">
        <f>INDEX(Mets!$B$2:$O$565,MATCH(CONCATENATE($C185,"_EXT"),Mets!$B$2:$B$565,0),COLUMN()-21)</f>
        <v>#N/A</v>
      </c>
      <c r="AI185" s="43" t="e">
        <f>INDEX(Mets!$B$2:$O$565,MATCH(CONCATENATE($C185,"_EXT"),Mets!$B$2:$B$565,0),COLUMN()-21)</f>
        <v>#N/A</v>
      </c>
      <c r="AK185" s="43">
        <f t="shared" si="18"/>
        <v>0</v>
      </c>
      <c r="AL185" s="43" t="str">
        <f t="shared" si="19"/>
        <v>'N46' '0';</v>
      </c>
    </row>
    <row r="186" spans="1:38">
      <c r="A186" s="43" t="str">
        <f>Ns!A48</f>
        <v>N48</v>
      </c>
      <c r="B186" s="43" t="str">
        <f>Ns!B48</f>
        <v>dCMP_cyt + H+_cyt + H2O_cyt = NH4_cyt + dUMP_cyt</v>
      </c>
      <c r="C186" s="43" t="str">
        <f>Ns!C48</f>
        <v>dCMP_cyt + H+_cyt + H2O → ammonium_cyt + dUMP</v>
      </c>
      <c r="D186" s="43" t="str">
        <f>Ns!D48</f>
        <v xml:space="preserve"> </v>
      </c>
      <c r="E186" s="43" t="str">
        <f>Ns!E48</f>
        <v>N</v>
      </c>
      <c r="G186" s="43" t="str">
        <f t="shared" si="20"/>
        <v>N48</v>
      </c>
      <c r="H186" s="43" t="str">
        <f t="shared" si="21"/>
        <v>dCMP_cyt + H+_cyt + H2O_cyt = NH4_cyt + dUMP_cyt</v>
      </c>
      <c r="I186" s="43" t="s">
        <v>781</v>
      </c>
      <c r="J186" s="43" t="s">
        <v>782</v>
      </c>
      <c r="K186" s="43">
        <f t="shared" si="25"/>
        <v>0</v>
      </c>
      <c r="L186" s="43" t="s">
        <v>783</v>
      </c>
      <c r="M186" s="43">
        <v>0</v>
      </c>
      <c r="N186" s="43">
        <v>1</v>
      </c>
      <c r="O186" s="43">
        <v>1</v>
      </c>
      <c r="P186" s="43">
        <v>1</v>
      </c>
      <c r="Q186" s="43">
        <v>1</v>
      </c>
      <c r="R186" s="43">
        <v>0.01</v>
      </c>
      <c r="Z186" s="43" t="e">
        <f>INDEX(Mets!$B$2:$O$565,MATCH(CONCATENATE($C186,"_EXT"),Mets!$B$2:$B$565,0),COLUMN()-25)</f>
        <v>#N/A</v>
      </c>
      <c r="AA186" s="43" t="e">
        <f>INDEX(Mets!$B$2:$O$565,MATCH(CONCATENATE($C186,"_EXT"),Mets!$B$2:$B$565,0),COLUMN()-21)</f>
        <v>#N/A</v>
      </c>
      <c r="AB186" s="43" t="e">
        <f>INDEX(Mets!$B$2:$O$565,MATCH(CONCATENATE($C186,"_EXT"),Mets!$B$2:$B$565,0),COLUMN()-21)</f>
        <v>#N/A</v>
      </c>
      <c r="AC186" s="43" t="e">
        <f>INDEX(Mets!$B$2:$O$565,MATCH(CONCATENATE($C186,"_EXT"),Mets!$B$2:$B$565,0),COLUMN()-21)</f>
        <v>#N/A</v>
      </c>
      <c r="AD186" s="43" t="e">
        <f>INDEX(Mets!$B$2:$O$565,MATCH(CONCATENATE($C186,"_EXT"),Mets!$B$2:$B$565,0),COLUMN()-21)</f>
        <v>#N/A</v>
      </c>
      <c r="AE186" s="43" t="e">
        <f>INDEX(Mets!$B$2:$O$565,MATCH(CONCATENATE($C186,"_EXT"),Mets!$B$2:$B$565,0),COLUMN()-21)</f>
        <v>#N/A</v>
      </c>
      <c r="AF186" s="43" t="e">
        <f>INDEX(Mets!$B$2:$O$565,MATCH(CONCATENATE($C186,"_EXT"),Mets!$B$2:$B$565,0),COLUMN()-21)</f>
        <v>#N/A</v>
      </c>
      <c r="AG186" s="43" t="e">
        <f>INDEX(Mets!$B$2:$O$565,MATCH(CONCATENATE($C186,"_EXT"),Mets!$B$2:$B$565,0),COLUMN()-21)</f>
        <v>#N/A</v>
      </c>
      <c r="AH186" s="43" t="e">
        <f>INDEX(Mets!$B$2:$O$565,MATCH(CONCATENATE($C186,"_EXT"),Mets!$B$2:$B$565,0),COLUMN()-21)</f>
        <v>#N/A</v>
      </c>
      <c r="AI186" s="43" t="e">
        <f>INDEX(Mets!$B$2:$O$565,MATCH(CONCATENATE($C186,"_EXT"),Mets!$B$2:$B$565,0),COLUMN()-21)</f>
        <v>#N/A</v>
      </c>
      <c r="AK186" s="43">
        <f t="shared" si="18"/>
        <v>0</v>
      </c>
      <c r="AL186" s="43" t="str">
        <f t="shared" si="19"/>
        <v>'N48' '0';</v>
      </c>
    </row>
    <row r="187" spans="1:38">
      <c r="A187" s="43" t="str">
        <f>Ns!A50</f>
        <v>N50</v>
      </c>
      <c r="B187" s="43" t="str">
        <f>Ns!B50</f>
        <v>dUMP_cyt + 5,10-methyleneTHF_cyt = dTMP_cyt + 7,8-diHF_cyt</v>
      </c>
      <c r="C187" s="43" t="str">
        <f>Ns!C50</f>
        <v>dUMP_cyt + 5,10-methylenetetrahydrofolate → dTMP_cyt + 7,8-dihydrofolate</v>
      </c>
      <c r="D187" s="43" t="str">
        <f>Ns!D50</f>
        <v xml:space="preserve"> </v>
      </c>
      <c r="E187" s="43" t="str">
        <f>Ns!E50</f>
        <v>Y</v>
      </c>
      <c r="G187" s="43" t="str">
        <f t="shared" si="20"/>
        <v>N50</v>
      </c>
      <c r="H187" s="43" t="str">
        <f t="shared" si="21"/>
        <v>dUMP_cyt + 5,10-methyleneTHF_cyt = dTMP_cyt + 7,8-diHF_cyt</v>
      </c>
      <c r="I187" s="43" t="s">
        <v>781</v>
      </c>
      <c r="J187" s="43" t="s">
        <v>782</v>
      </c>
      <c r="K187" s="43" t="str">
        <f t="shared" si="25"/>
        <v>-Inf</v>
      </c>
      <c r="L187" s="43" t="s">
        <v>783</v>
      </c>
      <c r="M187" s="43">
        <v>0</v>
      </c>
      <c r="N187" s="43">
        <v>1</v>
      </c>
      <c r="O187" s="43">
        <v>1</v>
      </c>
      <c r="P187" s="43">
        <v>1</v>
      </c>
      <c r="Q187" s="43">
        <v>1</v>
      </c>
      <c r="R187" s="43">
        <v>0.01</v>
      </c>
      <c r="Z187" s="43" t="e">
        <f>INDEX(Mets!$B$2:$O$565,MATCH(CONCATENATE($C187,"_EXT"),Mets!$B$2:$B$565,0),COLUMN()-25)</f>
        <v>#N/A</v>
      </c>
      <c r="AA187" s="43" t="e">
        <f>INDEX(Mets!$B$2:$O$565,MATCH(CONCATENATE($C187,"_EXT"),Mets!$B$2:$B$565,0),COLUMN()-21)</f>
        <v>#N/A</v>
      </c>
      <c r="AB187" s="43" t="e">
        <f>INDEX(Mets!$B$2:$O$565,MATCH(CONCATENATE($C187,"_EXT"),Mets!$B$2:$B$565,0),COLUMN()-21)</f>
        <v>#N/A</v>
      </c>
      <c r="AC187" s="43" t="e">
        <f>INDEX(Mets!$B$2:$O$565,MATCH(CONCATENATE($C187,"_EXT"),Mets!$B$2:$B$565,0),COLUMN()-21)</f>
        <v>#N/A</v>
      </c>
      <c r="AD187" s="43" t="e">
        <f>INDEX(Mets!$B$2:$O$565,MATCH(CONCATENATE($C187,"_EXT"),Mets!$B$2:$B$565,0),COLUMN()-21)</f>
        <v>#N/A</v>
      </c>
      <c r="AE187" s="43" t="e">
        <f>INDEX(Mets!$B$2:$O$565,MATCH(CONCATENATE($C187,"_EXT"),Mets!$B$2:$B$565,0),COLUMN()-21)</f>
        <v>#N/A</v>
      </c>
      <c r="AF187" s="43" t="e">
        <f>INDEX(Mets!$B$2:$O$565,MATCH(CONCATENATE($C187,"_EXT"),Mets!$B$2:$B$565,0),COLUMN()-21)</f>
        <v>#N/A</v>
      </c>
      <c r="AG187" s="43" t="e">
        <f>INDEX(Mets!$B$2:$O$565,MATCH(CONCATENATE($C187,"_EXT"),Mets!$B$2:$B$565,0),COLUMN()-21)</f>
        <v>#N/A</v>
      </c>
      <c r="AH187" s="43" t="e">
        <f>INDEX(Mets!$B$2:$O$565,MATCH(CONCATENATE($C187,"_EXT"),Mets!$B$2:$B$565,0),COLUMN()-21)</f>
        <v>#N/A</v>
      </c>
      <c r="AI187" s="43" t="e">
        <f>INDEX(Mets!$B$2:$O$565,MATCH(CONCATENATE($C187,"_EXT"),Mets!$B$2:$B$565,0),COLUMN()-21)</f>
        <v>#N/A</v>
      </c>
      <c r="AK187" s="43">
        <f t="shared" si="18"/>
        <v>0</v>
      </c>
      <c r="AL187" s="43" t="str">
        <f t="shared" si="19"/>
        <v>'N50' '0';</v>
      </c>
    </row>
    <row r="188" spans="1:38">
      <c r="A188" s="43" t="str">
        <f>Ns!A52</f>
        <v>N52</v>
      </c>
      <c r="B188" s="43" t="str">
        <f>Ns!B52</f>
        <v>ATP_cyt + UTP_cyt + L-glutamine_cyt + H2O_cyt = ADP_cyt + CTP_cyt + L-glutamate_cyt + phosphate_cyt + 2 H+_cyt</v>
      </c>
      <c r="C188" s="43" t="str">
        <f>Ns!C52</f>
        <v>ATP_cyt + UTP_cyt + L-glutamine_cyt + H2O → ADP_cyt + CTP_cyt + L-glutamate_cyt + phosphate_cyt + 2 H+</v>
      </c>
      <c r="D188" s="43" t="str">
        <f>Ns!D52</f>
        <v xml:space="preserve"> </v>
      </c>
      <c r="E188" s="43" t="str">
        <f>Ns!E52</f>
        <v>Y</v>
      </c>
      <c r="G188" s="43" t="str">
        <f t="shared" si="20"/>
        <v>N52</v>
      </c>
      <c r="H188" s="43" t="str">
        <f t="shared" si="21"/>
        <v>ATP_cyt + UTP_cyt + L-glutamine_cyt + H2O_cyt = ADP_cyt + CTP_cyt + L-glutamate_cyt + phosphate_cyt + 2 H+_cyt</v>
      </c>
      <c r="I188" s="43" t="s">
        <v>781</v>
      </c>
      <c r="J188" s="43" t="s">
        <v>782</v>
      </c>
      <c r="K188" s="43" t="str">
        <f t="shared" si="25"/>
        <v>-Inf</v>
      </c>
      <c r="L188" s="43" t="s">
        <v>783</v>
      </c>
      <c r="M188" s="43">
        <v>0</v>
      </c>
      <c r="N188" s="43">
        <v>1</v>
      </c>
      <c r="O188" s="43">
        <v>1</v>
      </c>
      <c r="P188" s="43">
        <v>1</v>
      </c>
      <c r="Q188" s="43">
        <v>1</v>
      </c>
      <c r="R188" s="43">
        <v>0.01</v>
      </c>
      <c r="Z188" s="43" t="e">
        <f>INDEX(Mets!$B$2:$O$565,MATCH(CONCATENATE($C188,"_EXT"),Mets!$B$2:$B$565,0),COLUMN()-25)</f>
        <v>#N/A</v>
      </c>
      <c r="AA188" s="43" t="e">
        <f>INDEX(Mets!$B$2:$O$565,MATCH(CONCATENATE($C188,"_EXT"),Mets!$B$2:$B$565,0),COLUMN()-21)</f>
        <v>#N/A</v>
      </c>
      <c r="AB188" s="43" t="e">
        <f>INDEX(Mets!$B$2:$O$565,MATCH(CONCATENATE($C188,"_EXT"),Mets!$B$2:$B$565,0),COLUMN()-21)</f>
        <v>#N/A</v>
      </c>
      <c r="AC188" s="43" t="e">
        <f>INDEX(Mets!$B$2:$O$565,MATCH(CONCATENATE($C188,"_EXT"),Mets!$B$2:$B$565,0),COLUMN()-21)</f>
        <v>#N/A</v>
      </c>
      <c r="AD188" s="43" t="e">
        <f>INDEX(Mets!$B$2:$O$565,MATCH(CONCATENATE($C188,"_EXT"),Mets!$B$2:$B$565,0),COLUMN()-21)</f>
        <v>#N/A</v>
      </c>
      <c r="AE188" s="43" t="e">
        <f>INDEX(Mets!$B$2:$O$565,MATCH(CONCATENATE($C188,"_EXT"),Mets!$B$2:$B$565,0),COLUMN()-21)</f>
        <v>#N/A</v>
      </c>
      <c r="AF188" s="43" t="e">
        <f>INDEX(Mets!$B$2:$O$565,MATCH(CONCATENATE($C188,"_EXT"),Mets!$B$2:$B$565,0),COLUMN()-21)</f>
        <v>#N/A</v>
      </c>
      <c r="AG188" s="43" t="e">
        <f>INDEX(Mets!$B$2:$O$565,MATCH(CONCATENATE($C188,"_EXT"),Mets!$B$2:$B$565,0),COLUMN()-21)</f>
        <v>#N/A</v>
      </c>
      <c r="AH188" s="43" t="e">
        <f>INDEX(Mets!$B$2:$O$565,MATCH(CONCATENATE($C188,"_EXT"),Mets!$B$2:$B$565,0),COLUMN()-21)</f>
        <v>#N/A</v>
      </c>
      <c r="AI188" s="43" t="e">
        <f>INDEX(Mets!$B$2:$O$565,MATCH(CONCATENATE($C188,"_EXT"),Mets!$B$2:$B$565,0),COLUMN()-21)</f>
        <v>#N/A</v>
      </c>
      <c r="AK188" s="43">
        <f t="shared" si="18"/>
        <v>0</v>
      </c>
      <c r="AL188" s="43" t="str">
        <f t="shared" si="19"/>
        <v>'N52' '0';</v>
      </c>
    </row>
    <row r="189" spans="1:38">
      <c r="A189" s="43" t="str">
        <f>Ns!A54</f>
        <v>N54</v>
      </c>
      <c r="B189" s="43" t="str">
        <f>Ns!B54</f>
        <v>orotidine5'-phosphate_cyt + diphosphate_cyt = PRPP_cyt + orotate_cyt</v>
      </c>
      <c r="C189" s="43" t="str">
        <f>Ns!C54</f>
        <v>orotidine 5'-phosphate_cyt + diphosphate ↔ 5-phospho-α-D-ribose 1-diphosphate_cyt + orotate</v>
      </c>
      <c r="D189" s="43" t="str">
        <f>Ns!D54</f>
        <v xml:space="preserve"> </v>
      </c>
      <c r="E189" s="43" t="str">
        <f>Ns!E54</f>
        <v>Y</v>
      </c>
      <c r="G189" s="43" t="str">
        <f t="shared" si="20"/>
        <v>N54</v>
      </c>
      <c r="H189" s="43" t="str">
        <f t="shared" si="21"/>
        <v>orotidine5'-phosphate_cyt + diphosphate_cyt = PRPP_cyt + orotate_cyt</v>
      </c>
      <c r="I189" s="43" t="s">
        <v>781</v>
      </c>
      <c r="J189" s="43" t="s">
        <v>782</v>
      </c>
      <c r="K189" s="43" t="str">
        <f t="shared" si="25"/>
        <v>-Inf</v>
      </c>
      <c r="L189" s="43" t="s">
        <v>783</v>
      </c>
      <c r="M189" s="43">
        <v>0</v>
      </c>
      <c r="N189" s="43">
        <v>1</v>
      </c>
      <c r="O189" s="43">
        <v>1</v>
      </c>
      <c r="P189" s="43">
        <v>1</v>
      </c>
      <c r="Q189" s="43">
        <v>1</v>
      </c>
      <c r="R189" s="43">
        <v>0.01</v>
      </c>
      <c r="Z189" s="43" t="e">
        <f>INDEX(Mets!$B$2:$O$565,MATCH(CONCATENATE($C189,"_EXT"),Mets!$B$2:$B$565,0),COLUMN()-25)</f>
        <v>#N/A</v>
      </c>
      <c r="AA189" s="43" t="e">
        <f>INDEX(Mets!$B$2:$O$565,MATCH(CONCATENATE($C189,"_EXT"),Mets!$B$2:$B$565,0),COLUMN()-21)</f>
        <v>#N/A</v>
      </c>
      <c r="AB189" s="43" t="e">
        <f>INDEX(Mets!$B$2:$O$565,MATCH(CONCATENATE($C189,"_EXT"),Mets!$B$2:$B$565,0),COLUMN()-21)</f>
        <v>#N/A</v>
      </c>
      <c r="AC189" s="43" t="e">
        <f>INDEX(Mets!$B$2:$O$565,MATCH(CONCATENATE($C189,"_EXT"),Mets!$B$2:$B$565,0),COLUMN()-21)</f>
        <v>#N/A</v>
      </c>
      <c r="AD189" s="43" t="e">
        <f>INDEX(Mets!$B$2:$O$565,MATCH(CONCATENATE($C189,"_EXT"),Mets!$B$2:$B$565,0),COLUMN()-21)</f>
        <v>#N/A</v>
      </c>
      <c r="AE189" s="43" t="e">
        <f>INDEX(Mets!$B$2:$O$565,MATCH(CONCATENATE($C189,"_EXT"),Mets!$B$2:$B$565,0),COLUMN()-21)</f>
        <v>#N/A</v>
      </c>
      <c r="AF189" s="43" t="e">
        <f>INDEX(Mets!$B$2:$O$565,MATCH(CONCATENATE($C189,"_EXT"),Mets!$B$2:$B$565,0),COLUMN()-21)</f>
        <v>#N/A</v>
      </c>
      <c r="AG189" s="43" t="e">
        <f>INDEX(Mets!$B$2:$O$565,MATCH(CONCATENATE($C189,"_EXT"),Mets!$B$2:$B$565,0),COLUMN()-21)</f>
        <v>#N/A</v>
      </c>
      <c r="AH189" s="43" t="e">
        <f>INDEX(Mets!$B$2:$O$565,MATCH(CONCATENATE($C189,"_EXT"),Mets!$B$2:$B$565,0),COLUMN()-21)</f>
        <v>#N/A</v>
      </c>
      <c r="AI189" s="43" t="e">
        <f>INDEX(Mets!$B$2:$O$565,MATCH(CONCATENATE($C189,"_EXT"),Mets!$B$2:$B$565,0),COLUMN()-21)</f>
        <v>#N/A</v>
      </c>
      <c r="AK189" s="43">
        <f t="shared" si="18"/>
        <v>0</v>
      </c>
      <c r="AL189" s="43" t="str">
        <f t="shared" si="19"/>
        <v>'N54' '0';</v>
      </c>
    </row>
    <row r="190" spans="1:38">
      <c r="A190" s="43" t="str">
        <f>Ns!A56</f>
        <v>N56</v>
      </c>
      <c r="B190" s="43" t="str">
        <f>Ns!B56</f>
        <v>orotidine5'-phosphate_cyt + H+_cyt = CO2_cyt + UMP_cyt</v>
      </c>
      <c r="C190" s="43" t="str">
        <f>Ns!C56</f>
        <v>orotidine 5'-phosphate_cyt + H+ → CO2_cyt + UMP</v>
      </c>
      <c r="D190" s="43" t="str">
        <f>Ns!D56</f>
        <v xml:space="preserve"> </v>
      </c>
      <c r="E190" s="43" t="str">
        <f>Ns!E56</f>
        <v>Y</v>
      </c>
      <c r="G190" s="43" t="str">
        <f t="shared" si="20"/>
        <v>N56</v>
      </c>
      <c r="H190" s="43" t="str">
        <f t="shared" si="21"/>
        <v>orotidine5'-phosphate_cyt + H+_cyt = CO2_cyt + UMP_cyt</v>
      </c>
      <c r="I190" s="43" t="s">
        <v>781</v>
      </c>
      <c r="J190" s="43" t="s">
        <v>782</v>
      </c>
      <c r="K190" s="43" t="str">
        <f t="shared" si="25"/>
        <v>-Inf</v>
      </c>
      <c r="L190" s="43" t="s">
        <v>783</v>
      </c>
      <c r="M190" s="43">
        <v>0</v>
      </c>
      <c r="N190" s="43">
        <v>1</v>
      </c>
      <c r="O190" s="43">
        <v>1</v>
      </c>
      <c r="P190" s="43">
        <v>1</v>
      </c>
      <c r="Q190" s="43">
        <v>1</v>
      </c>
      <c r="R190" s="43">
        <v>0.01</v>
      </c>
      <c r="Z190" s="43" t="e">
        <f>INDEX(Mets!$B$2:$O$565,MATCH(CONCATENATE($C190,"_EXT"),Mets!$B$2:$B$565,0),COLUMN()-25)</f>
        <v>#N/A</v>
      </c>
      <c r="AA190" s="43" t="e">
        <f>INDEX(Mets!$B$2:$O$565,MATCH(CONCATENATE($C190,"_EXT"),Mets!$B$2:$B$565,0),COLUMN()-21)</f>
        <v>#N/A</v>
      </c>
      <c r="AB190" s="43" t="e">
        <f>INDEX(Mets!$B$2:$O$565,MATCH(CONCATENATE($C190,"_EXT"),Mets!$B$2:$B$565,0),COLUMN()-21)</f>
        <v>#N/A</v>
      </c>
      <c r="AC190" s="43" t="e">
        <f>INDEX(Mets!$B$2:$O$565,MATCH(CONCATENATE($C190,"_EXT"),Mets!$B$2:$B$565,0),COLUMN()-21)</f>
        <v>#N/A</v>
      </c>
      <c r="AD190" s="43" t="e">
        <f>INDEX(Mets!$B$2:$O$565,MATCH(CONCATENATE($C190,"_EXT"),Mets!$B$2:$B$565,0),COLUMN()-21)</f>
        <v>#N/A</v>
      </c>
      <c r="AE190" s="43" t="e">
        <f>INDEX(Mets!$B$2:$O$565,MATCH(CONCATENATE($C190,"_EXT"),Mets!$B$2:$B$565,0),COLUMN()-21)</f>
        <v>#N/A</v>
      </c>
      <c r="AF190" s="43" t="e">
        <f>INDEX(Mets!$B$2:$O$565,MATCH(CONCATENATE($C190,"_EXT"),Mets!$B$2:$B$565,0),COLUMN()-21)</f>
        <v>#N/A</v>
      </c>
      <c r="AG190" s="43" t="e">
        <f>INDEX(Mets!$B$2:$O$565,MATCH(CONCATENATE($C190,"_EXT"),Mets!$B$2:$B$565,0),COLUMN()-21)</f>
        <v>#N/A</v>
      </c>
      <c r="AH190" s="43" t="e">
        <f>INDEX(Mets!$B$2:$O$565,MATCH(CONCATENATE($C190,"_EXT"),Mets!$B$2:$B$565,0),COLUMN()-21)</f>
        <v>#N/A</v>
      </c>
      <c r="AI190" s="43" t="e">
        <f>INDEX(Mets!$B$2:$O$565,MATCH(CONCATENATE($C190,"_EXT"),Mets!$B$2:$B$565,0),COLUMN()-21)</f>
        <v>#N/A</v>
      </c>
      <c r="AK190" s="43">
        <f t="shared" si="18"/>
        <v>0</v>
      </c>
      <c r="AL190" s="43" t="str">
        <f t="shared" si="19"/>
        <v>'N56' '0';</v>
      </c>
    </row>
    <row r="191" spans="1:38">
      <c r="A191" s="43" t="str">
        <f>Ns!A58</f>
        <v>N58</v>
      </c>
      <c r="B191" s="43" t="str">
        <f>Ns!B58</f>
        <v>UQ_cyt + dihydroorotate_cyt = UQH2_cyt + orotate_cyt</v>
      </c>
      <c r="C191" s="43" t="str">
        <f>Ns!C58</f>
        <v>an ubiquinone_cyt + (S)-dihydroorotate → an ubiquinol_cyt + orotate</v>
      </c>
      <c r="D191" s="43" t="str">
        <f>Ns!D58</f>
        <v xml:space="preserve"> </v>
      </c>
      <c r="E191" s="43" t="str">
        <f>Ns!E58</f>
        <v>N</v>
      </c>
      <c r="G191" s="43" t="str">
        <f t="shared" si="20"/>
        <v>N58</v>
      </c>
      <c r="H191" s="43" t="str">
        <f t="shared" si="21"/>
        <v>UQ_cyt + dihydroorotate_cyt = UQH2_cyt + orotate_cyt</v>
      </c>
      <c r="I191" s="43" t="s">
        <v>781</v>
      </c>
      <c r="J191" s="43" t="s">
        <v>782</v>
      </c>
      <c r="K191" s="43">
        <f t="shared" si="25"/>
        <v>0</v>
      </c>
      <c r="L191" s="43" t="s">
        <v>783</v>
      </c>
      <c r="M191" s="43">
        <v>0</v>
      </c>
      <c r="N191" s="43">
        <v>1</v>
      </c>
      <c r="O191" s="43">
        <v>1</v>
      </c>
      <c r="P191" s="43">
        <v>1</v>
      </c>
      <c r="Q191" s="43">
        <v>1</v>
      </c>
      <c r="R191" s="43">
        <v>0.01</v>
      </c>
      <c r="Z191" s="43" t="e">
        <f>INDEX(Mets!$B$2:$O$565,MATCH(CONCATENATE($C191,"_EXT"),Mets!$B$2:$B$565,0),COLUMN()-25)</f>
        <v>#N/A</v>
      </c>
      <c r="AA191" s="43" t="e">
        <f>INDEX(Mets!$B$2:$O$565,MATCH(CONCATENATE($C191,"_EXT"),Mets!$B$2:$B$565,0),COLUMN()-21)</f>
        <v>#N/A</v>
      </c>
      <c r="AB191" s="43" t="e">
        <f>INDEX(Mets!$B$2:$O$565,MATCH(CONCATENATE($C191,"_EXT"),Mets!$B$2:$B$565,0),COLUMN()-21)</f>
        <v>#N/A</v>
      </c>
      <c r="AC191" s="43" t="e">
        <f>INDEX(Mets!$B$2:$O$565,MATCH(CONCATENATE($C191,"_EXT"),Mets!$B$2:$B$565,0),COLUMN()-21)</f>
        <v>#N/A</v>
      </c>
      <c r="AD191" s="43" t="e">
        <f>INDEX(Mets!$B$2:$O$565,MATCH(CONCATENATE($C191,"_EXT"),Mets!$B$2:$B$565,0),COLUMN()-21)</f>
        <v>#N/A</v>
      </c>
      <c r="AE191" s="43" t="e">
        <f>INDEX(Mets!$B$2:$O$565,MATCH(CONCATENATE($C191,"_EXT"),Mets!$B$2:$B$565,0),COLUMN()-21)</f>
        <v>#N/A</v>
      </c>
      <c r="AF191" s="43" t="e">
        <f>INDEX(Mets!$B$2:$O$565,MATCH(CONCATENATE($C191,"_EXT"),Mets!$B$2:$B$565,0),COLUMN()-21)</f>
        <v>#N/A</v>
      </c>
      <c r="AG191" s="43" t="e">
        <f>INDEX(Mets!$B$2:$O$565,MATCH(CONCATENATE($C191,"_EXT"),Mets!$B$2:$B$565,0),COLUMN()-21)</f>
        <v>#N/A</v>
      </c>
      <c r="AH191" s="43" t="e">
        <f>INDEX(Mets!$B$2:$O$565,MATCH(CONCATENATE($C191,"_EXT"),Mets!$B$2:$B$565,0),COLUMN()-21)</f>
        <v>#N/A</v>
      </c>
      <c r="AI191" s="43" t="e">
        <f>INDEX(Mets!$B$2:$O$565,MATCH(CONCATENATE($C191,"_EXT"),Mets!$B$2:$B$565,0),COLUMN()-21)</f>
        <v>#N/A</v>
      </c>
      <c r="AK191" s="43">
        <f t="shared" si="18"/>
        <v>0</v>
      </c>
      <c r="AL191" s="43" t="str">
        <f t="shared" si="19"/>
        <v>'N58' '0';</v>
      </c>
    </row>
    <row r="192" spans="1:38">
      <c r="A192" s="43" t="str">
        <f>Ns!A60</f>
        <v>N60</v>
      </c>
      <c r="B192" s="43" t="str">
        <f>Ns!B60</f>
        <v>dihydroorotate_cyt + H2O_cyt = N-carbamoyl-L-aspartate_cyt + H+_cyt</v>
      </c>
      <c r="C192" s="43" t="str">
        <f>Ns!C60</f>
        <v>(S)-dihydroorotate_cyt + H2O ↔ N-carbamoyl-L-aspartate_cyt + H+</v>
      </c>
      <c r="D192" s="43" t="str">
        <f>Ns!D60</f>
        <v xml:space="preserve"> </v>
      </c>
      <c r="E192" s="43" t="str">
        <f>Ns!E60</f>
        <v>Y</v>
      </c>
      <c r="G192" s="43" t="str">
        <f t="shared" si="20"/>
        <v>N60</v>
      </c>
      <c r="H192" s="43" t="str">
        <f t="shared" si="21"/>
        <v>dihydroorotate_cyt + H2O_cyt = N-carbamoyl-L-aspartate_cyt + H+_cyt</v>
      </c>
      <c r="I192" s="43" t="s">
        <v>781</v>
      </c>
      <c r="J192" s="43" t="s">
        <v>782</v>
      </c>
      <c r="K192" s="43" t="str">
        <f t="shared" si="25"/>
        <v>-Inf</v>
      </c>
      <c r="L192" s="43" t="s">
        <v>783</v>
      </c>
      <c r="M192" s="43">
        <v>0</v>
      </c>
      <c r="N192" s="43">
        <v>1</v>
      </c>
      <c r="O192" s="43">
        <v>1</v>
      </c>
      <c r="P192" s="43">
        <v>1</v>
      </c>
      <c r="Q192" s="43">
        <v>1</v>
      </c>
      <c r="R192" s="43">
        <v>0.01</v>
      </c>
      <c r="Z192" s="43" t="e">
        <f>INDEX(Mets!$B$2:$O$565,MATCH(CONCATENATE($C192,"_EXT"),Mets!$B$2:$B$565,0),COLUMN()-25)</f>
        <v>#N/A</v>
      </c>
      <c r="AA192" s="43" t="e">
        <f>INDEX(Mets!$B$2:$O$565,MATCH(CONCATENATE($C192,"_EXT"),Mets!$B$2:$B$565,0),COLUMN()-21)</f>
        <v>#N/A</v>
      </c>
      <c r="AB192" s="43" t="e">
        <f>INDEX(Mets!$B$2:$O$565,MATCH(CONCATENATE($C192,"_EXT"),Mets!$B$2:$B$565,0),COLUMN()-21)</f>
        <v>#N/A</v>
      </c>
      <c r="AC192" s="43" t="e">
        <f>INDEX(Mets!$B$2:$O$565,MATCH(CONCATENATE($C192,"_EXT"),Mets!$B$2:$B$565,0),COLUMN()-21)</f>
        <v>#N/A</v>
      </c>
      <c r="AD192" s="43" t="e">
        <f>INDEX(Mets!$B$2:$O$565,MATCH(CONCATENATE($C192,"_EXT"),Mets!$B$2:$B$565,0),COLUMN()-21)</f>
        <v>#N/A</v>
      </c>
      <c r="AE192" s="43" t="e">
        <f>INDEX(Mets!$B$2:$O$565,MATCH(CONCATENATE($C192,"_EXT"),Mets!$B$2:$B$565,0),COLUMN()-21)</f>
        <v>#N/A</v>
      </c>
      <c r="AF192" s="43" t="e">
        <f>INDEX(Mets!$B$2:$O$565,MATCH(CONCATENATE($C192,"_EXT"),Mets!$B$2:$B$565,0),COLUMN()-21)</f>
        <v>#N/A</v>
      </c>
      <c r="AG192" s="43" t="e">
        <f>INDEX(Mets!$B$2:$O$565,MATCH(CONCATENATE($C192,"_EXT"),Mets!$B$2:$B$565,0),COLUMN()-21)</f>
        <v>#N/A</v>
      </c>
      <c r="AH192" s="43" t="e">
        <f>INDEX(Mets!$B$2:$O$565,MATCH(CONCATENATE($C192,"_EXT"),Mets!$B$2:$B$565,0),COLUMN()-21)</f>
        <v>#N/A</v>
      </c>
      <c r="AI192" s="43" t="e">
        <f>INDEX(Mets!$B$2:$O$565,MATCH(CONCATENATE($C192,"_EXT"),Mets!$B$2:$B$565,0),COLUMN()-21)</f>
        <v>#N/A</v>
      </c>
      <c r="AK192" s="43">
        <f t="shared" si="18"/>
        <v>0</v>
      </c>
      <c r="AL192" s="43" t="str">
        <f t="shared" si="19"/>
        <v>'N60' '0';</v>
      </c>
    </row>
    <row r="193" spans="1:38">
      <c r="A193" s="43" t="str">
        <f>Ls!A3</f>
        <v>L3</v>
      </c>
      <c r="B193" s="43" t="str">
        <f>Ls!B3</f>
        <v>1 ATP_cyt + 1 acetyl-CoA_cyt + 1 bicarbonate_cyt = 1 malonyl-CoA_cyt + 1 ADP_cyt + 1 phosphate_cyt + 1 H+_cyt</v>
      </c>
      <c r="C193" s="43" t="str">
        <f>Ls!C3</f>
        <v>ATP_cyt + acetyl-CoA_cyt + bicarbonate → malonyl-CoA_cyt + ADP_cyt + phosphate_cyt + H+</v>
      </c>
      <c r="D193" s="43" t="str">
        <f>Ls!D3</f>
        <v>ACAC; acetyl-CoA carboxylase / biotin carboxylase [EC:6.4.1.2 6.3.4.14]</v>
      </c>
      <c r="E193" s="43" t="str">
        <f>Ls!E3</f>
        <v>N</v>
      </c>
      <c r="G193" s="43" t="str">
        <f t="shared" si="20"/>
        <v>L3</v>
      </c>
      <c r="H193" s="43" t="str">
        <f t="shared" si="21"/>
        <v>1 ATP_cyt + 1 acetyl-CoA_cyt + 1 bicarbonate_cyt = 1 malonyl-CoA_cyt + 1 ADP_cyt + 1 phosphate_cyt + 1 H+_cyt</v>
      </c>
      <c r="I193" s="43" t="s">
        <v>781</v>
      </c>
      <c r="J193" s="43" t="s">
        <v>782</v>
      </c>
      <c r="K193" s="43">
        <f t="shared" si="25"/>
        <v>0</v>
      </c>
      <c r="L193" s="43" t="s">
        <v>783</v>
      </c>
      <c r="M193" s="43">
        <v>0</v>
      </c>
      <c r="N193" s="43">
        <v>1</v>
      </c>
      <c r="O193" s="43">
        <v>1</v>
      </c>
      <c r="P193" s="43">
        <v>1</v>
      </c>
      <c r="Q193" s="43">
        <v>1</v>
      </c>
      <c r="R193" s="43">
        <v>0.01</v>
      </c>
      <c r="Z193" s="43" t="e">
        <f>INDEX(Mets!$B$2:$O$565,MATCH(CONCATENATE($C193,"_EXT"),Mets!$B$2:$B$565,0),COLUMN()-25)</f>
        <v>#N/A</v>
      </c>
      <c r="AA193" s="43" t="e">
        <f>INDEX(Mets!$B$2:$O$565,MATCH(CONCATENATE($C193,"_EXT"),Mets!$B$2:$B$565,0),COLUMN()-21)</f>
        <v>#N/A</v>
      </c>
      <c r="AB193" s="43" t="e">
        <f>INDEX(Mets!$B$2:$O$565,MATCH(CONCATENATE($C193,"_EXT"),Mets!$B$2:$B$565,0),COLUMN()-21)</f>
        <v>#N/A</v>
      </c>
      <c r="AC193" s="43" t="e">
        <f>INDEX(Mets!$B$2:$O$565,MATCH(CONCATENATE($C193,"_EXT"),Mets!$B$2:$B$565,0),COLUMN()-21)</f>
        <v>#N/A</v>
      </c>
      <c r="AD193" s="43" t="e">
        <f>INDEX(Mets!$B$2:$O$565,MATCH(CONCATENATE($C193,"_EXT"),Mets!$B$2:$B$565,0),COLUMN()-21)</f>
        <v>#N/A</v>
      </c>
      <c r="AE193" s="43" t="e">
        <f>INDEX(Mets!$B$2:$O$565,MATCH(CONCATENATE($C193,"_EXT"),Mets!$B$2:$B$565,0),COLUMN()-21)</f>
        <v>#N/A</v>
      </c>
      <c r="AF193" s="43" t="e">
        <f>INDEX(Mets!$B$2:$O$565,MATCH(CONCATENATE($C193,"_EXT"),Mets!$B$2:$B$565,0),COLUMN()-21)</f>
        <v>#N/A</v>
      </c>
      <c r="AG193" s="43" t="e">
        <f>INDEX(Mets!$B$2:$O$565,MATCH(CONCATENATE($C193,"_EXT"),Mets!$B$2:$B$565,0),COLUMN()-21)</f>
        <v>#N/A</v>
      </c>
      <c r="AH193" s="43" t="e">
        <f>INDEX(Mets!$B$2:$O$565,MATCH(CONCATENATE($C193,"_EXT"),Mets!$B$2:$B$565,0),COLUMN()-21)</f>
        <v>#N/A</v>
      </c>
      <c r="AI193" s="43" t="e">
        <f>INDEX(Mets!$B$2:$O$565,MATCH(CONCATENATE($C193,"_EXT"),Mets!$B$2:$B$565,0),COLUMN()-21)</f>
        <v>#N/A</v>
      </c>
      <c r="AK193" s="43">
        <f t="shared" si="18"/>
        <v>0</v>
      </c>
      <c r="AL193" s="43" t="str">
        <f t="shared" si="19"/>
        <v>'L3' '0';</v>
      </c>
    </row>
    <row r="194" spans="1:38">
      <c r="A194" s="43" t="str">
        <f>Ls!A5</f>
        <v>L5</v>
      </c>
      <c r="B194" s="43" t="str">
        <f>Ls!B5</f>
        <v>1 acetyl-CoA_cyt + 1 malonyl-CoA_cyt + 2 NADH_cyt + 3 H+_cyt = 1 butanoyl-CoA_cyt + 1 CO2_cyt + 1 CoA_cyt + 2 NAD_cyt + 1 H2O_cyt</v>
      </c>
      <c r="C194" s="43" t="str">
        <f>Ls!C5</f>
        <v>acetyl-CoA_cyt + n malonyl-CoA_cyt + 2n NADPH_cyt + 2n NADH_cyt + 4n H+ = a long-chain acyl-CoA_cyt + n CO2_cyt + n coenzyme A_cyt + 2n NAD_cyt + 2n NADP+</v>
      </c>
      <c r="D194" s="43" t="str">
        <f>Ls!D5</f>
        <v>FAS2; fatty acid synthase subunit alpha, fungi type [EC:2.3.1.86]</v>
      </c>
      <c r="E194" s="43" t="str">
        <f>Ls!E5</f>
        <v>N</v>
      </c>
      <c r="G194" s="43" t="str">
        <f t="shared" si="20"/>
        <v>L5</v>
      </c>
      <c r="H194" s="43" t="str">
        <f t="shared" si="21"/>
        <v>1 acetyl-CoA_cyt + 1 malonyl-CoA_cyt + 2 NADH_cyt + 3 H+_cyt = 1 butanoyl-CoA_cyt + 1 CO2_cyt + 1 CoA_cyt + 2 NAD_cyt + 1 H2O_cyt</v>
      </c>
      <c r="I194" s="43" t="s">
        <v>781</v>
      </c>
      <c r="J194" s="43" t="s">
        <v>782</v>
      </c>
      <c r="K194" s="43">
        <f t="shared" si="25"/>
        <v>0</v>
      </c>
      <c r="L194" s="43" t="s">
        <v>783</v>
      </c>
      <c r="M194" s="43">
        <v>0</v>
      </c>
      <c r="N194" s="43">
        <v>1</v>
      </c>
      <c r="O194" s="43">
        <v>1</v>
      </c>
      <c r="P194" s="43">
        <v>1</v>
      </c>
      <c r="Q194" s="43">
        <v>1</v>
      </c>
      <c r="R194" s="43">
        <v>0.01</v>
      </c>
      <c r="Z194" s="43" t="e">
        <f>INDEX(Mets!$B$2:$O$565,MATCH(CONCATENATE($C194,"_EXT"),Mets!$B$2:$B$565,0),COLUMN()-25)</f>
        <v>#N/A</v>
      </c>
      <c r="AA194" s="43" t="e">
        <f>INDEX(Mets!$B$2:$O$565,MATCH(CONCATENATE($C194,"_EXT"),Mets!$B$2:$B$565,0),COLUMN()-21)</f>
        <v>#N/A</v>
      </c>
      <c r="AB194" s="43" t="e">
        <f>INDEX(Mets!$B$2:$O$565,MATCH(CONCATENATE($C194,"_EXT"),Mets!$B$2:$B$565,0),COLUMN()-21)</f>
        <v>#N/A</v>
      </c>
      <c r="AC194" s="43" t="e">
        <f>INDEX(Mets!$B$2:$O$565,MATCH(CONCATENATE($C194,"_EXT"),Mets!$B$2:$B$565,0),COLUMN()-21)</f>
        <v>#N/A</v>
      </c>
      <c r="AD194" s="43" t="e">
        <f>INDEX(Mets!$B$2:$O$565,MATCH(CONCATENATE($C194,"_EXT"),Mets!$B$2:$B$565,0),COLUMN()-21)</f>
        <v>#N/A</v>
      </c>
      <c r="AE194" s="43" t="e">
        <f>INDEX(Mets!$B$2:$O$565,MATCH(CONCATENATE($C194,"_EXT"),Mets!$B$2:$B$565,0),COLUMN()-21)</f>
        <v>#N/A</v>
      </c>
      <c r="AF194" s="43" t="e">
        <f>INDEX(Mets!$B$2:$O$565,MATCH(CONCATENATE($C194,"_EXT"),Mets!$B$2:$B$565,0),COLUMN()-21)</f>
        <v>#N/A</v>
      </c>
      <c r="AG194" s="43" t="e">
        <f>INDEX(Mets!$B$2:$O$565,MATCH(CONCATENATE($C194,"_EXT"),Mets!$B$2:$B$565,0),COLUMN()-21)</f>
        <v>#N/A</v>
      </c>
      <c r="AH194" s="43" t="e">
        <f>INDEX(Mets!$B$2:$O$565,MATCH(CONCATENATE($C194,"_EXT"),Mets!$B$2:$B$565,0),COLUMN()-21)</f>
        <v>#N/A</v>
      </c>
      <c r="AI194" s="43" t="e">
        <f>INDEX(Mets!$B$2:$O$565,MATCH(CONCATENATE($C194,"_EXT"),Mets!$B$2:$B$565,0),COLUMN()-21)</f>
        <v>#N/A</v>
      </c>
      <c r="AK194" s="43">
        <f t="shared" si="18"/>
        <v>0</v>
      </c>
      <c r="AL194" s="43" t="str">
        <f t="shared" si="19"/>
        <v>'L5' '0';</v>
      </c>
    </row>
    <row r="195" spans="1:38">
      <c r="A195" s="43" t="str">
        <f>Ls!A6</f>
        <v>L6</v>
      </c>
      <c r="B195" s="43" t="str">
        <f>Ls!B6</f>
        <v>1 butanoyl-CoA_cyt + 1 malonyl-CoA_cyt + 2 NADH_cyt + 3 H+_cyt = 1 hexanoyl-CoA_cyt + 1 CO2_cyt + 1 CoA_cyt + 2 NAD_cyt + 1 H2O_cyt</v>
      </c>
      <c r="C195" s="43">
        <f>Ls!C6</f>
        <v>0</v>
      </c>
      <c r="D195" s="43" t="str">
        <f>Ls!D6</f>
        <v>FAS1; fatty acid synthase subunit beta, fungi type [EC:2.3.1.86]</v>
      </c>
      <c r="E195" s="43" t="str">
        <f>Ls!E6</f>
        <v>N</v>
      </c>
      <c r="G195" s="43" t="str">
        <f t="shared" si="20"/>
        <v>L6</v>
      </c>
      <c r="H195" s="43" t="str">
        <f t="shared" si="21"/>
        <v>1 butanoyl-CoA_cyt + 1 malonyl-CoA_cyt + 2 NADH_cyt + 3 H+_cyt = 1 hexanoyl-CoA_cyt + 1 CO2_cyt + 1 CoA_cyt + 2 NAD_cyt + 1 H2O_cyt</v>
      </c>
      <c r="I195" s="43" t="s">
        <v>781</v>
      </c>
      <c r="J195" s="43" t="s">
        <v>782</v>
      </c>
      <c r="K195" s="43">
        <f t="shared" si="25"/>
        <v>0</v>
      </c>
      <c r="L195" s="43" t="s">
        <v>783</v>
      </c>
      <c r="M195" s="43">
        <v>0</v>
      </c>
      <c r="N195" s="43">
        <v>1</v>
      </c>
      <c r="O195" s="43">
        <v>1</v>
      </c>
      <c r="P195" s="43">
        <v>1</v>
      </c>
      <c r="Q195" s="43">
        <v>1</v>
      </c>
      <c r="R195" s="43">
        <v>0.01</v>
      </c>
      <c r="Z195" s="43" t="e">
        <f>INDEX(Mets!$B$2:$O$565,MATCH(CONCATENATE($C195,"_EXT"),Mets!$B$2:$B$565,0),COLUMN()-25)</f>
        <v>#N/A</v>
      </c>
      <c r="AA195" s="43" t="e">
        <f>INDEX(Mets!$B$2:$O$565,MATCH(CONCATENATE($C195,"_EXT"),Mets!$B$2:$B$565,0),COLUMN()-21)</f>
        <v>#N/A</v>
      </c>
      <c r="AB195" s="43" t="e">
        <f>INDEX(Mets!$B$2:$O$565,MATCH(CONCATENATE($C195,"_EXT"),Mets!$B$2:$B$565,0),COLUMN()-21)</f>
        <v>#N/A</v>
      </c>
      <c r="AC195" s="43" t="e">
        <f>INDEX(Mets!$B$2:$O$565,MATCH(CONCATENATE($C195,"_EXT"),Mets!$B$2:$B$565,0),COLUMN()-21)</f>
        <v>#N/A</v>
      </c>
      <c r="AD195" s="43" t="e">
        <f>INDEX(Mets!$B$2:$O$565,MATCH(CONCATENATE($C195,"_EXT"),Mets!$B$2:$B$565,0),COLUMN()-21)</f>
        <v>#N/A</v>
      </c>
      <c r="AE195" s="43" t="e">
        <f>INDEX(Mets!$B$2:$O$565,MATCH(CONCATENATE($C195,"_EXT"),Mets!$B$2:$B$565,0),COLUMN()-21)</f>
        <v>#N/A</v>
      </c>
      <c r="AF195" s="43" t="e">
        <f>INDEX(Mets!$B$2:$O$565,MATCH(CONCATENATE($C195,"_EXT"),Mets!$B$2:$B$565,0),COLUMN()-21)</f>
        <v>#N/A</v>
      </c>
      <c r="AG195" s="43" t="e">
        <f>INDEX(Mets!$B$2:$O$565,MATCH(CONCATENATE($C195,"_EXT"),Mets!$B$2:$B$565,0),COLUMN()-21)</f>
        <v>#N/A</v>
      </c>
      <c r="AH195" s="43" t="e">
        <f>INDEX(Mets!$B$2:$O$565,MATCH(CONCATENATE($C195,"_EXT"),Mets!$B$2:$B$565,0),COLUMN()-21)</f>
        <v>#N/A</v>
      </c>
      <c r="AI195" s="43" t="e">
        <f>INDEX(Mets!$B$2:$O$565,MATCH(CONCATENATE($C195,"_EXT"),Mets!$B$2:$B$565,0),COLUMN()-21)</f>
        <v>#N/A</v>
      </c>
      <c r="AK195" s="43">
        <f t="shared" ref="AK195:AK258" si="26">IF(ISNA(AA195),0,AA195)</f>
        <v>0</v>
      </c>
      <c r="AL195" s="43" t="str">
        <f t="shared" ref="AL195:AL258" si="27">CONCATENATE("'",G195,"' '",AK195,"';")</f>
        <v>'L6' '0';</v>
      </c>
    </row>
    <row r="196" spans="1:38">
      <c r="A196" s="43" t="str">
        <f>Ls!A7</f>
        <v>L7</v>
      </c>
      <c r="B196" s="43" t="str">
        <f>Ls!B7</f>
        <v>1 hexanoyl-CoA_cyt + 1 malonyl-CoA_cyt + 2 NADH_cyt + 3 H+_cyt = 1 octanoyl-CoA_cyt + 1 CO2_cyt + 1 CoA_cyt + 2 NAD_cyt + 1 H2O_cyt</v>
      </c>
      <c r="C196" s="43">
        <f>Ls!C7</f>
        <v>0</v>
      </c>
      <c r="D196" s="43">
        <f>Ls!D7</f>
        <v>0</v>
      </c>
      <c r="E196" s="43" t="str">
        <f>Ls!E7</f>
        <v>N</v>
      </c>
      <c r="G196" s="43" t="str">
        <f t="shared" si="20"/>
        <v>L7</v>
      </c>
      <c r="H196" s="43" t="str">
        <f t="shared" si="21"/>
        <v>1 hexanoyl-CoA_cyt + 1 malonyl-CoA_cyt + 2 NADH_cyt + 3 H+_cyt = 1 octanoyl-CoA_cyt + 1 CO2_cyt + 1 CoA_cyt + 2 NAD_cyt + 1 H2O_cyt</v>
      </c>
      <c r="I196" s="43" t="s">
        <v>781</v>
      </c>
      <c r="J196" s="43" t="s">
        <v>782</v>
      </c>
      <c r="K196" s="43">
        <f t="shared" si="25"/>
        <v>0</v>
      </c>
      <c r="L196" s="43" t="s">
        <v>783</v>
      </c>
      <c r="M196" s="43">
        <v>0</v>
      </c>
      <c r="N196" s="43">
        <v>1</v>
      </c>
      <c r="O196" s="43">
        <v>1</v>
      </c>
      <c r="P196" s="43">
        <v>1</v>
      </c>
      <c r="Q196" s="43">
        <v>1</v>
      </c>
      <c r="R196" s="43">
        <v>0.01</v>
      </c>
      <c r="Z196" s="43" t="e">
        <f>INDEX(Mets!$B$2:$O$565,MATCH(CONCATENATE($C196,"_EXT"),Mets!$B$2:$B$565,0),COLUMN()-25)</f>
        <v>#N/A</v>
      </c>
      <c r="AA196" s="43" t="e">
        <f>INDEX(Mets!$B$2:$O$565,MATCH(CONCATENATE($C196,"_EXT"),Mets!$B$2:$B$565,0),COLUMN()-21)</f>
        <v>#N/A</v>
      </c>
      <c r="AB196" s="43" t="e">
        <f>INDEX(Mets!$B$2:$O$565,MATCH(CONCATENATE($C196,"_EXT"),Mets!$B$2:$B$565,0),COLUMN()-21)</f>
        <v>#N/A</v>
      </c>
      <c r="AC196" s="43" t="e">
        <f>INDEX(Mets!$B$2:$O$565,MATCH(CONCATENATE($C196,"_EXT"),Mets!$B$2:$B$565,0),COLUMN()-21)</f>
        <v>#N/A</v>
      </c>
      <c r="AD196" s="43" t="e">
        <f>INDEX(Mets!$B$2:$O$565,MATCH(CONCATENATE($C196,"_EXT"),Mets!$B$2:$B$565,0),COLUMN()-21)</f>
        <v>#N/A</v>
      </c>
      <c r="AE196" s="43" t="e">
        <f>INDEX(Mets!$B$2:$O$565,MATCH(CONCATENATE($C196,"_EXT"),Mets!$B$2:$B$565,0),COLUMN()-21)</f>
        <v>#N/A</v>
      </c>
      <c r="AF196" s="43" t="e">
        <f>INDEX(Mets!$B$2:$O$565,MATCH(CONCATENATE($C196,"_EXT"),Mets!$B$2:$B$565,0),COLUMN()-21)</f>
        <v>#N/A</v>
      </c>
      <c r="AG196" s="43" t="e">
        <f>INDEX(Mets!$B$2:$O$565,MATCH(CONCATENATE($C196,"_EXT"),Mets!$B$2:$B$565,0),COLUMN()-21)</f>
        <v>#N/A</v>
      </c>
      <c r="AH196" s="43" t="e">
        <f>INDEX(Mets!$B$2:$O$565,MATCH(CONCATENATE($C196,"_EXT"),Mets!$B$2:$B$565,0),COLUMN()-21)</f>
        <v>#N/A</v>
      </c>
      <c r="AI196" s="43" t="e">
        <f>INDEX(Mets!$B$2:$O$565,MATCH(CONCATENATE($C196,"_EXT"),Mets!$B$2:$B$565,0),COLUMN()-21)</f>
        <v>#N/A</v>
      </c>
      <c r="AK196" s="43">
        <f t="shared" si="26"/>
        <v>0</v>
      </c>
      <c r="AL196" s="43" t="str">
        <f t="shared" si="27"/>
        <v>'L7' '0';</v>
      </c>
    </row>
    <row r="197" spans="1:38">
      <c r="A197" s="43" t="str">
        <f>Ls!A8</f>
        <v>L8</v>
      </c>
      <c r="B197" s="43" t="str">
        <f>Ls!B8</f>
        <v>1 octanoyl-CoA_cyt + 1 malonyl-CoA_cyt + 2 NADH_cyt + 3 H+_cyt = 1 decanoyl-CoA_cyt + 1 CO2_cyt + 1 CoA_cyt + 2 NAD_cyt + 1 H2O_cyt</v>
      </c>
      <c r="C197" s="43">
        <f>Ls!C8</f>
        <v>0</v>
      </c>
      <c r="D197" s="43">
        <f>Ls!D8</f>
        <v>0</v>
      </c>
      <c r="E197" s="43" t="str">
        <f>Ls!E8</f>
        <v>N</v>
      </c>
      <c r="G197" s="43" t="str">
        <f t="shared" ref="G197:G260" si="28">A197</f>
        <v>L8</v>
      </c>
      <c r="H197" s="43" t="str">
        <f t="shared" ref="H197:H260" si="29">B197</f>
        <v>1 octanoyl-CoA_cyt + 1 malonyl-CoA_cyt + 2 NADH_cyt + 3 H+_cyt = 1 decanoyl-CoA_cyt + 1 CO2_cyt + 1 CoA_cyt + 2 NAD_cyt + 1 H2O_cyt</v>
      </c>
      <c r="I197" s="43" t="s">
        <v>781</v>
      </c>
      <c r="J197" s="43" t="s">
        <v>782</v>
      </c>
      <c r="K197" s="43">
        <f t="shared" si="25"/>
        <v>0</v>
      </c>
      <c r="L197" s="43" t="s">
        <v>783</v>
      </c>
      <c r="M197" s="43">
        <v>0</v>
      </c>
      <c r="N197" s="43">
        <v>1</v>
      </c>
      <c r="O197" s="43">
        <v>1</v>
      </c>
      <c r="P197" s="43">
        <v>1</v>
      </c>
      <c r="Q197" s="43">
        <v>1</v>
      </c>
      <c r="R197" s="43">
        <v>0.01</v>
      </c>
      <c r="Z197" s="43" t="e">
        <f>INDEX(Mets!$B$2:$O$565,MATCH(CONCATENATE($C197,"_EXT"),Mets!$B$2:$B$565,0),COLUMN()-25)</f>
        <v>#N/A</v>
      </c>
      <c r="AA197" s="43" t="e">
        <f>INDEX(Mets!$B$2:$O$565,MATCH(CONCATENATE($C197,"_EXT"),Mets!$B$2:$B$565,0),COLUMN()-21)</f>
        <v>#N/A</v>
      </c>
      <c r="AB197" s="43" t="e">
        <f>INDEX(Mets!$B$2:$O$565,MATCH(CONCATENATE($C197,"_EXT"),Mets!$B$2:$B$565,0),COLUMN()-21)</f>
        <v>#N/A</v>
      </c>
      <c r="AC197" s="43" t="e">
        <f>INDEX(Mets!$B$2:$O$565,MATCH(CONCATENATE($C197,"_EXT"),Mets!$B$2:$B$565,0),COLUMN()-21)</f>
        <v>#N/A</v>
      </c>
      <c r="AD197" s="43" t="e">
        <f>INDEX(Mets!$B$2:$O$565,MATCH(CONCATENATE($C197,"_EXT"),Mets!$B$2:$B$565,0),COLUMN()-21)</f>
        <v>#N/A</v>
      </c>
      <c r="AE197" s="43" t="e">
        <f>INDEX(Mets!$B$2:$O$565,MATCH(CONCATENATE($C197,"_EXT"),Mets!$B$2:$B$565,0),COLUMN()-21)</f>
        <v>#N/A</v>
      </c>
      <c r="AF197" s="43" t="e">
        <f>INDEX(Mets!$B$2:$O$565,MATCH(CONCATENATE($C197,"_EXT"),Mets!$B$2:$B$565,0),COLUMN()-21)</f>
        <v>#N/A</v>
      </c>
      <c r="AG197" s="43" t="e">
        <f>INDEX(Mets!$B$2:$O$565,MATCH(CONCATENATE($C197,"_EXT"),Mets!$B$2:$B$565,0),COLUMN()-21)</f>
        <v>#N/A</v>
      </c>
      <c r="AH197" s="43" t="e">
        <f>INDEX(Mets!$B$2:$O$565,MATCH(CONCATENATE($C197,"_EXT"),Mets!$B$2:$B$565,0),COLUMN()-21)</f>
        <v>#N/A</v>
      </c>
      <c r="AI197" s="43" t="e">
        <f>INDEX(Mets!$B$2:$O$565,MATCH(CONCATENATE($C197,"_EXT"),Mets!$B$2:$B$565,0),COLUMN()-21)</f>
        <v>#N/A</v>
      </c>
      <c r="AK197" s="43">
        <f t="shared" si="26"/>
        <v>0</v>
      </c>
      <c r="AL197" s="43" t="str">
        <f t="shared" si="27"/>
        <v>'L8' '0';</v>
      </c>
    </row>
    <row r="198" spans="1:38">
      <c r="A198" s="43" t="str">
        <f>Ls!A9</f>
        <v>L9</v>
      </c>
      <c r="B198" s="43" t="str">
        <f>Ls!B9</f>
        <v>1 decanoyl-CoA_cyt + 1 malonyl-CoA_cyt + 2 NADH_cyt + 3 H+_cyt = 1 dodecanoyl-CoA_cyt + 1 CO2_cyt + 1 CoA_cyt + 2 NAD_cyt + 1 H2O_cyt</v>
      </c>
      <c r="C198" s="43">
        <f>Ls!C9</f>
        <v>0</v>
      </c>
      <c r="D198" s="43">
        <f>Ls!D9</f>
        <v>0</v>
      </c>
      <c r="E198" s="43" t="str">
        <f>Ls!E9</f>
        <v>N</v>
      </c>
      <c r="G198" s="43" t="str">
        <f t="shared" si="28"/>
        <v>L9</v>
      </c>
      <c r="H198" s="43" t="str">
        <f t="shared" si="29"/>
        <v>1 decanoyl-CoA_cyt + 1 malonyl-CoA_cyt + 2 NADH_cyt + 3 H+_cyt = 1 dodecanoyl-CoA_cyt + 1 CO2_cyt + 1 CoA_cyt + 2 NAD_cyt + 1 H2O_cyt</v>
      </c>
      <c r="I198" s="43" t="s">
        <v>781</v>
      </c>
      <c r="J198" s="43" t="s">
        <v>782</v>
      </c>
      <c r="K198" s="43">
        <f t="shared" si="25"/>
        <v>0</v>
      </c>
      <c r="L198" s="43" t="s">
        <v>783</v>
      </c>
      <c r="M198" s="43">
        <v>0</v>
      </c>
      <c r="N198" s="43">
        <v>1</v>
      </c>
      <c r="O198" s="43">
        <v>1</v>
      </c>
      <c r="P198" s="43">
        <v>1</v>
      </c>
      <c r="Q198" s="43">
        <v>1</v>
      </c>
      <c r="R198" s="43">
        <v>0.01</v>
      </c>
      <c r="Z198" s="43" t="e">
        <f>INDEX(Mets!$B$2:$O$565,MATCH(CONCATENATE($C198,"_EXT"),Mets!$B$2:$B$565,0),COLUMN()-25)</f>
        <v>#N/A</v>
      </c>
      <c r="AA198" s="43" t="e">
        <f>INDEX(Mets!$B$2:$O$565,MATCH(CONCATENATE($C198,"_EXT"),Mets!$B$2:$B$565,0),COLUMN()-21)</f>
        <v>#N/A</v>
      </c>
      <c r="AB198" s="43" t="e">
        <f>INDEX(Mets!$B$2:$O$565,MATCH(CONCATENATE($C198,"_EXT"),Mets!$B$2:$B$565,0),COLUMN()-21)</f>
        <v>#N/A</v>
      </c>
      <c r="AC198" s="43" t="e">
        <f>INDEX(Mets!$B$2:$O$565,MATCH(CONCATENATE($C198,"_EXT"),Mets!$B$2:$B$565,0),COLUMN()-21)</f>
        <v>#N/A</v>
      </c>
      <c r="AD198" s="43" t="e">
        <f>INDEX(Mets!$B$2:$O$565,MATCH(CONCATENATE($C198,"_EXT"),Mets!$B$2:$B$565,0),COLUMN()-21)</f>
        <v>#N/A</v>
      </c>
      <c r="AE198" s="43" t="e">
        <f>INDEX(Mets!$B$2:$O$565,MATCH(CONCATENATE($C198,"_EXT"),Mets!$B$2:$B$565,0),COLUMN()-21)</f>
        <v>#N/A</v>
      </c>
      <c r="AF198" s="43" t="e">
        <f>INDEX(Mets!$B$2:$O$565,MATCH(CONCATENATE($C198,"_EXT"),Mets!$B$2:$B$565,0),COLUMN()-21)</f>
        <v>#N/A</v>
      </c>
      <c r="AG198" s="43" t="e">
        <f>INDEX(Mets!$B$2:$O$565,MATCH(CONCATENATE($C198,"_EXT"),Mets!$B$2:$B$565,0),COLUMN()-21)</f>
        <v>#N/A</v>
      </c>
      <c r="AH198" s="43" t="e">
        <f>INDEX(Mets!$B$2:$O$565,MATCH(CONCATENATE($C198,"_EXT"),Mets!$B$2:$B$565,0),COLUMN()-21)</f>
        <v>#N/A</v>
      </c>
      <c r="AI198" s="43" t="e">
        <f>INDEX(Mets!$B$2:$O$565,MATCH(CONCATENATE($C198,"_EXT"),Mets!$B$2:$B$565,0),COLUMN()-21)</f>
        <v>#N/A</v>
      </c>
      <c r="AK198" s="43">
        <f t="shared" si="26"/>
        <v>0</v>
      </c>
      <c r="AL198" s="43" t="str">
        <f t="shared" si="27"/>
        <v>'L9' '0';</v>
      </c>
    </row>
    <row r="199" spans="1:38">
      <c r="A199" s="43" t="str">
        <f>Ls!A10</f>
        <v>L10</v>
      </c>
      <c r="B199" s="43" t="str">
        <f>Ls!B10</f>
        <v>1 dodecanoyl-CoA_cyt + 1 malonyl-CoA_cyt + 2 NADH_cyt + 3 H+_cyt = 1 tetradecanoyl-CoA_cyt + 1 CO2_cyt + 1 CoA_cyt + 2 NAD_cyt + 1 H2O_cyt</v>
      </c>
      <c r="C199" s="43">
        <f>Ls!C10</f>
        <v>0</v>
      </c>
      <c r="D199" s="43">
        <f>Ls!D10</f>
        <v>0</v>
      </c>
      <c r="E199" s="43" t="str">
        <f>Ls!E10</f>
        <v>N</v>
      </c>
      <c r="G199" s="43" t="str">
        <f t="shared" si="28"/>
        <v>L10</v>
      </c>
      <c r="H199" s="43" t="str">
        <f t="shared" si="29"/>
        <v>1 dodecanoyl-CoA_cyt + 1 malonyl-CoA_cyt + 2 NADH_cyt + 3 H+_cyt = 1 tetradecanoyl-CoA_cyt + 1 CO2_cyt + 1 CoA_cyt + 2 NAD_cyt + 1 H2O_cyt</v>
      </c>
      <c r="I199" s="43" t="s">
        <v>781</v>
      </c>
      <c r="J199" s="43" t="s">
        <v>782</v>
      </c>
      <c r="K199" s="43">
        <f t="shared" si="25"/>
        <v>0</v>
      </c>
      <c r="L199" s="43" t="s">
        <v>783</v>
      </c>
      <c r="M199" s="43">
        <v>0</v>
      </c>
      <c r="N199" s="43">
        <v>1</v>
      </c>
      <c r="O199" s="43">
        <v>1</v>
      </c>
      <c r="P199" s="43">
        <v>1</v>
      </c>
      <c r="Q199" s="43">
        <v>1</v>
      </c>
      <c r="R199" s="43">
        <v>0.01</v>
      </c>
      <c r="Z199" s="43" t="e">
        <f>INDEX(Mets!$B$2:$O$565,MATCH(CONCATENATE($C199,"_EXT"),Mets!$B$2:$B$565,0),COLUMN()-25)</f>
        <v>#N/A</v>
      </c>
      <c r="AA199" s="43" t="e">
        <f>INDEX(Mets!$B$2:$O$565,MATCH(CONCATENATE($C199,"_EXT"),Mets!$B$2:$B$565,0),COLUMN()-21)</f>
        <v>#N/A</v>
      </c>
      <c r="AB199" s="43" t="e">
        <f>INDEX(Mets!$B$2:$O$565,MATCH(CONCATENATE($C199,"_EXT"),Mets!$B$2:$B$565,0),COLUMN()-21)</f>
        <v>#N/A</v>
      </c>
      <c r="AC199" s="43" t="e">
        <f>INDEX(Mets!$B$2:$O$565,MATCH(CONCATENATE($C199,"_EXT"),Mets!$B$2:$B$565,0),COLUMN()-21)</f>
        <v>#N/A</v>
      </c>
      <c r="AD199" s="43" t="e">
        <f>INDEX(Mets!$B$2:$O$565,MATCH(CONCATENATE($C199,"_EXT"),Mets!$B$2:$B$565,0),COLUMN()-21)</f>
        <v>#N/A</v>
      </c>
      <c r="AE199" s="43" t="e">
        <f>INDEX(Mets!$B$2:$O$565,MATCH(CONCATENATE($C199,"_EXT"),Mets!$B$2:$B$565,0),COLUMN()-21)</f>
        <v>#N/A</v>
      </c>
      <c r="AF199" s="43" t="e">
        <f>INDEX(Mets!$B$2:$O$565,MATCH(CONCATENATE($C199,"_EXT"),Mets!$B$2:$B$565,0),COLUMN()-21)</f>
        <v>#N/A</v>
      </c>
      <c r="AG199" s="43" t="e">
        <f>INDEX(Mets!$B$2:$O$565,MATCH(CONCATENATE($C199,"_EXT"),Mets!$B$2:$B$565,0),COLUMN()-21)</f>
        <v>#N/A</v>
      </c>
      <c r="AH199" s="43" t="e">
        <f>INDEX(Mets!$B$2:$O$565,MATCH(CONCATENATE($C199,"_EXT"),Mets!$B$2:$B$565,0),COLUMN()-21)</f>
        <v>#N/A</v>
      </c>
      <c r="AI199" s="43" t="e">
        <f>INDEX(Mets!$B$2:$O$565,MATCH(CONCATENATE($C199,"_EXT"),Mets!$B$2:$B$565,0),COLUMN()-21)</f>
        <v>#N/A</v>
      </c>
      <c r="AK199" s="43">
        <f t="shared" si="26"/>
        <v>0</v>
      </c>
      <c r="AL199" s="43" t="str">
        <f t="shared" si="27"/>
        <v>'L10' '0';</v>
      </c>
    </row>
    <row r="200" spans="1:38">
      <c r="A200" s="43" t="str">
        <f>Ls!A11</f>
        <v>L11</v>
      </c>
      <c r="B200" s="43" t="str">
        <f>Ls!B11</f>
        <v>1 tetradecanoyl-CoA_cyt + 1 malonyl-CoA_cyt + 2 NADH_cyt + 3 H+_cyt = 1 hexadecanoyl-CoA_cyt + 1 CO2_cyt + 1 CoA_cyt + 2 NAD_cyt + 1 H2O_cyt</v>
      </c>
      <c r="C200" s="43">
        <f>Ls!C11</f>
        <v>0</v>
      </c>
      <c r="D200" s="43">
        <f>Ls!D11</f>
        <v>0</v>
      </c>
      <c r="E200" s="43" t="str">
        <f>Ls!E11</f>
        <v>N</v>
      </c>
      <c r="G200" s="43" t="str">
        <f t="shared" si="28"/>
        <v>L11</v>
      </c>
      <c r="H200" s="43" t="str">
        <f t="shared" si="29"/>
        <v>1 tetradecanoyl-CoA_cyt + 1 malonyl-CoA_cyt + 2 NADH_cyt + 3 H+_cyt = 1 hexadecanoyl-CoA_cyt + 1 CO2_cyt + 1 CoA_cyt + 2 NAD_cyt + 1 H2O_cyt</v>
      </c>
      <c r="I200" s="43" t="s">
        <v>781</v>
      </c>
      <c r="J200" s="43" t="s">
        <v>782</v>
      </c>
      <c r="K200" s="43">
        <f t="shared" si="25"/>
        <v>0</v>
      </c>
      <c r="L200" s="43" t="s">
        <v>783</v>
      </c>
      <c r="M200" s="43">
        <v>0</v>
      </c>
      <c r="N200" s="43">
        <v>1</v>
      </c>
      <c r="O200" s="43">
        <v>1</v>
      </c>
      <c r="P200" s="43">
        <v>1</v>
      </c>
      <c r="Q200" s="43">
        <v>1</v>
      </c>
      <c r="R200" s="43">
        <v>0.01</v>
      </c>
      <c r="Z200" s="43" t="e">
        <f>INDEX(Mets!$B$2:$O$565,MATCH(CONCATENATE($C200,"_EXT"),Mets!$B$2:$B$565,0),COLUMN()-25)</f>
        <v>#N/A</v>
      </c>
      <c r="AA200" s="43" t="e">
        <f>INDEX(Mets!$B$2:$O$565,MATCH(CONCATENATE($C200,"_EXT"),Mets!$B$2:$B$565,0),COLUMN()-21)</f>
        <v>#N/A</v>
      </c>
      <c r="AB200" s="43" t="e">
        <f>INDEX(Mets!$B$2:$O$565,MATCH(CONCATENATE($C200,"_EXT"),Mets!$B$2:$B$565,0),COLUMN()-21)</f>
        <v>#N/A</v>
      </c>
      <c r="AC200" s="43" t="e">
        <f>INDEX(Mets!$B$2:$O$565,MATCH(CONCATENATE($C200,"_EXT"),Mets!$B$2:$B$565,0),COLUMN()-21)</f>
        <v>#N/A</v>
      </c>
      <c r="AD200" s="43" t="e">
        <f>INDEX(Mets!$B$2:$O$565,MATCH(CONCATENATE($C200,"_EXT"),Mets!$B$2:$B$565,0),COLUMN()-21)</f>
        <v>#N/A</v>
      </c>
      <c r="AE200" s="43" t="e">
        <f>INDEX(Mets!$B$2:$O$565,MATCH(CONCATENATE($C200,"_EXT"),Mets!$B$2:$B$565,0),COLUMN()-21)</f>
        <v>#N/A</v>
      </c>
      <c r="AF200" s="43" t="e">
        <f>INDEX(Mets!$B$2:$O$565,MATCH(CONCATENATE($C200,"_EXT"),Mets!$B$2:$B$565,0),COLUMN()-21)</f>
        <v>#N/A</v>
      </c>
      <c r="AG200" s="43" t="e">
        <f>INDEX(Mets!$B$2:$O$565,MATCH(CONCATENATE($C200,"_EXT"),Mets!$B$2:$B$565,0),COLUMN()-21)</f>
        <v>#N/A</v>
      </c>
      <c r="AH200" s="43" t="e">
        <f>INDEX(Mets!$B$2:$O$565,MATCH(CONCATENATE($C200,"_EXT"),Mets!$B$2:$B$565,0),COLUMN()-21)</f>
        <v>#N/A</v>
      </c>
      <c r="AI200" s="43" t="e">
        <f>INDEX(Mets!$B$2:$O$565,MATCH(CONCATENATE($C200,"_EXT"),Mets!$B$2:$B$565,0),COLUMN()-21)</f>
        <v>#N/A</v>
      </c>
      <c r="AK200" s="43">
        <f t="shared" si="26"/>
        <v>0</v>
      </c>
      <c r="AL200" s="43" t="str">
        <f t="shared" si="27"/>
        <v>'L11' '0';</v>
      </c>
    </row>
    <row r="201" spans="1:38">
      <c r="A201" s="43" t="str">
        <f>Ls!A12</f>
        <v>L12</v>
      </c>
      <c r="B201" s="43" t="str">
        <f>Ls!B12</f>
        <v>1 propanoyl-CoA_cyt + 1 malonyl-CoA_cyt + 2 NADH_cyt + 3 H+_cyt = 1 pentanoyl-CoA_cyt + 1 CO2_cyt + 1 CoA_cyt + 2 NAD_cyt + 1 H2O_cyt</v>
      </c>
      <c r="C201" s="43">
        <f>Ls!C12</f>
        <v>0</v>
      </c>
      <c r="D201" s="43">
        <f>Ls!D12</f>
        <v>0</v>
      </c>
      <c r="E201" s="43" t="str">
        <f>Ls!E12</f>
        <v>N</v>
      </c>
      <c r="G201" s="43" t="str">
        <f t="shared" si="28"/>
        <v>L12</v>
      </c>
      <c r="H201" s="43" t="str">
        <f t="shared" si="29"/>
        <v>1 propanoyl-CoA_cyt + 1 malonyl-CoA_cyt + 2 NADH_cyt + 3 H+_cyt = 1 pentanoyl-CoA_cyt + 1 CO2_cyt + 1 CoA_cyt + 2 NAD_cyt + 1 H2O_cyt</v>
      </c>
      <c r="I201" s="43" t="s">
        <v>781</v>
      </c>
      <c r="J201" s="43" t="s">
        <v>782</v>
      </c>
      <c r="K201" s="43">
        <f t="shared" si="25"/>
        <v>0</v>
      </c>
      <c r="L201" s="43" t="s">
        <v>783</v>
      </c>
      <c r="M201" s="43">
        <v>0</v>
      </c>
      <c r="N201" s="43">
        <v>1</v>
      </c>
      <c r="O201" s="43">
        <v>1</v>
      </c>
      <c r="P201" s="43">
        <v>1</v>
      </c>
      <c r="Q201" s="43">
        <v>1</v>
      </c>
      <c r="R201" s="43">
        <v>0.01</v>
      </c>
      <c r="Z201" s="43" t="e">
        <f>INDEX(Mets!$B$2:$O$565,MATCH(CONCATENATE($C201,"_EXT"),Mets!$B$2:$B$565,0),COLUMN()-25)</f>
        <v>#N/A</v>
      </c>
      <c r="AA201" s="43" t="e">
        <f>INDEX(Mets!$B$2:$O$565,MATCH(CONCATENATE($C201,"_EXT"),Mets!$B$2:$B$565,0),COLUMN()-21)</f>
        <v>#N/A</v>
      </c>
      <c r="AB201" s="43" t="e">
        <f>INDEX(Mets!$B$2:$O$565,MATCH(CONCATENATE($C201,"_EXT"),Mets!$B$2:$B$565,0),COLUMN()-21)</f>
        <v>#N/A</v>
      </c>
      <c r="AC201" s="43" t="e">
        <f>INDEX(Mets!$B$2:$O$565,MATCH(CONCATENATE($C201,"_EXT"),Mets!$B$2:$B$565,0),COLUMN()-21)</f>
        <v>#N/A</v>
      </c>
      <c r="AD201" s="43" t="e">
        <f>INDEX(Mets!$B$2:$O$565,MATCH(CONCATENATE($C201,"_EXT"),Mets!$B$2:$B$565,0),COLUMN()-21)</f>
        <v>#N/A</v>
      </c>
      <c r="AE201" s="43" t="e">
        <f>INDEX(Mets!$B$2:$O$565,MATCH(CONCATENATE($C201,"_EXT"),Mets!$B$2:$B$565,0),COLUMN()-21)</f>
        <v>#N/A</v>
      </c>
      <c r="AF201" s="43" t="e">
        <f>INDEX(Mets!$B$2:$O$565,MATCH(CONCATENATE($C201,"_EXT"),Mets!$B$2:$B$565,0),COLUMN()-21)</f>
        <v>#N/A</v>
      </c>
      <c r="AG201" s="43" t="e">
        <f>INDEX(Mets!$B$2:$O$565,MATCH(CONCATENATE($C201,"_EXT"),Mets!$B$2:$B$565,0),COLUMN()-21)</f>
        <v>#N/A</v>
      </c>
      <c r="AH201" s="43" t="e">
        <f>INDEX(Mets!$B$2:$O$565,MATCH(CONCATENATE($C201,"_EXT"),Mets!$B$2:$B$565,0),COLUMN()-21)</f>
        <v>#N/A</v>
      </c>
      <c r="AI201" s="43" t="e">
        <f>INDEX(Mets!$B$2:$O$565,MATCH(CONCATENATE($C201,"_EXT"),Mets!$B$2:$B$565,0),COLUMN()-21)</f>
        <v>#N/A</v>
      </c>
      <c r="AK201" s="43">
        <f t="shared" si="26"/>
        <v>0</v>
      </c>
      <c r="AL201" s="43" t="str">
        <f t="shared" si="27"/>
        <v>'L12' '0';</v>
      </c>
    </row>
    <row r="202" spans="1:38">
      <c r="A202" s="43" t="str">
        <f>Ls!A13</f>
        <v>L13</v>
      </c>
      <c r="B202" s="43" t="str">
        <f>Ls!B13</f>
        <v>1 pentanoyl-CoA_cyt + 1 malonyl-CoA_cyt + 2 NADH_cyt + 3 H+_cyt = 1 heptanoyl-CoA_cyt + 1 CO2_cyt + 1 CoA_cyt + 2 NAD_cyt + 1 H2O_cyt</v>
      </c>
      <c r="C202" s="43">
        <f>Ls!C13</f>
        <v>0</v>
      </c>
      <c r="D202" s="43">
        <f>Ls!D13</f>
        <v>0</v>
      </c>
      <c r="E202" s="43" t="str">
        <f>Ls!E13</f>
        <v>N</v>
      </c>
      <c r="G202" s="43" t="str">
        <f t="shared" si="28"/>
        <v>L13</v>
      </c>
      <c r="H202" s="43" t="str">
        <f t="shared" si="29"/>
        <v>1 pentanoyl-CoA_cyt + 1 malonyl-CoA_cyt + 2 NADH_cyt + 3 H+_cyt = 1 heptanoyl-CoA_cyt + 1 CO2_cyt + 1 CoA_cyt + 2 NAD_cyt + 1 H2O_cyt</v>
      </c>
      <c r="I202" s="43" t="s">
        <v>781</v>
      </c>
      <c r="J202" s="43" t="s">
        <v>782</v>
      </c>
      <c r="K202" s="43">
        <f t="shared" si="25"/>
        <v>0</v>
      </c>
      <c r="L202" s="43" t="s">
        <v>783</v>
      </c>
      <c r="M202" s="43">
        <v>0</v>
      </c>
      <c r="N202" s="43">
        <v>1</v>
      </c>
      <c r="O202" s="43">
        <v>1</v>
      </c>
      <c r="P202" s="43">
        <v>1</v>
      </c>
      <c r="Q202" s="43">
        <v>1</v>
      </c>
      <c r="R202" s="43">
        <v>0.01</v>
      </c>
      <c r="Z202" s="43" t="e">
        <f>INDEX(Mets!$B$2:$O$565,MATCH(CONCATENATE($C202,"_EXT"),Mets!$B$2:$B$565,0),COLUMN()-25)</f>
        <v>#N/A</v>
      </c>
      <c r="AA202" s="43" t="e">
        <f>INDEX(Mets!$B$2:$O$565,MATCH(CONCATENATE($C202,"_EXT"),Mets!$B$2:$B$565,0),COLUMN()-21)</f>
        <v>#N/A</v>
      </c>
      <c r="AB202" s="43" t="e">
        <f>INDEX(Mets!$B$2:$O$565,MATCH(CONCATENATE($C202,"_EXT"),Mets!$B$2:$B$565,0),COLUMN()-21)</f>
        <v>#N/A</v>
      </c>
      <c r="AC202" s="43" t="e">
        <f>INDEX(Mets!$B$2:$O$565,MATCH(CONCATENATE($C202,"_EXT"),Mets!$B$2:$B$565,0),COLUMN()-21)</f>
        <v>#N/A</v>
      </c>
      <c r="AD202" s="43" t="e">
        <f>INDEX(Mets!$B$2:$O$565,MATCH(CONCATENATE($C202,"_EXT"),Mets!$B$2:$B$565,0),COLUMN()-21)</f>
        <v>#N/A</v>
      </c>
      <c r="AE202" s="43" t="e">
        <f>INDEX(Mets!$B$2:$O$565,MATCH(CONCATENATE($C202,"_EXT"),Mets!$B$2:$B$565,0),COLUMN()-21)</f>
        <v>#N/A</v>
      </c>
      <c r="AF202" s="43" t="e">
        <f>INDEX(Mets!$B$2:$O$565,MATCH(CONCATENATE($C202,"_EXT"),Mets!$B$2:$B$565,0),COLUMN()-21)</f>
        <v>#N/A</v>
      </c>
      <c r="AG202" s="43" t="e">
        <f>INDEX(Mets!$B$2:$O$565,MATCH(CONCATENATE($C202,"_EXT"),Mets!$B$2:$B$565,0),COLUMN()-21)</f>
        <v>#N/A</v>
      </c>
      <c r="AH202" s="43" t="e">
        <f>INDEX(Mets!$B$2:$O$565,MATCH(CONCATENATE($C202,"_EXT"),Mets!$B$2:$B$565,0),COLUMN()-21)</f>
        <v>#N/A</v>
      </c>
      <c r="AI202" s="43" t="e">
        <f>INDEX(Mets!$B$2:$O$565,MATCH(CONCATENATE($C202,"_EXT"),Mets!$B$2:$B$565,0),COLUMN()-21)</f>
        <v>#N/A</v>
      </c>
      <c r="AK202" s="43">
        <f t="shared" si="26"/>
        <v>0</v>
      </c>
      <c r="AL202" s="43" t="str">
        <f t="shared" si="27"/>
        <v>'L13' '0';</v>
      </c>
    </row>
    <row r="203" spans="1:38">
      <c r="A203" s="43" t="str">
        <f>Ls!A14</f>
        <v>L14</v>
      </c>
      <c r="B203" s="43" t="str">
        <f>Ls!B14</f>
        <v>1 heptanoyl-CoA_cyt + 1 malonyl-CoA_cyt + 2 NADH_cyt + 3 H+_cyt = 1 nonanoyl-CoA_cyt + 1 CO2_cyt + 1 CoA_cyt + 2 NAD_cyt + 1 H2O_cyt</v>
      </c>
      <c r="C203" s="43">
        <f>Ls!C14</f>
        <v>0</v>
      </c>
      <c r="D203" s="43">
        <f>Ls!D14</f>
        <v>0</v>
      </c>
      <c r="E203" s="43" t="str">
        <f>Ls!E14</f>
        <v>N</v>
      </c>
      <c r="G203" s="43" t="str">
        <f t="shared" si="28"/>
        <v>L14</v>
      </c>
      <c r="H203" s="43" t="str">
        <f t="shared" si="29"/>
        <v>1 heptanoyl-CoA_cyt + 1 malonyl-CoA_cyt + 2 NADH_cyt + 3 H+_cyt = 1 nonanoyl-CoA_cyt + 1 CO2_cyt + 1 CoA_cyt + 2 NAD_cyt + 1 H2O_cyt</v>
      </c>
      <c r="I203" s="43" t="s">
        <v>781</v>
      </c>
      <c r="J203" s="43" t="s">
        <v>782</v>
      </c>
      <c r="K203" s="43">
        <f t="shared" si="25"/>
        <v>0</v>
      </c>
      <c r="L203" s="43" t="s">
        <v>783</v>
      </c>
      <c r="M203" s="43">
        <v>0</v>
      </c>
      <c r="N203" s="43">
        <v>1</v>
      </c>
      <c r="O203" s="43">
        <v>1</v>
      </c>
      <c r="P203" s="43">
        <v>1</v>
      </c>
      <c r="Q203" s="43">
        <v>1</v>
      </c>
      <c r="R203" s="43">
        <v>0.01</v>
      </c>
      <c r="Z203" s="43" t="e">
        <f>INDEX(Mets!$B$2:$O$565,MATCH(CONCATENATE($C203,"_EXT"),Mets!$B$2:$B$565,0),COLUMN()-25)</f>
        <v>#N/A</v>
      </c>
      <c r="AA203" s="43" t="e">
        <f>INDEX(Mets!$B$2:$O$565,MATCH(CONCATENATE($C203,"_EXT"),Mets!$B$2:$B$565,0),COLUMN()-21)</f>
        <v>#N/A</v>
      </c>
      <c r="AB203" s="43" t="e">
        <f>INDEX(Mets!$B$2:$O$565,MATCH(CONCATENATE($C203,"_EXT"),Mets!$B$2:$B$565,0),COLUMN()-21)</f>
        <v>#N/A</v>
      </c>
      <c r="AC203" s="43" t="e">
        <f>INDEX(Mets!$B$2:$O$565,MATCH(CONCATENATE($C203,"_EXT"),Mets!$B$2:$B$565,0),COLUMN()-21)</f>
        <v>#N/A</v>
      </c>
      <c r="AD203" s="43" t="e">
        <f>INDEX(Mets!$B$2:$O$565,MATCH(CONCATENATE($C203,"_EXT"),Mets!$B$2:$B$565,0),COLUMN()-21)</f>
        <v>#N/A</v>
      </c>
      <c r="AE203" s="43" t="e">
        <f>INDEX(Mets!$B$2:$O$565,MATCH(CONCATENATE($C203,"_EXT"),Mets!$B$2:$B$565,0),COLUMN()-21)</f>
        <v>#N/A</v>
      </c>
      <c r="AF203" s="43" t="e">
        <f>INDEX(Mets!$B$2:$O$565,MATCH(CONCATENATE($C203,"_EXT"),Mets!$B$2:$B$565,0),COLUMN()-21)</f>
        <v>#N/A</v>
      </c>
      <c r="AG203" s="43" t="e">
        <f>INDEX(Mets!$B$2:$O$565,MATCH(CONCATENATE($C203,"_EXT"),Mets!$B$2:$B$565,0),COLUMN()-21)</f>
        <v>#N/A</v>
      </c>
      <c r="AH203" s="43" t="e">
        <f>INDEX(Mets!$B$2:$O$565,MATCH(CONCATENATE($C203,"_EXT"),Mets!$B$2:$B$565,0),COLUMN()-21)</f>
        <v>#N/A</v>
      </c>
      <c r="AI203" s="43" t="e">
        <f>INDEX(Mets!$B$2:$O$565,MATCH(CONCATENATE($C203,"_EXT"),Mets!$B$2:$B$565,0),COLUMN()-21)</f>
        <v>#N/A</v>
      </c>
      <c r="AK203" s="43">
        <f t="shared" si="26"/>
        <v>0</v>
      </c>
      <c r="AL203" s="43" t="str">
        <f t="shared" si="27"/>
        <v>'L14' '0';</v>
      </c>
    </row>
    <row r="204" spans="1:38">
      <c r="A204" s="43" t="str">
        <f>Ls!A15</f>
        <v>L15</v>
      </c>
      <c r="B204" s="43" t="str">
        <f>Ls!B15</f>
        <v>1 nonanoyl-CoA_cyt + 1 malonyl-CoA_cyt + 2 NADH_cyt + 3 H+_cyt = 1 undecanoyl-CoA_cyt + 1 CO2_cyt + 1 CoA_cyt + 2 NAD_cyt + 1 H2O_cyt</v>
      </c>
      <c r="C204" s="43">
        <f>Ls!C15</f>
        <v>0</v>
      </c>
      <c r="D204" s="43">
        <f>Ls!D15</f>
        <v>0</v>
      </c>
      <c r="E204" s="43" t="str">
        <f>Ls!E15</f>
        <v>N</v>
      </c>
      <c r="G204" s="43" t="str">
        <f t="shared" si="28"/>
        <v>L15</v>
      </c>
      <c r="H204" s="43" t="str">
        <f t="shared" si="29"/>
        <v>1 nonanoyl-CoA_cyt + 1 malonyl-CoA_cyt + 2 NADH_cyt + 3 H+_cyt = 1 undecanoyl-CoA_cyt + 1 CO2_cyt + 1 CoA_cyt + 2 NAD_cyt + 1 H2O_cyt</v>
      </c>
      <c r="I204" s="43" t="s">
        <v>781</v>
      </c>
      <c r="J204" s="43" t="s">
        <v>782</v>
      </c>
      <c r="K204" s="43">
        <f t="shared" si="25"/>
        <v>0</v>
      </c>
      <c r="L204" s="43" t="s">
        <v>783</v>
      </c>
      <c r="M204" s="43">
        <v>0</v>
      </c>
      <c r="N204" s="43">
        <v>1</v>
      </c>
      <c r="O204" s="43">
        <v>1</v>
      </c>
      <c r="P204" s="43">
        <v>1</v>
      </c>
      <c r="Q204" s="43">
        <v>1</v>
      </c>
      <c r="R204" s="43">
        <v>0.01</v>
      </c>
      <c r="Z204" s="43" t="e">
        <f>INDEX(Mets!$B$2:$O$565,MATCH(CONCATENATE($C204,"_EXT"),Mets!$B$2:$B$565,0),COLUMN()-25)</f>
        <v>#N/A</v>
      </c>
      <c r="AA204" s="43" t="e">
        <f>INDEX(Mets!$B$2:$O$565,MATCH(CONCATENATE($C204,"_EXT"),Mets!$B$2:$B$565,0),COLUMN()-21)</f>
        <v>#N/A</v>
      </c>
      <c r="AB204" s="43" t="e">
        <f>INDEX(Mets!$B$2:$O$565,MATCH(CONCATENATE($C204,"_EXT"),Mets!$B$2:$B$565,0),COLUMN()-21)</f>
        <v>#N/A</v>
      </c>
      <c r="AC204" s="43" t="e">
        <f>INDEX(Mets!$B$2:$O$565,MATCH(CONCATENATE($C204,"_EXT"),Mets!$B$2:$B$565,0),COLUMN()-21)</f>
        <v>#N/A</v>
      </c>
      <c r="AD204" s="43" t="e">
        <f>INDEX(Mets!$B$2:$O$565,MATCH(CONCATENATE($C204,"_EXT"),Mets!$B$2:$B$565,0),COLUMN()-21)</f>
        <v>#N/A</v>
      </c>
      <c r="AE204" s="43" t="e">
        <f>INDEX(Mets!$B$2:$O$565,MATCH(CONCATENATE($C204,"_EXT"),Mets!$B$2:$B$565,0),COLUMN()-21)</f>
        <v>#N/A</v>
      </c>
      <c r="AF204" s="43" t="e">
        <f>INDEX(Mets!$B$2:$O$565,MATCH(CONCATENATE($C204,"_EXT"),Mets!$B$2:$B$565,0),COLUMN()-21)</f>
        <v>#N/A</v>
      </c>
      <c r="AG204" s="43" t="e">
        <f>INDEX(Mets!$B$2:$O$565,MATCH(CONCATENATE($C204,"_EXT"),Mets!$B$2:$B$565,0),COLUMN()-21)</f>
        <v>#N/A</v>
      </c>
      <c r="AH204" s="43" t="e">
        <f>INDEX(Mets!$B$2:$O$565,MATCH(CONCATENATE($C204,"_EXT"),Mets!$B$2:$B$565,0),COLUMN()-21)</f>
        <v>#N/A</v>
      </c>
      <c r="AI204" s="43" t="e">
        <f>INDEX(Mets!$B$2:$O$565,MATCH(CONCATENATE($C204,"_EXT"),Mets!$B$2:$B$565,0),COLUMN()-21)</f>
        <v>#N/A</v>
      </c>
      <c r="AK204" s="43">
        <f t="shared" si="26"/>
        <v>0</v>
      </c>
      <c r="AL204" s="43" t="str">
        <f t="shared" si="27"/>
        <v>'L15' '0';</v>
      </c>
    </row>
    <row r="205" spans="1:38" s="43" customFormat="1">
      <c r="A205" s="43" t="str">
        <f>Ls!A16</f>
        <v>L16</v>
      </c>
      <c r="B205" s="43" t="str">
        <f>Ls!B16</f>
        <v>1 undecanoyl-CoA_cyt + 1 malonyl-CoA_cyt + 2 NADH_cyt + 3 H+_cyt = 1 tridecanoyl-CoA_cyt + 1 CO2_cyt + 1 CoA_cyt + 2 NAD_cyt + 1 H2O_cyt</v>
      </c>
      <c r="C205" s="43">
        <f>Ls!C16</f>
        <v>0</v>
      </c>
      <c r="D205" s="43">
        <f>Ls!D16</f>
        <v>0</v>
      </c>
      <c r="E205" s="43" t="str">
        <f>Ls!E16</f>
        <v>N</v>
      </c>
      <c r="G205" s="43" t="str">
        <f t="shared" si="28"/>
        <v>L16</v>
      </c>
      <c r="H205" s="43" t="str">
        <f t="shared" si="29"/>
        <v>1 undecanoyl-CoA_cyt + 1 malonyl-CoA_cyt + 2 NADH_cyt + 3 H+_cyt = 1 tridecanoyl-CoA_cyt + 1 CO2_cyt + 1 CoA_cyt + 2 NAD_cyt + 1 H2O_cyt</v>
      </c>
      <c r="I205" s="43" t="s">
        <v>781</v>
      </c>
      <c r="J205" s="43" t="s">
        <v>782</v>
      </c>
      <c r="K205" s="43">
        <f>IF(EXACT(E205,"N"),0,"-Inf")</f>
        <v>0</v>
      </c>
      <c r="L205" s="43" t="s">
        <v>783</v>
      </c>
      <c r="M205" s="43">
        <v>0</v>
      </c>
      <c r="N205" s="43">
        <v>1</v>
      </c>
      <c r="O205" s="43">
        <v>1</v>
      </c>
      <c r="P205" s="43">
        <v>1</v>
      </c>
      <c r="Q205" s="43">
        <v>1</v>
      </c>
      <c r="R205" s="43">
        <v>0.01</v>
      </c>
      <c r="Z205" s="43" t="e">
        <f>INDEX(Mets!$B$2:$O$565,MATCH(CONCATENATE($C205,"_EXT"),Mets!$B$2:$B$565,0),COLUMN()-25)</f>
        <v>#N/A</v>
      </c>
      <c r="AA205" s="43" t="e">
        <f>INDEX(Mets!$B$2:$O$565,MATCH(CONCATENATE($C205,"_EXT"),Mets!$B$2:$B$565,0),COLUMN()-21)</f>
        <v>#N/A</v>
      </c>
      <c r="AB205" s="43" t="e">
        <f>INDEX(Mets!$B$2:$O$565,MATCH(CONCATENATE($C205,"_EXT"),Mets!$B$2:$B$565,0),COLUMN()-21)</f>
        <v>#N/A</v>
      </c>
      <c r="AC205" s="43" t="e">
        <f>INDEX(Mets!$B$2:$O$565,MATCH(CONCATENATE($C205,"_EXT"),Mets!$B$2:$B$565,0),COLUMN()-21)</f>
        <v>#N/A</v>
      </c>
      <c r="AD205" s="43" t="e">
        <f>INDEX(Mets!$B$2:$O$565,MATCH(CONCATENATE($C205,"_EXT"),Mets!$B$2:$B$565,0),COLUMN()-21)</f>
        <v>#N/A</v>
      </c>
      <c r="AE205" s="43" t="e">
        <f>INDEX(Mets!$B$2:$O$565,MATCH(CONCATENATE($C205,"_EXT"),Mets!$B$2:$B$565,0),COLUMN()-21)</f>
        <v>#N/A</v>
      </c>
      <c r="AF205" s="43" t="e">
        <f>INDEX(Mets!$B$2:$O$565,MATCH(CONCATENATE($C205,"_EXT"),Mets!$B$2:$B$565,0),COLUMN()-21)</f>
        <v>#N/A</v>
      </c>
      <c r="AG205" s="43" t="e">
        <f>INDEX(Mets!$B$2:$O$565,MATCH(CONCATENATE($C205,"_EXT"),Mets!$B$2:$B$565,0),COLUMN()-21)</f>
        <v>#N/A</v>
      </c>
      <c r="AH205" s="43" t="e">
        <f>INDEX(Mets!$B$2:$O$565,MATCH(CONCATENATE($C205,"_EXT"),Mets!$B$2:$B$565,0),COLUMN()-21)</f>
        <v>#N/A</v>
      </c>
      <c r="AI205" s="43" t="e">
        <f>INDEX(Mets!$B$2:$O$565,MATCH(CONCATENATE($C205,"_EXT"),Mets!$B$2:$B$565,0),COLUMN()-21)</f>
        <v>#N/A</v>
      </c>
      <c r="AK205" s="43">
        <f t="shared" si="26"/>
        <v>0</v>
      </c>
      <c r="AL205" s="43" t="str">
        <f t="shared" si="27"/>
        <v>'L16' '0';</v>
      </c>
    </row>
    <row r="206" spans="1:38" s="43" customFormat="1">
      <c r="A206" s="43" t="str">
        <f>Ls!A17</f>
        <v>L17</v>
      </c>
      <c r="B206" s="43" t="str">
        <f>Ls!B17</f>
        <v>1 tridecanoyl-CoA_cyt + 1 malonyl-CoA_cyt + 2 NADH_cyt + 3 H+_cyt = 1 pentadecanoyl-CoA_cyt + 1 CO2_cyt + 1 CoA_cyt + 2 NAD_cyt + 1 H2O_cyt</v>
      </c>
      <c r="C206" s="43">
        <f>Ls!C17</f>
        <v>0</v>
      </c>
      <c r="D206" s="43">
        <f>Ls!D17</f>
        <v>0</v>
      </c>
      <c r="E206" s="43" t="str">
        <f>Ls!E17</f>
        <v>N</v>
      </c>
      <c r="G206" s="43" t="str">
        <f t="shared" si="28"/>
        <v>L17</v>
      </c>
      <c r="H206" s="43" t="str">
        <f t="shared" si="29"/>
        <v>1 tridecanoyl-CoA_cyt + 1 malonyl-CoA_cyt + 2 NADH_cyt + 3 H+_cyt = 1 pentadecanoyl-CoA_cyt + 1 CO2_cyt + 1 CoA_cyt + 2 NAD_cyt + 1 H2O_cyt</v>
      </c>
      <c r="I206" s="43" t="s">
        <v>781</v>
      </c>
      <c r="J206" s="43" t="s">
        <v>782</v>
      </c>
      <c r="K206" s="43">
        <f>IF(EXACT(E206,"N"),0,"-Inf")</f>
        <v>0</v>
      </c>
      <c r="L206" s="43" t="s">
        <v>783</v>
      </c>
      <c r="M206" s="43">
        <v>0</v>
      </c>
      <c r="N206" s="43">
        <v>1</v>
      </c>
      <c r="O206" s="43">
        <v>1</v>
      </c>
      <c r="P206" s="43">
        <v>1</v>
      </c>
      <c r="Q206" s="43">
        <v>1</v>
      </c>
      <c r="R206" s="43">
        <v>0.01</v>
      </c>
      <c r="Z206" s="43" t="e">
        <f>INDEX(Mets!$B$2:$O$565,MATCH(CONCATENATE($C206,"_EXT"),Mets!$B$2:$B$565,0),COLUMN()-25)</f>
        <v>#N/A</v>
      </c>
      <c r="AA206" s="43" t="e">
        <f>INDEX(Mets!$B$2:$O$565,MATCH(CONCATENATE($C206,"_EXT"),Mets!$B$2:$B$565,0),COLUMN()-21)</f>
        <v>#N/A</v>
      </c>
      <c r="AB206" s="43" t="e">
        <f>INDEX(Mets!$B$2:$O$565,MATCH(CONCATENATE($C206,"_EXT"),Mets!$B$2:$B$565,0),COLUMN()-21)</f>
        <v>#N/A</v>
      </c>
      <c r="AC206" s="43" t="e">
        <f>INDEX(Mets!$B$2:$O$565,MATCH(CONCATENATE($C206,"_EXT"),Mets!$B$2:$B$565,0),COLUMN()-21)</f>
        <v>#N/A</v>
      </c>
      <c r="AD206" s="43" t="e">
        <f>INDEX(Mets!$B$2:$O$565,MATCH(CONCATENATE($C206,"_EXT"),Mets!$B$2:$B$565,0),COLUMN()-21)</f>
        <v>#N/A</v>
      </c>
      <c r="AE206" s="43" t="e">
        <f>INDEX(Mets!$B$2:$O$565,MATCH(CONCATENATE($C206,"_EXT"),Mets!$B$2:$B$565,0),COLUMN()-21)</f>
        <v>#N/A</v>
      </c>
      <c r="AF206" s="43" t="e">
        <f>INDEX(Mets!$B$2:$O$565,MATCH(CONCATENATE($C206,"_EXT"),Mets!$B$2:$B$565,0),COLUMN()-21)</f>
        <v>#N/A</v>
      </c>
      <c r="AG206" s="43" t="e">
        <f>INDEX(Mets!$B$2:$O$565,MATCH(CONCATENATE($C206,"_EXT"),Mets!$B$2:$B$565,0),COLUMN()-21)</f>
        <v>#N/A</v>
      </c>
      <c r="AH206" s="43" t="e">
        <f>INDEX(Mets!$B$2:$O$565,MATCH(CONCATENATE($C206,"_EXT"),Mets!$B$2:$B$565,0),COLUMN()-21)</f>
        <v>#N/A</v>
      </c>
      <c r="AI206" s="43" t="e">
        <f>INDEX(Mets!$B$2:$O$565,MATCH(CONCATENATE($C206,"_EXT"),Mets!$B$2:$B$565,0),COLUMN()-21)</f>
        <v>#N/A</v>
      </c>
      <c r="AK206" s="43">
        <f t="shared" si="26"/>
        <v>0</v>
      </c>
      <c r="AL206" s="43" t="str">
        <f t="shared" si="27"/>
        <v>'L17' '0';</v>
      </c>
    </row>
    <row r="207" spans="1:38" s="43" customFormat="1">
      <c r="A207" s="43" t="str">
        <f>Ls!A18</f>
        <v>L18</v>
      </c>
      <c r="B207" s="43" t="str">
        <f>Ls!B18</f>
        <v>1 pentadecanoyl-CoA_cyt + 1 malonyl-CoA_cyt + 2 NADH_cyt + 3 H+_cyt = 1 heptadecanoyl-CoA_cyt + 1 CO2_cyt + 1 CoA_cyt + 2 NAD_cyt + 1 H2O_cyt</v>
      </c>
      <c r="C207" s="43">
        <f>Ls!C18</f>
        <v>0</v>
      </c>
      <c r="D207" s="43">
        <f>Ls!D18</f>
        <v>0</v>
      </c>
      <c r="E207" s="43" t="str">
        <f>Ls!E18</f>
        <v>N</v>
      </c>
      <c r="G207" s="43" t="str">
        <f t="shared" si="28"/>
        <v>L18</v>
      </c>
      <c r="H207" s="43" t="str">
        <f t="shared" si="29"/>
        <v>1 pentadecanoyl-CoA_cyt + 1 malonyl-CoA_cyt + 2 NADH_cyt + 3 H+_cyt = 1 heptadecanoyl-CoA_cyt + 1 CO2_cyt + 1 CoA_cyt + 2 NAD_cyt + 1 H2O_cyt</v>
      </c>
      <c r="I207" s="43" t="s">
        <v>781</v>
      </c>
      <c r="J207" s="43" t="s">
        <v>782</v>
      </c>
      <c r="K207" s="43">
        <f>IF(EXACT(E207,"N"),0,"-Inf")</f>
        <v>0</v>
      </c>
      <c r="L207" s="43" t="s">
        <v>783</v>
      </c>
      <c r="M207" s="43">
        <v>0</v>
      </c>
      <c r="N207" s="43">
        <v>1</v>
      </c>
      <c r="O207" s="43">
        <v>1</v>
      </c>
      <c r="P207" s="43">
        <v>1</v>
      </c>
      <c r="Q207" s="43">
        <v>1</v>
      </c>
      <c r="R207" s="43">
        <v>0.01</v>
      </c>
      <c r="Z207" s="43" t="e">
        <f>INDEX(Mets!$B$2:$O$565,MATCH(CONCATENATE($C207,"_EXT"),Mets!$B$2:$B$565,0),COLUMN()-25)</f>
        <v>#N/A</v>
      </c>
      <c r="AA207" s="43" t="e">
        <f>INDEX(Mets!$B$2:$O$565,MATCH(CONCATENATE($C207,"_EXT"),Mets!$B$2:$B$565,0),COLUMN()-21)</f>
        <v>#N/A</v>
      </c>
      <c r="AB207" s="43" t="e">
        <f>INDEX(Mets!$B$2:$O$565,MATCH(CONCATENATE($C207,"_EXT"),Mets!$B$2:$B$565,0),COLUMN()-21)</f>
        <v>#N/A</v>
      </c>
      <c r="AC207" s="43" t="e">
        <f>INDEX(Mets!$B$2:$O$565,MATCH(CONCATENATE($C207,"_EXT"),Mets!$B$2:$B$565,0),COLUMN()-21)</f>
        <v>#N/A</v>
      </c>
      <c r="AD207" s="43" t="e">
        <f>INDEX(Mets!$B$2:$O$565,MATCH(CONCATENATE($C207,"_EXT"),Mets!$B$2:$B$565,0),COLUMN()-21)</f>
        <v>#N/A</v>
      </c>
      <c r="AE207" s="43" t="e">
        <f>INDEX(Mets!$B$2:$O$565,MATCH(CONCATENATE($C207,"_EXT"),Mets!$B$2:$B$565,0),COLUMN()-21)</f>
        <v>#N/A</v>
      </c>
      <c r="AF207" s="43" t="e">
        <f>INDEX(Mets!$B$2:$O$565,MATCH(CONCATENATE($C207,"_EXT"),Mets!$B$2:$B$565,0),COLUMN()-21)</f>
        <v>#N/A</v>
      </c>
      <c r="AG207" s="43" t="e">
        <f>INDEX(Mets!$B$2:$O$565,MATCH(CONCATENATE($C207,"_EXT"),Mets!$B$2:$B$565,0),COLUMN()-21)</f>
        <v>#N/A</v>
      </c>
      <c r="AH207" s="43" t="e">
        <f>INDEX(Mets!$B$2:$O$565,MATCH(CONCATENATE($C207,"_EXT"),Mets!$B$2:$B$565,0),COLUMN()-21)</f>
        <v>#N/A</v>
      </c>
      <c r="AI207" s="43" t="e">
        <f>INDEX(Mets!$B$2:$O$565,MATCH(CONCATENATE($C207,"_EXT"),Mets!$B$2:$B$565,0),COLUMN()-21)</f>
        <v>#N/A</v>
      </c>
      <c r="AK207" s="43">
        <f t="shared" si="26"/>
        <v>0</v>
      </c>
      <c r="AL207" s="43" t="str">
        <f t="shared" si="27"/>
        <v>'L18' '0';</v>
      </c>
    </row>
    <row r="208" spans="1:38">
      <c r="A208" s="43" t="str">
        <f>Ls!A20</f>
        <v>L20</v>
      </c>
      <c r="B208" s="43" t="str">
        <f>Ls!B20</f>
        <v>1 hexadecanoyl-CoA_cyt + 1 malonyl-CoA_cyt + 2 NADH_cyt + 3 H+_cyt = 1 octadecanoyl-CoA_cyt + 1 CO2_cyt + 1 CoA_cyt + 2 NAD_cyt + 1 H2O_cyt</v>
      </c>
      <c r="C208" s="43" t="str">
        <f>Ls!C20</f>
        <v>a holo-[acyl-carrier protein]_cyt + malonyl-CoA ↔ a malonyl-[acp]_cyt + coenzyme A</v>
      </c>
      <c r="D208" s="43" t="str">
        <f>Ls!D20</f>
        <v>fabD; [acyl-carrier-protein] S-malonyltransferase [EC:2.3.1.39]</v>
      </c>
      <c r="E208" s="43" t="str">
        <f>Ls!E20</f>
        <v>N</v>
      </c>
      <c r="G208" s="43" t="str">
        <f t="shared" si="28"/>
        <v>L20</v>
      </c>
      <c r="H208" s="43" t="str">
        <f t="shared" si="29"/>
        <v>1 hexadecanoyl-CoA_cyt + 1 malonyl-CoA_cyt + 2 NADH_cyt + 3 H+_cyt = 1 octadecanoyl-CoA_cyt + 1 CO2_cyt + 1 CoA_cyt + 2 NAD_cyt + 1 H2O_cyt</v>
      </c>
      <c r="I208" s="43" t="s">
        <v>781</v>
      </c>
      <c r="J208" s="43" t="s">
        <v>782</v>
      </c>
      <c r="K208" s="43">
        <f t="shared" si="25"/>
        <v>0</v>
      </c>
      <c r="L208" s="43" t="s">
        <v>783</v>
      </c>
      <c r="M208" s="43">
        <v>0</v>
      </c>
      <c r="N208" s="43">
        <v>1</v>
      </c>
      <c r="O208" s="43">
        <v>1</v>
      </c>
      <c r="P208" s="43">
        <v>1</v>
      </c>
      <c r="Q208" s="43">
        <v>1</v>
      </c>
      <c r="R208" s="43">
        <v>0.01</v>
      </c>
      <c r="Z208" s="43" t="e">
        <f>INDEX(Mets!$B$2:$O$565,MATCH(CONCATENATE($C208,"_EXT"),Mets!$B$2:$B$565,0),COLUMN()-25)</f>
        <v>#N/A</v>
      </c>
      <c r="AA208" s="43" t="e">
        <f>INDEX(Mets!$B$2:$O$565,MATCH(CONCATENATE($C208,"_EXT"),Mets!$B$2:$B$565,0),COLUMN()-21)</f>
        <v>#N/A</v>
      </c>
      <c r="AB208" s="43" t="e">
        <f>INDEX(Mets!$B$2:$O$565,MATCH(CONCATENATE($C208,"_EXT"),Mets!$B$2:$B$565,0),COLUMN()-21)</f>
        <v>#N/A</v>
      </c>
      <c r="AC208" s="43" t="e">
        <f>INDEX(Mets!$B$2:$O$565,MATCH(CONCATENATE($C208,"_EXT"),Mets!$B$2:$B$565,0),COLUMN()-21)</f>
        <v>#N/A</v>
      </c>
      <c r="AD208" s="43" t="e">
        <f>INDEX(Mets!$B$2:$O$565,MATCH(CONCATENATE($C208,"_EXT"),Mets!$B$2:$B$565,0),COLUMN()-21)</f>
        <v>#N/A</v>
      </c>
      <c r="AE208" s="43" t="e">
        <f>INDEX(Mets!$B$2:$O$565,MATCH(CONCATENATE($C208,"_EXT"),Mets!$B$2:$B$565,0),COLUMN()-21)</f>
        <v>#N/A</v>
      </c>
      <c r="AF208" s="43" t="e">
        <f>INDEX(Mets!$B$2:$O$565,MATCH(CONCATENATE($C208,"_EXT"),Mets!$B$2:$B$565,0),COLUMN()-21)</f>
        <v>#N/A</v>
      </c>
      <c r="AG208" s="43" t="e">
        <f>INDEX(Mets!$B$2:$O$565,MATCH(CONCATENATE($C208,"_EXT"),Mets!$B$2:$B$565,0),COLUMN()-21)</f>
        <v>#N/A</v>
      </c>
      <c r="AH208" s="43" t="e">
        <f>INDEX(Mets!$B$2:$O$565,MATCH(CONCATENATE($C208,"_EXT"),Mets!$B$2:$B$565,0),COLUMN()-21)</f>
        <v>#N/A</v>
      </c>
      <c r="AI208" s="43" t="e">
        <f>INDEX(Mets!$B$2:$O$565,MATCH(CONCATENATE($C208,"_EXT"),Mets!$B$2:$B$565,0),COLUMN()-21)</f>
        <v>#N/A</v>
      </c>
      <c r="AK208" s="43">
        <f t="shared" si="26"/>
        <v>0</v>
      </c>
      <c r="AL208" s="43" t="str">
        <f t="shared" si="27"/>
        <v>'L20' '0';</v>
      </c>
    </row>
    <row r="209" spans="1:39">
      <c r="A209" s="43" t="str">
        <f>Ls!A34</f>
        <v>L34</v>
      </c>
      <c r="B209" s="43" t="str">
        <f>Ls!B34</f>
        <v>1 glycerol_cyt + 1 NAD_cyt = 1 dihydroxyacetone_cyt + 1 NADH_cyt + 1 H+_cyt</v>
      </c>
      <c r="C209" s="43" t="str">
        <f>Ls!C34</f>
        <v>glycerol_cyt + NAD ↔ dihydroxyacetone_cyt + NADH_cyt + H+</v>
      </c>
      <c r="D209" s="43" t="str">
        <f>Ls!D34</f>
        <v>gldA; glycerol dehydrogenase</v>
      </c>
      <c r="E209" s="43" t="str">
        <f>Ls!E34</f>
        <v>Y</v>
      </c>
      <c r="G209" s="43" t="str">
        <f t="shared" si="28"/>
        <v>L34</v>
      </c>
      <c r="H209" s="43" t="str">
        <f t="shared" si="29"/>
        <v>1 glycerol_cyt + 1 NAD_cyt = 1 dihydroxyacetone_cyt + 1 NADH_cyt + 1 H+_cyt</v>
      </c>
      <c r="I209" s="43" t="s">
        <v>781</v>
      </c>
      <c r="J209" s="43" t="s">
        <v>782</v>
      </c>
      <c r="K209" s="43" t="str">
        <f t="shared" si="25"/>
        <v>-Inf</v>
      </c>
      <c r="L209" s="43" t="s">
        <v>783</v>
      </c>
      <c r="M209" s="43">
        <v>0</v>
      </c>
      <c r="N209" s="43">
        <v>1</v>
      </c>
      <c r="O209" s="43">
        <v>1</v>
      </c>
      <c r="P209" s="43">
        <v>1</v>
      </c>
      <c r="Q209" s="43">
        <v>1</v>
      </c>
      <c r="R209" s="43">
        <v>0.01</v>
      </c>
      <c r="Z209" s="43" t="e">
        <f>INDEX(Mets!$B$2:$O$565,MATCH(CONCATENATE($C209,"_EXT"),Mets!$B$2:$B$565,0),COLUMN()-25)</f>
        <v>#N/A</v>
      </c>
      <c r="AA209" s="43" t="e">
        <f>INDEX(Mets!$B$2:$O$565,MATCH(CONCATENATE($C209,"_EXT"),Mets!$B$2:$B$565,0),COLUMN()-21)</f>
        <v>#N/A</v>
      </c>
      <c r="AB209" s="43" t="e">
        <f>INDEX(Mets!$B$2:$O$565,MATCH(CONCATENATE($C209,"_EXT"),Mets!$B$2:$B$565,0),COLUMN()-21)</f>
        <v>#N/A</v>
      </c>
      <c r="AC209" s="43" t="e">
        <f>INDEX(Mets!$B$2:$O$565,MATCH(CONCATENATE($C209,"_EXT"),Mets!$B$2:$B$565,0),COLUMN()-21)</f>
        <v>#N/A</v>
      </c>
      <c r="AD209" s="43" t="e">
        <f>INDEX(Mets!$B$2:$O$565,MATCH(CONCATENATE($C209,"_EXT"),Mets!$B$2:$B$565,0),COLUMN()-21)</f>
        <v>#N/A</v>
      </c>
      <c r="AE209" s="43" t="e">
        <f>INDEX(Mets!$B$2:$O$565,MATCH(CONCATENATE($C209,"_EXT"),Mets!$B$2:$B$565,0),COLUMN()-21)</f>
        <v>#N/A</v>
      </c>
      <c r="AF209" s="43" t="e">
        <f>INDEX(Mets!$B$2:$O$565,MATCH(CONCATENATE($C209,"_EXT"),Mets!$B$2:$B$565,0),COLUMN()-21)</f>
        <v>#N/A</v>
      </c>
      <c r="AG209" s="43" t="e">
        <f>INDEX(Mets!$B$2:$O$565,MATCH(CONCATENATE($C209,"_EXT"),Mets!$B$2:$B$565,0),COLUMN()-21)</f>
        <v>#N/A</v>
      </c>
      <c r="AH209" s="43" t="e">
        <f>INDEX(Mets!$B$2:$O$565,MATCH(CONCATENATE($C209,"_EXT"),Mets!$B$2:$B$565,0),COLUMN()-21)</f>
        <v>#N/A</v>
      </c>
      <c r="AI209" s="43" t="e">
        <f>INDEX(Mets!$B$2:$O$565,MATCH(CONCATENATE($C209,"_EXT"),Mets!$B$2:$B$565,0),COLUMN()-21)</f>
        <v>#N/A</v>
      </c>
      <c r="AK209" s="43">
        <f t="shared" si="26"/>
        <v>0</v>
      </c>
      <c r="AL209" s="43" t="str">
        <f t="shared" si="27"/>
        <v>'L34' '0';</v>
      </c>
    </row>
    <row r="210" spans="1:39">
      <c r="A210" s="43" t="str">
        <f>Ls!A36</f>
        <v>L36</v>
      </c>
      <c r="B210" s="43" t="str">
        <f>Ls!B36</f>
        <v>1 dihydroxyacetone_cyt + 1 ATP_cyt = 1 dihydroxyacetone_phosphate_cyt + 1 ADP_cyt + 1 H+_cyt</v>
      </c>
      <c r="C210" s="43" t="str">
        <f>Ls!C36</f>
        <v>dihydroxyacetone_cyt + ATP → dihydroxyacetone phosphate_cyt + ADP_cyt + H+</v>
      </c>
      <c r="D210" s="43" t="str">
        <f>Ls!D36</f>
        <v>DAK1, DAK2; dihydroxyacetone kinase</v>
      </c>
      <c r="E210" s="43" t="str">
        <f>Ls!E36</f>
        <v>Y</v>
      </c>
      <c r="G210" s="43" t="str">
        <f t="shared" si="28"/>
        <v>L36</v>
      </c>
      <c r="H210" s="43" t="str">
        <f t="shared" si="29"/>
        <v>1 dihydroxyacetone_cyt + 1 ATP_cyt = 1 dihydroxyacetone_phosphate_cyt + 1 ADP_cyt + 1 H+_cyt</v>
      </c>
      <c r="I210" s="43" t="s">
        <v>781</v>
      </c>
      <c r="J210" s="43" t="s">
        <v>782</v>
      </c>
      <c r="K210" s="43" t="str">
        <f t="shared" si="25"/>
        <v>-Inf</v>
      </c>
      <c r="L210" s="43" t="s">
        <v>783</v>
      </c>
      <c r="M210" s="43">
        <v>0</v>
      </c>
      <c r="N210" s="43">
        <v>1</v>
      </c>
      <c r="O210" s="43">
        <v>1</v>
      </c>
      <c r="P210" s="43">
        <v>1</v>
      </c>
      <c r="Q210" s="43">
        <v>1</v>
      </c>
      <c r="R210" s="43">
        <v>0.01</v>
      </c>
      <c r="Z210" s="43" t="e">
        <f>INDEX(Mets!$B$2:$O$565,MATCH(CONCATENATE($C210,"_EXT"),Mets!$B$2:$B$565,0),COLUMN()-25)</f>
        <v>#N/A</v>
      </c>
      <c r="AA210" s="43" t="e">
        <f>INDEX(Mets!$B$2:$O$565,MATCH(CONCATENATE($C210,"_EXT"),Mets!$B$2:$B$565,0),COLUMN()-21)</f>
        <v>#N/A</v>
      </c>
      <c r="AB210" s="43" t="e">
        <f>INDEX(Mets!$B$2:$O$565,MATCH(CONCATENATE($C210,"_EXT"),Mets!$B$2:$B$565,0),COLUMN()-21)</f>
        <v>#N/A</v>
      </c>
      <c r="AC210" s="43" t="e">
        <f>INDEX(Mets!$B$2:$O$565,MATCH(CONCATENATE($C210,"_EXT"),Mets!$B$2:$B$565,0),COLUMN()-21)</f>
        <v>#N/A</v>
      </c>
      <c r="AD210" s="43" t="e">
        <f>INDEX(Mets!$B$2:$O$565,MATCH(CONCATENATE($C210,"_EXT"),Mets!$B$2:$B$565,0),COLUMN()-21)</f>
        <v>#N/A</v>
      </c>
      <c r="AE210" s="43" t="e">
        <f>INDEX(Mets!$B$2:$O$565,MATCH(CONCATENATE($C210,"_EXT"),Mets!$B$2:$B$565,0),COLUMN()-21)</f>
        <v>#N/A</v>
      </c>
      <c r="AF210" s="43" t="e">
        <f>INDEX(Mets!$B$2:$O$565,MATCH(CONCATENATE($C210,"_EXT"),Mets!$B$2:$B$565,0),COLUMN()-21)</f>
        <v>#N/A</v>
      </c>
      <c r="AG210" s="43" t="e">
        <f>INDEX(Mets!$B$2:$O$565,MATCH(CONCATENATE($C210,"_EXT"),Mets!$B$2:$B$565,0),COLUMN()-21)</f>
        <v>#N/A</v>
      </c>
      <c r="AH210" s="43" t="e">
        <f>INDEX(Mets!$B$2:$O$565,MATCH(CONCATENATE($C210,"_EXT"),Mets!$B$2:$B$565,0),COLUMN()-21)</f>
        <v>#N/A</v>
      </c>
      <c r="AI210" s="43" t="e">
        <f>INDEX(Mets!$B$2:$O$565,MATCH(CONCATENATE($C210,"_EXT"),Mets!$B$2:$B$565,0),COLUMN()-21)</f>
        <v>#N/A</v>
      </c>
      <c r="AK210" s="43">
        <f t="shared" si="26"/>
        <v>0</v>
      </c>
      <c r="AL210" s="43" t="str">
        <f t="shared" si="27"/>
        <v>'L36' '0';</v>
      </c>
    </row>
    <row r="211" spans="1:39">
      <c r="A211" s="43" t="str">
        <f>Ls!A38</f>
        <v>L38</v>
      </c>
      <c r="B211" s="43" t="str">
        <f>Ls!B38</f>
        <v>1 glycerol_cyt + 1 ATP_cyt = 1 glycerol-3-phosphate_cyt + 1 ADP_cyt + 1 H+_cyt</v>
      </c>
      <c r="C211" s="43" t="str">
        <f>Ls!C38</f>
        <v>glycerol_cyt + ATP ↔ sn-glycerol-3-phosphate_cyt + ADP_cyt + H+</v>
      </c>
      <c r="D211" s="43" t="str">
        <f>Ls!D38</f>
        <v>glpK; glycerol kinase</v>
      </c>
      <c r="E211" s="43" t="str">
        <f>Ls!E38</f>
        <v>Y</v>
      </c>
      <c r="G211" s="43" t="str">
        <f t="shared" si="28"/>
        <v>L38</v>
      </c>
      <c r="H211" s="43" t="str">
        <f t="shared" si="29"/>
        <v>1 glycerol_cyt + 1 ATP_cyt = 1 glycerol-3-phosphate_cyt + 1 ADP_cyt + 1 H+_cyt</v>
      </c>
      <c r="I211" s="43" t="s">
        <v>781</v>
      </c>
      <c r="J211" s="43" t="s">
        <v>782</v>
      </c>
      <c r="K211" s="43" t="str">
        <f t="shared" si="25"/>
        <v>-Inf</v>
      </c>
      <c r="L211" s="43" t="s">
        <v>783</v>
      </c>
      <c r="M211" s="43">
        <v>0</v>
      </c>
      <c r="N211" s="43">
        <v>1</v>
      </c>
      <c r="O211" s="43">
        <v>1</v>
      </c>
      <c r="P211" s="43">
        <v>1</v>
      </c>
      <c r="Q211" s="43">
        <v>1</v>
      </c>
      <c r="R211" s="43">
        <v>0.01</v>
      </c>
      <c r="Z211" s="43" t="e">
        <f>INDEX(Mets!$B$2:$O$565,MATCH(CONCATENATE($C211,"_EXT"),Mets!$B$2:$B$565,0),COLUMN()-25)</f>
        <v>#N/A</v>
      </c>
      <c r="AA211" s="43" t="e">
        <f>INDEX(Mets!$B$2:$O$565,MATCH(CONCATENATE($C211,"_EXT"),Mets!$B$2:$B$565,0),COLUMN()-21)</f>
        <v>#N/A</v>
      </c>
      <c r="AB211" s="43" t="e">
        <f>INDEX(Mets!$B$2:$O$565,MATCH(CONCATENATE($C211,"_EXT"),Mets!$B$2:$B$565,0),COLUMN()-21)</f>
        <v>#N/A</v>
      </c>
      <c r="AC211" s="43" t="e">
        <f>INDEX(Mets!$B$2:$O$565,MATCH(CONCATENATE($C211,"_EXT"),Mets!$B$2:$B$565,0),COLUMN()-21)</f>
        <v>#N/A</v>
      </c>
      <c r="AD211" s="43" t="e">
        <f>INDEX(Mets!$B$2:$O$565,MATCH(CONCATENATE($C211,"_EXT"),Mets!$B$2:$B$565,0),COLUMN()-21)</f>
        <v>#N/A</v>
      </c>
      <c r="AE211" s="43" t="e">
        <f>INDEX(Mets!$B$2:$O$565,MATCH(CONCATENATE($C211,"_EXT"),Mets!$B$2:$B$565,0),COLUMN()-21)</f>
        <v>#N/A</v>
      </c>
      <c r="AF211" s="43" t="e">
        <f>INDEX(Mets!$B$2:$O$565,MATCH(CONCATENATE($C211,"_EXT"),Mets!$B$2:$B$565,0),COLUMN()-21)</f>
        <v>#N/A</v>
      </c>
      <c r="AG211" s="43" t="e">
        <f>INDEX(Mets!$B$2:$O$565,MATCH(CONCATENATE($C211,"_EXT"),Mets!$B$2:$B$565,0),COLUMN()-21)</f>
        <v>#N/A</v>
      </c>
      <c r="AH211" s="43" t="e">
        <f>INDEX(Mets!$B$2:$O$565,MATCH(CONCATENATE($C211,"_EXT"),Mets!$B$2:$B$565,0),COLUMN()-21)</f>
        <v>#N/A</v>
      </c>
      <c r="AI211" s="43" t="e">
        <f>INDEX(Mets!$B$2:$O$565,MATCH(CONCATENATE($C211,"_EXT"),Mets!$B$2:$B$565,0),COLUMN()-21)</f>
        <v>#N/A</v>
      </c>
      <c r="AK211" s="43">
        <f t="shared" si="26"/>
        <v>0</v>
      </c>
      <c r="AL211" s="43" t="str">
        <f t="shared" si="27"/>
        <v>'L38' '0';</v>
      </c>
    </row>
    <row r="212" spans="1:39">
      <c r="A212" s="43" t="str">
        <f>Ls!A41</f>
        <v>L41</v>
      </c>
      <c r="B212" s="43" t="str">
        <f>Ls!B41</f>
        <v>1 glycerol-3-phosphate_cyt + 0.4 hexadecanoyl-CoA_cyt + 1.6 linoleoyl-CoA_cyt = 2 CoA_cyt + 1 Diacylglyceride_cyt</v>
      </c>
      <c r="C212" s="43" t="str">
        <f>Ls!C41</f>
        <v>1 glycerol-3-phosphate_cyt + 0.4 hexadecanoyl-CoA_cyt + 1.6 octadecanoyl-CoA = 2 CoA_cyt + 1 Diacylglyceride</v>
      </c>
      <c r="D212" s="43" t="str">
        <f>Ls!D41</f>
        <v>glycerol-3-phosphate O-acyltransferase 1/2</v>
      </c>
      <c r="E212" s="43" t="str">
        <f>Ls!E41</f>
        <v>Y</v>
      </c>
      <c r="G212" s="43" t="str">
        <f t="shared" si="28"/>
        <v>L41</v>
      </c>
      <c r="H212" s="43" t="str">
        <f t="shared" si="29"/>
        <v>1 glycerol-3-phosphate_cyt + 0.4 hexadecanoyl-CoA_cyt + 1.6 linoleoyl-CoA_cyt = 2 CoA_cyt + 1 Diacylglyceride_cyt</v>
      </c>
      <c r="I212" s="43" t="s">
        <v>781</v>
      </c>
      <c r="J212" s="43" t="s">
        <v>782</v>
      </c>
      <c r="K212" s="43" t="str">
        <f t="shared" si="25"/>
        <v>-Inf</v>
      </c>
      <c r="L212" s="43" t="s">
        <v>783</v>
      </c>
      <c r="M212" s="43">
        <v>0</v>
      </c>
      <c r="N212" s="43">
        <v>1</v>
      </c>
      <c r="O212" s="43">
        <v>1</v>
      </c>
      <c r="P212" s="43">
        <v>1</v>
      </c>
      <c r="Q212" s="43">
        <v>1</v>
      </c>
      <c r="R212" s="43">
        <v>0.01</v>
      </c>
      <c r="Z212" s="43" t="e">
        <f>INDEX(Mets!$B$2:$O$565,MATCH(CONCATENATE($C212,"_EXT"),Mets!$B$2:$B$565,0),COLUMN()-25)</f>
        <v>#N/A</v>
      </c>
      <c r="AA212" s="43" t="e">
        <f>INDEX(Mets!$B$2:$O$565,MATCH(CONCATENATE($C212,"_EXT"),Mets!$B$2:$B$565,0),COLUMN()-21)</f>
        <v>#N/A</v>
      </c>
      <c r="AB212" s="43" t="e">
        <f>INDEX(Mets!$B$2:$O$565,MATCH(CONCATENATE($C212,"_EXT"),Mets!$B$2:$B$565,0),COLUMN()-21)</f>
        <v>#N/A</v>
      </c>
      <c r="AC212" s="43" t="e">
        <f>INDEX(Mets!$B$2:$O$565,MATCH(CONCATENATE($C212,"_EXT"),Mets!$B$2:$B$565,0),COLUMN()-21)</f>
        <v>#N/A</v>
      </c>
      <c r="AD212" s="43" t="e">
        <f>INDEX(Mets!$B$2:$O$565,MATCH(CONCATENATE($C212,"_EXT"),Mets!$B$2:$B$565,0),COLUMN()-21)</f>
        <v>#N/A</v>
      </c>
      <c r="AE212" s="43" t="e">
        <f>INDEX(Mets!$B$2:$O$565,MATCH(CONCATENATE($C212,"_EXT"),Mets!$B$2:$B$565,0),COLUMN()-21)</f>
        <v>#N/A</v>
      </c>
      <c r="AF212" s="43" t="e">
        <f>INDEX(Mets!$B$2:$O$565,MATCH(CONCATENATE($C212,"_EXT"),Mets!$B$2:$B$565,0),COLUMN()-21)</f>
        <v>#N/A</v>
      </c>
      <c r="AG212" s="43" t="e">
        <f>INDEX(Mets!$B$2:$O$565,MATCH(CONCATENATE($C212,"_EXT"),Mets!$B$2:$B$565,0),COLUMN()-21)</f>
        <v>#N/A</v>
      </c>
      <c r="AH212" s="43" t="e">
        <f>INDEX(Mets!$B$2:$O$565,MATCH(CONCATENATE($C212,"_EXT"),Mets!$B$2:$B$565,0),COLUMN()-21)</f>
        <v>#N/A</v>
      </c>
      <c r="AI212" s="43" t="e">
        <f>INDEX(Mets!$B$2:$O$565,MATCH(CONCATENATE($C212,"_EXT"),Mets!$B$2:$B$565,0),COLUMN()-21)</f>
        <v>#N/A</v>
      </c>
      <c r="AK212" s="43">
        <f t="shared" si="26"/>
        <v>0</v>
      </c>
      <c r="AL212" s="43" t="str">
        <f t="shared" si="27"/>
        <v>'L41' '0';</v>
      </c>
      <c r="AM212" s="3"/>
    </row>
    <row r="213" spans="1:39">
      <c r="A213" s="43" t="str">
        <f>Ls!A44</f>
        <v>L44</v>
      </c>
      <c r="B213" s="43" t="str">
        <f>Ls!B44</f>
        <v>2 Cytb5Red_cyt + octadecanoyl-CoA_cyt + oxygen_cyt + 2 H+_cyt = 2 Cytb5Ox_cyt + oleoyl-CoA_cyt + 2 H2O_cyt</v>
      </c>
      <c r="C213" s="43" t="str">
        <f>Ls!C44</f>
        <v>2 a ferrocytochrome b5_cyt + stearoyl-CoA_cyt + oxygen_cyt + 2 H+ -&gt; 2 a ferricytochrome b5_cyt + oleoyl-CoA_cyt + 2 H2O</v>
      </c>
      <c r="D213" s="43" t="str">
        <f>Ls!D44</f>
        <v>stearoyl-CoA desaturase (delta-9 desaturase)</v>
      </c>
      <c r="E213" s="43" t="str">
        <f>Ls!E44</f>
        <v>N</v>
      </c>
      <c r="G213" s="43" t="str">
        <f t="shared" si="28"/>
        <v>L44</v>
      </c>
      <c r="H213" s="43" t="str">
        <f t="shared" si="29"/>
        <v>2 Cytb5Red_cyt + octadecanoyl-CoA_cyt + oxygen_cyt + 2 H+_cyt = 2 Cytb5Ox_cyt + oleoyl-CoA_cyt + 2 H2O_cyt</v>
      </c>
      <c r="I213" s="43" t="s">
        <v>781</v>
      </c>
      <c r="J213" s="43" t="s">
        <v>782</v>
      </c>
      <c r="K213" s="43">
        <f t="shared" si="25"/>
        <v>0</v>
      </c>
      <c r="L213" s="43" t="s">
        <v>783</v>
      </c>
      <c r="M213" s="43">
        <v>0</v>
      </c>
      <c r="N213" s="43">
        <v>1</v>
      </c>
      <c r="O213" s="43">
        <v>1</v>
      </c>
      <c r="P213" s="43">
        <v>1</v>
      </c>
      <c r="Q213" s="43">
        <v>1</v>
      </c>
      <c r="R213" s="43">
        <v>0.01</v>
      </c>
      <c r="Z213" s="43" t="e">
        <f>INDEX(Mets!$B$2:$O$565,MATCH(CONCATENATE($C213,"_EXT"),Mets!$B$2:$B$565,0),COLUMN()-25)</f>
        <v>#N/A</v>
      </c>
      <c r="AA213" s="43" t="e">
        <f>INDEX(Mets!$B$2:$O$565,MATCH(CONCATENATE($C213,"_EXT"),Mets!$B$2:$B$565,0),COLUMN()-21)</f>
        <v>#N/A</v>
      </c>
      <c r="AB213" s="43" t="e">
        <f>INDEX(Mets!$B$2:$O$565,MATCH(CONCATENATE($C213,"_EXT"),Mets!$B$2:$B$565,0),COLUMN()-21)</f>
        <v>#N/A</v>
      </c>
      <c r="AC213" s="43" t="e">
        <f>INDEX(Mets!$B$2:$O$565,MATCH(CONCATENATE($C213,"_EXT"),Mets!$B$2:$B$565,0),COLUMN()-21)</f>
        <v>#N/A</v>
      </c>
      <c r="AD213" s="43" t="e">
        <f>INDEX(Mets!$B$2:$O$565,MATCH(CONCATENATE($C213,"_EXT"),Mets!$B$2:$B$565,0),COLUMN()-21)</f>
        <v>#N/A</v>
      </c>
      <c r="AE213" s="43" t="e">
        <f>INDEX(Mets!$B$2:$O$565,MATCH(CONCATENATE($C213,"_EXT"),Mets!$B$2:$B$565,0),COLUMN()-21)</f>
        <v>#N/A</v>
      </c>
      <c r="AF213" s="43" t="e">
        <f>INDEX(Mets!$B$2:$O$565,MATCH(CONCATENATE($C213,"_EXT"),Mets!$B$2:$B$565,0),COLUMN()-21)</f>
        <v>#N/A</v>
      </c>
      <c r="AG213" s="43" t="e">
        <f>INDEX(Mets!$B$2:$O$565,MATCH(CONCATENATE($C213,"_EXT"),Mets!$B$2:$B$565,0),COLUMN()-21)</f>
        <v>#N/A</v>
      </c>
      <c r="AH213" s="43" t="e">
        <f>INDEX(Mets!$B$2:$O$565,MATCH(CONCATENATE($C213,"_EXT"),Mets!$B$2:$B$565,0),COLUMN()-21)</f>
        <v>#N/A</v>
      </c>
      <c r="AI213" s="43" t="e">
        <f>INDEX(Mets!$B$2:$O$565,MATCH(CONCATENATE($C213,"_EXT"),Mets!$B$2:$B$565,0),COLUMN()-21)</f>
        <v>#N/A</v>
      </c>
      <c r="AK213" s="43">
        <f t="shared" si="26"/>
        <v>0</v>
      </c>
      <c r="AL213" s="43" t="str">
        <f t="shared" si="27"/>
        <v>'L44' '0';</v>
      </c>
    </row>
    <row r="214" spans="1:39">
      <c r="A214" s="43" t="str">
        <f>Ls!A46</f>
        <v>L46</v>
      </c>
      <c r="B214" s="43" t="str">
        <f>Ls!B46</f>
        <v>2 Cytb5Red_cyt + oleoyl-CoA_cyt + oxygen_cyt + 2 H+_cyt = 2 Cytb5Ox_cyt + linoleoyl-CoA_cyt + 2 H2O_cyt</v>
      </c>
      <c r="C214" s="43" t="str">
        <f>Ls!C46</f>
        <v>2 a ferrocytochrome b5_cyt + oleoyl-CoA_cyt + oxygen_cyt + 2 H+ -&gt; 2 a ferricytochrome b5_cyt + linoleoyl-CoA_cyt + 2 H2O</v>
      </c>
      <c r="D214" s="43" t="str">
        <f>Ls!D46</f>
        <v>omega-6 fatty acid desaturase (delta-12 desaturase)</v>
      </c>
      <c r="E214" s="43" t="str">
        <f>Ls!E46</f>
        <v>N</v>
      </c>
      <c r="G214" s="43" t="str">
        <f t="shared" si="28"/>
        <v>L46</v>
      </c>
      <c r="H214" s="43" t="str">
        <f t="shared" si="29"/>
        <v>2 Cytb5Red_cyt + oleoyl-CoA_cyt + oxygen_cyt + 2 H+_cyt = 2 Cytb5Ox_cyt + linoleoyl-CoA_cyt + 2 H2O_cyt</v>
      </c>
      <c r="I214" s="43" t="s">
        <v>781</v>
      </c>
      <c r="J214" s="43" t="s">
        <v>782</v>
      </c>
      <c r="K214" s="43">
        <f t="shared" si="25"/>
        <v>0</v>
      </c>
      <c r="L214" s="43" t="s">
        <v>783</v>
      </c>
      <c r="M214" s="43">
        <v>0</v>
      </c>
      <c r="N214" s="43">
        <v>1</v>
      </c>
      <c r="O214" s="43">
        <v>1</v>
      </c>
      <c r="P214" s="43">
        <v>1</v>
      </c>
      <c r="Q214" s="43">
        <v>1</v>
      </c>
      <c r="R214" s="43">
        <v>0.01</v>
      </c>
      <c r="Z214" s="43" t="e">
        <f>INDEX(Mets!$B$2:$O$565,MATCH(CONCATENATE($C214,"_EXT"),Mets!$B$2:$B$565,0),COLUMN()-25)</f>
        <v>#N/A</v>
      </c>
      <c r="AA214" s="43" t="e">
        <f>INDEX(Mets!$B$2:$O$565,MATCH(CONCATENATE($C214,"_EXT"),Mets!$B$2:$B$565,0),COLUMN()-21)</f>
        <v>#N/A</v>
      </c>
      <c r="AB214" s="43" t="e">
        <f>INDEX(Mets!$B$2:$O$565,MATCH(CONCATENATE($C214,"_EXT"),Mets!$B$2:$B$565,0),COLUMN()-21)</f>
        <v>#N/A</v>
      </c>
      <c r="AC214" s="43" t="e">
        <f>INDEX(Mets!$B$2:$O$565,MATCH(CONCATENATE($C214,"_EXT"),Mets!$B$2:$B$565,0),COLUMN()-21)</f>
        <v>#N/A</v>
      </c>
      <c r="AD214" s="43" t="e">
        <f>INDEX(Mets!$B$2:$O$565,MATCH(CONCATENATE($C214,"_EXT"),Mets!$B$2:$B$565,0),COLUMN()-21)</f>
        <v>#N/A</v>
      </c>
      <c r="AE214" s="43" t="e">
        <f>INDEX(Mets!$B$2:$O$565,MATCH(CONCATENATE($C214,"_EXT"),Mets!$B$2:$B$565,0),COLUMN()-21)</f>
        <v>#N/A</v>
      </c>
      <c r="AF214" s="43" t="e">
        <f>INDEX(Mets!$B$2:$O$565,MATCH(CONCATENATE($C214,"_EXT"),Mets!$B$2:$B$565,0),COLUMN()-21)</f>
        <v>#N/A</v>
      </c>
      <c r="AG214" s="43" t="e">
        <f>INDEX(Mets!$B$2:$O$565,MATCH(CONCATENATE($C214,"_EXT"),Mets!$B$2:$B$565,0),COLUMN()-21)</f>
        <v>#N/A</v>
      </c>
      <c r="AH214" s="43" t="e">
        <f>INDEX(Mets!$B$2:$O$565,MATCH(CONCATENATE($C214,"_EXT"),Mets!$B$2:$B$565,0),COLUMN()-21)</f>
        <v>#N/A</v>
      </c>
      <c r="AI214" s="43" t="e">
        <f>INDEX(Mets!$B$2:$O$565,MATCH(CONCATENATE($C214,"_EXT"),Mets!$B$2:$B$565,0),COLUMN()-21)</f>
        <v>#N/A</v>
      </c>
      <c r="AK214" s="43">
        <f t="shared" si="26"/>
        <v>0</v>
      </c>
      <c r="AL214" s="43" t="str">
        <f t="shared" si="27"/>
        <v>'L46' '0';</v>
      </c>
    </row>
    <row r="215" spans="1:39">
      <c r="A215" s="43" t="str">
        <f>Ls!A49</f>
        <v>L49</v>
      </c>
      <c r="B215" s="43" t="str">
        <f>Ls!B49</f>
        <v>2 Cytb5Red_cyt + linoleoyl-CoA_cyt + oxygen_cyt + 2 H+_cyt = 2 Cytb5Ox_cyt + linolenoyl-CoA_cyt + 2 H2O_cyt</v>
      </c>
      <c r="C215" s="43" t="str">
        <f>Ls!C49</f>
        <v>2 a ferrocytochrome b5_cyt + linoleoyl-CoA_cyt + oxygen_cyt + 2 H+ -&gt; 2 a ferricytochrome b5_cyt + linolenoyl-CoA_cyt + 2 H2O</v>
      </c>
      <c r="D215" s="43" t="str">
        <f>Ls!D49</f>
        <v>omega-3 fatty acid desaturase (delta-15 desaturase)</v>
      </c>
      <c r="E215" s="43" t="str">
        <f>Ls!E49</f>
        <v>N</v>
      </c>
      <c r="G215" s="43" t="str">
        <f t="shared" si="28"/>
        <v>L49</v>
      </c>
      <c r="H215" s="43" t="str">
        <f t="shared" si="29"/>
        <v>2 Cytb5Red_cyt + linoleoyl-CoA_cyt + oxygen_cyt + 2 H+_cyt = 2 Cytb5Ox_cyt + linolenoyl-CoA_cyt + 2 H2O_cyt</v>
      </c>
      <c r="I215" s="43" t="s">
        <v>781</v>
      </c>
      <c r="J215" s="43" t="s">
        <v>782</v>
      </c>
      <c r="K215" s="43">
        <f t="shared" si="25"/>
        <v>0</v>
      </c>
      <c r="L215" s="43" t="s">
        <v>783</v>
      </c>
      <c r="M215" s="43">
        <v>0</v>
      </c>
      <c r="N215" s="43">
        <v>1</v>
      </c>
      <c r="O215" s="43">
        <v>1</v>
      </c>
      <c r="P215" s="43">
        <v>1</v>
      </c>
      <c r="Q215" s="43">
        <v>1</v>
      </c>
      <c r="R215" s="43">
        <v>0.01</v>
      </c>
      <c r="Z215" s="43" t="e">
        <f>INDEX(Mets!$B$2:$O$565,MATCH(CONCATENATE($C215,"_EXT"),Mets!$B$2:$B$565,0),COLUMN()-25)</f>
        <v>#N/A</v>
      </c>
      <c r="AA215" s="43" t="e">
        <f>INDEX(Mets!$B$2:$O$565,MATCH(CONCATENATE($C215,"_EXT"),Mets!$B$2:$B$565,0),COLUMN()-21)</f>
        <v>#N/A</v>
      </c>
      <c r="AB215" s="43" t="e">
        <f>INDEX(Mets!$B$2:$O$565,MATCH(CONCATENATE($C215,"_EXT"),Mets!$B$2:$B$565,0),COLUMN()-21)</f>
        <v>#N/A</v>
      </c>
      <c r="AC215" s="43" t="e">
        <f>INDEX(Mets!$B$2:$O$565,MATCH(CONCATENATE($C215,"_EXT"),Mets!$B$2:$B$565,0),COLUMN()-21)</f>
        <v>#N/A</v>
      </c>
      <c r="AD215" s="43" t="e">
        <f>INDEX(Mets!$B$2:$O$565,MATCH(CONCATENATE($C215,"_EXT"),Mets!$B$2:$B$565,0),COLUMN()-21)</f>
        <v>#N/A</v>
      </c>
      <c r="AE215" s="43" t="e">
        <f>INDEX(Mets!$B$2:$O$565,MATCH(CONCATENATE($C215,"_EXT"),Mets!$B$2:$B$565,0),COLUMN()-21)</f>
        <v>#N/A</v>
      </c>
      <c r="AF215" s="43" t="e">
        <f>INDEX(Mets!$B$2:$O$565,MATCH(CONCATENATE($C215,"_EXT"),Mets!$B$2:$B$565,0),COLUMN()-21)</f>
        <v>#N/A</v>
      </c>
      <c r="AG215" s="43" t="e">
        <f>INDEX(Mets!$B$2:$O$565,MATCH(CONCATENATE($C215,"_EXT"),Mets!$B$2:$B$565,0),COLUMN()-21)</f>
        <v>#N/A</v>
      </c>
      <c r="AH215" s="43" t="e">
        <f>INDEX(Mets!$B$2:$O$565,MATCH(CONCATENATE($C215,"_EXT"),Mets!$B$2:$B$565,0),COLUMN()-21)</f>
        <v>#N/A</v>
      </c>
      <c r="AI215" s="43" t="e">
        <f>INDEX(Mets!$B$2:$O$565,MATCH(CONCATENATE($C215,"_EXT"),Mets!$B$2:$B$565,0),COLUMN()-21)</f>
        <v>#N/A</v>
      </c>
      <c r="AK215" s="43">
        <f t="shared" si="26"/>
        <v>0</v>
      </c>
      <c r="AL215" s="43" t="str">
        <f t="shared" si="27"/>
        <v>'L49' '0';</v>
      </c>
    </row>
    <row r="216" spans="1:39">
      <c r="A216" s="43" t="str">
        <f>Ls!A51</f>
        <v>L51</v>
      </c>
      <c r="B216" s="43" t="str">
        <f>Ls!B51</f>
        <v>2 Cytb5Ox_cyt + 1 NADH_cyt = 2 Cytb5Red_cyt + 1 NAD_cyt + 1 H+_cyt</v>
      </c>
      <c r="C216" s="43" t="str">
        <f>Ls!C51</f>
        <v xml:space="preserve">2 a ferricytochrome b5_cyt + NADH = 2 a ferrocytochrome b5_cyt + NAD </v>
      </c>
      <c r="D216" s="43" t="str">
        <f>Ls!D51</f>
        <v>cytochrome-b5 reductase</v>
      </c>
      <c r="E216" s="43" t="str">
        <f>Ls!E51</f>
        <v>N</v>
      </c>
      <c r="G216" s="43" t="str">
        <f t="shared" si="28"/>
        <v>L51</v>
      </c>
      <c r="H216" s="43" t="str">
        <f t="shared" si="29"/>
        <v>2 Cytb5Ox_cyt + 1 NADH_cyt = 2 Cytb5Red_cyt + 1 NAD_cyt + 1 H+_cyt</v>
      </c>
      <c r="I216" s="43" t="s">
        <v>781</v>
      </c>
      <c r="J216" s="43" t="s">
        <v>782</v>
      </c>
      <c r="K216" s="43">
        <f t="shared" si="25"/>
        <v>0</v>
      </c>
      <c r="L216" s="43" t="s">
        <v>783</v>
      </c>
      <c r="M216" s="43">
        <v>0</v>
      </c>
      <c r="N216" s="43">
        <v>1</v>
      </c>
      <c r="O216" s="43">
        <v>1</v>
      </c>
      <c r="P216" s="43">
        <v>1</v>
      </c>
      <c r="Q216" s="43">
        <v>1</v>
      </c>
      <c r="R216" s="43">
        <v>0.01</v>
      </c>
      <c r="Z216" s="43" t="e">
        <f>INDEX(Mets!$B$2:$O$565,MATCH(CONCATENATE($C216,"_EXT"),Mets!$B$2:$B$565,0),COLUMN()-25)</f>
        <v>#N/A</v>
      </c>
      <c r="AA216" s="43" t="e">
        <f>INDEX(Mets!$B$2:$O$565,MATCH(CONCATENATE($C216,"_EXT"),Mets!$B$2:$B$565,0),COLUMN()-21)</f>
        <v>#N/A</v>
      </c>
      <c r="AB216" s="43" t="e">
        <f>INDEX(Mets!$B$2:$O$565,MATCH(CONCATENATE($C216,"_EXT"),Mets!$B$2:$B$565,0),COLUMN()-21)</f>
        <v>#N/A</v>
      </c>
      <c r="AC216" s="43" t="e">
        <f>INDEX(Mets!$B$2:$O$565,MATCH(CONCATENATE($C216,"_EXT"),Mets!$B$2:$B$565,0),COLUMN()-21)</f>
        <v>#N/A</v>
      </c>
      <c r="AD216" s="43" t="e">
        <f>INDEX(Mets!$B$2:$O$565,MATCH(CONCATENATE($C216,"_EXT"),Mets!$B$2:$B$565,0),COLUMN()-21)</f>
        <v>#N/A</v>
      </c>
      <c r="AE216" s="43" t="e">
        <f>INDEX(Mets!$B$2:$O$565,MATCH(CONCATENATE($C216,"_EXT"),Mets!$B$2:$B$565,0),COLUMN()-21)</f>
        <v>#N/A</v>
      </c>
      <c r="AF216" s="43" t="e">
        <f>INDEX(Mets!$B$2:$O$565,MATCH(CONCATENATE($C216,"_EXT"),Mets!$B$2:$B$565,0),COLUMN()-21)</f>
        <v>#N/A</v>
      </c>
      <c r="AG216" s="43" t="e">
        <f>INDEX(Mets!$B$2:$O$565,MATCH(CONCATENATE($C216,"_EXT"),Mets!$B$2:$B$565,0),COLUMN()-21)</f>
        <v>#N/A</v>
      </c>
      <c r="AH216" s="43" t="e">
        <f>INDEX(Mets!$B$2:$O$565,MATCH(CONCATENATE($C216,"_EXT"),Mets!$B$2:$B$565,0),COLUMN()-21)</f>
        <v>#N/A</v>
      </c>
      <c r="AI216" s="43" t="e">
        <f>INDEX(Mets!$B$2:$O$565,MATCH(CONCATENATE($C216,"_EXT"),Mets!$B$2:$B$565,0),COLUMN()-21)</f>
        <v>#N/A</v>
      </c>
      <c r="AK216" s="43">
        <f t="shared" si="26"/>
        <v>0</v>
      </c>
      <c r="AL216" s="43" t="str">
        <f t="shared" si="27"/>
        <v>'L51' '0';</v>
      </c>
    </row>
    <row r="217" spans="1:39">
      <c r="A217" s="43" t="str">
        <f>VOCs!A3</f>
        <v>H3</v>
      </c>
      <c r="B217" s="43" t="str">
        <f>VOCs!B3</f>
        <v>1 linoleoyl-CoA_cyt + 1 oxygen_cyt + 1 H2O_cyt = 1 10-HPODE_cyt + 1 CoA_cyt + 1 H+_cyt</v>
      </c>
      <c r="C217" s="43" t="str">
        <f>VOCs!C3</f>
        <v xml:space="preserve">linoleate_cyt + oxygen &lt;=&gt; (8E,10R,12Z)-10-hydroperoxyoctadeca-8,12-dienoate </v>
      </c>
      <c r="D217" s="43">
        <f>VOCs!D3</f>
        <v>0</v>
      </c>
      <c r="E217" s="43" t="str">
        <f>VOCs!E3</f>
        <v>N</v>
      </c>
      <c r="G217" s="43" t="str">
        <f t="shared" si="28"/>
        <v>H3</v>
      </c>
      <c r="H217" s="43" t="str">
        <f t="shared" si="29"/>
        <v>1 linoleoyl-CoA_cyt + 1 oxygen_cyt + 1 H2O_cyt = 1 10-HPODE_cyt + 1 CoA_cyt + 1 H+_cyt</v>
      </c>
      <c r="I217" s="43" t="s">
        <v>781</v>
      </c>
      <c r="J217" s="43" t="s">
        <v>782</v>
      </c>
      <c r="K217" s="43">
        <f t="shared" si="25"/>
        <v>0</v>
      </c>
      <c r="L217" s="43" t="s">
        <v>783</v>
      </c>
      <c r="M217" s="43">
        <v>0</v>
      </c>
      <c r="N217" s="43">
        <v>1</v>
      </c>
      <c r="O217" s="43">
        <v>1</v>
      </c>
      <c r="P217" s="43">
        <v>1</v>
      </c>
      <c r="Q217" s="43">
        <v>1</v>
      </c>
      <c r="R217" s="43">
        <v>0.01</v>
      </c>
      <c r="Z217" s="43" t="e">
        <f>INDEX(Mets!$B$2:$O$565,MATCH(CONCATENATE($C217,"_EXT"),Mets!$B$2:$B$565,0),COLUMN()-25)</f>
        <v>#N/A</v>
      </c>
      <c r="AA217" s="43" t="e">
        <f>INDEX(Mets!$B$2:$O$565,MATCH(CONCATENATE($C217,"_EXT"),Mets!$B$2:$B$565,0),COLUMN()-21)</f>
        <v>#N/A</v>
      </c>
      <c r="AB217" s="43" t="e">
        <f>INDEX(Mets!$B$2:$O$565,MATCH(CONCATENATE($C217,"_EXT"),Mets!$B$2:$B$565,0),COLUMN()-21)</f>
        <v>#N/A</v>
      </c>
      <c r="AC217" s="43" t="e">
        <f>INDEX(Mets!$B$2:$O$565,MATCH(CONCATENATE($C217,"_EXT"),Mets!$B$2:$B$565,0),COLUMN()-21)</f>
        <v>#N/A</v>
      </c>
      <c r="AD217" s="43" t="e">
        <f>INDEX(Mets!$B$2:$O$565,MATCH(CONCATENATE($C217,"_EXT"),Mets!$B$2:$B$565,0),COLUMN()-21)</f>
        <v>#N/A</v>
      </c>
      <c r="AE217" s="43" t="e">
        <f>INDEX(Mets!$B$2:$O$565,MATCH(CONCATENATE($C217,"_EXT"),Mets!$B$2:$B$565,0),COLUMN()-21)</f>
        <v>#N/A</v>
      </c>
      <c r="AF217" s="43" t="e">
        <f>INDEX(Mets!$B$2:$O$565,MATCH(CONCATENATE($C217,"_EXT"),Mets!$B$2:$B$565,0),COLUMN()-21)</f>
        <v>#N/A</v>
      </c>
      <c r="AG217" s="43" t="e">
        <f>INDEX(Mets!$B$2:$O$565,MATCH(CONCATENATE($C217,"_EXT"),Mets!$B$2:$B$565,0),COLUMN()-21)</f>
        <v>#N/A</v>
      </c>
      <c r="AH217" s="43" t="e">
        <f>INDEX(Mets!$B$2:$O$565,MATCH(CONCATENATE($C217,"_EXT"),Mets!$B$2:$B$565,0),COLUMN()-21)</f>
        <v>#N/A</v>
      </c>
      <c r="AI217" s="43" t="e">
        <f>INDEX(Mets!$B$2:$O$565,MATCH(CONCATENATE($C217,"_EXT"),Mets!$B$2:$B$565,0),COLUMN()-21)</f>
        <v>#N/A</v>
      </c>
      <c r="AK217" s="43">
        <f t="shared" si="26"/>
        <v>0</v>
      </c>
      <c r="AL217" s="43" t="str">
        <f t="shared" si="27"/>
        <v>'H3' '0';</v>
      </c>
    </row>
    <row r="218" spans="1:39">
      <c r="A218" s="43" t="str">
        <f>VOCs!A4</f>
        <v>H4</v>
      </c>
      <c r="B218" s="43" t="str">
        <f>VOCs!B4</f>
        <v>10-HPODE_cyt = 1-octen-3-ol_cyt + 10-oxo-8-decenoate_cyt</v>
      </c>
      <c r="C218" s="43">
        <f>VOCs!C4</f>
        <v>0</v>
      </c>
      <c r="D218" s="43">
        <f>VOCs!D4</f>
        <v>0</v>
      </c>
      <c r="E218" s="43" t="str">
        <f>VOCs!E4</f>
        <v>N</v>
      </c>
      <c r="G218" s="43" t="str">
        <f t="shared" si="28"/>
        <v>H4</v>
      </c>
      <c r="H218" s="43" t="str">
        <f t="shared" si="29"/>
        <v>10-HPODE_cyt = 1-octen-3-ol_cyt + 10-oxo-8-decenoate_cyt</v>
      </c>
      <c r="I218" s="43" t="s">
        <v>781</v>
      </c>
      <c r="J218" s="43" t="s">
        <v>782</v>
      </c>
      <c r="K218" s="43">
        <f t="shared" ref="K218:K219" si="30">IF(EXACT(E218,"N"),0,"-Inf")</f>
        <v>0</v>
      </c>
      <c r="L218" s="43" t="s">
        <v>783</v>
      </c>
      <c r="M218" s="43">
        <v>0</v>
      </c>
      <c r="N218" s="43">
        <v>1</v>
      </c>
      <c r="O218" s="43">
        <v>1</v>
      </c>
      <c r="P218" s="43">
        <v>1</v>
      </c>
      <c r="Q218" s="43">
        <v>1</v>
      </c>
      <c r="R218" s="43">
        <v>0.01</v>
      </c>
      <c r="Z218" s="43" t="e">
        <f>INDEX(Mets!$B$2:$O$565,MATCH(CONCATENATE($C218,"_EXT"),Mets!$B$2:$B$565,0),COLUMN()-25)</f>
        <v>#N/A</v>
      </c>
      <c r="AA218" s="43" t="e">
        <f>INDEX(Mets!$B$2:$O$565,MATCH(CONCATENATE($C218,"_EXT"),Mets!$B$2:$B$565,0),COLUMN()-21)</f>
        <v>#N/A</v>
      </c>
      <c r="AB218" s="43" t="e">
        <f>INDEX(Mets!$B$2:$O$565,MATCH(CONCATENATE($C218,"_EXT"),Mets!$B$2:$B$565,0),COLUMN()-21)</f>
        <v>#N/A</v>
      </c>
      <c r="AC218" s="43" t="e">
        <f>INDEX(Mets!$B$2:$O$565,MATCH(CONCATENATE($C218,"_EXT"),Mets!$B$2:$B$565,0),COLUMN()-21)</f>
        <v>#N/A</v>
      </c>
      <c r="AD218" s="43" t="e">
        <f>INDEX(Mets!$B$2:$O$565,MATCH(CONCATENATE($C218,"_EXT"),Mets!$B$2:$B$565,0),COLUMN()-21)</f>
        <v>#N/A</v>
      </c>
      <c r="AE218" s="43" t="e">
        <f>INDEX(Mets!$B$2:$O$565,MATCH(CONCATENATE($C218,"_EXT"),Mets!$B$2:$B$565,0),COLUMN()-21)</f>
        <v>#N/A</v>
      </c>
      <c r="AF218" s="43" t="e">
        <f>INDEX(Mets!$B$2:$O$565,MATCH(CONCATENATE($C218,"_EXT"),Mets!$B$2:$B$565,0),COLUMN()-21)</f>
        <v>#N/A</v>
      </c>
      <c r="AG218" s="43" t="e">
        <f>INDEX(Mets!$B$2:$O$565,MATCH(CONCATENATE($C218,"_EXT"),Mets!$B$2:$B$565,0),COLUMN()-21)</f>
        <v>#N/A</v>
      </c>
      <c r="AH218" s="43" t="e">
        <f>INDEX(Mets!$B$2:$O$565,MATCH(CONCATENATE($C218,"_EXT"),Mets!$B$2:$B$565,0),COLUMN()-21)</f>
        <v>#N/A</v>
      </c>
      <c r="AI218" s="43" t="e">
        <f>INDEX(Mets!$B$2:$O$565,MATCH(CONCATENATE($C218,"_EXT"),Mets!$B$2:$B$565,0),COLUMN()-21)</f>
        <v>#N/A</v>
      </c>
      <c r="AK218" s="43">
        <f t="shared" si="26"/>
        <v>0</v>
      </c>
      <c r="AL218" s="43" t="str">
        <f t="shared" si="27"/>
        <v>'H4' '0';</v>
      </c>
    </row>
    <row r="219" spans="1:39">
      <c r="A219" s="43" t="str">
        <f>VOCs!A6</f>
        <v>H6</v>
      </c>
      <c r="B219" s="43" t="str">
        <f>VOCs!B6</f>
        <v>1 10-oxo-8-decenoate_cyt + 1 H+_cyt = 1 CO2_cyt + 1 2-nonenal_cyt</v>
      </c>
      <c r="C219" s="43">
        <f>VOCs!C6</f>
        <v>0</v>
      </c>
      <c r="D219" s="43">
        <f>VOCs!D6</f>
        <v>0</v>
      </c>
      <c r="E219" s="43" t="str">
        <f>VOCs!E6</f>
        <v>N</v>
      </c>
      <c r="G219" s="43" t="str">
        <f t="shared" si="28"/>
        <v>H6</v>
      </c>
      <c r="H219" s="43" t="str">
        <f t="shared" si="29"/>
        <v>1 10-oxo-8-decenoate_cyt + 1 H+_cyt = 1 CO2_cyt + 1 2-nonenal_cyt</v>
      </c>
      <c r="I219" s="43" t="s">
        <v>781</v>
      </c>
      <c r="J219" s="43" t="s">
        <v>782</v>
      </c>
      <c r="K219" s="43">
        <f t="shared" si="30"/>
        <v>0</v>
      </c>
      <c r="L219" s="43" t="s">
        <v>783</v>
      </c>
      <c r="M219" s="43">
        <v>0</v>
      </c>
      <c r="N219" s="43">
        <v>1</v>
      </c>
      <c r="O219" s="43">
        <v>1</v>
      </c>
      <c r="P219" s="43">
        <v>1</v>
      </c>
      <c r="Q219" s="43">
        <v>1</v>
      </c>
      <c r="R219" s="43">
        <v>0.01</v>
      </c>
      <c r="Z219" s="43" t="e">
        <f>INDEX(Mets!$B$2:$O$565,MATCH(CONCATENATE($C219,"_EXT"),Mets!$B$2:$B$565,0),COLUMN()-25)</f>
        <v>#N/A</v>
      </c>
      <c r="AA219" s="43" t="e">
        <f>INDEX(Mets!$B$2:$O$565,MATCH(CONCATENATE($C219,"_EXT"),Mets!$B$2:$B$565,0),COLUMN()-21)</f>
        <v>#N/A</v>
      </c>
      <c r="AB219" s="43" t="e">
        <f>INDEX(Mets!$B$2:$O$565,MATCH(CONCATENATE($C219,"_EXT"),Mets!$B$2:$B$565,0),COLUMN()-21)</f>
        <v>#N/A</v>
      </c>
      <c r="AC219" s="43" t="e">
        <f>INDEX(Mets!$B$2:$O$565,MATCH(CONCATENATE($C219,"_EXT"),Mets!$B$2:$B$565,0),COLUMN()-21)</f>
        <v>#N/A</v>
      </c>
      <c r="AD219" s="43" t="e">
        <f>INDEX(Mets!$B$2:$O$565,MATCH(CONCATENATE($C219,"_EXT"),Mets!$B$2:$B$565,0),COLUMN()-21)</f>
        <v>#N/A</v>
      </c>
      <c r="AE219" s="43" t="e">
        <f>INDEX(Mets!$B$2:$O$565,MATCH(CONCATENATE($C219,"_EXT"),Mets!$B$2:$B$565,0),COLUMN()-21)</f>
        <v>#N/A</v>
      </c>
      <c r="AF219" s="43" t="e">
        <f>INDEX(Mets!$B$2:$O$565,MATCH(CONCATENATE($C219,"_EXT"),Mets!$B$2:$B$565,0),COLUMN()-21)</f>
        <v>#N/A</v>
      </c>
      <c r="AG219" s="43" t="e">
        <f>INDEX(Mets!$B$2:$O$565,MATCH(CONCATENATE($C219,"_EXT"),Mets!$B$2:$B$565,0),COLUMN()-21)</f>
        <v>#N/A</v>
      </c>
      <c r="AH219" s="43" t="e">
        <f>INDEX(Mets!$B$2:$O$565,MATCH(CONCATENATE($C219,"_EXT"),Mets!$B$2:$B$565,0),COLUMN()-21)</f>
        <v>#N/A</v>
      </c>
      <c r="AI219" s="43" t="e">
        <f>INDEX(Mets!$B$2:$O$565,MATCH(CONCATENATE($C219,"_EXT"),Mets!$B$2:$B$565,0),COLUMN()-21)</f>
        <v>#N/A</v>
      </c>
      <c r="AK219" s="43">
        <f t="shared" si="26"/>
        <v>0</v>
      </c>
      <c r="AL219" s="43" t="str">
        <f t="shared" si="27"/>
        <v>'H6' '0';</v>
      </c>
    </row>
    <row r="220" spans="1:39">
      <c r="A220" s="43" t="str">
        <f>VOCs!A7</f>
        <v>H7</v>
      </c>
      <c r="B220" s="43" t="str">
        <f>VOCs!B7</f>
        <v>1 1-octen-3-ol_cyt + 1 NADH_cyt + 1 H+_cyt = 1 3-octanol_cyt + 1 NAD_cyt</v>
      </c>
      <c r="C220" s="43">
        <f>VOCs!C7</f>
        <v>0</v>
      </c>
      <c r="D220" s="43">
        <f>VOCs!D7</f>
        <v>0</v>
      </c>
      <c r="E220" s="43" t="str">
        <f>VOCs!E7</f>
        <v>N</v>
      </c>
      <c r="G220" s="43" t="str">
        <f t="shared" si="28"/>
        <v>H7</v>
      </c>
      <c r="H220" s="43" t="str">
        <f t="shared" si="29"/>
        <v>1 1-octen-3-ol_cyt + 1 NADH_cyt + 1 H+_cyt = 1 3-octanol_cyt + 1 NAD_cyt</v>
      </c>
      <c r="I220" s="43" t="s">
        <v>781</v>
      </c>
      <c r="J220" s="43" t="s">
        <v>782</v>
      </c>
      <c r="K220" s="43">
        <f t="shared" ref="K220:K275" si="31">IF(EXACT(E220,"N"),0,"-Inf")</f>
        <v>0</v>
      </c>
      <c r="L220" s="43" t="s">
        <v>783</v>
      </c>
      <c r="M220" s="43">
        <v>0</v>
      </c>
      <c r="N220" s="43">
        <v>1</v>
      </c>
      <c r="O220" s="43">
        <v>1</v>
      </c>
      <c r="P220" s="43">
        <v>1</v>
      </c>
      <c r="Q220" s="43">
        <v>1</v>
      </c>
      <c r="R220" s="43">
        <v>0.01</v>
      </c>
      <c r="Z220" s="43" t="e">
        <f>INDEX(Mets!$B$2:$O$565,MATCH(CONCATENATE($C220,"_EXT"),Mets!$B$2:$B$565,0),COLUMN()-25)</f>
        <v>#N/A</v>
      </c>
      <c r="AA220" s="43" t="e">
        <f>INDEX(Mets!$B$2:$O$565,MATCH(CONCATENATE($C220,"_EXT"),Mets!$B$2:$B$565,0),COLUMN()-21)</f>
        <v>#N/A</v>
      </c>
      <c r="AB220" s="43" t="e">
        <f>INDEX(Mets!$B$2:$O$565,MATCH(CONCATENATE($C220,"_EXT"),Mets!$B$2:$B$565,0),COLUMN()-21)</f>
        <v>#N/A</v>
      </c>
      <c r="AC220" s="43" t="e">
        <f>INDEX(Mets!$B$2:$O$565,MATCH(CONCATENATE($C220,"_EXT"),Mets!$B$2:$B$565,0),COLUMN()-21)</f>
        <v>#N/A</v>
      </c>
      <c r="AD220" s="43" t="e">
        <f>INDEX(Mets!$B$2:$O$565,MATCH(CONCATENATE($C220,"_EXT"),Mets!$B$2:$B$565,0),COLUMN()-21)</f>
        <v>#N/A</v>
      </c>
      <c r="AE220" s="43" t="e">
        <f>INDEX(Mets!$B$2:$O$565,MATCH(CONCATENATE($C220,"_EXT"),Mets!$B$2:$B$565,0),COLUMN()-21)</f>
        <v>#N/A</v>
      </c>
      <c r="AF220" s="43" t="e">
        <f>INDEX(Mets!$B$2:$O$565,MATCH(CONCATENATE($C220,"_EXT"),Mets!$B$2:$B$565,0),COLUMN()-21)</f>
        <v>#N/A</v>
      </c>
      <c r="AG220" s="43" t="e">
        <f>INDEX(Mets!$B$2:$O$565,MATCH(CONCATENATE($C220,"_EXT"),Mets!$B$2:$B$565,0),COLUMN()-21)</f>
        <v>#N/A</v>
      </c>
      <c r="AH220" s="43" t="e">
        <f>INDEX(Mets!$B$2:$O$565,MATCH(CONCATENATE($C220,"_EXT"),Mets!$B$2:$B$565,0),COLUMN()-21)</f>
        <v>#N/A</v>
      </c>
      <c r="AI220" s="43" t="e">
        <f>INDEX(Mets!$B$2:$O$565,MATCH(CONCATENATE($C220,"_EXT"),Mets!$B$2:$B$565,0),COLUMN()-21)</f>
        <v>#N/A</v>
      </c>
      <c r="AK220" s="43">
        <f t="shared" si="26"/>
        <v>0</v>
      </c>
      <c r="AL220" s="43" t="str">
        <f t="shared" si="27"/>
        <v>'H7' '0';</v>
      </c>
    </row>
    <row r="221" spans="1:39">
      <c r="A221" s="43" t="str">
        <f>VOCs!A8</f>
        <v>H8</v>
      </c>
      <c r="B221" s="43" t="str">
        <f>VOCs!B8</f>
        <v>1 3-octanol_cyt + 1 NAD_cyt = 1 3-octanone_cyt + 1 NADH_cyt + 1 H+_cyt</v>
      </c>
      <c r="C221" s="43">
        <f>VOCs!C8</f>
        <v>0</v>
      </c>
      <c r="D221" s="43">
        <f>VOCs!D8</f>
        <v>0</v>
      </c>
      <c r="E221" s="43" t="str">
        <f>VOCs!E8</f>
        <v>N</v>
      </c>
      <c r="G221" s="43" t="str">
        <f t="shared" si="28"/>
        <v>H8</v>
      </c>
      <c r="H221" s="43" t="str">
        <f t="shared" si="29"/>
        <v>1 3-octanol_cyt + 1 NAD_cyt = 1 3-octanone_cyt + 1 NADH_cyt + 1 H+_cyt</v>
      </c>
      <c r="I221" s="43" t="s">
        <v>781</v>
      </c>
      <c r="J221" s="43" t="s">
        <v>782</v>
      </c>
      <c r="K221" s="43">
        <f t="shared" si="31"/>
        <v>0</v>
      </c>
      <c r="L221" s="43" t="s">
        <v>783</v>
      </c>
      <c r="M221" s="43">
        <v>0</v>
      </c>
      <c r="N221" s="43">
        <v>1</v>
      </c>
      <c r="O221" s="43">
        <v>1</v>
      </c>
      <c r="P221" s="43">
        <v>1</v>
      </c>
      <c r="Q221" s="43">
        <v>1</v>
      </c>
      <c r="R221" s="43">
        <v>0.01</v>
      </c>
      <c r="Z221" s="43" t="e">
        <f>INDEX(Mets!$B$2:$O$565,MATCH(CONCATENATE($C221,"_EXT"),Mets!$B$2:$B$565,0),COLUMN()-25)</f>
        <v>#N/A</v>
      </c>
      <c r="AA221" s="43" t="e">
        <f>INDEX(Mets!$B$2:$O$565,MATCH(CONCATENATE($C221,"_EXT"),Mets!$B$2:$B$565,0),COLUMN()-21)</f>
        <v>#N/A</v>
      </c>
      <c r="AB221" s="43" t="e">
        <f>INDEX(Mets!$B$2:$O$565,MATCH(CONCATENATE($C221,"_EXT"),Mets!$B$2:$B$565,0),COLUMN()-21)</f>
        <v>#N/A</v>
      </c>
      <c r="AC221" s="43" t="e">
        <f>INDEX(Mets!$B$2:$O$565,MATCH(CONCATENATE($C221,"_EXT"),Mets!$B$2:$B$565,0),COLUMN()-21)</f>
        <v>#N/A</v>
      </c>
      <c r="AD221" s="43" t="e">
        <f>INDEX(Mets!$B$2:$O$565,MATCH(CONCATENATE($C221,"_EXT"),Mets!$B$2:$B$565,0),COLUMN()-21)</f>
        <v>#N/A</v>
      </c>
      <c r="AE221" s="43" t="e">
        <f>INDEX(Mets!$B$2:$O$565,MATCH(CONCATENATE($C221,"_EXT"),Mets!$B$2:$B$565,0),COLUMN()-21)</f>
        <v>#N/A</v>
      </c>
      <c r="AF221" s="43" t="e">
        <f>INDEX(Mets!$B$2:$O$565,MATCH(CONCATENATE($C221,"_EXT"),Mets!$B$2:$B$565,0),COLUMN()-21)</f>
        <v>#N/A</v>
      </c>
      <c r="AG221" s="43" t="e">
        <f>INDEX(Mets!$B$2:$O$565,MATCH(CONCATENATE($C221,"_EXT"),Mets!$B$2:$B$565,0),COLUMN()-21)</f>
        <v>#N/A</v>
      </c>
      <c r="AH221" s="43" t="e">
        <f>INDEX(Mets!$B$2:$O$565,MATCH(CONCATENATE($C221,"_EXT"),Mets!$B$2:$B$565,0),COLUMN()-21)</f>
        <v>#N/A</v>
      </c>
      <c r="AI221" s="43" t="e">
        <f>INDEX(Mets!$B$2:$O$565,MATCH(CONCATENATE($C221,"_EXT"),Mets!$B$2:$B$565,0),COLUMN()-21)</f>
        <v>#N/A</v>
      </c>
      <c r="AK221" s="43">
        <f t="shared" si="26"/>
        <v>0</v>
      </c>
      <c r="AL221" s="43" t="str">
        <f t="shared" si="27"/>
        <v>'H8' '0';</v>
      </c>
    </row>
    <row r="222" spans="1:39">
      <c r="A222" s="43" t="str">
        <f>VOCs!A9</f>
        <v>H9</v>
      </c>
      <c r="B222" s="43" t="str">
        <f>VOCs!B9</f>
        <v>1 3-octanol_cyt = 1 3-octene_cyt + 1 H2O_cyt</v>
      </c>
      <c r="C222" s="43">
        <f>VOCs!C9</f>
        <v>0</v>
      </c>
      <c r="D222" s="43">
        <f>VOCs!D9</f>
        <v>0</v>
      </c>
      <c r="E222" s="43" t="str">
        <f>VOCs!E9</f>
        <v>N</v>
      </c>
      <c r="G222" s="43" t="str">
        <f t="shared" si="28"/>
        <v>H9</v>
      </c>
      <c r="H222" s="43" t="str">
        <f t="shared" si="29"/>
        <v>1 3-octanol_cyt = 1 3-octene_cyt + 1 H2O_cyt</v>
      </c>
      <c r="I222" s="43" t="s">
        <v>781</v>
      </c>
      <c r="J222" s="43" t="s">
        <v>782</v>
      </c>
      <c r="K222" s="43">
        <f t="shared" si="31"/>
        <v>0</v>
      </c>
      <c r="L222" s="43" t="s">
        <v>783</v>
      </c>
      <c r="M222" s="43">
        <v>0</v>
      </c>
      <c r="N222" s="43">
        <v>1</v>
      </c>
      <c r="O222" s="43">
        <v>1</v>
      </c>
      <c r="P222" s="43">
        <v>1</v>
      </c>
      <c r="Q222" s="43">
        <v>1</v>
      </c>
      <c r="R222" s="43">
        <v>0.01</v>
      </c>
      <c r="Z222" s="43" t="e">
        <f>INDEX(Mets!$B$2:$O$565,MATCH(CONCATENATE($C222,"_EXT"),Mets!$B$2:$B$565,0),COLUMN()-25)</f>
        <v>#N/A</v>
      </c>
      <c r="AA222" s="43" t="e">
        <f>INDEX(Mets!$B$2:$O$565,MATCH(CONCATENATE($C222,"_EXT"),Mets!$B$2:$B$565,0),COLUMN()-21)</f>
        <v>#N/A</v>
      </c>
      <c r="AB222" s="43" t="e">
        <f>INDEX(Mets!$B$2:$O$565,MATCH(CONCATENATE($C222,"_EXT"),Mets!$B$2:$B$565,0),COLUMN()-21)</f>
        <v>#N/A</v>
      </c>
      <c r="AC222" s="43" t="e">
        <f>INDEX(Mets!$B$2:$O$565,MATCH(CONCATENATE($C222,"_EXT"),Mets!$B$2:$B$565,0),COLUMN()-21)</f>
        <v>#N/A</v>
      </c>
      <c r="AD222" s="43" t="e">
        <f>INDEX(Mets!$B$2:$O$565,MATCH(CONCATENATE($C222,"_EXT"),Mets!$B$2:$B$565,0),COLUMN()-21)</f>
        <v>#N/A</v>
      </c>
      <c r="AE222" s="43" t="e">
        <f>INDEX(Mets!$B$2:$O$565,MATCH(CONCATENATE($C222,"_EXT"),Mets!$B$2:$B$565,0),COLUMN()-21)</f>
        <v>#N/A</v>
      </c>
      <c r="AF222" s="43" t="e">
        <f>INDEX(Mets!$B$2:$O$565,MATCH(CONCATENATE($C222,"_EXT"),Mets!$B$2:$B$565,0),COLUMN()-21)</f>
        <v>#N/A</v>
      </c>
      <c r="AG222" s="43" t="e">
        <f>INDEX(Mets!$B$2:$O$565,MATCH(CONCATENATE($C222,"_EXT"),Mets!$B$2:$B$565,0),COLUMN()-21)</f>
        <v>#N/A</v>
      </c>
      <c r="AH222" s="43" t="e">
        <f>INDEX(Mets!$B$2:$O$565,MATCH(CONCATENATE($C222,"_EXT"),Mets!$B$2:$B$565,0),COLUMN()-21)</f>
        <v>#N/A</v>
      </c>
      <c r="AI222" s="43" t="e">
        <f>INDEX(Mets!$B$2:$O$565,MATCH(CONCATENATE($C222,"_EXT"),Mets!$B$2:$B$565,0),COLUMN()-21)</f>
        <v>#N/A</v>
      </c>
      <c r="AK222" s="43">
        <f t="shared" si="26"/>
        <v>0</v>
      </c>
      <c r="AL222" s="43" t="str">
        <f t="shared" si="27"/>
        <v>'H9' '0';</v>
      </c>
    </row>
    <row r="223" spans="1:39">
      <c r="A223" s="43" t="str">
        <f>VOCs!A10</f>
        <v>H10</v>
      </c>
      <c r="B223" s="43" t="str">
        <f>VOCs!B10</f>
        <v>1 3-octene_cyt + 1 NADH_cyt + 1 H+_cyt = 1 octane_cyt + 1 NAD_cyt</v>
      </c>
      <c r="C223" s="43">
        <f>VOCs!C10</f>
        <v>0</v>
      </c>
      <c r="D223" s="43">
        <f>VOCs!D10</f>
        <v>0</v>
      </c>
      <c r="E223" s="43" t="str">
        <f>VOCs!E10</f>
        <v>N</v>
      </c>
      <c r="G223" s="43" t="str">
        <f t="shared" si="28"/>
        <v>H10</v>
      </c>
      <c r="H223" s="43" t="str">
        <f t="shared" si="29"/>
        <v>1 3-octene_cyt + 1 NADH_cyt + 1 H+_cyt = 1 octane_cyt + 1 NAD_cyt</v>
      </c>
      <c r="I223" s="43" t="s">
        <v>781</v>
      </c>
      <c r="J223" s="43" t="s">
        <v>782</v>
      </c>
      <c r="K223" s="43">
        <f t="shared" si="31"/>
        <v>0</v>
      </c>
      <c r="L223" s="43" t="s">
        <v>783</v>
      </c>
      <c r="M223" s="43">
        <v>0</v>
      </c>
      <c r="N223" s="43">
        <v>1</v>
      </c>
      <c r="O223" s="43">
        <v>1</v>
      </c>
      <c r="P223" s="43">
        <v>1</v>
      </c>
      <c r="Q223" s="43">
        <v>1</v>
      </c>
      <c r="R223" s="43">
        <v>0.01</v>
      </c>
      <c r="Z223" s="43" t="e">
        <f>INDEX(Mets!$B$2:$O$565,MATCH(CONCATENATE($C223,"_EXT"),Mets!$B$2:$B$565,0),COLUMN()-25)</f>
        <v>#N/A</v>
      </c>
      <c r="AA223" s="43" t="e">
        <f>INDEX(Mets!$B$2:$O$565,MATCH(CONCATENATE($C223,"_EXT"),Mets!$B$2:$B$565,0),COLUMN()-21)</f>
        <v>#N/A</v>
      </c>
      <c r="AB223" s="43" t="e">
        <f>INDEX(Mets!$B$2:$O$565,MATCH(CONCATENATE($C223,"_EXT"),Mets!$B$2:$B$565,0),COLUMN()-21)</f>
        <v>#N/A</v>
      </c>
      <c r="AC223" s="43" t="e">
        <f>INDEX(Mets!$B$2:$O$565,MATCH(CONCATENATE($C223,"_EXT"),Mets!$B$2:$B$565,0),COLUMN()-21)</f>
        <v>#N/A</v>
      </c>
      <c r="AD223" s="43" t="e">
        <f>INDEX(Mets!$B$2:$O$565,MATCH(CONCATENATE($C223,"_EXT"),Mets!$B$2:$B$565,0),COLUMN()-21)</f>
        <v>#N/A</v>
      </c>
      <c r="AE223" s="43" t="e">
        <f>INDEX(Mets!$B$2:$O$565,MATCH(CONCATENATE($C223,"_EXT"),Mets!$B$2:$B$565,0),COLUMN()-21)</f>
        <v>#N/A</v>
      </c>
      <c r="AF223" s="43" t="e">
        <f>INDEX(Mets!$B$2:$O$565,MATCH(CONCATENATE($C223,"_EXT"),Mets!$B$2:$B$565,0),COLUMN()-21)</f>
        <v>#N/A</v>
      </c>
      <c r="AG223" s="43" t="e">
        <f>INDEX(Mets!$B$2:$O$565,MATCH(CONCATENATE($C223,"_EXT"),Mets!$B$2:$B$565,0),COLUMN()-21)</f>
        <v>#N/A</v>
      </c>
      <c r="AH223" s="43" t="e">
        <f>INDEX(Mets!$B$2:$O$565,MATCH(CONCATENATE($C223,"_EXT"),Mets!$B$2:$B$565,0),COLUMN()-21)</f>
        <v>#N/A</v>
      </c>
      <c r="AI223" s="43" t="e">
        <f>INDEX(Mets!$B$2:$O$565,MATCH(CONCATENATE($C223,"_EXT"),Mets!$B$2:$B$565,0),COLUMN()-21)</f>
        <v>#N/A</v>
      </c>
      <c r="AK223" s="43">
        <f t="shared" si="26"/>
        <v>0</v>
      </c>
      <c r="AL223" s="43" t="str">
        <f t="shared" si="27"/>
        <v>'H10' '0';</v>
      </c>
    </row>
    <row r="224" spans="1:39">
      <c r="A224" s="43" t="str">
        <f>VOCs!A12</f>
        <v>H12</v>
      </c>
      <c r="B224" s="43" t="str">
        <f>VOCs!B12</f>
        <v>1 L-phenylalanine_cyt + 1 H+_cyt = 1 CO2_cyt + 1 phenylethylamine_cyt</v>
      </c>
      <c r="C224" s="43" t="str">
        <f>VOCs!C12</f>
        <v>L-phenylalanine_cyt + H+ → CO2_cyt + phenylethylamine</v>
      </c>
      <c r="D224" s="43">
        <f>VOCs!D12</f>
        <v>0</v>
      </c>
      <c r="E224" s="43" t="str">
        <f>VOCs!E12</f>
        <v>N</v>
      </c>
      <c r="G224" s="43" t="str">
        <f t="shared" si="28"/>
        <v>H12</v>
      </c>
      <c r="H224" s="43" t="str">
        <f t="shared" si="29"/>
        <v>1 L-phenylalanine_cyt + 1 H+_cyt = 1 CO2_cyt + 1 phenylethylamine_cyt</v>
      </c>
      <c r="I224" s="43" t="s">
        <v>781</v>
      </c>
      <c r="J224" s="43" t="s">
        <v>782</v>
      </c>
      <c r="K224" s="43">
        <f t="shared" si="31"/>
        <v>0</v>
      </c>
      <c r="L224" s="43" t="s">
        <v>783</v>
      </c>
      <c r="M224" s="43">
        <v>0</v>
      </c>
      <c r="N224" s="43">
        <v>1</v>
      </c>
      <c r="O224" s="43">
        <v>1</v>
      </c>
      <c r="P224" s="43">
        <v>1</v>
      </c>
      <c r="Q224" s="43">
        <v>1</v>
      </c>
      <c r="R224" s="43">
        <v>0.01</v>
      </c>
      <c r="Z224" s="43" t="e">
        <f>INDEX(Mets!$B$2:$O$565,MATCH(CONCATENATE($C224,"_EXT"),Mets!$B$2:$B$565,0),COLUMN()-25)</f>
        <v>#N/A</v>
      </c>
      <c r="AA224" s="43" t="e">
        <f>INDEX(Mets!$B$2:$O$565,MATCH(CONCATENATE($C224,"_EXT"),Mets!$B$2:$B$565,0),COLUMN()-21)</f>
        <v>#N/A</v>
      </c>
      <c r="AB224" s="43" t="e">
        <f>INDEX(Mets!$B$2:$O$565,MATCH(CONCATENATE($C224,"_EXT"),Mets!$B$2:$B$565,0),COLUMN()-21)</f>
        <v>#N/A</v>
      </c>
      <c r="AC224" s="43" t="e">
        <f>INDEX(Mets!$B$2:$O$565,MATCH(CONCATENATE($C224,"_EXT"),Mets!$B$2:$B$565,0),COLUMN()-21)</f>
        <v>#N/A</v>
      </c>
      <c r="AD224" s="43" t="e">
        <f>INDEX(Mets!$B$2:$O$565,MATCH(CONCATENATE($C224,"_EXT"),Mets!$B$2:$B$565,0),COLUMN()-21)</f>
        <v>#N/A</v>
      </c>
      <c r="AE224" s="43" t="e">
        <f>INDEX(Mets!$B$2:$O$565,MATCH(CONCATENATE($C224,"_EXT"),Mets!$B$2:$B$565,0),COLUMN()-21)</f>
        <v>#N/A</v>
      </c>
      <c r="AF224" s="43" t="e">
        <f>INDEX(Mets!$B$2:$O$565,MATCH(CONCATENATE($C224,"_EXT"),Mets!$B$2:$B$565,0),COLUMN()-21)</f>
        <v>#N/A</v>
      </c>
      <c r="AG224" s="43" t="e">
        <f>INDEX(Mets!$B$2:$O$565,MATCH(CONCATENATE($C224,"_EXT"),Mets!$B$2:$B$565,0),COLUMN()-21)</f>
        <v>#N/A</v>
      </c>
      <c r="AH224" s="43" t="e">
        <f>INDEX(Mets!$B$2:$O$565,MATCH(CONCATENATE($C224,"_EXT"),Mets!$B$2:$B$565,0),COLUMN()-21)</f>
        <v>#N/A</v>
      </c>
      <c r="AI224" s="43" t="e">
        <f>INDEX(Mets!$B$2:$O$565,MATCH(CONCATENATE($C224,"_EXT"),Mets!$B$2:$B$565,0),COLUMN()-21)</f>
        <v>#N/A</v>
      </c>
      <c r="AK224" s="43">
        <f t="shared" si="26"/>
        <v>0</v>
      </c>
      <c r="AL224" s="43" t="str">
        <f t="shared" si="27"/>
        <v>'H12' '0';</v>
      </c>
    </row>
    <row r="225" spans="1:38">
      <c r="A225" s="43" t="str">
        <f>VOCs!A13</f>
        <v>H13</v>
      </c>
      <c r="B225" s="43" t="str">
        <f>VOCs!B13</f>
        <v>1 L-tyrosine_cyt + 1 H+_cyt = 1 CO2_cyt + 1 tyramine_cyt</v>
      </c>
      <c r="C225" s="43">
        <f>VOCs!C13</f>
        <v>0</v>
      </c>
      <c r="D225" s="43">
        <f>VOCs!D13</f>
        <v>0</v>
      </c>
      <c r="E225" s="43" t="str">
        <f>VOCs!E13</f>
        <v>N</v>
      </c>
      <c r="G225" s="43" t="str">
        <f t="shared" si="28"/>
        <v>H13</v>
      </c>
      <c r="H225" s="43" t="str">
        <f t="shared" si="29"/>
        <v>1 L-tyrosine_cyt + 1 H+_cyt = 1 CO2_cyt + 1 tyramine_cyt</v>
      </c>
      <c r="I225" s="43" t="s">
        <v>781</v>
      </c>
      <c r="J225" s="43" t="s">
        <v>782</v>
      </c>
      <c r="K225" s="43">
        <f t="shared" si="31"/>
        <v>0</v>
      </c>
      <c r="L225" s="43" t="s">
        <v>783</v>
      </c>
      <c r="M225" s="43">
        <v>0</v>
      </c>
      <c r="N225" s="43">
        <v>1</v>
      </c>
      <c r="O225" s="43">
        <v>1</v>
      </c>
      <c r="P225" s="43">
        <v>1</v>
      </c>
      <c r="Q225" s="43">
        <v>1</v>
      </c>
      <c r="R225" s="43">
        <v>0.01</v>
      </c>
      <c r="Z225" s="43" t="e">
        <f>INDEX(Mets!$B$2:$O$565,MATCH(CONCATENATE($C225,"_EXT"),Mets!$B$2:$B$565,0),COLUMN()-25)</f>
        <v>#N/A</v>
      </c>
      <c r="AA225" s="43" t="e">
        <f>INDEX(Mets!$B$2:$O$565,MATCH(CONCATENATE($C225,"_EXT"),Mets!$B$2:$B$565,0),COLUMN()-21)</f>
        <v>#N/A</v>
      </c>
      <c r="AB225" s="43" t="e">
        <f>INDEX(Mets!$B$2:$O$565,MATCH(CONCATENATE($C225,"_EXT"),Mets!$B$2:$B$565,0),COLUMN()-21)</f>
        <v>#N/A</v>
      </c>
      <c r="AC225" s="43" t="e">
        <f>INDEX(Mets!$B$2:$O$565,MATCH(CONCATENATE($C225,"_EXT"),Mets!$B$2:$B$565,0),COLUMN()-21)</f>
        <v>#N/A</v>
      </c>
      <c r="AD225" s="43" t="e">
        <f>INDEX(Mets!$B$2:$O$565,MATCH(CONCATENATE($C225,"_EXT"),Mets!$B$2:$B$565,0),COLUMN()-21)</f>
        <v>#N/A</v>
      </c>
      <c r="AE225" s="43" t="e">
        <f>INDEX(Mets!$B$2:$O$565,MATCH(CONCATENATE($C225,"_EXT"),Mets!$B$2:$B$565,0),COLUMN()-21)</f>
        <v>#N/A</v>
      </c>
      <c r="AF225" s="43" t="e">
        <f>INDEX(Mets!$B$2:$O$565,MATCH(CONCATENATE($C225,"_EXT"),Mets!$B$2:$B$565,0),COLUMN()-21)</f>
        <v>#N/A</v>
      </c>
      <c r="AG225" s="43" t="e">
        <f>INDEX(Mets!$B$2:$O$565,MATCH(CONCATENATE($C225,"_EXT"),Mets!$B$2:$B$565,0),COLUMN()-21)</f>
        <v>#N/A</v>
      </c>
      <c r="AH225" s="43" t="e">
        <f>INDEX(Mets!$B$2:$O$565,MATCH(CONCATENATE($C225,"_EXT"),Mets!$B$2:$B$565,0),COLUMN()-21)</f>
        <v>#N/A</v>
      </c>
      <c r="AI225" s="43" t="e">
        <f>INDEX(Mets!$B$2:$O$565,MATCH(CONCATENATE($C225,"_EXT"),Mets!$B$2:$B$565,0),COLUMN()-21)</f>
        <v>#N/A</v>
      </c>
      <c r="AK225" s="43">
        <f t="shared" si="26"/>
        <v>0</v>
      </c>
      <c r="AL225" s="43" t="str">
        <f t="shared" si="27"/>
        <v>'H13' '0';</v>
      </c>
    </row>
    <row r="226" spans="1:38">
      <c r="A226" s="43" t="str">
        <f>VOCs!A14</f>
        <v>H14</v>
      </c>
      <c r="B226" s="43" t="str">
        <f>VOCs!B14</f>
        <v>1 L-tryptophan_cyt + 1 H+_cyt = 1 CO2_cyt + 1 tryptamine_cyt</v>
      </c>
      <c r="C226" s="43">
        <f>VOCs!C14</f>
        <v>0</v>
      </c>
      <c r="D226" s="43">
        <f>VOCs!D14</f>
        <v>0</v>
      </c>
      <c r="E226" s="43" t="str">
        <f>VOCs!E14</f>
        <v>N</v>
      </c>
      <c r="G226" s="43" t="str">
        <f t="shared" si="28"/>
        <v>H14</v>
      </c>
      <c r="H226" s="43" t="str">
        <f t="shared" si="29"/>
        <v>1 L-tryptophan_cyt + 1 H+_cyt = 1 CO2_cyt + 1 tryptamine_cyt</v>
      </c>
      <c r="I226" s="43" t="s">
        <v>781</v>
      </c>
      <c r="J226" s="43" t="s">
        <v>782</v>
      </c>
      <c r="K226" s="43">
        <f t="shared" si="31"/>
        <v>0</v>
      </c>
      <c r="L226" s="43" t="s">
        <v>783</v>
      </c>
      <c r="M226" s="43">
        <v>0</v>
      </c>
      <c r="N226" s="43">
        <v>1</v>
      </c>
      <c r="O226" s="43">
        <v>1</v>
      </c>
      <c r="P226" s="43">
        <v>1</v>
      </c>
      <c r="Q226" s="43">
        <v>1</v>
      </c>
      <c r="R226" s="43">
        <v>0.01</v>
      </c>
      <c r="Z226" s="43" t="e">
        <f>INDEX(Mets!$B$2:$O$565,MATCH(CONCATENATE($C226,"_EXT"),Mets!$B$2:$B$565,0),COLUMN()-25)</f>
        <v>#N/A</v>
      </c>
      <c r="AA226" s="43" t="e">
        <f>INDEX(Mets!$B$2:$O$565,MATCH(CONCATENATE($C226,"_EXT"),Mets!$B$2:$B$565,0),COLUMN()-21)</f>
        <v>#N/A</v>
      </c>
      <c r="AB226" s="43" t="e">
        <f>INDEX(Mets!$B$2:$O$565,MATCH(CONCATENATE($C226,"_EXT"),Mets!$B$2:$B$565,0),COLUMN()-21)</f>
        <v>#N/A</v>
      </c>
      <c r="AC226" s="43" t="e">
        <f>INDEX(Mets!$B$2:$O$565,MATCH(CONCATENATE($C226,"_EXT"),Mets!$B$2:$B$565,0),COLUMN()-21)</f>
        <v>#N/A</v>
      </c>
      <c r="AD226" s="43" t="e">
        <f>INDEX(Mets!$B$2:$O$565,MATCH(CONCATENATE($C226,"_EXT"),Mets!$B$2:$B$565,0),COLUMN()-21)</f>
        <v>#N/A</v>
      </c>
      <c r="AE226" s="43" t="e">
        <f>INDEX(Mets!$B$2:$O$565,MATCH(CONCATENATE($C226,"_EXT"),Mets!$B$2:$B$565,0),COLUMN()-21)</f>
        <v>#N/A</v>
      </c>
      <c r="AF226" s="43" t="e">
        <f>INDEX(Mets!$B$2:$O$565,MATCH(CONCATENATE($C226,"_EXT"),Mets!$B$2:$B$565,0),COLUMN()-21)</f>
        <v>#N/A</v>
      </c>
      <c r="AG226" s="43" t="e">
        <f>INDEX(Mets!$B$2:$O$565,MATCH(CONCATENATE($C226,"_EXT"),Mets!$B$2:$B$565,0),COLUMN()-21)</f>
        <v>#N/A</v>
      </c>
      <c r="AH226" s="43" t="e">
        <f>INDEX(Mets!$B$2:$O$565,MATCH(CONCATENATE($C226,"_EXT"),Mets!$B$2:$B$565,0),COLUMN()-21)</f>
        <v>#N/A</v>
      </c>
      <c r="AI226" s="43" t="e">
        <f>INDEX(Mets!$B$2:$O$565,MATCH(CONCATENATE($C226,"_EXT"),Mets!$B$2:$B$565,0),COLUMN()-21)</f>
        <v>#N/A</v>
      </c>
      <c r="AK226" s="43">
        <f t="shared" si="26"/>
        <v>0</v>
      </c>
      <c r="AL226" s="43" t="str">
        <f t="shared" si="27"/>
        <v>'H14' '0';</v>
      </c>
    </row>
    <row r="227" spans="1:38">
      <c r="A227" s="43" t="str">
        <f>VOCs!A16</f>
        <v>H16</v>
      </c>
      <c r="B227" s="43" t="str">
        <f>VOCs!B16</f>
        <v>1 phenylethylamine_cyt + 1 oxygen_cyt + 1 H2O_cyt = 1 phenylacetaldehyde_cyt + 1 NH4_cyt + 1 H2O2_cyt</v>
      </c>
      <c r="C227" s="43" t="str">
        <f>VOCs!C16</f>
        <v>2-phenylethylamine_cyt + oxygen_cyt + H2O → phenylacetaldehyde_cyt + ammonium_cyt + hydrogen peroxide</v>
      </c>
      <c r="D227" s="43">
        <f>VOCs!D16</f>
        <v>0</v>
      </c>
      <c r="E227" s="43" t="str">
        <f>VOCs!E16</f>
        <v>N</v>
      </c>
      <c r="G227" s="43" t="str">
        <f t="shared" si="28"/>
        <v>H16</v>
      </c>
      <c r="H227" s="43" t="str">
        <f t="shared" si="29"/>
        <v>1 phenylethylamine_cyt + 1 oxygen_cyt + 1 H2O_cyt = 1 phenylacetaldehyde_cyt + 1 NH4_cyt + 1 H2O2_cyt</v>
      </c>
      <c r="I227" s="43" t="s">
        <v>781</v>
      </c>
      <c r="J227" s="43" t="s">
        <v>782</v>
      </c>
      <c r="K227" s="43">
        <f t="shared" si="31"/>
        <v>0</v>
      </c>
      <c r="L227" s="43" t="s">
        <v>783</v>
      </c>
      <c r="M227" s="43">
        <v>0</v>
      </c>
      <c r="N227" s="43">
        <v>1</v>
      </c>
      <c r="O227" s="43">
        <v>1</v>
      </c>
      <c r="P227" s="43">
        <v>1</v>
      </c>
      <c r="Q227" s="43">
        <v>1</v>
      </c>
      <c r="R227" s="43">
        <v>0.01</v>
      </c>
      <c r="Z227" s="43" t="e">
        <f>INDEX(Mets!$B$2:$O$565,MATCH(CONCATENATE($C227,"_EXT"),Mets!$B$2:$B$565,0),COLUMN()-25)</f>
        <v>#N/A</v>
      </c>
      <c r="AA227" s="43" t="e">
        <f>INDEX(Mets!$B$2:$O$565,MATCH(CONCATENATE($C227,"_EXT"),Mets!$B$2:$B$565,0),COLUMN()-21)</f>
        <v>#N/A</v>
      </c>
      <c r="AB227" s="43" t="e">
        <f>INDEX(Mets!$B$2:$O$565,MATCH(CONCATENATE($C227,"_EXT"),Mets!$B$2:$B$565,0),COLUMN()-21)</f>
        <v>#N/A</v>
      </c>
      <c r="AC227" s="43" t="e">
        <f>INDEX(Mets!$B$2:$O$565,MATCH(CONCATENATE($C227,"_EXT"),Mets!$B$2:$B$565,0),COLUMN()-21)</f>
        <v>#N/A</v>
      </c>
      <c r="AD227" s="43" t="e">
        <f>INDEX(Mets!$B$2:$O$565,MATCH(CONCATENATE($C227,"_EXT"),Mets!$B$2:$B$565,0),COLUMN()-21)</f>
        <v>#N/A</v>
      </c>
      <c r="AE227" s="43" t="e">
        <f>INDEX(Mets!$B$2:$O$565,MATCH(CONCATENATE($C227,"_EXT"),Mets!$B$2:$B$565,0),COLUMN()-21)</f>
        <v>#N/A</v>
      </c>
      <c r="AF227" s="43" t="e">
        <f>INDEX(Mets!$B$2:$O$565,MATCH(CONCATENATE($C227,"_EXT"),Mets!$B$2:$B$565,0),COLUMN()-21)</f>
        <v>#N/A</v>
      </c>
      <c r="AG227" s="43" t="e">
        <f>INDEX(Mets!$B$2:$O$565,MATCH(CONCATENATE($C227,"_EXT"),Mets!$B$2:$B$565,0),COLUMN()-21)</f>
        <v>#N/A</v>
      </c>
      <c r="AH227" s="43" t="e">
        <f>INDEX(Mets!$B$2:$O$565,MATCH(CONCATENATE($C227,"_EXT"),Mets!$B$2:$B$565,0),COLUMN()-21)</f>
        <v>#N/A</v>
      </c>
      <c r="AI227" s="43" t="e">
        <f>INDEX(Mets!$B$2:$O$565,MATCH(CONCATENATE($C227,"_EXT"),Mets!$B$2:$B$565,0),COLUMN()-21)</f>
        <v>#N/A</v>
      </c>
      <c r="AK227" s="43">
        <f t="shared" si="26"/>
        <v>0</v>
      </c>
      <c r="AL227" s="43" t="str">
        <f t="shared" si="27"/>
        <v>'H16' '0';</v>
      </c>
    </row>
    <row r="228" spans="1:38">
      <c r="A228" s="43" t="str">
        <f>VOCs!A17</f>
        <v>H17</v>
      </c>
      <c r="B228" s="43" t="str">
        <f>VOCs!B17</f>
        <v>1 tyramine_cyt + 1 H2O_cyt + 1 oxygen_cyt = 1 4-hydroxyphenylacetaldehyde_cyt + 1 NH4_cyt + 1 H2O2_cyt</v>
      </c>
      <c r="C228" s="43">
        <f>VOCs!C17</f>
        <v>0</v>
      </c>
      <c r="D228" s="43">
        <f>VOCs!D17</f>
        <v>0</v>
      </c>
      <c r="E228" s="43" t="str">
        <f>VOCs!E17</f>
        <v>N</v>
      </c>
      <c r="G228" s="43" t="str">
        <f t="shared" si="28"/>
        <v>H17</v>
      </c>
      <c r="H228" s="43" t="str">
        <f t="shared" si="29"/>
        <v>1 tyramine_cyt + 1 H2O_cyt + 1 oxygen_cyt = 1 4-hydroxyphenylacetaldehyde_cyt + 1 NH4_cyt + 1 H2O2_cyt</v>
      </c>
      <c r="I228" s="43" t="s">
        <v>781</v>
      </c>
      <c r="J228" s="43" t="s">
        <v>782</v>
      </c>
      <c r="K228" s="43">
        <f t="shared" si="31"/>
        <v>0</v>
      </c>
      <c r="L228" s="43" t="s">
        <v>783</v>
      </c>
      <c r="M228" s="43">
        <v>0</v>
      </c>
      <c r="N228" s="43">
        <v>1</v>
      </c>
      <c r="O228" s="43">
        <v>1</v>
      </c>
      <c r="P228" s="43">
        <v>1</v>
      </c>
      <c r="Q228" s="43">
        <v>1</v>
      </c>
      <c r="R228" s="43">
        <v>0.01</v>
      </c>
      <c r="Z228" s="43" t="e">
        <f>INDEX(Mets!$B$2:$O$565,MATCH(CONCATENATE($C228,"_EXT"),Mets!$B$2:$B$565,0),COLUMN()-25)</f>
        <v>#N/A</v>
      </c>
      <c r="AA228" s="43" t="e">
        <f>INDEX(Mets!$B$2:$O$565,MATCH(CONCATENATE($C228,"_EXT"),Mets!$B$2:$B$565,0),COLUMN()-21)</f>
        <v>#N/A</v>
      </c>
      <c r="AB228" s="43" t="e">
        <f>INDEX(Mets!$B$2:$O$565,MATCH(CONCATENATE($C228,"_EXT"),Mets!$B$2:$B$565,0),COLUMN()-21)</f>
        <v>#N/A</v>
      </c>
      <c r="AC228" s="43" t="e">
        <f>INDEX(Mets!$B$2:$O$565,MATCH(CONCATENATE($C228,"_EXT"),Mets!$B$2:$B$565,0),COLUMN()-21)</f>
        <v>#N/A</v>
      </c>
      <c r="AD228" s="43" t="e">
        <f>INDEX(Mets!$B$2:$O$565,MATCH(CONCATENATE($C228,"_EXT"),Mets!$B$2:$B$565,0),COLUMN()-21)</f>
        <v>#N/A</v>
      </c>
      <c r="AE228" s="43" t="e">
        <f>INDEX(Mets!$B$2:$O$565,MATCH(CONCATENATE($C228,"_EXT"),Mets!$B$2:$B$565,0),COLUMN()-21)</f>
        <v>#N/A</v>
      </c>
      <c r="AF228" s="43" t="e">
        <f>INDEX(Mets!$B$2:$O$565,MATCH(CONCATENATE($C228,"_EXT"),Mets!$B$2:$B$565,0),COLUMN()-21)</f>
        <v>#N/A</v>
      </c>
      <c r="AG228" s="43" t="e">
        <f>INDEX(Mets!$B$2:$O$565,MATCH(CONCATENATE($C228,"_EXT"),Mets!$B$2:$B$565,0),COLUMN()-21)</f>
        <v>#N/A</v>
      </c>
      <c r="AH228" s="43" t="e">
        <f>INDEX(Mets!$B$2:$O$565,MATCH(CONCATENATE($C228,"_EXT"),Mets!$B$2:$B$565,0),COLUMN()-21)</f>
        <v>#N/A</v>
      </c>
      <c r="AI228" s="43" t="e">
        <f>INDEX(Mets!$B$2:$O$565,MATCH(CONCATENATE($C228,"_EXT"),Mets!$B$2:$B$565,0),COLUMN()-21)</f>
        <v>#N/A</v>
      </c>
      <c r="AK228" s="43">
        <f t="shared" si="26"/>
        <v>0</v>
      </c>
      <c r="AL228" s="43" t="str">
        <f t="shared" si="27"/>
        <v>'H17' '0';</v>
      </c>
    </row>
    <row r="229" spans="1:38">
      <c r="A229" s="43" t="str">
        <f>VOCs!A18</f>
        <v>H18</v>
      </c>
      <c r="B229" s="43" t="str">
        <f>VOCs!B18</f>
        <v>1 tryptamine_cyt + 1 H2O_cyt + 1 oxygen_cyt = 1 indole-3-acetaldehyde_cyt + 1 NH4_cyt + 1 H2O2_cyt</v>
      </c>
      <c r="C229" s="43">
        <f>VOCs!C18</f>
        <v>0</v>
      </c>
      <c r="D229" s="43">
        <f>VOCs!D18</f>
        <v>0</v>
      </c>
      <c r="E229" s="43" t="str">
        <f>VOCs!E18</f>
        <v>N</v>
      </c>
      <c r="G229" s="43" t="str">
        <f t="shared" si="28"/>
        <v>H18</v>
      </c>
      <c r="H229" s="43" t="str">
        <f t="shared" si="29"/>
        <v>1 tryptamine_cyt + 1 H2O_cyt + 1 oxygen_cyt = 1 indole-3-acetaldehyde_cyt + 1 NH4_cyt + 1 H2O2_cyt</v>
      </c>
      <c r="I229" s="43" t="s">
        <v>781</v>
      </c>
      <c r="J229" s="43" t="s">
        <v>782</v>
      </c>
      <c r="K229" s="43">
        <f t="shared" si="31"/>
        <v>0</v>
      </c>
      <c r="L229" s="43" t="s">
        <v>783</v>
      </c>
      <c r="M229" s="43">
        <v>0</v>
      </c>
      <c r="N229" s="43">
        <v>1</v>
      </c>
      <c r="O229" s="43">
        <v>1</v>
      </c>
      <c r="P229" s="43">
        <v>1</v>
      </c>
      <c r="Q229" s="43">
        <v>1</v>
      </c>
      <c r="R229" s="43">
        <v>0.01</v>
      </c>
      <c r="Z229" s="43" t="e">
        <f>INDEX(Mets!$B$2:$O$565,MATCH(CONCATENATE($C229,"_EXT"),Mets!$B$2:$B$565,0),COLUMN()-25)</f>
        <v>#N/A</v>
      </c>
      <c r="AA229" s="43" t="e">
        <f>INDEX(Mets!$B$2:$O$565,MATCH(CONCATENATE($C229,"_EXT"),Mets!$B$2:$B$565,0),COLUMN()-21)</f>
        <v>#N/A</v>
      </c>
      <c r="AB229" s="43" t="e">
        <f>INDEX(Mets!$B$2:$O$565,MATCH(CONCATENATE($C229,"_EXT"),Mets!$B$2:$B$565,0),COLUMN()-21)</f>
        <v>#N/A</v>
      </c>
      <c r="AC229" s="43" t="e">
        <f>INDEX(Mets!$B$2:$O$565,MATCH(CONCATENATE($C229,"_EXT"),Mets!$B$2:$B$565,0),COLUMN()-21)</f>
        <v>#N/A</v>
      </c>
      <c r="AD229" s="43" t="e">
        <f>INDEX(Mets!$B$2:$O$565,MATCH(CONCATENATE($C229,"_EXT"),Mets!$B$2:$B$565,0),COLUMN()-21)</f>
        <v>#N/A</v>
      </c>
      <c r="AE229" s="43" t="e">
        <f>INDEX(Mets!$B$2:$O$565,MATCH(CONCATENATE($C229,"_EXT"),Mets!$B$2:$B$565,0),COLUMN()-21)</f>
        <v>#N/A</v>
      </c>
      <c r="AF229" s="43" t="e">
        <f>INDEX(Mets!$B$2:$O$565,MATCH(CONCATENATE($C229,"_EXT"),Mets!$B$2:$B$565,0),COLUMN()-21)</f>
        <v>#N/A</v>
      </c>
      <c r="AG229" s="43" t="e">
        <f>INDEX(Mets!$B$2:$O$565,MATCH(CONCATENATE($C229,"_EXT"),Mets!$B$2:$B$565,0),COLUMN()-21)</f>
        <v>#N/A</v>
      </c>
      <c r="AH229" s="43" t="e">
        <f>INDEX(Mets!$B$2:$O$565,MATCH(CONCATENATE($C229,"_EXT"),Mets!$B$2:$B$565,0),COLUMN()-21)</f>
        <v>#N/A</v>
      </c>
      <c r="AI229" s="43" t="e">
        <f>INDEX(Mets!$B$2:$O$565,MATCH(CONCATENATE($C229,"_EXT"),Mets!$B$2:$B$565,0),COLUMN()-21)</f>
        <v>#N/A</v>
      </c>
      <c r="AK229" s="43">
        <f t="shared" si="26"/>
        <v>0</v>
      </c>
      <c r="AL229" s="43" t="str">
        <f t="shared" si="27"/>
        <v>'H18' '0';</v>
      </c>
    </row>
    <row r="230" spans="1:38">
      <c r="A230" s="43" t="str">
        <f>VOCs!A20</f>
        <v>H20</v>
      </c>
      <c r="B230" s="43" t="str">
        <f>VOCs!B20</f>
        <v>1 phenylacetyl-CoA_cyt + 2 NAD_cyt + 2 H2O_cyt = 1 phenylglyoxylate_cyt + 2 NADH_cyt + 1 CoA_cyt + 3 H+_cyt</v>
      </c>
      <c r="C230" s="43" t="str">
        <f>VOCs!C20</f>
        <v xml:space="preserve">phenylacetyl-CoA_cyt + an oxidized electron acceptor_cyt + 2 H2O → phenylglyoxylate_cyt + a reduced electron acceptor_cyt + coenzyme A_cyt + 3 H+ </v>
      </c>
      <c r="D230" s="43">
        <f>VOCs!D20</f>
        <v>0</v>
      </c>
      <c r="E230" s="43" t="str">
        <f>VOCs!E20</f>
        <v>Y</v>
      </c>
      <c r="G230" s="43" t="str">
        <f t="shared" si="28"/>
        <v>H20</v>
      </c>
      <c r="H230" s="43" t="str">
        <f t="shared" si="29"/>
        <v>1 phenylacetyl-CoA_cyt + 2 NAD_cyt + 2 H2O_cyt = 1 phenylglyoxylate_cyt + 2 NADH_cyt + 1 CoA_cyt + 3 H+_cyt</v>
      </c>
      <c r="I230" s="43" t="s">
        <v>781</v>
      </c>
      <c r="J230" s="43" t="s">
        <v>782</v>
      </c>
      <c r="K230" s="43" t="str">
        <f t="shared" si="31"/>
        <v>-Inf</v>
      </c>
      <c r="L230" s="43" t="s">
        <v>783</v>
      </c>
      <c r="M230" s="43">
        <v>0</v>
      </c>
      <c r="N230" s="43">
        <v>1</v>
      </c>
      <c r="O230" s="43">
        <v>1</v>
      </c>
      <c r="P230" s="43">
        <v>1</v>
      </c>
      <c r="Q230" s="43">
        <v>1</v>
      </c>
      <c r="R230" s="43">
        <v>0.01</v>
      </c>
      <c r="Z230" s="43" t="e">
        <f>INDEX(Mets!$B$2:$O$565,MATCH(CONCATENATE($C230,"_EXT"),Mets!$B$2:$B$565,0),COLUMN()-25)</f>
        <v>#N/A</v>
      </c>
      <c r="AA230" s="43" t="e">
        <f>INDEX(Mets!$B$2:$O$565,MATCH(CONCATENATE($C230,"_EXT"),Mets!$B$2:$B$565,0),COLUMN()-21)</f>
        <v>#N/A</v>
      </c>
      <c r="AB230" s="43" t="e">
        <f>INDEX(Mets!$B$2:$O$565,MATCH(CONCATENATE($C230,"_EXT"),Mets!$B$2:$B$565,0),COLUMN()-21)</f>
        <v>#N/A</v>
      </c>
      <c r="AC230" s="43" t="e">
        <f>INDEX(Mets!$B$2:$O$565,MATCH(CONCATENATE($C230,"_EXT"),Mets!$B$2:$B$565,0),COLUMN()-21)</f>
        <v>#N/A</v>
      </c>
      <c r="AD230" s="43" t="e">
        <f>INDEX(Mets!$B$2:$O$565,MATCH(CONCATENATE($C230,"_EXT"),Mets!$B$2:$B$565,0),COLUMN()-21)</f>
        <v>#N/A</v>
      </c>
      <c r="AE230" s="43" t="e">
        <f>INDEX(Mets!$B$2:$O$565,MATCH(CONCATENATE($C230,"_EXT"),Mets!$B$2:$B$565,0),COLUMN()-21)</f>
        <v>#N/A</v>
      </c>
      <c r="AF230" s="43" t="e">
        <f>INDEX(Mets!$B$2:$O$565,MATCH(CONCATENATE($C230,"_EXT"),Mets!$B$2:$B$565,0),COLUMN()-21)</f>
        <v>#N/A</v>
      </c>
      <c r="AG230" s="43" t="e">
        <f>INDEX(Mets!$B$2:$O$565,MATCH(CONCATENATE($C230,"_EXT"),Mets!$B$2:$B$565,0),COLUMN()-21)</f>
        <v>#N/A</v>
      </c>
      <c r="AH230" s="43" t="e">
        <f>INDEX(Mets!$B$2:$O$565,MATCH(CONCATENATE($C230,"_EXT"),Mets!$B$2:$B$565,0),COLUMN()-21)</f>
        <v>#N/A</v>
      </c>
      <c r="AI230" s="43" t="e">
        <f>INDEX(Mets!$B$2:$O$565,MATCH(CONCATENATE($C230,"_EXT"),Mets!$B$2:$B$565,0),COLUMN()-21)</f>
        <v>#N/A</v>
      </c>
      <c r="AK230" s="43">
        <f t="shared" si="26"/>
        <v>0</v>
      </c>
      <c r="AL230" s="43" t="str">
        <f t="shared" si="27"/>
        <v>'H20' '0';</v>
      </c>
    </row>
    <row r="231" spans="1:38">
      <c r="A231" s="43" t="str">
        <f>VOCs!A22</f>
        <v>H22</v>
      </c>
      <c r="B231" s="43" t="str">
        <f>VOCs!B22</f>
        <v>1 phenylacetate_cyt + 1 ATP_cyt + 1 CoA_cyt = 1 phenylacetyl-CoA_cyt + 1 AMP_cyt + 1 diphosphate_cyt</v>
      </c>
      <c r="C231" s="43" t="str">
        <f>VOCs!C22</f>
        <v xml:space="preserve">phenylacetate_cyt + ATP_cyt + coenzyme A ↔ phenylacetyl-CoA_cyt + AMP_cyt + diphosphate </v>
      </c>
      <c r="D231" s="43">
        <f>VOCs!D22</f>
        <v>0</v>
      </c>
      <c r="E231" s="43" t="str">
        <f>VOCs!E22</f>
        <v>Y</v>
      </c>
      <c r="G231" s="43" t="str">
        <f t="shared" si="28"/>
        <v>H22</v>
      </c>
      <c r="H231" s="43" t="str">
        <f t="shared" si="29"/>
        <v>1 phenylacetate_cyt + 1 ATP_cyt + 1 CoA_cyt = 1 phenylacetyl-CoA_cyt + 1 AMP_cyt + 1 diphosphate_cyt</v>
      </c>
      <c r="I231" s="43" t="s">
        <v>781</v>
      </c>
      <c r="J231" s="43" t="s">
        <v>782</v>
      </c>
      <c r="K231" s="43" t="str">
        <f t="shared" si="31"/>
        <v>-Inf</v>
      </c>
      <c r="L231" s="43" t="s">
        <v>783</v>
      </c>
      <c r="M231" s="43">
        <v>0</v>
      </c>
      <c r="N231" s="43">
        <v>1</v>
      </c>
      <c r="O231" s="43">
        <v>1</v>
      </c>
      <c r="P231" s="43">
        <v>1</v>
      </c>
      <c r="Q231" s="43">
        <v>1</v>
      </c>
      <c r="R231" s="43">
        <v>0.01</v>
      </c>
      <c r="Z231" s="43" t="e">
        <f>INDEX(Mets!$B$2:$O$565,MATCH(CONCATENATE($C231,"_EXT"),Mets!$B$2:$B$565,0),COLUMN()-25)</f>
        <v>#N/A</v>
      </c>
      <c r="AA231" s="43" t="e">
        <f>INDEX(Mets!$B$2:$O$565,MATCH(CONCATENATE($C231,"_EXT"),Mets!$B$2:$B$565,0),COLUMN()-21)</f>
        <v>#N/A</v>
      </c>
      <c r="AB231" s="43" t="e">
        <f>INDEX(Mets!$B$2:$O$565,MATCH(CONCATENATE($C231,"_EXT"),Mets!$B$2:$B$565,0),COLUMN()-21)</f>
        <v>#N/A</v>
      </c>
      <c r="AC231" s="43" t="e">
        <f>INDEX(Mets!$B$2:$O$565,MATCH(CONCATENATE($C231,"_EXT"),Mets!$B$2:$B$565,0),COLUMN()-21)</f>
        <v>#N/A</v>
      </c>
      <c r="AD231" s="43" t="e">
        <f>INDEX(Mets!$B$2:$O$565,MATCH(CONCATENATE($C231,"_EXT"),Mets!$B$2:$B$565,0),COLUMN()-21)</f>
        <v>#N/A</v>
      </c>
      <c r="AE231" s="43" t="e">
        <f>INDEX(Mets!$B$2:$O$565,MATCH(CONCATENATE($C231,"_EXT"),Mets!$B$2:$B$565,0),COLUMN()-21)</f>
        <v>#N/A</v>
      </c>
      <c r="AF231" s="43" t="e">
        <f>INDEX(Mets!$B$2:$O$565,MATCH(CONCATENATE($C231,"_EXT"),Mets!$B$2:$B$565,0),COLUMN()-21)</f>
        <v>#N/A</v>
      </c>
      <c r="AG231" s="43" t="e">
        <f>INDEX(Mets!$B$2:$O$565,MATCH(CONCATENATE($C231,"_EXT"),Mets!$B$2:$B$565,0),COLUMN()-21)</f>
        <v>#N/A</v>
      </c>
      <c r="AH231" s="43" t="e">
        <f>INDEX(Mets!$B$2:$O$565,MATCH(CONCATENATE($C231,"_EXT"),Mets!$B$2:$B$565,0),COLUMN()-21)</f>
        <v>#N/A</v>
      </c>
      <c r="AI231" s="43" t="e">
        <f>INDEX(Mets!$B$2:$O$565,MATCH(CONCATENATE($C231,"_EXT"),Mets!$B$2:$B$565,0),COLUMN()-21)</f>
        <v>#N/A</v>
      </c>
      <c r="AK231" s="43">
        <f t="shared" si="26"/>
        <v>0</v>
      </c>
      <c r="AL231" s="43" t="str">
        <f t="shared" si="27"/>
        <v>'H22' '0';</v>
      </c>
    </row>
    <row r="232" spans="1:38">
      <c r="A232" s="43" t="str">
        <f>VOCs!A24</f>
        <v>H24</v>
      </c>
      <c r="B232" s="43" t="str">
        <f>VOCs!B24</f>
        <v>(S)-3-methyl-2-oxopentanoate_cyt + H+_cyt = 2-methyl-butanal_cyt + CO2_cyt</v>
      </c>
      <c r="C232" s="43" t="str">
        <f>VOCs!C24</f>
        <v>(S)-3-methyl-2-oxopentanoate_cyt + H+ = 2-methyl-butanal_cyt + CO2_cyt</v>
      </c>
      <c r="D232" s="43">
        <f>VOCs!D24</f>
        <v>0</v>
      </c>
      <c r="E232" s="43" t="str">
        <f>VOCs!E24</f>
        <v>N</v>
      </c>
      <c r="G232" s="43" t="str">
        <f t="shared" si="28"/>
        <v>H24</v>
      </c>
      <c r="H232" s="43" t="str">
        <f t="shared" si="29"/>
        <v>(S)-3-methyl-2-oxopentanoate_cyt + H+_cyt = 2-methyl-butanal_cyt + CO2_cyt</v>
      </c>
      <c r="I232" s="43" t="s">
        <v>781</v>
      </c>
      <c r="J232" s="43" t="s">
        <v>782</v>
      </c>
      <c r="K232" s="43">
        <f t="shared" si="31"/>
        <v>0</v>
      </c>
      <c r="L232" s="43" t="s">
        <v>783</v>
      </c>
      <c r="M232" s="43">
        <v>0</v>
      </c>
      <c r="N232" s="43">
        <v>1</v>
      </c>
      <c r="O232" s="43">
        <v>1</v>
      </c>
      <c r="P232" s="43">
        <v>1</v>
      </c>
      <c r="Q232" s="43">
        <v>1</v>
      </c>
      <c r="R232" s="43">
        <v>0.01</v>
      </c>
      <c r="Z232" s="43" t="e">
        <f>INDEX(Mets!$B$2:$O$565,MATCH(CONCATENATE($C232,"_EXT"),Mets!$B$2:$B$565,0),COLUMN()-25)</f>
        <v>#N/A</v>
      </c>
      <c r="AA232" s="43" t="e">
        <f>INDEX(Mets!$B$2:$O$565,MATCH(CONCATENATE($C232,"_EXT"),Mets!$B$2:$B$565,0),COLUMN()-21)</f>
        <v>#N/A</v>
      </c>
      <c r="AB232" s="43" t="e">
        <f>INDEX(Mets!$B$2:$O$565,MATCH(CONCATENATE($C232,"_EXT"),Mets!$B$2:$B$565,0),COLUMN()-21)</f>
        <v>#N/A</v>
      </c>
      <c r="AC232" s="43" t="e">
        <f>INDEX(Mets!$B$2:$O$565,MATCH(CONCATENATE($C232,"_EXT"),Mets!$B$2:$B$565,0),COLUMN()-21)</f>
        <v>#N/A</v>
      </c>
      <c r="AD232" s="43" t="e">
        <f>INDEX(Mets!$B$2:$O$565,MATCH(CONCATENATE($C232,"_EXT"),Mets!$B$2:$B$565,0),COLUMN()-21)</f>
        <v>#N/A</v>
      </c>
      <c r="AE232" s="43" t="e">
        <f>INDEX(Mets!$B$2:$O$565,MATCH(CONCATENATE($C232,"_EXT"),Mets!$B$2:$B$565,0),COLUMN()-21)</f>
        <v>#N/A</v>
      </c>
      <c r="AF232" s="43" t="e">
        <f>INDEX(Mets!$B$2:$O$565,MATCH(CONCATENATE($C232,"_EXT"),Mets!$B$2:$B$565,0),COLUMN()-21)</f>
        <v>#N/A</v>
      </c>
      <c r="AG232" s="43" t="e">
        <f>INDEX(Mets!$B$2:$O$565,MATCH(CONCATENATE($C232,"_EXT"),Mets!$B$2:$B$565,0),COLUMN()-21)</f>
        <v>#N/A</v>
      </c>
      <c r="AH232" s="43" t="e">
        <f>INDEX(Mets!$B$2:$O$565,MATCH(CONCATENATE($C232,"_EXT"),Mets!$B$2:$B$565,0),COLUMN()-21)</f>
        <v>#N/A</v>
      </c>
      <c r="AI232" s="43" t="e">
        <f>INDEX(Mets!$B$2:$O$565,MATCH(CONCATENATE($C232,"_EXT"),Mets!$B$2:$B$565,0),COLUMN()-21)</f>
        <v>#N/A</v>
      </c>
      <c r="AK232" s="43">
        <f t="shared" si="26"/>
        <v>0</v>
      </c>
      <c r="AL232" s="43" t="str">
        <f t="shared" si="27"/>
        <v>'H24' '0';</v>
      </c>
    </row>
    <row r="233" spans="1:38">
      <c r="A233" s="43" t="str">
        <f>VOCs!A25</f>
        <v>H25</v>
      </c>
      <c r="B233" s="43" t="str">
        <f>VOCs!B25</f>
        <v>3-methyl-2-oxobutanoate_cyt + H+_cyt = 2-methyl-propanal_cyt + CO2_cyt</v>
      </c>
      <c r="C233" s="43" t="str">
        <f>VOCs!C25</f>
        <v>3-methyl-2-oxobutanoate_cyt + H+ → isobutanal_cyt + CO2</v>
      </c>
      <c r="D233" s="43">
        <f>VOCs!D25</f>
        <v>0</v>
      </c>
      <c r="E233" s="43" t="str">
        <f>VOCs!E25</f>
        <v>N</v>
      </c>
      <c r="G233" s="43" t="str">
        <f t="shared" si="28"/>
        <v>H25</v>
      </c>
      <c r="H233" s="43" t="str">
        <f t="shared" si="29"/>
        <v>3-methyl-2-oxobutanoate_cyt + H+_cyt = 2-methyl-propanal_cyt + CO2_cyt</v>
      </c>
      <c r="I233" s="43" t="s">
        <v>781</v>
      </c>
      <c r="J233" s="43" t="s">
        <v>782</v>
      </c>
      <c r="K233" s="43">
        <f t="shared" si="31"/>
        <v>0</v>
      </c>
      <c r="L233" s="43" t="s">
        <v>783</v>
      </c>
      <c r="M233" s="43">
        <v>0</v>
      </c>
      <c r="N233" s="43">
        <v>1</v>
      </c>
      <c r="O233" s="43">
        <v>1</v>
      </c>
      <c r="P233" s="43">
        <v>1</v>
      </c>
      <c r="Q233" s="43">
        <v>1</v>
      </c>
      <c r="R233" s="43">
        <v>0.01</v>
      </c>
      <c r="Z233" s="43" t="e">
        <f>INDEX(Mets!$B$2:$O$565,MATCH(CONCATENATE($C233,"_EXT"),Mets!$B$2:$B$565,0),COLUMN()-25)</f>
        <v>#N/A</v>
      </c>
      <c r="AA233" s="43" t="e">
        <f>INDEX(Mets!$B$2:$O$565,MATCH(CONCATENATE($C233,"_EXT"),Mets!$B$2:$B$565,0),COLUMN()-21)</f>
        <v>#N/A</v>
      </c>
      <c r="AB233" s="43" t="e">
        <f>INDEX(Mets!$B$2:$O$565,MATCH(CONCATENATE($C233,"_EXT"),Mets!$B$2:$B$565,0),COLUMN()-21)</f>
        <v>#N/A</v>
      </c>
      <c r="AC233" s="43" t="e">
        <f>INDEX(Mets!$B$2:$O$565,MATCH(CONCATENATE($C233,"_EXT"),Mets!$B$2:$B$565,0),COLUMN()-21)</f>
        <v>#N/A</v>
      </c>
      <c r="AD233" s="43" t="e">
        <f>INDEX(Mets!$B$2:$O$565,MATCH(CONCATENATE($C233,"_EXT"),Mets!$B$2:$B$565,0),COLUMN()-21)</f>
        <v>#N/A</v>
      </c>
      <c r="AE233" s="43" t="e">
        <f>INDEX(Mets!$B$2:$O$565,MATCH(CONCATENATE($C233,"_EXT"),Mets!$B$2:$B$565,0),COLUMN()-21)</f>
        <v>#N/A</v>
      </c>
      <c r="AF233" s="43" t="e">
        <f>INDEX(Mets!$B$2:$O$565,MATCH(CONCATENATE($C233,"_EXT"),Mets!$B$2:$B$565,0),COLUMN()-21)</f>
        <v>#N/A</v>
      </c>
      <c r="AG233" s="43" t="e">
        <f>INDEX(Mets!$B$2:$O$565,MATCH(CONCATENATE($C233,"_EXT"),Mets!$B$2:$B$565,0),COLUMN()-21)</f>
        <v>#N/A</v>
      </c>
      <c r="AH233" s="43" t="e">
        <f>INDEX(Mets!$B$2:$O$565,MATCH(CONCATENATE($C233,"_EXT"),Mets!$B$2:$B$565,0),COLUMN()-21)</f>
        <v>#N/A</v>
      </c>
      <c r="AI233" s="43" t="e">
        <f>INDEX(Mets!$B$2:$O$565,MATCH(CONCATENATE($C233,"_EXT"),Mets!$B$2:$B$565,0),COLUMN()-21)</f>
        <v>#N/A</v>
      </c>
      <c r="AK233" s="43">
        <f t="shared" si="26"/>
        <v>0</v>
      </c>
      <c r="AL233" s="43" t="str">
        <f t="shared" si="27"/>
        <v>'H25' '0';</v>
      </c>
    </row>
    <row r="234" spans="1:38">
      <c r="A234" s="43" t="str">
        <f>VOCs!A26</f>
        <v>H26</v>
      </c>
      <c r="B234" s="43" t="str">
        <f>VOCs!B26</f>
        <v>4-methyl-2-oxopentanoate_cyt + H+_cyt = 3-methyl-butanal_cyt + CO2_cyt</v>
      </c>
      <c r="C234" s="43" t="str">
        <f>VOCs!C26</f>
        <v>4-methyl-2-oxopentanoate_cyt + H+ -&gt; 3-methylbutanal_cyt + CO2</v>
      </c>
      <c r="D234" s="43">
        <f>VOCs!D26</f>
        <v>0</v>
      </c>
      <c r="E234" s="43" t="str">
        <f>VOCs!E26</f>
        <v>N</v>
      </c>
      <c r="G234" s="43" t="str">
        <f t="shared" si="28"/>
        <v>H26</v>
      </c>
      <c r="H234" s="43" t="str">
        <f t="shared" si="29"/>
        <v>4-methyl-2-oxopentanoate_cyt + H+_cyt = 3-methyl-butanal_cyt + CO2_cyt</v>
      </c>
      <c r="I234" s="43" t="s">
        <v>781</v>
      </c>
      <c r="J234" s="43" t="s">
        <v>782</v>
      </c>
      <c r="K234" s="43">
        <f t="shared" si="31"/>
        <v>0</v>
      </c>
      <c r="L234" s="43" t="s">
        <v>783</v>
      </c>
      <c r="M234" s="43">
        <v>0</v>
      </c>
      <c r="N234" s="43">
        <v>1</v>
      </c>
      <c r="O234" s="43">
        <v>1</v>
      </c>
      <c r="P234" s="43">
        <v>1</v>
      </c>
      <c r="Q234" s="43">
        <v>1</v>
      </c>
      <c r="R234" s="43">
        <v>0.01</v>
      </c>
      <c r="Z234" s="43" t="e">
        <f>INDEX(Mets!$B$2:$O$565,MATCH(CONCATENATE($C234,"_EXT"),Mets!$B$2:$B$565,0),COLUMN()-25)</f>
        <v>#N/A</v>
      </c>
      <c r="AA234" s="43" t="e">
        <f>INDEX(Mets!$B$2:$O$565,MATCH(CONCATENATE($C234,"_EXT"),Mets!$B$2:$B$565,0),COLUMN()-21)</f>
        <v>#N/A</v>
      </c>
      <c r="AB234" s="43" t="e">
        <f>INDEX(Mets!$B$2:$O$565,MATCH(CONCATENATE($C234,"_EXT"),Mets!$B$2:$B$565,0),COLUMN()-21)</f>
        <v>#N/A</v>
      </c>
      <c r="AC234" s="43" t="e">
        <f>INDEX(Mets!$B$2:$O$565,MATCH(CONCATENATE($C234,"_EXT"),Mets!$B$2:$B$565,0),COLUMN()-21)</f>
        <v>#N/A</v>
      </c>
      <c r="AD234" s="43" t="e">
        <f>INDEX(Mets!$B$2:$O$565,MATCH(CONCATENATE($C234,"_EXT"),Mets!$B$2:$B$565,0),COLUMN()-21)</f>
        <v>#N/A</v>
      </c>
      <c r="AE234" s="43" t="e">
        <f>INDEX(Mets!$B$2:$O$565,MATCH(CONCATENATE($C234,"_EXT"),Mets!$B$2:$B$565,0),COLUMN()-21)</f>
        <v>#N/A</v>
      </c>
      <c r="AF234" s="43" t="e">
        <f>INDEX(Mets!$B$2:$O$565,MATCH(CONCATENATE($C234,"_EXT"),Mets!$B$2:$B$565,0),COLUMN()-21)</f>
        <v>#N/A</v>
      </c>
      <c r="AG234" s="43" t="e">
        <f>INDEX(Mets!$B$2:$O$565,MATCH(CONCATENATE($C234,"_EXT"),Mets!$B$2:$B$565,0),COLUMN()-21)</f>
        <v>#N/A</v>
      </c>
      <c r="AH234" s="43" t="e">
        <f>INDEX(Mets!$B$2:$O$565,MATCH(CONCATENATE($C234,"_EXT"),Mets!$B$2:$B$565,0),COLUMN()-21)</f>
        <v>#N/A</v>
      </c>
      <c r="AI234" s="43" t="e">
        <f>INDEX(Mets!$B$2:$O$565,MATCH(CONCATENATE($C234,"_EXT"),Mets!$B$2:$B$565,0),COLUMN()-21)</f>
        <v>#N/A</v>
      </c>
      <c r="AK234" s="43">
        <f t="shared" si="26"/>
        <v>0</v>
      </c>
      <c r="AL234" s="43" t="str">
        <f t="shared" si="27"/>
        <v>'H26' '0';</v>
      </c>
    </row>
    <row r="235" spans="1:38">
      <c r="A235" s="43" t="str">
        <f>VOCs!A27</f>
        <v>H27</v>
      </c>
      <c r="B235" s="43" t="str">
        <f>VOCs!B27</f>
        <v>1 phenylglyoxylate_cyt + 1 H+_cyt = 1 benzal_cyt + 1 CO2_cyt</v>
      </c>
      <c r="C235" s="43" t="str">
        <f>VOCs!C27</f>
        <v>phenylglyoxylate_cyt + H+ = benzaldehyde_cyt + CO2</v>
      </c>
      <c r="D235" s="43">
        <f>VOCs!D27</f>
        <v>0</v>
      </c>
      <c r="E235" s="43" t="str">
        <f>VOCs!E27</f>
        <v>N</v>
      </c>
      <c r="G235" s="43" t="str">
        <f t="shared" si="28"/>
        <v>H27</v>
      </c>
      <c r="H235" s="43" t="str">
        <f t="shared" si="29"/>
        <v>1 phenylglyoxylate_cyt + 1 H+_cyt = 1 benzal_cyt + 1 CO2_cyt</v>
      </c>
      <c r="I235" s="43" t="s">
        <v>781</v>
      </c>
      <c r="J235" s="43" t="s">
        <v>782</v>
      </c>
      <c r="K235" s="43">
        <f t="shared" si="31"/>
        <v>0</v>
      </c>
      <c r="L235" s="43" t="s">
        <v>783</v>
      </c>
      <c r="M235" s="43">
        <v>0</v>
      </c>
      <c r="N235" s="43">
        <v>1</v>
      </c>
      <c r="O235" s="43">
        <v>1</v>
      </c>
      <c r="P235" s="43">
        <v>1</v>
      </c>
      <c r="Q235" s="43">
        <v>1</v>
      </c>
      <c r="R235" s="43">
        <v>0.01</v>
      </c>
      <c r="Z235" s="43" t="e">
        <f>INDEX(Mets!$B$2:$O$565,MATCH(CONCATENATE($C235,"_EXT"),Mets!$B$2:$B$565,0),COLUMN()-25)</f>
        <v>#N/A</v>
      </c>
      <c r="AA235" s="43" t="e">
        <f>INDEX(Mets!$B$2:$O$565,MATCH(CONCATENATE($C235,"_EXT"),Mets!$B$2:$B$565,0),COLUMN()-21)</f>
        <v>#N/A</v>
      </c>
      <c r="AB235" s="43" t="e">
        <f>INDEX(Mets!$B$2:$O$565,MATCH(CONCATENATE($C235,"_EXT"),Mets!$B$2:$B$565,0),COLUMN()-21)</f>
        <v>#N/A</v>
      </c>
      <c r="AC235" s="43" t="e">
        <f>INDEX(Mets!$B$2:$O$565,MATCH(CONCATENATE($C235,"_EXT"),Mets!$B$2:$B$565,0),COLUMN()-21)</f>
        <v>#N/A</v>
      </c>
      <c r="AD235" s="43" t="e">
        <f>INDEX(Mets!$B$2:$O$565,MATCH(CONCATENATE($C235,"_EXT"),Mets!$B$2:$B$565,0),COLUMN()-21)</f>
        <v>#N/A</v>
      </c>
      <c r="AE235" s="43" t="e">
        <f>INDEX(Mets!$B$2:$O$565,MATCH(CONCATENATE($C235,"_EXT"),Mets!$B$2:$B$565,0),COLUMN()-21)</f>
        <v>#N/A</v>
      </c>
      <c r="AF235" s="43" t="e">
        <f>INDEX(Mets!$B$2:$O$565,MATCH(CONCATENATE($C235,"_EXT"),Mets!$B$2:$B$565,0),COLUMN()-21)</f>
        <v>#N/A</v>
      </c>
      <c r="AG235" s="43" t="e">
        <f>INDEX(Mets!$B$2:$O$565,MATCH(CONCATENATE($C235,"_EXT"),Mets!$B$2:$B$565,0),COLUMN()-21)</f>
        <v>#N/A</v>
      </c>
      <c r="AH235" s="43" t="e">
        <f>INDEX(Mets!$B$2:$O$565,MATCH(CONCATENATE($C235,"_EXT"),Mets!$B$2:$B$565,0),COLUMN()-21)</f>
        <v>#N/A</v>
      </c>
      <c r="AI235" s="43" t="e">
        <f>INDEX(Mets!$B$2:$O$565,MATCH(CONCATENATE($C235,"_EXT"),Mets!$B$2:$B$565,0),COLUMN()-21)</f>
        <v>#N/A</v>
      </c>
      <c r="AK235" s="43">
        <f t="shared" si="26"/>
        <v>0</v>
      </c>
      <c r="AL235" s="43" t="str">
        <f t="shared" si="27"/>
        <v>'H27' '0';</v>
      </c>
    </row>
    <row r="236" spans="1:38">
      <c r="A236" s="43" t="str">
        <f>VOCs!A28</f>
        <v>H28</v>
      </c>
      <c r="B236" s="43" t="str">
        <f>VOCs!B28</f>
        <v>1 2-oxo-4-methylthiobutanoate_cyt + 1 H+_cyt = 1 3-methylthiopropanal_cyt + 1 CO2_cyt</v>
      </c>
      <c r="C236" s="43">
        <f>VOCs!C28</f>
        <v>0</v>
      </c>
      <c r="D236" s="43">
        <f>VOCs!D28</f>
        <v>0</v>
      </c>
      <c r="E236" s="43" t="str">
        <f>VOCs!E28</f>
        <v>N</v>
      </c>
      <c r="G236" s="43" t="str">
        <f t="shared" si="28"/>
        <v>H28</v>
      </c>
      <c r="H236" s="43" t="str">
        <f t="shared" si="29"/>
        <v>1 2-oxo-4-methylthiobutanoate_cyt + 1 H+_cyt = 1 3-methylthiopropanal_cyt + 1 CO2_cyt</v>
      </c>
      <c r="I236" s="43" t="s">
        <v>781</v>
      </c>
      <c r="J236" s="43" t="s">
        <v>782</v>
      </c>
      <c r="K236" s="43">
        <f t="shared" si="31"/>
        <v>0</v>
      </c>
      <c r="L236" s="43" t="s">
        <v>783</v>
      </c>
      <c r="M236" s="43">
        <v>0</v>
      </c>
      <c r="N236" s="43">
        <v>1</v>
      </c>
      <c r="O236" s="43">
        <v>1</v>
      </c>
      <c r="P236" s="43">
        <v>1</v>
      </c>
      <c r="Q236" s="43">
        <v>1</v>
      </c>
      <c r="R236" s="43">
        <v>0.01</v>
      </c>
      <c r="Z236" s="43" t="e">
        <f>INDEX(Mets!$B$2:$O$565,MATCH(CONCATENATE($C236,"_EXT"),Mets!$B$2:$B$565,0),COLUMN()-25)</f>
        <v>#N/A</v>
      </c>
      <c r="AA236" s="43" t="e">
        <f>INDEX(Mets!$B$2:$O$565,MATCH(CONCATENATE($C236,"_EXT"),Mets!$B$2:$B$565,0),COLUMN()-21)</f>
        <v>#N/A</v>
      </c>
      <c r="AB236" s="43" t="e">
        <f>INDEX(Mets!$B$2:$O$565,MATCH(CONCATENATE($C236,"_EXT"),Mets!$B$2:$B$565,0),COLUMN()-21)</f>
        <v>#N/A</v>
      </c>
      <c r="AC236" s="43" t="e">
        <f>INDEX(Mets!$B$2:$O$565,MATCH(CONCATENATE($C236,"_EXT"),Mets!$B$2:$B$565,0),COLUMN()-21)</f>
        <v>#N/A</v>
      </c>
      <c r="AD236" s="43" t="e">
        <f>INDEX(Mets!$B$2:$O$565,MATCH(CONCATENATE($C236,"_EXT"),Mets!$B$2:$B$565,0),COLUMN()-21)</f>
        <v>#N/A</v>
      </c>
      <c r="AE236" s="43" t="e">
        <f>INDEX(Mets!$B$2:$O$565,MATCH(CONCATENATE($C236,"_EXT"),Mets!$B$2:$B$565,0),COLUMN()-21)</f>
        <v>#N/A</v>
      </c>
      <c r="AF236" s="43" t="e">
        <f>INDEX(Mets!$B$2:$O$565,MATCH(CONCATENATE($C236,"_EXT"),Mets!$B$2:$B$565,0),COLUMN()-21)</f>
        <v>#N/A</v>
      </c>
      <c r="AG236" s="43" t="e">
        <f>INDEX(Mets!$B$2:$O$565,MATCH(CONCATENATE($C236,"_EXT"),Mets!$B$2:$B$565,0),COLUMN()-21)</f>
        <v>#N/A</v>
      </c>
      <c r="AH236" s="43" t="e">
        <f>INDEX(Mets!$B$2:$O$565,MATCH(CONCATENATE($C236,"_EXT"),Mets!$B$2:$B$565,0),COLUMN()-21)</f>
        <v>#N/A</v>
      </c>
      <c r="AI236" s="43" t="e">
        <f>INDEX(Mets!$B$2:$O$565,MATCH(CONCATENATE($C236,"_EXT"),Mets!$B$2:$B$565,0),COLUMN()-21)</f>
        <v>#N/A</v>
      </c>
      <c r="AK236" s="43">
        <f t="shared" si="26"/>
        <v>0</v>
      </c>
      <c r="AL236" s="43" t="str">
        <f t="shared" si="27"/>
        <v>'H28' '0';</v>
      </c>
    </row>
    <row r="237" spans="1:38">
      <c r="A237" s="43" t="str">
        <f>VOCs!A30</f>
        <v>H30</v>
      </c>
      <c r="B237" s="43" t="str">
        <f>VOCs!B30</f>
        <v>1 L-methionine_cyt + 1 2-oxoglutarate_cyt = 1 2-oxo-4-methylthiobutanoate_cyt + 1 L-glutamate_cyt</v>
      </c>
      <c r="C237" s="43">
        <f>VOCs!C30</f>
        <v>0</v>
      </c>
      <c r="D237" s="43">
        <f>VOCs!D30</f>
        <v>0</v>
      </c>
      <c r="E237" s="43" t="str">
        <f>VOCs!E30</f>
        <v>N</v>
      </c>
      <c r="G237" s="43" t="str">
        <f t="shared" si="28"/>
        <v>H30</v>
      </c>
      <c r="H237" s="43" t="str">
        <f t="shared" si="29"/>
        <v>1 L-methionine_cyt + 1 2-oxoglutarate_cyt = 1 2-oxo-4-methylthiobutanoate_cyt + 1 L-glutamate_cyt</v>
      </c>
      <c r="I237" s="43" t="s">
        <v>781</v>
      </c>
      <c r="J237" s="43" t="s">
        <v>782</v>
      </c>
      <c r="K237" s="43">
        <f t="shared" si="31"/>
        <v>0</v>
      </c>
      <c r="L237" s="43" t="s">
        <v>783</v>
      </c>
      <c r="M237" s="43">
        <v>0</v>
      </c>
      <c r="N237" s="43">
        <v>1</v>
      </c>
      <c r="O237" s="43">
        <v>1</v>
      </c>
      <c r="P237" s="43">
        <v>1</v>
      </c>
      <c r="Q237" s="43">
        <v>1</v>
      </c>
      <c r="R237" s="43">
        <v>0.01</v>
      </c>
      <c r="Z237" s="43" t="e">
        <f>INDEX(Mets!$B$2:$O$565,MATCH(CONCATENATE($C237,"_EXT"),Mets!$B$2:$B$565,0),COLUMN()-25)</f>
        <v>#N/A</v>
      </c>
      <c r="AA237" s="43" t="e">
        <f>INDEX(Mets!$B$2:$O$565,MATCH(CONCATENATE($C237,"_EXT"),Mets!$B$2:$B$565,0),COLUMN()-21)</f>
        <v>#N/A</v>
      </c>
      <c r="AB237" s="43" t="e">
        <f>INDEX(Mets!$B$2:$O$565,MATCH(CONCATENATE($C237,"_EXT"),Mets!$B$2:$B$565,0),COLUMN()-21)</f>
        <v>#N/A</v>
      </c>
      <c r="AC237" s="43" t="e">
        <f>INDEX(Mets!$B$2:$O$565,MATCH(CONCATENATE($C237,"_EXT"),Mets!$B$2:$B$565,0),COLUMN()-21)</f>
        <v>#N/A</v>
      </c>
      <c r="AD237" s="43" t="e">
        <f>INDEX(Mets!$B$2:$O$565,MATCH(CONCATENATE($C237,"_EXT"),Mets!$B$2:$B$565,0),COLUMN()-21)</f>
        <v>#N/A</v>
      </c>
      <c r="AE237" s="43" t="e">
        <f>INDEX(Mets!$B$2:$O$565,MATCH(CONCATENATE($C237,"_EXT"),Mets!$B$2:$B$565,0),COLUMN()-21)</f>
        <v>#N/A</v>
      </c>
      <c r="AF237" s="43" t="e">
        <f>INDEX(Mets!$B$2:$O$565,MATCH(CONCATENATE($C237,"_EXT"),Mets!$B$2:$B$565,0),COLUMN()-21)</f>
        <v>#N/A</v>
      </c>
      <c r="AG237" s="43" t="e">
        <f>INDEX(Mets!$B$2:$O$565,MATCH(CONCATENATE($C237,"_EXT"),Mets!$B$2:$B$565,0),COLUMN()-21)</f>
        <v>#N/A</v>
      </c>
      <c r="AH237" s="43" t="e">
        <f>INDEX(Mets!$B$2:$O$565,MATCH(CONCATENATE($C237,"_EXT"),Mets!$B$2:$B$565,0),COLUMN()-21)</f>
        <v>#N/A</v>
      </c>
      <c r="AI237" s="43" t="e">
        <f>INDEX(Mets!$B$2:$O$565,MATCH(CONCATENATE($C237,"_EXT"),Mets!$B$2:$B$565,0),COLUMN()-21)</f>
        <v>#N/A</v>
      </c>
      <c r="AK237" s="43">
        <f t="shared" si="26"/>
        <v>0</v>
      </c>
      <c r="AL237" s="43" t="str">
        <f t="shared" si="27"/>
        <v>'H30' '0';</v>
      </c>
    </row>
    <row r="238" spans="1:38">
      <c r="A238" s="43" t="str">
        <f>VOCs!A32</f>
        <v>H32</v>
      </c>
      <c r="B238" s="43" t="str">
        <f>VOCs!B32</f>
        <v>1 phenylacetaldehyde_cyt + 1 NADH_cyt + 1 H+_cyt = 1 2-phenylethanol_cyt + 1 NAD_cyt</v>
      </c>
      <c r="C238" s="43" t="str">
        <f>VOCs!C32</f>
        <v xml:space="preserve">phenylacetaldehyde_cyt + NADH_cyt + H+ -&gt; 2-phenylethanol_cyt + NAD+ </v>
      </c>
      <c r="D238" s="43">
        <f>VOCs!D32</f>
        <v>0</v>
      </c>
      <c r="E238" s="43" t="str">
        <f>VOCs!E32</f>
        <v>Y</v>
      </c>
      <c r="G238" s="43" t="str">
        <f t="shared" si="28"/>
        <v>H32</v>
      </c>
      <c r="H238" s="43" t="str">
        <f t="shared" si="29"/>
        <v>1 phenylacetaldehyde_cyt + 1 NADH_cyt + 1 H+_cyt = 1 2-phenylethanol_cyt + 1 NAD_cyt</v>
      </c>
      <c r="I238" s="43" t="s">
        <v>781</v>
      </c>
      <c r="J238" s="43" t="s">
        <v>782</v>
      </c>
      <c r="K238" s="43" t="str">
        <f t="shared" si="31"/>
        <v>-Inf</v>
      </c>
      <c r="L238" s="43" t="s">
        <v>783</v>
      </c>
      <c r="M238" s="43">
        <v>0</v>
      </c>
      <c r="N238" s="43">
        <v>1</v>
      </c>
      <c r="O238" s="43">
        <v>1</v>
      </c>
      <c r="P238" s="43">
        <v>1</v>
      </c>
      <c r="Q238" s="43">
        <v>1</v>
      </c>
      <c r="R238" s="43">
        <v>0.01</v>
      </c>
      <c r="Z238" s="43" t="e">
        <f>INDEX(Mets!$B$2:$O$565,MATCH(CONCATENATE($C238,"_EXT"),Mets!$B$2:$B$565,0),COLUMN()-25)</f>
        <v>#N/A</v>
      </c>
      <c r="AA238" s="43" t="e">
        <f>INDEX(Mets!$B$2:$O$565,MATCH(CONCATENATE($C238,"_EXT"),Mets!$B$2:$B$565,0),COLUMN()-21)</f>
        <v>#N/A</v>
      </c>
      <c r="AB238" s="43" t="e">
        <f>INDEX(Mets!$B$2:$O$565,MATCH(CONCATENATE($C238,"_EXT"),Mets!$B$2:$B$565,0),COLUMN()-21)</f>
        <v>#N/A</v>
      </c>
      <c r="AC238" s="43" t="e">
        <f>INDEX(Mets!$B$2:$O$565,MATCH(CONCATENATE($C238,"_EXT"),Mets!$B$2:$B$565,0),COLUMN()-21)</f>
        <v>#N/A</v>
      </c>
      <c r="AD238" s="43" t="e">
        <f>INDEX(Mets!$B$2:$O$565,MATCH(CONCATENATE($C238,"_EXT"),Mets!$B$2:$B$565,0),COLUMN()-21)</f>
        <v>#N/A</v>
      </c>
      <c r="AE238" s="43" t="e">
        <f>INDEX(Mets!$B$2:$O$565,MATCH(CONCATENATE($C238,"_EXT"),Mets!$B$2:$B$565,0),COLUMN()-21)</f>
        <v>#N/A</v>
      </c>
      <c r="AF238" s="43" t="e">
        <f>INDEX(Mets!$B$2:$O$565,MATCH(CONCATENATE($C238,"_EXT"),Mets!$B$2:$B$565,0),COLUMN()-21)</f>
        <v>#N/A</v>
      </c>
      <c r="AG238" s="43" t="e">
        <f>INDEX(Mets!$B$2:$O$565,MATCH(CONCATENATE($C238,"_EXT"),Mets!$B$2:$B$565,0),COLUMN()-21)</f>
        <v>#N/A</v>
      </c>
      <c r="AH238" s="43" t="e">
        <f>INDEX(Mets!$B$2:$O$565,MATCH(CONCATENATE($C238,"_EXT"),Mets!$B$2:$B$565,0),COLUMN()-21)</f>
        <v>#N/A</v>
      </c>
      <c r="AI238" s="43" t="e">
        <f>INDEX(Mets!$B$2:$O$565,MATCH(CONCATENATE($C238,"_EXT"),Mets!$B$2:$B$565,0),COLUMN()-21)</f>
        <v>#N/A</v>
      </c>
      <c r="AK238" s="43">
        <f t="shared" si="26"/>
        <v>0</v>
      </c>
      <c r="AL238" s="43" t="str">
        <f t="shared" si="27"/>
        <v>'H32' '0';</v>
      </c>
    </row>
    <row r="239" spans="1:38">
      <c r="A239" s="43" t="str">
        <f>VOCs!A33</f>
        <v>H33</v>
      </c>
      <c r="B239" s="43" t="str">
        <f>VOCs!B33</f>
        <v>1 indole-3-acetaldehyde_cyt + 1 NADH_cyt + 1 H+_cyt = 1 indole-3-ethanol_cyt + 1 NAD_cyt</v>
      </c>
      <c r="C239" s="43">
        <f>VOCs!C33</f>
        <v>0</v>
      </c>
      <c r="D239" s="43">
        <f>VOCs!D33</f>
        <v>0</v>
      </c>
      <c r="E239" s="43" t="str">
        <f>VOCs!E33</f>
        <v>Y</v>
      </c>
      <c r="G239" s="43" t="str">
        <f t="shared" si="28"/>
        <v>H33</v>
      </c>
      <c r="H239" s="43" t="str">
        <f t="shared" si="29"/>
        <v>1 indole-3-acetaldehyde_cyt + 1 NADH_cyt + 1 H+_cyt = 1 indole-3-ethanol_cyt + 1 NAD_cyt</v>
      </c>
      <c r="I239" s="43" t="s">
        <v>781</v>
      </c>
      <c r="J239" s="43" t="s">
        <v>782</v>
      </c>
      <c r="K239" s="43" t="str">
        <f t="shared" si="31"/>
        <v>-Inf</v>
      </c>
      <c r="L239" s="43" t="s">
        <v>783</v>
      </c>
      <c r="M239" s="43">
        <v>0</v>
      </c>
      <c r="N239" s="43">
        <v>1</v>
      </c>
      <c r="O239" s="43">
        <v>1</v>
      </c>
      <c r="P239" s="43">
        <v>1</v>
      </c>
      <c r="Q239" s="43">
        <v>1</v>
      </c>
      <c r="R239" s="43">
        <v>0.01</v>
      </c>
      <c r="Z239" s="43" t="e">
        <f>INDEX(Mets!$B$2:$O$565,MATCH(CONCATENATE($C239,"_EXT"),Mets!$B$2:$B$565,0),COLUMN()-25)</f>
        <v>#N/A</v>
      </c>
      <c r="AA239" s="43" t="e">
        <f>INDEX(Mets!$B$2:$O$565,MATCH(CONCATENATE($C239,"_EXT"),Mets!$B$2:$B$565,0),COLUMN()-21)</f>
        <v>#N/A</v>
      </c>
      <c r="AB239" s="43" t="e">
        <f>INDEX(Mets!$B$2:$O$565,MATCH(CONCATENATE($C239,"_EXT"),Mets!$B$2:$B$565,0),COLUMN()-21)</f>
        <v>#N/A</v>
      </c>
      <c r="AC239" s="43" t="e">
        <f>INDEX(Mets!$B$2:$O$565,MATCH(CONCATENATE($C239,"_EXT"),Mets!$B$2:$B$565,0),COLUMN()-21)</f>
        <v>#N/A</v>
      </c>
      <c r="AD239" s="43" t="e">
        <f>INDEX(Mets!$B$2:$O$565,MATCH(CONCATENATE($C239,"_EXT"),Mets!$B$2:$B$565,0),COLUMN()-21)</f>
        <v>#N/A</v>
      </c>
      <c r="AE239" s="43" t="e">
        <f>INDEX(Mets!$B$2:$O$565,MATCH(CONCATENATE($C239,"_EXT"),Mets!$B$2:$B$565,0),COLUMN()-21)</f>
        <v>#N/A</v>
      </c>
      <c r="AF239" s="43" t="e">
        <f>INDEX(Mets!$B$2:$O$565,MATCH(CONCATENATE($C239,"_EXT"),Mets!$B$2:$B$565,0),COLUMN()-21)</f>
        <v>#N/A</v>
      </c>
      <c r="AG239" s="43" t="e">
        <f>INDEX(Mets!$B$2:$O$565,MATCH(CONCATENATE($C239,"_EXT"),Mets!$B$2:$B$565,0),COLUMN()-21)</f>
        <v>#N/A</v>
      </c>
      <c r="AH239" s="43" t="e">
        <f>INDEX(Mets!$B$2:$O$565,MATCH(CONCATENATE($C239,"_EXT"),Mets!$B$2:$B$565,0),COLUMN()-21)</f>
        <v>#N/A</v>
      </c>
      <c r="AI239" s="43" t="e">
        <f>INDEX(Mets!$B$2:$O$565,MATCH(CONCATENATE($C239,"_EXT"),Mets!$B$2:$B$565,0),COLUMN()-21)</f>
        <v>#N/A</v>
      </c>
      <c r="AK239" s="43">
        <f t="shared" si="26"/>
        <v>0</v>
      </c>
      <c r="AL239" s="43" t="str">
        <f t="shared" si="27"/>
        <v>'H33' '0';</v>
      </c>
    </row>
    <row r="240" spans="1:38">
      <c r="A240" s="43" t="str">
        <f>VOCs!A34</f>
        <v>H34</v>
      </c>
      <c r="B240" s="43" t="str">
        <f>VOCs!B34</f>
        <v>1 4-hydroxyphenylacetaldehyde_cyt + 1 NADH_cyt + 1 H+_cyt = 1 4-hydroxyphenylethanol_cyt + 1 NAD_cyt</v>
      </c>
      <c r="C240" s="43">
        <f>VOCs!C34</f>
        <v>0</v>
      </c>
      <c r="D240" s="43">
        <f>VOCs!D34</f>
        <v>0</v>
      </c>
      <c r="E240" s="43" t="str">
        <f>VOCs!E34</f>
        <v>Y</v>
      </c>
      <c r="G240" s="43" t="str">
        <f t="shared" si="28"/>
        <v>H34</v>
      </c>
      <c r="H240" s="43" t="str">
        <f t="shared" si="29"/>
        <v>1 4-hydroxyphenylacetaldehyde_cyt + 1 NADH_cyt + 1 H+_cyt = 1 4-hydroxyphenylethanol_cyt + 1 NAD_cyt</v>
      </c>
      <c r="I240" s="43" t="s">
        <v>781</v>
      </c>
      <c r="J240" s="43" t="s">
        <v>782</v>
      </c>
      <c r="K240" s="43" t="str">
        <f t="shared" si="31"/>
        <v>-Inf</v>
      </c>
      <c r="L240" s="43" t="s">
        <v>783</v>
      </c>
      <c r="M240" s="43">
        <v>0</v>
      </c>
      <c r="N240" s="43">
        <v>1</v>
      </c>
      <c r="O240" s="43">
        <v>1</v>
      </c>
      <c r="P240" s="43">
        <v>1</v>
      </c>
      <c r="Q240" s="43">
        <v>1</v>
      </c>
      <c r="R240" s="43">
        <v>0.01</v>
      </c>
      <c r="Z240" s="43" t="e">
        <f>INDEX(Mets!$B$2:$O$565,MATCH(CONCATENATE($C240,"_EXT"),Mets!$B$2:$B$565,0),COLUMN()-25)</f>
        <v>#N/A</v>
      </c>
      <c r="AA240" s="43" t="e">
        <f>INDEX(Mets!$B$2:$O$565,MATCH(CONCATENATE($C240,"_EXT"),Mets!$B$2:$B$565,0),COLUMN()-21)</f>
        <v>#N/A</v>
      </c>
      <c r="AB240" s="43" t="e">
        <f>INDEX(Mets!$B$2:$O$565,MATCH(CONCATENATE($C240,"_EXT"),Mets!$B$2:$B$565,0),COLUMN()-21)</f>
        <v>#N/A</v>
      </c>
      <c r="AC240" s="43" t="e">
        <f>INDEX(Mets!$B$2:$O$565,MATCH(CONCATENATE($C240,"_EXT"),Mets!$B$2:$B$565,0),COLUMN()-21)</f>
        <v>#N/A</v>
      </c>
      <c r="AD240" s="43" t="e">
        <f>INDEX(Mets!$B$2:$O$565,MATCH(CONCATENATE($C240,"_EXT"),Mets!$B$2:$B$565,0),COLUMN()-21)</f>
        <v>#N/A</v>
      </c>
      <c r="AE240" s="43" t="e">
        <f>INDEX(Mets!$B$2:$O$565,MATCH(CONCATENATE($C240,"_EXT"),Mets!$B$2:$B$565,0),COLUMN()-21)</f>
        <v>#N/A</v>
      </c>
      <c r="AF240" s="43" t="e">
        <f>INDEX(Mets!$B$2:$O$565,MATCH(CONCATENATE($C240,"_EXT"),Mets!$B$2:$B$565,0),COLUMN()-21)</f>
        <v>#N/A</v>
      </c>
      <c r="AG240" s="43" t="e">
        <f>INDEX(Mets!$B$2:$O$565,MATCH(CONCATENATE($C240,"_EXT"),Mets!$B$2:$B$565,0),COLUMN()-21)</f>
        <v>#N/A</v>
      </c>
      <c r="AH240" s="43" t="e">
        <f>INDEX(Mets!$B$2:$O$565,MATCH(CONCATENATE($C240,"_EXT"),Mets!$B$2:$B$565,0),COLUMN()-21)</f>
        <v>#N/A</v>
      </c>
      <c r="AI240" s="43" t="e">
        <f>INDEX(Mets!$B$2:$O$565,MATCH(CONCATENATE($C240,"_EXT"),Mets!$B$2:$B$565,0),COLUMN()-21)</f>
        <v>#N/A</v>
      </c>
      <c r="AK240" s="43">
        <f t="shared" si="26"/>
        <v>0</v>
      </c>
      <c r="AL240" s="43" t="str">
        <f t="shared" si="27"/>
        <v>'H34' '0';</v>
      </c>
    </row>
    <row r="241" spans="1:38">
      <c r="A241" s="43" t="str">
        <f>VOCs!A35</f>
        <v>H35</v>
      </c>
      <c r="B241" s="43" t="str">
        <f>VOCs!B35</f>
        <v>1 benzol_cyt + 1 NAD_cyt = 1 benzal_cyt + 1 NADH_cyt + 1 H+_cyt</v>
      </c>
      <c r="C241" s="43" t="str">
        <f>VOCs!C35</f>
        <v xml:space="preserve">benzyl alcohol_cyt + NAD+ ↔ benzaldehyde_cyt + NADH_cyt + H+ </v>
      </c>
      <c r="D241" s="43">
        <f>VOCs!D35</f>
        <v>0</v>
      </c>
      <c r="E241" s="43" t="str">
        <f>VOCs!E35</f>
        <v>Y</v>
      </c>
      <c r="G241" s="43" t="str">
        <f t="shared" si="28"/>
        <v>H35</v>
      </c>
      <c r="H241" s="43" t="str">
        <f t="shared" si="29"/>
        <v>1 benzol_cyt + 1 NAD_cyt = 1 benzal_cyt + 1 NADH_cyt + 1 H+_cyt</v>
      </c>
      <c r="I241" s="43" t="s">
        <v>781</v>
      </c>
      <c r="J241" s="43" t="s">
        <v>782</v>
      </c>
      <c r="K241" s="43" t="str">
        <f t="shared" si="31"/>
        <v>-Inf</v>
      </c>
      <c r="L241" s="43" t="s">
        <v>783</v>
      </c>
      <c r="M241" s="43">
        <v>0</v>
      </c>
      <c r="N241" s="43">
        <v>1</v>
      </c>
      <c r="O241" s="43">
        <v>1</v>
      </c>
      <c r="P241" s="43">
        <v>1</v>
      </c>
      <c r="Q241" s="43">
        <v>1</v>
      </c>
      <c r="R241" s="43">
        <v>0.01</v>
      </c>
      <c r="Z241" s="43" t="e">
        <f>INDEX(Mets!$B$2:$O$565,MATCH(CONCATENATE($C241,"_EXT"),Mets!$B$2:$B$565,0),COLUMN()-25)</f>
        <v>#N/A</v>
      </c>
      <c r="AA241" s="43" t="e">
        <f>INDEX(Mets!$B$2:$O$565,MATCH(CONCATENATE($C241,"_EXT"),Mets!$B$2:$B$565,0),COLUMN()-21)</f>
        <v>#N/A</v>
      </c>
      <c r="AB241" s="43" t="e">
        <f>INDEX(Mets!$B$2:$O$565,MATCH(CONCATENATE($C241,"_EXT"),Mets!$B$2:$B$565,0),COLUMN()-21)</f>
        <v>#N/A</v>
      </c>
      <c r="AC241" s="43" t="e">
        <f>INDEX(Mets!$B$2:$O$565,MATCH(CONCATENATE($C241,"_EXT"),Mets!$B$2:$B$565,0),COLUMN()-21)</f>
        <v>#N/A</v>
      </c>
      <c r="AD241" s="43" t="e">
        <f>INDEX(Mets!$B$2:$O$565,MATCH(CONCATENATE($C241,"_EXT"),Mets!$B$2:$B$565,0),COLUMN()-21)</f>
        <v>#N/A</v>
      </c>
      <c r="AE241" s="43" t="e">
        <f>INDEX(Mets!$B$2:$O$565,MATCH(CONCATENATE($C241,"_EXT"),Mets!$B$2:$B$565,0),COLUMN()-21)</f>
        <v>#N/A</v>
      </c>
      <c r="AF241" s="43" t="e">
        <f>INDEX(Mets!$B$2:$O$565,MATCH(CONCATENATE($C241,"_EXT"),Mets!$B$2:$B$565,0),COLUMN()-21)</f>
        <v>#N/A</v>
      </c>
      <c r="AG241" s="43" t="e">
        <f>INDEX(Mets!$B$2:$O$565,MATCH(CONCATENATE($C241,"_EXT"),Mets!$B$2:$B$565,0),COLUMN()-21)</f>
        <v>#N/A</v>
      </c>
      <c r="AH241" s="43" t="e">
        <f>INDEX(Mets!$B$2:$O$565,MATCH(CONCATENATE($C241,"_EXT"),Mets!$B$2:$B$565,0),COLUMN()-21)</f>
        <v>#N/A</v>
      </c>
      <c r="AI241" s="43" t="e">
        <f>INDEX(Mets!$B$2:$O$565,MATCH(CONCATENATE($C241,"_EXT"),Mets!$B$2:$B$565,0),COLUMN()-21)</f>
        <v>#N/A</v>
      </c>
      <c r="AK241" s="43">
        <f t="shared" si="26"/>
        <v>0</v>
      </c>
      <c r="AL241" s="43" t="str">
        <f t="shared" si="27"/>
        <v>'H35' '0';</v>
      </c>
    </row>
    <row r="242" spans="1:38">
      <c r="A242" s="43" t="str">
        <f>VOCs!A36</f>
        <v>H36</v>
      </c>
      <c r="B242" s="43" t="str">
        <f>VOCs!B36</f>
        <v>1 2-methyl-propanal_cyt + 1 NADH_cyt + 1 H+_cyt = 1 2-methyl-propanol_cyt + 1 NAD_cyt</v>
      </c>
      <c r="C242" s="43" t="str">
        <f>VOCs!C36</f>
        <v>isobutanol_cyt + NAD+ ↔ isobutanal_cyt + NADH_cyt + H+</v>
      </c>
      <c r="D242" s="43">
        <f>VOCs!D36</f>
        <v>0</v>
      </c>
      <c r="E242" s="43" t="str">
        <f>VOCs!E36</f>
        <v>Y</v>
      </c>
      <c r="G242" s="43" t="str">
        <f t="shared" si="28"/>
        <v>H36</v>
      </c>
      <c r="H242" s="43" t="str">
        <f t="shared" si="29"/>
        <v>1 2-methyl-propanal_cyt + 1 NADH_cyt + 1 H+_cyt = 1 2-methyl-propanol_cyt + 1 NAD_cyt</v>
      </c>
      <c r="I242" s="43" t="s">
        <v>781</v>
      </c>
      <c r="J242" s="43" t="s">
        <v>782</v>
      </c>
      <c r="K242" s="43" t="str">
        <f t="shared" si="31"/>
        <v>-Inf</v>
      </c>
      <c r="L242" s="43" t="s">
        <v>783</v>
      </c>
      <c r="M242" s="43">
        <v>0</v>
      </c>
      <c r="N242" s="43">
        <v>1</v>
      </c>
      <c r="O242" s="43">
        <v>1</v>
      </c>
      <c r="P242" s="43">
        <v>1</v>
      </c>
      <c r="Q242" s="43">
        <v>1</v>
      </c>
      <c r="R242" s="43">
        <v>0.01</v>
      </c>
      <c r="Z242" s="43" t="e">
        <f>INDEX(Mets!$B$2:$O$565,MATCH(CONCATENATE($C242,"_EXT"),Mets!$B$2:$B$565,0),COLUMN()-25)</f>
        <v>#N/A</v>
      </c>
      <c r="AA242" s="43" t="e">
        <f>INDEX(Mets!$B$2:$O$565,MATCH(CONCATENATE($C242,"_EXT"),Mets!$B$2:$B$565,0),COLUMN()-21)</f>
        <v>#N/A</v>
      </c>
      <c r="AB242" s="43" t="e">
        <f>INDEX(Mets!$B$2:$O$565,MATCH(CONCATENATE($C242,"_EXT"),Mets!$B$2:$B$565,0),COLUMN()-21)</f>
        <v>#N/A</v>
      </c>
      <c r="AC242" s="43" t="e">
        <f>INDEX(Mets!$B$2:$O$565,MATCH(CONCATENATE($C242,"_EXT"),Mets!$B$2:$B$565,0),COLUMN()-21)</f>
        <v>#N/A</v>
      </c>
      <c r="AD242" s="43" t="e">
        <f>INDEX(Mets!$B$2:$O$565,MATCH(CONCATENATE($C242,"_EXT"),Mets!$B$2:$B$565,0),COLUMN()-21)</f>
        <v>#N/A</v>
      </c>
      <c r="AE242" s="43" t="e">
        <f>INDEX(Mets!$B$2:$O$565,MATCH(CONCATENATE($C242,"_EXT"),Mets!$B$2:$B$565,0),COLUMN()-21)</f>
        <v>#N/A</v>
      </c>
      <c r="AF242" s="43" t="e">
        <f>INDEX(Mets!$B$2:$O$565,MATCH(CONCATENATE($C242,"_EXT"),Mets!$B$2:$B$565,0),COLUMN()-21)</f>
        <v>#N/A</v>
      </c>
      <c r="AG242" s="43" t="e">
        <f>INDEX(Mets!$B$2:$O$565,MATCH(CONCATENATE($C242,"_EXT"),Mets!$B$2:$B$565,0),COLUMN()-21)</f>
        <v>#N/A</v>
      </c>
      <c r="AH242" s="43" t="e">
        <f>INDEX(Mets!$B$2:$O$565,MATCH(CONCATENATE($C242,"_EXT"),Mets!$B$2:$B$565,0),COLUMN()-21)</f>
        <v>#N/A</v>
      </c>
      <c r="AI242" s="43" t="e">
        <f>INDEX(Mets!$B$2:$O$565,MATCH(CONCATENATE($C242,"_EXT"),Mets!$B$2:$B$565,0),COLUMN()-21)</f>
        <v>#N/A</v>
      </c>
      <c r="AK242" s="43">
        <f t="shared" si="26"/>
        <v>0</v>
      </c>
      <c r="AL242" s="43" t="str">
        <f t="shared" si="27"/>
        <v>'H36' '0';</v>
      </c>
    </row>
    <row r="243" spans="1:38">
      <c r="A243" s="43" t="str">
        <f>VOCs!A37</f>
        <v>H37</v>
      </c>
      <c r="B243" s="43" t="str">
        <f>VOCs!B37</f>
        <v>1 3-methyl-butanal_cyt + 1 NADH_cyt + 1 H+_cyt = 1 3-methyl-butanol_cyt + 1 NAD_cyt</v>
      </c>
      <c r="C243" s="43" t="str">
        <f>VOCs!C37</f>
        <v>3-methylbutanal_cyt + NADH_cyt + H+ -&gt; 3-methylbutanol_cyt + NAD+</v>
      </c>
      <c r="D243" s="43">
        <f>VOCs!D37</f>
        <v>0</v>
      </c>
      <c r="E243" s="43" t="str">
        <f>VOCs!E37</f>
        <v>Y</v>
      </c>
      <c r="G243" s="43" t="str">
        <f t="shared" si="28"/>
        <v>H37</v>
      </c>
      <c r="H243" s="43" t="str">
        <f t="shared" si="29"/>
        <v>1 3-methyl-butanal_cyt + 1 NADH_cyt + 1 H+_cyt = 1 3-methyl-butanol_cyt + 1 NAD_cyt</v>
      </c>
      <c r="I243" s="43" t="s">
        <v>781</v>
      </c>
      <c r="J243" s="43" t="s">
        <v>782</v>
      </c>
      <c r="K243" s="43" t="str">
        <f t="shared" si="31"/>
        <v>-Inf</v>
      </c>
      <c r="L243" s="43" t="s">
        <v>783</v>
      </c>
      <c r="M243" s="43">
        <v>0</v>
      </c>
      <c r="N243" s="43">
        <v>1</v>
      </c>
      <c r="O243" s="43">
        <v>1</v>
      </c>
      <c r="P243" s="43">
        <v>1</v>
      </c>
      <c r="Q243" s="43">
        <v>1</v>
      </c>
      <c r="R243" s="43">
        <v>0.01</v>
      </c>
      <c r="Z243" s="43" t="e">
        <f>INDEX(Mets!$B$2:$O$565,MATCH(CONCATENATE($C243,"_EXT"),Mets!$B$2:$B$565,0),COLUMN()-25)</f>
        <v>#N/A</v>
      </c>
      <c r="AA243" s="43" t="e">
        <f>INDEX(Mets!$B$2:$O$565,MATCH(CONCATENATE($C243,"_EXT"),Mets!$B$2:$B$565,0),COLUMN()-21)</f>
        <v>#N/A</v>
      </c>
      <c r="AB243" s="43" t="e">
        <f>INDEX(Mets!$B$2:$O$565,MATCH(CONCATENATE($C243,"_EXT"),Mets!$B$2:$B$565,0),COLUMN()-21)</f>
        <v>#N/A</v>
      </c>
      <c r="AC243" s="43" t="e">
        <f>INDEX(Mets!$B$2:$O$565,MATCH(CONCATENATE($C243,"_EXT"),Mets!$B$2:$B$565,0),COLUMN()-21)</f>
        <v>#N/A</v>
      </c>
      <c r="AD243" s="43" t="e">
        <f>INDEX(Mets!$B$2:$O$565,MATCH(CONCATENATE($C243,"_EXT"),Mets!$B$2:$B$565,0),COLUMN()-21)</f>
        <v>#N/A</v>
      </c>
      <c r="AE243" s="43" t="e">
        <f>INDEX(Mets!$B$2:$O$565,MATCH(CONCATENATE($C243,"_EXT"),Mets!$B$2:$B$565,0),COLUMN()-21)</f>
        <v>#N/A</v>
      </c>
      <c r="AF243" s="43" t="e">
        <f>INDEX(Mets!$B$2:$O$565,MATCH(CONCATENATE($C243,"_EXT"),Mets!$B$2:$B$565,0),COLUMN()-21)</f>
        <v>#N/A</v>
      </c>
      <c r="AG243" s="43" t="e">
        <f>INDEX(Mets!$B$2:$O$565,MATCH(CONCATENATE($C243,"_EXT"),Mets!$B$2:$B$565,0),COLUMN()-21)</f>
        <v>#N/A</v>
      </c>
      <c r="AH243" s="43" t="e">
        <f>INDEX(Mets!$B$2:$O$565,MATCH(CONCATENATE($C243,"_EXT"),Mets!$B$2:$B$565,0),COLUMN()-21)</f>
        <v>#N/A</v>
      </c>
      <c r="AI243" s="43" t="e">
        <f>INDEX(Mets!$B$2:$O$565,MATCH(CONCATENATE($C243,"_EXT"),Mets!$B$2:$B$565,0),COLUMN()-21)</f>
        <v>#N/A</v>
      </c>
      <c r="AK243" s="43">
        <f t="shared" si="26"/>
        <v>0</v>
      </c>
      <c r="AL243" s="43" t="str">
        <f t="shared" si="27"/>
        <v>'H37' '0';</v>
      </c>
    </row>
    <row r="244" spans="1:38">
      <c r="A244" s="43" t="str">
        <f>VOCs!A38</f>
        <v>H38</v>
      </c>
      <c r="B244" s="43" t="str">
        <f>VOCs!B38</f>
        <v>1 2-methyl-butanal_cyt + 1 NADH_cyt + 1 H+_cyt = 1 2-methyl-butanol_cyt + 1 NAD_cyt</v>
      </c>
      <c r="C244" s="43">
        <f>VOCs!C38</f>
        <v>0</v>
      </c>
      <c r="D244" s="43">
        <f>VOCs!D38</f>
        <v>0</v>
      </c>
      <c r="E244" s="43" t="str">
        <f>VOCs!E38</f>
        <v>Y</v>
      </c>
      <c r="G244" s="43" t="str">
        <f t="shared" si="28"/>
        <v>H38</v>
      </c>
      <c r="H244" s="43" t="str">
        <f t="shared" si="29"/>
        <v>1 2-methyl-butanal_cyt + 1 NADH_cyt + 1 H+_cyt = 1 2-methyl-butanol_cyt + 1 NAD_cyt</v>
      </c>
      <c r="I244" s="43" t="s">
        <v>781</v>
      </c>
      <c r="J244" s="43" t="s">
        <v>782</v>
      </c>
      <c r="K244" s="43" t="str">
        <f t="shared" si="31"/>
        <v>-Inf</v>
      </c>
      <c r="L244" s="43" t="s">
        <v>783</v>
      </c>
      <c r="M244" s="43">
        <v>0</v>
      </c>
      <c r="N244" s="43">
        <v>1</v>
      </c>
      <c r="O244" s="43">
        <v>1</v>
      </c>
      <c r="P244" s="43">
        <v>1</v>
      </c>
      <c r="Q244" s="43">
        <v>1</v>
      </c>
      <c r="R244" s="43">
        <v>0.01</v>
      </c>
      <c r="Z244" s="43" t="e">
        <f>INDEX(Mets!$B$2:$O$565,MATCH(CONCATENATE($C244,"_EXT"),Mets!$B$2:$B$565,0),COLUMN()-25)</f>
        <v>#N/A</v>
      </c>
      <c r="AA244" s="43" t="e">
        <f>INDEX(Mets!$B$2:$O$565,MATCH(CONCATENATE($C244,"_EXT"),Mets!$B$2:$B$565,0),COLUMN()-21)</f>
        <v>#N/A</v>
      </c>
      <c r="AB244" s="43" t="e">
        <f>INDEX(Mets!$B$2:$O$565,MATCH(CONCATENATE($C244,"_EXT"),Mets!$B$2:$B$565,0),COLUMN()-21)</f>
        <v>#N/A</v>
      </c>
      <c r="AC244" s="43" t="e">
        <f>INDEX(Mets!$B$2:$O$565,MATCH(CONCATENATE($C244,"_EXT"),Mets!$B$2:$B$565,0),COLUMN()-21)</f>
        <v>#N/A</v>
      </c>
      <c r="AD244" s="43" t="e">
        <f>INDEX(Mets!$B$2:$O$565,MATCH(CONCATENATE($C244,"_EXT"),Mets!$B$2:$B$565,0),COLUMN()-21)</f>
        <v>#N/A</v>
      </c>
      <c r="AE244" s="43" t="e">
        <f>INDEX(Mets!$B$2:$O$565,MATCH(CONCATENATE($C244,"_EXT"),Mets!$B$2:$B$565,0),COLUMN()-21)</f>
        <v>#N/A</v>
      </c>
      <c r="AF244" s="43" t="e">
        <f>INDEX(Mets!$B$2:$O$565,MATCH(CONCATENATE($C244,"_EXT"),Mets!$B$2:$B$565,0),COLUMN()-21)</f>
        <v>#N/A</v>
      </c>
      <c r="AG244" s="43" t="e">
        <f>INDEX(Mets!$B$2:$O$565,MATCH(CONCATENATE($C244,"_EXT"),Mets!$B$2:$B$565,0),COLUMN()-21)</f>
        <v>#N/A</v>
      </c>
      <c r="AH244" s="43" t="e">
        <f>INDEX(Mets!$B$2:$O$565,MATCH(CONCATENATE($C244,"_EXT"),Mets!$B$2:$B$565,0),COLUMN()-21)</f>
        <v>#N/A</v>
      </c>
      <c r="AI244" s="43" t="e">
        <f>INDEX(Mets!$B$2:$O$565,MATCH(CONCATENATE($C244,"_EXT"),Mets!$B$2:$B$565,0),COLUMN()-21)</f>
        <v>#N/A</v>
      </c>
      <c r="AK244" s="43">
        <f t="shared" si="26"/>
        <v>0</v>
      </c>
      <c r="AL244" s="43" t="str">
        <f t="shared" si="27"/>
        <v>'H38' '0';</v>
      </c>
    </row>
    <row r="245" spans="1:38">
      <c r="A245" s="43" t="str">
        <f>VOCs!A39</f>
        <v>H39</v>
      </c>
      <c r="B245" s="43" t="str">
        <f>VOCs!B39</f>
        <v>1 3-methylthiopropanal_cyt + 1 NADH_cyt + 1 H+_cyt = 1 3-methylthiopropanol_cyt + 1 NAD_cyt</v>
      </c>
      <c r="C245" s="43">
        <f>VOCs!C39</f>
        <v>0</v>
      </c>
      <c r="D245" s="43">
        <f>VOCs!D39</f>
        <v>0</v>
      </c>
      <c r="E245" s="43" t="str">
        <f>VOCs!E39</f>
        <v>Y</v>
      </c>
      <c r="G245" s="43" t="str">
        <f t="shared" si="28"/>
        <v>H39</v>
      </c>
      <c r="H245" s="43" t="str">
        <f t="shared" si="29"/>
        <v>1 3-methylthiopropanal_cyt + 1 NADH_cyt + 1 H+_cyt = 1 3-methylthiopropanol_cyt + 1 NAD_cyt</v>
      </c>
      <c r="I245" s="43" t="s">
        <v>781</v>
      </c>
      <c r="J245" s="43" t="s">
        <v>782</v>
      </c>
      <c r="K245" s="43" t="str">
        <f t="shared" si="31"/>
        <v>-Inf</v>
      </c>
      <c r="L245" s="43" t="s">
        <v>783</v>
      </c>
      <c r="M245" s="43">
        <v>0</v>
      </c>
      <c r="N245" s="43">
        <v>1</v>
      </c>
      <c r="O245" s="43">
        <v>1</v>
      </c>
      <c r="P245" s="43">
        <v>1</v>
      </c>
      <c r="Q245" s="43">
        <v>1</v>
      </c>
      <c r="R245" s="43">
        <v>0.01</v>
      </c>
      <c r="Z245" s="43" t="e">
        <f>INDEX(Mets!$B$2:$O$565,MATCH(CONCATENATE($C245,"_EXT"),Mets!$B$2:$B$565,0),COLUMN()-25)</f>
        <v>#N/A</v>
      </c>
      <c r="AA245" s="43" t="e">
        <f>INDEX(Mets!$B$2:$O$565,MATCH(CONCATENATE($C245,"_EXT"),Mets!$B$2:$B$565,0),COLUMN()-21)</f>
        <v>#N/A</v>
      </c>
      <c r="AB245" s="43" t="e">
        <f>INDEX(Mets!$B$2:$O$565,MATCH(CONCATENATE($C245,"_EXT"),Mets!$B$2:$B$565,0),COLUMN()-21)</f>
        <v>#N/A</v>
      </c>
      <c r="AC245" s="43" t="e">
        <f>INDEX(Mets!$B$2:$O$565,MATCH(CONCATENATE($C245,"_EXT"),Mets!$B$2:$B$565,0),COLUMN()-21)</f>
        <v>#N/A</v>
      </c>
      <c r="AD245" s="43" t="e">
        <f>INDEX(Mets!$B$2:$O$565,MATCH(CONCATENATE($C245,"_EXT"),Mets!$B$2:$B$565,0),COLUMN()-21)</f>
        <v>#N/A</v>
      </c>
      <c r="AE245" s="43" t="e">
        <f>INDEX(Mets!$B$2:$O$565,MATCH(CONCATENATE($C245,"_EXT"),Mets!$B$2:$B$565,0),COLUMN()-21)</f>
        <v>#N/A</v>
      </c>
      <c r="AF245" s="43" t="e">
        <f>INDEX(Mets!$B$2:$O$565,MATCH(CONCATENATE($C245,"_EXT"),Mets!$B$2:$B$565,0),COLUMN()-21)</f>
        <v>#N/A</v>
      </c>
      <c r="AG245" s="43" t="e">
        <f>INDEX(Mets!$B$2:$O$565,MATCH(CONCATENATE($C245,"_EXT"),Mets!$B$2:$B$565,0),COLUMN()-21)</f>
        <v>#N/A</v>
      </c>
      <c r="AH245" s="43" t="e">
        <f>INDEX(Mets!$B$2:$O$565,MATCH(CONCATENATE($C245,"_EXT"),Mets!$B$2:$B$565,0),COLUMN()-21)</f>
        <v>#N/A</v>
      </c>
      <c r="AI245" s="43" t="e">
        <f>INDEX(Mets!$B$2:$O$565,MATCH(CONCATENATE($C245,"_EXT"),Mets!$B$2:$B$565,0),COLUMN()-21)</f>
        <v>#N/A</v>
      </c>
      <c r="AK245" s="43">
        <f t="shared" si="26"/>
        <v>0</v>
      </c>
      <c r="AL245" s="43" t="str">
        <f t="shared" si="27"/>
        <v>'H39' '0';</v>
      </c>
    </row>
    <row r="246" spans="1:38">
      <c r="A246" s="43" t="str">
        <f>VOCs!A40</f>
        <v>H40</v>
      </c>
      <c r="B246" s="43" t="str">
        <f>VOCs!B40</f>
        <v>1 propanal_cyt + 1 NADH_cyt + 1 H+_cyt = 1 propanol_cyt + 1 NAD_cyt</v>
      </c>
      <c r="C246" s="43">
        <f>VOCs!C40</f>
        <v>0</v>
      </c>
      <c r="D246" s="43">
        <f>VOCs!D40</f>
        <v>0</v>
      </c>
      <c r="E246" s="43" t="str">
        <f>VOCs!E40</f>
        <v>Y</v>
      </c>
      <c r="G246" s="43" t="str">
        <f t="shared" si="28"/>
        <v>H40</v>
      </c>
      <c r="H246" s="43" t="str">
        <f t="shared" si="29"/>
        <v>1 propanal_cyt + 1 NADH_cyt + 1 H+_cyt = 1 propanol_cyt + 1 NAD_cyt</v>
      </c>
      <c r="I246" s="43" t="s">
        <v>781</v>
      </c>
      <c r="J246" s="43" t="s">
        <v>782</v>
      </c>
      <c r="K246" s="43" t="str">
        <f t="shared" si="31"/>
        <v>-Inf</v>
      </c>
      <c r="L246" s="43" t="s">
        <v>783</v>
      </c>
      <c r="M246" s="43">
        <v>0</v>
      </c>
      <c r="N246" s="43">
        <v>1</v>
      </c>
      <c r="O246" s="43">
        <v>1</v>
      </c>
      <c r="P246" s="43">
        <v>1</v>
      </c>
      <c r="Q246" s="43">
        <v>1</v>
      </c>
      <c r="R246" s="43">
        <v>0.01</v>
      </c>
      <c r="Z246" s="43" t="e">
        <f>INDEX(Mets!$B$2:$O$565,MATCH(CONCATENATE($C246,"_EXT"),Mets!$B$2:$B$565,0),COLUMN()-25)</f>
        <v>#N/A</v>
      </c>
      <c r="AA246" s="43" t="e">
        <f>INDEX(Mets!$B$2:$O$565,MATCH(CONCATENATE($C246,"_EXT"),Mets!$B$2:$B$565,0),COLUMN()-21)</f>
        <v>#N/A</v>
      </c>
      <c r="AB246" s="43" t="e">
        <f>INDEX(Mets!$B$2:$O$565,MATCH(CONCATENATE($C246,"_EXT"),Mets!$B$2:$B$565,0),COLUMN()-21)</f>
        <v>#N/A</v>
      </c>
      <c r="AC246" s="43" t="e">
        <f>INDEX(Mets!$B$2:$O$565,MATCH(CONCATENATE($C246,"_EXT"),Mets!$B$2:$B$565,0),COLUMN()-21)</f>
        <v>#N/A</v>
      </c>
      <c r="AD246" s="43" t="e">
        <f>INDEX(Mets!$B$2:$O$565,MATCH(CONCATENATE($C246,"_EXT"),Mets!$B$2:$B$565,0),COLUMN()-21)</f>
        <v>#N/A</v>
      </c>
      <c r="AE246" s="43" t="e">
        <f>INDEX(Mets!$B$2:$O$565,MATCH(CONCATENATE($C246,"_EXT"),Mets!$B$2:$B$565,0),COLUMN()-21)</f>
        <v>#N/A</v>
      </c>
      <c r="AF246" s="43" t="e">
        <f>INDEX(Mets!$B$2:$O$565,MATCH(CONCATENATE($C246,"_EXT"),Mets!$B$2:$B$565,0),COLUMN()-21)</f>
        <v>#N/A</v>
      </c>
      <c r="AG246" s="43" t="e">
        <f>INDEX(Mets!$B$2:$O$565,MATCH(CONCATENATE($C246,"_EXT"),Mets!$B$2:$B$565,0),COLUMN()-21)</f>
        <v>#N/A</v>
      </c>
      <c r="AH246" s="43" t="e">
        <f>INDEX(Mets!$B$2:$O$565,MATCH(CONCATENATE($C246,"_EXT"),Mets!$B$2:$B$565,0),COLUMN()-21)</f>
        <v>#N/A</v>
      </c>
      <c r="AI246" s="43" t="e">
        <f>INDEX(Mets!$B$2:$O$565,MATCH(CONCATENATE($C246,"_EXT"),Mets!$B$2:$B$565,0),COLUMN()-21)</f>
        <v>#N/A</v>
      </c>
      <c r="AK246" s="43">
        <f t="shared" si="26"/>
        <v>0</v>
      </c>
      <c r="AL246" s="43" t="str">
        <f t="shared" si="27"/>
        <v>'H40' '0';</v>
      </c>
    </row>
    <row r="247" spans="1:38">
      <c r="A247" s="43" t="str">
        <f>VOCs!A41</f>
        <v>H41</v>
      </c>
      <c r="B247" s="43" t="str">
        <f>VOCs!B41</f>
        <v>1 butanal_cyt + 1 NADH_cyt + 1 H+_cyt = 1 butanol_cyt + 1 NAD_cyt</v>
      </c>
      <c r="C247" s="43">
        <f>VOCs!C41</f>
        <v>0</v>
      </c>
      <c r="D247" s="43">
        <f>VOCs!D41</f>
        <v>0</v>
      </c>
      <c r="E247" s="43" t="str">
        <f>VOCs!E41</f>
        <v>Y</v>
      </c>
      <c r="G247" s="43" t="str">
        <f t="shared" si="28"/>
        <v>H41</v>
      </c>
      <c r="H247" s="43" t="str">
        <f t="shared" si="29"/>
        <v>1 butanal_cyt + 1 NADH_cyt + 1 H+_cyt = 1 butanol_cyt + 1 NAD_cyt</v>
      </c>
      <c r="I247" s="43" t="s">
        <v>781</v>
      </c>
      <c r="J247" s="43" t="s">
        <v>782</v>
      </c>
      <c r="K247" s="43" t="str">
        <f t="shared" si="31"/>
        <v>-Inf</v>
      </c>
      <c r="L247" s="43" t="s">
        <v>783</v>
      </c>
      <c r="M247" s="43">
        <v>0</v>
      </c>
      <c r="N247" s="43">
        <v>1</v>
      </c>
      <c r="O247" s="43">
        <v>1</v>
      </c>
      <c r="P247" s="43">
        <v>1</v>
      </c>
      <c r="Q247" s="43">
        <v>1</v>
      </c>
      <c r="R247" s="43">
        <v>0.01</v>
      </c>
      <c r="Z247" s="43" t="e">
        <f>INDEX(Mets!$B$2:$O$565,MATCH(CONCATENATE($C247,"_EXT"),Mets!$B$2:$B$565,0),COLUMN()-25)</f>
        <v>#N/A</v>
      </c>
      <c r="AA247" s="43" t="e">
        <f>INDEX(Mets!$B$2:$O$565,MATCH(CONCATENATE($C247,"_EXT"),Mets!$B$2:$B$565,0),COLUMN()-21)</f>
        <v>#N/A</v>
      </c>
      <c r="AB247" s="43" t="e">
        <f>INDEX(Mets!$B$2:$O$565,MATCH(CONCATENATE($C247,"_EXT"),Mets!$B$2:$B$565,0),COLUMN()-21)</f>
        <v>#N/A</v>
      </c>
      <c r="AC247" s="43" t="e">
        <f>INDEX(Mets!$B$2:$O$565,MATCH(CONCATENATE($C247,"_EXT"),Mets!$B$2:$B$565,0),COLUMN()-21)</f>
        <v>#N/A</v>
      </c>
      <c r="AD247" s="43" t="e">
        <f>INDEX(Mets!$B$2:$O$565,MATCH(CONCATENATE($C247,"_EXT"),Mets!$B$2:$B$565,0),COLUMN()-21)</f>
        <v>#N/A</v>
      </c>
      <c r="AE247" s="43" t="e">
        <f>INDEX(Mets!$B$2:$O$565,MATCH(CONCATENATE($C247,"_EXT"),Mets!$B$2:$B$565,0),COLUMN()-21)</f>
        <v>#N/A</v>
      </c>
      <c r="AF247" s="43" t="e">
        <f>INDEX(Mets!$B$2:$O$565,MATCH(CONCATENATE($C247,"_EXT"),Mets!$B$2:$B$565,0),COLUMN()-21)</f>
        <v>#N/A</v>
      </c>
      <c r="AG247" s="43" t="e">
        <f>INDEX(Mets!$B$2:$O$565,MATCH(CONCATENATE($C247,"_EXT"),Mets!$B$2:$B$565,0),COLUMN()-21)</f>
        <v>#N/A</v>
      </c>
      <c r="AH247" s="43" t="e">
        <f>INDEX(Mets!$B$2:$O$565,MATCH(CONCATENATE($C247,"_EXT"),Mets!$B$2:$B$565,0),COLUMN()-21)</f>
        <v>#N/A</v>
      </c>
      <c r="AI247" s="43" t="e">
        <f>INDEX(Mets!$B$2:$O$565,MATCH(CONCATENATE($C247,"_EXT"),Mets!$B$2:$B$565,0),COLUMN()-21)</f>
        <v>#N/A</v>
      </c>
      <c r="AK247" s="43">
        <f t="shared" si="26"/>
        <v>0</v>
      </c>
      <c r="AL247" s="43" t="str">
        <f t="shared" si="27"/>
        <v>'H41' '0';</v>
      </c>
    </row>
    <row r="248" spans="1:38">
      <c r="A248" s="43" t="str">
        <f>VOCs!A42</f>
        <v>H42</v>
      </c>
      <c r="B248" s="43" t="str">
        <f>VOCs!B42</f>
        <v>1 pentanal_cyt + 1 NADH_cyt + 1 H+_cyt = 1 pentanol_cyt + 1 NAD_cyt</v>
      </c>
      <c r="C248" s="43">
        <f>VOCs!C42</f>
        <v>0</v>
      </c>
      <c r="D248" s="43">
        <f>VOCs!D42</f>
        <v>0</v>
      </c>
      <c r="E248" s="43" t="str">
        <f>VOCs!E42</f>
        <v>Y</v>
      </c>
      <c r="G248" s="43" t="str">
        <f t="shared" si="28"/>
        <v>H42</v>
      </c>
      <c r="H248" s="43" t="str">
        <f t="shared" si="29"/>
        <v>1 pentanal_cyt + 1 NADH_cyt + 1 H+_cyt = 1 pentanol_cyt + 1 NAD_cyt</v>
      </c>
      <c r="I248" s="43" t="s">
        <v>781</v>
      </c>
      <c r="J248" s="43" t="s">
        <v>782</v>
      </c>
      <c r="K248" s="43" t="str">
        <f t="shared" si="31"/>
        <v>-Inf</v>
      </c>
      <c r="L248" s="43" t="s">
        <v>783</v>
      </c>
      <c r="M248" s="43">
        <v>0</v>
      </c>
      <c r="N248" s="43">
        <v>1</v>
      </c>
      <c r="O248" s="43">
        <v>1</v>
      </c>
      <c r="P248" s="43">
        <v>1</v>
      </c>
      <c r="Q248" s="43">
        <v>1</v>
      </c>
      <c r="R248" s="43">
        <v>0.01</v>
      </c>
      <c r="Z248" s="43" t="e">
        <f>INDEX(Mets!$B$2:$O$565,MATCH(CONCATENATE($C248,"_EXT"),Mets!$B$2:$B$565,0),COLUMN()-25)</f>
        <v>#N/A</v>
      </c>
      <c r="AA248" s="43" t="e">
        <f>INDEX(Mets!$B$2:$O$565,MATCH(CONCATENATE($C248,"_EXT"),Mets!$B$2:$B$565,0),COLUMN()-21)</f>
        <v>#N/A</v>
      </c>
      <c r="AB248" s="43" t="e">
        <f>INDEX(Mets!$B$2:$O$565,MATCH(CONCATENATE($C248,"_EXT"),Mets!$B$2:$B$565,0),COLUMN()-21)</f>
        <v>#N/A</v>
      </c>
      <c r="AC248" s="43" t="e">
        <f>INDEX(Mets!$B$2:$O$565,MATCH(CONCATENATE($C248,"_EXT"),Mets!$B$2:$B$565,0),COLUMN()-21)</f>
        <v>#N/A</v>
      </c>
      <c r="AD248" s="43" t="e">
        <f>INDEX(Mets!$B$2:$O$565,MATCH(CONCATENATE($C248,"_EXT"),Mets!$B$2:$B$565,0),COLUMN()-21)</f>
        <v>#N/A</v>
      </c>
      <c r="AE248" s="43" t="e">
        <f>INDEX(Mets!$B$2:$O$565,MATCH(CONCATENATE($C248,"_EXT"),Mets!$B$2:$B$565,0),COLUMN()-21)</f>
        <v>#N/A</v>
      </c>
      <c r="AF248" s="43" t="e">
        <f>INDEX(Mets!$B$2:$O$565,MATCH(CONCATENATE($C248,"_EXT"),Mets!$B$2:$B$565,0),COLUMN()-21)</f>
        <v>#N/A</v>
      </c>
      <c r="AG248" s="43" t="e">
        <f>INDEX(Mets!$B$2:$O$565,MATCH(CONCATENATE($C248,"_EXT"),Mets!$B$2:$B$565,0),COLUMN()-21)</f>
        <v>#N/A</v>
      </c>
      <c r="AH248" s="43" t="e">
        <f>INDEX(Mets!$B$2:$O$565,MATCH(CONCATENATE($C248,"_EXT"),Mets!$B$2:$B$565,0),COLUMN()-21)</f>
        <v>#N/A</v>
      </c>
      <c r="AI248" s="43" t="e">
        <f>INDEX(Mets!$B$2:$O$565,MATCH(CONCATENATE($C248,"_EXT"),Mets!$B$2:$B$565,0),COLUMN()-21)</f>
        <v>#N/A</v>
      </c>
      <c r="AK248" s="43">
        <f t="shared" si="26"/>
        <v>0</v>
      </c>
      <c r="AL248" s="43" t="str">
        <f t="shared" si="27"/>
        <v>'H42' '0';</v>
      </c>
    </row>
    <row r="249" spans="1:38">
      <c r="A249" s="43" t="str">
        <f>VOCs!A43</f>
        <v>H43</v>
      </c>
      <c r="B249" s="43" t="str">
        <f>VOCs!B43</f>
        <v>1 hexanal_cyt + 1 NADH_cyt + 1 H+_cyt = 1 hexanol_cyt + 1 NAD_cyt</v>
      </c>
      <c r="C249" s="43">
        <f>VOCs!C43</f>
        <v>0</v>
      </c>
      <c r="D249" s="43">
        <f>VOCs!D43</f>
        <v>0</v>
      </c>
      <c r="E249" s="43" t="str">
        <f>VOCs!E43</f>
        <v>Y</v>
      </c>
      <c r="G249" s="43" t="str">
        <f t="shared" si="28"/>
        <v>H43</v>
      </c>
      <c r="H249" s="43" t="str">
        <f t="shared" si="29"/>
        <v>1 hexanal_cyt + 1 NADH_cyt + 1 H+_cyt = 1 hexanol_cyt + 1 NAD_cyt</v>
      </c>
      <c r="I249" s="43" t="s">
        <v>781</v>
      </c>
      <c r="J249" s="43" t="s">
        <v>782</v>
      </c>
      <c r="K249" s="43" t="str">
        <f t="shared" si="31"/>
        <v>-Inf</v>
      </c>
      <c r="L249" s="43" t="s">
        <v>783</v>
      </c>
      <c r="M249" s="43">
        <v>0</v>
      </c>
      <c r="N249" s="43">
        <v>1</v>
      </c>
      <c r="O249" s="43">
        <v>1</v>
      </c>
      <c r="P249" s="43">
        <v>1</v>
      </c>
      <c r="Q249" s="43">
        <v>1</v>
      </c>
      <c r="R249" s="43">
        <v>0.01</v>
      </c>
      <c r="Z249" s="43" t="e">
        <f>INDEX(Mets!$B$2:$O$565,MATCH(CONCATENATE($C249,"_EXT"),Mets!$B$2:$B$565,0),COLUMN()-25)</f>
        <v>#N/A</v>
      </c>
      <c r="AA249" s="43" t="e">
        <f>INDEX(Mets!$B$2:$O$565,MATCH(CONCATENATE($C249,"_EXT"),Mets!$B$2:$B$565,0),COLUMN()-21)</f>
        <v>#N/A</v>
      </c>
      <c r="AB249" s="43" t="e">
        <f>INDEX(Mets!$B$2:$O$565,MATCH(CONCATENATE($C249,"_EXT"),Mets!$B$2:$B$565,0),COLUMN()-21)</f>
        <v>#N/A</v>
      </c>
      <c r="AC249" s="43" t="e">
        <f>INDEX(Mets!$B$2:$O$565,MATCH(CONCATENATE($C249,"_EXT"),Mets!$B$2:$B$565,0),COLUMN()-21)</f>
        <v>#N/A</v>
      </c>
      <c r="AD249" s="43" t="e">
        <f>INDEX(Mets!$B$2:$O$565,MATCH(CONCATENATE($C249,"_EXT"),Mets!$B$2:$B$565,0),COLUMN()-21)</f>
        <v>#N/A</v>
      </c>
      <c r="AE249" s="43" t="e">
        <f>INDEX(Mets!$B$2:$O$565,MATCH(CONCATENATE($C249,"_EXT"),Mets!$B$2:$B$565,0),COLUMN()-21)</f>
        <v>#N/A</v>
      </c>
      <c r="AF249" s="43" t="e">
        <f>INDEX(Mets!$B$2:$O$565,MATCH(CONCATENATE($C249,"_EXT"),Mets!$B$2:$B$565,0),COLUMN()-21)</f>
        <v>#N/A</v>
      </c>
      <c r="AG249" s="43" t="e">
        <f>INDEX(Mets!$B$2:$O$565,MATCH(CONCATENATE($C249,"_EXT"),Mets!$B$2:$B$565,0),COLUMN()-21)</f>
        <v>#N/A</v>
      </c>
      <c r="AH249" s="43" t="e">
        <f>INDEX(Mets!$B$2:$O$565,MATCH(CONCATENATE($C249,"_EXT"),Mets!$B$2:$B$565,0),COLUMN()-21)</f>
        <v>#N/A</v>
      </c>
      <c r="AI249" s="43" t="e">
        <f>INDEX(Mets!$B$2:$O$565,MATCH(CONCATENATE($C249,"_EXT"),Mets!$B$2:$B$565,0),COLUMN()-21)</f>
        <v>#N/A</v>
      </c>
      <c r="AK249" s="43">
        <f t="shared" si="26"/>
        <v>0</v>
      </c>
      <c r="AL249" s="43" t="str">
        <f t="shared" si="27"/>
        <v>'H43' '0';</v>
      </c>
    </row>
    <row r="250" spans="1:38">
      <c r="A250" s="43" t="str">
        <f>VOCs!A44</f>
        <v>H44</v>
      </c>
      <c r="B250" s="43" t="str">
        <f>VOCs!B44</f>
        <v>1 heptanal_cyt + 1 NADH_cyt + 1 H+_cyt = 1 heptanol_cyt + 1 NAD_cyt</v>
      </c>
      <c r="C250" s="43">
        <f>VOCs!C44</f>
        <v>0</v>
      </c>
      <c r="D250" s="43">
        <f>VOCs!D44</f>
        <v>0</v>
      </c>
      <c r="E250" s="43" t="str">
        <f>VOCs!E44</f>
        <v>Y</v>
      </c>
      <c r="G250" s="43" t="str">
        <f t="shared" si="28"/>
        <v>H44</v>
      </c>
      <c r="H250" s="43" t="str">
        <f t="shared" si="29"/>
        <v>1 heptanal_cyt + 1 NADH_cyt + 1 H+_cyt = 1 heptanol_cyt + 1 NAD_cyt</v>
      </c>
      <c r="I250" s="43" t="s">
        <v>781</v>
      </c>
      <c r="J250" s="43" t="s">
        <v>782</v>
      </c>
      <c r="K250" s="43" t="str">
        <f t="shared" si="31"/>
        <v>-Inf</v>
      </c>
      <c r="L250" s="43" t="s">
        <v>783</v>
      </c>
      <c r="M250" s="43">
        <v>0</v>
      </c>
      <c r="N250" s="43">
        <v>1</v>
      </c>
      <c r="O250" s="43">
        <v>1</v>
      </c>
      <c r="P250" s="43">
        <v>1</v>
      </c>
      <c r="Q250" s="43">
        <v>1</v>
      </c>
      <c r="R250" s="43">
        <v>0.01</v>
      </c>
      <c r="Z250" s="43" t="e">
        <f>INDEX(Mets!$B$2:$O$565,MATCH(CONCATENATE($C250,"_EXT"),Mets!$B$2:$B$565,0),COLUMN()-25)</f>
        <v>#N/A</v>
      </c>
      <c r="AA250" s="43" t="e">
        <f>INDEX(Mets!$B$2:$O$565,MATCH(CONCATENATE($C250,"_EXT"),Mets!$B$2:$B$565,0),COLUMN()-21)</f>
        <v>#N/A</v>
      </c>
      <c r="AB250" s="43" t="e">
        <f>INDEX(Mets!$B$2:$O$565,MATCH(CONCATENATE($C250,"_EXT"),Mets!$B$2:$B$565,0),COLUMN()-21)</f>
        <v>#N/A</v>
      </c>
      <c r="AC250" s="43" t="e">
        <f>INDEX(Mets!$B$2:$O$565,MATCH(CONCATENATE($C250,"_EXT"),Mets!$B$2:$B$565,0),COLUMN()-21)</f>
        <v>#N/A</v>
      </c>
      <c r="AD250" s="43" t="e">
        <f>INDEX(Mets!$B$2:$O$565,MATCH(CONCATENATE($C250,"_EXT"),Mets!$B$2:$B$565,0),COLUMN()-21)</f>
        <v>#N/A</v>
      </c>
      <c r="AE250" s="43" t="e">
        <f>INDEX(Mets!$B$2:$O$565,MATCH(CONCATENATE($C250,"_EXT"),Mets!$B$2:$B$565,0),COLUMN()-21)</f>
        <v>#N/A</v>
      </c>
      <c r="AF250" s="43" t="e">
        <f>INDEX(Mets!$B$2:$O$565,MATCH(CONCATENATE($C250,"_EXT"),Mets!$B$2:$B$565,0),COLUMN()-21)</f>
        <v>#N/A</v>
      </c>
      <c r="AG250" s="43" t="e">
        <f>INDEX(Mets!$B$2:$O$565,MATCH(CONCATENATE($C250,"_EXT"),Mets!$B$2:$B$565,0),COLUMN()-21)</f>
        <v>#N/A</v>
      </c>
      <c r="AH250" s="43" t="e">
        <f>INDEX(Mets!$B$2:$O$565,MATCH(CONCATENATE($C250,"_EXT"),Mets!$B$2:$B$565,0),COLUMN()-21)</f>
        <v>#N/A</v>
      </c>
      <c r="AI250" s="43" t="e">
        <f>INDEX(Mets!$B$2:$O$565,MATCH(CONCATENATE($C250,"_EXT"),Mets!$B$2:$B$565,0),COLUMN()-21)</f>
        <v>#N/A</v>
      </c>
      <c r="AK250" s="43">
        <f t="shared" si="26"/>
        <v>0</v>
      </c>
      <c r="AL250" s="43" t="str">
        <f t="shared" si="27"/>
        <v>'H44' '0';</v>
      </c>
    </row>
    <row r="251" spans="1:38">
      <c r="A251" s="43" t="str">
        <f>VOCs!A45</f>
        <v>H45</v>
      </c>
      <c r="B251" s="43" t="str">
        <f>VOCs!B45</f>
        <v>1 octanal_cyt + 1 NADH_cyt + 1 H+_cyt = 1 octanol_cyt + 1 NAD_cyt</v>
      </c>
      <c r="C251" s="43">
        <f>VOCs!C45</f>
        <v>0</v>
      </c>
      <c r="D251" s="43">
        <f>VOCs!D45</f>
        <v>0</v>
      </c>
      <c r="E251" s="43" t="str">
        <f>VOCs!E45</f>
        <v>Y</v>
      </c>
      <c r="G251" s="43" t="str">
        <f t="shared" si="28"/>
        <v>H45</v>
      </c>
      <c r="H251" s="43" t="str">
        <f t="shared" si="29"/>
        <v>1 octanal_cyt + 1 NADH_cyt + 1 H+_cyt = 1 octanol_cyt + 1 NAD_cyt</v>
      </c>
      <c r="I251" s="43" t="s">
        <v>781</v>
      </c>
      <c r="J251" s="43" t="s">
        <v>782</v>
      </c>
      <c r="K251" s="43" t="str">
        <f t="shared" si="31"/>
        <v>-Inf</v>
      </c>
      <c r="L251" s="43" t="s">
        <v>783</v>
      </c>
      <c r="M251" s="43">
        <v>0</v>
      </c>
      <c r="N251" s="43">
        <v>1</v>
      </c>
      <c r="O251" s="43">
        <v>1</v>
      </c>
      <c r="P251" s="43">
        <v>1</v>
      </c>
      <c r="Q251" s="43">
        <v>1</v>
      </c>
      <c r="R251" s="43">
        <v>0.01</v>
      </c>
      <c r="Z251" s="43" t="e">
        <f>INDEX(Mets!$B$2:$O$565,MATCH(CONCATENATE($C251,"_EXT"),Mets!$B$2:$B$565,0),COLUMN()-25)</f>
        <v>#N/A</v>
      </c>
      <c r="AA251" s="43" t="e">
        <f>INDEX(Mets!$B$2:$O$565,MATCH(CONCATENATE($C251,"_EXT"),Mets!$B$2:$B$565,0),COLUMN()-21)</f>
        <v>#N/A</v>
      </c>
      <c r="AB251" s="43" t="e">
        <f>INDEX(Mets!$B$2:$O$565,MATCH(CONCATENATE($C251,"_EXT"),Mets!$B$2:$B$565,0),COLUMN()-21)</f>
        <v>#N/A</v>
      </c>
      <c r="AC251" s="43" t="e">
        <f>INDEX(Mets!$B$2:$O$565,MATCH(CONCATENATE($C251,"_EXT"),Mets!$B$2:$B$565,0),COLUMN()-21)</f>
        <v>#N/A</v>
      </c>
      <c r="AD251" s="43" t="e">
        <f>INDEX(Mets!$B$2:$O$565,MATCH(CONCATENATE($C251,"_EXT"),Mets!$B$2:$B$565,0),COLUMN()-21)</f>
        <v>#N/A</v>
      </c>
      <c r="AE251" s="43" t="e">
        <f>INDEX(Mets!$B$2:$O$565,MATCH(CONCATENATE($C251,"_EXT"),Mets!$B$2:$B$565,0),COLUMN()-21)</f>
        <v>#N/A</v>
      </c>
      <c r="AF251" s="43" t="e">
        <f>INDEX(Mets!$B$2:$O$565,MATCH(CONCATENATE($C251,"_EXT"),Mets!$B$2:$B$565,0),COLUMN()-21)</f>
        <v>#N/A</v>
      </c>
      <c r="AG251" s="43" t="e">
        <f>INDEX(Mets!$B$2:$O$565,MATCH(CONCATENATE($C251,"_EXT"),Mets!$B$2:$B$565,0),COLUMN()-21)</f>
        <v>#N/A</v>
      </c>
      <c r="AH251" s="43" t="e">
        <f>INDEX(Mets!$B$2:$O$565,MATCH(CONCATENATE($C251,"_EXT"),Mets!$B$2:$B$565,0),COLUMN()-21)</f>
        <v>#N/A</v>
      </c>
      <c r="AI251" s="43" t="e">
        <f>INDEX(Mets!$B$2:$O$565,MATCH(CONCATENATE($C251,"_EXT"),Mets!$B$2:$B$565,0),COLUMN()-21)</f>
        <v>#N/A</v>
      </c>
      <c r="AK251" s="43">
        <f t="shared" si="26"/>
        <v>0</v>
      </c>
      <c r="AL251" s="43" t="str">
        <f t="shared" si="27"/>
        <v>'H45' '0';</v>
      </c>
    </row>
    <row r="252" spans="1:38">
      <c r="A252" s="43" t="str">
        <f>VOCs!A46</f>
        <v>H46</v>
      </c>
      <c r="B252" s="43" t="str">
        <f>VOCs!B46</f>
        <v>1 nonanal_cyt + 1 NADH_cyt + 1 H+_cyt = 1 nonanol_cyt + 1 NAD_cyt</v>
      </c>
      <c r="C252" s="43">
        <f>VOCs!C46</f>
        <v>0</v>
      </c>
      <c r="D252" s="43">
        <f>VOCs!D46</f>
        <v>0</v>
      </c>
      <c r="E252" s="43" t="str">
        <f>VOCs!E46</f>
        <v>Y</v>
      </c>
      <c r="G252" s="43" t="str">
        <f t="shared" si="28"/>
        <v>H46</v>
      </c>
      <c r="H252" s="43" t="str">
        <f t="shared" si="29"/>
        <v>1 nonanal_cyt + 1 NADH_cyt + 1 H+_cyt = 1 nonanol_cyt + 1 NAD_cyt</v>
      </c>
      <c r="I252" s="43" t="s">
        <v>781</v>
      </c>
      <c r="J252" s="43" t="s">
        <v>782</v>
      </c>
      <c r="K252" s="43" t="str">
        <f t="shared" si="31"/>
        <v>-Inf</v>
      </c>
      <c r="L252" s="43" t="s">
        <v>783</v>
      </c>
      <c r="M252" s="43">
        <v>0</v>
      </c>
      <c r="N252" s="43">
        <v>1</v>
      </c>
      <c r="O252" s="43">
        <v>1</v>
      </c>
      <c r="P252" s="43">
        <v>1</v>
      </c>
      <c r="Q252" s="43">
        <v>1</v>
      </c>
      <c r="R252" s="43">
        <v>0.01</v>
      </c>
      <c r="Z252" s="43" t="e">
        <f>INDEX(Mets!$B$2:$O$565,MATCH(CONCATENATE($C252,"_EXT"),Mets!$B$2:$B$565,0),COLUMN()-25)</f>
        <v>#N/A</v>
      </c>
      <c r="AA252" s="43" t="e">
        <f>INDEX(Mets!$B$2:$O$565,MATCH(CONCATENATE($C252,"_EXT"),Mets!$B$2:$B$565,0),COLUMN()-21)</f>
        <v>#N/A</v>
      </c>
      <c r="AB252" s="43" t="e">
        <f>INDEX(Mets!$B$2:$O$565,MATCH(CONCATENATE($C252,"_EXT"),Mets!$B$2:$B$565,0),COLUMN()-21)</f>
        <v>#N/A</v>
      </c>
      <c r="AC252" s="43" t="e">
        <f>INDEX(Mets!$B$2:$O$565,MATCH(CONCATENATE($C252,"_EXT"),Mets!$B$2:$B$565,0),COLUMN()-21)</f>
        <v>#N/A</v>
      </c>
      <c r="AD252" s="43" t="e">
        <f>INDEX(Mets!$B$2:$O$565,MATCH(CONCATENATE($C252,"_EXT"),Mets!$B$2:$B$565,0),COLUMN()-21)</f>
        <v>#N/A</v>
      </c>
      <c r="AE252" s="43" t="e">
        <f>INDEX(Mets!$B$2:$O$565,MATCH(CONCATENATE($C252,"_EXT"),Mets!$B$2:$B$565,0),COLUMN()-21)</f>
        <v>#N/A</v>
      </c>
      <c r="AF252" s="43" t="e">
        <f>INDEX(Mets!$B$2:$O$565,MATCH(CONCATENATE($C252,"_EXT"),Mets!$B$2:$B$565,0),COLUMN()-21)</f>
        <v>#N/A</v>
      </c>
      <c r="AG252" s="43" t="e">
        <f>INDEX(Mets!$B$2:$O$565,MATCH(CONCATENATE($C252,"_EXT"),Mets!$B$2:$B$565,0),COLUMN()-21)</f>
        <v>#N/A</v>
      </c>
      <c r="AH252" s="43" t="e">
        <f>INDEX(Mets!$B$2:$O$565,MATCH(CONCATENATE($C252,"_EXT"),Mets!$B$2:$B$565,0),COLUMN()-21)</f>
        <v>#N/A</v>
      </c>
      <c r="AI252" s="43" t="e">
        <f>INDEX(Mets!$B$2:$O$565,MATCH(CONCATENATE($C252,"_EXT"),Mets!$B$2:$B$565,0),COLUMN()-21)</f>
        <v>#N/A</v>
      </c>
      <c r="AK252" s="43">
        <f t="shared" si="26"/>
        <v>0</v>
      </c>
      <c r="AL252" s="43" t="str">
        <f t="shared" si="27"/>
        <v>'H46' '0';</v>
      </c>
    </row>
    <row r="253" spans="1:38">
      <c r="A253" s="43" t="str">
        <f>VOCs!A47</f>
        <v>H47</v>
      </c>
      <c r="B253" s="43" t="str">
        <f>VOCs!B47</f>
        <v>1 decanal_cyt + 1 NADH_cyt + 1 H+_cyt = 1 decanol_cyt + 1 NAD_cyt</v>
      </c>
      <c r="C253" s="43">
        <f>VOCs!C47</f>
        <v>0</v>
      </c>
      <c r="D253" s="43">
        <f>VOCs!D47</f>
        <v>0</v>
      </c>
      <c r="E253" s="43" t="str">
        <f>VOCs!E47</f>
        <v>Y</v>
      </c>
      <c r="G253" s="43" t="str">
        <f t="shared" si="28"/>
        <v>H47</v>
      </c>
      <c r="H253" s="43" t="str">
        <f t="shared" si="29"/>
        <v>1 decanal_cyt + 1 NADH_cyt + 1 H+_cyt = 1 decanol_cyt + 1 NAD_cyt</v>
      </c>
      <c r="I253" s="43" t="s">
        <v>781</v>
      </c>
      <c r="J253" s="43" t="s">
        <v>782</v>
      </c>
      <c r="K253" s="43" t="str">
        <f t="shared" si="31"/>
        <v>-Inf</v>
      </c>
      <c r="L253" s="43" t="s">
        <v>783</v>
      </c>
      <c r="M253" s="43">
        <v>0</v>
      </c>
      <c r="N253" s="43">
        <v>1</v>
      </c>
      <c r="O253" s="43">
        <v>1</v>
      </c>
      <c r="P253" s="43">
        <v>1</v>
      </c>
      <c r="Q253" s="43">
        <v>1</v>
      </c>
      <c r="R253" s="43">
        <v>0.01</v>
      </c>
      <c r="Z253" s="43" t="e">
        <f>INDEX(Mets!$B$2:$O$565,MATCH(CONCATENATE($C253,"_EXT"),Mets!$B$2:$B$565,0),COLUMN()-25)</f>
        <v>#N/A</v>
      </c>
      <c r="AA253" s="43" t="e">
        <f>INDEX(Mets!$B$2:$O$565,MATCH(CONCATENATE($C253,"_EXT"),Mets!$B$2:$B$565,0),COLUMN()-21)</f>
        <v>#N/A</v>
      </c>
      <c r="AB253" s="43" t="e">
        <f>INDEX(Mets!$B$2:$O$565,MATCH(CONCATENATE($C253,"_EXT"),Mets!$B$2:$B$565,0),COLUMN()-21)</f>
        <v>#N/A</v>
      </c>
      <c r="AC253" s="43" t="e">
        <f>INDEX(Mets!$B$2:$O$565,MATCH(CONCATENATE($C253,"_EXT"),Mets!$B$2:$B$565,0),COLUMN()-21)</f>
        <v>#N/A</v>
      </c>
      <c r="AD253" s="43" t="e">
        <f>INDEX(Mets!$B$2:$O$565,MATCH(CONCATENATE($C253,"_EXT"),Mets!$B$2:$B$565,0),COLUMN()-21)</f>
        <v>#N/A</v>
      </c>
      <c r="AE253" s="43" t="e">
        <f>INDEX(Mets!$B$2:$O$565,MATCH(CONCATENATE($C253,"_EXT"),Mets!$B$2:$B$565,0),COLUMN()-21)</f>
        <v>#N/A</v>
      </c>
      <c r="AF253" s="43" t="e">
        <f>INDEX(Mets!$B$2:$O$565,MATCH(CONCATENATE($C253,"_EXT"),Mets!$B$2:$B$565,0),COLUMN()-21)</f>
        <v>#N/A</v>
      </c>
      <c r="AG253" s="43" t="e">
        <f>INDEX(Mets!$B$2:$O$565,MATCH(CONCATENATE($C253,"_EXT"),Mets!$B$2:$B$565,0),COLUMN()-21)</f>
        <v>#N/A</v>
      </c>
      <c r="AH253" s="43" t="e">
        <f>INDEX(Mets!$B$2:$O$565,MATCH(CONCATENATE($C253,"_EXT"),Mets!$B$2:$B$565,0),COLUMN()-21)</f>
        <v>#N/A</v>
      </c>
      <c r="AI253" s="43" t="e">
        <f>INDEX(Mets!$B$2:$O$565,MATCH(CONCATENATE($C253,"_EXT"),Mets!$B$2:$B$565,0),COLUMN()-21)</f>
        <v>#N/A</v>
      </c>
      <c r="AK253" s="43">
        <f t="shared" si="26"/>
        <v>0</v>
      </c>
      <c r="AL253" s="43" t="str">
        <f t="shared" si="27"/>
        <v>'H47' '0';</v>
      </c>
    </row>
    <row r="254" spans="1:38">
      <c r="A254" s="43" t="str">
        <f>VOCs!A48</f>
        <v>H48</v>
      </c>
      <c r="B254" s="43" t="str">
        <f>VOCs!B48</f>
        <v>1 undecanal_cyt + 1 NADH_cyt + 1 H+_cyt = 1 undecanol_cyt + 1 NAD_cyt</v>
      </c>
      <c r="C254" s="43">
        <f>VOCs!C48</f>
        <v>0</v>
      </c>
      <c r="D254" s="43">
        <f>VOCs!D48</f>
        <v>0</v>
      </c>
      <c r="E254" s="43" t="str">
        <f>VOCs!E48</f>
        <v>Y</v>
      </c>
      <c r="G254" s="43" t="str">
        <f t="shared" si="28"/>
        <v>H48</v>
      </c>
      <c r="H254" s="43" t="str">
        <f t="shared" si="29"/>
        <v>1 undecanal_cyt + 1 NADH_cyt + 1 H+_cyt = 1 undecanol_cyt + 1 NAD_cyt</v>
      </c>
      <c r="I254" s="43" t="s">
        <v>781</v>
      </c>
      <c r="J254" s="43" t="s">
        <v>782</v>
      </c>
      <c r="K254" s="43" t="str">
        <f t="shared" si="31"/>
        <v>-Inf</v>
      </c>
      <c r="L254" s="43" t="s">
        <v>783</v>
      </c>
      <c r="M254" s="43">
        <v>0</v>
      </c>
      <c r="N254" s="43">
        <v>1</v>
      </c>
      <c r="O254" s="43">
        <v>1</v>
      </c>
      <c r="P254" s="43">
        <v>1</v>
      </c>
      <c r="Q254" s="43">
        <v>1</v>
      </c>
      <c r="R254" s="43">
        <v>0.01</v>
      </c>
      <c r="Z254" s="43" t="e">
        <f>INDEX(Mets!$B$2:$O$565,MATCH(CONCATENATE($C254,"_EXT"),Mets!$B$2:$B$565,0),COLUMN()-25)</f>
        <v>#N/A</v>
      </c>
      <c r="AA254" s="43" t="e">
        <f>INDEX(Mets!$B$2:$O$565,MATCH(CONCATENATE($C254,"_EXT"),Mets!$B$2:$B$565,0),COLUMN()-21)</f>
        <v>#N/A</v>
      </c>
      <c r="AB254" s="43" t="e">
        <f>INDEX(Mets!$B$2:$O$565,MATCH(CONCATENATE($C254,"_EXT"),Mets!$B$2:$B$565,0),COLUMN()-21)</f>
        <v>#N/A</v>
      </c>
      <c r="AC254" s="43" t="e">
        <f>INDEX(Mets!$B$2:$O$565,MATCH(CONCATENATE($C254,"_EXT"),Mets!$B$2:$B$565,0),COLUMN()-21)</f>
        <v>#N/A</v>
      </c>
      <c r="AD254" s="43" t="e">
        <f>INDEX(Mets!$B$2:$O$565,MATCH(CONCATENATE($C254,"_EXT"),Mets!$B$2:$B$565,0),COLUMN()-21)</f>
        <v>#N/A</v>
      </c>
      <c r="AE254" s="43" t="e">
        <f>INDEX(Mets!$B$2:$O$565,MATCH(CONCATENATE($C254,"_EXT"),Mets!$B$2:$B$565,0),COLUMN()-21)</f>
        <v>#N/A</v>
      </c>
      <c r="AF254" s="43" t="e">
        <f>INDEX(Mets!$B$2:$O$565,MATCH(CONCATENATE($C254,"_EXT"),Mets!$B$2:$B$565,0),COLUMN()-21)</f>
        <v>#N/A</v>
      </c>
      <c r="AG254" s="43" t="e">
        <f>INDEX(Mets!$B$2:$O$565,MATCH(CONCATENATE($C254,"_EXT"),Mets!$B$2:$B$565,0),COLUMN()-21)</f>
        <v>#N/A</v>
      </c>
      <c r="AH254" s="43" t="e">
        <f>INDEX(Mets!$B$2:$O$565,MATCH(CONCATENATE($C254,"_EXT"),Mets!$B$2:$B$565,0),COLUMN()-21)</f>
        <v>#N/A</v>
      </c>
      <c r="AI254" s="43" t="e">
        <f>INDEX(Mets!$B$2:$O$565,MATCH(CONCATENATE($C254,"_EXT"),Mets!$B$2:$B$565,0),COLUMN()-21)</f>
        <v>#N/A</v>
      </c>
      <c r="AK254" s="43">
        <f t="shared" si="26"/>
        <v>0</v>
      </c>
      <c r="AL254" s="43" t="str">
        <f t="shared" si="27"/>
        <v>'H48' '0';</v>
      </c>
    </row>
    <row r="255" spans="1:38">
      <c r="A255" s="43" t="str">
        <f>VOCs!A49</f>
        <v>H49</v>
      </c>
      <c r="B255" s="43" t="str">
        <f>VOCs!B49</f>
        <v>1 dodecanal_cyt + 1 NADH_cyt + 1 H+_cyt = 1 dodecanol_cyt + 1 NAD_cyt</v>
      </c>
      <c r="C255" s="43">
        <f>VOCs!C49</f>
        <v>0</v>
      </c>
      <c r="D255" s="43">
        <f>VOCs!D49</f>
        <v>0</v>
      </c>
      <c r="E255" s="43" t="str">
        <f>VOCs!E49</f>
        <v>Y</v>
      </c>
      <c r="G255" s="43" t="str">
        <f t="shared" si="28"/>
        <v>H49</v>
      </c>
      <c r="H255" s="43" t="str">
        <f t="shared" si="29"/>
        <v>1 dodecanal_cyt + 1 NADH_cyt + 1 H+_cyt = 1 dodecanol_cyt + 1 NAD_cyt</v>
      </c>
      <c r="I255" s="43" t="s">
        <v>781</v>
      </c>
      <c r="J255" s="43" t="s">
        <v>782</v>
      </c>
      <c r="K255" s="43" t="str">
        <f t="shared" si="31"/>
        <v>-Inf</v>
      </c>
      <c r="L255" s="43" t="s">
        <v>783</v>
      </c>
      <c r="M255" s="43">
        <v>0</v>
      </c>
      <c r="N255" s="43">
        <v>1</v>
      </c>
      <c r="O255" s="43">
        <v>1</v>
      </c>
      <c r="P255" s="43">
        <v>1</v>
      </c>
      <c r="Q255" s="43">
        <v>1</v>
      </c>
      <c r="R255" s="43">
        <v>0.01</v>
      </c>
      <c r="Z255" s="43" t="e">
        <f>INDEX(Mets!$B$2:$O$565,MATCH(CONCATENATE($C255,"_EXT"),Mets!$B$2:$B$565,0),COLUMN()-25)</f>
        <v>#N/A</v>
      </c>
      <c r="AA255" s="43" t="e">
        <f>INDEX(Mets!$B$2:$O$565,MATCH(CONCATENATE($C255,"_EXT"),Mets!$B$2:$B$565,0),COLUMN()-21)</f>
        <v>#N/A</v>
      </c>
      <c r="AB255" s="43" t="e">
        <f>INDEX(Mets!$B$2:$O$565,MATCH(CONCATENATE($C255,"_EXT"),Mets!$B$2:$B$565,0),COLUMN()-21)</f>
        <v>#N/A</v>
      </c>
      <c r="AC255" s="43" t="e">
        <f>INDEX(Mets!$B$2:$O$565,MATCH(CONCATENATE($C255,"_EXT"),Mets!$B$2:$B$565,0),COLUMN()-21)</f>
        <v>#N/A</v>
      </c>
      <c r="AD255" s="43" t="e">
        <f>INDEX(Mets!$B$2:$O$565,MATCH(CONCATENATE($C255,"_EXT"),Mets!$B$2:$B$565,0),COLUMN()-21)</f>
        <v>#N/A</v>
      </c>
      <c r="AE255" s="43" t="e">
        <f>INDEX(Mets!$B$2:$O$565,MATCH(CONCATENATE($C255,"_EXT"),Mets!$B$2:$B$565,0),COLUMN()-21)</f>
        <v>#N/A</v>
      </c>
      <c r="AF255" s="43" t="e">
        <f>INDEX(Mets!$B$2:$O$565,MATCH(CONCATENATE($C255,"_EXT"),Mets!$B$2:$B$565,0),COLUMN()-21)</f>
        <v>#N/A</v>
      </c>
      <c r="AG255" s="43" t="e">
        <f>INDEX(Mets!$B$2:$O$565,MATCH(CONCATENATE($C255,"_EXT"),Mets!$B$2:$B$565,0),COLUMN()-21)</f>
        <v>#N/A</v>
      </c>
      <c r="AH255" s="43" t="e">
        <f>INDEX(Mets!$B$2:$O$565,MATCH(CONCATENATE($C255,"_EXT"),Mets!$B$2:$B$565,0),COLUMN()-21)</f>
        <v>#N/A</v>
      </c>
      <c r="AI255" s="43" t="e">
        <f>INDEX(Mets!$B$2:$O$565,MATCH(CONCATENATE($C255,"_EXT"),Mets!$B$2:$B$565,0),COLUMN()-21)</f>
        <v>#N/A</v>
      </c>
      <c r="AK255" s="43">
        <f t="shared" si="26"/>
        <v>0</v>
      </c>
      <c r="AL255" s="43" t="str">
        <f t="shared" si="27"/>
        <v>'H49' '0';</v>
      </c>
    </row>
    <row r="256" spans="1:38">
      <c r="A256" s="43" t="str">
        <f>VOCs!A50</f>
        <v>H50</v>
      </c>
      <c r="B256" s="43" t="str">
        <f>VOCs!B50</f>
        <v>1 tridecanal_cyt + 1 NADH_cyt + 1 H+_cyt = 1 tridecanol_cyt + 1 NAD_cyt</v>
      </c>
      <c r="C256" s="43">
        <f>VOCs!C50</f>
        <v>0</v>
      </c>
      <c r="D256" s="43">
        <f>VOCs!D50</f>
        <v>0</v>
      </c>
      <c r="E256" s="43" t="str">
        <f>VOCs!E50</f>
        <v>Y</v>
      </c>
      <c r="G256" s="43" t="str">
        <f t="shared" si="28"/>
        <v>H50</v>
      </c>
      <c r="H256" s="43" t="str">
        <f t="shared" si="29"/>
        <v>1 tridecanal_cyt + 1 NADH_cyt + 1 H+_cyt = 1 tridecanol_cyt + 1 NAD_cyt</v>
      </c>
      <c r="I256" s="43" t="s">
        <v>781</v>
      </c>
      <c r="J256" s="43" t="s">
        <v>782</v>
      </c>
      <c r="K256" s="43" t="str">
        <f t="shared" si="31"/>
        <v>-Inf</v>
      </c>
      <c r="L256" s="43" t="s">
        <v>783</v>
      </c>
      <c r="M256" s="43">
        <v>0</v>
      </c>
      <c r="N256" s="43">
        <v>1</v>
      </c>
      <c r="O256" s="43">
        <v>1</v>
      </c>
      <c r="P256" s="43">
        <v>1</v>
      </c>
      <c r="Q256" s="43">
        <v>1</v>
      </c>
      <c r="R256" s="43">
        <v>0.01</v>
      </c>
      <c r="Z256" s="43" t="e">
        <f>INDEX(Mets!$B$2:$O$565,MATCH(CONCATENATE($C256,"_EXT"),Mets!$B$2:$B$565,0),COLUMN()-25)</f>
        <v>#N/A</v>
      </c>
      <c r="AA256" s="43" t="e">
        <f>INDEX(Mets!$B$2:$O$565,MATCH(CONCATENATE($C256,"_EXT"),Mets!$B$2:$B$565,0),COLUMN()-21)</f>
        <v>#N/A</v>
      </c>
      <c r="AB256" s="43" t="e">
        <f>INDEX(Mets!$B$2:$O$565,MATCH(CONCATENATE($C256,"_EXT"),Mets!$B$2:$B$565,0),COLUMN()-21)</f>
        <v>#N/A</v>
      </c>
      <c r="AC256" s="43" t="e">
        <f>INDEX(Mets!$B$2:$O$565,MATCH(CONCATENATE($C256,"_EXT"),Mets!$B$2:$B$565,0),COLUMN()-21)</f>
        <v>#N/A</v>
      </c>
      <c r="AD256" s="43" t="e">
        <f>INDEX(Mets!$B$2:$O$565,MATCH(CONCATENATE($C256,"_EXT"),Mets!$B$2:$B$565,0),COLUMN()-21)</f>
        <v>#N/A</v>
      </c>
      <c r="AE256" s="43" t="e">
        <f>INDEX(Mets!$B$2:$O$565,MATCH(CONCATENATE($C256,"_EXT"),Mets!$B$2:$B$565,0),COLUMN()-21)</f>
        <v>#N/A</v>
      </c>
      <c r="AF256" s="43" t="e">
        <f>INDEX(Mets!$B$2:$O$565,MATCH(CONCATENATE($C256,"_EXT"),Mets!$B$2:$B$565,0),COLUMN()-21)</f>
        <v>#N/A</v>
      </c>
      <c r="AG256" s="43" t="e">
        <f>INDEX(Mets!$B$2:$O$565,MATCH(CONCATENATE($C256,"_EXT"),Mets!$B$2:$B$565,0),COLUMN()-21)</f>
        <v>#N/A</v>
      </c>
      <c r="AH256" s="43" t="e">
        <f>INDEX(Mets!$B$2:$O$565,MATCH(CONCATENATE($C256,"_EXT"),Mets!$B$2:$B$565,0),COLUMN()-21)</f>
        <v>#N/A</v>
      </c>
      <c r="AI256" s="43" t="e">
        <f>INDEX(Mets!$B$2:$O$565,MATCH(CONCATENATE($C256,"_EXT"),Mets!$B$2:$B$565,0),COLUMN()-21)</f>
        <v>#N/A</v>
      </c>
      <c r="AK256" s="43">
        <f t="shared" si="26"/>
        <v>0</v>
      </c>
      <c r="AL256" s="43" t="str">
        <f t="shared" si="27"/>
        <v>'H50' '0';</v>
      </c>
    </row>
    <row r="257" spans="1:38">
      <c r="A257" s="43" t="str">
        <f>VOCs!A51</f>
        <v>H51</v>
      </c>
      <c r="B257" s="43" t="str">
        <f>VOCs!B51</f>
        <v>1 tetradecanal_cyt + 1 NADH_cyt + 1 H+_cyt = 1 tetradecanol_cyt + 1 NAD_cyt</v>
      </c>
      <c r="C257" s="43">
        <f>VOCs!C51</f>
        <v>0</v>
      </c>
      <c r="D257" s="43">
        <f>VOCs!D51</f>
        <v>0</v>
      </c>
      <c r="E257" s="43" t="str">
        <f>VOCs!E51</f>
        <v>Y</v>
      </c>
      <c r="G257" s="43" t="str">
        <f t="shared" si="28"/>
        <v>H51</v>
      </c>
      <c r="H257" s="43" t="str">
        <f t="shared" si="29"/>
        <v>1 tetradecanal_cyt + 1 NADH_cyt + 1 H+_cyt = 1 tetradecanol_cyt + 1 NAD_cyt</v>
      </c>
      <c r="I257" s="43" t="s">
        <v>781</v>
      </c>
      <c r="J257" s="43" t="s">
        <v>782</v>
      </c>
      <c r="K257" s="43" t="str">
        <f t="shared" si="31"/>
        <v>-Inf</v>
      </c>
      <c r="L257" s="43" t="s">
        <v>783</v>
      </c>
      <c r="M257" s="43">
        <v>0</v>
      </c>
      <c r="N257" s="43">
        <v>1</v>
      </c>
      <c r="O257" s="43">
        <v>1</v>
      </c>
      <c r="P257" s="43">
        <v>1</v>
      </c>
      <c r="Q257" s="43">
        <v>1</v>
      </c>
      <c r="R257" s="43">
        <v>0.01</v>
      </c>
      <c r="Z257" s="43" t="e">
        <f>INDEX(Mets!$B$2:$O$565,MATCH(CONCATENATE($C257,"_EXT"),Mets!$B$2:$B$565,0),COLUMN()-25)</f>
        <v>#N/A</v>
      </c>
      <c r="AA257" s="43" t="e">
        <f>INDEX(Mets!$B$2:$O$565,MATCH(CONCATENATE($C257,"_EXT"),Mets!$B$2:$B$565,0),COLUMN()-21)</f>
        <v>#N/A</v>
      </c>
      <c r="AB257" s="43" t="e">
        <f>INDEX(Mets!$B$2:$O$565,MATCH(CONCATENATE($C257,"_EXT"),Mets!$B$2:$B$565,0),COLUMN()-21)</f>
        <v>#N/A</v>
      </c>
      <c r="AC257" s="43" t="e">
        <f>INDEX(Mets!$B$2:$O$565,MATCH(CONCATENATE($C257,"_EXT"),Mets!$B$2:$B$565,0),COLUMN()-21)</f>
        <v>#N/A</v>
      </c>
      <c r="AD257" s="43" t="e">
        <f>INDEX(Mets!$B$2:$O$565,MATCH(CONCATENATE($C257,"_EXT"),Mets!$B$2:$B$565,0),COLUMN()-21)</f>
        <v>#N/A</v>
      </c>
      <c r="AE257" s="43" t="e">
        <f>INDEX(Mets!$B$2:$O$565,MATCH(CONCATENATE($C257,"_EXT"),Mets!$B$2:$B$565,0),COLUMN()-21)</f>
        <v>#N/A</v>
      </c>
      <c r="AF257" s="43" t="e">
        <f>INDEX(Mets!$B$2:$O$565,MATCH(CONCATENATE($C257,"_EXT"),Mets!$B$2:$B$565,0),COLUMN()-21)</f>
        <v>#N/A</v>
      </c>
      <c r="AG257" s="43" t="e">
        <f>INDEX(Mets!$B$2:$O$565,MATCH(CONCATENATE($C257,"_EXT"),Mets!$B$2:$B$565,0),COLUMN()-21)</f>
        <v>#N/A</v>
      </c>
      <c r="AH257" s="43" t="e">
        <f>INDEX(Mets!$B$2:$O$565,MATCH(CONCATENATE($C257,"_EXT"),Mets!$B$2:$B$565,0),COLUMN()-21)</f>
        <v>#N/A</v>
      </c>
      <c r="AI257" s="43" t="e">
        <f>INDEX(Mets!$B$2:$O$565,MATCH(CONCATENATE($C257,"_EXT"),Mets!$B$2:$B$565,0),COLUMN()-21)</f>
        <v>#N/A</v>
      </c>
      <c r="AK257" s="43">
        <f t="shared" si="26"/>
        <v>0</v>
      </c>
      <c r="AL257" s="43" t="str">
        <f t="shared" si="27"/>
        <v>'H51' '0';</v>
      </c>
    </row>
    <row r="258" spans="1:38">
      <c r="A258" s="43" t="str">
        <f>VOCs!A52</f>
        <v>H52</v>
      </c>
      <c r="B258" s="43" t="str">
        <f>VOCs!B52</f>
        <v>1 pentadecanal_cyt + 1 NADH_cyt + 1 H+_cyt = 1 pentadecanol_cyt + 1 NAD_cyt</v>
      </c>
      <c r="C258" s="43">
        <f>VOCs!C52</f>
        <v>0</v>
      </c>
      <c r="D258" s="43">
        <f>VOCs!D52</f>
        <v>0</v>
      </c>
      <c r="E258" s="43" t="str">
        <f>VOCs!E52</f>
        <v>Y</v>
      </c>
      <c r="G258" s="43" t="str">
        <f t="shared" si="28"/>
        <v>H52</v>
      </c>
      <c r="H258" s="43" t="str">
        <f t="shared" si="29"/>
        <v>1 pentadecanal_cyt + 1 NADH_cyt + 1 H+_cyt = 1 pentadecanol_cyt + 1 NAD_cyt</v>
      </c>
      <c r="I258" s="43" t="s">
        <v>781</v>
      </c>
      <c r="J258" s="43" t="s">
        <v>782</v>
      </c>
      <c r="K258" s="43" t="str">
        <f t="shared" si="31"/>
        <v>-Inf</v>
      </c>
      <c r="L258" s="43" t="s">
        <v>783</v>
      </c>
      <c r="M258" s="43">
        <v>0</v>
      </c>
      <c r="N258" s="43">
        <v>1</v>
      </c>
      <c r="O258" s="43">
        <v>1</v>
      </c>
      <c r="P258" s="43">
        <v>1</v>
      </c>
      <c r="Q258" s="43">
        <v>1</v>
      </c>
      <c r="R258" s="43">
        <v>0.01</v>
      </c>
      <c r="Z258" s="43" t="e">
        <f>INDEX(Mets!$B$2:$O$565,MATCH(CONCATENATE($C258,"_EXT"),Mets!$B$2:$B$565,0),COLUMN()-25)</f>
        <v>#N/A</v>
      </c>
      <c r="AA258" s="43" t="e">
        <f>INDEX(Mets!$B$2:$O$565,MATCH(CONCATENATE($C258,"_EXT"),Mets!$B$2:$B$565,0),COLUMN()-21)</f>
        <v>#N/A</v>
      </c>
      <c r="AB258" s="43" t="e">
        <f>INDEX(Mets!$B$2:$O$565,MATCH(CONCATENATE($C258,"_EXT"),Mets!$B$2:$B$565,0),COLUMN()-21)</f>
        <v>#N/A</v>
      </c>
      <c r="AC258" s="43" t="e">
        <f>INDEX(Mets!$B$2:$O$565,MATCH(CONCATENATE($C258,"_EXT"),Mets!$B$2:$B$565,0),COLUMN()-21)</f>
        <v>#N/A</v>
      </c>
      <c r="AD258" s="43" t="e">
        <f>INDEX(Mets!$B$2:$O$565,MATCH(CONCATENATE($C258,"_EXT"),Mets!$B$2:$B$565,0),COLUMN()-21)</f>
        <v>#N/A</v>
      </c>
      <c r="AE258" s="43" t="e">
        <f>INDEX(Mets!$B$2:$O$565,MATCH(CONCATENATE($C258,"_EXT"),Mets!$B$2:$B$565,0),COLUMN()-21)</f>
        <v>#N/A</v>
      </c>
      <c r="AF258" s="43" t="e">
        <f>INDEX(Mets!$B$2:$O$565,MATCH(CONCATENATE($C258,"_EXT"),Mets!$B$2:$B$565,0),COLUMN()-21)</f>
        <v>#N/A</v>
      </c>
      <c r="AG258" s="43" t="e">
        <f>INDEX(Mets!$B$2:$O$565,MATCH(CONCATENATE($C258,"_EXT"),Mets!$B$2:$B$565,0),COLUMN()-21)</f>
        <v>#N/A</v>
      </c>
      <c r="AH258" s="43" t="e">
        <f>INDEX(Mets!$B$2:$O$565,MATCH(CONCATENATE($C258,"_EXT"),Mets!$B$2:$B$565,0),COLUMN()-21)</f>
        <v>#N/A</v>
      </c>
      <c r="AI258" s="43" t="e">
        <f>INDEX(Mets!$B$2:$O$565,MATCH(CONCATENATE($C258,"_EXT"),Mets!$B$2:$B$565,0),COLUMN()-21)</f>
        <v>#N/A</v>
      </c>
      <c r="AK258" s="43">
        <f t="shared" si="26"/>
        <v>0</v>
      </c>
      <c r="AL258" s="43" t="str">
        <f t="shared" si="27"/>
        <v>'H52' '0';</v>
      </c>
    </row>
    <row r="259" spans="1:38">
      <c r="A259" s="43" t="str">
        <f>VOCs!A53</f>
        <v>H53</v>
      </c>
      <c r="B259" s="43" t="str">
        <f>VOCs!B53</f>
        <v>1 hexadecanal_cyt + 1 NADH_cyt + 1 H+_cyt = 1 hexadecanol_cyt + 1 NAD_cyt</v>
      </c>
      <c r="C259" s="43">
        <f>VOCs!C53</f>
        <v>0</v>
      </c>
      <c r="D259" s="43">
        <f>VOCs!D53</f>
        <v>0</v>
      </c>
      <c r="E259" s="43" t="str">
        <f>VOCs!E53</f>
        <v>Y</v>
      </c>
      <c r="G259" s="43" t="str">
        <f t="shared" si="28"/>
        <v>H53</v>
      </c>
      <c r="H259" s="43" t="str">
        <f t="shared" si="29"/>
        <v>1 hexadecanal_cyt + 1 NADH_cyt + 1 H+_cyt = 1 hexadecanol_cyt + 1 NAD_cyt</v>
      </c>
      <c r="I259" s="43" t="s">
        <v>781</v>
      </c>
      <c r="J259" s="43" t="s">
        <v>782</v>
      </c>
      <c r="K259" s="43" t="str">
        <f t="shared" si="31"/>
        <v>-Inf</v>
      </c>
      <c r="L259" s="43" t="s">
        <v>783</v>
      </c>
      <c r="M259" s="43">
        <v>0</v>
      </c>
      <c r="N259" s="43">
        <v>1</v>
      </c>
      <c r="O259" s="43">
        <v>1</v>
      </c>
      <c r="P259" s="43">
        <v>1</v>
      </c>
      <c r="Q259" s="43">
        <v>1</v>
      </c>
      <c r="R259" s="43">
        <v>0.01</v>
      </c>
      <c r="Z259" s="43" t="e">
        <f>INDEX(Mets!$B$2:$O$565,MATCH(CONCATENATE($C259,"_EXT"),Mets!$B$2:$B$565,0),COLUMN()-25)</f>
        <v>#N/A</v>
      </c>
      <c r="AA259" s="43" t="e">
        <f>INDEX(Mets!$B$2:$O$565,MATCH(CONCATENATE($C259,"_EXT"),Mets!$B$2:$B$565,0),COLUMN()-21)</f>
        <v>#N/A</v>
      </c>
      <c r="AB259" s="43" t="e">
        <f>INDEX(Mets!$B$2:$O$565,MATCH(CONCATENATE($C259,"_EXT"),Mets!$B$2:$B$565,0),COLUMN()-21)</f>
        <v>#N/A</v>
      </c>
      <c r="AC259" s="43" t="e">
        <f>INDEX(Mets!$B$2:$O$565,MATCH(CONCATENATE($C259,"_EXT"),Mets!$B$2:$B$565,0),COLUMN()-21)</f>
        <v>#N/A</v>
      </c>
      <c r="AD259" s="43" t="e">
        <f>INDEX(Mets!$B$2:$O$565,MATCH(CONCATENATE($C259,"_EXT"),Mets!$B$2:$B$565,0),COLUMN()-21)</f>
        <v>#N/A</v>
      </c>
      <c r="AE259" s="43" t="e">
        <f>INDEX(Mets!$B$2:$O$565,MATCH(CONCATENATE($C259,"_EXT"),Mets!$B$2:$B$565,0),COLUMN()-21)</f>
        <v>#N/A</v>
      </c>
      <c r="AF259" s="43" t="e">
        <f>INDEX(Mets!$B$2:$O$565,MATCH(CONCATENATE($C259,"_EXT"),Mets!$B$2:$B$565,0),COLUMN()-21)</f>
        <v>#N/A</v>
      </c>
      <c r="AG259" s="43" t="e">
        <f>INDEX(Mets!$B$2:$O$565,MATCH(CONCATENATE($C259,"_EXT"),Mets!$B$2:$B$565,0),COLUMN()-21)</f>
        <v>#N/A</v>
      </c>
      <c r="AH259" s="43" t="e">
        <f>INDEX(Mets!$B$2:$O$565,MATCH(CONCATENATE($C259,"_EXT"),Mets!$B$2:$B$565,0),COLUMN()-21)</f>
        <v>#N/A</v>
      </c>
      <c r="AI259" s="43" t="e">
        <f>INDEX(Mets!$B$2:$O$565,MATCH(CONCATENATE($C259,"_EXT"),Mets!$B$2:$B$565,0),COLUMN()-21)</f>
        <v>#N/A</v>
      </c>
      <c r="AK259" s="43">
        <f t="shared" ref="AK259:AK322" si="32">IF(ISNA(AA259),0,AA259)</f>
        <v>0</v>
      </c>
      <c r="AL259" s="43" t="str">
        <f t="shared" ref="AL259:AL322" si="33">CONCATENATE("'",G259,"' '",AK259,"';")</f>
        <v>'H53' '0';</v>
      </c>
    </row>
    <row r="260" spans="1:38">
      <c r="A260" s="43" t="str">
        <f>VOCs!A54</f>
        <v>H54</v>
      </c>
      <c r="B260" s="43" t="str">
        <f>VOCs!B54</f>
        <v>1 heptadecanal_cyt + 1 NADH_cyt + 1 H+_cyt = 1 heptadecanol_cyt + 1 NAD_cyt</v>
      </c>
      <c r="C260" s="43">
        <f>VOCs!C54</f>
        <v>0</v>
      </c>
      <c r="D260" s="43">
        <f>VOCs!D54</f>
        <v>0</v>
      </c>
      <c r="E260" s="43" t="str">
        <f>VOCs!E54</f>
        <v>Y</v>
      </c>
      <c r="G260" s="43" t="str">
        <f t="shared" si="28"/>
        <v>H54</v>
      </c>
      <c r="H260" s="43" t="str">
        <f t="shared" si="29"/>
        <v>1 heptadecanal_cyt + 1 NADH_cyt + 1 H+_cyt = 1 heptadecanol_cyt + 1 NAD_cyt</v>
      </c>
      <c r="I260" s="43" t="s">
        <v>781</v>
      </c>
      <c r="J260" s="43" t="s">
        <v>782</v>
      </c>
      <c r="K260" s="43" t="str">
        <f t="shared" si="31"/>
        <v>-Inf</v>
      </c>
      <c r="L260" s="43" t="s">
        <v>783</v>
      </c>
      <c r="M260" s="43">
        <v>0</v>
      </c>
      <c r="N260" s="43">
        <v>1</v>
      </c>
      <c r="O260" s="43">
        <v>1</v>
      </c>
      <c r="P260" s="43">
        <v>1</v>
      </c>
      <c r="Q260" s="43">
        <v>1</v>
      </c>
      <c r="R260" s="43">
        <v>0.01</v>
      </c>
      <c r="Z260" s="43" t="e">
        <f>INDEX(Mets!$B$2:$O$565,MATCH(CONCATENATE($C260,"_EXT"),Mets!$B$2:$B$565,0),COLUMN()-25)</f>
        <v>#N/A</v>
      </c>
      <c r="AA260" s="43" t="e">
        <f>INDEX(Mets!$B$2:$O$565,MATCH(CONCATENATE($C260,"_EXT"),Mets!$B$2:$B$565,0),COLUMN()-21)</f>
        <v>#N/A</v>
      </c>
      <c r="AB260" s="43" t="e">
        <f>INDEX(Mets!$B$2:$O$565,MATCH(CONCATENATE($C260,"_EXT"),Mets!$B$2:$B$565,0),COLUMN()-21)</f>
        <v>#N/A</v>
      </c>
      <c r="AC260" s="43" t="e">
        <f>INDEX(Mets!$B$2:$O$565,MATCH(CONCATENATE($C260,"_EXT"),Mets!$B$2:$B$565,0),COLUMN()-21)</f>
        <v>#N/A</v>
      </c>
      <c r="AD260" s="43" t="e">
        <f>INDEX(Mets!$B$2:$O$565,MATCH(CONCATENATE($C260,"_EXT"),Mets!$B$2:$B$565,0),COLUMN()-21)</f>
        <v>#N/A</v>
      </c>
      <c r="AE260" s="43" t="e">
        <f>INDEX(Mets!$B$2:$O$565,MATCH(CONCATENATE($C260,"_EXT"),Mets!$B$2:$B$565,0),COLUMN()-21)</f>
        <v>#N/A</v>
      </c>
      <c r="AF260" s="43" t="e">
        <f>INDEX(Mets!$B$2:$O$565,MATCH(CONCATENATE($C260,"_EXT"),Mets!$B$2:$B$565,0),COLUMN()-21)</f>
        <v>#N/A</v>
      </c>
      <c r="AG260" s="43" t="e">
        <f>INDEX(Mets!$B$2:$O$565,MATCH(CONCATENATE($C260,"_EXT"),Mets!$B$2:$B$565,0),COLUMN()-21)</f>
        <v>#N/A</v>
      </c>
      <c r="AH260" s="43" t="e">
        <f>INDEX(Mets!$B$2:$O$565,MATCH(CONCATENATE($C260,"_EXT"),Mets!$B$2:$B$565,0),COLUMN()-21)</f>
        <v>#N/A</v>
      </c>
      <c r="AI260" s="43" t="e">
        <f>INDEX(Mets!$B$2:$O$565,MATCH(CONCATENATE($C260,"_EXT"),Mets!$B$2:$B$565,0),COLUMN()-21)</f>
        <v>#N/A</v>
      </c>
      <c r="AK260" s="43">
        <f t="shared" si="32"/>
        <v>0</v>
      </c>
      <c r="AL260" s="43" t="str">
        <f t="shared" si="33"/>
        <v>'H54' '0';</v>
      </c>
    </row>
    <row r="261" spans="1:38">
      <c r="A261" s="43" t="str">
        <f>VOCs!A55</f>
        <v>H55</v>
      </c>
      <c r="B261" s="43" t="str">
        <f>VOCs!B55</f>
        <v>1 octadecanal_cyt + 1 NADH_cyt + 1 H+_cyt = 1 octadecanol_cyt + 1 NAD_cyt</v>
      </c>
      <c r="C261" s="43">
        <f>VOCs!C55</f>
        <v>0</v>
      </c>
      <c r="D261" s="43">
        <f>VOCs!D55</f>
        <v>0</v>
      </c>
      <c r="E261" s="43" t="str">
        <f>VOCs!E55</f>
        <v>Y</v>
      </c>
      <c r="G261" s="43" t="str">
        <f t="shared" ref="G261:G324" si="34">A261</f>
        <v>H55</v>
      </c>
      <c r="H261" s="43" t="str">
        <f t="shared" ref="H261:H324" si="35">B261</f>
        <v>1 octadecanal_cyt + 1 NADH_cyt + 1 H+_cyt = 1 octadecanol_cyt + 1 NAD_cyt</v>
      </c>
      <c r="I261" s="43" t="s">
        <v>781</v>
      </c>
      <c r="J261" s="43" t="s">
        <v>782</v>
      </c>
      <c r="K261" s="43" t="str">
        <f t="shared" si="31"/>
        <v>-Inf</v>
      </c>
      <c r="L261" s="43" t="s">
        <v>783</v>
      </c>
      <c r="M261" s="43">
        <v>0</v>
      </c>
      <c r="N261" s="43">
        <v>1</v>
      </c>
      <c r="O261" s="43">
        <v>1</v>
      </c>
      <c r="P261" s="43">
        <v>1</v>
      </c>
      <c r="Q261" s="43">
        <v>1</v>
      </c>
      <c r="R261" s="43">
        <v>0.01</v>
      </c>
      <c r="Z261" s="43" t="e">
        <f>INDEX(Mets!$B$2:$O$565,MATCH(CONCATENATE($C261,"_EXT"),Mets!$B$2:$B$565,0),COLUMN()-25)</f>
        <v>#N/A</v>
      </c>
      <c r="AA261" s="43" t="e">
        <f>INDEX(Mets!$B$2:$O$565,MATCH(CONCATENATE($C261,"_EXT"),Mets!$B$2:$B$565,0),COLUMN()-21)</f>
        <v>#N/A</v>
      </c>
      <c r="AB261" s="43" t="e">
        <f>INDEX(Mets!$B$2:$O$565,MATCH(CONCATENATE($C261,"_EXT"),Mets!$B$2:$B$565,0),COLUMN()-21)</f>
        <v>#N/A</v>
      </c>
      <c r="AC261" s="43" t="e">
        <f>INDEX(Mets!$B$2:$O$565,MATCH(CONCATENATE($C261,"_EXT"),Mets!$B$2:$B$565,0),COLUMN()-21)</f>
        <v>#N/A</v>
      </c>
      <c r="AD261" s="43" t="e">
        <f>INDEX(Mets!$B$2:$O$565,MATCH(CONCATENATE($C261,"_EXT"),Mets!$B$2:$B$565,0),COLUMN()-21)</f>
        <v>#N/A</v>
      </c>
      <c r="AE261" s="43" t="e">
        <f>INDEX(Mets!$B$2:$O$565,MATCH(CONCATENATE($C261,"_EXT"),Mets!$B$2:$B$565,0),COLUMN()-21)</f>
        <v>#N/A</v>
      </c>
      <c r="AF261" s="43" t="e">
        <f>INDEX(Mets!$B$2:$O$565,MATCH(CONCATENATE($C261,"_EXT"),Mets!$B$2:$B$565,0),COLUMN()-21)</f>
        <v>#N/A</v>
      </c>
      <c r="AG261" s="43" t="e">
        <f>INDEX(Mets!$B$2:$O$565,MATCH(CONCATENATE($C261,"_EXT"),Mets!$B$2:$B$565,0),COLUMN()-21)</f>
        <v>#N/A</v>
      </c>
      <c r="AH261" s="43" t="e">
        <f>INDEX(Mets!$B$2:$O$565,MATCH(CONCATENATE($C261,"_EXT"),Mets!$B$2:$B$565,0),COLUMN()-21)</f>
        <v>#N/A</v>
      </c>
      <c r="AI261" s="43" t="e">
        <f>INDEX(Mets!$B$2:$O$565,MATCH(CONCATENATE($C261,"_EXT"),Mets!$B$2:$B$565,0),COLUMN()-21)</f>
        <v>#N/A</v>
      </c>
      <c r="AK261" s="43">
        <f t="shared" si="32"/>
        <v>0</v>
      </c>
      <c r="AL261" s="43" t="str">
        <f t="shared" si="33"/>
        <v>'H55' '0';</v>
      </c>
    </row>
    <row r="262" spans="1:38">
      <c r="A262" s="43" t="str">
        <f>VOCs!A57</f>
        <v>H57</v>
      </c>
      <c r="B262" s="43" t="str">
        <f>VOCs!B57</f>
        <v>1 phenylacetaldehyde_cyt + 1 NAD_cyt + 1 H2O_cyt = 1 phenylacetate_cyt + 1 NADH_cyt + 2 H+_cyt</v>
      </c>
      <c r="C262" s="43">
        <f>VOCs!C57</f>
        <v>0</v>
      </c>
      <c r="D262" s="43">
        <f>VOCs!D57</f>
        <v>0</v>
      </c>
      <c r="E262" s="43" t="str">
        <f>VOCs!E57</f>
        <v>Y</v>
      </c>
      <c r="G262" s="43" t="str">
        <f t="shared" si="34"/>
        <v>H57</v>
      </c>
      <c r="H262" s="43" t="str">
        <f t="shared" si="35"/>
        <v>1 phenylacetaldehyde_cyt + 1 NAD_cyt + 1 H2O_cyt = 1 phenylacetate_cyt + 1 NADH_cyt + 2 H+_cyt</v>
      </c>
      <c r="I262" s="43" t="s">
        <v>781</v>
      </c>
      <c r="J262" s="43" t="s">
        <v>782</v>
      </c>
      <c r="K262" s="43" t="str">
        <f t="shared" si="31"/>
        <v>-Inf</v>
      </c>
      <c r="L262" s="43" t="s">
        <v>783</v>
      </c>
      <c r="M262" s="43">
        <v>0</v>
      </c>
      <c r="N262" s="43">
        <v>1</v>
      </c>
      <c r="O262" s="43">
        <v>1</v>
      </c>
      <c r="P262" s="43">
        <v>1</v>
      </c>
      <c r="Q262" s="43">
        <v>1</v>
      </c>
      <c r="R262" s="43">
        <v>0.01</v>
      </c>
      <c r="Z262" s="43" t="e">
        <f>INDEX(Mets!$B$2:$O$565,MATCH(CONCATENATE($C262,"_EXT"),Mets!$B$2:$B$565,0),COLUMN()-25)</f>
        <v>#N/A</v>
      </c>
      <c r="AA262" s="43" t="e">
        <f>INDEX(Mets!$B$2:$O$565,MATCH(CONCATENATE($C262,"_EXT"),Mets!$B$2:$B$565,0),COLUMN()-21)</f>
        <v>#N/A</v>
      </c>
      <c r="AB262" s="43" t="e">
        <f>INDEX(Mets!$B$2:$O$565,MATCH(CONCATENATE($C262,"_EXT"),Mets!$B$2:$B$565,0),COLUMN()-21)</f>
        <v>#N/A</v>
      </c>
      <c r="AC262" s="43" t="e">
        <f>INDEX(Mets!$B$2:$O$565,MATCH(CONCATENATE($C262,"_EXT"),Mets!$B$2:$B$565,0),COLUMN()-21)</f>
        <v>#N/A</v>
      </c>
      <c r="AD262" s="43" t="e">
        <f>INDEX(Mets!$B$2:$O$565,MATCH(CONCATENATE($C262,"_EXT"),Mets!$B$2:$B$565,0),COLUMN()-21)</f>
        <v>#N/A</v>
      </c>
      <c r="AE262" s="43" t="e">
        <f>INDEX(Mets!$B$2:$O$565,MATCH(CONCATENATE($C262,"_EXT"),Mets!$B$2:$B$565,0),COLUMN()-21)</f>
        <v>#N/A</v>
      </c>
      <c r="AF262" s="43" t="e">
        <f>INDEX(Mets!$B$2:$O$565,MATCH(CONCATENATE($C262,"_EXT"),Mets!$B$2:$B$565,0),COLUMN()-21)</f>
        <v>#N/A</v>
      </c>
      <c r="AG262" s="43" t="e">
        <f>INDEX(Mets!$B$2:$O$565,MATCH(CONCATENATE($C262,"_EXT"),Mets!$B$2:$B$565,0),COLUMN()-21)</f>
        <v>#N/A</v>
      </c>
      <c r="AH262" s="43" t="e">
        <f>INDEX(Mets!$B$2:$O$565,MATCH(CONCATENATE($C262,"_EXT"),Mets!$B$2:$B$565,0),COLUMN()-21)</f>
        <v>#N/A</v>
      </c>
      <c r="AI262" s="43" t="e">
        <f>INDEX(Mets!$B$2:$O$565,MATCH(CONCATENATE($C262,"_EXT"),Mets!$B$2:$B$565,0),COLUMN()-21)</f>
        <v>#N/A</v>
      </c>
      <c r="AK262" s="43">
        <f t="shared" si="32"/>
        <v>0</v>
      </c>
      <c r="AL262" s="43" t="str">
        <f t="shared" si="33"/>
        <v>'H57' '0';</v>
      </c>
    </row>
    <row r="263" spans="1:38">
      <c r="A263" s="43" t="str">
        <f>VOCs!A58</f>
        <v>H58</v>
      </c>
      <c r="B263" s="43" t="str">
        <f>VOCs!B58</f>
        <v>1 4-hydroxyphenylacetaldehyde_cyt + 1 NAD_cyt + 1 H2O_cyt = 1 4-hydroxyphenylacetate_cyt + 2 H+_cyt + 1 NADH_cyt</v>
      </c>
      <c r="C263" s="43">
        <f>VOCs!C58</f>
        <v>0</v>
      </c>
      <c r="D263" s="43">
        <f>VOCs!D58</f>
        <v>0</v>
      </c>
      <c r="E263" s="43" t="str">
        <f>VOCs!E58</f>
        <v>Y</v>
      </c>
      <c r="G263" s="43" t="str">
        <f t="shared" si="34"/>
        <v>H58</v>
      </c>
      <c r="H263" s="43" t="str">
        <f t="shared" si="35"/>
        <v>1 4-hydroxyphenylacetaldehyde_cyt + 1 NAD_cyt + 1 H2O_cyt = 1 4-hydroxyphenylacetate_cyt + 2 H+_cyt + 1 NADH_cyt</v>
      </c>
      <c r="I263" s="43" t="s">
        <v>781</v>
      </c>
      <c r="J263" s="43" t="s">
        <v>782</v>
      </c>
      <c r="K263" s="43" t="str">
        <f t="shared" si="31"/>
        <v>-Inf</v>
      </c>
      <c r="L263" s="43" t="s">
        <v>783</v>
      </c>
      <c r="M263" s="43">
        <v>0</v>
      </c>
      <c r="N263" s="43">
        <v>1</v>
      </c>
      <c r="O263" s="43">
        <v>1</v>
      </c>
      <c r="P263" s="43">
        <v>1</v>
      </c>
      <c r="Q263" s="43">
        <v>1</v>
      </c>
      <c r="R263" s="43">
        <v>0.01</v>
      </c>
      <c r="Z263" s="43" t="e">
        <f>INDEX(Mets!$B$2:$O$565,MATCH(CONCATENATE($C263,"_EXT"),Mets!$B$2:$B$565,0),COLUMN()-25)</f>
        <v>#N/A</v>
      </c>
      <c r="AA263" s="43" t="e">
        <f>INDEX(Mets!$B$2:$O$565,MATCH(CONCATENATE($C263,"_EXT"),Mets!$B$2:$B$565,0),COLUMN()-21)</f>
        <v>#N/A</v>
      </c>
      <c r="AB263" s="43" t="e">
        <f>INDEX(Mets!$B$2:$O$565,MATCH(CONCATENATE($C263,"_EXT"),Mets!$B$2:$B$565,0),COLUMN()-21)</f>
        <v>#N/A</v>
      </c>
      <c r="AC263" s="43" t="e">
        <f>INDEX(Mets!$B$2:$O$565,MATCH(CONCATENATE($C263,"_EXT"),Mets!$B$2:$B$565,0),COLUMN()-21)</f>
        <v>#N/A</v>
      </c>
      <c r="AD263" s="43" t="e">
        <f>INDEX(Mets!$B$2:$O$565,MATCH(CONCATENATE($C263,"_EXT"),Mets!$B$2:$B$565,0),COLUMN()-21)</f>
        <v>#N/A</v>
      </c>
      <c r="AE263" s="43" t="e">
        <f>INDEX(Mets!$B$2:$O$565,MATCH(CONCATENATE($C263,"_EXT"),Mets!$B$2:$B$565,0),COLUMN()-21)</f>
        <v>#N/A</v>
      </c>
      <c r="AF263" s="43" t="e">
        <f>INDEX(Mets!$B$2:$O$565,MATCH(CONCATENATE($C263,"_EXT"),Mets!$B$2:$B$565,0),COLUMN()-21)</f>
        <v>#N/A</v>
      </c>
      <c r="AG263" s="43" t="e">
        <f>INDEX(Mets!$B$2:$O$565,MATCH(CONCATENATE($C263,"_EXT"),Mets!$B$2:$B$565,0),COLUMN()-21)</f>
        <v>#N/A</v>
      </c>
      <c r="AH263" s="43" t="e">
        <f>INDEX(Mets!$B$2:$O$565,MATCH(CONCATENATE($C263,"_EXT"),Mets!$B$2:$B$565,0),COLUMN()-21)</f>
        <v>#N/A</v>
      </c>
      <c r="AI263" s="43" t="e">
        <f>INDEX(Mets!$B$2:$O$565,MATCH(CONCATENATE($C263,"_EXT"),Mets!$B$2:$B$565,0),COLUMN()-21)</f>
        <v>#N/A</v>
      </c>
      <c r="AK263" s="43">
        <f t="shared" si="32"/>
        <v>0</v>
      </c>
      <c r="AL263" s="43" t="str">
        <f t="shared" si="33"/>
        <v>'H58' '0';</v>
      </c>
    </row>
    <row r="264" spans="1:38">
      <c r="A264" s="43" t="str">
        <f>VOCs!A59</f>
        <v>H59</v>
      </c>
      <c r="B264" s="43" t="str">
        <f>VOCs!B59</f>
        <v>1 indole-3-acetaldehyde_cyt + 1 NAD_cyt + 1 H2O_cyt = 1 indole-3-acetate_cyt + 2 H+_cyt + 1 NADH_cyt</v>
      </c>
      <c r="C264" s="43">
        <f>VOCs!C59</f>
        <v>0</v>
      </c>
      <c r="D264" s="43">
        <f>VOCs!D59</f>
        <v>0</v>
      </c>
      <c r="E264" s="43" t="str">
        <f>VOCs!E59</f>
        <v>Y</v>
      </c>
      <c r="G264" s="43" t="str">
        <f t="shared" si="34"/>
        <v>H59</v>
      </c>
      <c r="H264" s="43" t="str">
        <f t="shared" si="35"/>
        <v>1 indole-3-acetaldehyde_cyt + 1 NAD_cyt + 1 H2O_cyt = 1 indole-3-acetate_cyt + 2 H+_cyt + 1 NADH_cyt</v>
      </c>
      <c r="I264" s="43" t="s">
        <v>781</v>
      </c>
      <c r="J264" s="43" t="s">
        <v>782</v>
      </c>
      <c r="K264" s="43" t="str">
        <f t="shared" si="31"/>
        <v>-Inf</v>
      </c>
      <c r="L264" s="43" t="s">
        <v>783</v>
      </c>
      <c r="M264" s="43">
        <v>0</v>
      </c>
      <c r="N264" s="43">
        <v>1</v>
      </c>
      <c r="O264" s="43">
        <v>1</v>
      </c>
      <c r="P264" s="43">
        <v>1</v>
      </c>
      <c r="Q264" s="43">
        <v>1</v>
      </c>
      <c r="R264" s="43">
        <v>0.01</v>
      </c>
      <c r="Z264" s="43" t="e">
        <f>INDEX(Mets!$B$2:$O$565,MATCH(CONCATENATE($C264,"_EXT"),Mets!$B$2:$B$565,0),COLUMN()-25)</f>
        <v>#N/A</v>
      </c>
      <c r="AA264" s="43" t="e">
        <f>INDEX(Mets!$B$2:$O$565,MATCH(CONCATENATE($C264,"_EXT"),Mets!$B$2:$B$565,0),COLUMN()-21)</f>
        <v>#N/A</v>
      </c>
      <c r="AB264" s="43" t="e">
        <f>INDEX(Mets!$B$2:$O$565,MATCH(CONCATENATE($C264,"_EXT"),Mets!$B$2:$B$565,0),COLUMN()-21)</f>
        <v>#N/A</v>
      </c>
      <c r="AC264" s="43" t="e">
        <f>INDEX(Mets!$B$2:$O$565,MATCH(CONCATENATE($C264,"_EXT"),Mets!$B$2:$B$565,0),COLUMN()-21)</f>
        <v>#N/A</v>
      </c>
      <c r="AD264" s="43" t="e">
        <f>INDEX(Mets!$B$2:$O$565,MATCH(CONCATENATE($C264,"_EXT"),Mets!$B$2:$B$565,0),COLUMN()-21)</f>
        <v>#N/A</v>
      </c>
      <c r="AE264" s="43" t="e">
        <f>INDEX(Mets!$B$2:$O$565,MATCH(CONCATENATE($C264,"_EXT"),Mets!$B$2:$B$565,0),COLUMN()-21)</f>
        <v>#N/A</v>
      </c>
      <c r="AF264" s="43" t="e">
        <f>INDEX(Mets!$B$2:$O$565,MATCH(CONCATENATE($C264,"_EXT"),Mets!$B$2:$B$565,0),COLUMN()-21)</f>
        <v>#N/A</v>
      </c>
      <c r="AG264" s="43" t="e">
        <f>INDEX(Mets!$B$2:$O$565,MATCH(CONCATENATE($C264,"_EXT"),Mets!$B$2:$B$565,0),COLUMN()-21)</f>
        <v>#N/A</v>
      </c>
      <c r="AH264" s="43" t="e">
        <f>INDEX(Mets!$B$2:$O$565,MATCH(CONCATENATE($C264,"_EXT"),Mets!$B$2:$B$565,0),COLUMN()-21)</f>
        <v>#N/A</v>
      </c>
      <c r="AI264" s="43" t="e">
        <f>INDEX(Mets!$B$2:$O$565,MATCH(CONCATENATE($C264,"_EXT"),Mets!$B$2:$B$565,0),COLUMN()-21)</f>
        <v>#N/A</v>
      </c>
      <c r="AK264" s="43">
        <f t="shared" si="32"/>
        <v>0</v>
      </c>
      <c r="AL264" s="43" t="str">
        <f t="shared" si="33"/>
        <v>'H59' '0';</v>
      </c>
    </row>
    <row r="265" spans="1:38">
      <c r="A265" s="43" t="str">
        <f>VOCs!A60</f>
        <v>H60</v>
      </c>
      <c r="B265" s="43" t="str">
        <f>VOCs!B60</f>
        <v>1 2-methyl-propanal_cyt + 1 NAD_cyt + 1 H2O_cyt = 1 2-methyl-propanoate_cyt + 1 NADH_cyt + 2 H+_cyt</v>
      </c>
      <c r="C265" s="43">
        <f>VOCs!C60</f>
        <v>0</v>
      </c>
      <c r="D265" s="43">
        <f>VOCs!D60</f>
        <v>0</v>
      </c>
      <c r="E265" s="43" t="str">
        <f>VOCs!E60</f>
        <v>Y</v>
      </c>
      <c r="G265" s="43" t="str">
        <f t="shared" si="34"/>
        <v>H60</v>
      </c>
      <c r="H265" s="43" t="str">
        <f t="shared" si="35"/>
        <v>1 2-methyl-propanal_cyt + 1 NAD_cyt + 1 H2O_cyt = 1 2-methyl-propanoate_cyt + 1 NADH_cyt + 2 H+_cyt</v>
      </c>
      <c r="I265" s="43" t="s">
        <v>781</v>
      </c>
      <c r="J265" s="43" t="s">
        <v>782</v>
      </c>
      <c r="K265" s="43" t="str">
        <f t="shared" si="31"/>
        <v>-Inf</v>
      </c>
      <c r="L265" s="43" t="s">
        <v>783</v>
      </c>
      <c r="M265" s="43">
        <v>0</v>
      </c>
      <c r="N265" s="43">
        <v>1</v>
      </c>
      <c r="O265" s="43">
        <v>1</v>
      </c>
      <c r="P265" s="43">
        <v>1</v>
      </c>
      <c r="Q265" s="43">
        <v>1</v>
      </c>
      <c r="R265" s="43">
        <v>0.01</v>
      </c>
      <c r="Z265" s="43" t="e">
        <f>INDEX(Mets!$B$2:$O$565,MATCH(CONCATENATE($C265,"_EXT"),Mets!$B$2:$B$565,0),COLUMN()-25)</f>
        <v>#N/A</v>
      </c>
      <c r="AA265" s="43" t="e">
        <f>INDEX(Mets!$B$2:$O$565,MATCH(CONCATENATE($C265,"_EXT"),Mets!$B$2:$B$565,0),COLUMN()-21)</f>
        <v>#N/A</v>
      </c>
      <c r="AB265" s="43" t="e">
        <f>INDEX(Mets!$B$2:$O$565,MATCH(CONCATENATE($C265,"_EXT"),Mets!$B$2:$B$565,0),COLUMN()-21)</f>
        <v>#N/A</v>
      </c>
      <c r="AC265" s="43" t="e">
        <f>INDEX(Mets!$B$2:$O$565,MATCH(CONCATENATE($C265,"_EXT"),Mets!$B$2:$B$565,0),COLUMN()-21)</f>
        <v>#N/A</v>
      </c>
      <c r="AD265" s="43" t="e">
        <f>INDEX(Mets!$B$2:$O$565,MATCH(CONCATENATE($C265,"_EXT"),Mets!$B$2:$B$565,0),COLUMN()-21)</f>
        <v>#N/A</v>
      </c>
      <c r="AE265" s="43" t="e">
        <f>INDEX(Mets!$B$2:$O$565,MATCH(CONCATENATE($C265,"_EXT"),Mets!$B$2:$B$565,0),COLUMN()-21)</f>
        <v>#N/A</v>
      </c>
      <c r="AF265" s="43" t="e">
        <f>INDEX(Mets!$B$2:$O$565,MATCH(CONCATENATE($C265,"_EXT"),Mets!$B$2:$B$565,0),COLUMN()-21)</f>
        <v>#N/A</v>
      </c>
      <c r="AG265" s="43" t="e">
        <f>INDEX(Mets!$B$2:$O$565,MATCH(CONCATENATE($C265,"_EXT"),Mets!$B$2:$B$565,0),COLUMN()-21)</f>
        <v>#N/A</v>
      </c>
      <c r="AH265" s="43" t="e">
        <f>INDEX(Mets!$B$2:$O$565,MATCH(CONCATENATE($C265,"_EXT"),Mets!$B$2:$B$565,0),COLUMN()-21)</f>
        <v>#N/A</v>
      </c>
      <c r="AI265" s="43" t="e">
        <f>INDEX(Mets!$B$2:$O$565,MATCH(CONCATENATE($C265,"_EXT"),Mets!$B$2:$B$565,0),COLUMN()-21)</f>
        <v>#N/A</v>
      </c>
      <c r="AK265" s="43">
        <f t="shared" si="32"/>
        <v>0</v>
      </c>
      <c r="AL265" s="43" t="str">
        <f t="shared" si="33"/>
        <v>'H60' '0';</v>
      </c>
    </row>
    <row r="266" spans="1:38">
      <c r="A266" s="43" t="str">
        <f>VOCs!A61</f>
        <v>H61</v>
      </c>
      <c r="B266" s="43" t="str">
        <f>VOCs!B61</f>
        <v>1 benzal_cyt + 1 NAD_cyt + 1 H2O_cyt = 1 benzoate_cyt + 1 NADH_cyt + 2 H+_cyt</v>
      </c>
      <c r="C266" s="43">
        <f>VOCs!C61</f>
        <v>0</v>
      </c>
      <c r="D266" s="43">
        <f>VOCs!D61</f>
        <v>0</v>
      </c>
      <c r="E266" s="43" t="str">
        <f>VOCs!E61</f>
        <v>Y</v>
      </c>
      <c r="G266" s="43" t="str">
        <f t="shared" si="34"/>
        <v>H61</v>
      </c>
      <c r="H266" s="43" t="str">
        <f t="shared" si="35"/>
        <v>1 benzal_cyt + 1 NAD_cyt + 1 H2O_cyt = 1 benzoate_cyt + 1 NADH_cyt + 2 H+_cyt</v>
      </c>
      <c r="I266" s="43" t="s">
        <v>781</v>
      </c>
      <c r="J266" s="43" t="s">
        <v>782</v>
      </c>
      <c r="K266" s="43" t="str">
        <f t="shared" si="31"/>
        <v>-Inf</v>
      </c>
      <c r="L266" s="43" t="s">
        <v>783</v>
      </c>
      <c r="M266" s="43">
        <v>0</v>
      </c>
      <c r="N266" s="43">
        <v>1</v>
      </c>
      <c r="O266" s="43">
        <v>1</v>
      </c>
      <c r="P266" s="43">
        <v>1</v>
      </c>
      <c r="Q266" s="43">
        <v>1</v>
      </c>
      <c r="R266" s="43">
        <v>0.01</v>
      </c>
      <c r="Z266" s="43" t="e">
        <f>INDEX(Mets!$B$2:$O$565,MATCH(CONCATENATE($C266,"_EXT"),Mets!$B$2:$B$565,0),COLUMN()-25)</f>
        <v>#N/A</v>
      </c>
      <c r="AA266" s="43" t="e">
        <f>INDEX(Mets!$B$2:$O$565,MATCH(CONCATENATE($C266,"_EXT"),Mets!$B$2:$B$565,0),COLUMN()-21)</f>
        <v>#N/A</v>
      </c>
      <c r="AB266" s="43" t="e">
        <f>INDEX(Mets!$B$2:$O$565,MATCH(CONCATENATE($C266,"_EXT"),Mets!$B$2:$B$565,0),COLUMN()-21)</f>
        <v>#N/A</v>
      </c>
      <c r="AC266" s="43" t="e">
        <f>INDEX(Mets!$B$2:$O$565,MATCH(CONCATENATE($C266,"_EXT"),Mets!$B$2:$B$565,0),COLUMN()-21)</f>
        <v>#N/A</v>
      </c>
      <c r="AD266" s="43" t="e">
        <f>INDEX(Mets!$B$2:$O$565,MATCH(CONCATENATE($C266,"_EXT"),Mets!$B$2:$B$565,0),COLUMN()-21)</f>
        <v>#N/A</v>
      </c>
      <c r="AE266" s="43" t="e">
        <f>INDEX(Mets!$B$2:$O$565,MATCH(CONCATENATE($C266,"_EXT"),Mets!$B$2:$B$565,0),COLUMN()-21)</f>
        <v>#N/A</v>
      </c>
      <c r="AF266" s="43" t="e">
        <f>INDEX(Mets!$B$2:$O$565,MATCH(CONCATENATE($C266,"_EXT"),Mets!$B$2:$B$565,0),COLUMN()-21)</f>
        <v>#N/A</v>
      </c>
      <c r="AG266" s="43" t="e">
        <f>INDEX(Mets!$B$2:$O$565,MATCH(CONCATENATE($C266,"_EXT"),Mets!$B$2:$B$565,0),COLUMN()-21)</f>
        <v>#N/A</v>
      </c>
      <c r="AH266" s="43" t="e">
        <f>INDEX(Mets!$B$2:$O$565,MATCH(CONCATENATE($C266,"_EXT"),Mets!$B$2:$B$565,0),COLUMN()-21)</f>
        <v>#N/A</v>
      </c>
      <c r="AI266" s="43" t="e">
        <f>INDEX(Mets!$B$2:$O$565,MATCH(CONCATENATE($C266,"_EXT"),Mets!$B$2:$B$565,0),COLUMN()-21)</f>
        <v>#N/A</v>
      </c>
      <c r="AK266" s="43">
        <f t="shared" si="32"/>
        <v>0</v>
      </c>
      <c r="AL266" s="43" t="str">
        <f t="shared" si="33"/>
        <v>'H61' '0';</v>
      </c>
    </row>
    <row r="267" spans="1:38">
      <c r="A267" s="43" t="str">
        <f>VOCs!A62</f>
        <v>H62</v>
      </c>
      <c r="B267" s="43" t="str">
        <f>VOCs!B62</f>
        <v>1 3-methyl-butanal_cyt + 1 NAD_cyt + 1 H2O_cyt = 1 3-methyl-butanoate_cyt + 1 NADH_cyt + 2 H+_cyt</v>
      </c>
      <c r="C267" s="43">
        <f>VOCs!C62</f>
        <v>0</v>
      </c>
      <c r="D267" s="43">
        <f>VOCs!D62</f>
        <v>0</v>
      </c>
      <c r="E267" s="43" t="str">
        <f>VOCs!E62</f>
        <v>Y</v>
      </c>
      <c r="G267" s="43" t="str">
        <f t="shared" si="34"/>
        <v>H62</v>
      </c>
      <c r="H267" s="43" t="str">
        <f t="shared" si="35"/>
        <v>1 3-methyl-butanal_cyt + 1 NAD_cyt + 1 H2O_cyt = 1 3-methyl-butanoate_cyt + 1 NADH_cyt + 2 H+_cyt</v>
      </c>
      <c r="I267" s="43" t="s">
        <v>781</v>
      </c>
      <c r="J267" s="43" t="s">
        <v>782</v>
      </c>
      <c r="K267" s="43" t="str">
        <f t="shared" si="31"/>
        <v>-Inf</v>
      </c>
      <c r="L267" s="43" t="s">
        <v>783</v>
      </c>
      <c r="M267" s="43">
        <v>0</v>
      </c>
      <c r="N267" s="43">
        <v>1</v>
      </c>
      <c r="O267" s="43">
        <v>1</v>
      </c>
      <c r="P267" s="43">
        <v>1</v>
      </c>
      <c r="Q267" s="43">
        <v>1</v>
      </c>
      <c r="R267" s="43">
        <v>0.01</v>
      </c>
      <c r="Z267" s="43" t="e">
        <f>INDEX(Mets!$B$2:$O$565,MATCH(CONCATENATE($C267,"_EXT"),Mets!$B$2:$B$565,0),COLUMN()-25)</f>
        <v>#N/A</v>
      </c>
      <c r="AA267" s="43" t="e">
        <f>INDEX(Mets!$B$2:$O$565,MATCH(CONCATENATE($C267,"_EXT"),Mets!$B$2:$B$565,0),COLUMN()-21)</f>
        <v>#N/A</v>
      </c>
      <c r="AB267" s="43" t="e">
        <f>INDEX(Mets!$B$2:$O$565,MATCH(CONCATENATE($C267,"_EXT"),Mets!$B$2:$B$565,0),COLUMN()-21)</f>
        <v>#N/A</v>
      </c>
      <c r="AC267" s="43" t="e">
        <f>INDEX(Mets!$B$2:$O$565,MATCH(CONCATENATE($C267,"_EXT"),Mets!$B$2:$B$565,0),COLUMN()-21)</f>
        <v>#N/A</v>
      </c>
      <c r="AD267" s="43" t="e">
        <f>INDEX(Mets!$B$2:$O$565,MATCH(CONCATENATE($C267,"_EXT"),Mets!$B$2:$B$565,0),COLUMN()-21)</f>
        <v>#N/A</v>
      </c>
      <c r="AE267" s="43" t="e">
        <f>INDEX(Mets!$B$2:$O$565,MATCH(CONCATENATE($C267,"_EXT"),Mets!$B$2:$B$565,0),COLUMN()-21)</f>
        <v>#N/A</v>
      </c>
      <c r="AF267" s="43" t="e">
        <f>INDEX(Mets!$B$2:$O$565,MATCH(CONCATENATE($C267,"_EXT"),Mets!$B$2:$B$565,0),COLUMN()-21)</f>
        <v>#N/A</v>
      </c>
      <c r="AG267" s="43" t="e">
        <f>INDEX(Mets!$B$2:$O$565,MATCH(CONCATENATE($C267,"_EXT"),Mets!$B$2:$B$565,0),COLUMN()-21)</f>
        <v>#N/A</v>
      </c>
      <c r="AH267" s="43" t="e">
        <f>INDEX(Mets!$B$2:$O$565,MATCH(CONCATENATE($C267,"_EXT"),Mets!$B$2:$B$565,0),COLUMN()-21)</f>
        <v>#N/A</v>
      </c>
      <c r="AI267" s="43" t="e">
        <f>INDEX(Mets!$B$2:$O$565,MATCH(CONCATENATE($C267,"_EXT"),Mets!$B$2:$B$565,0),COLUMN()-21)</f>
        <v>#N/A</v>
      </c>
      <c r="AK267" s="43">
        <f t="shared" si="32"/>
        <v>0</v>
      </c>
      <c r="AL267" s="43" t="str">
        <f t="shared" si="33"/>
        <v>'H62' '0';</v>
      </c>
    </row>
    <row r="268" spans="1:38">
      <c r="A268" s="43" t="str">
        <f>VOCs!A63</f>
        <v>H63</v>
      </c>
      <c r="B268" s="43" t="str">
        <f>VOCs!B63</f>
        <v>1 2-methyl-butanal_cyt + 1 NAD_cyt + 1 H2O_cyt = 1 2-methyl-butanoate_cyt + 1 NADH_cyt + 2 H+_cyt</v>
      </c>
      <c r="C268" s="43">
        <f>VOCs!C63</f>
        <v>0</v>
      </c>
      <c r="D268" s="43">
        <f>VOCs!D63</f>
        <v>0</v>
      </c>
      <c r="E268" s="43" t="str">
        <f>VOCs!E63</f>
        <v>Y</v>
      </c>
      <c r="G268" s="43" t="str">
        <f t="shared" si="34"/>
        <v>H63</v>
      </c>
      <c r="H268" s="43" t="str">
        <f t="shared" si="35"/>
        <v>1 2-methyl-butanal_cyt + 1 NAD_cyt + 1 H2O_cyt = 1 2-methyl-butanoate_cyt + 1 NADH_cyt + 2 H+_cyt</v>
      </c>
      <c r="I268" s="43" t="s">
        <v>781</v>
      </c>
      <c r="J268" s="43" t="s">
        <v>782</v>
      </c>
      <c r="K268" s="43" t="str">
        <f t="shared" si="31"/>
        <v>-Inf</v>
      </c>
      <c r="L268" s="43" t="s">
        <v>783</v>
      </c>
      <c r="M268" s="43">
        <v>0</v>
      </c>
      <c r="N268" s="43">
        <v>1</v>
      </c>
      <c r="O268" s="43">
        <v>1</v>
      </c>
      <c r="P268" s="43">
        <v>1</v>
      </c>
      <c r="Q268" s="43">
        <v>1</v>
      </c>
      <c r="R268" s="43">
        <v>0.01</v>
      </c>
      <c r="Z268" s="43" t="e">
        <f>INDEX(Mets!$B$2:$O$565,MATCH(CONCATENATE($C268,"_EXT"),Mets!$B$2:$B$565,0),COLUMN()-25)</f>
        <v>#N/A</v>
      </c>
      <c r="AA268" s="43" t="e">
        <f>INDEX(Mets!$B$2:$O$565,MATCH(CONCATENATE($C268,"_EXT"),Mets!$B$2:$B$565,0),COLUMN()-21)</f>
        <v>#N/A</v>
      </c>
      <c r="AB268" s="43" t="e">
        <f>INDEX(Mets!$B$2:$O$565,MATCH(CONCATENATE($C268,"_EXT"),Mets!$B$2:$B$565,0),COLUMN()-21)</f>
        <v>#N/A</v>
      </c>
      <c r="AC268" s="43" t="e">
        <f>INDEX(Mets!$B$2:$O$565,MATCH(CONCATENATE($C268,"_EXT"),Mets!$B$2:$B$565,0),COLUMN()-21)</f>
        <v>#N/A</v>
      </c>
      <c r="AD268" s="43" t="e">
        <f>INDEX(Mets!$B$2:$O$565,MATCH(CONCATENATE($C268,"_EXT"),Mets!$B$2:$B$565,0),COLUMN()-21)</f>
        <v>#N/A</v>
      </c>
      <c r="AE268" s="43" t="e">
        <f>INDEX(Mets!$B$2:$O$565,MATCH(CONCATENATE($C268,"_EXT"),Mets!$B$2:$B$565,0),COLUMN()-21)</f>
        <v>#N/A</v>
      </c>
      <c r="AF268" s="43" t="e">
        <f>INDEX(Mets!$B$2:$O$565,MATCH(CONCATENATE($C268,"_EXT"),Mets!$B$2:$B$565,0),COLUMN()-21)</f>
        <v>#N/A</v>
      </c>
      <c r="AG268" s="43" t="e">
        <f>INDEX(Mets!$B$2:$O$565,MATCH(CONCATENATE($C268,"_EXT"),Mets!$B$2:$B$565,0),COLUMN()-21)</f>
        <v>#N/A</v>
      </c>
      <c r="AH268" s="43" t="e">
        <f>INDEX(Mets!$B$2:$O$565,MATCH(CONCATENATE($C268,"_EXT"),Mets!$B$2:$B$565,0),COLUMN()-21)</f>
        <v>#N/A</v>
      </c>
      <c r="AI268" s="43" t="e">
        <f>INDEX(Mets!$B$2:$O$565,MATCH(CONCATENATE($C268,"_EXT"),Mets!$B$2:$B$565,0),COLUMN()-21)</f>
        <v>#N/A</v>
      </c>
      <c r="AK268" s="43">
        <f t="shared" si="32"/>
        <v>0</v>
      </c>
      <c r="AL268" s="43" t="str">
        <f t="shared" si="33"/>
        <v>'H63' '0';</v>
      </c>
    </row>
    <row r="269" spans="1:38">
      <c r="A269" s="43" t="str">
        <f>VOCs!A64</f>
        <v>H64</v>
      </c>
      <c r="B269" s="43" t="str">
        <f>VOCs!B64</f>
        <v>1 3-methylthiopropanal_cyt + 1 NAD_cyt + 1 H2O_cyt = 1 3-methylthiopropanoate_cyt + 1 NADH_cyt + 2 H+_cyt</v>
      </c>
      <c r="C269" s="43">
        <f>VOCs!C64</f>
        <v>0</v>
      </c>
      <c r="D269" s="43">
        <f>VOCs!D64</f>
        <v>0</v>
      </c>
      <c r="E269" s="43" t="str">
        <f>VOCs!E64</f>
        <v>Y</v>
      </c>
      <c r="G269" s="43" t="str">
        <f t="shared" si="34"/>
        <v>H64</v>
      </c>
      <c r="H269" s="43" t="str">
        <f t="shared" si="35"/>
        <v>1 3-methylthiopropanal_cyt + 1 NAD_cyt + 1 H2O_cyt = 1 3-methylthiopropanoate_cyt + 1 NADH_cyt + 2 H+_cyt</v>
      </c>
      <c r="I269" s="43" t="s">
        <v>781</v>
      </c>
      <c r="J269" s="43" t="s">
        <v>782</v>
      </c>
      <c r="K269" s="43" t="str">
        <f t="shared" si="31"/>
        <v>-Inf</v>
      </c>
      <c r="L269" s="43" t="s">
        <v>783</v>
      </c>
      <c r="M269" s="43">
        <v>0</v>
      </c>
      <c r="N269" s="43">
        <v>1</v>
      </c>
      <c r="O269" s="43">
        <v>1</v>
      </c>
      <c r="P269" s="43">
        <v>1</v>
      </c>
      <c r="Q269" s="43">
        <v>1</v>
      </c>
      <c r="R269" s="43">
        <v>0.01</v>
      </c>
      <c r="Z269" s="43" t="e">
        <f>INDEX(Mets!$B$2:$O$565,MATCH(CONCATENATE($C269,"_EXT"),Mets!$B$2:$B$565,0),COLUMN()-25)</f>
        <v>#N/A</v>
      </c>
      <c r="AA269" s="43" t="e">
        <f>INDEX(Mets!$B$2:$O$565,MATCH(CONCATENATE($C269,"_EXT"),Mets!$B$2:$B$565,0),COLUMN()-21)</f>
        <v>#N/A</v>
      </c>
      <c r="AB269" s="43" t="e">
        <f>INDEX(Mets!$B$2:$O$565,MATCH(CONCATENATE($C269,"_EXT"),Mets!$B$2:$B$565,0),COLUMN()-21)</f>
        <v>#N/A</v>
      </c>
      <c r="AC269" s="43" t="e">
        <f>INDEX(Mets!$B$2:$O$565,MATCH(CONCATENATE($C269,"_EXT"),Mets!$B$2:$B$565,0),COLUMN()-21)</f>
        <v>#N/A</v>
      </c>
      <c r="AD269" s="43" t="e">
        <f>INDEX(Mets!$B$2:$O$565,MATCH(CONCATENATE($C269,"_EXT"),Mets!$B$2:$B$565,0),COLUMN()-21)</f>
        <v>#N/A</v>
      </c>
      <c r="AE269" s="43" t="e">
        <f>INDEX(Mets!$B$2:$O$565,MATCH(CONCATENATE($C269,"_EXT"),Mets!$B$2:$B$565,0),COLUMN()-21)</f>
        <v>#N/A</v>
      </c>
      <c r="AF269" s="43" t="e">
        <f>INDEX(Mets!$B$2:$O$565,MATCH(CONCATENATE($C269,"_EXT"),Mets!$B$2:$B$565,0),COLUMN()-21)</f>
        <v>#N/A</v>
      </c>
      <c r="AG269" s="43" t="e">
        <f>INDEX(Mets!$B$2:$O$565,MATCH(CONCATENATE($C269,"_EXT"),Mets!$B$2:$B$565,0),COLUMN()-21)</f>
        <v>#N/A</v>
      </c>
      <c r="AH269" s="43" t="e">
        <f>INDEX(Mets!$B$2:$O$565,MATCH(CONCATENATE($C269,"_EXT"),Mets!$B$2:$B$565,0),COLUMN()-21)</f>
        <v>#N/A</v>
      </c>
      <c r="AI269" s="43" t="e">
        <f>INDEX(Mets!$B$2:$O$565,MATCH(CONCATENATE($C269,"_EXT"),Mets!$B$2:$B$565,0),COLUMN()-21)</f>
        <v>#N/A</v>
      </c>
      <c r="AK269" s="43">
        <f t="shared" si="32"/>
        <v>0</v>
      </c>
      <c r="AL269" s="43" t="str">
        <f t="shared" si="33"/>
        <v>'H64' '0';</v>
      </c>
    </row>
    <row r="270" spans="1:38">
      <c r="A270" s="43" t="str">
        <f>VOCs!A65</f>
        <v>H65</v>
      </c>
      <c r="B270" s="43" t="str">
        <f>VOCs!B65</f>
        <v>1 propanal_cyt + 1 NAD_cyt + 1 H2O_cyt = 1 propanoate_cyt + 1 NADH_cyt + 2 H+_cyt</v>
      </c>
      <c r="C270" s="43">
        <f>VOCs!C65</f>
        <v>0</v>
      </c>
      <c r="D270" s="43">
        <f>VOCs!D65</f>
        <v>0</v>
      </c>
      <c r="E270" s="43" t="str">
        <f>VOCs!E65</f>
        <v>Y</v>
      </c>
      <c r="G270" s="43" t="str">
        <f t="shared" si="34"/>
        <v>H65</v>
      </c>
      <c r="H270" s="43" t="str">
        <f t="shared" si="35"/>
        <v>1 propanal_cyt + 1 NAD_cyt + 1 H2O_cyt = 1 propanoate_cyt + 1 NADH_cyt + 2 H+_cyt</v>
      </c>
      <c r="I270" s="43" t="s">
        <v>781</v>
      </c>
      <c r="J270" s="43" t="s">
        <v>782</v>
      </c>
      <c r="K270" s="43" t="str">
        <f t="shared" si="31"/>
        <v>-Inf</v>
      </c>
      <c r="L270" s="43" t="s">
        <v>783</v>
      </c>
      <c r="M270" s="43">
        <v>0</v>
      </c>
      <c r="N270" s="43">
        <v>1</v>
      </c>
      <c r="O270" s="43">
        <v>1</v>
      </c>
      <c r="P270" s="43">
        <v>1</v>
      </c>
      <c r="Q270" s="43">
        <v>1</v>
      </c>
      <c r="R270" s="43">
        <v>0.01</v>
      </c>
      <c r="Z270" s="43" t="e">
        <f>INDEX(Mets!$B$2:$O$565,MATCH(CONCATENATE($C270,"_EXT"),Mets!$B$2:$B$565,0),COLUMN()-25)</f>
        <v>#N/A</v>
      </c>
      <c r="AA270" s="43" t="e">
        <f>INDEX(Mets!$B$2:$O$565,MATCH(CONCATENATE($C270,"_EXT"),Mets!$B$2:$B$565,0),COLUMN()-21)</f>
        <v>#N/A</v>
      </c>
      <c r="AB270" s="43" t="e">
        <f>INDEX(Mets!$B$2:$O$565,MATCH(CONCATENATE($C270,"_EXT"),Mets!$B$2:$B$565,0),COLUMN()-21)</f>
        <v>#N/A</v>
      </c>
      <c r="AC270" s="43" t="e">
        <f>INDEX(Mets!$B$2:$O$565,MATCH(CONCATENATE($C270,"_EXT"),Mets!$B$2:$B$565,0),COLUMN()-21)</f>
        <v>#N/A</v>
      </c>
      <c r="AD270" s="43" t="e">
        <f>INDEX(Mets!$B$2:$O$565,MATCH(CONCATENATE($C270,"_EXT"),Mets!$B$2:$B$565,0),COLUMN()-21)</f>
        <v>#N/A</v>
      </c>
      <c r="AE270" s="43" t="e">
        <f>INDEX(Mets!$B$2:$O$565,MATCH(CONCATENATE($C270,"_EXT"),Mets!$B$2:$B$565,0),COLUMN()-21)</f>
        <v>#N/A</v>
      </c>
      <c r="AF270" s="43" t="e">
        <f>INDEX(Mets!$B$2:$O$565,MATCH(CONCATENATE($C270,"_EXT"),Mets!$B$2:$B$565,0),COLUMN()-21)</f>
        <v>#N/A</v>
      </c>
      <c r="AG270" s="43" t="e">
        <f>INDEX(Mets!$B$2:$O$565,MATCH(CONCATENATE($C270,"_EXT"),Mets!$B$2:$B$565,0),COLUMN()-21)</f>
        <v>#N/A</v>
      </c>
      <c r="AH270" s="43" t="e">
        <f>INDEX(Mets!$B$2:$O$565,MATCH(CONCATENATE($C270,"_EXT"),Mets!$B$2:$B$565,0),COLUMN()-21)</f>
        <v>#N/A</v>
      </c>
      <c r="AI270" s="43" t="e">
        <f>INDEX(Mets!$B$2:$O$565,MATCH(CONCATENATE($C270,"_EXT"),Mets!$B$2:$B$565,0),COLUMN()-21)</f>
        <v>#N/A</v>
      </c>
      <c r="AK270" s="43">
        <f t="shared" si="32"/>
        <v>0</v>
      </c>
      <c r="AL270" s="43" t="str">
        <f t="shared" si="33"/>
        <v>'H65' '0';</v>
      </c>
    </row>
    <row r="271" spans="1:38">
      <c r="A271" s="43" t="str">
        <f>VOCs!A66</f>
        <v>H66</v>
      </c>
      <c r="B271" s="43" t="str">
        <f>VOCs!B66</f>
        <v>1 butanal_cyt + 1 NAD_cyt + 1 H2O_cyt = 1 butanoate_cyt + 1 NADH_cyt + 2 H+_cyt</v>
      </c>
      <c r="C271" s="43">
        <f>VOCs!C66</f>
        <v>0</v>
      </c>
      <c r="D271" s="43">
        <f>VOCs!D66</f>
        <v>0</v>
      </c>
      <c r="E271" s="43" t="str">
        <f>VOCs!E66</f>
        <v>Y</v>
      </c>
      <c r="G271" s="43" t="str">
        <f t="shared" si="34"/>
        <v>H66</v>
      </c>
      <c r="H271" s="43" t="str">
        <f t="shared" si="35"/>
        <v>1 butanal_cyt + 1 NAD_cyt + 1 H2O_cyt = 1 butanoate_cyt + 1 NADH_cyt + 2 H+_cyt</v>
      </c>
      <c r="I271" s="43" t="s">
        <v>781</v>
      </c>
      <c r="J271" s="43" t="s">
        <v>782</v>
      </c>
      <c r="K271" s="43" t="str">
        <f t="shared" si="31"/>
        <v>-Inf</v>
      </c>
      <c r="L271" s="43" t="s">
        <v>783</v>
      </c>
      <c r="M271" s="43">
        <v>0</v>
      </c>
      <c r="N271" s="43">
        <v>1</v>
      </c>
      <c r="O271" s="43">
        <v>1</v>
      </c>
      <c r="P271" s="43">
        <v>1</v>
      </c>
      <c r="Q271" s="43">
        <v>1</v>
      </c>
      <c r="R271" s="43">
        <v>0.01</v>
      </c>
      <c r="Z271" s="43" t="e">
        <f>INDEX(Mets!$B$2:$O$565,MATCH(CONCATENATE($C271,"_EXT"),Mets!$B$2:$B$565,0),COLUMN()-25)</f>
        <v>#N/A</v>
      </c>
      <c r="AA271" s="43" t="e">
        <f>INDEX(Mets!$B$2:$O$565,MATCH(CONCATENATE($C271,"_EXT"),Mets!$B$2:$B$565,0),COLUMN()-21)</f>
        <v>#N/A</v>
      </c>
      <c r="AB271" s="43" t="e">
        <f>INDEX(Mets!$B$2:$O$565,MATCH(CONCATENATE($C271,"_EXT"),Mets!$B$2:$B$565,0),COLUMN()-21)</f>
        <v>#N/A</v>
      </c>
      <c r="AC271" s="43" t="e">
        <f>INDEX(Mets!$B$2:$O$565,MATCH(CONCATENATE($C271,"_EXT"),Mets!$B$2:$B$565,0),COLUMN()-21)</f>
        <v>#N/A</v>
      </c>
      <c r="AD271" s="43" t="e">
        <f>INDEX(Mets!$B$2:$O$565,MATCH(CONCATENATE($C271,"_EXT"),Mets!$B$2:$B$565,0),COLUMN()-21)</f>
        <v>#N/A</v>
      </c>
      <c r="AE271" s="43" t="e">
        <f>INDEX(Mets!$B$2:$O$565,MATCH(CONCATENATE($C271,"_EXT"),Mets!$B$2:$B$565,0),COLUMN()-21)</f>
        <v>#N/A</v>
      </c>
      <c r="AF271" s="43" t="e">
        <f>INDEX(Mets!$B$2:$O$565,MATCH(CONCATENATE($C271,"_EXT"),Mets!$B$2:$B$565,0),COLUMN()-21)</f>
        <v>#N/A</v>
      </c>
      <c r="AG271" s="43" t="e">
        <f>INDEX(Mets!$B$2:$O$565,MATCH(CONCATENATE($C271,"_EXT"),Mets!$B$2:$B$565,0),COLUMN()-21)</f>
        <v>#N/A</v>
      </c>
      <c r="AH271" s="43" t="e">
        <f>INDEX(Mets!$B$2:$O$565,MATCH(CONCATENATE($C271,"_EXT"),Mets!$B$2:$B$565,0),COLUMN()-21)</f>
        <v>#N/A</v>
      </c>
      <c r="AI271" s="43" t="e">
        <f>INDEX(Mets!$B$2:$O$565,MATCH(CONCATENATE($C271,"_EXT"),Mets!$B$2:$B$565,0),COLUMN()-21)</f>
        <v>#N/A</v>
      </c>
      <c r="AK271" s="43">
        <f t="shared" si="32"/>
        <v>0</v>
      </c>
      <c r="AL271" s="43" t="str">
        <f t="shared" si="33"/>
        <v>'H66' '0';</v>
      </c>
    </row>
    <row r="272" spans="1:38">
      <c r="A272" s="43" t="str">
        <f>VOCs!A67</f>
        <v>H67</v>
      </c>
      <c r="B272" s="43" t="str">
        <f>VOCs!B67</f>
        <v>1 pentanal_cyt + 1 NAD_cyt + 1 H2O_cyt = 1 pentanoate_cyt + 1 NADH_cyt + 2 H+_cyt</v>
      </c>
      <c r="C272" s="43">
        <f>VOCs!C67</f>
        <v>0</v>
      </c>
      <c r="D272" s="43">
        <f>VOCs!D67</f>
        <v>0</v>
      </c>
      <c r="E272" s="43" t="str">
        <f>VOCs!E67</f>
        <v>Y</v>
      </c>
      <c r="G272" s="43" t="str">
        <f t="shared" si="34"/>
        <v>H67</v>
      </c>
      <c r="H272" s="43" t="str">
        <f t="shared" si="35"/>
        <v>1 pentanal_cyt + 1 NAD_cyt + 1 H2O_cyt = 1 pentanoate_cyt + 1 NADH_cyt + 2 H+_cyt</v>
      </c>
      <c r="I272" s="43" t="s">
        <v>781</v>
      </c>
      <c r="J272" s="43" t="s">
        <v>782</v>
      </c>
      <c r="K272" s="43" t="str">
        <f t="shared" si="31"/>
        <v>-Inf</v>
      </c>
      <c r="L272" s="43" t="s">
        <v>783</v>
      </c>
      <c r="M272" s="43">
        <v>0</v>
      </c>
      <c r="N272" s="43">
        <v>1</v>
      </c>
      <c r="O272" s="43">
        <v>1</v>
      </c>
      <c r="P272" s="43">
        <v>1</v>
      </c>
      <c r="Q272" s="43">
        <v>1</v>
      </c>
      <c r="R272" s="43">
        <v>0.01</v>
      </c>
      <c r="Z272" s="43" t="e">
        <f>INDEX(Mets!$B$2:$O$565,MATCH(CONCATENATE($C272,"_EXT"),Mets!$B$2:$B$565,0),COLUMN()-25)</f>
        <v>#N/A</v>
      </c>
      <c r="AA272" s="43" t="e">
        <f>INDEX(Mets!$B$2:$O$565,MATCH(CONCATENATE($C272,"_EXT"),Mets!$B$2:$B$565,0),COLUMN()-21)</f>
        <v>#N/A</v>
      </c>
      <c r="AB272" s="43" t="e">
        <f>INDEX(Mets!$B$2:$O$565,MATCH(CONCATENATE($C272,"_EXT"),Mets!$B$2:$B$565,0),COLUMN()-21)</f>
        <v>#N/A</v>
      </c>
      <c r="AC272" s="43" t="e">
        <f>INDEX(Mets!$B$2:$O$565,MATCH(CONCATENATE($C272,"_EXT"),Mets!$B$2:$B$565,0),COLUMN()-21)</f>
        <v>#N/A</v>
      </c>
      <c r="AD272" s="43" t="e">
        <f>INDEX(Mets!$B$2:$O$565,MATCH(CONCATENATE($C272,"_EXT"),Mets!$B$2:$B$565,0),COLUMN()-21)</f>
        <v>#N/A</v>
      </c>
      <c r="AE272" s="43" t="e">
        <f>INDEX(Mets!$B$2:$O$565,MATCH(CONCATENATE($C272,"_EXT"),Mets!$B$2:$B$565,0),COLUMN()-21)</f>
        <v>#N/A</v>
      </c>
      <c r="AF272" s="43" t="e">
        <f>INDEX(Mets!$B$2:$O$565,MATCH(CONCATENATE($C272,"_EXT"),Mets!$B$2:$B$565,0),COLUMN()-21)</f>
        <v>#N/A</v>
      </c>
      <c r="AG272" s="43" t="e">
        <f>INDEX(Mets!$B$2:$O$565,MATCH(CONCATENATE($C272,"_EXT"),Mets!$B$2:$B$565,0),COLUMN()-21)</f>
        <v>#N/A</v>
      </c>
      <c r="AH272" s="43" t="e">
        <f>INDEX(Mets!$B$2:$O$565,MATCH(CONCATENATE($C272,"_EXT"),Mets!$B$2:$B$565,0),COLUMN()-21)</f>
        <v>#N/A</v>
      </c>
      <c r="AI272" s="43" t="e">
        <f>INDEX(Mets!$B$2:$O$565,MATCH(CONCATENATE($C272,"_EXT"),Mets!$B$2:$B$565,0),COLUMN()-21)</f>
        <v>#N/A</v>
      </c>
      <c r="AK272" s="43">
        <f t="shared" si="32"/>
        <v>0</v>
      </c>
      <c r="AL272" s="43" t="str">
        <f t="shared" si="33"/>
        <v>'H67' '0';</v>
      </c>
    </row>
    <row r="273" spans="1:38">
      <c r="A273" s="43" t="str">
        <f>VOCs!A68</f>
        <v>H68</v>
      </c>
      <c r="B273" s="43" t="str">
        <f>VOCs!B68</f>
        <v>1 hexanal_cyt + 1 NAD_cyt + 1 H2O_cyt = 1 hexanoate_cyt + 1 NADH_cyt + 2 H+_cyt</v>
      </c>
      <c r="C273" s="43">
        <f>VOCs!C68</f>
        <v>0</v>
      </c>
      <c r="D273" s="43">
        <f>VOCs!D68</f>
        <v>0</v>
      </c>
      <c r="E273" s="43" t="str">
        <f>VOCs!E68</f>
        <v>Y</v>
      </c>
      <c r="G273" s="43" t="str">
        <f t="shared" si="34"/>
        <v>H68</v>
      </c>
      <c r="H273" s="43" t="str">
        <f t="shared" si="35"/>
        <v>1 hexanal_cyt + 1 NAD_cyt + 1 H2O_cyt = 1 hexanoate_cyt + 1 NADH_cyt + 2 H+_cyt</v>
      </c>
      <c r="I273" s="43" t="s">
        <v>781</v>
      </c>
      <c r="J273" s="43" t="s">
        <v>782</v>
      </c>
      <c r="K273" s="43" t="str">
        <f t="shared" si="31"/>
        <v>-Inf</v>
      </c>
      <c r="L273" s="43" t="s">
        <v>783</v>
      </c>
      <c r="M273" s="43">
        <v>0</v>
      </c>
      <c r="N273" s="43">
        <v>1</v>
      </c>
      <c r="O273" s="43">
        <v>1</v>
      </c>
      <c r="P273" s="43">
        <v>1</v>
      </c>
      <c r="Q273" s="43">
        <v>1</v>
      </c>
      <c r="R273" s="43">
        <v>0.01</v>
      </c>
      <c r="Z273" s="43" t="e">
        <f>INDEX(Mets!$B$2:$O$565,MATCH(CONCATENATE($C273,"_EXT"),Mets!$B$2:$B$565,0),COLUMN()-25)</f>
        <v>#N/A</v>
      </c>
      <c r="AA273" s="43" t="e">
        <f>INDEX(Mets!$B$2:$O$565,MATCH(CONCATENATE($C273,"_EXT"),Mets!$B$2:$B$565,0),COLUMN()-21)</f>
        <v>#N/A</v>
      </c>
      <c r="AB273" s="43" t="e">
        <f>INDEX(Mets!$B$2:$O$565,MATCH(CONCATENATE($C273,"_EXT"),Mets!$B$2:$B$565,0),COLUMN()-21)</f>
        <v>#N/A</v>
      </c>
      <c r="AC273" s="43" t="e">
        <f>INDEX(Mets!$B$2:$O$565,MATCH(CONCATENATE($C273,"_EXT"),Mets!$B$2:$B$565,0),COLUMN()-21)</f>
        <v>#N/A</v>
      </c>
      <c r="AD273" s="43" t="e">
        <f>INDEX(Mets!$B$2:$O$565,MATCH(CONCATENATE($C273,"_EXT"),Mets!$B$2:$B$565,0),COLUMN()-21)</f>
        <v>#N/A</v>
      </c>
      <c r="AE273" s="43" t="e">
        <f>INDEX(Mets!$B$2:$O$565,MATCH(CONCATENATE($C273,"_EXT"),Mets!$B$2:$B$565,0),COLUMN()-21)</f>
        <v>#N/A</v>
      </c>
      <c r="AF273" s="43" t="e">
        <f>INDEX(Mets!$B$2:$O$565,MATCH(CONCATENATE($C273,"_EXT"),Mets!$B$2:$B$565,0),COLUMN()-21)</f>
        <v>#N/A</v>
      </c>
      <c r="AG273" s="43" t="e">
        <f>INDEX(Mets!$B$2:$O$565,MATCH(CONCATENATE($C273,"_EXT"),Mets!$B$2:$B$565,0),COLUMN()-21)</f>
        <v>#N/A</v>
      </c>
      <c r="AH273" s="43" t="e">
        <f>INDEX(Mets!$B$2:$O$565,MATCH(CONCATENATE($C273,"_EXT"),Mets!$B$2:$B$565,0),COLUMN()-21)</f>
        <v>#N/A</v>
      </c>
      <c r="AI273" s="43" t="e">
        <f>INDEX(Mets!$B$2:$O$565,MATCH(CONCATENATE($C273,"_EXT"),Mets!$B$2:$B$565,0),COLUMN()-21)</f>
        <v>#N/A</v>
      </c>
      <c r="AK273" s="43">
        <f t="shared" si="32"/>
        <v>0</v>
      </c>
      <c r="AL273" s="43" t="str">
        <f t="shared" si="33"/>
        <v>'H68' '0';</v>
      </c>
    </row>
    <row r="274" spans="1:38">
      <c r="A274" s="43" t="str">
        <f>VOCs!A69</f>
        <v>H69</v>
      </c>
      <c r="B274" s="43" t="str">
        <f>VOCs!B69</f>
        <v>1 heptanal_cyt + 1 NAD_cyt + 1 H2O_cyt = 1 heptanoate_cyt + 1 NADH_cyt + 2 H+_cyt</v>
      </c>
      <c r="C274" s="43">
        <f>VOCs!C69</f>
        <v>0</v>
      </c>
      <c r="D274" s="43">
        <f>VOCs!D69</f>
        <v>0</v>
      </c>
      <c r="E274" s="43" t="str">
        <f>VOCs!E69</f>
        <v>Y</v>
      </c>
      <c r="G274" s="43" t="str">
        <f t="shared" si="34"/>
        <v>H69</v>
      </c>
      <c r="H274" s="43" t="str">
        <f t="shared" si="35"/>
        <v>1 heptanal_cyt + 1 NAD_cyt + 1 H2O_cyt = 1 heptanoate_cyt + 1 NADH_cyt + 2 H+_cyt</v>
      </c>
      <c r="I274" s="43" t="s">
        <v>781</v>
      </c>
      <c r="J274" s="43" t="s">
        <v>782</v>
      </c>
      <c r="K274" s="43" t="str">
        <f t="shared" si="31"/>
        <v>-Inf</v>
      </c>
      <c r="L274" s="43" t="s">
        <v>783</v>
      </c>
      <c r="M274" s="43">
        <v>0</v>
      </c>
      <c r="N274" s="43">
        <v>1</v>
      </c>
      <c r="O274" s="43">
        <v>1</v>
      </c>
      <c r="P274" s="43">
        <v>1</v>
      </c>
      <c r="Q274" s="43">
        <v>1</v>
      </c>
      <c r="R274" s="43">
        <v>0.01</v>
      </c>
      <c r="Z274" s="43" t="e">
        <f>INDEX(Mets!$B$2:$O$565,MATCH(CONCATENATE($C274,"_EXT"),Mets!$B$2:$B$565,0),COLUMN()-25)</f>
        <v>#N/A</v>
      </c>
      <c r="AA274" s="43" t="e">
        <f>INDEX(Mets!$B$2:$O$565,MATCH(CONCATENATE($C274,"_EXT"),Mets!$B$2:$B$565,0),COLUMN()-21)</f>
        <v>#N/A</v>
      </c>
      <c r="AB274" s="43" t="e">
        <f>INDEX(Mets!$B$2:$O$565,MATCH(CONCATENATE($C274,"_EXT"),Mets!$B$2:$B$565,0),COLUMN()-21)</f>
        <v>#N/A</v>
      </c>
      <c r="AC274" s="43" t="e">
        <f>INDEX(Mets!$B$2:$O$565,MATCH(CONCATENATE($C274,"_EXT"),Mets!$B$2:$B$565,0),COLUMN()-21)</f>
        <v>#N/A</v>
      </c>
      <c r="AD274" s="43" t="e">
        <f>INDEX(Mets!$B$2:$O$565,MATCH(CONCATENATE($C274,"_EXT"),Mets!$B$2:$B$565,0),COLUMN()-21)</f>
        <v>#N/A</v>
      </c>
      <c r="AE274" s="43" t="e">
        <f>INDEX(Mets!$B$2:$O$565,MATCH(CONCATENATE($C274,"_EXT"),Mets!$B$2:$B$565,0),COLUMN()-21)</f>
        <v>#N/A</v>
      </c>
      <c r="AF274" s="43" t="e">
        <f>INDEX(Mets!$B$2:$O$565,MATCH(CONCATENATE($C274,"_EXT"),Mets!$B$2:$B$565,0),COLUMN()-21)</f>
        <v>#N/A</v>
      </c>
      <c r="AG274" s="43" t="e">
        <f>INDEX(Mets!$B$2:$O$565,MATCH(CONCATENATE($C274,"_EXT"),Mets!$B$2:$B$565,0),COLUMN()-21)</f>
        <v>#N/A</v>
      </c>
      <c r="AH274" s="43" t="e">
        <f>INDEX(Mets!$B$2:$O$565,MATCH(CONCATENATE($C274,"_EXT"),Mets!$B$2:$B$565,0),COLUMN()-21)</f>
        <v>#N/A</v>
      </c>
      <c r="AI274" s="43" t="e">
        <f>INDEX(Mets!$B$2:$O$565,MATCH(CONCATENATE($C274,"_EXT"),Mets!$B$2:$B$565,0),COLUMN()-21)</f>
        <v>#N/A</v>
      </c>
      <c r="AK274" s="43">
        <f t="shared" si="32"/>
        <v>0</v>
      </c>
      <c r="AL274" s="43" t="str">
        <f t="shared" si="33"/>
        <v>'H69' '0';</v>
      </c>
    </row>
    <row r="275" spans="1:38">
      <c r="A275" s="43" t="str">
        <f>VOCs!A70</f>
        <v>H70</v>
      </c>
      <c r="B275" s="43" t="str">
        <f>VOCs!B70</f>
        <v>1 octanal_cyt + 1 NAD_cyt + 1 H2O_cyt = 1 octanoate_cyt + 1 NADH_cyt + 2 H+_cyt</v>
      </c>
      <c r="C275" s="43">
        <f>VOCs!C70</f>
        <v>0</v>
      </c>
      <c r="D275" s="43">
        <f>VOCs!D70</f>
        <v>0</v>
      </c>
      <c r="E275" s="43" t="str">
        <f>VOCs!E70</f>
        <v>Y</v>
      </c>
      <c r="G275" s="43" t="str">
        <f t="shared" si="34"/>
        <v>H70</v>
      </c>
      <c r="H275" s="43" t="str">
        <f t="shared" si="35"/>
        <v>1 octanal_cyt + 1 NAD_cyt + 1 H2O_cyt = 1 octanoate_cyt + 1 NADH_cyt + 2 H+_cyt</v>
      </c>
      <c r="I275" s="43" t="s">
        <v>781</v>
      </c>
      <c r="J275" s="43" t="s">
        <v>782</v>
      </c>
      <c r="K275" s="43" t="str">
        <f t="shared" si="31"/>
        <v>-Inf</v>
      </c>
      <c r="L275" s="43" t="s">
        <v>783</v>
      </c>
      <c r="M275" s="43">
        <v>0</v>
      </c>
      <c r="N275" s="43">
        <v>1</v>
      </c>
      <c r="O275" s="43">
        <v>1</v>
      </c>
      <c r="P275" s="43">
        <v>1</v>
      </c>
      <c r="Q275" s="43">
        <v>1</v>
      </c>
      <c r="R275" s="43">
        <v>0.01</v>
      </c>
      <c r="Z275" s="43" t="e">
        <f>INDEX(Mets!$B$2:$O$565,MATCH(CONCATENATE($C275,"_EXT"),Mets!$B$2:$B$565,0),COLUMN()-25)</f>
        <v>#N/A</v>
      </c>
      <c r="AA275" s="43" t="e">
        <f>INDEX(Mets!$B$2:$O$565,MATCH(CONCATENATE($C275,"_EXT"),Mets!$B$2:$B$565,0),COLUMN()-21)</f>
        <v>#N/A</v>
      </c>
      <c r="AB275" s="43" t="e">
        <f>INDEX(Mets!$B$2:$O$565,MATCH(CONCATENATE($C275,"_EXT"),Mets!$B$2:$B$565,0),COLUMN()-21)</f>
        <v>#N/A</v>
      </c>
      <c r="AC275" s="43" t="e">
        <f>INDEX(Mets!$B$2:$O$565,MATCH(CONCATENATE($C275,"_EXT"),Mets!$B$2:$B$565,0),COLUMN()-21)</f>
        <v>#N/A</v>
      </c>
      <c r="AD275" s="43" t="e">
        <f>INDEX(Mets!$B$2:$O$565,MATCH(CONCATENATE($C275,"_EXT"),Mets!$B$2:$B$565,0),COLUMN()-21)</f>
        <v>#N/A</v>
      </c>
      <c r="AE275" s="43" t="e">
        <f>INDEX(Mets!$B$2:$O$565,MATCH(CONCATENATE($C275,"_EXT"),Mets!$B$2:$B$565,0),COLUMN()-21)</f>
        <v>#N/A</v>
      </c>
      <c r="AF275" s="43" t="e">
        <f>INDEX(Mets!$B$2:$O$565,MATCH(CONCATENATE($C275,"_EXT"),Mets!$B$2:$B$565,0),COLUMN()-21)</f>
        <v>#N/A</v>
      </c>
      <c r="AG275" s="43" t="e">
        <f>INDEX(Mets!$B$2:$O$565,MATCH(CONCATENATE($C275,"_EXT"),Mets!$B$2:$B$565,0),COLUMN()-21)</f>
        <v>#N/A</v>
      </c>
      <c r="AH275" s="43" t="e">
        <f>INDEX(Mets!$B$2:$O$565,MATCH(CONCATENATE($C275,"_EXT"),Mets!$B$2:$B$565,0),COLUMN()-21)</f>
        <v>#N/A</v>
      </c>
      <c r="AI275" s="43" t="e">
        <f>INDEX(Mets!$B$2:$O$565,MATCH(CONCATENATE($C275,"_EXT"),Mets!$B$2:$B$565,0),COLUMN()-21)</f>
        <v>#N/A</v>
      </c>
      <c r="AK275" s="43">
        <f t="shared" si="32"/>
        <v>0</v>
      </c>
      <c r="AL275" s="43" t="str">
        <f t="shared" si="33"/>
        <v>'H70' '0';</v>
      </c>
    </row>
    <row r="276" spans="1:38">
      <c r="A276" s="43" t="str">
        <f>VOCs!A71</f>
        <v>H71</v>
      </c>
      <c r="B276" s="43" t="str">
        <f>VOCs!B71</f>
        <v>1 nonanal_cyt + 1 NAD_cyt + 1 H2O_cyt = 1 nonanoate_cyt + 1 NADH_cyt + 2 H+_cyt</v>
      </c>
      <c r="C276" s="43">
        <f>VOCs!C71</f>
        <v>0</v>
      </c>
      <c r="D276" s="43">
        <f>VOCs!D71</f>
        <v>0</v>
      </c>
      <c r="E276" s="43" t="str">
        <f>VOCs!E71</f>
        <v>Y</v>
      </c>
      <c r="G276" s="43" t="str">
        <f t="shared" si="34"/>
        <v>H71</v>
      </c>
      <c r="H276" s="43" t="str">
        <f t="shared" si="35"/>
        <v>1 nonanal_cyt + 1 NAD_cyt + 1 H2O_cyt = 1 nonanoate_cyt + 1 NADH_cyt + 2 H+_cyt</v>
      </c>
      <c r="I276" s="43" t="s">
        <v>781</v>
      </c>
      <c r="J276" s="43" t="s">
        <v>782</v>
      </c>
      <c r="K276" s="43" t="str">
        <f t="shared" ref="K276:K336" si="36">IF(EXACT(E276,"N"),0,"-Inf")</f>
        <v>-Inf</v>
      </c>
      <c r="L276" s="43" t="s">
        <v>783</v>
      </c>
      <c r="M276" s="43">
        <v>0</v>
      </c>
      <c r="N276" s="43">
        <v>1</v>
      </c>
      <c r="O276" s="43">
        <v>1</v>
      </c>
      <c r="P276" s="43">
        <v>1</v>
      </c>
      <c r="Q276" s="43">
        <v>1</v>
      </c>
      <c r="R276" s="43">
        <v>0.01</v>
      </c>
      <c r="Z276" s="43" t="e">
        <f>INDEX(Mets!$B$2:$O$565,MATCH(CONCATENATE($C276,"_EXT"),Mets!$B$2:$B$565,0),COLUMN()-25)</f>
        <v>#N/A</v>
      </c>
      <c r="AA276" s="43" t="e">
        <f>INDEX(Mets!$B$2:$O$565,MATCH(CONCATENATE($C276,"_EXT"),Mets!$B$2:$B$565,0),COLUMN()-21)</f>
        <v>#N/A</v>
      </c>
      <c r="AB276" s="43" t="e">
        <f>INDEX(Mets!$B$2:$O$565,MATCH(CONCATENATE($C276,"_EXT"),Mets!$B$2:$B$565,0),COLUMN()-21)</f>
        <v>#N/A</v>
      </c>
      <c r="AC276" s="43" t="e">
        <f>INDEX(Mets!$B$2:$O$565,MATCH(CONCATENATE($C276,"_EXT"),Mets!$B$2:$B$565,0),COLUMN()-21)</f>
        <v>#N/A</v>
      </c>
      <c r="AD276" s="43" t="e">
        <f>INDEX(Mets!$B$2:$O$565,MATCH(CONCATENATE($C276,"_EXT"),Mets!$B$2:$B$565,0),COLUMN()-21)</f>
        <v>#N/A</v>
      </c>
      <c r="AE276" s="43" t="e">
        <f>INDEX(Mets!$B$2:$O$565,MATCH(CONCATENATE($C276,"_EXT"),Mets!$B$2:$B$565,0),COLUMN()-21)</f>
        <v>#N/A</v>
      </c>
      <c r="AF276" s="43" t="e">
        <f>INDEX(Mets!$B$2:$O$565,MATCH(CONCATENATE($C276,"_EXT"),Mets!$B$2:$B$565,0),COLUMN()-21)</f>
        <v>#N/A</v>
      </c>
      <c r="AG276" s="43" t="e">
        <f>INDEX(Mets!$B$2:$O$565,MATCH(CONCATENATE($C276,"_EXT"),Mets!$B$2:$B$565,0),COLUMN()-21)</f>
        <v>#N/A</v>
      </c>
      <c r="AH276" s="43" t="e">
        <f>INDEX(Mets!$B$2:$O$565,MATCH(CONCATENATE($C276,"_EXT"),Mets!$B$2:$B$565,0),COLUMN()-21)</f>
        <v>#N/A</v>
      </c>
      <c r="AI276" s="43" t="e">
        <f>INDEX(Mets!$B$2:$O$565,MATCH(CONCATENATE($C276,"_EXT"),Mets!$B$2:$B$565,0),COLUMN()-21)</f>
        <v>#N/A</v>
      </c>
      <c r="AK276" s="43">
        <f t="shared" si="32"/>
        <v>0</v>
      </c>
      <c r="AL276" s="43" t="str">
        <f t="shared" si="33"/>
        <v>'H71' '0';</v>
      </c>
    </row>
    <row r="277" spans="1:38">
      <c r="A277" s="43" t="str">
        <f>VOCs!A72</f>
        <v>H72</v>
      </c>
      <c r="B277" s="43" t="str">
        <f>VOCs!B72</f>
        <v>1 decanal_cyt + 1 NAD_cyt + 1 H2O_cyt = 1 decanoate_cyt + 1 NADH_cyt + 2 H+_cyt</v>
      </c>
      <c r="C277" s="43">
        <f>VOCs!C72</f>
        <v>0</v>
      </c>
      <c r="D277" s="43">
        <f>VOCs!D72</f>
        <v>0</v>
      </c>
      <c r="E277" s="43" t="str">
        <f>VOCs!E72</f>
        <v>Y</v>
      </c>
      <c r="G277" s="43" t="str">
        <f t="shared" si="34"/>
        <v>H72</v>
      </c>
      <c r="H277" s="43" t="str">
        <f t="shared" si="35"/>
        <v>1 decanal_cyt + 1 NAD_cyt + 1 H2O_cyt = 1 decanoate_cyt + 1 NADH_cyt + 2 H+_cyt</v>
      </c>
      <c r="I277" s="43" t="s">
        <v>781</v>
      </c>
      <c r="J277" s="43" t="s">
        <v>782</v>
      </c>
      <c r="K277" s="43" t="str">
        <f t="shared" si="36"/>
        <v>-Inf</v>
      </c>
      <c r="L277" s="43" t="s">
        <v>783</v>
      </c>
      <c r="M277" s="43">
        <v>0</v>
      </c>
      <c r="N277" s="43">
        <v>1</v>
      </c>
      <c r="O277" s="43">
        <v>1</v>
      </c>
      <c r="P277" s="43">
        <v>1</v>
      </c>
      <c r="Q277" s="43">
        <v>1</v>
      </c>
      <c r="R277" s="43">
        <v>0.01</v>
      </c>
      <c r="Z277" s="43" t="e">
        <f>INDEX(Mets!$B$2:$O$565,MATCH(CONCATENATE($C277,"_EXT"),Mets!$B$2:$B$565,0),COLUMN()-25)</f>
        <v>#N/A</v>
      </c>
      <c r="AA277" s="43" t="e">
        <f>INDEX(Mets!$B$2:$O$565,MATCH(CONCATENATE($C277,"_EXT"),Mets!$B$2:$B$565,0),COLUMN()-21)</f>
        <v>#N/A</v>
      </c>
      <c r="AB277" s="43" t="e">
        <f>INDEX(Mets!$B$2:$O$565,MATCH(CONCATENATE($C277,"_EXT"),Mets!$B$2:$B$565,0),COLUMN()-21)</f>
        <v>#N/A</v>
      </c>
      <c r="AC277" s="43" t="e">
        <f>INDEX(Mets!$B$2:$O$565,MATCH(CONCATENATE($C277,"_EXT"),Mets!$B$2:$B$565,0),COLUMN()-21)</f>
        <v>#N/A</v>
      </c>
      <c r="AD277" s="43" t="e">
        <f>INDEX(Mets!$B$2:$O$565,MATCH(CONCATENATE($C277,"_EXT"),Mets!$B$2:$B$565,0),COLUMN()-21)</f>
        <v>#N/A</v>
      </c>
      <c r="AE277" s="43" t="e">
        <f>INDEX(Mets!$B$2:$O$565,MATCH(CONCATENATE($C277,"_EXT"),Mets!$B$2:$B$565,0),COLUMN()-21)</f>
        <v>#N/A</v>
      </c>
      <c r="AF277" s="43" t="e">
        <f>INDEX(Mets!$B$2:$O$565,MATCH(CONCATENATE($C277,"_EXT"),Mets!$B$2:$B$565,0),COLUMN()-21)</f>
        <v>#N/A</v>
      </c>
      <c r="AG277" s="43" t="e">
        <f>INDEX(Mets!$B$2:$O$565,MATCH(CONCATENATE($C277,"_EXT"),Mets!$B$2:$B$565,0),COLUMN()-21)</f>
        <v>#N/A</v>
      </c>
      <c r="AH277" s="43" t="e">
        <f>INDEX(Mets!$B$2:$O$565,MATCH(CONCATENATE($C277,"_EXT"),Mets!$B$2:$B$565,0),COLUMN()-21)</f>
        <v>#N/A</v>
      </c>
      <c r="AI277" s="43" t="e">
        <f>INDEX(Mets!$B$2:$O$565,MATCH(CONCATENATE($C277,"_EXT"),Mets!$B$2:$B$565,0),COLUMN()-21)</f>
        <v>#N/A</v>
      </c>
      <c r="AK277" s="43">
        <f t="shared" si="32"/>
        <v>0</v>
      </c>
      <c r="AL277" s="43" t="str">
        <f t="shared" si="33"/>
        <v>'H72' '0';</v>
      </c>
    </row>
    <row r="278" spans="1:38">
      <c r="A278" s="43" t="str">
        <f>VOCs!A73</f>
        <v>H73</v>
      </c>
      <c r="B278" s="43" t="str">
        <f>VOCs!B73</f>
        <v>1 undecanal_cyt + 1 NAD_cyt + 1 H2O_cyt = 1 undecanoate_cyt + 1 NADH_cyt + 2 H+_cyt</v>
      </c>
      <c r="C278" s="43">
        <f>VOCs!C73</f>
        <v>0</v>
      </c>
      <c r="D278" s="43">
        <f>VOCs!D73</f>
        <v>0</v>
      </c>
      <c r="E278" s="43" t="str">
        <f>VOCs!E73</f>
        <v>Y</v>
      </c>
      <c r="G278" s="43" t="str">
        <f t="shared" si="34"/>
        <v>H73</v>
      </c>
      <c r="H278" s="43" t="str">
        <f t="shared" si="35"/>
        <v>1 undecanal_cyt + 1 NAD_cyt + 1 H2O_cyt = 1 undecanoate_cyt + 1 NADH_cyt + 2 H+_cyt</v>
      </c>
      <c r="I278" s="43" t="s">
        <v>781</v>
      </c>
      <c r="J278" s="43" t="s">
        <v>782</v>
      </c>
      <c r="K278" s="43" t="str">
        <f t="shared" si="36"/>
        <v>-Inf</v>
      </c>
      <c r="L278" s="43" t="s">
        <v>783</v>
      </c>
      <c r="M278" s="43">
        <v>0</v>
      </c>
      <c r="N278" s="43">
        <v>1</v>
      </c>
      <c r="O278" s="43">
        <v>1</v>
      </c>
      <c r="P278" s="43">
        <v>1</v>
      </c>
      <c r="Q278" s="43">
        <v>1</v>
      </c>
      <c r="R278" s="43">
        <v>0.01</v>
      </c>
      <c r="Z278" s="43" t="e">
        <f>INDEX(Mets!$B$2:$O$565,MATCH(CONCATENATE($C278,"_EXT"),Mets!$B$2:$B$565,0),COLUMN()-25)</f>
        <v>#N/A</v>
      </c>
      <c r="AA278" s="43" t="e">
        <f>INDEX(Mets!$B$2:$O$565,MATCH(CONCATENATE($C278,"_EXT"),Mets!$B$2:$B$565,0),COLUMN()-21)</f>
        <v>#N/A</v>
      </c>
      <c r="AB278" s="43" t="e">
        <f>INDEX(Mets!$B$2:$O$565,MATCH(CONCATENATE($C278,"_EXT"),Mets!$B$2:$B$565,0),COLUMN()-21)</f>
        <v>#N/A</v>
      </c>
      <c r="AC278" s="43" t="e">
        <f>INDEX(Mets!$B$2:$O$565,MATCH(CONCATENATE($C278,"_EXT"),Mets!$B$2:$B$565,0),COLUMN()-21)</f>
        <v>#N/A</v>
      </c>
      <c r="AD278" s="43" t="e">
        <f>INDEX(Mets!$B$2:$O$565,MATCH(CONCATENATE($C278,"_EXT"),Mets!$B$2:$B$565,0),COLUMN()-21)</f>
        <v>#N/A</v>
      </c>
      <c r="AE278" s="43" t="e">
        <f>INDEX(Mets!$B$2:$O$565,MATCH(CONCATENATE($C278,"_EXT"),Mets!$B$2:$B$565,0),COLUMN()-21)</f>
        <v>#N/A</v>
      </c>
      <c r="AF278" s="43" t="e">
        <f>INDEX(Mets!$B$2:$O$565,MATCH(CONCATENATE($C278,"_EXT"),Mets!$B$2:$B$565,0),COLUMN()-21)</f>
        <v>#N/A</v>
      </c>
      <c r="AG278" s="43" t="e">
        <f>INDEX(Mets!$B$2:$O$565,MATCH(CONCATENATE($C278,"_EXT"),Mets!$B$2:$B$565,0),COLUMN()-21)</f>
        <v>#N/A</v>
      </c>
      <c r="AH278" s="43" t="e">
        <f>INDEX(Mets!$B$2:$O$565,MATCH(CONCATENATE($C278,"_EXT"),Mets!$B$2:$B$565,0),COLUMN()-21)</f>
        <v>#N/A</v>
      </c>
      <c r="AI278" s="43" t="e">
        <f>INDEX(Mets!$B$2:$O$565,MATCH(CONCATENATE($C278,"_EXT"),Mets!$B$2:$B$565,0),COLUMN()-21)</f>
        <v>#N/A</v>
      </c>
      <c r="AK278" s="43">
        <f t="shared" si="32"/>
        <v>0</v>
      </c>
      <c r="AL278" s="43" t="str">
        <f t="shared" si="33"/>
        <v>'H73' '0';</v>
      </c>
    </row>
    <row r="279" spans="1:38">
      <c r="A279" s="43" t="str">
        <f>VOCs!A74</f>
        <v>H74</v>
      </c>
      <c r="B279" s="43" t="str">
        <f>VOCs!B74</f>
        <v>1 dodecanal_cyt + 1 NAD_cyt + 1 H2O_cyt = 1 dodecanoate_cyt + 1 NADH_cyt + 2 H+_cyt</v>
      </c>
      <c r="C279" s="43">
        <f>VOCs!C74</f>
        <v>0</v>
      </c>
      <c r="D279" s="43">
        <f>VOCs!D74</f>
        <v>0</v>
      </c>
      <c r="E279" s="43" t="str">
        <f>VOCs!E74</f>
        <v>Y</v>
      </c>
      <c r="G279" s="43" t="str">
        <f t="shared" si="34"/>
        <v>H74</v>
      </c>
      <c r="H279" s="43" t="str">
        <f t="shared" si="35"/>
        <v>1 dodecanal_cyt + 1 NAD_cyt + 1 H2O_cyt = 1 dodecanoate_cyt + 1 NADH_cyt + 2 H+_cyt</v>
      </c>
      <c r="I279" s="43" t="s">
        <v>781</v>
      </c>
      <c r="J279" s="43" t="s">
        <v>782</v>
      </c>
      <c r="K279" s="43" t="str">
        <f t="shared" si="36"/>
        <v>-Inf</v>
      </c>
      <c r="L279" s="43" t="s">
        <v>783</v>
      </c>
      <c r="M279" s="43">
        <v>0</v>
      </c>
      <c r="N279" s="43">
        <v>1</v>
      </c>
      <c r="O279" s="43">
        <v>1</v>
      </c>
      <c r="P279" s="43">
        <v>1</v>
      </c>
      <c r="Q279" s="43">
        <v>1</v>
      </c>
      <c r="R279" s="43">
        <v>0.01</v>
      </c>
      <c r="Z279" s="43" t="e">
        <f>INDEX(Mets!$B$2:$O$565,MATCH(CONCATENATE($C279,"_EXT"),Mets!$B$2:$B$565,0),COLUMN()-25)</f>
        <v>#N/A</v>
      </c>
      <c r="AA279" s="43" t="e">
        <f>INDEX(Mets!$B$2:$O$565,MATCH(CONCATENATE($C279,"_EXT"),Mets!$B$2:$B$565,0),COLUMN()-21)</f>
        <v>#N/A</v>
      </c>
      <c r="AB279" s="43" t="e">
        <f>INDEX(Mets!$B$2:$O$565,MATCH(CONCATENATE($C279,"_EXT"),Mets!$B$2:$B$565,0),COLUMN()-21)</f>
        <v>#N/A</v>
      </c>
      <c r="AC279" s="43" t="e">
        <f>INDEX(Mets!$B$2:$O$565,MATCH(CONCATENATE($C279,"_EXT"),Mets!$B$2:$B$565,0),COLUMN()-21)</f>
        <v>#N/A</v>
      </c>
      <c r="AD279" s="43" t="e">
        <f>INDEX(Mets!$B$2:$O$565,MATCH(CONCATENATE($C279,"_EXT"),Mets!$B$2:$B$565,0),COLUMN()-21)</f>
        <v>#N/A</v>
      </c>
      <c r="AE279" s="43" t="e">
        <f>INDEX(Mets!$B$2:$O$565,MATCH(CONCATENATE($C279,"_EXT"),Mets!$B$2:$B$565,0),COLUMN()-21)</f>
        <v>#N/A</v>
      </c>
      <c r="AF279" s="43" t="e">
        <f>INDEX(Mets!$B$2:$O$565,MATCH(CONCATENATE($C279,"_EXT"),Mets!$B$2:$B$565,0),COLUMN()-21)</f>
        <v>#N/A</v>
      </c>
      <c r="AG279" s="43" t="e">
        <f>INDEX(Mets!$B$2:$O$565,MATCH(CONCATENATE($C279,"_EXT"),Mets!$B$2:$B$565,0),COLUMN()-21)</f>
        <v>#N/A</v>
      </c>
      <c r="AH279" s="43" t="e">
        <f>INDEX(Mets!$B$2:$O$565,MATCH(CONCATENATE($C279,"_EXT"),Mets!$B$2:$B$565,0),COLUMN()-21)</f>
        <v>#N/A</v>
      </c>
      <c r="AI279" s="43" t="e">
        <f>INDEX(Mets!$B$2:$O$565,MATCH(CONCATENATE($C279,"_EXT"),Mets!$B$2:$B$565,0),COLUMN()-21)</f>
        <v>#N/A</v>
      </c>
      <c r="AK279" s="43">
        <f t="shared" si="32"/>
        <v>0</v>
      </c>
      <c r="AL279" s="43" t="str">
        <f t="shared" si="33"/>
        <v>'H74' '0';</v>
      </c>
    </row>
    <row r="280" spans="1:38">
      <c r="A280" s="43" t="str">
        <f>VOCs!A75</f>
        <v>H75</v>
      </c>
      <c r="B280" s="43" t="str">
        <f>VOCs!B75</f>
        <v>1 tridecanal_cyt + 1 NAD_cyt + 1 H2O_cyt = 1 tridecanoate_cyt + 1 NADH_cyt + 2 H+_cyt</v>
      </c>
      <c r="C280" s="43">
        <f>VOCs!C75</f>
        <v>0</v>
      </c>
      <c r="D280" s="43">
        <f>VOCs!D75</f>
        <v>0</v>
      </c>
      <c r="E280" s="43" t="str">
        <f>VOCs!E75</f>
        <v>Y</v>
      </c>
      <c r="G280" s="43" t="str">
        <f t="shared" si="34"/>
        <v>H75</v>
      </c>
      <c r="H280" s="43" t="str">
        <f t="shared" si="35"/>
        <v>1 tridecanal_cyt + 1 NAD_cyt + 1 H2O_cyt = 1 tridecanoate_cyt + 1 NADH_cyt + 2 H+_cyt</v>
      </c>
      <c r="I280" s="43" t="s">
        <v>781</v>
      </c>
      <c r="J280" s="43" t="s">
        <v>782</v>
      </c>
      <c r="K280" s="43" t="str">
        <f t="shared" si="36"/>
        <v>-Inf</v>
      </c>
      <c r="L280" s="43" t="s">
        <v>783</v>
      </c>
      <c r="M280" s="43">
        <v>0</v>
      </c>
      <c r="N280" s="43">
        <v>1</v>
      </c>
      <c r="O280" s="43">
        <v>1</v>
      </c>
      <c r="P280" s="43">
        <v>1</v>
      </c>
      <c r="Q280" s="43">
        <v>1</v>
      </c>
      <c r="R280" s="43">
        <v>0.01</v>
      </c>
      <c r="Z280" s="43" t="e">
        <f>INDEX(Mets!$B$2:$O$565,MATCH(CONCATENATE($C280,"_EXT"),Mets!$B$2:$B$565,0),COLUMN()-25)</f>
        <v>#N/A</v>
      </c>
      <c r="AA280" s="43" t="e">
        <f>INDEX(Mets!$B$2:$O$565,MATCH(CONCATENATE($C280,"_EXT"),Mets!$B$2:$B$565,0),COLUMN()-21)</f>
        <v>#N/A</v>
      </c>
      <c r="AB280" s="43" t="e">
        <f>INDEX(Mets!$B$2:$O$565,MATCH(CONCATENATE($C280,"_EXT"),Mets!$B$2:$B$565,0),COLUMN()-21)</f>
        <v>#N/A</v>
      </c>
      <c r="AC280" s="43" t="e">
        <f>INDEX(Mets!$B$2:$O$565,MATCH(CONCATENATE($C280,"_EXT"),Mets!$B$2:$B$565,0),COLUMN()-21)</f>
        <v>#N/A</v>
      </c>
      <c r="AD280" s="43" t="e">
        <f>INDEX(Mets!$B$2:$O$565,MATCH(CONCATENATE($C280,"_EXT"),Mets!$B$2:$B$565,0),COLUMN()-21)</f>
        <v>#N/A</v>
      </c>
      <c r="AE280" s="43" t="e">
        <f>INDEX(Mets!$B$2:$O$565,MATCH(CONCATENATE($C280,"_EXT"),Mets!$B$2:$B$565,0),COLUMN()-21)</f>
        <v>#N/A</v>
      </c>
      <c r="AF280" s="43" t="e">
        <f>INDEX(Mets!$B$2:$O$565,MATCH(CONCATENATE($C280,"_EXT"),Mets!$B$2:$B$565,0),COLUMN()-21)</f>
        <v>#N/A</v>
      </c>
      <c r="AG280" s="43" t="e">
        <f>INDEX(Mets!$B$2:$O$565,MATCH(CONCATENATE($C280,"_EXT"),Mets!$B$2:$B$565,0),COLUMN()-21)</f>
        <v>#N/A</v>
      </c>
      <c r="AH280" s="43" t="e">
        <f>INDEX(Mets!$B$2:$O$565,MATCH(CONCATENATE($C280,"_EXT"),Mets!$B$2:$B$565,0),COLUMN()-21)</f>
        <v>#N/A</v>
      </c>
      <c r="AI280" s="43" t="e">
        <f>INDEX(Mets!$B$2:$O$565,MATCH(CONCATENATE($C280,"_EXT"),Mets!$B$2:$B$565,0),COLUMN()-21)</f>
        <v>#N/A</v>
      </c>
      <c r="AK280" s="43">
        <f t="shared" si="32"/>
        <v>0</v>
      </c>
      <c r="AL280" s="43" t="str">
        <f t="shared" si="33"/>
        <v>'H75' '0';</v>
      </c>
    </row>
    <row r="281" spans="1:38">
      <c r="A281" s="43" t="str">
        <f>VOCs!A76</f>
        <v>H76</v>
      </c>
      <c r="B281" s="43" t="str">
        <f>VOCs!B76</f>
        <v>1 tetradecanal_cyt + 1 NAD_cyt + 1 H2O_cyt = 1 tetradecanoate_cyt + 1 NADH_cyt + 2 H+_cyt</v>
      </c>
      <c r="C281" s="43">
        <f>VOCs!C76</f>
        <v>0</v>
      </c>
      <c r="D281" s="43">
        <f>VOCs!D76</f>
        <v>0</v>
      </c>
      <c r="E281" s="43" t="str">
        <f>VOCs!E76</f>
        <v>Y</v>
      </c>
      <c r="G281" s="43" t="str">
        <f t="shared" si="34"/>
        <v>H76</v>
      </c>
      <c r="H281" s="43" t="str">
        <f t="shared" si="35"/>
        <v>1 tetradecanal_cyt + 1 NAD_cyt + 1 H2O_cyt = 1 tetradecanoate_cyt + 1 NADH_cyt + 2 H+_cyt</v>
      </c>
      <c r="I281" s="43" t="s">
        <v>781</v>
      </c>
      <c r="J281" s="43" t="s">
        <v>782</v>
      </c>
      <c r="K281" s="43" t="str">
        <f t="shared" si="36"/>
        <v>-Inf</v>
      </c>
      <c r="L281" s="43" t="s">
        <v>783</v>
      </c>
      <c r="M281" s="43">
        <v>0</v>
      </c>
      <c r="N281" s="43">
        <v>1</v>
      </c>
      <c r="O281" s="43">
        <v>1</v>
      </c>
      <c r="P281" s="43">
        <v>1</v>
      </c>
      <c r="Q281" s="43">
        <v>1</v>
      </c>
      <c r="R281" s="43">
        <v>0.01</v>
      </c>
      <c r="Z281" s="43" t="e">
        <f>INDEX(Mets!$B$2:$O$565,MATCH(CONCATENATE($C281,"_EXT"),Mets!$B$2:$B$565,0),COLUMN()-25)</f>
        <v>#N/A</v>
      </c>
      <c r="AA281" s="43" t="e">
        <f>INDEX(Mets!$B$2:$O$565,MATCH(CONCATENATE($C281,"_EXT"),Mets!$B$2:$B$565,0),COLUMN()-21)</f>
        <v>#N/A</v>
      </c>
      <c r="AB281" s="43" t="e">
        <f>INDEX(Mets!$B$2:$O$565,MATCH(CONCATENATE($C281,"_EXT"),Mets!$B$2:$B$565,0),COLUMN()-21)</f>
        <v>#N/A</v>
      </c>
      <c r="AC281" s="43" t="e">
        <f>INDEX(Mets!$B$2:$O$565,MATCH(CONCATENATE($C281,"_EXT"),Mets!$B$2:$B$565,0),COLUMN()-21)</f>
        <v>#N/A</v>
      </c>
      <c r="AD281" s="43" t="e">
        <f>INDEX(Mets!$B$2:$O$565,MATCH(CONCATENATE($C281,"_EXT"),Mets!$B$2:$B$565,0),COLUMN()-21)</f>
        <v>#N/A</v>
      </c>
      <c r="AE281" s="43" t="e">
        <f>INDEX(Mets!$B$2:$O$565,MATCH(CONCATENATE($C281,"_EXT"),Mets!$B$2:$B$565,0),COLUMN()-21)</f>
        <v>#N/A</v>
      </c>
      <c r="AF281" s="43" t="e">
        <f>INDEX(Mets!$B$2:$O$565,MATCH(CONCATENATE($C281,"_EXT"),Mets!$B$2:$B$565,0),COLUMN()-21)</f>
        <v>#N/A</v>
      </c>
      <c r="AG281" s="43" t="e">
        <f>INDEX(Mets!$B$2:$O$565,MATCH(CONCATENATE($C281,"_EXT"),Mets!$B$2:$B$565,0),COLUMN()-21)</f>
        <v>#N/A</v>
      </c>
      <c r="AH281" s="43" t="e">
        <f>INDEX(Mets!$B$2:$O$565,MATCH(CONCATENATE($C281,"_EXT"),Mets!$B$2:$B$565,0),COLUMN()-21)</f>
        <v>#N/A</v>
      </c>
      <c r="AI281" s="43" t="e">
        <f>INDEX(Mets!$B$2:$O$565,MATCH(CONCATENATE($C281,"_EXT"),Mets!$B$2:$B$565,0),COLUMN()-21)</f>
        <v>#N/A</v>
      </c>
      <c r="AK281" s="43">
        <f t="shared" si="32"/>
        <v>0</v>
      </c>
      <c r="AL281" s="43" t="str">
        <f t="shared" si="33"/>
        <v>'H76' '0';</v>
      </c>
    </row>
    <row r="282" spans="1:38">
      <c r="A282" s="43" t="str">
        <f>VOCs!A77</f>
        <v>H77</v>
      </c>
      <c r="B282" s="43" t="str">
        <f>VOCs!B77</f>
        <v>1 pentadecanal_cyt + 1 NAD_cyt + 1 H2O_cyt = 1 pentadecanoate_cyt + 1 NADH_cyt + 2 H+_cyt</v>
      </c>
      <c r="C282" s="43">
        <f>VOCs!C77</f>
        <v>0</v>
      </c>
      <c r="D282" s="43">
        <f>VOCs!D77</f>
        <v>0</v>
      </c>
      <c r="E282" s="43" t="str">
        <f>VOCs!E77</f>
        <v>Y</v>
      </c>
      <c r="G282" s="43" t="str">
        <f t="shared" si="34"/>
        <v>H77</v>
      </c>
      <c r="H282" s="43" t="str">
        <f t="shared" si="35"/>
        <v>1 pentadecanal_cyt + 1 NAD_cyt + 1 H2O_cyt = 1 pentadecanoate_cyt + 1 NADH_cyt + 2 H+_cyt</v>
      </c>
      <c r="I282" s="43" t="s">
        <v>781</v>
      </c>
      <c r="J282" s="43" t="s">
        <v>782</v>
      </c>
      <c r="K282" s="43" t="str">
        <f t="shared" si="36"/>
        <v>-Inf</v>
      </c>
      <c r="L282" s="43" t="s">
        <v>783</v>
      </c>
      <c r="M282" s="43">
        <v>0</v>
      </c>
      <c r="N282" s="43">
        <v>1</v>
      </c>
      <c r="O282" s="43">
        <v>1</v>
      </c>
      <c r="P282" s="43">
        <v>1</v>
      </c>
      <c r="Q282" s="43">
        <v>1</v>
      </c>
      <c r="R282" s="43">
        <v>0.01</v>
      </c>
      <c r="Z282" s="43" t="e">
        <f>INDEX(Mets!$B$2:$O$565,MATCH(CONCATENATE($C282,"_EXT"),Mets!$B$2:$B$565,0),COLUMN()-25)</f>
        <v>#N/A</v>
      </c>
      <c r="AA282" s="43" t="e">
        <f>INDEX(Mets!$B$2:$O$565,MATCH(CONCATENATE($C282,"_EXT"),Mets!$B$2:$B$565,0),COLUMN()-21)</f>
        <v>#N/A</v>
      </c>
      <c r="AB282" s="43" t="e">
        <f>INDEX(Mets!$B$2:$O$565,MATCH(CONCATENATE($C282,"_EXT"),Mets!$B$2:$B$565,0),COLUMN()-21)</f>
        <v>#N/A</v>
      </c>
      <c r="AC282" s="43" t="e">
        <f>INDEX(Mets!$B$2:$O$565,MATCH(CONCATENATE($C282,"_EXT"),Mets!$B$2:$B$565,0),COLUMN()-21)</f>
        <v>#N/A</v>
      </c>
      <c r="AD282" s="43" t="e">
        <f>INDEX(Mets!$B$2:$O$565,MATCH(CONCATENATE($C282,"_EXT"),Mets!$B$2:$B$565,0),COLUMN()-21)</f>
        <v>#N/A</v>
      </c>
      <c r="AE282" s="43" t="e">
        <f>INDEX(Mets!$B$2:$O$565,MATCH(CONCATENATE($C282,"_EXT"),Mets!$B$2:$B$565,0),COLUMN()-21)</f>
        <v>#N/A</v>
      </c>
      <c r="AF282" s="43" t="e">
        <f>INDEX(Mets!$B$2:$O$565,MATCH(CONCATENATE($C282,"_EXT"),Mets!$B$2:$B$565,0),COLUMN()-21)</f>
        <v>#N/A</v>
      </c>
      <c r="AG282" s="43" t="e">
        <f>INDEX(Mets!$B$2:$O$565,MATCH(CONCATENATE($C282,"_EXT"),Mets!$B$2:$B$565,0),COLUMN()-21)</f>
        <v>#N/A</v>
      </c>
      <c r="AH282" s="43" t="e">
        <f>INDEX(Mets!$B$2:$O$565,MATCH(CONCATENATE($C282,"_EXT"),Mets!$B$2:$B$565,0),COLUMN()-21)</f>
        <v>#N/A</v>
      </c>
      <c r="AI282" s="43" t="e">
        <f>INDEX(Mets!$B$2:$O$565,MATCH(CONCATENATE($C282,"_EXT"),Mets!$B$2:$B$565,0),COLUMN()-21)</f>
        <v>#N/A</v>
      </c>
      <c r="AK282" s="43">
        <f t="shared" si="32"/>
        <v>0</v>
      </c>
      <c r="AL282" s="43" t="str">
        <f t="shared" si="33"/>
        <v>'H77' '0';</v>
      </c>
    </row>
    <row r="283" spans="1:38">
      <c r="A283" s="43" t="str">
        <f>VOCs!A78</f>
        <v>H78</v>
      </c>
      <c r="B283" s="43" t="str">
        <f>VOCs!B78</f>
        <v>1 hexadecanal_cyt + 1 NAD_cyt + 1 H2O_cyt = 1 hexadecanoate_cyt + 1 NADH_cyt + 2 H+_cyt</v>
      </c>
      <c r="C283" s="43">
        <f>VOCs!C78</f>
        <v>0</v>
      </c>
      <c r="D283" s="43">
        <f>VOCs!D78</f>
        <v>0</v>
      </c>
      <c r="E283" s="43" t="str">
        <f>VOCs!E78</f>
        <v>Y</v>
      </c>
      <c r="G283" s="43" t="str">
        <f t="shared" si="34"/>
        <v>H78</v>
      </c>
      <c r="H283" s="43" t="str">
        <f t="shared" si="35"/>
        <v>1 hexadecanal_cyt + 1 NAD_cyt + 1 H2O_cyt = 1 hexadecanoate_cyt + 1 NADH_cyt + 2 H+_cyt</v>
      </c>
      <c r="I283" s="43" t="s">
        <v>781</v>
      </c>
      <c r="J283" s="43" t="s">
        <v>782</v>
      </c>
      <c r="K283" s="43" t="str">
        <f t="shared" si="36"/>
        <v>-Inf</v>
      </c>
      <c r="L283" s="43" t="s">
        <v>783</v>
      </c>
      <c r="M283" s="43">
        <v>0</v>
      </c>
      <c r="N283" s="43">
        <v>1</v>
      </c>
      <c r="O283" s="43">
        <v>1</v>
      </c>
      <c r="P283" s="43">
        <v>1</v>
      </c>
      <c r="Q283" s="43">
        <v>1</v>
      </c>
      <c r="R283" s="43">
        <v>0.01</v>
      </c>
      <c r="Z283" s="43" t="e">
        <f>INDEX(Mets!$B$2:$O$565,MATCH(CONCATENATE($C283,"_EXT"),Mets!$B$2:$B$565,0),COLUMN()-25)</f>
        <v>#N/A</v>
      </c>
      <c r="AA283" s="43" t="e">
        <f>INDEX(Mets!$B$2:$O$565,MATCH(CONCATENATE($C283,"_EXT"),Mets!$B$2:$B$565,0),COLUMN()-21)</f>
        <v>#N/A</v>
      </c>
      <c r="AB283" s="43" t="e">
        <f>INDEX(Mets!$B$2:$O$565,MATCH(CONCATENATE($C283,"_EXT"),Mets!$B$2:$B$565,0),COLUMN()-21)</f>
        <v>#N/A</v>
      </c>
      <c r="AC283" s="43" t="e">
        <f>INDEX(Mets!$B$2:$O$565,MATCH(CONCATENATE($C283,"_EXT"),Mets!$B$2:$B$565,0),COLUMN()-21)</f>
        <v>#N/A</v>
      </c>
      <c r="AD283" s="43" t="e">
        <f>INDEX(Mets!$B$2:$O$565,MATCH(CONCATENATE($C283,"_EXT"),Mets!$B$2:$B$565,0),COLUMN()-21)</f>
        <v>#N/A</v>
      </c>
      <c r="AE283" s="43" t="e">
        <f>INDEX(Mets!$B$2:$O$565,MATCH(CONCATENATE($C283,"_EXT"),Mets!$B$2:$B$565,0),COLUMN()-21)</f>
        <v>#N/A</v>
      </c>
      <c r="AF283" s="43" t="e">
        <f>INDEX(Mets!$B$2:$O$565,MATCH(CONCATENATE($C283,"_EXT"),Mets!$B$2:$B$565,0),COLUMN()-21)</f>
        <v>#N/A</v>
      </c>
      <c r="AG283" s="43" t="e">
        <f>INDEX(Mets!$B$2:$O$565,MATCH(CONCATENATE($C283,"_EXT"),Mets!$B$2:$B$565,0),COLUMN()-21)</f>
        <v>#N/A</v>
      </c>
      <c r="AH283" s="43" t="e">
        <f>INDEX(Mets!$B$2:$O$565,MATCH(CONCATENATE($C283,"_EXT"),Mets!$B$2:$B$565,0),COLUMN()-21)</f>
        <v>#N/A</v>
      </c>
      <c r="AI283" s="43" t="e">
        <f>INDEX(Mets!$B$2:$O$565,MATCH(CONCATENATE($C283,"_EXT"),Mets!$B$2:$B$565,0),COLUMN()-21)</f>
        <v>#N/A</v>
      </c>
      <c r="AK283" s="43">
        <f t="shared" si="32"/>
        <v>0</v>
      </c>
      <c r="AL283" s="43" t="str">
        <f t="shared" si="33"/>
        <v>'H78' '0';</v>
      </c>
    </row>
    <row r="284" spans="1:38">
      <c r="A284" s="43" t="str">
        <f>VOCs!A79</f>
        <v>H79</v>
      </c>
      <c r="B284" s="43" t="str">
        <f>VOCs!B79</f>
        <v>1 heptadecanal_cyt + 1 NAD_cyt + 1 H2O_cyt = 1 heptadecanoate_cyt + 1 NADH_cyt + 2 H+_cyt</v>
      </c>
      <c r="C284" s="43">
        <f>VOCs!C79</f>
        <v>0</v>
      </c>
      <c r="D284" s="43">
        <f>VOCs!D79</f>
        <v>0</v>
      </c>
      <c r="E284" s="43" t="str">
        <f>VOCs!E79</f>
        <v>Y</v>
      </c>
      <c r="G284" s="43" t="str">
        <f t="shared" si="34"/>
        <v>H79</v>
      </c>
      <c r="H284" s="43" t="str">
        <f t="shared" si="35"/>
        <v>1 heptadecanal_cyt + 1 NAD_cyt + 1 H2O_cyt = 1 heptadecanoate_cyt + 1 NADH_cyt + 2 H+_cyt</v>
      </c>
      <c r="I284" s="43" t="s">
        <v>781</v>
      </c>
      <c r="J284" s="43" t="s">
        <v>782</v>
      </c>
      <c r="K284" s="43" t="str">
        <f t="shared" si="36"/>
        <v>-Inf</v>
      </c>
      <c r="L284" s="43" t="s">
        <v>783</v>
      </c>
      <c r="M284" s="43">
        <v>0</v>
      </c>
      <c r="N284" s="43">
        <v>1</v>
      </c>
      <c r="O284" s="43">
        <v>1</v>
      </c>
      <c r="P284" s="43">
        <v>1</v>
      </c>
      <c r="Q284" s="43">
        <v>1</v>
      </c>
      <c r="R284" s="43">
        <v>0.01</v>
      </c>
      <c r="Z284" s="43" t="e">
        <f>INDEX(Mets!$B$2:$O$565,MATCH(CONCATENATE($C284,"_EXT"),Mets!$B$2:$B$565,0),COLUMN()-25)</f>
        <v>#N/A</v>
      </c>
      <c r="AA284" s="43" t="e">
        <f>INDEX(Mets!$B$2:$O$565,MATCH(CONCATENATE($C284,"_EXT"),Mets!$B$2:$B$565,0),COLUMN()-21)</f>
        <v>#N/A</v>
      </c>
      <c r="AB284" s="43" t="e">
        <f>INDEX(Mets!$B$2:$O$565,MATCH(CONCATENATE($C284,"_EXT"),Mets!$B$2:$B$565,0),COLUMN()-21)</f>
        <v>#N/A</v>
      </c>
      <c r="AC284" s="43" t="e">
        <f>INDEX(Mets!$B$2:$O$565,MATCH(CONCATENATE($C284,"_EXT"),Mets!$B$2:$B$565,0),COLUMN()-21)</f>
        <v>#N/A</v>
      </c>
      <c r="AD284" s="43" t="e">
        <f>INDEX(Mets!$B$2:$O$565,MATCH(CONCATENATE($C284,"_EXT"),Mets!$B$2:$B$565,0),COLUMN()-21)</f>
        <v>#N/A</v>
      </c>
      <c r="AE284" s="43" t="e">
        <f>INDEX(Mets!$B$2:$O$565,MATCH(CONCATENATE($C284,"_EXT"),Mets!$B$2:$B$565,0),COLUMN()-21)</f>
        <v>#N/A</v>
      </c>
      <c r="AF284" s="43" t="e">
        <f>INDEX(Mets!$B$2:$O$565,MATCH(CONCATENATE($C284,"_EXT"),Mets!$B$2:$B$565,0),COLUMN()-21)</f>
        <v>#N/A</v>
      </c>
      <c r="AG284" s="43" t="e">
        <f>INDEX(Mets!$B$2:$O$565,MATCH(CONCATENATE($C284,"_EXT"),Mets!$B$2:$B$565,0),COLUMN()-21)</f>
        <v>#N/A</v>
      </c>
      <c r="AH284" s="43" t="e">
        <f>INDEX(Mets!$B$2:$O$565,MATCH(CONCATENATE($C284,"_EXT"),Mets!$B$2:$B$565,0),COLUMN()-21)</f>
        <v>#N/A</v>
      </c>
      <c r="AI284" s="43" t="e">
        <f>INDEX(Mets!$B$2:$O$565,MATCH(CONCATENATE($C284,"_EXT"),Mets!$B$2:$B$565,0),COLUMN()-21)</f>
        <v>#N/A</v>
      </c>
      <c r="AK284" s="43">
        <f t="shared" si="32"/>
        <v>0</v>
      </c>
      <c r="AL284" s="43" t="str">
        <f t="shared" si="33"/>
        <v>'H79' '0';</v>
      </c>
    </row>
    <row r="285" spans="1:38">
      <c r="A285" s="43" t="str">
        <f>VOCs!A80</f>
        <v>H80</v>
      </c>
      <c r="B285" s="43" t="str">
        <f>VOCs!B80</f>
        <v>1 octadecanal_cyt + 1 NAD_cyt + 1 H2O_cyt = 1 octadecanoate_cyt + 1 NADH_cyt + 2 H+_cyt</v>
      </c>
      <c r="C285" s="43">
        <f>VOCs!C80</f>
        <v>0</v>
      </c>
      <c r="D285" s="43">
        <f>VOCs!D80</f>
        <v>0</v>
      </c>
      <c r="E285" s="43" t="str">
        <f>VOCs!E80</f>
        <v>Y</v>
      </c>
      <c r="G285" s="43" t="str">
        <f t="shared" si="34"/>
        <v>H80</v>
      </c>
      <c r="H285" s="43" t="str">
        <f t="shared" si="35"/>
        <v>1 octadecanal_cyt + 1 NAD_cyt + 1 H2O_cyt = 1 octadecanoate_cyt + 1 NADH_cyt + 2 H+_cyt</v>
      </c>
      <c r="I285" s="43" t="s">
        <v>781</v>
      </c>
      <c r="J285" s="43" t="s">
        <v>782</v>
      </c>
      <c r="K285" s="43" t="str">
        <f t="shared" si="36"/>
        <v>-Inf</v>
      </c>
      <c r="L285" s="43" t="s">
        <v>783</v>
      </c>
      <c r="M285" s="43">
        <v>0</v>
      </c>
      <c r="N285" s="43">
        <v>1</v>
      </c>
      <c r="O285" s="43">
        <v>1</v>
      </c>
      <c r="P285" s="43">
        <v>1</v>
      </c>
      <c r="Q285" s="43">
        <v>1</v>
      </c>
      <c r="R285" s="43">
        <v>0.01</v>
      </c>
      <c r="Z285" s="43" t="e">
        <f>INDEX(Mets!$B$2:$O$565,MATCH(CONCATENATE($C285,"_EXT"),Mets!$B$2:$B$565,0),COLUMN()-25)</f>
        <v>#N/A</v>
      </c>
      <c r="AA285" s="43" t="e">
        <f>INDEX(Mets!$B$2:$O$565,MATCH(CONCATENATE($C285,"_EXT"),Mets!$B$2:$B$565,0),COLUMN()-21)</f>
        <v>#N/A</v>
      </c>
      <c r="AB285" s="43" t="e">
        <f>INDEX(Mets!$B$2:$O$565,MATCH(CONCATENATE($C285,"_EXT"),Mets!$B$2:$B$565,0),COLUMN()-21)</f>
        <v>#N/A</v>
      </c>
      <c r="AC285" s="43" t="e">
        <f>INDEX(Mets!$B$2:$O$565,MATCH(CONCATENATE($C285,"_EXT"),Mets!$B$2:$B$565,0),COLUMN()-21)</f>
        <v>#N/A</v>
      </c>
      <c r="AD285" s="43" t="e">
        <f>INDEX(Mets!$B$2:$O$565,MATCH(CONCATENATE($C285,"_EXT"),Mets!$B$2:$B$565,0),COLUMN()-21)</f>
        <v>#N/A</v>
      </c>
      <c r="AE285" s="43" t="e">
        <f>INDEX(Mets!$B$2:$O$565,MATCH(CONCATENATE($C285,"_EXT"),Mets!$B$2:$B$565,0),COLUMN()-21)</f>
        <v>#N/A</v>
      </c>
      <c r="AF285" s="43" t="e">
        <f>INDEX(Mets!$B$2:$O$565,MATCH(CONCATENATE($C285,"_EXT"),Mets!$B$2:$B$565,0),COLUMN()-21)</f>
        <v>#N/A</v>
      </c>
      <c r="AG285" s="43" t="e">
        <f>INDEX(Mets!$B$2:$O$565,MATCH(CONCATENATE($C285,"_EXT"),Mets!$B$2:$B$565,0),COLUMN()-21)</f>
        <v>#N/A</v>
      </c>
      <c r="AH285" s="43" t="e">
        <f>INDEX(Mets!$B$2:$O$565,MATCH(CONCATENATE($C285,"_EXT"),Mets!$B$2:$B$565,0),COLUMN()-21)</f>
        <v>#N/A</v>
      </c>
      <c r="AI285" s="43" t="e">
        <f>INDEX(Mets!$B$2:$O$565,MATCH(CONCATENATE($C285,"_EXT"),Mets!$B$2:$B$565,0),COLUMN()-21)</f>
        <v>#N/A</v>
      </c>
      <c r="AK285" s="43">
        <f t="shared" si="32"/>
        <v>0</v>
      </c>
      <c r="AL285" s="43" t="str">
        <f t="shared" si="33"/>
        <v>'H80' '0';</v>
      </c>
    </row>
    <row r="286" spans="1:38">
      <c r="A286" s="43" t="str">
        <f>VOCs!A82</f>
        <v>H82</v>
      </c>
      <c r="B286" s="43" t="str">
        <f>VOCs!B82</f>
        <v>1 butanoyl-CoA_cyt + 2 NAD_cyt + 2 H2O_cyt = 1 2-propanone_cyt + 2 NADH_cyt + 2 H+_cyt + 1 CO2_cyt + 1 CoA_cyt</v>
      </c>
      <c r="C286" s="43">
        <f>VOCs!C82</f>
        <v>0</v>
      </c>
      <c r="D286" s="43">
        <f>VOCs!D82</f>
        <v>0</v>
      </c>
      <c r="E286" s="43" t="str">
        <f>VOCs!E82</f>
        <v>N</v>
      </c>
      <c r="G286" s="43" t="str">
        <f t="shared" si="34"/>
        <v>H82</v>
      </c>
      <c r="H286" s="43" t="str">
        <f t="shared" si="35"/>
        <v>1 butanoyl-CoA_cyt + 2 NAD_cyt + 2 H2O_cyt = 1 2-propanone_cyt + 2 NADH_cyt + 2 H+_cyt + 1 CO2_cyt + 1 CoA_cyt</v>
      </c>
      <c r="I286" s="43" t="s">
        <v>781</v>
      </c>
      <c r="J286" s="43" t="s">
        <v>782</v>
      </c>
      <c r="K286" s="43">
        <f t="shared" si="36"/>
        <v>0</v>
      </c>
      <c r="L286" s="43" t="s">
        <v>783</v>
      </c>
      <c r="M286" s="43">
        <v>0</v>
      </c>
      <c r="N286" s="43">
        <v>1</v>
      </c>
      <c r="O286" s="43">
        <v>1</v>
      </c>
      <c r="P286" s="43">
        <v>1</v>
      </c>
      <c r="Q286" s="43">
        <v>1</v>
      </c>
      <c r="R286" s="43">
        <v>0.01</v>
      </c>
      <c r="Z286" s="43" t="e">
        <f>INDEX(Mets!$B$2:$O$565,MATCH(CONCATENATE($C286,"_EXT"),Mets!$B$2:$B$565,0),COLUMN()-25)</f>
        <v>#N/A</v>
      </c>
      <c r="AA286" s="43" t="e">
        <f>INDEX(Mets!$B$2:$O$565,MATCH(CONCATENATE($C286,"_EXT"),Mets!$B$2:$B$565,0),COLUMN()-21)</f>
        <v>#N/A</v>
      </c>
      <c r="AB286" s="43" t="e">
        <f>INDEX(Mets!$B$2:$O$565,MATCH(CONCATENATE($C286,"_EXT"),Mets!$B$2:$B$565,0),COLUMN()-21)</f>
        <v>#N/A</v>
      </c>
      <c r="AC286" s="43" t="e">
        <f>INDEX(Mets!$B$2:$O$565,MATCH(CONCATENATE($C286,"_EXT"),Mets!$B$2:$B$565,0),COLUMN()-21)</f>
        <v>#N/A</v>
      </c>
      <c r="AD286" s="43" t="e">
        <f>INDEX(Mets!$B$2:$O$565,MATCH(CONCATENATE($C286,"_EXT"),Mets!$B$2:$B$565,0),COLUMN()-21)</f>
        <v>#N/A</v>
      </c>
      <c r="AE286" s="43" t="e">
        <f>INDEX(Mets!$B$2:$O$565,MATCH(CONCATENATE($C286,"_EXT"),Mets!$B$2:$B$565,0),COLUMN()-21)</f>
        <v>#N/A</v>
      </c>
      <c r="AF286" s="43" t="e">
        <f>INDEX(Mets!$B$2:$O$565,MATCH(CONCATENATE($C286,"_EXT"),Mets!$B$2:$B$565,0),COLUMN()-21)</f>
        <v>#N/A</v>
      </c>
      <c r="AG286" s="43" t="e">
        <f>INDEX(Mets!$B$2:$O$565,MATCH(CONCATENATE($C286,"_EXT"),Mets!$B$2:$B$565,0),COLUMN()-21)</f>
        <v>#N/A</v>
      </c>
      <c r="AH286" s="43" t="e">
        <f>INDEX(Mets!$B$2:$O$565,MATCH(CONCATENATE($C286,"_EXT"),Mets!$B$2:$B$565,0),COLUMN()-21)</f>
        <v>#N/A</v>
      </c>
      <c r="AI286" s="43" t="e">
        <f>INDEX(Mets!$B$2:$O$565,MATCH(CONCATENATE($C286,"_EXT"),Mets!$B$2:$B$565,0),COLUMN()-21)</f>
        <v>#N/A</v>
      </c>
      <c r="AK286" s="43">
        <f t="shared" si="32"/>
        <v>0</v>
      </c>
      <c r="AL286" s="43" t="str">
        <f t="shared" si="33"/>
        <v>'H82' '0';</v>
      </c>
    </row>
    <row r="287" spans="1:38">
      <c r="A287" s="43" t="str">
        <f>VOCs!A83</f>
        <v>H83</v>
      </c>
      <c r="B287" s="43" t="str">
        <f>VOCs!B83</f>
        <v>1 pentanoyl-CoA_cyt + 2 NAD_cyt + 2 H2O_cyt = 1 2-butanone_cyt + 2 NADH_cyt + 2 H+_cyt + 1 CO2_cyt + 1 CoA_cyt</v>
      </c>
      <c r="C287" s="43">
        <f>VOCs!C83</f>
        <v>0</v>
      </c>
      <c r="D287" s="43">
        <f>VOCs!D83</f>
        <v>0</v>
      </c>
      <c r="E287" s="43" t="str">
        <f>VOCs!E83</f>
        <v>N</v>
      </c>
      <c r="G287" s="43" t="str">
        <f t="shared" si="34"/>
        <v>H83</v>
      </c>
      <c r="H287" s="43" t="str">
        <f t="shared" si="35"/>
        <v>1 pentanoyl-CoA_cyt + 2 NAD_cyt + 2 H2O_cyt = 1 2-butanone_cyt + 2 NADH_cyt + 2 H+_cyt + 1 CO2_cyt + 1 CoA_cyt</v>
      </c>
      <c r="I287" s="43" t="s">
        <v>781</v>
      </c>
      <c r="J287" s="43" t="s">
        <v>782</v>
      </c>
      <c r="K287" s="43">
        <f t="shared" si="36"/>
        <v>0</v>
      </c>
      <c r="L287" s="43" t="s">
        <v>783</v>
      </c>
      <c r="M287" s="43">
        <v>0</v>
      </c>
      <c r="N287" s="43">
        <v>1</v>
      </c>
      <c r="O287" s="43">
        <v>1</v>
      </c>
      <c r="P287" s="43">
        <v>1</v>
      </c>
      <c r="Q287" s="43">
        <v>1</v>
      </c>
      <c r="R287" s="43">
        <v>0.01</v>
      </c>
      <c r="Z287" s="43" t="e">
        <f>INDEX(Mets!$B$2:$O$565,MATCH(CONCATENATE($C287,"_EXT"),Mets!$B$2:$B$565,0),COLUMN()-25)</f>
        <v>#N/A</v>
      </c>
      <c r="AA287" s="43" t="e">
        <f>INDEX(Mets!$B$2:$O$565,MATCH(CONCATENATE($C287,"_EXT"),Mets!$B$2:$B$565,0),COLUMN()-21)</f>
        <v>#N/A</v>
      </c>
      <c r="AB287" s="43" t="e">
        <f>INDEX(Mets!$B$2:$O$565,MATCH(CONCATENATE($C287,"_EXT"),Mets!$B$2:$B$565,0),COLUMN()-21)</f>
        <v>#N/A</v>
      </c>
      <c r="AC287" s="43" t="e">
        <f>INDEX(Mets!$B$2:$O$565,MATCH(CONCATENATE($C287,"_EXT"),Mets!$B$2:$B$565,0),COLUMN()-21)</f>
        <v>#N/A</v>
      </c>
      <c r="AD287" s="43" t="e">
        <f>INDEX(Mets!$B$2:$O$565,MATCH(CONCATENATE($C287,"_EXT"),Mets!$B$2:$B$565,0),COLUMN()-21)</f>
        <v>#N/A</v>
      </c>
      <c r="AE287" s="43" t="e">
        <f>INDEX(Mets!$B$2:$O$565,MATCH(CONCATENATE($C287,"_EXT"),Mets!$B$2:$B$565,0),COLUMN()-21)</f>
        <v>#N/A</v>
      </c>
      <c r="AF287" s="43" t="e">
        <f>INDEX(Mets!$B$2:$O$565,MATCH(CONCATENATE($C287,"_EXT"),Mets!$B$2:$B$565,0),COLUMN()-21)</f>
        <v>#N/A</v>
      </c>
      <c r="AG287" s="43" t="e">
        <f>INDEX(Mets!$B$2:$O$565,MATCH(CONCATENATE($C287,"_EXT"),Mets!$B$2:$B$565,0),COLUMN()-21)</f>
        <v>#N/A</v>
      </c>
      <c r="AH287" s="43" t="e">
        <f>INDEX(Mets!$B$2:$O$565,MATCH(CONCATENATE($C287,"_EXT"),Mets!$B$2:$B$565,0),COLUMN()-21)</f>
        <v>#N/A</v>
      </c>
      <c r="AI287" s="43" t="e">
        <f>INDEX(Mets!$B$2:$O$565,MATCH(CONCATENATE($C287,"_EXT"),Mets!$B$2:$B$565,0),COLUMN()-21)</f>
        <v>#N/A</v>
      </c>
      <c r="AK287" s="43">
        <f t="shared" si="32"/>
        <v>0</v>
      </c>
      <c r="AL287" s="43" t="str">
        <f t="shared" si="33"/>
        <v>'H83' '0';</v>
      </c>
    </row>
    <row r="288" spans="1:38">
      <c r="A288" s="43" t="str">
        <f>VOCs!A84</f>
        <v>H84</v>
      </c>
      <c r="B288" s="43" t="str">
        <f>VOCs!B84</f>
        <v>1 hexanoyl-CoA_cyt + 2 NAD_cyt + 2 H2O_cyt = 1 2-pentanone_cyt + 2 NADH_cyt + 2 H+_cyt + 1 CO2_cyt + 1 CoA_cyt</v>
      </c>
      <c r="C288" s="43">
        <f>VOCs!C84</f>
        <v>0</v>
      </c>
      <c r="D288" s="43">
        <f>VOCs!D84</f>
        <v>0</v>
      </c>
      <c r="E288" s="43" t="str">
        <f>VOCs!E84</f>
        <v>N</v>
      </c>
      <c r="G288" s="43" t="str">
        <f t="shared" si="34"/>
        <v>H84</v>
      </c>
      <c r="H288" s="43" t="str">
        <f t="shared" si="35"/>
        <v>1 hexanoyl-CoA_cyt + 2 NAD_cyt + 2 H2O_cyt = 1 2-pentanone_cyt + 2 NADH_cyt + 2 H+_cyt + 1 CO2_cyt + 1 CoA_cyt</v>
      </c>
      <c r="I288" s="43" t="s">
        <v>781</v>
      </c>
      <c r="J288" s="43" t="s">
        <v>782</v>
      </c>
      <c r="K288" s="43">
        <f t="shared" si="36"/>
        <v>0</v>
      </c>
      <c r="L288" s="43" t="s">
        <v>783</v>
      </c>
      <c r="M288" s="43">
        <v>0</v>
      </c>
      <c r="N288" s="43">
        <v>1</v>
      </c>
      <c r="O288" s="43">
        <v>1</v>
      </c>
      <c r="P288" s="43">
        <v>1</v>
      </c>
      <c r="Q288" s="43">
        <v>1</v>
      </c>
      <c r="R288" s="43">
        <v>0.01</v>
      </c>
      <c r="Z288" s="43" t="e">
        <f>INDEX(Mets!$B$2:$O$565,MATCH(CONCATENATE($C288,"_EXT"),Mets!$B$2:$B$565,0),COLUMN()-25)</f>
        <v>#N/A</v>
      </c>
      <c r="AA288" s="43" t="e">
        <f>INDEX(Mets!$B$2:$O$565,MATCH(CONCATENATE($C288,"_EXT"),Mets!$B$2:$B$565,0),COLUMN()-21)</f>
        <v>#N/A</v>
      </c>
      <c r="AB288" s="43" t="e">
        <f>INDEX(Mets!$B$2:$O$565,MATCH(CONCATENATE($C288,"_EXT"),Mets!$B$2:$B$565,0),COLUMN()-21)</f>
        <v>#N/A</v>
      </c>
      <c r="AC288" s="43" t="e">
        <f>INDEX(Mets!$B$2:$O$565,MATCH(CONCATENATE($C288,"_EXT"),Mets!$B$2:$B$565,0),COLUMN()-21)</f>
        <v>#N/A</v>
      </c>
      <c r="AD288" s="43" t="e">
        <f>INDEX(Mets!$B$2:$O$565,MATCH(CONCATENATE($C288,"_EXT"),Mets!$B$2:$B$565,0),COLUMN()-21)</f>
        <v>#N/A</v>
      </c>
      <c r="AE288" s="43" t="e">
        <f>INDEX(Mets!$B$2:$O$565,MATCH(CONCATENATE($C288,"_EXT"),Mets!$B$2:$B$565,0),COLUMN()-21)</f>
        <v>#N/A</v>
      </c>
      <c r="AF288" s="43" t="e">
        <f>INDEX(Mets!$B$2:$O$565,MATCH(CONCATENATE($C288,"_EXT"),Mets!$B$2:$B$565,0),COLUMN()-21)</f>
        <v>#N/A</v>
      </c>
      <c r="AG288" s="43" t="e">
        <f>INDEX(Mets!$B$2:$O$565,MATCH(CONCATENATE($C288,"_EXT"),Mets!$B$2:$B$565,0),COLUMN()-21)</f>
        <v>#N/A</v>
      </c>
      <c r="AH288" s="43" t="e">
        <f>INDEX(Mets!$B$2:$O$565,MATCH(CONCATENATE($C288,"_EXT"),Mets!$B$2:$B$565,0),COLUMN()-21)</f>
        <v>#N/A</v>
      </c>
      <c r="AI288" s="43" t="e">
        <f>INDEX(Mets!$B$2:$O$565,MATCH(CONCATENATE($C288,"_EXT"),Mets!$B$2:$B$565,0),COLUMN()-21)</f>
        <v>#N/A</v>
      </c>
      <c r="AK288" s="43">
        <f t="shared" si="32"/>
        <v>0</v>
      </c>
      <c r="AL288" s="43" t="str">
        <f t="shared" si="33"/>
        <v>'H84' '0';</v>
      </c>
    </row>
    <row r="289" spans="1:38">
      <c r="A289" s="43" t="str">
        <f>VOCs!A85</f>
        <v>H85</v>
      </c>
      <c r="B289" s="43" t="str">
        <f>VOCs!B85</f>
        <v>1 heptanoyl-CoA_cyt + 2 NAD_cyt + 2 H2O_cyt = 1 2-hexanone_cyt + 2 NADH_cyt + 2 H+_cyt + 1 CO2_cyt + 1 CoA_cyt</v>
      </c>
      <c r="C289" s="43">
        <f>VOCs!C85</f>
        <v>0</v>
      </c>
      <c r="D289" s="43">
        <f>VOCs!D85</f>
        <v>0</v>
      </c>
      <c r="E289" s="43" t="str">
        <f>VOCs!E85</f>
        <v>N</v>
      </c>
      <c r="G289" s="43" t="str">
        <f t="shared" si="34"/>
        <v>H85</v>
      </c>
      <c r="H289" s="43" t="str">
        <f t="shared" si="35"/>
        <v>1 heptanoyl-CoA_cyt + 2 NAD_cyt + 2 H2O_cyt = 1 2-hexanone_cyt + 2 NADH_cyt + 2 H+_cyt + 1 CO2_cyt + 1 CoA_cyt</v>
      </c>
      <c r="I289" s="43" t="s">
        <v>781</v>
      </c>
      <c r="J289" s="43" t="s">
        <v>782</v>
      </c>
      <c r="K289" s="43">
        <f t="shared" si="36"/>
        <v>0</v>
      </c>
      <c r="L289" s="43" t="s">
        <v>783</v>
      </c>
      <c r="M289" s="43">
        <v>0</v>
      </c>
      <c r="N289" s="43">
        <v>1</v>
      </c>
      <c r="O289" s="43">
        <v>1</v>
      </c>
      <c r="P289" s="43">
        <v>1</v>
      </c>
      <c r="Q289" s="43">
        <v>1</v>
      </c>
      <c r="R289" s="43">
        <v>0.01</v>
      </c>
      <c r="Z289" s="43" t="e">
        <f>INDEX(Mets!$B$2:$O$565,MATCH(CONCATENATE($C289,"_EXT"),Mets!$B$2:$B$565,0),COLUMN()-25)</f>
        <v>#N/A</v>
      </c>
      <c r="AA289" s="43" t="e">
        <f>INDEX(Mets!$B$2:$O$565,MATCH(CONCATENATE($C289,"_EXT"),Mets!$B$2:$B$565,0),COLUMN()-21)</f>
        <v>#N/A</v>
      </c>
      <c r="AB289" s="43" t="e">
        <f>INDEX(Mets!$B$2:$O$565,MATCH(CONCATENATE($C289,"_EXT"),Mets!$B$2:$B$565,0),COLUMN()-21)</f>
        <v>#N/A</v>
      </c>
      <c r="AC289" s="43" t="e">
        <f>INDEX(Mets!$B$2:$O$565,MATCH(CONCATENATE($C289,"_EXT"),Mets!$B$2:$B$565,0),COLUMN()-21)</f>
        <v>#N/A</v>
      </c>
      <c r="AD289" s="43" t="e">
        <f>INDEX(Mets!$B$2:$O$565,MATCH(CONCATENATE($C289,"_EXT"),Mets!$B$2:$B$565,0),COLUMN()-21)</f>
        <v>#N/A</v>
      </c>
      <c r="AE289" s="43" t="e">
        <f>INDEX(Mets!$B$2:$O$565,MATCH(CONCATENATE($C289,"_EXT"),Mets!$B$2:$B$565,0),COLUMN()-21)</f>
        <v>#N/A</v>
      </c>
      <c r="AF289" s="43" t="e">
        <f>INDEX(Mets!$B$2:$O$565,MATCH(CONCATENATE($C289,"_EXT"),Mets!$B$2:$B$565,0),COLUMN()-21)</f>
        <v>#N/A</v>
      </c>
      <c r="AG289" s="43" t="e">
        <f>INDEX(Mets!$B$2:$O$565,MATCH(CONCATENATE($C289,"_EXT"),Mets!$B$2:$B$565,0),COLUMN()-21)</f>
        <v>#N/A</v>
      </c>
      <c r="AH289" s="43" t="e">
        <f>INDEX(Mets!$B$2:$O$565,MATCH(CONCATENATE($C289,"_EXT"),Mets!$B$2:$B$565,0),COLUMN()-21)</f>
        <v>#N/A</v>
      </c>
      <c r="AI289" s="43" t="e">
        <f>INDEX(Mets!$B$2:$O$565,MATCH(CONCATENATE($C289,"_EXT"),Mets!$B$2:$B$565,0),COLUMN()-21)</f>
        <v>#N/A</v>
      </c>
      <c r="AK289" s="43">
        <f t="shared" si="32"/>
        <v>0</v>
      </c>
      <c r="AL289" s="43" t="str">
        <f t="shared" si="33"/>
        <v>'H85' '0';</v>
      </c>
    </row>
    <row r="290" spans="1:38">
      <c r="A290" s="43" t="str">
        <f>VOCs!A86</f>
        <v>H86</v>
      </c>
      <c r="B290" s="43" t="str">
        <f>VOCs!B86</f>
        <v>1 octanoyl-CoA_cyt + 2 NAD_cyt + 2 H2O_cyt = 1 2-heptanone_cyt + 2 NADH_cyt + 2 H+_cyt + 1 CO2_cyt + 1 CoA_cyt</v>
      </c>
      <c r="C290" s="43">
        <f>VOCs!C86</f>
        <v>0</v>
      </c>
      <c r="D290" s="43">
        <f>VOCs!D86</f>
        <v>0</v>
      </c>
      <c r="E290" s="43" t="str">
        <f>VOCs!E86</f>
        <v>N</v>
      </c>
      <c r="G290" s="43" t="str">
        <f t="shared" si="34"/>
        <v>H86</v>
      </c>
      <c r="H290" s="43" t="str">
        <f t="shared" si="35"/>
        <v>1 octanoyl-CoA_cyt + 2 NAD_cyt + 2 H2O_cyt = 1 2-heptanone_cyt + 2 NADH_cyt + 2 H+_cyt + 1 CO2_cyt + 1 CoA_cyt</v>
      </c>
      <c r="I290" s="43" t="s">
        <v>781</v>
      </c>
      <c r="J290" s="43" t="s">
        <v>782</v>
      </c>
      <c r="K290" s="43">
        <f t="shared" si="36"/>
        <v>0</v>
      </c>
      <c r="L290" s="43" t="s">
        <v>783</v>
      </c>
      <c r="M290" s="43">
        <v>0</v>
      </c>
      <c r="N290" s="43">
        <v>1</v>
      </c>
      <c r="O290" s="43">
        <v>1</v>
      </c>
      <c r="P290" s="43">
        <v>1</v>
      </c>
      <c r="Q290" s="43">
        <v>1</v>
      </c>
      <c r="R290" s="43">
        <v>0.01</v>
      </c>
      <c r="Z290" s="43" t="e">
        <f>INDEX(Mets!$B$2:$O$565,MATCH(CONCATENATE($C290,"_EXT"),Mets!$B$2:$B$565,0),COLUMN()-25)</f>
        <v>#N/A</v>
      </c>
      <c r="AA290" s="43" t="e">
        <f>INDEX(Mets!$B$2:$O$565,MATCH(CONCATENATE($C290,"_EXT"),Mets!$B$2:$B$565,0),COLUMN()-21)</f>
        <v>#N/A</v>
      </c>
      <c r="AB290" s="43" t="e">
        <f>INDEX(Mets!$B$2:$O$565,MATCH(CONCATENATE($C290,"_EXT"),Mets!$B$2:$B$565,0),COLUMN()-21)</f>
        <v>#N/A</v>
      </c>
      <c r="AC290" s="43" t="e">
        <f>INDEX(Mets!$B$2:$O$565,MATCH(CONCATENATE($C290,"_EXT"),Mets!$B$2:$B$565,0),COLUMN()-21)</f>
        <v>#N/A</v>
      </c>
      <c r="AD290" s="43" t="e">
        <f>INDEX(Mets!$B$2:$O$565,MATCH(CONCATENATE($C290,"_EXT"),Mets!$B$2:$B$565,0),COLUMN()-21)</f>
        <v>#N/A</v>
      </c>
      <c r="AE290" s="43" t="e">
        <f>INDEX(Mets!$B$2:$O$565,MATCH(CONCATENATE($C290,"_EXT"),Mets!$B$2:$B$565,0),COLUMN()-21)</f>
        <v>#N/A</v>
      </c>
      <c r="AF290" s="43" t="e">
        <f>INDEX(Mets!$B$2:$O$565,MATCH(CONCATENATE($C290,"_EXT"),Mets!$B$2:$B$565,0),COLUMN()-21)</f>
        <v>#N/A</v>
      </c>
      <c r="AG290" s="43" t="e">
        <f>INDEX(Mets!$B$2:$O$565,MATCH(CONCATENATE($C290,"_EXT"),Mets!$B$2:$B$565,0),COLUMN()-21)</f>
        <v>#N/A</v>
      </c>
      <c r="AH290" s="43" t="e">
        <f>INDEX(Mets!$B$2:$O$565,MATCH(CONCATENATE($C290,"_EXT"),Mets!$B$2:$B$565,0),COLUMN()-21)</f>
        <v>#N/A</v>
      </c>
      <c r="AI290" s="43" t="e">
        <f>INDEX(Mets!$B$2:$O$565,MATCH(CONCATENATE($C290,"_EXT"),Mets!$B$2:$B$565,0),COLUMN()-21)</f>
        <v>#N/A</v>
      </c>
      <c r="AK290" s="43">
        <f t="shared" si="32"/>
        <v>0</v>
      </c>
      <c r="AL290" s="43" t="str">
        <f t="shared" si="33"/>
        <v>'H86' '0';</v>
      </c>
    </row>
    <row r="291" spans="1:38">
      <c r="A291" s="43" t="str">
        <f>VOCs!A87</f>
        <v>H87</v>
      </c>
      <c r="B291" s="43" t="str">
        <f>VOCs!B87</f>
        <v>1 nonanoyl-CoA_cyt + 2 NAD_cyt + 2 H2O_cyt = 1 2-octanone_cyt + 2 NADH_cyt + 2 H+_cyt + 1 CO2_cyt + 1 CoA_cyt</v>
      </c>
      <c r="C291" s="43">
        <f>VOCs!C87</f>
        <v>0</v>
      </c>
      <c r="D291" s="43">
        <f>VOCs!D87</f>
        <v>0</v>
      </c>
      <c r="E291" s="43" t="str">
        <f>VOCs!E87</f>
        <v>N</v>
      </c>
      <c r="G291" s="43" t="str">
        <f t="shared" si="34"/>
        <v>H87</v>
      </c>
      <c r="H291" s="43" t="str">
        <f t="shared" si="35"/>
        <v>1 nonanoyl-CoA_cyt + 2 NAD_cyt + 2 H2O_cyt = 1 2-octanone_cyt + 2 NADH_cyt + 2 H+_cyt + 1 CO2_cyt + 1 CoA_cyt</v>
      </c>
      <c r="I291" s="43" t="s">
        <v>781</v>
      </c>
      <c r="J291" s="43" t="s">
        <v>782</v>
      </c>
      <c r="K291" s="43">
        <f t="shared" si="36"/>
        <v>0</v>
      </c>
      <c r="L291" s="43" t="s">
        <v>783</v>
      </c>
      <c r="M291" s="43">
        <v>0</v>
      </c>
      <c r="N291" s="43">
        <v>1</v>
      </c>
      <c r="O291" s="43">
        <v>1</v>
      </c>
      <c r="P291" s="43">
        <v>1</v>
      </c>
      <c r="Q291" s="43">
        <v>1</v>
      </c>
      <c r="R291" s="43">
        <v>0.01</v>
      </c>
      <c r="Z291" s="43" t="e">
        <f>INDEX(Mets!$B$2:$O$565,MATCH(CONCATENATE($C291,"_EXT"),Mets!$B$2:$B$565,0),COLUMN()-25)</f>
        <v>#N/A</v>
      </c>
      <c r="AA291" s="43" t="e">
        <f>INDEX(Mets!$B$2:$O$565,MATCH(CONCATENATE($C291,"_EXT"),Mets!$B$2:$B$565,0),COLUMN()-21)</f>
        <v>#N/A</v>
      </c>
      <c r="AB291" s="43" t="e">
        <f>INDEX(Mets!$B$2:$O$565,MATCH(CONCATENATE($C291,"_EXT"),Mets!$B$2:$B$565,0),COLUMN()-21)</f>
        <v>#N/A</v>
      </c>
      <c r="AC291" s="43" t="e">
        <f>INDEX(Mets!$B$2:$O$565,MATCH(CONCATENATE($C291,"_EXT"),Mets!$B$2:$B$565,0),COLUMN()-21)</f>
        <v>#N/A</v>
      </c>
      <c r="AD291" s="43" t="e">
        <f>INDEX(Mets!$B$2:$O$565,MATCH(CONCATENATE($C291,"_EXT"),Mets!$B$2:$B$565,0),COLUMN()-21)</f>
        <v>#N/A</v>
      </c>
      <c r="AE291" s="43" t="e">
        <f>INDEX(Mets!$B$2:$O$565,MATCH(CONCATENATE($C291,"_EXT"),Mets!$B$2:$B$565,0),COLUMN()-21)</f>
        <v>#N/A</v>
      </c>
      <c r="AF291" s="43" t="e">
        <f>INDEX(Mets!$B$2:$O$565,MATCH(CONCATENATE($C291,"_EXT"),Mets!$B$2:$B$565,0),COLUMN()-21)</f>
        <v>#N/A</v>
      </c>
      <c r="AG291" s="43" t="e">
        <f>INDEX(Mets!$B$2:$O$565,MATCH(CONCATENATE($C291,"_EXT"),Mets!$B$2:$B$565,0),COLUMN()-21)</f>
        <v>#N/A</v>
      </c>
      <c r="AH291" s="43" t="e">
        <f>INDEX(Mets!$B$2:$O$565,MATCH(CONCATENATE($C291,"_EXT"),Mets!$B$2:$B$565,0),COLUMN()-21)</f>
        <v>#N/A</v>
      </c>
      <c r="AI291" s="43" t="e">
        <f>INDEX(Mets!$B$2:$O$565,MATCH(CONCATENATE($C291,"_EXT"),Mets!$B$2:$B$565,0),COLUMN()-21)</f>
        <v>#N/A</v>
      </c>
      <c r="AK291" s="43">
        <f t="shared" si="32"/>
        <v>0</v>
      </c>
      <c r="AL291" s="43" t="str">
        <f t="shared" si="33"/>
        <v>'H87' '0';</v>
      </c>
    </row>
    <row r="292" spans="1:38">
      <c r="A292" s="43" t="str">
        <f>VOCs!A88</f>
        <v>H88</v>
      </c>
      <c r="B292" s="43" t="str">
        <f>VOCs!B88</f>
        <v>1 decanoyl-CoA_cyt + 2 NAD_cyt + 2 H2O_cyt = 1 2-nonanone_cyt + 2 NADH_cyt + 2 H+_cyt + 1 CO2_cyt + 1 CoA_cyt</v>
      </c>
      <c r="C292" s="43">
        <f>VOCs!C88</f>
        <v>0</v>
      </c>
      <c r="D292" s="43">
        <f>VOCs!D88</f>
        <v>0</v>
      </c>
      <c r="E292" s="43" t="str">
        <f>VOCs!E88</f>
        <v>N</v>
      </c>
      <c r="G292" s="43" t="str">
        <f t="shared" si="34"/>
        <v>H88</v>
      </c>
      <c r="H292" s="43" t="str">
        <f t="shared" si="35"/>
        <v>1 decanoyl-CoA_cyt + 2 NAD_cyt + 2 H2O_cyt = 1 2-nonanone_cyt + 2 NADH_cyt + 2 H+_cyt + 1 CO2_cyt + 1 CoA_cyt</v>
      </c>
      <c r="I292" s="43" t="s">
        <v>781</v>
      </c>
      <c r="J292" s="43" t="s">
        <v>782</v>
      </c>
      <c r="K292" s="43">
        <f t="shared" si="36"/>
        <v>0</v>
      </c>
      <c r="L292" s="43" t="s">
        <v>783</v>
      </c>
      <c r="M292" s="43">
        <v>0</v>
      </c>
      <c r="N292" s="43">
        <v>1</v>
      </c>
      <c r="O292" s="43">
        <v>1</v>
      </c>
      <c r="P292" s="43">
        <v>1</v>
      </c>
      <c r="Q292" s="43">
        <v>1</v>
      </c>
      <c r="R292" s="43">
        <v>0.01</v>
      </c>
      <c r="Z292" s="43" t="e">
        <f>INDEX(Mets!$B$2:$O$565,MATCH(CONCATENATE($C292,"_EXT"),Mets!$B$2:$B$565,0),COLUMN()-25)</f>
        <v>#N/A</v>
      </c>
      <c r="AA292" s="43" t="e">
        <f>INDEX(Mets!$B$2:$O$565,MATCH(CONCATENATE($C292,"_EXT"),Mets!$B$2:$B$565,0),COLUMN()-21)</f>
        <v>#N/A</v>
      </c>
      <c r="AB292" s="43" t="e">
        <f>INDEX(Mets!$B$2:$O$565,MATCH(CONCATENATE($C292,"_EXT"),Mets!$B$2:$B$565,0),COLUMN()-21)</f>
        <v>#N/A</v>
      </c>
      <c r="AC292" s="43" t="e">
        <f>INDEX(Mets!$B$2:$O$565,MATCH(CONCATENATE($C292,"_EXT"),Mets!$B$2:$B$565,0),COLUMN()-21)</f>
        <v>#N/A</v>
      </c>
      <c r="AD292" s="43" t="e">
        <f>INDEX(Mets!$B$2:$O$565,MATCH(CONCATENATE($C292,"_EXT"),Mets!$B$2:$B$565,0),COLUMN()-21)</f>
        <v>#N/A</v>
      </c>
      <c r="AE292" s="43" t="e">
        <f>INDEX(Mets!$B$2:$O$565,MATCH(CONCATENATE($C292,"_EXT"),Mets!$B$2:$B$565,0),COLUMN()-21)</f>
        <v>#N/A</v>
      </c>
      <c r="AF292" s="43" t="e">
        <f>INDEX(Mets!$B$2:$O$565,MATCH(CONCATENATE($C292,"_EXT"),Mets!$B$2:$B$565,0),COLUMN()-21)</f>
        <v>#N/A</v>
      </c>
      <c r="AG292" s="43" t="e">
        <f>INDEX(Mets!$B$2:$O$565,MATCH(CONCATENATE($C292,"_EXT"),Mets!$B$2:$B$565,0),COLUMN()-21)</f>
        <v>#N/A</v>
      </c>
      <c r="AH292" s="43" t="e">
        <f>INDEX(Mets!$B$2:$O$565,MATCH(CONCATENATE($C292,"_EXT"),Mets!$B$2:$B$565,0),COLUMN()-21)</f>
        <v>#N/A</v>
      </c>
      <c r="AI292" s="43" t="e">
        <f>INDEX(Mets!$B$2:$O$565,MATCH(CONCATENATE($C292,"_EXT"),Mets!$B$2:$B$565,0),COLUMN()-21)</f>
        <v>#N/A</v>
      </c>
      <c r="AK292" s="43">
        <f t="shared" si="32"/>
        <v>0</v>
      </c>
      <c r="AL292" s="43" t="str">
        <f t="shared" si="33"/>
        <v>'H88' '0';</v>
      </c>
    </row>
    <row r="293" spans="1:38">
      <c r="A293" s="43" t="str">
        <f>VOCs!A89</f>
        <v>H89</v>
      </c>
      <c r="B293" s="43" t="str">
        <f>VOCs!B89</f>
        <v>1 undecanoyl-CoA_cyt + 2 NAD_cyt + 2 H2O_cyt = 1 2-decanone_cyt + 2 NADH_cyt + 2 H+_cyt + 1 CO2_cyt + 1 CoA_cyt</v>
      </c>
      <c r="C293" s="43">
        <f>VOCs!C89</f>
        <v>0</v>
      </c>
      <c r="D293" s="43">
        <f>VOCs!D89</f>
        <v>0</v>
      </c>
      <c r="E293" s="43" t="str">
        <f>VOCs!E89</f>
        <v>N</v>
      </c>
      <c r="G293" s="43" t="str">
        <f t="shared" si="34"/>
        <v>H89</v>
      </c>
      <c r="H293" s="43" t="str">
        <f t="shared" si="35"/>
        <v>1 undecanoyl-CoA_cyt + 2 NAD_cyt + 2 H2O_cyt = 1 2-decanone_cyt + 2 NADH_cyt + 2 H+_cyt + 1 CO2_cyt + 1 CoA_cyt</v>
      </c>
      <c r="I293" s="43" t="s">
        <v>781</v>
      </c>
      <c r="J293" s="43" t="s">
        <v>782</v>
      </c>
      <c r="K293" s="43">
        <f t="shared" si="36"/>
        <v>0</v>
      </c>
      <c r="L293" s="43" t="s">
        <v>783</v>
      </c>
      <c r="M293" s="43">
        <v>0</v>
      </c>
      <c r="N293" s="43">
        <v>1</v>
      </c>
      <c r="O293" s="43">
        <v>1</v>
      </c>
      <c r="P293" s="43">
        <v>1</v>
      </c>
      <c r="Q293" s="43">
        <v>1</v>
      </c>
      <c r="R293" s="43">
        <v>0.01</v>
      </c>
      <c r="Z293" s="43" t="e">
        <f>INDEX(Mets!$B$2:$O$565,MATCH(CONCATENATE($C293,"_EXT"),Mets!$B$2:$B$565,0),COLUMN()-25)</f>
        <v>#N/A</v>
      </c>
      <c r="AA293" s="43" t="e">
        <f>INDEX(Mets!$B$2:$O$565,MATCH(CONCATENATE($C293,"_EXT"),Mets!$B$2:$B$565,0),COLUMN()-21)</f>
        <v>#N/A</v>
      </c>
      <c r="AB293" s="43" t="e">
        <f>INDEX(Mets!$B$2:$O$565,MATCH(CONCATENATE($C293,"_EXT"),Mets!$B$2:$B$565,0),COLUMN()-21)</f>
        <v>#N/A</v>
      </c>
      <c r="AC293" s="43" t="e">
        <f>INDEX(Mets!$B$2:$O$565,MATCH(CONCATENATE($C293,"_EXT"),Mets!$B$2:$B$565,0),COLUMN()-21)</f>
        <v>#N/A</v>
      </c>
      <c r="AD293" s="43" t="e">
        <f>INDEX(Mets!$B$2:$O$565,MATCH(CONCATENATE($C293,"_EXT"),Mets!$B$2:$B$565,0),COLUMN()-21)</f>
        <v>#N/A</v>
      </c>
      <c r="AE293" s="43" t="e">
        <f>INDEX(Mets!$B$2:$O$565,MATCH(CONCATENATE($C293,"_EXT"),Mets!$B$2:$B$565,0),COLUMN()-21)</f>
        <v>#N/A</v>
      </c>
      <c r="AF293" s="43" t="e">
        <f>INDEX(Mets!$B$2:$O$565,MATCH(CONCATENATE($C293,"_EXT"),Mets!$B$2:$B$565,0),COLUMN()-21)</f>
        <v>#N/A</v>
      </c>
      <c r="AG293" s="43" t="e">
        <f>INDEX(Mets!$B$2:$O$565,MATCH(CONCATENATE($C293,"_EXT"),Mets!$B$2:$B$565,0),COLUMN()-21)</f>
        <v>#N/A</v>
      </c>
      <c r="AH293" s="43" t="e">
        <f>INDEX(Mets!$B$2:$O$565,MATCH(CONCATENATE($C293,"_EXT"),Mets!$B$2:$B$565,0),COLUMN()-21)</f>
        <v>#N/A</v>
      </c>
      <c r="AI293" s="43" t="e">
        <f>INDEX(Mets!$B$2:$O$565,MATCH(CONCATENATE($C293,"_EXT"),Mets!$B$2:$B$565,0),COLUMN()-21)</f>
        <v>#N/A</v>
      </c>
      <c r="AK293" s="43">
        <f t="shared" si="32"/>
        <v>0</v>
      </c>
      <c r="AL293" s="43" t="str">
        <f t="shared" si="33"/>
        <v>'H89' '0';</v>
      </c>
    </row>
    <row r="294" spans="1:38">
      <c r="A294" s="43" t="str">
        <f>VOCs!A90</f>
        <v>H90</v>
      </c>
      <c r="B294" s="43" t="str">
        <f>VOCs!B90</f>
        <v>1 dodecanoyl-CoA_cyt + 2 NAD_cyt + 2 H2O_cyt = 1 2-undecanone_cyt + 2 NADH_cyt + 2 H+_cyt + 1 CO2_cyt + 1 CoA_cyt</v>
      </c>
      <c r="C294" s="43">
        <f>VOCs!C90</f>
        <v>0</v>
      </c>
      <c r="D294" s="43">
        <f>VOCs!D90</f>
        <v>0</v>
      </c>
      <c r="E294" s="43" t="str">
        <f>VOCs!E90</f>
        <v>N</v>
      </c>
      <c r="G294" s="43" t="str">
        <f t="shared" si="34"/>
        <v>H90</v>
      </c>
      <c r="H294" s="43" t="str">
        <f t="shared" si="35"/>
        <v>1 dodecanoyl-CoA_cyt + 2 NAD_cyt + 2 H2O_cyt = 1 2-undecanone_cyt + 2 NADH_cyt + 2 H+_cyt + 1 CO2_cyt + 1 CoA_cyt</v>
      </c>
      <c r="I294" s="43" t="s">
        <v>781</v>
      </c>
      <c r="J294" s="43" t="s">
        <v>782</v>
      </c>
      <c r="K294" s="43">
        <f t="shared" si="36"/>
        <v>0</v>
      </c>
      <c r="L294" s="43" t="s">
        <v>783</v>
      </c>
      <c r="M294" s="43">
        <v>0</v>
      </c>
      <c r="N294" s="43">
        <v>1</v>
      </c>
      <c r="O294" s="43">
        <v>1</v>
      </c>
      <c r="P294" s="43">
        <v>1</v>
      </c>
      <c r="Q294" s="43">
        <v>1</v>
      </c>
      <c r="R294" s="43">
        <v>0.01</v>
      </c>
      <c r="Z294" s="43" t="e">
        <f>INDEX(Mets!$B$2:$O$565,MATCH(CONCATENATE($C294,"_EXT"),Mets!$B$2:$B$565,0),COLUMN()-25)</f>
        <v>#N/A</v>
      </c>
      <c r="AA294" s="43" t="e">
        <f>INDEX(Mets!$B$2:$O$565,MATCH(CONCATENATE($C294,"_EXT"),Mets!$B$2:$B$565,0),COLUMN()-21)</f>
        <v>#N/A</v>
      </c>
      <c r="AB294" s="43" t="e">
        <f>INDEX(Mets!$B$2:$O$565,MATCH(CONCATENATE($C294,"_EXT"),Mets!$B$2:$B$565,0),COLUMN()-21)</f>
        <v>#N/A</v>
      </c>
      <c r="AC294" s="43" t="e">
        <f>INDEX(Mets!$B$2:$O$565,MATCH(CONCATENATE($C294,"_EXT"),Mets!$B$2:$B$565,0),COLUMN()-21)</f>
        <v>#N/A</v>
      </c>
      <c r="AD294" s="43" t="e">
        <f>INDEX(Mets!$B$2:$O$565,MATCH(CONCATENATE($C294,"_EXT"),Mets!$B$2:$B$565,0),COLUMN()-21)</f>
        <v>#N/A</v>
      </c>
      <c r="AE294" s="43" t="e">
        <f>INDEX(Mets!$B$2:$O$565,MATCH(CONCATENATE($C294,"_EXT"),Mets!$B$2:$B$565,0),COLUMN()-21)</f>
        <v>#N/A</v>
      </c>
      <c r="AF294" s="43" t="e">
        <f>INDEX(Mets!$B$2:$O$565,MATCH(CONCATENATE($C294,"_EXT"),Mets!$B$2:$B$565,0),COLUMN()-21)</f>
        <v>#N/A</v>
      </c>
      <c r="AG294" s="43" t="e">
        <f>INDEX(Mets!$B$2:$O$565,MATCH(CONCATENATE($C294,"_EXT"),Mets!$B$2:$B$565,0),COLUMN()-21)</f>
        <v>#N/A</v>
      </c>
      <c r="AH294" s="43" t="e">
        <f>INDEX(Mets!$B$2:$O$565,MATCH(CONCATENATE($C294,"_EXT"),Mets!$B$2:$B$565,0),COLUMN()-21)</f>
        <v>#N/A</v>
      </c>
      <c r="AI294" s="43" t="e">
        <f>INDEX(Mets!$B$2:$O$565,MATCH(CONCATENATE($C294,"_EXT"),Mets!$B$2:$B$565,0),COLUMN()-21)</f>
        <v>#N/A</v>
      </c>
      <c r="AK294" s="43">
        <f t="shared" si="32"/>
        <v>0</v>
      </c>
      <c r="AL294" s="43" t="str">
        <f t="shared" si="33"/>
        <v>'H90' '0';</v>
      </c>
    </row>
    <row r="295" spans="1:38">
      <c r="A295" s="43" t="str">
        <f>VOCs!A91</f>
        <v>H91</v>
      </c>
      <c r="B295" s="43" t="str">
        <f>VOCs!B91</f>
        <v>1 tridecanoyl-CoA_cyt + 2 NAD_cyt + 2 H2O_cyt = 1 2-dodecanone_cyt + 2 NADH_cyt + 2 H+_cyt + 1 CO2_cyt + 1 CoA_cyt</v>
      </c>
      <c r="C295" s="43">
        <f>VOCs!C91</f>
        <v>0</v>
      </c>
      <c r="D295" s="43">
        <f>VOCs!D91</f>
        <v>0</v>
      </c>
      <c r="E295" s="43" t="str">
        <f>VOCs!E91</f>
        <v>N</v>
      </c>
      <c r="G295" s="43" t="str">
        <f t="shared" si="34"/>
        <v>H91</v>
      </c>
      <c r="H295" s="43" t="str">
        <f t="shared" si="35"/>
        <v>1 tridecanoyl-CoA_cyt + 2 NAD_cyt + 2 H2O_cyt = 1 2-dodecanone_cyt + 2 NADH_cyt + 2 H+_cyt + 1 CO2_cyt + 1 CoA_cyt</v>
      </c>
      <c r="I295" s="43" t="s">
        <v>781</v>
      </c>
      <c r="J295" s="43" t="s">
        <v>782</v>
      </c>
      <c r="K295" s="43">
        <f t="shared" si="36"/>
        <v>0</v>
      </c>
      <c r="L295" s="43" t="s">
        <v>783</v>
      </c>
      <c r="M295" s="43">
        <v>0</v>
      </c>
      <c r="N295" s="43">
        <v>1</v>
      </c>
      <c r="O295" s="43">
        <v>1</v>
      </c>
      <c r="P295" s="43">
        <v>1</v>
      </c>
      <c r="Q295" s="43">
        <v>1</v>
      </c>
      <c r="R295" s="43">
        <v>0.01</v>
      </c>
      <c r="Z295" s="43" t="e">
        <f>INDEX(Mets!$B$2:$O$565,MATCH(CONCATENATE($C295,"_EXT"),Mets!$B$2:$B$565,0),COLUMN()-25)</f>
        <v>#N/A</v>
      </c>
      <c r="AA295" s="43" t="e">
        <f>INDEX(Mets!$B$2:$O$565,MATCH(CONCATENATE($C295,"_EXT"),Mets!$B$2:$B$565,0),COLUMN()-21)</f>
        <v>#N/A</v>
      </c>
      <c r="AB295" s="43" t="e">
        <f>INDEX(Mets!$B$2:$O$565,MATCH(CONCATENATE($C295,"_EXT"),Mets!$B$2:$B$565,0),COLUMN()-21)</f>
        <v>#N/A</v>
      </c>
      <c r="AC295" s="43" t="e">
        <f>INDEX(Mets!$B$2:$O$565,MATCH(CONCATENATE($C295,"_EXT"),Mets!$B$2:$B$565,0),COLUMN()-21)</f>
        <v>#N/A</v>
      </c>
      <c r="AD295" s="43" t="e">
        <f>INDEX(Mets!$B$2:$O$565,MATCH(CONCATENATE($C295,"_EXT"),Mets!$B$2:$B$565,0),COLUMN()-21)</f>
        <v>#N/A</v>
      </c>
      <c r="AE295" s="43" t="e">
        <f>INDEX(Mets!$B$2:$O$565,MATCH(CONCATENATE($C295,"_EXT"),Mets!$B$2:$B$565,0),COLUMN()-21)</f>
        <v>#N/A</v>
      </c>
      <c r="AF295" s="43" t="e">
        <f>INDEX(Mets!$B$2:$O$565,MATCH(CONCATENATE($C295,"_EXT"),Mets!$B$2:$B$565,0),COLUMN()-21)</f>
        <v>#N/A</v>
      </c>
      <c r="AG295" s="43" t="e">
        <f>INDEX(Mets!$B$2:$O$565,MATCH(CONCATENATE($C295,"_EXT"),Mets!$B$2:$B$565,0),COLUMN()-21)</f>
        <v>#N/A</v>
      </c>
      <c r="AH295" s="43" t="e">
        <f>INDEX(Mets!$B$2:$O$565,MATCH(CONCATENATE($C295,"_EXT"),Mets!$B$2:$B$565,0),COLUMN()-21)</f>
        <v>#N/A</v>
      </c>
      <c r="AI295" s="43" t="e">
        <f>INDEX(Mets!$B$2:$O$565,MATCH(CONCATENATE($C295,"_EXT"),Mets!$B$2:$B$565,0),COLUMN()-21)</f>
        <v>#N/A</v>
      </c>
      <c r="AK295" s="43">
        <f t="shared" si="32"/>
        <v>0</v>
      </c>
      <c r="AL295" s="43" t="str">
        <f t="shared" si="33"/>
        <v>'H91' '0';</v>
      </c>
    </row>
    <row r="296" spans="1:38">
      <c r="A296" s="43" t="str">
        <f>VOCs!A92</f>
        <v>H92</v>
      </c>
      <c r="B296" s="43" t="str">
        <f>VOCs!B92</f>
        <v>1 tetradecanoyl-CoA_cyt + 2 NAD_cyt + 2 H2O_cyt = 1 2-tridecanone_cyt + 2 NADH_cyt + 2 H+_cyt + 1 CO2_cyt + 1 CoA_cyt</v>
      </c>
      <c r="C296" s="43">
        <f>VOCs!C92</f>
        <v>0</v>
      </c>
      <c r="D296" s="43">
        <f>VOCs!D92</f>
        <v>0</v>
      </c>
      <c r="E296" s="43" t="str">
        <f>VOCs!E92</f>
        <v>N</v>
      </c>
      <c r="G296" s="43" t="str">
        <f t="shared" si="34"/>
        <v>H92</v>
      </c>
      <c r="H296" s="43" t="str">
        <f t="shared" si="35"/>
        <v>1 tetradecanoyl-CoA_cyt + 2 NAD_cyt + 2 H2O_cyt = 1 2-tridecanone_cyt + 2 NADH_cyt + 2 H+_cyt + 1 CO2_cyt + 1 CoA_cyt</v>
      </c>
      <c r="I296" s="43" t="s">
        <v>781</v>
      </c>
      <c r="J296" s="43" t="s">
        <v>782</v>
      </c>
      <c r="K296" s="43">
        <f t="shared" si="36"/>
        <v>0</v>
      </c>
      <c r="L296" s="43" t="s">
        <v>783</v>
      </c>
      <c r="M296" s="43">
        <v>0</v>
      </c>
      <c r="N296" s="43">
        <v>1</v>
      </c>
      <c r="O296" s="43">
        <v>1</v>
      </c>
      <c r="P296" s="43">
        <v>1</v>
      </c>
      <c r="Q296" s="43">
        <v>1</v>
      </c>
      <c r="R296" s="43">
        <v>0.01</v>
      </c>
      <c r="Z296" s="43" t="e">
        <f>INDEX(Mets!$B$2:$O$565,MATCH(CONCATENATE($C296,"_EXT"),Mets!$B$2:$B$565,0),COLUMN()-25)</f>
        <v>#N/A</v>
      </c>
      <c r="AA296" s="43" t="e">
        <f>INDEX(Mets!$B$2:$O$565,MATCH(CONCATENATE($C296,"_EXT"),Mets!$B$2:$B$565,0),COLUMN()-21)</f>
        <v>#N/A</v>
      </c>
      <c r="AB296" s="43" t="e">
        <f>INDEX(Mets!$B$2:$O$565,MATCH(CONCATENATE($C296,"_EXT"),Mets!$B$2:$B$565,0),COLUMN()-21)</f>
        <v>#N/A</v>
      </c>
      <c r="AC296" s="43" t="e">
        <f>INDEX(Mets!$B$2:$O$565,MATCH(CONCATENATE($C296,"_EXT"),Mets!$B$2:$B$565,0),COLUMN()-21)</f>
        <v>#N/A</v>
      </c>
      <c r="AD296" s="43" t="e">
        <f>INDEX(Mets!$B$2:$O$565,MATCH(CONCATENATE($C296,"_EXT"),Mets!$B$2:$B$565,0),COLUMN()-21)</f>
        <v>#N/A</v>
      </c>
      <c r="AE296" s="43" t="e">
        <f>INDEX(Mets!$B$2:$O$565,MATCH(CONCATENATE($C296,"_EXT"),Mets!$B$2:$B$565,0),COLUMN()-21)</f>
        <v>#N/A</v>
      </c>
      <c r="AF296" s="43" t="e">
        <f>INDEX(Mets!$B$2:$O$565,MATCH(CONCATENATE($C296,"_EXT"),Mets!$B$2:$B$565,0),COLUMN()-21)</f>
        <v>#N/A</v>
      </c>
      <c r="AG296" s="43" t="e">
        <f>INDEX(Mets!$B$2:$O$565,MATCH(CONCATENATE($C296,"_EXT"),Mets!$B$2:$B$565,0),COLUMN()-21)</f>
        <v>#N/A</v>
      </c>
      <c r="AH296" s="43" t="e">
        <f>INDEX(Mets!$B$2:$O$565,MATCH(CONCATENATE($C296,"_EXT"),Mets!$B$2:$B$565,0),COLUMN()-21)</f>
        <v>#N/A</v>
      </c>
      <c r="AI296" s="43" t="e">
        <f>INDEX(Mets!$B$2:$O$565,MATCH(CONCATENATE($C296,"_EXT"),Mets!$B$2:$B$565,0),COLUMN()-21)</f>
        <v>#N/A</v>
      </c>
      <c r="AK296" s="43">
        <f t="shared" si="32"/>
        <v>0</v>
      </c>
      <c r="AL296" s="43" t="str">
        <f t="shared" si="33"/>
        <v>'H92' '0';</v>
      </c>
    </row>
    <row r="297" spans="1:38">
      <c r="A297" s="43" t="str">
        <f>VOCs!A93</f>
        <v>H93</v>
      </c>
      <c r="B297" s="43" t="str">
        <f>VOCs!B93</f>
        <v>1 pentadecanoyl-CoA_cyt + 2 NAD_cyt + 2 H2O_cyt = 1 2-tetradecanone_cyt + 2 NADH_cyt + 2 H+_cyt + 1 CO2_cyt + 1 CoA_cyt</v>
      </c>
      <c r="C297" s="43">
        <f>VOCs!C93</f>
        <v>0</v>
      </c>
      <c r="D297" s="43">
        <f>VOCs!D93</f>
        <v>0</v>
      </c>
      <c r="E297" s="43" t="str">
        <f>VOCs!E93</f>
        <v>N</v>
      </c>
      <c r="G297" s="43" t="str">
        <f t="shared" si="34"/>
        <v>H93</v>
      </c>
      <c r="H297" s="43" t="str">
        <f t="shared" si="35"/>
        <v>1 pentadecanoyl-CoA_cyt + 2 NAD_cyt + 2 H2O_cyt = 1 2-tetradecanone_cyt + 2 NADH_cyt + 2 H+_cyt + 1 CO2_cyt + 1 CoA_cyt</v>
      </c>
      <c r="I297" s="43" t="s">
        <v>781</v>
      </c>
      <c r="J297" s="43" t="s">
        <v>782</v>
      </c>
      <c r="K297" s="43">
        <f t="shared" si="36"/>
        <v>0</v>
      </c>
      <c r="L297" s="43" t="s">
        <v>783</v>
      </c>
      <c r="M297" s="43">
        <v>0</v>
      </c>
      <c r="N297" s="43">
        <v>1</v>
      </c>
      <c r="O297" s="43">
        <v>1</v>
      </c>
      <c r="P297" s="43">
        <v>1</v>
      </c>
      <c r="Q297" s="43">
        <v>1</v>
      </c>
      <c r="R297" s="43">
        <v>0.01</v>
      </c>
      <c r="Z297" s="43" t="e">
        <f>INDEX(Mets!$B$2:$O$565,MATCH(CONCATENATE($C297,"_EXT"),Mets!$B$2:$B$565,0),COLUMN()-25)</f>
        <v>#N/A</v>
      </c>
      <c r="AA297" s="43" t="e">
        <f>INDEX(Mets!$B$2:$O$565,MATCH(CONCATENATE($C297,"_EXT"),Mets!$B$2:$B$565,0),COLUMN()-21)</f>
        <v>#N/A</v>
      </c>
      <c r="AB297" s="43" t="e">
        <f>INDEX(Mets!$B$2:$O$565,MATCH(CONCATENATE($C297,"_EXT"),Mets!$B$2:$B$565,0),COLUMN()-21)</f>
        <v>#N/A</v>
      </c>
      <c r="AC297" s="43" t="e">
        <f>INDEX(Mets!$B$2:$O$565,MATCH(CONCATENATE($C297,"_EXT"),Mets!$B$2:$B$565,0),COLUMN()-21)</f>
        <v>#N/A</v>
      </c>
      <c r="AD297" s="43" t="e">
        <f>INDEX(Mets!$B$2:$O$565,MATCH(CONCATENATE($C297,"_EXT"),Mets!$B$2:$B$565,0),COLUMN()-21)</f>
        <v>#N/A</v>
      </c>
      <c r="AE297" s="43" t="e">
        <f>INDEX(Mets!$B$2:$O$565,MATCH(CONCATENATE($C297,"_EXT"),Mets!$B$2:$B$565,0),COLUMN()-21)</f>
        <v>#N/A</v>
      </c>
      <c r="AF297" s="43" t="e">
        <f>INDEX(Mets!$B$2:$O$565,MATCH(CONCATENATE($C297,"_EXT"),Mets!$B$2:$B$565,0),COLUMN()-21)</f>
        <v>#N/A</v>
      </c>
      <c r="AG297" s="43" t="e">
        <f>INDEX(Mets!$B$2:$O$565,MATCH(CONCATENATE($C297,"_EXT"),Mets!$B$2:$B$565,0),COLUMN()-21)</f>
        <v>#N/A</v>
      </c>
      <c r="AH297" s="43" t="e">
        <f>INDEX(Mets!$B$2:$O$565,MATCH(CONCATENATE($C297,"_EXT"),Mets!$B$2:$B$565,0),COLUMN()-21)</f>
        <v>#N/A</v>
      </c>
      <c r="AI297" s="43" t="e">
        <f>INDEX(Mets!$B$2:$O$565,MATCH(CONCATENATE($C297,"_EXT"),Mets!$B$2:$B$565,0),COLUMN()-21)</f>
        <v>#N/A</v>
      </c>
      <c r="AK297" s="43">
        <f t="shared" si="32"/>
        <v>0</v>
      </c>
      <c r="AL297" s="43" t="str">
        <f t="shared" si="33"/>
        <v>'H93' '0';</v>
      </c>
    </row>
    <row r="298" spans="1:38">
      <c r="A298" s="43" t="str">
        <f>VOCs!A94</f>
        <v>H94</v>
      </c>
      <c r="B298" s="43" t="str">
        <f>VOCs!B94</f>
        <v>1 hexadecanoyl-CoA_cyt + 2 NAD_cyt + 2 H2O_cyt = 1 2-pentadecanone_cyt + 2 NADH_cyt + 2 H+_cyt + 1 CO2_cyt + 1 CoA_cyt</v>
      </c>
      <c r="C298" s="43">
        <f>VOCs!C94</f>
        <v>0</v>
      </c>
      <c r="D298" s="43">
        <f>VOCs!D94</f>
        <v>0</v>
      </c>
      <c r="E298" s="43" t="str">
        <f>VOCs!E94</f>
        <v>N</v>
      </c>
      <c r="G298" s="43" t="str">
        <f t="shared" si="34"/>
        <v>H94</v>
      </c>
      <c r="H298" s="43" t="str">
        <f t="shared" si="35"/>
        <v>1 hexadecanoyl-CoA_cyt + 2 NAD_cyt + 2 H2O_cyt = 1 2-pentadecanone_cyt + 2 NADH_cyt + 2 H+_cyt + 1 CO2_cyt + 1 CoA_cyt</v>
      </c>
      <c r="I298" s="43" t="s">
        <v>781</v>
      </c>
      <c r="J298" s="43" t="s">
        <v>782</v>
      </c>
      <c r="K298" s="43">
        <f t="shared" si="36"/>
        <v>0</v>
      </c>
      <c r="L298" s="43" t="s">
        <v>783</v>
      </c>
      <c r="M298" s="43">
        <v>0</v>
      </c>
      <c r="N298" s="43">
        <v>1</v>
      </c>
      <c r="O298" s="43">
        <v>1</v>
      </c>
      <c r="P298" s="43">
        <v>1</v>
      </c>
      <c r="Q298" s="43">
        <v>1</v>
      </c>
      <c r="R298" s="43">
        <v>0.01</v>
      </c>
      <c r="Z298" s="43" t="e">
        <f>INDEX(Mets!$B$2:$O$565,MATCH(CONCATENATE($C298,"_EXT"),Mets!$B$2:$B$565,0),COLUMN()-25)</f>
        <v>#N/A</v>
      </c>
      <c r="AA298" s="43" t="e">
        <f>INDEX(Mets!$B$2:$O$565,MATCH(CONCATENATE($C298,"_EXT"),Mets!$B$2:$B$565,0),COLUMN()-21)</f>
        <v>#N/A</v>
      </c>
      <c r="AB298" s="43" t="e">
        <f>INDEX(Mets!$B$2:$O$565,MATCH(CONCATENATE($C298,"_EXT"),Mets!$B$2:$B$565,0),COLUMN()-21)</f>
        <v>#N/A</v>
      </c>
      <c r="AC298" s="43" t="e">
        <f>INDEX(Mets!$B$2:$O$565,MATCH(CONCATENATE($C298,"_EXT"),Mets!$B$2:$B$565,0),COLUMN()-21)</f>
        <v>#N/A</v>
      </c>
      <c r="AD298" s="43" t="e">
        <f>INDEX(Mets!$B$2:$O$565,MATCH(CONCATENATE($C298,"_EXT"),Mets!$B$2:$B$565,0),COLUMN()-21)</f>
        <v>#N/A</v>
      </c>
      <c r="AE298" s="43" t="e">
        <f>INDEX(Mets!$B$2:$O$565,MATCH(CONCATENATE($C298,"_EXT"),Mets!$B$2:$B$565,0),COLUMN()-21)</f>
        <v>#N/A</v>
      </c>
      <c r="AF298" s="43" t="e">
        <f>INDEX(Mets!$B$2:$O$565,MATCH(CONCATENATE($C298,"_EXT"),Mets!$B$2:$B$565,0),COLUMN()-21)</f>
        <v>#N/A</v>
      </c>
      <c r="AG298" s="43" t="e">
        <f>INDEX(Mets!$B$2:$O$565,MATCH(CONCATENATE($C298,"_EXT"),Mets!$B$2:$B$565,0),COLUMN()-21)</f>
        <v>#N/A</v>
      </c>
      <c r="AH298" s="43" t="e">
        <f>INDEX(Mets!$B$2:$O$565,MATCH(CONCATENATE($C298,"_EXT"),Mets!$B$2:$B$565,0),COLUMN()-21)</f>
        <v>#N/A</v>
      </c>
      <c r="AI298" s="43" t="e">
        <f>INDEX(Mets!$B$2:$O$565,MATCH(CONCATENATE($C298,"_EXT"),Mets!$B$2:$B$565,0),COLUMN()-21)</f>
        <v>#N/A</v>
      </c>
      <c r="AK298" s="43">
        <f t="shared" si="32"/>
        <v>0</v>
      </c>
      <c r="AL298" s="43" t="str">
        <f t="shared" si="33"/>
        <v>'H94' '0';</v>
      </c>
    </row>
    <row r="299" spans="1:38">
      <c r="A299" s="43" t="str">
        <f>VOCs!A95</f>
        <v>H95</v>
      </c>
      <c r="B299" s="43" t="str">
        <f>VOCs!B95</f>
        <v>1 heptadecanoyl-CoA_cyt + 2 NAD_cyt + 2 H2O_cyt = 1 2-hexadecanone_cyt + 2 NADH_cyt + 2 H+_cyt + 1 CO2_cyt + 1 CoA_cyt</v>
      </c>
      <c r="C299" s="43">
        <f>VOCs!C95</f>
        <v>0</v>
      </c>
      <c r="D299" s="43">
        <f>VOCs!D95</f>
        <v>0</v>
      </c>
      <c r="E299" s="43" t="str">
        <f>VOCs!E95</f>
        <v>N</v>
      </c>
      <c r="G299" s="43" t="str">
        <f t="shared" si="34"/>
        <v>H95</v>
      </c>
      <c r="H299" s="43" t="str">
        <f t="shared" si="35"/>
        <v>1 heptadecanoyl-CoA_cyt + 2 NAD_cyt + 2 H2O_cyt = 1 2-hexadecanone_cyt + 2 NADH_cyt + 2 H+_cyt + 1 CO2_cyt + 1 CoA_cyt</v>
      </c>
      <c r="I299" s="43" t="s">
        <v>781</v>
      </c>
      <c r="J299" s="43" t="s">
        <v>782</v>
      </c>
      <c r="K299" s="43">
        <f t="shared" si="36"/>
        <v>0</v>
      </c>
      <c r="L299" s="43" t="s">
        <v>783</v>
      </c>
      <c r="M299" s="43">
        <v>0</v>
      </c>
      <c r="N299" s="43">
        <v>1</v>
      </c>
      <c r="O299" s="43">
        <v>1</v>
      </c>
      <c r="P299" s="43">
        <v>1</v>
      </c>
      <c r="Q299" s="43">
        <v>1</v>
      </c>
      <c r="R299" s="43">
        <v>0.01</v>
      </c>
      <c r="Z299" s="43" t="e">
        <f>INDEX(Mets!$B$2:$O$565,MATCH(CONCATENATE($C299,"_EXT"),Mets!$B$2:$B$565,0),COLUMN()-25)</f>
        <v>#N/A</v>
      </c>
      <c r="AA299" s="43" t="e">
        <f>INDEX(Mets!$B$2:$O$565,MATCH(CONCATENATE($C299,"_EXT"),Mets!$B$2:$B$565,0),COLUMN()-21)</f>
        <v>#N/A</v>
      </c>
      <c r="AB299" s="43" t="e">
        <f>INDEX(Mets!$B$2:$O$565,MATCH(CONCATENATE($C299,"_EXT"),Mets!$B$2:$B$565,0),COLUMN()-21)</f>
        <v>#N/A</v>
      </c>
      <c r="AC299" s="43" t="e">
        <f>INDEX(Mets!$B$2:$O$565,MATCH(CONCATENATE($C299,"_EXT"),Mets!$B$2:$B$565,0),COLUMN()-21)</f>
        <v>#N/A</v>
      </c>
      <c r="AD299" s="43" t="e">
        <f>INDEX(Mets!$B$2:$O$565,MATCH(CONCATENATE($C299,"_EXT"),Mets!$B$2:$B$565,0),COLUMN()-21)</f>
        <v>#N/A</v>
      </c>
      <c r="AE299" s="43" t="e">
        <f>INDEX(Mets!$B$2:$O$565,MATCH(CONCATENATE($C299,"_EXT"),Mets!$B$2:$B$565,0),COLUMN()-21)</f>
        <v>#N/A</v>
      </c>
      <c r="AF299" s="43" t="e">
        <f>INDEX(Mets!$B$2:$O$565,MATCH(CONCATENATE($C299,"_EXT"),Mets!$B$2:$B$565,0),COLUMN()-21)</f>
        <v>#N/A</v>
      </c>
      <c r="AG299" s="43" t="e">
        <f>INDEX(Mets!$B$2:$O$565,MATCH(CONCATENATE($C299,"_EXT"),Mets!$B$2:$B$565,0),COLUMN()-21)</f>
        <v>#N/A</v>
      </c>
      <c r="AH299" s="43" t="e">
        <f>INDEX(Mets!$B$2:$O$565,MATCH(CONCATENATE($C299,"_EXT"),Mets!$B$2:$B$565,0),COLUMN()-21)</f>
        <v>#N/A</v>
      </c>
      <c r="AI299" s="43" t="e">
        <f>INDEX(Mets!$B$2:$O$565,MATCH(CONCATENATE($C299,"_EXT"),Mets!$B$2:$B$565,0),COLUMN()-21)</f>
        <v>#N/A</v>
      </c>
      <c r="AK299" s="43">
        <f t="shared" si="32"/>
        <v>0</v>
      </c>
      <c r="AL299" s="43" t="str">
        <f t="shared" si="33"/>
        <v>'H95' '0';</v>
      </c>
    </row>
    <row r="300" spans="1:38">
      <c r="A300" s="43" t="str">
        <f>VOCs!A96</f>
        <v>H96</v>
      </c>
      <c r="B300" s="43" t="str">
        <f>VOCs!B96</f>
        <v>1 octadecanoyl-CoA_cyt + 2 NAD_cyt + 2 H2O_cyt = 1 2-heptadecanone_cyt + 2 NADH_cyt + 2 H+_cyt + 1 CO2_cyt + 1 CoA_cyt</v>
      </c>
      <c r="C300" s="43">
        <f>VOCs!C96</f>
        <v>0</v>
      </c>
      <c r="D300" s="43">
        <f>VOCs!D96</f>
        <v>0</v>
      </c>
      <c r="E300" s="43" t="str">
        <f>VOCs!E96</f>
        <v>N</v>
      </c>
      <c r="G300" s="43" t="str">
        <f t="shared" si="34"/>
        <v>H96</v>
      </c>
      <c r="H300" s="43" t="str">
        <f t="shared" si="35"/>
        <v>1 octadecanoyl-CoA_cyt + 2 NAD_cyt + 2 H2O_cyt = 1 2-heptadecanone_cyt + 2 NADH_cyt + 2 H+_cyt + 1 CO2_cyt + 1 CoA_cyt</v>
      </c>
      <c r="I300" s="43" t="s">
        <v>781</v>
      </c>
      <c r="J300" s="43" t="s">
        <v>782</v>
      </c>
      <c r="K300" s="43">
        <f t="shared" si="36"/>
        <v>0</v>
      </c>
      <c r="L300" s="43" t="s">
        <v>783</v>
      </c>
      <c r="M300" s="43">
        <v>0</v>
      </c>
      <c r="N300" s="43">
        <v>1</v>
      </c>
      <c r="O300" s="43">
        <v>1</v>
      </c>
      <c r="P300" s="43">
        <v>1</v>
      </c>
      <c r="Q300" s="43">
        <v>1</v>
      </c>
      <c r="R300" s="43">
        <v>0.01</v>
      </c>
      <c r="Z300" s="43" t="e">
        <f>INDEX(Mets!$B$2:$O$565,MATCH(CONCATENATE($C300,"_EXT"),Mets!$B$2:$B$565,0),COLUMN()-25)</f>
        <v>#N/A</v>
      </c>
      <c r="AA300" s="43" t="e">
        <f>INDEX(Mets!$B$2:$O$565,MATCH(CONCATENATE($C300,"_EXT"),Mets!$B$2:$B$565,0),COLUMN()-21)</f>
        <v>#N/A</v>
      </c>
      <c r="AB300" s="43" t="e">
        <f>INDEX(Mets!$B$2:$O$565,MATCH(CONCATENATE($C300,"_EXT"),Mets!$B$2:$B$565,0),COLUMN()-21)</f>
        <v>#N/A</v>
      </c>
      <c r="AC300" s="43" t="e">
        <f>INDEX(Mets!$B$2:$O$565,MATCH(CONCATENATE($C300,"_EXT"),Mets!$B$2:$B$565,0),COLUMN()-21)</f>
        <v>#N/A</v>
      </c>
      <c r="AD300" s="43" t="e">
        <f>INDEX(Mets!$B$2:$O$565,MATCH(CONCATENATE($C300,"_EXT"),Mets!$B$2:$B$565,0),COLUMN()-21)</f>
        <v>#N/A</v>
      </c>
      <c r="AE300" s="43" t="e">
        <f>INDEX(Mets!$B$2:$O$565,MATCH(CONCATENATE($C300,"_EXT"),Mets!$B$2:$B$565,0),COLUMN()-21)</f>
        <v>#N/A</v>
      </c>
      <c r="AF300" s="43" t="e">
        <f>INDEX(Mets!$B$2:$O$565,MATCH(CONCATENATE($C300,"_EXT"),Mets!$B$2:$B$565,0),COLUMN()-21)</f>
        <v>#N/A</v>
      </c>
      <c r="AG300" s="43" t="e">
        <f>INDEX(Mets!$B$2:$O$565,MATCH(CONCATENATE($C300,"_EXT"),Mets!$B$2:$B$565,0),COLUMN()-21)</f>
        <v>#N/A</v>
      </c>
      <c r="AH300" s="43" t="e">
        <f>INDEX(Mets!$B$2:$O$565,MATCH(CONCATENATE($C300,"_EXT"),Mets!$B$2:$B$565,0),COLUMN()-21)</f>
        <v>#N/A</v>
      </c>
      <c r="AI300" s="43" t="e">
        <f>INDEX(Mets!$B$2:$O$565,MATCH(CONCATENATE($C300,"_EXT"),Mets!$B$2:$B$565,0),COLUMN()-21)</f>
        <v>#N/A</v>
      </c>
      <c r="AK300" s="43">
        <f t="shared" si="32"/>
        <v>0</v>
      </c>
      <c r="AL300" s="43" t="str">
        <f t="shared" si="33"/>
        <v>'H96' '0';</v>
      </c>
    </row>
    <row r="301" spans="1:38">
      <c r="A301" s="43" t="str">
        <f>VOCs!A98</f>
        <v>H98</v>
      </c>
      <c r="B301" s="43" t="str">
        <f>VOCs!B98</f>
        <v>1 butanoyl-CoA_cyt + 1 H2O_cyt = 1 butanoate_cyt + 1 CoA_cyt + 1 H+_cyt</v>
      </c>
      <c r="C301" s="43">
        <f>VOCs!C98</f>
        <v>0</v>
      </c>
      <c r="D301" s="43">
        <f>VOCs!D98</f>
        <v>0</v>
      </c>
      <c r="E301" s="43" t="str">
        <f>VOCs!E98</f>
        <v>Y</v>
      </c>
      <c r="G301" s="43" t="str">
        <f t="shared" si="34"/>
        <v>H98</v>
      </c>
      <c r="H301" s="43" t="str">
        <f t="shared" si="35"/>
        <v>1 butanoyl-CoA_cyt + 1 H2O_cyt = 1 butanoate_cyt + 1 CoA_cyt + 1 H+_cyt</v>
      </c>
      <c r="I301" s="43" t="s">
        <v>781</v>
      </c>
      <c r="J301" s="43" t="s">
        <v>782</v>
      </c>
      <c r="K301" s="43" t="str">
        <f t="shared" si="36"/>
        <v>-Inf</v>
      </c>
      <c r="L301" s="43" t="s">
        <v>783</v>
      </c>
      <c r="M301" s="43">
        <v>0</v>
      </c>
      <c r="N301" s="43">
        <v>1</v>
      </c>
      <c r="O301" s="43">
        <v>1</v>
      </c>
      <c r="P301" s="43">
        <v>1</v>
      </c>
      <c r="Q301" s="43">
        <v>1</v>
      </c>
      <c r="R301" s="43">
        <v>0.01</v>
      </c>
      <c r="Z301" s="43" t="e">
        <f>INDEX(Mets!$B$2:$O$565,MATCH(CONCATENATE($C301,"_EXT"),Mets!$B$2:$B$565,0),COLUMN()-25)</f>
        <v>#N/A</v>
      </c>
      <c r="AA301" s="43" t="e">
        <f>INDEX(Mets!$B$2:$O$565,MATCH(CONCATENATE($C301,"_EXT"),Mets!$B$2:$B$565,0),COLUMN()-21)</f>
        <v>#N/A</v>
      </c>
      <c r="AB301" s="43" t="e">
        <f>INDEX(Mets!$B$2:$O$565,MATCH(CONCATENATE($C301,"_EXT"),Mets!$B$2:$B$565,0),COLUMN()-21)</f>
        <v>#N/A</v>
      </c>
      <c r="AC301" s="43" t="e">
        <f>INDEX(Mets!$B$2:$O$565,MATCH(CONCATENATE($C301,"_EXT"),Mets!$B$2:$B$565,0),COLUMN()-21)</f>
        <v>#N/A</v>
      </c>
      <c r="AD301" s="43" t="e">
        <f>INDEX(Mets!$B$2:$O$565,MATCH(CONCATENATE($C301,"_EXT"),Mets!$B$2:$B$565,0),COLUMN()-21)</f>
        <v>#N/A</v>
      </c>
      <c r="AE301" s="43" t="e">
        <f>INDEX(Mets!$B$2:$O$565,MATCH(CONCATENATE($C301,"_EXT"),Mets!$B$2:$B$565,0),COLUMN()-21)</f>
        <v>#N/A</v>
      </c>
      <c r="AF301" s="43" t="e">
        <f>INDEX(Mets!$B$2:$O$565,MATCH(CONCATENATE($C301,"_EXT"),Mets!$B$2:$B$565,0),COLUMN()-21)</f>
        <v>#N/A</v>
      </c>
      <c r="AG301" s="43" t="e">
        <f>INDEX(Mets!$B$2:$O$565,MATCH(CONCATENATE($C301,"_EXT"),Mets!$B$2:$B$565,0),COLUMN()-21)</f>
        <v>#N/A</v>
      </c>
      <c r="AH301" s="43" t="e">
        <f>INDEX(Mets!$B$2:$O$565,MATCH(CONCATENATE($C301,"_EXT"),Mets!$B$2:$B$565,0),COLUMN()-21)</f>
        <v>#N/A</v>
      </c>
      <c r="AI301" s="43" t="e">
        <f>INDEX(Mets!$B$2:$O$565,MATCH(CONCATENATE($C301,"_EXT"),Mets!$B$2:$B$565,0),COLUMN()-21)</f>
        <v>#N/A</v>
      </c>
      <c r="AK301" s="43">
        <f t="shared" si="32"/>
        <v>0</v>
      </c>
      <c r="AL301" s="43" t="str">
        <f t="shared" si="33"/>
        <v>'H98' '0';</v>
      </c>
    </row>
    <row r="302" spans="1:38">
      <c r="A302" s="43" t="str">
        <f>VOCs!A99</f>
        <v>H99</v>
      </c>
      <c r="B302" s="43" t="str">
        <f>VOCs!B99</f>
        <v>1 pentanoyl-CoA_cyt + 1 H2O_cyt = 1 pentanoate_cyt + 1 CoA_cyt + 1 H+_cyt</v>
      </c>
      <c r="C302" s="43">
        <f>VOCs!C99</f>
        <v>0</v>
      </c>
      <c r="D302" s="43">
        <f>VOCs!D99</f>
        <v>0</v>
      </c>
      <c r="E302" s="43" t="str">
        <f>VOCs!E99</f>
        <v>Y</v>
      </c>
      <c r="G302" s="43" t="str">
        <f t="shared" si="34"/>
        <v>H99</v>
      </c>
      <c r="H302" s="43" t="str">
        <f t="shared" si="35"/>
        <v>1 pentanoyl-CoA_cyt + 1 H2O_cyt = 1 pentanoate_cyt + 1 CoA_cyt + 1 H+_cyt</v>
      </c>
      <c r="I302" s="43" t="s">
        <v>781</v>
      </c>
      <c r="J302" s="43" t="s">
        <v>782</v>
      </c>
      <c r="K302" s="43" t="str">
        <f t="shared" si="36"/>
        <v>-Inf</v>
      </c>
      <c r="L302" s="43" t="s">
        <v>783</v>
      </c>
      <c r="M302" s="43">
        <v>0</v>
      </c>
      <c r="N302" s="43">
        <v>1</v>
      </c>
      <c r="O302" s="43">
        <v>1</v>
      </c>
      <c r="P302" s="43">
        <v>1</v>
      </c>
      <c r="Q302" s="43">
        <v>1</v>
      </c>
      <c r="R302" s="43">
        <v>0.01</v>
      </c>
      <c r="Z302" s="43" t="e">
        <f>INDEX(Mets!$B$2:$O$565,MATCH(CONCATENATE($C302,"_EXT"),Mets!$B$2:$B$565,0),COLUMN()-25)</f>
        <v>#N/A</v>
      </c>
      <c r="AA302" s="43" t="e">
        <f>INDEX(Mets!$B$2:$O$565,MATCH(CONCATENATE($C302,"_EXT"),Mets!$B$2:$B$565,0),COLUMN()-21)</f>
        <v>#N/A</v>
      </c>
      <c r="AB302" s="43" t="e">
        <f>INDEX(Mets!$B$2:$O$565,MATCH(CONCATENATE($C302,"_EXT"),Mets!$B$2:$B$565,0),COLUMN()-21)</f>
        <v>#N/A</v>
      </c>
      <c r="AC302" s="43" t="e">
        <f>INDEX(Mets!$B$2:$O$565,MATCH(CONCATENATE($C302,"_EXT"),Mets!$B$2:$B$565,0),COLUMN()-21)</f>
        <v>#N/A</v>
      </c>
      <c r="AD302" s="43" t="e">
        <f>INDEX(Mets!$B$2:$O$565,MATCH(CONCATENATE($C302,"_EXT"),Mets!$B$2:$B$565,0),COLUMN()-21)</f>
        <v>#N/A</v>
      </c>
      <c r="AE302" s="43" t="e">
        <f>INDEX(Mets!$B$2:$O$565,MATCH(CONCATENATE($C302,"_EXT"),Mets!$B$2:$B$565,0),COLUMN()-21)</f>
        <v>#N/A</v>
      </c>
      <c r="AF302" s="43" t="e">
        <f>INDEX(Mets!$B$2:$O$565,MATCH(CONCATENATE($C302,"_EXT"),Mets!$B$2:$B$565,0),COLUMN()-21)</f>
        <v>#N/A</v>
      </c>
      <c r="AG302" s="43" t="e">
        <f>INDEX(Mets!$B$2:$O$565,MATCH(CONCATENATE($C302,"_EXT"),Mets!$B$2:$B$565,0),COLUMN()-21)</f>
        <v>#N/A</v>
      </c>
      <c r="AH302" s="43" t="e">
        <f>INDEX(Mets!$B$2:$O$565,MATCH(CONCATENATE($C302,"_EXT"),Mets!$B$2:$B$565,0),COLUMN()-21)</f>
        <v>#N/A</v>
      </c>
      <c r="AI302" s="43" t="e">
        <f>INDEX(Mets!$B$2:$O$565,MATCH(CONCATENATE($C302,"_EXT"),Mets!$B$2:$B$565,0),COLUMN()-21)</f>
        <v>#N/A</v>
      </c>
      <c r="AK302" s="43">
        <f t="shared" si="32"/>
        <v>0</v>
      </c>
      <c r="AL302" s="43" t="str">
        <f t="shared" si="33"/>
        <v>'H99' '0';</v>
      </c>
    </row>
    <row r="303" spans="1:38">
      <c r="A303" s="43" t="str">
        <f>VOCs!A100</f>
        <v>H100</v>
      </c>
      <c r="B303" s="43" t="str">
        <f>VOCs!B100</f>
        <v>1 hexanoyl-CoA_cyt + 1 H2O_cyt = 1 hexanoate_cyt + 1 CoA_cyt + 1 H+_cyt</v>
      </c>
      <c r="C303" s="43">
        <f>VOCs!C100</f>
        <v>0</v>
      </c>
      <c r="D303" s="43">
        <f>VOCs!D100</f>
        <v>0</v>
      </c>
      <c r="E303" s="43" t="str">
        <f>VOCs!E100</f>
        <v>Y</v>
      </c>
      <c r="G303" s="43" t="str">
        <f t="shared" si="34"/>
        <v>H100</v>
      </c>
      <c r="H303" s="43" t="str">
        <f t="shared" si="35"/>
        <v>1 hexanoyl-CoA_cyt + 1 H2O_cyt = 1 hexanoate_cyt + 1 CoA_cyt + 1 H+_cyt</v>
      </c>
      <c r="I303" s="43" t="s">
        <v>781</v>
      </c>
      <c r="J303" s="43" t="s">
        <v>782</v>
      </c>
      <c r="K303" s="43" t="str">
        <f t="shared" si="36"/>
        <v>-Inf</v>
      </c>
      <c r="L303" s="43" t="s">
        <v>783</v>
      </c>
      <c r="M303" s="43">
        <v>0</v>
      </c>
      <c r="N303" s="43">
        <v>1</v>
      </c>
      <c r="O303" s="43">
        <v>1</v>
      </c>
      <c r="P303" s="43">
        <v>1</v>
      </c>
      <c r="Q303" s="43">
        <v>1</v>
      </c>
      <c r="R303" s="43">
        <v>0.01</v>
      </c>
      <c r="Z303" s="43" t="e">
        <f>INDEX(Mets!$B$2:$O$565,MATCH(CONCATENATE($C303,"_EXT"),Mets!$B$2:$B$565,0),COLUMN()-25)</f>
        <v>#N/A</v>
      </c>
      <c r="AA303" s="43" t="e">
        <f>INDEX(Mets!$B$2:$O$565,MATCH(CONCATENATE($C303,"_EXT"),Mets!$B$2:$B$565,0),COLUMN()-21)</f>
        <v>#N/A</v>
      </c>
      <c r="AB303" s="43" t="e">
        <f>INDEX(Mets!$B$2:$O$565,MATCH(CONCATENATE($C303,"_EXT"),Mets!$B$2:$B$565,0),COLUMN()-21)</f>
        <v>#N/A</v>
      </c>
      <c r="AC303" s="43" t="e">
        <f>INDEX(Mets!$B$2:$O$565,MATCH(CONCATENATE($C303,"_EXT"),Mets!$B$2:$B$565,0),COLUMN()-21)</f>
        <v>#N/A</v>
      </c>
      <c r="AD303" s="43" t="e">
        <f>INDEX(Mets!$B$2:$O$565,MATCH(CONCATENATE($C303,"_EXT"),Mets!$B$2:$B$565,0),COLUMN()-21)</f>
        <v>#N/A</v>
      </c>
      <c r="AE303" s="43" t="e">
        <f>INDEX(Mets!$B$2:$O$565,MATCH(CONCATENATE($C303,"_EXT"),Mets!$B$2:$B$565,0),COLUMN()-21)</f>
        <v>#N/A</v>
      </c>
      <c r="AF303" s="43" t="e">
        <f>INDEX(Mets!$B$2:$O$565,MATCH(CONCATENATE($C303,"_EXT"),Mets!$B$2:$B$565,0),COLUMN()-21)</f>
        <v>#N/A</v>
      </c>
      <c r="AG303" s="43" t="e">
        <f>INDEX(Mets!$B$2:$O$565,MATCH(CONCATENATE($C303,"_EXT"),Mets!$B$2:$B$565,0),COLUMN()-21)</f>
        <v>#N/A</v>
      </c>
      <c r="AH303" s="43" t="e">
        <f>INDEX(Mets!$B$2:$O$565,MATCH(CONCATENATE($C303,"_EXT"),Mets!$B$2:$B$565,0),COLUMN()-21)</f>
        <v>#N/A</v>
      </c>
      <c r="AI303" s="43" t="e">
        <f>INDEX(Mets!$B$2:$O$565,MATCH(CONCATENATE($C303,"_EXT"),Mets!$B$2:$B$565,0),COLUMN()-21)</f>
        <v>#N/A</v>
      </c>
      <c r="AK303" s="43">
        <f t="shared" si="32"/>
        <v>0</v>
      </c>
      <c r="AL303" s="43" t="str">
        <f t="shared" si="33"/>
        <v>'H100' '0';</v>
      </c>
    </row>
    <row r="304" spans="1:38">
      <c r="A304" s="43" t="str">
        <f>VOCs!A101</f>
        <v>H101</v>
      </c>
      <c r="B304" s="43" t="str">
        <f>VOCs!B101</f>
        <v>1 heptanoyl-CoA_cyt + 1 H2O_cyt = 1 heptanoate_cyt + 1 CoA_cyt + 1 H+_cyt</v>
      </c>
      <c r="C304" s="43">
        <f>VOCs!C101</f>
        <v>0</v>
      </c>
      <c r="D304" s="43">
        <f>VOCs!D101</f>
        <v>0</v>
      </c>
      <c r="E304" s="43" t="str">
        <f>VOCs!E101</f>
        <v>Y</v>
      </c>
      <c r="G304" s="43" t="str">
        <f t="shared" si="34"/>
        <v>H101</v>
      </c>
      <c r="H304" s="43" t="str">
        <f t="shared" si="35"/>
        <v>1 heptanoyl-CoA_cyt + 1 H2O_cyt = 1 heptanoate_cyt + 1 CoA_cyt + 1 H+_cyt</v>
      </c>
      <c r="I304" s="43" t="s">
        <v>781</v>
      </c>
      <c r="J304" s="43" t="s">
        <v>782</v>
      </c>
      <c r="K304" s="43" t="str">
        <f t="shared" si="36"/>
        <v>-Inf</v>
      </c>
      <c r="L304" s="43" t="s">
        <v>783</v>
      </c>
      <c r="M304" s="43">
        <v>0</v>
      </c>
      <c r="N304" s="43">
        <v>1</v>
      </c>
      <c r="O304" s="43">
        <v>1</v>
      </c>
      <c r="P304" s="43">
        <v>1</v>
      </c>
      <c r="Q304" s="43">
        <v>1</v>
      </c>
      <c r="R304" s="43">
        <v>0.01</v>
      </c>
      <c r="Z304" s="43" t="e">
        <f>INDEX(Mets!$B$2:$O$565,MATCH(CONCATENATE($C304,"_EXT"),Mets!$B$2:$B$565,0),COLUMN()-25)</f>
        <v>#N/A</v>
      </c>
      <c r="AA304" s="43" t="e">
        <f>INDEX(Mets!$B$2:$O$565,MATCH(CONCATENATE($C304,"_EXT"),Mets!$B$2:$B$565,0),COLUMN()-21)</f>
        <v>#N/A</v>
      </c>
      <c r="AB304" s="43" t="e">
        <f>INDEX(Mets!$B$2:$O$565,MATCH(CONCATENATE($C304,"_EXT"),Mets!$B$2:$B$565,0),COLUMN()-21)</f>
        <v>#N/A</v>
      </c>
      <c r="AC304" s="43" t="e">
        <f>INDEX(Mets!$B$2:$O$565,MATCH(CONCATENATE($C304,"_EXT"),Mets!$B$2:$B$565,0),COLUMN()-21)</f>
        <v>#N/A</v>
      </c>
      <c r="AD304" s="43" t="e">
        <f>INDEX(Mets!$B$2:$O$565,MATCH(CONCATENATE($C304,"_EXT"),Mets!$B$2:$B$565,0),COLUMN()-21)</f>
        <v>#N/A</v>
      </c>
      <c r="AE304" s="43" t="e">
        <f>INDEX(Mets!$B$2:$O$565,MATCH(CONCATENATE($C304,"_EXT"),Mets!$B$2:$B$565,0),COLUMN()-21)</f>
        <v>#N/A</v>
      </c>
      <c r="AF304" s="43" t="e">
        <f>INDEX(Mets!$B$2:$O$565,MATCH(CONCATENATE($C304,"_EXT"),Mets!$B$2:$B$565,0),COLUMN()-21)</f>
        <v>#N/A</v>
      </c>
      <c r="AG304" s="43" t="e">
        <f>INDEX(Mets!$B$2:$O$565,MATCH(CONCATENATE($C304,"_EXT"),Mets!$B$2:$B$565,0),COLUMN()-21)</f>
        <v>#N/A</v>
      </c>
      <c r="AH304" s="43" t="e">
        <f>INDEX(Mets!$B$2:$O$565,MATCH(CONCATENATE($C304,"_EXT"),Mets!$B$2:$B$565,0),COLUMN()-21)</f>
        <v>#N/A</v>
      </c>
      <c r="AI304" s="43" t="e">
        <f>INDEX(Mets!$B$2:$O$565,MATCH(CONCATENATE($C304,"_EXT"),Mets!$B$2:$B$565,0),COLUMN()-21)</f>
        <v>#N/A</v>
      </c>
      <c r="AK304" s="43">
        <f t="shared" si="32"/>
        <v>0</v>
      </c>
      <c r="AL304" s="43" t="str">
        <f t="shared" si="33"/>
        <v>'H101' '0';</v>
      </c>
    </row>
    <row r="305" spans="1:38">
      <c r="A305" s="43" t="str">
        <f>VOCs!A102</f>
        <v>H102</v>
      </c>
      <c r="B305" s="43" t="str">
        <f>VOCs!B102</f>
        <v>1 octanoyl-CoA_cyt + 1 H2O_cyt = 1 octanoate_cyt + 1 CoA_cyt + 1 H+_cyt</v>
      </c>
      <c r="C305" s="43">
        <f>VOCs!C102</f>
        <v>0</v>
      </c>
      <c r="D305" s="43">
        <f>VOCs!D102</f>
        <v>0</v>
      </c>
      <c r="E305" s="43" t="str">
        <f>VOCs!E102</f>
        <v>Y</v>
      </c>
      <c r="G305" s="43" t="str">
        <f t="shared" si="34"/>
        <v>H102</v>
      </c>
      <c r="H305" s="43" t="str">
        <f t="shared" si="35"/>
        <v>1 octanoyl-CoA_cyt + 1 H2O_cyt = 1 octanoate_cyt + 1 CoA_cyt + 1 H+_cyt</v>
      </c>
      <c r="I305" s="43" t="s">
        <v>781</v>
      </c>
      <c r="J305" s="43" t="s">
        <v>782</v>
      </c>
      <c r="K305" s="43" t="str">
        <f t="shared" si="36"/>
        <v>-Inf</v>
      </c>
      <c r="L305" s="43" t="s">
        <v>783</v>
      </c>
      <c r="M305" s="43">
        <v>0</v>
      </c>
      <c r="N305" s="43">
        <v>1</v>
      </c>
      <c r="O305" s="43">
        <v>1</v>
      </c>
      <c r="P305" s="43">
        <v>1</v>
      </c>
      <c r="Q305" s="43">
        <v>1</v>
      </c>
      <c r="R305" s="43">
        <v>0.01</v>
      </c>
      <c r="Z305" s="43" t="e">
        <f>INDEX(Mets!$B$2:$O$565,MATCH(CONCATENATE($C305,"_EXT"),Mets!$B$2:$B$565,0),COLUMN()-25)</f>
        <v>#N/A</v>
      </c>
      <c r="AA305" s="43" t="e">
        <f>INDEX(Mets!$B$2:$O$565,MATCH(CONCATENATE($C305,"_EXT"),Mets!$B$2:$B$565,0),COLUMN()-21)</f>
        <v>#N/A</v>
      </c>
      <c r="AB305" s="43" t="e">
        <f>INDEX(Mets!$B$2:$O$565,MATCH(CONCATENATE($C305,"_EXT"),Mets!$B$2:$B$565,0),COLUMN()-21)</f>
        <v>#N/A</v>
      </c>
      <c r="AC305" s="43" t="e">
        <f>INDEX(Mets!$B$2:$O$565,MATCH(CONCATENATE($C305,"_EXT"),Mets!$B$2:$B$565,0),COLUMN()-21)</f>
        <v>#N/A</v>
      </c>
      <c r="AD305" s="43" t="e">
        <f>INDEX(Mets!$B$2:$O$565,MATCH(CONCATENATE($C305,"_EXT"),Mets!$B$2:$B$565,0),COLUMN()-21)</f>
        <v>#N/A</v>
      </c>
      <c r="AE305" s="43" t="e">
        <f>INDEX(Mets!$B$2:$O$565,MATCH(CONCATENATE($C305,"_EXT"),Mets!$B$2:$B$565,0),COLUMN()-21)</f>
        <v>#N/A</v>
      </c>
      <c r="AF305" s="43" t="e">
        <f>INDEX(Mets!$B$2:$O$565,MATCH(CONCATENATE($C305,"_EXT"),Mets!$B$2:$B$565,0),COLUMN()-21)</f>
        <v>#N/A</v>
      </c>
      <c r="AG305" s="43" t="e">
        <f>INDEX(Mets!$B$2:$O$565,MATCH(CONCATENATE($C305,"_EXT"),Mets!$B$2:$B$565,0),COLUMN()-21)</f>
        <v>#N/A</v>
      </c>
      <c r="AH305" s="43" t="e">
        <f>INDEX(Mets!$B$2:$O$565,MATCH(CONCATENATE($C305,"_EXT"),Mets!$B$2:$B$565,0),COLUMN()-21)</f>
        <v>#N/A</v>
      </c>
      <c r="AI305" s="43" t="e">
        <f>INDEX(Mets!$B$2:$O$565,MATCH(CONCATENATE($C305,"_EXT"),Mets!$B$2:$B$565,0),COLUMN()-21)</f>
        <v>#N/A</v>
      </c>
      <c r="AK305" s="43">
        <f t="shared" si="32"/>
        <v>0</v>
      </c>
      <c r="AL305" s="43" t="str">
        <f t="shared" si="33"/>
        <v>'H102' '0';</v>
      </c>
    </row>
    <row r="306" spans="1:38">
      <c r="A306" s="43" t="str">
        <f>VOCs!A103</f>
        <v>H103</v>
      </c>
      <c r="B306" s="43" t="str">
        <f>VOCs!B103</f>
        <v>1 nonanoyl-CoA_cyt + 1 H2O_cyt = 1 nonanoate_cyt + 1 CoA_cyt + 1 H+_cyt</v>
      </c>
      <c r="C306" s="43">
        <f>VOCs!C103</f>
        <v>0</v>
      </c>
      <c r="D306" s="43">
        <f>VOCs!D103</f>
        <v>0</v>
      </c>
      <c r="E306" s="43" t="str">
        <f>VOCs!E103</f>
        <v>Y</v>
      </c>
      <c r="G306" s="43" t="str">
        <f t="shared" si="34"/>
        <v>H103</v>
      </c>
      <c r="H306" s="43" t="str">
        <f t="shared" si="35"/>
        <v>1 nonanoyl-CoA_cyt + 1 H2O_cyt = 1 nonanoate_cyt + 1 CoA_cyt + 1 H+_cyt</v>
      </c>
      <c r="I306" s="43" t="s">
        <v>781</v>
      </c>
      <c r="J306" s="43" t="s">
        <v>782</v>
      </c>
      <c r="K306" s="43" t="str">
        <f t="shared" si="36"/>
        <v>-Inf</v>
      </c>
      <c r="L306" s="43" t="s">
        <v>783</v>
      </c>
      <c r="M306" s="43">
        <v>0</v>
      </c>
      <c r="N306" s="43">
        <v>1</v>
      </c>
      <c r="O306" s="43">
        <v>1</v>
      </c>
      <c r="P306" s="43">
        <v>1</v>
      </c>
      <c r="Q306" s="43">
        <v>1</v>
      </c>
      <c r="R306" s="43">
        <v>0.01</v>
      </c>
      <c r="Z306" s="43" t="e">
        <f>INDEX(Mets!$B$2:$O$565,MATCH(CONCATENATE($C306,"_EXT"),Mets!$B$2:$B$565,0),COLUMN()-25)</f>
        <v>#N/A</v>
      </c>
      <c r="AA306" s="43" t="e">
        <f>INDEX(Mets!$B$2:$O$565,MATCH(CONCATENATE($C306,"_EXT"),Mets!$B$2:$B$565,0),COLUMN()-21)</f>
        <v>#N/A</v>
      </c>
      <c r="AB306" s="43" t="e">
        <f>INDEX(Mets!$B$2:$O$565,MATCH(CONCATENATE($C306,"_EXT"),Mets!$B$2:$B$565,0),COLUMN()-21)</f>
        <v>#N/A</v>
      </c>
      <c r="AC306" s="43" t="e">
        <f>INDEX(Mets!$B$2:$O$565,MATCH(CONCATENATE($C306,"_EXT"),Mets!$B$2:$B$565,0),COLUMN()-21)</f>
        <v>#N/A</v>
      </c>
      <c r="AD306" s="43" t="e">
        <f>INDEX(Mets!$B$2:$O$565,MATCH(CONCATENATE($C306,"_EXT"),Mets!$B$2:$B$565,0),COLUMN()-21)</f>
        <v>#N/A</v>
      </c>
      <c r="AE306" s="43" t="e">
        <f>INDEX(Mets!$B$2:$O$565,MATCH(CONCATENATE($C306,"_EXT"),Mets!$B$2:$B$565,0),COLUMN()-21)</f>
        <v>#N/A</v>
      </c>
      <c r="AF306" s="43" t="e">
        <f>INDEX(Mets!$B$2:$O$565,MATCH(CONCATENATE($C306,"_EXT"),Mets!$B$2:$B$565,0),COLUMN()-21)</f>
        <v>#N/A</v>
      </c>
      <c r="AG306" s="43" t="e">
        <f>INDEX(Mets!$B$2:$O$565,MATCH(CONCATENATE($C306,"_EXT"),Mets!$B$2:$B$565,0),COLUMN()-21)</f>
        <v>#N/A</v>
      </c>
      <c r="AH306" s="43" t="e">
        <f>INDEX(Mets!$B$2:$O$565,MATCH(CONCATENATE($C306,"_EXT"),Mets!$B$2:$B$565,0),COLUMN()-21)</f>
        <v>#N/A</v>
      </c>
      <c r="AI306" s="43" t="e">
        <f>INDEX(Mets!$B$2:$O$565,MATCH(CONCATENATE($C306,"_EXT"),Mets!$B$2:$B$565,0),COLUMN()-21)</f>
        <v>#N/A</v>
      </c>
      <c r="AK306" s="43">
        <f t="shared" si="32"/>
        <v>0</v>
      </c>
      <c r="AL306" s="43" t="str">
        <f t="shared" si="33"/>
        <v>'H103' '0';</v>
      </c>
    </row>
    <row r="307" spans="1:38">
      <c r="A307" s="43" t="str">
        <f>VOCs!A104</f>
        <v>H104</v>
      </c>
      <c r="B307" s="43" t="str">
        <f>VOCs!B104</f>
        <v>1 decanoyl-CoA_cyt + 1 H2O_cyt = 1 decanoate_cyt + 1 CoA_cyt + 1 H+_cyt</v>
      </c>
      <c r="C307" s="43">
        <f>VOCs!C104</f>
        <v>0</v>
      </c>
      <c r="D307" s="43">
        <f>VOCs!D104</f>
        <v>0</v>
      </c>
      <c r="E307" s="43" t="str">
        <f>VOCs!E104</f>
        <v>Y</v>
      </c>
      <c r="G307" s="43" t="str">
        <f t="shared" si="34"/>
        <v>H104</v>
      </c>
      <c r="H307" s="43" t="str">
        <f t="shared" si="35"/>
        <v>1 decanoyl-CoA_cyt + 1 H2O_cyt = 1 decanoate_cyt + 1 CoA_cyt + 1 H+_cyt</v>
      </c>
      <c r="I307" s="43" t="s">
        <v>781</v>
      </c>
      <c r="J307" s="43" t="s">
        <v>782</v>
      </c>
      <c r="K307" s="43" t="str">
        <f t="shared" si="36"/>
        <v>-Inf</v>
      </c>
      <c r="L307" s="43" t="s">
        <v>783</v>
      </c>
      <c r="M307" s="43">
        <v>0</v>
      </c>
      <c r="N307" s="43">
        <v>1</v>
      </c>
      <c r="O307" s="43">
        <v>1</v>
      </c>
      <c r="P307" s="43">
        <v>1</v>
      </c>
      <c r="Q307" s="43">
        <v>1</v>
      </c>
      <c r="R307" s="43">
        <v>0.01</v>
      </c>
      <c r="Z307" s="43" t="e">
        <f>INDEX(Mets!$B$2:$O$565,MATCH(CONCATENATE($C307,"_EXT"),Mets!$B$2:$B$565,0),COLUMN()-25)</f>
        <v>#N/A</v>
      </c>
      <c r="AA307" s="43" t="e">
        <f>INDEX(Mets!$B$2:$O$565,MATCH(CONCATENATE($C307,"_EXT"),Mets!$B$2:$B$565,0),COLUMN()-21)</f>
        <v>#N/A</v>
      </c>
      <c r="AB307" s="43" t="e">
        <f>INDEX(Mets!$B$2:$O$565,MATCH(CONCATENATE($C307,"_EXT"),Mets!$B$2:$B$565,0),COLUMN()-21)</f>
        <v>#N/A</v>
      </c>
      <c r="AC307" s="43" t="e">
        <f>INDEX(Mets!$B$2:$O$565,MATCH(CONCATENATE($C307,"_EXT"),Mets!$B$2:$B$565,0),COLUMN()-21)</f>
        <v>#N/A</v>
      </c>
      <c r="AD307" s="43" t="e">
        <f>INDEX(Mets!$B$2:$O$565,MATCH(CONCATENATE($C307,"_EXT"),Mets!$B$2:$B$565,0),COLUMN()-21)</f>
        <v>#N/A</v>
      </c>
      <c r="AE307" s="43" t="e">
        <f>INDEX(Mets!$B$2:$O$565,MATCH(CONCATENATE($C307,"_EXT"),Mets!$B$2:$B$565,0),COLUMN()-21)</f>
        <v>#N/A</v>
      </c>
      <c r="AF307" s="43" t="e">
        <f>INDEX(Mets!$B$2:$O$565,MATCH(CONCATENATE($C307,"_EXT"),Mets!$B$2:$B$565,0),COLUMN()-21)</f>
        <v>#N/A</v>
      </c>
      <c r="AG307" s="43" t="e">
        <f>INDEX(Mets!$B$2:$O$565,MATCH(CONCATENATE($C307,"_EXT"),Mets!$B$2:$B$565,0),COLUMN()-21)</f>
        <v>#N/A</v>
      </c>
      <c r="AH307" s="43" t="e">
        <f>INDEX(Mets!$B$2:$O$565,MATCH(CONCATENATE($C307,"_EXT"),Mets!$B$2:$B$565,0),COLUMN()-21)</f>
        <v>#N/A</v>
      </c>
      <c r="AI307" s="43" t="e">
        <f>INDEX(Mets!$B$2:$O$565,MATCH(CONCATENATE($C307,"_EXT"),Mets!$B$2:$B$565,0),COLUMN()-21)</f>
        <v>#N/A</v>
      </c>
      <c r="AK307" s="43">
        <f t="shared" si="32"/>
        <v>0</v>
      </c>
      <c r="AL307" s="43" t="str">
        <f t="shared" si="33"/>
        <v>'H104' '0';</v>
      </c>
    </row>
    <row r="308" spans="1:38">
      <c r="A308" s="43" t="str">
        <f>VOCs!A105</f>
        <v>H105</v>
      </c>
      <c r="B308" s="43" t="str">
        <f>VOCs!B105</f>
        <v>1 undecanoyl-CoA_cyt + 1 H2O_cyt = 1 undecanoate_cyt + 1 CoA_cyt + 1 H+_cyt</v>
      </c>
      <c r="C308" s="43">
        <f>VOCs!C105</f>
        <v>0</v>
      </c>
      <c r="D308" s="43">
        <f>VOCs!D105</f>
        <v>0</v>
      </c>
      <c r="E308" s="43" t="str">
        <f>VOCs!E105</f>
        <v>Y</v>
      </c>
      <c r="G308" s="43" t="str">
        <f t="shared" si="34"/>
        <v>H105</v>
      </c>
      <c r="H308" s="43" t="str">
        <f t="shared" si="35"/>
        <v>1 undecanoyl-CoA_cyt + 1 H2O_cyt = 1 undecanoate_cyt + 1 CoA_cyt + 1 H+_cyt</v>
      </c>
      <c r="I308" s="43" t="s">
        <v>781</v>
      </c>
      <c r="J308" s="43" t="s">
        <v>782</v>
      </c>
      <c r="K308" s="43" t="str">
        <f t="shared" si="36"/>
        <v>-Inf</v>
      </c>
      <c r="L308" s="43" t="s">
        <v>783</v>
      </c>
      <c r="M308" s="43">
        <v>0</v>
      </c>
      <c r="N308" s="43">
        <v>1</v>
      </c>
      <c r="O308" s="43">
        <v>1</v>
      </c>
      <c r="P308" s="43">
        <v>1</v>
      </c>
      <c r="Q308" s="43">
        <v>1</v>
      </c>
      <c r="R308" s="43">
        <v>0.01</v>
      </c>
      <c r="Z308" s="43" t="e">
        <f>INDEX(Mets!$B$2:$O$565,MATCH(CONCATENATE($C308,"_EXT"),Mets!$B$2:$B$565,0),COLUMN()-25)</f>
        <v>#N/A</v>
      </c>
      <c r="AA308" s="43" t="e">
        <f>INDEX(Mets!$B$2:$O$565,MATCH(CONCATENATE($C308,"_EXT"),Mets!$B$2:$B$565,0),COLUMN()-21)</f>
        <v>#N/A</v>
      </c>
      <c r="AB308" s="43" t="e">
        <f>INDEX(Mets!$B$2:$O$565,MATCH(CONCATENATE($C308,"_EXT"),Mets!$B$2:$B$565,0),COLUMN()-21)</f>
        <v>#N/A</v>
      </c>
      <c r="AC308" s="43" t="e">
        <f>INDEX(Mets!$B$2:$O$565,MATCH(CONCATENATE($C308,"_EXT"),Mets!$B$2:$B$565,0),COLUMN()-21)</f>
        <v>#N/A</v>
      </c>
      <c r="AD308" s="43" t="e">
        <f>INDEX(Mets!$B$2:$O$565,MATCH(CONCATENATE($C308,"_EXT"),Mets!$B$2:$B$565,0),COLUMN()-21)</f>
        <v>#N/A</v>
      </c>
      <c r="AE308" s="43" t="e">
        <f>INDEX(Mets!$B$2:$O$565,MATCH(CONCATENATE($C308,"_EXT"),Mets!$B$2:$B$565,0),COLUMN()-21)</f>
        <v>#N/A</v>
      </c>
      <c r="AF308" s="43" t="e">
        <f>INDEX(Mets!$B$2:$O$565,MATCH(CONCATENATE($C308,"_EXT"),Mets!$B$2:$B$565,0),COLUMN()-21)</f>
        <v>#N/A</v>
      </c>
      <c r="AG308" s="43" t="e">
        <f>INDEX(Mets!$B$2:$O$565,MATCH(CONCATENATE($C308,"_EXT"),Mets!$B$2:$B$565,0),COLUMN()-21)</f>
        <v>#N/A</v>
      </c>
      <c r="AH308" s="43" t="e">
        <f>INDEX(Mets!$B$2:$O$565,MATCH(CONCATENATE($C308,"_EXT"),Mets!$B$2:$B$565,0),COLUMN()-21)</f>
        <v>#N/A</v>
      </c>
      <c r="AI308" s="43" t="e">
        <f>INDEX(Mets!$B$2:$O$565,MATCH(CONCATENATE($C308,"_EXT"),Mets!$B$2:$B$565,0),COLUMN()-21)</f>
        <v>#N/A</v>
      </c>
      <c r="AK308" s="43">
        <f t="shared" si="32"/>
        <v>0</v>
      </c>
      <c r="AL308" s="43" t="str">
        <f t="shared" si="33"/>
        <v>'H105' '0';</v>
      </c>
    </row>
    <row r="309" spans="1:38">
      <c r="A309" s="43" t="str">
        <f>VOCs!A106</f>
        <v>H106</v>
      </c>
      <c r="B309" s="43" t="str">
        <f>VOCs!B106</f>
        <v>1 dodecanoyl-CoA_cyt + 1 H2O_cyt = 1 dodecanoate_cyt + 1 CoA_cyt + 1 H+_cyt</v>
      </c>
      <c r="C309" s="43">
        <f>VOCs!C106</f>
        <v>0</v>
      </c>
      <c r="D309" s="43">
        <f>VOCs!D106</f>
        <v>0</v>
      </c>
      <c r="E309" s="43" t="str">
        <f>VOCs!E106</f>
        <v>Y</v>
      </c>
      <c r="G309" s="43" t="str">
        <f t="shared" si="34"/>
        <v>H106</v>
      </c>
      <c r="H309" s="43" t="str">
        <f t="shared" si="35"/>
        <v>1 dodecanoyl-CoA_cyt + 1 H2O_cyt = 1 dodecanoate_cyt + 1 CoA_cyt + 1 H+_cyt</v>
      </c>
      <c r="I309" s="43" t="s">
        <v>781</v>
      </c>
      <c r="J309" s="43" t="s">
        <v>782</v>
      </c>
      <c r="K309" s="43" t="str">
        <f t="shared" si="36"/>
        <v>-Inf</v>
      </c>
      <c r="L309" s="43" t="s">
        <v>783</v>
      </c>
      <c r="M309" s="43">
        <v>0</v>
      </c>
      <c r="N309" s="43">
        <v>1</v>
      </c>
      <c r="O309" s="43">
        <v>1</v>
      </c>
      <c r="P309" s="43">
        <v>1</v>
      </c>
      <c r="Q309" s="43">
        <v>1</v>
      </c>
      <c r="R309" s="43">
        <v>0.01</v>
      </c>
      <c r="Z309" s="43" t="e">
        <f>INDEX(Mets!$B$2:$O$565,MATCH(CONCATENATE($C309,"_EXT"),Mets!$B$2:$B$565,0),COLUMN()-25)</f>
        <v>#N/A</v>
      </c>
      <c r="AA309" s="43" t="e">
        <f>INDEX(Mets!$B$2:$O$565,MATCH(CONCATENATE($C309,"_EXT"),Mets!$B$2:$B$565,0),COLUMN()-21)</f>
        <v>#N/A</v>
      </c>
      <c r="AB309" s="43" t="e">
        <f>INDEX(Mets!$B$2:$O$565,MATCH(CONCATENATE($C309,"_EXT"),Mets!$B$2:$B$565,0),COLUMN()-21)</f>
        <v>#N/A</v>
      </c>
      <c r="AC309" s="43" t="e">
        <f>INDEX(Mets!$B$2:$O$565,MATCH(CONCATENATE($C309,"_EXT"),Mets!$B$2:$B$565,0),COLUMN()-21)</f>
        <v>#N/A</v>
      </c>
      <c r="AD309" s="43" t="e">
        <f>INDEX(Mets!$B$2:$O$565,MATCH(CONCATENATE($C309,"_EXT"),Mets!$B$2:$B$565,0),COLUMN()-21)</f>
        <v>#N/A</v>
      </c>
      <c r="AE309" s="43" t="e">
        <f>INDEX(Mets!$B$2:$O$565,MATCH(CONCATENATE($C309,"_EXT"),Mets!$B$2:$B$565,0),COLUMN()-21)</f>
        <v>#N/A</v>
      </c>
      <c r="AF309" s="43" t="e">
        <f>INDEX(Mets!$B$2:$O$565,MATCH(CONCATENATE($C309,"_EXT"),Mets!$B$2:$B$565,0),COLUMN()-21)</f>
        <v>#N/A</v>
      </c>
      <c r="AG309" s="43" t="e">
        <f>INDEX(Mets!$B$2:$O$565,MATCH(CONCATENATE($C309,"_EXT"),Mets!$B$2:$B$565,0),COLUMN()-21)</f>
        <v>#N/A</v>
      </c>
      <c r="AH309" s="43" t="e">
        <f>INDEX(Mets!$B$2:$O$565,MATCH(CONCATENATE($C309,"_EXT"),Mets!$B$2:$B$565,0),COLUMN()-21)</f>
        <v>#N/A</v>
      </c>
      <c r="AI309" s="43" t="e">
        <f>INDEX(Mets!$B$2:$O$565,MATCH(CONCATENATE($C309,"_EXT"),Mets!$B$2:$B$565,0),COLUMN()-21)</f>
        <v>#N/A</v>
      </c>
      <c r="AK309" s="43">
        <f t="shared" si="32"/>
        <v>0</v>
      </c>
      <c r="AL309" s="43" t="str">
        <f t="shared" si="33"/>
        <v>'H106' '0';</v>
      </c>
    </row>
    <row r="310" spans="1:38">
      <c r="A310" s="43" t="str">
        <f>VOCs!A107</f>
        <v>H107</v>
      </c>
      <c r="B310" s="43" t="str">
        <f>VOCs!B107</f>
        <v>1 tridecanoyl-CoA_cyt + 1 H2O_cyt = 1 tridecanoate_cyt + 1 CoA_cyt + 1 H+_cyt</v>
      </c>
      <c r="C310" s="43">
        <f>VOCs!C107</f>
        <v>0</v>
      </c>
      <c r="D310" s="43">
        <f>VOCs!D107</f>
        <v>0</v>
      </c>
      <c r="E310" s="43" t="str">
        <f>VOCs!E107</f>
        <v>Y</v>
      </c>
      <c r="G310" s="43" t="str">
        <f t="shared" si="34"/>
        <v>H107</v>
      </c>
      <c r="H310" s="43" t="str">
        <f t="shared" si="35"/>
        <v>1 tridecanoyl-CoA_cyt + 1 H2O_cyt = 1 tridecanoate_cyt + 1 CoA_cyt + 1 H+_cyt</v>
      </c>
      <c r="I310" s="43" t="s">
        <v>781</v>
      </c>
      <c r="J310" s="43" t="s">
        <v>782</v>
      </c>
      <c r="K310" s="43" t="str">
        <f t="shared" si="36"/>
        <v>-Inf</v>
      </c>
      <c r="L310" s="43" t="s">
        <v>783</v>
      </c>
      <c r="M310" s="43">
        <v>0</v>
      </c>
      <c r="N310" s="43">
        <v>1</v>
      </c>
      <c r="O310" s="43">
        <v>1</v>
      </c>
      <c r="P310" s="43">
        <v>1</v>
      </c>
      <c r="Q310" s="43">
        <v>1</v>
      </c>
      <c r="R310" s="43">
        <v>0.01</v>
      </c>
      <c r="Z310" s="43" t="e">
        <f>INDEX(Mets!$B$2:$O$565,MATCH(CONCATENATE($C310,"_EXT"),Mets!$B$2:$B$565,0),COLUMN()-25)</f>
        <v>#N/A</v>
      </c>
      <c r="AA310" s="43" t="e">
        <f>INDEX(Mets!$B$2:$O$565,MATCH(CONCATENATE($C310,"_EXT"),Mets!$B$2:$B$565,0),COLUMN()-21)</f>
        <v>#N/A</v>
      </c>
      <c r="AB310" s="43" t="e">
        <f>INDEX(Mets!$B$2:$O$565,MATCH(CONCATENATE($C310,"_EXT"),Mets!$B$2:$B$565,0),COLUMN()-21)</f>
        <v>#N/A</v>
      </c>
      <c r="AC310" s="43" t="e">
        <f>INDEX(Mets!$B$2:$O$565,MATCH(CONCATENATE($C310,"_EXT"),Mets!$B$2:$B$565,0),COLUMN()-21)</f>
        <v>#N/A</v>
      </c>
      <c r="AD310" s="43" t="e">
        <f>INDEX(Mets!$B$2:$O$565,MATCH(CONCATENATE($C310,"_EXT"),Mets!$B$2:$B$565,0),COLUMN()-21)</f>
        <v>#N/A</v>
      </c>
      <c r="AE310" s="43" t="e">
        <f>INDEX(Mets!$B$2:$O$565,MATCH(CONCATENATE($C310,"_EXT"),Mets!$B$2:$B$565,0),COLUMN()-21)</f>
        <v>#N/A</v>
      </c>
      <c r="AF310" s="43" t="e">
        <f>INDEX(Mets!$B$2:$O$565,MATCH(CONCATENATE($C310,"_EXT"),Mets!$B$2:$B$565,0),COLUMN()-21)</f>
        <v>#N/A</v>
      </c>
      <c r="AG310" s="43" t="e">
        <f>INDEX(Mets!$B$2:$O$565,MATCH(CONCATENATE($C310,"_EXT"),Mets!$B$2:$B$565,0),COLUMN()-21)</f>
        <v>#N/A</v>
      </c>
      <c r="AH310" s="43" t="e">
        <f>INDEX(Mets!$B$2:$O$565,MATCH(CONCATENATE($C310,"_EXT"),Mets!$B$2:$B$565,0),COLUMN()-21)</f>
        <v>#N/A</v>
      </c>
      <c r="AI310" s="43" t="e">
        <f>INDEX(Mets!$B$2:$O$565,MATCH(CONCATENATE($C310,"_EXT"),Mets!$B$2:$B$565,0),COLUMN()-21)</f>
        <v>#N/A</v>
      </c>
      <c r="AK310" s="43">
        <f t="shared" si="32"/>
        <v>0</v>
      </c>
      <c r="AL310" s="43" t="str">
        <f t="shared" si="33"/>
        <v>'H107' '0';</v>
      </c>
    </row>
    <row r="311" spans="1:38">
      <c r="A311" s="43" t="str">
        <f>VOCs!A108</f>
        <v>H108</v>
      </c>
      <c r="B311" s="43" t="str">
        <f>VOCs!B108</f>
        <v>1 tetradecanoyl-CoA_cyt + 1 H2O_cyt = 1 tetradecanoate_cyt + 1 CoA_cyt + 1 H+_cyt</v>
      </c>
      <c r="C311" s="43">
        <f>VOCs!C108</f>
        <v>0</v>
      </c>
      <c r="D311" s="43">
        <f>VOCs!D108</f>
        <v>0</v>
      </c>
      <c r="E311" s="43" t="str">
        <f>VOCs!E108</f>
        <v>Y</v>
      </c>
      <c r="G311" s="43" t="str">
        <f t="shared" si="34"/>
        <v>H108</v>
      </c>
      <c r="H311" s="43" t="str">
        <f t="shared" si="35"/>
        <v>1 tetradecanoyl-CoA_cyt + 1 H2O_cyt = 1 tetradecanoate_cyt + 1 CoA_cyt + 1 H+_cyt</v>
      </c>
      <c r="I311" s="43" t="s">
        <v>781</v>
      </c>
      <c r="J311" s="43" t="s">
        <v>782</v>
      </c>
      <c r="K311" s="43" t="str">
        <f t="shared" si="36"/>
        <v>-Inf</v>
      </c>
      <c r="L311" s="43" t="s">
        <v>783</v>
      </c>
      <c r="M311" s="43">
        <v>0</v>
      </c>
      <c r="N311" s="43">
        <v>1</v>
      </c>
      <c r="O311" s="43">
        <v>1</v>
      </c>
      <c r="P311" s="43">
        <v>1</v>
      </c>
      <c r="Q311" s="43">
        <v>1</v>
      </c>
      <c r="R311" s="43">
        <v>0.01</v>
      </c>
      <c r="Z311" s="43" t="e">
        <f>INDEX(Mets!$B$2:$O$565,MATCH(CONCATENATE($C311,"_EXT"),Mets!$B$2:$B$565,0),COLUMN()-25)</f>
        <v>#N/A</v>
      </c>
      <c r="AA311" s="43" t="e">
        <f>INDEX(Mets!$B$2:$O$565,MATCH(CONCATENATE($C311,"_EXT"),Mets!$B$2:$B$565,0),COLUMN()-21)</f>
        <v>#N/A</v>
      </c>
      <c r="AB311" s="43" t="e">
        <f>INDEX(Mets!$B$2:$O$565,MATCH(CONCATENATE($C311,"_EXT"),Mets!$B$2:$B$565,0),COLUMN()-21)</f>
        <v>#N/A</v>
      </c>
      <c r="AC311" s="43" t="e">
        <f>INDEX(Mets!$B$2:$O$565,MATCH(CONCATENATE($C311,"_EXT"),Mets!$B$2:$B$565,0),COLUMN()-21)</f>
        <v>#N/A</v>
      </c>
      <c r="AD311" s="43" t="e">
        <f>INDEX(Mets!$B$2:$O$565,MATCH(CONCATENATE($C311,"_EXT"),Mets!$B$2:$B$565,0),COLUMN()-21)</f>
        <v>#N/A</v>
      </c>
      <c r="AE311" s="43" t="e">
        <f>INDEX(Mets!$B$2:$O$565,MATCH(CONCATENATE($C311,"_EXT"),Mets!$B$2:$B$565,0),COLUMN()-21)</f>
        <v>#N/A</v>
      </c>
      <c r="AF311" s="43" t="e">
        <f>INDEX(Mets!$B$2:$O$565,MATCH(CONCATENATE($C311,"_EXT"),Mets!$B$2:$B$565,0),COLUMN()-21)</f>
        <v>#N/A</v>
      </c>
      <c r="AG311" s="43" t="e">
        <f>INDEX(Mets!$B$2:$O$565,MATCH(CONCATENATE($C311,"_EXT"),Mets!$B$2:$B$565,0),COLUMN()-21)</f>
        <v>#N/A</v>
      </c>
      <c r="AH311" s="43" t="e">
        <f>INDEX(Mets!$B$2:$O$565,MATCH(CONCATENATE($C311,"_EXT"),Mets!$B$2:$B$565,0),COLUMN()-21)</f>
        <v>#N/A</v>
      </c>
      <c r="AI311" s="43" t="e">
        <f>INDEX(Mets!$B$2:$O$565,MATCH(CONCATENATE($C311,"_EXT"),Mets!$B$2:$B$565,0),COLUMN()-21)</f>
        <v>#N/A</v>
      </c>
      <c r="AK311" s="43">
        <f t="shared" si="32"/>
        <v>0</v>
      </c>
      <c r="AL311" s="43" t="str">
        <f t="shared" si="33"/>
        <v>'H108' '0';</v>
      </c>
    </row>
    <row r="312" spans="1:38">
      <c r="A312" s="43" t="str">
        <f>VOCs!A109</f>
        <v>H109</v>
      </c>
      <c r="B312" s="43" t="str">
        <f>VOCs!B109</f>
        <v>1 pentadecanoyl-CoA_cyt + 1 H2O_cyt = 1 pentadecanoate_cyt + 1 CoA_cyt + 1 H+_cyt</v>
      </c>
      <c r="C312" s="43">
        <f>VOCs!C109</f>
        <v>0</v>
      </c>
      <c r="D312" s="43">
        <f>VOCs!D109</f>
        <v>0</v>
      </c>
      <c r="E312" s="43" t="str">
        <f>VOCs!E109</f>
        <v>Y</v>
      </c>
      <c r="G312" s="43" t="str">
        <f t="shared" si="34"/>
        <v>H109</v>
      </c>
      <c r="H312" s="43" t="str">
        <f t="shared" si="35"/>
        <v>1 pentadecanoyl-CoA_cyt + 1 H2O_cyt = 1 pentadecanoate_cyt + 1 CoA_cyt + 1 H+_cyt</v>
      </c>
      <c r="I312" s="43" t="s">
        <v>781</v>
      </c>
      <c r="J312" s="43" t="s">
        <v>782</v>
      </c>
      <c r="K312" s="43" t="str">
        <f t="shared" si="36"/>
        <v>-Inf</v>
      </c>
      <c r="L312" s="43" t="s">
        <v>783</v>
      </c>
      <c r="M312" s="43">
        <v>0</v>
      </c>
      <c r="N312" s="43">
        <v>1</v>
      </c>
      <c r="O312" s="43">
        <v>1</v>
      </c>
      <c r="P312" s="43">
        <v>1</v>
      </c>
      <c r="Q312" s="43">
        <v>1</v>
      </c>
      <c r="R312" s="43">
        <v>0.01</v>
      </c>
      <c r="Z312" s="43" t="e">
        <f>INDEX(Mets!$B$2:$O$565,MATCH(CONCATENATE($C312,"_EXT"),Mets!$B$2:$B$565,0),COLUMN()-25)</f>
        <v>#N/A</v>
      </c>
      <c r="AA312" s="43" t="e">
        <f>INDEX(Mets!$B$2:$O$565,MATCH(CONCATENATE($C312,"_EXT"),Mets!$B$2:$B$565,0),COLUMN()-21)</f>
        <v>#N/A</v>
      </c>
      <c r="AB312" s="43" t="e">
        <f>INDEX(Mets!$B$2:$O$565,MATCH(CONCATENATE($C312,"_EXT"),Mets!$B$2:$B$565,0),COLUMN()-21)</f>
        <v>#N/A</v>
      </c>
      <c r="AC312" s="43" t="e">
        <f>INDEX(Mets!$B$2:$O$565,MATCH(CONCATENATE($C312,"_EXT"),Mets!$B$2:$B$565,0),COLUMN()-21)</f>
        <v>#N/A</v>
      </c>
      <c r="AD312" s="43" t="e">
        <f>INDEX(Mets!$B$2:$O$565,MATCH(CONCATENATE($C312,"_EXT"),Mets!$B$2:$B$565,0),COLUMN()-21)</f>
        <v>#N/A</v>
      </c>
      <c r="AE312" s="43" t="e">
        <f>INDEX(Mets!$B$2:$O$565,MATCH(CONCATENATE($C312,"_EXT"),Mets!$B$2:$B$565,0),COLUMN()-21)</f>
        <v>#N/A</v>
      </c>
      <c r="AF312" s="43" t="e">
        <f>INDEX(Mets!$B$2:$O$565,MATCH(CONCATENATE($C312,"_EXT"),Mets!$B$2:$B$565,0),COLUMN()-21)</f>
        <v>#N/A</v>
      </c>
      <c r="AG312" s="43" t="e">
        <f>INDEX(Mets!$B$2:$O$565,MATCH(CONCATENATE($C312,"_EXT"),Mets!$B$2:$B$565,0),COLUMN()-21)</f>
        <v>#N/A</v>
      </c>
      <c r="AH312" s="43" t="e">
        <f>INDEX(Mets!$B$2:$O$565,MATCH(CONCATENATE($C312,"_EXT"),Mets!$B$2:$B$565,0),COLUMN()-21)</f>
        <v>#N/A</v>
      </c>
      <c r="AI312" s="43" t="e">
        <f>INDEX(Mets!$B$2:$O$565,MATCH(CONCATENATE($C312,"_EXT"),Mets!$B$2:$B$565,0),COLUMN()-21)</f>
        <v>#N/A</v>
      </c>
      <c r="AK312" s="43">
        <f t="shared" si="32"/>
        <v>0</v>
      </c>
      <c r="AL312" s="43" t="str">
        <f t="shared" si="33"/>
        <v>'H109' '0';</v>
      </c>
    </row>
    <row r="313" spans="1:38">
      <c r="A313" s="43" t="str">
        <f>VOCs!A110</f>
        <v>H110</v>
      </c>
      <c r="B313" s="43" t="str">
        <f>VOCs!B110</f>
        <v>1 hexadecanoyl-CoA_cyt + 1 H2O_cyt = 1 hexadecanoate_cyt + 1 CoA_cyt + 1 H+_cyt</v>
      </c>
      <c r="C313" s="43">
        <f>VOCs!C110</f>
        <v>0</v>
      </c>
      <c r="D313" s="43">
        <f>VOCs!D110</f>
        <v>0</v>
      </c>
      <c r="E313" s="43" t="str">
        <f>VOCs!E110</f>
        <v>Y</v>
      </c>
      <c r="G313" s="43" t="str">
        <f t="shared" si="34"/>
        <v>H110</v>
      </c>
      <c r="H313" s="43" t="str">
        <f t="shared" si="35"/>
        <v>1 hexadecanoyl-CoA_cyt + 1 H2O_cyt = 1 hexadecanoate_cyt + 1 CoA_cyt + 1 H+_cyt</v>
      </c>
      <c r="I313" s="43" t="s">
        <v>781</v>
      </c>
      <c r="J313" s="43" t="s">
        <v>782</v>
      </c>
      <c r="K313" s="43" t="str">
        <f t="shared" si="36"/>
        <v>-Inf</v>
      </c>
      <c r="L313" s="43" t="s">
        <v>783</v>
      </c>
      <c r="M313" s="43">
        <v>0</v>
      </c>
      <c r="N313" s="43">
        <v>1</v>
      </c>
      <c r="O313" s="43">
        <v>1</v>
      </c>
      <c r="P313" s="43">
        <v>1</v>
      </c>
      <c r="Q313" s="43">
        <v>1</v>
      </c>
      <c r="R313" s="43">
        <v>0.01</v>
      </c>
      <c r="Z313" s="43" t="e">
        <f>INDEX(Mets!$B$2:$O$565,MATCH(CONCATENATE($C313,"_EXT"),Mets!$B$2:$B$565,0),COLUMN()-25)</f>
        <v>#N/A</v>
      </c>
      <c r="AA313" s="43" t="e">
        <f>INDEX(Mets!$B$2:$O$565,MATCH(CONCATENATE($C313,"_EXT"),Mets!$B$2:$B$565,0),COLUMN()-21)</f>
        <v>#N/A</v>
      </c>
      <c r="AB313" s="43" t="e">
        <f>INDEX(Mets!$B$2:$O$565,MATCH(CONCATENATE($C313,"_EXT"),Mets!$B$2:$B$565,0),COLUMN()-21)</f>
        <v>#N/A</v>
      </c>
      <c r="AC313" s="43" t="e">
        <f>INDEX(Mets!$B$2:$O$565,MATCH(CONCATENATE($C313,"_EXT"),Mets!$B$2:$B$565,0),COLUMN()-21)</f>
        <v>#N/A</v>
      </c>
      <c r="AD313" s="43" t="e">
        <f>INDEX(Mets!$B$2:$O$565,MATCH(CONCATENATE($C313,"_EXT"),Mets!$B$2:$B$565,0),COLUMN()-21)</f>
        <v>#N/A</v>
      </c>
      <c r="AE313" s="43" t="e">
        <f>INDEX(Mets!$B$2:$O$565,MATCH(CONCATENATE($C313,"_EXT"),Mets!$B$2:$B$565,0),COLUMN()-21)</f>
        <v>#N/A</v>
      </c>
      <c r="AF313" s="43" t="e">
        <f>INDEX(Mets!$B$2:$O$565,MATCH(CONCATENATE($C313,"_EXT"),Mets!$B$2:$B$565,0),COLUMN()-21)</f>
        <v>#N/A</v>
      </c>
      <c r="AG313" s="43" t="e">
        <f>INDEX(Mets!$B$2:$O$565,MATCH(CONCATENATE($C313,"_EXT"),Mets!$B$2:$B$565,0),COLUMN()-21)</f>
        <v>#N/A</v>
      </c>
      <c r="AH313" s="43" t="e">
        <f>INDEX(Mets!$B$2:$O$565,MATCH(CONCATENATE($C313,"_EXT"),Mets!$B$2:$B$565,0),COLUMN()-21)</f>
        <v>#N/A</v>
      </c>
      <c r="AI313" s="43" t="e">
        <f>INDEX(Mets!$B$2:$O$565,MATCH(CONCATENATE($C313,"_EXT"),Mets!$B$2:$B$565,0),COLUMN()-21)</f>
        <v>#N/A</v>
      </c>
      <c r="AK313" s="43">
        <f t="shared" si="32"/>
        <v>0</v>
      </c>
      <c r="AL313" s="43" t="str">
        <f t="shared" si="33"/>
        <v>'H110' '0';</v>
      </c>
    </row>
    <row r="314" spans="1:38">
      <c r="A314" s="43" t="str">
        <f>VOCs!A111</f>
        <v>H111</v>
      </c>
      <c r="B314" s="43" t="str">
        <f>VOCs!B111</f>
        <v>1 heptadecanoyl-CoA_cyt + 1 H2O_cyt = 1 heptadecanoate_cyt + 1 CoA_cyt + 1 H+_cyt</v>
      </c>
      <c r="C314" s="43">
        <f>VOCs!C111</f>
        <v>0</v>
      </c>
      <c r="D314" s="43">
        <f>VOCs!D111</f>
        <v>0</v>
      </c>
      <c r="E314" s="43" t="str">
        <f>VOCs!E111</f>
        <v>Y</v>
      </c>
      <c r="G314" s="43" t="str">
        <f t="shared" si="34"/>
        <v>H111</v>
      </c>
      <c r="H314" s="43" t="str">
        <f t="shared" si="35"/>
        <v>1 heptadecanoyl-CoA_cyt + 1 H2O_cyt = 1 heptadecanoate_cyt + 1 CoA_cyt + 1 H+_cyt</v>
      </c>
      <c r="I314" s="43" t="s">
        <v>781</v>
      </c>
      <c r="J314" s="43" t="s">
        <v>782</v>
      </c>
      <c r="K314" s="43" t="str">
        <f t="shared" si="36"/>
        <v>-Inf</v>
      </c>
      <c r="L314" s="43" t="s">
        <v>783</v>
      </c>
      <c r="M314" s="43">
        <v>0</v>
      </c>
      <c r="N314" s="43">
        <v>1</v>
      </c>
      <c r="O314" s="43">
        <v>1</v>
      </c>
      <c r="P314" s="43">
        <v>1</v>
      </c>
      <c r="Q314" s="43">
        <v>1</v>
      </c>
      <c r="R314" s="43">
        <v>0.01</v>
      </c>
      <c r="Z314" s="43" t="e">
        <f>INDEX(Mets!$B$2:$O$565,MATCH(CONCATENATE($C314,"_EXT"),Mets!$B$2:$B$565,0),COLUMN()-25)</f>
        <v>#N/A</v>
      </c>
      <c r="AA314" s="43" t="e">
        <f>INDEX(Mets!$B$2:$O$565,MATCH(CONCATENATE($C314,"_EXT"),Mets!$B$2:$B$565,0),COLUMN()-21)</f>
        <v>#N/A</v>
      </c>
      <c r="AB314" s="43" t="e">
        <f>INDEX(Mets!$B$2:$O$565,MATCH(CONCATENATE($C314,"_EXT"),Mets!$B$2:$B$565,0),COLUMN()-21)</f>
        <v>#N/A</v>
      </c>
      <c r="AC314" s="43" t="e">
        <f>INDEX(Mets!$B$2:$O$565,MATCH(CONCATENATE($C314,"_EXT"),Mets!$B$2:$B$565,0),COLUMN()-21)</f>
        <v>#N/A</v>
      </c>
      <c r="AD314" s="43" t="e">
        <f>INDEX(Mets!$B$2:$O$565,MATCH(CONCATENATE($C314,"_EXT"),Mets!$B$2:$B$565,0),COLUMN()-21)</f>
        <v>#N/A</v>
      </c>
      <c r="AE314" s="43" t="e">
        <f>INDEX(Mets!$B$2:$O$565,MATCH(CONCATENATE($C314,"_EXT"),Mets!$B$2:$B$565,0),COLUMN()-21)</f>
        <v>#N/A</v>
      </c>
      <c r="AF314" s="43" t="e">
        <f>INDEX(Mets!$B$2:$O$565,MATCH(CONCATENATE($C314,"_EXT"),Mets!$B$2:$B$565,0),COLUMN()-21)</f>
        <v>#N/A</v>
      </c>
      <c r="AG314" s="43" t="e">
        <f>INDEX(Mets!$B$2:$O$565,MATCH(CONCATENATE($C314,"_EXT"),Mets!$B$2:$B$565,0),COLUMN()-21)</f>
        <v>#N/A</v>
      </c>
      <c r="AH314" s="43" t="e">
        <f>INDEX(Mets!$B$2:$O$565,MATCH(CONCATENATE($C314,"_EXT"),Mets!$B$2:$B$565,0),COLUMN()-21)</f>
        <v>#N/A</v>
      </c>
      <c r="AI314" s="43" t="e">
        <f>INDEX(Mets!$B$2:$O$565,MATCH(CONCATENATE($C314,"_EXT"),Mets!$B$2:$B$565,0),COLUMN()-21)</f>
        <v>#N/A</v>
      </c>
      <c r="AK314" s="43">
        <f t="shared" si="32"/>
        <v>0</v>
      </c>
      <c r="AL314" s="43" t="str">
        <f t="shared" si="33"/>
        <v>'H111' '0';</v>
      </c>
    </row>
    <row r="315" spans="1:38">
      <c r="A315" s="43" t="str">
        <f>VOCs!A112</f>
        <v>H112</v>
      </c>
      <c r="B315" s="43" t="str">
        <f>VOCs!B112</f>
        <v>1 octadecanoyl-CoA_cyt + 1 H2O_cyt = 1 octadecanoate_cyt + 1 CoA_cyt + 1 H+_cyt</v>
      </c>
      <c r="C315" s="43">
        <f>VOCs!C112</f>
        <v>0</v>
      </c>
      <c r="D315" s="43">
        <f>VOCs!D112</f>
        <v>0</v>
      </c>
      <c r="E315" s="43" t="str">
        <f>VOCs!E112</f>
        <v>Y</v>
      </c>
      <c r="G315" s="43" t="str">
        <f t="shared" si="34"/>
        <v>H112</v>
      </c>
      <c r="H315" s="43" t="str">
        <f t="shared" si="35"/>
        <v>1 octadecanoyl-CoA_cyt + 1 H2O_cyt = 1 octadecanoate_cyt + 1 CoA_cyt + 1 H+_cyt</v>
      </c>
      <c r="I315" s="43" t="s">
        <v>781</v>
      </c>
      <c r="J315" s="43" t="s">
        <v>782</v>
      </c>
      <c r="K315" s="43" t="str">
        <f t="shared" si="36"/>
        <v>-Inf</v>
      </c>
      <c r="L315" s="43" t="s">
        <v>783</v>
      </c>
      <c r="M315" s="43">
        <v>0</v>
      </c>
      <c r="N315" s="43">
        <v>1</v>
      </c>
      <c r="O315" s="43">
        <v>1</v>
      </c>
      <c r="P315" s="43">
        <v>1</v>
      </c>
      <c r="Q315" s="43">
        <v>1</v>
      </c>
      <c r="R315" s="43">
        <v>0.01</v>
      </c>
      <c r="Z315" s="43" t="e">
        <f>INDEX(Mets!$B$2:$O$565,MATCH(CONCATENATE($C315,"_EXT"),Mets!$B$2:$B$565,0),COLUMN()-25)</f>
        <v>#N/A</v>
      </c>
      <c r="AA315" s="43" t="e">
        <f>INDEX(Mets!$B$2:$O$565,MATCH(CONCATENATE($C315,"_EXT"),Mets!$B$2:$B$565,0),COLUMN()-21)</f>
        <v>#N/A</v>
      </c>
      <c r="AB315" s="43" t="e">
        <f>INDEX(Mets!$B$2:$O$565,MATCH(CONCATENATE($C315,"_EXT"),Mets!$B$2:$B$565,0),COLUMN()-21)</f>
        <v>#N/A</v>
      </c>
      <c r="AC315" s="43" t="e">
        <f>INDEX(Mets!$B$2:$O$565,MATCH(CONCATENATE($C315,"_EXT"),Mets!$B$2:$B$565,0),COLUMN()-21)</f>
        <v>#N/A</v>
      </c>
      <c r="AD315" s="43" t="e">
        <f>INDEX(Mets!$B$2:$O$565,MATCH(CONCATENATE($C315,"_EXT"),Mets!$B$2:$B$565,0),COLUMN()-21)</f>
        <v>#N/A</v>
      </c>
      <c r="AE315" s="43" t="e">
        <f>INDEX(Mets!$B$2:$O$565,MATCH(CONCATENATE($C315,"_EXT"),Mets!$B$2:$B$565,0),COLUMN()-21)</f>
        <v>#N/A</v>
      </c>
      <c r="AF315" s="43" t="e">
        <f>INDEX(Mets!$B$2:$O$565,MATCH(CONCATENATE($C315,"_EXT"),Mets!$B$2:$B$565,0),COLUMN()-21)</f>
        <v>#N/A</v>
      </c>
      <c r="AG315" s="43" t="e">
        <f>INDEX(Mets!$B$2:$O$565,MATCH(CONCATENATE($C315,"_EXT"),Mets!$B$2:$B$565,0),COLUMN()-21)</f>
        <v>#N/A</v>
      </c>
      <c r="AH315" s="43" t="e">
        <f>INDEX(Mets!$B$2:$O$565,MATCH(CONCATENATE($C315,"_EXT"),Mets!$B$2:$B$565,0),COLUMN()-21)</f>
        <v>#N/A</v>
      </c>
      <c r="AI315" s="43" t="e">
        <f>INDEX(Mets!$B$2:$O$565,MATCH(CONCATENATE($C315,"_EXT"),Mets!$B$2:$B$565,0),COLUMN()-21)</f>
        <v>#N/A</v>
      </c>
      <c r="AK315" s="43">
        <f t="shared" si="32"/>
        <v>0</v>
      </c>
      <c r="AL315" s="43" t="str">
        <f t="shared" si="33"/>
        <v>'H112' '0';</v>
      </c>
    </row>
    <row r="316" spans="1:38">
      <c r="A316" s="43" t="str">
        <f>VOCs!A114</f>
        <v>H114</v>
      </c>
      <c r="B316" s="43" t="str">
        <f>VOCs!B114</f>
        <v>1 ethanol_cyt + 1 acetyl-CoA_cyt = 1 ethyl-acetate_cyt + CoA_cyt</v>
      </c>
      <c r="C316" s="43">
        <f>VOCs!C114</f>
        <v>0</v>
      </c>
      <c r="D316" s="43">
        <f>VOCs!D114</f>
        <v>0</v>
      </c>
      <c r="E316" s="43" t="str">
        <f>VOCs!E114</f>
        <v>N</v>
      </c>
      <c r="G316" s="43" t="str">
        <f t="shared" si="34"/>
        <v>H114</v>
      </c>
      <c r="H316" s="43" t="str">
        <f t="shared" si="35"/>
        <v>1 ethanol_cyt + 1 acetyl-CoA_cyt = 1 ethyl-acetate_cyt + CoA_cyt</v>
      </c>
      <c r="I316" s="43" t="s">
        <v>781</v>
      </c>
      <c r="J316" s="43" t="s">
        <v>782</v>
      </c>
      <c r="K316" s="43">
        <f t="shared" si="36"/>
        <v>0</v>
      </c>
      <c r="L316" s="43" t="s">
        <v>783</v>
      </c>
      <c r="M316" s="43">
        <v>0</v>
      </c>
      <c r="N316" s="43">
        <v>1</v>
      </c>
      <c r="O316" s="43">
        <v>1</v>
      </c>
      <c r="P316" s="43">
        <v>1</v>
      </c>
      <c r="Q316" s="43">
        <v>1</v>
      </c>
      <c r="R316" s="43">
        <v>0.01</v>
      </c>
      <c r="Z316" s="43" t="e">
        <f>INDEX(Mets!$B$2:$O$565,MATCH(CONCATENATE($C316,"_EXT"),Mets!$B$2:$B$565,0),COLUMN()-25)</f>
        <v>#N/A</v>
      </c>
      <c r="AA316" s="43" t="e">
        <f>INDEX(Mets!$B$2:$O$565,MATCH(CONCATENATE($C316,"_EXT"),Mets!$B$2:$B$565,0),COLUMN()-21)</f>
        <v>#N/A</v>
      </c>
      <c r="AB316" s="43" t="e">
        <f>INDEX(Mets!$B$2:$O$565,MATCH(CONCATENATE($C316,"_EXT"),Mets!$B$2:$B$565,0),COLUMN()-21)</f>
        <v>#N/A</v>
      </c>
      <c r="AC316" s="43" t="e">
        <f>INDEX(Mets!$B$2:$O$565,MATCH(CONCATENATE($C316,"_EXT"),Mets!$B$2:$B$565,0),COLUMN()-21)</f>
        <v>#N/A</v>
      </c>
      <c r="AD316" s="43" t="e">
        <f>INDEX(Mets!$B$2:$O$565,MATCH(CONCATENATE($C316,"_EXT"),Mets!$B$2:$B$565,0),COLUMN()-21)</f>
        <v>#N/A</v>
      </c>
      <c r="AE316" s="43" t="e">
        <f>INDEX(Mets!$B$2:$O$565,MATCH(CONCATENATE($C316,"_EXT"),Mets!$B$2:$B$565,0),COLUMN()-21)</f>
        <v>#N/A</v>
      </c>
      <c r="AF316" s="43" t="e">
        <f>INDEX(Mets!$B$2:$O$565,MATCH(CONCATENATE($C316,"_EXT"),Mets!$B$2:$B$565,0),COLUMN()-21)</f>
        <v>#N/A</v>
      </c>
      <c r="AG316" s="43" t="e">
        <f>INDEX(Mets!$B$2:$O$565,MATCH(CONCATENATE($C316,"_EXT"),Mets!$B$2:$B$565,0),COLUMN()-21)</f>
        <v>#N/A</v>
      </c>
      <c r="AH316" s="43" t="e">
        <f>INDEX(Mets!$B$2:$O$565,MATCH(CONCATENATE($C316,"_EXT"),Mets!$B$2:$B$565,0),COLUMN()-21)</f>
        <v>#N/A</v>
      </c>
      <c r="AI316" s="43" t="e">
        <f>INDEX(Mets!$B$2:$O$565,MATCH(CONCATENATE($C316,"_EXT"),Mets!$B$2:$B$565,0),COLUMN()-21)</f>
        <v>#N/A</v>
      </c>
      <c r="AK316" s="43">
        <f t="shared" si="32"/>
        <v>0</v>
      </c>
      <c r="AL316" s="43" t="str">
        <f t="shared" si="33"/>
        <v>'H114' '0';</v>
      </c>
    </row>
    <row r="317" spans="1:38">
      <c r="A317" s="43" t="str">
        <f>VOCs!A115</f>
        <v>H115</v>
      </c>
      <c r="B317" s="43" t="str">
        <f>VOCs!B115</f>
        <v>1 propanol_cyt + 1 acetyl-CoA_cyt = 1 propyl-acetate_cyt + CoA_cyt</v>
      </c>
      <c r="C317" s="43">
        <f>VOCs!C115</f>
        <v>0</v>
      </c>
      <c r="D317" s="43">
        <f>VOCs!D115</f>
        <v>0</v>
      </c>
      <c r="E317" s="43" t="str">
        <f>VOCs!E115</f>
        <v>N</v>
      </c>
      <c r="G317" s="43" t="str">
        <f t="shared" si="34"/>
        <v>H115</v>
      </c>
      <c r="H317" s="43" t="str">
        <f t="shared" si="35"/>
        <v>1 propanol_cyt + 1 acetyl-CoA_cyt = 1 propyl-acetate_cyt + CoA_cyt</v>
      </c>
      <c r="I317" s="43" t="s">
        <v>781</v>
      </c>
      <c r="J317" s="43" t="s">
        <v>782</v>
      </c>
      <c r="K317" s="43">
        <f t="shared" si="36"/>
        <v>0</v>
      </c>
      <c r="L317" s="43" t="s">
        <v>783</v>
      </c>
      <c r="M317" s="43">
        <v>0</v>
      </c>
      <c r="N317" s="43">
        <v>1</v>
      </c>
      <c r="O317" s="43">
        <v>1</v>
      </c>
      <c r="P317" s="43">
        <v>1</v>
      </c>
      <c r="Q317" s="43">
        <v>1</v>
      </c>
      <c r="R317" s="43">
        <v>0.01</v>
      </c>
      <c r="Z317" s="43" t="e">
        <f>INDEX(Mets!$B$2:$O$565,MATCH(CONCATENATE($C317,"_EXT"),Mets!$B$2:$B$565,0),COLUMN()-25)</f>
        <v>#N/A</v>
      </c>
      <c r="AA317" s="43" t="e">
        <f>INDEX(Mets!$B$2:$O$565,MATCH(CONCATENATE($C317,"_EXT"),Mets!$B$2:$B$565,0),COLUMN()-21)</f>
        <v>#N/A</v>
      </c>
      <c r="AB317" s="43" t="e">
        <f>INDEX(Mets!$B$2:$O$565,MATCH(CONCATENATE($C317,"_EXT"),Mets!$B$2:$B$565,0),COLUMN()-21)</f>
        <v>#N/A</v>
      </c>
      <c r="AC317" s="43" t="e">
        <f>INDEX(Mets!$B$2:$O$565,MATCH(CONCATENATE($C317,"_EXT"),Mets!$B$2:$B$565,0),COLUMN()-21)</f>
        <v>#N/A</v>
      </c>
      <c r="AD317" s="43" t="e">
        <f>INDEX(Mets!$B$2:$O$565,MATCH(CONCATENATE($C317,"_EXT"),Mets!$B$2:$B$565,0),COLUMN()-21)</f>
        <v>#N/A</v>
      </c>
      <c r="AE317" s="43" t="e">
        <f>INDEX(Mets!$B$2:$O$565,MATCH(CONCATENATE($C317,"_EXT"),Mets!$B$2:$B$565,0),COLUMN()-21)</f>
        <v>#N/A</v>
      </c>
      <c r="AF317" s="43" t="e">
        <f>INDEX(Mets!$B$2:$O$565,MATCH(CONCATENATE($C317,"_EXT"),Mets!$B$2:$B$565,0),COLUMN()-21)</f>
        <v>#N/A</v>
      </c>
      <c r="AG317" s="43" t="e">
        <f>INDEX(Mets!$B$2:$O$565,MATCH(CONCATENATE($C317,"_EXT"),Mets!$B$2:$B$565,0),COLUMN()-21)</f>
        <v>#N/A</v>
      </c>
      <c r="AH317" s="43" t="e">
        <f>INDEX(Mets!$B$2:$O$565,MATCH(CONCATENATE($C317,"_EXT"),Mets!$B$2:$B$565,0),COLUMN()-21)</f>
        <v>#N/A</v>
      </c>
      <c r="AI317" s="43" t="e">
        <f>INDEX(Mets!$B$2:$O$565,MATCH(CONCATENATE($C317,"_EXT"),Mets!$B$2:$B$565,0),COLUMN()-21)</f>
        <v>#N/A</v>
      </c>
      <c r="AK317" s="43">
        <f t="shared" si="32"/>
        <v>0</v>
      </c>
      <c r="AL317" s="43" t="str">
        <f t="shared" si="33"/>
        <v>'H115' '0';</v>
      </c>
    </row>
    <row r="318" spans="1:38">
      <c r="A318" s="43" t="str">
        <f>VOCs!A116</f>
        <v>H116</v>
      </c>
      <c r="B318" s="43" t="str">
        <f>VOCs!B116</f>
        <v>1 butanol_cyt + 1 acetyl-CoA_cyt = 1 butyl-acetate_cyt + CoA_cyt</v>
      </c>
      <c r="C318" s="43">
        <f>VOCs!C116</f>
        <v>0</v>
      </c>
      <c r="D318" s="43">
        <f>VOCs!D116</f>
        <v>0</v>
      </c>
      <c r="E318" s="43" t="str">
        <f>VOCs!E116</f>
        <v>N</v>
      </c>
      <c r="G318" s="43" t="str">
        <f t="shared" si="34"/>
        <v>H116</v>
      </c>
      <c r="H318" s="43" t="str">
        <f t="shared" si="35"/>
        <v>1 butanol_cyt + 1 acetyl-CoA_cyt = 1 butyl-acetate_cyt + CoA_cyt</v>
      </c>
      <c r="I318" s="43" t="s">
        <v>781</v>
      </c>
      <c r="J318" s="43" t="s">
        <v>782</v>
      </c>
      <c r="K318" s="43">
        <f t="shared" si="36"/>
        <v>0</v>
      </c>
      <c r="L318" s="43" t="s">
        <v>783</v>
      </c>
      <c r="M318" s="43">
        <v>0</v>
      </c>
      <c r="N318" s="43">
        <v>1</v>
      </c>
      <c r="O318" s="43">
        <v>1</v>
      </c>
      <c r="P318" s="43">
        <v>1</v>
      </c>
      <c r="Q318" s="43">
        <v>1</v>
      </c>
      <c r="R318" s="43">
        <v>0.01</v>
      </c>
      <c r="Z318" s="43" t="e">
        <f>INDEX(Mets!$B$2:$O$565,MATCH(CONCATENATE($C318,"_EXT"),Mets!$B$2:$B$565,0),COLUMN()-25)</f>
        <v>#N/A</v>
      </c>
      <c r="AA318" s="43" t="e">
        <f>INDEX(Mets!$B$2:$O$565,MATCH(CONCATENATE($C318,"_EXT"),Mets!$B$2:$B$565,0),COLUMN()-21)</f>
        <v>#N/A</v>
      </c>
      <c r="AB318" s="43" t="e">
        <f>INDEX(Mets!$B$2:$O$565,MATCH(CONCATENATE($C318,"_EXT"),Mets!$B$2:$B$565,0),COLUMN()-21)</f>
        <v>#N/A</v>
      </c>
      <c r="AC318" s="43" t="e">
        <f>INDEX(Mets!$B$2:$O$565,MATCH(CONCATENATE($C318,"_EXT"),Mets!$B$2:$B$565,0),COLUMN()-21)</f>
        <v>#N/A</v>
      </c>
      <c r="AD318" s="43" t="e">
        <f>INDEX(Mets!$B$2:$O$565,MATCH(CONCATENATE($C318,"_EXT"),Mets!$B$2:$B$565,0),COLUMN()-21)</f>
        <v>#N/A</v>
      </c>
      <c r="AE318" s="43" t="e">
        <f>INDEX(Mets!$B$2:$O$565,MATCH(CONCATENATE($C318,"_EXT"),Mets!$B$2:$B$565,0),COLUMN()-21)</f>
        <v>#N/A</v>
      </c>
      <c r="AF318" s="43" t="e">
        <f>INDEX(Mets!$B$2:$O$565,MATCH(CONCATENATE($C318,"_EXT"),Mets!$B$2:$B$565,0),COLUMN()-21)</f>
        <v>#N/A</v>
      </c>
      <c r="AG318" s="43" t="e">
        <f>INDEX(Mets!$B$2:$O$565,MATCH(CONCATENATE($C318,"_EXT"),Mets!$B$2:$B$565,0),COLUMN()-21)</f>
        <v>#N/A</v>
      </c>
      <c r="AH318" s="43" t="e">
        <f>INDEX(Mets!$B$2:$O$565,MATCH(CONCATENATE($C318,"_EXT"),Mets!$B$2:$B$565,0),COLUMN()-21)</f>
        <v>#N/A</v>
      </c>
      <c r="AI318" s="43" t="e">
        <f>INDEX(Mets!$B$2:$O$565,MATCH(CONCATENATE($C318,"_EXT"),Mets!$B$2:$B$565,0),COLUMN()-21)</f>
        <v>#N/A</v>
      </c>
      <c r="AK318" s="43">
        <f t="shared" si="32"/>
        <v>0</v>
      </c>
      <c r="AL318" s="43" t="str">
        <f t="shared" si="33"/>
        <v>'H116' '0';</v>
      </c>
    </row>
    <row r="319" spans="1:38">
      <c r="A319" s="43" t="str">
        <f>VOCs!A117</f>
        <v>H117</v>
      </c>
      <c r="B319" s="43" t="str">
        <f>VOCs!B117</f>
        <v>1 2-methyl-propanol_cyt + 1 acetyl-CoA_cyt = 1 2-methyl-propyl-acetate_cyt + CoA_cyt</v>
      </c>
      <c r="C319" s="43">
        <f>VOCs!C117</f>
        <v>0</v>
      </c>
      <c r="D319" s="43">
        <f>VOCs!D117</f>
        <v>0</v>
      </c>
      <c r="E319" s="43" t="str">
        <f>VOCs!E117</f>
        <v>N</v>
      </c>
      <c r="G319" s="43" t="str">
        <f t="shared" si="34"/>
        <v>H117</v>
      </c>
      <c r="H319" s="43" t="str">
        <f t="shared" si="35"/>
        <v>1 2-methyl-propanol_cyt + 1 acetyl-CoA_cyt = 1 2-methyl-propyl-acetate_cyt + CoA_cyt</v>
      </c>
      <c r="I319" s="43" t="s">
        <v>781</v>
      </c>
      <c r="J319" s="43" t="s">
        <v>782</v>
      </c>
      <c r="K319" s="43">
        <f t="shared" si="36"/>
        <v>0</v>
      </c>
      <c r="L319" s="43" t="s">
        <v>783</v>
      </c>
      <c r="M319" s="43">
        <v>0</v>
      </c>
      <c r="N319" s="43">
        <v>1</v>
      </c>
      <c r="O319" s="43">
        <v>1</v>
      </c>
      <c r="P319" s="43">
        <v>1</v>
      </c>
      <c r="Q319" s="43">
        <v>1</v>
      </c>
      <c r="R319" s="43">
        <v>0.01</v>
      </c>
      <c r="Z319" s="43" t="e">
        <f>INDEX(Mets!$B$2:$O$565,MATCH(CONCATENATE($C319,"_EXT"),Mets!$B$2:$B$565,0),COLUMN()-25)</f>
        <v>#N/A</v>
      </c>
      <c r="AA319" s="43" t="e">
        <f>INDEX(Mets!$B$2:$O$565,MATCH(CONCATENATE($C319,"_EXT"),Mets!$B$2:$B$565,0),COLUMN()-21)</f>
        <v>#N/A</v>
      </c>
      <c r="AB319" s="43" t="e">
        <f>INDEX(Mets!$B$2:$O$565,MATCH(CONCATENATE($C319,"_EXT"),Mets!$B$2:$B$565,0),COLUMN()-21)</f>
        <v>#N/A</v>
      </c>
      <c r="AC319" s="43" t="e">
        <f>INDEX(Mets!$B$2:$O$565,MATCH(CONCATENATE($C319,"_EXT"),Mets!$B$2:$B$565,0),COLUMN()-21)</f>
        <v>#N/A</v>
      </c>
      <c r="AD319" s="43" t="e">
        <f>INDEX(Mets!$B$2:$O$565,MATCH(CONCATENATE($C319,"_EXT"),Mets!$B$2:$B$565,0),COLUMN()-21)</f>
        <v>#N/A</v>
      </c>
      <c r="AE319" s="43" t="e">
        <f>INDEX(Mets!$B$2:$O$565,MATCH(CONCATENATE($C319,"_EXT"),Mets!$B$2:$B$565,0),COLUMN()-21)</f>
        <v>#N/A</v>
      </c>
      <c r="AF319" s="43" t="e">
        <f>INDEX(Mets!$B$2:$O$565,MATCH(CONCATENATE($C319,"_EXT"),Mets!$B$2:$B$565,0),COLUMN()-21)</f>
        <v>#N/A</v>
      </c>
      <c r="AG319" s="43" t="e">
        <f>INDEX(Mets!$B$2:$O$565,MATCH(CONCATENATE($C319,"_EXT"),Mets!$B$2:$B$565,0),COLUMN()-21)</f>
        <v>#N/A</v>
      </c>
      <c r="AH319" s="43" t="e">
        <f>INDEX(Mets!$B$2:$O$565,MATCH(CONCATENATE($C319,"_EXT"),Mets!$B$2:$B$565,0),COLUMN()-21)</f>
        <v>#N/A</v>
      </c>
      <c r="AI319" s="43" t="e">
        <f>INDEX(Mets!$B$2:$O$565,MATCH(CONCATENATE($C319,"_EXT"),Mets!$B$2:$B$565,0),COLUMN()-21)</f>
        <v>#N/A</v>
      </c>
      <c r="AK319" s="43">
        <f t="shared" si="32"/>
        <v>0</v>
      </c>
      <c r="AL319" s="43" t="str">
        <f t="shared" si="33"/>
        <v>'H117' '0';</v>
      </c>
    </row>
    <row r="320" spans="1:38">
      <c r="A320" s="43" t="str">
        <f>VOCs!A118</f>
        <v>H118</v>
      </c>
      <c r="B320" s="43" t="str">
        <f>VOCs!B118</f>
        <v>1 2-phenylethanol_cyt + 1 acetyl-CoA_cyt = 1 2-phenylethyl-acetate_cyt + CoA_cyt</v>
      </c>
      <c r="C320" s="43">
        <f>VOCs!C118</f>
        <v>0</v>
      </c>
      <c r="D320" s="43">
        <f>VOCs!D118</f>
        <v>0</v>
      </c>
      <c r="E320" s="43" t="str">
        <f>VOCs!E118</f>
        <v>N</v>
      </c>
      <c r="G320" s="43" t="str">
        <f t="shared" si="34"/>
        <v>H118</v>
      </c>
      <c r="H320" s="43" t="str">
        <f t="shared" si="35"/>
        <v>1 2-phenylethanol_cyt + 1 acetyl-CoA_cyt = 1 2-phenylethyl-acetate_cyt + CoA_cyt</v>
      </c>
      <c r="I320" s="43" t="s">
        <v>781</v>
      </c>
      <c r="J320" s="43" t="s">
        <v>782</v>
      </c>
      <c r="K320" s="43">
        <f t="shared" si="36"/>
        <v>0</v>
      </c>
      <c r="L320" s="43" t="s">
        <v>783</v>
      </c>
      <c r="M320" s="43">
        <v>0</v>
      </c>
      <c r="N320" s="43">
        <v>1</v>
      </c>
      <c r="O320" s="43">
        <v>1</v>
      </c>
      <c r="P320" s="43">
        <v>1</v>
      </c>
      <c r="Q320" s="43">
        <v>1</v>
      </c>
      <c r="R320" s="43">
        <v>0.01</v>
      </c>
      <c r="Z320" s="43" t="e">
        <f>INDEX(Mets!$B$2:$O$565,MATCH(CONCATENATE($C320,"_EXT"),Mets!$B$2:$B$565,0),COLUMN()-25)</f>
        <v>#N/A</v>
      </c>
      <c r="AA320" s="43" t="e">
        <f>INDEX(Mets!$B$2:$O$565,MATCH(CONCATENATE($C320,"_EXT"),Mets!$B$2:$B$565,0),COLUMN()-21)</f>
        <v>#N/A</v>
      </c>
      <c r="AB320" s="43" t="e">
        <f>INDEX(Mets!$B$2:$O$565,MATCH(CONCATENATE($C320,"_EXT"),Mets!$B$2:$B$565,0),COLUMN()-21)</f>
        <v>#N/A</v>
      </c>
      <c r="AC320" s="43" t="e">
        <f>INDEX(Mets!$B$2:$O$565,MATCH(CONCATENATE($C320,"_EXT"),Mets!$B$2:$B$565,0),COLUMN()-21)</f>
        <v>#N/A</v>
      </c>
      <c r="AD320" s="43" t="e">
        <f>INDEX(Mets!$B$2:$O$565,MATCH(CONCATENATE($C320,"_EXT"),Mets!$B$2:$B$565,0),COLUMN()-21)</f>
        <v>#N/A</v>
      </c>
      <c r="AE320" s="43" t="e">
        <f>INDEX(Mets!$B$2:$O$565,MATCH(CONCATENATE($C320,"_EXT"),Mets!$B$2:$B$565,0),COLUMN()-21)</f>
        <v>#N/A</v>
      </c>
      <c r="AF320" s="43" t="e">
        <f>INDEX(Mets!$B$2:$O$565,MATCH(CONCATENATE($C320,"_EXT"),Mets!$B$2:$B$565,0),COLUMN()-21)</f>
        <v>#N/A</v>
      </c>
      <c r="AG320" s="43" t="e">
        <f>INDEX(Mets!$B$2:$O$565,MATCH(CONCATENATE($C320,"_EXT"),Mets!$B$2:$B$565,0),COLUMN()-21)</f>
        <v>#N/A</v>
      </c>
      <c r="AH320" s="43" t="e">
        <f>INDEX(Mets!$B$2:$O$565,MATCH(CONCATENATE($C320,"_EXT"),Mets!$B$2:$B$565,0),COLUMN()-21)</f>
        <v>#N/A</v>
      </c>
      <c r="AI320" s="43" t="e">
        <f>INDEX(Mets!$B$2:$O$565,MATCH(CONCATENATE($C320,"_EXT"),Mets!$B$2:$B$565,0),COLUMN()-21)</f>
        <v>#N/A</v>
      </c>
      <c r="AK320" s="43">
        <f t="shared" si="32"/>
        <v>0</v>
      </c>
      <c r="AL320" s="43" t="str">
        <f t="shared" si="33"/>
        <v>'H118' '0';</v>
      </c>
    </row>
    <row r="321" spans="1:38">
      <c r="A321" s="43" t="str">
        <f>VOCs!A119</f>
        <v>H119</v>
      </c>
      <c r="B321" s="43" t="str">
        <f>VOCs!B119</f>
        <v>1 2-methyl-butanol_cyt + 1 acetyl-CoA_cyt = 1 2-methyl-butanyl-acetate_cyt + CoA_cyt</v>
      </c>
      <c r="C321" s="43">
        <f>VOCs!C119</f>
        <v>0</v>
      </c>
      <c r="D321" s="43">
        <f>VOCs!D119</f>
        <v>0</v>
      </c>
      <c r="E321" s="43" t="str">
        <f>VOCs!E119</f>
        <v>N</v>
      </c>
      <c r="G321" s="43" t="str">
        <f t="shared" si="34"/>
        <v>H119</v>
      </c>
      <c r="H321" s="43" t="str">
        <f t="shared" si="35"/>
        <v>1 2-methyl-butanol_cyt + 1 acetyl-CoA_cyt = 1 2-methyl-butanyl-acetate_cyt + CoA_cyt</v>
      </c>
      <c r="I321" s="43" t="s">
        <v>781</v>
      </c>
      <c r="J321" s="43" t="s">
        <v>782</v>
      </c>
      <c r="K321" s="43">
        <f t="shared" si="36"/>
        <v>0</v>
      </c>
      <c r="L321" s="43" t="s">
        <v>783</v>
      </c>
      <c r="M321" s="43">
        <v>0</v>
      </c>
      <c r="N321" s="43">
        <v>1</v>
      </c>
      <c r="O321" s="43">
        <v>1</v>
      </c>
      <c r="P321" s="43">
        <v>1</v>
      </c>
      <c r="Q321" s="43">
        <v>1</v>
      </c>
      <c r="R321" s="43">
        <v>0.01</v>
      </c>
      <c r="Z321" s="43" t="e">
        <f>INDEX(Mets!$B$2:$O$565,MATCH(CONCATENATE($C321,"_EXT"),Mets!$B$2:$B$565,0),COLUMN()-25)</f>
        <v>#N/A</v>
      </c>
      <c r="AA321" s="43" t="e">
        <f>INDEX(Mets!$B$2:$O$565,MATCH(CONCATENATE($C321,"_EXT"),Mets!$B$2:$B$565,0),COLUMN()-21)</f>
        <v>#N/A</v>
      </c>
      <c r="AB321" s="43" t="e">
        <f>INDEX(Mets!$B$2:$O$565,MATCH(CONCATENATE($C321,"_EXT"),Mets!$B$2:$B$565,0),COLUMN()-21)</f>
        <v>#N/A</v>
      </c>
      <c r="AC321" s="43" t="e">
        <f>INDEX(Mets!$B$2:$O$565,MATCH(CONCATENATE($C321,"_EXT"),Mets!$B$2:$B$565,0),COLUMN()-21)</f>
        <v>#N/A</v>
      </c>
      <c r="AD321" s="43" t="e">
        <f>INDEX(Mets!$B$2:$O$565,MATCH(CONCATENATE($C321,"_EXT"),Mets!$B$2:$B$565,0),COLUMN()-21)</f>
        <v>#N/A</v>
      </c>
      <c r="AE321" s="43" t="e">
        <f>INDEX(Mets!$B$2:$O$565,MATCH(CONCATENATE($C321,"_EXT"),Mets!$B$2:$B$565,0),COLUMN()-21)</f>
        <v>#N/A</v>
      </c>
      <c r="AF321" s="43" t="e">
        <f>INDEX(Mets!$B$2:$O$565,MATCH(CONCATENATE($C321,"_EXT"),Mets!$B$2:$B$565,0),COLUMN()-21)</f>
        <v>#N/A</v>
      </c>
      <c r="AG321" s="43" t="e">
        <f>INDEX(Mets!$B$2:$O$565,MATCH(CONCATENATE($C321,"_EXT"),Mets!$B$2:$B$565,0),COLUMN()-21)</f>
        <v>#N/A</v>
      </c>
      <c r="AH321" s="43" t="e">
        <f>INDEX(Mets!$B$2:$O$565,MATCH(CONCATENATE($C321,"_EXT"),Mets!$B$2:$B$565,0),COLUMN()-21)</f>
        <v>#N/A</v>
      </c>
      <c r="AI321" s="43" t="e">
        <f>INDEX(Mets!$B$2:$O$565,MATCH(CONCATENATE($C321,"_EXT"),Mets!$B$2:$B$565,0),COLUMN()-21)</f>
        <v>#N/A</v>
      </c>
      <c r="AK321" s="43">
        <f t="shared" si="32"/>
        <v>0</v>
      </c>
      <c r="AL321" s="43" t="str">
        <f t="shared" si="33"/>
        <v>'H119' '0';</v>
      </c>
    </row>
    <row r="322" spans="1:38">
      <c r="A322" s="43" t="str">
        <f>VOCs!A120</f>
        <v>H120</v>
      </c>
      <c r="B322" s="43" t="str">
        <f>VOCs!B120</f>
        <v>1 3-methyl-butanol_cyt + 1 acetyl-CoA_cyt = 1 3-methyl-butanyl-acetate_cyt + CoA_cyt</v>
      </c>
      <c r="C322" s="43">
        <f>VOCs!C120</f>
        <v>0</v>
      </c>
      <c r="D322" s="43">
        <f>VOCs!D120</f>
        <v>0</v>
      </c>
      <c r="E322" s="43" t="str">
        <f>VOCs!E120</f>
        <v>N</v>
      </c>
      <c r="G322" s="43" t="str">
        <f t="shared" si="34"/>
        <v>H120</v>
      </c>
      <c r="H322" s="43" t="str">
        <f t="shared" si="35"/>
        <v>1 3-methyl-butanol_cyt + 1 acetyl-CoA_cyt = 1 3-methyl-butanyl-acetate_cyt + CoA_cyt</v>
      </c>
      <c r="I322" s="43" t="s">
        <v>781</v>
      </c>
      <c r="J322" s="43" t="s">
        <v>782</v>
      </c>
      <c r="K322" s="43">
        <f t="shared" si="36"/>
        <v>0</v>
      </c>
      <c r="L322" s="43" t="s">
        <v>783</v>
      </c>
      <c r="M322" s="43">
        <v>0</v>
      </c>
      <c r="N322" s="43">
        <v>1</v>
      </c>
      <c r="O322" s="43">
        <v>1</v>
      </c>
      <c r="P322" s="43">
        <v>1</v>
      </c>
      <c r="Q322" s="43">
        <v>1</v>
      </c>
      <c r="R322" s="43">
        <v>0.01</v>
      </c>
      <c r="Z322" s="43" t="e">
        <f>INDEX(Mets!$B$2:$O$565,MATCH(CONCATENATE($C322,"_EXT"),Mets!$B$2:$B$565,0),COLUMN()-25)</f>
        <v>#N/A</v>
      </c>
      <c r="AA322" s="43" t="e">
        <f>INDEX(Mets!$B$2:$O$565,MATCH(CONCATENATE($C322,"_EXT"),Mets!$B$2:$B$565,0),COLUMN()-21)</f>
        <v>#N/A</v>
      </c>
      <c r="AB322" s="43" t="e">
        <f>INDEX(Mets!$B$2:$O$565,MATCH(CONCATENATE($C322,"_EXT"),Mets!$B$2:$B$565,0),COLUMN()-21)</f>
        <v>#N/A</v>
      </c>
      <c r="AC322" s="43" t="e">
        <f>INDEX(Mets!$B$2:$O$565,MATCH(CONCATENATE($C322,"_EXT"),Mets!$B$2:$B$565,0),COLUMN()-21)</f>
        <v>#N/A</v>
      </c>
      <c r="AD322" s="43" t="e">
        <f>INDEX(Mets!$B$2:$O$565,MATCH(CONCATENATE($C322,"_EXT"),Mets!$B$2:$B$565,0),COLUMN()-21)</f>
        <v>#N/A</v>
      </c>
      <c r="AE322" s="43" t="e">
        <f>INDEX(Mets!$B$2:$O$565,MATCH(CONCATENATE($C322,"_EXT"),Mets!$B$2:$B$565,0),COLUMN()-21)</f>
        <v>#N/A</v>
      </c>
      <c r="AF322" s="43" t="e">
        <f>INDEX(Mets!$B$2:$O$565,MATCH(CONCATENATE($C322,"_EXT"),Mets!$B$2:$B$565,0),COLUMN()-21)</f>
        <v>#N/A</v>
      </c>
      <c r="AG322" s="43" t="e">
        <f>INDEX(Mets!$B$2:$O$565,MATCH(CONCATENATE($C322,"_EXT"),Mets!$B$2:$B$565,0),COLUMN()-21)</f>
        <v>#N/A</v>
      </c>
      <c r="AH322" s="43" t="e">
        <f>INDEX(Mets!$B$2:$O$565,MATCH(CONCATENATE($C322,"_EXT"),Mets!$B$2:$B$565,0),COLUMN()-21)</f>
        <v>#N/A</v>
      </c>
      <c r="AI322" s="43" t="e">
        <f>INDEX(Mets!$B$2:$O$565,MATCH(CONCATENATE($C322,"_EXT"),Mets!$B$2:$B$565,0),COLUMN()-21)</f>
        <v>#N/A</v>
      </c>
      <c r="AK322" s="43">
        <f t="shared" si="32"/>
        <v>0</v>
      </c>
      <c r="AL322" s="43" t="str">
        <f t="shared" si="33"/>
        <v>'H120' '0';</v>
      </c>
    </row>
    <row r="323" spans="1:38">
      <c r="A323" s="43" t="str">
        <f>VOCs!A121</f>
        <v>H121</v>
      </c>
      <c r="B323" s="43" t="str">
        <f>VOCs!B121</f>
        <v>1 3-methylthiopropanol_cyt + 1 acetyl-CoA_cyt = 1 3-methylthiopropanyl-acetate_cyt + 1 CoA_cyt</v>
      </c>
      <c r="C323" s="43">
        <f>VOCs!C121</f>
        <v>0</v>
      </c>
      <c r="D323" s="43">
        <f>VOCs!D121</f>
        <v>0</v>
      </c>
      <c r="E323" s="43" t="str">
        <f>VOCs!E121</f>
        <v>N</v>
      </c>
      <c r="G323" s="43" t="str">
        <f t="shared" si="34"/>
        <v>H121</v>
      </c>
      <c r="H323" s="43" t="str">
        <f t="shared" si="35"/>
        <v>1 3-methylthiopropanol_cyt + 1 acetyl-CoA_cyt = 1 3-methylthiopropanyl-acetate_cyt + 1 CoA_cyt</v>
      </c>
      <c r="I323" s="43" t="s">
        <v>781</v>
      </c>
      <c r="J323" s="43" t="s">
        <v>782</v>
      </c>
      <c r="K323" s="43">
        <f t="shared" si="36"/>
        <v>0</v>
      </c>
      <c r="L323" s="43" t="s">
        <v>783</v>
      </c>
      <c r="M323" s="43">
        <v>0</v>
      </c>
      <c r="N323" s="43">
        <v>1</v>
      </c>
      <c r="O323" s="43">
        <v>1</v>
      </c>
      <c r="P323" s="43">
        <v>1</v>
      </c>
      <c r="Q323" s="43">
        <v>1</v>
      </c>
      <c r="R323" s="43">
        <v>0.01</v>
      </c>
      <c r="Z323" s="43" t="e">
        <f>INDEX(Mets!$B$2:$O$565,MATCH(CONCATENATE($C323,"_EXT"),Mets!$B$2:$B$565,0),COLUMN()-25)</f>
        <v>#N/A</v>
      </c>
      <c r="AA323" s="43" t="e">
        <f>INDEX(Mets!$B$2:$O$565,MATCH(CONCATENATE($C323,"_EXT"),Mets!$B$2:$B$565,0),COLUMN()-21)</f>
        <v>#N/A</v>
      </c>
      <c r="AB323" s="43" t="e">
        <f>INDEX(Mets!$B$2:$O$565,MATCH(CONCATENATE($C323,"_EXT"),Mets!$B$2:$B$565,0),COLUMN()-21)</f>
        <v>#N/A</v>
      </c>
      <c r="AC323" s="43" t="e">
        <f>INDEX(Mets!$B$2:$O$565,MATCH(CONCATENATE($C323,"_EXT"),Mets!$B$2:$B$565,0),COLUMN()-21)</f>
        <v>#N/A</v>
      </c>
      <c r="AD323" s="43" t="e">
        <f>INDEX(Mets!$B$2:$O$565,MATCH(CONCATENATE($C323,"_EXT"),Mets!$B$2:$B$565,0),COLUMN()-21)</f>
        <v>#N/A</v>
      </c>
      <c r="AE323" s="43" t="e">
        <f>INDEX(Mets!$B$2:$O$565,MATCH(CONCATENATE($C323,"_EXT"),Mets!$B$2:$B$565,0),COLUMN()-21)</f>
        <v>#N/A</v>
      </c>
      <c r="AF323" s="43" t="e">
        <f>INDEX(Mets!$B$2:$O$565,MATCH(CONCATENATE($C323,"_EXT"),Mets!$B$2:$B$565,0),COLUMN()-21)</f>
        <v>#N/A</v>
      </c>
      <c r="AG323" s="43" t="e">
        <f>INDEX(Mets!$B$2:$O$565,MATCH(CONCATENATE($C323,"_EXT"),Mets!$B$2:$B$565,0),COLUMN()-21)</f>
        <v>#N/A</v>
      </c>
      <c r="AH323" s="43" t="e">
        <f>INDEX(Mets!$B$2:$O$565,MATCH(CONCATENATE($C323,"_EXT"),Mets!$B$2:$B$565,0),COLUMN()-21)</f>
        <v>#N/A</v>
      </c>
      <c r="AI323" s="43" t="e">
        <f>INDEX(Mets!$B$2:$O$565,MATCH(CONCATENATE($C323,"_EXT"),Mets!$B$2:$B$565,0),COLUMN()-21)</f>
        <v>#N/A</v>
      </c>
      <c r="AK323" s="43">
        <f t="shared" ref="AK323:AK386" si="37">IF(ISNA(AA323),0,AA323)</f>
        <v>0</v>
      </c>
      <c r="AL323" s="43" t="str">
        <f t="shared" ref="AL323:AL386" si="38">CONCATENATE("'",G323,"' '",AK323,"';")</f>
        <v>'H121' '0';</v>
      </c>
    </row>
    <row r="324" spans="1:38">
      <c r="A324" s="43" t="str">
        <f>VOCs!A122</f>
        <v>H122</v>
      </c>
      <c r="B324" s="43" t="str">
        <f>VOCs!B122</f>
        <v>1 pentanol_cyt + 1 acetyl-CoA_cyt = 1 pentyl-acetate_cyt + CoA_cyt</v>
      </c>
      <c r="C324" s="43">
        <f>VOCs!C122</f>
        <v>0</v>
      </c>
      <c r="D324" s="43">
        <f>VOCs!D122</f>
        <v>0</v>
      </c>
      <c r="E324" s="43" t="str">
        <f>VOCs!E122</f>
        <v>N</v>
      </c>
      <c r="G324" s="43" t="str">
        <f t="shared" si="34"/>
        <v>H122</v>
      </c>
      <c r="H324" s="43" t="str">
        <f t="shared" si="35"/>
        <v>1 pentanol_cyt + 1 acetyl-CoA_cyt = 1 pentyl-acetate_cyt + CoA_cyt</v>
      </c>
      <c r="I324" s="43" t="s">
        <v>781</v>
      </c>
      <c r="J324" s="43" t="s">
        <v>782</v>
      </c>
      <c r="K324" s="43">
        <f t="shared" si="36"/>
        <v>0</v>
      </c>
      <c r="L324" s="43" t="s">
        <v>783</v>
      </c>
      <c r="M324" s="43">
        <v>0</v>
      </c>
      <c r="N324" s="43">
        <v>1</v>
      </c>
      <c r="O324" s="43">
        <v>1</v>
      </c>
      <c r="P324" s="43">
        <v>1</v>
      </c>
      <c r="Q324" s="43">
        <v>1</v>
      </c>
      <c r="R324" s="43">
        <v>0.01</v>
      </c>
      <c r="Z324" s="43" t="e">
        <f>INDEX(Mets!$B$2:$O$565,MATCH(CONCATENATE($C324,"_EXT"),Mets!$B$2:$B$565,0),COLUMN()-25)</f>
        <v>#N/A</v>
      </c>
      <c r="AA324" s="43" t="e">
        <f>INDEX(Mets!$B$2:$O$565,MATCH(CONCATENATE($C324,"_EXT"),Mets!$B$2:$B$565,0),COLUMN()-21)</f>
        <v>#N/A</v>
      </c>
      <c r="AB324" s="43" t="e">
        <f>INDEX(Mets!$B$2:$O$565,MATCH(CONCATENATE($C324,"_EXT"),Mets!$B$2:$B$565,0),COLUMN()-21)</f>
        <v>#N/A</v>
      </c>
      <c r="AC324" s="43" t="e">
        <f>INDEX(Mets!$B$2:$O$565,MATCH(CONCATENATE($C324,"_EXT"),Mets!$B$2:$B$565,0),COLUMN()-21)</f>
        <v>#N/A</v>
      </c>
      <c r="AD324" s="43" t="e">
        <f>INDEX(Mets!$B$2:$O$565,MATCH(CONCATENATE($C324,"_EXT"),Mets!$B$2:$B$565,0),COLUMN()-21)</f>
        <v>#N/A</v>
      </c>
      <c r="AE324" s="43" t="e">
        <f>INDEX(Mets!$B$2:$O$565,MATCH(CONCATENATE($C324,"_EXT"),Mets!$B$2:$B$565,0),COLUMN()-21)</f>
        <v>#N/A</v>
      </c>
      <c r="AF324" s="43" t="e">
        <f>INDEX(Mets!$B$2:$O$565,MATCH(CONCATENATE($C324,"_EXT"),Mets!$B$2:$B$565,0),COLUMN()-21)</f>
        <v>#N/A</v>
      </c>
      <c r="AG324" s="43" t="e">
        <f>INDEX(Mets!$B$2:$O$565,MATCH(CONCATENATE($C324,"_EXT"),Mets!$B$2:$B$565,0),COLUMN()-21)</f>
        <v>#N/A</v>
      </c>
      <c r="AH324" s="43" t="e">
        <f>INDEX(Mets!$B$2:$O$565,MATCH(CONCATENATE($C324,"_EXT"),Mets!$B$2:$B$565,0),COLUMN()-21)</f>
        <v>#N/A</v>
      </c>
      <c r="AI324" s="43" t="e">
        <f>INDEX(Mets!$B$2:$O$565,MATCH(CONCATENATE($C324,"_EXT"),Mets!$B$2:$B$565,0),COLUMN()-21)</f>
        <v>#N/A</v>
      </c>
      <c r="AK324" s="43">
        <f t="shared" si="37"/>
        <v>0</v>
      </c>
      <c r="AL324" s="43" t="str">
        <f t="shared" si="38"/>
        <v>'H122' '0';</v>
      </c>
    </row>
    <row r="325" spans="1:38">
      <c r="A325" s="43" t="str">
        <f>VOCs!A123</f>
        <v>H123</v>
      </c>
      <c r="B325" s="43" t="str">
        <f>VOCs!B123</f>
        <v>1 4-hydroxyphenylethanol_cyt + 1 acetyl-CoA_cyt = 1 4-hydroxyphenylethyl-acetate_cyt + CoA_cyt</v>
      </c>
      <c r="C325" s="43">
        <f>VOCs!C123</f>
        <v>0</v>
      </c>
      <c r="D325" s="43">
        <f>VOCs!D123</f>
        <v>0</v>
      </c>
      <c r="E325" s="43" t="str">
        <f>VOCs!E123</f>
        <v>N</v>
      </c>
      <c r="G325" s="43" t="str">
        <f t="shared" ref="G325:G388" si="39">A325</f>
        <v>H123</v>
      </c>
      <c r="H325" s="43" t="str">
        <f t="shared" ref="H325:H388" si="40">B325</f>
        <v>1 4-hydroxyphenylethanol_cyt + 1 acetyl-CoA_cyt = 1 4-hydroxyphenylethyl-acetate_cyt + CoA_cyt</v>
      </c>
      <c r="I325" s="43" t="s">
        <v>781</v>
      </c>
      <c r="J325" s="43" t="s">
        <v>782</v>
      </c>
      <c r="K325" s="43">
        <f t="shared" si="36"/>
        <v>0</v>
      </c>
      <c r="L325" s="43" t="s">
        <v>783</v>
      </c>
      <c r="M325" s="43">
        <v>0</v>
      </c>
      <c r="N325" s="43">
        <v>1</v>
      </c>
      <c r="O325" s="43">
        <v>1</v>
      </c>
      <c r="P325" s="43">
        <v>1</v>
      </c>
      <c r="Q325" s="43">
        <v>1</v>
      </c>
      <c r="R325" s="43">
        <v>0.01</v>
      </c>
      <c r="Z325" s="43" t="e">
        <f>INDEX(Mets!$B$2:$O$565,MATCH(CONCATENATE($C325,"_EXT"),Mets!$B$2:$B$565,0),COLUMN()-25)</f>
        <v>#N/A</v>
      </c>
      <c r="AA325" s="43" t="e">
        <f>INDEX(Mets!$B$2:$O$565,MATCH(CONCATENATE($C325,"_EXT"),Mets!$B$2:$B$565,0),COLUMN()-21)</f>
        <v>#N/A</v>
      </c>
      <c r="AB325" s="43" t="e">
        <f>INDEX(Mets!$B$2:$O$565,MATCH(CONCATENATE($C325,"_EXT"),Mets!$B$2:$B$565,0),COLUMN()-21)</f>
        <v>#N/A</v>
      </c>
      <c r="AC325" s="43" t="e">
        <f>INDEX(Mets!$B$2:$O$565,MATCH(CONCATENATE($C325,"_EXT"),Mets!$B$2:$B$565,0),COLUMN()-21)</f>
        <v>#N/A</v>
      </c>
      <c r="AD325" s="43" t="e">
        <f>INDEX(Mets!$B$2:$O$565,MATCH(CONCATENATE($C325,"_EXT"),Mets!$B$2:$B$565,0),COLUMN()-21)</f>
        <v>#N/A</v>
      </c>
      <c r="AE325" s="43" t="e">
        <f>INDEX(Mets!$B$2:$O$565,MATCH(CONCATENATE($C325,"_EXT"),Mets!$B$2:$B$565,0),COLUMN()-21)</f>
        <v>#N/A</v>
      </c>
      <c r="AF325" s="43" t="e">
        <f>INDEX(Mets!$B$2:$O$565,MATCH(CONCATENATE($C325,"_EXT"),Mets!$B$2:$B$565,0),COLUMN()-21)</f>
        <v>#N/A</v>
      </c>
      <c r="AG325" s="43" t="e">
        <f>INDEX(Mets!$B$2:$O$565,MATCH(CONCATENATE($C325,"_EXT"),Mets!$B$2:$B$565,0),COLUMN()-21)</f>
        <v>#N/A</v>
      </c>
      <c r="AH325" s="43" t="e">
        <f>INDEX(Mets!$B$2:$O$565,MATCH(CONCATENATE($C325,"_EXT"),Mets!$B$2:$B$565,0),COLUMN()-21)</f>
        <v>#N/A</v>
      </c>
      <c r="AI325" s="43" t="e">
        <f>INDEX(Mets!$B$2:$O$565,MATCH(CONCATENATE($C325,"_EXT"),Mets!$B$2:$B$565,0),COLUMN()-21)</f>
        <v>#N/A</v>
      </c>
      <c r="AK325" s="43">
        <f t="shared" si="37"/>
        <v>0</v>
      </c>
      <c r="AL325" s="43" t="str">
        <f t="shared" si="38"/>
        <v>'H123' '0';</v>
      </c>
    </row>
    <row r="326" spans="1:38">
      <c r="A326" s="43" t="str">
        <f>VOCs!A124</f>
        <v>H124</v>
      </c>
      <c r="B326" s="43" t="str">
        <f>VOCs!B124</f>
        <v>1 indole-3-ethanol_cyt + 1 acetyl-CoA_cyt = 1 indole-3-ethyl-acetate_cyt + CoA_cyt</v>
      </c>
      <c r="C326" s="43">
        <f>VOCs!C124</f>
        <v>0</v>
      </c>
      <c r="D326" s="43">
        <f>VOCs!D124</f>
        <v>0</v>
      </c>
      <c r="E326" s="43" t="str">
        <f>VOCs!E124</f>
        <v>N</v>
      </c>
      <c r="G326" s="43" t="str">
        <f t="shared" si="39"/>
        <v>H124</v>
      </c>
      <c r="H326" s="43" t="str">
        <f t="shared" si="40"/>
        <v>1 indole-3-ethanol_cyt + 1 acetyl-CoA_cyt = 1 indole-3-ethyl-acetate_cyt + CoA_cyt</v>
      </c>
      <c r="I326" s="43" t="s">
        <v>781</v>
      </c>
      <c r="J326" s="43" t="s">
        <v>782</v>
      </c>
      <c r="K326" s="43">
        <f t="shared" si="36"/>
        <v>0</v>
      </c>
      <c r="L326" s="43" t="s">
        <v>783</v>
      </c>
      <c r="M326" s="43">
        <v>0</v>
      </c>
      <c r="N326" s="43">
        <v>1</v>
      </c>
      <c r="O326" s="43">
        <v>1</v>
      </c>
      <c r="P326" s="43">
        <v>1</v>
      </c>
      <c r="Q326" s="43">
        <v>1</v>
      </c>
      <c r="R326" s="43">
        <v>0.01</v>
      </c>
      <c r="Z326" s="43" t="e">
        <f>INDEX(Mets!$B$2:$O$565,MATCH(CONCATENATE($C326,"_EXT"),Mets!$B$2:$B$565,0),COLUMN()-25)</f>
        <v>#N/A</v>
      </c>
      <c r="AA326" s="43" t="e">
        <f>INDEX(Mets!$B$2:$O$565,MATCH(CONCATENATE($C326,"_EXT"),Mets!$B$2:$B$565,0),COLUMN()-21)</f>
        <v>#N/A</v>
      </c>
      <c r="AB326" s="43" t="e">
        <f>INDEX(Mets!$B$2:$O$565,MATCH(CONCATENATE($C326,"_EXT"),Mets!$B$2:$B$565,0),COLUMN()-21)</f>
        <v>#N/A</v>
      </c>
      <c r="AC326" s="43" t="e">
        <f>INDEX(Mets!$B$2:$O$565,MATCH(CONCATENATE($C326,"_EXT"),Mets!$B$2:$B$565,0),COLUMN()-21)</f>
        <v>#N/A</v>
      </c>
      <c r="AD326" s="43" t="e">
        <f>INDEX(Mets!$B$2:$O$565,MATCH(CONCATENATE($C326,"_EXT"),Mets!$B$2:$B$565,0),COLUMN()-21)</f>
        <v>#N/A</v>
      </c>
      <c r="AE326" s="43" t="e">
        <f>INDEX(Mets!$B$2:$O$565,MATCH(CONCATENATE($C326,"_EXT"),Mets!$B$2:$B$565,0),COLUMN()-21)</f>
        <v>#N/A</v>
      </c>
      <c r="AF326" s="43" t="e">
        <f>INDEX(Mets!$B$2:$O$565,MATCH(CONCATENATE($C326,"_EXT"),Mets!$B$2:$B$565,0),COLUMN()-21)</f>
        <v>#N/A</v>
      </c>
      <c r="AG326" s="43" t="e">
        <f>INDEX(Mets!$B$2:$O$565,MATCH(CONCATENATE($C326,"_EXT"),Mets!$B$2:$B$565,0),COLUMN()-21)</f>
        <v>#N/A</v>
      </c>
      <c r="AH326" s="43" t="e">
        <f>INDEX(Mets!$B$2:$O$565,MATCH(CONCATENATE($C326,"_EXT"),Mets!$B$2:$B$565,0),COLUMN()-21)</f>
        <v>#N/A</v>
      </c>
      <c r="AI326" s="43" t="e">
        <f>INDEX(Mets!$B$2:$O$565,MATCH(CONCATENATE($C326,"_EXT"),Mets!$B$2:$B$565,0),COLUMN()-21)</f>
        <v>#N/A</v>
      </c>
      <c r="AK326" s="43">
        <f t="shared" si="37"/>
        <v>0</v>
      </c>
      <c r="AL326" s="43" t="str">
        <f t="shared" si="38"/>
        <v>'H124' '0';</v>
      </c>
    </row>
    <row r="327" spans="1:38">
      <c r="A327" s="43" t="str">
        <f>VOCs!A125</f>
        <v>H125</v>
      </c>
      <c r="B327" s="43" t="str">
        <f>VOCs!B125</f>
        <v>1 hexanol_cyt + 1 acetyl-CoA_cyt = 1 hexyl-acetate_cyt + 1 CoA_cyt</v>
      </c>
      <c r="C327" s="43">
        <f>VOCs!C125</f>
        <v>0</v>
      </c>
      <c r="D327" s="43">
        <f>VOCs!D125</f>
        <v>0</v>
      </c>
      <c r="E327" s="43" t="str">
        <f>VOCs!E125</f>
        <v>N</v>
      </c>
      <c r="G327" s="43" t="str">
        <f t="shared" si="39"/>
        <v>H125</v>
      </c>
      <c r="H327" s="43" t="str">
        <f t="shared" si="40"/>
        <v>1 hexanol_cyt + 1 acetyl-CoA_cyt = 1 hexyl-acetate_cyt + 1 CoA_cyt</v>
      </c>
      <c r="I327" s="43" t="s">
        <v>781</v>
      </c>
      <c r="J327" s="43" t="s">
        <v>782</v>
      </c>
      <c r="K327" s="43">
        <f t="shared" si="36"/>
        <v>0</v>
      </c>
      <c r="L327" s="43" t="s">
        <v>783</v>
      </c>
      <c r="M327" s="43">
        <v>0</v>
      </c>
      <c r="N327" s="43">
        <v>1</v>
      </c>
      <c r="O327" s="43">
        <v>1</v>
      </c>
      <c r="P327" s="43">
        <v>1</v>
      </c>
      <c r="Q327" s="43">
        <v>1</v>
      </c>
      <c r="R327" s="43">
        <v>0.01</v>
      </c>
      <c r="Z327" s="43" t="e">
        <f>INDEX(Mets!$B$2:$O$565,MATCH(CONCATENATE($C327,"_EXT"),Mets!$B$2:$B$565,0),COLUMN()-25)</f>
        <v>#N/A</v>
      </c>
      <c r="AA327" s="43" t="e">
        <f>INDEX(Mets!$B$2:$O$565,MATCH(CONCATENATE($C327,"_EXT"),Mets!$B$2:$B$565,0),COLUMN()-21)</f>
        <v>#N/A</v>
      </c>
      <c r="AB327" s="43" t="e">
        <f>INDEX(Mets!$B$2:$O$565,MATCH(CONCATENATE($C327,"_EXT"),Mets!$B$2:$B$565,0),COLUMN()-21)</f>
        <v>#N/A</v>
      </c>
      <c r="AC327" s="43" t="e">
        <f>INDEX(Mets!$B$2:$O$565,MATCH(CONCATENATE($C327,"_EXT"),Mets!$B$2:$B$565,0),COLUMN()-21)</f>
        <v>#N/A</v>
      </c>
      <c r="AD327" s="43" t="e">
        <f>INDEX(Mets!$B$2:$O$565,MATCH(CONCATENATE($C327,"_EXT"),Mets!$B$2:$B$565,0),COLUMN()-21)</f>
        <v>#N/A</v>
      </c>
      <c r="AE327" s="43" t="e">
        <f>INDEX(Mets!$B$2:$O$565,MATCH(CONCATENATE($C327,"_EXT"),Mets!$B$2:$B$565,0),COLUMN()-21)</f>
        <v>#N/A</v>
      </c>
      <c r="AF327" s="43" t="e">
        <f>INDEX(Mets!$B$2:$O$565,MATCH(CONCATENATE($C327,"_EXT"),Mets!$B$2:$B$565,0),COLUMN()-21)</f>
        <v>#N/A</v>
      </c>
      <c r="AG327" s="43" t="e">
        <f>INDEX(Mets!$B$2:$O$565,MATCH(CONCATENATE($C327,"_EXT"),Mets!$B$2:$B$565,0),COLUMN()-21)</f>
        <v>#N/A</v>
      </c>
      <c r="AH327" s="43" t="e">
        <f>INDEX(Mets!$B$2:$O$565,MATCH(CONCATENATE($C327,"_EXT"),Mets!$B$2:$B$565,0),COLUMN()-21)</f>
        <v>#N/A</v>
      </c>
      <c r="AI327" s="43" t="e">
        <f>INDEX(Mets!$B$2:$O$565,MATCH(CONCATENATE($C327,"_EXT"),Mets!$B$2:$B$565,0),COLUMN()-21)</f>
        <v>#N/A</v>
      </c>
      <c r="AK327" s="43">
        <f t="shared" si="37"/>
        <v>0</v>
      </c>
      <c r="AL327" s="43" t="str">
        <f t="shared" si="38"/>
        <v>'H125' '0';</v>
      </c>
    </row>
    <row r="328" spans="1:38">
      <c r="A328" s="43" t="str">
        <f>VOCs!A126</f>
        <v>H126</v>
      </c>
      <c r="B328" s="43" t="str">
        <f>VOCs!B126</f>
        <v>1 heptanol_cyt + 1 acetyl-CoA_cyt = 1 heptyl-acetate_cyt + CoA_cyt</v>
      </c>
      <c r="C328" s="43">
        <f>VOCs!C126</f>
        <v>0</v>
      </c>
      <c r="D328" s="43">
        <f>VOCs!D126</f>
        <v>0</v>
      </c>
      <c r="E328" s="43" t="str">
        <f>VOCs!E126</f>
        <v>N</v>
      </c>
      <c r="G328" s="43" t="str">
        <f t="shared" si="39"/>
        <v>H126</v>
      </c>
      <c r="H328" s="43" t="str">
        <f t="shared" si="40"/>
        <v>1 heptanol_cyt + 1 acetyl-CoA_cyt = 1 heptyl-acetate_cyt + CoA_cyt</v>
      </c>
      <c r="I328" s="43" t="s">
        <v>781</v>
      </c>
      <c r="J328" s="43" t="s">
        <v>782</v>
      </c>
      <c r="K328" s="43">
        <f t="shared" si="36"/>
        <v>0</v>
      </c>
      <c r="L328" s="43" t="s">
        <v>783</v>
      </c>
      <c r="M328" s="43">
        <v>0</v>
      </c>
      <c r="N328" s="43">
        <v>1</v>
      </c>
      <c r="O328" s="43">
        <v>1</v>
      </c>
      <c r="P328" s="43">
        <v>1</v>
      </c>
      <c r="Q328" s="43">
        <v>1</v>
      </c>
      <c r="R328" s="43">
        <v>0.01</v>
      </c>
      <c r="Z328" s="43" t="e">
        <f>INDEX(Mets!$B$2:$O$565,MATCH(CONCATENATE($C328,"_EXT"),Mets!$B$2:$B$565,0),COLUMN()-25)</f>
        <v>#N/A</v>
      </c>
      <c r="AA328" s="43" t="e">
        <f>INDEX(Mets!$B$2:$O$565,MATCH(CONCATENATE($C328,"_EXT"),Mets!$B$2:$B$565,0),COLUMN()-21)</f>
        <v>#N/A</v>
      </c>
      <c r="AB328" s="43" t="e">
        <f>INDEX(Mets!$B$2:$O$565,MATCH(CONCATENATE($C328,"_EXT"),Mets!$B$2:$B$565,0),COLUMN()-21)</f>
        <v>#N/A</v>
      </c>
      <c r="AC328" s="43" t="e">
        <f>INDEX(Mets!$B$2:$O$565,MATCH(CONCATENATE($C328,"_EXT"),Mets!$B$2:$B$565,0),COLUMN()-21)</f>
        <v>#N/A</v>
      </c>
      <c r="AD328" s="43" t="e">
        <f>INDEX(Mets!$B$2:$O$565,MATCH(CONCATENATE($C328,"_EXT"),Mets!$B$2:$B$565,0),COLUMN()-21)</f>
        <v>#N/A</v>
      </c>
      <c r="AE328" s="43" t="e">
        <f>INDEX(Mets!$B$2:$O$565,MATCH(CONCATENATE($C328,"_EXT"),Mets!$B$2:$B$565,0),COLUMN()-21)</f>
        <v>#N/A</v>
      </c>
      <c r="AF328" s="43" t="e">
        <f>INDEX(Mets!$B$2:$O$565,MATCH(CONCATENATE($C328,"_EXT"),Mets!$B$2:$B$565,0),COLUMN()-21)</f>
        <v>#N/A</v>
      </c>
      <c r="AG328" s="43" t="e">
        <f>INDEX(Mets!$B$2:$O$565,MATCH(CONCATENATE($C328,"_EXT"),Mets!$B$2:$B$565,0),COLUMN()-21)</f>
        <v>#N/A</v>
      </c>
      <c r="AH328" s="43" t="e">
        <f>INDEX(Mets!$B$2:$O$565,MATCH(CONCATENATE($C328,"_EXT"),Mets!$B$2:$B$565,0),COLUMN()-21)</f>
        <v>#N/A</v>
      </c>
      <c r="AI328" s="43" t="e">
        <f>INDEX(Mets!$B$2:$O$565,MATCH(CONCATENATE($C328,"_EXT"),Mets!$B$2:$B$565,0),COLUMN()-21)</f>
        <v>#N/A</v>
      </c>
      <c r="AK328" s="43">
        <f t="shared" si="37"/>
        <v>0</v>
      </c>
      <c r="AL328" s="43" t="str">
        <f t="shared" si="38"/>
        <v>'H126' '0';</v>
      </c>
    </row>
    <row r="329" spans="1:38">
      <c r="A329" s="43" t="str">
        <f>VOCs!A127</f>
        <v>H127</v>
      </c>
      <c r="B329" s="43" t="str">
        <f>VOCs!B127</f>
        <v>1 octanol_cyt + 1 acetyl-CoA_cyt = 1 octyl-acetate_cyt + 1 CoA_cyt</v>
      </c>
      <c r="C329" s="43">
        <f>VOCs!C127</f>
        <v>0</v>
      </c>
      <c r="D329" s="43">
        <f>VOCs!D127</f>
        <v>0</v>
      </c>
      <c r="E329" s="43" t="str">
        <f>VOCs!E127</f>
        <v>N</v>
      </c>
      <c r="G329" s="43" t="str">
        <f t="shared" si="39"/>
        <v>H127</v>
      </c>
      <c r="H329" s="43" t="str">
        <f t="shared" si="40"/>
        <v>1 octanol_cyt + 1 acetyl-CoA_cyt = 1 octyl-acetate_cyt + 1 CoA_cyt</v>
      </c>
      <c r="I329" s="43" t="s">
        <v>781</v>
      </c>
      <c r="J329" s="43" t="s">
        <v>782</v>
      </c>
      <c r="K329" s="43">
        <f t="shared" si="36"/>
        <v>0</v>
      </c>
      <c r="L329" s="43" t="s">
        <v>783</v>
      </c>
      <c r="M329" s="43">
        <v>0</v>
      </c>
      <c r="N329" s="43">
        <v>1</v>
      </c>
      <c r="O329" s="43">
        <v>1</v>
      </c>
      <c r="P329" s="43">
        <v>1</v>
      </c>
      <c r="Q329" s="43">
        <v>1</v>
      </c>
      <c r="R329" s="43">
        <v>0.01</v>
      </c>
      <c r="Z329" s="43" t="e">
        <f>INDEX(Mets!$B$2:$O$565,MATCH(CONCATENATE($C329,"_EXT"),Mets!$B$2:$B$565,0),COLUMN()-25)</f>
        <v>#N/A</v>
      </c>
      <c r="AA329" s="43" t="e">
        <f>INDEX(Mets!$B$2:$O$565,MATCH(CONCATENATE($C329,"_EXT"),Mets!$B$2:$B$565,0),COLUMN()-21)</f>
        <v>#N/A</v>
      </c>
      <c r="AB329" s="43" t="e">
        <f>INDEX(Mets!$B$2:$O$565,MATCH(CONCATENATE($C329,"_EXT"),Mets!$B$2:$B$565,0),COLUMN()-21)</f>
        <v>#N/A</v>
      </c>
      <c r="AC329" s="43" t="e">
        <f>INDEX(Mets!$B$2:$O$565,MATCH(CONCATENATE($C329,"_EXT"),Mets!$B$2:$B$565,0),COLUMN()-21)</f>
        <v>#N/A</v>
      </c>
      <c r="AD329" s="43" t="e">
        <f>INDEX(Mets!$B$2:$O$565,MATCH(CONCATENATE($C329,"_EXT"),Mets!$B$2:$B$565,0),COLUMN()-21)</f>
        <v>#N/A</v>
      </c>
      <c r="AE329" s="43" t="e">
        <f>INDEX(Mets!$B$2:$O$565,MATCH(CONCATENATE($C329,"_EXT"),Mets!$B$2:$B$565,0),COLUMN()-21)</f>
        <v>#N/A</v>
      </c>
      <c r="AF329" s="43" t="e">
        <f>INDEX(Mets!$B$2:$O$565,MATCH(CONCATENATE($C329,"_EXT"),Mets!$B$2:$B$565,0),COLUMN()-21)</f>
        <v>#N/A</v>
      </c>
      <c r="AG329" s="43" t="e">
        <f>INDEX(Mets!$B$2:$O$565,MATCH(CONCATENATE($C329,"_EXT"),Mets!$B$2:$B$565,0),COLUMN()-21)</f>
        <v>#N/A</v>
      </c>
      <c r="AH329" s="43" t="e">
        <f>INDEX(Mets!$B$2:$O$565,MATCH(CONCATENATE($C329,"_EXT"),Mets!$B$2:$B$565,0),COLUMN()-21)</f>
        <v>#N/A</v>
      </c>
      <c r="AI329" s="43" t="e">
        <f>INDEX(Mets!$B$2:$O$565,MATCH(CONCATENATE($C329,"_EXT"),Mets!$B$2:$B$565,0),COLUMN()-21)</f>
        <v>#N/A</v>
      </c>
      <c r="AK329" s="43">
        <f t="shared" si="37"/>
        <v>0</v>
      </c>
      <c r="AL329" s="43" t="str">
        <f t="shared" si="38"/>
        <v>'H127' '0';</v>
      </c>
    </row>
    <row r="330" spans="1:38">
      <c r="A330" s="43" t="str">
        <f>VOCs!A128</f>
        <v>H128</v>
      </c>
      <c r="B330" s="43" t="str">
        <f>VOCs!B128</f>
        <v>1 nonanol_cyt + 1 acetyl-CoA_cyt = 1 nonyl-acetate_cyt + 1 CoA_cyt</v>
      </c>
      <c r="C330" s="43">
        <f>VOCs!C128</f>
        <v>0</v>
      </c>
      <c r="D330" s="43">
        <f>VOCs!D128</f>
        <v>0</v>
      </c>
      <c r="E330" s="43" t="str">
        <f>VOCs!E128</f>
        <v>N</v>
      </c>
      <c r="G330" s="43" t="str">
        <f t="shared" si="39"/>
        <v>H128</v>
      </c>
      <c r="H330" s="43" t="str">
        <f t="shared" si="40"/>
        <v>1 nonanol_cyt + 1 acetyl-CoA_cyt = 1 nonyl-acetate_cyt + 1 CoA_cyt</v>
      </c>
      <c r="I330" s="43" t="s">
        <v>781</v>
      </c>
      <c r="J330" s="43" t="s">
        <v>782</v>
      </c>
      <c r="K330" s="43">
        <f t="shared" si="36"/>
        <v>0</v>
      </c>
      <c r="L330" s="43" t="s">
        <v>783</v>
      </c>
      <c r="M330" s="43">
        <v>0</v>
      </c>
      <c r="N330" s="43">
        <v>1</v>
      </c>
      <c r="O330" s="43">
        <v>1</v>
      </c>
      <c r="P330" s="43">
        <v>1</v>
      </c>
      <c r="Q330" s="43">
        <v>1</v>
      </c>
      <c r="R330" s="43">
        <v>0.01</v>
      </c>
      <c r="Z330" s="43" t="e">
        <f>INDEX(Mets!$B$2:$O$565,MATCH(CONCATENATE($C330,"_EXT"),Mets!$B$2:$B$565,0),COLUMN()-25)</f>
        <v>#N/A</v>
      </c>
      <c r="AA330" s="43" t="e">
        <f>INDEX(Mets!$B$2:$O$565,MATCH(CONCATENATE($C330,"_EXT"),Mets!$B$2:$B$565,0),COLUMN()-21)</f>
        <v>#N/A</v>
      </c>
      <c r="AB330" s="43" t="e">
        <f>INDEX(Mets!$B$2:$O$565,MATCH(CONCATENATE($C330,"_EXT"),Mets!$B$2:$B$565,0),COLUMN()-21)</f>
        <v>#N/A</v>
      </c>
      <c r="AC330" s="43" t="e">
        <f>INDEX(Mets!$B$2:$O$565,MATCH(CONCATENATE($C330,"_EXT"),Mets!$B$2:$B$565,0),COLUMN()-21)</f>
        <v>#N/A</v>
      </c>
      <c r="AD330" s="43" t="e">
        <f>INDEX(Mets!$B$2:$O$565,MATCH(CONCATENATE($C330,"_EXT"),Mets!$B$2:$B$565,0),COLUMN()-21)</f>
        <v>#N/A</v>
      </c>
      <c r="AE330" s="43" t="e">
        <f>INDEX(Mets!$B$2:$O$565,MATCH(CONCATENATE($C330,"_EXT"),Mets!$B$2:$B$565,0),COLUMN()-21)</f>
        <v>#N/A</v>
      </c>
      <c r="AF330" s="43" t="e">
        <f>INDEX(Mets!$B$2:$O$565,MATCH(CONCATENATE($C330,"_EXT"),Mets!$B$2:$B$565,0),COLUMN()-21)</f>
        <v>#N/A</v>
      </c>
      <c r="AG330" s="43" t="e">
        <f>INDEX(Mets!$B$2:$O$565,MATCH(CONCATENATE($C330,"_EXT"),Mets!$B$2:$B$565,0),COLUMN()-21)</f>
        <v>#N/A</v>
      </c>
      <c r="AH330" s="43" t="e">
        <f>INDEX(Mets!$B$2:$O$565,MATCH(CONCATENATE($C330,"_EXT"),Mets!$B$2:$B$565,0),COLUMN()-21)</f>
        <v>#N/A</v>
      </c>
      <c r="AI330" s="43" t="e">
        <f>INDEX(Mets!$B$2:$O$565,MATCH(CONCATENATE($C330,"_EXT"),Mets!$B$2:$B$565,0),COLUMN()-21)</f>
        <v>#N/A</v>
      </c>
      <c r="AK330" s="43">
        <f t="shared" si="37"/>
        <v>0</v>
      </c>
      <c r="AL330" s="43" t="str">
        <f t="shared" si="38"/>
        <v>'H128' '0';</v>
      </c>
    </row>
    <row r="331" spans="1:38">
      <c r="A331" s="43" t="str">
        <f>VOCs!A129</f>
        <v>H129</v>
      </c>
      <c r="B331" s="43" t="str">
        <f>VOCs!B129</f>
        <v>1 decanol_cyt + 1 acetyl-CoA_cyt = 1 decyl-acetate_cyt + 1 CoA_cyt</v>
      </c>
      <c r="C331" s="43" t="str">
        <f>VOCs!C129</f>
        <v>modeled as ethyl-fatty acid esters because electronically identical and enzymatic uncertain</v>
      </c>
      <c r="D331" s="43">
        <f>VOCs!D129</f>
        <v>0</v>
      </c>
      <c r="E331" s="43" t="str">
        <f>VOCs!E129</f>
        <v>N</v>
      </c>
      <c r="G331" s="43" t="str">
        <f t="shared" si="39"/>
        <v>H129</v>
      </c>
      <c r="H331" s="43" t="str">
        <f t="shared" si="40"/>
        <v>1 decanol_cyt + 1 acetyl-CoA_cyt = 1 decyl-acetate_cyt + 1 CoA_cyt</v>
      </c>
      <c r="I331" s="43" t="s">
        <v>781</v>
      </c>
      <c r="J331" s="43" t="s">
        <v>782</v>
      </c>
      <c r="K331" s="43">
        <f t="shared" si="36"/>
        <v>0</v>
      </c>
      <c r="L331" s="43" t="s">
        <v>783</v>
      </c>
      <c r="M331" s="43">
        <v>0</v>
      </c>
      <c r="N331" s="43">
        <v>1</v>
      </c>
      <c r="O331" s="43">
        <v>1</v>
      </c>
      <c r="P331" s="43">
        <v>1</v>
      </c>
      <c r="Q331" s="43">
        <v>1</v>
      </c>
      <c r="R331" s="43">
        <v>0.01</v>
      </c>
      <c r="Z331" s="43" t="e">
        <f>INDEX(Mets!$B$2:$O$565,MATCH(CONCATENATE($C331,"_EXT"),Mets!$B$2:$B$565,0),COLUMN()-25)</f>
        <v>#N/A</v>
      </c>
      <c r="AA331" s="43" t="e">
        <f>INDEX(Mets!$B$2:$O$565,MATCH(CONCATENATE($C331,"_EXT"),Mets!$B$2:$B$565,0),COLUMN()-21)</f>
        <v>#N/A</v>
      </c>
      <c r="AB331" s="43" t="e">
        <f>INDEX(Mets!$B$2:$O$565,MATCH(CONCATENATE($C331,"_EXT"),Mets!$B$2:$B$565,0),COLUMN()-21)</f>
        <v>#N/A</v>
      </c>
      <c r="AC331" s="43" t="e">
        <f>INDEX(Mets!$B$2:$O$565,MATCH(CONCATENATE($C331,"_EXT"),Mets!$B$2:$B$565,0),COLUMN()-21)</f>
        <v>#N/A</v>
      </c>
      <c r="AD331" s="43" t="e">
        <f>INDEX(Mets!$B$2:$O$565,MATCH(CONCATENATE($C331,"_EXT"),Mets!$B$2:$B$565,0),COLUMN()-21)</f>
        <v>#N/A</v>
      </c>
      <c r="AE331" s="43" t="e">
        <f>INDEX(Mets!$B$2:$O$565,MATCH(CONCATENATE($C331,"_EXT"),Mets!$B$2:$B$565,0),COLUMN()-21)</f>
        <v>#N/A</v>
      </c>
      <c r="AF331" s="43" t="e">
        <f>INDEX(Mets!$B$2:$O$565,MATCH(CONCATENATE($C331,"_EXT"),Mets!$B$2:$B$565,0),COLUMN()-21)</f>
        <v>#N/A</v>
      </c>
      <c r="AG331" s="43" t="e">
        <f>INDEX(Mets!$B$2:$O$565,MATCH(CONCATENATE($C331,"_EXT"),Mets!$B$2:$B$565,0),COLUMN()-21)</f>
        <v>#N/A</v>
      </c>
      <c r="AH331" s="43" t="e">
        <f>INDEX(Mets!$B$2:$O$565,MATCH(CONCATENATE($C331,"_EXT"),Mets!$B$2:$B$565,0),COLUMN()-21)</f>
        <v>#N/A</v>
      </c>
      <c r="AI331" s="43" t="e">
        <f>INDEX(Mets!$B$2:$O$565,MATCH(CONCATENATE($C331,"_EXT"),Mets!$B$2:$B$565,0),COLUMN()-21)</f>
        <v>#N/A</v>
      </c>
      <c r="AK331" s="43">
        <f t="shared" si="37"/>
        <v>0</v>
      </c>
      <c r="AL331" s="43" t="str">
        <f t="shared" si="38"/>
        <v>'H129' '0';</v>
      </c>
    </row>
    <row r="332" spans="1:38">
      <c r="A332" s="43" t="str">
        <f>VOCs!A130</f>
        <v>H130</v>
      </c>
      <c r="B332" s="43" t="str">
        <f>VOCs!B130</f>
        <v>1 undecanol_cyt + 1 acetyl-CoA_cyt = 1 undecyl-acetate_cyt + CoA_cyt</v>
      </c>
      <c r="C332" s="43">
        <f>VOCs!C130</f>
        <v>0</v>
      </c>
      <c r="D332" s="43">
        <f>VOCs!D130</f>
        <v>0</v>
      </c>
      <c r="E332" s="43" t="str">
        <f>VOCs!E130</f>
        <v>N</v>
      </c>
      <c r="G332" s="43" t="str">
        <f t="shared" si="39"/>
        <v>H130</v>
      </c>
      <c r="H332" s="43" t="str">
        <f t="shared" si="40"/>
        <v>1 undecanol_cyt + 1 acetyl-CoA_cyt = 1 undecyl-acetate_cyt + CoA_cyt</v>
      </c>
      <c r="I332" s="43" t="s">
        <v>781</v>
      </c>
      <c r="J332" s="43" t="s">
        <v>782</v>
      </c>
      <c r="K332" s="43">
        <f t="shared" si="36"/>
        <v>0</v>
      </c>
      <c r="L332" s="43" t="s">
        <v>783</v>
      </c>
      <c r="M332" s="43">
        <v>0</v>
      </c>
      <c r="N332" s="43">
        <v>1</v>
      </c>
      <c r="O332" s="43">
        <v>1</v>
      </c>
      <c r="P332" s="43">
        <v>1</v>
      </c>
      <c r="Q332" s="43">
        <v>1</v>
      </c>
      <c r="R332" s="43">
        <v>0.01</v>
      </c>
      <c r="Z332" s="43" t="e">
        <f>INDEX(Mets!$B$2:$O$565,MATCH(CONCATENATE($C332,"_EXT"),Mets!$B$2:$B$565,0),COLUMN()-25)</f>
        <v>#N/A</v>
      </c>
      <c r="AA332" s="43" t="e">
        <f>INDEX(Mets!$B$2:$O$565,MATCH(CONCATENATE($C332,"_EXT"),Mets!$B$2:$B$565,0),COLUMN()-21)</f>
        <v>#N/A</v>
      </c>
      <c r="AB332" s="43" t="e">
        <f>INDEX(Mets!$B$2:$O$565,MATCH(CONCATENATE($C332,"_EXT"),Mets!$B$2:$B$565,0),COLUMN()-21)</f>
        <v>#N/A</v>
      </c>
      <c r="AC332" s="43" t="e">
        <f>INDEX(Mets!$B$2:$O$565,MATCH(CONCATENATE($C332,"_EXT"),Mets!$B$2:$B$565,0),COLUMN()-21)</f>
        <v>#N/A</v>
      </c>
      <c r="AD332" s="43" t="e">
        <f>INDEX(Mets!$B$2:$O$565,MATCH(CONCATENATE($C332,"_EXT"),Mets!$B$2:$B$565,0),COLUMN()-21)</f>
        <v>#N/A</v>
      </c>
      <c r="AE332" s="43" t="e">
        <f>INDEX(Mets!$B$2:$O$565,MATCH(CONCATENATE($C332,"_EXT"),Mets!$B$2:$B$565,0),COLUMN()-21)</f>
        <v>#N/A</v>
      </c>
      <c r="AF332" s="43" t="e">
        <f>INDEX(Mets!$B$2:$O$565,MATCH(CONCATENATE($C332,"_EXT"),Mets!$B$2:$B$565,0),COLUMN()-21)</f>
        <v>#N/A</v>
      </c>
      <c r="AG332" s="43" t="e">
        <f>INDEX(Mets!$B$2:$O$565,MATCH(CONCATENATE($C332,"_EXT"),Mets!$B$2:$B$565,0),COLUMN()-21)</f>
        <v>#N/A</v>
      </c>
      <c r="AH332" s="43" t="e">
        <f>INDEX(Mets!$B$2:$O$565,MATCH(CONCATENATE($C332,"_EXT"),Mets!$B$2:$B$565,0),COLUMN()-21)</f>
        <v>#N/A</v>
      </c>
      <c r="AI332" s="43" t="e">
        <f>INDEX(Mets!$B$2:$O$565,MATCH(CONCATENATE($C332,"_EXT"),Mets!$B$2:$B$565,0),COLUMN()-21)</f>
        <v>#N/A</v>
      </c>
      <c r="AK332" s="43">
        <f t="shared" si="37"/>
        <v>0</v>
      </c>
      <c r="AL332" s="43" t="str">
        <f t="shared" si="38"/>
        <v>'H130' '0';</v>
      </c>
    </row>
    <row r="333" spans="1:38">
      <c r="A333" s="43" t="str">
        <f>VOCs!A131</f>
        <v>H131</v>
      </c>
      <c r="B333" s="43" t="str">
        <f>VOCs!B131</f>
        <v>1 dodecanol_cyt + 1 acetyl-CoA_cyt = 1 dodecyl-acetate_cyt + CoA_cyt</v>
      </c>
      <c r="C333" s="43">
        <f>VOCs!C131</f>
        <v>0</v>
      </c>
      <c r="D333" s="43">
        <f>VOCs!D131</f>
        <v>0</v>
      </c>
      <c r="E333" s="43" t="str">
        <f>VOCs!E131</f>
        <v>N</v>
      </c>
      <c r="G333" s="43" t="str">
        <f t="shared" si="39"/>
        <v>H131</v>
      </c>
      <c r="H333" s="43" t="str">
        <f t="shared" si="40"/>
        <v>1 dodecanol_cyt + 1 acetyl-CoA_cyt = 1 dodecyl-acetate_cyt + CoA_cyt</v>
      </c>
      <c r="I333" s="43" t="s">
        <v>781</v>
      </c>
      <c r="J333" s="43" t="s">
        <v>782</v>
      </c>
      <c r="K333" s="43">
        <f t="shared" si="36"/>
        <v>0</v>
      </c>
      <c r="L333" s="43" t="s">
        <v>783</v>
      </c>
      <c r="M333" s="43">
        <v>0</v>
      </c>
      <c r="N333" s="43">
        <v>1</v>
      </c>
      <c r="O333" s="43">
        <v>1</v>
      </c>
      <c r="P333" s="43">
        <v>1</v>
      </c>
      <c r="Q333" s="43">
        <v>1</v>
      </c>
      <c r="R333" s="43">
        <v>0.01</v>
      </c>
      <c r="Z333" s="43" t="e">
        <f>INDEX(Mets!$B$2:$O$565,MATCH(CONCATENATE($C333,"_EXT"),Mets!$B$2:$B$565,0),COLUMN()-25)</f>
        <v>#N/A</v>
      </c>
      <c r="AA333" s="43" t="e">
        <f>INDEX(Mets!$B$2:$O$565,MATCH(CONCATENATE($C333,"_EXT"),Mets!$B$2:$B$565,0),COLUMN()-21)</f>
        <v>#N/A</v>
      </c>
      <c r="AB333" s="43" t="e">
        <f>INDEX(Mets!$B$2:$O$565,MATCH(CONCATENATE($C333,"_EXT"),Mets!$B$2:$B$565,0),COLUMN()-21)</f>
        <v>#N/A</v>
      </c>
      <c r="AC333" s="43" t="e">
        <f>INDEX(Mets!$B$2:$O$565,MATCH(CONCATENATE($C333,"_EXT"),Mets!$B$2:$B$565,0),COLUMN()-21)</f>
        <v>#N/A</v>
      </c>
      <c r="AD333" s="43" t="e">
        <f>INDEX(Mets!$B$2:$O$565,MATCH(CONCATENATE($C333,"_EXT"),Mets!$B$2:$B$565,0),COLUMN()-21)</f>
        <v>#N/A</v>
      </c>
      <c r="AE333" s="43" t="e">
        <f>INDEX(Mets!$B$2:$O$565,MATCH(CONCATENATE($C333,"_EXT"),Mets!$B$2:$B$565,0),COLUMN()-21)</f>
        <v>#N/A</v>
      </c>
      <c r="AF333" s="43" t="e">
        <f>INDEX(Mets!$B$2:$O$565,MATCH(CONCATENATE($C333,"_EXT"),Mets!$B$2:$B$565,0),COLUMN()-21)</f>
        <v>#N/A</v>
      </c>
      <c r="AG333" s="43" t="e">
        <f>INDEX(Mets!$B$2:$O$565,MATCH(CONCATENATE($C333,"_EXT"),Mets!$B$2:$B$565,0),COLUMN()-21)</f>
        <v>#N/A</v>
      </c>
      <c r="AH333" s="43" t="e">
        <f>INDEX(Mets!$B$2:$O$565,MATCH(CONCATENATE($C333,"_EXT"),Mets!$B$2:$B$565,0),COLUMN()-21)</f>
        <v>#N/A</v>
      </c>
      <c r="AI333" s="43" t="e">
        <f>INDEX(Mets!$B$2:$O$565,MATCH(CONCATENATE($C333,"_EXT"),Mets!$B$2:$B$565,0),COLUMN()-21)</f>
        <v>#N/A</v>
      </c>
      <c r="AK333" s="43">
        <f t="shared" si="37"/>
        <v>0</v>
      </c>
      <c r="AL333" s="43" t="str">
        <f t="shared" si="38"/>
        <v>'H131' '0';</v>
      </c>
    </row>
    <row r="334" spans="1:38">
      <c r="A334" s="43" t="str">
        <f>VOCs!A132</f>
        <v>H132</v>
      </c>
      <c r="B334" s="43" t="str">
        <f>VOCs!B132</f>
        <v>1 tridecanol_cyt + 1 acetyl-CoA_cyt = 1 tridecyl-acetate_cyt + CoA_cyt</v>
      </c>
      <c r="C334" s="43">
        <f>VOCs!C132</f>
        <v>0</v>
      </c>
      <c r="D334" s="43">
        <f>VOCs!D132</f>
        <v>0</v>
      </c>
      <c r="E334" s="43" t="str">
        <f>VOCs!E132</f>
        <v>N</v>
      </c>
      <c r="G334" s="43" t="str">
        <f t="shared" si="39"/>
        <v>H132</v>
      </c>
      <c r="H334" s="43" t="str">
        <f t="shared" si="40"/>
        <v>1 tridecanol_cyt + 1 acetyl-CoA_cyt = 1 tridecyl-acetate_cyt + CoA_cyt</v>
      </c>
      <c r="I334" s="43" t="s">
        <v>781</v>
      </c>
      <c r="J334" s="43" t="s">
        <v>782</v>
      </c>
      <c r="K334" s="43">
        <f t="shared" si="36"/>
        <v>0</v>
      </c>
      <c r="L334" s="43" t="s">
        <v>783</v>
      </c>
      <c r="M334" s="43">
        <v>0</v>
      </c>
      <c r="N334" s="43">
        <v>1</v>
      </c>
      <c r="O334" s="43">
        <v>1</v>
      </c>
      <c r="P334" s="43">
        <v>1</v>
      </c>
      <c r="Q334" s="43">
        <v>1</v>
      </c>
      <c r="R334" s="43">
        <v>0.01</v>
      </c>
      <c r="Z334" s="43" t="e">
        <f>INDEX(Mets!$B$2:$O$565,MATCH(CONCATENATE($C334,"_EXT"),Mets!$B$2:$B$565,0),COLUMN()-25)</f>
        <v>#N/A</v>
      </c>
      <c r="AA334" s="43" t="e">
        <f>INDEX(Mets!$B$2:$O$565,MATCH(CONCATENATE($C334,"_EXT"),Mets!$B$2:$B$565,0),COLUMN()-21)</f>
        <v>#N/A</v>
      </c>
      <c r="AB334" s="43" t="e">
        <f>INDEX(Mets!$B$2:$O$565,MATCH(CONCATENATE($C334,"_EXT"),Mets!$B$2:$B$565,0),COLUMN()-21)</f>
        <v>#N/A</v>
      </c>
      <c r="AC334" s="43" t="e">
        <f>INDEX(Mets!$B$2:$O$565,MATCH(CONCATENATE($C334,"_EXT"),Mets!$B$2:$B$565,0),COLUMN()-21)</f>
        <v>#N/A</v>
      </c>
      <c r="AD334" s="43" t="e">
        <f>INDEX(Mets!$B$2:$O$565,MATCH(CONCATENATE($C334,"_EXT"),Mets!$B$2:$B$565,0),COLUMN()-21)</f>
        <v>#N/A</v>
      </c>
      <c r="AE334" s="43" t="e">
        <f>INDEX(Mets!$B$2:$O$565,MATCH(CONCATENATE($C334,"_EXT"),Mets!$B$2:$B$565,0),COLUMN()-21)</f>
        <v>#N/A</v>
      </c>
      <c r="AF334" s="43" t="e">
        <f>INDEX(Mets!$B$2:$O$565,MATCH(CONCATENATE($C334,"_EXT"),Mets!$B$2:$B$565,0),COLUMN()-21)</f>
        <v>#N/A</v>
      </c>
      <c r="AG334" s="43" t="e">
        <f>INDEX(Mets!$B$2:$O$565,MATCH(CONCATENATE($C334,"_EXT"),Mets!$B$2:$B$565,0),COLUMN()-21)</f>
        <v>#N/A</v>
      </c>
      <c r="AH334" s="43" t="e">
        <f>INDEX(Mets!$B$2:$O$565,MATCH(CONCATENATE($C334,"_EXT"),Mets!$B$2:$B$565,0),COLUMN()-21)</f>
        <v>#N/A</v>
      </c>
      <c r="AI334" s="43" t="e">
        <f>INDEX(Mets!$B$2:$O$565,MATCH(CONCATENATE($C334,"_EXT"),Mets!$B$2:$B$565,0),COLUMN()-21)</f>
        <v>#N/A</v>
      </c>
      <c r="AK334" s="43">
        <f t="shared" si="37"/>
        <v>0</v>
      </c>
      <c r="AL334" s="43" t="str">
        <f t="shared" si="38"/>
        <v>'H132' '0';</v>
      </c>
    </row>
    <row r="335" spans="1:38">
      <c r="A335" s="43" t="str">
        <f>VOCs!A133</f>
        <v>H133</v>
      </c>
      <c r="B335" s="43" t="str">
        <f>VOCs!B133</f>
        <v>1 tetradecanol_cyt + 1 acetyl-CoA_cyt = 1 tetradecyl-acetate_cyt + CoA_cyt</v>
      </c>
      <c r="C335" s="43">
        <f>VOCs!C133</f>
        <v>0</v>
      </c>
      <c r="D335" s="43">
        <f>VOCs!D133</f>
        <v>0</v>
      </c>
      <c r="E335" s="43" t="str">
        <f>VOCs!E133</f>
        <v>N</v>
      </c>
      <c r="G335" s="43" t="str">
        <f t="shared" si="39"/>
        <v>H133</v>
      </c>
      <c r="H335" s="43" t="str">
        <f t="shared" si="40"/>
        <v>1 tetradecanol_cyt + 1 acetyl-CoA_cyt = 1 tetradecyl-acetate_cyt + CoA_cyt</v>
      </c>
      <c r="I335" s="43" t="s">
        <v>781</v>
      </c>
      <c r="J335" s="43" t="s">
        <v>782</v>
      </c>
      <c r="K335" s="43">
        <f t="shared" si="36"/>
        <v>0</v>
      </c>
      <c r="L335" s="43" t="s">
        <v>783</v>
      </c>
      <c r="M335" s="43">
        <v>0</v>
      </c>
      <c r="N335" s="43">
        <v>1</v>
      </c>
      <c r="O335" s="43">
        <v>1</v>
      </c>
      <c r="P335" s="43">
        <v>1</v>
      </c>
      <c r="Q335" s="43">
        <v>1</v>
      </c>
      <c r="R335" s="43">
        <v>0.01</v>
      </c>
      <c r="Z335" s="43" t="e">
        <f>INDEX(Mets!$B$2:$O$565,MATCH(CONCATENATE($C335,"_EXT"),Mets!$B$2:$B$565,0),COLUMN()-25)</f>
        <v>#N/A</v>
      </c>
      <c r="AA335" s="43" t="e">
        <f>INDEX(Mets!$B$2:$O$565,MATCH(CONCATENATE($C335,"_EXT"),Mets!$B$2:$B$565,0),COLUMN()-21)</f>
        <v>#N/A</v>
      </c>
      <c r="AB335" s="43" t="e">
        <f>INDEX(Mets!$B$2:$O$565,MATCH(CONCATENATE($C335,"_EXT"),Mets!$B$2:$B$565,0),COLUMN()-21)</f>
        <v>#N/A</v>
      </c>
      <c r="AC335" s="43" t="e">
        <f>INDEX(Mets!$B$2:$O$565,MATCH(CONCATENATE($C335,"_EXT"),Mets!$B$2:$B$565,0),COLUMN()-21)</f>
        <v>#N/A</v>
      </c>
      <c r="AD335" s="43" t="e">
        <f>INDEX(Mets!$B$2:$O$565,MATCH(CONCATENATE($C335,"_EXT"),Mets!$B$2:$B$565,0),COLUMN()-21)</f>
        <v>#N/A</v>
      </c>
      <c r="AE335" s="43" t="e">
        <f>INDEX(Mets!$B$2:$O$565,MATCH(CONCATENATE($C335,"_EXT"),Mets!$B$2:$B$565,0),COLUMN()-21)</f>
        <v>#N/A</v>
      </c>
      <c r="AF335" s="43" t="e">
        <f>INDEX(Mets!$B$2:$O$565,MATCH(CONCATENATE($C335,"_EXT"),Mets!$B$2:$B$565,0),COLUMN()-21)</f>
        <v>#N/A</v>
      </c>
      <c r="AG335" s="43" t="e">
        <f>INDEX(Mets!$B$2:$O$565,MATCH(CONCATENATE($C335,"_EXT"),Mets!$B$2:$B$565,0),COLUMN()-21)</f>
        <v>#N/A</v>
      </c>
      <c r="AH335" s="43" t="e">
        <f>INDEX(Mets!$B$2:$O$565,MATCH(CONCATENATE($C335,"_EXT"),Mets!$B$2:$B$565,0),COLUMN()-21)</f>
        <v>#N/A</v>
      </c>
      <c r="AI335" s="43" t="e">
        <f>INDEX(Mets!$B$2:$O$565,MATCH(CONCATENATE($C335,"_EXT"),Mets!$B$2:$B$565,0),COLUMN()-21)</f>
        <v>#N/A</v>
      </c>
      <c r="AK335" s="43">
        <f t="shared" si="37"/>
        <v>0</v>
      </c>
      <c r="AL335" s="43" t="str">
        <f t="shared" si="38"/>
        <v>'H133' '0';</v>
      </c>
    </row>
    <row r="336" spans="1:38">
      <c r="A336" s="43" t="str">
        <f>VOCs!A134</f>
        <v>H134</v>
      </c>
      <c r="B336" s="43" t="str">
        <f>VOCs!B134</f>
        <v>1 pentadecanol_cyt + 1 acetyl-CoA_cyt = 1 pentadecyl-acetate_cyt + CoA_cyt</v>
      </c>
      <c r="C336" s="43">
        <f>VOCs!C134</f>
        <v>0</v>
      </c>
      <c r="D336" s="43">
        <f>VOCs!D134</f>
        <v>0</v>
      </c>
      <c r="E336" s="43" t="str">
        <f>VOCs!E134</f>
        <v>N</v>
      </c>
      <c r="G336" s="43" t="str">
        <f t="shared" si="39"/>
        <v>H134</v>
      </c>
      <c r="H336" s="43" t="str">
        <f t="shared" si="40"/>
        <v>1 pentadecanol_cyt + 1 acetyl-CoA_cyt = 1 pentadecyl-acetate_cyt + CoA_cyt</v>
      </c>
      <c r="I336" s="43" t="s">
        <v>781</v>
      </c>
      <c r="J336" s="43" t="s">
        <v>782</v>
      </c>
      <c r="K336" s="43">
        <f t="shared" si="36"/>
        <v>0</v>
      </c>
      <c r="L336" s="43" t="s">
        <v>783</v>
      </c>
      <c r="M336" s="43">
        <v>0</v>
      </c>
      <c r="N336" s="43">
        <v>1</v>
      </c>
      <c r="O336" s="43">
        <v>1</v>
      </c>
      <c r="P336" s="43">
        <v>1</v>
      </c>
      <c r="Q336" s="43">
        <v>1</v>
      </c>
      <c r="R336" s="43">
        <v>0.01</v>
      </c>
      <c r="Z336" s="43" t="e">
        <f>INDEX(Mets!$B$2:$O$565,MATCH(CONCATENATE($C336,"_EXT"),Mets!$B$2:$B$565,0),COLUMN()-25)</f>
        <v>#N/A</v>
      </c>
      <c r="AA336" s="43" t="e">
        <f>INDEX(Mets!$B$2:$O$565,MATCH(CONCATENATE($C336,"_EXT"),Mets!$B$2:$B$565,0),COLUMN()-21)</f>
        <v>#N/A</v>
      </c>
      <c r="AB336" s="43" t="e">
        <f>INDEX(Mets!$B$2:$O$565,MATCH(CONCATENATE($C336,"_EXT"),Mets!$B$2:$B$565,0),COLUMN()-21)</f>
        <v>#N/A</v>
      </c>
      <c r="AC336" s="43" t="e">
        <f>INDEX(Mets!$B$2:$O$565,MATCH(CONCATENATE($C336,"_EXT"),Mets!$B$2:$B$565,0),COLUMN()-21)</f>
        <v>#N/A</v>
      </c>
      <c r="AD336" s="43" t="e">
        <f>INDEX(Mets!$B$2:$O$565,MATCH(CONCATENATE($C336,"_EXT"),Mets!$B$2:$B$565,0),COLUMN()-21)</f>
        <v>#N/A</v>
      </c>
      <c r="AE336" s="43" t="e">
        <f>INDEX(Mets!$B$2:$O$565,MATCH(CONCATENATE($C336,"_EXT"),Mets!$B$2:$B$565,0),COLUMN()-21)</f>
        <v>#N/A</v>
      </c>
      <c r="AF336" s="43" t="e">
        <f>INDEX(Mets!$B$2:$O$565,MATCH(CONCATENATE($C336,"_EXT"),Mets!$B$2:$B$565,0),COLUMN()-21)</f>
        <v>#N/A</v>
      </c>
      <c r="AG336" s="43" t="e">
        <f>INDEX(Mets!$B$2:$O$565,MATCH(CONCATENATE($C336,"_EXT"),Mets!$B$2:$B$565,0),COLUMN()-21)</f>
        <v>#N/A</v>
      </c>
      <c r="AH336" s="43" t="e">
        <f>INDEX(Mets!$B$2:$O$565,MATCH(CONCATENATE($C336,"_EXT"),Mets!$B$2:$B$565,0),COLUMN()-21)</f>
        <v>#N/A</v>
      </c>
      <c r="AI336" s="43" t="e">
        <f>INDEX(Mets!$B$2:$O$565,MATCH(CONCATENATE($C336,"_EXT"),Mets!$B$2:$B$565,0),COLUMN()-21)</f>
        <v>#N/A</v>
      </c>
      <c r="AK336" s="43">
        <f t="shared" si="37"/>
        <v>0</v>
      </c>
      <c r="AL336" s="43" t="str">
        <f t="shared" si="38"/>
        <v>'H134' '0';</v>
      </c>
    </row>
    <row r="337" spans="1:38">
      <c r="A337" s="43" t="str">
        <f>VOCs!A135</f>
        <v>H135</v>
      </c>
      <c r="B337" s="43" t="str">
        <f>VOCs!B135</f>
        <v>1 hexadecanol_cyt + 1 acetyl-CoA_cyt = 1 hexadecyl-acetate_cyt + CoA_cyt</v>
      </c>
      <c r="C337" s="43">
        <f>VOCs!C135</f>
        <v>0</v>
      </c>
      <c r="D337" s="43">
        <f>VOCs!D135</f>
        <v>0</v>
      </c>
      <c r="E337" s="43" t="str">
        <f>VOCs!E135</f>
        <v>N</v>
      </c>
      <c r="G337" s="43" t="str">
        <f t="shared" si="39"/>
        <v>H135</v>
      </c>
      <c r="H337" s="43" t="str">
        <f t="shared" si="40"/>
        <v>1 hexadecanol_cyt + 1 acetyl-CoA_cyt = 1 hexadecyl-acetate_cyt + CoA_cyt</v>
      </c>
      <c r="I337" s="43" t="s">
        <v>781</v>
      </c>
      <c r="J337" s="43" t="s">
        <v>782</v>
      </c>
      <c r="K337" s="43">
        <f t="shared" ref="K337:K384" si="41">IF(EXACT(E337,"N"),0,"-Inf")</f>
        <v>0</v>
      </c>
      <c r="L337" s="43" t="s">
        <v>783</v>
      </c>
      <c r="M337" s="43">
        <v>0</v>
      </c>
      <c r="N337" s="43">
        <v>1</v>
      </c>
      <c r="O337" s="43">
        <v>1</v>
      </c>
      <c r="P337" s="43">
        <v>1</v>
      </c>
      <c r="Q337" s="43">
        <v>1</v>
      </c>
      <c r="R337" s="43">
        <v>0.01</v>
      </c>
      <c r="Z337" s="43" t="e">
        <f>INDEX(Mets!$B$2:$O$565,MATCH(CONCATENATE($C337,"_EXT"),Mets!$B$2:$B$565,0),COLUMN()-25)</f>
        <v>#N/A</v>
      </c>
      <c r="AA337" s="43" t="e">
        <f>INDEX(Mets!$B$2:$O$565,MATCH(CONCATENATE($C337,"_EXT"),Mets!$B$2:$B$565,0),COLUMN()-21)</f>
        <v>#N/A</v>
      </c>
      <c r="AB337" s="43" t="e">
        <f>INDEX(Mets!$B$2:$O$565,MATCH(CONCATENATE($C337,"_EXT"),Mets!$B$2:$B$565,0),COLUMN()-21)</f>
        <v>#N/A</v>
      </c>
      <c r="AC337" s="43" t="e">
        <f>INDEX(Mets!$B$2:$O$565,MATCH(CONCATENATE($C337,"_EXT"),Mets!$B$2:$B$565,0),COLUMN()-21)</f>
        <v>#N/A</v>
      </c>
      <c r="AD337" s="43" t="e">
        <f>INDEX(Mets!$B$2:$O$565,MATCH(CONCATENATE($C337,"_EXT"),Mets!$B$2:$B$565,0),COLUMN()-21)</f>
        <v>#N/A</v>
      </c>
      <c r="AE337" s="43" t="e">
        <f>INDEX(Mets!$B$2:$O$565,MATCH(CONCATENATE($C337,"_EXT"),Mets!$B$2:$B$565,0),COLUMN()-21)</f>
        <v>#N/A</v>
      </c>
      <c r="AF337" s="43" t="e">
        <f>INDEX(Mets!$B$2:$O$565,MATCH(CONCATENATE($C337,"_EXT"),Mets!$B$2:$B$565,0),COLUMN()-21)</f>
        <v>#N/A</v>
      </c>
      <c r="AG337" s="43" t="e">
        <f>INDEX(Mets!$B$2:$O$565,MATCH(CONCATENATE($C337,"_EXT"),Mets!$B$2:$B$565,0),COLUMN()-21)</f>
        <v>#N/A</v>
      </c>
      <c r="AH337" s="43" t="e">
        <f>INDEX(Mets!$B$2:$O$565,MATCH(CONCATENATE($C337,"_EXT"),Mets!$B$2:$B$565,0),COLUMN()-21)</f>
        <v>#N/A</v>
      </c>
      <c r="AI337" s="43" t="e">
        <f>INDEX(Mets!$B$2:$O$565,MATCH(CONCATENATE($C337,"_EXT"),Mets!$B$2:$B$565,0),COLUMN()-21)</f>
        <v>#N/A</v>
      </c>
      <c r="AK337" s="43">
        <f t="shared" si="37"/>
        <v>0</v>
      </c>
      <c r="AL337" s="43" t="str">
        <f t="shared" si="38"/>
        <v>'H135' '0';</v>
      </c>
    </row>
    <row r="338" spans="1:38">
      <c r="A338" s="43" t="str">
        <f>VOCs!A136</f>
        <v>H136</v>
      </c>
      <c r="B338" s="43" t="str">
        <f>VOCs!B136</f>
        <v>1 heptadecanol_cyt + 1 acetyl-CoA_cyt = 1 heptadecyl-acetate_cyt + CoA_cyt</v>
      </c>
      <c r="C338" s="43">
        <f>VOCs!C136</f>
        <v>0</v>
      </c>
      <c r="D338" s="43">
        <f>VOCs!D136</f>
        <v>0</v>
      </c>
      <c r="E338" s="43" t="str">
        <f>VOCs!E136</f>
        <v>N</v>
      </c>
      <c r="G338" s="43" t="str">
        <f t="shared" si="39"/>
        <v>H136</v>
      </c>
      <c r="H338" s="43" t="str">
        <f t="shared" si="40"/>
        <v>1 heptadecanol_cyt + 1 acetyl-CoA_cyt = 1 heptadecyl-acetate_cyt + CoA_cyt</v>
      </c>
      <c r="I338" s="43" t="s">
        <v>781</v>
      </c>
      <c r="J338" s="43" t="s">
        <v>782</v>
      </c>
      <c r="K338" s="43">
        <f t="shared" si="41"/>
        <v>0</v>
      </c>
      <c r="L338" s="43" t="s">
        <v>783</v>
      </c>
      <c r="M338" s="43">
        <v>0</v>
      </c>
      <c r="N338" s="43">
        <v>1</v>
      </c>
      <c r="O338" s="43">
        <v>1</v>
      </c>
      <c r="P338" s="43">
        <v>1</v>
      </c>
      <c r="Q338" s="43">
        <v>1</v>
      </c>
      <c r="R338" s="43">
        <v>0.01</v>
      </c>
      <c r="Z338" s="43" t="e">
        <f>INDEX(Mets!$B$2:$O$565,MATCH(CONCATENATE($C338,"_EXT"),Mets!$B$2:$B$565,0),COLUMN()-25)</f>
        <v>#N/A</v>
      </c>
      <c r="AA338" s="43" t="e">
        <f>INDEX(Mets!$B$2:$O$565,MATCH(CONCATENATE($C338,"_EXT"),Mets!$B$2:$B$565,0),COLUMN()-21)</f>
        <v>#N/A</v>
      </c>
      <c r="AB338" s="43" t="e">
        <f>INDEX(Mets!$B$2:$O$565,MATCH(CONCATENATE($C338,"_EXT"),Mets!$B$2:$B$565,0),COLUMN()-21)</f>
        <v>#N/A</v>
      </c>
      <c r="AC338" s="43" t="e">
        <f>INDEX(Mets!$B$2:$O$565,MATCH(CONCATENATE($C338,"_EXT"),Mets!$B$2:$B$565,0),COLUMN()-21)</f>
        <v>#N/A</v>
      </c>
      <c r="AD338" s="43" t="e">
        <f>INDEX(Mets!$B$2:$O$565,MATCH(CONCATENATE($C338,"_EXT"),Mets!$B$2:$B$565,0),COLUMN()-21)</f>
        <v>#N/A</v>
      </c>
      <c r="AE338" s="43" t="e">
        <f>INDEX(Mets!$B$2:$O$565,MATCH(CONCATENATE($C338,"_EXT"),Mets!$B$2:$B$565,0),COLUMN()-21)</f>
        <v>#N/A</v>
      </c>
      <c r="AF338" s="43" t="e">
        <f>INDEX(Mets!$B$2:$O$565,MATCH(CONCATENATE($C338,"_EXT"),Mets!$B$2:$B$565,0),COLUMN()-21)</f>
        <v>#N/A</v>
      </c>
      <c r="AG338" s="43" t="e">
        <f>INDEX(Mets!$B$2:$O$565,MATCH(CONCATENATE($C338,"_EXT"),Mets!$B$2:$B$565,0),COLUMN()-21)</f>
        <v>#N/A</v>
      </c>
      <c r="AH338" s="43" t="e">
        <f>INDEX(Mets!$B$2:$O$565,MATCH(CONCATENATE($C338,"_EXT"),Mets!$B$2:$B$565,0),COLUMN()-21)</f>
        <v>#N/A</v>
      </c>
      <c r="AI338" s="43" t="e">
        <f>INDEX(Mets!$B$2:$O$565,MATCH(CONCATENATE($C338,"_EXT"),Mets!$B$2:$B$565,0),COLUMN()-21)</f>
        <v>#N/A</v>
      </c>
      <c r="AK338" s="43">
        <f t="shared" si="37"/>
        <v>0</v>
      </c>
      <c r="AL338" s="43" t="str">
        <f t="shared" si="38"/>
        <v>'H136' '0';</v>
      </c>
    </row>
    <row r="339" spans="1:38">
      <c r="A339" s="43" t="str">
        <f>VOCs!A137</f>
        <v>H137</v>
      </c>
      <c r="B339" s="43" t="str">
        <f>VOCs!B137</f>
        <v>1 octadecanol_cyt + 1 acetyl-CoA_cyt = 1 octadecyl-acetate_cyt + CoA_cyt</v>
      </c>
      <c r="C339" s="43">
        <f>VOCs!C137</f>
        <v>0</v>
      </c>
      <c r="D339" s="43">
        <f>VOCs!D137</f>
        <v>0</v>
      </c>
      <c r="E339" s="43" t="str">
        <f>VOCs!E137</f>
        <v>N</v>
      </c>
      <c r="G339" s="43" t="str">
        <f t="shared" si="39"/>
        <v>H137</v>
      </c>
      <c r="H339" s="43" t="str">
        <f t="shared" si="40"/>
        <v>1 octadecanol_cyt + 1 acetyl-CoA_cyt = 1 octadecyl-acetate_cyt + CoA_cyt</v>
      </c>
      <c r="I339" s="43" t="s">
        <v>781</v>
      </c>
      <c r="J339" s="43" t="s">
        <v>782</v>
      </c>
      <c r="K339" s="43">
        <f t="shared" si="41"/>
        <v>0</v>
      </c>
      <c r="L339" s="43" t="s">
        <v>783</v>
      </c>
      <c r="M339" s="43">
        <v>0</v>
      </c>
      <c r="N339" s="43">
        <v>1</v>
      </c>
      <c r="O339" s="43">
        <v>1</v>
      </c>
      <c r="P339" s="43">
        <v>1</v>
      </c>
      <c r="Q339" s="43">
        <v>1</v>
      </c>
      <c r="R339" s="43">
        <v>0.01</v>
      </c>
      <c r="Z339" s="43" t="e">
        <f>INDEX(Mets!$B$2:$O$565,MATCH(CONCATENATE($C339,"_EXT"),Mets!$B$2:$B$565,0),COLUMN()-25)</f>
        <v>#N/A</v>
      </c>
      <c r="AA339" s="43" t="e">
        <f>INDEX(Mets!$B$2:$O$565,MATCH(CONCATENATE($C339,"_EXT"),Mets!$B$2:$B$565,0),COLUMN()-21)</f>
        <v>#N/A</v>
      </c>
      <c r="AB339" s="43" t="e">
        <f>INDEX(Mets!$B$2:$O$565,MATCH(CONCATENATE($C339,"_EXT"),Mets!$B$2:$B$565,0),COLUMN()-21)</f>
        <v>#N/A</v>
      </c>
      <c r="AC339" s="43" t="e">
        <f>INDEX(Mets!$B$2:$O$565,MATCH(CONCATENATE($C339,"_EXT"),Mets!$B$2:$B$565,0),COLUMN()-21)</f>
        <v>#N/A</v>
      </c>
      <c r="AD339" s="43" t="e">
        <f>INDEX(Mets!$B$2:$O$565,MATCH(CONCATENATE($C339,"_EXT"),Mets!$B$2:$B$565,0),COLUMN()-21)</f>
        <v>#N/A</v>
      </c>
      <c r="AE339" s="43" t="e">
        <f>INDEX(Mets!$B$2:$O$565,MATCH(CONCATENATE($C339,"_EXT"),Mets!$B$2:$B$565,0),COLUMN()-21)</f>
        <v>#N/A</v>
      </c>
      <c r="AF339" s="43" t="e">
        <f>INDEX(Mets!$B$2:$O$565,MATCH(CONCATENATE($C339,"_EXT"),Mets!$B$2:$B$565,0),COLUMN()-21)</f>
        <v>#N/A</v>
      </c>
      <c r="AG339" s="43" t="e">
        <f>INDEX(Mets!$B$2:$O$565,MATCH(CONCATENATE($C339,"_EXT"),Mets!$B$2:$B$565,0),COLUMN()-21)</f>
        <v>#N/A</v>
      </c>
      <c r="AH339" s="43" t="e">
        <f>INDEX(Mets!$B$2:$O$565,MATCH(CONCATENATE($C339,"_EXT"),Mets!$B$2:$B$565,0),COLUMN()-21)</f>
        <v>#N/A</v>
      </c>
      <c r="AI339" s="43" t="e">
        <f>INDEX(Mets!$B$2:$O$565,MATCH(CONCATENATE($C339,"_EXT"),Mets!$B$2:$B$565,0),COLUMN()-21)</f>
        <v>#N/A</v>
      </c>
      <c r="AK339" s="43">
        <f t="shared" si="37"/>
        <v>0</v>
      </c>
      <c r="AL339" s="43" t="str">
        <f t="shared" si="38"/>
        <v>'H137' '0';</v>
      </c>
    </row>
    <row r="340" spans="1:38">
      <c r="A340" s="43" t="str">
        <f>VOCs!A139</f>
        <v>H139</v>
      </c>
      <c r="B340" s="43" t="str">
        <f>VOCs!B139</f>
        <v>1 2-propanone_cyt + 1 NADH_cyt + H+_cyt = 1 2-propanol_cyt + 1 NAD_cyt</v>
      </c>
      <c r="C340" s="43">
        <f>VOCs!C139</f>
        <v>0</v>
      </c>
      <c r="D340" s="43">
        <f>VOCs!D139</f>
        <v>0</v>
      </c>
      <c r="E340" s="43" t="str">
        <f>VOCs!E139</f>
        <v>N</v>
      </c>
      <c r="G340" s="43" t="str">
        <f t="shared" si="39"/>
        <v>H139</v>
      </c>
      <c r="H340" s="43" t="str">
        <f t="shared" si="40"/>
        <v>1 2-propanone_cyt + 1 NADH_cyt + H+_cyt = 1 2-propanol_cyt + 1 NAD_cyt</v>
      </c>
      <c r="I340" s="43" t="s">
        <v>781</v>
      </c>
      <c r="J340" s="43" t="s">
        <v>782</v>
      </c>
      <c r="K340" s="43">
        <f t="shared" si="41"/>
        <v>0</v>
      </c>
      <c r="L340" s="43" t="s">
        <v>783</v>
      </c>
      <c r="M340" s="43">
        <v>0</v>
      </c>
      <c r="N340" s="43">
        <v>1</v>
      </c>
      <c r="O340" s="43">
        <v>1</v>
      </c>
      <c r="P340" s="43">
        <v>1</v>
      </c>
      <c r="Q340" s="43">
        <v>1</v>
      </c>
      <c r="R340" s="43">
        <v>0.01</v>
      </c>
      <c r="Z340" s="43" t="e">
        <f>INDEX(Mets!$B$2:$O$565,MATCH(CONCATENATE($C340,"_EXT"),Mets!$B$2:$B$565,0),COLUMN()-25)</f>
        <v>#N/A</v>
      </c>
      <c r="AA340" s="43" t="e">
        <f>INDEX(Mets!$B$2:$O$565,MATCH(CONCATENATE($C340,"_EXT"),Mets!$B$2:$B$565,0),COLUMN()-21)</f>
        <v>#N/A</v>
      </c>
      <c r="AB340" s="43" t="e">
        <f>INDEX(Mets!$B$2:$O$565,MATCH(CONCATENATE($C340,"_EXT"),Mets!$B$2:$B$565,0),COLUMN()-21)</f>
        <v>#N/A</v>
      </c>
      <c r="AC340" s="43" t="e">
        <f>INDEX(Mets!$B$2:$O$565,MATCH(CONCATENATE($C340,"_EXT"),Mets!$B$2:$B$565,0),COLUMN()-21)</f>
        <v>#N/A</v>
      </c>
      <c r="AD340" s="43" t="e">
        <f>INDEX(Mets!$B$2:$O$565,MATCH(CONCATENATE($C340,"_EXT"),Mets!$B$2:$B$565,0),COLUMN()-21)</f>
        <v>#N/A</v>
      </c>
      <c r="AE340" s="43" t="e">
        <f>INDEX(Mets!$B$2:$O$565,MATCH(CONCATENATE($C340,"_EXT"),Mets!$B$2:$B$565,0),COLUMN()-21)</f>
        <v>#N/A</v>
      </c>
      <c r="AF340" s="43" t="e">
        <f>INDEX(Mets!$B$2:$O$565,MATCH(CONCATENATE($C340,"_EXT"),Mets!$B$2:$B$565,0),COLUMN()-21)</f>
        <v>#N/A</v>
      </c>
      <c r="AG340" s="43" t="e">
        <f>INDEX(Mets!$B$2:$O$565,MATCH(CONCATENATE($C340,"_EXT"),Mets!$B$2:$B$565,0),COLUMN()-21)</f>
        <v>#N/A</v>
      </c>
      <c r="AH340" s="43" t="e">
        <f>INDEX(Mets!$B$2:$O$565,MATCH(CONCATENATE($C340,"_EXT"),Mets!$B$2:$B$565,0),COLUMN()-21)</f>
        <v>#N/A</v>
      </c>
      <c r="AI340" s="43" t="e">
        <f>INDEX(Mets!$B$2:$O$565,MATCH(CONCATENATE($C340,"_EXT"),Mets!$B$2:$B$565,0),COLUMN()-21)</f>
        <v>#N/A</v>
      </c>
      <c r="AK340" s="43">
        <f t="shared" si="37"/>
        <v>0</v>
      </c>
      <c r="AL340" s="43" t="str">
        <f t="shared" si="38"/>
        <v>'H139' '0';</v>
      </c>
    </row>
    <row r="341" spans="1:38">
      <c r="A341" s="43" t="str">
        <f>VOCs!A140</f>
        <v>H140</v>
      </c>
      <c r="B341" s="43" t="str">
        <f>VOCs!B140</f>
        <v>1 2-butanone_cyt + 1 NADH_cyt + H+_cyt = 1 2-butanol_cyt + 1 NAD_cyt</v>
      </c>
      <c r="C341" s="43">
        <f>VOCs!C140</f>
        <v>0</v>
      </c>
      <c r="D341" s="43">
        <f>VOCs!D140</f>
        <v>0</v>
      </c>
      <c r="E341" s="43" t="str">
        <f>VOCs!E140</f>
        <v>N</v>
      </c>
      <c r="G341" s="43" t="str">
        <f t="shared" si="39"/>
        <v>H140</v>
      </c>
      <c r="H341" s="43" t="str">
        <f t="shared" si="40"/>
        <v>1 2-butanone_cyt + 1 NADH_cyt + H+_cyt = 1 2-butanol_cyt + 1 NAD_cyt</v>
      </c>
      <c r="I341" s="43" t="s">
        <v>781</v>
      </c>
      <c r="J341" s="43" t="s">
        <v>782</v>
      </c>
      <c r="K341" s="43">
        <f t="shared" si="41"/>
        <v>0</v>
      </c>
      <c r="L341" s="43" t="s">
        <v>783</v>
      </c>
      <c r="M341" s="43">
        <v>0</v>
      </c>
      <c r="N341" s="43">
        <v>1</v>
      </c>
      <c r="O341" s="43">
        <v>1</v>
      </c>
      <c r="P341" s="43">
        <v>1</v>
      </c>
      <c r="Q341" s="43">
        <v>1</v>
      </c>
      <c r="R341" s="43">
        <v>0.01</v>
      </c>
      <c r="Z341" s="43" t="e">
        <f>INDEX(Mets!$B$2:$O$565,MATCH(CONCATENATE($C341,"_EXT"),Mets!$B$2:$B$565,0),COLUMN()-25)</f>
        <v>#N/A</v>
      </c>
      <c r="AA341" s="43" t="e">
        <f>INDEX(Mets!$B$2:$O$565,MATCH(CONCATENATE($C341,"_EXT"),Mets!$B$2:$B$565,0),COLUMN()-21)</f>
        <v>#N/A</v>
      </c>
      <c r="AB341" s="43" t="e">
        <f>INDEX(Mets!$B$2:$O$565,MATCH(CONCATENATE($C341,"_EXT"),Mets!$B$2:$B$565,0),COLUMN()-21)</f>
        <v>#N/A</v>
      </c>
      <c r="AC341" s="43" t="e">
        <f>INDEX(Mets!$B$2:$O$565,MATCH(CONCATENATE($C341,"_EXT"),Mets!$B$2:$B$565,0),COLUMN()-21)</f>
        <v>#N/A</v>
      </c>
      <c r="AD341" s="43" t="e">
        <f>INDEX(Mets!$B$2:$O$565,MATCH(CONCATENATE($C341,"_EXT"),Mets!$B$2:$B$565,0),COLUMN()-21)</f>
        <v>#N/A</v>
      </c>
      <c r="AE341" s="43" t="e">
        <f>INDEX(Mets!$B$2:$O$565,MATCH(CONCATENATE($C341,"_EXT"),Mets!$B$2:$B$565,0),COLUMN()-21)</f>
        <v>#N/A</v>
      </c>
      <c r="AF341" s="43" t="e">
        <f>INDEX(Mets!$B$2:$O$565,MATCH(CONCATENATE($C341,"_EXT"),Mets!$B$2:$B$565,0),COLUMN()-21)</f>
        <v>#N/A</v>
      </c>
      <c r="AG341" s="43" t="e">
        <f>INDEX(Mets!$B$2:$O$565,MATCH(CONCATENATE($C341,"_EXT"),Mets!$B$2:$B$565,0),COLUMN()-21)</f>
        <v>#N/A</v>
      </c>
      <c r="AH341" s="43" t="e">
        <f>INDEX(Mets!$B$2:$O$565,MATCH(CONCATENATE($C341,"_EXT"),Mets!$B$2:$B$565,0),COLUMN()-21)</f>
        <v>#N/A</v>
      </c>
      <c r="AI341" s="43" t="e">
        <f>INDEX(Mets!$B$2:$O$565,MATCH(CONCATENATE($C341,"_EXT"),Mets!$B$2:$B$565,0),COLUMN()-21)</f>
        <v>#N/A</v>
      </c>
      <c r="AK341" s="43">
        <f t="shared" si="37"/>
        <v>0</v>
      </c>
      <c r="AL341" s="43" t="str">
        <f t="shared" si="38"/>
        <v>'H140' '0';</v>
      </c>
    </row>
    <row r="342" spans="1:38">
      <c r="A342" s="43" t="str">
        <f>VOCs!A141</f>
        <v>H141</v>
      </c>
      <c r="B342" s="43" t="str">
        <f>VOCs!B141</f>
        <v>1 2-pentanone_cyt + 1 NADH_cyt + H+_cyt = 1 2-pentanol_cyt + 1 NAD_cyt</v>
      </c>
      <c r="C342" s="43">
        <f>VOCs!C141</f>
        <v>0</v>
      </c>
      <c r="D342" s="43">
        <f>VOCs!D141</f>
        <v>0</v>
      </c>
      <c r="E342" s="43" t="str">
        <f>VOCs!E141</f>
        <v>N</v>
      </c>
      <c r="G342" s="43" t="str">
        <f t="shared" si="39"/>
        <v>H141</v>
      </c>
      <c r="H342" s="43" t="str">
        <f t="shared" si="40"/>
        <v>1 2-pentanone_cyt + 1 NADH_cyt + H+_cyt = 1 2-pentanol_cyt + 1 NAD_cyt</v>
      </c>
      <c r="I342" s="43" t="s">
        <v>781</v>
      </c>
      <c r="J342" s="43" t="s">
        <v>782</v>
      </c>
      <c r="K342" s="43">
        <f t="shared" si="41"/>
        <v>0</v>
      </c>
      <c r="L342" s="43" t="s">
        <v>783</v>
      </c>
      <c r="M342" s="43">
        <v>0</v>
      </c>
      <c r="N342" s="43">
        <v>1</v>
      </c>
      <c r="O342" s="43">
        <v>1</v>
      </c>
      <c r="P342" s="43">
        <v>1</v>
      </c>
      <c r="Q342" s="43">
        <v>1</v>
      </c>
      <c r="R342" s="43">
        <v>0.01</v>
      </c>
      <c r="Z342" s="43" t="e">
        <f>INDEX(Mets!$B$2:$O$565,MATCH(CONCATENATE($C342,"_EXT"),Mets!$B$2:$B$565,0),COLUMN()-25)</f>
        <v>#N/A</v>
      </c>
      <c r="AA342" s="43" t="e">
        <f>INDEX(Mets!$B$2:$O$565,MATCH(CONCATENATE($C342,"_EXT"),Mets!$B$2:$B$565,0),COLUMN()-21)</f>
        <v>#N/A</v>
      </c>
      <c r="AB342" s="43" t="e">
        <f>INDEX(Mets!$B$2:$O$565,MATCH(CONCATENATE($C342,"_EXT"),Mets!$B$2:$B$565,0),COLUMN()-21)</f>
        <v>#N/A</v>
      </c>
      <c r="AC342" s="43" t="e">
        <f>INDEX(Mets!$B$2:$O$565,MATCH(CONCATENATE($C342,"_EXT"),Mets!$B$2:$B$565,0),COLUMN()-21)</f>
        <v>#N/A</v>
      </c>
      <c r="AD342" s="43" t="e">
        <f>INDEX(Mets!$B$2:$O$565,MATCH(CONCATENATE($C342,"_EXT"),Mets!$B$2:$B$565,0),COLUMN()-21)</f>
        <v>#N/A</v>
      </c>
      <c r="AE342" s="43" t="e">
        <f>INDEX(Mets!$B$2:$O$565,MATCH(CONCATENATE($C342,"_EXT"),Mets!$B$2:$B$565,0),COLUMN()-21)</f>
        <v>#N/A</v>
      </c>
      <c r="AF342" s="43" t="e">
        <f>INDEX(Mets!$B$2:$O$565,MATCH(CONCATENATE($C342,"_EXT"),Mets!$B$2:$B$565,0),COLUMN()-21)</f>
        <v>#N/A</v>
      </c>
      <c r="AG342" s="43" t="e">
        <f>INDEX(Mets!$B$2:$O$565,MATCH(CONCATENATE($C342,"_EXT"),Mets!$B$2:$B$565,0),COLUMN()-21)</f>
        <v>#N/A</v>
      </c>
      <c r="AH342" s="43" t="e">
        <f>INDEX(Mets!$B$2:$O$565,MATCH(CONCATENATE($C342,"_EXT"),Mets!$B$2:$B$565,0),COLUMN()-21)</f>
        <v>#N/A</v>
      </c>
      <c r="AI342" s="43" t="e">
        <f>INDEX(Mets!$B$2:$O$565,MATCH(CONCATENATE($C342,"_EXT"),Mets!$B$2:$B$565,0),COLUMN()-21)</f>
        <v>#N/A</v>
      </c>
      <c r="AK342" s="43">
        <f t="shared" si="37"/>
        <v>0</v>
      </c>
      <c r="AL342" s="43" t="str">
        <f t="shared" si="38"/>
        <v>'H141' '0';</v>
      </c>
    </row>
    <row r="343" spans="1:38">
      <c r="A343" s="43" t="str">
        <f>VOCs!A142</f>
        <v>H142</v>
      </c>
      <c r="B343" s="43" t="str">
        <f>VOCs!B142</f>
        <v>1 2-hexanone_cyt + 1 NADH_cyt + H+_cyt = 1 2-hexanol_cyt + 1 NAD_cyt</v>
      </c>
      <c r="C343" s="43">
        <f>VOCs!C142</f>
        <v>0</v>
      </c>
      <c r="D343" s="43">
        <f>VOCs!D142</f>
        <v>0</v>
      </c>
      <c r="E343" s="43" t="str">
        <f>VOCs!E142</f>
        <v>N</v>
      </c>
      <c r="G343" s="43" t="str">
        <f t="shared" si="39"/>
        <v>H142</v>
      </c>
      <c r="H343" s="43" t="str">
        <f t="shared" si="40"/>
        <v>1 2-hexanone_cyt + 1 NADH_cyt + H+_cyt = 1 2-hexanol_cyt + 1 NAD_cyt</v>
      </c>
      <c r="I343" s="43" t="s">
        <v>781</v>
      </c>
      <c r="J343" s="43" t="s">
        <v>782</v>
      </c>
      <c r="K343" s="43">
        <f t="shared" si="41"/>
        <v>0</v>
      </c>
      <c r="L343" s="43" t="s">
        <v>783</v>
      </c>
      <c r="M343" s="43">
        <v>0</v>
      </c>
      <c r="N343" s="43">
        <v>1</v>
      </c>
      <c r="O343" s="43">
        <v>1</v>
      </c>
      <c r="P343" s="43">
        <v>1</v>
      </c>
      <c r="Q343" s="43">
        <v>1</v>
      </c>
      <c r="R343" s="43">
        <v>0.01</v>
      </c>
      <c r="Z343" s="43" t="e">
        <f>INDEX(Mets!$B$2:$O$565,MATCH(CONCATENATE($C343,"_EXT"),Mets!$B$2:$B$565,0),COLUMN()-25)</f>
        <v>#N/A</v>
      </c>
      <c r="AA343" s="43" t="e">
        <f>INDEX(Mets!$B$2:$O$565,MATCH(CONCATENATE($C343,"_EXT"),Mets!$B$2:$B$565,0),COLUMN()-21)</f>
        <v>#N/A</v>
      </c>
      <c r="AB343" s="43" t="e">
        <f>INDEX(Mets!$B$2:$O$565,MATCH(CONCATENATE($C343,"_EXT"),Mets!$B$2:$B$565,0),COLUMN()-21)</f>
        <v>#N/A</v>
      </c>
      <c r="AC343" s="43" t="e">
        <f>INDEX(Mets!$B$2:$O$565,MATCH(CONCATENATE($C343,"_EXT"),Mets!$B$2:$B$565,0),COLUMN()-21)</f>
        <v>#N/A</v>
      </c>
      <c r="AD343" s="43" t="e">
        <f>INDEX(Mets!$B$2:$O$565,MATCH(CONCATENATE($C343,"_EXT"),Mets!$B$2:$B$565,0),COLUMN()-21)</f>
        <v>#N/A</v>
      </c>
      <c r="AE343" s="43" t="e">
        <f>INDEX(Mets!$B$2:$O$565,MATCH(CONCATENATE($C343,"_EXT"),Mets!$B$2:$B$565,0),COLUMN()-21)</f>
        <v>#N/A</v>
      </c>
      <c r="AF343" s="43" t="e">
        <f>INDEX(Mets!$B$2:$O$565,MATCH(CONCATENATE($C343,"_EXT"),Mets!$B$2:$B$565,0),COLUMN()-21)</f>
        <v>#N/A</v>
      </c>
      <c r="AG343" s="43" t="e">
        <f>INDEX(Mets!$B$2:$O$565,MATCH(CONCATENATE($C343,"_EXT"),Mets!$B$2:$B$565,0),COLUMN()-21)</f>
        <v>#N/A</v>
      </c>
      <c r="AH343" s="43" t="e">
        <f>INDEX(Mets!$B$2:$O$565,MATCH(CONCATENATE($C343,"_EXT"),Mets!$B$2:$B$565,0),COLUMN()-21)</f>
        <v>#N/A</v>
      </c>
      <c r="AI343" s="43" t="e">
        <f>INDEX(Mets!$B$2:$O$565,MATCH(CONCATENATE($C343,"_EXT"),Mets!$B$2:$B$565,0),COLUMN()-21)</f>
        <v>#N/A</v>
      </c>
      <c r="AK343" s="43">
        <f t="shared" si="37"/>
        <v>0</v>
      </c>
      <c r="AL343" s="43" t="str">
        <f t="shared" si="38"/>
        <v>'H142' '0';</v>
      </c>
    </row>
    <row r="344" spans="1:38">
      <c r="A344" s="43" t="str">
        <f>VOCs!A143</f>
        <v>H143</v>
      </c>
      <c r="B344" s="43" t="str">
        <f>VOCs!B143</f>
        <v>1 2-heptanone_cyt + 1 NADH_cyt + H+_cyt = 1 2-heptanol_cyt + 1 NAD_cyt</v>
      </c>
      <c r="C344" s="43">
        <f>VOCs!C143</f>
        <v>0</v>
      </c>
      <c r="D344" s="43">
        <f>VOCs!D143</f>
        <v>0</v>
      </c>
      <c r="E344" s="43" t="str">
        <f>VOCs!E143</f>
        <v>N</v>
      </c>
      <c r="G344" s="43" t="str">
        <f t="shared" si="39"/>
        <v>H143</v>
      </c>
      <c r="H344" s="43" t="str">
        <f t="shared" si="40"/>
        <v>1 2-heptanone_cyt + 1 NADH_cyt + H+_cyt = 1 2-heptanol_cyt + 1 NAD_cyt</v>
      </c>
      <c r="I344" s="43" t="s">
        <v>781</v>
      </c>
      <c r="J344" s="43" t="s">
        <v>782</v>
      </c>
      <c r="K344" s="43">
        <f t="shared" si="41"/>
        <v>0</v>
      </c>
      <c r="L344" s="43" t="s">
        <v>783</v>
      </c>
      <c r="M344" s="43">
        <v>0</v>
      </c>
      <c r="N344" s="43">
        <v>1</v>
      </c>
      <c r="O344" s="43">
        <v>1</v>
      </c>
      <c r="P344" s="43">
        <v>1</v>
      </c>
      <c r="Q344" s="43">
        <v>1</v>
      </c>
      <c r="R344" s="43">
        <v>0.01</v>
      </c>
      <c r="Z344" s="43" t="e">
        <f>INDEX(Mets!$B$2:$O$565,MATCH(CONCATENATE($C344,"_EXT"),Mets!$B$2:$B$565,0),COLUMN()-25)</f>
        <v>#N/A</v>
      </c>
      <c r="AA344" s="43" t="e">
        <f>INDEX(Mets!$B$2:$O$565,MATCH(CONCATENATE($C344,"_EXT"),Mets!$B$2:$B$565,0),COLUMN()-21)</f>
        <v>#N/A</v>
      </c>
      <c r="AB344" s="43" t="e">
        <f>INDEX(Mets!$B$2:$O$565,MATCH(CONCATENATE($C344,"_EXT"),Mets!$B$2:$B$565,0),COLUMN()-21)</f>
        <v>#N/A</v>
      </c>
      <c r="AC344" s="43" t="e">
        <f>INDEX(Mets!$B$2:$O$565,MATCH(CONCATENATE($C344,"_EXT"),Mets!$B$2:$B$565,0),COLUMN()-21)</f>
        <v>#N/A</v>
      </c>
      <c r="AD344" s="43" t="e">
        <f>INDEX(Mets!$B$2:$O$565,MATCH(CONCATENATE($C344,"_EXT"),Mets!$B$2:$B$565,0),COLUMN()-21)</f>
        <v>#N/A</v>
      </c>
      <c r="AE344" s="43" t="e">
        <f>INDEX(Mets!$B$2:$O$565,MATCH(CONCATENATE($C344,"_EXT"),Mets!$B$2:$B$565,0),COLUMN()-21)</f>
        <v>#N/A</v>
      </c>
      <c r="AF344" s="43" t="e">
        <f>INDEX(Mets!$B$2:$O$565,MATCH(CONCATENATE($C344,"_EXT"),Mets!$B$2:$B$565,0),COLUMN()-21)</f>
        <v>#N/A</v>
      </c>
      <c r="AG344" s="43" t="e">
        <f>INDEX(Mets!$B$2:$O$565,MATCH(CONCATENATE($C344,"_EXT"),Mets!$B$2:$B$565,0),COLUMN()-21)</f>
        <v>#N/A</v>
      </c>
      <c r="AH344" s="43" t="e">
        <f>INDEX(Mets!$B$2:$O$565,MATCH(CONCATENATE($C344,"_EXT"),Mets!$B$2:$B$565,0),COLUMN()-21)</f>
        <v>#N/A</v>
      </c>
      <c r="AI344" s="43" t="e">
        <f>INDEX(Mets!$B$2:$O$565,MATCH(CONCATENATE($C344,"_EXT"),Mets!$B$2:$B$565,0),COLUMN()-21)</f>
        <v>#N/A</v>
      </c>
      <c r="AK344" s="43">
        <f t="shared" si="37"/>
        <v>0</v>
      </c>
      <c r="AL344" s="43" t="str">
        <f t="shared" si="38"/>
        <v>'H143' '0';</v>
      </c>
    </row>
    <row r="345" spans="1:38">
      <c r="A345" s="43" t="str">
        <f>VOCs!A144</f>
        <v>H144</v>
      </c>
      <c r="B345" s="43" t="str">
        <f>VOCs!B144</f>
        <v>1 2-octanone_cyt + 1 NADH_cyt + H+_cyt = 1 2-octanol_cyt + 1 NAD_cyt</v>
      </c>
      <c r="C345" s="43">
        <f>VOCs!C144</f>
        <v>0</v>
      </c>
      <c r="D345" s="43">
        <f>VOCs!D144</f>
        <v>0</v>
      </c>
      <c r="E345" s="43" t="str">
        <f>VOCs!E144</f>
        <v>N</v>
      </c>
      <c r="G345" s="43" t="str">
        <f t="shared" si="39"/>
        <v>H144</v>
      </c>
      <c r="H345" s="43" t="str">
        <f t="shared" si="40"/>
        <v>1 2-octanone_cyt + 1 NADH_cyt + H+_cyt = 1 2-octanol_cyt + 1 NAD_cyt</v>
      </c>
      <c r="I345" s="43" t="s">
        <v>781</v>
      </c>
      <c r="J345" s="43" t="s">
        <v>782</v>
      </c>
      <c r="K345" s="43">
        <f t="shared" si="41"/>
        <v>0</v>
      </c>
      <c r="L345" s="43" t="s">
        <v>783</v>
      </c>
      <c r="M345" s="43">
        <v>0</v>
      </c>
      <c r="N345" s="43">
        <v>1</v>
      </c>
      <c r="O345" s="43">
        <v>1</v>
      </c>
      <c r="P345" s="43">
        <v>1</v>
      </c>
      <c r="Q345" s="43">
        <v>1</v>
      </c>
      <c r="R345" s="43">
        <v>0.01</v>
      </c>
      <c r="Z345" s="43" t="e">
        <f>INDEX(Mets!$B$2:$O$565,MATCH(CONCATENATE($C345,"_EXT"),Mets!$B$2:$B$565,0),COLUMN()-25)</f>
        <v>#N/A</v>
      </c>
      <c r="AA345" s="43" t="e">
        <f>INDEX(Mets!$B$2:$O$565,MATCH(CONCATENATE($C345,"_EXT"),Mets!$B$2:$B$565,0),COLUMN()-21)</f>
        <v>#N/A</v>
      </c>
      <c r="AB345" s="43" t="e">
        <f>INDEX(Mets!$B$2:$O$565,MATCH(CONCATENATE($C345,"_EXT"),Mets!$B$2:$B$565,0),COLUMN()-21)</f>
        <v>#N/A</v>
      </c>
      <c r="AC345" s="43" t="e">
        <f>INDEX(Mets!$B$2:$O$565,MATCH(CONCATENATE($C345,"_EXT"),Mets!$B$2:$B$565,0),COLUMN()-21)</f>
        <v>#N/A</v>
      </c>
      <c r="AD345" s="43" t="e">
        <f>INDEX(Mets!$B$2:$O$565,MATCH(CONCATENATE($C345,"_EXT"),Mets!$B$2:$B$565,0),COLUMN()-21)</f>
        <v>#N/A</v>
      </c>
      <c r="AE345" s="43" t="e">
        <f>INDEX(Mets!$B$2:$O$565,MATCH(CONCATENATE($C345,"_EXT"),Mets!$B$2:$B$565,0),COLUMN()-21)</f>
        <v>#N/A</v>
      </c>
      <c r="AF345" s="43" t="e">
        <f>INDEX(Mets!$B$2:$O$565,MATCH(CONCATENATE($C345,"_EXT"),Mets!$B$2:$B$565,0),COLUMN()-21)</f>
        <v>#N/A</v>
      </c>
      <c r="AG345" s="43" t="e">
        <f>INDEX(Mets!$B$2:$O$565,MATCH(CONCATENATE($C345,"_EXT"),Mets!$B$2:$B$565,0),COLUMN()-21)</f>
        <v>#N/A</v>
      </c>
      <c r="AH345" s="43" t="e">
        <f>INDEX(Mets!$B$2:$O$565,MATCH(CONCATENATE($C345,"_EXT"),Mets!$B$2:$B$565,0),COLUMN()-21)</f>
        <v>#N/A</v>
      </c>
      <c r="AI345" s="43" t="e">
        <f>INDEX(Mets!$B$2:$O$565,MATCH(CONCATENATE($C345,"_EXT"),Mets!$B$2:$B$565,0),COLUMN()-21)</f>
        <v>#N/A</v>
      </c>
      <c r="AK345" s="43">
        <f t="shared" si="37"/>
        <v>0</v>
      </c>
      <c r="AL345" s="43" t="str">
        <f t="shared" si="38"/>
        <v>'H144' '0';</v>
      </c>
    </row>
    <row r="346" spans="1:38">
      <c r="A346" s="43" t="str">
        <f>VOCs!A145</f>
        <v>H145</v>
      </c>
      <c r="B346" s="43" t="str">
        <f>VOCs!B145</f>
        <v>1 2-nonanone_cyt + 1 NADH_cyt + H+_cyt = 1 2-nonanol_cyt + 1 NAD_cyt</v>
      </c>
      <c r="C346" s="43">
        <f>VOCs!C145</f>
        <v>0</v>
      </c>
      <c r="D346" s="43">
        <f>VOCs!D145</f>
        <v>0</v>
      </c>
      <c r="E346" s="43" t="str">
        <f>VOCs!E145</f>
        <v>N</v>
      </c>
      <c r="G346" s="43" t="str">
        <f t="shared" si="39"/>
        <v>H145</v>
      </c>
      <c r="H346" s="43" t="str">
        <f t="shared" si="40"/>
        <v>1 2-nonanone_cyt + 1 NADH_cyt + H+_cyt = 1 2-nonanol_cyt + 1 NAD_cyt</v>
      </c>
      <c r="I346" s="43" t="s">
        <v>781</v>
      </c>
      <c r="J346" s="43" t="s">
        <v>782</v>
      </c>
      <c r="K346" s="43">
        <f t="shared" si="41"/>
        <v>0</v>
      </c>
      <c r="L346" s="43" t="s">
        <v>783</v>
      </c>
      <c r="M346" s="43">
        <v>0</v>
      </c>
      <c r="N346" s="43">
        <v>1</v>
      </c>
      <c r="O346" s="43">
        <v>1</v>
      </c>
      <c r="P346" s="43">
        <v>1</v>
      </c>
      <c r="Q346" s="43">
        <v>1</v>
      </c>
      <c r="R346" s="43">
        <v>0.01</v>
      </c>
      <c r="Z346" s="43" t="e">
        <f>INDEX(Mets!$B$2:$O$565,MATCH(CONCATENATE($C346,"_EXT"),Mets!$B$2:$B$565,0),COLUMN()-25)</f>
        <v>#N/A</v>
      </c>
      <c r="AA346" s="43" t="e">
        <f>INDEX(Mets!$B$2:$O$565,MATCH(CONCATENATE($C346,"_EXT"),Mets!$B$2:$B$565,0),COLUMN()-21)</f>
        <v>#N/A</v>
      </c>
      <c r="AB346" s="43" t="e">
        <f>INDEX(Mets!$B$2:$O$565,MATCH(CONCATENATE($C346,"_EXT"),Mets!$B$2:$B$565,0),COLUMN()-21)</f>
        <v>#N/A</v>
      </c>
      <c r="AC346" s="43" t="e">
        <f>INDEX(Mets!$B$2:$O$565,MATCH(CONCATENATE($C346,"_EXT"),Mets!$B$2:$B$565,0),COLUMN()-21)</f>
        <v>#N/A</v>
      </c>
      <c r="AD346" s="43" t="e">
        <f>INDEX(Mets!$B$2:$O$565,MATCH(CONCATENATE($C346,"_EXT"),Mets!$B$2:$B$565,0),COLUMN()-21)</f>
        <v>#N/A</v>
      </c>
      <c r="AE346" s="43" t="e">
        <f>INDEX(Mets!$B$2:$O$565,MATCH(CONCATENATE($C346,"_EXT"),Mets!$B$2:$B$565,0),COLUMN()-21)</f>
        <v>#N/A</v>
      </c>
      <c r="AF346" s="43" t="e">
        <f>INDEX(Mets!$B$2:$O$565,MATCH(CONCATENATE($C346,"_EXT"),Mets!$B$2:$B$565,0),COLUMN()-21)</f>
        <v>#N/A</v>
      </c>
      <c r="AG346" s="43" t="e">
        <f>INDEX(Mets!$B$2:$O$565,MATCH(CONCATENATE($C346,"_EXT"),Mets!$B$2:$B$565,0),COLUMN()-21)</f>
        <v>#N/A</v>
      </c>
      <c r="AH346" s="43" t="e">
        <f>INDEX(Mets!$B$2:$O$565,MATCH(CONCATENATE($C346,"_EXT"),Mets!$B$2:$B$565,0),COLUMN()-21)</f>
        <v>#N/A</v>
      </c>
      <c r="AI346" s="43" t="e">
        <f>INDEX(Mets!$B$2:$O$565,MATCH(CONCATENATE($C346,"_EXT"),Mets!$B$2:$B$565,0),COLUMN()-21)</f>
        <v>#N/A</v>
      </c>
      <c r="AK346" s="43">
        <f t="shared" si="37"/>
        <v>0</v>
      </c>
      <c r="AL346" s="43" t="str">
        <f t="shared" si="38"/>
        <v>'H145' '0';</v>
      </c>
    </row>
    <row r="347" spans="1:38">
      <c r="A347" s="43" t="str">
        <f>VOCs!A146</f>
        <v>H146</v>
      </c>
      <c r="B347" s="43" t="str">
        <f>VOCs!B146</f>
        <v>1 2-decanone_cyt + 1 NADH_cyt + H+_cyt = 1 2-decanol_cyt + 1 NAD_cyt</v>
      </c>
      <c r="C347" s="43">
        <f>VOCs!C146</f>
        <v>0</v>
      </c>
      <c r="D347" s="43">
        <f>VOCs!D146</f>
        <v>0</v>
      </c>
      <c r="E347" s="43" t="str">
        <f>VOCs!E146</f>
        <v>N</v>
      </c>
      <c r="G347" s="43" t="str">
        <f t="shared" si="39"/>
        <v>H146</v>
      </c>
      <c r="H347" s="43" t="str">
        <f t="shared" si="40"/>
        <v>1 2-decanone_cyt + 1 NADH_cyt + H+_cyt = 1 2-decanol_cyt + 1 NAD_cyt</v>
      </c>
      <c r="I347" s="43" t="s">
        <v>781</v>
      </c>
      <c r="J347" s="43" t="s">
        <v>782</v>
      </c>
      <c r="K347" s="43">
        <f t="shared" si="41"/>
        <v>0</v>
      </c>
      <c r="L347" s="43" t="s">
        <v>783</v>
      </c>
      <c r="M347" s="43">
        <v>0</v>
      </c>
      <c r="N347" s="43">
        <v>1</v>
      </c>
      <c r="O347" s="43">
        <v>1</v>
      </c>
      <c r="P347" s="43">
        <v>1</v>
      </c>
      <c r="Q347" s="43">
        <v>1</v>
      </c>
      <c r="R347" s="43">
        <v>0.01</v>
      </c>
      <c r="Z347" s="43" t="e">
        <f>INDEX(Mets!$B$2:$O$565,MATCH(CONCATENATE($C347,"_EXT"),Mets!$B$2:$B$565,0),COLUMN()-25)</f>
        <v>#N/A</v>
      </c>
      <c r="AA347" s="43" t="e">
        <f>INDEX(Mets!$B$2:$O$565,MATCH(CONCATENATE($C347,"_EXT"),Mets!$B$2:$B$565,0),COLUMN()-21)</f>
        <v>#N/A</v>
      </c>
      <c r="AB347" s="43" t="e">
        <f>INDEX(Mets!$B$2:$O$565,MATCH(CONCATENATE($C347,"_EXT"),Mets!$B$2:$B$565,0),COLUMN()-21)</f>
        <v>#N/A</v>
      </c>
      <c r="AC347" s="43" t="e">
        <f>INDEX(Mets!$B$2:$O$565,MATCH(CONCATENATE($C347,"_EXT"),Mets!$B$2:$B$565,0),COLUMN()-21)</f>
        <v>#N/A</v>
      </c>
      <c r="AD347" s="43" t="e">
        <f>INDEX(Mets!$B$2:$O$565,MATCH(CONCATENATE($C347,"_EXT"),Mets!$B$2:$B$565,0),COLUMN()-21)</f>
        <v>#N/A</v>
      </c>
      <c r="AE347" s="43" t="e">
        <f>INDEX(Mets!$B$2:$O$565,MATCH(CONCATENATE($C347,"_EXT"),Mets!$B$2:$B$565,0),COLUMN()-21)</f>
        <v>#N/A</v>
      </c>
      <c r="AF347" s="43" t="e">
        <f>INDEX(Mets!$B$2:$O$565,MATCH(CONCATENATE($C347,"_EXT"),Mets!$B$2:$B$565,0),COLUMN()-21)</f>
        <v>#N/A</v>
      </c>
      <c r="AG347" s="43" t="e">
        <f>INDEX(Mets!$B$2:$O$565,MATCH(CONCATENATE($C347,"_EXT"),Mets!$B$2:$B$565,0),COLUMN()-21)</f>
        <v>#N/A</v>
      </c>
      <c r="AH347" s="43" t="e">
        <f>INDEX(Mets!$B$2:$O$565,MATCH(CONCATENATE($C347,"_EXT"),Mets!$B$2:$B$565,0),COLUMN()-21)</f>
        <v>#N/A</v>
      </c>
      <c r="AI347" s="43" t="e">
        <f>INDEX(Mets!$B$2:$O$565,MATCH(CONCATENATE($C347,"_EXT"),Mets!$B$2:$B$565,0),COLUMN()-21)</f>
        <v>#N/A</v>
      </c>
      <c r="AK347" s="43">
        <f t="shared" si="37"/>
        <v>0</v>
      </c>
      <c r="AL347" s="43" t="str">
        <f t="shared" si="38"/>
        <v>'H146' '0';</v>
      </c>
    </row>
    <row r="348" spans="1:38">
      <c r="A348" s="43" t="str">
        <f>VOCs!A147</f>
        <v>H147</v>
      </c>
      <c r="B348" s="43" t="str">
        <f>VOCs!B147</f>
        <v>1 2-undecanone_cyt + 1 NADH_cyt + H+_cyt = 1 2-undecanol_cyt + 1 NAD_cyt</v>
      </c>
      <c r="C348" s="43">
        <f>VOCs!C147</f>
        <v>0</v>
      </c>
      <c r="D348" s="43">
        <f>VOCs!D147</f>
        <v>0</v>
      </c>
      <c r="E348" s="43" t="str">
        <f>VOCs!E147</f>
        <v>N</v>
      </c>
      <c r="G348" s="43" t="str">
        <f t="shared" si="39"/>
        <v>H147</v>
      </c>
      <c r="H348" s="43" t="str">
        <f t="shared" si="40"/>
        <v>1 2-undecanone_cyt + 1 NADH_cyt + H+_cyt = 1 2-undecanol_cyt + 1 NAD_cyt</v>
      </c>
      <c r="I348" s="43" t="s">
        <v>781</v>
      </c>
      <c r="J348" s="43" t="s">
        <v>782</v>
      </c>
      <c r="K348" s="43">
        <f t="shared" si="41"/>
        <v>0</v>
      </c>
      <c r="L348" s="43" t="s">
        <v>783</v>
      </c>
      <c r="M348" s="43">
        <v>0</v>
      </c>
      <c r="N348" s="43">
        <v>1</v>
      </c>
      <c r="O348" s="43">
        <v>1</v>
      </c>
      <c r="P348" s="43">
        <v>1</v>
      </c>
      <c r="Q348" s="43">
        <v>1</v>
      </c>
      <c r="R348" s="43">
        <v>0.01</v>
      </c>
      <c r="Z348" s="43" t="e">
        <f>INDEX(Mets!$B$2:$O$565,MATCH(CONCATENATE($C348,"_EXT"),Mets!$B$2:$B$565,0),COLUMN()-25)</f>
        <v>#N/A</v>
      </c>
      <c r="AA348" s="43" t="e">
        <f>INDEX(Mets!$B$2:$O$565,MATCH(CONCATENATE($C348,"_EXT"),Mets!$B$2:$B$565,0),COLUMN()-21)</f>
        <v>#N/A</v>
      </c>
      <c r="AB348" s="43" t="e">
        <f>INDEX(Mets!$B$2:$O$565,MATCH(CONCATENATE($C348,"_EXT"),Mets!$B$2:$B$565,0),COLUMN()-21)</f>
        <v>#N/A</v>
      </c>
      <c r="AC348" s="43" t="e">
        <f>INDEX(Mets!$B$2:$O$565,MATCH(CONCATENATE($C348,"_EXT"),Mets!$B$2:$B$565,0),COLUMN()-21)</f>
        <v>#N/A</v>
      </c>
      <c r="AD348" s="43" t="e">
        <f>INDEX(Mets!$B$2:$O$565,MATCH(CONCATENATE($C348,"_EXT"),Mets!$B$2:$B$565,0),COLUMN()-21)</f>
        <v>#N/A</v>
      </c>
      <c r="AE348" s="43" t="e">
        <f>INDEX(Mets!$B$2:$O$565,MATCH(CONCATENATE($C348,"_EXT"),Mets!$B$2:$B$565,0),COLUMN()-21)</f>
        <v>#N/A</v>
      </c>
      <c r="AF348" s="43" t="e">
        <f>INDEX(Mets!$B$2:$O$565,MATCH(CONCATENATE($C348,"_EXT"),Mets!$B$2:$B$565,0),COLUMN()-21)</f>
        <v>#N/A</v>
      </c>
      <c r="AG348" s="43" t="e">
        <f>INDEX(Mets!$B$2:$O$565,MATCH(CONCATENATE($C348,"_EXT"),Mets!$B$2:$B$565,0),COLUMN()-21)</f>
        <v>#N/A</v>
      </c>
      <c r="AH348" s="43" t="e">
        <f>INDEX(Mets!$B$2:$O$565,MATCH(CONCATENATE($C348,"_EXT"),Mets!$B$2:$B$565,0),COLUMN()-21)</f>
        <v>#N/A</v>
      </c>
      <c r="AI348" s="43" t="e">
        <f>INDEX(Mets!$B$2:$O$565,MATCH(CONCATENATE($C348,"_EXT"),Mets!$B$2:$B$565,0),COLUMN()-21)</f>
        <v>#N/A</v>
      </c>
      <c r="AK348" s="43">
        <f t="shared" si="37"/>
        <v>0</v>
      </c>
      <c r="AL348" s="43" t="str">
        <f t="shared" si="38"/>
        <v>'H147' '0';</v>
      </c>
    </row>
    <row r="349" spans="1:38">
      <c r="A349" s="43" t="str">
        <f>VOCs!A148</f>
        <v>H148</v>
      </c>
      <c r="B349" s="43" t="str">
        <f>VOCs!B148</f>
        <v>1 2-dodecanone_cyt + 1 NADH_cyt + H+_cyt = 1 2-dodecanol_cyt + 1 NAD_cyt</v>
      </c>
      <c r="C349" s="43">
        <f>VOCs!C148</f>
        <v>0</v>
      </c>
      <c r="D349" s="43">
        <f>VOCs!D148</f>
        <v>0</v>
      </c>
      <c r="E349" s="43" t="str">
        <f>VOCs!E148</f>
        <v>N</v>
      </c>
      <c r="G349" s="43" t="str">
        <f t="shared" si="39"/>
        <v>H148</v>
      </c>
      <c r="H349" s="43" t="str">
        <f t="shared" si="40"/>
        <v>1 2-dodecanone_cyt + 1 NADH_cyt + H+_cyt = 1 2-dodecanol_cyt + 1 NAD_cyt</v>
      </c>
      <c r="I349" s="43" t="s">
        <v>781</v>
      </c>
      <c r="J349" s="43" t="s">
        <v>782</v>
      </c>
      <c r="K349" s="43">
        <f t="shared" si="41"/>
        <v>0</v>
      </c>
      <c r="L349" s="43" t="s">
        <v>783</v>
      </c>
      <c r="M349" s="43">
        <v>0</v>
      </c>
      <c r="N349" s="43">
        <v>1</v>
      </c>
      <c r="O349" s="43">
        <v>1</v>
      </c>
      <c r="P349" s="43">
        <v>1</v>
      </c>
      <c r="Q349" s="43">
        <v>1</v>
      </c>
      <c r="R349" s="43">
        <v>0.01</v>
      </c>
      <c r="Z349" s="43" t="e">
        <f>INDEX(Mets!$B$2:$O$565,MATCH(CONCATENATE($C349,"_EXT"),Mets!$B$2:$B$565,0),COLUMN()-25)</f>
        <v>#N/A</v>
      </c>
      <c r="AA349" s="43" t="e">
        <f>INDEX(Mets!$B$2:$O$565,MATCH(CONCATENATE($C349,"_EXT"),Mets!$B$2:$B$565,0),COLUMN()-21)</f>
        <v>#N/A</v>
      </c>
      <c r="AB349" s="43" t="e">
        <f>INDEX(Mets!$B$2:$O$565,MATCH(CONCATENATE($C349,"_EXT"),Mets!$B$2:$B$565,0),COLUMN()-21)</f>
        <v>#N/A</v>
      </c>
      <c r="AC349" s="43" t="e">
        <f>INDEX(Mets!$B$2:$O$565,MATCH(CONCATENATE($C349,"_EXT"),Mets!$B$2:$B$565,0),COLUMN()-21)</f>
        <v>#N/A</v>
      </c>
      <c r="AD349" s="43" t="e">
        <f>INDEX(Mets!$B$2:$O$565,MATCH(CONCATENATE($C349,"_EXT"),Mets!$B$2:$B$565,0),COLUMN()-21)</f>
        <v>#N/A</v>
      </c>
      <c r="AE349" s="43" t="e">
        <f>INDEX(Mets!$B$2:$O$565,MATCH(CONCATENATE($C349,"_EXT"),Mets!$B$2:$B$565,0),COLUMN()-21)</f>
        <v>#N/A</v>
      </c>
      <c r="AF349" s="43" t="e">
        <f>INDEX(Mets!$B$2:$O$565,MATCH(CONCATENATE($C349,"_EXT"),Mets!$B$2:$B$565,0),COLUMN()-21)</f>
        <v>#N/A</v>
      </c>
      <c r="AG349" s="43" t="e">
        <f>INDEX(Mets!$B$2:$O$565,MATCH(CONCATENATE($C349,"_EXT"),Mets!$B$2:$B$565,0),COLUMN()-21)</f>
        <v>#N/A</v>
      </c>
      <c r="AH349" s="43" t="e">
        <f>INDEX(Mets!$B$2:$O$565,MATCH(CONCATENATE($C349,"_EXT"),Mets!$B$2:$B$565,0),COLUMN()-21)</f>
        <v>#N/A</v>
      </c>
      <c r="AI349" s="43" t="e">
        <f>INDEX(Mets!$B$2:$O$565,MATCH(CONCATENATE($C349,"_EXT"),Mets!$B$2:$B$565,0),COLUMN()-21)</f>
        <v>#N/A</v>
      </c>
      <c r="AK349" s="43">
        <f t="shared" si="37"/>
        <v>0</v>
      </c>
      <c r="AL349" s="43" t="str">
        <f t="shared" si="38"/>
        <v>'H148' '0';</v>
      </c>
    </row>
    <row r="350" spans="1:38">
      <c r="A350" s="43" t="str">
        <f>VOCs!A149</f>
        <v>H149</v>
      </c>
      <c r="B350" s="43" t="str">
        <f>VOCs!B149</f>
        <v>1 2-tridecanone_cyt + 1 NADH_cyt + H+_cyt = 1 2-tridecanol_cyt + 1 NAD_cyt</v>
      </c>
      <c r="C350" s="43">
        <f>VOCs!C149</f>
        <v>0</v>
      </c>
      <c r="D350" s="43">
        <f>VOCs!D149</f>
        <v>0</v>
      </c>
      <c r="E350" s="43" t="str">
        <f>VOCs!E149</f>
        <v>N</v>
      </c>
      <c r="G350" s="43" t="str">
        <f t="shared" si="39"/>
        <v>H149</v>
      </c>
      <c r="H350" s="43" t="str">
        <f t="shared" si="40"/>
        <v>1 2-tridecanone_cyt + 1 NADH_cyt + H+_cyt = 1 2-tridecanol_cyt + 1 NAD_cyt</v>
      </c>
      <c r="I350" s="43" t="s">
        <v>781</v>
      </c>
      <c r="J350" s="43" t="s">
        <v>782</v>
      </c>
      <c r="K350" s="43">
        <f t="shared" si="41"/>
        <v>0</v>
      </c>
      <c r="L350" s="43" t="s">
        <v>783</v>
      </c>
      <c r="M350" s="43">
        <v>0</v>
      </c>
      <c r="N350" s="43">
        <v>1</v>
      </c>
      <c r="O350" s="43">
        <v>1</v>
      </c>
      <c r="P350" s="43">
        <v>1</v>
      </c>
      <c r="Q350" s="43">
        <v>1</v>
      </c>
      <c r="R350" s="43">
        <v>0.01</v>
      </c>
      <c r="Z350" s="43" t="e">
        <f>INDEX(Mets!$B$2:$O$565,MATCH(CONCATENATE($C350,"_EXT"),Mets!$B$2:$B$565,0),COLUMN()-25)</f>
        <v>#N/A</v>
      </c>
      <c r="AA350" s="43" t="e">
        <f>INDEX(Mets!$B$2:$O$565,MATCH(CONCATENATE($C350,"_EXT"),Mets!$B$2:$B$565,0),COLUMN()-21)</f>
        <v>#N/A</v>
      </c>
      <c r="AB350" s="43" t="e">
        <f>INDEX(Mets!$B$2:$O$565,MATCH(CONCATENATE($C350,"_EXT"),Mets!$B$2:$B$565,0),COLUMN()-21)</f>
        <v>#N/A</v>
      </c>
      <c r="AC350" s="43" t="e">
        <f>INDEX(Mets!$B$2:$O$565,MATCH(CONCATENATE($C350,"_EXT"),Mets!$B$2:$B$565,0),COLUMN()-21)</f>
        <v>#N/A</v>
      </c>
      <c r="AD350" s="43" t="e">
        <f>INDEX(Mets!$B$2:$O$565,MATCH(CONCATENATE($C350,"_EXT"),Mets!$B$2:$B$565,0),COLUMN()-21)</f>
        <v>#N/A</v>
      </c>
      <c r="AE350" s="43" t="e">
        <f>INDEX(Mets!$B$2:$O$565,MATCH(CONCATENATE($C350,"_EXT"),Mets!$B$2:$B$565,0),COLUMN()-21)</f>
        <v>#N/A</v>
      </c>
      <c r="AF350" s="43" t="e">
        <f>INDEX(Mets!$B$2:$O$565,MATCH(CONCATENATE($C350,"_EXT"),Mets!$B$2:$B$565,0),COLUMN()-21)</f>
        <v>#N/A</v>
      </c>
      <c r="AG350" s="43" t="e">
        <f>INDEX(Mets!$B$2:$O$565,MATCH(CONCATENATE($C350,"_EXT"),Mets!$B$2:$B$565,0),COLUMN()-21)</f>
        <v>#N/A</v>
      </c>
      <c r="AH350" s="43" t="e">
        <f>INDEX(Mets!$B$2:$O$565,MATCH(CONCATENATE($C350,"_EXT"),Mets!$B$2:$B$565,0),COLUMN()-21)</f>
        <v>#N/A</v>
      </c>
      <c r="AI350" s="43" t="e">
        <f>INDEX(Mets!$B$2:$O$565,MATCH(CONCATENATE($C350,"_EXT"),Mets!$B$2:$B$565,0),COLUMN()-21)</f>
        <v>#N/A</v>
      </c>
      <c r="AK350" s="43">
        <f t="shared" si="37"/>
        <v>0</v>
      </c>
      <c r="AL350" s="43" t="str">
        <f t="shared" si="38"/>
        <v>'H149' '0';</v>
      </c>
    </row>
    <row r="351" spans="1:38">
      <c r="A351" s="43" t="str">
        <f>VOCs!A150</f>
        <v>H150</v>
      </c>
      <c r="B351" s="43" t="str">
        <f>VOCs!B150</f>
        <v>1 2-tetradecanone_cyt + 1 NADH_cyt + H+_cyt = 1 2-tetradecanol_cyt + 1 NAD_cyt</v>
      </c>
      <c r="C351" s="43">
        <f>VOCs!C150</f>
        <v>0</v>
      </c>
      <c r="D351" s="43">
        <f>VOCs!D150</f>
        <v>0</v>
      </c>
      <c r="E351" s="43" t="str">
        <f>VOCs!E150</f>
        <v>N</v>
      </c>
      <c r="G351" s="43" t="str">
        <f t="shared" si="39"/>
        <v>H150</v>
      </c>
      <c r="H351" s="43" t="str">
        <f t="shared" si="40"/>
        <v>1 2-tetradecanone_cyt + 1 NADH_cyt + H+_cyt = 1 2-tetradecanol_cyt + 1 NAD_cyt</v>
      </c>
      <c r="I351" s="43" t="s">
        <v>781</v>
      </c>
      <c r="J351" s="43" t="s">
        <v>782</v>
      </c>
      <c r="K351" s="43">
        <f t="shared" si="41"/>
        <v>0</v>
      </c>
      <c r="L351" s="43" t="s">
        <v>783</v>
      </c>
      <c r="M351" s="43">
        <v>0</v>
      </c>
      <c r="N351" s="43">
        <v>1</v>
      </c>
      <c r="O351" s="43">
        <v>1</v>
      </c>
      <c r="P351" s="43">
        <v>1</v>
      </c>
      <c r="Q351" s="43">
        <v>1</v>
      </c>
      <c r="R351" s="43">
        <v>0.01</v>
      </c>
      <c r="Z351" s="43" t="e">
        <f>INDEX(Mets!$B$2:$O$565,MATCH(CONCATENATE($C351,"_EXT"),Mets!$B$2:$B$565,0),COLUMN()-25)</f>
        <v>#N/A</v>
      </c>
      <c r="AA351" s="43" t="e">
        <f>INDEX(Mets!$B$2:$O$565,MATCH(CONCATENATE($C351,"_EXT"),Mets!$B$2:$B$565,0),COLUMN()-21)</f>
        <v>#N/A</v>
      </c>
      <c r="AB351" s="43" t="e">
        <f>INDEX(Mets!$B$2:$O$565,MATCH(CONCATENATE($C351,"_EXT"),Mets!$B$2:$B$565,0),COLUMN()-21)</f>
        <v>#N/A</v>
      </c>
      <c r="AC351" s="43" t="e">
        <f>INDEX(Mets!$B$2:$O$565,MATCH(CONCATENATE($C351,"_EXT"),Mets!$B$2:$B$565,0),COLUMN()-21)</f>
        <v>#N/A</v>
      </c>
      <c r="AD351" s="43" t="e">
        <f>INDEX(Mets!$B$2:$O$565,MATCH(CONCATENATE($C351,"_EXT"),Mets!$B$2:$B$565,0),COLUMN()-21)</f>
        <v>#N/A</v>
      </c>
      <c r="AE351" s="43" t="e">
        <f>INDEX(Mets!$B$2:$O$565,MATCH(CONCATENATE($C351,"_EXT"),Mets!$B$2:$B$565,0),COLUMN()-21)</f>
        <v>#N/A</v>
      </c>
      <c r="AF351" s="43" t="e">
        <f>INDEX(Mets!$B$2:$O$565,MATCH(CONCATENATE($C351,"_EXT"),Mets!$B$2:$B$565,0),COLUMN()-21)</f>
        <v>#N/A</v>
      </c>
      <c r="AG351" s="43" t="e">
        <f>INDEX(Mets!$B$2:$O$565,MATCH(CONCATENATE($C351,"_EXT"),Mets!$B$2:$B$565,0),COLUMN()-21)</f>
        <v>#N/A</v>
      </c>
      <c r="AH351" s="43" t="e">
        <f>INDEX(Mets!$B$2:$O$565,MATCH(CONCATENATE($C351,"_EXT"),Mets!$B$2:$B$565,0),COLUMN()-21)</f>
        <v>#N/A</v>
      </c>
      <c r="AI351" s="43" t="e">
        <f>INDEX(Mets!$B$2:$O$565,MATCH(CONCATENATE($C351,"_EXT"),Mets!$B$2:$B$565,0),COLUMN()-21)</f>
        <v>#N/A</v>
      </c>
      <c r="AK351" s="43">
        <f t="shared" si="37"/>
        <v>0</v>
      </c>
      <c r="AL351" s="43" t="str">
        <f t="shared" si="38"/>
        <v>'H150' '0';</v>
      </c>
    </row>
    <row r="352" spans="1:38">
      <c r="A352" s="43" t="str">
        <f>VOCs!A151</f>
        <v>H151</v>
      </c>
      <c r="B352" s="43" t="str">
        <f>VOCs!B151</f>
        <v>1 2-pentadecanone_cyt + 1 NADH_cyt + H+_cyt = 1 2-pentadecanol_cyt + 1 NAD_cyt</v>
      </c>
      <c r="C352" s="43">
        <f>VOCs!C151</f>
        <v>0</v>
      </c>
      <c r="D352" s="43">
        <f>VOCs!D151</f>
        <v>0</v>
      </c>
      <c r="E352" s="43" t="str">
        <f>VOCs!E151</f>
        <v>N</v>
      </c>
      <c r="G352" s="43" t="str">
        <f t="shared" si="39"/>
        <v>H151</v>
      </c>
      <c r="H352" s="43" t="str">
        <f t="shared" si="40"/>
        <v>1 2-pentadecanone_cyt + 1 NADH_cyt + H+_cyt = 1 2-pentadecanol_cyt + 1 NAD_cyt</v>
      </c>
      <c r="I352" s="43" t="s">
        <v>781</v>
      </c>
      <c r="J352" s="43" t="s">
        <v>782</v>
      </c>
      <c r="K352" s="43">
        <f t="shared" si="41"/>
        <v>0</v>
      </c>
      <c r="L352" s="43" t="s">
        <v>783</v>
      </c>
      <c r="M352" s="43">
        <v>0</v>
      </c>
      <c r="N352" s="43">
        <v>1</v>
      </c>
      <c r="O352" s="43">
        <v>1</v>
      </c>
      <c r="P352" s="43">
        <v>1</v>
      </c>
      <c r="Q352" s="43">
        <v>1</v>
      </c>
      <c r="R352" s="43">
        <v>0.01</v>
      </c>
      <c r="Z352" s="43" t="e">
        <f>INDEX(Mets!$B$2:$O$565,MATCH(CONCATENATE($C352,"_EXT"),Mets!$B$2:$B$565,0),COLUMN()-25)</f>
        <v>#N/A</v>
      </c>
      <c r="AA352" s="43" t="e">
        <f>INDEX(Mets!$B$2:$O$565,MATCH(CONCATENATE($C352,"_EXT"),Mets!$B$2:$B$565,0),COLUMN()-21)</f>
        <v>#N/A</v>
      </c>
      <c r="AB352" s="43" t="e">
        <f>INDEX(Mets!$B$2:$O$565,MATCH(CONCATENATE($C352,"_EXT"),Mets!$B$2:$B$565,0),COLUMN()-21)</f>
        <v>#N/A</v>
      </c>
      <c r="AC352" s="43" t="e">
        <f>INDEX(Mets!$B$2:$O$565,MATCH(CONCATENATE($C352,"_EXT"),Mets!$B$2:$B$565,0),COLUMN()-21)</f>
        <v>#N/A</v>
      </c>
      <c r="AD352" s="43" t="e">
        <f>INDEX(Mets!$B$2:$O$565,MATCH(CONCATENATE($C352,"_EXT"),Mets!$B$2:$B$565,0),COLUMN()-21)</f>
        <v>#N/A</v>
      </c>
      <c r="AE352" s="43" t="e">
        <f>INDEX(Mets!$B$2:$O$565,MATCH(CONCATENATE($C352,"_EXT"),Mets!$B$2:$B$565,0),COLUMN()-21)</f>
        <v>#N/A</v>
      </c>
      <c r="AF352" s="43" t="e">
        <f>INDEX(Mets!$B$2:$O$565,MATCH(CONCATENATE($C352,"_EXT"),Mets!$B$2:$B$565,0),COLUMN()-21)</f>
        <v>#N/A</v>
      </c>
      <c r="AG352" s="43" t="e">
        <f>INDEX(Mets!$B$2:$O$565,MATCH(CONCATENATE($C352,"_EXT"),Mets!$B$2:$B$565,0),COLUMN()-21)</f>
        <v>#N/A</v>
      </c>
      <c r="AH352" s="43" t="e">
        <f>INDEX(Mets!$B$2:$O$565,MATCH(CONCATENATE($C352,"_EXT"),Mets!$B$2:$B$565,0),COLUMN()-21)</f>
        <v>#N/A</v>
      </c>
      <c r="AI352" s="43" t="e">
        <f>INDEX(Mets!$B$2:$O$565,MATCH(CONCATENATE($C352,"_EXT"),Mets!$B$2:$B$565,0),COLUMN()-21)</f>
        <v>#N/A</v>
      </c>
      <c r="AK352" s="43">
        <f t="shared" si="37"/>
        <v>0</v>
      </c>
      <c r="AL352" s="43" t="str">
        <f t="shared" si="38"/>
        <v>'H151' '0';</v>
      </c>
    </row>
    <row r="353" spans="1:38" s="43" customFormat="1">
      <c r="A353" s="43" t="str">
        <f>VOCs!A152</f>
        <v>H152</v>
      </c>
      <c r="B353" s="43" t="str">
        <f>VOCs!B152</f>
        <v>1 2-hexadecanone_cyt + 1 NADH_cyt + H+_cyt = 1 2-hexadecanol_cyt + 1 NAD_cyt</v>
      </c>
      <c r="C353" s="43">
        <f>VOCs!C152</f>
        <v>0</v>
      </c>
      <c r="D353" s="43">
        <f>VOCs!D152</f>
        <v>0</v>
      </c>
      <c r="E353" s="43" t="str">
        <f>VOCs!E152</f>
        <v>N</v>
      </c>
      <c r="G353" s="43" t="str">
        <f t="shared" si="39"/>
        <v>H152</v>
      </c>
      <c r="H353" s="43" t="str">
        <f t="shared" si="40"/>
        <v>1 2-hexadecanone_cyt + 1 NADH_cyt + H+_cyt = 1 2-hexadecanol_cyt + 1 NAD_cyt</v>
      </c>
      <c r="I353" s="43" t="s">
        <v>781</v>
      </c>
      <c r="J353" s="43" t="s">
        <v>782</v>
      </c>
      <c r="K353" s="43">
        <f t="shared" si="41"/>
        <v>0</v>
      </c>
      <c r="L353" s="43" t="s">
        <v>783</v>
      </c>
      <c r="M353" s="43">
        <v>0</v>
      </c>
      <c r="N353" s="43">
        <v>1</v>
      </c>
      <c r="O353" s="43">
        <v>1</v>
      </c>
      <c r="P353" s="43">
        <v>1</v>
      </c>
      <c r="Q353" s="43">
        <v>1</v>
      </c>
      <c r="R353" s="43">
        <v>0.01</v>
      </c>
      <c r="Z353" s="43" t="e">
        <f>INDEX(Mets!$B$2:$O$565,MATCH(CONCATENATE($C353,"_EXT"),Mets!$B$2:$B$565,0),COLUMN()-25)</f>
        <v>#N/A</v>
      </c>
      <c r="AA353" s="43" t="e">
        <f>INDEX(Mets!$B$2:$O$565,MATCH(CONCATENATE($C353,"_EXT"),Mets!$B$2:$B$565,0),COLUMN()-21)</f>
        <v>#N/A</v>
      </c>
      <c r="AB353" s="43" t="e">
        <f>INDEX(Mets!$B$2:$O$565,MATCH(CONCATENATE($C353,"_EXT"),Mets!$B$2:$B$565,0),COLUMN()-21)</f>
        <v>#N/A</v>
      </c>
      <c r="AC353" s="43" t="e">
        <f>INDEX(Mets!$B$2:$O$565,MATCH(CONCATENATE($C353,"_EXT"),Mets!$B$2:$B$565,0),COLUMN()-21)</f>
        <v>#N/A</v>
      </c>
      <c r="AD353" s="43" t="e">
        <f>INDEX(Mets!$B$2:$O$565,MATCH(CONCATENATE($C353,"_EXT"),Mets!$B$2:$B$565,0),COLUMN()-21)</f>
        <v>#N/A</v>
      </c>
      <c r="AE353" s="43" t="e">
        <f>INDEX(Mets!$B$2:$O$565,MATCH(CONCATENATE($C353,"_EXT"),Mets!$B$2:$B$565,0),COLUMN()-21)</f>
        <v>#N/A</v>
      </c>
      <c r="AF353" s="43" t="e">
        <f>INDEX(Mets!$B$2:$O$565,MATCH(CONCATENATE($C353,"_EXT"),Mets!$B$2:$B$565,0),COLUMN()-21)</f>
        <v>#N/A</v>
      </c>
      <c r="AG353" s="43" t="e">
        <f>INDEX(Mets!$B$2:$O$565,MATCH(CONCATENATE($C353,"_EXT"),Mets!$B$2:$B$565,0),COLUMN()-21)</f>
        <v>#N/A</v>
      </c>
      <c r="AH353" s="43" t="e">
        <f>INDEX(Mets!$B$2:$O$565,MATCH(CONCATENATE($C353,"_EXT"),Mets!$B$2:$B$565,0),COLUMN()-21)</f>
        <v>#N/A</v>
      </c>
      <c r="AI353" s="43" t="e">
        <f>INDEX(Mets!$B$2:$O$565,MATCH(CONCATENATE($C353,"_EXT"),Mets!$B$2:$B$565,0),COLUMN()-21)</f>
        <v>#N/A</v>
      </c>
      <c r="AK353" s="43">
        <f t="shared" si="37"/>
        <v>0</v>
      </c>
      <c r="AL353" s="43" t="str">
        <f t="shared" si="38"/>
        <v>'H152' '0';</v>
      </c>
    </row>
    <row r="354" spans="1:38" s="43" customFormat="1">
      <c r="A354" s="43" t="str">
        <f>VOCs!A153</f>
        <v>H153</v>
      </c>
      <c r="B354" s="43" t="str">
        <f>VOCs!B153</f>
        <v>1 2-heptadecanone_cyt + 1 NADH_cyt + H+_cyt = 1 2-heptadecanol_cyt + 1 NAD_cyt</v>
      </c>
      <c r="C354" s="43">
        <f>VOCs!C153</f>
        <v>0</v>
      </c>
      <c r="D354" s="43">
        <f>VOCs!D153</f>
        <v>0</v>
      </c>
      <c r="E354" s="43" t="str">
        <f>VOCs!E153</f>
        <v>N</v>
      </c>
      <c r="G354" s="43" t="str">
        <f t="shared" si="39"/>
        <v>H153</v>
      </c>
      <c r="H354" s="43" t="str">
        <f t="shared" si="40"/>
        <v>1 2-heptadecanone_cyt + 1 NADH_cyt + H+_cyt = 1 2-heptadecanol_cyt + 1 NAD_cyt</v>
      </c>
      <c r="I354" s="43" t="s">
        <v>781</v>
      </c>
      <c r="J354" s="43" t="s">
        <v>782</v>
      </c>
      <c r="K354" s="43">
        <f t="shared" si="41"/>
        <v>0</v>
      </c>
      <c r="L354" s="43" t="s">
        <v>783</v>
      </c>
      <c r="M354" s="43">
        <v>0</v>
      </c>
      <c r="N354" s="43">
        <v>1</v>
      </c>
      <c r="O354" s="43">
        <v>1</v>
      </c>
      <c r="P354" s="43">
        <v>1</v>
      </c>
      <c r="Q354" s="43">
        <v>1</v>
      </c>
      <c r="R354" s="43">
        <v>0.01</v>
      </c>
      <c r="Z354" s="43" t="e">
        <f>INDEX(Mets!$B$2:$O$565,MATCH(CONCATENATE($C354,"_EXT"),Mets!$B$2:$B$565,0),COLUMN()-25)</f>
        <v>#N/A</v>
      </c>
      <c r="AA354" s="43" t="e">
        <f>INDEX(Mets!$B$2:$O$565,MATCH(CONCATENATE($C354,"_EXT"),Mets!$B$2:$B$565,0),COLUMN()-21)</f>
        <v>#N/A</v>
      </c>
      <c r="AB354" s="43" t="e">
        <f>INDEX(Mets!$B$2:$O$565,MATCH(CONCATENATE($C354,"_EXT"),Mets!$B$2:$B$565,0),COLUMN()-21)</f>
        <v>#N/A</v>
      </c>
      <c r="AC354" s="43" t="e">
        <f>INDEX(Mets!$B$2:$O$565,MATCH(CONCATENATE($C354,"_EXT"),Mets!$B$2:$B$565,0),COLUMN()-21)</f>
        <v>#N/A</v>
      </c>
      <c r="AD354" s="43" t="e">
        <f>INDEX(Mets!$B$2:$O$565,MATCH(CONCATENATE($C354,"_EXT"),Mets!$B$2:$B$565,0),COLUMN()-21)</f>
        <v>#N/A</v>
      </c>
      <c r="AE354" s="43" t="e">
        <f>INDEX(Mets!$B$2:$O$565,MATCH(CONCATENATE($C354,"_EXT"),Mets!$B$2:$B$565,0),COLUMN()-21)</f>
        <v>#N/A</v>
      </c>
      <c r="AF354" s="43" t="e">
        <f>INDEX(Mets!$B$2:$O$565,MATCH(CONCATENATE($C354,"_EXT"),Mets!$B$2:$B$565,0),COLUMN()-21)</f>
        <v>#N/A</v>
      </c>
      <c r="AG354" s="43" t="e">
        <f>INDEX(Mets!$B$2:$O$565,MATCH(CONCATENATE($C354,"_EXT"),Mets!$B$2:$B$565,0),COLUMN()-21)</f>
        <v>#N/A</v>
      </c>
      <c r="AH354" s="43" t="e">
        <f>INDEX(Mets!$B$2:$O$565,MATCH(CONCATENATE($C354,"_EXT"),Mets!$B$2:$B$565,0),COLUMN()-21)</f>
        <v>#N/A</v>
      </c>
      <c r="AI354" s="43" t="e">
        <f>INDEX(Mets!$B$2:$O$565,MATCH(CONCATENATE($C354,"_EXT"),Mets!$B$2:$B$565,0),COLUMN()-21)</f>
        <v>#N/A</v>
      </c>
      <c r="AK354" s="43">
        <f t="shared" si="37"/>
        <v>0</v>
      </c>
      <c r="AL354" s="43" t="str">
        <f t="shared" si="38"/>
        <v>'H153' '0';</v>
      </c>
    </row>
    <row r="355" spans="1:38" s="43" customFormat="1">
      <c r="A355" s="43" t="str">
        <f>VOCs!A155</f>
        <v>H155</v>
      </c>
      <c r="B355" s="43" t="str">
        <f>VOCs!B155</f>
        <v>1 2-propanol_cyt = 1 2-propene_cyt + 1 H2O_cyt</v>
      </c>
      <c r="C355" s="43">
        <f>VOCs!C155</f>
        <v>0</v>
      </c>
      <c r="D355" s="43">
        <f>VOCs!D155</f>
        <v>0</v>
      </c>
      <c r="E355" s="43" t="str">
        <f>VOCs!E155</f>
        <v>N</v>
      </c>
      <c r="G355" s="43" t="str">
        <f t="shared" si="39"/>
        <v>H155</v>
      </c>
      <c r="H355" s="43" t="str">
        <f t="shared" si="40"/>
        <v>1 2-propanol_cyt = 1 2-propene_cyt + 1 H2O_cyt</v>
      </c>
      <c r="I355" s="43" t="s">
        <v>781</v>
      </c>
      <c r="J355" s="43" t="s">
        <v>782</v>
      </c>
      <c r="K355" s="43">
        <f t="shared" si="41"/>
        <v>0</v>
      </c>
      <c r="L355" s="43" t="s">
        <v>783</v>
      </c>
      <c r="M355" s="43">
        <v>0</v>
      </c>
      <c r="N355" s="43">
        <v>1</v>
      </c>
      <c r="O355" s="43">
        <v>1</v>
      </c>
      <c r="P355" s="43">
        <v>1</v>
      </c>
      <c r="Q355" s="43">
        <v>1</v>
      </c>
      <c r="R355" s="43">
        <v>0.01</v>
      </c>
      <c r="Z355" s="43" t="e">
        <f>INDEX(Mets!$B$2:$O$565,MATCH(CONCATENATE($C355,"_EXT"),Mets!$B$2:$B$565,0),COLUMN()-25)</f>
        <v>#N/A</v>
      </c>
      <c r="AA355" s="43" t="e">
        <f>INDEX(Mets!$B$2:$O$565,MATCH(CONCATENATE($C355,"_EXT"),Mets!$B$2:$B$565,0),COLUMN()-21)</f>
        <v>#N/A</v>
      </c>
      <c r="AB355" s="43" t="e">
        <f>INDEX(Mets!$B$2:$O$565,MATCH(CONCATENATE($C355,"_EXT"),Mets!$B$2:$B$565,0),COLUMN()-21)</f>
        <v>#N/A</v>
      </c>
      <c r="AC355" s="43" t="e">
        <f>INDEX(Mets!$B$2:$O$565,MATCH(CONCATENATE($C355,"_EXT"),Mets!$B$2:$B$565,0),COLUMN()-21)</f>
        <v>#N/A</v>
      </c>
      <c r="AD355" s="43" t="e">
        <f>INDEX(Mets!$B$2:$O$565,MATCH(CONCATENATE($C355,"_EXT"),Mets!$B$2:$B$565,0),COLUMN()-21)</f>
        <v>#N/A</v>
      </c>
      <c r="AE355" s="43" t="e">
        <f>INDEX(Mets!$B$2:$O$565,MATCH(CONCATENATE($C355,"_EXT"),Mets!$B$2:$B$565,0),COLUMN()-21)</f>
        <v>#N/A</v>
      </c>
      <c r="AF355" s="43" t="e">
        <f>INDEX(Mets!$B$2:$O$565,MATCH(CONCATENATE($C355,"_EXT"),Mets!$B$2:$B$565,0),COLUMN()-21)</f>
        <v>#N/A</v>
      </c>
      <c r="AG355" s="43" t="e">
        <f>INDEX(Mets!$B$2:$O$565,MATCH(CONCATENATE($C355,"_EXT"),Mets!$B$2:$B$565,0),COLUMN()-21)</f>
        <v>#N/A</v>
      </c>
      <c r="AH355" s="43" t="e">
        <f>INDEX(Mets!$B$2:$O$565,MATCH(CONCATENATE($C355,"_EXT"),Mets!$B$2:$B$565,0),COLUMN()-21)</f>
        <v>#N/A</v>
      </c>
      <c r="AI355" s="43" t="e">
        <f>INDEX(Mets!$B$2:$O$565,MATCH(CONCATENATE($C355,"_EXT"),Mets!$B$2:$B$565,0),COLUMN()-21)</f>
        <v>#N/A</v>
      </c>
      <c r="AK355" s="43">
        <f t="shared" si="37"/>
        <v>0</v>
      </c>
      <c r="AL355" s="43" t="str">
        <f t="shared" si="38"/>
        <v>'H155' '0';</v>
      </c>
    </row>
    <row r="356" spans="1:38" s="43" customFormat="1">
      <c r="A356" s="43" t="str">
        <f>VOCs!A156</f>
        <v>H156</v>
      </c>
      <c r="B356" s="43" t="str">
        <f>VOCs!B156</f>
        <v>1 2-butanol_cyt = 1 2-butene_cyt + 1 H2O_cyt</v>
      </c>
      <c r="C356" s="43">
        <f>VOCs!C156</f>
        <v>0</v>
      </c>
      <c r="D356" s="43">
        <f>VOCs!D156</f>
        <v>0</v>
      </c>
      <c r="E356" s="43" t="str">
        <f>VOCs!E156</f>
        <v>N</v>
      </c>
      <c r="G356" s="43" t="str">
        <f t="shared" si="39"/>
        <v>H156</v>
      </c>
      <c r="H356" s="43" t="str">
        <f t="shared" si="40"/>
        <v>1 2-butanol_cyt = 1 2-butene_cyt + 1 H2O_cyt</v>
      </c>
      <c r="I356" s="43" t="s">
        <v>781</v>
      </c>
      <c r="J356" s="43" t="s">
        <v>782</v>
      </c>
      <c r="K356" s="43">
        <f t="shared" si="41"/>
        <v>0</v>
      </c>
      <c r="L356" s="43" t="s">
        <v>783</v>
      </c>
      <c r="M356" s="43">
        <v>0</v>
      </c>
      <c r="N356" s="43">
        <v>1</v>
      </c>
      <c r="O356" s="43">
        <v>1</v>
      </c>
      <c r="P356" s="43">
        <v>1</v>
      </c>
      <c r="Q356" s="43">
        <v>1</v>
      </c>
      <c r="R356" s="43">
        <v>0.01</v>
      </c>
      <c r="Z356" s="43" t="e">
        <f>INDEX(Mets!$B$2:$O$565,MATCH(CONCATENATE($C356,"_EXT"),Mets!$B$2:$B$565,0),COLUMN()-25)</f>
        <v>#N/A</v>
      </c>
      <c r="AA356" s="43" t="e">
        <f>INDEX(Mets!$B$2:$O$565,MATCH(CONCATENATE($C356,"_EXT"),Mets!$B$2:$B$565,0),COLUMN()-21)</f>
        <v>#N/A</v>
      </c>
      <c r="AB356" s="43" t="e">
        <f>INDEX(Mets!$B$2:$O$565,MATCH(CONCATENATE($C356,"_EXT"),Mets!$B$2:$B$565,0),COLUMN()-21)</f>
        <v>#N/A</v>
      </c>
      <c r="AC356" s="43" t="e">
        <f>INDEX(Mets!$B$2:$O$565,MATCH(CONCATENATE($C356,"_EXT"),Mets!$B$2:$B$565,0),COLUMN()-21)</f>
        <v>#N/A</v>
      </c>
      <c r="AD356" s="43" t="e">
        <f>INDEX(Mets!$B$2:$O$565,MATCH(CONCATENATE($C356,"_EXT"),Mets!$B$2:$B$565,0),COLUMN()-21)</f>
        <v>#N/A</v>
      </c>
      <c r="AE356" s="43" t="e">
        <f>INDEX(Mets!$B$2:$O$565,MATCH(CONCATENATE($C356,"_EXT"),Mets!$B$2:$B$565,0),COLUMN()-21)</f>
        <v>#N/A</v>
      </c>
      <c r="AF356" s="43" t="e">
        <f>INDEX(Mets!$B$2:$O$565,MATCH(CONCATENATE($C356,"_EXT"),Mets!$B$2:$B$565,0),COLUMN()-21)</f>
        <v>#N/A</v>
      </c>
      <c r="AG356" s="43" t="e">
        <f>INDEX(Mets!$B$2:$O$565,MATCH(CONCATENATE($C356,"_EXT"),Mets!$B$2:$B$565,0),COLUMN()-21)</f>
        <v>#N/A</v>
      </c>
      <c r="AH356" s="43" t="e">
        <f>INDEX(Mets!$B$2:$O$565,MATCH(CONCATENATE($C356,"_EXT"),Mets!$B$2:$B$565,0),COLUMN()-21)</f>
        <v>#N/A</v>
      </c>
      <c r="AI356" s="43" t="e">
        <f>INDEX(Mets!$B$2:$O$565,MATCH(CONCATENATE($C356,"_EXT"),Mets!$B$2:$B$565,0),COLUMN()-21)</f>
        <v>#N/A</v>
      </c>
      <c r="AK356" s="43">
        <f t="shared" si="37"/>
        <v>0</v>
      </c>
      <c r="AL356" s="43" t="str">
        <f t="shared" si="38"/>
        <v>'H156' '0';</v>
      </c>
    </row>
    <row r="357" spans="1:38" s="43" customFormat="1">
      <c r="A357" s="43" t="str">
        <f>VOCs!A157</f>
        <v>H157</v>
      </c>
      <c r="B357" s="43" t="str">
        <f>VOCs!B157</f>
        <v>1 2-pentanol_cyt = 1 2-pentene_cyt + 1 H2O_cyt</v>
      </c>
      <c r="C357" s="43">
        <f>VOCs!C157</f>
        <v>0</v>
      </c>
      <c r="D357" s="43">
        <f>VOCs!D157</f>
        <v>0</v>
      </c>
      <c r="E357" s="43" t="str">
        <f>VOCs!E157</f>
        <v>N</v>
      </c>
      <c r="G357" s="43" t="str">
        <f t="shared" si="39"/>
        <v>H157</v>
      </c>
      <c r="H357" s="43" t="str">
        <f t="shared" si="40"/>
        <v>1 2-pentanol_cyt = 1 2-pentene_cyt + 1 H2O_cyt</v>
      </c>
      <c r="I357" s="43" t="s">
        <v>781</v>
      </c>
      <c r="J357" s="43" t="s">
        <v>782</v>
      </c>
      <c r="K357" s="43">
        <f t="shared" si="41"/>
        <v>0</v>
      </c>
      <c r="L357" s="43" t="s">
        <v>783</v>
      </c>
      <c r="M357" s="43">
        <v>0</v>
      </c>
      <c r="N357" s="43">
        <v>1</v>
      </c>
      <c r="O357" s="43">
        <v>1</v>
      </c>
      <c r="P357" s="43">
        <v>1</v>
      </c>
      <c r="Q357" s="43">
        <v>1</v>
      </c>
      <c r="R357" s="43">
        <v>0.01</v>
      </c>
      <c r="Z357" s="43" t="e">
        <f>INDEX(Mets!$B$2:$O$565,MATCH(CONCATENATE($C357,"_EXT"),Mets!$B$2:$B$565,0),COLUMN()-25)</f>
        <v>#N/A</v>
      </c>
      <c r="AA357" s="43" t="e">
        <f>INDEX(Mets!$B$2:$O$565,MATCH(CONCATENATE($C357,"_EXT"),Mets!$B$2:$B$565,0),COLUMN()-21)</f>
        <v>#N/A</v>
      </c>
      <c r="AB357" s="43" t="e">
        <f>INDEX(Mets!$B$2:$O$565,MATCH(CONCATENATE($C357,"_EXT"),Mets!$B$2:$B$565,0),COLUMN()-21)</f>
        <v>#N/A</v>
      </c>
      <c r="AC357" s="43" t="e">
        <f>INDEX(Mets!$B$2:$O$565,MATCH(CONCATENATE($C357,"_EXT"),Mets!$B$2:$B$565,0),COLUMN()-21)</f>
        <v>#N/A</v>
      </c>
      <c r="AD357" s="43" t="e">
        <f>INDEX(Mets!$B$2:$O$565,MATCH(CONCATENATE($C357,"_EXT"),Mets!$B$2:$B$565,0),COLUMN()-21)</f>
        <v>#N/A</v>
      </c>
      <c r="AE357" s="43" t="e">
        <f>INDEX(Mets!$B$2:$O$565,MATCH(CONCATENATE($C357,"_EXT"),Mets!$B$2:$B$565,0),COLUMN()-21)</f>
        <v>#N/A</v>
      </c>
      <c r="AF357" s="43" t="e">
        <f>INDEX(Mets!$B$2:$O$565,MATCH(CONCATENATE($C357,"_EXT"),Mets!$B$2:$B$565,0),COLUMN()-21)</f>
        <v>#N/A</v>
      </c>
      <c r="AG357" s="43" t="e">
        <f>INDEX(Mets!$B$2:$O$565,MATCH(CONCATENATE($C357,"_EXT"),Mets!$B$2:$B$565,0),COLUMN()-21)</f>
        <v>#N/A</v>
      </c>
      <c r="AH357" s="43" t="e">
        <f>INDEX(Mets!$B$2:$O$565,MATCH(CONCATENATE($C357,"_EXT"),Mets!$B$2:$B$565,0),COLUMN()-21)</f>
        <v>#N/A</v>
      </c>
      <c r="AI357" s="43" t="e">
        <f>INDEX(Mets!$B$2:$O$565,MATCH(CONCATENATE($C357,"_EXT"),Mets!$B$2:$B$565,0),COLUMN()-21)</f>
        <v>#N/A</v>
      </c>
      <c r="AK357" s="43">
        <f t="shared" si="37"/>
        <v>0</v>
      </c>
      <c r="AL357" s="43" t="str">
        <f t="shared" si="38"/>
        <v>'H157' '0';</v>
      </c>
    </row>
    <row r="358" spans="1:38" s="43" customFormat="1">
      <c r="A358" s="43" t="str">
        <f>VOCs!A158</f>
        <v>H158</v>
      </c>
      <c r="B358" s="43" t="str">
        <f>VOCs!B158</f>
        <v>1 2-hexanol_cyt = 1 2-hexene_cyt + 1 H2O_cyt</v>
      </c>
      <c r="C358" s="43">
        <f>VOCs!C158</f>
        <v>0</v>
      </c>
      <c r="D358" s="43">
        <f>VOCs!D158</f>
        <v>0</v>
      </c>
      <c r="E358" s="43" t="str">
        <f>VOCs!E158</f>
        <v>N</v>
      </c>
      <c r="G358" s="43" t="str">
        <f t="shared" si="39"/>
        <v>H158</v>
      </c>
      <c r="H358" s="43" t="str">
        <f t="shared" si="40"/>
        <v>1 2-hexanol_cyt = 1 2-hexene_cyt + 1 H2O_cyt</v>
      </c>
      <c r="I358" s="43" t="s">
        <v>781</v>
      </c>
      <c r="J358" s="43" t="s">
        <v>782</v>
      </c>
      <c r="K358" s="43">
        <f t="shared" si="41"/>
        <v>0</v>
      </c>
      <c r="L358" s="43" t="s">
        <v>783</v>
      </c>
      <c r="M358" s="43">
        <v>0</v>
      </c>
      <c r="N358" s="43">
        <v>1</v>
      </c>
      <c r="O358" s="43">
        <v>1</v>
      </c>
      <c r="P358" s="43">
        <v>1</v>
      </c>
      <c r="Q358" s="43">
        <v>1</v>
      </c>
      <c r="R358" s="43">
        <v>0.01</v>
      </c>
      <c r="Z358" s="43" t="e">
        <f>INDEX(Mets!$B$2:$O$565,MATCH(CONCATENATE($C358,"_EXT"),Mets!$B$2:$B$565,0),COLUMN()-25)</f>
        <v>#N/A</v>
      </c>
      <c r="AA358" s="43" t="e">
        <f>INDEX(Mets!$B$2:$O$565,MATCH(CONCATENATE($C358,"_EXT"),Mets!$B$2:$B$565,0),COLUMN()-21)</f>
        <v>#N/A</v>
      </c>
      <c r="AB358" s="43" t="e">
        <f>INDEX(Mets!$B$2:$O$565,MATCH(CONCATENATE($C358,"_EXT"),Mets!$B$2:$B$565,0),COLUMN()-21)</f>
        <v>#N/A</v>
      </c>
      <c r="AC358" s="43" t="e">
        <f>INDEX(Mets!$B$2:$O$565,MATCH(CONCATENATE($C358,"_EXT"),Mets!$B$2:$B$565,0),COLUMN()-21)</f>
        <v>#N/A</v>
      </c>
      <c r="AD358" s="43" t="e">
        <f>INDEX(Mets!$B$2:$O$565,MATCH(CONCATENATE($C358,"_EXT"),Mets!$B$2:$B$565,0),COLUMN()-21)</f>
        <v>#N/A</v>
      </c>
      <c r="AE358" s="43" t="e">
        <f>INDEX(Mets!$B$2:$O$565,MATCH(CONCATENATE($C358,"_EXT"),Mets!$B$2:$B$565,0),COLUMN()-21)</f>
        <v>#N/A</v>
      </c>
      <c r="AF358" s="43" t="e">
        <f>INDEX(Mets!$B$2:$O$565,MATCH(CONCATENATE($C358,"_EXT"),Mets!$B$2:$B$565,0),COLUMN()-21)</f>
        <v>#N/A</v>
      </c>
      <c r="AG358" s="43" t="e">
        <f>INDEX(Mets!$B$2:$O$565,MATCH(CONCATENATE($C358,"_EXT"),Mets!$B$2:$B$565,0),COLUMN()-21)</f>
        <v>#N/A</v>
      </c>
      <c r="AH358" s="43" t="e">
        <f>INDEX(Mets!$B$2:$O$565,MATCH(CONCATENATE($C358,"_EXT"),Mets!$B$2:$B$565,0),COLUMN()-21)</f>
        <v>#N/A</v>
      </c>
      <c r="AI358" s="43" t="e">
        <f>INDEX(Mets!$B$2:$O$565,MATCH(CONCATENATE($C358,"_EXT"),Mets!$B$2:$B$565,0),COLUMN()-21)</f>
        <v>#N/A</v>
      </c>
      <c r="AK358" s="43">
        <f t="shared" si="37"/>
        <v>0</v>
      </c>
      <c r="AL358" s="43" t="str">
        <f t="shared" si="38"/>
        <v>'H158' '0';</v>
      </c>
    </row>
    <row r="359" spans="1:38" s="43" customFormat="1">
      <c r="A359" s="43" t="str">
        <f>VOCs!A159</f>
        <v>H159</v>
      </c>
      <c r="B359" s="43" t="str">
        <f>VOCs!B159</f>
        <v>1 2-heptanol_cyt = 1 2-heptene_cyt + 1 H2O_cyt</v>
      </c>
      <c r="C359" s="43">
        <f>VOCs!C159</f>
        <v>0</v>
      </c>
      <c r="D359" s="43">
        <f>VOCs!D159</f>
        <v>0</v>
      </c>
      <c r="E359" s="43" t="str">
        <f>VOCs!E159</f>
        <v>N</v>
      </c>
      <c r="G359" s="43" t="str">
        <f t="shared" si="39"/>
        <v>H159</v>
      </c>
      <c r="H359" s="43" t="str">
        <f t="shared" si="40"/>
        <v>1 2-heptanol_cyt = 1 2-heptene_cyt + 1 H2O_cyt</v>
      </c>
      <c r="I359" s="43" t="s">
        <v>781</v>
      </c>
      <c r="J359" s="43" t="s">
        <v>782</v>
      </c>
      <c r="K359" s="43">
        <f t="shared" si="41"/>
        <v>0</v>
      </c>
      <c r="L359" s="43" t="s">
        <v>783</v>
      </c>
      <c r="M359" s="43">
        <v>0</v>
      </c>
      <c r="N359" s="43">
        <v>1</v>
      </c>
      <c r="O359" s="43">
        <v>1</v>
      </c>
      <c r="P359" s="43">
        <v>1</v>
      </c>
      <c r="Q359" s="43">
        <v>1</v>
      </c>
      <c r="R359" s="43">
        <v>0.01</v>
      </c>
      <c r="Z359" s="43" t="e">
        <f>INDEX(Mets!$B$2:$O$565,MATCH(CONCATENATE($C359,"_EXT"),Mets!$B$2:$B$565,0),COLUMN()-25)</f>
        <v>#N/A</v>
      </c>
      <c r="AA359" s="43" t="e">
        <f>INDEX(Mets!$B$2:$O$565,MATCH(CONCATENATE($C359,"_EXT"),Mets!$B$2:$B$565,0),COLUMN()-21)</f>
        <v>#N/A</v>
      </c>
      <c r="AB359" s="43" t="e">
        <f>INDEX(Mets!$B$2:$O$565,MATCH(CONCATENATE($C359,"_EXT"),Mets!$B$2:$B$565,0),COLUMN()-21)</f>
        <v>#N/A</v>
      </c>
      <c r="AC359" s="43" t="e">
        <f>INDEX(Mets!$B$2:$O$565,MATCH(CONCATENATE($C359,"_EXT"),Mets!$B$2:$B$565,0),COLUMN()-21)</f>
        <v>#N/A</v>
      </c>
      <c r="AD359" s="43" t="e">
        <f>INDEX(Mets!$B$2:$O$565,MATCH(CONCATENATE($C359,"_EXT"),Mets!$B$2:$B$565,0),COLUMN()-21)</f>
        <v>#N/A</v>
      </c>
      <c r="AE359" s="43" t="e">
        <f>INDEX(Mets!$B$2:$O$565,MATCH(CONCATENATE($C359,"_EXT"),Mets!$B$2:$B$565,0),COLUMN()-21)</f>
        <v>#N/A</v>
      </c>
      <c r="AF359" s="43" t="e">
        <f>INDEX(Mets!$B$2:$O$565,MATCH(CONCATENATE($C359,"_EXT"),Mets!$B$2:$B$565,0),COLUMN()-21)</f>
        <v>#N/A</v>
      </c>
      <c r="AG359" s="43" t="e">
        <f>INDEX(Mets!$B$2:$O$565,MATCH(CONCATENATE($C359,"_EXT"),Mets!$B$2:$B$565,0),COLUMN()-21)</f>
        <v>#N/A</v>
      </c>
      <c r="AH359" s="43" t="e">
        <f>INDEX(Mets!$B$2:$O$565,MATCH(CONCATENATE($C359,"_EXT"),Mets!$B$2:$B$565,0),COLUMN()-21)</f>
        <v>#N/A</v>
      </c>
      <c r="AI359" s="43" t="e">
        <f>INDEX(Mets!$B$2:$O$565,MATCH(CONCATENATE($C359,"_EXT"),Mets!$B$2:$B$565,0),COLUMN()-21)</f>
        <v>#N/A</v>
      </c>
      <c r="AK359" s="43">
        <f t="shared" si="37"/>
        <v>0</v>
      </c>
      <c r="AL359" s="43" t="str">
        <f t="shared" si="38"/>
        <v>'H159' '0';</v>
      </c>
    </row>
    <row r="360" spans="1:38" s="43" customFormat="1">
      <c r="A360" s="43" t="str">
        <f>VOCs!A160</f>
        <v>H160</v>
      </c>
      <c r="B360" s="43" t="str">
        <f>VOCs!B160</f>
        <v>1 2-octanol_cyt = 1 2-octene_cyt + 1 H2O_cyt</v>
      </c>
      <c r="C360" s="43">
        <f>VOCs!C160</f>
        <v>0</v>
      </c>
      <c r="D360" s="43">
        <f>VOCs!D160</f>
        <v>0</v>
      </c>
      <c r="E360" s="43" t="str">
        <f>VOCs!E160</f>
        <v>N</v>
      </c>
      <c r="G360" s="43" t="str">
        <f t="shared" si="39"/>
        <v>H160</v>
      </c>
      <c r="H360" s="43" t="str">
        <f t="shared" si="40"/>
        <v>1 2-octanol_cyt = 1 2-octene_cyt + 1 H2O_cyt</v>
      </c>
      <c r="I360" s="43" t="s">
        <v>781</v>
      </c>
      <c r="J360" s="43" t="s">
        <v>782</v>
      </c>
      <c r="K360" s="43">
        <f t="shared" si="41"/>
        <v>0</v>
      </c>
      <c r="L360" s="43" t="s">
        <v>783</v>
      </c>
      <c r="M360" s="43">
        <v>0</v>
      </c>
      <c r="N360" s="43">
        <v>1</v>
      </c>
      <c r="O360" s="43">
        <v>1</v>
      </c>
      <c r="P360" s="43">
        <v>1</v>
      </c>
      <c r="Q360" s="43">
        <v>1</v>
      </c>
      <c r="R360" s="43">
        <v>0.01</v>
      </c>
      <c r="Z360" s="43" t="e">
        <f>INDEX(Mets!$B$2:$O$565,MATCH(CONCATENATE($C360,"_EXT"),Mets!$B$2:$B$565,0),COLUMN()-25)</f>
        <v>#N/A</v>
      </c>
      <c r="AA360" s="43" t="e">
        <f>INDEX(Mets!$B$2:$O$565,MATCH(CONCATENATE($C360,"_EXT"),Mets!$B$2:$B$565,0),COLUMN()-21)</f>
        <v>#N/A</v>
      </c>
      <c r="AB360" s="43" t="e">
        <f>INDEX(Mets!$B$2:$O$565,MATCH(CONCATENATE($C360,"_EXT"),Mets!$B$2:$B$565,0),COLUMN()-21)</f>
        <v>#N/A</v>
      </c>
      <c r="AC360" s="43" t="e">
        <f>INDEX(Mets!$B$2:$O$565,MATCH(CONCATENATE($C360,"_EXT"),Mets!$B$2:$B$565,0),COLUMN()-21)</f>
        <v>#N/A</v>
      </c>
      <c r="AD360" s="43" t="e">
        <f>INDEX(Mets!$B$2:$O$565,MATCH(CONCATENATE($C360,"_EXT"),Mets!$B$2:$B$565,0),COLUMN()-21)</f>
        <v>#N/A</v>
      </c>
      <c r="AE360" s="43" t="e">
        <f>INDEX(Mets!$B$2:$O$565,MATCH(CONCATENATE($C360,"_EXT"),Mets!$B$2:$B$565,0),COLUMN()-21)</f>
        <v>#N/A</v>
      </c>
      <c r="AF360" s="43" t="e">
        <f>INDEX(Mets!$B$2:$O$565,MATCH(CONCATENATE($C360,"_EXT"),Mets!$B$2:$B$565,0),COLUMN()-21)</f>
        <v>#N/A</v>
      </c>
      <c r="AG360" s="43" t="e">
        <f>INDEX(Mets!$B$2:$O$565,MATCH(CONCATENATE($C360,"_EXT"),Mets!$B$2:$B$565,0),COLUMN()-21)</f>
        <v>#N/A</v>
      </c>
      <c r="AH360" s="43" t="e">
        <f>INDEX(Mets!$B$2:$O$565,MATCH(CONCATENATE($C360,"_EXT"),Mets!$B$2:$B$565,0),COLUMN()-21)</f>
        <v>#N/A</v>
      </c>
      <c r="AI360" s="43" t="e">
        <f>INDEX(Mets!$B$2:$O$565,MATCH(CONCATENATE($C360,"_EXT"),Mets!$B$2:$B$565,0),COLUMN()-21)</f>
        <v>#N/A</v>
      </c>
      <c r="AK360" s="43">
        <f t="shared" si="37"/>
        <v>0</v>
      </c>
      <c r="AL360" s="43" t="str">
        <f t="shared" si="38"/>
        <v>'H160' '0';</v>
      </c>
    </row>
    <row r="361" spans="1:38" s="43" customFormat="1">
      <c r="A361" s="43" t="str">
        <f>VOCs!A161</f>
        <v>H161</v>
      </c>
      <c r="B361" s="43" t="str">
        <f>VOCs!B161</f>
        <v>1 2-nonanol_cyt = 1 2-nonene_cyt + 1 H2O_cyt</v>
      </c>
      <c r="C361" s="43">
        <f>VOCs!C161</f>
        <v>0</v>
      </c>
      <c r="D361" s="43">
        <f>VOCs!D161</f>
        <v>0</v>
      </c>
      <c r="E361" s="43" t="str">
        <f>VOCs!E161</f>
        <v>N</v>
      </c>
      <c r="G361" s="43" t="str">
        <f t="shared" si="39"/>
        <v>H161</v>
      </c>
      <c r="H361" s="43" t="str">
        <f t="shared" si="40"/>
        <v>1 2-nonanol_cyt = 1 2-nonene_cyt + 1 H2O_cyt</v>
      </c>
      <c r="I361" s="43" t="s">
        <v>781</v>
      </c>
      <c r="J361" s="43" t="s">
        <v>782</v>
      </c>
      <c r="K361" s="43">
        <f t="shared" si="41"/>
        <v>0</v>
      </c>
      <c r="L361" s="43" t="s">
        <v>783</v>
      </c>
      <c r="M361" s="43">
        <v>0</v>
      </c>
      <c r="N361" s="43">
        <v>1</v>
      </c>
      <c r="O361" s="43">
        <v>1</v>
      </c>
      <c r="P361" s="43">
        <v>1</v>
      </c>
      <c r="Q361" s="43">
        <v>1</v>
      </c>
      <c r="R361" s="43">
        <v>0.01</v>
      </c>
      <c r="Z361" s="43" t="e">
        <f>INDEX(Mets!$B$2:$O$565,MATCH(CONCATENATE($C361,"_EXT"),Mets!$B$2:$B$565,0),COLUMN()-25)</f>
        <v>#N/A</v>
      </c>
      <c r="AA361" s="43" t="e">
        <f>INDEX(Mets!$B$2:$O$565,MATCH(CONCATENATE($C361,"_EXT"),Mets!$B$2:$B$565,0),COLUMN()-21)</f>
        <v>#N/A</v>
      </c>
      <c r="AB361" s="43" t="e">
        <f>INDEX(Mets!$B$2:$O$565,MATCH(CONCATENATE($C361,"_EXT"),Mets!$B$2:$B$565,0),COLUMN()-21)</f>
        <v>#N/A</v>
      </c>
      <c r="AC361" s="43" t="e">
        <f>INDEX(Mets!$B$2:$O$565,MATCH(CONCATENATE($C361,"_EXT"),Mets!$B$2:$B$565,0),COLUMN()-21)</f>
        <v>#N/A</v>
      </c>
      <c r="AD361" s="43" t="e">
        <f>INDEX(Mets!$B$2:$O$565,MATCH(CONCATENATE($C361,"_EXT"),Mets!$B$2:$B$565,0),COLUMN()-21)</f>
        <v>#N/A</v>
      </c>
      <c r="AE361" s="43" t="e">
        <f>INDEX(Mets!$B$2:$O$565,MATCH(CONCATENATE($C361,"_EXT"),Mets!$B$2:$B$565,0),COLUMN()-21)</f>
        <v>#N/A</v>
      </c>
      <c r="AF361" s="43" t="e">
        <f>INDEX(Mets!$B$2:$O$565,MATCH(CONCATENATE($C361,"_EXT"),Mets!$B$2:$B$565,0),COLUMN()-21)</f>
        <v>#N/A</v>
      </c>
      <c r="AG361" s="43" t="e">
        <f>INDEX(Mets!$B$2:$O$565,MATCH(CONCATENATE($C361,"_EXT"),Mets!$B$2:$B$565,0),COLUMN()-21)</f>
        <v>#N/A</v>
      </c>
      <c r="AH361" s="43" t="e">
        <f>INDEX(Mets!$B$2:$O$565,MATCH(CONCATENATE($C361,"_EXT"),Mets!$B$2:$B$565,0),COLUMN()-21)</f>
        <v>#N/A</v>
      </c>
      <c r="AI361" s="43" t="e">
        <f>INDEX(Mets!$B$2:$O$565,MATCH(CONCATENATE($C361,"_EXT"),Mets!$B$2:$B$565,0),COLUMN()-21)</f>
        <v>#N/A</v>
      </c>
      <c r="AK361" s="43">
        <f t="shared" si="37"/>
        <v>0</v>
      </c>
      <c r="AL361" s="43" t="str">
        <f t="shared" si="38"/>
        <v>'H161' '0';</v>
      </c>
    </row>
    <row r="362" spans="1:38" s="43" customFormat="1">
      <c r="A362" s="43" t="str">
        <f>VOCs!A162</f>
        <v>H162</v>
      </c>
      <c r="B362" s="43" t="str">
        <f>VOCs!B162</f>
        <v>1 2-decanol_cyt = 1 2-decene_cyt + 1 H2O_cyt</v>
      </c>
      <c r="C362" s="43">
        <f>VOCs!C162</f>
        <v>0</v>
      </c>
      <c r="D362" s="43">
        <f>VOCs!D162</f>
        <v>0</v>
      </c>
      <c r="E362" s="43" t="str">
        <f>VOCs!E162</f>
        <v>N</v>
      </c>
      <c r="G362" s="43" t="str">
        <f t="shared" si="39"/>
        <v>H162</v>
      </c>
      <c r="H362" s="43" t="str">
        <f t="shared" si="40"/>
        <v>1 2-decanol_cyt = 1 2-decene_cyt + 1 H2O_cyt</v>
      </c>
      <c r="I362" s="43" t="s">
        <v>781</v>
      </c>
      <c r="J362" s="43" t="s">
        <v>782</v>
      </c>
      <c r="K362" s="43">
        <f t="shared" si="41"/>
        <v>0</v>
      </c>
      <c r="L362" s="43" t="s">
        <v>783</v>
      </c>
      <c r="M362" s="43">
        <v>0</v>
      </c>
      <c r="N362" s="43">
        <v>1</v>
      </c>
      <c r="O362" s="43">
        <v>1</v>
      </c>
      <c r="P362" s="43">
        <v>1</v>
      </c>
      <c r="Q362" s="43">
        <v>1</v>
      </c>
      <c r="R362" s="43">
        <v>0.01</v>
      </c>
      <c r="Z362" s="43" t="e">
        <f>INDEX(Mets!$B$2:$O$565,MATCH(CONCATENATE($C362,"_EXT"),Mets!$B$2:$B$565,0),COLUMN()-25)</f>
        <v>#N/A</v>
      </c>
      <c r="AA362" s="43" t="e">
        <f>INDEX(Mets!$B$2:$O$565,MATCH(CONCATENATE($C362,"_EXT"),Mets!$B$2:$B$565,0),COLUMN()-21)</f>
        <v>#N/A</v>
      </c>
      <c r="AB362" s="43" t="e">
        <f>INDEX(Mets!$B$2:$O$565,MATCH(CONCATENATE($C362,"_EXT"),Mets!$B$2:$B$565,0),COLUMN()-21)</f>
        <v>#N/A</v>
      </c>
      <c r="AC362" s="43" t="e">
        <f>INDEX(Mets!$B$2:$O$565,MATCH(CONCATENATE($C362,"_EXT"),Mets!$B$2:$B$565,0),COLUMN()-21)</f>
        <v>#N/A</v>
      </c>
      <c r="AD362" s="43" t="e">
        <f>INDEX(Mets!$B$2:$O$565,MATCH(CONCATENATE($C362,"_EXT"),Mets!$B$2:$B$565,0),COLUMN()-21)</f>
        <v>#N/A</v>
      </c>
      <c r="AE362" s="43" t="e">
        <f>INDEX(Mets!$B$2:$O$565,MATCH(CONCATENATE($C362,"_EXT"),Mets!$B$2:$B$565,0),COLUMN()-21)</f>
        <v>#N/A</v>
      </c>
      <c r="AF362" s="43" t="e">
        <f>INDEX(Mets!$B$2:$O$565,MATCH(CONCATENATE($C362,"_EXT"),Mets!$B$2:$B$565,0),COLUMN()-21)</f>
        <v>#N/A</v>
      </c>
      <c r="AG362" s="43" t="e">
        <f>INDEX(Mets!$B$2:$O$565,MATCH(CONCATENATE($C362,"_EXT"),Mets!$B$2:$B$565,0),COLUMN()-21)</f>
        <v>#N/A</v>
      </c>
      <c r="AH362" s="43" t="e">
        <f>INDEX(Mets!$B$2:$O$565,MATCH(CONCATENATE($C362,"_EXT"),Mets!$B$2:$B$565,0),COLUMN()-21)</f>
        <v>#N/A</v>
      </c>
      <c r="AI362" s="43" t="e">
        <f>INDEX(Mets!$B$2:$O$565,MATCH(CONCATENATE($C362,"_EXT"),Mets!$B$2:$B$565,0),COLUMN()-21)</f>
        <v>#N/A</v>
      </c>
      <c r="AK362" s="43">
        <f t="shared" si="37"/>
        <v>0</v>
      </c>
      <c r="AL362" s="43" t="str">
        <f t="shared" si="38"/>
        <v>'H162' '0';</v>
      </c>
    </row>
    <row r="363" spans="1:38" s="43" customFormat="1">
      <c r="A363" s="43" t="str">
        <f>VOCs!A163</f>
        <v>H163</v>
      </c>
      <c r="B363" s="43" t="str">
        <f>VOCs!B163</f>
        <v>1 2-undecanol_cyt = 1 2-undecene_cyt + 1 H2O_cyt</v>
      </c>
      <c r="C363" s="43">
        <f>VOCs!C163</f>
        <v>0</v>
      </c>
      <c r="D363" s="43">
        <f>VOCs!D163</f>
        <v>0</v>
      </c>
      <c r="E363" s="43" t="str">
        <f>VOCs!E163</f>
        <v>N</v>
      </c>
      <c r="G363" s="43" t="str">
        <f t="shared" si="39"/>
        <v>H163</v>
      </c>
      <c r="H363" s="43" t="str">
        <f t="shared" si="40"/>
        <v>1 2-undecanol_cyt = 1 2-undecene_cyt + 1 H2O_cyt</v>
      </c>
      <c r="I363" s="43" t="s">
        <v>781</v>
      </c>
      <c r="J363" s="43" t="s">
        <v>782</v>
      </c>
      <c r="K363" s="43">
        <f t="shared" si="41"/>
        <v>0</v>
      </c>
      <c r="L363" s="43" t="s">
        <v>783</v>
      </c>
      <c r="M363" s="43">
        <v>0</v>
      </c>
      <c r="N363" s="43">
        <v>1</v>
      </c>
      <c r="O363" s="43">
        <v>1</v>
      </c>
      <c r="P363" s="43">
        <v>1</v>
      </c>
      <c r="Q363" s="43">
        <v>1</v>
      </c>
      <c r="R363" s="43">
        <v>0.01</v>
      </c>
      <c r="Z363" s="43" t="e">
        <f>INDEX(Mets!$B$2:$O$565,MATCH(CONCATENATE($C363,"_EXT"),Mets!$B$2:$B$565,0),COLUMN()-25)</f>
        <v>#N/A</v>
      </c>
      <c r="AA363" s="43" t="e">
        <f>INDEX(Mets!$B$2:$O$565,MATCH(CONCATENATE($C363,"_EXT"),Mets!$B$2:$B$565,0),COLUMN()-21)</f>
        <v>#N/A</v>
      </c>
      <c r="AB363" s="43" t="e">
        <f>INDEX(Mets!$B$2:$O$565,MATCH(CONCATENATE($C363,"_EXT"),Mets!$B$2:$B$565,0),COLUMN()-21)</f>
        <v>#N/A</v>
      </c>
      <c r="AC363" s="43" t="e">
        <f>INDEX(Mets!$B$2:$O$565,MATCH(CONCATENATE($C363,"_EXT"),Mets!$B$2:$B$565,0),COLUMN()-21)</f>
        <v>#N/A</v>
      </c>
      <c r="AD363" s="43" t="e">
        <f>INDEX(Mets!$B$2:$O$565,MATCH(CONCATENATE($C363,"_EXT"),Mets!$B$2:$B$565,0),COLUMN()-21)</f>
        <v>#N/A</v>
      </c>
      <c r="AE363" s="43" t="e">
        <f>INDEX(Mets!$B$2:$O$565,MATCH(CONCATENATE($C363,"_EXT"),Mets!$B$2:$B$565,0),COLUMN()-21)</f>
        <v>#N/A</v>
      </c>
      <c r="AF363" s="43" t="e">
        <f>INDEX(Mets!$B$2:$O$565,MATCH(CONCATENATE($C363,"_EXT"),Mets!$B$2:$B$565,0),COLUMN()-21)</f>
        <v>#N/A</v>
      </c>
      <c r="AG363" s="43" t="e">
        <f>INDEX(Mets!$B$2:$O$565,MATCH(CONCATENATE($C363,"_EXT"),Mets!$B$2:$B$565,0),COLUMN()-21)</f>
        <v>#N/A</v>
      </c>
      <c r="AH363" s="43" t="e">
        <f>INDEX(Mets!$B$2:$O$565,MATCH(CONCATENATE($C363,"_EXT"),Mets!$B$2:$B$565,0),COLUMN()-21)</f>
        <v>#N/A</v>
      </c>
      <c r="AI363" s="43" t="e">
        <f>INDEX(Mets!$B$2:$O$565,MATCH(CONCATENATE($C363,"_EXT"),Mets!$B$2:$B$565,0),COLUMN()-21)</f>
        <v>#N/A</v>
      </c>
      <c r="AK363" s="43">
        <f t="shared" si="37"/>
        <v>0</v>
      </c>
      <c r="AL363" s="43" t="str">
        <f t="shared" si="38"/>
        <v>'H163' '0';</v>
      </c>
    </row>
    <row r="364" spans="1:38" s="43" customFormat="1">
      <c r="A364" s="43" t="str">
        <f>VOCs!A164</f>
        <v>H164</v>
      </c>
      <c r="B364" s="43" t="str">
        <f>VOCs!B164</f>
        <v>1 2-dodecanol_cyt = 1 2-dodecene_cyt + 1 H2O_cyt</v>
      </c>
      <c r="C364" s="43">
        <f>VOCs!C164</f>
        <v>0</v>
      </c>
      <c r="D364" s="43">
        <f>VOCs!D164</f>
        <v>0</v>
      </c>
      <c r="E364" s="43" t="str">
        <f>VOCs!E164</f>
        <v>N</v>
      </c>
      <c r="G364" s="43" t="str">
        <f t="shared" si="39"/>
        <v>H164</v>
      </c>
      <c r="H364" s="43" t="str">
        <f t="shared" si="40"/>
        <v>1 2-dodecanol_cyt = 1 2-dodecene_cyt + 1 H2O_cyt</v>
      </c>
      <c r="I364" s="43" t="s">
        <v>781</v>
      </c>
      <c r="J364" s="43" t="s">
        <v>782</v>
      </c>
      <c r="K364" s="43">
        <f t="shared" si="41"/>
        <v>0</v>
      </c>
      <c r="L364" s="43" t="s">
        <v>783</v>
      </c>
      <c r="M364" s="43">
        <v>0</v>
      </c>
      <c r="N364" s="43">
        <v>1</v>
      </c>
      <c r="O364" s="43">
        <v>1</v>
      </c>
      <c r="P364" s="43">
        <v>1</v>
      </c>
      <c r="Q364" s="43">
        <v>1</v>
      </c>
      <c r="R364" s="43">
        <v>0.01</v>
      </c>
      <c r="Z364" s="43" t="e">
        <f>INDEX(Mets!$B$2:$O$565,MATCH(CONCATENATE($C364,"_EXT"),Mets!$B$2:$B$565,0),COLUMN()-25)</f>
        <v>#N/A</v>
      </c>
      <c r="AA364" s="43" t="e">
        <f>INDEX(Mets!$B$2:$O$565,MATCH(CONCATENATE($C364,"_EXT"),Mets!$B$2:$B$565,0),COLUMN()-21)</f>
        <v>#N/A</v>
      </c>
      <c r="AB364" s="43" t="e">
        <f>INDEX(Mets!$B$2:$O$565,MATCH(CONCATENATE($C364,"_EXT"),Mets!$B$2:$B$565,0),COLUMN()-21)</f>
        <v>#N/A</v>
      </c>
      <c r="AC364" s="43" t="e">
        <f>INDEX(Mets!$B$2:$O$565,MATCH(CONCATENATE($C364,"_EXT"),Mets!$B$2:$B$565,0),COLUMN()-21)</f>
        <v>#N/A</v>
      </c>
      <c r="AD364" s="43" t="e">
        <f>INDEX(Mets!$B$2:$O$565,MATCH(CONCATENATE($C364,"_EXT"),Mets!$B$2:$B$565,0),COLUMN()-21)</f>
        <v>#N/A</v>
      </c>
      <c r="AE364" s="43" t="e">
        <f>INDEX(Mets!$B$2:$O$565,MATCH(CONCATENATE($C364,"_EXT"),Mets!$B$2:$B$565,0),COLUMN()-21)</f>
        <v>#N/A</v>
      </c>
      <c r="AF364" s="43" t="e">
        <f>INDEX(Mets!$B$2:$O$565,MATCH(CONCATENATE($C364,"_EXT"),Mets!$B$2:$B$565,0),COLUMN()-21)</f>
        <v>#N/A</v>
      </c>
      <c r="AG364" s="43" t="e">
        <f>INDEX(Mets!$B$2:$O$565,MATCH(CONCATENATE($C364,"_EXT"),Mets!$B$2:$B$565,0),COLUMN()-21)</f>
        <v>#N/A</v>
      </c>
      <c r="AH364" s="43" t="e">
        <f>INDEX(Mets!$B$2:$O$565,MATCH(CONCATENATE($C364,"_EXT"),Mets!$B$2:$B$565,0),COLUMN()-21)</f>
        <v>#N/A</v>
      </c>
      <c r="AI364" s="43" t="e">
        <f>INDEX(Mets!$B$2:$O$565,MATCH(CONCATENATE($C364,"_EXT"),Mets!$B$2:$B$565,0),COLUMN()-21)</f>
        <v>#N/A</v>
      </c>
      <c r="AK364" s="43">
        <f t="shared" si="37"/>
        <v>0</v>
      </c>
      <c r="AL364" s="43" t="str">
        <f t="shared" si="38"/>
        <v>'H164' '0';</v>
      </c>
    </row>
    <row r="365" spans="1:38" s="43" customFormat="1">
      <c r="A365" s="43" t="str">
        <f>VOCs!A165</f>
        <v>H165</v>
      </c>
      <c r="B365" s="43" t="str">
        <f>VOCs!B165</f>
        <v>1 2-tridecanol_cyt = 1 2-tridecene_cyt + 1 H2O_cyt</v>
      </c>
      <c r="C365" s="43">
        <f>VOCs!C165</f>
        <v>0</v>
      </c>
      <c r="D365" s="43">
        <f>VOCs!D165</f>
        <v>0</v>
      </c>
      <c r="E365" s="43" t="str">
        <f>VOCs!E165</f>
        <v>N</v>
      </c>
      <c r="G365" s="43" t="str">
        <f t="shared" si="39"/>
        <v>H165</v>
      </c>
      <c r="H365" s="43" t="str">
        <f t="shared" si="40"/>
        <v>1 2-tridecanol_cyt = 1 2-tridecene_cyt + 1 H2O_cyt</v>
      </c>
      <c r="I365" s="43" t="s">
        <v>781</v>
      </c>
      <c r="J365" s="43" t="s">
        <v>782</v>
      </c>
      <c r="K365" s="43">
        <f t="shared" si="41"/>
        <v>0</v>
      </c>
      <c r="L365" s="43" t="s">
        <v>783</v>
      </c>
      <c r="M365" s="43">
        <v>0</v>
      </c>
      <c r="N365" s="43">
        <v>1</v>
      </c>
      <c r="O365" s="43">
        <v>1</v>
      </c>
      <c r="P365" s="43">
        <v>1</v>
      </c>
      <c r="Q365" s="43">
        <v>1</v>
      </c>
      <c r="R365" s="43">
        <v>0.01</v>
      </c>
      <c r="Z365" s="43" t="e">
        <f>INDEX(Mets!$B$2:$O$565,MATCH(CONCATENATE($C365,"_EXT"),Mets!$B$2:$B$565,0),COLUMN()-25)</f>
        <v>#N/A</v>
      </c>
      <c r="AA365" s="43" t="e">
        <f>INDEX(Mets!$B$2:$O$565,MATCH(CONCATENATE($C365,"_EXT"),Mets!$B$2:$B$565,0),COLUMN()-21)</f>
        <v>#N/A</v>
      </c>
      <c r="AB365" s="43" t="e">
        <f>INDEX(Mets!$B$2:$O$565,MATCH(CONCATENATE($C365,"_EXT"),Mets!$B$2:$B$565,0),COLUMN()-21)</f>
        <v>#N/A</v>
      </c>
      <c r="AC365" s="43" t="e">
        <f>INDEX(Mets!$B$2:$O$565,MATCH(CONCATENATE($C365,"_EXT"),Mets!$B$2:$B$565,0),COLUMN()-21)</f>
        <v>#N/A</v>
      </c>
      <c r="AD365" s="43" t="e">
        <f>INDEX(Mets!$B$2:$O$565,MATCH(CONCATENATE($C365,"_EXT"),Mets!$B$2:$B$565,0),COLUMN()-21)</f>
        <v>#N/A</v>
      </c>
      <c r="AE365" s="43" t="e">
        <f>INDEX(Mets!$B$2:$O$565,MATCH(CONCATENATE($C365,"_EXT"),Mets!$B$2:$B$565,0),COLUMN()-21)</f>
        <v>#N/A</v>
      </c>
      <c r="AF365" s="43" t="e">
        <f>INDEX(Mets!$B$2:$O$565,MATCH(CONCATENATE($C365,"_EXT"),Mets!$B$2:$B$565,0),COLUMN()-21)</f>
        <v>#N/A</v>
      </c>
      <c r="AG365" s="43" t="e">
        <f>INDEX(Mets!$B$2:$O$565,MATCH(CONCATENATE($C365,"_EXT"),Mets!$B$2:$B$565,0),COLUMN()-21)</f>
        <v>#N/A</v>
      </c>
      <c r="AH365" s="43" t="e">
        <f>INDEX(Mets!$B$2:$O$565,MATCH(CONCATENATE($C365,"_EXT"),Mets!$B$2:$B$565,0),COLUMN()-21)</f>
        <v>#N/A</v>
      </c>
      <c r="AI365" s="43" t="e">
        <f>INDEX(Mets!$B$2:$O$565,MATCH(CONCATENATE($C365,"_EXT"),Mets!$B$2:$B$565,0),COLUMN()-21)</f>
        <v>#N/A</v>
      </c>
      <c r="AK365" s="43">
        <f t="shared" si="37"/>
        <v>0</v>
      </c>
      <c r="AL365" s="43" t="str">
        <f t="shared" si="38"/>
        <v>'H165' '0';</v>
      </c>
    </row>
    <row r="366" spans="1:38" s="43" customFormat="1">
      <c r="A366" s="43" t="str">
        <f>VOCs!A166</f>
        <v>H166</v>
      </c>
      <c r="B366" s="43" t="str">
        <f>VOCs!B166</f>
        <v>1 2-tetradecanol_cyt = 1 2-tetradecene_cyt + 1 H2O_cyt</v>
      </c>
      <c r="C366" s="43">
        <f>VOCs!C166</f>
        <v>0</v>
      </c>
      <c r="D366" s="43">
        <f>VOCs!D166</f>
        <v>0</v>
      </c>
      <c r="E366" s="43" t="str">
        <f>VOCs!E166</f>
        <v>N</v>
      </c>
      <c r="G366" s="43" t="str">
        <f t="shared" si="39"/>
        <v>H166</v>
      </c>
      <c r="H366" s="43" t="str">
        <f t="shared" si="40"/>
        <v>1 2-tetradecanol_cyt = 1 2-tetradecene_cyt + 1 H2O_cyt</v>
      </c>
      <c r="I366" s="43" t="s">
        <v>781</v>
      </c>
      <c r="J366" s="43" t="s">
        <v>782</v>
      </c>
      <c r="K366" s="43">
        <f t="shared" si="41"/>
        <v>0</v>
      </c>
      <c r="L366" s="43" t="s">
        <v>783</v>
      </c>
      <c r="M366" s="43">
        <v>0</v>
      </c>
      <c r="N366" s="43">
        <v>1</v>
      </c>
      <c r="O366" s="43">
        <v>1</v>
      </c>
      <c r="P366" s="43">
        <v>1</v>
      </c>
      <c r="Q366" s="43">
        <v>1</v>
      </c>
      <c r="R366" s="43">
        <v>0.01</v>
      </c>
      <c r="Z366" s="43" t="e">
        <f>INDEX(Mets!$B$2:$O$565,MATCH(CONCATENATE($C366,"_EXT"),Mets!$B$2:$B$565,0),COLUMN()-25)</f>
        <v>#N/A</v>
      </c>
      <c r="AA366" s="43" t="e">
        <f>INDEX(Mets!$B$2:$O$565,MATCH(CONCATENATE($C366,"_EXT"),Mets!$B$2:$B$565,0),COLUMN()-21)</f>
        <v>#N/A</v>
      </c>
      <c r="AB366" s="43" t="e">
        <f>INDEX(Mets!$B$2:$O$565,MATCH(CONCATENATE($C366,"_EXT"),Mets!$B$2:$B$565,0),COLUMN()-21)</f>
        <v>#N/A</v>
      </c>
      <c r="AC366" s="43" t="e">
        <f>INDEX(Mets!$B$2:$O$565,MATCH(CONCATENATE($C366,"_EXT"),Mets!$B$2:$B$565,0),COLUMN()-21)</f>
        <v>#N/A</v>
      </c>
      <c r="AD366" s="43" t="e">
        <f>INDEX(Mets!$B$2:$O$565,MATCH(CONCATENATE($C366,"_EXT"),Mets!$B$2:$B$565,0),COLUMN()-21)</f>
        <v>#N/A</v>
      </c>
      <c r="AE366" s="43" t="e">
        <f>INDEX(Mets!$B$2:$O$565,MATCH(CONCATENATE($C366,"_EXT"),Mets!$B$2:$B$565,0),COLUMN()-21)</f>
        <v>#N/A</v>
      </c>
      <c r="AF366" s="43" t="e">
        <f>INDEX(Mets!$B$2:$O$565,MATCH(CONCATENATE($C366,"_EXT"),Mets!$B$2:$B$565,0),COLUMN()-21)</f>
        <v>#N/A</v>
      </c>
      <c r="AG366" s="43" t="e">
        <f>INDEX(Mets!$B$2:$O$565,MATCH(CONCATENATE($C366,"_EXT"),Mets!$B$2:$B$565,0),COLUMN()-21)</f>
        <v>#N/A</v>
      </c>
      <c r="AH366" s="43" t="e">
        <f>INDEX(Mets!$B$2:$O$565,MATCH(CONCATENATE($C366,"_EXT"),Mets!$B$2:$B$565,0),COLUMN()-21)</f>
        <v>#N/A</v>
      </c>
      <c r="AI366" s="43" t="e">
        <f>INDEX(Mets!$B$2:$O$565,MATCH(CONCATENATE($C366,"_EXT"),Mets!$B$2:$B$565,0),COLUMN()-21)</f>
        <v>#N/A</v>
      </c>
      <c r="AK366" s="43">
        <f t="shared" si="37"/>
        <v>0</v>
      </c>
      <c r="AL366" s="43" t="str">
        <f t="shared" si="38"/>
        <v>'H166' '0';</v>
      </c>
    </row>
    <row r="367" spans="1:38" s="43" customFormat="1">
      <c r="A367" s="43" t="str">
        <f>VOCs!A167</f>
        <v>H167</v>
      </c>
      <c r="B367" s="43" t="str">
        <f>VOCs!B167</f>
        <v>1 2-pentadecanol_cyt = 1 2-pentadecene_cyt + 1 H2O_cyt</v>
      </c>
      <c r="C367" s="43">
        <f>VOCs!C167</f>
        <v>0</v>
      </c>
      <c r="D367" s="43">
        <f>VOCs!D167</f>
        <v>0</v>
      </c>
      <c r="E367" s="43" t="str">
        <f>VOCs!E167</f>
        <v>N</v>
      </c>
      <c r="G367" s="43" t="str">
        <f t="shared" si="39"/>
        <v>H167</v>
      </c>
      <c r="H367" s="43" t="str">
        <f t="shared" si="40"/>
        <v>1 2-pentadecanol_cyt = 1 2-pentadecene_cyt + 1 H2O_cyt</v>
      </c>
      <c r="I367" s="43" t="s">
        <v>781</v>
      </c>
      <c r="J367" s="43" t="s">
        <v>782</v>
      </c>
      <c r="K367" s="43">
        <f t="shared" si="41"/>
        <v>0</v>
      </c>
      <c r="L367" s="43" t="s">
        <v>783</v>
      </c>
      <c r="M367" s="43">
        <v>0</v>
      </c>
      <c r="N367" s="43">
        <v>1</v>
      </c>
      <c r="O367" s="43">
        <v>1</v>
      </c>
      <c r="P367" s="43">
        <v>1</v>
      </c>
      <c r="Q367" s="43">
        <v>1</v>
      </c>
      <c r="R367" s="43">
        <v>0.01</v>
      </c>
      <c r="Z367" s="43" t="e">
        <f>INDEX(Mets!$B$2:$O$565,MATCH(CONCATENATE($C367,"_EXT"),Mets!$B$2:$B$565,0),COLUMN()-25)</f>
        <v>#N/A</v>
      </c>
      <c r="AA367" s="43" t="e">
        <f>INDEX(Mets!$B$2:$O$565,MATCH(CONCATENATE($C367,"_EXT"),Mets!$B$2:$B$565,0),COLUMN()-21)</f>
        <v>#N/A</v>
      </c>
      <c r="AB367" s="43" t="e">
        <f>INDEX(Mets!$B$2:$O$565,MATCH(CONCATENATE($C367,"_EXT"),Mets!$B$2:$B$565,0),COLUMN()-21)</f>
        <v>#N/A</v>
      </c>
      <c r="AC367" s="43" t="e">
        <f>INDEX(Mets!$B$2:$O$565,MATCH(CONCATENATE($C367,"_EXT"),Mets!$B$2:$B$565,0),COLUMN()-21)</f>
        <v>#N/A</v>
      </c>
      <c r="AD367" s="43" t="e">
        <f>INDEX(Mets!$B$2:$O$565,MATCH(CONCATENATE($C367,"_EXT"),Mets!$B$2:$B$565,0),COLUMN()-21)</f>
        <v>#N/A</v>
      </c>
      <c r="AE367" s="43" t="e">
        <f>INDEX(Mets!$B$2:$O$565,MATCH(CONCATENATE($C367,"_EXT"),Mets!$B$2:$B$565,0),COLUMN()-21)</f>
        <v>#N/A</v>
      </c>
      <c r="AF367" s="43" t="e">
        <f>INDEX(Mets!$B$2:$O$565,MATCH(CONCATENATE($C367,"_EXT"),Mets!$B$2:$B$565,0),COLUMN()-21)</f>
        <v>#N/A</v>
      </c>
      <c r="AG367" s="43" t="e">
        <f>INDEX(Mets!$B$2:$O$565,MATCH(CONCATENATE($C367,"_EXT"),Mets!$B$2:$B$565,0),COLUMN()-21)</f>
        <v>#N/A</v>
      </c>
      <c r="AH367" s="43" t="e">
        <f>INDEX(Mets!$B$2:$O$565,MATCH(CONCATENATE($C367,"_EXT"),Mets!$B$2:$B$565,0),COLUMN()-21)</f>
        <v>#N/A</v>
      </c>
      <c r="AI367" s="43" t="e">
        <f>INDEX(Mets!$B$2:$O$565,MATCH(CONCATENATE($C367,"_EXT"),Mets!$B$2:$B$565,0),COLUMN()-21)</f>
        <v>#N/A</v>
      </c>
      <c r="AK367" s="43">
        <f t="shared" si="37"/>
        <v>0</v>
      </c>
      <c r="AL367" s="43" t="str">
        <f t="shared" si="38"/>
        <v>'H167' '0';</v>
      </c>
    </row>
    <row r="368" spans="1:38" s="43" customFormat="1">
      <c r="A368" s="43" t="str">
        <f>VOCs!A168</f>
        <v>H168</v>
      </c>
      <c r="B368" s="43" t="str">
        <f>VOCs!B168</f>
        <v>1 2-hexadecanol_cyt = 1 2-hexadecene_cyt + 1 H2O_cyt</v>
      </c>
      <c r="C368" s="43">
        <f>VOCs!C168</f>
        <v>0</v>
      </c>
      <c r="D368" s="43">
        <f>VOCs!D168</f>
        <v>0</v>
      </c>
      <c r="E368" s="43" t="str">
        <f>VOCs!E168</f>
        <v>N</v>
      </c>
      <c r="G368" s="43" t="str">
        <f t="shared" si="39"/>
        <v>H168</v>
      </c>
      <c r="H368" s="43" t="str">
        <f t="shared" si="40"/>
        <v>1 2-hexadecanol_cyt = 1 2-hexadecene_cyt + 1 H2O_cyt</v>
      </c>
      <c r="I368" s="43" t="s">
        <v>781</v>
      </c>
      <c r="J368" s="43" t="s">
        <v>782</v>
      </c>
      <c r="K368" s="43">
        <f t="shared" si="41"/>
        <v>0</v>
      </c>
      <c r="L368" s="43" t="s">
        <v>783</v>
      </c>
      <c r="M368" s="43">
        <v>0</v>
      </c>
      <c r="N368" s="43">
        <v>1</v>
      </c>
      <c r="O368" s="43">
        <v>1</v>
      </c>
      <c r="P368" s="43">
        <v>1</v>
      </c>
      <c r="Q368" s="43">
        <v>1</v>
      </c>
      <c r="R368" s="43">
        <v>0.01</v>
      </c>
      <c r="Z368" s="43" t="e">
        <f>INDEX(Mets!$B$2:$O$565,MATCH(CONCATENATE($C368,"_EXT"),Mets!$B$2:$B$565,0),COLUMN()-25)</f>
        <v>#N/A</v>
      </c>
      <c r="AA368" s="43" t="e">
        <f>INDEX(Mets!$B$2:$O$565,MATCH(CONCATENATE($C368,"_EXT"),Mets!$B$2:$B$565,0),COLUMN()-21)</f>
        <v>#N/A</v>
      </c>
      <c r="AB368" s="43" t="e">
        <f>INDEX(Mets!$B$2:$O$565,MATCH(CONCATENATE($C368,"_EXT"),Mets!$B$2:$B$565,0),COLUMN()-21)</f>
        <v>#N/A</v>
      </c>
      <c r="AC368" s="43" t="e">
        <f>INDEX(Mets!$B$2:$O$565,MATCH(CONCATENATE($C368,"_EXT"),Mets!$B$2:$B$565,0),COLUMN()-21)</f>
        <v>#N/A</v>
      </c>
      <c r="AD368" s="43" t="e">
        <f>INDEX(Mets!$B$2:$O$565,MATCH(CONCATENATE($C368,"_EXT"),Mets!$B$2:$B$565,0),COLUMN()-21)</f>
        <v>#N/A</v>
      </c>
      <c r="AE368" s="43" t="e">
        <f>INDEX(Mets!$B$2:$O$565,MATCH(CONCATENATE($C368,"_EXT"),Mets!$B$2:$B$565,0),COLUMN()-21)</f>
        <v>#N/A</v>
      </c>
      <c r="AF368" s="43" t="e">
        <f>INDEX(Mets!$B$2:$O$565,MATCH(CONCATENATE($C368,"_EXT"),Mets!$B$2:$B$565,0),COLUMN()-21)</f>
        <v>#N/A</v>
      </c>
      <c r="AG368" s="43" t="e">
        <f>INDEX(Mets!$B$2:$O$565,MATCH(CONCATENATE($C368,"_EXT"),Mets!$B$2:$B$565,0),COLUMN()-21)</f>
        <v>#N/A</v>
      </c>
      <c r="AH368" s="43" t="e">
        <f>INDEX(Mets!$B$2:$O$565,MATCH(CONCATENATE($C368,"_EXT"),Mets!$B$2:$B$565,0),COLUMN()-21)</f>
        <v>#N/A</v>
      </c>
      <c r="AI368" s="43" t="e">
        <f>INDEX(Mets!$B$2:$O$565,MATCH(CONCATENATE($C368,"_EXT"),Mets!$B$2:$B$565,0),COLUMN()-21)</f>
        <v>#N/A</v>
      </c>
      <c r="AK368" s="43">
        <f t="shared" si="37"/>
        <v>0</v>
      </c>
      <c r="AL368" s="43" t="str">
        <f t="shared" si="38"/>
        <v>'H168' '0';</v>
      </c>
    </row>
    <row r="369" spans="1:38" s="43" customFormat="1">
      <c r="A369" s="43" t="str">
        <f>VOCs!A169</f>
        <v>H169</v>
      </c>
      <c r="B369" s="43" t="str">
        <f>VOCs!B169</f>
        <v>1 2-heptadecanol_cyt = 1 2-heptadecene_cyt + 1 H2O_cyt</v>
      </c>
      <c r="C369" s="43">
        <f>VOCs!C169</f>
        <v>0</v>
      </c>
      <c r="D369" s="43">
        <f>VOCs!D169</f>
        <v>0</v>
      </c>
      <c r="E369" s="43" t="str">
        <f>VOCs!E169</f>
        <v>N</v>
      </c>
      <c r="G369" s="43" t="str">
        <f t="shared" si="39"/>
        <v>H169</v>
      </c>
      <c r="H369" s="43" t="str">
        <f t="shared" si="40"/>
        <v>1 2-heptadecanol_cyt = 1 2-heptadecene_cyt + 1 H2O_cyt</v>
      </c>
      <c r="I369" s="43" t="s">
        <v>781</v>
      </c>
      <c r="J369" s="43" t="s">
        <v>782</v>
      </c>
      <c r="K369" s="43">
        <f t="shared" si="41"/>
        <v>0</v>
      </c>
      <c r="L369" s="43" t="s">
        <v>783</v>
      </c>
      <c r="M369" s="43">
        <v>0</v>
      </c>
      <c r="N369" s="43">
        <v>1</v>
      </c>
      <c r="O369" s="43">
        <v>1</v>
      </c>
      <c r="P369" s="43">
        <v>1</v>
      </c>
      <c r="Q369" s="43">
        <v>1</v>
      </c>
      <c r="R369" s="43">
        <v>0.01</v>
      </c>
      <c r="Z369" s="43" t="e">
        <f>INDEX(Mets!$B$2:$O$565,MATCH(CONCATENATE($C369,"_EXT"),Mets!$B$2:$B$565,0),COLUMN()-25)</f>
        <v>#N/A</v>
      </c>
      <c r="AA369" s="43" t="e">
        <f>INDEX(Mets!$B$2:$O$565,MATCH(CONCATENATE($C369,"_EXT"),Mets!$B$2:$B$565,0),COLUMN()-21)</f>
        <v>#N/A</v>
      </c>
      <c r="AB369" s="43" t="e">
        <f>INDEX(Mets!$B$2:$O$565,MATCH(CONCATENATE($C369,"_EXT"),Mets!$B$2:$B$565,0),COLUMN()-21)</f>
        <v>#N/A</v>
      </c>
      <c r="AC369" s="43" t="e">
        <f>INDEX(Mets!$B$2:$O$565,MATCH(CONCATENATE($C369,"_EXT"),Mets!$B$2:$B$565,0),COLUMN()-21)</f>
        <v>#N/A</v>
      </c>
      <c r="AD369" s="43" t="e">
        <f>INDEX(Mets!$B$2:$O$565,MATCH(CONCATENATE($C369,"_EXT"),Mets!$B$2:$B$565,0),COLUMN()-21)</f>
        <v>#N/A</v>
      </c>
      <c r="AE369" s="43" t="e">
        <f>INDEX(Mets!$B$2:$O$565,MATCH(CONCATENATE($C369,"_EXT"),Mets!$B$2:$B$565,0),COLUMN()-21)</f>
        <v>#N/A</v>
      </c>
      <c r="AF369" s="43" t="e">
        <f>INDEX(Mets!$B$2:$O$565,MATCH(CONCATENATE($C369,"_EXT"),Mets!$B$2:$B$565,0),COLUMN()-21)</f>
        <v>#N/A</v>
      </c>
      <c r="AG369" s="43" t="e">
        <f>INDEX(Mets!$B$2:$O$565,MATCH(CONCATENATE($C369,"_EXT"),Mets!$B$2:$B$565,0),COLUMN()-21)</f>
        <v>#N/A</v>
      </c>
      <c r="AH369" s="43" t="e">
        <f>INDEX(Mets!$B$2:$O$565,MATCH(CONCATENATE($C369,"_EXT"),Mets!$B$2:$B$565,0),COLUMN()-21)</f>
        <v>#N/A</v>
      </c>
      <c r="AI369" s="43" t="e">
        <f>INDEX(Mets!$B$2:$O$565,MATCH(CONCATENATE($C369,"_EXT"),Mets!$B$2:$B$565,0),COLUMN()-21)</f>
        <v>#N/A</v>
      </c>
      <c r="AK369" s="43">
        <f t="shared" si="37"/>
        <v>0</v>
      </c>
      <c r="AL369" s="43" t="str">
        <f t="shared" si="38"/>
        <v>'H169' '0';</v>
      </c>
    </row>
    <row r="370" spans="1:38" s="43" customFormat="1">
      <c r="A370" s="43" t="str">
        <f>VOCs!A171</f>
        <v>H171</v>
      </c>
      <c r="B370" s="43" t="str">
        <f>VOCs!B171</f>
        <v>1 2-propene_cyt + 1 NADH_cyt + 1 H+_cyt = 1 propane_cyt + 1 NAD_cyt</v>
      </c>
      <c r="C370" s="43">
        <f>VOCs!C171</f>
        <v>0</v>
      </c>
      <c r="D370" s="43">
        <f>VOCs!D171</f>
        <v>0</v>
      </c>
      <c r="E370" s="43" t="str">
        <f>VOCs!E171</f>
        <v>N</v>
      </c>
      <c r="G370" s="43" t="str">
        <f t="shared" si="39"/>
        <v>H171</v>
      </c>
      <c r="H370" s="43" t="str">
        <f t="shared" si="40"/>
        <v>1 2-propene_cyt + 1 NADH_cyt + 1 H+_cyt = 1 propane_cyt + 1 NAD_cyt</v>
      </c>
      <c r="I370" s="43" t="s">
        <v>781</v>
      </c>
      <c r="J370" s="43" t="s">
        <v>782</v>
      </c>
      <c r="K370" s="43">
        <f t="shared" si="41"/>
        <v>0</v>
      </c>
      <c r="L370" s="43" t="s">
        <v>783</v>
      </c>
      <c r="M370" s="43">
        <v>0</v>
      </c>
      <c r="N370" s="43">
        <v>1</v>
      </c>
      <c r="O370" s="43">
        <v>1</v>
      </c>
      <c r="P370" s="43">
        <v>1</v>
      </c>
      <c r="Q370" s="43">
        <v>1</v>
      </c>
      <c r="R370" s="43">
        <v>0.01</v>
      </c>
      <c r="Z370" s="43" t="e">
        <f>INDEX(Mets!$B$2:$O$565,MATCH(CONCATENATE($C370,"_EXT"),Mets!$B$2:$B$565,0),COLUMN()-25)</f>
        <v>#N/A</v>
      </c>
      <c r="AA370" s="43" t="e">
        <f>INDEX(Mets!$B$2:$O$565,MATCH(CONCATENATE($C370,"_EXT"),Mets!$B$2:$B$565,0),COLUMN()-21)</f>
        <v>#N/A</v>
      </c>
      <c r="AB370" s="43" t="e">
        <f>INDEX(Mets!$B$2:$O$565,MATCH(CONCATENATE($C370,"_EXT"),Mets!$B$2:$B$565,0),COLUMN()-21)</f>
        <v>#N/A</v>
      </c>
      <c r="AC370" s="43" t="e">
        <f>INDEX(Mets!$B$2:$O$565,MATCH(CONCATENATE($C370,"_EXT"),Mets!$B$2:$B$565,0),COLUMN()-21)</f>
        <v>#N/A</v>
      </c>
      <c r="AD370" s="43" t="e">
        <f>INDEX(Mets!$B$2:$O$565,MATCH(CONCATENATE($C370,"_EXT"),Mets!$B$2:$B$565,0),COLUMN()-21)</f>
        <v>#N/A</v>
      </c>
      <c r="AE370" s="43" t="e">
        <f>INDEX(Mets!$B$2:$O$565,MATCH(CONCATENATE($C370,"_EXT"),Mets!$B$2:$B$565,0),COLUMN()-21)</f>
        <v>#N/A</v>
      </c>
      <c r="AF370" s="43" t="e">
        <f>INDEX(Mets!$B$2:$O$565,MATCH(CONCATENATE($C370,"_EXT"),Mets!$B$2:$B$565,0),COLUMN()-21)</f>
        <v>#N/A</v>
      </c>
      <c r="AG370" s="43" t="e">
        <f>INDEX(Mets!$B$2:$O$565,MATCH(CONCATENATE($C370,"_EXT"),Mets!$B$2:$B$565,0),COLUMN()-21)</f>
        <v>#N/A</v>
      </c>
      <c r="AH370" s="43" t="e">
        <f>INDEX(Mets!$B$2:$O$565,MATCH(CONCATENATE($C370,"_EXT"),Mets!$B$2:$B$565,0),COLUMN()-21)</f>
        <v>#N/A</v>
      </c>
      <c r="AI370" s="43" t="e">
        <f>INDEX(Mets!$B$2:$O$565,MATCH(CONCATENATE($C370,"_EXT"),Mets!$B$2:$B$565,0),COLUMN()-21)</f>
        <v>#N/A</v>
      </c>
      <c r="AK370" s="43">
        <f t="shared" si="37"/>
        <v>0</v>
      </c>
      <c r="AL370" s="43" t="str">
        <f t="shared" si="38"/>
        <v>'H171' '0';</v>
      </c>
    </row>
    <row r="371" spans="1:38" s="43" customFormat="1">
      <c r="A371" s="43" t="str">
        <f>VOCs!A172</f>
        <v>H172</v>
      </c>
      <c r="B371" s="43" t="str">
        <f>VOCs!B172</f>
        <v>1 2-butene_cyt + 1 NADH_cyt + 1 H+_cyt = 1 butane_cyt + 1 NAD_cyt</v>
      </c>
      <c r="C371" s="43">
        <f>VOCs!C172</f>
        <v>0</v>
      </c>
      <c r="D371" s="43">
        <f>VOCs!D172</f>
        <v>0</v>
      </c>
      <c r="E371" s="43" t="str">
        <f>VOCs!E172</f>
        <v>N</v>
      </c>
      <c r="G371" s="43" t="str">
        <f t="shared" si="39"/>
        <v>H172</v>
      </c>
      <c r="H371" s="43" t="str">
        <f t="shared" si="40"/>
        <v>1 2-butene_cyt + 1 NADH_cyt + 1 H+_cyt = 1 butane_cyt + 1 NAD_cyt</v>
      </c>
      <c r="I371" s="43" t="s">
        <v>781</v>
      </c>
      <c r="J371" s="43" t="s">
        <v>782</v>
      </c>
      <c r="K371" s="43">
        <f t="shared" si="41"/>
        <v>0</v>
      </c>
      <c r="L371" s="43" t="s">
        <v>783</v>
      </c>
      <c r="M371" s="43">
        <v>0</v>
      </c>
      <c r="N371" s="43">
        <v>1</v>
      </c>
      <c r="O371" s="43">
        <v>1</v>
      </c>
      <c r="P371" s="43">
        <v>1</v>
      </c>
      <c r="Q371" s="43">
        <v>1</v>
      </c>
      <c r="R371" s="43">
        <v>0.01</v>
      </c>
      <c r="Z371" s="43" t="e">
        <f>INDEX(Mets!$B$2:$O$565,MATCH(CONCATENATE($C371,"_EXT"),Mets!$B$2:$B$565,0),COLUMN()-25)</f>
        <v>#N/A</v>
      </c>
      <c r="AA371" s="43" t="e">
        <f>INDEX(Mets!$B$2:$O$565,MATCH(CONCATENATE($C371,"_EXT"),Mets!$B$2:$B$565,0),COLUMN()-21)</f>
        <v>#N/A</v>
      </c>
      <c r="AB371" s="43" t="e">
        <f>INDEX(Mets!$B$2:$O$565,MATCH(CONCATENATE($C371,"_EXT"),Mets!$B$2:$B$565,0),COLUMN()-21)</f>
        <v>#N/A</v>
      </c>
      <c r="AC371" s="43" t="e">
        <f>INDEX(Mets!$B$2:$O$565,MATCH(CONCATENATE($C371,"_EXT"),Mets!$B$2:$B$565,0),COLUMN()-21)</f>
        <v>#N/A</v>
      </c>
      <c r="AD371" s="43" t="e">
        <f>INDEX(Mets!$B$2:$O$565,MATCH(CONCATENATE($C371,"_EXT"),Mets!$B$2:$B$565,0),COLUMN()-21)</f>
        <v>#N/A</v>
      </c>
      <c r="AE371" s="43" t="e">
        <f>INDEX(Mets!$B$2:$O$565,MATCH(CONCATENATE($C371,"_EXT"),Mets!$B$2:$B$565,0),COLUMN()-21)</f>
        <v>#N/A</v>
      </c>
      <c r="AF371" s="43" t="e">
        <f>INDEX(Mets!$B$2:$O$565,MATCH(CONCATENATE($C371,"_EXT"),Mets!$B$2:$B$565,0),COLUMN()-21)</f>
        <v>#N/A</v>
      </c>
      <c r="AG371" s="43" t="e">
        <f>INDEX(Mets!$B$2:$O$565,MATCH(CONCATENATE($C371,"_EXT"),Mets!$B$2:$B$565,0),COLUMN()-21)</f>
        <v>#N/A</v>
      </c>
      <c r="AH371" s="43" t="e">
        <f>INDEX(Mets!$B$2:$O$565,MATCH(CONCATENATE($C371,"_EXT"),Mets!$B$2:$B$565,0),COLUMN()-21)</f>
        <v>#N/A</v>
      </c>
      <c r="AI371" s="43" t="e">
        <f>INDEX(Mets!$B$2:$O$565,MATCH(CONCATENATE($C371,"_EXT"),Mets!$B$2:$B$565,0),COLUMN()-21)</f>
        <v>#N/A</v>
      </c>
      <c r="AK371" s="43">
        <f t="shared" si="37"/>
        <v>0</v>
      </c>
      <c r="AL371" s="43" t="str">
        <f t="shared" si="38"/>
        <v>'H172' '0';</v>
      </c>
    </row>
    <row r="372" spans="1:38" s="43" customFormat="1">
      <c r="A372" s="43" t="str">
        <f>VOCs!A173</f>
        <v>H173</v>
      </c>
      <c r="B372" s="43" t="str">
        <f>VOCs!B173</f>
        <v>1 2-pentene_cyt + 1 NADH_cyt + 1 H+_cyt = 1 pentane_cyt + 1 NAD_cyt</v>
      </c>
      <c r="C372" s="43">
        <f>VOCs!C173</f>
        <v>0</v>
      </c>
      <c r="D372" s="43">
        <f>VOCs!D173</f>
        <v>0</v>
      </c>
      <c r="E372" s="43" t="str">
        <f>VOCs!E173</f>
        <v>N</v>
      </c>
      <c r="G372" s="43" t="str">
        <f t="shared" si="39"/>
        <v>H173</v>
      </c>
      <c r="H372" s="43" t="str">
        <f t="shared" si="40"/>
        <v>1 2-pentene_cyt + 1 NADH_cyt + 1 H+_cyt = 1 pentane_cyt + 1 NAD_cyt</v>
      </c>
      <c r="I372" s="43" t="s">
        <v>781</v>
      </c>
      <c r="J372" s="43" t="s">
        <v>782</v>
      </c>
      <c r="K372" s="43">
        <f t="shared" si="41"/>
        <v>0</v>
      </c>
      <c r="L372" s="43" t="s">
        <v>783</v>
      </c>
      <c r="M372" s="43">
        <v>0</v>
      </c>
      <c r="N372" s="43">
        <v>1</v>
      </c>
      <c r="O372" s="43">
        <v>1</v>
      </c>
      <c r="P372" s="43">
        <v>1</v>
      </c>
      <c r="Q372" s="43">
        <v>1</v>
      </c>
      <c r="R372" s="43">
        <v>0.01</v>
      </c>
      <c r="Z372" s="43" t="e">
        <f>INDEX(Mets!$B$2:$O$565,MATCH(CONCATENATE($C372,"_EXT"),Mets!$B$2:$B$565,0),COLUMN()-25)</f>
        <v>#N/A</v>
      </c>
      <c r="AA372" s="43" t="e">
        <f>INDEX(Mets!$B$2:$O$565,MATCH(CONCATENATE($C372,"_EXT"),Mets!$B$2:$B$565,0),COLUMN()-21)</f>
        <v>#N/A</v>
      </c>
      <c r="AB372" s="43" t="e">
        <f>INDEX(Mets!$B$2:$O$565,MATCH(CONCATENATE($C372,"_EXT"),Mets!$B$2:$B$565,0),COLUMN()-21)</f>
        <v>#N/A</v>
      </c>
      <c r="AC372" s="43" t="e">
        <f>INDEX(Mets!$B$2:$O$565,MATCH(CONCATENATE($C372,"_EXT"),Mets!$B$2:$B$565,0),COLUMN()-21)</f>
        <v>#N/A</v>
      </c>
      <c r="AD372" s="43" t="e">
        <f>INDEX(Mets!$B$2:$O$565,MATCH(CONCATENATE($C372,"_EXT"),Mets!$B$2:$B$565,0),COLUMN()-21)</f>
        <v>#N/A</v>
      </c>
      <c r="AE372" s="43" t="e">
        <f>INDEX(Mets!$B$2:$O$565,MATCH(CONCATENATE($C372,"_EXT"),Mets!$B$2:$B$565,0),COLUMN()-21)</f>
        <v>#N/A</v>
      </c>
      <c r="AF372" s="43" t="e">
        <f>INDEX(Mets!$B$2:$O$565,MATCH(CONCATENATE($C372,"_EXT"),Mets!$B$2:$B$565,0),COLUMN()-21)</f>
        <v>#N/A</v>
      </c>
      <c r="AG372" s="43" t="e">
        <f>INDEX(Mets!$B$2:$O$565,MATCH(CONCATENATE($C372,"_EXT"),Mets!$B$2:$B$565,0),COLUMN()-21)</f>
        <v>#N/A</v>
      </c>
      <c r="AH372" s="43" t="e">
        <f>INDEX(Mets!$B$2:$O$565,MATCH(CONCATENATE($C372,"_EXT"),Mets!$B$2:$B$565,0),COLUMN()-21)</f>
        <v>#N/A</v>
      </c>
      <c r="AI372" s="43" t="e">
        <f>INDEX(Mets!$B$2:$O$565,MATCH(CONCATENATE($C372,"_EXT"),Mets!$B$2:$B$565,0),COLUMN()-21)</f>
        <v>#N/A</v>
      </c>
      <c r="AK372" s="43">
        <f t="shared" si="37"/>
        <v>0</v>
      </c>
      <c r="AL372" s="43" t="str">
        <f t="shared" si="38"/>
        <v>'H173' '0';</v>
      </c>
    </row>
    <row r="373" spans="1:38" s="43" customFormat="1">
      <c r="A373" s="43" t="str">
        <f>VOCs!A174</f>
        <v>H174</v>
      </c>
      <c r="B373" s="43" t="str">
        <f>VOCs!B174</f>
        <v>1 2-hexene_cyt + 1 NADH_cyt + 1 H+_cyt = 1 hexane_cyt + 1 NAD_cyt</v>
      </c>
      <c r="C373" s="43">
        <f>VOCs!C174</f>
        <v>0</v>
      </c>
      <c r="D373" s="43">
        <f>VOCs!D174</f>
        <v>0</v>
      </c>
      <c r="E373" s="43" t="str">
        <f>VOCs!E174</f>
        <v>N</v>
      </c>
      <c r="G373" s="43" t="str">
        <f t="shared" si="39"/>
        <v>H174</v>
      </c>
      <c r="H373" s="43" t="str">
        <f t="shared" si="40"/>
        <v>1 2-hexene_cyt + 1 NADH_cyt + 1 H+_cyt = 1 hexane_cyt + 1 NAD_cyt</v>
      </c>
      <c r="I373" s="43" t="s">
        <v>781</v>
      </c>
      <c r="J373" s="43" t="s">
        <v>782</v>
      </c>
      <c r="K373" s="43">
        <f t="shared" si="41"/>
        <v>0</v>
      </c>
      <c r="L373" s="43" t="s">
        <v>783</v>
      </c>
      <c r="M373" s="43">
        <v>0</v>
      </c>
      <c r="N373" s="43">
        <v>1</v>
      </c>
      <c r="O373" s="43">
        <v>1</v>
      </c>
      <c r="P373" s="43">
        <v>1</v>
      </c>
      <c r="Q373" s="43">
        <v>1</v>
      </c>
      <c r="R373" s="43">
        <v>0.01</v>
      </c>
      <c r="Z373" s="43" t="e">
        <f>INDEX(Mets!$B$2:$O$565,MATCH(CONCATENATE($C373,"_EXT"),Mets!$B$2:$B$565,0),COLUMN()-25)</f>
        <v>#N/A</v>
      </c>
      <c r="AA373" s="43" t="e">
        <f>INDEX(Mets!$B$2:$O$565,MATCH(CONCATENATE($C373,"_EXT"),Mets!$B$2:$B$565,0),COLUMN()-21)</f>
        <v>#N/A</v>
      </c>
      <c r="AB373" s="43" t="e">
        <f>INDEX(Mets!$B$2:$O$565,MATCH(CONCATENATE($C373,"_EXT"),Mets!$B$2:$B$565,0),COLUMN()-21)</f>
        <v>#N/A</v>
      </c>
      <c r="AC373" s="43" t="e">
        <f>INDEX(Mets!$B$2:$O$565,MATCH(CONCATENATE($C373,"_EXT"),Mets!$B$2:$B$565,0),COLUMN()-21)</f>
        <v>#N/A</v>
      </c>
      <c r="AD373" s="43" t="e">
        <f>INDEX(Mets!$B$2:$O$565,MATCH(CONCATENATE($C373,"_EXT"),Mets!$B$2:$B$565,0),COLUMN()-21)</f>
        <v>#N/A</v>
      </c>
      <c r="AE373" s="43" t="e">
        <f>INDEX(Mets!$B$2:$O$565,MATCH(CONCATENATE($C373,"_EXT"),Mets!$B$2:$B$565,0),COLUMN()-21)</f>
        <v>#N/A</v>
      </c>
      <c r="AF373" s="43" t="e">
        <f>INDEX(Mets!$B$2:$O$565,MATCH(CONCATENATE($C373,"_EXT"),Mets!$B$2:$B$565,0),COLUMN()-21)</f>
        <v>#N/A</v>
      </c>
      <c r="AG373" s="43" t="e">
        <f>INDEX(Mets!$B$2:$O$565,MATCH(CONCATENATE($C373,"_EXT"),Mets!$B$2:$B$565,0),COLUMN()-21)</f>
        <v>#N/A</v>
      </c>
      <c r="AH373" s="43" t="e">
        <f>INDEX(Mets!$B$2:$O$565,MATCH(CONCATENATE($C373,"_EXT"),Mets!$B$2:$B$565,0),COLUMN()-21)</f>
        <v>#N/A</v>
      </c>
      <c r="AI373" s="43" t="e">
        <f>INDEX(Mets!$B$2:$O$565,MATCH(CONCATENATE($C373,"_EXT"),Mets!$B$2:$B$565,0),COLUMN()-21)</f>
        <v>#N/A</v>
      </c>
      <c r="AK373" s="43">
        <f t="shared" si="37"/>
        <v>0</v>
      </c>
      <c r="AL373" s="43" t="str">
        <f t="shared" si="38"/>
        <v>'H174' '0';</v>
      </c>
    </row>
    <row r="374" spans="1:38" s="43" customFormat="1">
      <c r="A374" s="43" t="str">
        <f>VOCs!A175</f>
        <v>H175</v>
      </c>
      <c r="B374" s="43" t="str">
        <f>VOCs!B175</f>
        <v>1 2-heptene_cyt + 1 NADH_cyt + 1 H+_cyt = 1 heptane_cyt + 1 NAD_cyt</v>
      </c>
      <c r="C374" s="43">
        <f>VOCs!C175</f>
        <v>0</v>
      </c>
      <c r="D374" s="43">
        <f>VOCs!D175</f>
        <v>0</v>
      </c>
      <c r="E374" s="43" t="str">
        <f>VOCs!E175</f>
        <v>N</v>
      </c>
      <c r="G374" s="43" t="str">
        <f t="shared" si="39"/>
        <v>H175</v>
      </c>
      <c r="H374" s="43" t="str">
        <f t="shared" si="40"/>
        <v>1 2-heptene_cyt + 1 NADH_cyt + 1 H+_cyt = 1 heptane_cyt + 1 NAD_cyt</v>
      </c>
      <c r="I374" s="43" t="s">
        <v>781</v>
      </c>
      <c r="J374" s="43" t="s">
        <v>782</v>
      </c>
      <c r="K374" s="43">
        <f t="shared" si="41"/>
        <v>0</v>
      </c>
      <c r="L374" s="43" t="s">
        <v>783</v>
      </c>
      <c r="M374" s="43">
        <v>0</v>
      </c>
      <c r="N374" s="43">
        <v>1</v>
      </c>
      <c r="O374" s="43">
        <v>1</v>
      </c>
      <c r="P374" s="43">
        <v>1</v>
      </c>
      <c r="Q374" s="43">
        <v>1</v>
      </c>
      <c r="R374" s="43">
        <v>0.01</v>
      </c>
      <c r="Z374" s="43" t="e">
        <f>INDEX(Mets!$B$2:$O$565,MATCH(CONCATENATE($C374,"_EXT"),Mets!$B$2:$B$565,0),COLUMN()-25)</f>
        <v>#N/A</v>
      </c>
      <c r="AA374" s="43" t="e">
        <f>INDEX(Mets!$B$2:$O$565,MATCH(CONCATENATE($C374,"_EXT"),Mets!$B$2:$B$565,0),COLUMN()-21)</f>
        <v>#N/A</v>
      </c>
      <c r="AB374" s="43" t="e">
        <f>INDEX(Mets!$B$2:$O$565,MATCH(CONCATENATE($C374,"_EXT"),Mets!$B$2:$B$565,0),COLUMN()-21)</f>
        <v>#N/A</v>
      </c>
      <c r="AC374" s="43" t="e">
        <f>INDEX(Mets!$B$2:$O$565,MATCH(CONCATENATE($C374,"_EXT"),Mets!$B$2:$B$565,0),COLUMN()-21)</f>
        <v>#N/A</v>
      </c>
      <c r="AD374" s="43" t="e">
        <f>INDEX(Mets!$B$2:$O$565,MATCH(CONCATENATE($C374,"_EXT"),Mets!$B$2:$B$565,0),COLUMN()-21)</f>
        <v>#N/A</v>
      </c>
      <c r="AE374" s="43" t="e">
        <f>INDEX(Mets!$B$2:$O$565,MATCH(CONCATENATE($C374,"_EXT"),Mets!$B$2:$B$565,0),COLUMN()-21)</f>
        <v>#N/A</v>
      </c>
      <c r="AF374" s="43" t="e">
        <f>INDEX(Mets!$B$2:$O$565,MATCH(CONCATENATE($C374,"_EXT"),Mets!$B$2:$B$565,0),COLUMN()-21)</f>
        <v>#N/A</v>
      </c>
      <c r="AG374" s="43" t="e">
        <f>INDEX(Mets!$B$2:$O$565,MATCH(CONCATENATE($C374,"_EXT"),Mets!$B$2:$B$565,0),COLUMN()-21)</f>
        <v>#N/A</v>
      </c>
      <c r="AH374" s="43" t="e">
        <f>INDEX(Mets!$B$2:$O$565,MATCH(CONCATENATE($C374,"_EXT"),Mets!$B$2:$B$565,0),COLUMN()-21)</f>
        <v>#N/A</v>
      </c>
      <c r="AI374" s="43" t="e">
        <f>INDEX(Mets!$B$2:$O$565,MATCH(CONCATENATE($C374,"_EXT"),Mets!$B$2:$B$565,0),COLUMN()-21)</f>
        <v>#N/A</v>
      </c>
      <c r="AK374" s="43">
        <f t="shared" si="37"/>
        <v>0</v>
      </c>
      <c r="AL374" s="43" t="str">
        <f t="shared" si="38"/>
        <v>'H175' '0';</v>
      </c>
    </row>
    <row r="375" spans="1:38" s="43" customFormat="1">
      <c r="A375" s="43" t="str">
        <f>VOCs!A176</f>
        <v>H176</v>
      </c>
      <c r="B375" s="43" t="str">
        <f>VOCs!B176</f>
        <v>1 2-octene_cyt + 1 NADH_cyt + 1 H+_cyt = 1 octane_cyt + 1 NAD_cyt</v>
      </c>
      <c r="C375" s="43">
        <f>VOCs!C176</f>
        <v>0</v>
      </c>
      <c r="D375" s="43">
        <f>VOCs!D176</f>
        <v>0</v>
      </c>
      <c r="E375" s="43" t="str">
        <f>VOCs!E176</f>
        <v>N</v>
      </c>
      <c r="G375" s="43" t="str">
        <f t="shared" si="39"/>
        <v>H176</v>
      </c>
      <c r="H375" s="43" t="str">
        <f t="shared" si="40"/>
        <v>1 2-octene_cyt + 1 NADH_cyt + 1 H+_cyt = 1 octane_cyt + 1 NAD_cyt</v>
      </c>
      <c r="I375" s="43" t="s">
        <v>781</v>
      </c>
      <c r="J375" s="43" t="s">
        <v>782</v>
      </c>
      <c r="K375" s="43">
        <f t="shared" si="41"/>
        <v>0</v>
      </c>
      <c r="L375" s="43" t="s">
        <v>783</v>
      </c>
      <c r="M375" s="43">
        <v>0</v>
      </c>
      <c r="N375" s="43">
        <v>1</v>
      </c>
      <c r="O375" s="43">
        <v>1</v>
      </c>
      <c r="P375" s="43">
        <v>1</v>
      </c>
      <c r="Q375" s="43">
        <v>1</v>
      </c>
      <c r="R375" s="43">
        <v>0.01</v>
      </c>
      <c r="Z375" s="43" t="e">
        <f>INDEX(Mets!$B$2:$O$565,MATCH(CONCATENATE($C375,"_EXT"),Mets!$B$2:$B$565,0),COLUMN()-25)</f>
        <v>#N/A</v>
      </c>
      <c r="AA375" s="43" t="e">
        <f>INDEX(Mets!$B$2:$O$565,MATCH(CONCATENATE($C375,"_EXT"),Mets!$B$2:$B$565,0),COLUMN()-21)</f>
        <v>#N/A</v>
      </c>
      <c r="AB375" s="43" t="e">
        <f>INDEX(Mets!$B$2:$O$565,MATCH(CONCATENATE($C375,"_EXT"),Mets!$B$2:$B$565,0),COLUMN()-21)</f>
        <v>#N/A</v>
      </c>
      <c r="AC375" s="43" t="e">
        <f>INDEX(Mets!$B$2:$O$565,MATCH(CONCATENATE($C375,"_EXT"),Mets!$B$2:$B$565,0),COLUMN()-21)</f>
        <v>#N/A</v>
      </c>
      <c r="AD375" s="43" t="e">
        <f>INDEX(Mets!$B$2:$O$565,MATCH(CONCATENATE($C375,"_EXT"),Mets!$B$2:$B$565,0),COLUMN()-21)</f>
        <v>#N/A</v>
      </c>
      <c r="AE375" s="43" t="e">
        <f>INDEX(Mets!$B$2:$O$565,MATCH(CONCATENATE($C375,"_EXT"),Mets!$B$2:$B$565,0),COLUMN()-21)</f>
        <v>#N/A</v>
      </c>
      <c r="AF375" s="43" t="e">
        <f>INDEX(Mets!$B$2:$O$565,MATCH(CONCATENATE($C375,"_EXT"),Mets!$B$2:$B$565,0),COLUMN()-21)</f>
        <v>#N/A</v>
      </c>
      <c r="AG375" s="43" t="e">
        <f>INDEX(Mets!$B$2:$O$565,MATCH(CONCATENATE($C375,"_EXT"),Mets!$B$2:$B$565,0),COLUMN()-21)</f>
        <v>#N/A</v>
      </c>
      <c r="AH375" s="43" t="e">
        <f>INDEX(Mets!$B$2:$O$565,MATCH(CONCATENATE($C375,"_EXT"),Mets!$B$2:$B$565,0),COLUMN()-21)</f>
        <v>#N/A</v>
      </c>
      <c r="AI375" s="43" t="e">
        <f>INDEX(Mets!$B$2:$O$565,MATCH(CONCATENATE($C375,"_EXT"),Mets!$B$2:$B$565,0),COLUMN()-21)</f>
        <v>#N/A</v>
      </c>
      <c r="AK375" s="43">
        <f t="shared" si="37"/>
        <v>0</v>
      </c>
      <c r="AL375" s="43" t="str">
        <f t="shared" si="38"/>
        <v>'H176' '0';</v>
      </c>
    </row>
    <row r="376" spans="1:38" s="43" customFormat="1">
      <c r="A376" s="43" t="str">
        <f>VOCs!A177</f>
        <v>H177</v>
      </c>
      <c r="B376" s="43" t="str">
        <f>VOCs!B177</f>
        <v>1 2-nonene_cyt + 1 NADH_cyt + 1 H+_cyt = 1 nonane_cyt + 1 NAD_cyt</v>
      </c>
      <c r="C376" s="43">
        <f>VOCs!C177</f>
        <v>0</v>
      </c>
      <c r="D376" s="43">
        <f>VOCs!D177</f>
        <v>0</v>
      </c>
      <c r="E376" s="43" t="str">
        <f>VOCs!E177</f>
        <v>N</v>
      </c>
      <c r="G376" s="43" t="str">
        <f t="shared" si="39"/>
        <v>H177</v>
      </c>
      <c r="H376" s="43" t="str">
        <f t="shared" si="40"/>
        <v>1 2-nonene_cyt + 1 NADH_cyt + 1 H+_cyt = 1 nonane_cyt + 1 NAD_cyt</v>
      </c>
      <c r="I376" s="43" t="s">
        <v>781</v>
      </c>
      <c r="J376" s="43" t="s">
        <v>782</v>
      </c>
      <c r="K376" s="43">
        <f t="shared" si="41"/>
        <v>0</v>
      </c>
      <c r="L376" s="43" t="s">
        <v>783</v>
      </c>
      <c r="M376" s="43">
        <v>0</v>
      </c>
      <c r="N376" s="43">
        <v>1</v>
      </c>
      <c r="O376" s="43">
        <v>1</v>
      </c>
      <c r="P376" s="43">
        <v>1</v>
      </c>
      <c r="Q376" s="43">
        <v>1</v>
      </c>
      <c r="R376" s="43">
        <v>0.01</v>
      </c>
      <c r="Z376" s="43" t="e">
        <f>INDEX(Mets!$B$2:$O$565,MATCH(CONCATENATE($C376,"_EXT"),Mets!$B$2:$B$565,0),COLUMN()-25)</f>
        <v>#N/A</v>
      </c>
      <c r="AA376" s="43" t="e">
        <f>INDEX(Mets!$B$2:$O$565,MATCH(CONCATENATE($C376,"_EXT"),Mets!$B$2:$B$565,0),COLUMN()-21)</f>
        <v>#N/A</v>
      </c>
      <c r="AB376" s="43" t="e">
        <f>INDEX(Mets!$B$2:$O$565,MATCH(CONCATENATE($C376,"_EXT"),Mets!$B$2:$B$565,0),COLUMN()-21)</f>
        <v>#N/A</v>
      </c>
      <c r="AC376" s="43" t="e">
        <f>INDEX(Mets!$B$2:$O$565,MATCH(CONCATENATE($C376,"_EXT"),Mets!$B$2:$B$565,0),COLUMN()-21)</f>
        <v>#N/A</v>
      </c>
      <c r="AD376" s="43" t="e">
        <f>INDEX(Mets!$B$2:$O$565,MATCH(CONCATENATE($C376,"_EXT"),Mets!$B$2:$B$565,0),COLUMN()-21)</f>
        <v>#N/A</v>
      </c>
      <c r="AE376" s="43" t="e">
        <f>INDEX(Mets!$B$2:$O$565,MATCH(CONCATENATE($C376,"_EXT"),Mets!$B$2:$B$565,0),COLUMN()-21)</f>
        <v>#N/A</v>
      </c>
      <c r="AF376" s="43" t="e">
        <f>INDEX(Mets!$B$2:$O$565,MATCH(CONCATENATE($C376,"_EXT"),Mets!$B$2:$B$565,0),COLUMN()-21)</f>
        <v>#N/A</v>
      </c>
      <c r="AG376" s="43" t="e">
        <f>INDEX(Mets!$B$2:$O$565,MATCH(CONCATENATE($C376,"_EXT"),Mets!$B$2:$B$565,0),COLUMN()-21)</f>
        <v>#N/A</v>
      </c>
      <c r="AH376" s="43" t="e">
        <f>INDEX(Mets!$B$2:$O$565,MATCH(CONCATENATE($C376,"_EXT"),Mets!$B$2:$B$565,0),COLUMN()-21)</f>
        <v>#N/A</v>
      </c>
      <c r="AI376" s="43" t="e">
        <f>INDEX(Mets!$B$2:$O$565,MATCH(CONCATENATE($C376,"_EXT"),Mets!$B$2:$B$565,0),COLUMN()-21)</f>
        <v>#N/A</v>
      </c>
      <c r="AK376" s="43">
        <f t="shared" si="37"/>
        <v>0</v>
      </c>
      <c r="AL376" s="43" t="str">
        <f t="shared" si="38"/>
        <v>'H177' '0';</v>
      </c>
    </row>
    <row r="377" spans="1:38" s="43" customFormat="1">
      <c r="A377" s="43" t="str">
        <f>VOCs!A178</f>
        <v>H178</v>
      </c>
      <c r="B377" s="43" t="str">
        <f>VOCs!B178</f>
        <v>1 2-decene_cyt + 1 NADH_cyt + 1 H+_cyt = 1 decane_cyt + 1 NAD_cyt</v>
      </c>
      <c r="C377" s="43">
        <f>VOCs!C178</f>
        <v>0</v>
      </c>
      <c r="D377" s="43">
        <f>VOCs!D178</f>
        <v>0</v>
      </c>
      <c r="E377" s="43" t="str">
        <f>VOCs!E178</f>
        <v>N</v>
      </c>
      <c r="G377" s="43" t="str">
        <f t="shared" si="39"/>
        <v>H178</v>
      </c>
      <c r="H377" s="43" t="str">
        <f t="shared" si="40"/>
        <v>1 2-decene_cyt + 1 NADH_cyt + 1 H+_cyt = 1 decane_cyt + 1 NAD_cyt</v>
      </c>
      <c r="I377" s="43" t="s">
        <v>781</v>
      </c>
      <c r="J377" s="43" t="s">
        <v>782</v>
      </c>
      <c r="K377" s="43">
        <f t="shared" si="41"/>
        <v>0</v>
      </c>
      <c r="L377" s="43" t="s">
        <v>783</v>
      </c>
      <c r="M377" s="43">
        <v>0</v>
      </c>
      <c r="N377" s="43">
        <v>1</v>
      </c>
      <c r="O377" s="43">
        <v>1</v>
      </c>
      <c r="P377" s="43">
        <v>1</v>
      </c>
      <c r="Q377" s="43">
        <v>1</v>
      </c>
      <c r="R377" s="43">
        <v>0.01</v>
      </c>
      <c r="Z377" s="43" t="e">
        <f>INDEX(Mets!$B$2:$O$565,MATCH(CONCATENATE($C377,"_EXT"),Mets!$B$2:$B$565,0),COLUMN()-25)</f>
        <v>#N/A</v>
      </c>
      <c r="AA377" s="43" t="e">
        <f>INDEX(Mets!$B$2:$O$565,MATCH(CONCATENATE($C377,"_EXT"),Mets!$B$2:$B$565,0),COLUMN()-21)</f>
        <v>#N/A</v>
      </c>
      <c r="AB377" s="43" t="e">
        <f>INDEX(Mets!$B$2:$O$565,MATCH(CONCATENATE($C377,"_EXT"),Mets!$B$2:$B$565,0),COLUMN()-21)</f>
        <v>#N/A</v>
      </c>
      <c r="AC377" s="43" t="e">
        <f>INDEX(Mets!$B$2:$O$565,MATCH(CONCATENATE($C377,"_EXT"),Mets!$B$2:$B$565,0),COLUMN()-21)</f>
        <v>#N/A</v>
      </c>
      <c r="AD377" s="43" t="e">
        <f>INDEX(Mets!$B$2:$O$565,MATCH(CONCATENATE($C377,"_EXT"),Mets!$B$2:$B$565,0),COLUMN()-21)</f>
        <v>#N/A</v>
      </c>
      <c r="AE377" s="43" t="e">
        <f>INDEX(Mets!$B$2:$O$565,MATCH(CONCATENATE($C377,"_EXT"),Mets!$B$2:$B$565,0),COLUMN()-21)</f>
        <v>#N/A</v>
      </c>
      <c r="AF377" s="43" t="e">
        <f>INDEX(Mets!$B$2:$O$565,MATCH(CONCATENATE($C377,"_EXT"),Mets!$B$2:$B$565,0),COLUMN()-21)</f>
        <v>#N/A</v>
      </c>
      <c r="AG377" s="43" t="e">
        <f>INDEX(Mets!$B$2:$O$565,MATCH(CONCATENATE($C377,"_EXT"),Mets!$B$2:$B$565,0),COLUMN()-21)</f>
        <v>#N/A</v>
      </c>
      <c r="AH377" s="43" t="e">
        <f>INDEX(Mets!$B$2:$O$565,MATCH(CONCATENATE($C377,"_EXT"),Mets!$B$2:$B$565,0),COLUMN()-21)</f>
        <v>#N/A</v>
      </c>
      <c r="AI377" s="43" t="e">
        <f>INDEX(Mets!$B$2:$O$565,MATCH(CONCATENATE($C377,"_EXT"),Mets!$B$2:$B$565,0),COLUMN()-21)</f>
        <v>#N/A</v>
      </c>
      <c r="AK377" s="43">
        <f t="shared" si="37"/>
        <v>0</v>
      </c>
      <c r="AL377" s="43" t="str">
        <f t="shared" si="38"/>
        <v>'H178' '0';</v>
      </c>
    </row>
    <row r="378" spans="1:38" s="43" customFormat="1">
      <c r="A378" s="43" t="str">
        <f>VOCs!A179</f>
        <v>H179</v>
      </c>
      <c r="B378" s="43" t="str">
        <f>VOCs!B179</f>
        <v>1 2-undecene_cyt + 1 NADH_cyt + 1 H+_cyt = 1 undecane_cyt + 1 NAD_cyt</v>
      </c>
      <c r="C378" s="43">
        <f>VOCs!C179</f>
        <v>0</v>
      </c>
      <c r="D378" s="43">
        <f>VOCs!D179</f>
        <v>0</v>
      </c>
      <c r="E378" s="43" t="str">
        <f>VOCs!E179</f>
        <v>N</v>
      </c>
      <c r="G378" s="43" t="str">
        <f t="shared" si="39"/>
        <v>H179</v>
      </c>
      <c r="H378" s="43" t="str">
        <f t="shared" si="40"/>
        <v>1 2-undecene_cyt + 1 NADH_cyt + 1 H+_cyt = 1 undecane_cyt + 1 NAD_cyt</v>
      </c>
      <c r="I378" s="43" t="s">
        <v>781</v>
      </c>
      <c r="J378" s="43" t="s">
        <v>782</v>
      </c>
      <c r="K378" s="43">
        <f t="shared" si="41"/>
        <v>0</v>
      </c>
      <c r="L378" s="43" t="s">
        <v>783</v>
      </c>
      <c r="M378" s="43">
        <v>0</v>
      </c>
      <c r="N378" s="43">
        <v>1</v>
      </c>
      <c r="O378" s="43">
        <v>1</v>
      </c>
      <c r="P378" s="43">
        <v>1</v>
      </c>
      <c r="Q378" s="43">
        <v>1</v>
      </c>
      <c r="R378" s="43">
        <v>0.01</v>
      </c>
      <c r="Z378" s="43" t="e">
        <f>INDEX(Mets!$B$2:$O$565,MATCH(CONCATENATE($C378,"_EXT"),Mets!$B$2:$B$565,0),COLUMN()-25)</f>
        <v>#N/A</v>
      </c>
      <c r="AA378" s="43" t="e">
        <f>INDEX(Mets!$B$2:$O$565,MATCH(CONCATENATE($C378,"_EXT"),Mets!$B$2:$B$565,0),COLUMN()-21)</f>
        <v>#N/A</v>
      </c>
      <c r="AB378" s="43" t="e">
        <f>INDEX(Mets!$B$2:$O$565,MATCH(CONCATENATE($C378,"_EXT"),Mets!$B$2:$B$565,0),COLUMN()-21)</f>
        <v>#N/A</v>
      </c>
      <c r="AC378" s="43" t="e">
        <f>INDEX(Mets!$B$2:$O$565,MATCH(CONCATENATE($C378,"_EXT"),Mets!$B$2:$B$565,0),COLUMN()-21)</f>
        <v>#N/A</v>
      </c>
      <c r="AD378" s="43" t="e">
        <f>INDEX(Mets!$B$2:$O$565,MATCH(CONCATENATE($C378,"_EXT"),Mets!$B$2:$B$565,0),COLUMN()-21)</f>
        <v>#N/A</v>
      </c>
      <c r="AE378" s="43" t="e">
        <f>INDEX(Mets!$B$2:$O$565,MATCH(CONCATENATE($C378,"_EXT"),Mets!$B$2:$B$565,0),COLUMN()-21)</f>
        <v>#N/A</v>
      </c>
      <c r="AF378" s="43" t="e">
        <f>INDEX(Mets!$B$2:$O$565,MATCH(CONCATENATE($C378,"_EXT"),Mets!$B$2:$B$565,0),COLUMN()-21)</f>
        <v>#N/A</v>
      </c>
      <c r="AG378" s="43" t="e">
        <f>INDEX(Mets!$B$2:$O$565,MATCH(CONCATENATE($C378,"_EXT"),Mets!$B$2:$B$565,0),COLUMN()-21)</f>
        <v>#N/A</v>
      </c>
      <c r="AH378" s="43" t="e">
        <f>INDEX(Mets!$B$2:$O$565,MATCH(CONCATENATE($C378,"_EXT"),Mets!$B$2:$B$565,0),COLUMN()-21)</f>
        <v>#N/A</v>
      </c>
      <c r="AI378" s="43" t="e">
        <f>INDEX(Mets!$B$2:$O$565,MATCH(CONCATENATE($C378,"_EXT"),Mets!$B$2:$B$565,0),COLUMN()-21)</f>
        <v>#N/A</v>
      </c>
      <c r="AK378" s="43">
        <f t="shared" si="37"/>
        <v>0</v>
      </c>
      <c r="AL378" s="43" t="str">
        <f t="shared" si="38"/>
        <v>'H179' '0';</v>
      </c>
    </row>
    <row r="379" spans="1:38" s="43" customFormat="1">
      <c r="A379" s="43" t="str">
        <f>VOCs!A180</f>
        <v>H180</v>
      </c>
      <c r="B379" s="43" t="str">
        <f>VOCs!B180</f>
        <v>1 2-dodecene_cyt + 1 NADH_cyt + 1 H+_cyt = 1 dodecane_cyt + 1 NAD_cyt</v>
      </c>
      <c r="C379" s="43">
        <f>VOCs!C180</f>
        <v>0</v>
      </c>
      <c r="D379" s="43">
        <f>VOCs!D180</f>
        <v>0</v>
      </c>
      <c r="E379" s="43" t="str">
        <f>VOCs!E180</f>
        <v>N</v>
      </c>
      <c r="G379" s="43" t="str">
        <f t="shared" si="39"/>
        <v>H180</v>
      </c>
      <c r="H379" s="43" t="str">
        <f t="shared" si="40"/>
        <v>1 2-dodecene_cyt + 1 NADH_cyt + 1 H+_cyt = 1 dodecane_cyt + 1 NAD_cyt</v>
      </c>
      <c r="I379" s="43" t="s">
        <v>781</v>
      </c>
      <c r="J379" s="43" t="s">
        <v>782</v>
      </c>
      <c r="K379" s="43">
        <f t="shared" si="41"/>
        <v>0</v>
      </c>
      <c r="L379" s="43" t="s">
        <v>783</v>
      </c>
      <c r="M379" s="43">
        <v>0</v>
      </c>
      <c r="N379" s="43">
        <v>1</v>
      </c>
      <c r="O379" s="43">
        <v>1</v>
      </c>
      <c r="P379" s="43">
        <v>1</v>
      </c>
      <c r="Q379" s="43">
        <v>1</v>
      </c>
      <c r="R379" s="43">
        <v>0.01</v>
      </c>
      <c r="Z379" s="43" t="e">
        <f>INDEX(Mets!$B$2:$O$565,MATCH(CONCATENATE($C379,"_EXT"),Mets!$B$2:$B$565,0),COLUMN()-25)</f>
        <v>#N/A</v>
      </c>
      <c r="AA379" s="43" t="e">
        <f>INDEX(Mets!$B$2:$O$565,MATCH(CONCATENATE($C379,"_EXT"),Mets!$B$2:$B$565,0),COLUMN()-21)</f>
        <v>#N/A</v>
      </c>
      <c r="AB379" s="43" t="e">
        <f>INDEX(Mets!$B$2:$O$565,MATCH(CONCATENATE($C379,"_EXT"),Mets!$B$2:$B$565,0),COLUMN()-21)</f>
        <v>#N/A</v>
      </c>
      <c r="AC379" s="43" t="e">
        <f>INDEX(Mets!$B$2:$O$565,MATCH(CONCATENATE($C379,"_EXT"),Mets!$B$2:$B$565,0),COLUMN()-21)</f>
        <v>#N/A</v>
      </c>
      <c r="AD379" s="43" t="e">
        <f>INDEX(Mets!$B$2:$O$565,MATCH(CONCATENATE($C379,"_EXT"),Mets!$B$2:$B$565,0),COLUMN()-21)</f>
        <v>#N/A</v>
      </c>
      <c r="AE379" s="43" t="e">
        <f>INDEX(Mets!$B$2:$O$565,MATCH(CONCATENATE($C379,"_EXT"),Mets!$B$2:$B$565,0),COLUMN()-21)</f>
        <v>#N/A</v>
      </c>
      <c r="AF379" s="43" t="e">
        <f>INDEX(Mets!$B$2:$O$565,MATCH(CONCATENATE($C379,"_EXT"),Mets!$B$2:$B$565,0),COLUMN()-21)</f>
        <v>#N/A</v>
      </c>
      <c r="AG379" s="43" t="e">
        <f>INDEX(Mets!$B$2:$O$565,MATCH(CONCATENATE($C379,"_EXT"),Mets!$B$2:$B$565,0),COLUMN()-21)</f>
        <v>#N/A</v>
      </c>
      <c r="AH379" s="43" t="e">
        <f>INDEX(Mets!$B$2:$O$565,MATCH(CONCATENATE($C379,"_EXT"),Mets!$B$2:$B$565,0),COLUMN()-21)</f>
        <v>#N/A</v>
      </c>
      <c r="AI379" s="43" t="e">
        <f>INDEX(Mets!$B$2:$O$565,MATCH(CONCATENATE($C379,"_EXT"),Mets!$B$2:$B$565,0),COLUMN()-21)</f>
        <v>#N/A</v>
      </c>
      <c r="AK379" s="43">
        <f t="shared" si="37"/>
        <v>0</v>
      </c>
      <c r="AL379" s="43" t="str">
        <f t="shared" si="38"/>
        <v>'H180' '0';</v>
      </c>
    </row>
    <row r="380" spans="1:38" s="43" customFormat="1">
      <c r="A380" s="43" t="str">
        <f>VOCs!A181</f>
        <v>H181</v>
      </c>
      <c r="B380" s="43" t="str">
        <f>VOCs!B181</f>
        <v>1 2-tridecene_cyt + 1 NADH_cyt + 1 H+_cyt = 1 tridecane_cyt + 1 NAD_cyt</v>
      </c>
      <c r="C380" s="43">
        <f>VOCs!C181</f>
        <v>0</v>
      </c>
      <c r="D380" s="43">
        <f>VOCs!D181</f>
        <v>0</v>
      </c>
      <c r="E380" s="43" t="str">
        <f>VOCs!E181</f>
        <v>N</v>
      </c>
      <c r="G380" s="43" t="str">
        <f t="shared" si="39"/>
        <v>H181</v>
      </c>
      <c r="H380" s="43" t="str">
        <f t="shared" si="40"/>
        <v>1 2-tridecene_cyt + 1 NADH_cyt + 1 H+_cyt = 1 tridecane_cyt + 1 NAD_cyt</v>
      </c>
      <c r="I380" s="43" t="s">
        <v>781</v>
      </c>
      <c r="J380" s="43" t="s">
        <v>782</v>
      </c>
      <c r="K380" s="43">
        <f t="shared" si="41"/>
        <v>0</v>
      </c>
      <c r="L380" s="43" t="s">
        <v>783</v>
      </c>
      <c r="M380" s="43">
        <v>0</v>
      </c>
      <c r="N380" s="43">
        <v>1</v>
      </c>
      <c r="O380" s="43">
        <v>1</v>
      </c>
      <c r="P380" s="43">
        <v>1</v>
      </c>
      <c r="Q380" s="43">
        <v>1</v>
      </c>
      <c r="R380" s="43">
        <v>0.01</v>
      </c>
      <c r="Z380" s="43" t="e">
        <f>INDEX(Mets!$B$2:$O$565,MATCH(CONCATENATE($C380,"_EXT"),Mets!$B$2:$B$565,0),COLUMN()-25)</f>
        <v>#N/A</v>
      </c>
      <c r="AA380" s="43" t="e">
        <f>INDEX(Mets!$B$2:$O$565,MATCH(CONCATENATE($C380,"_EXT"),Mets!$B$2:$B$565,0),COLUMN()-21)</f>
        <v>#N/A</v>
      </c>
      <c r="AB380" s="43" t="e">
        <f>INDEX(Mets!$B$2:$O$565,MATCH(CONCATENATE($C380,"_EXT"),Mets!$B$2:$B$565,0),COLUMN()-21)</f>
        <v>#N/A</v>
      </c>
      <c r="AC380" s="43" t="e">
        <f>INDEX(Mets!$B$2:$O$565,MATCH(CONCATENATE($C380,"_EXT"),Mets!$B$2:$B$565,0),COLUMN()-21)</f>
        <v>#N/A</v>
      </c>
      <c r="AD380" s="43" t="e">
        <f>INDEX(Mets!$B$2:$O$565,MATCH(CONCATENATE($C380,"_EXT"),Mets!$B$2:$B$565,0),COLUMN()-21)</f>
        <v>#N/A</v>
      </c>
      <c r="AE380" s="43" t="e">
        <f>INDEX(Mets!$B$2:$O$565,MATCH(CONCATENATE($C380,"_EXT"),Mets!$B$2:$B$565,0),COLUMN()-21)</f>
        <v>#N/A</v>
      </c>
      <c r="AF380" s="43" t="e">
        <f>INDEX(Mets!$B$2:$O$565,MATCH(CONCATENATE($C380,"_EXT"),Mets!$B$2:$B$565,0),COLUMN()-21)</f>
        <v>#N/A</v>
      </c>
      <c r="AG380" s="43" t="e">
        <f>INDEX(Mets!$B$2:$O$565,MATCH(CONCATENATE($C380,"_EXT"),Mets!$B$2:$B$565,0),COLUMN()-21)</f>
        <v>#N/A</v>
      </c>
      <c r="AH380" s="43" t="e">
        <f>INDEX(Mets!$B$2:$O$565,MATCH(CONCATENATE($C380,"_EXT"),Mets!$B$2:$B$565,0),COLUMN()-21)</f>
        <v>#N/A</v>
      </c>
      <c r="AI380" s="43" t="e">
        <f>INDEX(Mets!$B$2:$O$565,MATCH(CONCATENATE($C380,"_EXT"),Mets!$B$2:$B$565,0),COLUMN()-21)</f>
        <v>#N/A</v>
      </c>
      <c r="AK380" s="43">
        <f t="shared" si="37"/>
        <v>0</v>
      </c>
      <c r="AL380" s="43" t="str">
        <f t="shared" si="38"/>
        <v>'H181' '0';</v>
      </c>
    </row>
    <row r="381" spans="1:38" s="43" customFormat="1">
      <c r="A381" s="43" t="str">
        <f>VOCs!A182</f>
        <v>H182</v>
      </c>
      <c r="B381" s="43" t="str">
        <f>VOCs!B182</f>
        <v>1 2-tetradecene_cyt + 1 NADH_cyt + 1 H+_cyt = 1 tetradecane_cyt + 1 NAD_cyt</v>
      </c>
      <c r="C381" s="43">
        <f>VOCs!C182</f>
        <v>0</v>
      </c>
      <c r="D381" s="43">
        <f>VOCs!D182</f>
        <v>0</v>
      </c>
      <c r="E381" s="43" t="str">
        <f>VOCs!E182</f>
        <v>N</v>
      </c>
      <c r="G381" s="43" t="str">
        <f t="shared" si="39"/>
        <v>H182</v>
      </c>
      <c r="H381" s="43" t="str">
        <f t="shared" si="40"/>
        <v>1 2-tetradecene_cyt + 1 NADH_cyt + 1 H+_cyt = 1 tetradecane_cyt + 1 NAD_cyt</v>
      </c>
      <c r="I381" s="43" t="s">
        <v>781</v>
      </c>
      <c r="J381" s="43" t="s">
        <v>782</v>
      </c>
      <c r="K381" s="43">
        <f t="shared" si="41"/>
        <v>0</v>
      </c>
      <c r="L381" s="43" t="s">
        <v>783</v>
      </c>
      <c r="M381" s="43">
        <v>0</v>
      </c>
      <c r="N381" s="43">
        <v>1</v>
      </c>
      <c r="O381" s="43">
        <v>1</v>
      </c>
      <c r="P381" s="43">
        <v>1</v>
      </c>
      <c r="Q381" s="43">
        <v>1</v>
      </c>
      <c r="R381" s="43">
        <v>0.01</v>
      </c>
      <c r="Z381" s="43" t="e">
        <f>INDEX(Mets!$B$2:$O$565,MATCH(CONCATENATE($C381,"_EXT"),Mets!$B$2:$B$565,0),COLUMN()-25)</f>
        <v>#N/A</v>
      </c>
      <c r="AA381" s="43" t="e">
        <f>INDEX(Mets!$B$2:$O$565,MATCH(CONCATENATE($C381,"_EXT"),Mets!$B$2:$B$565,0),COLUMN()-21)</f>
        <v>#N/A</v>
      </c>
      <c r="AB381" s="43" t="e">
        <f>INDEX(Mets!$B$2:$O$565,MATCH(CONCATENATE($C381,"_EXT"),Mets!$B$2:$B$565,0),COLUMN()-21)</f>
        <v>#N/A</v>
      </c>
      <c r="AC381" s="43" t="e">
        <f>INDEX(Mets!$B$2:$O$565,MATCH(CONCATENATE($C381,"_EXT"),Mets!$B$2:$B$565,0),COLUMN()-21)</f>
        <v>#N/A</v>
      </c>
      <c r="AD381" s="43" t="e">
        <f>INDEX(Mets!$B$2:$O$565,MATCH(CONCATENATE($C381,"_EXT"),Mets!$B$2:$B$565,0),COLUMN()-21)</f>
        <v>#N/A</v>
      </c>
      <c r="AE381" s="43" t="e">
        <f>INDEX(Mets!$B$2:$O$565,MATCH(CONCATENATE($C381,"_EXT"),Mets!$B$2:$B$565,0),COLUMN()-21)</f>
        <v>#N/A</v>
      </c>
      <c r="AF381" s="43" t="e">
        <f>INDEX(Mets!$B$2:$O$565,MATCH(CONCATENATE($C381,"_EXT"),Mets!$B$2:$B$565,0),COLUMN()-21)</f>
        <v>#N/A</v>
      </c>
      <c r="AG381" s="43" t="e">
        <f>INDEX(Mets!$B$2:$O$565,MATCH(CONCATENATE($C381,"_EXT"),Mets!$B$2:$B$565,0),COLUMN()-21)</f>
        <v>#N/A</v>
      </c>
      <c r="AH381" s="43" t="e">
        <f>INDEX(Mets!$B$2:$O$565,MATCH(CONCATENATE($C381,"_EXT"),Mets!$B$2:$B$565,0),COLUMN()-21)</f>
        <v>#N/A</v>
      </c>
      <c r="AI381" s="43" t="e">
        <f>INDEX(Mets!$B$2:$O$565,MATCH(CONCATENATE($C381,"_EXT"),Mets!$B$2:$B$565,0),COLUMN()-21)</f>
        <v>#N/A</v>
      </c>
      <c r="AK381" s="43">
        <f t="shared" si="37"/>
        <v>0</v>
      </c>
      <c r="AL381" s="43" t="str">
        <f t="shared" si="38"/>
        <v>'H182' '0';</v>
      </c>
    </row>
    <row r="382" spans="1:38" s="43" customFormat="1">
      <c r="A382" s="43" t="str">
        <f>VOCs!A183</f>
        <v>H183</v>
      </c>
      <c r="B382" s="43" t="str">
        <f>VOCs!B183</f>
        <v>1 2-pentadecene_cyt + 1 NADH_cyt + 1 H+_cyt = 1 pentadecane_cyt + 1 NAD_cyt</v>
      </c>
      <c r="C382" s="43">
        <f>VOCs!C183</f>
        <v>0</v>
      </c>
      <c r="D382" s="43">
        <f>VOCs!D183</f>
        <v>0</v>
      </c>
      <c r="E382" s="43" t="str">
        <f>VOCs!E183</f>
        <v>N</v>
      </c>
      <c r="G382" s="43" t="str">
        <f t="shared" si="39"/>
        <v>H183</v>
      </c>
      <c r="H382" s="43" t="str">
        <f t="shared" si="40"/>
        <v>1 2-pentadecene_cyt + 1 NADH_cyt + 1 H+_cyt = 1 pentadecane_cyt + 1 NAD_cyt</v>
      </c>
      <c r="I382" s="43" t="s">
        <v>781</v>
      </c>
      <c r="J382" s="43" t="s">
        <v>782</v>
      </c>
      <c r="K382" s="43">
        <f t="shared" si="41"/>
        <v>0</v>
      </c>
      <c r="L382" s="43" t="s">
        <v>783</v>
      </c>
      <c r="M382" s="43">
        <v>0</v>
      </c>
      <c r="N382" s="43">
        <v>1</v>
      </c>
      <c r="O382" s="43">
        <v>1</v>
      </c>
      <c r="P382" s="43">
        <v>1</v>
      </c>
      <c r="Q382" s="43">
        <v>1</v>
      </c>
      <c r="R382" s="43">
        <v>0.01</v>
      </c>
      <c r="Z382" s="43" t="e">
        <f>INDEX(Mets!$B$2:$O$565,MATCH(CONCATENATE($C382,"_EXT"),Mets!$B$2:$B$565,0),COLUMN()-25)</f>
        <v>#N/A</v>
      </c>
      <c r="AA382" s="43" t="e">
        <f>INDEX(Mets!$B$2:$O$565,MATCH(CONCATENATE($C382,"_EXT"),Mets!$B$2:$B$565,0),COLUMN()-21)</f>
        <v>#N/A</v>
      </c>
      <c r="AB382" s="43" t="e">
        <f>INDEX(Mets!$B$2:$O$565,MATCH(CONCATENATE($C382,"_EXT"),Mets!$B$2:$B$565,0),COLUMN()-21)</f>
        <v>#N/A</v>
      </c>
      <c r="AC382" s="43" t="e">
        <f>INDEX(Mets!$B$2:$O$565,MATCH(CONCATENATE($C382,"_EXT"),Mets!$B$2:$B$565,0),COLUMN()-21)</f>
        <v>#N/A</v>
      </c>
      <c r="AD382" s="43" t="e">
        <f>INDEX(Mets!$B$2:$O$565,MATCH(CONCATENATE($C382,"_EXT"),Mets!$B$2:$B$565,0),COLUMN()-21)</f>
        <v>#N/A</v>
      </c>
      <c r="AE382" s="43" t="e">
        <f>INDEX(Mets!$B$2:$O$565,MATCH(CONCATENATE($C382,"_EXT"),Mets!$B$2:$B$565,0),COLUMN()-21)</f>
        <v>#N/A</v>
      </c>
      <c r="AF382" s="43" t="e">
        <f>INDEX(Mets!$B$2:$O$565,MATCH(CONCATENATE($C382,"_EXT"),Mets!$B$2:$B$565,0),COLUMN()-21)</f>
        <v>#N/A</v>
      </c>
      <c r="AG382" s="43" t="e">
        <f>INDEX(Mets!$B$2:$O$565,MATCH(CONCATENATE($C382,"_EXT"),Mets!$B$2:$B$565,0),COLUMN()-21)</f>
        <v>#N/A</v>
      </c>
      <c r="AH382" s="43" t="e">
        <f>INDEX(Mets!$B$2:$O$565,MATCH(CONCATENATE($C382,"_EXT"),Mets!$B$2:$B$565,0),COLUMN()-21)</f>
        <v>#N/A</v>
      </c>
      <c r="AI382" s="43" t="e">
        <f>INDEX(Mets!$B$2:$O$565,MATCH(CONCATENATE($C382,"_EXT"),Mets!$B$2:$B$565,0),COLUMN()-21)</f>
        <v>#N/A</v>
      </c>
      <c r="AK382" s="43">
        <f t="shared" si="37"/>
        <v>0</v>
      </c>
      <c r="AL382" s="43" t="str">
        <f t="shared" si="38"/>
        <v>'H183' '0';</v>
      </c>
    </row>
    <row r="383" spans="1:38" s="43" customFormat="1">
      <c r="A383" s="43" t="str">
        <f>VOCs!A184</f>
        <v>H184</v>
      </c>
      <c r="B383" s="43" t="str">
        <f>VOCs!B184</f>
        <v>1 2-hexadecene_cyt + 1 NADH_cyt + 1 H+_cyt = 1 hexadecane_cyt + 1 NAD_cyt</v>
      </c>
      <c r="C383" s="43">
        <f>VOCs!C184</f>
        <v>0</v>
      </c>
      <c r="D383" s="43">
        <f>VOCs!D184</f>
        <v>0</v>
      </c>
      <c r="E383" s="43" t="str">
        <f>VOCs!E184</f>
        <v>N</v>
      </c>
      <c r="G383" s="43" t="str">
        <f t="shared" si="39"/>
        <v>H184</v>
      </c>
      <c r="H383" s="43" t="str">
        <f t="shared" si="40"/>
        <v>1 2-hexadecene_cyt + 1 NADH_cyt + 1 H+_cyt = 1 hexadecane_cyt + 1 NAD_cyt</v>
      </c>
      <c r="I383" s="43" t="s">
        <v>781</v>
      </c>
      <c r="J383" s="43" t="s">
        <v>782</v>
      </c>
      <c r="K383" s="43">
        <f t="shared" si="41"/>
        <v>0</v>
      </c>
      <c r="L383" s="43" t="s">
        <v>783</v>
      </c>
      <c r="M383" s="43">
        <v>0</v>
      </c>
      <c r="N383" s="43">
        <v>1</v>
      </c>
      <c r="O383" s="43">
        <v>1</v>
      </c>
      <c r="P383" s="43">
        <v>1</v>
      </c>
      <c r="Q383" s="43">
        <v>1</v>
      </c>
      <c r="R383" s="43">
        <v>0.01</v>
      </c>
      <c r="Z383" s="43" t="e">
        <f>INDEX(Mets!$B$2:$O$565,MATCH(CONCATENATE($C383,"_EXT"),Mets!$B$2:$B$565,0),COLUMN()-25)</f>
        <v>#N/A</v>
      </c>
      <c r="AA383" s="43" t="e">
        <f>INDEX(Mets!$B$2:$O$565,MATCH(CONCATENATE($C383,"_EXT"),Mets!$B$2:$B$565,0),COLUMN()-21)</f>
        <v>#N/A</v>
      </c>
      <c r="AB383" s="43" t="e">
        <f>INDEX(Mets!$B$2:$O$565,MATCH(CONCATENATE($C383,"_EXT"),Mets!$B$2:$B$565,0),COLUMN()-21)</f>
        <v>#N/A</v>
      </c>
      <c r="AC383" s="43" t="e">
        <f>INDEX(Mets!$B$2:$O$565,MATCH(CONCATENATE($C383,"_EXT"),Mets!$B$2:$B$565,0),COLUMN()-21)</f>
        <v>#N/A</v>
      </c>
      <c r="AD383" s="43" t="e">
        <f>INDEX(Mets!$B$2:$O$565,MATCH(CONCATENATE($C383,"_EXT"),Mets!$B$2:$B$565,0),COLUMN()-21)</f>
        <v>#N/A</v>
      </c>
      <c r="AE383" s="43" t="e">
        <f>INDEX(Mets!$B$2:$O$565,MATCH(CONCATENATE($C383,"_EXT"),Mets!$B$2:$B$565,0),COLUMN()-21)</f>
        <v>#N/A</v>
      </c>
      <c r="AF383" s="43" t="e">
        <f>INDEX(Mets!$B$2:$O$565,MATCH(CONCATENATE($C383,"_EXT"),Mets!$B$2:$B$565,0),COLUMN()-21)</f>
        <v>#N/A</v>
      </c>
      <c r="AG383" s="43" t="e">
        <f>INDEX(Mets!$B$2:$O$565,MATCH(CONCATENATE($C383,"_EXT"),Mets!$B$2:$B$565,0),COLUMN()-21)</f>
        <v>#N/A</v>
      </c>
      <c r="AH383" s="43" t="e">
        <f>INDEX(Mets!$B$2:$O$565,MATCH(CONCATENATE($C383,"_EXT"),Mets!$B$2:$B$565,0),COLUMN()-21)</f>
        <v>#N/A</v>
      </c>
      <c r="AI383" s="43" t="e">
        <f>INDEX(Mets!$B$2:$O$565,MATCH(CONCATENATE($C383,"_EXT"),Mets!$B$2:$B$565,0),COLUMN()-21)</f>
        <v>#N/A</v>
      </c>
      <c r="AK383" s="43">
        <f t="shared" si="37"/>
        <v>0</v>
      </c>
      <c r="AL383" s="43" t="str">
        <f t="shared" si="38"/>
        <v>'H184' '0';</v>
      </c>
    </row>
    <row r="384" spans="1:38" s="43" customFormat="1">
      <c r="A384" s="43" t="str">
        <f>VOCs!A185</f>
        <v>H185</v>
      </c>
      <c r="B384" s="43" t="str">
        <f>VOCs!B185</f>
        <v>1 2-heptadecene_cyt + 1 NADH_cyt + 1 H+_cyt = 1 heptadecane_cyt + 1 NAD_cyt</v>
      </c>
      <c r="C384" s="43">
        <f>VOCs!C185</f>
        <v>0</v>
      </c>
      <c r="D384" s="43">
        <f>VOCs!D185</f>
        <v>0</v>
      </c>
      <c r="E384" s="43" t="str">
        <f>VOCs!E185</f>
        <v>N</v>
      </c>
      <c r="G384" s="43" t="str">
        <f t="shared" si="39"/>
        <v>H185</v>
      </c>
      <c r="H384" s="43" t="str">
        <f t="shared" si="40"/>
        <v>1 2-heptadecene_cyt + 1 NADH_cyt + 1 H+_cyt = 1 heptadecane_cyt + 1 NAD_cyt</v>
      </c>
      <c r="I384" s="43" t="s">
        <v>781</v>
      </c>
      <c r="J384" s="43" t="s">
        <v>782</v>
      </c>
      <c r="K384" s="43">
        <f t="shared" si="41"/>
        <v>0</v>
      </c>
      <c r="L384" s="43" t="s">
        <v>783</v>
      </c>
      <c r="M384" s="43">
        <v>0</v>
      </c>
      <c r="N384" s="43">
        <v>1</v>
      </c>
      <c r="O384" s="43">
        <v>1</v>
      </c>
      <c r="P384" s="43">
        <v>1</v>
      </c>
      <c r="Q384" s="43">
        <v>1</v>
      </c>
      <c r="R384" s="43">
        <v>0.01</v>
      </c>
      <c r="Z384" s="43" t="e">
        <f>INDEX(Mets!$B$2:$O$565,MATCH(CONCATENATE($C384,"_EXT"),Mets!$B$2:$B$565,0),COLUMN()-25)</f>
        <v>#N/A</v>
      </c>
      <c r="AA384" s="43" t="e">
        <f>INDEX(Mets!$B$2:$O$565,MATCH(CONCATENATE($C384,"_EXT"),Mets!$B$2:$B$565,0),COLUMN()-21)</f>
        <v>#N/A</v>
      </c>
      <c r="AB384" s="43" t="e">
        <f>INDEX(Mets!$B$2:$O$565,MATCH(CONCATENATE($C384,"_EXT"),Mets!$B$2:$B$565,0),COLUMN()-21)</f>
        <v>#N/A</v>
      </c>
      <c r="AC384" s="43" t="e">
        <f>INDEX(Mets!$B$2:$O$565,MATCH(CONCATENATE($C384,"_EXT"),Mets!$B$2:$B$565,0),COLUMN()-21)</f>
        <v>#N/A</v>
      </c>
      <c r="AD384" s="43" t="e">
        <f>INDEX(Mets!$B$2:$O$565,MATCH(CONCATENATE($C384,"_EXT"),Mets!$B$2:$B$565,0),COLUMN()-21)</f>
        <v>#N/A</v>
      </c>
      <c r="AE384" s="43" t="e">
        <f>INDEX(Mets!$B$2:$O$565,MATCH(CONCATENATE($C384,"_EXT"),Mets!$B$2:$B$565,0),COLUMN()-21)</f>
        <v>#N/A</v>
      </c>
      <c r="AF384" s="43" t="e">
        <f>INDEX(Mets!$B$2:$O$565,MATCH(CONCATENATE($C384,"_EXT"),Mets!$B$2:$B$565,0),COLUMN()-21)</f>
        <v>#N/A</v>
      </c>
      <c r="AG384" s="43" t="e">
        <f>INDEX(Mets!$B$2:$O$565,MATCH(CONCATENATE($C384,"_EXT"),Mets!$B$2:$B$565,0),COLUMN()-21)</f>
        <v>#N/A</v>
      </c>
      <c r="AH384" s="43" t="e">
        <f>INDEX(Mets!$B$2:$O$565,MATCH(CONCATENATE($C384,"_EXT"),Mets!$B$2:$B$565,0),COLUMN()-21)</f>
        <v>#N/A</v>
      </c>
      <c r="AI384" s="43" t="e">
        <f>INDEX(Mets!$B$2:$O$565,MATCH(CONCATENATE($C384,"_EXT"),Mets!$B$2:$B$565,0),COLUMN()-21)</f>
        <v>#N/A</v>
      </c>
      <c r="AK384" s="43">
        <f t="shared" si="37"/>
        <v>0</v>
      </c>
      <c r="AL384" s="43" t="str">
        <f t="shared" si="38"/>
        <v>'H185' '0';</v>
      </c>
    </row>
    <row r="385" spans="1:39">
      <c r="A385" s="43" t="str">
        <f>Misc.!A4</f>
        <v>M1</v>
      </c>
      <c r="B385" s="43" t="str">
        <f>Misc.!B4</f>
        <v>1 bicarbonate_cyt + 1 H+_cyt = 1 CO2_cyt + 1 H2O_cyt</v>
      </c>
      <c r="C385" s="43" t="str">
        <f>Misc.!C4</f>
        <v xml:space="preserve">bicarbonate + H+ ↔ CO2 + H2O </v>
      </c>
      <c r="D385" s="43">
        <f>Misc.!D4</f>
        <v>0</v>
      </c>
      <c r="E385" s="43" t="str">
        <f>Misc.!E4</f>
        <v>Y</v>
      </c>
      <c r="G385" s="43" t="str">
        <f t="shared" si="39"/>
        <v>M1</v>
      </c>
      <c r="H385" s="43" t="str">
        <f t="shared" si="40"/>
        <v>1 bicarbonate_cyt + 1 H+_cyt = 1 CO2_cyt + 1 H2O_cyt</v>
      </c>
      <c r="I385" s="43" t="s">
        <v>781</v>
      </c>
      <c r="J385" s="43" t="s">
        <v>782</v>
      </c>
      <c r="K385" s="43" t="str">
        <f>IF(EXACT(E385,"N"),0,"-Inf")</f>
        <v>-Inf</v>
      </c>
      <c r="L385" s="43" t="s">
        <v>783</v>
      </c>
      <c r="M385" s="43">
        <v>0</v>
      </c>
      <c r="N385" s="43">
        <v>1</v>
      </c>
      <c r="O385" s="43">
        <v>1</v>
      </c>
      <c r="P385" s="43">
        <v>1</v>
      </c>
      <c r="Q385" s="43">
        <v>1</v>
      </c>
      <c r="R385" s="43">
        <v>0.01</v>
      </c>
      <c r="Z385" s="43" t="e">
        <f>INDEX(Mets!$B$2:$O$565,MATCH(CONCATENATE($C385,"_EXT"),Mets!$B$2:$B$565,0),COLUMN()-25)</f>
        <v>#N/A</v>
      </c>
      <c r="AA385" s="43" t="e">
        <f>INDEX(Mets!$B$2:$O$565,MATCH(CONCATENATE($C385,"_EXT"),Mets!$B$2:$B$565,0),COLUMN()-21)</f>
        <v>#N/A</v>
      </c>
      <c r="AB385" s="43" t="e">
        <f>INDEX(Mets!$B$2:$O$565,MATCH(CONCATENATE($C385,"_EXT"),Mets!$B$2:$B$565,0),COLUMN()-21)</f>
        <v>#N/A</v>
      </c>
      <c r="AC385" s="43" t="e">
        <f>INDEX(Mets!$B$2:$O$565,MATCH(CONCATENATE($C385,"_EXT"),Mets!$B$2:$B$565,0),COLUMN()-21)</f>
        <v>#N/A</v>
      </c>
      <c r="AD385" s="43" t="e">
        <f>INDEX(Mets!$B$2:$O$565,MATCH(CONCATENATE($C385,"_EXT"),Mets!$B$2:$B$565,0),COLUMN()-21)</f>
        <v>#N/A</v>
      </c>
      <c r="AE385" s="43" t="e">
        <f>INDEX(Mets!$B$2:$O$565,MATCH(CONCATENATE($C385,"_EXT"),Mets!$B$2:$B$565,0),COLUMN()-21)</f>
        <v>#N/A</v>
      </c>
      <c r="AF385" s="43" t="e">
        <f>INDEX(Mets!$B$2:$O$565,MATCH(CONCATENATE($C385,"_EXT"),Mets!$B$2:$B$565,0),COLUMN()-21)</f>
        <v>#N/A</v>
      </c>
      <c r="AG385" s="43" t="e">
        <f>INDEX(Mets!$B$2:$O$565,MATCH(CONCATENATE($C385,"_EXT"),Mets!$B$2:$B$565,0),COLUMN()-21)</f>
        <v>#N/A</v>
      </c>
      <c r="AH385" s="43" t="e">
        <f>INDEX(Mets!$B$2:$O$565,MATCH(CONCATENATE($C385,"_EXT"),Mets!$B$2:$B$565,0),COLUMN()-21)</f>
        <v>#N/A</v>
      </c>
      <c r="AI385" s="43" t="e">
        <f>INDEX(Mets!$B$2:$O$565,MATCH(CONCATENATE($C385,"_EXT"),Mets!$B$2:$B$565,0),COLUMN()-21)</f>
        <v>#N/A</v>
      </c>
      <c r="AK385" s="43">
        <f t="shared" si="37"/>
        <v>0</v>
      </c>
      <c r="AL385" s="43" t="str">
        <f t="shared" si="38"/>
        <v>'M1' '0';</v>
      </c>
    </row>
    <row r="386" spans="1:39">
      <c r="A386" s="43" t="str">
        <f>Misc.!A6</f>
        <v>M2</v>
      </c>
      <c r="B386" s="43" t="str">
        <f>Misc.!B6</f>
        <v>2 H2O2_cyt = oxygen_cyt + 2 H2O_cyt</v>
      </c>
      <c r="C386" s="43">
        <f>Misc.!C6</f>
        <v>0</v>
      </c>
      <c r="D386" s="43" t="str">
        <f>Misc.!D6</f>
        <v>K03781</v>
      </c>
      <c r="E386" s="43" t="str">
        <f>Misc.!E6</f>
        <v>N</v>
      </c>
      <c r="G386" s="43" t="str">
        <f t="shared" si="39"/>
        <v>M2</v>
      </c>
      <c r="H386" s="43" t="str">
        <f t="shared" si="40"/>
        <v>2 H2O2_cyt = oxygen_cyt + 2 H2O_cyt</v>
      </c>
      <c r="I386" s="43" t="s">
        <v>781</v>
      </c>
      <c r="J386" s="43" t="s">
        <v>782</v>
      </c>
      <c r="K386" s="43">
        <f>IF(EXACT(E386,"N"),0,"-Inf")</f>
        <v>0</v>
      </c>
      <c r="L386" s="43" t="s">
        <v>783</v>
      </c>
      <c r="M386" s="43">
        <v>0</v>
      </c>
      <c r="N386" s="43">
        <v>1</v>
      </c>
      <c r="O386" s="43">
        <v>1</v>
      </c>
      <c r="P386" s="43">
        <v>1</v>
      </c>
      <c r="Q386" s="43">
        <v>1</v>
      </c>
      <c r="R386" s="43">
        <v>0.01</v>
      </c>
      <c r="Z386" s="43" t="e">
        <f>INDEX(Mets!$B$2:$O$565,MATCH(CONCATENATE($C386,"_EXT"),Mets!$B$2:$B$565,0),COLUMN()-25)</f>
        <v>#N/A</v>
      </c>
      <c r="AA386" s="43" t="e">
        <f>INDEX(Mets!$B$2:$O$565,MATCH(CONCATENATE($C386,"_EXT"),Mets!$B$2:$B$565,0),COLUMN()-21)</f>
        <v>#N/A</v>
      </c>
      <c r="AB386" s="43" t="e">
        <f>INDEX(Mets!$B$2:$O$565,MATCH(CONCATENATE($C386,"_EXT"),Mets!$B$2:$B$565,0),COLUMN()-21)</f>
        <v>#N/A</v>
      </c>
      <c r="AC386" s="43" t="e">
        <f>INDEX(Mets!$B$2:$O$565,MATCH(CONCATENATE($C386,"_EXT"),Mets!$B$2:$B$565,0),COLUMN()-21)</f>
        <v>#N/A</v>
      </c>
      <c r="AD386" s="43" t="e">
        <f>INDEX(Mets!$B$2:$O$565,MATCH(CONCATENATE($C386,"_EXT"),Mets!$B$2:$B$565,0),COLUMN()-21)</f>
        <v>#N/A</v>
      </c>
      <c r="AE386" s="43" t="e">
        <f>INDEX(Mets!$B$2:$O$565,MATCH(CONCATENATE($C386,"_EXT"),Mets!$B$2:$B$565,0),COLUMN()-21)</f>
        <v>#N/A</v>
      </c>
      <c r="AF386" s="43" t="e">
        <f>INDEX(Mets!$B$2:$O$565,MATCH(CONCATENATE($C386,"_EXT"),Mets!$B$2:$B$565,0),COLUMN()-21)</f>
        <v>#N/A</v>
      </c>
      <c r="AG386" s="43" t="e">
        <f>INDEX(Mets!$B$2:$O$565,MATCH(CONCATENATE($C386,"_EXT"),Mets!$B$2:$B$565,0),COLUMN()-21)</f>
        <v>#N/A</v>
      </c>
      <c r="AH386" s="43" t="e">
        <f>INDEX(Mets!$B$2:$O$565,MATCH(CONCATENATE($C386,"_EXT"),Mets!$B$2:$B$565,0),COLUMN()-21)</f>
        <v>#N/A</v>
      </c>
      <c r="AI386" s="43" t="e">
        <f>INDEX(Mets!$B$2:$O$565,MATCH(CONCATENATE($C386,"_EXT"),Mets!$B$2:$B$565,0),COLUMN()-21)</f>
        <v>#N/A</v>
      </c>
      <c r="AK386" s="43">
        <f t="shared" si="37"/>
        <v>0</v>
      </c>
      <c r="AL386" s="43" t="str">
        <f t="shared" si="38"/>
        <v>'M2' '0';</v>
      </c>
      <c r="AM386" s="43"/>
    </row>
    <row r="387" spans="1:39">
      <c r="A387" s="43" t="str">
        <f>Misc.!A9</f>
        <v>M3</v>
      </c>
      <c r="B387" s="43" t="str">
        <f>Misc.!B9</f>
        <v>1 NADP_cyt + 1 NADH_cyt = 1 NAD_cyt + 1 NADPH_cyt</v>
      </c>
      <c r="C387" s="43">
        <f>Misc.!C9</f>
        <v>0</v>
      </c>
      <c r="D387" s="43">
        <f>Misc.!D9</f>
        <v>0</v>
      </c>
      <c r="E387" s="43" t="str">
        <f>Misc.!E9</f>
        <v>Y</v>
      </c>
      <c r="G387" s="43" t="str">
        <f t="shared" si="39"/>
        <v>M3</v>
      </c>
      <c r="H387" s="43" t="str">
        <f t="shared" si="40"/>
        <v>1 NADP_cyt + 1 NADH_cyt = 1 NAD_cyt + 1 NADPH_cyt</v>
      </c>
      <c r="I387" s="43" t="s">
        <v>781</v>
      </c>
      <c r="J387" s="43" t="s">
        <v>782</v>
      </c>
      <c r="K387" s="43" t="str">
        <f>IF(EXACT(E387,"N"),0,"-Inf")</f>
        <v>-Inf</v>
      </c>
      <c r="L387" s="43" t="s">
        <v>783</v>
      </c>
      <c r="M387" s="43">
        <v>0</v>
      </c>
      <c r="N387" s="43">
        <v>1</v>
      </c>
      <c r="O387" s="43">
        <v>1</v>
      </c>
      <c r="P387" s="43">
        <v>1</v>
      </c>
      <c r="Q387" s="43">
        <v>1</v>
      </c>
      <c r="R387" s="43">
        <v>0.01</v>
      </c>
      <c r="Z387" s="43" t="e">
        <f>INDEX(Mets!$B$2:$O$565,MATCH(CONCATENATE($C387,"_EXT"),Mets!$B$2:$B$565,0),COLUMN()-25)</f>
        <v>#N/A</v>
      </c>
      <c r="AA387" s="43" t="e">
        <f>INDEX(Mets!$B$2:$O$565,MATCH(CONCATENATE($C387,"_EXT"),Mets!$B$2:$B$565,0),COLUMN()-21)</f>
        <v>#N/A</v>
      </c>
      <c r="AB387" s="43" t="e">
        <f>INDEX(Mets!$B$2:$O$565,MATCH(CONCATENATE($C387,"_EXT"),Mets!$B$2:$B$565,0),COLUMN()-21)</f>
        <v>#N/A</v>
      </c>
      <c r="AC387" s="43" t="e">
        <f>INDEX(Mets!$B$2:$O$565,MATCH(CONCATENATE($C387,"_EXT"),Mets!$B$2:$B$565,0),COLUMN()-21)</f>
        <v>#N/A</v>
      </c>
      <c r="AD387" s="43" t="e">
        <f>INDEX(Mets!$B$2:$O$565,MATCH(CONCATENATE($C387,"_EXT"),Mets!$B$2:$B$565,0),COLUMN()-21)</f>
        <v>#N/A</v>
      </c>
      <c r="AE387" s="43" t="e">
        <f>INDEX(Mets!$B$2:$O$565,MATCH(CONCATENATE($C387,"_EXT"),Mets!$B$2:$B$565,0),COLUMN()-21)</f>
        <v>#N/A</v>
      </c>
      <c r="AF387" s="43" t="e">
        <f>INDEX(Mets!$B$2:$O$565,MATCH(CONCATENATE($C387,"_EXT"),Mets!$B$2:$B$565,0),COLUMN()-21)</f>
        <v>#N/A</v>
      </c>
      <c r="AG387" s="43" t="e">
        <f>INDEX(Mets!$B$2:$O$565,MATCH(CONCATENATE($C387,"_EXT"),Mets!$B$2:$B$565,0),COLUMN()-21)</f>
        <v>#N/A</v>
      </c>
      <c r="AH387" s="43" t="e">
        <f>INDEX(Mets!$B$2:$O$565,MATCH(CONCATENATE($C387,"_EXT"),Mets!$B$2:$B$565,0),COLUMN()-21)</f>
        <v>#N/A</v>
      </c>
      <c r="AI387" s="43" t="e">
        <f>INDEX(Mets!$B$2:$O$565,MATCH(CONCATENATE($C387,"_EXT"),Mets!$B$2:$B$565,0),COLUMN()-21)</f>
        <v>#N/A</v>
      </c>
      <c r="AJ387" s="43"/>
      <c r="AK387" s="43">
        <f t="shared" ref="AK387:AK450" si="42">IF(ISNA(AA387),0,AA387)</f>
        <v>0</v>
      </c>
      <c r="AL387" s="43" t="str">
        <f t="shared" ref="AL387:AL450" si="43">CONCATENATE("'",G387,"' '",AK387,"';")</f>
        <v>'M3' '0';</v>
      </c>
      <c r="AM387" s="43"/>
    </row>
    <row r="388" spans="1:39">
      <c r="A388" s="43" t="str">
        <f>Misc.!A11</f>
        <v>ATP</v>
      </c>
      <c r="B388" s="43" t="str">
        <f>Misc.!B11</f>
        <v>1 ATP_cyt + 1 H2O_cyt = 1 ADP_cyt + 1 phosphate_cyt + 1 ATP_EXT + 1 H+_cyt</v>
      </c>
      <c r="C388" s="43" t="s">
        <v>786</v>
      </c>
      <c r="D388" s="43">
        <f>Misc.!D11</f>
        <v>0</v>
      </c>
      <c r="E388" s="43" t="str">
        <f>Misc.!E11</f>
        <v>N</v>
      </c>
      <c r="G388" s="43" t="str">
        <f t="shared" si="39"/>
        <v>ATP</v>
      </c>
      <c r="H388" s="43" t="str">
        <f t="shared" si="40"/>
        <v>1 ATP_cyt + 1 H2O_cyt = 1 ADP_cyt + 1 phosphate_cyt + 1 ATP_EXT + 1 H+_cyt</v>
      </c>
      <c r="I388" s="43" t="s">
        <v>781</v>
      </c>
      <c r="J388" s="43" t="s">
        <v>782</v>
      </c>
      <c r="K388" s="43">
        <f>IF(EXACT(E388,"N"),0,"-Inf")</f>
        <v>0</v>
      </c>
      <c r="L388" s="43" t="s">
        <v>783</v>
      </c>
      <c r="M388" s="43">
        <v>0</v>
      </c>
      <c r="N388" s="43">
        <v>1</v>
      </c>
      <c r="O388" s="43">
        <v>1</v>
      </c>
      <c r="P388" s="43">
        <v>1</v>
      </c>
      <c r="Q388" s="43">
        <v>1</v>
      </c>
      <c r="R388" s="43">
        <v>0.01</v>
      </c>
      <c r="U388" s="43"/>
      <c r="V388" s="43"/>
      <c r="W388" s="43"/>
      <c r="X388" s="43"/>
      <c r="Y388" s="43"/>
      <c r="Z388" s="43" t="str">
        <f>INDEX(Mets!$B$2:$O$565,MATCH(CONCATENATE($C388,"_EXT"),Mets!$B$2:$B$565,0),COLUMN()-25)</f>
        <v>ATP_EXT</v>
      </c>
      <c r="AA388" s="43">
        <f>INDEX(Mets!$B$2:$O$565,MATCH(CONCATENATE($C388,"_EXT"),Mets!$B$2:$B$565,0),COLUMN()-21)</f>
        <v>0</v>
      </c>
      <c r="AB388" s="43">
        <f>INDEX(Mets!$B$2:$O$565,MATCH(CONCATENATE($C388,"_EXT"),Mets!$B$2:$B$565,0),COLUMN()-21)</f>
        <v>0</v>
      </c>
      <c r="AC388" s="43">
        <f>INDEX(Mets!$B$2:$O$565,MATCH(CONCATENATE($C388,"_EXT"),Mets!$B$2:$B$565,0),COLUMN()-21)</f>
        <v>0</v>
      </c>
      <c r="AD388" s="43">
        <f>INDEX(Mets!$B$2:$O$565,MATCH(CONCATENATE($C388,"_EXT"),Mets!$B$2:$B$565,0),COLUMN()-21)</f>
        <v>0</v>
      </c>
      <c r="AE388" s="43">
        <f>INDEX(Mets!$B$2:$O$565,MATCH(CONCATENATE($C388,"_EXT"),Mets!$B$2:$B$565,0),COLUMN()-21)</f>
        <v>0</v>
      </c>
      <c r="AF388" s="43">
        <f>INDEX(Mets!$B$2:$O$565,MATCH(CONCATENATE($C388,"_EXT"),Mets!$B$2:$B$565,0),COLUMN()-21)</f>
        <v>0</v>
      </c>
      <c r="AG388" s="43">
        <f>INDEX(Mets!$B$2:$O$565,MATCH(CONCATENATE($C388,"_EXT"),Mets!$B$2:$B$565,0),COLUMN()-21)</f>
        <v>0</v>
      </c>
      <c r="AH388" s="43">
        <f>INDEX(Mets!$B$2:$O$565,MATCH(CONCATENATE($C388,"_EXT"),Mets!$B$2:$B$565,0),COLUMN()-21)</f>
        <v>0</v>
      </c>
      <c r="AI388" s="43">
        <f>INDEX(Mets!$B$2:$O$565,MATCH(CONCATENATE($C388,"_EXT"),Mets!$B$2:$B$565,0),COLUMN()-21)</f>
        <v>0</v>
      </c>
      <c r="AJ388" s="43"/>
      <c r="AK388" s="43">
        <f t="shared" si="42"/>
        <v>0</v>
      </c>
      <c r="AL388" s="43" t="str">
        <f t="shared" si="43"/>
        <v>'ATP' '0';</v>
      </c>
      <c r="AM388" s="43"/>
    </row>
    <row r="389" spans="1:39">
      <c r="A389" s="43" t="str">
        <f>Bio!C45</f>
        <v>PRO</v>
      </c>
      <c r="B389" t="str">
        <f>Bio!D45</f>
        <v>8 L-alanine_cyt + 5.8 L-arginine_cyt + 3.9 L-asparagine_cyt + 5.4 L-aspartate_cyt + 1.2 L-cysteine_cyt + 6.5 L-glutamate_cyt + 3.9 L-glutamine_cyt + 6.9 glycine_cyt + 2.2 L-histidine_cyt + 5.3 L-isoleucine_cyt + 8.9 L-leucine_cyt + 5.3 L-lysine_cyt + 2.2 L-methionine_cyt + 3.8 L-phenylalanine_cyt + 5.9 L-proline_cyt + 8.5 L-serine_cyt + 6 L-threonine_cyt + 1.4 L-tryptophan_cyt + 2.8 L-tyrosine_cyt + 5.9 L-valine_cyt + 100 ATP_cyt + 198 GTP_cyt + 199 H2O_cyt = 1 PROTEIN_cyt + 100 AMP_cyt + 198 GDP_cyt + 298 H+_cyt + 198 phosphate_cyt + 100 diphosphate_cyt</v>
      </c>
      <c r="E389" s="43" t="str">
        <f>Bio!B45</f>
        <v>N</v>
      </c>
      <c r="G389" s="43" t="str">
        <f t="shared" ref="G389:G395" si="44">A389</f>
        <v>PRO</v>
      </c>
      <c r="H389" s="43" t="str">
        <f t="shared" ref="H389:H395" si="45">B389</f>
        <v>8 L-alanine_cyt + 5.8 L-arginine_cyt + 3.9 L-asparagine_cyt + 5.4 L-aspartate_cyt + 1.2 L-cysteine_cyt + 6.5 L-glutamate_cyt + 3.9 L-glutamine_cyt + 6.9 glycine_cyt + 2.2 L-histidine_cyt + 5.3 L-isoleucine_cyt + 8.9 L-leucine_cyt + 5.3 L-lysine_cyt + 2.2 L-methionine_cyt + 3.8 L-phenylalanine_cyt + 5.9 L-proline_cyt + 8.5 L-serine_cyt + 6 L-threonine_cyt + 1.4 L-tryptophan_cyt + 2.8 L-tyrosine_cyt + 5.9 L-valine_cyt + 100 ATP_cyt + 198 GTP_cyt + 199 H2O_cyt = 1 PROTEIN_cyt + 100 AMP_cyt + 198 GDP_cyt + 298 H+_cyt + 198 phosphate_cyt + 100 diphosphate_cyt</v>
      </c>
      <c r="I389" s="43" t="s">
        <v>781</v>
      </c>
      <c r="J389" s="43" t="s">
        <v>782</v>
      </c>
      <c r="K389" s="43">
        <f t="shared" ref="K389:K394" si="46">IF(EXACT(E389,"N"),0,"-Inf")</f>
        <v>0</v>
      </c>
      <c r="L389" s="43" t="s">
        <v>783</v>
      </c>
      <c r="M389" s="43">
        <v>0</v>
      </c>
      <c r="N389" s="43">
        <v>1</v>
      </c>
      <c r="O389" s="43">
        <v>1</v>
      </c>
      <c r="P389" s="43">
        <v>1</v>
      </c>
      <c r="Q389" s="43">
        <v>1</v>
      </c>
      <c r="R389" s="43">
        <v>0.01</v>
      </c>
      <c r="Z389" s="43" t="e">
        <f>INDEX(Mets!$B$2:$O$565,MATCH(CONCATENATE($C389,"_EXT"),Mets!$B$2:$B$565,0),COLUMN()-25)</f>
        <v>#N/A</v>
      </c>
      <c r="AA389" s="43" t="e">
        <f>INDEX(Mets!$B$2:$O$565,MATCH(CONCATENATE($C389,"_EXT"),Mets!$B$2:$B$565,0),COLUMN()-21)</f>
        <v>#N/A</v>
      </c>
      <c r="AB389" s="43" t="e">
        <f>INDEX(Mets!$B$2:$O$565,MATCH(CONCATENATE($C389,"_EXT"),Mets!$B$2:$B$565,0),COLUMN()-21)</f>
        <v>#N/A</v>
      </c>
      <c r="AC389" s="43" t="e">
        <f>INDEX(Mets!$B$2:$O$565,MATCH(CONCATENATE($C389,"_EXT"),Mets!$B$2:$B$565,0),COLUMN()-21)</f>
        <v>#N/A</v>
      </c>
      <c r="AD389" s="43" t="e">
        <f>INDEX(Mets!$B$2:$O$565,MATCH(CONCATENATE($C389,"_EXT"),Mets!$B$2:$B$565,0),COLUMN()-21)</f>
        <v>#N/A</v>
      </c>
      <c r="AE389" s="43" t="e">
        <f>INDEX(Mets!$B$2:$O$565,MATCH(CONCATENATE($C389,"_EXT"),Mets!$B$2:$B$565,0),COLUMN()-21)</f>
        <v>#N/A</v>
      </c>
      <c r="AF389" s="43" t="e">
        <f>INDEX(Mets!$B$2:$O$565,MATCH(CONCATENATE($C389,"_EXT"),Mets!$B$2:$B$565,0),COLUMN()-21)</f>
        <v>#N/A</v>
      </c>
      <c r="AG389" s="43" t="e">
        <f>INDEX(Mets!$B$2:$O$565,MATCH(CONCATENATE($C389,"_EXT"),Mets!$B$2:$B$565,0),COLUMN()-21)</f>
        <v>#N/A</v>
      </c>
      <c r="AH389" s="43" t="e">
        <f>INDEX(Mets!$B$2:$O$565,MATCH(CONCATENATE($C389,"_EXT"),Mets!$B$2:$B$565,0),COLUMN()-21)</f>
        <v>#N/A</v>
      </c>
      <c r="AI389" s="43" t="e">
        <f>INDEX(Mets!$B$2:$O$565,MATCH(CONCATENATE($C389,"_EXT"),Mets!$B$2:$B$565,0),COLUMN()-21)</f>
        <v>#N/A</v>
      </c>
      <c r="AJ389" s="43"/>
      <c r="AK389" s="43">
        <f t="shared" si="42"/>
        <v>0</v>
      </c>
      <c r="AL389" s="43" t="str">
        <f t="shared" si="43"/>
        <v>'PRO' '0';</v>
      </c>
      <c r="AM389" s="43"/>
    </row>
    <row r="390" spans="1:39">
      <c r="A390" s="43" t="str">
        <f>Bio!C46</f>
        <v>RNA</v>
      </c>
      <c r="B390" s="43" t="str">
        <f>Bio!D46</f>
        <v>2.5 ATP_cyt + 2.2 GTP_cyt + 2.9 CTP_cyt + 2.3 UTP_cyt = 1 RNA_cyt + 9.9 diphosphate_cyt</v>
      </c>
      <c r="E390" s="43" t="str">
        <f>Bio!B46</f>
        <v>N</v>
      </c>
      <c r="G390" s="43" t="str">
        <f t="shared" si="44"/>
        <v>RNA</v>
      </c>
      <c r="H390" s="43" t="str">
        <f t="shared" si="45"/>
        <v>2.5 ATP_cyt + 2.2 GTP_cyt + 2.9 CTP_cyt + 2.3 UTP_cyt = 1 RNA_cyt + 9.9 diphosphate_cyt</v>
      </c>
      <c r="I390" s="43" t="s">
        <v>781</v>
      </c>
      <c r="J390" s="43" t="s">
        <v>782</v>
      </c>
      <c r="K390" s="43">
        <f t="shared" si="46"/>
        <v>0</v>
      </c>
      <c r="L390" s="43" t="s">
        <v>783</v>
      </c>
      <c r="M390" s="43">
        <v>0</v>
      </c>
      <c r="N390" s="43">
        <v>1</v>
      </c>
      <c r="O390" s="43">
        <v>1</v>
      </c>
      <c r="P390" s="43">
        <v>1</v>
      </c>
      <c r="Q390" s="43">
        <v>1</v>
      </c>
      <c r="R390" s="43">
        <v>0.01</v>
      </c>
      <c r="Z390" s="43" t="e">
        <f>INDEX(Mets!$B$2:$O$565,MATCH(CONCATENATE($C390,"_EXT"),Mets!$B$2:$B$565,0),COLUMN()-25)</f>
        <v>#N/A</v>
      </c>
      <c r="AA390" s="43" t="e">
        <f>INDEX(Mets!$B$2:$O$565,MATCH(CONCATENATE($C390,"_EXT"),Mets!$B$2:$B$565,0),COLUMN()-21)</f>
        <v>#N/A</v>
      </c>
      <c r="AB390" s="43" t="e">
        <f>INDEX(Mets!$B$2:$O$565,MATCH(CONCATENATE($C390,"_EXT"),Mets!$B$2:$B$565,0),COLUMN()-21)</f>
        <v>#N/A</v>
      </c>
      <c r="AC390" s="43" t="e">
        <f>INDEX(Mets!$B$2:$O$565,MATCH(CONCATENATE($C390,"_EXT"),Mets!$B$2:$B$565,0),COLUMN()-21)</f>
        <v>#N/A</v>
      </c>
      <c r="AD390" s="43" t="e">
        <f>INDEX(Mets!$B$2:$O$565,MATCH(CONCATENATE($C390,"_EXT"),Mets!$B$2:$B$565,0),COLUMN()-21)</f>
        <v>#N/A</v>
      </c>
      <c r="AE390" s="43" t="e">
        <f>INDEX(Mets!$B$2:$O$565,MATCH(CONCATENATE($C390,"_EXT"),Mets!$B$2:$B$565,0),COLUMN()-21)</f>
        <v>#N/A</v>
      </c>
      <c r="AF390" s="43" t="e">
        <f>INDEX(Mets!$B$2:$O$565,MATCH(CONCATENATE($C390,"_EXT"),Mets!$B$2:$B$565,0),COLUMN()-21)</f>
        <v>#N/A</v>
      </c>
      <c r="AG390" s="43" t="e">
        <f>INDEX(Mets!$B$2:$O$565,MATCH(CONCATENATE($C390,"_EXT"),Mets!$B$2:$B$565,0),COLUMN()-21)</f>
        <v>#N/A</v>
      </c>
      <c r="AH390" s="43" t="e">
        <f>INDEX(Mets!$B$2:$O$565,MATCH(CONCATENATE($C390,"_EXT"),Mets!$B$2:$B$565,0),COLUMN()-21)</f>
        <v>#N/A</v>
      </c>
      <c r="AI390" s="43" t="e">
        <f>INDEX(Mets!$B$2:$O$565,MATCH(CONCATENATE($C390,"_EXT"),Mets!$B$2:$B$565,0),COLUMN()-21)</f>
        <v>#N/A</v>
      </c>
      <c r="AJ390" s="43"/>
      <c r="AK390" s="43">
        <f t="shared" si="42"/>
        <v>0</v>
      </c>
      <c r="AL390" s="43" t="str">
        <f t="shared" si="43"/>
        <v>'RNA' '0';</v>
      </c>
      <c r="AM390" s="3"/>
    </row>
    <row r="391" spans="1:39">
      <c r="A391" s="43" t="str">
        <f>Bio!C47</f>
        <v>DNA</v>
      </c>
      <c r="B391" s="43" t="str">
        <f>Bio!D47</f>
        <v>2.7 dATP_cyt + 2.3 dGTP_cyt + 2.3 dCTP_cyt + 2.7 dTTP_cyt = 1 DNA_cyt + 10 diphosphate_cyt</v>
      </c>
      <c r="E391" s="43" t="str">
        <f>Bio!B47</f>
        <v>N</v>
      </c>
      <c r="G391" s="43" t="str">
        <f t="shared" si="44"/>
        <v>DNA</v>
      </c>
      <c r="H391" s="43" t="str">
        <f t="shared" si="45"/>
        <v>2.7 dATP_cyt + 2.3 dGTP_cyt + 2.3 dCTP_cyt + 2.7 dTTP_cyt = 1 DNA_cyt + 10 diphosphate_cyt</v>
      </c>
      <c r="I391" s="43" t="s">
        <v>781</v>
      </c>
      <c r="J391" s="43" t="s">
        <v>782</v>
      </c>
      <c r="K391" s="43">
        <f t="shared" si="46"/>
        <v>0</v>
      </c>
      <c r="L391" s="43" t="s">
        <v>783</v>
      </c>
      <c r="M391" s="43">
        <v>0</v>
      </c>
      <c r="N391" s="43">
        <v>1</v>
      </c>
      <c r="O391" s="43">
        <v>1</v>
      </c>
      <c r="P391" s="43">
        <v>1</v>
      </c>
      <c r="Q391" s="43">
        <v>1</v>
      </c>
      <c r="R391" s="43">
        <v>0.01</v>
      </c>
      <c r="Z391" s="43" t="e">
        <f>INDEX(Mets!$B$2:$O$565,MATCH(CONCATENATE($C391,"_EXT"),Mets!$B$2:$B$565,0),COLUMN()-25)</f>
        <v>#N/A</v>
      </c>
      <c r="AA391" s="43" t="e">
        <f>INDEX(Mets!$B$2:$O$565,MATCH(CONCATENATE($C391,"_EXT"),Mets!$B$2:$B$565,0),COLUMN()-21)</f>
        <v>#N/A</v>
      </c>
      <c r="AB391" s="43" t="e">
        <f>INDEX(Mets!$B$2:$O$565,MATCH(CONCATENATE($C391,"_EXT"),Mets!$B$2:$B$565,0),COLUMN()-21)</f>
        <v>#N/A</v>
      </c>
      <c r="AC391" s="43" t="e">
        <f>INDEX(Mets!$B$2:$O$565,MATCH(CONCATENATE($C391,"_EXT"),Mets!$B$2:$B$565,0),COLUMN()-21)</f>
        <v>#N/A</v>
      </c>
      <c r="AD391" s="43" t="e">
        <f>INDEX(Mets!$B$2:$O$565,MATCH(CONCATENATE($C391,"_EXT"),Mets!$B$2:$B$565,0),COLUMN()-21)</f>
        <v>#N/A</v>
      </c>
      <c r="AE391" s="43" t="e">
        <f>INDEX(Mets!$B$2:$O$565,MATCH(CONCATENATE($C391,"_EXT"),Mets!$B$2:$B$565,0),COLUMN()-21)</f>
        <v>#N/A</v>
      </c>
      <c r="AF391" s="43" t="e">
        <f>INDEX(Mets!$B$2:$O$565,MATCH(CONCATENATE($C391,"_EXT"),Mets!$B$2:$B$565,0),COLUMN()-21)</f>
        <v>#N/A</v>
      </c>
      <c r="AG391" s="43" t="e">
        <f>INDEX(Mets!$B$2:$O$565,MATCH(CONCATENATE($C391,"_EXT"),Mets!$B$2:$B$565,0),COLUMN()-21)</f>
        <v>#N/A</v>
      </c>
      <c r="AH391" s="43" t="e">
        <f>INDEX(Mets!$B$2:$O$565,MATCH(CONCATENATE($C391,"_EXT"),Mets!$B$2:$B$565,0),COLUMN()-21)</f>
        <v>#N/A</v>
      </c>
      <c r="AI391" s="43" t="e">
        <f>INDEX(Mets!$B$2:$O$565,MATCH(CONCATENATE($C391,"_EXT"),Mets!$B$2:$B$565,0),COLUMN()-21)</f>
        <v>#N/A</v>
      </c>
      <c r="AJ391" s="43"/>
      <c r="AK391" s="43">
        <f t="shared" si="42"/>
        <v>0</v>
      </c>
      <c r="AL391" s="43" t="str">
        <f t="shared" si="43"/>
        <v>'DNA' '0';</v>
      </c>
      <c r="AM391" s="43"/>
    </row>
    <row r="392" spans="1:39">
      <c r="A392" s="43" t="str">
        <f>Bio!C48</f>
        <v>CARB</v>
      </c>
      <c r="B392" s="43" t="str">
        <f>Bio!D48</f>
        <v>100 beta-D-glucose_cyt = 1 GLYCOGEN_cyt</v>
      </c>
      <c r="E392" s="43" t="str">
        <f>Bio!B48</f>
        <v>N</v>
      </c>
      <c r="G392" s="43" t="str">
        <f t="shared" si="44"/>
        <v>CARB</v>
      </c>
      <c r="H392" s="43" t="str">
        <f t="shared" si="45"/>
        <v>100 beta-D-glucose_cyt = 1 GLYCOGEN_cyt</v>
      </c>
      <c r="I392" s="43" t="s">
        <v>781</v>
      </c>
      <c r="J392" s="43" t="s">
        <v>782</v>
      </c>
      <c r="K392" s="43">
        <f t="shared" si="46"/>
        <v>0</v>
      </c>
      <c r="L392" s="43" t="s">
        <v>783</v>
      </c>
      <c r="M392" s="43">
        <v>0</v>
      </c>
      <c r="N392" s="43">
        <v>1</v>
      </c>
      <c r="O392" s="43">
        <v>1</v>
      </c>
      <c r="P392" s="43">
        <v>1</v>
      </c>
      <c r="Q392" s="43">
        <v>1</v>
      </c>
      <c r="R392" s="43">
        <v>0.01</v>
      </c>
      <c r="Z392" s="43" t="e">
        <f>INDEX(Mets!$B$2:$O$565,MATCH(CONCATENATE($C392,"_EXT"),Mets!$B$2:$B$565,0),COLUMN()-25)</f>
        <v>#N/A</v>
      </c>
      <c r="AA392" s="43" t="e">
        <f>INDEX(Mets!$B$2:$O$565,MATCH(CONCATENATE($C392,"_EXT"),Mets!$B$2:$B$565,0),COLUMN()-21)</f>
        <v>#N/A</v>
      </c>
      <c r="AB392" s="43" t="e">
        <f>INDEX(Mets!$B$2:$O$565,MATCH(CONCATENATE($C392,"_EXT"),Mets!$B$2:$B$565,0),COLUMN()-21)</f>
        <v>#N/A</v>
      </c>
      <c r="AC392" s="43" t="e">
        <f>INDEX(Mets!$B$2:$O$565,MATCH(CONCATENATE($C392,"_EXT"),Mets!$B$2:$B$565,0),COLUMN()-21)</f>
        <v>#N/A</v>
      </c>
      <c r="AD392" s="43" t="e">
        <f>INDEX(Mets!$B$2:$O$565,MATCH(CONCATENATE($C392,"_EXT"),Mets!$B$2:$B$565,0),COLUMN()-21)</f>
        <v>#N/A</v>
      </c>
      <c r="AE392" s="43" t="e">
        <f>INDEX(Mets!$B$2:$O$565,MATCH(CONCATENATE($C392,"_EXT"),Mets!$B$2:$B$565,0),COLUMN()-21)</f>
        <v>#N/A</v>
      </c>
      <c r="AF392" s="43" t="e">
        <f>INDEX(Mets!$B$2:$O$565,MATCH(CONCATENATE($C392,"_EXT"),Mets!$B$2:$B$565,0),COLUMN()-21)</f>
        <v>#N/A</v>
      </c>
      <c r="AG392" s="43" t="e">
        <f>INDEX(Mets!$B$2:$O$565,MATCH(CONCATENATE($C392,"_EXT"),Mets!$B$2:$B$565,0),COLUMN()-21)</f>
        <v>#N/A</v>
      </c>
      <c r="AH392" s="43" t="e">
        <f>INDEX(Mets!$B$2:$O$565,MATCH(CONCATENATE($C392,"_EXT"),Mets!$B$2:$B$565,0),COLUMN()-21)</f>
        <v>#N/A</v>
      </c>
      <c r="AI392" s="43" t="e">
        <f>INDEX(Mets!$B$2:$O$565,MATCH(CONCATENATE($C392,"_EXT"),Mets!$B$2:$B$565,0),COLUMN()-21)</f>
        <v>#N/A</v>
      </c>
      <c r="AJ392" s="43"/>
      <c r="AK392" s="43">
        <f t="shared" si="42"/>
        <v>0</v>
      </c>
      <c r="AL392" s="43" t="str">
        <f t="shared" si="43"/>
        <v>'CARB' '0';</v>
      </c>
      <c r="AM392" s="43"/>
    </row>
    <row r="393" spans="1:39">
      <c r="A393" s="43" t="str">
        <f>Bio!C49</f>
        <v>LIP</v>
      </c>
      <c r="B393" s="43" t="str">
        <f>Bio!D49</f>
        <v>10 Diacylglyceride_cyt = 1 LIPID_cyt</v>
      </c>
      <c r="E393" s="43" t="str">
        <f>Bio!B49</f>
        <v>N</v>
      </c>
      <c r="G393" s="43" t="str">
        <f t="shared" si="44"/>
        <v>LIP</v>
      </c>
      <c r="H393" s="43" t="str">
        <f t="shared" si="45"/>
        <v>10 Diacylglyceride_cyt = 1 LIPID_cyt</v>
      </c>
      <c r="I393" s="43" t="s">
        <v>781</v>
      </c>
      <c r="J393" s="43" t="s">
        <v>782</v>
      </c>
      <c r="K393" s="43">
        <f t="shared" si="46"/>
        <v>0</v>
      </c>
      <c r="L393" s="43" t="s">
        <v>783</v>
      </c>
      <c r="M393" s="43">
        <v>0</v>
      </c>
      <c r="N393" s="43">
        <v>1</v>
      </c>
      <c r="O393" s="43">
        <v>1</v>
      </c>
      <c r="P393" s="43">
        <v>1</v>
      </c>
      <c r="Q393" s="43">
        <v>1</v>
      </c>
      <c r="R393" s="43">
        <v>0.01</v>
      </c>
      <c r="Z393" s="43" t="e">
        <f>INDEX(Mets!$B$2:$O$565,MATCH(CONCATENATE($C393,"_EXT"),Mets!$B$2:$B$565,0),COLUMN()-25)</f>
        <v>#N/A</v>
      </c>
      <c r="AA393" s="43" t="e">
        <f>INDEX(Mets!$B$2:$O$565,MATCH(CONCATENATE($C393,"_EXT"),Mets!$B$2:$B$565,0),COLUMN()-21)</f>
        <v>#N/A</v>
      </c>
      <c r="AB393" s="43" t="e">
        <f>INDEX(Mets!$B$2:$O$565,MATCH(CONCATENATE($C393,"_EXT"),Mets!$B$2:$B$565,0),COLUMN()-21)</f>
        <v>#N/A</v>
      </c>
      <c r="AC393" s="43" t="e">
        <f>INDEX(Mets!$B$2:$O$565,MATCH(CONCATENATE($C393,"_EXT"),Mets!$B$2:$B$565,0),COLUMN()-21)</f>
        <v>#N/A</v>
      </c>
      <c r="AD393" s="43" t="e">
        <f>INDEX(Mets!$B$2:$O$565,MATCH(CONCATENATE($C393,"_EXT"),Mets!$B$2:$B$565,0),COLUMN()-21)</f>
        <v>#N/A</v>
      </c>
      <c r="AE393" s="43" t="e">
        <f>INDEX(Mets!$B$2:$O$565,MATCH(CONCATENATE($C393,"_EXT"),Mets!$B$2:$B$565,0),COLUMN()-21)</f>
        <v>#N/A</v>
      </c>
      <c r="AF393" s="43" t="e">
        <f>INDEX(Mets!$B$2:$O$565,MATCH(CONCATENATE($C393,"_EXT"),Mets!$B$2:$B$565,0),COLUMN()-21)</f>
        <v>#N/A</v>
      </c>
      <c r="AG393" s="43" t="e">
        <f>INDEX(Mets!$B$2:$O$565,MATCH(CONCATENATE($C393,"_EXT"),Mets!$B$2:$B$565,0),COLUMN()-21)</f>
        <v>#N/A</v>
      </c>
      <c r="AH393" s="43" t="e">
        <f>INDEX(Mets!$B$2:$O$565,MATCH(CONCATENATE($C393,"_EXT"),Mets!$B$2:$B$565,0),COLUMN()-21)</f>
        <v>#N/A</v>
      </c>
      <c r="AI393" s="43" t="e">
        <f>INDEX(Mets!$B$2:$O$565,MATCH(CONCATENATE($C393,"_EXT"),Mets!$B$2:$B$565,0),COLUMN()-21)</f>
        <v>#N/A</v>
      </c>
      <c r="AJ393" s="43"/>
      <c r="AK393" s="43">
        <f t="shared" si="42"/>
        <v>0</v>
      </c>
      <c r="AL393" s="43" t="str">
        <f t="shared" si="43"/>
        <v>'LIP' '0';</v>
      </c>
      <c r="AM393" s="43"/>
    </row>
    <row r="394" spans="1:39">
      <c r="A394" s="43" t="str">
        <f>Bio!C50</f>
        <v>BIO</v>
      </c>
      <c r="B394" s="43" t="str">
        <f>Bio!D50</f>
        <v>0.0288 PROTEIN_cyt + 0.0215 RNA_cyt + 0.0025 DNA_cyt + 0.0146 LIPID_cyt + 0.0281 GLYCOGEN_cyt + 61 ATP_cyt + 61 H2O_cyt = 1 BIO_EXT + 61 ADP_cyt + 61 H+_cyt + 61 phosphate_cyt</v>
      </c>
      <c r="C394" s="43" t="s">
        <v>24012</v>
      </c>
      <c r="E394" s="43" t="str">
        <f>Bio!B50</f>
        <v>N</v>
      </c>
      <c r="G394" s="43" t="str">
        <f t="shared" si="44"/>
        <v>BIO</v>
      </c>
      <c r="H394" s="43" t="str">
        <f t="shared" si="45"/>
        <v>0.0288 PROTEIN_cyt + 0.0215 RNA_cyt + 0.0025 DNA_cyt + 0.0146 LIPID_cyt + 0.0281 GLYCOGEN_cyt + 61 ATP_cyt + 61 H2O_cyt = 1 BIO_EXT + 61 ADP_cyt + 61 H+_cyt + 61 phosphate_cyt</v>
      </c>
      <c r="I394" s="43" t="s">
        <v>781</v>
      </c>
      <c r="J394" s="43" t="s">
        <v>782</v>
      </c>
      <c r="K394" s="43">
        <f t="shared" si="46"/>
        <v>0</v>
      </c>
      <c r="L394" s="43" t="s">
        <v>783</v>
      </c>
      <c r="M394" s="43">
        <v>0</v>
      </c>
      <c r="N394" s="43">
        <v>1</v>
      </c>
      <c r="O394" s="43">
        <v>1</v>
      </c>
      <c r="P394" s="43">
        <v>1</v>
      </c>
      <c r="Q394" s="43">
        <v>1</v>
      </c>
      <c r="R394" s="43">
        <v>0.01</v>
      </c>
      <c r="U394" s="43"/>
      <c r="V394" s="43"/>
      <c r="W394" s="43"/>
      <c r="X394" s="43"/>
      <c r="Y394" s="43"/>
      <c r="Z394" s="43" t="str">
        <f>INDEX(Mets!$B$2:$O$565,MATCH(CONCATENATE($C394,"_EXT"),Mets!$B$2:$B$565,0),COLUMN()-25)</f>
        <v>BIO_EXT</v>
      </c>
      <c r="AA394" s="43">
        <f>INDEX(Mets!$B$2:$O$565,MATCH(CONCATENATE($C394,"_EXT"),Mets!$B$2:$B$565,0),COLUMN()-21)</f>
        <v>38.807270000000003</v>
      </c>
      <c r="AB394" s="43">
        <f>INDEX(Mets!$B$2:$O$565,MATCH(CONCATENATE($C394,"_EXT"),Mets!$B$2:$B$565,0),COLUMN()-21)</f>
        <v>68.294849999999997</v>
      </c>
      <c r="AC394" s="43">
        <f>INDEX(Mets!$B$2:$O$565,MATCH(CONCATENATE($C394,"_EXT"),Mets!$B$2:$B$565,0),COLUMN()-21)</f>
        <v>4.8041299999999998</v>
      </c>
      <c r="AD394" s="43">
        <f>INDEX(Mets!$B$2:$O$565,MATCH(CONCATENATE($C394,"_EXT"),Mets!$B$2:$B$565,0),COLUMN()-21)</f>
        <v>23.969250000000002</v>
      </c>
      <c r="AE394" s="43">
        <f>INDEX(Mets!$B$2:$O$565,MATCH(CONCATENATE($C394,"_EXT"),Mets!$B$2:$B$565,0),COLUMN()-21)</f>
        <v>0.38384999999999997</v>
      </c>
      <c r="AF394" s="43">
        <f>INDEX(Mets!$B$2:$O$565,MATCH(CONCATENATE($C394,"_EXT"),Mets!$B$2:$B$565,0),COLUMN()-21)</f>
        <v>9.7920000000000007E-2</v>
      </c>
      <c r="AG394" s="43">
        <f>INDEX(Mets!$B$2:$O$565,MATCH(CONCATENATE($C394,"_EXT"),Mets!$B$2:$B$565,0),COLUMN()-21)</f>
        <v>-0.55288999999999999</v>
      </c>
      <c r="AH394" s="43">
        <f>INDEX(Mets!$B$2:$O$565,MATCH(CONCATENATE($C394,"_EXT"),Mets!$B$2:$B$565,0),COLUMN()-21)</f>
        <v>164.23270000000002</v>
      </c>
      <c r="AI394" s="43">
        <f>INDEX(Mets!$B$2:$W$565,MATCH(CONCATENATE($C394,"_EXT"),Mets!$B$2:$B$565,0),COLUMN()-13)</f>
        <v>4.2320085901430327</v>
      </c>
      <c r="AJ394" s="43"/>
      <c r="AK394" s="43">
        <f t="shared" si="42"/>
        <v>38.807270000000003</v>
      </c>
      <c r="AL394" s="43" t="str">
        <f t="shared" si="43"/>
        <v>'BIO' '38.80727';</v>
      </c>
      <c r="AM394" s="43"/>
    </row>
    <row r="395" spans="1:39">
      <c r="A395" s="43" t="str">
        <f>Ts!A10</f>
        <v>X1</v>
      </c>
      <c r="B395" s="43" t="str">
        <f>Ts!B10</f>
        <v>cellulose_EXT + ATP_cyt + H2O_cyt = cellulose_cyt + ADP_cyt + phosphate_cyt + H+_cyt</v>
      </c>
      <c r="C395" s="43">
        <f>Ts!C10</f>
        <v>0</v>
      </c>
      <c r="D395" s="43">
        <f>Ts!D10</f>
        <v>0</v>
      </c>
      <c r="E395" s="43" t="str">
        <f>Ts!E10</f>
        <v>N</v>
      </c>
      <c r="G395" s="43" t="str">
        <f t="shared" si="44"/>
        <v>X1</v>
      </c>
      <c r="H395" s="43" t="str">
        <f t="shared" si="45"/>
        <v>cellulose_EXT + ATP_cyt + H2O_cyt = cellulose_cyt + ADP_cyt + phosphate_cyt + H+_cyt</v>
      </c>
      <c r="I395" s="43" t="s">
        <v>781</v>
      </c>
      <c r="J395" s="43" t="s">
        <v>782</v>
      </c>
      <c r="K395" s="43">
        <f>IF(EXACT(E395,"N"),0,"-Inf")</f>
        <v>0</v>
      </c>
      <c r="L395" s="43" t="s">
        <v>783</v>
      </c>
      <c r="M395" s="43">
        <v>0</v>
      </c>
      <c r="N395" s="43">
        <v>1</v>
      </c>
      <c r="O395" s="43">
        <v>1</v>
      </c>
      <c r="P395" s="43">
        <v>1</v>
      </c>
      <c r="Q395" s="43">
        <v>1</v>
      </c>
      <c r="R395" s="43">
        <v>0.01</v>
      </c>
      <c r="U395" s="43"/>
      <c r="V395" s="43"/>
      <c r="W395" s="43"/>
      <c r="X395" s="43"/>
      <c r="Y395" s="43"/>
      <c r="Z395" s="43" t="e">
        <f>INDEX(Mets!$B$2:$O$565,MATCH(CONCATENATE($C395,"_EXT"),Mets!$B$2:$B$565,0),COLUMN()-25)</f>
        <v>#N/A</v>
      </c>
      <c r="AA395" s="43" t="e">
        <f>INDEX(Mets!$B$2:$O$565,MATCH(CONCATENATE($C395,"_EXT"),Mets!$B$2:$B$565,0),COLUMN()-21)</f>
        <v>#N/A</v>
      </c>
      <c r="AB395" s="43" t="e">
        <f>INDEX(Mets!$B$2:$O$565,MATCH(CONCATENATE($C395,"_EXT"),Mets!$B$2:$B$565,0),COLUMN()-21)</f>
        <v>#N/A</v>
      </c>
      <c r="AC395" s="43" t="e">
        <f>INDEX(Mets!$B$2:$O$565,MATCH(CONCATENATE($C395,"_EXT"),Mets!$B$2:$B$565,0),COLUMN()-21)</f>
        <v>#N/A</v>
      </c>
      <c r="AD395" s="43" t="e">
        <f>INDEX(Mets!$B$2:$O$565,MATCH(CONCATENATE($C395,"_EXT"),Mets!$B$2:$B$565,0),COLUMN()-21)</f>
        <v>#N/A</v>
      </c>
      <c r="AE395" s="43" t="e">
        <f>INDEX(Mets!$B$2:$O$565,MATCH(CONCATENATE($C395,"_EXT"),Mets!$B$2:$B$565,0),COLUMN()-21)</f>
        <v>#N/A</v>
      </c>
      <c r="AF395" s="43" t="e">
        <f>INDEX(Mets!$B$2:$O$565,MATCH(CONCATENATE($C395,"_EXT"),Mets!$B$2:$B$565,0),COLUMN()-21)</f>
        <v>#N/A</v>
      </c>
      <c r="AG395" s="43" t="e">
        <f>INDEX(Mets!$B$2:$O$565,MATCH(CONCATENATE($C395,"_EXT"),Mets!$B$2:$B$565,0),COLUMN()-21)</f>
        <v>#N/A</v>
      </c>
      <c r="AH395" s="43" t="e">
        <f>INDEX(Mets!$B$2:$O$565,MATCH(CONCATENATE($C395,"_EXT"),Mets!$B$2:$B$565,0),COLUMN()-21)</f>
        <v>#N/A</v>
      </c>
      <c r="AI395" s="43" t="e">
        <f>INDEX(Mets!$B$2:$W$565,MATCH(CONCATENATE($C395,"_EXT"),Mets!$B$2:$B$565,0),COLUMN()-13)</f>
        <v>#N/A</v>
      </c>
      <c r="AJ395" s="43"/>
      <c r="AK395" s="43">
        <f t="shared" si="42"/>
        <v>0</v>
      </c>
      <c r="AL395" s="43" t="str">
        <f t="shared" si="43"/>
        <v>'X1' '0';</v>
      </c>
      <c r="AM395" s="43"/>
    </row>
    <row r="396" spans="1:39">
      <c r="A396" s="43" t="str">
        <f>Ts!A11</f>
        <v>X2</v>
      </c>
      <c r="B396" s="43" t="str">
        <f>Ts!B11</f>
        <v>1 beta-D-glucose_EXT + ATP_cyt + H2O_cyt = beta-D-glucose_cyt + ADP_cyt + phosphate_cyt + H+_cyt</v>
      </c>
      <c r="C396" s="43" t="str">
        <f>Ts!C11</f>
        <v>beta-D-glucose_cyt</v>
      </c>
      <c r="D396" s="43">
        <f>Ts!D11</f>
        <v>0</v>
      </c>
      <c r="E396" s="43" t="str">
        <f>Ts!E11</f>
        <v>N</v>
      </c>
      <c r="G396" s="43" t="str">
        <f t="shared" ref="G396:G426" si="47">A396</f>
        <v>X2</v>
      </c>
      <c r="H396" s="43" t="str">
        <f t="shared" ref="H396:H419" si="48">B396</f>
        <v>1 beta-D-glucose_EXT + ATP_cyt + H2O_cyt = beta-D-glucose_cyt + ADP_cyt + phosphate_cyt + H+_cyt</v>
      </c>
      <c r="I396" s="43" t="s">
        <v>781</v>
      </c>
      <c r="J396" s="43" t="s">
        <v>782</v>
      </c>
      <c r="K396" s="43">
        <f t="shared" ref="K396:K419" si="49">IF(EXACT(E396,"N"),0,"-Inf")</f>
        <v>0</v>
      </c>
      <c r="L396" s="43" t="s">
        <v>783</v>
      </c>
      <c r="M396" s="43">
        <v>0</v>
      </c>
      <c r="N396" s="43">
        <v>1</v>
      </c>
      <c r="O396" s="43">
        <v>1</v>
      </c>
      <c r="P396" s="43">
        <v>1</v>
      </c>
      <c r="Q396" s="43">
        <v>1</v>
      </c>
      <c r="R396" s="43">
        <v>0.01</v>
      </c>
      <c r="U396" s="43"/>
      <c r="V396" s="43"/>
      <c r="W396" s="43"/>
      <c r="X396" s="43"/>
      <c r="Y396" s="43"/>
      <c r="Z396" s="43" t="e">
        <f>INDEX(Mets!$B$2:$O$565,MATCH(CONCATENATE($C396,"_EXT"),Mets!$B$2:$B$565,0),COLUMN()-25)</f>
        <v>#N/A</v>
      </c>
      <c r="AA396" s="43" t="e">
        <f>INDEX(Mets!$B$2:$O$565,MATCH(CONCATENATE($C396,"_EXT"),Mets!$B$2:$B$565,0),COLUMN()-21)</f>
        <v>#N/A</v>
      </c>
      <c r="AB396" s="43" t="e">
        <f>INDEX(Mets!$B$2:$O$565,MATCH(CONCATENATE($C396,"_EXT"),Mets!$B$2:$B$565,0),COLUMN()-21)</f>
        <v>#N/A</v>
      </c>
      <c r="AC396" s="43" t="e">
        <f>INDEX(Mets!$B$2:$O$565,MATCH(CONCATENATE($C396,"_EXT"),Mets!$B$2:$B$565,0),COLUMN()-21)</f>
        <v>#N/A</v>
      </c>
      <c r="AD396" s="43" t="e">
        <f>INDEX(Mets!$B$2:$O$565,MATCH(CONCATENATE($C396,"_EXT"),Mets!$B$2:$B$565,0),COLUMN()-21)</f>
        <v>#N/A</v>
      </c>
      <c r="AE396" s="43" t="e">
        <f>INDEX(Mets!$B$2:$O$565,MATCH(CONCATENATE($C396,"_EXT"),Mets!$B$2:$B$565,0),COLUMN()-21)</f>
        <v>#N/A</v>
      </c>
      <c r="AF396" s="43" t="e">
        <f>INDEX(Mets!$B$2:$O$565,MATCH(CONCATENATE($C396,"_EXT"),Mets!$B$2:$B$565,0),COLUMN()-21)</f>
        <v>#N/A</v>
      </c>
      <c r="AG396" s="43" t="e">
        <f>INDEX(Mets!$B$2:$O$565,MATCH(CONCATENATE($C396,"_EXT"),Mets!$B$2:$B$565,0),COLUMN()-21)</f>
        <v>#N/A</v>
      </c>
      <c r="AH396" s="43" t="e">
        <f>INDEX(Mets!$B$2:$O$565,MATCH(CONCATENATE($C396,"_EXT"),Mets!$B$2:$B$565,0),COLUMN()-21)</f>
        <v>#N/A</v>
      </c>
      <c r="AI396" s="43" t="e">
        <f>INDEX(Mets!$B$2:$W$565,MATCH(CONCATENATE($C396,"_EXT"),Mets!$B$2:$B$565,0),COLUMN()-13)</f>
        <v>#N/A</v>
      </c>
      <c r="AJ396" s="43"/>
      <c r="AK396" s="43">
        <f t="shared" si="42"/>
        <v>0</v>
      </c>
      <c r="AL396" s="43" t="str">
        <f t="shared" si="43"/>
        <v>'X2' '0';</v>
      </c>
      <c r="AM396" s="43"/>
    </row>
    <row r="397" spans="1:39">
      <c r="A397" s="43" t="str">
        <f>Ts!A12</f>
        <v>X3</v>
      </c>
      <c r="B397" s="43" t="str">
        <f>Ts!B12</f>
        <v>NH4_EXT = NH4_cyt</v>
      </c>
      <c r="C397" s="43">
        <f>Ts!C12</f>
        <v>0</v>
      </c>
      <c r="D397" s="43">
        <f>Ts!D12</f>
        <v>0</v>
      </c>
      <c r="E397" s="43" t="str">
        <f>Ts!E12</f>
        <v>N</v>
      </c>
      <c r="G397" s="43" t="str">
        <f t="shared" si="47"/>
        <v>X3</v>
      </c>
      <c r="H397" s="43" t="str">
        <f t="shared" si="48"/>
        <v>NH4_EXT = NH4_cyt</v>
      </c>
      <c r="I397" s="43" t="s">
        <v>781</v>
      </c>
      <c r="J397" s="43" t="s">
        <v>782</v>
      </c>
      <c r="K397" s="43">
        <f t="shared" si="49"/>
        <v>0</v>
      </c>
      <c r="L397" s="43" t="s">
        <v>783</v>
      </c>
      <c r="M397" s="43">
        <v>0</v>
      </c>
      <c r="N397" s="43">
        <v>1</v>
      </c>
      <c r="O397" s="43">
        <v>1</v>
      </c>
      <c r="P397" s="43">
        <v>1</v>
      </c>
      <c r="Q397" s="43">
        <v>1</v>
      </c>
      <c r="R397" s="43">
        <v>0.01</v>
      </c>
      <c r="U397" s="43"/>
      <c r="V397" s="43"/>
      <c r="W397" s="43"/>
      <c r="X397" s="43"/>
      <c r="Y397" s="43"/>
      <c r="Z397" s="43" t="e">
        <f>INDEX(Mets!$B$2:$O$565,MATCH(CONCATENATE($C397,"_EXT"),Mets!$B$2:$B$565,0),COLUMN()-25)</f>
        <v>#N/A</v>
      </c>
      <c r="AA397" s="43" t="e">
        <f>INDEX(Mets!$B$2:$O$565,MATCH(CONCATENATE($C397,"_EXT"),Mets!$B$2:$B$565,0),COLUMN()-21)</f>
        <v>#N/A</v>
      </c>
      <c r="AB397" s="43" t="e">
        <f>INDEX(Mets!$B$2:$O$565,MATCH(CONCATENATE($C397,"_EXT"),Mets!$B$2:$B$565,0),COLUMN()-21)</f>
        <v>#N/A</v>
      </c>
      <c r="AC397" s="43" t="e">
        <f>INDEX(Mets!$B$2:$O$565,MATCH(CONCATENATE($C397,"_EXT"),Mets!$B$2:$B$565,0),COLUMN()-21)</f>
        <v>#N/A</v>
      </c>
      <c r="AD397" s="43" t="e">
        <f>INDEX(Mets!$B$2:$O$565,MATCH(CONCATENATE($C397,"_EXT"),Mets!$B$2:$B$565,0),COLUMN()-21)</f>
        <v>#N/A</v>
      </c>
      <c r="AE397" s="43" t="e">
        <f>INDEX(Mets!$B$2:$O$565,MATCH(CONCATENATE($C397,"_EXT"),Mets!$B$2:$B$565,0),COLUMN()-21)</f>
        <v>#N/A</v>
      </c>
      <c r="AF397" s="43" t="e">
        <f>INDEX(Mets!$B$2:$O$565,MATCH(CONCATENATE($C397,"_EXT"),Mets!$B$2:$B$565,0),COLUMN()-21)</f>
        <v>#N/A</v>
      </c>
      <c r="AG397" s="43" t="e">
        <f>INDEX(Mets!$B$2:$O$565,MATCH(CONCATENATE($C397,"_EXT"),Mets!$B$2:$B$565,0),COLUMN()-21)</f>
        <v>#N/A</v>
      </c>
      <c r="AH397" s="43" t="e">
        <f>INDEX(Mets!$B$2:$O$565,MATCH(CONCATENATE($C397,"_EXT"),Mets!$B$2:$B$565,0),COLUMN()-21)</f>
        <v>#N/A</v>
      </c>
      <c r="AI397" s="43" t="e">
        <f>INDEX(Mets!$B$2:$W$565,MATCH(CONCATENATE($C397,"_EXT"),Mets!$B$2:$B$565,0),COLUMN()-13)</f>
        <v>#N/A</v>
      </c>
      <c r="AJ397" s="43"/>
      <c r="AK397" s="43">
        <f t="shared" si="42"/>
        <v>0</v>
      </c>
      <c r="AL397" s="43" t="str">
        <f t="shared" si="43"/>
        <v>'X3' '0';</v>
      </c>
      <c r="AM397" s="43"/>
    </row>
    <row r="398" spans="1:39">
      <c r="A398" s="43" t="str">
        <f>Ts!A13</f>
        <v>X4</v>
      </c>
      <c r="B398" s="43" t="str">
        <f>Ts!B13</f>
        <v>oxygen_EXT = oxygen_cyt</v>
      </c>
      <c r="C398" s="43">
        <f>Ts!C13</f>
        <v>0</v>
      </c>
      <c r="D398" s="43">
        <f>Ts!D13</f>
        <v>0</v>
      </c>
      <c r="E398" s="43" t="str">
        <f>Ts!E13</f>
        <v>N</v>
      </c>
      <c r="G398" s="43" t="str">
        <f t="shared" si="47"/>
        <v>X4</v>
      </c>
      <c r="H398" s="43" t="str">
        <f t="shared" si="48"/>
        <v>oxygen_EXT = oxygen_cyt</v>
      </c>
      <c r="I398" s="43" t="s">
        <v>781</v>
      </c>
      <c r="J398" s="43" t="s">
        <v>782</v>
      </c>
      <c r="K398" s="43">
        <f t="shared" si="49"/>
        <v>0</v>
      </c>
      <c r="L398" s="43" t="s">
        <v>783</v>
      </c>
      <c r="M398" s="43">
        <v>0</v>
      </c>
      <c r="N398" s="43">
        <v>1</v>
      </c>
      <c r="O398" s="43">
        <v>1</v>
      </c>
      <c r="P398" s="43">
        <v>1</v>
      </c>
      <c r="Q398" s="43">
        <v>1</v>
      </c>
      <c r="R398" s="43">
        <v>0.01</v>
      </c>
      <c r="U398" s="43"/>
      <c r="V398" s="43"/>
      <c r="W398" s="43"/>
      <c r="X398" s="43"/>
      <c r="Y398" s="43"/>
      <c r="Z398" s="43" t="e">
        <f>INDEX(Mets!$B$2:$O$565,MATCH(CONCATENATE($C398,"_EXT"),Mets!$B$2:$B$565,0),COLUMN()-25)</f>
        <v>#N/A</v>
      </c>
      <c r="AA398" s="43" t="e">
        <f>INDEX(Mets!$B$2:$O$565,MATCH(CONCATENATE($C398,"_EXT"),Mets!$B$2:$B$565,0),COLUMN()-21)</f>
        <v>#N/A</v>
      </c>
      <c r="AB398" s="43" t="e">
        <f>INDEX(Mets!$B$2:$O$565,MATCH(CONCATENATE($C398,"_EXT"),Mets!$B$2:$B$565,0),COLUMN()-21)</f>
        <v>#N/A</v>
      </c>
      <c r="AC398" s="43" t="e">
        <f>INDEX(Mets!$B$2:$O$565,MATCH(CONCATENATE($C398,"_EXT"),Mets!$B$2:$B$565,0),COLUMN()-21)</f>
        <v>#N/A</v>
      </c>
      <c r="AD398" s="43" t="e">
        <f>INDEX(Mets!$B$2:$O$565,MATCH(CONCATENATE($C398,"_EXT"),Mets!$B$2:$B$565,0),COLUMN()-21)</f>
        <v>#N/A</v>
      </c>
      <c r="AE398" s="43" t="e">
        <f>INDEX(Mets!$B$2:$O$565,MATCH(CONCATENATE($C398,"_EXT"),Mets!$B$2:$B$565,0),COLUMN()-21)</f>
        <v>#N/A</v>
      </c>
      <c r="AF398" s="43" t="e">
        <f>INDEX(Mets!$B$2:$O$565,MATCH(CONCATENATE($C398,"_EXT"),Mets!$B$2:$B$565,0),COLUMN()-21)</f>
        <v>#N/A</v>
      </c>
      <c r="AG398" s="43" t="e">
        <f>INDEX(Mets!$B$2:$O$565,MATCH(CONCATENATE($C398,"_EXT"),Mets!$B$2:$B$565,0),COLUMN()-21)</f>
        <v>#N/A</v>
      </c>
      <c r="AH398" s="43" t="e">
        <f>INDEX(Mets!$B$2:$O$565,MATCH(CONCATENATE($C398,"_EXT"),Mets!$B$2:$B$565,0),COLUMN()-21)</f>
        <v>#N/A</v>
      </c>
      <c r="AI398" s="43" t="e">
        <f>INDEX(Mets!$B$2:$W$565,MATCH(CONCATENATE($C398,"_EXT"),Mets!$B$2:$B$565,0),COLUMN()-13)</f>
        <v>#N/A</v>
      </c>
      <c r="AJ398" s="43"/>
      <c r="AK398" s="43">
        <f t="shared" si="42"/>
        <v>0</v>
      </c>
      <c r="AL398" s="43" t="str">
        <f t="shared" si="43"/>
        <v>'X4' '0';</v>
      </c>
      <c r="AM398" s="43"/>
    </row>
    <row r="399" spans="1:39">
      <c r="A399" s="43" t="str">
        <f>Ts!A14</f>
        <v>X5</v>
      </c>
      <c r="B399" s="43" t="str">
        <f>Ts!B14</f>
        <v>1 phosphate_EXT = 1 phosphate_cyt</v>
      </c>
      <c r="C399" s="43">
        <f>Ts!C14</f>
        <v>0</v>
      </c>
      <c r="D399" s="43">
        <f>Ts!D14</f>
        <v>0</v>
      </c>
      <c r="E399" s="43" t="str">
        <f>Ts!E14</f>
        <v>N</v>
      </c>
      <c r="G399" s="43" t="str">
        <f t="shared" si="47"/>
        <v>X5</v>
      </c>
      <c r="H399" s="43" t="str">
        <f t="shared" si="48"/>
        <v>1 phosphate_EXT = 1 phosphate_cyt</v>
      </c>
      <c r="I399" s="43" t="s">
        <v>781</v>
      </c>
      <c r="J399" s="43" t="s">
        <v>782</v>
      </c>
      <c r="K399" s="43">
        <f t="shared" si="49"/>
        <v>0</v>
      </c>
      <c r="L399" s="43" t="s">
        <v>783</v>
      </c>
      <c r="M399" s="43">
        <v>0</v>
      </c>
      <c r="N399" s="43">
        <v>1</v>
      </c>
      <c r="O399" s="43">
        <v>1</v>
      </c>
      <c r="P399" s="43">
        <v>1</v>
      </c>
      <c r="Q399" s="43">
        <v>1</v>
      </c>
      <c r="R399" s="43">
        <v>0.01</v>
      </c>
      <c r="U399" s="43"/>
      <c r="V399" s="43"/>
      <c r="W399" s="43"/>
      <c r="X399" s="43"/>
      <c r="Y399" s="43"/>
      <c r="Z399" s="43" t="e">
        <f>INDEX(Mets!$B$2:$O$565,MATCH(CONCATENATE($C399,"_EXT"),Mets!$B$2:$B$565,0),COLUMN()-25)</f>
        <v>#N/A</v>
      </c>
      <c r="AA399" s="43" t="e">
        <f>INDEX(Mets!$B$2:$O$565,MATCH(CONCATENATE($C399,"_EXT"),Mets!$B$2:$B$565,0),COLUMN()-21)</f>
        <v>#N/A</v>
      </c>
      <c r="AB399" s="43" t="e">
        <f>INDEX(Mets!$B$2:$O$565,MATCH(CONCATENATE($C399,"_EXT"),Mets!$B$2:$B$565,0),COLUMN()-21)</f>
        <v>#N/A</v>
      </c>
      <c r="AC399" s="43" t="e">
        <f>INDEX(Mets!$B$2:$O$565,MATCH(CONCATENATE($C399,"_EXT"),Mets!$B$2:$B$565,0),COLUMN()-21)</f>
        <v>#N/A</v>
      </c>
      <c r="AD399" s="43" t="e">
        <f>INDEX(Mets!$B$2:$O$565,MATCH(CONCATENATE($C399,"_EXT"),Mets!$B$2:$B$565,0),COLUMN()-21)</f>
        <v>#N/A</v>
      </c>
      <c r="AE399" s="43" t="e">
        <f>INDEX(Mets!$B$2:$O$565,MATCH(CONCATENATE($C399,"_EXT"),Mets!$B$2:$B$565,0),COLUMN()-21)</f>
        <v>#N/A</v>
      </c>
      <c r="AF399" s="43" t="e">
        <f>INDEX(Mets!$B$2:$O$565,MATCH(CONCATENATE($C399,"_EXT"),Mets!$B$2:$B$565,0),COLUMN()-21)</f>
        <v>#N/A</v>
      </c>
      <c r="AG399" s="43" t="e">
        <f>INDEX(Mets!$B$2:$O$565,MATCH(CONCATENATE($C399,"_EXT"),Mets!$B$2:$B$565,0),COLUMN()-21)</f>
        <v>#N/A</v>
      </c>
      <c r="AH399" s="43" t="e">
        <f>INDEX(Mets!$B$2:$O$565,MATCH(CONCATENATE($C399,"_EXT"),Mets!$B$2:$B$565,0),COLUMN()-21)</f>
        <v>#N/A</v>
      </c>
      <c r="AI399" s="43" t="e">
        <f>INDEX(Mets!$B$2:$W$565,MATCH(CONCATENATE($C399,"_EXT"),Mets!$B$2:$B$565,0),COLUMN()-13)</f>
        <v>#N/A</v>
      </c>
      <c r="AJ399" s="43"/>
      <c r="AK399" s="43">
        <f t="shared" si="42"/>
        <v>0</v>
      </c>
      <c r="AL399" s="43" t="str">
        <f t="shared" si="43"/>
        <v>'X5' '0';</v>
      </c>
      <c r="AM399" s="43"/>
    </row>
    <row r="400" spans="1:39">
      <c r="A400" s="43" t="str">
        <f>Ts!A15</f>
        <v>X6</v>
      </c>
      <c r="B400" s="43" t="str">
        <f>Ts!B15</f>
        <v>1 SO4_EXT = 1 SO4_cyt</v>
      </c>
      <c r="C400" s="43">
        <f>Ts!C15</f>
        <v>0</v>
      </c>
      <c r="D400" s="43">
        <f>Ts!D15</f>
        <v>0</v>
      </c>
      <c r="E400" s="43" t="str">
        <f>Ts!E15</f>
        <v>N</v>
      </c>
      <c r="G400" s="43" t="str">
        <f t="shared" si="47"/>
        <v>X6</v>
      </c>
      <c r="H400" s="43" t="str">
        <f t="shared" si="48"/>
        <v>1 SO4_EXT = 1 SO4_cyt</v>
      </c>
      <c r="I400" s="43" t="s">
        <v>781</v>
      </c>
      <c r="J400" s="43" t="s">
        <v>782</v>
      </c>
      <c r="K400" s="43">
        <f t="shared" si="49"/>
        <v>0</v>
      </c>
      <c r="L400" s="43" t="s">
        <v>783</v>
      </c>
      <c r="M400" s="43">
        <v>0</v>
      </c>
      <c r="N400" s="43">
        <v>1</v>
      </c>
      <c r="O400" s="43">
        <v>1</v>
      </c>
      <c r="P400" s="43">
        <v>1</v>
      </c>
      <c r="Q400" s="43">
        <v>1</v>
      </c>
      <c r="R400" s="43">
        <v>0.01</v>
      </c>
      <c r="U400" s="43"/>
      <c r="V400" s="43"/>
      <c r="W400" s="43"/>
      <c r="X400" s="43"/>
      <c r="Y400" s="43"/>
      <c r="Z400" s="43" t="e">
        <f>INDEX(Mets!$B$2:$O$565,MATCH(CONCATENATE($C400,"_EXT"),Mets!$B$2:$B$565,0),COLUMN()-25)</f>
        <v>#N/A</v>
      </c>
      <c r="AA400" s="43" t="e">
        <f>INDEX(Mets!$B$2:$O$565,MATCH(CONCATENATE($C400,"_EXT"),Mets!$B$2:$B$565,0),COLUMN()-21)</f>
        <v>#N/A</v>
      </c>
      <c r="AB400" s="43" t="e">
        <f>INDEX(Mets!$B$2:$O$565,MATCH(CONCATENATE($C400,"_EXT"),Mets!$B$2:$B$565,0),COLUMN()-21)</f>
        <v>#N/A</v>
      </c>
      <c r="AC400" s="43" t="e">
        <f>INDEX(Mets!$B$2:$O$565,MATCH(CONCATENATE($C400,"_EXT"),Mets!$B$2:$B$565,0),COLUMN()-21)</f>
        <v>#N/A</v>
      </c>
      <c r="AD400" s="43" t="e">
        <f>INDEX(Mets!$B$2:$O$565,MATCH(CONCATENATE($C400,"_EXT"),Mets!$B$2:$B$565,0),COLUMN()-21)</f>
        <v>#N/A</v>
      </c>
      <c r="AE400" s="43" t="e">
        <f>INDEX(Mets!$B$2:$O$565,MATCH(CONCATENATE($C400,"_EXT"),Mets!$B$2:$B$565,0),COLUMN()-21)</f>
        <v>#N/A</v>
      </c>
      <c r="AF400" s="43" t="e">
        <f>INDEX(Mets!$B$2:$O$565,MATCH(CONCATENATE($C400,"_EXT"),Mets!$B$2:$B$565,0),COLUMN()-21)</f>
        <v>#N/A</v>
      </c>
      <c r="AG400" s="43" t="e">
        <f>INDEX(Mets!$B$2:$O$565,MATCH(CONCATENATE($C400,"_EXT"),Mets!$B$2:$B$565,0),COLUMN()-21)</f>
        <v>#N/A</v>
      </c>
      <c r="AH400" s="43" t="e">
        <f>INDEX(Mets!$B$2:$O$565,MATCH(CONCATENATE($C400,"_EXT"),Mets!$B$2:$B$565,0),COLUMN()-21)</f>
        <v>#N/A</v>
      </c>
      <c r="AI400" s="43" t="e">
        <f>INDEX(Mets!$B$2:$W$565,MATCH(CONCATENATE($C400,"_EXT"),Mets!$B$2:$B$565,0),COLUMN()-13)</f>
        <v>#N/A</v>
      </c>
      <c r="AJ400" s="43"/>
      <c r="AK400" s="43">
        <f t="shared" si="42"/>
        <v>0</v>
      </c>
      <c r="AL400" s="43" t="str">
        <f t="shared" si="43"/>
        <v>'X6' '0';</v>
      </c>
      <c r="AM400" s="43"/>
    </row>
    <row r="401" spans="1:39">
      <c r="A401" s="43" t="str">
        <f>Ts!A16</f>
        <v>X7</v>
      </c>
      <c r="B401" s="43" t="str">
        <f>Ts!B16</f>
        <v>1 CO2_EXT = 1 CO2_cyt</v>
      </c>
      <c r="C401" s="43">
        <f>Ts!C16</f>
        <v>0</v>
      </c>
      <c r="D401" s="43">
        <f>Ts!D16</f>
        <v>0</v>
      </c>
      <c r="E401" s="43" t="str">
        <f>Ts!E16</f>
        <v>Y</v>
      </c>
      <c r="G401" s="43" t="str">
        <f t="shared" si="47"/>
        <v>X7</v>
      </c>
      <c r="H401" s="43" t="str">
        <f t="shared" si="48"/>
        <v>1 CO2_EXT = 1 CO2_cyt</v>
      </c>
      <c r="I401" s="43" t="s">
        <v>781</v>
      </c>
      <c r="J401" s="43" t="s">
        <v>782</v>
      </c>
      <c r="K401" s="43" t="str">
        <f t="shared" si="49"/>
        <v>-Inf</v>
      </c>
      <c r="L401" s="43" t="s">
        <v>783</v>
      </c>
      <c r="M401" s="43">
        <v>0</v>
      </c>
      <c r="N401" s="43">
        <v>1</v>
      </c>
      <c r="O401" s="43">
        <v>1</v>
      </c>
      <c r="P401" s="43">
        <v>1</v>
      </c>
      <c r="Q401" s="43">
        <v>1</v>
      </c>
      <c r="R401" s="43">
        <v>0.01</v>
      </c>
      <c r="U401" s="43"/>
      <c r="V401" s="43"/>
      <c r="W401" s="43"/>
      <c r="X401" s="43"/>
      <c r="Y401" s="43"/>
      <c r="Z401" s="43" t="e">
        <f>INDEX(Mets!$B$2:$O$565,MATCH(CONCATENATE($C401,"_EXT"),Mets!$B$2:$B$565,0),COLUMN()-25)</f>
        <v>#N/A</v>
      </c>
      <c r="AA401" s="43" t="e">
        <f>INDEX(Mets!$B$2:$O$565,MATCH(CONCATENATE($C401,"_EXT"),Mets!$B$2:$B$565,0),COLUMN()-21)</f>
        <v>#N/A</v>
      </c>
      <c r="AB401" s="43" t="e">
        <f>INDEX(Mets!$B$2:$O$565,MATCH(CONCATENATE($C401,"_EXT"),Mets!$B$2:$B$565,0),COLUMN()-21)</f>
        <v>#N/A</v>
      </c>
      <c r="AC401" s="43" t="e">
        <f>INDEX(Mets!$B$2:$O$565,MATCH(CONCATENATE($C401,"_EXT"),Mets!$B$2:$B$565,0),COLUMN()-21)</f>
        <v>#N/A</v>
      </c>
      <c r="AD401" s="43" t="e">
        <f>INDEX(Mets!$B$2:$O$565,MATCH(CONCATENATE($C401,"_EXT"),Mets!$B$2:$B$565,0),COLUMN()-21)</f>
        <v>#N/A</v>
      </c>
      <c r="AE401" s="43" t="e">
        <f>INDEX(Mets!$B$2:$O$565,MATCH(CONCATENATE($C401,"_EXT"),Mets!$B$2:$B$565,0),COLUMN()-21)</f>
        <v>#N/A</v>
      </c>
      <c r="AF401" s="43" t="e">
        <f>INDEX(Mets!$B$2:$O$565,MATCH(CONCATENATE($C401,"_EXT"),Mets!$B$2:$B$565,0),COLUMN()-21)</f>
        <v>#N/A</v>
      </c>
      <c r="AG401" s="43" t="e">
        <f>INDEX(Mets!$B$2:$O$565,MATCH(CONCATENATE($C401,"_EXT"),Mets!$B$2:$B$565,0),COLUMN()-21)</f>
        <v>#N/A</v>
      </c>
      <c r="AH401" s="43" t="e">
        <f>INDEX(Mets!$B$2:$O$565,MATCH(CONCATENATE($C401,"_EXT"),Mets!$B$2:$B$565,0),COLUMN()-21)</f>
        <v>#N/A</v>
      </c>
      <c r="AI401" s="43" t="e">
        <f>INDEX(Mets!$B$2:$W$565,MATCH(CONCATENATE($C401,"_EXT"),Mets!$B$2:$B$565,0),COLUMN()-13)</f>
        <v>#N/A</v>
      </c>
      <c r="AJ401" s="43"/>
      <c r="AK401" s="43">
        <f t="shared" si="42"/>
        <v>0</v>
      </c>
      <c r="AL401" s="43" t="str">
        <f t="shared" si="43"/>
        <v>'X7' '0';</v>
      </c>
      <c r="AM401" s="43"/>
    </row>
    <row r="402" spans="1:39">
      <c r="A402" s="43" t="str">
        <f>Ts!A17</f>
        <v>X8</v>
      </c>
      <c r="B402" s="43" t="str">
        <f>Ts!B17</f>
        <v>1 H+_cyt = 1 H+_EXT</v>
      </c>
      <c r="C402" s="43">
        <f>Ts!C17</f>
        <v>0</v>
      </c>
      <c r="D402" s="43">
        <f>Ts!D17</f>
        <v>0</v>
      </c>
      <c r="E402" s="43" t="str">
        <f>Ts!E17</f>
        <v>Y</v>
      </c>
      <c r="G402" s="43" t="str">
        <f t="shared" si="47"/>
        <v>X8</v>
      </c>
      <c r="H402" s="43" t="str">
        <f t="shared" si="48"/>
        <v>1 H+_cyt = 1 H+_EXT</v>
      </c>
      <c r="I402" s="43" t="s">
        <v>781</v>
      </c>
      <c r="J402" s="43" t="s">
        <v>782</v>
      </c>
      <c r="K402" s="43" t="str">
        <f t="shared" si="49"/>
        <v>-Inf</v>
      </c>
      <c r="L402" s="43" t="s">
        <v>783</v>
      </c>
      <c r="M402" s="43">
        <v>0</v>
      </c>
      <c r="N402" s="43">
        <v>1</v>
      </c>
      <c r="O402" s="43">
        <v>1</v>
      </c>
      <c r="P402" s="43">
        <v>1</v>
      </c>
      <c r="Q402" s="43">
        <v>1</v>
      </c>
      <c r="R402" s="43">
        <v>0.01</v>
      </c>
      <c r="U402" s="43"/>
      <c r="V402" s="43"/>
      <c r="W402" s="43"/>
      <c r="X402" s="43"/>
      <c r="Y402" s="43"/>
      <c r="Z402" s="43" t="e">
        <f>INDEX(Mets!$B$2:$O$565,MATCH(CONCATENATE($C402,"_EXT"),Mets!$B$2:$B$565,0),COLUMN()-25)</f>
        <v>#N/A</v>
      </c>
      <c r="AA402" s="43" t="e">
        <f>INDEX(Mets!$B$2:$O$565,MATCH(CONCATENATE($C402,"_EXT"),Mets!$B$2:$B$565,0),COLUMN()-21)</f>
        <v>#N/A</v>
      </c>
      <c r="AB402" s="43" t="e">
        <f>INDEX(Mets!$B$2:$O$565,MATCH(CONCATENATE($C402,"_EXT"),Mets!$B$2:$B$565,0),COLUMN()-21)</f>
        <v>#N/A</v>
      </c>
      <c r="AC402" s="43" t="e">
        <f>INDEX(Mets!$B$2:$O$565,MATCH(CONCATENATE($C402,"_EXT"),Mets!$B$2:$B$565,0),COLUMN()-21)</f>
        <v>#N/A</v>
      </c>
      <c r="AD402" s="43" t="e">
        <f>INDEX(Mets!$B$2:$O$565,MATCH(CONCATENATE($C402,"_EXT"),Mets!$B$2:$B$565,0),COLUMN()-21)</f>
        <v>#N/A</v>
      </c>
      <c r="AE402" s="43" t="e">
        <f>INDEX(Mets!$B$2:$O$565,MATCH(CONCATENATE($C402,"_EXT"),Mets!$B$2:$B$565,0),COLUMN()-21)</f>
        <v>#N/A</v>
      </c>
      <c r="AF402" s="43" t="e">
        <f>INDEX(Mets!$B$2:$O$565,MATCH(CONCATENATE($C402,"_EXT"),Mets!$B$2:$B$565,0),COLUMN()-21)</f>
        <v>#N/A</v>
      </c>
      <c r="AG402" s="43" t="e">
        <f>INDEX(Mets!$B$2:$O$565,MATCH(CONCATENATE($C402,"_EXT"),Mets!$B$2:$B$565,0),COLUMN()-21)</f>
        <v>#N/A</v>
      </c>
      <c r="AH402" s="43" t="e">
        <f>INDEX(Mets!$B$2:$O$565,MATCH(CONCATENATE($C402,"_EXT"),Mets!$B$2:$B$565,0),COLUMN()-21)</f>
        <v>#N/A</v>
      </c>
      <c r="AI402" s="43" t="e">
        <f>INDEX(Mets!$B$2:$W$565,MATCH(CONCATENATE($C402,"_EXT"),Mets!$B$2:$B$565,0),COLUMN()-13)</f>
        <v>#N/A</v>
      </c>
      <c r="AJ402" s="43"/>
      <c r="AK402" s="43">
        <f t="shared" si="42"/>
        <v>0</v>
      </c>
      <c r="AL402" s="43" t="str">
        <f t="shared" si="43"/>
        <v>'X8' '0';</v>
      </c>
      <c r="AM402" s="43"/>
    </row>
    <row r="403" spans="1:39">
      <c r="A403" s="43" t="str">
        <f>Ts!A18</f>
        <v>X9</v>
      </c>
      <c r="B403" s="43" t="str">
        <f>Ts!B18</f>
        <v>H2O_EXT = H2O_cyt</v>
      </c>
      <c r="C403" s="43">
        <f>Ts!C18</f>
        <v>0</v>
      </c>
      <c r="D403" s="43">
        <f>Ts!D18</f>
        <v>0</v>
      </c>
      <c r="E403" s="43" t="str">
        <f>Ts!E18</f>
        <v>Y</v>
      </c>
      <c r="G403" s="43" t="str">
        <f t="shared" si="47"/>
        <v>X9</v>
      </c>
      <c r="H403" s="43" t="str">
        <f t="shared" si="48"/>
        <v>H2O_EXT = H2O_cyt</v>
      </c>
      <c r="I403" s="43" t="s">
        <v>781</v>
      </c>
      <c r="J403" s="43" t="s">
        <v>782</v>
      </c>
      <c r="K403" s="43" t="str">
        <f t="shared" si="49"/>
        <v>-Inf</v>
      </c>
      <c r="L403" s="43" t="s">
        <v>783</v>
      </c>
      <c r="M403" s="43">
        <v>0</v>
      </c>
      <c r="N403" s="43">
        <v>1</v>
      </c>
      <c r="O403" s="43">
        <v>1</v>
      </c>
      <c r="P403" s="43">
        <v>1</v>
      </c>
      <c r="Q403" s="43">
        <v>1</v>
      </c>
      <c r="R403" s="43">
        <v>0.01</v>
      </c>
      <c r="U403" s="43"/>
      <c r="V403" s="43"/>
      <c r="W403" s="43"/>
      <c r="X403" s="43"/>
      <c r="Y403" s="43"/>
      <c r="Z403" s="43" t="e">
        <f>INDEX(Mets!$B$2:$O$565,MATCH(CONCATENATE($C403,"_EXT"),Mets!$B$2:$B$565,0),COLUMN()-25)</f>
        <v>#N/A</v>
      </c>
      <c r="AA403" s="43" t="e">
        <f>INDEX(Mets!$B$2:$O$565,MATCH(CONCATENATE($C403,"_EXT"),Mets!$B$2:$B$565,0),COLUMN()-21)</f>
        <v>#N/A</v>
      </c>
      <c r="AB403" s="43" t="e">
        <f>INDEX(Mets!$B$2:$O$565,MATCH(CONCATENATE($C403,"_EXT"),Mets!$B$2:$B$565,0),COLUMN()-21)</f>
        <v>#N/A</v>
      </c>
      <c r="AC403" s="43" t="e">
        <f>INDEX(Mets!$B$2:$O$565,MATCH(CONCATENATE($C403,"_EXT"),Mets!$B$2:$B$565,0),COLUMN()-21)</f>
        <v>#N/A</v>
      </c>
      <c r="AD403" s="43" t="e">
        <f>INDEX(Mets!$B$2:$O$565,MATCH(CONCATENATE($C403,"_EXT"),Mets!$B$2:$B$565,0),COLUMN()-21)</f>
        <v>#N/A</v>
      </c>
      <c r="AE403" s="43" t="e">
        <f>INDEX(Mets!$B$2:$O$565,MATCH(CONCATENATE($C403,"_EXT"),Mets!$B$2:$B$565,0),COLUMN()-21)</f>
        <v>#N/A</v>
      </c>
      <c r="AF403" s="43" t="e">
        <f>INDEX(Mets!$B$2:$O$565,MATCH(CONCATENATE($C403,"_EXT"),Mets!$B$2:$B$565,0),COLUMN()-21)</f>
        <v>#N/A</v>
      </c>
      <c r="AG403" s="43" t="e">
        <f>INDEX(Mets!$B$2:$O$565,MATCH(CONCATENATE($C403,"_EXT"),Mets!$B$2:$B$565,0),COLUMN()-21)</f>
        <v>#N/A</v>
      </c>
      <c r="AH403" s="43" t="e">
        <f>INDEX(Mets!$B$2:$O$565,MATCH(CONCATENATE($C403,"_EXT"),Mets!$B$2:$B$565,0),COLUMN()-21)</f>
        <v>#N/A</v>
      </c>
      <c r="AI403" s="43" t="e">
        <f>INDEX(Mets!$B$2:$W$565,MATCH(CONCATENATE($C403,"_EXT"),Mets!$B$2:$B$565,0),COLUMN()-13)</f>
        <v>#N/A</v>
      </c>
      <c r="AJ403" s="43"/>
      <c r="AK403" s="43">
        <f t="shared" si="42"/>
        <v>0</v>
      </c>
      <c r="AL403" s="43" t="str">
        <f t="shared" si="43"/>
        <v>'X9' '0';</v>
      </c>
      <c r="AM403" s="43"/>
    </row>
    <row r="404" spans="1:39">
      <c r="A404" s="43" t="str">
        <f>Ts!A19</f>
        <v>X10</v>
      </c>
      <c r="B404" s="43" t="str">
        <f>Ts!B19</f>
        <v>1-octen-3-ol_cyt = 1-octen-3-ol_EXT</v>
      </c>
      <c r="C404" s="43" t="str">
        <f>Ts!C19</f>
        <v>1-octen-3-ol</v>
      </c>
      <c r="D404" s="43">
        <f>Ts!D19</f>
        <v>0</v>
      </c>
      <c r="E404" s="43" t="str">
        <f>Ts!E19</f>
        <v>N</v>
      </c>
      <c r="G404" s="43" t="str">
        <f t="shared" si="47"/>
        <v>X10</v>
      </c>
      <c r="H404" s="43" t="str">
        <f t="shared" si="48"/>
        <v>1-octen-3-ol_cyt = 1-octen-3-ol_EXT</v>
      </c>
      <c r="I404" s="43" t="s">
        <v>781</v>
      </c>
      <c r="J404" s="43" t="s">
        <v>782</v>
      </c>
      <c r="K404" s="43">
        <f t="shared" si="49"/>
        <v>0</v>
      </c>
      <c r="L404" s="43" t="s">
        <v>783</v>
      </c>
      <c r="M404" s="43">
        <v>0</v>
      </c>
      <c r="N404" s="43">
        <v>1</v>
      </c>
      <c r="O404" s="43">
        <v>1</v>
      </c>
      <c r="P404" s="43">
        <v>1</v>
      </c>
      <c r="Q404" s="43">
        <v>1</v>
      </c>
      <c r="R404" s="43">
        <v>0.01</v>
      </c>
      <c r="U404" s="43"/>
      <c r="V404" s="43"/>
      <c r="W404" s="43"/>
      <c r="X404" s="43"/>
      <c r="Y404" s="43"/>
      <c r="Z404" s="43" t="str">
        <f>INDEX(Mets!$B$2:$O$565,MATCH(CONCATENATE($C404,"_EXT"),Mets!$B$2:$B$565,0),COLUMN()-25)</f>
        <v>1-octen-3-ol_EXT</v>
      </c>
      <c r="AA404" s="43">
        <f>INDEX(Mets!$B$2:$O$565,MATCH(CONCATENATE($C404,"_EXT"),Mets!$B$2:$B$565,0),COLUMN()-21)</f>
        <v>8</v>
      </c>
      <c r="AB404" s="43">
        <f>INDEX(Mets!$B$2:$O$565,MATCH(CONCATENATE($C404,"_EXT"),Mets!$B$2:$B$565,0),COLUMN()-21)</f>
        <v>16</v>
      </c>
      <c r="AC404" s="43">
        <f>INDEX(Mets!$B$2:$O$565,MATCH(CONCATENATE($C404,"_EXT"),Mets!$B$2:$B$565,0),COLUMN()-21)</f>
        <v>0</v>
      </c>
      <c r="AD404" s="43">
        <f>INDEX(Mets!$B$2:$O$565,MATCH(CONCATENATE($C404,"_EXT"),Mets!$B$2:$B$565,0),COLUMN()-21)</f>
        <v>1</v>
      </c>
      <c r="AE404" s="43">
        <f>INDEX(Mets!$B$2:$O$565,MATCH(CONCATENATE($C404,"_EXT"),Mets!$B$2:$B$565,0),COLUMN()-21)</f>
        <v>0</v>
      </c>
      <c r="AF404" s="43">
        <f>INDEX(Mets!$B$2:$O$565,MATCH(CONCATENATE($C404,"_EXT"),Mets!$B$2:$B$565,0),COLUMN()-21)</f>
        <v>0</v>
      </c>
      <c r="AG404" s="43">
        <f>INDEX(Mets!$B$2:$O$565,MATCH(CONCATENATE($C404,"_EXT"),Mets!$B$2:$B$565,0),COLUMN()-21)</f>
        <v>0</v>
      </c>
      <c r="AH404" s="43">
        <f>INDEX(Mets!$B$2:$O$565,MATCH(CONCATENATE($C404,"_EXT"),Mets!$B$2:$B$565,0),COLUMN()-21)</f>
        <v>46</v>
      </c>
      <c r="AI404" s="43">
        <f>INDEX(Mets!$B$2:$W$565,MATCH(CONCATENATE($C404,"_EXT"),Mets!$B$2:$B$565,0),COLUMN()-13)</f>
        <v>5.75</v>
      </c>
      <c r="AJ404" s="43">
        <f t="shared" ref="AJ404:AJ458" si="50">IF(OR(TYPE(FIND("al_EXT",Z404))=1,TYPE(FIND("one_EXT",Z404))=1,EXACT("4-hydroxyphenylacetaldehyde_EXT",Z404),EXACT("indole-3-acetaldehyde_EXT",Z404),EXACT("phenylacetaldehyde_EXT",Z404),EXACT("acetaldehyde_EXT",Z404)),2,IF(OR(TYPE(FIND("ol_EXT",Z404))=1,TYPE(FIND("ene_EXT",Z404))=1),3,IF(TYPE(FIND("ane_EXT",Z404))=1,4,IF(OR(TYPE(FIND("oate_EXT",Z404))=1,TYPE(FIND("-acetate_EXT",Z404))=1,EXACT("acetate_EXT",Z404),EXACT("formate_EXT",Z404),EXACT("4-hydroxyphenylacetate_EXT",Z404),EXACT("phenylacetate_EXT",Z404)),5,1))))</f>
        <v>3</v>
      </c>
      <c r="AK404" s="43">
        <f t="shared" si="42"/>
        <v>8</v>
      </c>
      <c r="AL404" s="43" t="str">
        <f t="shared" si="43"/>
        <v>'X10' '8';</v>
      </c>
      <c r="AM404" s="43"/>
    </row>
    <row r="405" spans="1:39">
      <c r="A405" s="43" t="str">
        <f>Ts!A20</f>
        <v>X11</v>
      </c>
      <c r="B405" s="43" t="str">
        <f>Ts!B20</f>
        <v>2-nonenal_cyt = 2-nonenal_EXT</v>
      </c>
      <c r="C405" s="43" t="str">
        <f>Ts!C20</f>
        <v>2-nonenal</v>
      </c>
      <c r="D405" s="43">
        <f>Ts!D20</f>
        <v>0</v>
      </c>
      <c r="E405" s="43" t="str">
        <f>Ts!E20</f>
        <v>N</v>
      </c>
      <c r="G405" s="43" t="str">
        <f t="shared" si="47"/>
        <v>X11</v>
      </c>
      <c r="H405" s="43" t="str">
        <f t="shared" si="48"/>
        <v>2-nonenal_cyt = 2-nonenal_EXT</v>
      </c>
      <c r="I405" s="43" t="s">
        <v>781</v>
      </c>
      <c r="J405" s="43" t="s">
        <v>782</v>
      </c>
      <c r="K405" s="43">
        <f t="shared" si="49"/>
        <v>0</v>
      </c>
      <c r="L405" s="43" t="s">
        <v>783</v>
      </c>
      <c r="M405" s="43">
        <v>0</v>
      </c>
      <c r="N405" s="43">
        <v>1</v>
      </c>
      <c r="O405" s="43">
        <v>1</v>
      </c>
      <c r="P405" s="43">
        <v>1</v>
      </c>
      <c r="Q405" s="43">
        <v>1</v>
      </c>
      <c r="R405" s="43">
        <v>0.01</v>
      </c>
      <c r="U405" s="43"/>
      <c r="V405" s="43"/>
      <c r="W405" s="43"/>
      <c r="X405" s="43"/>
      <c r="Y405" s="43"/>
      <c r="Z405" s="43" t="str">
        <f>INDEX(Mets!$B$2:$O$565,MATCH(CONCATENATE($C405,"_EXT"),Mets!$B$2:$B$565,0),COLUMN()-25)</f>
        <v>2-nonenal_EXT</v>
      </c>
      <c r="AA405" s="43">
        <f>INDEX(Mets!$B$2:$O$565,MATCH(CONCATENATE($C405,"_EXT"),Mets!$B$2:$B$565,0),COLUMN()-21)</f>
        <v>9</v>
      </c>
      <c r="AB405" s="43">
        <f>INDEX(Mets!$B$2:$O$565,MATCH(CONCATENATE($C405,"_EXT"),Mets!$B$2:$B$565,0),COLUMN()-21)</f>
        <v>16</v>
      </c>
      <c r="AC405" s="43">
        <f>INDEX(Mets!$B$2:$O$565,MATCH(CONCATENATE($C405,"_EXT"),Mets!$B$2:$B$565,0),COLUMN()-21)</f>
        <v>0</v>
      </c>
      <c r="AD405" s="43">
        <f>INDEX(Mets!$B$2:$O$565,MATCH(CONCATENATE($C405,"_EXT"),Mets!$B$2:$B$565,0),COLUMN()-21)</f>
        <v>1</v>
      </c>
      <c r="AE405" s="43">
        <f>INDEX(Mets!$B$2:$O$565,MATCH(CONCATENATE($C405,"_EXT"),Mets!$B$2:$B$565,0),COLUMN()-21)</f>
        <v>0</v>
      </c>
      <c r="AF405" s="43">
        <f>INDEX(Mets!$B$2:$O$565,MATCH(CONCATENATE($C405,"_EXT"),Mets!$B$2:$B$565,0),COLUMN()-21)</f>
        <v>0</v>
      </c>
      <c r="AG405" s="43">
        <f>INDEX(Mets!$B$2:$O$565,MATCH(CONCATENATE($C405,"_EXT"),Mets!$B$2:$B$565,0),COLUMN()-21)</f>
        <v>0</v>
      </c>
      <c r="AH405" s="43">
        <f>INDEX(Mets!$B$2:$O$565,MATCH(CONCATENATE($C405,"_EXT"),Mets!$B$2:$B$565,0),COLUMN()-21)</f>
        <v>50</v>
      </c>
      <c r="AI405" s="43">
        <f>INDEX(Mets!$B$2:$W$565,MATCH(CONCATENATE($C405,"_EXT"),Mets!$B$2:$B$565,0),COLUMN()-13)</f>
        <v>5.5555555555555554</v>
      </c>
      <c r="AJ405" s="43">
        <f t="shared" si="50"/>
        <v>2</v>
      </c>
      <c r="AK405" s="43">
        <f t="shared" si="42"/>
        <v>9</v>
      </c>
      <c r="AL405" s="43" t="str">
        <f t="shared" si="43"/>
        <v>'X11' '9';</v>
      </c>
      <c r="AM405" s="43"/>
    </row>
    <row r="406" spans="1:39">
      <c r="A406" s="43" t="str">
        <f>Ts!A21</f>
        <v>X12</v>
      </c>
      <c r="B406" s="43" t="str">
        <f>Ts!B21</f>
        <v>3-octanol_cyt = 3-octanol_EXT</v>
      </c>
      <c r="C406" s="43" t="str">
        <f>Ts!C21</f>
        <v>3-octanol</v>
      </c>
      <c r="D406" s="43">
        <f>Ts!D21</f>
        <v>0</v>
      </c>
      <c r="E406" s="43" t="str">
        <f>Ts!E21</f>
        <v>N</v>
      </c>
      <c r="G406" s="43" t="str">
        <f t="shared" si="47"/>
        <v>X12</v>
      </c>
      <c r="H406" s="43" t="str">
        <f t="shared" si="48"/>
        <v>3-octanol_cyt = 3-octanol_EXT</v>
      </c>
      <c r="I406" s="43" t="s">
        <v>781</v>
      </c>
      <c r="J406" s="43" t="s">
        <v>782</v>
      </c>
      <c r="K406" s="43">
        <f t="shared" si="49"/>
        <v>0</v>
      </c>
      <c r="L406" s="43" t="s">
        <v>783</v>
      </c>
      <c r="M406" s="43">
        <v>0</v>
      </c>
      <c r="N406" s="43">
        <v>1</v>
      </c>
      <c r="O406" s="43">
        <v>1</v>
      </c>
      <c r="P406" s="43">
        <v>1</v>
      </c>
      <c r="Q406" s="43">
        <v>1</v>
      </c>
      <c r="R406" s="43">
        <v>0.01</v>
      </c>
      <c r="U406" s="43"/>
      <c r="V406" s="43"/>
      <c r="W406" s="43"/>
      <c r="X406" s="43"/>
      <c r="Y406" s="43"/>
      <c r="Z406" s="43" t="str">
        <f>INDEX(Mets!$B$2:$O$565,MATCH(CONCATENATE($C406,"_EXT"),Mets!$B$2:$B$565,0),COLUMN()-25)</f>
        <v>3-octanol_EXT</v>
      </c>
      <c r="AA406" s="43">
        <f>INDEX(Mets!$B$2:$O$565,MATCH(CONCATENATE($C406,"_EXT"),Mets!$B$2:$B$565,0),COLUMN()-21)</f>
        <v>8</v>
      </c>
      <c r="AB406" s="43">
        <f>INDEX(Mets!$B$2:$O$565,MATCH(CONCATENATE($C406,"_EXT"),Mets!$B$2:$B$565,0),COLUMN()-21)</f>
        <v>18</v>
      </c>
      <c r="AC406" s="43">
        <f>INDEX(Mets!$B$2:$O$565,MATCH(CONCATENATE($C406,"_EXT"),Mets!$B$2:$B$565,0),COLUMN()-21)</f>
        <v>0</v>
      </c>
      <c r="AD406" s="43">
        <f>INDEX(Mets!$B$2:$O$565,MATCH(CONCATENATE($C406,"_EXT"),Mets!$B$2:$B$565,0),COLUMN()-21)</f>
        <v>1</v>
      </c>
      <c r="AE406" s="43">
        <f>INDEX(Mets!$B$2:$O$565,MATCH(CONCATENATE($C406,"_EXT"),Mets!$B$2:$B$565,0),COLUMN()-21)</f>
        <v>0</v>
      </c>
      <c r="AF406" s="43">
        <f>INDEX(Mets!$B$2:$O$565,MATCH(CONCATENATE($C406,"_EXT"),Mets!$B$2:$B$565,0),COLUMN()-21)</f>
        <v>0</v>
      </c>
      <c r="AG406" s="43">
        <f>INDEX(Mets!$B$2:$O$565,MATCH(CONCATENATE($C406,"_EXT"),Mets!$B$2:$B$565,0),COLUMN()-21)</f>
        <v>0</v>
      </c>
      <c r="AH406" s="43">
        <f>INDEX(Mets!$B$2:$O$565,MATCH(CONCATENATE($C406,"_EXT"),Mets!$B$2:$B$565,0),COLUMN()-21)</f>
        <v>48</v>
      </c>
      <c r="AI406" s="43">
        <f>INDEX(Mets!$B$2:$W$565,MATCH(CONCATENATE($C406,"_EXT"),Mets!$B$2:$B$565,0),COLUMN()-13)</f>
        <v>6</v>
      </c>
      <c r="AJ406" s="43">
        <f t="shared" si="50"/>
        <v>3</v>
      </c>
      <c r="AK406" s="43">
        <f t="shared" si="42"/>
        <v>8</v>
      </c>
      <c r="AL406" s="43" t="str">
        <f t="shared" si="43"/>
        <v>'X12' '8';</v>
      </c>
      <c r="AM406" s="43"/>
    </row>
    <row r="407" spans="1:39">
      <c r="A407" s="43" t="str">
        <f>Ts!A22</f>
        <v>X13</v>
      </c>
      <c r="B407" s="43" t="str">
        <f>Ts!B22</f>
        <v>3-octanone_cyt = 3-octanone_EXT</v>
      </c>
      <c r="C407" s="43" t="str">
        <f>Ts!C22</f>
        <v>3-octanone</v>
      </c>
      <c r="D407" s="43">
        <f>Ts!D22</f>
        <v>0</v>
      </c>
      <c r="E407" s="43" t="str">
        <f>Ts!E22</f>
        <v>N</v>
      </c>
      <c r="G407" s="43" t="str">
        <f t="shared" si="47"/>
        <v>X13</v>
      </c>
      <c r="H407" s="43" t="str">
        <f t="shared" si="48"/>
        <v>3-octanone_cyt = 3-octanone_EXT</v>
      </c>
      <c r="I407" s="43" t="s">
        <v>781</v>
      </c>
      <c r="J407" s="43" t="s">
        <v>782</v>
      </c>
      <c r="K407" s="43">
        <f t="shared" si="49"/>
        <v>0</v>
      </c>
      <c r="L407" s="43" t="s">
        <v>783</v>
      </c>
      <c r="M407" s="43">
        <v>0</v>
      </c>
      <c r="N407" s="43">
        <v>1</v>
      </c>
      <c r="O407" s="43">
        <v>1</v>
      </c>
      <c r="P407" s="43">
        <v>1</v>
      </c>
      <c r="Q407" s="43">
        <v>1</v>
      </c>
      <c r="R407" s="43">
        <v>0.01</v>
      </c>
      <c r="U407" s="43"/>
      <c r="V407" s="43"/>
      <c r="W407" s="43"/>
      <c r="X407" s="43"/>
      <c r="Y407" s="43"/>
      <c r="Z407" s="43" t="str">
        <f>INDEX(Mets!$B$2:$O$565,MATCH(CONCATENATE($C407,"_EXT"),Mets!$B$2:$B$565,0),COLUMN()-25)</f>
        <v>3-octanone_EXT</v>
      </c>
      <c r="AA407" s="43">
        <f>INDEX(Mets!$B$2:$O$565,MATCH(CONCATENATE($C407,"_EXT"),Mets!$B$2:$B$565,0),COLUMN()-21)</f>
        <v>8</v>
      </c>
      <c r="AB407" s="43">
        <f>INDEX(Mets!$B$2:$O$565,MATCH(CONCATENATE($C407,"_EXT"),Mets!$B$2:$B$565,0),COLUMN()-21)</f>
        <v>16</v>
      </c>
      <c r="AC407" s="43">
        <f>INDEX(Mets!$B$2:$O$565,MATCH(CONCATENATE($C407,"_EXT"),Mets!$B$2:$B$565,0),COLUMN()-21)</f>
        <v>0</v>
      </c>
      <c r="AD407" s="43">
        <f>INDEX(Mets!$B$2:$O$565,MATCH(CONCATENATE($C407,"_EXT"),Mets!$B$2:$B$565,0),COLUMN()-21)</f>
        <v>1</v>
      </c>
      <c r="AE407" s="43">
        <f>INDEX(Mets!$B$2:$O$565,MATCH(CONCATENATE($C407,"_EXT"),Mets!$B$2:$B$565,0),COLUMN()-21)</f>
        <v>0</v>
      </c>
      <c r="AF407" s="43">
        <f>INDEX(Mets!$B$2:$O$565,MATCH(CONCATENATE($C407,"_EXT"),Mets!$B$2:$B$565,0),COLUMN()-21)</f>
        <v>0</v>
      </c>
      <c r="AG407" s="43">
        <f>INDEX(Mets!$B$2:$O$565,MATCH(CONCATENATE($C407,"_EXT"),Mets!$B$2:$B$565,0),COLUMN()-21)</f>
        <v>0</v>
      </c>
      <c r="AH407" s="43">
        <f>INDEX(Mets!$B$2:$O$565,MATCH(CONCATENATE($C407,"_EXT"),Mets!$B$2:$B$565,0),COLUMN()-21)</f>
        <v>46</v>
      </c>
      <c r="AI407" s="43">
        <f>INDEX(Mets!$B$2:$W$565,MATCH(CONCATENATE($C407,"_EXT"),Mets!$B$2:$B$565,0),COLUMN()-13)</f>
        <v>5.75</v>
      </c>
      <c r="AJ407" s="43">
        <f t="shared" si="50"/>
        <v>2</v>
      </c>
      <c r="AK407" s="43">
        <f t="shared" si="42"/>
        <v>8</v>
      </c>
      <c r="AL407" s="43" t="str">
        <f t="shared" si="43"/>
        <v>'X13' '8';</v>
      </c>
      <c r="AM407" s="43"/>
    </row>
    <row r="408" spans="1:39">
      <c r="A408" s="43" t="str">
        <f>Ts!A23</f>
        <v>X14</v>
      </c>
      <c r="B408" s="43" t="str">
        <f>Ts!B23</f>
        <v>3-octene_cyt = 3-octene_EXT</v>
      </c>
      <c r="C408" s="43" t="str">
        <f>Ts!C23</f>
        <v>3-octene</v>
      </c>
      <c r="D408" s="43">
        <f>Ts!D23</f>
        <v>0</v>
      </c>
      <c r="E408" s="43" t="str">
        <f>Ts!E23</f>
        <v>N</v>
      </c>
      <c r="G408" s="43" t="str">
        <f t="shared" si="47"/>
        <v>X14</v>
      </c>
      <c r="H408" s="43" t="str">
        <f t="shared" si="48"/>
        <v>3-octene_cyt = 3-octene_EXT</v>
      </c>
      <c r="I408" s="43" t="s">
        <v>781</v>
      </c>
      <c r="J408" s="43" t="s">
        <v>782</v>
      </c>
      <c r="K408" s="43">
        <f t="shared" si="49"/>
        <v>0</v>
      </c>
      <c r="L408" s="43" t="s">
        <v>783</v>
      </c>
      <c r="M408" s="43">
        <v>0</v>
      </c>
      <c r="N408" s="43">
        <v>1</v>
      </c>
      <c r="O408" s="43">
        <v>1</v>
      </c>
      <c r="P408" s="43">
        <v>1</v>
      </c>
      <c r="Q408" s="43">
        <v>1</v>
      </c>
      <c r="R408" s="43">
        <v>0.01</v>
      </c>
      <c r="U408" s="43"/>
      <c r="V408" s="43"/>
      <c r="W408" s="43"/>
      <c r="X408" s="43"/>
      <c r="Y408" s="43"/>
      <c r="Z408" s="43" t="str">
        <f>INDEX(Mets!$B$2:$O$565,MATCH(CONCATENATE($C408,"_EXT"),Mets!$B$2:$B$565,0),COLUMN()-25)</f>
        <v>3-octene_EXT</v>
      </c>
      <c r="AA408" s="43">
        <f>INDEX(Mets!$B$2:$O$565,MATCH(CONCATENATE($C408,"_EXT"),Mets!$B$2:$B$565,0),COLUMN()-21)</f>
        <v>8</v>
      </c>
      <c r="AB408" s="43">
        <f>INDEX(Mets!$B$2:$O$565,MATCH(CONCATENATE($C408,"_EXT"),Mets!$B$2:$B$565,0),COLUMN()-21)</f>
        <v>16</v>
      </c>
      <c r="AC408" s="43">
        <f>INDEX(Mets!$B$2:$O$565,MATCH(CONCATENATE($C408,"_EXT"),Mets!$B$2:$B$565,0),COLUMN()-21)</f>
        <v>0</v>
      </c>
      <c r="AD408" s="43">
        <f>INDEX(Mets!$B$2:$O$565,MATCH(CONCATENATE($C408,"_EXT"),Mets!$B$2:$B$565,0),COLUMN()-21)</f>
        <v>0</v>
      </c>
      <c r="AE408" s="43">
        <f>INDEX(Mets!$B$2:$O$565,MATCH(CONCATENATE($C408,"_EXT"),Mets!$B$2:$B$565,0),COLUMN()-21)</f>
        <v>0</v>
      </c>
      <c r="AF408" s="43">
        <f>INDEX(Mets!$B$2:$O$565,MATCH(CONCATENATE($C408,"_EXT"),Mets!$B$2:$B$565,0),COLUMN()-21)</f>
        <v>0</v>
      </c>
      <c r="AG408" s="43">
        <f>INDEX(Mets!$B$2:$O$565,MATCH(CONCATENATE($C408,"_EXT"),Mets!$B$2:$B$565,0),COLUMN()-21)</f>
        <v>0</v>
      </c>
      <c r="AH408" s="43">
        <f>INDEX(Mets!$B$2:$O$565,MATCH(CONCATENATE($C408,"_EXT"),Mets!$B$2:$B$565,0),COLUMN()-21)</f>
        <v>48</v>
      </c>
      <c r="AI408" s="43">
        <f>INDEX(Mets!$B$2:$W$565,MATCH(CONCATENATE($C408,"_EXT"),Mets!$B$2:$B$565,0),COLUMN()-13)</f>
        <v>6</v>
      </c>
      <c r="AJ408" s="43">
        <f t="shared" si="50"/>
        <v>3</v>
      </c>
      <c r="AK408" s="43">
        <f t="shared" si="42"/>
        <v>8</v>
      </c>
      <c r="AL408" s="43" t="str">
        <f t="shared" si="43"/>
        <v>'X14' '8';</v>
      </c>
      <c r="AM408" s="43"/>
    </row>
    <row r="409" spans="1:39">
      <c r="A409" s="43" t="str">
        <f>Ts!A24</f>
        <v>X15</v>
      </c>
      <c r="B409" s="43" t="str">
        <f>Ts!B24</f>
        <v>phenylacetaldehyde_cyt = phenylacetaldehyde_EXT</v>
      </c>
      <c r="C409" s="43" t="str">
        <f>Ts!C24</f>
        <v>phenylacetaldehyde</v>
      </c>
      <c r="D409" s="43">
        <f>Ts!D24</f>
        <v>0</v>
      </c>
      <c r="E409" s="43" t="str">
        <f>Ts!E24</f>
        <v>N</v>
      </c>
      <c r="G409" s="43" t="str">
        <f t="shared" si="47"/>
        <v>X15</v>
      </c>
      <c r="H409" s="43" t="str">
        <f t="shared" si="48"/>
        <v>phenylacetaldehyde_cyt = phenylacetaldehyde_EXT</v>
      </c>
      <c r="I409" s="43" t="s">
        <v>781</v>
      </c>
      <c r="J409" s="43" t="s">
        <v>782</v>
      </c>
      <c r="K409" s="43">
        <f t="shared" si="49"/>
        <v>0</v>
      </c>
      <c r="L409" s="43" t="s">
        <v>783</v>
      </c>
      <c r="M409" s="43">
        <v>0</v>
      </c>
      <c r="N409" s="43">
        <v>1</v>
      </c>
      <c r="O409" s="43">
        <v>1</v>
      </c>
      <c r="P409" s="43">
        <v>1</v>
      </c>
      <c r="Q409" s="43">
        <v>1</v>
      </c>
      <c r="R409" s="43">
        <v>0.01</v>
      </c>
      <c r="U409" s="43"/>
      <c r="V409" s="43"/>
      <c r="W409" s="43"/>
      <c r="X409" s="43"/>
      <c r="Y409" s="43"/>
      <c r="Z409" s="43" t="str">
        <f>INDEX(Mets!$B$2:$O$565,MATCH(CONCATENATE($C409,"_EXT"),Mets!$B$2:$B$565,0),COLUMN()-25)</f>
        <v>phenylacetaldehyde_EXT</v>
      </c>
      <c r="AA409" s="43">
        <f>INDEX(Mets!$B$2:$O$565,MATCH(CONCATENATE($C409,"_EXT"),Mets!$B$2:$B$565,0),COLUMN()-21)</f>
        <v>8</v>
      </c>
      <c r="AB409" s="43">
        <f>INDEX(Mets!$B$2:$O$565,MATCH(CONCATENATE($C409,"_EXT"),Mets!$B$2:$B$565,0),COLUMN()-21)</f>
        <v>8</v>
      </c>
      <c r="AC409" s="43">
        <f>INDEX(Mets!$B$2:$O$565,MATCH(CONCATENATE($C409,"_EXT"),Mets!$B$2:$B$565,0),COLUMN()-21)</f>
        <v>0</v>
      </c>
      <c r="AD409" s="43">
        <f>INDEX(Mets!$B$2:$O$565,MATCH(CONCATENATE($C409,"_EXT"),Mets!$B$2:$B$565,0),COLUMN()-21)</f>
        <v>1</v>
      </c>
      <c r="AE409" s="43">
        <f>INDEX(Mets!$B$2:$O$565,MATCH(CONCATENATE($C409,"_EXT"),Mets!$B$2:$B$565,0),COLUMN()-21)</f>
        <v>0</v>
      </c>
      <c r="AF409" s="43">
        <f>INDEX(Mets!$B$2:$O$565,MATCH(CONCATENATE($C409,"_EXT"),Mets!$B$2:$B$565,0),COLUMN()-21)</f>
        <v>0</v>
      </c>
      <c r="AG409" s="43">
        <f>INDEX(Mets!$B$2:$O$565,MATCH(CONCATENATE($C409,"_EXT"),Mets!$B$2:$B$565,0),COLUMN()-21)</f>
        <v>0</v>
      </c>
      <c r="AH409" s="43">
        <f>INDEX(Mets!$B$2:$O$565,MATCH(CONCATENATE($C409,"_EXT"),Mets!$B$2:$B$565,0),COLUMN()-21)</f>
        <v>38</v>
      </c>
      <c r="AI409" s="43">
        <f>INDEX(Mets!$B$2:$W$565,MATCH(CONCATENATE($C409,"_EXT"),Mets!$B$2:$B$565,0),COLUMN()-13)</f>
        <v>4.75</v>
      </c>
      <c r="AJ409" s="43">
        <f t="shared" si="50"/>
        <v>2</v>
      </c>
      <c r="AK409" s="43">
        <f t="shared" si="42"/>
        <v>8</v>
      </c>
      <c r="AL409" s="43" t="str">
        <f t="shared" si="43"/>
        <v>'X15' '8';</v>
      </c>
      <c r="AM409" s="43"/>
    </row>
    <row r="410" spans="1:39">
      <c r="A410" s="43" t="str">
        <f>Ts!A25</f>
        <v>X16</v>
      </c>
      <c r="B410" s="43" t="str">
        <f>Ts!B25</f>
        <v>indole-3-acetaldehyde_cyt = indole-3-acetaldehyde_EXT</v>
      </c>
      <c r="C410" s="43" t="str">
        <f>Ts!C25</f>
        <v>indole-3-acetaldehyde</v>
      </c>
      <c r="D410" s="43">
        <f>Ts!D25</f>
        <v>0</v>
      </c>
      <c r="E410" s="43" t="str">
        <f>Ts!E25</f>
        <v>N</v>
      </c>
      <c r="G410" s="43" t="str">
        <f t="shared" si="47"/>
        <v>X16</v>
      </c>
      <c r="H410" s="43" t="str">
        <f t="shared" si="48"/>
        <v>indole-3-acetaldehyde_cyt = indole-3-acetaldehyde_EXT</v>
      </c>
      <c r="I410" s="43" t="s">
        <v>781</v>
      </c>
      <c r="J410" s="43" t="s">
        <v>782</v>
      </c>
      <c r="K410" s="43">
        <f t="shared" si="49"/>
        <v>0</v>
      </c>
      <c r="L410" s="43" t="s">
        <v>783</v>
      </c>
      <c r="M410" s="43">
        <v>0</v>
      </c>
      <c r="N410" s="43">
        <v>1</v>
      </c>
      <c r="O410" s="43">
        <v>1</v>
      </c>
      <c r="P410" s="43">
        <v>1</v>
      </c>
      <c r="Q410" s="43">
        <v>1</v>
      </c>
      <c r="R410" s="43">
        <v>0.01</v>
      </c>
      <c r="U410" s="43"/>
      <c r="V410" s="43"/>
      <c r="W410" s="43"/>
      <c r="X410" s="43"/>
      <c r="Y410" s="43"/>
      <c r="Z410" s="43" t="str">
        <f>INDEX(Mets!$B$2:$O$565,MATCH(CONCATENATE($C410,"_EXT"),Mets!$B$2:$B$565,0),COLUMN()-25)</f>
        <v>indole-3-acetaldehyde_EXT</v>
      </c>
      <c r="AA410" s="43">
        <f>INDEX(Mets!$B$2:$O$565,MATCH(CONCATENATE($C410,"_EXT"),Mets!$B$2:$B$565,0),COLUMN()-21)</f>
        <v>10</v>
      </c>
      <c r="AB410" s="43">
        <f>INDEX(Mets!$B$2:$O$565,MATCH(CONCATENATE($C410,"_EXT"),Mets!$B$2:$B$565,0),COLUMN()-21)</f>
        <v>9</v>
      </c>
      <c r="AC410" s="43">
        <f>INDEX(Mets!$B$2:$O$565,MATCH(CONCATENATE($C410,"_EXT"),Mets!$B$2:$B$565,0),COLUMN()-21)</f>
        <v>1</v>
      </c>
      <c r="AD410" s="43">
        <f>INDEX(Mets!$B$2:$O$565,MATCH(CONCATENATE($C410,"_EXT"),Mets!$B$2:$B$565,0),COLUMN()-21)</f>
        <v>1</v>
      </c>
      <c r="AE410" s="43">
        <f>INDEX(Mets!$B$2:$O$565,MATCH(CONCATENATE($C410,"_EXT"),Mets!$B$2:$B$565,0),COLUMN()-21)</f>
        <v>0</v>
      </c>
      <c r="AF410" s="43">
        <f>INDEX(Mets!$B$2:$O$565,MATCH(CONCATENATE($C410,"_EXT"),Mets!$B$2:$B$565,0),COLUMN()-21)</f>
        <v>0</v>
      </c>
      <c r="AG410" s="43">
        <f>INDEX(Mets!$B$2:$O$565,MATCH(CONCATENATE($C410,"_EXT"),Mets!$B$2:$B$565,0),COLUMN()-21)</f>
        <v>0</v>
      </c>
      <c r="AH410" s="43">
        <f>INDEX(Mets!$B$2:$O$565,MATCH(CONCATENATE($C410,"_EXT"),Mets!$B$2:$B$565,0),COLUMN()-21)</f>
        <v>44</v>
      </c>
      <c r="AI410" s="43">
        <f>INDEX(Mets!$B$2:$W$565,MATCH(CONCATENATE($C410,"_EXT"),Mets!$B$2:$B$565,0),COLUMN()-13)</f>
        <v>4.4000000000000004</v>
      </c>
      <c r="AJ410" s="43">
        <f t="shared" si="50"/>
        <v>2</v>
      </c>
      <c r="AK410" s="43">
        <f t="shared" si="42"/>
        <v>10</v>
      </c>
      <c r="AL410" s="43" t="str">
        <f t="shared" si="43"/>
        <v>'X16' '10';</v>
      </c>
      <c r="AM410" s="43"/>
    </row>
    <row r="411" spans="1:39">
      <c r="A411" s="43" t="str">
        <f>Ts!A26</f>
        <v>X17</v>
      </c>
      <c r="B411" s="43" t="str">
        <f>Ts!B26</f>
        <v>4-hydroxyphenylacetaldehyde_cyt = 4-hydroxyphenylacetaldehyde_EXT</v>
      </c>
      <c r="C411" s="43" t="str">
        <f>Ts!C26</f>
        <v>4-hydroxyphenylacetaldehyde</v>
      </c>
      <c r="D411" s="43">
        <f>Ts!D26</f>
        <v>0</v>
      </c>
      <c r="E411" s="43" t="str">
        <f>Ts!E26</f>
        <v>N</v>
      </c>
      <c r="G411" s="43" t="str">
        <f t="shared" si="47"/>
        <v>X17</v>
      </c>
      <c r="H411" s="43" t="str">
        <f t="shared" si="48"/>
        <v>4-hydroxyphenylacetaldehyde_cyt = 4-hydroxyphenylacetaldehyde_EXT</v>
      </c>
      <c r="I411" s="43" t="s">
        <v>781</v>
      </c>
      <c r="J411" s="43" t="s">
        <v>782</v>
      </c>
      <c r="K411" s="43">
        <f t="shared" si="49"/>
        <v>0</v>
      </c>
      <c r="L411" s="43" t="s">
        <v>783</v>
      </c>
      <c r="M411" s="43">
        <v>0</v>
      </c>
      <c r="N411" s="43">
        <v>1</v>
      </c>
      <c r="O411" s="43">
        <v>1</v>
      </c>
      <c r="P411" s="43">
        <v>1</v>
      </c>
      <c r="Q411" s="43">
        <v>1</v>
      </c>
      <c r="R411" s="43">
        <v>0.01</v>
      </c>
      <c r="U411" s="43"/>
      <c r="V411" s="43"/>
      <c r="W411" s="43"/>
      <c r="X411" s="43"/>
      <c r="Y411" s="43"/>
      <c r="Z411" s="43" t="str">
        <f>INDEX(Mets!$B$2:$O$565,MATCH(CONCATENATE($C411,"_EXT"),Mets!$B$2:$B$565,0),COLUMN()-25)</f>
        <v>4-hydroxyphenylacetaldehyde_EXT</v>
      </c>
      <c r="AA411" s="43">
        <f>INDEX(Mets!$B$2:$O$565,MATCH(CONCATENATE($C411,"_EXT"),Mets!$B$2:$B$565,0),COLUMN()-21)</f>
        <v>8</v>
      </c>
      <c r="AB411" s="43">
        <f>INDEX(Mets!$B$2:$O$565,MATCH(CONCATENATE($C411,"_EXT"),Mets!$B$2:$B$565,0),COLUMN()-21)</f>
        <v>8</v>
      </c>
      <c r="AC411" s="43">
        <f>INDEX(Mets!$B$2:$O$565,MATCH(CONCATENATE($C411,"_EXT"),Mets!$B$2:$B$565,0),COLUMN()-21)</f>
        <v>0</v>
      </c>
      <c r="AD411" s="43">
        <f>INDEX(Mets!$B$2:$O$565,MATCH(CONCATENATE($C411,"_EXT"),Mets!$B$2:$B$565,0),COLUMN()-21)</f>
        <v>2</v>
      </c>
      <c r="AE411" s="43">
        <f>INDEX(Mets!$B$2:$O$565,MATCH(CONCATENATE($C411,"_EXT"),Mets!$B$2:$B$565,0),COLUMN()-21)</f>
        <v>0</v>
      </c>
      <c r="AF411" s="43">
        <f>INDEX(Mets!$B$2:$O$565,MATCH(CONCATENATE($C411,"_EXT"),Mets!$B$2:$B$565,0),COLUMN()-21)</f>
        <v>0</v>
      </c>
      <c r="AG411" s="43">
        <f>INDEX(Mets!$B$2:$O$565,MATCH(CONCATENATE($C411,"_EXT"),Mets!$B$2:$B$565,0),COLUMN()-21)</f>
        <v>0</v>
      </c>
      <c r="AH411" s="43">
        <f>INDEX(Mets!$B$2:$O$565,MATCH(CONCATENATE($C411,"_EXT"),Mets!$B$2:$B$565,0),COLUMN()-21)</f>
        <v>36</v>
      </c>
      <c r="AI411" s="43">
        <f>INDEX(Mets!$B$2:$W$565,MATCH(CONCATENATE($C411,"_EXT"),Mets!$B$2:$B$565,0),COLUMN()-13)</f>
        <v>4.5</v>
      </c>
      <c r="AJ411" s="43">
        <f t="shared" si="50"/>
        <v>2</v>
      </c>
      <c r="AK411" s="43">
        <f t="shared" si="42"/>
        <v>8</v>
      </c>
      <c r="AL411" s="43" t="str">
        <f t="shared" si="43"/>
        <v>'X17' '8';</v>
      </c>
      <c r="AM411" s="43"/>
    </row>
    <row r="412" spans="1:39">
      <c r="A412" s="43" t="str">
        <f>Ts!A27</f>
        <v>X18</v>
      </c>
      <c r="B412" s="43" t="str">
        <f>Ts!B27</f>
        <v>benzal_cyt = benzal_EXT</v>
      </c>
      <c r="C412" s="43" t="str">
        <f>Ts!C27</f>
        <v>benzal</v>
      </c>
      <c r="D412" s="43">
        <f>Ts!D27</f>
        <v>0</v>
      </c>
      <c r="E412" s="43" t="str">
        <f>Ts!E27</f>
        <v>N</v>
      </c>
      <c r="G412" s="43" t="str">
        <f t="shared" si="47"/>
        <v>X18</v>
      </c>
      <c r="H412" s="43" t="str">
        <f t="shared" si="48"/>
        <v>benzal_cyt = benzal_EXT</v>
      </c>
      <c r="I412" s="43" t="s">
        <v>781</v>
      </c>
      <c r="J412" s="43" t="s">
        <v>782</v>
      </c>
      <c r="K412" s="43">
        <f t="shared" si="49"/>
        <v>0</v>
      </c>
      <c r="L412" s="43" t="s">
        <v>783</v>
      </c>
      <c r="M412" s="43">
        <v>0</v>
      </c>
      <c r="N412" s="43">
        <v>1</v>
      </c>
      <c r="O412" s="43">
        <v>1</v>
      </c>
      <c r="P412" s="43">
        <v>1</v>
      </c>
      <c r="Q412" s="43">
        <v>1</v>
      </c>
      <c r="R412" s="43">
        <v>0.01</v>
      </c>
      <c r="U412" s="43"/>
      <c r="V412" s="43"/>
      <c r="W412" s="43"/>
      <c r="X412" s="43"/>
      <c r="Y412" s="43"/>
      <c r="Z412" s="43" t="str">
        <f>INDEX(Mets!$B$2:$O$565,MATCH(CONCATENATE($C412,"_EXT"),Mets!$B$2:$B$565,0),COLUMN()-25)</f>
        <v>benzal_EXT</v>
      </c>
      <c r="AA412" s="43">
        <f>INDEX(Mets!$B$2:$O$565,MATCH(CONCATENATE($C412,"_EXT"),Mets!$B$2:$B$565,0),COLUMN()-21)</f>
        <v>7</v>
      </c>
      <c r="AB412" s="43">
        <f>INDEX(Mets!$B$2:$O$565,MATCH(CONCATENATE($C412,"_EXT"),Mets!$B$2:$B$565,0),COLUMN()-21)</f>
        <v>6</v>
      </c>
      <c r="AC412" s="43">
        <f>INDEX(Mets!$B$2:$O$565,MATCH(CONCATENATE($C412,"_EXT"),Mets!$B$2:$B$565,0),COLUMN()-21)</f>
        <v>0</v>
      </c>
      <c r="AD412" s="43">
        <f>INDEX(Mets!$B$2:$O$565,MATCH(CONCATENATE($C412,"_EXT"),Mets!$B$2:$B$565,0),COLUMN()-21)</f>
        <v>1</v>
      </c>
      <c r="AE412" s="43">
        <f>INDEX(Mets!$B$2:$O$565,MATCH(CONCATENATE($C412,"_EXT"),Mets!$B$2:$B$565,0),COLUMN()-21)</f>
        <v>0</v>
      </c>
      <c r="AF412" s="43">
        <f>INDEX(Mets!$B$2:$O$565,MATCH(CONCATENATE($C412,"_EXT"),Mets!$B$2:$B$565,0),COLUMN()-21)</f>
        <v>0</v>
      </c>
      <c r="AG412" s="43">
        <f>INDEX(Mets!$B$2:$O$565,MATCH(CONCATENATE($C412,"_EXT"),Mets!$B$2:$B$565,0),COLUMN()-21)</f>
        <v>0</v>
      </c>
      <c r="AH412" s="43">
        <f>INDEX(Mets!$B$2:$O$565,MATCH(CONCATENATE($C412,"_EXT"),Mets!$B$2:$B$565,0),COLUMN()-21)</f>
        <v>32</v>
      </c>
      <c r="AI412" s="43">
        <f>INDEX(Mets!$B$2:$W$565,MATCH(CONCATENATE($C412,"_EXT"),Mets!$B$2:$B$565,0),COLUMN()-13)</f>
        <v>4.5714285714285712</v>
      </c>
      <c r="AJ412" s="43">
        <f t="shared" si="50"/>
        <v>2</v>
      </c>
      <c r="AK412" s="43">
        <f t="shared" si="42"/>
        <v>7</v>
      </c>
      <c r="AL412" s="43" t="str">
        <f t="shared" si="43"/>
        <v>'X18' '7';</v>
      </c>
      <c r="AM412" s="43"/>
    </row>
    <row r="413" spans="1:39">
      <c r="A413" s="43" t="str">
        <f>Ts!A28</f>
        <v>X19</v>
      </c>
      <c r="B413" s="43" t="str">
        <f>Ts!B28</f>
        <v>2-methyl-propanal_cyt = 2-methyl-propanal_EXT</v>
      </c>
      <c r="C413" s="43" t="str">
        <f>Ts!C28</f>
        <v>2-methyl-propanal</v>
      </c>
      <c r="D413" s="43">
        <f>Ts!D28</f>
        <v>0</v>
      </c>
      <c r="E413" s="43" t="str">
        <f>Ts!E28</f>
        <v>N</v>
      </c>
      <c r="G413" s="43" t="str">
        <f t="shared" si="47"/>
        <v>X19</v>
      </c>
      <c r="H413" s="43" t="str">
        <f t="shared" si="48"/>
        <v>2-methyl-propanal_cyt = 2-methyl-propanal_EXT</v>
      </c>
      <c r="I413" s="43" t="s">
        <v>781</v>
      </c>
      <c r="J413" s="43" t="s">
        <v>782</v>
      </c>
      <c r="K413" s="43">
        <f t="shared" si="49"/>
        <v>0</v>
      </c>
      <c r="L413" s="43" t="s">
        <v>783</v>
      </c>
      <c r="M413" s="43">
        <v>0</v>
      </c>
      <c r="N413" s="43">
        <v>1</v>
      </c>
      <c r="O413" s="43">
        <v>1</v>
      </c>
      <c r="P413" s="43">
        <v>1</v>
      </c>
      <c r="Q413" s="43">
        <v>1</v>
      </c>
      <c r="R413" s="43">
        <v>0.01</v>
      </c>
      <c r="U413" s="43"/>
      <c r="V413" s="43"/>
      <c r="W413" s="43"/>
      <c r="X413" s="43"/>
      <c r="Y413" s="43"/>
      <c r="Z413" s="43" t="str">
        <f>INDEX(Mets!$B$2:$O$565,MATCH(CONCATENATE($C413,"_EXT"),Mets!$B$2:$B$565,0),COLUMN()-25)</f>
        <v>2-methyl-propanal_EXT</v>
      </c>
      <c r="AA413" s="43">
        <f>INDEX(Mets!$B$2:$O$565,MATCH(CONCATENATE($C413,"_EXT"),Mets!$B$2:$B$565,0),COLUMN()-21)</f>
        <v>4</v>
      </c>
      <c r="AB413" s="43">
        <f>INDEX(Mets!$B$2:$O$565,MATCH(CONCATENATE($C413,"_EXT"),Mets!$B$2:$B$565,0),COLUMN()-21)</f>
        <v>8</v>
      </c>
      <c r="AC413" s="43">
        <f>INDEX(Mets!$B$2:$O$565,MATCH(CONCATENATE($C413,"_EXT"),Mets!$B$2:$B$565,0),COLUMN()-21)</f>
        <v>0</v>
      </c>
      <c r="AD413" s="43">
        <f>INDEX(Mets!$B$2:$O$565,MATCH(CONCATENATE($C413,"_EXT"),Mets!$B$2:$B$565,0),COLUMN()-21)</f>
        <v>1</v>
      </c>
      <c r="AE413" s="43">
        <f>INDEX(Mets!$B$2:$O$565,MATCH(CONCATENATE($C413,"_EXT"),Mets!$B$2:$B$565,0),COLUMN()-21)</f>
        <v>0</v>
      </c>
      <c r="AF413" s="43">
        <f>INDEX(Mets!$B$2:$O$565,MATCH(CONCATENATE($C413,"_EXT"),Mets!$B$2:$B$565,0),COLUMN()-21)</f>
        <v>0</v>
      </c>
      <c r="AG413" s="43">
        <f>INDEX(Mets!$B$2:$O$565,MATCH(CONCATENATE($C413,"_EXT"),Mets!$B$2:$B$565,0),COLUMN()-21)</f>
        <v>0</v>
      </c>
      <c r="AH413" s="43">
        <f>INDEX(Mets!$B$2:$O$565,MATCH(CONCATENATE($C413,"_EXT"),Mets!$B$2:$B$565,0),COLUMN()-21)</f>
        <v>22</v>
      </c>
      <c r="AI413" s="43">
        <f>INDEX(Mets!$B$2:$W$565,MATCH(CONCATENATE($C413,"_EXT"),Mets!$B$2:$B$565,0),COLUMN()-13)</f>
        <v>5.5</v>
      </c>
      <c r="AJ413" s="43">
        <f t="shared" si="50"/>
        <v>2</v>
      </c>
      <c r="AK413" s="43">
        <f t="shared" si="42"/>
        <v>4</v>
      </c>
      <c r="AL413" s="43" t="str">
        <f t="shared" si="43"/>
        <v>'X19' '4';</v>
      </c>
      <c r="AM413" s="43"/>
    </row>
    <row r="414" spans="1:39">
      <c r="A414" s="43" t="str">
        <f>Ts!A29</f>
        <v>X20</v>
      </c>
      <c r="B414" s="43" t="str">
        <f>Ts!B29</f>
        <v>3-methyl-butanal_cyt = 3-methyl-butanal_EXT</v>
      </c>
      <c r="C414" s="43" t="str">
        <f>Ts!C29</f>
        <v>3-methyl-butanal</v>
      </c>
      <c r="D414" s="43">
        <f>Ts!D29</f>
        <v>0</v>
      </c>
      <c r="E414" s="43" t="str">
        <f>Ts!E29</f>
        <v>N</v>
      </c>
      <c r="G414" s="43" t="str">
        <f t="shared" si="47"/>
        <v>X20</v>
      </c>
      <c r="H414" s="43" t="str">
        <f t="shared" si="48"/>
        <v>3-methyl-butanal_cyt = 3-methyl-butanal_EXT</v>
      </c>
      <c r="I414" s="43" t="s">
        <v>781</v>
      </c>
      <c r="J414" s="43" t="s">
        <v>782</v>
      </c>
      <c r="K414" s="43">
        <f t="shared" si="49"/>
        <v>0</v>
      </c>
      <c r="L414" s="43" t="s">
        <v>783</v>
      </c>
      <c r="M414" s="43">
        <v>0</v>
      </c>
      <c r="N414" s="43">
        <v>1</v>
      </c>
      <c r="O414" s="43">
        <v>1</v>
      </c>
      <c r="P414" s="43">
        <v>1</v>
      </c>
      <c r="Q414" s="43">
        <v>1</v>
      </c>
      <c r="R414" s="43">
        <v>0.01</v>
      </c>
      <c r="U414" s="43"/>
      <c r="V414" s="43"/>
      <c r="W414" s="43"/>
      <c r="X414" s="43"/>
      <c r="Y414" s="43"/>
      <c r="Z414" s="43" t="str">
        <f>INDEX(Mets!$B$2:$O$565,MATCH(CONCATENATE($C414,"_EXT"),Mets!$B$2:$B$565,0),COLUMN()-25)</f>
        <v>3-methyl-butanal_EXT</v>
      </c>
      <c r="AA414" s="43">
        <f>INDEX(Mets!$B$2:$O$565,MATCH(CONCATENATE($C414,"_EXT"),Mets!$B$2:$B$565,0),COLUMN()-21)</f>
        <v>5</v>
      </c>
      <c r="AB414" s="43">
        <f>INDEX(Mets!$B$2:$O$565,MATCH(CONCATENATE($C414,"_EXT"),Mets!$B$2:$B$565,0),COLUMN()-21)</f>
        <v>10</v>
      </c>
      <c r="AC414" s="43">
        <f>INDEX(Mets!$B$2:$O$565,MATCH(CONCATENATE($C414,"_EXT"),Mets!$B$2:$B$565,0),COLUMN()-21)</f>
        <v>0</v>
      </c>
      <c r="AD414" s="43">
        <f>INDEX(Mets!$B$2:$O$565,MATCH(CONCATENATE($C414,"_EXT"),Mets!$B$2:$B$565,0),COLUMN()-21)</f>
        <v>1</v>
      </c>
      <c r="AE414" s="43">
        <f>INDEX(Mets!$B$2:$O$565,MATCH(CONCATENATE($C414,"_EXT"),Mets!$B$2:$B$565,0),COLUMN()-21)</f>
        <v>0</v>
      </c>
      <c r="AF414" s="43">
        <f>INDEX(Mets!$B$2:$O$565,MATCH(CONCATENATE($C414,"_EXT"),Mets!$B$2:$B$565,0),COLUMN()-21)</f>
        <v>0</v>
      </c>
      <c r="AG414" s="43">
        <f>INDEX(Mets!$B$2:$O$565,MATCH(CONCATENATE($C414,"_EXT"),Mets!$B$2:$B$565,0),COLUMN()-21)</f>
        <v>0</v>
      </c>
      <c r="AH414" s="43">
        <f>INDEX(Mets!$B$2:$O$565,MATCH(CONCATENATE($C414,"_EXT"),Mets!$B$2:$B$565,0),COLUMN()-21)</f>
        <v>28</v>
      </c>
      <c r="AI414" s="43">
        <f>INDEX(Mets!$B$2:$W$565,MATCH(CONCATENATE($C414,"_EXT"),Mets!$B$2:$B$565,0),COLUMN()-13)</f>
        <v>5.6</v>
      </c>
      <c r="AJ414" s="43">
        <f t="shared" si="50"/>
        <v>2</v>
      </c>
      <c r="AK414" s="43">
        <f t="shared" si="42"/>
        <v>5</v>
      </c>
      <c r="AL414" s="43" t="str">
        <f t="shared" si="43"/>
        <v>'X20' '5';</v>
      </c>
      <c r="AM414" s="43"/>
    </row>
    <row r="415" spans="1:39">
      <c r="A415" s="43" t="str">
        <f>Ts!A30</f>
        <v>X21</v>
      </c>
      <c r="B415" s="43" t="str">
        <f>Ts!B30</f>
        <v>2-methyl-butanal_cyt = 2-methyl-butanal_EXT</v>
      </c>
      <c r="C415" s="43" t="str">
        <f>Ts!C30</f>
        <v>2-methyl-butanal</v>
      </c>
      <c r="D415" s="43">
        <f>Ts!D30</f>
        <v>0</v>
      </c>
      <c r="E415" s="43" t="str">
        <f>Ts!E30</f>
        <v>N</v>
      </c>
      <c r="G415" s="43" t="str">
        <f t="shared" si="47"/>
        <v>X21</v>
      </c>
      <c r="H415" s="43" t="str">
        <f t="shared" si="48"/>
        <v>2-methyl-butanal_cyt = 2-methyl-butanal_EXT</v>
      </c>
      <c r="I415" s="43" t="s">
        <v>781</v>
      </c>
      <c r="J415" s="43" t="s">
        <v>782</v>
      </c>
      <c r="K415" s="43">
        <f t="shared" si="49"/>
        <v>0</v>
      </c>
      <c r="L415" s="43" t="s">
        <v>783</v>
      </c>
      <c r="M415" s="43">
        <v>0</v>
      </c>
      <c r="N415" s="43">
        <v>1</v>
      </c>
      <c r="O415" s="43">
        <v>1</v>
      </c>
      <c r="P415" s="43">
        <v>1</v>
      </c>
      <c r="Q415" s="43">
        <v>1</v>
      </c>
      <c r="R415" s="43">
        <v>0.01</v>
      </c>
      <c r="U415" s="43"/>
      <c r="V415" s="43"/>
      <c r="W415" s="43"/>
      <c r="X415" s="43"/>
      <c r="Y415" s="43"/>
      <c r="Z415" s="43" t="str">
        <f>INDEX(Mets!$B$2:$O$565,MATCH(CONCATENATE($C415,"_EXT"),Mets!$B$2:$B$565,0),COLUMN()-25)</f>
        <v>2-methyl-butanal_EXT</v>
      </c>
      <c r="AA415" s="43">
        <f>INDEX(Mets!$B$2:$O$565,MATCH(CONCATENATE($C415,"_EXT"),Mets!$B$2:$B$565,0),COLUMN()-21)</f>
        <v>5</v>
      </c>
      <c r="AB415" s="43">
        <f>INDEX(Mets!$B$2:$O$565,MATCH(CONCATENATE($C415,"_EXT"),Mets!$B$2:$B$565,0),COLUMN()-21)</f>
        <v>10</v>
      </c>
      <c r="AC415" s="43">
        <f>INDEX(Mets!$B$2:$O$565,MATCH(CONCATENATE($C415,"_EXT"),Mets!$B$2:$B$565,0),COLUMN()-21)</f>
        <v>0</v>
      </c>
      <c r="AD415" s="43">
        <f>INDEX(Mets!$B$2:$O$565,MATCH(CONCATENATE($C415,"_EXT"),Mets!$B$2:$B$565,0),COLUMN()-21)</f>
        <v>1</v>
      </c>
      <c r="AE415" s="43">
        <f>INDEX(Mets!$B$2:$O$565,MATCH(CONCATENATE($C415,"_EXT"),Mets!$B$2:$B$565,0),COLUMN()-21)</f>
        <v>0</v>
      </c>
      <c r="AF415" s="43">
        <f>INDEX(Mets!$B$2:$O$565,MATCH(CONCATENATE($C415,"_EXT"),Mets!$B$2:$B$565,0),COLUMN()-21)</f>
        <v>0</v>
      </c>
      <c r="AG415" s="43">
        <f>INDEX(Mets!$B$2:$O$565,MATCH(CONCATENATE($C415,"_EXT"),Mets!$B$2:$B$565,0),COLUMN()-21)</f>
        <v>0</v>
      </c>
      <c r="AH415" s="43">
        <f>INDEX(Mets!$B$2:$O$565,MATCH(CONCATENATE($C415,"_EXT"),Mets!$B$2:$B$565,0),COLUMN()-21)</f>
        <v>28</v>
      </c>
      <c r="AI415" s="43">
        <f>INDEX(Mets!$B$2:$W$565,MATCH(CONCATENATE($C415,"_EXT"),Mets!$B$2:$B$565,0),COLUMN()-13)</f>
        <v>5.6</v>
      </c>
      <c r="AJ415" s="43">
        <f t="shared" si="50"/>
        <v>2</v>
      </c>
      <c r="AK415" s="43">
        <f t="shared" si="42"/>
        <v>5</v>
      </c>
      <c r="AL415" s="43" t="str">
        <f t="shared" si="43"/>
        <v>'X21' '5';</v>
      </c>
      <c r="AM415" s="43"/>
    </row>
    <row r="416" spans="1:39">
      <c r="A416" s="43" t="str">
        <f>Ts!A31</f>
        <v>X22</v>
      </c>
      <c r="B416" s="43" t="str">
        <f>Ts!B31</f>
        <v>3-methylthiopropanal_cyt = 3-methylthiopropanal_EXT</v>
      </c>
      <c r="C416" s="43" t="str">
        <f>Ts!C31</f>
        <v>3-methylthiopropanal</v>
      </c>
      <c r="D416" s="43">
        <f>Ts!D31</f>
        <v>0</v>
      </c>
      <c r="E416" s="43" t="str">
        <f>Ts!E31</f>
        <v>N</v>
      </c>
      <c r="G416" s="43" t="str">
        <f t="shared" si="47"/>
        <v>X22</v>
      </c>
      <c r="H416" s="43" t="str">
        <f t="shared" si="48"/>
        <v>3-methylthiopropanal_cyt = 3-methylthiopropanal_EXT</v>
      </c>
      <c r="I416" s="43" t="s">
        <v>781</v>
      </c>
      <c r="J416" s="43" t="s">
        <v>782</v>
      </c>
      <c r="K416" s="43">
        <f t="shared" si="49"/>
        <v>0</v>
      </c>
      <c r="L416" s="43" t="s">
        <v>783</v>
      </c>
      <c r="M416" s="43">
        <v>0</v>
      </c>
      <c r="N416" s="43">
        <v>1</v>
      </c>
      <c r="O416" s="43">
        <v>1</v>
      </c>
      <c r="P416" s="43">
        <v>1</v>
      </c>
      <c r="Q416" s="43">
        <v>1</v>
      </c>
      <c r="R416" s="43">
        <v>0.01</v>
      </c>
      <c r="U416" s="43"/>
      <c r="V416" s="43"/>
      <c r="W416" s="43"/>
      <c r="X416" s="43"/>
      <c r="Y416" s="43"/>
      <c r="Z416" s="43" t="str">
        <f>INDEX(Mets!$B$2:$O$565,MATCH(CONCATENATE($C416,"_EXT"),Mets!$B$2:$B$565,0),COLUMN()-25)</f>
        <v>3-methylthiopropanal_EXT</v>
      </c>
      <c r="AA416" s="43">
        <f>INDEX(Mets!$B$2:$O$565,MATCH(CONCATENATE($C416,"_EXT"),Mets!$B$2:$B$565,0),COLUMN()-21)</f>
        <v>4</v>
      </c>
      <c r="AB416" s="43">
        <f>INDEX(Mets!$B$2:$O$565,MATCH(CONCATENATE($C416,"_EXT"),Mets!$B$2:$B$565,0),COLUMN()-21)</f>
        <v>8</v>
      </c>
      <c r="AC416" s="43">
        <f>INDEX(Mets!$B$2:$O$565,MATCH(CONCATENATE($C416,"_EXT"),Mets!$B$2:$B$565,0),COLUMN()-21)</f>
        <v>0</v>
      </c>
      <c r="AD416" s="43">
        <f>INDEX(Mets!$B$2:$O$565,MATCH(CONCATENATE($C416,"_EXT"),Mets!$B$2:$B$565,0),COLUMN()-21)</f>
        <v>1</v>
      </c>
      <c r="AE416" s="43">
        <f>INDEX(Mets!$B$2:$O$565,MATCH(CONCATENATE($C416,"_EXT"),Mets!$B$2:$B$565,0),COLUMN()-21)</f>
        <v>0</v>
      </c>
      <c r="AF416" s="43">
        <f>INDEX(Mets!$B$2:$O$565,MATCH(CONCATENATE($C416,"_EXT"),Mets!$B$2:$B$565,0),COLUMN()-21)</f>
        <v>1</v>
      </c>
      <c r="AG416" s="43">
        <f>INDEX(Mets!$B$2:$O$565,MATCH(CONCATENATE($C416,"_EXT"),Mets!$B$2:$B$565,0),COLUMN()-21)</f>
        <v>0</v>
      </c>
      <c r="AH416" s="43">
        <f>INDEX(Mets!$B$2:$O$565,MATCH(CONCATENATE($C416,"_EXT"),Mets!$B$2:$B$565,0),COLUMN()-21)</f>
        <v>28</v>
      </c>
      <c r="AI416" s="43">
        <f>INDEX(Mets!$B$2:$W$565,MATCH(CONCATENATE($C416,"_EXT"),Mets!$B$2:$B$565,0),COLUMN()-13)</f>
        <v>7</v>
      </c>
      <c r="AJ416" s="43">
        <f t="shared" si="50"/>
        <v>2</v>
      </c>
      <c r="AK416" s="43">
        <f t="shared" si="42"/>
        <v>4</v>
      </c>
      <c r="AL416" s="43" t="str">
        <f t="shared" si="43"/>
        <v>'X22' '4';</v>
      </c>
      <c r="AM416" s="43"/>
    </row>
    <row r="417" spans="1:39">
      <c r="A417" s="43" t="str">
        <f>Ts!A32</f>
        <v>X23</v>
      </c>
      <c r="B417" s="43" t="str">
        <f>Ts!B32</f>
        <v>acetaldehyde_cyt = acetaldehyde_EXT</v>
      </c>
      <c r="C417" s="43" t="str">
        <f>Ts!C32</f>
        <v>acetaldehyde</v>
      </c>
      <c r="D417" s="43">
        <f>Ts!D32</f>
        <v>0</v>
      </c>
      <c r="E417" s="43" t="str">
        <f>Ts!E32</f>
        <v>N</v>
      </c>
      <c r="G417" s="43" t="str">
        <f t="shared" si="47"/>
        <v>X23</v>
      </c>
      <c r="H417" s="43" t="str">
        <f t="shared" si="48"/>
        <v>acetaldehyde_cyt = acetaldehyde_EXT</v>
      </c>
      <c r="I417" s="43" t="s">
        <v>781</v>
      </c>
      <c r="J417" s="43" t="s">
        <v>782</v>
      </c>
      <c r="K417" s="43">
        <f t="shared" si="49"/>
        <v>0</v>
      </c>
      <c r="L417" s="43" t="s">
        <v>783</v>
      </c>
      <c r="M417" s="43">
        <v>0</v>
      </c>
      <c r="N417" s="43">
        <v>1</v>
      </c>
      <c r="O417" s="43">
        <v>1</v>
      </c>
      <c r="P417" s="43">
        <v>1</v>
      </c>
      <c r="Q417" s="43">
        <v>1</v>
      </c>
      <c r="R417" s="43">
        <v>0.01</v>
      </c>
      <c r="U417" s="43"/>
      <c r="V417" s="43"/>
      <c r="W417" s="43"/>
      <c r="X417" s="43"/>
      <c r="Y417" s="43"/>
      <c r="Z417" s="43" t="str">
        <f>INDEX(Mets!$B$2:$O$565,MATCH(CONCATENATE($C417,"_EXT"),Mets!$B$2:$B$565,0),COLUMN()-25)</f>
        <v>acetaldehyde_EXT</v>
      </c>
      <c r="AA417" s="43">
        <f>INDEX(Mets!$B$2:$O$565,MATCH(CONCATENATE($C417,"_EXT"),Mets!$B$2:$B$565,0),COLUMN()-21)</f>
        <v>2</v>
      </c>
      <c r="AB417" s="43">
        <f>INDEX(Mets!$B$2:$O$565,MATCH(CONCATENATE($C417,"_EXT"),Mets!$B$2:$B$565,0),COLUMN()-21)</f>
        <v>4</v>
      </c>
      <c r="AC417" s="43">
        <f>INDEX(Mets!$B$2:$O$565,MATCH(CONCATENATE($C417,"_EXT"),Mets!$B$2:$B$565,0),COLUMN()-21)</f>
        <v>0</v>
      </c>
      <c r="AD417" s="43">
        <f>INDEX(Mets!$B$2:$O$565,MATCH(CONCATENATE($C417,"_EXT"),Mets!$B$2:$B$565,0),COLUMN()-21)</f>
        <v>1</v>
      </c>
      <c r="AE417" s="43">
        <f>INDEX(Mets!$B$2:$O$565,MATCH(CONCATENATE($C417,"_EXT"),Mets!$B$2:$B$565,0),COLUMN()-21)</f>
        <v>0</v>
      </c>
      <c r="AF417" s="43">
        <f>INDEX(Mets!$B$2:$O$565,MATCH(CONCATENATE($C417,"_EXT"),Mets!$B$2:$B$565,0),COLUMN()-21)</f>
        <v>0</v>
      </c>
      <c r="AG417" s="43">
        <f>INDEX(Mets!$B$2:$O$565,MATCH(CONCATENATE($C417,"_EXT"),Mets!$B$2:$B$565,0),COLUMN()-21)</f>
        <v>0</v>
      </c>
      <c r="AH417" s="43">
        <f>INDEX(Mets!$B$2:$O$565,MATCH(CONCATENATE($C417,"_EXT"),Mets!$B$2:$B$565,0),COLUMN()-21)</f>
        <v>10</v>
      </c>
      <c r="AI417" s="43">
        <f>INDEX(Mets!$B$2:$W$565,MATCH(CONCATENATE($C417,"_EXT"),Mets!$B$2:$B$565,0),COLUMN()-13)</f>
        <v>5</v>
      </c>
      <c r="AJ417" s="43">
        <f t="shared" si="50"/>
        <v>2</v>
      </c>
      <c r="AK417" s="43">
        <f t="shared" si="42"/>
        <v>2</v>
      </c>
      <c r="AL417" s="43" t="str">
        <f t="shared" si="43"/>
        <v>'X23' '2';</v>
      </c>
      <c r="AM417" s="43"/>
    </row>
    <row r="418" spans="1:39">
      <c r="A418" s="43" t="str">
        <f>Ts!A33</f>
        <v>X24</v>
      </c>
      <c r="B418" s="43" t="str">
        <f>Ts!B33</f>
        <v>propanal_cyt = propanal_EXT</v>
      </c>
      <c r="C418" s="43" t="str">
        <f>Ts!C33</f>
        <v>propanal</v>
      </c>
      <c r="D418" s="43">
        <f>Ts!D33</f>
        <v>0</v>
      </c>
      <c r="E418" s="43" t="str">
        <f>Ts!E33</f>
        <v>N</v>
      </c>
      <c r="G418" s="43" t="str">
        <f t="shared" si="47"/>
        <v>X24</v>
      </c>
      <c r="H418" s="43" t="str">
        <f t="shared" si="48"/>
        <v>propanal_cyt = propanal_EXT</v>
      </c>
      <c r="I418" s="43" t="s">
        <v>781</v>
      </c>
      <c r="J418" s="43" t="s">
        <v>782</v>
      </c>
      <c r="K418" s="43">
        <f t="shared" si="49"/>
        <v>0</v>
      </c>
      <c r="L418" s="43" t="s">
        <v>783</v>
      </c>
      <c r="M418" s="43">
        <v>0</v>
      </c>
      <c r="N418" s="43">
        <v>1</v>
      </c>
      <c r="O418" s="43">
        <v>1</v>
      </c>
      <c r="P418" s="43">
        <v>1</v>
      </c>
      <c r="Q418" s="43">
        <v>1</v>
      </c>
      <c r="R418" s="43">
        <v>0.01</v>
      </c>
      <c r="U418" s="43"/>
      <c r="V418" s="43"/>
      <c r="W418" s="43"/>
      <c r="X418" s="43"/>
      <c r="Y418" s="43"/>
      <c r="Z418" s="43" t="str">
        <f>INDEX(Mets!$B$2:$O$565,MATCH(CONCATENATE($C418,"_EXT"),Mets!$B$2:$B$565,0),COLUMN()-25)</f>
        <v>propanal_EXT</v>
      </c>
      <c r="AA418" s="43">
        <f>INDEX(Mets!$B$2:$O$565,MATCH(CONCATENATE($C418,"_EXT"),Mets!$B$2:$B$565,0),COLUMN()-21)</f>
        <v>3</v>
      </c>
      <c r="AB418" s="43">
        <f>INDEX(Mets!$B$2:$O$565,MATCH(CONCATENATE($C418,"_EXT"),Mets!$B$2:$B$565,0),COLUMN()-21)</f>
        <v>6</v>
      </c>
      <c r="AC418" s="43">
        <f>INDEX(Mets!$B$2:$O$565,MATCH(CONCATENATE($C418,"_EXT"),Mets!$B$2:$B$565,0),COLUMN()-21)</f>
        <v>0</v>
      </c>
      <c r="AD418" s="43">
        <f>INDEX(Mets!$B$2:$O$565,MATCH(CONCATENATE($C418,"_EXT"),Mets!$B$2:$B$565,0),COLUMN()-21)</f>
        <v>1</v>
      </c>
      <c r="AE418" s="43">
        <f>INDEX(Mets!$B$2:$O$565,MATCH(CONCATENATE($C418,"_EXT"),Mets!$B$2:$B$565,0),COLUMN()-21)</f>
        <v>0</v>
      </c>
      <c r="AF418" s="43">
        <f>INDEX(Mets!$B$2:$O$565,MATCH(CONCATENATE($C418,"_EXT"),Mets!$B$2:$B$565,0),COLUMN()-21)</f>
        <v>0</v>
      </c>
      <c r="AG418" s="43">
        <f>INDEX(Mets!$B$2:$O$565,MATCH(CONCATENATE($C418,"_EXT"),Mets!$B$2:$B$565,0),COLUMN()-21)</f>
        <v>0</v>
      </c>
      <c r="AH418" s="43">
        <f>INDEX(Mets!$B$2:$O$565,MATCH(CONCATENATE($C418,"_EXT"),Mets!$B$2:$B$565,0),COLUMN()-21)</f>
        <v>16</v>
      </c>
      <c r="AI418" s="43">
        <f>INDEX(Mets!$B$2:$W$565,MATCH(CONCATENATE($C418,"_EXT"),Mets!$B$2:$B$565,0),COLUMN()-13)</f>
        <v>5.333333333333333</v>
      </c>
      <c r="AJ418" s="43">
        <f t="shared" si="50"/>
        <v>2</v>
      </c>
      <c r="AK418" s="43">
        <f t="shared" si="42"/>
        <v>3</v>
      </c>
      <c r="AL418" s="43" t="str">
        <f t="shared" si="43"/>
        <v>'X24' '3';</v>
      </c>
      <c r="AM418" s="43"/>
    </row>
    <row r="419" spans="1:39">
      <c r="A419" s="43" t="str">
        <f>Ts!A34</f>
        <v>X25</v>
      </c>
      <c r="B419" s="43" t="str">
        <f>Ts!B34</f>
        <v>butanal_cyt = butanal_EXT</v>
      </c>
      <c r="C419" s="43" t="str">
        <f>Ts!C34</f>
        <v>butanal</v>
      </c>
      <c r="D419" s="43">
        <f>Ts!D34</f>
        <v>0</v>
      </c>
      <c r="E419" s="43" t="str">
        <f>Ts!E34</f>
        <v>N</v>
      </c>
      <c r="G419" s="43" t="str">
        <f t="shared" si="47"/>
        <v>X25</v>
      </c>
      <c r="H419" s="43" t="str">
        <f t="shared" si="48"/>
        <v>butanal_cyt = butanal_EXT</v>
      </c>
      <c r="I419" s="43" t="s">
        <v>781</v>
      </c>
      <c r="J419" s="43" t="s">
        <v>782</v>
      </c>
      <c r="K419" s="43">
        <f t="shared" si="49"/>
        <v>0</v>
      </c>
      <c r="L419" s="43" t="s">
        <v>783</v>
      </c>
      <c r="M419" s="43">
        <v>0</v>
      </c>
      <c r="N419" s="43">
        <v>1</v>
      </c>
      <c r="O419" s="43">
        <v>1</v>
      </c>
      <c r="P419" s="43">
        <v>1</v>
      </c>
      <c r="Q419" s="43">
        <v>1</v>
      </c>
      <c r="R419" s="43">
        <v>0.01</v>
      </c>
      <c r="U419" s="43"/>
      <c r="V419" s="43"/>
      <c r="W419" s="43"/>
      <c r="X419" s="43"/>
      <c r="Y419" s="43"/>
      <c r="Z419" s="43" t="str">
        <f>INDEX(Mets!$B$2:$O$565,MATCH(CONCATENATE($C419,"_EXT"),Mets!$B$2:$B$565,0),COLUMN()-25)</f>
        <v>butanal_EXT</v>
      </c>
      <c r="AA419" s="43">
        <f>INDEX(Mets!$B$2:$O$565,MATCH(CONCATENATE($C419,"_EXT"),Mets!$B$2:$B$565,0),COLUMN()-21)</f>
        <v>4</v>
      </c>
      <c r="AB419" s="43">
        <f>INDEX(Mets!$B$2:$O$565,MATCH(CONCATENATE($C419,"_EXT"),Mets!$B$2:$B$565,0),COLUMN()-21)</f>
        <v>8</v>
      </c>
      <c r="AC419" s="43">
        <f>INDEX(Mets!$B$2:$O$565,MATCH(CONCATENATE($C419,"_EXT"),Mets!$B$2:$B$565,0),COLUMN()-21)</f>
        <v>0</v>
      </c>
      <c r="AD419" s="43">
        <f>INDEX(Mets!$B$2:$O$565,MATCH(CONCATENATE($C419,"_EXT"),Mets!$B$2:$B$565,0),COLUMN()-21)</f>
        <v>1</v>
      </c>
      <c r="AE419" s="43">
        <f>INDEX(Mets!$B$2:$O$565,MATCH(CONCATENATE($C419,"_EXT"),Mets!$B$2:$B$565,0),COLUMN()-21)</f>
        <v>0</v>
      </c>
      <c r="AF419" s="43">
        <f>INDEX(Mets!$B$2:$O$565,MATCH(CONCATENATE($C419,"_EXT"),Mets!$B$2:$B$565,0),COLUMN()-21)</f>
        <v>0</v>
      </c>
      <c r="AG419" s="43">
        <f>INDEX(Mets!$B$2:$O$565,MATCH(CONCATENATE($C419,"_EXT"),Mets!$B$2:$B$565,0),COLUMN()-21)</f>
        <v>0</v>
      </c>
      <c r="AH419" s="43">
        <f>INDEX(Mets!$B$2:$O$565,MATCH(CONCATENATE($C419,"_EXT"),Mets!$B$2:$B$565,0),COLUMN()-21)</f>
        <v>22</v>
      </c>
      <c r="AI419" s="43">
        <f>INDEX(Mets!$B$2:$W$565,MATCH(CONCATENATE($C419,"_EXT"),Mets!$B$2:$B$565,0),COLUMN()-13)</f>
        <v>5.5</v>
      </c>
      <c r="AJ419" s="43">
        <f t="shared" si="50"/>
        <v>2</v>
      </c>
      <c r="AK419" s="43">
        <f t="shared" si="42"/>
        <v>4</v>
      </c>
      <c r="AL419" s="43" t="str">
        <f t="shared" si="43"/>
        <v>'X25' '4';</v>
      </c>
      <c r="AM419" s="43"/>
    </row>
    <row r="420" spans="1:39">
      <c r="A420" s="43" t="str">
        <f>Ts!A35</f>
        <v>X26</v>
      </c>
      <c r="B420" s="43" t="str">
        <f>Ts!B35</f>
        <v>pentanal_cyt = pentanal_EXT</v>
      </c>
      <c r="C420" s="43" t="str">
        <f>Ts!C35</f>
        <v>pentanal</v>
      </c>
      <c r="D420" s="43">
        <f>Ts!D35</f>
        <v>0</v>
      </c>
      <c r="E420" s="43" t="str">
        <f>Ts!E35</f>
        <v>N</v>
      </c>
      <c r="G420" s="43" t="str">
        <f t="shared" si="47"/>
        <v>X26</v>
      </c>
      <c r="H420" s="43" t="str">
        <f t="shared" ref="H420:H465" si="51">B420</f>
        <v>pentanal_cyt = pentanal_EXT</v>
      </c>
      <c r="I420" s="43" t="s">
        <v>781</v>
      </c>
      <c r="J420" s="43" t="s">
        <v>782</v>
      </c>
      <c r="K420" s="43">
        <f t="shared" ref="K420:K465" si="52">IF(EXACT(E420,"N"),0,"-Inf")</f>
        <v>0</v>
      </c>
      <c r="L420" s="43" t="s">
        <v>783</v>
      </c>
      <c r="M420" s="43">
        <v>0</v>
      </c>
      <c r="N420" s="43">
        <v>1</v>
      </c>
      <c r="O420" s="43">
        <v>1</v>
      </c>
      <c r="P420" s="43">
        <v>1</v>
      </c>
      <c r="Q420" s="43">
        <v>1</v>
      </c>
      <c r="R420" s="43">
        <v>0.01</v>
      </c>
      <c r="U420" s="43"/>
      <c r="V420" s="43"/>
      <c r="W420" s="43"/>
      <c r="X420" s="43"/>
      <c r="Y420" s="43"/>
      <c r="Z420" s="43" t="str">
        <f>INDEX(Mets!$B$2:$O$565,MATCH(CONCATENATE($C420,"_EXT"),Mets!$B$2:$B$565,0),COLUMN()-25)</f>
        <v>pentanal_EXT</v>
      </c>
      <c r="AA420" s="43">
        <f>INDEX(Mets!$B$2:$O$565,MATCH(CONCATENATE($C420,"_EXT"),Mets!$B$2:$B$565,0),COLUMN()-21)</f>
        <v>5</v>
      </c>
      <c r="AB420" s="43">
        <f>INDEX(Mets!$B$2:$O$565,MATCH(CONCATENATE($C420,"_EXT"),Mets!$B$2:$B$565,0),COLUMN()-21)</f>
        <v>10</v>
      </c>
      <c r="AC420" s="43">
        <f>INDEX(Mets!$B$2:$O$565,MATCH(CONCATENATE($C420,"_EXT"),Mets!$B$2:$B$565,0),COLUMN()-21)</f>
        <v>0</v>
      </c>
      <c r="AD420" s="43">
        <f>INDEX(Mets!$B$2:$O$565,MATCH(CONCATENATE($C420,"_EXT"),Mets!$B$2:$B$565,0),COLUMN()-21)</f>
        <v>1</v>
      </c>
      <c r="AE420" s="43">
        <f>INDEX(Mets!$B$2:$O$565,MATCH(CONCATENATE($C420,"_EXT"),Mets!$B$2:$B$565,0),COLUMN()-21)</f>
        <v>0</v>
      </c>
      <c r="AF420" s="43">
        <f>INDEX(Mets!$B$2:$O$565,MATCH(CONCATENATE($C420,"_EXT"),Mets!$B$2:$B$565,0),COLUMN()-21)</f>
        <v>0</v>
      </c>
      <c r="AG420" s="43">
        <f>INDEX(Mets!$B$2:$O$565,MATCH(CONCATENATE($C420,"_EXT"),Mets!$B$2:$B$565,0),COLUMN()-21)</f>
        <v>0</v>
      </c>
      <c r="AH420" s="43">
        <f>INDEX(Mets!$B$2:$O$565,MATCH(CONCATENATE($C420,"_EXT"),Mets!$B$2:$B$565,0),COLUMN()-21)</f>
        <v>28</v>
      </c>
      <c r="AI420" s="43">
        <f>INDEX(Mets!$B$2:$W$565,MATCH(CONCATENATE($C420,"_EXT"),Mets!$B$2:$B$565,0),COLUMN()-13)</f>
        <v>5.6</v>
      </c>
      <c r="AJ420" s="43">
        <f t="shared" si="50"/>
        <v>2</v>
      </c>
      <c r="AK420" s="43">
        <f t="shared" si="42"/>
        <v>5</v>
      </c>
      <c r="AL420" s="43" t="str">
        <f t="shared" si="43"/>
        <v>'X26' '5';</v>
      </c>
      <c r="AM420" s="43"/>
    </row>
    <row r="421" spans="1:39">
      <c r="A421" s="43" t="str">
        <f>Ts!A36</f>
        <v>X27</v>
      </c>
      <c r="B421" s="43" t="str">
        <f>Ts!B36</f>
        <v>hexanal_cyt = hexanal_EXT</v>
      </c>
      <c r="C421" s="43" t="str">
        <f>Ts!C36</f>
        <v>hexanal</v>
      </c>
      <c r="D421" s="43">
        <f>Ts!D36</f>
        <v>0</v>
      </c>
      <c r="E421" s="43" t="str">
        <f>Ts!E36</f>
        <v>N</v>
      </c>
      <c r="G421" s="43" t="str">
        <f t="shared" si="47"/>
        <v>X27</v>
      </c>
      <c r="H421" s="43" t="str">
        <f t="shared" si="51"/>
        <v>hexanal_cyt = hexanal_EXT</v>
      </c>
      <c r="I421" s="43" t="s">
        <v>781</v>
      </c>
      <c r="J421" s="43" t="s">
        <v>782</v>
      </c>
      <c r="K421" s="43">
        <f t="shared" si="52"/>
        <v>0</v>
      </c>
      <c r="L421" s="43" t="s">
        <v>783</v>
      </c>
      <c r="M421" s="43">
        <v>0</v>
      </c>
      <c r="N421" s="43">
        <v>1</v>
      </c>
      <c r="O421" s="43">
        <v>1</v>
      </c>
      <c r="P421" s="43">
        <v>1</v>
      </c>
      <c r="Q421" s="43">
        <v>1</v>
      </c>
      <c r="R421" s="43">
        <v>0.01</v>
      </c>
      <c r="U421" s="43"/>
      <c r="V421" s="43"/>
      <c r="W421" s="43"/>
      <c r="X421" s="43"/>
      <c r="Y421" s="43"/>
      <c r="Z421" s="43" t="str">
        <f>INDEX(Mets!$B$2:$O$565,MATCH(CONCATENATE($C421,"_EXT"),Mets!$B$2:$B$565,0),COLUMN()-25)</f>
        <v>hexanal_EXT</v>
      </c>
      <c r="AA421" s="43">
        <f>INDEX(Mets!$B$2:$O$565,MATCH(CONCATENATE($C421,"_EXT"),Mets!$B$2:$B$565,0),COLUMN()-21)</f>
        <v>6</v>
      </c>
      <c r="AB421" s="43">
        <f>INDEX(Mets!$B$2:$O$565,MATCH(CONCATENATE($C421,"_EXT"),Mets!$B$2:$B$565,0),COLUMN()-21)</f>
        <v>12</v>
      </c>
      <c r="AC421" s="43">
        <f>INDEX(Mets!$B$2:$O$565,MATCH(CONCATENATE($C421,"_EXT"),Mets!$B$2:$B$565,0),COLUMN()-21)</f>
        <v>0</v>
      </c>
      <c r="AD421" s="43">
        <f>INDEX(Mets!$B$2:$O$565,MATCH(CONCATENATE($C421,"_EXT"),Mets!$B$2:$B$565,0),COLUMN()-21)</f>
        <v>1</v>
      </c>
      <c r="AE421" s="43">
        <f>INDEX(Mets!$B$2:$O$565,MATCH(CONCATENATE($C421,"_EXT"),Mets!$B$2:$B$565,0),COLUMN()-21)</f>
        <v>0</v>
      </c>
      <c r="AF421" s="43">
        <f>INDEX(Mets!$B$2:$O$565,MATCH(CONCATENATE($C421,"_EXT"),Mets!$B$2:$B$565,0),COLUMN()-21)</f>
        <v>0</v>
      </c>
      <c r="AG421" s="43">
        <f>INDEX(Mets!$B$2:$O$565,MATCH(CONCATENATE($C421,"_EXT"),Mets!$B$2:$B$565,0),COLUMN()-21)</f>
        <v>0</v>
      </c>
      <c r="AH421" s="43">
        <f>INDEX(Mets!$B$2:$O$565,MATCH(CONCATENATE($C421,"_EXT"),Mets!$B$2:$B$565,0),COLUMN()-21)</f>
        <v>34</v>
      </c>
      <c r="AI421" s="43">
        <f>INDEX(Mets!$B$2:$W$565,MATCH(CONCATENATE($C421,"_EXT"),Mets!$B$2:$B$565,0),COLUMN()-13)</f>
        <v>5.666666666666667</v>
      </c>
      <c r="AJ421" s="43">
        <f t="shared" si="50"/>
        <v>2</v>
      </c>
      <c r="AK421" s="43">
        <f t="shared" si="42"/>
        <v>6</v>
      </c>
      <c r="AL421" s="43" t="str">
        <f t="shared" si="43"/>
        <v>'X27' '6';</v>
      </c>
      <c r="AM421" s="43"/>
    </row>
    <row r="422" spans="1:39">
      <c r="A422" s="43" t="str">
        <f>Ts!A37</f>
        <v>X28</v>
      </c>
      <c r="B422" s="43" t="str">
        <f>Ts!B37</f>
        <v>heptanal_cyt = heptanal_EXT</v>
      </c>
      <c r="C422" s="43" t="str">
        <f>Ts!C37</f>
        <v>heptanal</v>
      </c>
      <c r="D422" s="43">
        <f>Ts!D37</f>
        <v>0</v>
      </c>
      <c r="E422" s="43" t="str">
        <f>Ts!E37</f>
        <v>N</v>
      </c>
      <c r="G422" s="43" t="str">
        <f t="shared" si="47"/>
        <v>X28</v>
      </c>
      <c r="H422" s="43" t="str">
        <f t="shared" si="51"/>
        <v>heptanal_cyt = heptanal_EXT</v>
      </c>
      <c r="I422" s="43" t="s">
        <v>781</v>
      </c>
      <c r="J422" s="43" t="s">
        <v>782</v>
      </c>
      <c r="K422" s="43">
        <f t="shared" si="52"/>
        <v>0</v>
      </c>
      <c r="L422" s="43" t="s">
        <v>783</v>
      </c>
      <c r="M422" s="43">
        <v>0</v>
      </c>
      <c r="N422" s="43">
        <v>1</v>
      </c>
      <c r="O422" s="43">
        <v>1</v>
      </c>
      <c r="P422" s="43">
        <v>1</v>
      </c>
      <c r="Q422" s="43">
        <v>1</v>
      </c>
      <c r="R422" s="43">
        <v>0.01</v>
      </c>
      <c r="Z422" s="43" t="str">
        <f>INDEX(Mets!$B$2:$O$565,MATCH(CONCATENATE($C422,"_EXT"),Mets!$B$2:$B$565,0),COLUMN()-25)</f>
        <v>heptanal_EXT</v>
      </c>
      <c r="AA422" s="43">
        <f>INDEX(Mets!$B$2:$O$565,MATCH(CONCATENATE($C422,"_EXT"),Mets!$B$2:$B$565,0),COLUMN()-21)</f>
        <v>7</v>
      </c>
      <c r="AB422" s="43">
        <f>INDEX(Mets!$B$2:$O$565,MATCH(CONCATENATE($C422,"_EXT"),Mets!$B$2:$B$565,0),COLUMN()-21)</f>
        <v>14</v>
      </c>
      <c r="AC422" s="43">
        <f>INDEX(Mets!$B$2:$O$565,MATCH(CONCATENATE($C422,"_EXT"),Mets!$B$2:$B$565,0),COLUMN()-21)</f>
        <v>0</v>
      </c>
      <c r="AD422" s="43">
        <f>INDEX(Mets!$B$2:$O$565,MATCH(CONCATENATE($C422,"_EXT"),Mets!$B$2:$B$565,0),COLUMN()-21)</f>
        <v>1</v>
      </c>
      <c r="AE422" s="43">
        <f>INDEX(Mets!$B$2:$O$565,MATCH(CONCATENATE($C422,"_EXT"),Mets!$B$2:$B$565,0),COLUMN()-21)</f>
        <v>0</v>
      </c>
      <c r="AF422" s="43">
        <f>INDEX(Mets!$B$2:$O$565,MATCH(CONCATENATE($C422,"_EXT"),Mets!$B$2:$B$565,0),COLUMN()-21)</f>
        <v>0</v>
      </c>
      <c r="AG422" s="43">
        <f>INDEX(Mets!$B$2:$O$565,MATCH(CONCATENATE($C422,"_EXT"),Mets!$B$2:$B$565,0),COLUMN()-21)</f>
        <v>0</v>
      </c>
      <c r="AH422" s="43">
        <f>INDEX(Mets!$B$2:$O$565,MATCH(CONCATENATE($C422,"_EXT"),Mets!$B$2:$B$565,0),COLUMN()-21)</f>
        <v>40</v>
      </c>
      <c r="AI422" s="43">
        <f>INDEX(Mets!$B$2:$W$565,MATCH(CONCATENATE($C422,"_EXT"),Mets!$B$2:$B$565,0),COLUMN()-13)</f>
        <v>5.7142857142857144</v>
      </c>
      <c r="AJ422" s="43">
        <f t="shared" si="50"/>
        <v>2</v>
      </c>
      <c r="AK422" s="43">
        <f t="shared" si="42"/>
        <v>7</v>
      </c>
      <c r="AL422" s="43" t="str">
        <f t="shared" si="43"/>
        <v>'X28' '7';</v>
      </c>
      <c r="AM422" s="43"/>
    </row>
    <row r="423" spans="1:39">
      <c r="A423" s="43" t="str">
        <f>Ts!A38</f>
        <v>X29</v>
      </c>
      <c r="B423" s="43" t="str">
        <f>Ts!B38</f>
        <v>octanal_cyt = octanal_EXT</v>
      </c>
      <c r="C423" s="43" t="str">
        <f>Ts!C38</f>
        <v>octanal</v>
      </c>
      <c r="D423" s="43">
        <f>Ts!D38</f>
        <v>0</v>
      </c>
      <c r="E423" s="43" t="str">
        <f>Ts!E38</f>
        <v>N</v>
      </c>
      <c r="G423" s="43" t="str">
        <f t="shared" si="47"/>
        <v>X29</v>
      </c>
      <c r="H423" s="43" t="str">
        <f t="shared" si="51"/>
        <v>octanal_cyt = octanal_EXT</v>
      </c>
      <c r="I423" s="43" t="s">
        <v>781</v>
      </c>
      <c r="J423" s="43" t="s">
        <v>782</v>
      </c>
      <c r="K423" s="43">
        <f t="shared" si="52"/>
        <v>0</v>
      </c>
      <c r="L423" s="43" t="s">
        <v>783</v>
      </c>
      <c r="M423" s="43">
        <v>0</v>
      </c>
      <c r="N423" s="43">
        <v>1</v>
      </c>
      <c r="O423" s="43">
        <v>1</v>
      </c>
      <c r="P423" s="43">
        <v>1</v>
      </c>
      <c r="Q423" s="43">
        <v>1</v>
      </c>
      <c r="R423" s="43">
        <v>0.01</v>
      </c>
      <c r="Z423" s="43" t="str">
        <f>INDEX(Mets!$B$2:$O$565,MATCH(CONCATENATE($C423,"_EXT"),Mets!$B$2:$B$565,0),COLUMN()-25)</f>
        <v>octanal_EXT</v>
      </c>
      <c r="AA423" s="43">
        <f>INDEX(Mets!$B$2:$O$565,MATCH(CONCATENATE($C423,"_EXT"),Mets!$B$2:$B$565,0),COLUMN()-21)</f>
        <v>8</v>
      </c>
      <c r="AB423" s="43">
        <f>INDEX(Mets!$B$2:$O$565,MATCH(CONCATENATE($C423,"_EXT"),Mets!$B$2:$B$565,0),COLUMN()-21)</f>
        <v>16</v>
      </c>
      <c r="AC423" s="43">
        <f>INDEX(Mets!$B$2:$O$565,MATCH(CONCATENATE($C423,"_EXT"),Mets!$B$2:$B$565,0),COLUMN()-21)</f>
        <v>0</v>
      </c>
      <c r="AD423" s="43">
        <f>INDEX(Mets!$B$2:$O$565,MATCH(CONCATENATE($C423,"_EXT"),Mets!$B$2:$B$565,0),COLUMN()-21)</f>
        <v>1</v>
      </c>
      <c r="AE423" s="43">
        <f>INDEX(Mets!$B$2:$O$565,MATCH(CONCATENATE($C423,"_EXT"),Mets!$B$2:$B$565,0),COLUMN()-21)</f>
        <v>0</v>
      </c>
      <c r="AF423" s="43">
        <f>INDEX(Mets!$B$2:$O$565,MATCH(CONCATENATE($C423,"_EXT"),Mets!$B$2:$B$565,0),COLUMN()-21)</f>
        <v>0</v>
      </c>
      <c r="AG423" s="43">
        <f>INDEX(Mets!$B$2:$O$565,MATCH(CONCATENATE($C423,"_EXT"),Mets!$B$2:$B$565,0),COLUMN()-21)</f>
        <v>0</v>
      </c>
      <c r="AH423" s="43">
        <f>INDEX(Mets!$B$2:$O$565,MATCH(CONCATENATE($C423,"_EXT"),Mets!$B$2:$B$565,0),COLUMN()-21)</f>
        <v>46</v>
      </c>
      <c r="AI423" s="43">
        <f>INDEX(Mets!$B$2:$W$565,MATCH(CONCATENATE($C423,"_EXT"),Mets!$B$2:$B$565,0),COLUMN()-13)</f>
        <v>5.75</v>
      </c>
      <c r="AJ423" s="43">
        <f t="shared" si="50"/>
        <v>2</v>
      </c>
      <c r="AK423" s="43">
        <f t="shared" si="42"/>
        <v>8</v>
      </c>
      <c r="AL423" s="43" t="str">
        <f t="shared" si="43"/>
        <v>'X29' '8';</v>
      </c>
      <c r="AM423" s="43"/>
    </row>
    <row r="424" spans="1:39">
      <c r="A424" s="43" t="str">
        <f>Ts!A39</f>
        <v>X30</v>
      </c>
      <c r="B424" s="43" t="str">
        <f>Ts!B39</f>
        <v>nonanal_cyt = nonanal_EXT</v>
      </c>
      <c r="C424" s="43" t="str">
        <f>Ts!C39</f>
        <v>nonanal</v>
      </c>
      <c r="D424" s="43">
        <f>Ts!D39</f>
        <v>0</v>
      </c>
      <c r="E424" s="43" t="str">
        <f>Ts!E39</f>
        <v>N</v>
      </c>
      <c r="G424" s="43" t="str">
        <f t="shared" si="47"/>
        <v>X30</v>
      </c>
      <c r="H424" s="43" t="str">
        <f t="shared" si="51"/>
        <v>nonanal_cyt = nonanal_EXT</v>
      </c>
      <c r="I424" s="43" t="s">
        <v>781</v>
      </c>
      <c r="J424" s="43" t="s">
        <v>782</v>
      </c>
      <c r="K424" s="43">
        <f t="shared" si="52"/>
        <v>0</v>
      </c>
      <c r="L424" s="43" t="s">
        <v>783</v>
      </c>
      <c r="M424" s="43">
        <v>0</v>
      </c>
      <c r="N424" s="43">
        <v>1</v>
      </c>
      <c r="O424" s="43">
        <v>1</v>
      </c>
      <c r="P424" s="43">
        <v>1</v>
      </c>
      <c r="Q424" s="43">
        <v>1</v>
      </c>
      <c r="R424" s="43">
        <v>0.01</v>
      </c>
      <c r="Z424" s="43" t="str">
        <f>INDEX(Mets!$B$2:$O$565,MATCH(CONCATENATE($C424,"_EXT"),Mets!$B$2:$B$565,0),COLUMN()-25)</f>
        <v>nonanal_EXT</v>
      </c>
      <c r="AA424" s="43">
        <f>INDEX(Mets!$B$2:$O$565,MATCH(CONCATENATE($C424,"_EXT"),Mets!$B$2:$B$565,0),COLUMN()-21)</f>
        <v>9</v>
      </c>
      <c r="AB424" s="43">
        <f>INDEX(Mets!$B$2:$O$565,MATCH(CONCATENATE($C424,"_EXT"),Mets!$B$2:$B$565,0),COLUMN()-21)</f>
        <v>18</v>
      </c>
      <c r="AC424" s="43">
        <f>INDEX(Mets!$B$2:$O$565,MATCH(CONCATENATE($C424,"_EXT"),Mets!$B$2:$B$565,0),COLUMN()-21)</f>
        <v>0</v>
      </c>
      <c r="AD424" s="43">
        <f>INDEX(Mets!$B$2:$O$565,MATCH(CONCATENATE($C424,"_EXT"),Mets!$B$2:$B$565,0),COLUMN()-21)</f>
        <v>1</v>
      </c>
      <c r="AE424" s="43">
        <f>INDEX(Mets!$B$2:$O$565,MATCH(CONCATENATE($C424,"_EXT"),Mets!$B$2:$B$565,0),COLUMN()-21)</f>
        <v>0</v>
      </c>
      <c r="AF424" s="43">
        <f>INDEX(Mets!$B$2:$O$565,MATCH(CONCATENATE($C424,"_EXT"),Mets!$B$2:$B$565,0),COLUMN()-21)</f>
        <v>0</v>
      </c>
      <c r="AG424" s="43">
        <f>INDEX(Mets!$B$2:$O$565,MATCH(CONCATENATE($C424,"_EXT"),Mets!$B$2:$B$565,0),COLUMN()-21)</f>
        <v>0</v>
      </c>
      <c r="AH424" s="43">
        <f>INDEX(Mets!$B$2:$O$565,MATCH(CONCATENATE($C424,"_EXT"),Mets!$B$2:$B$565,0),COLUMN()-21)</f>
        <v>52</v>
      </c>
      <c r="AI424" s="43">
        <f>INDEX(Mets!$B$2:$W$565,MATCH(CONCATENATE($C424,"_EXT"),Mets!$B$2:$B$565,0),COLUMN()-13)</f>
        <v>5.7777777777777777</v>
      </c>
      <c r="AJ424" s="43">
        <f t="shared" si="50"/>
        <v>2</v>
      </c>
      <c r="AK424" s="43">
        <f t="shared" si="42"/>
        <v>9</v>
      </c>
      <c r="AL424" s="43" t="str">
        <f t="shared" si="43"/>
        <v>'X30' '9';</v>
      </c>
      <c r="AM424" s="43"/>
    </row>
    <row r="425" spans="1:39">
      <c r="A425" s="43" t="str">
        <f>Ts!A40</f>
        <v>X31</v>
      </c>
      <c r="B425" s="43" t="str">
        <f>Ts!B40</f>
        <v>decanal_cyt = decanal_EXT</v>
      </c>
      <c r="C425" s="43" t="str">
        <f>Ts!C40</f>
        <v>decanal</v>
      </c>
      <c r="D425" s="43">
        <f>Ts!D40</f>
        <v>0</v>
      </c>
      <c r="E425" s="43" t="str">
        <f>Ts!E40</f>
        <v>N</v>
      </c>
      <c r="G425" s="43" t="str">
        <f t="shared" si="47"/>
        <v>X31</v>
      </c>
      <c r="H425" s="43" t="str">
        <f t="shared" si="51"/>
        <v>decanal_cyt = decanal_EXT</v>
      </c>
      <c r="I425" s="43" t="s">
        <v>781</v>
      </c>
      <c r="J425" s="43" t="s">
        <v>782</v>
      </c>
      <c r="K425" s="43">
        <f t="shared" si="52"/>
        <v>0</v>
      </c>
      <c r="L425" s="43" t="s">
        <v>783</v>
      </c>
      <c r="M425" s="43">
        <v>0</v>
      </c>
      <c r="N425" s="43">
        <v>1</v>
      </c>
      <c r="O425" s="43">
        <v>1</v>
      </c>
      <c r="P425" s="43">
        <v>1</v>
      </c>
      <c r="Q425" s="43">
        <v>1</v>
      </c>
      <c r="R425" s="43">
        <v>0.01</v>
      </c>
      <c r="Z425" s="43" t="str">
        <f>INDEX(Mets!$B$2:$O$565,MATCH(CONCATENATE($C425,"_EXT"),Mets!$B$2:$B$565,0),COLUMN()-25)</f>
        <v>decanal_EXT</v>
      </c>
      <c r="AA425" s="43">
        <f>INDEX(Mets!$B$2:$O$565,MATCH(CONCATENATE($C425,"_EXT"),Mets!$B$2:$B$565,0),COLUMN()-21)</f>
        <v>10</v>
      </c>
      <c r="AB425" s="43">
        <f>INDEX(Mets!$B$2:$O$565,MATCH(CONCATENATE($C425,"_EXT"),Mets!$B$2:$B$565,0),COLUMN()-21)</f>
        <v>20</v>
      </c>
      <c r="AC425" s="43">
        <f>INDEX(Mets!$B$2:$O$565,MATCH(CONCATENATE($C425,"_EXT"),Mets!$B$2:$B$565,0),COLUMN()-21)</f>
        <v>0</v>
      </c>
      <c r="AD425" s="43">
        <f>INDEX(Mets!$B$2:$O$565,MATCH(CONCATENATE($C425,"_EXT"),Mets!$B$2:$B$565,0),COLUMN()-21)</f>
        <v>1</v>
      </c>
      <c r="AE425" s="43">
        <f>INDEX(Mets!$B$2:$O$565,MATCH(CONCATENATE($C425,"_EXT"),Mets!$B$2:$B$565,0),COLUMN()-21)</f>
        <v>0</v>
      </c>
      <c r="AF425" s="43">
        <f>INDEX(Mets!$B$2:$O$565,MATCH(CONCATENATE($C425,"_EXT"),Mets!$B$2:$B$565,0),COLUMN()-21)</f>
        <v>0</v>
      </c>
      <c r="AG425" s="43">
        <f>INDEX(Mets!$B$2:$O$565,MATCH(CONCATENATE($C425,"_EXT"),Mets!$B$2:$B$565,0),COLUMN()-21)</f>
        <v>0</v>
      </c>
      <c r="AH425" s="43">
        <f>INDEX(Mets!$B$2:$O$565,MATCH(CONCATENATE($C425,"_EXT"),Mets!$B$2:$B$565,0),COLUMN()-21)</f>
        <v>58</v>
      </c>
      <c r="AI425" s="43">
        <f>INDEX(Mets!$B$2:$W$565,MATCH(CONCATENATE($C425,"_EXT"),Mets!$B$2:$B$565,0),COLUMN()-13)</f>
        <v>5.8</v>
      </c>
      <c r="AJ425" s="43">
        <f t="shared" si="50"/>
        <v>2</v>
      </c>
      <c r="AK425" s="43">
        <f t="shared" si="42"/>
        <v>10</v>
      </c>
      <c r="AL425" s="43" t="str">
        <f t="shared" si="43"/>
        <v>'X31' '10';</v>
      </c>
      <c r="AM425" s="43"/>
    </row>
    <row r="426" spans="1:39">
      <c r="A426" s="43" t="str">
        <f>Ts!A41</f>
        <v>X32</v>
      </c>
      <c r="B426" s="43" t="str">
        <f>Ts!B41</f>
        <v>undecanal_cyt = undecanal_EXT</v>
      </c>
      <c r="C426" s="43" t="str">
        <f>Ts!C41</f>
        <v>undecanal</v>
      </c>
      <c r="D426" s="43">
        <f>Ts!D41</f>
        <v>0</v>
      </c>
      <c r="E426" s="43" t="str">
        <f>Ts!E41</f>
        <v>N</v>
      </c>
      <c r="G426" s="43" t="str">
        <f t="shared" si="47"/>
        <v>X32</v>
      </c>
      <c r="H426" s="43" t="str">
        <f t="shared" si="51"/>
        <v>undecanal_cyt = undecanal_EXT</v>
      </c>
      <c r="I426" s="43" t="s">
        <v>781</v>
      </c>
      <c r="J426" s="43" t="s">
        <v>782</v>
      </c>
      <c r="K426" s="43">
        <f t="shared" si="52"/>
        <v>0</v>
      </c>
      <c r="L426" s="43" t="s">
        <v>783</v>
      </c>
      <c r="M426" s="43">
        <v>0</v>
      </c>
      <c r="N426" s="43">
        <v>1</v>
      </c>
      <c r="O426" s="43">
        <v>1</v>
      </c>
      <c r="P426" s="43">
        <v>1</v>
      </c>
      <c r="Q426" s="43">
        <v>1</v>
      </c>
      <c r="R426" s="43">
        <v>0.01</v>
      </c>
      <c r="U426" s="43"/>
      <c r="V426" s="43"/>
      <c r="W426" s="43"/>
      <c r="X426" s="43"/>
      <c r="Y426" s="43"/>
      <c r="Z426" s="43" t="str">
        <f>INDEX(Mets!$B$2:$O$565,MATCH(CONCATENATE($C426,"_EXT"),Mets!$B$2:$B$565,0),COLUMN()-25)</f>
        <v>undecanal_EXT</v>
      </c>
      <c r="AA426" s="43">
        <f>INDEX(Mets!$B$2:$O$565,MATCH(CONCATENATE($C426,"_EXT"),Mets!$B$2:$B$565,0),COLUMN()-21)</f>
        <v>11</v>
      </c>
      <c r="AB426" s="43">
        <f>INDEX(Mets!$B$2:$O$565,MATCH(CONCATENATE($C426,"_EXT"),Mets!$B$2:$B$565,0),COLUMN()-21)</f>
        <v>22</v>
      </c>
      <c r="AC426" s="43">
        <f>INDEX(Mets!$B$2:$O$565,MATCH(CONCATENATE($C426,"_EXT"),Mets!$B$2:$B$565,0),COLUMN()-21)</f>
        <v>0</v>
      </c>
      <c r="AD426" s="43">
        <f>INDEX(Mets!$B$2:$O$565,MATCH(CONCATENATE($C426,"_EXT"),Mets!$B$2:$B$565,0),COLUMN()-21)</f>
        <v>1</v>
      </c>
      <c r="AE426" s="43">
        <f>INDEX(Mets!$B$2:$O$565,MATCH(CONCATENATE($C426,"_EXT"),Mets!$B$2:$B$565,0),COLUMN()-21)</f>
        <v>0</v>
      </c>
      <c r="AF426" s="43">
        <f>INDEX(Mets!$B$2:$O$565,MATCH(CONCATENATE($C426,"_EXT"),Mets!$B$2:$B$565,0),COLUMN()-21)</f>
        <v>0</v>
      </c>
      <c r="AG426" s="43">
        <f>INDEX(Mets!$B$2:$O$565,MATCH(CONCATENATE($C426,"_EXT"),Mets!$B$2:$B$565,0),COLUMN()-21)</f>
        <v>0</v>
      </c>
      <c r="AH426" s="43">
        <f>INDEX(Mets!$B$2:$O$565,MATCH(CONCATENATE($C426,"_EXT"),Mets!$B$2:$B$565,0),COLUMN()-21)</f>
        <v>64</v>
      </c>
      <c r="AI426" s="43">
        <f>INDEX(Mets!$B$2:$W$565,MATCH(CONCATENATE($C426,"_EXT"),Mets!$B$2:$B$565,0),COLUMN()-13)</f>
        <v>5.8181818181818183</v>
      </c>
      <c r="AJ426" s="43">
        <f t="shared" si="50"/>
        <v>2</v>
      </c>
      <c r="AK426" s="43">
        <f t="shared" si="42"/>
        <v>11</v>
      </c>
      <c r="AL426" s="43" t="str">
        <f t="shared" si="43"/>
        <v>'X32' '11';</v>
      </c>
      <c r="AM426" s="43"/>
    </row>
    <row r="427" spans="1:39">
      <c r="A427" s="43" t="str">
        <f>Ts!A42</f>
        <v>X33</v>
      </c>
      <c r="B427" s="43" t="str">
        <f>Ts!B42</f>
        <v>dodecanal_cyt = dodecanal_EXT</v>
      </c>
      <c r="C427" s="43" t="str">
        <f>Ts!C42</f>
        <v>dodecanal</v>
      </c>
      <c r="D427" s="43">
        <f>Ts!D42</f>
        <v>0</v>
      </c>
      <c r="E427" s="43" t="str">
        <f>Ts!E42</f>
        <v>N</v>
      </c>
      <c r="G427" s="43" t="str">
        <f t="shared" ref="G427:G458" si="53">A427</f>
        <v>X33</v>
      </c>
      <c r="H427" s="43" t="str">
        <f t="shared" si="51"/>
        <v>dodecanal_cyt = dodecanal_EXT</v>
      </c>
      <c r="I427" s="43" t="s">
        <v>781</v>
      </c>
      <c r="J427" s="43" t="s">
        <v>782</v>
      </c>
      <c r="K427" s="43">
        <f t="shared" si="52"/>
        <v>0</v>
      </c>
      <c r="L427" s="43" t="s">
        <v>783</v>
      </c>
      <c r="M427" s="43">
        <v>0</v>
      </c>
      <c r="N427" s="43">
        <v>1</v>
      </c>
      <c r="O427" s="43">
        <v>1</v>
      </c>
      <c r="P427" s="43">
        <v>1</v>
      </c>
      <c r="Q427" s="43">
        <v>1</v>
      </c>
      <c r="R427" s="43">
        <v>0.01</v>
      </c>
      <c r="U427" s="43"/>
      <c r="V427" s="43"/>
      <c r="W427" s="43"/>
      <c r="X427" s="43"/>
      <c r="Y427" s="43"/>
      <c r="Z427" s="43" t="str">
        <f>INDEX(Mets!$B$2:$O$565,MATCH(CONCATENATE($C427,"_EXT"),Mets!$B$2:$B$565,0),COLUMN()-25)</f>
        <v>dodecanal_EXT</v>
      </c>
      <c r="AA427" s="43">
        <f>INDEX(Mets!$B$2:$O$565,MATCH(CONCATENATE($C427,"_EXT"),Mets!$B$2:$B$565,0),COLUMN()-21)</f>
        <v>12</v>
      </c>
      <c r="AB427" s="43">
        <f>INDEX(Mets!$B$2:$O$565,MATCH(CONCATENATE($C427,"_EXT"),Mets!$B$2:$B$565,0),COLUMN()-21)</f>
        <v>24</v>
      </c>
      <c r="AC427" s="43">
        <f>INDEX(Mets!$B$2:$O$565,MATCH(CONCATENATE($C427,"_EXT"),Mets!$B$2:$B$565,0),COLUMN()-21)</f>
        <v>0</v>
      </c>
      <c r="AD427" s="43">
        <f>INDEX(Mets!$B$2:$O$565,MATCH(CONCATENATE($C427,"_EXT"),Mets!$B$2:$B$565,0),COLUMN()-21)</f>
        <v>1</v>
      </c>
      <c r="AE427" s="43">
        <f>INDEX(Mets!$B$2:$O$565,MATCH(CONCATENATE($C427,"_EXT"),Mets!$B$2:$B$565,0),COLUMN()-21)</f>
        <v>0</v>
      </c>
      <c r="AF427" s="43">
        <f>INDEX(Mets!$B$2:$O$565,MATCH(CONCATENATE($C427,"_EXT"),Mets!$B$2:$B$565,0),COLUMN()-21)</f>
        <v>0</v>
      </c>
      <c r="AG427" s="43">
        <f>INDEX(Mets!$B$2:$O$565,MATCH(CONCATENATE($C427,"_EXT"),Mets!$B$2:$B$565,0),COLUMN()-21)</f>
        <v>0</v>
      </c>
      <c r="AH427" s="43">
        <f>INDEX(Mets!$B$2:$O$565,MATCH(CONCATENATE($C427,"_EXT"),Mets!$B$2:$B$565,0),COLUMN()-21)</f>
        <v>70</v>
      </c>
      <c r="AI427" s="43">
        <f>INDEX(Mets!$B$2:$W$565,MATCH(CONCATENATE($C427,"_EXT"),Mets!$B$2:$B$565,0),COLUMN()-13)</f>
        <v>5.833333333333333</v>
      </c>
      <c r="AJ427" s="43">
        <f t="shared" si="50"/>
        <v>2</v>
      </c>
      <c r="AK427" s="43">
        <f t="shared" si="42"/>
        <v>12</v>
      </c>
      <c r="AL427" s="43" t="str">
        <f t="shared" si="43"/>
        <v>'X33' '12';</v>
      </c>
      <c r="AM427" s="43"/>
    </row>
    <row r="428" spans="1:39">
      <c r="A428" s="43" t="str">
        <f>Ts!A43</f>
        <v>X34</v>
      </c>
      <c r="B428" s="43" t="str">
        <f>Ts!B43</f>
        <v>tridecanal_cyt = tridecanal_EXT</v>
      </c>
      <c r="C428" s="43" t="str">
        <f>Ts!C43</f>
        <v>tridecanal</v>
      </c>
      <c r="D428" s="43">
        <f>Ts!D43</f>
        <v>0</v>
      </c>
      <c r="E428" s="43" t="str">
        <f>Ts!E43</f>
        <v>N</v>
      </c>
      <c r="G428" s="43" t="str">
        <f t="shared" si="53"/>
        <v>X34</v>
      </c>
      <c r="H428" s="43" t="str">
        <f t="shared" si="51"/>
        <v>tridecanal_cyt = tridecanal_EXT</v>
      </c>
      <c r="I428" s="43" t="s">
        <v>781</v>
      </c>
      <c r="J428" s="43" t="s">
        <v>782</v>
      </c>
      <c r="K428" s="43">
        <f t="shared" si="52"/>
        <v>0</v>
      </c>
      <c r="L428" s="43" t="s">
        <v>783</v>
      </c>
      <c r="M428" s="43">
        <v>0</v>
      </c>
      <c r="N428" s="43">
        <v>1</v>
      </c>
      <c r="O428" s="43">
        <v>1</v>
      </c>
      <c r="P428" s="43">
        <v>1</v>
      </c>
      <c r="Q428" s="43">
        <v>1</v>
      </c>
      <c r="R428" s="43">
        <v>0.01</v>
      </c>
      <c r="U428" s="43"/>
      <c r="V428" s="43"/>
      <c r="W428" s="43"/>
      <c r="X428" s="43"/>
      <c r="Y428" s="43"/>
      <c r="Z428" s="43" t="str">
        <f>INDEX(Mets!$B$2:$O$565,MATCH(CONCATENATE($C428,"_EXT"),Mets!$B$2:$B$565,0),COLUMN()-25)</f>
        <v>tridecanal_EXT</v>
      </c>
      <c r="AA428" s="43">
        <f>INDEX(Mets!$B$2:$O$565,MATCH(CONCATENATE($C428,"_EXT"),Mets!$B$2:$B$565,0),COLUMN()-21)</f>
        <v>13</v>
      </c>
      <c r="AB428" s="43">
        <f>INDEX(Mets!$B$2:$O$565,MATCH(CONCATENATE($C428,"_EXT"),Mets!$B$2:$B$565,0),COLUMN()-21)</f>
        <v>26</v>
      </c>
      <c r="AC428" s="43">
        <f>INDEX(Mets!$B$2:$O$565,MATCH(CONCATENATE($C428,"_EXT"),Mets!$B$2:$B$565,0),COLUMN()-21)</f>
        <v>0</v>
      </c>
      <c r="AD428" s="43">
        <f>INDEX(Mets!$B$2:$O$565,MATCH(CONCATENATE($C428,"_EXT"),Mets!$B$2:$B$565,0),COLUMN()-21)</f>
        <v>1</v>
      </c>
      <c r="AE428" s="43">
        <f>INDEX(Mets!$B$2:$O$565,MATCH(CONCATENATE($C428,"_EXT"),Mets!$B$2:$B$565,0),COLUMN()-21)</f>
        <v>0</v>
      </c>
      <c r="AF428" s="43">
        <f>INDEX(Mets!$B$2:$O$565,MATCH(CONCATENATE($C428,"_EXT"),Mets!$B$2:$B$565,0),COLUMN()-21)</f>
        <v>0</v>
      </c>
      <c r="AG428" s="43">
        <f>INDEX(Mets!$B$2:$O$565,MATCH(CONCATENATE($C428,"_EXT"),Mets!$B$2:$B$565,0),COLUMN()-21)</f>
        <v>0</v>
      </c>
      <c r="AH428" s="43">
        <f>INDEX(Mets!$B$2:$O$565,MATCH(CONCATENATE($C428,"_EXT"),Mets!$B$2:$B$565,0),COLUMN()-21)</f>
        <v>76</v>
      </c>
      <c r="AI428" s="43">
        <f>INDEX(Mets!$B$2:$W$565,MATCH(CONCATENATE($C428,"_EXT"),Mets!$B$2:$B$565,0),COLUMN()-13)</f>
        <v>5.8461538461538458</v>
      </c>
      <c r="AJ428" s="43">
        <f t="shared" si="50"/>
        <v>2</v>
      </c>
      <c r="AK428" s="43">
        <f t="shared" si="42"/>
        <v>13</v>
      </c>
      <c r="AL428" s="43" t="str">
        <f t="shared" si="43"/>
        <v>'X34' '13';</v>
      </c>
      <c r="AM428" s="43"/>
    </row>
    <row r="429" spans="1:39">
      <c r="A429" s="43" t="str">
        <f>Ts!A44</f>
        <v>X35</v>
      </c>
      <c r="B429" s="43" t="str">
        <f>Ts!B44</f>
        <v>tetradecanal_cyt = tetradecanal_EXT</v>
      </c>
      <c r="C429" s="43" t="str">
        <f>Ts!C44</f>
        <v>tetradecanal</v>
      </c>
      <c r="D429" s="43">
        <f>Ts!D44</f>
        <v>0</v>
      </c>
      <c r="E429" s="43" t="str">
        <f>Ts!E44</f>
        <v>N</v>
      </c>
      <c r="G429" s="43" t="str">
        <f t="shared" si="53"/>
        <v>X35</v>
      </c>
      <c r="H429" s="43" t="str">
        <f t="shared" si="51"/>
        <v>tetradecanal_cyt = tetradecanal_EXT</v>
      </c>
      <c r="I429" s="43" t="s">
        <v>781</v>
      </c>
      <c r="J429" s="43" t="s">
        <v>782</v>
      </c>
      <c r="K429" s="43">
        <f t="shared" si="52"/>
        <v>0</v>
      </c>
      <c r="L429" s="43" t="s">
        <v>783</v>
      </c>
      <c r="M429" s="43">
        <v>0</v>
      </c>
      <c r="N429" s="43">
        <v>1</v>
      </c>
      <c r="O429" s="43">
        <v>1</v>
      </c>
      <c r="P429" s="43">
        <v>1</v>
      </c>
      <c r="Q429" s="43">
        <v>1</v>
      </c>
      <c r="R429" s="43">
        <v>0.01</v>
      </c>
      <c r="U429" s="43"/>
      <c r="V429" s="43"/>
      <c r="W429" s="43"/>
      <c r="X429" s="43"/>
      <c r="Y429" s="43"/>
      <c r="Z429" s="43" t="str">
        <f>INDEX(Mets!$B$2:$O$565,MATCH(CONCATENATE($C429,"_EXT"),Mets!$B$2:$B$565,0),COLUMN()-25)</f>
        <v>tetradecanal_EXT</v>
      </c>
      <c r="AA429" s="43">
        <f>INDEX(Mets!$B$2:$O$565,MATCH(CONCATENATE($C429,"_EXT"),Mets!$B$2:$B$565,0),COLUMN()-21)</f>
        <v>14</v>
      </c>
      <c r="AB429" s="43">
        <f>INDEX(Mets!$B$2:$O$565,MATCH(CONCATENATE($C429,"_EXT"),Mets!$B$2:$B$565,0),COLUMN()-21)</f>
        <v>28</v>
      </c>
      <c r="AC429" s="43">
        <f>INDEX(Mets!$B$2:$O$565,MATCH(CONCATENATE($C429,"_EXT"),Mets!$B$2:$B$565,0),COLUMN()-21)</f>
        <v>0</v>
      </c>
      <c r="AD429" s="43">
        <f>INDEX(Mets!$B$2:$O$565,MATCH(CONCATENATE($C429,"_EXT"),Mets!$B$2:$B$565,0),COLUMN()-21)</f>
        <v>1</v>
      </c>
      <c r="AE429" s="43">
        <f>INDEX(Mets!$B$2:$O$565,MATCH(CONCATENATE($C429,"_EXT"),Mets!$B$2:$B$565,0),COLUMN()-21)</f>
        <v>0</v>
      </c>
      <c r="AF429" s="43">
        <f>INDEX(Mets!$B$2:$O$565,MATCH(CONCATENATE($C429,"_EXT"),Mets!$B$2:$B$565,0),COLUMN()-21)</f>
        <v>0</v>
      </c>
      <c r="AG429" s="43">
        <f>INDEX(Mets!$B$2:$O$565,MATCH(CONCATENATE($C429,"_EXT"),Mets!$B$2:$B$565,0),COLUMN()-21)</f>
        <v>0</v>
      </c>
      <c r="AH429" s="43">
        <f>INDEX(Mets!$B$2:$O$565,MATCH(CONCATENATE($C429,"_EXT"),Mets!$B$2:$B$565,0),COLUMN()-21)</f>
        <v>82</v>
      </c>
      <c r="AI429" s="43">
        <f>INDEX(Mets!$B$2:$W$565,MATCH(CONCATENATE($C429,"_EXT"),Mets!$B$2:$B$565,0),COLUMN()-13)</f>
        <v>5.8571428571428568</v>
      </c>
      <c r="AJ429" s="43">
        <f t="shared" si="50"/>
        <v>2</v>
      </c>
      <c r="AK429" s="43">
        <f t="shared" si="42"/>
        <v>14</v>
      </c>
      <c r="AL429" s="43" t="str">
        <f t="shared" si="43"/>
        <v>'X35' '14';</v>
      </c>
      <c r="AM429" s="43"/>
    </row>
    <row r="430" spans="1:39">
      <c r="A430" s="43" t="str">
        <f>Ts!A45</f>
        <v>X36</v>
      </c>
      <c r="B430" s="43" t="str">
        <f>Ts!B45</f>
        <v>pentadecanal_cyt = pentadecanal_EXT</v>
      </c>
      <c r="C430" s="43" t="str">
        <f>Ts!C45</f>
        <v>pentadecanal</v>
      </c>
      <c r="D430" s="43">
        <f>Ts!D45</f>
        <v>0</v>
      </c>
      <c r="E430" s="43" t="str">
        <f>Ts!E45</f>
        <v>N</v>
      </c>
      <c r="G430" s="43" t="str">
        <f t="shared" si="53"/>
        <v>X36</v>
      </c>
      <c r="H430" s="43" t="str">
        <f t="shared" si="51"/>
        <v>pentadecanal_cyt = pentadecanal_EXT</v>
      </c>
      <c r="I430" s="43" t="s">
        <v>781</v>
      </c>
      <c r="J430" s="43" t="s">
        <v>782</v>
      </c>
      <c r="K430" s="43">
        <f t="shared" si="52"/>
        <v>0</v>
      </c>
      <c r="L430" s="43" t="s">
        <v>783</v>
      </c>
      <c r="M430" s="43">
        <v>0</v>
      </c>
      <c r="N430" s="43">
        <v>1</v>
      </c>
      <c r="O430" s="43">
        <v>1</v>
      </c>
      <c r="P430" s="43">
        <v>1</v>
      </c>
      <c r="Q430" s="43">
        <v>1</v>
      </c>
      <c r="R430" s="43">
        <v>0.01</v>
      </c>
      <c r="U430" s="43"/>
      <c r="V430" s="43"/>
      <c r="W430" s="43"/>
      <c r="X430" s="43"/>
      <c r="Y430" s="43"/>
      <c r="Z430" s="43" t="str">
        <f>INDEX(Mets!$B$2:$O$565,MATCH(CONCATENATE($C430,"_EXT"),Mets!$B$2:$B$565,0),COLUMN()-25)</f>
        <v>pentadecanal_EXT</v>
      </c>
      <c r="AA430" s="43">
        <f>INDEX(Mets!$B$2:$O$565,MATCH(CONCATENATE($C430,"_EXT"),Mets!$B$2:$B$565,0),COLUMN()-21)</f>
        <v>15</v>
      </c>
      <c r="AB430" s="43">
        <f>INDEX(Mets!$B$2:$O$565,MATCH(CONCATENATE($C430,"_EXT"),Mets!$B$2:$B$565,0),COLUMN()-21)</f>
        <v>30</v>
      </c>
      <c r="AC430" s="43">
        <f>INDEX(Mets!$B$2:$O$565,MATCH(CONCATENATE($C430,"_EXT"),Mets!$B$2:$B$565,0),COLUMN()-21)</f>
        <v>0</v>
      </c>
      <c r="AD430" s="43">
        <f>INDEX(Mets!$B$2:$O$565,MATCH(CONCATENATE($C430,"_EXT"),Mets!$B$2:$B$565,0),COLUMN()-21)</f>
        <v>1</v>
      </c>
      <c r="AE430" s="43">
        <f>INDEX(Mets!$B$2:$O$565,MATCH(CONCATENATE($C430,"_EXT"),Mets!$B$2:$B$565,0),COLUMN()-21)</f>
        <v>0</v>
      </c>
      <c r="AF430" s="43">
        <f>INDEX(Mets!$B$2:$O$565,MATCH(CONCATENATE($C430,"_EXT"),Mets!$B$2:$B$565,0),COLUMN()-21)</f>
        <v>0</v>
      </c>
      <c r="AG430" s="43">
        <f>INDEX(Mets!$B$2:$O$565,MATCH(CONCATENATE($C430,"_EXT"),Mets!$B$2:$B$565,0),COLUMN()-21)</f>
        <v>0</v>
      </c>
      <c r="AH430" s="43">
        <f>INDEX(Mets!$B$2:$O$565,MATCH(CONCATENATE($C430,"_EXT"),Mets!$B$2:$B$565,0),COLUMN()-21)</f>
        <v>88</v>
      </c>
      <c r="AI430" s="43">
        <f>INDEX(Mets!$B$2:$W$565,MATCH(CONCATENATE($C430,"_EXT"),Mets!$B$2:$B$565,0),COLUMN()-13)</f>
        <v>5.8666666666666663</v>
      </c>
      <c r="AJ430" s="43">
        <f t="shared" si="50"/>
        <v>2</v>
      </c>
      <c r="AK430" s="43">
        <f t="shared" si="42"/>
        <v>15</v>
      </c>
      <c r="AL430" s="43" t="str">
        <f t="shared" si="43"/>
        <v>'X36' '15';</v>
      </c>
      <c r="AM430" s="43"/>
    </row>
    <row r="431" spans="1:39">
      <c r="A431" s="43" t="str">
        <f>Ts!A46</f>
        <v>X37</v>
      </c>
      <c r="B431" s="43" t="str">
        <f>Ts!B46</f>
        <v>hexadecanal_cyt = hexadecanal_EXT</v>
      </c>
      <c r="C431" s="43" t="str">
        <f>Ts!C46</f>
        <v>hexadecanal</v>
      </c>
      <c r="D431" s="43">
        <f>Ts!D46</f>
        <v>0</v>
      </c>
      <c r="E431" s="43" t="str">
        <f>Ts!E46</f>
        <v>N</v>
      </c>
      <c r="G431" s="43" t="str">
        <f t="shared" si="53"/>
        <v>X37</v>
      </c>
      <c r="H431" s="43" t="str">
        <f t="shared" si="51"/>
        <v>hexadecanal_cyt = hexadecanal_EXT</v>
      </c>
      <c r="I431" s="43" t="s">
        <v>781</v>
      </c>
      <c r="J431" s="43" t="s">
        <v>782</v>
      </c>
      <c r="K431" s="43">
        <f t="shared" si="52"/>
        <v>0</v>
      </c>
      <c r="L431" s="43" t="s">
        <v>783</v>
      </c>
      <c r="M431" s="43">
        <v>0</v>
      </c>
      <c r="N431" s="43">
        <v>1</v>
      </c>
      <c r="O431" s="43">
        <v>1</v>
      </c>
      <c r="P431" s="43">
        <v>1</v>
      </c>
      <c r="Q431" s="43">
        <v>1</v>
      </c>
      <c r="R431" s="43">
        <v>0.01</v>
      </c>
      <c r="U431" s="43"/>
      <c r="V431" s="43"/>
      <c r="W431" s="43"/>
      <c r="X431" s="43"/>
      <c r="Y431" s="43"/>
      <c r="Z431" s="43" t="str">
        <f>INDEX(Mets!$B$2:$O$565,MATCH(CONCATENATE($C431,"_EXT"),Mets!$B$2:$B$565,0),COLUMN()-25)</f>
        <v>hexadecanal_EXT</v>
      </c>
      <c r="AA431" s="43">
        <f>INDEX(Mets!$B$2:$O$565,MATCH(CONCATENATE($C431,"_EXT"),Mets!$B$2:$B$565,0),COLUMN()-21)</f>
        <v>16</v>
      </c>
      <c r="AB431" s="43">
        <f>INDEX(Mets!$B$2:$O$565,MATCH(CONCATENATE($C431,"_EXT"),Mets!$B$2:$B$565,0),COLUMN()-21)</f>
        <v>32</v>
      </c>
      <c r="AC431" s="43">
        <f>INDEX(Mets!$B$2:$O$565,MATCH(CONCATENATE($C431,"_EXT"),Mets!$B$2:$B$565,0),COLUMN()-21)</f>
        <v>0</v>
      </c>
      <c r="AD431" s="43">
        <f>INDEX(Mets!$B$2:$O$565,MATCH(CONCATENATE($C431,"_EXT"),Mets!$B$2:$B$565,0),COLUMN()-21)</f>
        <v>1</v>
      </c>
      <c r="AE431" s="43">
        <f>INDEX(Mets!$B$2:$O$565,MATCH(CONCATENATE($C431,"_EXT"),Mets!$B$2:$B$565,0),COLUMN()-21)</f>
        <v>0</v>
      </c>
      <c r="AF431" s="43">
        <f>INDEX(Mets!$B$2:$O$565,MATCH(CONCATENATE($C431,"_EXT"),Mets!$B$2:$B$565,0),COLUMN()-21)</f>
        <v>0</v>
      </c>
      <c r="AG431" s="43">
        <f>INDEX(Mets!$B$2:$O$565,MATCH(CONCATENATE($C431,"_EXT"),Mets!$B$2:$B$565,0),COLUMN()-21)</f>
        <v>0</v>
      </c>
      <c r="AH431" s="43">
        <f>INDEX(Mets!$B$2:$O$565,MATCH(CONCATENATE($C431,"_EXT"),Mets!$B$2:$B$565,0),COLUMN()-21)</f>
        <v>94</v>
      </c>
      <c r="AI431" s="43">
        <f>INDEX(Mets!$B$2:$W$565,MATCH(CONCATENATE($C431,"_EXT"),Mets!$B$2:$B$565,0),COLUMN()-13)</f>
        <v>5.875</v>
      </c>
      <c r="AJ431" s="43">
        <f t="shared" si="50"/>
        <v>2</v>
      </c>
      <c r="AK431" s="43">
        <f t="shared" si="42"/>
        <v>16</v>
      </c>
      <c r="AL431" s="43" t="str">
        <f t="shared" si="43"/>
        <v>'X37' '16';</v>
      </c>
      <c r="AM431" s="43"/>
    </row>
    <row r="432" spans="1:39">
      <c r="A432" s="43" t="str">
        <f>Ts!A47</f>
        <v>X38</v>
      </c>
      <c r="B432" s="43" t="str">
        <f>Ts!B47</f>
        <v>heptadecanal_cyt = heptadecanal_EXT</v>
      </c>
      <c r="C432" s="43" t="str">
        <f>Ts!C47</f>
        <v>heptadecanal</v>
      </c>
      <c r="D432" s="43">
        <f>Ts!D47</f>
        <v>0</v>
      </c>
      <c r="E432" s="43" t="str">
        <f>Ts!E47</f>
        <v>N</v>
      </c>
      <c r="G432" s="43" t="str">
        <f t="shared" si="53"/>
        <v>X38</v>
      </c>
      <c r="H432" s="43" t="str">
        <f t="shared" si="51"/>
        <v>heptadecanal_cyt = heptadecanal_EXT</v>
      </c>
      <c r="I432" s="43" t="s">
        <v>781</v>
      </c>
      <c r="J432" s="43" t="s">
        <v>782</v>
      </c>
      <c r="K432" s="43">
        <f t="shared" si="52"/>
        <v>0</v>
      </c>
      <c r="L432" s="43" t="s">
        <v>783</v>
      </c>
      <c r="M432" s="43">
        <v>0</v>
      </c>
      <c r="N432" s="43">
        <v>1</v>
      </c>
      <c r="O432" s="43">
        <v>1</v>
      </c>
      <c r="P432" s="43">
        <v>1</v>
      </c>
      <c r="Q432" s="43">
        <v>1</v>
      </c>
      <c r="R432" s="43">
        <v>0.01</v>
      </c>
      <c r="U432" s="43"/>
      <c r="V432" s="43"/>
      <c r="W432" s="43"/>
      <c r="X432" s="43"/>
      <c r="Y432" s="43"/>
      <c r="Z432" s="43" t="str">
        <f>INDEX(Mets!$B$2:$O$565,MATCH(CONCATENATE($C432,"_EXT"),Mets!$B$2:$B$565,0),COLUMN()-25)</f>
        <v>heptadecanal_EXT</v>
      </c>
      <c r="AA432" s="43">
        <f>INDEX(Mets!$B$2:$O$565,MATCH(CONCATENATE($C432,"_EXT"),Mets!$B$2:$B$565,0),COLUMN()-21)</f>
        <v>17</v>
      </c>
      <c r="AB432" s="43">
        <f>INDEX(Mets!$B$2:$O$565,MATCH(CONCATENATE($C432,"_EXT"),Mets!$B$2:$B$565,0),COLUMN()-21)</f>
        <v>34</v>
      </c>
      <c r="AC432" s="43">
        <f>INDEX(Mets!$B$2:$O$565,MATCH(CONCATENATE($C432,"_EXT"),Mets!$B$2:$B$565,0),COLUMN()-21)</f>
        <v>0</v>
      </c>
      <c r="AD432" s="43">
        <f>INDEX(Mets!$B$2:$O$565,MATCH(CONCATENATE($C432,"_EXT"),Mets!$B$2:$B$565,0),COLUMN()-21)</f>
        <v>1</v>
      </c>
      <c r="AE432" s="43">
        <f>INDEX(Mets!$B$2:$O$565,MATCH(CONCATENATE($C432,"_EXT"),Mets!$B$2:$B$565,0),COLUMN()-21)</f>
        <v>0</v>
      </c>
      <c r="AF432" s="43">
        <f>INDEX(Mets!$B$2:$O$565,MATCH(CONCATENATE($C432,"_EXT"),Mets!$B$2:$B$565,0),COLUMN()-21)</f>
        <v>0</v>
      </c>
      <c r="AG432" s="43">
        <f>INDEX(Mets!$B$2:$O$565,MATCH(CONCATENATE($C432,"_EXT"),Mets!$B$2:$B$565,0),COLUMN()-21)</f>
        <v>0</v>
      </c>
      <c r="AH432" s="43">
        <f>INDEX(Mets!$B$2:$O$565,MATCH(CONCATENATE($C432,"_EXT"),Mets!$B$2:$B$565,0),COLUMN()-21)</f>
        <v>100</v>
      </c>
      <c r="AI432" s="43">
        <f>INDEX(Mets!$B$2:$W$565,MATCH(CONCATENATE($C432,"_EXT"),Mets!$B$2:$B$565,0),COLUMN()-13)</f>
        <v>5.882352941176471</v>
      </c>
      <c r="AJ432" s="43">
        <f t="shared" si="50"/>
        <v>2</v>
      </c>
      <c r="AK432" s="43">
        <f t="shared" si="42"/>
        <v>17</v>
      </c>
      <c r="AL432" s="43" t="str">
        <f t="shared" si="43"/>
        <v>'X38' '17';</v>
      </c>
      <c r="AM432" s="43"/>
    </row>
    <row r="433" spans="1:39">
      <c r="A433" s="43" t="str">
        <f>Ts!A48</f>
        <v>X39</v>
      </c>
      <c r="B433" s="43" t="str">
        <f>Ts!B48</f>
        <v>octadecanal_cyt = octadecanal_EXT</v>
      </c>
      <c r="C433" s="43" t="str">
        <f>Ts!C48</f>
        <v>octadecanal</v>
      </c>
      <c r="D433" s="43">
        <f>Ts!D48</f>
        <v>0</v>
      </c>
      <c r="E433" s="43" t="str">
        <f>Ts!E48</f>
        <v>N</v>
      </c>
      <c r="G433" s="43" t="str">
        <f t="shared" si="53"/>
        <v>X39</v>
      </c>
      <c r="H433" s="43" t="str">
        <f t="shared" si="51"/>
        <v>octadecanal_cyt = octadecanal_EXT</v>
      </c>
      <c r="I433" s="43" t="s">
        <v>781</v>
      </c>
      <c r="J433" s="43" t="s">
        <v>782</v>
      </c>
      <c r="K433" s="43">
        <f t="shared" si="52"/>
        <v>0</v>
      </c>
      <c r="L433" s="43" t="s">
        <v>783</v>
      </c>
      <c r="M433" s="43">
        <v>0</v>
      </c>
      <c r="N433" s="43">
        <v>1</v>
      </c>
      <c r="O433" s="43">
        <v>1</v>
      </c>
      <c r="P433" s="43">
        <v>1</v>
      </c>
      <c r="Q433" s="43">
        <v>1</v>
      </c>
      <c r="R433" s="43">
        <v>0.01</v>
      </c>
      <c r="U433" s="43"/>
      <c r="V433" s="43"/>
      <c r="W433" s="43"/>
      <c r="X433" s="43"/>
      <c r="Y433" s="43"/>
      <c r="Z433" s="43" t="str">
        <f>INDEX(Mets!$B$2:$O$565,MATCH(CONCATENATE($C433,"_EXT"),Mets!$B$2:$B$565,0),COLUMN()-25)</f>
        <v>octadecanal_EXT</v>
      </c>
      <c r="AA433" s="43">
        <f>INDEX(Mets!$B$2:$O$565,MATCH(CONCATENATE($C433,"_EXT"),Mets!$B$2:$B$565,0),COLUMN()-21)</f>
        <v>18</v>
      </c>
      <c r="AB433" s="43">
        <f>INDEX(Mets!$B$2:$O$565,MATCH(CONCATENATE($C433,"_EXT"),Mets!$B$2:$B$565,0),COLUMN()-21)</f>
        <v>36</v>
      </c>
      <c r="AC433" s="43">
        <f>INDEX(Mets!$B$2:$O$565,MATCH(CONCATENATE($C433,"_EXT"),Mets!$B$2:$B$565,0),COLUMN()-21)</f>
        <v>0</v>
      </c>
      <c r="AD433" s="43">
        <f>INDEX(Mets!$B$2:$O$565,MATCH(CONCATENATE($C433,"_EXT"),Mets!$B$2:$B$565,0),COLUMN()-21)</f>
        <v>1</v>
      </c>
      <c r="AE433" s="43">
        <f>INDEX(Mets!$B$2:$O$565,MATCH(CONCATENATE($C433,"_EXT"),Mets!$B$2:$B$565,0),COLUMN()-21)</f>
        <v>0</v>
      </c>
      <c r="AF433" s="43">
        <f>INDEX(Mets!$B$2:$O$565,MATCH(CONCATENATE($C433,"_EXT"),Mets!$B$2:$B$565,0),COLUMN()-21)</f>
        <v>0</v>
      </c>
      <c r="AG433" s="43">
        <f>INDEX(Mets!$B$2:$O$565,MATCH(CONCATENATE($C433,"_EXT"),Mets!$B$2:$B$565,0),COLUMN()-21)</f>
        <v>0</v>
      </c>
      <c r="AH433" s="43">
        <f>INDEX(Mets!$B$2:$O$565,MATCH(CONCATENATE($C433,"_EXT"),Mets!$B$2:$B$565,0),COLUMN()-21)</f>
        <v>106</v>
      </c>
      <c r="AI433" s="43">
        <f>INDEX(Mets!$B$2:$W$565,MATCH(CONCATENATE($C433,"_EXT"),Mets!$B$2:$B$565,0),COLUMN()-13)</f>
        <v>5.8888888888888893</v>
      </c>
      <c r="AJ433" s="43">
        <f t="shared" si="50"/>
        <v>2</v>
      </c>
      <c r="AK433" s="43">
        <f t="shared" si="42"/>
        <v>18</v>
      </c>
      <c r="AL433" s="43" t="str">
        <f t="shared" si="43"/>
        <v>'X39' '18';</v>
      </c>
      <c r="AM433" s="43"/>
    </row>
    <row r="434" spans="1:39">
      <c r="A434" s="43" t="str">
        <f>Ts!A49</f>
        <v>X40</v>
      </c>
      <c r="B434" s="43" t="str">
        <f>Ts!B49</f>
        <v>2-phenylethanol_cyt = 2-phenylethanol_EXT</v>
      </c>
      <c r="C434" s="43" t="str">
        <f>Ts!C49</f>
        <v>2-phenylethanol</v>
      </c>
      <c r="D434" s="43">
        <f>Ts!D49</f>
        <v>0</v>
      </c>
      <c r="E434" s="43" t="str">
        <f>Ts!E49</f>
        <v>N</v>
      </c>
      <c r="G434" s="43" t="str">
        <f t="shared" si="53"/>
        <v>X40</v>
      </c>
      <c r="H434" s="43" t="str">
        <f t="shared" si="51"/>
        <v>2-phenylethanol_cyt = 2-phenylethanol_EXT</v>
      </c>
      <c r="I434" s="43" t="s">
        <v>781</v>
      </c>
      <c r="J434" s="43" t="s">
        <v>782</v>
      </c>
      <c r="K434" s="43">
        <f t="shared" si="52"/>
        <v>0</v>
      </c>
      <c r="L434" s="43" t="s">
        <v>783</v>
      </c>
      <c r="M434" s="43">
        <v>0</v>
      </c>
      <c r="N434" s="43">
        <v>1</v>
      </c>
      <c r="O434" s="43">
        <v>1</v>
      </c>
      <c r="P434" s="43">
        <v>1</v>
      </c>
      <c r="Q434" s="43">
        <v>1</v>
      </c>
      <c r="R434" s="43">
        <v>0.01</v>
      </c>
      <c r="U434" s="43"/>
      <c r="V434" s="43"/>
      <c r="W434" s="43"/>
      <c r="X434" s="43"/>
      <c r="Y434" s="43"/>
      <c r="Z434" s="43" t="str">
        <f>INDEX(Mets!$B$2:$O$565,MATCH(CONCATENATE($C434,"_EXT"),Mets!$B$2:$B$565,0),COLUMN()-25)</f>
        <v>2-phenylethanol_EXT</v>
      </c>
      <c r="AA434" s="43">
        <f>INDEX(Mets!$B$2:$O$565,MATCH(CONCATENATE($C434,"_EXT"),Mets!$B$2:$B$565,0),COLUMN()-21)</f>
        <v>8</v>
      </c>
      <c r="AB434" s="43">
        <f>INDEX(Mets!$B$2:$O$565,MATCH(CONCATENATE($C434,"_EXT"),Mets!$B$2:$B$565,0),COLUMN()-21)</f>
        <v>10</v>
      </c>
      <c r="AC434" s="43">
        <f>INDEX(Mets!$B$2:$O$565,MATCH(CONCATENATE($C434,"_EXT"),Mets!$B$2:$B$565,0),COLUMN()-21)</f>
        <v>0</v>
      </c>
      <c r="AD434" s="43">
        <f>INDEX(Mets!$B$2:$O$565,MATCH(CONCATENATE($C434,"_EXT"),Mets!$B$2:$B$565,0),COLUMN()-21)</f>
        <v>1</v>
      </c>
      <c r="AE434" s="43">
        <f>INDEX(Mets!$B$2:$O$565,MATCH(CONCATENATE($C434,"_EXT"),Mets!$B$2:$B$565,0),COLUMN()-21)</f>
        <v>0</v>
      </c>
      <c r="AF434" s="43">
        <f>INDEX(Mets!$B$2:$O$565,MATCH(CONCATENATE($C434,"_EXT"),Mets!$B$2:$B$565,0),COLUMN()-21)</f>
        <v>0</v>
      </c>
      <c r="AG434" s="43">
        <f>INDEX(Mets!$B$2:$O$565,MATCH(CONCATENATE($C434,"_EXT"),Mets!$B$2:$B$565,0),COLUMN()-21)</f>
        <v>0</v>
      </c>
      <c r="AH434" s="43">
        <f>INDEX(Mets!$B$2:$O$565,MATCH(CONCATENATE($C434,"_EXT"),Mets!$B$2:$B$565,0),COLUMN()-21)</f>
        <v>40</v>
      </c>
      <c r="AI434" s="43">
        <f>INDEX(Mets!$B$2:$W$565,MATCH(CONCATENATE($C434,"_EXT"),Mets!$B$2:$B$565,0),COLUMN()-13)</f>
        <v>5</v>
      </c>
      <c r="AJ434" s="43">
        <f t="shared" si="50"/>
        <v>3</v>
      </c>
      <c r="AK434" s="43">
        <f t="shared" si="42"/>
        <v>8</v>
      </c>
      <c r="AL434" s="43" t="str">
        <f t="shared" si="43"/>
        <v>'X40' '8';</v>
      </c>
      <c r="AM434" s="43"/>
    </row>
    <row r="435" spans="1:39">
      <c r="A435" s="43" t="str">
        <f>Ts!A50</f>
        <v>X41</v>
      </c>
      <c r="B435" s="43" t="str">
        <f>Ts!B50</f>
        <v>benzol_cyt = benzol_EXT</v>
      </c>
      <c r="C435" s="43" t="str">
        <f>Ts!C50</f>
        <v>benzol</v>
      </c>
      <c r="D435" s="43">
        <f>Ts!D50</f>
        <v>0</v>
      </c>
      <c r="E435" s="43" t="str">
        <f>Ts!E50</f>
        <v>N</v>
      </c>
      <c r="G435" s="43" t="str">
        <f t="shared" si="53"/>
        <v>X41</v>
      </c>
      <c r="H435" s="43" t="str">
        <f t="shared" si="51"/>
        <v>benzol_cyt = benzol_EXT</v>
      </c>
      <c r="I435" s="43" t="s">
        <v>781</v>
      </c>
      <c r="J435" s="43" t="s">
        <v>782</v>
      </c>
      <c r="K435" s="43">
        <f t="shared" si="52"/>
        <v>0</v>
      </c>
      <c r="L435" s="43" t="s">
        <v>783</v>
      </c>
      <c r="M435" s="43">
        <v>0</v>
      </c>
      <c r="N435" s="43">
        <v>1</v>
      </c>
      <c r="O435" s="43">
        <v>1</v>
      </c>
      <c r="P435" s="43">
        <v>1</v>
      </c>
      <c r="Q435" s="43">
        <v>1</v>
      </c>
      <c r="R435" s="43">
        <v>0.01</v>
      </c>
      <c r="U435" s="43"/>
      <c r="V435" s="43"/>
      <c r="W435" s="43"/>
      <c r="X435" s="43"/>
      <c r="Y435" s="43"/>
      <c r="Z435" s="43" t="str">
        <f>INDEX(Mets!$B$2:$O$565,MATCH(CONCATENATE($C435,"_EXT"),Mets!$B$2:$B$565,0),COLUMN()-25)</f>
        <v>benzol_EXT</v>
      </c>
      <c r="AA435" s="43">
        <f>INDEX(Mets!$B$2:$O$565,MATCH(CONCATENATE($C435,"_EXT"),Mets!$B$2:$B$565,0),COLUMN()-21)</f>
        <v>7</v>
      </c>
      <c r="AB435" s="43">
        <f>INDEX(Mets!$B$2:$O$565,MATCH(CONCATENATE($C435,"_EXT"),Mets!$B$2:$B$565,0),COLUMN()-21)</f>
        <v>8</v>
      </c>
      <c r="AC435" s="43">
        <f>INDEX(Mets!$B$2:$O$565,MATCH(CONCATENATE($C435,"_EXT"),Mets!$B$2:$B$565,0),COLUMN()-21)</f>
        <v>0</v>
      </c>
      <c r="AD435" s="43">
        <f>INDEX(Mets!$B$2:$O$565,MATCH(CONCATENATE($C435,"_EXT"),Mets!$B$2:$B$565,0),COLUMN()-21)</f>
        <v>1</v>
      </c>
      <c r="AE435" s="43">
        <f>INDEX(Mets!$B$2:$O$565,MATCH(CONCATENATE($C435,"_EXT"),Mets!$B$2:$B$565,0),COLUMN()-21)</f>
        <v>0</v>
      </c>
      <c r="AF435" s="43">
        <f>INDEX(Mets!$B$2:$O$565,MATCH(CONCATENATE($C435,"_EXT"),Mets!$B$2:$B$565,0),COLUMN()-21)</f>
        <v>0</v>
      </c>
      <c r="AG435" s="43">
        <f>INDEX(Mets!$B$2:$O$565,MATCH(CONCATENATE($C435,"_EXT"),Mets!$B$2:$B$565,0),COLUMN()-21)</f>
        <v>0</v>
      </c>
      <c r="AH435" s="43">
        <f>INDEX(Mets!$B$2:$O$565,MATCH(CONCATENATE($C435,"_EXT"),Mets!$B$2:$B$565,0),COLUMN()-21)</f>
        <v>34</v>
      </c>
      <c r="AI435" s="43">
        <f>INDEX(Mets!$B$2:$W$565,MATCH(CONCATENATE($C435,"_EXT"),Mets!$B$2:$B$565,0),COLUMN()-13)</f>
        <v>4.8571428571428568</v>
      </c>
      <c r="AJ435" s="43">
        <f t="shared" si="50"/>
        <v>3</v>
      </c>
      <c r="AK435" s="43">
        <f t="shared" si="42"/>
        <v>7</v>
      </c>
      <c r="AL435" s="43" t="str">
        <f t="shared" si="43"/>
        <v>'X41' '7';</v>
      </c>
      <c r="AM435" s="43"/>
    </row>
    <row r="436" spans="1:39">
      <c r="A436" s="43" t="str">
        <f>Ts!A51</f>
        <v>X42</v>
      </c>
      <c r="B436" s="43" t="str">
        <f>Ts!B51</f>
        <v>indole-3-ethanol_cyt = indole-3-ethanol_EXT</v>
      </c>
      <c r="C436" s="43" t="str">
        <f>Ts!C51</f>
        <v>indole-3-ethanol</v>
      </c>
      <c r="D436" s="43">
        <f>Ts!D51</f>
        <v>0</v>
      </c>
      <c r="E436" s="43" t="str">
        <f>Ts!E51</f>
        <v>N</v>
      </c>
      <c r="G436" s="43" t="str">
        <f t="shared" si="53"/>
        <v>X42</v>
      </c>
      <c r="H436" s="43" t="str">
        <f t="shared" si="51"/>
        <v>indole-3-ethanol_cyt = indole-3-ethanol_EXT</v>
      </c>
      <c r="I436" s="43" t="s">
        <v>781</v>
      </c>
      <c r="J436" s="43" t="s">
        <v>782</v>
      </c>
      <c r="K436" s="43">
        <f t="shared" si="52"/>
        <v>0</v>
      </c>
      <c r="L436" s="43" t="s">
        <v>783</v>
      </c>
      <c r="M436" s="43">
        <v>0</v>
      </c>
      <c r="N436" s="43">
        <v>1</v>
      </c>
      <c r="O436" s="43">
        <v>1</v>
      </c>
      <c r="P436" s="43">
        <v>1</v>
      </c>
      <c r="Q436" s="43">
        <v>1</v>
      </c>
      <c r="R436" s="43">
        <v>0.01</v>
      </c>
      <c r="U436" s="43"/>
      <c r="V436" s="43"/>
      <c r="W436" s="43"/>
      <c r="X436" s="43"/>
      <c r="Y436" s="43"/>
      <c r="Z436" s="43" t="str">
        <f>INDEX(Mets!$B$2:$O$565,MATCH(CONCATENATE($C436,"_EXT"),Mets!$B$2:$B$565,0),COLUMN()-25)</f>
        <v>indole-3-ethanol_EXT</v>
      </c>
      <c r="AA436" s="43">
        <f>INDEX(Mets!$B$2:$O$565,MATCH(CONCATENATE($C436,"_EXT"),Mets!$B$2:$B$565,0),COLUMN()-21)</f>
        <v>10</v>
      </c>
      <c r="AB436" s="43">
        <f>INDEX(Mets!$B$2:$O$565,MATCH(CONCATENATE($C436,"_EXT"),Mets!$B$2:$B$565,0),COLUMN()-21)</f>
        <v>11</v>
      </c>
      <c r="AC436" s="43">
        <f>INDEX(Mets!$B$2:$O$565,MATCH(CONCATENATE($C436,"_EXT"),Mets!$B$2:$B$565,0),COLUMN()-21)</f>
        <v>1</v>
      </c>
      <c r="AD436" s="43">
        <f>INDEX(Mets!$B$2:$O$565,MATCH(CONCATENATE($C436,"_EXT"),Mets!$B$2:$B$565,0),COLUMN()-21)</f>
        <v>1</v>
      </c>
      <c r="AE436" s="43">
        <f>INDEX(Mets!$B$2:$O$565,MATCH(CONCATENATE($C436,"_EXT"),Mets!$B$2:$B$565,0),COLUMN()-21)</f>
        <v>0</v>
      </c>
      <c r="AF436" s="43">
        <f>INDEX(Mets!$B$2:$O$565,MATCH(CONCATENATE($C436,"_EXT"),Mets!$B$2:$B$565,0),COLUMN()-21)</f>
        <v>0</v>
      </c>
      <c r="AG436" s="43">
        <f>INDEX(Mets!$B$2:$O$565,MATCH(CONCATENATE($C436,"_EXT"),Mets!$B$2:$B$565,0),COLUMN()-21)</f>
        <v>0</v>
      </c>
      <c r="AH436" s="43">
        <f>INDEX(Mets!$B$2:$O$565,MATCH(CONCATENATE($C436,"_EXT"),Mets!$B$2:$B$565,0),COLUMN()-21)</f>
        <v>46</v>
      </c>
      <c r="AI436" s="43">
        <f>INDEX(Mets!$B$2:$W$565,MATCH(CONCATENATE($C436,"_EXT"),Mets!$B$2:$B$565,0),COLUMN()-13)</f>
        <v>4.5999999999999996</v>
      </c>
      <c r="AJ436" s="43">
        <f t="shared" si="50"/>
        <v>3</v>
      </c>
      <c r="AK436" s="43">
        <f t="shared" si="42"/>
        <v>10</v>
      </c>
      <c r="AL436" s="43" t="str">
        <f t="shared" si="43"/>
        <v>'X42' '10';</v>
      </c>
      <c r="AM436" s="43"/>
    </row>
    <row r="437" spans="1:39">
      <c r="A437" s="43" t="str">
        <f>Ts!A52</f>
        <v>X43</v>
      </c>
      <c r="B437" s="43" t="str">
        <f>Ts!B52</f>
        <v>4-hydroxyphenylethanol_cyt = 4-hydroxyphenylethanol_EXT</v>
      </c>
      <c r="C437" s="43" t="str">
        <f>Ts!C52</f>
        <v>4-hydroxyphenylethanol</v>
      </c>
      <c r="D437" s="43">
        <f>Ts!D52</f>
        <v>0</v>
      </c>
      <c r="E437" s="43" t="str">
        <f>Ts!E52</f>
        <v>N</v>
      </c>
      <c r="G437" s="43" t="str">
        <f t="shared" si="53"/>
        <v>X43</v>
      </c>
      <c r="H437" s="43" t="str">
        <f t="shared" si="51"/>
        <v>4-hydroxyphenylethanol_cyt = 4-hydroxyphenylethanol_EXT</v>
      </c>
      <c r="I437" s="43" t="s">
        <v>781</v>
      </c>
      <c r="J437" s="43" t="s">
        <v>782</v>
      </c>
      <c r="K437" s="43">
        <f t="shared" si="52"/>
        <v>0</v>
      </c>
      <c r="L437" s="43" t="s">
        <v>783</v>
      </c>
      <c r="M437" s="43">
        <v>0</v>
      </c>
      <c r="N437" s="43">
        <v>1</v>
      </c>
      <c r="O437" s="43">
        <v>1</v>
      </c>
      <c r="P437" s="43">
        <v>1</v>
      </c>
      <c r="Q437" s="43">
        <v>1</v>
      </c>
      <c r="R437" s="43">
        <v>0.01</v>
      </c>
      <c r="U437" s="43"/>
      <c r="V437" s="43"/>
      <c r="W437" s="43"/>
      <c r="X437" s="43"/>
      <c r="Y437" s="43"/>
      <c r="Z437" s="43" t="str">
        <f>INDEX(Mets!$B$2:$O$565,MATCH(CONCATENATE($C437,"_EXT"),Mets!$B$2:$B$565,0),COLUMN()-25)</f>
        <v>4-hydroxyphenylethanol_EXT</v>
      </c>
      <c r="AA437" s="43">
        <f>INDEX(Mets!$B$2:$O$565,MATCH(CONCATENATE($C437,"_EXT"),Mets!$B$2:$B$565,0),COLUMN()-21)</f>
        <v>8</v>
      </c>
      <c r="AB437" s="43">
        <f>INDEX(Mets!$B$2:$O$565,MATCH(CONCATENATE($C437,"_EXT"),Mets!$B$2:$B$565,0),COLUMN()-21)</f>
        <v>10</v>
      </c>
      <c r="AC437" s="43">
        <f>INDEX(Mets!$B$2:$O$565,MATCH(CONCATENATE($C437,"_EXT"),Mets!$B$2:$B$565,0),COLUMN()-21)</f>
        <v>0</v>
      </c>
      <c r="AD437" s="43">
        <f>INDEX(Mets!$B$2:$O$565,MATCH(CONCATENATE($C437,"_EXT"),Mets!$B$2:$B$565,0),COLUMN()-21)</f>
        <v>2</v>
      </c>
      <c r="AE437" s="43">
        <f>INDEX(Mets!$B$2:$O$565,MATCH(CONCATENATE($C437,"_EXT"),Mets!$B$2:$B$565,0),COLUMN()-21)</f>
        <v>0</v>
      </c>
      <c r="AF437" s="43">
        <f>INDEX(Mets!$B$2:$O$565,MATCH(CONCATENATE($C437,"_EXT"),Mets!$B$2:$B$565,0),COLUMN()-21)</f>
        <v>0</v>
      </c>
      <c r="AG437" s="43">
        <f>INDEX(Mets!$B$2:$O$565,MATCH(CONCATENATE($C437,"_EXT"),Mets!$B$2:$B$565,0),COLUMN()-21)</f>
        <v>0</v>
      </c>
      <c r="AH437" s="43">
        <f>INDEX(Mets!$B$2:$O$565,MATCH(CONCATENATE($C437,"_EXT"),Mets!$B$2:$B$565,0),COLUMN()-21)</f>
        <v>38</v>
      </c>
      <c r="AI437" s="43">
        <f>INDEX(Mets!$B$2:$W$565,MATCH(CONCATENATE($C437,"_EXT"),Mets!$B$2:$B$565,0),COLUMN()-13)</f>
        <v>4.75</v>
      </c>
      <c r="AJ437" s="43">
        <f t="shared" si="50"/>
        <v>3</v>
      </c>
      <c r="AK437" s="43">
        <f t="shared" si="42"/>
        <v>8</v>
      </c>
      <c r="AL437" s="43" t="str">
        <f t="shared" si="43"/>
        <v>'X43' '8';</v>
      </c>
      <c r="AM437" s="43"/>
    </row>
    <row r="438" spans="1:39">
      <c r="A438" s="43" t="str">
        <f>Ts!A53</f>
        <v>X44</v>
      </c>
      <c r="B438" s="43" t="str">
        <f>Ts!B53</f>
        <v>2-methyl-propanol_cyt = 2-methyl-propanol_EXT</v>
      </c>
      <c r="C438" s="43" t="str">
        <f>Ts!C53</f>
        <v>2-methyl-propanol</v>
      </c>
      <c r="D438" s="43">
        <f>Ts!D53</f>
        <v>0</v>
      </c>
      <c r="E438" s="43" t="str">
        <f>Ts!E53</f>
        <v>N</v>
      </c>
      <c r="G438" s="43" t="str">
        <f t="shared" si="53"/>
        <v>X44</v>
      </c>
      <c r="H438" s="43" t="str">
        <f t="shared" si="51"/>
        <v>2-methyl-propanol_cyt = 2-methyl-propanol_EXT</v>
      </c>
      <c r="I438" s="43" t="s">
        <v>781</v>
      </c>
      <c r="J438" s="43" t="s">
        <v>782</v>
      </c>
      <c r="K438" s="43">
        <f t="shared" si="52"/>
        <v>0</v>
      </c>
      <c r="L438" s="43" t="s">
        <v>783</v>
      </c>
      <c r="M438" s="43">
        <v>0</v>
      </c>
      <c r="N438" s="43">
        <v>1</v>
      </c>
      <c r="O438" s="43">
        <v>1</v>
      </c>
      <c r="P438" s="43">
        <v>1</v>
      </c>
      <c r="Q438" s="43">
        <v>1</v>
      </c>
      <c r="R438" s="43">
        <v>0.01</v>
      </c>
      <c r="U438" s="43"/>
      <c r="V438" s="43"/>
      <c r="W438" s="43"/>
      <c r="X438" s="43"/>
      <c r="Y438" s="43"/>
      <c r="Z438" s="43" t="str">
        <f>INDEX(Mets!$B$2:$O$565,MATCH(CONCATENATE($C438,"_EXT"),Mets!$B$2:$B$565,0),COLUMN()-25)</f>
        <v>2-methyl-propanol_EXT</v>
      </c>
      <c r="AA438" s="43">
        <f>INDEX(Mets!$B$2:$O$565,MATCH(CONCATENATE($C438,"_EXT"),Mets!$B$2:$B$565,0),COLUMN()-21)</f>
        <v>4</v>
      </c>
      <c r="AB438" s="43">
        <f>INDEX(Mets!$B$2:$O$565,MATCH(CONCATENATE($C438,"_EXT"),Mets!$B$2:$B$565,0),COLUMN()-21)</f>
        <v>10</v>
      </c>
      <c r="AC438" s="43">
        <f>INDEX(Mets!$B$2:$O$565,MATCH(CONCATENATE($C438,"_EXT"),Mets!$B$2:$B$565,0),COLUMN()-21)</f>
        <v>0</v>
      </c>
      <c r="AD438" s="43">
        <f>INDEX(Mets!$B$2:$O$565,MATCH(CONCATENATE($C438,"_EXT"),Mets!$B$2:$B$565,0),COLUMN()-21)</f>
        <v>1</v>
      </c>
      <c r="AE438" s="43">
        <f>INDEX(Mets!$B$2:$O$565,MATCH(CONCATENATE($C438,"_EXT"),Mets!$B$2:$B$565,0),COLUMN()-21)</f>
        <v>0</v>
      </c>
      <c r="AF438" s="43">
        <f>INDEX(Mets!$B$2:$O$565,MATCH(CONCATENATE($C438,"_EXT"),Mets!$B$2:$B$565,0),COLUMN()-21)</f>
        <v>0</v>
      </c>
      <c r="AG438" s="43">
        <f>INDEX(Mets!$B$2:$O$565,MATCH(CONCATENATE($C438,"_EXT"),Mets!$B$2:$B$565,0),COLUMN()-21)</f>
        <v>0</v>
      </c>
      <c r="AH438" s="43">
        <f>INDEX(Mets!$B$2:$O$565,MATCH(CONCATENATE($C438,"_EXT"),Mets!$B$2:$B$565,0),COLUMN()-21)</f>
        <v>24</v>
      </c>
      <c r="AI438" s="43">
        <f>INDEX(Mets!$B$2:$W$565,MATCH(CONCATENATE($C438,"_EXT"),Mets!$B$2:$B$565,0),COLUMN()-13)</f>
        <v>6</v>
      </c>
      <c r="AJ438" s="43">
        <f t="shared" si="50"/>
        <v>3</v>
      </c>
      <c r="AK438" s="43">
        <f t="shared" si="42"/>
        <v>4</v>
      </c>
      <c r="AL438" s="43" t="str">
        <f t="shared" si="43"/>
        <v>'X44' '4';</v>
      </c>
      <c r="AM438" s="43"/>
    </row>
    <row r="439" spans="1:39">
      <c r="A439" s="43" t="str">
        <f>Ts!A54</f>
        <v>X45</v>
      </c>
      <c r="B439" s="43" t="str">
        <f>Ts!B54</f>
        <v>3-methyl-butanol_cyt = 3-methyl-butanol_EXT</v>
      </c>
      <c r="C439" s="43" t="str">
        <f>Ts!C54</f>
        <v>3-methyl-butanol</v>
      </c>
      <c r="D439" s="43">
        <f>Ts!D54</f>
        <v>0</v>
      </c>
      <c r="E439" s="43" t="str">
        <f>Ts!E54</f>
        <v>N</v>
      </c>
      <c r="G439" s="43" t="str">
        <f t="shared" si="53"/>
        <v>X45</v>
      </c>
      <c r="H439" s="43" t="str">
        <f t="shared" si="51"/>
        <v>3-methyl-butanol_cyt = 3-methyl-butanol_EXT</v>
      </c>
      <c r="I439" s="43" t="s">
        <v>781</v>
      </c>
      <c r="J439" s="43" t="s">
        <v>782</v>
      </c>
      <c r="K439" s="43">
        <f t="shared" si="52"/>
        <v>0</v>
      </c>
      <c r="L439" s="43" t="s">
        <v>783</v>
      </c>
      <c r="M439" s="43">
        <v>0</v>
      </c>
      <c r="N439" s="43">
        <v>1</v>
      </c>
      <c r="O439" s="43">
        <v>1</v>
      </c>
      <c r="P439" s="43">
        <v>1</v>
      </c>
      <c r="Q439" s="43">
        <v>1</v>
      </c>
      <c r="R439" s="43">
        <v>0.01</v>
      </c>
      <c r="U439" s="43"/>
      <c r="V439" s="43"/>
      <c r="W439" s="43"/>
      <c r="X439" s="43"/>
      <c r="Y439" s="43"/>
      <c r="Z439" s="43" t="str">
        <f>INDEX(Mets!$B$2:$O$565,MATCH(CONCATENATE($C439,"_EXT"),Mets!$B$2:$B$565,0),COLUMN()-25)</f>
        <v>3-methyl-butanol_EXT</v>
      </c>
      <c r="AA439" s="43">
        <f>INDEX(Mets!$B$2:$O$565,MATCH(CONCATENATE($C439,"_EXT"),Mets!$B$2:$B$565,0),COLUMN()-21)</f>
        <v>5</v>
      </c>
      <c r="AB439" s="43">
        <f>INDEX(Mets!$B$2:$O$565,MATCH(CONCATENATE($C439,"_EXT"),Mets!$B$2:$B$565,0),COLUMN()-21)</f>
        <v>12</v>
      </c>
      <c r="AC439" s="43">
        <f>INDEX(Mets!$B$2:$O$565,MATCH(CONCATENATE($C439,"_EXT"),Mets!$B$2:$B$565,0),COLUMN()-21)</f>
        <v>0</v>
      </c>
      <c r="AD439" s="43">
        <f>INDEX(Mets!$B$2:$O$565,MATCH(CONCATENATE($C439,"_EXT"),Mets!$B$2:$B$565,0),COLUMN()-21)</f>
        <v>1</v>
      </c>
      <c r="AE439" s="43">
        <f>INDEX(Mets!$B$2:$O$565,MATCH(CONCATENATE($C439,"_EXT"),Mets!$B$2:$B$565,0),COLUMN()-21)</f>
        <v>0</v>
      </c>
      <c r="AF439" s="43">
        <f>INDEX(Mets!$B$2:$O$565,MATCH(CONCATENATE($C439,"_EXT"),Mets!$B$2:$B$565,0),COLUMN()-21)</f>
        <v>0</v>
      </c>
      <c r="AG439" s="43">
        <f>INDEX(Mets!$B$2:$O$565,MATCH(CONCATENATE($C439,"_EXT"),Mets!$B$2:$B$565,0),COLUMN()-21)</f>
        <v>0</v>
      </c>
      <c r="AH439" s="43">
        <f>INDEX(Mets!$B$2:$O$565,MATCH(CONCATENATE($C439,"_EXT"),Mets!$B$2:$B$565,0),COLUMN()-21)</f>
        <v>30</v>
      </c>
      <c r="AI439" s="43">
        <f>INDEX(Mets!$B$2:$W$565,MATCH(CONCATENATE($C439,"_EXT"),Mets!$B$2:$B$565,0),COLUMN()-13)</f>
        <v>6</v>
      </c>
      <c r="AJ439" s="43">
        <f t="shared" si="50"/>
        <v>3</v>
      </c>
      <c r="AK439" s="43">
        <f t="shared" si="42"/>
        <v>5</v>
      </c>
      <c r="AL439" s="43" t="str">
        <f t="shared" si="43"/>
        <v>'X45' '5';</v>
      </c>
      <c r="AM439" s="43"/>
    </row>
    <row r="440" spans="1:39">
      <c r="A440" s="43" t="str">
        <f>Ts!A55</f>
        <v>X46</v>
      </c>
      <c r="B440" s="43" t="str">
        <f>Ts!B55</f>
        <v>2-methyl-butanol_cyt = 2-methyl-butanol_EXT</v>
      </c>
      <c r="C440" s="43" t="str">
        <f>Ts!C55</f>
        <v>2-methyl-butanol</v>
      </c>
      <c r="D440" s="43">
        <f>Ts!D55</f>
        <v>0</v>
      </c>
      <c r="E440" s="43" t="str">
        <f>Ts!E55</f>
        <v>N</v>
      </c>
      <c r="G440" s="43" t="str">
        <f t="shared" si="53"/>
        <v>X46</v>
      </c>
      <c r="H440" s="43" t="str">
        <f t="shared" si="51"/>
        <v>2-methyl-butanol_cyt = 2-methyl-butanol_EXT</v>
      </c>
      <c r="I440" s="43" t="s">
        <v>781</v>
      </c>
      <c r="J440" s="43" t="s">
        <v>782</v>
      </c>
      <c r="K440" s="43">
        <f t="shared" si="52"/>
        <v>0</v>
      </c>
      <c r="L440" s="43" t="s">
        <v>783</v>
      </c>
      <c r="M440" s="43">
        <v>0</v>
      </c>
      <c r="N440" s="43">
        <v>1</v>
      </c>
      <c r="O440" s="43">
        <v>1</v>
      </c>
      <c r="P440" s="43">
        <v>1</v>
      </c>
      <c r="Q440" s="43">
        <v>1</v>
      </c>
      <c r="R440" s="43">
        <v>0.01</v>
      </c>
      <c r="U440" s="43"/>
      <c r="V440" s="43"/>
      <c r="W440" s="43"/>
      <c r="X440" s="43"/>
      <c r="Y440" s="43"/>
      <c r="Z440" s="43" t="str">
        <f>INDEX(Mets!$B$2:$O$565,MATCH(CONCATENATE($C440,"_EXT"),Mets!$B$2:$B$565,0),COLUMN()-25)</f>
        <v>2-methyl-butanol_EXT</v>
      </c>
      <c r="AA440" s="43">
        <f>INDEX(Mets!$B$2:$O$565,MATCH(CONCATENATE($C440,"_EXT"),Mets!$B$2:$B$565,0),COLUMN()-21)</f>
        <v>5</v>
      </c>
      <c r="AB440" s="43">
        <f>INDEX(Mets!$B$2:$O$565,MATCH(CONCATENATE($C440,"_EXT"),Mets!$B$2:$B$565,0),COLUMN()-21)</f>
        <v>12</v>
      </c>
      <c r="AC440" s="43">
        <f>INDEX(Mets!$B$2:$O$565,MATCH(CONCATENATE($C440,"_EXT"),Mets!$B$2:$B$565,0),COLUMN()-21)</f>
        <v>0</v>
      </c>
      <c r="AD440" s="43">
        <f>INDEX(Mets!$B$2:$O$565,MATCH(CONCATENATE($C440,"_EXT"),Mets!$B$2:$B$565,0),COLUMN()-21)</f>
        <v>1</v>
      </c>
      <c r="AE440" s="43">
        <f>INDEX(Mets!$B$2:$O$565,MATCH(CONCATENATE($C440,"_EXT"),Mets!$B$2:$B$565,0),COLUMN()-21)</f>
        <v>0</v>
      </c>
      <c r="AF440" s="43">
        <f>INDEX(Mets!$B$2:$O$565,MATCH(CONCATENATE($C440,"_EXT"),Mets!$B$2:$B$565,0),COLUMN()-21)</f>
        <v>0</v>
      </c>
      <c r="AG440" s="43">
        <f>INDEX(Mets!$B$2:$O$565,MATCH(CONCATENATE($C440,"_EXT"),Mets!$B$2:$B$565,0),COLUMN()-21)</f>
        <v>0</v>
      </c>
      <c r="AH440" s="43">
        <f>INDEX(Mets!$B$2:$O$565,MATCH(CONCATENATE($C440,"_EXT"),Mets!$B$2:$B$565,0),COLUMN()-21)</f>
        <v>30</v>
      </c>
      <c r="AI440" s="43">
        <f>INDEX(Mets!$B$2:$W$565,MATCH(CONCATENATE($C440,"_EXT"),Mets!$B$2:$B$565,0),COLUMN()-13)</f>
        <v>6</v>
      </c>
      <c r="AJ440" s="43">
        <f t="shared" si="50"/>
        <v>3</v>
      </c>
      <c r="AK440" s="43">
        <f t="shared" si="42"/>
        <v>5</v>
      </c>
      <c r="AL440" s="43" t="str">
        <f t="shared" si="43"/>
        <v>'X46' '5';</v>
      </c>
      <c r="AM440" s="43"/>
    </row>
    <row r="441" spans="1:39">
      <c r="A441" s="43" t="str">
        <f>Ts!A56</f>
        <v>X47</v>
      </c>
      <c r="B441" s="43" t="str">
        <f>Ts!B56</f>
        <v>3-methylthiopropanol_cyt = 3-methylthiopropanol_EXT</v>
      </c>
      <c r="C441" s="43" t="str">
        <f>Ts!C56</f>
        <v>3-methylthiopropanol</v>
      </c>
      <c r="D441" s="43">
        <f>Ts!D56</f>
        <v>0</v>
      </c>
      <c r="E441" s="43" t="str">
        <f>Ts!E56</f>
        <v>N</v>
      </c>
      <c r="G441" s="43" t="str">
        <f t="shared" si="53"/>
        <v>X47</v>
      </c>
      <c r="H441" s="43" t="str">
        <f t="shared" si="51"/>
        <v>3-methylthiopropanol_cyt = 3-methylthiopropanol_EXT</v>
      </c>
      <c r="I441" s="43" t="s">
        <v>781</v>
      </c>
      <c r="J441" s="43" t="s">
        <v>782</v>
      </c>
      <c r="K441" s="43">
        <f t="shared" si="52"/>
        <v>0</v>
      </c>
      <c r="L441" s="43" t="s">
        <v>783</v>
      </c>
      <c r="M441" s="43">
        <v>0</v>
      </c>
      <c r="N441" s="43">
        <v>1</v>
      </c>
      <c r="O441" s="43">
        <v>1</v>
      </c>
      <c r="P441" s="43">
        <v>1</v>
      </c>
      <c r="Q441" s="43">
        <v>1</v>
      </c>
      <c r="R441" s="43">
        <v>0.01</v>
      </c>
      <c r="U441" s="43"/>
      <c r="V441" s="43"/>
      <c r="W441" s="43"/>
      <c r="X441" s="43"/>
      <c r="Y441" s="43"/>
      <c r="Z441" s="43" t="str">
        <f>INDEX(Mets!$B$2:$O$565,MATCH(CONCATENATE($C441,"_EXT"),Mets!$B$2:$B$565,0),COLUMN()-25)</f>
        <v>3-methylthiopropanol_EXT</v>
      </c>
      <c r="AA441" s="43">
        <f>INDEX(Mets!$B$2:$O$565,MATCH(CONCATENATE($C441,"_EXT"),Mets!$B$2:$B$565,0),COLUMN()-21)</f>
        <v>4</v>
      </c>
      <c r="AB441" s="43">
        <f>INDEX(Mets!$B$2:$O$565,MATCH(CONCATENATE($C441,"_EXT"),Mets!$B$2:$B$565,0),COLUMN()-21)</f>
        <v>10</v>
      </c>
      <c r="AC441" s="43">
        <f>INDEX(Mets!$B$2:$O$565,MATCH(CONCATENATE($C441,"_EXT"),Mets!$B$2:$B$565,0),COLUMN()-21)</f>
        <v>0</v>
      </c>
      <c r="AD441" s="43">
        <f>INDEX(Mets!$B$2:$O$565,MATCH(CONCATENATE($C441,"_EXT"),Mets!$B$2:$B$565,0),COLUMN()-21)</f>
        <v>1</v>
      </c>
      <c r="AE441" s="43">
        <f>INDEX(Mets!$B$2:$O$565,MATCH(CONCATENATE($C441,"_EXT"),Mets!$B$2:$B$565,0),COLUMN()-21)</f>
        <v>0</v>
      </c>
      <c r="AF441" s="43">
        <f>INDEX(Mets!$B$2:$O$565,MATCH(CONCATENATE($C441,"_EXT"),Mets!$B$2:$B$565,0),COLUMN()-21)</f>
        <v>1</v>
      </c>
      <c r="AG441" s="43">
        <f>INDEX(Mets!$B$2:$O$565,MATCH(CONCATENATE($C441,"_EXT"),Mets!$B$2:$B$565,0),COLUMN()-21)</f>
        <v>0</v>
      </c>
      <c r="AH441" s="43">
        <f>INDEX(Mets!$B$2:$O$565,MATCH(CONCATENATE($C441,"_EXT"),Mets!$B$2:$B$565,0),COLUMN()-21)</f>
        <v>30</v>
      </c>
      <c r="AI441" s="43">
        <f>INDEX(Mets!$B$2:$W$565,MATCH(CONCATENATE($C441,"_EXT"),Mets!$B$2:$B$565,0),COLUMN()-13)</f>
        <v>7.5</v>
      </c>
      <c r="AJ441" s="43">
        <f t="shared" si="50"/>
        <v>3</v>
      </c>
      <c r="AK441" s="43">
        <f t="shared" si="42"/>
        <v>4</v>
      </c>
      <c r="AL441" s="43" t="str">
        <f t="shared" si="43"/>
        <v>'X47' '4';</v>
      </c>
      <c r="AM441" s="43"/>
    </row>
    <row r="442" spans="1:39">
      <c r="A442" s="43" t="str">
        <f>Ts!A57</f>
        <v>X48</v>
      </c>
      <c r="B442" s="43" t="str">
        <f>Ts!B57</f>
        <v>ethanol_cyt = ethanol_EXT</v>
      </c>
      <c r="C442" s="43" t="str">
        <f>Ts!C57</f>
        <v>ethanol</v>
      </c>
      <c r="D442" s="43">
        <f>Ts!D57</f>
        <v>0</v>
      </c>
      <c r="E442" s="43" t="str">
        <f>Ts!E57</f>
        <v>N</v>
      </c>
      <c r="G442" s="43" t="str">
        <f t="shared" si="53"/>
        <v>X48</v>
      </c>
      <c r="H442" s="43" t="str">
        <f t="shared" si="51"/>
        <v>ethanol_cyt = ethanol_EXT</v>
      </c>
      <c r="I442" s="43" t="s">
        <v>781</v>
      </c>
      <c r="J442" s="43" t="s">
        <v>782</v>
      </c>
      <c r="K442" s="43">
        <f t="shared" si="52"/>
        <v>0</v>
      </c>
      <c r="L442" s="43" t="s">
        <v>783</v>
      </c>
      <c r="M442" s="43">
        <v>0</v>
      </c>
      <c r="N442" s="43">
        <v>1</v>
      </c>
      <c r="O442" s="43">
        <v>1</v>
      </c>
      <c r="P442" s="43">
        <v>1</v>
      </c>
      <c r="Q442" s="43">
        <v>1</v>
      </c>
      <c r="R442" s="43">
        <v>0.01</v>
      </c>
      <c r="U442" s="43"/>
      <c r="V442" s="43"/>
      <c r="W442" s="43"/>
      <c r="X442" s="43"/>
      <c r="Y442" s="43"/>
      <c r="Z442" s="43" t="str">
        <f>INDEX(Mets!$B$2:$O$565,MATCH(CONCATENATE($C442,"_EXT"),Mets!$B$2:$B$565,0),COLUMN()-25)</f>
        <v>ethanol_EXT</v>
      </c>
      <c r="AA442" s="43">
        <f>INDEX(Mets!$B$2:$O$565,MATCH(CONCATENATE($C442,"_EXT"),Mets!$B$2:$B$565,0),COLUMN()-21)</f>
        <v>2</v>
      </c>
      <c r="AB442" s="43">
        <f>INDEX(Mets!$B$2:$O$565,MATCH(CONCATENATE($C442,"_EXT"),Mets!$B$2:$B$565,0),COLUMN()-21)</f>
        <v>6</v>
      </c>
      <c r="AC442" s="43">
        <f>INDEX(Mets!$B$2:$O$565,MATCH(CONCATENATE($C442,"_EXT"),Mets!$B$2:$B$565,0),COLUMN()-21)</f>
        <v>0</v>
      </c>
      <c r="AD442" s="43">
        <f>INDEX(Mets!$B$2:$O$565,MATCH(CONCATENATE($C442,"_EXT"),Mets!$B$2:$B$565,0),COLUMN()-21)</f>
        <v>1</v>
      </c>
      <c r="AE442" s="43">
        <f>INDEX(Mets!$B$2:$O$565,MATCH(CONCATENATE($C442,"_EXT"),Mets!$B$2:$B$565,0),COLUMN()-21)</f>
        <v>0</v>
      </c>
      <c r="AF442" s="43">
        <f>INDEX(Mets!$B$2:$O$565,MATCH(CONCATENATE($C442,"_EXT"),Mets!$B$2:$B$565,0),COLUMN()-21)</f>
        <v>0</v>
      </c>
      <c r="AG442" s="43">
        <f>INDEX(Mets!$B$2:$O$565,MATCH(CONCATENATE($C442,"_EXT"),Mets!$B$2:$B$565,0),COLUMN()-21)</f>
        <v>0</v>
      </c>
      <c r="AH442" s="43">
        <f>INDEX(Mets!$B$2:$O$565,MATCH(CONCATENATE($C442,"_EXT"),Mets!$B$2:$B$565,0),COLUMN()-21)</f>
        <v>12</v>
      </c>
      <c r="AI442" s="43">
        <f>INDEX(Mets!$B$2:$W$565,MATCH(CONCATENATE($C442,"_EXT"),Mets!$B$2:$B$565,0),COLUMN()-13)</f>
        <v>6</v>
      </c>
      <c r="AJ442" s="43">
        <f t="shared" si="50"/>
        <v>3</v>
      </c>
      <c r="AK442" s="43">
        <f t="shared" si="42"/>
        <v>2</v>
      </c>
      <c r="AL442" s="43" t="str">
        <f t="shared" si="43"/>
        <v>'X48' '2';</v>
      </c>
      <c r="AM442" s="43"/>
    </row>
    <row r="443" spans="1:39">
      <c r="A443" s="43" t="str">
        <f>Ts!A58</f>
        <v>X49</v>
      </c>
      <c r="B443" s="43" t="str">
        <f>Ts!B58</f>
        <v>propanol_cyt = propanol_EXT</v>
      </c>
      <c r="C443" s="43" t="str">
        <f>Ts!C58</f>
        <v>propanol</v>
      </c>
      <c r="D443" s="43">
        <f>Ts!D58</f>
        <v>0</v>
      </c>
      <c r="E443" s="43" t="str">
        <f>Ts!E58</f>
        <v>N</v>
      </c>
      <c r="G443" s="43" t="str">
        <f t="shared" si="53"/>
        <v>X49</v>
      </c>
      <c r="H443" s="43" t="str">
        <f t="shared" si="51"/>
        <v>propanol_cyt = propanol_EXT</v>
      </c>
      <c r="I443" s="43" t="s">
        <v>781</v>
      </c>
      <c r="J443" s="43" t="s">
        <v>782</v>
      </c>
      <c r="K443" s="43">
        <f t="shared" si="52"/>
        <v>0</v>
      </c>
      <c r="L443" s="43" t="s">
        <v>783</v>
      </c>
      <c r="M443" s="43">
        <v>0</v>
      </c>
      <c r="N443" s="43">
        <v>1</v>
      </c>
      <c r="O443" s="43">
        <v>1</v>
      </c>
      <c r="P443" s="43">
        <v>1</v>
      </c>
      <c r="Q443" s="43">
        <v>1</v>
      </c>
      <c r="R443" s="43">
        <v>0.01</v>
      </c>
      <c r="U443" s="43"/>
      <c r="V443" s="43"/>
      <c r="W443" s="43"/>
      <c r="X443" s="43"/>
      <c r="Y443" s="43"/>
      <c r="Z443" s="43" t="str">
        <f>INDEX(Mets!$B$2:$O$565,MATCH(CONCATENATE($C443,"_EXT"),Mets!$B$2:$B$565,0),COLUMN()-25)</f>
        <v>propanol_EXT</v>
      </c>
      <c r="AA443" s="43">
        <f>INDEX(Mets!$B$2:$O$565,MATCH(CONCATENATE($C443,"_EXT"),Mets!$B$2:$B$565,0),COLUMN()-21)</f>
        <v>3</v>
      </c>
      <c r="AB443" s="43">
        <f>INDEX(Mets!$B$2:$O$565,MATCH(CONCATENATE($C443,"_EXT"),Mets!$B$2:$B$565,0),COLUMN()-21)</f>
        <v>8</v>
      </c>
      <c r="AC443" s="43">
        <f>INDEX(Mets!$B$2:$O$565,MATCH(CONCATENATE($C443,"_EXT"),Mets!$B$2:$B$565,0),COLUMN()-21)</f>
        <v>0</v>
      </c>
      <c r="AD443" s="43">
        <f>INDEX(Mets!$B$2:$O$565,MATCH(CONCATENATE($C443,"_EXT"),Mets!$B$2:$B$565,0),COLUMN()-21)</f>
        <v>1</v>
      </c>
      <c r="AE443" s="43">
        <f>INDEX(Mets!$B$2:$O$565,MATCH(CONCATENATE($C443,"_EXT"),Mets!$B$2:$B$565,0),COLUMN()-21)</f>
        <v>0</v>
      </c>
      <c r="AF443" s="43">
        <f>INDEX(Mets!$B$2:$O$565,MATCH(CONCATENATE($C443,"_EXT"),Mets!$B$2:$B$565,0),COLUMN()-21)</f>
        <v>0</v>
      </c>
      <c r="AG443" s="43">
        <f>INDEX(Mets!$B$2:$O$565,MATCH(CONCATENATE($C443,"_EXT"),Mets!$B$2:$B$565,0),COLUMN()-21)</f>
        <v>0</v>
      </c>
      <c r="AH443" s="43">
        <f>INDEX(Mets!$B$2:$O$565,MATCH(CONCATENATE($C443,"_EXT"),Mets!$B$2:$B$565,0),COLUMN()-21)</f>
        <v>18</v>
      </c>
      <c r="AI443" s="43">
        <f>INDEX(Mets!$B$2:$W$565,MATCH(CONCATENATE($C443,"_EXT"),Mets!$B$2:$B$565,0),COLUMN()-13)</f>
        <v>6</v>
      </c>
      <c r="AJ443" s="43">
        <f t="shared" si="50"/>
        <v>3</v>
      </c>
      <c r="AK443" s="43">
        <f t="shared" si="42"/>
        <v>3</v>
      </c>
      <c r="AL443" s="43" t="str">
        <f t="shared" si="43"/>
        <v>'X49' '3';</v>
      </c>
      <c r="AM443" s="43"/>
    </row>
    <row r="444" spans="1:39">
      <c r="A444" s="43" t="str">
        <f>Ts!A59</f>
        <v>X50</v>
      </c>
      <c r="B444" s="43" t="str">
        <f>Ts!B59</f>
        <v>butanol_cyt = butanol_EXT</v>
      </c>
      <c r="C444" s="43" t="str">
        <f>Ts!C59</f>
        <v>butanol</v>
      </c>
      <c r="D444" s="43">
        <f>Ts!D59</f>
        <v>0</v>
      </c>
      <c r="E444" s="43" t="str">
        <f>Ts!E59</f>
        <v>N</v>
      </c>
      <c r="G444" s="43" t="str">
        <f t="shared" si="53"/>
        <v>X50</v>
      </c>
      <c r="H444" s="43" t="str">
        <f t="shared" si="51"/>
        <v>butanol_cyt = butanol_EXT</v>
      </c>
      <c r="I444" s="43" t="s">
        <v>781</v>
      </c>
      <c r="J444" s="43" t="s">
        <v>782</v>
      </c>
      <c r="K444" s="43">
        <f t="shared" si="52"/>
        <v>0</v>
      </c>
      <c r="L444" s="43" t="s">
        <v>783</v>
      </c>
      <c r="M444" s="43">
        <v>0</v>
      </c>
      <c r="N444" s="43">
        <v>1</v>
      </c>
      <c r="O444" s="43">
        <v>1</v>
      </c>
      <c r="P444" s="43">
        <v>1</v>
      </c>
      <c r="Q444" s="43">
        <v>1</v>
      </c>
      <c r="R444" s="43">
        <v>0.01</v>
      </c>
      <c r="U444" s="43"/>
      <c r="V444" s="43"/>
      <c r="W444" s="43"/>
      <c r="X444" s="43"/>
      <c r="Y444" s="43"/>
      <c r="Z444" s="43" t="str">
        <f>INDEX(Mets!$B$2:$O$565,MATCH(CONCATENATE($C444,"_EXT"),Mets!$B$2:$B$565,0),COLUMN()-25)</f>
        <v>butanol_EXT</v>
      </c>
      <c r="AA444" s="43">
        <f>INDEX(Mets!$B$2:$O$565,MATCH(CONCATENATE($C444,"_EXT"),Mets!$B$2:$B$565,0),COLUMN()-21)</f>
        <v>4</v>
      </c>
      <c r="AB444" s="43">
        <f>INDEX(Mets!$B$2:$O$565,MATCH(CONCATENATE($C444,"_EXT"),Mets!$B$2:$B$565,0),COLUMN()-21)</f>
        <v>10</v>
      </c>
      <c r="AC444" s="43">
        <f>INDEX(Mets!$B$2:$O$565,MATCH(CONCATENATE($C444,"_EXT"),Mets!$B$2:$B$565,0),COLUMN()-21)</f>
        <v>0</v>
      </c>
      <c r="AD444" s="43">
        <f>INDEX(Mets!$B$2:$O$565,MATCH(CONCATENATE($C444,"_EXT"),Mets!$B$2:$B$565,0),COLUMN()-21)</f>
        <v>1</v>
      </c>
      <c r="AE444" s="43">
        <f>INDEX(Mets!$B$2:$O$565,MATCH(CONCATENATE($C444,"_EXT"),Mets!$B$2:$B$565,0),COLUMN()-21)</f>
        <v>0</v>
      </c>
      <c r="AF444" s="43">
        <f>INDEX(Mets!$B$2:$O$565,MATCH(CONCATENATE($C444,"_EXT"),Mets!$B$2:$B$565,0),COLUMN()-21)</f>
        <v>0</v>
      </c>
      <c r="AG444" s="43">
        <f>INDEX(Mets!$B$2:$O$565,MATCH(CONCATENATE($C444,"_EXT"),Mets!$B$2:$B$565,0),COLUMN()-21)</f>
        <v>0</v>
      </c>
      <c r="AH444" s="43">
        <f>INDEX(Mets!$B$2:$O$565,MATCH(CONCATENATE($C444,"_EXT"),Mets!$B$2:$B$565,0),COLUMN()-21)</f>
        <v>24</v>
      </c>
      <c r="AI444" s="43">
        <f>INDEX(Mets!$B$2:$W$565,MATCH(CONCATENATE($C444,"_EXT"),Mets!$B$2:$B$565,0),COLUMN()-13)</f>
        <v>6</v>
      </c>
      <c r="AJ444" s="43">
        <f t="shared" si="50"/>
        <v>3</v>
      </c>
      <c r="AK444" s="43">
        <f t="shared" si="42"/>
        <v>4</v>
      </c>
      <c r="AL444" s="43" t="str">
        <f t="shared" si="43"/>
        <v>'X50' '4';</v>
      </c>
      <c r="AM444" s="43"/>
    </row>
    <row r="445" spans="1:39">
      <c r="A445" s="43" t="str">
        <f>Ts!A60</f>
        <v>X51</v>
      </c>
      <c r="B445" s="43" t="str">
        <f>Ts!B60</f>
        <v>pentanol_cyt = pentanol_EXT</v>
      </c>
      <c r="C445" s="43" t="str">
        <f>Ts!C60</f>
        <v>pentanol</v>
      </c>
      <c r="D445" s="43">
        <f>Ts!D60</f>
        <v>0</v>
      </c>
      <c r="E445" s="43" t="str">
        <f>Ts!E60</f>
        <v>N</v>
      </c>
      <c r="G445" s="43" t="str">
        <f t="shared" si="53"/>
        <v>X51</v>
      </c>
      <c r="H445" s="43" t="str">
        <f t="shared" si="51"/>
        <v>pentanol_cyt = pentanol_EXT</v>
      </c>
      <c r="I445" s="43" t="s">
        <v>781</v>
      </c>
      <c r="J445" s="43" t="s">
        <v>782</v>
      </c>
      <c r="K445" s="43">
        <f t="shared" si="52"/>
        <v>0</v>
      </c>
      <c r="L445" s="43" t="s">
        <v>783</v>
      </c>
      <c r="M445" s="43">
        <v>0</v>
      </c>
      <c r="N445" s="43">
        <v>1</v>
      </c>
      <c r="O445" s="43">
        <v>1</v>
      </c>
      <c r="P445" s="43">
        <v>1</v>
      </c>
      <c r="Q445" s="43">
        <v>1</v>
      </c>
      <c r="R445" s="43">
        <v>0.01</v>
      </c>
      <c r="U445" s="43"/>
      <c r="V445" s="43"/>
      <c r="W445" s="43"/>
      <c r="X445" s="43"/>
      <c r="Y445" s="43"/>
      <c r="Z445" s="43" t="str">
        <f>INDEX(Mets!$B$2:$O$565,MATCH(CONCATENATE($C445,"_EXT"),Mets!$B$2:$B$565,0),COLUMN()-25)</f>
        <v>pentanol_EXT</v>
      </c>
      <c r="AA445" s="43">
        <f>INDEX(Mets!$B$2:$O$565,MATCH(CONCATENATE($C445,"_EXT"),Mets!$B$2:$B$565,0),COLUMN()-21)</f>
        <v>5</v>
      </c>
      <c r="AB445" s="43">
        <f>INDEX(Mets!$B$2:$O$565,MATCH(CONCATENATE($C445,"_EXT"),Mets!$B$2:$B$565,0),COLUMN()-21)</f>
        <v>12</v>
      </c>
      <c r="AC445" s="43">
        <f>INDEX(Mets!$B$2:$O$565,MATCH(CONCATENATE($C445,"_EXT"),Mets!$B$2:$B$565,0),COLUMN()-21)</f>
        <v>0</v>
      </c>
      <c r="AD445" s="43">
        <f>INDEX(Mets!$B$2:$O$565,MATCH(CONCATENATE($C445,"_EXT"),Mets!$B$2:$B$565,0),COLUMN()-21)</f>
        <v>1</v>
      </c>
      <c r="AE445" s="43">
        <f>INDEX(Mets!$B$2:$O$565,MATCH(CONCATENATE($C445,"_EXT"),Mets!$B$2:$B$565,0),COLUMN()-21)</f>
        <v>0</v>
      </c>
      <c r="AF445" s="43">
        <f>INDEX(Mets!$B$2:$O$565,MATCH(CONCATENATE($C445,"_EXT"),Mets!$B$2:$B$565,0),COLUMN()-21)</f>
        <v>0</v>
      </c>
      <c r="AG445" s="43">
        <f>INDEX(Mets!$B$2:$O$565,MATCH(CONCATENATE($C445,"_EXT"),Mets!$B$2:$B$565,0),COLUMN()-21)</f>
        <v>0</v>
      </c>
      <c r="AH445" s="43">
        <f>INDEX(Mets!$B$2:$O$565,MATCH(CONCATENATE($C445,"_EXT"),Mets!$B$2:$B$565,0),COLUMN()-21)</f>
        <v>30</v>
      </c>
      <c r="AI445" s="43">
        <f>INDEX(Mets!$B$2:$W$565,MATCH(CONCATENATE($C445,"_EXT"),Mets!$B$2:$B$565,0),COLUMN()-13)</f>
        <v>6</v>
      </c>
      <c r="AJ445" s="43">
        <f t="shared" si="50"/>
        <v>3</v>
      </c>
      <c r="AK445" s="43">
        <f t="shared" si="42"/>
        <v>5</v>
      </c>
      <c r="AL445" s="43" t="str">
        <f t="shared" si="43"/>
        <v>'X51' '5';</v>
      </c>
      <c r="AM445" s="43"/>
    </row>
    <row r="446" spans="1:39">
      <c r="A446" s="43" t="str">
        <f>Ts!A61</f>
        <v>X52</v>
      </c>
      <c r="B446" s="43" t="str">
        <f>Ts!B61</f>
        <v>hexanol_cyt = hexanol_EXT</v>
      </c>
      <c r="C446" s="43" t="str">
        <f>Ts!C61</f>
        <v>hexanol</v>
      </c>
      <c r="D446" s="43">
        <f>Ts!D61</f>
        <v>0</v>
      </c>
      <c r="E446" s="43" t="str">
        <f>Ts!E61</f>
        <v>N</v>
      </c>
      <c r="G446" s="43" t="str">
        <f t="shared" si="53"/>
        <v>X52</v>
      </c>
      <c r="H446" s="43" t="str">
        <f t="shared" si="51"/>
        <v>hexanol_cyt = hexanol_EXT</v>
      </c>
      <c r="I446" s="43" t="s">
        <v>781</v>
      </c>
      <c r="J446" s="43" t="s">
        <v>782</v>
      </c>
      <c r="K446" s="43">
        <f t="shared" si="52"/>
        <v>0</v>
      </c>
      <c r="L446" s="43" t="s">
        <v>783</v>
      </c>
      <c r="M446" s="43">
        <v>0</v>
      </c>
      <c r="N446" s="43">
        <v>1</v>
      </c>
      <c r="O446" s="43">
        <v>1</v>
      </c>
      <c r="P446" s="43">
        <v>1</v>
      </c>
      <c r="Q446" s="43">
        <v>1</v>
      </c>
      <c r="R446" s="43">
        <v>0.01</v>
      </c>
      <c r="U446" s="43"/>
      <c r="V446" s="43"/>
      <c r="W446" s="43"/>
      <c r="X446" s="43"/>
      <c r="Y446" s="43"/>
      <c r="Z446" s="43" t="str">
        <f>INDEX(Mets!$B$2:$O$565,MATCH(CONCATENATE($C446,"_EXT"),Mets!$B$2:$B$565,0),COLUMN()-25)</f>
        <v>hexanol_EXT</v>
      </c>
      <c r="AA446" s="43">
        <f>INDEX(Mets!$B$2:$O$565,MATCH(CONCATENATE($C446,"_EXT"),Mets!$B$2:$B$565,0),COLUMN()-21)</f>
        <v>6</v>
      </c>
      <c r="AB446" s="43">
        <f>INDEX(Mets!$B$2:$O$565,MATCH(CONCATENATE($C446,"_EXT"),Mets!$B$2:$B$565,0),COLUMN()-21)</f>
        <v>14</v>
      </c>
      <c r="AC446" s="43">
        <f>INDEX(Mets!$B$2:$O$565,MATCH(CONCATENATE($C446,"_EXT"),Mets!$B$2:$B$565,0),COLUMN()-21)</f>
        <v>0</v>
      </c>
      <c r="AD446" s="43">
        <f>INDEX(Mets!$B$2:$O$565,MATCH(CONCATENATE($C446,"_EXT"),Mets!$B$2:$B$565,0),COLUMN()-21)</f>
        <v>1</v>
      </c>
      <c r="AE446" s="43">
        <f>INDEX(Mets!$B$2:$O$565,MATCH(CONCATENATE($C446,"_EXT"),Mets!$B$2:$B$565,0),COLUMN()-21)</f>
        <v>0</v>
      </c>
      <c r="AF446" s="43">
        <f>INDEX(Mets!$B$2:$O$565,MATCH(CONCATENATE($C446,"_EXT"),Mets!$B$2:$B$565,0),COLUMN()-21)</f>
        <v>0</v>
      </c>
      <c r="AG446" s="43">
        <f>INDEX(Mets!$B$2:$O$565,MATCH(CONCATENATE($C446,"_EXT"),Mets!$B$2:$B$565,0),COLUMN()-21)</f>
        <v>0</v>
      </c>
      <c r="AH446" s="43">
        <f>INDEX(Mets!$B$2:$O$565,MATCH(CONCATENATE($C446,"_EXT"),Mets!$B$2:$B$565,0),COLUMN()-21)</f>
        <v>36</v>
      </c>
      <c r="AI446" s="43">
        <f>INDEX(Mets!$B$2:$W$565,MATCH(CONCATENATE($C446,"_EXT"),Mets!$B$2:$B$565,0),COLUMN()-13)</f>
        <v>6</v>
      </c>
      <c r="AJ446" s="43">
        <f t="shared" si="50"/>
        <v>3</v>
      </c>
      <c r="AK446" s="43">
        <f t="shared" si="42"/>
        <v>6</v>
      </c>
      <c r="AL446" s="43" t="str">
        <f t="shared" si="43"/>
        <v>'X52' '6';</v>
      </c>
      <c r="AM446" s="43"/>
    </row>
    <row r="447" spans="1:39">
      <c r="A447" s="43" t="str">
        <f>Ts!A62</f>
        <v>X53</v>
      </c>
      <c r="B447" s="43" t="str">
        <f>Ts!B62</f>
        <v>heptanol_cyt = heptanol_EXT</v>
      </c>
      <c r="C447" s="43" t="str">
        <f>Ts!C62</f>
        <v>heptanol</v>
      </c>
      <c r="D447" s="43">
        <f>Ts!D62</f>
        <v>0</v>
      </c>
      <c r="E447" s="43" t="str">
        <f>Ts!E62</f>
        <v>N</v>
      </c>
      <c r="G447" s="43" t="str">
        <f t="shared" si="53"/>
        <v>X53</v>
      </c>
      <c r="H447" s="43" t="str">
        <f t="shared" si="51"/>
        <v>heptanol_cyt = heptanol_EXT</v>
      </c>
      <c r="I447" s="43" t="s">
        <v>781</v>
      </c>
      <c r="J447" s="43" t="s">
        <v>782</v>
      </c>
      <c r="K447" s="43">
        <f t="shared" si="52"/>
        <v>0</v>
      </c>
      <c r="L447" s="43" t="s">
        <v>783</v>
      </c>
      <c r="M447" s="43">
        <v>0</v>
      </c>
      <c r="N447" s="43">
        <v>1</v>
      </c>
      <c r="O447" s="43">
        <v>1</v>
      </c>
      <c r="P447" s="43">
        <v>1</v>
      </c>
      <c r="Q447" s="43">
        <v>1</v>
      </c>
      <c r="R447" s="43">
        <v>0.01</v>
      </c>
      <c r="U447" s="43"/>
      <c r="V447" s="43"/>
      <c r="W447" s="43"/>
      <c r="X447" s="43"/>
      <c r="Y447" s="43"/>
      <c r="Z447" s="43" t="str">
        <f>INDEX(Mets!$B$2:$O$565,MATCH(CONCATENATE($C447,"_EXT"),Mets!$B$2:$B$565,0),COLUMN()-25)</f>
        <v>heptanol_EXT</v>
      </c>
      <c r="AA447" s="43">
        <f>INDEX(Mets!$B$2:$O$565,MATCH(CONCATENATE($C447,"_EXT"),Mets!$B$2:$B$565,0),COLUMN()-21)</f>
        <v>7</v>
      </c>
      <c r="AB447" s="43">
        <f>INDEX(Mets!$B$2:$O$565,MATCH(CONCATENATE($C447,"_EXT"),Mets!$B$2:$B$565,0),COLUMN()-21)</f>
        <v>16</v>
      </c>
      <c r="AC447" s="43">
        <f>INDEX(Mets!$B$2:$O$565,MATCH(CONCATENATE($C447,"_EXT"),Mets!$B$2:$B$565,0),COLUMN()-21)</f>
        <v>0</v>
      </c>
      <c r="AD447" s="43">
        <f>INDEX(Mets!$B$2:$O$565,MATCH(CONCATENATE($C447,"_EXT"),Mets!$B$2:$B$565,0),COLUMN()-21)</f>
        <v>1</v>
      </c>
      <c r="AE447" s="43">
        <f>INDEX(Mets!$B$2:$O$565,MATCH(CONCATENATE($C447,"_EXT"),Mets!$B$2:$B$565,0),COLUMN()-21)</f>
        <v>0</v>
      </c>
      <c r="AF447" s="43">
        <f>INDEX(Mets!$B$2:$O$565,MATCH(CONCATENATE($C447,"_EXT"),Mets!$B$2:$B$565,0),COLUMN()-21)</f>
        <v>0</v>
      </c>
      <c r="AG447" s="43">
        <f>INDEX(Mets!$B$2:$O$565,MATCH(CONCATENATE($C447,"_EXT"),Mets!$B$2:$B$565,0),COLUMN()-21)</f>
        <v>0</v>
      </c>
      <c r="AH447" s="43">
        <f>INDEX(Mets!$B$2:$O$565,MATCH(CONCATENATE($C447,"_EXT"),Mets!$B$2:$B$565,0),COLUMN()-21)</f>
        <v>42</v>
      </c>
      <c r="AI447" s="43">
        <f>INDEX(Mets!$B$2:$W$565,MATCH(CONCATENATE($C447,"_EXT"),Mets!$B$2:$B$565,0),COLUMN()-13)</f>
        <v>6</v>
      </c>
      <c r="AJ447" s="43">
        <f t="shared" si="50"/>
        <v>3</v>
      </c>
      <c r="AK447" s="43">
        <f t="shared" si="42"/>
        <v>7</v>
      </c>
      <c r="AL447" s="43" t="str">
        <f t="shared" si="43"/>
        <v>'X53' '7';</v>
      </c>
      <c r="AM447" s="43"/>
    </row>
    <row r="448" spans="1:39">
      <c r="A448" s="43" t="str">
        <f>Ts!A63</f>
        <v>X54</v>
      </c>
      <c r="B448" s="43" t="str">
        <f>Ts!B63</f>
        <v>octanol_cyt = octanol_EXT</v>
      </c>
      <c r="C448" s="43" t="str">
        <f>Ts!C63</f>
        <v>octanol</v>
      </c>
      <c r="D448" s="43">
        <f>Ts!D63</f>
        <v>0</v>
      </c>
      <c r="E448" s="43" t="str">
        <f>Ts!E63</f>
        <v>N</v>
      </c>
      <c r="G448" s="43" t="str">
        <f t="shared" si="53"/>
        <v>X54</v>
      </c>
      <c r="H448" s="43" t="str">
        <f t="shared" si="51"/>
        <v>octanol_cyt = octanol_EXT</v>
      </c>
      <c r="I448" s="43" t="s">
        <v>781</v>
      </c>
      <c r="J448" s="43" t="s">
        <v>782</v>
      </c>
      <c r="K448" s="43">
        <f t="shared" si="52"/>
        <v>0</v>
      </c>
      <c r="L448" s="43" t="s">
        <v>783</v>
      </c>
      <c r="M448" s="43">
        <v>0</v>
      </c>
      <c r="N448" s="43">
        <v>1</v>
      </c>
      <c r="O448" s="43">
        <v>1</v>
      </c>
      <c r="P448" s="43">
        <v>1</v>
      </c>
      <c r="Q448" s="43">
        <v>1</v>
      </c>
      <c r="R448" s="43">
        <v>0.01</v>
      </c>
      <c r="U448" s="43"/>
      <c r="V448" s="43"/>
      <c r="W448" s="43"/>
      <c r="X448" s="43"/>
      <c r="Y448" s="43"/>
      <c r="Z448" s="43" t="str">
        <f>INDEX(Mets!$B$2:$O$565,MATCH(CONCATENATE($C448,"_EXT"),Mets!$B$2:$B$565,0),COLUMN()-25)</f>
        <v>octanol_EXT</v>
      </c>
      <c r="AA448" s="43">
        <f>INDEX(Mets!$B$2:$O$565,MATCH(CONCATENATE($C448,"_EXT"),Mets!$B$2:$B$565,0),COLUMN()-21)</f>
        <v>8</v>
      </c>
      <c r="AB448" s="43">
        <f>INDEX(Mets!$B$2:$O$565,MATCH(CONCATENATE($C448,"_EXT"),Mets!$B$2:$B$565,0),COLUMN()-21)</f>
        <v>18</v>
      </c>
      <c r="AC448" s="43">
        <f>INDEX(Mets!$B$2:$O$565,MATCH(CONCATENATE($C448,"_EXT"),Mets!$B$2:$B$565,0),COLUMN()-21)</f>
        <v>0</v>
      </c>
      <c r="AD448" s="43">
        <f>INDEX(Mets!$B$2:$O$565,MATCH(CONCATENATE($C448,"_EXT"),Mets!$B$2:$B$565,0),COLUMN()-21)</f>
        <v>1</v>
      </c>
      <c r="AE448" s="43">
        <f>INDEX(Mets!$B$2:$O$565,MATCH(CONCATENATE($C448,"_EXT"),Mets!$B$2:$B$565,0),COLUMN()-21)</f>
        <v>0</v>
      </c>
      <c r="AF448" s="43">
        <f>INDEX(Mets!$B$2:$O$565,MATCH(CONCATENATE($C448,"_EXT"),Mets!$B$2:$B$565,0),COLUMN()-21)</f>
        <v>0</v>
      </c>
      <c r="AG448" s="43">
        <f>INDEX(Mets!$B$2:$O$565,MATCH(CONCATENATE($C448,"_EXT"),Mets!$B$2:$B$565,0),COLUMN()-21)</f>
        <v>0</v>
      </c>
      <c r="AH448" s="43">
        <f>INDEX(Mets!$B$2:$O$565,MATCH(CONCATENATE($C448,"_EXT"),Mets!$B$2:$B$565,0),COLUMN()-21)</f>
        <v>48</v>
      </c>
      <c r="AI448" s="43">
        <f>INDEX(Mets!$B$2:$W$565,MATCH(CONCATENATE($C448,"_EXT"),Mets!$B$2:$B$565,0),COLUMN()-13)</f>
        <v>6</v>
      </c>
      <c r="AJ448" s="43">
        <f t="shared" si="50"/>
        <v>3</v>
      </c>
      <c r="AK448" s="43">
        <f t="shared" si="42"/>
        <v>8</v>
      </c>
      <c r="AL448" s="43" t="str">
        <f t="shared" si="43"/>
        <v>'X54' '8';</v>
      </c>
      <c r="AM448" s="43"/>
    </row>
    <row r="449" spans="1:39">
      <c r="A449" s="43" t="str">
        <f>Ts!A64</f>
        <v>X55</v>
      </c>
      <c r="B449" s="43" t="str">
        <f>Ts!B64</f>
        <v>nonanol_cyt = nonanol_EXT</v>
      </c>
      <c r="C449" s="43" t="str">
        <f>Ts!C64</f>
        <v>nonanol</v>
      </c>
      <c r="D449" s="43">
        <f>Ts!D64</f>
        <v>0</v>
      </c>
      <c r="E449" s="43" t="str">
        <f>Ts!E64</f>
        <v>N</v>
      </c>
      <c r="G449" s="43" t="str">
        <f t="shared" si="53"/>
        <v>X55</v>
      </c>
      <c r="H449" s="43" t="str">
        <f t="shared" si="51"/>
        <v>nonanol_cyt = nonanol_EXT</v>
      </c>
      <c r="I449" s="43" t="s">
        <v>781</v>
      </c>
      <c r="J449" s="43" t="s">
        <v>782</v>
      </c>
      <c r="K449" s="43">
        <f t="shared" si="52"/>
        <v>0</v>
      </c>
      <c r="L449" s="43" t="s">
        <v>783</v>
      </c>
      <c r="M449" s="43">
        <v>0</v>
      </c>
      <c r="N449" s="43">
        <v>1</v>
      </c>
      <c r="O449" s="43">
        <v>1</v>
      </c>
      <c r="P449" s="43">
        <v>1</v>
      </c>
      <c r="Q449" s="43">
        <v>1</v>
      </c>
      <c r="R449" s="43">
        <v>0.01</v>
      </c>
      <c r="U449" s="43"/>
      <c r="V449" s="43"/>
      <c r="W449" s="43"/>
      <c r="X449" s="43"/>
      <c r="Y449" s="43"/>
      <c r="Z449" s="43" t="str">
        <f>INDEX(Mets!$B$2:$O$565,MATCH(CONCATENATE($C449,"_EXT"),Mets!$B$2:$B$565,0),COLUMN()-25)</f>
        <v>nonanol_EXT</v>
      </c>
      <c r="AA449" s="43">
        <f>INDEX(Mets!$B$2:$O$565,MATCH(CONCATENATE($C449,"_EXT"),Mets!$B$2:$B$565,0),COLUMN()-21)</f>
        <v>9</v>
      </c>
      <c r="AB449" s="43">
        <f>INDEX(Mets!$B$2:$O$565,MATCH(CONCATENATE($C449,"_EXT"),Mets!$B$2:$B$565,0),COLUMN()-21)</f>
        <v>20</v>
      </c>
      <c r="AC449" s="43">
        <f>INDEX(Mets!$B$2:$O$565,MATCH(CONCATENATE($C449,"_EXT"),Mets!$B$2:$B$565,0),COLUMN()-21)</f>
        <v>0</v>
      </c>
      <c r="AD449" s="43">
        <f>INDEX(Mets!$B$2:$O$565,MATCH(CONCATENATE($C449,"_EXT"),Mets!$B$2:$B$565,0),COLUMN()-21)</f>
        <v>1</v>
      </c>
      <c r="AE449" s="43">
        <f>INDEX(Mets!$B$2:$O$565,MATCH(CONCATENATE($C449,"_EXT"),Mets!$B$2:$B$565,0),COLUMN()-21)</f>
        <v>0</v>
      </c>
      <c r="AF449" s="43">
        <f>INDEX(Mets!$B$2:$O$565,MATCH(CONCATENATE($C449,"_EXT"),Mets!$B$2:$B$565,0),COLUMN()-21)</f>
        <v>0</v>
      </c>
      <c r="AG449" s="43">
        <f>INDEX(Mets!$B$2:$O$565,MATCH(CONCATENATE($C449,"_EXT"),Mets!$B$2:$B$565,0),COLUMN()-21)</f>
        <v>0</v>
      </c>
      <c r="AH449" s="43">
        <f>INDEX(Mets!$B$2:$O$565,MATCH(CONCATENATE($C449,"_EXT"),Mets!$B$2:$B$565,0),COLUMN()-21)</f>
        <v>54</v>
      </c>
      <c r="AI449" s="43">
        <f>INDEX(Mets!$B$2:$W$565,MATCH(CONCATENATE($C449,"_EXT"),Mets!$B$2:$B$565,0),COLUMN()-13)</f>
        <v>6</v>
      </c>
      <c r="AJ449" s="43">
        <f t="shared" si="50"/>
        <v>3</v>
      </c>
      <c r="AK449" s="43">
        <f t="shared" si="42"/>
        <v>9</v>
      </c>
      <c r="AL449" s="43" t="str">
        <f t="shared" si="43"/>
        <v>'X55' '9';</v>
      </c>
      <c r="AM449" s="43"/>
    </row>
    <row r="450" spans="1:39">
      <c r="A450" s="43" t="str">
        <f>Ts!A65</f>
        <v>X56</v>
      </c>
      <c r="B450" s="43" t="str">
        <f>Ts!B65</f>
        <v>decanol_cyt = decanol_EXT</v>
      </c>
      <c r="C450" s="43" t="str">
        <f>Ts!C65</f>
        <v>decanol</v>
      </c>
      <c r="D450" s="43">
        <f>Ts!D65</f>
        <v>0</v>
      </c>
      <c r="E450" s="43" t="str">
        <f>Ts!E65</f>
        <v>N</v>
      </c>
      <c r="G450" s="43" t="str">
        <f t="shared" si="53"/>
        <v>X56</v>
      </c>
      <c r="H450" s="43" t="str">
        <f t="shared" si="51"/>
        <v>decanol_cyt = decanol_EXT</v>
      </c>
      <c r="I450" s="43" t="s">
        <v>781</v>
      </c>
      <c r="J450" s="43" t="s">
        <v>782</v>
      </c>
      <c r="K450" s="43">
        <f t="shared" si="52"/>
        <v>0</v>
      </c>
      <c r="L450" s="43" t="s">
        <v>783</v>
      </c>
      <c r="M450" s="43">
        <v>0</v>
      </c>
      <c r="N450" s="43">
        <v>1</v>
      </c>
      <c r="O450" s="43">
        <v>1</v>
      </c>
      <c r="P450" s="43">
        <v>1</v>
      </c>
      <c r="Q450" s="43">
        <v>1</v>
      </c>
      <c r="R450" s="43">
        <v>0.01</v>
      </c>
      <c r="U450" s="43"/>
      <c r="V450" s="43"/>
      <c r="W450" s="43"/>
      <c r="X450" s="43"/>
      <c r="Y450" s="43"/>
      <c r="Z450" s="43" t="str">
        <f>INDEX(Mets!$B$2:$O$565,MATCH(CONCATENATE($C450,"_EXT"),Mets!$B$2:$B$565,0),COLUMN()-25)</f>
        <v>decanol_EXT</v>
      </c>
      <c r="AA450" s="43">
        <f>INDEX(Mets!$B$2:$O$565,MATCH(CONCATENATE($C450,"_EXT"),Mets!$B$2:$B$565,0),COLUMN()-21)</f>
        <v>10</v>
      </c>
      <c r="AB450" s="43">
        <f>INDEX(Mets!$B$2:$O$565,MATCH(CONCATENATE($C450,"_EXT"),Mets!$B$2:$B$565,0),COLUMN()-21)</f>
        <v>22</v>
      </c>
      <c r="AC450" s="43">
        <f>INDEX(Mets!$B$2:$O$565,MATCH(CONCATENATE($C450,"_EXT"),Mets!$B$2:$B$565,0),COLUMN()-21)</f>
        <v>0</v>
      </c>
      <c r="AD450" s="43">
        <f>INDEX(Mets!$B$2:$O$565,MATCH(CONCATENATE($C450,"_EXT"),Mets!$B$2:$B$565,0),COLUMN()-21)</f>
        <v>1</v>
      </c>
      <c r="AE450" s="43">
        <f>INDEX(Mets!$B$2:$O$565,MATCH(CONCATENATE($C450,"_EXT"),Mets!$B$2:$B$565,0),COLUMN()-21)</f>
        <v>0</v>
      </c>
      <c r="AF450" s="43">
        <f>INDEX(Mets!$B$2:$O$565,MATCH(CONCATENATE($C450,"_EXT"),Mets!$B$2:$B$565,0),COLUMN()-21)</f>
        <v>0</v>
      </c>
      <c r="AG450" s="43">
        <f>INDEX(Mets!$B$2:$O$565,MATCH(CONCATENATE($C450,"_EXT"),Mets!$B$2:$B$565,0),COLUMN()-21)</f>
        <v>0</v>
      </c>
      <c r="AH450" s="43">
        <f>INDEX(Mets!$B$2:$O$565,MATCH(CONCATENATE($C450,"_EXT"),Mets!$B$2:$B$565,0),COLUMN()-21)</f>
        <v>60</v>
      </c>
      <c r="AI450" s="43">
        <f>INDEX(Mets!$B$2:$W$565,MATCH(CONCATENATE($C450,"_EXT"),Mets!$B$2:$B$565,0),COLUMN()-13)</f>
        <v>6</v>
      </c>
      <c r="AJ450" s="43">
        <f t="shared" si="50"/>
        <v>3</v>
      </c>
      <c r="AK450" s="43">
        <f t="shared" si="42"/>
        <v>10</v>
      </c>
      <c r="AL450" s="43" t="str">
        <f t="shared" si="43"/>
        <v>'X56' '10';</v>
      </c>
      <c r="AM450" s="43"/>
    </row>
    <row r="451" spans="1:39">
      <c r="A451" s="43" t="str">
        <f>Ts!A66</f>
        <v>X57</v>
      </c>
      <c r="B451" s="43" t="str">
        <f>Ts!B66</f>
        <v>undecanol_cyt = undecanol_EXT</v>
      </c>
      <c r="C451" s="43" t="str">
        <f>Ts!C66</f>
        <v>undecanol</v>
      </c>
      <c r="D451" s="43">
        <f>Ts!D66</f>
        <v>0</v>
      </c>
      <c r="E451" s="43" t="str">
        <f>Ts!E66</f>
        <v>N</v>
      </c>
      <c r="G451" s="43" t="str">
        <f t="shared" si="53"/>
        <v>X57</v>
      </c>
      <c r="H451" s="43" t="str">
        <f t="shared" si="51"/>
        <v>undecanol_cyt = undecanol_EXT</v>
      </c>
      <c r="I451" s="43" t="s">
        <v>781</v>
      </c>
      <c r="J451" s="43" t="s">
        <v>782</v>
      </c>
      <c r="K451" s="43">
        <f t="shared" si="52"/>
        <v>0</v>
      </c>
      <c r="L451" s="43" t="s">
        <v>783</v>
      </c>
      <c r="M451" s="43">
        <v>0</v>
      </c>
      <c r="N451" s="43">
        <v>1</v>
      </c>
      <c r="O451" s="43">
        <v>1</v>
      </c>
      <c r="P451" s="43">
        <v>1</v>
      </c>
      <c r="Q451" s="43">
        <v>1</v>
      </c>
      <c r="R451" s="43">
        <v>0.01</v>
      </c>
      <c r="U451" s="43"/>
      <c r="V451" s="43"/>
      <c r="W451" s="43"/>
      <c r="X451" s="43"/>
      <c r="Y451" s="43"/>
      <c r="Z451" s="43" t="str">
        <f>INDEX(Mets!$B$2:$O$565,MATCH(CONCATENATE($C451,"_EXT"),Mets!$B$2:$B$565,0),COLUMN()-25)</f>
        <v>undecanol_EXT</v>
      </c>
      <c r="AA451" s="43">
        <f>INDEX(Mets!$B$2:$O$565,MATCH(CONCATENATE($C451,"_EXT"),Mets!$B$2:$B$565,0),COLUMN()-21)</f>
        <v>11</v>
      </c>
      <c r="AB451" s="43">
        <f>INDEX(Mets!$B$2:$O$565,MATCH(CONCATENATE($C451,"_EXT"),Mets!$B$2:$B$565,0),COLUMN()-21)</f>
        <v>24</v>
      </c>
      <c r="AC451" s="43">
        <f>INDEX(Mets!$B$2:$O$565,MATCH(CONCATENATE($C451,"_EXT"),Mets!$B$2:$B$565,0),COLUMN()-21)</f>
        <v>0</v>
      </c>
      <c r="AD451" s="43">
        <f>INDEX(Mets!$B$2:$O$565,MATCH(CONCATENATE($C451,"_EXT"),Mets!$B$2:$B$565,0),COLUMN()-21)</f>
        <v>1</v>
      </c>
      <c r="AE451" s="43">
        <f>INDEX(Mets!$B$2:$O$565,MATCH(CONCATENATE($C451,"_EXT"),Mets!$B$2:$B$565,0),COLUMN()-21)</f>
        <v>0</v>
      </c>
      <c r="AF451" s="43">
        <f>INDEX(Mets!$B$2:$O$565,MATCH(CONCATENATE($C451,"_EXT"),Mets!$B$2:$B$565,0),COLUMN()-21)</f>
        <v>0</v>
      </c>
      <c r="AG451" s="43">
        <f>INDEX(Mets!$B$2:$O$565,MATCH(CONCATENATE($C451,"_EXT"),Mets!$B$2:$B$565,0),COLUMN()-21)</f>
        <v>0</v>
      </c>
      <c r="AH451" s="43">
        <f>INDEX(Mets!$B$2:$O$565,MATCH(CONCATENATE($C451,"_EXT"),Mets!$B$2:$B$565,0),COLUMN()-21)</f>
        <v>66</v>
      </c>
      <c r="AI451" s="43">
        <f>INDEX(Mets!$B$2:$W$565,MATCH(CONCATENATE($C451,"_EXT"),Mets!$B$2:$B$565,0),COLUMN()-13)</f>
        <v>6</v>
      </c>
      <c r="AJ451" s="43">
        <f t="shared" si="50"/>
        <v>3</v>
      </c>
      <c r="AK451" s="43">
        <f t="shared" ref="AK451:AK514" si="54">IF(ISNA(AA451),0,AA451)</f>
        <v>11</v>
      </c>
      <c r="AL451" s="43" t="str">
        <f t="shared" ref="AL451:AL514" si="55">CONCATENATE("'",G451,"' '",AK451,"';")</f>
        <v>'X57' '11';</v>
      </c>
      <c r="AM451" s="43"/>
    </row>
    <row r="452" spans="1:39">
      <c r="A452" s="43" t="str">
        <f>Ts!A67</f>
        <v>X58</v>
      </c>
      <c r="B452" s="43" t="str">
        <f>Ts!B67</f>
        <v>dodecanol_cyt = dodecanol_EXT</v>
      </c>
      <c r="C452" s="43" t="str">
        <f>Ts!C67</f>
        <v>dodecanol</v>
      </c>
      <c r="D452" s="43">
        <f>Ts!D67</f>
        <v>0</v>
      </c>
      <c r="E452" s="43" t="str">
        <f>Ts!E67</f>
        <v>N</v>
      </c>
      <c r="G452" s="43" t="str">
        <f t="shared" si="53"/>
        <v>X58</v>
      </c>
      <c r="H452" s="43" t="str">
        <f t="shared" si="51"/>
        <v>dodecanol_cyt = dodecanol_EXT</v>
      </c>
      <c r="I452" s="43" t="s">
        <v>781</v>
      </c>
      <c r="J452" s="43" t="s">
        <v>782</v>
      </c>
      <c r="K452" s="43">
        <f t="shared" si="52"/>
        <v>0</v>
      </c>
      <c r="L452" s="43" t="s">
        <v>783</v>
      </c>
      <c r="M452" s="43">
        <v>0</v>
      </c>
      <c r="N452" s="43">
        <v>1</v>
      </c>
      <c r="O452" s="43">
        <v>1</v>
      </c>
      <c r="P452" s="43">
        <v>1</v>
      </c>
      <c r="Q452" s="43">
        <v>1</v>
      </c>
      <c r="R452" s="43">
        <v>0.01</v>
      </c>
      <c r="U452" s="43"/>
      <c r="V452" s="43"/>
      <c r="W452" s="43"/>
      <c r="X452" s="43"/>
      <c r="Y452" s="43"/>
      <c r="Z452" s="43" t="str">
        <f>INDEX(Mets!$B$2:$O$565,MATCH(CONCATENATE($C452,"_EXT"),Mets!$B$2:$B$565,0),COLUMN()-25)</f>
        <v>dodecanol_EXT</v>
      </c>
      <c r="AA452" s="43">
        <f>INDEX(Mets!$B$2:$O$565,MATCH(CONCATENATE($C452,"_EXT"),Mets!$B$2:$B$565,0),COLUMN()-21)</f>
        <v>12</v>
      </c>
      <c r="AB452" s="43">
        <f>INDEX(Mets!$B$2:$O$565,MATCH(CONCATENATE($C452,"_EXT"),Mets!$B$2:$B$565,0),COLUMN()-21)</f>
        <v>26</v>
      </c>
      <c r="AC452" s="43">
        <f>INDEX(Mets!$B$2:$O$565,MATCH(CONCATENATE($C452,"_EXT"),Mets!$B$2:$B$565,0),COLUMN()-21)</f>
        <v>0</v>
      </c>
      <c r="AD452" s="43">
        <f>INDEX(Mets!$B$2:$O$565,MATCH(CONCATENATE($C452,"_EXT"),Mets!$B$2:$B$565,0),COLUMN()-21)</f>
        <v>1</v>
      </c>
      <c r="AE452" s="43">
        <f>INDEX(Mets!$B$2:$O$565,MATCH(CONCATENATE($C452,"_EXT"),Mets!$B$2:$B$565,0),COLUMN()-21)</f>
        <v>0</v>
      </c>
      <c r="AF452" s="43">
        <f>INDEX(Mets!$B$2:$O$565,MATCH(CONCATENATE($C452,"_EXT"),Mets!$B$2:$B$565,0),COLUMN()-21)</f>
        <v>0</v>
      </c>
      <c r="AG452" s="43">
        <f>INDEX(Mets!$B$2:$O$565,MATCH(CONCATENATE($C452,"_EXT"),Mets!$B$2:$B$565,0),COLUMN()-21)</f>
        <v>0</v>
      </c>
      <c r="AH452" s="43">
        <f>INDEX(Mets!$B$2:$O$565,MATCH(CONCATENATE($C452,"_EXT"),Mets!$B$2:$B$565,0),COLUMN()-21)</f>
        <v>72</v>
      </c>
      <c r="AI452" s="43">
        <f>INDEX(Mets!$B$2:$W$565,MATCH(CONCATENATE($C452,"_EXT"),Mets!$B$2:$B$565,0),COLUMN()-13)</f>
        <v>6</v>
      </c>
      <c r="AJ452" s="43">
        <f t="shared" si="50"/>
        <v>3</v>
      </c>
      <c r="AK452" s="43">
        <f t="shared" si="54"/>
        <v>12</v>
      </c>
      <c r="AL452" s="43" t="str">
        <f t="shared" si="55"/>
        <v>'X58' '12';</v>
      </c>
      <c r="AM452" s="43"/>
    </row>
    <row r="453" spans="1:39">
      <c r="A453" s="43" t="str">
        <f>Ts!A68</f>
        <v>X59</v>
      </c>
      <c r="B453" s="43" t="str">
        <f>Ts!B68</f>
        <v>tridecanol_cyt = tridecanol_EXT</v>
      </c>
      <c r="C453" s="43" t="str">
        <f>Ts!C68</f>
        <v>tridecanol</v>
      </c>
      <c r="D453" s="43">
        <f>Ts!D68</f>
        <v>0</v>
      </c>
      <c r="E453" s="43" t="str">
        <f>Ts!E68</f>
        <v>N</v>
      </c>
      <c r="G453" s="43" t="str">
        <f t="shared" si="53"/>
        <v>X59</v>
      </c>
      <c r="H453" s="43" t="str">
        <f t="shared" si="51"/>
        <v>tridecanol_cyt = tridecanol_EXT</v>
      </c>
      <c r="I453" s="43" t="s">
        <v>781</v>
      </c>
      <c r="J453" s="43" t="s">
        <v>782</v>
      </c>
      <c r="K453" s="43">
        <f t="shared" si="52"/>
        <v>0</v>
      </c>
      <c r="L453" s="43" t="s">
        <v>783</v>
      </c>
      <c r="M453" s="43">
        <v>0</v>
      </c>
      <c r="N453" s="43">
        <v>1</v>
      </c>
      <c r="O453" s="43">
        <v>1</v>
      </c>
      <c r="P453" s="43">
        <v>1</v>
      </c>
      <c r="Q453" s="43">
        <v>1</v>
      </c>
      <c r="R453" s="43">
        <v>0.01</v>
      </c>
      <c r="U453" s="43"/>
      <c r="V453" s="43"/>
      <c r="W453" s="43"/>
      <c r="X453" s="43"/>
      <c r="Y453" s="43"/>
      <c r="Z453" s="43" t="str">
        <f>INDEX(Mets!$B$2:$O$565,MATCH(CONCATENATE($C453,"_EXT"),Mets!$B$2:$B$565,0),COLUMN()-25)</f>
        <v>tridecanol_EXT</v>
      </c>
      <c r="AA453" s="43">
        <f>INDEX(Mets!$B$2:$O$565,MATCH(CONCATENATE($C453,"_EXT"),Mets!$B$2:$B$565,0),COLUMN()-21)</f>
        <v>13</v>
      </c>
      <c r="AB453" s="43">
        <f>INDEX(Mets!$B$2:$O$565,MATCH(CONCATENATE($C453,"_EXT"),Mets!$B$2:$B$565,0),COLUMN()-21)</f>
        <v>28</v>
      </c>
      <c r="AC453" s="43">
        <f>INDEX(Mets!$B$2:$O$565,MATCH(CONCATENATE($C453,"_EXT"),Mets!$B$2:$B$565,0),COLUMN()-21)</f>
        <v>0</v>
      </c>
      <c r="AD453" s="43">
        <f>INDEX(Mets!$B$2:$O$565,MATCH(CONCATENATE($C453,"_EXT"),Mets!$B$2:$B$565,0),COLUMN()-21)</f>
        <v>1</v>
      </c>
      <c r="AE453" s="43">
        <f>INDEX(Mets!$B$2:$O$565,MATCH(CONCATENATE($C453,"_EXT"),Mets!$B$2:$B$565,0),COLUMN()-21)</f>
        <v>0</v>
      </c>
      <c r="AF453" s="43">
        <f>INDEX(Mets!$B$2:$O$565,MATCH(CONCATENATE($C453,"_EXT"),Mets!$B$2:$B$565,0),COLUMN()-21)</f>
        <v>0</v>
      </c>
      <c r="AG453" s="43">
        <f>INDEX(Mets!$B$2:$O$565,MATCH(CONCATENATE($C453,"_EXT"),Mets!$B$2:$B$565,0),COLUMN()-21)</f>
        <v>0</v>
      </c>
      <c r="AH453" s="43">
        <f>INDEX(Mets!$B$2:$O$565,MATCH(CONCATENATE($C453,"_EXT"),Mets!$B$2:$B$565,0),COLUMN()-21)</f>
        <v>78</v>
      </c>
      <c r="AI453" s="43">
        <f>INDEX(Mets!$B$2:$W$565,MATCH(CONCATENATE($C453,"_EXT"),Mets!$B$2:$B$565,0),COLUMN()-13)</f>
        <v>6</v>
      </c>
      <c r="AJ453" s="43">
        <f t="shared" si="50"/>
        <v>3</v>
      </c>
      <c r="AK453" s="43">
        <f t="shared" si="54"/>
        <v>13</v>
      </c>
      <c r="AL453" s="43" t="str">
        <f t="shared" si="55"/>
        <v>'X59' '13';</v>
      </c>
      <c r="AM453" s="43"/>
    </row>
    <row r="454" spans="1:39">
      <c r="A454" s="43" t="str">
        <f>Ts!A69</f>
        <v>X60</v>
      </c>
      <c r="B454" s="43" t="str">
        <f>Ts!B69</f>
        <v>tetradecanol_cyt = tetradecanol_EXT</v>
      </c>
      <c r="C454" s="43" t="str">
        <f>Ts!C69</f>
        <v>tetradecanol</v>
      </c>
      <c r="D454" s="43">
        <f>Ts!D69</f>
        <v>0</v>
      </c>
      <c r="E454" s="43" t="str">
        <f>Ts!E69</f>
        <v>N</v>
      </c>
      <c r="G454" s="43" t="str">
        <f t="shared" si="53"/>
        <v>X60</v>
      </c>
      <c r="H454" s="43" t="str">
        <f t="shared" si="51"/>
        <v>tetradecanol_cyt = tetradecanol_EXT</v>
      </c>
      <c r="I454" s="43" t="s">
        <v>781</v>
      </c>
      <c r="J454" s="43" t="s">
        <v>782</v>
      </c>
      <c r="K454" s="43">
        <f t="shared" si="52"/>
        <v>0</v>
      </c>
      <c r="L454" s="43" t="s">
        <v>783</v>
      </c>
      <c r="M454" s="43">
        <v>0</v>
      </c>
      <c r="N454" s="43">
        <v>1</v>
      </c>
      <c r="O454" s="43">
        <v>1</v>
      </c>
      <c r="P454" s="43">
        <v>1</v>
      </c>
      <c r="Q454" s="43">
        <v>1</v>
      </c>
      <c r="R454" s="43">
        <v>0.01</v>
      </c>
      <c r="U454" s="43"/>
      <c r="V454" s="43"/>
      <c r="W454" s="43"/>
      <c r="X454" s="43"/>
      <c r="Y454" s="43"/>
      <c r="Z454" s="43" t="str">
        <f>INDEX(Mets!$B$2:$O$565,MATCH(CONCATENATE($C454,"_EXT"),Mets!$B$2:$B$565,0),COLUMN()-25)</f>
        <v>tetradecanol_EXT</v>
      </c>
      <c r="AA454" s="43">
        <f>INDEX(Mets!$B$2:$O$565,MATCH(CONCATENATE($C454,"_EXT"),Mets!$B$2:$B$565,0),COLUMN()-21)</f>
        <v>14</v>
      </c>
      <c r="AB454" s="43">
        <f>INDEX(Mets!$B$2:$O$565,MATCH(CONCATENATE($C454,"_EXT"),Mets!$B$2:$B$565,0),COLUMN()-21)</f>
        <v>30</v>
      </c>
      <c r="AC454" s="43">
        <f>INDEX(Mets!$B$2:$O$565,MATCH(CONCATENATE($C454,"_EXT"),Mets!$B$2:$B$565,0),COLUMN()-21)</f>
        <v>0</v>
      </c>
      <c r="AD454" s="43">
        <f>INDEX(Mets!$B$2:$O$565,MATCH(CONCATENATE($C454,"_EXT"),Mets!$B$2:$B$565,0),COLUMN()-21)</f>
        <v>1</v>
      </c>
      <c r="AE454" s="43">
        <f>INDEX(Mets!$B$2:$O$565,MATCH(CONCATENATE($C454,"_EXT"),Mets!$B$2:$B$565,0),COLUMN()-21)</f>
        <v>0</v>
      </c>
      <c r="AF454" s="43">
        <f>INDEX(Mets!$B$2:$O$565,MATCH(CONCATENATE($C454,"_EXT"),Mets!$B$2:$B$565,0),COLUMN()-21)</f>
        <v>0</v>
      </c>
      <c r="AG454" s="43">
        <f>INDEX(Mets!$B$2:$O$565,MATCH(CONCATENATE($C454,"_EXT"),Mets!$B$2:$B$565,0),COLUMN()-21)</f>
        <v>0</v>
      </c>
      <c r="AH454" s="43">
        <f>INDEX(Mets!$B$2:$O$565,MATCH(CONCATENATE($C454,"_EXT"),Mets!$B$2:$B$565,0),COLUMN()-21)</f>
        <v>84</v>
      </c>
      <c r="AI454" s="43">
        <f>INDEX(Mets!$B$2:$W$565,MATCH(CONCATENATE($C454,"_EXT"),Mets!$B$2:$B$565,0),COLUMN()-13)</f>
        <v>6</v>
      </c>
      <c r="AJ454" s="43">
        <f t="shared" si="50"/>
        <v>3</v>
      </c>
      <c r="AK454" s="43">
        <f t="shared" si="54"/>
        <v>14</v>
      </c>
      <c r="AL454" s="43" t="str">
        <f t="shared" si="55"/>
        <v>'X60' '14';</v>
      </c>
      <c r="AM454" s="43"/>
    </row>
    <row r="455" spans="1:39">
      <c r="A455" s="43" t="str">
        <f>Ts!A70</f>
        <v>X61</v>
      </c>
      <c r="B455" s="43" t="str">
        <f>Ts!B70</f>
        <v>pentadecanol_cyt = pentadecanol_EXT</v>
      </c>
      <c r="C455" s="43" t="str">
        <f>Ts!C70</f>
        <v>pentadecanol</v>
      </c>
      <c r="D455" s="43">
        <f>Ts!D70</f>
        <v>0</v>
      </c>
      <c r="E455" s="43" t="str">
        <f>Ts!E70</f>
        <v>N</v>
      </c>
      <c r="G455" s="43" t="str">
        <f t="shared" si="53"/>
        <v>X61</v>
      </c>
      <c r="H455" s="43" t="str">
        <f t="shared" si="51"/>
        <v>pentadecanol_cyt = pentadecanol_EXT</v>
      </c>
      <c r="I455" s="43" t="s">
        <v>781</v>
      </c>
      <c r="J455" s="43" t="s">
        <v>782</v>
      </c>
      <c r="K455" s="43">
        <f t="shared" si="52"/>
        <v>0</v>
      </c>
      <c r="L455" s="43" t="s">
        <v>783</v>
      </c>
      <c r="M455" s="43">
        <v>0</v>
      </c>
      <c r="N455" s="43">
        <v>1</v>
      </c>
      <c r="O455" s="43">
        <v>1</v>
      </c>
      <c r="P455" s="43">
        <v>1</v>
      </c>
      <c r="Q455" s="43">
        <v>1</v>
      </c>
      <c r="R455" s="43">
        <v>0.01</v>
      </c>
      <c r="U455" s="43"/>
      <c r="V455" s="43"/>
      <c r="W455" s="43"/>
      <c r="X455" s="43"/>
      <c r="Y455" s="43"/>
      <c r="Z455" s="43" t="str">
        <f>INDEX(Mets!$B$2:$O$565,MATCH(CONCATENATE($C455,"_EXT"),Mets!$B$2:$B$565,0),COLUMN()-25)</f>
        <v>pentadecanol_EXT</v>
      </c>
      <c r="AA455" s="43">
        <f>INDEX(Mets!$B$2:$O$565,MATCH(CONCATENATE($C455,"_EXT"),Mets!$B$2:$B$565,0),COLUMN()-21)</f>
        <v>15</v>
      </c>
      <c r="AB455" s="43">
        <f>INDEX(Mets!$B$2:$O$565,MATCH(CONCATENATE($C455,"_EXT"),Mets!$B$2:$B$565,0),COLUMN()-21)</f>
        <v>32</v>
      </c>
      <c r="AC455" s="43">
        <f>INDEX(Mets!$B$2:$O$565,MATCH(CONCATENATE($C455,"_EXT"),Mets!$B$2:$B$565,0),COLUMN()-21)</f>
        <v>0</v>
      </c>
      <c r="AD455" s="43">
        <f>INDEX(Mets!$B$2:$O$565,MATCH(CONCATENATE($C455,"_EXT"),Mets!$B$2:$B$565,0),COLUMN()-21)</f>
        <v>1</v>
      </c>
      <c r="AE455" s="43">
        <f>INDEX(Mets!$B$2:$O$565,MATCH(CONCATENATE($C455,"_EXT"),Mets!$B$2:$B$565,0),COLUMN()-21)</f>
        <v>0</v>
      </c>
      <c r="AF455" s="43">
        <f>INDEX(Mets!$B$2:$O$565,MATCH(CONCATENATE($C455,"_EXT"),Mets!$B$2:$B$565,0),COLUMN()-21)</f>
        <v>0</v>
      </c>
      <c r="AG455" s="43">
        <f>INDEX(Mets!$B$2:$O$565,MATCH(CONCATENATE($C455,"_EXT"),Mets!$B$2:$B$565,0),COLUMN()-21)</f>
        <v>0</v>
      </c>
      <c r="AH455" s="43">
        <f>INDEX(Mets!$B$2:$O$565,MATCH(CONCATENATE($C455,"_EXT"),Mets!$B$2:$B$565,0),COLUMN()-21)</f>
        <v>90</v>
      </c>
      <c r="AI455" s="43">
        <f>INDEX(Mets!$B$2:$W$565,MATCH(CONCATENATE($C455,"_EXT"),Mets!$B$2:$B$565,0),COLUMN()-13)</f>
        <v>6</v>
      </c>
      <c r="AJ455" s="43">
        <f t="shared" si="50"/>
        <v>3</v>
      </c>
      <c r="AK455" s="43">
        <f t="shared" si="54"/>
        <v>15</v>
      </c>
      <c r="AL455" s="43" t="str">
        <f t="shared" si="55"/>
        <v>'X61' '15';</v>
      </c>
      <c r="AM455" s="43"/>
    </row>
    <row r="456" spans="1:39">
      <c r="A456" s="43" t="str">
        <f>Ts!A71</f>
        <v>X62</v>
      </c>
      <c r="B456" s="43" t="str">
        <f>Ts!B71</f>
        <v>hexadecanol_cyt = hexadecanol_EXT</v>
      </c>
      <c r="C456" s="43" t="str">
        <f>Ts!C71</f>
        <v>hexadecanol</v>
      </c>
      <c r="D456" s="43">
        <f>Ts!D71</f>
        <v>0</v>
      </c>
      <c r="E456" s="43" t="str">
        <f>Ts!E71</f>
        <v>N</v>
      </c>
      <c r="G456" s="43" t="str">
        <f t="shared" si="53"/>
        <v>X62</v>
      </c>
      <c r="H456" s="43" t="str">
        <f t="shared" si="51"/>
        <v>hexadecanol_cyt = hexadecanol_EXT</v>
      </c>
      <c r="I456" s="43" t="s">
        <v>781</v>
      </c>
      <c r="J456" s="43" t="s">
        <v>782</v>
      </c>
      <c r="K456" s="43">
        <f t="shared" si="52"/>
        <v>0</v>
      </c>
      <c r="L456" s="43" t="s">
        <v>783</v>
      </c>
      <c r="M456" s="43">
        <v>0</v>
      </c>
      <c r="N456" s="43">
        <v>1</v>
      </c>
      <c r="O456" s="43">
        <v>1</v>
      </c>
      <c r="P456" s="43">
        <v>1</v>
      </c>
      <c r="Q456" s="43">
        <v>1</v>
      </c>
      <c r="R456" s="43">
        <v>0.01</v>
      </c>
      <c r="U456" s="43"/>
      <c r="V456" s="43"/>
      <c r="W456" s="43"/>
      <c r="X456" s="43"/>
      <c r="Y456" s="43"/>
      <c r="Z456" s="43" t="str">
        <f>INDEX(Mets!$B$2:$O$565,MATCH(CONCATENATE($C456,"_EXT"),Mets!$B$2:$B$565,0),COLUMN()-25)</f>
        <v>hexadecanol_EXT</v>
      </c>
      <c r="AA456" s="43">
        <f>INDEX(Mets!$B$2:$O$565,MATCH(CONCATENATE($C456,"_EXT"),Mets!$B$2:$B$565,0),COLUMN()-21)</f>
        <v>16</v>
      </c>
      <c r="AB456" s="43">
        <f>INDEX(Mets!$B$2:$O$565,MATCH(CONCATENATE($C456,"_EXT"),Mets!$B$2:$B$565,0),COLUMN()-21)</f>
        <v>34</v>
      </c>
      <c r="AC456" s="43">
        <f>INDEX(Mets!$B$2:$O$565,MATCH(CONCATENATE($C456,"_EXT"),Mets!$B$2:$B$565,0),COLUMN()-21)</f>
        <v>0</v>
      </c>
      <c r="AD456" s="43">
        <f>INDEX(Mets!$B$2:$O$565,MATCH(CONCATENATE($C456,"_EXT"),Mets!$B$2:$B$565,0),COLUMN()-21)</f>
        <v>1</v>
      </c>
      <c r="AE456" s="43">
        <f>INDEX(Mets!$B$2:$O$565,MATCH(CONCATENATE($C456,"_EXT"),Mets!$B$2:$B$565,0),COLUMN()-21)</f>
        <v>0</v>
      </c>
      <c r="AF456" s="43">
        <f>INDEX(Mets!$B$2:$O$565,MATCH(CONCATENATE($C456,"_EXT"),Mets!$B$2:$B$565,0),COLUMN()-21)</f>
        <v>0</v>
      </c>
      <c r="AG456" s="43">
        <f>INDEX(Mets!$B$2:$O$565,MATCH(CONCATENATE($C456,"_EXT"),Mets!$B$2:$B$565,0),COLUMN()-21)</f>
        <v>0</v>
      </c>
      <c r="AH456" s="43">
        <f>INDEX(Mets!$B$2:$O$565,MATCH(CONCATENATE($C456,"_EXT"),Mets!$B$2:$B$565,0),COLUMN()-21)</f>
        <v>96</v>
      </c>
      <c r="AI456" s="43">
        <f>INDEX(Mets!$B$2:$W$565,MATCH(CONCATENATE($C456,"_EXT"),Mets!$B$2:$B$565,0),COLUMN()-13)</f>
        <v>6</v>
      </c>
      <c r="AJ456" s="43">
        <f t="shared" si="50"/>
        <v>3</v>
      </c>
      <c r="AK456" s="43">
        <f t="shared" si="54"/>
        <v>16</v>
      </c>
      <c r="AL456" s="43" t="str">
        <f t="shared" si="55"/>
        <v>'X62' '16';</v>
      </c>
      <c r="AM456" s="43"/>
    </row>
    <row r="457" spans="1:39">
      <c r="A457" s="43" t="str">
        <f>Ts!A72</f>
        <v>X63</v>
      </c>
      <c r="B457" s="43" t="str">
        <f>Ts!B72</f>
        <v>heptadecanol_cyt = heptadecanol_EXT</v>
      </c>
      <c r="C457" s="43" t="str">
        <f>Ts!C72</f>
        <v>heptadecanol</v>
      </c>
      <c r="D457" s="43">
        <f>Ts!D72</f>
        <v>0</v>
      </c>
      <c r="E457" s="43" t="str">
        <f>Ts!E72</f>
        <v>N</v>
      </c>
      <c r="G457" s="43" t="str">
        <f t="shared" si="53"/>
        <v>X63</v>
      </c>
      <c r="H457" s="43" t="str">
        <f t="shared" si="51"/>
        <v>heptadecanol_cyt = heptadecanol_EXT</v>
      </c>
      <c r="I457" s="43" t="s">
        <v>781</v>
      </c>
      <c r="J457" s="43" t="s">
        <v>782</v>
      </c>
      <c r="K457" s="43">
        <f t="shared" si="52"/>
        <v>0</v>
      </c>
      <c r="L457" s="43" t="s">
        <v>783</v>
      </c>
      <c r="M457" s="43">
        <v>0</v>
      </c>
      <c r="N457" s="43">
        <v>1</v>
      </c>
      <c r="O457" s="43">
        <v>1</v>
      </c>
      <c r="P457" s="43">
        <v>1</v>
      </c>
      <c r="Q457" s="43">
        <v>1</v>
      </c>
      <c r="R457" s="43">
        <v>0.01</v>
      </c>
      <c r="U457" s="43"/>
      <c r="V457" s="43"/>
      <c r="W457" s="43"/>
      <c r="X457" s="43"/>
      <c r="Y457" s="43"/>
      <c r="Z457" s="43" t="str">
        <f>INDEX(Mets!$B$2:$O$565,MATCH(CONCATENATE($C457,"_EXT"),Mets!$B$2:$B$565,0),COLUMN()-25)</f>
        <v>heptadecanol_EXT</v>
      </c>
      <c r="AA457" s="43">
        <f>INDEX(Mets!$B$2:$O$565,MATCH(CONCATENATE($C457,"_EXT"),Mets!$B$2:$B$565,0),COLUMN()-21)</f>
        <v>17</v>
      </c>
      <c r="AB457" s="43">
        <f>INDEX(Mets!$B$2:$O$565,MATCH(CONCATENATE($C457,"_EXT"),Mets!$B$2:$B$565,0),COLUMN()-21)</f>
        <v>36</v>
      </c>
      <c r="AC457" s="43">
        <f>INDEX(Mets!$B$2:$O$565,MATCH(CONCATENATE($C457,"_EXT"),Mets!$B$2:$B$565,0),COLUMN()-21)</f>
        <v>0</v>
      </c>
      <c r="AD457" s="43">
        <f>INDEX(Mets!$B$2:$O$565,MATCH(CONCATENATE($C457,"_EXT"),Mets!$B$2:$B$565,0),COLUMN()-21)</f>
        <v>1</v>
      </c>
      <c r="AE457" s="43">
        <f>INDEX(Mets!$B$2:$O$565,MATCH(CONCATENATE($C457,"_EXT"),Mets!$B$2:$B$565,0),COLUMN()-21)</f>
        <v>0</v>
      </c>
      <c r="AF457" s="43">
        <f>INDEX(Mets!$B$2:$O$565,MATCH(CONCATENATE($C457,"_EXT"),Mets!$B$2:$B$565,0),COLUMN()-21)</f>
        <v>0</v>
      </c>
      <c r="AG457" s="43">
        <f>INDEX(Mets!$B$2:$O$565,MATCH(CONCATENATE($C457,"_EXT"),Mets!$B$2:$B$565,0),COLUMN()-21)</f>
        <v>0</v>
      </c>
      <c r="AH457" s="43">
        <f>INDEX(Mets!$B$2:$O$565,MATCH(CONCATENATE($C457,"_EXT"),Mets!$B$2:$B$565,0),COLUMN()-21)</f>
        <v>102</v>
      </c>
      <c r="AI457" s="43">
        <f>INDEX(Mets!$B$2:$W$565,MATCH(CONCATENATE($C457,"_EXT"),Mets!$B$2:$B$565,0),COLUMN()-13)</f>
        <v>6</v>
      </c>
      <c r="AJ457" s="43">
        <f t="shared" si="50"/>
        <v>3</v>
      </c>
      <c r="AK457" s="43">
        <f t="shared" si="54"/>
        <v>17</v>
      </c>
      <c r="AL457" s="43" t="str">
        <f t="shared" si="55"/>
        <v>'X63' '17';</v>
      </c>
      <c r="AM457" s="43"/>
    </row>
    <row r="458" spans="1:39">
      <c r="A458" s="43" t="str">
        <f>Ts!A73</f>
        <v>X64</v>
      </c>
      <c r="B458" s="43" t="str">
        <f>Ts!B73</f>
        <v>octadecanol_cyt = octadecanol_EXT</v>
      </c>
      <c r="C458" s="43" t="str">
        <f>Ts!C73</f>
        <v>octadecanol</v>
      </c>
      <c r="D458" s="43">
        <f>Ts!D73</f>
        <v>0</v>
      </c>
      <c r="E458" s="43" t="str">
        <f>Ts!E73</f>
        <v>N</v>
      </c>
      <c r="G458" s="43" t="str">
        <f t="shared" si="53"/>
        <v>X64</v>
      </c>
      <c r="H458" s="43" t="str">
        <f t="shared" si="51"/>
        <v>octadecanol_cyt = octadecanol_EXT</v>
      </c>
      <c r="I458" s="43" t="s">
        <v>781</v>
      </c>
      <c r="J458" s="43" t="s">
        <v>782</v>
      </c>
      <c r="K458" s="43">
        <f t="shared" si="52"/>
        <v>0</v>
      </c>
      <c r="L458" s="43" t="s">
        <v>783</v>
      </c>
      <c r="M458" s="43">
        <v>0</v>
      </c>
      <c r="N458" s="43">
        <v>1</v>
      </c>
      <c r="O458" s="43">
        <v>1</v>
      </c>
      <c r="P458" s="43">
        <v>1</v>
      </c>
      <c r="Q458" s="43">
        <v>1</v>
      </c>
      <c r="R458" s="43">
        <v>0.01</v>
      </c>
      <c r="U458" s="43"/>
      <c r="V458" s="43"/>
      <c r="W458" s="43"/>
      <c r="X458" s="43"/>
      <c r="Y458" s="43"/>
      <c r="Z458" s="43" t="str">
        <f>INDEX(Mets!$B$2:$O$565,MATCH(CONCATENATE($C458,"_EXT"),Mets!$B$2:$B$565,0),COLUMN()-25)</f>
        <v>octadecanol_EXT</v>
      </c>
      <c r="AA458" s="43">
        <f>INDEX(Mets!$B$2:$O$565,MATCH(CONCATENATE($C458,"_EXT"),Mets!$B$2:$B$565,0),COLUMN()-21)</f>
        <v>18</v>
      </c>
      <c r="AB458" s="43">
        <f>INDEX(Mets!$B$2:$O$565,MATCH(CONCATENATE($C458,"_EXT"),Mets!$B$2:$B$565,0),COLUMN()-21)</f>
        <v>38</v>
      </c>
      <c r="AC458" s="43">
        <f>INDEX(Mets!$B$2:$O$565,MATCH(CONCATENATE($C458,"_EXT"),Mets!$B$2:$B$565,0),COLUMN()-21)</f>
        <v>0</v>
      </c>
      <c r="AD458" s="43">
        <f>INDEX(Mets!$B$2:$O$565,MATCH(CONCATENATE($C458,"_EXT"),Mets!$B$2:$B$565,0),COLUMN()-21)</f>
        <v>1</v>
      </c>
      <c r="AE458" s="43">
        <f>INDEX(Mets!$B$2:$O$565,MATCH(CONCATENATE($C458,"_EXT"),Mets!$B$2:$B$565,0),COLUMN()-21)</f>
        <v>0</v>
      </c>
      <c r="AF458" s="43">
        <f>INDEX(Mets!$B$2:$O$565,MATCH(CONCATENATE($C458,"_EXT"),Mets!$B$2:$B$565,0),COLUMN()-21)</f>
        <v>0</v>
      </c>
      <c r="AG458" s="43">
        <f>INDEX(Mets!$B$2:$O$565,MATCH(CONCATENATE($C458,"_EXT"),Mets!$B$2:$B$565,0),COLUMN()-21)</f>
        <v>0</v>
      </c>
      <c r="AH458" s="43">
        <f>INDEX(Mets!$B$2:$O$565,MATCH(CONCATENATE($C458,"_EXT"),Mets!$B$2:$B$565,0),COLUMN()-21)</f>
        <v>108</v>
      </c>
      <c r="AI458" s="43">
        <f>INDEX(Mets!$B$2:$W$565,MATCH(CONCATENATE($C458,"_EXT"),Mets!$B$2:$B$565,0),COLUMN()-13)</f>
        <v>6</v>
      </c>
      <c r="AJ458" s="43">
        <f t="shared" si="50"/>
        <v>3</v>
      </c>
      <c r="AK458" s="43">
        <f t="shared" si="54"/>
        <v>18</v>
      </c>
      <c r="AL458" s="43" t="str">
        <f t="shared" si="55"/>
        <v>'X64' '18';</v>
      </c>
      <c r="AM458" s="43"/>
    </row>
    <row r="459" spans="1:39">
      <c r="A459" s="43" t="str">
        <f>Ts!A74</f>
        <v>X65</v>
      </c>
      <c r="B459" s="43" t="str">
        <f>Ts!B74</f>
        <v>phenylacetate_cyt = phenylacetate_EXT</v>
      </c>
      <c r="C459" s="43" t="str">
        <f>Ts!C74</f>
        <v>phenylacetate</v>
      </c>
      <c r="D459" s="43">
        <f>Ts!D74</f>
        <v>0</v>
      </c>
      <c r="E459" s="43" t="str">
        <f>Ts!E74</f>
        <v>N</v>
      </c>
      <c r="G459" s="43" t="str">
        <f t="shared" ref="G459:G465" si="56">A459</f>
        <v>X65</v>
      </c>
      <c r="H459" s="43" t="str">
        <f t="shared" si="51"/>
        <v>phenylacetate_cyt = phenylacetate_EXT</v>
      </c>
      <c r="I459" s="43" t="s">
        <v>781</v>
      </c>
      <c r="J459" s="43" t="s">
        <v>782</v>
      </c>
      <c r="K459" s="43">
        <f t="shared" si="52"/>
        <v>0</v>
      </c>
      <c r="L459" s="43" t="s">
        <v>783</v>
      </c>
      <c r="M459" s="43">
        <v>0</v>
      </c>
      <c r="N459" s="43">
        <v>1</v>
      </c>
      <c r="O459" s="43">
        <v>1</v>
      </c>
      <c r="P459" s="43">
        <v>1</v>
      </c>
      <c r="Q459" s="43">
        <v>1</v>
      </c>
      <c r="R459" s="43">
        <v>0.01</v>
      </c>
      <c r="U459" s="43"/>
      <c r="V459" s="43"/>
      <c r="W459" s="43"/>
      <c r="X459" s="43"/>
      <c r="Y459" s="43"/>
      <c r="Z459" s="43" t="str">
        <f>INDEX(Mets!$B$2:$O$565,MATCH(CONCATENATE($C459,"_EXT"),Mets!$B$2:$B$565,0),COLUMN()-25)</f>
        <v>phenylacetate_EXT</v>
      </c>
      <c r="AA459" s="43">
        <f>INDEX(Mets!$B$2:$O$565,MATCH(CONCATENATE($C459,"_EXT"),Mets!$B$2:$B$565,0),COLUMN()-21)</f>
        <v>8</v>
      </c>
      <c r="AB459" s="43">
        <f>INDEX(Mets!$B$2:$O$565,MATCH(CONCATENATE($C459,"_EXT"),Mets!$B$2:$B$565,0),COLUMN()-21)</f>
        <v>7</v>
      </c>
      <c r="AC459" s="43">
        <f>INDEX(Mets!$B$2:$O$565,MATCH(CONCATENATE($C459,"_EXT"),Mets!$B$2:$B$565,0),COLUMN()-21)</f>
        <v>0</v>
      </c>
      <c r="AD459" s="43">
        <f>INDEX(Mets!$B$2:$O$565,MATCH(CONCATENATE($C459,"_EXT"),Mets!$B$2:$B$565,0),COLUMN()-21)</f>
        <v>2</v>
      </c>
      <c r="AE459" s="43">
        <f>INDEX(Mets!$B$2:$O$565,MATCH(CONCATENATE($C459,"_EXT"),Mets!$B$2:$B$565,0),COLUMN()-21)</f>
        <v>0</v>
      </c>
      <c r="AF459" s="43">
        <f>INDEX(Mets!$B$2:$O$565,MATCH(CONCATENATE($C459,"_EXT"),Mets!$B$2:$B$565,0),COLUMN()-21)</f>
        <v>0</v>
      </c>
      <c r="AG459" s="43">
        <f>INDEX(Mets!$B$2:$O$565,MATCH(CONCATENATE($C459,"_EXT"),Mets!$B$2:$B$565,0),COLUMN()-21)</f>
        <v>-1</v>
      </c>
      <c r="AH459" s="43">
        <f>INDEX(Mets!$B$2:$O$565,MATCH(CONCATENATE($C459,"_EXT"),Mets!$B$2:$B$565,0),COLUMN()-21)</f>
        <v>36</v>
      </c>
      <c r="AI459" s="43">
        <f>INDEX(Mets!$B$2:$W$565,MATCH(CONCATENATE($C459,"_EXT"),Mets!$B$2:$B$565,0),COLUMN()-13)</f>
        <v>4.5</v>
      </c>
      <c r="AJ459" s="43">
        <f t="shared" ref="AJ459:AJ522" si="57">IF(OR(TYPE(FIND("al_EXT",Z459))=1,TYPE(FIND("one_EXT",Z459))=1,EXACT("4-hydroxyphenylacetaldehyde_EXT",Z459),EXACT("indole-3-acetaldehyde_EXT",Z459),EXACT("phenylacetaldehyde_EXT",Z459),EXACT("acetaldehyde_EXT",Z459)),2,IF(OR(TYPE(FIND("ol_EXT",Z459))=1,TYPE(FIND("ene_EXT",Z459))=1),3,IF(TYPE(FIND("ane_EXT",Z459))=1,4,IF(OR(TYPE(FIND("oate_EXT",Z459))=1,TYPE(FIND("-acetate_EXT",Z459))=1,EXACT("acetate_EXT",Z459),EXACT("formate_EXT",Z459),EXACT("4-hydroxyphenylacetate_EXT",Z459),EXACT("phenylacetate_EXT",Z459)),5,1))))</f>
        <v>5</v>
      </c>
      <c r="AK459" s="43">
        <f t="shared" si="54"/>
        <v>8</v>
      </c>
      <c r="AL459" s="43" t="str">
        <f t="shared" si="55"/>
        <v>'X65' '8';</v>
      </c>
      <c r="AM459" s="43"/>
    </row>
    <row r="460" spans="1:39">
      <c r="A460" s="43" t="str">
        <f>Ts!A75</f>
        <v>X66</v>
      </c>
      <c r="B460" s="43" t="str">
        <f>Ts!B75</f>
        <v>4-hydroxyphenylacetate_cyt = 4-hydroxyphenylacetate_EXT</v>
      </c>
      <c r="C460" s="43" t="str">
        <f>Ts!C75</f>
        <v>4-hydroxyphenylacetate</v>
      </c>
      <c r="D460" s="43">
        <f>Ts!D75</f>
        <v>0</v>
      </c>
      <c r="E460" s="43" t="str">
        <f>Ts!E75</f>
        <v>N</v>
      </c>
      <c r="G460" s="43" t="str">
        <f t="shared" si="56"/>
        <v>X66</v>
      </c>
      <c r="H460" s="43" t="str">
        <f t="shared" si="51"/>
        <v>4-hydroxyphenylacetate_cyt = 4-hydroxyphenylacetate_EXT</v>
      </c>
      <c r="I460" s="43" t="s">
        <v>781</v>
      </c>
      <c r="J460" s="43" t="s">
        <v>782</v>
      </c>
      <c r="K460" s="43">
        <f t="shared" si="52"/>
        <v>0</v>
      </c>
      <c r="L460" s="43" t="s">
        <v>783</v>
      </c>
      <c r="M460" s="43">
        <v>0</v>
      </c>
      <c r="N460" s="43">
        <v>1</v>
      </c>
      <c r="O460" s="43">
        <v>1</v>
      </c>
      <c r="P460" s="43">
        <v>1</v>
      </c>
      <c r="Q460" s="43">
        <v>1</v>
      </c>
      <c r="R460" s="43">
        <v>0.01</v>
      </c>
      <c r="U460" s="43"/>
      <c r="V460" s="43"/>
      <c r="W460" s="43"/>
      <c r="X460" s="43"/>
      <c r="Y460" s="43"/>
      <c r="Z460" s="43" t="str">
        <f>INDEX(Mets!$B$2:$O$565,MATCH(CONCATENATE($C460,"_EXT"),Mets!$B$2:$B$565,0),COLUMN()-25)</f>
        <v>4-hydroxyphenylacetate_EXT</v>
      </c>
      <c r="AA460" s="43">
        <f>INDEX(Mets!$B$2:$O$565,MATCH(CONCATENATE($C460,"_EXT"),Mets!$B$2:$B$565,0),COLUMN()-21)</f>
        <v>8</v>
      </c>
      <c r="AB460" s="43">
        <f>INDEX(Mets!$B$2:$O$565,MATCH(CONCATENATE($C460,"_EXT"),Mets!$B$2:$B$565,0),COLUMN()-21)</f>
        <v>7</v>
      </c>
      <c r="AC460" s="43">
        <f>INDEX(Mets!$B$2:$O$565,MATCH(CONCATENATE($C460,"_EXT"),Mets!$B$2:$B$565,0),COLUMN()-21)</f>
        <v>0</v>
      </c>
      <c r="AD460" s="43">
        <f>INDEX(Mets!$B$2:$O$565,MATCH(CONCATENATE($C460,"_EXT"),Mets!$B$2:$B$565,0),COLUMN()-21)</f>
        <v>3</v>
      </c>
      <c r="AE460" s="43">
        <f>INDEX(Mets!$B$2:$O$565,MATCH(CONCATENATE($C460,"_EXT"),Mets!$B$2:$B$565,0),COLUMN()-21)</f>
        <v>0</v>
      </c>
      <c r="AF460" s="43">
        <f>INDEX(Mets!$B$2:$O$565,MATCH(CONCATENATE($C460,"_EXT"),Mets!$B$2:$B$565,0),COLUMN()-21)</f>
        <v>0</v>
      </c>
      <c r="AG460" s="43">
        <f>INDEX(Mets!$B$2:$O$565,MATCH(CONCATENATE($C460,"_EXT"),Mets!$B$2:$B$565,0),COLUMN()-21)</f>
        <v>-1</v>
      </c>
      <c r="AH460" s="43">
        <f>INDEX(Mets!$B$2:$O$565,MATCH(CONCATENATE($C460,"_EXT"),Mets!$B$2:$B$565,0),COLUMN()-21)</f>
        <v>34</v>
      </c>
      <c r="AI460" s="43">
        <f>INDEX(Mets!$B$2:$W$565,MATCH(CONCATENATE($C460,"_EXT"),Mets!$B$2:$B$565,0),COLUMN()-13)</f>
        <v>4.25</v>
      </c>
      <c r="AJ460" s="43">
        <f t="shared" si="57"/>
        <v>5</v>
      </c>
      <c r="AK460" s="43">
        <f t="shared" si="54"/>
        <v>8</v>
      </c>
      <c r="AL460" s="43" t="str">
        <f t="shared" si="55"/>
        <v>'X66' '8';</v>
      </c>
      <c r="AM460" s="43"/>
    </row>
    <row r="461" spans="1:39">
      <c r="A461" s="43" t="str">
        <f>Ts!A76</f>
        <v>X67</v>
      </c>
      <c r="B461" s="43" t="str">
        <f>Ts!B76</f>
        <v>indole-3-acetate_cyt = indole-3-acetate_EXT</v>
      </c>
      <c r="C461" s="43" t="str">
        <f>Ts!C76</f>
        <v>indole-3-acetate</v>
      </c>
      <c r="D461" s="43">
        <f>Ts!D76</f>
        <v>0</v>
      </c>
      <c r="E461" s="43" t="str">
        <f>Ts!E76</f>
        <v>N</v>
      </c>
      <c r="G461" s="43" t="str">
        <f t="shared" si="56"/>
        <v>X67</v>
      </c>
      <c r="H461" s="43" t="str">
        <f t="shared" si="51"/>
        <v>indole-3-acetate_cyt = indole-3-acetate_EXT</v>
      </c>
      <c r="I461" s="43" t="s">
        <v>781</v>
      </c>
      <c r="J461" s="43" t="s">
        <v>782</v>
      </c>
      <c r="K461" s="43">
        <f t="shared" si="52"/>
        <v>0</v>
      </c>
      <c r="L461" s="43" t="s">
        <v>783</v>
      </c>
      <c r="M461" s="43">
        <v>0</v>
      </c>
      <c r="N461" s="43">
        <v>1</v>
      </c>
      <c r="O461" s="43">
        <v>1</v>
      </c>
      <c r="P461" s="43">
        <v>1</v>
      </c>
      <c r="Q461" s="43">
        <v>1</v>
      </c>
      <c r="R461" s="43">
        <v>0.01</v>
      </c>
      <c r="U461" s="43"/>
      <c r="V461" s="43"/>
      <c r="W461" s="43"/>
      <c r="X461" s="43"/>
      <c r="Y461" s="43"/>
      <c r="Z461" s="43" t="str">
        <f>INDEX(Mets!$B$2:$O$565,MATCH(CONCATENATE($C461,"_EXT"),Mets!$B$2:$B$565,0),COLUMN()-25)</f>
        <v>indole-3-acetate_EXT</v>
      </c>
      <c r="AA461" s="43">
        <f>INDEX(Mets!$B$2:$O$565,MATCH(CONCATENATE($C461,"_EXT"),Mets!$B$2:$B$565,0),COLUMN()-21)</f>
        <v>10</v>
      </c>
      <c r="AB461" s="43">
        <f>INDEX(Mets!$B$2:$O$565,MATCH(CONCATENATE($C461,"_EXT"),Mets!$B$2:$B$565,0),COLUMN()-21)</f>
        <v>8</v>
      </c>
      <c r="AC461" s="43">
        <f>INDEX(Mets!$B$2:$O$565,MATCH(CONCATENATE($C461,"_EXT"),Mets!$B$2:$B$565,0),COLUMN()-21)</f>
        <v>1</v>
      </c>
      <c r="AD461" s="43">
        <f>INDEX(Mets!$B$2:$O$565,MATCH(CONCATENATE($C461,"_EXT"),Mets!$B$2:$B$565,0),COLUMN()-21)</f>
        <v>2</v>
      </c>
      <c r="AE461" s="43">
        <f>INDEX(Mets!$B$2:$O$565,MATCH(CONCATENATE($C461,"_EXT"),Mets!$B$2:$B$565,0),COLUMN()-21)</f>
        <v>0</v>
      </c>
      <c r="AF461" s="43">
        <f>INDEX(Mets!$B$2:$O$565,MATCH(CONCATENATE($C461,"_EXT"),Mets!$B$2:$B$565,0),COLUMN()-21)</f>
        <v>0</v>
      </c>
      <c r="AG461" s="43">
        <f>INDEX(Mets!$B$2:$O$565,MATCH(CONCATENATE($C461,"_EXT"),Mets!$B$2:$B$565,0),COLUMN()-21)</f>
        <v>-1</v>
      </c>
      <c r="AH461" s="43">
        <f>INDEX(Mets!$B$2:$O$565,MATCH(CONCATENATE($C461,"_EXT"),Mets!$B$2:$B$565,0),COLUMN()-21)</f>
        <v>42</v>
      </c>
      <c r="AI461" s="43">
        <f>INDEX(Mets!$B$2:$W$565,MATCH(CONCATENATE($C461,"_EXT"),Mets!$B$2:$B$565,0),COLUMN()-13)</f>
        <v>4.2</v>
      </c>
      <c r="AJ461" s="43">
        <f t="shared" si="57"/>
        <v>5</v>
      </c>
      <c r="AK461" s="43">
        <f t="shared" si="54"/>
        <v>10</v>
      </c>
      <c r="AL461" s="43" t="str">
        <f t="shared" si="55"/>
        <v>'X67' '10';</v>
      </c>
      <c r="AM461" s="43"/>
    </row>
    <row r="462" spans="1:39">
      <c r="A462" s="43" t="str">
        <f>Ts!A77</f>
        <v>X68</v>
      </c>
      <c r="B462" s="43" t="str">
        <f>Ts!B77</f>
        <v>2-methyl-propanoate_cyt = 2-methyl-propanoate_EXT</v>
      </c>
      <c r="C462" s="43" t="str">
        <f>Ts!C77</f>
        <v>2-methyl-propanoate</v>
      </c>
      <c r="D462" s="43">
        <f>Ts!D77</f>
        <v>0</v>
      </c>
      <c r="E462" s="43" t="str">
        <f>Ts!E77</f>
        <v>N</v>
      </c>
      <c r="G462" s="43" t="str">
        <f t="shared" si="56"/>
        <v>X68</v>
      </c>
      <c r="H462" s="43" t="str">
        <f t="shared" si="51"/>
        <v>2-methyl-propanoate_cyt = 2-methyl-propanoate_EXT</v>
      </c>
      <c r="I462" s="43" t="s">
        <v>781</v>
      </c>
      <c r="J462" s="43" t="s">
        <v>782</v>
      </c>
      <c r="K462" s="43">
        <f t="shared" si="52"/>
        <v>0</v>
      </c>
      <c r="L462" s="43" t="s">
        <v>783</v>
      </c>
      <c r="M462" s="43">
        <v>0</v>
      </c>
      <c r="N462" s="43">
        <v>1</v>
      </c>
      <c r="O462" s="43">
        <v>1</v>
      </c>
      <c r="P462" s="43">
        <v>1</v>
      </c>
      <c r="Q462" s="43">
        <v>1</v>
      </c>
      <c r="R462" s="43">
        <v>0.01</v>
      </c>
      <c r="U462" s="43"/>
      <c r="V462" s="43"/>
      <c r="W462" s="43"/>
      <c r="X462" s="43"/>
      <c r="Y462" s="43"/>
      <c r="Z462" s="43" t="str">
        <f>INDEX(Mets!$B$2:$O$565,MATCH(CONCATENATE($C462,"_EXT"),Mets!$B$2:$B$565,0),COLUMN()-25)</f>
        <v>2-methyl-propanoate_EXT</v>
      </c>
      <c r="AA462" s="43">
        <f>INDEX(Mets!$B$2:$O$565,MATCH(CONCATENATE($C462,"_EXT"),Mets!$B$2:$B$565,0),COLUMN()-21)</f>
        <v>4</v>
      </c>
      <c r="AB462" s="43">
        <f>INDEX(Mets!$B$2:$O$565,MATCH(CONCATENATE($C462,"_EXT"),Mets!$B$2:$B$565,0),COLUMN()-21)</f>
        <v>7</v>
      </c>
      <c r="AC462" s="43">
        <f>INDEX(Mets!$B$2:$O$565,MATCH(CONCATENATE($C462,"_EXT"),Mets!$B$2:$B$565,0),COLUMN()-21)</f>
        <v>0</v>
      </c>
      <c r="AD462" s="43">
        <f>INDEX(Mets!$B$2:$O$565,MATCH(CONCATENATE($C462,"_EXT"),Mets!$B$2:$B$565,0),COLUMN()-21)</f>
        <v>2</v>
      </c>
      <c r="AE462" s="43">
        <f>INDEX(Mets!$B$2:$O$565,MATCH(CONCATENATE($C462,"_EXT"),Mets!$B$2:$B$565,0),COLUMN()-21)</f>
        <v>0</v>
      </c>
      <c r="AF462" s="43">
        <f>INDEX(Mets!$B$2:$O$565,MATCH(CONCATENATE($C462,"_EXT"),Mets!$B$2:$B$565,0),COLUMN()-21)</f>
        <v>0</v>
      </c>
      <c r="AG462" s="43">
        <f>INDEX(Mets!$B$2:$O$565,MATCH(CONCATENATE($C462,"_EXT"),Mets!$B$2:$B$565,0),COLUMN()-21)</f>
        <v>-1</v>
      </c>
      <c r="AH462" s="43">
        <f>INDEX(Mets!$B$2:$O$565,MATCH(CONCATENATE($C462,"_EXT"),Mets!$B$2:$B$565,0),COLUMN()-21)</f>
        <v>20</v>
      </c>
      <c r="AI462" s="43">
        <f>INDEX(Mets!$B$2:$W$565,MATCH(CONCATENATE($C462,"_EXT"),Mets!$B$2:$B$565,0),COLUMN()-13)</f>
        <v>5</v>
      </c>
      <c r="AJ462" s="43">
        <f t="shared" si="57"/>
        <v>5</v>
      </c>
      <c r="AK462" s="43">
        <f t="shared" si="54"/>
        <v>4</v>
      </c>
      <c r="AL462" s="43" t="str">
        <f t="shared" si="55"/>
        <v>'X68' '4';</v>
      </c>
      <c r="AM462" s="43"/>
    </row>
    <row r="463" spans="1:39">
      <c r="A463" s="43" t="str">
        <f>Ts!A78</f>
        <v>X69</v>
      </c>
      <c r="B463" s="43" t="str">
        <f>Ts!B78</f>
        <v>benzoate_cyt = benzoate_EXT</v>
      </c>
      <c r="C463" s="43" t="str">
        <f>Ts!C78</f>
        <v>benzoate</v>
      </c>
      <c r="D463" s="43">
        <f>Ts!D78</f>
        <v>0</v>
      </c>
      <c r="E463" s="43" t="str">
        <f>Ts!E78</f>
        <v>N</v>
      </c>
      <c r="G463" s="43" t="str">
        <f t="shared" si="56"/>
        <v>X69</v>
      </c>
      <c r="H463" s="43" t="str">
        <f t="shared" si="51"/>
        <v>benzoate_cyt = benzoate_EXT</v>
      </c>
      <c r="I463" s="43" t="s">
        <v>781</v>
      </c>
      <c r="J463" s="43" t="s">
        <v>782</v>
      </c>
      <c r="K463" s="43">
        <f t="shared" si="52"/>
        <v>0</v>
      </c>
      <c r="L463" s="43" t="s">
        <v>783</v>
      </c>
      <c r="M463" s="43">
        <v>0</v>
      </c>
      <c r="N463" s="43">
        <v>1</v>
      </c>
      <c r="O463" s="43">
        <v>1</v>
      </c>
      <c r="P463" s="43">
        <v>1</v>
      </c>
      <c r="Q463" s="43">
        <v>1</v>
      </c>
      <c r="R463" s="43">
        <v>0.01</v>
      </c>
      <c r="U463" s="43"/>
      <c r="V463" s="43"/>
      <c r="W463" s="43"/>
      <c r="X463" s="43"/>
      <c r="Y463" s="43"/>
      <c r="Z463" s="43" t="str">
        <f>INDEX(Mets!$B$2:$O$565,MATCH(CONCATENATE($C463,"_EXT"),Mets!$B$2:$B$565,0),COLUMN()-25)</f>
        <v>benzoate_EXT</v>
      </c>
      <c r="AA463" s="43">
        <f>INDEX(Mets!$B$2:$O$565,MATCH(CONCATENATE($C463,"_EXT"),Mets!$B$2:$B$565,0),COLUMN()-21)</f>
        <v>7</v>
      </c>
      <c r="AB463" s="43">
        <f>INDEX(Mets!$B$2:$O$565,MATCH(CONCATENATE($C463,"_EXT"),Mets!$B$2:$B$565,0),COLUMN()-21)</f>
        <v>5</v>
      </c>
      <c r="AC463" s="43">
        <f>INDEX(Mets!$B$2:$O$565,MATCH(CONCATENATE($C463,"_EXT"),Mets!$B$2:$B$565,0),COLUMN()-21)</f>
        <v>0</v>
      </c>
      <c r="AD463" s="43">
        <f>INDEX(Mets!$B$2:$O$565,MATCH(CONCATENATE($C463,"_EXT"),Mets!$B$2:$B$565,0),COLUMN()-21)</f>
        <v>2</v>
      </c>
      <c r="AE463" s="43">
        <f>INDEX(Mets!$B$2:$O$565,MATCH(CONCATENATE($C463,"_EXT"),Mets!$B$2:$B$565,0),COLUMN()-21)</f>
        <v>0</v>
      </c>
      <c r="AF463" s="43">
        <f>INDEX(Mets!$B$2:$O$565,MATCH(CONCATENATE($C463,"_EXT"),Mets!$B$2:$B$565,0),COLUMN()-21)</f>
        <v>0</v>
      </c>
      <c r="AG463" s="43">
        <f>INDEX(Mets!$B$2:$O$565,MATCH(CONCATENATE($C463,"_EXT"),Mets!$B$2:$B$565,0),COLUMN()-21)</f>
        <v>-1</v>
      </c>
      <c r="AH463" s="43">
        <f>INDEX(Mets!$B$2:$O$565,MATCH(CONCATENATE($C463,"_EXT"),Mets!$B$2:$B$565,0),COLUMN()-21)</f>
        <v>30</v>
      </c>
      <c r="AI463" s="43">
        <f>INDEX(Mets!$B$2:$W$565,MATCH(CONCATENATE($C463,"_EXT"),Mets!$B$2:$B$565,0),COLUMN()-13)</f>
        <v>4.2857142857142856</v>
      </c>
      <c r="AJ463" s="43">
        <f t="shared" si="57"/>
        <v>5</v>
      </c>
      <c r="AK463" s="43">
        <f t="shared" si="54"/>
        <v>7</v>
      </c>
      <c r="AL463" s="43" t="str">
        <f t="shared" si="55"/>
        <v>'X69' '7';</v>
      </c>
      <c r="AM463" s="43"/>
    </row>
    <row r="464" spans="1:39">
      <c r="A464" s="43" t="str">
        <f>Ts!A79</f>
        <v>X70</v>
      </c>
      <c r="B464" s="43" t="str">
        <f>Ts!B79</f>
        <v>3-methyl-butanoate_cyt = 3-methyl-butanoate_EXT</v>
      </c>
      <c r="C464" s="43" t="str">
        <f>Ts!C79</f>
        <v>3-methyl-butanoate</v>
      </c>
      <c r="D464" s="43">
        <f>Ts!D79</f>
        <v>0</v>
      </c>
      <c r="E464" s="43" t="str">
        <f>Ts!E79</f>
        <v>N</v>
      </c>
      <c r="G464" s="43" t="str">
        <f t="shared" si="56"/>
        <v>X70</v>
      </c>
      <c r="H464" s="43" t="str">
        <f t="shared" si="51"/>
        <v>3-methyl-butanoate_cyt = 3-methyl-butanoate_EXT</v>
      </c>
      <c r="I464" s="43" t="s">
        <v>781</v>
      </c>
      <c r="J464" s="43" t="s">
        <v>782</v>
      </c>
      <c r="K464" s="43">
        <f t="shared" si="52"/>
        <v>0</v>
      </c>
      <c r="L464" s="43" t="s">
        <v>783</v>
      </c>
      <c r="M464" s="43">
        <v>0</v>
      </c>
      <c r="N464" s="43">
        <v>1</v>
      </c>
      <c r="O464" s="43">
        <v>1</v>
      </c>
      <c r="P464" s="43">
        <v>1</v>
      </c>
      <c r="Q464" s="43">
        <v>1</v>
      </c>
      <c r="R464" s="43">
        <v>0.01</v>
      </c>
      <c r="U464" s="43"/>
      <c r="V464" s="43"/>
      <c r="W464" s="43"/>
      <c r="X464" s="43"/>
      <c r="Y464" s="43"/>
      <c r="Z464" s="43" t="str">
        <f>INDEX(Mets!$B$2:$O$565,MATCH(CONCATENATE($C464,"_EXT"),Mets!$B$2:$B$565,0),COLUMN()-25)</f>
        <v>3-methyl-butanoate_EXT</v>
      </c>
      <c r="AA464" s="43">
        <f>INDEX(Mets!$B$2:$O$565,MATCH(CONCATENATE($C464,"_EXT"),Mets!$B$2:$B$565,0),COLUMN()-21)</f>
        <v>5</v>
      </c>
      <c r="AB464" s="43">
        <f>INDEX(Mets!$B$2:$O$565,MATCH(CONCATENATE($C464,"_EXT"),Mets!$B$2:$B$565,0),COLUMN()-21)</f>
        <v>9</v>
      </c>
      <c r="AC464" s="43">
        <f>INDEX(Mets!$B$2:$O$565,MATCH(CONCATENATE($C464,"_EXT"),Mets!$B$2:$B$565,0),COLUMN()-21)</f>
        <v>0</v>
      </c>
      <c r="AD464" s="43">
        <f>INDEX(Mets!$B$2:$O$565,MATCH(CONCATENATE($C464,"_EXT"),Mets!$B$2:$B$565,0),COLUMN()-21)</f>
        <v>2</v>
      </c>
      <c r="AE464" s="43">
        <f>INDEX(Mets!$B$2:$O$565,MATCH(CONCATENATE($C464,"_EXT"),Mets!$B$2:$B$565,0),COLUMN()-21)</f>
        <v>0</v>
      </c>
      <c r="AF464" s="43">
        <f>INDEX(Mets!$B$2:$O$565,MATCH(CONCATENATE($C464,"_EXT"),Mets!$B$2:$B$565,0),COLUMN()-21)</f>
        <v>0</v>
      </c>
      <c r="AG464" s="43">
        <f>INDEX(Mets!$B$2:$O$565,MATCH(CONCATENATE($C464,"_EXT"),Mets!$B$2:$B$565,0),COLUMN()-21)</f>
        <v>-1</v>
      </c>
      <c r="AH464" s="43">
        <f>INDEX(Mets!$B$2:$O$565,MATCH(CONCATENATE($C464,"_EXT"),Mets!$B$2:$B$565,0),COLUMN()-21)</f>
        <v>26</v>
      </c>
      <c r="AI464" s="43">
        <f>INDEX(Mets!$B$2:$W$565,MATCH(CONCATENATE($C464,"_EXT"),Mets!$B$2:$B$565,0),COLUMN()-13)</f>
        <v>5.2</v>
      </c>
      <c r="AJ464" s="43">
        <f t="shared" si="57"/>
        <v>5</v>
      </c>
      <c r="AK464" s="43">
        <f t="shared" si="54"/>
        <v>5</v>
      </c>
      <c r="AL464" s="43" t="str">
        <f t="shared" si="55"/>
        <v>'X70' '5';</v>
      </c>
      <c r="AM464" s="43"/>
    </row>
    <row r="465" spans="1:39">
      <c r="A465" s="43" t="str">
        <f>Ts!A80</f>
        <v>X71</v>
      </c>
      <c r="B465" s="43" t="str">
        <f>Ts!B80</f>
        <v>2-methyl-butanoate_cyt = 2-methyl-butanoate_EXT</v>
      </c>
      <c r="C465" s="43" t="str">
        <f>Ts!C80</f>
        <v>2-methyl-butanoate</v>
      </c>
      <c r="D465" s="43">
        <f>Ts!D80</f>
        <v>0</v>
      </c>
      <c r="E465" s="43" t="str">
        <f>Ts!E80</f>
        <v>N</v>
      </c>
      <c r="G465" s="43" t="str">
        <f t="shared" si="56"/>
        <v>X71</v>
      </c>
      <c r="H465" s="43" t="str">
        <f t="shared" si="51"/>
        <v>2-methyl-butanoate_cyt = 2-methyl-butanoate_EXT</v>
      </c>
      <c r="I465" s="43" t="s">
        <v>781</v>
      </c>
      <c r="J465" s="43" t="s">
        <v>782</v>
      </c>
      <c r="K465" s="43">
        <f t="shared" si="52"/>
        <v>0</v>
      </c>
      <c r="L465" s="43" t="s">
        <v>783</v>
      </c>
      <c r="M465" s="43">
        <v>0</v>
      </c>
      <c r="N465" s="43">
        <v>1</v>
      </c>
      <c r="O465" s="43">
        <v>1</v>
      </c>
      <c r="P465" s="43">
        <v>1</v>
      </c>
      <c r="Q465" s="43">
        <v>1</v>
      </c>
      <c r="R465" s="43">
        <v>0.01</v>
      </c>
      <c r="U465" s="43"/>
      <c r="V465" s="43"/>
      <c r="W465" s="43"/>
      <c r="X465" s="43"/>
      <c r="Y465" s="43"/>
      <c r="Z465" s="43" t="str">
        <f>INDEX(Mets!$B$2:$O$565,MATCH(CONCATENATE($C465,"_EXT"),Mets!$B$2:$B$565,0),COLUMN()-25)</f>
        <v>2-methyl-butanoate_EXT</v>
      </c>
      <c r="AA465" s="43">
        <f>INDEX(Mets!$B$2:$O$565,MATCH(CONCATENATE($C465,"_EXT"),Mets!$B$2:$B$565,0),COLUMN()-21)</f>
        <v>5</v>
      </c>
      <c r="AB465" s="43">
        <f>INDEX(Mets!$B$2:$O$565,MATCH(CONCATENATE($C465,"_EXT"),Mets!$B$2:$B$565,0),COLUMN()-21)</f>
        <v>9</v>
      </c>
      <c r="AC465" s="43">
        <f>INDEX(Mets!$B$2:$O$565,MATCH(CONCATENATE($C465,"_EXT"),Mets!$B$2:$B$565,0),COLUMN()-21)</f>
        <v>0</v>
      </c>
      <c r="AD465" s="43">
        <f>INDEX(Mets!$B$2:$O$565,MATCH(CONCATENATE($C465,"_EXT"),Mets!$B$2:$B$565,0),COLUMN()-21)</f>
        <v>2</v>
      </c>
      <c r="AE465" s="43">
        <f>INDEX(Mets!$B$2:$O$565,MATCH(CONCATENATE($C465,"_EXT"),Mets!$B$2:$B$565,0),COLUMN()-21)</f>
        <v>0</v>
      </c>
      <c r="AF465" s="43">
        <f>INDEX(Mets!$B$2:$O$565,MATCH(CONCATENATE($C465,"_EXT"),Mets!$B$2:$B$565,0),COLUMN()-21)</f>
        <v>0</v>
      </c>
      <c r="AG465" s="43">
        <f>INDEX(Mets!$B$2:$O$565,MATCH(CONCATENATE($C465,"_EXT"),Mets!$B$2:$B$565,0),COLUMN()-21)</f>
        <v>-1</v>
      </c>
      <c r="AH465" s="43">
        <f>INDEX(Mets!$B$2:$O$565,MATCH(CONCATENATE($C465,"_EXT"),Mets!$B$2:$B$565,0),COLUMN()-21)</f>
        <v>26</v>
      </c>
      <c r="AI465" s="43">
        <f>INDEX(Mets!$B$2:$W$565,MATCH(CONCATENATE($C465,"_EXT"),Mets!$B$2:$B$565,0),COLUMN()-13)</f>
        <v>5.2</v>
      </c>
      <c r="AJ465" s="43">
        <f t="shared" si="57"/>
        <v>5</v>
      </c>
      <c r="AK465" s="43">
        <f t="shared" si="54"/>
        <v>5</v>
      </c>
      <c r="AL465" s="43" t="str">
        <f t="shared" si="55"/>
        <v>'X71' '5';</v>
      </c>
      <c r="AM465" s="43"/>
    </row>
    <row r="466" spans="1:39">
      <c r="A466" s="43" t="str">
        <f>Ts!A81</f>
        <v>X72</v>
      </c>
      <c r="B466" s="43" t="str">
        <f>Ts!B81</f>
        <v>3-methylthiopropanoate_cyt = 3-methylthiopropanoate_EXT</v>
      </c>
      <c r="C466" s="43" t="str">
        <f>Ts!C81</f>
        <v>3-methylthiopropanoate</v>
      </c>
      <c r="D466" s="43">
        <f>Ts!D81</f>
        <v>0</v>
      </c>
      <c r="E466" s="43" t="str">
        <f>Ts!E81</f>
        <v>N</v>
      </c>
      <c r="G466" s="43" t="str">
        <f t="shared" ref="G466:G467" si="58">A466</f>
        <v>X72</v>
      </c>
      <c r="H466" s="43" t="str">
        <f t="shared" ref="H466:H467" si="59">B466</f>
        <v>3-methylthiopropanoate_cyt = 3-methylthiopropanoate_EXT</v>
      </c>
      <c r="I466" s="43" t="s">
        <v>781</v>
      </c>
      <c r="J466" s="43" t="s">
        <v>782</v>
      </c>
      <c r="K466" s="43">
        <f t="shared" ref="K466:K467" si="60">IF(EXACT(E466,"N"),0,"-Inf")</f>
        <v>0</v>
      </c>
      <c r="L466" s="43" t="s">
        <v>783</v>
      </c>
      <c r="M466" s="43">
        <v>0</v>
      </c>
      <c r="N466" s="43">
        <v>1</v>
      </c>
      <c r="O466" s="43">
        <v>1</v>
      </c>
      <c r="P466" s="43">
        <v>1</v>
      </c>
      <c r="Q466" s="43">
        <v>1</v>
      </c>
      <c r="R466" s="43">
        <v>0.01</v>
      </c>
      <c r="U466" s="43"/>
      <c r="V466" s="43"/>
      <c r="W466" s="43"/>
      <c r="X466" s="43"/>
      <c r="Y466" s="43"/>
      <c r="Z466" s="43" t="str">
        <f>INDEX(Mets!$B$2:$O$565,MATCH(CONCATENATE($C466,"_EXT"),Mets!$B$2:$B$565,0),COLUMN()-25)</f>
        <v>3-methylthiopropanoate_EXT</v>
      </c>
      <c r="AA466" s="43">
        <f>INDEX(Mets!$B$2:$O$565,MATCH(CONCATENATE($C466,"_EXT"),Mets!$B$2:$B$565,0),COLUMN()-21)</f>
        <v>4</v>
      </c>
      <c r="AB466" s="43">
        <f>INDEX(Mets!$B$2:$O$565,MATCH(CONCATENATE($C466,"_EXT"),Mets!$B$2:$B$565,0),COLUMN()-21)</f>
        <v>7</v>
      </c>
      <c r="AC466" s="43">
        <f>INDEX(Mets!$B$2:$O$565,MATCH(CONCATENATE($C466,"_EXT"),Mets!$B$2:$B$565,0),COLUMN()-21)</f>
        <v>0</v>
      </c>
      <c r="AD466" s="43">
        <f>INDEX(Mets!$B$2:$O$565,MATCH(CONCATENATE($C466,"_EXT"),Mets!$B$2:$B$565,0),COLUMN()-21)</f>
        <v>2</v>
      </c>
      <c r="AE466" s="43">
        <f>INDEX(Mets!$B$2:$O$565,MATCH(CONCATENATE($C466,"_EXT"),Mets!$B$2:$B$565,0),COLUMN()-21)</f>
        <v>0</v>
      </c>
      <c r="AF466" s="43">
        <f>INDEX(Mets!$B$2:$O$565,MATCH(CONCATENATE($C466,"_EXT"),Mets!$B$2:$B$565,0),COLUMN()-21)</f>
        <v>1</v>
      </c>
      <c r="AG466" s="43">
        <f>INDEX(Mets!$B$2:$O$565,MATCH(CONCATENATE($C466,"_EXT"),Mets!$B$2:$B$565,0),COLUMN()-21)</f>
        <v>-1</v>
      </c>
      <c r="AH466" s="43">
        <f>INDEX(Mets!$B$2:$O$565,MATCH(CONCATENATE($C466,"_EXT"),Mets!$B$2:$B$565,0),COLUMN()-21)</f>
        <v>26</v>
      </c>
      <c r="AI466" s="43">
        <f>INDEX(Mets!$B$2:$W$565,MATCH(CONCATENATE($C466,"_EXT"),Mets!$B$2:$B$565,0),COLUMN()-13)</f>
        <v>6.5</v>
      </c>
      <c r="AJ466" s="43">
        <f t="shared" si="57"/>
        <v>5</v>
      </c>
      <c r="AK466" s="43">
        <f t="shared" si="54"/>
        <v>4</v>
      </c>
      <c r="AL466" s="43" t="str">
        <f t="shared" si="55"/>
        <v>'X72' '4';</v>
      </c>
      <c r="AM466" s="43"/>
    </row>
    <row r="467" spans="1:39">
      <c r="A467" s="43" t="str">
        <f>Ts!A82</f>
        <v>X73</v>
      </c>
      <c r="B467" s="43" t="str">
        <f>Ts!B82</f>
        <v>formate_cyt = formate_EXT</v>
      </c>
      <c r="C467" s="43" t="str">
        <f>Ts!C82</f>
        <v>formate</v>
      </c>
      <c r="D467" s="43">
        <f>Ts!D82</f>
        <v>0</v>
      </c>
      <c r="E467" s="43" t="str">
        <f>Ts!E82</f>
        <v>N</v>
      </c>
      <c r="G467" s="43" t="str">
        <f t="shared" si="58"/>
        <v>X73</v>
      </c>
      <c r="H467" s="43" t="str">
        <f t="shared" si="59"/>
        <v>formate_cyt = formate_EXT</v>
      </c>
      <c r="I467" s="43" t="s">
        <v>781</v>
      </c>
      <c r="J467" s="43" t="s">
        <v>782</v>
      </c>
      <c r="K467" s="43">
        <f t="shared" si="60"/>
        <v>0</v>
      </c>
      <c r="L467" s="43" t="s">
        <v>783</v>
      </c>
      <c r="M467" s="43">
        <v>0</v>
      </c>
      <c r="N467" s="43">
        <v>1</v>
      </c>
      <c r="O467" s="43">
        <v>1</v>
      </c>
      <c r="P467" s="43">
        <v>1</v>
      </c>
      <c r="Q467" s="43">
        <v>1</v>
      </c>
      <c r="R467" s="43">
        <v>0.01</v>
      </c>
      <c r="U467" s="43"/>
      <c r="V467" s="43"/>
      <c r="W467" s="43"/>
      <c r="X467" s="43"/>
      <c r="Y467" s="43"/>
      <c r="Z467" s="43" t="str">
        <f>INDEX(Mets!$B$2:$O$565,MATCH(CONCATENATE($C467,"_EXT"),Mets!$B$2:$B$565,0),COLUMN()-25)</f>
        <v>formate_EXT</v>
      </c>
      <c r="AA467" s="43">
        <f>INDEX(Mets!$B$2:$O$565,MATCH(CONCATENATE($C467,"_EXT"),Mets!$B$2:$B$565,0),COLUMN()-21)</f>
        <v>1</v>
      </c>
      <c r="AB467" s="43">
        <f>INDEX(Mets!$B$2:$O$565,MATCH(CONCATENATE($C467,"_EXT"),Mets!$B$2:$B$565,0),COLUMN()-21)</f>
        <v>1</v>
      </c>
      <c r="AC467" s="43">
        <f>INDEX(Mets!$B$2:$O$565,MATCH(CONCATENATE($C467,"_EXT"),Mets!$B$2:$B$565,0),COLUMN()-21)</f>
        <v>0</v>
      </c>
      <c r="AD467" s="43">
        <f>INDEX(Mets!$B$2:$O$565,MATCH(CONCATENATE($C467,"_EXT"),Mets!$B$2:$B$565,0),COLUMN()-21)</f>
        <v>2</v>
      </c>
      <c r="AE467" s="43">
        <f>INDEX(Mets!$B$2:$O$565,MATCH(CONCATENATE($C467,"_EXT"),Mets!$B$2:$B$565,0),COLUMN()-21)</f>
        <v>0</v>
      </c>
      <c r="AF467" s="43">
        <f>INDEX(Mets!$B$2:$O$565,MATCH(CONCATENATE($C467,"_EXT"),Mets!$B$2:$B$565,0),COLUMN()-21)</f>
        <v>0</v>
      </c>
      <c r="AG467" s="43">
        <f>INDEX(Mets!$B$2:$O$565,MATCH(CONCATENATE($C467,"_EXT"),Mets!$B$2:$B$565,0),COLUMN()-21)</f>
        <v>-1</v>
      </c>
      <c r="AH467" s="43">
        <f>INDEX(Mets!$B$2:$O$565,MATCH(CONCATENATE($C467,"_EXT"),Mets!$B$2:$B$565,0),COLUMN()-21)</f>
        <v>2</v>
      </c>
      <c r="AI467" s="43">
        <f>INDEX(Mets!$B$2:$W$565,MATCH(CONCATENATE($C467,"_EXT"),Mets!$B$2:$B$565,0),COLUMN()-13)</f>
        <v>2</v>
      </c>
      <c r="AJ467" s="43">
        <f t="shared" si="57"/>
        <v>5</v>
      </c>
      <c r="AK467" s="43">
        <f t="shared" si="54"/>
        <v>1</v>
      </c>
      <c r="AL467" s="43" t="str">
        <f t="shared" si="55"/>
        <v>'X73' '1';</v>
      </c>
      <c r="AM467" s="43"/>
    </row>
    <row r="468" spans="1:39">
      <c r="A468" s="43" t="str">
        <f>Ts!A83</f>
        <v>X74</v>
      </c>
      <c r="B468" s="43" t="str">
        <f>Ts!B83</f>
        <v>acetate_cyt = acetate_EXT</v>
      </c>
      <c r="C468" s="43" t="str">
        <f>Ts!C83</f>
        <v>acetate</v>
      </c>
      <c r="D468" s="43">
        <f>Ts!D83</f>
        <v>0</v>
      </c>
      <c r="E468" s="43" t="str">
        <f>Ts!E83</f>
        <v>N</v>
      </c>
      <c r="G468" s="43" t="str">
        <f t="shared" ref="G468:G531" si="61">A468</f>
        <v>X74</v>
      </c>
      <c r="H468" s="43" t="str">
        <f t="shared" ref="H468:H531" si="62">B468</f>
        <v>acetate_cyt = acetate_EXT</v>
      </c>
      <c r="I468" s="43" t="s">
        <v>781</v>
      </c>
      <c r="J468" s="43" t="s">
        <v>782</v>
      </c>
      <c r="K468" s="43">
        <f t="shared" ref="K468:K531" si="63">IF(EXACT(E468,"N"),0,"-Inf")</f>
        <v>0</v>
      </c>
      <c r="L468" s="43" t="s">
        <v>783</v>
      </c>
      <c r="M468" s="43">
        <v>0</v>
      </c>
      <c r="N468" s="43">
        <v>1</v>
      </c>
      <c r="O468" s="43">
        <v>1</v>
      </c>
      <c r="P468" s="43">
        <v>1</v>
      </c>
      <c r="Q468" s="43">
        <v>1</v>
      </c>
      <c r="R468" s="43">
        <v>0.01</v>
      </c>
      <c r="U468" s="43"/>
      <c r="V468" s="43"/>
      <c r="W468" s="43"/>
      <c r="X468" s="43"/>
      <c r="Y468" s="43"/>
      <c r="Z468" s="43" t="str">
        <f>INDEX(Mets!$B$2:$O$565,MATCH(CONCATENATE($C468,"_EXT"),Mets!$B$2:$B$565,0),COLUMN()-25)</f>
        <v>acetate_EXT</v>
      </c>
      <c r="AA468" s="43">
        <f>INDEX(Mets!$B$2:$O$565,MATCH(CONCATENATE($C468,"_EXT"),Mets!$B$2:$B$565,0),COLUMN()-21)</f>
        <v>2</v>
      </c>
      <c r="AB468" s="43">
        <f>INDEX(Mets!$B$2:$O$565,MATCH(CONCATENATE($C468,"_EXT"),Mets!$B$2:$B$565,0),COLUMN()-21)</f>
        <v>3</v>
      </c>
      <c r="AC468" s="43">
        <f>INDEX(Mets!$B$2:$O$565,MATCH(CONCATENATE($C468,"_EXT"),Mets!$B$2:$B$565,0),COLUMN()-21)</f>
        <v>0</v>
      </c>
      <c r="AD468" s="43">
        <f>INDEX(Mets!$B$2:$O$565,MATCH(CONCATENATE($C468,"_EXT"),Mets!$B$2:$B$565,0),COLUMN()-21)</f>
        <v>2</v>
      </c>
      <c r="AE468" s="43">
        <f>INDEX(Mets!$B$2:$O$565,MATCH(CONCATENATE($C468,"_EXT"),Mets!$B$2:$B$565,0),COLUMN()-21)</f>
        <v>0</v>
      </c>
      <c r="AF468" s="43">
        <f>INDEX(Mets!$B$2:$O$565,MATCH(CONCATENATE($C468,"_EXT"),Mets!$B$2:$B$565,0),COLUMN()-21)</f>
        <v>0</v>
      </c>
      <c r="AG468" s="43">
        <f>INDEX(Mets!$B$2:$O$565,MATCH(CONCATENATE($C468,"_EXT"),Mets!$B$2:$B$565,0),COLUMN()-21)</f>
        <v>-1</v>
      </c>
      <c r="AH468" s="43">
        <f>INDEX(Mets!$B$2:$O$565,MATCH(CONCATENATE($C468,"_EXT"),Mets!$B$2:$B$565,0),COLUMN()-21)</f>
        <v>8</v>
      </c>
      <c r="AI468" s="43">
        <f>INDEX(Mets!$B$2:$W$565,MATCH(CONCATENATE($C468,"_EXT"),Mets!$B$2:$B$565,0),COLUMN()-13)</f>
        <v>4</v>
      </c>
      <c r="AJ468" s="43">
        <f t="shared" si="57"/>
        <v>5</v>
      </c>
      <c r="AK468" s="43">
        <f t="shared" si="54"/>
        <v>2</v>
      </c>
      <c r="AL468" s="43" t="str">
        <f t="shared" si="55"/>
        <v>'X74' '2';</v>
      </c>
      <c r="AM468" s="43"/>
    </row>
    <row r="469" spans="1:39">
      <c r="A469" s="43" t="str">
        <f>Ts!A84</f>
        <v>X75</v>
      </c>
      <c r="B469" s="43" t="str">
        <f>Ts!B84</f>
        <v>propanoate_cyt = propanoate_EXT</v>
      </c>
      <c r="C469" s="43" t="str">
        <f>Ts!C84</f>
        <v>propanoate</v>
      </c>
      <c r="D469" s="43">
        <f>Ts!D84</f>
        <v>0</v>
      </c>
      <c r="E469" s="43" t="str">
        <f>Ts!E84</f>
        <v>N</v>
      </c>
      <c r="G469" s="43" t="str">
        <f t="shared" si="61"/>
        <v>X75</v>
      </c>
      <c r="H469" s="43" t="str">
        <f t="shared" si="62"/>
        <v>propanoate_cyt = propanoate_EXT</v>
      </c>
      <c r="I469" s="43" t="s">
        <v>781</v>
      </c>
      <c r="J469" s="43" t="s">
        <v>782</v>
      </c>
      <c r="K469" s="43">
        <f t="shared" si="63"/>
        <v>0</v>
      </c>
      <c r="L469" s="43" t="s">
        <v>783</v>
      </c>
      <c r="M469" s="43">
        <v>0</v>
      </c>
      <c r="N469" s="43">
        <v>1</v>
      </c>
      <c r="O469" s="43">
        <v>1</v>
      </c>
      <c r="P469" s="43">
        <v>1</v>
      </c>
      <c r="Q469" s="43">
        <v>1</v>
      </c>
      <c r="R469" s="43">
        <v>0.01</v>
      </c>
      <c r="U469" s="43"/>
      <c r="V469" s="43"/>
      <c r="W469" s="43"/>
      <c r="X469" s="43"/>
      <c r="Y469" s="43"/>
      <c r="Z469" s="43" t="str">
        <f>INDEX(Mets!$B$2:$O$565,MATCH(CONCATENATE($C469,"_EXT"),Mets!$B$2:$B$565,0),COLUMN()-25)</f>
        <v>propanoate_EXT</v>
      </c>
      <c r="AA469" s="43">
        <f>INDEX(Mets!$B$2:$O$565,MATCH(CONCATENATE($C469,"_EXT"),Mets!$B$2:$B$565,0),COLUMN()-21)</f>
        <v>3</v>
      </c>
      <c r="AB469" s="43">
        <f>INDEX(Mets!$B$2:$O$565,MATCH(CONCATENATE($C469,"_EXT"),Mets!$B$2:$B$565,0),COLUMN()-21)</f>
        <v>5</v>
      </c>
      <c r="AC469" s="43">
        <f>INDEX(Mets!$B$2:$O$565,MATCH(CONCATENATE($C469,"_EXT"),Mets!$B$2:$B$565,0),COLUMN()-21)</f>
        <v>0</v>
      </c>
      <c r="AD469" s="43">
        <f>INDEX(Mets!$B$2:$O$565,MATCH(CONCATENATE($C469,"_EXT"),Mets!$B$2:$B$565,0),COLUMN()-21)</f>
        <v>2</v>
      </c>
      <c r="AE469" s="43">
        <f>INDEX(Mets!$B$2:$O$565,MATCH(CONCATENATE($C469,"_EXT"),Mets!$B$2:$B$565,0),COLUMN()-21)</f>
        <v>0</v>
      </c>
      <c r="AF469" s="43">
        <f>INDEX(Mets!$B$2:$O$565,MATCH(CONCATENATE($C469,"_EXT"),Mets!$B$2:$B$565,0),COLUMN()-21)</f>
        <v>0</v>
      </c>
      <c r="AG469" s="43">
        <f>INDEX(Mets!$B$2:$O$565,MATCH(CONCATENATE($C469,"_EXT"),Mets!$B$2:$B$565,0),COLUMN()-21)</f>
        <v>-1</v>
      </c>
      <c r="AH469" s="43">
        <f>INDEX(Mets!$B$2:$O$565,MATCH(CONCATENATE($C469,"_EXT"),Mets!$B$2:$B$565,0),COLUMN()-21)</f>
        <v>14</v>
      </c>
      <c r="AI469" s="43">
        <f>INDEX(Mets!$B$2:$W$565,MATCH(CONCATENATE($C469,"_EXT"),Mets!$B$2:$B$565,0),COLUMN()-13)</f>
        <v>4.666666666666667</v>
      </c>
      <c r="AJ469" s="43">
        <f t="shared" si="57"/>
        <v>5</v>
      </c>
      <c r="AK469" s="43">
        <f t="shared" si="54"/>
        <v>3</v>
      </c>
      <c r="AL469" s="43" t="str">
        <f t="shared" si="55"/>
        <v>'X75' '3';</v>
      </c>
      <c r="AM469" s="43"/>
    </row>
    <row r="470" spans="1:39">
      <c r="A470" s="43" t="str">
        <f>Ts!A85</f>
        <v>X76</v>
      </c>
      <c r="B470" s="43" t="str">
        <f>Ts!B85</f>
        <v>butanoate_cyt = butanoate_EXT</v>
      </c>
      <c r="C470" s="43" t="str">
        <f>Ts!C85</f>
        <v>butanoate</v>
      </c>
      <c r="D470" s="43">
        <f>Ts!D85</f>
        <v>0</v>
      </c>
      <c r="E470" s="43" t="str">
        <f>Ts!E85</f>
        <v>N</v>
      </c>
      <c r="G470" s="43" t="str">
        <f t="shared" si="61"/>
        <v>X76</v>
      </c>
      <c r="H470" s="43" t="str">
        <f t="shared" si="62"/>
        <v>butanoate_cyt = butanoate_EXT</v>
      </c>
      <c r="I470" s="43" t="s">
        <v>781</v>
      </c>
      <c r="J470" s="43" t="s">
        <v>782</v>
      </c>
      <c r="K470" s="43">
        <f t="shared" si="63"/>
        <v>0</v>
      </c>
      <c r="L470" s="43" t="s">
        <v>783</v>
      </c>
      <c r="M470" s="43">
        <v>0</v>
      </c>
      <c r="N470" s="43">
        <v>1</v>
      </c>
      <c r="O470" s="43">
        <v>1</v>
      </c>
      <c r="P470" s="43">
        <v>1</v>
      </c>
      <c r="Q470" s="43">
        <v>1</v>
      </c>
      <c r="R470" s="43">
        <v>0.01</v>
      </c>
      <c r="U470" s="43"/>
      <c r="V470" s="43"/>
      <c r="W470" s="43"/>
      <c r="X470" s="43"/>
      <c r="Y470" s="43"/>
      <c r="Z470" s="43" t="str">
        <f>INDEX(Mets!$B$2:$O$565,MATCH(CONCATENATE($C470,"_EXT"),Mets!$B$2:$B$565,0),COLUMN()-25)</f>
        <v>butanoate_EXT</v>
      </c>
      <c r="AA470" s="43">
        <f>INDEX(Mets!$B$2:$O$565,MATCH(CONCATENATE($C470,"_EXT"),Mets!$B$2:$B$565,0),COLUMN()-21)</f>
        <v>4</v>
      </c>
      <c r="AB470" s="43">
        <f>INDEX(Mets!$B$2:$O$565,MATCH(CONCATENATE($C470,"_EXT"),Mets!$B$2:$B$565,0),COLUMN()-21)</f>
        <v>7</v>
      </c>
      <c r="AC470" s="43">
        <f>INDEX(Mets!$B$2:$O$565,MATCH(CONCATENATE($C470,"_EXT"),Mets!$B$2:$B$565,0),COLUMN()-21)</f>
        <v>0</v>
      </c>
      <c r="AD470" s="43">
        <f>INDEX(Mets!$B$2:$O$565,MATCH(CONCATENATE($C470,"_EXT"),Mets!$B$2:$B$565,0),COLUMN()-21)</f>
        <v>2</v>
      </c>
      <c r="AE470" s="43">
        <f>INDEX(Mets!$B$2:$O$565,MATCH(CONCATENATE($C470,"_EXT"),Mets!$B$2:$B$565,0),COLUMN()-21)</f>
        <v>0</v>
      </c>
      <c r="AF470" s="43">
        <f>INDEX(Mets!$B$2:$O$565,MATCH(CONCATENATE($C470,"_EXT"),Mets!$B$2:$B$565,0),COLUMN()-21)</f>
        <v>0</v>
      </c>
      <c r="AG470" s="43">
        <f>INDEX(Mets!$B$2:$O$565,MATCH(CONCATENATE($C470,"_EXT"),Mets!$B$2:$B$565,0),COLUMN()-21)</f>
        <v>-1</v>
      </c>
      <c r="AH470" s="43">
        <f>INDEX(Mets!$B$2:$O$565,MATCH(CONCATENATE($C470,"_EXT"),Mets!$B$2:$B$565,0),COLUMN()-21)</f>
        <v>20</v>
      </c>
      <c r="AI470" s="43">
        <f>INDEX(Mets!$B$2:$W$565,MATCH(CONCATENATE($C470,"_EXT"),Mets!$B$2:$B$565,0),COLUMN()-13)</f>
        <v>5</v>
      </c>
      <c r="AJ470" s="43">
        <f t="shared" si="57"/>
        <v>5</v>
      </c>
      <c r="AK470" s="43">
        <f t="shared" si="54"/>
        <v>4</v>
      </c>
      <c r="AL470" s="43" t="str">
        <f t="shared" si="55"/>
        <v>'X76' '4';</v>
      </c>
      <c r="AM470" s="43"/>
    </row>
    <row r="471" spans="1:39">
      <c r="A471" s="43" t="str">
        <f>Ts!A86</f>
        <v>X77</v>
      </c>
      <c r="B471" s="43" t="str">
        <f>Ts!B86</f>
        <v>pentanoate_cyt = pentanoate_EXT</v>
      </c>
      <c r="C471" s="43" t="str">
        <f>Ts!C86</f>
        <v>pentanoate</v>
      </c>
      <c r="D471" s="43">
        <f>Ts!D86</f>
        <v>0</v>
      </c>
      <c r="E471" s="43" t="str">
        <f>Ts!E86</f>
        <v>N</v>
      </c>
      <c r="G471" s="43" t="str">
        <f t="shared" si="61"/>
        <v>X77</v>
      </c>
      <c r="H471" s="43" t="str">
        <f t="shared" si="62"/>
        <v>pentanoate_cyt = pentanoate_EXT</v>
      </c>
      <c r="I471" s="43" t="s">
        <v>781</v>
      </c>
      <c r="J471" s="43" t="s">
        <v>782</v>
      </c>
      <c r="K471" s="43">
        <f t="shared" si="63"/>
        <v>0</v>
      </c>
      <c r="L471" s="43" t="s">
        <v>783</v>
      </c>
      <c r="M471" s="43">
        <v>0</v>
      </c>
      <c r="N471" s="43">
        <v>1</v>
      </c>
      <c r="O471" s="43">
        <v>1</v>
      </c>
      <c r="P471" s="43">
        <v>1</v>
      </c>
      <c r="Q471" s="43">
        <v>1</v>
      </c>
      <c r="R471" s="43">
        <v>0.01</v>
      </c>
      <c r="U471" s="43"/>
      <c r="V471" s="43"/>
      <c r="W471" s="43"/>
      <c r="X471" s="43"/>
      <c r="Y471" s="43"/>
      <c r="Z471" s="43" t="str">
        <f>INDEX(Mets!$B$2:$O$565,MATCH(CONCATENATE($C471,"_EXT"),Mets!$B$2:$B$565,0),COLUMN()-25)</f>
        <v>pentanoate_EXT</v>
      </c>
      <c r="AA471" s="43">
        <f>INDEX(Mets!$B$2:$O$565,MATCH(CONCATENATE($C471,"_EXT"),Mets!$B$2:$B$565,0),COLUMN()-21)</f>
        <v>5</v>
      </c>
      <c r="AB471" s="43">
        <f>INDEX(Mets!$B$2:$O$565,MATCH(CONCATENATE($C471,"_EXT"),Mets!$B$2:$B$565,0),COLUMN()-21)</f>
        <v>9</v>
      </c>
      <c r="AC471" s="43">
        <f>INDEX(Mets!$B$2:$O$565,MATCH(CONCATENATE($C471,"_EXT"),Mets!$B$2:$B$565,0),COLUMN()-21)</f>
        <v>0</v>
      </c>
      <c r="AD471" s="43">
        <f>INDEX(Mets!$B$2:$O$565,MATCH(CONCATENATE($C471,"_EXT"),Mets!$B$2:$B$565,0),COLUMN()-21)</f>
        <v>2</v>
      </c>
      <c r="AE471" s="43">
        <f>INDEX(Mets!$B$2:$O$565,MATCH(CONCATENATE($C471,"_EXT"),Mets!$B$2:$B$565,0),COLUMN()-21)</f>
        <v>0</v>
      </c>
      <c r="AF471" s="43">
        <f>INDEX(Mets!$B$2:$O$565,MATCH(CONCATENATE($C471,"_EXT"),Mets!$B$2:$B$565,0),COLUMN()-21)</f>
        <v>0</v>
      </c>
      <c r="AG471" s="43">
        <f>INDEX(Mets!$B$2:$O$565,MATCH(CONCATENATE($C471,"_EXT"),Mets!$B$2:$B$565,0),COLUMN()-21)</f>
        <v>-1</v>
      </c>
      <c r="AH471" s="43">
        <f>INDEX(Mets!$B$2:$O$565,MATCH(CONCATENATE($C471,"_EXT"),Mets!$B$2:$B$565,0),COLUMN()-21)</f>
        <v>26</v>
      </c>
      <c r="AI471" s="43">
        <f>INDEX(Mets!$B$2:$W$565,MATCH(CONCATENATE($C471,"_EXT"),Mets!$B$2:$B$565,0),COLUMN()-13)</f>
        <v>5.2</v>
      </c>
      <c r="AJ471" s="43">
        <f t="shared" si="57"/>
        <v>5</v>
      </c>
      <c r="AK471" s="43">
        <f t="shared" si="54"/>
        <v>5</v>
      </c>
      <c r="AL471" s="43" t="str">
        <f t="shared" si="55"/>
        <v>'X77' '5';</v>
      </c>
      <c r="AM471" s="43"/>
    </row>
    <row r="472" spans="1:39">
      <c r="A472" s="43" t="str">
        <f>Ts!A87</f>
        <v>X78</v>
      </c>
      <c r="B472" s="43" t="str">
        <f>Ts!B87</f>
        <v>hexanoate_cyt = hexanoate_EXT</v>
      </c>
      <c r="C472" s="43" t="str">
        <f>Ts!C87</f>
        <v>hexanoate</v>
      </c>
      <c r="D472" s="43">
        <f>Ts!D87</f>
        <v>0</v>
      </c>
      <c r="E472" s="43" t="str">
        <f>Ts!E87</f>
        <v>N</v>
      </c>
      <c r="G472" s="43" t="str">
        <f t="shared" si="61"/>
        <v>X78</v>
      </c>
      <c r="H472" s="43" t="str">
        <f t="shared" si="62"/>
        <v>hexanoate_cyt = hexanoate_EXT</v>
      </c>
      <c r="I472" s="43" t="s">
        <v>781</v>
      </c>
      <c r="J472" s="43" t="s">
        <v>782</v>
      </c>
      <c r="K472" s="43">
        <f t="shared" si="63"/>
        <v>0</v>
      </c>
      <c r="L472" s="43" t="s">
        <v>783</v>
      </c>
      <c r="M472" s="43">
        <v>0</v>
      </c>
      <c r="N472" s="43">
        <v>1</v>
      </c>
      <c r="O472" s="43">
        <v>1</v>
      </c>
      <c r="P472" s="43">
        <v>1</v>
      </c>
      <c r="Q472" s="43">
        <v>1</v>
      </c>
      <c r="R472" s="43">
        <v>0.01</v>
      </c>
      <c r="U472" s="43"/>
      <c r="V472" s="43"/>
      <c r="W472" s="43"/>
      <c r="X472" s="43"/>
      <c r="Y472" s="43"/>
      <c r="Z472" s="43" t="str">
        <f>INDEX(Mets!$B$2:$O$565,MATCH(CONCATENATE($C472,"_EXT"),Mets!$B$2:$B$565,0),COLUMN()-25)</f>
        <v>hexanoate_EXT</v>
      </c>
      <c r="AA472" s="43">
        <f>INDEX(Mets!$B$2:$O$565,MATCH(CONCATENATE($C472,"_EXT"),Mets!$B$2:$B$565,0),COLUMN()-21)</f>
        <v>6</v>
      </c>
      <c r="AB472" s="43">
        <f>INDEX(Mets!$B$2:$O$565,MATCH(CONCATENATE($C472,"_EXT"),Mets!$B$2:$B$565,0),COLUMN()-21)</f>
        <v>11</v>
      </c>
      <c r="AC472" s="43">
        <f>INDEX(Mets!$B$2:$O$565,MATCH(CONCATENATE($C472,"_EXT"),Mets!$B$2:$B$565,0),COLUMN()-21)</f>
        <v>0</v>
      </c>
      <c r="AD472" s="43">
        <f>INDEX(Mets!$B$2:$O$565,MATCH(CONCATENATE($C472,"_EXT"),Mets!$B$2:$B$565,0),COLUMN()-21)</f>
        <v>2</v>
      </c>
      <c r="AE472" s="43">
        <f>INDEX(Mets!$B$2:$O$565,MATCH(CONCATENATE($C472,"_EXT"),Mets!$B$2:$B$565,0),COLUMN()-21)</f>
        <v>0</v>
      </c>
      <c r="AF472" s="43">
        <f>INDEX(Mets!$B$2:$O$565,MATCH(CONCATENATE($C472,"_EXT"),Mets!$B$2:$B$565,0),COLUMN()-21)</f>
        <v>0</v>
      </c>
      <c r="AG472" s="43">
        <f>INDEX(Mets!$B$2:$O$565,MATCH(CONCATENATE($C472,"_EXT"),Mets!$B$2:$B$565,0),COLUMN()-21)</f>
        <v>-1</v>
      </c>
      <c r="AH472" s="43">
        <f>INDEX(Mets!$B$2:$O$565,MATCH(CONCATENATE($C472,"_EXT"),Mets!$B$2:$B$565,0),COLUMN()-21)</f>
        <v>32</v>
      </c>
      <c r="AI472" s="43">
        <f>INDEX(Mets!$B$2:$W$565,MATCH(CONCATENATE($C472,"_EXT"),Mets!$B$2:$B$565,0),COLUMN()-13)</f>
        <v>5.333333333333333</v>
      </c>
      <c r="AJ472" s="43">
        <f t="shared" si="57"/>
        <v>5</v>
      </c>
      <c r="AK472" s="43">
        <f t="shared" si="54"/>
        <v>6</v>
      </c>
      <c r="AL472" s="43" t="str">
        <f t="shared" si="55"/>
        <v>'X78' '6';</v>
      </c>
      <c r="AM472" s="43"/>
    </row>
    <row r="473" spans="1:39">
      <c r="A473" s="43" t="str">
        <f>Ts!A88</f>
        <v>X79</v>
      </c>
      <c r="B473" s="43" t="str">
        <f>Ts!B88</f>
        <v>heptanoate_cyt = heptanoate_EXT</v>
      </c>
      <c r="C473" s="43" t="str">
        <f>Ts!C88</f>
        <v>heptanoate</v>
      </c>
      <c r="D473" s="43">
        <f>Ts!D88</f>
        <v>0</v>
      </c>
      <c r="E473" s="43" t="str">
        <f>Ts!E88</f>
        <v>N</v>
      </c>
      <c r="G473" s="43" t="str">
        <f t="shared" si="61"/>
        <v>X79</v>
      </c>
      <c r="H473" s="43" t="str">
        <f t="shared" si="62"/>
        <v>heptanoate_cyt = heptanoate_EXT</v>
      </c>
      <c r="I473" s="43" t="s">
        <v>781</v>
      </c>
      <c r="J473" s="43" t="s">
        <v>782</v>
      </c>
      <c r="K473" s="43">
        <f t="shared" si="63"/>
        <v>0</v>
      </c>
      <c r="L473" s="43" t="s">
        <v>783</v>
      </c>
      <c r="M473" s="43">
        <v>0</v>
      </c>
      <c r="N473" s="43">
        <v>1</v>
      </c>
      <c r="O473" s="43">
        <v>1</v>
      </c>
      <c r="P473" s="43">
        <v>1</v>
      </c>
      <c r="Q473" s="43">
        <v>1</v>
      </c>
      <c r="R473" s="43">
        <v>0.01</v>
      </c>
      <c r="U473" s="43"/>
      <c r="V473" s="43"/>
      <c r="W473" s="43"/>
      <c r="X473" s="43"/>
      <c r="Y473" s="43"/>
      <c r="Z473" s="43" t="str">
        <f>INDEX(Mets!$B$2:$O$565,MATCH(CONCATENATE($C473,"_EXT"),Mets!$B$2:$B$565,0),COLUMN()-25)</f>
        <v>heptanoate_EXT</v>
      </c>
      <c r="AA473" s="43">
        <f>INDEX(Mets!$B$2:$O$565,MATCH(CONCATENATE($C473,"_EXT"),Mets!$B$2:$B$565,0),COLUMN()-21)</f>
        <v>7</v>
      </c>
      <c r="AB473" s="43">
        <f>INDEX(Mets!$B$2:$O$565,MATCH(CONCATENATE($C473,"_EXT"),Mets!$B$2:$B$565,0),COLUMN()-21)</f>
        <v>13</v>
      </c>
      <c r="AC473" s="43">
        <f>INDEX(Mets!$B$2:$O$565,MATCH(CONCATENATE($C473,"_EXT"),Mets!$B$2:$B$565,0),COLUMN()-21)</f>
        <v>0</v>
      </c>
      <c r="AD473" s="43">
        <f>INDEX(Mets!$B$2:$O$565,MATCH(CONCATENATE($C473,"_EXT"),Mets!$B$2:$B$565,0),COLUMN()-21)</f>
        <v>2</v>
      </c>
      <c r="AE473" s="43">
        <f>INDEX(Mets!$B$2:$O$565,MATCH(CONCATENATE($C473,"_EXT"),Mets!$B$2:$B$565,0),COLUMN()-21)</f>
        <v>0</v>
      </c>
      <c r="AF473" s="43">
        <f>INDEX(Mets!$B$2:$O$565,MATCH(CONCATENATE($C473,"_EXT"),Mets!$B$2:$B$565,0),COLUMN()-21)</f>
        <v>0</v>
      </c>
      <c r="AG473" s="43">
        <f>INDEX(Mets!$B$2:$O$565,MATCH(CONCATENATE($C473,"_EXT"),Mets!$B$2:$B$565,0),COLUMN()-21)</f>
        <v>-1</v>
      </c>
      <c r="AH473" s="43">
        <f>INDEX(Mets!$B$2:$O$565,MATCH(CONCATENATE($C473,"_EXT"),Mets!$B$2:$B$565,0),COLUMN()-21)</f>
        <v>38</v>
      </c>
      <c r="AI473" s="43">
        <f>INDEX(Mets!$B$2:$W$565,MATCH(CONCATENATE($C473,"_EXT"),Mets!$B$2:$B$565,0),COLUMN()-13)</f>
        <v>5.4285714285714288</v>
      </c>
      <c r="AJ473" s="43">
        <f t="shared" si="57"/>
        <v>5</v>
      </c>
      <c r="AK473" s="43">
        <f t="shared" si="54"/>
        <v>7</v>
      </c>
      <c r="AL473" s="43" t="str">
        <f t="shared" si="55"/>
        <v>'X79' '7';</v>
      </c>
      <c r="AM473" s="43"/>
    </row>
    <row r="474" spans="1:39">
      <c r="A474" s="43" t="str">
        <f>Ts!A89</f>
        <v>X80</v>
      </c>
      <c r="B474" s="43" t="str">
        <f>Ts!B89</f>
        <v>octanoate_cyt = octanoate_EXT</v>
      </c>
      <c r="C474" s="43" t="str">
        <f>Ts!C89</f>
        <v>octanoate</v>
      </c>
      <c r="D474" s="43">
        <f>Ts!D89</f>
        <v>0</v>
      </c>
      <c r="E474" s="43" t="str">
        <f>Ts!E89</f>
        <v>N</v>
      </c>
      <c r="G474" s="43" t="str">
        <f t="shared" si="61"/>
        <v>X80</v>
      </c>
      <c r="H474" s="43" t="str">
        <f t="shared" si="62"/>
        <v>octanoate_cyt = octanoate_EXT</v>
      </c>
      <c r="I474" s="43" t="s">
        <v>781</v>
      </c>
      <c r="J474" s="43" t="s">
        <v>782</v>
      </c>
      <c r="K474" s="43">
        <f t="shared" si="63"/>
        <v>0</v>
      </c>
      <c r="L474" s="43" t="s">
        <v>783</v>
      </c>
      <c r="M474" s="43">
        <v>0</v>
      </c>
      <c r="N474" s="43">
        <v>1</v>
      </c>
      <c r="O474" s="43">
        <v>1</v>
      </c>
      <c r="P474" s="43">
        <v>1</v>
      </c>
      <c r="Q474" s="43">
        <v>1</v>
      </c>
      <c r="R474" s="43">
        <v>0.01</v>
      </c>
      <c r="U474" s="43"/>
      <c r="V474" s="43"/>
      <c r="W474" s="43"/>
      <c r="X474" s="43"/>
      <c r="Y474" s="43"/>
      <c r="Z474" s="43" t="str">
        <f>INDEX(Mets!$B$2:$O$565,MATCH(CONCATENATE($C474,"_EXT"),Mets!$B$2:$B$565,0),COLUMN()-25)</f>
        <v>octanoate_EXT</v>
      </c>
      <c r="AA474" s="43">
        <f>INDEX(Mets!$B$2:$O$565,MATCH(CONCATENATE($C474,"_EXT"),Mets!$B$2:$B$565,0),COLUMN()-21)</f>
        <v>8</v>
      </c>
      <c r="AB474" s="43">
        <f>INDEX(Mets!$B$2:$O$565,MATCH(CONCATENATE($C474,"_EXT"),Mets!$B$2:$B$565,0),COLUMN()-21)</f>
        <v>15</v>
      </c>
      <c r="AC474" s="43">
        <f>INDEX(Mets!$B$2:$O$565,MATCH(CONCATENATE($C474,"_EXT"),Mets!$B$2:$B$565,0),COLUMN()-21)</f>
        <v>0</v>
      </c>
      <c r="AD474" s="43">
        <f>INDEX(Mets!$B$2:$O$565,MATCH(CONCATENATE($C474,"_EXT"),Mets!$B$2:$B$565,0),COLUMN()-21)</f>
        <v>2</v>
      </c>
      <c r="AE474" s="43">
        <f>INDEX(Mets!$B$2:$O$565,MATCH(CONCATENATE($C474,"_EXT"),Mets!$B$2:$B$565,0),COLUMN()-21)</f>
        <v>0</v>
      </c>
      <c r="AF474" s="43">
        <f>INDEX(Mets!$B$2:$O$565,MATCH(CONCATENATE($C474,"_EXT"),Mets!$B$2:$B$565,0),COLUMN()-21)</f>
        <v>0</v>
      </c>
      <c r="AG474" s="43">
        <f>INDEX(Mets!$B$2:$O$565,MATCH(CONCATENATE($C474,"_EXT"),Mets!$B$2:$B$565,0),COLUMN()-21)</f>
        <v>-1</v>
      </c>
      <c r="AH474" s="43">
        <f>INDEX(Mets!$B$2:$O$565,MATCH(CONCATENATE($C474,"_EXT"),Mets!$B$2:$B$565,0),COLUMN()-21)</f>
        <v>44</v>
      </c>
      <c r="AI474" s="43">
        <f>INDEX(Mets!$B$2:$W$565,MATCH(CONCATENATE($C474,"_EXT"),Mets!$B$2:$B$565,0),COLUMN()-13)</f>
        <v>5.5</v>
      </c>
      <c r="AJ474" s="43">
        <f t="shared" si="57"/>
        <v>5</v>
      </c>
      <c r="AK474" s="43">
        <f t="shared" si="54"/>
        <v>8</v>
      </c>
      <c r="AL474" s="43" t="str">
        <f t="shared" si="55"/>
        <v>'X80' '8';</v>
      </c>
      <c r="AM474" s="43"/>
    </row>
    <row r="475" spans="1:39">
      <c r="A475" s="43" t="str">
        <f>Ts!A90</f>
        <v>X81</v>
      </c>
      <c r="B475" s="43" t="str">
        <f>Ts!B90</f>
        <v>nonanoate_cyt = nonanoate_EXT</v>
      </c>
      <c r="C475" s="43" t="str">
        <f>Ts!C90</f>
        <v>nonanoate</v>
      </c>
      <c r="D475" s="43">
        <f>Ts!D90</f>
        <v>0</v>
      </c>
      <c r="E475" s="43" t="str">
        <f>Ts!E90</f>
        <v>N</v>
      </c>
      <c r="G475" s="43" t="str">
        <f t="shared" si="61"/>
        <v>X81</v>
      </c>
      <c r="H475" s="43" t="str">
        <f t="shared" si="62"/>
        <v>nonanoate_cyt = nonanoate_EXT</v>
      </c>
      <c r="I475" s="43" t="s">
        <v>781</v>
      </c>
      <c r="J475" s="43" t="s">
        <v>782</v>
      </c>
      <c r="K475" s="43">
        <f t="shared" si="63"/>
        <v>0</v>
      </c>
      <c r="L475" s="43" t="s">
        <v>783</v>
      </c>
      <c r="M475" s="43">
        <v>0</v>
      </c>
      <c r="N475" s="43">
        <v>1</v>
      </c>
      <c r="O475" s="43">
        <v>1</v>
      </c>
      <c r="P475" s="43">
        <v>1</v>
      </c>
      <c r="Q475" s="43">
        <v>1</v>
      </c>
      <c r="R475" s="43">
        <v>0.01</v>
      </c>
      <c r="U475" s="43"/>
      <c r="V475" s="43"/>
      <c r="W475" s="43"/>
      <c r="X475" s="43"/>
      <c r="Y475" s="43"/>
      <c r="Z475" s="43" t="str">
        <f>INDEX(Mets!$B$2:$O$565,MATCH(CONCATENATE($C475,"_EXT"),Mets!$B$2:$B$565,0),COLUMN()-25)</f>
        <v>nonanoate_EXT</v>
      </c>
      <c r="AA475" s="43">
        <f>INDEX(Mets!$B$2:$O$565,MATCH(CONCATENATE($C475,"_EXT"),Mets!$B$2:$B$565,0),COLUMN()-21)</f>
        <v>9</v>
      </c>
      <c r="AB475" s="43">
        <f>INDEX(Mets!$B$2:$O$565,MATCH(CONCATENATE($C475,"_EXT"),Mets!$B$2:$B$565,0),COLUMN()-21)</f>
        <v>17</v>
      </c>
      <c r="AC475" s="43">
        <f>INDEX(Mets!$B$2:$O$565,MATCH(CONCATENATE($C475,"_EXT"),Mets!$B$2:$B$565,0),COLUMN()-21)</f>
        <v>0</v>
      </c>
      <c r="AD475" s="43">
        <f>INDEX(Mets!$B$2:$O$565,MATCH(CONCATENATE($C475,"_EXT"),Mets!$B$2:$B$565,0),COLUMN()-21)</f>
        <v>2</v>
      </c>
      <c r="AE475" s="43">
        <f>INDEX(Mets!$B$2:$O$565,MATCH(CONCATENATE($C475,"_EXT"),Mets!$B$2:$B$565,0),COLUMN()-21)</f>
        <v>0</v>
      </c>
      <c r="AF475" s="43">
        <f>INDEX(Mets!$B$2:$O$565,MATCH(CONCATENATE($C475,"_EXT"),Mets!$B$2:$B$565,0),COLUMN()-21)</f>
        <v>0</v>
      </c>
      <c r="AG475" s="43">
        <f>INDEX(Mets!$B$2:$O$565,MATCH(CONCATENATE($C475,"_EXT"),Mets!$B$2:$B$565,0),COLUMN()-21)</f>
        <v>-1</v>
      </c>
      <c r="AH475" s="43">
        <f>INDEX(Mets!$B$2:$O$565,MATCH(CONCATENATE($C475,"_EXT"),Mets!$B$2:$B$565,0),COLUMN()-21)</f>
        <v>50</v>
      </c>
      <c r="AI475" s="43">
        <f>INDEX(Mets!$B$2:$W$565,MATCH(CONCATENATE($C475,"_EXT"),Mets!$B$2:$B$565,0),COLUMN()-13)</f>
        <v>5.5555555555555554</v>
      </c>
      <c r="AJ475" s="43">
        <f t="shared" si="57"/>
        <v>5</v>
      </c>
      <c r="AK475" s="43">
        <f t="shared" si="54"/>
        <v>9</v>
      </c>
      <c r="AL475" s="43" t="str">
        <f t="shared" si="55"/>
        <v>'X81' '9';</v>
      </c>
      <c r="AM475" s="43"/>
    </row>
    <row r="476" spans="1:39">
      <c r="A476" s="43" t="str">
        <f>Ts!A91</f>
        <v>X82</v>
      </c>
      <c r="B476" s="43" t="str">
        <f>Ts!B91</f>
        <v>decanoate_cyt = decanoate_EXT</v>
      </c>
      <c r="C476" s="43" t="str">
        <f>Ts!C91</f>
        <v>decanoate</v>
      </c>
      <c r="D476" s="43">
        <f>Ts!D91</f>
        <v>0</v>
      </c>
      <c r="E476" s="43" t="str">
        <f>Ts!E91</f>
        <v>N</v>
      </c>
      <c r="G476" s="43" t="str">
        <f t="shared" si="61"/>
        <v>X82</v>
      </c>
      <c r="H476" s="43" t="str">
        <f t="shared" si="62"/>
        <v>decanoate_cyt = decanoate_EXT</v>
      </c>
      <c r="I476" s="43" t="s">
        <v>781</v>
      </c>
      <c r="J476" s="43" t="s">
        <v>782</v>
      </c>
      <c r="K476" s="43">
        <f t="shared" si="63"/>
        <v>0</v>
      </c>
      <c r="L476" s="43" t="s">
        <v>783</v>
      </c>
      <c r="M476" s="43">
        <v>0</v>
      </c>
      <c r="N476" s="43">
        <v>1</v>
      </c>
      <c r="O476" s="43">
        <v>1</v>
      </c>
      <c r="P476" s="43">
        <v>1</v>
      </c>
      <c r="Q476" s="43">
        <v>1</v>
      </c>
      <c r="R476" s="43">
        <v>0.01</v>
      </c>
      <c r="U476" s="43"/>
      <c r="V476" s="43"/>
      <c r="W476" s="43"/>
      <c r="X476" s="43"/>
      <c r="Y476" s="43"/>
      <c r="Z476" s="43" t="str">
        <f>INDEX(Mets!$B$2:$O$565,MATCH(CONCATENATE($C476,"_EXT"),Mets!$B$2:$B$565,0),COLUMN()-25)</f>
        <v>decanoate_EXT</v>
      </c>
      <c r="AA476" s="43">
        <f>INDEX(Mets!$B$2:$O$565,MATCH(CONCATENATE($C476,"_EXT"),Mets!$B$2:$B$565,0),COLUMN()-21)</f>
        <v>10</v>
      </c>
      <c r="AB476" s="43">
        <f>INDEX(Mets!$B$2:$O$565,MATCH(CONCATENATE($C476,"_EXT"),Mets!$B$2:$B$565,0),COLUMN()-21)</f>
        <v>19</v>
      </c>
      <c r="AC476" s="43">
        <f>INDEX(Mets!$B$2:$O$565,MATCH(CONCATENATE($C476,"_EXT"),Mets!$B$2:$B$565,0),COLUMN()-21)</f>
        <v>0</v>
      </c>
      <c r="AD476" s="43">
        <f>INDEX(Mets!$B$2:$O$565,MATCH(CONCATENATE($C476,"_EXT"),Mets!$B$2:$B$565,0),COLUMN()-21)</f>
        <v>2</v>
      </c>
      <c r="AE476" s="43">
        <f>INDEX(Mets!$B$2:$O$565,MATCH(CONCATENATE($C476,"_EXT"),Mets!$B$2:$B$565,0),COLUMN()-21)</f>
        <v>0</v>
      </c>
      <c r="AF476" s="43">
        <f>INDEX(Mets!$B$2:$O$565,MATCH(CONCATENATE($C476,"_EXT"),Mets!$B$2:$B$565,0),COLUMN()-21)</f>
        <v>0</v>
      </c>
      <c r="AG476" s="43">
        <f>INDEX(Mets!$B$2:$O$565,MATCH(CONCATENATE($C476,"_EXT"),Mets!$B$2:$B$565,0),COLUMN()-21)</f>
        <v>-1</v>
      </c>
      <c r="AH476" s="43">
        <f>INDEX(Mets!$B$2:$O$565,MATCH(CONCATENATE($C476,"_EXT"),Mets!$B$2:$B$565,0),COLUMN()-21)</f>
        <v>56</v>
      </c>
      <c r="AI476" s="43">
        <f>INDEX(Mets!$B$2:$W$565,MATCH(CONCATENATE($C476,"_EXT"),Mets!$B$2:$B$565,0),COLUMN()-13)</f>
        <v>5.6</v>
      </c>
      <c r="AJ476" s="43">
        <f t="shared" si="57"/>
        <v>5</v>
      </c>
      <c r="AK476" s="43">
        <f t="shared" si="54"/>
        <v>10</v>
      </c>
      <c r="AL476" s="43" t="str">
        <f t="shared" si="55"/>
        <v>'X82' '10';</v>
      </c>
      <c r="AM476" s="43"/>
    </row>
    <row r="477" spans="1:39">
      <c r="A477" s="43" t="str">
        <f>Ts!A92</f>
        <v>X83</v>
      </c>
      <c r="B477" s="43" t="str">
        <f>Ts!B92</f>
        <v>undecanoate_cyt = undecanoate_EXT</v>
      </c>
      <c r="C477" s="43" t="str">
        <f>Ts!C92</f>
        <v>undecanoate</v>
      </c>
      <c r="D477" s="43">
        <f>Ts!D92</f>
        <v>0</v>
      </c>
      <c r="E477" s="43" t="str">
        <f>Ts!E92</f>
        <v>N</v>
      </c>
      <c r="G477" s="43" t="str">
        <f t="shared" si="61"/>
        <v>X83</v>
      </c>
      <c r="H477" s="43" t="str">
        <f t="shared" si="62"/>
        <v>undecanoate_cyt = undecanoate_EXT</v>
      </c>
      <c r="I477" s="43" t="s">
        <v>781</v>
      </c>
      <c r="J477" s="43" t="s">
        <v>782</v>
      </c>
      <c r="K477" s="43">
        <f t="shared" si="63"/>
        <v>0</v>
      </c>
      <c r="L477" s="43" t="s">
        <v>783</v>
      </c>
      <c r="M477" s="43">
        <v>0</v>
      </c>
      <c r="N477" s="43">
        <v>1</v>
      </c>
      <c r="O477" s="43">
        <v>1</v>
      </c>
      <c r="P477" s="43">
        <v>1</v>
      </c>
      <c r="Q477" s="43">
        <v>1</v>
      </c>
      <c r="R477" s="43">
        <v>0.01</v>
      </c>
      <c r="U477" s="43"/>
      <c r="V477" s="43"/>
      <c r="W477" s="43"/>
      <c r="X477" s="43"/>
      <c r="Y477" s="43"/>
      <c r="Z477" s="43" t="str">
        <f>INDEX(Mets!$B$2:$O$565,MATCH(CONCATENATE($C477,"_EXT"),Mets!$B$2:$B$565,0),COLUMN()-25)</f>
        <v>undecanoate_EXT</v>
      </c>
      <c r="AA477" s="43">
        <f>INDEX(Mets!$B$2:$O$565,MATCH(CONCATENATE($C477,"_EXT"),Mets!$B$2:$B$565,0),COLUMN()-21)</f>
        <v>11</v>
      </c>
      <c r="AB477" s="43">
        <f>INDEX(Mets!$B$2:$O$565,MATCH(CONCATENATE($C477,"_EXT"),Mets!$B$2:$B$565,0),COLUMN()-21)</f>
        <v>21</v>
      </c>
      <c r="AC477" s="43">
        <f>INDEX(Mets!$B$2:$O$565,MATCH(CONCATENATE($C477,"_EXT"),Mets!$B$2:$B$565,0),COLUMN()-21)</f>
        <v>0</v>
      </c>
      <c r="AD477" s="43">
        <f>INDEX(Mets!$B$2:$O$565,MATCH(CONCATENATE($C477,"_EXT"),Mets!$B$2:$B$565,0),COLUMN()-21)</f>
        <v>2</v>
      </c>
      <c r="AE477" s="43">
        <f>INDEX(Mets!$B$2:$O$565,MATCH(CONCATENATE($C477,"_EXT"),Mets!$B$2:$B$565,0),COLUMN()-21)</f>
        <v>0</v>
      </c>
      <c r="AF477" s="43">
        <f>INDEX(Mets!$B$2:$O$565,MATCH(CONCATENATE($C477,"_EXT"),Mets!$B$2:$B$565,0),COLUMN()-21)</f>
        <v>0</v>
      </c>
      <c r="AG477" s="43">
        <f>INDEX(Mets!$B$2:$O$565,MATCH(CONCATENATE($C477,"_EXT"),Mets!$B$2:$B$565,0),COLUMN()-21)</f>
        <v>-1</v>
      </c>
      <c r="AH477" s="43">
        <f>INDEX(Mets!$B$2:$O$565,MATCH(CONCATENATE($C477,"_EXT"),Mets!$B$2:$B$565,0),COLUMN()-21)</f>
        <v>62</v>
      </c>
      <c r="AI477" s="43">
        <f>INDEX(Mets!$B$2:$W$565,MATCH(CONCATENATE($C477,"_EXT"),Mets!$B$2:$B$565,0),COLUMN()-13)</f>
        <v>5.6363636363636367</v>
      </c>
      <c r="AJ477" s="43">
        <f t="shared" si="57"/>
        <v>5</v>
      </c>
      <c r="AK477" s="43">
        <f t="shared" si="54"/>
        <v>11</v>
      </c>
      <c r="AL477" s="43" t="str">
        <f t="shared" si="55"/>
        <v>'X83' '11';</v>
      </c>
      <c r="AM477" s="43"/>
    </row>
    <row r="478" spans="1:39">
      <c r="A478" s="43" t="str">
        <f>Ts!A93</f>
        <v>X84</v>
      </c>
      <c r="B478" s="43" t="str">
        <f>Ts!B93</f>
        <v>dodecanoate_cyt = dodecanoate_EXT</v>
      </c>
      <c r="C478" s="43" t="str">
        <f>Ts!C93</f>
        <v>dodecanoate</v>
      </c>
      <c r="D478" s="43">
        <f>Ts!D93</f>
        <v>0</v>
      </c>
      <c r="E478" s="43" t="str">
        <f>Ts!E93</f>
        <v>N</v>
      </c>
      <c r="G478" s="43" t="str">
        <f t="shared" si="61"/>
        <v>X84</v>
      </c>
      <c r="H478" s="43" t="str">
        <f t="shared" si="62"/>
        <v>dodecanoate_cyt = dodecanoate_EXT</v>
      </c>
      <c r="I478" s="43" t="s">
        <v>781</v>
      </c>
      <c r="J478" s="43" t="s">
        <v>782</v>
      </c>
      <c r="K478" s="43">
        <f t="shared" si="63"/>
        <v>0</v>
      </c>
      <c r="L478" s="43" t="s">
        <v>783</v>
      </c>
      <c r="M478" s="43">
        <v>0</v>
      </c>
      <c r="N478" s="43">
        <v>1</v>
      </c>
      <c r="O478" s="43">
        <v>1</v>
      </c>
      <c r="P478" s="43">
        <v>1</v>
      </c>
      <c r="Q478" s="43">
        <v>1</v>
      </c>
      <c r="R478" s="43">
        <v>0.01</v>
      </c>
      <c r="U478" s="43"/>
      <c r="V478" s="43"/>
      <c r="W478" s="43"/>
      <c r="X478" s="43"/>
      <c r="Y478" s="43"/>
      <c r="Z478" s="43" t="str">
        <f>INDEX(Mets!$B$2:$O$565,MATCH(CONCATENATE($C478,"_EXT"),Mets!$B$2:$B$565,0),COLUMN()-25)</f>
        <v>dodecanoate_EXT</v>
      </c>
      <c r="AA478" s="43">
        <f>INDEX(Mets!$B$2:$O$565,MATCH(CONCATENATE($C478,"_EXT"),Mets!$B$2:$B$565,0),COLUMN()-21)</f>
        <v>12</v>
      </c>
      <c r="AB478" s="43">
        <f>INDEX(Mets!$B$2:$O$565,MATCH(CONCATENATE($C478,"_EXT"),Mets!$B$2:$B$565,0),COLUMN()-21)</f>
        <v>23</v>
      </c>
      <c r="AC478" s="43">
        <f>INDEX(Mets!$B$2:$O$565,MATCH(CONCATENATE($C478,"_EXT"),Mets!$B$2:$B$565,0),COLUMN()-21)</f>
        <v>0</v>
      </c>
      <c r="AD478" s="43">
        <f>INDEX(Mets!$B$2:$O$565,MATCH(CONCATENATE($C478,"_EXT"),Mets!$B$2:$B$565,0),COLUMN()-21)</f>
        <v>2</v>
      </c>
      <c r="AE478" s="43">
        <f>INDEX(Mets!$B$2:$O$565,MATCH(CONCATENATE($C478,"_EXT"),Mets!$B$2:$B$565,0),COLUMN()-21)</f>
        <v>0</v>
      </c>
      <c r="AF478" s="43">
        <f>INDEX(Mets!$B$2:$O$565,MATCH(CONCATENATE($C478,"_EXT"),Mets!$B$2:$B$565,0),COLUMN()-21)</f>
        <v>0</v>
      </c>
      <c r="AG478" s="43">
        <f>INDEX(Mets!$B$2:$O$565,MATCH(CONCATENATE($C478,"_EXT"),Mets!$B$2:$B$565,0),COLUMN()-21)</f>
        <v>-1</v>
      </c>
      <c r="AH478" s="43">
        <f>INDEX(Mets!$B$2:$O$565,MATCH(CONCATENATE($C478,"_EXT"),Mets!$B$2:$B$565,0),COLUMN()-21)</f>
        <v>68</v>
      </c>
      <c r="AI478" s="43">
        <f>INDEX(Mets!$B$2:$W$565,MATCH(CONCATENATE($C478,"_EXT"),Mets!$B$2:$B$565,0),COLUMN()-13)</f>
        <v>5.666666666666667</v>
      </c>
      <c r="AJ478" s="43">
        <f t="shared" si="57"/>
        <v>5</v>
      </c>
      <c r="AK478" s="43">
        <f t="shared" si="54"/>
        <v>12</v>
      </c>
      <c r="AL478" s="43" t="str">
        <f t="shared" si="55"/>
        <v>'X84' '12';</v>
      </c>
      <c r="AM478" s="43"/>
    </row>
    <row r="479" spans="1:39">
      <c r="A479" s="43" t="str">
        <f>Ts!A94</f>
        <v>X85</v>
      </c>
      <c r="B479" s="43" t="str">
        <f>Ts!B94</f>
        <v>tridecanoate_cyt = tridecanoate_EXT</v>
      </c>
      <c r="C479" s="43" t="str">
        <f>Ts!C94</f>
        <v>tridecanoate</v>
      </c>
      <c r="D479" s="43">
        <f>Ts!D94</f>
        <v>0</v>
      </c>
      <c r="E479" s="43" t="str">
        <f>Ts!E94</f>
        <v>N</v>
      </c>
      <c r="G479" s="43" t="str">
        <f t="shared" si="61"/>
        <v>X85</v>
      </c>
      <c r="H479" s="43" t="str">
        <f t="shared" si="62"/>
        <v>tridecanoate_cyt = tridecanoate_EXT</v>
      </c>
      <c r="I479" s="43" t="s">
        <v>781</v>
      </c>
      <c r="J479" s="43" t="s">
        <v>782</v>
      </c>
      <c r="K479" s="43">
        <f t="shared" si="63"/>
        <v>0</v>
      </c>
      <c r="L479" s="43" t="s">
        <v>783</v>
      </c>
      <c r="M479" s="43">
        <v>0</v>
      </c>
      <c r="N479" s="43">
        <v>1</v>
      </c>
      <c r="O479" s="43">
        <v>1</v>
      </c>
      <c r="P479" s="43">
        <v>1</v>
      </c>
      <c r="Q479" s="43">
        <v>1</v>
      </c>
      <c r="R479" s="43">
        <v>0.01</v>
      </c>
      <c r="U479" s="43"/>
      <c r="V479" s="43"/>
      <c r="W479" s="43"/>
      <c r="X479" s="43"/>
      <c r="Y479" s="43"/>
      <c r="Z479" s="43" t="str">
        <f>INDEX(Mets!$B$2:$O$565,MATCH(CONCATENATE($C479,"_EXT"),Mets!$B$2:$B$565,0),COLUMN()-25)</f>
        <v>tridecanoate_EXT</v>
      </c>
      <c r="AA479" s="43">
        <f>INDEX(Mets!$B$2:$O$565,MATCH(CONCATENATE($C479,"_EXT"),Mets!$B$2:$B$565,0),COLUMN()-21)</f>
        <v>13</v>
      </c>
      <c r="AB479" s="43">
        <f>INDEX(Mets!$B$2:$O$565,MATCH(CONCATENATE($C479,"_EXT"),Mets!$B$2:$B$565,0),COLUMN()-21)</f>
        <v>25</v>
      </c>
      <c r="AC479" s="43">
        <f>INDEX(Mets!$B$2:$O$565,MATCH(CONCATENATE($C479,"_EXT"),Mets!$B$2:$B$565,0),COLUMN()-21)</f>
        <v>0</v>
      </c>
      <c r="AD479" s="43">
        <f>INDEX(Mets!$B$2:$O$565,MATCH(CONCATENATE($C479,"_EXT"),Mets!$B$2:$B$565,0),COLUMN()-21)</f>
        <v>2</v>
      </c>
      <c r="AE479" s="43">
        <f>INDEX(Mets!$B$2:$O$565,MATCH(CONCATENATE($C479,"_EXT"),Mets!$B$2:$B$565,0),COLUMN()-21)</f>
        <v>0</v>
      </c>
      <c r="AF479" s="43">
        <f>INDEX(Mets!$B$2:$O$565,MATCH(CONCATENATE($C479,"_EXT"),Mets!$B$2:$B$565,0),COLUMN()-21)</f>
        <v>0</v>
      </c>
      <c r="AG479" s="43">
        <f>INDEX(Mets!$B$2:$O$565,MATCH(CONCATENATE($C479,"_EXT"),Mets!$B$2:$B$565,0),COLUMN()-21)</f>
        <v>-1</v>
      </c>
      <c r="AH479" s="43">
        <f>INDEX(Mets!$B$2:$O$565,MATCH(CONCATENATE($C479,"_EXT"),Mets!$B$2:$B$565,0),COLUMN()-21)</f>
        <v>74</v>
      </c>
      <c r="AI479" s="43">
        <f>INDEX(Mets!$B$2:$W$565,MATCH(CONCATENATE($C479,"_EXT"),Mets!$B$2:$B$565,0),COLUMN()-13)</f>
        <v>5.6923076923076925</v>
      </c>
      <c r="AJ479" s="43">
        <f t="shared" si="57"/>
        <v>5</v>
      </c>
      <c r="AK479" s="43">
        <f t="shared" si="54"/>
        <v>13</v>
      </c>
      <c r="AL479" s="43" t="str">
        <f t="shared" si="55"/>
        <v>'X85' '13';</v>
      </c>
      <c r="AM479" s="43"/>
    </row>
    <row r="480" spans="1:39">
      <c r="A480" s="43" t="str">
        <f>Ts!A95</f>
        <v>X86</v>
      </c>
      <c r="B480" s="43" t="str">
        <f>Ts!B95</f>
        <v>tetradecanoate_cyt = tetradecanoate_EXT</v>
      </c>
      <c r="C480" s="43" t="str">
        <f>Ts!C95</f>
        <v>tetradecanoate</v>
      </c>
      <c r="D480" s="43">
        <f>Ts!D95</f>
        <v>0</v>
      </c>
      <c r="E480" s="43" t="str">
        <f>Ts!E95</f>
        <v>N</v>
      </c>
      <c r="G480" s="43" t="str">
        <f t="shared" si="61"/>
        <v>X86</v>
      </c>
      <c r="H480" s="43" t="str">
        <f t="shared" si="62"/>
        <v>tetradecanoate_cyt = tetradecanoate_EXT</v>
      </c>
      <c r="I480" s="43" t="s">
        <v>781</v>
      </c>
      <c r="J480" s="43" t="s">
        <v>782</v>
      </c>
      <c r="K480" s="43">
        <f t="shared" si="63"/>
        <v>0</v>
      </c>
      <c r="L480" s="43" t="s">
        <v>783</v>
      </c>
      <c r="M480" s="43">
        <v>0</v>
      </c>
      <c r="N480" s="43">
        <v>1</v>
      </c>
      <c r="O480" s="43">
        <v>1</v>
      </c>
      <c r="P480" s="43">
        <v>1</v>
      </c>
      <c r="Q480" s="43">
        <v>1</v>
      </c>
      <c r="R480" s="43">
        <v>0.01</v>
      </c>
      <c r="U480" s="43"/>
      <c r="V480" s="43"/>
      <c r="W480" s="43"/>
      <c r="X480" s="43"/>
      <c r="Y480" s="43"/>
      <c r="Z480" s="43" t="str">
        <f>INDEX(Mets!$B$2:$O$565,MATCH(CONCATENATE($C480,"_EXT"),Mets!$B$2:$B$565,0),COLUMN()-25)</f>
        <v>tetradecanoate_EXT</v>
      </c>
      <c r="AA480" s="43">
        <f>INDEX(Mets!$B$2:$O$565,MATCH(CONCATENATE($C480,"_EXT"),Mets!$B$2:$B$565,0),COLUMN()-21)</f>
        <v>14</v>
      </c>
      <c r="AB480" s="43">
        <f>INDEX(Mets!$B$2:$O$565,MATCH(CONCATENATE($C480,"_EXT"),Mets!$B$2:$B$565,0),COLUMN()-21)</f>
        <v>27</v>
      </c>
      <c r="AC480" s="43">
        <f>INDEX(Mets!$B$2:$O$565,MATCH(CONCATENATE($C480,"_EXT"),Mets!$B$2:$B$565,0),COLUMN()-21)</f>
        <v>0</v>
      </c>
      <c r="AD480" s="43">
        <f>INDEX(Mets!$B$2:$O$565,MATCH(CONCATENATE($C480,"_EXT"),Mets!$B$2:$B$565,0),COLUMN()-21)</f>
        <v>2</v>
      </c>
      <c r="AE480" s="43">
        <f>INDEX(Mets!$B$2:$O$565,MATCH(CONCATENATE($C480,"_EXT"),Mets!$B$2:$B$565,0),COLUMN()-21)</f>
        <v>0</v>
      </c>
      <c r="AF480" s="43">
        <f>INDEX(Mets!$B$2:$O$565,MATCH(CONCATENATE($C480,"_EXT"),Mets!$B$2:$B$565,0),COLUMN()-21)</f>
        <v>0</v>
      </c>
      <c r="AG480" s="43">
        <f>INDEX(Mets!$B$2:$O$565,MATCH(CONCATENATE($C480,"_EXT"),Mets!$B$2:$B$565,0),COLUMN()-21)</f>
        <v>-1</v>
      </c>
      <c r="AH480" s="43">
        <f>INDEX(Mets!$B$2:$O$565,MATCH(CONCATENATE($C480,"_EXT"),Mets!$B$2:$B$565,0),COLUMN()-21)</f>
        <v>80</v>
      </c>
      <c r="AI480" s="43">
        <f>INDEX(Mets!$B$2:$W$565,MATCH(CONCATENATE($C480,"_EXT"),Mets!$B$2:$B$565,0),COLUMN()-13)</f>
        <v>5.7142857142857144</v>
      </c>
      <c r="AJ480" s="43">
        <f t="shared" si="57"/>
        <v>5</v>
      </c>
      <c r="AK480" s="43">
        <f t="shared" si="54"/>
        <v>14</v>
      </c>
      <c r="AL480" s="43" t="str">
        <f t="shared" si="55"/>
        <v>'X86' '14';</v>
      </c>
      <c r="AM480" s="43"/>
    </row>
    <row r="481" spans="1:39">
      <c r="A481" s="43" t="str">
        <f>Ts!A96</f>
        <v>X87</v>
      </c>
      <c r="B481" s="43" t="str">
        <f>Ts!B96</f>
        <v>pentadecanoate_cyt = pentadecanoate_EXT</v>
      </c>
      <c r="C481" s="43" t="str">
        <f>Ts!C96</f>
        <v>pentadecanoate</v>
      </c>
      <c r="D481" s="43">
        <f>Ts!D96</f>
        <v>0</v>
      </c>
      <c r="E481" s="43" t="str">
        <f>Ts!E96</f>
        <v>N</v>
      </c>
      <c r="G481" s="43" t="str">
        <f t="shared" si="61"/>
        <v>X87</v>
      </c>
      <c r="H481" s="43" t="str">
        <f t="shared" si="62"/>
        <v>pentadecanoate_cyt = pentadecanoate_EXT</v>
      </c>
      <c r="I481" s="43" t="s">
        <v>781</v>
      </c>
      <c r="J481" s="43" t="s">
        <v>782</v>
      </c>
      <c r="K481" s="43">
        <f t="shared" si="63"/>
        <v>0</v>
      </c>
      <c r="L481" s="43" t="s">
        <v>783</v>
      </c>
      <c r="M481" s="43">
        <v>0</v>
      </c>
      <c r="N481" s="43">
        <v>1</v>
      </c>
      <c r="O481" s="43">
        <v>1</v>
      </c>
      <c r="P481" s="43">
        <v>1</v>
      </c>
      <c r="Q481" s="43">
        <v>1</v>
      </c>
      <c r="R481" s="43">
        <v>0.01</v>
      </c>
      <c r="U481" s="43"/>
      <c r="V481" s="43"/>
      <c r="W481" s="43"/>
      <c r="X481" s="43"/>
      <c r="Y481" s="43"/>
      <c r="Z481" s="43" t="str">
        <f>INDEX(Mets!$B$2:$O$565,MATCH(CONCATENATE($C481,"_EXT"),Mets!$B$2:$B$565,0),COLUMN()-25)</f>
        <v>pentadecanoate_EXT</v>
      </c>
      <c r="AA481" s="43">
        <f>INDEX(Mets!$B$2:$O$565,MATCH(CONCATENATE($C481,"_EXT"),Mets!$B$2:$B$565,0),COLUMN()-21)</f>
        <v>15</v>
      </c>
      <c r="AB481" s="43">
        <f>INDEX(Mets!$B$2:$O$565,MATCH(CONCATENATE($C481,"_EXT"),Mets!$B$2:$B$565,0),COLUMN()-21)</f>
        <v>29</v>
      </c>
      <c r="AC481" s="43">
        <f>INDEX(Mets!$B$2:$O$565,MATCH(CONCATENATE($C481,"_EXT"),Mets!$B$2:$B$565,0),COLUMN()-21)</f>
        <v>0</v>
      </c>
      <c r="AD481" s="43">
        <f>INDEX(Mets!$B$2:$O$565,MATCH(CONCATENATE($C481,"_EXT"),Mets!$B$2:$B$565,0),COLUMN()-21)</f>
        <v>2</v>
      </c>
      <c r="AE481" s="43">
        <f>INDEX(Mets!$B$2:$O$565,MATCH(CONCATENATE($C481,"_EXT"),Mets!$B$2:$B$565,0),COLUMN()-21)</f>
        <v>0</v>
      </c>
      <c r="AF481" s="43">
        <f>INDEX(Mets!$B$2:$O$565,MATCH(CONCATENATE($C481,"_EXT"),Mets!$B$2:$B$565,0),COLUMN()-21)</f>
        <v>0</v>
      </c>
      <c r="AG481" s="43">
        <f>INDEX(Mets!$B$2:$O$565,MATCH(CONCATENATE($C481,"_EXT"),Mets!$B$2:$B$565,0),COLUMN()-21)</f>
        <v>-1</v>
      </c>
      <c r="AH481" s="43">
        <f>INDEX(Mets!$B$2:$O$565,MATCH(CONCATENATE($C481,"_EXT"),Mets!$B$2:$B$565,0),COLUMN()-21)</f>
        <v>86</v>
      </c>
      <c r="AI481" s="43">
        <f>INDEX(Mets!$B$2:$W$565,MATCH(CONCATENATE($C481,"_EXT"),Mets!$B$2:$B$565,0),COLUMN()-13)</f>
        <v>5.7333333333333334</v>
      </c>
      <c r="AJ481" s="43">
        <f t="shared" si="57"/>
        <v>5</v>
      </c>
      <c r="AK481" s="43">
        <f t="shared" si="54"/>
        <v>15</v>
      </c>
      <c r="AL481" s="43" t="str">
        <f t="shared" si="55"/>
        <v>'X87' '15';</v>
      </c>
      <c r="AM481" s="43"/>
    </row>
    <row r="482" spans="1:39">
      <c r="A482" s="43" t="str">
        <f>Ts!A97</f>
        <v>X88</v>
      </c>
      <c r="B482" s="43" t="str">
        <f>Ts!B97</f>
        <v>hexadecanoate_cyt = hexadecanoate_EXT</v>
      </c>
      <c r="C482" s="43" t="str">
        <f>Ts!C97</f>
        <v>hexadecanoate</v>
      </c>
      <c r="D482" s="43">
        <f>Ts!D97</f>
        <v>0</v>
      </c>
      <c r="E482" s="43" t="str">
        <f>Ts!E97</f>
        <v>N</v>
      </c>
      <c r="G482" s="43" t="str">
        <f t="shared" si="61"/>
        <v>X88</v>
      </c>
      <c r="H482" s="43" t="str">
        <f t="shared" si="62"/>
        <v>hexadecanoate_cyt = hexadecanoate_EXT</v>
      </c>
      <c r="I482" s="43" t="s">
        <v>781</v>
      </c>
      <c r="J482" s="43" t="s">
        <v>782</v>
      </c>
      <c r="K482" s="43">
        <f t="shared" si="63"/>
        <v>0</v>
      </c>
      <c r="L482" s="43" t="s">
        <v>783</v>
      </c>
      <c r="M482" s="43">
        <v>0</v>
      </c>
      <c r="N482" s="43">
        <v>1</v>
      </c>
      <c r="O482" s="43">
        <v>1</v>
      </c>
      <c r="P482" s="43">
        <v>1</v>
      </c>
      <c r="Q482" s="43">
        <v>1</v>
      </c>
      <c r="R482" s="43">
        <v>0.01</v>
      </c>
      <c r="U482" s="43"/>
      <c r="V482" s="43"/>
      <c r="W482" s="43"/>
      <c r="X482" s="43"/>
      <c r="Y482" s="43"/>
      <c r="Z482" s="43" t="str">
        <f>INDEX(Mets!$B$2:$O$565,MATCH(CONCATENATE($C482,"_EXT"),Mets!$B$2:$B$565,0),COLUMN()-25)</f>
        <v>hexadecanoate_EXT</v>
      </c>
      <c r="AA482" s="43">
        <f>INDEX(Mets!$B$2:$O$565,MATCH(CONCATENATE($C482,"_EXT"),Mets!$B$2:$B$565,0),COLUMN()-21)</f>
        <v>16</v>
      </c>
      <c r="AB482" s="43">
        <f>INDEX(Mets!$B$2:$O$565,MATCH(CONCATENATE($C482,"_EXT"),Mets!$B$2:$B$565,0),COLUMN()-21)</f>
        <v>31</v>
      </c>
      <c r="AC482" s="43">
        <f>INDEX(Mets!$B$2:$O$565,MATCH(CONCATENATE($C482,"_EXT"),Mets!$B$2:$B$565,0),COLUMN()-21)</f>
        <v>0</v>
      </c>
      <c r="AD482" s="43">
        <f>INDEX(Mets!$B$2:$O$565,MATCH(CONCATENATE($C482,"_EXT"),Mets!$B$2:$B$565,0),COLUMN()-21)</f>
        <v>2</v>
      </c>
      <c r="AE482" s="43">
        <f>INDEX(Mets!$B$2:$O$565,MATCH(CONCATENATE($C482,"_EXT"),Mets!$B$2:$B$565,0),COLUMN()-21)</f>
        <v>0</v>
      </c>
      <c r="AF482" s="43">
        <f>INDEX(Mets!$B$2:$O$565,MATCH(CONCATENATE($C482,"_EXT"),Mets!$B$2:$B$565,0),COLUMN()-21)</f>
        <v>0</v>
      </c>
      <c r="AG482" s="43">
        <f>INDEX(Mets!$B$2:$O$565,MATCH(CONCATENATE($C482,"_EXT"),Mets!$B$2:$B$565,0),COLUMN()-21)</f>
        <v>-1</v>
      </c>
      <c r="AH482" s="43">
        <f>INDEX(Mets!$B$2:$O$565,MATCH(CONCATENATE($C482,"_EXT"),Mets!$B$2:$B$565,0),COLUMN()-21)</f>
        <v>92</v>
      </c>
      <c r="AI482" s="43">
        <f>INDEX(Mets!$B$2:$W$565,MATCH(CONCATENATE($C482,"_EXT"),Mets!$B$2:$B$565,0),COLUMN()-13)</f>
        <v>5.75</v>
      </c>
      <c r="AJ482" s="43">
        <f t="shared" si="57"/>
        <v>5</v>
      </c>
      <c r="AK482" s="43">
        <f t="shared" si="54"/>
        <v>16</v>
      </c>
      <c r="AL482" s="43" t="str">
        <f t="shared" si="55"/>
        <v>'X88' '16';</v>
      </c>
      <c r="AM482" s="43"/>
    </row>
    <row r="483" spans="1:39">
      <c r="A483" s="43" t="str">
        <f>Ts!A98</f>
        <v>X89</v>
      </c>
      <c r="B483" s="43" t="str">
        <f>Ts!B98</f>
        <v>heptadecanoate_cyt = heptadecanoate_EXT</v>
      </c>
      <c r="C483" s="43" t="str">
        <f>Ts!C98</f>
        <v>heptadecanoate</v>
      </c>
      <c r="D483" s="43">
        <f>Ts!D98</f>
        <v>0</v>
      </c>
      <c r="E483" s="43" t="str">
        <f>Ts!E98</f>
        <v>N</v>
      </c>
      <c r="G483" s="43" t="str">
        <f t="shared" si="61"/>
        <v>X89</v>
      </c>
      <c r="H483" s="43" t="str">
        <f t="shared" si="62"/>
        <v>heptadecanoate_cyt = heptadecanoate_EXT</v>
      </c>
      <c r="I483" s="43" t="s">
        <v>781</v>
      </c>
      <c r="J483" s="43" t="s">
        <v>782</v>
      </c>
      <c r="K483" s="43">
        <f t="shared" si="63"/>
        <v>0</v>
      </c>
      <c r="L483" s="43" t="s">
        <v>783</v>
      </c>
      <c r="M483" s="43">
        <v>0</v>
      </c>
      <c r="N483" s="43">
        <v>1</v>
      </c>
      <c r="O483" s="43">
        <v>1</v>
      </c>
      <c r="P483" s="43">
        <v>1</v>
      </c>
      <c r="Q483" s="43">
        <v>1</v>
      </c>
      <c r="R483" s="43">
        <v>0.01</v>
      </c>
      <c r="U483" s="43"/>
      <c r="V483" s="43"/>
      <c r="W483" s="43"/>
      <c r="X483" s="43"/>
      <c r="Y483" s="43"/>
      <c r="Z483" s="43" t="str">
        <f>INDEX(Mets!$B$2:$O$565,MATCH(CONCATENATE($C483,"_EXT"),Mets!$B$2:$B$565,0),COLUMN()-25)</f>
        <v>heptadecanoate_EXT</v>
      </c>
      <c r="AA483" s="43">
        <f>INDEX(Mets!$B$2:$O$565,MATCH(CONCATENATE($C483,"_EXT"),Mets!$B$2:$B$565,0),COLUMN()-21)</f>
        <v>17</v>
      </c>
      <c r="AB483" s="43">
        <f>INDEX(Mets!$B$2:$O$565,MATCH(CONCATENATE($C483,"_EXT"),Mets!$B$2:$B$565,0),COLUMN()-21)</f>
        <v>33</v>
      </c>
      <c r="AC483" s="43">
        <f>INDEX(Mets!$B$2:$O$565,MATCH(CONCATENATE($C483,"_EXT"),Mets!$B$2:$B$565,0),COLUMN()-21)</f>
        <v>0</v>
      </c>
      <c r="AD483" s="43">
        <f>INDEX(Mets!$B$2:$O$565,MATCH(CONCATENATE($C483,"_EXT"),Mets!$B$2:$B$565,0),COLUMN()-21)</f>
        <v>2</v>
      </c>
      <c r="AE483" s="43">
        <f>INDEX(Mets!$B$2:$O$565,MATCH(CONCATENATE($C483,"_EXT"),Mets!$B$2:$B$565,0),COLUMN()-21)</f>
        <v>0</v>
      </c>
      <c r="AF483" s="43">
        <f>INDEX(Mets!$B$2:$O$565,MATCH(CONCATENATE($C483,"_EXT"),Mets!$B$2:$B$565,0),COLUMN()-21)</f>
        <v>0</v>
      </c>
      <c r="AG483" s="43">
        <f>INDEX(Mets!$B$2:$O$565,MATCH(CONCATENATE($C483,"_EXT"),Mets!$B$2:$B$565,0),COLUMN()-21)</f>
        <v>-1</v>
      </c>
      <c r="AH483" s="43">
        <f>INDEX(Mets!$B$2:$O$565,MATCH(CONCATENATE($C483,"_EXT"),Mets!$B$2:$B$565,0),COLUMN()-21)</f>
        <v>98</v>
      </c>
      <c r="AI483" s="43">
        <f>INDEX(Mets!$B$2:$W$565,MATCH(CONCATENATE($C483,"_EXT"),Mets!$B$2:$B$565,0),COLUMN()-13)</f>
        <v>5.7647058823529411</v>
      </c>
      <c r="AJ483" s="43">
        <f t="shared" si="57"/>
        <v>5</v>
      </c>
      <c r="AK483" s="43">
        <f t="shared" si="54"/>
        <v>17</v>
      </c>
      <c r="AL483" s="43" t="str">
        <f t="shared" si="55"/>
        <v>'X89' '17';</v>
      </c>
      <c r="AM483" s="43"/>
    </row>
    <row r="484" spans="1:39">
      <c r="A484" s="43" t="str">
        <f>Ts!A99</f>
        <v>X90</v>
      </c>
      <c r="B484" s="43" t="str">
        <f>Ts!B99</f>
        <v>octadecanoate_cyt = octadecanoate_EXT</v>
      </c>
      <c r="C484" s="43" t="str">
        <f>Ts!C99</f>
        <v>octadecanoate</v>
      </c>
      <c r="D484" s="43">
        <f>Ts!D99</f>
        <v>0</v>
      </c>
      <c r="E484" s="43" t="str">
        <f>Ts!E99</f>
        <v>N</v>
      </c>
      <c r="G484" s="43" t="str">
        <f t="shared" si="61"/>
        <v>X90</v>
      </c>
      <c r="H484" s="43" t="str">
        <f t="shared" si="62"/>
        <v>octadecanoate_cyt = octadecanoate_EXT</v>
      </c>
      <c r="I484" s="43" t="s">
        <v>781</v>
      </c>
      <c r="J484" s="43" t="s">
        <v>782</v>
      </c>
      <c r="K484" s="43">
        <f t="shared" si="63"/>
        <v>0</v>
      </c>
      <c r="L484" s="43" t="s">
        <v>783</v>
      </c>
      <c r="M484" s="43">
        <v>0</v>
      </c>
      <c r="N484" s="43">
        <v>1</v>
      </c>
      <c r="O484" s="43">
        <v>1</v>
      </c>
      <c r="P484" s="43">
        <v>1</v>
      </c>
      <c r="Q484" s="43">
        <v>1</v>
      </c>
      <c r="R484" s="43">
        <v>0.01</v>
      </c>
      <c r="U484" s="43"/>
      <c r="V484" s="43"/>
      <c r="W484" s="43"/>
      <c r="X484" s="43"/>
      <c r="Y484" s="43"/>
      <c r="Z484" s="43" t="str">
        <f>INDEX(Mets!$B$2:$O$565,MATCH(CONCATENATE($C484,"_EXT"),Mets!$B$2:$B$565,0),COLUMN()-25)</f>
        <v>octadecanoate_EXT</v>
      </c>
      <c r="AA484" s="43">
        <f>INDEX(Mets!$B$2:$O$565,MATCH(CONCATENATE($C484,"_EXT"),Mets!$B$2:$B$565,0),COLUMN()-21)</f>
        <v>18</v>
      </c>
      <c r="AB484" s="43">
        <f>INDEX(Mets!$B$2:$O$565,MATCH(CONCATENATE($C484,"_EXT"),Mets!$B$2:$B$565,0),COLUMN()-21)</f>
        <v>35</v>
      </c>
      <c r="AC484" s="43">
        <f>INDEX(Mets!$B$2:$O$565,MATCH(CONCATENATE($C484,"_EXT"),Mets!$B$2:$B$565,0),COLUMN()-21)</f>
        <v>0</v>
      </c>
      <c r="AD484" s="43">
        <f>INDEX(Mets!$B$2:$O$565,MATCH(CONCATENATE($C484,"_EXT"),Mets!$B$2:$B$565,0),COLUMN()-21)</f>
        <v>2</v>
      </c>
      <c r="AE484" s="43">
        <f>INDEX(Mets!$B$2:$O$565,MATCH(CONCATENATE($C484,"_EXT"),Mets!$B$2:$B$565,0),COLUMN()-21)</f>
        <v>0</v>
      </c>
      <c r="AF484" s="43">
        <f>INDEX(Mets!$B$2:$O$565,MATCH(CONCATENATE($C484,"_EXT"),Mets!$B$2:$B$565,0),COLUMN()-21)</f>
        <v>0</v>
      </c>
      <c r="AG484" s="43">
        <f>INDEX(Mets!$B$2:$O$565,MATCH(CONCATENATE($C484,"_EXT"),Mets!$B$2:$B$565,0),COLUMN()-21)</f>
        <v>-1</v>
      </c>
      <c r="AH484" s="43">
        <f>INDEX(Mets!$B$2:$O$565,MATCH(CONCATENATE($C484,"_EXT"),Mets!$B$2:$B$565,0),COLUMN()-21)</f>
        <v>104</v>
      </c>
      <c r="AI484" s="43">
        <f>INDEX(Mets!$B$2:$W$565,MATCH(CONCATENATE($C484,"_EXT"),Mets!$B$2:$B$565,0),COLUMN()-13)</f>
        <v>5.7777777777777777</v>
      </c>
      <c r="AJ484" s="43">
        <f t="shared" si="57"/>
        <v>5</v>
      </c>
      <c r="AK484" s="43">
        <f t="shared" si="54"/>
        <v>18</v>
      </c>
      <c r="AL484" s="43" t="str">
        <f t="shared" si="55"/>
        <v>'X90' '18';</v>
      </c>
      <c r="AM484" s="43"/>
    </row>
    <row r="485" spans="1:39">
      <c r="A485" s="43" t="str">
        <f>Ts!A100</f>
        <v>X91</v>
      </c>
      <c r="B485" s="43" t="str">
        <f>Ts!B100</f>
        <v>ethyl-acetate_cyt = ethyl-acetate_EXT</v>
      </c>
      <c r="C485" s="43" t="str">
        <f>Ts!C100</f>
        <v>ethyl-acetate</v>
      </c>
      <c r="D485" s="43">
        <f>Ts!D100</f>
        <v>0</v>
      </c>
      <c r="E485" s="43" t="str">
        <f>Ts!E100</f>
        <v>N</v>
      </c>
      <c r="G485" s="43" t="str">
        <f t="shared" si="61"/>
        <v>X91</v>
      </c>
      <c r="H485" s="43" t="str">
        <f t="shared" si="62"/>
        <v>ethyl-acetate_cyt = ethyl-acetate_EXT</v>
      </c>
      <c r="I485" s="43" t="s">
        <v>781</v>
      </c>
      <c r="J485" s="43" t="s">
        <v>782</v>
      </c>
      <c r="K485" s="43">
        <f t="shared" si="63"/>
        <v>0</v>
      </c>
      <c r="L485" s="43" t="s">
        <v>783</v>
      </c>
      <c r="M485" s="43">
        <v>0</v>
      </c>
      <c r="N485" s="43">
        <v>1</v>
      </c>
      <c r="O485" s="43">
        <v>1</v>
      </c>
      <c r="P485" s="43">
        <v>1</v>
      </c>
      <c r="Q485" s="43">
        <v>1</v>
      </c>
      <c r="R485" s="43">
        <v>0.01</v>
      </c>
      <c r="U485" s="43"/>
      <c r="V485" s="43"/>
      <c r="W485" s="43"/>
      <c r="X485" s="43"/>
      <c r="Y485" s="43"/>
      <c r="Z485" s="43" t="str">
        <f>INDEX(Mets!$B$2:$O$565,MATCH(CONCATENATE($C485,"_EXT"),Mets!$B$2:$B$565,0),COLUMN()-25)</f>
        <v>ethyl-acetate_EXT</v>
      </c>
      <c r="AA485" s="43">
        <f>INDEX(Mets!$B$2:$O$565,MATCH(CONCATENATE($C485,"_EXT"),Mets!$B$2:$B$565,0),COLUMN()-21)</f>
        <v>4</v>
      </c>
      <c r="AB485" s="43">
        <f>INDEX(Mets!$B$2:$O$565,MATCH(CONCATENATE($C485,"_EXT"),Mets!$B$2:$B$565,0),COLUMN()-21)</f>
        <v>8</v>
      </c>
      <c r="AC485" s="43">
        <f>INDEX(Mets!$B$2:$O$565,MATCH(CONCATENATE($C485,"_EXT"),Mets!$B$2:$B$565,0),COLUMN()-21)</f>
        <v>0</v>
      </c>
      <c r="AD485" s="43">
        <f>INDEX(Mets!$B$2:$O$565,MATCH(CONCATENATE($C485,"_EXT"),Mets!$B$2:$B$565,0),COLUMN()-21)</f>
        <v>2</v>
      </c>
      <c r="AE485" s="43">
        <f>INDEX(Mets!$B$2:$O$565,MATCH(CONCATENATE($C485,"_EXT"),Mets!$B$2:$B$565,0),COLUMN()-21)</f>
        <v>0</v>
      </c>
      <c r="AF485" s="43">
        <f>INDEX(Mets!$B$2:$O$565,MATCH(CONCATENATE($C485,"_EXT"),Mets!$B$2:$B$565,0),COLUMN()-21)</f>
        <v>0</v>
      </c>
      <c r="AG485" s="43">
        <f>INDEX(Mets!$B$2:$O$565,MATCH(CONCATENATE($C485,"_EXT"),Mets!$B$2:$B$565,0),COLUMN()-21)</f>
        <v>0</v>
      </c>
      <c r="AH485" s="43">
        <f>INDEX(Mets!$B$2:$O$565,MATCH(CONCATENATE($C485,"_EXT"),Mets!$B$2:$B$565,0),COLUMN()-21)</f>
        <v>20</v>
      </c>
      <c r="AI485" s="43">
        <f>INDEX(Mets!$B$2:$W$565,MATCH(CONCATENATE($C485,"_EXT"),Mets!$B$2:$B$565,0),COLUMN()-13)</f>
        <v>5</v>
      </c>
      <c r="AJ485" s="43">
        <f t="shared" si="57"/>
        <v>5</v>
      </c>
      <c r="AK485" s="43">
        <f t="shared" si="54"/>
        <v>4</v>
      </c>
      <c r="AL485" s="43" t="str">
        <f t="shared" si="55"/>
        <v>'X91' '4';</v>
      </c>
      <c r="AM485" s="43"/>
    </row>
    <row r="486" spans="1:39">
      <c r="A486" s="43" t="str">
        <f>Ts!A101</f>
        <v>X92</v>
      </c>
      <c r="B486" s="43" t="str">
        <f>Ts!B101</f>
        <v>propyl-acetate_cyt = propyl-acetate_EXT</v>
      </c>
      <c r="C486" s="43" t="str">
        <f>Ts!C101</f>
        <v>propyl-acetate</v>
      </c>
      <c r="D486" s="43">
        <f>Ts!D101</f>
        <v>0</v>
      </c>
      <c r="E486" s="43" t="str">
        <f>Ts!E101</f>
        <v>N</v>
      </c>
      <c r="G486" s="43" t="str">
        <f t="shared" si="61"/>
        <v>X92</v>
      </c>
      <c r="H486" s="43" t="str">
        <f t="shared" si="62"/>
        <v>propyl-acetate_cyt = propyl-acetate_EXT</v>
      </c>
      <c r="I486" s="43" t="s">
        <v>781</v>
      </c>
      <c r="J486" s="43" t="s">
        <v>782</v>
      </c>
      <c r="K486" s="43">
        <f t="shared" si="63"/>
        <v>0</v>
      </c>
      <c r="L486" s="43" t="s">
        <v>783</v>
      </c>
      <c r="M486" s="43">
        <v>0</v>
      </c>
      <c r="N486" s="43">
        <v>1</v>
      </c>
      <c r="O486" s="43">
        <v>1</v>
      </c>
      <c r="P486" s="43">
        <v>1</v>
      </c>
      <c r="Q486" s="43">
        <v>1</v>
      </c>
      <c r="R486" s="43">
        <v>0.01</v>
      </c>
      <c r="U486" s="43"/>
      <c r="V486" s="43"/>
      <c r="W486" s="43"/>
      <c r="X486" s="43"/>
      <c r="Y486" s="43"/>
      <c r="Z486" s="43" t="str">
        <f>INDEX(Mets!$B$2:$O$565,MATCH(CONCATENATE($C486,"_EXT"),Mets!$B$2:$B$565,0),COLUMN()-25)</f>
        <v>propyl-acetate_EXT</v>
      </c>
      <c r="AA486" s="43">
        <f>INDEX(Mets!$B$2:$O$565,MATCH(CONCATENATE($C486,"_EXT"),Mets!$B$2:$B$565,0),COLUMN()-21)</f>
        <v>5</v>
      </c>
      <c r="AB486" s="43">
        <f>INDEX(Mets!$B$2:$O$565,MATCH(CONCATENATE($C486,"_EXT"),Mets!$B$2:$B$565,0),COLUMN()-21)</f>
        <v>10</v>
      </c>
      <c r="AC486" s="43">
        <f>INDEX(Mets!$B$2:$O$565,MATCH(CONCATENATE($C486,"_EXT"),Mets!$B$2:$B$565,0),COLUMN()-21)</f>
        <v>0</v>
      </c>
      <c r="AD486" s="43">
        <f>INDEX(Mets!$B$2:$O$565,MATCH(CONCATENATE($C486,"_EXT"),Mets!$B$2:$B$565,0),COLUMN()-21)</f>
        <v>2</v>
      </c>
      <c r="AE486" s="43">
        <f>INDEX(Mets!$B$2:$O$565,MATCH(CONCATENATE($C486,"_EXT"),Mets!$B$2:$B$565,0),COLUMN()-21)</f>
        <v>0</v>
      </c>
      <c r="AF486" s="43">
        <f>INDEX(Mets!$B$2:$O$565,MATCH(CONCATENATE($C486,"_EXT"),Mets!$B$2:$B$565,0),COLUMN()-21)</f>
        <v>0</v>
      </c>
      <c r="AG486" s="43">
        <f>INDEX(Mets!$B$2:$O$565,MATCH(CONCATENATE($C486,"_EXT"),Mets!$B$2:$B$565,0),COLUMN()-21)</f>
        <v>0</v>
      </c>
      <c r="AH486" s="43">
        <f>INDEX(Mets!$B$2:$O$565,MATCH(CONCATENATE($C486,"_EXT"),Mets!$B$2:$B$565,0),COLUMN()-21)</f>
        <v>26</v>
      </c>
      <c r="AI486" s="43">
        <f>INDEX(Mets!$B$2:$W$565,MATCH(CONCATENATE($C486,"_EXT"),Mets!$B$2:$B$565,0),COLUMN()-13)</f>
        <v>5.2</v>
      </c>
      <c r="AJ486" s="43">
        <f t="shared" si="57"/>
        <v>5</v>
      </c>
      <c r="AK486" s="43">
        <f t="shared" si="54"/>
        <v>5</v>
      </c>
      <c r="AL486" s="43" t="str">
        <f t="shared" si="55"/>
        <v>'X92' '5';</v>
      </c>
      <c r="AM486" s="43"/>
    </row>
    <row r="487" spans="1:39">
      <c r="A487" s="43" t="str">
        <f>Ts!A102</f>
        <v>X93</v>
      </c>
      <c r="B487" s="43" t="str">
        <f>Ts!B102</f>
        <v>butyl-acetate_cyt = butyl-acetate_EXT</v>
      </c>
      <c r="C487" s="43" t="str">
        <f>Ts!C102</f>
        <v>butyl-acetate</v>
      </c>
      <c r="D487" s="43">
        <f>Ts!D102</f>
        <v>0</v>
      </c>
      <c r="E487" s="43" t="str">
        <f>Ts!E102</f>
        <v>N</v>
      </c>
      <c r="G487" s="43" t="str">
        <f t="shared" si="61"/>
        <v>X93</v>
      </c>
      <c r="H487" s="43" t="str">
        <f t="shared" si="62"/>
        <v>butyl-acetate_cyt = butyl-acetate_EXT</v>
      </c>
      <c r="I487" s="43" t="s">
        <v>781</v>
      </c>
      <c r="J487" s="43" t="s">
        <v>782</v>
      </c>
      <c r="K487" s="43">
        <f t="shared" si="63"/>
        <v>0</v>
      </c>
      <c r="L487" s="43" t="s">
        <v>783</v>
      </c>
      <c r="M487" s="43">
        <v>0</v>
      </c>
      <c r="N487" s="43">
        <v>1</v>
      </c>
      <c r="O487" s="43">
        <v>1</v>
      </c>
      <c r="P487" s="43">
        <v>1</v>
      </c>
      <c r="Q487" s="43">
        <v>1</v>
      </c>
      <c r="R487" s="43">
        <v>0.01</v>
      </c>
      <c r="U487" s="43"/>
      <c r="V487" s="43"/>
      <c r="W487" s="43"/>
      <c r="X487" s="43"/>
      <c r="Y487" s="43"/>
      <c r="Z487" s="43" t="str">
        <f>INDEX(Mets!$B$2:$O$565,MATCH(CONCATENATE($C487,"_EXT"),Mets!$B$2:$B$565,0),COLUMN()-25)</f>
        <v>butyl-acetate_EXT</v>
      </c>
      <c r="AA487" s="43">
        <f>INDEX(Mets!$B$2:$O$565,MATCH(CONCATENATE($C487,"_EXT"),Mets!$B$2:$B$565,0),COLUMN()-21)</f>
        <v>6</v>
      </c>
      <c r="AB487" s="43">
        <f>INDEX(Mets!$B$2:$O$565,MATCH(CONCATENATE($C487,"_EXT"),Mets!$B$2:$B$565,0),COLUMN()-21)</f>
        <v>12</v>
      </c>
      <c r="AC487" s="43">
        <f>INDEX(Mets!$B$2:$O$565,MATCH(CONCATENATE($C487,"_EXT"),Mets!$B$2:$B$565,0),COLUMN()-21)</f>
        <v>0</v>
      </c>
      <c r="AD487" s="43">
        <f>INDEX(Mets!$B$2:$O$565,MATCH(CONCATENATE($C487,"_EXT"),Mets!$B$2:$B$565,0),COLUMN()-21)</f>
        <v>2</v>
      </c>
      <c r="AE487" s="43">
        <f>INDEX(Mets!$B$2:$O$565,MATCH(CONCATENATE($C487,"_EXT"),Mets!$B$2:$B$565,0),COLUMN()-21)</f>
        <v>0</v>
      </c>
      <c r="AF487" s="43">
        <f>INDEX(Mets!$B$2:$O$565,MATCH(CONCATENATE($C487,"_EXT"),Mets!$B$2:$B$565,0),COLUMN()-21)</f>
        <v>0</v>
      </c>
      <c r="AG487" s="43">
        <f>INDEX(Mets!$B$2:$O$565,MATCH(CONCATENATE($C487,"_EXT"),Mets!$B$2:$B$565,0),COLUMN()-21)</f>
        <v>0</v>
      </c>
      <c r="AH487" s="43">
        <f>INDEX(Mets!$B$2:$O$565,MATCH(CONCATENATE($C487,"_EXT"),Mets!$B$2:$B$565,0),COLUMN()-21)</f>
        <v>32</v>
      </c>
      <c r="AI487" s="43">
        <f>INDEX(Mets!$B$2:$W$565,MATCH(CONCATENATE($C487,"_EXT"),Mets!$B$2:$B$565,0),COLUMN()-13)</f>
        <v>5.333333333333333</v>
      </c>
      <c r="AJ487" s="43">
        <f t="shared" si="57"/>
        <v>5</v>
      </c>
      <c r="AK487" s="43">
        <f t="shared" si="54"/>
        <v>6</v>
      </c>
      <c r="AL487" s="43" t="str">
        <f t="shared" si="55"/>
        <v>'X93' '6';</v>
      </c>
      <c r="AM487" s="43"/>
    </row>
    <row r="488" spans="1:39">
      <c r="A488" s="43" t="str">
        <f>Ts!A103</f>
        <v>X94</v>
      </c>
      <c r="B488" s="43" t="str">
        <f>Ts!B103</f>
        <v>2-methyl-propyl-acetate_cyt = 2-methyl-propyl-acetate_EXT</v>
      </c>
      <c r="C488" s="43" t="str">
        <f>Ts!C103</f>
        <v>2-methyl-propyl-acetate</v>
      </c>
      <c r="D488" s="43">
        <f>Ts!D103</f>
        <v>0</v>
      </c>
      <c r="E488" s="43" t="str">
        <f>Ts!E103</f>
        <v>N</v>
      </c>
      <c r="G488" s="43" t="str">
        <f t="shared" si="61"/>
        <v>X94</v>
      </c>
      <c r="H488" s="43" t="str">
        <f t="shared" si="62"/>
        <v>2-methyl-propyl-acetate_cyt = 2-methyl-propyl-acetate_EXT</v>
      </c>
      <c r="I488" s="43" t="s">
        <v>781</v>
      </c>
      <c r="J488" s="43" t="s">
        <v>782</v>
      </c>
      <c r="K488" s="43">
        <f t="shared" si="63"/>
        <v>0</v>
      </c>
      <c r="L488" s="43" t="s">
        <v>783</v>
      </c>
      <c r="M488" s="43">
        <v>0</v>
      </c>
      <c r="N488" s="43">
        <v>1</v>
      </c>
      <c r="O488" s="43">
        <v>1</v>
      </c>
      <c r="P488" s="43">
        <v>1</v>
      </c>
      <c r="Q488" s="43">
        <v>1</v>
      </c>
      <c r="R488" s="43">
        <v>0.01</v>
      </c>
      <c r="U488" s="43"/>
      <c r="V488" s="43"/>
      <c r="W488" s="43"/>
      <c r="X488" s="43"/>
      <c r="Y488" s="43"/>
      <c r="Z488" s="43" t="str">
        <f>INDEX(Mets!$B$2:$O$565,MATCH(CONCATENATE($C488,"_EXT"),Mets!$B$2:$B$565,0),COLUMN()-25)</f>
        <v>2-methyl-propyl-acetate_EXT</v>
      </c>
      <c r="AA488" s="43">
        <f>INDEX(Mets!$B$2:$O$565,MATCH(CONCATENATE($C488,"_EXT"),Mets!$B$2:$B$565,0),COLUMN()-21)</f>
        <v>6</v>
      </c>
      <c r="AB488" s="43">
        <f>INDEX(Mets!$B$2:$O$565,MATCH(CONCATENATE($C488,"_EXT"),Mets!$B$2:$B$565,0),COLUMN()-21)</f>
        <v>12</v>
      </c>
      <c r="AC488" s="43">
        <f>INDEX(Mets!$B$2:$O$565,MATCH(CONCATENATE($C488,"_EXT"),Mets!$B$2:$B$565,0),COLUMN()-21)</f>
        <v>0</v>
      </c>
      <c r="AD488" s="43">
        <f>INDEX(Mets!$B$2:$O$565,MATCH(CONCATENATE($C488,"_EXT"),Mets!$B$2:$B$565,0),COLUMN()-21)</f>
        <v>2</v>
      </c>
      <c r="AE488" s="43">
        <f>INDEX(Mets!$B$2:$O$565,MATCH(CONCATENATE($C488,"_EXT"),Mets!$B$2:$B$565,0),COLUMN()-21)</f>
        <v>0</v>
      </c>
      <c r="AF488" s="43">
        <f>INDEX(Mets!$B$2:$O$565,MATCH(CONCATENATE($C488,"_EXT"),Mets!$B$2:$B$565,0),COLUMN()-21)</f>
        <v>0</v>
      </c>
      <c r="AG488" s="43">
        <f>INDEX(Mets!$B$2:$O$565,MATCH(CONCATENATE($C488,"_EXT"),Mets!$B$2:$B$565,0),COLUMN()-21)</f>
        <v>0</v>
      </c>
      <c r="AH488" s="43">
        <f>INDEX(Mets!$B$2:$O$565,MATCH(CONCATENATE($C488,"_EXT"),Mets!$B$2:$B$565,0),COLUMN()-21)</f>
        <v>32</v>
      </c>
      <c r="AI488" s="43">
        <f>INDEX(Mets!$B$2:$W$565,MATCH(CONCATENATE($C488,"_EXT"),Mets!$B$2:$B$565,0),COLUMN()-13)</f>
        <v>5.333333333333333</v>
      </c>
      <c r="AJ488" s="43">
        <f t="shared" si="57"/>
        <v>5</v>
      </c>
      <c r="AK488" s="43">
        <f t="shared" si="54"/>
        <v>6</v>
      </c>
      <c r="AL488" s="43" t="str">
        <f t="shared" si="55"/>
        <v>'X94' '6';</v>
      </c>
      <c r="AM488" s="43"/>
    </row>
    <row r="489" spans="1:39">
      <c r="A489" s="43" t="str">
        <f>Ts!A104</f>
        <v>X95</v>
      </c>
      <c r="B489" s="43" t="str">
        <f>Ts!B104</f>
        <v>2-phenylethyl-acetate_cyt = 2-phenylethyl-acetate_EXT</v>
      </c>
      <c r="C489" s="43" t="str">
        <f>Ts!C104</f>
        <v>2-phenylethyl-acetate</v>
      </c>
      <c r="D489" s="43">
        <f>Ts!D104</f>
        <v>0</v>
      </c>
      <c r="E489" s="43" t="str">
        <f>Ts!E104</f>
        <v>N</v>
      </c>
      <c r="G489" s="43" t="str">
        <f t="shared" si="61"/>
        <v>X95</v>
      </c>
      <c r="H489" s="43" t="str">
        <f t="shared" si="62"/>
        <v>2-phenylethyl-acetate_cyt = 2-phenylethyl-acetate_EXT</v>
      </c>
      <c r="I489" s="43" t="s">
        <v>781</v>
      </c>
      <c r="J489" s="43" t="s">
        <v>782</v>
      </c>
      <c r="K489" s="43">
        <f t="shared" si="63"/>
        <v>0</v>
      </c>
      <c r="L489" s="43" t="s">
        <v>783</v>
      </c>
      <c r="M489" s="43">
        <v>0</v>
      </c>
      <c r="N489" s="43">
        <v>1</v>
      </c>
      <c r="O489" s="43">
        <v>1</v>
      </c>
      <c r="P489" s="43">
        <v>1</v>
      </c>
      <c r="Q489" s="43">
        <v>1</v>
      </c>
      <c r="R489" s="43">
        <v>0.01</v>
      </c>
      <c r="U489" s="43"/>
      <c r="V489" s="43"/>
      <c r="W489" s="43"/>
      <c r="X489" s="43"/>
      <c r="Y489" s="43"/>
      <c r="Z489" s="43" t="str">
        <f>INDEX(Mets!$B$2:$O$565,MATCH(CONCATENATE($C489,"_EXT"),Mets!$B$2:$B$565,0),COLUMN()-25)</f>
        <v>2-phenylethyl-acetate_EXT</v>
      </c>
      <c r="AA489" s="43">
        <f>INDEX(Mets!$B$2:$O$565,MATCH(CONCATENATE($C489,"_EXT"),Mets!$B$2:$B$565,0),COLUMN()-21)</f>
        <v>10</v>
      </c>
      <c r="AB489" s="43">
        <f>INDEX(Mets!$B$2:$O$565,MATCH(CONCATENATE($C489,"_EXT"),Mets!$B$2:$B$565,0),COLUMN()-21)</f>
        <v>12</v>
      </c>
      <c r="AC489" s="43">
        <f>INDEX(Mets!$B$2:$O$565,MATCH(CONCATENATE($C489,"_EXT"),Mets!$B$2:$B$565,0),COLUMN()-21)</f>
        <v>0</v>
      </c>
      <c r="AD489" s="43">
        <f>INDEX(Mets!$B$2:$O$565,MATCH(CONCATENATE($C489,"_EXT"),Mets!$B$2:$B$565,0),COLUMN()-21)</f>
        <v>2</v>
      </c>
      <c r="AE489" s="43">
        <f>INDEX(Mets!$B$2:$O$565,MATCH(CONCATENATE($C489,"_EXT"),Mets!$B$2:$B$565,0),COLUMN()-21)</f>
        <v>0</v>
      </c>
      <c r="AF489" s="43">
        <f>INDEX(Mets!$B$2:$O$565,MATCH(CONCATENATE($C489,"_EXT"),Mets!$B$2:$B$565,0),COLUMN()-21)</f>
        <v>0</v>
      </c>
      <c r="AG489" s="43">
        <f>INDEX(Mets!$B$2:$O$565,MATCH(CONCATENATE($C489,"_EXT"),Mets!$B$2:$B$565,0),COLUMN()-21)</f>
        <v>0</v>
      </c>
      <c r="AH489" s="43">
        <f>INDEX(Mets!$B$2:$O$565,MATCH(CONCATENATE($C489,"_EXT"),Mets!$B$2:$B$565,0),COLUMN()-21)</f>
        <v>48</v>
      </c>
      <c r="AI489" s="43">
        <f>INDEX(Mets!$B$2:$W$565,MATCH(CONCATENATE($C489,"_EXT"),Mets!$B$2:$B$565,0),COLUMN()-13)</f>
        <v>4.8</v>
      </c>
      <c r="AJ489" s="43">
        <f t="shared" si="57"/>
        <v>5</v>
      </c>
      <c r="AK489" s="43">
        <f t="shared" si="54"/>
        <v>10</v>
      </c>
      <c r="AL489" s="43" t="str">
        <f t="shared" si="55"/>
        <v>'X95' '10';</v>
      </c>
      <c r="AM489" s="43"/>
    </row>
    <row r="490" spans="1:39">
      <c r="A490" s="43" t="str">
        <f>Ts!A105</f>
        <v>X96</v>
      </c>
      <c r="B490" s="43" t="str">
        <f>Ts!B105</f>
        <v>2-methyl-butanyl-acetate_cyt = 2-methyl-butanyl-acetate_EXT</v>
      </c>
      <c r="C490" s="43" t="str">
        <f>Ts!C105</f>
        <v>2-methyl-butanyl-acetate</v>
      </c>
      <c r="D490" s="43">
        <f>Ts!D105</f>
        <v>0</v>
      </c>
      <c r="E490" s="43" t="str">
        <f>Ts!E105</f>
        <v>N</v>
      </c>
      <c r="G490" s="43" t="str">
        <f t="shared" si="61"/>
        <v>X96</v>
      </c>
      <c r="H490" s="43" t="str">
        <f t="shared" si="62"/>
        <v>2-methyl-butanyl-acetate_cyt = 2-methyl-butanyl-acetate_EXT</v>
      </c>
      <c r="I490" s="43" t="s">
        <v>781</v>
      </c>
      <c r="J490" s="43" t="s">
        <v>782</v>
      </c>
      <c r="K490" s="43">
        <f t="shared" si="63"/>
        <v>0</v>
      </c>
      <c r="L490" s="43" t="s">
        <v>783</v>
      </c>
      <c r="M490" s="43">
        <v>0</v>
      </c>
      <c r="N490" s="43">
        <v>1</v>
      </c>
      <c r="O490" s="43">
        <v>1</v>
      </c>
      <c r="P490" s="43">
        <v>1</v>
      </c>
      <c r="Q490" s="43">
        <v>1</v>
      </c>
      <c r="R490" s="43">
        <v>0.01</v>
      </c>
      <c r="U490" s="43"/>
      <c r="V490" s="43"/>
      <c r="W490" s="43"/>
      <c r="X490" s="43"/>
      <c r="Y490" s="43"/>
      <c r="Z490" s="43" t="str">
        <f>INDEX(Mets!$B$2:$O$565,MATCH(CONCATENATE($C490,"_EXT"),Mets!$B$2:$B$565,0),COLUMN()-25)</f>
        <v>2-methyl-butanyl-acetate_EXT</v>
      </c>
      <c r="AA490" s="43">
        <f>INDEX(Mets!$B$2:$O$565,MATCH(CONCATENATE($C490,"_EXT"),Mets!$B$2:$B$565,0),COLUMN()-21)</f>
        <v>7</v>
      </c>
      <c r="AB490" s="43">
        <f>INDEX(Mets!$B$2:$O$565,MATCH(CONCATENATE($C490,"_EXT"),Mets!$B$2:$B$565,0),COLUMN()-21)</f>
        <v>14</v>
      </c>
      <c r="AC490" s="43">
        <f>INDEX(Mets!$B$2:$O$565,MATCH(CONCATENATE($C490,"_EXT"),Mets!$B$2:$B$565,0),COLUMN()-21)</f>
        <v>0</v>
      </c>
      <c r="AD490" s="43">
        <f>INDEX(Mets!$B$2:$O$565,MATCH(CONCATENATE($C490,"_EXT"),Mets!$B$2:$B$565,0),COLUMN()-21)</f>
        <v>2</v>
      </c>
      <c r="AE490" s="43">
        <f>INDEX(Mets!$B$2:$O$565,MATCH(CONCATENATE($C490,"_EXT"),Mets!$B$2:$B$565,0),COLUMN()-21)</f>
        <v>0</v>
      </c>
      <c r="AF490" s="43">
        <f>INDEX(Mets!$B$2:$O$565,MATCH(CONCATENATE($C490,"_EXT"),Mets!$B$2:$B$565,0),COLUMN()-21)</f>
        <v>0</v>
      </c>
      <c r="AG490" s="43">
        <f>INDEX(Mets!$B$2:$O$565,MATCH(CONCATENATE($C490,"_EXT"),Mets!$B$2:$B$565,0),COLUMN()-21)</f>
        <v>0</v>
      </c>
      <c r="AH490" s="43">
        <f>INDEX(Mets!$B$2:$O$565,MATCH(CONCATENATE($C490,"_EXT"),Mets!$B$2:$B$565,0),COLUMN()-21)</f>
        <v>38</v>
      </c>
      <c r="AI490" s="43">
        <f>INDEX(Mets!$B$2:$W$565,MATCH(CONCATENATE($C490,"_EXT"),Mets!$B$2:$B$565,0),COLUMN()-13)</f>
        <v>5.4285714285714288</v>
      </c>
      <c r="AJ490" s="43">
        <f t="shared" si="57"/>
        <v>5</v>
      </c>
      <c r="AK490" s="43">
        <f t="shared" si="54"/>
        <v>7</v>
      </c>
      <c r="AL490" s="43" t="str">
        <f t="shared" si="55"/>
        <v>'X96' '7';</v>
      </c>
      <c r="AM490" s="43"/>
    </row>
    <row r="491" spans="1:39">
      <c r="A491" s="43" t="str">
        <f>Ts!A106</f>
        <v>X97</v>
      </c>
      <c r="B491" s="43" t="str">
        <f>Ts!B106</f>
        <v>3-methyl-butanyl-acetate_cyt = 3-methyl-butanyl-acetate_EXT</v>
      </c>
      <c r="C491" s="43" t="str">
        <f>Ts!C106</f>
        <v>3-methyl-butanyl-acetate</v>
      </c>
      <c r="D491" s="43">
        <f>Ts!D106</f>
        <v>0</v>
      </c>
      <c r="E491" s="43" t="str">
        <f>Ts!E106</f>
        <v>N</v>
      </c>
      <c r="G491" s="43" t="str">
        <f t="shared" si="61"/>
        <v>X97</v>
      </c>
      <c r="H491" s="43" t="str">
        <f t="shared" si="62"/>
        <v>3-methyl-butanyl-acetate_cyt = 3-methyl-butanyl-acetate_EXT</v>
      </c>
      <c r="I491" s="43" t="s">
        <v>781</v>
      </c>
      <c r="J491" s="43" t="s">
        <v>782</v>
      </c>
      <c r="K491" s="43">
        <f t="shared" si="63"/>
        <v>0</v>
      </c>
      <c r="L491" s="43" t="s">
        <v>783</v>
      </c>
      <c r="M491" s="43">
        <v>0</v>
      </c>
      <c r="N491" s="43">
        <v>1</v>
      </c>
      <c r="O491" s="43">
        <v>1</v>
      </c>
      <c r="P491" s="43">
        <v>1</v>
      </c>
      <c r="Q491" s="43">
        <v>1</v>
      </c>
      <c r="R491" s="43">
        <v>0.01</v>
      </c>
      <c r="U491" s="43"/>
      <c r="V491" s="43"/>
      <c r="W491" s="43"/>
      <c r="X491" s="43"/>
      <c r="Y491" s="43"/>
      <c r="Z491" s="43" t="str">
        <f>INDEX(Mets!$B$2:$O$565,MATCH(CONCATENATE($C491,"_EXT"),Mets!$B$2:$B$565,0),COLUMN()-25)</f>
        <v>3-methyl-butanyl-acetate_EXT</v>
      </c>
      <c r="AA491" s="43">
        <f>INDEX(Mets!$B$2:$O$565,MATCH(CONCATENATE($C491,"_EXT"),Mets!$B$2:$B$565,0),COLUMN()-21)</f>
        <v>7</v>
      </c>
      <c r="AB491" s="43">
        <f>INDEX(Mets!$B$2:$O$565,MATCH(CONCATENATE($C491,"_EXT"),Mets!$B$2:$B$565,0),COLUMN()-21)</f>
        <v>14</v>
      </c>
      <c r="AC491" s="43">
        <f>INDEX(Mets!$B$2:$O$565,MATCH(CONCATENATE($C491,"_EXT"),Mets!$B$2:$B$565,0),COLUMN()-21)</f>
        <v>0</v>
      </c>
      <c r="AD491" s="43">
        <f>INDEX(Mets!$B$2:$O$565,MATCH(CONCATENATE($C491,"_EXT"),Mets!$B$2:$B$565,0),COLUMN()-21)</f>
        <v>2</v>
      </c>
      <c r="AE491" s="43">
        <f>INDEX(Mets!$B$2:$O$565,MATCH(CONCATENATE($C491,"_EXT"),Mets!$B$2:$B$565,0),COLUMN()-21)</f>
        <v>0</v>
      </c>
      <c r="AF491" s="43">
        <f>INDEX(Mets!$B$2:$O$565,MATCH(CONCATENATE($C491,"_EXT"),Mets!$B$2:$B$565,0),COLUMN()-21)</f>
        <v>0</v>
      </c>
      <c r="AG491" s="43">
        <f>INDEX(Mets!$B$2:$O$565,MATCH(CONCATENATE($C491,"_EXT"),Mets!$B$2:$B$565,0),COLUMN()-21)</f>
        <v>0</v>
      </c>
      <c r="AH491" s="43">
        <f>INDEX(Mets!$B$2:$O$565,MATCH(CONCATENATE($C491,"_EXT"),Mets!$B$2:$B$565,0),COLUMN()-21)</f>
        <v>38</v>
      </c>
      <c r="AI491" s="43">
        <f>INDEX(Mets!$B$2:$W$565,MATCH(CONCATENATE($C491,"_EXT"),Mets!$B$2:$B$565,0),COLUMN()-13)</f>
        <v>5.4285714285714288</v>
      </c>
      <c r="AJ491" s="43">
        <f t="shared" si="57"/>
        <v>5</v>
      </c>
      <c r="AK491" s="43">
        <f t="shared" si="54"/>
        <v>7</v>
      </c>
      <c r="AL491" s="43" t="str">
        <f t="shared" si="55"/>
        <v>'X97' '7';</v>
      </c>
      <c r="AM491" s="43"/>
    </row>
    <row r="492" spans="1:39">
      <c r="A492" s="43" t="str">
        <f>Ts!A107</f>
        <v>X98</v>
      </c>
      <c r="B492" s="43" t="str">
        <f>Ts!B107</f>
        <v>3-methylthiopropanyl-acetate_cyt = 3-methylthiopropanyl-acetate_EXT</v>
      </c>
      <c r="C492" s="43" t="str">
        <f>Ts!C107</f>
        <v>3-methylthiopropanyl-acetate</v>
      </c>
      <c r="D492" s="43">
        <f>Ts!D107</f>
        <v>0</v>
      </c>
      <c r="E492" s="43" t="str">
        <f>Ts!E107</f>
        <v>N</v>
      </c>
      <c r="G492" s="43" t="str">
        <f t="shared" si="61"/>
        <v>X98</v>
      </c>
      <c r="H492" s="43" t="str">
        <f t="shared" si="62"/>
        <v>3-methylthiopropanyl-acetate_cyt = 3-methylthiopropanyl-acetate_EXT</v>
      </c>
      <c r="I492" s="43" t="s">
        <v>781</v>
      </c>
      <c r="J492" s="43" t="s">
        <v>782</v>
      </c>
      <c r="K492" s="43">
        <f t="shared" si="63"/>
        <v>0</v>
      </c>
      <c r="L492" s="43" t="s">
        <v>783</v>
      </c>
      <c r="M492" s="43">
        <v>0</v>
      </c>
      <c r="N492" s="43">
        <v>1</v>
      </c>
      <c r="O492" s="43">
        <v>1</v>
      </c>
      <c r="P492" s="43">
        <v>1</v>
      </c>
      <c r="Q492" s="43">
        <v>1</v>
      </c>
      <c r="R492" s="43">
        <v>0.01</v>
      </c>
      <c r="U492" s="43"/>
      <c r="V492" s="43"/>
      <c r="W492" s="43"/>
      <c r="X492" s="43"/>
      <c r="Y492" s="43"/>
      <c r="Z492" s="43" t="str">
        <f>INDEX(Mets!$B$2:$O$565,MATCH(CONCATENATE($C492,"_EXT"),Mets!$B$2:$B$565,0),COLUMN()-25)</f>
        <v>3-methylthiopropanyl-acetate_EXT</v>
      </c>
      <c r="AA492" s="43">
        <f>INDEX(Mets!$B$2:$O$565,MATCH(CONCATENATE($C492,"_EXT"),Mets!$B$2:$B$565,0),COLUMN()-21)</f>
        <v>6</v>
      </c>
      <c r="AB492" s="43">
        <f>INDEX(Mets!$B$2:$O$565,MATCH(CONCATENATE($C492,"_EXT"),Mets!$B$2:$B$565,0),COLUMN()-21)</f>
        <v>12</v>
      </c>
      <c r="AC492" s="43">
        <f>INDEX(Mets!$B$2:$O$565,MATCH(CONCATENATE($C492,"_EXT"),Mets!$B$2:$B$565,0),COLUMN()-21)</f>
        <v>0</v>
      </c>
      <c r="AD492" s="43">
        <f>INDEX(Mets!$B$2:$O$565,MATCH(CONCATENATE($C492,"_EXT"),Mets!$B$2:$B$565,0),COLUMN()-21)</f>
        <v>2</v>
      </c>
      <c r="AE492" s="43">
        <f>INDEX(Mets!$B$2:$O$565,MATCH(CONCATENATE($C492,"_EXT"),Mets!$B$2:$B$565,0),COLUMN()-21)</f>
        <v>0</v>
      </c>
      <c r="AF492" s="43">
        <f>INDEX(Mets!$B$2:$O$565,MATCH(CONCATENATE($C492,"_EXT"),Mets!$B$2:$B$565,0),COLUMN()-21)</f>
        <v>1</v>
      </c>
      <c r="AG492" s="43">
        <f>INDEX(Mets!$B$2:$O$565,MATCH(CONCATENATE($C492,"_EXT"),Mets!$B$2:$B$565,0),COLUMN()-21)</f>
        <v>0</v>
      </c>
      <c r="AH492" s="43">
        <f>INDEX(Mets!$B$2:$O$565,MATCH(CONCATENATE($C492,"_EXT"),Mets!$B$2:$B$565,0),COLUMN()-21)</f>
        <v>38</v>
      </c>
      <c r="AI492" s="43">
        <f>INDEX(Mets!$B$2:$W$565,MATCH(CONCATENATE($C492,"_EXT"),Mets!$B$2:$B$565,0),COLUMN()-13)</f>
        <v>6.333333333333333</v>
      </c>
      <c r="AJ492" s="43">
        <f t="shared" si="57"/>
        <v>5</v>
      </c>
      <c r="AK492" s="43">
        <f t="shared" si="54"/>
        <v>6</v>
      </c>
      <c r="AL492" s="43" t="str">
        <f t="shared" si="55"/>
        <v>'X98' '6';</v>
      </c>
      <c r="AM492" s="43"/>
    </row>
    <row r="493" spans="1:39">
      <c r="A493" s="43" t="str">
        <f>Ts!A108</f>
        <v>X99</v>
      </c>
      <c r="B493" s="43" t="str">
        <f>Ts!B108</f>
        <v>pentyl-acetate_cyt = pentyl-acetate_EXT</v>
      </c>
      <c r="C493" s="43" t="str">
        <f>Ts!C108</f>
        <v>pentyl-acetate</v>
      </c>
      <c r="D493" s="43">
        <f>Ts!D108</f>
        <v>0</v>
      </c>
      <c r="E493" s="43" t="str">
        <f>Ts!E108</f>
        <v>N</v>
      </c>
      <c r="G493" s="43" t="str">
        <f t="shared" si="61"/>
        <v>X99</v>
      </c>
      <c r="H493" s="43" t="str">
        <f t="shared" si="62"/>
        <v>pentyl-acetate_cyt = pentyl-acetate_EXT</v>
      </c>
      <c r="I493" s="43" t="s">
        <v>781</v>
      </c>
      <c r="J493" s="43" t="s">
        <v>782</v>
      </c>
      <c r="K493" s="43">
        <f t="shared" si="63"/>
        <v>0</v>
      </c>
      <c r="L493" s="43" t="s">
        <v>783</v>
      </c>
      <c r="M493" s="43">
        <v>0</v>
      </c>
      <c r="N493" s="43">
        <v>1</v>
      </c>
      <c r="O493" s="43">
        <v>1</v>
      </c>
      <c r="P493" s="43">
        <v>1</v>
      </c>
      <c r="Q493" s="43">
        <v>1</v>
      </c>
      <c r="R493" s="43">
        <v>0.01</v>
      </c>
      <c r="Z493" s="43" t="str">
        <f>INDEX(Mets!$B$2:$O$565,MATCH(CONCATENATE($C493,"_EXT"),Mets!$B$2:$B$565,0),COLUMN()-25)</f>
        <v>pentyl-acetate_EXT</v>
      </c>
      <c r="AA493" s="43">
        <f>INDEX(Mets!$B$2:$O$565,MATCH(CONCATENATE($C493,"_EXT"),Mets!$B$2:$B$565,0),COLUMN()-21)</f>
        <v>7</v>
      </c>
      <c r="AB493" s="43">
        <f>INDEX(Mets!$B$2:$O$565,MATCH(CONCATENATE($C493,"_EXT"),Mets!$B$2:$B$565,0),COLUMN()-21)</f>
        <v>14</v>
      </c>
      <c r="AC493" s="43">
        <f>INDEX(Mets!$B$2:$O$565,MATCH(CONCATENATE($C493,"_EXT"),Mets!$B$2:$B$565,0),COLUMN()-21)</f>
        <v>0</v>
      </c>
      <c r="AD493" s="43">
        <f>INDEX(Mets!$B$2:$O$565,MATCH(CONCATENATE($C493,"_EXT"),Mets!$B$2:$B$565,0),COLUMN()-21)</f>
        <v>2</v>
      </c>
      <c r="AE493" s="43">
        <f>INDEX(Mets!$B$2:$O$565,MATCH(CONCATENATE($C493,"_EXT"),Mets!$B$2:$B$565,0),COLUMN()-21)</f>
        <v>0</v>
      </c>
      <c r="AF493" s="43">
        <f>INDEX(Mets!$B$2:$O$565,MATCH(CONCATENATE($C493,"_EXT"),Mets!$B$2:$B$565,0),COLUMN()-21)</f>
        <v>0</v>
      </c>
      <c r="AG493" s="43">
        <f>INDEX(Mets!$B$2:$O$565,MATCH(CONCATENATE($C493,"_EXT"),Mets!$B$2:$B$565,0),COLUMN()-21)</f>
        <v>0</v>
      </c>
      <c r="AH493" s="43">
        <f>INDEX(Mets!$B$2:$O$565,MATCH(CONCATENATE($C493,"_EXT"),Mets!$B$2:$B$565,0),COLUMN()-21)</f>
        <v>38</v>
      </c>
      <c r="AI493" s="43">
        <f>INDEX(Mets!$B$2:$W$565,MATCH(CONCATENATE($C493,"_EXT"),Mets!$B$2:$B$565,0),COLUMN()-13)</f>
        <v>5.4285714285714288</v>
      </c>
      <c r="AJ493" s="43">
        <f t="shared" si="57"/>
        <v>5</v>
      </c>
      <c r="AK493" s="43">
        <f t="shared" si="54"/>
        <v>7</v>
      </c>
      <c r="AL493" s="43" t="str">
        <f t="shared" si="55"/>
        <v>'X99' '7';</v>
      </c>
      <c r="AM493" s="43"/>
    </row>
    <row r="494" spans="1:39">
      <c r="A494" s="43" t="str">
        <f>Ts!A109</f>
        <v>X100</v>
      </c>
      <c r="B494" s="43" t="str">
        <f>Ts!B109</f>
        <v>4-hydroxyphenylethyl-acetate_cyt = 4-hydroxyphenylethyl-acetate_EXT</v>
      </c>
      <c r="C494" s="43" t="str">
        <f>Ts!C109</f>
        <v>4-hydroxyphenylethyl-acetate</v>
      </c>
      <c r="D494" s="43">
        <f>Ts!D109</f>
        <v>0</v>
      </c>
      <c r="E494" s="43" t="str">
        <f>Ts!E109</f>
        <v>N</v>
      </c>
      <c r="G494" s="43" t="str">
        <f t="shared" si="61"/>
        <v>X100</v>
      </c>
      <c r="H494" s="43" t="str">
        <f t="shared" si="62"/>
        <v>4-hydroxyphenylethyl-acetate_cyt = 4-hydroxyphenylethyl-acetate_EXT</v>
      </c>
      <c r="I494" s="43" t="s">
        <v>781</v>
      </c>
      <c r="J494" s="43" t="s">
        <v>782</v>
      </c>
      <c r="K494" s="43">
        <f t="shared" si="63"/>
        <v>0</v>
      </c>
      <c r="L494" s="43" t="s">
        <v>783</v>
      </c>
      <c r="M494" s="43">
        <v>0</v>
      </c>
      <c r="N494" s="43">
        <v>1</v>
      </c>
      <c r="O494" s="43">
        <v>1</v>
      </c>
      <c r="P494" s="43">
        <v>1</v>
      </c>
      <c r="Q494" s="43">
        <v>1</v>
      </c>
      <c r="R494" s="43">
        <v>0.01</v>
      </c>
      <c r="U494" s="43"/>
      <c r="V494" s="43"/>
      <c r="W494" s="43"/>
      <c r="X494" s="43"/>
      <c r="Y494" s="43"/>
      <c r="Z494" s="43" t="str">
        <f>INDEX(Mets!$B$2:$O$565,MATCH(CONCATENATE($C494,"_EXT"),Mets!$B$2:$B$565,0),COLUMN()-25)</f>
        <v>4-hydroxyphenylethyl-acetate_EXT</v>
      </c>
      <c r="AA494" s="43">
        <f>INDEX(Mets!$B$2:$O$565,MATCH(CONCATENATE($C494,"_EXT"),Mets!$B$2:$B$565,0),COLUMN()-21)</f>
        <v>10</v>
      </c>
      <c r="AB494" s="43">
        <f>INDEX(Mets!$B$2:$O$565,MATCH(CONCATENATE($C494,"_EXT"),Mets!$B$2:$B$565,0),COLUMN()-21)</f>
        <v>12</v>
      </c>
      <c r="AC494" s="43">
        <f>INDEX(Mets!$B$2:$O$565,MATCH(CONCATENATE($C494,"_EXT"),Mets!$B$2:$B$565,0),COLUMN()-21)</f>
        <v>0</v>
      </c>
      <c r="AD494" s="43">
        <f>INDEX(Mets!$B$2:$O$565,MATCH(CONCATENATE($C494,"_EXT"),Mets!$B$2:$B$565,0),COLUMN()-21)</f>
        <v>3</v>
      </c>
      <c r="AE494" s="43">
        <f>INDEX(Mets!$B$2:$O$565,MATCH(CONCATENATE($C494,"_EXT"),Mets!$B$2:$B$565,0),COLUMN()-21)</f>
        <v>0</v>
      </c>
      <c r="AF494" s="43">
        <f>INDEX(Mets!$B$2:$O$565,MATCH(CONCATENATE($C494,"_EXT"),Mets!$B$2:$B$565,0),COLUMN()-21)</f>
        <v>0</v>
      </c>
      <c r="AG494" s="43">
        <f>INDEX(Mets!$B$2:$O$565,MATCH(CONCATENATE($C494,"_EXT"),Mets!$B$2:$B$565,0),COLUMN()-21)</f>
        <v>0</v>
      </c>
      <c r="AH494" s="43">
        <f>INDEX(Mets!$B$2:$O$565,MATCH(CONCATENATE($C494,"_EXT"),Mets!$B$2:$B$565,0),COLUMN()-21)</f>
        <v>46</v>
      </c>
      <c r="AI494" s="43">
        <f>INDEX(Mets!$B$2:$W$565,MATCH(CONCATENATE($C494,"_EXT"),Mets!$B$2:$B$565,0),COLUMN()-13)</f>
        <v>4.5999999999999996</v>
      </c>
      <c r="AJ494" s="43">
        <f t="shared" si="57"/>
        <v>5</v>
      </c>
      <c r="AK494" s="43">
        <f t="shared" si="54"/>
        <v>10</v>
      </c>
      <c r="AL494" s="43" t="str">
        <f t="shared" si="55"/>
        <v>'X100' '10';</v>
      </c>
      <c r="AM494" s="43"/>
    </row>
    <row r="495" spans="1:39">
      <c r="A495" s="43" t="str">
        <f>Ts!A110</f>
        <v>X101</v>
      </c>
      <c r="B495" s="43" t="str">
        <f>Ts!B110</f>
        <v>indole-3-ethyl-acetate_cyt = indole-3-ethyl-acetate_EXT</v>
      </c>
      <c r="C495" s="43" t="str">
        <f>Ts!C110</f>
        <v>indole-3-ethyl-acetate</v>
      </c>
      <c r="D495" s="43">
        <f>Ts!D110</f>
        <v>0</v>
      </c>
      <c r="E495" s="43" t="str">
        <f>Ts!E110</f>
        <v>N</v>
      </c>
      <c r="G495" s="43" t="str">
        <f t="shared" si="61"/>
        <v>X101</v>
      </c>
      <c r="H495" s="43" t="str">
        <f t="shared" si="62"/>
        <v>indole-3-ethyl-acetate_cyt = indole-3-ethyl-acetate_EXT</v>
      </c>
      <c r="I495" s="43" t="s">
        <v>781</v>
      </c>
      <c r="J495" s="43" t="s">
        <v>782</v>
      </c>
      <c r="K495" s="43">
        <f t="shared" si="63"/>
        <v>0</v>
      </c>
      <c r="L495" s="43" t="s">
        <v>783</v>
      </c>
      <c r="M495" s="43">
        <v>0</v>
      </c>
      <c r="N495" s="43">
        <v>1</v>
      </c>
      <c r="O495" s="43">
        <v>1</v>
      </c>
      <c r="P495" s="43">
        <v>1</v>
      </c>
      <c r="Q495" s="43">
        <v>1</v>
      </c>
      <c r="R495" s="43">
        <v>0.01</v>
      </c>
      <c r="U495" s="43"/>
      <c r="V495" s="43"/>
      <c r="W495" s="43"/>
      <c r="X495" s="43"/>
      <c r="Y495" s="43"/>
      <c r="Z495" s="43" t="str">
        <f>INDEX(Mets!$B$2:$O$565,MATCH(CONCATENATE($C495,"_EXT"),Mets!$B$2:$B$565,0),COLUMN()-25)</f>
        <v>indole-3-ethyl-acetate_EXT</v>
      </c>
      <c r="AA495" s="43">
        <f>INDEX(Mets!$B$2:$O$565,MATCH(CONCATENATE($C495,"_EXT"),Mets!$B$2:$B$565,0),COLUMN()-21)</f>
        <v>12</v>
      </c>
      <c r="AB495" s="43">
        <f>INDEX(Mets!$B$2:$O$565,MATCH(CONCATENATE($C495,"_EXT"),Mets!$B$2:$B$565,0),COLUMN()-21)</f>
        <v>13</v>
      </c>
      <c r="AC495" s="43">
        <f>INDEX(Mets!$B$2:$O$565,MATCH(CONCATENATE($C495,"_EXT"),Mets!$B$2:$B$565,0),COLUMN()-21)</f>
        <v>1</v>
      </c>
      <c r="AD495" s="43">
        <f>INDEX(Mets!$B$2:$O$565,MATCH(CONCATENATE($C495,"_EXT"),Mets!$B$2:$B$565,0),COLUMN()-21)</f>
        <v>2</v>
      </c>
      <c r="AE495" s="43">
        <f>INDEX(Mets!$B$2:$O$565,MATCH(CONCATENATE($C495,"_EXT"),Mets!$B$2:$B$565,0),COLUMN()-21)</f>
        <v>0</v>
      </c>
      <c r="AF495" s="43">
        <f>INDEX(Mets!$B$2:$O$565,MATCH(CONCATENATE($C495,"_EXT"),Mets!$B$2:$B$565,0),COLUMN()-21)</f>
        <v>0</v>
      </c>
      <c r="AG495" s="43">
        <f>INDEX(Mets!$B$2:$O$565,MATCH(CONCATENATE($C495,"_EXT"),Mets!$B$2:$B$565,0),COLUMN()-21)</f>
        <v>0</v>
      </c>
      <c r="AH495" s="43">
        <f>INDEX(Mets!$B$2:$O$565,MATCH(CONCATENATE($C495,"_EXT"),Mets!$B$2:$B$565,0),COLUMN()-21)</f>
        <v>54</v>
      </c>
      <c r="AI495" s="43">
        <f>INDEX(Mets!$B$2:$W$565,MATCH(CONCATENATE($C495,"_EXT"),Mets!$B$2:$B$565,0),COLUMN()-13)</f>
        <v>4.5</v>
      </c>
      <c r="AJ495" s="43">
        <f t="shared" si="57"/>
        <v>5</v>
      </c>
      <c r="AK495" s="43">
        <f t="shared" si="54"/>
        <v>12</v>
      </c>
      <c r="AL495" s="43" t="str">
        <f t="shared" si="55"/>
        <v>'X101' '12';</v>
      </c>
      <c r="AM495" s="43"/>
    </row>
    <row r="496" spans="1:39">
      <c r="A496" s="43" t="str">
        <f>Ts!A111</f>
        <v>X102</v>
      </c>
      <c r="B496" s="43" t="str">
        <f>Ts!B111</f>
        <v>hexyl-acetate_cyt = hexyl-acetate_EXT</v>
      </c>
      <c r="C496" s="43" t="str">
        <f>Ts!C111</f>
        <v>hexyl-acetate</v>
      </c>
      <c r="D496" s="43">
        <f>Ts!D111</f>
        <v>0</v>
      </c>
      <c r="E496" s="43" t="str">
        <f>Ts!E111</f>
        <v>N</v>
      </c>
      <c r="G496" s="43" t="str">
        <f t="shared" si="61"/>
        <v>X102</v>
      </c>
      <c r="H496" s="43" t="str">
        <f t="shared" si="62"/>
        <v>hexyl-acetate_cyt = hexyl-acetate_EXT</v>
      </c>
      <c r="I496" s="43" t="s">
        <v>781</v>
      </c>
      <c r="J496" s="43" t="s">
        <v>782</v>
      </c>
      <c r="K496" s="43">
        <f t="shared" si="63"/>
        <v>0</v>
      </c>
      <c r="L496" s="43" t="s">
        <v>783</v>
      </c>
      <c r="M496" s="43">
        <v>0</v>
      </c>
      <c r="N496" s="43">
        <v>1</v>
      </c>
      <c r="O496" s="43">
        <v>1</v>
      </c>
      <c r="P496" s="43">
        <v>1</v>
      </c>
      <c r="Q496" s="43">
        <v>1</v>
      </c>
      <c r="R496" s="43">
        <v>0.01</v>
      </c>
      <c r="U496" s="43"/>
      <c r="V496" s="43"/>
      <c r="W496" s="43"/>
      <c r="X496" s="43"/>
      <c r="Y496" s="43"/>
      <c r="Z496" s="43" t="str">
        <f>INDEX(Mets!$B$2:$O$565,MATCH(CONCATENATE($C496,"_EXT"),Mets!$B$2:$B$565,0),COLUMN()-25)</f>
        <v>hexyl-acetate_EXT</v>
      </c>
      <c r="AA496" s="43">
        <f>INDEX(Mets!$B$2:$O$565,MATCH(CONCATENATE($C496,"_EXT"),Mets!$B$2:$B$565,0),COLUMN()-21)</f>
        <v>8</v>
      </c>
      <c r="AB496" s="43">
        <f>INDEX(Mets!$B$2:$O$565,MATCH(CONCATENATE($C496,"_EXT"),Mets!$B$2:$B$565,0),COLUMN()-21)</f>
        <v>16</v>
      </c>
      <c r="AC496" s="43">
        <f>INDEX(Mets!$B$2:$O$565,MATCH(CONCATENATE($C496,"_EXT"),Mets!$B$2:$B$565,0),COLUMN()-21)</f>
        <v>0</v>
      </c>
      <c r="AD496" s="43">
        <f>INDEX(Mets!$B$2:$O$565,MATCH(CONCATENATE($C496,"_EXT"),Mets!$B$2:$B$565,0),COLUMN()-21)</f>
        <v>2</v>
      </c>
      <c r="AE496" s="43">
        <f>INDEX(Mets!$B$2:$O$565,MATCH(CONCATENATE($C496,"_EXT"),Mets!$B$2:$B$565,0),COLUMN()-21)</f>
        <v>0</v>
      </c>
      <c r="AF496" s="43">
        <f>INDEX(Mets!$B$2:$O$565,MATCH(CONCATENATE($C496,"_EXT"),Mets!$B$2:$B$565,0),COLUMN()-21)</f>
        <v>0</v>
      </c>
      <c r="AG496" s="43">
        <f>INDEX(Mets!$B$2:$O$565,MATCH(CONCATENATE($C496,"_EXT"),Mets!$B$2:$B$565,0),COLUMN()-21)</f>
        <v>0</v>
      </c>
      <c r="AH496" s="43">
        <f>INDEX(Mets!$B$2:$O$565,MATCH(CONCATENATE($C496,"_EXT"),Mets!$B$2:$B$565,0),COLUMN()-21)</f>
        <v>44</v>
      </c>
      <c r="AI496" s="43">
        <f>INDEX(Mets!$B$2:$W$565,MATCH(CONCATENATE($C496,"_EXT"),Mets!$B$2:$B$565,0),COLUMN()-13)</f>
        <v>5.5</v>
      </c>
      <c r="AJ496" s="43">
        <f t="shared" si="57"/>
        <v>5</v>
      </c>
      <c r="AK496" s="43">
        <f t="shared" si="54"/>
        <v>8</v>
      </c>
      <c r="AL496" s="43" t="str">
        <f t="shared" si="55"/>
        <v>'X102' '8';</v>
      </c>
      <c r="AM496" s="43"/>
    </row>
    <row r="497" spans="1:39">
      <c r="A497" s="43" t="str">
        <f>Ts!A112</f>
        <v>X103</v>
      </c>
      <c r="B497" s="43" t="str">
        <f>Ts!B112</f>
        <v>heptyl-acetate_cyt = heptyl-acetate_EXT</v>
      </c>
      <c r="C497" s="43" t="str">
        <f>Ts!C112</f>
        <v>heptyl-acetate</v>
      </c>
      <c r="D497" s="43">
        <f>Ts!D112</f>
        <v>0</v>
      </c>
      <c r="E497" s="43" t="str">
        <f>Ts!E112</f>
        <v>N</v>
      </c>
      <c r="G497" s="43" t="str">
        <f t="shared" si="61"/>
        <v>X103</v>
      </c>
      <c r="H497" s="43" t="str">
        <f t="shared" si="62"/>
        <v>heptyl-acetate_cyt = heptyl-acetate_EXT</v>
      </c>
      <c r="I497" s="43" t="s">
        <v>781</v>
      </c>
      <c r="J497" s="43" t="s">
        <v>782</v>
      </c>
      <c r="K497" s="43">
        <f t="shared" si="63"/>
        <v>0</v>
      </c>
      <c r="L497" s="43" t="s">
        <v>783</v>
      </c>
      <c r="M497" s="43">
        <v>0</v>
      </c>
      <c r="N497" s="43">
        <v>1</v>
      </c>
      <c r="O497" s="43">
        <v>1</v>
      </c>
      <c r="P497" s="43">
        <v>1</v>
      </c>
      <c r="Q497" s="43">
        <v>1</v>
      </c>
      <c r="R497" s="43">
        <v>0.01</v>
      </c>
      <c r="U497" s="43"/>
      <c r="V497" s="43"/>
      <c r="W497" s="43"/>
      <c r="X497" s="43"/>
      <c r="Y497" s="43"/>
      <c r="Z497" s="43" t="str">
        <f>INDEX(Mets!$B$2:$O$565,MATCH(CONCATENATE($C497,"_EXT"),Mets!$B$2:$B$565,0),COLUMN()-25)</f>
        <v>heptyl-acetate_EXT</v>
      </c>
      <c r="AA497" s="43">
        <f>INDEX(Mets!$B$2:$O$565,MATCH(CONCATENATE($C497,"_EXT"),Mets!$B$2:$B$565,0),COLUMN()-21)</f>
        <v>9</v>
      </c>
      <c r="AB497" s="43">
        <f>INDEX(Mets!$B$2:$O$565,MATCH(CONCATENATE($C497,"_EXT"),Mets!$B$2:$B$565,0),COLUMN()-21)</f>
        <v>18</v>
      </c>
      <c r="AC497" s="43">
        <f>INDEX(Mets!$B$2:$O$565,MATCH(CONCATENATE($C497,"_EXT"),Mets!$B$2:$B$565,0),COLUMN()-21)</f>
        <v>0</v>
      </c>
      <c r="AD497" s="43">
        <f>INDEX(Mets!$B$2:$O$565,MATCH(CONCATENATE($C497,"_EXT"),Mets!$B$2:$B$565,0),COLUMN()-21)</f>
        <v>2</v>
      </c>
      <c r="AE497" s="43">
        <f>INDEX(Mets!$B$2:$O$565,MATCH(CONCATENATE($C497,"_EXT"),Mets!$B$2:$B$565,0),COLUMN()-21)</f>
        <v>0</v>
      </c>
      <c r="AF497" s="43">
        <f>INDEX(Mets!$B$2:$O$565,MATCH(CONCATENATE($C497,"_EXT"),Mets!$B$2:$B$565,0),COLUMN()-21)</f>
        <v>0</v>
      </c>
      <c r="AG497" s="43">
        <f>INDEX(Mets!$B$2:$O$565,MATCH(CONCATENATE($C497,"_EXT"),Mets!$B$2:$B$565,0),COLUMN()-21)</f>
        <v>0</v>
      </c>
      <c r="AH497" s="43">
        <f>INDEX(Mets!$B$2:$O$565,MATCH(CONCATENATE($C497,"_EXT"),Mets!$B$2:$B$565,0),COLUMN()-21)</f>
        <v>50</v>
      </c>
      <c r="AI497" s="43">
        <f>INDEX(Mets!$B$2:$W$565,MATCH(CONCATENATE($C497,"_EXT"),Mets!$B$2:$B$565,0),COLUMN()-13)</f>
        <v>5.5555555555555554</v>
      </c>
      <c r="AJ497" s="43">
        <f t="shared" si="57"/>
        <v>5</v>
      </c>
      <c r="AK497" s="43">
        <f t="shared" si="54"/>
        <v>9</v>
      </c>
      <c r="AL497" s="43" t="str">
        <f t="shared" si="55"/>
        <v>'X103' '9';</v>
      </c>
      <c r="AM497" s="43"/>
    </row>
    <row r="498" spans="1:39">
      <c r="A498" s="43" t="str">
        <f>Ts!A113</f>
        <v>X104</v>
      </c>
      <c r="B498" s="43" t="str">
        <f>Ts!B113</f>
        <v>octyl-acetate_cyt = octyl-acetate_EXT</v>
      </c>
      <c r="C498" s="43" t="str">
        <f>Ts!C113</f>
        <v>octyl-acetate</v>
      </c>
      <c r="D498" s="43">
        <f>Ts!D113</f>
        <v>0</v>
      </c>
      <c r="E498" s="43" t="str">
        <f>Ts!E113</f>
        <v>N</v>
      </c>
      <c r="G498" s="43" t="str">
        <f t="shared" si="61"/>
        <v>X104</v>
      </c>
      <c r="H498" s="43" t="str">
        <f t="shared" si="62"/>
        <v>octyl-acetate_cyt = octyl-acetate_EXT</v>
      </c>
      <c r="I498" s="43" t="s">
        <v>781</v>
      </c>
      <c r="J498" s="43" t="s">
        <v>782</v>
      </c>
      <c r="K498" s="43">
        <f t="shared" si="63"/>
        <v>0</v>
      </c>
      <c r="L498" s="43" t="s">
        <v>783</v>
      </c>
      <c r="M498" s="43">
        <v>0</v>
      </c>
      <c r="N498" s="43">
        <v>1</v>
      </c>
      <c r="O498" s="43">
        <v>1</v>
      </c>
      <c r="P498" s="43">
        <v>1</v>
      </c>
      <c r="Q498" s="43">
        <v>1</v>
      </c>
      <c r="R498" s="43">
        <v>0.01</v>
      </c>
      <c r="U498" s="43"/>
      <c r="V498" s="43"/>
      <c r="W498" s="43"/>
      <c r="X498" s="43"/>
      <c r="Y498" s="43"/>
      <c r="Z498" s="43" t="str">
        <f>INDEX(Mets!$B$2:$O$565,MATCH(CONCATENATE($C498,"_EXT"),Mets!$B$2:$B$565,0),COLUMN()-25)</f>
        <v>octyl-acetate_EXT</v>
      </c>
      <c r="AA498" s="43">
        <f>INDEX(Mets!$B$2:$O$565,MATCH(CONCATENATE($C498,"_EXT"),Mets!$B$2:$B$565,0),COLUMN()-21)</f>
        <v>10</v>
      </c>
      <c r="AB498" s="43">
        <f>INDEX(Mets!$B$2:$O$565,MATCH(CONCATENATE($C498,"_EXT"),Mets!$B$2:$B$565,0),COLUMN()-21)</f>
        <v>20</v>
      </c>
      <c r="AC498" s="43">
        <f>INDEX(Mets!$B$2:$O$565,MATCH(CONCATENATE($C498,"_EXT"),Mets!$B$2:$B$565,0),COLUMN()-21)</f>
        <v>0</v>
      </c>
      <c r="AD498" s="43">
        <f>INDEX(Mets!$B$2:$O$565,MATCH(CONCATENATE($C498,"_EXT"),Mets!$B$2:$B$565,0),COLUMN()-21)</f>
        <v>2</v>
      </c>
      <c r="AE498" s="43">
        <f>INDEX(Mets!$B$2:$O$565,MATCH(CONCATENATE($C498,"_EXT"),Mets!$B$2:$B$565,0),COLUMN()-21)</f>
        <v>0</v>
      </c>
      <c r="AF498" s="43">
        <f>INDEX(Mets!$B$2:$O$565,MATCH(CONCATENATE($C498,"_EXT"),Mets!$B$2:$B$565,0),COLUMN()-21)</f>
        <v>0</v>
      </c>
      <c r="AG498" s="43">
        <f>INDEX(Mets!$B$2:$O$565,MATCH(CONCATENATE($C498,"_EXT"),Mets!$B$2:$B$565,0),COLUMN()-21)</f>
        <v>0</v>
      </c>
      <c r="AH498" s="43">
        <f>INDEX(Mets!$B$2:$O$565,MATCH(CONCATENATE($C498,"_EXT"),Mets!$B$2:$B$565,0),COLUMN()-21)</f>
        <v>56</v>
      </c>
      <c r="AI498" s="43">
        <f>INDEX(Mets!$B$2:$W$565,MATCH(CONCATENATE($C498,"_EXT"),Mets!$B$2:$B$565,0),COLUMN()-13)</f>
        <v>5.6</v>
      </c>
      <c r="AJ498" s="43">
        <f t="shared" si="57"/>
        <v>5</v>
      </c>
      <c r="AK498" s="43">
        <f t="shared" si="54"/>
        <v>10</v>
      </c>
      <c r="AL498" s="43" t="str">
        <f t="shared" si="55"/>
        <v>'X104' '10';</v>
      </c>
      <c r="AM498" s="43"/>
    </row>
    <row r="499" spans="1:39">
      <c r="A499" s="43" t="str">
        <f>Ts!A114</f>
        <v>X105</v>
      </c>
      <c r="B499" s="43" t="str">
        <f>Ts!B114</f>
        <v>nonyl-acetate_cyt = nonyl-acetate_EXT</v>
      </c>
      <c r="C499" s="43" t="str">
        <f>Ts!C114</f>
        <v>nonyl-acetate</v>
      </c>
      <c r="D499" s="43">
        <f>Ts!D114</f>
        <v>0</v>
      </c>
      <c r="E499" s="43" t="str">
        <f>Ts!E114</f>
        <v>N</v>
      </c>
      <c r="G499" s="43" t="str">
        <f t="shared" si="61"/>
        <v>X105</v>
      </c>
      <c r="H499" s="43" t="str">
        <f t="shared" si="62"/>
        <v>nonyl-acetate_cyt = nonyl-acetate_EXT</v>
      </c>
      <c r="I499" s="43" t="s">
        <v>781</v>
      </c>
      <c r="J499" s="43" t="s">
        <v>782</v>
      </c>
      <c r="K499" s="43">
        <f t="shared" si="63"/>
        <v>0</v>
      </c>
      <c r="L499" s="43" t="s">
        <v>783</v>
      </c>
      <c r="M499" s="43">
        <v>0</v>
      </c>
      <c r="N499" s="43">
        <v>1</v>
      </c>
      <c r="O499" s="43">
        <v>1</v>
      </c>
      <c r="P499" s="43">
        <v>1</v>
      </c>
      <c r="Q499" s="43">
        <v>1</v>
      </c>
      <c r="R499" s="43">
        <v>0.01</v>
      </c>
      <c r="U499" s="43"/>
      <c r="V499" s="43"/>
      <c r="W499" s="43"/>
      <c r="X499" s="43"/>
      <c r="Y499" s="43"/>
      <c r="Z499" s="43" t="str">
        <f>INDEX(Mets!$B$2:$O$565,MATCH(CONCATENATE($C499,"_EXT"),Mets!$B$2:$B$565,0),COLUMN()-25)</f>
        <v>nonyl-acetate_EXT</v>
      </c>
      <c r="AA499" s="43">
        <f>INDEX(Mets!$B$2:$O$565,MATCH(CONCATENATE($C499,"_EXT"),Mets!$B$2:$B$565,0),COLUMN()-21)</f>
        <v>11</v>
      </c>
      <c r="AB499" s="43">
        <f>INDEX(Mets!$B$2:$O$565,MATCH(CONCATENATE($C499,"_EXT"),Mets!$B$2:$B$565,0),COLUMN()-21)</f>
        <v>22</v>
      </c>
      <c r="AC499" s="43">
        <f>INDEX(Mets!$B$2:$O$565,MATCH(CONCATENATE($C499,"_EXT"),Mets!$B$2:$B$565,0),COLUMN()-21)</f>
        <v>0</v>
      </c>
      <c r="AD499" s="43">
        <f>INDEX(Mets!$B$2:$O$565,MATCH(CONCATENATE($C499,"_EXT"),Mets!$B$2:$B$565,0),COLUMN()-21)</f>
        <v>2</v>
      </c>
      <c r="AE499" s="43">
        <f>INDEX(Mets!$B$2:$O$565,MATCH(CONCATENATE($C499,"_EXT"),Mets!$B$2:$B$565,0),COLUMN()-21)</f>
        <v>0</v>
      </c>
      <c r="AF499" s="43">
        <f>INDEX(Mets!$B$2:$O$565,MATCH(CONCATENATE($C499,"_EXT"),Mets!$B$2:$B$565,0),COLUMN()-21)</f>
        <v>0</v>
      </c>
      <c r="AG499" s="43">
        <f>INDEX(Mets!$B$2:$O$565,MATCH(CONCATENATE($C499,"_EXT"),Mets!$B$2:$B$565,0),COLUMN()-21)</f>
        <v>0</v>
      </c>
      <c r="AH499" s="43">
        <f>INDEX(Mets!$B$2:$O$565,MATCH(CONCATENATE($C499,"_EXT"),Mets!$B$2:$B$565,0),COLUMN()-21)</f>
        <v>62</v>
      </c>
      <c r="AI499" s="43">
        <f>INDEX(Mets!$B$2:$W$565,MATCH(CONCATENATE($C499,"_EXT"),Mets!$B$2:$B$565,0),COLUMN()-13)</f>
        <v>5.6363636363636367</v>
      </c>
      <c r="AJ499" s="43">
        <f t="shared" si="57"/>
        <v>5</v>
      </c>
      <c r="AK499" s="43">
        <f t="shared" si="54"/>
        <v>11</v>
      </c>
      <c r="AL499" s="43" t="str">
        <f t="shared" si="55"/>
        <v>'X105' '11';</v>
      </c>
      <c r="AM499" s="43"/>
    </row>
    <row r="500" spans="1:39">
      <c r="A500" s="43" t="str">
        <f>Ts!A115</f>
        <v>X106</v>
      </c>
      <c r="B500" s="43" t="str">
        <f>Ts!B115</f>
        <v>decyl-acetate_cyt = decyl-acetate_EXT</v>
      </c>
      <c r="C500" s="43" t="str">
        <f>Ts!C115</f>
        <v>decyl-acetate</v>
      </c>
      <c r="D500" s="43">
        <f>Ts!D115</f>
        <v>0</v>
      </c>
      <c r="E500" s="43" t="str">
        <f>Ts!E115</f>
        <v>N</v>
      </c>
      <c r="G500" s="43" t="str">
        <f t="shared" si="61"/>
        <v>X106</v>
      </c>
      <c r="H500" s="43" t="str">
        <f t="shared" si="62"/>
        <v>decyl-acetate_cyt = decyl-acetate_EXT</v>
      </c>
      <c r="I500" s="43" t="s">
        <v>781</v>
      </c>
      <c r="J500" s="43" t="s">
        <v>782</v>
      </c>
      <c r="K500" s="43">
        <f t="shared" si="63"/>
        <v>0</v>
      </c>
      <c r="L500" s="43" t="s">
        <v>783</v>
      </c>
      <c r="M500" s="43">
        <v>0</v>
      </c>
      <c r="N500" s="43">
        <v>1</v>
      </c>
      <c r="O500" s="43">
        <v>1</v>
      </c>
      <c r="P500" s="43">
        <v>1</v>
      </c>
      <c r="Q500" s="43">
        <v>1</v>
      </c>
      <c r="R500" s="43">
        <v>0.01</v>
      </c>
      <c r="U500" s="43"/>
      <c r="V500" s="43"/>
      <c r="W500" s="43"/>
      <c r="X500" s="43"/>
      <c r="Y500" s="43"/>
      <c r="Z500" s="43" t="str">
        <f>INDEX(Mets!$B$2:$O$565,MATCH(CONCATENATE($C500,"_EXT"),Mets!$B$2:$B$565,0),COLUMN()-25)</f>
        <v>decyl-acetate_EXT</v>
      </c>
      <c r="AA500" s="43">
        <f>INDEX(Mets!$B$2:$O$565,MATCH(CONCATENATE($C500,"_EXT"),Mets!$B$2:$B$565,0),COLUMN()-21)</f>
        <v>12</v>
      </c>
      <c r="AB500" s="43">
        <f>INDEX(Mets!$B$2:$O$565,MATCH(CONCATENATE($C500,"_EXT"),Mets!$B$2:$B$565,0),COLUMN()-21)</f>
        <v>24</v>
      </c>
      <c r="AC500" s="43">
        <f>INDEX(Mets!$B$2:$O$565,MATCH(CONCATENATE($C500,"_EXT"),Mets!$B$2:$B$565,0),COLUMN()-21)</f>
        <v>0</v>
      </c>
      <c r="AD500" s="43">
        <f>INDEX(Mets!$B$2:$O$565,MATCH(CONCATENATE($C500,"_EXT"),Mets!$B$2:$B$565,0),COLUMN()-21)</f>
        <v>2</v>
      </c>
      <c r="AE500" s="43">
        <f>INDEX(Mets!$B$2:$O$565,MATCH(CONCATENATE($C500,"_EXT"),Mets!$B$2:$B$565,0),COLUMN()-21)</f>
        <v>0</v>
      </c>
      <c r="AF500" s="43">
        <f>INDEX(Mets!$B$2:$O$565,MATCH(CONCATENATE($C500,"_EXT"),Mets!$B$2:$B$565,0),COLUMN()-21)</f>
        <v>0</v>
      </c>
      <c r="AG500" s="43">
        <f>INDEX(Mets!$B$2:$O$565,MATCH(CONCATENATE($C500,"_EXT"),Mets!$B$2:$B$565,0),COLUMN()-21)</f>
        <v>0</v>
      </c>
      <c r="AH500" s="43">
        <f>INDEX(Mets!$B$2:$O$565,MATCH(CONCATENATE($C500,"_EXT"),Mets!$B$2:$B$565,0),COLUMN()-21)</f>
        <v>68</v>
      </c>
      <c r="AI500" s="43">
        <f>INDEX(Mets!$B$2:$W$565,MATCH(CONCATENATE($C500,"_EXT"),Mets!$B$2:$B$565,0),COLUMN()-13)</f>
        <v>5.666666666666667</v>
      </c>
      <c r="AJ500" s="43">
        <f t="shared" si="57"/>
        <v>5</v>
      </c>
      <c r="AK500" s="43">
        <f t="shared" si="54"/>
        <v>12</v>
      </c>
      <c r="AL500" s="43" t="str">
        <f t="shared" si="55"/>
        <v>'X106' '12';</v>
      </c>
      <c r="AM500" s="43"/>
    </row>
    <row r="501" spans="1:39">
      <c r="A501" s="43" t="str">
        <f>Ts!A116</f>
        <v>X107</v>
      </c>
      <c r="B501" s="43" t="str">
        <f>Ts!B116</f>
        <v>undecyl-acetate_cyt = undecyl-acetate_EXT</v>
      </c>
      <c r="C501" s="43" t="str">
        <f>Ts!C116</f>
        <v>undecyl-acetate</v>
      </c>
      <c r="D501" s="43">
        <f>Ts!D116</f>
        <v>0</v>
      </c>
      <c r="E501" s="43" t="str">
        <f>Ts!E116</f>
        <v>N</v>
      </c>
      <c r="G501" s="43" t="str">
        <f t="shared" si="61"/>
        <v>X107</v>
      </c>
      <c r="H501" s="43" t="str">
        <f t="shared" si="62"/>
        <v>undecyl-acetate_cyt = undecyl-acetate_EXT</v>
      </c>
      <c r="I501" s="43" t="s">
        <v>781</v>
      </c>
      <c r="J501" s="43" t="s">
        <v>782</v>
      </c>
      <c r="K501" s="43">
        <f t="shared" si="63"/>
        <v>0</v>
      </c>
      <c r="L501" s="43" t="s">
        <v>783</v>
      </c>
      <c r="M501" s="43">
        <v>0</v>
      </c>
      <c r="N501" s="43">
        <v>1</v>
      </c>
      <c r="O501" s="43">
        <v>1</v>
      </c>
      <c r="P501" s="43">
        <v>1</v>
      </c>
      <c r="Q501" s="43">
        <v>1</v>
      </c>
      <c r="R501" s="43">
        <v>0.01</v>
      </c>
      <c r="Z501" s="43" t="str">
        <f>INDEX(Mets!$B$2:$O$565,MATCH(CONCATENATE($C501,"_EXT"),Mets!$B$2:$B$565,0),COLUMN()-25)</f>
        <v>undecyl-acetate_EXT</v>
      </c>
      <c r="AA501" s="43">
        <f>INDEX(Mets!$B$2:$O$565,MATCH(CONCATENATE($C501,"_EXT"),Mets!$B$2:$B$565,0),COLUMN()-21)</f>
        <v>13</v>
      </c>
      <c r="AB501" s="43">
        <f>INDEX(Mets!$B$2:$O$565,MATCH(CONCATENATE($C501,"_EXT"),Mets!$B$2:$B$565,0),COLUMN()-21)</f>
        <v>26</v>
      </c>
      <c r="AC501" s="43">
        <f>INDEX(Mets!$B$2:$O$565,MATCH(CONCATENATE($C501,"_EXT"),Mets!$B$2:$B$565,0),COLUMN()-21)</f>
        <v>0</v>
      </c>
      <c r="AD501" s="43">
        <f>INDEX(Mets!$B$2:$O$565,MATCH(CONCATENATE($C501,"_EXT"),Mets!$B$2:$B$565,0),COLUMN()-21)</f>
        <v>2</v>
      </c>
      <c r="AE501" s="43">
        <f>INDEX(Mets!$B$2:$O$565,MATCH(CONCATENATE($C501,"_EXT"),Mets!$B$2:$B$565,0),COLUMN()-21)</f>
        <v>0</v>
      </c>
      <c r="AF501" s="43">
        <f>INDEX(Mets!$B$2:$O$565,MATCH(CONCATENATE($C501,"_EXT"),Mets!$B$2:$B$565,0),COLUMN()-21)</f>
        <v>0</v>
      </c>
      <c r="AG501" s="43">
        <f>INDEX(Mets!$B$2:$O$565,MATCH(CONCATENATE($C501,"_EXT"),Mets!$B$2:$B$565,0),COLUMN()-21)</f>
        <v>0</v>
      </c>
      <c r="AH501" s="43">
        <f>INDEX(Mets!$B$2:$O$565,MATCH(CONCATENATE($C501,"_EXT"),Mets!$B$2:$B$565,0),COLUMN()-21)</f>
        <v>74</v>
      </c>
      <c r="AI501" s="43">
        <f>INDEX(Mets!$B$2:$W$565,MATCH(CONCATENATE($C501,"_EXT"),Mets!$B$2:$B$565,0),COLUMN()-13)</f>
        <v>5.6923076923076925</v>
      </c>
      <c r="AJ501" s="43">
        <f t="shared" si="57"/>
        <v>5</v>
      </c>
      <c r="AK501" s="43">
        <f t="shared" si="54"/>
        <v>13</v>
      </c>
      <c r="AL501" s="43" t="str">
        <f t="shared" si="55"/>
        <v>'X107' '13';</v>
      </c>
      <c r="AM501" s="43"/>
    </row>
    <row r="502" spans="1:39">
      <c r="A502" s="43" t="str">
        <f>Ts!A117</f>
        <v>X108</v>
      </c>
      <c r="B502" s="43" t="str">
        <f>Ts!B117</f>
        <v>dodecyl-acetate_cyt = dodecyl-acetate_EXT</v>
      </c>
      <c r="C502" s="43" t="str">
        <f>Ts!C117</f>
        <v>dodecyl-acetate</v>
      </c>
      <c r="D502" s="43">
        <f>Ts!D117</f>
        <v>0</v>
      </c>
      <c r="E502" s="43" t="str">
        <f>Ts!E117</f>
        <v>N</v>
      </c>
      <c r="G502" s="43" t="str">
        <f t="shared" si="61"/>
        <v>X108</v>
      </c>
      <c r="H502" s="43" t="str">
        <f t="shared" si="62"/>
        <v>dodecyl-acetate_cyt = dodecyl-acetate_EXT</v>
      </c>
      <c r="I502" s="43" t="s">
        <v>781</v>
      </c>
      <c r="J502" s="43" t="s">
        <v>782</v>
      </c>
      <c r="K502" s="43">
        <f t="shared" si="63"/>
        <v>0</v>
      </c>
      <c r="L502" s="43" t="s">
        <v>783</v>
      </c>
      <c r="M502" s="43">
        <v>0</v>
      </c>
      <c r="N502" s="43">
        <v>1</v>
      </c>
      <c r="O502" s="43">
        <v>1</v>
      </c>
      <c r="P502" s="43">
        <v>1</v>
      </c>
      <c r="Q502" s="43">
        <v>1</v>
      </c>
      <c r="R502" s="43">
        <v>0.01</v>
      </c>
      <c r="U502" s="43"/>
      <c r="V502" s="43"/>
      <c r="W502" s="43"/>
      <c r="X502" s="43"/>
      <c r="Y502" s="43"/>
      <c r="Z502" s="43" t="str">
        <f>INDEX(Mets!$B$2:$O$565,MATCH(CONCATENATE($C502,"_EXT"),Mets!$B$2:$B$565,0),COLUMN()-25)</f>
        <v>dodecyl-acetate_EXT</v>
      </c>
      <c r="AA502" s="43">
        <f>INDEX(Mets!$B$2:$O$565,MATCH(CONCATENATE($C502,"_EXT"),Mets!$B$2:$B$565,0),COLUMN()-21)</f>
        <v>14</v>
      </c>
      <c r="AB502" s="43">
        <f>INDEX(Mets!$B$2:$O$565,MATCH(CONCATENATE($C502,"_EXT"),Mets!$B$2:$B$565,0),COLUMN()-21)</f>
        <v>28</v>
      </c>
      <c r="AC502" s="43">
        <f>INDEX(Mets!$B$2:$O$565,MATCH(CONCATENATE($C502,"_EXT"),Mets!$B$2:$B$565,0),COLUMN()-21)</f>
        <v>0</v>
      </c>
      <c r="AD502" s="43">
        <f>INDEX(Mets!$B$2:$O$565,MATCH(CONCATENATE($C502,"_EXT"),Mets!$B$2:$B$565,0),COLUMN()-21)</f>
        <v>2</v>
      </c>
      <c r="AE502" s="43">
        <f>INDEX(Mets!$B$2:$O$565,MATCH(CONCATENATE($C502,"_EXT"),Mets!$B$2:$B$565,0),COLUMN()-21)</f>
        <v>0</v>
      </c>
      <c r="AF502" s="43">
        <f>INDEX(Mets!$B$2:$O$565,MATCH(CONCATENATE($C502,"_EXT"),Mets!$B$2:$B$565,0),COLUMN()-21)</f>
        <v>0</v>
      </c>
      <c r="AG502" s="43">
        <f>INDEX(Mets!$B$2:$O$565,MATCH(CONCATENATE($C502,"_EXT"),Mets!$B$2:$B$565,0),COLUMN()-21)</f>
        <v>0</v>
      </c>
      <c r="AH502" s="43">
        <f>INDEX(Mets!$B$2:$O$565,MATCH(CONCATENATE($C502,"_EXT"),Mets!$B$2:$B$565,0),COLUMN()-21)</f>
        <v>80</v>
      </c>
      <c r="AI502" s="43">
        <f>INDEX(Mets!$B$2:$W$565,MATCH(CONCATENATE($C502,"_EXT"),Mets!$B$2:$B$565,0),COLUMN()-13)</f>
        <v>5.7142857142857144</v>
      </c>
      <c r="AJ502" s="43">
        <f t="shared" si="57"/>
        <v>5</v>
      </c>
      <c r="AK502" s="43">
        <f t="shared" si="54"/>
        <v>14</v>
      </c>
      <c r="AL502" s="43" t="str">
        <f t="shared" si="55"/>
        <v>'X108' '14';</v>
      </c>
      <c r="AM502" s="43"/>
    </row>
    <row r="503" spans="1:39">
      <c r="A503" s="43" t="str">
        <f>Ts!A118</f>
        <v>X109</v>
      </c>
      <c r="B503" s="43" t="str">
        <f>Ts!B118</f>
        <v>tridecyl-acetate_cyt = tridecyl-acetate_EXT</v>
      </c>
      <c r="C503" s="43" t="str">
        <f>Ts!C118</f>
        <v>tridecyl-acetate</v>
      </c>
      <c r="D503" s="43">
        <f>Ts!D118</f>
        <v>0</v>
      </c>
      <c r="E503" s="43" t="str">
        <f>Ts!E118</f>
        <v>N</v>
      </c>
      <c r="G503" s="43" t="str">
        <f t="shared" si="61"/>
        <v>X109</v>
      </c>
      <c r="H503" s="43" t="str">
        <f t="shared" si="62"/>
        <v>tridecyl-acetate_cyt = tridecyl-acetate_EXT</v>
      </c>
      <c r="I503" s="43" t="s">
        <v>781</v>
      </c>
      <c r="J503" s="43" t="s">
        <v>782</v>
      </c>
      <c r="K503" s="43">
        <f t="shared" si="63"/>
        <v>0</v>
      </c>
      <c r="L503" s="43" t="s">
        <v>783</v>
      </c>
      <c r="M503" s="43">
        <v>0</v>
      </c>
      <c r="N503" s="43">
        <v>1</v>
      </c>
      <c r="O503" s="43">
        <v>1</v>
      </c>
      <c r="P503" s="43">
        <v>1</v>
      </c>
      <c r="Q503" s="43">
        <v>1</v>
      </c>
      <c r="R503" s="43">
        <v>0.01</v>
      </c>
      <c r="U503" s="43"/>
      <c r="V503" s="43"/>
      <c r="W503" s="43"/>
      <c r="X503" s="43"/>
      <c r="Y503" s="43"/>
      <c r="Z503" s="43" t="str">
        <f>INDEX(Mets!$B$2:$O$565,MATCH(CONCATENATE($C503,"_EXT"),Mets!$B$2:$B$565,0),COLUMN()-25)</f>
        <v>tridecyl-acetate_EXT</v>
      </c>
      <c r="AA503" s="43">
        <f>INDEX(Mets!$B$2:$O$565,MATCH(CONCATENATE($C503,"_EXT"),Mets!$B$2:$B$565,0),COLUMN()-21)</f>
        <v>15</v>
      </c>
      <c r="AB503" s="43">
        <f>INDEX(Mets!$B$2:$O$565,MATCH(CONCATENATE($C503,"_EXT"),Mets!$B$2:$B$565,0),COLUMN()-21)</f>
        <v>30</v>
      </c>
      <c r="AC503" s="43">
        <f>INDEX(Mets!$B$2:$O$565,MATCH(CONCATENATE($C503,"_EXT"),Mets!$B$2:$B$565,0),COLUMN()-21)</f>
        <v>0</v>
      </c>
      <c r="AD503" s="43">
        <f>INDEX(Mets!$B$2:$O$565,MATCH(CONCATENATE($C503,"_EXT"),Mets!$B$2:$B$565,0),COLUMN()-21)</f>
        <v>2</v>
      </c>
      <c r="AE503" s="43">
        <f>INDEX(Mets!$B$2:$O$565,MATCH(CONCATENATE($C503,"_EXT"),Mets!$B$2:$B$565,0),COLUMN()-21)</f>
        <v>0</v>
      </c>
      <c r="AF503" s="43">
        <f>INDEX(Mets!$B$2:$O$565,MATCH(CONCATENATE($C503,"_EXT"),Mets!$B$2:$B$565,0),COLUMN()-21)</f>
        <v>0</v>
      </c>
      <c r="AG503" s="43">
        <f>INDEX(Mets!$B$2:$O$565,MATCH(CONCATENATE($C503,"_EXT"),Mets!$B$2:$B$565,0),COLUMN()-21)</f>
        <v>0</v>
      </c>
      <c r="AH503" s="43">
        <f>INDEX(Mets!$B$2:$O$565,MATCH(CONCATENATE($C503,"_EXT"),Mets!$B$2:$B$565,0),COLUMN()-21)</f>
        <v>86</v>
      </c>
      <c r="AI503" s="43">
        <f>INDEX(Mets!$B$2:$W$565,MATCH(CONCATENATE($C503,"_EXT"),Mets!$B$2:$B$565,0),COLUMN()-13)</f>
        <v>5.7333333333333334</v>
      </c>
      <c r="AJ503" s="43">
        <f t="shared" si="57"/>
        <v>5</v>
      </c>
      <c r="AK503" s="43">
        <f t="shared" si="54"/>
        <v>15</v>
      </c>
      <c r="AL503" s="43" t="str">
        <f t="shared" si="55"/>
        <v>'X109' '15';</v>
      </c>
      <c r="AM503" s="43"/>
    </row>
    <row r="504" spans="1:39">
      <c r="A504" s="43" t="str">
        <f>Ts!A119</f>
        <v>X110</v>
      </c>
      <c r="B504" s="43" t="str">
        <f>Ts!B119</f>
        <v>tetradecyl-acetate_cyt = tetradecyl-acetate_EXT</v>
      </c>
      <c r="C504" s="43" t="str">
        <f>Ts!C119</f>
        <v>tetradecyl-acetate</v>
      </c>
      <c r="D504" s="43">
        <f>Ts!D119</f>
        <v>0</v>
      </c>
      <c r="E504" s="43" t="str">
        <f>Ts!E119</f>
        <v>N</v>
      </c>
      <c r="G504" s="43" t="str">
        <f t="shared" si="61"/>
        <v>X110</v>
      </c>
      <c r="H504" s="43" t="str">
        <f t="shared" si="62"/>
        <v>tetradecyl-acetate_cyt = tetradecyl-acetate_EXT</v>
      </c>
      <c r="I504" s="43" t="s">
        <v>781</v>
      </c>
      <c r="J504" s="43" t="s">
        <v>782</v>
      </c>
      <c r="K504" s="43">
        <f t="shared" si="63"/>
        <v>0</v>
      </c>
      <c r="L504" s="43" t="s">
        <v>783</v>
      </c>
      <c r="M504" s="43">
        <v>0</v>
      </c>
      <c r="N504" s="43">
        <v>1</v>
      </c>
      <c r="O504" s="43">
        <v>1</v>
      </c>
      <c r="P504" s="43">
        <v>1</v>
      </c>
      <c r="Q504" s="43">
        <v>1</v>
      </c>
      <c r="R504" s="43">
        <v>0.01</v>
      </c>
      <c r="U504" s="43"/>
      <c r="V504" s="43"/>
      <c r="W504" s="43"/>
      <c r="X504" s="43"/>
      <c r="Y504" s="43"/>
      <c r="Z504" s="43" t="str">
        <f>INDEX(Mets!$B$2:$O$565,MATCH(CONCATENATE($C504,"_EXT"),Mets!$B$2:$B$565,0),COLUMN()-25)</f>
        <v>tetradecyl-acetate_EXT</v>
      </c>
      <c r="AA504" s="43">
        <f>INDEX(Mets!$B$2:$O$565,MATCH(CONCATENATE($C504,"_EXT"),Mets!$B$2:$B$565,0),COLUMN()-21)</f>
        <v>16</v>
      </c>
      <c r="AB504" s="43">
        <f>INDEX(Mets!$B$2:$O$565,MATCH(CONCATENATE($C504,"_EXT"),Mets!$B$2:$B$565,0),COLUMN()-21)</f>
        <v>32</v>
      </c>
      <c r="AC504" s="43">
        <f>INDEX(Mets!$B$2:$O$565,MATCH(CONCATENATE($C504,"_EXT"),Mets!$B$2:$B$565,0),COLUMN()-21)</f>
        <v>0</v>
      </c>
      <c r="AD504" s="43">
        <f>INDEX(Mets!$B$2:$O$565,MATCH(CONCATENATE($C504,"_EXT"),Mets!$B$2:$B$565,0),COLUMN()-21)</f>
        <v>2</v>
      </c>
      <c r="AE504" s="43">
        <f>INDEX(Mets!$B$2:$O$565,MATCH(CONCATENATE($C504,"_EXT"),Mets!$B$2:$B$565,0),COLUMN()-21)</f>
        <v>0</v>
      </c>
      <c r="AF504" s="43">
        <f>INDEX(Mets!$B$2:$O$565,MATCH(CONCATENATE($C504,"_EXT"),Mets!$B$2:$B$565,0),COLUMN()-21)</f>
        <v>0</v>
      </c>
      <c r="AG504" s="43">
        <f>INDEX(Mets!$B$2:$O$565,MATCH(CONCATENATE($C504,"_EXT"),Mets!$B$2:$B$565,0),COLUMN()-21)</f>
        <v>0</v>
      </c>
      <c r="AH504" s="43">
        <f>INDEX(Mets!$B$2:$O$565,MATCH(CONCATENATE($C504,"_EXT"),Mets!$B$2:$B$565,0),COLUMN()-21)</f>
        <v>92</v>
      </c>
      <c r="AI504" s="43">
        <f>INDEX(Mets!$B$2:$W$565,MATCH(CONCATENATE($C504,"_EXT"),Mets!$B$2:$B$565,0),COLUMN()-13)</f>
        <v>5.75</v>
      </c>
      <c r="AJ504" s="43">
        <f t="shared" si="57"/>
        <v>5</v>
      </c>
      <c r="AK504" s="43">
        <f t="shared" si="54"/>
        <v>16</v>
      </c>
      <c r="AL504" s="43" t="str">
        <f t="shared" si="55"/>
        <v>'X110' '16';</v>
      </c>
      <c r="AM504" s="43"/>
    </row>
    <row r="505" spans="1:39">
      <c r="A505" s="43" t="str">
        <f>Ts!A120</f>
        <v>X111</v>
      </c>
      <c r="B505" s="43" t="str">
        <f>Ts!B120</f>
        <v>pentadecyl-acetate_cyt = pentadecyl-acetate_EXT</v>
      </c>
      <c r="C505" s="43" t="str">
        <f>Ts!C120</f>
        <v>pentadecyl-acetate</v>
      </c>
      <c r="D505" s="43">
        <f>Ts!D120</f>
        <v>0</v>
      </c>
      <c r="E505" s="43" t="str">
        <f>Ts!E120</f>
        <v>N</v>
      </c>
      <c r="G505" s="43" t="str">
        <f t="shared" si="61"/>
        <v>X111</v>
      </c>
      <c r="H505" s="43" t="str">
        <f t="shared" si="62"/>
        <v>pentadecyl-acetate_cyt = pentadecyl-acetate_EXT</v>
      </c>
      <c r="I505" s="43" t="s">
        <v>781</v>
      </c>
      <c r="J505" s="43" t="s">
        <v>782</v>
      </c>
      <c r="K505" s="43">
        <f t="shared" si="63"/>
        <v>0</v>
      </c>
      <c r="L505" s="43" t="s">
        <v>783</v>
      </c>
      <c r="M505" s="43">
        <v>0</v>
      </c>
      <c r="N505" s="43">
        <v>1</v>
      </c>
      <c r="O505" s="43">
        <v>1</v>
      </c>
      <c r="P505" s="43">
        <v>1</v>
      </c>
      <c r="Q505" s="43">
        <v>1</v>
      </c>
      <c r="R505" s="43">
        <v>0.01</v>
      </c>
      <c r="Z505" s="43" t="str">
        <f>INDEX(Mets!$B$2:$O$565,MATCH(CONCATENATE($C505,"_EXT"),Mets!$B$2:$B$565,0),COLUMN()-25)</f>
        <v>pentadecyl-acetate_EXT</v>
      </c>
      <c r="AA505" s="43">
        <f>INDEX(Mets!$B$2:$O$565,MATCH(CONCATENATE($C505,"_EXT"),Mets!$B$2:$B$565,0),COLUMN()-21)</f>
        <v>17</v>
      </c>
      <c r="AB505" s="43">
        <f>INDEX(Mets!$B$2:$O$565,MATCH(CONCATENATE($C505,"_EXT"),Mets!$B$2:$B$565,0),COLUMN()-21)</f>
        <v>34</v>
      </c>
      <c r="AC505" s="43">
        <f>INDEX(Mets!$B$2:$O$565,MATCH(CONCATENATE($C505,"_EXT"),Mets!$B$2:$B$565,0),COLUMN()-21)</f>
        <v>0</v>
      </c>
      <c r="AD505" s="43">
        <f>INDEX(Mets!$B$2:$O$565,MATCH(CONCATENATE($C505,"_EXT"),Mets!$B$2:$B$565,0),COLUMN()-21)</f>
        <v>2</v>
      </c>
      <c r="AE505" s="43">
        <f>INDEX(Mets!$B$2:$O$565,MATCH(CONCATENATE($C505,"_EXT"),Mets!$B$2:$B$565,0),COLUMN()-21)</f>
        <v>0</v>
      </c>
      <c r="AF505" s="43">
        <f>INDEX(Mets!$B$2:$O$565,MATCH(CONCATENATE($C505,"_EXT"),Mets!$B$2:$B$565,0),COLUMN()-21)</f>
        <v>0</v>
      </c>
      <c r="AG505" s="43">
        <f>INDEX(Mets!$B$2:$O$565,MATCH(CONCATENATE($C505,"_EXT"),Mets!$B$2:$B$565,0),COLUMN()-21)</f>
        <v>0</v>
      </c>
      <c r="AH505" s="43">
        <f>INDEX(Mets!$B$2:$O$565,MATCH(CONCATENATE($C505,"_EXT"),Mets!$B$2:$B$565,0),COLUMN()-21)</f>
        <v>98</v>
      </c>
      <c r="AI505" s="43">
        <f>INDEX(Mets!$B$2:$W$565,MATCH(CONCATENATE($C505,"_EXT"),Mets!$B$2:$B$565,0),COLUMN()-13)</f>
        <v>5.7647058823529411</v>
      </c>
      <c r="AJ505" s="43">
        <f t="shared" si="57"/>
        <v>5</v>
      </c>
      <c r="AK505" s="43">
        <f t="shared" si="54"/>
        <v>17</v>
      </c>
      <c r="AL505" s="43" t="str">
        <f t="shared" si="55"/>
        <v>'X111' '17';</v>
      </c>
      <c r="AM505" s="43"/>
    </row>
    <row r="506" spans="1:39">
      <c r="A506" s="43" t="str">
        <f>Ts!A121</f>
        <v>X112</v>
      </c>
      <c r="B506" s="43" t="str">
        <f>Ts!B121</f>
        <v>hexadecyl-acetate_cyt = hexadecyl-acetate_EXT</v>
      </c>
      <c r="C506" s="43" t="str">
        <f>Ts!C121</f>
        <v>hexadecyl-acetate</v>
      </c>
      <c r="D506" s="43">
        <f>Ts!D121</f>
        <v>0</v>
      </c>
      <c r="E506" s="43" t="str">
        <f>Ts!E121</f>
        <v>N</v>
      </c>
      <c r="G506" s="43" t="str">
        <f t="shared" si="61"/>
        <v>X112</v>
      </c>
      <c r="H506" s="43" t="str">
        <f t="shared" si="62"/>
        <v>hexadecyl-acetate_cyt = hexadecyl-acetate_EXT</v>
      </c>
      <c r="I506" s="43" t="s">
        <v>781</v>
      </c>
      <c r="J506" s="43" t="s">
        <v>782</v>
      </c>
      <c r="K506" s="43">
        <f t="shared" si="63"/>
        <v>0</v>
      </c>
      <c r="L506" s="43" t="s">
        <v>783</v>
      </c>
      <c r="M506" s="43">
        <v>0</v>
      </c>
      <c r="N506" s="43">
        <v>1</v>
      </c>
      <c r="O506" s="43">
        <v>1</v>
      </c>
      <c r="P506" s="43">
        <v>1</v>
      </c>
      <c r="Q506" s="43">
        <v>1</v>
      </c>
      <c r="R506" s="43">
        <v>0.01</v>
      </c>
      <c r="U506" s="43"/>
      <c r="V506" s="43"/>
      <c r="W506" s="43"/>
      <c r="X506" s="43"/>
      <c r="Y506" s="43"/>
      <c r="Z506" s="43" t="str">
        <f>INDEX(Mets!$B$2:$O$565,MATCH(CONCATENATE($C506,"_EXT"),Mets!$B$2:$B$565,0),COLUMN()-25)</f>
        <v>hexadecyl-acetate_EXT</v>
      </c>
      <c r="AA506" s="43">
        <f>INDEX(Mets!$B$2:$O$565,MATCH(CONCATENATE($C506,"_EXT"),Mets!$B$2:$B$565,0),COLUMN()-21)</f>
        <v>18</v>
      </c>
      <c r="AB506" s="43">
        <f>INDEX(Mets!$B$2:$O$565,MATCH(CONCATENATE($C506,"_EXT"),Mets!$B$2:$B$565,0),COLUMN()-21)</f>
        <v>36</v>
      </c>
      <c r="AC506" s="43">
        <f>INDEX(Mets!$B$2:$O$565,MATCH(CONCATENATE($C506,"_EXT"),Mets!$B$2:$B$565,0),COLUMN()-21)</f>
        <v>0</v>
      </c>
      <c r="AD506" s="43">
        <f>INDEX(Mets!$B$2:$O$565,MATCH(CONCATENATE($C506,"_EXT"),Mets!$B$2:$B$565,0),COLUMN()-21)</f>
        <v>2</v>
      </c>
      <c r="AE506" s="43">
        <f>INDEX(Mets!$B$2:$O$565,MATCH(CONCATENATE($C506,"_EXT"),Mets!$B$2:$B$565,0),COLUMN()-21)</f>
        <v>0</v>
      </c>
      <c r="AF506" s="43">
        <f>INDEX(Mets!$B$2:$O$565,MATCH(CONCATENATE($C506,"_EXT"),Mets!$B$2:$B$565,0),COLUMN()-21)</f>
        <v>0</v>
      </c>
      <c r="AG506" s="43">
        <f>INDEX(Mets!$B$2:$O$565,MATCH(CONCATENATE($C506,"_EXT"),Mets!$B$2:$B$565,0),COLUMN()-21)</f>
        <v>0</v>
      </c>
      <c r="AH506" s="43">
        <f>INDEX(Mets!$B$2:$O$565,MATCH(CONCATENATE($C506,"_EXT"),Mets!$B$2:$B$565,0),COLUMN()-21)</f>
        <v>104</v>
      </c>
      <c r="AI506" s="43">
        <f>INDEX(Mets!$B$2:$W$565,MATCH(CONCATENATE($C506,"_EXT"),Mets!$B$2:$B$565,0),COLUMN()-13)</f>
        <v>5.7777777777777777</v>
      </c>
      <c r="AJ506" s="43">
        <f t="shared" si="57"/>
        <v>5</v>
      </c>
      <c r="AK506" s="43">
        <f t="shared" si="54"/>
        <v>18</v>
      </c>
      <c r="AL506" s="43" t="str">
        <f t="shared" si="55"/>
        <v>'X112' '18';</v>
      </c>
      <c r="AM506" s="43"/>
    </row>
    <row r="507" spans="1:39">
      <c r="A507" s="43" t="str">
        <f>Ts!A122</f>
        <v>X113</v>
      </c>
      <c r="B507" s="43" t="str">
        <f>Ts!B122</f>
        <v>heptadecyl-acetate_cyt = heptadecyl-acetate_EXT</v>
      </c>
      <c r="C507" s="43" t="str">
        <f>Ts!C122</f>
        <v>heptadecyl-acetate</v>
      </c>
      <c r="D507" s="43">
        <f>Ts!D122</f>
        <v>0</v>
      </c>
      <c r="E507" s="43" t="str">
        <f>Ts!E122</f>
        <v>N</v>
      </c>
      <c r="G507" s="43" t="str">
        <f t="shared" si="61"/>
        <v>X113</v>
      </c>
      <c r="H507" s="43" t="str">
        <f t="shared" si="62"/>
        <v>heptadecyl-acetate_cyt = heptadecyl-acetate_EXT</v>
      </c>
      <c r="I507" s="43" t="s">
        <v>781</v>
      </c>
      <c r="J507" s="43" t="s">
        <v>782</v>
      </c>
      <c r="K507" s="43">
        <f t="shared" si="63"/>
        <v>0</v>
      </c>
      <c r="L507" s="43" t="s">
        <v>783</v>
      </c>
      <c r="M507" s="43">
        <v>0</v>
      </c>
      <c r="N507" s="43">
        <v>1</v>
      </c>
      <c r="O507" s="43">
        <v>1</v>
      </c>
      <c r="P507" s="43">
        <v>1</v>
      </c>
      <c r="Q507" s="43">
        <v>1</v>
      </c>
      <c r="R507" s="43">
        <v>0.01</v>
      </c>
      <c r="U507" s="43"/>
      <c r="V507" s="43"/>
      <c r="W507" s="43"/>
      <c r="X507" s="43"/>
      <c r="Y507" s="43"/>
      <c r="Z507" s="43" t="str">
        <f>INDEX(Mets!$B$2:$O$565,MATCH(CONCATENATE($C507,"_EXT"),Mets!$B$2:$B$565,0),COLUMN()-25)</f>
        <v>heptadecyl-acetate_EXT</v>
      </c>
      <c r="AA507" s="43">
        <f>INDEX(Mets!$B$2:$O$565,MATCH(CONCATENATE($C507,"_EXT"),Mets!$B$2:$B$565,0),COLUMN()-21)</f>
        <v>19</v>
      </c>
      <c r="AB507" s="43">
        <f>INDEX(Mets!$B$2:$O$565,MATCH(CONCATENATE($C507,"_EXT"),Mets!$B$2:$B$565,0),COLUMN()-21)</f>
        <v>38</v>
      </c>
      <c r="AC507" s="43">
        <f>INDEX(Mets!$B$2:$O$565,MATCH(CONCATENATE($C507,"_EXT"),Mets!$B$2:$B$565,0),COLUMN()-21)</f>
        <v>0</v>
      </c>
      <c r="AD507" s="43">
        <f>INDEX(Mets!$B$2:$O$565,MATCH(CONCATENATE($C507,"_EXT"),Mets!$B$2:$B$565,0),COLUMN()-21)</f>
        <v>2</v>
      </c>
      <c r="AE507" s="43">
        <f>INDEX(Mets!$B$2:$O$565,MATCH(CONCATENATE($C507,"_EXT"),Mets!$B$2:$B$565,0),COLUMN()-21)</f>
        <v>0</v>
      </c>
      <c r="AF507" s="43">
        <f>INDEX(Mets!$B$2:$O$565,MATCH(CONCATENATE($C507,"_EXT"),Mets!$B$2:$B$565,0),COLUMN()-21)</f>
        <v>0</v>
      </c>
      <c r="AG507" s="43">
        <f>INDEX(Mets!$B$2:$O$565,MATCH(CONCATENATE($C507,"_EXT"),Mets!$B$2:$B$565,0),COLUMN()-21)</f>
        <v>0</v>
      </c>
      <c r="AH507" s="43">
        <f>INDEX(Mets!$B$2:$O$565,MATCH(CONCATENATE($C507,"_EXT"),Mets!$B$2:$B$565,0),COLUMN()-21)</f>
        <v>110</v>
      </c>
      <c r="AI507" s="43">
        <f>INDEX(Mets!$B$2:$W$565,MATCH(CONCATENATE($C507,"_EXT"),Mets!$B$2:$B$565,0),COLUMN()-13)</f>
        <v>5.7894736842105265</v>
      </c>
      <c r="AJ507" s="43">
        <f t="shared" si="57"/>
        <v>5</v>
      </c>
      <c r="AK507" s="43">
        <f t="shared" si="54"/>
        <v>19</v>
      </c>
      <c r="AL507" s="43" t="str">
        <f t="shared" si="55"/>
        <v>'X113' '19';</v>
      </c>
    </row>
    <row r="508" spans="1:39">
      <c r="A508" s="43" t="str">
        <f>Ts!A123</f>
        <v>X114</v>
      </c>
      <c r="B508" s="43" t="str">
        <f>Ts!B123</f>
        <v>octadecyl-acetate_cyt = octadecyl-acetate_EXT</v>
      </c>
      <c r="C508" s="43" t="str">
        <f>Ts!C123</f>
        <v>octadecyl-acetate</v>
      </c>
      <c r="D508" s="43">
        <f>Ts!D123</f>
        <v>0</v>
      </c>
      <c r="E508" s="43" t="str">
        <f>Ts!E123</f>
        <v>N</v>
      </c>
      <c r="G508" s="43" t="str">
        <f t="shared" si="61"/>
        <v>X114</v>
      </c>
      <c r="H508" s="43" t="str">
        <f t="shared" si="62"/>
        <v>octadecyl-acetate_cyt = octadecyl-acetate_EXT</v>
      </c>
      <c r="I508" s="43" t="s">
        <v>781</v>
      </c>
      <c r="J508" s="43" t="s">
        <v>782</v>
      </c>
      <c r="K508" s="43">
        <f t="shared" si="63"/>
        <v>0</v>
      </c>
      <c r="L508" s="43" t="s">
        <v>783</v>
      </c>
      <c r="M508" s="43">
        <v>0</v>
      </c>
      <c r="N508" s="43">
        <v>1</v>
      </c>
      <c r="O508" s="43">
        <v>1</v>
      </c>
      <c r="P508" s="43">
        <v>1</v>
      </c>
      <c r="Q508" s="43">
        <v>1</v>
      </c>
      <c r="R508" s="43">
        <v>0.01</v>
      </c>
      <c r="U508" s="43"/>
      <c r="V508" s="43"/>
      <c r="W508" s="43"/>
      <c r="X508" s="43"/>
      <c r="Y508" s="43"/>
      <c r="Z508" s="43" t="str">
        <f>INDEX(Mets!$B$2:$O$565,MATCH(CONCATENATE($C508,"_EXT"),Mets!$B$2:$B$565,0),COLUMN()-25)</f>
        <v>octadecyl-acetate_EXT</v>
      </c>
      <c r="AA508" s="43">
        <f>INDEX(Mets!$B$2:$O$565,MATCH(CONCATENATE($C508,"_EXT"),Mets!$B$2:$B$565,0),COLUMN()-21)</f>
        <v>20</v>
      </c>
      <c r="AB508" s="43">
        <f>INDEX(Mets!$B$2:$O$565,MATCH(CONCATENATE($C508,"_EXT"),Mets!$B$2:$B$565,0),COLUMN()-21)</f>
        <v>40</v>
      </c>
      <c r="AC508" s="43">
        <f>INDEX(Mets!$B$2:$O$565,MATCH(CONCATENATE($C508,"_EXT"),Mets!$B$2:$B$565,0),COLUMN()-21)</f>
        <v>0</v>
      </c>
      <c r="AD508" s="43">
        <f>INDEX(Mets!$B$2:$O$565,MATCH(CONCATENATE($C508,"_EXT"),Mets!$B$2:$B$565,0),COLUMN()-21)</f>
        <v>2</v>
      </c>
      <c r="AE508" s="43">
        <f>INDEX(Mets!$B$2:$O$565,MATCH(CONCATENATE($C508,"_EXT"),Mets!$B$2:$B$565,0),COLUMN()-21)</f>
        <v>0</v>
      </c>
      <c r="AF508" s="43">
        <f>INDEX(Mets!$B$2:$O$565,MATCH(CONCATENATE($C508,"_EXT"),Mets!$B$2:$B$565,0),COLUMN()-21)</f>
        <v>0</v>
      </c>
      <c r="AG508" s="43">
        <f>INDEX(Mets!$B$2:$O$565,MATCH(CONCATENATE($C508,"_EXT"),Mets!$B$2:$B$565,0),COLUMN()-21)</f>
        <v>0</v>
      </c>
      <c r="AH508" s="43">
        <f>INDEX(Mets!$B$2:$O$565,MATCH(CONCATENATE($C508,"_EXT"),Mets!$B$2:$B$565,0),COLUMN()-21)</f>
        <v>116</v>
      </c>
      <c r="AI508" s="43">
        <f>INDEX(Mets!$B$2:$W$565,MATCH(CONCATENATE($C508,"_EXT"),Mets!$B$2:$B$565,0),COLUMN()-13)</f>
        <v>5.8</v>
      </c>
      <c r="AJ508" s="43">
        <f t="shared" si="57"/>
        <v>5</v>
      </c>
      <c r="AK508" s="43">
        <f t="shared" si="54"/>
        <v>20</v>
      </c>
      <c r="AL508" s="43" t="str">
        <f t="shared" si="55"/>
        <v>'X114' '20';</v>
      </c>
    </row>
    <row r="509" spans="1:39">
      <c r="A509" s="43" t="str">
        <f>Ts!A124</f>
        <v>X115</v>
      </c>
      <c r="B509" s="43" t="str">
        <f>Ts!B124</f>
        <v>propane_cyt = propane_EXT</v>
      </c>
      <c r="C509" s="43" t="str">
        <f>Ts!C124</f>
        <v>propane</v>
      </c>
      <c r="D509" s="43">
        <f>Ts!D124</f>
        <v>0</v>
      </c>
      <c r="E509" s="43" t="str">
        <f>Ts!E124</f>
        <v>N</v>
      </c>
      <c r="G509" s="43" t="str">
        <f t="shared" si="61"/>
        <v>X115</v>
      </c>
      <c r="H509" s="43" t="str">
        <f t="shared" si="62"/>
        <v>propane_cyt = propane_EXT</v>
      </c>
      <c r="I509" s="43" t="s">
        <v>781</v>
      </c>
      <c r="J509" s="43" t="s">
        <v>782</v>
      </c>
      <c r="K509" s="43">
        <f t="shared" si="63"/>
        <v>0</v>
      </c>
      <c r="L509" s="43" t="s">
        <v>783</v>
      </c>
      <c r="M509" s="43">
        <v>0</v>
      </c>
      <c r="N509" s="43">
        <v>1</v>
      </c>
      <c r="O509" s="43">
        <v>1</v>
      </c>
      <c r="P509" s="43">
        <v>1</v>
      </c>
      <c r="Q509" s="43">
        <v>1</v>
      </c>
      <c r="R509" s="43">
        <v>0.01</v>
      </c>
      <c r="U509" s="43"/>
      <c r="V509" s="43"/>
      <c r="W509" s="43"/>
      <c r="X509" s="43"/>
      <c r="Y509" s="43"/>
      <c r="Z509" s="43" t="str">
        <f>INDEX(Mets!$B$2:$O$565,MATCH(CONCATENATE($C509,"_EXT"),Mets!$B$2:$B$565,0),COLUMN()-25)</f>
        <v>propane_EXT</v>
      </c>
      <c r="AA509" s="43">
        <f>INDEX(Mets!$B$2:$O$565,MATCH(CONCATENATE($C509,"_EXT"),Mets!$B$2:$B$565,0),COLUMN()-21)</f>
        <v>3</v>
      </c>
      <c r="AB509" s="43">
        <f>INDEX(Mets!$B$2:$O$565,MATCH(CONCATENATE($C509,"_EXT"),Mets!$B$2:$B$565,0),COLUMN()-21)</f>
        <v>8</v>
      </c>
      <c r="AC509" s="43">
        <f>INDEX(Mets!$B$2:$O$565,MATCH(CONCATENATE($C509,"_EXT"),Mets!$B$2:$B$565,0),COLUMN()-21)</f>
        <v>0</v>
      </c>
      <c r="AD509" s="43">
        <f>INDEX(Mets!$B$2:$O$565,MATCH(CONCATENATE($C509,"_EXT"),Mets!$B$2:$B$565,0),COLUMN()-21)</f>
        <v>0</v>
      </c>
      <c r="AE509" s="43">
        <f>INDEX(Mets!$B$2:$O$565,MATCH(CONCATENATE($C509,"_EXT"),Mets!$B$2:$B$565,0),COLUMN()-21)</f>
        <v>0</v>
      </c>
      <c r="AF509" s="43">
        <f>INDEX(Mets!$B$2:$O$565,MATCH(CONCATENATE($C509,"_EXT"),Mets!$B$2:$B$565,0),COLUMN()-21)</f>
        <v>0</v>
      </c>
      <c r="AG509" s="43">
        <f>INDEX(Mets!$B$2:$O$565,MATCH(CONCATENATE($C509,"_EXT"),Mets!$B$2:$B$565,0),COLUMN()-21)</f>
        <v>0</v>
      </c>
      <c r="AH509" s="43">
        <f>INDEX(Mets!$B$2:$O$565,MATCH(CONCATENATE($C509,"_EXT"),Mets!$B$2:$B$565,0),COLUMN()-21)</f>
        <v>20</v>
      </c>
      <c r="AI509" s="43">
        <f>INDEX(Mets!$B$2:$W$565,MATCH(CONCATENATE($C509,"_EXT"),Mets!$B$2:$B$565,0),COLUMN()-13)</f>
        <v>6.666666666666667</v>
      </c>
      <c r="AJ509" s="43">
        <f t="shared" si="57"/>
        <v>4</v>
      </c>
      <c r="AK509" s="43">
        <f t="shared" si="54"/>
        <v>3</v>
      </c>
      <c r="AL509" s="43" t="str">
        <f t="shared" si="55"/>
        <v>'X115' '3';</v>
      </c>
    </row>
    <row r="510" spans="1:39">
      <c r="A510" s="43" t="str">
        <f>Ts!A125</f>
        <v>X116</v>
      </c>
      <c r="B510" s="43" t="str">
        <f>Ts!B125</f>
        <v>butane_cyt = butane_EXT</v>
      </c>
      <c r="C510" s="43" t="str">
        <f>Ts!C125</f>
        <v>butane</v>
      </c>
      <c r="D510" s="43">
        <f>Ts!D125</f>
        <v>0</v>
      </c>
      <c r="E510" s="43" t="str">
        <f>Ts!E125</f>
        <v>N</v>
      </c>
      <c r="G510" s="43" t="str">
        <f t="shared" si="61"/>
        <v>X116</v>
      </c>
      <c r="H510" s="43" t="str">
        <f t="shared" si="62"/>
        <v>butane_cyt = butane_EXT</v>
      </c>
      <c r="I510" s="43" t="s">
        <v>781</v>
      </c>
      <c r="J510" s="43" t="s">
        <v>782</v>
      </c>
      <c r="K510" s="43">
        <f t="shared" si="63"/>
        <v>0</v>
      </c>
      <c r="L510" s="43" t="s">
        <v>783</v>
      </c>
      <c r="M510" s="43">
        <v>0</v>
      </c>
      <c r="N510" s="43">
        <v>1</v>
      </c>
      <c r="O510" s="43">
        <v>1</v>
      </c>
      <c r="P510" s="43">
        <v>1</v>
      </c>
      <c r="Q510" s="43">
        <v>1</v>
      </c>
      <c r="R510" s="43">
        <v>0.01</v>
      </c>
      <c r="U510" s="43"/>
      <c r="V510" s="43"/>
      <c r="W510" s="43"/>
      <c r="X510" s="43"/>
      <c r="Y510" s="43"/>
      <c r="Z510" s="43" t="str">
        <f>INDEX(Mets!$B$2:$O$565,MATCH(CONCATENATE($C510,"_EXT"),Mets!$B$2:$B$565,0),COLUMN()-25)</f>
        <v>butane_EXT</v>
      </c>
      <c r="AA510" s="43">
        <f>INDEX(Mets!$B$2:$O$565,MATCH(CONCATENATE($C510,"_EXT"),Mets!$B$2:$B$565,0),COLUMN()-21)</f>
        <v>4</v>
      </c>
      <c r="AB510" s="43">
        <f>INDEX(Mets!$B$2:$O$565,MATCH(CONCATENATE($C510,"_EXT"),Mets!$B$2:$B$565,0),COLUMN()-21)</f>
        <v>10</v>
      </c>
      <c r="AC510" s="43">
        <f>INDEX(Mets!$B$2:$O$565,MATCH(CONCATENATE($C510,"_EXT"),Mets!$B$2:$B$565,0),COLUMN()-21)</f>
        <v>0</v>
      </c>
      <c r="AD510" s="43">
        <f>INDEX(Mets!$B$2:$O$565,MATCH(CONCATENATE($C510,"_EXT"),Mets!$B$2:$B$565,0),COLUMN()-21)</f>
        <v>0</v>
      </c>
      <c r="AE510" s="43">
        <f>INDEX(Mets!$B$2:$O$565,MATCH(CONCATENATE($C510,"_EXT"),Mets!$B$2:$B$565,0),COLUMN()-21)</f>
        <v>0</v>
      </c>
      <c r="AF510" s="43">
        <f>INDEX(Mets!$B$2:$O$565,MATCH(CONCATENATE($C510,"_EXT"),Mets!$B$2:$B$565,0),COLUMN()-21)</f>
        <v>0</v>
      </c>
      <c r="AG510" s="43">
        <f>INDEX(Mets!$B$2:$O$565,MATCH(CONCATENATE($C510,"_EXT"),Mets!$B$2:$B$565,0),COLUMN()-21)</f>
        <v>0</v>
      </c>
      <c r="AH510" s="43">
        <f>INDEX(Mets!$B$2:$O$565,MATCH(CONCATENATE($C510,"_EXT"),Mets!$B$2:$B$565,0),COLUMN()-21)</f>
        <v>26</v>
      </c>
      <c r="AI510" s="43">
        <f>INDEX(Mets!$B$2:$W$565,MATCH(CONCATENATE($C510,"_EXT"),Mets!$B$2:$B$565,0),COLUMN()-13)</f>
        <v>6.5</v>
      </c>
      <c r="AJ510" s="43">
        <f t="shared" si="57"/>
        <v>4</v>
      </c>
      <c r="AK510" s="43">
        <f t="shared" si="54"/>
        <v>4</v>
      </c>
      <c r="AL510" s="43" t="str">
        <f t="shared" si="55"/>
        <v>'X116' '4';</v>
      </c>
    </row>
    <row r="511" spans="1:39">
      <c r="A511" s="43" t="str">
        <f>Ts!A126</f>
        <v>X117</v>
      </c>
      <c r="B511" s="43" t="str">
        <f>Ts!B126</f>
        <v>pentane_cyt = pentane_EXT</v>
      </c>
      <c r="C511" s="43" t="str">
        <f>Ts!C126</f>
        <v>pentane</v>
      </c>
      <c r="D511" s="43">
        <f>Ts!D126</f>
        <v>0</v>
      </c>
      <c r="E511" s="43" t="str">
        <f>Ts!E126</f>
        <v>N</v>
      </c>
      <c r="G511" s="43" t="str">
        <f t="shared" si="61"/>
        <v>X117</v>
      </c>
      <c r="H511" s="43" t="str">
        <f t="shared" si="62"/>
        <v>pentane_cyt = pentane_EXT</v>
      </c>
      <c r="I511" s="43" t="s">
        <v>781</v>
      </c>
      <c r="J511" s="43" t="s">
        <v>782</v>
      </c>
      <c r="K511" s="43">
        <f t="shared" si="63"/>
        <v>0</v>
      </c>
      <c r="L511" s="43" t="s">
        <v>783</v>
      </c>
      <c r="M511" s="43">
        <v>0</v>
      </c>
      <c r="N511" s="43">
        <v>1</v>
      </c>
      <c r="O511" s="43">
        <v>1</v>
      </c>
      <c r="P511" s="43">
        <v>1</v>
      </c>
      <c r="Q511" s="43">
        <v>1</v>
      </c>
      <c r="R511" s="43">
        <v>0.01</v>
      </c>
      <c r="U511" s="43"/>
      <c r="V511" s="43"/>
      <c r="W511" s="43"/>
      <c r="X511" s="43"/>
      <c r="Y511" s="43"/>
      <c r="Z511" s="43" t="str">
        <f>INDEX(Mets!$B$2:$O$565,MATCH(CONCATENATE($C511,"_EXT"),Mets!$B$2:$B$565,0),COLUMN()-25)</f>
        <v>pentane_EXT</v>
      </c>
      <c r="AA511" s="43">
        <f>INDEX(Mets!$B$2:$O$565,MATCH(CONCATENATE($C511,"_EXT"),Mets!$B$2:$B$565,0),COLUMN()-21)</f>
        <v>5</v>
      </c>
      <c r="AB511" s="43">
        <f>INDEX(Mets!$B$2:$O$565,MATCH(CONCATENATE($C511,"_EXT"),Mets!$B$2:$B$565,0),COLUMN()-21)</f>
        <v>12</v>
      </c>
      <c r="AC511" s="43">
        <f>INDEX(Mets!$B$2:$O$565,MATCH(CONCATENATE($C511,"_EXT"),Mets!$B$2:$B$565,0),COLUMN()-21)</f>
        <v>0</v>
      </c>
      <c r="AD511" s="43">
        <f>INDEX(Mets!$B$2:$O$565,MATCH(CONCATENATE($C511,"_EXT"),Mets!$B$2:$B$565,0),COLUMN()-21)</f>
        <v>0</v>
      </c>
      <c r="AE511" s="43">
        <f>INDEX(Mets!$B$2:$O$565,MATCH(CONCATENATE($C511,"_EXT"),Mets!$B$2:$B$565,0),COLUMN()-21)</f>
        <v>0</v>
      </c>
      <c r="AF511" s="43">
        <f>INDEX(Mets!$B$2:$O$565,MATCH(CONCATENATE($C511,"_EXT"),Mets!$B$2:$B$565,0),COLUMN()-21)</f>
        <v>0</v>
      </c>
      <c r="AG511" s="43">
        <f>INDEX(Mets!$B$2:$O$565,MATCH(CONCATENATE($C511,"_EXT"),Mets!$B$2:$B$565,0),COLUMN()-21)</f>
        <v>0</v>
      </c>
      <c r="AH511" s="43">
        <f>INDEX(Mets!$B$2:$O$565,MATCH(CONCATENATE($C511,"_EXT"),Mets!$B$2:$B$565,0),COLUMN()-21)</f>
        <v>32</v>
      </c>
      <c r="AI511" s="43">
        <f>INDEX(Mets!$B$2:$W$565,MATCH(CONCATENATE($C511,"_EXT"),Mets!$B$2:$B$565,0),COLUMN()-13)</f>
        <v>6.4</v>
      </c>
      <c r="AJ511" s="43">
        <f t="shared" si="57"/>
        <v>4</v>
      </c>
      <c r="AK511" s="43">
        <f t="shared" si="54"/>
        <v>5</v>
      </c>
      <c r="AL511" s="43" t="str">
        <f t="shared" si="55"/>
        <v>'X117' '5';</v>
      </c>
    </row>
    <row r="512" spans="1:39">
      <c r="A512" s="43" t="str">
        <f>Ts!A127</f>
        <v>X118</v>
      </c>
      <c r="B512" s="43" t="str">
        <f>Ts!B127</f>
        <v>hexane_cyt = hexane_EXT</v>
      </c>
      <c r="C512" s="43" t="str">
        <f>Ts!C127</f>
        <v>hexane</v>
      </c>
      <c r="D512" s="43">
        <f>Ts!D127</f>
        <v>0</v>
      </c>
      <c r="E512" s="43" t="str">
        <f>Ts!E127</f>
        <v>N</v>
      </c>
      <c r="G512" s="43" t="str">
        <f t="shared" si="61"/>
        <v>X118</v>
      </c>
      <c r="H512" s="43" t="str">
        <f t="shared" si="62"/>
        <v>hexane_cyt = hexane_EXT</v>
      </c>
      <c r="I512" s="43" t="s">
        <v>781</v>
      </c>
      <c r="J512" s="43" t="s">
        <v>782</v>
      </c>
      <c r="K512" s="43">
        <f t="shared" si="63"/>
        <v>0</v>
      </c>
      <c r="L512" s="43" t="s">
        <v>783</v>
      </c>
      <c r="M512" s="43">
        <v>0</v>
      </c>
      <c r="N512" s="43">
        <v>1</v>
      </c>
      <c r="O512" s="43">
        <v>1</v>
      </c>
      <c r="P512" s="43">
        <v>1</v>
      </c>
      <c r="Q512" s="43">
        <v>1</v>
      </c>
      <c r="R512" s="43">
        <v>0.01</v>
      </c>
      <c r="U512" s="43"/>
      <c r="V512" s="43"/>
      <c r="W512" s="43"/>
      <c r="X512" s="43"/>
      <c r="Y512" s="43"/>
      <c r="Z512" s="43" t="str">
        <f>INDEX(Mets!$B$2:$O$565,MATCH(CONCATENATE($C512,"_EXT"),Mets!$B$2:$B$565,0),COLUMN()-25)</f>
        <v>hexane_EXT</v>
      </c>
      <c r="AA512" s="43">
        <f>INDEX(Mets!$B$2:$O$565,MATCH(CONCATENATE($C512,"_EXT"),Mets!$B$2:$B$565,0),COLUMN()-21)</f>
        <v>6</v>
      </c>
      <c r="AB512" s="43">
        <f>INDEX(Mets!$B$2:$O$565,MATCH(CONCATENATE($C512,"_EXT"),Mets!$B$2:$B$565,0),COLUMN()-21)</f>
        <v>14</v>
      </c>
      <c r="AC512" s="43">
        <f>INDEX(Mets!$B$2:$O$565,MATCH(CONCATENATE($C512,"_EXT"),Mets!$B$2:$B$565,0),COLUMN()-21)</f>
        <v>0</v>
      </c>
      <c r="AD512" s="43">
        <f>INDEX(Mets!$B$2:$O$565,MATCH(CONCATENATE($C512,"_EXT"),Mets!$B$2:$B$565,0),COLUMN()-21)</f>
        <v>0</v>
      </c>
      <c r="AE512" s="43">
        <f>INDEX(Mets!$B$2:$O$565,MATCH(CONCATENATE($C512,"_EXT"),Mets!$B$2:$B$565,0),COLUMN()-21)</f>
        <v>0</v>
      </c>
      <c r="AF512" s="43">
        <f>INDEX(Mets!$B$2:$O$565,MATCH(CONCATENATE($C512,"_EXT"),Mets!$B$2:$B$565,0),COLUMN()-21)</f>
        <v>0</v>
      </c>
      <c r="AG512" s="43">
        <f>INDEX(Mets!$B$2:$O$565,MATCH(CONCATENATE($C512,"_EXT"),Mets!$B$2:$B$565,0),COLUMN()-21)</f>
        <v>0</v>
      </c>
      <c r="AH512" s="43">
        <f>INDEX(Mets!$B$2:$O$565,MATCH(CONCATENATE($C512,"_EXT"),Mets!$B$2:$B$565,0),COLUMN()-21)</f>
        <v>38</v>
      </c>
      <c r="AI512" s="43">
        <f>INDEX(Mets!$B$2:$W$565,MATCH(CONCATENATE($C512,"_EXT"),Mets!$B$2:$B$565,0),COLUMN()-13)</f>
        <v>6.333333333333333</v>
      </c>
      <c r="AJ512" s="43">
        <f t="shared" si="57"/>
        <v>4</v>
      </c>
      <c r="AK512" s="43">
        <f t="shared" si="54"/>
        <v>6</v>
      </c>
      <c r="AL512" s="43" t="str">
        <f t="shared" si="55"/>
        <v>'X118' '6';</v>
      </c>
    </row>
    <row r="513" spans="1:38">
      <c r="A513" s="43" t="str">
        <f>Ts!A128</f>
        <v>X119</v>
      </c>
      <c r="B513" s="43" t="str">
        <f>Ts!B128</f>
        <v>heptane_cyt = heptane_EXT</v>
      </c>
      <c r="C513" s="43" t="str">
        <f>Ts!C128</f>
        <v>heptane</v>
      </c>
      <c r="D513" s="43">
        <f>Ts!D128</f>
        <v>0</v>
      </c>
      <c r="E513" s="43" t="str">
        <f>Ts!E128</f>
        <v>N</v>
      </c>
      <c r="G513" s="43" t="str">
        <f t="shared" si="61"/>
        <v>X119</v>
      </c>
      <c r="H513" s="43" t="str">
        <f t="shared" si="62"/>
        <v>heptane_cyt = heptane_EXT</v>
      </c>
      <c r="I513" s="43" t="s">
        <v>781</v>
      </c>
      <c r="J513" s="43" t="s">
        <v>782</v>
      </c>
      <c r="K513" s="43">
        <f t="shared" si="63"/>
        <v>0</v>
      </c>
      <c r="L513" s="43" t="s">
        <v>783</v>
      </c>
      <c r="M513" s="43">
        <v>0</v>
      </c>
      <c r="N513" s="43">
        <v>1</v>
      </c>
      <c r="O513" s="43">
        <v>1</v>
      </c>
      <c r="P513" s="43">
        <v>1</v>
      </c>
      <c r="Q513" s="43">
        <v>1</v>
      </c>
      <c r="R513" s="43">
        <v>0.01</v>
      </c>
      <c r="U513" s="43"/>
      <c r="V513" s="43"/>
      <c r="W513" s="43"/>
      <c r="X513" s="43"/>
      <c r="Y513" s="43"/>
      <c r="Z513" s="43" t="str">
        <f>INDEX(Mets!$B$2:$O$565,MATCH(CONCATENATE($C513,"_EXT"),Mets!$B$2:$B$565,0),COLUMN()-25)</f>
        <v>heptane_EXT</v>
      </c>
      <c r="AA513" s="43">
        <f>INDEX(Mets!$B$2:$O$565,MATCH(CONCATENATE($C513,"_EXT"),Mets!$B$2:$B$565,0),COLUMN()-21)</f>
        <v>7</v>
      </c>
      <c r="AB513" s="43">
        <f>INDEX(Mets!$B$2:$O$565,MATCH(CONCATENATE($C513,"_EXT"),Mets!$B$2:$B$565,0),COLUMN()-21)</f>
        <v>16</v>
      </c>
      <c r="AC513" s="43">
        <f>INDEX(Mets!$B$2:$O$565,MATCH(CONCATENATE($C513,"_EXT"),Mets!$B$2:$B$565,0),COLUMN()-21)</f>
        <v>0</v>
      </c>
      <c r="AD513" s="43">
        <f>INDEX(Mets!$B$2:$O$565,MATCH(CONCATENATE($C513,"_EXT"),Mets!$B$2:$B$565,0),COLUMN()-21)</f>
        <v>0</v>
      </c>
      <c r="AE513" s="43">
        <f>INDEX(Mets!$B$2:$O$565,MATCH(CONCATENATE($C513,"_EXT"),Mets!$B$2:$B$565,0),COLUMN()-21)</f>
        <v>0</v>
      </c>
      <c r="AF513" s="43">
        <f>INDEX(Mets!$B$2:$O$565,MATCH(CONCATENATE($C513,"_EXT"),Mets!$B$2:$B$565,0),COLUMN()-21)</f>
        <v>0</v>
      </c>
      <c r="AG513" s="43">
        <f>INDEX(Mets!$B$2:$O$565,MATCH(CONCATENATE($C513,"_EXT"),Mets!$B$2:$B$565,0),COLUMN()-21)</f>
        <v>0</v>
      </c>
      <c r="AH513" s="43">
        <f>INDEX(Mets!$B$2:$O$565,MATCH(CONCATENATE($C513,"_EXT"),Mets!$B$2:$B$565,0),COLUMN()-21)</f>
        <v>44</v>
      </c>
      <c r="AI513" s="43">
        <f>INDEX(Mets!$B$2:$W$565,MATCH(CONCATENATE($C513,"_EXT"),Mets!$B$2:$B$565,0),COLUMN()-13)</f>
        <v>6.2857142857142856</v>
      </c>
      <c r="AJ513" s="43">
        <f t="shared" si="57"/>
        <v>4</v>
      </c>
      <c r="AK513" s="43">
        <f t="shared" si="54"/>
        <v>7</v>
      </c>
      <c r="AL513" s="43" t="str">
        <f t="shared" si="55"/>
        <v>'X119' '7';</v>
      </c>
    </row>
    <row r="514" spans="1:38">
      <c r="A514" s="43" t="str">
        <f>Ts!A129</f>
        <v>X120</v>
      </c>
      <c r="B514" s="43" t="str">
        <f>Ts!B129</f>
        <v>octane_cyt = octane_EXT</v>
      </c>
      <c r="C514" s="43" t="str">
        <f>Ts!C129</f>
        <v>octane</v>
      </c>
      <c r="D514" s="43">
        <f>Ts!D129</f>
        <v>0</v>
      </c>
      <c r="E514" s="43" t="str">
        <f>Ts!E129</f>
        <v>N</v>
      </c>
      <c r="G514" s="43" t="str">
        <f t="shared" si="61"/>
        <v>X120</v>
      </c>
      <c r="H514" s="43" t="str">
        <f t="shared" si="62"/>
        <v>octane_cyt = octane_EXT</v>
      </c>
      <c r="I514" s="43" t="s">
        <v>781</v>
      </c>
      <c r="J514" s="43" t="s">
        <v>782</v>
      </c>
      <c r="K514" s="43">
        <f t="shared" si="63"/>
        <v>0</v>
      </c>
      <c r="L514" s="43" t="s">
        <v>783</v>
      </c>
      <c r="M514" s="43">
        <v>0</v>
      </c>
      <c r="N514" s="43">
        <v>1</v>
      </c>
      <c r="O514" s="43">
        <v>1</v>
      </c>
      <c r="P514" s="43">
        <v>1</v>
      </c>
      <c r="Q514" s="43">
        <v>1</v>
      </c>
      <c r="R514" s="43">
        <v>0.01</v>
      </c>
      <c r="U514" s="43"/>
      <c r="V514" s="43"/>
      <c r="W514" s="43"/>
      <c r="X514" s="43"/>
      <c r="Y514" s="43"/>
      <c r="Z514" s="43" t="str">
        <f>INDEX(Mets!$B$2:$O$565,MATCH(CONCATENATE($C514,"_EXT"),Mets!$B$2:$B$565,0),COLUMN()-25)</f>
        <v>octane_EXT</v>
      </c>
      <c r="AA514" s="43">
        <f>INDEX(Mets!$B$2:$O$565,MATCH(CONCATENATE($C514,"_EXT"),Mets!$B$2:$B$565,0),COLUMN()-21)</f>
        <v>8</v>
      </c>
      <c r="AB514" s="43">
        <f>INDEX(Mets!$B$2:$O$565,MATCH(CONCATENATE($C514,"_EXT"),Mets!$B$2:$B$565,0),COLUMN()-21)</f>
        <v>18</v>
      </c>
      <c r="AC514" s="43">
        <f>INDEX(Mets!$B$2:$O$565,MATCH(CONCATENATE($C514,"_EXT"),Mets!$B$2:$B$565,0),COLUMN()-21)</f>
        <v>0</v>
      </c>
      <c r="AD514" s="43">
        <f>INDEX(Mets!$B$2:$O$565,MATCH(CONCATENATE($C514,"_EXT"),Mets!$B$2:$B$565,0),COLUMN()-21)</f>
        <v>0</v>
      </c>
      <c r="AE514" s="43">
        <f>INDEX(Mets!$B$2:$O$565,MATCH(CONCATENATE($C514,"_EXT"),Mets!$B$2:$B$565,0),COLUMN()-21)</f>
        <v>0</v>
      </c>
      <c r="AF514" s="43">
        <f>INDEX(Mets!$B$2:$O$565,MATCH(CONCATENATE($C514,"_EXT"),Mets!$B$2:$B$565,0),COLUMN()-21)</f>
        <v>0</v>
      </c>
      <c r="AG514" s="43">
        <f>INDEX(Mets!$B$2:$O$565,MATCH(CONCATENATE($C514,"_EXT"),Mets!$B$2:$B$565,0),COLUMN()-21)</f>
        <v>0</v>
      </c>
      <c r="AH514" s="43">
        <f>INDEX(Mets!$B$2:$O$565,MATCH(CONCATENATE($C514,"_EXT"),Mets!$B$2:$B$565,0),COLUMN()-21)</f>
        <v>50</v>
      </c>
      <c r="AI514" s="43">
        <f>INDEX(Mets!$B$2:$W$565,MATCH(CONCATENATE($C514,"_EXT"),Mets!$B$2:$B$565,0),COLUMN()-13)</f>
        <v>6.25</v>
      </c>
      <c r="AJ514" s="43">
        <f t="shared" si="57"/>
        <v>4</v>
      </c>
      <c r="AK514" s="43">
        <f t="shared" si="54"/>
        <v>8</v>
      </c>
      <c r="AL514" s="43" t="str">
        <f t="shared" si="55"/>
        <v>'X120' '8';</v>
      </c>
    </row>
    <row r="515" spans="1:38">
      <c r="A515" s="43" t="str">
        <f>Ts!A130</f>
        <v>X121</v>
      </c>
      <c r="B515" s="43" t="str">
        <f>Ts!B130</f>
        <v>nonane_cyt = nonane_EXT</v>
      </c>
      <c r="C515" s="43" t="str">
        <f>Ts!C130</f>
        <v>nonane</v>
      </c>
      <c r="D515" s="43">
        <f>Ts!D130</f>
        <v>0</v>
      </c>
      <c r="E515" s="43" t="str">
        <f>Ts!E130</f>
        <v>N</v>
      </c>
      <c r="G515" s="43" t="str">
        <f t="shared" si="61"/>
        <v>X121</v>
      </c>
      <c r="H515" s="43" t="str">
        <f t="shared" si="62"/>
        <v>nonane_cyt = nonane_EXT</v>
      </c>
      <c r="I515" s="43" t="s">
        <v>781</v>
      </c>
      <c r="J515" s="43" t="s">
        <v>782</v>
      </c>
      <c r="K515" s="43">
        <f t="shared" si="63"/>
        <v>0</v>
      </c>
      <c r="L515" s="43" t="s">
        <v>783</v>
      </c>
      <c r="M515" s="43">
        <v>0</v>
      </c>
      <c r="N515" s="43">
        <v>1</v>
      </c>
      <c r="O515" s="43">
        <v>1</v>
      </c>
      <c r="P515" s="43">
        <v>1</v>
      </c>
      <c r="Q515" s="43">
        <v>1</v>
      </c>
      <c r="R515" s="43">
        <v>0.01</v>
      </c>
      <c r="U515" s="43"/>
      <c r="V515" s="43"/>
      <c r="W515" s="43"/>
      <c r="X515" s="43"/>
      <c r="Y515" s="43"/>
      <c r="Z515" s="43" t="str">
        <f>INDEX(Mets!$B$2:$O$565,MATCH(CONCATENATE($C515,"_EXT"),Mets!$B$2:$B$565,0),COLUMN()-25)</f>
        <v>nonane_EXT</v>
      </c>
      <c r="AA515" s="43">
        <f>INDEX(Mets!$B$2:$O$565,MATCH(CONCATENATE($C515,"_EXT"),Mets!$B$2:$B$565,0),COLUMN()-21)</f>
        <v>9</v>
      </c>
      <c r="AB515" s="43">
        <f>INDEX(Mets!$B$2:$O$565,MATCH(CONCATENATE($C515,"_EXT"),Mets!$B$2:$B$565,0),COLUMN()-21)</f>
        <v>20</v>
      </c>
      <c r="AC515" s="43">
        <f>INDEX(Mets!$B$2:$O$565,MATCH(CONCATENATE($C515,"_EXT"),Mets!$B$2:$B$565,0),COLUMN()-21)</f>
        <v>0</v>
      </c>
      <c r="AD515" s="43">
        <f>INDEX(Mets!$B$2:$O$565,MATCH(CONCATENATE($C515,"_EXT"),Mets!$B$2:$B$565,0),COLUMN()-21)</f>
        <v>0</v>
      </c>
      <c r="AE515" s="43">
        <f>INDEX(Mets!$B$2:$O$565,MATCH(CONCATENATE($C515,"_EXT"),Mets!$B$2:$B$565,0),COLUMN()-21)</f>
        <v>0</v>
      </c>
      <c r="AF515" s="43">
        <f>INDEX(Mets!$B$2:$O$565,MATCH(CONCATENATE($C515,"_EXT"),Mets!$B$2:$B$565,0),COLUMN()-21)</f>
        <v>0</v>
      </c>
      <c r="AG515" s="43">
        <f>INDEX(Mets!$B$2:$O$565,MATCH(CONCATENATE($C515,"_EXT"),Mets!$B$2:$B$565,0),COLUMN()-21)</f>
        <v>0</v>
      </c>
      <c r="AH515" s="43">
        <f>INDEX(Mets!$B$2:$O$565,MATCH(CONCATENATE($C515,"_EXT"),Mets!$B$2:$B$565,0),COLUMN()-21)</f>
        <v>56</v>
      </c>
      <c r="AI515" s="43">
        <f>INDEX(Mets!$B$2:$W$565,MATCH(CONCATENATE($C515,"_EXT"),Mets!$B$2:$B$565,0),COLUMN()-13)</f>
        <v>6.2222222222222223</v>
      </c>
      <c r="AJ515" s="43">
        <f t="shared" si="57"/>
        <v>4</v>
      </c>
      <c r="AK515" s="43">
        <f t="shared" ref="AK515:AK568" si="64">IF(ISNA(AA515),0,AA515)</f>
        <v>9</v>
      </c>
      <c r="AL515" s="43" t="str">
        <f t="shared" ref="AL515:AL568" si="65">CONCATENATE("'",G515,"' '",AK515,"';")</f>
        <v>'X121' '9';</v>
      </c>
    </row>
    <row r="516" spans="1:38">
      <c r="A516" s="43" t="str">
        <f>Ts!A131</f>
        <v>X122</v>
      </c>
      <c r="B516" s="43" t="str">
        <f>Ts!B131</f>
        <v>decane_cyt = decane_EXT</v>
      </c>
      <c r="C516" s="43" t="str">
        <f>Ts!C131</f>
        <v>decane</v>
      </c>
      <c r="D516" s="43">
        <f>Ts!D131</f>
        <v>0</v>
      </c>
      <c r="E516" s="43" t="str">
        <f>Ts!E131</f>
        <v>N</v>
      </c>
      <c r="G516" s="43" t="str">
        <f t="shared" si="61"/>
        <v>X122</v>
      </c>
      <c r="H516" s="43" t="str">
        <f t="shared" si="62"/>
        <v>decane_cyt = decane_EXT</v>
      </c>
      <c r="I516" s="43" t="s">
        <v>781</v>
      </c>
      <c r="J516" s="43" t="s">
        <v>782</v>
      </c>
      <c r="K516" s="43">
        <f t="shared" si="63"/>
        <v>0</v>
      </c>
      <c r="L516" s="43" t="s">
        <v>783</v>
      </c>
      <c r="M516" s="43">
        <v>0</v>
      </c>
      <c r="N516" s="43">
        <v>1</v>
      </c>
      <c r="O516" s="43">
        <v>1</v>
      </c>
      <c r="P516" s="43">
        <v>1</v>
      </c>
      <c r="Q516" s="43">
        <v>1</v>
      </c>
      <c r="R516" s="43">
        <v>0.01</v>
      </c>
      <c r="U516" s="43"/>
      <c r="V516" s="43"/>
      <c r="W516" s="43"/>
      <c r="X516" s="43"/>
      <c r="Y516" s="43"/>
      <c r="Z516" s="43" t="str">
        <f>INDEX(Mets!$B$2:$O$565,MATCH(CONCATENATE($C516,"_EXT"),Mets!$B$2:$B$565,0),COLUMN()-25)</f>
        <v>decane_EXT</v>
      </c>
      <c r="AA516" s="43">
        <f>INDEX(Mets!$B$2:$O$565,MATCH(CONCATENATE($C516,"_EXT"),Mets!$B$2:$B$565,0),COLUMN()-21)</f>
        <v>10</v>
      </c>
      <c r="AB516" s="43">
        <f>INDEX(Mets!$B$2:$O$565,MATCH(CONCATENATE($C516,"_EXT"),Mets!$B$2:$B$565,0),COLUMN()-21)</f>
        <v>22</v>
      </c>
      <c r="AC516" s="43">
        <f>INDEX(Mets!$B$2:$O$565,MATCH(CONCATENATE($C516,"_EXT"),Mets!$B$2:$B$565,0),COLUMN()-21)</f>
        <v>0</v>
      </c>
      <c r="AD516" s="43">
        <f>INDEX(Mets!$B$2:$O$565,MATCH(CONCATENATE($C516,"_EXT"),Mets!$B$2:$B$565,0),COLUMN()-21)</f>
        <v>0</v>
      </c>
      <c r="AE516" s="43">
        <f>INDEX(Mets!$B$2:$O$565,MATCH(CONCATENATE($C516,"_EXT"),Mets!$B$2:$B$565,0),COLUMN()-21)</f>
        <v>0</v>
      </c>
      <c r="AF516" s="43">
        <f>INDEX(Mets!$B$2:$O$565,MATCH(CONCATENATE($C516,"_EXT"),Mets!$B$2:$B$565,0),COLUMN()-21)</f>
        <v>0</v>
      </c>
      <c r="AG516" s="43">
        <f>INDEX(Mets!$B$2:$O$565,MATCH(CONCATENATE($C516,"_EXT"),Mets!$B$2:$B$565,0),COLUMN()-21)</f>
        <v>0</v>
      </c>
      <c r="AH516" s="43">
        <f>INDEX(Mets!$B$2:$O$565,MATCH(CONCATENATE($C516,"_EXT"),Mets!$B$2:$B$565,0),COLUMN()-21)</f>
        <v>62</v>
      </c>
      <c r="AI516" s="43">
        <f>INDEX(Mets!$B$2:$W$565,MATCH(CONCATENATE($C516,"_EXT"),Mets!$B$2:$B$565,0),COLUMN()-13)</f>
        <v>6.2</v>
      </c>
      <c r="AJ516" s="43">
        <f t="shared" si="57"/>
        <v>4</v>
      </c>
      <c r="AK516" s="43">
        <f t="shared" si="64"/>
        <v>10</v>
      </c>
      <c r="AL516" s="43" t="str">
        <f t="shared" si="65"/>
        <v>'X122' '10';</v>
      </c>
    </row>
    <row r="517" spans="1:38">
      <c r="A517" s="43" t="str">
        <f>Ts!A132</f>
        <v>X123</v>
      </c>
      <c r="B517" s="43" t="str">
        <f>Ts!B132</f>
        <v>undecane_cyt = undecane_EXT</v>
      </c>
      <c r="C517" s="43" t="str">
        <f>Ts!C132</f>
        <v>undecane</v>
      </c>
      <c r="D517" s="43">
        <f>Ts!D132</f>
        <v>0</v>
      </c>
      <c r="E517" s="43" t="str">
        <f>Ts!E132</f>
        <v>N</v>
      </c>
      <c r="G517" s="43" t="str">
        <f t="shared" si="61"/>
        <v>X123</v>
      </c>
      <c r="H517" s="43" t="str">
        <f t="shared" si="62"/>
        <v>undecane_cyt = undecane_EXT</v>
      </c>
      <c r="I517" s="43" t="s">
        <v>781</v>
      </c>
      <c r="J517" s="43" t="s">
        <v>782</v>
      </c>
      <c r="K517" s="43">
        <f t="shared" si="63"/>
        <v>0</v>
      </c>
      <c r="L517" s="43" t="s">
        <v>783</v>
      </c>
      <c r="M517" s="43">
        <v>0</v>
      </c>
      <c r="N517" s="43">
        <v>1</v>
      </c>
      <c r="O517" s="43">
        <v>1</v>
      </c>
      <c r="P517" s="43">
        <v>1</v>
      </c>
      <c r="Q517" s="43">
        <v>1</v>
      </c>
      <c r="R517" s="43">
        <v>0.01</v>
      </c>
      <c r="U517" s="43"/>
      <c r="V517" s="43"/>
      <c r="W517" s="43"/>
      <c r="X517" s="43"/>
      <c r="Y517" s="43"/>
      <c r="Z517" s="43" t="str">
        <f>INDEX(Mets!$B$2:$O$565,MATCH(CONCATENATE($C517,"_EXT"),Mets!$B$2:$B$565,0),COLUMN()-25)</f>
        <v>undecane_EXT</v>
      </c>
      <c r="AA517" s="43">
        <f>INDEX(Mets!$B$2:$O$565,MATCH(CONCATENATE($C517,"_EXT"),Mets!$B$2:$B$565,0),COLUMN()-21)</f>
        <v>11</v>
      </c>
      <c r="AB517" s="43">
        <f>INDEX(Mets!$B$2:$O$565,MATCH(CONCATENATE($C517,"_EXT"),Mets!$B$2:$B$565,0),COLUMN()-21)</f>
        <v>24</v>
      </c>
      <c r="AC517" s="43">
        <f>INDEX(Mets!$B$2:$O$565,MATCH(CONCATENATE($C517,"_EXT"),Mets!$B$2:$B$565,0),COLUMN()-21)</f>
        <v>0</v>
      </c>
      <c r="AD517" s="43">
        <f>INDEX(Mets!$B$2:$O$565,MATCH(CONCATENATE($C517,"_EXT"),Mets!$B$2:$B$565,0),COLUMN()-21)</f>
        <v>0</v>
      </c>
      <c r="AE517" s="43">
        <f>INDEX(Mets!$B$2:$O$565,MATCH(CONCATENATE($C517,"_EXT"),Mets!$B$2:$B$565,0),COLUMN()-21)</f>
        <v>0</v>
      </c>
      <c r="AF517" s="43">
        <f>INDEX(Mets!$B$2:$O$565,MATCH(CONCATENATE($C517,"_EXT"),Mets!$B$2:$B$565,0),COLUMN()-21)</f>
        <v>0</v>
      </c>
      <c r="AG517" s="43">
        <f>INDEX(Mets!$B$2:$O$565,MATCH(CONCATENATE($C517,"_EXT"),Mets!$B$2:$B$565,0),COLUMN()-21)</f>
        <v>0</v>
      </c>
      <c r="AH517" s="43">
        <f>INDEX(Mets!$B$2:$O$565,MATCH(CONCATENATE($C517,"_EXT"),Mets!$B$2:$B$565,0),COLUMN()-21)</f>
        <v>68</v>
      </c>
      <c r="AI517" s="43">
        <f>INDEX(Mets!$B$2:$W$565,MATCH(CONCATENATE($C517,"_EXT"),Mets!$B$2:$B$565,0),COLUMN()-13)</f>
        <v>6.1818181818181817</v>
      </c>
      <c r="AJ517" s="43">
        <f t="shared" si="57"/>
        <v>4</v>
      </c>
      <c r="AK517" s="43">
        <f t="shared" si="64"/>
        <v>11</v>
      </c>
      <c r="AL517" s="43" t="str">
        <f t="shared" si="65"/>
        <v>'X123' '11';</v>
      </c>
    </row>
    <row r="518" spans="1:38">
      <c r="A518" s="43" t="str">
        <f>Ts!A133</f>
        <v>X124</v>
      </c>
      <c r="B518" s="43" t="str">
        <f>Ts!B133</f>
        <v>dodecane_cyt = dodecane_EXT</v>
      </c>
      <c r="C518" s="43" t="str">
        <f>Ts!C133</f>
        <v>dodecane</v>
      </c>
      <c r="D518" s="43">
        <f>Ts!D133</f>
        <v>0</v>
      </c>
      <c r="E518" s="43" t="str">
        <f>Ts!E133</f>
        <v>N</v>
      </c>
      <c r="G518" s="43" t="str">
        <f t="shared" si="61"/>
        <v>X124</v>
      </c>
      <c r="H518" s="43" t="str">
        <f t="shared" si="62"/>
        <v>dodecane_cyt = dodecane_EXT</v>
      </c>
      <c r="I518" s="43" t="s">
        <v>781</v>
      </c>
      <c r="J518" s="43" t="s">
        <v>782</v>
      </c>
      <c r="K518" s="43">
        <f t="shared" si="63"/>
        <v>0</v>
      </c>
      <c r="L518" s="43" t="s">
        <v>783</v>
      </c>
      <c r="M518" s="43">
        <v>0</v>
      </c>
      <c r="N518" s="43">
        <v>1</v>
      </c>
      <c r="O518" s="43">
        <v>1</v>
      </c>
      <c r="P518" s="43">
        <v>1</v>
      </c>
      <c r="Q518" s="43">
        <v>1</v>
      </c>
      <c r="R518" s="43">
        <v>0.01</v>
      </c>
      <c r="U518" s="43"/>
      <c r="V518" s="43"/>
      <c r="W518" s="43"/>
      <c r="X518" s="43"/>
      <c r="Y518" s="43"/>
      <c r="Z518" s="43" t="str">
        <f>INDEX(Mets!$B$2:$O$565,MATCH(CONCATENATE($C518,"_EXT"),Mets!$B$2:$B$565,0),COLUMN()-25)</f>
        <v>dodecane_EXT</v>
      </c>
      <c r="AA518" s="43">
        <f>INDEX(Mets!$B$2:$O$565,MATCH(CONCATENATE($C518,"_EXT"),Mets!$B$2:$B$565,0),COLUMN()-21)</f>
        <v>12</v>
      </c>
      <c r="AB518" s="43">
        <f>INDEX(Mets!$B$2:$O$565,MATCH(CONCATENATE($C518,"_EXT"),Mets!$B$2:$B$565,0),COLUMN()-21)</f>
        <v>26</v>
      </c>
      <c r="AC518" s="43">
        <f>INDEX(Mets!$B$2:$O$565,MATCH(CONCATENATE($C518,"_EXT"),Mets!$B$2:$B$565,0),COLUMN()-21)</f>
        <v>0</v>
      </c>
      <c r="AD518" s="43">
        <f>INDEX(Mets!$B$2:$O$565,MATCH(CONCATENATE($C518,"_EXT"),Mets!$B$2:$B$565,0),COLUMN()-21)</f>
        <v>0</v>
      </c>
      <c r="AE518" s="43">
        <f>INDEX(Mets!$B$2:$O$565,MATCH(CONCATENATE($C518,"_EXT"),Mets!$B$2:$B$565,0),COLUMN()-21)</f>
        <v>0</v>
      </c>
      <c r="AF518" s="43">
        <f>INDEX(Mets!$B$2:$O$565,MATCH(CONCATENATE($C518,"_EXT"),Mets!$B$2:$B$565,0),COLUMN()-21)</f>
        <v>0</v>
      </c>
      <c r="AG518" s="43">
        <f>INDEX(Mets!$B$2:$O$565,MATCH(CONCATENATE($C518,"_EXT"),Mets!$B$2:$B$565,0),COLUMN()-21)</f>
        <v>0</v>
      </c>
      <c r="AH518" s="43">
        <f>INDEX(Mets!$B$2:$O$565,MATCH(CONCATENATE($C518,"_EXT"),Mets!$B$2:$B$565,0),COLUMN()-21)</f>
        <v>74</v>
      </c>
      <c r="AI518" s="43">
        <f>INDEX(Mets!$B$2:$W$565,MATCH(CONCATENATE($C518,"_EXT"),Mets!$B$2:$B$565,0),COLUMN()-13)</f>
        <v>6.166666666666667</v>
      </c>
      <c r="AJ518" s="43">
        <f t="shared" si="57"/>
        <v>4</v>
      </c>
      <c r="AK518" s="43">
        <f t="shared" si="64"/>
        <v>12</v>
      </c>
      <c r="AL518" s="43" t="str">
        <f t="shared" si="65"/>
        <v>'X124' '12';</v>
      </c>
    </row>
    <row r="519" spans="1:38">
      <c r="A519" s="43" t="str">
        <f>Ts!A134</f>
        <v>X125</v>
      </c>
      <c r="B519" s="43" t="str">
        <f>Ts!B134</f>
        <v>tridecane_cyt = tridecane_EXT</v>
      </c>
      <c r="C519" s="43" t="str">
        <f>Ts!C134</f>
        <v>tridecane</v>
      </c>
      <c r="D519" s="43">
        <f>Ts!D134</f>
        <v>0</v>
      </c>
      <c r="E519" s="43" t="str">
        <f>Ts!E134</f>
        <v>N</v>
      </c>
      <c r="G519" s="43" t="str">
        <f t="shared" si="61"/>
        <v>X125</v>
      </c>
      <c r="H519" s="43" t="str">
        <f t="shared" si="62"/>
        <v>tridecane_cyt = tridecane_EXT</v>
      </c>
      <c r="I519" s="43" t="s">
        <v>781</v>
      </c>
      <c r="J519" s="43" t="s">
        <v>782</v>
      </c>
      <c r="K519" s="43">
        <f t="shared" si="63"/>
        <v>0</v>
      </c>
      <c r="L519" s="43" t="s">
        <v>783</v>
      </c>
      <c r="M519" s="43">
        <v>0</v>
      </c>
      <c r="N519" s="43">
        <v>1</v>
      </c>
      <c r="O519" s="43">
        <v>1</v>
      </c>
      <c r="P519" s="43">
        <v>1</v>
      </c>
      <c r="Q519" s="43">
        <v>1</v>
      </c>
      <c r="R519" s="43">
        <v>0.01</v>
      </c>
      <c r="U519" s="43"/>
      <c r="V519" s="43"/>
      <c r="W519" s="43"/>
      <c r="X519" s="43"/>
      <c r="Y519" s="43"/>
      <c r="Z519" s="43" t="str">
        <f>INDEX(Mets!$B$2:$O$565,MATCH(CONCATENATE($C519,"_EXT"),Mets!$B$2:$B$565,0),COLUMN()-25)</f>
        <v>tridecane_EXT</v>
      </c>
      <c r="AA519" s="43">
        <f>INDEX(Mets!$B$2:$O$565,MATCH(CONCATENATE($C519,"_EXT"),Mets!$B$2:$B$565,0),COLUMN()-21)</f>
        <v>13</v>
      </c>
      <c r="AB519" s="43">
        <f>INDEX(Mets!$B$2:$O$565,MATCH(CONCATENATE($C519,"_EXT"),Mets!$B$2:$B$565,0),COLUMN()-21)</f>
        <v>28</v>
      </c>
      <c r="AC519" s="43">
        <f>INDEX(Mets!$B$2:$O$565,MATCH(CONCATENATE($C519,"_EXT"),Mets!$B$2:$B$565,0),COLUMN()-21)</f>
        <v>0</v>
      </c>
      <c r="AD519" s="43">
        <f>INDEX(Mets!$B$2:$O$565,MATCH(CONCATENATE($C519,"_EXT"),Mets!$B$2:$B$565,0),COLUMN()-21)</f>
        <v>0</v>
      </c>
      <c r="AE519" s="43">
        <f>INDEX(Mets!$B$2:$O$565,MATCH(CONCATENATE($C519,"_EXT"),Mets!$B$2:$B$565,0),COLUMN()-21)</f>
        <v>0</v>
      </c>
      <c r="AF519" s="43">
        <f>INDEX(Mets!$B$2:$O$565,MATCH(CONCATENATE($C519,"_EXT"),Mets!$B$2:$B$565,0),COLUMN()-21)</f>
        <v>0</v>
      </c>
      <c r="AG519" s="43">
        <f>INDEX(Mets!$B$2:$O$565,MATCH(CONCATENATE($C519,"_EXT"),Mets!$B$2:$B$565,0),COLUMN()-21)</f>
        <v>0</v>
      </c>
      <c r="AH519" s="43">
        <f>INDEX(Mets!$B$2:$O$565,MATCH(CONCATENATE($C519,"_EXT"),Mets!$B$2:$B$565,0),COLUMN()-21)</f>
        <v>80</v>
      </c>
      <c r="AI519" s="43">
        <f>INDEX(Mets!$B$2:$W$565,MATCH(CONCATENATE($C519,"_EXT"),Mets!$B$2:$B$565,0),COLUMN()-13)</f>
        <v>6.1538461538461542</v>
      </c>
      <c r="AJ519" s="43">
        <f t="shared" si="57"/>
        <v>4</v>
      </c>
      <c r="AK519" s="43">
        <f t="shared" si="64"/>
        <v>13</v>
      </c>
      <c r="AL519" s="43" t="str">
        <f t="shared" si="65"/>
        <v>'X125' '13';</v>
      </c>
    </row>
    <row r="520" spans="1:38">
      <c r="A520" s="43" t="str">
        <f>Ts!A135</f>
        <v>X126</v>
      </c>
      <c r="B520" s="43" t="str">
        <f>Ts!B135</f>
        <v>tetradecane_cyt = tetradecane_EXT</v>
      </c>
      <c r="C520" s="43" t="str">
        <f>Ts!C135</f>
        <v>tetradecane</v>
      </c>
      <c r="D520" s="43">
        <f>Ts!D135</f>
        <v>0</v>
      </c>
      <c r="E520" s="43" t="str">
        <f>Ts!E135</f>
        <v>N</v>
      </c>
      <c r="G520" s="43" t="str">
        <f t="shared" si="61"/>
        <v>X126</v>
      </c>
      <c r="H520" s="43" t="str">
        <f t="shared" si="62"/>
        <v>tetradecane_cyt = tetradecane_EXT</v>
      </c>
      <c r="I520" s="43" t="s">
        <v>781</v>
      </c>
      <c r="J520" s="43" t="s">
        <v>782</v>
      </c>
      <c r="K520" s="43">
        <f t="shared" si="63"/>
        <v>0</v>
      </c>
      <c r="L520" s="43" t="s">
        <v>783</v>
      </c>
      <c r="M520" s="43">
        <v>0</v>
      </c>
      <c r="N520" s="43">
        <v>1</v>
      </c>
      <c r="O520" s="43">
        <v>1</v>
      </c>
      <c r="P520" s="43">
        <v>1</v>
      </c>
      <c r="Q520" s="43">
        <v>1</v>
      </c>
      <c r="R520" s="43">
        <v>0.01</v>
      </c>
      <c r="Z520" s="43" t="str">
        <f>INDEX(Mets!$B$2:$O$565,MATCH(CONCATENATE($C520,"_EXT"),Mets!$B$2:$B$565,0),COLUMN()-25)</f>
        <v>tetradecane_EXT</v>
      </c>
      <c r="AA520" s="43">
        <f>INDEX(Mets!$B$2:$O$565,MATCH(CONCATENATE($C520,"_EXT"),Mets!$B$2:$B$565,0),COLUMN()-21)</f>
        <v>14</v>
      </c>
      <c r="AB520" s="43">
        <f>INDEX(Mets!$B$2:$O$565,MATCH(CONCATENATE($C520,"_EXT"),Mets!$B$2:$B$565,0),COLUMN()-21)</f>
        <v>30</v>
      </c>
      <c r="AC520" s="43">
        <f>INDEX(Mets!$B$2:$O$565,MATCH(CONCATENATE($C520,"_EXT"),Mets!$B$2:$B$565,0),COLUMN()-21)</f>
        <v>0</v>
      </c>
      <c r="AD520" s="43">
        <f>INDEX(Mets!$B$2:$O$565,MATCH(CONCATENATE($C520,"_EXT"),Mets!$B$2:$B$565,0),COLUMN()-21)</f>
        <v>0</v>
      </c>
      <c r="AE520" s="43">
        <f>INDEX(Mets!$B$2:$O$565,MATCH(CONCATENATE($C520,"_EXT"),Mets!$B$2:$B$565,0),COLUMN()-21)</f>
        <v>0</v>
      </c>
      <c r="AF520" s="43">
        <f>INDEX(Mets!$B$2:$O$565,MATCH(CONCATENATE($C520,"_EXT"),Mets!$B$2:$B$565,0),COLUMN()-21)</f>
        <v>0</v>
      </c>
      <c r="AG520" s="43">
        <f>INDEX(Mets!$B$2:$O$565,MATCH(CONCATENATE($C520,"_EXT"),Mets!$B$2:$B$565,0),COLUMN()-21)</f>
        <v>0</v>
      </c>
      <c r="AH520" s="43">
        <f>INDEX(Mets!$B$2:$O$565,MATCH(CONCATENATE($C520,"_EXT"),Mets!$B$2:$B$565,0),COLUMN()-21)</f>
        <v>86</v>
      </c>
      <c r="AI520" s="43">
        <f>INDEX(Mets!$B$2:$W$565,MATCH(CONCATENATE($C520,"_EXT"),Mets!$B$2:$B$565,0),COLUMN()-13)</f>
        <v>6.1428571428571432</v>
      </c>
      <c r="AJ520" s="43">
        <f t="shared" si="57"/>
        <v>4</v>
      </c>
      <c r="AK520" s="43">
        <f t="shared" si="64"/>
        <v>14</v>
      </c>
      <c r="AL520" s="43" t="str">
        <f t="shared" si="65"/>
        <v>'X126' '14';</v>
      </c>
    </row>
    <row r="521" spans="1:38">
      <c r="A521" s="43" t="str">
        <f>Ts!A136</f>
        <v>X127</v>
      </c>
      <c r="B521" s="43" t="str">
        <f>Ts!B136</f>
        <v>pentadecane_cyt = pentadecane_EXT</v>
      </c>
      <c r="C521" s="43" t="str">
        <f>Ts!C136</f>
        <v>pentadecane</v>
      </c>
      <c r="D521" s="43">
        <f>Ts!D136</f>
        <v>0</v>
      </c>
      <c r="E521" s="43" t="str">
        <f>Ts!E136</f>
        <v>N</v>
      </c>
      <c r="G521" s="43" t="str">
        <f t="shared" si="61"/>
        <v>X127</v>
      </c>
      <c r="H521" s="43" t="str">
        <f t="shared" si="62"/>
        <v>pentadecane_cyt = pentadecane_EXT</v>
      </c>
      <c r="I521" s="43" t="s">
        <v>781</v>
      </c>
      <c r="J521" s="43" t="s">
        <v>782</v>
      </c>
      <c r="K521" s="43">
        <f t="shared" si="63"/>
        <v>0</v>
      </c>
      <c r="L521" s="43" t="s">
        <v>783</v>
      </c>
      <c r="M521" s="43">
        <v>0</v>
      </c>
      <c r="N521" s="43">
        <v>1</v>
      </c>
      <c r="O521" s="43">
        <v>1</v>
      </c>
      <c r="P521" s="43">
        <v>1</v>
      </c>
      <c r="Q521" s="43">
        <v>1</v>
      </c>
      <c r="R521" s="43">
        <v>0.01</v>
      </c>
      <c r="Z521" s="43" t="str">
        <f>INDEX(Mets!$B$2:$O$565,MATCH(CONCATENATE($C521,"_EXT"),Mets!$B$2:$B$565,0),COLUMN()-25)</f>
        <v>pentadecane_EXT</v>
      </c>
      <c r="AA521" s="43">
        <f>INDEX(Mets!$B$2:$O$565,MATCH(CONCATENATE($C521,"_EXT"),Mets!$B$2:$B$565,0),COLUMN()-21)</f>
        <v>15</v>
      </c>
      <c r="AB521" s="43">
        <f>INDEX(Mets!$B$2:$O$565,MATCH(CONCATENATE($C521,"_EXT"),Mets!$B$2:$B$565,0),COLUMN()-21)</f>
        <v>32</v>
      </c>
      <c r="AC521" s="43">
        <f>INDEX(Mets!$B$2:$O$565,MATCH(CONCATENATE($C521,"_EXT"),Mets!$B$2:$B$565,0),COLUMN()-21)</f>
        <v>0</v>
      </c>
      <c r="AD521" s="43">
        <f>INDEX(Mets!$B$2:$O$565,MATCH(CONCATENATE($C521,"_EXT"),Mets!$B$2:$B$565,0),COLUMN()-21)</f>
        <v>0</v>
      </c>
      <c r="AE521" s="43">
        <f>INDEX(Mets!$B$2:$O$565,MATCH(CONCATENATE($C521,"_EXT"),Mets!$B$2:$B$565,0),COLUMN()-21)</f>
        <v>0</v>
      </c>
      <c r="AF521" s="43">
        <f>INDEX(Mets!$B$2:$O$565,MATCH(CONCATENATE($C521,"_EXT"),Mets!$B$2:$B$565,0),COLUMN()-21)</f>
        <v>0</v>
      </c>
      <c r="AG521" s="43">
        <f>INDEX(Mets!$B$2:$O$565,MATCH(CONCATENATE($C521,"_EXT"),Mets!$B$2:$B$565,0),COLUMN()-21)</f>
        <v>0</v>
      </c>
      <c r="AH521" s="43">
        <f>INDEX(Mets!$B$2:$O$565,MATCH(CONCATENATE($C521,"_EXT"),Mets!$B$2:$B$565,0),COLUMN()-21)</f>
        <v>92</v>
      </c>
      <c r="AI521" s="43">
        <f>INDEX(Mets!$B$2:$W$565,MATCH(CONCATENATE($C521,"_EXT"),Mets!$B$2:$B$565,0),COLUMN()-13)</f>
        <v>6.1333333333333337</v>
      </c>
      <c r="AJ521" s="43">
        <f t="shared" si="57"/>
        <v>4</v>
      </c>
      <c r="AK521" s="43">
        <f t="shared" si="64"/>
        <v>15</v>
      </c>
      <c r="AL521" s="43" t="str">
        <f t="shared" si="65"/>
        <v>'X127' '15';</v>
      </c>
    </row>
    <row r="522" spans="1:38">
      <c r="A522" s="43" t="str">
        <f>Ts!A137</f>
        <v>X128</v>
      </c>
      <c r="B522" s="43" t="str">
        <f>Ts!B137</f>
        <v>hexadecane_cyt = hexadecane_EXT</v>
      </c>
      <c r="C522" s="43" t="str">
        <f>Ts!C137</f>
        <v>hexadecane</v>
      </c>
      <c r="D522" s="43">
        <f>Ts!D137</f>
        <v>0</v>
      </c>
      <c r="E522" s="43" t="str">
        <f>Ts!E137</f>
        <v>N</v>
      </c>
      <c r="G522" s="43" t="str">
        <f t="shared" si="61"/>
        <v>X128</v>
      </c>
      <c r="H522" s="43" t="str">
        <f t="shared" si="62"/>
        <v>hexadecane_cyt = hexadecane_EXT</v>
      </c>
      <c r="I522" s="43" t="s">
        <v>781</v>
      </c>
      <c r="J522" s="43" t="s">
        <v>782</v>
      </c>
      <c r="K522" s="43">
        <f t="shared" si="63"/>
        <v>0</v>
      </c>
      <c r="L522" s="43" t="s">
        <v>783</v>
      </c>
      <c r="M522" s="43">
        <v>0</v>
      </c>
      <c r="N522" s="43">
        <v>1</v>
      </c>
      <c r="O522" s="43">
        <v>1</v>
      </c>
      <c r="P522" s="43">
        <v>1</v>
      </c>
      <c r="Q522" s="43">
        <v>1</v>
      </c>
      <c r="R522" s="43">
        <v>0.01</v>
      </c>
      <c r="Z522" s="43" t="str">
        <f>INDEX(Mets!$B$2:$O$565,MATCH(CONCATENATE($C522,"_EXT"),Mets!$B$2:$B$565,0),COLUMN()-25)</f>
        <v>hexadecane_EXT</v>
      </c>
      <c r="AA522" s="43">
        <f>INDEX(Mets!$B$2:$O$565,MATCH(CONCATENATE($C522,"_EXT"),Mets!$B$2:$B$565,0),COLUMN()-21)</f>
        <v>16</v>
      </c>
      <c r="AB522" s="43">
        <f>INDEX(Mets!$B$2:$O$565,MATCH(CONCATENATE($C522,"_EXT"),Mets!$B$2:$B$565,0),COLUMN()-21)</f>
        <v>34</v>
      </c>
      <c r="AC522" s="43">
        <f>INDEX(Mets!$B$2:$O$565,MATCH(CONCATENATE($C522,"_EXT"),Mets!$B$2:$B$565,0),COLUMN()-21)</f>
        <v>0</v>
      </c>
      <c r="AD522" s="43">
        <f>INDEX(Mets!$B$2:$O$565,MATCH(CONCATENATE($C522,"_EXT"),Mets!$B$2:$B$565,0),COLUMN()-21)</f>
        <v>0</v>
      </c>
      <c r="AE522" s="43">
        <f>INDEX(Mets!$B$2:$O$565,MATCH(CONCATENATE($C522,"_EXT"),Mets!$B$2:$B$565,0),COLUMN()-21)</f>
        <v>0</v>
      </c>
      <c r="AF522" s="43">
        <f>INDEX(Mets!$B$2:$O$565,MATCH(CONCATENATE($C522,"_EXT"),Mets!$B$2:$B$565,0),COLUMN()-21)</f>
        <v>0</v>
      </c>
      <c r="AG522" s="43">
        <f>INDEX(Mets!$B$2:$O$565,MATCH(CONCATENATE($C522,"_EXT"),Mets!$B$2:$B$565,0),COLUMN()-21)</f>
        <v>0</v>
      </c>
      <c r="AH522" s="43">
        <f>INDEX(Mets!$B$2:$O$565,MATCH(CONCATENATE($C522,"_EXT"),Mets!$B$2:$B$565,0),COLUMN()-21)</f>
        <v>98</v>
      </c>
      <c r="AI522" s="43">
        <f>INDEX(Mets!$B$2:$W$565,MATCH(CONCATENATE($C522,"_EXT"),Mets!$B$2:$B$565,0),COLUMN()-13)</f>
        <v>6.125</v>
      </c>
      <c r="AJ522" s="43">
        <f t="shared" si="57"/>
        <v>4</v>
      </c>
      <c r="AK522" s="43">
        <f t="shared" si="64"/>
        <v>16</v>
      </c>
      <c r="AL522" s="43" t="str">
        <f t="shared" si="65"/>
        <v>'X128' '16';</v>
      </c>
    </row>
    <row r="523" spans="1:38">
      <c r="A523" s="43" t="str">
        <f>Ts!A138</f>
        <v>X129</v>
      </c>
      <c r="B523" s="43" t="str">
        <f>Ts!B138</f>
        <v>heptadecane_cyt = heptadecane_EXT</v>
      </c>
      <c r="C523" s="43" t="str">
        <f>Ts!C138</f>
        <v>heptadecane</v>
      </c>
      <c r="D523" s="43">
        <f>Ts!D138</f>
        <v>0</v>
      </c>
      <c r="E523" s="43" t="str">
        <f>Ts!E138</f>
        <v>N</v>
      </c>
      <c r="G523" s="43" t="str">
        <f t="shared" si="61"/>
        <v>X129</v>
      </c>
      <c r="H523" s="43" t="str">
        <f t="shared" si="62"/>
        <v>heptadecane_cyt = heptadecane_EXT</v>
      </c>
      <c r="I523" s="43" t="s">
        <v>781</v>
      </c>
      <c r="J523" s="43" t="s">
        <v>782</v>
      </c>
      <c r="K523" s="43">
        <f t="shared" si="63"/>
        <v>0</v>
      </c>
      <c r="L523" s="43" t="s">
        <v>783</v>
      </c>
      <c r="M523" s="43">
        <v>0</v>
      </c>
      <c r="N523" s="43">
        <v>1</v>
      </c>
      <c r="O523" s="43">
        <v>1</v>
      </c>
      <c r="P523" s="43">
        <v>1</v>
      </c>
      <c r="Q523" s="43">
        <v>1</v>
      </c>
      <c r="R523" s="43">
        <v>0.01</v>
      </c>
      <c r="Z523" s="43" t="str">
        <f>INDEX(Mets!$B$2:$O$565,MATCH(CONCATENATE($C523,"_EXT"),Mets!$B$2:$B$565,0),COLUMN()-25)</f>
        <v>heptadecane_EXT</v>
      </c>
      <c r="AA523" s="43">
        <f>INDEX(Mets!$B$2:$O$565,MATCH(CONCATENATE($C523,"_EXT"),Mets!$B$2:$B$565,0),COLUMN()-21)</f>
        <v>17</v>
      </c>
      <c r="AB523" s="43">
        <f>INDEX(Mets!$B$2:$O$565,MATCH(CONCATENATE($C523,"_EXT"),Mets!$B$2:$B$565,0),COLUMN()-21)</f>
        <v>36</v>
      </c>
      <c r="AC523" s="43">
        <f>INDEX(Mets!$B$2:$O$565,MATCH(CONCATENATE($C523,"_EXT"),Mets!$B$2:$B$565,0),COLUMN()-21)</f>
        <v>0</v>
      </c>
      <c r="AD523" s="43">
        <f>INDEX(Mets!$B$2:$O$565,MATCH(CONCATENATE($C523,"_EXT"),Mets!$B$2:$B$565,0),COLUMN()-21)</f>
        <v>0</v>
      </c>
      <c r="AE523" s="43">
        <f>INDEX(Mets!$B$2:$O$565,MATCH(CONCATENATE($C523,"_EXT"),Mets!$B$2:$B$565,0),COLUMN()-21)</f>
        <v>0</v>
      </c>
      <c r="AF523" s="43">
        <f>INDEX(Mets!$B$2:$O$565,MATCH(CONCATENATE($C523,"_EXT"),Mets!$B$2:$B$565,0),COLUMN()-21)</f>
        <v>0</v>
      </c>
      <c r="AG523" s="43">
        <f>INDEX(Mets!$B$2:$O$565,MATCH(CONCATENATE($C523,"_EXT"),Mets!$B$2:$B$565,0),COLUMN()-21)</f>
        <v>0</v>
      </c>
      <c r="AH523" s="43">
        <f>INDEX(Mets!$B$2:$O$565,MATCH(CONCATENATE($C523,"_EXT"),Mets!$B$2:$B$565,0),COLUMN()-21)</f>
        <v>104</v>
      </c>
      <c r="AI523" s="43">
        <f>INDEX(Mets!$B$2:$W$565,MATCH(CONCATENATE($C523,"_EXT"),Mets!$B$2:$B$565,0),COLUMN()-13)</f>
        <v>6.117647058823529</v>
      </c>
      <c r="AJ523" s="43">
        <f t="shared" ref="AJ523:AJ567" si="66">IF(OR(TYPE(FIND("al_EXT",Z523))=1,TYPE(FIND("one_EXT",Z523))=1,EXACT("4-hydroxyphenylacetaldehyde_EXT",Z523),EXACT("indole-3-acetaldehyde_EXT",Z523),EXACT("phenylacetaldehyde_EXT",Z523),EXACT("acetaldehyde_EXT",Z523)),2,IF(OR(TYPE(FIND("ol_EXT",Z523))=1,TYPE(FIND("ene_EXT",Z523))=1),3,IF(TYPE(FIND("ane_EXT",Z523))=1,4,IF(OR(TYPE(FIND("oate_EXT",Z523))=1,TYPE(FIND("-acetate_EXT",Z523))=1,EXACT("acetate_EXT",Z523),EXACT("formate_EXT",Z523),EXACT("4-hydroxyphenylacetate_EXT",Z523),EXACT("phenylacetate_EXT",Z523)),5,1))))</f>
        <v>4</v>
      </c>
      <c r="AK523" s="43">
        <f t="shared" si="64"/>
        <v>17</v>
      </c>
      <c r="AL523" s="43" t="str">
        <f t="shared" si="65"/>
        <v>'X129' '17';</v>
      </c>
    </row>
    <row r="524" spans="1:38">
      <c r="A524" s="43" t="str">
        <f>Ts!A139</f>
        <v>X130</v>
      </c>
      <c r="B524" s="43" t="str">
        <f>Ts!B139</f>
        <v>2-propanone_cyt = 2-propanone_EXT</v>
      </c>
      <c r="C524" s="43" t="str">
        <f>Ts!C139</f>
        <v>2-propanone</v>
      </c>
      <c r="D524" s="43">
        <f>Ts!D139</f>
        <v>0</v>
      </c>
      <c r="E524" s="43" t="str">
        <f>Ts!E139</f>
        <v>N</v>
      </c>
      <c r="G524" s="43" t="str">
        <f t="shared" si="61"/>
        <v>X130</v>
      </c>
      <c r="H524" s="43" t="str">
        <f t="shared" si="62"/>
        <v>2-propanone_cyt = 2-propanone_EXT</v>
      </c>
      <c r="I524" s="43" t="s">
        <v>781</v>
      </c>
      <c r="J524" s="43" t="s">
        <v>782</v>
      </c>
      <c r="K524" s="43">
        <f t="shared" si="63"/>
        <v>0</v>
      </c>
      <c r="L524" s="43" t="s">
        <v>783</v>
      </c>
      <c r="M524" s="43">
        <v>0</v>
      </c>
      <c r="N524" s="43">
        <v>1</v>
      </c>
      <c r="O524" s="43">
        <v>1</v>
      </c>
      <c r="P524" s="43">
        <v>1</v>
      </c>
      <c r="Q524" s="43">
        <v>1</v>
      </c>
      <c r="R524" s="43">
        <v>0.01</v>
      </c>
      <c r="Z524" s="43" t="str">
        <f>INDEX(Mets!$B$2:$O$565,MATCH(CONCATENATE($C524,"_EXT"),Mets!$B$2:$B$565,0),COLUMN()-25)</f>
        <v>2-propanone_EXT</v>
      </c>
      <c r="AA524" s="43">
        <f>INDEX(Mets!$B$2:$O$565,MATCH(CONCATENATE($C524,"_EXT"),Mets!$B$2:$B$565,0),COLUMN()-21)</f>
        <v>3</v>
      </c>
      <c r="AB524" s="43">
        <f>INDEX(Mets!$B$2:$O$565,MATCH(CONCATENATE($C524,"_EXT"),Mets!$B$2:$B$565,0),COLUMN()-21)</f>
        <v>6</v>
      </c>
      <c r="AC524" s="43">
        <f>INDEX(Mets!$B$2:$O$565,MATCH(CONCATENATE($C524,"_EXT"),Mets!$B$2:$B$565,0),COLUMN()-21)</f>
        <v>0</v>
      </c>
      <c r="AD524" s="43">
        <f>INDEX(Mets!$B$2:$O$565,MATCH(CONCATENATE($C524,"_EXT"),Mets!$B$2:$B$565,0),COLUMN()-21)</f>
        <v>1</v>
      </c>
      <c r="AE524" s="43">
        <f>INDEX(Mets!$B$2:$O$565,MATCH(CONCATENATE($C524,"_EXT"),Mets!$B$2:$B$565,0),COLUMN()-21)</f>
        <v>0</v>
      </c>
      <c r="AF524" s="43">
        <f>INDEX(Mets!$B$2:$O$565,MATCH(CONCATENATE($C524,"_EXT"),Mets!$B$2:$B$565,0),COLUMN()-21)</f>
        <v>0</v>
      </c>
      <c r="AG524" s="43">
        <f>INDEX(Mets!$B$2:$O$565,MATCH(CONCATENATE($C524,"_EXT"),Mets!$B$2:$B$565,0),COLUMN()-21)</f>
        <v>0</v>
      </c>
      <c r="AH524" s="43">
        <f>INDEX(Mets!$B$2:$O$565,MATCH(CONCATENATE($C524,"_EXT"),Mets!$B$2:$B$565,0),COLUMN()-21)</f>
        <v>16</v>
      </c>
      <c r="AI524" s="43">
        <f>INDEX(Mets!$B$2:$W$565,MATCH(CONCATENATE($C524,"_EXT"),Mets!$B$2:$B$565,0),COLUMN()-13)</f>
        <v>5.333333333333333</v>
      </c>
      <c r="AJ524" s="43">
        <f t="shared" si="66"/>
        <v>2</v>
      </c>
      <c r="AK524" s="43">
        <f t="shared" si="64"/>
        <v>3</v>
      </c>
      <c r="AL524" s="43" t="str">
        <f t="shared" si="65"/>
        <v>'X130' '3';</v>
      </c>
    </row>
    <row r="525" spans="1:38">
      <c r="A525" s="43" t="str">
        <f>Ts!A140</f>
        <v>X131</v>
      </c>
      <c r="B525" s="43" t="str">
        <f>Ts!B140</f>
        <v>2-butanone_cyt = 2-butanone_EXT</v>
      </c>
      <c r="C525" s="43" t="str">
        <f>Ts!C140</f>
        <v>2-butanone</v>
      </c>
      <c r="D525" s="43">
        <f>Ts!D140</f>
        <v>0</v>
      </c>
      <c r="E525" s="43" t="str">
        <f>Ts!E140</f>
        <v>N</v>
      </c>
      <c r="G525" s="43" t="str">
        <f t="shared" si="61"/>
        <v>X131</v>
      </c>
      <c r="H525" s="43" t="str">
        <f t="shared" si="62"/>
        <v>2-butanone_cyt = 2-butanone_EXT</v>
      </c>
      <c r="I525" s="43" t="s">
        <v>781</v>
      </c>
      <c r="J525" s="43" t="s">
        <v>782</v>
      </c>
      <c r="K525" s="43">
        <f t="shared" si="63"/>
        <v>0</v>
      </c>
      <c r="L525" s="43" t="s">
        <v>783</v>
      </c>
      <c r="M525" s="43">
        <v>0</v>
      </c>
      <c r="N525" s="43">
        <v>1</v>
      </c>
      <c r="O525" s="43">
        <v>1</v>
      </c>
      <c r="P525" s="43">
        <v>1</v>
      </c>
      <c r="Q525" s="43">
        <v>1</v>
      </c>
      <c r="R525" s="43">
        <v>0.01</v>
      </c>
      <c r="Z525" s="43" t="str">
        <f>INDEX(Mets!$B$2:$O$565,MATCH(CONCATENATE($C525,"_EXT"),Mets!$B$2:$B$565,0),COLUMN()-25)</f>
        <v>2-butanone_EXT</v>
      </c>
      <c r="AA525" s="43">
        <f>INDEX(Mets!$B$2:$O$565,MATCH(CONCATENATE($C525,"_EXT"),Mets!$B$2:$B$565,0),COLUMN()-21)</f>
        <v>4</v>
      </c>
      <c r="AB525" s="43">
        <f>INDEX(Mets!$B$2:$O$565,MATCH(CONCATENATE($C525,"_EXT"),Mets!$B$2:$B$565,0),COLUMN()-21)</f>
        <v>8</v>
      </c>
      <c r="AC525" s="43">
        <f>INDEX(Mets!$B$2:$O$565,MATCH(CONCATENATE($C525,"_EXT"),Mets!$B$2:$B$565,0),COLUMN()-21)</f>
        <v>0</v>
      </c>
      <c r="AD525" s="43">
        <f>INDEX(Mets!$B$2:$O$565,MATCH(CONCATENATE($C525,"_EXT"),Mets!$B$2:$B$565,0),COLUMN()-21)</f>
        <v>1</v>
      </c>
      <c r="AE525" s="43">
        <f>INDEX(Mets!$B$2:$O$565,MATCH(CONCATENATE($C525,"_EXT"),Mets!$B$2:$B$565,0),COLUMN()-21)</f>
        <v>0</v>
      </c>
      <c r="AF525" s="43">
        <f>INDEX(Mets!$B$2:$O$565,MATCH(CONCATENATE($C525,"_EXT"),Mets!$B$2:$B$565,0),COLUMN()-21)</f>
        <v>0</v>
      </c>
      <c r="AG525" s="43">
        <f>INDEX(Mets!$B$2:$O$565,MATCH(CONCATENATE($C525,"_EXT"),Mets!$B$2:$B$565,0),COLUMN()-21)</f>
        <v>0</v>
      </c>
      <c r="AH525" s="43">
        <f>INDEX(Mets!$B$2:$O$565,MATCH(CONCATENATE($C525,"_EXT"),Mets!$B$2:$B$565,0),COLUMN()-21)</f>
        <v>22</v>
      </c>
      <c r="AI525" s="43">
        <f>INDEX(Mets!$B$2:$W$565,MATCH(CONCATENATE($C525,"_EXT"),Mets!$B$2:$B$565,0),COLUMN()-13)</f>
        <v>5.5</v>
      </c>
      <c r="AJ525" s="43">
        <f t="shared" si="66"/>
        <v>2</v>
      </c>
      <c r="AK525" s="43">
        <f t="shared" si="64"/>
        <v>4</v>
      </c>
      <c r="AL525" s="43" t="str">
        <f t="shared" si="65"/>
        <v>'X131' '4';</v>
      </c>
    </row>
    <row r="526" spans="1:38">
      <c r="A526" s="43" t="str">
        <f>Ts!A141</f>
        <v>X132</v>
      </c>
      <c r="B526" s="43" t="str">
        <f>Ts!B141</f>
        <v>2-pentanone_cyt = 2-pentanone_EXT</v>
      </c>
      <c r="C526" s="43" t="str">
        <f>Ts!C141</f>
        <v>2-pentanone</v>
      </c>
      <c r="D526" s="43">
        <f>Ts!D141</f>
        <v>0</v>
      </c>
      <c r="E526" s="43" t="str">
        <f>Ts!E141</f>
        <v>N</v>
      </c>
      <c r="G526" s="43" t="str">
        <f t="shared" si="61"/>
        <v>X132</v>
      </c>
      <c r="H526" s="43" t="str">
        <f t="shared" si="62"/>
        <v>2-pentanone_cyt = 2-pentanone_EXT</v>
      </c>
      <c r="I526" s="43" t="s">
        <v>781</v>
      </c>
      <c r="J526" s="43" t="s">
        <v>782</v>
      </c>
      <c r="K526" s="43">
        <f t="shared" si="63"/>
        <v>0</v>
      </c>
      <c r="L526" s="43" t="s">
        <v>783</v>
      </c>
      <c r="M526" s="43">
        <v>0</v>
      </c>
      <c r="N526" s="43">
        <v>1</v>
      </c>
      <c r="O526" s="43">
        <v>1</v>
      </c>
      <c r="P526" s="43">
        <v>1</v>
      </c>
      <c r="Q526" s="43">
        <v>1</v>
      </c>
      <c r="R526" s="43">
        <v>0.01</v>
      </c>
      <c r="Z526" s="43" t="str">
        <f>INDEX(Mets!$B$2:$O$565,MATCH(CONCATENATE($C526,"_EXT"),Mets!$B$2:$B$565,0),COLUMN()-25)</f>
        <v>2-pentanone_EXT</v>
      </c>
      <c r="AA526" s="43">
        <f>INDEX(Mets!$B$2:$O$565,MATCH(CONCATENATE($C526,"_EXT"),Mets!$B$2:$B$565,0),COLUMN()-21)</f>
        <v>5</v>
      </c>
      <c r="AB526" s="43">
        <f>INDEX(Mets!$B$2:$O$565,MATCH(CONCATENATE($C526,"_EXT"),Mets!$B$2:$B$565,0),COLUMN()-21)</f>
        <v>10</v>
      </c>
      <c r="AC526" s="43">
        <f>INDEX(Mets!$B$2:$O$565,MATCH(CONCATENATE($C526,"_EXT"),Mets!$B$2:$B$565,0),COLUMN()-21)</f>
        <v>0</v>
      </c>
      <c r="AD526" s="43">
        <f>INDEX(Mets!$B$2:$O$565,MATCH(CONCATENATE($C526,"_EXT"),Mets!$B$2:$B$565,0),COLUMN()-21)</f>
        <v>1</v>
      </c>
      <c r="AE526" s="43">
        <f>INDEX(Mets!$B$2:$O$565,MATCH(CONCATENATE($C526,"_EXT"),Mets!$B$2:$B$565,0),COLUMN()-21)</f>
        <v>0</v>
      </c>
      <c r="AF526" s="43">
        <f>INDEX(Mets!$B$2:$O$565,MATCH(CONCATENATE($C526,"_EXT"),Mets!$B$2:$B$565,0),COLUMN()-21)</f>
        <v>0</v>
      </c>
      <c r="AG526" s="43">
        <f>INDEX(Mets!$B$2:$O$565,MATCH(CONCATENATE($C526,"_EXT"),Mets!$B$2:$B$565,0),COLUMN()-21)</f>
        <v>0</v>
      </c>
      <c r="AH526" s="43">
        <f>INDEX(Mets!$B$2:$O$565,MATCH(CONCATENATE($C526,"_EXT"),Mets!$B$2:$B$565,0),COLUMN()-21)</f>
        <v>28</v>
      </c>
      <c r="AI526" s="43">
        <f>INDEX(Mets!$B$2:$W$565,MATCH(CONCATENATE($C526,"_EXT"),Mets!$B$2:$B$565,0),COLUMN()-13)</f>
        <v>5.6</v>
      </c>
      <c r="AJ526" s="43">
        <f t="shared" si="66"/>
        <v>2</v>
      </c>
      <c r="AK526" s="43">
        <f t="shared" si="64"/>
        <v>5</v>
      </c>
      <c r="AL526" s="43" t="str">
        <f t="shared" si="65"/>
        <v>'X132' '5';</v>
      </c>
    </row>
    <row r="527" spans="1:38">
      <c r="A527" s="43" t="str">
        <f>Ts!A142</f>
        <v>X133</v>
      </c>
      <c r="B527" s="43" t="str">
        <f>Ts!B142</f>
        <v>2-hexanone_cyt = 2-hexanone_EXT</v>
      </c>
      <c r="C527" s="43" t="str">
        <f>Ts!C142</f>
        <v>2-hexanone</v>
      </c>
      <c r="D527" s="43">
        <f>Ts!D142</f>
        <v>0</v>
      </c>
      <c r="E527" s="43" t="str">
        <f>Ts!E142</f>
        <v>N</v>
      </c>
      <c r="G527" s="43" t="str">
        <f t="shared" si="61"/>
        <v>X133</v>
      </c>
      <c r="H527" s="43" t="str">
        <f t="shared" si="62"/>
        <v>2-hexanone_cyt = 2-hexanone_EXT</v>
      </c>
      <c r="I527" s="43" t="s">
        <v>781</v>
      </c>
      <c r="J527" s="43" t="s">
        <v>782</v>
      </c>
      <c r="K527" s="43">
        <f t="shared" si="63"/>
        <v>0</v>
      </c>
      <c r="L527" s="43" t="s">
        <v>783</v>
      </c>
      <c r="M527" s="43">
        <v>0</v>
      </c>
      <c r="N527" s="43">
        <v>1</v>
      </c>
      <c r="O527" s="43">
        <v>1</v>
      </c>
      <c r="P527" s="43">
        <v>1</v>
      </c>
      <c r="Q527" s="43">
        <v>1</v>
      </c>
      <c r="R527" s="43">
        <v>0.01</v>
      </c>
      <c r="Z527" s="43" t="str">
        <f>INDEX(Mets!$B$2:$O$565,MATCH(CONCATENATE($C527,"_EXT"),Mets!$B$2:$B$565,0),COLUMN()-25)</f>
        <v>2-hexanone_EXT</v>
      </c>
      <c r="AA527" s="43">
        <f>INDEX(Mets!$B$2:$O$565,MATCH(CONCATENATE($C527,"_EXT"),Mets!$B$2:$B$565,0),COLUMN()-21)</f>
        <v>6</v>
      </c>
      <c r="AB527" s="43">
        <f>INDEX(Mets!$B$2:$O$565,MATCH(CONCATENATE($C527,"_EXT"),Mets!$B$2:$B$565,0),COLUMN()-21)</f>
        <v>12</v>
      </c>
      <c r="AC527" s="43">
        <f>INDEX(Mets!$B$2:$O$565,MATCH(CONCATENATE($C527,"_EXT"),Mets!$B$2:$B$565,0),COLUMN()-21)</f>
        <v>0</v>
      </c>
      <c r="AD527" s="43">
        <f>INDEX(Mets!$B$2:$O$565,MATCH(CONCATENATE($C527,"_EXT"),Mets!$B$2:$B$565,0),COLUMN()-21)</f>
        <v>1</v>
      </c>
      <c r="AE527" s="43">
        <f>INDEX(Mets!$B$2:$O$565,MATCH(CONCATENATE($C527,"_EXT"),Mets!$B$2:$B$565,0),COLUMN()-21)</f>
        <v>0</v>
      </c>
      <c r="AF527" s="43">
        <f>INDEX(Mets!$B$2:$O$565,MATCH(CONCATENATE($C527,"_EXT"),Mets!$B$2:$B$565,0),COLUMN()-21)</f>
        <v>0</v>
      </c>
      <c r="AG527" s="43">
        <f>INDEX(Mets!$B$2:$O$565,MATCH(CONCATENATE($C527,"_EXT"),Mets!$B$2:$B$565,0),COLUMN()-21)</f>
        <v>0</v>
      </c>
      <c r="AH527" s="43">
        <f>INDEX(Mets!$B$2:$O$565,MATCH(CONCATENATE($C527,"_EXT"),Mets!$B$2:$B$565,0),COLUMN()-21)</f>
        <v>34</v>
      </c>
      <c r="AI527" s="43">
        <f>INDEX(Mets!$B$2:$W$565,MATCH(CONCATENATE($C527,"_EXT"),Mets!$B$2:$B$565,0),COLUMN()-13)</f>
        <v>5.666666666666667</v>
      </c>
      <c r="AJ527" s="43">
        <f t="shared" si="66"/>
        <v>2</v>
      </c>
      <c r="AK527" s="43">
        <f t="shared" si="64"/>
        <v>6</v>
      </c>
      <c r="AL527" s="43" t="str">
        <f t="shared" si="65"/>
        <v>'X133' '6';</v>
      </c>
    </row>
    <row r="528" spans="1:38">
      <c r="A528" s="43" t="str">
        <f>Ts!A143</f>
        <v>X134</v>
      </c>
      <c r="B528" s="43" t="str">
        <f>Ts!B143</f>
        <v>2-heptanone_cyt = 2-heptanone_EXT</v>
      </c>
      <c r="C528" s="43" t="str">
        <f>Ts!C143</f>
        <v>2-heptanone</v>
      </c>
      <c r="D528" s="43">
        <f>Ts!D143</f>
        <v>0</v>
      </c>
      <c r="E528" s="43" t="str">
        <f>Ts!E143</f>
        <v>N</v>
      </c>
      <c r="G528" s="43" t="str">
        <f t="shared" si="61"/>
        <v>X134</v>
      </c>
      <c r="H528" s="43" t="str">
        <f t="shared" si="62"/>
        <v>2-heptanone_cyt = 2-heptanone_EXT</v>
      </c>
      <c r="I528" s="43" t="s">
        <v>781</v>
      </c>
      <c r="J528" s="43" t="s">
        <v>782</v>
      </c>
      <c r="K528" s="43">
        <f t="shared" si="63"/>
        <v>0</v>
      </c>
      <c r="L528" s="43" t="s">
        <v>783</v>
      </c>
      <c r="M528" s="43">
        <v>0</v>
      </c>
      <c r="N528" s="43">
        <v>1</v>
      </c>
      <c r="O528" s="43">
        <v>1</v>
      </c>
      <c r="P528" s="43">
        <v>1</v>
      </c>
      <c r="Q528" s="43">
        <v>1</v>
      </c>
      <c r="R528" s="43">
        <v>0.01</v>
      </c>
      <c r="Z528" s="43" t="str">
        <f>INDEX(Mets!$B$2:$O$565,MATCH(CONCATENATE($C528,"_EXT"),Mets!$B$2:$B$565,0),COLUMN()-25)</f>
        <v>2-heptanone_EXT</v>
      </c>
      <c r="AA528" s="43">
        <f>INDEX(Mets!$B$2:$O$565,MATCH(CONCATENATE($C528,"_EXT"),Mets!$B$2:$B$565,0),COLUMN()-21)</f>
        <v>7</v>
      </c>
      <c r="AB528" s="43">
        <f>INDEX(Mets!$B$2:$O$565,MATCH(CONCATENATE($C528,"_EXT"),Mets!$B$2:$B$565,0),COLUMN()-21)</f>
        <v>14</v>
      </c>
      <c r="AC528" s="43">
        <f>INDEX(Mets!$B$2:$O$565,MATCH(CONCATENATE($C528,"_EXT"),Mets!$B$2:$B$565,0),COLUMN()-21)</f>
        <v>0</v>
      </c>
      <c r="AD528" s="43">
        <f>INDEX(Mets!$B$2:$O$565,MATCH(CONCATENATE($C528,"_EXT"),Mets!$B$2:$B$565,0),COLUMN()-21)</f>
        <v>1</v>
      </c>
      <c r="AE528" s="43">
        <f>INDEX(Mets!$B$2:$O$565,MATCH(CONCATENATE($C528,"_EXT"),Mets!$B$2:$B$565,0),COLUMN()-21)</f>
        <v>0</v>
      </c>
      <c r="AF528" s="43">
        <f>INDEX(Mets!$B$2:$O$565,MATCH(CONCATENATE($C528,"_EXT"),Mets!$B$2:$B$565,0),COLUMN()-21)</f>
        <v>0</v>
      </c>
      <c r="AG528" s="43">
        <f>INDEX(Mets!$B$2:$O$565,MATCH(CONCATENATE($C528,"_EXT"),Mets!$B$2:$B$565,0),COLUMN()-21)</f>
        <v>0</v>
      </c>
      <c r="AH528" s="43">
        <f>INDEX(Mets!$B$2:$O$565,MATCH(CONCATENATE($C528,"_EXT"),Mets!$B$2:$B$565,0),COLUMN()-21)</f>
        <v>40</v>
      </c>
      <c r="AI528" s="43">
        <f>INDEX(Mets!$B$2:$W$565,MATCH(CONCATENATE($C528,"_EXT"),Mets!$B$2:$B$565,0),COLUMN()-13)</f>
        <v>5.7142857142857144</v>
      </c>
      <c r="AJ528" s="43">
        <f t="shared" si="66"/>
        <v>2</v>
      </c>
      <c r="AK528" s="43">
        <f t="shared" si="64"/>
        <v>7</v>
      </c>
      <c r="AL528" s="43" t="str">
        <f t="shared" si="65"/>
        <v>'X134' '7';</v>
      </c>
    </row>
    <row r="529" spans="1:38">
      <c r="A529" s="43" t="str">
        <f>Ts!A144</f>
        <v>X135</v>
      </c>
      <c r="B529" s="43" t="str">
        <f>Ts!B144</f>
        <v>2-octanone_cyt = 2-octanone_EXT</v>
      </c>
      <c r="C529" s="43" t="str">
        <f>Ts!C144</f>
        <v>2-octanone</v>
      </c>
      <c r="D529" s="43">
        <f>Ts!D144</f>
        <v>0</v>
      </c>
      <c r="E529" s="43" t="str">
        <f>Ts!E144</f>
        <v>N</v>
      </c>
      <c r="G529" s="43" t="str">
        <f t="shared" si="61"/>
        <v>X135</v>
      </c>
      <c r="H529" s="43" t="str">
        <f t="shared" si="62"/>
        <v>2-octanone_cyt = 2-octanone_EXT</v>
      </c>
      <c r="I529" s="43" t="s">
        <v>781</v>
      </c>
      <c r="J529" s="43" t="s">
        <v>782</v>
      </c>
      <c r="K529" s="43">
        <f t="shared" si="63"/>
        <v>0</v>
      </c>
      <c r="L529" s="43" t="s">
        <v>783</v>
      </c>
      <c r="M529" s="43">
        <v>0</v>
      </c>
      <c r="N529" s="43">
        <v>1</v>
      </c>
      <c r="O529" s="43">
        <v>1</v>
      </c>
      <c r="P529" s="43">
        <v>1</v>
      </c>
      <c r="Q529" s="43">
        <v>1</v>
      </c>
      <c r="R529" s="43">
        <v>0.01</v>
      </c>
      <c r="Z529" s="43" t="str">
        <f>INDEX(Mets!$B$2:$O$565,MATCH(CONCATENATE($C529,"_EXT"),Mets!$B$2:$B$565,0),COLUMN()-25)</f>
        <v>2-octanone_EXT</v>
      </c>
      <c r="AA529" s="43">
        <f>INDEX(Mets!$B$2:$O$565,MATCH(CONCATENATE($C529,"_EXT"),Mets!$B$2:$B$565,0),COLUMN()-21)</f>
        <v>8</v>
      </c>
      <c r="AB529" s="43">
        <f>INDEX(Mets!$B$2:$O$565,MATCH(CONCATENATE($C529,"_EXT"),Mets!$B$2:$B$565,0),COLUMN()-21)</f>
        <v>16</v>
      </c>
      <c r="AC529" s="43">
        <f>INDEX(Mets!$B$2:$O$565,MATCH(CONCATENATE($C529,"_EXT"),Mets!$B$2:$B$565,0),COLUMN()-21)</f>
        <v>0</v>
      </c>
      <c r="AD529" s="43">
        <f>INDEX(Mets!$B$2:$O$565,MATCH(CONCATENATE($C529,"_EXT"),Mets!$B$2:$B$565,0),COLUMN()-21)</f>
        <v>1</v>
      </c>
      <c r="AE529" s="43">
        <f>INDEX(Mets!$B$2:$O$565,MATCH(CONCATENATE($C529,"_EXT"),Mets!$B$2:$B$565,0),COLUMN()-21)</f>
        <v>0</v>
      </c>
      <c r="AF529" s="43">
        <f>INDEX(Mets!$B$2:$O$565,MATCH(CONCATENATE($C529,"_EXT"),Mets!$B$2:$B$565,0),COLUMN()-21)</f>
        <v>0</v>
      </c>
      <c r="AG529" s="43">
        <f>INDEX(Mets!$B$2:$O$565,MATCH(CONCATENATE($C529,"_EXT"),Mets!$B$2:$B$565,0),COLUMN()-21)</f>
        <v>0</v>
      </c>
      <c r="AH529" s="43">
        <f>INDEX(Mets!$B$2:$O$565,MATCH(CONCATENATE($C529,"_EXT"),Mets!$B$2:$B$565,0),COLUMN()-21)</f>
        <v>46</v>
      </c>
      <c r="AI529" s="43">
        <f>INDEX(Mets!$B$2:$W$565,MATCH(CONCATENATE($C529,"_EXT"),Mets!$B$2:$B$565,0),COLUMN()-13)</f>
        <v>5.75</v>
      </c>
      <c r="AJ529" s="43">
        <f t="shared" si="66"/>
        <v>2</v>
      </c>
      <c r="AK529" s="43">
        <f t="shared" si="64"/>
        <v>8</v>
      </c>
      <c r="AL529" s="43" t="str">
        <f t="shared" si="65"/>
        <v>'X135' '8';</v>
      </c>
    </row>
    <row r="530" spans="1:38">
      <c r="A530" s="43" t="str">
        <f>Ts!A145</f>
        <v>X136</v>
      </c>
      <c r="B530" s="43" t="str">
        <f>Ts!B145</f>
        <v>2-nonanone_cyt = 2-nonanone_EXT</v>
      </c>
      <c r="C530" s="43" t="str">
        <f>Ts!C145</f>
        <v>2-nonanone</v>
      </c>
      <c r="D530" s="43">
        <f>Ts!D145</f>
        <v>0</v>
      </c>
      <c r="E530" s="43" t="str">
        <f>Ts!E145</f>
        <v>N</v>
      </c>
      <c r="G530" s="43" t="str">
        <f t="shared" si="61"/>
        <v>X136</v>
      </c>
      <c r="H530" s="43" t="str">
        <f t="shared" si="62"/>
        <v>2-nonanone_cyt = 2-nonanone_EXT</v>
      </c>
      <c r="I530" s="43" t="s">
        <v>781</v>
      </c>
      <c r="J530" s="43" t="s">
        <v>782</v>
      </c>
      <c r="K530" s="43">
        <f t="shared" si="63"/>
        <v>0</v>
      </c>
      <c r="L530" s="43" t="s">
        <v>783</v>
      </c>
      <c r="M530" s="43">
        <v>0</v>
      </c>
      <c r="N530" s="43">
        <v>1</v>
      </c>
      <c r="O530" s="43">
        <v>1</v>
      </c>
      <c r="P530" s="43">
        <v>1</v>
      </c>
      <c r="Q530" s="43">
        <v>1</v>
      </c>
      <c r="R530" s="43">
        <v>0.01</v>
      </c>
      <c r="Z530" s="43" t="str">
        <f>INDEX(Mets!$B$2:$O$565,MATCH(CONCATENATE($C530,"_EXT"),Mets!$B$2:$B$565,0),COLUMN()-25)</f>
        <v>2-nonanone_EXT</v>
      </c>
      <c r="AA530" s="43">
        <f>INDEX(Mets!$B$2:$O$565,MATCH(CONCATENATE($C530,"_EXT"),Mets!$B$2:$B$565,0),COLUMN()-21)</f>
        <v>9</v>
      </c>
      <c r="AB530" s="43">
        <f>INDEX(Mets!$B$2:$O$565,MATCH(CONCATENATE($C530,"_EXT"),Mets!$B$2:$B$565,0),COLUMN()-21)</f>
        <v>18</v>
      </c>
      <c r="AC530" s="43">
        <f>INDEX(Mets!$B$2:$O$565,MATCH(CONCATENATE($C530,"_EXT"),Mets!$B$2:$B$565,0),COLUMN()-21)</f>
        <v>0</v>
      </c>
      <c r="AD530" s="43">
        <f>INDEX(Mets!$B$2:$O$565,MATCH(CONCATENATE($C530,"_EXT"),Mets!$B$2:$B$565,0),COLUMN()-21)</f>
        <v>1</v>
      </c>
      <c r="AE530" s="43">
        <f>INDEX(Mets!$B$2:$O$565,MATCH(CONCATENATE($C530,"_EXT"),Mets!$B$2:$B$565,0),COLUMN()-21)</f>
        <v>0</v>
      </c>
      <c r="AF530" s="43">
        <f>INDEX(Mets!$B$2:$O$565,MATCH(CONCATENATE($C530,"_EXT"),Mets!$B$2:$B$565,0),COLUMN()-21)</f>
        <v>0</v>
      </c>
      <c r="AG530" s="43">
        <f>INDEX(Mets!$B$2:$O$565,MATCH(CONCATENATE($C530,"_EXT"),Mets!$B$2:$B$565,0),COLUMN()-21)</f>
        <v>0</v>
      </c>
      <c r="AH530" s="43">
        <f>INDEX(Mets!$B$2:$O$565,MATCH(CONCATENATE($C530,"_EXT"),Mets!$B$2:$B$565,0),COLUMN()-21)</f>
        <v>52</v>
      </c>
      <c r="AI530" s="43">
        <f>INDEX(Mets!$B$2:$W$565,MATCH(CONCATENATE($C530,"_EXT"),Mets!$B$2:$B$565,0),COLUMN()-13)</f>
        <v>5.7777777777777777</v>
      </c>
      <c r="AJ530" s="43">
        <f t="shared" si="66"/>
        <v>2</v>
      </c>
      <c r="AK530" s="43">
        <f t="shared" si="64"/>
        <v>9</v>
      </c>
      <c r="AL530" s="43" t="str">
        <f t="shared" si="65"/>
        <v>'X136' '9';</v>
      </c>
    </row>
    <row r="531" spans="1:38">
      <c r="A531" s="43" t="str">
        <f>Ts!A146</f>
        <v>X137</v>
      </c>
      <c r="B531" s="43" t="str">
        <f>Ts!B146</f>
        <v>2-decanone_cyt = 2-decanone_EXT</v>
      </c>
      <c r="C531" s="43" t="str">
        <f>Ts!C146</f>
        <v>2-decanone</v>
      </c>
      <c r="D531" s="43">
        <f>Ts!D146</f>
        <v>0</v>
      </c>
      <c r="E531" s="43" t="str">
        <f>Ts!E146</f>
        <v>N</v>
      </c>
      <c r="G531" s="43" t="str">
        <f t="shared" si="61"/>
        <v>X137</v>
      </c>
      <c r="H531" s="43" t="str">
        <f t="shared" si="62"/>
        <v>2-decanone_cyt = 2-decanone_EXT</v>
      </c>
      <c r="I531" s="43" t="s">
        <v>781</v>
      </c>
      <c r="J531" s="43" t="s">
        <v>782</v>
      </c>
      <c r="K531" s="43">
        <f t="shared" si="63"/>
        <v>0</v>
      </c>
      <c r="L531" s="43" t="s">
        <v>783</v>
      </c>
      <c r="M531" s="43">
        <v>0</v>
      </c>
      <c r="N531" s="43">
        <v>1</v>
      </c>
      <c r="O531" s="43">
        <v>1</v>
      </c>
      <c r="P531" s="43">
        <v>1</v>
      </c>
      <c r="Q531" s="43">
        <v>1</v>
      </c>
      <c r="R531" s="43">
        <v>0.01</v>
      </c>
      <c r="Z531" s="43" t="str">
        <f>INDEX(Mets!$B$2:$O$565,MATCH(CONCATENATE($C531,"_EXT"),Mets!$B$2:$B$565,0),COLUMN()-25)</f>
        <v>2-decanone_EXT</v>
      </c>
      <c r="AA531" s="43">
        <f>INDEX(Mets!$B$2:$O$565,MATCH(CONCATENATE($C531,"_EXT"),Mets!$B$2:$B$565,0),COLUMN()-21)</f>
        <v>10</v>
      </c>
      <c r="AB531" s="43">
        <f>INDEX(Mets!$B$2:$O$565,MATCH(CONCATENATE($C531,"_EXT"),Mets!$B$2:$B$565,0),COLUMN()-21)</f>
        <v>20</v>
      </c>
      <c r="AC531" s="43">
        <f>INDEX(Mets!$B$2:$O$565,MATCH(CONCATENATE($C531,"_EXT"),Mets!$B$2:$B$565,0),COLUMN()-21)</f>
        <v>0</v>
      </c>
      <c r="AD531" s="43">
        <f>INDEX(Mets!$B$2:$O$565,MATCH(CONCATENATE($C531,"_EXT"),Mets!$B$2:$B$565,0),COLUMN()-21)</f>
        <v>1</v>
      </c>
      <c r="AE531" s="43">
        <f>INDEX(Mets!$B$2:$O$565,MATCH(CONCATENATE($C531,"_EXT"),Mets!$B$2:$B$565,0),COLUMN()-21)</f>
        <v>0</v>
      </c>
      <c r="AF531" s="43">
        <f>INDEX(Mets!$B$2:$O$565,MATCH(CONCATENATE($C531,"_EXT"),Mets!$B$2:$B$565,0),COLUMN()-21)</f>
        <v>0</v>
      </c>
      <c r="AG531" s="43">
        <f>INDEX(Mets!$B$2:$O$565,MATCH(CONCATENATE($C531,"_EXT"),Mets!$B$2:$B$565,0),COLUMN()-21)</f>
        <v>0</v>
      </c>
      <c r="AH531" s="43">
        <f>INDEX(Mets!$B$2:$O$565,MATCH(CONCATENATE($C531,"_EXT"),Mets!$B$2:$B$565,0),COLUMN()-21)</f>
        <v>58</v>
      </c>
      <c r="AI531" s="43">
        <f>INDEX(Mets!$B$2:$W$565,MATCH(CONCATENATE($C531,"_EXT"),Mets!$B$2:$B$565,0),COLUMN()-13)</f>
        <v>5.8</v>
      </c>
      <c r="AJ531" s="43">
        <f t="shared" si="66"/>
        <v>2</v>
      </c>
      <c r="AK531" s="43">
        <f t="shared" si="64"/>
        <v>10</v>
      </c>
      <c r="AL531" s="43" t="str">
        <f t="shared" si="65"/>
        <v>'X137' '10';</v>
      </c>
    </row>
    <row r="532" spans="1:38">
      <c r="A532" s="43" t="str">
        <f>Ts!A147</f>
        <v>X138</v>
      </c>
      <c r="B532" s="43" t="str">
        <f>Ts!B147</f>
        <v>2-undecanone_cyt = 2-undecanone_EXT</v>
      </c>
      <c r="C532" s="43" t="str">
        <f>Ts!C147</f>
        <v>2-undecanone</v>
      </c>
      <c r="D532" s="43">
        <f>Ts!D147</f>
        <v>0</v>
      </c>
      <c r="E532" s="43" t="str">
        <f>Ts!E147</f>
        <v>N</v>
      </c>
      <c r="G532" s="43" t="str">
        <f t="shared" ref="G532:G566" si="67">A532</f>
        <v>X138</v>
      </c>
      <c r="H532" s="43" t="str">
        <f t="shared" ref="H532:H566" si="68">B532</f>
        <v>2-undecanone_cyt = 2-undecanone_EXT</v>
      </c>
      <c r="I532" s="43" t="s">
        <v>781</v>
      </c>
      <c r="J532" s="43" t="s">
        <v>782</v>
      </c>
      <c r="K532" s="43">
        <f t="shared" ref="K532:K566" si="69">IF(EXACT(E532,"N"),0,"-Inf")</f>
        <v>0</v>
      </c>
      <c r="L532" s="43" t="s">
        <v>783</v>
      </c>
      <c r="M532" s="43">
        <v>0</v>
      </c>
      <c r="N532" s="43">
        <v>1</v>
      </c>
      <c r="O532" s="43">
        <v>1</v>
      </c>
      <c r="P532" s="43">
        <v>1</v>
      </c>
      <c r="Q532" s="43">
        <v>1</v>
      </c>
      <c r="R532" s="43">
        <v>0.01</v>
      </c>
      <c r="Z532" s="43" t="str">
        <f>INDEX(Mets!$B$2:$O$565,MATCH(CONCATENATE($C532,"_EXT"),Mets!$B$2:$B$565,0),COLUMN()-25)</f>
        <v>2-undecanone_EXT</v>
      </c>
      <c r="AA532" s="43">
        <f>INDEX(Mets!$B$2:$O$565,MATCH(CONCATENATE($C532,"_EXT"),Mets!$B$2:$B$565,0),COLUMN()-21)</f>
        <v>11</v>
      </c>
      <c r="AB532" s="43">
        <f>INDEX(Mets!$B$2:$O$565,MATCH(CONCATENATE($C532,"_EXT"),Mets!$B$2:$B$565,0),COLUMN()-21)</f>
        <v>22</v>
      </c>
      <c r="AC532" s="43">
        <f>INDEX(Mets!$B$2:$O$565,MATCH(CONCATENATE($C532,"_EXT"),Mets!$B$2:$B$565,0),COLUMN()-21)</f>
        <v>0</v>
      </c>
      <c r="AD532" s="43">
        <f>INDEX(Mets!$B$2:$O$565,MATCH(CONCATENATE($C532,"_EXT"),Mets!$B$2:$B$565,0),COLUMN()-21)</f>
        <v>1</v>
      </c>
      <c r="AE532" s="43">
        <f>INDEX(Mets!$B$2:$O$565,MATCH(CONCATENATE($C532,"_EXT"),Mets!$B$2:$B$565,0),COLUMN()-21)</f>
        <v>0</v>
      </c>
      <c r="AF532" s="43">
        <f>INDEX(Mets!$B$2:$O$565,MATCH(CONCATENATE($C532,"_EXT"),Mets!$B$2:$B$565,0),COLUMN()-21)</f>
        <v>0</v>
      </c>
      <c r="AG532" s="43">
        <f>INDEX(Mets!$B$2:$O$565,MATCH(CONCATENATE($C532,"_EXT"),Mets!$B$2:$B$565,0),COLUMN()-21)</f>
        <v>0</v>
      </c>
      <c r="AH532" s="43">
        <f>INDEX(Mets!$B$2:$O$565,MATCH(CONCATENATE($C532,"_EXT"),Mets!$B$2:$B$565,0),COLUMN()-21)</f>
        <v>64</v>
      </c>
      <c r="AI532" s="43">
        <f>INDEX(Mets!$B$2:$W$565,MATCH(CONCATENATE($C532,"_EXT"),Mets!$B$2:$B$565,0),COLUMN()-13)</f>
        <v>5.8181818181818183</v>
      </c>
      <c r="AJ532" s="43">
        <f t="shared" si="66"/>
        <v>2</v>
      </c>
      <c r="AK532" s="43">
        <f t="shared" si="64"/>
        <v>11</v>
      </c>
      <c r="AL532" s="43" t="str">
        <f t="shared" si="65"/>
        <v>'X138' '11';</v>
      </c>
    </row>
    <row r="533" spans="1:38">
      <c r="A533" s="43" t="str">
        <f>Ts!A148</f>
        <v>X139</v>
      </c>
      <c r="B533" s="43" t="str">
        <f>Ts!B148</f>
        <v>2-dodecanone_cyt = 2-dodecanone_EXT</v>
      </c>
      <c r="C533" s="43" t="str">
        <f>Ts!C148</f>
        <v>2-dodecanone</v>
      </c>
      <c r="D533" s="43">
        <f>Ts!D148</f>
        <v>0</v>
      </c>
      <c r="E533" s="43" t="str">
        <f>Ts!E148</f>
        <v>N</v>
      </c>
      <c r="G533" s="43" t="str">
        <f t="shared" si="67"/>
        <v>X139</v>
      </c>
      <c r="H533" s="43" t="str">
        <f t="shared" si="68"/>
        <v>2-dodecanone_cyt = 2-dodecanone_EXT</v>
      </c>
      <c r="I533" s="43" t="s">
        <v>781</v>
      </c>
      <c r="J533" s="43" t="s">
        <v>782</v>
      </c>
      <c r="K533" s="43">
        <f t="shared" si="69"/>
        <v>0</v>
      </c>
      <c r="L533" s="43" t="s">
        <v>783</v>
      </c>
      <c r="M533" s="43">
        <v>0</v>
      </c>
      <c r="N533" s="43">
        <v>1</v>
      </c>
      <c r="O533" s="43">
        <v>1</v>
      </c>
      <c r="P533" s="43">
        <v>1</v>
      </c>
      <c r="Q533" s="43">
        <v>1</v>
      </c>
      <c r="R533" s="43">
        <v>0.01</v>
      </c>
      <c r="Z533" s="43" t="str">
        <f>INDEX(Mets!$B$2:$O$565,MATCH(CONCATENATE($C533,"_EXT"),Mets!$B$2:$B$565,0),COLUMN()-25)</f>
        <v>2-dodecanone_EXT</v>
      </c>
      <c r="AA533" s="43">
        <f>INDEX(Mets!$B$2:$O$565,MATCH(CONCATENATE($C533,"_EXT"),Mets!$B$2:$B$565,0),COLUMN()-21)</f>
        <v>12</v>
      </c>
      <c r="AB533" s="43">
        <f>INDEX(Mets!$B$2:$O$565,MATCH(CONCATENATE($C533,"_EXT"),Mets!$B$2:$B$565,0),COLUMN()-21)</f>
        <v>24</v>
      </c>
      <c r="AC533" s="43">
        <f>INDEX(Mets!$B$2:$O$565,MATCH(CONCATENATE($C533,"_EXT"),Mets!$B$2:$B$565,0),COLUMN()-21)</f>
        <v>0</v>
      </c>
      <c r="AD533" s="43">
        <f>INDEX(Mets!$B$2:$O$565,MATCH(CONCATENATE($C533,"_EXT"),Mets!$B$2:$B$565,0),COLUMN()-21)</f>
        <v>1</v>
      </c>
      <c r="AE533" s="43">
        <f>INDEX(Mets!$B$2:$O$565,MATCH(CONCATENATE($C533,"_EXT"),Mets!$B$2:$B$565,0),COLUMN()-21)</f>
        <v>0</v>
      </c>
      <c r="AF533" s="43">
        <f>INDEX(Mets!$B$2:$O$565,MATCH(CONCATENATE($C533,"_EXT"),Mets!$B$2:$B$565,0),COLUMN()-21)</f>
        <v>0</v>
      </c>
      <c r="AG533" s="43">
        <f>INDEX(Mets!$B$2:$O$565,MATCH(CONCATENATE($C533,"_EXT"),Mets!$B$2:$B$565,0),COLUMN()-21)</f>
        <v>0</v>
      </c>
      <c r="AH533" s="43">
        <f>INDEX(Mets!$B$2:$O$565,MATCH(CONCATENATE($C533,"_EXT"),Mets!$B$2:$B$565,0),COLUMN()-21)</f>
        <v>70</v>
      </c>
      <c r="AI533" s="43">
        <f>INDEX(Mets!$B$2:$W$565,MATCH(CONCATENATE($C533,"_EXT"),Mets!$B$2:$B$565,0),COLUMN()-13)</f>
        <v>5.833333333333333</v>
      </c>
      <c r="AJ533" s="43">
        <f t="shared" si="66"/>
        <v>2</v>
      </c>
      <c r="AK533" s="43">
        <f t="shared" si="64"/>
        <v>12</v>
      </c>
      <c r="AL533" s="43" t="str">
        <f t="shared" si="65"/>
        <v>'X139' '12';</v>
      </c>
    </row>
    <row r="534" spans="1:38">
      <c r="A534" s="43" t="str">
        <f>Ts!A149</f>
        <v>X140</v>
      </c>
      <c r="B534" s="43" t="str">
        <f>Ts!B149</f>
        <v>2-tridecanone_cyt = 2-tridecanone_EXT</v>
      </c>
      <c r="C534" s="43" t="str">
        <f>Ts!C149</f>
        <v>2-tridecanone</v>
      </c>
      <c r="D534" s="43">
        <f>Ts!D149</f>
        <v>0</v>
      </c>
      <c r="E534" s="43" t="str">
        <f>Ts!E149</f>
        <v>N</v>
      </c>
      <c r="G534" s="43" t="str">
        <f t="shared" si="67"/>
        <v>X140</v>
      </c>
      <c r="H534" s="43" t="str">
        <f t="shared" si="68"/>
        <v>2-tridecanone_cyt = 2-tridecanone_EXT</v>
      </c>
      <c r="I534" s="43" t="s">
        <v>781</v>
      </c>
      <c r="J534" s="43" t="s">
        <v>782</v>
      </c>
      <c r="K534" s="43">
        <f t="shared" si="69"/>
        <v>0</v>
      </c>
      <c r="L534" s="43" t="s">
        <v>783</v>
      </c>
      <c r="M534" s="43">
        <v>0</v>
      </c>
      <c r="N534" s="43">
        <v>1</v>
      </c>
      <c r="O534" s="43">
        <v>1</v>
      </c>
      <c r="P534" s="43">
        <v>1</v>
      </c>
      <c r="Q534" s="43">
        <v>1</v>
      </c>
      <c r="R534" s="43">
        <v>0.01</v>
      </c>
      <c r="Z534" s="43" t="str">
        <f>INDEX(Mets!$B$2:$O$565,MATCH(CONCATENATE($C534,"_EXT"),Mets!$B$2:$B$565,0),COLUMN()-25)</f>
        <v>2-tridecanone_EXT</v>
      </c>
      <c r="AA534" s="43">
        <f>INDEX(Mets!$B$2:$O$565,MATCH(CONCATENATE($C534,"_EXT"),Mets!$B$2:$B$565,0),COLUMN()-21)</f>
        <v>13</v>
      </c>
      <c r="AB534" s="43">
        <f>INDEX(Mets!$B$2:$O$565,MATCH(CONCATENATE($C534,"_EXT"),Mets!$B$2:$B$565,0),COLUMN()-21)</f>
        <v>26</v>
      </c>
      <c r="AC534" s="43">
        <f>INDEX(Mets!$B$2:$O$565,MATCH(CONCATENATE($C534,"_EXT"),Mets!$B$2:$B$565,0),COLUMN()-21)</f>
        <v>0</v>
      </c>
      <c r="AD534" s="43">
        <f>INDEX(Mets!$B$2:$O$565,MATCH(CONCATENATE($C534,"_EXT"),Mets!$B$2:$B$565,0),COLUMN()-21)</f>
        <v>1</v>
      </c>
      <c r="AE534" s="43">
        <f>INDEX(Mets!$B$2:$O$565,MATCH(CONCATENATE($C534,"_EXT"),Mets!$B$2:$B$565,0),COLUMN()-21)</f>
        <v>0</v>
      </c>
      <c r="AF534" s="43">
        <f>INDEX(Mets!$B$2:$O$565,MATCH(CONCATENATE($C534,"_EXT"),Mets!$B$2:$B$565,0),COLUMN()-21)</f>
        <v>0</v>
      </c>
      <c r="AG534" s="43">
        <f>INDEX(Mets!$B$2:$O$565,MATCH(CONCATENATE($C534,"_EXT"),Mets!$B$2:$B$565,0),COLUMN()-21)</f>
        <v>0</v>
      </c>
      <c r="AH534" s="43">
        <f>INDEX(Mets!$B$2:$O$565,MATCH(CONCATENATE($C534,"_EXT"),Mets!$B$2:$B$565,0),COLUMN()-21)</f>
        <v>76</v>
      </c>
      <c r="AI534" s="43">
        <f>INDEX(Mets!$B$2:$W$565,MATCH(CONCATENATE($C534,"_EXT"),Mets!$B$2:$B$565,0),COLUMN()-13)</f>
        <v>5.8461538461538458</v>
      </c>
      <c r="AJ534" s="43">
        <f t="shared" si="66"/>
        <v>2</v>
      </c>
      <c r="AK534" s="43">
        <f t="shared" si="64"/>
        <v>13</v>
      </c>
      <c r="AL534" s="43" t="str">
        <f t="shared" si="65"/>
        <v>'X140' '13';</v>
      </c>
    </row>
    <row r="535" spans="1:38">
      <c r="A535" s="43" t="str">
        <f>Ts!A150</f>
        <v>X141</v>
      </c>
      <c r="B535" s="43" t="str">
        <f>Ts!B150</f>
        <v>2-tetradecanone_cyt = 2-tetradecanone_EXT</v>
      </c>
      <c r="C535" s="43" t="str">
        <f>Ts!C150</f>
        <v>2-tetradecanone</v>
      </c>
      <c r="D535" s="43">
        <f>Ts!D150</f>
        <v>0</v>
      </c>
      <c r="E535" s="43" t="str">
        <f>Ts!E150</f>
        <v>N</v>
      </c>
      <c r="G535" s="43" t="str">
        <f t="shared" si="67"/>
        <v>X141</v>
      </c>
      <c r="H535" s="43" t="str">
        <f t="shared" si="68"/>
        <v>2-tetradecanone_cyt = 2-tetradecanone_EXT</v>
      </c>
      <c r="I535" s="43" t="s">
        <v>781</v>
      </c>
      <c r="J535" s="43" t="s">
        <v>782</v>
      </c>
      <c r="K535" s="43">
        <f t="shared" si="69"/>
        <v>0</v>
      </c>
      <c r="L535" s="43" t="s">
        <v>783</v>
      </c>
      <c r="M535" s="43">
        <v>0</v>
      </c>
      <c r="N535" s="43">
        <v>1</v>
      </c>
      <c r="O535" s="43">
        <v>1</v>
      </c>
      <c r="P535" s="43">
        <v>1</v>
      </c>
      <c r="Q535" s="43">
        <v>1</v>
      </c>
      <c r="R535" s="43">
        <v>0.01</v>
      </c>
      <c r="Z535" s="43" t="str">
        <f>INDEX(Mets!$B$2:$O$565,MATCH(CONCATENATE($C535,"_EXT"),Mets!$B$2:$B$565,0),COLUMN()-25)</f>
        <v>2-tetradecanone_EXT</v>
      </c>
      <c r="AA535" s="43">
        <f>INDEX(Mets!$B$2:$O$565,MATCH(CONCATENATE($C535,"_EXT"),Mets!$B$2:$B$565,0),COLUMN()-21)</f>
        <v>14</v>
      </c>
      <c r="AB535" s="43">
        <f>INDEX(Mets!$B$2:$O$565,MATCH(CONCATENATE($C535,"_EXT"),Mets!$B$2:$B$565,0),COLUMN()-21)</f>
        <v>28</v>
      </c>
      <c r="AC535" s="43">
        <f>INDEX(Mets!$B$2:$O$565,MATCH(CONCATENATE($C535,"_EXT"),Mets!$B$2:$B$565,0),COLUMN()-21)</f>
        <v>0</v>
      </c>
      <c r="AD535" s="43">
        <f>INDEX(Mets!$B$2:$O$565,MATCH(CONCATENATE($C535,"_EXT"),Mets!$B$2:$B$565,0),COLUMN()-21)</f>
        <v>1</v>
      </c>
      <c r="AE535" s="43">
        <f>INDEX(Mets!$B$2:$O$565,MATCH(CONCATENATE($C535,"_EXT"),Mets!$B$2:$B$565,0),COLUMN()-21)</f>
        <v>0</v>
      </c>
      <c r="AF535" s="43">
        <f>INDEX(Mets!$B$2:$O$565,MATCH(CONCATENATE($C535,"_EXT"),Mets!$B$2:$B$565,0),COLUMN()-21)</f>
        <v>0</v>
      </c>
      <c r="AG535" s="43">
        <f>INDEX(Mets!$B$2:$O$565,MATCH(CONCATENATE($C535,"_EXT"),Mets!$B$2:$B$565,0),COLUMN()-21)</f>
        <v>0</v>
      </c>
      <c r="AH535" s="43">
        <f>INDEX(Mets!$B$2:$O$565,MATCH(CONCATENATE($C535,"_EXT"),Mets!$B$2:$B$565,0),COLUMN()-21)</f>
        <v>82</v>
      </c>
      <c r="AI535" s="43">
        <f>INDEX(Mets!$B$2:$W$565,MATCH(CONCATENATE($C535,"_EXT"),Mets!$B$2:$B$565,0),COLUMN()-13)</f>
        <v>5.8571428571428568</v>
      </c>
      <c r="AJ535" s="43">
        <f t="shared" si="66"/>
        <v>2</v>
      </c>
      <c r="AK535" s="43">
        <f t="shared" si="64"/>
        <v>14</v>
      </c>
      <c r="AL535" s="43" t="str">
        <f t="shared" si="65"/>
        <v>'X141' '14';</v>
      </c>
    </row>
    <row r="536" spans="1:38">
      <c r="A536" s="43" t="str">
        <f>Ts!A151</f>
        <v>X142</v>
      </c>
      <c r="B536" s="43" t="str">
        <f>Ts!B151</f>
        <v>2-pentadecanone_cyt = 2-pentadecanone_EXT</v>
      </c>
      <c r="C536" s="43" t="str">
        <f>Ts!C151</f>
        <v>2-pentadecanone</v>
      </c>
      <c r="D536" s="43">
        <f>Ts!D151</f>
        <v>0</v>
      </c>
      <c r="E536" s="43" t="str">
        <f>Ts!E151</f>
        <v>N</v>
      </c>
      <c r="G536" s="43" t="str">
        <f t="shared" si="67"/>
        <v>X142</v>
      </c>
      <c r="H536" s="43" t="str">
        <f t="shared" si="68"/>
        <v>2-pentadecanone_cyt = 2-pentadecanone_EXT</v>
      </c>
      <c r="I536" s="43" t="s">
        <v>781</v>
      </c>
      <c r="J536" s="43" t="s">
        <v>782</v>
      </c>
      <c r="K536" s="43">
        <f t="shared" si="69"/>
        <v>0</v>
      </c>
      <c r="L536" s="43" t="s">
        <v>783</v>
      </c>
      <c r="M536" s="43">
        <v>0</v>
      </c>
      <c r="N536" s="43">
        <v>1</v>
      </c>
      <c r="O536" s="43">
        <v>1</v>
      </c>
      <c r="P536" s="43">
        <v>1</v>
      </c>
      <c r="Q536" s="43">
        <v>1</v>
      </c>
      <c r="R536" s="43">
        <v>0.01</v>
      </c>
      <c r="Z536" s="43" t="str">
        <f>INDEX(Mets!$B$2:$O$565,MATCH(CONCATENATE($C536,"_EXT"),Mets!$B$2:$B$565,0),COLUMN()-25)</f>
        <v>2-pentadecanone_EXT</v>
      </c>
      <c r="AA536" s="43">
        <f>INDEX(Mets!$B$2:$O$565,MATCH(CONCATENATE($C536,"_EXT"),Mets!$B$2:$B$565,0),COLUMN()-21)</f>
        <v>15</v>
      </c>
      <c r="AB536" s="43">
        <f>INDEX(Mets!$B$2:$O$565,MATCH(CONCATENATE($C536,"_EXT"),Mets!$B$2:$B$565,0),COLUMN()-21)</f>
        <v>30</v>
      </c>
      <c r="AC536" s="43">
        <f>INDEX(Mets!$B$2:$O$565,MATCH(CONCATENATE($C536,"_EXT"),Mets!$B$2:$B$565,0),COLUMN()-21)</f>
        <v>0</v>
      </c>
      <c r="AD536" s="43">
        <f>INDEX(Mets!$B$2:$O$565,MATCH(CONCATENATE($C536,"_EXT"),Mets!$B$2:$B$565,0),COLUMN()-21)</f>
        <v>1</v>
      </c>
      <c r="AE536" s="43">
        <f>INDEX(Mets!$B$2:$O$565,MATCH(CONCATENATE($C536,"_EXT"),Mets!$B$2:$B$565,0),COLUMN()-21)</f>
        <v>0</v>
      </c>
      <c r="AF536" s="43">
        <f>INDEX(Mets!$B$2:$O$565,MATCH(CONCATENATE($C536,"_EXT"),Mets!$B$2:$B$565,0),COLUMN()-21)</f>
        <v>0</v>
      </c>
      <c r="AG536" s="43">
        <f>INDEX(Mets!$B$2:$O$565,MATCH(CONCATENATE($C536,"_EXT"),Mets!$B$2:$B$565,0),COLUMN()-21)</f>
        <v>0</v>
      </c>
      <c r="AH536" s="43">
        <f>INDEX(Mets!$B$2:$O$565,MATCH(CONCATENATE($C536,"_EXT"),Mets!$B$2:$B$565,0),COLUMN()-21)</f>
        <v>88</v>
      </c>
      <c r="AI536" s="43">
        <f>INDEX(Mets!$B$2:$W$565,MATCH(CONCATENATE($C536,"_EXT"),Mets!$B$2:$B$565,0),COLUMN()-13)</f>
        <v>5.8666666666666663</v>
      </c>
      <c r="AJ536" s="43">
        <f t="shared" si="66"/>
        <v>2</v>
      </c>
      <c r="AK536" s="43">
        <f t="shared" si="64"/>
        <v>15</v>
      </c>
      <c r="AL536" s="43" t="str">
        <f t="shared" si="65"/>
        <v>'X142' '15';</v>
      </c>
    </row>
    <row r="537" spans="1:38">
      <c r="A537" s="43" t="str">
        <f>Ts!A152</f>
        <v>X143</v>
      </c>
      <c r="B537" s="43" t="str">
        <f>Ts!B152</f>
        <v>2-hexadecanone_cyt = 2-hexadecanone_EXT</v>
      </c>
      <c r="C537" s="43" t="str">
        <f>Ts!C152</f>
        <v>2-hexadecanone</v>
      </c>
      <c r="D537" s="43">
        <f>Ts!D152</f>
        <v>0</v>
      </c>
      <c r="E537" s="43" t="str">
        <f>Ts!E152</f>
        <v>N</v>
      </c>
      <c r="G537" s="43" t="str">
        <f t="shared" si="67"/>
        <v>X143</v>
      </c>
      <c r="H537" s="43" t="str">
        <f t="shared" si="68"/>
        <v>2-hexadecanone_cyt = 2-hexadecanone_EXT</v>
      </c>
      <c r="I537" s="43" t="s">
        <v>781</v>
      </c>
      <c r="J537" s="43" t="s">
        <v>782</v>
      </c>
      <c r="K537" s="43">
        <f t="shared" si="69"/>
        <v>0</v>
      </c>
      <c r="L537" s="43" t="s">
        <v>783</v>
      </c>
      <c r="M537" s="43">
        <v>0</v>
      </c>
      <c r="N537" s="43">
        <v>1</v>
      </c>
      <c r="O537" s="43">
        <v>1</v>
      </c>
      <c r="P537" s="43">
        <v>1</v>
      </c>
      <c r="Q537" s="43">
        <v>1</v>
      </c>
      <c r="R537" s="43">
        <v>0.01</v>
      </c>
      <c r="Z537" s="43" t="str">
        <f>INDEX(Mets!$B$2:$O$565,MATCH(CONCATENATE($C537,"_EXT"),Mets!$B$2:$B$565,0),COLUMN()-25)</f>
        <v>2-hexadecanone_EXT</v>
      </c>
      <c r="AA537" s="43">
        <f>INDEX(Mets!$B$2:$O$565,MATCH(CONCATENATE($C537,"_EXT"),Mets!$B$2:$B$565,0),COLUMN()-21)</f>
        <v>16</v>
      </c>
      <c r="AB537" s="43">
        <f>INDEX(Mets!$B$2:$O$565,MATCH(CONCATENATE($C537,"_EXT"),Mets!$B$2:$B$565,0),COLUMN()-21)</f>
        <v>32</v>
      </c>
      <c r="AC537" s="43">
        <f>INDEX(Mets!$B$2:$O$565,MATCH(CONCATENATE($C537,"_EXT"),Mets!$B$2:$B$565,0),COLUMN()-21)</f>
        <v>0</v>
      </c>
      <c r="AD537" s="43">
        <f>INDEX(Mets!$B$2:$O$565,MATCH(CONCATENATE($C537,"_EXT"),Mets!$B$2:$B$565,0),COLUMN()-21)</f>
        <v>1</v>
      </c>
      <c r="AE537" s="43">
        <f>INDEX(Mets!$B$2:$O$565,MATCH(CONCATENATE($C537,"_EXT"),Mets!$B$2:$B$565,0),COLUMN()-21)</f>
        <v>0</v>
      </c>
      <c r="AF537" s="43">
        <f>INDEX(Mets!$B$2:$O$565,MATCH(CONCATENATE($C537,"_EXT"),Mets!$B$2:$B$565,0),COLUMN()-21)</f>
        <v>0</v>
      </c>
      <c r="AG537" s="43">
        <f>INDEX(Mets!$B$2:$O$565,MATCH(CONCATENATE($C537,"_EXT"),Mets!$B$2:$B$565,0),COLUMN()-21)</f>
        <v>0</v>
      </c>
      <c r="AH537" s="43">
        <f>INDEX(Mets!$B$2:$O$565,MATCH(CONCATENATE($C537,"_EXT"),Mets!$B$2:$B$565,0),COLUMN()-21)</f>
        <v>94</v>
      </c>
      <c r="AI537" s="43">
        <f>INDEX(Mets!$B$2:$W$565,MATCH(CONCATENATE($C537,"_EXT"),Mets!$B$2:$B$565,0),COLUMN()-13)</f>
        <v>5.875</v>
      </c>
      <c r="AJ537" s="43">
        <f t="shared" si="66"/>
        <v>2</v>
      </c>
      <c r="AK537" s="43">
        <f t="shared" si="64"/>
        <v>16</v>
      </c>
      <c r="AL537" s="43" t="str">
        <f t="shared" si="65"/>
        <v>'X143' '16';</v>
      </c>
    </row>
    <row r="538" spans="1:38">
      <c r="A538" s="43" t="str">
        <f>Ts!A153</f>
        <v>X144</v>
      </c>
      <c r="B538" s="43" t="str">
        <f>Ts!B153</f>
        <v>2-heptadecanone_cyt = 2-heptadecanone_EXT</v>
      </c>
      <c r="C538" s="43" t="str">
        <f>Ts!C153</f>
        <v>2-heptadecanone</v>
      </c>
      <c r="D538" s="43">
        <f>Ts!D153</f>
        <v>0</v>
      </c>
      <c r="E538" s="43" t="str">
        <f>Ts!E153</f>
        <v>N</v>
      </c>
      <c r="G538" s="43" t="str">
        <f t="shared" si="67"/>
        <v>X144</v>
      </c>
      <c r="H538" s="43" t="str">
        <f t="shared" si="68"/>
        <v>2-heptadecanone_cyt = 2-heptadecanone_EXT</v>
      </c>
      <c r="I538" s="43" t="s">
        <v>781</v>
      </c>
      <c r="J538" s="43" t="s">
        <v>782</v>
      </c>
      <c r="K538" s="43">
        <f t="shared" si="69"/>
        <v>0</v>
      </c>
      <c r="L538" s="43" t="s">
        <v>783</v>
      </c>
      <c r="M538" s="43">
        <v>0</v>
      </c>
      <c r="N538" s="43">
        <v>1</v>
      </c>
      <c r="O538" s="43">
        <v>1</v>
      </c>
      <c r="P538" s="43">
        <v>1</v>
      </c>
      <c r="Q538" s="43">
        <v>1</v>
      </c>
      <c r="R538" s="43">
        <v>0.01</v>
      </c>
      <c r="Z538" s="43" t="str">
        <f>INDEX(Mets!$B$2:$O$565,MATCH(CONCATENATE($C538,"_EXT"),Mets!$B$2:$B$565,0),COLUMN()-25)</f>
        <v>2-heptadecanone_EXT</v>
      </c>
      <c r="AA538" s="43">
        <f>INDEX(Mets!$B$2:$O$565,MATCH(CONCATENATE($C538,"_EXT"),Mets!$B$2:$B$565,0),COLUMN()-21)</f>
        <v>17</v>
      </c>
      <c r="AB538" s="43">
        <f>INDEX(Mets!$B$2:$O$565,MATCH(CONCATENATE($C538,"_EXT"),Mets!$B$2:$B$565,0),COLUMN()-21)</f>
        <v>34</v>
      </c>
      <c r="AC538" s="43">
        <f>INDEX(Mets!$B$2:$O$565,MATCH(CONCATENATE($C538,"_EXT"),Mets!$B$2:$B$565,0),COLUMN()-21)</f>
        <v>0</v>
      </c>
      <c r="AD538" s="43">
        <f>INDEX(Mets!$B$2:$O$565,MATCH(CONCATENATE($C538,"_EXT"),Mets!$B$2:$B$565,0),COLUMN()-21)</f>
        <v>1</v>
      </c>
      <c r="AE538" s="43">
        <f>INDEX(Mets!$B$2:$O$565,MATCH(CONCATENATE($C538,"_EXT"),Mets!$B$2:$B$565,0),COLUMN()-21)</f>
        <v>0</v>
      </c>
      <c r="AF538" s="43">
        <f>INDEX(Mets!$B$2:$O$565,MATCH(CONCATENATE($C538,"_EXT"),Mets!$B$2:$B$565,0),COLUMN()-21)</f>
        <v>0</v>
      </c>
      <c r="AG538" s="43">
        <f>INDEX(Mets!$B$2:$O$565,MATCH(CONCATENATE($C538,"_EXT"),Mets!$B$2:$B$565,0),COLUMN()-21)</f>
        <v>0</v>
      </c>
      <c r="AH538" s="43">
        <f>INDEX(Mets!$B$2:$O$565,MATCH(CONCATENATE($C538,"_EXT"),Mets!$B$2:$B$565,0),COLUMN()-21)</f>
        <v>100</v>
      </c>
      <c r="AI538" s="43">
        <f>INDEX(Mets!$B$2:$W$565,MATCH(CONCATENATE($C538,"_EXT"),Mets!$B$2:$B$565,0),COLUMN()-13)</f>
        <v>5.882352941176471</v>
      </c>
      <c r="AJ538" s="43">
        <f t="shared" si="66"/>
        <v>2</v>
      </c>
      <c r="AK538" s="43">
        <f t="shared" si="64"/>
        <v>17</v>
      </c>
      <c r="AL538" s="43" t="str">
        <f t="shared" si="65"/>
        <v>'X144' '17';</v>
      </c>
    </row>
    <row r="539" spans="1:38">
      <c r="A539" s="43" t="str">
        <f>Ts!A154</f>
        <v>X145</v>
      </c>
      <c r="B539" s="43" t="str">
        <f>Ts!B154</f>
        <v>2-propanol_cyt = 2-propanol_EXT</v>
      </c>
      <c r="C539" s="43" t="str">
        <f>Ts!C154</f>
        <v>2-propanol</v>
      </c>
      <c r="D539" s="43">
        <f>Ts!D154</f>
        <v>0</v>
      </c>
      <c r="E539" s="43" t="str">
        <f>Ts!E154</f>
        <v>N</v>
      </c>
      <c r="G539" s="43" t="str">
        <f t="shared" si="67"/>
        <v>X145</v>
      </c>
      <c r="H539" s="43" t="str">
        <f t="shared" si="68"/>
        <v>2-propanol_cyt = 2-propanol_EXT</v>
      </c>
      <c r="I539" s="43" t="s">
        <v>781</v>
      </c>
      <c r="J539" s="43" t="s">
        <v>782</v>
      </c>
      <c r="K539" s="43">
        <f t="shared" si="69"/>
        <v>0</v>
      </c>
      <c r="L539" s="43" t="s">
        <v>783</v>
      </c>
      <c r="M539" s="43">
        <v>0</v>
      </c>
      <c r="N539" s="43">
        <v>1</v>
      </c>
      <c r="O539" s="43">
        <v>1</v>
      </c>
      <c r="P539" s="43">
        <v>1</v>
      </c>
      <c r="Q539" s="43">
        <v>1</v>
      </c>
      <c r="R539" s="43">
        <v>0.01</v>
      </c>
      <c r="Z539" s="43" t="str">
        <f>INDEX(Mets!$B$2:$O$565,MATCH(CONCATENATE($C539,"_EXT"),Mets!$B$2:$B$565,0),COLUMN()-25)</f>
        <v>2-propanol_EXT</v>
      </c>
      <c r="AA539" s="43">
        <f>INDEX(Mets!$B$2:$O$565,MATCH(CONCATENATE($C539,"_EXT"),Mets!$B$2:$B$565,0),COLUMN()-21)</f>
        <v>3</v>
      </c>
      <c r="AB539" s="43">
        <f>INDEX(Mets!$B$2:$O$565,MATCH(CONCATENATE($C539,"_EXT"),Mets!$B$2:$B$565,0),COLUMN()-21)</f>
        <v>8</v>
      </c>
      <c r="AC539" s="43">
        <f>INDEX(Mets!$B$2:$O$565,MATCH(CONCATENATE($C539,"_EXT"),Mets!$B$2:$B$565,0),COLUMN()-21)</f>
        <v>0</v>
      </c>
      <c r="AD539" s="43">
        <f>INDEX(Mets!$B$2:$O$565,MATCH(CONCATENATE($C539,"_EXT"),Mets!$B$2:$B$565,0),COLUMN()-21)</f>
        <v>1</v>
      </c>
      <c r="AE539" s="43">
        <f>INDEX(Mets!$B$2:$O$565,MATCH(CONCATENATE($C539,"_EXT"),Mets!$B$2:$B$565,0),COLUMN()-21)</f>
        <v>0</v>
      </c>
      <c r="AF539" s="43">
        <f>INDEX(Mets!$B$2:$O$565,MATCH(CONCATENATE($C539,"_EXT"),Mets!$B$2:$B$565,0),COLUMN()-21)</f>
        <v>0</v>
      </c>
      <c r="AG539" s="43">
        <f>INDEX(Mets!$B$2:$O$565,MATCH(CONCATENATE($C539,"_EXT"),Mets!$B$2:$B$565,0),COLUMN()-21)</f>
        <v>0</v>
      </c>
      <c r="AH539" s="43">
        <f>INDEX(Mets!$B$2:$O$565,MATCH(CONCATENATE($C539,"_EXT"),Mets!$B$2:$B$565,0),COLUMN()-21)</f>
        <v>18</v>
      </c>
      <c r="AI539" s="43">
        <f>INDEX(Mets!$B$2:$W$565,MATCH(CONCATENATE($C539,"_EXT"),Mets!$B$2:$B$565,0),COLUMN()-13)</f>
        <v>6</v>
      </c>
      <c r="AJ539" s="43">
        <f t="shared" si="66"/>
        <v>3</v>
      </c>
      <c r="AK539" s="43">
        <f t="shared" si="64"/>
        <v>3</v>
      </c>
      <c r="AL539" s="43" t="str">
        <f t="shared" si="65"/>
        <v>'X145' '3';</v>
      </c>
    </row>
    <row r="540" spans="1:38">
      <c r="A540" s="43" t="str">
        <f>Ts!A155</f>
        <v>X146</v>
      </c>
      <c r="B540" s="43" t="str">
        <f>Ts!B155</f>
        <v>2-butanol_cyt = 2-butanol_EXT</v>
      </c>
      <c r="C540" s="43" t="str">
        <f>Ts!C155</f>
        <v>2-butanol</v>
      </c>
      <c r="D540" s="43">
        <f>Ts!D155</f>
        <v>0</v>
      </c>
      <c r="E540" s="43" t="str">
        <f>Ts!E155</f>
        <v>N</v>
      </c>
      <c r="G540" s="43" t="str">
        <f t="shared" si="67"/>
        <v>X146</v>
      </c>
      <c r="H540" s="43" t="str">
        <f t="shared" si="68"/>
        <v>2-butanol_cyt = 2-butanol_EXT</v>
      </c>
      <c r="I540" s="43" t="s">
        <v>781</v>
      </c>
      <c r="J540" s="43" t="s">
        <v>782</v>
      </c>
      <c r="K540" s="43">
        <f t="shared" si="69"/>
        <v>0</v>
      </c>
      <c r="L540" s="43" t="s">
        <v>783</v>
      </c>
      <c r="M540" s="43">
        <v>0</v>
      </c>
      <c r="N540" s="43">
        <v>1</v>
      </c>
      <c r="O540" s="43">
        <v>1</v>
      </c>
      <c r="P540" s="43">
        <v>1</v>
      </c>
      <c r="Q540" s="43">
        <v>1</v>
      </c>
      <c r="R540" s="43">
        <v>0.01</v>
      </c>
      <c r="Z540" s="43" t="str">
        <f>INDEX(Mets!$B$2:$O$565,MATCH(CONCATENATE($C540,"_EXT"),Mets!$B$2:$B$565,0),COLUMN()-25)</f>
        <v>2-butanol_EXT</v>
      </c>
      <c r="AA540" s="43">
        <f>INDEX(Mets!$B$2:$O$565,MATCH(CONCATENATE($C540,"_EXT"),Mets!$B$2:$B$565,0),COLUMN()-21)</f>
        <v>4</v>
      </c>
      <c r="AB540" s="43">
        <f>INDEX(Mets!$B$2:$O$565,MATCH(CONCATENATE($C540,"_EXT"),Mets!$B$2:$B$565,0),COLUMN()-21)</f>
        <v>10</v>
      </c>
      <c r="AC540" s="43">
        <f>INDEX(Mets!$B$2:$O$565,MATCH(CONCATENATE($C540,"_EXT"),Mets!$B$2:$B$565,0),COLUMN()-21)</f>
        <v>0</v>
      </c>
      <c r="AD540" s="43">
        <f>INDEX(Mets!$B$2:$O$565,MATCH(CONCATENATE($C540,"_EXT"),Mets!$B$2:$B$565,0),COLUMN()-21)</f>
        <v>1</v>
      </c>
      <c r="AE540" s="43">
        <f>INDEX(Mets!$B$2:$O$565,MATCH(CONCATENATE($C540,"_EXT"),Mets!$B$2:$B$565,0),COLUMN()-21)</f>
        <v>0</v>
      </c>
      <c r="AF540" s="43">
        <f>INDEX(Mets!$B$2:$O$565,MATCH(CONCATENATE($C540,"_EXT"),Mets!$B$2:$B$565,0),COLUMN()-21)</f>
        <v>0</v>
      </c>
      <c r="AG540" s="43">
        <f>INDEX(Mets!$B$2:$O$565,MATCH(CONCATENATE($C540,"_EXT"),Mets!$B$2:$B$565,0),COLUMN()-21)</f>
        <v>0</v>
      </c>
      <c r="AH540" s="43">
        <f>INDEX(Mets!$B$2:$O$565,MATCH(CONCATENATE($C540,"_EXT"),Mets!$B$2:$B$565,0),COLUMN()-21)</f>
        <v>24</v>
      </c>
      <c r="AI540" s="43">
        <f>INDEX(Mets!$B$2:$W$565,MATCH(CONCATENATE($C540,"_EXT"),Mets!$B$2:$B$565,0),COLUMN()-13)</f>
        <v>6</v>
      </c>
      <c r="AJ540" s="43">
        <f t="shared" si="66"/>
        <v>3</v>
      </c>
      <c r="AK540" s="43">
        <f t="shared" si="64"/>
        <v>4</v>
      </c>
      <c r="AL540" s="43" t="str">
        <f t="shared" si="65"/>
        <v>'X146' '4';</v>
      </c>
    </row>
    <row r="541" spans="1:38">
      <c r="A541" s="43" t="str">
        <f>Ts!A156</f>
        <v>X147</v>
      </c>
      <c r="B541" s="43" t="str">
        <f>Ts!B156</f>
        <v>2-pentanol_cyt = 2-pentanol_EXT</v>
      </c>
      <c r="C541" s="43" t="str">
        <f>Ts!C156</f>
        <v>2-pentanol</v>
      </c>
      <c r="D541" s="43">
        <f>Ts!D156</f>
        <v>0</v>
      </c>
      <c r="E541" s="43" t="str">
        <f>Ts!E156</f>
        <v>N</v>
      </c>
      <c r="G541" s="43" t="str">
        <f t="shared" si="67"/>
        <v>X147</v>
      </c>
      <c r="H541" s="43" t="str">
        <f t="shared" si="68"/>
        <v>2-pentanol_cyt = 2-pentanol_EXT</v>
      </c>
      <c r="I541" s="43" t="s">
        <v>781</v>
      </c>
      <c r="J541" s="43" t="s">
        <v>782</v>
      </c>
      <c r="K541" s="43">
        <f t="shared" si="69"/>
        <v>0</v>
      </c>
      <c r="L541" s="43" t="s">
        <v>783</v>
      </c>
      <c r="M541" s="43">
        <v>0</v>
      </c>
      <c r="N541" s="43">
        <v>1</v>
      </c>
      <c r="O541" s="43">
        <v>1</v>
      </c>
      <c r="P541" s="43">
        <v>1</v>
      </c>
      <c r="Q541" s="43">
        <v>1</v>
      </c>
      <c r="R541" s="43">
        <v>0.01</v>
      </c>
      <c r="Z541" s="43" t="str">
        <f>INDEX(Mets!$B$2:$O$565,MATCH(CONCATENATE($C541,"_EXT"),Mets!$B$2:$B$565,0),COLUMN()-25)</f>
        <v>2-pentanol_EXT</v>
      </c>
      <c r="AA541" s="43">
        <f>INDEX(Mets!$B$2:$O$565,MATCH(CONCATENATE($C541,"_EXT"),Mets!$B$2:$B$565,0),COLUMN()-21)</f>
        <v>5</v>
      </c>
      <c r="AB541" s="43">
        <f>INDEX(Mets!$B$2:$O$565,MATCH(CONCATENATE($C541,"_EXT"),Mets!$B$2:$B$565,0),COLUMN()-21)</f>
        <v>12</v>
      </c>
      <c r="AC541" s="43">
        <f>INDEX(Mets!$B$2:$O$565,MATCH(CONCATENATE($C541,"_EXT"),Mets!$B$2:$B$565,0),COLUMN()-21)</f>
        <v>0</v>
      </c>
      <c r="AD541" s="43">
        <f>INDEX(Mets!$B$2:$O$565,MATCH(CONCATENATE($C541,"_EXT"),Mets!$B$2:$B$565,0),COLUMN()-21)</f>
        <v>1</v>
      </c>
      <c r="AE541" s="43">
        <f>INDEX(Mets!$B$2:$O$565,MATCH(CONCATENATE($C541,"_EXT"),Mets!$B$2:$B$565,0),COLUMN()-21)</f>
        <v>0</v>
      </c>
      <c r="AF541" s="43">
        <f>INDEX(Mets!$B$2:$O$565,MATCH(CONCATENATE($C541,"_EXT"),Mets!$B$2:$B$565,0),COLUMN()-21)</f>
        <v>0</v>
      </c>
      <c r="AG541" s="43">
        <f>INDEX(Mets!$B$2:$O$565,MATCH(CONCATENATE($C541,"_EXT"),Mets!$B$2:$B$565,0),COLUMN()-21)</f>
        <v>0</v>
      </c>
      <c r="AH541" s="43">
        <f>INDEX(Mets!$B$2:$O$565,MATCH(CONCATENATE($C541,"_EXT"),Mets!$B$2:$B$565,0),COLUMN()-21)</f>
        <v>30</v>
      </c>
      <c r="AI541" s="43">
        <f>INDEX(Mets!$B$2:$W$565,MATCH(CONCATENATE($C541,"_EXT"),Mets!$B$2:$B$565,0),COLUMN()-13)</f>
        <v>6</v>
      </c>
      <c r="AJ541" s="43">
        <f t="shared" si="66"/>
        <v>3</v>
      </c>
      <c r="AK541" s="43">
        <f t="shared" si="64"/>
        <v>5</v>
      </c>
      <c r="AL541" s="43" t="str">
        <f t="shared" si="65"/>
        <v>'X147' '5';</v>
      </c>
    </row>
    <row r="542" spans="1:38">
      <c r="A542" s="43" t="str">
        <f>Ts!A157</f>
        <v>X148</v>
      </c>
      <c r="B542" s="43" t="str">
        <f>Ts!B157</f>
        <v>2-hexanol_cyt = 2-hexanol_EXT</v>
      </c>
      <c r="C542" s="43" t="str">
        <f>Ts!C157</f>
        <v>2-hexanol</v>
      </c>
      <c r="D542" s="43">
        <f>Ts!D157</f>
        <v>0</v>
      </c>
      <c r="E542" s="43" t="str">
        <f>Ts!E157</f>
        <v>N</v>
      </c>
      <c r="G542" s="43" t="str">
        <f t="shared" si="67"/>
        <v>X148</v>
      </c>
      <c r="H542" s="43" t="str">
        <f t="shared" si="68"/>
        <v>2-hexanol_cyt = 2-hexanol_EXT</v>
      </c>
      <c r="I542" s="43" t="s">
        <v>781</v>
      </c>
      <c r="J542" s="43" t="s">
        <v>782</v>
      </c>
      <c r="K542" s="43">
        <f t="shared" si="69"/>
        <v>0</v>
      </c>
      <c r="L542" s="43" t="s">
        <v>783</v>
      </c>
      <c r="M542" s="43">
        <v>0</v>
      </c>
      <c r="N542" s="43">
        <v>1</v>
      </c>
      <c r="O542" s="43">
        <v>1</v>
      </c>
      <c r="P542" s="43">
        <v>1</v>
      </c>
      <c r="Q542" s="43">
        <v>1</v>
      </c>
      <c r="R542" s="43">
        <v>0.01</v>
      </c>
      <c r="Z542" s="43" t="str">
        <f>INDEX(Mets!$B$2:$O$565,MATCH(CONCATENATE($C542,"_EXT"),Mets!$B$2:$B$565,0),COLUMN()-25)</f>
        <v>2-hexanol_EXT</v>
      </c>
      <c r="AA542" s="43">
        <f>INDEX(Mets!$B$2:$O$565,MATCH(CONCATENATE($C542,"_EXT"),Mets!$B$2:$B$565,0),COLUMN()-21)</f>
        <v>6</v>
      </c>
      <c r="AB542" s="43">
        <f>INDEX(Mets!$B$2:$O$565,MATCH(CONCATENATE($C542,"_EXT"),Mets!$B$2:$B$565,0),COLUMN()-21)</f>
        <v>14</v>
      </c>
      <c r="AC542" s="43">
        <f>INDEX(Mets!$B$2:$O$565,MATCH(CONCATENATE($C542,"_EXT"),Mets!$B$2:$B$565,0),COLUMN()-21)</f>
        <v>0</v>
      </c>
      <c r="AD542" s="43">
        <f>INDEX(Mets!$B$2:$O$565,MATCH(CONCATENATE($C542,"_EXT"),Mets!$B$2:$B$565,0),COLUMN()-21)</f>
        <v>1</v>
      </c>
      <c r="AE542" s="43">
        <f>INDEX(Mets!$B$2:$O$565,MATCH(CONCATENATE($C542,"_EXT"),Mets!$B$2:$B$565,0),COLUMN()-21)</f>
        <v>0</v>
      </c>
      <c r="AF542" s="43">
        <f>INDEX(Mets!$B$2:$O$565,MATCH(CONCATENATE($C542,"_EXT"),Mets!$B$2:$B$565,0),COLUMN()-21)</f>
        <v>0</v>
      </c>
      <c r="AG542" s="43">
        <f>INDEX(Mets!$B$2:$O$565,MATCH(CONCATENATE($C542,"_EXT"),Mets!$B$2:$B$565,0),COLUMN()-21)</f>
        <v>0</v>
      </c>
      <c r="AH542" s="43">
        <f>INDEX(Mets!$B$2:$O$565,MATCH(CONCATENATE($C542,"_EXT"),Mets!$B$2:$B$565,0),COLUMN()-21)</f>
        <v>36</v>
      </c>
      <c r="AI542" s="43">
        <f>INDEX(Mets!$B$2:$W$565,MATCH(CONCATENATE($C542,"_EXT"),Mets!$B$2:$B$565,0),COLUMN()-13)</f>
        <v>6</v>
      </c>
      <c r="AJ542" s="43">
        <f t="shared" si="66"/>
        <v>3</v>
      </c>
      <c r="AK542" s="43">
        <f t="shared" si="64"/>
        <v>6</v>
      </c>
      <c r="AL542" s="43" t="str">
        <f t="shared" si="65"/>
        <v>'X148' '6';</v>
      </c>
    </row>
    <row r="543" spans="1:38">
      <c r="A543" s="43" t="str">
        <f>Ts!A158</f>
        <v>X149</v>
      </c>
      <c r="B543" s="43" t="str">
        <f>Ts!B158</f>
        <v>2-heptanol_cyt = 2-heptanol_EXT</v>
      </c>
      <c r="C543" s="43" t="str">
        <f>Ts!C158</f>
        <v>2-heptanol</v>
      </c>
      <c r="D543" s="43">
        <f>Ts!D158</f>
        <v>0</v>
      </c>
      <c r="E543" s="43" t="str">
        <f>Ts!E158</f>
        <v>N</v>
      </c>
      <c r="G543" s="43" t="str">
        <f t="shared" si="67"/>
        <v>X149</v>
      </c>
      <c r="H543" s="43" t="str">
        <f t="shared" si="68"/>
        <v>2-heptanol_cyt = 2-heptanol_EXT</v>
      </c>
      <c r="I543" s="43" t="s">
        <v>781</v>
      </c>
      <c r="J543" s="43" t="s">
        <v>782</v>
      </c>
      <c r="K543" s="43">
        <f t="shared" si="69"/>
        <v>0</v>
      </c>
      <c r="L543" s="43" t="s">
        <v>783</v>
      </c>
      <c r="M543" s="43">
        <v>0</v>
      </c>
      <c r="N543" s="43">
        <v>1</v>
      </c>
      <c r="O543" s="43">
        <v>1</v>
      </c>
      <c r="P543" s="43">
        <v>1</v>
      </c>
      <c r="Q543" s="43">
        <v>1</v>
      </c>
      <c r="R543" s="43">
        <v>0.01</v>
      </c>
      <c r="Z543" s="43" t="str">
        <f>INDEX(Mets!$B$2:$O$565,MATCH(CONCATENATE($C543,"_EXT"),Mets!$B$2:$B$565,0),COLUMN()-25)</f>
        <v>2-heptanol_EXT</v>
      </c>
      <c r="AA543" s="43">
        <f>INDEX(Mets!$B$2:$O$565,MATCH(CONCATENATE($C543,"_EXT"),Mets!$B$2:$B$565,0),COLUMN()-21)</f>
        <v>7</v>
      </c>
      <c r="AB543" s="43">
        <f>INDEX(Mets!$B$2:$O$565,MATCH(CONCATENATE($C543,"_EXT"),Mets!$B$2:$B$565,0),COLUMN()-21)</f>
        <v>16</v>
      </c>
      <c r="AC543" s="43">
        <f>INDEX(Mets!$B$2:$O$565,MATCH(CONCATENATE($C543,"_EXT"),Mets!$B$2:$B$565,0),COLUMN()-21)</f>
        <v>0</v>
      </c>
      <c r="AD543" s="43">
        <f>INDEX(Mets!$B$2:$O$565,MATCH(CONCATENATE($C543,"_EXT"),Mets!$B$2:$B$565,0),COLUMN()-21)</f>
        <v>1</v>
      </c>
      <c r="AE543" s="43">
        <f>INDEX(Mets!$B$2:$O$565,MATCH(CONCATENATE($C543,"_EXT"),Mets!$B$2:$B$565,0),COLUMN()-21)</f>
        <v>0</v>
      </c>
      <c r="AF543" s="43">
        <f>INDEX(Mets!$B$2:$O$565,MATCH(CONCATENATE($C543,"_EXT"),Mets!$B$2:$B$565,0),COLUMN()-21)</f>
        <v>0</v>
      </c>
      <c r="AG543" s="43">
        <f>INDEX(Mets!$B$2:$O$565,MATCH(CONCATENATE($C543,"_EXT"),Mets!$B$2:$B$565,0),COLUMN()-21)</f>
        <v>0</v>
      </c>
      <c r="AH543" s="43">
        <f>INDEX(Mets!$B$2:$O$565,MATCH(CONCATENATE($C543,"_EXT"),Mets!$B$2:$B$565,0),COLUMN()-21)</f>
        <v>42</v>
      </c>
      <c r="AI543" s="43">
        <f>INDEX(Mets!$B$2:$W$565,MATCH(CONCATENATE($C543,"_EXT"),Mets!$B$2:$B$565,0),COLUMN()-13)</f>
        <v>6</v>
      </c>
      <c r="AJ543" s="43">
        <f t="shared" si="66"/>
        <v>3</v>
      </c>
      <c r="AK543" s="43">
        <f t="shared" si="64"/>
        <v>7</v>
      </c>
      <c r="AL543" s="43" t="str">
        <f t="shared" si="65"/>
        <v>'X149' '7';</v>
      </c>
    </row>
    <row r="544" spans="1:38">
      <c r="A544" s="43" t="str">
        <f>Ts!A159</f>
        <v>X150</v>
      </c>
      <c r="B544" s="43" t="str">
        <f>Ts!B159</f>
        <v>2-octanol_cyt = 2-octanol_EXT</v>
      </c>
      <c r="C544" s="43" t="str">
        <f>Ts!C159</f>
        <v>2-octanol</v>
      </c>
      <c r="D544" s="43">
        <f>Ts!D159</f>
        <v>0</v>
      </c>
      <c r="E544" s="43" t="str">
        <f>Ts!E159</f>
        <v>N</v>
      </c>
      <c r="G544" s="43" t="str">
        <f t="shared" si="67"/>
        <v>X150</v>
      </c>
      <c r="H544" s="43" t="str">
        <f t="shared" si="68"/>
        <v>2-octanol_cyt = 2-octanol_EXT</v>
      </c>
      <c r="I544" s="43" t="s">
        <v>781</v>
      </c>
      <c r="J544" s="43" t="s">
        <v>782</v>
      </c>
      <c r="K544" s="43">
        <f t="shared" si="69"/>
        <v>0</v>
      </c>
      <c r="L544" s="43" t="s">
        <v>783</v>
      </c>
      <c r="M544" s="43">
        <v>0</v>
      </c>
      <c r="N544" s="43">
        <v>1</v>
      </c>
      <c r="O544" s="43">
        <v>1</v>
      </c>
      <c r="P544" s="43">
        <v>1</v>
      </c>
      <c r="Q544" s="43">
        <v>1</v>
      </c>
      <c r="R544" s="43">
        <v>0.01</v>
      </c>
      <c r="Z544" s="43" t="str">
        <f>INDEX(Mets!$B$2:$O$565,MATCH(CONCATENATE($C544,"_EXT"),Mets!$B$2:$B$565,0),COLUMN()-25)</f>
        <v>2-octanol_EXT</v>
      </c>
      <c r="AA544" s="43">
        <f>INDEX(Mets!$B$2:$O$565,MATCH(CONCATENATE($C544,"_EXT"),Mets!$B$2:$B$565,0),COLUMN()-21)</f>
        <v>8</v>
      </c>
      <c r="AB544" s="43">
        <f>INDEX(Mets!$B$2:$O$565,MATCH(CONCATENATE($C544,"_EXT"),Mets!$B$2:$B$565,0),COLUMN()-21)</f>
        <v>18</v>
      </c>
      <c r="AC544" s="43">
        <f>INDEX(Mets!$B$2:$O$565,MATCH(CONCATENATE($C544,"_EXT"),Mets!$B$2:$B$565,0),COLUMN()-21)</f>
        <v>0</v>
      </c>
      <c r="AD544" s="43">
        <f>INDEX(Mets!$B$2:$O$565,MATCH(CONCATENATE($C544,"_EXT"),Mets!$B$2:$B$565,0),COLUMN()-21)</f>
        <v>1</v>
      </c>
      <c r="AE544" s="43">
        <f>INDEX(Mets!$B$2:$O$565,MATCH(CONCATENATE($C544,"_EXT"),Mets!$B$2:$B$565,0),COLUMN()-21)</f>
        <v>0</v>
      </c>
      <c r="AF544" s="43">
        <f>INDEX(Mets!$B$2:$O$565,MATCH(CONCATENATE($C544,"_EXT"),Mets!$B$2:$B$565,0),COLUMN()-21)</f>
        <v>0</v>
      </c>
      <c r="AG544" s="43">
        <f>INDEX(Mets!$B$2:$O$565,MATCH(CONCATENATE($C544,"_EXT"),Mets!$B$2:$B$565,0),COLUMN()-21)</f>
        <v>0</v>
      </c>
      <c r="AH544" s="43">
        <f>INDEX(Mets!$B$2:$O$565,MATCH(CONCATENATE($C544,"_EXT"),Mets!$B$2:$B$565,0),COLUMN()-21)</f>
        <v>48</v>
      </c>
      <c r="AI544" s="43">
        <f>INDEX(Mets!$B$2:$W$565,MATCH(CONCATENATE($C544,"_EXT"),Mets!$B$2:$B$565,0),COLUMN()-13)</f>
        <v>6</v>
      </c>
      <c r="AJ544" s="43">
        <f t="shared" si="66"/>
        <v>3</v>
      </c>
      <c r="AK544" s="43">
        <f t="shared" si="64"/>
        <v>8</v>
      </c>
      <c r="AL544" s="43" t="str">
        <f t="shared" si="65"/>
        <v>'X150' '8';</v>
      </c>
    </row>
    <row r="545" spans="1:38">
      <c r="A545" s="43" t="str">
        <f>Ts!A160</f>
        <v>X151</v>
      </c>
      <c r="B545" s="43" t="str">
        <f>Ts!B160</f>
        <v>2-nonanol_cyt = 2-nonanol_EXT</v>
      </c>
      <c r="C545" s="43" t="str">
        <f>Ts!C160</f>
        <v>2-nonanol</v>
      </c>
      <c r="D545" s="43">
        <f>Ts!D160</f>
        <v>0</v>
      </c>
      <c r="E545" s="43" t="str">
        <f>Ts!E160</f>
        <v>N</v>
      </c>
      <c r="G545" s="43" t="str">
        <f t="shared" si="67"/>
        <v>X151</v>
      </c>
      <c r="H545" s="43" t="str">
        <f t="shared" si="68"/>
        <v>2-nonanol_cyt = 2-nonanol_EXT</v>
      </c>
      <c r="I545" s="43" t="s">
        <v>781</v>
      </c>
      <c r="J545" s="43" t="s">
        <v>782</v>
      </c>
      <c r="K545" s="43">
        <f t="shared" si="69"/>
        <v>0</v>
      </c>
      <c r="L545" s="43" t="s">
        <v>783</v>
      </c>
      <c r="M545" s="43">
        <v>0</v>
      </c>
      <c r="N545" s="43">
        <v>1</v>
      </c>
      <c r="O545" s="43">
        <v>1</v>
      </c>
      <c r="P545" s="43">
        <v>1</v>
      </c>
      <c r="Q545" s="43">
        <v>1</v>
      </c>
      <c r="R545" s="43">
        <v>0.01</v>
      </c>
      <c r="Z545" s="43" t="str">
        <f>INDEX(Mets!$B$2:$O$565,MATCH(CONCATENATE($C545,"_EXT"),Mets!$B$2:$B$565,0),COLUMN()-25)</f>
        <v>2-nonanol_EXT</v>
      </c>
      <c r="AA545" s="43">
        <f>INDEX(Mets!$B$2:$O$565,MATCH(CONCATENATE($C545,"_EXT"),Mets!$B$2:$B$565,0),COLUMN()-21)</f>
        <v>9</v>
      </c>
      <c r="AB545" s="43">
        <f>INDEX(Mets!$B$2:$O$565,MATCH(CONCATENATE($C545,"_EXT"),Mets!$B$2:$B$565,0),COLUMN()-21)</f>
        <v>20</v>
      </c>
      <c r="AC545" s="43">
        <f>INDEX(Mets!$B$2:$O$565,MATCH(CONCATENATE($C545,"_EXT"),Mets!$B$2:$B$565,0),COLUMN()-21)</f>
        <v>0</v>
      </c>
      <c r="AD545" s="43">
        <f>INDEX(Mets!$B$2:$O$565,MATCH(CONCATENATE($C545,"_EXT"),Mets!$B$2:$B$565,0),COLUMN()-21)</f>
        <v>1</v>
      </c>
      <c r="AE545" s="43">
        <f>INDEX(Mets!$B$2:$O$565,MATCH(CONCATENATE($C545,"_EXT"),Mets!$B$2:$B$565,0),COLUMN()-21)</f>
        <v>0</v>
      </c>
      <c r="AF545" s="43">
        <f>INDEX(Mets!$B$2:$O$565,MATCH(CONCATENATE($C545,"_EXT"),Mets!$B$2:$B$565,0),COLUMN()-21)</f>
        <v>0</v>
      </c>
      <c r="AG545" s="43">
        <f>INDEX(Mets!$B$2:$O$565,MATCH(CONCATENATE($C545,"_EXT"),Mets!$B$2:$B$565,0),COLUMN()-21)</f>
        <v>0</v>
      </c>
      <c r="AH545" s="43">
        <f>INDEX(Mets!$B$2:$O$565,MATCH(CONCATENATE($C545,"_EXT"),Mets!$B$2:$B$565,0),COLUMN()-21)</f>
        <v>54</v>
      </c>
      <c r="AI545" s="43">
        <f>INDEX(Mets!$B$2:$W$565,MATCH(CONCATENATE($C545,"_EXT"),Mets!$B$2:$B$565,0),COLUMN()-13)</f>
        <v>6</v>
      </c>
      <c r="AJ545" s="43">
        <f t="shared" si="66"/>
        <v>3</v>
      </c>
      <c r="AK545" s="43">
        <f t="shared" si="64"/>
        <v>9</v>
      </c>
      <c r="AL545" s="43" t="str">
        <f t="shared" si="65"/>
        <v>'X151' '9';</v>
      </c>
    </row>
    <row r="546" spans="1:38">
      <c r="A546" s="43" t="str">
        <f>Ts!A161</f>
        <v>X152</v>
      </c>
      <c r="B546" s="43" t="str">
        <f>Ts!B161</f>
        <v>2-decanol_cyt = 2-decanol_EXT</v>
      </c>
      <c r="C546" s="43" t="str">
        <f>Ts!C161</f>
        <v>2-decanol</v>
      </c>
      <c r="D546" s="43">
        <f>Ts!D161</f>
        <v>0</v>
      </c>
      <c r="E546" s="43" t="str">
        <f>Ts!E161</f>
        <v>N</v>
      </c>
      <c r="G546" s="43" t="str">
        <f t="shared" si="67"/>
        <v>X152</v>
      </c>
      <c r="H546" s="43" t="str">
        <f t="shared" si="68"/>
        <v>2-decanol_cyt = 2-decanol_EXT</v>
      </c>
      <c r="I546" s="43" t="s">
        <v>781</v>
      </c>
      <c r="J546" s="43" t="s">
        <v>782</v>
      </c>
      <c r="K546" s="43">
        <f t="shared" si="69"/>
        <v>0</v>
      </c>
      <c r="L546" s="43" t="s">
        <v>783</v>
      </c>
      <c r="M546" s="43">
        <v>0</v>
      </c>
      <c r="N546" s="43">
        <v>1</v>
      </c>
      <c r="O546" s="43">
        <v>1</v>
      </c>
      <c r="P546" s="43">
        <v>1</v>
      </c>
      <c r="Q546" s="43">
        <v>1</v>
      </c>
      <c r="R546" s="43">
        <v>0.01</v>
      </c>
      <c r="Z546" s="43" t="str">
        <f>INDEX(Mets!$B$2:$O$565,MATCH(CONCATENATE($C546,"_EXT"),Mets!$B$2:$B$565,0),COLUMN()-25)</f>
        <v>2-decanol_EXT</v>
      </c>
      <c r="AA546" s="43">
        <f>INDEX(Mets!$B$2:$O$565,MATCH(CONCATENATE($C546,"_EXT"),Mets!$B$2:$B$565,0),COLUMN()-21)</f>
        <v>10</v>
      </c>
      <c r="AB546" s="43">
        <f>INDEX(Mets!$B$2:$O$565,MATCH(CONCATENATE($C546,"_EXT"),Mets!$B$2:$B$565,0),COLUMN()-21)</f>
        <v>22</v>
      </c>
      <c r="AC546" s="43">
        <f>INDEX(Mets!$B$2:$O$565,MATCH(CONCATENATE($C546,"_EXT"),Mets!$B$2:$B$565,0),COLUMN()-21)</f>
        <v>0</v>
      </c>
      <c r="AD546" s="43">
        <f>INDEX(Mets!$B$2:$O$565,MATCH(CONCATENATE($C546,"_EXT"),Mets!$B$2:$B$565,0),COLUMN()-21)</f>
        <v>1</v>
      </c>
      <c r="AE546" s="43">
        <f>INDEX(Mets!$B$2:$O$565,MATCH(CONCATENATE($C546,"_EXT"),Mets!$B$2:$B$565,0),COLUMN()-21)</f>
        <v>0</v>
      </c>
      <c r="AF546" s="43">
        <f>INDEX(Mets!$B$2:$O$565,MATCH(CONCATENATE($C546,"_EXT"),Mets!$B$2:$B$565,0),COLUMN()-21)</f>
        <v>0</v>
      </c>
      <c r="AG546" s="43">
        <f>INDEX(Mets!$B$2:$O$565,MATCH(CONCATENATE($C546,"_EXT"),Mets!$B$2:$B$565,0),COLUMN()-21)</f>
        <v>0</v>
      </c>
      <c r="AH546" s="43">
        <f>INDEX(Mets!$B$2:$O$565,MATCH(CONCATENATE($C546,"_EXT"),Mets!$B$2:$B$565,0),COLUMN()-21)</f>
        <v>60</v>
      </c>
      <c r="AI546" s="43">
        <f>INDEX(Mets!$B$2:$W$565,MATCH(CONCATENATE($C546,"_EXT"),Mets!$B$2:$B$565,0),COLUMN()-13)</f>
        <v>6</v>
      </c>
      <c r="AJ546" s="43">
        <f t="shared" si="66"/>
        <v>3</v>
      </c>
      <c r="AK546" s="43">
        <f t="shared" si="64"/>
        <v>10</v>
      </c>
      <c r="AL546" s="43" t="str">
        <f t="shared" si="65"/>
        <v>'X152' '10';</v>
      </c>
    </row>
    <row r="547" spans="1:38">
      <c r="A547" s="43" t="str">
        <f>Ts!A162</f>
        <v>X153</v>
      </c>
      <c r="B547" s="43" t="str">
        <f>Ts!B162</f>
        <v>2-undecanol_cyt = 2-undecanol_EXT</v>
      </c>
      <c r="C547" s="43" t="str">
        <f>Ts!C162</f>
        <v>2-undecanol</v>
      </c>
      <c r="D547" s="43">
        <f>Ts!D162</f>
        <v>0</v>
      </c>
      <c r="E547" s="43" t="str">
        <f>Ts!E162</f>
        <v>N</v>
      </c>
      <c r="G547" s="43" t="str">
        <f t="shared" si="67"/>
        <v>X153</v>
      </c>
      <c r="H547" s="43" t="str">
        <f t="shared" si="68"/>
        <v>2-undecanol_cyt = 2-undecanol_EXT</v>
      </c>
      <c r="I547" s="43" t="s">
        <v>781</v>
      </c>
      <c r="J547" s="43" t="s">
        <v>782</v>
      </c>
      <c r="K547" s="43">
        <f t="shared" si="69"/>
        <v>0</v>
      </c>
      <c r="L547" s="43" t="s">
        <v>783</v>
      </c>
      <c r="M547" s="43">
        <v>0</v>
      </c>
      <c r="N547" s="43">
        <v>1</v>
      </c>
      <c r="O547" s="43">
        <v>1</v>
      </c>
      <c r="P547" s="43">
        <v>1</v>
      </c>
      <c r="Q547" s="43">
        <v>1</v>
      </c>
      <c r="R547" s="43">
        <v>0.01</v>
      </c>
      <c r="Z547" s="43" t="str">
        <f>INDEX(Mets!$B$2:$O$565,MATCH(CONCATENATE($C547,"_EXT"),Mets!$B$2:$B$565,0),COLUMN()-25)</f>
        <v>2-undecanol_EXT</v>
      </c>
      <c r="AA547" s="43">
        <f>INDEX(Mets!$B$2:$O$565,MATCH(CONCATENATE($C547,"_EXT"),Mets!$B$2:$B$565,0),COLUMN()-21)</f>
        <v>11</v>
      </c>
      <c r="AB547" s="43">
        <f>INDEX(Mets!$B$2:$O$565,MATCH(CONCATENATE($C547,"_EXT"),Mets!$B$2:$B$565,0),COLUMN()-21)</f>
        <v>24</v>
      </c>
      <c r="AC547" s="43">
        <f>INDEX(Mets!$B$2:$O$565,MATCH(CONCATENATE($C547,"_EXT"),Mets!$B$2:$B$565,0),COLUMN()-21)</f>
        <v>0</v>
      </c>
      <c r="AD547" s="43">
        <f>INDEX(Mets!$B$2:$O$565,MATCH(CONCATENATE($C547,"_EXT"),Mets!$B$2:$B$565,0),COLUMN()-21)</f>
        <v>1</v>
      </c>
      <c r="AE547" s="43">
        <f>INDEX(Mets!$B$2:$O$565,MATCH(CONCATENATE($C547,"_EXT"),Mets!$B$2:$B$565,0),COLUMN()-21)</f>
        <v>0</v>
      </c>
      <c r="AF547" s="43">
        <f>INDEX(Mets!$B$2:$O$565,MATCH(CONCATENATE($C547,"_EXT"),Mets!$B$2:$B$565,0),COLUMN()-21)</f>
        <v>0</v>
      </c>
      <c r="AG547" s="43">
        <f>INDEX(Mets!$B$2:$O$565,MATCH(CONCATENATE($C547,"_EXT"),Mets!$B$2:$B$565,0),COLUMN()-21)</f>
        <v>0</v>
      </c>
      <c r="AH547" s="43">
        <f>INDEX(Mets!$B$2:$O$565,MATCH(CONCATENATE($C547,"_EXT"),Mets!$B$2:$B$565,0),COLUMN()-21)</f>
        <v>66</v>
      </c>
      <c r="AI547" s="43">
        <f>INDEX(Mets!$B$2:$W$565,MATCH(CONCATENATE($C547,"_EXT"),Mets!$B$2:$B$565,0),COLUMN()-13)</f>
        <v>6</v>
      </c>
      <c r="AJ547" s="43">
        <f t="shared" si="66"/>
        <v>3</v>
      </c>
      <c r="AK547" s="43">
        <f t="shared" si="64"/>
        <v>11</v>
      </c>
      <c r="AL547" s="43" t="str">
        <f t="shared" si="65"/>
        <v>'X153' '11';</v>
      </c>
    </row>
    <row r="548" spans="1:38">
      <c r="A548" s="43" t="str">
        <f>Ts!A163</f>
        <v>X154</v>
      </c>
      <c r="B548" s="43" t="str">
        <f>Ts!B163</f>
        <v>2-dodecanol_cyt = 2-dodecanol_EXT</v>
      </c>
      <c r="C548" s="43" t="str">
        <f>Ts!C163</f>
        <v>2-dodecanol</v>
      </c>
      <c r="D548" s="43">
        <f>Ts!D163</f>
        <v>0</v>
      </c>
      <c r="E548" s="43" t="str">
        <f>Ts!E163</f>
        <v>N</v>
      </c>
      <c r="G548" s="43" t="str">
        <f t="shared" si="67"/>
        <v>X154</v>
      </c>
      <c r="H548" s="43" t="str">
        <f t="shared" si="68"/>
        <v>2-dodecanol_cyt = 2-dodecanol_EXT</v>
      </c>
      <c r="I548" s="43" t="s">
        <v>781</v>
      </c>
      <c r="J548" s="43" t="s">
        <v>782</v>
      </c>
      <c r="K548" s="43">
        <f t="shared" si="69"/>
        <v>0</v>
      </c>
      <c r="L548" s="43" t="s">
        <v>783</v>
      </c>
      <c r="M548" s="43">
        <v>0</v>
      </c>
      <c r="N548" s="43">
        <v>1</v>
      </c>
      <c r="O548" s="43">
        <v>1</v>
      </c>
      <c r="P548" s="43">
        <v>1</v>
      </c>
      <c r="Q548" s="43">
        <v>1</v>
      </c>
      <c r="R548" s="43">
        <v>0.01</v>
      </c>
      <c r="Z548" s="43" t="str">
        <f>INDEX(Mets!$B$2:$O$565,MATCH(CONCATENATE($C548,"_EXT"),Mets!$B$2:$B$565,0),COLUMN()-25)</f>
        <v>2-dodecanol_EXT</v>
      </c>
      <c r="AA548" s="43">
        <f>INDEX(Mets!$B$2:$O$565,MATCH(CONCATENATE($C548,"_EXT"),Mets!$B$2:$B$565,0),COLUMN()-21)</f>
        <v>12</v>
      </c>
      <c r="AB548" s="43">
        <f>INDEX(Mets!$B$2:$O$565,MATCH(CONCATENATE($C548,"_EXT"),Mets!$B$2:$B$565,0),COLUMN()-21)</f>
        <v>26</v>
      </c>
      <c r="AC548" s="43">
        <f>INDEX(Mets!$B$2:$O$565,MATCH(CONCATENATE($C548,"_EXT"),Mets!$B$2:$B$565,0),COLUMN()-21)</f>
        <v>0</v>
      </c>
      <c r="AD548" s="43">
        <f>INDEX(Mets!$B$2:$O$565,MATCH(CONCATENATE($C548,"_EXT"),Mets!$B$2:$B$565,0),COLUMN()-21)</f>
        <v>1</v>
      </c>
      <c r="AE548" s="43">
        <f>INDEX(Mets!$B$2:$O$565,MATCH(CONCATENATE($C548,"_EXT"),Mets!$B$2:$B$565,0),COLUMN()-21)</f>
        <v>0</v>
      </c>
      <c r="AF548" s="43">
        <f>INDEX(Mets!$B$2:$O$565,MATCH(CONCATENATE($C548,"_EXT"),Mets!$B$2:$B$565,0),COLUMN()-21)</f>
        <v>0</v>
      </c>
      <c r="AG548" s="43">
        <f>INDEX(Mets!$B$2:$O$565,MATCH(CONCATENATE($C548,"_EXT"),Mets!$B$2:$B$565,0),COLUMN()-21)</f>
        <v>0</v>
      </c>
      <c r="AH548" s="43">
        <f>INDEX(Mets!$B$2:$O$565,MATCH(CONCATENATE($C548,"_EXT"),Mets!$B$2:$B$565,0),COLUMN()-21)</f>
        <v>72</v>
      </c>
      <c r="AI548" s="43">
        <f>INDEX(Mets!$B$2:$W$565,MATCH(CONCATENATE($C548,"_EXT"),Mets!$B$2:$B$565,0),COLUMN()-13)</f>
        <v>6</v>
      </c>
      <c r="AJ548" s="43">
        <f t="shared" si="66"/>
        <v>3</v>
      </c>
      <c r="AK548" s="43">
        <f t="shared" si="64"/>
        <v>12</v>
      </c>
      <c r="AL548" s="43" t="str">
        <f t="shared" si="65"/>
        <v>'X154' '12';</v>
      </c>
    </row>
    <row r="549" spans="1:38">
      <c r="A549" s="43" t="str">
        <f>Ts!A164</f>
        <v>X155</v>
      </c>
      <c r="B549" s="43" t="str">
        <f>Ts!B164</f>
        <v>2-tridecanol_cyt = 2-tridecanol_EXT</v>
      </c>
      <c r="C549" s="43" t="str">
        <f>Ts!C164</f>
        <v>2-tridecanol</v>
      </c>
      <c r="D549" s="43">
        <f>Ts!D164</f>
        <v>0</v>
      </c>
      <c r="E549" s="43" t="str">
        <f>Ts!E164</f>
        <v>N</v>
      </c>
      <c r="G549" s="43" t="str">
        <f t="shared" si="67"/>
        <v>X155</v>
      </c>
      <c r="H549" s="43" t="str">
        <f t="shared" si="68"/>
        <v>2-tridecanol_cyt = 2-tridecanol_EXT</v>
      </c>
      <c r="I549" s="43" t="s">
        <v>781</v>
      </c>
      <c r="J549" s="43" t="s">
        <v>782</v>
      </c>
      <c r="K549" s="43">
        <f t="shared" si="69"/>
        <v>0</v>
      </c>
      <c r="L549" s="43" t="s">
        <v>783</v>
      </c>
      <c r="M549" s="43">
        <v>0</v>
      </c>
      <c r="N549" s="43">
        <v>1</v>
      </c>
      <c r="O549" s="43">
        <v>1</v>
      </c>
      <c r="P549" s="43">
        <v>1</v>
      </c>
      <c r="Q549" s="43">
        <v>1</v>
      </c>
      <c r="R549" s="43">
        <v>0.01</v>
      </c>
      <c r="Z549" s="43" t="str">
        <f>INDEX(Mets!$B$2:$O$565,MATCH(CONCATENATE($C549,"_EXT"),Mets!$B$2:$B$565,0),COLUMN()-25)</f>
        <v>2-tridecanol_EXT</v>
      </c>
      <c r="AA549" s="43">
        <f>INDEX(Mets!$B$2:$O$565,MATCH(CONCATENATE($C549,"_EXT"),Mets!$B$2:$B$565,0),COLUMN()-21)</f>
        <v>13</v>
      </c>
      <c r="AB549" s="43">
        <f>INDEX(Mets!$B$2:$O$565,MATCH(CONCATENATE($C549,"_EXT"),Mets!$B$2:$B$565,0),COLUMN()-21)</f>
        <v>28</v>
      </c>
      <c r="AC549" s="43">
        <f>INDEX(Mets!$B$2:$O$565,MATCH(CONCATENATE($C549,"_EXT"),Mets!$B$2:$B$565,0),COLUMN()-21)</f>
        <v>0</v>
      </c>
      <c r="AD549" s="43">
        <f>INDEX(Mets!$B$2:$O$565,MATCH(CONCATENATE($C549,"_EXT"),Mets!$B$2:$B$565,0),COLUMN()-21)</f>
        <v>1</v>
      </c>
      <c r="AE549" s="43">
        <f>INDEX(Mets!$B$2:$O$565,MATCH(CONCATENATE($C549,"_EXT"),Mets!$B$2:$B$565,0),COLUMN()-21)</f>
        <v>0</v>
      </c>
      <c r="AF549" s="43">
        <f>INDEX(Mets!$B$2:$O$565,MATCH(CONCATENATE($C549,"_EXT"),Mets!$B$2:$B$565,0),COLUMN()-21)</f>
        <v>0</v>
      </c>
      <c r="AG549" s="43">
        <f>INDEX(Mets!$B$2:$O$565,MATCH(CONCATENATE($C549,"_EXT"),Mets!$B$2:$B$565,0),COLUMN()-21)</f>
        <v>0</v>
      </c>
      <c r="AH549" s="43">
        <f>INDEX(Mets!$B$2:$O$565,MATCH(CONCATENATE($C549,"_EXT"),Mets!$B$2:$B$565,0),COLUMN()-21)</f>
        <v>78</v>
      </c>
      <c r="AI549" s="43">
        <f>INDEX(Mets!$B$2:$W$565,MATCH(CONCATENATE($C549,"_EXT"),Mets!$B$2:$B$565,0),COLUMN()-13)</f>
        <v>6</v>
      </c>
      <c r="AJ549" s="43">
        <f t="shared" si="66"/>
        <v>3</v>
      </c>
      <c r="AK549" s="43">
        <f t="shared" si="64"/>
        <v>13</v>
      </c>
      <c r="AL549" s="43" t="str">
        <f t="shared" si="65"/>
        <v>'X155' '13';</v>
      </c>
    </row>
    <row r="550" spans="1:38">
      <c r="A550" s="43" t="str">
        <f>Ts!A165</f>
        <v>X156</v>
      </c>
      <c r="B550" s="43" t="str">
        <f>Ts!B165</f>
        <v>2-tetradecanol_cyt = 2-tetradecanol_EXT</v>
      </c>
      <c r="C550" s="43" t="str">
        <f>Ts!C165</f>
        <v>2-tetradecanol</v>
      </c>
      <c r="D550" s="43">
        <f>Ts!D165</f>
        <v>0</v>
      </c>
      <c r="E550" s="43" t="str">
        <f>Ts!E165</f>
        <v>N</v>
      </c>
      <c r="G550" s="43" t="str">
        <f t="shared" si="67"/>
        <v>X156</v>
      </c>
      <c r="H550" s="43" t="str">
        <f t="shared" si="68"/>
        <v>2-tetradecanol_cyt = 2-tetradecanol_EXT</v>
      </c>
      <c r="I550" s="43" t="s">
        <v>781</v>
      </c>
      <c r="J550" s="43" t="s">
        <v>782</v>
      </c>
      <c r="K550" s="43">
        <f t="shared" si="69"/>
        <v>0</v>
      </c>
      <c r="L550" s="43" t="s">
        <v>783</v>
      </c>
      <c r="M550" s="43">
        <v>0</v>
      </c>
      <c r="N550" s="43">
        <v>1</v>
      </c>
      <c r="O550" s="43">
        <v>1</v>
      </c>
      <c r="P550" s="43">
        <v>1</v>
      </c>
      <c r="Q550" s="43">
        <v>1</v>
      </c>
      <c r="R550" s="43">
        <v>0.01</v>
      </c>
      <c r="Z550" s="43" t="str">
        <f>INDEX(Mets!$B$2:$O$565,MATCH(CONCATENATE($C550,"_EXT"),Mets!$B$2:$B$565,0),COLUMN()-25)</f>
        <v>2-tetradecanol_EXT</v>
      </c>
      <c r="AA550" s="43">
        <f>INDEX(Mets!$B$2:$O$565,MATCH(CONCATENATE($C550,"_EXT"),Mets!$B$2:$B$565,0),COLUMN()-21)</f>
        <v>14</v>
      </c>
      <c r="AB550" s="43">
        <f>INDEX(Mets!$B$2:$O$565,MATCH(CONCATENATE($C550,"_EXT"),Mets!$B$2:$B$565,0),COLUMN()-21)</f>
        <v>30</v>
      </c>
      <c r="AC550" s="43">
        <f>INDEX(Mets!$B$2:$O$565,MATCH(CONCATENATE($C550,"_EXT"),Mets!$B$2:$B$565,0),COLUMN()-21)</f>
        <v>0</v>
      </c>
      <c r="AD550" s="43">
        <f>INDEX(Mets!$B$2:$O$565,MATCH(CONCATENATE($C550,"_EXT"),Mets!$B$2:$B$565,0),COLUMN()-21)</f>
        <v>1</v>
      </c>
      <c r="AE550" s="43">
        <f>INDEX(Mets!$B$2:$O$565,MATCH(CONCATENATE($C550,"_EXT"),Mets!$B$2:$B$565,0),COLUMN()-21)</f>
        <v>0</v>
      </c>
      <c r="AF550" s="43">
        <f>INDEX(Mets!$B$2:$O$565,MATCH(CONCATENATE($C550,"_EXT"),Mets!$B$2:$B$565,0),COLUMN()-21)</f>
        <v>0</v>
      </c>
      <c r="AG550" s="43">
        <f>INDEX(Mets!$B$2:$O$565,MATCH(CONCATENATE($C550,"_EXT"),Mets!$B$2:$B$565,0),COLUMN()-21)</f>
        <v>0</v>
      </c>
      <c r="AH550" s="43">
        <f>INDEX(Mets!$B$2:$O$565,MATCH(CONCATENATE($C550,"_EXT"),Mets!$B$2:$B$565,0),COLUMN()-21)</f>
        <v>84</v>
      </c>
      <c r="AI550" s="43">
        <f>INDEX(Mets!$B$2:$W$565,MATCH(CONCATENATE($C550,"_EXT"),Mets!$B$2:$B$565,0),COLUMN()-13)</f>
        <v>6</v>
      </c>
      <c r="AJ550" s="43">
        <f t="shared" si="66"/>
        <v>3</v>
      </c>
      <c r="AK550" s="43">
        <f t="shared" si="64"/>
        <v>14</v>
      </c>
      <c r="AL550" s="43" t="str">
        <f t="shared" si="65"/>
        <v>'X156' '14';</v>
      </c>
    </row>
    <row r="551" spans="1:38">
      <c r="A551" s="43" t="str">
        <f>Ts!A166</f>
        <v>X157</v>
      </c>
      <c r="B551" s="43" t="str">
        <f>Ts!B166</f>
        <v>2-pentadecanol_cyt = 2-pentadecanol_EXT</v>
      </c>
      <c r="C551" s="43" t="str">
        <f>Ts!C166</f>
        <v>2-pentadecanol</v>
      </c>
      <c r="D551" s="43">
        <f>Ts!D166</f>
        <v>0</v>
      </c>
      <c r="E551" s="43" t="str">
        <f>Ts!E166</f>
        <v>N</v>
      </c>
      <c r="G551" s="43" t="str">
        <f t="shared" si="67"/>
        <v>X157</v>
      </c>
      <c r="H551" s="43" t="str">
        <f t="shared" si="68"/>
        <v>2-pentadecanol_cyt = 2-pentadecanol_EXT</v>
      </c>
      <c r="I551" s="43" t="s">
        <v>781</v>
      </c>
      <c r="J551" s="43" t="s">
        <v>782</v>
      </c>
      <c r="K551" s="43">
        <f t="shared" si="69"/>
        <v>0</v>
      </c>
      <c r="L551" s="43" t="s">
        <v>783</v>
      </c>
      <c r="M551" s="43">
        <v>0</v>
      </c>
      <c r="N551" s="43">
        <v>1</v>
      </c>
      <c r="O551" s="43">
        <v>1</v>
      </c>
      <c r="P551" s="43">
        <v>1</v>
      </c>
      <c r="Q551" s="43">
        <v>1</v>
      </c>
      <c r="R551" s="43">
        <v>0.01</v>
      </c>
      <c r="Z551" s="43" t="str">
        <f>INDEX(Mets!$B$2:$O$565,MATCH(CONCATENATE($C551,"_EXT"),Mets!$B$2:$B$565,0),COLUMN()-25)</f>
        <v>2-pentadecanol_EXT</v>
      </c>
      <c r="AA551" s="43">
        <f>INDEX(Mets!$B$2:$O$565,MATCH(CONCATENATE($C551,"_EXT"),Mets!$B$2:$B$565,0),COLUMN()-21)</f>
        <v>15</v>
      </c>
      <c r="AB551" s="43">
        <f>INDEX(Mets!$B$2:$O$565,MATCH(CONCATENATE($C551,"_EXT"),Mets!$B$2:$B$565,0),COLUMN()-21)</f>
        <v>32</v>
      </c>
      <c r="AC551" s="43">
        <f>INDEX(Mets!$B$2:$O$565,MATCH(CONCATENATE($C551,"_EXT"),Mets!$B$2:$B$565,0),COLUMN()-21)</f>
        <v>0</v>
      </c>
      <c r="AD551" s="43">
        <f>INDEX(Mets!$B$2:$O$565,MATCH(CONCATENATE($C551,"_EXT"),Mets!$B$2:$B$565,0),COLUMN()-21)</f>
        <v>1</v>
      </c>
      <c r="AE551" s="43">
        <f>INDEX(Mets!$B$2:$O$565,MATCH(CONCATENATE($C551,"_EXT"),Mets!$B$2:$B$565,0),COLUMN()-21)</f>
        <v>0</v>
      </c>
      <c r="AF551" s="43">
        <f>INDEX(Mets!$B$2:$O$565,MATCH(CONCATENATE($C551,"_EXT"),Mets!$B$2:$B$565,0),COLUMN()-21)</f>
        <v>0</v>
      </c>
      <c r="AG551" s="43">
        <f>INDEX(Mets!$B$2:$O$565,MATCH(CONCATENATE($C551,"_EXT"),Mets!$B$2:$B$565,0),COLUMN()-21)</f>
        <v>0</v>
      </c>
      <c r="AH551" s="43">
        <f>INDEX(Mets!$B$2:$O$565,MATCH(CONCATENATE($C551,"_EXT"),Mets!$B$2:$B$565,0),COLUMN()-21)</f>
        <v>90</v>
      </c>
      <c r="AI551" s="43">
        <f>INDEX(Mets!$B$2:$W$565,MATCH(CONCATENATE($C551,"_EXT"),Mets!$B$2:$B$565,0),COLUMN()-13)</f>
        <v>6</v>
      </c>
      <c r="AJ551" s="43">
        <f t="shared" si="66"/>
        <v>3</v>
      </c>
      <c r="AK551" s="43">
        <f t="shared" si="64"/>
        <v>15</v>
      </c>
      <c r="AL551" s="43" t="str">
        <f t="shared" si="65"/>
        <v>'X157' '15';</v>
      </c>
    </row>
    <row r="552" spans="1:38">
      <c r="A552" s="43" t="str">
        <f>Ts!A167</f>
        <v>X158</v>
      </c>
      <c r="B552" s="43" t="str">
        <f>Ts!B167</f>
        <v>2-hexadecanol_cyt = 2-hexadecanol_EXT</v>
      </c>
      <c r="C552" s="43" t="str">
        <f>Ts!C167</f>
        <v>2-hexadecanol</v>
      </c>
      <c r="D552" s="43">
        <f>Ts!D167</f>
        <v>0</v>
      </c>
      <c r="E552" s="43" t="str">
        <f>Ts!E167</f>
        <v>N</v>
      </c>
      <c r="G552" s="43" t="str">
        <f t="shared" si="67"/>
        <v>X158</v>
      </c>
      <c r="H552" s="43" t="str">
        <f t="shared" si="68"/>
        <v>2-hexadecanol_cyt = 2-hexadecanol_EXT</v>
      </c>
      <c r="I552" s="43" t="s">
        <v>781</v>
      </c>
      <c r="J552" s="43" t="s">
        <v>782</v>
      </c>
      <c r="K552" s="43">
        <f t="shared" si="69"/>
        <v>0</v>
      </c>
      <c r="L552" s="43" t="s">
        <v>783</v>
      </c>
      <c r="M552" s="43">
        <v>0</v>
      </c>
      <c r="N552" s="43">
        <v>1</v>
      </c>
      <c r="O552" s="43">
        <v>1</v>
      </c>
      <c r="P552" s="43">
        <v>1</v>
      </c>
      <c r="Q552" s="43">
        <v>1</v>
      </c>
      <c r="R552" s="43">
        <v>0.01</v>
      </c>
      <c r="Z552" s="43" t="str">
        <f>INDEX(Mets!$B$2:$O$565,MATCH(CONCATENATE($C552,"_EXT"),Mets!$B$2:$B$565,0),COLUMN()-25)</f>
        <v>2-hexadecanol_EXT</v>
      </c>
      <c r="AA552" s="43">
        <f>INDEX(Mets!$B$2:$O$565,MATCH(CONCATENATE($C552,"_EXT"),Mets!$B$2:$B$565,0),COLUMN()-21)</f>
        <v>16</v>
      </c>
      <c r="AB552" s="43">
        <f>INDEX(Mets!$B$2:$O$565,MATCH(CONCATENATE($C552,"_EXT"),Mets!$B$2:$B$565,0),COLUMN()-21)</f>
        <v>34</v>
      </c>
      <c r="AC552" s="43">
        <f>INDEX(Mets!$B$2:$O$565,MATCH(CONCATENATE($C552,"_EXT"),Mets!$B$2:$B$565,0),COLUMN()-21)</f>
        <v>0</v>
      </c>
      <c r="AD552" s="43">
        <f>INDEX(Mets!$B$2:$O$565,MATCH(CONCATENATE($C552,"_EXT"),Mets!$B$2:$B$565,0),COLUMN()-21)</f>
        <v>1</v>
      </c>
      <c r="AE552" s="43">
        <f>INDEX(Mets!$B$2:$O$565,MATCH(CONCATENATE($C552,"_EXT"),Mets!$B$2:$B$565,0),COLUMN()-21)</f>
        <v>0</v>
      </c>
      <c r="AF552" s="43">
        <f>INDEX(Mets!$B$2:$O$565,MATCH(CONCATENATE($C552,"_EXT"),Mets!$B$2:$B$565,0),COLUMN()-21)</f>
        <v>0</v>
      </c>
      <c r="AG552" s="43">
        <f>INDEX(Mets!$B$2:$O$565,MATCH(CONCATENATE($C552,"_EXT"),Mets!$B$2:$B$565,0),COLUMN()-21)</f>
        <v>0</v>
      </c>
      <c r="AH552" s="43">
        <f>INDEX(Mets!$B$2:$O$565,MATCH(CONCATENATE($C552,"_EXT"),Mets!$B$2:$B$565,0),COLUMN()-21)</f>
        <v>96</v>
      </c>
      <c r="AI552" s="43">
        <f>INDEX(Mets!$B$2:$W$565,MATCH(CONCATENATE($C552,"_EXT"),Mets!$B$2:$B$565,0),COLUMN()-13)</f>
        <v>6</v>
      </c>
      <c r="AJ552" s="43">
        <f t="shared" si="66"/>
        <v>3</v>
      </c>
      <c r="AK552" s="43">
        <f t="shared" si="64"/>
        <v>16</v>
      </c>
      <c r="AL552" s="43" t="str">
        <f t="shared" si="65"/>
        <v>'X158' '16';</v>
      </c>
    </row>
    <row r="553" spans="1:38">
      <c r="A553" s="43" t="str">
        <f>Ts!A168</f>
        <v>X159</v>
      </c>
      <c r="B553" s="43" t="str">
        <f>Ts!B168</f>
        <v>2-heptadecanol_cyt = 2-heptadecanol_EXT</v>
      </c>
      <c r="C553" s="43" t="str">
        <f>Ts!C168</f>
        <v>2-heptadecanol</v>
      </c>
      <c r="D553" s="43">
        <f>Ts!D168</f>
        <v>0</v>
      </c>
      <c r="E553" s="43" t="str">
        <f>Ts!E168</f>
        <v>N</v>
      </c>
      <c r="G553" s="43" t="str">
        <f t="shared" si="67"/>
        <v>X159</v>
      </c>
      <c r="H553" s="43" t="str">
        <f t="shared" si="68"/>
        <v>2-heptadecanol_cyt = 2-heptadecanol_EXT</v>
      </c>
      <c r="I553" s="43" t="s">
        <v>781</v>
      </c>
      <c r="J553" s="43" t="s">
        <v>782</v>
      </c>
      <c r="K553" s="43">
        <f t="shared" si="69"/>
        <v>0</v>
      </c>
      <c r="L553" s="43" t="s">
        <v>783</v>
      </c>
      <c r="M553" s="43">
        <v>0</v>
      </c>
      <c r="N553" s="43">
        <v>1</v>
      </c>
      <c r="O553" s="43">
        <v>1</v>
      </c>
      <c r="P553" s="43">
        <v>1</v>
      </c>
      <c r="Q553" s="43">
        <v>1</v>
      </c>
      <c r="R553" s="43">
        <v>0.01</v>
      </c>
      <c r="Z553" s="43" t="str">
        <f>INDEX(Mets!$B$2:$O$565,MATCH(CONCATENATE($C553,"_EXT"),Mets!$B$2:$B$565,0),COLUMN()-25)</f>
        <v>2-heptadecanol_EXT</v>
      </c>
      <c r="AA553" s="43">
        <f>INDEX(Mets!$B$2:$O$565,MATCH(CONCATENATE($C553,"_EXT"),Mets!$B$2:$B$565,0),COLUMN()-21)</f>
        <v>17</v>
      </c>
      <c r="AB553" s="43">
        <f>INDEX(Mets!$B$2:$O$565,MATCH(CONCATENATE($C553,"_EXT"),Mets!$B$2:$B$565,0),COLUMN()-21)</f>
        <v>36</v>
      </c>
      <c r="AC553" s="43">
        <f>INDEX(Mets!$B$2:$O$565,MATCH(CONCATENATE($C553,"_EXT"),Mets!$B$2:$B$565,0),COLUMN()-21)</f>
        <v>0</v>
      </c>
      <c r="AD553" s="43">
        <f>INDEX(Mets!$B$2:$O$565,MATCH(CONCATENATE($C553,"_EXT"),Mets!$B$2:$B$565,0),COLUMN()-21)</f>
        <v>1</v>
      </c>
      <c r="AE553" s="43">
        <f>INDEX(Mets!$B$2:$O$565,MATCH(CONCATENATE($C553,"_EXT"),Mets!$B$2:$B$565,0),COLUMN()-21)</f>
        <v>0</v>
      </c>
      <c r="AF553" s="43">
        <f>INDEX(Mets!$B$2:$O$565,MATCH(CONCATENATE($C553,"_EXT"),Mets!$B$2:$B$565,0),COLUMN()-21)</f>
        <v>0</v>
      </c>
      <c r="AG553" s="43">
        <f>INDEX(Mets!$B$2:$O$565,MATCH(CONCATENATE($C553,"_EXT"),Mets!$B$2:$B$565,0),COLUMN()-21)</f>
        <v>0</v>
      </c>
      <c r="AH553" s="43">
        <f>INDEX(Mets!$B$2:$O$565,MATCH(CONCATENATE($C553,"_EXT"),Mets!$B$2:$B$565,0),COLUMN()-21)</f>
        <v>102</v>
      </c>
      <c r="AI553" s="43">
        <f>INDEX(Mets!$B$2:$W$565,MATCH(CONCATENATE($C553,"_EXT"),Mets!$B$2:$B$565,0),COLUMN()-13)</f>
        <v>6</v>
      </c>
      <c r="AJ553" s="43">
        <f t="shared" si="66"/>
        <v>3</v>
      </c>
      <c r="AK553" s="43">
        <f t="shared" si="64"/>
        <v>17</v>
      </c>
      <c r="AL553" s="43" t="str">
        <f t="shared" si="65"/>
        <v>'X159' '17';</v>
      </c>
    </row>
    <row r="554" spans="1:38">
      <c r="A554" s="43" t="str">
        <f>Ts!A169</f>
        <v>X160</v>
      </c>
      <c r="B554" s="43" t="str">
        <f>Ts!B169</f>
        <v>2-propene_cyt = 2-propene_EXT</v>
      </c>
      <c r="C554" s="43" t="str">
        <f>Ts!C169</f>
        <v>2-propene</v>
      </c>
      <c r="D554" s="43">
        <f>Ts!D169</f>
        <v>0</v>
      </c>
      <c r="E554" s="43" t="str">
        <f>Ts!E169</f>
        <v>N</v>
      </c>
      <c r="G554" s="43" t="str">
        <f t="shared" si="67"/>
        <v>X160</v>
      </c>
      <c r="H554" s="43" t="str">
        <f t="shared" si="68"/>
        <v>2-propene_cyt = 2-propene_EXT</v>
      </c>
      <c r="I554" s="43" t="s">
        <v>781</v>
      </c>
      <c r="J554" s="43" t="s">
        <v>782</v>
      </c>
      <c r="K554" s="43">
        <f t="shared" si="69"/>
        <v>0</v>
      </c>
      <c r="L554" s="43" t="s">
        <v>783</v>
      </c>
      <c r="M554" s="43">
        <v>0</v>
      </c>
      <c r="N554" s="43">
        <v>1</v>
      </c>
      <c r="O554" s="43">
        <v>1</v>
      </c>
      <c r="P554" s="43">
        <v>1</v>
      </c>
      <c r="Q554" s="43">
        <v>1</v>
      </c>
      <c r="R554" s="43">
        <v>0.01</v>
      </c>
      <c r="Z554" s="43" t="str">
        <f>INDEX(Mets!$B$2:$O$565,MATCH(CONCATENATE($C554,"_EXT"),Mets!$B$2:$B$565,0),COLUMN()-25)</f>
        <v>2-propene_EXT</v>
      </c>
      <c r="AA554" s="43">
        <f>INDEX(Mets!$B$2:$O$565,MATCH(CONCATENATE($C554,"_EXT"),Mets!$B$2:$B$565,0),COLUMN()-21)</f>
        <v>3</v>
      </c>
      <c r="AB554" s="43">
        <f>INDEX(Mets!$B$2:$O$565,MATCH(CONCATENATE($C554,"_EXT"),Mets!$B$2:$B$565,0),COLUMN()-21)</f>
        <v>6</v>
      </c>
      <c r="AC554" s="43">
        <f>INDEX(Mets!$B$2:$O$565,MATCH(CONCATENATE($C554,"_EXT"),Mets!$B$2:$B$565,0),COLUMN()-21)</f>
        <v>0</v>
      </c>
      <c r="AD554" s="43">
        <f>INDEX(Mets!$B$2:$O$565,MATCH(CONCATENATE($C554,"_EXT"),Mets!$B$2:$B$565,0),COLUMN()-21)</f>
        <v>0</v>
      </c>
      <c r="AE554" s="43">
        <f>INDEX(Mets!$B$2:$O$565,MATCH(CONCATENATE($C554,"_EXT"),Mets!$B$2:$B$565,0),COLUMN()-21)</f>
        <v>0</v>
      </c>
      <c r="AF554" s="43">
        <f>INDEX(Mets!$B$2:$O$565,MATCH(CONCATENATE($C554,"_EXT"),Mets!$B$2:$B$565,0),COLUMN()-21)</f>
        <v>0</v>
      </c>
      <c r="AG554" s="43">
        <f>INDEX(Mets!$B$2:$O$565,MATCH(CONCATENATE($C554,"_EXT"),Mets!$B$2:$B$565,0),COLUMN()-21)</f>
        <v>0</v>
      </c>
      <c r="AH554" s="43">
        <f>INDEX(Mets!$B$2:$O$565,MATCH(CONCATENATE($C554,"_EXT"),Mets!$B$2:$B$565,0),COLUMN()-21)</f>
        <v>18</v>
      </c>
      <c r="AI554" s="43">
        <f>INDEX(Mets!$B$2:$W$565,MATCH(CONCATENATE($C554,"_EXT"),Mets!$B$2:$B$565,0),COLUMN()-13)</f>
        <v>6</v>
      </c>
      <c r="AJ554" s="43">
        <f t="shared" si="66"/>
        <v>3</v>
      </c>
      <c r="AK554" s="43">
        <f t="shared" si="64"/>
        <v>3</v>
      </c>
      <c r="AL554" s="43" t="str">
        <f t="shared" si="65"/>
        <v>'X160' '3';</v>
      </c>
    </row>
    <row r="555" spans="1:38">
      <c r="A555" s="43" t="str">
        <f>Ts!A170</f>
        <v>X161</v>
      </c>
      <c r="B555" s="43" t="str">
        <f>Ts!B170</f>
        <v>2-butene_cyt = 2-butene_EXT</v>
      </c>
      <c r="C555" s="43" t="str">
        <f>Ts!C170</f>
        <v>2-butene</v>
      </c>
      <c r="D555" s="43">
        <f>Ts!D170</f>
        <v>0</v>
      </c>
      <c r="E555" s="43" t="str">
        <f>Ts!E170</f>
        <v>N</v>
      </c>
      <c r="G555" s="43" t="str">
        <f t="shared" si="67"/>
        <v>X161</v>
      </c>
      <c r="H555" s="43" t="str">
        <f t="shared" si="68"/>
        <v>2-butene_cyt = 2-butene_EXT</v>
      </c>
      <c r="I555" s="43" t="s">
        <v>781</v>
      </c>
      <c r="J555" s="43" t="s">
        <v>782</v>
      </c>
      <c r="K555" s="43">
        <f t="shared" si="69"/>
        <v>0</v>
      </c>
      <c r="L555" s="43" t="s">
        <v>783</v>
      </c>
      <c r="M555" s="43">
        <v>0</v>
      </c>
      <c r="N555" s="43">
        <v>1</v>
      </c>
      <c r="O555" s="43">
        <v>1</v>
      </c>
      <c r="P555" s="43">
        <v>1</v>
      </c>
      <c r="Q555" s="43">
        <v>1</v>
      </c>
      <c r="R555" s="43">
        <v>0.01</v>
      </c>
      <c r="Z555" s="43" t="str">
        <f>INDEX(Mets!$B$2:$O$565,MATCH(CONCATENATE($C555,"_EXT"),Mets!$B$2:$B$565,0),COLUMN()-25)</f>
        <v>2-butene_EXT</v>
      </c>
      <c r="AA555" s="43">
        <f>INDEX(Mets!$B$2:$O$565,MATCH(CONCATENATE($C555,"_EXT"),Mets!$B$2:$B$565,0),COLUMN()-21)</f>
        <v>4</v>
      </c>
      <c r="AB555" s="43">
        <f>INDEX(Mets!$B$2:$O$565,MATCH(CONCATENATE($C555,"_EXT"),Mets!$B$2:$B$565,0),COLUMN()-21)</f>
        <v>8</v>
      </c>
      <c r="AC555" s="43">
        <f>INDEX(Mets!$B$2:$O$565,MATCH(CONCATENATE($C555,"_EXT"),Mets!$B$2:$B$565,0),COLUMN()-21)</f>
        <v>0</v>
      </c>
      <c r="AD555" s="43">
        <f>INDEX(Mets!$B$2:$O$565,MATCH(CONCATENATE($C555,"_EXT"),Mets!$B$2:$B$565,0),COLUMN()-21)</f>
        <v>0</v>
      </c>
      <c r="AE555" s="43">
        <f>INDEX(Mets!$B$2:$O$565,MATCH(CONCATENATE($C555,"_EXT"),Mets!$B$2:$B$565,0),COLUMN()-21)</f>
        <v>0</v>
      </c>
      <c r="AF555" s="43">
        <f>INDEX(Mets!$B$2:$O$565,MATCH(CONCATENATE($C555,"_EXT"),Mets!$B$2:$B$565,0),COLUMN()-21)</f>
        <v>0</v>
      </c>
      <c r="AG555" s="43">
        <f>INDEX(Mets!$B$2:$O$565,MATCH(CONCATENATE($C555,"_EXT"),Mets!$B$2:$B$565,0),COLUMN()-21)</f>
        <v>0</v>
      </c>
      <c r="AH555" s="43">
        <f>INDEX(Mets!$B$2:$O$565,MATCH(CONCATENATE($C555,"_EXT"),Mets!$B$2:$B$565,0),COLUMN()-21)</f>
        <v>24</v>
      </c>
      <c r="AI555" s="43">
        <f>INDEX(Mets!$B$2:$W$565,MATCH(CONCATENATE($C555,"_EXT"),Mets!$B$2:$B$565,0),COLUMN()-13)</f>
        <v>6</v>
      </c>
      <c r="AJ555" s="43">
        <f t="shared" si="66"/>
        <v>3</v>
      </c>
      <c r="AK555" s="43">
        <f t="shared" si="64"/>
        <v>4</v>
      </c>
      <c r="AL555" s="43" t="str">
        <f t="shared" si="65"/>
        <v>'X161' '4';</v>
      </c>
    </row>
    <row r="556" spans="1:38">
      <c r="A556" s="43" t="str">
        <f>Ts!A171</f>
        <v>X162</v>
      </c>
      <c r="B556" s="43" t="str">
        <f>Ts!B171</f>
        <v>2-pentene_cyt = 2-pentene_EXT</v>
      </c>
      <c r="C556" s="43" t="str">
        <f>Ts!C171</f>
        <v>2-pentene</v>
      </c>
      <c r="D556" s="43">
        <f>Ts!D171</f>
        <v>0</v>
      </c>
      <c r="E556" s="43" t="str">
        <f>Ts!E171</f>
        <v>N</v>
      </c>
      <c r="G556" s="43" t="str">
        <f t="shared" si="67"/>
        <v>X162</v>
      </c>
      <c r="H556" s="43" t="str">
        <f t="shared" si="68"/>
        <v>2-pentene_cyt = 2-pentene_EXT</v>
      </c>
      <c r="I556" s="43" t="s">
        <v>781</v>
      </c>
      <c r="J556" s="43" t="s">
        <v>782</v>
      </c>
      <c r="K556" s="43">
        <f t="shared" si="69"/>
        <v>0</v>
      </c>
      <c r="L556" s="43" t="s">
        <v>783</v>
      </c>
      <c r="M556" s="43">
        <v>0</v>
      </c>
      <c r="N556" s="43">
        <v>1</v>
      </c>
      <c r="O556" s="43">
        <v>1</v>
      </c>
      <c r="P556" s="43">
        <v>1</v>
      </c>
      <c r="Q556" s="43">
        <v>1</v>
      </c>
      <c r="R556" s="43">
        <v>0.01</v>
      </c>
      <c r="Z556" s="43" t="str">
        <f>INDEX(Mets!$B$2:$O$565,MATCH(CONCATENATE($C556,"_EXT"),Mets!$B$2:$B$565,0),COLUMN()-25)</f>
        <v>2-pentene_EXT</v>
      </c>
      <c r="AA556" s="43">
        <f>INDEX(Mets!$B$2:$O$565,MATCH(CONCATENATE($C556,"_EXT"),Mets!$B$2:$B$565,0),COLUMN()-21)</f>
        <v>5</v>
      </c>
      <c r="AB556" s="43">
        <f>INDEX(Mets!$B$2:$O$565,MATCH(CONCATENATE($C556,"_EXT"),Mets!$B$2:$B$565,0),COLUMN()-21)</f>
        <v>10</v>
      </c>
      <c r="AC556" s="43">
        <f>INDEX(Mets!$B$2:$O$565,MATCH(CONCATENATE($C556,"_EXT"),Mets!$B$2:$B$565,0),COLUMN()-21)</f>
        <v>0</v>
      </c>
      <c r="AD556" s="43">
        <f>INDEX(Mets!$B$2:$O$565,MATCH(CONCATENATE($C556,"_EXT"),Mets!$B$2:$B$565,0),COLUMN()-21)</f>
        <v>0</v>
      </c>
      <c r="AE556" s="43">
        <f>INDEX(Mets!$B$2:$O$565,MATCH(CONCATENATE($C556,"_EXT"),Mets!$B$2:$B$565,0),COLUMN()-21)</f>
        <v>0</v>
      </c>
      <c r="AF556" s="43">
        <f>INDEX(Mets!$B$2:$O$565,MATCH(CONCATENATE($C556,"_EXT"),Mets!$B$2:$B$565,0),COLUMN()-21)</f>
        <v>0</v>
      </c>
      <c r="AG556" s="43">
        <f>INDEX(Mets!$B$2:$O$565,MATCH(CONCATENATE($C556,"_EXT"),Mets!$B$2:$B$565,0),COLUMN()-21)</f>
        <v>0</v>
      </c>
      <c r="AH556" s="43">
        <f>INDEX(Mets!$B$2:$O$565,MATCH(CONCATENATE($C556,"_EXT"),Mets!$B$2:$B$565,0),COLUMN()-21)</f>
        <v>30</v>
      </c>
      <c r="AI556" s="43">
        <f>INDEX(Mets!$B$2:$W$565,MATCH(CONCATENATE($C556,"_EXT"),Mets!$B$2:$B$565,0),COLUMN()-13)</f>
        <v>6</v>
      </c>
      <c r="AJ556" s="43">
        <f t="shared" si="66"/>
        <v>3</v>
      </c>
      <c r="AK556" s="43">
        <f t="shared" si="64"/>
        <v>5</v>
      </c>
      <c r="AL556" s="43" t="str">
        <f t="shared" si="65"/>
        <v>'X162' '5';</v>
      </c>
    </row>
    <row r="557" spans="1:38">
      <c r="A557" s="43" t="str">
        <f>Ts!A172</f>
        <v>X163</v>
      </c>
      <c r="B557" s="43" t="str">
        <f>Ts!B172</f>
        <v>2-hexene_cyt = 2-hexene_EXT</v>
      </c>
      <c r="C557" s="43" t="str">
        <f>Ts!C172</f>
        <v>2-hexene</v>
      </c>
      <c r="D557" s="43">
        <f>Ts!D172</f>
        <v>0</v>
      </c>
      <c r="E557" s="43" t="str">
        <f>Ts!E172</f>
        <v>N</v>
      </c>
      <c r="G557" s="43" t="str">
        <f t="shared" si="67"/>
        <v>X163</v>
      </c>
      <c r="H557" s="43" t="str">
        <f t="shared" si="68"/>
        <v>2-hexene_cyt = 2-hexene_EXT</v>
      </c>
      <c r="I557" s="43" t="s">
        <v>781</v>
      </c>
      <c r="J557" s="43" t="s">
        <v>782</v>
      </c>
      <c r="K557" s="43">
        <f t="shared" si="69"/>
        <v>0</v>
      </c>
      <c r="L557" s="43" t="s">
        <v>783</v>
      </c>
      <c r="M557" s="43">
        <v>0</v>
      </c>
      <c r="N557" s="43">
        <v>1</v>
      </c>
      <c r="O557" s="43">
        <v>1</v>
      </c>
      <c r="P557" s="43">
        <v>1</v>
      </c>
      <c r="Q557" s="43">
        <v>1</v>
      </c>
      <c r="R557" s="43">
        <v>0.01</v>
      </c>
      <c r="Z557" s="43" t="str">
        <f>INDEX(Mets!$B$2:$O$565,MATCH(CONCATENATE($C557,"_EXT"),Mets!$B$2:$B$565,0),COLUMN()-25)</f>
        <v>2-hexene_EXT</v>
      </c>
      <c r="AA557" s="43">
        <f>INDEX(Mets!$B$2:$O$565,MATCH(CONCATENATE($C557,"_EXT"),Mets!$B$2:$B$565,0),COLUMN()-21)</f>
        <v>6</v>
      </c>
      <c r="AB557" s="43">
        <f>INDEX(Mets!$B$2:$O$565,MATCH(CONCATENATE($C557,"_EXT"),Mets!$B$2:$B$565,0),COLUMN()-21)</f>
        <v>12</v>
      </c>
      <c r="AC557" s="43">
        <f>INDEX(Mets!$B$2:$O$565,MATCH(CONCATENATE($C557,"_EXT"),Mets!$B$2:$B$565,0),COLUMN()-21)</f>
        <v>0</v>
      </c>
      <c r="AD557" s="43">
        <f>INDEX(Mets!$B$2:$O$565,MATCH(CONCATENATE($C557,"_EXT"),Mets!$B$2:$B$565,0),COLUMN()-21)</f>
        <v>0</v>
      </c>
      <c r="AE557" s="43">
        <f>INDEX(Mets!$B$2:$O$565,MATCH(CONCATENATE($C557,"_EXT"),Mets!$B$2:$B$565,0),COLUMN()-21)</f>
        <v>0</v>
      </c>
      <c r="AF557" s="43">
        <f>INDEX(Mets!$B$2:$O$565,MATCH(CONCATENATE($C557,"_EXT"),Mets!$B$2:$B$565,0),COLUMN()-21)</f>
        <v>0</v>
      </c>
      <c r="AG557" s="43">
        <f>INDEX(Mets!$B$2:$O$565,MATCH(CONCATENATE($C557,"_EXT"),Mets!$B$2:$B$565,0),COLUMN()-21)</f>
        <v>0</v>
      </c>
      <c r="AH557" s="43">
        <f>INDEX(Mets!$B$2:$O$565,MATCH(CONCATENATE($C557,"_EXT"),Mets!$B$2:$B$565,0),COLUMN()-21)</f>
        <v>36</v>
      </c>
      <c r="AI557" s="43">
        <f>INDEX(Mets!$B$2:$W$565,MATCH(CONCATENATE($C557,"_EXT"),Mets!$B$2:$B$565,0),COLUMN()-13)</f>
        <v>6</v>
      </c>
      <c r="AJ557" s="43">
        <f t="shared" si="66"/>
        <v>3</v>
      </c>
      <c r="AK557" s="43">
        <f t="shared" si="64"/>
        <v>6</v>
      </c>
      <c r="AL557" s="43" t="str">
        <f t="shared" si="65"/>
        <v>'X163' '6';</v>
      </c>
    </row>
    <row r="558" spans="1:38">
      <c r="A558" s="43" t="str">
        <f>Ts!A173</f>
        <v>X164</v>
      </c>
      <c r="B558" s="43" t="str">
        <f>Ts!B173</f>
        <v>2-heptene_cyt = 2-heptene_EXT</v>
      </c>
      <c r="C558" s="43" t="str">
        <f>Ts!C173</f>
        <v>2-heptene</v>
      </c>
      <c r="D558" s="43">
        <f>Ts!D173</f>
        <v>0</v>
      </c>
      <c r="E558" s="43" t="str">
        <f>Ts!E173</f>
        <v>N</v>
      </c>
      <c r="G558" s="43" t="str">
        <f t="shared" si="67"/>
        <v>X164</v>
      </c>
      <c r="H558" s="43" t="str">
        <f t="shared" si="68"/>
        <v>2-heptene_cyt = 2-heptene_EXT</v>
      </c>
      <c r="I558" s="43" t="s">
        <v>781</v>
      </c>
      <c r="J558" s="43" t="s">
        <v>782</v>
      </c>
      <c r="K558" s="43">
        <f t="shared" si="69"/>
        <v>0</v>
      </c>
      <c r="L558" s="43" t="s">
        <v>783</v>
      </c>
      <c r="M558" s="43">
        <v>0</v>
      </c>
      <c r="N558" s="43">
        <v>1</v>
      </c>
      <c r="O558" s="43">
        <v>1</v>
      </c>
      <c r="P558" s="43">
        <v>1</v>
      </c>
      <c r="Q558" s="43">
        <v>1</v>
      </c>
      <c r="R558" s="43">
        <v>0.01</v>
      </c>
      <c r="Z558" s="43" t="str">
        <f>INDEX(Mets!$B$2:$O$565,MATCH(CONCATENATE($C558,"_EXT"),Mets!$B$2:$B$565,0),COLUMN()-25)</f>
        <v>2-heptene_EXT</v>
      </c>
      <c r="AA558" s="43">
        <f>INDEX(Mets!$B$2:$O$565,MATCH(CONCATENATE($C558,"_EXT"),Mets!$B$2:$B$565,0),COLUMN()-21)</f>
        <v>7</v>
      </c>
      <c r="AB558" s="43">
        <f>INDEX(Mets!$B$2:$O$565,MATCH(CONCATENATE($C558,"_EXT"),Mets!$B$2:$B$565,0),COLUMN()-21)</f>
        <v>14</v>
      </c>
      <c r="AC558" s="43">
        <f>INDEX(Mets!$B$2:$O$565,MATCH(CONCATENATE($C558,"_EXT"),Mets!$B$2:$B$565,0),COLUMN()-21)</f>
        <v>0</v>
      </c>
      <c r="AD558" s="43">
        <f>INDEX(Mets!$B$2:$O$565,MATCH(CONCATENATE($C558,"_EXT"),Mets!$B$2:$B$565,0),COLUMN()-21)</f>
        <v>0</v>
      </c>
      <c r="AE558" s="43">
        <f>INDEX(Mets!$B$2:$O$565,MATCH(CONCATENATE($C558,"_EXT"),Mets!$B$2:$B$565,0),COLUMN()-21)</f>
        <v>0</v>
      </c>
      <c r="AF558" s="43">
        <f>INDEX(Mets!$B$2:$O$565,MATCH(CONCATENATE($C558,"_EXT"),Mets!$B$2:$B$565,0),COLUMN()-21)</f>
        <v>0</v>
      </c>
      <c r="AG558" s="43">
        <f>INDEX(Mets!$B$2:$O$565,MATCH(CONCATENATE($C558,"_EXT"),Mets!$B$2:$B$565,0),COLUMN()-21)</f>
        <v>0</v>
      </c>
      <c r="AH558" s="43">
        <f>INDEX(Mets!$B$2:$O$565,MATCH(CONCATENATE($C558,"_EXT"),Mets!$B$2:$B$565,0),COLUMN()-21)</f>
        <v>42</v>
      </c>
      <c r="AI558" s="43">
        <f>INDEX(Mets!$B$2:$W$565,MATCH(CONCATENATE($C558,"_EXT"),Mets!$B$2:$B$565,0),COLUMN()-13)</f>
        <v>6</v>
      </c>
      <c r="AJ558" s="43">
        <f t="shared" si="66"/>
        <v>3</v>
      </c>
      <c r="AK558" s="43">
        <f t="shared" si="64"/>
        <v>7</v>
      </c>
      <c r="AL558" s="43" t="str">
        <f t="shared" si="65"/>
        <v>'X164' '7';</v>
      </c>
    </row>
    <row r="559" spans="1:38">
      <c r="A559" s="43" t="str">
        <f>Ts!A174</f>
        <v>X165</v>
      </c>
      <c r="B559" s="43" t="str">
        <f>Ts!B174</f>
        <v>2-octene_cyt = 2-octene_EXT</v>
      </c>
      <c r="C559" s="43" t="str">
        <f>Ts!C174</f>
        <v>2-octene</v>
      </c>
      <c r="D559" s="43">
        <f>Ts!D174</f>
        <v>0</v>
      </c>
      <c r="E559" s="43" t="str">
        <f>Ts!E174</f>
        <v>N</v>
      </c>
      <c r="G559" s="43" t="str">
        <f t="shared" si="67"/>
        <v>X165</v>
      </c>
      <c r="H559" s="43" t="str">
        <f t="shared" si="68"/>
        <v>2-octene_cyt = 2-octene_EXT</v>
      </c>
      <c r="I559" s="43" t="s">
        <v>781</v>
      </c>
      <c r="J559" s="43" t="s">
        <v>782</v>
      </c>
      <c r="K559" s="43">
        <f t="shared" si="69"/>
        <v>0</v>
      </c>
      <c r="L559" s="43" t="s">
        <v>783</v>
      </c>
      <c r="M559" s="43">
        <v>0</v>
      </c>
      <c r="N559" s="43">
        <v>1</v>
      </c>
      <c r="O559" s="43">
        <v>1</v>
      </c>
      <c r="P559" s="43">
        <v>1</v>
      </c>
      <c r="Q559" s="43">
        <v>1</v>
      </c>
      <c r="R559" s="43">
        <v>0.01</v>
      </c>
      <c r="Z559" s="43" t="str">
        <f>INDEX(Mets!$B$2:$O$565,MATCH(CONCATENATE($C559,"_EXT"),Mets!$B$2:$B$565,0),COLUMN()-25)</f>
        <v>2-octene_EXT</v>
      </c>
      <c r="AA559" s="43">
        <f>INDEX(Mets!$B$2:$O$565,MATCH(CONCATENATE($C559,"_EXT"),Mets!$B$2:$B$565,0),COLUMN()-21)</f>
        <v>8</v>
      </c>
      <c r="AB559" s="43">
        <f>INDEX(Mets!$B$2:$O$565,MATCH(CONCATENATE($C559,"_EXT"),Mets!$B$2:$B$565,0),COLUMN()-21)</f>
        <v>16</v>
      </c>
      <c r="AC559" s="43">
        <f>INDEX(Mets!$B$2:$O$565,MATCH(CONCATENATE($C559,"_EXT"),Mets!$B$2:$B$565,0),COLUMN()-21)</f>
        <v>0</v>
      </c>
      <c r="AD559" s="43">
        <f>INDEX(Mets!$B$2:$O$565,MATCH(CONCATENATE($C559,"_EXT"),Mets!$B$2:$B$565,0),COLUMN()-21)</f>
        <v>0</v>
      </c>
      <c r="AE559" s="43">
        <f>INDEX(Mets!$B$2:$O$565,MATCH(CONCATENATE($C559,"_EXT"),Mets!$B$2:$B$565,0),COLUMN()-21)</f>
        <v>0</v>
      </c>
      <c r="AF559" s="43">
        <f>INDEX(Mets!$B$2:$O$565,MATCH(CONCATENATE($C559,"_EXT"),Mets!$B$2:$B$565,0),COLUMN()-21)</f>
        <v>0</v>
      </c>
      <c r="AG559" s="43">
        <f>INDEX(Mets!$B$2:$O$565,MATCH(CONCATENATE($C559,"_EXT"),Mets!$B$2:$B$565,0),COLUMN()-21)</f>
        <v>0</v>
      </c>
      <c r="AH559" s="43">
        <f>INDEX(Mets!$B$2:$O$565,MATCH(CONCATENATE($C559,"_EXT"),Mets!$B$2:$B$565,0),COLUMN()-21)</f>
        <v>48</v>
      </c>
      <c r="AI559" s="43">
        <f>INDEX(Mets!$B$2:$W$565,MATCH(CONCATENATE($C559,"_EXT"),Mets!$B$2:$B$565,0),COLUMN()-13)</f>
        <v>6</v>
      </c>
      <c r="AJ559" s="43">
        <f t="shared" si="66"/>
        <v>3</v>
      </c>
      <c r="AK559" s="43">
        <f t="shared" si="64"/>
        <v>8</v>
      </c>
      <c r="AL559" s="43" t="str">
        <f t="shared" si="65"/>
        <v>'X165' '8';</v>
      </c>
    </row>
    <row r="560" spans="1:38">
      <c r="A560" s="43" t="str">
        <f>Ts!A175</f>
        <v>X166</v>
      </c>
      <c r="B560" s="43" t="str">
        <f>Ts!B175</f>
        <v>2-nonene_cyt = 2-nonene_EXT</v>
      </c>
      <c r="C560" s="43" t="str">
        <f>Ts!C175</f>
        <v>2-nonene</v>
      </c>
      <c r="D560" s="43">
        <f>Ts!D175</f>
        <v>0</v>
      </c>
      <c r="E560" s="43" t="str">
        <f>Ts!E175</f>
        <v>N</v>
      </c>
      <c r="G560" s="43" t="str">
        <f t="shared" si="67"/>
        <v>X166</v>
      </c>
      <c r="H560" s="43" t="str">
        <f t="shared" si="68"/>
        <v>2-nonene_cyt = 2-nonene_EXT</v>
      </c>
      <c r="I560" s="43" t="s">
        <v>781</v>
      </c>
      <c r="J560" s="43" t="s">
        <v>782</v>
      </c>
      <c r="K560" s="43">
        <f t="shared" si="69"/>
        <v>0</v>
      </c>
      <c r="L560" s="43" t="s">
        <v>783</v>
      </c>
      <c r="M560" s="43">
        <v>0</v>
      </c>
      <c r="N560" s="43">
        <v>1</v>
      </c>
      <c r="O560" s="43">
        <v>1</v>
      </c>
      <c r="P560" s="43">
        <v>1</v>
      </c>
      <c r="Q560" s="43">
        <v>1</v>
      </c>
      <c r="R560" s="43">
        <v>0.01</v>
      </c>
      <c r="Z560" s="43" t="str">
        <f>INDEX(Mets!$B$2:$O$565,MATCH(CONCATENATE($C560,"_EXT"),Mets!$B$2:$B$565,0),COLUMN()-25)</f>
        <v>2-nonene_EXT</v>
      </c>
      <c r="AA560" s="43">
        <f>INDEX(Mets!$B$2:$O$565,MATCH(CONCATENATE($C560,"_EXT"),Mets!$B$2:$B$565,0),COLUMN()-21)</f>
        <v>9</v>
      </c>
      <c r="AB560" s="43">
        <f>INDEX(Mets!$B$2:$O$565,MATCH(CONCATENATE($C560,"_EXT"),Mets!$B$2:$B$565,0),COLUMN()-21)</f>
        <v>18</v>
      </c>
      <c r="AC560" s="43">
        <f>INDEX(Mets!$B$2:$O$565,MATCH(CONCATENATE($C560,"_EXT"),Mets!$B$2:$B$565,0),COLUMN()-21)</f>
        <v>0</v>
      </c>
      <c r="AD560" s="43">
        <f>INDEX(Mets!$B$2:$O$565,MATCH(CONCATENATE($C560,"_EXT"),Mets!$B$2:$B$565,0),COLUMN()-21)</f>
        <v>0</v>
      </c>
      <c r="AE560" s="43">
        <f>INDEX(Mets!$B$2:$O$565,MATCH(CONCATENATE($C560,"_EXT"),Mets!$B$2:$B$565,0),COLUMN()-21)</f>
        <v>0</v>
      </c>
      <c r="AF560" s="43">
        <f>INDEX(Mets!$B$2:$O$565,MATCH(CONCATENATE($C560,"_EXT"),Mets!$B$2:$B$565,0),COLUMN()-21)</f>
        <v>0</v>
      </c>
      <c r="AG560" s="43">
        <f>INDEX(Mets!$B$2:$O$565,MATCH(CONCATENATE($C560,"_EXT"),Mets!$B$2:$B$565,0),COLUMN()-21)</f>
        <v>0</v>
      </c>
      <c r="AH560" s="43">
        <f>INDEX(Mets!$B$2:$O$565,MATCH(CONCATENATE($C560,"_EXT"),Mets!$B$2:$B$565,0),COLUMN()-21)</f>
        <v>54</v>
      </c>
      <c r="AI560" s="43">
        <f>INDEX(Mets!$B$2:$W$565,MATCH(CONCATENATE($C560,"_EXT"),Mets!$B$2:$B$565,0),COLUMN()-13)</f>
        <v>6</v>
      </c>
      <c r="AJ560" s="43">
        <f t="shared" si="66"/>
        <v>3</v>
      </c>
      <c r="AK560" s="43">
        <f t="shared" si="64"/>
        <v>9</v>
      </c>
      <c r="AL560" s="43" t="str">
        <f t="shared" si="65"/>
        <v>'X166' '9';</v>
      </c>
    </row>
    <row r="561" spans="1:38">
      <c r="A561" s="43" t="str">
        <f>Ts!A176</f>
        <v>X167</v>
      </c>
      <c r="B561" s="43" t="str">
        <f>Ts!B176</f>
        <v>2-decene_cyt = 2-decene_EXT</v>
      </c>
      <c r="C561" s="43" t="str">
        <f>Ts!C176</f>
        <v>2-decene</v>
      </c>
      <c r="D561" s="43">
        <f>Ts!D176</f>
        <v>0</v>
      </c>
      <c r="E561" s="43" t="str">
        <f>Ts!E176</f>
        <v>N</v>
      </c>
      <c r="G561" s="43" t="str">
        <f t="shared" si="67"/>
        <v>X167</v>
      </c>
      <c r="H561" s="43" t="str">
        <f t="shared" si="68"/>
        <v>2-decene_cyt = 2-decene_EXT</v>
      </c>
      <c r="I561" s="43" t="s">
        <v>781</v>
      </c>
      <c r="J561" s="43" t="s">
        <v>782</v>
      </c>
      <c r="K561" s="43">
        <f t="shared" si="69"/>
        <v>0</v>
      </c>
      <c r="L561" s="43" t="s">
        <v>783</v>
      </c>
      <c r="M561" s="43">
        <v>0</v>
      </c>
      <c r="N561" s="43">
        <v>1</v>
      </c>
      <c r="O561" s="43">
        <v>1</v>
      </c>
      <c r="P561" s="43">
        <v>1</v>
      </c>
      <c r="Q561" s="43">
        <v>1</v>
      </c>
      <c r="R561" s="43">
        <v>0.01</v>
      </c>
      <c r="Z561" s="43" t="str">
        <f>INDEX(Mets!$B$2:$O$565,MATCH(CONCATENATE($C561,"_EXT"),Mets!$B$2:$B$565,0),COLUMN()-25)</f>
        <v>2-decene_EXT</v>
      </c>
      <c r="AA561" s="43">
        <f>INDEX(Mets!$B$2:$O$565,MATCH(CONCATENATE($C561,"_EXT"),Mets!$B$2:$B$565,0),COLUMN()-21)</f>
        <v>10</v>
      </c>
      <c r="AB561" s="43">
        <f>INDEX(Mets!$B$2:$O$565,MATCH(CONCATENATE($C561,"_EXT"),Mets!$B$2:$B$565,0),COLUMN()-21)</f>
        <v>20</v>
      </c>
      <c r="AC561" s="43">
        <f>INDEX(Mets!$B$2:$O$565,MATCH(CONCATENATE($C561,"_EXT"),Mets!$B$2:$B$565,0),COLUMN()-21)</f>
        <v>0</v>
      </c>
      <c r="AD561" s="43">
        <f>INDEX(Mets!$B$2:$O$565,MATCH(CONCATENATE($C561,"_EXT"),Mets!$B$2:$B$565,0),COLUMN()-21)</f>
        <v>0</v>
      </c>
      <c r="AE561" s="43">
        <f>INDEX(Mets!$B$2:$O$565,MATCH(CONCATENATE($C561,"_EXT"),Mets!$B$2:$B$565,0),COLUMN()-21)</f>
        <v>0</v>
      </c>
      <c r="AF561" s="43">
        <f>INDEX(Mets!$B$2:$O$565,MATCH(CONCATENATE($C561,"_EXT"),Mets!$B$2:$B$565,0),COLUMN()-21)</f>
        <v>0</v>
      </c>
      <c r="AG561" s="43">
        <f>INDEX(Mets!$B$2:$O$565,MATCH(CONCATENATE($C561,"_EXT"),Mets!$B$2:$B$565,0),COLUMN()-21)</f>
        <v>0</v>
      </c>
      <c r="AH561" s="43">
        <f>INDEX(Mets!$B$2:$O$565,MATCH(CONCATENATE($C561,"_EXT"),Mets!$B$2:$B$565,0),COLUMN()-21)</f>
        <v>60</v>
      </c>
      <c r="AI561" s="43">
        <f>INDEX(Mets!$B$2:$W$565,MATCH(CONCATENATE($C561,"_EXT"),Mets!$B$2:$B$565,0),COLUMN()-13)</f>
        <v>6</v>
      </c>
      <c r="AJ561" s="43">
        <f t="shared" si="66"/>
        <v>3</v>
      </c>
      <c r="AK561" s="43">
        <f t="shared" si="64"/>
        <v>10</v>
      </c>
      <c r="AL561" s="43" t="str">
        <f t="shared" si="65"/>
        <v>'X167' '10';</v>
      </c>
    </row>
    <row r="562" spans="1:38">
      <c r="A562" s="43" t="str">
        <f>Ts!A177</f>
        <v>X168</v>
      </c>
      <c r="B562" s="43" t="str">
        <f>Ts!B177</f>
        <v>2-undecene_cyt = 2-undecene_EXT</v>
      </c>
      <c r="C562" s="43" t="str">
        <f>Ts!C177</f>
        <v>2-undecene</v>
      </c>
      <c r="D562" s="43">
        <f>Ts!D177</f>
        <v>0</v>
      </c>
      <c r="E562" s="43" t="str">
        <f>Ts!E177</f>
        <v>N</v>
      </c>
      <c r="G562" s="43" t="str">
        <f t="shared" si="67"/>
        <v>X168</v>
      </c>
      <c r="H562" s="43" t="str">
        <f t="shared" si="68"/>
        <v>2-undecene_cyt = 2-undecene_EXT</v>
      </c>
      <c r="I562" s="43" t="s">
        <v>781</v>
      </c>
      <c r="J562" s="43" t="s">
        <v>782</v>
      </c>
      <c r="K562" s="43">
        <f t="shared" si="69"/>
        <v>0</v>
      </c>
      <c r="L562" s="43" t="s">
        <v>783</v>
      </c>
      <c r="M562" s="43">
        <v>0</v>
      </c>
      <c r="N562" s="43">
        <v>1</v>
      </c>
      <c r="O562" s="43">
        <v>1</v>
      </c>
      <c r="P562" s="43">
        <v>1</v>
      </c>
      <c r="Q562" s="43">
        <v>1</v>
      </c>
      <c r="R562" s="43">
        <v>0.01</v>
      </c>
      <c r="Z562" s="43" t="str">
        <f>INDEX(Mets!$B$2:$O$565,MATCH(CONCATENATE($C562,"_EXT"),Mets!$B$2:$B$565,0),COLUMN()-25)</f>
        <v>2-undecene_EXT</v>
      </c>
      <c r="AA562" s="43">
        <f>INDEX(Mets!$B$2:$O$565,MATCH(CONCATENATE($C562,"_EXT"),Mets!$B$2:$B$565,0),COLUMN()-21)</f>
        <v>11</v>
      </c>
      <c r="AB562" s="43">
        <f>INDEX(Mets!$B$2:$O$565,MATCH(CONCATENATE($C562,"_EXT"),Mets!$B$2:$B$565,0),COLUMN()-21)</f>
        <v>22</v>
      </c>
      <c r="AC562" s="43">
        <f>INDEX(Mets!$B$2:$O$565,MATCH(CONCATENATE($C562,"_EXT"),Mets!$B$2:$B$565,0),COLUMN()-21)</f>
        <v>0</v>
      </c>
      <c r="AD562" s="43">
        <f>INDEX(Mets!$B$2:$O$565,MATCH(CONCATENATE($C562,"_EXT"),Mets!$B$2:$B$565,0),COLUMN()-21)</f>
        <v>0</v>
      </c>
      <c r="AE562" s="43">
        <f>INDEX(Mets!$B$2:$O$565,MATCH(CONCATENATE($C562,"_EXT"),Mets!$B$2:$B$565,0),COLUMN()-21)</f>
        <v>0</v>
      </c>
      <c r="AF562" s="43">
        <f>INDEX(Mets!$B$2:$O$565,MATCH(CONCATENATE($C562,"_EXT"),Mets!$B$2:$B$565,0),COLUMN()-21)</f>
        <v>0</v>
      </c>
      <c r="AG562" s="43">
        <f>INDEX(Mets!$B$2:$O$565,MATCH(CONCATENATE($C562,"_EXT"),Mets!$B$2:$B$565,0),COLUMN()-21)</f>
        <v>0</v>
      </c>
      <c r="AH562" s="43">
        <f>INDEX(Mets!$B$2:$O$565,MATCH(CONCATENATE($C562,"_EXT"),Mets!$B$2:$B$565,0),COLUMN()-21)</f>
        <v>66</v>
      </c>
      <c r="AI562" s="43">
        <f>INDEX(Mets!$B$2:$W$565,MATCH(CONCATENATE($C562,"_EXT"),Mets!$B$2:$B$565,0),COLUMN()-13)</f>
        <v>6</v>
      </c>
      <c r="AJ562" s="43">
        <f t="shared" si="66"/>
        <v>3</v>
      </c>
      <c r="AK562" s="43">
        <f t="shared" si="64"/>
        <v>11</v>
      </c>
      <c r="AL562" s="43" t="str">
        <f t="shared" si="65"/>
        <v>'X168' '11';</v>
      </c>
    </row>
    <row r="563" spans="1:38">
      <c r="A563" s="43" t="str">
        <f>Ts!A178</f>
        <v>X169</v>
      </c>
      <c r="B563" s="43" t="str">
        <f>Ts!B178</f>
        <v>2-dodecene_cyt = 2-dodecene_EXT</v>
      </c>
      <c r="C563" s="43" t="str">
        <f>Ts!C178</f>
        <v>2-dodecene</v>
      </c>
      <c r="D563" s="43">
        <f>Ts!D178</f>
        <v>0</v>
      </c>
      <c r="E563" s="43" t="str">
        <f>Ts!E178</f>
        <v>N</v>
      </c>
      <c r="G563" s="43" t="str">
        <f t="shared" si="67"/>
        <v>X169</v>
      </c>
      <c r="H563" s="43" t="str">
        <f t="shared" si="68"/>
        <v>2-dodecene_cyt = 2-dodecene_EXT</v>
      </c>
      <c r="I563" s="43" t="s">
        <v>781</v>
      </c>
      <c r="J563" s="43" t="s">
        <v>782</v>
      </c>
      <c r="K563" s="43">
        <f t="shared" si="69"/>
        <v>0</v>
      </c>
      <c r="L563" s="43" t="s">
        <v>783</v>
      </c>
      <c r="M563" s="43">
        <v>0</v>
      </c>
      <c r="N563" s="43">
        <v>1</v>
      </c>
      <c r="O563" s="43">
        <v>1</v>
      </c>
      <c r="P563" s="43">
        <v>1</v>
      </c>
      <c r="Q563" s="43">
        <v>1</v>
      </c>
      <c r="R563" s="43">
        <v>0.01</v>
      </c>
      <c r="Z563" s="43" t="str">
        <f>INDEX(Mets!$B$2:$O$565,MATCH(CONCATENATE($C563,"_EXT"),Mets!$B$2:$B$565,0),COLUMN()-25)</f>
        <v>2-dodecene_EXT</v>
      </c>
      <c r="AA563" s="43">
        <f>INDEX(Mets!$B$2:$O$565,MATCH(CONCATENATE($C563,"_EXT"),Mets!$B$2:$B$565,0),COLUMN()-21)</f>
        <v>12</v>
      </c>
      <c r="AB563" s="43">
        <f>INDEX(Mets!$B$2:$O$565,MATCH(CONCATENATE($C563,"_EXT"),Mets!$B$2:$B$565,0),COLUMN()-21)</f>
        <v>24</v>
      </c>
      <c r="AC563" s="43">
        <f>INDEX(Mets!$B$2:$O$565,MATCH(CONCATENATE($C563,"_EXT"),Mets!$B$2:$B$565,0),COLUMN()-21)</f>
        <v>0</v>
      </c>
      <c r="AD563" s="43">
        <f>INDEX(Mets!$B$2:$O$565,MATCH(CONCATENATE($C563,"_EXT"),Mets!$B$2:$B$565,0),COLUMN()-21)</f>
        <v>0</v>
      </c>
      <c r="AE563" s="43">
        <f>INDEX(Mets!$B$2:$O$565,MATCH(CONCATENATE($C563,"_EXT"),Mets!$B$2:$B$565,0),COLUMN()-21)</f>
        <v>0</v>
      </c>
      <c r="AF563" s="43">
        <f>INDEX(Mets!$B$2:$O$565,MATCH(CONCATENATE($C563,"_EXT"),Mets!$B$2:$B$565,0),COLUMN()-21)</f>
        <v>0</v>
      </c>
      <c r="AG563" s="43">
        <f>INDEX(Mets!$B$2:$O$565,MATCH(CONCATENATE($C563,"_EXT"),Mets!$B$2:$B$565,0),COLUMN()-21)</f>
        <v>0</v>
      </c>
      <c r="AH563" s="43">
        <f>INDEX(Mets!$B$2:$O$565,MATCH(CONCATENATE($C563,"_EXT"),Mets!$B$2:$B$565,0),COLUMN()-21)</f>
        <v>72</v>
      </c>
      <c r="AI563" s="43">
        <f>INDEX(Mets!$B$2:$W$565,MATCH(CONCATENATE($C563,"_EXT"),Mets!$B$2:$B$565,0),COLUMN()-13)</f>
        <v>6</v>
      </c>
      <c r="AJ563" s="43">
        <f t="shared" si="66"/>
        <v>3</v>
      </c>
      <c r="AK563" s="43">
        <f t="shared" si="64"/>
        <v>12</v>
      </c>
      <c r="AL563" s="43" t="str">
        <f t="shared" si="65"/>
        <v>'X169' '12';</v>
      </c>
    </row>
    <row r="564" spans="1:38">
      <c r="A564" s="43" t="str">
        <f>Ts!A179</f>
        <v>X170</v>
      </c>
      <c r="B564" s="43" t="str">
        <f>Ts!B179</f>
        <v>2-tridecene_cyt = 2-tridecene_EXT</v>
      </c>
      <c r="C564" s="43" t="str">
        <f>Ts!C179</f>
        <v>2-tridecene</v>
      </c>
      <c r="D564" s="43">
        <f>Ts!D179</f>
        <v>0</v>
      </c>
      <c r="E564" s="43" t="str">
        <f>Ts!E179</f>
        <v>N</v>
      </c>
      <c r="G564" s="43" t="str">
        <f t="shared" si="67"/>
        <v>X170</v>
      </c>
      <c r="H564" s="43" t="str">
        <f t="shared" si="68"/>
        <v>2-tridecene_cyt = 2-tridecene_EXT</v>
      </c>
      <c r="I564" s="43" t="s">
        <v>781</v>
      </c>
      <c r="J564" s="43" t="s">
        <v>782</v>
      </c>
      <c r="K564" s="43">
        <f t="shared" si="69"/>
        <v>0</v>
      </c>
      <c r="L564" s="43" t="s">
        <v>783</v>
      </c>
      <c r="M564" s="43">
        <v>0</v>
      </c>
      <c r="N564" s="43">
        <v>1</v>
      </c>
      <c r="O564" s="43">
        <v>1</v>
      </c>
      <c r="P564" s="43">
        <v>1</v>
      </c>
      <c r="Q564" s="43">
        <v>1</v>
      </c>
      <c r="R564" s="43">
        <v>0.01</v>
      </c>
      <c r="Z564" s="43" t="str">
        <f>INDEX(Mets!$B$2:$O$565,MATCH(CONCATENATE($C564,"_EXT"),Mets!$B$2:$B$565,0),COLUMN()-25)</f>
        <v>2-tridecene_EXT</v>
      </c>
      <c r="AA564" s="43">
        <f>INDEX(Mets!$B$2:$O$565,MATCH(CONCATENATE($C564,"_EXT"),Mets!$B$2:$B$565,0),COLUMN()-21)</f>
        <v>13</v>
      </c>
      <c r="AB564" s="43">
        <f>INDEX(Mets!$B$2:$O$565,MATCH(CONCATENATE($C564,"_EXT"),Mets!$B$2:$B$565,0),COLUMN()-21)</f>
        <v>26</v>
      </c>
      <c r="AC564" s="43">
        <f>INDEX(Mets!$B$2:$O$565,MATCH(CONCATENATE($C564,"_EXT"),Mets!$B$2:$B$565,0),COLUMN()-21)</f>
        <v>0</v>
      </c>
      <c r="AD564" s="43">
        <f>INDEX(Mets!$B$2:$O$565,MATCH(CONCATENATE($C564,"_EXT"),Mets!$B$2:$B$565,0),COLUMN()-21)</f>
        <v>0</v>
      </c>
      <c r="AE564" s="43">
        <f>INDEX(Mets!$B$2:$O$565,MATCH(CONCATENATE($C564,"_EXT"),Mets!$B$2:$B$565,0),COLUMN()-21)</f>
        <v>0</v>
      </c>
      <c r="AF564" s="43">
        <f>INDEX(Mets!$B$2:$O$565,MATCH(CONCATENATE($C564,"_EXT"),Mets!$B$2:$B$565,0),COLUMN()-21)</f>
        <v>0</v>
      </c>
      <c r="AG564" s="43">
        <f>INDEX(Mets!$B$2:$O$565,MATCH(CONCATENATE($C564,"_EXT"),Mets!$B$2:$B$565,0),COLUMN()-21)</f>
        <v>0</v>
      </c>
      <c r="AH564" s="43">
        <f>INDEX(Mets!$B$2:$O$565,MATCH(CONCATENATE($C564,"_EXT"),Mets!$B$2:$B$565,0),COLUMN()-21)</f>
        <v>78</v>
      </c>
      <c r="AI564" s="43">
        <f>INDEX(Mets!$B$2:$W$565,MATCH(CONCATENATE($C564,"_EXT"),Mets!$B$2:$B$565,0),COLUMN()-13)</f>
        <v>6</v>
      </c>
      <c r="AJ564" s="43">
        <f t="shared" si="66"/>
        <v>3</v>
      </c>
      <c r="AK564" s="43">
        <f t="shared" si="64"/>
        <v>13</v>
      </c>
      <c r="AL564" s="43" t="str">
        <f t="shared" si="65"/>
        <v>'X170' '13';</v>
      </c>
    </row>
    <row r="565" spans="1:38">
      <c r="A565" s="43" t="str">
        <f>Ts!A180</f>
        <v>X171</v>
      </c>
      <c r="B565" s="43" t="str">
        <f>Ts!B180</f>
        <v>2-tetradecene_cyt = 2-tetradecene_EXT</v>
      </c>
      <c r="C565" s="43" t="str">
        <f>Ts!C180</f>
        <v>2-tetradecene</v>
      </c>
      <c r="D565" s="43">
        <f>Ts!D180</f>
        <v>0</v>
      </c>
      <c r="E565" s="43" t="str">
        <f>Ts!E180</f>
        <v>N</v>
      </c>
      <c r="G565" s="43" t="str">
        <f t="shared" si="67"/>
        <v>X171</v>
      </c>
      <c r="H565" s="43" t="str">
        <f t="shared" si="68"/>
        <v>2-tetradecene_cyt = 2-tetradecene_EXT</v>
      </c>
      <c r="I565" s="43" t="s">
        <v>781</v>
      </c>
      <c r="J565" s="43" t="s">
        <v>782</v>
      </c>
      <c r="K565" s="43">
        <f t="shared" si="69"/>
        <v>0</v>
      </c>
      <c r="L565" s="43" t="s">
        <v>783</v>
      </c>
      <c r="M565" s="43">
        <v>0</v>
      </c>
      <c r="N565" s="43">
        <v>1</v>
      </c>
      <c r="O565" s="43">
        <v>1</v>
      </c>
      <c r="P565" s="43">
        <v>1</v>
      </c>
      <c r="Q565" s="43">
        <v>1</v>
      </c>
      <c r="R565" s="43">
        <v>0.01</v>
      </c>
      <c r="Z565" s="43" t="str">
        <f>INDEX(Mets!$B$2:$O$565,MATCH(CONCATENATE($C565,"_EXT"),Mets!$B$2:$B$565,0),COLUMN()-25)</f>
        <v>2-tetradecene_EXT</v>
      </c>
      <c r="AA565" s="43">
        <f>INDEX(Mets!$B$2:$O$565,MATCH(CONCATENATE($C565,"_EXT"),Mets!$B$2:$B$565,0),COLUMN()-21)</f>
        <v>14</v>
      </c>
      <c r="AB565" s="43">
        <f>INDEX(Mets!$B$2:$O$565,MATCH(CONCATENATE($C565,"_EXT"),Mets!$B$2:$B$565,0),COLUMN()-21)</f>
        <v>28</v>
      </c>
      <c r="AC565" s="43">
        <f>INDEX(Mets!$B$2:$O$565,MATCH(CONCATENATE($C565,"_EXT"),Mets!$B$2:$B$565,0),COLUMN()-21)</f>
        <v>0</v>
      </c>
      <c r="AD565" s="43">
        <f>INDEX(Mets!$B$2:$O$565,MATCH(CONCATENATE($C565,"_EXT"),Mets!$B$2:$B$565,0),COLUMN()-21)</f>
        <v>0</v>
      </c>
      <c r="AE565" s="43">
        <f>INDEX(Mets!$B$2:$O$565,MATCH(CONCATENATE($C565,"_EXT"),Mets!$B$2:$B$565,0),COLUMN()-21)</f>
        <v>0</v>
      </c>
      <c r="AF565" s="43">
        <f>INDEX(Mets!$B$2:$O$565,MATCH(CONCATENATE($C565,"_EXT"),Mets!$B$2:$B$565,0),COLUMN()-21)</f>
        <v>0</v>
      </c>
      <c r="AG565" s="43">
        <f>INDEX(Mets!$B$2:$O$565,MATCH(CONCATENATE($C565,"_EXT"),Mets!$B$2:$B$565,0),COLUMN()-21)</f>
        <v>0</v>
      </c>
      <c r="AH565" s="43">
        <f>INDEX(Mets!$B$2:$O$565,MATCH(CONCATENATE($C565,"_EXT"),Mets!$B$2:$B$565,0),COLUMN()-21)</f>
        <v>84</v>
      </c>
      <c r="AI565" s="43">
        <f>INDEX(Mets!$B$2:$W$565,MATCH(CONCATENATE($C565,"_EXT"),Mets!$B$2:$B$565,0),COLUMN()-13)</f>
        <v>6</v>
      </c>
      <c r="AJ565" s="43">
        <f t="shared" si="66"/>
        <v>3</v>
      </c>
      <c r="AK565" s="43">
        <f t="shared" si="64"/>
        <v>14</v>
      </c>
      <c r="AL565" s="43" t="str">
        <f t="shared" si="65"/>
        <v>'X171' '14';</v>
      </c>
    </row>
    <row r="566" spans="1:38">
      <c r="A566" s="43" t="str">
        <f>Ts!A181</f>
        <v>X172</v>
      </c>
      <c r="B566" s="43" t="str">
        <f>Ts!B181</f>
        <v>2-pentadecene_cyt = 2-pentadecene_EXT</v>
      </c>
      <c r="C566" s="43" t="str">
        <f>Ts!C181</f>
        <v>2-pentadecene</v>
      </c>
      <c r="D566" s="43">
        <f>Ts!D181</f>
        <v>0</v>
      </c>
      <c r="E566" s="43" t="str">
        <f>Ts!E181</f>
        <v>N</v>
      </c>
      <c r="G566" s="43" t="str">
        <f t="shared" si="67"/>
        <v>X172</v>
      </c>
      <c r="H566" s="43" t="str">
        <f t="shared" si="68"/>
        <v>2-pentadecene_cyt = 2-pentadecene_EXT</v>
      </c>
      <c r="I566" s="43" t="s">
        <v>781</v>
      </c>
      <c r="J566" s="43" t="s">
        <v>782</v>
      </c>
      <c r="K566" s="43">
        <f t="shared" si="69"/>
        <v>0</v>
      </c>
      <c r="L566" s="43" t="s">
        <v>783</v>
      </c>
      <c r="M566" s="43">
        <v>0</v>
      </c>
      <c r="N566" s="43">
        <v>1</v>
      </c>
      <c r="O566" s="43">
        <v>1</v>
      </c>
      <c r="P566" s="43">
        <v>1</v>
      </c>
      <c r="Q566" s="43">
        <v>1</v>
      </c>
      <c r="R566" s="43">
        <v>0.01</v>
      </c>
      <c r="Z566" s="43" t="str">
        <f>INDEX(Mets!$B$2:$O$565,MATCH(CONCATENATE($C566,"_EXT"),Mets!$B$2:$B$565,0),COLUMN()-25)</f>
        <v>2-pentadecene_EXT</v>
      </c>
      <c r="AA566" s="43">
        <f>INDEX(Mets!$B$2:$O$565,MATCH(CONCATENATE($C566,"_EXT"),Mets!$B$2:$B$565,0),COLUMN()-21)</f>
        <v>15</v>
      </c>
      <c r="AB566" s="43">
        <f>INDEX(Mets!$B$2:$O$565,MATCH(CONCATENATE($C566,"_EXT"),Mets!$B$2:$B$565,0),COLUMN()-21)</f>
        <v>30</v>
      </c>
      <c r="AC566" s="43">
        <f>INDEX(Mets!$B$2:$O$565,MATCH(CONCATENATE($C566,"_EXT"),Mets!$B$2:$B$565,0),COLUMN()-21)</f>
        <v>0</v>
      </c>
      <c r="AD566" s="43">
        <f>INDEX(Mets!$B$2:$O$565,MATCH(CONCATENATE($C566,"_EXT"),Mets!$B$2:$B$565,0),COLUMN()-21)</f>
        <v>0</v>
      </c>
      <c r="AE566" s="43">
        <f>INDEX(Mets!$B$2:$O$565,MATCH(CONCATENATE($C566,"_EXT"),Mets!$B$2:$B$565,0),COLUMN()-21)</f>
        <v>0</v>
      </c>
      <c r="AF566" s="43">
        <f>INDEX(Mets!$B$2:$O$565,MATCH(CONCATENATE($C566,"_EXT"),Mets!$B$2:$B$565,0),COLUMN()-21)</f>
        <v>0</v>
      </c>
      <c r="AG566" s="43">
        <f>INDEX(Mets!$B$2:$O$565,MATCH(CONCATENATE($C566,"_EXT"),Mets!$B$2:$B$565,0),COLUMN()-21)</f>
        <v>0</v>
      </c>
      <c r="AH566" s="43">
        <f>INDEX(Mets!$B$2:$O$565,MATCH(CONCATENATE($C566,"_EXT"),Mets!$B$2:$B$565,0),COLUMN()-21)</f>
        <v>90</v>
      </c>
      <c r="AI566" s="43">
        <f>INDEX(Mets!$B$2:$W$565,MATCH(CONCATENATE($C566,"_EXT"),Mets!$B$2:$B$565,0),COLUMN()-13)</f>
        <v>6</v>
      </c>
      <c r="AJ566" s="43">
        <f t="shared" si="66"/>
        <v>3</v>
      </c>
      <c r="AK566" s="43">
        <f t="shared" si="64"/>
        <v>15</v>
      </c>
      <c r="AL566" s="43" t="str">
        <f t="shared" si="65"/>
        <v>'X172' '15';</v>
      </c>
    </row>
    <row r="567" spans="1:38">
      <c r="A567" s="43" t="str">
        <f>Ts!A182</f>
        <v>X173</v>
      </c>
      <c r="B567" s="43" t="str">
        <f>Ts!B182</f>
        <v>2-hexadecene_cyt = 2-hexadecene_EXT</v>
      </c>
      <c r="C567" s="43" t="str">
        <f>Ts!C182</f>
        <v>2-hexadecene</v>
      </c>
      <c r="D567" s="43">
        <f>Ts!D182</f>
        <v>0</v>
      </c>
      <c r="E567" s="43" t="str">
        <f>Ts!E182</f>
        <v>N</v>
      </c>
      <c r="G567" s="43" t="str">
        <f t="shared" ref="G567" si="70">A567</f>
        <v>X173</v>
      </c>
      <c r="H567" s="43" t="str">
        <f t="shared" ref="H567" si="71">B567</f>
        <v>2-hexadecene_cyt = 2-hexadecene_EXT</v>
      </c>
      <c r="I567" s="43" t="s">
        <v>781</v>
      </c>
      <c r="J567" s="43" t="s">
        <v>782</v>
      </c>
      <c r="K567" s="43">
        <f t="shared" ref="K567" si="72">IF(EXACT(E567,"N"),0,"-Inf")</f>
        <v>0</v>
      </c>
      <c r="L567" s="43" t="s">
        <v>783</v>
      </c>
      <c r="M567" s="43">
        <v>0</v>
      </c>
      <c r="N567" s="43">
        <v>1</v>
      </c>
      <c r="O567" s="43">
        <v>1</v>
      </c>
      <c r="P567" s="43">
        <v>1</v>
      </c>
      <c r="Q567" s="43">
        <v>1</v>
      </c>
      <c r="R567" s="43">
        <v>0.01</v>
      </c>
      <c r="U567" s="43"/>
      <c r="V567" s="43"/>
      <c r="W567" s="43"/>
      <c r="X567" s="43"/>
      <c r="Y567" s="43"/>
      <c r="Z567" s="43" t="str">
        <f>INDEX(Mets!$B$2:$O$565,MATCH(CONCATENATE($C567,"_EXT"),Mets!$B$2:$B$565,0),COLUMN()-25)</f>
        <v>2-hexadecene_EXT</v>
      </c>
      <c r="AA567" s="43">
        <f>INDEX(Mets!$B$2:$O$565,MATCH(CONCATENATE($C567,"_EXT"),Mets!$B$2:$B$565,0),COLUMN()-21)</f>
        <v>16</v>
      </c>
      <c r="AB567" s="43">
        <f>INDEX(Mets!$B$2:$O$565,MATCH(CONCATENATE($C567,"_EXT"),Mets!$B$2:$B$565,0),COLUMN()-21)</f>
        <v>32</v>
      </c>
      <c r="AC567" s="43">
        <f>INDEX(Mets!$B$2:$O$565,MATCH(CONCATENATE($C567,"_EXT"),Mets!$B$2:$B$565,0),COLUMN()-21)</f>
        <v>0</v>
      </c>
      <c r="AD567" s="43">
        <f>INDEX(Mets!$B$2:$O$565,MATCH(CONCATENATE($C567,"_EXT"),Mets!$B$2:$B$565,0),COLUMN()-21)</f>
        <v>0</v>
      </c>
      <c r="AE567" s="43">
        <f>INDEX(Mets!$B$2:$O$565,MATCH(CONCATENATE($C567,"_EXT"),Mets!$B$2:$B$565,0),COLUMN()-21)</f>
        <v>0</v>
      </c>
      <c r="AF567" s="43">
        <f>INDEX(Mets!$B$2:$O$565,MATCH(CONCATENATE($C567,"_EXT"),Mets!$B$2:$B$565,0),COLUMN()-21)</f>
        <v>0</v>
      </c>
      <c r="AG567" s="43">
        <f>INDEX(Mets!$B$2:$O$565,MATCH(CONCATENATE($C567,"_EXT"),Mets!$B$2:$B$565,0),COLUMN()-21)</f>
        <v>0</v>
      </c>
      <c r="AH567" s="43">
        <f>INDEX(Mets!$B$2:$O$565,MATCH(CONCATENATE($C567,"_EXT"),Mets!$B$2:$B$565,0),COLUMN()-21)</f>
        <v>96</v>
      </c>
      <c r="AI567" s="43">
        <f>INDEX(Mets!$B$2:$W$565,MATCH(CONCATENATE($C567,"_EXT"),Mets!$B$2:$B$565,0),COLUMN()-13)</f>
        <v>6</v>
      </c>
      <c r="AJ567" s="43">
        <f t="shared" si="66"/>
        <v>3</v>
      </c>
      <c r="AK567" s="43">
        <f t="shared" si="64"/>
        <v>16</v>
      </c>
      <c r="AL567" s="43" t="str">
        <f t="shared" si="65"/>
        <v>'X173' '16';</v>
      </c>
    </row>
    <row r="568" spans="1:38">
      <c r="A568" s="43" t="str">
        <f>Ts!A183</f>
        <v>X174</v>
      </c>
      <c r="B568" s="43" t="str">
        <f>Ts!B183</f>
        <v>2-heptadecene_cyt = 2-heptadecene_EXT</v>
      </c>
      <c r="C568" s="43" t="str">
        <f>Ts!C183</f>
        <v>2-heptadecene</v>
      </c>
      <c r="D568" s="43">
        <f>Ts!D183</f>
        <v>0</v>
      </c>
      <c r="E568" s="43" t="str">
        <f>Ts!E183</f>
        <v>N</v>
      </c>
      <c r="G568" s="43" t="str">
        <f t="shared" ref="G568" si="73">A568</f>
        <v>X174</v>
      </c>
      <c r="H568" s="43" t="str">
        <f t="shared" ref="H568" si="74">B568</f>
        <v>2-heptadecene_cyt = 2-heptadecene_EXT</v>
      </c>
      <c r="I568" s="43" t="s">
        <v>781</v>
      </c>
      <c r="J568" s="43" t="s">
        <v>782</v>
      </c>
      <c r="K568" s="43">
        <f t="shared" ref="K568" si="75">IF(EXACT(E568,"N"),0,"-Inf")</f>
        <v>0</v>
      </c>
      <c r="L568" s="43" t="s">
        <v>783</v>
      </c>
      <c r="M568" s="43">
        <v>0</v>
      </c>
      <c r="N568" s="43">
        <v>1</v>
      </c>
      <c r="O568" s="43">
        <v>1</v>
      </c>
      <c r="P568" s="43">
        <v>1</v>
      </c>
      <c r="Q568" s="43">
        <v>1</v>
      </c>
      <c r="R568" s="43">
        <v>0.01</v>
      </c>
      <c r="Z568" s="43" t="str">
        <f>INDEX(Mets!$B$2:$O$565,MATCH(CONCATENATE($C568,"_EXT"),Mets!$B$2:$B$565,0),COLUMN()-25)</f>
        <v>2-heptadecene_EXT</v>
      </c>
      <c r="AA568" s="43">
        <f>INDEX(Mets!$B$2:$O$565,MATCH(CONCATENATE($C568,"_EXT"),Mets!$B$2:$B$565,0),COLUMN()-21)</f>
        <v>17</v>
      </c>
      <c r="AB568" s="43">
        <f>INDEX(Mets!$B$2:$O$565,MATCH(CONCATENATE($C568,"_EXT"),Mets!$B$2:$B$565,0),COLUMN()-21)</f>
        <v>34</v>
      </c>
      <c r="AC568" s="43">
        <f>INDEX(Mets!$B$2:$O$565,MATCH(CONCATENATE($C568,"_EXT"),Mets!$B$2:$B$565,0),COLUMN()-21)</f>
        <v>0</v>
      </c>
      <c r="AD568" s="43">
        <f>INDEX(Mets!$B$2:$O$565,MATCH(CONCATENATE($C568,"_EXT"),Mets!$B$2:$B$565,0),COLUMN()-21)</f>
        <v>0</v>
      </c>
      <c r="AE568" s="43">
        <f>INDEX(Mets!$B$2:$O$565,MATCH(CONCATENATE($C568,"_EXT"),Mets!$B$2:$B$565,0),COLUMN()-21)</f>
        <v>0</v>
      </c>
      <c r="AF568" s="43">
        <f>INDEX(Mets!$B$2:$O$565,MATCH(CONCATENATE($C568,"_EXT"),Mets!$B$2:$B$565,0),COLUMN()-21)</f>
        <v>0</v>
      </c>
      <c r="AG568" s="43">
        <f>INDEX(Mets!$B$2:$O$565,MATCH(CONCATENATE($C568,"_EXT"),Mets!$B$2:$B$565,0),COLUMN()-21)</f>
        <v>0</v>
      </c>
      <c r="AH568" s="43">
        <f>INDEX(Mets!$B$2:$O$565,MATCH(CONCATENATE($C568,"_EXT"),Mets!$B$2:$B$565,0),COLUMN()-21)</f>
        <v>102</v>
      </c>
      <c r="AI568" s="43">
        <f>INDEX(Mets!$B$2:$W$565,MATCH(CONCATENATE($C568,"_EXT"),Mets!$B$2:$B$565,0),COLUMN()-13)</f>
        <v>6</v>
      </c>
      <c r="AJ568" s="43">
        <f t="shared" ref="AJ568" si="76">IF(OR(TYPE(FIND("al_EXT",Z568))=1,TYPE(FIND("one_EXT",Z568))=1,EXACT("4-hydroxyphenylacetaldehyde_EXT",Z568),EXACT("indole-3-acetaldehyde_EXT",Z568),EXACT("phenylacetaldehyde_EXT",Z568),EXACT("acetaldehyde_EXT",Z568)),2,IF(OR(TYPE(FIND("ol_EXT",Z568))=1,TYPE(FIND("ene_EXT",Z568))=1),3,IF(TYPE(FIND("ane_EXT",Z568))=1,4,IF(OR(TYPE(FIND("oate_EXT",Z568))=1,TYPE(FIND("-acetate_EXT",Z568))=1,EXACT("acetate_EXT",Z568),EXACT("formate_EXT",Z568),EXACT("4-hydroxyphenylacetate_EXT",Z568),EXACT("phenylacetate_EXT",Z568)),5,1))))</f>
        <v>3</v>
      </c>
      <c r="AK568" s="43">
        <f t="shared" si="64"/>
        <v>17</v>
      </c>
      <c r="AL568" s="43" t="str">
        <f t="shared" si="65"/>
        <v>'X174' '17';</v>
      </c>
    </row>
    <row r="569" spans="1:38">
      <c r="A569" s="43"/>
      <c r="B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AE569" s="43"/>
    </row>
    <row r="570" spans="1:38">
      <c r="A570" s="43"/>
      <c r="B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AE570" s="43"/>
    </row>
    <row r="571" spans="1:38">
      <c r="A571" s="43"/>
      <c r="AE571" s="43"/>
    </row>
    <row r="572" spans="1:38">
      <c r="A572" s="43"/>
      <c r="AE572" s="43"/>
    </row>
    <row r="573" spans="1:38">
      <c r="A573" s="43"/>
      <c r="AE573" s="43"/>
    </row>
    <row r="574" spans="1:38">
      <c r="A574" s="43"/>
      <c r="AE574" s="43"/>
    </row>
    <row r="575" spans="1:38">
      <c r="A575" s="43"/>
      <c r="AE575" s="43"/>
    </row>
    <row r="576" spans="1:38">
      <c r="A576" s="43"/>
      <c r="AE576" s="43"/>
    </row>
    <row r="577" spans="1:31">
      <c r="A577" s="43"/>
      <c r="AE577" s="43"/>
    </row>
    <row r="578" spans="1:31">
      <c r="A578" s="43"/>
      <c r="AE578" s="43"/>
    </row>
    <row r="579" spans="1:31">
      <c r="A579" s="43"/>
      <c r="AE579" s="43"/>
    </row>
    <row r="580" spans="1:31">
      <c r="A580" s="43"/>
      <c r="AE580" s="43"/>
    </row>
    <row r="581" spans="1:31">
      <c r="A581" s="43"/>
      <c r="AE581" s="43"/>
    </row>
    <row r="582" spans="1:31">
      <c r="A582" s="43"/>
      <c r="AE582" s="43"/>
    </row>
    <row r="583" spans="1:31">
      <c r="A583" s="43"/>
      <c r="AE583" s="43"/>
    </row>
    <row r="584" spans="1:31">
      <c r="A584" s="43"/>
      <c r="AE584" s="43"/>
    </row>
    <row r="585" spans="1:31">
      <c r="A585" s="43"/>
      <c r="AE585" s="43"/>
    </row>
    <row r="586" spans="1:31">
      <c r="A586" s="43"/>
      <c r="AE586" s="43"/>
    </row>
    <row r="587" spans="1:31">
      <c r="A587" s="43"/>
      <c r="AE587" s="43"/>
    </row>
    <row r="588" spans="1:31">
      <c r="A588" s="43"/>
      <c r="AE588" s="43"/>
    </row>
    <row r="589" spans="1:31">
      <c r="A589" s="43"/>
      <c r="AE589" s="43"/>
    </row>
    <row r="590" spans="1:31">
      <c r="A590" s="43"/>
      <c r="AE590" s="43"/>
    </row>
    <row r="591" spans="1:31">
      <c r="A591" s="43"/>
      <c r="AE591" s="43"/>
    </row>
    <row r="592" spans="1:31">
      <c r="A592" s="43"/>
      <c r="AE592" s="43"/>
    </row>
    <row r="593" spans="1:31">
      <c r="A593" s="43"/>
      <c r="AE593" s="43"/>
    </row>
    <row r="594" spans="1:31">
      <c r="A594" s="43"/>
      <c r="AE594" s="43"/>
    </row>
    <row r="595" spans="1:31">
      <c r="A595" s="43"/>
      <c r="AE595" s="43"/>
    </row>
    <row r="596" spans="1:31">
      <c r="A596" s="43"/>
      <c r="AE596" s="43"/>
    </row>
    <row r="597" spans="1:31">
      <c r="A597" s="43"/>
      <c r="AE597" s="43"/>
    </row>
    <row r="598" spans="1:31">
      <c r="A598" s="43"/>
      <c r="AE598" s="43"/>
    </row>
    <row r="599" spans="1:31">
      <c r="A599" s="43"/>
      <c r="AE599" s="43"/>
    </row>
    <row r="600" spans="1:31">
      <c r="A600" s="43"/>
      <c r="AE600" s="43"/>
    </row>
    <row r="601" spans="1:31">
      <c r="A601" s="43"/>
      <c r="AE601" s="43"/>
    </row>
    <row r="602" spans="1:31">
      <c r="A602" s="43"/>
      <c r="AE602" s="43"/>
    </row>
    <row r="603" spans="1:31">
      <c r="A603" s="43"/>
      <c r="AE603" s="43"/>
    </row>
    <row r="604" spans="1:31">
      <c r="A604" s="43"/>
      <c r="AE604" s="43"/>
    </row>
    <row r="605" spans="1:31">
      <c r="A605" s="43"/>
      <c r="AE605" s="43"/>
    </row>
    <row r="606" spans="1:31">
      <c r="A606" s="43"/>
      <c r="AE606" s="43"/>
    </row>
    <row r="607" spans="1:31">
      <c r="A607" s="43"/>
      <c r="AE607" s="43"/>
    </row>
    <row r="608" spans="1:31">
      <c r="A608" s="43"/>
      <c r="AE608" s="43"/>
    </row>
    <row r="609" spans="1:31">
      <c r="A609" s="43"/>
      <c r="AE609" s="43"/>
    </row>
    <row r="610" spans="1:31">
      <c r="A610" s="43"/>
      <c r="AE610" s="43"/>
    </row>
    <row r="611" spans="1:31">
      <c r="A611" s="43"/>
      <c r="AE611" s="43"/>
    </row>
    <row r="612" spans="1:31">
      <c r="A612" s="43"/>
      <c r="AE612" s="43"/>
    </row>
    <row r="613" spans="1:31">
      <c r="A613" s="43"/>
      <c r="AE613" s="43"/>
    </row>
    <row r="614" spans="1:31">
      <c r="A614" s="43"/>
      <c r="AE614" s="43"/>
    </row>
    <row r="615" spans="1:31">
      <c r="A615" s="43"/>
      <c r="AE615" s="43"/>
    </row>
    <row r="616" spans="1:31">
      <c r="A616" s="43"/>
      <c r="AE616" s="43"/>
    </row>
    <row r="617" spans="1:31">
      <c r="A617" s="43"/>
      <c r="AE617" s="43"/>
    </row>
    <row r="618" spans="1:31">
      <c r="A618" s="43"/>
      <c r="AE618" s="43"/>
    </row>
    <row r="619" spans="1:31">
      <c r="A619" s="43"/>
      <c r="AE619" s="43"/>
    </row>
    <row r="620" spans="1:31">
      <c r="A620" s="43"/>
      <c r="AE620" s="43"/>
    </row>
    <row r="621" spans="1:31">
      <c r="A621" s="43"/>
      <c r="AE621" s="43"/>
    </row>
    <row r="622" spans="1:31">
      <c r="AE622" s="43"/>
    </row>
    <row r="623" spans="1:31">
      <c r="AE623" s="43"/>
    </row>
    <row r="624" spans="1:31">
      <c r="AE624" s="43"/>
    </row>
    <row r="625" spans="31:31">
      <c r="AE625" s="43"/>
    </row>
    <row r="626" spans="31:31">
      <c r="AE626" s="43"/>
    </row>
    <row r="627" spans="31:31">
      <c r="AE627" s="43"/>
    </row>
    <row r="628" spans="31:31">
      <c r="AE628" s="43"/>
    </row>
    <row r="629" spans="31:31">
      <c r="AE629" s="43"/>
    </row>
    <row r="630" spans="31:31">
      <c r="AE630" s="43"/>
    </row>
    <row r="631" spans="31:31">
      <c r="AE631" s="43"/>
    </row>
    <row r="632" spans="31:31">
      <c r="AE632" s="43"/>
    </row>
    <row r="633" spans="31:31">
      <c r="AE633" s="43"/>
    </row>
    <row r="634" spans="31:31">
      <c r="AE634" s="43"/>
    </row>
    <row r="635" spans="31:31">
      <c r="AE635" s="43"/>
    </row>
    <row r="636" spans="31:31">
      <c r="AE636" s="43"/>
    </row>
    <row r="637" spans="31:31">
      <c r="AE637" s="43"/>
    </row>
    <row r="638" spans="31:31">
      <c r="AE638" s="43"/>
    </row>
    <row r="639" spans="31:31">
      <c r="AE639" s="43"/>
    </row>
    <row r="640" spans="31:31">
      <c r="AE640" s="43"/>
    </row>
    <row r="641" spans="31:31">
      <c r="AE641" s="43"/>
    </row>
    <row r="642" spans="31:31">
      <c r="AE642" s="43"/>
    </row>
    <row r="643" spans="31:31">
      <c r="AE643" s="43"/>
    </row>
    <row r="644" spans="31:31">
      <c r="AE644" s="43"/>
    </row>
    <row r="645" spans="31:31">
      <c r="AE645" s="43"/>
    </row>
    <row r="646" spans="31:31">
      <c r="AE646" s="43"/>
    </row>
    <row r="647" spans="31:31">
      <c r="AE647" s="43"/>
    </row>
    <row r="648" spans="31:31">
      <c r="AE648" s="43"/>
    </row>
    <row r="649" spans="31:31">
      <c r="AE649" s="43"/>
    </row>
    <row r="650" spans="31:31">
      <c r="AE650" s="43"/>
    </row>
    <row r="651" spans="31:31">
      <c r="AE651" s="43"/>
    </row>
    <row r="652" spans="31:31">
      <c r="AE652" s="43"/>
    </row>
    <row r="653" spans="31:31">
      <c r="AE653" s="43"/>
    </row>
    <row r="654" spans="31:31">
      <c r="AE654" s="43"/>
    </row>
    <row r="655" spans="31:31">
      <c r="AE655" s="43"/>
    </row>
    <row r="656" spans="31:31">
      <c r="AE656" s="43"/>
    </row>
    <row r="657" spans="31:31">
      <c r="AE657" s="43"/>
    </row>
    <row r="658" spans="31:31">
      <c r="AE658" s="43"/>
    </row>
    <row r="659" spans="31:31">
      <c r="AE659" s="43"/>
    </row>
    <row r="660" spans="31:31">
      <c r="AE660" s="43"/>
    </row>
    <row r="661" spans="31:31">
      <c r="AE661" s="43"/>
    </row>
    <row r="662" spans="31:31">
      <c r="AE662" s="43"/>
    </row>
    <row r="663" spans="31:31">
      <c r="AE663" s="43"/>
    </row>
    <row r="664" spans="31:31">
      <c r="AE664" s="43"/>
    </row>
    <row r="665" spans="31:31">
      <c r="AE665" s="43"/>
    </row>
    <row r="666" spans="31:31">
      <c r="AE666" s="43"/>
    </row>
    <row r="667" spans="31:31">
      <c r="AE667" s="43"/>
    </row>
    <row r="668" spans="31:31">
      <c r="AE668" s="43"/>
    </row>
    <row r="669" spans="31:31">
      <c r="AE669" s="43"/>
    </row>
    <row r="670" spans="31:31">
      <c r="AE670" s="43"/>
    </row>
    <row r="671" spans="31:31">
      <c r="AE671" s="43"/>
    </row>
    <row r="672" spans="31:31">
      <c r="AE672" s="43"/>
    </row>
    <row r="673" spans="31:31">
      <c r="AE673" s="43"/>
    </row>
    <row r="674" spans="31:31">
      <c r="AE674" s="43"/>
    </row>
    <row r="675" spans="31:31">
      <c r="AE675" s="43"/>
    </row>
    <row r="676" spans="31:31">
      <c r="AE676" s="43"/>
    </row>
    <row r="677" spans="31:31">
      <c r="AE677" s="43"/>
    </row>
    <row r="678" spans="31:31">
      <c r="AE678" s="43"/>
    </row>
    <row r="679" spans="31:31">
      <c r="AE679" s="43"/>
    </row>
    <row r="680" spans="31:31">
      <c r="AE680" s="43"/>
    </row>
    <row r="681" spans="31:31">
      <c r="AE681" s="43"/>
    </row>
    <row r="682" spans="31:31">
      <c r="AE682" s="43"/>
    </row>
    <row r="683" spans="31:31">
      <c r="AE683" s="43"/>
    </row>
    <row r="684" spans="31:31">
      <c r="AE684" s="43"/>
    </row>
    <row r="685" spans="31:31">
      <c r="AE685" s="43"/>
    </row>
    <row r="686" spans="31:31">
      <c r="AE686" s="43"/>
    </row>
    <row r="687" spans="31:31">
      <c r="AE687" s="43"/>
    </row>
    <row r="688" spans="31:31">
      <c r="AE688" s="43"/>
    </row>
    <row r="689" spans="31:31">
      <c r="AE689" s="43"/>
    </row>
    <row r="690" spans="31:31">
      <c r="AE690" s="43"/>
    </row>
    <row r="691" spans="31:31">
      <c r="AE691" s="43"/>
    </row>
    <row r="692" spans="31:31">
      <c r="AE692" s="43"/>
    </row>
    <row r="693" spans="31:31">
      <c r="AE693" s="43"/>
    </row>
    <row r="694" spans="31:31">
      <c r="AE694" s="43"/>
    </row>
    <row r="695" spans="31:31">
      <c r="AE695" s="43"/>
    </row>
    <row r="696" spans="31:31">
      <c r="AE696" s="43"/>
    </row>
    <row r="697" spans="31:31">
      <c r="AE697" s="43"/>
    </row>
    <row r="698" spans="31:31">
      <c r="AE698" s="43"/>
    </row>
    <row r="699" spans="31:31">
      <c r="AE699" s="43"/>
    </row>
    <row r="700" spans="31:31">
      <c r="AE700" s="43"/>
    </row>
    <row r="701" spans="31:31">
      <c r="AE701" s="43"/>
    </row>
    <row r="702" spans="31:31">
      <c r="AE702" s="43"/>
    </row>
    <row r="703" spans="31:31">
      <c r="AE703" s="43"/>
    </row>
    <row r="704" spans="31:31">
      <c r="AE704" s="43"/>
    </row>
    <row r="705" spans="31:31">
      <c r="AE705" s="43"/>
    </row>
    <row r="706" spans="31:31">
      <c r="AE706" s="43"/>
    </row>
    <row r="707" spans="31:31">
      <c r="AE707" s="43"/>
    </row>
    <row r="708" spans="31:31">
      <c r="AE708" s="43"/>
    </row>
    <row r="709" spans="31:31">
      <c r="AE709" s="43"/>
    </row>
    <row r="710" spans="31:31">
      <c r="AE710" s="43"/>
    </row>
    <row r="711" spans="31:31">
      <c r="AE711" s="43"/>
    </row>
    <row r="712" spans="31:31">
      <c r="AE712" s="43"/>
    </row>
    <row r="713" spans="31:31">
      <c r="AE713" s="43"/>
    </row>
    <row r="714" spans="31:31">
      <c r="AE714" s="43"/>
    </row>
    <row r="715" spans="31:31">
      <c r="AE715" s="43"/>
    </row>
    <row r="716" spans="31:31">
      <c r="AE716" s="43"/>
    </row>
    <row r="717" spans="31:31">
      <c r="AE717" s="43"/>
    </row>
    <row r="718" spans="31:31">
      <c r="AE718" s="43"/>
    </row>
    <row r="719" spans="31:31">
      <c r="AE719" s="43"/>
    </row>
    <row r="720" spans="31:31">
      <c r="AE720" s="43"/>
    </row>
    <row r="721" spans="31:31">
      <c r="AE721" s="43"/>
    </row>
    <row r="722" spans="31:31">
      <c r="AE722" s="43"/>
    </row>
    <row r="723" spans="31:31">
      <c r="AE723" s="43"/>
    </row>
    <row r="724" spans="31:31">
      <c r="AE724" s="43"/>
    </row>
    <row r="725" spans="31:31">
      <c r="AE725" s="43"/>
    </row>
    <row r="726" spans="31:31">
      <c r="AE726" s="43"/>
    </row>
    <row r="727" spans="31:31">
      <c r="AE727" s="43"/>
    </row>
    <row r="728" spans="31:31">
      <c r="AE728" s="43"/>
    </row>
    <row r="729" spans="31:31">
      <c r="AE729" s="43"/>
    </row>
    <row r="730" spans="31:31">
      <c r="AE730" s="43"/>
    </row>
    <row r="731" spans="31:31">
      <c r="AE731" s="43"/>
    </row>
    <row r="732" spans="31:31">
      <c r="AE732" s="43"/>
    </row>
    <row r="733" spans="31:31">
      <c r="AE733" s="43"/>
    </row>
    <row r="734" spans="31:31">
      <c r="AE734" s="43"/>
    </row>
    <row r="735" spans="31:31">
      <c r="AE735" s="43"/>
    </row>
    <row r="736" spans="31:31">
      <c r="AE736" s="43"/>
    </row>
    <row r="737" spans="31:31">
      <c r="AE737" s="43"/>
    </row>
    <row r="738" spans="31:31">
      <c r="AE738" s="43"/>
    </row>
    <row r="739" spans="31:31">
      <c r="AE739" s="43"/>
    </row>
    <row r="740" spans="31:31">
      <c r="AE740" s="43"/>
    </row>
    <row r="741" spans="31:31">
      <c r="AE741" s="43"/>
    </row>
    <row r="742" spans="31:31">
      <c r="AE742" s="43"/>
    </row>
    <row r="743" spans="31:31">
      <c r="AE743" s="43"/>
    </row>
    <row r="744" spans="31:31">
      <c r="AE744" s="43"/>
    </row>
    <row r="745" spans="31:31">
      <c r="AE745" s="43"/>
    </row>
    <row r="746" spans="31:31">
      <c r="AE746" s="43"/>
    </row>
    <row r="747" spans="31:31">
      <c r="AE747" s="43"/>
    </row>
    <row r="748" spans="31:31">
      <c r="AE748" s="43"/>
    </row>
    <row r="749" spans="31:31">
      <c r="AE749" s="43"/>
    </row>
    <row r="750" spans="31:31">
      <c r="AE750" s="43"/>
    </row>
    <row r="751" spans="31:31">
      <c r="AE751" s="43"/>
    </row>
    <row r="752" spans="31:31">
      <c r="AE752" s="43"/>
    </row>
    <row r="753" spans="31:31">
      <c r="AE753" s="43"/>
    </row>
    <row r="754" spans="31:31">
      <c r="AE754" s="43"/>
    </row>
    <row r="755" spans="31:31">
      <c r="AE755" s="43"/>
    </row>
    <row r="756" spans="31:31">
      <c r="AE756" s="43"/>
    </row>
    <row r="757" spans="31:31">
      <c r="AE757" s="43"/>
    </row>
    <row r="758" spans="31:31">
      <c r="AE758" s="43"/>
    </row>
    <row r="759" spans="31:31">
      <c r="AE759" s="43"/>
    </row>
    <row r="760" spans="31:31">
      <c r="AE760" s="43"/>
    </row>
    <row r="761" spans="31:31">
      <c r="AE761" s="43"/>
    </row>
    <row r="762" spans="31:31">
      <c r="AE762" s="43"/>
    </row>
    <row r="763" spans="31:31">
      <c r="AE763" s="43"/>
    </row>
    <row r="764" spans="31:31">
      <c r="AE764" s="43"/>
    </row>
    <row r="765" spans="31:31">
      <c r="AE765" s="43"/>
    </row>
    <row r="766" spans="31:31">
      <c r="AE766" s="43"/>
    </row>
    <row r="767" spans="31:31">
      <c r="AE767" s="43"/>
    </row>
    <row r="768" spans="31:31">
      <c r="AE768" s="43"/>
    </row>
    <row r="769" spans="31:31">
      <c r="AE769" s="43"/>
    </row>
    <row r="770" spans="31:31">
      <c r="AE770" s="43"/>
    </row>
    <row r="771" spans="31:31">
      <c r="AE771" s="43"/>
    </row>
    <row r="772" spans="31:31">
      <c r="AE772" s="43"/>
    </row>
    <row r="773" spans="31:31">
      <c r="AE773" s="43"/>
    </row>
    <row r="774" spans="31:31">
      <c r="AE774" s="43"/>
    </row>
    <row r="775" spans="31:31">
      <c r="AE775" s="43"/>
    </row>
    <row r="776" spans="31:31">
      <c r="AE776" s="43"/>
    </row>
    <row r="777" spans="31:31">
      <c r="AE777" s="43"/>
    </row>
    <row r="778" spans="31:31">
      <c r="AE778" s="43"/>
    </row>
    <row r="779" spans="31:31">
      <c r="AE779" s="43"/>
    </row>
    <row r="780" spans="31:31">
      <c r="AE780" s="43"/>
    </row>
    <row r="781" spans="31:31">
      <c r="AE781" s="43"/>
    </row>
    <row r="782" spans="31:31">
      <c r="AE782" s="43"/>
    </row>
    <row r="783" spans="31:31">
      <c r="AE783" s="43"/>
    </row>
    <row r="784" spans="31:31">
      <c r="AE784" s="43"/>
    </row>
    <row r="785" spans="31:31">
      <c r="AE785" s="43"/>
    </row>
    <row r="786" spans="31:31">
      <c r="AE786" s="43"/>
    </row>
    <row r="787" spans="31:31">
      <c r="AE787" s="43"/>
    </row>
    <row r="788" spans="31:31">
      <c r="AE788" s="43"/>
    </row>
    <row r="789" spans="31:31">
      <c r="AE789" s="43"/>
    </row>
    <row r="790" spans="31:31">
      <c r="AE790" s="43"/>
    </row>
    <row r="791" spans="31:31">
      <c r="AE791" s="43"/>
    </row>
    <row r="792" spans="31:31">
      <c r="AE792" s="43"/>
    </row>
    <row r="793" spans="31:31">
      <c r="AE793" s="43"/>
    </row>
    <row r="794" spans="31:31">
      <c r="AE794" s="43"/>
    </row>
    <row r="795" spans="31:31">
      <c r="AE795" s="43"/>
    </row>
    <row r="796" spans="31:31">
      <c r="AE796" s="43"/>
    </row>
    <row r="797" spans="31:31">
      <c r="AE797" s="43"/>
    </row>
    <row r="798" spans="31:31">
      <c r="AE798" s="43"/>
    </row>
    <row r="799" spans="31:31">
      <c r="AE799" s="43"/>
    </row>
    <row r="800" spans="31:31">
      <c r="AE800" s="43"/>
    </row>
    <row r="801" spans="31:31">
      <c r="AE801" s="43"/>
    </row>
    <row r="802" spans="31:31">
      <c r="AE802" s="43"/>
    </row>
    <row r="803" spans="31:31">
      <c r="AE803" s="43"/>
    </row>
    <row r="804" spans="31:31">
      <c r="AE804" s="43"/>
    </row>
    <row r="805" spans="31:31">
      <c r="AE805" s="43"/>
    </row>
    <row r="806" spans="31:31">
      <c r="AE806" s="43"/>
    </row>
    <row r="807" spans="31:31">
      <c r="AE807" s="43"/>
    </row>
    <row r="808" spans="31:31">
      <c r="AE808" s="43"/>
    </row>
    <row r="809" spans="31:31">
      <c r="AE809" s="43"/>
    </row>
    <row r="810" spans="31:31">
      <c r="AE810" s="43"/>
    </row>
    <row r="811" spans="31:31">
      <c r="AE811" s="43"/>
    </row>
    <row r="812" spans="31:31">
      <c r="AE812" s="43"/>
    </row>
    <row r="813" spans="31:31">
      <c r="AE813" s="43"/>
    </row>
    <row r="814" spans="31:31">
      <c r="AE814" s="43"/>
    </row>
    <row r="815" spans="31:31">
      <c r="AE815" s="43"/>
    </row>
    <row r="816" spans="31:31">
      <c r="AE816" s="43"/>
    </row>
    <row r="817" spans="31:31">
      <c r="AE817" s="43"/>
    </row>
    <row r="818" spans="31:31">
      <c r="AE818" s="43"/>
    </row>
    <row r="819" spans="31:31">
      <c r="AE819" s="43"/>
    </row>
    <row r="820" spans="31:31">
      <c r="AE820" s="43"/>
    </row>
    <row r="821" spans="31:31">
      <c r="AE821" s="43"/>
    </row>
    <row r="822" spans="31:31">
      <c r="AE822" s="43"/>
    </row>
    <row r="823" spans="31:31">
      <c r="AE823" s="43"/>
    </row>
    <row r="824" spans="31:31">
      <c r="AE824" s="43"/>
    </row>
    <row r="825" spans="31:31">
      <c r="AE825" s="43"/>
    </row>
    <row r="826" spans="31:31">
      <c r="AE826" s="43"/>
    </row>
    <row r="827" spans="31:31">
      <c r="AE827" s="43"/>
    </row>
    <row r="828" spans="31:31">
      <c r="AE828" s="43"/>
    </row>
    <row r="829" spans="31:31">
      <c r="AE829" s="43"/>
    </row>
    <row r="830" spans="31:31">
      <c r="AE830" s="43"/>
    </row>
    <row r="831" spans="31:31">
      <c r="AE831" s="43"/>
    </row>
    <row r="832" spans="31:31">
      <c r="AE832" s="43"/>
    </row>
    <row r="833" spans="31:31">
      <c r="AE833" s="43"/>
    </row>
    <row r="834" spans="31:31">
      <c r="AE834" s="43"/>
    </row>
    <row r="835" spans="31:31">
      <c r="AE835" s="43"/>
    </row>
    <row r="836" spans="31:31">
      <c r="AE836" s="43"/>
    </row>
    <row r="837" spans="31:31">
      <c r="AE837" s="43"/>
    </row>
    <row r="838" spans="31:31">
      <c r="AE838" s="43"/>
    </row>
    <row r="839" spans="31:31">
      <c r="AE839" s="43"/>
    </row>
    <row r="840" spans="31:31">
      <c r="AE840" s="43"/>
    </row>
    <row r="841" spans="31:31">
      <c r="AE841" s="43"/>
    </row>
    <row r="842" spans="31:31">
      <c r="AE842" s="43"/>
    </row>
    <row r="843" spans="31:31">
      <c r="AE843" s="43"/>
    </row>
    <row r="844" spans="31:31">
      <c r="AE844" s="43"/>
    </row>
    <row r="845" spans="31:31">
      <c r="AE845" s="43"/>
    </row>
    <row r="846" spans="31:31">
      <c r="AE846" s="43"/>
    </row>
    <row r="847" spans="31:31">
      <c r="AE847" s="43"/>
    </row>
    <row r="848" spans="31:31">
      <c r="AE848" s="43"/>
    </row>
    <row r="849" spans="31:31">
      <c r="AE849" s="43"/>
    </row>
    <row r="850" spans="31:31">
      <c r="AE850" s="43"/>
    </row>
    <row r="851" spans="31:31">
      <c r="AE851" s="43"/>
    </row>
    <row r="852" spans="31:31">
      <c r="AE852" s="43"/>
    </row>
    <row r="853" spans="31:31">
      <c r="AE853" s="43"/>
    </row>
    <row r="854" spans="31:31">
      <c r="AE854" s="43"/>
    </row>
    <row r="855" spans="31:31">
      <c r="AE855" s="43"/>
    </row>
    <row r="856" spans="31:31">
      <c r="AE856" s="43"/>
    </row>
    <row r="857" spans="31:31">
      <c r="AE857" s="43"/>
    </row>
    <row r="858" spans="31:31">
      <c r="AE858" s="43"/>
    </row>
    <row r="859" spans="31:31">
      <c r="AE859" s="43"/>
    </row>
    <row r="860" spans="31:31">
      <c r="AE860" s="43"/>
    </row>
    <row r="861" spans="31:31">
      <c r="AE861" s="43"/>
    </row>
    <row r="862" spans="31:31">
      <c r="AE862" s="43"/>
    </row>
    <row r="863" spans="31:31">
      <c r="AE863" s="43"/>
    </row>
    <row r="864" spans="31:31">
      <c r="AE864" s="43"/>
    </row>
    <row r="865" spans="31:31">
      <c r="AE865" s="43"/>
    </row>
    <row r="866" spans="31:31">
      <c r="AE866" s="43"/>
    </row>
    <row r="867" spans="31:31">
      <c r="AE867" s="43"/>
    </row>
    <row r="868" spans="31:31">
      <c r="AE868" s="43"/>
    </row>
    <row r="869" spans="31:31">
      <c r="AE869" s="43"/>
    </row>
  </sheetData>
  <conditionalFormatting sqref="AK2:AM2 AM3:AM565 AK3:AL568">
    <cfRule type="cellIs" dxfId="1" priority="3" operator="notEqual">
      <formula>0</formula>
    </cfRule>
  </conditionalFormatting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4"/>
  <sheetViews>
    <sheetView zoomScale="70" zoomScaleNormal="70" workbookViewId="0">
      <selection activeCell="A174" sqref="A99:XFD174"/>
    </sheetView>
  </sheetViews>
  <sheetFormatPr defaultRowHeight="15"/>
  <cols>
    <col min="1" max="1" width="6.42578125" customWidth="1"/>
    <col min="2" max="2" width="104.28515625" bestFit="1" customWidth="1"/>
    <col min="4" max="4" width="10" bestFit="1" customWidth="1"/>
  </cols>
  <sheetData>
    <row r="1" spans="1:4">
      <c r="A1" s="43" t="s">
        <v>25248</v>
      </c>
      <c r="B1" s="43" t="s">
        <v>25223</v>
      </c>
      <c r="D1">
        <v>1022540</v>
      </c>
    </row>
    <row r="2" spans="1:4">
      <c r="A2" s="43" t="s">
        <v>25249</v>
      </c>
      <c r="B2" s="43" t="s">
        <v>25224</v>
      </c>
      <c r="D2">
        <v>0</v>
      </c>
    </row>
    <row r="3" spans="1:4">
      <c r="A3" s="43" t="s">
        <v>25250</v>
      </c>
      <c r="B3" s="43" t="s">
        <v>24247</v>
      </c>
      <c r="D3">
        <v>0</v>
      </c>
    </row>
    <row r="4" spans="1:4">
      <c r="A4" s="43" t="s">
        <v>25251</v>
      </c>
      <c r="B4" s="43" t="s">
        <v>24248</v>
      </c>
      <c r="D4">
        <v>0</v>
      </c>
    </row>
    <row r="5" spans="1:4">
      <c r="A5" s="43" t="s">
        <v>25252</v>
      </c>
      <c r="B5" s="43" t="s">
        <v>24249</v>
      </c>
      <c r="D5">
        <v>0</v>
      </c>
    </row>
    <row r="6" spans="1:4">
      <c r="A6" s="43" t="s">
        <v>25253</v>
      </c>
      <c r="B6" s="43" t="s">
        <v>24250</v>
      </c>
      <c r="D6">
        <v>889354</v>
      </c>
    </row>
    <row r="7" spans="1:4">
      <c r="A7" s="43" t="s">
        <v>25254</v>
      </c>
      <c r="B7" s="43" t="s">
        <v>24251</v>
      </c>
      <c r="D7">
        <v>1022540</v>
      </c>
    </row>
    <row r="8" spans="1:4">
      <c r="A8" s="43" t="s">
        <v>25255</v>
      </c>
      <c r="B8" s="43" t="s">
        <v>24244</v>
      </c>
      <c r="D8">
        <v>308830</v>
      </c>
    </row>
    <row r="9" spans="1:4">
      <c r="A9" s="43" t="s">
        <v>25256</v>
      </c>
      <c r="B9" s="43" t="s">
        <v>24252</v>
      </c>
      <c r="D9">
        <v>521392</v>
      </c>
    </row>
    <row r="10" spans="1:4">
      <c r="A10" s="43" t="s">
        <v>25257</v>
      </c>
      <c r="B10" s="43" t="s">
        <v>25258</v>
      </c>
      <c r="D10">
        <v>0</v>
      </c>
    </row>
    <row r="11" spans="1:4">
      <c r="A11" s="43" t="s">
        <v>25259</v>
      </c>
      <c r="B11" s="43" t="s">
        <v>25260</v>
      </c>
      <c r="D11">
        <v>0</v>
      </c>
    </row>
    <row r="12" spans="1:4">
      <c r="A12" s="43" t="s">
        <v>25261</v>
      </c>
      <c r="B12" s="43" t="s">
        <v>25262</v>
      </c>
      <c r="D12">
        <v>0</v>
      </c>
    </row>
    <row r="13" spans="1:4">
      <c r="A13" s="43" t="s">
        <v>25263</v>
      </c>
      <c r="B13" s="43" t="s">
        <v>25264</v>
      </c>
      <c r="D13">
        <v>0</v>
      </c>
    </row>
    <row r="14" spans="1:4">
      <c r="A14" s="43" t="s">
        <v>25265</v>
      </c>
      <c r="B14" s="43" t="s">
        <v>25266</v>
      </c>
      <c r="D14">
        <v>0</v>
      </c>
    </row>
    <row r="15" spans="1:4">
      <c r="A15" s="43" t="s">
        <v>25267</v>
      </c>
      <c r="B15" s="43" t="s">
        <v>25268</v>
      </c>
      <c r="D15">
        <v>0</v>
      </c>
    </row>
    <row r="16" spans="1:4">
      <c r="A16" s="43" t="s">
        <v>25269</v>
      </c>
      <c r="B16" s="43" t="s">
        <v>25270</v>
      </c>
      <c r="D16">
        <v>0</v>
      </c>
    </row>
    <row r="17" spans="1:4">
      <c r="A17" s="43" t="s">
        <v>25271</v>
      </c>
      <c r="B17" s="43" t="s">
        <v>25272</v>
      </c>
      <c r="D17">
        <v>0</v>
      </c>
    </row>
    <row r="18" spans="1:4">
      <c r="A18" s="43" t="s">
        <v>25273</v>
      </c>
      <c r="B18" s="43" t="s">
        <v>25274</v>
      </c>
      <c r="D18">
        <v>0</v>
      </c>
    </row>
    <row r="19" spans="1:4">
      <c r="A19" s="43" t="s">
        <v>25275</v>
      </c>
      <c r="B19" s="43" t="s">
        <v>25276</v>
      </c>
      <c r="D19">
        <v>199688</v>
      </c>
    </row>
    <row r="20" spans="1:4">
      <c r="A20" s="43" t="s">
        <v>25277</v>
      </c>
      <c r="B20" s="43" t="s">
        <v>25278</v>
      </c>
      <c r="D20">
        <v>94448</v>
      </c>
    </row>
    <row r="21" spans="1:4">
      <c r="A21" s="43" t="s">
        <v>25279</v>
      </c>
      <c r="B21" s="43" t="s">
        <v>25280</v>
      </c>
      <c r="D21">
        <v>40026</v>
      </c>
    </row>
    <row r="22" spans="1:4">
      <c r="A22" s="43" t="s">
        <v>25281</v>
      </c>
      <c r="B22" s="43" t="s">
        <v>25282</v>
      </c>
      <c r="D22">
        <v>241598</v>
      </c>
    </row>
    <row r="23" spans="1:4">
      <c r="A23" s="43" t="s">
        <v>25283</v>
      </c>
      <c r="B23" s="43" t="s">
        <v>25284</v>
      </c>
      <c r="D23">
        <v>184679</v>
      </c>
    </row>
    <row r="24" spans="1:4">
      <c r="A24" s="43" t="s">
        <v>25285</v>
      </c>
      <c r="B24" s="43" t="s">
        <v>25286</v>
      </c>
      <c r="D24">
        <v>80068</v>
      </c>
    </row>
    <row r="25" spans="1:4">
      <c r="A25" s="43" t="s">
        <v>25287</v>
      </c>
      <c r="B25" s="43" t="s">
        <v>25288</v>
      </c>
      <c r="D25">
        <v>0</v>
      </c>
    </row>
    <row r="26" spans="1:4">
      <c r="A26" s="43" t="s">
        <v>25289</v>
      </c>
      <c r="B26" s="43" t="s">
        <v>25290</v>
      </c>
      <c r="D26">
        <v>0</v>
      </c>
    </row>
    <row r="27" spans="1:4">
      <c r="A27" s="43" t="s">
        <v>25291</v>
      </c>
      <c r="B27" s="43" t="s">
        <v>25292</v>
      </c>
      <c r="D27">
        <v>0</v>
      </c>
    </row>
    <row r="28" spans="1:4">
      <c r="A28" s="43" t="s">
        <v>25293</v>
      </c>
      <c r="B28" s="43" t="s">
        <v>25294</v>
      </c>
      <c r="D28">
        <v>0</v>
      </c>
    </row>
    <row r="29" spans="1:4">
      <c r="A29" s="43" t="s">
        <v>25295</v>
      </c>
      <c r="B29" s="43" t="s">
        <v>25296</v>
      </c>
      <c r="D29">
        <v>0</v>
      </c>
    </row>
    <row r="30" spans="1:4">
      <c r="A30" s="43" t="s">
        <v>25297</v>
      </c>
      <c r="B30" s="43" t="s">
        <v>25298</v>
      </c>
      <c r="D30">
        <v>0</v>
      </c>
    </row>
    <row r="31" spans="1:4">
      <c r="A31" s="43" t="s">
        <v>25299</v>
      </c>
      <c r="B31" s="43" t="s">
        <v>25300</v>
      </c>
      <c r="D31">
        <v>0</v>
      </c>
    </row>
    <row r="32" spans="1:4">
      <c r="A32" s="43" t="s">
        <v>25301</v>
      </c>
      <c r="B32" s="43" t="s">
        <v>25302</v>
      </c>
      <c r="D32">
        <v>0</v>
      </c>
    </row>
    <row r="33" spans="1:4">
      <c r="A33" s="43" t="s">
        <v>25303</v>
      </c>
      <c r="B33" s="43" t="s">
        <v>25304</v>
      </c>
      <c r="D33">
        <v>0</v>
      </c>
    </row>
    <row r="34" spans="1:4">
      <c r="A34" s="43" t="s">
        <v>25305</v>
      </c>
      <c r="B34" s="43" t="s">
        <v>25306</v>
      </c>
      <c r="D34">
        <v>0</v>
      </c>
    </row>
    <row r="35" spans="1:4">
      <c r="A35" s="43" t="s">
        <v>25307</v>
      </c>
      <c r="B35" s="43" t="s">
        <v>25308</v>
      </c>
      <c r="D35">
        <v>0</v>
      </c>
    </row>
    <row r="36" spans="1:4">
      <c r="A36" s="43" t="s">
        <v>25309</v>
      </c>
      <c r="B36" s="43" t="s">
        <v>25310</v>
      </c>
      <c r="D36">
        <v>0</v>
      </c>
    </row>
    <row r="37" spans="1:4">
      <c r="A37" s="43" t="s">
        <v>25311</v>
      </c>
      <c r="B37" s="43" t="s">
        <v>25312</v>
      </c>
      <c r="D37">
        <v>0</v>
      </c>
    </row>
    <row r="38" spans="1:4">
      <c r="A38" s="43" t="s">
        <v>25313</v>
      </c>
      <c r="B38" s="43" t="s">
        <v>25314</v>
      </c>
      <c r="D38">
        <v>0</v>
      </c>
    </row>
    <row r="39" spans="1:4">
      <c r="A39" s="43" t="s">
        <v>25315</v>
      </c>
      <c r="B39" s="43" t="s">
        <v>25316</v>
      </c>
      <c r="D39">
        <v>0</v>
      </c>
    </row>
    <row r="40" spans="1:4">
      <c r="A40" s="43" t="s">
        <v>25317</v>
      </c>
      <c r="B40" s="43" t="s">
        <v>25318</v>
      </c>
      <c r="D40">
        <v>0</v>
      </c>
    </row>
    <row r="41" spans="1:4">
      <c r="A41" s="43" t="s">
        <v>25319</v>
      </c>
      <c r="B41" s="43" t="s">
        <v>25320</v>
      </c>
      <c r="D41">
        <v>0</v>
      </c>
    </row>
    <row r="42" spans="1:4">
      <c r="A42" s="43" t="s">
        <v>25321</v>
      </c>
      <c r="B42" s="43" t="s">
        <v>25322</v>
      </c>
      <c r="D42">
        <v>0</v>
      </c>
    </row>
    <row r="43" spans="1:4">
      <c r="A43" s="43" t="s">
        <v>25323</v>
      </c>
      <c r="B43" s="43" t="s">
        <v>25324</v>
      </c>
      <c r="D43">
        <v>0</v>
      </c>
    </row>
    <row r="44" spans="1:4">
      <c r="A44" s="43" t="s">
        <v>25325</v>
      </c>
      <c r="B44" s="43" t="s">
        <v>25326</v>
      </c>
      <c r="D44">
        <v>201266</v>
      </c>
    </row>
    <row r="45" spans="1:4">
      <c r="A45" s="43" t="s">
        <v>25327</v>
      </c>
      <c r="B45" s="43" t="s">
        <v>25328</v>
      </c>
      <c r="D45">
        <v>107904</v>
      </c>
    </row>
    <row r="46" spans="1:4">
      <c r="A46" s="43" t="s">
        <v>25329</v>
      </c>
      <c r="B46" s="43" t="s">
        <v>25330</v>
      </c>
      <c r="D46">
        <v>66567</v>
      </c>
    </row>
    <row r="47" spans="1:4">
      <c r="A47" s="43" t="s">
        <v>25331</v>
      </c>
      <c r="B47" s="43" t="s">
        <v>25332</v>
      </c>
      <c r="D47">
        <v>259759</v>
      </c>
    </row>
    <row r="48" spans="1:4">
      <c r="A48" s="43" t="s">
        <v>25333</v>
      </c>
      <c r="B48" s="43" t="s">
        <v>25334</v>
      </c>
      <c r="D48">
        <v>404307</v>
      </c>
    </row>
    <row r="49" spans="1:4">
      <c r="A49" s="43" t="s">
        <v>25335</v>
      </c>
      <c r="B49" s="43" t="s">
        <v>25336</v>
      </c>
      <c r="D49">
        <v>364990</v>
      </c>
    </row>
    <row r="50" spans="1:4">
      <c r="A50" s="43" t="s">
        <v>25337</v>
      </c>
      <c r="B50" s="43" t="s">
        <v>25338</v>
      </c>
      <c r="D50">
        <v>0</v>
      </c>
    </row>
    <row r="51" spans="1:4">
      <c r="A51" s="43" t="s">
        <v>25339</v>
      </c>
      <c r="B51" s="43" t="s">
        <v>25340</v>
      </c>
      <c r="D51">
        <v>0</v>
      </c>
    </row>
    <row r="52" spans="1:4">
      <c r="A52" s="43" t="s">
        <v>25341</v>
      </c>
      <c r="B52" s="43" t="s">
        <v>25342</v>
      </c>
      <c r="D52">
        <v>0</v>
      </c>
    </row>
    <row r="53" spans="1:4">
      <c r="A53" s="43" t="s">
        <v>25343</v>
      </c>
      <c r="B53" s="43" t="s">
        <v>25344</v>
      </c>
      <c r="D53">
        <v>0</v>
      </c>
    </row>
    <row r="54" spans="1:4">
      <c r="A54" s="43" t="s">
        <v>25345</v>
      </c>
      <c r="B54" s="43" t="s">
        <v>25346</v>
      </c>
      <c r="D54">
        <v>0</v>
      </c>
    </row>
    <row r="55" spans="1:4">
      <c r="A55" s="43" t="s">
        <v>25347</v>
      </c>
      <c r="B55" s="43" t="s">
        <v>25348</v>
      </c>
      <c r="D55">
        <v>0</v>
      </c>
    </row>
    <row r="56" spans="1:4">
      <c r="A56" s="43" t="s">
        <v>25349</v>
      </c>
      <c r="B56" s="43" t="s">
        <v>25350</v>
      </c>
      <c r="D56">
        <v>0</v>
      </c>
    </row>
    <row r="57" spans="1:4">
      <c r="A57" s="43" t="s">
        <v>25351</v>
      </c>
      <c r="B57" s="43" t="s">
        <v>25352</v>
      </c>
      <c r="D57">
        <v>0</v>
      </c>
    </row>
    <row r="58" spans="1:4">
      <c r="A58" s="43" t="s">
        <v>25353</v>
      </c>
      <c r="B58" s="43" t="s">
        <v>25354</v>
      </c>
      <c r="D58">
        <v>0</v>
      </c>
    </row>
    <row r="59" spans="1:4">
      <c r="A59" s="43" t="s">
        <v>25355</v>
      </c>
      <c r="B59" s="43" t="s">
        <v>25356</v>
      </c>
      <c r="D59">
        <v>0</v>
      </c>
    </row>
    <row r="60" spans="1:4">
      <c r="A60" s="43" t="s">
        <v>25357</v>
      </c>
      <c r="B60" s="43" t="s">
        <v>25358</v>
      </c>
      <c r="D60">
        <v>0</v>
      </c>
    </row>
    <row r="61" spans="1:4">
      <c r="A61" s="43" t="s">
        <v>25359</v>
      </c>
      <c r="B61" s="43" t="s">
        <v>25360</v>
      </c>
      <c r="D61">
        <v>0</v>
      </c>
    </row>
    <row r="62" spans="1:4">
      <c r="A62" s="43" t="s">
        <v>25361</v>
      </c>
      <c r="B62" s="43" t="s">
        <v>25362</v>
      </c>
      <c r="D62">
        <v>0</v>
      </c>
    </row>
    <row r="63" spans="1:4">
      <c r="A63" s="43" t="s">
        <v>25363</v>
      </c>
      <c r="B63" s="43" t="s">
        <v>25364</v>
      </c>
      <c r="D63">
        <v>0</v>
      </c>
    </row>
    <row r="64" spans="1:4">
      <c r="A64" s="43" t="s">
        <v>25365</v>
      </c>
      <c r="B64" s="43" t="s">
        <v>25366</v>
      </c>
      <c r="D64">
        <v>0</v>
      </c>
    </row>
    <row r="65" spans="1:4">
      <c r="A65" s="43" t="s">
        <v>25367</v>
      </c>
      <c r="B65" s="43" t="s">
        <v>25368</v>
      </c>
      <c r="D65">
        <v>0</v>
      </c>
    </row>
    <row r="66" spans="1:4">
      <c r="A66" s="43" t="s">
        <v>25369</v>
      </c>
      <c r="B66" s="43" t="s">
        <v>25370</v>
      </c>
      <c r="D66">
        <v>0</v>
      </c>
    </row>
    <row r="67" spans="1:4">
      <c r="A67" s="43" t="s">
        <v>25371</v>
      </c>
      <c r="B67" s="43" t="s">
        <v>25372</v>
      </c>
      <c r="D67">
        <v>0</v>
      </c>
    </row>
    <row r="68" spans="1:4">
      <c r="A68" s="43" t="s">
        <v>25373</v>
      </c>
      <c r="B68" s="43" t="s">
        <v>25374</v>
      </c>
      <c r="D68">
        <v>191356</v>
      </c>
    </row>
    <row r="69" spans="1:4">
      <c r="A69" s="43" t="s">
        <v>25375</v>
      </c>
      <c r="B69" s="43" t="s">
        <v>25376</v>
      </c>
      <c r="D69">
        <v>0</v>
      </c>
    </row>
    <row r="70" spans="1:4">
      <c r="A70" s="43" t="s">
        <v>25377</v>
      </c>
      <c r="B70" s="43" t="s">
        <v>25378</v>
      </c>
      <c r="D70">
        <v>131662</v>
      </c>
    </row>
    <row r="71" spans="1:4">
      <c r="A71" s="43" t="s">
        <v>25379</v>
      </c>
      <c r="B71" s="43" t="s">
        <v>25380</v>
      </c>
      <c r="D71">
        <v>148446</v>
      </c>
    </row>
    <row r="72" spans="1:4">
      <c r="A72" s="43" t="s">
        <v>25381</v>
      </c>
      <c r="B72" s="43" t="s">
        <v>25382</v>
      </c>
      <c r="D72">
        <v>214792</v>
      </c>
    </row>
    <row r="73" spans="1:4">
      <c r="A73" s="43" t="s">
        <v>25383</v>
      </c>
      <c r="B73" s="43" t="s">
        <v>25384</v>
      </c>
      <c r="D73">
        <v>217944</v>
      </c>
    </row>
    <row r="74" spans="1:4">
      <c r="A74" s="43" t="s">
        <v>25385</v>
      </c>
      <c r="B74" s="43" t="s">
        <v>25386</v>
      </c>
      <c r="D74">
        <v>160356</v>
      </c>
    </row>
    <row r="75" spans="1:4">
      <c r="A75" s="43" t="s">
        <v>25387</v>
      </c>
      <c r="B75" s="43" t="s">
        <v>25388</v>
      </c>
      <c r="D75">
        <v>159295</v>
      </c>
    </row>
    <row r="76" spans="1:4">
      <c r="A76" s="43" t="s">
        <v>25389</v>
      </c>
      <c r="B76" s="43" t="s">
        <v>25390</v>
      </c>
      <c r="D76">
        <v>0</v>
      </c>
    </row>
    <row r="77" spans="1:4">
      <c r="A77" s="43" t="s">
        <v>25391</v>
      </c>
      <c r="B77" s="43" t="s">
        <v>25392</v>
      </c>
      <c r="D77">
        <v>0</v>
      </c>
    </row>
    <row r="78" spans="1:4">
      <c r="A78" s="43" t="s">
        <v>25393</v>
      </c>
      <c r="B78" s="43" t="s">
        <v>25394</v>
      </c>
      <c r="D78">
        <v>0</v>
      </c>
    </row>
    <row r="79" spans="1:4">
      <c r="A79" s="43" t="s">
        <v>25395</v>
      </c>
      <c r="B79" s="43" t="s">
        <v>25396</v>
      </c>
      <c r="D79">
        <v>0</v>
      </c>
    </row>
    <row r="80" spans="1:4">
      <c r="A80" s="43" t="s">
        <v>25397</v>
      </c>
      <c r="B80" s="43" t="s">
        <v>25398</v>
      </c>
      <c r="D80">
        <v>0</v>
      </c>
    </row>
    <row r="81" spans="1:4">
      <c r="A81" s="43" t="s">
        <v>25399</v>
      </c>
      <c r="B81" s="43" t="s">
        <v>25400</v>
      </c>
      <c r="D81">
        <v>0</v>
      </c>
    </row>
    <row r="82" spans="1:4">
      <c r="A82" s="43" t="s">
        <v>25401</v>
      </c>
      <c r="B82" s="43" t="s">
        <v>25402</v>
      </c>
      <c r="D82">
        <v>0</v>
      </c>
    </row>
    <row r="83" spans="1:4">
      <c r="A83" s="43" t="s">
        <v>25403</v>
      </c>
      <c r="B83" s="43" t="s">
        <v>25404</v>
      </c>
      <c r="D83">
        <v>0</v>
      </c>
    </row>
    <row r="84" spans="1:4">
      <c r="A84" s="43" t="s">
        <v>25405</v>
      </c>
      <c r="B84" s="43" t="s">
        <v>25406</v>
      </c>
      <c r="D84">
        <v>0</v>
      </c>
    </row>
    <row r="85" spans="1:4">
      <c r="A85" s="43" t="s">
        <v>25407</v>
      </c>
      <c r="B85" s="43" t="s">
        <v>25408</v>
      </c>
      <c r="D85">
        <v>0</v>
      </c>
    </row>
    <row r="86" spans="1:4">
      <c r="A86" s="43" t="s">
        <v>25409</v>
      </c>
      <c r="B86" s="43" t="s">
        <v>25410</v>
      </c>
      <c r="D86">
        <v>0</v>
      </c>
    </row>
    <row r="87" spans="1:4">
      <c r="A87" s="43" t="s">
        <v>25411</v>
      </c>
      <c r="B87" s="43" t="s">
        <v>25412</v>
      </c>
      <c r="D87">
        <v>0</v>
      </c>
    </row>
    <row r="88" spans="1:4">
      <c r="A88" s="43" t="s">
        <v>25413</v>
      </c>
      <c r="B88" s="43" t="s">
        <v>25414</v>
      </c>
      <c r="D88">
        <v>0</v>
      </c>
    </row>
    <row r="89" spans="1:4">
      <c r="A89" s="43" t="s">
        <v>25415</v>
      </c>
      <c r="B89" s="43" t="s">
        <v>25416</v>
      </c>
      <c r="D89">
        <v>0</v>
      </c>
    </row>
    <row r="90" spans="1:4">
      <c r="A90" s="43" t="s">
        <v>25417</v>
      </c>
      <c r="B90" s="43" t="s">
        <v>25418</v>
      </c>
      <c r="D90">
        <v>0</v>
      </c>
    </row>
    <row r="91" spans="1:4">
      <c r="A91" s="43" t="s">
        <v>25419</v>
      </c>
      <c r="B91" s="43" t="s">
        <v>25420</v>
      </c>
      <c r="D91">
        <v>159914</v>
      </c>
    </row>
    <row r="92" spans="1:4">
      <c r="A92" s="43" t="s">
        <v>25421</v>
      </c>
      <c r="B92" s="43" t="s">
        <v>25422</v>
      </c>
      <c r="D92">
        <v>61862</v>
      </c>
    </row>
    <row r="93" spans="1:4">
      <c r="A93" s="43" t="s">
        <v>25423</v>
      </c>
      <c r="B93" s="43" t="s">
        <v>25424</v>
      </c>
      <c r="D93">
        <v>0</v>
      </c>
    </row>
    <row r="94" spans="1:4">
      <c r="A94" s="43" t="s">
        <v>25425</v>
      </c>
      <c r="B94" s="43" t="s">
        <v>25426</v>
      </c>
      <c r="D94">
        <v>115937</v>
      </c>
    </row>
    <row r="95" spans="1:4">
      <c r="A95" s="43" t="s">
        <v>25427</v>
      </c>
      <c r="B95" s="43" t="s">
        <v>25428</v>
      </c>
      <c r="D95">
        <v>0</v>
      </c>
    </row>
    <row r="96" spans="1:4">
      <c r="A96" s="43" t="s">
        <v>25429</v>
      </c>
      <c r="B96" s="43" t="s">
        <v>25430</v>
      </c>
      <c r="D96">
        <v>61468</v>
      </c>
    </row>
    <row r="97" spans="1:4">
      <c r="A97" s="43" t="s">
        <v>25431</v>
      </c>
      <c r="B97" s="43" t="s">
        <v>25432</v>
      </c>
      <c r="D97">
        <v>81424</v>
      </c>
    </row>
    <row r="98" spans="1:4">
      <c r="A98" s="43" t="s">
        <v>25433</v>
      </c>
      <c r="B98" s="43" t="s">
        <v>25434</v>
      </c>
      <c r="D98">
        <v>187851</v>
      </c>
    </row>
    <row r="99" spans="1:4">
      <c r="A99" s="43" t="s">
        <v>25435</v>
      </c>
      <c r="B99" s="43" t="s">
        <v>25436</v>
      </c>
      <c r="D99">
        <v>0</v>
      </c>
    </row>
    <row r="100" spans="1:4">
      <c r="A100" s="43" t="s">
        <v>25437</v>
      </c>
      <c r="B100" s="43" t="s">
        <v>25438</v>
      </c>
      <c r="D100">
        <v>0</v>
      </c>
    </row>
    <row r="101" spans="1:4">
      <c r="A101" s="43" t="s">
        <v>25439</v>
      </c>
      <c r="B101" s="43" t="s">
        <v>25440</v>
      </c>
      <c r="D101">
        <v>0</v>
      </c>
    </row>
    <row r="102" spans="1:4">
      <c r="A102" s="43" t="s">
        <v>25441</v>
      </c>
      <c r="B102" s="43" t="s">
        <v>25442</v>
      </c>
      <c r="D102">
        <v>0</v>
      </c>
    </row>
    <row r="103" spans="1:4">
      <c r="A103" s="43" t="s">
        <v>25443</v>
      </c>
      <c r="B103" s="43" t="s">
        <v>25444</v>
      </c>
      <c r="D103">
        <v>0</v>
      </c>
    </row>
    <row r="104" spans="1:4">
      <c r="A104" s="43" t="s">
        <v>25445</v>
      </c>
      <c r="B104" s="43" t="s">
        <v>25446</v>
      </c>
      <c r="D104">
        <v>0</v>
      </c>
    </row>
    <row r="105" spans="1:4">
      <c r="A105" s="43" t="s">
        <v>25447</v>
      </c>
      <c r="B105" s="43" t="s">
        <v>25448</v>
      </c>
      <c r="D105">
        <v>0</v>
      </c>
    </row>
    <row r="106" spans="1:4">
      <c r="A106" s="43" t="s">
        <v>25449</v>
      </c>
      <c r="B106" s="43" t="s">
        <v>25450</v>
      </c>
      <c r="D106">
        <v>0</v>
      </c>
    </row>
    <row r="107" spans="1:4">
      <c r="A107" s="43" t="s">
        <v>25451</v>
      </c>
      <c r="B107" s="43" t="s">
        <v>25452</v>
      </c>
      <c r="D107">
        <v>0</v>
      </c>
    </row>
    <row r="108" spans="1:4">
      <c r="A108" s="43" t="s">
        <v>25453</v>
      </c>
      <c r="B108" s="43" t="s">
        <v>25454</v>
      </c>
      <c r="D108">
        <v>0</v>
      </c>
    </row>
    <row r="109" spans="1:4">
      <c r="A109" s="43" t="s">
        <v>25455</v>
      </c>
      <c r="B109" s="43" t="s">
        <v>25456</v>
      </c>
      <c r="D109">
        <v>0</v>
      </c>
    </row>
    <row r="110" spans="1:4">
      <c r="A110" s="43" t="s">
        <v>25457</v>
      </c>
      <c r="B110" s="43" t="s">
        <v>25458</v>
      </c>
      <c r="D110">
        <v>0</v>
      </c>
    </row>
    <row r="111" spans="1:4">
      <c r="A111" s="43" t="s">
        <v>25459</v>
      </c>
      <c r="B111" s="43" t="s">
        <v>25460</v>
      </c>
      <c r="D111">
        <v>0</v>
      </c>
    </row>
    <row r="112" spans="1:4">
      <c r="A112" s="43" t="s">
        <v>25461</v>
      </c>
      <c r="B112" s="43" t="s">
        <v>25462</v>
      </c>
      <c r="D112">
        <v>0</v>
      </c>
    </row>
    <row r="113" spans="1:4">
      <c r="A113" s="43" t="s">
        <v>25463</v>
      </c>
      <c r="B113" s="43" t="s">
        <v>25464</v>
      </c>
      <c r="D113">
        <v>0</v>
      </c>
    </row>
    <row r="114" spans="1:4">
      <c r="A114" s="43" t="s">
        <v>25465</v>
      </c>
      <c r="B114" s="43" t="s">
        <v>25466</v>
      </c>
      <c r="D114">
        <v>0</v>
      </c>
    </row>
    <row r="115" spans="1:4">
      <c r="A115" s="43" t="s">
        <v>25467</v>
      </c>
      <c r="B115" s="43" t="s">
        <v>25468</v>
      </c>
      <c r="D115">
        <v>0</v>
      </c>
    </row>
    <row r="116" spans="1:4">
      <c r="A116" t="s">
        <v>25469</v>
      </c>
      <c r="B116" t="s">
        <v>25470</v>
      </c>
      <c r="D116">
        <v>0</v>
      </c>
    </row>
    <row r="117" spans="1:4">
      <c r="A117" t="s">
        <v>25471</v>
      </c>
      <c r="B117" t="s">
        <v>25472</v>
      </c>
      <c r="D117">
        <v>0</v>
      </c>
    </row>
    <row r="118" spans="1:4">
      <c r="A118" t="s">
        <v>25473</v>
      </c>
      <c r="B118" t="s">
        <v>25474</v>
      </c>
      <c r="D118">
        <v>0</v>
      </c>
    </row>
    <row r="119" spans="1:4">
      <c r="A119" t="s">
        <v>25475</v>
      </c>
      <c r="B119" t="s">
        <v>25476</v>
      </c>
      <c r="D119">
        <v>0</v>
      </c>
    </row>
    <row r="120" spans="1:4">
      <c r="A120" t="s">
        <v>25477</v>
      </c>
      <c r="B120" t="s">
        <v>25478</v>
      </c>
      <c r="D120">
        <v>0</v>
      </c>
    </row>
    <row r="121" spans="1:4">
      <c r="A121" t="s">
        <v>25479</v>
      </c>
      <c r="B121" t="s">
        <v>25480</v>
      </c>
      <c r="D121">
        <v>0</v>
      </c>
    </row>
    <row r="122" spans="1:4">
      <c r="A122" t="s">
        <v>25481</v>
      </c>
      <c r="B122" t="s">
        <v>25482</v>
      </c>
      <c r="D122">
        <v>0</v>
      </c>
    </row>
    <row r="123" spans="1:4">
      <c r="A123" t="s">
        <v>25483</v>
      </c>
      <c r="B123" t="s">
        <v>25484</v>
      </c>
      <c r="D123">
        <v>0</v>
      </c>
    </row>
    <row r="124" spans="1:4">
      <c r="A124" t="s">
        <v>25485</v>
      </c>
      <c r="B124" t="s">
        <v>25486</v>
      </c>
      <c r="D124">
        <v>0</v>
      </c>
    </row>
    <row r="125" spans="1:4">
      <c r="A125" t="s">
        <v>25487</v>
      </c>
      <c r="B125" t="s">
        <v>25488</v>
      </c>
      <c r="D125">
        <v>0</v>
      </c>
    </row>
    <row r="126" spans="1:4">
      <c r="A126" t="s">
        <v>25489</v>
      </c>
      <c r="B126" t="s">
        <v>25490</v>
      </c>
      <c r="D126">
        <v>0</v>
      </c>
    </row>
    <row r="127" spans="1:4">
      <c r="A127" t="s">
        <v>25491</v>
      </c>
      <c r="B127" t="s">
        <v>25492</v>
      </c>
      <c r="D127">
        <v>0</v>
      </c>
    </row>
    <row r="128" spans="1:4">
      <c r="A128" t="s">
        <v>25493</v>
      </c>
      <c r="B128" t="s">
        <v>25494</v>
      </c>
      <c r="D128">
        <v>0</v>
      </c>
    </row>
    <row r="129" spans="1:4">
      <c r="A129" t="s">
        <v>25495</v>
      </c>
      <c r="B129" t="s">
        <v>25496</v>
      </c>
      <c r="D129">
        <v>0</v>
      </c>
    </row>
    <row r="130" spans="1:4">
      <c r="A130" t="s">
        <v>25497</v>
      </c>
      <c r="B130" t="s">
        <v>25498</v>
      </c>
      <c r="D130">
        <v>0</v>
      </c>
    </row>
    <row r="131" spans="1:4">
      <c r="A131" t="s">
        <v>25499</v>
      </c>
      <c r="B131" t="s">
        <v>25500</v>
      </c>
      <c r="D131">
        <v>0</v>
      </c>
    </row>
    <row r="132" spans="1:4">
      <c r="A132" t="s">
        <v>25501</v>
      </c>
      <c r="B132" t="s">
        <v>25502</v>
      </c>
      <c r="D132">
        <v>0</v>
      </c>
    </row>
    <row r="133" spans="1:4">
      <c r="A133" t="s">
        <v>25503</v>
      </c>
      <c r="B133" t="s">
        <v>25504</v>
      </c>
      <c r="D133">
        <v>0</v>
      </c>
    </row>
    <row r="134" spans="1:4">
      <c r="A134" t="s">
        <v>25505</v>
      </c>
      <c r="B134" t="s">
        <v>25506</v>
      </c>
      <c r="D134">
        <v>0</v>
      </c>
    </row>
    <row r="135" spans="1:4">
      <c r="A135" t="s">
        <v>25507</v>
      </c>
      <c r="B135" t="s">
        <v>25508</v>
      </c>
      <c r="D135">
        <v>0</v>
      </c>
    </row>
    <row r="136" spans="1:4">
      <c r="A136" t="s">
        <v>25509</v>
      </c>
      <c r="B136" t="s">
        <v>25510</v>
      </c>
      <c r="D136">
        <v>0</v>
      </c>
    </row>
    <row r="137" spans="1:4">
      <c r="A137" t="s">
        <v>25511</v>
      </c>
      <c r="B137" t="s">
        <v>25512</v>
      </c>
      <c r="D137">
        <v>0</v>
      </c>
    </row>
    <row r="138" spans="1:4">
      <c r="A138" t="s">
        <v>25513</v>
      </c>
      <c r="B138" t="s">
        <v>25514</v>
      </c>
      <c r="D138">
        <v>0</v>
      </c>
    </row>
    <row r="139" spans="1:4">
      <c r="A139" t="s">
        <v>25515</v>
      </c>
      <c r="B139" t="s">
        <v>25516</v>
      </c>
      <c r="D139">
        <v>0</v>
      </c>
    </row>
    <row r="140" spans="1:4">
      <c r="A140" t="s">
        <v>25517</v>
      </c>
      <c r="B140" t="s">
        <v>25518</v>
      </c>
      <c r="D140">
        <v>0</v>
      </c>
    </row>
    <row r="141" spans="1:4">
      <c r="A141" t="s">
        <v>25519</v>
      </c>
      <c r="B141" t="s">
        <v>25520</v>
      </c>
      <c r="D141">
        <v>0</v>
      </c>
    </row>
    <row r="142" spans="1:4">
      <c r="A142" t="s">
        <v>25521</v>
      </c>
      <c r="B142" t="s">
        <v>25522</v>
      </c>
      <c r="D142">
        <v>0</v>
      </c>
    </row>
    <row r="143" spans="1:4">
      <c r="A143" t="s">
        <v>25523</v>
      </c>
      <c r="B143" t="s">
        <v>25524</v>
      </c>
      <c r="D143">
        <v>0</v>
      </c>
    </row>
    <row r="144" spans="1:4">
      <c r="A144" t="s">
        <v>25525</v>
      </c>
      <c r="B144" t="s">
        <v>25526</v>
      </c>
      <c r="D144">
        <v>0</v>
      </c>
    </row>
    <row r="145" spans="1:4">
      <c r="A145" t="s">
        <v>25527</v>
      </c>
      <c r="B145" t="s">
        <v>25528</v>
      </c>
      <c r="D145">
        <v>0</v>
      </c>
    </row>
    <row r="146" spans="1:4">
      <c r="A146" t="s">
        <v>25529</v>
      </c>
      <c r="B146" t="s">
        <v>25530</v>
      </c>
      <c r="D146">
        <v>0</v>
      </c>
    </row>
    <row r="147" spans="1:4">
      <c r="A147" t="s">
        <v>25531</v>
      </c>
      <c r="B147" t="s">
        <v>25532</v>
      </c>
      <c r="D147">
        <v>0</v>
      </c>
    </row>
    <row r="148" spans="1:4">
      <c r="A148" t="s">
        <v>25533</v>
      </c>
      <c r="B148" t="s">
        <v>25534</v>
      </c>
      <c r="D148">
        <v>0</v>
      </c>
    </row>
    <row r="149" spans="1:4">
      <c r="A149" t="s">
        <v>25535</v>
      </c>
      <c r="B149" t="s">
        <v>25536</v>
      </c>
      <c r="D149">
        <v>0</v>
      </c>
    </row>
    <row r="150" spans="1:4">
      <c r="A150" t="s">
        <v>25537</v>
      </c>
      <c r="B150" t="s">
        <v>25538</v>
      </c>
      <c r="D150">
        <v>0</v>
      </c>
    </row>
    <row r="151" spans="1:4">
      <c r="A151" t="s">
        <v>25539</v>
      </c>
      <c r="B151" t="s">
        <v>25540</v>
      </c>
      <c r="D151">
        <v>0</v>
      </c>
    </row>
    <row r="152" spans="1:4">
      <c r="A152" t="s">
        <v>25541</v>
      </c>
      <c r="B152" t="s">
        <v>25542</v>
      </c>
      <c r="D152">
        <v>0</v>
      </c>
    </row>
    <row r="153" spans="1:4">
      <c r="A153" t="s">
        <v>25543</v>
      </c>
      <c r="B153" t="s">
        <v>25544</v>
      </c>
      <c r="D153">
        <v>0</v>
      </c>
    </row>
    <row r="154" spans="1:4">
      <c r="A154" t="s">
        <v>25545</v>
      </c>
      <c r="B154" t="s">
        <v>25546</v>
      </c>
      <c r="D154">
        <v>0</v>
      </c>
    </row>
    <row r="155" spans="1:4">
      <c r="A155" t="s">
        <v>25547</v>
      </c>
      <c r="B155" t="s">
        <v>25548</v>
      </c>
      <c r="D155">
        <v>0</v>
      </c>
    </row>
    <row r="156" spans="1:4">
      <c r="A156" t="s">
        <v>25549</v>
      </c>
      <c r="B156" t="s">
        <v>25550</v>
      </c>
      <c r="D156">
        <v>0</v>
      </c>
    </row>
    <row r="157" spans="1:4">
      <c r="A157" t="s">
        <v>25551</v>
      </c>
      <c r="B157" t="s">
        <v>25552</v>
      </c>
      <c r="D157">
        <v>0</v>
      </c>
    </row>
    <row r="158" spans="1:4">
      <c r="A158" t="s">
        <v>25553</v>
      </c>
      <c r="B158" t="s">
        <v>25554</v>
      </c>
      <c r="D158">
        <v>0</v>
      </c>
    </row>
    <row r="159" spans="1:4">
      <c r="A159" t="s">
        <v>25555</v>
      </c>
      <c r="B159" t="s">
        <v>25556</v>
      </c>
      <c r="D159">
        <v>0</v>
      </c>
    </row>
    <row r="160" spans="1:4">
      <c r="A160" t="s">
        <v>25557</v>
      </c>
      <c r="B160" t="s">
        <v>25558</v>
      </c>
      <c r="D160">
        <v>0</v>
      </c>
    </row>
    <row r="161" spans="1:4">
      <c r="A161" t="s">
        <v>25559</v>
      </c>
      <c r="B161" t="s">
        <v>25560</v>
      </c>
      <c r="D161">
        <v>0</v>
      </c>
    </row>
    <row r="162" spans="1:4">
      <c r="A162" t="s">
        <v>25561</v>
      </c>
      <c r="B162" t="s">
        <v>25562</v>
      </c>
      <c r="D162">
        <v>0</v>
      </c>
    </row>
    <row r="163" spans="1:4">
      <c r="A163" t="s">
        <v>25563</v>
      </c>
      <c r="B163" t="s">
        <v>25564</v>
      </c>
      <c r="D163">
        <v>0</v>
      </c>
    </row>
    <row r="164" spans="1:4">
      <c r="A164" t="s">
        <v>25565</v>
      </c>
      <c r="B164" t="s">
        <v>25566</v>
      </c>
      <c r="D164">
        <v>0</v>
      </c>
    </row>
    <row r="165" spans="1:4">
      <c r="A165" t="s">
        <v>25567</v>
      </c>
      <c r="B165" t="s">
        <v>25568</v>
      </c>
      <c r="D165">
        <v>0</v>
      </c>
    </row>
    <row r="166" spans="1:4">
      <c r="A166" t="s">
        <v>25569</v>
      </c>
      <c r="B166" t="s">
        <v>25570</v>
      </c>
      <c r="D166">
        <v>0</v>
      </c>
    </row>
    <row r="167" spans="1:4">
      <c r="A167" t="s">
        <v>25571</v>
      </c>
      <c r="B167" t="s">
        <v>25572</v>
      </c>
      <c r="D167">
        <v>0</v>
      </c>
    </row>
    <row r="168" spans="1:4">
      <c r="A168" t="s">
        <v>25573</v>
      </c>
      <c r="B168" t="s">
        <v>25574</v>
      </c>
      <c r="D168">
        <v>0</v>
      </c>
    </row>
    <row r="169" spans="1:4">
      <c r="A169" t="s">
        <v>25575</v>
      </c>
      <c r="B169" t="s">
        <v>25576</v>
      </c>
      <c r="D169">
        <v>0</v>
      </c>
    </row>
    <row r="170" spans="1:4">
      <c r="A170" t="s">
        <v>25577</v>
      </c>
      <c r="B170" t="s">
        <v>25578</v>
      </c>
      <c r="D170">
        <v>0</v>
      </c>
    </row>
    <row r="171" spans="1:4">
      <c r="A171" t="s">
        <v>25579</v>
      </c>
      <c r="B171" t="s">
        <v>25580</v>
      </c>
      <c r="D171">
        <v>0</v>
      </c>
    </row>
    <row r="172" spans="1:4">
      <c r="A172" t="s">
        <v>25581</v>
      </c>
      <c r="B172" t="s">
        <v>25582</v>
      </c>
      <c r="D172">
        <v>0</v>
      </c>
    </row>
    <row r="173" spans="1:4">
      <c r="A173" t="s">
        <v>25583</v>
      </c>
      <c r="B173" t="s">
        <v>25584</v>
      </c>
      <c r="D173">
        <v>0</v>
      </c>
    </row>
    <row r="174" spans="1:4">
      <c r="A174" t="s">
        <v>25585</v>
      </c>
      <c r="B174" t="s">
        <v>25586</v>
      </c>
      <c r="D174">
        <v>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zoomScaleNormal="100" workbookViewId="0">
      <selection activeCell="A10" sqref="A1:A10"/>
    </sheetView>
  </sheetViews>
  <sheetFormatPr defaultRowHeight="15"/>
  <cols>
    <col min="1" max="1" width="14.42578125" bestFit="1" customWidth="1"/>
    <col min="2" max="3" width="2.7109375" bestFit="1" customWidth="1"/>
    <col min="4" max="4" width="5.28515625" bestFit="1" customWidth="1"/>
    <col min="5" max="5" width="90.85546875" bestFit="1" customWidth="1"/>
    <col min="6" max="6" width="2" bestFit="1" customWidth="1"/>
  </cols>
  <sheetData>
    <row r="1" spans="1:8" s="43" customFormat="1">
      <c r="A1" s="43" t="s">
        <v>25242</v>
      </c>
      <c r="E1" s="43" t="s">
        <v>25243</v>
      </c>
    </row>
    <row r="2" spans="1:8" s="43" customFormat="1">
      <c r="A2" s="43" t="s">
        <v>25240</v>
      </c>
      <c r="E2" s="43" t="s">
        <v>25241</v>
      </c>
    </row>
    <row r="3" spans="1:8">
      <c r="A3" t="s">
        <v>25236</v>
      </c>
      <c r="E3" t="s">
        <v>25021</v>
      </c>
    </row>
    <row r="4" spans="1:8">
      <c r="A4" t="s">
        <v>25020</v>
      </c>
      <c r="E4" t="s">
        <v>25022</v>
      </c>
    </row>
    <row r="5" spans="1:8">
      <c r="A5" t="s">
        <v>25237</v>
      </c>
      <c r="E5" t="s">
        <v>25023</v>
      </c>
    </row>
    <row r="6" spans="1:8">
      <c r="A6" t="s">
        <v>25238</v>
      </c>
      <c r="E6" t="s">
        <v>25024</v>
      </c>
    </row>
    <row r="7" spans="1:8">
      <c r="A7" t="s">
        <v>25062</v>
      </c>
      <c r="E7" t="s">
        <v>25032</v>
      </c>
    </row>
    <row r="8" spans="1:8">
      <c r="A8" t="s">
        <v>25063</v>
      </c>
      <c r="E8" s="43" t="s">
        <v>25033</v>
      </c>
    </row>
    <row r="9" spans="1:8">
      <c r="A9" t="s">
        <v>25066</v>
      </c>
      <c r="E9" t="s">
        <v>25067</v>
      </c>
    </row>
    <row r="10" spans="1:8">
      <c r="A10" t="s">
        <v>25244</v>
      </c>
      <c r="E10" t="s">
        <v>25245</v>
      </c>
    </row>
    <row r="11" spans="1:8">
      <c r="A11" s="43"/>
      <c r="H11" s="129"/>
    </row>
    <row r="12" spans="1:8">
      <c r="A12" s="43"/>
      <c r="H12" s="129"/>
    </row>
    <row r="13" spans="1:8">
      <c r="A13" s="43"/>
      <c r="H13" s="129"/>
    </row>
    <row r="14" spans="1:8">
      <c r="A14" s="43"/>
      <c r="H14" s="129"/>
    </row>
    <row r="15" spans="1:8">
      <c r="A15" s="43"/>
      <c r="H15" s="129"/>
    </row>
    <row r="16" spans="1:8">
      <c r="A16" s="43"/>
      <c r="H16" s="129"/>
    </row>
    <row r="17" spans="1:10">
      <c r="A17" s="43"/>
      <c r="H17" s="129"/>
    </row>
    <row r="18" spans="1:10">
      <c r="A18" s="43"/>
      <c r="H18" s="129"/>
    </row>
    <row r="19" spans="1:10">
      <c r="A19" s="43"/>
      <c r="H19" s="129"/>
    </row>
    <row r="20" spans="1:10">
      <c r="A20" s="43"/>
      <c r="H20" s="129"/>
    </row>
    <row r="21" spans="1:10">
      <c r="A21" s="43"/>
      <c r="H21" s="129"/>
    </row>
    <row r="22" spans="1:10">
      <c r="A22" s="43"/>
      <c r="H22" s="129"/>
    </row>
    <row r="23" spans="1:10">
      <c r="H23" s="129"/>
    </row>
    <row r="24" spans="1:10">
      <c r="E24">
        <v>1</v>
      </c>
      <c r="F24">
        <v>0</v>
      </c>
      <c r="G24">
        <v>0</v>
      </c>
      <c r="H24" s="43" t="s">
        <v>24994</v>
      </c>
      <c r="I24" s="43" t="s">
        <v>25007</v>
      </c>
      <c r="J24" s="43">
        <f t="shared" ref="J24:J36" si="0">SUMSQ(E24:G24)</f>
        <v>1</v>
      </c>
    </row>
    <row r="25" spans="1:10">
      <c r="E25">
        <v>1</v>
      </c>
      <c r="F25">
        <v>0</v>
      </c>
      <c r="G25">
        <v>0</v>
      </c>
      <c r="H25" s="43" t="s">
        <v>24995</v>
      </c>
      <c r="I25" s="43" t="s">
        <v>25008</v>
      </c>
      <c r="J25" s="43">
        <f t="shared" si="0"/>
        <v>1</v>
      </c>
    </row>
    <row r="26" spans="1:10">
      <c r="E26">
        <v>0</v>
      </c>
      <c r="F26">
        <v>0</v>
      </c>
      <c r="G26">
        <v>1</v>
      </c>
      <c r="H26" s="43" t="s">
        <v>24996</v>
      </c>
      <c r="I26" s="43" t="s">
        <v>25009</v>
      </c>
      <c r="J26" s="43">
        <f t="shared" si="0"/>
        <v>1</v>
      </c>
    </row>
    <row r="27" spans="1:10">
      <c r="E27">
        <v>0</v>
      </c>
      <c r="F27">
        <v>0</v>
      </c>
      <c r="G27">
        <v>-1</v>
      </c>
      <c r="H27" s="43" t="s">
        <v>24997</v>
      </c>
      <c r="I27" s="43" t="s">
        <v>25010</v>
      </c>
      <c r="J27" s="43">
        <f t="shared" si="0"/>
        <v>1</v>
      </c>
    </row>
    <row r="28" spans="1:10">
      <c r="E28">
        <v>0</v>
      </c>
      <c r="F28">
        <v>0</v>
      </c>
      <c r="G28">
        <v>-1</v>
      </c>
      <c r="H28" s="43" t="s">
        <v>24998</v>
      </c>
      <c r="I28" s="43" t="s">
        <v>25011</v>
      </c>
      <c r="J28" s="43">
        <f t="shared" si="0"/>
        <v>1</v>
      </c>
    </row>
    <row r="29" spans="1:10">
      <c r="E29">
        <v>1</v>
      </c>
      <c r="F29">
        <v>1</v>
      </c>
      <c r="G29">
        <v>0</v>
      </c>
      <c r="H29" s="43" t="s">
        <v>24999</v>
      </c>
      <c r="I29" s="43" t="s">
        <v>25012</v>
      </c>
      <c r="J29" s="43">
        <f t="shared" si="0"/>
        <v>2</v>
      </c>
    </row>
    <row r="30" spans="1:10">
      <c r="E30">
        <v>0</v>
      </c>
      <c r="F30">
        <v>1</v>
      </c>
      <c r="G30">
        <v>0</v>
      </c>
      <c r="H30" s="43" t="s">
        <v>25000</v>
      </c>
      <c r="I30" s="43" t="s">
        <v>25013</v>
      </c>
      <c r="J30" s="43">
        <f t="shared" si="0"/>
        <v>1</v>
      </c>
    </row>
    <row r="31" spans="1:10">
      <c r="E31">
        <v>0</v>
      </c>
      <c r="F31">
        <v>0</v>
      </c>
      <c r="G31">
        <v>1</v>
      </c>
      <c r="H31" s="43" t="s">
        <v>25001</v>
      </c>
      <c r="I31" s="43" t="s">
        <v>25014</v>
      </c>
      <c r="J31" s="43">
        <f t="shared" si="0"/>
        <v>1</v>
      </c>
    </row>
    <row r="32" spans="1:10">
      <c r="E32">
        <v>0</v>
      </c>
      <c r="F32">
        <v>0</v>
      </c>
      <c r="G32">
        <v>1</v>
      </c>
      <c r="H32" s="43" t="s">
        <v>25002</v>
      </c>
      <c r="I32" s="43" t="s">
        <v>25015</v>
      </c>
      <c r="J32" s="43">
        <f t="shared" si="0"/>
        <v>1</v>
      </c>
    </row>
    <row r="33" spans="5:10">
      <c r="E33">
        <v>0</v>
      </c>
      <c r="F33">
        <v>0</v>
      </c>
      <c r="G33">
        <v>1</v>
      </c>
      <c r="H33" s="43" t="s">
        <v>25003</v>
      </c>
      <c r="I33" s="43" t="s">
        <v>25016</v>
      </c>
      <c r="J33" s="43">
        <f t="shared" si="0"/>
        <v>1</v>
      </c>
    </row>
    <row r="34" spans="5:10">
      <c r="E34">
        <v>0</v>
      </c>
      <c r="F34">
        <v>-1</v>
      </c>
      <c r="G34">
        <v>0</v>
      </c>
      <c r="H34" s="43" t="s">
        <v>25004</v>
      </c>
      <c r="I34" s="43" t="s">
        <v>25017</v>
      </c>
      <c r="J34" s="43">
        <f t="shared" si="0"/>
        <v>1</v>
      </c>
    </row>
    <row r="35" spans="5:10">
      <c r="E35">
        <v>-1</v>
      </c>
      <c r="F35">
        <v>-1</v>
      </c>
      <c r="G35">
        <v>0</v>
      </c>
      <c r="H35" s="43" t="s">
        <v>25005</v>
      </c>
      <c r="I35" s="43" t="s">
        <v>25018</v>
      </c>
      <c r="J35" s="43">
        <f t="shared" si="0"/>
        <v>2</v>
      </c>
    </row>
    <row r="36" spans="5:10">
      <c r="E36">
        <v>-1</v>
      </c>
      <c r="F36">
        <v>-1</v>
      </c>
      <c r="G36">
        <v>-1</v>
      </c>
      <c r="H36" s="43" t="s">
        <v>25006</v>
      </c>
      <c r="I36" s="43" t="s">
        <v>25019</v>
      </c>
      <c r="J36" s="43">
        <f t="shared" si="0"/>
        <v>3</v>
      </c>
    </row>
    <row r="37" spans="5:10">
      <c r="E37" s="43">
        <f>SUMSQ(E24:E36)</f>
        <v>5</v>
      </c>
      <c r="F37" s="43">
        <f>SUMSQ(F24:F36)</f>
        <v>5</v>
      </c>
      <c r="G37" s="43">
        <f>SUMSQ(G24:G36)</f>
        <v>7</v>
      </c>
    </row>
    <row r="56" spans="1:1">
      <c r="A56" s="43"/>
    </row>
    <row r="57" spans="1:1">
      <c r="A57" s="43"/>
    </row>
    <row r="58" spans="1:1">
      <c r="A58" s="43"/>
    </row>
    <row r="59" spans="1:1">
      <c r="A59" s="43"/>
    </row>
    <row r="60" spans="1:1">
      <c r="A60" s="43"/>
    </row>
    <row r="61" spans="1:1">
      <c r="A61" s="43"/>
    </row>
    <row r="62" spans="1:1">
      <c r="A62" s="43"/>
    </row>
    <row r="63" spans="1:1">
      <c r="A63" s="43"/>
    </row>
    <row r="64" spans="1:1">
      <c r="A64" s="43"/>
    </row>
    <row r="65" spans="1:1">
      <c r="A65" s="43"/>
    </row>
    <row r="66" spans="1:1">
      <c r="A66" s="43"/>
    </row>
    <row r="67" spans="1:1">
      <c r="A67" s="43"/>
    </row>
    <row r="68" spans="1:1">
      <c r="A68" s="43"/>
    </row>
    <row r="69" spans="1:1">
      <c r="A69" s="43"/>
    </row>
    <row r="70" spans="1:1">
      <c r="A70" s="43"/>
    </row>
    <row r="71" spans="1:1">
      <c r="A71" s="43"/>
    </row>
    <row r="72" spans="1:1">
      <c r="A72" s="43"/>
    </row>
    <row r="73" spans="1:1">
      <c r="A73" s="43"/>
    </row>
    <row r="74" spans="1:1">
      <c r="A74" s="43"/>
    </row>
    <row r="75" spans="1:1">
      <c r="A75" s="43"/>
    </row>
    <row r="76" spans="1:1">
      <c r="A76" s="43"/>
    </row>
    <row r="77" spans="1:1">
      <c r="A77" s="43"/>
    </row>
    <row r="78" spans="1:1">
      <c r="A78" s="43"/>
    </row>
    <row r="79" spans="1:1">
      <c r="A79" s="43"/>
    </row>
  </sheetData>
  <conditionalFormatting sqref="J24:J36">
    <cfRule type="cellIs" dxfId="0" priority="1" operator="greaterThan">
      <formula>0</formula>
    </cfRule>
  </conditionalFormatting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83"/>
  <sheetViews>
    <sheetView topLeftCell="A514" zoomScale="60" zoomScaleNormal="60" workbookViewId="0">
      <selection activeCell="G2" sqref="G2:K565"/>
    </sheetView>
  </sheetViews>
  <sheetFormatPr defaultRowHeight="15"/>
  <cols>
    <col min="2" max="2" width="49.5703125" customWidth="1"/>
    <col min="5" max="5" width="3.28515625" bestFit="1" customWidth="1"/>
    <col min="7" max="7" width="8.28515625" bestFit="1" customWidth="1"/>
    <col min="8" max="8" width="96.7109375" customWidth="1"/>
    <col min="9" max="9" width="2.5703125" bestFit="1" customWidth="1"/>
    <col min="10" max="10" width="3.42578125" bestFit="1" customWidth="1"/>
    <col min="11" max="11" width="4.7109375" bestFit="1" customWidth="1"/>
    <col min="12" max="18" width="4.140625" customWidth="1"/>
  </cols>
  <sheetData>
    <row r="1" spans="1:23"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 t="s">
        <v>22823</v>
      </c>
      <c r="T1" t="s">
        <v>22783</v>
      </c>
      <c r="U1" t="s">
        <v>22784</v>
      </c>
      <c r="V1" t="s">
        <v>22785</v>
      </c>
      <c r="W1" t="s">
        <v>22786</v>
      </c>
    </row>
    <row r="2" spans="1:23">
      <c r="A2" s="43" t="str">
        <f>G!A3</f>
        <v>G3</v>
      </c>
      <c r="B2" s="43" t="str">
        <f>G!B3</f>
        <v>1 cellulose_cyt + 4 H2O_cyt = 5 beta-D-glucose_cyt</v>
      </c>
      <c r="C2" s="43" t="str">
        <f>G!C3</f>
        <v>a long-linear glucan + H2O - a short glucan + a short glucan</v>
      </c>
      <c r="D2" s="43" t="str">
        <f>G!D3</f>
        <v>endoglucanase</v>
      </c>
      <c r="E2" s="43" t="str">
        <f>G!E3</f>
        <v>N</v>
      </c>
      <c r="F2" s="43"/>
      <c r="G2" s="43" t="str">
        <f t="shared" ref="G2:H65" si="0">A2</f>
        <v>G3</v>
      </c>
      <c r="H2" s="43" t="str">
        <f t="shared" si="0"/>
        <v>1 cellulose_cyt + 4 H2O_cyt = 5 beta-D-glucose_cyt</v>
      </c>
      <c r="I2" s="43" t="s">
        <v>781</v>
      </c>
      <c r="J2" s="43" t="s">
        <v>782</v>
      </c>
      <c r="K2" s="43">
        <f>IF(EXACT(E2,"N"),0,"-Inf")</f>
        <v>0</v>
      </c>
      <c r="L2" s="43" t="s">
        <v>783</v>
      </c>
      <c r="M2" s="43">
        <v>0</v>
      </c>
      <c r="N2" s="43">
        <v>1</v>
      </c>
      <c r="O2" s="43">
        <v>1</v>
      </c>
      <c r="P2" s="43">
        <v>1</v>
      </c>
      <c r="Q2" s="43">
        <v>1</v>
      </c>
      <c r="R2" s="43">
        <v>0.01</v>
      </c>
      <c r="T2">
        <f>G!AT3</f>
        <v>1141</v>
      </c>
      <c r="U2">
        <f>G!AU3</f>
        <v>5</v>
      </c>
      <c r="V2">
        <f>G!AV3</f>
        <v>277</v>
      </c>
      <c r="W2">
        <f>G!AW3</f>
        <v>240</v>
      </c>
    </row>
    <row r="3" spans="1:23">
      <c r="A3" s="43">
        <f>G!A5</f>
        <v>0</v>
      </c>
      <c r="B3" s="43">
        <f>G!B5</f>
        <v>0</v>
      </c>
      <c r="C3" s="43" t="str">
        <f>G!C5</f>
        <v>cellobiose + H2O = 2 beta-D-glucose</v>
      </c>
      <c r="D3" s="43" t="str">
        <f>G!D5</f>
        <v>beta-glucosidase</v>
      </c>
      <c r="E3" s="43" t="str">
        <f>G!E5</f>
        <v>Y</v>
      </c>
      <c r="F3" s="43"/>
      <c r="G3" s="43">
        <f t="shared" si="0"/>
        <v>0</v>
      </c>
      <c r="H3" s="43">
        <f t="shared" si="0"/>
        <v>0</v>
      </c>
      <c r="I3" s="43" t="s">
        <v>781</v>
      </c>
      <c r="J3" s="43" t="s">
        <v>782</v>
      </c>
      <c r="K3" s="43" t="str">
        <f t="shared" ref="K3:K66" si="1">IF(EXACT(E3,"N"),0,"-Inf")</f>
        <v>-Inf</v>
      </c>
      <c r="L3" s="43" t="s">
        <v>783</v>
      </c>
      <c r="M3" s="43">
        <v>0</v>
      </c>
      <c r="N3" s="43">
        <v>1</v>
      </c>
      <c r="O3" s="43">
        <v>1</v>
      </c>
      <c r="P3" s="43">
        <v>1</v>
      </c>
      <c r="Q3" s="43">
        <v>1</v>
      </c>
      <c r="R3" s="43">
        <v>0.01</v>
      </c>
      <c r="T3">
        <f>G!AT18</f>
        <v>4058</v>
      </c>
      <c r="U3">
        <f>G!AU18</f>
        <v>18</v>
      </c>
      <c r="V3">
        <f>G!AV18</f>
        <v>1076</v>
      </c>
      <c r="W3">
        <f>G!AW18</f>
        <v>800</v>
      </c>
    </row>
    <row r="4" spans="1:23">
      <c r="A4" s="43" t="str">
        <f>G!A14</f>
        <v>G14</v>
      </c>
      <c r="B4" s="43" t="str">
        <f>G!B14</f>
        <v>1 beta-D-glucose_cyt + 1 ATP_cyt = 1 beta-D-glucose-6-phosphate_cyt + 1 ADP_cyt + 1 H+_cyt</v>
      </c>
      <c r="C4" s="43" t="str">
        <f>G!C14</f>
        <v>beta-D-glucose + ATP = beta-D-glucose-6-phosphate + ADP + H+</v>
      </c>
      <c r="D4" s="43" t="str">
        <f>G!D14</f>
        <v>hexokinase</v>
      </c>
      <c r="E4" s="43" t="str">
        <f>G!E14</f>
        <v>N</v>
      </c>
      <c r="F4" s="43"/>
      <c r="G4" s="43" t="str">
        <f t="shared" si="0"/>
        <v>G14</v>
      </c>
      <c r="H4" s="43" t="str">
        <f t="shared" si="0"/>
        <v>1 beta-D-glucose_cyt + 1 ATP_cyt = 1 beta-D-glucose-6-phosphate_cyt + 1 ADP_cyt + 1 H+_cyt</v>
      </c>
      <c r="I4" s="43" t="s">
        <v>781</v>
      </c>
      <c r="J4" s="43" t="s">
        <v>782</v>
      </c>
      <c r="K4" s="43">
        <f t="shared" si="1"/>
        <v>0</v>
      </c>
      <c r="L4" s="43" t="s">
        <v>783</v>
      </c>
      <c r="M4" s="43">
        <v>0</v>
      </c>
      <c r="N4" s="43">
        <v>1</v>
      </c>
      <c r="O4" s="43">
        <v>1</v>
      </c>
      <c r="P4" s="43">
        <v>1</v>
      </c>
      <c r="Q4" s="43">
        <v>1</v>
      </c>
      <c r="R4" s="43">
        <v>0.01</v>
      </c>
      <c r="T4">
        <f>G!AT34</f>
        <v>1576</v>
      </c>
      <c r="U4">
        <f>G!AU34</f>
        <v>4</v>
      </c>
      <c r="V4">
        <f>G!AV34</f>
        <v>488</v>
      </c>
      <c r="W4">
        <f>G!AW34</f>
        <v>320</v>
      </c>
    </row>
    <row r="5" spans="1:23">
      <c r="A5" s="43" t="str">
        <f>G!A18</f>
        <v>G18</v>
      </c>
      <c r="B5" s="43" t="str">
        <f>G!B18</f>
        <v>1 beta-D-glucose-6-phosphate_cyt = 1 D-fructose-6-phosphate_cyt</v>
      </c>
      <c r="C5" s="43" t="str">
        <f>G!C18</f>
        <v xml:space="preserve">beta-D-glucose-6-phosphate = D-fructose-6-phosphate </v>
      </c>
      <c r="D5" s="43" t="str">
        <f>G!D18</f>
        <v>glucose-6-phosphate isomerase</v>
      </c>
      <c r="E5" s="43" t="str">
        <f>G!E18</f>
        <v>Y</v>
      </c>
      <c r="F5" s="43"/>
      <c r="G5" s="43" t="str">
        <f t="shared" si="0"/>
        <v>G18</v>
      </c>
      <c r="H5" s="43" t="str">
        <f t="shared" si="0"/>
        <v>1 beta-D-glucose-6-phosphate_cyt = 1 D-fructose-6-phosphate_cyt</v>
      </c>
      <c r="I5" s="43" t="s">
        <v>781</v>
      </c>
      <c r="J5" s="43" t="s">
        <v>782</v>
      </c>
      <c r="K5" s="43" t="str">
        <f t="shared" si="1"/>
        <v>-Inf</v>
      </c>
      <c r="L5" s="43" t="s">
        <v>783</v>
      </c>
      <c r="M5" s="43">
        <v>0</v>
      </c>
      <c r="N5" s="43">
        <v>1</v>
      </c>
      <c r="O5" s="43">
        <v>1</v>
      </c>
      <c r="P5" s="43">
        <v>1</v>
      </c>
      <c r="Q5" s="43">
        <v>1</v>
      </c>
      <c r="R5" s="43">
        <v>0.01</v>
      </c>
      <c r="T5">
        <f>G!AT45</f>
        <v>17426</v>
      </c>
      <c r="U5">
        <f>G!AU45</f>
        <v>128</v>
      </c>
      <c r="V5">
        <f>G!AV45</f>
        <v>4890</v>
      </c>
      <c r="W5">
        <f>G!AW45</f>
        <v>3680</v>
      </c>
    </row>
    <row r="6" spans="1:23">
      <c r="A6" s="43" t="str">
        <f>G!A21</f>
        <v>G21</v>
      </c>
      <c r="B6" s="43" t="str">
        <f>G!B21</f>
        <v>1 ATP_cyt + 1 D-fructose-6-phosphate_cyt = 1 ADP_cyt + 1 fructose-1,6-bisphosphate_cyt + 1 H+_cyt</v>
      </c>
      <c r="C6" s="43" t="str">
        <f>G!C21</f>
        <v>ATP + D-fructose-6-phosphate → ADP + fructose-1,6-bisphosphate + 2 H+</v>
      </c>
      <c r="D6" s="43" t="str">
        <f>G!D21</f>
        <v>6-phosphofructokinase</v>
      </c>
      <c r="E6" s="43" t="str">
        <f>G!E21</f>
        <v>N</v>
      </c>
      <c r="F6" s="43"/>
      <c r="G6" s="43" t="str">
        <f t="shared" si="0"/>
        <v>G21</v>
      </c>
      <c r="H6" s="43" t="str">
        <f t="shared" si="0"/>
        <v>1 ATP_cyt + 1 D-fructose-6-phosphate_cyt = 1 ADP_cyt + 1 fructose-1,6-bisphosphate_cyt + 1 H+_cyt</v>
      </c>
      <c r="I6" s="43" t="s">
        <v>781</v>
      </c>
      <c r="J6" s="43" t="s">
        <v>782</v>
      </c>
      <c r="K6" s="43">
        <f t="shared" si="1"/>
        <v>0</v>
      </c>
      <c r="L6" s="43" t="s">
        <v>783</v>
      </c>
      <c r="M6" s="43">
        <v>0</v>
      </c>
      <c r="N6" s="43">
        <v>1</v>
      </c>
      <c r="O6" s="43">
        <v>1</v>
      </c>
      <c r="P6" s="43">
        <v>1</v>
      </c>
      <c r="Q6" s="43">
        <v>1</v>
      </c>
      <c r="R6" s="43">
        <v>0.01</v>
      </c>
      <c r="T6">
        <f>G!AT63</f>
        <v>7744</v>
      </c>
      <c r="U6">
        <f>G!AU63</f>
        <v>48</v>
      </c>
      <c r="V6">
        <f>G!AV63</f>
        <v>2024</v>
      </c>
      <c r="W6">
        <f>G!AW63</f>
        <v>1600</v>
      </c>
    </row>
    <row r="7" spans="1:23">
      <c r="A7" s="43" t="str">
        <f>G!A23</f>
        <v>G23</v>
      </c>
      <c r="B7" s="43" t="str">
        <f>G!B23</f>
        <v>1 fructose-1,6-bisphosphate_cyt + 1 H2O_cyt = 1 D-fructose-6-phosphate_cyt + 1 phosphate_cyt</v>
      </c>
      <c r="C7" s="43" t="str">
        <f>G!C23</f>
        <v>fructose-1,6-bisphosphate + H2O → D-fructose-6-phosphate + phosphate</v>
      </c>
      <c r="D7" s="43" t="str">
        <f>G!D23</f>
        <v>fructose-1,6-bisphosphatase</v>
      </c>
      <c r="E7" s="43" t="str">
        <f>G!E23</f>
        <v>N</v>
      </c>
      <c r="F7" s="43"/>
      <c r="G7" s="43" t="str">
        <f t="shared" si="0"/>
        <v>G23</v>
      </c>
      <c r="H7" s="43" t="str">
        <f t="shared" si="0"/>
        <v>1 fructose-1,6-bisphosphate_cyt + 1 H2O_cyt = 1 D-fructose-6-phosphate_cyt + 1 phosphate_cyt</v>
      </c>
      <c r="I7" s="43" t="s">
        <v>781</v>
      </c>
      <c r="J7" s="43" t="s">
        <v>782</v>
      </c>
      <c r="K7" s="43">
        <f t="shared" si="1"/>
        <v>0</v>
      </c>
      <c r="L7" s="43" t="s">
        <v>783</v>
      </c>
      <c r="M7" s="43">
        <v>0</v>
      </c>
      <c r="N7" s="43">
        <v>1</v>
      </c>
      <c r="O7" s="43">
        <v>1</v>
      </c>
      <c r="P7" s="43">
        <v>1</v>
      </c>
      <c r="Q7" s="43">
        <v>1</v>
      </c>
      <c r="R7" s="43">
        <v>0.01</v>
      </c>
      <c r="T7">
        <f>G!AT75</f>
        <v>6272</v>
      </c>
      <c r="U7">
        <f>G!AU75</f>
        <v>24</v>
      </c>
      <c r="V7">
        <f>G!AV75</f>
        <v>1780</v>
      </c>
      <c r="W7">
        <f>G!AW75</f>
        <v>1280</v>
      </c>
    </row>
    <row r="8" spans="1:23">
      <c r="A8" s="43" t="str">
        <f>G!A25</f>
        <v>G25</v>
      </c>
      <c r="B8" s="43" t="str">
        <f>G!B25</f>
        <v>1 fructose-1,6-bisphosphate_cyt = 1 dihydroxyacetone_phosphate_cyt + 1 D-glyceraldehyde-3-phosphate_cyt</v>
      </c>
      <c r="C8" s="43" t="str">
        <f>G!C25</f>
        <v>fructose-1,6-bisphosphate = dihydroxyacetone phosphate + D-glyceraldehyde-3-phosphate</v>
      </c>
      <c r="D8" s="43" t="str">
        <f>G!D25</f>
        <v>fructose-bisphosphate aldolase</v>
      </c>
      <c r="E8" s="43" t="str">
        <f>G!E25</f>
        <v>Y</v>
      </c>
      <c r="F8" s="43"/>
      <c r="G8" s="43" t="str">
        <f t="shared" si="0"/>
        <v>G25</v>
      </c>
      <c r="H8" s="43" t="str">
        <f t="shared" si="0"/>
        <v>1 fructose-1,6-bisphosphate_cyt = 1 dihydroxyacetone_phosphate_cyt + 1 D-glyceraldehyde-3-phosphate_cyt</v>
      </c>
      <c r="I8" s="43" t="s">
        <v>781</v>
      </c>
      <c r="J8" s="43" t="s">
        <v>782</v>
      </c>
      <c r="K8" s="43" t="str">
        <f t="shared" si="1"/>
        <v>-Inf</v>
      </c>
      <c r="L8" s="43" t="s">
        <v>783</v>
      </c>
      <c r="M8" s="43">
        <v>0</v>
      </c>
      <c r="N8" s="43">
        <v>1</v>
      </c>
      <c r="O8" s="43">
        <v>1</v>
      </c>
      <c r="P8" s="43">
        <v>1</v>
      </c>
      <c r="Q8" s="43">
        <v>1</v>
      </c>
      <c r="R8" s="43">
        <v>0.01</v>
      </c>
      <c r="T8">
        <f>G!AT81</f>
        <v>8204</v>
      </c>
      <c r="U8">
        <f>G!AU81</f>
        <v>60</v>
      </c>
      <c r="V8">
        <f>G!AV81</f>
        <v>2292</v>
      </c>
      <c r="W8">
        <f>G!AW81</f>
        <v>1600</v>
      </c>
    </row>
    <row r="9" spans="1:23">
      <c r="A9" s="43" t="str">
        <f>G!A28</f>
        <v>G28</v>
      </c>
      <c r="B9" s="43" t="str">
        <f>G!B28</f>
        <v>1 D-glyceraldehyde-3-phosphate_cyt = 1 dihydroxyacetone_phosphate_cyt</v>
      </c>
      <c r="C9" s="43" t="str">
        <f>G!C28</f>
        <v>D-glyceraldehyde-3-phosphate ← dihydroxyacetone phosphate</v>
      </c>
      <c r="D9" s="43" t="str">
        <f>G!D28</f>
        <v>triosephosphate isomerase</v>
      </c>
      <c r="E9" s="43" t="str">
        <f>G!E28</f>
        <v>Y</v>
      </c>
      <c r="F9" s="43"/>
      <c r="G9" s="43" t="str">
        <f t="shared" si="0"/>
        <v>G28</v>
      </c>
      <c r="H9" s="43" t="str">
        <f t="shared" si="0"/>
        <v>1 D-glyceraldehyde-3-phosphate_cyt = 1 dihydroxyacetone_phosphate_cyt</v>
      </c>
      <c r="I9" s="43" t="s">
        <v>781</v>
      </c>
      <c r="J9" s="43" t="s">
        <v>782</v>
      </c>
      <c r="K9" s="43" t="str">
        <f t="shared" si="1"/>
        <v>-Inf</v>
      </c>
      <c r="L9" s="43" t="s">
        <v>783</v>
      </c>
      <c r="M9" s="43">
        <v>0</v>
      </c>
      <c r="N9" s="43">
        <v>1</v>
      </c>
      <c r="O9" s="43">
        <v>1</v>
      </c>
      <c r="P9" s="43">
        <v>1</v>
      </c>
      <c r="Q9" s="43">
        <v>1</v>
      </c>
      <c r="R9" s="43">
        <v>0.01</v>
      </c>
      <c r="T9">
        <f>TCA!AU8</f>
        <v>7876</v>
      </c>
      <c r="U9">
        <f>TCA!AV8</f>
        <v>24</v>
      </c>
      <c r="V9">
        <f>TCA!AW8</f>
        <v>2012</v>
      </c>
      <c r="W9">
        <f>TCA!AX8</f>
        <v>1600</v>
      </c>
    </row>
    <row r="10" spans="1:23">
      <c r="A10" s="43" t="str">
        <f>G!A30</f>
        <v>G30</v>
      </c>
      <c r="B10" s="43" t="str">
        <f>G!B30</f>
        <v>1 D-glyceraldehyde-3-phosphate_cyt + 1 phosphate_cyt + 1 NAD_cyt = 1 1,3-diphosphateglycerate_cyt + 1 NADH_cyt + 1 H+_cyt</v>
      </c>
      <c r="C10" s="43" t="str">
        <f>G!C30</f>
        <v>D-glyceraldehyde-3-phosphate + phosphate + NAD = 1,3-diphosphateglycerate + NADH + H+</v>
      </c>
      <c r="D10" s="43" t="str">
        <f>G!D30</f>
        <v>glyceraldehyde 3-phosphate dehydrogenase</v>
      </c>
      <c r="E10" s="43" t="str">
        <f>G!E30</f>
        <v>Y</v>
      </c>
      <c r="F10" s="43"/>
      <c r="G10" s="43" t="str">
        <f t="shared" si="0"/>
        <v>G30</v>
      </c>
      <c r="H10" s="43" t="str">
        <f t="shared" si="0"/>
        <v>1 D-glyceraldehyde-3-phosphate_cyt + 1 phosphate_cyt + 1 NAD_cyt = 1 1,3-diphosphateglycerate_cyt + 1 NADH_cyt + 1 H+_cyt</v>
      </c>
      <c r="I10" s="43" t="s">
        <v>781</v>
      </c>
      <c r="J10" s="43" t="s">
        <v>782</v>
      </c>
      <c r="K10" s="43" t="str">
        <f t="shared" si="1"/>
        <v>-Inf</v>
      </c>
      <c r="L10" s="43" t="s">
        <v>783</v>
      </c>
      <c r="M10" s="43">
        <v>0</v>
      </c>
      <c r="N10" s="43">
        <v>1</v>
      </c>
      <c r="O10" s="43">
        <v>1</v>
      </c>
      <c r="P10" s="43">
        <v>1</v>
      </c>
      <c r="Q10" s="43">
        <v>1</v>
      </c>
      <c r="R10" s="43">
        <v>0.01</v>
      </c>
      <c r="T10">
        <f>TCA!AU17</f>
        <v>9340</v>
      </c>
      <c r="U10">
        <f>TCA!AV17</f>
        <v>40</v>
      </c>
      <c r="V10">
        <f>TCA!AW17</f>
        <v>2688</v>
      </c>
      <c r="W10">
        <f>TCA!AX17</f>
        <v>1920</v>
      </c>
    </row>
    <row r="11" spans="1:23">
      <c r="A11" s="43" t="str">
        <f>G!A32</f>
        <v>G32</v>
      </c>
      <c r="B11" s="43" t="str">
        <f>G!B32</f>
        <v>1 3-phospho-D-glycerate_cyt + 1 ATP_cyt = 1 1,3-diphosphateglycerate_cyt + 1 ADP_cyt</v>
      </c>
      <c r="C11" s="43" t="str">
        <f>G!C32</f>
        <v>3-phospho-D-glycerate + ATP = 1,3-diphosphateglycerate + ADP + H+</v>
      </c>
      <c r="D11" s="43" t="str">
        <f>G!D32</f>
        <v>phosphoglycerate kinase</v>
      </c>
      <c r="E11" s="43" t="str">
        <f>G!E32</f>
        <v>Y</v>
      </c>
      <c r="F11" s="43"/>
      <c r="G11" s="43" t="str">
        <f t="shared" si="0"/>
        <v>G32</v>
      </c>
      <c r="H11" s="43" t="str">
        <f t="shared" si="0"/>
        <v>1 3-phospho-D-glycerate_cyt + 1 ATP_cyt = 1 1,3-diphosphateglycerate_cyt + 1 ADP_cyt</v>
      </c>
      <c r="I11" s="43" t="s">
        <v>781</v>
      </c>
      <c r="J11" s="43" t="s">
        <v>782</v>
      </c>
      <c r="K11" s="43" t="str">
        <f t="shared" si="1"/>
        <v>-Inf</v>
      </c>
      <c r="L11" s="43" t="s">
        <v>783</v>
      </c>
      <c r="M11" s="43">
        <v>0</v>
      </c>
      <c r="N11" s="43">
        <v>1</v>
      </c>
      <c r="O11" s="43">
        <v>1</v>
      </c>
      <c r="P11" s="43">
        <v>1</v>
      </c>
      <c r="Q11" s="43">
        <v>1</v>
      </c>
      <c r="R11" s="43">
        <v>0.01</v>
      </c>
      <c r="T11">
        <f>TCA!AU24</f>
        <v>9174</v>
      </c>
      <c r="U11">
        <f>TCA!AV24</f>
        <v>76</v>
      </c>
      <c r="V11">
        <f>TCA!AW24</f>
        <v>2572</v>
      </c>
      <c r="W11">
        <f>TCA!AX24</f>
        <v>1920</v>
      </c>
    </row>
    <row r="12" spans="1:23">
      <c r="A12" s="43" t="str">
        <f>G!A34</f>
        <v>G34</v>
      </c>
      <c r="B12" s="43" t="str">
        <f>G!B34</f>
        <v>1 3-phospho-D-glycerate_cyt = 1 2-phospho-D-glycerate_cyt</v>
      </c>
      <c r="C12" s="43" t="str">
        <f>G!C34</f>
        <v>3-phospho-D-glycerate + H+ = 2-phospho-D-glycerate</v>
      </c>
      <c r="D12" s="43" t="str">
        <f>G!D34</f>
        <v>phosphoglycerate mutase</v>
      </c>
      <c r="E12" s="43" t="str">
        <f>G!E34</f>
        <v>Y</v>
      </c>
      <c r="F12" s="43"/>
      <c r="G12" s="43" t="str">
        <f t="shared" si="0"/>
        <v>G34</v>
      </c>
      <c r="H12" s="43" t="str">
        <f t="shared" si="0"/>
        <v>1 3-phospho-D-glycerate_cyt = 1 2-phospho-D-glycerate_cyt</v>
      </c>
      <c r="I12" s="43" t="s">
        <v>781</v>
      </c>
      <c r="J12" s="43" t="s">
        <v>782</v>
      </c>
      <c r="K12" s="43" t="str">
        <f t="shared" si="1"/>
        <v>-Inf</v>
      </c>
      <c r="L12" s="43" t="s">
        <v>783</v>
      </c>
      <c r="M12" s="43">
        <v>0</v>
      </c>
      <c r="N12" s="43">
        <v>1</v>
      </c>
      <c r="O12" s="43">
        <v>1</v>
      </c>
      <c r="P12" s="43">
        <v>1</v>
      </c>
      <c r="Q12" s="43">
        <v>1</v>
      </c>
      <c r="R12" s="43">
        <v>0.01</v>
      </c>
      <c r="T12">
        <f>TCA!AU33</f>
        <v>6120</v>
      </c>
      <c r="U12">
        <f>TCA!AV33</f>
        <v>36</v>
      </c>
      <c r="V12">
        <f>TCA!AW33</f>
        <v>1676</v>
      </c>
      <c r="W12">
        <f>TCA!AX33</f>
        <v>1280</v>
      </c>
    </row>
    <row r="13" spans="1:23">
      <c r="A13" s="43" t="str">
        <f>G!A39</f>
        <v>G39</v>
      </c>
      <c r="B13" s="43" t="str">
        <f>G!B39</f>
        <v>1 2-phospho-D-glycerate_cyt = 1 phosphoenolpyruvate_cyt + 1 H2O_cyt</v>
      </c>
      <c r="C13" s="43" t="str">
        <f>G!C39</f>
        <v>2-phospho-D-glycerate = phosphoenolpyruvate + H2O</v>
      </c>
      <c r="D13" s="43" t="str">
        <f>G!D39</f>
        <v>enolase</v>
      </c>
      <c r="E13" s="43" t="str">
        <f>G!E39</f>
        <v>Y</v>
      </c>
      <c r="F13" s="43"/>
      <c r="G13" s="43" t="str">
        <f t="shared" si="0"/>
        <v>G39</v>
      </c>
      <c r="H13" s="43" t="str">
        <f t="shared" si="0"/>
        <v>1 2-phospho-D-glycerate_cyt = 1 phosphoenolpyruvate_cyt + 1 H2O_cyt</v>
      </c>
      <c r="I13" s="43" t="s">
        <v>781</v>
      </c>
      <c r="J13" s="43" t="s">
        <v>782</v>
      </c>
      <c r="K13" s="43" t="str">
        <f t="shared" si="1"/>
        <v>-Inf</v>
      </c>
      <c r="L13" s="43" t="s">
        <v>783</v>
      </c>
      <c r="M13" s="43">
        <v>0</v>
      </c>
      <c r="N13" s="43">
        <v>1</v>
      </c>
      <c r="O13" s="43">
        <v>1</v>
      </c>
      <c r="P13" s="43">
        <v>1</v>
      </c>
      <c r="Q13" s="43">
        <v>1</v>
      </c>
      <c r="R13" s="43">
        <v>0.01</v>
      </c>
      <c r="T13">
        <f>PPP!AT10</f>
        <v>1588</v>
      </c>
      <c r="U13">
        <f>PPP!AU10</f>
        <v>16</v>
      </c>
      <c r="V13">
        <f>PPP!AV10</f>
        <v>410</v>
      </c>
      <c r="W13">
        <f>PPP!AW10</f>
        <v>320</v>
      </c>
    </row>
    <row r="14" spans="1:23">
      <c r="A14" s="43" t="str">
        <f>G!A41</f>
        <v>G41</v>
      </c>
      <c r="B14" s="43" t="str">
        <f>G!B41</f>
        <v>1 ADP_cyt + 1 phosphoenolpyruvate_cyt + 1 H+_cyt = 1 ATP_cyt + 1 pyruvate_cyt</v>
      </c>
      <c r="C14" s="43" t="str">
        <f>G!C41</f>
        <v>ATP + pyruvate = ADP + phosphoenolpyruvate + 2 H+</v>
      </c>
      <c r="D14" s="43" t="str">
        <f>G!D41</f>
        <v>pyruvate kinase</v>
      </c>
      <c r="E14" s="43" t="str">
        <f>G!E41</f>
        <v>N</v>
      </c>
      <c r="F14" s="43"/>
      <c r="G14" s="43" t="str">
        <f t="shared" si="0"/>
        <v>G41</v>
      </c>
      <c r="H14" s="43" t="str">
        <f t="shared" si="0"/>
        <v>1 ADP_cyt + 1 phosphoenolpyruvate_cyt + 1 H+_cyt = 1 ATP_cyt + 1 pyruvate_cyt</v>
      </c>
      <c r="I14" s="43" t="s">
        <v>781</v>
      </c>
      <c r="J14" s="43" t="s">
        <v>782</v>
      </c>
      <c r="K14" s="43">
        <f t="shared" si="1"/>
        <v>0</v>
      </c>
      <c r="L14" s="43" t="s">
        <v>783</v>
      </c>
      <c r="M14" s="43">
        <v>0</v>
      </c>
      <c r="N14" s="43">
        <v>1</v>
      </c>
      <c r="O14" s="43">
        <v>1</v>
      </c>
      <c r="P14" s="43">
        <v>1</v>
      </c>
      <c r="Q14" s="43">
        <v>1</v>
      </c>
      <c r="R14" s="43">
        <v>0.01</v>
      </c>
      <c r="T14">
        <f>PPP!AT14</f>
        <v>3952</v>
      </c>
      <c r="U14">
        <f>PPP!AU14</f>
        <v>40</v>
      </c>
      <c r="V14">
        <f>PPP!AV14</f>
        <v>1058</v>
      </c>
      <c r="W14">
        <f>PPP!AW14</f>
        <v>800</v>
      </c>
    </row>
    <row r="15" spans="1:23">
      <c r="A15" s="43" t="str">
        <f>G!A43</f>
        <v>G43</v>
      </c>
      <c r="B15" s="43" t="str">
        <f>G!B43</f>
        <v>1 oxaloacetate_cyt + 1 ATP_cyt = 1 CO2_cyt + 1 phosphoenolpyruvate_cyt + 1 ADP_cyt</v>
      </c>
      <c r="C15" s="43" t="str">
        <f>G!C43</f>
        <v>oxaloacetate + ATP = CO2 + phosphoenolpyruvate + ADP + H+</v>
      </c>
      <c r="D15" s="43" t="str">
        <f>G!D43</f>
        <v>phosphoenolpyruvate carboxykinase</v>
      </c>
      <c r="E15" s="43" t="str">
        <f>G!E43</f>
        <v>Y</v>
      </c>
      <c r="F15" s="43"/>
      <c r="G15" s="43" t="str">
        <f t="shared" si="0"/>
        <v>G43</v>
      </c>
      <c r="H15" s="43" t="str">
        <f t="shared" si="0"/>
        <v>1 oxaloacetate_cyt + 1 ATP_cyt = 1 CO2_cyt + 1 phosphoenolpyruvate_cyt + 1 ADP_cyt</v>
      </c>
      <c r="I15" s="43" t="s">
        <v>781</v>
      </c>
      <c r="J15" s="43" t="s">
        <v>782</v>
      </c>
      <c r="K15" s="43" t="str">
        <f t="shared" si="1"/>
        <v>-Inf</v>
      </c>
      <c r="L15" s="43" t="s">
        <v>783</v>
      </c>
      <c r="M15" s="43">
        <v>0</v>
      </c>
      <c r="N15" s="43">
        <v>1</v>
      </c>
      <c r="O15" s="43">
        <v>1</v>
      </c>
      <c r="P15" s="43">
        <v>1</v>
      </c>
      <c r="Q15" s="43">
        <v>1</v>
      </c>
      <c r="R15" s="43">
        <v>0.01</v>
      </c>
    </row>
    <row r="16" spans="1:23">
      <c r="A16" s="43" t="str">
        <f>G!A49</f>
        <v>G49</v>
      </c>
      <c r="B16" s="43" t="str">
        <f>G!B49</f>
        <v>1 pyruvate_cyt + 1 CoA_mit + 1 NAD_cyt = 1 acetyl-CoA_mit + 1 CO2_cyt + 1 NADH_cyt</v>
      </c>
      <c r="C16" s="43" t="str">
        <f>G!C49</f>
        <v>Pyruvate + CoenzymeA + NAD = AcetylCoA + Carbon dioxide + NADH + Hcyt</v>
      </c>
      <c r="D16" s="43" t="str">
        <f>G!D49</f>
        <v>Pyruvate Dehydrogenase</v>
      </c>
      <c r="E16" s="43" t="str">
        <f>G!E49</f>
        <v>N</v>
      </c>
      <c r="F16" s="43"/>
      <c r="G16" s="43" t="str">
        <f t="shared" si="0"/>
        <v>G49</v>
      </c>
      <c r="H16" s="43" t="str">
        <f t="shared" si="0"/>
        <v>1 pyruvate_cyt + 1 CoA_mit + 1 NAD_cyt = 1 acetyl-CoA_mit + 1 CO2_cyt + 1 NADH_cyt</v>
      </c>
      <c r="I16" s="43" t="s">
        <v>781</v>
      </c>
      <c r="J16" s="43" t="s">
        <v>782</v>
      </c>
      <c r="K16" s="43">
        <f t="shared" si="1"/>
        <v>0</v>
      </c>
      <c r="L16" s="43" t="s">
        <v>783</v>
      </c>
      <c r="M16" s="43">
        <v>0</v>
      </c>
      <c r="N16" s="43">
        <v>1</v>
      </c>
      <c r="O16" s="43">
        <v>1</v>
      </c>
      <c r="P16" s="43">
        <v>1</v>
      </c>
      <c r="Q16" s="43">
        <v>1</v>
      </c>
      <c r="R16" s="43">
        <v>0.01</v>
      </c>
      <c r="T16">
        <f>ET!AV6</f>
        <v>19148</v>
      </c>
      <c r="U16">
        <f>ET!AW6</f>
        <v>155</v>
      </c>
      <c r="V16">
        <f>ET!AX6</f>
        <v>5471</v>
      </c>
      <c r="W16">
        <f>ET!AY6</f>
        <v>3853</v>
      </c>
    </row>
    <row r="17" spans="1:23">
      <c r="A17" s="43" t="str">
        <f>G!A50</f>
        <v>G50</v>
      </c>
      <c r="B17" s="43" t="str">
        <f>G!B50</f>
        <v>1 2-oxobutanoate_cyt + 1 CoA_cyt + 1 NAD_cyt = 1 propanoyl-CoA_cyt + 1 CO2_cyt + 1 NADH_cyt</v>
      </c>
      <c r="C17" s="43">
        <f>G!C50</f>
        <v>0</v>
      </c>
      <c r="D17" s="43">
        <f>G!D50</f>
        <v>0</v>
      </c>
      <c r="E17" s="43" t="str">
        <f>G!E50</f>
        <v>N</v>
      </c>
      <c r="F17" s="43"/>
      <c r="G17" s="43" t="str">
        <f t="shared" si="0"/>
        <v>G50</v>
      </c>
      <c r="H17" s="43" t="str">
        <f t="shared" si="0"/>
        <v>1 2-oxobutanoate_cyt + 1 CoA_cyt + 1 NAD_cyt = 1 propanoyl-CoA_cyt + 1 CO2_cyt + 1 NADH_cyt</v>
      </c>
      <c r="I17" s="43" t="s">
        <v>781</v>
      </c>
      <c r="J17" s="43" t="s">
        <v>782</v>
      </c>
      <c r="K17" s="43">
        <f t="shared" si="1"/>
        <v>0</v>
      </c>
      <c r="L17" s="43" t="s">
        <v>783</v>
      </c>
      <c r="M17" s="43">
        <v>0</v>
      </c>
      <c r="N17" s="43">
        <v>1</v>
      </c>
      <c r="O17" s="43">
        <v>1</v>
      </c>
      <c r="P17" s="43">
        <v>1</v>
      </c>
      <c r="Q17" s="43">
        <v>1</v>
      </c>
      <c r="R17" s="43">
        <v>0.01</v>
      </c>
      <c r="T17">
        <f>ET!AV22</f>
        <v>5366</v>
      </c>
      <c r="U17">
        <f>ET!AW22</f>
        <v>30</v>
      </c>
      <c r="V17">
        <f>ET!AX22</f>
        <v>1482</v>
      </c>
      <c r="W17">
        <f>ET!AY22</f>
        <v>1072</v>
      </c>
    </row>
    <row r="18" spans="1:23">
      <c r="A18" s="43" t="str">
        <f>G!A52</f>
        <v>G52</v>
      </c>
      <c r="B18" s="43" t="str">
        <f>G!B52</f>
        <v>1 acetate_cyt + 1 ATP_cyt + 1 CoA_cyt = 1 acetyl-CoA_cyt + 1 diphosphate_cyt + 1 AMP_cyt</v>
      </c>
      <c r="C18" s="43" t="str">
        <f>G!C52</f>
        <v>acetate + ATP + coenzyme A = acetyl-CoA + diphosphate + AMP + H+</v>
      </c>
      <c r="D18" s="43" t="str">
        <f>G!D52</f>
        <v>acetyl-coenzyme Asynthetase</v>
      </c>
      <c r="E18" s="43" t="str">
        <f>G!E52</f>
        <v>N</v>
      </c>
      <c r="F18" s="43"/>
      <c r="G18" s="43" t="str">
        <f t="shared" si="0"/>
        <v>G52</v>
      </c>
      <c r="H18" s="43" t="str">
        <f t="shared" si="0"/>
        <v>1 acetate_cyt + 1 ATP_cyt + 1 CoA_cyt = 1 acetyl-CoA_cyt + 1 diphosphate_cyt + 1 AMP_cyt</v>
      </c>
      <c r="I18" s="43" t="s">
        <v>781</v>
      </c>
      <c r="J18" s="43" t="s">
        <v>782</v>
      </c>
      <c r="K18" s="43">
        <f t="shared" si="1"/>
        <v>0</v>
      </c>
      <c r="L18" s="43" t="s">
        <v>783</v>
      </c>
      <c r="M18" s="43">
        <v>0</v>
      </c>
      <c r="N18" s="43">
        <v>1</v>
      </c>
      <c r="O18" s="43">
        <v>1</v>
      </c>
      <c r="P18" s="43">
        <v>1</v>
      </c>
      <c r="Q18" s="43">
        <v>1</v>
      </c>
      <c r="R18" s="43">
        <v>0.01</v>
      </c>
      <c r="T18">
        <f>ET!AV37</f>
        <v>8690</v>
      </c>
      <c r="U18">
        <f>ET!AW37</f>
        <v>73</v>
      </c>
      <c r="V18">
        <f>ET!AX37</f>
        <v>2225</v>
      </c>
      <c r="W18">
        <f>ET!AY37</f>
        <v>1684</v>
      </c>
    </row>
    <row r="19" spans="1:23">
      <c r="A19" s="43" t="str">
        <f>G!A53</f>
        <v>G53</v>
      </c>
      <c r="B19" s="43" t="str">
        <f>G!B53</f>
        <v>1 propanoate_cyt + 1 ATP_cyt + 1 CoA_cyt = 1 propanoyl-CoA_cyt + 1 AMP_cyt + 1 diphosphate_cyt</v>
      </c>
      <c r="C19" s="43">
        <f>G!C53</f>
        <v>0</v>
      </c>
      <c r="D19" s="43">
        <f>G!D53</f>
        <v>0</v>
      </c>
      <c r="E19" s="43" t="str">
        <f>G!E53</f>
        <v>N</v>
      </c>
      <c r="F19" s="43"/>
      <c r="G19" s="43" t="str">
        <f t="shared" si="0"/>
        <v>G53</v>
      </c>
      <c r="H19" s="43" t="str">
        <f t="shared" si="0"/>
        <v>1 propanoate_cyt + 1 ATP_cyt + 1 CoA_cyt = 1 propanoyl-CoA_cyt + 1 AMP_cyt + 1 diphosphate_cyt</v>
      </c>
      <c r="I19" s="43" t="s">
        <v>781</v>
      </c>
      <c r="J19" s="43" t="s">
        <v>782</v>
      </c>
      <c r="K19" s="43">
        <f t="shared" si="1"/>
        <v>0</v>
      </c>
      <c r="L19" s="43" t="s">
        <v>783</v>
      </c>
      <c r="M19" s="43">
        <v>0</v>
      </c>
      <c r="N19" s="43">
        <v>1</v>
      </c>
      <c r="O19" s="43">
        <v>1</v>
      </c>
      <c r="P19" s="43">
        <v>1</v>
      </c>
      <c r="Q19" s="43">
        <v>1</v>
      </c>
      <c r="R19" s="43">
        <v>0.01</v>
      </c>
      <c r="T19">
        <f>ET!AV52</f>
        <v>2496</v>
      </c>
      <c r="U19">
        <f>ET!AW52</f>
        <v>24</v>
      </c>
      <c r="V19">
        <f>ET!AX52</f>
        <v>696</v>
      </c>
      <c r="W19">
        <f>ET!AY52</f>
        <v>480</v>
      </c>
    </row>
    <row r="20" spans="1:23">
      <c r="A20" s="43" t="str">
        <f>G!A55</f>
        <v>G55</v>
      </c>
      <c r="B20" s="43" t="str">
        <f>G!B55</f>
        <v>1 acetylphosphate_cyt + 1 ADP_cyt = 1 acetate_cyt + 1 ATP_cyt</v>
      </c>
      <c r="C20" s="43">
        <f>G!C55</f>
        <v>0</v>
      </c>
      <c r="D20" s="43" t="str">
        <f>G!D55</f>
        <v>K13788</v>
      </c>
      <c r="E20" s="43" t="str">
        <f>G!E55</f>
        <v>N</v>
      </c>
      <c r="F20" s="43"/>
      <c r="G20" s="43" t="str">
        <f t="shared" si="0"/>
        <v>G55</v>
      </c>
      <c r="H20" s="43" t="str">
        <f t="shared" si="0"/>
        <v>1 acetylphosphate_cyt + 1 ADP_cyt = 1 acetate_cyt + 1 ATP_cyt</v>
      </c>
      <c r="I20" s="43" t="s">
        <v>781</v>
      </c>
      <c r="J20" s="43" t="s">
        <v>782</v>
      </c>
      <c r="K20" s="43">
        <f t="shared" si="1"/>
        <v>0</v>
      </c>
      <c r="L20" s="43" t="s">
        <v>783</v>
      </c>
      <c r="M20" s="43">
        <v>0</v>
      </c>
      <c r="N20" s="43">
        <v>1</v>
      </c>
      <c r="O20" s="43">
        <v>1</v>
      </c>
      <c r="P20" s="43">
        <v>1</v>
      </c>
      <c r="Q20" s="43">
        <v>1</v>
      </c>
      <c r="R20" s="43">
        <v>0.01</v>
      </c>
    </row>
    <row r="21" spans="1:23">
      <c r="A21" s="43" t="str">
        <f>G!A56</f>
        <v>G56</v>
      </c>
      <c r="B21" s="43" t="str">
        <f>G!B56</f>
        <v>1 propanoylphosphate_cyt + 1 ADP_cyt = 1 propanoate_cyt + 1 ATP_cyt</v>
      </c>
      <c r="C21" s="43">
        <f>G!C56</f>
        <v>0</v>
      </c>
      <c r="D21" s="43">
        <f>G!D56</f>
        <v>0</v>
      </c>
      <c r="E21" s="43" t="str">
        <f>G!E56</f>
        <v>N</v>
      </c>
      <c r="F21" s="43"/>
      <c r="G21" s="43" t="str">
        <f t="shared" si="0"/>
        <v>G56</v>
      </c>
      <c r="H21" s="43" t="str">
        <f t="shared" si="0"/>
        <v>1 propanoylphosphate_cyt + 1 ADP_cyt = 1 propanoate_cyt + 1 ATP_cyt</v>
      </c>
      <c r="I21" s="43" t="s">
        <v>781</v>
      </c>
      <c r="J21" s="43" t="s">
        <v>782</v>
      </c>
      <c r="K21" s="43">
        <f t="shared" si="1"/>
        <v>0</v>
      </c>
      <c r="L21" s="43" t="s">
        <v>783</v>
      </c>
      <c r="M21" s="43">
        <v>0</v>
      </c>
      <c r="N21" s="43">
        <v>1</v>
      </c>
      <c r="O21" s="43">
        <v>1</v>
      </c>
      <c r="P21" s="43">
        <v>1</v>
      </c>
      <c r="Q21" s="43">
        <v>1</v>
      </c>
      <c r="R21" s="43">
        <v>0.01</v>
      </c>
    </row>
    <row r="22" spans="1:23">
      <c r="A22" s="43" t="str">
        <f>G!A58</f>
        <v>G58</v>
      </c>
      <c r="B22" s="43" t="str">
        <f>G!B58</f>
        <v>1 acetylphosphate_cyt + 1 CoA_cyt = 1 acetyl-CoA_cyt + 1 phosphate_cyt</v>
      </c>
      <c r="C22" s="43" t="str">
        <f>G!C58</f>
        <v xml:space="preserve">ATP + acetate &lt;=&gt; ADP + acetyl phosphate </v>
      </c>
      <c r="D22" s="43" t="str">
        <f>G!D58</f>
        <v>K00925</v>
      </c>
      <c r="E22" s="43" t="str">
        <f>G!E58</f>
        <v>Y</v>
      </c>
      <c r="F22" s="43"/>
      <c r="G22" s="43" t="str">
        <f t="shared" si="0"/>
        <v>G58</v>
      </c>
      <c r="H22" s="43" t="str">
        <f t="shared" si="0"/>
        <v>1 acetylphosphate_cyt + 1 CoA_cyt = 1 acetyl-CoA_cyt + 1 phosphate_cyt</v>
      </c>
      <c r="I22" s="43" t="s">
        <v>781</v>
      </c>
      <c r="J22" s="43" t="s">
        <v>782</v>
      </c>
      <c r="K22" s="43" t="str">
        <f t="shared" si="1"/>
        <v>-Inf</v>
      </c>
      <c r="L22" s="43" t="s">
        <v>783</v>
      </c>
      <c r="M22" s="43">
        <v>0</v>
      </c>
      <c r="N22" s="43">
        <v>1</v>
      </c>
      <c r="O22" s="43">
        <v>1</v>
      </c>
      <c r="P22" s="43">
        <v>1</v>
      </c>
      <c r="Q22" s="43">
        <v>1</v>
      </c>
      <c r="R22" s="43">
        <v>0.01</v>
      </c>
      <c r="T22" t="e">
        <f>VOCs!#REF!</f>
        <v>#REF!</v>
      </c>
      <c r="U22" t="e">
        <f>VOCs!#REF!</f>
        <v>#REF!</v>
      </c>
      <c r="V22" t="e">
        <f>VOCs!#REF!</f>
        <v>#REF!</v>
      </c>
      <c r="W22" t="e">
        <f>VOCs!#REF!</f>
        <v>#REF!</v>
      </c>
    </row>
    <row r="23" spans="1:23">
      <c r="A23" s="43" t="str">
        <f>G!A59</f>
        <v>G59</v>
      </c>
      <c r="B23" s="43" t="str">
        <f>G!B59</f>
        <v>1 propanoylphosphate_cyt + 1 CoA_cyt = 1 propanoyl-CoA_cyt + 1 phosphate_cyt</v>
      </c>
      <c r="C23" s="43">
        <f>G!C59</f>
        <v>0</v>
      </c>
      <c r="D23" s="43" t="str">
        <f>G!D59</f>
        <v>K00925</v>
      </c>
      <c r="E23" s="43" t="str">
        <f>G!E59</f>
        <v>Y</v>
      </c>
      <c r="F23" s="43"/>
      <c r="G23" s="43" t="str">
        <f t="shared" si="0"/>
        <v>G59</v>
      </c>
      <c r="H23" s="43" t="str">
        <f t="shared" si="0"/>
        <v>1 propanoylphosphate_cyt + 1 CoA_cyt = 1 propanoyl-CoA_cyt + 1 phosphate_cyt</v>
      </c>
      <c r="I23" s="43" t="s">
        <v>781</v>
      </c>
      <c r="J23" s="43" t="s">
        <v>782</v>
      </c>
      <c r="K23" s="43" t="str">
        <f t="shared" si="1"/>
        <v>-Inf</v>
      </c>
      <c r="L23" s="43" t="s">
        <v>783</v>
      </c>
      <c r="M23" s="43">
        <v>0</v>
      </c>
      <c r="N23" s="43">
        <v>1</v>
      </c>
      <c r="O23" s="43">
        <v>1</v>
      </c>
      <c r="P23" s="43">
        <v>1</v>
      </c>
      <c r="Q23" s="43">
        <v>1</v>
      </c>
      <c r="R23" s="43">
        <v>0.01</v>
      </c>
      <c r="T23" t="e">
        <f>VOCs!#REF!</f>
        <v>#REF!</v>
      </c>
      <c r="U23" t="e">
        <f>VOCs!#REF!</f>
        <v>#REF!</v>
      </c>
      <c r="V23" t="e">
        <f>VOCs!#REF!</f>
        <v>#REF!</v>
      </c>
      <c r="W23" t="e">
        <f>VOCs!#REF!</f>
        <v>#REF!</v>
      </c>
    </row>
    <row r="24" spans="1:23">
      <c r="A24" s="43" t="str">
        <f>G!A61</f>
        <v>G61</v>
      </c>
      <c r="B24" s="43" t="str">
        <f>G!B61</f>
        <v>1 acetyl-CoA_mit + 1 succinate_cyt = 1 acetate_cyt + 1 succinyl-CoA_mit</v>
      </c>
      <c r="C24" s="43" t="str">
        <f>G!C61</f>
        <v>acetyl-CoA + 1 succinate = acetate + 1 succinyl-coa</v>
      </c>
      <c r="D24" s="43" t="str">
        <f>G!D61</f>
        <v>acetyl-CoA hydrolase/transferase</v>
      </c>
      <c r="E24" s="43" t="str">
        <f>G!E61</f>
        <v>Y</v>
      </c>
      <c r="F24" s="43"/>
      <c r="G24" s="43" t="str">
        <f t="shared" si="0"/>
        <v>G61</v>
      </c>
      <c r="H24" s="43" t="str">
        <f t="shared" si="0"/>
        <v>1 acetyl-CoA_mit + 1 succinate_cyt = 1 acetate_cyt + 1 succinyl-CoA_mit</v>
      </c>
      <c r="I24" s="43" t="s">
        <v>781</v>
      </c>
      <c r="J24" s="43" t="s">
        <v>782</v>
      </c>
      <c r="K24" s="43" t="str">
        <f t="shared" si="1"/>
        <v>-Inf</v>
      </c>
      <c r="L24" s="43" t="s">
        <v>783</v>
      </c>
      <c r="M24" s="43">
        <v>0</v>
      </c>
      <c r="N24" s="43">
        <v>1</v>
      </c>
      <c r="O24" s="43">
        <v>1</v>
      </c>
      <c r="P24" s="43">
        <v>1</v>
      </c>
      <c r="Q24" s="43">
        <v>1</v>
      </c>
      <c r="R24" s="43">
        <v>0.01</v>
      </c>
      <c r="T24" t="e">
        <f>VOCs!#REF!</f>
        <v>#REF!</v>
      </c>
      <c r="U24" t="e">
        <f>VOCs!#REF!</f>
        <v>#REF!</v>
      </c>
      <c r="V24" t="e">
        <f>VOCs!#REF!</f>
        <v>#REF!</v>
      </c>
      <c r="W24" t="e">
        <f>VOCs!#REF!</f>
        <v>#REF!</v>
      </c>
    </row>
    <row r="25" spans="1:23">
      <c r="A25" s="43" t="str">
        <f>G!A63</f>
        <v>G63</v>
      </c>
      <c r="B25" s="43" t="str">
        <f>G!B63</f>
        <v>1 acetaldehyde_cyt + 1 NAD_cyt + 1 H2O_cyt = 1 NADH_cyt + 1 acetate_cyt + 2 H+_cyt</v>
      </c>
      <c r="C25" s="43" t="str">
        <f>G!C63</f>
        <v>acetaldehyde + NAD + H2O = NADH + acetate + 2 H+</v>
      </c>
      <c r="D25" s="43" t="str">
        <f>G!D63</f>
        <v>aldehyde dehydrogenase</v>
      </c>
      <c r="E25" s="43" t="str">
        <f>G!E63</f>
        <v>Y</v>
      </c>
      <c r="F25" s="43"/>
      <c r="G25" s="43" t="str">
        <f t="shared" si="0"/>
        <v>G63</v>
      </c>
      <c r="H25" s="43" t="str">
        <f t="shared" si="0"/>
        <v>1 acetaldehyde_cyt + 1 NAD_cyt + 1 H2O_cyt = 1 NADH_cyt + 1 acetate_cyt + 2 H+_cyt</v>
      </c>
      <c r="I25" s="43" t="s">
        <v>781</v>
      </c>
      <c r="J25" s="43" t="s">
        <v>782</v>
      </c>
      <c r="K25" s="43" t="str">
        <f t="shared" si="1"/>
        <v>-Inf</v>
      </c>
      <c r="L25" s="43" t="s">
        <v>783</v>
      </c>
      <c r="M25" s="43">
        <v>0</v>
      </c>
      <c r="N25" s="43">
        <v>1</v>
      </c>
      <c r="O25" s="43">
        <v>1</v>
      </c>
      <c r="P25" s="43">
        <v>1</v>
      </c>
      <c r="Q25" s="43">
        <v>1</v>
      </c>
      <c r="R25" s="43">
        <v>0.01</v>
      </c>
      <c r="T25" t="e">
        <f>VOCs!#REF!</f>
        <v>#REF!</v>
      </c>
      <c r="U25" t="e">
        <f>VOCs!#REF!</f>
        <v>#REF!</v>
      </c>
      <c r="V25" t="e">
        <f>VOCs!#REF!</f>
        <v>#REF!</v>
      </c>
      <c r="W25" t="e">
        <f>VOCs!#REF!</f>
        <v>#REF!</v>
      </c>
    </row>
    <row r="26" spans="1:23">
      <c r="A26" s="43" t="str">
        <f>G!A67</f>
        <v>G67</v>
      </c>
      <c r="B26" s="43" t="str">
        <f>G!B67</f>
        <v>1 acetaldehyde_cyt + 1 NADH_cyt + 1 H+_cyt = 1 ethanol_cyt + 1 NAD_cyt</v>
      </c>
      <c r="C26" s="43" t="str">
        <f>G!C67</f>
        <v>acetaldehyde + NADH + H+ = ethanol + NAD+</v>
      </c>
      <c r="D26" s="43" t="str">
        <f>G!D67</f>
        <v>alcohol dehydrogenase</v>
      </c>
      <c r="E26" s="43" t="str">
        <f>G!E67</f>
        <v>Y</v>
      </c>
      <c r="F26" s="43"/>
      <c r="G26" s="43" t="str">
        <f t="shared" si="0"/>
        <v>G67</v>
      </c>
      <c r="H26" s="43" t="str">
        <f t="shared" si="0"/>
        <v>1 acetaldehyde_cyt + 1 NADH_cyt + 1 H+_cyt = 1 ethanol_cyt + 1 NAD_cyt</v>
      </c>
      <c r="I26" s="43" t="s">
        <v>781</v>
      </c>
      <c r="J26" s="43" t="s">
        <v>782</v>
      </c>
      <c r="K26" s="43" t="str">
        <f t="shared" si="1"/>
        <v>-Inf</v>
      </c>
      <c r="L26" s="43" t="s">
        <v>783</v>
      </c>
      <c r="M26" s="43">
        <v>0</v>
      </c>
      <c r="N26" s="43">
        <v>1</v>
      </c>
      <c r="O26" s="43">
        <v>1</v>
      </c>
      <c r="P26" s="43">
        <v>1</v>
      </c>
      <c r="Q26" s="43">
        <v>1</v>
      </c>
      <c r="R26" s="43">
        <v>0.01</v>
      </c>
      <c r="T26" t="e">
        <f>VOCs!#REF!</f>
        <v>#REF!</v>
      </c>
      <c r="U26" t="e">
        <f>VOCs!#REF!</f>
        <v>#REF!</v>
      </c>
      <c r="V26" t="e">
        <f>VOCs!#REF!</f>
        <v>#REF!</v>
      </c>
      <c r="W26" t="e">
        <f>VOCs!#REF!</f>
        <v>#REF!</v>
      </c>
    </row>
    <row r="27" spans="1:23">
      <c r="A27" s="43" t="str">
        <f>G!A75</f>
        <v>G75</v>
      </c>
      <c r="B27" s="43" t="str">
        <f>G!B75</f>
        <v>1 bicarbonate_cyt + 1 pyruvate_cyt + 1 ATP_cyt = 1 phosphate_cyt + 1 oxaloacetate_cyt + 1 ADP_cyt + 1 H+_cyt</v>
      </c>
      <c r="C27" s="43" t="str">
        <f>G!C75</f>
        <v>bicarbonate + pyruvate + ATP = phosphate + oxaloacetate + ADP + 2 H+</v>
      </c>
      <c r="D27" s="43" t="str">
        <f>G!D75</f>
        <v>pyruvate carboxylase</v>
      </c>
      <c r="E27" s="43" t="str">
        <f>G!E75</f>
        <v>N</v>
      </c>
      <c r="F27" s="43"/>
      <c r="G27" s="43" t="str">
        <f t="shared" si="0"/>
        <v>G75</v>
      </c>
      <c r="H27" s="43" t="str">
        <f t="shared" si="0"/>
        <v>1 bicarbonate_cyt + 1 pyruvate_cyt + 1 ATP_cyt = 1 phosphate_cyt + 1 oxaloacetate_cyt + 1 ADP_cyt + 1 H+_cyt</v>
      </c>
      <c r="I27" s="43" t="s">
        <v>781</v>
      </c>
      <c r="J27" s="43" t="s">
        <v>782</v>
      </c>
      <c r="K27" s="43">
        <f t="shared" si="1"/>
        <v>0</v>
      </c>
      <c r="L27" s="43" t="s">
        <v>783</v>
      </c>
      <c r="M27" s="43">
        <v>0</v>
      </c>
      <c r="N27" s="43">
        <v>1</v>
      </c>
      <c r="O27" s="43">
        <v>1</v>
      </c>
      <c r="P27" s="43">
        <v>1</v>
      </c>
      <c r="Q27" s="43">
        <v>1</v>
      </c>
      <c r="R27" s="43">
        <v>0.01</v>
      </c>
    </row>
    <row r="28" spans="1:23">
      <c r="A28" s="43" t="str">
        <f>G!A78</f>
        <v>G78</v>
      </c>
      <c r="B28" s="43" t="str">
        <f>G!B78</f>
        <v>1 malate_cyt + 1 NAD_cyt = 1 NADH_cyt + 1 CO2_cyt + 1 pyruvate_cyt</v>
      </c>
      <c r="C28" s="43" t="str">
        <f>G!C78</f>
        <v>(S)-malate + NADP = NADPH + CO2 + pyruvate</v>
      </c>
      <c r="D28" s="43" t="str">
        <f>G!D78</f>
        <v>NADP-dependent malic enzyme</v>
      </c>
      <c r="E28" s="43" t="str">
        <f>G!E78</f>
        <v>N</v>
      </c>
      <c r="F28" s="43"/>
      <c r="G28" s="43" t="str">
        <f t="shared" si="0"/>
        <v>G78</v>
      </c>
      <c r="H28" s="43" t="str">
        <f t="shared" si="0"/>
        <v>1 malate_cyt + 1 NAD_cyt = 1 NADH_cyt + 1 CO2_cyt + 1 pyruvate_cyt</v>
      </c>
      <c r="I28" s="43" t="s">
        <v>781</v>
      </c>
      <c r="J28" s="43" t="s">
        <v>782</v>
      </c>
      <c r="K28" s="43">
        <f t="shared" si="1"/>
        <v>0</v>
      </c>
      <c r="L28" s="43" t="s">
        <v>783</v>
      </c>
      <c r="M28" s="43">
        <v>0</v>
      </c>
      <c r="N28" s="43">
        <v>1</v>
      </c>
      <c r="O28" s="43">
        <v>1</v>
      </c>
      <c r="P28" s="43">
        <v>1</v>
      </c>
      <c r="Q28" s="43">
        <v>1</v>
      </c>
      <c r="R28" s="43">
        <v>0.01</v>
      </c>
    </row>
    <row r="29" spans="1:23">
      <c r="A29" s="43" t="str">
        <f>G!A81</f>
        <v>G81</v>
      </c>
      <c r="B29" s="43" t="str">
        <f>G!B81</f>
        <v>1 acetyl-CoA_cyt + 1 glyoxylate_cyt + 1 H2O_cyt = 1 malate_cyt + 1 CoA_cyt + 1 H+_cyt</v>
      </c>
      <c r="C29" s="43" t="str">
        <f>G!C81</f>
        <v>acetyl-CoA + glyoxylate + H2O = (S)-malate + coenzyme A + H+</v>
      </c>
      <c r="D29" s="43" t="str">
        <f>G!D81</f>
        <v>malate synthase</v>
      </c>
      <c r="E29" s="43" t="str">
        <f>G!E81</f>
        <v>N</v>
      </c>
      <c r="F29" s="43"/>
      <c r="G29" s="43" t="str">
        <f t="shared" si="0"/>
        <v>G81</v>
      </c>
      <c r="H29" s="43" t="str">
        <f t="shared" si="0"/>
        <v>1 acetyl-CoA_cyt + 1 glyoxylate_cyt + 1 H2O_cyt = 1 malate_cyt + 1 CoA_cyt + 1 H+_cyt</v>
      </c>
      <c r="I29" s="43" t="s">
        <v>781</v>
      </c>
      <c r="J29" s="43" t="s">
        <v>782</v>
      </c>
      <c r="K29" s="43">
        <f t="shared" si="1"/>
        <v>0</v>
      </c>
      <c r="L29" s="43" t="s">
        <v>783</v>
      </c>
      <c r="M29" s="43">
        <v>0</v>
      </c>
      <c r="N29" s="43">
        <v>1</v>
      </c>
      <c r="O29" s="43">
        <v>1</v>
      </c>
      <c r="P29" s="43">
        <v>1</v>
      </c>
      <c r="Q29" s="43">
        <v>1</v>
      </c>
      <c r="R29" s="43">
        <v>0.01</v>
      </c>
    </row>
    <row r="30" spans="1:23">
      <c r="A30" s="43" t="str">
        <f>G!A83</f>
        <v>G83</v>
      </c>
      <c r="B30" s="43" t="str">
        <f>G!B83</f>
        <v>1 D-threo-isocitrate_cyt = 1 glyoxylate_cyt + 1 succinate_cyt</v>
      </c>
      <c r="C30" s="43" t="str">
        <f>G!C83</f>
        <v>D-threo-isocitrate ↔ glyoxylate + succinate</v>
      </c>
      <c r="D30" s="43" t="str">
        <f>G!D83</f>
        <v>isocitrate lyase</v>
      </c>
      <c r="E30" s="43" t="str">
        <f>G!E83</f>
        <v>Y</v>
      </c>
      <c r="F30" s="43"/>
      <c r="G30" s="43" t="str">
        <f t="shared" si="0"/>
        <v>G83</v>
      </c>
      <c r="H30" s="43" t="str">
        <f t="shared" si="0"/>
        <v>1 D-threo-isocitrate_cyt = 1 glyoxylate_cyt + 1 succinate_cyt</v>
      </c>
      <c r="I30" s="43" t="s">
        <v>781</v>
      </c>
      <c r="J30" s="43" t="s">
        <v>782</v>
      </c>
      <c r="K30" s="43" t="str">
        <f t="shared" si="1"/>
        <v>-Inf</v>
      </c>
      <c r="L30" s="43" t="s">
        <v>783</v>
      </c>
      <c r="M30" s="43">
        <v>0</v>
      </c>
      <c r="N30" s="43">
        <v>1</v>
      </c>
      <c r="O30" s="43">
        <v>1</v>
      </c>
      <c r="P30" s="43">
        <v>1</v>
      </c>
      <c r="Q30" s="43">
        <v>1</v>
      </c>
      <c r="R30" s="43">
        <v>0.01</v>
      </c>
    </row>
    <row r="31" spans="1:23">
      <c r="A31" s="43" t="str">
        <f>G!A85</f>
        <v>G85</v>
      </c>
      <c r="B31" s="43" t="str">
        <f>G!B85</f>
        <v>1 formate_cyt + 1 NAD_cyt = 1 CO2_cyt + 1 NADH_cyt</v>
      </c>
      <c r="C31" s="43" t="str">
        <f>G!C85</f>
        <v>formate + NAD+ ↔ CO2 + NADH</v>
      </c>
      <c r="D31" s="43" t="str">
        <f>G!D85</f>
        <v>formate dehyrdrogenase (Treated as irreversible)</v>
      </c>
      <c r="E31" s="43" t="str">
        <f>G!E85</f>
        <v>N</v>
      </c>
      <c r="F31" s="43"/>
      <c r="G31" s="43" t="str">
        <f t="shared" si="0"/>
        <v>G85</v>
      </c>
      <c r="H31" s="43" t="str">
        <f t="shared" si="0"/>
        <v>1 formate_cyt + 1 NAD_cyt = 1 CO2_cyt + 1 NADH_cyt</v>
      </c>
      <c r="I31" s="43" t="s">
        <v>781</v>
      </c>
      <c r="J31" s="43" t="s">
        <v>782</v>
      </c>
      <c r="K31" s="43">
        <f>IF(EXACT(E31,"N"),0,"-Inf")</f>
        <v>0</v>
      </c>
      <c r="L31" s="43" t="s">
        <v>783</v>
      </c>
      <c r="M31" s="43">
        <v>0</v>
      </c>
      <c r="N31" s="43">
        <v>1</v>
      </c>
      <c r="O31" s="43">
        <v>1</v>
      </c>
      <c r="P31" s="43">
        <v>1</v>
      </c>
      <c r="Q31" s="43">
        <v>1</v>
      </c>
      <c r="R31" s="43">
        <v>0.01</v>
      </c>
    </row>
    <row r="32" spans="1:23">
      <c r="A32" s="43" t="str">
        <f>G!A87</f>
        <v>G87</v>
      </c>
      <c r="B32" s="43" t="str">
        <f>G!B87</f>
        <v>1 pyruvate_cyt + 1 CoA_cyt + 1 NAD_cyt = 1 acetyl-CoA_cyt + 1 CO2_cyt + 1 NADH_cyt</v>
      </c>
      <c r="C32" s="43" t="str">
        <f>G!C87</f>
        <v>Hypothetical cytoplasmic PDH</v>
      </c>
      <c r="D32" s="43">
        <f>G!D87</f>
        <v>0</v>
      </c>
      <c r="E32" s="43" t="str">
        <f>G!E87</f>
        <v>N</v>
      </c>
      <c r="F32" s="43"/>
      <c r="G32" s="43" t="str">
        <f t="shared" si="0"/>
        <v>G87</v>
      </c>
      <c r="H32" s="43" t="str">
        <f t="shared" si="0"/>
        <v>1 pyruvate_cyt + 1 CoA_cyt + 1 NAD_cyt = 1 acetyl-CoA_cyt + 1 CO2_cyt + 1 NADH_cyt</v>
      </c>
      <c r="I32" s="43" t="s">
        <v>781</v>
      </c>
      <c r="J32" s="43" t="s">
        <v>782</v>
      </c>
      <c r="K32" s="43">
        <f t="shared" ref="K32" si="2">IF(EXACT(E32,"N"),0,"-Inf")</f>
        <v>0</v>
      </c>
      <c r="L32" s="43" t="s">
        <v>783</v>
      </c>
      <c r="M32" s="43">
        <v>0</v>
      </c>
      <c r="N32" s="43">
        <v>1</v>
      </c>
      <c r="O32" s="43">
        <v>1</v>
      </c>
      <c r="P32" s="43">
        <v>1</v>
      </c>
      <c r="Q32" s="43">
        <v>1</v>
      </c>
      <c r="R32" s="43">
        <v>0.01</v>
      </c>
    </row>
    <row r="33" spans="1:18">
      <c r="A33" s="43" t="str">
        <f>TCA!A4</f>
        <v>T1</v>
      </c>
      <c r="B33" s="43" t="str">
        <f>TCA!B4</f>
        <v>1 oxaloacetate_cyt + 1 acetyl-CoA_mit + 1 H2O_cyt = 1 citrate_cyt + 1 CoA_mit + 1 H+_cyt</v>
      </c>
      <c r="C33" s="43" t="str">
        <f>TCA!C4</f>
        <v>oxaloacetate + acetyl-CoA + H2O = citrate + coenzyme A + H+</v>
      </c>
      <c r="D33" s="43" t="str">
        <f>TCA!D4</f>
        <v>citrate (Si)-synthase</v>
      </c>
      <c r="E33" s="43" t="str">
        <f>TCA!E4</f>
        <v>N</v>
      </c>
      <c r="F33" s="43"/>
      <c r="G33" s="43" t="str">
        <f t="shared" si="0"/>
        <v>T1</v>
      </c>
      <c r="H33" s="43" t="str">
        <f t="shared" si="0"/>
        <v>1 oxaloacetate_cyt + 1 acetyl-CoA_mit + 1 H2O_cyt = 1 citrate_cyt + 1 CoA_mit + 1 H+_cyt</v>
      </c>
      <c r="I33" s="43" t="s">
        <v>781</v>
      </c>
      <c r="J33" s="43" t="s">
        <v>782</v>
      </c>
      <c r="K33" s="43">
        <f t="shared" si="1"/>
        <v>0</v>
      </c>
      <c r="L33" s="43" t="s">
        <v>783</v>
      </c>
      <c r="M33" s="43">
        <v>0</v>
      </c>
      <c r="N33" s="43">
        <v>1</v>
      </c>
      <c r="O33" s="43">
        <v>1</v>
      </c>
      <c r="P33" s="43">
        <v>1</v>
      </c>
      <c r="Q33" s="43">
        <v>1</v>
      </c>
      <c r="R33" s="43">
        <v>0.01</v>
      </c>
    </row>
    <row r="34" spans="1:18">
      <c r="A34" s="43" t="str">
        <f>TCA!A8</f>
        <v>T2</v>
      </c>
      <c r="B34" s="43" t="str">
        <f>TCA!B8</f>
        <v>1 citrate_cyt + 1 ATP_cyt + 1 CoA_cyt = 1 oxaloacetate_cyt + 1 acetyl-CoA_cyt + 1 phosphate_cyt + 1 ADP_cyt</v>
      </c>
      <c r="C34" s="43" t="str">
        <f>TCA!C8</f>
        <v>oxaloacetate + acetyl-CoA + phosphate + ADP + H+ = citrate + ATP + coenzyme A</v>
      </c>
      <c r="D34" s="43">
        <f>TCA!D8</f>
        <v>0</v>
      </c>
      <c r="E34" s="43" t="str">
        <f>TCA!E8</f>
        <v>N</v>
      </c>
      <c r="F34" s="43"/>
      <c r="G34" s="43" t="str">
        <f t="shared" si="0"/>
        <v>T2</v>
      </c>
      <c r="H34" s="43" t="str">
        <f t="shared" si="0"/>
        <v>1 citrate_cyt + 1 ATP_cyt + 1 CoA_cyt = 1 oxaloacetate_cyt + 1 acetyl-CoA_cyt + 1 phosphate_cyt + 1 ADP_cyt</v>
      </c>
      <c r="I34" s="43" t="s">
        <v>781</v>
      </c>
      <c r="J34" s="43" t="s">
        <v>782</v>
      </c>
      <c r="K34" s="43">
        <f t="shared" si="1"/>
        <v>0</v>
      </c>
      <c r="L34" s="43" t="s">
        <v>783</v>
      </c>
      <c r="M34" s="43">
        <v>0</v>
      </c>
      <c r="N34" s="43">
        <v>1</v>
      </c>
      <c r="O34" s="43">
        <v>1</v>
      </c>
      <c r="P34" s="43">
        <v>1</v>
      </c>
      <c r="Q34" s="43">
        <v>1</v>
      </c>
      <c r="R34" s="43">
        <v>0.01</v>
      </c>
    </row>
    <row r="35" spans="1:18">
      <c r="A35" s="43" t="str">
        <f>TCA!A13</f>
        <v>T3</v>
      </c>
      <c r="B35" s="43" t="str">
        <f>TCA!B13</f>
        <v>1 citrate_cyt = 1 D-threo-isocitrate_cyt</v>
      </c>
      <c r="C35" s="43" t="str">
        <f>TCA!C13</f>
        <v>Citrate = D-threo-isocitrate</v>
      </c>
      <c r="D35" s="43">
        <f>TCA!D13</f>
        <v>0</v>
      </c>
      <c r="E35" s="43" t="str">
        <f>TCA!E13</f>
        <v>Y</v>
      </c>
      <c r="F35" s="43"/>
      <c r="G35" s="43" t="str">
        <f t="shared" si="0"/>
        <v>T3</v>
      </c>
      <c r="H35" s="43" t="str">
        <f t="shared" si="0"/>
        <v>1 citrate_cyt = 1 D-threo-isocitrate_cyt</v>
      </c>
      <c r="I35" s="43" t="s">
        <v>781</v>
      </c>
      <c r="J35" s="43" t="s">
        <v>782</v>
      </c>
      <c r="K35" s="43" t="str">
        <f t="shared" si="1"/>
        <v>-Inf</v>
      </c>
      <c r="L35" s="43" t="s">
        <v>783</v>
      </c>
      <c r="M35" s="43">
        <v>0</v>
      </c>
      <c r="N35" s="43">
        <v>1</v>
      </c>
      <c r="O35" s="43">
        <v>1</v>
      </c>
      <c r="P35" s="43">
        <v>1</v>
      </c>
      <c r="Q35" s="43">
        <v>1</v>
      </c>
      <c r="R35" s="43">
        <v>0.01</v>
      </c>
    </row>
    <row r="36" spans="1:18">
      <c r="A36" s="43" t="str">
        <f>TCA!A17</f>
        <v>T4</v>
      </c>
      <c r="B36" s="43" t="str">
        <f>TCA!B17</f>
        <v>1 D-threo-isocitrate_cyt + 1 NAD_cyt = 1 2-oxoglutarate_cyt + 1 CO2_cyt + 1 NADH_cyt</v>
      </c>
      <c r="C36" s="43" t="str">
        <f>TCA!C17</f>
        <v>D-threo-isocitrate + NAD = 2-oxoglutarate + CO2 + NADH</v>
      </c>
      <c r="D36" s="43" t="str">
        <f>TCA!D17</f>
        <v>isocitrate dehydrogenase (NAD+)</v>
      </c>
      <c r="E36" s="43" t="str">
        <f>TCA!E17</f>
        <v>Y</v>
      </c>
      <c r="F36" s="43"/>
      <c r="G36" s="43" t="str">
        <f t="shared" si="0"/>
        <v>T4</v>
      </c>
      <c r="H36" s="43" t="str">
        <f t="shared" si="0"/>
        <v>1 D-threo-isocitrate_cyt + 1 NAD_cyt = 1 2-oxoglutarate_cyt + 1 CO2_cyt + 1 NADH_cyt</v>
      </c>
      <c r="I36" s="43" t="s">
        <v>781</v>
      </c>
      <c r="J36" s="43" t="s">
        <v>782</v>
      </c>
      <c r="K36" s="43" t="str">
        <f t="shared" si="1"/>
        <v>-Inf</v>
      </c>
      <c r="L36" s="43" t="s">
        <v>783</v>
      </c>
      <c r="M36" s="43">
        <v>0</v>
      </c>
      <c r="N36" s="43">
        <v>1</v>
      </c>
      <c r="O36" s="43">
        <v>1</v>
      </c>
      <c r="P36" s="43">
        <v>1</v>
      </c>
      <c r="Q36" s="43">
        <v>1</v>
      </c>
      <c r="R36" s="43">
        <v>0.01</v>
      </c>
    </row>
    <row r="37" spans="1:18">
      <c r="A37" s="43" t="str">
        <f>TCA!A22</f>
        <v>T5</v>
      </c>
      <c r="B37" s="43" t="str">
        <f>TCA!B22</f>
        <v>1 2-oxoglutarate_cyt + 1 NAD_cyt + 1 CoA_mit = 1 succinyl-CoA_mit + 1 NADH_cyt + 1 CO2_cyt</v>
      </c>
      <c r="C37" s="43" t="str">
        <f>TCA!C22</f>
        <v>2-oxoglutarate + NAD + Coenzyme A = Succinyl-CoA + NADH + CO2</v>
      </c>
      <c r="D37" s="43" t="str">
        <f>TCA!D22</f>
        <v>2-oxoglutarate dehydrogenation</v>
      </c>
      <c r="E37" s="43" t="str">
        <f>TCA!E22</f>
        <v>N</v>
      </c>
      <c r="F37" s="43"/>
      <c r="G37" s="43" t="str">
        <f t="shared" si="0"/>
        <v>T5</v>
      </c>
      <c r="H37" s="43" t="str">
        <f t="shared" si="0"/>
        <v>1 2-oxoglutarate_cyt + 1 NAD_cyt + 1 CoA_mit = 1 succinyl-CoA_mit + 1 NADH_cyt + 1 CO2_cyt</v>
      </c>
      <c r="I37" s="43" t="s">
        <v>781</v>
      </c>
      <c r="J37" s="43" t="s">
        <v>782</v>
      </c>
      <c r="K37" s="43">
        <f t="shared" si="1"/>
        <v>0</v>
      </c>
      <c r="L37" s="43" t="s">
        <v>783</v>
      </c>
      <c r="M37" s="43">
        <v>0</v>
      </c>
      <c r="N37" s="43">
        <v>1</v>
      </c>
      <c r="O37" s="43">
        <v>1</v>
      </c>
      <c r="P37" s="43">
        <v>1</v>
      </c>
      <c r="Q37" s="43">
        <v>1</v>
      </c>
      <c r="R37" s="43">
        <v>0.01</v>
      </c>
    </row>
    <row r="38" spans="1:18">
      <c r="A38" s="43" t="str">
        <f>TCA!A24</f>
        <v>T6</v>
      </c>
      <c r="B38" s="43" t="str">
        <f>TCA!B24</f>
        <v>1 succinate_cyt + 1 ATP_cyt + 1 CoA_mit = 1 succinyl-CoA_mit + 1 ADP_cyt + 1 phosphate_cyt</v>
      </c>
      <c r="C38" s="43" t="str">
        <f>TCA!C24</f>
        <v>succinate + ATP + coenzyme A = succinyl-CoA + ADP + phosphate + H+</v>
      </c>
      <c r="D38" s="43" t="str">
        <f>TCA!D24</f>
        <v>succinyl-CoA synthetase</v>
      </c>
      <c r="E38" s="43" t="str">
        <f>TCA!E24</f>
        <v>Y</v>
      </c>
      <c r="F38" s="43"/>
      <c r="G38" s="43" t="str">
        <f t="shared" si="0"/>
        <v>T6</v>
      </c>
      <c r="H38" s="43" t="str">
        <f t="shared" si="0"/>
        <v>1 succinate_cyt + 1 ATP_cyt + 1 CoA_mit = 1 succinyl-CoA_mit + 1 ADP_cyt + 1 phosphate_cyt</v>
      </c>
      <c r="I38" s="43" t="s">
        <v>781</v>
      </c>
      <c r="J38" s="43" t="s">
        <v>782</v>
      </c>
      <c r="K38" s="43" t="str">
        <f t="shared" si="1"/>
        <v>-Inf</v>
      </c>
      <c r="L38" s="43" t="s">
        <v>783</v>
      </c>
      <c r="M38" s="43">
        <v>0</v>
      </c>
      <c r="N38" s="43">
        <v>1</v>
      </c>
      <c r="O38" s="43">
        <v>1</v>
      </c>
      <c r="P38" s="43">
        <v>1</v>
      </c>
      <c r="Q38" s="43">
        <v>1</v>
      </c>
      <c r="R38" s="43">
        <v>0.01</v>
      </c>
    </row>
    <row r="39" spans="1:18">
      <c r="A39" s="43" t="str">
        <f>TCA!A28</f>
        <v>T7</v>
      </c>
      <c r="B39" s="43" t="str">
        <f>TCA!B28</f>
        <v>1 UQ_cyt + 1 succinate_cyt = 1 fumarate_cyt + 1 UQH2_cyt</v>
      </c>
      <c r="C39" s="43" t="str">
        <f>TCA!C28</f>
        <v>UQ + succinate -&gt; fumarate + UQH2</v>
      </c>
      <c r="D39" s="43" t="str">
        <f>TCA!D28</f>
        <v>Succinate</v>
      </c>
      <c r="E39" s="43" t="str">
        <f>TCA!E28</f>
        <v>Y</v>
      </c>
      <c r="F39" s="43"/>
      <c r="G39" s="43" t="str">
        <f t="shared" si="0"/>
        <v>T7</v>
      </c>
      <c r="H39" s="43" t="str">
        <f t="shared" si="0"/>
        <v>1 UQ_cyt + 1 succinate_cyt = 1 fumarate_cyt + 1 UQH2_cyt</v>
      </c>
      <c r="I39" s="43" t="s">
        <v>781</v>
      </c>
      <c r="J39" s="43" t="s">
        <v>782</v>
      </c>
      <c r="K39" s="43" t="str">
        <f t="shared" si="1"/>
        <v>-Inf</v>
      </c>
      <c r="L39" s="43" t="s">
        <v>783</v>
      </c>
      <c r="M39" s="43">
        <v>0</v>
      </c>
      <c r="N39" s="43">
        <v>1</v>
      </c>
      <c r="O39" s="43">
        <v>1</v>
      </c>
      <c r="P39" s="43">
        <v>1</v>
      </c>
      <c r="Q39" s="43">
        <v>1</v>
      </c>
      <c r="R39" s="43">
        <v>0.01</v>
      </c>
    </row>
    <row r="40" spans="1:18">
      <c r="A40" s="43" t="str">
        <f>TCA!A33</f>
        <v>T8</v>
      </c>
      <c r="B40" s="43" t="str">
        <f>TCA!B33</f>
        <v>1 malate_cyt = 1 fumarate_cyt + 1 H2O_cyt</v>
      </c>
      <c r="C40" s="43" t="str">
        <f>TCA!C33</f>
        <v>(S)-malate = fumarate + H2O</v>
      </c>
      <c r="D40" s="43" t="str">
        <f>TCA!D33</f>
        <v>fumarate hydratase</v>
      </c>
      <c r="E40" s="43" t="str">
        <f>TCA!E33</f>
        <v>Y</v>
      </c>
      <c r="F40" s="43"/>
      <c r="G40" s="43" t="str">
        <f t="shared" si="0"/>
        <v>T8</v>
      </c>
      <c r="H40" s="43" t="str">
        <f t="shared" si="0"/>
        <v>1 malate_cyt = 1 fumarate_cyt + 1 H2O_cyt</v>
      </c>
      <c r="I40" s="43" t="s">
        <v>781</v>
      </c>
      <c r="J40" s="43" t="s">
        <v>782</v>
      </c>
      <c r="K40" s="43" t="str">
        <f t="shared" si="1"/>
        <v>-Inf</v>
      </c>
      <c r="L40" s="43" t="s">
        <v>783</v>
      </c>
      <c r="M40" s="43">
        <v>0</v>
      </c>
      <c r="N40" s="43">
        <v>1</v>
      </c>
      <c r="O40" s="43">
        <v>1</v>
      </c>
      <c r="P40" s="43">
        <v>1</v>
      </c>
      <c r="Q40" s="43">
        <v>1</v>
      </c>
      <c r="R40" s="43">
        <v>0.01</v>
      </c>
    </row>
    <row r="41" spans="1:18">
      <c r="A41" s="43" t="str">
        <f>TCA!A35</f>
        <v>T9</v>
      </c>
      <c r="B41" s="43" t="str">
        <f>TCA!B35</f>
        <v>1 malate_cyt + 1 NAD_cyt = 1 oxaloacetate_cyt + 1 NADH_cyt + 1 H+_cyt</v>
      </c>
      <c r="C41" s="43" t="str">
        <f>TCA!C35</f>
        <v>(S)-malate + NAD = oxaloacetate + NADH + H+</v>
      </c>
      <c r="D41" s="43" t="str">
        <f>TCA!D35</f>
        <v>malate dehydrogenase</v>
      </c>
      <c r="E41" s="43" t="str">
        <f>TCA!E35</f>
        <v>Y</v>
      </c>
      <c r="F41" s="43"/>
      <c r="G41" s="43" t="str">
        <f t="shared" si="0"/>
        <v>T9</v>
      </c>
      <c r="H41" s="43" t="str">
        <f t="shared" si="0"/>
        <v>1 malate_cyt + 1 NAD_cyt = 1 oxaloacetate_cyt + 1 NADH_cyt + 1 H+_cyt</v>
      </c>
      <c r="I41" s="43" t="s">
        <v>781</v>
      </c>
      <c r="J41" s="43" t="s">
        <v>782</v>
      </c>
      <c r="K41" s="43" t="str">
        <f t="shared" si="1"/>
        <v>-Inf</v>
      </c>
      <c r="L41" s="43" t="s">
        <v>783</v>
      </c>
      <c r="M41" s="43">
        <v>0</v>
      </c>
      <c r="N41" s="43">
        <v>1</v>
      </c>
      <c r="O41" s="43">
        <v>1</v>
      </c>
      <c r="P41" s="43">
        <v>1</v>
      </c>
      <c r="Q41" s="43">
        <v>1</v>
      </c>
      <c r="R41" s="43">
        <v>0.01</v>
      </c>
    </row>
    <row r="42" spans="1:18">
      <c r="A42" s="43" t="str">
        <f>PPP!A4</f>
        <v>P1</v>
      </c>
      <c r="B42" s="43" t="str">
        <f>PPP!B4</f>
        <v>1 D-erythrose-4-phosphate_cyt + 1 D-xylulose-5-phosphate_cyt = 1 D-fructose-6-phosphate_cyt + 1 D-glyceraldehyde-3-phosphate_cyt</v>
      </c>
      <c r="C42" s="43" t="str">
        <f>PPP!C4</f>
        <v>D-erythrose-4-phosphate_cyt + D-xylulose-5-phosphate = D-fructose-6-phosphate_cyt + D-glyceraldehyde-3-phosphate</v>
      </c>
      <c r="D42" s="43" t="str">
        <f>PPP!D4</f>
        <v>transketolase</v>
      </c>
      <c r="E42" s="43" t="str">
        <f>PPP!E4</f>
        <v>Y</v>
      </c>
      <c r="F42" s="43"/>
      <c r="G42" s="43" t="str">
        <f t="shared" si="0"/>
        <v>P1</v>
      </c>
      <c r="H42" s="43" t="str">
        <f t="shared" si="0"/>
        <v>1 D-erythrose-4-phosphate_cyt + 1 D-xylulose-5-phosphate_cyt = 1 D-fructose-6-phosphate_cyt + 1 D-glyceraldehyde-3-phosphate_cyt</v>
      </c>
      <c r="I42" s="43" t="s">
        <v>781</v>
      </c>
      <c r="J42" s="43" t="s">
        <v>782</v>
      </c>
      <c r="K42" s="43" t="str">
        <f t="shared" si="1"/>
        <v>-Inf</v>
      </c>
      <c r="L42" s="43" t="s">
        <v>783</v>
      </c>
      <c r="M42" s="43">
        <v>0</v>
      </c>
      <c r="N42" s="43">
        <v>1</v>
      </c>
      <c r="O42" s="43">
        <v>1</v>
      </c>
      <c r="P42" s="43">
        <v>1</v>
      </c>
      <c r="Q42" s="43">
        <v>1</v>
      </c>
      <c r="R42" s="43">
        <v>0.01</v>
      </c>
    </row>
    <row r="43" spans="1:18">
      <c r="A43" s="43" t="str">
        <f>PPP!A5</f>
        <v>P2</v>
      </c>
      <c r="B43" s="43" t="str">
        <f>PPP!B5</f>
        <v>1 D-sedoheptulose-7-phosphate_cyt + 1 D-glyceraldehyde-3-phosphate_cyt = 1 D-ribose-5-phosphate_cyt + 1 D-xylulose-5-phosphate_cyt</v>
      </c>
      <c r="C43" s="43" t="str">
        <f>PPP!C5</f>
        <v>D-sedoheptulose-7-phosphate_cyt + D-glyceraldehyde-3-phosphate = D-ribose-5-phosphate_cyt + D-xylulose-5-phosphate</v>
      </c>
      <c r="D43" s="43">
        <f>PPP!D5</f>
        <v>0</v>
      </c>
      <c r="E43" s="43" t="str">
        <f>PPP!E5</f>
        <v>Y</v>
      </c>
      <c r="F43" s="43"/>
      <c r="G43" s="43" t="str">
        <f t="shared" si="0"/>
        <v>P2</v>
      </c>
      <c r="H43" s="43" t="str">
        <f t="shared" si="0"/>
        <v>1 D-sedoheptulose-7-phosphate_cyt + 1 D-glyceraldehyde-3-phosphate_cyt = 1 D-ribose-5-phosphate_cyt + 1 D-xylulose-5-phosphate_cyt</v>
      </c>
      <c r="I43" s="43" t="s">
        <v>781</v>
      </c>
      <c r="J43" s="43" t="s">
        <v>782</v>
      </c>
      <c r="K43" s="43" t="str">
        <f t="shared" si="1"/>
        <v>-Inf</v>
      </c>
      <c r="L43" s="43" t="s">
        <v>783</v>
      </c>
      <c r="M43" s="43">
        <v>0</v>
      </c>
      <c r="N43" s="43">
        <v>1</v>
      </c>
      <c r="O43" s="43">
        <v>1</v>
      </c>
      <c r="P43" s="43">
        <v>1</v>
      </c>
      <c r="Q43" s="43">
        <v>1</v>
      </c>
      <c r="R43" s="43">
        <v>0.01</v>
      </c>
    </row>
    <row r="44" spans="1:18">
      <c r="A44" s="43" t="str">
        <f>PPP!A7</f>
        <v>P4</v>
      </c>
      <c r="B44" s="43" t="str">
        <f>PPP!B7</f>
        <v>1 D-glyceraldehyde-3-phosphate_cyt + 1 D-sedoheptulose-7-phosphate_cyt = 1 D-fructose-6-phosphate_cyt + 1 D-erythrose-4-phosphate_cyt</v>
      </c>
      <c r="C44" s="43" t="str">
        <f>PPP!C7</f>
        <v>D-glyceraldehyde-3-phosphate_cyt + D-sedoheptulose-7-phosphate = D-fructose-6-phosphate_cyt + D-erythrose-4-phosphate</v>
      </c>
      <c r="D44" s="43" t="str">
        <f>PPP!D7</f>
        <v>transaldolase</v>
      </c>
      <c r="E44" s="43" t="str">
        <f>PPP!E7</f>
        <v>Y</v>
      </c>
      <c r="F44" s="43"/>
      <c r="G44" s="43" t="str">
        <f t="shared" si="0"/>
        <v>P4</v>
      </c>
      <c r="H44" s="43" t="str">
        <f t="shared" si="0"/>
        <v>1 D-glyceraldehyde-3-phosphate_cyt + 1 D-sedoheptulose-7-phosphate_cyt = 1 D-fructose-6-phosphate_cyt + 1 D-erythrose-4-phosphate_cyt</v>
      </c>
      <c r="I44" s="43" t="s">
        <v>781</v>
      </c>
      <c r="J44" s="43" t="s">
        <v>782</v>
      </c>
      <c r="K44" s="43" t="str">
        <f t="shared" si="1"/>
        <v>-Inf</v>
      </c>
      <c r="L44" s="43" t="s">
        <v>783</v>
      </c>
      <c r="M44" s="43">
        <v>0</v>
      </c>
      <c r="N44" s="43">
        <v>1</v>
      </c>
      <c r="O44" s="43">
        <v>1</v>
      </c>
      <c r="P44" s="43">
        <v>1</v>
      </c>
      <c r="Q44" s="43">
        <v>1</v>
      </c>
      <c r="R44" s="43">
        <v>0.01</v>
      </c>
    </row>
    <row r="45" spans="1:18">
      <c r="A45" s="43" t="str">
        <f>PPP!A10</f>
        <v>P5</v>
      </c>
      <c r="B45" s="43" t="str">
        <f>PPP!B10</f>
        <v>1 D-ribulose-5-phosphate_cyt = 1 D-xylulose-5-phosphate_cyt</v>
      </c>
      <c r="C45" s="43" t="str">
        <f>PPP!C10</f>
        <v>D-ribulose-5-phosphate = D-xylulose-5-phosphate</v>
      </c>
      <c r="D45" s="43" t="str">
        <f>PPP!D10</f>
        <v>ribulose-phosphate 3-epimerase</v>
      </c>
      <c r="E45" s="43" t="str">
        <f>PPP!E10</f>
        <v>Y</v>
      </c>
      <c r="F45" s="43"/>
      <c r="G45" s="43" t="str">
        <f t="shared" si="0"/>
        <v>P5</v>
      </c>
      <c r="H45" s="43" t="str">
        <f t="shared" si="0"/>
        <v>1 D-ribulose-5-phosphate_cyt = 1 D-xylulose-5-phosphate_cyt</v>
      </c>
      <c r="I45" s="43" t="s">
        <v>781</v>
      </c>
      <c r="J45" s="43" t="s">
        <v>782</v>
      </c>
      <c r="K45" s="43" t="str">
        <f t="shared" si="1"/>
        <v>-Inf</v>
      </c>
      <c r="L45" s="43" t="s">
        <v>783</v>
      </c>
      <c r="M45" s="43">
        <v>0</v>
      </c>
      <c r="N45" s="43">
        <v>1</v>
      </c>
      <c r="O45" s="43">
        <v>1</v>
      </c>
      <c r="P45" s="43">
        <v>1</v>
      </c>
      <c r="Q45" s="43">
        <v>1</v>
      </c>
      <c r="R45" s="43">
        <v>0.01</v>
      </c>
    </row>
    <row r="46" spans="1:18">
      <c r="A46" s="43" t="str">
        <f>PPP!A12</f>
        <v>P6</v>
      </c>
      <c r="B46" s="43" t="str">
        <f>PPP!B12</f>
        <v>1 ATP_cyt + 1 D-gluconate_cyt = 1 6-phospho-D-gluconate_cyt + 1 ADP_cyt + 1 H+_cyt</v>
      </c>
      <c r="C46" s="43" t="str">
        <f>PPP!C12</f>
        <v>ATP_cyt + D-gluconate = 6-phospho-D-gluconate_cyt + ADP_cyt + 2 H+</v>
      </c>
      <c r="D46" s="43" t="str">
        <f>PPP!D12</f>
        <v>gluconokinase</v>
      </c>
      <c r="E46" s="43" t="str">
        <f>PPP!E12</f>
        <v>N</v>
      </c>
      <c r="F46" s="43"/>
      <c r="G46" s="43" t="str">
        <f t="shared" si="0"/>
        <v>P6</v>
      </c>
      <c r="H46" s="43" t="str">
        <f t="shared" si="0"/>
        <v>1 ATP_cyt + 1 D-gluconate_cyt = 1 6-phospho-D-gluconate_cyt + 1 ADP_cyt + 1 H+_cyt</v>
      </c>
      <c r="I46" s="43" t="s">
        <v>781</v>
      </c>
      <c r="J46" s="43" t="s">
        <v>782</v>
      </c>
      <c r="K46" s="43">
        <f t="shared" si="1"/>
        <v>0</v>
      </c>
      <c r="L46" s="43" t="s">
        <v>783</v>
      </c>
      <c r="M46" s="43">
        <v>0</v>
      </c>
      <c r="N46" s="43">
        <v>1</v>
      </c>
      <c r="O46" s="43">
        <v>1</v>
      </c>
      <c r="P46" s="43">
        <v>1</v>
      </c>
      <c r="Q46" s="43">
        <v>1</v>
      </c>
      <c r="R46" s="43">
        <v>0.01</v>
      </c>
    </row>
    <row r="47" spans="1:18">
      <c r="A47" s="43" t="str">
        <f>PPP!A14</f>
        <v>P7</v>
      </c>
      <c r="B47" s="43" t="str">
        <f>PPP!B14</f>
        <v>1 6-phospho-D-gluconate_cyt + 1 NAD_cyt = 1 D-ribulose-5-phosphate_cyt + 1 CO2_cyt + 1 NADH_cyt</v>
      </c>
      <c r="C47" s="43" t="str">
        <f>PPP!C14</f>
        <v>6-phospho-D-gluconate_cyt + NADP = D-ribulose-5-phosphate_cyt + CO2_cyt + NADPH</v>
      </c>
      <c r="D47" s="43" t="str">
        <f>PPP!D14</f>
        <v>6-phosphogluconate dehydrogenase</v>
      </c>
      <c r="E47" s="43" t="str">
        <f>PPP!E14</f>
        <v>N</v>
      </c>
      <c r="F47" s="43"/>
      <c r="G47" s="43" t="str">
        <f t="shared" si="0"/>
        <v>P7</v>
      </c>
      <c r="H47" s="43" t="str">
        <f t="shared" si="0"/>
        <v>1 6-phospho-D-gluconate_cyt + 1 NAD_cyt = 1 D-ribulose-5-phosphate_cyt + 1 CO2_cyt + 1 NADH_cyt</v>
      </c>
      <c r="I47" s="43" t="s">
        <v>781</v>
      </c>
      <c r="J47" s="43" t="s">
        <v>782</v>
      </c>
      <c r="K47" s="43">
        <f t="shared" si="1"/>
        <v>0</v>
      </c>
      <c r="L47" s="43" t="s">
        <v>783</v>
      </c>
      <c r="M47" s="43">
        <v>0</v>
      </c>
      <c r="N47" s="43">
        <v>1</v>
      </c>
      <c r="O47" s="43">
        <v>1</v>
      </c>
      <c r="P47" s="43">
        <v>1</v>
      </c>
      <c r="Q47" s="43">
        <v>1</v>
      </c>
      <c r="R47" s="43">
        <v>0.01</v>
      </c>
    </row>
    <row r="48" spans="1:18">
      <c r="A48" s="43" t="str">
        <f>PPP!A16</f>
        <v>P8</v>
      </c>
      <c r="B48" s="43" t="str">
        <f>PPP!B16</f>
        <v>1 D-ribose-5-phosphate_cyt = 1 D-ribulose-5-phosphate_cyt</v>
      </c>
      <c r="C48" s="43" t="str">
        <f>PPP!C16</f>
        <v>D-ribose-5-phosphate = D-ribulose-5-phosphate</v>
      </c>
      <c r="D48" s="43" t="str">
        <f>PPP!D16</f>
        <v>ribose 5-phosphate isomerase A</v>
      </c>
      <c r="E48" s="43" t="str">
        <f>PPP!E16</f>
        <v>Y</v>
      </c>
      <c r="F48" s="43"/>
      <c r="G48" s="43" t="str">
        <f t="shared" si="0"/>
        <v>P8</v>
      </c>
      <c r="H48" s="43" t="str">
        <f t="shared" si="0"/>
        <v>1 D-ribose-5-phosphate_cyt = 1 D-ribulose-5-phosphate_cyt</v>
      </c>
      <c r="I48" s="43" t="s">
        <v>781</v>
      </c>
      <c r="J48" s="43" t="s">
        <v>782</v>
      </c>
      <c r="K48" s="43" t="str">
        <f t="shared" si="1"/>
        <v>-Inf</v>
      </c>
      <c r="L48" s="43" t="s">
        <v>783</v>
      </c>
      <c r="M48" s="43">
        <v>0</v>
      </c>
      <c r="N48" s="43">
        <v>1</v>
      </c>
      <c r="O48" s="43">
        <v>1</v>
      </c>
      <c r="P48" s="43">
        <v>1</v>
      </c>
      <c r="Q48" s="43">
        <v>1</v>
      </c>
      <c r="R48" s="43">
        <v>0.01</v>
      </c>
    </row>
    <row r="49" spans="1:18">
      <c r="A49" s="43" t="str">
        <f>PPP!A18</f>
        <v>P9</v>
      </c>
      <c r="B49" s="43" t="str">
        <f>PPP!B18</f>
        <v>1 ATP_cyt + 1 D-ribose-5-phosphate_cyt = 1 PRPP_cyt + 1 AMP_cyt + 1 H+_cyt</v>
      </c>
      <c r="C49" s="43" t="str">
        <f>PPP!C18</f>
        <v>ATP_cyt + D-ribose-5-phosphate = 5-phosphoribosyl 1-pyrophosphate_cyt + AMP_cyt + 2 H+</v>
      </c>
      <c r="D49" s="43" t="str">
        <f>PPP!D18</f>
        <v>ribose-phosphate pyrophosphokinase</v>
      </c>
      <c r="E49" s="43" t="str">
        <f>PPP!E18</f>
        <v>Y</v>
      </c>
      <c r="F49" s="43"/>
      <c r="G49" s="43" t="str">
        <f t="shared" si="0"/>
        <v>P9</v>
      </c>
      <c r="H49" s="43" t="str">
        <f t="shared" si="0"/>
        <v>1 ATP_cyt + 1 D-ribose-5-phosphate_cyt = 1 PRPP_cyt + 1 AMP_cyt + 1 H+_cyt</v>
      </c>
      <c r="I49" s="43" t="s">
        <v>781</v>
      </c>
      <c r="J49" s="43" t="s">
        <v>782</v>
      </c>
      <c r="K49" s="43" t="str">
        <f>IF(EXACT(E49,"N"),0,"-Inf")</f>
        <v>-Inf</v>
      </c>
      <c r="L49" s="43" t="s">
        <v>783</v>
      </c>
      <c r="M49" s="43">
        <v>0</v>
      </c>
      <c r="N49" s="43">
        <v>1</v>
      </c>
      <c r="O49" s="43">
        <v>1</v>
      </c>
      <c r="P49" s="43">
        <v>1</v>
      </c>
      <c r="Q49" s="43">
        <v>1</v>
      </c>
      <c r="R49" s="43">
        <v>0.01</v>
      </c>
    </row>
    <row r="50" spans="1:18">
      <c r="A50" s="43" t="str">
        <f>PPP!A23</f>
        <v>P12</v>
      </c>
      <c r="B50" s="43" t="str">
        <f>PPP!B23</f>
        <v>1 D-glucono-1,5-lactone_cyt + 1 H2O_cyt = 1 D-gluconate_cyt + 1 H+_cyt</v>
      </c>
      <c r="C50" s="43" t="str">
        <f>PPP!C23</f>
        <v>D-glucono-1,5-lactone_cyt + H2O = D-gluconate_cyt + H+</v>
      </c>
      <c r="D50" s="43" t="str">
        <f>PPP!D23</f>
        <v>gluconolactonase</v>
      </c>
      <c r="E50" s="43" t="str">
        <f>PPP!E23</f>
        <v>Y</v>
      </c>
      <c r="F50" s="43"/>
      <c r="G50" s="43" t="str">
        <f t="shared" si="0"/>
        <v>P12</v>
      </c>
      <c r="H50" s="43" t="str">
        <f t="shared" si="0"/>
        <v>1 D-glucono-1,5-lactone_cyt + 1 H2O_cyt = 1 D-gluconate_cyt + 1 H+_cyt</v>
      </c>
      <c r="I50" s="43" t="s">
        <v>781</v>
      </c>
      <c r="J50" s="43" t="s">
        <v>782</v>
      </c>
      <c r="K50" s="43" t="str">
        <f t="shared" si="1"/>
        <v>-Inf</v>
      </c>
      <c r="L50" s="43" t="s">
        <v>783</v>
      </c>
      <c r="M50" s="43">
        <v>0</v>
      </c>
      <c r="N50" s="43">
        <v>1</v>
      </c>
      <c r="O50" s="43">
        <v>1</v>
      </c>
      <c r="P50" s="43">
        <v>1</v>
      </c>
      <c r="Q50" s="43">
        <v>1</v>
      </c>
      <c r="R50" s="43">
        <v>0.01</v>
      </c>
    </row>
    <row r="51" spans="1:18">
      <c r="A51" s="43" t="str">
        <f>PPP!A25</f>
        <v>P13</v>
      </c>
      <c r="B51" s="43" t="str">
        <f>PPP!B25</f>
        <v>1 beta-D-glucose_cyt + 1 NAD_cyt = 1 D-glucono-1,5-lactone_cyt + 1 NADH_cyt + 1 H+_cyt</v>
      </c>
      <c r="C51" s="43" t="str">
        <f>PPP!C25</f>
        <v>β-D-glucose_cyt + NAD(P)+ = D-glucono-1,5-lactone_cyt + NAD(P)H_cyt + H+</v>
      </c>
      <c r="D51" s="43" t="str">
        <f>PPP!D25</f>
        <v>glucose 1-dehydrogenase</v>
      </c>
      <c r="E51" s="43" t="str">
        <f>PPP!E25</f>
        <v>N</v>
      </c>
      <c r="F51" s="43"/>
      <c r="G51" s="43" t="str">
        <f t="shared" si="0"/>
        <v>P13</v>
      </c>
      <c r="H51" s="43" t="str">
        <f t="shared" si="0"/>
        <v>1 beta-D-glucose_cyt + 1 NAD_cyt = 1 D-glucono-1,5-lactone_cyt + 1 NADH_cyt + 1 H+_cyt</v>
      </c>
      <c r="I51" s="43" t="s">
        <v>781</v>
      </c>
      <c r="J51" s="43" t="s">
        <v>782</v>
      </c>
      <c r="K51" s="43">
        <f t="shared" si="1"/>
        <v>0</v>
      </c>
      <c r="L51" s="43" t="s">
        <v>783</v>
      </c>
      <c r="M51" s="43">
        <v>0</v>
      </c>
      <c r="N51" s="43">
        <v>1</v>
      </c>
      <c r="O51" s="43">
        <v>1</v>
      </c>
      <c r="P51" s="43">
        <v>1</v>
      </c>
      <c r="Q51" s="43">
        <v>1</v>
      </c>
      <c r="R51" s="43">
        <v>0.01</v>
      </c>
    </row>
    <row r="52" spans="1:18">
      <c r="A52" s="43" t="str">
        <f>PPP!A27</f>
        <v>P16</v>
      </c>
      <c r="B52" s="43" t="str">
        <f>PPP!B27</f>
        <v>1 6-phospho_D-glucono-1,5-lactone_cyt + 1 H2O_cyt = 1 6-phospho-D-gluconate_cyt + 1 H+_cyt</v>
      </c>
      <c r="C52" s="43" t="str">
        <f>PPP!C27</f>
        <v>6-phospho D-glucono-1,5-lactone_cyt + H2O = 6-phospho D-gluconate_cyt + H+</v>
      </c>
      <c r="D52" s="43" t="str">
        <f>PPP!D27</f>
        <v>6-phosphogluconolactonase</v>
      </c>
      <c r="E52" s="43" t="str">
        <f>PPP!E27</f>
        <v>N</v>
      </c>
      <c r="F52" s="43"/>
      <c r="G52" s="43" t="str">
        <f t="shared" si="0"/>
        <v>P16</v>
      </c>
      <c r="H52" s="43" t="str">
        <f t="shared" si="0"/>
        <v>1 6-phospho_D-glucono-1,5-lactone_cyt + 1 H2O_cyt = 1 6-phospho-D-gluconate_cyt + 1 H+_cyt</v>
      </c>
      <c r="I52" s="43" t="s">
        <v>781</v>
      </c>
      <c r="J52" s="43" t="s">
        <v>782</v>
      </c>
      <c r="K52" s="43">
        <f t="shared" si="1"/>
        <v>0</v>
      </c>
      <c r="L52" s="43" t="s">
        <v>783</v>
      </c>
      <c r="M52" s="43">
        <v>0</v>
      </c>
      <c r="N52" s="43">
        <v>1</v>
      </c>
      <c r="O52" s="43">
        <v>1</v>
      </c>
      <c r="P52" s="43">
        <v>1</v>
      </c>
      <c r="Q52" s="43">
        <v>1</v>
      </c>
      <c r="R52" s="43">
        <v>0.01</v>
      </c>
    </row>
    <row r="53" spans="1:18">
      <c r="A53" s="43" t="str">
        <f>PPP!A29</f>
        <v>P17</v>
      </c>
      <c r="B53" s="43" t="str">
        <f>PPP!B29</f>
        <v>1 beta-D-glucose-6-phosphate_cyt + 1 NAD_cyt = 1 6-phospho_D-glucono-1,5-lactone_cyt + 1 NADH_cyt + 1 H+_cyt</v>
      </c>
      <c r="C53" s="43" t="str">
        <f>PPP!C29</f>
        <v>β-D-glucose 6-phosphate_cyt + NADP = 6-phospho D-glucono-1,5-lactone_cyt + NADPH_cyt + H+</v>
      </c>
      <c r="D53" s="43" t="str">
        <f>PPP!D29</f>
        <v>glucose-6-phosphate 1-dehydrogenase</v>
      </c>
      <c r="E53" s="43" t="str">
        <f>PPP!E29</f>
        <v>Y</v>
      </c>
      <c r="F53" s="43"/>
      <c r="G53" s="43" t="str">
        <f t="shared" si="0"/>
        <v>P17</v>
      </c>
      <c r="H53" s="43" t="str">
        <f t="shared" si="0"/>
        <v>1 beta-D-glucose-6-phosphate_cyt + 1 NAD_cyt = 1 6-phospho_D-glucono-1,5-lactone_cyt + 1 NADH_cyt + 1 H+_cyt</v>
      </c>
      <c r="I53" s="43" t="s">
        <v>781</v>
      </c>
      <c r="J53" s="43" t="s">
        <v>782</v>
      </c>
      <c r="K53" s="43" t="str">
        <f t="shared" si="1"/>
        <v>-Inf</v>
      </c>
      <c r="L53" s="43" t="s">
        <v>783</v>
      </c>
      <c r="M53" s="43">
        <v>0</v>
      </c>
      <c r="N53" s="43">
        <v>1</v>
      </c>
      <c r="O53" s="43">
        <v>1</v>
      </c>
      <c r="P53" s="43">
        <v>1</v>
      </c>
      <c r="Q53" s="43">
        <v>1</v>
      </c>
      <c r="R53" s="43">
        <v>0.01</v>
      </c>
    </row>
    <row r="54" spans="1:18">
      <c r="A54" s="43" t="str">
        <f>ET!A4</f>
        <v>E1</v>
      </c>
      <c r="B54" s="43" t="str">
        <f>ET!B4</f>
        <v>1 diphosphate_cyt + 1 H2O_cyt = 2 phosphate_cyt + 1 H+_cyt</v>
      </c>
      <c r="C54" s="43" t="str">
        <f>ET!C4</f>
        <v>diphosphate_cyt + H2O = 2 phosphate_cyt + H+</v>
      </c>
      <c r="D54" s="43" t="str">
        <f>ET!D4</f>
        <v>inorganic pyrophosphatase</v>
      </c>
      <c r="E54" s="43" t="str">
        <f>ET!E4</f>
        <v>N</v>
      </c>
      <c r="F54" s="43"/>
      <c r="G54" s="43" t="str">
        <f t="shared" si="0"/>
        <v>E1</v>
      </c>
      <c r="H54" s="43" t="str">
        <f t="shared" si="0"/>
        <v>1 diphosphate_cyt + 1 H2O_cyt = 2 phosphate_cyt + 1 H+_cyt</v>
      </c>
      <c r="I54" s="43" t="s">
        <v>781</v>
      </c>
      <c r="J54" s="43" t="s">
        <v>782</v>
      </c>
      <c r="K54" s="43">
        <f t="shared" si="1"/>
        <v>0</v>
      </c>
      <c r="L54" s="43" t="s">
        <v>783</v>
      </c>
      <c r="M54" s="43">
        <v>0</v>
      </c>
      <c r="N54" s="43">
        <v>1</v>
      </c>
      <c r="O54" s="43">
        <v>1</v>
      </c>
      <c r="P54" s="43">
        <v>1</v>
      </c>
      <c r="Q54" s="43">
        <v>1</v>
      </c>
      <c r="R54" s="43">
        <v>0.01</v>
      </c>
    </row>
    <row r="55" spans="1:18">
      <c r="A55" s="43" t="str">
        <f>ET!A6</f>
        <v>E2</v>
      </c>
      <c r="B55" s="43" t="str">
        <f>ET!B6</f>
        <v>1 NADH_cyt + 1 UQ_cyt + 5 H+_cyt = 1 NAD_cyt + 1 UQH2_cyt + 4 Hpmf</v>
      </c>
      <c r="C55" s="43" t="str">
        <f>ET!C6</f>
        <v>NADH_cyt + a ubiquinone_cyt + H+ -&gt; NAD_cyt + a ubiquinol</v>
      </c>
      <c r="D55" s="43" t="str">
        <f>ET!D6</f>
        <v>NADH dehydrogenase (ubiquinone) 1 alpha subcomplex 6</v>
      </c>
      <c r="E55" s="43" t="str">
        <f>ET!E6</f>
        <v>Y</v>
      </c>
      <c r="F55" s="43"/>
      <c r="G55" s="43" t="str">
        <f t="shared" si="0"/>
        <v>E2</v>
      </c>
      <c r="H55" s="43" t="str">
        <f t="shared" si="0"/>
        <v>1 NADH_cyt + 1 UQ_cyt + 5 H+_cyt = 1 NAD_cyt + 1 UQH2_cyt + 4 Hpmf</v>
      </c>
      <c r="I55" s="43" t="s">
        <v>781</v>
      </c>
      <c r="J55" s="43" t="s">
        <v>782</v>
      </c>
      <c r="K55" s="43" t="str">
        <f t="shared" si="1"/>
        <v>-Inf</v>
      </c>
      <c r="L55" s="43" t="s">
        <v>783</v>
      </c>
      <c r="M55" s="43">
        <v>0</v>
      </c>
      <c r="N55" s="43">
        <v>1</v>
      </c>
      <c r="O55" s="43">
        <v>1</v>
      </c>
      <c r="P55" s="43">
        <v>1</v>
      </c>
      <c r="Q55" s="43">
        <v>1</v>
      </c>
      <c r="R55" s="43">
        <v>0.01</v>
      </c>
    </row>
    <row r="56" spans="1:18">
      <c r="A56" s="43" t="str">
        <f>ET!A22</f>
        <v>E3</v>
      </c>
      <c r="B56" s="43" t="str">
        <f>ET!B22</f>
        <v>1 NADH_cyt + 1 UQ_cyt + 1 H+_cyt = 1 NAD_cyt + 1 UQH2_cyt</v>
      </c>
      <c r="C56" s="43" t="str">
        <f>ET!C22</f>
        <v>NADH_cyt + a ubiquinone_cyt + H+ -&gt; NAD_cyt + a ubiquinol</v>
      </c>
      <c r="D56" s="43" t="str">
        <f>ET!D22</f>
        <v>NADH dehydrogenase</v>
      </c>
      <c r="E56" s="43" t="str">
        <f>ET!E22</f>
        <v>N</v>
      </c>
      <c r="F56" s="43"/>
      <c r="G56" s="43" t="str">
        <f t="shared" si="0"/>
        <v>E3</v>
      </c>
      <c r="H56" s="43" t="str">
        <f t="shared" si="0"/>
        <v>1 NADH_cyt + 1 UQ_cyt + 1 H+_cyt = 1 NAD_cyt + 1 UQH2_cyt</v>
      </c>
      <c r="I56" s="43" t="s">
        <v>781</v>
      </c>
      <c r="J56" s="43" t="s">
        <v>782</v>
      </c>
      <c r="K56" s="43">
        <f t="shared" si="1"/>
        <v>0</v>
      </c>
      <c r="L56" s="43" t="s">
        <v>783</v>
      </c>
      <c r="M56" s="43">
        <v>0</v>
      </c>
      <c r="N56" s="43">
        <v>1</v>
      </c>
      <c r="O56" s="43">
        <v>1</v>
      </c>
      <c r="P56" s="43">
        <v>1</v>
      </c>
      <c r="Q56" s="43">
        <v>1</v>
      </c>
      <c r="R56" s="43">
        <v>0.01</v>
      </c>
    </row>
    <row r="57" spans="1:18">
      <c r="A57" s="43" t="str">
        <f>ET!A26</f>
        <v>E4</v>
      </c>
      <c r="B57" s="43" t="str">
        <f>ET!B26</f>
        <v>2 CytCOX_cyt + 1 UQH2_cyt + 2 H+_cyt = 2 CytCRED_cyt + 1 UQ_cyt + 4 Hpmf</v>
      </c>
      <c r="C57" s="43" t="str">
        <f>ET!C26</f>
        <v>2 an oxidized cytochrome c_cyt + a ubiquinol -&gt; 2 a reduced cytochrome c_cyt + a ubiquinone</v>
      </c>
      <c r="D57" s="43" t="str">
        <f>ET!D26</f>
        <v>ubiquinol-cytochrome c reductase iron-sulfur subunit</v>
      </c>
      <c r="E57" s="43" t="str">
        <f>ET!E26</f>
        <v>Y</v>
      </c>
      <c r="F57" s="43"/>
      <c r="G57" s="43" t="str">
        <f t="shared" si="0"/>
        <v>E4</v>
      </c>
      <c r="H57" s="43" t="str">
        <f t="shared" si="0"/>
        <v>2 CytCOX_cyt + 1 UQH2_cyt + 2 H+_cyt = 2 CytCRED_cyt + 1 UQ_cyt + 4 Hpmf</v>
      </c>
      <c r="I57" s="43" t="s">
        <v>781</v>
      </c>
      <c r="J57" s="43" t="s">
        <v>782</v>
      </c>
      <c r="K57" s="43" t="str">
        <f t="shared" si="1"/>
        <v>-Inf</v>
      </c>
      <c r="L57" s="43" t="s">
        <v>783</v>
      </c>
      <c r="M57" s="43">
        <v>0</v>
      </c>
      <c r="N57" s="43">
        <v>1</v>
      </c>
      <c r="O57" s="43">
        <v>1</v>
      </c>
      <c r="P57" s="43">
        <v>1</v>
      </c>
      <c r="Q57" s="43">
        <v>1</v>
      </c>
      <c r="R57" s="43">
        <v>0.01</v>
      </c>
    </row>
    <row r="58" spans="1:18">
      <c r="A58" s="43" t="str">
        <f>ET!A37</f>
        <v>E5</v>
      </c>
      <c r="B58" s="43" t="str">
        <f>ET!B37</f>
        <v xml:space="preserve">4 CytCRED_cyt + 6 H+_cyt + 1 oxygen_cyt = 4 CytCOX_cyt + 2 H2O_cyt + 2 Hpmf </v>
      </c>
      <c r="C58" s="43" t="str">
        <f>ET!C37</f>
        <v xml:space="preserve">4 a reduced cytochrome c_cyt + oxygen -&gt; an oxidized cytochrome c_cyt + 4 an oxidized cytochrome c_cyt + 2 H2O </v>
      </c>
      <c r="D58" s="43" t="str">
        <f>ET!D37</f>
        <v>cytochrome c oxidase subunit I</v>
      </c>
      <c r="E58" s="43" t="str">
        <f>ET!E37</f>
        <v>N</v>
      </c>
      <c r="F58" s="43"/>
      <c r="G58" s="43" t="str">
        <f t="shared" si="0"/>
        <v>E5</v>
      </c>
      <c r="H58" s="43" t="str">
        <f t="shared" si="0"/>
        <v xml:space="preserve">4 CytCRED_cyt + 6 H+_cyt + 1 oxygen_cyt = 4 CytCOX_cyt + 2 H2O_cyt + 2 Hpmf </v>
      </c>
      <c r="I58" s="43" t="s">
        <v>781</v>
      </c>
      <c r="J58" s="43" t="s">
        <v>782</v>
      </c>
      <c r="K58" s="43">
        <f t="shared" si="1"/>
        <v>0</v>
      </c>
      <c r="L58" s="43" t="s">
        <v>783</v>
      </c>
      <c r="M58" s="43">
        <v>0</v>
      </c>
      <c r="N58" s="43">
        <v>1</v>
      </c>
      <c r="O58" s="43">
        <v>1</v>
      </c>
      <c r="P58" s="43">
        <v>1</v>
      </c>
      <c r="Q58" s="43">
        <v>1</v>
      </c>
      <c r="R58" s="43">
        <v>0.01</v>
      </c>
    </row>
    <row r="59" spans="1:18">
      <c r="A59" s="43" t="str">
        <f>ET!A52</f>
        <v>E6</v>
      </c>
      <c r="B59" s="43" t="str">
        <f>ET!B52</f>
        <v>2 UQH2_cyt + 1 oxygen_cyt = 2 UQ_cyt + 2 H2O_cyt</v>
      </c>
      <c r="C59" s="43" t="str">
        <f>ET!C52</f>
        <v>2 a ubiquinol_cyt + oxygen → 2 a ubiquinone_cyt + 2 H2O</v>
      </c>
      <c r="D59" s="43" t="str">
        <f>ET!D52</f>
        <v>alternative oxidase</v>
      </c>
      <c r="E59" s="43" t="str">
        <f>ET!E52</f>
        <v>N</v>
      </c>
      <c r="F59" s="43"/>
      <c r="G59" s="43" t="str">
        <f t="shared" si="0"/>
        <v>E6</v>
      </c>
      <c r="H59" s="43" t="str">
        <f t="shared" si="0"/>
        <v>2 UQH2_cyt + 1 oxygen_cyt = 2 UQ_cyt + 2 H2O_cyt</v>
      </c>
      <c r="I59" s="43" t="s">
        <v>781</v>
      </c>
      <c r="J59" s="43" t="s">
        <v>782</v>
      </c>
      <c r="K59" s="43">
        <f t="shared" si="1"/>
        <v>0</v>
      </c>
      <c r="L59" s="43" t="s">
        <v>783</v>
      </c>
      <c r="M59" s="43">
        <v>0</v>
      </c>
      <c r="N59" s="43">
        <v>1</v>
      </c>
      <c r="O59" s="43">
        <v>1</v>
      </c>
      <c r="P59" s="43">
        <v>1</v>
      </c>
      <c r="Q59" s="43">
        <v>1</v>
      </c>
      <c r="R59" s="43">
        <v>0.01</v>
      </c>
    </row>
    <row r="60" spans="1:18">
      <c r="A60" s="43" t="str">
        <f>ET!A57</f>
        <v>E7</v>
      </c>
      <c r="B60" s="43" t="str">
        <f>ET!B57</f>
        <v>1 ATP_cyt + 1 H2O_cyt + 3 H+_cyt = 1 phosphate_cyt + 1 ADP_cyt + 4 Hpmf</v>
      </c>
      <c r="C60" s="43" t="str">
        <f>ET!C57</f>
        <v>ATP_cyt + H2O_cyt + H+[in] -&gt; phosphate_cyt + ADP_cyt + H+[out]</v>
      </c>
      <c r="D60" s="43" t="str">
        <f>ET!D57</f>
        <v>F-type H+-transporting ATPase subunit 8</v>
      </c>
      <c r="E60" s="43" t="str">
        <f>ET!E57</f>
        <v>Y</v>
      </c>
      <c r="F60" s="43"/>
      <c r="G60" s="43" t="str">
        <f t="shared" si="0"/>
        <v>E7</v>
      </c>
      <c r="H60" s="43" t="str">
        <f t="shared" si="0"/>
        <v>1 ATP_cyt + 1 H2O_cyt + 3 H+_cyt = 1 phosphate_cyt + 1 ADP_cyt + 4 Hpmf</v>
      </c>
      <c r="I60" s="43" t="s">
        <v>781</v>
      </c>
      <c r="J60" s="43" t="s">
        <v>782</v>
      </c>
      <c r="K60" s="43" t="str">
        <f t="shared" si="1"/>
        <v>-Inf</v>
      </c>
      <c r="L60" s="43" t="s">
        <v>783</v>
      </c>
      <c r="M60" s="43">
        <v>0</v>
      </c>
      <c r="N60" s="43">
        <v>1</v>
      </c>
      <c r="O60" s="43">
        <v>1</v>
      </c>
      <c r="P60" s="43">
        <v>1</v>
      </c>
      <c r="Q60" s="43">
        <v>1</v>
      </c>
      <c r="R60" s="43">
        <v>0.01</v>
      </c>
    </row>
    <row r="61" spans="1:18">
      <c r="A61" s="43" t="str">
        <f>AAs!A4</f>
        <v>A4</v>
      </c>
      <c r="B61" s="43" t="str">
        <f>AAs!B4</f>
        <v>phosphoenolpyruvate_cyt + D-erythrose-4-phosphate_cyt + H2O_cyt = DAHP_cyt + phosphate_cyt</v>
      </c>
      <c r="C61" s="43" t="str">
        <f>AAs!C4</f>
        <v>phosphoenolpyruvate_cyt + D-erythrose 4-phosphate_cyt + H2O ↔ 3-deoxy-D-arabino-heptulosonate-7-phosphate_cyt + phosphate</v>
      </c>
      <c r="D61" s="43">
        <f>AAs!D4</f>
        <v>0</v>
      </c>
      <c r="E61" s="43" t="str">
        <f>AAs!E4</f>
        <v>N</v>
      </c>
      <c r="F61" s="43"/>
      <c r="G61" s="43" t="str">
        <f t="shared" si="0"/>
        <v>A4</v>
      </c>
      <c r="H61" s="43" t="str">
        <f t="shared" si="0"/>
        <v>phosphoenolpyruvate_cyt + D-erythrose-4-phosphate_cyt + H2O_cyt = DAHP_cyt + phosphate_cyt</v>
      </c>
      <c r="I61" s="43" t="s">
        <v>781</v>
      </c>
      <c r="J61" s="43" t="s">
        <v>782</v>
      </c>
      <c r="K61" s="43">
        <f t="shared" si="1"/>
        <v>0</v>
      </c>
      <c r="L61" s="43" t="s">
        <v>783</v>
      </c>
      <c r="M61" s="43">
        <v>0</v>
      </c>
      <c r="N61" s="43">
        <v>1</v>
      </c>
      <c r="O61" s="43">
        <v>1</v>
      </c>
      <c r="P61" s="43">
        <v>1</v>
      </c>
      <c r="Q61" s="43">
        <v>1</v>
      </c>
      <c r="R61" s="43">
        <v>0.01</v>
      </c>
    </row>
    <row r="62" spans="1:18">
      <c r="A62" s="43" t="str">
        <f>AAs!A9</f>
        <v>A9</v>
      </c>
      <c r="B62" s="43" t="str">
        <f>AAs!B9</f>
        <v>DAHP_cyt = 3-dehydroquinate_cyt + phosphate_cyt</v>
      </c>
      <c r="C62" s="43" t="str">
        <f>AAs!C9</f>
        <v>3-deoxy-D-arabino-heptulosonate-7-phosphate ↔ 3-dehydroquinate_cyt + phosphate</v>
      </c>
      <c r="D62" s="43">
        <f>AAs!D9</f>
        <v>0</v>
      </c>
      <c r="E62" s="43" t="str">
        <f>AAs!E9</f>
        <v>N</v>
      </c>
      <c r="F62" s="43"/>
      <c r="G62" s="43" t="str">
        <f t="shared" si="0"/>
        <v>A9</v>
      </c>
      <c r="H62" s="43" t="str">
        <f t="shared" si="0"/>
        <v>DAHP_cyt = 3-dehydroquinate_cyt + phosphate_cyt</v>
      </c>
      <c r="I62" s="43" t="s">
        <v>781</v>
      </c>
      <c r="J62" s="43" t="s">
        <v>782</v>
      </c>
      <c r="K62" s="43">
        <f t="shared" si="1"/>
        <v>0</v>
      </c>
      <c r="L62" s="43" t="s">
        <v>783</v>
      </c>
      <c r="M62" s="43">
        <v>0</v>
      </c>
      <c r="N62" s="43">
        <v>1</v>
      </c>
      <c r="O62" s="43">
        <v>1</v>
      </c>
      <c r="P62" s="43">
        <v>1</v>
      </c>
      <c r="Q62" s="43">
        <v>1</v>
      </c>
      <c r="R62" s="43">
        <v>0.01</v>
      </c>
    </row>
    <row r="63" spans="1:18">
      <c r="A63" s="43" t="str">
        <f>AAs!A10</f>
        <v>A10</v>
      </c>
      <c r="B63" s="43" t="str">
        <f>AAs!B10</f>
        <v>3-dehydroquinate_cyt = 3-dehydroshikimate_cyt + H2O_cyt</v>
      </c>
      <c r="C63" s="43" t="str">
        <f>AAs!C10</f>
        <v>3-dehydroquinate ↔ 3-dehydroshikimate_cyt + H2O</v>
      </c>
      <c r="D63" s="43">
        <f>AAs!D10</f>
        <v>0</v>
      </c>
      <c r="E63" s="43" t="str">
        <f>AAs!E10</f>
        <v>Y</v>
      </c>
      <c r="F63" s="43"/>
      <c r="G63" s="43" t="str">
        <f t="shared" si="0"/>
        <v>A10</v>
      </c>
      <c r="H63" s="43" t="str">
        <f t="shared" si="0"/>
        <v>3-dehydroquinate_cyt = 3-dehydroshikimate_cyt + H2O_cyt</v>
      </c>
      <c r="I63" s="43" t="s">
        <v>781</v>
      </c>
      <c r="J63" s="43" t="s">
        <v>782</v>
      </c>
      <c r="K63" s="43" t="str">
        <f t="shared" si="1"/>
        <v>-Inf</v>
      </c>
      <c r="L63" s="43" t="s">
        <v>783</v>
      </c>
      <c r="M63" s="43">
        <v>0</v>
      </c>
      <c r="N63" s="43">
        <v>1</v>
      </c>
      <c r="O63" s="43">
        <v>1</v>
      </c>
      <c r="P63" s="43">
        <v>1</v>
      </c>
      <c r="Q63" s="43">
        <v>1</v>
      </c>
      <c r="R63" s="43">
        <v>0.01</v>
      </c>
    </row>
    <row r="64" spans="1:18">
      <c r="A64" s="43" t="str">
        <f>AAs!A11</f>
        <v>A11</v>
      </c>
      <c r="B64" s="43" t="str">
        <f>AAs!B11</f>
        <v>shikimate_cyt + NADP_cyt = 3-dehydroshikimate_cyt + NADPH_cyt + H+_cyt</v>
      </c>
      <c r="C64" s="43" t="str">
        <f>AAs!C11</f>
        <v>shikimate_cyt + NADP ↔ 3-dehydroshikimate_cyt + NADPH_cyt + H+</v>
      </c>
      <c r="D64" s="43">
        <f>AAs!D11</f>
        <v>0</v>
      </c>
      <c r="E64" s="43" t="str">
        <f>AAs!E11</f>
        <v>Y</v>
      </c>
      <c r="F64" s="43"/>
      <c r="G64" s="43" t="str">
        <f t="shared" si="0"/>
        <v>A11</v>
      </c>
      <c r="H64" s="43" t="str">
        <f t="shared" si="0"/>
        <v>shikimate_cyt + NADP_cyt = 3-dehydroshikimate_cyt + NADPH_cyt + H+_cyt</v>
      </c>
      <c r="I64" s="43" t="s">
        <v>781</v>
      </c>
      <c r="J64" s="43" t="s">
        <v>782</v>
      </c>
      <c r="K64" s="43" t="str">
        <f t="shared" si="1"/>
        <v>-Inf</v>
      </c>
      <c r="L64" s="43" t="s">
        <v>783</v>
      </c>
      <c r="M64" s="43">
        <v>0</v>
      </c>
      <c r="N64" s="43">
        <v>1</v>
      </c>
      <c r="O64" s="43">
        <v>1</v>
      </c>
      <c r="P64" s="43">
        <v>1</v>
      </c>
      <c r="Q64" s="43">
        <v>1</v>
      </c>
      <c r="R64" s="43">
        <v>0.01</v>
      </c>
    </row>
    <row r="65" spans="1:18">
      <c r="A65" s="43" t="str">
        <f>AAs!A12</f>
        <v>A12</v>
      </c>
      <c r="B65" s="43" t="str">
        <f>AAs!B12</f>
        <v>shikimate_cyt + ATP_cyt = shikimate-3-phosphate_cyt + ADP_cyt + H+_cyt</v>
      </c>
      <c r="C65" s="43" t="str">
        <f>AAs!C12</f>
        <v>shikimate_cyt + ATP ↔ shikimate 3-phosphate_cyt + ADP_cyt + H+</v>
      </c>
      <c r="D65" s="43">
        <f>AAs!D12</f>
        <v>0</v>
      </c>
      <c r="E65" s="43" t="str">
        <f>AAs!E12</f>
        <v>Y</v>
      </c>
      <c r="F65" s="43"/>
      <c r="G65" s="43" t="str">
        <f t="shared" si="0"/>
        <v>A12</v>
      </c>
      <c r="H65" s="43" t="str">
        <f t="shared" si="0"/>
        <v>shikimate_cyt + ATP_cyt = shikimate-3-phosphate_cyt + ADP_cyt + H+_cyt</v>
      </c>
      <c r="I65" s="43" t="s">
        <v>781</v>
      </c>
      <c r="J65" s="43" t="s">
        <v>782</v>
      </c>
      <c r="K65" s="43" t="str">
        <f t="shared" si="1"/>
        <v>-Inf</v>
      </c>
      <c r="L65" s="43" t="s">
        <v>783</v>
      </c>
      <c r="M65" s="43">
        <v>0</v>
      </c>
      <c r="N65" s="43">
        <v>1</v>
      </c>
      <c r="O65" s="43">
        <v>1</v>
      </c>
      <c r="P65" s="43">
        <v>1</v>
      </c>
      <c r="Q65" s="43">
        <v>1</v>
      </c>
      <c r="R65" s="43">
        <v>0.01</v>
      </c>
    </row>
    <row r="66" spans="1:18">
      <c r="A66" s="43" t="str">
        <f>AAs!A13</f>
        <v>A13</v>
      </c>
      <c r="B66" s="43" t="str">
        <f>AAs!B13</f>
        <v>shikimate-3-phosphate_cyt + phosphoenolpyruvate_cyt = 5-enolpyruvyl-shikimate-3-phosphate_cyt + phosphate_cyt</v>
      </c>
      <c r="C66" s="43" t="str">
        <f>AAs!C13</f>
        <v>shikimate 3-phosphate_cyt + phosphoenolpyruvate ↔ 5-enolpyruvyl-shikimate 3-phosphate_cyt + phosphate</v>
      </c>
      <c r="D66" s="43">
        <f>AAs!D13</f>
        <v>0</v>
      </c>
      <c r="E66" s="43" t="str">
        <f>AAs!E13</f>
        <v>Y</v>
      </c>
      <c r="F66" s="43"/>
      <c r="G66" s="43" t="str">
        <f t="shared" ref="G66:H129" si="3">A66</f>
        <v>A13</v>
      </c>
      <c r="H66" s="43" t="str">
        <f t="shared" si="3"/>
        <v>shikimate-3-phosphate_cyt + phosphoenolpyruvate_cyt = 5-enolpyruvyl-shikimate-3-phosphate_cyt + phosphate_cyt</v>
      </c>
      <c r="I66" s="43" t="s">
        <v>781</v>
      </c>
      <c r="J66" s="43" t="s">
        <v>782</v>
      </c>
      <c r="K66" s="43" t="str">
        <f t="shared" si="1"/>
        <v>-Inf</v>
      </c>
      <c r="L66" s="43" t="s">
        <v>783</v>
      </c>
      <c r="M66" s="43">
        <v>0</v>
      </c>
      <c r="N66" s="43">
        <v>1</v>
      </c>
      <c r="O66" s="43">
        <v>1</v>
      </c>
      <c r="P66" s="43">
        <v>1</v>
      </c>
      <c r="Q66" s="43">
        <v>1</v>
      </c>
      <c r="R66" s="43">
        <v>0.01</v>
      </c>
    </row>
    <row r="67" spans="1:18">
      <c r="A67" s="43" t="str">
        <f>AAs!A15</f>
        <v>A15</v>
      </c>
      <c r="B67" s="43" t="str">
        <f>AAs!B15</f>
        <v>5-enolpyruvyl-shikimate-3-phosphate_cyt = chorismate_cyt + phosphate_cyt</v>
      </c>
      <c r="C67" s="43" t="str">
        <f>AAs!C15</f>
        <v>5-enolpyruvyl-shikimate 3-phosphate ↔ chorismate_cyt + phosphate</v>
      </c>
      <c r="D67" s="43">
        <f>AAs!D15</f>
        <v>0</v>
      </c>
      <c r="E67" s="43" t="str">
        <f>AAs!E15</f>
        <v>N</v>
      </c>
      <c r="F67" s="43"/>
      <c r="G67" s="43" t="str">
        <f t="shared" si="3"/>
        <v>A15</v>
      </c>
      <c r="H67" s="43" t="str">
        <f t="shared" si="3"/>
        <v>5-enolpyruvyl-shikimate-3-phosphate_cyt = chorismate_cyt + phosphate_cyt</v>
      </c>
      <c r="I67" s="43" t="s">
        <v>781</v>
      </c>
      <c r="J67" s="43" t="s">
        <v>782</v>
      </c>
      <c r="K67" s="43">
        <f t="shared" ref="K67:K130" si="4">IF(EXACT(E67,"N"),0,"-Inf")</f>
        <v>0</v>
      </c>
      <c r="L67" s="43" t="s">
        <v>783</v>
      </c>
      <c r="M67" s="43">
        <v>0</v>
      </c>
      <c r="N67" s="43">
        <v>1</v>
      </c>
      <c r="O67" s="43">
        <v>1</v>
      </c>
      <c r="P67" s="43">
        <v>1</v>
      </c>
      <c r="Q67" s="43">
        <v>1</v>
      </c>
      <c r="R67" s="43">
        <v>0.01</v>
      </c>
    </row>
    <row r="68" spans="1:18">
      <c r="A68" s="43" t="str">
        <f>AAs!A18</f>
        <v>A18</v>
      </c>
      <c r="B68" s="43" t="str">
        <f>AAs!B18</f>
        <v>chorismate_cyt + L-glutamine_cyt = anthranilate_cyt + L-glutamate_cyt + pyruvate_cyt + H+_cyt</v>
      </c>
      <c r="C68" s="43" t="str">
        <f>AAs!C18</f>
        <v>chorismate_cyt + L-glutamine ↔ anthranilate_cyt + L-glutamate_cyt + pyruvate_cyt + H+</v>
      </c>
      <c r="D68" s="43">
        <f>AAs!D18</f>
        <v>0</v>
      </c>
      <c r="E68" s="43" t="str">
        <f>AAs!E18</f>
        <v>N</v>
      </c>
      <c r="F68" s="43"/>
      <c r="G68" s="43" t="str">
        <f t="shared" si="3"/>
        <v>A18</v>
      </c>
      <c r="H68" s="43" t="str">
        <f t="shared" si="3"/>
        <v>chorismate_cyt + L-glutamine_cyt = anthranilate_cyt + L-glutamate_cyt + pyruvate_cyt + H+_cyt</v>
      </c>
      <c r="I68" s="43" t="s">
        <v>781</v>
      </c>
      <c r="J68" s="43" t="s">
        <v>782</v>
      </c>
      <c r="K68" s="43">
        <f t="shared" si="4"/>
        <v>0</v>
      </c>
      <c r="L68" s="43" t="s">
        <v>783</v>
      </c>
      <c r="M68" s="43">
        <v>0</v>
      </c>
      <c r="N68" s="43">
        <v>1</v>
      </c>
      <c r="O68" s="43">
        <v>1</v>
      </c>
      <c r="P68" s="43">
        <v>1</v>
      </c>
      <c r="Q68" s="43">
        <v>1</v>
      </c>
      <c r="R68" s="43">
        <v>0.01</v>
      </c>
    </row>
    <row r="69" spans="1:18">
      <c r="A69" s="43" t="str">
        <f>AAs!A19</f>
        <v>A19</v>
      </c>
      <c r="B69" s="43" t="str">
        <f>AAs!B19</f>
        <v>1-(2-carboxyphenylamino)-1-deoxy-D-ribulose-5-P_cyt + H+_cyt = (1S,2R)-1-C-(indol-3-yl)glycerol-3-phosphate_cyt + CO2_cyt + H2O_cyt</v>
      </c>
      <c r="C69" s="43" t="str">
        <f>AAs!C19</f>
        <v>1-(o-carboxyphenylamino)-1'-deoxyribulose 5'-phosphate_cyt + H+ → (1S,2R)-1-C-(indol-3-yl)glycerol 3-phosphate_cyt + CO2_cyt + H2O</v>
      </c>
      <c r="D69" s="43">
        <f>AAs!D19</f>
        <v>0</v>
      </c>
      <c r="E69" s="43" t="str">
        <f>AAs!E19</f>
        <v>N</v>
      </c>
      <c r="F69" s="43"/>
      <c r="G69" s="43" t="str">
        <f t="shared" si="3"/>
        <v>A19</v>
      </c>
      <c r="H69" s="43" t="str">
        <f t="shared" si="3"/>
        <v>1-(2-carboxyphenylamino)-1-deoxy-D-ribulose-5-P_cyt + H+_cyt = (1S,2R)-1-C-(indol-3-yl)glycerol-3-phosphate_cyt + CO2_cyt + H2O_cyt</v>
      </c>
      <c r="I69" s="43" t="s">
        <v>781</v>
      </c>
      <c r="J69" s="43" t="s">
        <v>782</v>
      </c>
      <c r="K69" s="43">
        <f t="shared" si="4"/>
        <v>0</v>
      </c>
      <c r="L69" s="43" t="s">
        <v>783</v>
      </c>
      <c r="M69" s="43">
        <v>0</v>
      </c>
      <c r="N69" s="43">
        <v>1</v>
      </c>
      <c r="O69" s="43">
        <v>1</v>
      </c>
      <c r="P69" s="43">
        <v>1</v>
      </c>
      <c r="Q69" s="43">
        <v>1</v>
      </c>
      <c r="R69" s="43">
        <v>0.01</v>
      </c>
    </row>
    <row r="70" spans="1:18">
      <c r="A70" s="43" t="str">
        <f>AAs!A20</f>
        <v>A20</v>
      </c>
      <c r="B70" s="43" t="str">
        <f>AAs!B20</f>
        <v>N-(5-phosphoribosyl)-anthranilate_cyt = 1-(2-carboxyphenylamino)-1-deoxy-D-ribulose-5-P_cyt</v>
      </c>
      <c r="C70" s="43" t="str">
        <f>AAs!C20</f>
        <v>N-(5-phosphoribosyl)-anthranilate → 1-(o-carboxyphenylamino)-1'-deoxyribulose 5'-phosphate</v>
      </c>
      <c r="D70" s="43">
        <f>AAs!D20</f>
        <v>0</v>
      </c>
      <c r="E70" s="43" t="str">
        <f>AAs!E20</f>
        <v>Y</v>
      </c>
      <c r="F70" s="43"/>
      <c r="G70" s="43" t="str">
        <f t="shared" si="3"/>
        <v>A20</v>
      </c>
      <c r="H70" s="43" t="str">
        <f t="shared" si="3"/>
        <v>N-(5-phosphoribosyl)-anthranilate_cyt = 1-(2-carboxyphenylamino)-1-deoxy-D-ribulose-5-P_cyt</v>
      </c>
      <c r="I70" s="43" t="s">
        <v>781</v>
      </c>
      <c r="J70" s="43" t="s">
        <v>782</v>
      </c>
      <c r="K70" s="43" t="str">
        <f t="shared" si="4"/>
        <v>-Inf</v>
      </c>
      <c r="L70" s="43" t="s">
        <v>783</v>
      </c>
      <c r="M70" s="43">
        <v>0</v>
      </c>
      <c r="N70" s="43">
        <v>1</v>
      </c>
      <c r="O70" s="43">
        <v>1</v>
      </c>
      <c r="P70" s="43">
        <v>1</v>
      </c>
      <c r="Q70" s="43">
        <v>1</v>
      </c>
      <c r="R70" s="43">
        <v>0.01</v>
      </c>
    </row>
    <row r="71" spans="1:18">
      <c r="A71" s="43" t="str">
        <f>AAs!A22</f>
        <v>A22</v>
      </c>
      <c r="B71" s="43" t="str">
        <f>AAs!B22</f>
        <v>anthranilate_cyt + PRPP_cyt = N-(5-phosphoribosyl)-anthranilate_cyt + diphosphate_cyt</v>
      </c>
      <c r="C71" s="43" t="str">
        <f>AAs!C22</f>
        <v>N-(5-phosphoribosyl)-anthranilate_cyt + diphosphate ↔ anthranilate_cyt + 5-phospho-α-D-ribose 1-diphosphate</v>
      </c>
      <c r="D71" s="43">
        <f>AAs!D22</f>
        <v>0</v>
      </c>
      <c r="E71" s="43" t="str">
        <f>AAs!E22</f>
        <v>N</v>
      </c>
      <c r="F71" s="43"/>
      <c r="G71" s="43" t="str">
        <f t="shared" si="3"/>
        <v>A22</v>
      </c>
      <c r="H71" s="43" t="str">
        <f t="shared" si="3"/>
        <v>anthranilate_cyt + PRPP_cyt = N-(5-phosphoribosyl)-anthranilate_cyt + diphosphate_cyt</v>
      </c>
      <c r="I71" s="43" t="s">
        <v>781</v>
      </c>
      <c r="J71" s="43" t="s">
        <v>782</v>
      </c>
      <c r="K71" s="43">
        <f t="shared" si="4"/>
        <v>0</v>
      </c>
      <c r="L71" s="43" t="s">
        <v>783</v>
      </c>
      <c r="M71" s="43">
        <v>0</v>
      </c>
      <c r="N71" s="43">
        <v>1</v>
      </c>
      <c r="O71" s="43">
        <v>1</v>
      </c>
      <c r="P71" s="43">
        <v>1</v>
      </c>
      <c r="Q71" s="43">
        <v>1</v>
      </c>
      <c r="R71" s="43">
        <v>0.01</v>
      </c>
    </row>
    <row r="72" spans="1:18">
      <c r="A72" s="43" t="str">
        <f>AAs!A24</f>
        <v>A24</v>
      </c>
      <c r="B72" s="43" t="str">
        <f>AAs!B24</f>
        <v>(1S,2R)-1-C-(indol-3-yl)glycerol-3-phosphate_cyt + L-serine_cyt = L-tryptophan_cyt + D-glyceraldehyde-3-phosphate_cyt + H2O_cyt</v>
      </c>
      <c r="C72" s="43" t="str">
        <f>AAs!C24</f>
        <v>(1S,2R)-1-C-(indol-3-yl)glycerol 3-phosphate_cyt + L-serine → L-tryptophan_cyt + D-glyceraldehyde 3-phosphate_cyt + H2O</v>
      </c>
      <c r="D72" s="43">
        <f>AAs!D24</f>
        <v>0</v>
      </c>
      <c r="E72" s="43" t="str">
        <f>AAs!E24</f>
        <v>N</v>
      </c>
      <c r="F72" s="43"/>
      <c r="G72" s="43" t="str">
        <f t="shared" si="3"/>
        <v>A24</v>
      </c>
      <c r="H72" s="43" t="str">
        <f t="shared" si="3"/>
        <v>(1S,2R)-1-C-(indol-3-yl)glycerol-3-phosphate_cyt + L-serine_cyt = L-tryptophan_cyt + D-glyceraldehyde-3-phosphate_cyt + H2O_cyt</v>
      </c>
      <c r="I72" s="43" t="s">
        <v>781</v>
      </c>
      <c r="J72" s="43" t="s">
        <v>782</v>
      </c>
      <c r="K72" s="43">
        <f t="shared" si="4"/>
        <v>0</v>
      </c>
      <c r="L72" s="43" t="s">
        <v>783</v>
      </c>
      <c r="M72" s="43">
        <v>0</v>
      </c>
      <c r="N72" s="43">
        <v>1</v>
      </c>
      <c r="O72" s="43">
        <v>1</v>
      </c>
      <c r="P72" s="43">
        <v>1</v>
      </c>
      <c r="Q72" s="43">
        <v>1</v>
      </c>
      <c r="R72" s="43">
        <v>0.01</v>
      </c>
    </row>
    <row r="73" spans="1:18">
      <c r="A73" s="43" t="str">
        <f>AAs!A26</f>
        <v>A26</v>
      </c>
      <c r="B73" s="43" t="str">
        <f>AAs!B26</f>
        <v>chorismate_cyt = prephenate_cyt</v>
      </c>
      <c r="C73" s="43" t="str">
        <f>AAs!C26</f>
        <v>chorismate ↔ prephenate</v>
      </c>
      <c r="D73" s="43">
        <f>AAs!D26</f>
        <v>0</v>
      </c>
      <c r="E73" s="43" t="str">
        <f>AAs!E26</f>
        <v>Y</v>
      </c>
      <c r="F73" s="43"/>
      <c r="G73" s="43" t="str">
        <f t="shared" si="3"/>
        <v>A26</v>
      </c>
      <c r="H73" s="43" t="str">
        <f t="shared" si="3"/>
        <v>chorismate_cyt = prephenate_cyt</v>
      </c>
      <c r="I73" s="43" t="s">
        <v>781</v>
      </c>
      <c r="J73" s="43" t="s">
        <v>782</v>
      </c>
      <c r="K73" s="43" t="str">
        <f t="shared" si="4"/>
        <v>-Inf</v>
      </c>
      <c r="L73" s="43" t="s">
        <v>783</v>
      </c>
      <c r="M73" s="43">
        <v>0</v>
      </c>
      <c r="N73" s="43">
        <v>1</v>
      </c>
      <c r="O73" s="43">
        <v>1</v>
      </c>
      <c r="P73" s="43">
        <v>1</v>
      </c>
      <c r="Q73" s="43">
        <v>1</v>
      </c>
      <c r="R73" s="43">
        <v>0.01</v>
      </c>
    </row>
    <row r="74" spans="1:18">
      <c r="A74" s="43" t="str">
        <f>AAs!A28</f>
        <v>A28</v>
      </c>
      <c r="B74" s="43" t="str">
        <f>AAs!B28</f>
        <v>prephenate_cyt + NADP_cyt = 4-hydroxyphenylpyruvate_cyt + CO2_cyt + NADPH_cyt</v>
      </c>
      <c r="C74" s="43" t="str">
        <f>AAs!C28</f>
        <v>prephenate_cyt + NADP = 4-hydroxyphenylpyruvate_cyt + CO2_cyt + NADPH</v>
      </c>
      <c r="D74" s="43">
        <f>AAs!D28</f>
        <v>0</v>
      </c>
      <c r="E74" s="43" t="str">
        <f>AAs!E28</f>
        <v>Y</v>
      </c>
      <c r="F74" s="43"/>
      <c r="G74" s="43" t="str">
        <f t="shared" si="3"/>
        <v>A28</v>
      </c>
      <c r="H74" s="43" t="str">
        <f t="shared" si="3"/>
        <v>prephenate_cyt + NADP_cyt = 4-hydroxyphenylpyruvate_cyt + CO2_cyt + NADPH_cyt</v>
      </c>
      <c r="I74" s="43" t="s">
        <v>781</v>
      </c>
      <c r="J74" s="43" t="s">
        <v>782</v>
      </c>
      <c r="K74" s="43" t="str">
        <f t="shared" si="4"/>
        <v>-Inf</v>
      </c>
      <c r="L74" s="43" t="s">
        <v>783</v>
      </c>
      <c r="M74" s="43">
        <v>0</v>
      </c>
      <c r="N74" s="43">
        <v>1</v>
      </c>
      <c r="O74" s="43">
        <v>1</v>
      </c>
      <c r="P74" s="43">
        <v>1</v>
      </c>
      <c r="Q74" s="43">
        <v>1</v>
      </c>
      <c r="R74" s="43">
        <v>0.01</v>
      </c>
    </row>
    <row r="75" spans="1:18">
      <c r="A75" s="43" t="str">
        <f>AAs!A30</f>
        <v>A30</v>
      </c>
      <c r="B75" s="43" t="str">
        <f>AAs!B30</f>
        <v>prephenate_cyt + H+_cyt = 2-oxo-3-phenylpropanoate_cyt + CO2_cyt + H2O_cyt</v>
      </c>
      <c r="C75" s="43" t="str">
        <f>AAs!C30</f>
        <v>prephenate_cyt + H+ ↔ 2-oxo-3-phenylpropanoate_cyt + CO2_cyt + H2O</v>
      </c>
      <c r="D75" s="43">
        <f>AAs!D30</f>
        <v>0</v>
      </c>
      <c r="E75" s="43" t="str">
        <f>AAs!E30</f>
        <v>Y</v>
      </c>
      <c r="F75" s="43"/>
      <c r="G75" s="43" t="str">
        <f t="shared" si="3"/>
        <v>A30</v>
      </c>
      <c r="H75" s="43" t="str">
        <f t="shared" si="3"/>
        <v>prephenate_cyt + H+_cyt = 2-oxo-3-phenylpropanoate_cyt + CO2_cyt + H2O_cyt</v>
      </c>
      <c r="I75" s="43" t="s">
        <v>781</v>
      </c>
      <c r="J75" s="43" t="s">
        <v>782</v>
      </c>
      <c r="K75" s="43" t="str">
        <f t="shared" si="4"/>
        <v>-Inf</v>
      </c>
      <c r="L75" s="43" t="s">
        <v>783</v>
      </c>
      <c r="M75" s="43">
        <v>0</v>
      </c>
      <c r="N75" s="43">
        <v>1</v>
      </c>
      <c r="O75" s="43">
        <v>1</v>
      </c>
      <c r="P75" s="43">
        <v>1</v>
      </c>
      <c r="Q75" s="43">
        <v>1</v>
      </c>
      <c r="R75" s="43">
        <v>0.01</v>
      </c>
    </row>
    <row r="76" spans="1:18">
      <c r="A76" s="43" t="str">
        <f>AAs!A32</f>
        <v>A32</v>
      </c>
      <c r="B76" s="43" t="str">
        <f>AAs!B32</f>
        <v>L-phenylalanine_cyt + 2-oxoglutarate_cyt = 2-oxo-3-phenylpropanoate_cyt + L-glutamate_cyt</v>
      </c>
      <c r="C76" s="43" t="str">
        <f>AAs!C32</f>
        <v>L-phenylalanine_cyt + 2-oxoglutarate → 2-oxo-3-phenylpropanoate_cyt + L-glutamate</v>
      </c>
      <c r="D76" s="43">
        <f>AAs!D32</f>
        <v>0</v>
      </c>
      <c r="E76" s="43" t="str">
        <f>AAs!E32</f>
        <v>Y</v>
      </c>
      <c r="F76" s="43"/>
      <c r="G76" s="43" t="str">
        <f t="shared" si="3"/>
        <v>A32</v>
      </c>
      <c r="H76" s="43" t="str">
        <f t="shared" si="3"/>
        <v>L-phenylalanine_cyt + 2-oxoglutarate_cyt = 2-oxo-3-phenylpropanoate_cyt + L-glutamate_cyt</v>
      </c>
      <c r="I76" s="43" t="s">
        <v>781</v>
      </c>
      <c r="J76" s="43" t="s">
        <v>782</v>
      </c>
      <c r="K76" s="43" t="str">
        <f t="shared" si="4"/>
        <v>-Inf</v>
      </c>
      <c r="L76" s="43" t="s">
        <v>783</v>
      </c>
      <c r="M76" s="43">
        <v>0</v>
      </c>
      <c r="N76" s="43">
        <v>1</v>
      </c>
      <c r="O76" s="43">
        <v>1</v>
      </c>
      <c r="P76" s="43">
        <v>1</v>
      </c>
      <c r="Q76" s="43">
        <v>1</v>
      </c>
      <c r="R76" s="43">
        <v>0.01</v>
      </c>
    </row>
    <row r="77" spans="1:18">
      <c r="A77" s="43" t="str">
        <f>AAs!A33</f>
        <v>A33</v>
      </c>
      <c r="B77" s="43" t="str">
        <f>AAs!B33</f>
        <v>L-tyrosine_cyt + 2-oxoglutarate_cyt = 4-hydroxyphenylpyruvate_cyt + L-glutamate_cyt</v>
      </c>
      <c r="C77" s="43" t="str">
        <f>AAs!C33</f>
        <v>L-tyrosine_cyt + 2-oxoglutarate ↔ 4-hydroxyphenylpyruvate_cyt + L-glutamate</v>
      </c>
      <c r="D77" s="43">
        <f>AAs!D33</f>
        <v>0</v>
      </c>
      <c r="E77" s="43" t="str">
        <f>AAs!E33</f>
        <v>Y</v>
      </c>
      <c r="F77" s="43"/>
      <c r="G77" s="43" t="str">
        <f t="shared" si="3"/>
        <v>A33</v>
      </c>
      <c r="H77" s="43" t="str">
        <f t="shared" si="3"/>
        <v>L-tyrosine_cyt + 2-oxoglutarate_cyt = 4-hydroxyphenylpyruvate_cyt + L-glutamate_cyt</v>
      </c>
      <c r="I77" s="43" t="s">
        <v>781</v>
      </c>
      <c r="J77" s="43" t="s">
        <v>782</v>
      </c>
      <c r="K77" s="43" t="str">
        <f t="shared" si="4"/>
        <v>-Inf</v>
      </c>
      <c r="L77" s="43" t="s">
        <v>783</v>
      </c>
      <c r="M77" s="43">
        <v>0</v>
      </c>
      <c r="N77" s="43">
        <v>1</v>
      </c>
      <c r="O77" s="43">
        <v>1</v>
      </c>
      <c r="P77" s="43">
        <v>1</v>
      </c>
      <c r="Q77" s="43">
        <v>1</v>
      </c>
      <c r="R77" s="43">
        <v>0.01</v>
      </c>
    </row>
    <row r="78" spans="1:18">
      <c r="A78" s="43" t="str">
        <f>AAs!A38</f>
        <v>A38</v>
      </c>
      <c r="B78" s="43" t="str">
        <f>AAs!B38</f>
        <v>1-(5-phospho-D-ribosyl)-ATP_cyt + diphosphate_cyt = ATP_cyt + PRPP_cyt + H+_cyt</v>
      </c>
      <c r="C78" s="43" t="str">
        <f>AAs!C38</f>
        <v>1-(5-phospho-β-D-ribosyl)-ATP_cyt + diphosphate ↔ ATP_cyt + 5-phospho-α-D-ribose 1-diphosphate_cyt + H+</v>
      </c>
      <c r="D78" s="43">
        <f>AAs!D38</f>
        <v>0</v>
      </c>
      <c r="E78" s="43" t="str">
        <f>AAs!E38</f>
        <v>Y</v>
      </c>
      <c r="F78" s="43"/>
      <c r="G78" s="43" t="str">
        <f t="shared" si="3"/>
        <v>A38</v>
      </c>
      <c r="H78" s="43" t="str">
        <f t="shared" si="3"/>
        <v>1-(5-phospho-D-ribosyl)-ATP_cyt + diphosphate_cyt = ATP_cyt + PRPP_cyt + H+_cyt</v>
      </c>
      <c r="I78" s="43" t="s">
        <v>781</v>
      </c>
      <c r="J78" s="43" t="s">
        <v>782</v>
      </c>
      <c r="K78" s="43" t="str">
        <f t="shared" si="4"/>
        <v>-Inf</v>
      </c>
      <c r="L78" s="43" t="s">
        <v>783</v>
      </c>
      <c r="M78" s="43">
        <v>0</v>
      </c>
      <c r="N78" s="43">
        <v>1</v>
      </c>
      <c r="O78" s="43">
        <v>1</v>
      </c>
      <c r="P78" s="43">
        <v>1</v>
      </c>
      <c r="Q78" s="43">
        <v>1</v>
      </c>
      <c r="R78" s="43">
        <v>0.01</v>
      </c>
    </row>
    <row r="79" spans="1:18">
      <c r="A79" s="43" t="str">
        <f>AAs!A40</f>
        <v>A40</v>
      </c>
      <c r="B79" s="43" t="str">
        <f>AAs!B40</f>
        <v>1-(5-phospho-D-ribosyl)-ATP_cyt + H2O_cyt = 1-(5-phospho-D-ribosyl)-AMP_cyt + diphosphate_cyt + 2 H+_cyt</v>
      </c>
      <c r="C79" s="43" t="str">
        <f>AAs!C40</f>
        <v>1-(5-phospho-β-D-ribosyl)-ATP_cyt + H2O → 1-(5-phospho-β-D-ribosyl)-AMP_cyt + diphosphate_cyt + 2 H+</v>
      </c>
      <c r="D79" s="43">
        <f>AAs!D40</f>
        <v>0</v>
      </c>
      <c r="E79" s="43" t="str">
        <f>AAs!E40</f>
        <v>N</v>
      </c>
      <c r="F79" s="43"/>
      <c r="G79" s="43" t="str">
        <f t="shared" si="3"/>
        <v>A40</v>
      </c>
      <c r="H79" s="43" t="str">
        <f t="shared" si="3"/>
        <v>1-(5-phospho-D-ribosyl)-ATP_cyt + H2O_cyt = 1-(5-phospho-D-ribosyl)-AMP_cyt + diphosphate_cyt + 2 H+_cyt</v>
      </c>
      <c r="I79" s="43" t="s">
        <v>781</v>
      </c>
      <c r="J79" s="43" t="s">
        <v>782</v>
      </c>
      <c r="K79" s="43">
        <f t="shared" si="4"/>
        <v>0</v>
      </c>
      <c r="L79" s="43" t="s">
        <v>783</v>
      </c>
      <c r="M79" s="43">
        <v>0</v>
      </c>
      <c r="N79" s="43">
        <v>1</v>
      </c>
      <c r="O79" s="43">
        <v>1</v>
      </c>
      <c r="P79" s="43">
        <v>1</v>
      </c>
      <c r="Q79" s="43">
        <v>1</v>
      </c>
      <c r="R79" s="43">
        <v>0.01</v>
      </c>
    </row>
    <row r="80" spans="1:18">
      <c r="A80" s="43" t="str">
        <f>AAs!A42</f>
        <v>A42</v>
      </c>
      <c r="B80" s="43" t="str">
        <f>AAs!B42</f>
        <v>1-(5-phospho-D-ribosyl)-AMP_cyt + H2O_cyt =  phosphoribosyl-formimino-aicar-P_cyt</v>
      </c>
      <c r="C80" s="43" t="str">
        <f>AAs!C42</f>
        <v>1-(5-phospho-β-D-ribosyl)-AMP_cyt + H2O → 1-(5-phospho-β-D-ribosyl)-5-[(5-phosphoribosylamino)methylideneamino]imidazole-4-carboxamide</v>
      </c>
      <c r="D80" s="43">
        <f>AAs!D42</f>
        <v>0</v>
      </c>
      <c r="E80" s="43" t="str">
        <f>AAs!E42</f>
        <v>N</v>
      </c>
      <c r="F80" s="43"/>
      <c r="G80" s="43" t="str">
        <f t="shared" si="3"/>
        <v>A42</v>
      </c>
      <c r="H80" s="43" t="str">
        <f t="shared" si="3"/>
        <v>1-(5-phospho-D-ribosyl)-AMP_cyt + H2O_cyt =  phosphoribosyl-formimino-aicar-P_cyt</v>
      </c>
      <c r="I80" s="43" t="s">
        <v>781</v>
      </c>
      <c r="J80" s="43" t="s">
        <v>782</v>
      </c>
      <c r="K80" s="43">
        <f t="shared" si="4"/>
        <v>0</v>
      </c>
      <c r="L80" s="43" t="s">
        <v>783</v>
      </c>
      <c r="M80" s="43">
        <v>0</v>
      </c>
      <c r="N80" s="43">
        <v>1</v>
      </c>
      <c r="O80" s="43">
        <v>1</v>
      </c>
      <c r="P80" s="43">
        <v>1</v>
      </c>
      <c r="Q80" s="43">
        <v>1</v>
      </c>
      <c r="R80" s="43">
        <v>0.01</v>
      </c>
    </row>
    <row r="81" spans="1:18">
      <c r="A81" s="43" t="str">
        <f>AAs!A44</f>
        <v>A44</v>
      </c>
      <c r="B81" s="43" t="str">
        <f>AAs!B44</f>
        <v xml:space="preserve"> phosphoribosyl-formimino-aicar-P_cyt = phosphoribulosylformimino-AICAR-P_cyt</v>
      </c>
      <c r="C81" s="43" t="str">
        <f>AAs!C44</f>
        <v>1-(5-phospho-β-D-ribosyl)-5-[(5-phosphoribosylamino)methylideneamino]imidazole-4-carboxamide → phosphoribulosylformimino-AICAR-P</v>
      </c>
      <c r="D81" s="43">
        <f>AAs!D44</f>
        <v>0</v>
      </c>
      <c r="E81" s="43" t="str">
        <f>AAs!E44</f>
        <v>Y</v>
      </c>
      <c r="F81" s="43"/>
      <c r="G81" s="43" t="str">
        <f t="shared" si="3"/>
        <v>A44</v>
      </c>
      <c r="H81" s="43" t="str">
        <f t="shared" si="3"/>
        <v xml:space="preserve"> phosphoribosyl-formimino-aicar-P_cyt = phosphoribulosylformimino-AICAR-P_cyt</v>
      </c>
      <c r="I81" s="43" t="s">
        <v>781</v>
      </c>
      <c r="J81" s="43" t="s">
        <v>782</v>
      </c>
      <c r="K81" s="43" t="str">
        <f t="shared" si="4"/>
        <v>-Inf</v>
      </c>
      <c r="L81" s="43" t="s">
        <v>783</v>
      </c>
      <c r="M81" s="43">
        <v>0</v>
      </c>
      <c r="N81" s="43">
        <v>1</v>
      </c>
      <c r="O81" s="43">
        <v>1</v>
      </c>
      <c r="P81" s="43">
        <v>1</v>
      </c>
      <c r="Q81" s="43">
        <v>1</v>
      </c>
      <c r="R81" s="43">
        <v>0.01</v>
      </c>
    </row>
    <row r="82" spans="1:18">
      <c r="A82" s="43" t="str">
        <f>AAs!A46</f>
        <v>A46</v>
      </c>
      <c r="B82" s="43" t="str">
        <f>AAs!B46</f>
        <v>phosphoribulosylformimino-AICAR-P_cyt + L-glutamine_cyt = L-glutamate_cyt + IGP_cyt + AICAR_cyt + H+_cyt</v>
      </c>
      <c r="C82" s="43" t="str">
        <f>AAs!C46</f>
        <v xml:space="preserve">phosphoribulosylformimino-AICAR-P_cyt + L-glutamine &lt;=&gt; L-glutamate_cyt + D-erythro-imidazole-glycerol-phosphate_cyt + 5-amino-1-(5-phospho-D-ribosyl)imidazole-4-carboxamide_cyt + H+ </v>
      </c>
      <c r="D82" s="43">
        <f>AAs!D46</f>
        <v>0</v>
      </c>
      <c r="E82" s="43" t="str">
        <f>AAs!E46</f>
        <v>N</v>
      </c>
      <c r="F82" s="43"/>
      <c r="G82" s="43" t="str">
        <f t="shared" si="3"/>
        <v>A46</v>
      </c>
      <c r="H82" s="43" t="str">
        <f t="shared" si="3"/>
        <v>phosphoribulosylformimino-AICAR-P_cyt + L-glutamine_cyt = L-glutamate_cyt + IGP_cyt + AICAR_cyt + H+_cyt</v>
      </c>
      <c r="I82" s="43" t="s">
        <v>781</v>
      </c>
      <c r="J82" s="43" t="s">
        <v>782</v>
      </c>
      <c r="K82" s="43">
        <f t="shared" si="4"/>
        <v>0</v>
      </c>
      <c r="L82" s="43" t="s">
        <v>783</v>
      </c>
      <c r="M82" s="43">
        <v>0</v>
      </c>
      <c r="N82" s="43">
        <v>1</v>
      </c>
      <c r="O82" s="43">
        <v>1</v>
      </c>
      <c r="P82" s="43">
        <v>1</v>
      </c>
      <c r="Q82" s="43">
        <v>1</v>
      </c>
      <c r="R82" s="43">
        <v>0.01</v>
      </c>
    </row>
    <row r="83" spans="1:18">
      <c r="A83" s="43" t="str">
        <f>AAs!A48</f>
        <v>A48</v>
      </c>
      <c r="B83" s="43" t="str">
        <f>AAs!B48</f>
        <v>IGP_cyt = imidazole-acetol-phosphate_cyt + H2O_cyt</v>
      </c>
      <c r="C83" s="43" t="str">
        <f>AAs!C48</f>
        <v>D-erythro-imidazole-glycerol-phosphate → imidazole acetol-phosphate_cyt + H2O</v>
      </c>
      <c r="D83" s="43">
        <f>AAs!D48</f>
        <v>0</v>
      </c>
      <c r="E83" s="43" t="str">
        <f>AAs!E48</f>
        <v>Y</v>
      </c>
      <c r="F83" s="43"/>
      <c r="G83" s="43" t="str">
        <f t="shared" si="3"/>
        <v>A48</v>
      </c>
      <c r="H83" s="43" t="str">
        <f t="shared" si="3"/>
        <v>IGP_cyt = imidazole-acetol-phosphate_cyt + H2O_cyt</v>
      </c>
      <c r="I83" s="43" t="s">
        <v>781</v>
      </c>
      <c r="J83" s="43" t="s">
        <v>782</v>
      </c>
      <c r="K83" s="43" t="str">
        <f t="shared" si="4"/>
        <v>-Inf</v>
      </c>
      <c r="L83" s="43" t="s">
        <v>783</v>
      </c>
      <c r="M83" s="43">
        <v>0</v>
      </c>
      <c r="N83" s="43">
        <v>1</v>
      </c>
      <c r="O83" s="43">
        <v>1</v>
      </c>
      <c r="P83" s="43">
        <v>1</v>
      </c>
      <c r="Q83" s="43">
        <v>1</v>
      </c>
      <c r="R83" s="43">
        <v>0.01</v>
      </c>
    </row>
    <row r="84" spans="1:18">
      <c r="A84" s="43" t="str">
        <f>AAs!A50</f>
        <v>A50</v>
      </c>
      <c r="B84" s="43" t="str">
        <f>AAs!B50</f>
        <v>imidazole-acetol-phosphate_cyt + L-glutamate_cyt = L-histidinol-phosphate_cyt + 2-oxoglutarate_cyt</v>
      </c>
      <c r="C84" s="43" t="str">
        <f>AAs!C50</f>
        <v>imidazole acetol-phosphate_cyt + L-glutamate ↔ L-histidinol-phosphate_cyt + 2-oxoglutarate</v>
      </c>
      <c r="D84" s="43">
        <f>AAs!D50</f>
        <v>0</v>
      </c>
      <c r="E84" s="43" t="str">
        <f>AAs!E50</f>
        <v>Y</v>
      </c>
      <c r="F84" s="43"/>
      <c r="G84" s="43" t="str">
        <f t="shared" si="3"/>
        <v>A50</v>
      </c>
      <c r="H84" s="43" t="str">
        <f t="shared" si="3"/>
        <v>imidazole-acetol-phosphate_cyt + L-glutamate_cyt = L-histidinol-phosphate_cyt + 2-oxoglutarate_cyt</v>
      </c>
      <c r="I84" s="43" t="s">
        <v>781</v>
      </c>
      <c r="J84" s="43" t="s">
        <v>782</v>
      </c>
      <c r="K84" s="43" t="str">
        <f t="shared" si="4"/>
        <v>-Inf</v>
      </c>
      <c r="L84" s="43" t="s">
        <v>783</v>
      </c>
      <c r="M84" s="43">
        <v>0</v>
      </c>
      <c r="N84" s="43">
        <v>1</v>
      </c>
      <c r="O84" s="43">
        <v>1</v>
      </c>
      <c r="P84" s="43">
        <v>1</v>
      </c>
      <c r="Q84" s="43">
        <v>1</v>
      </c>
      <c r="R84" s="43">
        <v>0.01</v>
      </c>
    </row>
    <row r="85" spans="1:18">
      <c r="A85" s="43" t="str">
        <f>AAs!A52</f>
        <v>A52</v>
      </c>
      <c r="B85" s="43" t="str">
        <f>AAs!B52</f>
        <v>L-histidinol-phosphate_cyt + H2O_cyt = histidinol_cyt + phosphate_cyt</v>
      </c>
      <c r="C85" s="43" t="str">
        <f>AAs!C52</f>
        <v>L-histidinol-phosphate_cyt + H2O → histidinol_cyt + phosphate</v>
      </c>
      <c r="D85" s="43">
        <f>AAs!D52</f>
        <v>0</v>
      </c>
      <c r="E85" s="43" t="str">
        <f>AAs!E52</f>
        <v>Y</v>
      </c>
      <c r="F85" s="43"/>
      <c r="G85" s="43" t="str">
        <f t="shared" si="3"/>
        <v>A52</v>
      </c>
      <c r="H85" s="43" t="str">
        <f t="shared" si="3"/>
        <v>L-histidinol-phosphate_cyt + H2O_cyt = histidinol_cyt + phosphate_cyt</v>
      </c>
      <c r="I85" s="43" t="s">
        <v>781</v>
      </c>
      <c r="J85" s="43" t="s">
        <v>782</v>
      </c>
      <c r="K85" s="43" t="str">
        <f t="shared" si="4"/>
        <v>-Inf</v>
      </c>
      <c r="L85" s="43" t="s">
        <v>783</v>
      </c>
      <c r="M85" s="43">
        <v>0</v>
      </c>
      <c r="N85" s="43">
        <v>1</v>
      </c>
      <c r="O85" s="43">
        <v>1</v>
      </c>
      <c r="P85" s="43">
        <v>1</v>
      </c>
      <c r="Q85" s="43">
        <v>1</v>
      </c>
      <c r="R85" s="43">
        <v>0.01</v>
      </c>
    </row>
    <row r="86" spans="1:18">
      <c r="A86" s="43" t="str">
        <f>AAs!A54</f>
        <v>A54</v>
      </c>
      <c r="B86" s="43" t="str">
        <f>AAs!B54</f>
        <v>histidinol_cyt + 2 NAD_cyt + H2O_cyt = L-histidine_cyt + 2 NADH_cyt + 3 H+_cyt</v>
      </c>
      <c r="C86" s="43" t="str">
        <f>AAs!C54</f>
        <v>histidinol_cyt + 2 NAD_cyt + H2O = L-histidine_cyt + 2 NADH_cyt + 3 H+</v>
      </c>
      <c r="D86" s="43">
        <f>AAs!D54</f>
        <v>0</v>
      </c>
      <c r="E86" s="43" t="str">
        <f>AAs!E54</f>
        <v>N</v>
      </c>
      <c r="F86" s="43"/>
      <c r="G86" s="43" t="str">
        <f t="shared" si="3"/>
        <v>A54</v>
      </c>
      <c r="H86" s="43" t="str">
        <f t="shared" si="3"/>
        <v>histidinol_cyt + 2 NAD_cyt + H2O_cyt = L-histidine_cyt + 2 NADH_cyt + 3 H+_cyt</v>
      </c>
      <c r="I86" s="43" t="s">
        <v>781</v>
      </c>
      <c r="J86" s="43" t="s">
        <v>782</v>
      </c>
      <c r="K86" s="43">
        <f t="shared" si="4"/>
        <v>0</v>
      </c>
      <c r="L86" s="43" t="s">
        <v>783</v>
      </c>
      <c r="M86" s="43">
        <v>0</v>
      </c>
      <c r="N86" s="43">
        <v>1</v>
      </c>
      <c r="O86" s="43">
        <v>1</v>
      </c>
      <c r="P86" s="43">
        <v>1</v>
      </c>
      <c r="Q86" s="43">
        <v>1</v>
      </c>
      <c r="R86" s="43">
        <v>0.01</v>
      </c>
    </row>
    <row r="87" spans="1:18">
      <c r="A87" s="43" t="str">
        <f>AAs!A56</f>
        <v>A56</v>
      </c>
      <c r="B87" s="43" t="str">
        <f>AAs!B56</f>
        <v>L-saccharopine_cyt + NAD_cyt + H2O_cyt = 2-oxoglutarate_cyt + L-lysine_cyt + NADH_cyt + H+_cyt</v>
      </c>
      <c r="C87" s="43" t="str">
        <f>AAs!C56</f>
        <v>L-saccharopine_cyt + NAD_cyt + H2O → 2-oxoglutarate_cyt + L-lysine_cyt + NADH_cyt + H+</v>
      </c>
      <c r="D87" s="43">
        <f>AAs!D56</f>
        <v>0</v>
      </c>
      <c r="E87" s="43" t="str">
        <f>AAs!E56</f>
        <v>Y</v>
      </c>
      <c r="F87" s="43"/>
      <c r="G87" s="43" t="str">
        <f t="shared" si="3"/>
        <v>A56</v>
      </c>
      <c r="H87" s="43" t="str">
        <f t="shared" si="3"/>
        <v>L-saccharopine_cyt + NAD_cyt + H2O_cyt = 2-oxoglutarate_cyt + L-lysine_cyt + NADH_cyt + H+_cyt</v>
      </c>
      <c r="I87" s="43" t="s">
        <v>781</v>
      </c>
      <c r="J87" s="43" t="s">
        <v>782</v>
      </c>
      <c r="K87" s="43" t="str">
        <f t="shared" si="4"/>
        <v>-Inf</v>
      </c>
      <c r="L87" s="43" t="s">
        <v>783</v>
      </c>
      <c r="M87" s="43">
        <v>0</v>
      </c>
      <c r="N87" s="43">
        <v>1</v>
      </c>
      <c r="O87" s="43">
        <v>1</v>
      </c>
      <c r="P87" s="43">
        <v>1</v>
      </c>
      <c r="Q87" s="43">
        <v>1</v>
      </c>
      <c r="R87" s="43">
        <v>0.01</v>
      </c>
    </row>
    <row r="88" spans="1:18">
      <c r="A88" s="43" t="str">
        <f>AAs!A58</f>
        <v>A58</v>
      </c>
      <c r="B88" s="43" t="str">
        <f>AAs!B58</f>
        <v>L-glutamate_cyt + (S)-2-amino-6-oxohexanoate_cyt + NADPH_cyt + H+_cyt = L-saccharopine_cyt + NADP_cyt + H2O_cyt</v>
      </c>
      <c r="C88" s="43" t="str">
        <f>AAs!C58</f>
        <v xml:space="preserve">L-glutamate_cyt + (S)-2-amino-6-oxohexanoate_cyt + NADPH_cyt + H+ = L-saccharopine_cyt + NADP_cyt + H2O  </v>
      </c>
      <c r="D88" s="43">
        <f>AAs!D58</f>
        <v>0</v>
      </c>
      <c r="E88" s="43" t="str">
        <f>AAs!E58</f>
        <v>Y</v>
      </c>
      <c r="F88" s="43"/>
      <c r="G88" s="43" t="str">
        <f t="shared" si="3"/>
        <v>A58</v>
      </c>
      <c r="H88" s="43" t="str">
        <f t="shared" si="3"/>
        <v>L-glutamate_cyt + (S)-2-amino-6-oxohexanoate_cyt + NADPH_cyt + H+_cyt = L-saccharopine_cyt + NADP_cyt + H2O_cyt</v>
      </c>
      <c r="I88" s="43" t="s">
        <v>781</v>
      </c>
      <c r="J88" s="43" t="s">
        <v>782</v>
      </c>
      <c r="K88" s="43" t="str">
        <f t="shared" si="4"/>
        <v>-Inf</v>
      </c>
      <c r="L88" s="43" t="s">
        <v>783</v>
      </c>
      <c r="M88" s="43">
        <v>0</v>
      </c>
      <c r="N88" s="43">
        <v>1</v>
      </c>
      <c r="O88" s="43">
        <v>1</v>
      </c>
      <c r="P88" s="43">
        <v>1</v>
      </c>
      <c r="Q88" s="43">
        <v>1</v>
      </c>
      <c r="R88" s="43">
        <v>0.01</v>
      </c>
    </row>
    <row r="89" spans="1:18">
      <c r="A89" s="43" t="str">
        <f>AAs!A60</f>
        <v>A60</v>
      </c>
      <c r="B89" s="43" t="str">
        <f>AAs!B60</f>
        <v>L-2-aminoadipate_cyt + NADH_cyt + 2 H+_cyt = (S)-2-amino-6-oxohexanoate_cyt + NAD_cyt + H2O_cyt</v>
      </c>
      <c r="C89" s="43" t="str">
        <f>AAs!C60</f>
        <v>L-2-aminoadipate_cyt + NAD(P)H_cyt + 2 H+ = (S)-2-amino-6-oxohexanoate_cyt + NAD(P)+_cyt + H2O</v>
      </c>
      <c r="D89" s="43">
        <f>AAs!D60</f>
        <v>0</v>
      </c>
      <c r="E89" s="43" t="str">
        <f>AAs!E60</f>
        <v>Y</v>
      </c>
      <c r="F89" s="43"/>
      <c r="G89" s="43" t="str">
        <f t="shared" si="3"/>
        <v>A60</v>
      </c>
      <c r="H89" s="43" t="str">
        <f t="shared" si="3"/>
        <v>L-2-aminoadipate_cyt + NADH_cyt + 2 H+_cyt = (S)-2-amino-6-oxohexanoate_cyt + NAD_cyt + H2O_cyt</v>
      </c>
      <c r="I89" s="43" t="s">
        <v>781</v>
      </c>
      <c r="J89" s="43" t="s">
        <v>782</v>
      </c>
      <c r="K89" s="43" t="str">
        <f t="shared" si="4"/>
        <v>-Inf</v>
      </c>
      <c r="L89" s="43" t="s">
        <v>783</v>
      </c>
      <c r="M89" s="43">
        <v>0</v>
      </c>
      <c r="N89" s="43">
        <v>1</v>
      </c>
      <c r="O89" s="43">
        <v>1</v>
      </c>
      <c r="P89" s="43">
        <v>1</v>
      </c>
      <c r="Q89" s="43">
        <v>1</v>
      </c>
      <c r="R89" s="43">
        <v>0.01</v>
      </c>
    </row>
    <row r="90" spans="1:18">
      <c r="A90" s="43" t="str">
        <f>AAs!A62</f>
        <v>A62</v>
      </c>
      <c r="B90" s="43" t="str">
        <f>AAs!B62</f>
        <v>L-glutamate_cyt + 2-oxoadipate_cyt = L-2-aminoadipate_cyt + 2-oxoglutarate_cyt</v>
      </c>
      <c r="C90" s="43" t="str">
        <f>AAs!C62</f>
        <v xml:space="preserve">L-glutamate_cyt + 2-oxoadipate = L-2-aminoadipate_cyt + 2-oxoglutarate </v>
      </c>
      <c r="D90" s="43">
        <f>AAs!D62</f>
        <v>0</v>
      </c>
      <c r="E90" s="43" t="str">
        <f>AAs!E62</f>
        <v>Y</v>
      </c>
      <c r="F90" s="43"/>
      <c r="G90" s="43" t="str">
        <f t="shared" si="3"/>
        <v>A62</v>
      </c>
      <c r="H90" s="43" t="str">
        <f t="shared" si="3"/>
        <v>L-glutamate_cyt + 2-oxoadipate_cyt = L-2-aminoadipate_cyt + 2-oxoglutarate_cyt</v>
      </c>
      <c r="I90" s="43" t="s">
        <v>781</v>
      </c>
      <c r="J90" s="43" t="s">
        <v>782</v>
      </c>
      <c r="K90" s="43" t="str">
        <f t="shared" si="4"/>
        <v>-Inf</v>
      </c>
      <c r="L90" s="43" t="s">
        <v>783</v>
      </c>
      <c r="M90" s="43">
        <v>0</v>
      </c>
      <c r="N90" s="43">
        <v>1</v>
      </c>
      <c r="O90" s="43">
        <v>1</v>
      </c>
      <c r="P90" s="43">
        <v>1</v>
      </c>
      <c r="Q90" s="43">
        <v>1</v>
      </c>
      <c r="R90" s="43">
        <v>0.01</v>
      </c>
    </row>
    <row r="91" spans="1:18">
      <c r="A91" s="43" t="str">
        <f>AAs!A64</f>
        <v>A64</v>
      </c>
      <c r="B91" s="43" t="str">
        <f>AAs!B64</f>
        <v>(1R,2S)-homoisocitrate_cyt + NAD_cyt = 2-oxoadipate_cyt + CO2_cyt + NADH_cyt</v>
      </c>
      <c r="C91" s="43" t="str">
        <f>AAs!C64</f>
        <v>(1R,2S)-homoisocitrate_cyt + NAD → 2-oxoadipate_cyt + CO2_cyt + NADH</v>
      </c>
      <c r="D91" s="43">
        <f>AAs!D64</f>
        <v>0</v>
      </c>
      <c r="E91" s="43" t="str">
        <f>AAs!E64</f>
        <v>Y</v>
      </c>
      <c r="F91" s="43"/>
      <c r="G91" s="43" t="str">
        <f t="shared" si="3"/>
        <v>A64</v>
      </c>
      <c r="H91" s="43" t="str">
        <f t="shared" si="3"/>
        <v>(1R,2S)-homoisocitrate_cyt + NAD_cyt = 2-oxoadipate_cyt + CO2_cyt + NADH_cyt</v>
      </c>
      <c r="I91" s="43" t="s">
        <v>781</v>
      </c>
      <c r="J91" s="43" t="s">
        <v>782</v>
      </c>
      <c r="K91" s="43" t="str">
        <f t="shared" si="4"/>
        <v>-Inf</v>
      </c>
      <c r="L91" s="43" t="s">
        <v>783</v>
      </c>
      <c r="M91" s="43">
        <v>0</v>
      </c>
      <c r="N91" s="43">
        <v>1</v>
      </c>
      <c r="O91" s="43">
        <v>1</v>
      </c>
      <c r="P91" s="43">
        <v>1</v>
      </c>
      <c r="Q91" s="43">
        <v>1</v>
      </c>
      <c r="R91" s="43">
        <v>0.01</v>
      </c>
    </row>
    <row r="92" spans="1:18">
      <c r="A92" s="43" t="str">
        <f>AAs!A66</f>
        <v>A66</v>
      </c>
      <c r="B92" s="43" t="str">
        <f>AAs!B66</f>
        <v>(2R)-homocitrate_cyt = (1R,2S)-homoisocitrate_cyt</v>
      </c>
      <c r="C92" s="43" t="str">
        <f>AAs!C66</f>
        <v xml:space="preserve">(2R)-homocitrate = (1R,2S)-homoisocitrate </v>
      </c>
      <c r="D92" s="43">
        <f>AAs!D66</f>
        <v>0</v>
      </c>
      <c r="E92" s="43" t="str">
        <f>AAs!E66</f>
        <v>Y</v>
      </c>
      <c r="F92" s="43"/>
      <c r="G92" s="43" t="str">
        <f t="shared" si="3"/>
        <v>A66</v>
      </c>
      <c r="H92" s="43" t="str">
        <f t="shared" si="3"/>
        <v>(2R)-homocitrate_cyt = (1R,2S)-homoisocitrate_cyt</v>
      </c>
      <c r="I92" s="43" t="s">
        <v>781</v>
      </c>
      <c r="J92" s="43" t="s">
        <v>782</v>
      </c>
      <c r="K92" s="43" t="str">
        <f t="shared" si="4"/>
        <v>-Inf</v>
      </c>
      <c r="L92" s="43" t="s">
        <v>783</v>
      </c>
      <c r="M92" s="43">
        <v>0</v>
      </c>
      <c r="N92" s="43">
        <v>1</v>
      </c>
      <c r="O92" s="43">
        <v>1</v>
      </c>
      <c r="P92" s="43">
        <v>1</v>
      </c>
      <c r="Q92" s="43">
        <v>1</v>
      </c>
      <c r="R92" s="43">
        <v>0.01</v>
      </c>
    </row>
    <row r="93" spans="1:18">
      <c r="A93" s="43" t="str">
        <f>AAs!A68</f>
        <v>A68</v>
      </c>
      <c r="B93" s="43" t="str">
        <f>AAs!B68</f>
        <v>2-oxoglutarate_cyt + acetyl-CoA_cyt + H2O_cyt = (2R)-homocitrate_cyt + CoA_cyt + H+_cyt</v>
      </c>
      <c r="C93" s="43" t="str">
        <f>AAs!C68</f>
        <v>2-oxoglutarate_cyt + acetyl-CoA_cyt + H2O ↔ (2R)-homocitrate_cyt + coenzyme A_cyt + H+</v>
      </c>
      <c r="D93" s="43">
        <f>AAs!D68</f>
        <v>0</v>
      </c>
      <c r="E93" s="43" t="str">
        <f>AAs!E68</f>
        <v>Y</v>
      </c>
      <c r="F93" s="43"/>
      <c r="G93" s="43" t="str">
        <f t="shared" si="3"/>
        <v>A68</v>
      </c>
      <c r="H93" s="43" t="str">
        <f t="shared" si="3"/>
        <v>2-oxoglutarate_cyt + acetyl-CoA_cyt + H2O_cyt = (2R)-homocitrate_cyt + CoA_cyt + H+_cyt</v>
      </c>
      <c r="I93" s="43" t="s">
        <v>781</v>
      </c>
      <c r="J93" s="43" t="s">
        <v>782</v>
      </c>
      <c r="K93" s="43" t="str">
        <f t="shared" si="4"/>
        <v>-Inf</v>
      </c>
      <c r="L93" s="43" t="s">
        <v>783</v>
      </c>
      <c r="M93" s="43">
        <v>0</v>
      </c>
      <c r="N93" s="43">
        <v>1</v>
      </c>
      <c r="O93" s="43">
        <v>1</v>
      </c>
      <c r="P93" s="43">
        <v>1</v>
      </c>
      <c r="Q93" s="43">
        <v>1</v>
      </c>
      <c r="R93" s="43">
        <v>0.01</v>
      </c>
    </row>
    <row r="94" spans="1:18">
      <c r="A94" s="43" t="str">
        <f>AAs!A70</f>
        <v>A70</v>
      </c>
      <c r="B94" s="43" t="str">
        <f>AAs!B70</f>
        <v>L-ornithine_cyt + 2-oxoglutarate_cyt = L-glutamate_cyt + L-glutamate-5-semialdehyde_cyt</v>
      </c>
      <c r="C94" s="43" t="str">
        <f>AAs!C70</f>
        <v>L-ornithine_cyt + 2-oxoglutarate ↔ L-glutamate_cyt + L-glutamate-5-semialdehyde</v>
      </c>
      <c r="D94" s="43" t="str">
        <f>AAs!D70</f>
        <v>Made irreversible based on expected use</v>
      </c>
      <c r="E94" s="43" t="str">
        <f>AAs!E70</f>
        <v>N</v>
      </c>
      <c r="F94" s="43"/>
      <c r="G94" s="43" t="str">
        <f t="shared" si="3"/>
        <v>A70</v>
      </c>
      <c r="H94" s="43" t="str">
        <f t="shared" si="3"/>
        <v>L-ornithine_cyt + 2-oxoglutarate_cyt = L-glutamate_cyt + L-glutamate-5-semialdehyde_cyt</v>
      </c>
      <c r="I94" s="43" t="s">
        <v>781</v>
      </c>
      <c r="J94" s="43" t="s">
        <v>782</v>
      </c>
      <c r="K94" s="43">
        <f t="shared" si="4"/>
        <v>0</v>
      </c>
      <c r="L94" s="43" t="s">
        <v>783</v>
      </c>
      <c r="M94" s="43">
        <v>0</v>
      </c>
      <c r="N94" s="43">
        <v>1</v>
      </c>
      <c r="O94" s="43">
        <v>1</v>
      </c>
      <c r="P94" s="43">
        <v>1</v>
      </c>
      <c r="Q94" s="43">
        <v>1</v>
      </c>
      <c r="R94" s="43">
        <v>0.01</v>
      </c>
    </row>
    <row r="95" spans="1:18">
      <c r="A95" s="43" t="str">
        <f>AAs!A72</f>
        <v>A72</v>
      </c>
      <c r="B95" s="43" t="str">
        <f>AAs!B72</f>
        <v>N-acetyl-L-glutamate_cyt + ATP_cyt = N-acetylglutamyl-phosphate_cyt + ADP_cyt</v>
      </c>
      <c r="C95" s="43" t="str">
        <f>AAs!C72</f>
        <v>N-acetyl-L-glutamate_cyt + ATP ↔ N-acetylglutamyl-phosphate_cyt + ADP</v>
      </c>
      <c r="D95" s="43">
        <f>AAs!D72</f>
        <v>0</v>
      </c>
      <c r="E95" s="43" t="str">
        <f>AAs!E72</f>
        <v>N</v>
      </c>
      <c r="F95" s="43"/>
      <c r="G95" s="43" t="str">
        <f t="shared" si="3"/>
        <v>A72</v>
      </c>
      <c r="H95" s="43" t="str">
        <f t="shared" si="3"/>
        <v>N-acetyl-L-glutamate_cyt + ATP_cyt = N-acetylglutamyl-phosphate_cyt + ADP_cyt</v>
      </c>
      <c r="I95" s="43" t="s">
        <v>781</v>
      </c>
      <c r="J95" s="43" t="s">
        <v>782</v>
      </c>
      <c r="K95" s="43">
        <f t="shared" si="4"/>
        <v>0</v>
      </c>
      <c r="L95" s="43" t="s">
        <v>783</v>
      </c>
      <c r="M95" s="43">
        <v>0</v>
      </c>
      <c r="N95" s="43">
        <v>1</v>
      </c>
      <c r="O95" s="43">
        <v>1</v>
      </c>
      <c r="P95" s="43">
        <v>1</v>
      </c>
      <c r="Q95" s="43">
        <v>1</v>
      </c>
      <c r="R95" s="43">
        <v>0.01</v>
      </c>
    </row>
    <row r="96" spans="1:18">
      <c r="A96" s="43" t="str">
        <f>AAs!A73</f>
        <v>A73</v>
      </c>
      <c r="B96" s="43" t="str">
        <f>AAs!B73</f>
        <v>N-acetyl-L-glutamate-5-semialdehyde_cyt + NADP_cyt + phosphate_cyt = N-acetylglutamyl-phosphate_cyt + NADPH_cyt + H+_cyt</v>
      </c>
      <c r="C96" s="43" t="str">
        <f>AAs!C73</f>
        <v>N-acetyl-L-glutamate 5-semialdehyde_cyt + NADP_cyt + phosphate ↔ N-acetylglutamyl-phosphate_cyt + NADPH_cyt + H+</v>
      </c>
      <c r="D96" s="43">
        <f>AAs!D73</f>
        <v>0</v>
      </c>
      <c r="E96" s="43" t="str">
        <f>AAs!E73</f>
        <v>Y</v>
      </c>
      <c r="F96" s="43"/>
      <c r="G96" s="43" t="str">
        <f t="shared" si="3"/>
        <v>A73</v>
      </c>
      <c r="H96" s="43" t="str">
        <f t="shared" si="3"/>
        <v>N-acetyl-L-glutamate-5-semialdehyde_cyt + NADP_cyt + phosphate_cyt = N-acetylglutamyl-phosphate_cyt + NADPH_cyt + H+_cyt</v>
      </c>
      <c r="I96" s="43" t="s">
        <v>781</v>
      </c>
      <c r="J96" s="43" t="s">
        <v>782</v>
      </c>
      <c r="K96" s="43" t="str">
        <f t="shared" si="4"/>
        <v>-Inf</v>
      </c>
      <c r="L96" s="43" t="s">
        <v>783</v>
      </c>
      <c r="M96" s="43">
        <v>0</v>
      </c>
      <c r="N96" s="43">
        <v>1</v>
      </c>
      <c r="O96" s="43">
        <v>1</v>
      </c>
      <c r="P96" s="43">
        <v>1</v>
      </c>
      <c r="Q96" s="43">
        <v>1</v>
      </c>
      <c r="R96" s="43">
        <v>0.01</v>
      </c>
    </row>
    <row r="97" spans="1:18">
      <c r="A97" s="43" t="str">
        <f>AAs!A75</f>
        <v>A75</v>
      </c>
      <c r="B97" s="43" t="str">
        <f>AAs!B75</f>
        <v>N-acetyl-L-ornithine_cyt + 2-oxoglutarate_cyt = L-glutamate_cyt + N-acetyl-L-glutamate-5-semialdehyde_cyt</v>
      </c>
      <c r="C97" s="43" t="str">
        <f>AAs!C75</f>
        <v>N-acetyl-L-ornithine_cyt + 2-oxoglutarate ↔ L-glutamate_cyt + N-acetyl-L-glutamate 5-semialdehyde</v>
      </c>
      <c r="D97" s="43">
        <f>AAs!D75</f>
        <v>0</v>
      </c>
      <c r="E97" s="43" t="str">
        <f>AAs!E75</f>
        <v>Y</v>
      </c>
      <c r="F97" s="43"/>
      <c r="G97" s="43" t="str">
        <f t="shared" si="3"/>
        <v>A75</v>
      </c>
      <c r="H97" s="43" t="str">
        <f t="shared" si="3"/>
        <v>N-acetyl-L-ornithine_cyt + 2-oxoglutarate_cyt = L-glutamate_cyt + N-acetyl-L-glutamate-5-semialdehyde_cyt</v>
      </c>
      <c r="I97" s="43" t="s">
        <v>781</v>
      </c>
      <c r="J97" s="43" t="s">
        <v>782</v>
      </c>
      <c r="K97" s="43" t="str">
        <f t="shared" si="4"/>
        <v>-Inf</v>
      </c>
      <c r="L97" s="43" t="s">
        <v>783</v>
      </c>
      <c r="M97" s="43">
        <v>0</v>
      </c>
      <c r="N97" s="43">
        <v>1</v>
      </c>
      <c r="O97" s="43">
        <v>1</v>
      </c>
      <c r="P97" s="43">
        <v>1</v>
      </c>
      <c r="Q97" s="43">
        <v>1</v>
      </c>
      <c r="R97" s="43">
        <v>0.01</v>
      </c>
    </row>
    <row r="98" spans="1:18">
      <c r="A98" s="43" t="str">
        <f>AAs!A77</f>
        <v>A77</v>
      </c>
      <c r="B98" s="43" t="str">
        <f>AAs!B77</f>
        <v>L-glutamate_cyt + acetyl-CoA_mit = N-acetyl-L-glutamate_cyt + CoA_mit + H+_cyt</v>
      </c>
      <c r="C98" s="43" t="str">
        <f>AAs!C77</f>
        <v>L-glutamate_cyt + acetyl-CoA ↔ N-acetyl-L-glutamate_cyt + coenzyme A_cyt + H+</v>
      </c>
      <c r="D98" s="43">
        <f>AAs!D77</f>
        <v>0</v>
      </c>
      <c r="E98" s="43" t="str">
        <f>AAs!E77</f>
        <v>Y</v>
      </c>
      <c r="F98" s="43"/>
      <c r="G98" s="43" t="str">
        <f t="shared" si="3"/>
        <v>A77</v>
      </c>
      <c r="H98" s="43" t="str">
        <f t="shared" si="3"/>
        <v>L-glutamate_cyt + acetyl-CoA_mit = N-acetyl-L-glutamate_cyt + CoA_mit + H+_cyt</v>
      </c>
      <c r="I98" s="43" t="s">
        <v>781</v>
      </c>
      <c r="J98" s="43" t="s">
        <v>782</v>
      </c>
      <c r="K98" s="43" t="str">
        <f t="shared" si="4"/>
        <v>-Inf</v>
      </c>
      <c r="L98" s="43" t="s">
        <v>783</v>
      </c>
      <c r="M98" s="43">
        <v>0</v>
      </c>
      <c r="N98" s="43">
        <v>1</v>
      </c>
      <c r="O98" s="43">
        <v>1</v>
      </c>
      <c r="P98" s="43">
        <v>1</v>
      </c>
      <c r="Q98" s="43">
        <v>1</v>
      </c>
      <c r="R98" s="43">
        <v>0.01</v>
      </c>
    </row>
    <row r="99" spans="1:18">
      <c r="A99" s="43" t="str">
        <f>AAs!A78</f>
        <v>A78</v>
      </c>
      <c r="B99" s="43" t="str">
        <f>AAs!B78</f>
        <v>L-glutamate_cyt + N-acetyl-L-ornithine_cyt = N-acetyl-L-glutamate_cyt + L-ornithine_cyt</v>
      </c>
      <c r="C99" s="43" t="str">
        <f>AAs!C78</f>
        <v>L-glutamate_cyt + N-acetyl-L-ornithine → N-acetyl-L-glutamate_cyt + L-ornithine</v>
      </c>
      <c r="D99" s="43">
        <f>AAs!D78</f>
        <v>0</v>
      </c>
      <c r="E99" s="43" t="str">
        <f>AAs!E78</f>
        <v>Y</v>
      </c>
      <c r="F99" s="43"/>
      <c r="G99" s="43" t="str">
        <f t="shared" si="3"/>
        <v>A78</v>
      </c>
      <c r="H99" s="43" t="str">
        <f t="shared" si="3"/>
        <v>L-glutamate_cyt + N-acetyl-L-ornithine_cyt = N-acetyl-L-glutamate_cyt + L-ornithine_cyt</v>
      </c>
      <c r="I99" s="43" t="s">
        <v>781</v>
      </c>
      <c r="J99" s="43" t="s">
        <v>782</v>
      </c>
      <c r="K99" s="43" t="str">
        <f t="shared" si="4"/>
        <v>-Inf</v>
      </c>
      <c r="L99" s="43" t="s">
        <v>783</v>
      </c>
      <c r="M99" s="43">
        <v>0</v>
      </c>
      <c r="N99" s="43">
        <v>1</v>
      </c>
      <c r="O99" s="43">
        <v>1</v>
      </c>
      <c r="P99" s="43">
        <v>1</v>
      </c>
      <c r="Q99" s="43">
        <v>1</v>
      </c>
      <c r="R99" s="43">
        <v>0.01</v>
      </c>
    </row>
    <row r="100" spans="1:18">
      <c r="A100" s="43" t="str">
        <f>AAs!A80</f>
        <v>A80</v>
      </c>
      <c r="B100" s="43" t="str">
        <f>AAs!B80</f>
        <v>2 ATP_cyt + bicarbonate_cyt + NH4_cyt = 2 ADP_cyt + carbamoyl-phosphate_cyt + phosphate_cyt + 2 H+_cyt</v>
      </c>
      <c r="C100" s="43" t="str">
        <f>AAs!C80</f>
        <v>2 ATP_cyt + bicarbonate_cyt + ammonium = 2 ADP_cyt + carbamoyl-phosphate_cyt + phosphate_cyt + 2 H+</v>
      </c>
      <c r="D100" s="43" t="str">
        <f>AAs!D80</f>
        <v>small</v>
      </c>
      <c r="E100" s="43" t="str">
        <f>AAs!E80</f>
        <v>Y</v>
      </c>
      <c r="F100" s="43"/>
      <c r="G100" s="43" t="str">
        <f t="shared" si="3"/>
        <v>A80</v>
      </c>
      <c r="H100" s="43" t="str">
        <f t="shared" si="3"/>
        <v>2 ATP_cyt + bicarbonate_cyt + NH4_cyt = 2 ADP_cyt + carbamoyl-phosphate_cyt + phosphate_cyt + 2 H+_cyt</v>
      </c>
      <c r="I100" s="43" t="s">
        <v>781</v>
      </c>
      <c r="J100" s="43" t="s">
        <v>782</v>
      </c>
      <c r="K100" s="43" t="str">
        <f t="shared" si="4"/>
        <v>-Inf</v>
      </c>
      <c r="L100" s="43" t="s">
        <v>783</v>
      </c>
      <c r="M100" s="43">
        <v>0</v>
      </c>
      <c r="N100" s="43">
        <v>1</v>
      </c>
      <c r="O100" s="43">
        <v>1</v>
      </c>
      <c r="P100" s="43">
        <v>1</v>
      </c>
      <c r="Q100" s="43">
        <v>1</v>
      </c>
      <c r="R100" s="43">
        <v>0.01</v>
      </c>
    </row>
    <row r="101" spans="1:18">
      <c r="A101" s="43" t="str">
        <f>AAs!A84</f>
        <v>A84</v>
      </c>
      <c r="B101" s="43" t="str">
        <f>AAs!B84</f>
        <v>L-aspartate_cyt + carbamoyl-phosphate_cyt = N-carbamoyl-L-aspartate_cyt + phosphate_cyt + H+_cyt</v>
      </c>
      <c r="C101" s="43" t="str">
        <f>AAs!C84</f>
        <v>L-aspartate_cyt + carbamoyl-phosphate ↔ N-carbamoyl-L-aspartate_cyt + phosphate_cyt + H+</v>
      </c>
      <c r="D101" s="43">
        <f>AAs!D84</f>
        <v>0</v>
      </c>
      <c r="E101" s="43" t="str">
        <f>AAs!E84</f>
        <v>Y</v>
      </c>
      <c r="F101" s="43"/>
      <c r="G101" s="43" t="str">
        <f t="shared" si="3"/>
        <v>A84</v>
      </c>
      <c r="H101" s="43" t="str">
        <f t="shared" si="3"/>
        <v>L-aspartate_cyt + carbamoyl-phosphate_cyt = N-carbamoyl-L-aspartate_cyt + phosphate_cyt + H+_cyt</v>
      </c>
      <c r="I101" s="43" t="s">
        <v>781</v>
      </c>
      <c r="J101" s="43" t="s">
        <v>782</v>
      </c>
      <c r="K101" s="43" t="str">
        <f t="shared" si="4"/>
        <v>-Inf</v>
      </c>
      <c r="L101" s="43" t="s">
        <v>783</v>
      </c>
      <c r="M101" s="43">
        <v>0</v>
      </c>
      <c r="N101" s="43">
        <v>1</v>
      </c>
      <c r="O101" s="43">
        <v>1</v>
      </c>
      <c r="P101" s="43">
        <v>1</v>
      </c>
      <c r="Q101" s="43">
        <v>1</v>
      </c>
      <c r="R101" s="43">
        <v>0.01</v>
      </c>
    </row>
    <row r="102" spans="1:18">
      <c r="A102" s="43" t="str">
        <f>AAs!A86</f>
        <v>A86</v>
      </c>
      <c r="B102" s="43" t="str">
        <f>AAs!B86</f>
        <v>L-ornithine_cyt + carbamoyl-phosphate_cyt = L-citrulline_cyt + phosphate_cyt + H+_cyt</v>
      </c>
      <c r="C102" s="43" t="str">
        <f>AAs!C86</f>
        <v>L-ornithine_cyt + carbamoyl-phosphate ↔ L-citrulline_cyt + phosphate_cyt + H+</v>
      </c>
      <c r="D102" s="43">
        <f>AAs!D86</f>
        <v>0</v>
      </c>
      <c r="E102" s="43" t="str">
        <f>AAs!E86</f>
        <v>Y</v>
      </c>
      <c r="F102" s="43"/>
      <c r="G102" s="43" t="str">
        <f t="shared" si="3"/>
        <v>A86</v>
      </c>
      <c r="H102" s="43" t="str">
        <f t="shared" si="3"/>
        <v>L-ornithine_cyt + carbamoyl-phosphate_cyt = L-citrulline_cyt + phosphate_cyt + H+_cyt</v>
      </c>
      <c r="I102" s="43" t="s">
        <v>781</v>
      </c>
      <c r="J102" s="43" t="s">
        <v>782</v>
      </c>
      <c r="K102" s="43" t="str">
        <f t="shared" si="4"/>
        <v>-Inf</v>
      </c>
      <c r="L102" s="43" t="s">
        <v>783</v>
      </c>
      <c r="M102" s="43">
        <v>0</v>
      </c>
      <c r="N102" s="43">
        <v>1</v>
      </c>
      <c r="O102" s="43">
        <v>1</v>
      </c>
      <c r="P102" s="43">
        <v>1</v>
      </c>
      <c r="Q102" s="43">
        <v>1</v>
      </c>
      <c r="R102" s="43">
        <v>0.01</v>
      </c>
    </row>
    <row r="103" spans="1:18">
      <c r="A103" s="43" t="str">
        <f>AAs!A92</f>
        <v>A92</v>
      </c>
      <c r="B103" s="43" t="str">
        <f>AAs!B92</f>
        <v>L-glutamate_cyt + ATP_cyt = L-glutamate-5-phosphate_cyt + ADP_cyt</v>
      </c>
      <c r="C103" s="43" t="str">
        <f>AAs!C92</f>
        <v>L-glutamate_cyt + ATP → L-glutamate 5-phosphate_cyt + ADP</v>
      </c>
      <c r="D103" s="43">
        <f>AAs!D92</f>
        <v>0</v>
      </c>
      <c r="E103" s="43" t="str">
        <f>AAs!E92</f>
        <v>N</v>
      </c>
      <c r="F103" s="43"/>
      <c r="G103" s="43" t="str">
        <f t="shared" si="3"/>
        <v>A92</v>
      </c>
      <c r="H103" s="43" t="str">
        <f t="shared" si="3"/>
        <v>L-glutamate_cyt + ATP_cyt = L-glutamate-5-phosphate_cyt + ADP_cyt</v>
      </c>
      <c r="I103" s="43" t="s">
        <v>781</v>
      </c>
      <c r="J103" s="43" t="s">
        <v>782</v>
      </c>
      <c r="K103" s="43">
        <f>IF(EXACT(E103,"N"),0,"-Inf")</f>
        <v>0</v>
      </c>
      <c r="L103" s="43" t="s">
        <v>783</v>
      </c>
      <c r="M103" s="43">
        <v>0</v>
      </c>
      <c r="N103" s="43">
        <v>1</v>
      </c>
      <c r="O103" s="43">
        <v>1</v>
      </c>
      <c r="P103" s="43">
        <v>1</v>
      </c>
      <c r="Q103" s="43">
        <v>1</v>
      </c>
      <c r="R103" s="43">
        <v>0.01</v>
      </c>
    </row>
    <row r="104" spans="1:18">
      <c r="A104" s="43" t="str">
        <f>AAs!A94</f>
        <v>A94</v>
      </c>
      <c r="B104" s="43" t="str">
        <f>AAs!B94</f>
        <v>L-glutamate-5-phosphate_cyt + NADPH_cyt + H+_cyt = L-glutamate-5-semialdehyde_cyt + NADP_cyt + phosphate_cyt</v>
      </c>
      <c r="C104" s="43" t="str">
        <f>AAs!C94</f>
        <v>L-glutamate-5-semialdehyde_cyt + NADP_cyt + phosphate ← L-glutamate 5-phosphate_cyt + NADPH_cyt + H+</v>
      </c>
      <c r="D104" s="43">
        <f>AAs!D94</f>
        <v>0</v>
      </c>
      <c r="E104" s="43" t="str">
        <f>AAs!E94</f>
        <v>Y</v>
      </c>
      <c r="F104" s="43"/>
      <c r="G104" s="43" t="str">
        <f t="shared" si="3"/>
        <v>A94</v>
      </c>
      <c r="H104" s="43" t="str">
        <f t="shared" si="3"/>
        <v>L-glutamate-5-phosphate_cyt + NADPH_cyt + H+_cyt = L-glutamate-5-semialdehyde_cyt + NADP_cyt + phosphate_cyt</v>
      </c>
      <c r="I104" s="43" t="s">
        <v>781</v>
      </c>
      <c r="J104" s="43" t="s">
        <v>782</v>
      </c>
      <c r="K104" s="43" t="str">
        <f>IF(EXACT(E104,"N"),0,"-Inf")</f>
        <v>-Inf</v>
      </c>
      <c r="L104" s="43" t="s">
        <v>783</v>
      </c>
      <c r="M104" s="43">
        <v>0</v>
      </c>
      <c r="N104" s="43">
        <v>1</v>
      </c>
      <c r="O104" s="43">
        <v>1</v>
      </c>
      <c r="P104" s="43">
        <v>1</v>
      </c>
      <c r="Q104" s="43">
        <v>1</v>
      </c>
      <c r="R104" s="43">
        <v>0.01</v>
      </c>
    </row>
    <row r="105" spans="1:18">
      <c r="A105" s="43" t="str">
        <f>AAs!A96</f>
        <v>A96</v>
      </c>
      <c r="B105" s="43" t="str">
        <f>AAs!B96</f>
        <v>L-glutamate-5-semialdehyde_cyt + NAD_cyt + H2O_cyt = L-glutamate_cyt + NADH_cyt + 2 H+_cyt</v>
      </c>
      <c r="C105" s="43" t="str">
        <f>AAs!C96</f>
        <v>L-glutamate-5-semialdehyde_cyt + NAD_cyt + H2O ↔ L-glutamate_cyt + NADH_cyt + 2 H+</v>
      </c>
      <c r="D105" s="43">
        <f>AAs!D96</f>
        <v>0</v>
      </c>
      <c r="E105" s="43" t="str">
        <f>AAs!E96</f>
        <v>N</v>
      </c>
      <c r="F105" s="43"/>
      <c r="G105" s="43" t="str">
        <f t="shared" si="3"/>
        <v>A96</v>
      </c>
      <c r="H105" s="43" t="str">
        <f t="shared" si="3"/>
        <v>L-glutamate-5-semialdehyde_cyt + NAD_cyt + H2O_cyt = L-glutamate_cyt + NADH_cyt + 2 H+_cyt</v>
      </c>
      <c r="I105" s="43" t="s">
        <v>781</v>
      </c>
      <c r="J105" s="43" t="s">
        <v>782</v>
      </c>
      <c r="K105" s="43">
        <f t="shared" si="4"/>
        <v>0</v>
      </c>
      <c r="L105" s="43" t="s">
        <v>783</v>
      </c>
      <c r="M105" s="43">
        <v>0</v>
      </c>
      <c r="N105" s="43">
        <v>1</v>
      </c>
      <c r="O105" s="43">
        <v>1</v>
      </c>
      <c r="P105" s="43">
        <v>1</v>
      </c>
      <c r="Q105" s="43">
        <v>1</v>
      </c>
      <c r="R105" s="43">
        <v>0.01</v>
      </c>
    </row>
    <row r="106" spans="1:18">
      <c r="A106" s="43" t="str">
        <f>AAs!A98</f>
        <v>A98</v>
      </c>
      <c r="B106" s="43" t="str">
        <f>AAs!B98</f>
        <v>(S)-1-pyrroline-5-carboxylate_cyt + H2O_cyt + H+_cyt = L-glutamate-5-semialdehyde_cyt</v>
      </c>
      <c r="C106" s="43">
        <f>AAs!C98</f>
        <v>0</v>
      </c>
      <c r="D106" s="43">
        <f>AAs!D98</f>
        <v>0</v>
      </c>
      <c r="E106" s="43" t="str">
        <f>AAs!E98</f>
        <v>Y</v>
      </c>
      <c r="F106" s="43"/>
      <c r="G106" s="43" t="str">
        <f t="shared" si="3"/>
        <v>A98</v>
      </c>
      <c r="H106" s="43" t="str">
        <f t="shared" si="3"/>
        <v>(S)-1-pyrroline-5-carboxylate_cyt + H2O_cyt + H+_cyt = L-glutamate-5-semialdehyde_cyt</v>
      </c>
      <c r="I106" s="43" t="s">
        <v>781</v>
      </c>
      <c r="J106" s="43" t="s">
        <v>782</v>
      </c>
      <c r="K106" s="43" t="str">
        <f t="shared" si="4"/>
        <v>-Inf</v>
      </c>
      <c r="L106" s="43" t="s">
        <v>783</v>
      </c>
      <c r="M106" s="43">
        <v>0</v>
      </c>
      <c r="N106" s="43">
        <v>1</v>
      </c>
      <c r="O106" s="43">
        <v>1</v>
      </c>
      <c r="P106" s="43">
        <v>1</v>
      </c>
      <c r="Q106" s="43">
        <v>1</v>
      </c>
      <c r="R106" s="43">
        <v>0.01</v>
      </c>
    </row>
    <row r="107" spans="1:18">
      <c r="A107" s="43" t="str">
        <f>AAs!A102</f>
        <v>A102</v>
      </c>
      <c r="B107" s="43" t="str">
        <f>AAs!B102</f>
        <v>L-proline_cyt + NAD_cyt = (S)-1-pyrroline-5-carboxylate_cyt + NADH_cyt + 2 H+_cyt</v>
      </c>
      <c r="C107" s="43" t="str">
        <f>AAs!C102</f>
        <v>L-proline_cyt + NAD(P)+ ← (S)-1-pyrroline-5-carboxylate_cyt + NAD(P)H_cyt + 2 H+</v>
      </c>
      <c r="D107" s="43">
        <f>AAs!D102</f>
        <v>0</v>
      </c>
      <c r="E107" s="43" t="str">
        <f>AAs!E102</f>
        <v>Y</v>
      </c>
      <c r="F107" s="43"/>
      <c r="G107" s="43" t="str">
        <f t="shared" si="3"/>
        <v>A102</v>
      </c>
      <c r="H107" s="43" t="str">
        <f t="shared" si="3"/>
        <v>L-proline_cyt + NAD_cyt = (S)-1-pyrroline-5-carboxylate_cyt + NADH_cyt + 2 H+_cyt</v>
      </c>
      <c r="I107" s="43" t="s">
        <v>781</v>
      </c>
      <c r="J107" s="43" t="s">
        <v>782</v>
      </c>
      <c r="K107" s="43" t="str">
        <f t="shared" si="4"/>
        <v>-Inf</v>
      </c>
      <c r="L107" s="43" t="s">
        <v>783</v>
      </c>
      <c r="M107" s="43">
        <v>0</v>
      </c>
      <c r="N107" s="43">
        <v>1</v>
      </c>
      <c r="O107" s="43">
        <v>1</v>
      </c>
      <c r="P107" s="43">
        <v>1</v>
      </c>
      <c r="Q107" s="43">
        <v>1</v>
      </c>
      <c r="R107" s="43">
        <v>0.01</v>
      </c>
    </row>
    <row r="108" spans="1:18">
      <c r="A108" s="43" t="str">
        <f>AAs!A105</f>
        <v>A105</v>
      </c>
      <c r="B108" s="43" t="str">
        <f>AAs!B105</f>
        <v>L-threonine_cyt = 2-oxobutanoate_cyt + NH4_cyt</v>
      </c>
      <c r="C108" s="43" t="str">
        <f>AAs!C105</f>
        <v>L-threonine → 2-oxobutanoate_cyt + ammonium</v>
      </c>
      <c r="D108" s="43">
        <f>AAs!D105</f>
        <v>0</v>
      </c>
      <c r="E108" s="43" t="str">
        <f>AAs!E105</f>
        <v>Y</v>
      </c>
      <c r="F108" s="43"/>
      <c r="G108" s="43" t="str">
        <f t="shared" si="3"/>
        <v>A105</v>
      </c>
      <c r="H108" s="43" t="str">
        <f t="shared" si="3"/>
        <v>L-threonine_cyt = 2-oxobutanoate_cyt + NH4_cyt</v>
      </c>
      <c r="I108" s="43" t="s">
        <v>781</v>
      </c>
      <c r="J108" s="43" t="s">
        <v>782</v>
      </c>
      <c r="K108" s="43" t="str">
        <f t="shared" si="4"/>
        <v>-Inf</v>
      </c>
      <c r="L108" s="43" t="s">
        <v>783</v>
      </c>
      <c r="M108" s="43">
        <v>0</v>
      </c>
      <c r="N108" s="43">
        <v>1</v>
      </c>
      <c r="O108" s="43">
        <v>1</v>
      </c>
      <c r="P108" s="43">
        <v>1</v>
      </c>
      <c r="Q108" s="43">
        <v>1</v>
      </c>
      <c r="R108" s="43">
        <v>0.01</v>
      </c>
    </row>
    <row r="109" spans="1:18">
      <c r="A109" s="43" t="str">
        <f>AAs!A107</f>
        <v>A107</v>
      </c>
      <c r="B109" s="43" t="str">
        <f>AAs!B107</f>
        <v>2 pyruvate_cyt + H+_cyt = (S)-2-acetolactate_cyt + CO2_cyt</v>
      </c>
      <c r="C109" s="43" t="str">
        <f>AAs!C107</f>
        <v>2 pyruvate_cyt + H+ ↔ (S)-2-acetolactate_cyt + CO2</v>
      </c>
      <c r="D109" s="43">
        <f>AAs!D107</f>
        <v>0</v>
      </c>
      <c r="E109" s="43" t="str">
        <f>AAs!E107</f>
        <v>Y</v>
      </c>
      <c r="F109" s="43"/>
      <c r="G109" s="43" t="str">
        <f t="shared" si="3"/>
        <v>A107</v>
      </c>
      <c r="H109" s="43" t="str">
        <f t="shared" si="3"/>
        <v>2 pyruvate_cyt + H+_cyt = (S)-2-acetolactate_cyt + CO2_cyt</v>
      </c>
      <c r="I109" s="43" t="s">
        <v>781</v>
      </c>
      <c r="J109" s="43" t="s">
        <v>782</v>
      </c>
      <c r="K109" s="43" t="str">
        <f t="shared" si="4"/>
        <v>-Inf</v>
      </c>
      <c r="L109" s="43" t="s">
        <v>783</v>
      </c>
      <c r="M109" s="43">
        <v>0</v>
      </c>
      <c r="N109" s="43">
        <v>1</v>
      </c>
      <c r="O109" s="43">
        <v>1</v>
      </c>
      <c r="P109" s="43">
        <v>1</v>
      </c>
      <c r="Q109" s="43">
        <v>1</v>
      </c>
      <c r="R109" s="43">
        <v>0.01</v>
      </c>
    </row>
    <row r="110" spans="1:18">
      <c r="A110" s="43" t="str">
        <f>AAs!A108</f>
        <v>A108</v>
      </c>
      <c r="B110" s="43" t="str">
        <f>AAs!B108</f>
        <v>pyruvate_cyt + 2-oxobutanoate_cyt + H+_cyt = 2-aceto-2-hydroxy-butanoate_cyt + CO2_cyt</v>
      </c>
      <c r="C110" s="43" t="str">
        <f>AAs!C108</f>
        <v>pyruvate_cyt + 2-oxobutanoate_cyt + H+ → 2-aceto-2-hydroxy-butanoate_cyt + CO2</v>
      </c>
      <c r="D110" s="43">
        <f>AAs!D108</f>
        <v>0</v>
      </c>
      <c r="E110" s="43" t="str">
        <f>AAs!E108</f>
        <v>Y</v>
      </c>
      <c r="F110" s="43"/>
      <c r="G110" s="43" t="str">
        <f t="shared" si="3"/>
        <v>A108</v>
      </c>
      <c r="H110" s="43" t="str">
        <f t="shared" si="3"/>
        <v>pyruvate_cyt + 2-oxobutanoate_cyt + H+_cyt = 2-aceto-2-hydroxy-butanoate_cyt + CO2_cyt</v>
      </c>
      <c r="I110" s="43" t="s">
        <v>781</v>
      </c>
      <c r="J110" s="43" t="s">
        <v>782</v>
      </c>
      <c r="K110" s="43" t="str">
        <f t="shared" si="4"/>
        <v>-Inf</v>
      </c>
      <c r="L110" s="43" t="s">
        <v>783</v>
      </c>
      <c r="M110" s="43">
        <v>0</v>
      </c>
      <c r="N110" s="43">
        <v>1</v>
      </c>
      <c r="O110" s="43">
        <v>1</v>
      </c>
      <c r="P110" s="43">
        <v>1</v>
      </c>
      <c r="Q110" s="43">
        <v>1</v>
      </c>
      <c r="R110" s="43">
        <v>0.01</v>
      </c>
    </row>
    <row r="111" spans="1:18">
      <c r="A111" s="43" t="str">
        <f>AAs!A110</f>
        <v>A110</v>
      </c>
      <c r="B111" s="43" t="str">
        <f>AAs!B110</f>
        <v>2,3-dihydroxy-3-methylbutanoate_cyt + NADP_cyt = (S)-2-acetolactate_cyt + NADPH_cyt + H+_cyt</v>
      </c>
      <c r="C111" s="43" t="str">
        <f>AAs!C110</f>
        <v>2,3-dihydroxy-3-methylbutanoate_cyt + NADP ↔ (S)-2-acetolactate_cyt + NADPH_cyt + H+</v>
      </c>
      <c r="D111" s="43">
        <f>AAs!D110</f>
        <v>0</v>
      </c>
      <c r="E111" s="43" t="str">
        <f>AAs!E110</f>
        <v>Y</v>
      </c>
      <c r="F111" s="43"/>
      <c r="G111" s="43" t="str">
        <f t="shared" si="3"/>
        <v>A110</v>
      </c>
      <c r="H111" s="43" t="str">
        <f t="shared" si="3"/>
        <v>2,3-dihydroxy-3-methylbutanoate_cyt + NADP_cyt = (S)-2-acetolactate_cyt + NADPH_cyt + H+_cyt</v>
      </c>
      <c r="I111" s="43" t="s">
        <v>781</v>
      </c>
      <c r="J111" s="43" t="s">
        <v>782</v>
      </c>
      <c r="K111" s="43" t="str">
        <f t="shared" si="4"/>
        <v>-Inf</v>
      </c>
      <c r="L111" s="43" t="s">
        <v>783</v>
      </c>
      <c r="M111" s="43">
        <v>0</v>
      </c>
      <c r="N111" s="43">
        <v>1</v>
      </c>
      <c r="O111" s="43">
        <v>1</v>
      </c>
      <c r="P111" s="43">
        <v>1</v>
      </c>
      <c r="Q111" s="43">
        <v>1</v>
      </c>
      <c r="R111" s="43">
        <v>0.01</v>
      </c>
    </row>
    <row r="112" spans="1:18">
      <c r="A112" s="43" t="str">
        <f>AAs!A111</f>
        <v>A111</v>
      </c>
      <c r="B112" s="43" t="str">
        <f>AAs!B111</f>
        <v>2,3-dihydroxy-3-methylvalerate_cyt + NADP_cyt = 2-aceto-2-hydroxy-butanoate_cyt + NADPH_cyt + H+_cyt</v>
      </c>
      <c r="C112" s="43" t="str">
        <f>AAs!C111</f>
        <v>2,3-dihydroxy-3-methylvalerate_cyt + NADP ← 2-aceto-2-hydroxy-butanoate_cyt + NADPH_cyt + H+</v>
      </c>
      <c r="D112" s="43">
        <f>AAs!D111</f>
        <v>0</v>
      </c>
      <c r="E112" s="43" t="str">
        <f>AAs!E111</f>
        <v>Y</v>
      </c>
      <c r="F112" s="43"/>
      <c r="G112" s="43" t="str">
        <f t="shared" si="3"/>
        <v>A111</v>
      </c>
      <c r="H112" s="43" t="str">
        <f t="shared" si="3"/>
        <v>2,3-dihydroxy-3-methylvalerate_cyt + NADP_cyt = 2-aceto-2-hydroxy-butanoate_cyt + NADPH_cyt + H+_cyt</v>
      </c>
      <c r="I112" s="43" t="s">
        <v>781</v>
      </c>
      <c r="J112" s="43" t="s">
        <v>782</v>
      </c>
      <c r="K112" s="43" t="str">
        <f t="shared" si="4"/>
        <v>-Inf</v>
      </c>
      <c r="L112" s="43" t="s">
        <v>783</v>
      </c>
      <c r="M112" s="43">
        <v>0</v>
      </c>
      <c r="N112" s="43">
        <v>1</v>
      </c>
      <c r="O112" s="43">
        <v>1</v>
      </c>
      <c r="P112" s="43">
        <v>1</v>
      </c>
      <c r="Q112" s="43">
        <v>1</v>
      </c>
      <c r="R112" s="43">
        <v>0.01</v>
      </c>
    </row>
    <row r="113" spans="1:18">
      <c r="A113" s="43" t="str">
        <f>AAs!A113</f>
        <v>A113</v>
      </c>
      <c r="B113" s="43" t="str">
        <f>AAs!B113</f>
        <v>2,3-dihydroxy-3-methylbutanoate_cyt = 3-methyl-2-oxobutanoate_cyt + H2O_cyt</v>
      </c>
      <c r="C113" s="43" t="str">
        <f>AAs!C113</f>
        <v>2,3-dihydroxy-3-methylbutanoate → 3-methyl-2-oxobutanoate_cyt + H2O</v>
      </c>
      <c r="D113" s="43">
        <f>AAs!D113</f>
        <v>0</v>
      </c>
      <c r="E113" s="43" t="str">
        <f>AAs!E113</f>
        <v>Y</v>
      </c>
      <c r="F113" s="43"/>
      <c r="G113" s="43" t="str">
        <f t="shared" si="3"/>
        <v>A113</v>
      </c>
      <c r="H113" s="43" t="str">
        <f t="shared" si="3"/>
        <v>2,3-dihydroxy-3-methylbutanoate_cyt = 3-methyl-2-oxobutanoate_cyt + H2O_cyt</v>
      </c>
      <c r="I113" s="43" t="s">
        <v>781</v>
      </c>
      <c r="J113" s="43" t="s">
        <v>782</v>
      </c>
      <c r="K113" s="43" t="str">
        <f t="shared" si="4"/>
        <v>-Inf</v>
      </c>
      <c r="L113" s="43" t="s">
        <v>783</v>
      </c>
      <c r="M113" s="43">
        <v>0</v>
      </c>
      <c r="N113" s="43">
        <v>1</v>
      </c>
      <c r="O113" s="43">
        <v>1</v>
      </c>
      <c r="P113" s="43">
        <v>1</v>
      </c>
      <c r="Q113" s="43">
        <v>1</v>
      </c>
      <c r="R113" s="43">
        <v>0.01</v>
      </c>
    </row>
    <row r="114" spans="1:18">
      <c r="A114" s="43" t="str">
        <f>AAs!A114</f>
        <v>A114</v>
      </c>
      <c r="B114" s="43" t="str">
        <f>AAs!B114</f>
        <v>2,3-dihydroxy-3-methylvalerate_cyt = (S)-3-methyl-2-oxopentanoate_cyt + H2O_cyt</v>
      </c>
      <c r="C114" s="43" t="str">
        <f>AAs!C114</f>
        <v>2,3-dihydroxy-3-methylvalerate → (S)-3-methyl-2-oxopentanoate_cyt + H2O</v>
      </c>
      <c r="D114" s="43">
        <f>AAs!D114</f>
        <v>0</v>
      </c>
      <c r="E114" s="43" t="str">
        <f>AAs!E114</f>
        <v>Y</v>
      </c>
      <c r="F114" s="43"/>
      <c r="G114" s="43" t="str">
        <f t="shared" si="3"/>
        <v>A114</v>
      </c>
      <c r="H114" s="43" t="str">
        <f t="shared" si="3"/>
        <v>2,3-dihydroxy-3-methylvalerate_cyt = (S)-3-methyl-2-oxopentanoate_cyt + H2O_cyt</v>
      </c>
      <c r="I114" s="43" t="s">
        <v>781</v>
      </c>
      <c r="J114" s="43" t="s">
        <v>782</v>
      </c>
      <c r="K114" s="43" t="str">
        <f t="shared" si="4"/>
        <v>-Inf</v>
      </c>
      <c r="L114" s="43" t="s">
        <v>783</v>
      </c>
      <c r="M114" s="43">
        <v>0</v>
      </c>
      <c r="N114" s="43">
        <v>1</v>
      </c>
      <c r="O114" s="43">
        <v>1</v>
      </c>
      <c r="P114" s="43">
        <v>1</v>
      </c>
      <c r="Q114" s="43">
        <v>1</v>
      </c>
      <c r="R114" s="43">
        <v>0.01</v>
      </c>
    </row>
    <row r="115" spans="1:18">
      <c r="A115" s="43" t="str">
        <f>AAs!A116</f>
        <v>A116</v>
      </c>
      <c r="B115" s="43" t="str">
        <f>AAs!B116</f>
        <v>L-isoleucine_cyt + 2-oxoglutarate_cyt = L-glutamate_cyt + (S)-3-methyl-2-oxopentanoate_cyt</v>
      </c>
      <c r="C115" s="43" t="str">
        <f>AAs!C116</f>
        <v>L-isoleucine_cyt + 2-oxoglutarate ↔ L-glutamate_cyt + (S)-3-methyl-2-oxopentanoate</v>
      </c>
      <c r="D115" s="43">
        <f>AAs!D116</f>
        <v>0</v>
      </c>
      <c r="E115" s="43" t="str">
        <f>AAs!E116</f>
        <v>Y</v>
      </c>
      <c r="F115" s="43"/>
      <c r="G115" s="43" t="str">
        <f t="shared" si="3"/>
        <v>A116</v>
      </c>
      <c r="H115" s="43" t="str">
        <f t="shared" si="3"/>
        <v>L-isoleucine_cyt + 2-oxoglutarate_cyt = L-glutamate_cyt + (S)-3-methyl-2-oxopentanoate_cyt</v>
      </c>
      <c r="I115" s="43" t="s">
        <v>781</v>
      </c>
      <c r="J115" s="43" t="s">
        <v>782</v>
      </c>
      <c r="K115" s="43" t="str">
        <f t="shared" si="4"/>
        <v>-Inf</v>
      </c>
      <c r="L115" s="43" t="s">
        <v>783</v>
      </c>
      <c r="M115" s="43">
        <v>0</v>
      </c>
      <c r="N115" s="43">
        <v>1</v>
      </c>
      <c r="O115" s="43">
        <v>1</v>
      </c>
      <c r="P115" s="43">
        <v>1</v>
      </c>
      <c r="Q115" s="43">
        <v>1</v>
      </c>
      <c r="R115" s="43">
        <v>0.01</v>
      </c>
    </row>
    <row r="116" spans="1:18">
      <c r="A116" s="43" t="str">
        <f>AAs!A117</f>
        <v>A117</v>
      </c>
      <c r="B116" s="43" t="str">
        <f>AAs!B117</f>
        <v>L-leucine_cyt + 2-oxoglutarate_cyt = L-glutamate_cyt + 4-methyl-2-oxopentanoate_cyt</v>
      </c>
      <c r="C116" s="43" t="str">
        <f>AAs!C117</f>
        <v>L-leucine_cyt + 2-oxoglutarate ↔ L-glutamate_cyt + 4-methyl-2-oxopentanoate</v>
      </c>
      <c r="D116" s="43">
        <f>AAs!D117</f>
        <v>0</v>
      </c>
      <c r="E116" s="43" t="str">
        <f>AAs!E117</f>
        <v>Y</v>
      </c>
      <c r="F116" s="43"/>
      <c r="G116" s="43" t="str">
        <f t="shared" si="3"/>
        <v>A117</v>
      </c>
      <c r="H116" s="43" t="str">
        <f t="shared" si="3"/>
        <v>L-leucine_cyt + 2-oxoglutarate_cyt = L-glutamate_cyt + 4-methyl-2-oxopentanoate_cyt</v>
      </c>
      <c r="I116" s="43" t="s">
        <v>781</v>
      </c>
      <c r="J116" s="43" t="s">
        <v>782</v>
      </c>
      <c r="K116" s="43" t="str">
        <f t="shared" si="4"/>
        <v>-Inf</v>
      </c>
      <c r="L116" s="43" t="s">
        <v>783</v>
      </c>
      <c r="M116" s="43">
        <v>0</v>
      </c>
      <c r="N116" s="43">
        <v>1</v>
      </c>
      <c r="O116" s="43">
        <v>1</v>
      </c>
      <c r="P116" s="43">
        <v>1</v>
      </c>
      <c r="Q116" s="43">
        <v>1</v>
      </c>
      <c r="R116" s="43">
        <v>0.01</v>
      </c>
    </row>
    <row r="117" spans="1:18">
      <c r="A117" s="43" t="str">
        <f>AAs!A118</f>
        <v>A118</v>
      </c>
      <c r="B117" s="43" t="str">
        <f>AAs!B118</f>
        <v>L-valine_cyt + 2-oxoglutarate_cyt = L-glutamate_cyt + 3-methyl-2-oxobutanoate_cyt</v>
      </c>
      <c r="C117" s="43" t="str">
        <f>AAs!C118</f>
        <v>L-valine_cyt + 2-oxoglutarate ↔ L-glutamate_cyt + 3-methyl-2-oxobutanoate</v>
      </c>
      <c r="D117" s="43">
        <f>AAs!D118</f>
        <v>0</v>
      </c>
      <c r="E117" s="43" t="str">
        <f>AAs!E118</f>
        <v>Y</v>
      </c>
      <c r="F117" s="43"/>
      <c r="G117" s="43" t="str">
        <f t="shared" si="3"/>
        <v>A118</v>
      </c>
      <c r="H117" s="43" t="str">
        <f t="shared" si="3"/>
        <v>L-valine_cyt + 2-oxoglutarate_cyt = L-glutamate_cyt + 3-methyl-2-oxobutanoate_cyt</v>
      </c>
      <c r="I117" s="43" t="s">
        <v>781</v>
      </c>
      <c r="J117" s="43" t="s">
        <v>782</v>
      </c>
      <c r="K117" s="43" t="str">
        <f t="shared" si="4"/>
        <v>-Inf</v>
      </c>
      <c r="L117" s="43" t="s">
        <v>783</v>
      </c>
      <c r="M117" s="43">
        <v>0</v>
      </c>
      <c r="N117" s="43">
        <v>1</v>
      </c>
      <c r="O117" s="43">
        <v>1</v>
      </c>
      <c r="P117" s="43">
        <v>1</v>
      </c>
      <c r="Q117" s="43">
        <v>1</v>
      </c>
      <c r="R117" s="43">
        <v>0.01</v>
      </c>
    </row>
    <row r="118" spans="1:18">
      <c r="A118" s="43" t="str">
        <f>AAs!A120</f>
        <v>A120</v>
      </c>
      <c r="B118" s="43" t="str">
        <f>AAs!B120</f>
        <v>3-methyl-2-oxobutanoate_cyt + acetyl-CoA_cyt + H2O_cyt = (2S)-2-isopropylmalate_cyt + CoA_cyt + H+_cyt</v>
      </c>
      <c r="C118" s="43" t="str">
        <f>AAs!C120</f>
        <v>3-methyl-2-oxobutanoate_cyt + acetyl-CoA_cyt + H2O → (2S)-2-isopropylmalate_cyt + coenzyme A_cyt + H+</v>
      </c>
      <c r="D118" s="43">
        <f>AAs!D120</f>
        <v>0</v>
      </c>
      <c r="E118" s="43" t="str">
        <f>AAs!E120</f>
        <v>N</v>
      </c>
      <c r="F118" s="43"/>
      <c r="G118" s="43" t="str">
        <f t="shared" si="3"/>
        <v>A120</v>
      </c>
      <c r="H118" s="43" t="str">
        <f t="shared" si="3"/>
        <v>3-methyl-2-oxobutanoate_cyt + acetyl-CoA_cyt + H2O_cyt = (2S)-2-isopropylmalate_cyt + CoA_cyt + H+_cyt</v>
      </c>
      <c r="I118" s="43" t="s">
        <v>781</v>
      </c>
      <c r="J118" s="43" t="s">
        <v>782</v>
      </c>
      <c r="K118" s="43">
        <f t="shared" si="4"/>
        <v>0</v>
      </c>
      <c r="L118" s="43" t="s">
        <v>783</v>
      </c>
      <c r="M118" s="43">
        <v>0</v>
      </c>
      <c r="N118" s="43">
        <v>1</v>
      </c>
      <c r="O118" s="43">
        <v>1</v>
      </c>
      <c r="P118" s="43">
        <v>1</v>
      </c>
      <c r="Q118" s="43">
        <v>1</v>
      </c>
      <c r="R118" s="43">
        <v>0.01</v>
      </c>
    </row>
    <row r="119" spans="1:18">
      <c r="A119" s="43" t="str">
        <f>AAs!A122</f>
        <v>A122</v>
      </c>
      <c r="B119" s="43" t="str">
        <f>AAs!B122</f>
        <v>(2R,3S)-3-isopropylmalate_cyt = (2S)-2-isopropylmalate_cyt</v>
      </c>
      <c r="C119" s="43" t="str">
        <f>AAs!C122</f>
        <v>(2R,3S)-3-isopropylmalate = (2S)-2-isopropylmalate</v>
      </c>
      <c r="D119" s="43">
        <f>AAs!D122</f>
        <v>0</v>
      </c>
      <c r="E119" s="43" t="str">
        <f>AAs!E122</f>
        <v>Y</v>
      </c>
      <c r="F119" s="43"/>
      <c r="G119" s="43" t="str">
        <f t="shared" si="3"/>
        <v>A122</v>
      </c>
      <c r="H119" s="43" t="str">
        <f t="shared" si="3"/>
        <v>(2R,3S)-3-isopropylmalate_cyt = (2S)-2-isopropylmalate_cyt</v>
      </c>
      <c r="I119" s="43" t="s">
        <v>781</v>
      </c>
      <c r="J119" s="43" t="s">
        <v>782</v>
      </c>
      <c r="K119" s="43" t="str">
        <f t="shared" si="4"/>
        <v>-Inf</v>
      </c>
      <c r="L119" s="43" t="s">
        <v>783</v>
      </c>
      <c r="M119" s="43">
        <v>0</v>
      </c>
      <c r="N119" s="43">
        <v>1</v>
      </c>
      <c r="O119" s="43">
        <v>1</v>
      </c>
      <c r="P119" s="43">
        <v>1</v>
      </c>
      <c r="Q119" s="43">
        <v>1</v>
      </c>
      <c r="R119" s="43">
        <v>0.01</v>
      </c>
    </row>
    <row r="120" spans="1:18">
      <c r="A120" s="43" t="str">
        <f>AAs!A124</f>
        <v>A124</v>
      </c>
      <c r="B120" s="43" t="str">
        <f>AAs!B124</f>
        <v>(2R,3S)-3-isopropylmalate_cyt + NAD_cyt = 4-methyl-2-oxopentanoate_cyt + CO2_cyt + NADH_cyt</v>
      </c>
      <c r="C120" s="43" t="str">
        <f>AAs!C124</f>
        <v>(2R,3S)-3-isopropylmalate_cyt + NAD = 4-methyl-2-oxopentanoate_cyt + CO2_cyt + NADH</v>
      </c>
      <c r="D120" s="43">
        <f>AAs!D124</f>
        <v>0</v>
      </c>
      <c r="E120" s="43" t="str">
        <f>AAs!E124</f>
        <v>Y</v>
      </c>
      <c r="F120" s="43"/>
      <c r="G120" s="43" t="str">
        <f t="shared" si="3"/>
        <v>A124</v>
      </c>
      <c r="H120" s="43" t="str">
        <f t="shared" si="3"/>
        <v>(2R,3S)-3-isopropylmalate_cyt + NAD_cyt = 4-methyl-2-oxopentanoate_cyt + CO2_cyt + NADH_cyt</v>
      </c>
      <c r="I120" s="43" t="s">
        <v>781</v>
      </c>
      <c r="J120" s="43" t="s">
        <v>782</v>
      </c>
      <c r="K120" s="43" t="str">
        <f t="shared" si="4"/>
        <v>-Inf</v>
      </c>
      <c r="L120" s="43" t="s">
        <v>783</v>
      </c>
      <c r="M120" s="43">
        <v>0</v>
      </c>
      <c r="N120" s="43">
        <v>1</v>
      </c>
      <c r="O120" s="43">
        <v>1</v>
      </c>
      <c r="P120" s="43">
        <v>1</v>
      </c>
      <c r="Q120" s="43">
        <v>1</v>
      </c>
      <c r="R120" s="43">
        <v>0.01</v>
      </c>
    </row>
    <row r="121" spans="1:18">
      <c r="A121" s="43" t="str">
        <f>AAs!A128</f>
        <v>A128</v>
      </c>
      <c r="B121" s="43" t="str">
        <f>AAs!B128</f>
        <v>L-glutamate_cyt + pyruvate_cyt = 2-oxoglutarate_cyt + L-alanine_cyt</v>
      </c>
      <c r="C121" s="43" t="str">
        <f>AAs!C128</f>
        <v>2-oxoglutarate_cyt + L-alanine ↔ L-glutamate_cyt + pyruvate</v>
      </c>
      <c r="D121" s="43">
        <f>AAs!D128</f>
        <v>0</v>
      </c>
      <c r="E121" s="43" t="str">
        <f>AAs!E128</f>
        <v>Y</v>
      </c>
      <c r="F121" s="43"/>
      <c r="G121" s="43" t="str">
        <f t="shared" si="3"/>
        <v>A128</v>
      </c>
      <c r="H121" s="43" t="str">
        <f t="shared" si="3"/>
        <v>L-glutamate_cyt + pyruvate_cyt = 2-oxoglutarate_cyt + L-alanine_cyt</v>
      </c>
      <c r="I121" s="43" t="s">
        <v>781</v>
      </c>
      <c r="J121" s="43" t="s">
        <v>782</v>
      </c>
      <c r="K121" s="43" t="str">
        <f t="shared" si="4"/>
        <v>-Inf</v>
      </c>
      <c r="L121" s="43" t="s">
        <v>783</v>
      </c>
      <c r="M121" s="43">
        <v>0</v>
      </c>
      <c r="N121" s="43">
        <v>1</v>
      </c>
      <c r="O121" s="43">
        <v>1</v>
      </c>
      <c r="P121" s="43">
        <v>1</v>
      </c>
      <c r="Q121" s="43">
        <v>1</v>
      </c>
      <c r="R121" s="43">
        <v>0.01</v>
      </c>
    </row>
    <row r="122" spans="1:18">
      <c r="A122" s="43" t="str">
        <f>AAs!A130</f>
        <v>A130</v>
      </c>
      <c r="B122" s="43" t="str">
        <f>AAs!B130</f>
        <v>L-arginino-succinate_cyt = L-arginine_cyt + fumarate_cyt</v>
      </c>
      <c r="C122" s="43" t="str">
        <f>AAs!C130</f>
        <v>L-arginino-succinate ↔ L-arginine_cyt + fumarate</v>
      </c>
      <c r="D122" s="43">
        <f>AAs!D130</f>
        <v>0</v>
      </c>
      <c r="E122" s="43" t="str">
        <f>AAs!E130</f>
        <v>Y</v>
      </c>
      <c r="F122" s="43"/>
      <c r="G122" s="43" t="str">
        <f t="shared" si="3"/>
        <v>A130</v>
      </c>
      <c r="H122" s="43" t="str">
        <f t="shared" si="3"/>
        <v>L-arginino-succinate_cyt = L-arginine_cyt + fumarate_cyt</v>
      </c>
      <c r="I122" s="43" t="s">
        <v>781</v>
      </c>
      <c r="J122" s="43" t="s">
        <v>782</v>
      </c>
      <c r="K122" s="43" t="str">
        <f t="shared" si="4"/>
        <v>-Inf</v>
      </c>
      <c r="L122" s="43" t="s">
        <v>783</v>
      </c>
      <c r="M122" s="43">
        <v>0</v>
      </c>
      <c r="N122" s="43">
        <v>1</v>
      </c>
      <c r="O122" s="43">
        <v>1</v>
      </c>
      <c r="P122" s="43">
        <v>1</v>
      </c>
      <c r="Q122" s="43">
        <v>1</v>
      </c>
      <c r="R122" s="43">
        <v>0.01</v>
      </c>
    </row>
    <row r="123" spans="1:18">
      <c r="A123" s="43" t="str">
        <f>AAs!A132</f>
        <v>A132</v>
      </c>
      <c r="B123" s="43" t="str">
        <f>AAs!B132</f>
        <v>L-aspartate_cyt + L-citrulline_cyt + ATP_cyt = L-arginino-succinate_cyt + AMP_cyt + diphosphate_cyt + H+_cyt</v>
      </c>
      <c r="C123" s="43" t="str">
        <f>AAs!C132</f>
        <v>L-aspartate_cyt + L-citrulline_cyt + ATP ↔ L-arginino-succinate_cyt + AMP_cyt + diphosphate_cyt + H+</v>
      </c>
      <c r="D123" s="43">
        <f>AAs!D132</f>
        <v>0</v>
      </c>
      <c r="E123" s="43" t="str">
        <f>AAs!E132</f>
        <v>Y</v>
      </c>
      <c r="F123" s="43"/>
      <c r="G123" s="43" t="str">
        <f t="shared" si="3"/>
        <v>A132</v>
      </c>
      <c r="H123" s="43" t="str">
        <f t="shared" si="3"/>
        <v>L-aspartate_cyt + L-citrulline_cyt + ATP_cyt = L-arginino-succinate_cyt + AMP_cyt + diphosphate_cyt + H+_cyt</v>
      </c>
      <c r="I123" s="43" t="s">
        <v>781</v>
      </c>
      <c r="J123" s="43" t="s">
        <v>782</v>
      </c>
      <c r="K123" s="43" t="str">
        <f t="shared" si="4"/>
        <v>-Inf</v>
      </c>
      <c r="L123" s="43" t="s">
        <v>783</v>
      </c>
      <c r="M123" s="43">
        <v>0</v>
      </c>
      <c r="N123" s="43">
        <v>1</v>
      </c>
      <c r="O123" s="43">
        <v>1</v>
      </c>
      <c r="P123" s="43">
        <v>1</v>
      </c>
      <c r="Q123" s="43">
        <v>1</v>
      </c>
      <c r="R123" s="43">
        <v>0.01</v>
      </c>
    </row>
    <row r="124" spans="1:18">
      <c r="A124" s="43" t="str">
        <f>AAs!A134</f>
        <v>A134</v>
      </c>
      <c r="B124" s="43" t="str">
        <f>AAs!B134</f>
        <v>L-aspartate_cyt + 2-oxoglutarate_cyt = L-glutamate_cyt + oxaloacetate_cyt</v>
      </c>
      <c r="C124" s="43" t="str">
        <f>AAs!C134</f>
        <v>L-aspartate_cyt + 2-oxoglutarate ↔ L-glutamate_cyt + oxaloacetate</v>
      </c>
      <c r="D124" s="43">
        <f>AAs!D134</f>
        <v>0</v>
      </c>
      <c r="E124" s="43" t="str">
        <f>AAs!E134</f>
        <v>Y</v>
      </c>
      <c r="F124" s="43"/>
      <c r="G124" s="43" t="str">
        <f t="shared" si="3"/>
        <v>A134</v>
      </c>
      <c r="H124" s="43" t="str">
        <f t="shared" si="3"/>
        <v>L-aspartate_cyt + 2-oxoglutarate_cyt = L-glutamate_cyt + oxaloacetate_cyt</v>
      </c>
      <c r="I124" s="43" t="s">
        <v>781</v>
      </c>
      <c r="J124" s="43" t="s">
        <v>782</v>
      </c>
      <c r="K124" s="43" t="str">
        <f t="shared" si="4"/>
        <v>-Inf</v>
      </c>
      <c r="L124" s="43" t="s">
        <v>783</v>
      </c>
      <c r="M124" s="43">
        <v>0</v>
      </c>
      <c r="N124" s="43">
        <v>1</v>
      </c>
      <c r="O124" s="43">
        <v>1</v>
      </c>
      <c r="P124" s="43">
        <v>1</v>
      </c>
      <c r="Q124" s="43">
        <v>1</v>
      </c>
      <c r="R124" s="43">
        <v>0.01</v>
      </c>
    </row>
    <row r="125" spans="1:18">
      <c r="A125" s="43" t="str">
        <f>AAs!A137</f>
        <v>A137</v>
      </c>
      <c r="B125" s="43" t="str">
        <f>AAs!B137</f>
        <v>L-glutamine_cyt + L-aspartate_cyt + ATP_cyt + H2O_cyt = L-glutamate_cyt + L-asparagine_cyt + AMP_cyt + diphosphate_cyt + H+_cyt</v>
      </c>
      <c r="C125" s="43" t="str">
        <f>AAs!C137</f>
        <v>L-glutamine_cyt + L-aspartate_cyt + ATP_cyt + H2O → L-glutamate_cyt + L-asparagine_cyt + AMP_cyt + diphosphate_cyt + H+</v>
      </c>
      <c r="D125" s="43">
        <f>AAs!D137</f>
        <v>0</v>
      </c>
      <c r="E125" s="43" t="str">
        <f>AAs!E137</f>
        <v>N</v>
      </c>
      <c r="F125" s="43"/>
      <c r="G125" s="43" t="str">
        <f t="shared" si="3"/>
        <v>A137</v>
      </c>
      <c r="H125" s="43" t="str">
        <f t="shared" si="3"/>
        <v>L-glutamine_cyt + L-aspartate_cyt + ATP_cyt + H2O_cyt = L-glutamate_cyt + L-asparagine_cyt + AMP_cyt + diphosphate_cyt + H+_cyt</v>
      </c>
      <c r="I125" s="43" t="s">
        <v>781</v>
      </c>
      <c r="J125" s="43" t="s">
        <v>782</v>
      </c>
      <c r="K125" s="43">
        <f t="shared" si="4"/>
        <v>0</v>
      </c>
      <c r="L125" s="43" t="s">
        <v>783</v>
      </c>
      <c r="M125" s="43">
        <v>0</v>
      </c>
      <c r="N125" s="43">
        <v>1</v>
      </c>
      <c r="O125" s="43">
        <v>1</v>
      </c>
      <c r="P125" s="43">
        <v>1</v>
      </c>
      <c r="Q125" s="43">
        <v>1</v>
      </c>
      <c r="R125" s="43">
        <v>0.01</v>
      </c>
    </row>
    <row r="126" spans="1:18">
      <c r="A126" s="43" t="str">
        <f>AAs!A141</f>
        <v>A141</v>
      </c>
      <c r="B126" s="43" t="str">
        <f>AAs!B141</f>
        <v>NH4_cyt + 2-oxoglutarate_cyt + NADPH_cyt + H+_cyt = L-glutamate_cyt + NADP_cyt + H2O_cyt</v>
      </c>
      <c r="C126" s="43" t="str">
        <f>AAs!C141</f>
        <v>L-glutamate_cyt + NADP_cyt + H2O ↔ ammonium_cyt + 2-oxoglutarate_cyt + NADPH_cyt + H+</v>
      </c>
      <c r="D126" s="43" t="str">
        <f>AAs!D141</f>
        <v>Irreversible for nonaminoaciddegradation simulations</v>
      </c>
      <c r="E126" s="43" t="str">
        <f>AAs!E141</f>
        <v>N</v>
      </c>
      <c r="F126" s="43"/>
      <c r="G126" s="43" t="str">
        <f t="shared" si="3"/>
        <v>A141</v>
      </c>
      <c r="H126" s="43" t="str">
        <f t="shared" si="3"/>
        <v>NH4_cyt + 2-oxoglutarate_cyt + NADPH_cyt + H+_cyt = L-glutamate_cyt + NADP_cyt + H2O_cyt</v>
      </c>
      <c r="I126" s="43" t="s">
        <v>781</v>
      </c>
      <c r="J126" s="43" t="s">
        <v>782</v>
      </c>
      <c r="K126" s="43">
        <f t="shared" si="4"/>
        <v>0</v>
      </c>
      <c r="L126" s="43" t="s">
        <v>783</v>
      </c>
      <c r="M126" s="43">
        <v>0</v>
      </c>
      <c r="N126" s="43">
        <v>1</v>
      </c>
      <c r="O126" s="43">
        <v>1</v>
      </c>
      <c r="P126" s="43">
        <v>1</v>
      </c>
      <c r="Q126" s="43">
        <v>1</v>
      </c>
      <c r="R126" s="43">
        <v>0.01</v>
      </c>
    </row>
    <row r="127" spans="1:18">
      <c r="A127" s="43" t="str">
        <f>AAs!A144</f>
        <v>A144</v>
      </c>
      <c r="B127" s="43" t="str">
        <f>AAs!B144</f>
        <v>L-glutamine_cyt + 2-oxoglutarate_cyt + NADH_cyt + H+_cyt = 2 L-glutamate_cyt + NAD_cyt</v>
      </c>
      <c r="C127" s="43" t="str">
        <f>AAs!C144</f>
        <v>2 L-glutamate_cyt + NAD ← L-glutamine_cyt + 2-oxoglutarate_cyt + NADH_cyt + H+</v>
      </c>
      <c r="D127" s="43">
        <f>AAs!D144</f>
        <v>0</v>
      </c>
      <c r="E127" s="43" t="str">
        <f>AAs!E144</f>
        <v>N</v>
      </c>
      <c r="F127" s="43"/>
      <c r="G127" s="43" t="str">
        <f t="shared" si="3"/>
        <v>A144</v>
      </c>
      <c r="H127" s="43" t="str">
        <f t="shared" si="3"/>
        <v>L-glutamine_cyt + 2-oxoglutarate_cyt + NADH_cyt + H+_cyt = 2 L-glutamate_cyt + NAD_cyt</v>
      </c>
      <c r="I127" s="43" t="s">
        <v>781</v>
      </c>
      <c r="J127" s="43" t="s">
        <v>782</v>
      </c>
      <c r="K127" s="43">
        <f t="shared" si="4"/>
        <v>0</v>
      </c>
      <c r="L127" s="43" t="s">
        <v>783</v>
      </c>
      <c r="M127" s="43">
        <v>0</v>
      </c>
      <c r="N127" s="43">
        <v>1</v>
      </c>
      <c r="O127" s="43">
        <v>1</v>
      </c>
      <c r="P127" s="43">
        <v>1</v>
      </c>
      <c r="Q127" s="43">
        <v>1</v>
      </c>
      <c r="R127" s="43">
        <v>0.01</v>
      </c>
    </row>
    <row r="128" spans="1:18">
      <c r="A128" s="43" t="str">
        <f>AAs!A156</f>
        <v>A156</v>
      </c>
      <c r="B128" s="43" t="str">
        <f>AAs!B156</f>
        <v>NH4_cyt + L-glutamate_cyt + ATP_cyt = L-glutamine_cyt + ADP_cyt + phosphate_cyt + H+_cyt</v>
      </c>
      <c r="C128" s="43" t="str">
        <f>AAs!C156</f>
        <v>ammonium_cyt + L-glutamate_cyt + ATP ↔ L-glutamine_cyt + ADP_cyt + phosphate_cyt + H+</v>
      </c>
      <c r="D128" s="43">
        <f>AAs!D156</f>
        <v>0</v>
      </c>
      <c r="E128" s="43" t="str">
        <f>AAs!E156</f>
        <v>N</v>
      </c>
      <c r="F128" s="43"/>
      <c r="G128" s="43" t="str">
        <f t="shared" si="3"/>
        <v>A156</v>
      </c>
      <c r="H128" s="43" t="str">
        <f t="shared" si="3"/>
        <v>NH4_cyt + L-glutamate_cyt + ATP_cyt = L-glutamine_cyt + ADP_cyt + phosphate_cyt + H+_cyt</v>
      </c>
      <c r="I128" s="43" t="s">
        <v>781</v>
      </c>
      <c r="J128" s="43" t="s">
        <v>782</v>
      </c>
      <c r="K128" s="43">
        <f>IF(EXACT(E128,"N"),0,"-Inf")</f>
        <v>0</v>
      </c>
      <c r="L128" s="43" t="s">
        <v>783</v>
      </c>
      <c r="M128" s="43">
        <v>0</v>
      </c>
      <c r="N128" s="43">
        <v>1</v>
      </c>
      <c r="O128" s="43">
        <v>1</v>
      </c>
      <c r="P128" s="43">
        <v>1</v>
      </c>
      <c r="Q128" s="43">
        <v>1</v>
      </c>
      <c r="R128" s="43">
        <v>0.01</v>
      </c>
    </row>
    <row r="129" spans="1:18">
      <c r="A129" s="43" t="str">
        <f>AAs!A159</f>
        <v>A159</v>
      </c>
      <c r="B129" s="43" t="str">
        <f>AAs!B159</f>
        <v>L-homoserine_cyt + ATP_cyt = O-phospho-L-homoserine_cyt + ADP_cyt + H+_cyt</v>
      </c>
      <c r="C129" s="43" t="str">
        <f>AAs!C159</f>
        <v>L-homoserine_cyt + ATP → O-phospho-L-homoserine_cyt + ADP_cyt + H+</v>
      </c>
      <c r="D129" s="43">
        <f>AAs!D159</f>
        <v>0</v>
      </c>
      <c r="E129" s="43" t="str">
        <f>AAs!E159</f>
        <v>Y</v>
      </c>
      <c r="F129" s="43"/>
      <c r="G129" s="43" t="str">
        <f t="shared" si="3"/>
        <v>A159</v>
      </c>
      <c r="H129" s="43" t="str">
        <f t="shared" si="3"/>
        <v>L-homoserine_cyt + ATP_cyt = O-phospho-L-homoserine_cyt + ADP_cyt + H+_cyt</v>
      </c>
      <c r="I129" s="43" t="s">
        <v>781</v>
      </c>
      <c r="J129" s="43" t="s">
        <v>782</v>
      </c>
      <c r="K129" s="43" t="str">
        <f>IF(EXACT(E129,"N"),0,"-Inf")</f>
        <v>-Inf</v>
      </c>
      <c r="L129" s="43" t="s">
        <v>783</v>
      </c>
      <c r="M129" s="43">
        <v>0</v>
      </c>
      <c r="N129" s="43">
        <v>1</v>
      </c>
      <c r="O129" s="43">
        <v>1</v>
      </c>
      <c r="P129" s="43">
        <v>1</v>
      </c>
      <c r="Q129" s="43">
        <v>1</v>
      </c>
      <c r="R129" s="43">
        <v>0.01</v>
      </c>
    </row>
    <row r="130" spans="1:18">
      <c r="A130" s="43" t="str">
        <f>AAs!A161</f>
        <v>A161</v>
      </c>
      <c r="B130" s="43" t="str">
        <f>AAs!B161</f>
        <v>O-phospho-L-homoserine_cyt + H2O_cyt = L-threonine_cyt + phosphate_cyt</v>
      </c>
      <c r="C130" s="43" t="str">
        <f>AAs!C161</f>
        <v>O-phospho-L-homoserine_cyt + H2O → L-threonine_cyt + phosphate</v>
      </c>
      <c r="D130" s="43">
        <f>AAs!D161</f>
        <v>0</v>
      </c>
      <c r="E130" s="43" t="str">
        <f>AAs!E161</f>
        <v>N</v>
      </c>
      <c r="F130" s="43"/>
      <c r="G130" s="43" t="str">
        <f t="shared" ref="G130:H193" si="5">A130</f>
        <v>A161</v>
      </c>
      <c r="H130" s="43" t="str">
        <f t="shared" si="5"/>
        <v>O-phospho-L-homoserine_cyt + H2O_cyt = L-threonine_cyt + phosphate_cyt</v>
      </c>
      <c r="I130" s="43" t="s">
        <v>781</v>
      </c>
      <c r="J130" s="43" t="s">
        <v>782</v>
      </c>
      <c r="K130" s="43">
        <f t="shared" si="4"/>
        <v>0</v>
      </c>
      <c r="L130" s="43" t="s">
        <v>783</v>
      </c>
      <c r="M130" s="43">
        <v>0</v>
      </c>
      <c r="N130" s="43">
        <v>1</v>
      </c>
      <c r="O130" s="43">
        <v>1</v>
      </c>
      <c r="P130" s="43">
        <v>1</v>
      </c>
      <c r="Q130" s="43">
        <v>1</v>
      </c>
      <c r="R130" s="43">
        <v>0.01</v>
      </c>
    </row>
    <row r="131" spans="1:18">
      <c r="A131" s="43" t="str">
        <f>AAs!A165</f>
        <v>A165</v>
      </c>
      <c r="B131" s="43" t="str">
        <f>AAs!B165</f>
        <v>3-phospho-D-glycerate_cyt + NAD_cyt = 3-phospho-hydroxypyruvate_cyt + NADH_cyt + H+_cyt</v>
      </c>
      <c r="C131" s="43" t="str">
        <f>AAs!C165</f>
        <v>3-phospho-D-glycerate_cyt + NAD ↔ 3-phospho-hydroxypyruvate_cyt + NADH_cyt + H+</v>
      </c>
      <c r="D131" s="43">
        <f>AAs!D165</f>
        <v>0</v>
      </c>
      <c r="E131" s="43" t="str">
        <f>AAs!E165</f>
        <v>Y</v>
      </c>
      <c r="F131" s="43"/>
      <c r="G131" s="43" t="str">
        <f t="shared" si="5"/>
        <v>A165</v>
      </c>
      <c r="H131" s="43" t="str">
        <f t="shared" si="5"/>
        <v>3-phospho-D-glycerate_cyt + NAD_cyt = 3-phospho-hydroxypyruvate_cyt + NADH_cyt + H+_cyt</v>
      </c>
      <c r="I131" s="43" t="s">
        <v>781</v>
      </c>
      <c r="J131" s="43" t="s">
        <v>782</v>
      </c>
      <c r="K131" s="43" t="str">
        <f t="shared" ref="K131:K194" si="6">IF(EXACT(E131,"N"),0,"-Inf")</f>
        <v>-Inf</v>
      </c>
      <c r="L131" s="43" t="s">
        <v>783</v>
      </c>
      <c r="M131" s="43">
        <v>0</v>
      </c>
      <c r="N131" s="43">
        <v>1</v>
      </c>
      <c r="O131" s="43">
        <v>1</v>
      </c>
      <c r="P131" s="43">
        <v>1</v>
      </c>
      <c r="Q131" s="43">
        <v>1</v>
      </c>
      <c r="R131" s="43">
        <v>0.01</v>
      </c>
    </row>
    <row r="132" spans="1:18">
      <c r="A132" s="43" t="str">
        <f>AAs!A168</f>
        <v>A168</v>
      </c>
      <c r="B132" s="43" t="str">
        <f>AAs!B168</f>
        <v>3-phospho-L-serine_cyt + 2-oxoglutarate_cyt = L-glutamate_cyt + 3-phospho-hydroxypyruvate_cyt</v>
      </c>
      <c r="C132" s="43" t="str">
        <f>AAs!C168</f>
        <v>3-phospho-L-serine_cyt + 2-oxoglutarate ↔ L-glutamate_cyt + 3-phospho-hydroxypyruvate</v>
      </c>
      <c r="D132" s="43">
        <f>AAs!D168</f>
        <v>0</v>
      </c>
      <c r="E132" s="43" t="str">
        <f>AAs!E168</f>
        <v>Y</v>
      </c>
      <c r="F132" s="43"/>
      <c r="G132" s="43" t="str">
        <f t="shared" si="5"/>
        <v>A168</v>
      </c>
      <c r="H132" s="43" t="str">
        <f t="shared" si="5"/>
        <v>3-phospho-L-serine_cyt + 2-oxoglutarate_cyt = L-glutamate_cyt + 3-phospho-hydroxypyruvate_cyt</v>
      </c>
      <c r="I132" s="43" t="s">
        <v>781</v>
      </c>
      <c r="J132" s="43" t="s">
        <v>782</v>
      </c>
      <c r="K132" s="43" t="str">
        <f t="shared" si="6"/>
        <v>-Inf</v>
      </c>
      <c r="L132" s="43" t="s">
        <v>783</v>
      </c>
      <c r="M132" s="43">
        <v>0</v>
      </c>
      <c r="N132" s="43">
        <v>1</v>
      </c>
      <c r="O132" s="43">
        <v>1</v>
      </c>
      <c r="P132" s="43">
        <v>1</v>
      </c>
      <c r="Q132" s="43">
        <v>1</v>
      </c>
      <c r="R132" s="43">
        <v>0.01</v>
      </c>
    </row>
    <row r="133" spans="1:18">
      <c r="A133" s="43" t="str">
        <f>AAs!A170</f>
        <v>A170</v>
      </c>
      <c r="B133" s="43" t="str">
        <f>AAs!B170</f>
        <v>3-phospho-L-serine_cyt + H2O_cyt = L-serine_cyt + phosphate_cyt</v>
      </c>
      <c r="C133" s="43" t="str">
        <f>AAs!C170</f>
        <v>3-phospho-L-serine_cyt + H2O → L-serine_cyt + phosphate</v>
      </c>
      <c r="D133" s="43">
        <f>AAs!D170</f>
        <v>0</v>
      </c>
      <c r="E133" s="43" t="str">
        <f>AAs!E170</f>
        <v>N</v>
      </c>
      <c r="F133" s="43"/>
      <c r="G133" s="43" t="str">
        <f t="shared" si="5"/>
        <v>A170</v>
      </c>
      <c r="H133" s="43" t="str">
        <f t="shared" si="5"/>
        <v>3-phospho-L-serine_cyt + H2O_cyt = L-serine_cyt + phosphate_cyt</v>
      </c>
      <c r="I133" s="43" t="s">
        <v>781</v>
      </c>
      <c r="J133" s="43" t="s">
        <v>782</v>
      </c>
      <c r="K133" s="43">
        <f t="shared" si="6"/>
        <v>0</v>
      </c>
      <c r="L133" s="43" t="s">
        <v>783</v>
      </c>
      <c r="M133" s="43">
        <v>0</v>
      </c>
      <c r="N133" s="43">
        <v>1</v>
      </c>
      <c r="O133" s="43">
        <v>1</v>
      </c>
      <c r="P133" s="43">
        <v>1</v>
      </c>
      <c r="Q133" s="43">
        <v>1</v>
      </c>
      <c r="R133" s="43">
        <v>0.01</v>
      </c>
    </row>
    <row r="134" spans="1:18">
      <c r="A134" s="43" t="str">
        <f>AAs!A172</f>
        <v>A172</v>
      </c>
      <c r="B134" s="43" t="str">
        <f>AAs!B172</f>
        <v>L-threonine_cyt = acetaldehyde_cyt + glycine_cyt</v>
      </c>
      <c r="C134" s="43" t="str">
        <f>AAs!C172</f>
        <v>L-threonine → acetaldehyde_cyt + glycine</v>
      </c>
      <c r="D134" s="43" t="str">
        <f>AAs!D172</f>
        <v>Treated as irreversible</v>
      </c>
      <c r="E134" s="43" t="str">
        <f>AAs!E172</f>
        <v>N</v>
      </c>
      <c r="F134" s="43"/>
      <c r="G134" s="43" t="str">
        <f t="shared" si="5"/>
        <v>A172</v>
      </c>
      <c r="H134" s="43" t="str">
        <f t="shared" si="5"/>
        <v>L-threonine_cyt = acetaldehyde_cyt + glycine_cyt</v>
      </c>
      <c r="I134" s="43" t="s">
        <v>781</v>
      </c>
      <c r="J134" s="43" t="s">
        <v>782</v>
      </c>
      <c r="K134" s="43">
        <f>IF(EXACT(E134,"N"),0,"-Inf")</f>
        <v>0</v>
      </c>
      <c r="L134" s="43" t="s">
        <v>783</v>
      </c>
      <c r="M134" s="43">
        <v>0</v>
      </c>
      <c r="N134" s="43">
        <v>1</v>
      </c>
      <c r="O134" s="43">
        <v>1</v>
      </c>
      <c r="P134" s="43">
        <v>1</v>
      </c>
      <c r="Q134" s="43">
        <v>1</v>
      </c>
      <c r="R134" s="43">
        <v>0.01</v>
      </c>
    </row>
    <row r="135" spans="1:18">
      <c r="A135" s="43" t="str">
        <f>AAs!A175</f>
        <v>A175</v>
      </c>
      <c r="B135" s="43" t="str">
        <f>AAs!B175</f>
        <v>L-serine_cyt + THF_cyt = glycine_cyt + 5,10-methyleneTHF_cyt + H2O_cyt</v>
      </c>
      <c r="C135" s="43" t="str">
        <f>AAs!C175</f>
        <v>L-serine_cyt + tetrahydrofolate ↔ glycine_cyt + 5,10-methylenetetrahydrofolate_cyt + H2O</v>
      </c>
      <c r="D135" s="43">
        <f>AAs!D175</f>
        <v>0</v>
      </c>
      <c r="E135" s="43" t="str">
        <f>AAs!E175</f>
        <v>Y</v>
      </c>
      <c r="F135" s="43"/>
      <c r="G135" s="43" t="str">
        <f t="shared" si="5"/>
        <v>A175</v>
      </c>
      <c r="H135" s="43" t="str">
        <f t="shared" si="5"/>
        <v>L-serine_cyt + THF_cyt = glycine_cyt + 5,10-methyleneTHF_cyt + H2O_cyt</v>
      </c>
      <c r="I135" s="43" t="s">
        <v>781</v>
      </c>
      <c r="J135" s="43" t="s">
        <v>782</v>
      </c>
      <c r="K135" s="43" t="str">
        <f t="shared" si="6"/>
        <v>-Inf</v>
      </c>
      <c r="L135" s="43" t="s">
        <v>783</v>
      </c>
      <c r="M135" s="43">
        <v>0</v>
      </c>
      <c r="N135" s="43">
        <v>1</v>
      </c>
      <c r="O135" s="43">
        <v>1</v>
      </c>
      <c r="P135" s="43">
        <v>1</v>
      </c>
      <c r="Q135" s="43">
        <v>1</v>
      </c>
      <c r="R135" s="43">
        <v>0.01</v>
      </c>
    </row>
    <row r="136" spans="1:18">
      <c r="A136" s="43" t="str">
        <f>AAs!A177</f>
        <v>A177</v>
      </c>
      <c r="B136" s="43" t="str">
        <f>AAs!B177</f>
        <v>glycine_cyt + THF_cyt + NAD_cyt = NH4_cyt + CO2_cyt + 5,10-methyleneTHF_cyt + NADH_cyt</v>
      </c>
      <c r="C136" s="43" t="str">
        <f>AAs!C177</f>
        <v xml:space="preserve">glycine_cyt + tetrahydrofolate_cyt + NAD ↔ ammonium_cyt + CO2_cyt + 5,10-methylenetetrahydrofolate_cyt + NADH </v>
      </c>
      <c r="D136" s="43" t="str">
        <f>AAs!D177</f>
        <v>Treated as irreversible</v>
      </c>
      <c r="E136" s="43" t="str">
        <f>AAs!E177</f>
        <v>N</v>
      </c>
      <c r="F136" s="43"/>
      <c r="G136" s="43" t="str">
        <f t="shared" si="5"/>
        <v>A177</v>
      </c>
      <c r="H136" s="43" t="str">
        <f t="shared" si="5"/>
        <v>glycine_cyt + THF_cyt + NAD_cyt = NH4_cyt + CO2_cyt + 5,10-methyleneTHF_cyt + NADH_cyt</v>
      </c>
      <c r="I136" s="43" t="s">
        <v>781</v>
      </c>
      <c r="J136" s="43" t="s">
        <v>782</v>
      </c>
      <c r="K136" s="43">
        <f t="shared" si="6"/>
        <v>0</v>
      </c>
      <c r="L136" s="43" t="s">
        <v>783</v>
      </c>
      <c r="M136" s="43">
        <v>0</v>
      </c>
      <c r="N136" s="43">
        <v>1</v>
      </c>
      <c r="O136" s="43">
        <v>1</v>
      </c>
      <c r="P136" s="43">
        <v>1</v>
      </c>
      <c r="Q136" s="43">
        <v>1</v>
      </c>
      <c r="R136" s="43">
        <v>0.01</v>
      </c>
    </row>
    <row r="137" spans="1:18">
      <c r="A137" s="43" t="str">
        <f>AAs!A182</f>
        <v>A182</v>
      </c>
      <c r="B137" s="43" t="str">
        <f>AAs!B182</f>
        <v>L-aspartate_cyt + ATP_cyt = L-aspartyl-4-phosphate_cyt + ADP_cyt</v>
      </c>
      <c r="C137" s="43" t="str">
        <f>AAs!C182</f>
        <v>L-aspartate_cyt + ATP ↔ L-aspartyl-4-phosphate_cyt + ADP</v>
      </c>
      <c r="D137" s="43">
        <f>AAs!D182</f>
        <v>0</v>
      </c>
      <c r="E137" s="43" t="str">
        <f>AAs!E182</f>
        <v>Y</v>
      </c>
      <c r="F137" s="43"/>
      <c r="G137" s="43" t="str">
        <f t="shared" si="5"/>
        <v>A182</v>
      </c>
      <c r="H137" s="43" t="str">
        <f t="shared" si="5"/>
        <v>L-aspartate_cyt + ATP_cyt = L-aspartyl-4-phosphate_cyt + ADP_cyt</v>
      </c>
      <c r="I137" s="43" t="s">
        <v>781</v>
      </c>
      <c r="J137" s="43" t="s">
        <v>782</v>
      </c>
      <c r="K137" s="43" t="str">
        <f t="shared" si="6"/>
        <v>-Inf</v>
      </c>
      <c r="L137" s="43" t="s">
        <v>783</v>
      </c>
      <c r="M137" s="43">
        <v>0</v>
      </c>
      <c r="N137" s="43">
        <v>1</v>
      </c>
      <c r="O137" s="43">
        <v>1</v>
      </c>
      <c r="P137" s="43">
        <v>1</v>
      </c>
      <c r="Q137" s="43">
        <v>1</v>
      </c>
      <c r="R137" s="43">
        <v>0.01</v>
      </c>
    </row>
    <row r="138" spans="1:18">
      <c r="A138" s="43" t="str">
        <f>AAs!A184</f>
        <v>A184</v>
      </c>
      <c r="B138" s="43" t="str">
        <f>AAs!B184</f>
        <v>L-aspartate-semialdehyde_cyt + NADP_cyt + phosphate_cyt = L-aspartyl-4-phosphate_cyt + NADPH_cyt + H+_cyt</v>
      </c>
      <c r="C138" s="43" t="str">
        <f>AAs!C184</f>
        <v>L-aspartate-semialdehyde_cyt + NADP_cyt + phosphate ↔ L-aspartyl-4-phosphate_cyt + NADPH_cyt + H+</v>
      </c>
      <c r="D138" s="43">
        <f>AAs!D184</f>
        <v>0</v>
      </c>
      <c r="E138" s="43" t="str">
        <f>AAs!E184</f>
        <v>Y</v>
      </c>
      <c r="F138" s="43"/>
      <c r="G138" s="43" t="str">
        <f t="shared" si="5"/>
        <v>A184</v>
      </c>
      <c r="H138" s="43" t="str">
        <f t="shared" si="5"/>
        <v>L-aspartate-semialdehyde_cyt + NADP_cyt + phosphate_cyt = L-aspartyl-4-phosphate_cyt + NADPH_cyt + H+_cyt</v>
      </c>
      <c r="I138" s="43" t="s">
        <v>781</v>
      </c>
      <c r="J138" s="43" t="s">
        <v>782</v>
      </c>
      <c r="K138" s="43" t="str">
        <f t="shared" si="6"/>
        <v>-Inf</v>
      </c>
      <c r="L138" s="43" t="s">
        <v>783</v>
      </c>
      <c r="M138" s="43">
        <v>0</v>
      </c>
      <c r="N138" s="43">
        <v>1</v>
      </c>
      <c r="O138" s="43">
        <v>1</v>
      </c>
      <c r="P138" s="43">
        <v>1</v>
      </c>
      <c r="Q138" s="43">
        <v>1</v>
      </c>
      <c r="R138" s="43">
        <v>0.01</v>
      </c>
    </row>
    <row r="139" spans="1:18">
      <c r="A139" s="43" t="str">
        <f>AAs!A186</f>
        <v>A186</v>
      </c>
      <c r="B139" s="43" t="str">
        <f>AAs!B186</f>
        <v>L-homoserine_cyt + NAD_cyt = L-aspartate-semialdehyde_cyt + NADH_cyt + H+_cyt</v>
      </c>
      <c r="C139" s="43" t="str">
        <f>AAs!C186</f>
        <v>L-homoserine_cyt + NAD(P)+ ← L-aspartate-semialdehyde_cyt + NAD(P)H_cyt + H+</v>
      </c>
      <c r="D139" s="43">
        <f>AAs!D186</f>
        <v>0</v>
      </c>
      <c r="E139" s="43" t="str">
        <f>AAs!E186</f>
        <v>Y</v>
      </c>
      <c r="F139" s="43"/>
      <c r="G139" s="43" t="str">
        <f t="shared" si="5"/>
        <v>A186</v>
      </c>
      <c r="H139" s="43" t="str">
        <f t="shared" si="5"/>
        <v>L-homoserine_cyt + NAD_cyt = L-aspartate-semialdehyde_cyt + NADH_cyt + H+_cyt</v>
      </c>
      <c r="I139" s="43" t="s">
        <v>781</v>
      </c>
      <c r="J139" s="43" t="s">
        <v>782</v>
      </c>
      <c r="K139" s="43" t="str">
        <f t="shared" si="6"/>
        <v>-Inf</v>
      </c>
      <c r="L139" s="43" t="s">
        <v>783</v>
      </c>
      <c r="M139" s="43">
        <v>0</v>
      </c>
      <c r="N139" s="43">
        <v>1</v>
      </c>
      <c r="O139" s="43">
        <v>1</v>
      </c>
      <c r="P139" s="43">
        <v>1</v>
      </c>
      <c r="Q139" s="43">
        <v>1</v>
      </c>
      <c r="R139" s="43">
        <v>0.01</v>
      </c>
    </row>
    <row r="140" spans="1:18">
      <c r="A140" s="43" t="str">
        <f>AAs!A188</f>
        <v>A188</v>
      </c>
      <c r="B140" s="43" t="str">
        <f>AAs!B188</f>
        <v>L-homoserine_cyt + acetyl-CoA_mit = O-acetyl-L-homoserine_cyt + CoA_mit</v>
      </c>
      <c r="C140" s="43" t="str">
        <f>AAs!C188</f>
        <v>L-homoserine_cyt + acetyl-CoA ↔ O-acetyl-L-homoserine_cyt + coenzyme A</v>
      </c>
      <c r="D140" s="43">
        <f>AAs!D188</f>
        <v>0</v>
      </c>
      <c r="E140" s="43" t="str">
        <f>AAs!E188</f>
        <v>Y</v>
      </c>
      <c r="F140" s="43"/>
      <c r="G140" s="43" t="str">
        <f t="shared" si="5"/>
        <v>A188</v>
      </c>
      <c r="H140" s="43" t="str">
        <f t="shared" si="5"/>
        <v>L-homoserine_cyt + acetyl-CoA_mit = O-acetyl-L-homoserine_cyt + CoA_mit</v>
      </c>
      <c r="I140" s="43" t="s">
        <v>781</v>
      </c>
      <c r="J140" s="43" t="s">
        <v>782</v>
      </c>
      <c r="K140" s="43" t="str">
        <f t="shared" si="6"/>
        <v>-Inf</v>
      </c>
      <c r="L140" s="43" t="s">
        <v>783</v>
      </c>
      <c r="M140" s="43">
        <v>0</v>
      </c>
      <c r="N140" s="43">
        <v>1</v>
      </c>
      <c r="O140" s="43">
        <v>1</v>
      </c>
      <c r="P140" s="43">
        <v>1</v>
      </c>
      <c r="Q140" s="43">
        <v>1</v>
      </c>
      <c r="R140" s="43">
        <v>0.01</v>
      </c>
    </row>
    <row r="141" spans="1:18">
      <c r="A141" s="43" t="str">
        <f>AAs!A191</f>
        <v>A191</v>
      </c>
      <c r="B141" s="43" t="str">
        <f>AAs!B191</f>
        <v>O-acetyl-L-homoserine_cyt + H2S_cyt = L-homocysteine_cyt + acetate_cyt + H+_cyt</v>
      </c>
      <c r="C141" s="43" t="str">
        <f>AAs!C191</f>
        <v>O-acetyl-L-homoserine_cyt + hydrogen sulfide ↔ L-homocysteine_cyt + acetate_cyt + H+</v>
      </c>
      <c r="D141" s="43">
        <f>AAs!D191</f>
        <v>0</v>
      </c>
      <c r="E141" s="43" t="str">
        <f>AAs!E191</f>
        <v>Y</v>
      </c>
      <c r="F141" s="43"/>
      <c r="G141" s="43" t="str">
        <f t="shared" si="5"/>
        <v>A191</v>
      </c>
      <c r="H141" s="43" t="str">
        <f t="shared" si="5"/>
        <v>O-acetyl-L-homoserine_cyt + H2S_cyt = L-homocysteine_cyt + acetate_cyt + H+_cyt</v>
      </c>
      <c r="I141" s="43" t="s">
        <v>781</v>
      </c>
      <c r="J141" s="43" t="s">
        <v>782</v>
      </c>
      <c r="K141" s="43" t="str">
        <f t="shared" si="6"/>
        <v>-Inf</v>
      </c>
      <c r="L141" s="43" t="s">
        <v>783</v>
      </c>
      <c r="M141" s="43">
        <v>0</v>
      </c>
      <c r="N141" s="43">
        <v>1</v>
      </c>
      <c r="O141" s="43">
        <v>1</v>
      </c>
      <c r="P141" s="43">
        <v>1</v>
      </c>
      <c r="Q141" s="43">
        <v>1</v>
      </c>
      <c r="R141" s="43">
        <v>0.01</v>
      </c>
    </row>
    <row r="142" spans="1:18">
      <c r="A142" s="43" t="str">
        <f>AAs!A195</f>
        <v>A195</v>
      </c>
      <c r="B142" s="43" t="str">
        <f>AAs!B195</f>
        <v>L-homocysteine_cyt + L-serine_cyt = L-cystathionine_cyt + H2O_cyt</v>
      </c>
      <c r="C142" s="43" t="str">
        <f>AAs!C195</f>
        <v>L-homocysteine_cyt + L-serine ↔ L-cystathionine_cyt + H2O</v>
      </c>
      <c r="D142" s="43">
        <f>AAs!D195</f>
        <v>0</v>
      </c>
      <c r="E142" s="43" t="str">
        <f>AAs!E195</f>
        <v>Y</v>
      </c>
      <c r="F142" s="43"/>
      <c r="G142" s="43" t="str">
        <f t="shared" si="5"/>
        <v>A195</v>
      </c>
      <c r="H142" s="43" t="str">
        <f t="shared" si="5"/>
        <v>L-homocysteine_cyt + L-serine_cyt = L-cystathionine_cyt + H2O_cyt</v>
      </c>
      <c r="I142" s="43" t="s">
        <v>781</v>
      </c>
      <c r="J142" s="43" t="s">
        <v>782</v>
      </c>
      <c r="K142" s="43" t="str">
        <f t="shared" si="6"/>
        <v>-Inf</v>
      </c>
      <c r="L142" s="43" t="s">
        <v>783</v>
      </c>
      <c r="M142" s="43">
        <v>0</v>
      </c>
      <c r="N142" s="43">
        <v>1</v>
      </c>
      <c r="O142" s="43">
        <v>1</v>
      </c>
      <c r="P142" s="43">
        <v>1</v>
      </c>
      <c r="Q142" s="43">
        <v>1</v>
      </c>
      <c r="R142" s="43">
        <v>0.01</v>
      </c>
    </row>
    <row r="143" spans="1:18">
      <c r="A143" s="43" t="str">
        <f>AAs!A197</f>
        <v>A197</v>
      </c>
      <c r="B143" s="43" t="str">
        <f>AAs!B197</f>
        <v>L-cystathionine_cyt + H2O_cyt = NH4_cyt + 2-oxobutanoate_cyt + L-cysteine_cyt</v>
      </c>
      <c r="C143" s="43" t="str">
        <f>AAs!C197</f>
        <v>L-cystathionine_cyt + H2O ↔ ammonium_cyt + 2-oxobutanoate_cyt + L-cysteine</v>
      </c>
      <c r="D143" s="43">
        <f>AAs!D197</f>
        <v>0</v>
      </c>
      <c r="E143" s="43" t="str">
        <f>AAs!E197</f>
        <v>Y</v>
      </c>
      <c r="F143" s="43"/>
      <c r="G143" s="43" t="str">
        <f t="shared" si="5"/>
        <v>A197</v>
      </c>
      <c r="H143" s="43" t="str">
        <f t="shared" si="5"/>
        <v>L-cystathionine_cyt + H2O_cyt = NH4_cyt + 2-oxobutanoate_cyt + L-cysteine_cyt</v>
      </c>
      <c r="I143" s="43" t="s">
        <v>781</v>
      </c>
      <c r="J143" s="43" t="s">
        <v>782</v>
      </c>
      <c r="K143" s="43" t="str">
        <f t="shared" si="6"/>
        <v>-Inf</v>
      </c>
      <c r="L143" s="43" t="s">
        <v>783</v>
      </c>
      <c r="M143" s="43">
        <v>0</v>
      </c>
      <c r="N143" s="43">
        <v>1</v>
      </c>
      <c r="O143" s="43">
        <v>1</v>
      </c>
      <c r="P143" s="43">
        <v>1</v>
      </c>
      <c r="Q143" s="43">
        <v>1</v>
      </c>
      <c r="R143" s="43">
        <v>0.01</v>
      </c>
    </row>
    <row r="144" spans="1:18">
      <c r="A144" s="43" t="str">
        <f>AAs!A199</f>
        <v>A199</v>
      </c>
      <c r="B144" s="43" t="str">
        <f>AAs!B199</f>
        <v>L-homocysteine_cyt + 5-methylTHF_cyt = L-methionine_cyt + THF_cyt</v>
      </c>
      <c r="C144" s="43" t="str">
        <f>AAs!C199</f>
        <v>L-homocysteine_cyt + 5-methyltetrahydropteroyl tri-L-glutamate ↔ L-methionine_cyt + tetrahydropteroyl tri-L-glutamate</v>
      </c>
      <c r="D144" s="43">
        <f>AAs!D199</f>
        <v>0</v>
      </c>
      <c r="E144" s="43" t="str">
        <f>AAs!E199</f>
        <v>Y</v>
      </c>
      <c r="F144" s="43"/>
      <c r="G144" s="43" t="str">
        <f t="shared" si="5"/>
        <v>A199</v>
      </c>
      <c r="H144" s="43" t="str">
        <f t="shared" si="5"/>
        <v>L-homocysteine_cyt + 5-methylTHF_cyt = L-methionine_cyt + THF_cyt</v>
      </c>
      <c r="I144" s="43" t="s">
        <v>781</v>
      </c>
      <c r="J144" s="43" t="s">
        <v>782</v>
      </c>
      <c r="K144" s="43" t="str">
        <f t="shared" si="6"/>
        <v>-Inf</v>
      </c>
      <c r="L144" s="43" t="s">
        <v>783</v>
      </c>
      <c r="M144" s="43">
        <v>0</v>
      </c>
      <c r="N144" s="43">
        <v>1</v>
      </c>
      <c r="O144" s="43">
        <v>1</v>
      </c>
      <c r="P144" s="43">
        <v>1</v>
      </c>
      <c r="Q144" s="43">
        <v>1</v>
      </c>
      <c r="R144" s="43">
        <v>0.01</v>
      </c>
    </row>
    <row r="145" spans="1:18">
      <c r="A145" s="43" t="str">
        <f>AAs!A201</f>
        <v>A201</v>
      </c>
      <c r="B145" s="43" t="str">
        <f>AAs!B201</f>
        <v>5-methylTHF_cyt + NAD_cyt = 5,10-methyleneTHF_cyt + NADH_cyt + H+_cyt</v>
      </c>
      <c r="C145" s="43" t="str">
        <f>AAs!C201</f>
        <v>5-methyl-tetrahydrofolate_cyt + NAD ↔ 5,10-methylenetetrahydrofolate_cyt + NADH_cyt + H+</v>
      </c>
      <c r="D145" s="43">
        <f>AAs!D201</f>
        <v>0</v>
      </c>
      <c r="E145" s="43" t="str">
        <f>AAs!E201</f>
        <v>Y</v>
      </c>
      <c r="F145" s="43"/>
      <c r="G145" s="43" t="str">
        <f t="shared" si="5"/>
        <v>A201</v>
      </c>
      <c r="H145" s="43" t="str">
        <f t="shared" si="5"/>
        <v>5-methylTHF_cyt + NAD_cyt = 5,10-methyleneTHF_cyt + NADH_cyt + H+_cyt</v>
      </c>
      <c r="I145" s="43" t="s">
        <v>781</v>
      </c>
      <c r="J145" s="43" t="s">
        <v>782</v>
      </c>
      <c r="K145" s="43" t="str">
        <f t="shared" si="6"/>
        <v>-Inf</v>
      </c>
      <c r="L145" s="43" t="s">
        <v>783</v>
      </c>
      <c r="M145" s="43">
        <v>0</v>
      </c>
      <c r="N145" s="43">
        <v>1</v>
      </c>
      <c r="O145" s="43">
        <v>1</v>
      </c>
      <c r="P145" s="43">
        <v>1</v>
      </c>
      <c r="Q145" s="43">
        <v>1</v>
      </c>
      <c r="R145" s="43">
        <v>0.01</v>
      </c>
    </row>
    <row r="146" spans="1:18">
      <c r="A146" s="43" t="str">
        <f>AAs!A205</f>
        <v>A205</v>
      </c>
      <c r="B146" s="43" t="str">
        <f>AAs!B205</f>
        <v>5,10-methyleneTHF_cyt + NADP_cyt = 5,10-methenylTHF_cyt + NADPH_cyt</v>
      </c>
      <c r="C146" s="43" t="str">
        <f>AAs!C205</f>
        <v>5,10-methylenetetrahydrofolate_cyt + NADP ↔ 5,10-methenyltetrahydrofolate_cyt + NADPH</v>
      </c>
      <c r="D146" s="43">
        <f>AAs!D205</f>
        <v>0</v>
      </c>
      <c r="E146" s="43" t="str">
        <f>AAs!E205</f>
        <v>Y</v>
      </c>
      <c r="F146" s="43"/>
      <c r="G146" s="43" t="str">
        <f t="shared" si="5"/>
        <v>A205</v>
      </c>
      <c r="H146" s="43" t="str">
        <f t="shared" si="5"/>
        <v>5,10-methyleneTHF_cyt + NADP_cyt = 5,10-methenylTHF_cyt + NADPH_cyt</v>
      </c>
      <c r="I146" s="43" t="s">
        <v>781</v>
      </c>
      <c r="J146" s="43" t="s">
        <v>782</v>
      </c>
      <c r="K146" s="43" t="str">
        <f t="shared" si="6"/>
        <v>-Inf</v>
      </c>
      <c r="L146" s="43" t="s">
        <v>783</v>
      </c>
      <c r="M146" s="43">
        <v>0</v>
      </c>
      <c r="N146" s="43">
        <v>1</v>
      </c>
      <c r="O146" s="43">
        <v>1</v>
      </c>
      <c r="P146" s="43">
        <v>1</v>
      </c>
      <c r="Q146" s="43">
        <v>1</v>
      </c>
      <c r="R146" s="43">
        <v>0.01</v>
      </c>
    </row>
    <row r="147" spans="1:18">
      <c r="A147" s="43" t="str">
        <f>AAs!A206</f>
        <v>A206</v>
      </c>
      <c r="B147" s="43" t="str">
        <f>AAs!B206</f>
        <v>5,10-methenylTHF_cyt + H2O_cyt = 10-formylTHF_cyt + H+_cyt</v>
      </c>
      <c r="C147" s="43" t="str">
        <f>AAs!C206</f>
        <v>5,10-methenyltetrahydrofolate_cyt + H2O ↔ 10-formyl-tetrahydrofolate_cyt + H+</v>
      </c>
      <c r="D147" s="43">
        <f>AAs!D206</f>
        <v>0</v>
      </c>
      <c r="E147" s="43" t="str">
        <f>AAs!E206</f>
        <v>Y</v>
      </c>
      <c r="F147" s="43"/>
      <c r="G147" s="43" t="str">
        <f t="shared" si="5"/>
        <v>A206</v>
      </c>
      <c r="H147" s="43" t="str">
        <f t="shared" si="5"/>
        <v>5,10-methenylTHF_cyt + H2O_cyt = 10-formylTHF_cyt + H+_cyt</v>
      </c>
      <c r="I147" s="43" t="s">
        <v>781</v>
      </c>
      <c r="J147" s="43" t="s">
        <v>782</v>
      </c>
      <c r="K147" s="43" t="str">
        <f t="shared" si="6"/>
        <v>-Inf</v>
      </c>
      <c r="L147" s="43" t="s">
        <v>783</v>
      </c>
      <c r="M147" s="43">
        <v>0</v>
      </c>
      <c r="N147" s="43">
        <v>1</v>
      </c>
      <c r="O147" s="43">
        <v>1</v>
      </c>
      <c r="P147" s="43">
        <v>1</v>
      </c>
      <c r="Q147" s="43">
        <v>1</v>
      </c>
      <c r="R147" s="43">
        <v>0.01</v>
      </c>
    </row>
    <row r="148" spans="1:18">
      <c r="A148" s="43" t="str">
        <f>AAs!A207</f>
        <v>A207</v>
      </c>
      <c r="B148" s="43" t="str">
        <f>AAs!B207</f>
        <v>ATP_cyt + formate_cyt + THF_cyt = ADP_cyt + 10-formylTHF_cyt + phosphate_cyt</v>
      </c>
      <c r="C148" s="43" t="str">
        <f>AAs!C207</f>
        <v>ATP_cyt + formate_cyt + tetrahydrofolate ↔ ADP_cyt + 10-formyl-tetrahydrofolate_cyt + phosphate</v>
      </c>
      <c r="D148" s="43" t="str">
        <f>AAs!D207</f>
        <v>considered irreversible since normal operation is not a form of primary metabolism 10.1002/bies.20420</v>
      </c>
      <c r="E148" s="43" t="str">
        <f>AAs!E207</f>
        <v>N</v>
      </c>
      <c r="F148" s="43"/>
      <c r="G148" s="43" t="str">
        <f t="shared" si="5"/>
        <v>A207</v>
      </c>
      <c r="H148" s="43" t="str">
        <f t="shared" si="5"/>
        <v>ATP_cyt + formate_cyt + THF_cyt = ADP_cyt + 10-formylTHF_cyt + phosphate_cyt</v>
      </c>
      <c r="I148" s="43" t="s">
        <v>781</v>
      </c>
      <c r="J148" s="43" t="s">
        <v>782</v>
      </c>
      <c r="K148" s="43">
        <f t="shared" si="6"/>
        <v>0</v>
      </c>
      <c r="L148" s="43" t="s">
        <v>783</v>
      </c>
      <c r="M148" s="43">
        <v>0</v>
      </c>
      <c r="N148" s="43">
        <v>1</v>
      </c>
      <c r="O148" s="43">
        <v>1</v>
      </c>
      <c r="P148" s="43">
        <v>1</v>
      </c>
      <c r="Q148" s="43">
        <v>1</v>
      </c>
      <c r="R148" s="43">
        <v>0.01</v>
      </c>
    </row>
    <row r="149" spans="1:18">
      <c r="A149" s="43" t="str">
        <f>AAs!A209</f>
        <v>A209</v>
      </c>
      <c r="B149" s="43" t="str">
        <f>AAs!B209</f>
        <v>THF_cyt + NADP_cyt = 7,8-diHF_cyt + NADPH_cyt + H+_cyt</v>
      </c>
      <c r="C149" s="43" t="str">
        <f>AAs!C209</f>
        <v>tetrahydrofolate_cyt + NADP ↔ 7,8-dihydrofolate_cyt + NADPH_cyt + H+</v>
      </c>
      <c r="D149" s="43">
        <f>AAs!D209</f>
        <v>0</v>
      </c>
      <c r="E149" s="43" t="str">
        <f>AAs!E209</f>
        <v>Y</v>
      </c>
      <c r="F149" s="43"/>
      <c r="G149" s="43" t="str">
        <f t="shared" si="5"/>
        <v>A209</v>
      </c>
      <c r="H149" s="43" t="str">
        <f t="shared" si="5"/>
        <v>THF_cyt + NADP_cyt = 7,8-diHF_cyt + NADPH_cyt + H+_cyt</v>
      </c>
      <c r="I149" s="43" t="s">
        <v>781</v>
      </c>
      <c r="J149" s="43" t="s">
        <v>782</v>
      </c>
      <c r="K149" s="43" t="str">
        <f t="shared" si="6"/>
        <v>-Inf</v>
      </c>
      <c r="L149" s="43" t="s">
        <v>783</v>
      </c>
      <c r="M149" s="43">
        <v>0</v>
      </c>
      <c r="N149" s="43">
        <v>1</v>
      </c>
      <c r="O149" s="43">
        <v>1</v>
      </c>
      <c r="P149" s="43">
        <v>1</v>
      </c>
      <c r="Q149" s="43">
        <v>1</v>
      </c>
      <c r="R149" s="43">
        <v>0.01</v>
      </c>
    </row>
    <row r="150" spans="1:18">
      <c r="A150" s="43" t="str">
        <f>AAs!A213</f>
        <v>A213</v>
      </c>
      <c r="B150" s="43" t="str">
        <f>AAs!B213</f>
        <v>SO4_cyt + ATP_cyt + H+_cyt = APS_cyt + diphosphate_cyt</v>
      </c>
      <c r="C150" s="43" t="str">
        <f>AAs!C213</f>
        <v>sulfate_cyt + ATP_cyt + H+ ↔ adenosine 5'-phosphosulfate_cyt + diphosphate</v>
      </c>
      <c r="D150" s="43">
        <f>AAs!D213</f>
        <v>0</v>
      </c>
      <c r="E150" s="43" t="str">
        <f>AAs!E213</f>
        <v>Y</v>
      </c>
      <c r="F150" s="43"/>
      <c r="G150" s="43" t="str">
        <f t="shared" si="5"/>
        <v>A213</v>
      </c>
      <c r="H150" s="43" t="str">
        <f t="shared" si="5"/>
        <v>SO4_cyt + ATP_cyt + H+_cyt = APS_cyt + diphosphate_cyt</v>
      </c>
      <c r="I150" s="43" t="s">
        <v>781</v>
      </c>
      <c r="J150" s="43" t="s">
        <v>782</v>
      </c>
      <c r="K150" s="43" t="str">
        <f t="shared" si="6"/>
        <v>-Inf</v>
      </c>
      <c r="L150" s="43" t="s">
        <v>783</v>
      </c>
      <c r="M150" s="43">
        <v>0</v>
      </c>
      <c r="N150" s="43">
        <v>1</v>
      </c>
      <c r="O150" s="43">
        <v>1</v>
      </c>
      <c r="P150" s="43">
        <v>1</v>
      </c>
      <c r="Q150" s="43">
        <v>1</v>
      </c>
      <c r="R150" s="43">
        <v>0.01</v>
      </c>
    </row>
    <row r="151" spans="1:18">
      <c r="A151" s="43" t="str">
        <f>AAs!A215</f>
        <v>A215</v>
      </c>
      <c r="B151" s="43" t="str">
        <f>AAs!B215</f>
        <v>APS_cyt + ATP_cyt = PAPS_cyt + ADP_cyt + H+_cyt</v>
      </c>
      <c r="C151" s="43" t="str">
        <f>AAs!C215</f>
        <v>adenosine 5'-phosphosulfate_cyt + ATP ↔ phosphoadenosine-5'-phosphosulfate_cyt + ADP_cyt + H+</v>
      </c>
      <c r="D151" s="43">
        <f>AAs!D215</f>
        <v>0</v>
      </c>
      <c r="E151" s="43" t="str">
        <f>AAs!E215</f>
        <v>Y</v>
      </c>
      <c r="F151" s="43"/>
      <c r="G151" s="43" t="str">
        <f t="shared" si="5"/>
        <v>A215</v>
      </c>
      <c r="H151" s="43" t="str">
        <f t="shared" si="5"/>
        <v>APS_cyt + ATP_cyt = PAPS_cyt + ADP_cyt + H+_cyt</v>
      </c>
      <c r="I151" s="43" t="s">
        <v>781</v>
      </c>
      <c r="J151" s="43" t="s">
        <v>782</v>
      </c>
      <c r="K151" s="43" t="str">
        <f t="shared" si="6"/>
        <v>-Inf</v>
      </c>
      <c r="L151" s="43" t="s">
        <v>783</v>
      </c>
      <c r="M151" s="43">
        <v>0</v>
      </c>
      <c r="N151" s="43">
        <v>1</v>
      </c>
      <c r="O151" s="43">
        <v>1</v>
      </c>
      <c r="P151" s="43">
        <v>1</v>
      </c>
      <c r="Q151" s="43">
        <v>1</v>
      </c>
      <c r="R151" s="43">
        <v>0.01</v>
      </c>
    </row>
    <row r="152" spans="1:18">
      <c r="A152" s="43" t="str">
        <f>AAs!A217</f>
        <v>A217</v>
      </c>
      <c r="B152" s="43" t="str">
        <f>AAs!B217</f>
        <v>adenosine-3,5-bisphosphate_cyt + SO3_cyt + THIOOX_cyt + 2 H+_cyt = PAPS_cyt + THIORED_cyt</v>
      </c>
      <c r="C152" s="43" t="str">
        <f>AAs!C217</f>
        <v>adenosine 3',5'-bisphosphate_cyt + sulfite_cyt + an oxidized thioredoxin_cyt + 2 H+ ↔ phosphoadenosine-5'-phosphosulfate_cyt + a reduced thioredoxin</v>
      </c>
      <c r="D152" s="43">
        <f>AAs!D217</f>
        <v>0</v>
      </c>
      <c r="E152" s="43" t="str">
        <f>AAs!E217</f>
        <v>Y</v>
      </c>
      <c r="F152" s="43"/>
      <c r="G152" s="43" t="str">
        <f t="shared" si="5"/>
        <v>A217</v>
      </c>
      <c r="H152" s="43" t="str">
        <f t="shared" si="5"/>
        <v>adenosine-3,5-bisphosphate_cyt + SO3_cyt + THIOOX_cyt + 2 H+_cyt = PAPS_cyt + THIORED_cyt</v>
      </c>
      <c r="I152" s="43" t="s">
        <v>781</v>
      </c>
      <c r="J152" s="43" t="s">
        <v>782</v>
      </c>
      <c r="K152" s="43" t="str">
        <f t="shared" si="6"/>
        <v>-Inf</v>
      </c>
      <c r="L152" s="43" t="s">
        <v>783</v>
      </c>
      <c r="M152" s="43">
        <v>0</v>
      </c>
      <c r="N152" s="43">
        <v>1</v>
      </c>
      <c r="O152" s="43">
        <v>1</v>
      </c>
      <c r="P152" s="43">
        <v>1</v>
      </c>
      <c r="Q152" s="43">
        <v>1</v>
      </c>
      <c r="R152" s="43">
        <v>0.01</v>
      </c>
    </row>
    <row r="153" spans="1:18">
      <c r="A153" s="43" t="str">
        <f>AAs!A219</f>
        <v>A219</v>
      </c>
      <c r="B153" s="43" t="str">
        <f>AAs!B219</f>
        <v>adenosine-3,5-bisphosphate_cyt + H2O_cyt = AMP_cyt + phosphate_cyt</v>
      </c>
      <c r="C153" s="43" t="str">
        <f>AAs!C219</f>
        <v>adenosine 3',5'-bisphosphate_cyt + H2O → AMP_cyt + phosphate</v>
      </c>
      <c r="D153" s="43">
        <f>AAs!D219</f>
        <v>0</v>
      </c>
      <c r="E153" s="43" t="str">
        <f>AAs!E219</f>
        <v>Y</v>
      </c>
      <c r="F153" s="43"/>
      <c r="G153" s="43" t="str">
        <f t="shared" si="5"/>
        <v>A219</v>
      </c>
      <c r="H153" s="43" t="str">
        <f t="shared" si="5"/>
        <v>adenosine-3,5-bisphosphate_cyt + H2O_cyt = AMP_cyt + phosphate_cyt</v>
      </c>
      <c r="I153" s="43" t="s">
        <v>781</v>
      </c>
      <c r="J153" s="43" t="s">
        <v>782</v>
      </c>
      <c r="K153" s="43" t="str">
        <f t="shared" si="6"/>
        <v>-Inf</v>
      </c>
      <c r="L153" s="43" t="s">
        <v>783</v>
      </c>
      <c r="M153" s="43">
        <v>0</v>
      </c>
      <c r="N153" s="43">
        <v>1</v>
      </c>
      <c r="O153" s="43">
        <v>1</v>
      </c>
      <c r="P153" s="43">
        <v>1</v>
      </c>
      <c r="Q153" s="43">
        <v>1</v>
      </c>
      <c r="R153" s="43">
        <v>0.01</v>
      </c>
    </row>
    <row r="154" spans="1:18">
      <c r="A154" s="43" t="str">
        <f>AAs!A221</f>
        <v>A221</v>
      </c>
      <c r="B154" s="43" t="str">
        <f>AAs!B221</f>
        <v>SO3_cyt + 3 NADPH_cyt + 5 H+_cyt = H2S_cyt + 3 NADP_cyt + 3 H2O_cyt</v>
      </c>
      <c r="C154" s="43" t="str">
        <f>AAs!C221</f>
        <v>hydrogen sulfide_cyt + 3 NADP_cyt + 3 H2O ↔ sulfite_cyt + 3 NADPH_cyt + 5 H+</v>
      </c>
      <c r="D154" s="43" t="str">
        <f>AAs!D221</f>
        <v>alpha</v>
      </c>
      <c r="E154" s="43" t="str">
        <f>AAs!E221</f>
        <v>N</v>
      </c>
      <c r="F154" s="43"/>
      <c r="G154" s="43" t="str">
        <f t="shared" si="5"/>
        <v>A221</v>
      </c>
      <c r="H154" s="43" t="str">
        <f t="shared" si="5"/>
        <v>SO3_cyt + 3 NADPH_cyt + 5 H+_cyt = H2S_cyt + 3 NADP_cyt + 3 H2O_cyt</v>
      </c>
      <c r="I154" s="43" t="s">
        <v>781</v>
      </c>
      <c r="J154" s="43" t="s">
        <v>782</v>
      </c>
      <c r="K154" s="43">
        <f t="shared" si="6"/>
        <v>0</v>
      </c>
      <c r="L154" s="43" t="s">
        <v>783</v>
      </c>
      <c r="M154" s="43">
        <v>0</v>
      </c>
      <c r="N154" s="43">
        <v>1</v>
      </c>
      <c r="O154" s="43">
        <v>1</v>
      </c>
      <c r="P154" s="43">
        <v>1</v>
      </c>
      <c r="Q154" s="43">
        <v>1</v>
      </c>
      <c r="R154" s="43">
        <v>0.01</v>
      </c>
    </row>
    <row r="155" spans="1:18">
      <c r="A155" s="43" t="str">
        <f>AAs!A224</f>
        <v>A224</v>
      </c>
      <c r="B155" s="43" t="str">
        <f>AAs!B224</f>
        <v>THIOOX_cyt + NADPH_cyt + H+_cyt = THIORED_cyt + NADP_cyt</v>
      </c>
      <c r="C155" s="43" t="str">
        <f>AAs!C224</f>
        <v>a reduced thioredoxin_cyt + NADP ↔ an oxidized thioredoxin_cyt + NADPH_cyt + H+</v>
      </c>
      <c r="D155" s="43">
        <f>AAs!D224</f>
        <v>0</v>
      </c>
      <c r="E155" s="43" t="str">
        <f>AAs!E224</f>
        <v>Y</v>
      </c>
      <c r="F155" s="43"/>
      <c r="G155" s="43" t="str">
        <f t="shared" si="5"/>
        <v>A224</v>
      </c>
      <c r="H155" s="43" t="str">
        <f t="shared" si="5"/>
        <v>THIOOX_cyt + NADPH_cyt + H+_cyt = THIORED_cyt + NADP_cyt</v>
      </c>
      <c r="I155" s="43" t="s">
        <v>781</v>
      </c>
      <c r="J155" s="43" t="s">
        <v>782</v>
      </c>
      <c r="K155" s="43" t="str">
        <f t="shared" si="6"/>
        <v>-Inf</v>
      </c>
      <c r="L155" s="43" t="s">
        <v>783</v>
      </c>
      <c r="M155" s="43">
        <v>0</v>
      </c>
      <c r="N155" s="43">
        <v>1</v>
      </c>
      <c r="O155" s="43">
        <v>1</v>
      </c>
      <c r="P155" s="43">
        <v>1</v>
      </c>
      <c r="Q155" s="43">
        <v>1</v>
      </c>
      <c r="R155" s="43">
        <v>0.01</v>
      </c>
    </row>
    <row r="156" spans="1:18">
      <c r="A156" s="43" t="str">
        <f>Ns!A3</f>
        <v>N3</v>
      </c>
      <c r="B156" s="43" t="str">
        <f>Ns!B3</f>
        <v>AICAR_cyt + 10-formylTHF_cyt = FAICAR_cyt + THF_cyt</v>
      </c>
      <c r="C156" s="43" t="str">
        <f>Ns!C3</f>
        <v>5-amino-1-(5-phospho-D-ribosyl)imidazole-4-carboxamide_cyt + 10-formyl-tetrahydrofolate ↔ 5-formamido-1-(5-phospho-D-ribosyl)-imidazole-4-carboxamide_cyt + tetrahydrofolate</v>
      </c>
      <c r="D156" s="43" t="str">
        <f>Ns!D3</f>
        <v xml:space="preserve"> </v>
      </c>
      <c r="E156" s="43" t="str">
        <f>Ns!E3</f>
        <v>Y</v>
      </c>
      <c r="F156" s="43"/>
      <c r="G156" s="43" t="str">
        <f t="shared" si="5"/>
        <v>N3</v>
      </c>
      <c r="H156" s="43" t="str">
        <f t="shared" si="5"/>
        <v>AICAR_cyt + 10-formylTHF_cyt = FAICAR_cyt + THF_cyt</v>
      </c>
      <c r="I156" s="43" t="s">
        <v>781</v>
      </c>
      <c r="J156" s="43" t="s">
        <v>782</v>
      </c>
      <c r="K156" s="43" t="str">
        <f t="shared" si="6"/>
        <v>-Inf</v>
      </c>
      <c r="L156" s="43" t="s">
        <v>783</v>
      </c>
      <c r="M156" s="43">
        <v>0</v>
      </c>
      <c r="N156" s="43">
        <v>1</v>
      </c>
      <c r="O156" s="43">
        <v>1</v>
      </c>
      <c r="P156" s="43">
        <v>1</v>
      </c>
      <c r="Q156" s="43">
        <v>1</v>
      </c>
      <c r="R156" s="43">
        <v>0.01</v>
      </c>
    </row>
    <row r="157" spans="1:18">
      <c r="A157" s="43" t="str">
        <f>Ns!A4</f>
        <v>N4</v>
      </c>
      <c r="B157" s="43" t="str">
        <f>Ns!B4</f>
        <v>FAICAR_cyt = IMP_cyt + H2O_cyt</v>
      </c>
      <c r="C157" s="43" t="str">
        <f>Ns!C4</f>
        <v>IMP_cyt + H2O ↔ 5-formamido-1-(5-phospho-D-ribosyl)-imidazole-4-carboxamide</v>
      </c>
      <c r="D157" s="43" t="str">
        <f>Ns!D4</f>
        <v xml:space="preserve"> </v>
      </c>
      <c r="E157" s="43" t="str">
        <f>Ns!E4</f>
        <v>N</v>
      </c>
      <c r="F157" s="43"/>
      <c r="G157" s="43" t="str">
        <f t="shared" si="5"/>
        <v>N4</v>
      </c>
      <c r="H157" s="43" t="str">
        <f t="shared" si="5"/>
        <v>FAICAR_cyt = IMP_cyt + H2O_cyt</v>
      </c>
      <c r="I157" s="43" t="s">
        <v>781</v>
      </c>
      <c r="J157" s="43" t="s">
        <v>782</v>
      </c>
      <c r="K157" s="43">
        <f t="shared" si="6"/>
        <v>0</v>
      </c>
      <c r="L157" s="43" t="s">
        <v>783</v>
      </c>
      <c r="M157" s="43">
        <v>0</v>
      </c>
      <c r="N157" s="43">
        <v>1</v>
      </c>
      <c r="O157" s="43">
        <v>1</v>
      </c>
      <c r="P157" s="43">
        <v>1</v>
      </c>
      <c r="Q157" s="43">
        <v>1</v>
      </c>
      <c r="R157" s="43">
        <v>0.01</v>
      </c>
    </row>
    <row r="158" spans="1:18">
      <c r="A158" s="43" t="str">
        <f>Ns!A6</f>
        <v>N6</v>
      </c>
      <c r="B158" s="43" t="str">
        <f>Ns!B6</f>
        <v>L-aspartate_cyt + IMP_cyt + GTP_cyt = adenylo-succinate_cyt + GDP_cyt + phosphate_cyt + 2 H+_cyt</v>
      </c>
      <c r="C158" s="43" t="str">
        <f>Ns!C6</f>
        <v>L-aspartate_cyt + IMP_cyt + GTP ↔ adenylo-succinate_cyt + GDP_cyt + phosphate_cyt + 2 H+</v>
      </c>
      <c r="D158" s="43" t="str">
        <f>Ns!D6</f>
        <v xml:space="preserve"> </v>
      </c>
      <c r="E158" s="43" t="str">
        <f>Ns!E6</f>
        <v>N</v>
      </c>
      <c r="F158" s="43"/>
      <c r="G158" s="43" t="str">
        <f t="shared" si="5"/>
        <v>N6</v>
      </c>
      <c r="H158" s="43" t="str">
        <f t="shared" si="5"/>
        <v>L-aspartate_cyt + IMP_cyt + GTP_cyt = adenylo-succinate_cyt + GDP_cyt + phosphate_cyt + 2 H+_cyt</v>
      </c>
      <c r="I158" s="43" t="s">
        <v>781</v>
      </c>
      <c r="J158" s="43" t="s">
        <v>782</v>
      </c>
      <c r="K158" s="43">
        <f t="shared" si="6"/>
        <v>0</v>
      </c>
      <c r="L158" s="43" t="s">
        <v>783</v>
      </c>
      <c r="M158" s="43">
        <v>0</v>
      </c>
      <c r="N158" s="43">
        <v>1</v>
      </c>
      <c r="O158" s="43">
        <v>1</v>
      </c>
      <c r="P158" s="43">
        <v>1</v>
      </c>
      <c r="Q158" s="43">
        <v>1</v>
      </c>
      <c r="R158" s="43">
        <v>0.01</v>
      </c>
    </row>
    <row r="159" spans="1:18">
      <c r="A159" s="43" t="str">
        <f>Ns!A8</f>
        <v>N8</v>
      </c>
      <c r="B159" s="43" t="str">
        <f>Ns!B8</f>
        <v>adenylo-succinate_cyt = fumarate_cyt + AMP_cyt</v>
      </c>
      <c r="C159" s="43" t="str">
        <f>Ns!C8</f>
        <v>adenylo-succinate ↔ fumarate_cyt + AMP</v>
      </c>
      <c r="D159" s="43" t="str">
        <f>Ns!D8</f>
        <v xml:space="preserve"> </v>
      </c>
      <c r="E159" s="43" t="str">
        <f>Ns!E8</f>
        <v>Y</v>
      </c>
      <c r="F159" s="43"/>
      <c r="G159" s="43" t="str">
        <f t="shared" si="5"/>
        <v>N8</v>
      </c>
      <c r="H159" s="43" t="str">
        <f t="shared" si="5"/>
        <v>adenylo-succinate_cyt = fumarate_cyt + AMP_cyt</v>
      </c>
      <c r="I159" s="43" t="s">
        <v>781</v>
      </c>
      <c r="J159" s="43" t="s">
        <v>782</v>
      </c>
      <c r="K159" s="43" t="str">
        <f t="shared" si="6"/>
        <v>-Inf</v>
      </c>
      <c r="L159" s="43" t="s">
        <v>783</v>
      </c>
      <c r="M159" s="43">
        <v>0</v>
      </c>
      <c r="N159" s="43">
        <v>1</v>
      </c>
      <c r="O159" s="43">
        <v>1</v>
      </c>
      <c r="P159" s="43">
        <v>1</v>
      </c>
      <c r="Q159" s="43">
        <v>1</v>
      </c>
      <c r="R159" s="43">
        <v>0.01</v>
      </c>
    </row>
    <row r="160" spans="1:18">
      <c r="A160" s="43" t="str">
        <f>Ns!A9</f>
        <v>N9</v>
      </c>
      <c r="B160" s="43" t="str">
        <f>Ns!B9</f>
        <v>SAICAR_cyt = fumarate_cyt + AICAR_cyt</v>
      </c>
      <c r="C160" s="43" t="str">
        <f>Ns!C9</f>
        <v>5'-phosphoribosyl-4-(N-succinocarboxamide)-5-aminoimidazole ↔ fumarate_cyt + 5-amino-1-(5-phospho-D-ribosyl)imidazole-4-carboxamide</v>
      </c>
      <c r="D160" s="43" t="str">
        <f>Ns!D9</f>
        <v xml:space="preserve"> </v>
      </c>
      <c r="E160" s="43" t="str">
        <f>Ns!E9</f>
        <v>Y</v>
      </c>
      <c r="F160" s="43"/>
      <c r="G160" s="43" t="str">
        <f t="shared" si="5"/>
        <v>N9</v>
      </c>
      <c r="H160" s="43" t="str">
        <f t="shared" si="5"/>
        <v>SAICAR_cyt = fumarate_cyt + AICAR_cyt</v>
      </c>
      <c r="I160" s="43" t="s">
        <v>781</v>
      </c>
      <c r="J160" s="43" t="s">
        <v>782</v>
      </c>
      <c r="K160" s="43" t="str">
        <f t="shared" si="6"/>
        <v>-Inf</v>
      </c>
      <c r="L160" s="43" t="s">
        <v>783</v>
      </c>
      <c r="M160" s="43">
        <v>0</v>
      </c>
      <c r="N160" s="43">
        <v>1</v>
      </c>
      <c r="O160" s="43">
        <v>1</v>
      </c>
      <c r="P160" s="43">
        <v>1</v>
      </c>
      <c r="Q160" s="43">
        <v>1</v>
      </c>
      <c r="R160" s="43">
        <v>0.01</v>
      </c>
    </row>
    <row r="161" spans="1:18">
      <c r="A161" s="43" t="str">
        <f>Ns!A11</f>
        <v>N11</v>
      </c>
      <c r="B161" s="43" t="str">
        <f>Ns!B11</f>
        <v>AMP_cyt + ATP_cyt = 2 ADP_cyt</v>
      </c>
      <c r="C161" s="43" t="str">
        <f>Ns!C11</f>
        <v>AMP_cyt + ATP ↔ 2 ADP</v>
      </c>
      <c r="D161" s="43" t="str">
        <f>Ns!D11</f>
        <v xml:space="preserve"> </v>
      </c>
      <c r="E161" s="43" t="str">
        <f>Ns!E11</f>
        <v>Y</v>
      </c>
      <c r="F161" s="43"/>
      <c r="G161" s="43" t="str">
        <f t="shared" si="5"/>
        <v>N11</v>
      </c>
      <c r="H161" s="43" t="str">
        <f t="shared" si="5"/>
        <v>AMP_cyt + ATP_cyt = 2 ADP_cyt</v>
      </c>
      <c r="I161" s="43" t="s">
        <v>781</v>
      </c>
      <c r="J161" s="43" t="s">
        <v>782</v>
      </c>
      <c r="K161" s="43" t="str">
        <f t="shared" si="6"/>
        <v>-Inf</v>
      </c>
      <c r="L161" s="43" t="s">
        <v>783</v>
      </c>
      <c r="M161" s="43">
        <v>0</v>
      </c>
      <c r="N161" s="43">
        <v>1</v>
      </c>
      <c r="O161" s="43">
        <v>1</v>
      </c>
      <c r="P161" s="43">
        <v>1</v>
      </c>
      <c r="Q161" s="43">
        <v>1</v>
      </c>
      <c r="R161" s="43">
        <v>0.01</v>
      </c>
    </row>
    <row r="162" spans="1:18">
      <c r="A162" s="43" t="str">
        <f>Ns!A14</f>
        <v>N14</v>
      </c>
      <c r="B162" s="43" t="str">
        <f>Ns!B14</f>
        <v>GMP_cyt + ATP_cyt = GDP_cyt + ADP_cyt</v>
      </c>
      <c r="C162" s="43" t="str">
        <f>Ns!C14</f>
        <v>GMP_cyt + ATP ↔ GDP_cyt + ADP</v>
      </c>
      <c r="D162" s="43" t="str">
        <f>Ns!D14</f>
        <v xml:space="preserve"> </v>
      </c>
      <c r="E162" s="43" t="str">
        <f>Ns!E14</f>
        <v>Y</v>
      </c>
      <c r="F162" s="43"/>
      <c r="G162" s="43" t="str">
        <f t="shared" si="5"/>
        <v>N14</v>
      </c>
      <c r="H162" s="43" t="str">
        <f t="shared" si="5"/>
        <v>GMP_cyt + ATP_cyt = GDP_cyt + ADP_cyt</v>
      </c>
      <c r="I162" s="43" t="s">
        <v>781</v>
      </c>
      <c r="J162" s="43" t="s">
        <v>782</v>
      </c>
      <c r="K162" s="43" t="str">
        <f t="shared" si="6"/>
        <v>-Inf</v>
      </c>
      <c r="L162" s="43" t="s">
        <v>783</v>
      </c>
      <c r="M162" s="43">
        <v>0</v>
      </c>
      <c r="N162" s="43">
        <v>1</v>
      </c>
      <c r="O162" s="43">
        <v>1</v>
      </c>
      <c r="P162" s="43">
        <v>1</v>
      </c>
      <c r="Q162" s="43">
        <v>1</v>
      </c>
      <c r="R162" s="43">
        <v>0.01</v>
      </c>
    </row>
    <row r="163" spans="1:18">
      <c r="A163" s="43" t="str">
        <f>Ns!A15</f>
        <v>N15</v>
      </c>
      <c r="B163" s="43" t="str">
        <f>Ns!B15</f>
        <v>GDP_cyt + ATP_cyt = GTP_cyt + ADP_cyt</v>
      </c>
      <c r="C163" s="43">
        <f>Ns!C15</f>
        <v>0</v>
      </c>
      <c r="D163" s="43" t="str">
        <f>Ns!D15</f>
        <v xml:space="preserve"> </v>
      </c>
      <c r="E163" s="43" t="str">
        <f>Ns!E15</f>
        <v>Y</v>
      </c>
      <c r="F163" s="43"/>
      <c r="G163" s="43" t="str">
        <f t="shared" si="5"/>
        <v>N15</v>
      </c>
      <c r="H163" s="43" t="str">
        <f t="shared" si="5"/>
        <v>GDP_cyt + ATP_cyt = GTP_cyt + ADP_cyt</v>
      </c>
      <c r="I163" s="43" t="s">
        <v>781</v>
      </c>
      <c r="J163" s="43" t="s">
        <v>782</v>
      </c>
      <c r="K163" s="43" t="str">
        <f t="shared" si="6"/>
        <v>-Inf</v>
      </c>
      <c r="L163" s="43" t="s">
        <v>783</v>
      </c>
      <c r="M163" s="43">
        <v>0</v>
      </c>
      <c r="N163" s="43">
        <v>1</v>
      </c>
      <c r="O163" s="43">
        <v>1</v>
      </c>
      <c r="P163" s="43">
        <v>1</v>
      </c>
      <c r="Q163" s="43">
        <v>1</v>
      </c>
      <c r="R163" s="43">
        <v>0.01</v>
      </c>
    </row>
    <row r="164" spans="1:18">
      <c r="A164" s="43" t="str">
        <f>Ns!A16</f>
        <v>N16</v>
      </c>
      <c r="B164" s="43" t="str">
        <f>Ns!B16</f>
        <v>UMP_cyt + ATP_cyt = UDP_cyt + ADP_cyt</v>
      </c>
      <c r="C164" s="43">
        <f>Ns!C16</f>
        <v>0</v>
      </c>
      <c r="D164" s="43" t="str">
        <f>Ns!D16</f>
        <v xml:space="preserve"> </v>
      </c>
      <c r="E164" s="43" t="str">
        <f>Ns!E16</f>
        <v>Y</v>
      </c>
      <c r="F164" s="43"/>
      <c r="G164" s="43" t="str">
        <f t="shared" si="5"/>
        <v>N16</v>
      </c>
      <c r="H164" s="43" t="str">
        <f t="shared" si="5"/>
        <v>UMP_cyt + ATP_cyt = UDP_cyt + ADP_cyt</v>
      </c>
      <c r="I164" s="43" t="s">
        <v>781</v>
      </c>
      <c r="J164" s="43" t="s">
        <v>782</v>
      </c>
      <c r="K164" s="43" t="str">
        <f t="shared" si="6"/>
        <v>-Inf</v>
      </c>
      <c r="L164" s="43" t="s">
        <v>783</v>
      </c>
      <c r="M164" s="43">
        <v>0</v>
      </c>
      <c r="N164" s="43">
        <v>1</v>
      </c>
      <c r="O164" s="43">
        <v>1</v>
      </c>
      <c r="P164" s="43">
        <v>1</v>
      </c>
      <c r="Q164" s="43">
        <v>1</v>
      </c>
      <c r="R164" s="43">
        <v>0.01</v>
      </c>
    </row>
    <row r="165" spans="1:18">
      <c r="A165" s="43" t="str">
        <f>Ns!A17</f>
        <v>N17</v>
      </c>
      <c r="B165" s="43" t="str">
        <f>Ns!B17</f>
        <v>UDP_cyt + ATP_cyt = UTP_cyt + ADP_cyt</v>
      </c>
      <c r="C165" s="43">
        <f>Ns!C17</f>
        <v>0</v>
      </c>
      <c r="D165" s="43" t="str">
        <f>Ns!D17</f>
        <v xml:space="preserve"> </v>
      </c>
      <c r="E165" s="43" t="str">
        <f>Ns!E17</f>
        <v>Y</v>
      </c>
      <c r="F165" s="43"/>
      <c r="G165" s="43" t="str">
        <f t="shared" si="5"/>
        <v>N17</v>
      </c>
      <c r="H165" s="43" t="str">
        <f t="shared" si="5"/>
        <v>UDP_cyt + ATP_cyt = UTP_cyt + ADP_cyt</v>
      </c>
      <c r="I165" s="43" t="s">
        <v>781</v>
      </c>
      <c r="J165" s="43" t="s">
        <v>782</v>
      </c>
      <c r="K165" s="43" t="str">
        <f t="shared" si="6"/>
        <v>-Inf</v>
      </c>
      <c r="L165" s="43" t="s">
        <v>783</v>
      </c>
      <c r="M165" s="43">
        <v>0</v>
      </c>
      <c r="N165" s="43">
        <v>1</v>
      </c>
      <c r="O165" s="43">
        <v>1</v>
      </c>
      <c r="P165" s="43">
        <v>1</v>
      </c>
      <c r="Q165" s="43">
        <v>1</v>
      </c>
      <c r="R165" s="43">
        <v>0.01</v>
      </c>
    </row>
    <row r="166" spans="1:18">
      <c r="A166" s="43" t="str">
        <f>Ns!A18</f>
        <v>N18</v>
      </c>
      <c r="B166" s="43" t="str">
        <f>Ns!B18</f>
        <v>dTDP_cyt + ATP_cyt = dTTP_cyt + ADP_cyt</v>
      </c>
      <c r="C166" s="43">
        <f>Ns!C18</f>
        <v>0</v>
      </c>
      <c r="D166" s="43">
        <f>Ns!D18</f>
        <v>0</v>
      </c>
      <c r="E166" s="43" t="str">
        <f>Ns!E18</f>
        <v>Y</v>
      </c>
      <c r="F166" s="43"/>
      <c r="G166" s="43" t="str">
        <f t="shared" si="5"/>
        <v>N18</v>
      </c>
      <c r="H166" s="43" t="str">
        <f t="shared" si="5"/>
        <v>dTDP_cyt + ATP_cyt = dTTP_cyt + ADP_cyt</v>
      </c>
      <c r="I166" s="43" t="s">
        <v>781</v>
      </c>
      <c r="J166" s="43" t="s">
        <v>782</v>
      </c>
      <c r="K166" s="43" t="str">
        <f t="shared" si="6"/>
        <v>-Inf</v>
      </c>
      <c r="L166" s="43" t="s">
        <v>783</v>
      </c>
      <c r="M166" s="43">
        <v>0</v>
      </c>
      <c r="N166" s="43">
        <v>1</v>
      </c>
      <c r="O166" s="43">
        <v>1</v>
      </c>
      <c r="P166" s="43">
        <v>1</v>
      </c>
      <c r="Q166" s="43">
        <v>1</v>
      </c>
      <c r="R166" s="43">
        <v>0.01</v>
      </c>
    </row>
    <row r="167" spans="1:18">
      <c r="A167" s="43" t="str">
        <f>Ns!A19</f>
        <v>N19</v>
      </c>
      <c r="B167" s="43" t="str">
        <f>Ns!B19</f>
        <v>dTMP_cyt + ATP_cyt = dTDP_cyt + ADP_cyt</v>
      </c>
      <c r="C167" s="43">
        <f>Ns!C19</f>
        <v>0</v>
      </c>
      <c r="D167" s="43">
        <f>Ns!D19</f>
        <v>0</v>
      </c>
      <c r="E167" s="43" t="str">
        <f>Ns!E19</f>
        <v>Y</v>
      </c>
      <c r="F167" s="43"/>
      <c r="G167" s="43" t="str">
        <f t="shared" si="5"/>
        <v>N19</v>
      </c>
      <c r="H167" s="43" t="str">
        <f t="shared" si="5"/>
        <v>dTMP_cyt + ATP_cyt = dTDP_cyt + ADP_cyt</v>
      </c>
      <c r="I167" s="43" t="s">
        <v>781</v>
      </c>
      <c r="J167" s="43" t="s">
        <v>782</v>
      </c>
      <c r="K167" s="43" t="str">
        <f t="shared" si="6"/>
        <v>-Inf</v>
      </c>
      <c r="L167" s="43" t="s">
        <v>783</v>
      </c>
      <c r="M167" s="43">
        <v>0</v>
      </c>
      <c r="N167" s="43">
        <v>1</v>
      </c>
      <c r="O167" s="43">
        <v>1</v>
      </c>
      <c r="P167" s="43">
        <v>1</v>
      </c>
      <c r="Q167" s="43">
        <v>1</v>
      </c>
      <c r="R167" s="43">
        <v>0.01</v>
      </c>
    </row>
    <row r="168" spans="1:18">
      <c r="A168" s="43" t="str">
        <f>Ns!A23</f>
        <v>N23</v>
      </c>
      <c r="B168" s="43" t="str">
        <f>Ns!B23</f>
        <v>dUTP_cyt + H2O_cyt = dUMP_cyt + diphosphate_cyt + H+_cyt</v>
      </c>
      <c r="C168" s="43" t="str">
        <f>Ns!C23</f>
        <v>dUTP_cyt + H2O → dUMP_cyt + diphosphate_cyt + H+</v>
      </c>
      <c r="D168" s="43" t="str">
        <f>Ns!D23</f>
        <v xml:space="preserve"> </v>
      </c>
      <c r="E168" s="43" t="str">
        <f>Ns!E23</f>
        <v>N</v>
      </c>
      <c r="F168" s="43"/>
      <c r="G168" s="43" t="str">
        <f t="shared" si="5"/>
        <v>N23</v>
      </c>
      <c r="H168" s="43" t="str">
        <f t="shared" si="5"/>
        <v>dUTP_cyt + H2O_cyt = dUMP_cyt + diphosphate_cyt + H+_cyt</v>
      </c>
      <c r="I168" s="43" t="s">
        <v>781</v>
      </c>
      <c r="J168" s="43" t="s">
        <v>782</v>
      </c>
      <c r="K168" s="43">
        <f t="shared" si="6"/>
        <v>0</v>
      </c>
      <c r="L168" s="43" t="s">
        <v>783</v>
      </c>
      <c r="M168" s="43">
        <v>0</v>
      </c>
      <c r="N168" s="43">
        <v>1</v>
      </c>
      <c r="O168" s="43">
        <v>1</v>
      </c>
      <c r="P168" s="43">
        <v>1</v>
      </c>
      <c r="Q168" s="43">
        <v>1</v>
      </c>
      <c r="R168" s="43">
        <v>0.01</v>
      </c>
    </row>
    <row r="169" spans="1:18">
      <c r="A169" s="43" t="str">
        <f>Ns!A24</f>
        <v>N24</v>
      </c>
      <c r="B169" s="43" t="str">
        <f>Ns!B24</f>
        <v>dCTP_cyt + H2O_cyt = dCMP_cyt + diphosphate_cyt + H+_cyt</v>
      </c>
      <c r="C169" s="43">
        <f>Ns!C24</f>
        <v>0</v>
      </c>
      <c r="D169" s="43" t="str">
        <f>Ns!D24</f>
        <v xml:space="preserve"> </v>
      </c>
      <c r="E169" s="43" t="str">
        <f>Ns!E24</f>
        <v>N</v>
      </c>
      <c r="F169" s="43"/>
      <c r="G169" s="43" t="str">
        <f t="shared" si="5"/>
        <v>N24</v>
      </c>
      <c r="H169" s="43" t="str">
        <f t="shared" si="5"/>
        <v>dCTP_cyt + H2O_cyt = dCMP_cyt + diphosphate_cyt + H+_cyt</v>
      </c>
      <c r="I169" s="43" t="s">
        <v>781</v>
      </c>
      <c r="J169" s="43" t="s">
        <v>782</v>
      </c>
      <c r="K169" s="43">
        <f t="shared" si="6"/>
        <v>0</v>
      </c>
      <c r="L169" s="43" t="s">
        <v>783</v>
      </c>
      <c r="M169" s="43">
        <v>0</v>
      </c>
      <c r="N169" s="43">
        <v>1</v>
      </c>
      <c r="O169" s="43">
        <v>1</v>
      </c>
      <c r="P169" s="43">
        <v>1</v>
      </c>
      <c r="Q169" s="43">
        <v>1</v>
      </c>
      <c r="R169" s="43">
        <v>0.01</v>
      </c>
    </row>
    <row r="170" spans="1:18">
      <c r="A170" s="43" t="str">
        <f>Ns!A26</f>
        <v>N26</v>
      </c>
      <c r="B170" s="43" t="str">
        <f>Ns!B26</f>
        <v>ATP_cyt + THIORED_cyt = dATP_cyt + THIOOX_cyt + H2O_cyt</v>
      </c>
      <c r="C170" s="43" t="str">
        <f>Ns!C26</f>
        <v xml:space="preserve">a ribonucleoside diphosphate_cyt + a reduced thioredoxin ← a 2'-deoxyribonucleoside 5'-diphosphate_cyt + an oxidized thioredoxin_cyt + H2O </v>
      </c>
      <c r="D170" s="43" t="str">
        <f>Ns!D26</f>
        <v xml:space="preserve"> </v>
      </c>
      <c r="E170" s="43" t="str">
        <f>Ns!E26</f>
        <v>N</v>
      </c>
      <c r="F170" s="43"/>
      <c r="G170" s="43" t="str">
        <f t="shared" si="5"/>
        <v>N26</v>
      </c>
      <c r="H170" s="43" t="str">
        <f t="shared" si="5"/>
        <v>ATP_cyt + THIORED_cyt = dATP_cyt + THIOOX_cyt + H2O_cyt</v>
      </c>
      <c r="I170" s="43" t="s">
        <v>781</v>
      </c>
      <c r="J170" s="43" t="s">
        <v>782</v>
      </c>
      <c r="K170" s="43">
        <f t="shared" si="6"/>
        <v>0</v>
      </c>
      <c r="L170" s="43" t="s">
        <v>783</v>
      </c>
      <c r="M170" s="43">
        <v>0</v>
      </c>
      <c r="N170" s="43">
        <v>1</v>
      </c>
      <c r="O170" s="43">
        <v>1</v>
      </c>
      <c r="P170" s="43">
        <v>1</v>
      </c>
      <c r="Q170" s="43">
        <v>1</v>
      </c>
      <c r="R170" s="43">
        <v>0.01</v>
      </c>
    </row>
    <row r="171" spans="1:18">
      <c r="A171" s="43" t="str">
        <f>Ns!A27</f>
        <v>N27</v>
      </c>
      <c r="B171" s="43" t="str">
        <f>Ns!B27</f>
        <v>CTP_cyt + THIORED_cyt = dCTP_cyt + THIOOX_cyt + H2O_cyt</v>
      </c>
      <c r="C171" s="43">
        <f>Ns!C27</f>
        <v>0</v>
      </c>
      <c r="D171" s="43" t="str">
        <f>Ns!D27</f>
        <v xml:space="preserve"> </v>
      </c>
      <c r="E171" s="43" t="str">
        <f>Ns!E27</f>
        <v>N</v>
      </c>
      <c r="F171" s="43"/>
      <c r="G171" s="43" t="str">
        <f t="shared" si="5"/>
        <v>N27</v>
      </c>
      <c r="H171" s="43" t="str">
        <f t="shared" si="5"/>
        <v>CTP_cyt + THIORED_cyt = dCTP_cyt + THIOOX_cyt + H2O_cyt</v>
      </c>
      <c r="I171" s="43" t="s">
        <v>781</v>
      </c>
      <c r="J171" s="43" t="s">
        <v>782</v>
      </c>
      <c r="K171" s="43">
        <f t="shared" si="6"/>
        <v>0</v>
      </c>
      <c r="L171" s="43" t="s">
        <v>783</v>
      </c>
      <c r="M171" s="43">
        <v>0</v>
      </c>
      <c r="N171" s="43">
        <v>1</v>
      </c>
      <c r="O171" s="43">
        <v>1</v>
      </c>
      <c r="P171" s="43">
        <v>1</v>
      </c>
      <c r="Q171" s="43">
        <v>1</v>
      </c>
      <c r="R171" s="43">
        <v>0.01</v>
      </c>
    </row>
    <row r="172" spans="1:18">
      <c r="A172" s="43" t="str">
        <f>Ns!A28</f>
        <v>N28</v>
      </c>
      <c r="B172" s="43" t="str">
        <f>Ns!B28</f>
        <v>UTP_cyt + THIORED_cyt = dUTP_cyt + THIOOX_cyt + H2O_cyt</v>
      </c>
      <c r="C172" s="43">
        <f>Ns!C28</f>
        <v>0</v>
      </c>
      <c r="D172" s="43">
        <f>Ns!D28</f>
        <v>0</v>
      </c>
      <c r="E172" s="43" t="str">
        <f>Ns!E28</f>
        <v>N</v>
      </c>
      <c r="F172" s="43"/>
      <c r="G172" s="43" t="str">
        <f t="shared" si="5"/>
        <v>N28</v>
      </c>
      <c r="H172" s="43" t="str">
        <f t="shared" si="5"/>
        <v>UTP_cyt + THIORED_cyt = dUTP_cyt + THIOOX_cyt + H2O_cyt</v>
      </c>
      <c r="I172" s="43" t="s">
        <v>781</v>
      </c>
      <c r="J172" s="43" t="s">
        <v>782</v>
      </c>
      <c r="K172" s="43">
        <f t="shared" si="6"/>
        <v>0</v>
      </c>
      <c r="L172" s="43" t="s">
        <v>783</v>
      </c>
      <c r="M172" s="43">
        <v>0</v>
      </c>
      <c r="N172" s="43">
        <v>1</v>
      </c>
      <c r="O172" s="43">
        <v>1</v>
      </c>
      <c r="P172" s="43">
        <v>1</v>
      </c>
      <c r="Q172" s="43">
        <v>1</v>
      </c>
      <c r="R172" s="43">
        <v>0.01</v>
      </c>
    </row>
    <row r="173" spans="1:18">
      <c r="A173" s="43" t="str">
        <f>Ns!A29</f>
        <v>N29</v>
      </c>
      <c r="B173" s="43" t="str">
        <f>Ns!B29</f>
        <v>GTP_cyt + THIORED_cyt = dGTP_cyt + THIOOX_cyt + H2O_cyt</v>
      </c>
      <c r="C173" s="43">
        <f>Ns!C29</f>
        <v>0</v>
      </c>
      <c r="D173" s="43">
        <f>Ns!D29</f>
        <v>0</v>
      </c>
      <c r="E173" s="43" t="str">
        <f>Ns!E29</f>
        <v>N</v>
      </c>
      <c r="F173" s="43"/>
      <c r="G173" s="43" t="str">
        <f t="shared" si="5"/>
        <v>N29</v>
      </c>
      <c r="H173" s="43" t="str">
        <f t="shared" si="5"/>
        <v>GTP_cyt + THIORED_cyt = dGTP_cyt + THIOOX_cyt + H2O_cyt</v>
      </c>
      <c r="I173" s="43" t="s">
        <v>781</v>
      </c>
      <c r="J173" s="43" t="s">
        <v>782</v>
      </c>
      <c r="K173" s="43">
        <f t="shared" si="6"/>
        <v>0</v>
      </c>
      <c r="L173" s="43" t="s">
        <v>783</v>
      </c>
      <c r="M173" s="43">
        <v>0</v>
      </c>
      <c r="N173" s="43">
        <v>1</v>
      </c>
      <c r="O173" s="43">
        <v>1</v>
      </c>
      <c r="P173" s="43">
        <v>1</v>
      </c>
      <c r="Q173" s="43">
        <v>1</v>
      </c>
      <c r="R173" s="43">
        <v>0.01</v>
      </c>
    </row>
    <row r="174" spans="1:18">
      <c r="A174" s="43" t="str">
        <f>Ns!A31</f>
        <v>N31</v>
      </c>
      <c r="B174" s="43" t="str">
        <f>Ns!B31</f>
        <v>XMP_cyt + L-glutamine_cyt + ATP_cyt + H2O_cyt = L-glutamate_cyt + GMP_cyt + AMP_cyt + diphosphate_cyt + 2 H+_cyt</v>
      </c>
      <c r="C174" s="43" t="str">
        <f>Ns!C31</f>
        <v>XMP_cyt + L-glutamine_cyt + ATP_cyt + H2O → L-glutamate_cyt + GMP_cyt + AMP_cyt + diphosphate_cyt + 2 H+</v>
      </c>
      <c r="D174" s="43" t="str">
        <f>Ns!D31</f>
        <v xml:space="preserve"> </v>
      </c>
      <c r="E174" s="43" t="str">
        <f>Ns!E31</f>
        <v>Y</v>
      </c>
      <c r="F174" s="43"/>
      <c r="G174" s="43" t="str">
        <f t="shared" si="5"/>
        <v>N31</v>
      </c>
      <c r="H174" s="43" t="str">
        <f t="shared" si="5"/>
        <v>XMP_cyt + L-glutamine_cyt + ATP_cyt + H2O_cyt = L-glutamate_cyt + GMP_cyt + AMP_cyt + diphosphate_cyt + 2 H+_cyt</v>
      </c>
      <c r="I174" s="43" t="s">
        <v>781</v>
      </c>
      <c r="J174" s="43" t="s">
        <v>782</v>
      </c>
      <c r="K174" s="43" t="str">
        <f t="shared" si="6"/>
        <v>-Inf</v>
      </c>
      <c r="L174" s="43" t="s">
        <v>783</v>
      </c>
      <c r="M174" s="43">
        <v>0</v>
      </c>
      <c r="N174" s="43">
        <v>1</v>
      </c>
      <c r="O174" s="43">
        <v>1</v>
      </c>
      <c r="P174" s="43">
        <v>1</v>
      </c>
      <c r="Q174" s="43">
        <v>1</v>
      </c>
      <c r="R174" s="43">
        <v>0.01</v>
      </c>
    </row>
    <row r="175" spans="1:18">
      <c r="A175" s="43" t="str">
        <f>Ns!A33</f>
        <v>N33</v>
      </c>
      <c r="B175" s="43" t="str">
        <f>Ns!B33</f>
        <v>IMP_cyt + NAD_cyt + H2O_cyt = XMP_cyt + NADH_cyt + H+_cyt</v>
      </c>
      <c r="C175" s="43" t="str">
        <f>Ns!C33</f>
        <v>IMP_cyt + NAD_cyt + H2O ↔ XMP_cyt + NADH_cyt + H+</v>
      </c>
      <c r="D175" s="43" t="str">
        <f>Ns!D33</f>
        <v xml:space="preserve"> </v>
      </c>
      <c r="E175" s="43" t="str">
        <f>Ns!E33</f>
        <v>N</v>
      </c>
      <c r="F175" s="43"/>
      <c r="G175" s="43" t="str">
        <f t="shared" si="5"/>
        <v>N33</v>
      </c>
      <c r="H175" s="43" t="str">
        <f t="shared" si="5"/>
        <v>IMP_cyt + NAD_cyt + H2O_cyt = XMP_cyt + NADH_cyt + H+_cyt</v>
      </c>
      <c r="I175" s="43" t="s">
        <v>781</v>
      </c>
      <c r="J175" s="43" t="s">
        <v>782</v>
      </c>
      <c r="K175" s="43">
        <f t="shared" si="6"/>
        <v>0</v>
      </c>
      <c r="L175" s="43" t="s">
        <v>783</v>
      </c>
      <c r="M175" s="43">
        <v>0</v>
      </c>
      <c r="N175" s="43">
        <v>1</v>
      </c>
      <c r="O175" s="43">
        <v>1</v>
      </c>
      <c r="P175" s="43">
        <v>1</v>
      </c>
      <c r="Q175" s="43">
        <v>1</v>
      </c>
      <c r="R175" s="43">
        <v>0.01</v>
      </c>
    </row>
    <row r="176" spans="1:18">
      <c r="A176" s="43" t="str">
        <f>Ns!A35</f>
        <v>N35</v>
      </c>
      <c r="B176" s="43" t="str">
        <f>Ns!B35</f>
        <v>ATP_cyt + CAIR_cyt + L-aspartate_cyt = ADP_cyt + SAICAR_cyt + phosphate_cyt + H+_cyt</v>
      </c>
      <c r="C176" s="43" t="str">
        <f>Ns!C35</f>
        <v>ATP_cyt + 5-amino-1-(5-phospho-D-ribosyl)imidazole-4-carboxylate_cyt + L-aspartate ↔ ADP_cyt + 5'-phosphoribosyl-4-(N-succinocarboxamide)-5-aminoimidazole_cyt + phosphate_cyt + H+</v>
      </c>
      <c r="D176" s="43" t="str">
        <f>Ns!D35</f>
        <v xml:space="preserve"> </v>
      </c>
      <c r="E176" s="43" t="str">
        <f>Ns!E35</f>
        <v>Y</v>
      </c>
      <c r="F176" s="43"/>
      <c r="G176" s="43" t="str">
        <f t="shared" si="5"/>
        <v>N35</v>
      </c>
      <c r="H176" s="43" t="str">
        <f t="shared" si="5"/>
        <v>ATP_cyt + CAIR_cyt + L-aspartate_cyt = ADP_cyt + SAICAR_cyt + phosphate_cyt + H+_cyt</v>
      </c>
      <c r="I176" s="43" t="s">
        <v>781</v>
      </c>
      <c r="J176" s="43" t="s">
        <v>782</v>
      </c>
      <c r="K176" s="43" t="str">
        <f t="shared" si="6"/>
        <v>-Inf</v>
      </c>
      <c r="L176" s="43" t="s">
        <v>783</v>
      </c>
      <c r="M176" s="43">
        <v>0</v>
      </c>
      <c r="N176" s="43">
        <v>1</v>
      </c>
      <c r="O176" s="43">
        <v>1</v>
      </c>
      <c r="P176" s="43">
        <v>1</v>
      </c>
      <c r="Q176" s="43">
        <v>1</v>
      </c>
      <c r="R176" s="43">
        <v>0.01</v>
      </c>
    </row>
    <row r="177" spans="1:18">
      <c r="A177" s="43" t="str">
        <f>Ns!A37</f>
        <v>N37</v>
      </c>
      <c r="B177" s="43" t="str">
        <f>Ns!B37</f>
        <v>AIR_cyt + CO2_cyt = CAIR_cyt + 2 H+_cyt</v>
      </c>
      <c r="C177" s="43" t="str">
        <f>Ns!C37</f>
        <v>5-amino-1-(5-phospho-D-ribosyl)imidazole-4-carboxylate_cyt + 2 H+ ← 5-amino-1-(5-phospho-β-D-ribosyl)imidazole_cyt + CO2</v>
      </c>
      <c r="D177" s="43" t="str">
        <f>Ns!D37</f>
        <v xml:space="preserve"> </v>
      </c>
      <c r="E177" s="43" t="str">
        <f>Ns!E37</f>
        <v>Y</v>
      </c>
      <c r="F177" s="43"/>
      <c r="G177" s="43" t="str">
        <f t="shared" si="5"/>
        <v>N37</v>
      </c>
      <c r="H177" s="43" t="str">
        <f t="shared" si="5"/>
        <v>AIR_cyt + CO2_cyt = CAIR_cyt + 2 H+_cyt</v>
      </c>
      <c r="I177" s="43" t="s">
        <v>781</v>
      </c>
      <c r="J177" s="43" t="s">
        <v>782</v>
      </c>
      <c r="K177" s="43" t="str">
        <f t="shared" si="6"/>
        <v>-Inf</v>
      </c>
      <c r="L177" s="43" t="s">
        <v>783</v>
      </c>
      <c r="M177" s="43">
        <v>0</v>
      </c>
      <c r="N177" s="43">
        <v>1</v>
      </c>
      <c r="O177" s="43">
        <v>1</v>
      </c>
      <c r="P177" s="43">
        <v>1</v>
      </c>
      <c r="Q177" s="43">
        <v>1</v>
      </c>
      <c r="R177" s="43">
        <v>0.01</v>
      </c>
    </row>
    <row r="178" spans="1:18">
      <c r="A178" s="43" t="str">
        <f>Ns!A39</f>
        <v>N39</v>
      </c>
      <c r="B178" s="43" t="str">
        <f>Ns!B39</f>
        <v>ATP_cyt + FGAR_cyt + L-glutamine_cyt + H2O_cyt = L-glutamate_cyt + ADP_cyt + FGAM_cyt + phosphate_cyt + H+_cyt</v>
      </c>
      <c r="C178" s="43" t="str">
        <f>Ns!C39</f>
        <v>ATP_cyt + N2-formyl-N1-(5-phospho-β-D-ribosyl)glycinamide_cyt + L-glutamine_cyt + H2O ↔ L-glutamate_cyt + ADP_cyt + 2-(formamido)-N1-(5-phospho-β-D-ribosyl)acetamidine_cyt + phosphate_cyt + H+</v>
      </c>
      <c r="D178" s="43" t="str">
        <f>Ns!D39</f>
        <v xml:space="preserve"> </v>
      </c>
      <c r="E178" s="43" t="str">
        <f>Ns!E39</f>
        <v>Y</v>
      </c>
      <c r="F178" s="43"/>
      <c r="G178" s="43" t="str">
        <f t="shared" si="5"/>
        <v>N39</v>
      </c>
      <c r="H178" s="43" t="str">
        <f t="shared" si="5"/>
        <v>ATP_cyt + FGAR_cyt + L-glutamine_cyt + H2O_cyt = L-glutamate_cyt + ADP_cyt + FGAM_cyt + phosphate_cyt + H+_cyt</v>
      </c>
      <c r="I178" s="43" t="s">
        <v>781</v>
      </c>
      <c r="J178" s="43" t="s">
        <v>782</v>
      </c>
      <c r="K178" s="43" t="str">
        <f t="shared" si="6"/>
        <v>-Inf</v>
      </c>
      <c r="L178" s="43" t="s">
        <v>783</v>
      </c>
      <c r="M178" s="43">
        <v>0</v>
      </c>
      <c r="N178" s="43">
        <v>1</v>
      </c>
      <c r="O178" s="43">
        <v>1</v>
      </c>
      <c r="P178" s="43">
        <v>1</v>
      </c>
      <c r="Q178" s="43">
        <v>1</v>
      </c>
      <c r="R178" s="43">
        <v>0.01</v>
      </c>
    </row>
    <row r="179" spans="1:18">
      <c r="A179" s="43" t="str">
        <f>Ns!A41</f>
        <v>N41</v>
      </c>
      <c r="B179" s="43" t="str">
        <f>Ns!B41</f>
        <v>GAR_cyt + 10-formylTHF_cyt = FGAR_cyt + THF_cyt + H+_cyt</v>
      </c>
      <c r="C179" s="43" t="str">
        <f>Ns!C41</f>
        <v>N1-(5-phospho-β-D-ribosyl)glycinamide_cyt + 10-formyl-tetrahydrofolate ↔ N2-formyl-N1-(5-phospho-β-D-ribosyl)glycinamide_cyt + tetrahydrofolate_cyt + H+</v>
      </c>
      <c r="D179" s="43" t="str">
        <f>Ns!D41</f>
        <v xml:space="preserve"> </v>
      </c>
      <c r="E179" s="43" t="str">
        <f>Ns!E41</f>
        <v>N</v>
      </c>
      <c r="F179" s="43"/>
      <c r="G179" s="43" t="str">
        <f t="shared" si="5"/>
        <v>N41</v>
      </c>
      <c r="H179" s="43" t="str">
        <f t="shared" si="5"/>
        <v>GAR_cyt + 10-formylTHF_cyt = FGAR_cyt + THF_cyt + H+_cyt</v>
      </c>
      <c r="I179" s="43" t="s">
        <v>781</v>
      </c>
      <c r="J179" s="43" t="s">
        <v>782</v>
      </c>
      <c r="K179" s="43">
        <f t="shared" si="6"/>
        <v>0</v>
      </c>
      <c r="L179" s="43" t="s">
        <v>783</v>
      </c>
      <c r="M179" s="43">
        <v>0</v>
      </c>
      <c r="N179" s="43">
        <v>1</v>
      </c>
      <c r="O179" s="43">
        <v>1</v>
      </c>
      <c r="P179" s="43">
        <v>1</v>
      </c>
      <c r="Q179" s="43">
        <v>1</v>
      </c>
      <c r="R179" s="43">
        <v>0.01</v>
      </c>
    </row>
    <row r="180" spans="1:18">
      <c r="A180" s="43" t="str">
        <f>Ns!A43</f>
        <v>N43</v>
      </c>
      <c r="B180" s="43" t="str">
        <f>Ns!B43</f>
        <v>PRA_cyt + ATP_cyt + glycine_cyt = ADP_cyt + GAR_cyt + phosphate_cyt + H+_cyt</v>
      </c>
      <c r="C180" s="43" t="str">
        <f>Ns!C43</f>
        <v>5-phospho-β-D-ribosylamine_cyt + ATP_cyt + glycine ↔ ADP_cyt + N1-(5-phospho-β-D-ribosyl)glycinamide_cyt + phosphate_cyt + H+</v>
      </c>
      <c r="D180" s="43" t="str">
        <f>Ns!D43</f>
        <v xml:space="preserve"> </v>
      </c>
      <c r="E180" s="43" t="str">
        <f>Ns!E43</f>
        <v>Y</v>
      </c>
      <c r="F180" s="43"/>
      <c r="G180" s="43" t="str">
        <f t="shared" si="5"/>
        <v>N43</v>
      </c>
      <c r="H180" s="43" t="str">
        <f t="shared" si="5"/>
        <v>PRA_cyt + ATP_cyt + glycine_cyt = ADP_cyt + GAR_cyt + phosphate_cyt + H+_cyt</v>
      </c>
      <c r="I180" s="43" t="s">
        <v>781</v>
      </c>
      <c r="J180" s="43" t="s">
        <v>782</v>
      </c>
      <c r="K180" s="43" t="str">
        <f t="shared" si="6"/>
        <v>-Inf</v>
      </c>
      <c r="L180" s="43" t="s">
        <v>783</v>
      </c>
      <c r="M180" s="43">
        <v>0</v>
      </c>
      <c r="N180" s="43">
        <v>1</v>
      </c>
      <c r="O180" s="43">
        <v>1</v>
      </c>
      <c r="P180" s="43">
        <v>1</v>
      </c>
      <c r="Q180" s="43">
        <v>1</v>
      </c>
      <c r="R180" s="43">
        <v>0.01</v>
      </c>
    </row>
    <row r="181" spans="1:18">
      <c r="A181" s="43" t="str">
        <f>Ns!A44</f>
        <v>N44</v>
      </c>
      <c r="B181" s="43" t="str">
        <f>Ns!B44</f>
        <v>ATP_cyt + FGAM_cyt = ADP_cyt + AIR_cyt + phosphate_cyt + H+_cyt</v>
      </c>
      <c r="C181" s="43" t="str">
        <f>Ns!C44</f>
        <v>ATP_cyt + 2-(formamido)-N1-(5-phospho-β-D-ribosyl)acetamidine → ADP_cyt + 5-amino-1-(5-phospho-β-D-ribosyl)imidazole_cyt + phosphate_cyt + H+</v>
      </c>
      <c r="D181" s="43" t="str">
        <f>Ns!D44</f>
        <v xml:space="preserve"> </v>
      </c>
      <c r="E181" s="43" t="str">
        <f>Ns!E44</f>
        <v>Y</v>
      </c>
      <c r="F181" s="43"/>
      <c r="G181" s="43" t="str">
        <f t="shared" si="5"/>
        <v>N44</v>
      </c>
      <c r="H181" s="43" t="str">
        <f t="shared" si="5"/>
        <v>ATP_cyt + FGAM_cyt = ADP_cyt + AIR_cyt + phosphate_cyt + H+_cyt</v>
      </c>
      <c r="I181" s="43" t="s">
        <v>781</v>
      </c>
      <c r="J181" s="43" t="s">
        <v>782</v>
      </c>
      <c r="K181" s="43" t="str">
        <f t="shared" si="6"/>
        <v>-Inf</v>
      </c>
      <c r="L181" s="43" t="s">
        <v>783</v>
      </c>
      <c r="M181" s="43">
        <v>0</v>
      </c>
      <c r="N181" s="43">
        <v>1</v>
      </c>
      <c r="O181" s="43">
        <v>1</v>
      </c>
      <c r="P181" s="43">
        <v>1</v>
      </c>
      <c r="Q181" s="43">
        <v>1</v>
      </c>
      <c r="R181" s="43">
        <v>0.01</v>
      </c>
    </row>
    <row r="182" spans="1:18">
      <c r="A182" s="43" t="str">
        <f>Ns!A46</f>
        <v>N46</v>
      </c>
      <c r="B182" s="43" t="str">
        <f>Ns!B46</f>
        <v>PRPP_cyt + L-glutamine_cyt + H2O_cyt = PRA_cyt + L-glutamate_cyt + diphosphate_cyt</v>
      </c>
      <c r="C182" s="43" t="str">
        <f>Ns!C46</f>
        <v>5-phospho-β-D-ribosylamine_cyt + L-glutamate_cyt + diphosphate ↔ 5-phospho-α-D-ribose 1-diphosphate_cyt + L-glutamine_cyt + H2O</v>
      </c>
      <c r="D182" s="43" t="str">
        <f>Ns!D46</f>
        <v xml:space="preserve"> </v>
      </c>
      <c r="E182" s="43" t="str">
        <f>Ns!E46</f>
        <v>N</v>
      </c>
      <c r="F182" s="43"/>
      <c r="G182" s="43" t="str">
        <f t="shared" si="5"/>
        <v>N46</v>
      </c>
      <c r="H182" s="43" t="str">
        <f t="shared" si="5"/>
        <v>PRPP_cyt + L-glutamine_cyt + H2O_cyt = PRA_cyt + L-glutamate_cyt + diphosphate_cyt</v>
      </c>
      <c r="I182" s="43" t="s">
        <v>781</v>
      </c>
      <c r="J182" s="43" t="s">
        <v>782</v>
      </c>
      <c r="K182" s="43">
        <f t="shared" si="6"/>
        <v>0</v>
      </c>
      <c r="L182" s="43" t="s">
        <v>783</v>
      </c>
      <c r="M182" s="43">
        <v>0</v>
      </c>
      <c r="N182" s="43">
        <v>1</v>
      </c>
      <c r="O182" s="43">
        <v>1</v>
      </c>
      <c r="P182" s="43">
        <v>1</v>
      </c>
      <c r="Q182" s="43">
        <v>1</v>
      </c>
      <c r="R182" s="43">
        <v>0.01</v>
      </c>
    </row>
    <row r="183" spans="1:18">
      <c r="A183" s="43" t="str">
        <f>Ns!A48</f>
        <v>N48</v>
      </c>
      <c r="B183" s="43" t="str">
        <f>Ns!B48</f>
        <v>dCMP_cyt + H+_cyt + H2O_cyt = NH4_cyt + dUMP_cyt</v>
      </c>
      <c r="C183" s="43" t="str">
        <f>Ns!C48</f>
        <v>dCMP_cyt + H+_cyt + H2O → ammonium_cyt + dUMP</v>
      </c>
      <c r="D183" s="43" t="str">
        <f>Ns!D48</f>
        <v xml:space="preserve"> </v>
      </c>
      <c r="E183" s="43" t="str">
        <f>Ns!E48</f>
        <v>N</v>
      </c>
      <c r="F183" s="43"/>
      <c r="G183" s="43" t="str">
        <f t="shared" si="5"/>
        <v>N48</v>
      </c>
      <c r="H183" s="43" t="str">
        <f t="shared" si="5"/>
        <v>dCMP_cyt + H+_cyt + H2O_cyt = NH4_cyt + dUMP_cyt</v>
      </c>
      <c r="I183" s="43" t="s">
        <v>781</v>
      </c>
      <c r="J183" s="43" t="s">
        <v>782</v>
      </c>
      <c r="K183" s="43">
        <f t="shared" si="6"/>
        <v>0</v>
      </c>
      <c r="L183" s="43" t="s">
        <v>783</v>
      </c>
      <c r="M183" s="43">
        <v>0</v>
      </c>
      <c r="N183" s="43">
        <v>1</v>
      </c>
      <c r="O183" s="43">
        <v>1</v>
      </c>
      <c r="P183" s="43">
        <v>1</v>
      </c>
      <c r="Q183" s="43">
        <v>1</v>
      </c>
      <c r="R183" s="43">
        <v>0.01</v>
      </c>
    </row>
    <row r="184" spans="1:18">
      <c r="A184" s="43" t="str">
        <f>Ns!A50</f>
        <v>N50</v>
      </c>
      <c r="B184" s="43" t="str">
        <f>Ns!B50</f>
        <v>dUMP_cyt + 5,10-methyleneTHF_cyt = dTMP_cyt + 7,8-diHF_cyt</v>
      </c>
      <c r="C184" s="43" t="str">
        <f>Ns!C50</f>
        <v>dUMP_cyt + 5,10-methylenetetrahydrofolate → dTMP_cyt + 7,8-dihydrofolate</v>
      </c>
      <c r="D184" s="43" t="str">
        <f>Ns!D50</f>
        <v xml:space="preserve"> </v>
      </c>
      <c r="E184" s="43" t="str">
        <f>Ns!E50</f>
        <v>Y</v>
      </c>
      <c r="F184" s="43"/>
      <c r="G184" s="43" t="str">
        <f t="shared" si="5"/>
        <v>N50</v>
      </c>
      <c r="H184" s="43" t="str">
        <f t="shared" si="5"/>
        <v>dUMP_cyt + 5,10-methyleneTHF_cyt = dTMP_cyt + 7,8-diHF_cyt</v>
      </c>
      <c r="I184" s="43" t="s">
        <v>781</v>
      </c>
      <c r="J184" s="43" t="s">
        <v>782</v>
      </c>
      <c r="K184" s="43" t="str">
        <f t="shared" si="6"/>
        <v>-Inf</v>
      </c>
      <c r="L184" s="43" t="s">
        <v>783</v>
      </c>
      <c r="M184" s="43">
        <v>0</v>
      </c>
      <c r="N184" s="43">
        <v>1</v>
      </c>
      <c r="O184" s="43">
        <v>1</v>
      </c>
      <c r="P184" s="43">
        <v>1</v>
      </c>
      <c r="Q184" s="43">
        <v>1</v>
      </c>
      <c r="R184" s="43">
        <v>0.01</v>
      </c>
    </row>
    <row r="185" spans="1:18">
      <c r="A185" s="43" t="str">
        <f>Ns!A52</f>
        <v>N52</v>
      </c>
      <c r="B185" s="43" t="str">
        <f>Ns!B52</f>
        <v>ATP_cyt + UTP_cyt + L-glutamine_cyt + H2O_cyt = ADP_cyt + CTP_cyt + L-glutamate_cyt + phosphate_cyt + 2 H+_cyt</v>
      </c>
      <c r="C185" s="43" t="str">
        <f>Ns!C52</f>
        <v>ATP_cyt + UTP_cyt + L-glutamine_cyt + H2O → ADP_cyt + CTP_cyt + L-glutamate_cyt + phosphate_cyt + 2 H+</v>
      </c>
      <c r="D185" s="43" t="str">
        <f>Ns!D52</f>
        <v xml:space="preserve"> </v>
      </c>
      <c r="E185" s="43" t="str">
        <f>Ns!E52</f>
        <v>Y</v>
      </c>
      <c r="F185" s="43"/>
      <c r="G185" s="43" t="str">
        <f t="shared" si="5"/>
        <v>N52</v>
      </c>
      <c r="H185" s="43" t="str">
        <f t="shared" si="5"/>
        <v>ATP_cyt + UTP_cyt + L-glutamine_cyt + H2O_cyt = ADP_cyt + CTP_cyt + L-glutamate_cyt + phosphate_cyt + 2 H+_cyt</v>
      </c>
      <c r="I185" s="43" t="s">
        <v>781</v>
      </c>
      <c r="J185" s="43" t="s">
        <v>782</v>
      </c>
      <c r="K185" s="43" t="str">
        <f t="shared" si="6"/>
        <v>-Inf</v>
      </c>
      <c r="L185" s="43" t="s">
        <v>783</v>
      </c>
      <c r="M185" s="43">
        <v>0</v>
      </c>
      <c r="N185" s="43">
        <v>1</v>
      </c>
      <c r="O185" s="43">
        <v>1</v>
      </c>
      <c r="P185" s="43">
        <v>1</v>
      </c>
      <c r="Q185" s="43">
        <v>1</v>
      </c>
      <c r="R185" s="43">
        <v>0.01</v>
      </c>
    </row>
    <row r="186" spans="1:18">
      <c r="A186" s="43" t="str">
        <f>Ns!A54</f>
        <v>N54</v>
      </c>
      <c r="B186" s="43" t="str">
        <f>Ns!B54</f>
        <v>orotidine5'-phosphate_cyt + diphosphate_cyt = PRPP_cyt + orotate_cyt</v>
      </c>
      <c r="C186" s="43" t="str">
        <f>Ns!C54</f>
        <v>orotidine 5'-phosphate_cyt + diphosphate ↔ 5-phospho-α-D-ribose 1-diphosphate_cyt + orotate</v>
      </c>
      <c r="D186" s="43" t="str">
        <f>Ns!D54</f>
        <v xml:space="preserve"> </v>
      </c>
      <c r="E186" s="43" t="str">
        <f>Ns!E54</f>
        <v>Y</v>
      </c>
      <c r="F186" s="43"/>
      <c r="G186" s="43" t="str">
        <f t="shared" si="5"/>
        <v>N54</v>
      </c>
      <c r="H186" s="43" t="str">
        <f t="shared" si="5"/>
        <v>orotidine5'-phosphate_cyt + diphosphate_cyt = PRPP_cyt + orotate_cyt</v>
      </c>
      <c r="I186" s="43" t="s">
        <v>781</v>
      </c>
      <c r="J186" s="43" t="s">
        <v>782</v>
      </c>
      <c r="K186" s="43" t="str">
        <f t="shared" si="6"/>
        <v>-Inf</v>
      </c>
      <c r="L186" s="43" t="s">
        <v>783</v>
      </c>
      <c r="M186" s="43">
        <v>0</v>
      </c>
      <c r="N186" s="43">
        <v>1</v>
      </c>
      <c r="O186" s="43">
        <v>1</v>
      </c>
      <c r="P186" s="43">
        <v>1</v>
      </c>
      <c r="Q186" s="43">
        <v>1</v>
      </c>
      <c r="R186" s="43">
        <v>0.01</v>
      </c>
    </row>
    <row r="187" spans="1:18">
      <c r="A187" s="43" t="str">
        <f>Ns!A56</f>
        <v>N56</v>
      </c>
      <c r="B187" s="43" t="str">
        <f>Ns!B56</f>
        <v>orotidine5'-phosphate_cyt + H+_cyt = CO2_cyt + UMP_cyt</v>
      </c>
      <c r="C187" s="43" t="str">
        <f>Ns!C56</f>
        <v>orotidine 5'-phosphate_cyt + H+ → CO2_cyt + UMP</v>
      </c>
      <c r="D187" s="43" t="str">
        <f>Ns!D56</f>
        <v xml:space="preserve"> </v>
      </c>
      <c r="E187" s="43" t="str">
        <f>Ns!E56</f>
        <v>Y</v>
      </c>
      <c r="F187" s="43"/>
      <c r="G187" s="43" t="str">
        <f t="shared" si="5"/>
        <v>N56</v>
      </c>
      <c r="H187" s="43" t="str">
        <f t="shared" si="5"/>
        <v>orotidine5'-phosphate_cyt + H+_cyt = CO2_cyt + UMP_cyt</v>
      </c>
      <c r="I187" s="43" t="s">
        <v>781</v>
      </c>
      <c r="J187" s="43" t="s">
        <v>782</v>
      </c>
      <c r="K187" s="43" t="str">
        <f t="shared" si="6"/>
        <v>-Inf</v>
      </c>
      <c r="L187" s="43" t="s">
        <v>783</v>
      </c>
      <c r="M187" s="43">
        <v>0</v>
      </c>
      <c r="N187" s="43">
        <v>1</v>
      </c>
      <c r="O187" s="43">
        <v>1</v>
      </c>
      <c r="P187" s="43">
        <v>1</v>
      </c>
      <c r="Q187" s="43">
        <v>1</v>
      </c>
      <c r="R187" s="43">
        <v>0.01</v>
      </c>
    </row>
    <row r="188" spans="1:18">
      <c r="A188" s="43" t="str">
        <f>Ns!A58</f>
        <v>N58</v>
      </c>
      <c r="B188" s="43" t="str">
        <f>Ns!B58</f>
        <v>UQ_cyt + dihydroorotate_cyt = UQH2_cyt + orotate_cyt</v>
      </c>
      <c r="C188" s="43" t="str">
        <f>Ns!C58</f>
        <v>an ubiquinone_cyt + (S)-dihydroorotate → an ubiquinol_cyt + orotate</v>
      </c>
      <c r="D188" s="43" t="str">
        <f>Ns!D58</f>
        <v xml:space="preserve"> </v>
      </c>
      <c r="E188" s="43" t="str">
        <f>Ns!E58</f>
        <v>N</v>
      </c>
      <c r="F188" s="43"/>
      <c r="G188" s="43" t="str">
        <f t="shared" si="5"/>
        <v>N58</v>
      </c>
      <c r="H188" s="43" t="str">
        <f t="shared" si="5"/>
        <v>UQ_cyt + dihydroorotate_cyt = UQH2_cyt + orotate_cyt</v>
      </c>
      <c r="I188" s="43" t="s">
        <v>781</v>
      </c>
      <c r="J188" s="43" t="s">
        <v>782</v>
      </c>
      <c r="K188" s="43">
        <f t="shared" si="6"/>
        <v>0</v>
      </c>
      <c r="L188" s="43" t="s">
        <v>783</v>
      </c>
      <c r="M188" s="43">
        <v>0</v>
      </c>
      <c r="N188" s="43">
        <v>1</v>
      </c>
      <c r="O188" s="43">
        <v>1</v>
      </c>
      <c r="P188" s="43">
        <v>1</v>
      </c>
      <c r="Q188" s="43">
        <v>1</v>
      </c>
      <c r="R188" s="43">
        <v>0.01</v>
      </c>
    </row>
    <row r="189" spans="1:18">
      <c r="A189" s="43" t="str">
        <f>Ns!A60</f>
        <v>N60</v>
      </c>
      <c r="B189" s="43" t="str">
        <f>Ns!B60</f>
        <v>dihydroorotate_cyt + H2O_cyt = N-carbamoyl-L-aspartate_cyt + H+_cyt</v>
      </c>
      <c r="C189" s="43" t="str">
        <f>Ns!C60</f>
        <v>(S)-dihydroorotate_cyt + H2O ↔ N-carbamoyl-L-aspartate_cyt + H+</v>
      </c>
      <c r="D189" s="43" t="str">
        <f>Ns!D60</f>
        <v xml:space="preserve"> </v>
      </c>
      <c r="E189" s="43" t="str">
        <f>Ns!E60</f>
        <v>Y</v>
      </c>
      <c r="F189" s="43"/>
      <c r="G189" s="43" t="str">
        <f t="shared" si="5"/>
        <v>N60</v>
      </c>
      <c r="H189" s="43" t="str">
        <f t="shared" si="5"/>
        <v>dihydroorotate_cyt + H2O_cyt = N-carbamoyl-L-aspartate_cyt + H+_cyt</v>
      </c>
      <c r="I189" s="43" t="s">
        <v>781</v>
      </c>
      <c r="J189" s="43" t="s">
        <v>782</v>
      </c>
      <c r="K189" s="43" t="str">
        <f t="shared" si="6"/>
        <v>-Inf</v>
      </c>
      <c r="L189" s="43" t="s">
        <v>783</v>
      </c>
      <c r="M189" s="43">
        <v>0</v>
      </c>
      <c r="N189" s="43">
        <v>1</v>
      </c>
      <c r="O189" s="43">
        <v>1</v>
      </c>
      <c r="P189" s="43">
        <v>1</v>
      </c>
      <c r="Q189" s="43">
        <v>1</v>
      </c>
      <c r="R189" s="43">
        <v>0.01</v>
      </c>
    </row>
    <row r="190" spans="1:18">
      <c r="A190" s="43" t="str">
        <f>Ls!A3</f>
        <v>L3</v>
      </c>
      <c r="B190" s="43" t="str">
        <f>Ls!B3</f>
        <v>1 ATP_cyt + 1 acetyl-CoA_cyt + 1 bicarbonate_cyt = 1 malonyl-CoA_cyt + 1 ADP_cyt + 1 phosphate_cyt + 1 H+_cyt</v>
      </c>
      <c r="C190" s="43" t="str">
        <f>Ls!C3</f>
        <v>ATP_cyt + acetyl-CoA_cyt + bicarbonate → malonyl-CoA_cyt + ADP_cyt + phosphate_cyt + H+</v>
      </c>
      <c r="D190" s="43" t="str">
        <f>Ls!D3</f>
        <v>ACAC; acetyl-CoA carboxylase / biotin carboxylase [EC:6.4.1.2 6.3.4.14]</v>
      </c>
      <c r="E190" s="43" t="str">
        <f>Ls!E3</f>
        <v>N</v>
      </c>
      <c r="F190" s="43"/>
      <c r="G190" s="43" t="str">
        <f t="shared" si="5"/>
        <v>L3</v>
      </c>
      <c r="H190" s="43" t="str">
        <f t="shared" si="5"/>
        <v>1 ATP_cyt + 1 acetyl-CoA_cyt + 1 bicarbonate_cyt = 1 malonyl-CoA_cyt + 1 ADP_cyt + 1 phosphate_cyt + 1 H+_cyt</v>
      </c>
      <c r="I190" s="43" t="s">
        <v>781</v>
      </c>
      <c r="J190" s="43" t="s">
        <v>782</v>
      </c>
      <c r="K190" s="43">
        <f t="shared" si="6"/>
        <v>0</v>
      </c>
      <c r="L190" s="43" t="s">
        <v>783</v>
      </c>
      <c r="M190" s="43">
        <v>0</v>
      </c>
      <c r="N190" s="43">
        <v>1</v>
      </c>
      <c r="O190" s="43">
        <v>1</v>
      </c>
      <c r="P190" s="43">
        <v>1</v>
      </c>
      <c r="Q190" s="43">
        <v>1</v>
      </c>
      <c r="R190" s="43">
        <v>0.01</v>
      </c>
    </row>
    <row r="191" spans="1:18">
      <c r="A191" s="43" t="str">
        <f>Ls!A5</f>
        <v>L5</v>
      </c>
      <c r="B191" s="43" t="str">
        <f>Ls!B5</f>
        <v>1 acetyl-CoA_cyt + 1 malonyl-CoA_cyt + 2 NADH_cyt + 3 H+_cyt = 1 butanoyl-CoA_cyt + 1 CO2_cyt + 1 CoA_cyt + 2 NAD_cyt + 1 H2O_cyt</v>
      </c>
      <c r="C191" s="43" t="str">
        <f>Ls!C5</f>
        <v>acetyl-CoA_cyt + n malonyl-CoA_cyt + 2n NADPH_cyt + 2n NADH_cyt + 4n H+ = a long-chain acyl-CoA_cyt + n CO2_cyt + n coenzyme A_cyt + 2n NAD_cyt + 2n NADP+</v>
      </c>
      <c r="D191" s="43" t="str">
        <f>Ls!D5</f>
        <v>FAS2; fatty acid synthase subunit alpha, fungi type [EC:2.3.1.86]</v>
      </c>
      <c r="E191" s="43" t="str">
        <f>Ls!E5</f>
        <v>N</v>
      </c>
      <c r="F191" s="43"/>
      <c r="G191" s="43" t="str">
        <f t="shared" si="5"/>
        <v>L5</v>
      </c>
      <c r="H191" s="43" t="str">
        <f t="shared" si="5"/>
        <v>1 acetyl-CoA_cyt + 1 malonyl-CoA_cyt + 2 NADH_cyt + 3 H+_cyt = 1 butanoyl-CoA_cyt + 1 CO2_cyt + 1 CoA_cyt + 2 NAD_cyt + 1 H2O_cyt</v>
      </c>
      <c r="I191" s="43" t="s">
        <v>781</v>
      </c>
      <c r="J191" s="43" t="s">
        <v>782</v>
      </c>
      <c r="K191" s="43">
        <f t="shared" si="6"/>
        <v>0</v>
      </c>
      <c r="L191" s="43" t="s">
        <v>783</v>
      </c>
      <c r="M191" s="43">
        <v>0</v>
      </c>
      <c r="N191" s="43">
        <v>1</v>
      </c>
      <c r="O191" s="43">
        <v>1</v>
      </c>
      <c r="P191" s="43">
        <v>1</v>
      </c>
      <c r="Q191" s="43">
        <v>1</v>
      </c>
      <c r="R191" s="43">
        <v>0.01</v>
      </c>
    </row>
    <row r="192" spans="1:18">
      <c r="A192" s="43" t="str">
        <f>Ls!A6</f>
        <v>L6</v>
      </c>
      <c r="B192" s="43" t="str">
        <f>Ls!B6</f>
        <v>1 butanoyl-CoA_cyt + 1 malonyl-CoA_cyt + 2 NADH_cyt + 3 H+_cyt = 1 hexanoyl-CoA_cyt + 1 CO2_cyt + 1 CoA_cyt + 2 NAD_cyt + 1 H2O_cyt</v>
      </c>
      <c r="C192" s="43">
        <f>Ls!C6</f>
        <v>0</v>
      </c>
      <c r="D192" s="43" t="str">
        <f>Ls!D6</f>
        <v>FAS1; fatty acid synthase subunit beta, fungi type [EC:2.3.1.86]</v>
      </c>
      <c r="E192" s="43" t="str">
        <f>Ls!E6</f>
        <v>N</v>
      </c>
      <c r="F192" s="43"/>
      <c r="G192" s="43" t="str">
        <f t="shared" si="5"/>
        <v>L6</v>
      </c>
      <c r="H192" s="43" t="str">
        <f t="shared" si="5"/>
        <v>1 butanoyl-CoA_cyt + 1 malonyl-CoA_cyt + 2 NADH_cyt + 3 H+_cyt = 1 hexanoyl-CoA_cyt + 1 CO2_cyt + 1 CoA_cyt + 2 NAD_cyt + 1 H2O_cyt</v>
      </c>
      <c r="I192" s="43" t="s">
        <v>781</v>
      </c>
      <c r="J192" s="43" t="s">
        <v>782</v>
      </c>
      <c r="K192" s="43">
        <f t="shared" si="6"/>
        <v>0</v>
      </c>
      <c r="L192" s="43" t="s">
        <v>783</v>
      </c>
      <c r="M192" s="43">
        <v>0</v>
      </c>
      <c r="N192" s="43">
        <v>1</v>
      </c>
      <c r="O192" s="43">
        <v>1</v>
      </c>
      <c r="P192" s="43">
        <v>1</v>
      </c>
      <c r="Q192" s="43">
        <v>1</v>
      </c>
      <c r="R192" s="43">
        <v>0.01</v>
      </c>
    </row>
    <row r="193" spans="1:18">
      <c r="A193" s="43" t="str">
        <f>Ls!A7</f>
        <v>L7</v>
      </c>
      <c r="B193" s="43" t="str">
        <f>Ls!B7</f>
        <v>1 hexanoyl-CoA_cyt + 1 malonyl-CoA_cyt + 2 NADH_cyt + 3 H+_cyt = 1 octanoyl-CoA_cyt + 1 CO2_cyt + 1 CoA_cyt + 2 NAD_cyt + 1 H2O_cyt</v>
      </c>
      <c r="C193" s="43">
        <f>Ls!C7</f>
        <v>0</v>
      </c>
      <c r="D193" s="43">
        <f>Ls!D7</f>
        <v>0</v>
      </c>
      <c r="E193" s="43" t="str">
        <f>Ls!E7</f>
        <v>N</v>
      </c>
      <c r="F193" s="43"/>
      <c r="G193" s="43" t="str">
        <f t="shared" si="5"/>
        <v>L7</v>
      </c>
      <c r="H193" s="43" t="str">
        <f t="shared" si="5"/>
        <v>1 hexanoyl-CoA_cyt + 1 malonyl-CoA_cyt + 2 NADH_cyt + 3 H+_cyt = 1 octanoyl-CoA_cyt + 1 CO2_cyt + 1 CoA_cyt + 2 NAD_cyt + 1 H2O_cyt</v>
      </c>
      <c r="I193" s="43" t="s">
        <v>781</v>
      </c>
      <c r="J193" s="43" t="s">
        <v>782</v>
      </c>
      <c r="K193" s="43">
        <f t="shared" si="6"/>
        <v>0</v>
      </c>
      <c r="L193" s="43" t="s">
        <v>783</v>
      </c>
      <c r="M193" s="43">
        <v>0</v>
      </c>
      <c r="N193" s="43">
        <v>1</v>
      </c>
      <c r="O193" s="43">
        <v>1</v>
      </c>
      <c r="P193" s="43">
        <v>1</v>
      </c>
      <c r="Q193" s="43">
        <v>1</v>
      </c>
      <c r="R193" s="43">
        <v>0.01</v>
      </c>
    </row>
    <row r="194" spans="1:18">
      <c r="A194" s="43" t="str">
        <f>Ls!A8</f>
        <v>L8</v>
      </c>
      <c r="B194" s="43" t="str">
        <f>Ls!B8</f>
        <v>1 octanoyl-CoA_cyt + 1 malonyl-CoA_cyt + 2 NADH_cyt + 3 H+_cyt = 1 decanoyl-CoA_cyt + 1 CO2_cyt + 1 CoA_cyt + 2 NAD_cyt + 1 H2O_cyt</v>
      </c>
      <c r="C194" s="43">
        <f>Ls!C8</f>
        <v>0</v>
      </c>
      <c r="D194" s="43">
        <f>Ls!D8</f>
        <v>0</v>
      </c>
      <c r="E194" s="43" t="str">
        <f>Ls!E8</f>
        <v>N</v>
      </c>
      <c r="F194" s="43"/>
      <c r="G194" s="43" t="str">
        <f t="shared" ref="G194:H257" si="7">A194</f>
        <v>L8</v>
      </c>
      <c r="H194" s="43" t="str">
        <f t="shared" si="7"/>
        <v>1 octanoyl-CoA_cyt + 1 malonyl-CoA_cyt + 2 NADH_cyt + 3 H+_cyt = 1 decanoyl-CoA_cyt + 1 CO2_cyt + 1 CoA_cyt + 2 NAD_cyt + 1 H2O_cyt</v>
      </c>
      <c r="I194" s="43" t="s">
        <v>781</v>
      </c>
      <c r="J194" s="43" t="s">
        <v>782</v>
      </c>
      <c r="K194" s="43">
        <f t="shared" si="6"/>
        <v>0</v>
      </c>
      <c r="L194" s="43" t="s">
        <v>783</v>
      </c>
      <c r="M194" s="43">
        <v>0</v>
      </c>
      <c r="N194" s="43">
        <v>1</v>
      </c>
      <c r="O194" s="43">
        <v>1</v>
      </c>
      <c r="P194" s="43">
        <v>1</v>
      </c>
      <c r="Q194" s="43">
        <v>1</v>
      </c>
      <c r="R194" s="43">
        <v>0.01</v>
      </c>
    </row>
    <row r="195" spans="1:18">
      <c r="A195" s="43" t="str">
        <f>Ls!A9</f>
        <v>L9</v>
      </c>
      <c r="B195" s="43" t="str">
        <f>Ls!B9</f>
        <v>1 decanoyl-CoA_cyt + 1 malonyl-CoA_cyt + 2 NADH_cyt + 3 H+_cyt = 1 dodecanoyl-CoA_cyt + 1 CO2_cyt + 1 CoA_cyt + 2 NAD_cyt + 1 H2O_cyt</v>
      </c>
      <c r="C195" s="43">
        <f>Ls!C9</f>
        <v>0</v>
      </c>
      <c r="D195" s="43">
        <f>Ls!D9</f>
        <v>0</v>
      </c>
      <c r="E195" s="43" t="str">
        <f>Ls!E9</f>
        <v>N</v>
      </c>
      <c r="F195" s="43"/>
      <c r="G195" s="43" t="str">
        <f t="shared" si="7"/>
        <v>L9</v>
      </c>
      <c r="H195" s="43" t="str">
        <f t="shared" si="7"/>
        <v>1 decanoyl-CoA_cyt + 1 malonyl-CoA_cyt + 2 NADH_cyt + 3 H+_cyt = 1 dodecanoyl-CoA_cyt + 1 CO2_cyt + 1 CoA_cyt + 2 NAD_cyt + 1 H2O_cyt</v>
      </c>
      <c r="I195" s="43" t="s">
        <v>781</v>
      </c>
      <c r="J195" s="43" t="s">
        <v>782</v>
      </c>
      <c r="K195" s="43">
        <f t="shared" ref="K195:K258" si="8">IF(EXACT(E195,"N"),0,"-Inf")</f>
        <v>0</v>
      </c>
      <c r="L195" s="43" t="s">
        <v>783</v>
      </c>
      <c r="M195" s="43">
        <v>0</v>
      </c>
      <c r="N195" s="43">
        <v>1</v>
      </c>
      <c r="O195" s="43">
        <v>1</v>
      </c>
      <c r="P195" s="43">
        <v>1</v>
      </c>
      <c r="Q195" s="43">
        <v>1</v>
      </c>
      <c r="R195" s="43">
        <v>0.01</v>
      </c>
    </row>
    <row r="196" spans="1:18">
      <c r="A196" s="43" t="str">
        <f>Ls!A10</f>
        <v>L10</v>
      </c>
      <c r="B196" s="43" t="str">
        <f>Ls!B10</f>
        <v>1 dodecanoyl-CoA_cyt + 1 malonyl-CoA_cyt + 2 NADH_cyt + 3 H+_cyt = 1 tetradecanoyl-CoA_cyt + 1 CO2_cyt + 1 CoA_cyt + 2 NAD_cyt + 1 H2O_cyt</v>
      </c>
      <c r="C196" s="43">
        <f>Ls!C10</f>
        <v>0</v>
      </c>
      <c r="D196" s="43">
        <f>Ls!D10</f>
        <v>0</v>
      </c>
      <c r="E196" s="43" t="str">
        <f>Ls!E10</f>
        <v>N</v>
      </c>
      <c r="F196" s="43"/>
      <c r="G196" s="43" t="str">
        <f t="shared" si="7"/>
        <v>L10</v>
      </c>
      <c r="H196" s="43" t="str">
        <f t="shared" si="7"/>
        <v>1 dodecanoyl-CoA_cyt + 1 malonyl-CoA_cyt + 2 NADH_cyt + 3 H+_cyt = 1 tetradecanoyl-CoA_cyt + 1 CO2_cyt + 1 CoA_cyt + 2 NAD_cyt + 1 H2O_cyt</v>
      </c>
      <c r="I196" s="43" t="s">
        <v>781</v>
      </c>
      <c r="J196" s="43" t="s">
        <v>782</v>
      </c>
      <c r="K196" s="43">
        <f t="shared" si="8"/>
        <v>0</v>
      </c>
      <c r="L196" s="43" t="s">
        <v>783</v>
      </c>
      <c r="M196" s="43">
        <v>0</v>
      </c>
      <c r="N196" s="43">
        <v>1</v>
      </c>
      <c r="O196" s="43">
        <v>1</v>
      </c>
      <c r="P196" s="43">
        <v>1</v>
      </c>
      <c r="Q196" s="43">
        <v>1</v>
      </c>
      <c r="R196" s="43">
        <v>0.01</v>
      </c>
    </row>
    <row r="197" spans="1:18">
      <c r="A197" s="43" t="str">
        <f>Ls!A11</f>
        <v>L11</v>
      </c>
      <c r="B197" s="43" t="str">
        <f>Ls!B11</f>
        <v>1 tetradecanoyl-CoA_cyt + 1 malonyl-CoA_cyt + 2 NADH_cyt + 3 H+_cyt = 1 hexadecanoyl-CoA_cyt + 1 CO2_cyt + 1 CoA_cyt + 2 NAD_cyt + 1 H2O_cyt</v>
      </c>
      <c r="C197" s="43">
        <f>Ls!C11</f>
        <v>0</v>
      </c>
      <c r="D197" s="43">
        <f>Ls!D11</f>
        <v>0</v>
      </c>
      <c r="E197" s="43" t="str">
        <f>Ls!E11</f>
        <v>N</v>
      </c>
      <c r="F197" s="43"/>
      <c r="G197" s="43" t="str">
        <f t="shared" si="7"/>
        <v>L11</v>
      </c>
      <c r="H197" s="43" t="str">
        <f t="shared" si="7"/>
        <v>1 tetradecanoyl-CoA_cyt + 1 malonyl-CoA_cyt + 2 NADH_cyt + 3 H+_cyt = 1 hexadecanoyl-CoA_cyt + 1 CO2_cyt + 1 CoA_cyt + 2 NAD_cyt + 1 H2O_cyt</v>
      </c>
      <c r="I197" s="43" t="s">
        <v>781</v>
      </c>
      <c r="J197" s="43" t="s">
        <v>782</v>
      </c>
      <c r="K197" s="43">
        <f t="shared" si="8"/>
        <v>0</v>
      </c>
      <c r="L197" s="43" t="s">
        <v>783</v>
      </c>
      <c r="M197" s="43">
        <v>0</v>
      </c>
      <c r="N197" s="43">
        <v>1</v>
      </c>
      <c r="O197" s="43">
        <v>1</v>
      </c>
      <c r="P197" s="43">
        <v>1</v>
      </c>
      <c r="Q197" s="43">
        <v>1</v>
      </c>
      <c r="R197" s="43">
        <v>0.01</v>
      </c>
    </row>
    <row r="198" spans="1:18">
      <c r="A198" s="43" t="str">
        <f>Ls!A12</f>
        <v>L12</v>
      </c>
      <c r="B198" s="43" t="str">
        <f>Ls!B12</f>
        <v>1 propanoyl-CoA_cyt + 1 malonyl-CoA_cyt + 2 NADH_cyt + 3 H+_cyt = 1 pentanoyl-CoA_cyt + 1 CO2_cyt + 1 CoA_cyt + 2 NAD_cyt + 1 H2O_cyt</v>
      </c>
      <c r="C198" s="43">
        <f>Ls!C12</f>
        <v>0</v>
      </c>
      <c r="D198" s="43">
        <f>Ls!D12</f>
        <v>0</v>
      </c>
      <c r="E198" s="43" t="str">
        <f>Ls!E12</f>
        <v>N</v>
      </c>
      <c r="F198" s="43"/>
      <c r="G198" s="43" t="str">
        <f t="shared" si="7"/>
        <v>L12</v>
      </c>
      <c r="H198" s="43" t="str">
        <f t="shared" si="7"/>
        <v>1 propanoyl-CoA_cyt + 1 malonyl-CoA_cyt + 2 NADH_cyt + 3 H+_cyt = 1 pentanoyl-CoA_cyt + 1 CO2_cyt + 1 CoA_cyt + 2 NAD_cyt + 1 H2O_cyt</v>
      </c>
      <c r="I198" s="43" t="s">
        <v>781</v>
      </c>
      <c r="J198" s="43" t="s">
        <v>782</v>
      </c>
      <c r="K198" s="43">
        <f t="shared" si="8"/>
        <v>0</v>
      </c>
      <c r="L198" s="43" t="s">
        <v>783</v>
      </c>
      <c r="M198" s="43">
        <v>0</v>
      </c>
      <c r="N198" s="43">
        <v>1</v>
      </c>
      <c r="O198" s="43">
        <v>1</v>
      </c>
      <c r="P198" s="43">
        <v>1</v>
      </c>
      <c r="Q198" s="43">
        <v>1</v>
      </c>
      <c r="R198" s="43">
        <v>0.01</v>
      </c>
    </row>
    <row r="199" spans="1:18">
      <c r="A199" s="43" t="str">
        <f>Ls!A13</f>
        <v>L13</v>
      </c>
      <c r="B199" s="43" t="str">
        <f>Ls!B13</f>
        <v>1 pentanoyl-CoA_cyt + 1 malonyl-CoA_cyt + 2 NADH_cyt + 3 H+_cyt = 1 heptanoyl-CoA_cyt + 1 CO2_cyt + 1 CoA_cyt + 2 NAD_cyt + 1 H2O_cyt</v>
      </c>
      <c r="C199" s="43">
        <f>Ls!C13</f>
        <v>0</v>
      </c>
      <c r="D199" s="43">
        <f>Ls!D13</f>
        <v>0</v>
      </c>
      <c r="E199" s="43" t="str">
        <f>Ls!E13</f>
        <v>N</v>
      </c>
      <c r="F199" s="43"/>
      <c r="G199" s="43" t="str">
        <f t="shared" si="7"/>
        <v>L13</v>
      </c>
      <c r="H199" s="43" t="str">
        <f t="shared" si="7"/>
        <v>1 pentanoyl-CoA_cyt + 1 malonyl-CoA_cyt + 2 NADH_cyt + 3 H+_cyt = 1 heptanoyl-CoA_cyt + 1 CO2_cyt + 1 CoA_cyt + 2 NAD_cyt + 1 H2O_cyt</v>
      </c>
      <c r="I199" s="43" t="s">
        <v>781</v>
      </c>
      <c r="J199" s="43" t="s">
        <v>782</v>
      </c>
      <c r="K199" s="43">
        <f t="shared" si="8"/>
        <v>0</v>
      </c>
      <c r="L199" s="43" t="s">
        <v>783</v>
      </c>
      <c r="M199" s="43">
        <v>0</v>
      </c>
      <c r="N199" s="43">
        <v>1</v>
      </c>
      <c r="O199" s="43">
        <v>1</v>
      </c>
      <c r="P199" s="43">
        <v>1</v>
      </c>
      <c r="Q199" s="43">
        <v>1</v>
      </c>
      <c r="R199" s="43">
        <v>0.01</v>
      </c>
    </row>
    <row r="200" spans="1:18">
      <c r="A200" s="43" t="str">
        <f>Ls!A14</f>
        <v>L14</v>
      </c>
      <c r="B200" s="43" t="str">
        <f>Ls!B14</f>
        <v>1 heptanoyl-CoA_cyt + 1 malonyl-CoA_cyt + 2 NADH_cyt + 3 H+_cyt = 1 nonanoyl-CoA_cyt + 1 CO2_cyt + 1 CoA_cyt + 2 NAD_cyt + 1 H2O_cyt</v>
      </c>
      <c r="C200" s="43">
        <f>Ls!C14</f>
        <v>0</v>
      </c>
      <c r="D200" s="43">
        <f>Ls!D14</f>
        <v>0</v>
      </c>
      <c r="E200" s="43" t="str">
        <f>Ls!E14</f>
        <v>N</v>
      </c>
      <c r="F200" s="43"/>
      <c r="G200" s="43" t="str">
        <f t="shared" si="7"/>
        <v>L14</v>
      </c>
      <c r="H200" s="43" t="str">
        <f t="shared" si="7"/>
        <v>1 heptanoyl-CoA_cyt + 1 malonyl-CoA_cyt + 2 NADH_cyt + 3 H+_cyt = 1 nonanoyl-CoA_cyt + 1 CO2_cyt + 1 CoA_cyt + 2 NAD_cyt + 1 H2O_cyt</v>
      </c>
      <c r="I200" s="43" t="s">
        <v>781</v>
      </c>
      <c r="J200" s="43" t="s">
        <v>782</v>
      </c>
      <c r="K200" s="43">
        <f t="shared" si="8"/>
        <v>0</v>
      </c>
      <c r="L200" s="43" t="s">
        <v>783</v>
      </c>
      <c r="M200" s="43">
        <v>0</v>
      </c>
      <c r="N200" s="43">
        <v>1</v>
      </c>
      <c r="O200" s="43">
        <v>1</v>
      </c>
      <c r="P200" s="43">
        <v>1</v>
      </c>
      <c r="Q200" s="43">
        <v>1</v>
      </c>
      <c r="R200" s="43">
        <v>0.01</v>
      </c>
    </row>
    <row r="201" spans="1:18">
      <c r="A201" s="43" t="str">
        <f>Ls!A15</f>
        <v>L15</v>
      </c>
      <c r="B201" s="43" t="str">
        <f>Ls!B15</f>
        <v>1 nonanoyl-CoA_cyt + 1 malonyl-CoA_cyt + 2 NADH_cyt + 3 H+_cyt = 1 undecanoyl-CoA_cyt + 1 CO2_cyt + 1 CoA_cyt + 2 NAD_cyt + 1 H2O_cyt</v>
      </c>
      <c r="C201" s="43">
        <f>Ls!C15</f>
        <v>0</v>
      </c>
      <c r="D201" s="43">
        <f>Ls!D15</f>
        <v>0</v>
      </c>
      <c r="E201" s="43" t="str">
        <f>Ls!E15</f>
        <v>N</v>
      </c>
      <c r="F201" s="43"/>
      <c r="G201" s="43" t="str">
        <f t="shared" si="7"/>
        <v>L15</v>
      </c>
      <c r="H201" s="43" t="str">
        <f t="shared" si="7"/>
        <v>1 nonanoyl-CoA_cyt + 1 malonyl-CoA_cyt + 2 NADH_cyt + 3 H+_cyt = 1 undecanoyl-CoA_cyt + 1 CO2_cyt + 1 CoA_cyt + 2 NAD_cyt + 1 H2O_cyt</v>
      </c>
      <c r="I201" s="43" t="s">
        <v>781</v>
      </c>
      <c r="J201" s="43" t="s">
        <v>782</v>
      </c>
      <c r="K201" s="43">
        <f t="shared" si="8"/>
        <v>0</v>
      </c>
      <c r="L201" s="43" t="s">
        <v>783</v>
      </c>
      <c r="M201" s="43">
        <v>0</v>
      </c>
      <c r="N201" s="43">
        <v>1</v>
      </c>
      <c r="O201" s="43">
        <v>1</v>
      </c>
      <c r="P201" s="43">
        <v>1</v>
      </c>
      <c r="Q201" s="43">
        <v>1</v>
      </c>
      <c r="R201" s="43">
        <v>0.01</v>
      </c>
    </row>
    <row r="202" spans="1:18">
      <c r="A202" s="43" t="str">
        <f>Ls!A16</f>
        <v>L16</v>
      </c>
      <c r="B202" s="43" t="str">
        <f>Ls!B16</f>
        <v>1 undecanoyl-CoA_cyt + 1 malonyl-CoA_cyt + 2 NADH_cyt + 3 H+_cyt = 1 tridecanoyl-CoA_cyt + 1 CO2_cyt + 1 CoA_cyt + 2 NAD_cyt + 1 H2O_cyt</v>
      </c>
      <c r="C202" s="43">
        <f>Ls!C16</f>
        <v>0</v>
      </c>
      <c r="D202" s="43">
        <f>Ls!D16</f>
        <v>0</v>
      </c>
      <c r="E202" s="43" t="str">
        <f>Ls!E16</f>
        <v>N</v>
      </c>
      <c r="F202" s="43"/>
      <c r="G202" s="43" t="str">
        <f t="shared" si="7"/>
        <v>L16</v>
      </c>
      <c r="H202" s="43" t="str">
        <f t="shared" si="7"/>
        <v>1 undecanoyl-CoA_cyt + 1 malonyl-CoA_cyt + 2 NADH_cyt + 3 H+_cyt = 1 tridecanoyl-CoA_cyt + 1 CO2_cyt + 1 CoA_cyt + 2 NAD_cyt + 1 H2O_cyt</v>
      </c>
      <c r="I202" s="43" t="s">
        <v>781</v>
      </c>
      <c r="J202" s="43" t="s">
        <v>782</v>
      </c>
      <c r="K202" s="43">
        <f>IF(EXACT(E202,"N"),0,"-Inf")</f>
        <v>0</v>
      </c>
      <c r="L202" s="43" t="s">
        <v>783</v>
      </c>
      <c r="M202" s="43">
        <v>0</v>
      </c>
      <c r="N202" s="43">
        <v>1</v>
      </c>
      <c r="O202" s="43">
        <v>1</v>
      </c>
      <c r="P202" s="43">
        <v>1</v>
      </c>
      <c r="Q202" s="43">
        <v>1</v>
      </c>
      <c r="R202" s="43">
        <v>0.01</v>
      </c>
    </row>
    <row r="203" spans="1:18">
      <c r="A203" s="43" t="str">
        <f>Ls!A17</f>
        <v>L17</v>
      </c>
      <c r="B203" s="43" t="str">
        <f>Ls!B17</f>
        <v>1 tridecanoyl-CoA_cyt + 1 malonyl-CoA_cyt + 2 NADH_cyt + 3 H+_cyt = 1 pentadecanoyl-CoA_cyt + 1 CO2_cyt + 1 CoA_cyt + 2 NAD_cyt + 1 H2O_cyt</v>
      </c>
      <c r="C203" s="43">
        <f>Ls!C17</f>
        <v>0</v>
      </c>
      <c r="D203" s="43">
        <f>Ls!D17</f>
        <v>0</v>
      </c>
      <c r="E203" s="43" t="str">
        <f>Ls!E17</f>
        <v>N</v>
      </c>
      <c r="F203" s="43"/>
      <c r="G203" s="43" t="str">
        <f t="shared" si="7"/>
        <v>L17</v>
      </c>
      <c r="H203" s="43" t="str">
        <f t="shared" si="7"/>
        <v>1 tridecanoyl-CoA_cyt + 1 malonyl-CoA_cyt + 2 NADH_cyt + 3 H+_cyt = 1 pentadecanoyl-CoA_cyt + 1 CO2_cyt + 1 CoA_cyt + 2 NAD_cyt + 1 H2O_cyt</v>
      </c>
      <c r="I203" s="43" t="s">
        <v>781</v>
      </c>
      <c r="J203" s="43" t="s">
        <v>782</v>
      </c>
      <c r="K203" s="43">
        <f>IF(EXACT(E203,"N"),0,"-Inf")</f>
        <v>0</v>
      </c>
      <c r="L203" s="43" t="s">
        <v>783</v>
      </c>
      <c r="M203" s="43">
        <v>0</v>
      </c>
      <c r="N203" s="43">
        <v>1</v>
      </c>
      <c r="O203" s="43">
        <v>1</v>
      </c>
      <c r="P203" s="43">
        <v>1</v>
      </c>
      <c r="Q203" s="43">
        <v>1</v>
      </c>
      <c r="R203" s="43">
        <v>0.01</v>
      </c>
    </row>
    <row r="204" spans="1:18">
      <c r="A204" s="43" t="str">
        <f>Ls!A18</f>
        <v>L18</v>
      </c>
      <c r="B204" s="43" t="str">
        <f>Ls!B18</f>
        <v>1 pentadecanoyl-CoA_cyt + 1 malonyl-CoA_cyt + 2 NADH_cyt + 3 H+_cyt = 1 heptadecanoyl-CoA_cyt + 1 CO2_cyt + 1 CoA_cyt + 2 NAD_cyt + 1 H2O_cyt</v>
      </c>
      <c r="C204" s="43">
        <f>Ls!C18</f>
        <v>0</v>
      </c>
      <c r="D204" s="43">
        <f>Ls!D18</f>
        <v>0</v>
      </c>
      <c r="E204" s="43" t="str">
        <f>Ls!E18</f>
        <v>N</v>
      </c>
      <c r="F204" s="43"/>
      <c r="G204" s="43" t="str">
        <f t="shared" si="7"/>
        <v>L18</v>
      </c>
      <c r="H204" s="43" t="str">
        <f t="shared" si="7"/>
        <v>1 pentadecanoyl-CoA_cyt + 1 malonyl-CoA_cyt + 2 NADH_cyt + 3 H+_cyt = 1 heptadecanoyl-CoA_cyt + 1 CO2_cyt + 1 CoA_cyt + 2 NAD_cyt + 1 H2O_cyt</v>
      </c>
      <c r="I204" s="43" t="s">
        <v>781</v>
      </c>
      <c r="J204" s="43" t="s">
        <v>782</v>
      </c>
      <c r="K204" s="43">
        <f>IF(EXACT(E204,"N"),0,"-Inf")</f>
        <v>0</v>
      </c>
      <c r="L204" s="43" t="s">
        <v>783</v>
      </c>
      <c r="M204" s="43">
        <v>0</v>
      </c>
      <c r="N204" s="43">
        <v>1</v>
      </c>
      <c r="O204" s="43">
        <v>1</v>
      </c>
      <c r="P204" s="43">
        <v>1</v>
      </c>
      <c r="Q204" s="43">
        <v>1</v>
      </c>
      <c r="R204" s="43">
        <v>0.01</v>
      </c>
    </row>
    <row r="205" spans="1:18">
      <c r="A205" s="43" t="str">
        <f>Ls!A20</f>
        <v>L20</v>
      </c>
      <c r="B205" s="43" t="str">
        <f>Ls!B20</f>
        <v>1 hexadecanoyl-CoA_cyt + 1 malonyl-CoA_cyt + 2 NADH_cyt + 3 H+_cyt = 1 octadecanoyl-CoA_cyt + 1 CO2_cyt + 1 CoA_cyt + 2 NAD_cyt + 1 H2O_cyt</v>
      </c>
      <c r="C205" s="43" t="str">
        <f>Ls!C20</f>
        <v>a holo-[acyl-carrier protein]_cyt + malonyl-CoA ↔ a malonyl-[acp]_cyt + coenzyme A</v>
      </c>
      <c r="D205" s="43" t="str">
        <f>Ls!D20</f>
        <v>fabD; [acyl-carrier-protein] S-malonyltransferase [EC:2.3.1.39]</v>
      </c>
      <c r="E205" s="43" t="str">
        <f>Ls!E20</f>
        <v>N</v>
      </c>
      <c r="F205" s="43"/>
      <c r="G205" s="43" t="str">
        <f t="shared" si="7"/>
        <v>L20</v>
      </c>
      <c r="H205" s="43" t="str">
        <f t="shared" si="7"/>
        <v>1 hexadecanoyl-CoA_cyt + 1 malonyl-CoA_cyt + 2 NADH_cyt + 3 H+_cyt = 1 octadecanoyl-CoA_cyt + 1 CO2_cyt + 1 CoA_cyt + 2 NAD_cyt + 1 H2O_cyt</v>
      </c>
      <c r="I205" s="43" t="s">
        <v>781</v>
      </c>
      <c r="J205" s="43" t="s">
        <v>782</v>
      </c>
      <c r="K205" s="43">
        <f t="shared" si="8"/>
        <v>0</v>
      </c>
      <c r="L205" s="43" t="s">
        <v>783</v>
      </c>
      <c r="M205" s="43">
        <v>0</v>
      </c>
      <c r="N205" s="43">
        <v>1</v>
      </c>
      <c r="O205" s="43">
        <v>1</v>
      </c>
      <c r="P205" s="43">
        <v>1</v>
      </c>
      <c r="Q205" s="43">
        <v>1</v>
      </c>
      <c r="R205" s="43">
        <v>0.01</v>
      </c>
    </row>
    <row r="206" spans="1:18">
      <c r="A206" s="43" t="str">
        <f>Ls!A34</f>
        <v>L34</v>
      </c>
      <c r="B206" s="43" t="str">
        <f>Ls!B34</f>
        <v>1 glycerol_cyt + 1 NAD_cyt = 1 dihydroxyacetone_cyt + 1 NADH_cyt + 1 H+_cyt</v>
      </c>
      <c r="C206" s="43" t="str">
        <f>Ls!C34</f>
        <v>glycerol_cyt + NAD ↔ dihydroxyacetone_cyt + NADH_cyt + H+</v>
      </c>
      <c r="D206" s="43" t="str">
        <f>Ls!D34</f>
        <v>gldA; glycerol dehydrogenase</v>
      </c>
      <c r="E206" s="43" t="str">
        <f>Ls!E34</f>
        <v>Y</v>
      </c>
      <c r="F206" s="43"/>
      <c r="G206" s="43" t="str">
        <f t="shared" si="7"/>
        <v>L34</v>
      </c>
      <c r="H206" s="43" t="str">
        <f t="shared" si="7"/>
        <v>1 glycerol_cyt + 1 NAD_cyt = 1 dihydroxyacetone_cyt + 1 NADH_cyt + 1 H+_cyt</v>
      </c>
      <c r="I206" s="43" t="s">
        <v>781</v>
      </c>
      <c r="J206" s="43" t="s">
        <v>782</v>
      </c>
      <c r="K206" s="43" t="str">
        <f t="shared" si="8"/>
        <v>-Inf</v>
      </c>
      <c r="L206" s="43" t="s">
        <v>783</v>
      </c>
      <c r="M206" s="43">
        <v>0</v>
      </c>
      <c r="N206" s="43">
        <v>1</v>
      </c>
      <c r="O206" s="43">
        <v>1</v>
      </c>
      <c r="P206" s="43">
        <v>1</v>
      </c>
      <c r="Q206" s="43">
        <v>1</v>
      </c>
      <c r="R206" s="43">
        <v>0.01</v>
      </c>
    </row>
    <row r="207" spans="1:18">
      <c r="A207" s="43" t="str">
        <f>Ls!A36</f>
        <v>L36</v>
      </c>
      <c r="B207" s="43" t="str">
        <f>Ls!B36</f>
        <v>1 dihydroxyacetone_cyt + 1 ATP_cyt = 1 dihydroxyacetone_phosphate_cyt + 1 ADP_cyt + 1 H+_cyt</v>
      </c>
      <c r="C207" s="43" t="str">
        <f>Ls!C36</f>
        <v>dihydroxyacetone_cyt + ATP → dihydroxyacetone phosphate_cyt + ADP_cyt + H+</v>
      </c>
      <c r="D207" s="43" t="str">
        <f>Ls!D36</f>
        <v>DAK1, DAK2; dihydroxyacetone kinase</v>
      </c>
      <c r="E207" s="43" t="str">
        <f>Ls!E36</f>
        <v>Y</v>
      </c>
      <c r="F207" s="43"/>
      <c r="G207" s="43" t="str">
        <f t="shared" si="7"/>
        <v>L36</v>
      </c>
      <c r="H207" s="43" t="str">
        <f t="shared" si="7"/>
        <v>1 dihydroxyacetone_cyt + 1 ATP_cyt = 1 dihydroxyacetone_phosphate_cyt + 1 ADP_cyt + 1 H+_cyt</v>
      </c>
      <c r="I207" s="43" t="s">
        <v>781</v>
      </c>
      <c r="J207" s="43" t="s">
        <v>782</v>
      </c>
      <c r="K207" s="43" t="str">
        <f t="shared" si="8"/>
        <v>-Inf</v>
      </c>
      <c r="L207" s="43" t="s">
        <v>783</v>
      </c>
      <c r="M207" s="43">
        <v>0</v>
      </c>
      <c r="N207" s="43">
        <v>1</v>
      </c>
      <c r="O207" s="43">
        <v>1</v>
      </c>
      <c r="P207" s="43">
        <v>1</v>
      </c>
      <c r="Q207" s="43">
        <v>1</v>
      </c>
      <c r="R207" s="43">
        <v>0.01</v>
      </c>
    </row>
    <row r="208" spans="1:18">
      <c r="A208" s="43" t="str">
        <f>Ls!A38</f>
        <v>L38</v>
      </c>
      <c r="B208" s="43" t="str">
        <f>Ls!B38</f>
        <v>1 glycerol_cyt + 1 ATP_cyt = 1 glycerol-3-phosphate_cyt + 1 ADP_cyt + 1 H+_cyt</v>
      </c>
      <c r="C208" s="43" t="str">
        <f>Ls!C38</f>
        <v>glycerol_cyt + ATP ↔ sn-glycerol-3-phosphate_cyt + ADP_cyt + H+</v>
      </c>
      <c r="D208" s="43" t="str">
        <f>Ls!D38</f>
        <v>glpK; glycerol kinase</v>
      </c>
      <c r="E208" s="43" t="str">
        <f>Ls!E38</f>
        <v>Y</v>
      </c>
      <c r="F208" s="43"/>
      <c r="G208" s="43" t="str">
        <f t="shared" si="7"/>
        <v>L38</v>
      </c>
      <c r="H208" s="43" t="str">
        <f t="shared" si="7"/>
        <v>1 glycerol_cyt + 1 ATP_cyt = 1 glycerol-3-phosphate_cyt + 1 ADP_cyt + 1 H+_cyt</v>
      </c>
      <c r="I208" s="43" t="s">
        <v>781</v>
      </c>
      <c r="J208" s="43" t="s">
        <v>782</v>
      </c>
      <c r="K208" s="43" t="str">
        <f t="shared" si="8"/>
        <v>-Inf</v>
      </c>
      <c r="L208" s="43" t="s">
        <v>783</v>
      </c>
      <c r="M208" s="43">
        <v>0</v>
      </c>
      <c r="N208" s="43">
        <v>1</v>
      </c>
      <c r="O208" s="43">
        <v>1</v>
      </c>
      <c r="P208" s="43">
        <v>1</v>
      </c>
      <c r="Q208" s="43">
        <v>1</v>
      </c>
      <c r="R208" s="43">
        <v>0.01</v>
      </c>
    </row>
    <row r="209" spans="1:18">
      <c r="A209" s="43" t="str">
        <f>Ls!A41</f>
        <v>L41</v>
      </c>
      <c r="B209" s="43" t="str">
        <f>Ls!B41</f>
        <v>1 glycerol-3-phosphate_cyt + 0.4 hexadecanoyl-CoA_cyt + 1.6 linoleoyl-CoA_cyt = 2 CoA_cyt + 1 Diacylglyceride_cyt</v>
      </c>
      <c r="C209" s="43" t="str">
        <f>Ls!C41</f>
        <v>1 glycerol-3-phosphate_cyt + 0.4 hexadecanoyl-CoA_cyt + 1.6 octadecanoyl-CoA = 2 CoA_cyt + 1 Diacylglyceride</v>
      </c>
      <c r="D209" s="43" t="str">
        <f>Ls!D41</f>
        <v>glycerol-3-phosphate O-acyltransferase 1/2</v>
      </c>
      <c r="E209" s="43" t="str">
        <f>Ls!E41</f>
        <v>Y</v>
      </c>
      <c r="F209" s="43"/>
      <c r="G209" s="43" t="str">
        <f t="shared" si="7"/>
        <v>L41</v>
      </c>
      <c r="H209" s="43" t="str">
        <f t="shared" si="7"/>
        <v>1 glycerol-3-phosphate_cyt + 0.4 hexadecanoyl-CoA_cyt + 1.6 linoleoyl-CoA_cyt = 2 CoA_cyt + 1 Diacylglyceride_cyt</v>
      </c>
      <c r="I209" s="43" t="s">
        <v>781</v>
      </c>
      <c r="J209" s="43" t="s">
        <v>782</v>
      </c>
      <c r="K209" s="43" t="str">
        <f t="shared" si="8"/>
        <v>-Inf</v>
      </c>
      <c r="L209" s="43" t="s">
        <v>783</v>
      </c>
      <c r="M209" s="43">
        <v>0</v>
      </c>
      <c r="N209" s="43">
        <v>1</v>
      </c>
      <c r="O209" s="43">
        <v>1</v>
      </c>
      <c r="P209" s="43">
        <v>1</v>
      </c>
      <c r="Q209" s="43">
        <v>1</v>
      </c>
      <c r="R209" s="43">
        <v>0.01</v>
      </c>
    </row>
    <row r="210" spans="1:18">
      <c r="A210" s="43" t="str">
        <f>Ls!A44</f>
        <v>L44</v>
      </c>
      <c r="B210" s="43" t="str">
        <f>Ls!B44</f>
        <v>2 Cytb5Red_cyt + octadecanoyl-CoA_cyt + oxygen_cyt + 2 H+_cyt = 2 Cytb5Ox_cyt + oleoyl-CoA_cyt + 2 H2O_cyt</v>
      </c>
      <c r="C210" s="43" t="str">
        <f>Ls!C44</f>
        <v>2 a ferrocytochrome b5_cyt + stearoyl-CoA_cyt + oxygen_cyt + 2 H+ -&gt; 2 a ferricytochrome b5_cyt + oleoyl-CoA_cyt + 2 H2O</v>
      </c>
      <c r="D210" s="43" t="str">
        <f>Ls!D44</f>
        <v>stearoyl-CoA desaturase (delta-9 desaturase)</v>
      </c>
      <c r="E210" s="43" t="str">
        <f>Ls!E44</f>
        <v>N</v>
      </c>
      <c r="F210" s="43"/>
      <c r="G210" s="43" t="str">
        <f t="shared" si="7"/>
        <v>L44</v>
      </c>
      <c r="H210" s="43" t="str">
        <f t="shared" si="7"/>
        <v>2 Cytb5Red_cyt + octadecanoyl-CoA_cyt + oxygen_cyt + 2 H+_cyt = 2 Cytb5Ox_cyt + oleoyl-CoA_cyt + 2 H2O_cyt</v>
      </c>
      <c r="I210" s="43" t="s">
        <v>781</v>
      </c>
      <c r="J210" s="43" t="s">
        <v>782</v>
      </c>
      <c r="K210" s="43">
        <f t="shared" si="8"/>
        <v>0</v>
      </c>
      <c r="L210" s="43" t="s">
        <v>783</v>
      </c>
      <c r="M210" s="43">
        <v>0</v>
      </c>
      <c r="N210" s="43">
        <v>1</v>
      </c>
      <c r="O210" s="43">
        <v>1</v>
      </c>
      <c r="P210" s="43">
        <v>1</v>
      </c>
      <c r="Q210" s="43">
        <v>1</v>
      </c>
      <c r="R210" s="43">
        <v>0.01</v>
      </c>
    </row>
    <row r="211" spans="1:18">
      <c r="A211" s="43" t="str">
        <f>Ls!A46</f>
        <v>L46</v>
      </c>
      <c r="B211" s="43" t="str">
        <f>Ls!B46</f>
        <v>2 Cytb5Red_cyt + oleoyl-CoA_cyt + oxygen_cyt + 2 H+_cyt = 2 Cytb5Ox_cyt + linoleoyl-CoA_cyt + 2 H2O_cyt</v>
      </c>
      <c r="C211" s="43" t="str">
        <f>Ls!C46</f>
        <v>2 a ferrocytochrome b5_cyt + oleoyl-CoA_cyt + oxygen_cyt + 2 H+ -&gt; 2 a ferricytochrome b5_cyt + linoleoyl-CoA_cyt + 2 H2O</v>
      </c>
      <c r="D211" s="43" t="str">
        <f>Ls!D46</f>
        <v>omega-6 fatty acid desaturase (delta-12 desaturase)</v>
      </c>
      <c r="E211" s="43" t="str">
        <f>Ls!E46</f>
        <v>N</v>
      </c>
      <c r="F211" s="43"/>
      <c r="G211" s="43" t="str">
        <f t="shared" si="7"/>
        <v>L46</v>
      </c>
      <c r="H211" s="43" t="str">
        <f t="shared" si="7"/>
        <v>2 Cytb5Red_cyt + oleoyl-CoA_cyt + oxygen_cyt + 2 H+_cyt = 2 Cytb5Ox_cyt + linoleoyl-CoA_cyt + 2 H2O_cyt</v>
      </c>
      <c r="I211" s="43" t="s">
        <v>781</v>
      </c>
      <c r="J211" s="43" t="s">
        <v>782</v>
      </c>
      <c r="K211" s="43">
        <f t="shared" si="8"/>
        <v>0</v>
      </c>
      <c r="L211" s="43" t="s">
        <v>783</v>
      </c>
      <c r="M211" s="43">
        <v>0</v>
      </c>
      <c r="N211" s="43">
        <v>1</v>
      </c>
      <c r="O211" s="43">
        <v>1</v>
      </c>
      <c r="P211" s="43">
        <v>1</v>
      </c>
      <c r="Q211" s="43">
        <v>1</v>
      </c>
      <c r="R211" s="43">
        <v>0.01</v>
      </c>
    </row>
    <row r="212" spans="1:18">
      <c r="A212" s="43" t="str">
        <f>Ls!A49</f>
        <v>L49</v>
      </c>
      <c r="B212" s="43" t="str">
        <f>Ls!B49</f>
        <v>2 Cytb5Red_cyt + linoleoyl-CoA_cyt + oxygen_cyt + 2 H+_cyt = 2 Cytb5Ox_cyt + linolenoyl-CoA_cyt + 2 H2O_cyt</v>
      </c>
      <c r="C212" s="43" t="str">
        <f>Ls!C49</f>
        <v>2 a ferrocytochrome b5_cyt + linoleoyl-CoA_cyt + oxygen_cyt + 2 H+ -&gt; 2 a ferricytochrome b5_cyt + linolenoyl-CoA_cyt + 2 H2O</v>
      </c>
      <c r="D212" s="43" t="str">
        <f>Ls!D49</f>
        <v>omega-3 fatty acid desaturase (delta-15 desaturase)</v>
      </c>
      <c r="E212" s="43" t="str">
        <f>Ls!E49</f>
        <v>N</v>
      </c>
      <c r="F212" s="43"/>
      <c r="G212" s="43" t="str">
        <f t="shared" si="7"/>
        <v>L49</v>
      </c>
      <c r="H212" s="43" t="str">
        <f t="shared" si="7"/>
        <v>2 Cytb5Red_cyt + linoleoyl-CoA_cyt + oxygen_cyt + 2 H+_cyt = 2 Cytb5Ox_cyt + linolenoyl-CoA_cyt + 2 H2O_cyt</v>
      </c>
      <c r="I212" s="43" t="s">
        <v>781</v>
      </c>
      <c r="J212" s="43" t="s">
        <v>782</v>
      </c>
      <c r="K212" s="43">
        <f t="shared" si="8"/>
        <v>0</v>
      </c>
      <c r="L212" s="43" t="s">
        <v>783</v>
      </c>
      <c r="M212" s="43">
        <v>0</v>
      </c>
      <c r="N212" s="43">
        <v>1</v>
      </c>
      <c r="O212" s="43">
        <v>1</v>
      </c>
      <c r="P212" s="43">
        <v>1</v>
      </c>
      <c r="Q212" s="43">
        <v>1</v>
      </c>
      <c r="R212" s="43">
        <v>0.01</v>
      </c>
    </row>
    <row r="213" spans="1:18">
      <c r="A213" s="43" t="str">
        <f>Ls!A51</f>
        <v>L51</v>
      </c>
      <c r="B213" s="43" t="str">
        <f>Ls!B51</f>
        <v>2 Cytb5Ox_cyt + 1 NADH_cyt = 2 Cytb5Red_cyt + 1 NAD_cyt + 1 H+_cyt</v>
      </c>
      <c r="C213" s="43" t="str">
        <f>Ls!C51</f>
        <v xml:space="preserve">2 a ferricytochrome b5_cyt + NADH = 2 a ferrocytochrome b5_cyt + NAD </v>
      </c>
      <c r="D213" s="43" t="str">
        <f>Ls!D51</f>
        <v>cytochrome-b5 reductase</v>
      </c>
      <c r="E213" s="43" t="str">
        <f>Ls!E51</f>
        <v>N</v>
      </c>
      <c r="F213" s="43"/>
      <c r="G213" s="43" t="str">
        <f t="shared" si="7"/>
        <v>L51</v>
      </c>
      <c r="H213" s="43" t="str">
        <f t="shared" si="7"/>
        <v>2 Cytb5Ox_cyt + 1 NADH_cyt = 2 Cytb5Red_cyt + 1 NAD_cyt + 1 H+_cyt</v>
      </c>
      <c r="I213" s="43" t="s">
        <v>781</v>
      </c>
      <c r="J213" s="43" t="s">
        <v>782</v>
      </c>
      <c r="K213" s="43">
        <f t="shared" si="8"/>
        <v>0</v>
      </c>
      <c r="L213" s="43" t="s">
        <v>783</v>
      </c>
      <c r="M213" s="43">
        <v>0</v>
      </c>
      <c r="N213" s="43">
        <v>1</v>
      </c>
      <c r="O213" s="43">
        <v>1</v>
      </c>
      <c r="P213" s="43">
        <v>1</v>
      </c>
      <c r="Q213" s="43">
        <v>1</v>
      </c>
      <c r="R213" s="43">
        <v>0.01</v>
      </c>
    </row>
    <row r="214" spans="1:18">
      <c r="A214" s="43" t="str">
        <f>VOCs!A3</f>
        <v>H3</v>
      </c>
      <c r="B214" s="43" t="str">
        <f>VOCs!B3</f>
        <v>1 linoleoyl-CoA_cyt + 1 oxygen_cyt + 1 H2O_cyt = 1 10-HPODE_cyt + 1 CoA_cyt + 1 H+_cyt</v>
      </c>
      <c r="C214" s="43" t="str">
        <f>VOCs!C3</f>
        <v xml:space="preserve">linoleate_cyt + oxygen &lt;=&gt; (8E,10R,12Z)-10-hydroperoxyoctadeca-8,12-dienoate </v>
      </c>
      <c r="D214" s="43">
        <f>VOCs!D3</f>
        <v>0</v>
      </c>
      <c r="E214" s="43" t="str">
        <f>VOCs!E3</f>
        <v>N</v>
      </c>
      <c r="F214" s="43"/>
      <c r="G214" s="43" t="str">
        <f t="shared" si="7"/>
        <v>H3</v>
      </c>
      <c r="H214" s="43" t="str">
        <f t="shared" si="7"/>
        <v>1 linoleoyl-CoA_cyt + 1 oxygen_cyt + 1 H2O_cyt = 1 10-HPODE_cyt + 1 CoA_cyt + 1 H+_cyt</v>
      </c>
      <c r="I214" s="43" t="s">
        <v>781</v>
      </c>
      <c r="J214" s="43" t="s">
        <v>782</v>
      </c>
      <c r="K214" s="43">
        <f t="shared" si="8"/>
        <v>0</v>
      </c>
      <c r="L214" s="43" t="s">
        <v>783</v>
      </c>
      <c r="M214" s="43">
        <v>0</v>
      </c>
      <c r="N214" s="43">
        <v>1</v>
      </c>
      <c r="O214" s="43">
        <v>1</v>
      </c>
      <c r="P214" s="43">
        <v>1</v>
      </c>
      <c r="Q214" s="43">
        <v>1</v>
      </c>
      <c r="R214" s="43">
        <v>0.01</v>
      </c>
    </row>
    <row r="215" spans="1:18">
      <c r="A215" s="43" t="str">
        <f>VOCs!A4</f>
        <v>H4</v>
      </c>
      <c r="B215" s="43" t="str">
        <f>VOCs!B4</f>
        <v>10-HPODE_cyt = 1-octen-3-ol_cyt + 10-oxo-8-decenoate_cyt</v>
      </c>
      <c r="C215" s="43">
        <f>VOCs!C4</f>
        <v>0</v>
      </c>
      <c r="D215" s="43">
        <f>VOCs!D4</f>
        <v>0</v>
      </c>
      <c r="E215" s="43" t="str">
        <f>VOCs!E4</f>
        <v>N</v>
      </c>
      <c r="F215" s="43"/>
      <c r="G215" s="43" t="str">
        <f t="shared" si="7"/>
        <v>H4</v>
      </c>
      <c r="H215" s="43" t="str">
        <f t="shared" si="7"/>
        <v>10-HPODE_cyt = 1-octen-3-ol_cyt + 10-oxo-8-decenoate_cyt</v>
      </c>
      <c r="I215" s="43" t="s">
        <v>781</v>
      </c>
      <c r="J215" s="43" t="s">
        <v>782</v>
      </c>
      <c r="K215" s="43">
        <f t="shared" si="8"/>
        <v>0</v>
      </c>
      <c r="L215" s="43" t="s">
        <v>783</v>
      </c>
      <c r="M215" s="43">
        <v>0</v>
      </c>
      <c r="N215" s="43">
        <v>1</v>
      </c>
      <c r="O215" s="43">
        <v>1</v>
      </c>
      <c r="P215" s="43">
        <v>1</v>
      </c>
      <c r="Q215" s="43">
        <v>1</v>
      </c>
      <c r="R215" s="43">
        <v>0.01</v>
      </c>
    </row>
    <row r="216" spans="1:18">
      <c r="A216" s="43" t="str">
        <f>VOCs!A6</f>
        <v>H6</v>
      </c>
      <c r="B216" s="43" t="str">
        <f>VOCs!B6</f>
        <v>1 10-oxo-8-decenoate_cyt + 1 H+_cyt = 1 CO2_cyt + 1 2-nonenal_cyt</v>
      </c>
      <c r="C216" s="43">
        <f>VOCs!C6</f>
        <v>0</v>
      </c>
      <c r="D216" s="43">
        <f>VOCs!D6</f>
        <v>0</v>
      </c>
      <c r="E216" s="43" t="str">
        <f>VOCs!E6</f>
        <v>N</v>
      </c>
      <c r="F216" s="43"/>
      <c r="G216" s="43" t="str">
        <f t="shared" si="7"/>
        <v>H6</v>
      </c>
      <c r="H216" s="43" t="str">
        <f t="shared" si="7"/>
        <v>1 10-oxo-8-decenoate_cyt + 1 H+_cyt = 1 CO2_cyt + 1 2-nonenal_cyt</v>
      </c>
      <c r="I216" s="43" t="s">
        <v>781</v>
      </c>
      <c r="J216" s="43" t="s">
        <v>782</v>
      </c>
      <c r="K216" s="43">
        <f t="shared" si="8"/>
        <v>0</v>
      </c>
      <c r="L216" s="43" t="s">
        <v>783</v>
      </c>
      <c r="M216" s="43">
        <v>0</v>
      </c>
      <c r="N216" s="43">
        <v>1</v>
      </c>
      <c r="O216" s="43">
        <v>1</v>
      </c>
      <c r="P216" s="43">
        <v>1</v>
      </c>
      <c r="Q216" s="43">
        <v>1</v>
      </c>
      <c r="R216" s="43">
        <v>0.01</v>
      </c>
    </row>
    <row r="217" spans="1:18">
      <c r="A217" s="43" t="str">
        <f>VOCs!A7</f>
        <v>H7</v>
      </c>
      <c r="B217" s="43" t="str">
        <f>VOCs!B7</f>
        <v>1 1-octen-3-ol_cyt + 1 NADH_cyt + 1 H+_cyt = 1 3-octanol_cyt + 1 NAD_cyt</v>
      </c>
      <c r="C217" s="43">
        <f>VOCs!C7</f>
        <v>0</v>
      </c>
      <c r="D217" s="43">
        <f>VOCs!D7</f>
        <v>0</v>
      </c>
      <c r="E217" s="43" t="str">
        <f>VOCs!E7</f>
        <v>N</v>
      </c>
      <c r="F217" s="43"/>
      <c r="G217" s="43" t="str">
        <f t="shared" si="7"/>
        <v>H7</v>
      </c>
      <c r="H217" s="43" t="str">
        <f t="shared" si="7"/>
        <v>1 1-octen-3-ol_cyt + 1 NADH_cyt + 1 H+_cyt = 1 3-octanol_cyt + 1 NAD_cyt</v>
      </c>
      <c r="I217" s="43" t="s">
        <v>781</v>
      </c>
      <c r="J217" s="43" t="s">
        <v>782</v>
      </c>
      <c r="K217" s="43">
        <f t="shared" si="8"/>
        <v>0</v>
      </c>
      <c r="L217" s="43" t="s">
        <v>783</v>
      </c>
      <c r="M217" s="43">
        <v>0</v>
      </c>
      <c r="N217" s="43">
        <v>1</v>
      </c>
      <c r="O217" s="43">
        <v>1</v>
      </c>
      <c r="P217" s="43">
        <v>1</v>
      </c>
      <c r="Q217" s="43">
        <v>1</v>
      </c>
      <c r="R217" s="43">
        <v>0.01</v>
      </c>
    </row>
    <row r="218" spans="1:18">
      <c r="A218" s="43" t="str">
        <f>VOCs!A8</f>
        <v>H8</v>
      </c>
      <c r="B218" s="43" t="str">
        <f>VOCs!B8</f>
        <v>1 3-octanol_cyt + 1 NAD_cyt = 1 3-octanone_cyt + 1 NADH_cyt + 1 H+_cyt</v>
      </c>
      <c r="C218" s="43">
        <f>VOCs!C8</f>
        <v>0</v>
      </c>
      <c r="D218" s="43">
        <f>VOCs!D8</f>
        <v>0</v>
      </c>
      <c r="E218" s="43" t="str">
        <f>VOCs!E8</f>
        <v>N</v>
      </c>
      <c r="F218" s="43"/>
      <c r="G218" s="43" t="str">
        <f t="shared" si="7"/>
        <v>H8</v>
      </c>
      <c r="H218" s="43" t="str">
        <f t="shared" si="7"/>
        <v>1 3-octanol_cyt + 1 NAD_cyt = 1 3-octanone_cyt + 1 NADH_cyt + 1 H+_cyt</v>
      </c>
      <c r="I218" s="43" t="s">
        <v>781</v>
      </c>
      <c r="J218" s="43" t="s">
        <v>782</v>
      </c>
      <c r="K218" s="43">
        <f t="shared" si="8"/>
        <v>0</v>
      </c>
      <c r="L218" s="43" t="s">
        <v>783</v>
      </c>
      <c r="M218" s="43">
        <v>0</v>
      </c>
      <c r="N218" s="43">
        <v>1</v>
      </c>
      <c r="O218" s="43">
        <v>1</v>
      </c>
      <c r="P218" s="43">
        <v>1</v>
      </c>
      <c r="Q218" s="43">
        <v>1</v>
      </c>
      <c r="R218" s="43">
        <v>0.01</v>
      </c>
    </row>
    <row r="219" spans="1:18">
      <c r="A219" s="43" t="str">
        <f>VOCs!A9</f>
        <v>H9</v>
      </c>
      <c r="B219" s="43" t="str">
        <f>VOCs!B9</f>
        <v>1 3-octanol_cyt = 1 3-octene_cyt + 1 H2O_cyt</v>
      </c>
      <c r="C219" s="43">
        <f>VOCs!C9</f>
        <v>0</v>
      </c>
      <c r="D219" s="43">
        <f>VOCs!D9</f>
        <v>0</v>
      </c>
      <c r="E219" s="43" t="str">
        <f>VOCs!E9</f>
        <v>N</v>
      </c>
      <c r="F219" s="43"/>
      <c r="G219" s="43" t="str">
        <f t="shared" si="7"/>
        <v>H9</v>
      </c>
      <c r="H219" s="43" t="str">
        <f t="shared" si="7"/>
        <v>1 3-octanol_cyt = 1 3-octene_cyt + 1 H2O_cyt</v>
      </c>
      <c r="I219" s="43" t="s">
        <v>781</v>
      </c>
      <c r="J219" s="43" t="s">
        <v>782</v>
      </c>
      <c r="K219" s="43">
        <f t="shared" si="8"/>
        <v>0</v>
      </c>
      <c r="L219" s="43" t="s">
        <v>783</v>
      </c>
      <c r="M219" s="43">
        <v>0</v>
      </c>
      <c r="N219" s="43">
        <v>1</v>
      </c>
      <c r="O219" s="43">
        <v>1</v>
      </c>
      <c r="P219" s="43">
        <v>1</v>
      </c>
      <c r="Q219" s="43">
        <v>1</v>
      </c>
      <c r="R219" s="43">
        <v>0.01</v>
      </c>
    </row>
    <row r="220" spans="1:18">
      <c r="A220" s="43" t="str">
        <f>VOCs!A10</f>
        <v>H10</v>
      </c>
      <c r="B220" s="43" t="str">
        <f>VOCs!B10</f>
        <v>1 3-octene_cyt + 1 NADH_cyt + 1 H+_cyt = 1 octane_cyt + 1 NAD_cyt</v>
      </c>
      <c r="C220" s="43">
        <f>VOCs!C10</f>
        <v>0</v>
      </c>
      <c r="D220" s="43">
        <f>VOCs!D10</f>
        <v>0</v>
      </c>
      <c r="E220" s="43" t="str">
        <f>VOCs!E10</f>
        <v>N</v>
      </c>
      <c r="F220" s="43"/>
      <c r="G220" s="43" t="str">
        <f t="shared" si="7"/>
        <v>H10</v>
      </c>
      <c r="H220" s="43" t="str">
        <f t="shared" si="7"/>
        <v>1 3-octene_cyt + 1 NADH_cyt + 1 H+_cyt = 1 octane_cyt + 1 NAD_cyt</v>
      </c>
      <c r="I220" s="43" t="s">
        <v>781</v>
      </c>
      <c r="J220" s="43" t="s">
        <v>782</v>
      </c>
      <c r="K220" s="43">
        <f t="shared" si="8"/>
        <v>0</v>
      </c>
      <c r="L220" s="43" t="s">
        <v>783</v>
      </c>
      <c r="M220" s="43">
        <v>0</v>
      </c>
      <c r="N220" s="43">
        <v>1</v>
      </c>
      <c r="O220" s="43">
        <v>1</v>
      </c>
      <c r="P220" s="43">
        <v>1</v>
      </c>
      <c r="Q220" s="43">
        <v>1</v>
      </c>
      <c r="R220" s="43">
        <v>0.01</v>
      </c>
    </row>
    <row r="221" spans="1:18">
      <c r="A221" s="43" t="str">
        <f>VOCs!A12</f>
        <v>H12</v>
      </c>
      <c r="B221" s="43" t="str">
        <f>VOCs!B12</f>
        <v>1 L-phenylalanine_cyt + 1 H+_cyt = 1 CO2_cyt + 1 phenylethylamine_cyt</v>
      </c>
      <c r="C221" s="43" t="str">
        <f>VOCs!C12</f>
        <v>L-phenylalanine_cyt + H+ → CO2_cyt + phenylethylamine</v>
      </c>
      <c r="D221" s="43">
        <f>VOCs!D12</f>
        <v>0</v>
      </c>
      <c r="E221" s="43" t="str">
        <f>VOCs!E12</f>
        <v>N</v>
      </c>
      <c r="F221" s="43"/>
      <c r="G221" s="43" t="str">
        <f t="shared" si="7"/>
        <v>H12</v>
      </c>
      <c r="H221" s="43" t="str">
        <f t="shared" si="7"/>
        <v>1 L-phenylalanine_cyt + 1 H+_cyt = 1 CO2_cyt + 1 phenylethylamine_cyt</v>
      </c>
      <c r="I221" s="43" t="s">
        <v>781</v>
      </c>
      <c r="J221" s="43" t="s">
        <v>782</v>
      </c>
      <c r="K221" s="43">
        <f t="shared" si="8"/>
        <v>0</v>
      </c>
      <c r="L221" s="43" t="s">
        <v>783</v>
      </c>
      <c r="M221" s="43">
        <v>0</v>
      </c>
      <c r="N221" s="43">
        <v>1</v>
      </c>
      <c r="O221" s="43">
        <v>1</v>
      </c>
      <c r="P221" s="43">
        <v>1</v>
      </c>
      <c r="Q221" s="43">
        <v>1</v>
      </c>
      <c r="R221" s="43">
        <v>0.01</v>
      </c>
    </row>
    <row r="222" spans="1:18">
      <c r="A222" s="43" t="str">
        <f>VOCs!A13</f>
        <v>H13</v>
      </c>
      <c r="B222" s="43" t="str">
        <f>VOCs!B13</f>
        <v>1 L-tyrosine_cyt + 1 H+_cyt = 1 CO2_cyt + 1 tyramine_cyt</v>
      </c>
      <c r="C222" s="43">
        <f>VOCs!C13</f>
        <v>0</v>
      </c>
      <c r="D222" s="43">
        <f>VOCs!D13</f>
        <v>0</v>
      </c>
      <c r="E222" s="43" t="str">
        <f>VOCs!E13</f>
        <v>N</v>
      </c>
      <c r="F222" s="43"/>
      <c r="G222" s="43" t="str">
        <f t="shared" si="7"/>
        <v>H13</v>
      </c>
      <c r="H222" s="43" t="str">
        <f t="shared" si="7"/>
        <v>1 L-tyrosine_cyt + 1 H+_cyt = 1 CO2_cyt + 1 tyramine_cyt</v>
      </c>
      <c r="I222" s="43" t="s">
        <v>781</v>
      </c>
      <c r="J222" s="43" t="s">
        <v>782</v>
      </c>
      <c r="K222" s="43">
        <f t="shared" si="8"/>
        <v>0</v>
      </c>
      <c r="L222" s="43" t="s">
        <v>783</v>
      </c>
      <c r="M222" s="43">
        <v>0</v>
      </c>
      <c r="N222" s="43">
        <v>1</v>
      </c>
      <c r="O222" s="43">
        <v>1</v>
      </c>
      <c r="P222" s="43">
        <v>1</v>
      </c>
      <c r="Q222" s="43">
        <v>1</v>
      </c>
      <c r="R222" s="43">
        <v>0.01</v>
      </c>
    </row>
    <row r="223" spans="1:18">
      <c r="A223" s="43" t="str">
        <f>VOCs!A14</f>
        <v>H14</v>
      </c>
      <c r="B223" s="43" t="str">
        <f>VOCs!B14</f>
        <v>1 L-tryptophan_cyt + 1 H+_cyt = 1 CO2_cyt + 1 tryptamine_cyt</v>
      </c>
      <c r="C223" s="43">
        <f>VOCs!C14</f>
        <v>0</v>
      </c>
      <c r="D223" s="43">
        <f>VOCs!D14</f>
        <v>0</v>
      </c>
      <c r="E223" s="43" t="str">
        <f>VOCs!E14</f>
        <v>N</v>
      </c>
      <c r="F223" s="43"/>
      <c r="G223" s="43" t="str">
        <f t="shared" si="7"/>
        <v>H14</v>
      </c>
      <c r="H223" s="43" t="str">
        <f t="shared" si="7"/>
        <v>1 L-tryptophan_cyt + 1 H+_cyt = 1 CO2_cyt + 1 tryptamine_cyt</v>
      </c>
      <c r="I223" s="43" t="s">
        <v>781</v>
      </c>
      <c r="J223" s="43" t="s">
        <v>782</v>
      </c>
      <c r="K223" s="43">
        <f t="shared" si="8"/>
        <v>0</v>
      </c>
      <c r="L223" s="43" t="s">
        <v>783</v>
      </c>
      <c r="M223" s="43">
        <v>0</v>
      </c>
      <c r="N223" s="43">
        <v>1</v>
      </c>
      <c r="O223" s="43">
        <v>1</v>
      </c>
      <c r="P223" s="43">
        <v>1</v>
      </c>
      <c r="Q223" s="43">
        <v>1</v>
      </c>
      <c r="R223" s="43">
        <v>0.01</v>
      </c>
    </row>
    <row r="224" spans="1:18">
      <c r="A224" s="43" t="str">
        <f>VOCs!A16</f>
        <v>H16</v>
      </c>
      <c r="B224" s="43" t="str">
        <f>VOCs!B16</f>
        <v>1 phenylethylamine_cyt + 1 oxygen_cyt + 1 H2O_cyt = 1 phenylacetaldehyde_cyt + 1 NH4_cyt + 1 H2O2_cyt</v>
      </c>
      <c r="C224" s="43" t="str">
        <f>VOCs!C16</f>
        <v>2-phenylethylamine_cyt + oxygen_cyt + H2O → phenylacetaldehyde_cyt + ammonium_cyt + hydrogen peroxide</v>
      </c>
      <c r="D224" s="43">
        <f>VOCs!D16</f>
        <v>0</v>
      </c>
      <c r="E224" s="43" t="str">
        <f>VOCs!E16</f>
        <v>N</v>
      </c>
      <c r="F224" s="43"/>
      <c r="G224" s="43" t="str">
        <f t="shared" si="7"/>
        <v>H16</v>
      </c>
      <c r="H224" s="43" t="str">
        <f t="shared" si="7"/>
        <v>1 phenylethylamine_cyt + 1 oxygen_cyt + 1 H2O_cyt = 1 phenylacetaldehyde_cyt + 1 NH4_cyt + 1 H2O2_cyt</v>
      </c>
      <c r="I224" s="43" t="s">
        <v>781</v>
      </c>
      <c r="J224" s="43" t="s">
        <v>782</v>
      </c>
      <c r="K224" s="43">
        <f t="shared" si="8"/>
        <v>0</v>
      </c>
      <c r="L224" s="43" t="s">
        <v>783</v>
      </c>
      <c r="M224" s="43">
        <v>0</v>
      </c>
      <c r="N224" s="43">
        <v>1</v>
      </c>
      <c r="O224" s="43">
        <v>1</v>
      </c>
      <c r="P224" s="43">
        <v>1</v>
      </c>
      <c r="Q224" s="43">
        <v>1</v>
      </c>
      <c r="R224" s="43">
        <v>0.01</v>
      </c>
    </row>
    <row r="225" spans="1:18">
      <c r="A225" s="43" t="str">
        <f>VOCs!A17</f>
        <v>H17</v>
      </c>
      <c r="B225" s="43" t="str">
        <f>VOCs!B17</f>
        <v>1 tyramine_cyt + 1 H2O_cyt + 1 oxygen_cyt = 1 4-hydroxyphenylacetaldehyde_cyt + 1 NH4_cyt + 1 H2O2_cyt</v>
      </c>
      <c r="C225" s="43">
        <f>VOCs!C17</f>
        <v>0</v>
      </c>
      <c r="D225" s="43">
        <f>VOCs!D17</f>
        <v>0</v>
      </c>
      <c r="E225" s="43" t="str">
        <f>VOCs!E17</f>
        <v>N</v>
      </c>
      <c r="F225" s="43"/>
      <c r="G225" s="43" t="str">
        <f t="shared" si="7"/>
        <v>H17</v>
      </c>
      <c r="H225" s="43" t="str">
        <f t="shared" si="7"/>
        <v>1 tyramine_cyt + 1 H2O_cyt + 1 oxygen_cyt = 1 4-hydroxyphenylacetaldehyde_cyt + 1 NH4_cyt + 1 H2O2_cyt</v>
      </c>
      <c r="I225" s="43" t="s">
        <v>781</v>
      </c>
      <c r="J225" s="43" t="s">
        <v>782</v>
      </c>
      <c r="K225" s="43">
        <f t="shared" si="8"/>
        <v>0</v>
      </c>
      <c r="L225" s="43" t="s">
        <v>783</v>
      </c>
      <c r="M225" s="43">
        <v>0</v>
      </c>
      <c r="N225" s="43">
        <v>1</v>
      </c>
      <c r="O225" s="43">
        <v>1</v>
      </c>
      <c r="P225" s="43">
        <v>1</v>
      </c>
      <c r="Q225" s="43">
        <v>1</v>
      </c>
      <c r="R225" s="43">
        <v>0.01</v>
      </c>
    </row>
    <row r="226" spans="1:18">
      <c r="A226" s="43" t="str">
        <f>VOCs!A18</f>
        <v>H18</v>
      </c>
      <c r="B226" s="43" t="str">
        <f>VOCs!B18</f>
        <v>1 tryptamine_cyt + 1 H2O_cyt + 1 oxygen_cyt = 1 indole-3-acetaldehyde_cyt + 1 NH4_cyt + 1 H2O2_cyt</v>
      </c>
      <c r="C226" s="43">
        <f>VOCs!C18</f>
        <v>0</v>
      </c>
      <c r="D226" s="43">
        <f>VOCs!D18</f>
        <v>0</v>
      </c>
      <c r="E226" s="43" t="str">
        <f>VOCs!E18</f>
        <v>N</v>
      </c>
      <c r="F226" s="43"/>
      <c r="G226" s="43" t="str">
        <f t="shared" si="7"/>
        <v>H18</v>
      </c>
      <c r="H226" s="43" t="str">
        <f t="shared" si="7"/>
        <v>1 tryptamine_cyt + 1 H2O_cyt + 1 oxygen_cyt = 1 indole-3-acetaldehyde_cyt + 1 NH4_cyt + 1 H2O2_cyt</v>
      </c>
      <c r="I226" s="43" t="s">
        <v>781</v>
      </c>
      <c r="J226" s="43" t="s">
        <v>782</v>
      </c>
      <c r="K226" s="43">
        <f t="shared" si="8"/>
        <v>0</v>
      </c>
      <c r="L226" s="43" t="s">
        <v>783</v>
      </c>
      <c r="M226" s="43">
        <v>0</v>
      </c>
      <c r="N226" s="43">
        <v>1</v>
      </c>
      <c r="O226" s="43">
        <v>1</v>
      </c>
      <c r="P226" s="43">
        <v>1</v>
      </c>
      <c r="Q226" s="43">
        <v>1</v>
      </c>
      <c r="R226" s="43">
        <v>0.01</v>
      </c>
    </row>
    <row r="227" spans="1:18">
      <c r="A227" s="43" t="str">
        <f>VOCs!A20</f>
        <v>H20</v>
      </c>
      <c r="B227" s="43" t="str">
        <f>VOCs!B20</f>
        <v>1 phenylacetyl-CoA_cyt + 2 NAD_cyt + 2 H2O_cyt = 1 phenylglyoxylate_cyt + 2 NADH_cyt + 1 CoA_cyt + 3 H+_cyt</v>
      </c>
      <c r="C227" s="43" t="str">
        <f>VOCs!C20</f>
        <v xml:space="preserve">phenylacetyl-CoA_cyt + an oxidized electron acceptor_cyt + 2 H2O → phenylglyoxylate_cyt + a reduced electron acceptor_cyt + coenzyme A_cyt + 3 H+ </v>
      </c>
      <c r="D227" s="43">
        <f>VOCs!D20</f>
        <v>0</v>
      </c>
      <c r="E227" s="43" t="str">
        <f>VOCs!E20</f>
        <v>Y</v>
      </c>
      <c r="F227" s="43"/>
      <c r="G227" s="43" t="str">
        <f t="shared" si="7"/>
        <v>H20</v>
      </c>
      <c r="H227" s="43" t="str">
        <f t="shared" si="7"/>
        <v>1 phenylacetyl-CoA_cyt + 2 NAD_cyt + 2 H2O_cyt = 1 phenylglyoxylate_cyt + 2 NADH_cyt + 1 CoA_cyt + 3 H+_cyt</v>
      </c>
      <c r="I227" s="43" t="s">
        <v>781</v>
      </c>
      <c r="J227" s="43" t="s">
        <v>782</v>
      </c>
      <c r="K227" s="43" t="str">
        <f t="shared" si="8"/>
        <v>-Inf</v>
      </c>
      <c r="L227" s="43" t="s">
        <v>783</v>
      </c>
      <c r="M227" s="43">
        <v>0</v>
      </c>
      <c r="N227" s="43">
        <v>1</v>
      </c>
      <c r="O227" s="43">
        <v>1</v>
      </c>
      <c r="P227" s="43">
        <v>1</v>
      </c>
      <c r="Q227" s="43">
        <v>1</v>
      </c>
      <c r="R227" s="43">
        <v>0.01</v>
      </c>
    </row>
    <row r="228" spans="1:18">
      <c r="A228" s="43" t="str">
        <f>VOCs!A22</f>
        <v>H22</v>
      </c>
      <c r="B228" s="43" t="str">
        <f>VOCs!B22</f>
        <v>1 phenylacetate_cyt + 1 ATP_cyt + 1 CoA_cyt = 1 phenylacetyl-CoA_cyt + 1 AMP_cyt + 1 diphosphate_cyt</v>
      </c>
      <c r="C228" s="43" t="str">
        <f>VOCs!C22</f>
        <v xml:space="preserve">phenylacetate_cyt + ATP_cyt + coenzyme A ↔ phenylacetyl-CoA_cyt + AMP_cyt + diphosphate </v>
      </c>
      <c r="D228" s="43">
        <f>VOCs!D22</f>
        <v>0</v>
      </c>
      <c r="E228" s="43" t="str">
        <f>VOCs!E22</f>
        <v>Y</v>
      </c>
      <c r="F228" s="43"/>
      <c r="G228" s="43" t="str">
        <f t="shared" si="7"/>
        <v>H22</v>
      </c>
      <c r="H228" s="43" t="str">
        <f t="shared" si="7"/>
        <v>1 phenylacetate_cyt + 1 ATP_cyt + 1 CoA_cyt = 1 phenylacetyl-CoA_cyt + 1 AMP_cyt + 1 diphosphate_cyt</v>
      </c>
      <c r="I228" s="43" t="s">
        <v>781</v>
      </c>
      <c r="J228" s="43" t="s">
        <v>782</v>
      </c>
      <c r="K228" s="43" t="str">
        <f t="shared" si="8"/>
        <v>-Inf</v>
      </c>
      <c r="L228" s="43" t="s">
        <v>783</v>
      </c>
      <c r="M228" s="43">
        <v>0</v>
      </c>
      <c r="N228" s="43">
        <v>1</v>
      </c>
      <c r="O228" s="43">
        <v>1</v>
      </c>
      <c r="P228" s="43">
        <v>1</v>
      </c>
      <c r="Q228" s="43">
        <v>1</v>
      </c>
      <c r="R228" s="43">
        <v>0.01</v>
      </c>
    </row>
    <row r="229" spans="1:18">
      <c r="A229" s="43" t="str">
        <f>VOCs!A24</f>
        <v>H24</v>
      </c>
      <c r="B229" s="43" t="str">
        <f>VOCs!B24</f>
        <v>(S)-3-methyl-2-oxopentanoate_cyt + H+_cyt = 2-methyl-butanal_cyt + CO2_cyt</v>
      </c>
      <c r="C229" s="43" t="str">
        <f>VOCs!C24</f>
        <v>(S)-3-methyl-2-oxopentanoate_cyt + H+ = 2-methyl-butanal_cyt + CO2_cyt</v>
      </c>
      <c r="D229" s="43">
        <f>VOCs!D24</f>
        <v>0</v>
      </c>
      <c r="E229" s="43" t="str">
        <f>VOCs!E24</f>
        <v>N</v>
      </c>
      <c r="F229" s="43"/>
      <c r="G229" s="43" t="str">
        <f t="shared" si="7"/>
        <v>H24</v>
      </c>
      <c r="H229" s="43" t="str">
        <f t="shared" si="7"/>
        <v>(S)-3-methyl-2-oxopentanoate_cyt + H+_cyt = 2-methyl-butanal_cyt + CO2_cyt</v>
      </c>
      <c r="I229" s="43" t="s">
        <v>781</v>
      </c>
      <c r="J229" s="43" t="s">
        <v>782</v>
      </c>
      <c r="K229" s="43">
        <f t="shared" si="8"/>
        <v>0</v>
      </c>
      <c r="L229" s="43" t="s">
        <v>783</v>
      </c>
      <c r="M229" s="43">
        <v>0</v>
      </c>
      <c r="N229" s="43">
        <v>1</v>
      </c>
      <c r="O229" s="43">
        <v>1</v>
      </c>
      <c r="P229" s="43">
        <v>1</v>
      </c>
      <c r="Q229" s="43">
        <v>1</v>
      </c>
      <c r="R229" s="43">
        <v>0.01</v>
      </c>
    </row>
    <row r="230" spans="1:18">
      <c r="A230" s="43" t="str">
        <f>VOCs!A25</f>
        <v>H25</v>
      </c>
      <c r="B230" s="43" t="str">
        <f>VOCs!B25</f>
        <v>3-methyl-2-oxobutanoate_cyt + H+_cyt = 2-methyl-propanal_cyt + CO2_cyt</v>
      </c>
      <c r="C230" s="43" t="str">
        <f>VOCs!C25</f>
        <v>3-methyl-2-oxobutanoate_cyt + H+ → isobutanal_cyt + CO2</v>
      </c>
      <c r="D230" s="43">
        <f>VOCs!D25</f>
        <v>0</v>
      </c>
      <c r="E230" s="43" t="str">
        <f>VOCs!E25</f>
        <v>N</v>
      </c>
      <c r="F230" s="43"/>
      <c r="G230" s="43" t="str">
        <f t="shared" si="7"/>
        <v>H25</v>
      </c>
      <c r="H230" s="43" t="str">
        <f t="shared" si="7"/>
        <v>3-methyl-2-oxobutanoate_cyt + H+_cyt = 2-methyl-propanal_cyt + CO2_cyt</v>
      </c>
      <c r="I230" s="43" t="s">
        <v>781</v>
      </c>
      <c r="J230" s="43" t="s">
        <v>782</v>
      </c>
      <c r="K230" s="43">
        <f t="shared" si="8"/>
        <v>0</v>
      </c>
      <c r="L230" s="43" t="s">
        <v>783</v>
      </c>
      <c r="M230" s="43">
        <v>0</v>
      </c>
      <c r="N230" s="43">
        <v>1</v>
      </c>
      <c r="O230" s="43">
        <v>1</v>
      </c>
      <c r="P230" s="43">
        <v>1</v>
      </c>
      <c r="Q230" s="43">
        <v>1</v>
      </c>
      <c r="R230" s="43">
        <v>0.01</v>
      </c>
    </row>
    <row r="231" spans="1:18">
      <c r="A231" s="43" t="str">
        <f>VOCs!A26</f>
        <v>H26</v>
      </c>
      <c r="B231" s="43" t="str">
        <f>VOCs!B26</f>
        <v>4-methyl-2-oxopentanoate_cyt + H+_cyt = 3-methyl-butanal_cyt + CO2_cyt</v>
      </c>
      <c r="C231" s="43" t="str">
        <f>VOCs!C26</f>
        <v>4-methyl-2-oxopentanoate_cyt + H+ -&gt; 3-methylbutanal_cyt + CO2</v>
      </c>
      <c r="D231" s="43">
        <f>VOCs!D26</f>
        <v>0</v>
      </c>
      <c r="E231" s="43" t="str">
        <f>VOCs!E26</f>
        <v>N</v>
      </c>
      <c r="F231" s="43"/>
      <c r="G231" s="43" t="str">
        <f t="shared" si="7"/>
        <v>H26</v>
      </c>
      <c r="H231" s="43" t="str">
        <f t="shared" si="7"/>
        <v>4-methyl-2-oxopentanoate_cyt + H+_cyt = 3-methyl-butanal_cyt + CO2_cyt</v>
      </c>
      <c r="I231" s="43" t="s">
        <v>781</v>
      </c>
      <c r="J231" s="43" t="s">
        <v>782</v>
      </c>
      <c r="K231" s="43">
        <f t="shared" si="8"/>
        <v>0</v>
      </c>
      <c r="L231" s="43" t="s">
        <v>783</v>
      </c>
      <c r="M231" s="43">
        <v>0</v>
      </c>
      <c r="N231" s="43">
        <v>1</v>
      </c>
      <c r="O231" s="43">
        <v>1</v>
      </c>
      <c r="P231" s="43">
        <v>1</v>
      </c>
      <c r="Q231" s="43">
        <v>1</v>
      </c>
      <c r="R231" s="43">
        <v>0.01</v>
      </c>
    </row>
    <row r="232" spans="1:18">
      <c r="A232" s="43" t="str">
        <f>VOCs!A27</f>
        <v>H27</v>
      </c>
      <c r="B232" s="43" t="str">
        <f>VOCs!B27</f>
        <v>1 phenylglyoxylate_cyt + 1 H+_cyt = 1 benzal_cyt + 1 CO2_cyt</v>
      </c>
      <c r="C232" s="43" t="str">
        <f>VOCs!C27</f>
        <v>phenylglyoxylate_cyt + H+ = benzaldehyde_cyt + CO2</v>
      </c>
      <c r="D232" s="43">
        <f>VOCs!D27</f>
        <v>0</v>
      </c>
      <c r="E232" s="43" t="str">
        <f>VOCs!E27</f>
        <v>N</v>
      </c>
      <c r="F232" s="43"/>
      <c r="G232" s="43" t="str">
        <f t="shared" si="7"/>
        <v>H27</v>
      </c>
      <c r="H232" s="43" t="str">
        <f t="shared" si="7"/>
        <v>1 phenylglyoxylate_cyt + 1 H+_cyt = 1 benzal_cyt + 1 CO2_cyt</v>
      </c>
      <c r="I232" s="43" t="s">
        <v>781</v>
      </c>
      <c r="J232" s="43" t="s">
        <v>782</v>
      </c>
      <c r="K232" s="43">
        <f t="shared" si="8"/>
        <v>0</v>
      </c>
      <c r="L232" s="43" t="s">
        <v>783</v>
      </c>
      <c r="M232" s="43">
        <v>0</v>
      </c>
      <c r="N232" s="43">
        <v>1</v>
      </c>
      <c r="O232" s="43">
        <v>1</v>
      </c>
      <c r="P232" s="43">
        <v>1</v>
      </c>
      <c r="Q232" s="43">
        <v>1</v>
      </c>
      <c r="R232" s="43">
        <v>0.01</v>
      </c>
    </row>
    <row r="233" spans="1:18">
      <c r="A233" s="43" t="str">
        <f>VOCs!A28</f>
        <v>H28</v>
      </c>
      <c r="B233" s="43" t="str">
        <f>VOCs!B28</f>
        <v>1 2-oxo-4-methylthiobutanoate_cyt + 1 H+_cyt = 1 3-methylthiopropanal_cyt + 1 CO2_cyt</v>
      </c>
      <c r="C233" s="43">
        <f>VOCs!C28</f>
        <v>0</v>
      </c>
      <c r="D233" s="43">
        <f>VOCs!D28</f>
        <v>0</v>
      </c>
      <c r="E233" s="43" t="str">
        <f>VOCs!E28</f>
        <v>N</v>
      </c>
      <c r="F233" s="43"/>
      <c r="G233" s="43" t="str">
        <f t="shared" si="7"/>
        <v>H28</v>
      </c>
      <c r="H233" s="43" t="str">
        <f t="shared" si="7"/>
        <v>1 2-oxo-4-methylthiobutanoate_cyt + 1 H+_cyt = 1 3-methylthiopropanal_cyt + 1 CO2_cyt</v>
      </c>
      <c r="I233" s="43" t="s">
        <v>781</v>
      </c>
      <c r="J233" s="43" t="s">
        <v>782</v>
      </c>
      <c r="K233" s="43">
        <f t="shared" si="8"/>
        <v>0</v>
      </c>
      <c r="L233" s="43" t="s">
        <v>783</v>
      </c>
      <c r="M233" s="43">
        <v>0</v>
      </c>
      <c r="N233" s="43">
        <v>1</v>
      </c>
      <c r="O233" s="43">
        <v>1</v>
      </c>
      <c r="P233" s="43">
        <v>1</v>
      </c>
      <c r="Q233" s="43">
        <v>1</v>
      </c>
      <c r="R233" s="43">
        <v>0.01</v>
      </c>
    </row>
    <row r="234" spans="1:18">
      <c r="A234" s="43" t="str">
        <f>VOCs!A30</f>
        <v>H30</v>
      </c>
      <c r="B234" s="43" t="str">
        <f>VOCs!B30</f>
        <v>1 L-methionine_cyt + 1 2-oxoglutarate_cyt = 1 2-oxo-4-methylthiobutanoate_cyt + 1 L-glutamate_cyt</v>
      </c>
      <c r="C234" s="43">
        <f>VOCs!C30</f>
        <v>0</v>
      </c>
      <c r="D234" s="43">
        <f>VOCs!D30</f>
        <v>0</v>
      </c>
      <c r="E234" s="43" t="str">
        <f>VOCs!E30</f>
        <v>N</v>
      </c>
      <c r="F234" s="43"/>
      <c r="G234" s="43" t="str">
        <f t="shared" si="7"/>
        <v>H30</v>
      </c>
      <c r="H234" s="43" t="str">
        <f t="shared" si="7"/>
        <v>1 L-methionine_cyt + 1 2-oxoglutarate_cyt = 1 2-oxo-4-methylthiobutanoate_cyt + 1 L-glutamate_cyt</v>
      </c>
      <c r="I234" s="43" t="s">
        <v>781</v>
      </c>
      <c r="J234" s="43" t="s">
        <v>782</v>
      </c>
      <c r="K234" s="43">
        <f t="shared" si="8"/>
        <v>0</v>
      </c>
      <c r="L234" s="43" t="s">
        <v>783</v>
      </c>
      <c r="M234" s="43">
        <v>0</v>
      </c>
      <c r="N234" s="43">
        <v>1</v>
      </c>
      <c r="O234" s="43">
        <v>1</v>
      </c>
      <c r="P234" s="43">
        <v>1</v>
      </c>
      <c r="Q234" s="43">
        <v>1</v>
      </c>
      <c r="R234" s="43">
        <v>0.01</v>
      </c>
    </row>
    <row r="235" spans="1:18">
      <c r="A235" s="43" t="str">
        <f>VOCs!A32</f>
        <v>H32</v>
      </c>
      <c r="B235" s="43" t="str">
        <f>VOCs!B32</f>
        <v>1 phenylacetaldehyde_cyt + 1 NADH_cyt + 1 H+_cyt = 1 2-phenylethanol_cyt + 1 NAD_cyt</v>
      </c>
      <c r="C235" s="43" t="str">
        <f>VOCs!C32</f>
        <v xml:space="preserve">phenylacetaldehyde_cyt + NADH_cyt + H+ -&gt; 2-phenylethanol_cyt + NAD+ </v>
      </c>
      <c r="D235" s="43">
        <f>VOCs!D32</f>
        <v>0</v>
      </c>
      <c r="E235" s="43" t="str">
        <f>VOCs!E32</f>
        <v>Y</v>
      </c>
      <c r="F235" s="43"/>
      <c r="G235" s="43" t="str">
        <f t="shared" si="7"/>
        <v>H32</v>
      </c>
      <c r="H235" s="43" t="str">
        <f t="shared" si="7"/>
        <v>1 phenylacetaldehyde_cyt + 1 NADH_cyt + 1 H+_cyt = 1 2-phenylethanol_cyt + 1 NAD_cyt</v>
      </c>
      <c r="I235" s="43" t="s">
        <v>781</v>
      </c>
      <c r="J235" s="43" t="s">
        <v>782</v>
      </c>
      <c r="K235" s="43" t="str">
        <f t="shared" si="8"/>
        <v>-Inf</v>
      </c>
      <c r="L235" s="43" t="s">
        <v>783</v>
      </c>
      <c r="M235" s="43">
        <v>0</v>
      </c>
      <c r="N235" s="43">
        <v>1</v>
      </c>
      <c r="O235" s="43">
        <v>1</v>
      </c>
      <c r="P235" s="43">
        <v>1</v>
      </c>
      <c r="Q235" s="43">
        <v>1</v>
      </c>
      <c r="R235" s="43">
        <v>0.01</v>
      </c>
    </row>
    <row r="236" spans="1:18">
      <c r="A236" s="43" t="str">
        <f>VOCs!A33</f>
        <v>H33</v>
      </c>
      <c r="B236" s="43" t="str">
        <f>VOCs!B33</f>
        <v>1 indole-3-acetaldehyde_cyt + 1 NADH_cyt + 1 H+_cyt = 1 indole-3-ethanol_cyt + 1 NAD_cyt</v>
      </c>
      <c r="C236" s="43">
        <f>VOCs!C33</f>
        <v>0</v>
      </c>
      <c r="D236" s="43">
        <f>VOCs!D33</f>
        <v>0</v>
      </c>
      <c r="E236" s="43" t="str">
        <f>VOCs!E33</f>
        <v>Y</v>
      </c>
      <c r="F236" s="43"/>
      <c r="G236" s="43" t="str">
        <f t="shared" si="7"/>
        <v>H33</v>
      </c>
      <c r="H236" s="43" t="str">
        <f t="shared" si="7"/>
        <v>1 indole-3-acetaldehyde_cyt + 1 NADH_cyt + 1 H+_cyt = 1 indole-3-ethanol_cyt + 1 NAD_cyt</v>
      </c>
      <c r="I236" s="43" t="s">
        <v>781</v>
      </c>
      <c r="J236" s="43" t="s">
        <v>782</v>
      </c>
      <c r="K236" s="43" t="str">
        <f t="shared" si="8"/>
        <v>-Inf</v>
      </c>
      <c r="L236" s="43" t="s">
        <v>783</v>
      </c>
      <c r="M236" s="43">
        <v>0</v>
      </c>
      <c r="N236" s="43">
        <v>1</v>
      </c>
      <c r="O236" s="43">
        <v>1</v>
      </c>
      <c r="P236" s="43">
        <v>1</v>
      </c>
      <c r="Q236" s="43">
        <v>1</v>
      </c>
      <c r="R236" s="43">
        <v>0.01</v>
      </c>
    </row>
    <row r="237" spans="1:18">
      <c r="A237" s="43" t="str">
        <f>VOCs!A34</f>
        <v>H34</v>
      </c>
      <c r="B237" s="43" t="str">
        <f>VOCs!B34</f>
        <v>1 4-hydroxyphenylacetaldehyde_cyt + 1 NADH_cyt + 1 H+_cyt = 1 4-hydroxyphenylethanol_cyt + 1 NAD_cyt</v>
      </c>
      <c r="C237" s="43">
        <f>VOCs!C34</f>
        <v>0</v>
      </c>
      <c r="D237" s="43">
        <f>VOCs!D34</f>
        <v>0</v>
      </c>
      <c r="E237" s="43" t="str">
        <f>VOCs!E34</f>
        <v>Y</v>
      </c>
      <c r="F237" s="43"/>
      <c r="G237" s="43" t="str">
        <f t="shared" si="7"/>
        <v>H34</v>
      </c>
      <c r="H237" s="43" t="str">
        <f t="shared" si="7"/>
        <v>1 4-hydroxyphenylacetaldehyde_cyt + 1 NADH_cyt + 1 H+_cyt = 1 4-hydroxyphenylethanol_cyt + 1 NAD_cyt</v>
      </c>
      <c r="I237" s="43" t="s">
        <v>781</v>
      </c>
      <c r="J237" s="43" t="s">
        <v>782</v>
      </c>
      <c r="K237" s="43" t="str">
        <f t="shared" si="8"/>
        <v>-Inf</v>
      </c>
      <c r="L237" s="43" t="s">
        <v>783</v>
      </c>
      <c r="M237" s="43">
        <v>0</v>
      </c>
      <c r="N237" s="43">
        <v>1</v>
      </c>
      <c r="O237" s="43">
        <v>1</v>
      </c>
      <c r="P237" s="43">
        <v>1</v>
      </c>
      <c r="Q237" s="43">
        <v>1</v>
      </c>
      <c r="R237" s="43">
        <v>0.01</v>
      </c>
    </row>
    <row r="238" spans="1:18">
      <c r="A238" s="43" t="str">
        <f>VOCs!A35</f>
        <v>H35</v>
      </c>
      <c r="B238" s="43" t="str">
        <f>VOCs!B35</f>
        <v>1 benzol_cyt + 1 NAD_cyt = 1 benzal_cyt + 1 NADH_cyt + 1 H+_cyt</v>
      </c>
      <c r="C238" s="43" t="str">
        <f>VOCs!C35</f>
        <v xml:space="preserve">benzyl alcohol_cyt + NAD+ ↔ benzaldehyde_cyt + NADH_cyt + H+ </v>
      </c>
      <c r="D238" s="43">
        <f>VOCs!D35</f>
        <v>0</v>
      </c>
      <c r="E238" s="43" t="str">
        <f>VOCs!E35</f>
        <v>Y</v>
      </c>
      <c r="F238" s="43"/>
      <c r="G238" s="43" t="str">
        <f t="shared" si="7"/>
        <v>H35</v>
      </c>
      <c r="H238" s="43" t="str">
        <f t="shared" si="7"/>
        <v>1 benzol_cyt + 1 NAD_cyt = 1 benzal_cyt + 1 NADH_cyt + 1 H+_cyt</v>
      </c>
      <c r="I238" s="43" t="s">
        <v>781</v>
      </c>
      <c r="J238" s="43" t="s">
        <v>782</v>
      </c>
      <c r="K238" s="43" t="str">
        <f t="shared" si="8"/>
        <v>-Inf</v>
      </c>
      <c r="L238" s="43" t="s">
        <v>783</v>
      </c>
      <c r="M238" s="43">
        <v>0</v>
      </c>
      <c r="N238" s="43">
        <v>1</v>
      </c>
      <c r="O238" s="43">
        <v>1</v>
      </c>
      <c r="P238" s="43">
        <v>1</v>
      </c>
      <c r="Q238" s="43">
        <v>1</v>
      </c>
      <c r="R238" s="43">
        <v>0.01</v>
      </c>
    </row>
    <row r="239" spans="1:18">
      <c r="A239" s="43" t="str">
        <f>VOCs!A36</f>
        <v>H36</v>
      </c>
      <c r="B239" s="43" t="str">
        <f>VOCs!B36</f>
        <v>1 2-methyl-propanal_cyt + 1 NADH_cyt + 1 H+_cyt = 1 2-methyl-propanol_cyt + 1 NAD_cyt</v>
      </c>
      <c r="C239" s="43" t="str">
        <f>VOCs!C36</f>
        <v>isobutanol_cyt + NAD+ ↔ isobutanal_cyt + NADH_cyt + H+</v>
      </c>
      <c r="D239" s="43">
        <f>VOCs!D36</f>
        <v>0</v>
      </c>
      <c r="E239" s="43" t="str">
        <f>VOCs!E36</f>
        <v>Y</v>
      </c>
      <c r="F239" s="43"/>
      <c r="G239" s="43" t="str">
        <f t="shared" si="7"/>
        <v>H36</v>
      </c>
      <c r="H239" s="43" t="str">
        <f t="shared" si="7"/>
        <v>1 2-methyl-propanal_cyt + 1 NADH_cyt + 1 H+_cyt = 1 2-methyl-propanol_cyt + 1 NAD_cyt</v>
      </c>
      <c r="I239" s="43" t="s">
        <v>781</v>
      </c>
      <c r="J239" s="43" t="s">
        <v>782</v>
      </c>
      <c r="K239" s="43" t="str">
        <f t="shared" si="8"/>
        <v>-Inf</v>
      </c>
      <c r="L239" s="43" t="s">
        <v>783</v>
      </c>
      <c r="M239" s="43">
        <v>0</v>
      </c>
      <c r="N239" s="43">
        <v>1</v>
      </c>
      <c r="O239" s="43">
        <v>1</v>
      </c>
      <c r="P239" s="43">
        <v>1</v>
      </c>
      <c r="Q239" s="43">
        <v>1</v>
      </c>
      <c r="R239" s="43">
        <v>0.01</v>
      </c>
    </row>
    <row r="240" spans="1:18">
      <c r="A240" s="43" t="str">
        <f>VOCs!A37</f>
        <v>H37</v>
      </c>
      <c r="B240" s="43" t="str">
        <f>VOCs!B37</f>
        <v>1 3-methyl-butanal_cyt + 1 NADH_cyt + 1 H+_cyt = 1 3-methyl-butanol_cyt + 1 NAD_cyt</v>
      </c>
      <c r="C240" s="43" t="str">
        <f>VOCs!C37</f>
        <v>3-methylbutanal_cyt + NADH_cyt + H+ -&gt; 3-methylbutanol_cyt + NAD+</v>
      </c>
      <c r="D240" s="43">
        <f>VOCs!D37</f>
        <v>0</v>
      </c>
      <c r="E240" s="43" t="str">
        <f>VOCs!E37</f>
        <v>Y</v>
      </c>
      <c r="F240" s="43"/>
      <c r="G240" s="43" t="str">
        <f t="shared" si="7"/>
        <v>H37</v>
      </c>
      <c r="H240" s="43" t="str">
        <f t="shared" si="7"/>
        <v>1 3-methyl-butanal_cyt + 1 NADH_cyt + 1 H+_cyt = 1 3-methyl-butanol_cyt + 1 NAD_cyt</v>
      </c>
      <c r="I240" s="43" t="s">
        <v>781</v>
      </c>
      <c r="J240" s="43" t="s">
        <v>782</v>
      </c>
      <c r="K240" s="43" t="str">
        <f t="shared" si="8"/>
        <v>-Inf</v>
      </c>
      <c r="L240" s="43" t="s">
        <v>783</v>
      </c>
      <c r="M240" s="43">
        <v>0</v>
      </c>
      <c r="N240" s="43">
        <v>1</v>
      </c>
      <c r="O240" s="43">
        <v>1</v>
      </c>
      <c r="P240" s="43">
        <v>1</v>
      </c>
      <c r="Q240" s="43">
        <v>1</v>
      </c>
      <c r="R240" s="43">
        <v>0.01</v>
      </c>
    </row>
    <row r="241" spans="1:18">
      <c r="A241" s="43" t="str">
        <f>VOCs!A38</f>
        <v>H38</v>
      </c>
      <c r="B241" s="43" t="str">
        <f>VOCs!B38</f>
        <v>1 2-methyl-butanal_cyt + 1 NADH_cyt + 1 H+_cyt = 1 2-methyl-butanol_cyt + 1 NAD_cyt</v>
      </c>
      <c r="C241" s="43">
        <f>VOCs!C38</f>
        <v>0</v>
      </c>
      <c r="D241" s="43">
        <f>VOCs!D38</f>
        <v>0</v>
      </c>
      <c r="E241" s="43" t="str">
        <f>VOCs!E38</f>
        <v>Y</v>
      </c>
      <c r="F241" s="43"/>
      <c r="G241" s="43" t="str">
        <f t="shared" si="7"/>
        <v>H38</v>
      </c>
      <c r="H241" s="43" t="str">
        <f t="shared" si="7"/>
        <v>1 2-methyl-butanal_cyt + 1 NADH_cyt + 1 H+_cyt = 1 2-methyl-butanol_cyt + 1 NAD_cyt</v>
      </c>
      <c r="I241" s="43" t="s">
        <v>781</v>
      </c>
      <c r="J241" s="43" t="s">
        <v>782</v>
      </c>
      <c r="K241" s="43" t="str">
        <f t="shared" si="8"/>
        <v>-Inf</v>
      </c>
      <c r="L241" s="43" t="s">
        <v>783</v>
      </c>
      <c r="M241" s="43">
        <v>0</v>
      </c>
      <c r="N241" s="43">
        <v>1</v>
      </c>
      <c r="O241" s="43">
        <v>1</v>
      </c>
      <c r="P241" s="43">
        <v>1</v>
      </c>
      <c r="Q241" s="43">
        <v>1</v>
      </c>
      <c r="R241" s="43">
        <v>0.01</v>
      </c>
    </row>
    <row r="242" spans="1:18">
      <c r="A242" s="43" t="str">
        <f>VOCs!A39</f>
        <v>H39</v>
      </c>
      <c r="B242" s="43" t="str">
        <f>VOCs!B39</f>
        <v>1 3-methylthiopropanal_cyt + 1 NADH_cyt + 1 H+_cyt = 1 3-methylthiopropanol_cyt + 1 NAD_cyt</v>
      </c>
      <c r="C242" s="43">
        <f>VOCs!C39</f>
        <v>0</v>
      </c>
      <c r="D242" s="43">
        <f>VOCs!D39</f>
        <v>0</v>
      </c>
      <c r="E242" s="43" t="str">
        <f>VOCs!E39</f>
        <v>Y</v>
      </c>
      <c r="F242" s="43"/>
      <c r="G242" s="43" t="str">
        <f t="shared" si="7"/>
        <v>H39</v>
      </c>
      <c r="H242" s="43" t="str">
        <f t="shared" si="7"/>
        <v>1 3-methylthiopropanal_cyt + 1 NADH_cyt + 1 H+_cyt = 1 3-methylthiopropanol_cyt + 1 NAD_cyt</v>
      </c>
      <c r="I242" s="43" t="s">
        <v>781</v>
      </c>
      <c r="J242" s="43" t="s">
        <v>782</v>
      </c>
      <c r="K242" s="43" t="str">
        <f t="shared" si="8"/>
        <v>-Inf</v>
      </c>
      <c r="L242" s="43" t="s">
        <v>783</v>
      </c>
      <c r="M242" s="43">
        <v>0</v>
      </c>
      <c r="N242" s="43">
        <v>1</v>
      </c>
      <c r="O242" s="43">
        <v>1</v>
      </c>
      <c r="P242" s="43">
        <v>1</v>
      </c>
      <c r="Q242" s="43">
        <v>1</v>
      </c>
      <c r="R242" s="43">
        <v>0.01</v>
      </c>
    </row>
    <row r="243" spans="1:18">
      <c r="A243" s="43" t="str">
        <f>VOCs!A40</f>
        <v>H40</v>
      </c>
      <c r="B243" s="43" t="str">
        <f>VOCs!B40</f>
        <v>1 propanal_cyt + 1 NADH_cyt + 1 H+_cyt = 1 propanol_cyt + 1 NAD_cyt</v>
      </c>
      <c r="C243" s="43">
        <f>VOCs!C40</f>
        <v>0</v>
      </c>
      <c r="D243" s="43">
        <f>VOCs!D40</f>
        <v>0</v>
      </c>
      <c r="E243" s="43" t="str">
        <f>VOCs!E40</f>
        <v>Y</v>
      </c>
      <c r="F243" s="43"/>
      <c r="G243" s="43" t="str">
        <f t="shared" si="7"/>
        <v>H40</v>
      </c>
      <c r="H243" s="43" t="str">
        <f t="shared" si="7"/>
        <v>1 propanal_cyt + 1 NADH_cyt + 1 H+_cyt = 1 propanol_cyt + 1 NAD_cyt</v>
      </c>
      <c r="I243" s="43" t="s">
        <v>781</v>
      </c>
      <c r="J243" s="43" t="s">
        <v>782</v>
      </c>
      <c r="K243" s="43" t="str">
        <f t="shared" si="8"/>
        <v>-Inf</v>
      </c>
      <c r="L243" s="43" t="s">
        <v>783</v>
      </c>
      <c r="M243" s="43">
        <v>0</v>
      </c>
      <c r="N243" s="43">
        <v>1</v>
      </c>
      <c r="O243" s="43">
        <v>1</v>
      </c>
      <c r="P243" s="43">
        <v>1</v>
      </c>
      <c r="Q243" s="43">
        <v>1</v>
      </c>
      <c r="R243" s="43">
        <v>0.01</v>
      </c>
    </row>
    <row r="244" spans="1:18">
      <c r="A244" s="43" t="str">
        <f>VOCs!A41</f>
        <v>H41</v>
      </c>
      <c r="B244" s="43" t="str">
        <f>VOCs!B41</f>
        <v>1 butanal_cyt + 1 NADH_cyt + 1 H+_cyt = 1 butanol_cyt + 1 NAD_cyt</v>
      </c>
      <c r="C244" s="43">
        <f>VOCs!C41</f>
        <v>0</v>
      </c>
      <c r="D244" s="43">
        <f>VOCs!D41</f>
        <v>0</v>
      </c>
      <c r="E244" s="43" t="str">
        <f>VOCs!E41</f>
        <v>Y</v>
      </c>
      <c r="F244" s="43"/>
      <c r="G244" s="43" t="str">
        <f t="shared" si="7"/>
        <v>H41</v>
      </c>
      <c r="H244" s="43" t="str">
        <f t="shared" si="7"/>
        <v>1 butanal_cyt + 1 NADH_cyt + 1 H+_cyt = 1 butanol_cyt + 1 NAD_cyt</v>
      </c>
      <c r="I244" s="43" t="s">
        <v>781</v>
      </c>
      <c r="J244" s="43" t="s">
        <v>782</v>
      </c>
      <c r="K244" s="43" t="str">
        <f t="shared" si="8"/>
        <v>-Inf</v>
      </c>
      <c r="L244" s="43" t="s">
        <v>783</v>
      </c>
      <c r="M244" s="43">
        <v>0</v>
      </c>
      <c r="N244" s="43">
        <v>1</v>
      </c>
      <c r="O244" s="43">
        <v>1</v>
      </c>
      <c r="P244" s="43">
        <v>1</v>
      </c>
      <c r="Q244" s="43">
        <v>1</v>
      </c>
      <c r="R244" s="43">
        <v>0.01</v>
      </c>
    </row>
    <row r="245" spans="1:18">
      <c r="A245" s="43" t="str">
        <f>VOCs!A42</f>
        <v>H42</v>
      </c>
      <c r="B245" s="43" t="str">
        <f>VOCs!B42</f>
        <v>1 pentanal_cyt + 1 NADH_cyt + 1 H+_cyt = 1 pentanol_cyt + 1 NAD_cyt</v>
      </c>
      <c r="C245" s="43">
        <f>VOCs!C42</f>
        <v>0</v>
      </c>
      <c r="D245" s="43">
        <f>VOCs!D42</f>
        <v>0</v>
      </c>
      <c r="E245" s="43" t="str">
        <f>VOCs!E42</f>
        <v>Y</v>
      </c>
      <c r="F245" s="43"/>
      <c r="G245" s="43" t="str">
        <f t="shared" si="7"/>
        <v>H42</v>
      </c>
      <c r="H245" s="43" t="str">
        <f t="shared" si="7"/>
        <v>1 pentanal_cyt + 1 NADH_cyt + 1 H+_cyt = 1 pentanol_cyt + 1 NAD_cyt</v>
      </c>
      <c r="I245" s="43" t="s">
        <v>781</v>
      </c>
      <c r="J245" s="43" t="s">
        <v>782</v>
      </c>
      <c r="K245" s="43" t="str">
        <f t="shared" si="8"/>
        <v>-Inf</v>
      </c>
      <c r="L245" s="43" t="s">
        <v>783</v>
      </c>
      <c r="M245" s="43">
        <v>0</v>
      </c>
      <c r="N245" s="43">
        <v>1</v>
      </c>
      <c r="O245" s="43">
        <v>1</v>
      </c>
      <c r="P245" s="43">
        <v>1</v>
      </c>
      <c r="Q245" s="43">
        <v>1</v>
      </c>
      <c r="R245" s="43">
        <v>0.01</v>
      </c>
    </row>
    <row r="246" spans="1:18">
      <c r="A246" s="43" t="str">
        <f>VOCs!A43</f>
        <v>H43</v>
      </c>
      <c r="B246" s="43" t="str">
        <f>VOCs!B43</f>
        <v>1 hexanal_cyt + 1 NADH_cyt + 1 H+_cyt = 1 hexanol_cyt + 1 NAD_cyt</v>
      </c>
      <c r="C246" s="43">
        <f>VOCs!C43</f>
        <v>0</v>
      </c>
      <c r="D246" s="43">
        <f>VOCs!D43</f>
        <v>0</v>
      </c>
      <c r="E246" s="43" t="str">
        <f>VOCs!E43</f>
        <v>Y</v>
      </c>
      <c r="F246" s="43"/>
      <c r="G246" s="43" t="str">
        <f t="shared" si="7"/>
        <v>H43</v>
      </c>
      <c r="H246" s="43" t="str">
        <f t="shared" si="7"/>
        <v>1 hexanal_cyt + 1 NADH_cyt + 1 H+_cyt = 1 hexanol_cyt + 1 NAD_cyt</v>
      </c>
      <c r="I246" s="43" t="s">
        <v>781</v>
      </c>
      <c r="J246" s="43" t="s">
        <v>782</v>
      </c>
      <c r="K246" s="43" t="str">
        <f t="shared" si="8"/>
        <v>-Inf</v>
      </c>
      <c r="L246" s="43" t="s">
        <v>783</v>
      </c>
      <c r="M246" s="43">
        <v>0</v>
      </c>
      <c r="N246" s="43">
        <v>1</v>
      </c>
      <c r="O246" s="43">
        <v>1</v>
      </c>
      <c r="P246" s="43">
        <v>1</v>
      </c>
      <c r="Q246" s="43">
        <v>1</v>
      </c>
      <c r="R246" s="43">
        <v>0.01</v>
      </c>
    </row>
    <row r="247" spans="1:18">
      <c r="A247" s="43" t="str">
        <f>VOCs!A44</f>
        <v>H44</v>
      </c>
      <c r="B247" s="43" t="str">
        <f>VOCs!B44</f>
        <v>1 heptanal_cyt + 1 NADH_cyt + 1 H+_cyt = 1 heptanol_cyt + 1 NAD_cyt</v>
      </c>
      <c r="C247" s="43">
        <f>VOCs!C44</f>
        <v>0</v>
      </c>
      <c r="D247" s="43">
        <f>VOCs!D44</f>
        <v>0</v>
      </c>
      <c r="E247" s="43" t="str">
        <f>VOCs!E44</f>
        <v>Y</v>
      </c>
      <c r="F247" s="43"/>
      <c r="G247" s="43" t="str">
        <f t="shared" si="7"/>
        <v>H44</v>
      </c>
      <c r="H247" s="43" t="str">
        <f t="shared" si="7"/>
        <v>1 heptanal_cyt + 1 NADH_cyt + 1 H+_cyt = 1 heptanol_cyt + 1 NAD_cyt</v>
      </c>
      <c r="I247" s="43" t="s">
        <v>781</v>
      </c>
      <c r="J247" s="43" t="s">
        <v>782</v>
      </c>
      <c r="K247" s="43" t="str">
        <f t="shared" si="8"/>
        <v>-Inf</v>
      </c>
      <c r="L247" s="43" t="s">
        <v>783</v>
      </c>
      <c r="M247" s="43">
        <v>0</v>
      </c>
      <c r="N247" s="43">
        <v>1</v>
      </c>
      <c r="O247" s="43">
        <v>1</v>
      </c>
      <c r="P247" s="43">
        <v>1</v>
      </c>
      <c r="Q247" s="43">
        <v>1</v>
      </c>
      <c r="R247" s="43">
        <v>0.01</v>
      </c>
    </row>
    <row r="248" spans="1:18">
      <c r="A248" s="43" t="str">
        <f>VOCs!A45</f>
        <v>H45</v>
      </c>
      <c r="B248" s="43" t="str">
        <f>VOCs!B45</f>
        <v>1 octanal_cyt + 1 NADH_cyt + 1 H+_cyt = 1 octanol_cyt + 1 NAD_cyt</v>
      </c>
      <c r="C248" s="43">
        <f>VOCs!C45</f>
        <v>0</v>
      </c>
      <c r="D248" s="43">
        <f>VOCs!D45</f>
        <v>0</v>
      </c>
      <c r="E248" s="43" t="str">
        <f>VOCs!E45</f>
        <v>Y</v>
      </c>
      <c r="F248" s="43"/>
      <c r="G248" s="43" t="str">
        <f t="shared" si="7"/>
        <v>H45</v>
      </c>
      <c r="H248" s="43" t="str">
        <f t="shared" si="7"/>
        <v>1 octanal_cyt + 1 NADH_cyt + 1 H+_cyt = 1 octanol_cyt + 1 NAD_cyt</v>
      </c>
      <c r="I248" s="43" t="s">
        <v>781</v>
      </c>
      <c r="J248" s="43" t="s">
        <v>782</v>
      </c>
      <c r="K248" s="43" t="str">
        <f t="shared" si="8"/>
        <v>-Inf</v>
      </c>
      <c r="L248" s="43" t="s">
        <v>783</v>
      </c>
      <c r="M248" s="43">
        <v>0</v>
      </c>
      <c r="N248" s="43">
        <v>1</v>
      </c>
      <c r="O248" s="43">
        <v>1</v>
      </c>
      <c r="P248" s="43">
        <v>1</v>
      </c>
      <c r="Q248" s="43">
        <v>1</v>
      </c>
      <c r="R248" s="43">
        <v>0.01</v>
      </c>
    </row>
    <row r="249" spans="1:18">
      <c r="A249" s="43" t="str">
        <f>VOCs!A46</f>
        <v>H46</v>
      </c>
      <c r="B249" s="43" t="str">
        <f>VOCs!B46</f>
        <v>1 nonanal_cyt + 1 NADH_cyt + 1 H+_cyt = 1 nonanol_cyt + 1 NAD_cyt</v>
      </c>
      <c r="C249" s="43">
        <f>VOCs!C46</f>
        <v>0</v>
      </c>
      <c r="D249" s="43">
        <f>VOCs!D46</f>
        <v>0</v>
      </c>
      <c r="E249" s="43" t="str">
        <f>VOCs!E46</f>
        <v>Y</v>
      </c>
      <c r="F249" s="43"/>
      <c r="G249" s="43" t="str">
        <f t="shared" si="7"/>
        <v>H46</v>
      </c>
      <c r="H249" s="43" t="str">
        <f t="shared" si="7"/>
        <v>1 nonanal_cyt + 1 NADH_cyt + 1 H+_cyt = 1 nonanol_cyt + 1 NAD_cyt</v>
      </c>
      <c r="I249" s="43" t="s">
        <v>781</v>
      </c>
      <c r="J249" s="43" t="s">
        <v>782</v>
      </c>
      <c r="K249" s="43" t="str">
        <f t="shared" si="8"/>
        <v>-Inf</v>
      </c>
      <c r="L249" s="43" t="s">
        <v>783</v>
      </c>
      <c r="M249" s="43">
        <v>0</v>
      </c>
      <c r="N249" s="43">
        <v>1</v>
      </c>
      <c r="O249" s="43">
        <v>1</v>
      </c>
      <c r="P249" s="43">
        <v>1</v>
      </c>
      <c r="Q249" s="43">
        <v>1</v>
      </c>
      <c r="R249" s="43">
        <v>0.01</v>
      </c>
    </row>
    <row r="250" spans="1:18">
      <c r="A250" s="43" t="str">
        <f>VOCs!A47</f>
        <v>H47</v>
      </c>
      <c r="B250" s="43" t="str">
        <f>VOCs!B47</f>
        <v>1 decanal_cyt + 1 NADH_cyt + 1 H+_cyt = 1 decanol_cyt + 1 NAD_cyt</v>
      </c>
      <c r="C250" s="43">
        <f>VOCs!C47</f>
        <v>0</v>
      </c>
      <c r="D250" s="43">
        <f>VOCs!D47</f>
        <v>0</v>
      </c>
      <c r="E250" s="43" t="str">
        <f>VOCs!E47</f>
        <v>Y</v>
      </c>
      <c r="F250" s="43"/>
      <c r="G250" s="43" t="str">
        <f t="shared" si="7"/>
        <v>H47</v>
      </c>
      <c r="H250" s="43" t="str">
        <f t="shared" si="7"/>
        <v>1 decanal_cyt + 1 NADH_cyt + 1 H+_cyt = 1 decanol_cyt + 1 NAD_cyt</v>
      </c>
      <c r="I250" s="43" t="s">
        <v>781</v>
      </c>
      <c r="J250" s="43" t="s">
        <v>782</v>
      </c>
      <c r="K250" s="43" t="str">
        <f t="shared" si="8"/>
        <v>-Inf</v>
      </c>
      <c r="L250" s="43" t="s">
        <v>783</v>
      </c>
      <c r="M250" s="43">
        <v>0</v>
      </c>
      <c r="N250" s="43">
        <v>1</v>
      </c>
      <c r="O250" s="43">
        <v>1</v>
      </c>
      <c r="P250" s="43">
        <v>1</v>
      </c>
      <c r="Q250" s="43">
        <v>1</v>
      </c>
      <c r="R250" s="43">
        <v>0.01</v>
      </c>
    </row>
    <row r="251" spans="1:18">
      <c r="A251" s="43" t="str">
        <f>VOCs!A48</f>
        <v>H48</v>
      </c>
      <c r="B251" s="43" t="str">
        <f>VOCs!B48</f>
        <v>1 undecanal_cyt + 1 NADH_cyt + 1 H+_cyt = 1 undecanol_cyt + 1 NAD_cyt</v>
      </c>
      <c r="C251" s="43">
        <f>VOCs!C48</f>
        <v>0</v>
      </c>
      <c r="D251" s="43">
        <f>VOCs!D48</f>
        <v>0</v>
      </c>
      <c r="E251" s="43" t="str">
        <f>VOCs!E48</f>
        <v>Y</v>
      </c>
      <c r="F251" s="43"/>
      <c r="G251" s="43" t="str">
        <f t="shared" si="7"/>
        <v>H48</v>
      </c>
      <c r="H251" s="43" t="str">
        <f t="shared" si="7"/>
        <v>1 undecanal_cyt + 1 NADH_cyt + 1 H+_cyt = 1 undecanol_cyt + 1 NAD_cyt</v>
      </c>
      <c r="I251" s="43" t="s">
        <v>781</v>
      </c>
      <c r="J251" s="43" t="s">
        <v>782</v>
      </c>
      <c r="K251" s="43" t="str">
        <f t="shared" si="8"/>
        <v>-Inf</v>
      </c>
      <c r="L251" s="43" t="s">
        <v>783</v>
      </c>
      <c r="M251" s="43">
        <v>0</v>
      </c>
      <c r="N251" s="43">
        <v>1</v>
      </c>
      <c r="O251" s="43">
        <v>1</v>
      </c>
      <c r="P251" s="43">
        <v>1</v>
      </c>
      <c r="Q251" s="43">
        <v>1</v>
      </c>
      <c r="R251" s="43">
        <v>0.01</v>
      </c>
    </row>
    <row r="252" spans="1:18">
      <c r="A252" s="43" t="str">
        <f>VOCs!A49</f>
        <v>H49</v>
      </c>
      <c r="B252" s="43" t="str">
        <f>VOCs!B49</f>
        <v>1 dodecanal_cyt + 1 NADH_cyt + 1 H+_cyt = 1 dodecanol_cyt + 1 NAD_cyt</v>
      </c>
      <c r="C252" s="43">
        <f>VOCs!C49</f>
        <v>0</v>
      </c>
      <c r="D252" s="43">
        <f>VOCs!D49</f>
        <v>0</v>
      </c>
      <c r="E252" s="43" t="str">
        <f>VOCs!E49</f>
        <v>Y</v>
      </c>
      <c r="F252" s="43"/>
      <c r="G252" s="43" t="str">
        <f t="shared" si="7"/>
        <v>H49</v>
      </c>
      <c r="H252" s="43" t="str">
        <f t="shared" si="7"/>
        <v>1 dodecanal_cyt + 1 NADH_cyt + 1 H+_cyt = 1 dodecanol_cyt + 1 NAD_cyt</v>
      </c>
      <c r="I252" s="43" t="s">
        <v>781</v>
      </c>
      <c r="J252" s="43" t="s">
        <v>782</v>
      </c>
      <c r="K252" s="43" t="str">
        <f t="shared" si="8"/>
        <v>-Inf</v>
      </c>
      <c r="L252" s="43" t="s">
        <v>783</v>
      </c>
      <c r="M252" s="43">
        <v>0</v>
      </c>
      <c r="N252" s="43">
        <v>1</v>
      </c>
      <c r="O252" s="43">
        <v>1</v>
      </c>
      <c r="P252" s="43">
        <v>1</v>
      </c>
      <c r="Q252" s="43">
        <v>1</v>
      </c>
      <c r="R252" s="43">
        <v>0.01</v>
      </c>
    </row>
    <row r="253" spans="1:18">
      <c r="A253" s="43" t="str">
        <f>VOCs!A50</f>
        <v>H50</v>
      </c>
      <c r="B253" s="43" t="str">
        <f>VOCs!B50</f>
        <v>1 tridecanal_cyt + 1 NADH_cyt + 1 H+_cyt = 1 tridecanol_cyt + 1 NAD_cyt</v>
      </c>
      <c r="C253" s="43">
        <f>VOCs!C50</f>
        <v>0</v>
      </c>
      <c r="D253" s="43">
        <f>VOCs!D50</f>
        <v>0</v>
      </c>
      <c r="E253" s="43" t="str">
        <f>VOCs!E50</f>
        <v>Y</v>
      </c>
      <c r="F253" s="43"/>
      <c r="G253" s="43" t="str">
        <f t="shared" si="7"/>
        <v>H50</v>
      </c>
      <c r="H253" s="43" t="str">
        <f t="shared" si="7"/>
        <v>1 tridecanal_cyt + 1 NADH_cyt + 1 H+_cyt = 1 tridecanol_cyt + 1 NAD_cyt</v>
      </c>
      <c r="I253" s="43" t="s">
        <v>781</v>
      </c>
      <c r="J253" s="43" t="s">
        <v>782</v>
      </c>
      <c r="K253" s="43" t="str">
        <f t="shared" si="8"/>
        <v>-Inf</v>
      </c>
      <c r="L253" s="43" t="s">
        <v>783</v>
      </c>
      <c r="M253" s="43">
        <v>0</v>
      </c>
      <c r="N253" s="43">
        <v>1</v>
      </c>
      <c r="O253" s="43">
        <v>1</v>
      </c>
      <c r="P253" s="43">
        <v>1</v>
      </c>
      <c r="Q253" s="43">
        <v>1</v>
      </c>
      <c r="R253" s="43">
        <v>0.01</v>
      </c>
    </row>
    <row r="254" spans="1:18">
      <c r="A254" s="43" t="str">
        <f>VOCs!A51</f>
        <v>H51</v>
      </c>
      <c r="B254" s="43" t="str">
        <f>VOCs!B51</f>
        <v>1 tetradecanal_cyt + 1 NADH_cyt + 1 H+_cyt = 1 tetradecanol_cyt + 1 NAD_cyt</v>
      </c>
      <c r="C254" s="43">
        <f>VOCs!C51</f>
        <v>0</v>
      </c>
      <c r="D254" s="43">
        <f>VOCs!D51</f>
        <v>0</v>
      </c>
      <c r="E254" s="43" t="str">
        <f>VOCs!E51</f>
        <v>Y</v>
      </c>
      <c r="F254" s="43"/>
      <c r="G254" s="43" t="str">
        <f t="shared" si="7"/>
        <v>H51</v>
      </c>
      <c r="H254" s="43" t="str">
        <f t="shared" si="7"/>
        <v>1 tetradecanal_cyt + 1 NADH_cyt + 1 H+_cyt = 1 tetradecanol_cyt + 1 NAD_cyt</v>
      </c>
      <c r="I254" s="43" t="s">
        <v>781</v>
      </c>
      <c r="J254" s="43" t="s">
        <v>782</v>
      </c>
      <c r="K254" s="43" t="str">
        <f t="shared" si="8"/>
        <v>-Inf</v>
      </c>
      <c r="L254" s="43" t="s">
        <v>783</v>
      </c>
      <c r="M254" s="43">
        <v>0</v>
      </c>
      <c r="N254" s="43">
        <v>1</v>
      </c>
      <c r="O254" s="43">
        <v>1</v>
      </c>
      <c r="P254" s="43">
        <v>1</v>
      </c>
      <c r="Q254" s="43">
        <v>1</v>
      </c>
      <c r="R254" s="43">
        <v>0.01</v>
      </c>
    </row>
    <row r="255" spans="1:18">
      <c r="A255" s="43" t="str">
        <f>VOCs!A52</f>
        <v>H52</v>
      </c>
      <c r="B255" s="43" t="str">
        <f>VOCs!B52</f>
        <v>1 pentadecanal_cyt + 1 NADH_cyt + 1 H+_cyt = 1 pentadecanol_cyt + 1 NAD_cyt</v>
      </c>
      <c r="C255" s="43">
        <f>VOCs!C52</f>
        <v>0</v>
      </c>
      <c r="D255" s="43">
        <f>VOCs!D52</f>
        <v>0</v>
      </c>
      <c r="E255" s="43" t="str">
        <f>VOCs!E52</f>
        <v>Y</v>
      </c>
      <c r="F255" s="43"/>
      <c r="G255" s="43" t="str">
        <f t="shared" si="7"/>
        <v>H52</v>
      </c>
      <c r="H255" s="43" t="str">
        <f t="shared" si="7"/>
        <v>1 pentadecanal_cyt + 1 NADH_cyt + 1 H+_cyt = 1 pentadecanol_cyt + 1 NAD_cyt</v>
      </c>
      <c r="I255" s="43" t="s">
        <v>781</v>
      </c>
      <c r="J255" s="43" t="s">
        <v>782</v>
      </c>
      <c r="K255" s="43" t="str">
        <f t="shared" si="8"/>
        <v>-Inf</v>
      </c>
      <c r="L255" s="43" t="s">
        <v>783</v>
      </c>
      <c r="M255" s="43">
        <v>0</v>
      </c>
      <c r="N255" s="43">
        <v>1</v>
      </c>
      <c r="O255" s="43">
        <v>1</v>
      </c>
      <c r="P255" s="43">
        <v>1</v>
      </c>
      <c r="Q255" s="43">
        <v>1</v>
      </c>
      <c r="R255" s="43">
        <v>0.01</v>
      </c>
    </row>
    <row r="256" spans="1:18">
      <c r="A256" s="43" t="str">
        <f>VOCs!A53</f>
        <v>H53</v>
      </c>
      <c r="B256" s="43" t="str">
        <f>VOCs!B53</f>
        <v>1 hexadecanal_cyt + 1 NADH_cyt + 1 H+_cyt = 1 hexadecanol_cyt + 1 NAD_cyt</v>
      </c>
      <c r="C256" s="43">
        <f>VOCs!C53</f>
        <v>0</v>
      </c>
      <c r="D256" s="43">
        <f>VOCs!D53</f>
        <v>0</v>
      </c>
      <c r="E256" s="43" t="str">
        <f>VOCs!E53</f>
        <v>Y</v>
      </c>
      <c r="F256" s="43"/>
      <c r="G256" s="43" t="str">
        <f t="shared" si="7"/>
        <v>H53</v>
      </c>
      <c r="H256" s="43" t="str">
        <f t="shared" si="7"/>
        <v>1 hexadecanal_cyt + 1 NADH_cyt + 1 H+_cyt = 1 hexadecanol_cyt + 1 NAD_cyt</v>
      </c>
      <c r="I256" s="43" t="s">
        <v>781</v>
      </c>
      <c r="J256" s="43" t="s">
        <v>782</v>
      </c>
      <c r="K256" s="43" t="str">
        <f t="shared" si="8"/>
        <v>-Inf</v>
      </c>
      <c r="L256" s="43" t="s">
        <v>783</v>
      </c>
      <c r="M256" s="43">
        <v>0</v>
      </c>
      <c r="N256" s="43">
        <v>1</v>
      </c>
      <c r="O256" s="43">
        <v>1</v>
      </c>
      <c r="P256" s="43">
        <v>1</v>
      </c>
      <c r="Q256" s="43">
        <v>1</v>
      </c>
      <c r="R256" s="43">
        <v>0.01</v>
      </c>
    </row>
    <row r="257" spans="1:18">
      <c r="A257" s="43" t="str">
        <f>VOCs!A54</f>
        <v>H54</v>
      </c>
      <c r="B257" s="43" t="str">
        <f>VOCs!B54</f>
        <v>1 heptadecanal_cyt + 1 NADH_cyt + 1 H+_cyt = 1 heptadecanol_cyt + 1 NAD_cyt</v>
      </c>
      <c r="C257" s="43">
        <f>VOCs!C54</f>
        <v>0</v>
      </c>
      <c r="D257" s="43">
        <f>VOCs!D54</f>
        <v>0</v>
      </c>
      <c r="E257" s="43" t="str">
        <f>VOCs!E54</f>
        <v>Y</v>
      </c>
      <c r="F257" s="43"/>
      <c r="G257" s="43" t="str">
        <f t="shared" si="7"/>
        <v>H54</v>
      </c>
      <c r="H257" s="43" t="str">
        <f t="shared" si="7"/>
        <v>1 heptadecanal_cyt + 1 NADH_cyt + 1 H+_cyt = 1 heptadecanol_cyt + 1 NAD_cyt</v>
      </c>
      <c r="I257" s="43" t="s">
        <v>781</v>
      </c>
      <c r="J257" s="43" t="s">
        <v>782</v>
      </c>
      <c r="K257" s="43" t="str">
        <f t="shared" si="8"/>
        <v>-Inf</v>
      </c>
      <c r="L257" s="43" t="s">
        <v>783</v>
      </c>
      <c r="M257" s="43">
        <v>0</v>
      </c>
      <c r="N257" s="43">
        <v>1</v>
      </c>
      <c r="O257" s="43">
        <v>1</v>
      </c>
      <c r="P257" s="43">
        <v>1</v>
      </c>
      <c r="Q257" s="43">
        <v>1</v>
      </c>
      <c r="R257" s="43">
        <v>0.01</v>
      </c>
    </row>
    <row r="258" spans="1:18">
      <c r="A258" s="43" t="str">
        <f>VOCs!A55</f>
        <v>H55</v>
      </c>
      <c r="B258" s="43" t="str">
        <f>VOCs!B55</f>
        <v>1 octadecanal_cyt + 1 NADH_cyt + 1 H+_cyt = 1 octadecanol_cyt + 1 NAD_cyt</v>
      </c>
      <c r="C258" s="43">
        <f>VOCs!C55</f>
        <v>0</v>
      </c>
      <c r="D258" s="43">
        <f>VOCs!D55</f>
        <v>0</v>
      </c>
      <c r="E258" s="43" t="str">
        <f>VOCs!E55</f>
        <v>Y</v>
      </c>
      <c r="F258" s="43"/>
      <c r="G258" s="43" t="str">
        <f t="shared" ref="G258:H321" si="9">A258</f>
        <v>H55</v>
      </c>
      <c r="H258" s="43" t="str">
        <f t="shared" si="9"/>
        <v>1 octadecanal_cyt + 1 NADH_cyt + 1 H+_cyt = 1 octadecanol_cyt + 1 NAD_cyt</v>
      </c>
      <c r="I258" s="43" t="s">
        <v>781</v>
      </c>
      <c r="J258" s="43" t="s">
        <v>782</v>
      </c>
      <c r="K258" s="43" t="str">
        <f t="shared" si="8"/>
        <v>-Inf</v>
      </c>
      <c r="L258" s="43" t="s">
        <v>783</v>
      </c>
      <c r="M258" s="43">
        <v>0</v>
      </c>
      <c r="N258" s="43">
        <v>1</v>
      </c>
      <c r="O258" s="43">
        <v>1</v>
      </c>
      <c r="P258" s="43">
        <v>1</v>
      </c>
      <c r="Q258" s="43">
        <v>1</v>
      </c>
      <c r="R258" s="43">
        <v>0.01</v>
      </c>
    </row>
    <row r="259" spans="1:18">
      <c r="A259" s="43" t="str">
        <f>VOCs!A57</f>
        <v>H57</v>
      </c>
      <c r="B259" s="43" t="str">
        <f>VOCs!B57</f>
        <v>1 phenylacetaldehyde_cyt + 1 NAD_cyt + 1 H2O_cyt = 1 phenylacetate_cyt + 1 NADH_cyt + 2 H+_cyt</v>
      </c>
      <c r="C259" s="43">
        <f>VOCs!C57</f>
        <v>0</v>
      </c>
      <c r="D259" s="43">
        <f>VOCs!D57</f>
        <v>0</v>
      </c>
      <c r="E259" s="43" t="str">
        <f>VOCs!E57</f>
        <v>Y</v>
      </c>
      <c r="F259" s="43"/>
      <c r="G259" s="43" t="str">
        <f t="shared" si="9"/>
        <v>H57</v>
      </c>
      <c r="H259" s="43" t="str">
        <f t="shared" si="9"/>
        <v>1 phenylacetaldehyde_cyt + 1 NAD_cyt + 1 H2O_cyt = 1 phenylacetate_cyt + 1 NADH_cyt + 2 H+_cyt</v>
      </c>
      <c r="I259" s="43" t="s">
        <v>781</v>
      </c>
      <c r="J259" s="43" t="s">
        <v>782</v>
      </c>
      <c r="K259" s="43" t="str">
        <f t="shared" ref="K259:K322" si="10">IF(EXACT(E259,"N"),0,"-Inf")</f>
        <v>-Inf</v>
      </c>
      <c r="L259" s="43" t="s">
        <v>783</v>
      </c>
      <c r="M259" s="43">
        <v>0</v>
      </c>
      <c r="N259" s="43">
        <v>1</v>
      </c>
      <c r="O259" s="43">
        <v>1</v>
      </c>
      <c r="P259" s="43">
        <v>1</v>
      </c>
      <c r="Q259" s="43">
        <v>1</v>
      </c>
      <c r="R259" s="43">
        <v>0.01</v>
      </c>
    </row>
    <row r="260" spans="1:18">
      <c r="A260" s="43" t="str">
        <f>VOCs!A58</f>
        <v>H58</v>
      </c>
      <c r="B260" s="43" t="str">
        <f>VOCs!B58</f>
        <v>1 4-hydroxyphenylacetaldehyde_cyt + 1 NAD_cyt + 1 H2O_cyt = 1 4-hydroxyphenylacetate_cyt + 2 H+_cyt + 1 NADH_cyt</v>
      </c>
      <c r="C260" s="43">
        <f>VOCs!C58</f>
        <v>0</v>
      </c>
      <c r="D260" s="43">
        <f>VOCs!D58</f>
        <v>0</v>
      </c>
      <c r="E260" s="43" t="str">
        <f>VOCs!E58</f>
        <v>Y</v>
      </c>
      <c r="F260" s="43"/>
      <c r="G260" s="43" t="str">
        <f t="shared" si="9"/>
        <v>H58</v>
      </c>
      <c r="H260" s="43" t="str">
        <f t="shared" si="9"/>
        <v>1 4-hydroxyphenylacetaldehyde_cyt + 1 NAD_cyt + 1 H2O_cyt = 1 4-hydroxyphenylacetate_cyt + 2 H+_cyt + 1 NADH_cyt</v>
      </c>
      <c r="I260" s="43" t="s">
        <v>781</v>
      </c>
      <c r="J260" s="43" t="s">
        <v>782</v>
      </c>
      <c r="K260" s="43" t="str">
        <f t="shared" si="10"/>
        <v>-Inf</v>
      </c>
      <c r="L260" s="43" t="s">
        <v>783</v>
      </c>
      <c r="M260" s="43">
        <v>0</v>
      </c>
      <c r="N260" s="43">
        <v>1</v>
      </c>
      <c r="O260" s="43">
        <v>1</v>
      </c>
      <c r="P260" s="43">
        <v>1</v>
      </c>
      <c r="Q260" s="43">
        <v>1</v>
      </c>
      <c r="R260" s="43">
        <v>0.01</v>
      </c>
    </row>
    <row r="261" spans="1:18">
      <c r="A261" s="43" t="str">
        <f>VOCs!A59</f>
        <v>H59</v>
      </c>
      <c r="B261" s="43" t="str">
        <f>VOCs!B59</f>
        <v>1 indole-3-acetaldehyde_cyt + 1 NAD_cyt + 1 H2O_cyt = 1 indole-3-acetate_cyt + 2 H+_cyt + 1 NADH_cyt</v>
      </c>
      <c r="C261" s="43">
        <f>VOCs!C59</f>
        <v>0</v>
      </c>
      <c r="D261" s="43">
        <f>VOCs!D59</f>
        <v>0</v>
      </c>
      <c r="E261" s="43" t="str">
        <f>VOCs!E59</f>
        <v>Y</v>
      </c>
      <c r="F261" s="43"/>
      <c r="G261" s="43" t="str">
        <f t="shared" si="9"/>
        <v>H59</v>
      </c>
      <c r="H261" s="43" t="str">
        <f t="shared" si="9"/>
        <v>1 indole-3-acetaldehyde_cyt + 1 NAD_cyt + 1 H2O_cyt = 1 indole-3-acetate_cyt + 2 H+_cyt + 1 NADH_cyt</v>
      </c>
      <c r="I261" s="43" t="s">
        <v>781</v>
      </c>
      <c r="J261" s="43" t="s">
        <v>782</v>
      </c>
      <c r="K261" s="43" t="str">
        <f t="shared" si="10"/>
        <v>-Inf</v>
      </c>
      <c r="L261" s="43" t="s">
        <v>783</v>
      </c>
      <c r="M261" s="43">
        <v>0</v>
      </c>
      <c r="N261" s="43">
        <v>1</v>
      </c>
      <c r="O261" s="43">
        <v>1</v>
      </c>
      <c r="P261" s="43">
        <v>1</v>
      </c>
      <c r="Q261" s="43">
        <v>1</v>
      </c>
      <c r="R261" s="43">
        <v>0.01</v>
      </c>
    </row>
    <row r="262" spans="1:18">
      <c r="A262" s="43" t="str">
        <f>VOCs!A60</f>
        <v>H60</v>
      </c>
      <c r="B262" s="43" t="str">
        <f>VOCs!B60</f>
        <v>1 2-methyl-propanal_cyt + 1 NAD_cyt + 1 H2O_cyt = 1 2-methyl-propanoate_cyt + 1 NADH_cyt + 2 H+_cyt</v>
      </c>
      <c r="C262" s="43">
        <f>VOCs!C60</f>
        <v>0</v>
      </c>
      <c r="D262" s="43">
        <f>VOCs!D60</f>
        <v>0</v>
      </c>
      <c r="E262" s="43" t="str">
        <f>VOCs!E60</f>
        <v>Y</v>
      </c>
      <c r="F262" s="43"/>
      <c r="G262" s="43" t="str">
        <f t="shared" si="9"/>
        <v>H60</v>
      </c>
      <c r="H262" s="43" t="str">
        <f t="shared" si="9"/>
        <v>1 2-methyl-propanal_cyt + 1 NAD_cyt + 1 H2O_cyt = 1 2-methyl-propanoate_cyt + 1 NADH_cyt + 2 H+_cyt</v>
      </c>
      <c r="I262" s="43" t="s">
        <v>781</v>
      </c>
      <c r="J262" s="43" t="s">
        <v>782</v>
      </c>
      <c r="K262" s="43" t="str">
        <f t="shared" si="10"/>
        <v>-Inf</v>
      </c>
      <c r="L262" s="43" t="s">
        <v>783</v>
      </c>
      <c r="M262" s="43">
        <v>0</v>
      </c>
      <c r="N262" s="43">
        <v>1</v>
      </c>
      <c r="O262" s="43">
        <v>1</v>
      </c>
      <c r="P262" s="43">
        <v>1</v>
      </c>
      <c r="Q262" s="43">
        <v>1</v>
      </c>
      <c r="R262" s="43">
        <v>0.01</v>
      </c>
    </row>
    <row r="263" spans="1:18">
      <c r="A263" s="43" t="str">
        <f>VOCs!A61</f>
        <v>H61</v>
      </c>
      <c r="B263" s="43" t="str">
        <f>VOCs!B61</f>
        <v>1 benzal_cyt + 1 NAD_cyt + 1 H2O_cyt = 1 benzoate_cyt + 1 NADH_cyt + 2 H+_cyt</v>
      </c>
      <c r="C263" s="43">
        <f>VOCs!C61</f>
        <v>0</v>
      </c>
      <c r="D263" s="43">
        <f>VOCs!D61</f>
        <v>0</v>
      </c>
      <c r="E263" s="43" t="str">
        <f>VOCs!E61</f>
        <v>Y</v>
      </c>
      <c r="F263" s="43"/>
      <c r="G263" s="43" t="str">
        <f t="shared" si="9"/>
        <v>H61</v>
      </c>
      <c r="H263" s="43" t="str">
        <f t="shared" si="9"/>
        <v>1 benzal_cyt + 1 NAD_cyt + 1 H2O_cyt = 1 benzoate_cyt + 1 NADH_cyt + 2 H+_cyt</v>
      </c>
      <c r="I263" s="43" t="s">
        <v>781</v>
      </c>
      <c r="J263" s="43" t="s">
        <v>782</v>
      </c>
      <c r="K263" s="43" t="str">
        <f t="shared" si="10"/>
        <v>-Inf</v>
      </c>
      <c r="L263" s="43" t="s">
        <v>783</v>
      </c>
      <c r="M263" s="43">
        <v>0</v>
      </c>
      <c r="N263" s="43">
        <v>1</v>
      </c>
      <c r="O263" s="43">
        <v>1</v>
      </c>
      <c r="P263" s="43">
        <v>1</v>
      </c>
      <c r="Q263" s="43">
        <v>1</v>
      </c>
      <c r="R263" s="43">
        <v>0.01</v>
      </c>
    </row>
    <row r="264" spans="1:18">
      <c r="A264" s="43" t="str">
        <f>VOCs!A62</f>
        <v>H62</v>
      </c>
      <c r="B264" s="43" t="str">
        <f>VOCs!B62</f>
        <v>1 3-methyl-butanal_cyt + 1 NAD_cyt + 1 H2O_cyt = 1 3-methyl-butanoate_cyt + 1 NADH_cyt + 2 H+_cyt</v>
      </c>
      <c r="C264" s="43">
        <f>VOCs!C62</f>
        <v>0</v>
      </c>
      <c r="D264" s="43">
        <f>VOCs!D62</f>
        <v>0</v>
      </c>
      <c r="E264" s="43" t="str">
        <f>VOCs!E62</f>
        <v>Y</v>
      </c>
      <c r="F264" s="43"/>
      <c r="G264" s="43" t="str">
        <f t="shared" si="9"/>
        <v>H62</v>
      </c>
      <c r="H264" s="43" t="str">
        <f t="shared" si="9"/>
        <v>1 3-methyl-butanal_cyt + 1 NAD_cyt + 1 H2O_cyt = 1 3-methyl-butanoate_cyt + 1 NADH_cyt + 2 H+_cyt</v>
      </c>
      <c r="I264" s="43" t="s">
        <v>781</v>
      </c>
      <c r="J264" s="43" t="s">
        <v>782</v>
      </c>
      <c r="K264" s="43" t="str">
        <f t="shared" si="10"/>
        <v>-Inf</v>
      </c>
      <c r="L264" s="43" t="s">
        <v>783</v>
      </c>
      <c r="M264" s="43">
        <v>0</v>
      </c>
      <c r="N264" s="43">
        <v>1</v>
      </c>
      <c r="O264" s="43">
        <v>1</v>
      </c>
      <c r="P264" s="43">
        <v>1</v>
      </c>
      <c r="Q264" s="43">
        <v>1</v>
      </c>
      <c r="R264" s="43">
        <v>0.01</v>
      </c>
    </row>
    <row r="265" spans="1:18">
      <c r="A265" s="43" t="str">
        <f>VOCs!A63</f>
        <v>H63</v>
      </c>
      <c r="B265" s="43" t="str">
        <f>VOCs!B63</f>
        <v>1 2-methyl-butanal_cyt + 1 NAD_cyt + 1 H2O_cyt = 1 2-methyl-butanoate_cyt + 1 NADH_cyt + 2 H+_cyt</v>
      </c>
      <c r="C265" s="43">
        <f>VOCs!C63</f>
        <v>0</v>
      </c>
      <c r="D265" s="43">
        <f>VOCs!D63</f>
        <v>0</v>
      </c>
      <c r="E265" s="43" t="str">
        <f>VOCs!E63</f>
        <v>Y</v>
      </c>
      <c r="F265" s="43"/>
      <c r="G265" s="43" t="str">
        <f t="shared" si="9"/>
        <v>H63</v>
      </c>
      <c r="H265" s="43" t="str">
        <f t="shared" si="9"/>
        <v>1 2-methyl-butanal_cyt + 1 NAD_cyt + 1 H2O_cyt = 1 2-methyl-butanoate_cyt + 1 NADH_cyt + 2 H+_cyt</v>
      </c>
      <c r="I265" s="43" t="s">
        <v>781</v>
      </c>
      <c r="J265" s="43" t="s">
        <v>782</v>
      </c>
      <c r="K265" s="43" t="str">
        <f t="shared" si="10"/>
        <v>-Inf</v>
      </c>
      <c r="L265" s="43" t="s">
        <v>783</v>
      </c>
      <c r="M265" s="43">
        <v>0</v>
      </c>
      <c r="N265" s="43">
        <v>1</v>
      </c>
      <c r="O265" s="43">
        <v>1</v>
      </c>
      <c r="P265" s="43">
        <v>1</v>
      </c>
      <c r="Q265" s="43">
        <v>1</v>
      </c>
      <c r="R265" s="43">
        <v>0.01</v>
      </c>
    </row>
    <row r="266" spans="1:18">
      <c r="A266" s="43" t="str">
        <f>VOCs!A64</f>
        <v>H64</v>
      </c>
      <c r="B266" s="43" t="str">
        <f>VOCs!B64</f>
        <v>1 3-methylthiopropanal_cyt + 1 NAD_cyt + 1 H2O_cyt = 1 3-methylthiopropanoate_cyt + 1 NADH_cyt + 2 H+_cyt</v>
      </c>
      <c r="C266" s="43">
        <f>VOCs!C64</f>
        <v>0</v>
      </c>
      <c r="D266" s="43">
        <f>VOCs!D64</f>
        <v>0</v>
      </c>
      <c r="E266" s="43" t="str">
        <f>VOCs!E64</f>
        <v>Y</v>
      </c>
      <c r="F266" s="43"/>
      <c r="G266" s="43" t="str">
        <f t="shared" si="9"/>
        <v>H64</v>
      </c>
      <c r="H266" s="43" t="str">
        <f t="shared" si="9"/>
        <v>1 3-methylthiopropanal_cyt + 1 NAD_cyt + 1 H2O_cyt = 1 3-methylthiopropanoate_cyt + 1 NADH_cyt + 2 H+_cyt</v>
      </c>
      <c r="I266" s="43" t="s">
        <v>781</v>
      </c>
      <c r="J266" s="43" t="s">
        <v>782</v>
      </c>
      <c r="K266" s="43" t="str">
        <f t="shared" si="10"/>
        <v>-Inf</v>
      </c>
      <c r="L266" s="43" t="s">
        <v>783</v>
      </c>
      <c r="M266" s="43">
        <v>0</v>
      </c>
      <c r="N266" s="43">
        <v>1</v>
      </c>
      <c r="O266" s="43">
        <v>1</v>
      </c>
      <c r="P266" s="43">
        <v>1</v>
      </c>
      <c r="Q266" s="43">
        <v>1</v>
      </c>
      <c r="R266" s="43">
        <v>0.01</v>
      </c>
    </row>
    <row r="267" spans="1:18">
      <c r="A267" s="43" t="str">
        <f>VOCs!A65</f>
        <v>H65</v>
      </c>
      <c r="B267" s="43" t="str">
        <f>VOCs!B65</f>
        <v>1 propanal_cyt + 1 NAD_cyt + 1 H2O_cyt = 1 propanoate_cyt + 1 NADH_cyt + 2 H+_cyt</v>
      </c>
      <c r="C267" s="43">
        <f>VOCs!C65</f>
        <v>0</v>
      </c>
      <c r="D267" s="43">
        <f>VOCs!D65</f>
        <v>0</v>
      </c>
      <c r="E267" s="43" t="str">
        <f>VOCs!E65</f>
        <v>Y</v>
      </c>
      <c r="F267" s="43"/>
      <c r="G267" s="43" t="str">
        <f t="shared" si="9"/>
        <v>H65</v>
      </c>
      <c r="H267" s="43" t="str">
        <f t="shared" si="9"/>
        <v>1 propanal_cyt + 1 NAD_cyt + 1 H2O_cyt = 1 propanoate_cyt + 1 NADH_cyt + 2 H+_cyt</v>
      </c>
      <c r="I267" s="43" t="s">
        <v>781</v>
      </c>
      <c r="J267" s="43" t="s">
        <v>782</v>
      </c>
      <c r="K267" s="43" t="str">
        <f t="shared" si="10"/>
        <v>-Inf</v>
      </c>
      <c r="L267" s="43" t="s">
        <v>783</v>
      </c>
      <c r="M267" s="43">
        <v>0</v>
      </c>
      <c r="N267" s="43">
        <v>1</v>
      </c>
      <c r="O267" s="43">
        <v>1</v>
      </c>
      <c r="P267" s="43">
        <v>1</v>
      </c>
      <c r="Q267" s="43">
        <v>1</v>
      </c>
      <c r="R267" s="43">
        <v>0.01</v>
      </c>
    </row>
    <row r="268" spans="1:18">
      <c r="A268" s="43" t="str">
        <f>VOCs!A66</f>
        <v>H66</v>
      </c>
      <c r="B268" s="43" t="str">
        <f>VOCs!B66</f>
        <v>1 butanal_cyt + 1 NAD_cyt + 1 H2O_cyt = 1 butanoate_cyt + 1 NADH_cyt + 2 H+_cyt</v>
      </c>
      <c r="C268" s="43">
        <f>VOCs!C66</f>
        <v>0</v>
      </c>
      <c r="D268" s="43">
        <f>VOCs!D66</f>
        <v>0</v>
      </c>
      <c r="E268" s="43" t="str">
        <f>VOCs!E66</f>
        <v>Y</v>
      </c>
      <c r="F268" s="43"/>
      <c r="G268" s="43" t="str">
        <f t="shared" si="9"/>
        <v>H66</v>
      </c>
      <c r="H268" s="43" t="str">
        <f t="shared" si="9"/>
        <v>1 butanal_cyt + 1 NAD_cyt + 1 H2O_cyt = 1 butanoate_cyt + 1 NADH_cyt + 2 H+_cyt</v>
      </c>
      <c r="I268" s="43" t="s">
        <v>781</v>
      </c>
      <c r="J268" s="43" t="s">
        <v>782</v>
      </c>
      <c r="K268" s="43" t="str">
        <f t="shared" si="10"/>
        <v>-Inf</v>
      </c>
      <c r="L268" s="43" t="s">
        <v>783</v>
      </c>
      <c r="M268" s="43">
        <v>0</v>
      </c>
      <c r="N268" s="43">
        <v>1</v>
      </c>
      <c r="O268" s="43">
        <v>1</v>
      </c>
      <c r="P268" s="43">
        <v>1</v>
      </c>
      <c r="Q268" s="43">
        <v>1</v>
      </c>
      <c r="R268" s="43">
        <v>0.01</v>
      </c>
    </row>
    <row r="269" spans="1:18">
      <c r="A269" s="43" t="str">
        <f>VOCs!A67</f>
        <v>H67</v>
      </c>
      <c r="B269" s="43" t="str">
        <f>VOCs!B67</f>
        <v>1 pentanal_cyt + 1 NAD_cyt + 1 H2O_cyt = 1 pentanoate_cyt + 1 NADH_cyt + 2 H+_cyt</v>
      </c>
      <c r="C269" s="43">
        <f>VOCs!C67</f>
        <v>0</v>
      </c>
      <c r="D269" s="43">
        <f>VOCs!D67</f>
        <v>0</v>
      </c>
      <c r="E269" s="43" t="str">
        <f>VOCs!E67</f>
        <v>Y</v>
      </c>
      <c r="F269" s="43"/>
      <c r="G269" s="43" t="str">
        <f t="shared" si="9"/>
        <v>H67</v>
      </c>
      <c r="H269" s="43" t="str">
        <f t="shared" si="9"/>
        <v>1 pentanal_cyt + 1 NAD_cyt + 1 H2O_cyt = 1 pentanoate_cyt + 1 NADH_cyt + 2 H+_cyt</v>
      </c>
      <c r="I269" s="43" t="s">
        <v>781</v>
      </c>
      <c r="J269" s="43" t="s">
        <v>782</v>
      </c>
      <c r="K269" s="43" t="str">
        <f t="shared" si="10"/>
        <v>-Inf</v>
      </c>
      <c r="L269" s="43" t="s">
        <v>783</v>
      </c>
      <c r="M269" s="43">
        <v>0</v>
      </c>
      <c r="N269" s="43">
        <v>1</v>
      </c>
      <c r="O269" s="43">
        <v>1</v>
      </c>
      <c r="P269" s="43">
        <v>1</v>
      </c>
      <c r="Q269" s="43">
        <v>1</v>
      </c>
      <c r="R269" s="43">
        <v>0.01</v>
      </c>
    </row>
    <row r="270" spans="1:18">
      <c r="A270" s="43" t="str">
        <f>VOCs!A68</f>
        <v>H68</v>
      </c>
      <c r="B270" s="43" t="str">
        <f>VOCs!B68</f>
        <v>1 hexanal_cyt + 1 NAD_cyt + 1 H2O_cyt = 1 hexanoate_cyt + 1 NADH_cyt + 2 H+_cyt</v>
      </c>
      <c r="C270" s="43">
        <f>VOCs!C68</f>
        <v>0</v>
      </c>
      <c r="D270" s="43">
        <f>VOCs!D68</f>
        <v>0</v>
      </c>
      <c r="E270" s="43" t="str">
        <f>VOCs!E68</f>
        <v>Y</v>
      </c>
      <c r="F270" s="43"/>
      <c r="G270" s="43" t="str">
        <f t="shared" si="9"/>
        <v>H68</v>
      </c>
      <c r="H270" s="43" t="str">
        <f t="shared" si="9"/>
        <v>1 hexanal_cyt + 1 NAD_cyt + 1 H2O_cyt = 1 hexanoate_cyt + 1 NADH_cyt + 2 H+_cyt</v>
      </c>
      <c r="I270" s="43" t="s">
        <v>781</v>
      </c>
      <c r="J270" s="43" t="s">
        <v>782</v>
      </c>
      <c r="K270" s="43" t="str">
        <f t="shared" si="10"/>
        <v>-Inf</v>
      </c>
      <c r="L270" s="43" t="s">
        <v>783</v>
      </c>
      <c r="M270" s="43">
        <v>0</v>
      </c>
      <c r="N270" s="43">
        <v>1</v>
      </c>
      <c r="O270" s="43">
        <v>1</v>
      </c>
      <c r="P270" s="43">
        <v>1</v>
      </c>
      <c r="Q270" s="43">
        <v>1</v>
      </c>
      <c r="R270" s="43">
        <v>0.01</v>
      </c>
    </row>
    <row r="271" spans="1:18">
      <c r="A271" s="43" t="str">
        <f>VOCs!A69</f>
        <v>H69</v>
      </c>
      <c r="B271" s="43" t="str">
        <f>VOCs!B69</f>
        <v>1 heptanal_cyt + 1 NAD_cyt + 1 H2O_cyt = 1 heptanoate_cyt + 1 NADH_cyt + 2 H+_cyt</v>
      </c>
      <c r="C271" s="43">
        <f>VOCs!C69</f>
        <v>0</v>
      </c>
      <c r="D271" s="43">
        <f>VOCs!D69</f>
        <v>0</v>
      </c>
      <c r="E271" s="43" t="str">
        <f>VOCs!E69</f>
        <v>Y</v>
      </c>
      <c r="F271" s="43"/>
      <c r="G271" s="43" t="str">
        <f t="shared" si="9"/>
        <v>H69</v>
      </c>
      <c r="H271" s="43" t="str">
        <f t="shared" si="9"/>
        <v>1 heptanal_cyt + 1 NAD_cyt + 1 H2O_cyt = 1 heptanoate_cyt + 1 NADH_cyt + 2 H+_cyt</v>
      </c>
      <c r="I271" s="43" t="s">
        <v>781</v>
      </c>
      <c r="J271" s="43" t="s">
        <v>782</v>
      </c>
      <c r="K271" s="43" t="str">
        <f t="shared" si="10"/>
        <v>-Inf</v>
      </c>
      <c r="L271" s="43" t="s">
        <v>783</v>
      </c>
      <c r="M271" s="43">
        <v>0</v>
      </c>
      <c r="N271" s="43">
        <v>1</v>
      </c>
      <c r="O271" s="43">
        <v>1</v>
      </c>
      <c r="P271" s="43">
        <v>1</v>
      </c>
      <c r="Q271" s="43">
        <v>1</v>
      </c>
      <c r="R271" s="43">
        <v>0.01</v>
      </c>
    </row>
    <row r="272" spans="1:18">
      <c r="A272" s="43" t="str">
        <f>VOCs!A70</f>
        <v>H70</v>
      </c>
      <c r="B272" s="43" t="str">
        <f>VOCs!B70</f>
        <v>1 octanal_cyt + 1 NAD_cyt + 1 H2O_cyt = 1 octanoate_cyt + 1 NADH_cyt + 2 H+_cyt</v>
      </c>
      <c r="C272" s="43">
        <f>VOCs!C70</f>
        <v>0</v>
      </c>
      <c r="D272" s="43">
        <f>VOCs!D70</f>
        <v>0</v>
      </c>
      <c r="E272" s="43" t="str">
        <f>VOCs!E70</f>
        <v>Y</v>
      </c>
      <c r="F272" s="43"/>
      <c r="G272" s="43" t="str">
        <f t="shared" si="9"/>
        <v>H70</v>
      </c>
      <c r="H272" s="43" t="str">
        <f t="shared" si="9"/>
        <v>1 octanal_cyt + 1 NAD_cyt + 1 H2O_cyt = 1 octanoate_cyt + 1 NADH_cyt + 2 H+_cyt</v>
      </c>
      <c r="I272" s="43" t="s">
        <v>781</v>
      </c>
      <c r="J272" s="43" t="s">
        <v>782</v>
      </c>
      <c r="K272" s="43" t="str">
        <f t="shared" si="10"/>
        <v>-Inf</v>
      </c>
      <c r="L272" s="43" t="s">
        <v>783</v>
      </c>
      <c r="M272" s="43">
        <v>0</v>
      </c>
      <c r="N272" s="43">
        <v>1</v>
      </c>
      <c r="O272" s="43">
        <v>1</v>
      </c>
      <c r="P272" s="43">
        <v>1</v>
      </c>
      <c r="Q272" s="43">
        <v>1</v>
      </c>
      <c r="R272" s="43">
        <v>0.01</v>
      </c>
    </row>
    <row r="273" spans="1:18">
      <c r="A273" s="43" t="str">
        <f>VOCs!A71</f>
        <v>H71</v>
      </c>
      <c r="B273" s="43" t="str">
        <f>VOCs!B71</f>
        <v>1 nonanal_cyt + 1 NAD_cyt + 1 H2O_cyt = 1 nonanoate_cyt + 1 NADH_cyt + 2 H+_cyt</v>
      </c>
      <c r="C273" s="43">
        <f>VOCs!C71</f>
        <v>0</v>
      </c>
      <c r="D273" s="43">
        <f>VOCs!D71</f>
        <v>0</v>
      </c>
      <c r="E273" s="43" t="str">
        <f>VOCs!E71</f>
        <v>Y</v>
      </c>
      <c r="F273" s="43"/>
      <c r="G273" s="43" t="str">
        <f t="shared" si="9"/>
        <v>H71</v>
      </c>
      <c r="H273" s="43" t="str">
        <f t="shared" si="9"/>
        <v>1 nonanal_cyt + 1 NAD_cyt + 1 H2O_cyt = 1 nonanoate_cyt + 1 NADH_cyt + 2 H+_cyt</v>
      </c>
      <c r="I273" s="43" t="s">
        <v>781</v>
      </c>
      <c r="J273" s="43" t="s">
        <v>782</v>
      </c>
      <c r="K273" s="43" t="str">
        <f t="shared" si="10"/>
        <v>-Inf</v>
      </c>
      <c r="L273" s="43" t="s">
        <v>783</v>
      </c>
      <c r="M273" s="43">
        <v>0</v>
      </c>
      <c r="N273" s="43">
        <v>1</v>
      </c>
      <c r="O273" s="43">
        <v>1</v>
      </c>
      <c r="P273" s="43">
        <v>1</v>
      </c>
      <c r="Q273" s="43">
        <v>1</v>
      </c>
      <c r="R273" s="43">
        <v>0.01</v>
      </c>
    </row>
    <row r="274" spans="1:18">
      <c r="A274" s="43" t="str">
        <f>VOCs!A72</f>
        <v>H72</v>
      </c>
      <c r="B274" s="43" t="str">
        <f>VOCs!B72</f>
        <v>1 decanal_cyt + 1 NAD_cyt + 1 H2O_cyt = 1 decanoate_cyt + 1 NADH_cyt + 2 H+_cyt</v>
      </c>
      <c r="C274" s="43">
        <f>VOCs!C72</f>
        <v>0</v>
      </c>
      <c r="D274" s="43">
        <f>VOCs!D72</f>
        <v>0</v>
      </c>
      <c r="E274" s="43" t="str">
        <f>VOCs!E72</f>
        <v>Y</v>
      </c>
      <c r="F274" s="43"/>
      <c r="G274" s="43" t="str">
        <f t="shared" si="9"/>
        <v>H72</v>
      </c>
      <c r="H274" s="43" t="str">
        <f t="shared" si="9"/>
        <v>1 decanal_cyt + 1 NAD_cyt + 1 H2O_cyt = 1 decanoate_cyt + 1 NADH_cyt + 2 H+_cyt</v>
      </c>
      <c r="I274" s="43" t="s">
        <v>781</v>
      </c>
      <c r="J274" s="43" t="s">
        <v>782</v>
      </c>
      <c r="K274" s="43" t="str">
        <f t="shared" si="10"/>
        <v>-Inf</v>
      </c>
      <c r="L274" s="43" t="s">
        <v>783</v>
      </c>
      <c r="M274" s="43">
        <v>0</v>
      </c>
      <c r="N274" s="43">
        <v>1</v>
      </c>
      <c r="O274" s="43">
        <v>1</v>
      </c>
      <c r="P274" s="43">
        <v>1</v>
      </c>
      <c r="Q274" s="43">
        <v>1</v>
      </c>
      <c r="R274" s="43">
        <v>0.01</v>
      </c>
    </row>
    <row r="275" spans="1:18">
      <c r="A275" s="43" t="str">
        <f>VOCs!A73</f>
        <v>H73</v>
      </c>
      <c r="B275" s="43" t="str">
        <f>VOCs!B73</f>
        <v>1 undecanal_cyt + 1 NAD_cyt + 1 H2O_cyt = 1 undecanoate_cyt + 1 NADH_cyt + 2 H+_cyt</v>
      </c>
      <c r="C275" s="43">
        <f>VOCs!C73</f>
        <v>0</v>
      </c>
      <c r="D275" s="43">
        <f>VOCs!D73</f>
        <v>0</v>
      </c>
      <c r="E275" s="43" t="str">
        <f>VOCs!E73</f>
        <v>Y</v>
      </c>
      <c r="F275" s="43"/>
      <c r="G275" s="43" t="str">
        <f t="shared" si="9"/>
        <v>H73</v>
      </c>
      <c r="H275" s="43" t="str">
        <f t="shared" si="9"/>
        <v>1 undecanal_cyt + 1 NAD_cyt + 1 H2O_cyt = 1 undecanoate_cyt + 1 NADH_cyt + 2 H+_cyt</v>
      </c>
      <c r="I275" s="43" t="s">
        <v>781</v>
      </c>
      <c r="J275" s="43" t="s">
        <v>782</v>
      </c>
      <c r="K275" s="43" t="str">
        <f t="shared" si="10"/>
        <v>-Inf</v>
      </c>
      <c r="L275" s="43" t="s">
        <v>783</v>
      </c>
      <c r="M275" s="43">
        <v>0</v>
      </c>
      <c r="N275" s="43">
        <v>1</v>
      </c>
      <c r="O275" s="43">
        <v>1</v>
      </c>
      <c r="P275" s="43">
        <v>1</v>
      </c>
      <c r="Q275" s="43">
        <v>1</v>
      </c>
      <c r="R275" s="43">
        <v>0.01</v>
      </c>
    </row>
    <row r="276" spans="1:18">
      <c r="A276" s="43" t="str">
        <f>VOCs!A74</f>
        <v>H74</v>
      </c>
      <c r="B276" s="43" t="str">
        <f>VOCs!B74</f>
        <v>1 dodecanal_cyt + 1 NAD_cyt + 1 H2O_cyt = 1 dodecanoate_cyt + 1 NADH_cyt + 2 H+_cyt</v>
      </c>
      <c r="C276" s="43">
        <f>VOCs!C74</f>
        <v>0</v>
      </c>
      <c r="D276" s="43">
        <f>VOCs!D74</f>
        <v>0</v>
      </c>
      <c r="E276" s="43" t="str">
        <f>VOCs!E74</f>
        <v>Y</v>
      </c>
      <c r="F276" s="43"/>
      <c r="G276" s="43" t="str">
        <f t="shared" si="9"/>
        <v>H74</v>
      </c>
      <c r="H276" s="43" t="str">
        <f t="shared" si="9"/>
        <v>1 dodecanal_cyt + 1 NAD_cyt + 1 H2O_cyt = 1 dodecanoate_cyt + 1 NADH_cyt + 2 H+_cyt</v>
      </c>
      <c r="I276" s="43" t="s">
        <v>781</v>
      </c>
      <c r="J276" s="43" t="s">
        <v>782</v>
      </c>
      <c r="K276" s="43" t="str">
        <f t="shared" si="10"/>
        <v>-Inf</v>
      </c>
      <c r="L276" s="43" t="s">
        <v>783</v>
      </c>
      <c r="M276" s="43">
        <v>0</v>
      </c>
      <c r="N276" s="43">
        <v>1</v>
      </c>
      <c r="O276" s="43">
        <v>1</v>
      </c>
      <c r="P276" s="43">
        <v>1</v>
      </c>
      <c r="Q276" s="43">
        <v>1</v>
      </c>
      <c r="R276" s="43">
        <v>0.01</v>
      </c>
    </row>
    <row r="277" spans="1:18">
      <c r="A277" s="43" t="str">
        <f>VOCs!A75</f>
        <v>H75</v>
      </c>
      <c r="B277" s="43" t="str">
        <f>VOCs!B75</f>
        <v>1 tridecanal_cyt + 1 NAD_cyt + 1 H2O_cyt = 1 tridecanoate_cyt + 1 NADH_cyt + 2 H+_cyt</v>
      </c>
      <c r="C277" s="43">
        <f>VOCs!C75</f>
        <v>0</v>
      </c>
      <c r="D277" s="43">
        <f>VOCs!D75</f>
        <v>0</v>
      </c>
      <c r="E277" s="43" t="str">
        <f>VOCs!E75</f>
        <v>Y</v>
      </c>
      <c r="F277" s="43"/>
      <c r="G277" s="43" t="str">
        <f t="shared" si="9"/>
        <v>H75</v>
      </c>
      <c r="H277" s="43" t="str">
        <f t="shared" si="9"/>
        <v>1 tridecanal_cyt + 1 NAD_cyt + 1 H2O_cyt = 1 tridecanoate_cyt + 1 NADH_cyt + 2 H+_cyt</v>
      </c>
      <c r="I277" s="43" t="s">
        <v>781</v>
      </c>
      <c r="J277" s="43" t="s">
        <v>782</v>
      </c>
      <c r="K277" s="43" t="str">
        <f t="shared" si="10"/>
        <v>-Inf</v>
      </c>
      <c r="L277" s="43" t="s">
        <v>783</v>
      </c>
      <c r="M277" s="43">
        <v>0</v>
      </c>
      <c r="N277" s="43">
        <v>1</v>
      </c>
      <c r="O277" s="43">
        <v>1</v>
      </c>
      <c r="P277" s="43">
        <v>1</v>
      </c>
      <c r="Q277" s="43">
        <v>1</v>
      </c>
      <c r="R277" s="43">
        <v>0.01</v>
      </c>
    </row>
    <row r="278" spans="1:18">
      <c r="A278" s="43" t="str">
        <f>VOCs!A76</f>
        <v>H76</v>
      </c>
      <c r="B278" s="43" t="str">
        <f>VOCs!B76</f>
        <v>1 tetradecanal_cyt + 1 NAD_cyt + 1 H2O_cyt = 1 tetradecanoate_cyt + 1 NADH_cyt + 2 H+_cyt</v>
      </c>
      <c r="C278" s="43">
        <f>VOCs!C76</f>
        <v>0</v>
      </c>
      <c r="D278" s="43">
        <f>VOCs!D76</f>
        <v>0</v>
      </c>
      <c r="E278" s="43" t="str">
        <f>VOCs!E76</f>
        <v>Y</v>
      </c>
      <c r="F278" s="43"/>
      <c r="G278" s="43" t="str">
        <f t="shared" si="9"/>
        <v>H76</v>
      </c>
      <c r="H278" s="43" t="str">
        <f t="shared" si="9"/>
        <v>1 tetradecanal_cyt + 1 NAD_cyt + 1 H2O_cyt = 1 tetradecanoate_cyt + 1 NADH_cyt + 2 H+_cyt</v>
      </c>
      <c r="I278" s="43" t="s">
        <v>781</v>
      </c>
      <c r="J278" s="43" t="s">
        <v>782</v>
      </c>
      <c r="K278" s="43" t="str">
        <f t="shared" si="10"/>
        <v>-Inf</v>
      </c>
      <c r="L278" s="43" t="s">
        <v>783</v>
      </c>
      <c r="M278" s="43">
        <v>0</v>
      </c>
      <c r="N278" s="43">
        <v>1</v>
      </c>
      <c r="O278" s="43">
        <v>1</v>
      </c>
      <c r="P278" s="43">
        <v>1</v>
      </c>
      <c r="Q278" s="43">
        <v>1</v>
      </c>
      <c r="R278" s="43">
        <v>0.01</v>
      </c>
    </row>
    <row r="279" spans="1:18">
      <c r="A279" s="43" t="str">
        <f>VOCs!A77</f>
        <v>H77</v>
      </c>
      <c r="B279" s="43" t="str">
        <f>VOCs!B77</f>
        <v>1 pentadecanal_cyt + 1 NAD_cyt + 1 H2O_cyt = 1 pentadecanoate_cyt + 1 NADH_cyt + 2 H+_cyt</v>
      </c>
      <c r="C279" s="43">
        <f>VOCs!C77</f>
        <v>0</v>
      </c>
      <c r="D279" s="43">
        <f>VOCs!D77</f>
        <v>0</v>
      </c>
      <c r="E279" s="43" t="str">
        <f>VOCs!E77</f>
        <v>Y</v>
      </c>
      <c r="F279" s="43"/>
      <c r="G279" s="43" t="str">
        <f t="shared" si="9"/>
        <v>H77</v>
      </c>
      <c r="H279" s="43" t="str">
        <f t="shared" si="9"/>
        <v>1 pentadecanal_cyt + 1 NAD_cyt + 1 H2O_cyt = 1 pentadecanoate_cyt + 1 NADH_cyt + 2 H+_cyt</v>
      </c>
      <c r="I279" s="43" t="s">
        <v>781</v>
      </c>
      <c r="J279" s="43" t="s">
        <v>782</v>
      </c>
      <c r="K279" s="43" t="str">
        <f t="shared" si="10"/>
        <v>-Inf</v>
      </c>
      <c r="L279" s="43" t="s">
        <v>783</v>
      </c>
      <c r="M279" s="43">
        <v>0</v>
      </c>
      <c r="N279" s="43">
        <v>1</v>
      </c>
      <c r="O279" s="43">
        <v>1</v>
      </c>
      <c r="P279" s="43">
        <v>1</v>
      </c>
      <c r="Q279" s="43">
        <v>1</v>
      </c>
      <c r="R279" s="43">
        <v>0.01</v>
      </c>
    </row>
    <row r="280" spans="1:18">
      <c r="A280" s="43" t="str">
        <f>VOCs!A78</f>
        <v>H78</v>
      </c>
      <c r="B280" s="43" t="str">
        <f>VOCs!B78</f>
        <v>1 hexadecanal_cyt + 1 NAD_cyt + 1 H2O_cyt = 1 hexadecanoate_cyt + 1 NADH_cyt + 2 H+_cyt</v>
      </c>
      <c r="C280" s="43">
        <f>VOCs!C78</f>
        <v>0</v>
      </c>
      <c r="D280" s="43">
        <f>VOCs!D78</f>
        <v>0</v>
      </c>
      <c r="E280" s="43" t="str">
        <f>VOCs!E78</f>
        <v>Y</v>
      </c>
      <c r="F280" s="43"/>
      <c r="G280" s="43" t="str">
        <f t="shared" si="9"/>
        <v>H78</v>
      </c>
      <c r="H280" s="43" t="str">
        <f t="shared" si="9"/>
        <v>1 hexadecanal_cyt + 1 NAD_cyt + 1 H2O_cyt = 1 hexadecanoate_cyt + 1 NADH_cyt + 2 H+_cyt</v>
      </c>
      <c r="I280" s="43" t="s">
        <v>781</v>
      </c>
      <c r="J280" s="43" t="s">
        <v>782</v>
      </c>
      <c r="K280" s="43" t="str">
        <f t="shared" si="10"/>
        <v>-Inf</v>
      </c>
      <c r="L280" s="43" t="s">
        <v>783</v>
      </c>
      <c r="M280" s="43">
        <v>0</v>
      </c>
      <c r="N280" s="43">
        <v>1</v>
      </c>
      <c r="O280" s="43">
        <v>1</v>
      </c>
      <c r="P280" s="43">
        <v>1</v>
      </c>
      <c r="Q280" s="43">
        <v>1</v>
      </c>
      <c r="R280" s="43">
        <v>0.01</v>
      </c>
    </row>
    <row r="281" spans="1:18">
      <c r="A281" s="43" t="str">
        <f>VOCs!A79</f>
        <v>H79</v>
      </c>
      <c r="B281" s="43" t="str">
        <f>VOCs!B79</f>
        <v>1 heptadecanal_cyt + 1 NAD_cyt + 1 H2O_cyt = 1 heptadecanoate_cyt + 1 NADH_cyt + 2 H+_cyt</v>
      </c>
      <c r="C281" s="43">
        <f>VOCs!C79</f>
        <v>0</v>
      </c>
      <c r="D281" s="43">
        <f>VOCs!D79</f>
        <v>0</v>
      </c>
      <c r="E281" s="43" t="str">
        <f>VOCs!E79</f>
        <v>Y</v>
      </c>
      <c r="F281" s="43"/>
      <c r="G281" s="43" t="str">
        <f t="shared" si="9"/>
        <v>H79</v>
      </c>
      <c r="H281" s="43" t="str">
        <f t="shared" si="9"/>
        <v>1 heptadecanal_cyt + 1 NAD_cyt + 1 H2O_cyt = 1 heptadecanoate_cyt + 1 NADH_cyt + 2 H+_cyt</v>
      </c>
      <c r="I281" s="43" t="s">
        <v>781</v>
      </c>
      <c r="J281" s="43" t="s">
        <v>782</v>
      </c>
      <c r="K281" s="43" t="str">
        <f t="shared" si="10"/>
        <v>-Inf</v>
      </c>
      <c r="L281" s="43" t="s">
        <v>783</v>
      </c>
      <c r="M281" s="43">
        <v>0</v>
      </c>
      <c r="N281" s="43">
        <v>1</v>
      </c>
      <c r="O281" s="43">
        <v>1</v>
      </c>
      <c r="P281" s="43">
        <v>1</v>
      </c>
      <c r="Q281" s="43">
        <v>1</v>
      </c>
      <c r="R281" s="43">
        <v>0.01</v>
      </c>
    </row>
    <row r="282" spans="1:18">
      <c r="A282" s="43" t="str">
        <f>VOCs!A80</f>
        <v>H80</v>
      </c>
      <c r="B282" s="43" t="str">
        <f>VOCs!B80</f>
        <v>1 octadecanal_cyt + 1 NAD_cyt + 1 H2O_cyt = 1 octadecanoate_cyt + 1 NADH_cyt + 2 H+_cyt</v>
      </c>
      <c r="C282" s="43">
        <f>VOCs!C80</f>
        <v>0</v>
      </c>
      <c r="D282" s="43">
        <f>VOCs!D80</f>
        <v>0</v>
      </c>
      <c r="E282" s="43" t="str">
        <f>VOCs!E80</f>
        <v>Y</v>
      </c>
      <c r="F282" s="43"/>
      <c r="G282" s="43" t="str">
        <f t="shared" si="9"/>
        <v>H80</v>
      </c>
      <c r="H282" s="43" t="str">
        <f t="shared" si="9"/>
        <v>1 octadecanal_cyt + 1 NAD_cyt + 1 H2O_cyt = 1 octadecanoate_cyt + 1 NADH_cyt + 2 H+_cyt</v>
      </c>
      <c r="I282" s="43" t="s">
        <v>781</v>
      </c>
      <c r="J282" s="43" t="s">
        <v>782</v>
      </c>
      <c r="K282" s="43" t="str">
        <f t="shared" si="10"/>
        <v>-Inf</v>
      </c>
      <c r="L282" s="43" t="s">
        <v>783</v>
      </c>
      <c r="M282" s="43">
        <v>0</v>
      </c>
      <c r="N282" s="43">
        <v>1</v>
      </c>
      <c r="O282" s="43">
        <v>1</v>
      </c>
      <c r="P282" s="43">
        <v>1</v>
      </c>
      <c r="Q282" s="43">
        <v>1</v>
      </c>
      <c r="R282" s="43">
        <v>0.01</v>
      </c>
    </row>
    <row r="283" spans="1:18">
      <c r="A283" s="43" t="str">
        <f>VOCs!A82</f>
        <v>H82</v>
      </c>
      <c r="B283" s="43" t="str">
        <f>VOCs!B82</f>
        <v>1 butanoyl-CoA_cyt + 2 NAD_cyt + 2 H2O_cyt = 1 2-propanone_cyt + 2 NADH_cyt + 2 H+_cyt + 1 CO2_cyt + 1 CoA_cyt</v>
      </c>
      <c r="C283" s="43">
        <f>VOCs!C82</f>
        <v>0</v>
      </c>
      <c r="D283" s="43">
        <f>VOCs!D82</f>
        <v>0</v>
      </c>
      <c r="E283" s="43" t="str">
        <f>VOCs!E82</f>
        <v>N</v>
      </c>
      <c r="F283" s="43"/>
      <c r="G283" s="43" t="str">
        <f t="shared" si="9"/>
        <v>H82</v>
      </c>
      <c r="H283" s="43" t="str">
        <f t="shared" si="9"/>
        <v>1 butanoyl-CoA_cyt + 2 NAD_cyt + 2 H2O_cyt = 1 2-propanone_cyt + 2 NADH_cyt + 2 H+_cyt + 1 CO2_cyt + 1 CoA_cyt</v>
      </c>
      <c r="I283" s="43" t="s">
        <v>781</v>
      </c>
      <c r="J283" s="43" t="s">
        <v>782</v>
      </c>
      <c r="K283" s="43">
        <f t="shared" si="10"/>
        <v>0</v>
      </c>
      <c r="L283" s="43" t="s">
        <v>783</v>
      </c>
      <c r="M283" s="43">
        <v>0</v>
      </c>
      <c r="N283" s="43">
        <v>1</v>
      </c>
      <c r="O283" s="43">
        <v>1</v>
      </c>
      <c r="P283" s="43">
        <v>1</v>
      </c>
      <c r="Q283" s="43">
        <v>1</v>
      </c>
      <c r="R283" s="43">
        <v>0.01</v>
      </c>
    </row>
    <row r="284" spans="1:18">
      <c r="A284" s="43" t="str">
        <f>VOCs!A83</f>
        <v>H83</v>
      </c>
      <c r="B284" s="43" t="str">
        <f>VOCs!B83</f>
        <v>1 pentanoyl-CoA_cyt + 2 NAD_cyt + 2 H2O_cyt = 1 2-butanone_cyt + 2 NADH_cyt + 2 H+_cyt + 1 CO2_cyt + 1 CoA_cyt</v>
      </c>
      <c r="C284" s="43">
        <f>VOCs!C83</f>
        <v>0</v>
      </c>
      <c r="D284" s="43">
        <f>VOCs!D83</f>
        <v>0</v>
      </c>
      <c r="E284" s="43" t="str">
        <f>VOCs!E83</f>
        <v>N</v>
      </c>
      <c r="F284" s="43"/>
      <c r="G284" s="43" t="str">
        <f t="shared" si="9"/>
        <v>H83</v>
      </c>
      <c r="H284" s="43" t="str">
        <f t="shared" si="9"/>
        <v>1 pentanoyl-CoA_cyt + 2 NAD_cyt + 2 H2O_cyt = 1 2-butanone_cyt + 2 NADH_cyt + 2 H+_cyt + 1 CO2_cyt + 1 CoA_cyt</v>
      </c>
      <c r="I284" s="43" t="s">
        <v>781</v>
      </c>
      <c r="J284" s="43" t="s">
        <v>782</v>
      </c>
      <c r="K284" s="43">
        <f t="shared" si="10"/>
        <v>0</v>
      </c>
      <c r="L284" s="43" t="s">
        <v>783</v>
      </c>
      <c r="M284" s="43">
        <v>0</v>
      </c>
      <c r="N284" s="43">
        <v>1</v>
      </c>
      <c r="O284" s="43">
        <v>1</v>
      </c>
      <c r="P284" s="43">
        <v>1</v>
      </c>
      <c r="Q284" s="43">
        <v>1</v>
      </c>
      <c r="R284" s="43">
        <v>0.01</v>
      </c>
    </row>
    <row r="285" spans="1:18">
      <c r="A285" s="43" t="str">
        <f>VOCs!A84</f>
        <v>H84</v>
      </c>
      <c r="B285" s="43" t="str">
        <f>VOCs!B84</f>
        <v>1 hexanoyl-CoA_cyt + 2 NAD_cyt + 2 H2O_cyt = 1 2-pentanone_cyt + 2 NADH_cyt + 2 H+_cyt + 1 CO2_cyt + 1 CoA_cyt</v>
      </c>
      <c r="C285" s="43">
        <f>VOCs!C84</f>
        <v>0</v>
      </c>
      <c r="D285" s="43">
        <f>VOCs!D84</f>
        <v>0</v>
      </c>
      <c r="E285" s="43" t="str">
        <f>VOCs!E84</f>
        <v>N</v>
      </c>
      <c r="F285" s="43"/>
      <c r="G285" s="43" t="str">
        <f t="shared" si="9"/>
        <v>H84</v>
      </c>
      <c r="H285" s="43" t="str">
        <f t="shared" si="9"/>
        <v>1 hexanoyl-CoA_cyt + 2 NAD_cyt + 2 H2O_cyt = 1 2-pentanone_cyt + 2 NADH_cyt + 2 H+_cyt + 1 CO2_cyt + 1 CoA_cyt</v>
      </c>
      <c r="I285" s="43" t="s">
        <v>781</v>
      </c>
      <c r="J285" s="43" t="s">
        <v>782</v>
      </c>
      <c r="K285" s="43">
        <f t="shared" si="10"/>
        <v>0</v>
      </c>
      <c r="L285" s="43" t="s">
        <v>783</v>
      </c>
      <c r="M285" s="43">
        <v>0</v>
      </c>
      <c r="N285" s="43">
        <v>1</v>
      </c>
      <c r="O285" s="43">
        <v>1</v>
      </c>
      <c r="P285" s="43">
        <v>1</v>
      </c>
      <c r="Q285" s="43">
        <v>1</v>
      </c>
      <c r="R285" s="43">
        <v>0.01</v>
      </c>
    </row>
    <row r="286" spans="1:18">
      <c r="A286" s="43" t="str">
        <f>VOCs!A85</f>
        <v>H85</v>
      </c>
      <c r="B286" s="43" t="str">
        <f>VOCs!B85</f>
        <v>1 heptanoyl-CoA_cyt + 2 NAD_cyt + 2 H2O_cyt = 1 2-hexanone_cyt + 2 NADH_cyt + 2 H+_cyt + 1 CO2_cyt + 1 CoA_cyt</v>
      </c>
      <c r="C286" s="43">
        <f>VOCs!C85</f>
        <v>0</v>
      </c>
      <c r="D286" s="43">
        <f>VOCs!D85</f>
        <v>0</v>
      </c>
      <c r="E286" s="43" t="str">
        <f>VOCs!E85</f>
        <v>N</v>
      </c>
      <c r="F286" s="43"/>
      <c r="G286" s="43" t="str">
        <f t="shared" si="9"/>
        <v>H85</v>
      </c>
      <c r="H286" s="43" t="str">
        <f t="shared" si="9"/>
        <v>1 heptanoyl-CoA_cyt + 2 NAD_cyt + 2 H2O_cyt = 1 2-hexanone_cyt + 2 NADH_cyt + 2 H+_cyt + 1 CO2_cyt + 1 CoA_cyt</v>
      </c>
      <c r="I286" s="43" t="s">
        <v>781</v>
      </c>
      <c r="J286" s="43" t="s">
        <v>782</v>
      </c>
      <c r="K286" s="43">
        <f t="shared" si="10"/>
        <v>0</v>
      </c>
      <c r="L286" s="43" t="s">
        <v>783</v>
      </c>
      <c r="M286" s="43">
        <v>0</v>
      </c>
      <c r="N286" s="43">
        <v>1</v>
      </c>
      <c r="O286" s="43">
        <v>1</v>
      </c>
      <c r="P286" s="43">
        <v>1</v>
      </c>
      <c r="Q286" s="43">
        <v>1</v>
      </c>
      <c r="R286" s="43">
        <v>0.01</v>
      </c>
    </row>
    <row r="287" spans="1:18">
      <c r="A287" s="43" t="str">
        <f>VOCs!A86</f>
        <v>H86</v>
      </c>
      <c r="B287" s="43" t="str">
        <f>VOCs!B86</f>
        <v>1 octanoyl-CoA_cyt + 2 NAD_cyt + 2 H2O_cyt = 1 2-heptanone_cyt + 2 NADH_cyt + 2 H+_cyt + 1 CO2_cyt + 1 CoA_cyt</v>
      </c>
      <c r="C287" s="43">
        <f>VOCs!C86</f>
        <v>0</v>
      </c>
      <c r="D287" s="43">
        <f>VOCs!D86</f>
        <v>0</v>
      </c>
      <c r="E287" s="43" t="str">
        <f>VOCs!E86</f>
        <v>N</v>
      </c>
      <c r="F287" s="43"/>
      <c r="G287" s="43" t="str">
        <f t="shared" si="9"/>
        <v>H86</v>
      </c>
      <c r="H287" s="43" t="str">
        <f t="shared" si="9"/>
        <v>1 octanoyl-CoA_cyt + 2 NAD_cyt + 2 H2O_cyt = 1 2-heptanone_cyt + 2 NADH_cyt + 2 H+_cyt + 1 CO2_cyt + 1 CoA_cyt</v>
      </c>
      <c r="I287" s="43" t="s">
        <v>781</v>
      </c>
      <c r="J287" s="43" t="s">
        <v>782</v>
      </c>
      <c r="K287" s="43">
        <f t="shared" si="10"/>
        <v>0</v>
      </c>
      <c r="L287" s="43" t="s">
        <v>783</v>
      </c>
      <c r="M287" s="43">
        <v>0</v>
      </c>
      <c r="N287" s="43">
        <v>1</v>
      </c>
      <c r="O287" s="43">
        <v>1</v>
      </c>
      <c r="P287" s="43">
        <v>1</v>
      </c>
      <c r="Q287" s="43">
        <v>1</v>
      </c>
      <c r="R287" s="43">
        <v>0.01</v>
      </c>
    </row>
    <row r="288" spans="1:18">
      <c r="A288" s="43" t="str">
        <f>VOCs!A87</f>
        <v>H87</v>
      </c>
      <c r="B288" s="43" t="str">
        <f>VOCs!B87</f>
        <v>1 nonanoyl-CoA_cyt + 2 NAD_cyt + 2 H2O_cyt = 1 2-octanone_cyt + 2 NADH_cyt + 2 H+_cyt + 1 CO2_cyt + 1 CoA_cyt</v>
      </c>
      <c r="C288" s="43">
        <f>VOCs!C87</f>
        <v>0</v>
      </c>
      <c r="D288" s="43">
        <f>VOCs!D87</f>
        <v>0</v>
      </c>
      <c r="E288" s="43" t="str">
        <f>VOCs!E87</f>
        <v>N</v>
      </c>
      <c r="F288" s="43"/>
      <c r="G288" s="43" t="str">
        <f t="shared" si="9"/>
        <v>H87</v>
      </c>
      <c r="H288" s="43" t="str">
        <f t="shared" si="9"/>
        <v>1 nonanoyl-CoA_cyt + 2 NAD_cyt + 2 H2O_cyt = 1 2-octanone_cyt + 2 NADH_cyt + 2 H+_cyt + 1 CO2_cyt + 1 CoA_cyt</v>
      </c>
      <c r="I288" s="43" t="s">
        <v>781</v>
      </c>
      <c r="J288" s="43" t="s">
        <v>782</v>
      </c>
      <c r="K288" s="43">
        <f t="shared" si="10"/>
        <v>0</v>
      </c>
      <c r="L288" s="43" t="s">
        <v>783</v>
      </c>
      <c r="M288" s="43">
        <v>0</v>
      </c>
      <c r="N288" s="43">
        <v>1</v>
      </c>
      <c r="O288" s="43">
        <v>1</v>
      </c>
      <c r="P288" s="43">
        <v>1</v>
      </c>
      <c r="Q288" s="43">
        <v>1</v>
      </c>
      <c r="R288" s="43">
        <v>0.01</v>
      </c>
    </row>
    <row r="289" spans="1:18">
      <c r="A289" s="43" t="str">
        <f>VOCs!A88</f>
        <v>H88</v>
      </c>
      <c r="B289" s="43" t="str">
        <f>VOCs!B88</f>
        <v>1 decanoyl-CoA_cyt + 2 NAD_cyt + 2 H2O_cyt = 1 2-nonanone_cyt + 2 NADH_cyt + 2 H+_cyt + 1 CO2_cyt + 1 CoA_cyt</v>
      </c>
      <c r="C289" s="43">
        <f>VOCs!C88</f>
        <v>0</v>
      </c>
      <c r="D289" s="43">
        <f>VOCs!D88</f>
        <v>0</v>
      </c>
      <c r="E289" s="43" t="str">
        <f>VOCs!E88</f>
        <v>N</v>
      </c>
      <c r="F289" s="43"/>
      <c r="G289" s="43" t="str">
        <f t="shared" si="9"/>
        <v>H88</v>
      </c>
      <c r="H289" s="43" t="str">
        <f t="shared" si="9"/>
        <v>1 decanoyl-CoA_cyt + 2 NAD_cyt + 2 H2O_cyt = 1 2-nonanone_cyt + 2 NADH_cyt + 2 H+_cyt + 1 CO2_cyt + 1 CoA_cyt</v>
      </c>
      <c r="I289" s="43" t="s">
        <v>781</v>
      </c>
      <c r="J289" s="43" t="s">
        <v>782</v>
      </c>
      <c r="K289" s="43">
        <f t="shared" si="10"/>
        <v>0</v>
      </c>
      <c r="L289" s="43" t="s">
        <v>783</v>
      </c>
      <c r="M289" s="43">
        <v>0</v>
      </c>
      <c r="N289" s="43">
        <v>1</v>
      </c>
      <c r="O289" s="43">
        <v>1</v>
      </c>
      <c r="P289" s="43">
        <v>1</v>
      </c>
      <c r="Q289" s="43">
        <v>1</v>
      </c>
      <c r="R289" s="43">
        <v>0.01</v>
      </c>
    </row>
    <row r="290" spans="1:18">
      <c r="A290" s="43" t="str">
        <f>VOCs!A89</f>
        <v>H89</v>
      </c>
      <c r="B290" s="43" t="str">
        <f>VOCs!B89</f>
        <v>1 undecanoyl-CoA_cyt + 2 NAD_cyt + 2 H2O_cyt = 1 2-decanone_cyt + 2 NADH_cyt + 2 H+_cyt + 1 CO2_cyt + 1 CoA_cyt</v>
      </c>
      <c r="C290" s="43">
        <f>VOCs!C89</f>
        <v>0</v>
      </c>
      <c r="D290" s="43">
        <f>VOCs!D89</f>
        <v>0</v>
      </c>
      <c r="E290" s="43" t="str">
        <f>VOCs!E89</f>
        <v>N</v>
      </c>
      <c r="F290" s="43"/>
      <c r="G290" s="43" t="str">
        <f t="shared" si="9"/>
        <v>H89</v>
      </c>
      <c r="H290" s="43" t="str">
        <f t="shared" si="9"/>
        <v>1 undecanoyl-CoA_cyt + 2 NAD_cyt + 2 H2O_cyt = 1 2-decanone_cyt + 2 NADH_cyt + 2 H+_cyt + 1 CO2_cyt + 1 CoA_cyt</v>
      </c>
      <c r="I290" s="43" t="s">
        <v>781</v>
      </c>
      <c r="J290" s="43" t="s">
        <v>782</v>
      </c>
      <c r="K290" s="43">
        <f t="shared" si="10"/>
        <v>0</v>
      </c>
      <c r="L290" s="43" t="s">
        <v>783</v>
      </c>
      <c r="M290" s="43">
        <v>0</v>
      </c>
      <c r="N290" s="43">
        <v>1</v>
      </c>
      <c r="O290" s="43">
        <v>1</v>
      </c>
      <c r="P290" s="43">
        <v>1</v>
      </c>
      <c r="Q290" s="43">
        <v>1</v>
      </c>
      <c r="R290" s="43">
        <v>0.01</v>
      </c>
    </row>
    <row r="291" spans="1:18">
      <c r="A291" s="43" t="str">
        <f>VOCs!A90</f>
        <v>H90</v>
      </c>
      <c r="B291" s="43" t="str">
        <f>VOCs!B90</f>
        <v>1 dodecanoyl-CoA_cyt + 2 NAD_cyt + 2 H2O_cyt = 1 2-undecanone_cyt + 2 NADH_cyt + 2 H+_cyt + 1 CO2_cyt + 1 CoA_cyt</v>
      </c>
      <c r="C291" s="43">
        <f>VOCs!C90</f>
        <v>0</v>
      </c>
      <c r="D291" s="43">
        <f>VOCs!D90</f>
        <v>0</v>
      </c>
      <c r="E291" s="43" t="str">
        <f>VOCs!E90</f>
        <v>N</v>
      </c>
      <c r="F291" s="43"/>
      <c r="G291" s="43" t="str">
        <f t="shared" si="9"/>
        <v>H90</v>
      </c>
      <c r="H291" s="43" t="str">
        <f t="shared" si="9"/>
        <v>1 dodecanoyl-CoA_cyt + 2 NAD_cyt + 2 H2O_cyt = 1 2-undecanone_cyt + 2 NADH_cyt + 2 H+_cyt + 1 CO2_cyt + 1 CoA_cyt</v>
      </c>
      <c r="I291" s="43" t="s">
        <v>781</v>
      </c>
      <c r="J291" s="43" t="s">
        <v>782</v>
      </c>
      <c r="K291" s="43">
        <f t="shared" si="10"/>
        <v>0</v>
      </c>
      <c r="L291" s="43" t="s">
        <v>783</v>
      </c>
      <c r="M291" s="43">
        <v>0</v>
      </c>
      <c r="N291" s="43">
        <v>1</v>
      </c>
      <c r="O291" s="43">
        <v>1</v>
      </c>
      <c r="P291" s="43">
        <v>1</v>
      </c>
      <c r="Q291" s="43">
        <v>1</v>
      </c>
      <c r="R291" s="43">
        <v>0.01</v>
      </c>
    </row>
    <row r="292" spans="1:18">
      <c r="A292" s="43" t="str">
        <f>VOCs!A91</f>
        <v>H91</v>
      </c>
      <c r="B292" s="43" t="str">
        <f>VOCs!B91</f>
        <v>1 tridecanoyl-CoA_cyt + 2 NAD_cyt + 2 H2O_cyt = 1 2-dodecanone_cyt + 2 NADH_cyt + 2 H+_cyt + 1 CO2_cyt + 1 CoA_cyt</v>
      </c>
      <c r="C292" s="43">
        <f>VOCs!C91</f>
        <v>0</v>
      </c>
      <c r="D292" s="43">
        <f>VOCs!D91</f>
        <v>0</v>
      </c>
      <c r="E292" s="43" t="str">
        <f>VOCs!E91</f>
        <v>N</v>
      </c>
      <c r="F292" s="43"/>
      <c r="G292" s="43" t="str">
        <f t="shared" si="9"/>
        <v>H91</v>
      </c>
      <c r="H292" s="43" t="str">
        <f t="shared" si="9"/>
        <v>1 tridecanoyl-CoA_cyt + 2 NAD_cyt + 2 H2O_cyt = 1 2-dodecanone_cyt + 2 NADH_cyt + 2 H+_cyt + 1 CO2_cyt + 1 CoA_cyt</v>
      </c>
      <c r="I292" s="43" t="s">
        <v>781</v>
      </c>
      <c r="J292" s="43" t="s">
        <v>782</v>
      </c>
      <c r="K292" s="43">
        <f t="shared" si="10"/>
        <v>0</v>
      </c>
      <c r="L292" s="43" t="s">
        <v>783</v>
      </c>
      <c r="M292" s="43">
        <v>0</v>
      </c>
      <c r="N292" s="43">
        <v>1</v>
      </c>
      <c r="O292" s="43">
        <v>1</v>
      </c>
      <c r="P292" s="43">
        <v>1</v>
      </c>
      <c r="Q292" s="43">
        <v>1</v>
      </c>
      <c r="R292" s="43">
        <v>0.01</v>
      </c>
    </row>
    <row r="293" spans="1:18">
      <c r="A293" s="43" t="str">
        <f>VOCs!A92</f>
        <v>H92</v>
      </c>
      <c r="B293" s="43" t="str">
        <f>VOCs!B92</f>
        <v>1 tetradecanoyl-CoA_cyt + 2 NAD_cyt + 2 H2O_cyt = 1 2-tridecanone_cyt + 2 NADH_cyt + 2 H+_cyt + 1 CO2_cyt + 1 CoA_cyt</v>
      </c>
      <c r="C293" s="43">
        <f>VOCs!C92</f>
        <v>0</v>
      </c>
      <c r="D293" s="43">
        <f>VOCs!D92</f>
        <v>0</v>
      </c>
      <c r="E293" s="43" t="str">
        <f>VOCs!E92</f>
        <v>N</v>
      </c>
      <c r="F293" s="43"/>
      <c r="G293" s="43" t="str">
        <f t="shared" si="9"/>
        <v>H92</v>
      </c>
      <c r="H293" s="43" t="str">
        <f t="shared" si="9"/>
        <v>1 tetradecanoyl-CoA_cyt + 2 NAD_cyt + 2 H2O_cyt = 1 2-tridecanone_cyt + 2 NADH_cyt + 2 H+_cyt + 1 CO2_cyt + 1 CoA_cyt</v>
      </c>
      <c r="I293" s="43" t="s">
        <v>781</v>
      </c>
      <c r="J293" s="43" t="s">
        <v>782</v>
      </c>
      <c r="K293" s="43">
        <f t="shared" si="10"/>
        <v>0</v>
      </c>
      <c r="L293" s="43" t="s">
        <v>783</v>
      </c>
      <c r="M293" s="43">
        <v>0</v>
      </c>
      <c r="N293" s="43">
        <v>1</v>
      </c>
      <c r="O293" s="43">
        <v>1</v>
      </c>
      <c r="P293" s="43">
        <v>1</v>
      </c>
      <c r="Q293" s="43">
        <v>1</v>
      </c>
      <c r="R293" s="43">
        <v>0.01</v>
      </c>
    </row>
    <row r="294" spans="1:18">
      <c r="A294" s="43" t="str">
        <f>VOCs!A93</f>
        <v>H93</v>
      </c>
      <c r="B294" s="43" t="str">
        <f>VOCs!B93</f>
        <v>1 pentadecanoyl-CoA_cyt + 2 NAD_cyt + 2 H2O_cyt = 1 2-tetradecanone_cyt + 2 NADH_cyt + 2 H+_cyt + 1 CO2_cyt + 1 CoA_cyt</v>
      </c>
      <c r="C294" s="43">
        <f>VOCs!C93</f>
        <v>0</v>
      </c>
      <c r="D294" s="43">
        <f>VOCs!D93</f>
        <v>0</v>
      </c>
      <c r="E294" s="43" t="str">
        <f>VOCs!E93</f>
        <v>N</v>
      </c>
      <c r="F294" s="43"/>
      <c r="G294" s="43" t="str">
        <f t="shared" si="9"/>
        <v>H93</v>
      </c>
      <c r="H294" s="43" t="str">
        <f t="shared" si="9"/>
        <v>1 pentadecanoyl-CoA_cyt + 2 NAD_cyt + 2 H2O_cyt = 1 2-tetradecanone_cyt + 2 NADH_cyt + 2 H+_cyt + 1 CO2_cyt + 1 CoA_cyt</v>
      </c>
      <c r="I294" s="43" t="s">
        <v>781</v>
      </c>
      <c r="J294" s="43" t="s">
        <v>782</v>
      </c>
      <c r="K294" s="43">
        <f t="shared" si="10"/>
        <v>0</v>
      </c>
      <c r="L294" s="43" t="s">
        <v>783</v>
      </c>
      <c r="M294" s="43">
        <v>0</v>
      </c>
      <c r="N294" s="43">
        <v>1</v>
      </c>
      <c r="O294" s="43">
        <v>1</v>
      </c>
      <c r="P294" s="43">
        <v>1</v>
      </c>
      <c r="Q294" s="43">
        <v>1</v>
      </c>
      <c r="R294" s="43">
        <v>0.01</v>
      </c>
    </row>
    <row r="295" spans="1:18">
      <c r="A295" s="43" t="str">
        <f>VOCs!A94</f>
        <v>H94</v>
      </c>
      <c r="B295" s="43" t="str">
        <f>VOCs!B94</f>
        <v>1 hexadecanoyl-CoA_cyt + 2 NAD_cyt + 2 H2O_cyt = 1 2-pentadecanone_cyt + 2 NADH_cyt + 2 H+_cyt + 1 CO2_cyt + 1 CoA_cyt</v>
      </c>
      <c r="C295" s="43">
        <f>VOCs!C94</f>
        <v>0</v>
      </c>
      <c r="D295" s="43">
        <f>VOCs!D94</f>
        <v>0</v>
      </c>
      <c r="E295" s="43" t="str">
        <f>VOCs!E94</f>
        <v>N</v>
      </c>
      <c r="F295" s="43"/>
      <c r="G295" s="43" t="str">
        <f t="shared" si="9"/>
        <v>H94</v>
      </c>
      <c r="H295" s="43" t="str">
        <f t="shared" si="9"/>
        <v>1 hexadecanoyl-CoA_cyt + 2 NAD_cyt + 2 H2O_cyt = 1 2-pentadecanone_cyt + 2 NADH_cyt + 2 H+_cyt + 1 CO2_cyt + 1 CoA_cyt</v>
      </c>
      <c r="I295" s="43" t="s">
        <v>781</v>
      </c>
      <c r="J295" s="43" t="s">
        <v>782</v>
      </c>
      <c r="K295" s="43">
        <f t="shared" si="10"/>
        <v>0</v>
      </c>
      <c r="L295" s="43" t="s">
        <v>783</v>
      </c>
      <c r="M295" s="43">
        <v>0</v>
      </c>
      <c r="N295" s="43">
        <v>1</v>
      </c>
      <c r="O295" s="43">
        <v>1</v>
      </c>
      <c r="P295" s="43">
        <v>1</v>
      </c>
      <c r="Q295" s="43">
        <v>1</v>
      </c>
      <c r="R295" s="43">
        <v>0.01</v>
      </c>
    </row>
    <row r="296" spans="1:18">
      <c r="A296" s="43" t="str">
        <f>VOCs!A95</f>
        <v>H95</v>
      </c>
      <c r="B296" s="43" t="str">
        <f>VOCs!B95</f>
        <v>1 heptadecanoyl-CoA_cyt + 2 NAD_cyt + 2 H2O_cyt = 1 2-hexadecanone_cyt + 2 NADH_cyt + 2 H+_cyt + 1 CO2_cyt + 1 CoA_cyt</v>
      </c>
      <c r="C296" s="43">
        <f>VOCs!C95</f>
        <v>0</v>
      </c>
      <c r="D296" s="43">
        <f>VOCs!D95</f>
        <v>0</v>
      </c>
      <c r="E296" s="43" t="str">
        <f>VOCs!E95</f>
        <v>N</v>
      </c>
      <c r="F296" s="43"/>
      <c r="G296" s="43" t="str">
        <f t="shared" si="9"/>
        <v>H95</v>
      </c>
      <c r="H296" s="43" t="str">
        <f t="shared" si="9"/>
        <v>1 heptadecanoyl-CoA_cyt + 2 NAD_cyt + 2 H2O_cyt = 1 2-hexadecanone_cyt + 2 NADH_cyt + 2 H+_cyt + 1 CO2_cyt + 1 CoA_cyt</v>
      </c>
      <c r="I296" s="43" t="s">
        <v>781</v>
      </c>
      <c r="J296" s="43" t="s">
        <v>782</v>
      </c>
      <c r="K296" s="43">
        <f t="shared" si="10"/>
        <v>0</v>
      </c>
      <c r="L296" s="43" t="s">
        <v>783</v>
      </c>
      <c r="M296" s="43">
        <v>0</v>
      </c>
      <c r="N296" s="43">
        <v>1</v>
      </c>
      <c r="O296" s="43">
        <v>1</v>
      </c>
      <c r="P296" s="43">
        <v>1</v>
      </c>
      <c r="Q296" s="43">
        <v>1</v>
      </c>
      <c r="R296" s="43">
        <v>0.01</v>
      </c>
    </row>
    <row r="297" spans="1:18">
      <c r="A297" s="43" t="str">
        <f>VOCs!A96</f>
        <v>H96</v>
      </c>
      <c r="B297" s="43" t="str">
        <f>VOCs!B96</f>
        <v>1 octadecanoyl-CoA_cyt + 2 NAD_cyt + 2 H2O_cyt = 1 2-heptadecanone_cyt + 2 NADH_cyt + 2 H+_cyt + 1 CO2_cyt + 1 CoA_cyt</v>
      </c>
      <c r="C297" s="43">
        <f>VOCs!C96</f>
        <v>0</v>
      </c>
      <c r="D297" s="43">
        <f>VOCs!D96</f>
        <v>0</v>
      </c>
      <c r="E297" s="43" t="str">
        <f>VOCs!E96</f>
        <v>N</v>
      </c>
      <c r="F297" s="43"/>
      <c r="G297" s="43" t="str">
        <f t="shared" si="9"/>
        <v>H96</v>
      </c>
      <c r="H297" s="43" t="str">
        <f t="shared" si="9"/>
        <v>1 octadecanoyl-CoA_cyt + 2 NAD_cyt + 2 H2O_cyt = 1 2-heptadecanone_cyt + 2 NADH_cyt + 2 H+_cyt + 1 CO2_cyt + 1 CoA_cyt</v>
      </c>
      <c r="I297" s="43" t="s">
        <v>781</v>
      </c>
      <c r="J297" s="43" t="s">
        <v>782</v>
      </c>
      <c r="K297" s="43">
        <f t="shared" si="10"/>
        <v>0</v>
      </c>
      <c r="L297" s="43" t="s">
        <v>783</v>
      </c>
      <c r="M297" s="43">
        <v>0</v>
      </c>
      <c r="N297" s="43">
        <v>1</v>
      </c>
      <c r="O297" s="43">
        <v>1</v>
      </c>
      <c r="P297" s="43">
        <v>1</v>
      </c>
      <c r="Q297" s="43">
        <v>1</v>
      </c>
      <c r="R297" s="43">
        <v>0.01</v>
      </c>
    </row>
    <row r="298" spans="1:18">
      <c r="A298" s="43" t="str">
        <f>VOCs!A98</f>
        <v>H98</v>
      </c>
      <c r="B298" s="43" t="str">
        <f>VOCs!B98</f>
        <v>1 butanoyl-CoA_cyt + 1 H2O_cyt = 1 butanoate_cyt + 1 CoA_cyt + 1 H+_cyt</v>
      </c>
      <c r="C298" s="43">
        <f>VOCs!C98</f>
        <v>0</v>
      </c>
      <c r="D298" s="43">
        <f>VOCs!D98</f>
        <v>0</v>
      </c>
      <c r="E298" s="43" t="str">
        <f>VOCs!E98</f>
        <v>Y</v>
      </c>
      <c r="F298" s="43"/>
      <c r="G298" s="43" t="str">
        <f t="shared" si="9"/>
        <v>H98</v>
      </c>
      <c r="H298" s="43" t="str">
        <f t="shared" si="9"/>
        <v>1 butanoyl-CoA_cyt + 1 H2O_cyt = 1 butanoate_cyt + 1 CoA_cyt + 1 H+_cyt</v>
      </c>
      <c r="I298" s="43" t="s">
        <v>781</v>
      </c>
      <c r="J298" s="43" t="s">
        <v>782</v>
      </c>
      <c r="K298" s="43" t="str">
        <f t="shared" si="10"/>
        <v>-Inf</v>
      </c>
      <c r="L298" s="43" t="s">
        <v>783</v>
      </c>
      <c r="M298" s="43">
        <v>0</v>
      </c>
      <c r="N298" s="43">
        <v>1</v>
      </c>
      <c r="O298" s="43">
        <v>1</v>
      </c>
      <c r="P298" s="43">
        <v>1</v>
      </c>
      <c r="Q298" s="43">
        <v>1</v>
      </c>
      <c r="R298" s="43">
        <v>0.01</v>
      </c>
    </row>
    <row r="299" spans="1:18">
      <c r="A299" s="43" t="str">
        <f>VOCs!A99</f>
        <v>H99</v>
      </c>
      <c r="B299" s="43" t="str">
        <f>VOCs!B99</f>
        <v>1 pentanoyl-CoA_cyt + 1 H2O_cyt = 1 pentanoate_cyt + 1 CoA_cyt + 1 H+_cyt</v>
      </c>
      <c r="C299" s="43">
        <f>VOCs!C99</f>
        <v>0</v>
      </c>
      <c r="D299" s="43">
        <f>VOCs!D99</f>
        <v>0</v>
      </c>
      <c r="E299" s="43" t="str">
        <f>VOCs!E99</f>
        <v>Y</v>
      </c>
      <c r="F299" s="43"/>
      <c r="G299" s="43" t="str">
        <f t="shared" si="9"/>
        <v>H99</v>
      </c>
      <c r="H299" s="43" t="str">
        <f t="shared" si="9"/>
        <v>1 pentanoyl-CoA_cyt + 1 H2O_cyt = 1 pentanoate_cyt + 1 CoA_cyt + 1 H+_cyt</v>
      </c>
      <c r="I299" s="43" t="s">
        <v>781</v>
      </c>
      <c r="J299" s="43" t="s">
        <v>782</v>
      </c>
      <c r="K299" s="43" t="str">
        <f t="shared" si="10"/>
        <v>-Inf</v>
      </c>
      <c r="L299" s="43" t="s">
        <v>783</v>
      </c>
      <c r="M299" s="43">
        <v>0</v>
      </c>
      <c r="N299" s="43">
        <v>1</v>
      </c>
      <c r="O299" s="43">
        <v>1</v>
      </c>
      <c r="P299" s="43">
        <v>1</v>
      </c>
      <c r="Q299" s="43">
        <v>1</v>
      </c>
      <c r="R299" s="43">
        <v>0.01</v>
      </c>
    </row>
    <row r="300" spans="1:18">
      <c r="A300" s="43" t="str">
        <f>VOCs!A100</f>
        <v>H100</v>
      </c>
      <c r="B300" s="43" t="str">
        <f>VOCs!B100</f>
        <v>1 hexanoyl-CoA_cyt + 1 H2O_cyt = 1 hexanoate_cyt + 1 CoA_cyt + 1 H+_cyt</v>
      </c>
      <c r="C300" s="43">
        <f>VOCs!C100</f>
        <v>0</v>
      </c>
      <c r="D300" s="43">
        <f>VOCs!D100</f>
        <v>0</v>
      </c>
      <c r="E300" s="43" t="str">
        <f>VOCs!E100</f>
        <v>Y</v>
      </c>
      <c r="F300" s="43"/>
      <c r="G300" s="43" t="str">
        <f t="shared" si="9"/>
        <v>H100</v>
      </c>
      <c r="H300" s="43" t="str">
        <f t="shared" si="9"/>
        <v>1 hexanoyl-CoA_cyt + 1 H2O_cyt = 1 hexanoate_cyt + 1 CoA_cyt + 1 H+_cyt</v>
      </c>
      <c r="I300" s="43" t="s">
        <v>781</v>
      </c>
      <c r="J300" s="43" t="s">
        <v>782</v>
      </c>
      <c r="K300" s="43" t="str">
        <f t="shared" si="10"/>
        <v>-Inf</v>
      </c>
      <c r="L300" s="43" t="s">
        <v>783</v>
      </c>
      <c r="M300" s="43">
        <v>0</v>
      </c>
      <c r="N300" s="43">
        <v>1</v>
      </c>
      <c r="O300" s="43">
        <v>1</v>
      </c>
      <c r="P300" s="43">
        <v>1</v>
      </c>
      <c r="Q300" s="43">
        <v>1</v>
      </c>
      <c r="R300" s="43">
        <v>0.01</v>
      </c>
    </row>
    <row r="301" spans="1:18">
      <c r="A301" s="43" t="str">
        <f>VOCs!A101</f>
        <v>H101</v>
      </c>
      <c r="B301" s="43" t="str">
        <f>VOCs!B101</f>
        <v>1 heptanoyl-CoA_cyt + 1 H2O_cyt = 1 heptanoate_cyt + 1 CoA_cyt + 1 H+_cyt</v>
      </c>
      <c r="C301" s="43">
        <f>VOCs!C101</f>
        <v>0</v>
      </c>
      <c r="D301" s="43">
        <f>VOCs!D101</f>
        <v>0</v>
      </c>
      <c r="E301" s="43" t="str">
        <f>VOCs!E101</f>
        <v>Y</v>
      </c>
      <c r="F301" s="43"/>
      <c r="G301" s="43" t="str">
        <f t="shared" si="9"/>
        <v>H101</v>
      </c>
      <c r="H301" s="43" t="str">
        <f t="shared" si="9"/>
        <v>1 heptanoyl-CoA_cyt + 1 H2O_cyt = 1 heptanoate_cyt + 1 CoA_cyt + 1 H+_cyt</v>
      </c>
      <c r="I301" s="43" t="s">
        <v>781</v>
      </c>
      <c r="J301" s="43" t="s">
        <v>782</v>
      </c>
      <c r="K301" s="43" t="str">
        <f t="shared" si="10"/>
        <v>-Inf</v>
      </c>
      <c r="L301" s="43" t="s">
        <v>783</v>
      </c>
      <c r="M301" s="43">
        <v>0</v>
      </c>
      <c r="N301" s="43">
        <v>1</v>
      </c>
      <c r="O301" s="43">
        <v>1</v>
      </c>
      <c r="P301" s="43">
        <v>1</v>
      </c>
      <c r="Q301" s="43">
        <v>1</v>
      </c>
      <c r="R301" s="43">
        <v>0.01</v>
      </c>
    </row>
    <row r="302" spans="1:18">
      <c r="A302" s="43" t="str">
        <f>VOCs!A102</f>
        <v>H102</v>
      </c>
      <c r="B302" s="43" t="str">
        <f>VOCs!B102</f>
        <v>1 octanoyl-CoA_cyt + 1 H2O_cyt = 1 octanoate_cyt + 1 CoA_cyt + 1 H+_cyt</v>
      </c>
      <c r="C302" s="43">
        <f>VOCs!C102</f>
        <v>0</v>
      </c>
      <c r="D302" s="43">
        <f>VOCs!D102</f>
        <v>0</v>
      </c>
      <c r="E302" s="43" t="str">
        <f>VOCs!E102</f>
        <v>Y</v>
      </c>
      <c r="F302" s="43"/>
      <c r="G302" s="43" t="str">
        <f t="shared" si="9"/>
        <v>H102</v>
      </c>
      <c r="H302" s="43" t="str">
        <f t="shared" si="9"/>
        <v>1 octanoyl-CoA_cyt + 1 H2O_cyt = 1 octanoate_cyt + 1 CoA_cyt + 1 H+_cyt</v>
      </c>
      <c r="I302" s="43" t="s">
        <v>781</v>
      </c>
      <c r="J302" s="43" t="s">
        <v>782</v>
      </c>
      <c r="K302" s="43" t="str">
        <f t="shared" si="10"/>
        <v>-Inf</v>
      </c>
      <c r="L302" s="43" t="s">
        <v>783</v>
      </c>
      <c r="M302" s="43">
        <v>0</v>
      </c>
      <c r="N302" s="43">
        <v>1</v>
      </c>
      <c r="O302" s="43">
        <v>1</v>
      </c>
      <c r="P302" s="43">
        <v>1</v>
      </c>
      <c r="Q302" s="43">
        <v>1</v>
      </c>
      <c r="R302" s="43">
        <v>0.01</v>
      </c>
    </row>
    <row r="303" spans="1:18">
      <c r="A303" s="43" t="str">
        <f>VOCs!A103</f>
        <v>H103</v>
      </c>
      <c r="B303" s="43" t="str">
        <f>VOCs!B103</f>
        <v>1 nonanoyl-CoA_cyt + 1 H2O_cyt = 1 nonanoate_cyt + 1 CoA_cyt + 1 H+_cyt</v>
      </c>
      <c r="C303" s="43">
        <f>VOCs!C103</f>
        <v>0</v>
      </c>
      <c r="D303" s="43">
        <f>VOCs!D103</f>
        <v>0</v>
      </c>
      <c r="E303" s="43" t="str">
        <f>VOCs!E103</f>
        <v>Y</v>
      </c>
      <c r="F303" s="43"/>
      <c r="G303" s="43" t="str">
        <f t="shared" si="9"/>
        <v>H103</v>
      </c>
      <c r="H303" s="43" t="str">
        <f t="shared" si="9"/>
        <v>1 nonanoyl-CoA_cyt + 1 H2O_cyt = 1 nonanoate_cyt + 1 CoA_cyt + 1 H+_cyt</v>
      </c>
      <c r="I303" s="43" t="s">
        <v>781</v>
      </c>
      <c r="J303" s="43" t="s">
        <v>782</v>
      </c>
      <c r="K303" s="43" t="str">
        <f t="shared" si="10"/>
        <v>-Inf</v>
      </c>
      <c r="L303" s="43" t="s">
        <v>783</v>
      </c>
      <c r="M303" s="43">
        <v>0</v>
      </c>
      <c r="N303" s="43">
        <v>1</v>
      </c>
      <c r="O303" s="43">
        <v>1</v>
      </c>
      <c r="P303" s="43">
        <v>1</v>
      </c>
      <c r="Q303" s="43">
        <v>1</v>
      </c>
      <c r="R303" s="43">
        <v>0.01</v>
      </c>
    </row>
    <row r="304" spans="1:18">
      <c r="A304" s="43" t="str">
        <f>VOCs!A104</f>
        <v>H104</v>
      </c>
      <c r="B304" s="43" t="str">
        <f>VOCs!B104</f>
        <v>1 decanoyl-CoA_cyt + 1 H2O_cyt = 1 decanoate_cyt + 1 CoA_cyt + 1 H+_cyt</v>
      </c>
      <c r="C304" s="43">
        <f>VOCs!C104</f>
        <v>0</v>
      </c>
      <c r="D304" s="43">
        <f>VOCs!D104</f>
        <v>0</v>
      </c>
      <c r="E304" s="43" t="str">
        <f>VOCs!E104</f>
        <v>Y</v>
      </c>
      <c r="F304" s="43"/>
      <c r="G304" s="43" t="str">
        <f t="shared" si="9"/>
        <v>H104</v>
      </c>
      <c r="H304" s="43" t="str">
        <f t="shared" si="9"/>
        <v>1 decanoyl-CoA_cyt + 1 H2O_cyt = 1 decanoate_cyt + 1 CoA_cyt + 1 H+_cyt</v>
      </c>
      <c r="I304" s="43" t="s">
        <v>781</v>
      </c>
      <c r="J304" s="43" t="s">
        <v>782</v>
      </c>
      <c r="K304" s="43" t="str">
        <f t="shared" si="10"/>
        <v>-Inf</v>
      </c>
      <c r="L304" s="43" t="s">
        <v>783</v>
      </c>
      <c r="M304" s="43">
        <v>0</v>
      </c>
      <c r="N304" s="43">
        <v>1</v>
      </c>
      <c r="O304" s="43">
        <v>1</v>
      </c>
      <c r="P304" s="43">
        <v>1</v>
      </c>
      <c r="Q304" s="43">
        <v>1</v>
      </c>
      <c r="R304" s="43">
        <v>0.01</v>
      </c>
    </row>
    <row r="305" spans="1:18">
      <c r="A305" s="43" t="str">
        <f>VOCs!A105</f>
        <v>H105</v>
      </c>
      <c r="B305" s="43" t="str">
        <f>VOCs!B105</f>
        <v>1 undecanoyl-CoA_cyt + 1 H2O_cyt = 1 undecanoate_cyt + 1 CoA_cyt + 1 H+_cyt</v>
      </c>
      <c r="C305" s="43">
        <f>VOCs!C105</f>
        <v>0</v>
      </c>
      <c r="D305" s="43">
        <f>VOCs!D105</f>
        <v>0</v>
      </c>
      <c r="E305" s="43" t="str">
        <f>VOCs!E105</f>
        <v>Y</v>
      </c>
      <c r="F305" s="43"/>
      <c r="G305" s="43" t="str">
        <f t="shared" si="9"/>
        <v>H105</v>
      </c>
      <c r="H305" s="43" t="str">
        <f t="shared" si="9"/>
        <v>1 undecanoyl-CoA_cyt + 1 H2O_cyt = 1 undecanoate_cyt + 1 CoA_cyt + 1 H+_cyt</v>
      </c>
      <c r="I305" s="43" t="s">
        <v>781</v>
      </c>
      <c r="J305" s="43" t="s">
        <v>782</v>
      </c>
      <c r="K305" s="43" t="str">
        <f t="shared" si="10"/>
        <v>-Inf</v>
      </c>
      <c r="L305" s="43" t="s">
        <v>783</v>
      </c>
      <c r="M305" s="43">
        <v>0</v>
      </c>
      <c r="N305" s="43">
        <v>1</v>
      </c>
      <c r="O305" s="43">
        <v>1</v>
      </c>
      <c r="P305" s="43">
        <v>1</v>
      </c>
      <c r="Q305" s="43">
        <v>1</v>
      </c>
      <c r="R305" s="43">
        <v>0.01</v>
      </c>
    </row>
    <row r="306" spans="1:18">
      <c r="A306" s="43" t="str">
        <f>VOCs!A106</f>
        <v>H106</v>
      </c>
      <c r="B306" s="43" t="str">
        <f>VOCs!B106</f>
        <v>1 dodecanoyl-CoA_cyt + 1 H2O_cyt = 1 dodecanoate_cyt + 1 CoA_cyt + 1 H+_cyt</v>
      </c>
      <c r="C306" s="43">
        <f>VOCs!C106</f>
        <v>0</v>
      </c>
      <c r="D306" s="43">
        <f>VOCs!D106</f>
        <v>0</v>
      </c>
      <c r="E306" s="43" t="str">
        <f>VOCs!E106</f>
        <v>Y</v>
      </c>
      <c r="F306" s="43"/>
      <c r="G306" s="43" t="str">
        <f t="shared" si="9"/>
        <v>H106</v>
      </c>
      <c r="H306" s="43" t="str">
        <f t="shared" si="9"/>
        <v>1 dodecanoyl-CoA_cyt + 1 H2O_cyt = 1 dodecanoate_cyt + 1 CoA_cyt + 1 H+_cyt</v>
      </c>
      <c r="I306" s="43" t="s">
        <v>781</v>
      </c>
      <c r="J306" s="43" t="s">
        <v>782</v>
      </c>
      <c r="K306" s="43" t="str">
        <f t="shared" si="10"/>
        <v>-Inf</v>
      </c>
      <c r="L306" s="43" t="s">
        <v>783</v>
      </c>
      <c r="M306" s="43">
        <v>0</v>
      </c>
      <c r="N306" s="43">
        <v>1</v>
      </c>
      <c r="O306" s="43">
        <v>1</v>
      </c>
      <c r="P306" s="43">
        <v>1</v>
      </c>
      <c r="Q306" s="43">
        <v>1</v>
      </c>
      <c r="R306" s="43">
        <v>0.01</v>
      </c>
    </row>
    <row r="307" spans="1:18">
      <c r="A307" s="43" t="str">
        <f>VOCs!A107</f>
        <v>H107</v>
      </c>
      <c r="B307" s="43" t="str">
        <f>VOCs!B107</f>
        <v>1 tridecanoyl-CoA_cyt + 1 H2O_cyt = 1 tridecanoate_cyt + 1 CoA_cyt + 1 H+_cyt</v>
      </c>
      <c r="C307" s="43">
        <f>VOCs!C107</f>
        <v>0</v>
      </c>
      <c r="D307" s="43">
        <f>VOCs!D107</f>
        <v>0</v>
      </c>
      <c r="E307" s="43" t="str">
        <f>VOCs!E107</f>
        <v>Y</v>
      </c>
      <c r="F307" s="43"/>
      <c r="G307" s="43" t="str">
        <f t="shared" si="9"/>
        <v>H107</v>
      </c>
      <c r="H307" s="43" t="str">
        <f t="shared" si="9"/>
        <v>1 tridecanoyl-CoA_cyt + 1 H2O_cyt = 1 tridecanoate_cyt + 1 CoA_cyt + 1 H+_cyt</v>
      </c>
      <c r="I307" s="43" t="s">
        <v>781</v>
      </c>
      <c r="J307" s="43" t="s">
        <v>782</v>
      </c>
      <c r="K307" s="43" t="str">
        <f t="shared" si="10"/>
        <v>-Inf</v>
      </c>
      <c r="L307" s="43" t="s">
        <v>783</v>
      </c>
      <c r="M307" s="43">
        <v>0</v>
      </c>
      <c r="N307" s="43">
        <v>1</v>
      </c>
      <c r="O307" s="43">
        <v>1</v>
      </c>
      <c r="P307" s="43">
        <v>1</v>
      </c>
      <c r="Q307" s="43">
        <v>1</v>
      </c>
      <c r="R307" s="43">
        <v>0.01</v>
      </c>
    </row>
    <row r="308" spans="1:18">
      <c r="A308" s="43" t="str">
        <f>VOCs!A108</f>
        <v>H108</v>
      </c>
      <c r="B308" s="43" t="str">
        <f>VOCs!B108</f>
        <v>1 tetradecanoyl-CoA_cyt + 1 H2O_cyt = 1 tetradecanoate_cyt + 1 CoA_cyt + 1 H+_cyt</v>
      </c>
      <c r="C308" s="43">
        <f>VOCs!C108</f>
        <v>0</v>
      </c>
      <c r="D308" s="43">
        <f>VOCs!D108</f>
        <v>0</v>
      </c>
      <c r="E308" s="43" t="str">
        <f>VOCs!E108</f>
        <v>Y</v>
      </c>
      <c r="F308" s="43"/>
      <c r="G308" s="43" t="str">
        <f t="shared" si="9"/>
        <v>H108</v>
      </c>
      <c r="H308" s="43" t="str">
        <f t="shared" si="9"/>
        <v>1 tetradecanoyl-CoA_cyt + 1 H2O_cyt = 1 tetradecanoate_cyt + 1 CoA_cyt + 1 H+_cyt</v>
      </c>
      <c r="I308" s="43" t="s">
        <v>781</v>
      </c>
      <c r="J308" s="43" t="s">
        <v>782</v>
      </c>
      <c r="K308" s="43" t="str">
        <f t="shared" si="10"/>
        <v>-Inf</v>
      </c>
      <c r="L308" s="43" t="s">
        <v>783</v>
      </c>
      <c r="M308" s="43">
        <v>0</v>
      </c>
      <c r="N308" s="43">
        <v>1</v>
      </c>
      <c r="O308" s="43">
        <v>1</v>
      </c>
      <c r="P308" s="43">
        <v>1</v>
      </c>
      <c r="Q308" s="43">
        <v>1</v>
      </c>
      <c r="R308" s="43">
        <v>0.01</v>
      </c>
    </row>
    <row r="309" spans="1:18">
      <c r="A309" s="43" t="str">
        <f>VOCs!A109</f>
        <v>H109</v>
      </c>
      <c r="B309" s="43" t="str">
        <f>VOCs!B109</f>
        <v>1 pentadecanoyl-CoA_cyt + 1 H2O_cyt = 1 pentadecanoate_cyt + 1 CoA_cyt + 1 H+_cyt</v>
      </c>
      <c r="C309" s="43">
        <f>VOCs!C109</f>
        <v>0</v>
      </c>
      <c r="D309" s="43">
        <f>VOCs!D109</f>
        <v>0</v>
      </c>
      <c r="E309" s="43" t="str">
        <f>VOCs!E109</f>
        <v>Y</v>
      </c>
      <c r="F309" s="43"/>
      <c r="G309" s="43" t="str">
        <f t="shared" si="9"/>
        <v>H109</v>
      </c>
      <c r="H309" s="43" t="str">
        <f t="shared" si="9"/>
        <v>1 pentadecanoyl-CoA_cyt + 1 H2O_cyt = 1 pentadecanoate_cyt + 1 CoA_cyt + 1 H+_cyt</v>
      </c>
      <c r="I309" s="43" t="s">
        <v>781</v>
      </c>
      <c r="J309" s="43" t="s">
        <v>782</v>
      </c>
      <c r="K309" s="43" t="str">
        <f t="shared" si="10"/>
        <v>-Inf</v>
      </c>
      <c r="L309" s="43" t="s">
        <v>783</v>
      </c>
      <c r="M309" s="43">
        <v>0</v>
      </c>
      <c r="N309" s="43">
        <v>1</v>
      </c>
      <c r="O309" s="43">
        <v>1</v>
      </c>
      <c r="P309" s="43">
        <v>1</v>
      </c>
      <c r="Q309" s="43">
        <v>1</v>
      </c>
      <c r="R309" s="43">
        <v>0.01</v>
      </c>
    </row>
    <row r="310" spans="1:18">
      <c r="A310" s="43" t="str">
        <f>VOCs!A110</f>
        <v>H110</v>
      </c>
      <c r="B310" s="43" t="str">
        <f>VOCs!B110</f>
        <v>1 hexadecanoyl-CoA_cyt + 1 H2O_cyt = 1 hexadecanoate_cyt + 1 CoA_cyt + 1 H+_cyt</v>
      </c>
      <c r="C310" s="43">
        <f>VOCs!C110</f>
        <v>0</v>
      </c>
      <c r="D310" s="43">
        <f>VOCs!D110</f>
        <v>0</v>
      </c>
      <c r="E310" s="43" t="str">
        <f>VOCs!E110</f>
        <v>Y</v>
      </c>
      <c r="F310" s="43"/>
      <c r="G310" s="43" t="str">
        <f t="shared" si="9"/>
        <v>H110</v>
      </c>
      <c r="H310" s="43" t="str">
        <f t="shared" si="9"/>
        <v>1 hexadecanoyl-CoA_cyt + 1 H2O_cyt = 1 hexadecanoate_cyt + 1 CoA_cyt + 1 H+_cyt</v>
      </c>
      <c r="I310" s="43" t="s">
        <v>781</v>
      </c>
      <c r="J310" s="43" t="s">
        <v>782</v>
      </c>
      <c r="K310" s="43" t="str">
        <f t="shared" si="10"/>
        <v>-Inf</v>
      </c>
      <c r="L310" s="43" t="s">
        <v>783</v>
      </c>
      <c r="M310" s="43">
        <v>0</v>
      </c>
      <c r="N310" s="43">
        <v>1</v>
      </c>
      <c r="O310" s="43">
        <v>1</v>
      </c>
      <c r="P310" s="43">
        <v>1</v>
      </c>
      <c r="Q310" s="43">
        <v>1</v>
      </c>
      <c r="R310" s="43">
        <v>0.01</v>
      </c>
    </row>
    <row r="311" spans="1:18">
      <c r="A311" s="43" t="str">
        <f>VOCs!A111</f>
        <v>H111</v>
      </c>
      <c r="B311" s="43" t="str">
        <f>VOCs!B111</f>
        <v>1 heptadecanoyl-CoA_cyt + 1 H2O_cyt = 1 heptadecanoate_cyt + 1 CoA_cyt + 1 H+_cyt</v>
      </c>
      <c r="C311" s="43">
        <f>VOCs!C111</f>
        <v>0</v>
      </c>
      <c r="D311" s="43">
        <f>VOCs!D111</f>
        <v>0</v>
      </c>
      <c r="E311" s="43" t="str">
        <f>VOCs!E111</f>
        <v>Y</v>
      </c>
      <c r="F311" s="43"/>
      <c r="G311" s="43" t="str">
        <f t="shared" si="9"/>
        <v>H111</v>
      </c>
      <c r="H311" s="43" t="str">
        <f t="shared" si="9"/>
        <v>1 heptadecanoyl-CoA_cyt + 1 H2O_cyt = 1 heptadecanoate_cyt + 1 CoA_cyt + 1 H+_cyt</v>
      </c>
      <c r="I311" s="43" t="s">
        <v>781</v>
      </c>
      <c r="J311" s="43" t="s">
        <v>782</v>
      </c>
      <c r="K311" s="43" t="str">
        <f t="shared" si="10"/>
        <v>-Inf</v>
      </c>
      <c r="L311" s="43" t="s">
        <v>783</v>
      </c>
      <c r="M311" s="43">
        <v>0</v>
      </c>
      <c r="N311" s="43">
        <v>1</v>
      </c>
      <c r="O311" s="43">
        <v>1</v>
      </c>
      <c r="P311" s="43">
        <v>1</v>
      </c>
      <c r="Q311" s="43">
        <v>1</v>
      </c>
      <c r="R311" s="43">
        <v>0.01</v>
      </c>
    </row>
    <row r="312" spans="1:18">
      <c r="A312" s="43" t="str">
        <f>VOCs!A112</f>
        <v>H112</v>
      </c>
      <c r="B312" s="43" t="str">
        <f>VOCs!B112</f>
        <v>1 octadecanoyl-CoA_cyt + 1 H2O_cyt = 1 octadecanoate_cyt + 1 CoA_cyt + 1 H+_cyt</v>
      </c>
      <c r="C312" s="43">
        <f>VOCs!C112</f>
        <v>0</v>
      </c>
      <c r="D312" s="43">
        <f>VOCs!D112</f>
        <v>0</v>
      </c>
      <c r="E312" s="43" t="str">
        <f>VOCs!E112</f>
        <v>Y</v>
      </c>
      <c r="F312" s="43"/>
      <c r="G312" s="43" t="str">
        <f t="shared" si="9"/>
        <v>H112</v>
      </c>
      <c r="H312" s="43" t="str">
        <f t="shared" si="9"/>
        <v>1 octadecanoyl-CoA_cyt + 1 H2O_cyt = 1 octadecanoate_cyt + 1 CoA_cyt + 1 H+_cyt</v>
      </c>
      <c r="I312" s="43" t="s">
        <v>781</v>
      </c>
      <c r="J312" s="43" t="s">
        <v>782</v>
      </c>
      <c r="K312" s="43" t="str">
        <f t="shared" si="10"/>
        <v>-Inf</v>
      </c>
      <c r="L312" s="43" t="s">
        <v>783</v>
      </c>
      <c r="M312" s="43">
        <v>0</v>
      </c>
      <c r="N312" s="43">
        <v>1</v>
      </c>
      <c r="O312" s="43">
        <v>1</v>
      </c>
      <c r="P312" s="43">
        <v>1</v>
      </c>
      <c r="Q312" s="43">
        <v>1</v>
      </c>
      <c r="R312" s="43">
        <v>0.01</v>
      </c>
    </row>
    <row r="313" spans="1:18">
      <c r="A313" s="43" t="str">
        <f>VOCs!A114</f>
        <v>H114</v>
      </c>
      <c r="B313" s="43" t="str">
        <f>VOCs!B114</f>
        <v>1 ethanol_cyt + 1 acetyl-CoA_cyt = 1 ethyl-acetate_cyt + CoA_cyt</v>
      </c>
      <c r="C313" s="43">
        <f>VOCs!C114</f>
        <v>0</v>
      </c>
      <c r="D313" s="43">
        <f>VOCs!D114</f>
        <v>0</v>
      </c>
      <c r="E313" s="43" t="str">
        <f>VOCs!E114</f>
        <v>N</v>
      </c>
      <c r="F313" s="43"/>
      <c r="G313" s="43" t="str">
        <f t="shared" si="9"/>
        <v>H114</v>
      </c>
      <c r="H313" s="43" t="str">
        <f t="shared" si="9"/>
        <v>1 ethanol_cyt + 1 acetyl-CoA_cyt = 1 ethyl-acetate_cyt + CoA_cyt</v>
      </c>
      <c r="I313" s="43" t="s">
        <v>781</v>
      </c>
      <c r="J313" s="43" t="s">
        <v>782</v>
      </c>
      <c r="K313" s="43">
        <f t="shared" si="10"/>
        <v>0</v>
      </c>
      <c r="L313" s="43" t="s">
        <v>783</v>
      </c>
      <c r="M313" s="43">
        <v>0</v>
      </c>
      <c r="N313" s="43">
        <v>1</v>
      </c>
      <c r="O313" s="43">
        <v>1</v>
      </c>
      <c r="P313" s="43">
        <v>1</v>
      </c>
      <c r="Q313" s="43">
        <v>1</v>
      </c>
      <c r="R313" s="43">
        <v>0.01</v>
      </c>
    </row>
    <row r="314" spans="1:18">
      <c r="A314" s="43" t="str">
        <f>VOCs!A115</f>
        <v>H115</v>
      </c>
      <c r="B314" s="43" t="str">
        <f>VOCs!B115</f>
        <v>1 propanol_cyt + 1 acetyl-CoA_cyt = 1 propyl-acetate_cyt + CoA_cyt</v>
      </c>
      <c r="C314" s="43">
        <f>VOCs!C115</f>
        <v>0</v>
      </c>
      <c r="D314" s="43">
        <f>VOCs!D115</f>
        <v>0</v>
      </c>
      <c r="E314" s="43" t="str">
        <f>VOCs!E115</f>
        <v>N</v>
      </c>
      <c r="F314" s="43"/>
      <c r="G314" s="43" t="str">
        <f t="shared" si="9"/>
        <v>H115</v>
      </c>
      <c r="H314" s="43" t="str">
        <f t="shared" si="9"/>
        <v>1 propanol_cyt + 1 acetyl-CoA_cyt = 1 propyl-acetate_cyt + CoA_cyt</v>
      </c>
      <c r="I314" s="43" t="s">
        <v>781</v>
      </c>
      <c r="J314" s="43" t="s">
        <v>782</v>
      </c>
      <c r="K314" s="43">
        <f t="shared" si="10"/>
        <v>0</v>
      </c>
      <c r="L314" s="43" t="s">
        <v>783</v>
      </c>
      <c r="M314" s="43">
        <v>0</v>
      </c>
      <c r="N314" s="43">
        <v>1</v>
      </c>
      <c r="O314" s="43">
        <v>1</v>
      </c>
      <c r="P314" s="43">
        <v>1</v>
      </c>
      <c r="Q314" s="43">
        <v>1</v>
      </c>
      <c r="R314" s="43">
        <v>0.01</v>
      </c>
    </row>
    <row r="315" spans="1:18">
      <c r="A315" s="43" t="str">
        <f>VOCs!A116</f>
        <v>H116</v>
      </c>
      <c r="B315" s="43" t="str">
        <f>VOCs!B116</f>
        <v>1 butanol_cyt + 1 acetyl-CoA_cyt = 1 butyl-acetate_cyt + CoA_cyt</v>
      </c>
      <c r="C315" s="43">
        <f>VOCs!C116</f>
        <v>0</v>
      </c>
      <c r="D315" s="43">
        <f>VOCs!D116</f>
        <v>0</v>
      </c>
      <c r="E315" s="43" t="str">
        <f>VOCs!E116</f>
        <v>N</v>
      </c>
      <c r="F315" s="43"/>
      <c r="G315" s="43" t="str">
        <f t="shared" si="9"/>
        <v>H116</v>
      </c>
      <c r="H315" s="43" t="str">
        <f t="shared" si="9"/>
        <v>1 butanol_cyt + 1 acetyl-CoA_cyt = 1 butyl-acetate_cyt + CoA_cyt</v>
      </c>
      <c r="I315" s="43" t="s">
        <v>781</v>
      </c>
      <c r="J315" s="43" t="s">
        <v>782</v>
      </c>
      <c r="K315" s="43">
        <f t="shared" si="10"/>
        <v>0</v>
      </c>
      <c r="L315" s="43" t="s">
        <v>783</v>
      </c>
      <c r="M315" s="43">
        <v>0</v>
      </c>
      <c r="N315" s="43">
        <v>1</v>
      </c>
      <c r="O315" s="43">
        <v>1</v>
      </c>
      <c r="P315" s="43">
        <v>1</v>
      </c>
      <c r="Q315" s="43">
        <v>1</v>
      </c>
      <c r="R315" s="43">
        <v>0.01</v>
      </c>
    </row>
    <row r="316" spans="1:18">
      <c r="A316" s="43" t="str">
        <f>VOCs!A117</f>
        <v>H117</v>
      </c>
      <c r="B316" s="43" t="str">
        <f>VOCs!B117</f>
        <v>1 2-methyl-propanol_cyt + 1 acetyl-CoA_cyt = 1 2-methyl-propyl-acetate_cyt + CoA_cyt</v>
      </c>
      <c r="C316" s="43">
        <f>VOCs!C117</f>
        <v>0</v>
      </c>
      <c r="D316" s="43">
        <f>VOCs!D117</f>
        <v>0</v>
      </c>
      <c r="E316" s="43" t="str">
        <f>VOCs!E117</f>
        <v>N</v>
      </c>
      <c r="F316" s="43"/>
      <c r="G316" s="43" t="str">
        <f t="shared" si="9"/>
        <v>H117</v>
      </c>
      <c r="H316" s="43" t="str">
        <f t="shared" si="9"/>
        <v>1 2-methyl-propanol_cyt + 1 acetyl-CoA_cyt = 1 2-methyl-propyl-acetate_cyt + CoA_cyt</v>
      </c>
      <c r="I316" s="43" t="s">
        <v>781</v>
      </c>
      <c r="J316" s="43" t="s">
        <v>782</v>
      </c>
      <c r="K316" s="43">
        <f t="shared" si="10"/>
        <v>0</v>
      </c>
      <c r="L316" s="43" t="s">
        <v>783</v>
      </c>
      <c r="M316" s="43">
        <v>0</v>
      </c>
      <c r="N316" s="43">
        <v>1</v>
      </c>
      <c r="O316" s="43">
        <v>1</v>
      </c>
      <c r="P316" s="43">
        <v>1</v>
      </c>
      <c r="Q316" s="43">
        <v>1</v>
      </c>
      <c r="R316" s="43">
        <v>0.01</v>
      </c>
    </row>
    <row r="317" spans="1:18">
      <c r="A317" s="43" t="str">
        <f>VOCs!A118</f>
        <v>H118</v>
      </c>
      <c r="B317" s="43" t="str">
        <f>VOCs!B118</f>
        <v>1 2-phenylethanol_cyt + 1 acetyl-CoA_cyt = 1 2-phenylethyl-acetate_cyt + CoA_cyt</v>
      </c>
      <c r="C317" s="43">
        <f>VOCs!C118</f>
        <v>0</v>
      </c>
      <c r="D317" s="43">
        <f>VOCs!D118</f>
        <v>0</v>
      </c>
      <c r="E317" s="43" t="str">
        <f>VOCs!E118</f>
        <v>N</v>
      </c>
      <c r="F317" s="43"/>
      <c r="G317" s="43" t="str">
        <f t="shared" si="9"/>
        <v>H118</v>
      </c>
      <c r="H317" s="43" t="str">
        <f t="shared" si="9"/>
        <v>1 2-phenylethanol_cyt + 1 acetyl-CoA_cyt = 1 2-phenylethyl-acetate_cyt + CoA_cyt</v>
      </c>
      <c r="I317" s="43" t="s">
        <v>781</v>
      </c>
      <c r="J317" s="43" t="s">
        <v>782</v>
      </c>
      <c r="K317" s="43">
        <f t="shared" si="10"/>
        <v>0</v>
      </c>
      <c r="L317" s="43" t="s">
        <v>783</v>
      </c>
      <c r="M317" s="43">
        <v>0</v>
      </c>
      <c r="N317" s="43">
        <v>1</v>
      </c>
      <c r="O317" s="43">
        <v>1</v>
      </c>
      <c r="P317" s="43">
        <v>1</v>
      </c>
      <c r="Q317" s="43">
        <v>1</v>
      </c>
      <c r="R317" s="43">
        <v>0.01</v>
      </c>
    </row>
    <row r="318" spans="1:18">
      <c r="A318" s="43" t="str">
        <f>VOCs!A119</f>
        <v>H119</v>
      </c>
      <c r="B318" s="43" t="str">
        <f>VOCs!B119</f>
        <v>1 2-methyl-butanol_cyt + 1 acetyl-CoA_cyt = 1 2-methyl-butanyl-acetate_cyt + CoA_cyt</v>
      </c>
      <c r="C318" s="43">
        <f>VOCs!C119</f>
        <v>0</v>
      </c>
      <c r="D318" s="43">
        <f>VOCs!D119</f>
        <v>0</v>
      </c>
      <c r="E318" s="43" t="str">
        <f>VOCs!E119</f>
        <v>N</v>
      </c>
      <c r="F318" s="43"/>
      <c r="G318" s="43" t="str">
        <f t="shared" si="9"/>
        <v>H119</v>
      </c>
      <c r="H318" s="43" t="str">
        <f t="shared" si="9"/>
        <v>1 2-methyl-butanol_cyt + 1 acetyl-CoA_cyt = 1 2-methyl-butanyl-acetate_cyt + CoA_cyt</v>
      </c>
      <c r="I318" s="43" t="s">
        <v>781</v>
      </c>
      <c r="J318" s="43" t="s">
        <v>782</v>
      </c>
      <c r="K318" s="43">
        <f t="shared" si="10"/>
        <v>0</v>
      </c>
      <c r="L318" s="43" t="s">
        <v>783</v>
      </c>
      <c r="M318" s="43">
        <v>0</v>
      </c>
      <c r="N318" s="43">
        <v>1</v>
      </c>
      <c r="O318" s="43">
        <v>1</v>
      </c>
      <c r="P318" s="43">
        <v>1</v>
      </c>
      <c r="Q318" s="43">
        <v>1</v>
      </c>
      <c r="R318" s="43">
        <v>0.01</v>
      </c>
    </row>
    <row r="319" spans="1:18">
      <c r="A319" s="43" t="str">
        <f>VOCs!A120</f>
        <v>H120</v>
      </c>
      <c r="B319" s="43" t="str">
        <f>VOCs!B120</f>
        <v>1 3-methyl-butanol_cyt + 1 acetyl-CoA_cyt = 1 3-methyl-butanyl-acetate_cyt + CoA_cyt</v>
      </c>
      <c r="C319" s="43">
        <f>VOCs!C120</f>
        <v>0</v>
      </c>
      <c r="D319" s="43">
        <f>VOCs!D120</f>
        <v>0</v>
      </c>
      <c r="E319" s="43" t="str">
        <f>VOCs!E120</f>
        <v>N</v>
      </c>
      <c r="F319" s="43"/>
      <c r="G319" s="43" t="str">
        <f t="shared" si="9"/>
        <v>H120</v>
      </c>
      <c r="H319" s="43" t="str">
        <f t="shared" si="9"/>
        <v>1 3-methyl-butanol_cyt + 1 acetyl-CoA_cyt = 1 3-methyl-butanyl-acetate_cyt + CoA_cyt</v>
      </c>
      <c r="I319" s="43" t="s">
        <v>781</v>
      </c>
      <c r="J319" s="43" t="s">
        <v>782</v>
      </c>
      <c r="K319" s="43">
        <f t="shared" si="10"/>
        <v>0</v>
      </c>
      <c r="L319" s="43" t="s">
        <v>783</v>
      </c>
      <c r="M319" s="43">
        <v>0</v>
      </c>
      <c r="N319" s="43">
        <v>1</v>
      </c>
      <c r="O319" s="43">
        <v>1</v>
      </c>
      <c r="P319" s="43">
        <v>1</v>
      </c>
      <c r="Q319" s="43">
        <v>1</v>
      </c>
      <c r="R319" s="43">
        <v>0.01</v>
      </c>
    </row>
    <row r="320" spans="1:18">
      <c r="A320" s="43" t="str">
        <f>VOCs!A121</f>
        <v>H121</v>
      </c>
      <c r="B320" s="43" t="str">
        <f>VOCs!B121</f>
        <v>1 3-methylthiopropanol_cyt + 1 acetyl-CoA_cyt = 1 3-methylthiopropanyl-acetate_cyt + 1 CoA_cyt</v>
      </c>
      <c r="C320" s="43">
        <f>VOCs!C121</f>
        <v>0</v>
      </c>
      <c r="D320" s="43">
        <f>VOCs!D121</f>
        <v>0</v>
      </c>
      <c r="E320" s="43" t="str">
        <f>VOCs!E121</f>
        <v>N</v>
      </c>
      <c r="F320" s="43"/>
      <c r="G320" s="43" t="str">
        <f t="shared" si="9"/>
        <v>H121</v>
      </c>
      <c r="H320" s="43" t="str">
        <f t="shared" si="9"/>
        <v>1 3-methylthiopropanol_cyt + 1 acetyl-CoA_cyt = 1 3-methylthiopropanyl-acetate_cyt + 1 CoA_cyt</v>
      </c>
      <c r="I320" s="43" t="s">
        <v>781</v>
      </c>
      <c r="J320" s="43" t="s">
        <v>782</v>
      </c>
      <c r="K320" s="43">
        <f t="shared" si="10"/>
        <v>0</v>
      </c>
      <c r="L320" s="43" t="s">
        <v>783</v>
      </c>
      <c r="M320" s="43">
        <v>0</v>
      </c>
      <c r="N320" s="43">
        <v>1</v>
      </c>
      <c r="O320" s="43">
        <v>1</v>
      </c>
      <c r="P320" s="43">
        <v>1</v>
      </c>
      <c r="Q320" s="43">
        <v>1</v>
      </c>
      <c r="R320" s="43">
        <v>0.01</v>
      </c>
    </row>
    <row r="321" spans="1:18">
      <c r="A321" s="43" t="str">
        <f>VOCs!A122</f>
        <v>H122</v>
      </c>
      <c r="B321" s="43" t="str">
        <f>VOCs!B122</f>
        <v>1 pentanol_cyt + 1 acetyl-CoA_cyt = 1 pentyl-acetate_cyt + CoA_cyt</v>
      </c>
      <c r="C321" s="43">
        <f>VOCs!C122</f>
        <v>0</v>
      </c>
      <c r="D321" s="43">
        <f>VOCs!D122</f>
        <v>0</v>
      </c>
      <c r="E321" s="43" t="str">
        <f>VOCs!E122</f>
        <v>N</v>
      </c>
      <c r="F321" s="43"/>
      <c r="G321" s="43" t="str">
        <f t="shared" si="9"/>
        <v>H122</v>
      </c>
      <c r="H321" s="43" t="str">
        <f t="shared" si="9"/>
        <v>1 pentanol_cyt + 1 acetyl-CoA_cyt = 1 pentyl-acetate_cyt + CoA_cyt</v>
      </c>
      <c r="I321" s="43" t="s">
        <v>781</v>
      </c>
      <c r="J321" s="43" t="s">
        <v>782</v>
      </c>
      <c r="K321" s="43">
        <f t="shared" si="10"/>
        <v>0</v>
      </c>
      <c r="L321" s="43" t="s">
        <v>783</v>
      </c>
      <c r="M321" s="43">
        <v>0</v>
      </c>
      <c r="N321" s="43">
        <v>1</v>
      </c>
      <c r="O321" s="43">
        <v>1</v>
      </c>
      <c r="P321" s="43">
        <v>1</v>
      </c>
      <c r="Q321" s="43">
        <v>1</v>
      </c>
      <c r="R321" s="43">
        <v>0.01</v>
      </c>
    </row>
    <row r="322" spans="1:18">
      <c r="A322" s="43" t="str">
        <f>VOCs!A123</f>
        <v>H123</v>
      </c>
      <c r="B322" s="43" t="str">
        <f>VOCs!B123</f>
        <v>1 4-hydroxyphenylethanol_cyt + 1 acetyl-CoA_cyt = 1 4-hydroxyphenylethyl-acetate_cyt + CoA_cyt</v>
      </c>
      <c r="C322" s="43">
        <f>VOCs!C123</f>
        <v>0</v>
      </c>
      <c r="D322" s="43">
        <f>VOCs!D123</f>
        <v>0</v>
      </c>
      <c r="E322" s="43" t="str">
        <f>VOCs!E123</f>
        <v>N</v>
      </c>
      <c r="F322" s="43"/>
      <c r="G322" s="43" t="str">
        <f t="shared" ref="G322:H385" si="11">A322</f>
        <v>H123</v>
      </c>
      <c r="H322" s="43" t="str">
        <f t="shared" si="11"/>
        <v>1 4-hydroxyphenylethanol_cyt + 1 acetyl-CoA_cyt = 1 4-hydroxyphenylethyl-acetate_cyt + CoA_cyt</v>
      </c>
      <c r="I322" s="43" t="s">
        <v>781</v>
      </c>
      <c r="J322" s="43" t="s">
        <v>782</v>
      </c>
      <c r="K322" s="43">
        <f t="shared" si="10"/>
        <v>0</v>
      </c>
      <c r="L322" s="43" t="s">
        <v>783</v>
      </c>
      <c r="M322" s="43">
        <v>0</v>
      </c>
      <c r="N322" s="43">
        <v>1</v>
      </c>
      <c r="O322" s="43">
        <v>1</v>
      </c>
      <c r="P322" s="43">
        <v>1</v>
      </c>
      <c r="Q322" s="43">
        <v>1</v>
      </c>
      <c r="R322" s="43">
        <v>0.01</v>
      </c>
    </row>
    <row r="323" spans="1:18">
      <c r="A323" s="43" t="str">
        <f>VOCs!A124</f>
        <v>H124</v>
      </c>
      <c r="B323" s="43" t="str">
        <f>VOCs!B124</f>
        <v>1 indole-3-ethanol_cyt + 1 acetyl-CoA_cyt = 1 indole-3-ethyl-acetate_cyt + CoA_cyt</v>
      </c>
      <c r="C323" s="43">
        <f>VOCs!C124</f>
        <v>0</v>
      </c>
      <c r="D323" s="43">
        <f>VOCs!D124</f>
        <v>0</v>
      </c>
      <c r="E323" s="43" t="str">
        <f>VOCs!E124</f>
        <v>N</v>
      </c>
      <c r="F323" s="43"/>
      <c r="G323" s="43" t="str">
        <f t="shared" si="11"/>
        <v>H124</v>
      </c>
      <c r="H323" s="43" t="str">
        <f t="shared" si="11"/>
        <v>1 indole-3-ethanol_cyt + 1 acetyl-CoA_cyt = 1 indole-3-ethyl-acetate_cyt + CoA_cyt</v>
      </c>
      <c r="I323" s="43" t="s">
        <v>781</v>
      </c>
      <c r="J323" s="43" t="s">
        <v>782</v>
      </c>
      <c r="K323" s="43">
        <f t="shared" ref="K323:K381" si="12">IF(EXACT(E323,"N"),0,"-Inf")</f>
        <v>0</v>
      </c>
      <c r="L323" s="43" t="s">
        <v>783</v>
      </c>
      <c r="M323" s="43">
        <v>0</v>
      </c>
      <c r="N323" s="43">
        <v>1</v>
      </c>
      <c r="O323" s="43">
        <v>1</v>
      </c>
      <c r="P323" s="43">
        <v>1</v>
      </c>
      <c r="Q323" s="43">
        <v>1</v>
      </c>
      <c r="R323" s="43">
        <v>0.01</v>
      </c>
    </row>
    <row r="324" spans="1:18">
      <c r="A324" s="43" t="str">
        <f>VOCs!A125</f>
        <v>H125</v>
      </c>
      <c r="B324" s="43" t="str">
        <f>VOCs!B125</f>
        <v>1 hexanol_cyt + 1 acetyl-CoA_cyt = 1 hexyl-acetate_cyt + 1 CoA_cyt</v>
      </c>
      <c r="C324" s="43">
        <f>VOCs!C125</f>
        <v>0</v>
      </c>
      <c r="D324" s="43">
        <f>VOCs!D125</f>
        <v>0</v>
      </c>
      <c r="E324" s="43" t="str">
        <f>VOCs!E125</f>
        <v>N</v>
      </c>
      <c r="F324" s="43"/>
      <c r="G324" s="43" t="str">
        <f t="shared" si="11"/>
        <v>H125</v>
      </c>
      <c r="H324" s="43" t="str">
        <f t="shared" si="11"/>
        <v>1 hexanol_cyt + 1 acetyl-CoA_cyt = 1 hexyl-acetate_cyt + 1 CoA_cyt</v>
      </c>
      <c r="I324" s="43" t="s">
        <v>781</v>
      </c>
      <c r="J324" s="43" t="s">
        <v>782</v>
      </c>
      <c r="K324" s="43">
        <f t="shared" si="12"/>
        <v>0</v>
      </c>
      <c r="L324" s="43" t="s">
        <v>783</v>
      </c>
      <c r="M324" s="43">
        <v>0</v>
      </c>
      <c r="N324" s="43">
        <v>1</v>
      </c>
      <c r="O324" s="43">
        <v>1</v>
      </c>
      <c r="P324" s="43">
        <v>1</v>
      </c>
      <c r="Q324" s="43">
        <v>1</v>
      </c>
      <c r="R324" s="43">
        <v>0.01</v>
      </c>
    </row>
    <row r="325" spans="1:18">
      <c r="A325" s="43" t="str">
        <f>VOCs!A126</f>
        <v>H126</v>
      </c>
      <c r="B325" s="43" t="str">
        <f>VOCs!B126</f>
        <v>1 heptanol_cyt + 1 acetyl-CoA_cyt = 1 heptyl-acetate_cyt + CoA_cyt</v>
      </c>
      <c r="C325" s="43">
        <f>VOCs!C126</f>
        <v>0</v>
      </c>
      <c r="D325" s="43">
        <f>VOCs!D126</f>
        <v>0</v>
      </c>
      <c r="E325" s="43" t="str">
        <f>VOCs!E126</f>
        <v>N</v>
      </c>
      <c r="F325" s="43"/>
      <c r="G325" s="43" t="str">
        <f t="shared" si="11"/>
        <v>H126</v>
      </c>
      <c r="H325" s="43" t="str">
        <f t="shared" si="11"/>
        <v>1 heptanol_cyt + 1 acetyl-CoA_cyt = 1 heptyl-acetate_cyt + CoA_cyt</v>
      </c>
      <c r="I325" s="43" t="s">
        <v>781</v>
      </c>
      <c r="J325" s="43" t="s">
        <v>782</v>
      </c>
      <c r="K325" s="43">
        <f t="shared" si="12"/>
        <v>0</v>
      </c>
      <c r="L325" s="43" t="s">
        <v>783</v>
      </c>
      <c r="M325" s="43">
        <v>0</v>
      </c>
      <c r="N325" s="43">
        <v>1</v>
      </c>
      <c r="O325" s="43">
        <v>1</v>
      </c>
      <c r="P325" s="43">
        <v>1</v>
      </c>
      <c r="Q325" s="43">
        <v>1</v>
      </c>
      <c r="R325" s="43">
        <v>0.01</v>
      </c>
    </row>
    <row r="326" spans="1:18">
      <c r="A326" s="43" t="str">
        <f>VOCs!A127</f>
        <v>H127</v>
      </c>
      <c r="B326" s="43" t="str">
        <f>VOCs!B127</f>
        <v>1 octanol_cyt + 1 acetyl-CoA_cyt = 1 octyl-acetate_cyt + 1 CoA_cyt</v>
      </c>
      <c r="C326" s="43">
        <f>VOCs!C127</f>
        <v>0</v>
      </c>
      <c r="D326" s="43">
        <f>VOCs!D127</f>
        <v>0</v>
      </c>
      <c r="E326" s="43" t="str">
        <f>VOCs!E127</f>
        <v>N</v>
      </c>
      <c r="F326" s="43"/>
      <c r="G326" s="43" t="str">
        <f t="shared" si="11"/>
        <v>H127</v>
      </c>
      <c r="H326" s="43" t="str">
        <f t="shared" si="11"/>
        <v>1 octanol_cyt + 1 acetyl-CoA_cyt = 1 octyl-acetate_cyt + 1 CoA_cyt</v>
      </c>
      <c r="I326" s="43" t="s">
        <v>781</v>
      </c>
      <c r="J326" s="43" t="s">
        <v>782</v>
      </c>
      <c r="K326" s="43">
        <f t="shared" si="12"/>
        <v>0</v>
      </c>
      <c r="L326" s="43" t="s">
        <v>783</v>
      </c>
      <c r="M326" s="43">
        <v>0</v>
      </c>
      <c r="N326" s="43">
        <v>1</v>
      </c>
      <c r="O326" s="43">
        <v>1</v>
      </c>
      <c r="P326" s="43">
        <v>1</v>
      </c>
      <c r="Q326" s="43">
        <v>1</v>
      </c>
      <c r="R326" s="43">
        <v>0.01</v>
      </c>
    </row>
    <row r="327" spans="1:18">
      <c r="A327" s="43" t="str">
        <f>VOCs!A128</f>
        <v>H128</v>
      </c>
      <c r="B327" s="43" t="str">
        <f>VOCs!B128</f>
        <v>1 nonanol_cyt + 1 acetyl-CoA_cyt = 1 nonyl-acetate_cyt + 1 CoA_cyt</v>
      </c>
      <c r="C327" s="43">
        <f>VOCs!C128</f>
        <v>0</v>
      </c>
      <c r="D327" s="43">
        <f>VOCs!D128</f>
        <v>0</v>
      </c>
      <c r="E327" s="43" t="str">
        <f>VOCs!E128</f>
        <v>N</v>
      </c>
      <c r="F327" s="43"/>
      <c r="G327" s="43" t="str">
        <f t="shared" si="11"/>
        <v>H128</v>
      </c>
      <c r="H327" s="43" t="str">
        <f t="shared" si="11"/>
        <v>1 nonanol_cyt + 1 acetyl-CoA_cyt = 1 nonyl-acetate_cyt + 1 CoA_cyt</v>
      </c>
      <c r="I327" s="43" t="s">
        <v>781</v>
      </c>
      <c r="J327" s="43" t="s">
        <v>782</v>
      </c>
      <c r="K327" s="43">
        <f t="shared" si="12"/>
        <v>0</v>
      </c>
      <c r="L327" s="43" t="s">
        <v>783</v>
      </c>
      <c r="M327" s="43">
        <v>0</v>
      </c>
      <c r="N327" s="43">
        <v>1</v>
      </c>
      <c r="O327" s="43">
        <v>1</v>
      </c>
      <c r="P327" s="43">
        <v>1</v>
      </c>
      <c r="Q327" s="43">
        <v>1</v>
      </c>
      <c r="R327" s="43">
        <v>0.01</v>
      </c>
    </row>
    <row r="328" spans="1:18">
      <c r="A328" s="43" t="str">
        <f>VOCs!A129</f>
        <v>H129</v>
      </c>
      <c r="B328" s="43" t="str">
        <f>VOCs!B129</f>
        <v>1 decanol_cyt + 1 acetyl-CoA_cyt = 1 decyl-acetate_cyt + 1 CoA_cyt</v>
      </c>
      <c r="C328" s="43" t="str">
        <f>VOCs!C129</f>
        <v>modeled as ethyl-fatty acid esters because electronically identical and enzymatic uncertain</v>
      </c>
      <c r="D328" s="43">
        <f>VOCs!D129</f>
        <v>0</v>
      </c>
      <c r="E328" s="43" t="str">
        <f>VOCs!E129</f>
        <v>N</v>
      </c>
      <c r="F328" s="43"/>
      <c r="G328" s="43" t="str">
        <f t="shared" si="11"/>
        <v>H129</v>
      </c>
      <c r="H328" s="43" t="str">
        <f t="shared" si="11"/>
        <v>1 decanol_cyt + 1 acetyl-CoA_cyt = 1 decyl-acetate_cyt + 1 CoA_cyt</v>
      </c>
      <c r="I328" s="43" t="s">
        <v>781</v>
      </c>
      <c r="J328" s="43" t="s">
        <v>782</v>
      </c>
      <c r="K328" s="43">
        <f t="shared" si="12"/>
        <v>0</v>
      </c>
      <c r="L328" s="43" t="s">
        <v>783</v>
      </c>
      <c r="M328" s="43">
        <v>0</v>
      </c>
      <c r="N328" s="43">
        <v>1</v>
      </c>
      <c r="O328" s="43">
        <v>1</v>
      </c>
      <c r="P328" s="43">
        <v>1</v>
      </c>
      <c r="Q328" s="43">
        <v>1</v>
      </c>
      <c r="R328" s="43">
        <v>0.01</v>
      </c>
    </row>
    <row r="329" spans="1:18">
      <c r="A329" s="43" t="str">
        <f>VOCs!A130</f>
        <v>H130</v>
      </c>
      <c r="B329" s="43" t="str">
        <f>VOCs!B130</f>
        <v>1 undecanol_cyt + 1 acetyl-CoA_cyt = 1 undecyl-acetate_cyt + CoA_cyt</v>
      </c>
      <c r="C329" s="43">
        <f>VOCs!C130</f>
        <v>0</v>
      </c>
      <c r="D329" s="43">
        <f>VOCs!D130</f>
        <v>0</v>
      </c>
      <c r="E329" s="43" t="str">
        <f>VOCs!E130</f>
        <v>N</v>
      </c>
      <c r="F329" s="43"/>
      <c r="G329" s="43" t="str">
        <f t="shared" si="11"/>
        <v>H130</v>
      </c>
      <c r="H329" s="43" t="str">
        <f t="shared" si="11"/>
        <v>1 undecanol_cyt + 1 acetyl-CoA_cyt = 1 undecyl-acetate_cyt + CoA_cyt</v>
      </c>
      <c r="I329" s="43" t="s">
        <v>781</v>
      </c>
      <c r="J329" s="43" t="s">
        <v>782</v>
      </c>
      <c r="K329" s="43">
        <f t="shared" si="12"/>
        <v>0</v>
      </c>
      <c r="L329" s="43" t="s">
        <v>783</v>
      </c>
      <c r="M329" s="43">
        <v>0</v>
      </c>
      <c r="N329" s="43">
        <v>1</v>
      </c>
      <c r="O329" s="43">
        <v>1</v>
      </c>
      <c r="P329" s="43">
        <v>1</v>
      </c>
      <c r="Q329" s="43">
        <v>1</v>
      </c>
      <c r="R329" s="43">
        <v>0.01</v>
      </c>
    </row>
    <row r="330" spans="1:18">
      <c r="A330" s="43" t="str">
        <f>VOCs!A131</f>
        <v>H131</v>
      </c>
      <c r="B330" s="43" t="str">
        <f>VOCs!B131</f>
        <v>1 dodecanol_cyt + 1 acetyl-CoA_cyt = 1 dodecyl-acetate_cyt + CoA_cyt</v>
      </c>
      <c r="C330" s="43">
        <f>VOCs!C131</f>
        <v>0</v>
      </c>
      <c r="D330" s="43">
        <f>VOCs!D131</f>
        <v>0</v>
      </c>
      <c r="E330" s="43" t="str">
        <f>VOCs!E131</f>
        <v>N</v>
      </c>
      <c r="F330" s="43"/>
      <c r="G330" s="43" t="str">
        <f t="shared" si="11"/>
        <v>H131</v>
      </c>
      <c r="H330" s="43" t="str">
        <f t="shared" si="11"/>
        <v>1 dodecanol_cyt + 1 acetyl-CoA_cyt = 1 dodecyl-acetate_cyt + CoA_cyt</v>
      </c>
      <c r="I330" s="43" t="s">
        <v>781</v>
      </c>
      <c r="J330" s="43" t="s">
        <v>782</v>
      </c>
      <c r="K330" s="43">
        <f t="shared" si="12"/>
        <v>0</v>
      </c>
      <c r="L330" s="43" t="s">
        <v>783</v>
      </c>
      <c r="M330" s="43">
        <v>0</v>
      </c>
      <c r="N330" s="43">
        <v>1</v>
      </c>
      <c r="O330" s="43">
        <v>1</v>
      </c>
      <c r="P330" s="43">
        <v>1</v>
      </c>
      <c r="Q330" s="43">
        <v>1</v>
      </c>
      <c r="R330" s="43">
        <v>0.01</v>
      </c>
    </row>
    <row r="331" spans="1:18">
      <c r="A331" s="43" t="str">
        <f>VOCs!A132</f>
        <v>H132</v>
      </c>
      <c r="B331" s="43" t="str">
        <f>VOCs!B132</f>
        <v>1 tridecanol_cyt + 1 acetyl-CoA_cyt = 1 tridecyl-acetate_cyt + CoA_cyt</v>
      </c>
      <c r="C331" s="43">
        <f>VOCs!C132</f>
        <v>0</v>
      </c>
      <c r="D331" s="43">
        <f>VOCs!D132</f>
        <v>0</v>
      </c>
      <c r="E331" s="43" t="str">
        <f>VOCs!E132</f>
        <v>N</v>
      </c>
      <c r="F331" s="43"/>
      <c r="G331" s="43" t="str">
        <f t="shared" si="11"/>
        <v>H132</v>
      </c>
      <c r="H331" s="43" t="str">
        <f t="shared" si="11"/>
        <v>1 tridecanol_cyt + 1 acetyl-CoA_cyt = 1 tridecyl-acetate_cyt + CoA_cyt</v>
      </c>
      <c r="I331" s="43" t="s">
        <v>781</v>
      </c>
      <c r="J331" s="43" t="s">
        <v>782</v>
      </c>
      <c r="K331" s="43">
        <f t="shared" si="12"/>
        <v>0</v>
      </c>
      <c r="L331" s="43" t="s">
        <v>783</v>
      </c>
      <c r="M331" s="43">
        <v>0</v>
      </c>
      <c r="N331" s="43">
        <v>1</v>
      </c>
      <c r="O331" s="43">
        <v>1</v>
      </c>
      <c r="P331" s="43">
        <v>1</v>
      </c>
      <c r="Q331" s="43">
        <v>1</v>
      </c>
      <c r="R331" s="43">
        <v>0.01</v>
      </c>
    </row>
    <row r="332" spans="1:18">
      <c r="A332" s="43" t="str">
        <f>VOCs!A133</f>
        <v>H133</v>
      </c>
      <c r="B332" s="43" t="str">
        <f>VOCs!B133</f>
        <v>1 tetradecanol_cyt + 1 acetyl-CoA_cyt = 1 tetradecyl-acetate_cyt + CoA_cyt</v>
      </c>
      <c r="C332" s="43">
        <f>VOCs!C133</f>
        <v>0</v>
      </c>
      <c r="D332" s="43">
        <f>VOCs!D133</f>
        <v>0</v>
      </c>
      <c r="E332" s="43" t="str">
        <f>VOCs!E133</f>
        <v>N</v>
      </c>
      <c r="F332" s="43"/>
      <c r="G332" s="43" t="str">
        <f t="shared" si="11"/>
        <v>H133</v>
      </c>
      <c r="H332" s="43" t="str">
        <f t="shared" si="11"/>
        <v>1 tetradecanol_cyt + 1 acetyl-CoA_cyt = 1 tetradecyl-acetate_cyt + CoA_cyt</v>
      </c>
      <c r="I332" s="43" t="s">
        <v>781</v>
      </c>
      <c r="J332" s="43" t="s">
        <v>782</v>
      </c>
      <c r="K332" s="43">
        <f t="shared" si="12"/>
        <v>0</v>
      </c>
      <c r="L332" s="43" t="s">
        <v>783</v>
      </c>
      <c r="M332" s="43">
        <v>0</v>
      </c>
      <c r="N332" s="43">
        <v>1</v>
      </c>
      <c r="O332" s="43">
        <v>1</v>
      </c>
      <c r="P332" s="43">
        <v>1</v>
      </c>
      <c r="Q332" s="43">
        <v>1</v>
      </c>
      <c r="R332" s="43">
        <v>0.01</v>
      </c>
    </row>
    <row r="333" spans="1:18">
      <c r="A333" s="43" t="str">
        <f>VOCs!A134</f>
        <v>H134</v>
      </c>
      <c r="B333" s="43" t="str">
        <f>VOCs!B134</f>
        <v>1 pentadecanol_cyt + 1 acetyl-CoA_cyt = 1 pentadecyl-acetate_cyt + CoA_cyt</v>
      </c>
      <c r="C333" s="43">
        <f>VOCs!C134</f>
        <v>0</v>
      </c>
      <c r="D333" s="43">
        <f>VOCs!D134</f>
        <v>0</v>
      </c>
      <c r="E333" s="43" t="str">
        <f>VOCs!E134</f>
        <v>N</v>
      </c>
      <c r="F333" s="43"/>
      <c r="G333" s="43" t="str">
        <f t="shared" si="11"/>
        <v>H134</v>
      </c>
      <c r="H333" s="43" t="str">
        <f t="shared" si="11"/>
        <v>1 pentadecanol_cyt + 1 acetyl-CoA_cyt = 1 pentadecyl-acetate_cyt + CoA_cyt</v>
      </c>
      <c r="I333" s="43" t="s">
        <v>781</v>
      </c>
      <c r="J333" s="43" t="s">
        <v>782</v>
      </c>
      <c r="K333" s="43">
        <f t="shared" si="12"/>
        <v>0</v>
      </c>
      <c r="L333" s="43" t="s">
        <v>783</v>
      </c>
      <c r="M333" s="43">
        <v>0</v>
      </c>
      <c r="N333" s="43">
        <v>1</v>
      </c>
      <c r="O333" s="43">
        <v>1</v>
      </c>
      <c r="P333" s="43">
        <v>1</v>
      </c>
      <c r="Q333" s="43">
        <v>1</v>
      </c>
      <c r="R333" s="43">
        <v>0.01</v>
      </c>
    </row>
    <row r="334" spans="1:18">
      <c r="A334" s="43" t="str">
        <f>VOCs!A135</f>
        <v>H135</v>
      </c>
      <c r="B334" s="43" t="str">
        <f>VOCs!B135</f>
        <v>1 hexadecanol_cyt + 1 acetyl-CoA_cyt = 1 hexadecyl-acetate_cyt + CoA_cyt</v>
      </c>
      <c r="C334" s="43">
        <f>VOCs!C135</f>
        <v>0</v>
      </c>
      <c r="D334" s="43">
        <f>VOCs!D135</f>
        <v>0</v>
      </c>
      <c r="E334" s="43" t="str">
        <f>VOCs!E135</f>
        <v>N</v>
      </c>
      <c r="F334" s="43"/>
      <c r="G334" s="43" t="str">
        <f t="shared" si="11"/>
        <v>H135</v>
      </c>
      <c r="H334" s="43" t="str">
        <f t="shared" si="11"/>
        <v>1 hexadecanol_cyt + 1 acetyl-CoA_cyt = 1 hexadecyl-acetate_cyt + CoA_cyt</v>
      </c>
      <c r="I334" s="43" t="s">
        <v>781</v>
      </c>
      <c r="J334" s="43" t="s">
        <v>782</v>
      </c>
      <c r="K334" s="43">
        <f t="shared" si="12"/>
        <v>0</v>
      </c>
      <c r="L334" s="43" t="s">
        <v>783</v>
      </c>
      <c r="M334" s="43">
        <v>0</v>
      </c>
      <c r="N334" s="43">
        <v>1</v>
      </c>
      <c r="O334" s="43">
        <v>1</v>
      </c>
      <c r="P334" s="43">
        <v>1</v>
      </c>
      <c r="Q334" s="43">
        <v>1</v>
      </c>
      <c r="R334" s="43">
        <v>0.01</v>
      </c>
    </row>
    <row r="335" spans="1:18">
      <c r="A335" s="43" t="str">
        <f>VOCs!A136</f>
        <v>H136</v>
      </c>
      <c r="B335" s="43" t="str">
        <f>VOCs!B136</f>
        <v>1 heptadecanol_cyt + 1 acetyl-CoA_cyt = 1 heptadecyl-acetate_cyt + CoA_cyt</v>
      </c>
      <c r="C335" s="43">
        <f>VOCs!C136</f>
        <v>0</v>
      </c>
      <c r="D335" s="43">
        <f>VOCs!D136</f>
        <v>0</v>
      </c>
      <c r="E335" s="43" t="str">
        <f>VOCs!E136</f>
        <v>N</v>
      </c>
      <c r="F335" s="43"/>
      <c r="G335" s="43" t="str">
        <f t="shared" si="11"/>
        <v>H136</v>
      </c>
      <c r="H335" s="43" t="str">
        <f t="shared" si="11"/>
        <v>1 heptadecanol_cyt + 1 acetyl-CoA_cyt = 1 heptadecyl-acetate_cyt + CoA_cyt</v>
      </c>
      <c r="I335" s="43" t="s">
        <v>781</v>
      </c>
      <c r="J335" s="43" t="s">
        <v>782</v>
      </c>
      <c r="K335" s="43">
        <f t="shared" si="12"/>
        <v>0</v>
      </c>
      <c r="L335" s="43" t="s">
        <v>783</v>
      </c>
      <c r="M335" s="43">
        <v>0</v>
      </c>
      <c r="N335" s="43">
        <v>1</v>
      </c>
      <c r="O335" s="43">
        <v>1</v>
      </c>
      <c r="P335" s="43">
        <v>1</v>
      </c>
      <c r="Q335" s="43">
        <v>1</v>
      </c>
      <c r="R335" s="43">
        <v>0.01</v>
      </c>
    </row>
    <row r="336" spans="1:18">
      <c r="A336" s="43" t="str">
        <f>VOCs!A137</f>
        <v>H137</v>
      </c>
      <c r="B336" s="43" t="str">
        <f>VOCs!B137</f>
        <v>1 octadecanol_cyt + 1 acetyl-CoA_cyt = 1 octadecyl-acetate_cyt + CoA_cyt</v>
      </c>
      <c r="C336" s="43">
        <f>VOCs!C137</f>
        <v>0</v>
      </c>
      <c r="D336" s="43">
        <f>VOCs!D137</f>
        <v>0</v>
      </c>
      <c r="E336" s="43" t="str">
        <f>VOCs!E137</f>
        <v>N</v>
      </c>
      <c r="F336" s="43"/>
      <c r="G336" s="43" t="str">
        <f t="shared" si="11"/>
        <v>H137</v>
      </c>
      <c r="H336" s="43" t="str">
        <f t="shared" si="11"/>
        <v>1 octadecanol_cyt + 1 acetyl-CoA_cyt = 1 octadecyl-acetate_cyt + CoA_cyt</v>
      </c>
      <c r="I336" s="43" t="s">
        <v>781</v>
      </c>
      <c r="J336" s="43" t="s">
        <v>782</v>
      </c>
      <c r="K336" s="43">
        <f t="shared" si="12"/>
        <v>0</v>
      </c>
      <c r="L336" s="43" t="s">
        <v>783</v>
      </c>
      <c r="M336" s="43">
        <v>0</v>
      </c>
      <c r="N336" s="43">
        <v>1</v>
      </c>
      <c r="O336" s="43">
        <v>1</v>
      </c>
      <c r="P336" s="43">
        <v>1</v>
      </c>
      <c r="Q336" s="43">
        <v>1</v>
      </c>
      <c r="R336" s="43">
        <v>0.01</v>
      </c>
    </row>
    <row r="337" spans="1:24">
      <c r="A337" s="43" t="str">
        <f>VOCs!A139</f>
        <v>H139</v>
      </c>
      <c r="B337" s="43" t="str">
        <f>VOCs!B139</f>
        <v>1 2-propanone_cyt + 1 NADH_cyt + H+_cyt = 1 2-propanol_cyt + 1 NAD_cyt</v>
      </c>
      <c r="C337" s="43">
        <f>VOCs!C139</f>
        <v>0</v>
      </c>
      <c r="D337" s="43">
        <f>VOCs!D139</f>
        <v>0</v>
      </c>
      <c r="E337" s="43" t="str">
        <f>VOCs!E139</f>
        <v>N</v>
      </c>
      <c r="F337" s="43"/>
      <c r="G337" s="43" t="str">
        <f t="shared" si="11"/>
        <v>H139</v>
      </c>
      <c r="H337" s="43" t="str">
        <f t="shared" si="11"/>
        <v>1 2-propanone_cyt + 1 NADH_cyt + H+_cyt = 1 2-propanol_cyt + 1 NAD_cyt</v>
      </c>
      <c r="I337" s="43" t="s">
        <v>781</v>
      </c>
      <c r="J337" s="43" t="s">
        <v>782</v>
      </c>
      <c r="K337" s="43">
        <f t="shared" si="12"/>
        <v>0</v>
      </c>
      <c r="L337" s="43" t="s">
        <v>783</v>
      </c>
      <c r="M337" s="43">
        <v>0</v>
      </c>
      <c r="N337" s="43">
        <v>1</v>
      </c>
      <c r="O337" s="43">
        <v>1</v>
      </c>
      <c r="P337" s="43">
        <v>1</v>
      </c>
      <c r="Q337" s="43">
        <v>1</v>
      </c>
      <c r="R337" s="43">
        <v>0.01</v>
      </c>
    </row>
    <row r="338" spans="1:24">
      <c r="A338" s="43" t="str">
        <f>VOCs!A140</f>
        <v>H140</v>
      </c>
      <c r="B338" s="43" t="str">
        <f>VOCs!B140</f>
        <v>1 2-butanone_cyt + 1 NADH_cyt + H+_cyt = 1 2-butanol_cyt + 1 NAD_cyt</v>
      </c>
      <c r="C338" s="43">
        <f>VOCs!C140</f>
        <v>0</v>
      </c>
      <c r="D338" s="43">
        <f>VOCs!D140</f>
        <v>0</v>
      </c>
      <c r="E338" s="43" t="str">
        <f>VOCs!E140</f>
        <v>N</v>
      </c>
      <c r="F338" s="43"/>
      <c r="G338" s="43" t="str">
        <f t="shared" si="11"/>
        <v>H140</v>
      </c>
      <c r="H338" s="43" t="str">
        <f t="shared" si="11"/>
        <v>1 2-butanone_cyt + 1 NADH_cyt + H+_cyt = 1 2-butanol_cyt + 1 NAD_cyt</v>
      </c>
      <c r="I338" s="43" t="s">
        <v>781</v>
      </c>
      <c r="J338" s="43" t="s">
        <v>782</v>
      </c>
      <c r="K338" s="43">
        <f t="shared" si="12"/>
        <v>0</v>
      </c>
      <c r="L338" s="43" t="s">
        <v>783</v>
      </c>
      <c r="M338" s="43">
        <v>0</v>
      </c>
      <c r="N338" s="43">
        <v>1</v>
      </c>
      <c r="O338" s="43">
        <v>1</v>
      </c>
      <c r="P338" s="43">
        <v>1</v>
      </c>
      <c r="Q338" s="43">
        <v>1</v>
      </c>
      <c r="R338" s="43">
        <v>0.01</v>
      </c>
    </row>
    <row r="339" spans="1:24">
      <c r="A339" s="43" t="str">
        <f>VOCs!A141</f>
        <v>H141</v>
      </c>
      <c r="B339" s="43" t="str">
        <f>VOCs!B141</f>
        <v>1 2-pentanone_cyt + 1 NADH_cyt + H+_cyt = 1 2-pentanol_cyt + 1 NAD_cyt</v>
      </c>
      <c r="C339" s="43">
        <f>VOCs!C141</f>
        <v>0</v>
      </c>
      <c r="D339" s="43">
        <f>VOCs!D141</f>
        <v>0</v>
      </c>
      <c r="E339" s="43" t="str">
        <f>VOCs!E141</f>
        <v>N</v>
      </c>
      <c r="F339" s="43"/>
      <c r="G339" s="43" t="str">
        <f t="shared" si="11"/>
        <v>H141</v>
      </c>
      <c r="H339" s="43" t="str">
        <f t="shared" si="11"/>
        <v>1 2-pentanone_cyt + 1 NADH_cyt + H+_cyt = 1 2-pentanol_cyt + 1 NAD_cyt</v>
      </c>
      <c r="I339" s="43" t="s">
        <v>781</v>
      </c>
      <c r="J339" s="43" t="s">
        <v>782</v>
      </c>
      <c r="K339" s="43">
        <f t="shared" si="12"/>
        <v>0</v>
      </c>
      <c r="L339" s="43" t="s">
        <v>783</v>
      </c>
      <c r="M339" s="43">
        <v>0</v>
      </c>
      <c r="N339" s="43">
        <v>1</v>
      </c>
      <c r="O339" s="43">
        <v>1</v>
      </c>
      <c r="P339" s="43">
        <v>1</v>
      </c>
      <c r="Q339" s="43">
        <v>1</v>
      </c>
      <c r="R339" s="43">
        <v>0.01</v>
      </c>
    </row>
    <row r="340" spans="1:24">
      <c r="A340" s="43" t="str">
        <f>VOCs!A142</f>
        <v>H142</v>
      </c>
      <c r="B340" s="43" t="str">
        <f>VOCs!B142</f>
        <v>1 2-hexanone_cyt + 1 NADH_cyt + H+_cyt = 1 2-hexanol_cyt + 1 NAD_cyt</v>
      </c>
      <c r="C340" s="43">
        <f>VOCs!C142</f>
        <v>0</v>
      </c>
      <c r="D340" s="43">
        <f>VOCs!D142</f>
        <v>0</v>
      </c>
      <c r="E340" s="43" t="str">
        <f>VOCs!E142</f>
        <v>N</v>
      </c>
      <c r="F340" s="43"/>
      <c r="G340" s="43" t="str">
        <f t="shared" si="11"/>
        <v>H142</v>
      </c>
      <c r="H340" s="43" t="str">
        <f t="shared" si="11"/>
        <v>1 2-hexanone_cyt + 1 NADH_cyt + H+_cyt = 1 2-hexanol_cyt + 1 NAD_cyt</v>
      </c>
      <c r="I340" s="43" t="s">
        <v>781</v>
      </c>
      <c r="J340" s="43" t="s">
        <v>782</v>
      </c>
      <c r="K340" s="43">
        <f t="shared" si="12"/>
        <v>0</v>
      </c>
      <c r="L340" s="43" t="s">
        <v>783</v>
      </c>
      <c r="M340" s="43">
        <v>0</v>
      </c>
      <c r="N340" s="43">
        <v>1</v>
      </c>
      <c r="O340" s="43">
        <v>1</v>
      </c>
      <c r="P340" s="43">
        <v>1</v>
      </c>
      <c r="Q340" s="43">
        <v>1</v>
      </c>
      <c r="R340" s="43">
        <v>0.01</v>
      </c>
    </row>
    <row r="341" spans="1:24">
      <c r="A341" s="43" t="str">
        <f>VOCs!A143</f>
        <v>H143</v>
      </c>
      <c r="B341" s="43" t="str">
        <f>VOCs!B143</f>
        <v>1 2-heptanone_cyt + 1 NADH_cyt + H+_cyt = 1 2-heptanol_cyt + 1 NAD_cyt</v>
      </c>
      <c r="C341" s="43">
        <f>VOCs!C143</f>
        <v>0</v>
      </c>
      <c r="D341" s="43">
        <f>VOCs!D143</f>
        <v>0</v>
      </c>
      <c r="E341" s="43" t="str">
        <f>VOCs!E143</f>
        <v>N</v>
      </c>
      <c r="F341" s="43"/>
      <c r="G341" s="43" t="str">
        <f t="shared" si="11"/>
        <v>H143</v>
      </c>
      <c r="H341" s="43" t="str">
        <f t="shared" si="11"/>
        <v>1 2-heptanone_cyt + 1 NADH_cyt + H+_cyt = 1 2-heptanol_cyt + 1 NAD_cyt</v>
      </c>
      <c r="I341" s="43" t="s">
        <v>781</v>
      </c>
      <c r="J341" s="43" t="s">
        <v>782</v>
      </c>
      <c r="K341" s="43">
        <f t="shared" si="12"/>
        <v>0</v>
      </c>
      <c r="L341" s="43" t="s">
        <v>783</v>
      </c>
      <c r="M341" s="43">
        <v>0</v>
      </c>
      <c r="N341" s="43">
        <v>1</v>
      </c>
      <c r="O341" s="43">
        <v>1</v>
      </c>
      <c r="P341" s="43">
        <v>1</v>
      </c>
      <c r="Q341" s="43">
        <v>1</v>
      </c>
      <c r="R341" s="43">
        <v>0.01</v>
      </c>
    </row>
    <row r="342" spans="1:24">
      <c r="A342" s="43" t="str">
        <f>VOCs!A144</f>
        <v>H144</v>
      </c>
      <c r="B342" s="43" t="str">
        <f>VOCs!B144</f>
        <v>1 2-octanone_cyt + 1 NADH_cyt + H+_cyt = 1 2-octanol_cyt + 1 NAD_cyt</v>
      </c>
      <c r="C342" s="43">
        <f>VOCs!C144</f>
        <v>0</v>
      </c>
      <c r="D342" s="43">
        <f>VOCs!D144</f>
        <v>0</v>
      </c>
      <c r="E342" s="43" t="str">
        <f>VOCs!E144</f>
        <v>N</v>
      </c>
      <c r="F342" s="43"/>
      <c r="G342" s="43" t="str">
        <f t="shared" si="11"/>
        <v>H144</v>
      </c>
      <c r="H342" s="43" t="str">
        <f t="shared" si="11"/>
        <v>1 2-octanone_cyt + 1 NADH_cyt + H+_cyt = 1 2-octanol_cyt + 1 NAD_cyt</v>
      </c>
      <c r="I342" s="43" t="s">
        <v>781</v>
      </c>
      <c r="J342" s="43" t="s">
        <v>782</v>
      </c>
      <c r="K342" s="43">
        <f t="shared" si="12"/>
        <v>0</v>
      </c>
      <c r="L342" s="43" t="s">
        <v>783</v>
      </c>
      <c r="M342" s="43">
        <v>0</v>
      </c>
      <c r="N342" s="43">
        <v>1</v>
      </c>
      <c r="O342" s="43">
        <v>1</v>
      </c>
      <c r="P342" s="43">
        <v>1</v>
      </c>
      <c r="Q342" s="43">
        <v>1</v>
      </c>
      <c r="R342" s="43">
        <v>0.01</v>
      </c>
    </row>
    <row r="343" spans="1:24">
      <c r="A343" s="43" t="str">
        <f>VOCs!A145</f>
        <v>H145</v>
      </c>
      <c r="B343" s="43" t="str">
        <f>VOCs!B145</f>
        <v>1 2-nonanone_cyt + 1 NADH_cyt + H+_cyt = 1 2-nonanol_cyt + 1 NAD_cyt</v>
      </c>
      <c r="C343" s="43">
        <f>VOCs!C145</f>
        <v>0</v>
      </c>
      <c r="D343" s="43">
        <f>VOCs!D145</f>
        <v>0</v>
      </c>
      <c r="E343" s="43" t="str">
        <f>VOCs!E145</f>
        <v>N</v>
      </c>
      <c r="F343" s="43"/>
      <c r="G343" s="43" t="str">
        <f t="shared" si="11"/>
        <v>H145</v>
      </c>
      <c r="H343" s="43" t="str">
        <f t="shared" si="11"/>
        <v>1 2-nonanone_cyt + 1 NADH_cyt + H+_cyt = 1 2-nonanol_cyt + 1 NAD_cyt</v>
      </c>
      <c r="I343" s="43" t="s">
        <v>781</v>
      </c>
      <c r="J343" s="43" t="s">
        <v>782</v>
      </c>
      <c r="K343" s="43">
        <f t="shared" si="12"/>
        <v>0</v>
      </c>
      <c r="L343" s="43" t="s">
        <v>783</v>
      </c>
      <c r="M343" s="43">
        <v>0</v>
      </c>
      <c r="N343" s="43">
        <v>1</v>
      </c>
      <c r="O343" s="43">
        <v>1</v>
      </c>
      <c r="P343" s="43">
        <v>1</v>
      </c>
      <c r="Q343" s="43">
        <v>1</v>
      </c>
      <c r="R343" s="43">
        <v>0.01</v>
      </c>
    </row>
    <row r="344" spans="1:24">
      <c r="A344" s="43" t="str">
        <f>VOCs!A146</f>
        <v>H146</v>
      </c>
      <c r="B344" s="43" t="str">
        <f>VOCs!B146</f>
        <v>1 2-decanone_cyt + 1 NADH_cyt + H+_cyt = 1 2-decanol_cyt + 1 NAD_cyt</v>
      </c>
      <c r="C344" s="43">
        <f>VOCs!C146</f>
        <v>0</v>
      </c>
      <c r="D344" s="43">
        <f>VOCs!D146</f>
        <v>0</v>
      </c>
      <c r="E344" s="43" t="str">
        <f>VOCs!E146</f>
        <v>N</v>
      </c>
      <c r="F344" s="43"/>
      <c r="G344" s="43" t="str">
        <f t="shared" si="11"/>
        <v>H146</v>
      </c>
      <c r="H344" s="43" t="str">
        <f t="shared" si="11"/>
        <v>1 2-decanone_cyt + 1 NADH_cyt + H+_cyt = 1 2-decanol_cyt + 1 NAD_cyt</v>
      </c>
      <c r="I344" s="43" t="s">
        <v>781</v>
      </c>
      <c r="J344" s="43" t="s">
        <v>782</v>
      </c>
      <c r="K344" s="43">
        <f t="shared" si="12"/>
        <v>0</v>
      </c>
      <c r="L344" s="43" t="s">
        <v>783</v>
      </c>
      <c r="M344" s="43">
        <v>0</v>
      </c>
      <c r="N344" s="43">
        <v>1</v>
      </c>
      <c r="O344" s="43">
        <v>1</v>
      </c>
      <c r="P344" s="43">
        <v>1</v>
      </c>
      <c r="Q344" s="43">
        <v>1</v>
      </c>
      <c r="R344" s="43">
        <v>0.01</v>
      </c>
    </row>
    <row r="345" spans="1:24">
      <c r="A345" s="43" t="str">
        <f>VOCs!A147</f>
        <v>H147</v>
      </c>
      <c r="B345" s="43" t="str">
        <f>VOCs!B147</f>
        <v>1 2-undecanone_cyt + 1 NADH_cyt + H+_cyt = 1 2-undecanol_cyt + 1 NAD_cyt</v>
      </c>
      <c r="C345" s="43">
        <f>VOCs!C147</f>
        <v>0</v>
      </c>
      <c r="D345" s="43">
        <f>VOCs!D147</f>
        <v>0</v>
      </c>
      <c r="E345" s="43" t="str">
        <f>VOCs!E147</f>
        <v>N</v>
      </c>
      <c r="F345" s="43"/>
      <c r="G345" s="43" t="str">
        <f t="shared" si="11"/>
        <v>H147</v>
      </c>
      <c r="H345" s="43" t="str">
        <f t="shared" si="11"/>
        <v>1 2-undecanone_cyt + 1 NADH_cyt + H+_cyt = 1 2-undecanol_cyt + 1 NAD_cyt</v>
      </c>
      <c r="I345" s="43" t="s">
        <v>781</v>
      </c>
      <c r="J345" s="43" t="s">
        <v>782</v>
      </c>
      <c r="K345" s="43">
        <f t="shared" si="12"/>
        <v>0</v>
      </c>
      <c r="L345" s="43" t="s">
        <v>783</v>
      </c>
      <c r="M345" s="43">
        <v>0</v>
      </c>
      <c r="N345" s="43">
        <v>1</v>
      </c>
      <c r="O345" s="43">
        <v>1</v>
      </c>
      <c r="P345" s="43">
        <v>1</v>
      </c>
      <c r="Q345" s="43">
        <v>1</v>
      </c>
      <c r="R345" s="43">
        <v>0.01</v>
      </c>
    </row>
    <row r="346" spans="1:24">
      <c r="A346" s="43" t="str">
        <f>VOCs!A148</f>
        <v>H148</v>
      </c>
      <c r="B346" s="43" t="str">
        <f>VOCs!B148</f>
        <v>1 2-dodecanone_cyt + 1 NADH_cyt + H+_cyt = 1 2-dodecanol_cyt + 1 NAD_cyt</v>
      </c>
      <c r="C346" s="43">
        <f>VOCs!C148</f>
        <v>0</v>
      </c>
      <c r="D346" s="43">
        <f>VOCs!D148</f>
        <v>0</v>
      </c>
      <c r="E346" s="43" t="str">
        <f>VOCs!E148</f>
        <v>N</v>
      </c>
      <c r="F346" s="43"/>
      <c r="G346" s="43" t="str">
        <f t="shared" si="11"/>
        <v>H148</v>
      </c>
      <c r="H346" s="43" t="str">
        <f t="shared" si="11"/>
        <v>1 2-dodecanone_cyt + 1 NADH_cyt + H+_cyt = 1 2-dodecanol_cyt + 1 NAD_cyt</v>
      </c>
      <c r="I346" s="43" t="s">
        <v>781</v>
      </c>
      <c r="J346" s="43" t="s">
        <v>782</v>
      </c>
      <c r="K346" s="43">
        <f t="shared" si="12"/>
        <v>0</v>
      </c>
      <c r="L346" s="43" t="s">
        <v>783</v>
      </c>
      <c r="M346" s="43">
        <v>0</v>
      </c>
      <c r="N346" s="43">
        <v>1</v>
      </c>
      <c r="O346" s="43">
        <v>1</v>
      </c>
      <c r="P346" s="43">
        <v>1</v>
      </c>
      <c r="Q346" s="43">
        <v>1</v>
      </c>
      <c r="R346" s="43">
        <v>0.01</v>
      </c>
    </row>
    <row r="347" spans="1:24">
      <c r="A347" s="43" t="str">
        <f>VOCs!A149</f>
        <v>H149</v>
      </c>
      <c r="B347" s="43" t="str">
        <f>VOCs!B149</f>
        <v>1 2-tridecanone_cyt + 1 NADH_cyt + H+_cyt = 1 2-tridecanol_cyt + 1 NAD_cyt</v>
      </c>
      <c r="C347" s="43">
        <f>VOCs!C149</f>
        <v>0</v>
      </c>
      <c r="D347" s="43">
        <f>VOCs!D149</f>
        <v>0</v>
      </c>
      <c r="E347" s="43" t="str">
        <f>VOCs!E149</f>
        <v>N</v>
      </c>
      <c r="F347" s="43"/>
      <c r="G347" s="43" t="str">
        <f t="shared" si="11"/>
        <v>H149</v>
      </c>
      <c r="H347" s="43" t="str">
        <f t="shared" si="11"/>
        <v>1 2-tridecanone_cyt + 1 NADH_cyt + H+_cyt = 1 2-tridecanol_cyt + 1 NAD_cyt</v>
      </c>
      <c r="I347" s="43" t="s">
        <v>781</v>
      </c>
      <c r="J347" s="43" t="s">
        <v>782</v>
      </c>
      <c r="K347" s="43">
        <f t="shared" si="12"/>
        <v>0</v>
      </c>
      <c r="L347" s="43" t="s">
        <v>783</v>
      </c>
      <c r="M347" s="43">
        <v>0</v>
      </c>
      <c r="N347" s="43">
        <v>1</v>
      </c>
      <c r="O347" s="43">
        <v>1</v>
      </c>
      <c r="P347" s="43">
        <v>1</v>
      </c>
      <c r="Q347" s="43">
        <v>1</v>
      </c>
      <c r="R347" s="43">
        <v>0.01</v>
      </c>
    </row>
    <row r="348" spans="1:24">
      <c r="A348" s="43" t="str">
        <f>VOCs!A150</f>
        <v>H150</v>
      </c>
      <c r="B348" s="43" t="str">
        <f>VOCs!B150</f>
        <v>1 2-tetradecanone_cyt + 1 NADH_cyt + H+_cyt = 1 2-tetradecanol_cyt + 1 NAD_cyt</v>
      </c>
      <c r="C348" s="43">
        <f>VOCs!C150</f>
        <v>0</v>
      </c>
      <c r="D348" s="43">
        <f>VOCs!D150</f>
        <v>0</v>
      </c>
      <c r="E348" s="43" t="str">
        <f>VOCs!E150</f>
        <v>N</v>
      </c>
      <c r="F348" s="43"/>
      <c r="G348" s="43" t="str">
        <f t="shared" si="11"/>
        <v>H150</v>
      </c>
      <c r="H348" s="43" t="str">
        <f t="shared" si="11"/>
        <v>1 2-tetradecanone_cyt + 1 NADH_cyt + H+_cyt = 1 2-tetradecanol_cyt + 1 NAD_cyt</v>
      </c>
      <c r="I348" s="43" t="s">
        <v>781</v>
      </c>
      <c r="J348" s="43" t="s">
        <v>782</v>
      </c>
      <c r="K348" s="43">
        <f t="shared" si="12"/>
        <v>0</v>
      </c>
      <c r="L348" s="43" t="s">
        <v>783</v>
      </c>
      <c r="M348" s="43">
        <v>0</v>
      </c>
      <c r="N348" s="43">
        <v>1</v>
      </c>
      <c r="O348" s="43">
        <v>1</v>
      </c>
      <c r="P348" s="43">
        <v>1</v>
      </c>
      <c r="Q348" s="43">
        <v>1</v>
      </c>
      <c r="R348" s="43">
        <v>0.01</v>
      </c>
    </row>
    <row r="349" spans="1:24">
      <c r="A349" s="43" t="str">
        <f>VOCs!A151</f>
        <v>H151</v>
      </c>
      <c r="B349" s="43" t="str">
        <f>VOCs!B151</f>
        <v>1 2-pentadecanone_cyt + 1 NADH_cyt + H+_cyt = 1 2-pentadecanol_cyt + 1 NAD_cyt</v>
      </c>
      <c r="C349" s="43">
        <f>VOCs!C151</f>
        <v>0</v>
      </c>
      <c r="D349" s="43">
        <f>VOCs!D151</f>
        <v>0</v>
      </c>
      <c r="E349" s="43" t="str">
        <f>VOCs!E151</f>
        <v>N</v>
      </c>
      <c r="F349" s="43"/>
      <c r="G349" s="43" t="str">
        <f t="shared" si="11"/>
        <v>H151</v>
      </c>
      <c r="H349" s="43" t="str">
        <f t="shared" si="11"/>
        <v>1 2-pentadecanone_cyt + 1 NADH_cyt + H+_cyt = 1 2-pentadecanol_cyt + 1 NAD_cyt</v>
      </c>
      <c r="I349" s="43" t="s">
        <v>781</v>
      </c>
      <c r="J349" s="43" t="s">
        <v>782</v>
      </c>
      <c r="K349" s="43">
        <f t="shared" si="12"/>
        <v>0</v>
      </c>
      <c r="L349" s="43" t="s">
        <v>783</v>
      </c>
      <c r="M349" s="43">
        <v>0</v>
      </c>
      <c r="N349" s="43">
        <v>1</v>
      </c>
      <c r="O349" s="43">
        <v>1</v>
      </c>
      <c r="P349" s="43">
        <v>1</v>
      </c>
      <c r="Q349" s="43">
        <v>1</v>
      </c>
      <c r="R349" s="43">
        <v>0.01</v>
      </c>
      <c r="X349">
        <f>COLUMN()</f>
        <v>24</v>
      </c>
    </row>
    <row r="350" spans="1:24">
      <c r="A350" s="43" t="str">
        <f>VOCs!A152</f>
        <v>H152</v>
      </c>
      <c r="B350" s="43" t="str">
        <f>VOCs!B152</f>
        <v>1 2-hexadecanone_cyt + 1 NADH_cyt + H+_cyt = 1 2-hexadecanol_cyt + 1 NAD_cyt</v>
      </c>
      <c r="C350" s="43">
        <f>VOCs!C152</f>
        <v>0</v>
      </c>
      <c r="D350" s="43">
        <f>VOCs!D152</f>
        <v>0</v>
      </c>
      <c r="E350" s="43" t="str">
        <f>VOCs!E152</f>
        <v>N</v>
      </c>
      <c r="F350" s="43"/>
      <c r="G350" s="43" t="str">
        <f t="shared" si="11"/>
        <v>H152</v>
      </c>
      <c r="H350" s="43" t="str">
        <f t="shared" si="11"/>
        <v>1 2-hexadecanone_cyt + 1 NADH_cyt + H+_cyt = 1 2-hexadecanol_cyt + 1 NAD_cyt</v>
      </c>
      <c r="I350" s="43" t="s">
        <v>781</v>
      </c>
      <c r="J350" s="43" t="s">
        <v>782</v>
      </c>
      <c r="K350" s="43">
        <f t="shared" si="12"/>
        <v>0</v>
      </c>
      <c r="L350" s="43" t="s">
        <v>783</v>
      </c>
      <c r="M350" s="43">
        <v>0</v>
      </c>
      <c r="N350" s="43">
        <v>1</v>
      </c>
      <c r="O350" s="43">
        <v>1</v>
      </c>
      <c r="P350" s="43">
        <v>1</v>
      </c>
      <c r="Q350" s="43">
        <v>1</v>
      </c>
      <c r="R350" s="43">
        <v>0.01</v>
      </c>
    </row>
    <row r="351" spans="1:24">
      <c r="A351" s="43" t="str">
        <f>VOCs!A153</f>
        <v>H153</v>
      </c>
      <c r="B351" s="43" t="str">
        <f>VOCs!B153</f>
        <v>1 2-heptadecanone_cyt + 1 NADH_cyt + H+_cyt = 1 2-heptadecanol_cyt + 1 NAD_cyt</v>
      </c>
      <c r="C351" s="43">
        <f>VOCs!C153</f>
        <v>0</v>
      </c>
      <c r="D351" s="43">
        <f>VOCs!D153</f>
        <v>0</v>
      </c>
      <c r="E351" s="43" t="str">
        <f>VOCs!E153</f>
        <v>N</v>
      </c>
      <c r="F351" s="43"/>
      <c r="G351" s="43" t="str">
        <f t="shared" si="11"/>
        <v>H153</v>
      </c>
      <c r="H351" s="43" t="str">
        <f t="shared" si="11"/>
        <v>1 2-heptadecanone_cyt + 1 NADH_cyt + H+_cyt = 1 2-heptadecanol_cyt + 1 NAD_cyt</v>
      </c>
      <c r="I351" s="43" t="s">
        <v>781</v>
      </c>
      <c r="J351" s="43" t="s">
        <v>782</v>
      </c>
      <c r="K351" s="43">
        <f t="shared" si="12"/>
        <v>0</v>
      </c>
      <c r="L351" s="43" t="s">
        <v>783</v>
      </c>
      <c r="M351" s="43">
        <v>0</v>
      </c>
      <c r="N351" s="43">
        <v>1</v>
      </c>
      <c r="O351" s="43">
        <v>1</v>
      </c>
      <c r="P351" s="43">
        <v>1</v>
      </c>
      <c r="Q351" s="43">
        <v>1</v>
      </c>
      <c r="R351" s="43">
        <v>0.01</v>
      </c>
    </row>
    <row r="352" spans="1:24">
      <c r="A352" s="43" t="str">
        <f>VOCs!A155</f>
        <v>H155</v>
      </c>
      <c r="B352" s="43" t="str">
        <f>VOCs!B155</f>
        <v>1 2-propanol_cyt = 1 2-propene_cyt + 1 H2O_cyt</v>
      </c>
      <c r="C352" s="43">
        <f>VOCs!C155</f>
        <v>0</v>
      </c>
      <c r="D352" s="43">
        <f>VOCs!D155</f>
        <v>0</v>
      </c>
      <c r="E352" s="43" t="str">
        <f>VOCs!E155</f>
        <v>N</v>
      </c>
      <c r="F352" s="43"/>
      <c r="G352" s="43" t="str">
        <f t="shared" si="11"/>
        <v>H155</v>
      </c>
      <c r="H352" s="43" t="str">
        <f t="shared" si="11"/>
        <v>1 2-propanol_cyt = 1 2-propene_cyt + 1 H2O_cyt</v>
      </c>
      <c r="I352" s="43" t="s">
        <v>781</v>
      </c>
      <c r="J352" s="43" t="s">
        <v>782</v>
      </c>
      <c r="K352" s="43">
        <f t="shared" si="12"/>
        <v>0</v>
      </c>
      <c r="L352" s="43" t="s">
        <v>783</v>
      </c>
      <c r="M352" s="43">
        <v>0</v>
      </c>
      <c r="N352" s="43">
        <v>1</v>
      </c>
      <c r="O352" s="43">
        <v>1</v>
      </c>
      <c r="P352" s="43">
        <v>1</v>
      </c>
      <c r="Q352" s="43">
        <v>1</v>
      </c>
      <c r="R352" s="43">
        <v>0.01</v>
      </c>
    </row>
    <row r="353" spans="1:18">
      <c r="A353" s="43" t="str">
        <f>VOCs!A156</f>
        <v>H156</v>
      </c>
      <c r="B353" s="43" t="str">
        <f>VOCs!B156</f>
        <v>1 2-butanol_cyt = 1 2-butene_cyt + 1 H2O_cyt</v>
      </c>
      <c r="C353" s="43">
        <f>VOCs!C156</f>
        <v>0</v>
      </c>
      <c r="D353" s="43">
        <f>VOCs!D156</f>
        <v>0</v>
      </c>
      <c r="E353" s="43" t="str">
        <f>VOCs!E156</f>
        <v>N</v>
      </c>
      <c r="F353" s="43"/>
      <c r="G353" s="43" t="str">
        <f t="shared" si="11"/>
        <v>H156</v>
      </c>
      <c r="H353" s="43" t="str">
        <f t="shared" si="11"/>
        <v>1 2-butanol_cyt = 1 2-butene_cyt + 1 H2O_cyt</v>
      </c>
      <c r="I353" s="43" t="s">
        <v>781</v>
      </c>
      <c r="J353" s="43" t="s">
        <v>782</v>
      </c>
      <c r="K353" s="43">
        <f t="shared" si="12"/>
        <v>0</v>
      </c>
      <c r="L353" s="43" t="s">
        <v>783</v>
      </c>
      <c r="M353" s="43">
        <v>0</v>
      </c>
      <c r="N353" s="43">
        <v>1</v>
      </c>
      <c r="O353" s="43">
        <v>1</v>
      </c>
      <c r="P353" s="43">
        <v>1</v>
      </c>
      <c r="Q353" s="43">
        <v>1</v>
      </c>
      <c r="R353" s="43">
        <v>0.01</v>
      </c>
    </row>
    <row r="354" spans="1:18">
      <c r="A354" s="43" t="str">
        <f>VOCs!A157</f>
        <v>H157</v>
      </c>
      <c r="B354" s="43" t="str">
        <f>VOCs!B157</f>
        <v>1 2-pentanol_cyt = 1 2-pentene_cyt + 1 H2O_cyt</v>
      </c>
      <c r="C354" s="43">
        <f>VOCs!C157</f>
        <v>0</v>
      </c>
      <c r="D354" s="43">
        <f>VOCs!D157</f>
        <v>0</v>
      </c>
      <c r="E354" s="43" t="str">
        <f>VOCs!E157</f>
        <v>N</v>
      </c>
      <c r="F354" s="43"/>
      <c r="G354" s="43" t="str">
        <f t="shared" si="11"/>
        <v>H157</v>
      </c>
      <c r="H354" s="43" t="str">
        <f t="shared" si="11"/>
        <v>1 2-pentanol_cyt = 1 2-pentene_cyt + 1 H2O_cyt</v>
      </c>
      <c r="I354" s="43" t="s">
        <v>781</v>
      </c>
      <c r="J354" s="43" t="s">
        <v>782</v>
      </c>
      <c r="K354" s="43">
        <f t="shared" si="12"/>
        <v>0</v>
      </c>
      <c r="L354" s="43" t="s">
        <v>783</v>
      </c>
      <c r="M354" s="43">
        <v>0</v>
      </c>
      <c r="N354" s="43">
        <v>1</v>
      </c>
      <c r="O354" s="43">
        <v>1</v>
      </c>
      <c r="P354" s="43">
        <v>1</v>
      </c>
      <c r="Q354" s="43">
        <v>1</v>
      </c>
      <c r="R354" s="43">
        <v>0.01</v>
      </c>
    </row>
    <row r="355" spans="1:18">
      <c r="A355" s="43" t="str">
        <f>VOCs!A158</f>
        <v>H158</v>
      </c>
      <c r="B355" s="43" t="str">
        <f>VOCs!B158</f>
        <v>1 2-hexanol_cyt = 1 2-hexene_cyt + 1 H2O_cyt</v>
      </c>
      <c r="C355" s="43">
        <f>VOCs!C158</f>
        <v>0</v>
      </c>
      <c r="D355" s="43">
        <f>VOCs!D158</f>
        <v>0</v>
      </c>
      <c r="E355" s="43" t="str">
        <f>VOCs!E158</f>
        <v>N</v>
      </c>
      <c r="F355" s="43"/>
      <c r="G355" s="43" t="str">
        <f t="shared" si="11"/>
        <v>H158</v>
      </c>
      <c r="H355" s="43" t="str">
        <f t="shared" si="11"/>
        <v>1 2-hexanol_cyt = 1 2-hexene_cyt + 1 H2O_cyt</v>
      </c>
      <c r="I355" s="43" t="s">
        <v>781</v>
      </c>
      <c r="J355" s="43" t="s">
        <v>782</v>
      </c>
      <c r="K355" s="43">
        <f t="shared" si="12"/>
        <v>0</v>
      </c>
      <c r="L355" s="43" t="s">
        <v>783</v>
      </c>
      <c r="M355" s="43">
        <v>0</v>
      </c>
      <c r="N355" s="43">
        <v>1</v>
      </c>
      <c r="O355" s="43">
        <v>1</v>
      </c>
      <c r="P355" s="43">
        <v>1</v>
      </c>
      <c r="Q355" s="43">
        <v>1</v>
      </c>
      <c r="R355" s="43">
        <v>0.01</v>
      </c>
    </row>
    <row r="356" spans="1:18">
      <c r="A356" s="43" t="str">
        <f>VOCs!A159</f>
        <v>H159</v>
      </c>
      <c r="B356" s="43" t="str">
        <f>VOCs!B159</f>
        <v>1 2-heptanol_cyt = 1 2-heptene_cyt + 1 H2O_cyt</v>
      </c>
      <c r="C356" s="43">
        <f>VOCs!C159</f>
        <v>0</v>
      </c>
      <c r="D356" s="43">
        <f>VOCs!D159</f>
        <v>0</v>
      </c>
      <c r="E356" s="43" t="str">
        <f>VOCs!E159</f>
        <v>N</v>
      </c>
      <c r="F356" s="43"/>
      <c r="G356" s="43" t="str">
        <f t="shared" si="11"/>
        <v>H159</v>
      </c>
      <c r="H356" s="43" t="str">
        <f t="shared" si="11"/>
        <v>1 2-heptanol_cyt = 1 2-heptene_cyt + 1 H2O_cyt</v>
      </c>
      <c r="I356" s="43" t="s">
        <v>781</v>
      </c>
      <c r="J356" s="43" t="s">
        <v>782</v>
      </c>
      <c r="K356" s="43">
        <f t="shared" si="12"/>
        <v>0</v>
      </c>
      <c r="L356" s="43" t="s">
        <v>783</v>
      </c>
      <c r="M356" s="43">
        <v>0</v>
      </c>
      <c r="N356" s="43">
        <v>1</v>
      </c>
      <c r="O356" s="43">
        <v>1</v>
      </c>
      <c r="P356" s="43">
        <v>1</v>
      </c>
      <c r="Q356" s="43">
        <v>1</v>
      </c>
      <c r="R356" s="43">
        <v>0.01</v>
      </c>
    </row>
    <row r="357" spans="1:18">
      <c r="A357" s="43" t="str">
        <f>VOCs!A160</f>
        <v>H160</v>
      </c>
      <c r="B357" s="43" t="str">
        <f>VOCs!B160</f>
        <v>1 2-octanol_cyt = 1 2-octene_cyt + 1 H2O_cyt</v>
      </c>
      <c r="C357" s="43">
        <f>VOCs!C160</f>
        <v>0</v>
      </c>
      <c r="D357" s="43">
        <f>VOCs!D160</f>
        <v>0</v>
      </c>
      <c r="E357" s="43" t="str">
        <f>VOCs!E160</f>
        <v>N</v>
      </c>
      <c r="F357" s="43"/>
      <c r="G357" s="43" t="str">
        <f t="shared" si="11"/>
        <v>H160</v>
      </c>
      <c r="H357" s="43" t="str">
        <f t="shared" si="11"/>
        <v>1 2-octanol_cyt = 1 2-octene_cyt + 1 H2O_cyt</v>
      </c>
      <c r="I357" s="43" t="s">
        <v>781</v>
      </c>
      <c r="J357" s="43" t="s">
        <v>782</v>
      </c>
      <c r="K357" s="43">
        <f t="shared" si="12"/>
        <v>0</v>
      </c>
      <c r="L357" s="43" t="s">
        <v>783</v>
      </c>
      <c r="M357" s="43">
        <v>0</v>
      </c>
      <c r="N357" s="43">
        <v>1</v>
      </c>
      <c r="O357" s="43">
        <v>1</v>
      </c>
      <c r="P357" s="43">
        <v>1</v>
      </c>
      <c r="Q357" s="43">
        <v>1</v>
      </c>
      <c r="R357" s="43">
        <v>0.01</v>
      </c>
    </row>
    <row r="358" spans="1:18">
      <c r="A358" s="43" t="str">
        <f>VOCs!A161</f>
        <v>H161</v>
      </c>
      <c r="B358" s="43" t="str">
        <f>VOCs!B161</f>
        <v>1 2-nonanol_cyt = 1 2-nonene_cyt + 1 H2O_cyt</v>
      </c>
      <c r="C358" s="43">
        <f>VOCs!C161</f>
        <v>0</v>
      </c>
      <c r="D358" s="43">
        <f>VOCs!D161</f>
        <v>0</v>
      </c>
      <c r="E358" s="43" t="str">
        <f>VOCs!E161</f>
        <v>N</v>
      </c>
      <c r="F358" s="43"/>
      <c r="G358" s="43" t="str">
        <f t="shared" si="11"/>
        <v>H161</v>
      </c>
      <c r="H358" s="43" t="str">
        <f t="shared" si="11"/>
        <v>1 2-nonanol_cyt = 1 2-nonene_cyt + 1 H2O_cyt</v>
      </c>
      <c r="I358" s="43" t="s">
        <v>781</v>
      </c>
      <c r="J358" s="43" t="s">
        <v>782</v>
      </c>
      <c r="K358" s="43">
        <f t="shared" si="12"/>
        <v>0</v>
      </c>
      <c r="L358" s="43" t="s">
        <v>783</v>
      </c>
      <c r="M358" s="43">
        <v>0</v>
      </c>
      <c r="N358" s="43">
        <v>1</v>
      </c>
      <c r="O358" s="43">
        <v>1</v>
      </c>
      <c r="P358" s="43">
        <v>1</v>
      </c>
      <c r="Q358" s="43">
        <v>1</v>
      </c>
      <c r="R358" s="43">
        <v>0.01</v>
      </c>
    </row>
    <row r="359" spans="1:18">
      <c r="A359" s="43" t="str">
        <f>VOCs!A162</f>
        <v>H162</v>
      </c>
      <c r="B359" s="43" t="str">
        <f>VOCs!B162</f>
        <v>1 2-decanol_cyt = 1 2-decene_cyt + 1 H2O_cyt</v>
      </c>
      <c r="C359" s="43">
        <f>VOCs!C162</f>
        <v>0</v>
      </c>
      <c r="D359" s="43">
        <f>VOCs!D162</f>
        <v>0</v>
      </c>
      <c r="E359" s="43" t="str">
        <f>VOCs!E162</f>
        <v>N</v>
      </c>
      <c r="F359" s="43"/>
      <c r="G359" s="43" t="str">
        <f t="shared" si="11"/>
        <v>H162</v>
      </c>
      <c r="H359" s="43" t="str">
        <f t="shared" si="11"/>
        <v>1 2-decanol_cyt = 1 2-decene_cyt + 1 H2O_cyt</v>
      </c>
      <c r="I359" s="43" t="s">
        <v>781</v>
      </c>
      <c r="J359" s="43" t="s">
        <v>782</v>
      </c>
      <c r="K359" s="43">
        <f t="shared" si="12"/>
        <v>0</v>
      </c>
      <c r="L359" s="43" t="s">
        <v>783</v>
      </c>
      <c r="M359" s="43">
        <v>0</v>
      </c>
      <c r="N359" s="43">
        <v>1</v>
      </c>
      <c r="O359" s="43">
        <v>1</v>
      </c>
      <c r="P359" s="43">
        <v>1</v>
      </c>
      <c r="Q359" s="43">
        <v>1</v>
      </c>
      <c r="R359" s="43">
        <v>0.01</v>
      </c>
    </row>
    <row r="360" spans="1:18">
      <c r="A360" s="43" t="str">
        <f>VOCs!A163</f>
        <v>H163</v>
      </c>
      <c r="B360" s="43" t="str">
        <f>VOCs!B163</f>
        <v>1 2-undecanol_cyt = 1 2-undecene_cyt + 1 H2O_cyt</v>
      </c>
      <c r="C360" s="43">
        <f>VOCs!C163</f>
        <v>0</v>
      </c>
      <c r="D360" s="43">
        <f>VOCs!D163</f>
        <v>0</v>
      </c>
      <c r="E360" s="43" t="str">
        <f>VOCs!E163</f>
        <v>N</v>
      </c>
      <c r="F360" s="43"/>
      <c r="G360" s="43" t="str">
        <f t="shared" si="11"/>
        <v>H163</v>
      </c>
      <c r="H360" s="43" t="str">
        <f t="shared" si="11"/>
        <v>1 2-undecanol_cyt = 1 2-undecene_cyt + 1 H2O_cyt</v>
      </c>
      <c r="I360" s="43" t="s">
        <v>781</v>
      </c>
      <c r="J360" s="43" t="s">
        <v>782</v>
      </c>
      <c r="K360" s="43">
        <f t="shared" si="12"/>
        <v>0</v>
      </c>
      <c r="L360" s="43" t="s">
        <v>783</v>
      </c>
      <c r="M360" s="43">
        <v>0</v>
      </c>
      <c r="N360" s="43">
        <v>1</v>
      </c>
      <c r="O360" s="43">
        <v>1</v>
      </c>
      <c r="P360" s="43">
        <v>1</v>
      </c>
      <c r="Q360" s="43">
        <v>1</v>
      </c>
      <c r="R360" s="43">
        <v>0.01</v>
      </c>
    </row>
    <row r="361" spans="1:18">
      <c r="A361" s="43" t="str">
        <f>VOCs!A164</f>
        <v>H164</v>
      </c>
      <c r="B361" s="43" t="str">
        <f>VOCs!B164</f>
        <v>1 2-dodecanol_cyt = 1 2-dodecene_cyt + 1 H2O_cyt</v>
      </c>
      <c r="C361" s="43">
        <f>VOCs!C164</f>
        <v>0</v>
      </c>
      <c r="D361" s="43">
        <f>VOCs!D164</f>
        <v>0</v>
      </c>
      <c r="E361" s="43" t="str">
        <f>VOCs!E164</f>
        <v>N</v>
      </c>
      <c r="F361" s="43"/>
      <c r="G361" s="43" t="str">
        <f t="shared" si="11"/>
        <v>H164</v>
      </c>
      <c r="H361" s="43" t="str">
        <f t="shared" si="11"/>
        <v>1 2-dodecanol_cyt = 1 2-dodecene_cyt + 1 H2O_cyt</v>
      </c>
      <c r="I361" s="43" t="s">
        <v>781</v>
      </c>
      <c r="J361" s="43" t="s">
        <v>782</v>
      </c>
      <c r="K361" s="43">
        <f t="shared" si="12"/>
        <v>0</v>
      </c>
      <c r="L361" s="43" t="s">
        <v>783</v>
      </c>
      <c r="M361" s="43">
        <v>0</v>
      </c>
      <c r="N361" s="43">
        <v>1</v>
      </c>
      <c r="O361" s="43">
        <v>1</v>
      </c>
      <c r="P361" s="43">
        <v>1</v>
      </c>
      <c r="Q361" s="43">
        <v>1</v>
      </c>
      <c r="R361" s="43">
        <v>0.01</v>
      </c>
    </row>
    <row r="362" spans="1:18">
      <c r="A362" s="43" t="str">
        <f>VOCs!A165</f>
        <v>H165</v>
      </c>
      <c r="B362" s="43" t="str">
        <f>VOCs!B165</f>
        <v>1 2-tridecanol_cyt = 1 2-tridecene_cyt + 1 H2O_cyt</v>
      </c>
      <c r="C362" s="43">
        <f>VOCs!C165</f>
        <v>0</v>
      </c>
      <c r="D362" s="43">
        <f>VOCs!D165</f>
        <v>0</v>
      </c>
      <c r="E362" s="43" t="str">
        <f>VOCs!E165</f>
        <v>N</v>
      </c>
      <c r="F362" s="43"/>
      <c r="G362" s="43" t="str">
        <f t="shared" si="11"/>
        <v>H165</v>
      </c>
      <c r="H362" s="43" t="str">
        <f t="shared" si="11"/>
        <v>1 2-tridecanol_cyt = 1 2-tridecene_cyt + 1 H2O_cyt</v>
      </c>
      <c r="I362" s="43" t="s">
        <v>781</v>
      </c>
      <c r="J362" s="43" t="s">
        <v>782</v>
      </c>
      <c r="K362" s="43">
        <f t="shared" si="12"/>
        <v>0</v>
      </c>
      <c r="L362" s="43" t="s">
        <v>783</v>
      </c>
      <c r="M362" s="43">
        <v>0</v>
      </c>
      <c r="N362" s="43">
        <v>1</v>
      </c>
      <c r="O362" s="43">
        <v>1</v>
      </c>
      <c r="P362" s="43">
        <v>1</v>
      </c>
      <c r="Q362" s="43">
        <v>1</v>
      </c>
      <c r="R362" s="43">
        <v>0.01</v>
      </c>
    </row>
    <row r="363" spans="1:18">
      <c r="A363" s="43" t="str">
        <f>VOCs!A166</f>
        <v>H166</v>
      </c>
      <c r="B363" s="43" t="str">
        <f>VOCs!B166</f>
        <v>1 2-tetradecanol_cyt = 1 2-tetradecene_cyt + 1 H2O_cyt</v>
      </c>
      <c r="C363" s="43">
        <f>VOCs!C166</f>
        <v>0</v>
      </c>
      <c r="D363" s="43">
        <f>VOCs!D166</f>
        <v>0</v>
      </c>
      <c r="E363" s="43" t="str">
        <f>VOCs!E166</f>
        <v>N</v>
      </c>
      <c r="F363" s="43"/>
      <c r="G363" s="43" t="str">
        <f t="shared" si="11"/>
        <v>H166</v>
      </c>
      <c r="H363" s="43" t="str">
        <f t="shared" si="11"/>
        <v>1 2-tetradecanol_cyt = 1 2-tetradecene_cyt + 1 H2O_cyt</v>
      </c>
      <c r="I363" s="43" t="s">
        <v>781</v>
      </c>
      <c r="J363" s="43" t="s">
        <v>782</v>
      </c>
      <c r="K363" s="43">
        <f t="shared" si="12"/>
        <v>0</v>
      </c>
      <c r="L363" s="43" t="s">
        <v>783</v>
      </c>
      <c r="M363" s="43">
        <v>0</v>
      </c>
      <c r="N363" s="43">
        <v>1</v>
      </c>
      <c r="O363" s="43">
        <v>1</v>
      </c>
      <c r="P363" s="43">
        <v>1</v>
      </c>
      <c r="Q363" s="43">
        <v>1</v>
      </c>
      <c r="R363" s="43">
        <v>0.01</v>
      </c>
    </row>
    <row r="364" spans="1:18">
      <c r="A364" s="43" t="str">
        <f>VOCs!A167</f>
        <v>H167</v>
      </c>
      <c r="B364" s="43" t="str">
        <f>VOCs!B167</f>
        <v>1 2-pentadecanol_cyt = 1 2-pentadecene_cyt + 1 H2O_cyt</v>
      </c>
      <c r="C364" s="43">
        <f>VOCs!C167</f>
        <v>0</v>
      </c>
      <c r="D364" s="43">
        <f>VOCs!D167</f>
        <v>0</v>
      </c>
      <c r="E364" s="43" t="str">
        <f>VOCs!E167</f>
        <v>N</v>
      </c>
      <c r="F364" s="43"/>
      <c r="G364" s="43" t="str">
        <f t="shared" si="11"/>
        <v>H167</v>
      </c>
      <c r="H364" s="43" t="str">
        <f t="shared" si="11"/>
        <v>1 2-pentadecanol_cyt = 1 2-pentadecene_cyt + 1 H2O_cyt</v>
      </c>
      <c r="I364" s="43" t="s">
        <v>781</v>
      </c>
      <c r="J364" s="43" t="s">
        <v>782</v>
      </c>
      <c r="K364" s="43">
        <f t="shared" si="12"/>
        <v>0</v>
      </c>
      <c r="L364" s="43" t="s">
        <v>783</v>
      </c>
      <c r="M364" s="43">
        <v>0</v>
      </c>
      <c r="N364" s="43">
        <v>1</v>
      </c>
      <c r="O364" s="43">
        <v>1</v>
      </c>
      <c r="P364" s="43">
        <v>1</v>
      </c>
      <c r="Q364" s="43">
        <v>1</v>
      </c>
      <c r="R364" s="43">
        <v>0.01</v>
      </c>
    </row>
    <row r="365" spans="1:18">
      <c r="A365" s="43" t="str">
        <f>VOCs!A168</f>
        <v>H168</v>
      </c>
      <c r="B365" s="43" t="str">
        <f>VOCs!B168</f>
        <v>1 2-hexadecanol_cyt = 1 2-hexadecene_cyt + 1 H2O_cyt</v>
      </c>
      <c r="C365" s="43">
        <f>VOCs!C168</f>
        <v>0</v>
      </c>
      <c r="D365" s="43">
        <f>VOCs!D168</f>
        <v>0</v>
      </c>
      <c r="E365" s="43" t="str">
        <f>VOCs!E168</f>
        <v>N</v>
      </c>
      <c r="F365" s="43"/>
      <c r="G365" s="43" t="str">
        <f t="shared" si="11"/>
        <v>H168</v>
      </c>
      <c r="H365" s="43" t="str">
        <f t="shared" si="11"/>
        <v>1 2-hexadecanol_cyt = 1 2-hexadecene_cyt + 1 H2O_cyt</v>
      </c>
      <c r="I365" s="43" t="s">
        <v>781</v>
      </c>
      <c r="J365" s="43" t="s">
        <v>782</v>
      </c>
      <c r="K365" s="43">
        <f t="shared" si="12"/>
        <v>0</v>
      </c>
      <c r="L365" s="43" t="s">
        <v>783</v>
      </c>
      <c r="M365" s="43">
        <v>0</v>
      </c>
      <c r="N365" s="43">
        <v>1</v>
      </c>
      <c r="O365" s="43">
        <v>1</v>
      </c>
      <c r="P365" s="43">
        <v>1</v>
      </c>
      <c r="Q365" s="43">
        <v>1</v>
      </c>
      <c r="R365" s="43">
        <v>0.01</v>
      </c>
    </row>
    <row r="366" spans="1:18">
      <c r="A366" s="43" t="str">
        <f>VOCs!A169</f>
        <v>H169</v>
      </c>
      <c r="B366" s="43" t="str">
        <f>VOCs!B169</f>
        <v>1 2-heptadecanol_cyt = 1 2-heptadecene_cyt + 1 H2O_cyt</v>
      </c>
      <c r="C366" s="43">
        <f>VOCs!C169</f>
        <v>0</v>
      </c>
      <c r="D366" s="43">
        <f>VOCs!D169</f>
        <v>0</v>
      </c>
      <c r="E366" s="43" t="str">
        <f>VOCs!E169</f>
        <v>N</v>
      </c>
      <c r="F366" s="43"/>
      <c r="G366" s="43" t="str">
        <f t="shared" si="11"/>
        <v>H169</v>
      </c>
      <c r="H366" s="43" t="str">
        <f t="shared" si="11"/>
        <v>1 2-heptadecanol_cyt = 1 2-heptadecene_cyt + 1 H2O_cyt</v>
      </c>
      <c r="I366" s="43" t="s">
        <v>781</v>
      </c>
      <c r="J366" s="43" t="s">
        <v>782</v>
      </c>
      <c r="K366" s="43">
        <f t="shared" si="12"/>
        <v>0</v>
      </c>
      <c r="L366" s="43" t="s">
        <v>783</v>
      </c>
      <c r="M366" s="43">
        <v>0</v>
      </c>
      <c r="N366" s="43">
        <v>1</v>
      </c>
      <c r="O366" s="43">
        <v>1</v>
      </c>
      <c r="P366" s="43">
        <v>1</v>
      </c>
      <c r="Q366" s="43">
        <v>1</v>
      </c>
      <c r="R366" s="43">
        <v>0.01</v>
      </c>
    </row>
    <row r="367" spans="1:18">
      <c r="A367" s="43" t="str">
        <f>VOCs!A171</f>
        <v>H171</v>
      </c>
      <c r="B367" s="43" t="str">
        <f>VOCs!B171</f>
        <v>1 2-propene_cyt + 1 NADH_cyt + 1 H+_cyt = 1 propane_cyt + 1 NAD_cyt</v>
      </c>
      <c r="C367" s="43">
        <f>VOCs!C171</f>
        <v>0</v>
      </c>
      <c r="D367" s="43">
        <f>VOCs!D171</f>
        <v>0</v>
      </c>
      <c r="E367" s="43" t="str">
        <f>VOCs!E171</f>
        <v>N</v>
      </c>
      <c r="F367" s="43"/>
      <c r="G367" s="43" t="str">
        <f t="shared" si="11"/>
        <v>H171</v>
      </c>
      <c r="H367" s="43" t="str">
        <f t="shared" si="11"/>
        <v>1 2-propene_cyt + 1 NADH_cyt + 1 H+_cyt = 1 propane_cyt + 1 NAD_cyt</v>
      </c>
      <c r="I367" s="43" t="s">
        <v>781</v>
      </c>
      <c r="J367" s="43" t="s">
        <v>782</v>
      </c>
      <c r="K367" s="43">
        <f t="shared" si="12"/>
        <v>0</v>
      </c>
      <c r="L367" s="43" t="s">
        <v>783</v>
      </c>
      <c r="M367" s="43">
        <v>0</v>
      </c>
      <c r="N367" s="43">
        <v>1</v>
      </c>
      <c r="O367" s="43">
        <v>1</v>
      </c>
      <c r="P367" s="43">
        <v>1</v>
      </c>
      <c r="Q367" s="43">
        <v>1</v>
      </c>
      <c r="R367" s="43">
        <v>0.01</v>
      </c>
    </row>
    <row r="368" spans="1:18">
      <c r="A368" s="43" t="str">
        <f>VOCs!A172</f>
        <v>H172</v>
      </c>
      <c r="B368" s="43" t="str">
        <f>VOCs!B172</f>
        <v>1 2-butene_cyt + 1 NADH_cyt + 1 H+_cyt = 1 butane_cyt + 1 NAD_cyt</v>
      </c>
      <c r="C368" s="43">
        <f>VOCs!C172</f>
        <v>0</v>
      </c>
      <c r="D368" s="43">
        <f>VOCs!D172</f>
        <v>0</v>
      </c>
      <c r="E368" s="43" t="str">
        <f>VOCs!E172</f>
        <v>N</v>
      </c>
      <c r="F368" s="43"/>
      <c r="G368" s="43" t="str">
        <f t="shared" si="11"/>
        <v>H172</v>
      </c>
      <c r="H368" s="43" t="str">
        <f t="shared" si="11"/>
        <v>1 2-butene_cyt + 1 NADH_cyt + 1 H+_cyt = 1 butane_cyt + 1 NAD_cyt</v>
      </c>
      <c r="I368" s="43" t="s">
        <v>781</v>
      </c>
      <c r="J368" s="43" t="s">
        <v>782</v>
      </c>
      <c r="K368" s="43">
        <f t="shared" si="12"/>
        <v>0</v>
      </c>
      <c r="L368" s="43" t="s">
        <v>783</v>
      </c>
      <c r="M368" s="43">
        <v>0</v>
      </c>
      <c r="N368" s="43">
        <v>1</v>
      </c>
      <c r="O368" s="43">
        <v>1</v>
      </c>
      <c r="P368" s="43">
        <v>1</v>
      </c>
      <c r="Q368" s="43">
        <v>1</v>
      </c>
      <c r="R368" s="43">
        <v>0.01</v>
      </c>
    </row>
    <row r="369" spans="1:33">
      <c r="A369" s="43" t="str">
        <f>VOCs!A173</f>
        <v>H173</v>
      </c>
      <c r="B369" s="43" t="str">
        <f>VOCs!B173</f>
        <v>1 2-pentene_cyt + 1 NADH_cyt + 1 H+_cyt = 1 pentane_cyt + 1 NAD_cyt</v>
      </c>
      <c r="C369" s="43">
        <f>VOCs!C173</f>
        <v>0</v>
      </c>
      <c r="D369" s="43">
        <f>VOCs!D173</f>
        <v>0</v>
      </c>
      <c r="E369" s="43" t="str">
        <f>VOCs!E173</f>
        <v>N</v>
      </c>
      <c r="F369" s="43"/>
      <c r="G369" s="43" t="str">
        <f t="shared" si="11"/>
        <v>H173</v>
      </c>
      <c r="H369" s="43" t="str">
        <f t="shared" si="11"/>
        <v>1 2-pentene_cyt + 1 NADH_cyt + 1 H+_cyt = 1 pentane_cyt + 1 NAD_cyt</v>
      </c>
      <c r="I369" s="43" t="s">
        <v>781</v>
      </c>
      <c r="J369" s="43" t="s">
        <v>782</v>
      </c>
      <c r="K369" s="43">
        <f t="shared" si="12"/>
        <v>0</v>
      </c>
      <c r="L369" s="43" t="s">
        <v>783</v>
      </c>
      <c r="M369" s="43">
        <v>0</v>
      </c>
      <c r="N369" s="43">
        <v>1</v>
      </c>
      <c r="O369" s="43">
        <v>1</v>
      </c>
      <c r="P369" s="43">
        <v>1</v>
      </c>
      <c r="Q369" s="43">
        <v>1</v>
      </c>
      <c r="R369" s="43">
        <v>0.01</v>
      </c>
    </row>
    <row r="370" spans="1:33">
      <c r="A370" s="43" t="str">
        <f>VOCs!A174</f>
        <v>H174</v>
      </c>
      <c r="B370" s="43" t="str">
        <f>VOCs!B174</f>
        <v>1 2-hexene_cyt + 1 NADH_cyt + 1 H+_cyt = 1 hexane_cyt + 1 NAD_cyt</v>
      </c>
      <c r="C370" s="43">
        <f>VOCs!C174</f>
        <v>0</v>
      </c>
      <c r="D370" s="43">
        <f>VOCs!D174</f>
        <v>0</v>
      </c>
      <c r="E370" s="43" t="str">
        <f>VOCs!E174</f>
        <v>N</v>
      </c>
      <c r="F370" s="43"/>
      <c r="G370" s="43" t="str">
        <f t="shared" si="11"/>
        <v>H174</v>
      </c>
      <c r="H370" s="43" t="str">
        <f t="shared" si="11"/>
        <v>1 2-hexene_cyt + 1 NADH_cyt + 1 H+_cyt = 1 hexane_cyt + 1 NAD_cyt</v>
      </c>
      <c r="I370" s="43" t="s">
        <v>781</v>
      </c>
      <c r="J370" s="43" t="s">
        <v>782</v>
      </c>
      <c r="K370" s="43">
        <f t="shared" si="12"/>
        <v>0</v>
      </c>
      <c r="L370" s="43" t="s">
        <v>783</v>
      </c>
      <c r="M370" s="43">
        <v>0</v>
      </c>
      <c r="N370" s="43">
        <v>1</v>
      </c>
      <c r="O370" s="43">
        <v>1</v>
      </c>
      <c r="P370" s="43">
        <v>1</v>
      </c>
      <c r="Q370" s="43">
        <v>1</v>
      </c>
      <c r="R370" s="43">
        <v>0.01</v>
      </c>
    </row>
    <row r="371" spans="1:33">
      <c r="A371" s="43" t="str">
        <f>VOCs!A175</f>
        <v>H175</v>
      </c>
      <c r="B371" s="43" t="str">
        <f>VOCs!B175</f>
        <v>1 2-heptene_cyt + 1 NADH_cyt + 1 H+_cyt = 1 heptane_cyt + 1 NAD_cyt</v>
      </c>
      <c r="C371" s="43">
        <f>VOCs!C175</f>
        <v>0</v>
      </c>
      <c r="D371" s="43">
        <f>VOCs!D175</f>
        <v>0</v>
      </c>
      <c r="E371" s="43" t="str">
        <f>VOCs!E175</f>
        <v>N</v>
      </c>
      <c r="F371" s="43"/>
      <c r="G371" s="43" t="str">
        <f t="shared" si="11"/>
        <v>H175</v>
      </c>
      <c r="H371" s="43" t="str">
        <f t="shared" si="11"/>
        <v>1 2-heptene_cyt + 1 NADH_cyt + 1 H+_cyt = 1 heptane_cyt + 1 NAD_cyt</v>
      </c>
      <c r="I371" s="43" t="s">
        <v>781</v>
      </c>
      <c r="J371" s="43" t="s">
        <v>782</v>
      </c>
      <c r="K371" s="43">
        <f t="shared" si="12"/>
        <v>0</v>
      </c>
      <c r="L371" s="43" t="s">
        <v>783</v>
      </c>
      <c r="M371" s="43">
        <v>0</v>
      </c>
      <c r="N371" s="43">
        <v>1</v>
      </c>
      <c r="O371" s="43">
        <v>1</v>
      </c>
      <c r="P371" s="43">
        <v>1</v>
      </c>
      <c r="Q371" s="43">
        <v>1</v>
      </c>
      <c r="R371" s="43">
        <v>0.01</v>
      </c>
    </row>
    <row r="372" spans="1:33">
      <c r="A372" s="43" t="str">
        <f>VOCs!A176</f>
        <v>H176</v>
      </c>
      <c r="B372" s="43" t="str">
        <f>VOCs!B176</f>
        <v>1 2-octene_cyt + 1 NADH_cyt + 1 H+_cyt = 1 octane_cyt + 1 NAD_cyt</v>
      </c>
      <c r="C372" s="43">
        <f>VOCs!C176</f>
        <v>0</v>
      </c>
      <c r="D372" s="43">
        <f>VOCs!D176</f>
        <v>0</v>
      </c>
      <c r="E372" s="43" t="str">
        <f>VOCs!E176</f>
        <v>N</v>
      </c>
      <c r="F372" s="43"/>
      <c r="G372" s="43" t="str">
        <f t="shared" si="11"/>
        <v>H176</v>
      </c>
      <c r="H372" s="43" t="str">
        <f t="shared" si="11"/>
        <v>1 2-octene_cyt + 1 NADH_cyt + 1 H+_cyt = 1 octane_cyt + 1 NAD_cyt</v>
      </c>
      <c r="I372" s="43" t="s">
        <v>781</v>
      </c>
      <c r="J372" s="43" t="s">
        <v>782</v>
      </c>
      <c r="K372" s="43">
        <f t="shared" si="12"/>
        <v>0</v>
      </c>
      <c r="L372" s="43" t="s">
        <v>783</v>
      </c>
      <c r="M372" s="43">
        <v>0</v>
      </c>
      <c r="N372" s="43">
        <v>1</v>
      </c>
      <c r="O372" s="43">
        <v>1</v>
      </c>
      <c r="P372" s="43">
        <v>1</v>
      </c>
      <c r="Q372" s="43">
        <v>1</v>
      </c>
      <c r="R372" s="43">
        <v>0.01</v>
      </c>
    </row>
    <row r="373" spans="1:33">
      <c r="A373" s="43" t="str">
        <f>VOCs!A177</f>
        <v>H177</v>
      </c>
      <c r="B373" s="43" t="str">
        <f>VOCs!B177</f>
        <v>1 2-nonene_cyt + 1 NADH_cyt + 1 H+_cyt = 1 nonane_cyt + 1 NAD_cyt</v>
      </c>
      <c r="C373" s="43">
        <f>VOCs!C177</f>
        <v>0</v>
      </c>
      <c r="D373" s="43">
        <f>VOCs!D177</f>
        <v>0</v>
      </c>
      <c r="E373" s="43" t="str">
        <f>VOCs!E177</f>
        <v>N</v>
      </c>
      <c r="F373" s="43"/>
      <c r="G373" s="43" t="str">
        <f t="shared" si="11"/>
        <v>H177</v>
      </c>
      <c r="H373" s="43" t="str">
        <f t="shared" si="11"/>
        <v>1 2-nonene_cyt + 1 NADH_cyt + 1 H+_cyt = 1 nonane_cyt + 1 NAD_cyt</v>
      </c>
      <c r="I373" s="43" t="s">
        <v>781</v>
      </c>
      <c r="J373" s="43" t="s">
        <v>782</v>
      </c>
      <c r="K373" s="43">
        <f t="shared" si="12"/>
        <v>0</v>
      </c>
      <c r="L373" s="43" t="s">
        <v>783</v>
      </c>
      <c r="M373" s="43">
        <v>0</v>
      </c>
      <c r="N373" s="43">
        <v>1</v>
      </c>
      <c r="O373" s="43">
        <v>1</v>
      </c>
      <c r="P373" s="43">
        <v>1</v>
      </c>
      <c r="Q373" s="43">
        <v>1</v>
      </c>
      <c r="R373" s="43">
        <v>0.01</v>
      </c>
    </row>
    <row r="374" spans="1:33">
      <c r="A374" s="43" t="str">
        <f>VOCs!A178</f>
        <v>H178</v>
      </c>
      <c r="B374" s="43" t="str">
        <f>VOCs!B178</f>
        <v>1 2-decene_cyt + 1 NADH_cyt + 1 H+_cyt = 1 decane_cyt + 1 NAD_cyt</v>
      </c>
      <c r="C374" s="43">
        <f>VOCs!C178</f>
        <v>0</v>
      </c>
      <c r="D374" s="43">
        <f>VOCs!D178</f>
        <v>0</v>
      </c>
      <c r="E374" s="43" t="str">
        <f>VOCs!E178</f>
        <v>N</v>
      </c>
      <c r="F374" s="43"/>
      <c r="G374" s="43" t="str">
        <f t="shared" si="11"/>
        <v>H178</v>
      </c>
      <c r="H374" s="43" t="str">
        <f t="shared" si="11"/>
        <v>1 2-decene_cyt + 1 NADH_cyt + 1 H+_cyt = 1 decane_cyt + 1 NAD_cyt</v>
      </c>
      <c r="I374" s="43" t="s">
        <v>781</v>
      </c>
      <c r="J374" s="43" t="s">
        <v>782</v>
      </c>
      <c r="K374" s="43">
        <f t="shared" si="12"/>
        <v>0</v>
      </c>
      <c r="L374" s="43" t="s">
        <v>783</v>
      </c>
      <c r="M374" s="43">
        <v>0</v>
      </c>
      <c r="N374" s="43">
        <v>1</v>
      </c>
      <c r="O374" s="43">
        <v>1</v>
      </c>
      <c r="P374" s="43">
        <v>1</v>
      </c>
      <c r="Q374" s="43">
        <v>1</v>
      </c>
      <c r="R374" s="43">
        <v>0.01</v>
      </c>
    </row>
    <row r="375" spans="1:33">
      <c r="A375" s="43" t="str">
        <f>VOCs!A179</f>
        <v>H179</v>
      </c>
      <c r="B375" s="43" t="str">
        <f>VOCs!B179</f>
        <v>1 2-undecene_cyt + 1 NADH_cyt + 1 H+_cyt = 1 undecane_cyt + 1 NAD_cyt</v>
      </c>
      <c r="C375" s="43">
        <f>VOCs!C179</f>
        <v>0</v>
      </c>
      <c r="D375" s="43">
        <f>VOCs!D179</f>
        <v>0</v>
      </c>
      <c r="E375" s="43" t="str">
        <f>VOCs!E179</f>
        <v>N</v>
      </c>
      <c r="F375" s="43"/>
      <c r="G375" s="43" t="str">
        <f t="shared" si="11"/>
        <v>H179</v>
      </c>
      <c r="H375" s="43" t="str">
        <f t="shared" si="11"/>
        <v>1 2-undecene_cyt + 1 NADH_cyt + 1 H+_cyt = 1 undecane_cyt + 1 NAD_cyt</v>
      </c>
      <c r="I375" s="43" t="s">
        <v>781</v>
      </c>
      <c r="J375" s="43" t="s">
        <v>782</v>
      </c>
      <c r="K375" s="43">
        <f t="shared" si="12"/>
        <v>0</v>
      </c>
      <c r="L375" s="43" t="s">
        <v>783</v>
      </c>
      <c r="M375" s="43">
        <v>0</v>
      </c>
      <c r="N375" s="43">
        <v>1</v>
      </c>
      <c r="O375" s="43">
        <v>1</v>
      </c>
      <c r="P375" s="43">
        <v>1</v>
      </c>
      <c r="Q375" s="43">
        <v>1</v>
      </c>
      <c r="R375" s="43">
        <v>0.01</v>
      </c>
    </row>
    <row r="376" spans="1:33">
      <c r="A376" s="43" t="str">
        <f>VOCs!A180</f>
        <v>H180</v>
      </c>
      <c r="B376" s="43" t="str">
        <f>VOCs!B180</f>
        <v>1 2-dodecene_cyt + 1 NADH_cyt + 1 H+_cyt = 1 dodecane_cyt + 1 NAD_cyt</v>
      </c>
      <c r="C376" s="43">
        <f>VOCs!C180</f>
        <v>0</v>
      </c>
      <c r="D376" s="43">
        <f>VOCs!D180</f>
        <v>0</v>
      </c>
      <c r="E376" s="43" t="str">
        <f>VOCs!E180</f>
        <v>N</v>
      </c>
      <c r="F376" s="43"/>
      <c r="G376" s="43" t="str">
        <f t="shared" si="11"/>
        <v>H180</v>
      </c>
      <c r="H376" s="43" t="str">
        <f t="shared" si="11"/>
        <v>1 2-dodecene_cyt + 1 NADH_cyt + 1 H+_cyt = 1 dodecane_cyt + 1 NAD_cyt</v>
      </c>
      <c r="I376" s="43" t="s">
        <v>781</v>
      </c>
      <c r="J376" s="43" t="s">
        <v>782</v>
      </c>
      <c r="K376" s="43">
        <f t="shared" si="12"/>
        <v>0</v>
      </c>
      <c r="L376" s="43" t="s">
        <v>783</v>
      </c>
      <c r="M376" s="43">
        <v>0</v>
      </c>
      <c r="N376" s="43">
        <v>1</v>
      </c>
      <c r="O376" s="43">
        <v>1</v>
      </c>
      <c r="P376" s="43">
        <v>1</v>
      </c>
      <c r="Q376" s="43">
        <v>1</v>
      </c>
      <c r="R376" s="43">
        <v>0.01</v>
      </c>
    </row>
    <row r="377" spans="1:33">
      <c r="A377" s="43" t="str">
        <f>VOCs!A181</f>
        <v>H181</v>
      </c>
      <c r="B377" s="43" t="str">
        <f>VOCs!B181</f>
        <v>1 2-tridecene_cyt + 1 NADH_cyt + 1 H+_cyt = 1 tridecane_cyt + 1 NAD_cyt</v>
      </c>
      <c r="C377" s="43">
        <f>VOCs!C181</f>
        <v>0</v>
      </c>
      <c r="D377" s="43">
        <f>VOCs!D181</f>
        <v>0</v>
      </c>
      <c r="E377" s="43" t="str">
        <f>VOCs!E181</f>
        <v>N</v>
      </c>
      <c r="F377" s="43"/>
      <c r="G377" s="43" t="str">
        <f t="shared" si="11"/>
        <v>H181</v>
      </c>
      <c r="H377" s="43" t="str">
        <f t="shared" si="11"/>
        <v>1 2-tridecene_cyt + 1 NADH_cyt + 1 H+_cyt = 1 tridecane_cyt + 1 NAD_cyt</v>
      </c>
      <c r="I377" s="43" t="s">
        <v>781</v>
      </c>
      <c r="J377" s="43" t="s">
        <v>782</v>
      </c>
      <c r="K377" s="43">
        <f t="shared" si="12"/>
        <v>0</v>
      </c>
      <c r="L377" s="43" t="s">
        <v>783</v>
      </c>
      <c r="M377" s="43">
        <v>0</v>
      </c>
      <c r="N377" s="43">
        <v>1</v>
      </c>
      <c r="O377" s="43">
        <v>1</v>
      </c>
      <c r="P377" s="43">
        <v>1</v>
      </c>
      <c r="Q377" s="43">
        <v>1</v>
      </c>
      <c r="R377" s="43">
        <v>0.01</v>
      </c>
    </row>
    <row r="378" spans="1:33">
      <c r="A378" s="43" t="str">
        <f>VOCs!A182</f>
        <v>H182</v>
      </c>
      <c r="B378" s="43" t="str">
        <f>VOCs!B182</f>
        <v>1 2-tetradecene_cyt + 1 NADH_cyt + 1 H+_cyt = 1 tetradecane_cyt + 1 NAD_cyt</v>
      </c>
      <c r="C378" s="43">
        <f>VOCs!C182</f>
        <v>0</v>
      </c>
      <c r="D378" s="43">
        <f>VOCs!D182</f>
        <v>0</v>
      </c>
      <c r="E378" s="43" t="str">
        <f>VOCs!E182</f>
        <v>N</v>
      </c>
      <c r="F378" s="43"/>
      <c r="G378" s="43" t="str">
        <f t="shared" si="11"/>
        <v>H182</v>
      </c>
      <c r="H378" s="43" t="str">
        <f t="shared" si="11"/>
        <v>1 2-tetradecene_cyt + 1 NADH_cyt + 1 H+_cyt = 1 tetradecane_cyt + 1 NAD_cyt</v>
      </c>
      <c r="I378" s="43" t="s">
        <v>781</v>
      </c>
      <c r="J378" s="43" t="s">
        <v>782</v>
      </c>
      <c r="K378" s="43">
        <f t="shared" si="12"/>
        <v>0</v>
      </c>
      <c r="L378" s="43" t="s">
        <v>783</v>
      </c>
      <c r="M378" s="43">
        <v>0</v>
      </c>
      <c r="N378" s="43">
        <v>1</v>
      </c>
      <c r="O378" s="43">
        <v>1</v>
      </c>
      <c r="P378" s="43">
        <v>1</v>
      </c>
      <c r="Q378" s="43">
        <v>1</v>
      </c>
      <c r="R378" s="43">
        <v>0.01</v>
      </c>
    </row>
    <row r="379" spans="1:33">
      <c r="A379" s="43" t="str">
        <f>VOCs!A183</f>
        <v>H183</v>
      </c>
      <c r="B379" s="43" t="str">
        <f>VOCs!B183</f>
        <v>1 2-pentadecene_cyt + 1 NADH_cyt + 1 H+_cyt = 1 pentadecane_cyt + 1 NAD_cyt</v>
      </c>
      <c r="C379" s="43">
        <f>VOCs!C183</f>
        <v>0</v>
      </c>
      <c r="D379" s="43">
        <f>VOCs!D183</f>
        <v>0</v>
      </c>
      <c r="E379" s="43" t="str">
        <f>VOCs!E183</f>
        <v>N</v>
      </c>
      <c r="F379" s="43"/>
      <c r="G379" s="43" t="str">
        <f t="shared" si="11"/>
        <v>H183</v>
      </c>
      <c r="H379" s="43" t="str">
        <f t="shared" si="11"/>
        <v>1 2-pentadecene_cyt + 1 NADH_cyt + 1 H+_cyt = 1 pentadecane_cyt + 1 NAD_cyt</v>
      </c>
      <c r="I379" s="43" t="s">
        <v>781</v>
      </c>
      <c r="J379" s="43" t="s">
        <v>782</v>
      </c>
      <c r="K379" s="43">
        <f t="shared" si="12"/>
        <v>0</v>
      </c>
      <c r="L379" s="43" t="s">
        <v>783</v>
      </c>
      <c r="M379" s="43">
        <v>0</v>
      </c>
      <c r="N379" s="43">
        <v>1</v>
      </c>
      <c r="O379" s="43">
        <v>1</v>
      </c>
      <c r="P379" s="43">
        <v>1</v>
      </c>
      <c r="Q379" s="43">
        <v>1</v>
      </c>
      <c r="R379" s="43">
        <v>0.01</v>
      </c>
    </row>
    <row r="380" spans="1:33">
      <c r="A380" s="43" t="str">
        <f>VOCs!A184</f>
        <v>H184</v>
      </c>
      <c r="B380" s="43" t="str">
        <f>VOCs!B184</f>
        <v>1 2-hexadecene_cyt + 1 NADH_cyt + 1 H+_cyt = 1 hexadecane_cyt + 1 NAD_cyt</v>
      </c>
      <c r="C380" s="43">
        <f>VOCs!C184</f>
        <v>0</v>
      </c>
      <c r="D380" s="43">
        <f>VOCs!D184</f>
        <v>0</v>
      </c>
      <c r="E380" s="43" t="str">
        <f>VOCs!E184</f>
        <v>N</v>
      </c>
      <c r="F380" s="43"/>
      <c r="G380" s="43" t="str">
        <f t="shared" si="11"/>
        <v>H184</v>
      </c>
      <c r="H380" s="43" t="str">
        <f t="shared" si="11"/>
        <v>1 2-hexadecene_cyt + 1 NADH_cyt + 1 H+_cyt = 1 hexadecane_cyt + 1 NAD_cyt</v>
      </c>
      <c r="I380" s="43" t="s">
        <v>781</v>
      </c>
      <c r="J380" s="43" t="s">
        <v>782</v>
      </c>
      <c r="K380" s="43">
        <f t="shared" si="12"/>
        <v>0</v>
      </c>
      <c r="L380" s="43" t="s">
        <v>783</v>
      </c>
      <c r="M380" s="43">
        <v>0</v>
      </c>
      <c r="N380" s="43">
        <v>1</v>
      </c>
      <c r="O380" s="43">
        <v>1</v>
      </c>
      <c r="P380" s="43">
        <v>1</v>
      </c>
      <c r="Q380" s="43">
        <v>1</v>
      </c>
      <c r="R380" s="43">
        <v>0.01</v>
      </c>
    </row>
    <row r="381" spans="1:33">
      <c r="A381" s="43" t="str">
        <f>VOCs!A185</f>
        <v>H185</v>
      </c>
      <c r="B381" s="43" t="str">
        <f>VOCs!B185</f>
        <v>1 2-heptadecene_cyt + 1 NADH_cyt + 1 H+_cyt = 1 heptadecane_cyt + 1 NAD_cyt</v>
      </c>
      <c r="C381" s="43">
        <f>VOCs!C185</f>
        <v>0</v>
      </c>
      <c r="D381" s="43">
        <f>VOCs!D185</f>
        <v>0</v>
      </c>
      <c r="E381" s="43" t="str">
        <f>VOCs!E185</f>
        <v>N</v>
      </c>
      <c r="F381" s="43"/>
      <c r="G381" s="43" t="str">
        <f t="shared" si="11"/>
        <v>H185</v>
      </c>
      <c r="H381" s="43" t="str">
        <f t="shared" si="11"/>
        <v>1 2-heptadecene_cyt + 1 NADH_cyt + 1 H+_cyt = 1 heptadecane_cyt + 1 NAD_cyt</v>
      </c>
      <c r="I381" s="43" t="s">
        <v>781</v>
      </c>
      <c r="J381" s="43" t="s">
        <v>782</v>
      </c>
      <c r="K381" s="43">
        <f t="shared" si="12"/>
        <v>0</v>
      </c>
      <c r="L381" s="43" t="s">
        <v>783</v>
      </c>
      <c r="M381" s="43">
        <v>0</v>
      </c>
      <c r="N381" s="43">
        <v>1</v>
      </c>
      <c r="O381" s="43">
        <v>1</v>
      </c>
      <c r="P381" s="43">
        <v>1</v>
      </c>
      <c r="Q381" s="43">
        <v>1</v>
      </c>
      <c r="R381" s="43">
        <v>0.01</v>
      </c>
    </row>
    <row r="382" spans="1:33">
      <c r="A382" s="43" t="str">
        <f>Misc.!A4</f>
        <v>M1</v>
      </c>
      <c r="B382" s="43" t="str">
        <f>Misc.!B4</f>
        <v>1 bicarbonate_cyt + 1 H+_cyt = 1 CO2_cyt + 1 H2O_cyt</v>
      </c>
      <c r="C382" s="43" t="str">
        <f>Misc.!C4</f>
        <v xml:space="preserve">bicarbonate + H+ ↔ CO2 + H2O </v>
      </c>
      <c r="D382" s="43">
        <f>Misc.!D4</f>
        <v>0</v>
      </c>
      <c r="E382" s="43" t="str">
        <f>Misc.!E4</f>
        <v>Y</v>
      </c>
      <c r="F382" s="43"/>
      <c r="G382" s="43" t="str">
        <f t="shared" si="11"/>
        <v>M1</v>
      </c>
      <c r="H382" s="43" t="str">
        <f t="shared" si="11"/>
        <v>1 bicarbonate_cyt + 1 H+_cyt = 1 CO2_cyt + 1 H2O_cyt</v>
      </c>
      <c r="I382" s="43" t="s">
        <v>781</v>
      </c>
      <c r="J382" s="43" t="s">
        <v>782</v>
      </c>
      <c r="K382" s="43" t="str">
        <f>IF(EXACT(E382,"N"),0,"-Inf")</f>
        <v>-Inf</v>
      </c>
      <c r="L382" s="43" t="s">
        <v>783</v>
      </c>
      <c r="M382" s="43">
        <v>0</v>
      </c>
      <c r="N382" s="43">
        <v>1</v>
      </c>
      <c r="O382" s="43">
        <v>1</v>
      </c>
      <c r="P382" s="43">
        <v>1</v>
      </c>
      <c r="Q382" s="43">
        <v>1</v>
      </c>
      <c r="R382" s="43">
        <v>0.01</v>
      </c>
    </row>
    <row r="383" spans="1:33">
      <c r="A383" s="43" t="str">
        <f>Misc.!A6</f>
        <v>M2</v>
      </c>
      <c r="B383" s="43" t="str">
        <f>Misc.!B6</f>
        <v>2 H2O2_cyt = oxygen_cyt + 2 H2O_cyt</v>
      </c>
      <c r="C383" s="43">
        <f>Misc.!C6</f>
        <v>0</v>
      </c>
      <c r="D383" s="43" t="str">
        <f>Misc.!D6</f>
        <v>K03781</v>
      </c>
      <c r="E383" s="43" t="str">
        <f>Misc.!E6</f>
        <v>N</v>
      </c>
      <c r="F383" s="43"/>
      <c r="G383" s="43" t="str">
        <f t="shared" si="11"/>
        <v>M2</v>
      </c>
      <c r="H383" s="43" t="str">
        <f t="shared" si="11"/>
        <v>2 H2O2_cyt = oxygen_cyt + 2 H2O_cyt</v>
      </c>
      <c r="I383" s="43" t="s">
        <v>781</v>
      </c>
      <c r="J383" s="43" t="s">
        <v>782</v>
      </c>
      <c r="K383" s="43">
        <f>IF(EXACT(E383,"N"),0,"-Inf")</f>
        <v>0</v>
      </c>
      <c r="L383" s="43" t="s">
        <v>783</v>
      </c>
      <c r="M383" s="43">
        <v>0</v>
      </c>
      <c r="N383" s="43">
        <v>1</v>
      </c>
      <c r="O383" s="43">
        <v>1</v>
      </c>
      <c r="P383" s="43">
        <v>1</v>
      </c>
      <c r="Q383" s="43">
        <v>1</v>
      </c>
      <c r="R383" s="43">
        <v>0.01</v>
      </c>
      <c r="X383" t="s">
        <v>2</v>
      </c>
      <c r="Y383" t="s">
        <v>797</v>
      </c>
      <c r="Z383" t="s">
        <v>801</v>
      </c>
      <c r="AA383" t="s">
        <v>129</v>
      </c>
      <c r="AB383" t="s">
        <v>798</v>
      </c>
      <c r="AC383" t="s">
        <v>800</v>
      </c>
      <c r="AD383" t="s">
        <v>799</v>
      </c>
      <c r="AE383" t="s">
        <v>24037</v>
      </c>
      <c r="AF383" t="s">
        <v>24038</v>
      </c>
      <c r="AG383" t="s">
        <v>24039</v>
      </c>
    </row>
    <row r="384" spans="1:33">
      <c r="A384" s="43" t="str">
        <f>Misc.!A9</f>
        <v>M3</v>
      </c>
      <c r="B384" s="43" t="str">
        <f>Misc.!B9</f>
        <v>1 NADP_cyt + 1 NADH_cyt = 1 NAD_cyt + 1 NADPH_cyt</v>
      </c>
      <c r="C384" s="43">
        <f>Misc.!C9</f>
        <v>0</v>
      </c>
      <c r="D384" s="43">
        <f>Misc.!D9</f>
        <v>0</v>
      </c>
      <c r="E384" s="43" t="str">
        <f>Misc.!E9</f>
        <v>Y</v>
      </c>
      <c r="F384" s="43"/>
      <c r="G384" s="43" t="str">
        <f t="shared" si="11"/>
        <v>M3</v>
      </c>
      <c r="H384" s="43" t="str">
        <f t="shared" si="11"/>
        <v>1 NADP_cyt + 1 NADH_cyt = 1 NAD_cyt + 1 NADPH_cyt</v>
      </c>
      <c r="I384" s="43" t="s">
        <v>781</v>
      </c>
      <c r="J384" s="43" t="s">
        <v>782</v>
      </c>
      <c r="K384" s="43" t="str">
        <f>IF(EXACT(E384,"N"),0,"-Inf")</f>
        <v>-Inf</v>
      </c>
      <c r="L384" s="43" t="s">
        <v>783</v>
      </c>
      <c r="M384" s="43">
        <v>0</v>
      </c>
      <c r="N384" s="43">
        <v>1</v>
      </c>
      <c r="O384" s="43">
        <v>1</v>
      </c>
      <c r="P384" s="43">
        <v>1</v>
      </c>
      <c r="Q384" s="43">
        <v>1</v>
      </c>
      <c r="R384" s="43">
        <v>0.01</v>
      </c>
      <c r="X384" t="e">
        <f>INDEX(Mets!$B$2:$O$565,MATCH(CONCATENATE($C384,"_EXT"),Mets!$B$2:$B$565,0),COLUMN()-23)</f>
        <v>#N/A</v>
      </c>
      <c r="Y384" t="e">
        <f>INDEX(Mets!$B$2:$W$565,MATCH(CONCATENATE($C384,"_EXT"),Mets!$B$2:$B$565,0),COLUMN()-17)</f>
        <v>#N/A</v>
      </c>
      <c r="Z384" t="e">
        <f>INDEX(Mets!$B$2:$W$565,MATCH(CONCATENATE($C384,"_EXT"),Mets!$B$2:$B$565,0),COLUMN()-17)</f>
        <v>#N/A</v>
      </c>
      <c r="AA384" t="e">
        <f>INDEX(Mets!$B$2:$W$565,MATCH(CONCATENATE($C384,"_EXT"),Mets!$B$2:$B$565,0),COLUMN()-17)</f>
        <v>#N/A</v>
      </c>
      <c r="AB384" t="e">
        <f>INDEX(Mets!$B$2:$W$565,MATCH(CONCATENATE($C384,"_EXT"),Mets!$B$2:$B$565,0),COLUMN()-17)</f>
        <v>#N/A</v>
      </c>
      <c r="AC384" t="e">
        <f>INDEX(Mets!$B$2:$W$565,MATCH(CONCATENATE($C384,"_EXT"),Mets!$B$2:$B$565,0),COLUMN()-17)</f>
        <v>#N/A</v>
      </c>
      <c r="AD384" t="e">
        <f>INDEX(Mets!$B$2:$W$565,MATCH(CONCATENATE($C384,"_EXT"),Mets!$B$2:$B$565,0),COLUMN()-17)</f>
        <v>#N/A</v>
      </c>
      <c r="AE384" t="e">
        <f>INDEX(Mets!$B$2:$W$565,MATCH(CONCATENATE($C384,"_EXT"),Mets!$B$2:$B$565,0),COLUMN()-17)</f>
        <v>#N/A</v>
      </c>
      <c r="AF384" t="e">
        <f>INDEX(Mets!$B$2:$W$565,MATCH(CONCATENATE($C384,"_EXT"),Mets!$B$2:$B$565,0),COLUMN()-9)</f>
        <v>#N/A</v>
      </c>
      <c r="AG384" t="e">
        <f>INDEX(Mets!$B$2:$W$565,MATCH(CONCATENATE($C384,"_EXT"),Mets!$B$2:$B$565,0),COLUMN()-9)</f>
        <v>#N/A</v>
      </c>
    </row>
    <row r="385" spans="1:33">
      <c r="A385" s="43" t="str">
        <f>Misc.!A11</f>
        <v>ATP</v>
      </c>
      <c r="B385" s="43" t="str">
        <f>Misc.!B11</f>
        <v>1 ATP_cyt + 1 H2O_cyt = 1 ADP_cyt + 1 phosphate_cyt + 1 ATP_EXT + 1 H+_cyt</v>
      </c>
      <c r="C385" s="43" t="s">
        <v>786</v>
      </c>
      <c r="D385" s="43">
        <f>Misc.!D11</f>
        <v>0</v>
      </c>
      <c r="E385" s="43" t="str">
        <f>Misc.!E11</f>
        <v>N</v>
      </c>
      <c r="F385" s="43"/>
      <c r="G385" s="43" t="str">
        <f t="shared" si="11"/>
        <v>ATP</v>
      </c>
      <c r="H385" s="43" t="str">
        <f t="shared" si="11"/>
        <v>1 ATP_cyt + 1 H2O_cyt = 1 ADP_cyt + 1 phosphate_cyt + 1 ATP_EXT + 1 H+_cyt</v>
      </c>
      <c r="I385" s="43" t="s">
        <v>781</v>
      </c>
      <c r="J385" s="43" t="s">
        <v>782</v>
      </c>
      <c r="K385" s="43">
        <f>IF(EXACT(E385,"N"),0,"-Inf")</f>
        <v>0</v>
      </c>
      <c r="L385" s="43" t="s">
        <v>783</v>
      </c>
      <c r="M385" s="43">
        <v>0</v>
      </c>
      <c r="N385" s="43">
        <v>1</v>
      </c>
      <c r="O385" s="43">
        <v>1</v>
      </c>
      <c r="P385" s="43">
        <v>1</v>
      </c>
      <c r="Q385" s="43">
        <v>1</v>
      </c>
      <c r="R385" s="43">
        <v>0.01</v>
      </c>
      <c r="X385" t="str">
        <f>INDEX(Mets!$B$2:$O$565,MATCH(CONCATENATE($C385,"_EXT"),Mets!$B$2:$B$565,0),COLUMN()-23)</f>
        <v>ATP_EXT</v>
      </c>
      <c r="Y385">
        <f>INDEX(Mets!$B$2:$W$565,MATCH(CONCATENATE($C385,"_EXT"),Mets!$B$2:$B$565,0),COLUMN()-17)</f>
        <v>0</v>
      </c>
      <c r="Z385">
        <f>INDEX(Mets!$B$2:$W$565,MATCH(CONCATENATE($C385,"_EXT"),Mets!$B$2:$B$565,0),COLUMN()-17)</f>
        <v>0</v>
      </c>
      <c r="AA385">
        <f>INDEX(Mets!$B$2:$W$565,MATCH(CONCATENATE($C385,"_EXT"),Mets!$B$2:$B$565,0),COLUMN()-17)</f>
        <v>0</v>
      </c>
      <c r="AB385">
        <f>INDEX(Mets!$B$2:$W$565,MATCH(CONCATENATE($C385,"_EXT"),Mets!$B$2:$B$565,0),COLUMN()-17)</f>
        <v>0</v>
      </c>
      <c r="AC385">
        <f>INDEX(Mets!$B$2:$W$565,MATCH(CONCATENATE($C385,"_EXT"),Mets!$B$2:$B$565,0),COLUMN()-17)</f>
        <v>0</v>
      </c>
      <c r="AD385">
        <f>INDEX(Mets!$B$2:$W$565,MATCH(CONCATENATE($C385,"_EXT"),Mets!$B$2:$B$565,0),COLUMN()-17)</f>
        <v>0</v>
      </c>
      <c r="AE385">
        <f>INDEX(Mets!$B$2:$W$565,MATCH(CONCATENATE($C385,"_EXT"),Mets!$B$2:$B$565,0),COLUMN()-17)</f>
        <v>0</v>
      </c>
      <c r="AF385" t="e">
        <f>INDEX(Mets!$B$2:$W$565,MATCH(CONCATENATE($C385,"_EXT"),Mets!$B$2:$B$565,0),COLUMN()-9)</f>
        <v>#REF!</v>
      </c>
      <c r="AG385" t="e">
        <f>INDEX(Mets!$B$2:$W$565,MATCH(CONCATENATE($C385,"_EXT"),Mets!$B$2:$B$565,0),COLUMN()-9)</f>
        <v>#REF!</v>
      </c>
    </row>
    <row r="386" spans="1:33">
      <c r="A386" s="43" t="str">
        <f>Bio!C45</f>
        <v>PRO</v>
      </c>
      <c r="B386" s="43" t="str">
        <f>Bio!D45</f>
        <v>8 L-alanine_cyt + 5.8 L-arginine_cyt + 3.9 L-asparagine_cyt + 5.4 L-aspartate_cyt + 1.2 L-cysteine_cyt + 6.5 L-glutamate_cyt + 3.9 L-glutamine_cyt + 6.9 glycine_cyt + 2.2 L-histidine_cyt + 5.3 L-isoleucine_cyt + 8.9 L-leucine_cyt + 5.3 L-lysine_cyt + 2.2 L-methionine_cyt + 3.8 L-phenylalanine_cyt + 5.9 L-proline_cyt + 8.5 L-serine_cyt + 6 L-threonine_cyt + 1.4 L-tryptophan_cyt + 2.8 L-tyrosine_cyt + 5.9 L-valine_cyt + 100 ATP_cyt + 198 GTP_cyt + 199 H2O_cyt = 1 PROTEIN_cyt + 100 AMP_cyt + 198 GDP_cyt + 298 H+_cyt + 198 phosphate_cyt + 100 diphosphate_cyt</v>
      </c>
      <c r="C386" s="43"/>
      <c r="D386" s="43"/>
      <c r="E386" s="43" t="str">
        <f>Bio!B45</f>
        <v>N</v>
      </c>
      <c r="F386" s="43"/>
      <c r="G386" s="43" t="str">
        <f t="shared" ref="G386:H401" si="13">A386</f>
        <v>PRO</v>
      </c>
      <c r="H386" s="43" t="str">
        <f t="shared" si="13"/>
        <v>8 L-alanine_cyt + 5.8 L-arginine_cyt + 3.9 L-asparagine_cyt + 5.4 L-aspartate_cyt + 1.2 L-cysteine_cyt + 6.5 L-glutamate_cyt + 3.9 L-glutamine_cyt + 6.9 glycine_cyt + 2.2 L-histidine_cyt + 5.3 L-isoleucine_cyt + 8.9 L-leucine_cyt + 5.3 L-lysine_cyt + 2.2 L-methionine_cyt + 3.8 L-phenylalanine_cyt + 5.9 L-proline_cyt + 8.5 L-serine_cyt + 6 L-threonine_cyt + 1.4 L-tryptophan_cyt + 2.8 L-tyrosine_cyt + 5.9 L-valine_cyt + 100 ATP_cyt + 198 GTP_cyt + 199 H2O_cyt = 1 PROTEIN_cyt + 100 AMP_cyt + 198 GDP_cyt + 298 H+_cyt + 198 phosphate_cyt + 100 diphosphate_cyt</v>
      </c>
      <c r="I386" s="43" t="s">
        <v>781</v>
      </c>
      <c r="J386" s="43" t="s">
        <v>782</v>
      </c>
      <c r="K386" s="43">
        <f t="shared" ref="K386:K391" si="14">IF(EXACT(E386,"N"),0,"-Inf")</f>
        <v>0</v>
      </c>
      <c r="L386" s="43" t="s">
        <v>783</v>
      </c>
      <c r="M386" s="43">
        <v>0</v>
      </c>
      <c r="N386" s="43">
        <v>1</v>
      </c>
      <c r="O386" s="43">
        <v>1</v>
      </c>
      <c r="P386" s="43">
        <v>1</v>
      </c>
      <c r="Q386" s="43">
        <v>1</v>
      </c>
      <c r="R386" s="43">
        <v>0.01</v>
      </c>
      <c r="X386" t="e">
        <f>INDEX(Mets!$B$2:$O$565,MATCH(CONCATENATE($C386,"_EXT"),Mets!$B$2:$B$565,0),COLUMN()-23)</f>
        <v>#N/A</v>
      </c>
      <c r="Y386" t="e">
        <f>INDEX(Mets!$B$2:$W$565,MATCH(CONCATENATE($C386,"_EXT"),Mets!$B$2:$B$565,0),COLUMN()-17)</f>
        <v>#N/A</v>
      </c>
      <c r="Z386" t="e">
        <f>INDEX(Mets!$B$2:$W$565,MATCH(CONCATENATE($C386,"_EXT"),Mets!$B$2:$B$565,0),COLUMN()-17)</f>
        <v>#N/A</v>
      </c>
      <c r="AA386" t="e">
        <f>INDEX(Mets!$B$2:$W$565,MATCH(CONCATENATE($C386,"_EXT"),Mets!$B$2:$B$565,0),COLUMN()-17)</f>
        <v>#N/A</v>
      </c>
      <c r="AB386" t="e">
        <f>INDEX(Mets!$B$2:$W$565,MATCH(CONCATENATE($C386,"_EXT"),Mets!$B$2:$B$565,0),COLUMN()-17)</f>
        <v>#N/A</v>
      </c>
      <c r="AC386" t="e">
        <f>INDEX(Mets!$B$2:$W$565,MATCH(CONCATENATE($C386,"_EXT"),Mets!$B$2:$B$565,0),COLUMN()-17)</f>
        <v>#N/A</v>
      </c>
      <c r="AD386" t="e">
        <f>INDEX(Mets!$B$2:$W$565,MATCH(CONCATENATE($C386,"_EXT"),Mets!$B$2:$B$565,0),COLUMN()-17)</f>
        <v>#N/A</v>
      </c>
      <c r="AE386" t="e">
        <f>INDEX(Mets!$B$2:$W$565,MATCH(CONCATENATE($C386,"_EXT"),Mets!$B$2:$B$565,0),COLUMN()-17)</f>
        <v>#N/A</v>
      </c>
      <c r="AF386" t="e">
        <f>INDEX(Mets!$B$2:$W$565,MATCH(CONCATENATE($C386,"_EXT"),Mets!$B$2:$B$565,0),COLUMN()-9)</f>
        <v>#N/A</v>
      </c>
      <c r="AG386" t="e">
        <f>INDEX(Mets!$B$2:$W$565,MATCH(CONCATENATE($C386,"_EXT"),Mets!$B$2:$B$565,0),COLUMN()-9)</f>
        <v>#N/A</v>
      </c>
    </row>
    <row r="387" spans="1:33">
      <c r="A387" s="43" t="str">
        <f>Bio!C46</f>
        <v>RNA</v>
      </c>
      <c r="B387" s="43" t="str">
        <f>Bio!D46</f>
        <v>2.5 ATP_cyt + 2.2 GTP_cyt + 2.9 CTP_cyt + 2.3 UTP_cyt = 1 RNA_cyt + 9.9 diphosphate_cyt</v>
      </c>
      <c r="C387" s="43"/>
      <c r="D387" s="43"/>
      <c r="E387" s="43" t="str">
        <f>Bio!B46</f>
        <v>N</v>
      </c>
      <c r="F387" s="43"/>
      <c r="G387" s="43" t="str">
        <f t="shared" si="13"/>
        <v>RNA</v>
      </c>
      <c r="H387" s="43" t="str">
        <f t="shared" si="13"/>
        <v>2.5 ATP_cyt + 2.2 GTP_cyt + 2.9 CTP_cyt + 2.3 UTP_cyt = 1 RNA_cyt + 9.9 diphosphate_cyt</v>
      </c>
      <c r="I387" s="43" t="s">
        <v>781</v>
      </c>
      <c r="J387" s="43" t="s">
        <v>782</v>
      </c>
      <c r="K387" s="43">
        <f t="shared" si="14"/>
        <v>0</v>
      </c>
      <c r="L387" s="43" t="s">
        <v>783</v>
      </c>
      <c r="M387" s="43">
        <v>0</v>
      </c>
      <c r="N387" s="43">
        <v>1</v>
      </c>
      <c r="O387" s="43">
        <v>1</v>
      </c>
      <c r="P387" s="43">
        <v>1</v>
      </c>
      <c r="Q387" s="43">
        <v>1</v>
      </c>
      <c r="R387" s="43">
        <v>0.01</v>
      </c>
      <c r="X387" t="e">
        <f>INDEX(Mets!$B$2:$O$565,MATCH(CONCATENATE($C387,"_EXT"),Mets!$B$2:$B$565,0),COLUMN()-23)</f>
        <v>#N/A</v>
      </c>
      <c r="Y387" t="e">
        <f>INDEX(Mets!$B$2:$W$565,MATCH(CONCATENATE($C387,"_EXT"),Mets!$B$2:$B$565,0),COLUMN()-17)</f>
        <v>#N/A</v>
      </c>
      <c r="Z387" t="e">
        <f>INDEX(Mets!$B$2:$W$565,MATCH(CONCATENATE($C387,"_EXT"),Mets!$B$2:$B$565,0),COLUMN()-17)</f>
        <v>#N/A</v>
      </c>
      <c r="AA387" t="e">
        <f>INDEX(Mets!$B$2:$W$565,MATCH(CONCATENATE($C387,"_EXT"),Mets!$B$2:$B$565,0),COLUMN()-17)</f>
        <v>#N/A</v>
      </c>
      <c r="AB387" t="e">
        <f>INDEX(Mets!$B$2:$W$565,MATCH(CONCATENATE($C387,"_EXT"),Mets!$B$2:$B$565,0),COLUMN()-17)</f>
        <v>#N/A</v>
      </c>
      <c r="AC387" t="e">
        <f>INDEX(Mets!$B$2:$W$565,MATCH(CONCATENATE($C387,"_EXT"),Mets!$B$2:$B$565,0),COLUMN()-17)</f>
        <v>#N/A</v>
      </c>
      <c r="AD387" t="e">
        <f>INDEX(Mets!$B$2:$W$565,MATCH(CONCATENATE($C387,"_EXT"),Mets!$B$2:$B$565,0),COLUMN()-17)</f>
        <v>#N/A</v>
      </c>
      <c r="AE387" t="e">
        <f>INDEX(Mets!$B$2:$W$565,MATCH(CONCATENATE($C387,"_EXT"),Mets!$B$2:$B$565,0),COLUMN()-17)</f>
        <v>#N/A</v>
      </c>
      <c r="AF387" t="e">
        <f>INDEX(Mets!$B$2:$W$565,MATCH(CONCATENATE($C387,"_EXT"),Mets!$B$2:$B$565,0),COLUMN()-9)</f>
        <v>#N/A</v>
      </c>
      <c r="AG387" t="e">
        <f>INDEX(Mets!$B$2:$W$565,MATCH(CONCATENATE($C387,"_EXT"),Mets!$B$2:$B$565,0),COLUMN()-9)</f>
        <v>#N/A</v>
      </c>
    </row>
    <row r="388" spans="1:33">
      <c r="A388" s="43" t="str">
        <f>Bio!C47</f>
        <v>DNA</v>
      </c>
      <c r="B388" s="43" t="str">
        <f>Bio!D47</f>
        <v>2.7 dATP_cyt + 2.3 dGTP_cyt + 2.3 dCTP_cyt + 2.7 dTTP_cyt = 1 DNA_cyt + 10 diphosphate_cyt</v>
      </c>
      <c r="C388" s="43"/>
      <c r="D388" s="43"/>
      <c r="E388" s="43" t="str">
        <f>Bio!B47</f>
        <v>N</v>
      </c>
      <c r="F388" s="43"/>
      <c r="G388" s="43" t="str">
        <f t="shared" si="13"/>
        <v>DNA</v>
      </c>
      <c r="H388" s="43" t="str">
        <f t="shared" si="13"/>
        <v>2.7 dATP_cyt + 2.3 dGTP_cyt + 2.3 dCTP_cyt + 2.7 dTTP_cyt = 1 DNA_cyt + 10 diphosphate_cyt</v>
      </c>
      <c r="I388" s="43" t="s">
        <v>781</v>
      </c>
      <c r="J388" s="43" t="s">
        <v>782</v>
      </c>
      <c r="K388" s="43">
        <f t="shared" si="14"/>
        <v>0</v>
      </c>
      <c r="L388" s="43" t="s">
        <v>783</v>
      </c>
      <c r="M388" s="43">
        <v>0</v>
      </c>
      <c r="N388" s="43">
        <v>1</v>
      </c>
      <c r="O388" s="43">
        <v>1</v>
      </c>
      <c r="P388" s="43">
        <v>1</v>
      </c>
      <c r="Q388" s="43">
        <v>1</v>
      </c>
      <c r="R388" s="43">
        <v>0.01</v>
      </c>
      <c r="X388" t="e">
        <f>INDEX(Mets!$B$2:$O$565,MATCH(CONCATENATE($C388,"_EXT"),Mets!$B$2:$B$565,0),COLUMN()-23)</f>
        <v>#N/A</v>
      </c>
      <c r="Y388" t="e">
        <f>INDEX(Mets!$B$2:$W$565,MATCH(CONCATENATE($C388,"_EXT"),Mets!$B$2:$B$565,0),COLUMN()-17)</f>
        <v>#N/A</v>
      </c>
      <c r="Z388" t="e">
        <f>INDEX(Mets!$B$2:$W$565,MATCH(CONCATENATE($C388,"_EXT"),Mets!$B$2:$B$565,0),COLUMN()-17)</f>
        <v>#N/A</v>
      </c>
      <c r="AA388" t="e">
        <f>INDEX(Mets!$B$2:$W$565,MATCH(CONCATENATE($C388,"_EXT"),Mets!$B$2:$B$565,0),COLUMN()-17)</f>
        <v>#N/A</v>
      </c>
      <c r="AB388" t="e">
        <f>INDEX(Mets!$B$2:$W$565,MATCH(CONCATENATE($C388,"_EXT"),Mets!$B$2:$B$565,0),COLUMN()-17)</f>
        <v>#N/A</v>
      </c>
      <c r="AC388" t="e">
        <f>INDEX(Mets!$B$2:$W$565,MATCH(CONCATENATE($C388,"_EXT"),Mets!$B$2:$B$565,0),COLUMN()-17)</f>
        <v>#N/A</v>
      </c>
      <c r="AD388" t="e">
        <f>INDEX(Mets!$B$2:$W$565,MATCH(CONCATENATE($C388,"_EXT"),Mets!$B$2:$B$565,0),COLUMN()-17)</f>
        <v>#N/A</v>
      </c>
      <c r="AE388" t="e">
        <f>INDEX(Mets!$B$2:$W$565,MATCH(CONCATENATE($C388,"_EXT"),Mets!$B$2:$B$565,0),COLUMN()-17)</f>
        <v>#N/A</v>
      </c>
      <c r="AF388" t="e">
        <f>INDEX(Mets!$B$2:$W$565,MATCH(CONCATENATE($C388,"_EXT"),Mets!$B$2:$B$565,0),COLUMN()-9)</f>
        <v>#N/A</v>
      </c>
      <c r="AG388" t="e">
        <f>INDEX(Mets!$B$2:$W$565,MATCH(CONCATENATE($C388,"_EXT"),Mets!$B$2:$B$565,0),COLUMN()-9)</f>
        <v>#N/A</v>
      </c>
    </row>
    <row r="389" spans="1:33">
      <c r="A389" s="43" t="str">
        <f>Bio!C48</f>
        <v>CARB</v>
      </c>
      <c r="B389" s="43" t="str">
        <f>Bio!D48</f>
        <v>100 beta-D-glucose_cyt = 1 GLYCOGEN_cyt</v>
      </c>
      <c r="C389" s="43"/>
      <c r="D389" s="43"/>
      <c r="E389" s="43" t="str">
        <f>Bio!B48</f>
        <v>N</v>
      </c>
      <c r="F389" s="43"/>
      <c r="G389" s="43" t="str">
        <f t="shared" si="13"/>
        <v>CARB</v>
      </c>
      <c r="H389" s="43" t="str">
        <f t="shared" si="13"/>
        <v>100 beta-D-glucose_cyt = 1 GLYCOGEN_cyt</v>
      </c>
      <c r="I389" s="43" t="s">
        <v>781</v>
      </c>
      <c r="J389" s="43" t="s">
        <v>782</v>
      </c>
      <c r="K389" s="43">
        <f t="shared" si="14"/>
        <v>0</v>
      </c>
      <c r="L389" s="43" t="s">
        <v>783</v>
      </c>
      <c r="M389" s="43">
        <v>0</v>
      </c>
      <c r="N389" s="43">
        <v>1</v>
      </c>
      <c r="O389" s="43">
        <v>1</v>
      </c>
      <c r="P389" s="43">
        <v>1</v>
      </c>
      <c r="Q389" s="43">
        <v>1</v>
      </c>
      <c r="R389" s="43">
        <v>0.01</v>
      </c>
      <c r="X389" t="e">
        <f>INDEX(Mets!$B$2:$O$565,MATCH(CONCATENATE($C389,"_EXT"),Mets!$B$2:$B$565,0),COLUMN()-23)</f>
        <v>#N/A</v>
      </c>
      <c r="Y389" t="e">
        <f>INDEX(Mets!$B$2:$W$565,MATCH(CONCATENATE($C389,"_EXT"),Mets!$B$2:$B$565,0),COLUMN()-17)</f>
        <v>#N/A</v>
      </c>
      <c r="Z389" t="e">
        <f>INDEX(Mets!$B$2:$W$565,MATCH(CONCATENATE($C389,"_EXT"),Mets!$B$2:$B$565,0),COLUMN()-17)</f>
        <v>#N/A</v>
      </c>
      <c r="AA389" t="e">
        <f>INDEX(Mets!$B$2:$W$565,MATCH(CONCATENATE($C389,"_EXT"),Mets!$B$2:$B$565,0),COLUMN()-17)</f>
        <v>#N/A</v>
      </c>
      <c r="AB389" t="e">
        <f>INDEX(Mets!$B$2:$W$565,MATCH(CONCATENATE($C389,"_EXT"),Mets!$B$2:$B$565,0),COLUMN()-17)</f>
        <v>#N/A</v>
      </c>
      <c r="AC389" t="e">
        <f>INDEX(Mets!$B$2:$W$565,MATCH(CONCATENATE($C389,"_EXT"),Mets!$B$2:$B$565,0),COLUMN()-17)</f>
        <v>#N/A</v>
      </c>
      <c r="AD389" t="e">
        <f>INDEX(Mets!$B$2:$W$565,MATCH(CONCATENATE($C389,"_EXT"),Mets!$B$2:$B$565,0),COLUMN()-17)</f>
        <v>#N/A</v>
      </c>
      <c r="AE389" t="e">
        <f>INDEX(Mets!$B$2:$W$565,MATCH(CONCATENATE($C389,"_EXT"),Mets!$B$2:$B$565,0),COLUMN()-17)</f>
        <v>#N/A</v>
      </c>
      <c r="AF389" t="e">
        <f>INDEX(Mets!$B$2:$W$565,MATCH(CONCATENATE($C389,"_EXT"),Mets!$B$2:$B$565,0),COLUMN()-9)</f>
        <v>#N/A</v>
      </c>
      <c r="AG389" t="e">
        <f>INDEX(Mets!$B$2:$W$565,MATCH(CONCATENATE($C389,"_EXT"),Mets!$B$2:$B$565,0),COLUMN()-9)</f>
        <v>#N/A</v>
      </c>
    </row>
    <row r="390" spans="1:33">
      <c r="A390" s="43" t="str">
        <f>Bio!C49</f>
        <v>LIP</v>
      </c>
      <c r="B390" s="43" t="str">
        <f>Bio!D49</f>
        <v>10 Diacylglyceride_cyt = 1 LIPID_cyt</v>
      </c>
      <c r="C390" s="43"/>
      <c r="D390" s="43"/>
      <c r="E390" s="43" t="str">
        <f>Bio!B49</f>
        <v>N</v>
      </c>
      <c r="F390" s="43"/>
      <c r="G390" s="43" t="str">
        <f t="shared" si="13"/>
        <v>LIP</v>
      </c>
      <c r="H390" s="43" t="str">
        <f t="shared" si="13"/>
        <v>10 Diacylglyceride_cyt = 1 LIPID_cyt</v>
      </c>
      <c r="I390" s="43" t="s">
        <v>781</v>
      </c>
      <c r="J390" s="43" t="s">
        <v>782</v>
      </c>
      <c r="K390" s="43">
        <f t="shared" si="14"/>
        <v>0</v>
      </c>
      <c r="L390" s="43" t="s">
        <v>783</v>
      </c>
      <c r="M390" s="43">
        <v>0</v>
      </c>
      <c r="N390" s="43">
        <v>1</v>
      </c>
      <c r="O390" s="43">
        <v>1</v>
      </c>
      <c r="P390" s="43">
        <v>1</v>
      </c>
      <c r="Q390" s="43">
        <v>1</v>
      </c>
      <c r="R390" s="43">
        <v>0.01</v>
      </c>
      <c r="X390" t="e">
        <f>INDEX(Mets!$B$2:$O$565,MATCH(CONCATENATE($C390,"_EXT"),Mets!$B$2:$B$565,0),COLUMN()-23)</f>
        <v>#N/A</v>
      </c>
      <c r="Y390" t="e">
        <f>INDEX(Mets!$B$2:$W$565,MATCH(CONCATENATE($C390,"_EXT"),Mets!$B$2:$B$565,0),COLUMN()-17)</f>
        <v>#N/A</v>
      </c>
      <c r="Z390" t="e">
        <f>INDEX(Mets!$B$2:$W$565,MATCH(CONCATENATE($C390,"_EXT"),Mets!$B$2:$B$565,0),COLUMN()-17)</f>
        <v>#N/A</v>
      </c>
      <c r="AA390" t="e">
        <f>INDEX(Mets!$B$2:$W$565,MATCH(CONCATENATE($C390,"_EXT"),Mets!$B$2:$B$565,0),COLUMN()-17)</f>
        <v>#N/A</v>
      </c>
      <c r="AB390" t="e">
        <f>INDEX(Mets!$B$2:$W$565,MATCH(CONCATENATE($C390,"_EXT"),Mets!$B$2:$B$565,0),COLUMN()-17)</f>
        <v>#N/A</v>
      </c>
      <c r="AC390" t="e">
        <f>INDEX(Mets!$B$2:$W$565,MATCH(CONCATENATE($C390,"_EXT"),Mets!$B$2:$B$565,0),COLUMN()-17)</f>
        <v>#N/A</v>
      </c>
      <c r="AD390" t="e">
        <f>INDEX(Mets!$B$2:$W$565,MATCH(CONCATENATE($C390,"_EXT"),Mets!$B$2:$B$565,0),COLUMN()-17)</f>
        <v>#N/A</v>
      </c>
      <c r="AE390" t="e">
        <f>INDEX(Mets!$B$2:$W$565,MATCH(CONCATENATE($C390,"_EXT"),Mets!$B$2:$B$565,0),COLUMN()-17)</f>
        <v>#N/A</v>
      </c>
      <c r="AF390" t="e">
        <f>INDEX(Mets!$B$2:$W$565,MATCH(CONCATENATE($C390,"_EXT"),Mets!$B$2:$B$565,0),COLUMN()-9)</f>
        <v>#N/A</v>
      </c>
      <c r="AG390" t="e">
        <f>INDEX(Mets!$B$2:$W$565,MATCH(CONCATENATE($C390,"_EXT"),Mets!$B$2:$B$565,0),COLUMN()-9)</f>
        <v>#N/A</v>
      </c>
    </row>
    <row r="391" spans="1:33">
      <c r="A391" s="43" t="str">
        <f>Bio!C50</f>
        <v>BIO</v>
      </c>
      <c r="B391" s="43" t="str">
        <f>Bio!D50</f>
        <v>0.0288 PROTEIN_cyt + 0.0215 RNA_cyt + 0.0025 DNA_cyt + 0.0146 LIPID_cyt + 0.0281 GLYCOGEN_cyt + 61 ATP_cyt + 61 H2O_cyt = 1 BIO_EXT + 61 ADP_cyt + 61 H+_cyt + 61 phosphate_cyt</v>
      </c>
      <c r="C391" s="43" t="s">
        <v>24012</v>
      </c>
      <c r="D391" s="43"/>
      <c r="E391" s="43" t="str">
        <f>Bio!B50</f>
        <v>N</v>
      </c>
      <c r="F391" s="43"/>
      <c r="G391" s="43" t="str">
        <f t="shared" si="13"/>
        <v>BIO</v>
      </c>
      <c r="H391" s="43" t="str">
        <f t="shared" si="13"/>
        <v>0.0288 PROTEIN_cyt + 0.0215 RNA_cyt + 0.0025 DNA_cyt + 0.0146 LIPID_cyt + 0.0281 GLYCOGEN_cyt + 61 ATP_cyt + 61 H2O_cyt = 1 BIO_EXT + 61 ADP_cyt + 61 H+_cyt + 61 phosphate_cyt</v>
      </c>
      <c r="I391" s="43" t="s">
        <v>781</v>
      </c>
      <c r="J391" s="43" t="s">
        <v>782</v>
      </c>
      <c r="K391" s="43">
        <f t="shared" si="14"/>
        <v>0</v>
      </c>
      <c r="L391" s="43" t="s">
        <v>783</v>
      </c>
      <c r="M391" s="43">
        <v>0</v>
      </c>
      <c r="N391" s="43">
        <v>1</v>
      </c>
      <c r="O391" s="43">
        <v>1</v>
      </c>
      <c r="P391" s="43">
        <v>1</v>
      </c>
      <c r="Q391" s="43">
        <v>1</v>
      </c>
      <c r="R391" s="43">
        <v>0.01</v>
      </c>
      <c r="X391" t="str">
        <f>INDEX(Mets!$B$2:$O$565,MATCH(CONCATENATE($C391,"_EXT"),Mets!$B$2:$B$565,0),COLUMN()-23)</f>
        <v>BIO_EXT</v>
      </c>
      <c r="Y391">
        <f>INDEX(Mets!$B$2:$W$565,MATCH(CONCATENATE($C391,"_EXT"),Mets!$B$2:$B$565,0),COLUMN()-17)</f>
        <v>4.8041299999999998</v>
      </c>
      <c r="Z391">
        <f>INDEX(Mets!$B$2:$W$565,MATCH(CONCATENATE($C391,"_EXT"),Mets!$B$2:$B$565,0),COLUMN()-17)</f>
        <v>23.969250000000002</v>
      </c>
      <c r="AA391">
        <f>INDEX(Mets!$B$2:$W$565,MATCH(CONCATENATE($C391,"_EXT"),Mets!$B$2:$B$565,0),COLUMN()-17)</f>
        <v>0.38384999999999997</v>
      </c>
      <c r="AB391">
        <f>INDEX(Mets!$B$2:$W$565,MATCH(CONCATENATE($C391,"_EXT"),Mets!$B$2:$B$565,0),COLUMN()-17)</f>
        <v>9.7920000000000007E-2</v>
      </c>
      <c r="AC391">
        <f>INDEX(Mets!$B$2:$W$565,MATCH(CONCATENATE($C391,"_EXT"),Mets!$B$2:$B$565,0),COLUMN()-17)</f>
        <v>-0.55288999999999999</v>
      </c>
      <c r="AD391">
        <f>INDEX(Mets!$B$2:$W$565,MATCH(CONCATENATE($C391,"_EXT"),Mets!$B$2:$B$565,0),COLUMN()-17)</f>
        <v>164.23270000000002</v>
      </c>
      <c r="AE391">
        <f>INDEX(Mets!$B$2:$W$565,MATCH(CONCATENATE($C391,"_EXT"),Mets!$B$2:$B$565,0),COLUMN()-17)</f>
        <v>38.807270000000003</v>
      </c>
      <c r="AF391" t="e">
        <f>INDEX(Mets!$B$2:$W$565,MATCH(CONCATENATE($C391,"_EXT"),Mets!$B$2:$B$565,0),COLUMN()-9)</f>
        <v>#REF!</v>
      </c>
      <c r="AG391" t="e">
        <f>INDEX(Mets!$B$2:$W$565,MATCH(CONCATENATE($C391,"_EXT"),Mets!$B$2:$B$565,0),COLUMN()-9)</f>
        <v>#REF!</v>
      </c>
    </row>
    <row r="392" spans="1:33">
      <c r="A392" s="43" t="str">
        <f>'FBA Ts'!A10</f>
        <v>X1</v>
      </c>
      <c r="B392" s="43" t="str">
        <f>'FBA Ts'!B10</f>
        <v>cellulose_EXT = cellulose_cyt</v>
      </c>
      <c r="C392" s="43" t="str">
        <f>'FBA Ts'!C10</f>
        <v>cellulose</v>
      </c>
      <c r="D392" s="43">
        <f>'FBA Ts'!D10</f>
        <v>0</v>
      </c>
      <c r="E392" s="43" t="str">
        <f>'FBA Ts'!E10</f>
        <v>N</v>
      </c>
      <c r="F392" s="43"/>
      <c r="G392" s="43" t="str">
        <f t="shared" si="13"/>
        <v>X1</v>
      </c>
      <c r="H392" s="43" t="str">
        <f t="shared" si="13"/>
        <v>cellulose_EXT = cellulose_cyt</v>
      </c>
      <c r="I392" s="43" t="s">
        <v>781</v>
      </c>
      <c r="J392" s="43" t="s">
        <v>782</v>
      </c>
      <c r="K392" s="43">
        <f>IF(EXACT(E392,"N"),0,"-Inf")</f>
        <v>0</v>
      </c>
      <c r="L392" s="43" t="s">
        <v>783</v>
      </c>
      <c r="M392" s="43">
        <v>0</v>
      </c>
      <c r="N392" s="43">
        <v>1</v>
      </c>
      <c r="O392" s="43">
        <v>1</v>
      </c>
      <c r="P392" s="43">
        <v>1</v>
      </c>
      <c r="Q392" s="43">
        <v>1</v>
      </c>
      <c r="R392" s="43">
        <v>0.01</v>
      </c>
      <c r="X392" t="str">
        <f>INDEX(Mets!$B$2:$O$565,MATCH(CONCATENATE($C392,"_EXT"),Mets!$B$2:$B$565,0),COLUMN()-23)</f>
        <v>cellulose_EXT</v>
      </c>
      <c r="Y392">
        <f>INDEX(Mets!$B$2:$W$565,MATCH(CONCATENATE($C392,"_EXT"),Mets!$B$2:$B$565,0),COLUMN()-17)</f>
        <v>0</v>
      </c>
      <c r="Z392">
        <f>INDEX(Mets!$B$2:$W$565,MATCH(CONCATENATE($C392,"_EXT"),Mets!$B$2:$B$565,0),COLUMN()-17)</f>
        <v>26</v>
      </c>
      <c r="AA392">
        <f>INDEX(Mets!$B$2:$W$565,MATCH(CONCATENATE($C392,"_EXT"),Mets!$B$2:$B$565,0),COLUMN()-17)</f>
        <v>0</v>
      </c>
      <c r="AB392">
        <f>INDEX(Mets!$B$2:$W$565,MATCH(CONCATENATE($C392,"_EXT"),Mets!$B$2:$B$565,0),COLUMN()-17)</f>
        <v>0</v>
      </c>
      <c r="AC392">
        <f>INDEX(Mets!$B$2:$W$565,MATCH(CONCATENATE($C392,"_EXT"),Mets!$B$2:$B$565,0),COLUMN()-17)</f>
        <v>0</v>
      </c>
      <c r="AD392">
        <f>INDEX(Mets!$B$2:$W$565,MATCH(CONCATENATE($C392,"_EXT"),Mets!$B$2:$B$565,0),COLUMN()-17)</f>
        <v>120</v>
      </c>
      <c r="AE392">
        <f>INDEX(Mets!$B$2:$W$565,MATCH(CONCATENATE($C392,"_EXT"),Mets!$B$2:$B$565,0),COLUMN()-17)</f>
        <v>30</v>
      </c>
      <c r="AF392" t="e">
        <f>INDEX(Mets!$B$2:$W$565,MATCH(CONCATENATE($C392,"_EXT"),Mets!$B$2:$B$565,0),COLUMN()-9)</f>
        <v>#REF!</v>
      </c>
      <c r="AG392" t="e">
        <f>INDEX(Mets!$B$2:$W$565,MATCH(CONCATENATE($C392,"_EXT"),Mets!$B$2:$B$565,0),COLUMN()-9)</f>
        <v>#REF!</v>
      </c>
    </row>
    <row r="393" spans="1:33">
      <c r="A393" s="43" t="str">
        <f>'FBA Ts'!A11</f>
        <v>X2</v>
      </c>
      <c r="B393" s="43" t="str">
        <f>'FBA Ts'!B11</f>
        <v>NH4_EXT = NH4_cyt</v>
      </c>
      <c r="C393" s="43" t="str">
        <f>'FBA Ts'!C11</f>
        <v>NH4</v>
      </c>
      <c r="D393" s="43">
        <f>'FBA Ts'!D11</f>
        <v>0</v>
      </c>
      <c r="E393" s="43" t="str">
        <f>'FBA Ts'!E11</f>
        <v>N</v>
      </c>
      <c r="F393" s="43"/>
      <c r="G393" s="43" t="str">
        <f t="shared" si="13"/>
        <v>X2</v>
      </c>
      <c r="H393" s="43" t="str">
        <f t="shared" si="13"/>
        <v>NH4_EXT = NH4_cyt</v>
      </c>
      <c r="I393" s="43" t="s">
        <v>781</v>
      </c>
      <c r="J393" s="43" t="s">
        <v>782</v>
      </c>
      <c r="K393" s="43">
        <f t="shared" ref="K393:K456" si="15">IF(EXACT(E393,"N"),0,"-Inf")</f>
        <v>0</v>
      </c>
      <c r="L393" s="43" t="s">
        <v>783</v>
      </c>
      <c r="M393" s="43">
        <v>0</v>
      </c>
      <c r="N393" s="43">
        <v>1</v>
      </c>
      <c r="O393" s="43">
        <v>1</v>
      </c>
      <c r="P393" s="43">
        <v>1</v>
      </c>
      <c r="Q393" s="43">
        <v>1</v>
      </c>
      <c r="R393" s="43">
        <v>0.01</v>
      </c>
      <c r="X393" t="str">
        <f>INDEX(Mets!$B$2:$O$565,MATCH(CONCATENATE($C393,"_EXT"),Mets!$B$2:$B$565,0),COLUMN()-23)</f>
        <v>NH4_EXT</v>
      </c>
      <c r="Y393">
        <f>INDEX(Mets!$B$2:$O$565,MATCH(CONCATENATE($C393,"_EXT"),Mets!$B$2:$B$565,0),COLUMN()-17)</f>
        <v>1</v>
      </c>
      <c r="Z393">
        <f>INDEX(Mets!$B$2:$O$565,MATCH(CONCATENATE($C393,"_EXT"),Mets!$B$2:$B$565,0),COLUMN()-17)</f>
        <v>0</v>
      </c>
      <c r="AA393">
        <f>INDEX(Mets!$B$2:$O$565,MATCH(CONCATENATE($C393,"_EXT"),Mets!$B$2:$B$565,0),COLUMN()-17)</f>
        <v>0</v>
      </c>
      <c r="AB393">
        <f>INDEX(Mets!$B$2:$O$565,MATCH(CONCATENATE($C393,"_EXT"),Mets!$B$2:$B$565,0),COLUMN()-17)</f>
        <v>0</v>
      </c>
      <c r="AC393">
        <f>INDEX(Mets!$B$2:$O$565,MATCH(CONCATENATE($C393,"_EXT"),Mets!$B$2:$B$565,0),COLUMN()-17)</f>
        <v>1</v>
      </c>
      <c r="AD393">
        <f>INDEX(Mets!$B$2:$O$565,MATCH(CONCATENATE($C393,"_EXT"),Mets!$B$2:$B$565,0),COLUMN()-17)</f>
        <v>0</v>
      </c>
      <c r="AE393">
        <f>INDEX(Mets!$B$2:$W$565,MATCH(CONCATENATE($C393,"_EXT"),Mets!$B$2:$B$565,0),COLUMN()-17)</f>
        <v>0</v>
      </c>
      <c r="AF393" t="e">
        <f>INDEX(Mets!$B$2:$W$565,MATCH(CONCATENATE($C393,"_EXT"),Mets!$B$2:$B$565,0),COLUMN()-9)</f>
        <v>#REF!</v>
      </c>
      <c r="AG393" t="e">
        <f>INDEX(Mets!$B$2:$W$565,MATCH(CONCATENATE($C393,"_EXT"),Mets!$B$2:$B$565,0),COLUMN()-9)</f>
        <v>#REF!</v>
      </c>
    </row>
    <row r="394" spans="1:33">
      <c r="A394" s="43" t="str">
        <f>'FBA Ts'!A12</f>
        <v>X3</v>
      </c>
      <c r="B394" s="43" t="str">
        <f>'FBA Ts'!B12</f>
        <v>oxygen_EXT = oxygen_cyt</v>
      </c>
      <c r="C394" s="43" t="str">
        <f>'FBA Ts'!C12</f>
        <v>oxygen</v>
      </c>
      <c r="D394" s="43">
        <f>'FBA Ts'!D12</f>
        <v>0</v>
      </c>
      <c r="E394" s="43" t="str">
        <f>'FBA Ts'!E12</f>
        <v>N</v>
      </c>
      <c r="F394" s="43"/>
      <c r="G394" s="43" t="str">
        <f t="shared" si="13"/>
        <v>X3</v>
      </c>
      <c r="H394" s="43" t="str">
        <f t="shared" si="13"/>
        <v>oxygen_EXT = oxygen_cyt</v>
      </c>
      <c r="I394" s="43" t="s">
        <v>781</v>
      </c>
      <c r="J394" s="43" t="s">
        <v>782</v>
      </c>
      <c r="K394" s="43">
        <f t="shared" si="15"/>
        <v>0</v>
      </c>
      <c r="L394" s="43" t="s">
        <v>783</v>
      </c>
      <c r="M394" s="43">
        <v>0</v>
      </c>
      <c r="N394" s="43">
        <v>1</v>
      </c>
      <c r="O394" s="43">
        <v>1</v>
      </c>
      <c r="P394" s="43">
        <v>1</v>
      </c>
      <c r="Q394" s="43">
        <v>1</v>
      </c>
      <c r="R394" s="43">
        <v>0.01</v>
      </c>
      <c r="X394" t="str">
        <f>INDEX(Mets!$B$2:$O$565,MATCH(CONCATENATE($C394,"_EXT"),Mets!$B$2:$B$565,0),COLUMN()-23)</f>
        <v>oxygen_EXT</v>
      </c>
      <c r="Y394">
        <f>INDEX(Mets!$B$2:$O$565,MATCH(CONCATENATE($C394,"_EXT"),Mets!$B$2:$B$565,0),COLUMN()-17)</f>
        <v>0</v>
      </c>
      <c r="Z394">
        <f>INDEX(Mets!$B$2:$O$565,MATCH(CONCATENATE($C394,"_EXT"),Mets!$B$2:$B$565,0),COLUMN()-17)</f>
        <v>2</v>
      </c>
      <c r="AA394">
        <f>INDEX(Mets!$B$2:$O$565,MATCH(CONCATENATE($C394,"_EXT"),Mets!$B$2:$B$565,0),COLUMN()-17)</f>
        <v>0</v>
      </c>
      <c r="AB394">
        <f>INDEX(Mets!$B$2:$O$565,MATCH(CONCATENATE($C394,"_EXT"),Mets!$B$2:$B$565,0),COLUMN()-17)</f>
        <v>0</v>
      </c>
      <c r="AC394">
        <f>INDEX(Mets!$B$2:$O$565,MATCH(CONCATENATE($C394,"_EXT"),Mets!$B$2:$B$565,0),COLUMN()-17)</f>
        <v>0</v>
      </c>
      <c r="AD394">
        <f>INDEX(Mets!$B$2:$O$565,MATCH(CONCATENATE($C394,"_EXT"),Mets!$B$2:$B$565,0),COLUMN()-17)</f>
        <v>-4</v>
      </c>
      <c r="AE394">
        <f>INDEX(Mets!$B$2:$W$565,MATCH(CONCATENATE($C394,"_EXT"),Mets!$B$2:$B$565,0),COLUMN()-17)</f>
        <v>0</v>
      </c>
      <c r="AF394" t="e">
        <f>INDEX(Mets!$B$2:$W$565,MATCH(CONCATENATE($C394,"_EXT"),Mets!$B$2:$B$565,0),COLUMN()-9)</f>
        <v>#REF!</v>
      </c>
      <c r="AG394" t="e">
        <f>INDEX(Mets!$B$2:$W$565,MATCH(CONCATENATE($C394,"_EXT"),Mets!$B$2:$B$565,0),COLUMN()-9)</f>
        <v>#REF!</v>
      </c>
    </row>
    <row r="395" spans="1:33">
      <c r="A395" s="43" t="str">
        <f>'FBA Ts'!A13</f>
        <v>X4</v>
      </c>
      <c r="B395" s="43" t="str">
        <f>'FBA Ts'!B13</f>
        <v>1 phosphate_EXT = 1 phosphate_cyt</v>
      </c>
      <c r="C395" s="43" t="str">
        <f>'FBA Ts'!C13</f>
        <v>phosphate</v>
      </c>
      <c r="D395" s="43">
        <f>'FBA Ts'!D13</f>
        <v>0</v>
      </c>
      <c r="E395" s="43" t="str">
        <f>'FBA Ts'!E13</f>
        <v>N</v>
      </c>
      <c r="F395" s="43"/>
      <c r="G395" s="43" t="str">
        <f t="shared" si="13"/>
        <v>X4</v>
      </c>
      <c r="H395" s="43" t="str">
        <f t="shared" si="13"/>
        <v>1 phosphate_EXT = 1 phosphate_cyt</v>
      </c>
      <c r="I395" s="43" t="s">
        <v>781</v>
      </c>
      <c r="J395" s="43" t="s">
        <v>782</v>
      </c>
      <c r="K395" s="43">
        <f t="shared" si="15"/>
        <v>0</v>
      </c>
      <c r="L395" s="43" t="s">
        <v>783</v>
      </c>
      <c r="M395" s="43">
        <v>0</v>
      </c>
      <c r="N395" s="43">
        <v>1</v>
      </c>
      <c r="O395" s="43">
        <v>1</v>
      </c>
      <c r="P395" s="43">
        <v>1</v>
      </c>
      <c r="Q395" s="43">
        <v>1</v>
      </c>
      <c r="R395" s="43">
        <v>0.01</v>
      </c>
      <c r="X395" t="str">
        <f>INDEX(Mets!$B$2:$O$565,MATCH(CONCATENATE($C395,"_EXT"),Mets!$B$2:$B$565,0),COLUMN()-23)</f>
        <v>phosphate_EXT</v>
      </c>
      <c r="Y395">
        <f>INDEX(Mets!$B$2:$O$565,MATCH(CONCATENATE($C395,"_EXT"),Mets!$B$2:$B$565,0),COLUMN()-17)</f>
        <v>0</v>
      </c>
      <c r="Z395">
        <f>INDEX(Mets!$B$2:$O$565,MATCH(CONCATENATE($C395,"_EXT"),Mets!$B$2:$B$565,0),COLUMN()-17)</f>
        <v>4</v>
      </c>
      <c r="AA395">
        <f>INDEX(Mets!$B$2:$O$565,MATCH(CONCATENATE($C395,"_EXT"),Mets!$B$2:$B$565,0),COLUMN()-17)</f>
        <v>1</v>
      </c>
      <c r="AB395">
        <f>INDEX(Mets!$B$2:$O$565,MATCH(CONCATENATE($C395,"_EXT"),Mets!$B$2:$B$565,0),COLUMN()-17)</f>
        <v>0</v>
      </c>
      <c r="AC395">
        <f>INDEX(Mets!$B$2:$O$565,MATCH(CONCATENATE($C395,"_EXT"),Mets!$B$2:$B$565,0),COLUMN()-17)</f>
        <v>-2</v>
      </c>
      <c r="AD395">
        <f>INDEX(Mets!$B$2:$O$565,MATCH(CONCATENATE($C395,"_EXT"),Mets!$B$2:$B$565,0),COLUMN()-17)</f>
        <v>0</v>
      </c>
      <c r="AE395">
        <f>INDEX(Mets!$B$2:$W$565,MATCH(CONCATENATE($C395,"_EXT"),Mets!$B$2:$B$565,0),COLUMN()-17)</f>
        <v>0</v>
      </c>
      <c r="AF395" t="e">
        <f>INDEX(Mets!$B$2:$W$565,MATCH(CONCATENATE($C395,"_EXT"),Mets!$B$2:$B$565,0),COLUMN()-9)</f>
        <v>#REF!</v>
      </c>
      <c r="AG395" t="e">
        <f>INDEX(Mets!$B$2:$W$565,MATCH(CONCATENATE($C395,"_EXT"),Mets!$B$2:$B$565,0),COLUMN()-9)</f>
        <v>#REF!</v>
      </c>
    </row>
    <row r="396" spans="1:33">
      <c r="A396" s="43" t="str">
        <f>'FBA Ts'!A14</f>
        <v>X5</v>
      </c>
      <c r="B396" s="43" t="str">
        <f>'FBA Ts'!B14</f>
        <v>1 SO4_EXT = 1 SO4_cyt</v>
      </c>
      <c r="C396" s="43" t="str">
        <f>'FBA Ts'!C14</f>
        <v>SO4</v>
      </c>
      <c r="D396" s="43">
        <f>'FBA Ts'!D14</f>
        <v>0</v>
      </c>
      <c r="E396" s="43" t="str">
        <f>'FBA Ts'!E14</f>
        <v>N</v>
      </c>
      <c r="F396" s="43"/>
      <c r="G396" s="43" t="str">
        <f t="shared" si="13"/>
        <v>X5</v>
      </c>
      <c r="H396" s="43" t="str">
        <f t="shared" si="13"/>
        <v>1 SO4_EXT = 1 SO4_cyt</v>
      </c>
      <c r="I396" s="43" t="s">
        <v>781</v>
      </c>
      <c r="J396" s="43" t="s">
        <v>782</v>
      </c>
      <c r="K396" s="43">
        <f t="shared" si="15"/>
        <v>0</v>
      </c>
      <c r="L396" s="43" t="s">
        <v>783</v>
      </c>
      <c r="M396" s="43">
        <v>0</v>
      </c>
      <c r="N396" s="43">
        <v>1</v>
      </c>
      <c r="O396" s="43">
        <v>1</v>
      </c>
      <c r="P396" s="43">
        <v>1</v>
      </c>
      <c r="Q396" s="43">
        <v>1</v>
      </c>
      <c r="R396" s="43">
        <v>0.01</v>
      </c>
      <c r="X396" t="str">
        <f>INDEX(Mets!$B$2:$O$565,MATCH(CONCATENATE($C396,"_EXT"),Mets!$B$2:$B$565,0),COLUMN()-23)</f>
        <v>SO4_EXT</v>
      </c>
      <c r="Y396">
        <f>INDEX(Mets!$B$2:$O$565,MATCH(CONCATENATE($C396,"_EXT"),Mets!$B$2:$B$565,0),COLUMN()-17)</f>
        <v>0</v>
      </c>
      <c r="Z396">
        <f>INDEX(Mets!$B$2:$O$565,MATCH(CONCATENATE($C396,"_EXT"),Mets!$B$2:$B$565,0),COLUMN()-17)</f>
        <v>4</v>
      </c>
      <c r="AA396">
        <f>INDEX(Mets!$B$2:$O$565,MATCH(CONCATENATE($C396,"_EXT"),Mets!$B$2:$B$565,0),COLUMN()-17)</f>
        <v>0</v>
      </c>
      <c r="AB396">
        <f>INDEX(Mets!$B$2:$O$565,MATCH(CONCATENATE($C396,"_EXT"),Mets!$B$2:$B$565,0),COLUMN()-17)</f>
        <v>1</v>
      </c>
      <c r="AC396">
        <f>INDEX(Mets!$B$2:$O$565,MATCH(CONCATENATE($C396,"_EXT"),Mets!$B$2:$B$565,0),COLUMN()-17)</f>
        <v>-2</v>
      </c>
      <c r="AD396">
        <f>INDEX(Mets!$B$2:$O$565,MATCH(CONCATENATE($C396,"_EXT"),Mets!$B$2:$B$565,0),COLUMN()-17)</f>
        <v>0</v>
      </c>
      <c r="AE396">
        <f>INDEX(Mets!$B$2:$W$565,MATCH(CONCATENATE($C396,"_EXT"),Mets!$B$2:$B$565,0),COLUMN()-17)</f>
        <v>0</v>
      </c>
      <c r="AF396" t="e">
        <f>INDEX(Mets!$B$2:$W$565,MATCH(CONCATENATE($C396,"_EXT"),Mets!$B$2:$B$565,0),COLUMN()-9)</f>
        <v>#REF!</v>
      </c>
      <c r="AG396" t="e">
        <f>INDEX(Mets!$B$2:$W$565,MATCH(CONCATENATE($C396,"_EXT"),Mets!$B$2:$B$565,0),COLUMN()-9)</f>
        <v>#REF!</v>
      </c>
    </row>
    <row r="397" spans="1:33">
      <c r="A397" s="43" t="str">
        <f>'FBA Ts'!A15</f>
        <v>X6</v>
      </c>
      <c r="B397" s="43" t="str">
        <f>'FBA Ts'!B15</f>
        <v>1 CO2_EXT = 1 CO2_cyt</v>
      </c>
      <c r="C397" s="43" t="str">
        <f>'FBA Ts'!C15</f>
        <v>CO2</v>
      </c>
      <c r="D397" s="43">
        <f>'FBA Ts'!D15</f>
        <v>0</v>
      </c>
      <c r="E397" s="43" t="str">
        <f>'FBA Ts'!E15</f>
        <v>Y</v>
      </c>
      <c r="F397" s="43"/>
      <c r="G397" s="43" t="str">
        <f t="shared" si="13"/>
        <v>X6</v>
      </c>
      <c r="H397" s="43" t="str">
        <f t="shared" si="13"/>
        <v>1 CO2_EXT = 1 CO2_cyt</v>
      </c>
      <c r="I397" s="43" t="s">
        <v>781</v>
      </c>
      <c r="J397" s="43" t="s">
        <v>782</v>
      </c>
      <c r="K397" s="43" t="str">
        <f t="shared" si="15"/>
        <v>-Inf</v>
      </c>
      <c r="L397" s="43" t="s">
        <v>783</v>
      </c>
      <c r="M397" s="43">
        <v>0</v>
      </c>
      <c r="N397" s="43">
        <v>1</v>
      </c>
      <c r="O397" s="43">
        <v>1</v>
      </c>
      <c r="P397" s="43">
        <v>1</v>
      </c>
      <c r="Q397" s="43">
        <v>1</v>
      </c>
      <c r="R397" s="43">
        <v>0.01</v>
      </c>
      <c r="X397" t="str">
        <f>INDEX(Mets!$B$2:$O$565,MATCH(CONCATENATE($C397,"_EXT"),Mets!$B$2:$B$565,0),COLUMN()-23)</f>
        <v>CO2_EXT</v>
      </c>
      <c r="Y397">
        <f>INDEX(Mets!$B$2:$O$565,MATCH(CONCATENATE($C397,"_EXT"),Mets!$B$2:$B$565,0),COLUMN()-17)</f>
        <v>0</v>
      </c>
      <c r="Z397">
        <f>INDEX(Mets!$B$2:$O$565,MATCH(CONCATENATE($C397,"_EXT"),Mets!$B$2:$B$565,0),COLUMN()-17)</f>
        <v>2</v>
      </c>
      <c r="AA397">
        <f>INDEX(Mets!$B$2:$O$565,MATCH(CONCATENATE($C397,"_EXT"),Mets!$B$2:$B$565,0),COLUMN()-17)</f>
        <v>0</v>
      </c>
      <c r="AB397">
        <f>INDEX(Mets!$B$2:$O$565,MATCH(CONCATENATE($C397,"_EXT"),Mets!$B$2:$B$565,0),COLUMN()-17)</f>
        <v>0</v>
      </c>
      <c r="AC397">
        <f>INDEX(Mets!$B$2:$O$565,MATCH(CONCATENATE($C397,"_EXT"),Mets!$B$2:$B$565,0),COLUMN()-17)</f>
        <v>0</v>
      </c>
      <c r="AD397">
        <f>INDEX(Mets!$B$2:$O$565,MATCH(CONCATENATE($C397,"_EXT"),Mets!$B$2:$B$565,0),COLUMN()-17)</f>
        <v>0</v>
      </c>
      <c r="AE397">
        <f>INDEX(Mets!$B$2:$W$565,MATCH(CONCATENATE($C397,"_EXT"),Mets!$B$2:$B$565,0),COLUMN()-17)</f>
        <v>1</v>
      </c>
      <c r="AF397" t="e">
        <f>INDEX(Mets!$B$2:$W$565,MATCH(CONCATENATE($C397,"_EXT"),Mets!$B$2:$B$565,0),COLUMN()-9)</f>
        <v>#REF!</v>
      </c>
      <c r="AG397" t="e">
        <f>INDEX(Mets!$B$2:$W$565,MATCH(CONCATENATE($C397,"_EXT"),Mets!$B$2:$B$565,0),COLUMN()-9)</f>
        <v>#REF!</v>
      </c>
    </row>
    <row r="398" spans="1:33">
      <c r="A398" s="43" t="str">
        <f>'FBA Ts'!A16</f>
        <v>X7</v>
      </c>
      <c r="B398" s="43" t="str">
        <f>'FBA Ts'!B16</f>
        <v>1 H+_cyt = 1 H+_EXT</v>
      </c>
      <c r="C398" s="43" t="str">
        <f>'FBA Ts'!C16</f>
        <v>H+</v>
      </c>
      <c r="D398" s="43">
        <f>'FBA Ts'!D16</f>
        <v>0</v>
      </c>
      <c r="E398" s="43" t="str">
        <f>'FBA Ts'!E16</f>
        <v>Y</v>
      </c>
      <c r="F398" s="43"/>
      <c r="G398" s="43" t="str">
        <f t="shared" si="13"/>
        <v>X7</v>
      </c>
      <c r="H398" s="43" t="str">
        <f t="shared" si="13"/>
        <v>1 H+_cyt = 1 H+_EXT</v>
      </c>
      <c r="I398" s="43" t="s">
        <v>781</v>
      </c>
      <c r="J398" s="43" t="s">
        <v>782</v>
      </c>
      <c r="K398" s="43" t="str">
        <f t="shared" si="15"/>
        <v>-Inf</v>
      </c>
      <c r="L398" s="43" t="s">
        <v>783</v>
      </c>
      <c r="M398" s="43">
        <v>0</v>
      </c>
      <c r="N398" s="43">
        <v>1</v>
      </c>
      <c r="O398" s="43">
        <v>1</v>
      </c>
      <c r="P398" s="43">
        <v>1</v>
      </c>
      <c r="Q398" s="43">
        <v>1</v>
      </c>
      <c r="R398" s="43">
        <v>0.01</v>
      </c>
      <c r="X398" t="str">
        <f>INDEX(Mets!$B$2:$O$565,MATCH(CONCATENATE($C398,"_EXT"),Mets!$B$2:$B$565,0),COLUMN()-23)</f>
        <v>H+_EXT</v>
      </c>
      <c r="Y398">
        <f>INDEX(Mets!$B$2:$O$565,MATCH(CONCATENATE($C398,"_EXT"),Mets!$B$2:$B$565,0),COLUMN()-17)</f>
        <v>0</v>
      </c>
      <c r="Z398">
        <f>INDEX(Mets!$B$2:$O$565,MATCH(CONCATENATE($C398,"_EXT"),Mets!$B$2:$B$565,0),COLUMN()-17)</f>
        <v>0</v>
      </c>
      <c r="AA398">
        <f>INDEX(Mets!$B$2:$O$565,MATCH(CONCATENATE($C398,"_EXT"),Mets!$B$2:$B$565,0),COLUMN()-17)</f>
        <v>0</v>
      </c>
      <c r="AB398">
        <f>INDEX(Mets!$B$2:$O$565,MATCH(CONCATENATE($C398,"_EXT"),Mets!$B$2:$B$565,0),COLUMN()-17)</f>
        <v>0</v>
      </c>
      <c r="AC398">
        <f>INDEX(Mets!$B$2:$O$565,MATCH(CONCATENATE($C398,"_EXT"),Mets!$B$2:$B$565,0),COLUMN()-17)</f>
        <v>1</v>
      </c>
      <c r="AD398">
        <f>INDEX(Mets!$B$2:$O$565,MATCH(CONCATENATE($C398,"_EXT"),Mets!$B$2:$B$565,0),COLUMN()-17)</f>
        <v>0</v>
      </c>
      <c r="AE398">
        <f>INDEX(Mets!$B$2:$W$565,MATCH(CONCATENATE($C398,"_EXT"),Mets!$B$2:$B$565,0),COLUMN()-17)</f>
        <v>0</v>
      </c>
      <c r="AF398" t="e">
        <f>INDEX(Mets!$B$2:$W$565,MATCH(CONCATENATE($C398,"_EXT"),Mets!$B$2:$B$565,0),COLUMN()-9)</f>
        <v>#REF!</v>
      </c>
      <c r="AG398" t="e">
        <f>INDEX(Mets!$B$2:$W$565,MATCH(CONCATENATE($C398,"_EXT"),Mets!$B$2:$B$565,0),COLUMN()-9)</f>
        <v>#REF!</v>
      </c>
    </row>
    <row r="399" spans="1:33">
      <c r="A399" s="43" t="str">
        <f>'FBA Ts'!A17</f>
        <v>X8</v>
      </c>
      <c r="B399" s="43" t="str">
        <f>'FBA Ts'!B17</f>
        <v>H2O_EXT = H2O_cyt</v>
      </c>
      <c r="C399" s="43" t="str">
        <f>'FBA Ts'!C17</f>
        <v>H2O</v>
      </c>
      <c r="D399" s="43">
        <f>'FBA Ts'!D17</f>
        <v>0</v>
      </c>
      <c r="E399" s="43" t="str">
        <f>'FBA Ts'!E17</f>
        <v>Y</v>
      </c>
      <c r="F399" s="43"/>
      <c r="G399" s="43" t="str">
        <f t="shared" si="13"/>
        <v>X8</v>
      </c>
      <c r="H399" s="43" t="str">
        <f t="shared" si="13"/>
        <v>H2O_EXT = H2O_cyt</v>
      </c>
      <c r="I399" s="43" t="s">
        <v>781</v>
      </c>
      <c r="J399" s="43" t="s">
        <v>782</v>
      </c>
      <c r="K399" s="43" t="str">
        <f t="shared" si="15"/>
        <v>-Inf</v>
      </c>
      <c r="L399" s="43" t="s">
        <v>783</v>
      </c>
      <c r="M399" s="43">
        <v>0</v>
      </c>
      <c r="N399" s="43">
        <v>1</v>
      </c>
      <c r="O399" s="43">
        <v>1</v>
      </c>
      <c r="P399" s="43">
        <v>1</v>
      </c>
      <c r="Q399" s="43">
        <v>1</v>
      </c>
      <c r="R399" s="43">
        <v>0.01</v>
      </c>
      <c r="X399" t="str">
        <f>INDEX(Mets!$B$2:$O$565,MATCH(CONCATENATE($C399,"_EXT"),Mets!$B$2:$B$565,0),COLUMN()-23)</f>
        <v>H2O_EXT</v>
      </c>
      <c r="Y399">
        <f>INDEX(Mets!$B$2:$O$565,MATCH(CONCATENATE($C399,"_EXT"),Mets!$B$2:$B$565,0),COLUMN()-17)</f>
        <v>0</v>
      </c>
      <c r="Z399">
        <f>INDEX(Mets!$B$2:$O$565,MATCH(CONCATENATE($C399,"_EXT"),Mets!$B$2:$B$565,0),COLUMN()-17)</f>
        <v>1</v>
      </c>
      <c r="AA399">
        <f>INDEX(Mets!$B$2:$O$565,MATCH(CONCATENATE($C399,"_EXT"),Mets!$B$2:$B$565,0),COLUMN()-17)</f>
        <v>0</v>
      </c>
      <c r="AB399">
        <f>INDEX(Mets!$B$2:$O$565,MATCH(CONCATENATE($C399,"_EXT"),Mets!$B$2:$B$565,0),COLUMN()-17)</f>
        <v>0</v>
      </c>
      <c r="AC399">
        <f>INDEX(Mets!$B$2:$O$565,MATCH(CONCATENATE($C399,"_EXT"),Mets!$B$2:$B$565,0),COLUMN()-17)</f>
        <v>0</v>
      </c>
      <c r="AD399">
        <f>INDEX(Mets!$B$2:$O$565,MATCH(CONCATENATE($C399,"_EXT"),Mets!$B$2:$B$565,0),COLUMN()-17)</f>
        <v>0</v>
      </c>
      <c r="AE399">
        <f>INDEX(Mets!$B$2:$W$565,MATCH(CONCATENATE($C399,"_EXT"),Mets!$B$2:$B$565,0),COLUMN()-17)</f>
        <v>0</v>
      </c>
      <c r="AF399" t="e">
        <f>INDEX(Mets!$B$2:$W$565,MATCH(CONCATENATE($C399,"_EXT"),Mets!$B$2:$B$565,0),COLUMN()-9)</f>
        <v>#REF!</v>
      </c>
      <c r="AG399" t="e">
        <f>INDEX(Mets!$B$2:$W$565,MATCH(CONCATENATE($C399,"_EXT"),Mets!$B$2:$B$565,0),COLUMN()-9)</f>
        <v>#REF!</v>
      </c>
    </row>
    <row r="400" spans="1:33">
      <c r="A400" s="43" t="str">
        <f>'FBA Ts'!A18</f>
        <v>X9</v>
      </c>
      <c r="B400" s="43" t="e">
        <f>'FBA Ts'!B18</f>
        <v>#N/A</v>
      </c>
      <c r="C400" s="43" t="str">
        <f>'FBA Ts'!C18</f>
        <v>1-octen-3-ol</v>
      </c>
      <c r="D400" s="43">
        <f>'FBA Ts'!D18</f>
        <v>0</v>
      </c>
      <c r="E400" s="43" t="str">
        <f>'FBA Ts'!E18</f>
        <v>N</v>
      </c>
      <c r="F400" s="43"/>
      <c r="G400" s="43" t="str">
        <f t="shared" si="13"/>
        <v>X9</v>
      </c>
      <c r="H400" s="43" t="e">
        <f t="shared" si="13"/>
        <v>#N/A</v>
      </c>
      <c r="I400" s="43" t="s">
        <v>781</v>
      </c>
      <c r="J400" s="43" t="s">
        <v>782</v>
      </c>
      <c r="K400" s="43">
        <f t="shared" si="15"/>
        <v>0</v>
      </c>
      <c r="L400" s="43" t="s">
        <v>783</v>
      </c>
      <c r="M400" s="43">
        <v>0</v>
      </c>
      <c r="N400" s="43">
        <v>1</v>
      </c>
      <c r="O400" s="43">
        <v>1</v>
      </c>
      <c r="P400" s="43">
        <v>1</v>
      </c>
      <c r="Q400" s="43">
        <v>1</v>
      </c>
      <c r="R400" s="43">
        <v>0.01</v>
      </c>
      <c r="X400" t="str">
        <f>INDEX(Mets!$B$2:$O$565,MATCH(CONCATENATE($C400,"_EXT"),Mets!$B$2:$B$565,0),COLUMN()-23)</f>
        <v>1-octen-3-ol_EXT</v>
      </c>
      <c r="Y400">
        <f>INDEX(Mets!$B$2:$O$565,MATCH(CONCATENATE($C400,"_EXT"),Mets!$B$2:$B$565,0),COLUMN()-17)</f>
        <v>0</v>
      </c>
      <c r="Z400">
        <f>INDEX(Mets!$B$2:$O$565,MATCH(CONCATENATE($C400,"_EXT"),Mets!$B$2:$B$565,0),COLUMN()-17)</f>
        <v>1</v>
      </c>
      <c r="AA400">
        <f>INDEX(Mets!$B$2:$O$565,MATCH(CONCATENATE($C400,"_EXT"),Mets!$B$2:$B$565,0),COLUMN()-17)</f>
        <v>0</v>
      </c>
      <c r="AB400">
        <f>INDEX(Mets!$B$2:$O$565,MATCH(CONCATENATE($C400,"_EXT"),Mets!$B$2:$B$565,0),COLUMN()-17)</f>
        <v>0</v>
      </c>
      <c r="AC400">
        <f>INDEX(Mets!$B$2:$O$565,MATCH(CONCATENATE($C400,"_EXT"),Mets!$B$2:$B$565,0),COLUMN()-17)</f>
        <v>0</v>
      </c>
      <c r="AD400">
        <f>INDEX(Mets!$B$2:$O$565,MATCH(CONCATENATE($C400,"_EXT"),Mets!$B$2:$B$565,0),COLUMN()-17)</f>
        <v>46</v>
      </c>
      <c r="AE400">
        <f>INDEX(Mets!$B$2:$W$565,MATCH(CONCATENATE($C400,"_EXT"),Mets!$B$2:$B$565,0),COLUMN()-17)</f>
        <v>8</v>
      </c>
      <c r="AF400" t="e">
        <f>INDEX(Mets!$B$2:$W$565,MATCH(CONCATENATE($C400,"_EXT"),Mets!$B$2:$B$565,0),COLUMN()-9)</f>
        <v>#REF!</v>
      </c>
      <c r="AG400" t="e">
        <f>INDEX(Mets!$B$2:$W$565,MATCH(CONCATENATE($C400,"_EXT"),Mets!$B$2:$B$565,0),COLUMN()-9)</f>
        <v>#REF!</v>
      </c>
    </row>
    <row r="401" spans="1:33">
      <c r="A401" s="43" t="str">
        <f>'FBA Ts'!A19</f>
        <v>X10</v>
      </c>
      <c r="B401" s="43" t="str">
        <f>'FBA Ts'!B19</f>
        <v>1 2-nonenal_cyt = 8 CmolHCs_cyt</v>
      </c>
      <c r="C401" s="43" t="str">
        <f>'FBA Ts'!C19</f>
        <v>2-nonenal</v>
      </c>
      <c r="D401" s="43">
        <f>'FBA Ts'!D19</f>
        <v>0</v>
      </c>
      <c r="E401" s="43" t="str">
        <f>'FBA Ts'!E19</f>
        <v>N</v>
      </c>
      <c r="F401" s="43"/>
      <c r="G401" s="43" t="str">
        <f t="shared" si="13"/>
        <v>X10</v>
      </c>
      <c r="H401" s="43" t="str">
        <f t="shared" si="13"/>
        <v>1 2-nonenal_cyt = 8 CmolHCs_cyt</v>
      </c>
      <c r="I401" s="43" t="s">
        <v>781</v>
      </c>
      <c r="J401" s="43" t="s">
        <v>782</v>
      </c>
      <c r="K401" s="43">
        <f t="shared" si="15"/>
        <v>0</v>
      </c>
      <c r="L401" s="43" t="s">
        <v>783</v>
      </c>
      <c r="M401" s="43">
        <v>0</v>
      </c>
      <c r="N401" s="43">
        <v>1</v>
      </c>
      <c r="O401" s="43">
        <v>1</v>
      </c>
      <c r="P401" s="43">
        <v>1</v>
      </c>
      <c r="Q401" s="43">
        <v>1</v>
      </c>
      <c r="R401" s="43">
        <v>0.01</v>
      </c>
      <c r="X401" t="str">
        <f>INDEX(Mets!$B$2:$O$565,MATCH(CONCATENATE($C401,"_EXT"),Mets!$B$2:$B$565,0),COLUMN()-23)</f>
        <v>2-nonenal_EXT</v>
      </c>
      <c r="Y401">
        <f>INDEX(Mets!$B$2:$O$565,MATCH(CONCATENATE($C401,"_EXT"),Mets!$B$2:$B$565,0),COLUMN()-17)</f>
        <v>0</v>
      </c>
      <c r="Z401">
        <f>INDEX(Mets!$B$2:$O$565,MATCH(CONCATENATE($C401,"_EXT"),Mets!$B$2:$B$565,0),COLUMN()-17)</f>
        <v>1</v>
      </c>
      <c r="AA401">
        <f>INDEX(Mets!$B$2:$O$565,MATCH(CONCATENATE($C401,"_EXT"),Mets!$B$2:$B$565,0),COLUMN()-17)</f>
        <v>0</v>
      </c>
      <c r="AB401">
        <f>INDEX(Mets!$B$2:$O$565,MATCH(CONCATENATE($C401,"_EXT"),Mets!$B$2:$B$565,0),COLUMN()-17)</f>
        <v>0</v>
      </c>
      <c r="AC401">
        <f>INDEX(Mets!$B$2:$O$565,MATCH(CONCATENATE($C401,"_EXT"),Mets!$B$2:$B$565,0),COLUMN()-17)</f>
        <v>0</v>
      </c>
      <c r="AD401">
        <f>INDEX(Mets!$B$2:$O$565,MATCH(CONCATENATE($C401,"_EXT"),Mets!$B$2:$B$565,0),COLUMN()-17)</f>
        <v>50</v>
      </c>
      <c r="AE401">
        <f>INDEX(Mets!$B$2:$W$565,MATCH(CONCATENATE($C401,"_EXT"),Mets!$B$2:$B$565,0),COLUMN()-17)</f>
        <v>9</v>
      </c>
      <c r="AF401" t="e">
        <f>INDEX(Mets!$B$2:$W$565,MATCH(CONCATENATE($C401,"_EXT"),Mets!$B$2:$B$565,0),COLUMN()-9)</f>
        <v>#REF!</v>
      </c>
      <c r="AG401" t="e">
        <f>INDEX(Mets!$B$2:$W$565,MATCH(CONCATENATE($C401,"_EXT"),Mets!$B$2:$B$565,0),COLUMN()-9)</f>
        <v>#REF!</v>
      </c>
    </row>
    <row r="402" spans="1:33">
      <c r="A402" s="43" t="str">
        <f>'FBA Ts'!A20</f>
        <v>X11</v>
      </c>
      <c r="B402" s="43" t="str">
        <f>'FBA Ts'!B20</f>
        <v>1 3-octanol_cyt = 9 CmolHCs_cyt</v>
      </c>
      <c r="C402" s="43" t="str">
        <f>'FBA Ts'!C20</f>
        <v>3-octanol</v>
      </c>
      <c r="D402" s="43">
        <f>'FBA Ts'!D20</f>
        <v>0</v>
      </c>
      <c r="E402" s="43" t="str">
        <f>'FBA Ts'!E20</f>
        <v>N</v>
      </c>
      <c r="F402" s="43"/>
      <c r="G402" s="43" t="str">
        <f t="shared" ref="G402:H432" si="16">A402</f>
        <v>X11</v>
      </c>
      <c r="H402" s="43" t="str">
        <f t="shared" si="16"/>
        <v>1 3-octanol_cyt = 9 CmolHCs_cyt</v>
      </c>
      <c r="I402" s="43" t="s">
        <v>781</v>
      </c>
      <c r="J402" s="43" t="s">
        <v>782</v>
      </c>
      <c r="K402" s="43">
        <f t="shared" si="15"/>
        <v>0</v>
      </c>
      <c r="L402" s="43" t="s">
        <v>783</v>
      </c>
      <c r="M402" s="43">
        <v>0</v>
      </c>
      <c r="N402" s="43">
        <v>1</v>
      </c>
      <c r="O402" s="43">
        <v>1</v>
      </c>
      <c r="P402" s="43">
        <v>1</v>
      </c>
      <c r="Q402" s="43">
        <v>1</v>
      </c>
      <c r="R402" s="43">
        <v>0.01</v>
      </c>
      <c r="X402" t="str">
        <f>INDEX(Mets!$B$2:$O$565,MATCH(CONCATENATE($C402,"_EXT"),Mets!$B$2:$B$565,0),COLUMN()-23)</f>
        <v>3-octanol_EXT</v>
      </c>
      <c r="Y402">
        <f>INDEX(Mets!$B$2:$O$565,MATCH(CONCATENATE($C402,"_EXT"),Mets!$B$2:$B$565,0),COLUMN()-17)</f>
        <v>0</v>
      </c>
      <c r="Z402">
        <f>INDEX(Mets!$B$2:$O$565,MATCH(CONCATENATE($C402,"_EXT"),Mets!$B$2:$B$565,0),COLUMN()-17)</f>
        <v>1</v>
      </c>
      <c r="AA402">
        <f>INDEX(Mets!$B$2:$O$565,MATCH(CONCATENATE($C402,"_EXT"),Mets!$B$2:$B$565,0),COLUMN()-17)</f>
        <v>0</v>
      </c>
      <c r="AB402">
        <f>INDEX(Mets!$B$2:$O$565,MATCH(CONCATENATE($C402,"_EXT"),Mets!$B$2:$B$565,0),COLUMN()-17)</f>
        <v>0</v>
      </c>
      <c r="AC402">
        <f>INDEX(Mets!$B$2:$O$565,MATCH(CONCATENATE($C402,"_EXT"),Mets!$B$2:$B$565,0),COLUMN()-17)</f>
        <v>0</v>
      </c>
      <c r="AD402">
        <f>INDEX(Mets!$B$2:$O$565,MATCH(CONCATENATE($C402,"_EXT"),Mets!$B$2:$B$565,0),COLUMN()-17)</f>
        <v>48</v>
      </c>
      <c r="AE402">
        <f>INDEX(Mets!$B$2:$W$565,MATCH(CONCATENATE($C402,"_EXT"),Mets!$B$2:$B$565,0),COLUMN()-17)</f>
        <v>8</v>
      </c>
      <c r="AF402" t="e">
        <f>INDEX(Mets!$B$2:$W$565,MATCH(CONCATENATE($C402,"_EXT"),Mets!$B$2:$B$565,0),COLUMN()-9)</f>
        <v>#REF!</v>
      </c>
      <c r="AG402" t="e">
        <f>INDEX(Mets!$B$2:$W$565,MATCH(CONCATENATE($C402,"_EXT"),Mets!$B$2:$B$565,0),COLUMN()-9)</f>
        <v>#REF!</v>
      </c>
    </row>
    <row r="403" spans="1:33">
      <c r="A403" s="43" t="str">
        <f>'FBA Ts'!A21</f>
        <v>X12</v>
      </c>
      <c r="B403" s="43" t="str">
        <f>'FBA Ts'!B21</f>
        <v>1 3-octanone_cyt = 8 CmolHCs_cyt</v>
      </c>
      <c r="C403" s="43" t="str">
        <f>'FBA Ts'!C21</f>
        <v>3-octanone</v>
      </c>
      <c r="D403" s="43">
        <f>'FBA Ts'!D21</f>
        <v>0</v>
      </c>
      <c r="E403" s="43" t="str">
        <f>'FBA Ts'!E21</f>
        <v>N</v>
      </c>
      <c r="F403" s="43"/>
      <c r="G403" s="43" t="str">
        <f t="shared" si="16"/>
        <v>X12</v>
      </c>
      <c r="H403" s="43" t="str">
        <f t="shared" si="16"/>
        <v>1 3-octanone_cyt = 8 CmolHCs_cyt</v>
      </c>
      <c r="I403" s="43" t="s">
        <v>781</v>
      </c>
      <c r="J403" s="43" t="s">
        <v>782</v>
      </c>
      <c r="K403" s="43">
        <f t="shared" si="15"/>
        <v>0</v>
      </c>
      <c r="L403" s="43" t="s">
        <v>783</v>
      </c>
      <c r="M403" s="43">
        <v>0</v>
      </c>
      <c r="N403" s="43">
        <v>1</v>
      </c>
      <c r="O403" s="43">
        <v>1</v>
      </c>
      <c r="P403" s="43">
        <v>1</v>
      </c>
      <c r="Q403" s="43">
        <v>1</v>
      </c>
      <c r="R403" s="43">
        <v>0.01</v>
      </c>
      <c r="X403" t="str">
        <f>INDEX(Mets!$B$2:$O$565,MATCH(CONCATENATE($C403,"_EXT"),Mets!$B$2:$B$565,0),COLUMN()-23)</f>
        <v>3-octanone_EXT</v>
      </c>
      <c r="Y403">
        <f>INDEX(Mets!$B$2:$O$565,MATCH(CONCATENATE($C403,"_EXT"),Mets!$B$2:$B$565,0),COLUMN()-17)</f>
        <v>0</v>
      </c>
      <c r="Z403">
        <f>INDEX(Mets!$B$2:$O$565,MATCH(CONCATENATE($C403,"_EXT"),Mets!$B$2:$B$565,0),COLUMN()-17)</f>
        <v>1</v>
      </c>
      <c r="AA403">
        <f>INDEX(Mets!$B$2:$O$565,MATCH(CONCATENATE($C403,"_EXT"),Mets!$B$2:$B$565,0),COLUMN()-17)</f>
        <v>0</v>
      </c>
      <c r="AB403">
        <f>INDEX(Mets!$B$2:$O$565,MATCH(CONCATENATE($C403,"_EXT"),Mets!$B$2:$B$565,0),COLUMN()-17)</f>
        <v>0</v>
      </c>
      <c r="AC403">
        <f>INDEX(Mets!$B$2:$O$565,MATCH(CONCATENATE($C403,"_EXT"),Mets!$B$2:$B$565,0),COLUMN()-17)</f>
        <v>0</v>
      </c>
      <c r="AD403">
        <f>INDEX(Mets!$B$2:$O$565,MATCH(CONCATENATE($C403,"_EXT"),Mets!$B$2:$B$565,0),COLUMN()-17)</f>
        <v>46</v>
      </c>
      <c r="AE403">
        <f>INDEX(Mets!$B$2:$W$565,MATCH(CONCATENATE($C403,"_EXT"),Mets!$B$2:$B$565,0),COLUMN()-17)</f>
        <v>8</v>
      </c>
      <c r="AF403" t="e">
        <f>INDEX(Mets!$B$2:$W$565,MATCH(CONCATENATE($C403,"_EXT"),Mets!$B$2:$B$565,0),COLUMN()-9)</f>
        <v>#REF!</v>
      </c>
      <c r="AG403" t="e">
        <f>INDEX(Mets!$B$2:$W$565,MATCH(CONCATENATE($C403,"_EXT"),Mets!$B$2:$B$565,0),COLUMN()-9)</f>
        <v>#REF!</v>
      </c>
    </row>
    <row r="404" spans="1:33">
      <c r="A404" s="43" t="str">
        <f>'FBA Ts'!A22</f>
        <v>X13</v>
      </c>
      <c r="B404" s="43" t="str">
        <f>'FBA Ts'!B22</f>
        <v>1 3-octene_cyt = 8 CmolHCs_cyt</v>
      </c>
      <c r="C404" s="43" t="str">
        <f>'FBA Ts'!C22</f>
        <v>3-octene</v>
      </c>
      <c r="D404" s="43">
        <f>'FBA Ts'!D22</f>
        <v>0</v>
      </c>
      <c r="E404" s="43" t="str">
        <f>'FBA Ts'!E22</f>
        <v>N</v>
      </c>
      <c r="F404" s="43"/>
      <c r="G404" s="43" t="str">
        <f t="shared" si="16"/>
        <v>X13</v>
      </c>
      <c r="H404" s="43" t="str">
        <f t="shared" si="16"/>
        <v>1 3-octene_cyt = 8 CmolHCs_cyt</v>
      </c>
      <c r="I404" s="43" t="s">
        <v>781</v>
      </c>
      <c r="J404" s="43" t="s">
        <v>782</v>
      </c>
      <c r="K404" s="43">
        <f t="shared" si="15"/>
        <v>0</v>
      </c>
      <c r="L404" s="43" t="s">
        <v>783</v>
      </c>
      <c r="M404" s="43">
        <v>0</v>
      </c>
      <c r="N404" s="43">
        <v>1</v>
      </c>
      <c r="O404" s="43">
        <v>1</v>
      </c>
      <c r="P404" s="43">
        <v>1</v>
      </c>
      <c r="Q404" s="43">
        <v>1</v>
      </c>
      <c r="R404" s="43">
        <v>0.01</v>
      </c>
      <c r="X404" t="str">
        <f>INDEX(Mets!$B$2:$O$565,MATCH(CONCATENATE($C404,"_EXT"),Mets!$B$2:$B$565,0),COLUMN()-23)</f>
        <v>3-octene_EXT</v>
      </c>
      <c r="Y404">
        <f>INDEX(Mets!$B$2:$O$565,MATCH(CONCATENATE($C404,"_EXT"),Mets!$B$2:$B$565,0),COLUMN()-17)</f>
        <v>0</v>
      </c>
      <c r="Z404">
        <f>INDEX(Mets!$B$2:$O$565,MATCH(CONCATENATE($C404,"_EXT"),Mets!$B$2:$B$565,0),COLUMN()-17)</f>
        <v>0</v>
      </c>
      <c r="AA404">
        <f>INDEX(Mets!$B$2:$O$565,MATCH(CONCATENATE($C404,"_EXT"),Mets!$B$2:$B$565,0),COLUMN()-17)</f>
        <v>0</v>
      </c>
      <c r="AB404">
        <f>INDEX(Mets!$B$2:$O$565,MATCH(CONCATENATE($C404,"_EXT"),Mets!$B$2:$B$565,0),COLUMN()-17)</f>
        <v>0</v>
      </c>
      <c r="AC404">
        <f>INDEX(Mets!$B$2:$O$565,MATCH(CONCATENATE($C404,"_EXT"),Mets!$B$2:$B$565,0),COLUMN()-17)</f>
        <v>0</v>
      </c>
      <c r="AD404">
        <f>INDEX(Mets!$B$2:$O$565,MATCH(CONCATENATE($C404,"_EXT"),Mets!$B$2:$B$565,0),COLUMN()-17)</f>
        <v>48</v>
      </c>
      <c r="AE404">
        <f>INDEX(Mets!$B$2:$W$565,MATCH(CONCATENATE($C404,"_EXT"),Mets!$B$2:$B$565,0),COLUMN()-17)</f>
        <v>8</v>
      </c>
      <c r="AF404" t="e">
        <f>INDEX(Mets!$B$2:$W$565,MATCH(CONCATENATE($C404,"_EXT"),Mets!$B$2:$B$565,0),COLUMN()-9)</f>
        <v>#REF!</v>
      </c>
      <c r="AG404" t="e">
        <f>INDEX(Mets!$B$2:$W$565,MATCH(CONCATENATE($C404,"_EXT"),Mets!$B$2:$B$565,0),COLUMN()-9)</f>
        <v>#REF!</v>
      </c>
    </row>
    <row r="405" spans="1:33">
      <c r="A405" s="43" t="str">
        <f>'FBA Ts'!A23</f>
        <v>X14</v>
      </c>
      <c r="B405" s="43" t="str">
        <f>'FBA Ts'!B23</f>
        <v>1 phenylacetaldehyde_cyt = 8 CmolHCs_cyt</v>
      </c>
      <c r="C405" s="43" t="str">
        <f>'FBA Ts'!C23</f>
        <v>phenylacetaldehyde</v>
      </c>
      <c r="D405" s="43">
        <f>'FBA Ts'!D23</f>
        <v>0</v>
      </c>
      <c r="E405" s="43" t="str">
        <f>'FBA Ts'!E23</f>
        <v>N</v>
      </c>
      <c r="F405" s="43"/>
      <c r="G405" s="43" t="str">
        <f t="shared" si="16"/>
        <v>X14</v>
      </c>
      <c r="H405" s="43" t="str">
        <f t="shared" si="16"/>
        <v>1 phenylacetaldehyde_cyt = 8 CmolHCs_cyt</v>
      </c>
      <c r="I405" s="43" t="s">
        <v>781</v>
      </c>
      <c r="J405" s="43" t="s">
        <v>782</v>
      </c>
      <c r="K405" s="43">
        <f t="shared" si="15"/>
        <v>0</v>
      </c>
      <c r="L405" s="43" t="s">
        <v>783</v>
      </c>
      <c r="M405" s="43">
        <v>0</v>
      </c>
      <c r="N405" s="43">
        <v>1</v>
      </c>
      <c r="O405" s="43">
        <v>1</v>
      </c>
      <c r="P405" s="43">
        <v>1</v>
      </c>
      <c r="Q405" s="43">
        <v>1</v>
      </c>
      <c r="R405" s="43">
        <v>0.01</v>
      </c>
      <c r="X405" t="str">
        <f>INDEX(Mets!$B$2:$O$565,MATCH(CONCATENATE($C405,"_EXT"),Mets!$B$2:$B$565,0),COLUMN()-23)</f>
        <v>phenylacetaldehyde_EXT</v>
      </c>
      <c r="Y405">
        <f>INDEX(Mets!$B$2:$O$565,MATCH(CONCATENATE($C405,"_EXT"),Mets!$B$2:$B$565,0),COLUMN()-17)</f>
        <v>0</v>
      </c>
      <c r="Z405">
        <f>INDEX(Mets!$B$2:$O$565,MATCH(CONCATENATE($C405,"_EXT"),Mets!$B$2:$B$565,0),COLUMN()-17)</f>
        <v>1</v>
      </c>
      <c r="AA405">
        <f>INDEX(Mets!$B$2:$O$565,MATCH(CONCATENATE($C405,"_EXT"),Mets!$B$2:$B$565,0),COLUMN()-17)</f>
        <v>0</v>
      </c>
      <c r="AB405">
        <f>INDEX(Mets!$B$2:$O$565,MATCH(CONCATENATE($C405,"_EXT"),Mets!$B$2:$B$565,0),COLUMN()-17)</f>
        <v>0</v>
      </c>
      <c r="AC405">
        <f>INDEX(Mets!$B$2:$O$565,MATCH(CONCATENATE($C405,"_EXT"),Mets!$B$2:$B$565,0),COLUMN()-17)</f>
        <v>0</v>
      </c>
      <c r="AD405">
        <f>INDEX(Mets!$B$2:$O$565,MATCH(CONCATENATE($C405,"_EXT"),Mets!$B$2:$B$565,0),COLUMN()-17)</f>
        <v>38</v>
      </c>
      <c r="AE405">
        <f>INDEX(Mets!$B$2:$W$565,MATCH(CONCATENATE($C405,"_EXT"),Mets!$B$2:$B$565,0),COLUMN()-17)</f>
        <v>8</v>
      </c>
      <c r="AF405" t="e">
        <f>INDEX(Mets!$B$2:$W$565,MATCH(CONCATENATE($C405,"_EXT"),Mets!$B$2:$B$565,0),COLUMN()-9)</f>
        <v>#REF!</v>
      </c>
      <c r="AG405" t="e">
        <f>INDEX(Mets!$B$2:$W$565,MATCH(CONCATENATE($C405,"_EXT"),Mets!$B$2:$B$565,0),COLUMN()-9)</f>
        <v>#REF!</v>
      </c>
    </row>
    <row r="406" spans="1:33">
      <c r="A406" s="43" t="str">
        <f>'FBA Ts'!A24</f>
        <v>X15</v>
      </c>
      <c r="B406" s="43" t="str">
        <f>'FBA Ts'!B24</f>
        <v>1 indole-3-acetaldehyde_cyt = 8 CmolHCs_cyt</v>
      </c>
      <c r="C406" s="43" t="str">
        <f>'FBA Ts'!C24</f>
        <v>indole-3-acetaldehyde</v>
      </c>
      <c r="D406" s="43">
        <f>'FBA Ts'!D24</f>
        <v>0</v>
      </c>
      <c r="E406" s="43" t="str">
        <f>'FBA Ts'!E24</f>
        <v>N</v>
      </c>
      <c r="F406" s="43"/>
      <c r="G406" s="43" t="str">
        <f t="shared" si="16"/>
        <v>X15</v>
      </c>
      <c r="H406" s="43" t="str">
        <f t="shared" si="16"/>
        <v>1 indole-3-acetaldehyde_cyt = 8 CmolHCs_cyt</v>
      </c>
      <c r="I406" s="43" t="s">
        <v>781</v>
      </c>
      <c r="J406" s="43" t="s">
        <v>782</v>
      </c>
      <c r="K406" s="43">
        <f t="shared" si="15"/>
        <v>0</v>
      </c>
      <c r="L406" s="43" t="s">
        <v>783</v>
      </c>
      <c r="M406" s="43">
        <v>0</v>
      </c>
      <c r="N406" s="43">
        <v>1</v>
      </c>
      <c r="O406" s="43">
        <v>1</v>
      </c>
      <c r="P406" s="43">
        <v>1</v>
      </c>
      <c r="Q406" s="43">
        <v>1</v>
      </c>
      <c r="R406" s="43">
        <v>0.01</v>
      </c>
      <c r="X406" t="str">
        <f>INDEX(Mets!$B$2:$O$565,MATCH(CONCATENATE($C406,"_EXT"),Mets!$B$2:$B$565,0),COLUMN()-23)</f>
        <v>indole-3-acetaldehyde_EXT</v>
      </c>
      <c r="Y406">
        <f>INDEX(Mets!$B$2:$O$565,MATCH(CONCATENATE($C406,"_EXT"),Mets!$B$2:$B$565,0),COLUMN()-17)</f>
        <v>1</v>
      </c>
      <c r="Z406">
        <f>INDEX(Mets!$B$2:$O$565,MATCH(CONCATENATE($C406,"_EXT"),Mets!$B$2:$B$565,0),COLUMN()-17)</f>
        <v>1</v>
      </c>
      <c r="AA406">
        <f>INDEX(Mets!$B$2:$O$565,MATCH(CONCATENATE($C406,"_EXT"),Mets!$B$2:$B$565,0),COLUMN()-17)</f>
        <v>0</v>
      </c>
      <c r="AB406">
        <f>INDEX(Mets!$B$2:$O$565,MATCH(CONCATENATE($C406,"_EXT"),Mets!$B$2:$B$565,0),COLUMN()-17)</f>
        <v>0</v>
      </c>
      <c r="AC406">
        <f>INDEX(Mets!$B$2:$O$565,MATCH(CONCATENATE($C406,"_EXT"),Mets!$B$2:$B$565,0),COLUMN()-17)</f>
        <v>0</v>
      </c>
      <c r="AD406">
        <f>INDEX(Mets!$B$2:$O$565,MATCH(CONCATENATE($C406,"_EXT"),Mets!$B$2:$B$565,0),COLUMN()-17)</f>
        <v>44</v>
      </c>
      <c r="AE406">
        <f>INDEX(Mets!$B$2:$W$565,MATCH(CONCATENATE($C406,"_EXT"),Mets!$B$2:$B$565,0),COLUMN()-17)</f>
        <v>10</v>
      </c>
      <c r="AF406" t="e">
        <f>INDEX(Mets!$B$2:$W$565,MATCH(CONCATENATE($C406,"_EXT"),Mets!$B$2:$B$565,0),COLUMN()-9)</f>
        <v>#REF!</v>
      </c>
      <c r="AG406" t="e">
        <f>INDEX(Mets!$B$2:$W$565,MATCH(CONCATENATE($C406,"_EXT"),Mets!$B$2:$B$565,0),COLUMN()-9)</f>
        <v>#REF!</v>
      </c>
    </row>
    <row r="407" spans="1:33">
      <c r="A407" s="43" t="str">
        <f>'FBA Ts'!A25</f>
        <v>X16</v>
      </c>
      <c r="B407" s="43" t="str">
        <f>'FBA Ts'!B25</f>
        <v>1 4-hydroxyphenylacetaldehyde_cyt = 10 CmolHCs_cyt</v>
      </c>
      <c r="C407" s="43" t="str">
        <f>'FBA Ts'!C25</f>
        <v>4-hydroxyphenylacetaldehyde</v>
      </c>
      <c r="D407" s="43">
        <f>'FBA Ts'!D25</f>
        <v>0</v>
      </c>
      <c r="E407" s="43" t="str">
        <f>'FBA Ts'!E25</f>
        <v>N</v>
      </c>
      <c r="F407" s="43"/>
      <c r="G407" s="43" t="str">
        <f t="shared" si="16"/>
        <v>X16</v>
      </c>
      <c r="H407" s="43" t="str">
        <f t="shared" si="16"/>
        <v>1 4-hydroxyphenylacetaldehyde_cyt = 10 CmolHCs_cyt</v>
      </c>
      <c r="I407" s="43" t="s">
        <v>781</v>
      </c>
      <c r="J407" s="43" t="s">
        <v>782</v>
      </c>
      <c r="K407" s="43">
        <f t="shared" si="15"/>
        <v>0</v>
      </c>
      <c r="L407" s="43" t="s">
        <v>783</v>
      </c>
      <c r="M407" s="43">
        <v>0</v>
      </c>
      <c r="N407" s="43">
        <v>1</v>
      </c>
      <c r="O407" s="43">
        <v>1</v>
      </c>
      <c r="P407" s="43">
        <v>1</v>
      </c>
      <c r="Q407" s="43">
        <v>1</v>
      </c>
      <c r="R407" s="43">
        <v>0.01</v>
      </c>
      <c r="X407" t="str">
        <f>INDEX(Mets!$B$2:$O$565,MATCH(CONCATENATE($C407,"_EXT"),Mets!$B$2:$B$565,0),COLUMN()-23)</f>
        <v>4-hydroxyphenylacetaldehyde_EXT</v>
      </c>
      <c r="Y407">
        <f>INDEX(Mets!$B$2:$O$565,MATCH(CONCATENATE($C407,"_EXT"),Mets!$B$2:$B$565,0),COLUMN()-17)</f>
        <v>0</v>
      </c>
      <c r="Z407">
        <f>INDEX(Mets!$B$2:$O$565,MATCH(CONCATENATE($C407,"_EXT"),Mets!$B$2:$B$565,0),COLUMN()-17)</f>
        <v>2</v>
      </c>
      <c r="AA407">
        <f>INDEX(Mets!$B$2:$O$565,MATCH(CONCATENATE($C407,"_EXT"),Mets!$B$2:$B$565,0),COLUMN()-17)</f>
        <v>0</v>
      </c>
      <c r="AB407">
        <f>INDEX(Mets!$B$2:$O$565,MATCH(CONCATENATE($C407,"_EXT"),Mets!$B$2:$B$565,0),COLUMN()-17)</f>
        <v>0</v>
      </c>
      <c r="AC407">
        <f>INDEX(Mets!$B$2:$O$565,MATCH(CONCATENATE($C407,"_EXT"),Mets!$B$2:$B$565,0),COLUMN()-17)</f>
        <v>0</v>
      </c>
      <c r="AD407">
        <f>INDEX(Mets!$B$2:$O$565,MATCH(CONCATENATE($C407,"_EXT"),Mets!$B$2:$B$565,0),COLUMN()-17)</f>
        <v>36</v>
      </c>
      <c r="AE407">
        <f>INDEX(Mets!$B$2:$W$565,MATCH(CONCATENATE($C407,"_EXT"),Mets!$B$2:$B$565,0),COLUMN()-17)</f>
        <v>8</v>
      </c>
      <c r="AF407" t="e">
        <f>INDEX(Mets!$B$2:$W$565,MATCH(CONCATENATE($C407,"_EXT"),Mets!$B$2:$B$565,0),COLUMN()-9)</f>
        <v>#REF!</v>
      </c>
      <c r="AG407" t="e">
        <f>INDEX(Mets!$B$2:$W$565,MATCH(CONCATENATE($C407,"_EXT"),Mets!$B$2:$B$565,0),COLUMN()-9)</f>
        <v>#REF!</v>
      </c>
    </row>
    <row r="408" spans="1:33">
      <c r="A408" s="43" t="str">
        <f>'FBA Ts'!A26</f>
        <v>X17</v>
      </c>
      <c r="B408" s="43" t="str">
        <f>'FBA Ts'!B26</f>
        <v>1 benzal_cyt = 8 CmolHCs_cyt</v>
      </c>
      <c r="C408" s="43" t="str">
        <f>'FBA Ts'!C26</f>
        <v>benzal</v>
      </c>
      <c r="D408" s="43">
        <f>'FBA Ts'!D26</f>
        <v>0</v>
      </c>
      <c r="E408" s="43" t="str">
        <f>'FBA Ts'!E26</f>
        <v>N</v>
      </c>
      <c r="F408" s="43"/>
      <c r="G408" s="43" t="str">
        <f t="shared" si="16"/>
        <v>X17</v>
      </c>
      <c r="H408" s="43" t="str">
        <f t="shared" si="16"/>
        <v>1 benzal_cyt = 8 CmolHCs_cyt</v>
      </c>
      <c r="I408" s="43" t="s">
        <v>781</v>
      </c>
      <c r="J408" s="43" t="s">
        <v>782</v>
      </c>
      <c r="K408" s="43">
        <f t="shared" si="15"/>
        <v>0</v>
      </c>
      <c r="L408" s="43" t="s">
        <v>783</v>
      </c>
      <c r="M408" s="43">
        <v>0</v>
      </c>
      <c r="N408" s="43">
        <v>1</v>
      </c>
      <c r="O408" s="43">
        <v>1</v>
      </c>
      <c r="P408" s="43">
        <v>1</v>
      </c>
      <c r="Q408" s="43">
        <v>1</v>
      </c>
      <c r="R408" s="43">
        <v>0.01</v>
      </c>
      <c r="X408" t="str">
        <f>INDEX(Mets!$B$2:$O$565,MATCH(CONCATENATE($C408,"_EXT"),Mets!$B$2:$B$565,0),COLUMN()-23)</f>
        <v>benzal_EXT</v>
      </c>
      <c r="Y408">
        <f>INDEX(Mets!$B$2:$O$565,MATCH(CONCATENATE($C408,"_EXT"),Mets!$B$2:$B$565,0),COLUMN()-17)</f>
        <v>0</v>
      </c>
      <c r="Z408">
        <f>INDEX(Mets!$B$2:$O$565,MATCH(CONCATENATE($C408,"_EXT"),Mets!$B$2:$B$565,0),COLUMN()-17)</f>
        <v>1</v>
      </c>
      <c r="AA408">
        <f>INDEX(Mets!$B$2:$O$565,MATCH(CONCATENATE($C408,"_EXT"),Mets!$B$2:$B$565,0),COLUMN()-17)</f>
        <v>0</v>
      </c>
      <c r="AB408">
        <f>INDEX(Mets!$B$2:$O$565,MATCH(CONCATENATE($C408,"_EXT"),Mets!$B$2:$B$565,0),COLUMN()-17)</f>
        <v>0</v>
      </c>
      <c r="AC408">
        <f>INDEX(Mets!$B$2:$O$565,MATCH(CONCATENATE($C408,"_EXT"),Mets!$B$2:$B$565,0),COLUMN()-17)</f>
        <v>0</v>
      </c>
      <c r="AD408">
        <f>INDEX(Mets!$B$2:$O$565,MATCH(CONCATENATE($C408,"_EXT"),Mets!$B$2:$B$565,0),COLUMN()-17)</f>
        <v>32</v>
      </c>
      <c r="AE408">
        <f>INDEX(Mets!$B$2:$W$565,MATCH(CONCATENATE($C408,"_EXT"),Mets!$B$2:$B$565,0),COLUMN()-17)</f>
        <v>7</v>
      </c>
      <c r="AF408" t="e">
        <f>INDEX(Mets!$B$2:$W$565,MATCH(CONCATENATE($C408,"_EXT"),Mets!$B$2:$B$565,0),COLUMN()-9)</f>
        <v>#REF!</v>
      </c>
      <c r="AG408" t="e">
        <f>INDEX(Mets!$B$2:$W$565,MATCH(CONCATENATE($C408,"_EXT"),Mets!$B$2:$B$565,0),COLUMN()-9)</f>
        <v>#REF!</v>
      </c>
    </row>
    <row r="409" spans="1:33">
      <c r="A409" s="43" t="str">
        <f>'FBA Ts'!A27</f>
        <v>X18</v>
      </c>
      <c r="B409" s="43" t="str">
        <f>'FBA Ts'!B27</f>
        <v>1 2-methyl-propanal_cyt = 7 CmolHCs_cyt</v>
      </c>
      <c r="C409" s="43" t="str">
        <f>'FBA Ts'!C27</f>
        <v>2-methyl-propanal</v>
      </c>
      <c r="D409" s="43">
        <f>'FBA Ts'!D27</f>
        <v>0</v>
      </c>
      <c r="E409" s="43" t="str">
        <f>'FBA Ts'!E27</f>
        <v>N</v>
      </c>
      <c r="F409" s="43"/>
      <c r="G409" s="43" t="str">
        <f t="shared" si="16"/>
        <v>X18</v>
      </c>
      <c r="H409" s="43" t="str">
        <f t="shared" si="16"/>
        <v>1 2-methyl-propanal_cyt = 7 CmolHCs_cyt</v>
      </c>
      <c r="I409" s="43" t="s">
        <v>781</v>
      </c>
      <c r="J409" s="43" t="s">
        <v>782</v>
      </c>
      <c r="K409" s="43">
        <f t="shared" si="15"/>
        <v>0</v>
      </c>
      <c r="L409" s="43" t="s">
        <v>783</v>
      </c>
      <c r="M409" s="43">
        <v>0</v>
      </c>
      <c r="N409" s="43">
        <v>1</v>
      </c>
      <c r="O409" s="43">
        <v>1</v>
      </c>
      <c r="P409" s="43">
        <v>1</v>
      </c>
      <c r="Q409" s="43">
        <v>1</v>
      </c>
      <c r="R409" s="43">
        <v>0.01</v>
      </c>
      <c r="X409" t="str">
        <f>INDEX(Mets!$B$2:$O$565,MATCH(CONCATENATE($C409,"_EXT"),Mets!$B$2:$B$565,0),COLUMN()-23)</f>
        <v>2-methyl-propanal_EXT</v>
      </c>
      <c r="Y409">
        <f>INDEX(Mets!$B$2:$O$565,MATCH(CONCATENATE($C409,"_EXT"),Mets!$B$2:$B$565,0),COLUMN()-17)</f>
        <v>0</v>
      </c>
      <c r="Z409">
        <f>INDEX(Mets!$B$2:$O$565,MATCH(CONCATENATE($C409,"_EXT"),Mets!$B$2:$B$565,0),COLUMN()-17)</f>
        <v>1</v>
      </c>
      <c r="AA409">
        <f>INDEX(Mets!$B$2:$O$565,MATCH(CONCATENATE($C409,"_EXT"),Mets!$B$2:$B$565,0),COLUMN()-17)</f>
        <v>0</v>
      </c>
      <c r="AB409">
        <f>INDEX(Mets!$B$2:$O$565,MATCH(CONCATENATE($C409,"_EXT"),Mets!$B$2:$B$565,0),COLUMN()-17)</f>
        <v>0</v>
      </c>
      <c r="AC409">
        <f>INDEX(Mets!$B$2:$O$565,MATCH(CONCATENATE($C409,"_EXT"),Mets!$B$2:$B$565,0),COLUMN()-17)</f>
        <v>0</v>
      </c>
      <c r="AD409">
        <f>INDEX(Mets!$B$2:$O$565,MATCH(CONCATENATE($C409,"_EXT"),Mets!$B$2:$B$565,0),COLUMN()-17)</f>
        <v>22</v>
      </c>
      <c r="AE409">
        <f>INDEX(Mets!$B$2:$W$565,MATCH(CONCATENATE($C409,"_EXT"),Mets!$B$2:$B$565,0),COLUMN()-17)</f>
        <v>4</v>
      </c>
      <c r="AF409" t="e">
        <f>INDEX(Mets!$B$2:$W$565,MATCH(CONCATENATE($C409,"_EXT"),Mets!$B$2:$B$565,0),COLUMN()-9)</f>
        <v>#REF!</v>
      </c>
      <c r="AG409" t="e">
        <f>INDEX(Mets!$B$2:$W$565,MATCH(CONCATENATE($C409,"_EXT"),Mets!$B$2:$B$565,0),COLUMN()-9)</f>
        <v>#REF!</v>
      </c>
    </row>
    <row r="410" spans="1:33">
      <c r="A410" s="43" t="str">
        <f>'FBA Ts'!A28</f>
        <v>X19</v>
      </c>
      <c r="B410" s="43" t="str">
        <f>'FBA Ts'!B28</f>
        <v>1 3-methyl-butanal_cyt = 4 CmolHCs_cyt</v>
      </c>
      <c r="C410" s="43" t="str">
        <f>'FBA Ts'!C28</f>
        <v>3-methyl-butanal</v>
      </c>
      <c r="D410" s="43">
        <f>'FBA Ts'!D28</f>
        <v>0</v>
      </c>
      <c r="E410" s="43" t="str">
        <f>'FBA Ts'!E28</f>
        <v>N</v>
      </c>
      <c r="F410" s="43"/>
      <c r="G410" s="43" t="str">
        <f t="shared" si="16"/>
        <v>X19</v>
      </c>
      <c r="H410" s="43" t="str">
        <f t="shared" si="16"/>
        <v>1 3-methyl-butanal_cyt = 4 CmolHCs_cyt</v>
      </c>
      <c r="I410" s="43" t="s">
        <v>781</v>
      </c>
      <c r="J410" s="43" t="s">
        <v>782</v>
      </c>
      <c r="K410" s="43">
        <f t="shared" si="15"/>
        <v>0</v>
      </c>
      <c r="L410" s="43" t="s">
        <v>783</v>
      </c>
      <c r="M410" s="43">
        <v>0</v>
      </c>
      <c r="N410" s="43">
        <v>1</v>
      </c>
      <c r="O410" s="43">
        <v>1</v>
      </c>
      <c r="P410" s="43">
        <v>1</v>
      </c>
      <c r="Q410" s="43">
        <v>1</v>
      </c>
      <c r="R410" s="43">
        <v>0.01</v>
      </c>
      <c r="X410" t="str">
        <f>INDEX(Mets!$B$2:$O$565,MATCH(CONCATENATE($C410,"_EXT"),Mets!$B$2:$B$565,0),COLUMN()-23)</f>
        <v>3-methyl-butanal_EXT</v>
      </c>
      <c r="Y410">
        <f>INDEX(Mets!$B$2:$O$565,MATCH(CONCATENATE($C410,"_EXT"),Mets!$B$2:$B$565,0),COLUMN()-17)</f>
        <v>0</v>
      </c>
      <c r="Z410">
        <f>INDEX(Mets!$B$2:$O$565,MATCH(CONCATENATE($C410,"_EXT"),Mets!$B$2:$B$565,0),COLUMN()-17)</f>
        <v>1</v>
      </c>
      <c r="AA410">
        <f>INDEX(Mets!$B$2:$O$565,MATCH(CONCATENATE($C410,"_EXT"),Mets!$B$2:$B$565,0),COLUMN()-17)</f>
        <v>0</v>
      </c>
      <c r="AB410">
        <f>INDEX(Mets!$B$2:$O$565,MATCH(CONCATENATE($C410,"_EXT"),Mets!$B$2:$B$565,0),COLUMN()-17)</f>
        <v>0</v>
      </c>
      <c r="AC410">
        <f>INDEX(Mets!$B$2:$O$565,MATCH(CONCATENATE($C410,"_EXT"),Mets!$B$2:$B$565,0),COLUMN()-17)</f>
        <v>0</v>
      </c>
      <c r="AD410">
        <f>INDEX(Mets!$B$2:$O$565,MATCH(CONCATENATE($C410,"_EXT"),Mets!$B$2:$B$565,0),COLUMN()-17)</f>
        <v>28</v>
      </c>
      <c r="AE410">
        <f>INDEX(Mets!$B$2:$W$565,MATCH(CONCATENATE($C410,"_EXT"),Mets!$B$2:$B$565,0),COLUMN()-17)</f>
        <v>5</v>
      </c>
      <c r="AF410" t="e">
        <f>INDEX(Mets!$B$2:$W$565,MATCH(CONCATENATE($C410,"_EXT"),Mets!$B$2:$B$565,0),COLUMN()-9)</f>
        <v>#REF!</v>
      </c>
      <c r="AG410" t="e">
        <f>INDEX(Mets!$B$2:$W$565,MATCH(CONCATENATE($C410,"_EXT"),Mets!$B$2:$B$565,0),COLUMN()-9)</f>
        <v>#REF!</v>
      </c>
    </row>
    <row r="411" spans="1:33">
      <c r="A411" s="43" t="str">
        <f>'FBA Ts'!A29</f>
        <v>X20</v>
      </c>
      <c r="B411" s="43" t="str">
        <f>'FBA Ts'!B29</f>
        <v>1 2-methyl-butanal_cyt = 5 CmolHCs_cyt</v>
      </c>
      <c r="C411" s="43" t="str">
        <f>'FBA Ts'!C29</f>
        <v>2-methyl-butanal</v>
      </c>
      <c r="D411" s="43">
        <f>'FBA Ts'!D29</f>
        <v>0</v>
      </c>
      <c r="E411" s="43" t="str">
        <f>'FBA Ts'!E29</f>
        <v>N</v>
      </c>
      <c r="F411" s="43"/>
      <c r="G411" s="43" t="str">
        <f t="shared" si="16"/>
        <v>X20</v>
      </c>
      <c r="H411" s="43" t="str">
        <f t="shared" si="16"/>
        <v>1 2-methyl-butanal_cyt = 5 CmolHCs_cyt</v>
      </c>
      <c r="I411" s="43" t="s">
        <v>781</v>
      </c>
      <c r="J411" s="43" t="s">
        <v>782</v>
      </c>
      <c r="K411" s="43">
        <f t="shared" si="15"/>
        <v>0</v>
      </c>
      <c r="L411" s="43" t="s">
        <v>783</v>
      </c>
      <c r="M411" s="43">
        <v>0</v>
      </c>
      <c r="N411" s="43">
        <v>1</v>
      </c>
      <c r="O411" s="43">
        <v>1</v>
      </c>
      <c r="P411" s="43">
        <v>1</v>
      </c>
      <c r="Q411" s="43">
        <v>1</v>
      </c>
      <c r="R411" s="43">
        <v>0.01</v>
      </c>
      <c r="X411" t="str">
        <f>INDEX(Mets!$B$2:$O$565,MATCH(CONCATENATE($C411,"_EXT"),Mets!$B$2:$B$565,0),COLUMN()-23)</f>
        <v>2-methyl-butanal_EXT</v>
      </c>
      <c r="Y411">
        <f>INDEX(Mets!$B$2:$O$565,MATCH(CONCATENATE($C411,"_EXT"),Mets!$B$2:$B$565,0),COLUMN()-17)</f>
        <v>0</v>
      </c>
      <c r="Z411">
        <f>INDEX(Mets!$B$2:$O$565,MATCH(CONCATENATE($C411,"_EXT"),Mets!$B$2:$B$565,0),COLUMN()-17)</f>
        <v>1</v>
      </c>
      <c r="AA411">
        <f>INDEX(Mets!$B$2:$O$565,MATCH(CONCATENATE($C411,"_EXT"),Mets!$B$2:$B$565,0),COLUMN()-17)</f>
        <v>0</v>
      </c>
      <c r="AB411">
        <f>INDEX(Mets!$B$2:$O$565,MATCH(CONCATENATE($C411,"_EXT"),Mets!$B$2:$B$565,0),COLUMN()-17)</f>
        <v>0</v>
      </c>
      <c r="AC411">
        <f>INDEX(Mets!$B$2:$O$565,MATCH(CONCATENATE($C411,"_EXT"),Mets!$B$2:$B$565,0),COLUMN()-17)</f>
        <v>0</v>
      </c>
      <c r="AD411">
        <f>INDEX(Mets!$B$2:$O$565,MATCH(CONCATENATE($C411,"_EXT"),Mets!$B$2:$B$565,0),COLUMN()-17)</f>
        <v>28</v>
      </c>
      <c r="AE411">
        <f>INDEX(Mets!$B$2:$W$565,MATCH(CONCATENATE($C411,"_EXT"),Mets!$B$2:$B$565,0),COLUMN()-17)</f>
        <v>5</v>
      </c>
      <c r="AF411" t="e">
        <f>INDEX(Mets!$B$2:$W$565,MATCH(CONCATENATE($C411,"_EXT"),Mets!$B$2:$B$565,0),COLUMN()-9)</f>
        <v>#REF!</v>
      </c>
      <c r="AG411" t="e">
        <f>INDEX(Mets!$B$2:$W$565,MATCH(CONCATENATE($C411,"_EXT"),Mets!$B$2:$B$565,0),COLUMN()-9)</f>
        <v>#REF!</v>
      </c>
    </row>
    <row r="412" spans="1:33">
      <c r="A412" s="43" t="str">
        <f>'FBA Ts'!A30</f>
        <v>X21</v>
      </c>
      <c r="B412" s="43" t="str">
        <f>'FBA Ts'!B30</f>
        <v>1 3-methylthiopropanal_cyt = 5 CmolHCs_cyt</v>
      </c>
      <c r="C412" s="43" t="str">
        <f>'FBA Ts'!C30</f>
        <v>3-methylthiopropanal</v>
      </c>
      <c r="D412" s="43">
        <f>'FBA Ts'!D30</f>
        <v>0</v>
      </c>
      <c r="E412" s="43" t="str">
        <f>'FBA Ts'!E30</f>
        <v>N</v>
      </c>
      <c r="F412" s="43"/>
      <c r="G412" s="43" t="str">
        <f t="shared" si="16"/>
        <v>X21</v>
      </c>
      <c r="H412" s="43" t="str">
        <f t="shared" si="16"/>
        <v>1 3-methylthiopropanal_cyt = 5 CmolHCs_cyt</v>
      </c>
      <c r="I412" s="43" t="s">
        <v>781</v>
      </c>
      <c r="J412" s="43" t="s">
        <v>782</v>
      </c>
      <c r="K412" s="43">
        <f t="shared" si="15"/>
        <v>0</v>
      </c>
      <c r="L412" s="43" t="s">
        <v>783</v>
      </c>
      <c r="M412" s="43">
        <v>0</v>
      </c>
      <c r="N412" s="43">
        <v>1</v>
      </c>
      <c r="O412" s="43">
        <v>1</v>
      </c>
      <c r="P412" s="43">
        <v>1</v>
      </c>
      <c r="Q412" s="43">
        <v>1</v>
      </c>
      <c r="R412" s="43">
        <v>0.01</v>
      </c>
      <c r="X412" t="str">
        <f>INDEX(Mets!$B$2:$O$565,MATCH(CONCATENATE($C412,"_EXT"),Mets!$B$2:$B$565,0),COLUMN()-23)</f>
        <v>3-methylthiopropanal_EXT</v>
      </c>
      <c r="Y412">
        <f>INDEX(Mets!$B$2:$O$565,MATCH(CONCATENATE($C412,"_EXT"),Mets!$B$2:$B$565,0),COLUMN()-17)</f>
        <v>0</v>
      </c>
      <c r="Z412">
        <f>INDEX(Mets!$B$2:$O$565,MATCH(CONCATENATE($C412,"_EXT"),Mets!$B$2:$B$565,0),COLUMN()-17)</f>
        <v>1</v>
      </c>
      <c r="AA412">
        <f>INDEX(Mets!$B$2:$O$565,MATCH(CONCATENATE($C412,"_EXT"),Mets!$B$2:$B$565,0),COLUMN()-17)</f>
        <v>0</v>
      </c>
      <c r="AB412">
        <f>INDEX(Mets!$B$2:$O$565,MATCH(CONCATENATE($C412,"_EXT"),Mets!$B$2:$B$565,0),COLUMN()-17)</f>
        <v>1</v>
      </c>
      <c r="AC412">
        <f>INDEX(Mets!$B$2:$O$565,MATCH(CONCATENATE($C412,"_EXT"),Mets!$B$2:$B$565,0),COLUMN()-17)</f>
        <v>0</v>
      </c>
      <c r="AD412">
        <f>INDEX(Mets!$B$2:$O$565,MATCH(CONCATENATE($C412,"_EXT"),Mets!$B$2:$B$565,0),COLUMN()-17)</f>
        <v>28</v>
      </c>
      <c r="AE412">
        <f>INDEX(Mets!$B$2:$W$565,MATCH(CONCATENATE($C412,"_EXT"),Mets!$B$2:$B$565,0),COLUMN()-17)</f>
        <v>4</v>
      </c>
      <c r="AF412" t="e">
        <f>INDEX(Mets!$B$2:$W$565,MATCH(CONCATENATE($C412,"_EXT"),Mets!$B$2:$B$565,0),COLUMN()-9)</f>
        <v>#REF!</v>
      </c>
      <c r="AG412" t="e">
        <f>INDEX(Mets!$B$2:$W$565,MATCH(CONCATENATE($C412,"_EXT"),Mets!$B$2:$B$565,0),COLUMN()-9)</f>
        <v>#REF!</v>
      </c>
    </row>
    <row r="413" spans="1:33">
      <c r="A413" s="43" t="str">
        <f>'FBA Ts'!A31</f>
        <v>X22</v>
      </c>
      <c r="B413" s="43" t="str">
        <f>'FBA Ts'!B31</f>
        <v>1 acetaldehyde_cyt = 1 acetaldehyde_EXT</v>
      </c>
      <c r="C413" s="43" t="str">
        <f>'FBA Ts'!C31</f>
        <v>acetaldehyde</v>
      </c>
      <c r="D413" s="43">
        <f>'FBA Ts'!D31</f>
        <v>0</v>
      </c>
      <c r="E413" s="43" t="str">
        <f>'FBA Ts'!E31</f>
        <v>N</v>
      </c>
      <c r="F413" s="43"/>
      <c r="G413" s="43" t="str">
        <f t="shared" si="16"/>
        <v>X22</v>
      </c>
      <c r="H413" s="43" t="str">
        <f t="shared" si="16"/>
        <v>1 acetaldehyde_cyt = 1 acetaldehyde_EXT</v>
      </c>
      <c r="I413" s="43" t="s">
        <v>781</v>
      </c>
      <c r="J413" s="43" t="s">
        <v>782</v>
      </c>
      <c r="K413" s="43">
        <f t="shared" si="15"/>
        <v>0</v>
      </c>
      <c r="L413" s="43" t="s">
        <v>783</v>
      </c>
      <c r="M413" s="43">
        <v>0</v>
      </c>
      <c r="N413" s="43">
        <v>1</v>
      </c>
      <c r="O413" s="43">
        <v>1</v>
      </c>
      <c r="P413" s="43">
        <v>1</v>
      </c>
      <c r="Q413" s="43">
        <v>1</v>
      </c>
      <c r="R413" s="43">
        <v>0.01</v>
      </c>
      <c r="X413" t="str">
        <f>INDEX(Mets!$B$2:$O$565,MATCH(CONCATENATE($C413,"_EXT"),Mets!$B$2:$B$565,0),COLUMN()-23)</f>
        <v>acetaldehyde_EXT</v>
      </c>
      <c r="Y413">
        <f>INDEX(Mets!$B$2:$O$565,MATCH(CONCATENATE($C413,"_EXT"),Mets!$B$2:$B$565,0),COLUMN()-17)</f>
        <v>0</v>
      </c>
      <c r="Z413">
        <f>INDEX(Mets!$B$2:$O$565,MATCH(CONCATENATE($C413,"_EXT"),Mets!$B$2:$B$565,0),COLUMN()-17)</f>
        <v>1</v>
      </c>
      <c r="AA413">
        <f>INDEX(Mets!$B$2:$O$565,MATCH(CONCATENATE($C413,"_EXT"),Mets!$B$2:$B$565,0),COLUMN()-17)</f>
        <v>0</v>
      </c>
      <c r="AB413">
        <f>INDEX(Mets!$B$2:$O$565,MATCH(CONCATENATE($C413,"_EXT"),Mets!$B$2:$B$565,0),COLUMN()-17)</f>
        <v>0</v>
      </c>
      <c r="AC413">
        <f>INDEX(Mets!$B$2:$O$565,MATCH(CONCATENATE($C413,"_EXT"),Mets!$B$2:$B$565,0),COLUMN()-17)</f>
        <v>0</v>
      </c>
      <c r="AD413">
        <f>INDEX(Mets!$B$2:$O$565,MATCH(CONCATENATE($C413,"_EXT"),Mets!$B$2:$B$565,0),COLUMN()-17)</f>
        <v>10</v>
      </c>
      <c r="AE413">
        <f>INDEX(Mets!$B$2:$W$565,MATCH(CONCATENATE($C413,"_EXT"),Mets!$B$2:$B$565,0),COLUMN()-17)</f>
        <v>2</v>
      </c>
      <c r="AF413" t="e">
        <f>INDEX(Mets!$B$2:$W$565,MATCH(CONCATENATE($C413,"_EXT"),Mets!$B$2:$B$565,0),COLUMN()-9)</f>
        <v>#REF!</v>
      </c>
      <c r="AG413" t="e">
        <f>INDEX(Mets!$B$2:$W$565,MATCH(CONCATENATE($C413,"_EXT"),Mets!$B$2:$B$565,0),COLUMN()-9)</f>
        <v>#REF!</v>
      </c>
    </row>
    <row r="414" spans="1:33">
      <c r="A414" s="43" t="str">
        <f>'FBA Ts'!A32</f>
        <v>X23</v>
      </c>
      <c r="B414" s="43" t="str">
        <f>'FBA Ts'!B32</f>
        <v>1 propanal_cyt = 2 CmolHCs_cyt</v>
      </c>
      <c r="C414" s="43" t="str">
        <f>'FBA Ts'!C32</f>
        <v>propanal</v>
      </c>
      <c r="D414" s="43">
        <f>'FBA Ts'!D32</f>
        <v>0</v>
      </c>
      <c r="E414" s="43" t="str">
        <f>'FBA Ts'!E32</f>
        <v>N</v>
      </c>
      <c r="F414" s="43"/>
      <c r="G414" s="43" t="str">
        <f t="shared" si="16"/>
        <v>X23</v>
      </c>
      <c r="H414" s="43" t="str">
        <f t="shared" si="16"/>
        <v>1 propanal_cyt = 2 CmolHCs_cyt</v>
      </c>
      <c r="I414" s="43" t="s">
        <v>781</v>
      </c>
      <c r="J414" s="43" t="s">
        <v>782</v>
      </c>
      <c r="K414" s="43">
        <f t="shared" si="15"/>
        <v>0</v>
      </c>
      <c r="L414" s="43" t="s">
        <v>783</v>
      </c>
      <c r="M414" s="43">
        <v>0</v>
      </c>
      <c r="N414" s="43">
        <v>1</v>
      </c>
      <c r="O414" s="43">
        <v>1</v>
      </c>
      <c r="P414" s="43">
        <v>1</v>
      </c>
      <c r="Q414" s="43">
        <v>1</v>
      </c>
      <c r="R414" s="43">
        <v>0.01</v>
      </c>
      <c r="X414" t="str">
        <f>INDEX(Mets!$B$2:$O$565,MATCH(CONCATENATE($C414,"_EXT"),Mets!$B$2:$B$565,0),COLUMN()-23)</f>
        <v>propanal_EXT</v>
      </c>
      <c r="Y414">
        <f>INDEX(Mets!$B$2:$O$565,MATCH(CONCATENATE($C414,"_EXT"),Mets!$B$2:$B$565,0),COLUMN()-17)</f>
        <v>0</v>
      </c>
      <c r="Z414">
        <f>INDEX(Mets!$B$2:$O$565,MATCH(CONCATENATE($C414,"_EXT"),Mets!$B$2:$B$565,0),COLUMN()-17)</f>
        <v>1</v>
      </c>
      <c r="AA414">
        <f>INDEX(Mets!$B$2:$O$565,MATCH(CONCATENATE($C414,"_EXT"),Mets!$B$2:$B$565,0),COLUMN()-17)</f>
        <v>0</v>
      </c>
      <c r="AB414">
        <f>INDEX(Mets!$B$2:$O$565,MATCH(CONCATENATE($C414,"_EXT"),Mets!$B$2:$B$565,0),COLUMN()-17)</f>
        <v>0</v>
      </c>
      <c r="AC414">
        <f>INDEX(Mets!$B$2:$O$565,MATCH(CONCATENATE($C414,"_EXT"),Mets!$B$2:$B$565,0),COLUMN()-17)</f>
        <v>0</v>
      </c>
      <c r="AD414">
        <f>INDEX(Mets!$B$2:$O$565,MATCH(CONCATENATE($C414,"_EXT"),Mets!$B$2:$B$565,0),COLUMN()-17)</f>
        <v>16</v>
      </c>
      <c r="AE414">
        <f>INDEX(Mets!$B$2:$W$565,MATCH(CONCATENATE($C414,"_EXT"),Mets!$B$2:$B$565,0),COLUMN()-17)</f>
        <v>3</v>
      </c>
      <c r="AF414" t="e">
        <f>INDEX(Mets!$B$2:$W$565,MATCH(CONCATENATE($C414,"_EXT"),Mets!$B$2:$B$565,0),COLUMN()-9)</f>
        <v>#REF!</v>
      </c>
      <c r="AG414" t="e">
        <f>INDEX(Mets!$B$2:$W$565,MATCH(CONCATENATE($C414,"_EXT"),Mets!$B$2:$B$565,0),COLUMN()-9)</f>
        <v>#REF!</v>
      </c>
    </row>
    <row r="415" spans="1:33">
      <c r="A415" s="43" t="str">
        <f>'FBA Ts'!A33</f>
        <v>X24</v>
      </c>
      <c r="B415" s="43" t="str">
        <f>'FBA Ts'!B33</f>
        <v>1 butanal_cyt = 3 CmolHCs_cyt</v>
      </c>
      <c r="C415" s="43" t="str">
        <f>'FBA Ts'!C33</f>
        <v>butanal</v>
      </c>
      <c r="D415" s="43">
        <f>'FBA Ts'!D33</f>
        <v>0</v>
      </c>
      <c r="E415" s="43" t="str">
        <f>'FBA Ts'!E33</f>
        <v>N</v>
      </c>
      <c r="F415" s="43"/>
      <c r="G415" s="43" t="str">
        <f t="shared" si="16"/>
        <v>X24</v>
      </c>
      <c r="H415" s="43" t="str">
        <f t="shared" si="16"/>
        <v>1 butanal_cyt = 3 CmolHCs_cyt</v>
      </c>
      <c r="I415" s="43" t="s">
        <v>781</v>
      </c>
      <c r="J415" s="43" t="s">
        <v>782</v>
      </c>
      <c r="K415" s="43">
        <f t="shared" si="15"/>
        <v>0</v>
      </c>
      <c r="L415" s="43" t="s">
        <v>783</v>
      </c>
      <c r="M415" s="43">
        <v>0</v>
      </c>
      <c r="N415" s="43">
        <v>1</v>
      </c>
      <c r="O415" s="43">
        <v>1</v>
      </c>
      <c r="P415" s="43">
        <v>1</v>
      </c>
      <c r="Q415" s="43">
        <v>1</v>
      </c>
      <c r="R415" s="43">
        <v>0.01</v>
      </c>
      <c r="X415" t="str">
        <f>INDEX(Mets!$B$2:$O$565,MATCH(CONCATENATE($C415,"_EXT"),Mets!$B$2:$B$565,0),COLUMN()-23)</f>
        <v>butanal_EXT</v>
      </c>
      <c r="Y415">
        <f>INDEX(Mets!$B$2:$O$565,MATCH(CONCATENATE($C415,"_EXT"),Mets!$B$2:$B$565,0),COLUMN()-17)</f>
        <v>0</v>
      </c>
      <c r="Z415">
        <f>INDEX(Mets!$B$2:$O$565,MATCH(CONCATENATE($C415,"_EXT"),Mets!$B$2:$B$565,0),COLUMN()-17)</f>
        <v>1</v>
      </c>
      <c r="AA415">
        <f>INDEX(Mets!$B$2:$O$565,MATCH(CONCATENATE($C415,"_EXT"),Mets!$B$2:$B$565,0),COLUMN()-17)</f>
        <v>0</v>
      </c>
      <c r="AB415">
        <f>INDEX(Mets!$B$2:$O$565,MATCH(CONCATENATE($C415,"_EXT"),Mets!$B$2:$B$565,0),COLUMN()-17)</f>
        <v>0</v>
      </c>
      <c r="AC415">
        <f>INDEX(Mets!$B$2:$O$565,MATCH(CONCATENATE($C415,"_EXT"),Mets!$B$2:$B$565,0),COLUMN()-17)</f>
        <v>0</v>
      </c>
      <c r="AD415">
        <f>INDEX(Mets!$B$2:$O$565,MATCH(CONCATENATE($C415,"_EXT"),Mets!$B$2:$B$565,0),COLUMN()-17)</f>
        <v>22</v>
      </c>
      <c r="AE415">
        <f>INDEX(Mets!$B$2:$W$565,MATCH(CONCATENATE($C415,"_EXT"),Mets!$B$2:$B$565,0),COLUMN()-17)</f>
        <v>4</v>
      </c>
      <c r="AF415" t="e">
        <f>INDEX(Mets!$B$2:$W$565,MATCH(CONCATENATE($C415,"_EXT"),Mets!$B$2:$B$565,0),COLUMN()-9)</f>
        <v>#REF!</v>
      </c>
      <c r="AG415" t="e">
        <f>INDEX(Mets!$B$2:$W$565,MATCH(CONCATENATE($C415,"_EXT"),Mets!$B$2:$B$565,0),COLUMN()-9)</f>
        <v>#REF!</v>
      </c>
    </row>
    <row r="416" spans="1:33">
      <c r="A416" s="43" t="str">
        <f>'FBA Ts'!A34</f>
        <v>X25</v>
      </c>
      <c r="B416" s="43" t="str">
        <f>'FBA Ts'!B34</f>
        <v>1 pentanal_cyt = 4 CmolHCs_cyt</v>
      </c>
      <c r="C416" s="43" t="str">
        <f>'FBA Ts'!C34</f>
        <v>pentanal</v>
      </c>
      <c r="D416" s="43">
        <f>'FBA Ts'!D34</f>
        <v>0</v>
      </c>
      <c r="E416" s="43" t="str">
        <f>'FBA Ts'!E34</f>
        <v>N</v>
      </c>
      <c r="F416" s="43"/>
      <c r="G416" s="43" t="str">
        <f t="shared" si="16"/>
        <v>X25</v>
      </c>
      <c r="H416" s="43" t="str">
        <f t="shared" si="16"/>
        <v>1 pentanal_cyt = 4 CmolHCs_cyt</v>
      </c>
      <c r="I416" s="43" t="s">
        <v>781</v>
      </c>
      <c r="J416" s="43" t="s">
        <v>782</v>
      </c>
      <c r="K416" s="43">
        <f t="shared" si="15"/>
        <v>0</v>
      </c>
      <c r="L416" s="43" t="s">
        <v>783</v>
      </c>
      <c r="M416" s="43">
        <v>0</v>
      </c>
      <c r="N416" s="43">
        <v>1</v>
      </c>
      <c r="O416" s="43">
        <v>1</v>
      </c>
      <c r="P416" s="43">
        <v>1</v>
      </c>
      <c r="Q416" s="43">
        <v>1</v>
      </c>
      <c r="R416" s="43">
        <v>0.01</v>
      </c>
      <c r="X416" t="str">
        <f>INDEX(Mets!$B$2:$O$565,MATCH(CONCATENATE($C416,"_EXT"),Mets!$B$2:$B$565,0),COLUMN()-23)</f>
        <v>pentanal_EXT</v>
      </c>
      <c r="Y416">
        <f>INDEX(Mets!$B$2:$O$565,MATCH(CONCATENATE($C416,"_EXT"),Mets!$B$2:$B$565,0),COLUMN()-17)</f>
        <v>0</v>
      </c>
      <c r="Z416">
        <f>INDEX(Mets!$B$2:$O$565,MATCH(CONCATENATE($C416,"_EXT"),Mets!$B$2:$B$565,0),COLUMN()-17)</f>
        <v>1</v>
      </c>
      <c r="AA416">
        <f>INDEX(Mets!$B$2:$O$565,MATCH(CONCATENATE($C416,"_EXT"),Mets!$B$2:$B$565,0),COLUMN()-17)</f>
        <v>0</v>
      </c>
      <c r="AB416">
        <f>INDEX(Mets!$B$2:$O$565,MATCH(CONCATENATE($C416,"_EXT"),Mets!$B$2:$B$565,0),COLUMN()-17)</f>
        <v>0</v>
      </c>
      <c r="AC416">
        <f>INDEX(Mets!$B$2:$O$565,MATCH(CONCATENATE($C416,"_EXT"),Mets!$B$2:$B$565,0),COLUMN()-17)</f>
        <v>0</v>
      </c>
      <c r="AD416">
        <f>INDEX(Mets!$B$2:$O$565,MATCH(CONCATENATE($C416,"_EXT"),Mets!$B$2:$B$565,0),COLUMN()-17)</f>
        <v>28</v>
      </c>
      <c r="AE416">
        <f>INDEX(Mets!$B$2:$W$565,MATCH(CONCATENATE($C416,"_EXT"),Mets!$B$2:$B$565,0),COLUMN()-17)</f>
        <v>5</v>
      </c>
      <c r="AF416" t="e">
        <f>INDEX(Mets!$B$2:$W$565,MATCH(CONCATENATE($C416,"_EXT"),Mets!$B$2:$B$565,0),COLUMN()-9)</f>
        <v>#REF!</v>
      </c>
      <c r="AG416" t="e">
        <f>INDEX(Mets!$B$2:$W$565,MATCH(CONCATENATE($C416,"_EXT"),Mets!$B$2:$B$565,0),COLUMN()-9)</f>
        <v>#REF!</v>
      </c>
    </row>
    <row r="417" spans="1:33">
      <c r="A417" s="43" t="str">
        <f>'FBA Ts'!A35</f>
        <v>X26</v>
      </c>
      <c r="B417" s="43" t="str">
        <f>'FBA Ts'!B35</f>
        <v>1 hexanal_cyt = 5 CmolHCs_cyt</v>
      </c>
      <c r="C417" s="43" t="str">
        <f>'FBA Ts'!C35</f>
        <v>hexanal</v>
      </c>
      <c r="D417" s="43">
        <f>'FBA Ts'!D35</f>
        <v>0</v>
      </c>
      <c r="E417" s="43" t="str">
        <f>'FBA Ts'!E35</f>
        <v>N</v>
      </c>
      <c r="F417" s="43"/>
      <c r="G417" s="43" t="str">
        <f t="shared" si="16"/>
        <v>X26</v>
      </c>
      <c r="H417" s="43" t="str">
        <f t="shared" si="16"/>
        <v>1 hexanal_cyt = 5 CmolHCs_cyt</v>
      </c>
      <c r="I417" s="43" t="s">
        <v>781</v>
      </c>
      <c r="J417" s="43" t="s">
        <v>782</v>
      </c>
      <c r="K417" s="43">
        <f t="shared" si="15"/>
        <v>0</v>
      </c>
      <c r="L417" s="43" t="s">
        <v>783</v>
      </c>
      <c r="M417" s="43">
        <v>0</v>
      </c>
      <c r="N417" s="43">
        <v>1</v>
      </c>
      <c r="O417" s="43">
        <v>1</v>
      </c>
      <c r="P417" s="43">
        <v>1</v>
      </c>
      <c r="Q417" s="43">
        <v>1</v>
      </c>
      <c r="R417" s="43">
        <v>0.01</v>
      </c>
      <c r="X417" t="str">
        <f>INDEX(Mets!$B$2:$O$565,MATCH(CONCATENATE($C417,"_EXT"),Mets!$B$2:$B$565,0),COLUMN()-23)</f>
        <v>hexanal_EXT</v>
      </c>
      <c r="Y417">
        <f>INDEX(Mets!$B$2:$O$565,MATCH(CONCATENATE($C417,"_EXT"),Mets!$B$2:$B$565,0),COLUMN()-17)</f>
        <v>0</v>
      </c>
      <c r="Z417">
        <f>INDEX(Mets!$B$2:$O$565,MATCH(CONCATENATE($C417,"_EXT"),Mets!$B$2:$B$565,0),COLUMN()-17)</f>
        <v>1</v>
      </c>
      <c r="AA417">
        <f>INDEX(Mets!$B$2:$O$565,MATCH(CONCATENATE($C417,"_EXT"),Mets!$B$2:$B$565,0),COLUMN()-17)</f>
        <v>0</v>
      </c>
      <c r="AB417">
        <f>INDEX(Mets!$B$2:$O$565,MATCH(CONCATENATE($C417,"_EXT"),Mets!$B$2:$B$565,0),COLUMN()-17)</f>
        <v>0</v>
      </c>
      <c r="AC417">
        <f>INDEX(Mets!$B$2:$O$565,MATCH(CONCATENATE($C417,"_EXT"),Mets!$B$2:$B$565,0),COLUMN()-17)</f>
        <v>0</v>
      </c>
      <c r="AD417">
        <f>INDEX(Mets!$B$2:$O$565,MATCH(CONCATENATE($C417,"_EXT"),Mets!$B$2:$B$565,0),COLUMN()-17)</f>
        <v>34</v>
      </c>
      <c r="AE417">
        <f>INDEX(Mets!$B$2:$W$565,MATCH(CONCATENATE($C417,"_EXT"),Mets!$B$2:$B$565,0),COLUMN()-17)</f>
        <v>6</v>
      </c>
      <c r="AF417" t="e">
        <f>INDEX(Mets!$B$2:$W$565,MATCH(CONCATENATE($C417,"_EXT"),Mets!$B$2:$B$565,0),COLUMN()-9)</f>
        <v>#REF!</v>
      </c>
      <c r="AG417" t="e">
        <f>INDEX(Mets!$B$2:$W$565,MATCH(CONCATENATE($C417,"_EXT"),Mets!$B$2:$B$565,0),COLUMN()-9)</f>
        <v>#REF!</v>
      </c>
    </row>
    <row r="418" spans="1:33">
      <c r="A418" s="43" t="str">
        <f>'FBA Ts'!A36</f>
        <v>X27</v>
      </c>
      <c r="B418" s="43" t="str">
        <f>'FBA Ts'!B36</f>
        <v>1 heptanal_cyt = 6 CmolHCs_cyt</v>
      </c>
      <c r="C418" s="43" t="str">
        <f>'FBA Ts'!C36</f>
        <v>heptanal</v>
      </c>
      <c r="D418" s="43">
        <f>'FBA Ts'!D36</f>
        <v>0</v>
      </c>
      <c r="E418" s="43" t="str">
        <f>'FBA Ts'!E36</f>
        <v>N</v>
      </c>
      <c r="F418" s="43"/>
      <c r="G418" s="43" t="str">
        <f t="shared" si="16"/>
        <v>X27</v>
      </c>
      <c r="H418" s="43" t="str">
        <f t="shared" si="16"/>
        <v>1 heptanal_cyt = 6 CmolHCs_cyt</v>
      </c>
      <c r="I418" s="43" t="s">
        <v>781</v>
      </c>
      <c r="J418" s="43" t="s">
        <v>782</v>
      </c>
      <c r="K418" s="43">
        <f t="shared" si="15"/>
        <v>0</v>
      </c>
      <c r="L418" s="43" t="s">
        <v>783</v>
      </c>
      <c r="M418" s="43">
        <v>0</v>
      </c>
      <c r="N418" s="43">
        <v>1</v>
      </c>
      <c r="O418" s="43">
        <v>1</v>
      </c>
      <c r="P418" s="43">
        <v>1</v>
      </c>
      <c r="Q418" s="43">
        <v>1</v>
      </c>
      <c r="R418" s="43">
        <v>0.01</v>
      </c>
      <c r="X418" t="str">
        <f>INDEX(Mets!$B$2:$O$565,MATCH(CONCATENATE($C418,"_EXT"),Mets!$B$2:$B$565,0),COLUMN()-23)</f>
        <v>heptanal_EXT</v>
      </c>
      <c r="Y418">
        <f>INDEX(Mets!$B$2:$O$565,MATCH(CONCATENATE($C418,"_EXT"),Mets!$B$2:$B$565,0),COLUMN()-17)</f>
        <v>0</v>
      </c>
      <c r="Z418">
        <f>INDEX(Mets!$B$2:$O$565,MATCH(CONCATENATE($C418,"_EXT"),Mets!$B$2:$B$565,0),COLUMN()-17)</f>
        <v>1</v>
      </c>
      <c r="AA418">
        <f>INDEX(Mets!$B$2:$O$565,MATCH(CONCATENATE($C418,"_EXT"),Mets!$B$2:$B$565,0),COLUMN()-17)</f>
        <v>0</v>
      </c>
      <c r="AB418">
        <f>INDEX(Mets!$B$2:$O$565,MATCH(CONCATENATE($C418,"_EXT"),Mets!$B$2:$B$565,0),COLUMN()-17)</f>
        <v>0</v>
      </c>
      <c r="AC418">
        <f>INDEX(Mets!$B$2:$O$565,MATCH(CONCATENATE($C418,"_EXT"),Mets!$B$2:$B$565,0),COLUMN()-17)</f>
        <v>0</v>
      </c>
      <c r="AD418">
        <f>INDEX(Mets!$B$2:$O$565,MATCH(CONCATENATE($C418,"_EXT"),Mets!$B$2:$B$565,0),COLUMN()-17)</f>
        <v>40</v>
      </c>
      <c r="AE418">
        <f>INDEX(Mets!$B$2:$W$565,MATCH(CONCATENATE($C418,"_EXT"),Mets!$B$2:$B$565,0),COLUMN()-17)</f>
        <v>7</v>
      </c>
      <c r="AF418" t="e">
        <f>INDEX(Mets!$B$2:$W$565,MATCH(CONCATENATE($C418,"_EXT"),Mets!$B$2:$B$565,0),COLUMN()-9)</f>
        <v>#REF!</v>
      </c>
      <c r="AG418" t="e">
        <f>INDEX(Mets!$B$2:$W$565,MATCH(CONCATENATE($C418,"_EXT"),Mets!$B$2:$B$565,0),COLUMN()-9)</f>
        <v>#REF!</v>
      </c>
    </row>
    <row r="419" spans="1:33">
      <c r="A419" s="43" t="str">
        <f>'FBA Ts'!A37</f>
        <v>X28</v>
      </c>
      <c r="B419" s="43" t="str">
        <f>'FBA Ts'!B37</f>
        <v>1 octanal_cyt = 7 CmolHCs_cyt</v>
      </c>
      <c r="C419" s="43" t="str">
        <f>'FBA Ts'!C37</f>
        <v>octanal</v>
      </c>
      <c r="D419" s="43">
        <f>'FBA Ts'!D37</f>
        <v>0</v>
      </c>
      <c r="E419" s="43" t="str">
        <f>'FBA Ts'!E37</f>
        <v>N</v>
      </c>
      <c r="F419" s="43"/>
      <c r="G419" s="43" t="str">
        <f t="shared" si="16"/>
        <v>X28</v>
      </c>
      <c r="H419" s="43" t="str">
        <f t="shared" si="16"/>
        <v>1 octanal_cyt = 7 CmolHCs_cyt</v>
      </c>
      <c r="I419" s="43" t="s">
        <v>781</v>
      </c>
      <c r="J419" s="43" t="s">
        <v>782</v>
      </c>
      <c r="K419" s="43">
        <f t="shared" si="15"/>
        <v>0</v>
      </c>
      <c r="L419" s="43" t="s">
        <v>783</v>
      </c>
      <c r="M419" s="43">
        <v>0</v>
      </c>
      <c r="N419" s="43">
        <v>1</v>
      </c>
      <c r="O419" s="43">
        <v>1</v>
      </c>
      <c r="P419" s="43">
        <v>1</v>
      </c>
      <c r="Q419" s="43">
        <v>1</v>
      </c>
      <c r="R419" s="43">
        <v>0.01</v>
      </c>
      <c r="X419" t="str">
        <f>INDEX(Mets!$B$2:$O$565,MATCH(CONCATENATE($C419,"_EXT"),Mets!$B$2:$B$565,0),COLUMN()-23)</f>
        <v>octanal_EXT</v>
      </c>
      <c r="Y419">
        <f>INDEX(Mets!$B$2:$O$565,MATCH(CONCATENATE($C419,"_EXT"),Mets!$B$2:$B$565,0),COLUMN()-17)</f>
        <v>0</v>
      </c>
      <c r="Z419">
        <f>INDEX(Mets!$B$2:$O$565,MATCH(CONCATENATE($C419,"_EXT"),Mets!$B$2:$B$565,0),COLUMN()-17)</f>
        <v>1</v>
      </c>
      <c r="AA419">
        <f>INDEX(Mets!$B$2:$O$565,MATCH(CONCATENATE($C419,"_EXT"),Mets!$B$2:$B$565,0),COLUMN()-17)</f>
        <v>0</v>
      </c>
      <c r="AB419">
        <f>INDEX(Mets!$B$2:$O$565,MATCH(CONCATENATE($C419,"_EXT"),Mets!$B$2:$B$565,0),COLUMN()-17)</f>
        <v>0</v>
      </c>
      <c r="AC419">
        <f>INDEX(Mets!$B$2:$O$565,MATCH(CONCATENATE($C419,"_EXT"),Mets!$B$2:$B$565,0),COLUMN()-17)</f>
        <v>0</v>
      </c>
      <c r="AD419">
        <f>INDEX(Mets!$B$2:$O$565,MATCH(CONCATENATE($C419,"_EXT"),Mets!$B$2:$B$565,0),COLUMN()-17)</f>
        <v>46</v>
      </c>
      <c r="AE419">
        <f>INDEX(Mets!$B$2:$W$565,MATCH(CONCATENATE($C419,"_EXT"),Mets!$B$2:$B$565,0),COLUMN()-17)</f>
        <v>8</v>
      </c>
      <c r="AF419" t="e">
        <f>INDEX(Mets!$B$2:$W$565,MATCH(CONCATENATE($C419,"_EXT"),Mets!$B$2:$B$565,0),COLUMN()-9)</f>
        <v>#REF!</v>
      </c>
      <c r="AG419" t="e">
        <f>INDEX(Mets!$B$2:$W$565,MATCH(CONCATENATE($C419,"_EXT"),Mets!$B$2:$B$565,0),COLUMN()-9)</f>
        <v>#REF!</v>
      </c>
    </row>
    <row r="420" spans="1:33">
      <c r="A420" s="43" t="str">
        <f>'FBA Ts'!A38</f>
        <v>X29</v>
      </c>
      <c r="B420" s="43" t="str">
        <f>'FBA Ts'!B38</f>
        <v>1 nonanal_cyt = 8 CmolHCs_cyt</v>
      </c>
      <c r="C420" s="43" t="str">
        <f>'FBA Ts'!C38</f>
        <v>nonanal</v>
      </c>
      <c r="D420" s="43">
        <f>'FBA Ts'!D38</f>
        <v>0</v>
      </c>
      <c r="E420" s="43" t="str">
        <f>'FBA Ts'!E38</f>
        <v>N</v>
      </c>
      <c r="F420" s="43"/>
      <c r="G420" s="43" t="str">
        <f t="shared" si="16"/>
        <v>X29</v>
      </c>
      <c r="H420" s="43" t="str">
        <f t="shared" si="16"/>
        <v>1 nonanal_cyt = 8 CmolHCs_cyt</v>
      </c>
      <c r="I420" s="43" t="s">
        <v>781</v>
      </c>
      <c r="J420" s="43" t="s">
        <v>782</v>
      </c>
      <c r="K420" s="43">
        <f t="shared" si="15"/>
        <v>0</v>
      </c>
      <c r="L420" s="43" t="s">
        <v>783</v>
      </c>
      <c r="M420" s="43">
        <v>0</v>
      </c>
      <c r="N420" s="43">
        <v>1</v>
      </c>
      <c r="O420" s="43">
        <v>1</v>
      </c>
      <c r="P420" s="43">
        <v>1</v>
      </c>
      <c r="Q420" s="43">
        <v>1</v>
      </c>
      <c r="R420" s="43">
        <v>0.01</v>
      </c>
      <c r="X420" t="str">
        <f>INDEX(Mets!$B$2:$O$565,MATCH(CONCATENATE($C420,"_EXT"),Mets!$B$2:$B$565,0),COLUMN()-23)</f>
        <v>nonanal_EXT</v>
      </c>
      <c r="Y420">
        <f>INDEX(Mets!$B$2:$O$565,MATCH(CONCATENATE($C420,"_EXT"),Mets!$B$2:$B$565,0),COLUMN()-17)</f>
        <v>0</v>
      </c>
      <c r="Z420">
        <f>INDEX(Mets!$B$2:$O$565,MATCH(CONCATENATE($C420,"_EXT"),Mets!$B$2:$B$565,0),COLUMN()-17)</f>
        <v>1</v>
      </c>
      <c r="AA420">
        <f>INDEX(Mets!$B$2:$O$565,MATCH(CONCATENATE($C420,"_EXT"),Mets!$B$2:$B$565,0),COLUMN()-17)</f>
        <v>0</v>
      </c>
      <c r="AB420">
        <f>INDEX(Mets!$B$2:$O$565,MATCH(CONCATENATE($C420,"_EXT"),Mets!$B$2:$B$565,0),COLUMN()-17)</f>
        <v>0</v>
      </c>
      <c r="AC420">
        <f>INDEX(Mets!$B$2:$O$565,MATCH(CONCATENATE($C420,"_EXT"),Mets!$B$2:$B$565,0),COLUMN()-17)</f>
        <v>0</v>
      </c>
      <c r="AD420">
        <f>INDEX(Mets!$B$2:$O$565,MATCH(CONCATENATE($C420,"_EXT"),Mets!$B$2:$B$565,0),COLUMN()-17)</f>
        <v>52</v>
      </c>
      <c r="AE420">
        <f>INDEX(Mets!$B$2:$W$565,MATCH(CONCATENATE($C420,"_EXT"),Mets!$B$2:$B$565,0),COLUMN()-17)</f>
        <v>9</v>
      </c>
      <c r="AF420" t="e">
        <f>INDEX(Mets!$B$2:$W$565,MATCH(CONCATENATE($C420,"_EXT"),Mets!$B$2:$B$565,0),COLUMN()-9)</f>
        <v>#REF!</v>
      </c>
      <c r="AG420" t="e">
        <f>INDEX(Mets!$B$2:$W$565,MATCH(CONCATENATE($C420,"_EXT"),Mets!$B$2:$B$565,0),COLUMN()-9)</f>
        <v>#REF!</v>
      </c>
    </row>
    <row r="421" spans="1:33">
      <c r="A421" s="43" t="str">
        <f>'FBA Ts'!A39</f>
        <v>X30</v>
      </c>
      <c r="B421" s="43" t="str">
        <f>'FBA Ts'!B39</f>
        <v>1 decanal_cyt = 9 CmolHCs_cyt</v>
      </c>
      <c r="C421" s="43" t="str">
        <f>'FBA Ts'!C39</f>
        <v>decanal</v>
      </c>
      <c r="D421" s="43">
        <f>'FBA Ts'!D39</f>
        <v>0</v>
      </c>
      <c r="E421" s="43" t="str">
        <f>'FBA Ts'!E39</f>
        <v>N</v>
      </c>
      <c r="F421" s="43"/>
      <c r="G421" s="43" t="str">
        <f t="shared" si="16"/>
        <v>X30</v>
      </c>
      <c r="H421" s="43" t="str">
        <f t="shared" si="16"/>
        <v>1 decanal_cyt = 9 CmolHCs_cyt</v>
      </c>
      <c r="I421" s="43" t="s">
        <v>781</v>
      </c>
      <c r="J421" s="43" t="s">
        <v>782</v>
      </c>
      <c r="K421" s="43">
        <f t="shared" si="15"/>
        <v>0</v>
      </c>
      <c r="L421" s="43" t="s">
        <v>783</v>
      </c>
      <c r="M421" s="43">
        <v>0</v>
      </c>
      <c r="N421" s="43">
        <v>1</v>
      </c>
      <c r="O421" s="43">
        <v>1</v>
      </c>
      <c r="P421" s="43">
        <v>1</v>
      </c>
      <c r="Q421" s="43">
        <v>1</v>
      </c>
      <c r="R421" s="43">
        <v>0.01</v>
      </c>
      <c r="X421" t="str">
        <f>INDEX(Mets!$B$2:$O$565,MATCH(CONCATENATE($C421,"_EXT"),Mets!$B$2:$B$565,0),COLUMN()-23)</f>
        <v>decanal_EXT</v>
      </c>
      <c r="Y421">
        <f>INDEX(Mets!$B$2:$O$565,MATCH(CONCATENATE($C421,"_EXT"),Mets!$B$2:$B$565,0),COLUMN()-17)</f>
        <v>0</v>
      </c>
      <c r="Z421">
        <f>INDEX(Mets!$B$2:$O$565,MATCH(CONCATENATE($C421,"_EXT"),Mets!$B$2:$B$565,0),COLUMN()-17)</f>
        <v>1</v>
      </c>
      <c r="AA421">
        <f>INDEX(Mets!$B$2:$O$565,MATCH(CONCATENATE($C421,"_EXT"),Mets!$B$2:$B$565,0),COLUMN()-17)</f>
        <v>0</v>
      </c>
      <c r="AB421">
        <f>INDEX(Mets!$B$2:$O$565,MATCH(CONCATENATE($C421,"_EXT"),Mets!$B$2:$B$565,0),COLUMN()-17)</f>
        <v>0</v>
      </c>
      <c r="AC421">
        <f>INDEX(Mets!$B$2:$O$565,MATCH(CONCATENATE($C421,"_EXT"),Mets!$B$2:$B$565,0),COLUMN()-17)</f>
        <v>0</v>
      </c>
      <c r="AD421">
        <f>INDEX(Mets!$B$2:$O$565,MATCH(CONCATENATE($C421,"_EXT"),Mets!$B$2:$B$565,0),COLUMN()-17)</f>
        <v>58</v>
      </c>
      <c r="AE421">
        <f>INDEX(Mets!$B$2:$W$565,MATCH(CONCATENATE($C421,"_EXT"),Mets!$B$2:$B$565,0),COLUMN()-17)</f>
        <v>10</v>
      </c>
      <c r="AF421" t="e">
        <f>INDEX(Mets!$B$2:$W$565,MATCH(CONCATENATE($C421,"_EXT"),Mets!$B$2:$B$565,0),COLUMN()-9)</f>
        <v>#REF!</v>
      </c>
      <c r="AG421" t="e">
        <f>INDEX(Mets!$B$2:$W$565,MATCH(CONCATENATE($C421,"_EXT"),Mets!$B$2:$B$565,0),COLUMN()-9)</f>
        <v>#REF!</v>
      </c>
    </row>
    <row r="422" spans="1:33">
      <c r="A422" s="43" t="str">
        <f>'FBA Ts'!A40</f>
        <v>X31</v>
      </c>
      <c r="B422" s="43" t="str">
        <f>'FBA Ts'!B40</f>
        <v>1 undecanal_cyt = 10 CmolHCs_cyt</v>
      </c>
      <c r="C422" s="43" t="str">
        <f>'FBA Ts'!C40</f>
        <v>undecanal</v>
      </c>
      <c r="D422" s="43">
        <f>'FBA Ts'!D40</f>
        <v>0</v>
      </c>
      <c r="E422" s="43" t="str">
        <f>'FBA Ts'!E40</f>
        <v>N</v>
      </c>
      <c r="F422" s="43"/>
      <c r="G422" s="43" t="str">
        <f t="shared" si="16"/>
        <v>X31</v>
      </c>
      <c r="H422" s="43" t="str">
        <f t="shared" si="16"/>
        <v>1 undecanal_cyt = 10 CmolHCs_cyt</v>
      </c>
      <c r="I422" s="43" t="s">
        <v>781</v>
      </c>
      <c r="J422" s="43" t="s">
        <v>782</v>
      </c>
      <c r="K422" s="43">
        <f t="shared" si="15"/>
        <v>0</v>
      </c>
      <c r="L422" s="43" t="s">
        <v>783</v>
      </c>
      <c r="M422" s="43">
        <v>0</v>
      </c>
      <c r="N422" s="43">
        <v>1</v>
      </c>
      <c r="O422" s="43">
        <v>1</v>
      </c>
      <c r="P422" s="43">
        <v>1</v>
      </c>
      <c r="Q422" s="43">
        <v>1</v>
      </c>
      <c r="R422" s="43">
        <v>0.01</v>
      </c>
      <c r="X422" t="str">
        <f>INDEX(Mets!$B$2:$O$565,MATCH(CONCATENATE($C422,"_EXT"),Mets!$B$2:$B$565,0),COLUMN()-23)</f>
        <v>undecanal_EXT</v>
      </c>
      <c r="Y422">
        <f>INDEX(Mets!$B$2:$O$565,MATCH(CONCATENATE($C422,"_EXT"),Mets!$B$2:$B$565,0),COLUMN()-17)</f>
        <v>0</v>
      </c>
      <c r="Z422">
        <f>INDEX(Mets!$B$2:$O$565,MATCH(CONCATENATE($C422,"_EXT"),Mets!$B$2:$B$565,0),COLUMN()-17)</f>
        <v>1</v>
      </c>
      <c r="AA422">
        <f>INDEX(Mets!$B$2:$O$565,MATCH(CONCATENATE($C422,"_EXT"),Mets!$B$2:$B$565,0),COLUMN()-17)</f>
        <v>0</v>
      </c>
      <c r="AB422">
        <f>INDEX(Mets!$B$2:$O$565,MATCH(CONCATENATE($C422,"_EXT"),Mets!$B$2:$B$565,0),COLUMN()-17)</f>
        <v>0</v>
      </c>
      <c r="AC422">
        <f>INDEX(Mets!$B$2:$O$565,MATCH(CONCATENATE($C422,"_EXT"),Mets!$B$2:$B$565,0),COLUMN()-17)</f>
        <v>0</v>
      </c>
      <c r="AD422">
        <f>INDEX(Mets!$B$2:$O$565,MATCH(CONCATENATE($C422,"_EXT"),Mets!$B$2:$B$565,0),COLUMN()-17)</f>
        <v>64</v>
      </c>
      <c r="AE422">
        <f>INDEX(Mets!$B$2:$W$565,MATCH(CONCATENATE($C422,"_EXT"),Mets!$B$2:$B$565,0),COLUMN()-17)</f>
        <v>11</v>
      </c>
      <c r="AF422" t="e">
        <f>INDEX(Mets!$B$2:$W$565,MATCH(CONCATENATE($C422,"_EXT"),Mets!$B$2:$B$565,0),COLUMN()-9)</f>
        <v>#REF!</v>
      </c>
      <c r="AG422" t="e">
        <f>INDEX(Mets!$B$2:$W$565,MATCH(CONCATENATE($C422,"_EXT"),Mets!$B$2:$B$565,0),COLUMN()-9)</f>
        <v>#REF!</v>
      </c>
    </row>
    <row r="423" spans="1:33">
      <c r="A423" s="43" t="str">
        <f>'FBA Ts'!A41</f>
        <v>X32</v>
      </c>
      <c r="B423" s="43" t="str">
        <f>'FBA Ts'!B41</f>
        <v>1 dodecanal_cyt = 11 CmolHCs_cyt</v>
      </c>
      <c r="C423" s="43" t="str">
        <f>'FBA Ts'!C41</f>
        <v>dodecanal</v>
      </c>
      <c r="D423" s="43">
        <f>'FBA Ts'!D41</f>
        <v>0</v>
      </c>
      <c r="E423" s="43" t="str">
        <f>'FBA Ts'!E41</f>
        <v>N</v>
      </c>
      <c r="F423" s="43"/>
      <c r="G423" s="43" t="str">
        <f t="shared" si="16"/>
        <v>X32</v>
      </c>
      <c r="H423" s="43" t="str">
        <f t="shared" si="16"/>
        <v>1 dodecanal_cyt = 11 CmolHCs_cyt</v>
      </c>
      <c r="I423" s="43" t="s">
        <v>781</v>
      </c>
      <c r="J423" s="43" t="s">
        <v>782</v>
      </c>
      <c r="K423" s="43">
        <f t="shared" si="15"/>
        <v>0</v>
      </c>
      <c r="L423" s="43" t="s">
        <v>783</v>
      </c>
      <c r="M423" s="43">
        <v>0</v>
      </c>
      <c r="N423" s="43">
        <v>1</v>
      </c>
      <c r="O423" s="43">
        <v>1</v>
      </c>
      <c r="P423" s="43">
        <v>1</v>
      </c>
      <c r="Q423" s="43">
        <v>1</v>
      </c>
      <c r="R423" s="43">
        <v>0.01</v>
      </c>
      <c r="X423" t="str">
        <f>INDEX(Mets!$B$2:$O$565,MATCH(CONCATENATE($C423,"_EXT"),Mets!$B$2:$B$565,0),COLUMN()-23)</f>
        <v>dodecanal_EXT</v>
      </c>
      <c r="Y423">
        <f>INDEX(Mets!$B$2:$O$565,MATCH(CONCATENATE($C423,"_EXT"),Mets!$B$2:$B$565,0),COLUMN()-17)</f>
        <v>0</v>
      </c>
      <c r="Z423">
        <f>INDEX(Mets!$B$2:$O$565,MATCH(CONCATENATE($C423,"_EXT"),Mets!$B$2:$B$565,0),COLUMN()-17)</f>
        <v>1</v>
      </c>
      <c r="AA423">
        <f>INDEX(Mets!$B$2:$O$565,MATCH(CONCATENATE($C423,"_EXT"),Mets!$B$2:$B$565,0),COLUMN()-17)</f>
        <v>0</v>
      </c>
      <c r="AB423">
        <f>INDEX(Mets!$B$2:$O$565,MATCH(CONCATENATE($C423,"_EXT"),Mets!$B$2:$B$565,0),COLUMN()-17)</f>
        <v>0</v>
      </c>
      <c r="AC423">
        <f>INDEX(Mets!$B$2:$O$565,MATCH(CONCATENATE($C423,"_EXT"),Mets!$B$2:$B$565,0),COLUMN()-17)</f>
        <v>0</v>
      </c>
      <c r="AD423">
        <f>INDEX(Mets!$B$2:$O$565,MATCH(CONCATENATE($C423,"_EXT"),Mets!$B$2:$B$565,0),COLUMN()-17)</f>
        <v>70</v>
      </c>
      <c r="AE423">
        <f>INDEX(Mets!$B$2:$W$565,MATCH(CONCATENATE($C423,"_EXT"),Mets!$B$2:$B$565,0),COLUMN()-17)</f>
        <v>12</v>
      </c>
      <c r="AF423" t="e">
        <f>INDEX(Mets!$B$2:$W$565,MATCH(CONCATENATE($C423,"_EXT"),Mets!$B$2:$B$565,0),COLUMN()-9)</f>
        <v>#REF!</v>
      </c>
      <c r="AG423" t="e">
        <f>INDEX(Mets!$B$2:$W$565,MATCH(CONCATENATE($C423,"_EXT"),Mets!$B$2:$B$565,0),COLUMN()-9)</f>
        <v>#REF!</v>
      </c>
    </row>
    <row r="424" spans="1:33">
      <c r="A424" s="43" t="str">
        <f>'FBA Ts'!A42</f>
        <v>X33</v>
      </c>
      <c r="B424" s="43" t="str">
        <f>'FBA Ts'!B42</f>
        <v>1 tridecanal_cyt = 12 CmolHCs_cyt</v>
      </c>
      <c r="C424" s="43" t="str">
        <f>'FBA Ts'!C42</f>
        <v>tridecanal</v>
      </c>
      <c r="D424" s="43">
        <f>'FBA Ts'!D42</f>
        <v>0</v>
      </c>
      <c r="E424" s="43" t="str">
        <f>'FBA Ts'!E42</f>
        <v>N</v>
      </c>
      <c r="F424" s="43"/>
      <c r="G424" s="43" t="str">
        <f t="shared" si="16"/>
        <v>X33</v>
      </c>
      <c r="H424" s="43" t="str">
        <f t="shared" si="16"/>
        <v>1 tridecanal_cyt = 12 CmolHCs_cyt</v>
      </c>
      <c r="I424" s="43" t="s">
        <v>781</v>
      </c>
      <c r="J424" s="43" t="s">
        <v>782</v>
      </c>
      <c r="K424" s="43">
        <f t="shared" si="15"/>
        <v>0</v>
      </c>
      <c r="L424" s="43" t="s">
        <v>783</v>
      </c>
      <c r="M424" s="43">
        <v>0</v>
      </c>
      <c r="N424" s="43">
        <v>1</v>
      </c>
      <c r="O424" s="43">
        <v>1</v>
      </c>
      <c r="P424" s="43">
        <v>1</v>
      </c>
      <c r="Q424" s="43">
        <v>1</v>
      </c>
      <c r="R424" s="43">
        <v>0.01</v>
      </c>
      <c r="X424" t="str">
        <f>INDEX(Mets!$B$2:$O$565,MATCH(CONCATENATE($C424,"_EXT"),Mets!$B$2:$B$565,0),COLUMN()-23)</f>
        <v>tridecanal_EXT</v>
      </c>
      <c r="Y424">
        <f>INDEX(Mets!$B$2:$O$565,MATCH(CONCATENATE($C424,"_EXT"),Mets!$B$2:$B$565,0),COLUMN()-17)</f>
        <v>0</v>
      </c>
      <c r="Z424">
        <f>INDEX(Mets!$B$2:$O$565,MATCH(CONCATENATE($C424,"_EXT"),Mets!$B$2:$B$565,0),COLUMN()-17)</f>
        <v>1</v>
      </c>
      <c r="AA424">
        <f>INDEX(Mets!$B$2:$O$565,MATCH(CONCATENATE($C424,"_EXT"),Mets!$B$2:$B$565,0),COLUMN()-17)</f>
        <v>0</v>
      </c>
      <c r="AB424">
        <f>INDEX(Mets!$B$2:$O$565,MATCH(CONCATENATE($C424,"_EXT"),Mets!$B$2:$B$565,0),COLUMN()-17)</f>
        <v>0</v>
      </c>
      <c r="AC424">
        <f>INDEX(Mets!$B$2:$O$565,MATCH(CONCATENATE($C424,"_EXT"),Mets!$B$2:$B$565,0),COLUMN()-17)</f>
        <v>0</v>
      </c>
      <c r="AD424">
        <f>INDEX(Mets!$B$2:$O$565,MATCH(CONCATENATE($C424,"_EXT"),Mets!$B$2:$B$565,0),COLUMN()-17)</f>
        <v>76</v>
      </c>
      <c r="AE424">
        <f>INDEX(Mets!$B$2:$W$565,MATCH(CONCATENATE($C424,"_EXT"),Mets!$B$2:$B$565,0),COLUMN()-17)</f>
        <v>13</v>
      </c>
      <c r="AF424" t="e">
        <f>INDEX(Mets!$B$2:$W$565,MATCH(CONCATENATE($C424,"_EXT"),Mets!$B$2:$B$565,0),COLUMN()-9)</f>
        <v>#REF!</v>
      </c>
      <c r="AG424" t="e">
        <f>INDEX(Mets!$B$2:$W$565,MATCH(CONCATENATE($C424,"_EXT"),Mets!$B$2:$B$565,0),COLUMN()-9)</f>
        <v>#REF!</v>
      </c>
    </row>
    <row r="425" spans="1:33">
      <c r="A425" s="43" t="str">
        <f>'FBA Ts'!A43</f>
        <v>X34</v>
      </c>
      <c r="B425" s="43" t="str">
        <f>'FBA Ts'!B43</f>
        <v>1 tetradecanal_cyt = 13 CmolHCs_cyt</v>
      </c>
      <c r="C425" s="43" t="str">
        <f>'FBA Ts'!C43</f>
        <v>tetradecanal</v>
      </c>
      <c r="D425" s="43">
        <f>'FBA Ts'!D43</f>
        <v>0</v>
      </c>
      <c r="E425" s="43" t="str">
        <f>'FBA Ts'!E43</f>
        <v>N</v>
      </c>
      <c r="F425" s="43"/>
      <c r="G425" s="43" t="str">
        <f t="shared" si="16"/>
        <v>X34</v>
      </c>
      <c r="H425" s="43" t="str">
        <f t="shared" si="16"/>
        <v>1 tetradecanal_cyt = 13 CmolHCs_cyt</v>
      </c>
      <c r="I425" s="43" t="s">
        <v>781</v>
      </c>
      <c r="J425" s="43" t="s">
        <v>782</v>
      </c>
      <c r="K425" s="43">
        <f t="shared" si="15"/>
        <v>0</v>
      </c>
      <c r="L425" s="43" t="s">
        <v>783</v>
      </c>
      <c r="M425" s="43">
        <v>0</v>
      </c>
      <c r="N425" s="43">
        <v>1</v>
      </c>
      <c r="O425" s="43">
        <v>1</v>
      </c>
      <c r="P425" s="43">
        <v>1</v>
      </c>
      <c r="Q425" s="43">
        <v>1</v>
      </c>
      <c r="R425" s="43">
        <v>0.01</v>
      </c>
      <c r="X425" t="str">
        <f>INDEX(Mets!$B$2:$O$565,MATCH(CONCATENATE($C425,"_EXT"),Mets!$B$2:$B$565,0),COLUMN()-23)</f>
        <v>tetradecanal_EXT</v>
      </c>
      <c r="Y425">
        <f>INDEX(Mets!$B$2:$O$565,MATCH(CONCATENATE($C425,"_EXT"),Mets!$B$2:$B$565,0),COLUMN()-17)</f>
        <v>0</v>
      </c>
      <c r="Z425">
        <f>INDEX(Mets!$B$2:$O$565,MATCH(CONCATENATE($C425,"_EXT"),Mets!$B$2:$B$565,0),COLUMN()-17)</f>
        <v>1</v>
      </c>
      <c r="AA425">
        <f>INDEX(Mets!$B$2:$O$565,MATCH(CONCATENATE($C425,"_EXT"),Mets!$B$2:$B$565,0),COLUMN()-17)</f>
        <v>0</v>
      </c>
      <c r="AB425">
        <f>INDEX(Mets!$B$2:$O$565,MATCH(CONCATENATE($C425,"_EXT"),Mets!$B$2:$B$565,0),COLUMN()-17)</f>
        <v>0</v>
      </c>
      <c r="AC425">
        <f>INDEX(Mets!$B$2:$O$565,MATCH(CONCATENATE($C425,"_EXT"),Mets!$B$2:$B$565,0),COLUMN()-17)</f>
        <v>0</v>
      </c>
      <c r="AD425">
        <f>INDEX(Mets!$B$2:$O$565,MATCH(CONCATENATE($C425,"_EXT"),Mets!$B$2:$B$565,0),COLUMN()-17)</f>
        <v>82</v>
      </c>
      <c r="AE425">
        <f>INDEX(Mets!$B$2:$W$565,MATCH(CONCATENATE($C425,"_EXT"),Mets!$B$2:$B$565,0),COLUMN()-17)</f>
        <v>14</v>
      </c>
      <c r="AF425" t="e">
        <f>INDEX(Mets!$B$2:$W$565,MATCH(CONCATENATE($C425,"_EXT"),Mets!$B$2:$B$565,0),COLUMN()-9)</f>
        <v>#REF!</v>
      </c>
      <c r="AG425" t="e">
        <f>INDEX(Mets!$B$2:$W$565,MATCH(CONCATENATE($C425,"_EXT"),Mets!$B$2:$B$565,0),COLUMN()-9)</f>
        <v>#REF!</v>
      </c>
    </row>
    <row r="426" spans="1:33">
      <c r="A426" s="43" t="str">
        <f>'FBA Ts'!A44</f>
        <v>X35</v>
      </c>
      <c r="B426" s="43" t="str">
        <f>'FBA Ts'!B44</f>
        <v>1 pentadecanal_cyt = 14 CmolHCs_cyt</v>
      </c>
      <c r="C426" s="43" t="str">
        <f>'FBA Ts'!C44</f>
        <v>pentadecanal</v>
      </c>
      <c r="D426" s="43">
        <f>'FBA Ts'!D44</f>
        <v>0</v>
      </c>
      <c r="E426" s="43" t="str">
        <f>'FBA Ts'!E44</f>
        <v>N</v>
      </c>
      <c r="F426" s="43"/>
      <c r="G426" s="43" t="str">
        <f t="shared" si="16"/>
        <v>X35</v>
      </c>
      <c r="H426" s="43" t="str">
        <f t="shared" si="16"/>
        <v>1 pentadecanal_cyt = 14 CmolHCs_cyt</v>
      </c>
      <c r="I426" s="43" t="s">
        <v>781</v>
      </c>
      <c r="J426" s="43" t="s">
        <v>782</v>
      </c>
      <c r="K426" s="43">
        <f t="shared" si="15"/>
        <v>0</v>
      </c>
      <c r="L426" s="43" t="s">
        <v>783</v>
      </c>
      <c r="M426" s="43">
        <v>0</v>
      </c>
      <c r="N426" s="43">
        <v>1</v>
      </c>
      <c r="O426" s="43">
        <v>1</v>
      </c>
      <c r="P426" s="43">
        <v>1</v>
      </c>
      <c r="Q426" s="43">
        <v>1</v>
      </c>
      <c r="R426" s="43">
        <v>0.01</v>
      </c>
      <c r="X426" t="str">
        <f>INDEX(Mets!$B$2:$O$565,MATCH(CONCATENATE($C426,"_EXT"),Mets!$B$2:$B$565,0),COLUMN()-23)</f>
        <v>pentadecanal_EXT</v>
      </c>
      <c r="Y426">
        <f>INDEX(Mets!$B$2:$O$565,MATCH(CONCATENATE($C426,"_EXT"),Mets!$B$2:$B$565,0),COLUMN()-17)</f>
        <v>0</v>
      </c>
      <c r="Z426">
        <f>INDEX(Mets!$B$2:$O$565,MATCH(CONCATENATE($C426,"_EXT"),Mets!$B$2:$B$565,0),COLUMN()-17)</f>
        <v>1</v>
      </c>
      <c r="AA426">
        <f>INDEX(Mets!$B$2:$O$565,MATCH(CONCATENATE($C426,"_EXT"),Mets!$B$2:$B$565,0),COLUMN()-17)</f>
        <v>0</v>
      </c>
      <c r="AB426">
        <f>INDEX(Mets!$B$2:$O$565,MATCH(CONCATENATE($C426,"_EXT"),Mets!$B$2:$B$565,0),COLUMN()-17)</f>
        <v>0</v>
      </c>
      <c r="AC426">
        <f>INDEX(Mets!$B$2:$O$565,MATCH(CONCATENATE($C426,"_EXT"),Mets!$B$2:$B$565,0),COLUMN()-17)</f>
        <v>0</v>
      </c>
      <c r="AD426">
        <f>INDEX(Mets!$B$2:$O$565,MATCH(CONCATENATE($C426,"_EXT"),Mets!$B$2:$B$565,0),COLUMN()-17)</f>
        <v>88</v>
      </c>
      <c r="AE426">
        <f>INDEX(Mets!$B$2:$W$565,MATCH(CONCATENATE($C426,"_EXT"),Mets!$B$2:$B$565,0),COLUMN()-17)</f>
        <v>15</v>
      </c>
      <c r="AF426" t="e">
        <f>INDEX(Mets!$B$2:$W$565,MATCH(CONCATENATE($C426,"_EXT"),Mets!$B$2:$B$565,0),COLUMN()-9)</f>
        <v>#REF!</v>
      </c>
      <c r="AG426" t="e">
        <f>INDEX(Mets!$B$2:$W$565,MATCH(CONCATENATE($C426,"_EXT"),Mets!$B$2:$B$565,0),COLUMN()-9)</f>
        <v>#REF!</v>
      </c>
    </row>
    <row r="427" spans="1:33">
      <c r="A427" s="43" t="str">
        <f>'FBA Ts'!A45</f>
        <v>X36</v>
      </c>
      <c r="B427" s="43" t="str">
        <f>'FBA Ts'!B45</f>
        <v>1 hexadecanal_cyt = 15 CmolHCs_cyt</v>
      </c>
      <c r="C427" s="43" t="str">
        <f>'FBA Ts'!C45</f>
        <v>hexadecanal</v>
      </c>
      <c r="D427" s="43">
        <f>'FBA Ts'!D45</f>
        <v>0</v>
      </c>
      <c r="E427" s="43" t="str">
        <f>'FBA Ts'!E45</f>
        <v>N</v>
      </c>
      <c r="F427" s="43"/>
      <c r="G427" s="43" t="str">
        <f t="shared" si="16"/>
        <v>X36</v>
      </c>
      <c r="H427" s="43" t="str">
        <f t="shared" si="16"/>
        <v>1 hexadecanal_cyt = 15 CmolHCs_cyt</v>
      </c>
      <c r="I427" s="43" t="s">
        <v>781</v>
      </c>
      <c r="J427" s="43" t="s">
        <v>782</v>
      </c>
      <c r="K427" s="43">
        <f t="shared" si="15"/>
        <v>0</v>
      </c>
      <c r="L427" s="43" t="s">
        <v>783</v>
      </c>
      <c r="M427" s="43">
        <v>0</v>
      </c>
      <c r="N427" s="43">
        <v>1</v>
      </c>
      <c r="O427" s="43">
        <v>1</v>
      </c>
      <c r="P427" s="43">
        <v>1</v>
      </c>
      <c r="Q427" s="43">
        <v>1</v>
      </c>
      <c r="R427" s="43">
        <v>0.01</v>
      </c>
      <c r="X427" t="str">
        <f>INDEX(Mets!$B$2:$O$565,MATCH(CONCATENATE($C427,"_EXT"),Mets!$B$2:$B$565,0),COLUMN()-23)</f>
        <v>hexadecanal_EXT</v>
      </c>
      <c r="Y427">
        <f>INDEX(Mets!$B$2:$O$565,MATCH(CONCATENATE($C427,"_EXT"),Mets!$B$2:$B$565,0),COLUMN()-17)</f>
        <v>0</v>
      </c>
      <c r="Z427">
        <f>INDEX(Mets!$B$2:$O$565,MATCH(CONCATENATE($C427,"_EXT"),Mets!$B$2:$B$565,0),COLUMN()-17)</f>
        <v>1</v>
      </c>
      <c r="AA427">
        <f>INDEX(Mets!$B$2:$O$565,MATCH(CONCATENATE($C427,"_EXT"),Mets!$B$2:$B$565,0),COLUMN()-17)</f>
        <v>0</v>
      </c>
      <c r="AB427">
        <f>INDEX(Mets!$B$2:$O$565,MATCH(CONCATENATE($C427,"_EXT"),Mets!$B$2:$B$565,0),COLUMN()-17)</f>
        <v>0</v>
      </c>
      <c r="AC427">
        <f>INDEX(Mets!$B$2:$O$565,MATCH(CONCATENATE($C427,"_EXT"),Mets!$B$2:$B$565,0),COLUMN()-17)</f>
        <v>0</v>
      </c>
      <c r="AD427">
        <f>INDEX(Mets!$B$2:$O$565,MATCH(CONCATENATE($C427,"_EXT"),Mets!$B$2:$B$565,0),COLUMN()-17)</f>
        <v>94</v>
      </c>
      <c r="AE427">
        <f>INDEX(Mets!$B$2:$W$565,MATCH(CONCATENATE($C427,"_EXT"),Mets!$B$2:$B$565,0),COLUMN()-17)</f>
        <v>16</v>
      </c>
      <c r="AF427" t="e">
        <f>INDEX(Mets!$B$2:$W$565,MATCH(CONCATENATE($C427,"_EXT"),Mets!$B$2:$B$565,0),COLUMN()-9)</f>
        <v>#REF!</v>
      </c>
      <c r="AG427" t="e">
        <f>INDEX(Mets!$B$2:$W$565,MATCH(CONCATENATE($C427,"_EXT"),Mets!$B$2:$B$565,0),COLUMN()-9)</f>
        <v>#REF!</v>
      </c>
    </row>
    <row r="428" spans="1:33">
      <c r="A428" s="43" t="str">
        <f>'FBA Ts'!A46</f>
        <v>X37</v>
      </c>
      <c r="B428" s="43" t="str">
        <f>'FBA Ts'!B46</f>
        <v>1 heptadecanal_cyt = 16 CmolHCs_cyt</v>
      </c>
      <c r="C428" s="43" t="str">
        <f>'FBA Ts'!C46</f>
        <v>heptadecanal</v>
      </c>
      <c r="D428" s="43">
        <f>'FBA Ts'!D46</f>
        <v>0</v>
      </c>
      <c r="E428" s="43" t="str">
        <f>'FBA Ts'!E46</f>
        <v>N</v>
      </c>
      <c r="F428" s="43"/>
      <c r="G428" s="43" t="str">
        <f t="shared" si="16"/>
        <v>X37</v>
      </c>
      <c r="H428" s="43" t="str">
        <f t="shared" si="16"/>
        <v>1 heptadecanal_cyt = 16 CmolHCs_cyt</v>
      </c>
      <c r="I428" s="43" t="s">
        <v>781</v>
      </c>
      <c r="J428" s="43" t="s">
        <v>782</v>
      </c>
      <c r="K428" s="43">
        <f t="shared" si="15"/>
        <v>0</v>
      </c>
      <c r="L428" s="43" t="s">
        <v>783</v>
      </c>
      <c r="M428" s="43">
        <v>0</v>
      </c>
      <c r="N428" s="43">
        <v>1</v>
      </c>
      <c r="O428" s="43">
        <v>1</v>
      </c>
      <c r="P428" s="43">
        <v>1</v>
      </c>
      <c r="Q428" s="43">
        <v>1</v>
      </c>
      <c r="R428" s="43">
        <v>0.01</v>
      </c>
      <c r="X428" t="str">
        <f>INDEX(Mets!$B$2:$O$565,MATCH(CONCATENATE($C428,"_EXT"),Mets!$B$2:$B$565,0),COLUMN()-23)</f>
        <v>heptadecanal_EXT</v>
      </c>
      <c r="Y428">
        <f>INDEX(Mets!$B$2:$O$565,MATCH(CONCATENATE($C428,"_EXT"),Mets!$B$2:$B$565,0),COLUMN()-17)</f>
        <v>0</v>
      </c>
      <c r="Z428">
        <f>INDEX(Mets!$B$2:$O$565,MATCH(CONCATENATE($C428,"_EXT"),Mets!$B$2:$B$565,0),COLUMN()-17)</f>
        <v>1</v>
      </c>
      <c r="AA428">
        <f>INDEX(Mets!$B$2:$O$565,MATCH(CONCATENATE($C428,"_EXT"),Mets!$B$2:$B$565,0),COLUMN()-17)</f>
        <v>0</v>
      </c>
      <c r="AB428">
        <f>INDEX(Mets!$B$2:$O$565,MATCH(CONCATENATE($C428,"_EXT"),Mets!$B$2:$B$565,0),COLUMN()-17)</f>
        <v>0</v>
      </c>
      <c r="AC428">
        <f>INDEX(Mets!$B$2:$O$565,MATCH(CONCATENATE($C428,"_EXT"),Mets!$B$2:$B$565,0),COLUMN()-17)</f>
        <v>0</v>
      </c>
      <c r="AD428">
        <f>INDEX(Mets!$B$2:$O$565,MATCH(CONCATENATE($C428,"_EXT"),Mets!$B$2:$B$565,0),COLUMN()-17)</f>
        <v>100</v>
      </c>
      <c r="AE428">
        <f>INDEX(Mets!$B$2:$W$565,MATCH(CONCATENATE($C428,"_EXT"),Mets!$B$2:$B$565,0),COLUMN()-17)</f>
        <v>17</v>
      </c>
      <c r="AF428" t="e">
        <f>INDEX(Mets!$B$2:$W$565,MATCH(CONCATENATE($C428,"_EXT"),Mets!$B$2:$B$565,0),COLUMN()-9)</f>
        <v>#REF!</v>
      </c>
      <c r="AG428" t="e">
        <f>INDEX(Mets!$B$2:$W$565,MATCH(CONCATENATE($C428,"_EXT"),Mets!$B$2:$B$565,0),COLUMN()-9)</f>
        <v>#REF!</v>
      </c>
    </row>
    <row r="429" spans="1:33">
      <c r="A429" s="43" t="str">
        <f>'FBA Ts'!A47</f>
        <v>X38</v>
      </c>
      <c r="B429" s="43" t="str">
        <f>'FBA Ts'!B47</f>
        <v>1 octadecanal_cyt = 17 CmolHCs_cyt</v>
      </c>
      <c r="C429" s="43" t="str">
        <f>'FBA Ts'!C47</f>
        <v>octadecanal</v>
      </c>
      <c r="D429" s="43">
        <f>'FBA Ts'!D47</f>
        <v>0</v>
      </c>
      <c r="E429" s="43" t="str">
        <f>'FBA Ts'!E47</f>
        <v>N</v>
      </c>
      <c r="F429" s="43"/>
      <c r="G429" s="43" t="str">
        <f t="shared" si="16"/>
        <v>X38</v>
      </c>
      <c r="H429" s="43" t="str">
        <f t="shared" si="16"/>
        <v>1 octadecanal_cyt = 17 CmolHCs_cyt</v>
      </c>
      <c r="I429" s="43" t="s">
        <v>781</v>
      </c>
      <c r="J429" s="43" t="s">
        <v>782</v>
      </c>
      <c r="K429" s="43">
        <f t="shared" si="15"/>
        <v>0</v>
      </c>
      <c r="L429" s="43" t="s">
        <v>783</v>
      </c>
      <c r="M429" s="43">
        <v>0</v>
      </c>
      <c r="N429" s="43">
        <v>1</v>
      </c>
      <c r="O429" s="43">
        <v>1</v>
      </c>
      <c r="P429" s="43">
        <v>1</v>
      </c>
      <c r="Q429" s="43">
        <v>1</v>
      </c>
      <c r="R429" s="43">
        <v>0.01</v>
      </c>
      <c r="X429" t="str">
        <f>INDEX(Mets!$B$2:$O$565,MATCH(CONCATENATE($C429,"_EXT"),Mets!$B$2:$B$565,0),COLUMN()-23)</f>
        <v>octadecanal_EXT</v>
      </c>
      <c r="Y429">
        <f>INDEX(Mets!$B$2:$O$565,MATCH(CONCATENATE($C429,"_EXT"),Mets!$B$2:$B$565,0),COLUMN()-17)</f>
        <v>0</v>
      </c>
      <c r="Z429">
        <f>INDEX(Mets!$B$2:$O$565,MATCH(CONCATENATE($C429,"_EXT"),Mets!$B$2:$B$565,0),COLUMN()-17)</f>
        <v>1</v>
      </c>
      <c r="AA429">
        <f>INDEX(Mets!$B$2:$O$565,MATCH(CONCATENATE($C429,"_EXT"),Mets!$B$2:$B$565,0),COLUMN()-17)</f>
        <v>0</v>
      </c>
      <c r="AB429">
        <f>INDEX(Mets!$B$2:$O$565,MATCH(CONCATENATE($C429,"_EXT"),Mets!$B$2:$B$565,0),COLUMN()-17)</f>
        <v>0</v>
      </c>
      <c r="AC429">
        <f>INDEX(Mets!$B$2:$O$565,MATCH(CONCATENATE($C429,"_EXT"),Mets!$B$2:$B$565,0),COLUMN()-17)</f>
        <v>0</v>
      </c>
      <c r="AD429">
        <f>INDEX(Mets!$B$2:$O$565,MATCH(CONCATENATE($C429,"_EXT"),Mets!$B$2:$B$565,0),COLUMN()-17)</f>
        <v>106</v>
      </c>
      <c r="AE429">
        <f>INDEX(Mets!$B$2:$W$565,MATCH(CONCATENATE($C429,"_EXT"),Mets!$B$2:$B$565,0),COLUMN()-17)</f>
        <v>18</v>
      </c>
      <c r="AF429" t="e">
        <f>INDEX(Mets!$B$2:$W$565,MATCH(CONCATENATE($C429,"_EXT"),Mets!$B$2:$B$565,0),COLUMN()-9)</f>
        <v>#REF!</v>
      </c>
      <c r="AG429" t="e">
        <f>INDEX(Mets!$B$2:$W$565,MATCH(CONCATENATE($C429,"_EXT"),Mets!$B$2:$B$565,0),COLUMN()-9)</f>
        <v>#REF!</v>
      </c>
    </row>
    <row r="430" spans="1:33">
      <c r="A430" s="43" t="str">
        <f>'FBA Ts'!A48</f>
        <v>X39</v>
      </c>
      <c r="B430" s="43" t="str">
        <f>'FBA Ts'!B48</f>
        <v>1 2-phenylethanol_cyt = 18 CmolHCs_cyt</v>
      </c>
      <c r="C430" s="43" t="str">
        <f>'FBA Ts'!C48</f>
        <v>2-phenylethanol</v>
      </c>
      <c r="D430" s="43">
        <f>'FBA Ts'!D48</f>
        <v>0</v>
      </c>
      <c r="E430" s="43" t="str">
        <f>'FBA Ts'!E48</f>
        <v>N</v>
      </c>
      <c r="F430" s="43"/>
      <c r="G430" s="43" t="str">
        <f t="shared" si="16"/>
        <v>X39</v>
      </c>
      <c r="H430" s="43" t="str">
        <f t="shared" si="16"/>
        <v>1 2-phenylethanol_cyt = 18 CmolHCs_cyt</v>
      </c>
      <c r="I430" s="43" t="s">
        <v>781</v>
      </c>
      <c r="J430" s="43" t="s">
        <v>782</v>
      </c>
      <c r="K430" s="43">
        <f t="shared" si="15"/>
        <v>0</v>
      </c>
      <c r="L430" s="43" t="s">
        <v>783</v>
      </c>
      <c r="M430" s="43">
        <v>0</v>
      </c>
      <c r="N430" s="43">
        <v>1</v>
      </c>
      <c r="O430" s="43">
        <v>1</v>
      </c>
      <c r="P430" s="43">
        <v>1</v>
      </c>
      <c r="Q430" s="43">
        <v>1</v>
      </c>
      <c r="R430" s="43">
        <v>0.01</v>
      </c>
      <c r="X430" t="str">
        <f>INDEX(Mets!$B$2:$O$565,MATCH(CONCATENATE($C430,"_EXT"),Mets!$B$2:$B$565,0),COLUMN()-23)</f>
        <v>2-phenylethanol_EXT</v>
      </c>
      <c r="Y430">
        <f>INDEX(Mets!$B$2:$O$565,MATCH(CONCATENATE($C430,"_EXT"),Mets!$B$2:$B$565,0),COLUMN()-17)</f>
        <v>0</v>
      </c>
      <c r="Z430">
        <f>INDEX(Mets!$B$2:$O$565,MATCH(CONCATENATE($C430,"_EXT"),Mets!$B$2:$B$565,0),COLUMN()-17)</f>
        <v>1</v>
      </c>
      <c r="AA430">
        <f>INDEX(Mets!$B$2:$O$565,MATCH(CONCATENATE($C430,"_EXT"),Mets!$B$2:$B$565,0),COLUMN()-17)</f>
        <v>0</v>
      </c>
      <c r="AB430">
        <f>INDEX(Mets!$B$2:$O$565,MATCH(CONCATENATE($C430,"_EXT"),Mets!$B$2:$B$565,0),COLUMN()-17)</f>
        <v>0</v>
      </c>
      <c r="AC430">
        <f>INDEX(Mets!$B$2:$O$565,MATCH(CONCATENATE($C430,"_EXT"),Mets!$B$2:$B$565,0),COLUMN()-17)</f>
        <v>0</v>
      </c>
      <c r="AD430">
        <f>INDEX(Mets!$B$2:$O$565,MATCH(CONCATENATE($C430,"_EXT"),Mets!$B$2:$B$565,0),COLUMN()-17)</f>
        <v>40</v>
      </c>
      <c r="AE430">
        <f>INDEX(Mets!$B$2:$W$565,MATCH(CONCATENATE($C430,"_EXT"),Mets!$B$2:$B$565,0),COLUMN()-17)</f>
        <v>8</v>
      </c>
      <c r="AF430" t="e">
        <f>INDEX(Mets!$B$2:$W$565,MATCH(CONCATENATE($C430,"_EXT"),Mets!$B$2:$B$565,0),COLUMN()-9)</f>
        <v>#REF!</v>
      </c>
      <c r="AG430" t="e">
        <f>INDEX(Mets!$B$2:$W$565,MATCH(CONCATENATE($C430,"_EXT"),Mets!$B$2:$B$565,0),COLUMN()-9)</f>
        <v>#REF!</v>
      </c>
    </row>
    <row r="431" spans="1:33">
      <c r="A431" s="43" t="str">
        <f>'FBA Ts'!A49</f>
        <v>X40</v>
      </c>
      <c r="B431" s="43" t="str">
        <f>'FBA Ts'!B49</f>
        <v>1 benzol_cyt = 8 CmolHCs_cyt</v>
      </c>
      <c r="C431" s="43" t="str">
        <f>'FBA Ts'!C49</f>
        <v>benzol</v>
      </c>
      <c r="D431" s="43">
        <f>'FBA Ts'!D49</f>
        <v>0</v>
      </c>
      <c r="E431" s="43" t="str">
        <f>'FBA Ts'!E49</f>
        <v>N</v>
      </c>
      <c r="F431" s="43"/>
      <c r="G431" s="43" t="str">
        <f t="shared" si="16"/>
        <v>X40</v>
      </c>
      <c r="H431" s="43" t="str">
        <f t="shared" si="16"/>
        <v>1 benzol_cyt = 8 CmolHCs_cyt</v>
      </c>
      <c r="I431" s="43" t="s">
        <v>781</v>
      </c>
      <c r="J431" s="43" t="s">
        <v>782</v>
      </c>
      <c r="K431" s="43">
        <f t="shared" si="15"/>
        <v>0</v>
      </c>
      <c r="L431" s="43" t="s">
        <v>783</v>
      </c>
      <c r="M431" s="43">
        <v>0</v>
      </c>
      <c r="N431" s="43">
        <v>1</v>
      </c>
      <c r="O431" s="43">
        <v>1</v>
      </c>
      <c r="P431" s="43">
        <v>1</v>
      </c>
      <c r="Q431" s="43">
        <v>1</v>
      </c>
      <c r="R431" s="43">
        <v>0.01</v>
      </c>
      <c r="X431" t="str">
        <f>INDEX(Mets!$B$2:$O$565,MATCH(CONCATENATE($C431,"_EXT"),Mets!$B$2:$B$565,0),COLUMN()-23)</f>
        <v>benzol_EXT</v>
      </c>
      <c r="Y431">
        <f>INDEX(Mets!$B$2:$O$565,MATCH(CONCATENATE($C431,"_EXT"),Mets!$B$2:$B$565,0),COLUMN()-17)</f>
        <v>0</v>
      </c>
      <c r="Z431">
        <f>INDEX(Mets!$B$2:$O$565,MATCH(CONCATENATE($C431,"_EXT"),Mets!$B$2:$B$565,0),COLUMN()-17)</f>
        <v>1</v>
      </c>
      <c r="AA431">
        <f>INDEX(Mets!$B$2:$O$565,MATCH(CONCATENATE($C431,"_EXT"),Mets!$B$2:$B$565,0),COLUMN()-17)</f>
        <v>0</v>
      </c>
      <c r="AB431">
        <f>INDEX(Mets!$B$2:$O$565,MATCH(CONCATENATE($C431,"_EXT"),Mets!$B$2:$B$565,0),COLUMN()-17)</f>
        <v>0</v>
      </c>
      <c r="AC431">
        <f>INDEX(Mets!$B$2:$O$565,MATCH(CONCATENATE($C431,"_EXT"),Mets!$B$2:$B$565,0),COLUMN()-17)</f>
        <v>0</v>
      </c>
      <c r="AD431">
        <f>INDEX(Mets!$B$2:$O$565,MATCH(CONCATENATE($C431,"_EXT"),Mets!$B$2:$B$565,0),COLUMN()-17)</f>
        <v>34</v>
      </c>
      <c r="AE431">
        <f>INDEX(Mets!$B$2:$W$565,MATCH(CONCATENATE($C431,"_EXT"),Mets!$B$2:$B$565,0),COLUMN()-17)</f>
        <v>7</v>
      </c>
      <c r="AF431" t="e">
        <f>INDEX(Mets!$B$2:$W$565,MATCH(CONCATENATE($C431,"_EXT"),Mets!$B$2:$B$565,0),COLUMN()-9)</f>
        <v>#REF!</v>
      </c>
      <c r="AG431" t="e">
        <f>INDEX(Mets!$B$2:$W$565,MATCH(CONCATENATE($C431,"_EXT"),Mets!$B$2:$B$565,0),COLUMN()-9)</f>
        <v>#REF!</v>
      </c>
    </row>
    <row r="432" spans="1:33">
      <c r="A432" s="43" t="str">
        <f>'FBA Ts'!A50</f>
        <v>X41</v>
      </c>
      <c r="B432" s="43" t="str">
        <f>'FBA Ts'!B50</f>
        <v>1 indole-3-ethanol_cyt = 7 CmolHCs_cyt</v>
      </c>
      <c r="C432" s="43" t="str">
        <f>'FBA Ts'!C50</f>
        <v>indole-3-ethanol</v>
      </c>
      <c r="D432" s="43">
        <f>'FBA Ts'!D50</f>
        <v>0</v>
      </c>
      <c r="E432" s="43" t="str">
        <f>'FBA Ts'!E50</f>
        <v>N</v>
      </c>
      <c r="F432" s="43"/>
      <c r="G432" s="43" t="str">
        <f t="shared" si="16"/>
        <v>X41</v>
      </c>
      <c r="H432" s="43" t="str">
        <f t="shared" si="16"/>
        <v>1 indole-3-ethanol_cyt = 7 CmolHCs_cyt</v>
      </c>
      <c r="I432" s="43" t="s">
        <v>781</v>
      </c>
      <c r="J432" s="43" t="s">
        <v>782</v>
      </c>
      <c r="K432" s="43">
        <f t="shared" si="15"/>
        <v>0</v>
      </c>
      <c r="L432" s="43" t="s">
        <v>783</v>
      </c>
      <c r="M432" s="43">
        <v>0</v>
      </c>
      <c r="N432" s="43">
        <v>1</v>
      </c>
      <c r="O432" s="43">
        <v>1</v>
      </c>
      <c r="P432" s="43">
        <v>1</v>
      </c>
      <c r="Q432" s="43">
        <v>1</v>
      </c>
      <c r="R432" s="43">
        <v>0.01</v>
      </c>
      <c r="X432" t="str">
        <f>INDEX(Mets!$B$2:$O$565,MATCH(CONCATENATE($C432,"_EXT"),Mets!$B$2:$B$565,0),COLUMN()-23)</f>
        <v>indole-3-ethanol_EXT</v>
      </c>
      <c r="Y432">
        <f>INDEX(Mets!$B$2:$O$565,MATCH(CONCATENATE($C432,"_EXT"),Mets!$B$2:$B$565,0),COLUMN()-17)</f>
        <v>1</v>
      </c>
      <c r="Z432">
        <f>INDEX(Mets!$B$2:$O$565,MATCH(CONCATENATE($C432,"_EXT"),Mets!$B$2:$B$565,0),COLUMN()-17)</f>
        <v>1</v>
      </c>
      <c r="AA432">
        <f>INDEX(Mets!$B$2:$O$565,MATCH(CONCATENATE($C432,"_EXT"),Mets!$B$2:$B$565,0),COLUMN()-17)</f>
        <v>0</v>
      </c>
      <c r="AB432">
        <f>INDEX(Mets!$B$2:$O$565,MATCH(CONCATENATE($C432,"_EXT"),Mets!$B$2:$B$565,0),COLUMN()-17)</f>
        <v>0</v>
      </c>
      <c r="AC432">
        <f>INDEX(Mets!$B$2:$O$565,MATCH(CONCATENATE($C432,"_EXT"),Mets!$B$2:$B$565,0),COLUMN()-17)</f>
        <v>0</v>
      </c>
      <c r="AD432">
        <f>INDEX(Mets!$B$2:$O$565,MATCH(CONCATENATE($C432,"_EXT"),Mets!$B$2:$B$565,0),COLUMN()-17)</f>
        <v>46</v>
      </c>
      <c r="AE432">
        <f>INDEX(Mets!$B$2:$W$565,MATCH(CONCATENATE($C432,"_EXT"),Mets!$B$2:$B$565,0),COLUMN()-17)</f>
        <v>10</v>
      </c>
      <c r="AF432" t="e">
        <f>INDEX(Mets!$B$2:$W$565,MATCH(CONCATENATE($C432,"_EXT"),Mets!$B$2:$B$565,0),COLUMN()-9)</f>
        <v>#REF!</v>
      </c>
      <c r="AG432" t="e">
        <f>INDEX(Mets!$B$2:$W$565,MATCH(CONCATENATE($C432,"_EXT"),Mets!$B$2:$B$565,0),COLUMN()-9)</f>
        <v>#REF!</v>
      </c>
    </row>
    <row r="433" spans="1:33">
      <c r="A433" s="43" t="str">
        <f>'FBA Ts'!A51</f>
        <v>X42</v>
      </c>
      <c r="B433" s="43" t="str">
        <f>'FBA Ts'!B51</f>
        <v>1 4-hydroxyphenylethanol_cyt = 10 CmolHCs_cyt</v>
      </c>
      <c r="C433" s="43" t="str">
        <f>'FBA Ts'!C51</f>
        <v>4-hydroxyphenylethanol</v>
      </c>
      <c r="D433" s="43">
        <f>'FBA Ts'!D51</f>
        <v>0</v>
      </c>
      <c r="E433" s="43" t="str">
        <f>'FBA Ts'!E51</f>
        <v>N</v>
      </c>
      <c r="F433" s="43"/>
      <c r="G433" s="43" t="str">
        <f t="shared" ref="G433:H464" si="17">A433</f>
        <v>X42</v>
      </c>
      <c r="H433" s="43" t="str">
        <f t="shared" si="17"/>
        <v>1 4-hydroxyphenylethanol_cyt = 10 CmolHCs_cyt</v>
      </c>
      <c r="I433" s="43" t="s">
        <v>781</v>
      </c>
      <c r="J433" s="43" t="s">
        <v>782</v>
      </c>
      <c r="K433" s="43">
        <f t="shared" si="15"/>
        <v>0</v>
      </c>
      <c r="L433" s="43" t="s">
        <v>783</v>
      </c>
      <c r="M433" s="43">
        <v>0</v>
      </c>
      <c r="N433" s="43">
        <v>1</v>
      </c>
      <c r="O433" s="43">
        <v>1</v>
      </c>
      <c r="P433" s="43">
        <v>1</v>
      </c>
      <c r="Q433" s="43">
        <v>1</v>
      </c>
      <c r="R433" s="43">
        <v>0.01</v>
      </c>
      <c r="X433" t="str">
        <f>INDEX(Mets!$B$2:$O$565,MATCH(CONCATENATE($C433,"_EXT"),Mets!$B$2:$B$565,0),COLUMN()-23)</f>
        <v>4-hydroxyphenylethanol_EXT</v>
      </c>
      <c r="Y433">
        <f>INDEX(Mets!$B$2:$O$565,MATCH(CONCATENATE($C433,"_EXT"),Mets!$B$2:$B$565,0),COLUMN()-17)</f>
        <v>0</v>
      </c>
      <c r="Z433">
        <f>INDEX(Mets!$B$2:$O$565,MATCH(CONCATENATE($C433,"_EXT"),Mets!$B$2:$B$565,0),COLUMN()-17)</f>
        <v>2</v>
      </c>
      <c r="AA433">
        <f>INDEX(Mets!$B$2:$O$565,MATCH(CONCATENATE($C433,"_EXT"),Mets!$B$2:$B$565,0),COLUMN()-17)</f>
        <v>0</v>
      </c>
      <c r="AB433">
        <f>INDEX(Mets!$B$2:$O$565,MATCH(CONCATENATE($C433,"_EXT"),Mets!$B$2:$B$565,0),COLUMN()-17)</f>
        <v>0</v>
      </c>
      <c r="AC433">
        <f>INDEX(Mets!$B$2:$O$565,MATCH(CONCATENATE($C433,"_EXT"),Mets!$B$2:$B$565,0),COLUMN()-17)</f>
        <v>0</v>
      </c>
      <c r="AD433">
        <f>INDEX(Mets!$B$2:$O$565,MATCH(CONCATENATE($C433,"_EXT"),Mets!$B$2:$B$565,0),COLUMN()-17)</f>
        <v>38</v>
      </c>
      <c r="AE433">
        <f>INDEX(Mets!$B$2:$W$565,MATCH(CONCATENATE($C433,"_EXT"),Mets!$B$2:$B$565,0),COLUMN()-17)</f>
        <v>8</v>
      </c>
      <c r="AF433" t="e">
        <f>INDEX(Mets!$B$2:$W$565,MATCH(CONCATENATE($C433,"_EXT"),Mets!$B$2:$B$565,0),COLUMN()-9)</f>
        <v>#REF!</v>
      </c>
      <c r="AG433" t="e">
        <f>INDEX(Mets!$B$2:$W$565,MATCH(CONCATENATE($C433,"_EXT"),Mets!$B$2:$B$565,0),COLUMN()-9)</f>
        <v>#REF!</v>
      </c>
    </row>
    <row r="434" spans="1:33">
      <c r="A434" s="43" t="str">
        <f>'FBA Ts'!A52</f>
        <v>X43</v>
      </c>
      <c r="B434" s="43" t="str">
        <f>'FBA Ts'!B52</f>
        <v>1 2-methyl-propanol_cyt = 8 CmolHCs_cyt</v>
      </c>
      <c r="C434" s="43" t="str">
        <f>'FBA Ts'!C52</f>
        <v>2-methyl-propanol</v>
      </c>
      <c r="D434" s="43">
        <f>'FBA Ts'!D52</f>
        <v>0</v>
      </c>
      <c r="E434" s="43" t="str">
        <f>'FBA Ts'!E52</f>
        <v>N</v>
      </c>
      <c r="F434" s="43"/>
      <c r="G434" s="43" t="str">
        <f t="shared" si="17"/>
        <v>X43</v>
      </c>
      <c r="H434" s="43" t="str">
        <f t="shared" si="17"/>
        <v>1 2-methyl-propanol_cyt = 8 CmolHCs_cyt</v>
      </c>
      <c r="I434" s="43" t="s">
        <v>781</v>
      </c>
      <c r="J434" s="43" t="s">
        <v>782</v>
      </c>
      <c r="K434" s="43">
        <f t="shared" si="15"/>
        <v>0</v>
      </c>
      <c r="L434" s="43" t="s">
        <v>783</v>
      </c>
      <c r="M434" s="43">
        <v>0</v>
      </c>
      <c r="N434" s="43">
        <v>1</v>
      </c>
      <c r="O434" s="43">
        <v>1</v>
      </c>
      <c r="P434" s="43">
        <v>1</v>
      </c>
      <c r="Q434" s="43">
        <v>1</v>
      </c>
      <c r="R434" s="43">
        <v>0.01</v>
      </c>
      <c r="X434" t="str">
        <f>INDEX(Mets!$B$2:$O$565,MATCH(CONCATENATE($C434,"_EXT"),Mets!$B$2:$B$565,0),COLUMN()-23)</f>
        <v>2-methyl-propanol_EXT</v>
      </c>
      <c r="Y434">
        <f>INDEX(Mets!$B$2:$O$565,MATCH(CONCATENATE($C434,"_EXT"),Mets!$B$2:$B$565,0),COLUMN()-17)</f>
        <v>0</v>
      </c>
      <c r="Z434">
        <f>INDEX(Mets!$B$2:$O$565,MATCH(CONCATENATE($C434,"_EXT"),Mets!$B$2:$B$565,0),COLUMN()-17)</f>
        <v>1</v>
      </c>
      <c r="AA434">
        <f>INDEX(Mets!$B$2:$O$565,MATCH(CONCATENATE($C434,"_EXT"),Mets!$B$2:$B$565,0),COLUMN()-17)</f>
        <v>0</v>
      </c>
      <c r="AB434">
        <f>INDEX(Mets!$B$2:$O$565,MATCH(CONCATENATE($C434,"_EXT"),Mets!$B$2:$B$565,0),COLUMN()-17)</f>
        <v>0</v>
      </c>
      <c r="AC434">
        <f>INDEX(Mets!$B$2:$O$565,MATCH(CONCATENATE($C434,"_EXT"),Mets!$B$2:$B$565,0),COLUMN()-17)</f>
        <v>0</v>
      </c>
      <c r="AD434">
        <f>INDEX(Mets!$B$2:$O$565,MATCH(CONCATENATE($C434,"_EXT"),Mets!$B$2:$B$565,0),COLUMN()-17)</f>
        <v>24</v>
      </c>
      <c r="AE434">
        <f>INDEX(Mets!$B$2:$W$565,MATCH(CONCATENATE($C434,"_EXT"),Mets!$B$2:$B$565,0),COLUMN()-17)</f>
        <v>4</v>
      </c>
      <c r="AF434" t="e">
        <f>INDEX(Mets!$B$2:$W$565,MATCH(CONCATENATE($C434,"_EXT"),Mets!$B$2:$B$565,0),COLUMN()-9)</f>
        <v>#REF!</v>
      </c>
      <c r="AG434" t="e">
        <f>INDEX(Mets!$B$2:$W$565,MATCH(CONCATENATE($C434,"_EXT"),Mets!$B$2:$B$565,0),COLUMN()-9)</f>
        <v>#REF!</v>
      </c>
    </row>
    <row r="435" spans="1:33">
      <c r="A435" s="43" t="str">
        <f>'FBA Ts'!A53</f>
        <v>X44</v>
      </c>
      <c r="B435" s="43" t="str">
        <f>'FBA Ts'!B53</f>
        <v>1 3-methyl-butanol_cyt = 4 CmolHCs_cyt</v>
      </c>
      <c r="C435" s="43" t="str">
        <f>'FBA Ts'!C53</f>
        <v>3-methyl-butanol</v>
      </c>
      <c r="D435" s="43">
        <f>'FBA Ts'!D53</f>
        <v>0</v>
      </c>
      <c r="E435" s="43" t="str">
        <f>'FBA Ts'!E53</f>
        <v>N</v>
      </c>
      <c r="F435" s="43"/>
      <c r="G435" s="43" t="str">
        <f t="shared" si="17"/>
        <v>X44</v>
      </c>
      <c r="H435" s="43" t="str">
        <f t="shared" si="17"/>
        <v>1 3-methyl-butanol_cyt = 4 CmolHCs_cyt</v>
      </c>
      <c r="I435" s="43" t="s">
        <v>781</v>
      </c>
      <c r="J435" s="43" t="s">
        <v>782</v>
      </c>
      <c r="K435" s="43">
        <f t="shared" si="15"/>
        <v>0</v>
      </c>
      <c r="L435" s="43" t="s">
        <v>783</v>
      </c>
      <c r="M435" s="43">
        <v>0</v>
      </c>
      <c r="N435" s="43">
        <v>1</v>
      </c>
      <c r="O435" s="43">
        <v>1</v>
      </c>
      <c r="P435" s="43">
        <v>1</v>
      </c>
      <c r="Q435" s="43">
        <v>1</v>
      </c>
      <c r="R435" s="43">
        <v>0.01</v>
      </c>
      <c r="X435" t="str">
        <f>INDEX(Mets!$B$2:$O$565,MATCH(CONCATENATE($C435,"_EXT"),Mets!$B$2:$B$565,0),COLUMN()-23)</f>
        <v>3-methyl-butanol_EXT</v>
      </c>
      <c r="Y435">
        <f>INDEX(Mets!$B$2:$O$565,MATCH(CONCATENATE($C435,"_EXT"),Mets!$B$2:$B$565,0),COLUMN()-17)</f>
        <v>0</v>
      </c>
      <c r="Z435">
        <f>INDEX(Mets!$B$2:$O$565,MATCH(CONCATENATE($C435,"_EXT"),Mets!$B$2:$B$565,0),COLUMN()-17)</f>
        <v>1</v>
      </c>
      <c r="AA435">
        <f>INDEX(Mets!$B$2:$O$565,MATCH(CONCATENATE($C435,"_EXT"),Mets!$B$2:$B$565,0),COLUMN()-17)</f>
        <v>0</v>
      </c>
      <c r="AB435">
        <f>INDEX(Mets!$B$2:$O$565,MATCH(CONCATENATE($C435,"_EXT"),Mets!$B$2:$B$565,0),COLUMN()-17)</f>
        <v>0</v>
      </c>
      <c r="AC435">
        <f>INDEX(Mets!$B$2:$O$565,MATCH(CONCATENATE($C435,"_EXT"),Mets!$B$2:$B$565,0),COLUMN()-17)</f>
        <v>0</v>
      </c>
      <c r="AD435">
        <f>INDEX(Mets!$B$2:$O$565,MATCH(CONCATENATE($C435,"_EXT"),Mets!$B$2:$B$565,0),COLUMN()-17)</f>
        <v>30</v>
      </c>
      <c r="AE435">
        <f>INDEX(Mets!$B$2:$W$565,MATCH(CONCATENATE($C435,"_EXT"),Mets!$B$2:$B$565,0),COLUMN()-17)</f>
        <v>5</v>
      </c>
      <c r="AF435" t="e">
        <f>INDEX(Mets!$B$2:$W$565,MATCH(CONCATENATE($C435,"_EXT"),Mets!$B$2:$B$565,0),COLUMN()-9)</f>
        <v>#REF!</v>
      </c>
      <c r="AG435" t="e">
        <f>INDEX(Mets!$B$2:$W$565,MATCH(CONCATENATE($C435,"_EXT"),Mets!$B$2:$B$565,0),COLUMN()-9)</f>
        <v>#REF!</v>
      </c>
    </row>
    <row r="436" spans="1:33">
      <c r="A436" s="43" t="str">
        <f>'FBA Ts'!A54</f>
        <v>X45</v>
      </c>
      <c r="B436" s="43" t="str">
        <f>'FBA Ts'!B54</f>
        <v>1 2-methyl-butanol_cyt = 5 CmolHCs_cyt</v>
      </c>
      <c r="C436" s="43" t="str">
        <f>'FBA Ts'!C54</f>
        <v>2-methyl-butanol</v>
      </c>
      <c r="D436" s="43">
        <f>'FBA Ts'!D54</f>
        <v>0</v>
      </c>
      <c r="E436" s="43" t="str">
        <f>'FBA Ts'!E54</f>
        <v>N</v>
      </c>
      <c r="F436" s="43"/>
      <c r="G436" s="43" t="str">
        <f t="shared" si="17"/>
        <v>X45</v>
      </c>
      <c r="H436" s="43" t="str">
        <f t="shared" si="17"/>
        <v>1 2-methyl-butanol_cyt = 5 CmolHCs_cyt</v>
      </c>
      <c r="I436" s="43" t="s">
        <v>781</v>
      </c>
      <c r="J436" s="43" t="s">
        <v>782</v>
      </c>
      <c r="K436" s="43">
        <f t="shared" si="15"/>
        <v>0</v>
      </c>
      <c r="L436" s="43" t="s">
        <v>783</v>
      </c>
      <c r="M436" s="43">
        <v>0</v>
      </c>
      <c r="N436" s="43">
        <v>1</v>
      </c>
      <c r="O436" s="43">
        <v>1</v>
      </c>
      <c r="P436" s="43">
        <v>1</v>
      </c>
      <c r="Q436" s="43">
        <v>1</v>
      </c>
      <c r="R436" s="43">
        <v>0.01</v>
      </c>
      <c r="X436" t="str">
        <f>INDEX(Mets!$B$2:$O$565,MATCH(CONCATENATE($C436,"_EXT"),Mets!$B$2:$B$565,0),COLUMN()-23)</f>
        <v>2-methyl-butanol_EXT</v>
      </c>
      <c r="Y436">
        <f>INDEX(Mets!$B$2:$O$565,MATCH(CONCATENATE($C436,"_EXT"),Mets!$B$2:$B$565,0),COLUMN()-17)</f>
        <v>0</v>
      </c>
      <c r="Z436">
        <f>INDEX(Mets!$B$2:$O$565,MATCH(CONCATENATE($C436,"_EXT"),Mets!$B$2:$B$565,0),COLUMN()-17)</f>
        <v>1</v>
      </c>
      <c r="AA436">
        <f>INDEX(Mets!$B$2:$O$565,MATCH(CONCATENATE($C436,"_EXT"),Mets!$B$2:$B$565,0),COLUMN()-17)</f>
        <v>0</v>
      </c>
      <c r="AB436">
        <f>INDEX(Mets!$B$2:$O$565,MATCH(CONCATENATE($C436,"_EXT"),Mets!$B$2:$B$565,0),COLUMN()-17)</f>
        <v>0</v>
      </c>
      <c r="AC436">
        <f>INDEX(Mets!$B$2:$O$565,MATCH(CONCATENATE($C436,"_EXT"),Mets!$B$2:$B$565,0),COLUMN()-17)</f>
        <v>0</v>
      </c>
      <c r="AD436">
        <f>INDEX(Mets!$B$2:$O$565,MATCH(CONCATENATE($C436,"_EXT"),Mets!$B$2:$B$565,0),COLUMN()-17)</f>
        <v>30</v>
      </c>
      <c r="AE436">
        <f>INDEX(Mets!$B$2:$W$565,MATCH(CONCATENATE($C436,"_EXT"),Mets!$B$2:$B$565,0),COLUMN()-17)</f>
        <v>5</v>
      </c>
      <c r="AF436" t="e">
        <f>INDEX(Mets!$B$2:$W$565,MATCH(CONCATENATE($C436,"_EXT"),Mets!$B$2:$B$565,0),COLUMN()-9)</f>
        <v>#REF!</v>
      </c>
      <c r="AG436" t="e">
        <f>INDEX(Mets!$B$2:$W$565,MATCH(CONCATENATE($C436,"_EXT"),Mets!$B$2:$B$565,0),COLUMN()-9)</f>
        <v>#REF!</v>
      </c>
    </row>
    <row r="437" spans="1:33">
      <c r="A437" s="43" t="str">
        <f>'FBA Ts'!A55</f>
        <v>X46</v>
      </c>
      <c r="B437" s="43" t="str">
        <f>'FBA Ts'!B55</f>
        <v>1 3-methylthiopropanol_cyt = 5 CmolHCs_cyt</v>
      </c>
      <c r="C437" s="43" t="str">
        <f>'FBA Ts'!C55</f>
        <v>3-methylthiopropanol</v>
      </c>
      <c r="D437" s="43">
        <f>'FBA Ts'!D55</f>
        <v>0</v>
      </c>
      <c r="E437" s="43" t="str">
        <f>'FBA Ts'!E55</f>
        <v>N</v>
      </c>
      <c r="F437" s="43"/>
      <c r="G437" s="43" t="str">
        <f t="shared" si="17"/>
        <v>X46</v>
      </c>
      <c r="H437" s="43" t="str">
        <f t="shared" si="17"/>
        <v>1 3-methylthiopropanol_cyt = 5 CmolHCs_cyt</v>
      </c>
      <c r="I437" s="43" t="s">
        <v>781</v>
      </c>
      <c r="J437" s="43" t="s">
        <v>782</v>
      </c>
      <c r="K437" s="43">
        <f t="shared" si="15"/>
        <v>0</v>
      </c>
      <c r="L437" s="43" t="s">
        <v>783</v>
      </c>
      <c r="M437" s="43">
        <v>0</v>
      </c>
      <c r="N437" s="43">
        <v>1</v>
      </c>
      <c r="O437" s="43">
        <v>1</v>
      </c>
      <c r="P437" s="43">
        <v>1</v>
      </c>
      <c r="Q437" s="43">
        <v>1</v>
      </c>
      <c r="R437" s="43">
        <v>0.01</v>
      </c>
      <c r="X437" t="str">
        <f>INDEX(Mets!$B$2:$O$565,MATCH(CONCATENATE($C437,"_EXT"),Mets!$B$2:$B$565,0),COLUMN()-23)</f>
        <v>3-methylthiopropanol_EXT</v>
      </c>
      <c r="Y437">
        <f>INDEX(Mets!$B$2:$O$565,MATCH(CONCATENATE($C437,"_EXT"),Mets!$B$2:$B$565,0),COLUMN()-17)</f>
        <v>0</v>
      </c>
      <c r="Z437">
        <f>INDEX(Mets!$B$2:$O$565,MATCH(CONCATENATE($C437,"_EXT"),Mets!$B$2:$B$565,0),COLUMN()-17)</f>
        <v>1</v>
      </c>
      <c r="AA437">
        <f>INDEX(Mets!$B$2:$O$565,MATCH(CONCATENATE($C437,"_EXT"),Mets!$B$2:$B$565,0),COLUMN()-17)</f>
        <v>0</v>
      </c>
      <c r="AB437">
        <f>INDEX(Mets!$B$2:$O$565,MATCH(CONCATENATE($C437,"_EXT"),Mets!$B$2:$B$565,0),COLUMN()-17)</f>
        <v>1</v>
      </c>
      <c r="AC437">
        <f>INDEX(Mets!$B$2:$O$565,MATCH(CONCATENATE($C437,"_EXT"),Mets!$B$2:$B$565,0),COLUMN()-17)</f>
        <v>0</v>
      </c>
      <c r="AD437">
        <f>INDEX(Mets!$B$2:$O$565,MATCH(CONCATENATE($C437,"_EXT"),Mets!$B$2:$B$565,0),COLUMN()-17)</f>
        <v>30</v>
      </c>
      <c r="AE437">
        <f>INDEX(Mets!$B$2:$W$565,MATCH(CONCATENATE($C437,"_EXT"),Mets!$B$2:$B$565,0),COLUMN()-17)</f>
        <v>4</v>
      </c>
      <c r="AF437" t="e">
        <f>INDEX(Mets!$B$2:$W$565,MATCH(CONCATENATE($C437,"_EXT"),Mets!$B$2:$B$565,0),COLUMN()-9)</f>
        <v>#REF!</v>
      </c>
      <c r="AG437" t="e">
        <f>INDEX(Mets!$B$2:$W$565,MATCH(CONCATENATE($C437,"_EXT"),Mets!$B$2:$B$565,0),COLUMN()-9)</f>
        <v>#REF!</v>
      </c>
    </row>
    <row r="438" spans="1:33">
      <c r="A438" s="43" t="str">
        <f>'FBA Ts'!A56</f>
        <v>X47</v>
      </c>
      <c r="B438" s="43" t="str">
        <f>'FBA Ts'!B56</f>
        <v>1 ethanol_cyt = 1 ethanol_EXT</v>
      </c>
      <c r="C438" s="43" t="str">
        <f>'FBA Ts'!C56</f>
        <v>ethanol</v>
      </c>
      <c r="D438" s="43">
        <f>'FBA Ts'!D56</f>
        <v>0</v>
      </c>
      <c r="E438" s="43" t="str">
        <f>'FBA Ts'!E56</f>
        <v>N</v>
      </c>
      <c r="F438" s="43"/>
      <c r="G438" s="43" t="str">
        <f t="shared" si="17"/>
        <v>X47</v>
      </c>
      <c r="H438" s="43" t="str">
        <f t="shared" si="17"/>
        <v>1 ethanol_cyt = 1 ethanol_EXT</v>
      </c>
      <c r="I438" s="43" t="s">
        <v>781</v>
      </c>
      <c r="J438" s="43" t="s">
        <v>782</v>
      </c>
      <c r="K438" s="43">
        <f t="shared" si="15"/>
        <v>0</v>
      </c>
      <c r="L438" s="43" t="s">
        <v>783</v>
      </c>
      <c r="M438" s="43">
        <v>0</v>
      </c>
      <c r="N438" s="43">
        <v>1</v>
      </c>
      <c r="O438" s="43">
        <v>1</v>
      </c>
      <c r="P438" s="43">
        <v>1</v>
      </c>
      <c r="Q438" s="43">
        <v>1</v>
      </c>
      <c r="R438" s="43">
        <v>0.01</v>
      </c>
      <c r="X438" t="str">
        <f>INDEX(Mets!$B$2:$O$565,MATCH(CONCATENATE($C438,"_EXT"),Mets!$B$2:$B$565,0),COLUMN()-23)</f>
        <v>ethanol_EXT</v>
      </c>
      <c r="Y438">
        <f>INDEX(Mets!$B$2:$O$565,MATCH(CONCATENATE($C438,"_EXT"),Mets!$B$2:$B$565,0),COLUMN()-17)</f>
        <v>0</v>
      </c>
      <c r="Z438">
        <f>INDEX(Mets!$B$2:$O$565,MATCH(CONCATENATE($C438,"_EXT"),Mets!$B$2:$B$565,0),COLUMN()-17)</f>
        <v>1</v>
      </c>
      <c r="AA438">
        <f>INDEX(Mets!$B$2:$O$565,MATCH(CONCATENATE($C438,"_EXT"),Mets!$B$2:$B$565,0),COLUMN()-17)</f>
        <v>0</v>
      </c>
      <c r="AB438">
        <f>INDEX(Mets!$B$2:$O$565,MATCH(CONCATENATE($C438,"_EXT"),Mets!$B$2:$B$565,0),COLUMN()-17)</f>
        <v>0</v>
      </c>
      <c r="AC438">
        <f>INDEX(Mets!$B$2:$O$565,MATCH(CONCATENATE($C438,"_EXT"),Mets!$B$2:$B$565,0),COLUMN()-17)</f>
        <v>0</v>
      </c>
      <c r="AD438">
        <f>INDEX(Mets!$B$2:$O$565,MATCH(CONCATENATE($C438,"_EXT"),Mets!$B$2:$B$565,0),COLUMN()-17)</f>
        <v>12</v>
      </c>
      <c r="AE438">
        <f>INDEX(Mets!$B$2:$W$565,MATCH(CONCATENATE($C438,"_EXT"),Mets!$B$2:$B$565,0),COLUMN()-17)</f>
        <v>2</v>
      </c>
      <c r="AF438" t="e">
        <f>INDEX(Mets!$B$2:$W$565,MATCH(CONCATENATE($C438,"_EXT"),Mets!$B$2:$B$565,0),COLUMN()-9)</f>
        <v>#REF!</v>
      </c>
      <c r="AG438" t="e">
        <f>INDEX(Mets!$B$2:$W$565,MATCH(CONCATENATE($C438,"_EXT"),Mets!$B$2:$B$565,0),COLUMN()-9)</f>
        <v>#REF!</v>
      </c>
    </row>
    <row r="439" spans="1:33">
      <c r="A439" s="43" t="str">
        <f>'FBA Ts'!A57</f>
        <v>X48</v>
      </c>
      <c r="B439" s="43" t="str">
        <f>'FBA Ts'!B57</f>
        <v>1 propanol_cyt = 2 CmolHCs_cyt</v>
      </c>
      <c r="C439" s="43" t="str">
        <f>'FBA Ts'!C57</f>
        <v>propanol</v>
      </c>
      <c r="D439" s="43">
        <f>'FBA Ts'!D57</f>
        <v>0</v>
      </c>
      <c r="E439" s="43" t="str">
        <f>'FBA Ts'!E57</f>
        <v>N</v>
      </c>
      <c r="F439" s="43"/>
      <c r="G439" s="43" t="str">
        <f t="shared" si="17"/>
        <v>X48</v>
      </c>
      <c r="H439" s="43" t="str">
        <f t="shared" si="17"/>
        <v>1 propanol_cyt = 2 CmolHCs_cyt</v>
      </c>
      <c r="I439" s="43" t="s">
        <v>781</v>
      </c>
      <c r="J439" s="43" t="s">
        <v>782</v>
      </c>
      <c r="K439" s="43">
        <f t="shared" si="15"/>
        <v>0</v>
      </c>
      <c r="L439" s="43" t="s">
        <v>783</v>
      </c>
      <c r="M439" s="43">
        <v>0</v>
      </c>
      <c r="N439" s="43">
        <v>1</v>
      </c>
      <c r="O439" s="43">
        <v>1</v>
      </c>
      <c r="P439" s="43">
        <v>1</v>
      </c>
      <c r="Q439" s="43">
        <v>1</v>
      </c>
      <c r="R439" s="43">
        <v>0.01</v>
      </c>
      <c r="X439" t="str">
        <f>INDEX(Mets!$B$2:$O$565,MATCH(CONCATENATE($C439,"_EXT"),Mets!$B$2:$B$565,0),COLUMN()-23)</f>
        <v>propanol_EXT</v>
      </c>
      <c r="Y439">
        <f>INDEX(Mets!$B$2:$O$565,MATCH(CONCATENATE($C439,"_EXT"),Mets!$B$2:$B$565,0),COLUMN()-17)</f>
        <v>0</v>
      </c>
      <c r="Z439">
        <f>INDEX(Mets!$B$2:$O$565,MATCH(CONCATENATE($C439,"_EXT"),Mets!$B$2:$B$565,0),COLUMN()-17)</f>
        <v>1</v>
      </c>
      <c r="AA439">
        <f>INDEX(Mets!$B$2:$O$565,MATCH(CONCATENATE($C439,"_EXT"),Mets!$B$2:$B$565,0),COLUMN()-17)</f>
        <v>0</v>
      </c>
      <c r="AB439">
        <f>INDEX(Mets!$B$2:$O$565,MATCH(CONCATENATE($C439,"_EXT"),Mets!$B$2:$B$565,0),COLUMN()-17)</f>
        <v>0</v>
      </c>
      <c r="AC439">
        <f>INDEX(Mets!$B$2:$O$565,MATCH(CONCATENATE($C439,"_EXT"),Mets!$B$2:$B$565,0),COLUMN()-17)</f>
        <v>0</v>
      </c>
      <c r="AD439">
        <f>INDEX(Mets!$B$2:$O$565,MATCH(CONCATENATE($C439,"_EXT"),Mets!$B$2:$B$565,0),COLUMN()-17)</f>
        <v>18</v>
      </c>
      <c r="AE439">
        <f>INDEX(Mets!$B$2:$W$565,MATCH(CONCATENATE($C439,"_EXT"),Mets!$B$2:$B$565,0),COLUMN()-17)</f>
        <v>3</v>
      </c>
      <c r="AF439" t="e">
        <f>INDEX(Mets!$B$2:$W$565,MATCH(CONCATENATE($C439,"_EXT"),Mets!$B$2:$B$565,0),COLUMN()-9)</f>
        <v>#REF!</v>
      </c>
      <c r="AG439" t="e">
        <f>INDEX(Mets!$B$2:$W$565,MATCH(CONCATENATE($C439,"_EXT"),Mets!$B$2:$B$565,0),COLUMN()-9)</f>
        <v>#REF!</v>
      </c>
    </row>
    <row r="440" spans="1:33">
      <c r="A440" s="43" t="str">
        <f>'FBA Ts'!A58</f>
        <v>X49</v>
      </c>
      <c r="B440" s="43" t="str">
        <f>'FBA Ts'!B58</f>
        <v>1 butanol_cyt = 3 CmolHCs_cyt</v>
      </c>
      <c r="C440" s="43" t="str">
        <f>'FBA Ts'!C58</f>
        <v>butanol</v>
      </c>
      <c r="D440" s="43">
        <f>'FBA Ts'!D58</f>
        <v>0</v>
      </c>
      <c r="E440" s="43" t="str">
        <f>'FBA Ts'!E58</f>
        <v>N</v>
      </c>
      <c r="F440" s="43"/>
      <c r="G440" s="43" t="str">
        <f t="shared" si="17"/>
        <v>X49</v>
      </c>
      <c r="H440" s="43" t="str">
        <f t="shared" si="17"/>
        <v>1 butanol_cyt = 3 CmolHCs_cyt</v>
      </c>
      <c r="I440" s="43" t="s">
        <v>781</v>
      </c>
      <c r="J440" s="43" t="s">
        <v>782</v>
      </c>
      <c r="K440" s="43">
        <f t="shared" si="15"/>
        <v>0</v>
      </c>
      <c r="L440" s="43" t="s">
        <v>783</v>
      </c>
      <c r="M440" s="43">
        <v>0</v>
      </c>
      <c r="N440" s="43">
        <v>1</v>
      </c>
      <c r="O440" s="43">
        <v>1</v>
      </c>
      <c r="P440" s="43">
        <v>1</v>
      </c>
      <c r="Q440" s="43">
        <v>1</v>
      </c>
      <c r="R440" s="43">
        <v>0.01</v>
      </c>
      <c r="X440" t="str">
        <f>INDEX(Mets!$B$2:$O$565,MATCH(CONCATENATE($C440,"_EXT"),Mets!$B$2:$B$565,0),COLUMN()-23)</f>
        <v>butanol_EXT</v>
      </c>
      <c r="Y440">
        <f>INDEX(Mets!$B$2:$O$565,MATCH(CONCATENATE($C440,"_EXT"),Mets!$B$2:$B$565,0),COLUMN()-17)</f>
        <v>0</v>
      </c>
      <c r="Z440">
        <f>INDEX(Mets!$B$2:$O$565,MATCH(CONCATENATE($C440,"_EXT"),Mets!$B$2:$B$565,0),COLUMN()-17)</f>
        <v>1</v>
      </c>
      <c r="AA440">
        <f>INDEX(Mets!$B$2:$O$565,MATCH(CONCATENATE($C440,"_EXT"),Mets!$B$2:$B$565,0),COLUMN()-17)</f>
        <v>0</v>
      </c>
      <c r="AB440">
        <f>INDEX(Mets!$B$2:$O$565,MATCH(CONCATENATE($C440,"_EXT"),Mets!$B$2:$B$565,0),COLUMN()-17)</f>
        <v>0</v>
      </c>
      <c r="AC440">
        <f>INDEX(Mets!$B$2:$O$565,MATCH(CONCATENATE($C440,"_EXT"),Mets!$B$2:$B$565,0),COLUMN()-17)</f>
        <v>0</v>
      </c>
      <c r="AD440">
        <f>INDEX(Mets!$B$2:$O$565,MATCH(CONCATENATE($C440,"_EXT"),Mets!$B$2:$B$565,0),COLUMN()-17)</f>
        <v>24</v>
      </c>
      <c r="AE440">
        <f>INDEX(Mets!$B$2:$W$565,MATCH(CONCATENATE($C440,"_EXT"),Mets!$B$2:$B$565,0),COLUMN()-17)</f>
        <v>4</v>
      </c>
      <c r="AF440" t="e">
        <f>INDEX(Mets!$B$2:$W$565,MATCH(CONCATENATE($C440,"_EXT"),Mets!$B$2:$B$565,0),COLUMN()-9)</f>
        <v>#REF!</v>
      </c>
      <c r="AG440" t="e">
        <f>INDEX(Mets!$B$2:$W$565,MATCH(CONCATENATE($C440,"_EXT"),Mets!$B$2:$B$565,0),COLUMN()-9)</f>
        <v>#REF!</v>
      </c>
    </row>
    <row r="441" spans="1:33">
      <c r="A441" s="43" t="str">
        <f>'FBA Ts'!A59</f>
        <v>X50</v>
      </c>
      <c r="B441" s="43" t="str">
        <f>'FBA Ts'!B59</f>
        <v>1 pentanol_cyt = 4 CmolHCs_cyt</v>
      </c>
      <c r="C441" s="43" t="str">
        <f>'FBA Ts'!C59</f>
        <v>pentanol</v>
      </c>
      <c r="D441" s="43">
        <f>'FBA Ts'!D59</f>
        <v>0</v>
      </c>
      <c r="E441" s="43" t="str">
        <f>'FBA Ts'!E59</f>
        <v>N</v>
      </c>
      <c r="F441" s="43"/>
      <c r="G441" s="43" t="str">
        <f t="shared" si="17"/>
        <v>X50</v>
      </c>
      <c r="H441" s="43" t="str">
        <f t="shared" si="17"/>
        <v>1 pentanol_cyt = 4 CmolHCs_cyt</v>
      </c>
      <c r="I441" s="43" t="s">
        <v>781</v>
      </c>
      <c r="J441" s="43" t="s">
        <v>782</v>
      </c>
      <c r="K441" s="43">
        <f t="shared" si="15"/>
        <v>0</v>
      </c>
      <c r="L441" s="43" t="s">
        <v>783</v>
      </c>
      <c r="M441" s="43">
        <v>0</v>
      </c>
      <c r="N441" s="43">
        <v>1</v>
      </c>
      <c r="O441" s="43">
        <v>1</v>
      </c>
      <c r="P441" s="43">
        <v>1</v>
      </c>
      <c r="Q441" s="43">
        <v>1</v>
      </c>
      <c r="R441" s="43">
        <v>0.01</v>
      </c>
      <c r="X441" t="str">
        <f>INDEX(Mets!$B$2:$O$565,MATCH(CONCATENATE($C441,"_EXT"),Mets!$B$2:$B$565,0),COLUMN()-23)</f>
        <v>pentanol_EXT</v>
      </c>
      <c r="Y441">
        <f>INDEX(Mets!$B$2:$O$565,MATCH(CONCATENATE($C441,"_EXT"),Mets!$B$2:$B$565,0),COLUMN()-17)</f>
        <v>0</v>
      </c>
      <c r="Z441">
        <f>INDEX(Mets!$B$2:$O$565,MATCH(CONCATENATE($C441,"_EXT"),Mets!$B$2:$B$565,0),COLUMN()-17)</f>
        <v>1</v>
      </c>
      <c r="AA441">
        <f>INDEX(Mets!$B$2:$O$565,MATCH(CONCATENATE($C441,"_EXT"),Mets!$B$2:$B$565,0),COLUMN()-17)</f>
        <v>0</v>
      </c>
      <c r="AB441">
        <f>INDEX(Mets!$B$2:$O$565,MATCH(CONCATENATE($C441,"_EXT"),Mets!$B$2:$B$565,0),COLUMN()-17)</f>
        <v>0</v>
      </c>
      <c r="AC441">
        <f>INDEX(Mets!$B$2:$O$565,MATCH(CONCATENATE($C441,"_EXT"),Mets!$B$2:$B$565,0),COLUMN()-17)</f>
        <v>0</v>
      </c>
      <c r="AD441">
        <f>INDEX(Mets!$B$2:$O$565,MATCH(CONCATENATE($C441,"_EXT"),Mets!$B$2:$B$565,0),COLUMN()-17)</f>
        <v>30</v>
      </c>
      <c r="AE441">
        <f>INDEX(Mets!$B$2:$W$565,MATCH(CONCATENATE($C441,"_EXT"),Mets!$B$2:$B$565,0),COLUMN()-17)</f>
        <v>5</v>
      </c>
      <c r="AF441" t="e">
        <f>INDEX(Mets!$B$2:$W$565,MATCH(CONCATENATE($C441,"_EXT"),Mets!$B$2:$B$565,0),COLUMN()-9)</f>
        <v>#REF!</v>
      </c>
      <c r="AG441" t="e">
        <f>INDEX(Mets!$B$2:$W$565,MATCH(CONCATENATE($C441,"_EXT"),Mets!$B$2:$B$565,0),COLUMN()-9)</f>
        <v>#REF!</v>
      </c>
    </row>
    <row r="442" spans="1:33">
      <c r="A442" s="43" t="str">
        <f>'FBA Ts'!A60</f>
        <v>X51</v>
      </c>
      <c r="B442" s="43" t="str">
        <f>'FBA Ts'!B60</f>
        <v>1 hexanol_cyt = 5 CmolHCs_cyt</v>
      </c>
      <c r="C442" s="43" t="str">
        <f>'FBA Ts'!C60</f>
        <v>hexanol</v>
      </c>
      <c r="D442" s="43">
        <f>'FBA Ts'!D60</f>
        <v>0</v>
      </c>
      <c r="E442" s="43" t="str">
        <f>'FBA Ts'!E60</f>
        <v>N</v>
      </c>
      <c r="F442" s="43"/>
      <c r="G442" s="43" t="str">
        <f t="shared" si="17"/>
        <v>X51</v>
      </c>
      <c r="H442" s="43" t="str">
        <f t="shared" si="17"/>
        <v>1 hexanol_cyt = 5 CmolHCs_cyt</v>
      </c>
      <c r="I442" s="43" t="s">
        <v>781</v>
      </c>
      <c r="J442" s="43" t="s">
        <v>782</v>
      </c>
      <c r="K442" s="43">
        <f t="shared" si="15"/>
        <v>0</v>
      </c>
      <c r="L442" s="43" t="s">
        <v>783</v>
      </c>
      <c r="M442" s="43">
        <v>0</v>
      </c>
      <c r="N442" s="43">
        <v>1</v>
      </c>
      <c r="O442" s="43">
        <v>1</v>
      </c>
      <c r="P442" s="43">
        <v>1</v>
      </c>
      <c r="Q442" s="43">
        <v>1</v>
      </c>
      <c r="R442" s="43">
        <v>0.01</v>
      </c>
      <c r="X442" t="str">
        <f>INDEX(Mets!$B$2:$O$565,MATCH(CONCATENATE($C442,"_EXT"),Mets!$B$2:$B$565,0),COLUMN()-23)</f>
        <v>hexanol_EXT</v>
      </c>
      <c r="Y442">
        <f>INDEX(Mets!$B$2:$O$565,MATCH(CONCATENATE($C442,"_EXT"),Mets!$B$2:$B$565,0),COLUMN()-17)</f>
        <v>0</v>
      </c>
      <c r="Z442">
        <f>INDEX(Mets!$B$2:$O$565,MATCH(CONCATENATE($C442,"_EXT"),Mets!$B$2:$B$565,0),COLUMN()-17)</f>
        <v>1</v>
      </c>
      <c r="AA442">
        <f>INDEX(Mets!$B$2:$O$565,MATCH(CONCATENATE($C442,"_EXT"),Mets!$B$2:$B$565,0),COLUMN()-17)</f>
        <v>0</v>
      </c>
      <c r="AB442">
        <f>INDEX(Mets!$B$2:$O$565,MATCH(CONCATENATE($C442,"_EXT"),Mets!$B$2:$B$565,0),COLUMN()-17)</f>
        <v>0</v>
      </c>
      <c r="AC442">
        <f>INDEX(Mets!$B$2:$O$565,MATCH(CONCATENATE($C442,"_EXT"),Mets!$B$2:$B$565,0),COLUMN()-17)</f>
        <v>0</v>
      </c>
      <c r="AD442">
        <f>INDEX(Mets!$B$2:$O$565,MATCH(CONCATENATE($C442,"_EXT"),Mets!$B$2:$B$565,0),COLUMN()-17)</f>
        <v>36</v>
      </c>
      <c r="AE442">
        <f>INDEX(Mets!$B$2:$W$565,MATCH(CONCATENATE($C442,"_EXT"),Mets!$B$2:$B$565,0),COLUMN()-17)</f>
        <v>6</v>
      </c>
      <c r="AF442" t="e">
        <f>INDEX(Mets!$B$2:$W$565,MATCH(CONCATENATE($C442,"_EXT"),Mets!$B$2:$B$565,0),COLUMN()-9)</f>
        <v>#REF!</v>
      </c>
      <c r="AG442" t="e">
        <f>INDEX(Mets!$B$2:$W$565,MATCH(CONCATENATE($C442,"_EXT"),Mets!$B$2:$B$565,0),COLUMN()-9)</f>
        <v>#REF!</v>
      </c>
    </row>
    <row r="443" spans="1:33">
      <c r="A443" s="43" t="str">
        <f>'FBA Ts'!A61</f>
        <v>X52</v>
      </c>
      <c r="B443" s="43" t="str">
        <f>'FBA Ts'!B61</f>
        <v>1 heptanol_cyt = 6 CmolHCs_cyt</v>
      </c>
      <c r="C443" s="43" t="str">
        <f>'FBA Ts'!C61</f>
        <v>heptanol</v>
      </c>
      <c r="D443" s="43">
        <f>'FBA Ts'!D61</f>
        <v>0</v>
      </c>
      <c r="E443" s="43" t="str">
        <f>'FBA Ts'!E61</f>
        <v>N</v>
      </c>
      <c r="F443" s="43"/>
      <c r="G443" s="43" t="str">
        <f t="shared" si="17"/>
        <v>X52</v>
      </c>
      <c r="H443" s="43" t="str">
        <f t="shared" si="17"/>
        <v>1 heptanol_cyt = 6 CmolHCs_cyt</v>
      </c>
      <c r="I443" s="43" t="s">
        <v>781</v>
      </c>
      <c r="J443" s="43" t="s">
        <v>782</v>
      </c>
      <c r="K443" s="43">
        <f t="shared" si="15"/>
        <v>0</v>
      </c>
      <c r="L443" s="43" t="s">
        <v>783</v>
      </c>
      <c r="M443" s="43">
        <v>0</v>
      </c>
      <c r="N443" s="43">
        <v>1</v>
      </c>
      <c r="O443" s="43">
        <v>1</v>
      </c>
      <c r="P443" s="43">
        <v>1</v>
      </c>
      <c r="Q443" s="43">
        <v>1</v>
      </c>
      <c r="R443" s="43">
        <v>0.01</v>
      </c>
      <c r="X443" t="str">
        <f>INDEX(Mets!$B$2:$O$565,MATCH(CONCATENATE($C443,"_EXT"),Mets!$B$2:$B$565,0),COLUMN()-23)</f>
        <v>heptanol_EXT</v>
      </c>
      <c r="Y443">
        <f>INDEX(Mets!$B$2:$O$565,MATCH(CONCATENATE($C443,"_EXT"),Mets!$B$2:$B$565,0),COLUMN()-17)</f>
        <v>0</v>
      </c>
      <c r="Z443">
        <f>INDEX(Mets!$B$2:$O$565,MATCH(CONCATENATE($C443,"_EXT"),Mets!$B$2:$B$565,0),COLUMN()-17)</f>
        <v>1</v>
      </c>
      <c r="AA443">
        <f>INDEX(Mets!$B$2:$O$565,MATCH(CONCATENATE($C443,"_EXT"),Mets!$B$2:$B$565,0),COLUMN()-17)</f>
        <v>0</v>
      </c>
      <c r="AB443">
        <f>INDEX(Mets!$B$2:$O$565,MATCH(CONCATENATE($C443,"_EXT"),Mets!$B$2:$B$565,0),COLUMN()-17)</f>
        <v>0</v>
      </c>
      <c r="AC443">
        <f>INDEX(Mets!$B$2:$O$565,MATCH(CONCATENATE($C443,"_EXT"),Mets!$B$2:$B$565,0),COLUMN()-17)</f>
        <v>0</v>
      </c>
      <c r="AD443">
        <f>INDEX(Mets!$B$2:$O$565,MATCH(CONCATENATE($C443,"_EXT"),Mets!$B$2:$B$565,0),COLUMN()-17)</f>
        <v>42</v>
      </c>
      <c r="AE443">
        <f>INDEX(Mets!$B$2:$W$565,MATCH(CONCATENATE($C443,"_EXT"),Mets!$B$2:$B$565,0),COLUMN()-17)</f>
        <v>7</v>
      </c>
      <c r="AF443" t="e">
        <f>INDEX(Mets!$B$2:$W$565,MATCH(CONCATENATE($C443,"_EXT"),Mets!$B$2:$B$565,0),COLUMN()-9)</f>
        <v>#REF!</v>
      </c>
      <c r="AG443" t="e">
        <f>INDEX(Mets!$B$2:$W$565,MATCH(CONCATENATE($C443,"_EXT"),Mets!$B$2:$B$565,0),COLUMN()-9)</f>
        <v>#REF!</v>
      </c>
    </row>
    <row r="444" spans="1:33">
      <c r="A444" s="43" t="str">
        <f>'FBA Ts'!A62</f>
        <v>X53</v>
      </c>
      <c r="B444" s="43" t="str">
        <f>'FBA Ts'!B62</f>
        <v>1 octanol_cyt = 7 CmolHCs_cyt</v>
      </c>
      <c r="C444" s="43" t="str">
        <f>'FBA Ts'!C62</f>
        <v>octanol</v>
      </c>
      <c r="D444" s="43">
        <f>'FBA Ts'!D62</f>
        <v>0</v>
      </c>
      <c r="E444" s="43" t="str">
        <f>'FBA Ts'!E62</f>
        <v>N</v>
      </c>
      <c r="F444" s="43"/>
      <c r="G444" s="43" t="str">
        <f t="shared" si="17"/>
        <v>X53</v>
      </c>
      <c r="H444" s="43" t="str">
        <f t="shared" si="17"/>
        <v>1 octanol_cyt = 7 CmolHCs_cyt</v>
      </c>
      <c r="I444" s="43" t="s">
        <v>781</v>
      </c>
      <c r="J444" s="43" t="s">
        <v>782</v>
      </c>
      <c r="K444" s="43">
        <f t="shared" si="15"/>
        <v>0</v>
      </c>
      <c r="L444" s="43" t="s">
        <v>783</v>
      </c>
      <c r="M444" s="43">
        <v>0</v>
      </c>
      <c r="N444" s="43">
        <v>1</v>
      </c>
      <c r="O444" s="43">
        <v>1</v>
      </c>
      <c r="P444" s="43">
        <v>1</v>
      </c>
      <c r="Q444" s="43">
        <v>1</v>
      </c>
      <c r="R444" s="43">
        <v>0.01</v>
      </c>
      <c r="X444" t="str">
        <f>INDEX(Mets!$B$2:$O$565,MATCH(CONCATENATE($C444,"_EXT"),Mets!$B$2:$B$565,0),COLUMN()-23)</f>
        <v>octanol_EXT</v>
      </c>
      <c r="Y444">
        <f>INDEX(Mets!$B$2:$O$565,MATCH(CONCATENATE($C444,"_EXT"),Mets!$B$2:$B$565,0),COLUMN()-17)</f>
        <v>0</v>
      </c>
      <c r="Z444">
        <f>INDEX(Mets!$B$2:$O$565,MATCH(CONCATENATE($C444,"_EXT"),Mets!$B$2:$B$565,0),COLUMN()-17)</f>
        <v>1</v>
      </c>
      <c r="AA444">
        <f>INDEX(Mets!$B$2:$O$565,MATCH(CONCATENATE($C444,"_EXT"),Mets!$B$2:$B$565,0),COLUMN()-17)</f>
        <v>0</v>
      </c>
      <c r="AB444">
        <f>INDEX(Mets!$B$2:$O$565,MATCH(CONCATENATE($C444,"_EXT"),Mets!$B$2:$B$565,0),COLUMN()-17)</f>
        <v>0</v>
      </c>
      <c r="AC444">
        <f>INDEX(Mets!$B$2:$O$565,MATCH(CONCATENATE($C444,"_EXT"),Mets!$B$2:$B$565,0),COLUMN()-17)</f>
        <v>0</v>
      </c>
      <c r="AD444">
        <f>INDEX(Mets!$B$2:$O$565,MATCH(CONCATENATE($C444,"_EXT"),Mets!$B$2:$B$565,0),COLUMN()-17)</f>
        <v>48</v>
      </c>
      <c r="AE444">
        <f>INDEX(Mets!$B$2:$W$565,MATCH(CONCATENATE($C444,"_EXT"),Mets!$B$2:$B$565,0),COLUMN()-17)</f>
        <v>8</v>
      </c>
      <c r="AF444" t="e">
        <f>INDEX(Mets!$B$2:$W$565,MATCH(CONCATENATE($C444,"_EXT"),Mets!$B$2:$B$565,0),COLUMN()-9)</f>
        <v>#REF!</v>
      </c>
      <c r="AG444" t="e">
        <f>INDEX(Mets!$B$2:$W$565,MATCH(CONCATENATE($C444,"_EXT"),Mets!$B$2:$B$565,0),COLUMN()-9)</f>
        <v>#REF!</v>
      </c>
    </row>
    <row r="445" spans="1:33">
      <c r="A445" s="43" t="str">
        <f>'FBA Ts'!A63</f>
        <v>X54</v>
      </c>
      <c r="B445" s="43" t="str">
        <f>'FBA Ts'!B63</f>
        <v>1 nonanol_cyt = 8 CmolHCs_cyt</v>
      </c>
      <c r="C445" s="43" t="str">
        <f>'FBA Ts'!C63</f>
        <v>nonanol</v>
      </c>
      <c r="D445" s="43">
        <f>'FBA Ts'!D63</f>
        <v>0</v>
      </c>
      <c r="E445" s="43" t="str">
        <f>'FBA Ts'!E63</f>
        <v>N</v>
      </c>
      <c r="F445" s="43"/>
      <c r="G445" s="43" t="str">
        <f t="shared" si="17"/>
        <v>X54</v>
      </c>
      <c r="H445" s="43" t="str">
        <f t="shared" si="17"/>
        <v>1 nonanol_cyt = 8 CmolHCs_cyt</v>
      </c>
      <c r="I445" s="43" t="s">
        <v>781</v>
      </c>
      <c r="J445" s="43" t="s">
        <v>782</v>
      </c>
      <c r="K445" s="43">
        <f t="shared" si="15"/>
        <v>0</v>
      </c>
      <c r="L445" s="43" t="s">
        <v>783</v>
      </c>
      <c r="M445" s="43">
        <v>0</v>
      </c>
      <c r="N445" s="43">
        <v>1</v>
      </c>
      <c r="O445" s="43">
        <v>1</v>
      </c>
      <c r="P445" s="43">
        <v>1</v>
      </c>
      <c r="Q445" s="43">
        <v>1</v>
      </c>
      <c r="R445" s="43">
        <v>0.01</v>
      </c>
      <c r="X445" t="str">
        <f>INDEX(Mets!$B$2:$O$565,MATCH(CONCATENATE($C445,"_EXT"),Mets!$B$2:$B$565,0),COLUMN()-23)</f>
        <v>nonanol_EXT</v>
      </c>
      <c r="Y445">
        <f>INDEX(Mets!$B$2:$O$565,MATCH(CONCATENATE($C445,"_EXT"),Mets!$B$2:$B$565,0),COLUMN()-17)</f>
        <v>0</v>
      </c>
      <c r="Z445">
        <f>INDEX(Mets!$B$2:$O$565,MATCH(CONCATENATE($C445,"_EXT"),Mets!$B$2:$B$565,0),COLUMN()-17)</f>
        <v>1</v>
      </c>
      <c r="AA445">
        <f>INDEX(Mets!$B$2:$O$565,MATCH(CONCATENATE($C445,"_EXT"),Mets!$B$2:$B$565,0),COLUMN()-17)</f>
        <v>0</v>
      </c>
      <c r="AB445">
        <f>INDEX(Mets!$B$2:$O$565,MATCH(CONCATENATE($C445,"_EXT"),Mets!$B$2:$B$565,0),COLUMN()-17)</f>
        <v>0</v>
      </c>
      <c r="AC445">
        <f>INDEX(Mets!$B$2:$O$565,MATCH(CONCATENATE($C445,"_EXT"),Mets!$B$2:$B$565,0),COLUMN()-17)</f>
        <v>0</v>
      </c>
      <c r="AD445">
        <f>INDEX(Mets!$B$2:$O$565,MATCH(CONCATENATE($C445,"_EXT"),Mets!$B$2:$B$565,0),COLUMN()-17)</f>
        <v>54</v>
      </c>
      <c r="AE445">
        <f>INDEX(Mets!$B$2:$W$565,MATCH(CONCATENATE($C445,"_EXT"),Mets!$B$2:$B$565,0),COLUMN()-17)</f>
        <v>9</v>
      </c>
      <c r="AF445" t="e">
        <f>INDEX(Mets!$B$2:$W$565,MATCH(CONCATENATE($C445,"_EXT"),Mets!$B$2:$B$565,0),COLUMN()-9)</f>
        <v>#REF!</v>
      </c>
      <c r="AG445" t="e">
        <f>INDEX(Mets!$B$2:$W$565,MATCH(CONCATENATE($C445,"_EXT"),Mets!$B$2:$B$565,0),COLUMN()-9)</f>
        <v>#REF!</v>
      </c>
    </row>
    <row r="446" spans="1:33">
      <c r="A446" s="43" t="str">
        <f>'FBA Ts'!A64</f>
        <v>X55</v>
      </c>
      <c r="B446" s="43" t="str">
        <f>'FBA Ts'!B64</f>
        <v>1 decanol_cyt = 9 CmolHCs_cyt</v>
      </c>
      <c r="C446" s="43" t="str">
        <f>'FBA Ts'!C64</f>
        <v>decanol</v>
      </c>
      <c r="D446" s="43">
        <f>'FBA Ts'!D64</f>
        <v>0</v>
      </c>
      <c r="E446" s="43" t="str">
        <f>'FBA Ts'!E64</f>
        <v>N</v>
      </c>
      <c r="F446" s="43"/>
      <c r="G446" s="43" t="str">
        <f t="shared" si="17"/>
        <v>X55</v>
      </c>
      <c r="H446" s="43" t="str">
        <f t="shared" si="17"/>
        <v>1 decanol_cyt = 9 CmolHCs_cyt</v>
      </c>
      <c r="I446" s="43" t="s">
        <v>781</v>
      </c>
      <c r="J446" s="43" t="s">
        <v>782</v>
      </c>
      <c r="K446" s="43">
        <f t="shared" si="15"/>
        <v>0</v>
      </c>
      <c r="L446" s="43" t="s">
        <v>783</v>
      </c>
      <c r="M446" s="43">
        <v>0</v>
      </c>
      <c r="N446" s="43">
        <v>1</v>
      </c>
      <c r="O446" s="43">
        <v>1</v>
      </c>
      <c r="P446" s="43">
        <v>1</v>
      </c>
      <c r="Q446" s="43">
        <v>1</v>
      </c>
      <c r="R446" s="43">
        <v>0.01</v>
      </c>
      <c r="X446" t="str">
        <f>INDEX(Mets!$B$2:$O$565,MATCH(CONCATENATE($C446,"_EXT"),Mets!$B$2:$B$565,0),COLUMN()-23)</f>
        <v>decanol_EXT</v>
      </c>
      <c r="Y446">
        <f>INDEX(Mets!$B$2:$O$565,MATCH(CONCATENATE($C446,"_EXT"),Mets!$B$2:$B$565,0),COLUMN()-17)</f>
        <v>0</v>
      </c>
      <c r="Z446">
        <f>INDEX(Mets!$B$2:$O$565,MATCH(CONCATENATE($C446,"_EXT"),Mets!$B$2:$B$565,0),COLUMN()-17)</f>
        <v>1</v>
      </c>
      <c r="AA446">
        <f>INDEX(Mets!$B$2:$O$565,MATCH(CONCATENATE($C446,"_EXT"),Mets!$B$2:$B$565,0),COLUMN()-17)</f>
        <v>0</v>
      </c>
      <c r="AB446">
        <f>INDEX(Mets!$B$2:$O$565,MATCH(CONCATENATE($C446,"_EXT"),Mets!$B$2:$B$565,0),COLUMN()-17)</f>
        <v>0</v>
      </c>
      <c r="AC446">
        <f>INDEX(Mets!$B$2:$O$565,MATCH(CONCATENATE($C446,"_EXT"),Mets!$B$2:$B$565,0),COLUMN()-17)</f>
        <v>0</v>
      </c>
      <c r="AD446">
        <f>INDEX(Mets!$B$2:$O$565,MATCH(CONCATENATE($C446,"_EXT"),Mets!$B$2:$B$565,0),COLUMN()-17)</f>
        <v>60</v>
      </c>
      <c r="AE446">
        <f>INDEX(Mets!$B$2:$W$565,MATCH(CONCATENATE($C446,"_EXT"),Mets!$B$2:$B$565,0),COLUMN()-17)</f>
        <v>10</v>
      </c>
      <c r="AF446" t="e">
        <f>INDEX(Mets!$B$2:$W$565,MATCH(CONCATENATE($C446,"_EXT"),Mets!$B$2:$B$565,0),COLUMN()-9)</f>
        <v>#REF!</v>
      </c>
      <c r="AG446" t="e">
        <f>INDEX(Mets!$B$2:$W$565,MATCH(CONCATENATE($C446,"_EXT"),Mets!$B$2:$B$565,0),COLUMN()-9)</f>
        <v>#REF!</v>
      </c>
    </row>
    <row r="447" spans="1:33">
      <c r="A447" s="43" t="str">
        <f>'FBA Ts'!A65</f>
        <v>X56</v>
      </c>
      <c r="B447" s="43" t="str">
        <f>'FBA Ts'!B65</f>
        <v>1 undecanol_cyt = 10 CmolHCs_cyt</v>
      </c>
      <c r="C447" s="43" t="str">
        <f>'FBA Ts'!C65</f>
        <v>undecanol</v>
      </c>
      <c r="D447" s="43">
        <f>'FBA Ts'!D65</f>
        <v>0</v>
      </c>
      <c r="E447" s="43" t="str">
        <f>'FBA Ts'!E65</f>
        <v>N</v>
      </c>
      <c r="F447" s="43"/>
      <c r="G447" s="43" t="str">
        <f t="shared" si="17"/>
        <v>X56</v>
      </c>
      <c r="H447" s="43" t="str">
        <f t="shared" si="17"/>
        <v>1 undecanol_cyt = 10 CmolHCs_cyt</v>
      </c>
      <c r="I447" s="43" t="s">
        <v>781</v>
      </c>
      <c r="J447" s="43" t="s">
        <v>782</v>
      </c>
      <c r="K447" s="43">
        <f t="shared" si="15"/>
        <v>0</v>
      </c>
      <c r="L447" s="43" t="s">
        <v>783</v>
      </c>
      <c r="M447" s="43">
        <v>0</v>
      </c>
      <c r="N447" s="43">
        <v>1</v>
      </c>
      <c r="O447" s="43">
        <v>1</v>
      </c>
      <c r="P447" s="43">
        <v>1</v>
      </c>
      <c r="Q447" s="43">
        <v>1</v>
      </c>
      <c r="R447" s="43">
        <v>0.01</v>
      </c>
      <c r="X447" t="str">
        <f>INDEX(Mets!$B$2:$O$565,MATCH(CONCATENATE($C447,"_EXT"),Mets!$B$2:$B$565,0),COLUMN()-23)</f>
        <v>undecanol_EXT</v>
      </c>
      <c r="Y447">
        <f>INDEX(Mets!$B$2:$O$565,MATCH(CONCATENATE($C447,"_EXT"),Mets!$B$2:$B$565,0),COLUMN()-17)</f>
        <v>0</v>
      </c>
      <c r="Z447">
        <f>INDEX(Mets!$B$2:$O$565,MATCH(CONCATENATE($C447,"_EXT"),Mets!$B$2:$B$565,0),COLUMN()-17)</f>
        <v>1</v>
      </c>
      <c r="AA447">
        <f>INDEX(Mets!$B$2:$O$565,MATCH(CONCATENATE($C447,"_EXT"),Mets!$B$2:$B$565,0),COLUMN()-17)</f>
        <v>0</v>
      </c>
      <c r="AB447">
        <f>INDEX(Mets!$B$2:$O$565,MATCH(CONCATENATE($C447,"_EXT"),Mets!$B$2:$B$565,0),COLUMN()-17)</f>
        <v>0</v>
      </c>
      <c r="AC447">
        <f>INDEX(Mets!$B$2:$O$565,MATCH(CONCATENATE($C447,"_EXT"),Mets!$B$2:$B$565,0),COLUMN()-17)</f>
        <v>0</v>
      </c>
      <c r="AD447">
        <f>INDEX(Mets!$B$2:$O$565,MATCH(CONCATENATE($C447,"_EXT"),Mets!$B$2:$B$565,0),COLUMN()-17)</f>
        <v>66</v>
      </c>
      <c r="AE447">
        <f>INDEX(Mets!$B$2:$W$565,MATCH(CONCATENATE($C447,"_EXT"),Mets!$B$2:$B$565,0),COLUMN()-17)</f>
        <v>11</v>
      </c>
      <c r="AF447" t="e">
        <f>INDEX(Mets!$B$2:$W$565,MATCH(CONCATENATE($C447,"_EXT"),Mets!$B$2:$B$565,0),COLUMN()-9)</f>
        <v>#REF!</v>
      </c>
      <c r="AG447" t="e">
        <f>INDEX(Mets!$B$2:$W$565,MATCH(CONCATENATE($C447,"_EXT"),Mets!$B$2:$B$565,0),COLUMN()-9)</f>
        <v>#REF!</v>
      </c>
    </row>
    <row r="448" spans="1:33">
      <c r="A448" s="43" t="str">
        <f>'FBA Ts'!A66</f>
        <v>X57</v>
      </c>
      <c r="B448" s="43" t="str">
        <f>'FBA Ts'!B66</f>
        <v>1 dodecanol_cyt = 11 CmolHCs_cyt</v>
      </c>
      <c r="C448" s="43" t="str">
        <f>'FBA Ts'!C66</f>
        <v>dodecanol</v>
      </c>
      <c r="D448" s="43">
        <f>'FBA Ts'!D66</f>
        <v>0</v>
      </c>
      <c r="E448" s="43" t="str">
        <f>'FBA Ts'!E66</f>
        <v>N</v>
      </c>
      <c r="F448" s="43"/>
      <c r="G448" s="43" t="str">
        <f t="shared" si="17"/>
        <v>X57</v>
      </c>
      <c r="H448" s="43" t="str">
        <f t="shared" si="17"/>
        <v>1 dodecanol_cyt = 11 CmolHCs_cyt</v>
      </c>
      <c r="I448" s="43" t="s">
        <v>781</v>
      </c>
      <c r="J448" s="43" t="s">
        <v>782</v>
      </c>
      <c r="K448" s="43">
        <f t="shared" si="15"/>
        <v>0</v>
      </c>
      <c r="L448" s="43" t="s">
        <v>783</v>
      </c>
      <c r="M448" s="43">
        <v>0</v>
      </c>
      <c r="N448" s="43">
        <v>1</v>
      </c>
      <c r="O448" s="43">
        <v>1</v>
      </c>
      <c r="P448" s="43">
        <v>1</v>
      </c>
      <c r="Q448" s="43">
        <v>1</v>
      </c>
      <c r="R448" s="43">
        <v>0.01</v>
      </c>
      <c r="X448" t="str">
        <f>INDEX(Mets!$B$2:$O$565,MATCH(CONCATENATE($C448,"_EXT"),Mets!$B$2:$B$565,0),COLUMN()-23)</f>
        <v>dodecanol_EXT</v>
      </c>
      <c r="Y448">
        <f>INDEX(Mets!$B$2:$O$565,MATCH(CONCATENATE($C448,"_EXT"),Mets!$B$2:$B$565,0),COLUMN()-17)</f>
        <v>0</v>
      </c>
      <c r="Z448">
        <f>INDEX(Mets!$B$2:$O$565,MATCH(CONCATENATE($C448,"_EXT"),Mets!$B$2:$B$565,0),COLUMN()-17)</f>
        <v>1</v>
      </c>
      <c r="AA448">
        <f>INDEX(Mets!$B$2:$O$565,MATCH(CONCATENATE($C448,"_EXT"),Mets!$B$2:$B$565,0),COLUMN()-17)</f>
        <v>0</v>
      </c>
      <c r="AB448">
        <f>INDEX(Mets!$B$2:$O$565,MATCH(CONCATENATE($C448,"_EXT"),Mets!$B$2:$B$565,0),COLUMN()-17)</f>
        <v>0</v>
      </c>
      <c r="AC448">
        <f>INDEX(Mets!$B$2:$O$565,MATCH(CONCATENATE($C448,"_EXT"),Mets!$B$2:$B$565,0),COLUMN()-17)</f>
        <v>0</v>
      </c>
      <c r="AD448">
        <f>INDEX(Mets!$B$2:$O$565,MATCH(CONCATENATE($C448,"_EXT"),Mets!$B$2:$B$565,0),COLUMN()-17)</f>
        <v>72</v>
      </c>
      <c r="AE448">
        <f>INDEX(Mets!$B$2:$W$565,MATCH(CONCATENATE($C448,"_EXT"),Mets!$B$2:$B$565,0),COLUMN()-17)</f>
        <v>12</v>
      </c>
      <c r="AF448" t="e">
        <f>INDEX(Mets!$B$2:$W$565,MATCH(CONCATENATE($C448,"_EXT"),Mets!$B$2:$B$565,0),COLUMN()-9)</f>
        <v>#REF!</v>
      </c>
      <c r="AG448" t="e">
        <f>INDEX(Mets!$B$2:$W$565,MATCH(CONCATENATE($C448,"_EXT"),Mets!$B$2:$B$565,0),COLUMN()-9)</f>
        <v>#REF!</v>
      </c>
    </row>
    <row r="449" spans="1:33">
      <c r="A449" s="43" t="str">
        <f>'FBA Ts'!A67</f>
        <v>X58</v>
      </c>
      <c r="B449" s="43" t="str">
        <f>'FBA Ts'!B67</f>
        <v>1 tridecanol_cyt = 12 CmolHCs_cyt</v>
      </c>
      <c r="C449" s="43" t="str">
        <f>'FBA Ts'!C67</f>
        <v>tridecanol</v>
      </c>
      <c r="D449" s="43">
        <f>'FBA Ts'!D67</f>
        <v>0</v>
      </c>
      <c r="E449" s="43" t="str">
        <f>'FBA Ts'!E67</f>
        <v>N</v>
      </c>
      <c r="F449" s="43"/>
      <c r="G449" s="43" t="str">
        <f t="shared" si="17"/>
        <v>X58</v>
      </c>
      <c r="H449" s="43" t="str">
        <f t="shared" si="17"/>
        <v>1 tridecanol_cyt = 12 CmolHCs_cyt</v>
      </c>
      <c r="I449" s="43" t="s">
        <v>781</v>
      </c>
      <c r="J449" s="43" t="s">
        <v>782</v>
      </c>
      <c r="K449" s="43">
        <f t="shared" si="15"/>
        <v>0</v>
      </c>
      <c r="L449" s="43" t="s">
        <v>783</v>
      </c>
      <c r="M449" s="43">
        <v>0</v>
      </c>
      <c r="N449" s="43">
        <v>1</v>
      </c>
      <c r="O449" s="43">
        <v>1</v>
      </c>
      <c r="P449" s="43">
        <v>1</v>
      </c>
      <c r="Q449" s="43">
        <v>1</v>
      </c>
      <c r="R449" s="43">
        <v>0.01</v>
      </c>
      <c r="X449" t="str">
        <f>INDEX(Mets!$B$2:$O$565,MATCH(CONCATENATE($C449,"_EXT"),Mets!$B$2:$B$565,0),COLUMN()-23)</f>
        <v>tridecanol_EXT</v>
      </c>
      <c r="Y449">
        <f>INDEX(Mets!$B$2:$O$565,MATCH(CONCATENATE($C449,"_EXT"),Mets!$B$2:$B$565,0),COLUMN()-17)</f>
        <v>0</v>
      </c>
      <c r="Z449">
        <f>INDEX(Mets!$B$2:$O$565,MATCH(CONCATENATE($C449,"_EXT"),Mets!$B$2:$B$565,0),COLUMN()-17)</f>
        <v>1</v>
      </c>
      <c r="AA449">
        <f>INDEX(Mets!$B$2:$O$565,MATCH(CONCATENATE($C449,"_EXT"),Mets!$B$2:$B$565,0),COLUMN()-17)</f>
        <v>0</v>
      </c>
      <c r="AB449">
        <f>INDEX(Mets!$B$2:$O$565,MATCH(CONCATENATE($C449,"_EXT"),Mets!$B$2:$B$565,0),COLUMN()-17)</f>
        <v>0</v>
      </c>
      <c r="AC449">
        <f>INDEX(Mets!$B$2:$O$565,MATCH(CONCATENATE($C449,"_EXT"),Mets!$B$2:$B$565,0),COLUMN()-17)</f>
        <v>0</v>
      </c>
      <c r="AD449">
        <f>INDEX(Mets!$B$2:$O$565,MATCH(CONCATENATE($C449,"_EXT"),Mets!$B$2:$B$565,0),COLUMN()-17)</f>
        <v>78</v>
      </c>
      <c r="AE449">
        <f>INDEX(Mets!$B$2:$W$565,MATCH(CONCATENATE($C449,"_EXT"),Mets!$B$2:$B$565,0),COLUMN()-17)</f>
        <v>13</v>
      </c>
      <c r="AF449" t="e">
        <f>INDEX(Mets!$B$2:$W$565,MATCH(CONCATENATE($C449,"_EXT"),Mets!$B$2:$B$565,0),COLUMN()-9)</f>
        <v>#REF!</v>
      </c>
      <c r="AG449" t="e">
        <f>INDEX(Mets!$B$2:$W$565,MATCH(CONCATENATE($C449,"_EXT"),Mets!$B$2:$B$565,0),COLUMN()-9)</f>
        <v>#REF!</v>
      </c>
    </row>
    <row r="450" spans="1:33">
      <c r="A450" s="43" t="str">
        <f>'FBA Ts'!A68</f>
        <v>X59</v>
      </c>
      <c r="B450" s="43" t="str">
        <f>'FBA Ts'!B68</f>
        <v>1 tetradecanol_cyt = 13 CmolHCs_cyt</v>
      </c>
      <c r="C450" s="43" t="str">
        <f>'FBA Ts'!C68</f>
        <v>tetradecanol</v>
      </c>
      <c r="D450" s="43">
        <f>'FBA Ts'!D68</f>
        <v>0</v>
      </c>
      <c r="E450" s="43" t="str">
        <f>'FBA Ts'!E68</f>
        <v>N</v>
      </c>
      <c r="F450" s="43"/>
      <c r="G450" s="43" t="str">
        <f t="shared" si="17"/>
        <v>X59</v>
      </c>
      <c r="H450" s="43" t="str">
        <f t="shared" si="17"/>
        <v>1 tetradecanol_cyt = 13 CmolHCs_cyt</v>
      </c>
      <c r="I450" s="43" t="s">
        <v>781</v>
      </c>
      <c r="J450" s="43" t="s">
        <v>782</v>
      </c>
      <c r="K450" s="43">
        <f t="shared" si="15"/>
        <v>0</v>
      </c>
      <c r="L450" s="43" t="s">
        <v>783</v>
      </c>
      <c r="M450" s="43">
        <v>0</v>
      </c>
      <c r="N450" s="43">
        <v>1</v>
      </c>
      <c r="O450" s="43">
        <v>1</v>
      </c>
      <c r="P450" s="43">
        <v>1</v>
      </c>
      <c r="Q450" s="43">
        <v>1</v>
      </c>
      <c r="R450" s="43">
        <v>0.01</v>
      </c>
      <c r="X450" t="str">
        <f>INDEX(Mets!$B$2:$O$565,MATCH(CONCATENATE($C450,"_EXT"),Mets!$B$2:$B$565,0),COLUMN()-23)</f>
        <v>tetradecanol_EXT</v>
      </c>
      <c r="Y450">
        <f>INDEX(Mets!$B$2:$O$565,MATCH(CONCATENATE($C450,"_EXT"),Mets!$B$2:$B$565,0),COLUMN()-17)</f>
        <v>0</v>
      </c>
      <c r="Z450">
        <f>INDEX(Mets!$B$2:$O$565,MATCH(CONCATENATE($C450,"_EXT"),Mets!$B$2:$B$565,0),COLUMN()-17)</f>
        <v>1</v>
      </c>
      <c r="AA450">
        <f>INDEX(Mets!$B$2:$O$565,MATCH(CONCATENATE($C450,"_EXT"),Mets!$B$2:$B$565,0),COLUMN()-17)</f>
        <v>0</v>
      </c>
      <c r="AB450">
        <f>INDEX(Mets!$B$2:$O$565,MATCH(CONCATENATE($C450,"_EXT"),Mets!$B$2:$B$565,0),COLUMN()-17)</f>
        <v>0</v>
      </c>
      <c r="AC450">
        <f>INDEX(Mets!$B$2:$O$565,MATCH(CONCATENATE($C450,"_EXT"),Mets!$B$2:$B$565,0),COLUMN()-17)</f>
        <v>0</v>
      </c>
      <c r="AD450">
        <f>INDEX(Mets!$B$2:$O$565,MATCH(CONCATENATE($C450,"_EXT"),Mets!$B$2:$B$565,0),COLUMN()-17)</f>
        <v>84</v>
      </c>
      <c r="AE450">
        <f>INDEX(Mets!$B$2:$W$565,MATCH(CONCATENATE($C450,"_EXT"),Mets!$B$2:$B$565,0),COLUMN()-17)</f>
        <v>14</v>
      </c>
      <c r="AF450" t="e">
        <f>INDEX(Mets!$B$2:$W$565,MATCH(CONCATENATE($C450,"_EXT"),Mets!$B$2:$B$565,0),COLUMN()-9)</f>
        <v>#REF!</v>
      </c>
      <c r="AG450" t="e">
        <f>INDEX(Mets!$B$2:$W$565,MATCH(CONCATENATE($C450,"_EXT"),Mets!$B$2:$B$565,0),COLUMN()-9)</f>
        <v>#REF!</v>
      </c>
    </row>
    <row r="451" spans="1:33">
      <c r="A451" s="43" t="str">
        <f>'FBA Ts'!A69</f>
        <v>X60</v>
      </c>
      <c r="B451" s="43" t="str">
        <f>'FBA Ts'!B69</f>
        <v>1 pentadecanol_cyt = 14 CmolHCs_cyt</v>
      </c>
      <c r="C451" s="43" t="str">
        <f>'FBA Ts'!C69</f>
        <v>pentadecanol</v>
      </c>
      <c r="D451" s="43">
        <f>'FBA Ts'!D69</f>
        <v>0</v>
      </c>
      <c r="E451" s="43" t="str">
        <f>'FBA Ts'!E69</f>
        <v>N</v>
      </c>
      <c r="F451" s="43"/>
      <c r="G451" s="43" t="str">
        <f t="shared" si="17"/>
        <v>X60</v>
      </c>
      <c r="H451" s="43" t="str">
        <f t="shared" si="17"/>
        <v>1 pentadecanol_cyt = 14 CmolHCs_cyt</v>
      </c>
      <c r="I451" s="43" t="s">
        <v>781</v>
      </c>
      <c r="J451" s="43" t="s">
        <v>782</v>
      </c>
      <c r="K451" s="43">
        <f t="shared" si="15"/>
        <v>0</v>
      </c>
      <c r="L451" s="43" t="s">
        <v>783</v>
      </c>
      <c r="M451" s="43">
        <v>0</v>
      </c>
      <c r="N451" s="43">
        <v>1</v>
      </c>
      <c r="O451" s="43">
        <v>1</v>
      </c>
      <c r="P451" s="43">
        <v>1</v>
      </c>
      <c r="Q451" s="43">
        <v>1</v>
      </c>
      <c r="R451" s="43">
        <v>0.01</v>
      </c>
      <c r="X451" t="str">
        <f>INDEX(Mets!$B$2:$O$565,MATCH(CONCATENATE($C451,"_EXT"),Mets!$B$2:$B$565,0),COLUMN()-23)</f>
        <v>pentadecanol_EXT</v>
      </c>
      <c r="Y451">
        <f>INDEX(Mets!$B$2:$O$565,MATCH(CONCATENATE($C451,"_EXT"),Mets!$B$2:$B$565,0),COLUMN()-17)</f>
        <v>0</v>
      </c>
      <c r="Z451">
        <f>INDEX(Mets!$B$2:$O$565,MATCH(CONCATENATE($C451,"_EXT"),Mets!$B$2:$B$565,0),COLUMN()-17)</f>
        <v>1</v>
      </c>
      <c r="AA451">
        <f>INDEX(Mets!$B$2:$O$565,MATCH(CONCATENATE($C451,"_EXT"),Mets!$B$2:$B$565,0),COLUMN()-17)</f>
        <v>0</v>
      </c>
      <c r="AB451">
        <f>INDEX(Mets!$B$2:$O$565,MATCH(CONCATENATE($C451,"_EXT"),Mets!$B$2:$B$565,0),COLUMN()-17)</f>
        <v>0</v>
      </c>
      <c r="AC451">
        <f>INDEX(Mets!$B$2:$O$565,MATCH(CONCATENATE($C451,"_EXT"),Mets!$B$2:$B$565,0),COLUMN()-17)</f>
        <v>0</v>
      </c>
      <c r="AD451">
        <f>INDEX(Mets!$B$2:$O$565,MATCH(CONCATENATE($C451,"_EXT"),Mets!$B$2:$B$565,0),COLUMN()-17)</f>
        <v>90</v>
      </c>
      <c r="AE451">
        <f>INDEX(Mets!$B$2:$W$565,MATCH(CONCATENATE($C451,"_EXT"),Mets!$B$2:$B$565,0),COLUMN()-17)</f>
        <v>15</v>
      </c>
      <c r="AF451" t="e">
        <f>INDEX(Mets!$B$2:$W$565,MATCH(CONCATENATE($C451,"_EXT"),Mets!$B$2:$B$565,0),COLUMN()-9)</f>
        <v>#REF!</v>
      </c>
      <c r="AG451" t="e">
        <f>INDEX(Mets!$B$2:$W$565,MATCH(CONCATENATE($C451,"_EXT"),Mets!$B$2:$B$565,0),COLUMN()-9)</f>
        <v>#REF!</v>
      </c>
    </row>
    <row r="452" spans="1:33">
      <c r="A452" s="43" t="str">
        <f>'FBA Ts'!A70</f>
        <v>X61</v>
      </c>
      <c r="B452" s="43" t="str">
        <f>'FBA Ts'!B70</f>
        <v>1 hexadecanol_cyt = 15 CmolHCs_cyt</v>
      </c>
      <c r="C452" s="43" t="str">
        <f>'FBA Ts'!C70</f>
        <v>hexadecanol</v>
      </c>
      <c r="D452" s="43">
        <f>'FBA Ts'!D70</f>
        <v>0</v>
      </c>
      <c r="E452" s="43" t="str">
        <f>'FBA Ts'!E70</f>
        <v>N</v>
      </c>
      <c r="F452" s="43"/>
      <c r="G452" s="43" t="str">
        <f t="shared" si="17"/>
        <v>X61</v>
      </c>
      <c r="H452" s="43" t="str">
        <f t="shared" si="17"/>
        <v>1 hexadecanol_cyt = 15 CmolHCs_cyt</v>
      </c>
      <c r="I452" s="43" t="s">
        <v>781</v>
      </c>
      <c r="J452" s="43" t="s">
        <v>782</v>
      </c>
      <c r="K452" s="43">
        <f t="shared" si="15"/>
        <v>0</v>
      </c>
      <c r="L452" s="43" t="s">
        <v>783</v>
      </c>
      <c r="M452" s="43">
        <v>0</v>
      </c>
      <c r="N452" s="43">
        <v>1</v>
      </c>
      <c r="O452" s="43">
        <v>1</v>
      </c>
      <c r="P452" s="43">
        <v>1</v>
      </c>
      <c r="Q452" s="43">
        <v>1</v>
      </c>
      <c r="R452" s="43">
        <v>0.01</v>
      </c>
      <c r="X452" t="str">
        <f>INDEX(Mets!$B$2:$O$565,MATCH(CONCATENATE($C452,"_EXT"),Mets!$B$2:$B$565,0),COLUMN()-23)</f>
        <v>hexadecanol_EXT</v>
      </c>
      <c r="Y452">
        <f>INDEX(Mets!$B$2:$O$565,MATCH(CONCATENATE($C452,"_EXT"),Mets!$B$2:$B$565,0),COLUMN()-17)</f>
        <v>0</v>
      </c>
      <c r="Z452">
        <f>INDEX(Mets!$B$2:$O$565,MATCH(CONCATENATE($C452,"_EXT"),Mets!$B$2:$B$565,0),COLUMN()-17)</f>
        <v>1</v>
      </c>
      <c r="AA452">
        <f>INDEX(Mets!$B$2:$O$565,MATCH(CONCATENATE($C452,"_EXT"),Mets!$B$2:$B$565,0),COLUMN()-17)</f>
        <v>0</v>
      </c>
      <c r="AB452">
        <f>INDEX(Mets!$B$2:$O$565,MATCH(CONCATENATE($C452,"_EXT"),Mets!$B$2:$B$565,0),COLUMN()-17)</f>
        <v>0</v>
      </c>
      <c r="AC452">
        <f>INDEX(Mets!$B$2:$O$565,MATCH(CONCATENATE($C452,"_EXT"),Mets!$B$2:$B$565,0),COLUMN()-17)</f>
        <v>0</v>
      </c>
      <c r="AD452">
        <f>INDEX(Mets!$B$2:$O$565,MATCH(CONCATENATE($C452,"_EXT"),Mets!$B$2:$B$565,0),COLUMN()-17)</f>
        <v>96</v>
      </c>
      <c r="AE452">
        <f>INDEX(Mets!$B$2:$W$565,MATCH(CONCATENATE($C452,"_EXT"),Mets!$B$2:$B$565,0),COLUMN()-17)</f>
        <v>16</v>
      </c>
      <c r="AF452" t="e">
        <f>INDEX(Mets!$B$2:$W$565,MATCH(CONCATENATE($C452,"_EXT"),Mets!$B$2:$B$565,0),COLUMN()-9)</f>
        <v>#REF!</v>
      </c>
      <c r="AG452" t="e">
        <f>INDEX(Mets!$B$2:$W$565,MATCH(CONCATENATE($C452,"_EXT"),Mets!$B$2:$B$565,0),COLUMN()-9)</f>
        <v>#REF!</v>
      </c>
    </row>
    <row r="453" spans="1:33">
      <c r="A453" s="43" t="str">
        <f>'FBA Ts'!A71</f>
        <v>X62</v>
      </c>
      <c r="B453" s="43" t="str">
        <f>'FBA Ts'!B71</f>
        <v>1 heptadecanol_cyt = 16 CmolHCs_cyt</v>
      </c>
      <c r="C453" s="43" t="str">
        <f>'FBA Ts'!C71</f>
        <v>heptadecanol</v>
      </c>
      <c r="D453" s="43">
        <f>'FBA Ts'!D71</f>
        <v>0</v>
      </c>
      <c r="E453" s="43" t="str">
        <f>'FBA Ts'!E71</f>
        <v>N</v>
      </c>
      <c r="F453" s="43"/>
      <c r="G453" s="43" t="str">
        <f t="shared" si="17"/>
        <v>X62</v>
      </c>
      <c r="H453" s="43" t="str">
        <f t="shared" si="17"/>
        <v>1 heptadecanol_cyt = 16 CmolHCs_cyt</v>
      </c>
      <c r="I453" s="43" t="s">
        <v>781</v>
      </c>
      <c r="J453" s="43" t="s">
        <v>782</v>
      </c>
      <c r="K453" s="43">
        <f t="shared" si="15"/>
        <v>0</v>
      </c>
      <c r="L453" s="43" t="s">
        <v>783</v>
      </c>
      <c r="M453" s="43">
        <v>0</v>
      </c>
      <c r="N453" s="43">
        <v>1</v>
      </c>
      <c r="O453" s="43">
        <v>1</v>
      </c>
      <c r="P453" s="43">
        <v>1</v>
      </c>
      <c r="Q453" s="43">
        <v>1</v>
      </c>
      <c r="R453" s="43">
        <v>0.01</v>
      </c>
      <c r="X453" t="str">
        <f>INDEX(Mets!$B$2:$O$565,MATCH(CONCATENATE($C453,"_EXT"),Mets!$B$2:$B$565,0),COLUMN()-23)</f>
        <v>heptadecanol_EXT</v>
      </c>
      <c r="Y453">
        <f>INDEX(Mets!$B$2:$O$565,MATCH(CONCATENATE($C453,"_EXT"),Mets!$B$2:$B$565,0),COLUMN()-17)</f>
        <v>0</v>
      </c>
      <c r="Z453">
        <f>INDEX(Mets!$B$2:$O$565,MATCH(CONCATENATE($C453,"_EXT"),Mets!$B$2:$B$565,0),COLUMN()-17)</f>
        <v>1</v>
      </c>
      <c r="AA453">
        <f>INDEX(Mets!$B$2:$O$565,MATCH(CONCATENATE($C453,"_EXT"),Mets!$B$2:$B$565,0),COLUMN()-17)</f>
        <v>0</v>
      </c>
      <c r="AB453">
        <f>INDEX(Mets!$B$2:$O$565,MATCH(CONCATENATE($C453,"_EXT"),Mets!$B$2:$B$565,0),COLUMN()-17)</f>
        <v>0</v>
      </c>
      <c r="AC453">
        <f>INDEX(Mets!$B$2:$O$565,MATCH(CONCATENATE($C453,"_EXT"),Mets!$B$2:$B$565,0),COLUMN()-17)</f>
        <v>0</v>
      </c>
      <c r="AD453">
        <f>INDEX(Mets!$B$2:$O$565,MATCH(CONCATENATE($C453,"_EXT"),Mets!$B$2:$B$565,0),COLUMN()-17)</f>
        <v>102</v>
      </c>
      <c r="AE453">
        <f>INDEX(Mets!$B$2:$W$565,MATCH(CONCATENATE($C453,"_EXT"),Mets!$B$2:$B$565,0),COLUMN()-17)</f>
        <v>17</v>
      </c>
      <c r="AF453" t="e">
        <f>INDEX(Mets!$B$2:$W$565,MATCH(CONCATENATE($C453,"_EXT"),Mets!$B$2:$B$565,0),COLUMN()-9)</f>
        <v>#REF!</v>
      </c>
      <c r="AG453" t="e">
        <f>INDEX(Mets!$B$2:$W$565,MATCH(CONCATENATE($C453,"_EXT"),Mets!$B$2:$B$565,0),COLUMN()-9)</f>
        <v>#REF!</v>
      </c>
    </row>
    <row r="454" spans="1:33">
      <c r="A454" s="43" t="str">
        <f>'FBA Ts'!A72</f>
        <v>X63</v>
      </c>
      <c r="B454" s="43" t="str">
        <f>'FBA Ts'!B72</f>
        <v>1 octadecanol_cyt = 17 CmolHCs_cyt</v>
      </c>
      <c r="C454" s="43" t="str">
        <f>'FBA Ts'!C72</f>
        <v>octadecanol</v>
      </c>
      <c r="D454" s="43">
        <f>'FBA Ts'!D72</f>
        <v>0</v>
      </c>
      <c r="E454" s="43" t="str">
        <f>'FBA Ts'!E72</f>
        <v>N</v>
      </c>
      <c r="F454" s="43"/>
      <c r="G454" s="43" t="str">
        <f t="shared" si="17"/>
        <v>X63</v>
      </c>
      <c r="H454" s="43" t="str">
        <f t="shared" si="17"/>
        <v>1 octadecanol_cyt = 17 CmolHCs_cyt</v>
      </c>
      <c r="I454" s="43" t="s">
        <v>781</v>
      </c>
      <c r="J454" s="43" t="s">
        <v>782</v>
      </c>
      <c r="K454" s="43">
        <f t="shared" si="15"/>
        <v>0</v>
      </c>
      <c r="L454" s="43" t="s">
        <v>783</v>
      </c>
      <c r="M454" s="43">
        <v>0</v>
      </c>
      <c r="N454" s="43">
        <v>1</v>
      </c>
      <c r="O454" s="43">
        <v>1</v>
      </c>
      <c r="P454" s="43">
        <v>1</v>
      </c>
      <c r="Q454" s="43">
        <v>1</v>
      </c>
      <c r="R454" s="43">
        <v>0.01</v>
      </c>
      <c r="X454" t="str">
        <f>INDEX(Mets!$B$2:$O$565,MATCH(CONCATENATE($C454,"_EXT"),Mets!$B$2:$B$565,0),COLUMN()-23)</f>
        <v>octadecanol_EXT</v>
      </c>
      <c r="Y454">
        <f>INDEX(Mets!$B$2:$O$565,MATCH(CONCATENATE($C454,"_EXT"),Mets!$B$2:$B$565,0),COLUMN()-17)</f>
        <v>0</v>
      </c>
      <c r="Z454">
        <f>INDEX(Mets!$B$2:$O$565,MATCH(CONCATENATE($C454,"_EXT"),Mets!$B$2:$B$565,0),COLUMN()-17)</f>
        <v>1</v>
      </c>
      <c r="AA454">
        <f>INDEX(Mets!$B$2:$O$565,MATCH(CONCATENATE($C454,"_EXT"),Mets!$B$2:$B$565,0),COLUMN()-17)</f>
        <v>0</v>
      </c>
      <c r="AB454">
        <f>INDEX(Mets!$B$2:$O$565,MATCH(CONCATENATE($C454,"_EXT"),Mets!$B$2:$B$565,0),COLUMN()-17)</f>
        <v>0</v>
      </c>
      <c r="AC454">
        <f>INDEX(Mets!$B$2:$O$565,MATCH(CONCATENATE($C454,"_EXT"),Mets!$B$2:$B$565,0),COLUMN()-17)</f>
        <v>0</v>
      </c>
      <c r="AD454">
        <f>INDEX(Mets!$B$2:$O$565,MATCH(CONCATENATE($C454,"_EXT"),Mets!$B$2:$B$565,0),COLUMN()-17)</f>
        <v>108</v>
      </c>
      <c r="AE454">
        <f>INDEX(Mets!$B$2:$W$565,MATCH(CONCATENATE($C454,"_EXT"),Mets!$B$2:$B$565,0),COLUMN()-17)</f>
        <v>18</v>
      </c>
      <c r="AF454" t="e">
        <f>INDEX(Mets!$B$2:$W$565,MATCH(CONCATENATE($C454,"_EXT"),Mets!$B$2:$B$565,0),COLUMN()-9)</f>
        <v>#REF!</v>
      </c>
      <c r="AG454" t="e">
        <f>INDEX(Mets!$B$2:$W$565,MATCH(CONCATENATE($C454,"_EXT"),Mets!$B$2:$B$565,0),COLUMN()-9)</f>
        <v>#REF!</v>
      </c>
    </row>
    <row r="455" spans="1:33">
      <c r="A455" s="43" t="str">
        <f>'FBA Ts'!A73</f>
        <v>X64</v>
      </c>
      <c r="B455" s="43" t="str">
        <f>'FBA Ts'!B73</f>
        <v>1 phenylacetate_cyt = 18 CmolHCs_cyt</v>
      </c>
      <c r="C455" s="43" t="str">
        <f>'FBA Ts'!C73</f>
        <v>phenylacetate</v>
      </c>
      <c r="D455" s="43">
        <f>'FBA Ts'!D73</f>
        <v>0</v>
      </c>
      <c r="E455" s="43" t="str">
        <f>'FBA Ts'!E73</f>
        <v>N</v>
      </c>
      <c r="F455" s="43"/>
      <c r="G455" s="43" t="str">
        <f t="shared" si="17"/>
        <v>X64</v>
      </c>
      <c r="H455" s="43" t="str">
        <f t="shared" si="17"/>
        <v>1 phenylacetate_cyt = 18 CmolHCs_cyt</v>
      </c>
      <c r="I455" s="43" t="s">
        <v>781</v>
      </c>
      <c r="J455" s="43" t="s">
        <v>782</v>
      </c>
      <c r="K455" s="43">
        <f t="shared" si="15"/>
        <v>0</v>
      </c>
      <c r="L455" s="43" t="s">
        <v>783</v>
      </c>
      <c r="M455" s="43">
        <v>0</v>
      </c>
      <c r="N455" s="43">
        <v>1</v>
      </c>
      <c r="O455" s="43">
        <v>1</v>
      </c>
      <c r="P455" s="43">
        <v>1</v>
      </c>
      <c r="Q455" s="43">
        <v>1</v>
      </c>
      <c r="R455" s="43">
        <v>0.01</v>
      </c>
      <c r="X455" t="str">
        <f>INDEX(Mets!$B$2:$O$565,MATCH(CONCATENATE($C455,"_EXT"),Mets!$B$2:$B$565,0),COLUMN()-23)</f>
        <v>phenylacetate_EXT</v>
      </c>
      <c r="Y455">
        <f>INDEX(Mets!$B$2:$O$565,MATCH(CONCATENATE($C455,"_EXT"),Mets!$B$2:$B$565,0),COLUMN()-17)</f>
        <v>0</v>
      </c>
      <c r="Z455">
        <f>INDEX(Mets!$B$2:$O$565,MATCH(CONCATENATE($C455,"_EXT"),Mets!$B$2:$B$565,0),COLUMN()-17)</f>
        <v>2</v>
      </c>
      <c r="AA455">
        <f>INDEX(Mets!$B$2:$O$565,MATCH(CONCATENATE($C455,"_EXT"),Mets!$B$2:$B$565,0),COLUMN()-17)</f>
        <v>0</v>
      </c>
      <c r="AB455">
        <f>INDEX(Mets!$B$2:$O$565,MATCH(CONCATENATE($C455,"_EXT"),Mets!$B$2:$B$565,0),COLUMN()-17)</f>
        <v>0</v>
      </c>
      <c r="AC455">
        <f>INDEX(Mets!$B$2:$O$565,MATCH(CONCATENATE($C455,"_EXT"),Mets!$B$2:$B$565,0),COLUMN()-17)</f>
        <v>-1</v>
      </c>
      <c r="AD455">
        <f>INDEX(Mets!$B$2:$O$565,MATCH(CONCATENATE($C455,"_EXT"),Mets!$B$2:$B$565,0),COLUMN()-17)</f>
        <v>36</v>
      </c>
      <c r="AE455">
        <f>INDEX(Mets!$B$2:$W$565,MATCH(CONCATENATE($C455,"_EXT"),Mets!$B$2:$B$565,0),COLUMN()-17)</f>
        <v>8</v>
      </c>
      <c r="AF455" t="e">
        <f>INDEX(Mets!$B$2:$W$565,MATCH(CONCATENATE($C455,"_EXT"),Mets!$B$2:$B$565,0),COLUMN()-9)</f>
        <v>#REF!</v>
      </c>
      <c r="AG455" t="e">
        <f>INDEX(Mets!$B$2:$W$565,MATCH(CONCATENATE($C455,"_EXT"),Mets!$B$2:$B$565,0),COLUMN()-9)</f>
        <v>#REF!</v>
      </c>
    </row>
    <row r="456" spans="1:33">
      <c r="A456" s="43" t="str">
        <f>'FBA Ts'!A74</f>
        <v>X65</v>
      </c>
      <c r="B456" s="43" t="str">
        <f>'FBA Ts'!B74</f>
        <v>1 4-hydroxyphenylacetate_cyt = 8 CmolHCs_cyt</v>
      </c>
      <c r="C456" s="43" t="str">
        <f>'FBA Ts'!C74</f>
        <v>4-hydroxyphenylacetate</v>
      </c>
      <c r="D456" s="43">
        <f>'FBA Ts'!D74</f>
        <v>0</v>
      </c>
      <c r="E456" s="43" t="str">
        <f>'FBA Ts'!E74</f>
        <v>N</v>
      </c>
      <c r="F456" s="43"/>
      <c r="G456" s="43" t="str">
        <f t="shared" si="17"/>
        <v>X65</v>
      </c>
      <c r="H456" s="43" t="str">
        <f t="shared" si="17"/>
        <v>1 4-hydroxyphenylacetate_cyt = 8 CmolHCs_cyt</v>
      </c>
      <c r="I456" s="43" t="s">
        <v>781</v>
      </c>
      <c r="J456" s="43" t="s">
        <v>782</v>
      </c>
      <c r="K456" s="43">
        <f t="shared" si="15"/>
        <v>0</v>
      </c>
      <c r="L456" s="43" t="s">
        <v>783</v>
      </c>
      <c r="M456" s="43">
        <v>0</v>
      </c>
      <c r="N456" s="43">
        <v>1</v>
      </c>
      <c r="O456" s="43">
        <v>1</v>
      </c>
      <c r="P456" s="43">
        <v>1</v>
      </c>
      <c r="Q456" s="43">
        <v>1</v>
      </c>
      <c r="R456" s="43">
        <v>0.01</v>
      </c>
      <c r="X456" t="str">
        <f>INDEX(Mets!$B$2:$O$565,MATCH(CONCATENATE($C456,"_EXT"),Mets!$B$2:$B$565,0),COLUMN()-23)</f>
        <v>4-hydroxyphenylacetate_EXT</v>
      </c>
      <c r="Y456">
        <f>INDEX(Mets!$B$2:$O$565,MATCH(CONCATENATE($C456,"_EXT"),Mets!$B$2:$B$565,0),COLUMN()-17)</f>
        <v>0</v>
      </c>
      <c r="Z456">
        <f>INDEX(Mets!$B$2:$O$565,MATCH(CONCATENATE($C456,"_EXT"),Mets!$B$2:$B$565,0),COLUMN()-17)</f>
        <v>3</v>
      </c>
      <c r="AA456">
        <f>INDEX(Mets!$B$2:$O$565,MATCH(CONCATENATE($C456,"_EXT"),Mets!$B$2:$B$565,0),COLUMN()-17)</f>
        <v>0</v>
      </c>
      <c r="AB456">
        <f>INDEX(Mets!$B$2:$O$565,MATCH(CONCATENATE($C456,"_EXT"),Mets!$B$2:$B$565,0),COLUMN()-17)</f>
        <v>0</v>
      </c>
      <c r="AC456">
        <f>INDEX(Mets!$B$2:$O$565,MATCH(CONCATENATE($C456,"_EXT"),Mets!$B$2:$B$565,0),COLUMN()-17)</f>
        <v>-1</v>
      </c>
      <c r="AD456">
        <f>INDEX(Mets!$B$2:$O$565,MATCH(CONCATENATE($C456,"_EXT"),Mets!$B$2:$B$565,0),COLUMN()-17)</f>
        <v>34</v>
      </c>
      <c r="AE456">
        <f>INDEX(Mets!$B$2:$W$565,MATCH(CONCATENATE($C456,"_EXT"),Mets!$B$2:$B$565,0),COLUMN()-17)</f>
        <v>8</v>
      </c>
      <c r="AF456" t="e">
        <f>INDEX(Mets!$B$2:$W$565,MATCH(CONCATENATE($C456,"_EXT"),Mets!$B$2:$B$565,0),COLUMN()-9)</f>
        <v>#REF!</v>
      </c>
      <c r="AG456" t="e">
        <f>INDEX(Mets!$B$2:$W$565,MATCH(CONCATENATE($C456,"_EXT"),Mets!$B$2:$B$565,0),COLUMN()-9)</f>
        <v>#REF!</v>
      </c>
    </row>
    <row r="457" spans="1:33">
      <c r="A457" s="43" t="str">
        <f>'FBA Ts'!A75</f>
        <v>X66</v>
      </c>
      <c r="B457" s="43" t="str">
        <f>'FBA Ts'!B75</f>
        <v>1 indole-3-acetate_cyt = 8 CmolHCs_cyt</v>
      </c>
      <c r="C457" s="43" t="str">
        <f>'FBA Ts'!C75</f>
        <v>indole-3-acetate</v>
      </c>
      <c r="D457" s="43">
        <f>'FBA Ts'!D75</f>
        <v>0</v>
      </c>
      <c r="E457" s="43" t="str">
        <f>'FBA Ts'!E75</f>
        <v>N</v>
      </c>
      <c r="F457" s="43"/>
      <c r="G457" s="43" t="str">
        <f t="shared" si="17"/>
        <v>X66</v>
      </c>
      <c r="H457" s="43" t="str">
        <f t="shared" si="17"/>
        <v>1 indole-3-acetate_cyt = 8 CmolHCs_cyt</v>
      </c>
      <c r="I457" s="43" t="s">
        <v>781</v>
      </c>
      <c r="J457" s="43" t="s">
        <v>782</v>
      </c>
      <c r="K457" s="43">
        <f t="shared" ref="K457:K520" si="18">IF(EXACT(E457,"N"),0,"-Inf")</f>
        <v>0</v>
      </c>
      <c r="L457" s="43" t="s">
        <v>783</v>
      </c>
      <c r="M457" s="43">
        <v>0</v>
      </c>
      <c r="N457" s="43">
        <v>1</v>
      </c>
      <c r="O457" s="43">
        <v>1</v>
      </c>
      <c r="P457" s="43">
        <v>1</v>
      </c>
      <c r="Q457" s="43">
        <v>1</v>
      </c>
      <c r="R457" s="43">
        <v>0.01</v>
      </c>
      <c r="X457" t="str">
        <f>INDEX(Mets!$B$2:$O$565,MATCH(CONCATENATE($C457,"_EXT"),Mets!$B$2:$B$565,0),COLUMN()-23)</f>
        <v>indole-3-acetate_EXT</v>
      </c>
      <c r="Y457">
        <f>INDEX(Mets!$B$2:$O$565,MATCH(CONCATENATE($C457,"_EXT"),Mets!$B$2:$B$565,0),COLUMN()-17)</f>
        <v>1</v>
      </c>
      <c r="Z457">
        <f>INDEX(Mets!$B$2:$O$565,MATCH(CONCATENATE($C457,"_EXT"),Mets!$B$2:$B$565,0),COLUMN()-17)</f>
        <v>2</v>
      </c>
      <c r="AA457">
        <f>INDEX(Mets!$B$2:$O$565,MATCH(CONCATENATE($C457,"_EXT"),Mets!$B$2:$B$565,0),COLUMN()-17)</f>
        <v>0</v>
      </c>
      <c r="AB457">
        <f>INDEX(Mets!$B$2:$O$565,MATCH(CONCATENATE($C457,"_EXT"),Mets!$B$2:$B$565,0),COLUMN()-17)</f>
        <v>0</v>
      </c>
      <c r="AC457">
        <f>INDEX(Mets!$B$2:$O$565,MATCH(CONCATENATE($C457,"_EXT"),Mets!$B$2:$B$565,0),COLUMN()-17)</f>
        <v>-1</v>
      </c>
      <c r="AD457">
        <f>INDEX(Mets!$B$2:$O$565,MATCH(CONCATENATE($C457,"_EXT"),Mets!$B$2:$B$565,0),COLUMN()-17)</f>
        <v>42</v>
      </c>
      <c r="AE457">
        <f>INDEX(Mets!$B$2:$W$565,MATCH(CONCATENATE($C457,"_EXT"),Mets!$B$2:$B$565,0),COLUMN()-17)</f>
        <v>10</v>
      </c>
      <c r="AF457" t="e">
        <f>INDEX(Mets!$B$2:$W$565,MATCH(CONCATENATE($C457,"_EXT"),Mets!$B$2:$B$565,0),COLUMN()-9)</f>
        <v>#REF!</v>
      </c>
      <c r="AG457" t="e">
        <f>INDEX(Mets!$B$2:$W$565,MATCH(CONCATENATE($C457,"_EXT"),Mets!$B$2:$B$565,0),COLUMN()-9)</f>
        <v>#REF!</v>
      </c>
    </row>
    <row r="458" spans="1:33">
      <c r="A458" s="43" t="str">
        <f>'FBA Ts'!A76</f>
        <v>X67</v>
      </c>
      <c r="B458" s="43" t="str">
        <f>'FBA Ts'!B76</f>
        <v>1 2-methyl-propanoate_cyt = 10 CmolHCs_cyt</v>
      </c>
      <c r="C458" s="43" t="str">
        <f>'FBA Ts'!C76</f>
        <v>2-methyl-propanoate</v>
      </c>
      <c r="D458" s="43">
        <f>'FBA Ts'!D76</f>
        <v>0</v>
      </c>
      <c r="E458" s="43" t="str">
        <f>'FBA Ts'!E76</f>
        <v>N</v>
      </c>
      <c r="F458" s="43"/>
      <c r="G458" s="43" t="str">
        <f t="shared" si="17"/>
        <v>X67</v>
      </c>
      <c r="H458" s="43" t="str">
        <f t="shared" si="17"/>
        <v>1 2-methyl-propanoate_cyt = 10 CmolHCs_cyt</v>
      </c>
      <c r="I458" s="43" t="s">
        <v>781</v>
      </c>
      <c r="J458" s="43" t="s">
        <v>782</v>
      </c>
      <c r="K458" s="43">
        <f t="shared" si="18"/>
        <v>0</v>
      </c>
      <c r="L458" s="43" t="s">
        <v>783</v>
      </c>
      <c r="M458" s="43">
        <v>0</v>
      </c>
      <c r="N458" s="43">
        <v>1</v>
      </c>
      <c r="O458" s="43">
        <v>1</v>
      </c>
      <c r="P458" s="43">
        <v>1</v>
      </c>
      <c r="Q458" s="43">
        <v>1</v>
      </c>
      <c r="R458" s="43">
        <v>0.01</v>
      </c>
      <c r="X458" t="str">
        <f>INDEX(Mets!$B$2:$O$565,MATCH(CONCATENATE($C458,"_EXT"),Mets!$B$2:$B$565,0),COLUMN()-23)</f>
        <v>2-methyl-propanoate_EXT</v>
      </c>
      <c r="Y458">
        <f>INDEX(Mets!$B$2:$O$565,MATCH(CONCATENATE($C458,"_EXT"),Mets!$B$2:$B$565,0),COLUMN()-17)</f>
        <v>0</v>
      </c>
      <c r="Z458">
        <f>INDEX(Mets!$B$2:$O$565,MATCH(CONCATENATE($C458,"_EXT"),Mets!$B$2:$B$565,0),COLUMN()-17)</f>
        <v>2</v>
      </c>
      <c r="AA458">
        <f>INDEX(Mets!$B$2:$O$565,MATCH(CONCATENATE($C458,"_EXT"),Mets!$B$2:$B$565,0),COLUMN()-17)</f>
        <v>0</v>
      </c>
      <c r="AB458">
        <f>INDEX(Mets!$B$2:$O$565,MATCH(CONCATENATE($C458,"_EXT"),Mets!$B$2:$B$565,0),COLUMN()-17)</f>
        <v>0</v>
      </c>
      <c r="AC458">
        <f>INDEX(Mets!$B$2:$O$565,MATCH(CONCATENATE($C458,"_EXT"),Mets!$B$2:$B$565,0),COLUMN()-17)</f>
        <v>-1</v>
      </c>
      <c r="AD458">
        <f>INDEX(Mets!$B$2:$O$565,MATCH(CONCATENATE($C458,"_EXT"),Mets!$B$2:$B$565,0),COLUMN()-17)</f>
        <v>20</v>
      </c>
      <c r="AE458">
        <f>INDEX(Mets!$B$2:$W$565,MATCH(CONCATENATE($C458,"_EXT"),Mets!$B$2:$B$565,0),COLUMN()-17)</f>
        <v>4</v>
      </c>
      <c r="AF458" t="e">
        <f>INDEX(Mets!$B$2:$W$565,MATCH(CONCATENATE($C458,"_EXT"),Mets!$B$2:$B$565,0),COLUMN()-9)</f>
        <v>#REF!</v>
      </c>
      <c r="AG458" t="e">
        <f>INDEX(Mets!$B$2:$W$565,MATCH(CONCATENATE($C458,"_EXT"),Mets!$B$2:$B$565,0),COLUMN()-9)</f>
        <v>#REF!</v>
      </c>
    </row>
    <row r="459" spans="1:33">
      <c r="A459" s="43" t="str">
        <f>'FBA Ts'!A77</f>
        <v>X68</v>
      </c>
      <c r="B459" s="43" t="str">
        <f>'FBA Ts'!B77</f>
        <v>1 benzoate_cyt = 4 CmolHCs_cyt</v>
      </c>
      <c r="C459" s="43" t="str">
        <f>'FBA Ts'!C77</f>
        <v>benzoate</v>
      </c>
      <c r="D459" s="43">
        <f>'FBA Ts'!D77</f>
        <v>0</v>
      </c>
      <c r="E459" s="43" t="str">
        <f>'FBA Ts'!E77</f>
        <v>N</v>
      </c>
      <c r="F459" s="43"/>
      <c r="G459" s="43" t="str">
        <f t="shared" si="17"/>
        <v>X68</v>
      </c>
      <c r="H459" s="43" t="str">
        <f t="shared" si="17"/>
        <v>1 benzoate_cyt = 4 CmolHCs_cyt</v>
      </c>
      <c r="I459" s="43" t="s">
        <v>781</v>
      </c>
      <c r="J459" s="43" t="s">
        <v>782</v>
      </c>
      <c r="K459" s="43">
        <f t="shared" si="18"/>
        <v>0</v>
      </c>
      <c r="L459" s="43" t="s">
        <v>783</v>
      </c>
      <c r="M459" s="43">
        <v>0</v>
      </c>
      <c r="N459" s="43">
        <v>1</v>
      </c>
      <c r="O459" s="43">
        <v>1</v>
      </c>
      <c r="P459" s="43">
        <v>1</v>
      </c>
      <c r="Q459" s="43">
        <v>1</v>
      </c>
      <c r="R459" s="43">
        <v>0.01</v>
      </c>
      <c r="X459" t="str">
        <f>INDEX(Mets!$B$2:$O$565,MATCH(CONCATENATE($C459,"_EXT"),Mets!$B$2:$B$565,0),COLUMN()-23)</f>
        <v>benzoate_EXT</v>
      </c>
      <c r="Y459">
        <f>INDEX(Mets!$B$2:$O$565,MATCH(CONCATENATE($C459,"_EXT"),Mets!$B$2:$B$565,0),COLUMN()-17)</f>
        <v>0</v>
      </c>
      <c r="Z459">
        <f>INDEX(Mets!$B$2:$O$565,MATCH(CONCATENATE($C459,"_EXT"),Mets!$B$2:$B$565,0),COLUMN()-17)</f>
        <v>2</v>
      </c>
      <c r="AA459">
        <f>INDEX(Mets!$B$2:$O$565,MATCH(CONCATENATE($C459,"_EXT"),Mets!$B$2:$B$565,0),COLUMN()-17)</f>
        <v>0</v>
      </c>
      <c r="AB459">
        <f>INDEX(Mets!$B$2:$O$565,MATCH(CONCATENATE($C459,"_EXT"),Mets!$B$2:$B$565,0),COLUMN()-17)</f>
        <v>0</v>
      </c>
      <c r="AC459">
        <f>INDEX(Mets!$B$2:$O$565,MATCH(CONCATENATE($C459,"_EXT"),Mets!$B$2:$B$565,0),COLUMN()-17)</f>
        <v>-1</v>
      </c>
      <c r="AD459">
        <f>INDEX(Mets!$B$2:$O$565,MATCH(CONCATENATE($C459,"_EXT"),Mets!$B$2:$B$565,0),COLUMN()-17)</f>
        <v>30</v>
      </c>
      <c r="AE459">
        <f>INDEX(Mets!$B$2:$W$565,MATCH(CONCATENATE($C459,"_EXT"),Mets!$B$2:$B$565,0),COLUMN()-17)</f>
        <v>7</v>
      </c>
      <c r="AF459" t="e">
        <f>INDEX(Mets!$B$2:$W$565,MATCH(CONCATENATE($C459,"_EXT"),Mets!$B$2:$B$565,0),COLUMN()-9)</f>
        <v>#REF!</v>
      </c>
      <c r="AG459" t="e">
        <f>INDEX(Mets!$B$2:$W$565,MATCH(CONCATENATE($C459,"_EXT"),Mets!$B$2:$B$565,0),COLUMN()-9)</f>
        <v>#REF!</v>
      </c>
    </row>
    <row r="460" spans="1:33">
      <c r="A460" s="43" t="str">
        <f>'FBA Ts'!A78</f>
        <v>X69</v>
      </c>
      <c r="B460" s="43" t="str">
        <f>'FBA Ts'!B78</f>
        <v>1 3-methyl-butanoate_cyt = 7 CmolHCs_cyt</v>
      </c>
      <c r="C460" s="43" t="str">
        <f>'FBA Ts'!C78</f>
        <v>3-methyl-butanoate</v>
      </c>
      <c r="D460" s="43">
        <f>'FBA Ts'!D78</f>
        <v>0</v>
      </c>
      <c r="E460" s="43" t="str">
        <f>'FBA Ts'!E78</f>
        <v>N</v>
      </c>
      <c r="F460" s="43"/>
      <c r="G460" s="43" t="str">
        <f t="shared" si="17"/>
        <v>X69</v>
      </c>
      <c r="H460" s="43" t="str">
        <f t="shared" si="17"/>
        <v>1 3-methyl-butanoate_cyt = 7 CmolHCs_cyt</v>
      </c>
      <c r="I460" s="43" t="s">
        <v>781</v>
      </c>
      <c r="J460" s="43" t="s">
        <v>782</v>
      </c>
      <c r="K460" s="43">
        <f t="shared" si="18"/>
        <v>0</v>
      </c>
      <c r="L460" s="43" t="s">
        <v>783</v>
      </c>
      <c r="M460" s="43">
        <v>0</v>
      </c>
      <c r="N460" s="43">
        <v>1</v>
      </c>
      <c r="O460" s="43">
        <v>1</v>
      </c>
      <c r="P460" s="43">
        <v>1</v>
      </c>
      <c r="Q460" s="43">
        <v>1</v>
      </c>
      <c r="R460" s="43">
        <v>0.01</v>
      </c>
      <c r="X460" t="str">
        <f>INDEX(Mets!$B$2:$O$565,MATCH(CONCATENATE($C460,"_EXT"),Mets!$B$2:$B$565,0),COLUMN()-23)</f>
        <v>3-methyl-butanoate_EXT</v>
      </c>
      <c r="Y460">
        <f>INDEX(Mets!$B$2:$O$565,MATCH(CONCATENATE($C460,"_EXT"),Mets!$B$2:$B$565,0),COLUMN()-17)</f>
        <v>0</v>
      </c>
      <c r="Z460">
        <f>INDEX(Mets!$B$2:$O$565,MATCH(CONCATENATE($C460,"_EXT"),Mets!$B$2:$B$565,0),COLUMN()-17)</f>
        <v>2</v>
      </c>
      <c r="AA460">
        <f>INDEX(Mets!$B$2:$O$565,MATCH(CONCATENATE($C460,"_EXT"),Mets!$B$2:$B$565,0),COLUMN()-17)</f>
        <v>0</v>
      </c>
      <c r="AB460">
        <f>INDEX(Mets!$B$2:$O$565,MATCH(CONCATENATE($C460,"_EXT"),Mets!$B$2:$B$565,0),COLUMN()-17)</f>
        <v>0</v>
      </c>
      <c r="AC460">
        <f>INDEX(Mets!$B$2:$O$565,MATCH(CONCATENATE($C460,"_EXT"),Mets!$B$2:$B$565,0),COLUMN()-17)</f>
        <v>-1</v>
      </c>
      <c r="AD460">
        <f>INDEX(Mets!$B$2:$O$565,MATCH(CONCATENATE($C460,"_EXT"),Mets!$B$2:$B$565,0),COLUMN()-17)</f>
        <v>26</v>
      </c>
      <c r="AE460">
        <f>INDEX(Mets!$B$2:$W$565,MATCH(CONCATENATE($C460,"_EXT"),Mets!$B$2:$B$565,0),COLUMN()-17)</f>
        <v>5</v>
      </c>
      <c r="AF460" t="e">
        <f>INDEX(Mets!$B$2:$W$565,MATCH(CONCATENATE($C460,"_EXT"),Mets!$B$2:$B$565,0),COLUMN()-9)</f>
        <v>#REF!</v>
      </c>
      <c r="AG460" t="e">
        <f>INDEX(Mets!$B$2:$W$565,MATCH(CONCATENATE($C460,"_EXT"),Mets!$B$2:$B$565,0),COLUMN()-9)</f>
        <v>#REF!</v>
      </c>
    </row>
    <row r="461" spans="1:33">
      <c r="A461" s="43" t="str">
        <f>'FBA Ts'!A79</f>
        <v>X70</v>
      </c>
      <c r="B461" s="43" t="str">
        <f>'FBA Ts'!B79</f>
        <v>1 2-methyl-butanoate_cyt = 5 CmolHCs_cyt</v>
      </c>
      <c r="C461" s="43" t="str">
        <f>'FBA Ts'!C79</f>
        <v>2-methyl-butanoate</v>
      </c>
      <c r="D461" s="43">
        <f>'FBA Ts'!D79</f>
        <v>0</v>
      </c>
      <c r="E461" s="43" t="str">
        <f>'FBA Ts'!E79</f>
        <v>N</v>
      </c>
      <c r="F461" s="43"/>
      <c r="G461" s="43" t="str">
        <f t="shared" si="17"/>
        <v>X70</v>
      </c>
      <c r="H461" s="43" t="str">
        <f t="shared" si="17"/>
        <v>1 2-methyl-butanoate_cyt = 5 CmolHCs_cyt</v>
      </c>
      <c r="I461" s="43" t="s">
        <v>781</v>
      </c>
      <c r="J461" s="43" t="s">
        <v>782</v>
      </c>
      <c r="K461" s="43">
        <f t="shared" si="18"/>
        <v>0</v>
      </c>
      <c r="L461" s="43" t="s">
        <v>783</v>
      </c>
      <c r="M461" s="43">
        <v>0</v>
      </c>
      <c r="N461" s="43">
        <v>1</v>
      </c>
      <c r="O461" s="43">
        <v>1</v>
      </c>
      <c r="P461" s="43">
        <v>1</v>
      </c>
      <c r="Q461" s="43">
        <v>1</v>
      </c>
      <c r="R461" s="43">
        <v>0.01</v>
      </c>
      <c r="X461" t="str">
        <f>INDEX(Mets!$B$2:$O$565,MATCH(CONCATENATE($C461,"_EXT"),Mets!$B$2:$B$565,0),COLUMN()-23)</f>
        <v>2-methyl-butanoate_EXT</v>
      </c>
      <c r="Y461">
        <f>INDEX(Mets!$B$2:$O$565,MATCH(CONCATENATE($C461,"_EXT"),Mets!$B$2:$B$565,0),COLUMN()-17)</f>
        <v>0</v>
      </c>
      <c r="Z461">
        <f>INDEX(Mets!$B$2:$O$565,MATCH(CONCATENATE($C461,"_EXT"),Mets!$B$2:$B$565,0),COLUMN()-17)</f>
        <v>2</v>
      </c>
      <c r="AA461">
        <f>INDEX(Mets!$B$2:$O$565,MATCH(CONCATENATE($C461,"_EXT"),Mets!$B$2:$B$565,0),COLUMN()-17)</f>
        <v>0</v>
      </c>
      <c r="AB461">
        <f>INDEX(Mets!$B$2:$O$565,MATCH(CONCATENATE($C461,"_EXT"),Mets!$B$2:$B$565,0),COLUMN()-17)</f>
        <v>0</v>
      </c>
      <c r="AC461">
        <f>INDEX(Mets!$B$2:$O$565,MATCH(CONCATENATE($C461,"_EXT"),Mets!$B$2:$B$565,0),COLUMN()-17)</f>
        <v>-1</v>
      </c>
      <c r="AD461">
        <f>INDEX(Mets!$B$2:$O$565,MATCH(CONCATENATE($C461,"_EXT"),Mets!$B$2:$B$565,0),COLUMN()-17)</f>
        <v>26</v>
      </c>
      <c r="AE461">
        <f>INDEX(Mets!$B$2:$W$565,MATCH(CONCATENATE($C461,"_EXT"),Mets!$B$2:$B$565,0),COLUMN()-17)</f>
        <v>5</v>
      </c>
      <c r="AF461" t="e">
        <f>INDEX(Mets!$B$2:$W$565,MATCH(CONCATENATE($C461,"_EXT"),Mets!$B$2:$B$565,0),COLUMN()-9)</f>
        <v>#REF!</v>
      </c>
      <c r="AG461" t="e">
        <f>INDEX(Mets!$B$2:$W$565,MATCH(CONCATENATE($C461,"_EXT"),Mets!$B$2:$B$565,0),COLUMN()-9)</f>
        <v>#REF!</v>
      </c>
    </row>
    <row r="462" spans="1:33">
      <c r="A462" s="43" t="str">
        <f>'FBA Ts'!A80</f>
        <v>X71</v>
      </c>
      <c r="B462" s="43" t="str">
        <f>'FBA Ts'!B80</f>
        <v>1 3-methylthiopropanoate_cyt = 5 CmolHCs_cyt</v>
      </c>
      <c r="C462" s="43" t="str">
        <f>'FBA Ts'!C80</f>
        <v>3-methylthiopropanoate</v>
      </c>
      <c r="D462" s="43">
        <f>'FBA Ts'!D80</f>
        <v>0</v>
      </c>
      <c r="E462" s="43" t="str">
        <f>'FBA Ts'!E80</f>
        <v>N</v>
      </c>
      <c r="F462" s="43"/>
      <c r="G462" s="43" t="str">
        <f t="shared" si="17"/>
        <v>X71</v>
      </c>
      <c r="H462" s="43" t="str">
        <f t="shared" si="17"/>
        <v>1 3-methylthiopropanoate_cyt = 5 CmolHCs_cyt</v>
      </c>
      <c r="I462" s="43" t="s">
        <v>781</v>
      </c>
      <c r="J462" s="43" t="s">
        <v>782</v>
      </c>
      <c r="K462" s="43">
        <f t="shared" si="18"/>
        <v>0</v>
      </c>
      <c r="L462" s="43" t="s">
        <v>783</v>
      </c>
      <c r="M462" s="43">
        <v>0</v>
      </c>
      <c r="N462" s="43">
        <v>1</v>
      </c>
      <c r="O462" s="43">
        <v>1</v>
      </c>
      <c r="P462" s="43">
        <v>1</v>
      </c>
      <c r="Q462" s="43">
        <v>1</v>
      </c>
      <c r="R462" s="43">
        <v>0.01</v>
      </c>
      <c r="X462" t="str">
        <f>INDEX(Mets!$B$2:$O$565,MATCH(CONCATENATE($C462,"_EXT"),Mets!$B$2:$B$565,0),COLUMN()-23)</f>
        <v>3-methylthiopropanoate_EXT</v>
      </c>
      <c r="Y462">
        <f>INDEX(Mets!$B$2:$O$565,MATCH(CONCATENATE($C462,"_EXT"),Mets!$B$2:$B$565,0),COLUMN()-17)</f>
        <v>0</v>
      </c>
      <c r="Z462">
        <f>INDEX(Mets!$B$2:$O$565,MATCH(CONCATENATE($C462,"_EXT"),Mets!$B$2:$B$565,0),COLUMN()-17)</f>
        <v>2</v>
      </c>
      <c r="AA462">
        <f>INDEX(Mets!$B$2:$O$565,MATCH(CONCATENATE($C462,"_EXT"),Mets!$B$2:$B$565,0),COLUMN()-17)</f>
        <v>0</v>
      </c>
      <c r="AB462">
        <f>INDEX(Mets!$B$2:$O$565,MATCH(CONCATENATE($C462,"_EXT"),Mets!$B$2:$B$565,0),COLUMN()-17)</f>
        <v>1</v>
      </c>
      <c r="AC462">
        <f>INDEX(Mets!$B$2:$O$565,MATCH(CONCATENATE($C462,"_EXT"),Mets!$B$2:$B$565,0),COLUMN()-17)</f>
        <v>-1</v>
      </c>
      <c r="AD462">
        <f>INDEX(Mets!$B$2:$O$565,MATCH(CONCATENATE($C462,"_EXT"),Mets!$B$2:$B$565,0),COLUMN()-17)</f>
        <v>26</v>
      </c>
      <c r="AE462">
        <f>INDEX(Mets!$B$2:$W$565,MATCH(CONCATENATE($C462,"_EXT"),Mets!$B$2:$B$565,0),COLUMN()-17)</f>
        <v>4</v>
      </c>
      <c r="AF462" t="e">
        <f>INDEX(Mets!$B$2:$W$565,MATCH(CONCATENATE($C462,"_EXT"),Mets!$B$2:$B$565,0),COLUMN()-9)</f>
        <v>#REF!</v>
      </c>
      <c r="AG462" t="e">
        <f>INDEX(Mets!$B$2:$W$565,MATCH(CONCATENATE($C462,"_EXT"),Mets!$B$2:$B$565,0),COLUMN()-9)</f>
        <v>#REF!</v>
      </c>
    </row>
    <row r="463" spans="1:33">
      <c r="A463" s="43" t="str">
        <f>'FBA Ts'!A81</f>
        <v>X72</v>
      </c>
      <c r="B463" s="43" t="str">
        <f>'FBA Ts'!B81</f>
        <v>1 formate_cyt = 1 formate_EXT</v>
      </c>
      <c r="C463" s="43" t="str">
        <f>'FBA Ts'!C81</f>
        <v>formate</v>
      </c>
      <c r="D463" s="43">
        <f>'FBA Ts'!D81</f>
        <v>0</v>
      </c>
      <c r="E463" s="43" t="str">
        <f>'FBA Ts'!E81</f>
        <v>N</v>
      </c>
      <c r="F463" s="43"/>
      <c r="G463" s="43" t="str">
        <f t="shared" si="17"/>
        <v>X72</v>
      </c>
      <c r="H463" s="43" t="str">
        <f t="shared" si="17"/>
        <v>1 formate_cyt = 1 formate_EXT</v>
      </c>
      <c r="I463" s="43" t="s">
        <v>781</v>
      </c>
      <c r="J463" s="43" t="s">
        <v>782</v>
      </c>
      <c r="K463" s="43">
        <f t="shared" si="18"/>
        <v>0</v>
      </c>
      <c r="L463" s="43" t="s">
        <v>783</v>
      </c>
      <c r="M463" s="43">
        <v>0</v>
      </c>
      <c r="N463" s="43">
        <v>1</v>
      </c>
      <c r="O463" s="43">
        <v>1</v>
      </c>
      <c r="P463" s="43">
        <v>1</v>
      </c>
      <c r="Q463" s="43">
        <v>1</v>
      </c>
      <c r="R463" s="43">
        <v>0.01</v>
      </c>
      <c r="X463" t="str">
        <f>INDEX(Mets!$B$2:$O$565,MATCH(CONCATENATE($C463,"_EXT"),Mets!$B$2:$B$565,0),COLUMN()-23)</f>
        <v>formate_EXT</v>
      </c>
      <c r="Y463">
        <f>INDEX(Mets!$B$2:$O$565,MATCH(CONCATENATE($C463,"_EXT"),Mets!$B$2:$B$565,0),COLUMN()-17)</f>
        <v>0</v>
      </c>
      <c r="Z463">
        <f>INDEX(Mets!$B$2:$O$565,MATCH(CONCATENATE($C463,"_EXT"),Mets!$B$2:$B$565,0),COLUMN()-17)</f>
        <v>2</v>
      </c>
      <c r="AA463">
        <f>INDEX(Mets!$B$2:$O$565,MATCH(CONCATENATE($C463,"_EXT"),Mets!$B$2:$B$565,0),COLUMN()-17)</f>
        <v>0</v>
      </c>
      <c r="AB463">
        <f>INDEX(Mets!$B$2:$O$565,MATCH(CONCATENATE($C463,"_EXT"),Mets!$B$2:$B$565,0),COLUMN()-17)</f>
        <v>0</v>
      </c>
      <c r="AC463">
        <f>INDEX(Mets!$B$2:$O$565,MATCH(CONCATENATE($C463,"_EXT"),Mets!$B$2:$B$565,0),COLUMN()-17)</f>
        <v>-1</v>
      </c>
      <c r="AD463">
        <f>INDEX(Mets!$B$2:$O$565,MATCH(CONCATENATE($C463,"_EXT"),Mets!$B$2:$B$565,0),COLUMN()-17)</f>
        <v>2</v>
      </c>
      <c r="AE463">
        <f>INDEX(Mets!$B$2:$W$565,MATCH(CONCATENATE($C463,"_EXT"),Mets!$B$2:$B$565,0),COLUMN()-17)</f>
        <v>1</v>
      </c>
      <c r="AF463" t="e">
        <f>INDEX(Mets!$B$2:$W$565,MATCH(CONCATENATE($C463,"_EXT"),Mets!$B$2:$B$565,0),COLUMN()-9)</f>
        <v>#REF!</v>
      </c>
      <c r="AG463" t="e">
        <f>INDEX(Mets!$B$2:$W$565,MATCH(CONCATENATE($C463,"_EXT"),Mets!$B$2:$B$565,0),COLUMN()-9)</f>
        <v>#REF!</v>
      </c>
    </row>
    <row r="464" spans="1:33">
      <c r="A464" s="43" t="str">
        <f>'FBA Ts'!A82</f>
        <v>X73</v>
      </c>
      <c r="B464" s="43" t="str">
        <f>'FBA Ts'!B82</f>
        <v>1 acetate_cyt = 1 acetate_EXT</v>
      </c>
      <c r="C464" s="43" t="str">
        <f>'FBA Ts'!C82</f>
        <v>acetate</v>
      </c>
      <c r="D464" s="43">
        <f>'FBA Ts'!D82</f>
        <v>0</v>
      </c>
      <c r="E464" s="43" t="str">
        <f>'FBA Ts'!E82</f>
        <v>N</v>
      </c>
      <c r="F464" s="43"/>
      <c r="G464" s="43" t="str">
        <f t="shared" si="17"/>
        <v>X73</v>
      </c>
      <c r="H464" s="43" t="str">
        <f t="shared" si="17"/>
        <v>1 acetate_cyt = 1 acetate_EXT</v>
      </c>
      <c r="I464" s="43" t="s">
        <v>781</v>
      </c>
      <c r="J464" s="43" t="s">
        <v>782</v>
      </c>
      <c r="K464" s="43">
        <f t="shared" si="18"/>
        <v>0</v>
      </c>
      <c r="L464" s="43" t="s">
        <v>783</v>
      </c>
      <c r="M464" s="43">
        <v>0</v>
      </c>
      <c r="N464" s="43">
        <v>1</v>
      </c>
      <c r="O464" s="43">
        <v>1</v>
      </c>
      <c r="P464" s="43">
        <v>1</v>
      </c>
      <c r="Q464" s="43">
        <v>1</v>
      </c>
      <c r="R464" s="43">
        <v>0.01</v>
      </c>
      <c r="X464" t="str">
        <f>INDEX(Mets!$B$2:$O$565,MATCH(CONCATENATE($C464,"_EXT"),Mets!$B$2:$B$565,0),COLUMN()-23)</f>
        <v>acetate_EXT</v>
      </c>
      <c r="Y464">
        <f>INDEX(Mets!$B$2:$O$565,MATCH(CONCATENATE($C464,"_EXT"),Mets!$B$2:$B$565,0),COLUMN()-17)</f>
        <v>0</v>
      </c>
      <c r="Z464">
        <f>INDEX(Mets!$B$2:$O$565,MATCH(CONCATENATE($C464,"_EXT"),Mets!$B$2:$B$565,0),COLUMN()-17)</f>
        <v>2</v>
      </c>
      <c r="AA464">
        <f>INDEX(Mets!$B$2:$O$565,MATCH(CONCATENATE($C464,"_EXT"),Mets!$B$2:$B$565,0),COLUMN()-17)</f>
        <v>0</v>
      </c>
      <c r="AB464">
        <f>INDEX(Mets!$B$2:$O$565,MATCH(CONCATENATE($C464,"_EXT"),Mets!$B$2:$B$565,0),COLUMN()-17)</f>
        <v>0</v>
      </c>
      <c r="AC464">
        <f>INDEX(Mets!$B$2:$O$565,MATCH(CONCATENATE($C464,"_EXT"),Mets!$B$2:$B$565,0),COLUMN()-17)</f>
        <v>-1</v>
      </c>
      <c r="AD464">
        <f>INDEX(Mets!$B$2:$O$565,MATCH(CONCATENATE($C464,"_EXT"),Mets!$B$2:$B$565,0),COLUMN()-17)</f>
        <v>8</v>
      </c>
      <c r="AE464">
        <f>INDEX(Mets!$B$2:$W$565,MATCH(CONCATENATE($C464,"_EXT"),Mets!$B$2:$B$565,0),COLUMN()-17)</f>
        <v>2</v>
      </c>
      <c r="AF464" t="e">
        <f>INDEX(Mets!$B$2:$W$565,MATCH(CONCATENATE($C464,"_EXT"),Mets!$B$2:$B$565,0),COLUMN()-9)</f>
        <v>#REF!</v>
      </c>
      <c r="AG464" t="e">
        <f>INDEX(Mets!$B$2:$W$565,MATCH(CONCATENATE($C464,"_EXT"),Mets!$B$2:$B$565,0),COLUMN()-9)</f>
        <v>#REF!</v>
      </c>
    </row>
    <row r="465" spans="1:33">
      <c r="A465" s="43" t="str">
        <f>'FBA Ts'!A83</f>
        <v>X74</v>
      </c>
      <c r="B465" s="43" t="str">
        <f>'FBA Ts'!B83</f>
        <v>1 propanoate_cyt = 2 CmolHCs_cyt</v>
      </c>
      <c r="C465" s="43" t="str">
        <f>'FBA Ts'!C83</f>
        <v>propanoate</v>
      </c>
      <c r="D465" s="43">
        <f>'FBA Ts'!D83</f>
        <v>0</v>
      </c>
      <c r="E465" s="43" t="str">
        <f>'FBA Ts'!E83</f>
        <v>N</v>
      </c>
      <c r="F465" s="43"/>
      <c r="G465" s="43" t="str">
        <f t="shared" ref="G465:H528" si="19">A465</f>
        <v>X74</v>
      </c>
      <c r="H465" s="43" t="str">
        <f t="shared" si="19"/>
        <v>1 propanoate_cyt = 2 CmolHCs_cyt</v>
      </c>
      <c r="I465" s="43" t="s">
        <v>781</v>
      </c>
      <c r="J465" s="43" t="s">
        <v>782</v>
      </c>
      <c r="K465" s="43">
        <f t="shared" si="18"/>
        <v>0</v>
      </c>
      <c r="L465" s="43" t="s">
        <v>783</v>
      </c>
      <c r="M465" s="43">
        <v>0</v>
      </c>
      <c r="N465" s="43">
        <v>1</v>
      </c>
      <c r="O465" s="43">
        <v>1</v>
      </c>
      <c r="P465" s="43">
        <v>1</v>
      </c>
      <c r="Q465" s="43">
        <v>1</v>
      </c>
      <c r="R465" s="43">
        <v>0.01</v>
      </c>
      <c r="X465" t="str">
        <f>INDEX(Mets!$B$2:$O$565,MATCH(CONCATENATE($C465,"_EXT"),Mets!$B$2:$B$565,0),COLUMN()-23)</f>
        <v>propanoate_EXT</v>
      </c>
      <c r="Y465">
        <f>INDEX(Mets!$B$2:$O$565,MATCH(CONCATENATE($C465,"_EXT"),Mets!$B$2:$B$565,0),COLUMN()-17)</f>
        <v>0</v>
      </c>
      <c r="Z465">
        <f>INDEX(Mets!$B$2:$O$565,MATCH(CONCATENATE($C465,"_EXT"),Mets!$B$2:$B$565,0),COLUMN()-17)</f>
        <v>2</v>
      </c>
      <c r="AA465">
        <f>INDEX(Mets!$B$2:$O$565,MATCH(CONCATENATE($C465,"_EXT"),Mets!$B$2:$B$565,0),COLUMN()-17)</f>
        <v>0</v>
      </c>
      <c r="AB465">
        <f>INDEX(Mets!$B$2:$O$565,MATCH(CONCATENATE($C465,"_EXT"),Mets!$B$2:$B$565,0),COLUMN()-17)</f>
        <v>0</v>
      </c>
      <c r="AC465">
        <f>INDEX(Mets!$B$2:$O$565,MATCH(CONCATENATE($C465,"_EXT"),Mets!$B$2:$B$565,0),COLUMN()-17)</f>
        <v>-1</v>
      </c>
      <c r="AD465">
        <f>INDEX(Mets!$B$2:$O$565,MATCH(CONCATENATE($C465,"_EXT"),Mets!$B$2:$B$565,0),COLUMN()-17)</f>
        <v>14</v>
      </c>
      <c r="AE465">
        <f>INDEX(Mets!$B$2:$W$565,MATCH(CONCATENATE($C465,"_EXT"),Mets!$B$2:$B$565,0),COLUMN()-17)</f>
        <v>3</v>
      </c>
      <c r="AF465" t="e">
        <f>INDEX(Mets!$B$2:$W$565,MATCH(CONCATENATE($C465,"_EXT"),Mets!$B$2:$B$565,0),COLUMN()-9)</f>
        <v>#REF!</v>
      </c>
      <c r="AG465" t="e">
        <f>INDEX(Mets!$B$2:$W$565,MATCH(CONCATENATE($C465,"_EXT"),Mets!$B$2:$B$565,0),COLUMN()-9)</f>
        <v>#REF!</v>
      </c>
    </row>
    <row r="466" spans="1:33">
      <c r="A466" s="43" t="str">
        <f>'FBA Ts'!A84</f>
        <v>X75</v>
      </c>
      <c r="B466" s="43" t="str">
        <f>'FBA Ts'!B84</f>
        <v>1 butanoate_cyt = 3 CmolHCs_cyt</v>
      </c>
      <c r="C466" s="43" t="str">
        <f>'FBA Ts'!C84</f>
        <v>butanoate</v>
      </c>
      <c r="D466" s="43">
        <f>'FBA Ts'!D84</f>
        <v>0</v>
      </c>
      <c r="E466" s="43" t="str">
        <f>'FBA Ts'!E84</f>
        <v>N</v>
      </c>
      <c r="F466" s="43"/>
      <c r="G466" s="43" t="str">
        <f t="shared" si="19"/>
        <v>X75</v>
      </c>
      <c r="H466" s="43" t="str">
        <f t="shared" si="19"/>
        <v>1 butanoate_cyt = 3 CmolHCs_cyt</v>
      </c>
      <c r="I466" s="43" t="s">
        <v>781</v>
      </c>
      <c r="J466" s="43" t="s">
        <v>782</v>
      </c>
      <c r="K466" s="43">
        <f t="shared" si="18"/>
        <v>0</v>
      </c>
      <c r="L466" s="43" t="s">
        <v>783</v>
      </c>
      <c r="M466" s="43">
        <v>0</v>
      </c>
      <c r="N466" s="43">
        <v>1</v>
      </c>
      <c r="O466" s="43">
        <v>1</v>
      </c>
      <c r="P466" s="43">
        <v>1</v>
      </c>
      <c r="Q466" s="43">
        <v>1</v>
      </c>
      <c r="R466" s="43">
        <v>0.01</v>
      </c>
      <c r="X466" t="str">
        <f>INDEX(Mets!$B$2:$O$565,MATCH(CONCATENATE($C466,"_EXT"),Mets!$B$2:$B$565,0),COLUMN()-23)</f>
        <v>butanoate_EXT</v>
      </c>
      <c r="Y466">
        <f>INDEX(Mets!$B$2:$O$565,MATCH(CONCATENATE($C466,"_EXT"),Mets!$B$2:$B$565,0),COLUMN()-17)</f>
        <v>0</v>
      </c>
      <c r="Z466">
        <f>INDEX(Mets!$B$2:$O$565,MATCH(CONCATENATE($C466,"_EXT"),Mets!$B$2:$B$565,0),COLUMN()-17)</f>
        <v>2</v>
      </c>
      <c r="AA466">
        <f>INDEX(Mets!$B$2:$O$565,MATCH(CONCATENATE($C466,"_EXT"),Mets!$B$2:$B$565,0),COLUMN()-17)</f>
        <v>0</v>
      </c>
      <c r="AB466">
        <f>INDEX(Mets!$B$2:$O$565,MATCH(CONCATENATE($C466,"_EXT"),Mets!$B$2:$B$565,0),COLUMN()-17)</f>
        <v>0</v>
      </c>
      <c r="AC466">
        <f>INDEX(Mets!$B$2:$O$565,MATCH(CONCATENATE($C466,"_EXT"),Mets!$B$2:$B$565,0),COLUMN()-17)</f>
        <v>-1</v>
      </c>
      <c r="AD466">
        <f>INDEX(Mets!$B$2:$O$565,MATCH(CONCATENATE($C466,"_EXT"),Mets!$B$2:$B$565,0),COLUMN()-17)</f>
        <v>20</v>
      </c>
      <c r="AE466">
        <f>INDEX(Mets!$B$2:$W$565,MATCH(CONCATENATE($C466,"_EXT"),Mets!$B$2:$B$565,0),COLUMN()-17)</f>
        <v>4</v>
      </c>
      <c r="AF466" t="e">
        <f>INDEX(Mets!$B$2:$W$565,MATCH(CONCATENATE($C466,"_EXT"),Mets!$B$2:$B$565,0),COLUMN()-9)</f>
        <v>#REF!</v>
      </c>
      <c r="AG466" t="e">
        <f>INDEX(Mets!$B$2:$W$565,MATCH(CONCATENATE($C466,"_EXT"),Mets!$B$2:$B$565,0),COLUMN()-9)</f>
        <v>#REF!</v>
      </c>
    </row>
    <row r="467" spans="1:33">
      <c r="A467" s="43" t="str">
        <f>'FBA Ts'!A85</f>
        <v>X76</v>
      </c>
      <c r="B467" s="43" t="str">
        <f>'FBA Ts'!B85</f>
        <v>1 pentanoate_cyt = 4 CmolHCs_cyt</v>
      </c>
      <c r="C467" s="43" t="str">
        <f>'FBA Ts'!C85</f>
        <v>pentanoate</v>
      </c>
      <c r="D467" s="43">
        <f>'FBA Ts'!D85</f>
        <v>0</v>
      </c>
      <c r="E467" s="43" t="str">
        <f>'FBA Ts'!E85</f>
        <v>N</v>
      </c>
      <c r="F467" s="43"/>
      <c r="G467" s="43" t="str">
        <f t="shared" si="19"/>
        <v>X76</v>
      </c>
      <c r="H467" s="43" t="str">
        <f t="shared" si="19"/>
        <v>1 pentanoate_cyt = 4 CmolHCs_cyt</v>
      </c>
      <c r="I467" s="43" t="s">
        <v>781</v>
      </c>
      <c r="J467" s="43" t="s">
        <v>782</v>
      </c>
      <c r="K467" s="43">
        <f t="shared" si="18"/>
        <v>0</v>
      </c>
      <c r="L467" s="43" t="s">
        <v>783</v>
      </c>
      <c r="M467" s="43">
        <v>0</v>
      </c>
      <c r="N467" s="43">
        <v>1</v>
      </c>
      <c r="O467" s="43">
        <v>1</v>
      </c>
      <c r="P467" s="43">
        <v>1</v>
      </c>
      <c r="Q467" s="43">
        <v>1</v>
      </c>
      <c r="R467" s="43">
        <v>0.01</v>
      </c>
      <c r="X467" t="str">
        <f>INDEX(Mets!$B$2:$O$565,MATCH(CONCATENATE($C467,"_EXT"),Mets!$B$2:$B$565,0),COLUMN()-23)</f>
        <v>pentanoate_EXT</v>
      </c>
      <c r="Y467">
        <f>INDEX(Mets!$B$2:$O$565,MATCH(CONCATENATE($C467,"_EXT"),Mets!$B$2:$B$565,0),COLUMN()-17)</f>
        <v>0</v>
      </c>
      <c r="Z467">
        <f>INDEX(Mets!$B$2:$O$565,MATCH(CONCATENATE($C467,"_EXT"),Mets!$B$2:$B$565,0),COLUMN()-17)</f>
        <v>2</v>
      </c>
      <c r="AA467">
        <f>INDEX(Mets!$B$2:$O$565,MATCH(CONCATENATE($C467,"_EXT"),Mets!$B$2:$B$565,0),COLUMN()-17)</f>
        <v>0</v>
      </c>
      <c r="AB467">
        <f>INDEX(Mets!$B$2:$O$565,MATCH(CONCATENATE($C467,"_EXT"),Mets!$B$2:$B$565,0),COLUMN()-17)</f>
        <v>0</v>
      </c>
      <c r="AC467">
        <f>INDEX(Mets!$B$2:$O$565,MATCH(CONCATENATE($C467,"_EXT"),Mets!$B$2:$B$565,0),COLUMN()-17)</f>
        <v>-1</v>
      </c>
      <c r="AD467">
        <f>INDEX(Mets!$B$2:$O$565,MATCH(CONCATENATE($C467,"_EXT"),Mets!$B$2:$B$565,0),COLUMN()-17)</f>
        <v>26</v>
      </c>
      <c r="AE467">
        <f>INDEX(Mets!$B$2:$W$565,MATCH(CONCATENATE($C467,"_EXT"),Mets!$B$2:$B$565,0),COLUMN()-17)</f>
        <v>5</v>
      </c>
      <c r="AF467" t="e">
        <f>INDEX(Mets!$B$2:$W$565,MATCH(CONCATENATE($C467,"_EXT"),Mets!$B$2:$B$565,0),COLUMN()-9)</f>
        <v>#REF!</v>
      </c>
      <c r="AG467" t="e">
        <f>INDEX(Mets!$B$2:$W$565,MATCH(CONCATENATE($C467,"_EXT"),Mets!$B$2:$B$565,0),COLUMN()-9)</f>
        <v>#REF!</v>
      </c>
    </row>
    <row r="468" spans="1:33">
      <c r="A468" s="43" t="str">
        <f>'FBA Ts'!A86</f>
        <v>X77</v>
      </c>
      <c r="B468" s="43" t="str">
        <f>'FBA Ts'!B86</f>
        <v>1 hexanoate_cyt = 5 CmolHCs_cyt</v>
      </c>
      <c r="C468" s="43" t="str">
        <f>'FBA Ts'!C86</f>
        <v>hexanoate</v>
      </c>
      <c r="D468" s="43">
        <f>'FBA Ts'!D86</f>
        <v>0</v>
      </c>
      <c r="E468" s="43" t="str">
        <f>'FBA Ts'!E86</f>
        <v>N</v>
      </c>
      <c r="F468" s="43"/>
      <c r="G468" s="43" t="str">
        <f t="shared" si="19"/>
        <v>X77</v>
      </c>
      <c r="H468" s="43" t="str">
        <f t="shared" si="19"/>
        <v>1 hexanoate_cyt = 5 CmolHCs_cyt</v>
      </c>
      <c r="I468" s="43" t="s">
        <v>781</v>
      </c>
      <c r="J468" s="43" t="s">
        <v>782</v>
      </c>
      <c r="K468" s="43">
        <f t="shared" si="18"/>
        <v>0</v>
      </c>
      <c r="L468" s="43" t="s">
        <v>783</v>
      </c>
      <c r="M468" s="43">
        <v>0</v>
      </c>
      <c r="N468" s="43">
        <v>1</v>
      </c>
      <c r="O468" s="43">
        <v>1</v>
      </c>
      <c r="P468" s="43">
        <v>1</v>
      </c>
      <c r="Q468" s="43">
        <v>1</v>
      </c>
      <c r="R468" s="43">
        <v>0.01</v>
      </c>
      <c r="X468" t="str">
        <f>INDEX(Mets!$B$2:$O$565,MATCH(CONCATENATE($C468,"_EXT"),Mets!$B$2:$B$565,0),COLUMN()-23)</f>
        <v>hexanoate_EXT</v>
      </c>
      <c r="Y468">
        <f>INDEX(Mets!$B$2:$O$565,MATCH(CONCATENATE($C468,"_EXT"),Mets!$B$2:$B$565,0),COLUMN()-17)</f>
        <v>0</v>
      </c>
      <c r="Z468">
        <f>INDEX(Mets!$B$2:$O$565,MATCH(CONCATENATE($C468,"_EXT"),Mets!$B$2:$B$565,0),COLUMN()-17)</f>
        <v>2</v>
      </c>
      <c r="AA468">
        <f>INDEX(Mets!$B$2:$O$565,MATCH(CONCATENATE($C468,"_EXT"),Mets!$B$2:$B$565,0),COLUMN()-17)</f>
        <v>0</v>
      </c>
      <c r="AB468">
        <f>INDEX(Mets!$B$2:$O$565,MATCH(CONCATENATE($C468,"_EXT"),Mets!$B$2:$B$565,0),COLUMN()-17)</f>
        <v>0</v>
      </c>
      <c r="AC468">
        <f>INDEX(Mets!$B$2:$O$565,MATCH(CONCATENATE($C468,"_EXT"),Mets!$B$2:$B$565,0),COLUMN()-17)</f>
        <v>-1</v>
      </c>
      <c r="AD468">
        <f>INDEX(Mets!$B$2:$O$565,MATCH(CONCATENATE($C468,"_EXT"),Mets!$B$2:$B$565,0),COLUMN()-17)</f>
        <v>32</v>
      </c>
      <c r="AE468">
        <f>INDEX(Mets!$B$2:$W$565,MATCH(CONCATENATE($C468,"_EXT"),Mets!$B$2:$B$565,0),COLUMN()-17)</f>
        <v>6</v>
      </c>
      <c r="AF468" t="e">
        <f>INDEX(Mets!$B$2:$W$565,MATCH(CONCATENATE($C468,"_EXT"),Mets!$B$2:$B$565,0),COLUMN()-9)</f>
        <v>#REF!</v>
      </c>
      <c r="AG468" t="e">
        <f>INDEX(Mets!$B$2:$W$565,MATCH(CONCATENATE($C468,"_EXT"),Mets!$B$2:$B$565,0),COLUMN()-9)</f>
        <v>#REF!</v>
      </c>
    </row>
    <row r="469" spans="1:33">
      <c r="A469" s="43" t="str">
        <f>'FBA Ts'!A87</f>
        <v>X78</v>
      </c>
      <c r="B469" s="43" t="str">
        <f>'FBA Ts'!B87</f>
        <v>1 heptanoate_cyt = 6 CmolHCs_cyt</v>
      </c>
      <c r="C469" s="43" t="str">
        <f>'FBA Ts'!C87</f>
        <v>heptanoate</v>
      </c>
      <c r="D469" s="43">
        <f>'FBA Ts'!D87</f>
        <v>0</v>
      </c>
      <c r="E469" s="43" t="str">
        <f>'FBA Ts'!E87</f>
        <v>N</v>
      </c>
      <c r="F469" s="43"/>
      <c r="G469" s="43" t="str">
        <f t="shared" si="19"/>
        <v>X78</v>
      </c>
      <c r="H469" s="43" t="str">
        <f t="shared" si="19"/>
        <v>1 heptanoate_cyt = 6 CmolHCs_cyt</v>
      </c>
      <c r="I469" s="43" t="s">
        <v>781</v>
      </c>
      <c r="J469" s="43" t="s">
        <v>782</v>
      </c>
      <c r="K469" s="43">
        <f t="shared" si="18"/>
        <v>0</v>
      </c>
      <c r="L469" s="43" t="s">
        <v>783</v>
      </c>
      <c r="M469" s="43">
        <v>0</v>
      </c>
      <c r="N469" s="43">
        <v>1</v>
      </c>
      <c r="O469" s="43">
        <v>1</v>
      </c>
      <c r="P469" s="43">
        <v>1</v>
      </c>
      <c r="Q469" s="43">
        <v>1</v>
      </c>
      <c r="R469" s="43">
        <v>0.01</v>
      </c>
      <c r="X469" t="str">
        <f>INDEX(Mets!$B$2:$O$565,MATCH(CONCATENATE($C469,"_EXT"),Mets!$B$2:$B$565,0),COLUMN()-23)</f>
        <v>heptanoate_EXT</v>
      </c>
      <c r="Y469">
        <f>INDEX(Mets!$B$2:$O$565,MATCH(CONCATENATE($C469,"_EXT"),Mets!$B$2:$B$565,0),COLUMN()-17)</f>
        <v>0</v>
      </c>
      <c r="Z469">
        <f>INDEX(Mets!$B$2:$O$565,MATCH(CONCATENATE($C469,"_EXT"),Mets!$B$2:$B$565,0),COLUMN()-17)</f>
        <v>2</v>
      </c>
      <c r="AA469">
        <f>INDEX(Mets!$B$2:$O$565,MATCH(CONCATENATE($C469,"_EXT"),Mets!$B$2:$B$565,0),COLUMN()-17)</f>
        <v>0</v>
      </c>
      <c r="AB469">
        <f>INDEX(Mets!$B$2:$O$565,MATCH(CONCATENATE($C469,"_EXT"),Mets!$B$2:$B$565,0),COLUMN()-17)</f>
        <v>0</v>
      </c>
      <c r="AC469">
        <f>INDEX(Mets!$B$2:$O$565,MATCH(CONCATENATE($C469,"_EXT"),Mets!$B$2:$B$565,0),COLUMN()-17)</f>
        <v>-1</v>
      </c>
      <c r="AD469">
        <f>INDEX(Mets!$B$2:$O$565,MATCH(CONCATENATE($C469,"_EXT"),Mets!$B$2:$B$565,0),COLUMN()-17)</f>
        <v>38</v>
      </c>
      <c r="AE469">
        <f>INDEX(Mets!$B$2:$W$565,MATCH(CONCATENATE($C469,"_EXT"),Mets!$B$2:$B$565,0),COLUMN()-17)</f>
        <v>7</v>
      </c>
      <c r="AF469" t="e">
        <f>INDEX(Mets!$B$2:$W$565,MATCH(CONCATENATE($C469,"_EXT"),Mets!$B$2:$B$565,0),COLUMN()-9)</f>
        <v>#REF!</v>
      </c>
      <c r="AG469" t="e">
        <f>INDEX(Mets!$B$2:$W$565,MATCH(CONCATENATE($C469,"_EXT"),Mets!$B$2:$B$565,0),COLUMN()-9)</f>
        <v>#REF!</v>
      </c>
    </row>
    <row r="470" spans="1:33">
      <c r="A470" s="43" t="str">
        <f>'FBA Ts'!A88</f>
        <v>X79</v>
      </c>
      <c r="B470" s="43" t="str">
        <f>'FBA Ts'!B88</f>
        <v>1 octanoate_cyt = 7 CmolHCs_cyt</v>
      </c>
      <c r="C470" s="43" t="str">
        <f>'FBA Ts'!C88</f>
        <v>octanoate</v>
      </c>
      <c r="D470" s="43">
        <f>'FBA Ts'!D88</f>
        <v>0</v>
      </c>
      <c r="E470" s="43" t="str">
        <f>'FBA Ts'!E88</f>
        <v>N</v>
      </c>
      <c r="F470" s="43"/>
      <c r="G470" s="43" t="str">
        <f t="shared" si="19"/>
        <v>X79</v>
      </c>
      <c r="H470" s="43" t="str">
        <f t="shared" si="19"/>
        <v>1 octanoate_cyt = 7 CmolHCs_cyt</v>
      </c>
      <c r="I470" s="43" t="s">
        <v>781</v>
      </c>
      <c r="J470" s="43" t="s">
        <v>782</v>
      </c>
      <c r="K470" s="43">
        <f t="shared" si="18"/>
        <v>0</v>
      </c>
      <c r="L470" s="43" t="s">
        <v>783</v>
      </c>
      <c r="M470" s="43">
        <v>0</v>
      </c>
      <c r="N470" s="43">
        <v>1</v>
      </c>
      <c r="O470" s="43">
        <v>1</v>
      </c>
      <c r="P470" s="43">
        <v>1</v>
      </c>
      <c r="Q470" s="43">
        <v>1</v>
      </c>
      <c r="R470" s="43">
        <v>0.01</v>
      </c>
      <c r="X470" t="str">
        <f>INDEX(Mets!$B$2:$O$565,MATCH(CONCATENATE($C470,"_EXT"),Mets!$B$2:$B$565,0),COLUMN()-23)</f>
        <v>octanoate_EXT</v>
      </c>
      <c r="Y470">
        <f>INDEX(Mets!$B$2:$O$565,MATCH(CONCATENATE($C470,"_EXT"),Mets!$B$2:$B$565,0),COLUMN()-17)</f>
        <v>0</v>
      </c>
      <c r="Z470">
        <f>INDEX(Mets!$B$2:$O$565,MATCH(CONCATENATE($C470,"_EXT"),Mets!$B$2:$B$565,0),COLUMN()-17)</f>
        <v>2</v>
      </c>
      <c r="AA470">
        <f>INDEX(Mets!$B$2:$O$565,MATCH(CONCATENATE($C470,"_EXT"),Mets!$B$2:$B$565,0),COLUMN()-17)</f>
        <v>0</v>
      </c>
      <c r="AB470">
        <f>INDEX(Mets!$B$2:$O$565,MATCH(CONCATENATE($C470,"_EXT"),Mets!$B$2:$B$565,0),COLUMN()-17)</f>
        <v>0</v>
      </c>
      <c r="AC470">
        <f>INDEX(Mets!$B$2:$O$565,MATCH(CONCATENATE($C470,"_EXT"),Mets!$B$2:$B$565,0),COLUMN()-17)</f>
        <v>-1</v>
      </c>
      <c r="AD470">
        <f>INDEX(Mets!$B$2:$O$565,MATCH(CONCATENATE($C470,"_EXT"),Mets!$B$2:$B$565,0),COLUMN()-17)</f>
        <v>44</v>
      </c>
      <c r="AE470">
        <f>INDEX(Mets!$B$2:$W$565,MATCH(CONCATENATE($C470,"_EXT"),Mets!$B$2:$B$565,0),COLUMN()-17)</f>
        <v>8</v>
      </c>
      <c r="AF470" t="e">
        <f>INDEX(Mets!$B$2:$W$565,MATCH(CONCATENATE($C470,"_EXT"),Mets!$B$2:$B$565,0),COLUMN()-9)</f>
        <v>#REF!</v>
      </c>
      <c r="AG470" t="e">
        <f>INDEX(Mets!$B$2:$W$565,MATCH(CONCATENATE($C470,"_EXT"),Mets!$B$2:$B$565,0),COLUMN()-9)</f>
        <v>#REF!</v>
      </c>
    </row>
    <row r="471" spans="1:33">
      <c r="A471" s="43" t="str">
        <f>'FBA Ts'!A89</f>
        <v>X80</v>
      </c>
      <c r="B471" s="43" t="str">
        <f>'FBA Ts'!B89</f>
        <v>1 nonanoate_cyt = 8 CmolHCs_cyt</v>
      </c>
      <c r="C471" s="43" t="str">
        <f>'FBA Ts'!C89</f>
        <v>nonanoate</v>
      </c>
      <c r="D471" s="43">
        <f>'FBA Ts'!D89</f>
        <v>0</v>
      </c>
      <c r="E471" s="43" t="str">
        <f>'FBA Ts'!E89</f>
        <v>N</v>
      </c>
      <c r="F471" s="43"/>
      <c r="G471" s="43" t="str">
        <f t="shared" si="19"/>
        <v>X80</v>
      </c>
      <c r="H471" s="43" t="str">
        <f t="shared" si="19"/>
        <v>1 nonanoate_cyt = 8 CmolHCs_cyt</v>
      </c>
      <c r="I471" s="43" t="s">
        <v>781</v>
      </c>
      <c r="J471" s="43" t="s">
        <v>782</v>
      </c>
      <c r="K471" s="43">
        <f t="shared" si="18"/>
        <v>0</v>
      </c>
      <c r="L471" s="43" t="s">
        <v>783</v>
      </c>
      <c r="M471" s="43">
        <v>0</v>
      </c>
      <c r="N471" s="43">
        <v>1</v>
      </c>
      <c r="O471" s="43">
        <v>1</v>
      </c>
      <c r="P471" s="43">
        <v>1</v>
      </c>
      <c r="Q471" s="43">
        <v>1</v>
      </c>
      <c r="R471" s="43">
        <v>0.01</v>
      </c>
      <c r="X471" t="str">
        <f>INDEX(Mets!$B$2:$O$565,MATCH(CONCATENATE($C471,"_EXT"),Mets!$B$2:$B$565,0),COLUMN()-23)</f>
        <v>nonanoate_EXT</v>
      </c>
      <c r="Y471">
        <f>INDEX(Mets!$B$2:$O$565,MATCH(CONCATENATE($C471,"_EXT"),Mets!$B$2:$B$565,0),COLUMN()-17)</f>
        <v>0</v>
      </c>
      <c r="Z471">
        <f>INDEX(Mets!$B$2:$O$565,MATCH(CONCATENATE($C471,"_EXT"),Mets!$B$2:$B$565,0),COLUMN()-17)</f>
        <v>2</v>
      </c>
      <c r="AA471">
        <f>INDEX(Mets!$B$2:$O$565,MATCH(CONCATENATE($C471,"_EXT"),Mets!$B$2:$B$565,0),COLUMN()-17)</f>
        <v>0</v>
      </c>
      <c r="AB471">
        <f>INDEX(Mets!$B$2:$O$565,MATCH(CONCATENATE($C471,"_EXT"),Mets!$B$2:$B$565,0),COLUMN()-17)</f>
        <v>0</v>
      </c>
      <c r="AC471">
        <f>INDEX(Mets!$B$2:$O$565,MATCH(CONCATENATE($C471,"_EXT"),Mets!$B$2:$B$565,0),COLUMN()-17)</f>
        <v>-1</v>
      </c>
      <c r="AD471">
        <f>INDEX(Mets!$B$2:$O$565,MATCH(CONCATENATE($C471,"_EXT"),Mets!$B$2:$B$565,0),COLUMN()-17)</f>
        <v>50</v>
      </c>
      <c r="AE471">
        <f>INDEX(Mets!$B$2:$W$565,MATCH(CONCATENATE($C471,"_EXT"),Mets!$B$2:$B$565,0),COLUMN()-17)</f>
        <v>9</v>
      </c>
      <c r="AF471" t="e">
        <f>INDEX(Mets!$B$2:$W$565,MATCH(CONCATENATE($C471,"_EXT"),Mets!$B$2:$B$565,0),COLUMN()-9)</f>
        <v>#REF!</v>
      </c>
      <c r="AG471" t="e">
        <f>INDEX(Mets!$B$2:$W$565,MATCH(CONCATENATE($C471,"_EXT"),Mets!$B$2:$B$565,0),COLUMN()-9)</f>
        <v>#REF!</v>
      </c>
    </row>
    <row r="472" spans="1:33">
      <c r="A472" s="43" t="str">
        <f>'FBA Ts'!A90</f>
        <v>X81</v>
      </c>
      <c r="B472" s="43" t="str">
        <f>'FBA Ts'!B90</f>
        <v>1 decanoate_cyt = 9 CmolHCs_cyt</v>
      </c>
      <c r="C472" s="43" t="str">
        <f>'FBA Ts'!C90</f>
        <v>decanoate</v>
      </c>
      <c r="D472" s="43">
        <f>'FBA Ts'!D90</f>
        <v>0</v>
      </c>
      <c r="E472" s="43" t="str">
        <f>'FBA Ts'!E90</f>
        <v>N</v>
      </c>
      <c r="F472" s="43"/>
      <c r="G472" s="43" t="str">
        <f t="shared" si="19"/>
        <v>X81</v>
      </c>
      <c r="H472" s="43" t="str">
        <f t="shared" si="19"/>
        <v>1 decanoate_cyt = 9 CmolHCs_cyt</v>
      </c>
      <c r="I472" s="43" t="s">
        <v>781</v>
      </c>
      <c r="J472" s="43" t="s">
        <v>782</v>
      </c>
      <c r="K472" s="43">
        <f t="shared" si="18"/>
        <v>0</v>
      </c>
      <c r="L472" s="43" t="s">
        <v>783</v>
      </c>
      <c r="M472" s="43">
        <v>0</v>
      </c>
      <c r="N472" s="43">
        <v>1</v>
      </c>
      <c r="O472" s="43">
        <v>1</v>
      </c>
      <c r="P472" s="43">
        <v>1</v>
      </c>
      <c r="Q472" s="43">
        <v>1</v>
      </c>
      <c r="R472" s="43">
        <v>0.01</v>
      </c>
      <c r="X472" t="str">
        <f>INDEX(Mets!$B$2:$O$565,MATCH(CONCATENATE($C472,"_EXT"),Mets!$B$2:$B$565,0),COLUMN()-23)</f>
        <v>decanoate_EXT</v>
      </c>
      <c r="Y472">
        <f>INDEX(Mets!$B$2:$O$565,MATCH(CONCATENATE($C472,"_EXT"),Mets!$B$2:$B$565,0),COLUMN()-17)</f>
        <v>0</v>
      </c>
      <c r="Z472">
        <f>INDEX(Mets!$B$2:$O$565,MATCH(CONCATENATE($C472,"_EXT"),Mets!$B$2:$B$565,0),COLUMN()-17)</f>
        <v>2</v>
      </c>
      <c r="AA472">
        <f>INDEX(Mets!$B$2:$O$565,MATCH(CONCATENATE($C472,"_EXT"),Mets!$B$2:$B$565,0),COLUMN()-17)</f>
        <v>0</v>
      </c>
      <c r="AB472">
        <f>INDEX(Mets!$B$2:$O$565,MATCH(CONCATENATE($C472,"_EXT"),Mets!$B$2:$B$565,0),COLUMN()-17)</f>
        <v>0</v>
      </c>
      <c r="AC472">
        <f>INDEX(Mets!$B$2:$O$565,MATCH(CONCATENATE($C472,"_EXT"),Mets!$B$2:$B$565,0),COLUMN()-17)</f>
        <v>-1</v>
      </c>
      <c r="AD472">
        <f>INDEX(Mets!$B$2:$O$565,MATCH(CONCATENATE($C472,"_EXT"),Mets!$B$2:$B$565,0),COLUMN()-17)</f>
        <v>56</v>
      </c>
      <c r="AE472">
        <f>INDEX(Mets!$B$2:$W$565,MATCH(CONCATENATE($C472,"_EXT"),Mets!$B$2:$B$565,0),COLUMN()-17)</f>
        <v>10</v>
      </c>
      <c r="AF472" t="e">
        <f>INDEX(Mets!$B$2:$W$565,MATCH(CONCATENATE($C472,"_EXT"),Mets!$B$2:$B$565,0),COLUMN()-9)</f>
        <v>#REF!</v>
      </c>
      <c r="AG472" t="e">
        <f>INDEX(Mets!$B$2:$W$565,MATCH(CONCATENATE($C472,"_EXT"),Mets!$B$2:$B$565,0),COLUMN()-9)</f>
        <v>#REF!</v>
      </c>
    </row>
    <row r="473" spans="1:33">
      <c r="A473" s="43" t="str">
        <f>'FBA Ts'!A91</f>
        <v>X82</v>
      </c>
      <c r="B473" s="43" t="str">
        <f>'FBA Ts'!B91</f>
        <v>1 undecanoate_cyt = 10 CmolHCs_cyt</v>
      </c>
      <c r="C473" s="43" t="str">
        <f>'FBA Ts'!C91</f>
        <v>undecanoate</v>
      </c>
      <c r="D473" s="43">
        <f>'FBA Ts'!D91</f>
        <v>0</v>
      </c>
      <c r="E473" s="43" t="str">
        <f>'FBA Ts'!E91</f>
        <v>N</v>
      </c>
      <c r="F473" s="43"/>
      <c r="G473" s="43" t="str">
        <f t="shared" si="19"/>
        <v>X82</v>
      </c>
      <c r="H473" s="43" t="str">
        <f t="shared" si="19"/>
        <v>1 undecanoate_cyt = 10 CmolHCs_cyt</v>
      </c>
      <c r="I473" s="43" t="s">
        <v>781</v>
      </c>
      <c r="J473" s="43" t="s">
        <v>782</v>
      </c>
      <c r="K473" s="43">
        <f t="shared" si="18"/>
        <v>0</v>
      </c>
      <c r="L473" s="43" t="s">
        <v>783</v>
      </c>
      <c r="M473" s="43">
        <v>0</v>
      </c>
      <c r="N473" s="43">
        <v>1</v>
      </c>
      <c r="O473" s="43">
        <v>1</v>
      </c>
      <c r="P473" s="43">
        <v>1</v>
      </c>
      <c r="Q473" s="43">
        <v>1</v>
      </c>
      <c r="R473" s="43">
        <v>0.01</v>
      </c>
      <c r="X473" t="str">
        <f>INDEX(Mets!$B$2:$O$565,MATCH(CONCATENATE($C473,"_EXT"),Mets!$B$2:$B$565,0),COLUMN()-23)</f>
        <v>undecanoate_EXT</v>
      </c>
      <c r="Y473">
        <f>INDEX(Mets!$B$2:$O$565,MATCH(CONCATENATE($C473,"_EXT"),Mets!$B$2:$B$565,0),COLUMN()-17)</f>
        <v>0</v>
      </c>
      <c r="Z473">
        <f>INDEX(Mets!$B$2:$O$565,MATCH(CONCATENATE($C473,"_EXT"),Mets!$B$2:$B$565,0),COLUMN()-17)</f>
        <v>2</v>
      </c>
      <c r="AA473">
        <f>INDEX(Mets!$B$2:$O$565,MATCH(CONCATENATE($C473,"_EXT"),Mets!$B$2:$B$565,0),COLUMN()-17)</f>
        <v>0</v>
      </c>
      <c r="AB473">
        <f>INDEX(Mets!$B$2:$O$565,MATCH(CONCATENATE($C473,"_EXT"),Mets!$B$2:$B$565,0),COLUMN()-17)</f>
        <v>0</v>
      </c>
      <c r="AC473">
        <f>INDEX(Mets!$B$2:$O$565,MATCH(CONCATENATE($C473,"_EXT"),Mets!$B$2:$B$565,0),COLUMN()-17)</f>
        <v>-1</v>
      </c>
      <c r="AD473">
        <f>INDEX(Mets!$B$2:$O$565,MATCH(CONCATENATE($C473,"_EXT"),Mets!$B$2:$B$565,0),COLUMN()-17)</f>
        <v>62</v>
      </c>
      <c r="AE473">
        <f>INDEX(Mets!$B$2:$W$565,MATCH(CONCATENATE($C473,"_EXT"),Mets!$B$2:$B$565,0),COLUMN()-17)</f>
        <v>11</v>
      </c>
      <c r="AF473" t="e">
        <f>INDEX(Mets!$B$2:$W$565,MATCH(CONCATENATE($C473,"_EXT"),Mets!$B$2:$B$565,0),COLUMN()-9)</f>
        <v>#REF!</v>
      </c>
      <c r="AG473" t="e">
        <f>INDEX(Mets!$B$2:$W$565,MATCH(CONCATENATE($C473,"_EXT"),Mets!$B$2:$B$565,0),COLUMN()-9)</f>
        <v>#REF!</v>
      </c>
    </row>
    <row r="474" spans="1:33">
      <c r="A474" s="43" t="str">
        <f>'FBA Ts'!A92</f>
        <v>X83</v>
      </c>
      <c r="B474" s="43" t="str">
        <f>'FBA Ts'!B92</f>
        <v>1 dodecanoate_cyt = 11 CmolHCs_cyt</v>
      </c>
      <c r="C474" s="43" t="str">
        <f>'FBA Ts'!C92</f>
        <v>dodecanoate</v>
      </c>
      <c r="D474" s="43">
        <f>'FBA Ts'!D92</f>
        <v>0</v>
      </c>
      <c r="E474" s="43" t="str">
        <f>'FBA Ts'!E92</f>
        <v>N</v>
      </c>
      <c r="F474" s="43"/>
      <c r="G474" s="43" t="str">
        <f t="shared" si="19"/>
        <v>X83</v>
      </c>
      <c r="H474" s="43" t="str">
        <f t="shared" si="19"/>
        <v>1 dodecanoate_cyt = 11 CmolHCs_cyt</v>
      </c>
      <c r="I474" s="43" t="s">
        <v>781</v>
      </c>
      <c r="J474" s="43" t="s">
        <v>782</v>
      </c>
      <c r="K474" s="43">
        <f t="shared" si="18"/>
        <v>0</v>
      </c>
      <c r="L474" s="43" t="s">
        <v>783</v>
      </c>
      <c r="M474" s="43">
        <v>0</v>
      </c>
      <c r="N474" s="43">
        <v>1</v>
      </c>
      <c r="O474" s="43">
        <v>1</v>
      </c>
      <c r="P474" s="43">
        <v>1</v>
      </c>
      <c r="Q474" s="43">
        <v>1</v>
      </c>
      <c r="R474" s="43">
        <v>0.01</v>
      </c>
      <c r="X474" t="str">
        <f>INDEX(Mets!$B$2:$O$565,MATCH(CONCATENATE($C474,"_EXT"),Mets!$B$2:$B$565,0),COLUMN()-23)</f>
        <v>dodecanoate_EXT</v>
      </c>
      <c r="Y474">
        <f>INDEX(Mets!$B$2:$O$565,MATCH(CONCATENATE($C474,"_EXT"),Mets!$B$2:$B$565,0),COLUMN()-17)</f>
        <v>0</v>
      </c>
      <c r="Z474">
        <f>INDEX(Mets!$B$2:$O$565,MATCH(CONCATENATE($C474,"_EXT"),Mets!$B$2:$B$565,0),COLUMN()-17)</f>
        <v>2</v>
      </c>
      <c r="AA474">
        <f>INDEX(Mets!$B$2:$O$565,MATCH(CONCATENATE($C474,"_EXT"),Mets!$B$2:$B$565,0),COLUMN()-17)</f>
        <v>0</v>
      </c>
      <c r="AB474">
        <f>INDEX(Mets!$B$2:$O$565,MATCH(CONCATENATE($C474,"_EXT"),Mets!$B$2:$B$565,0),COLUMN()-17)</f>
        <v>0</v>
      </c>
      <c r="AC474">
        <f>INDEX(Mets!$B$2:$O$565,MATCH(CONCATENATE($C474,"_EXT"),Mets!$B$2:$B$565,0),COLUMN()-17)</f>
        <v>-1</v>
      </c>
      <c r="AD474">
        <f>INDEX(Mets!$B$2:$O$565,MATCH(CONCATENATE($C474,"_EXT"),Mets!$B$2:$B$565,0),COLUMN()-17)</f>
        <v>68</v>
      </c>
      <c r="AE474">
        <f>INDEX(Mets!$B$2:$W$565,MATCH(CONCATENATE($C474,"_EXT"),Mets!$B$2:$B$565,0),COLUMN()-17)</f>
        <v>12</v>
      </c>
      <c r="AF474" t="e">
        <f>INDEX(Mets!$B$2:$W$565,MATCH(CONCATENATE($C474,"_EXT"),Mets!$B$2:$B$565,0),COLUMN()-9)</f>
        <v>#REF!</v>
      </c>
      <c r="AG474" t="e">
        <f>INDEX(Mets!$B$2:$W$565,MATCH(CONCATENATE($C474,"_EXT"),Mets!$B$2:$B$565,0),COLUMN()-9)</f>
        <v>#REF!</v>
      </c>
    </row>
    <row r="475" spans="1:33">
      <c r="A475" s="43" t="str">
        <f>'FBA Ts'!A93</f>
        <v>X84</v>
      </c>
      <c r="B475" s="43" t="str">
        <f>'FBA Ts'!B93</f>
        <v>1 tridecanoate_cyt = 12 CmolHCs_cyt</v>
      </c>
      <c r="C475" s="43" t="str">
        <f>'FBA Ts'!C93</f>
        <v>tridecanoate</v>
      </c>
      <c r="D475" s="43">
        <f>'FBA Ts'!D93</f>
        <v>0</v>
      </c>
      <c r="E475" s="43" t="str">
        <f>'FBA Ts'!E93</f>
        <v>N</v>
      </c>
      <c r="F475" s="43"/>
      <c r="G475" s="43" t="str">
        <f t="shared" si="19"/>
        <v>X84</v>
      </c>
      <c r="H475" s="43" t="str">
        <f t="shared" si="19"/>
        <v>1 tridecanoate_cyt = 12 CmolHCs_cyt</v>
      </c>
      <c r="I475" s="43" t="s">
        <v>781</v>
      </c>
      <c r="J475" s="43" t="s">
        <v>782</v>
      </c>
      <c r="K475" s="43">
        <f t="shared" si="18"/>
        <v>0</v>
      </c>
      <c r="L475" s="43" t="s">
        <v>783</v>
      </c>
      <c r="M475" s="43">
        <v>0</v>
      </c>
      <c r="N475" s="43">
        <v>1</v>
      </c>
      <c r="O475" s="43">
        <v>1</v>
      </c>
      <c r="P475" s="43">
        <v>1</v>
      </c>
      <c r="Q475" s="43">
        <v>1</v>
      </c>
      <c r="R475" s="43">
        <v>0.01</v>
      </c>
      <c r="X475" t="str">
        <f>INDEX(Mets!$B$2:$O$565,MATCH(CONCATENATE($C475,"_EXT"),Mets!$B$2:$B$565,0),COLUMN()-23)</f>
        <v>tridecanoate_EXT</v>
      </c>
      <c r="Y475">
        <f>INDEX(Mets!$B$2:$O$565,MATCH(CONCATENATE($C475,"_EXT"),Mets!$B$2:$B$565,0),COLUMN()-17)</f>
        <v>0</v>
      </c>
      <c r="Z475">
        <f>INDEX(Mets!$B$2:$O$565,MATCH(CONCATENATE($C475,"_EXT"),Mets!$B$2:$B$565,0),COLUMN()-17)</f>
        <v>2</v>
      </c>
      <c r="AA475">
        <f>INDEX(Mets!$B$2:$O$565,MATCH(CONCATENATE($C475,"_EXT"),Mets!$B$2:$B$565,0),COLUMN()-17)</f>
        <v>0</v>
      </c>
      <c r="AB475">
        <f>INDEX(Mets!$B$2:$O$565,MATCH(CONCATENATE($C475,"_EXT"),Mets!$B$2:$B$565,0),COLUMN()-17)</f>
        <v>0</v>
      </c>
      <c r="AC475">
        <f>INDEX(Mets!$B$2:$O$565,MATCH(CONCATENATE($C475,"_EXT"),Mets!$B$2:$B$565,0),COLUMN()-17)</f>
        <v>-1</v>
      </c>
      <c r="AD475">
        <f>INDEX(Mets!$B$2:$O$565,MATCH(CONCATENATE($C475,"_EXT"),Mets!$B$2:$B$565,0),COLUMN()-17)</f>
        <v>74</v>
      </c>
      <c r="AE475">
        <f>INDEX(Mets!$B$2:$W$565,MATCH(CONCATENATE($C475,"_EXT"),Mets!$B$2:$B$565,0),COLUMN()-17)</f>
        <v>13</v>
      </c>
      <c r="AF475" t="e">
        <f>INDEX(Mets!$B$2:$W$565,MATCH(CONCATENATE($C475,"_EXT"),Mets!$B$2:$B$565,0),COLUMN()-9)</f>
        <v>#REF!</v>
      </c>
      <c r="AG475" t="e">
        <f>INDEX(Mets!$B$2:$W$565,MATCH(CONCATENATE($C475,"_EXT"),Mets!$B$2:$B$565,0),COLUMN()-9)</f>
        <v>#REF!</v>
      </c>
    </row>
    <row r="476" spans="1:33">
      <c r="A476" s="43" t="str">
        <f>'FBA Ts'!A94</f>
        <v>X85</v>
      </c>
      <c r="B476" s="43" t="str">
        <f>'FBA Ts'!B94</f>
        <v>1 tetradecanoate_cyt = 13 CmolHCs_cyt</v>
      </c>
      <c r="C476" s="43" t="str">
        <f>'FBA Ts'!C94</f>
        <v>tetradecanoate</v>
      </c>
      <c r="D476" s="43">
        <f>'FBA Ts'!D94</f>
        <v>0</v>
      </c>
      <c r="E476" s="43" t="str">
        <f>'FBA Ts'!E94</f>
        <v>N</v>
      </c>
      <c r="F476" s="43"/>
      <c r="G476" s="43" t="str">
        <f t="shared" si="19"/>
        <v>X85</v>
      </c>
      <c r="H476" s="43" t="str">
        <f t="shared" si="19"/>
        <v>1 tetradecanoate_cyt = 13 CmolHCs_cyt</v>
      </c>
      <c r="I476" s="43" t="s">
        <v>781</v>
      </c>
      <c r="J476" s="43" t="s">
        <v>782</v>
      </c>
      <c r="K476" s="43">
        <f t="shared" si="18"/>
        <v>0</v>
      </c>
      <c r="L476" s="43" t="s">
        <v>783</v>
      </c>
      <c r="M476" s="43">
        <v>0</v>
      </c>
      <c r="N476" s="43">
        <v>1</v>
      </c>
      <c r="O476" s="43">
        <v>1</v>
      </c>
      <c r="P476" s="43">
        <v>1</v>
      </c>
      <c r="Q476" s="43">
        <v>1</v>
      </c>
      <c r="R476" s="43">
        <v>0.01</v>
      </c>
      <c r="X476" t="str">
        <f>INDEX(Mets!$B$2:$O$565,MATCH(CONCATENATE($C476,"_EXT"),Mets!$B$2:$B$565,0),COLUMN()-23)</f>
        <v>tetradecanoate_EXT</v>
      </c>
      <c r="Y476">
        <f>INDEX(Mets!$B$2:$O$565,MATCH(CONCATENATE($C476,"_EXT"),Mets!$B$2:$B$565,0),COLUMN()-17)</f>
        <v>0</v>
      </c>
      <c r="Z476">
        <f>INDEX(Mets!$B$2:$O$565,MATCH(CONCATENATE($C476,"_EXT"),Mets!$B$2:$B$565,0),COLUMN()-17)</f>
        <v>2</v>
      </c>
      <c r="AA476">
        <f>INDEX(Mets!$B$2:$O$565,MATCH(CONCATENATE($C476,"_EXT"),Mets!$B$2:$B$565,0),COLUMN()-17)</f>
        <v>0</v>
      </c>
      <c r="AB476">
        <f>INDEX(Mets!$B$2:$O$565,MATCH(CONCATENATE($C476,"_EXT"),Mets!$B$2:$B$565,0),COLUMN()-17)</f>
        <v>0</v>
      </c>
      <c r="AC476">
        <f>INDEX(Mets!$B$2:$O$565,MATCH(CONCATENATE($C476,"_EXT"),Mets!$B$2:$B$565,0),COLUMN()-17)</f>
        <v>-1</v>
      </c>
      <c r="AD476">
        <f>INDEX(Mets!$B$2:$O$565,MATCH(CONCATENATE($C476,"_EXT"),Mets!$B$2:$B$565,0),COLUMN()-17)</f>
        <v>80</v>
      </c>
      <c r="AE476">
        <f>INDEX(Mets!$B$2:$W$565,MATCH(CONCATENATE($C476,"_EXT"),Mets!$B$2:$B$565,0),COLUMN()-17)</f>
        <v>14</v>
      </c>
      <c r="AF476" t="e">
        <f>INDEX(Mets!$B$2:$W$565,MATCH(CONCATENATE($C476,"_EXT"),Mets!$B$2:$B$565,0),COLUMN()-9)</f>
        <v>#REF!</v>
      </c>
      <c r="AG476" t="e">
        <f>INDEX(Mets!$B$2:$W$565,MATCH(CONCATENATE($C476,"_EXT"),Mets!$B$2:$B$565,0),COLUMN()-9)</f>
        <v>#REF!</v>
      </c>
    </row>
    <row r="477" spans="1:33">
      <c r="A477" s="43" t="str">
        <f>'FBA Ts'!A95</f>
        <v>X86</v>
      </c>
      <c r="B477" s="43" t="str">
        <f>'FBA Ts'!B95</f>
        <v>1 pentadecanoate_cyt = 14 CmolHCs_cyt</v>
      </c>
      <c r="C477" s="43" t="str">
        <f>'FBA Ts'!C95</f>
        <v>pentadecanoate</v>
      </c>
      <c r="D477" s="43">
        <f>'FBA Ts'!D95</f>
        <v>0</v>
      </c>
      <c r="E477" s="43" t="str">
        <f>'FBA Ts'!E95</f>
        <v>N</v>
      </c>
      <c r="F477" s="43"/>
      <c r="G477" s="43" t="str">
        <f t="shared" si="19"/>
        <v>X86</v>
      </c>
      <c r="H477" s="43" t="str">
        <f t="shared" si="19"/>
        <v>1 pentadecanoate_cyt = 14 CmolHCs_cyt</v>
      </c>
      <c r="I477" s="43" t="s">
        <v>781</v>
      </c>
      <c r="J477" s="43" t="s">
        <v>782</v>
      </c>
      <c r="K477" s="43">
        <f t="shared" si="18"/>
        <v>0</v>
      </c>
      <c r="L477" s="43" t="s">
        <v>783</v>
      </c>
      <c r="M477" s="43">
        <v>0</v>
      </c>
      <c r="N477" s="43">
        <v>1</v>
      </c>
      <c r="O477" s="43">
        <v>1</v>
      </c>
      <c r="P477" s="43">
        <v>1</v>
      </c>
      <c r="Q477" s="43">
        <v>1</v>
      </c>
      <c r="R477" s="43">
        <v>0.01</v>
      </c>
      <c r="X477" t="str">
        <f>INDEX(Mets!$B$2:$O$565,MATCH(CONCATENATE($C477,"_EXT"),Mets!$B$2:$B$565,0),COLUMN()-23)</f>
        <v>pentadecanoate_EXT</v>
      </c>
      <c r="Y477">
        <f>INDEX(Mets!$B$2:$O$565,MATCH(CONCATENATE($C477,"_EXT"),Mets!$B$2:$B$565,0),COLUMN()-17)</f>
        <v>0</v>
      </c>
      <c r="Z477">
        <f>INDEX(Mets!$B$2:$O$565,MATCH(CONCATENATE($C477,"_EXT"),Mets!$B$2:$B$565,0),COLUMN()-17)</f>
        <v>2</v>
      </c>
      <c r="AA477">
        <f>INDEX(Mets!$B$2:$O$565,MATCH(CONCATENATE($C477,"_EXT"),Mets!$B$2:$B$565,0),COLUMN()-17)</f>
        <v>0</v>
      </c>
      <c r="AB477">
        <f>INDEX(Mets!$B$2:$O$565,MATCH(CONCATENATE($C477,"_EXT"),Mets!$B$2:$B$565,0),COLUMN()-17)</f>
        <v>0</v>
      </c>
      <c r="AC477">
        <f>INDEX(Mets!$B$2:$O$565,MATCH(CONCATENATE($C477,"_EXT"),Mets!$B$2:$B$565,0),COLUMN()-17)</f>
        <v>-1</v>
      </c>
      <c r="AD477">
        <f>INDEX(Mets!$B$2:$O$565,MATCH(CONCATENATE($C477,"_EXT"),Mets!$B$2:$B$565,0),COLUMN()-17)</f>
        <v>86</v>
      </c>
      <c r="AE477">
        <f>INDEX(Mets!$B$2:$W$565,MATCH(CONCATENATE($C477,"_EXT"),Mets!$B$2:$B$565,0),COLUMN()-17)</f>
        <v>15</v>
      </c>
      <c r="AF477" t="e">
        <f>INDEX(Mets!$B$2:$W$565,MATCH(CONCATENATE($C477,"_EXT"),Mets!$B$2:$B$565,0),COLUMN()-9)</f>
        <v>#REF!</v>
      </c>
      <c r="AG477" t="e">
        <f>INDEX(Mets!$B$2:$W$565,MATCH(CONCATENATE($C477,"_EXT"),Mets!$B$2:$B$565,0),COLUMN()-9)</f>
        <v>#REF!</v>
      </c>
    </row>
    <row r="478" spans="1:33">
      <c r="A478" s="43" t="str">
        <f>'FBA Ts'!A96</f>
        <v>X87</v>
      </c>
      <c r="B478" s="43" t="str">
        <f>'FBA Ts'!B96</f>
        <v>1 hexadecanoate_cyt = 15 CmolHCs_cyt</v>
      </c>
      <c r="C478" s="43" t="str">
        <f>'FBA Ts'!C96</f>
        <v>hexadecanoate</v>
      </c>
      <c r="D478" s="43">
        <f>'FBA Ts'!D96</f>
        <v>0</v>
      </c>
      <c r="E478" s="43" t="str">
        <f>'FBA Ts'!E96</f>
        <v>N</v>
      </c>
      <c r="F478" s="43"/>
      <c r="G478" s="43" t="str">
        <f t="shared" si="19"/>
        <v>X87</v>
      </c>
      <c r="H478" s="43" t="str">
        <f t="shared" si="19"/>
        <v>1 hexadecanoate_cyt = 15 CmolHCs_cyt</v>
      </c>
      <c r="I478" s="43" t="s">
        <v>781</v>
      </c>
      <c r="J478" s="43" t="s">
        <v>782</v>
      </c>
      <c r="K478" s="43">
        <f t="shared" si="18"/>
        <v>0</v>
      </c>
      <c r="L478" s="43" t="s">
        <v>783</v>
      </c>
      <c r="M478" s="43">
        <v>0</v>
      </c>
      <c r="N478" s="43">
        <v>1</v>
      </c>
      <c r="O478" s="43">
        <v>1</v>
      </c>
      <c r="P478" s="43">
        <v>1</v>
      </c>
      <c r="Q478" s="43">
        <v>1</v>
      </c>
      <c r="R478" s="43">
        <v>0.01</v>
      </c>
      <c r="X478" t="str">
        <f>INDEX(Mets!$B$2:$O$565,MATCH(CONCATENATE($C478,"_EXT"),Mets!$B$2:$B$565,0),COLUMN()-23)</f>
        <v>hexadecanoate_EXT</v>
      </c>
      <c r="Y478">
        <f>INDEX(Mets!$B$2:$O$565,MATCH(CONCATENATE($C478,"_EXT"),Mets!$B$2:$B$565,0),COLUMN()-17)</f>
        <v>0</v>
      </c>
      <c r="Z478">
        <f>INDEX(Mets!$B$2:$O$565,MATCH(CONCATENATE($C478,"_EXT"),Mets!$B$2:$B$565,0),COLUMN()-17)</f>
        <v>2</v>
      </c>
      <c r="AA478">
        <f>INDEX(Mets!$B$2:$O$565,MATCH(CONCATENATE($C478,"_EXT"),Mets!$B$2:$B$565,0),COLUMN()-17)</f>
        <v>0</v>
      </c>
      <c r="AB478">
        <f>INDEX(Mets!$B$2:$O$565,MATCH(CONCATENATE($C478,"_EXT"),Mets!$B$2:$B$565,0),COLUMN()-17)</f>
        <v>0</v>
      </c>
      <c r="AC478">
        <f>INDEX(Mets!$B$2:$O$565,MATCH(CONCATENATE($C478,"_EXT"),Mets!$B$2:$B$565,0),COLUMN()-17)</f>
        <v>-1</v>
      </c>
      <c r="AD478">
        <f>INDEX(Mets!$B$2:$O$565,MATCH(CONCATENATE($C478,"_EXT"),Mets!$B$2:$B$565,0),COLUMN()-17)</f>
        <v>92</v>
      </c>
      <c r="AE478">
        <f>INDEX(Mets!$B$2:$W$565,MATCH(CONCATENATE($C478,"_EXT"),Mets!$B$2:$B$565,0),COLUMN()-17)</f>
        <v>16</v>
      </c>
      <c r="AF478" t="e">
        <f>INDEX(Mets!$B$2:$W$565,MATCH(CONCATENATE($C478,"_EXT"),Mets!$B$2:$B$565,0),COLUMN()-9)</f>
        <v>#REF!</v>
      </c>
      <c r="AG478" t="e">
        <f>INDEX(Mets!$B$2:$W$565,MATCH(CONCATENATE($C478,"_EXT"),Mets!$B$2:$B$565,0),COLUMN()-9)</f>
        <v>#REF!</v>
      </c>
    </row>
    <row r="479" spans="1:33">
      <c r="A479" s="43" t="str">
        <f>'FBA Ts'!A97</f>
        <v>X88</v>
      </c>
      <c r="B479" s="43" t="str">
        <f>'FBA Ts'!B97</f>
        <v>1 heptadecanoate_cyt = 16 CmolHCs_cyt</v>
      </c>
      <c r="C479" s="43" t="str">
        <f>'FBA Ts'!C97</f>
        <v>heptadecanoate</v>
      </c>
      <c r="D479" s="43">
        <f>'FBA Ts'!D97</f>
        <v>0</v>
      </c>
      <c r="E479" s="43" t="str">
        <f>'FBA Ts'!E97</f>
        <v>N</v>
      </c>
      <c r="F479" s="43"/>
      <c r="G479" s="43" t="str">
        <f t="shared" si="19"/>
        <v>X88</v>
      </c>
      <c r="H479" s="43" t="str">
        <f t="shared" si="19"/>
        <v>1 heptadecanoate_cyt = 16 CmolHCs_cyt</v>
      </c>
      <c r="I479" s="43" t="s">
        <v>781</v>
      </c>
      <c r="J479" s="43" t="s">
        <v>782</v>
      </c>
      <c r="K479" s="43">
        <f t="shared" si="18"/>
        <v>0</v>
      </c>
      <c r="L479" s="43" t="s">
        <v>783</v>
      </c>
      <c r="M479" s="43">
        <v>0</v>
      </c>
      <c r="N479" s="43">
        <v>1</v>
      </c>
      <c r="O479" s="43">
        <v>1</v>
      </c>
      <c r="P479" s="43">
        <v>1</v>
      </c>
      <c r="Q479" s="43">
        <v>1</v>
      </c>
      <c r="R479" s="43">
        <v>0.01</v>
      </c>
      <c r="X479" t="str">
        <f>INDEX(Mets!$B$2:$O$565,MATCH(CONCATENATE($C479,"_EXT"),Mets!$B$2:$B$565,0),COLUMN()-23)</f>
        <v>heptadecanoate_EXT</v>
      </c>
      <c r="Y479">
        <f>INDEX(Mets!$B$2:$O$565,MATCH(CONCATENATE($C479,"_EXT"),Mets!$B$2:$B$565,0),COLUMN()-17)</f>
        <v>0</v>
      </c>
      <c r="Z479">
        <f>INDEX(Mets!$B$2:$O$565,MATCH(CONCATENATE($C479,"_EXT"),Mets!$B$2:$B$565,0),COLUMN()-17)</f>
        <v>2</v>
      </c>
      <c r="AA479">
        <f>INDEX(Mets!$B$2:$O$565,MATCH(CONCATENATE($C479,"_EXT"),Mets!$B$2:$B$565,0),COLUMN()-17)</f>
        <v>0</v>
      </c>
      <c r="AB479">
        <f>INDEX(Mets!$B$2:$O$565,MATCH(CONCATENATE($C479,"_EXT"),Mets!$B$2:$B$565,0),COLUMN()-17)</f>
        <v>0</v>
      </c>
      <c r="AC479">
        <f>INDEX(Mets!$B$2:$O$565,MATCH(CONCATENATE($C479,"_EXT"),Mets!$B$2:$B$565,0),COLUMN()-17)</f>
        <v>-1</v>
      </c>
      <c r="AD479">
        <f>INDEX(Mets!$B$2:$O$565,MATCH(CONCATENATE($C479,"_EXT"),Mets!$B$2:$B$565,0),COLUMN()-17)</f>
        <v>98</v>
      </c>
      <c r="AE479">
        <f>INDEX(Mets!$B$2:$W$565,MATCH(CONCATENATE($C479,"_EXT"),Mets!$B$2:$B$565,0),COLUMN()-17)</f>
        <v>17</v>
      </c>
      <c r="AF479" t="e">
        <f>INDEX(Mets!$B$2:$W$565,MATCH(CONCATENATE($C479,"_EXT"),Mets!$B$2:$B$565,0),COLUMN()-9)</f>
        <v>#REF!</v>
      </c>
      <c r="AG479" t="e">
        <f>INDEX(Mets!$B$2:$W$565,MATCH(CONCATENATE($C479,"_EXT"),Mets!$B$2:$B$565,0),COLUMN()-9)</f>
        <v>#REF!</v>
      </c>
    </row>
    <row r="480" spans="1:33">
      <c r="A480" s="43" t="str">
        <f>'FBA Ts'!A98</f>
        <v>X89</v>
      </c>
      <c r="B480" s="43" t="str">
        <f>'FBA Ts'!B98</f>
        <v>1 octadecanoate_cyt = 17 CmolHCs_cyt</v>
      </c>
      <c r="C480" s="43" t="str">
        <f>'FBA Ts'!C98</f>
        <v>octadecanoate</v>
      </c>
      <c r="D480" s="43">
        <f>'FBA Ts'!D98</f>
        <v>0</v>
      </c>
      <c r="E480" s="43" t="str">
        <f>'FBA Ts'!E98</f>
        <v>N</v>
      </c>
      <c r="F480" s="43"/>
      <c r="G480" s="43" t="str">
        <f t="shared" si="19"/>
        <v>X89</v>
      </c>
      <c r="H480" s="43" t="str">
        <f t="shared" si="19"/>
        <v>1 octadecanoate_cyt = 17 CmolHCs_cyt</v>
      </c>
      <c r="I480" s="43" t="s">
        <v>781</v>
      </c>
      <c r="J480" s="43" t="s">
        <v>782</v>
      </c>
      <c r="K480" s="43">
        <f t="shared" si="18"/>
        <v>0</v>
      </c>
      <c r="L480" s="43" t="s">
        <v>783</v>
      </c>
      <c r="M480" s="43">
        <v>0</v>
      </c>
      <c r="N480" s="43">
        <v>1</v>
      </c>
      <c r="O480" s="43">
        <v>1</v>
      </c>
      <c r="P480" s="43">
        <v>1</v>
      </c>
      <c r="Q480" s="43">
        <v>1</v>
      </c>
      <c r="R480" s="43">
        <v>0.01</v>
      </c>
      <c r="X480" t="str">
        <f>INDEX(Mets!$B$2:$O$565,MATCH(CONCATENATE($C480,"_EXT"),Mets!$B$2:$B$565,0),COLUMN()-23)</f>
        <v>octadecanoate_EXT</v>
      </c>
      <c r="Y480">
        <f>INDEX(Mets!$B$2:$O$565,MATCH(CONCATENATE($C480,"_EXT"),Mets!$B$2:$B$565,0),COLUMN()-17)</f>
        <v>0</v>
      </c>
      <c r="Z480">
        <f>INDEX(Mets!$B$2:$O$565,MATCH(CONCATENATE($C480,"_EXT"),Mets!$B$2:$B$565,0),COLUMN()-17)</f>
        <v>2</v>
      </c>
      <c r="AA480">
        <f>INDEX(Mets!$B$2:$O$565,MATCH(CONCATENATE($C480,"_EXT"),Mets!$B$2:$B$565,0),COLUMN()-17)</f>
        <v>0</v>
      </c>
      <c r="AB480">
        <f>INDEX(Mets!$B$2:$O$565,MATCH(CONCATENATE($C480,"_EXT"),Mets!$B$2:$B$565,0),COLUMN()-17)</f>
        <v>0</v>
      </c>
      <c r="AC480">
        <f>INDEX(Mets!$B$2:$O$565,MATCH(CONCATENATE($C480,"_EXT"),Mets!$B$2:$B$565,0),COLUMN()-17)</f>
        <v>-1</v>
      </c>
      <c r="AD480">
        <f>INDEX(Mets!$B$2:$O$565,MATCH(CONCATENATE($C480,"_EXT"),Mets!$B$2:$B$565,0),COLUMN()-17)</f>
        <v>104</v>
      </c>
      <c r="AE480">
        <f>INDEX(Mets!$B$2:$W$565,MATCH(CONCATENATE($C480,"_EXT"),Mets!$B$2:$B$565,0),COLUMN()-17)</f>
        <v>18</v>
      </c>
      <c r="AF480" t="e">
        <f>INDEX(Mets!$B$2:$W$565,MATCH(CONCATENATE($C480,"_EXT"),Mets!$B$2:$B$565,0),COLUMN()-9)</f>
        <v>#REF!</v>
      </c>
      <c r="AG480" t="e">
        <f>INDEX(Mets!$B$2:$W$565,MATCH(CONCATENATE($C480,"_EXT"),Mets!$B$2:$B$565,0),COLUMN()-9)</f>
        <v>#REF!</v>
      </c>
    </row>
    <row r="481" spans="1:33">
      <c r="A481" s="43" t="str">
        <f>'FBA Ts'!A99</f>
        <v>X90</v>
      </c>
      <c r="B481" s="43" t="str">
        <f>'FBA Ts'!B99</f>
        <v>1 ethyl-acetate_cyt = 18 CmolHCs_cyt</v>
      </c>
      <c r="C481" s="43" t="str">
        <f>'FBA Ts'!C99</f>
        <v>ethyl-acetate</v>
      </c>
      <c r="D481" s="43">
        <f>'FBA Ts'!D99</f>
        <v>0</v>
      </c>
      <c r="E481" s="43" t="str">
        <f>'FBA Ts'!E99</f>
        <v>N</v>
      </c>
      <c r="F481" s="43"/>
      <c r="G481" s="43" t="str">
        <f t="shared" si="19"/>
        <v>X90</v>
      </c>
      <c r="H481" s="43" t="str">
        <f t="shared" si="19"/>
        <v>1 ethyl-acetate_cyt = 18 CmolHCs_cyt</v>
      </c>
      <c r="I481" s="43" t="s">
        <v>781</v>
      </c>
      <c r="J481" s="43" t="s">
        <v>782</v>
      </c>
      <c r="K481" s="43">
        <f t="shared" si="18"/>
        <v>0</v>
      </c>
      <c r="L481" s="43" t="s">
        <v>783</v>
      </c>
      <c r="M481" s="43">
        <v>0</v>
      </c>
      <c r="N481" s="43">
        <v>1</v>
      </c>
      <c r="O481" s="43">
        <v>1</v>
      </c>
      <c r="P481" s="43">
        <v>1</v>
      </c>
      <c r="Q481" s="43">
        <v>1</v>
      </c>
      <c r="R481" s="43">
        <v>0.01</v>
      </c>
      <c r="X481" t="str">
        <f>INDEX(Mets!$B$2:$O$565,MATCH(CONCATENATE($C481,"_EXT"),Mets!$B$2:$B$565,0),COLUMN()-23)</f>
        <v>ethyl-acetate_EXT</v>
      </c>
      <c r="Y481">
        <f>INDEX(Mets!$B$2:$O$565,MATCH(CONCATENATE($C481,"_EXT"),Mets!$B$2:$B$565,0),COLUMN()-17)</f>
        <v>0</v>
      </c>
      <c r="Z481">
        <f>INDEX(Mets!$B$2:$O$565,MATCH(CONCATENATE($C481,"_EXT"),Mets!$B$2:$B$565,0),COLUMN()-17)</f>
        <v>2</v>
      </c>
      <c r="AA481">
        <f>INDEX(Mets!$B$2:$O$565,MATCH(CONCATENATE($C481,"_EXT"),Mets!$B$2:$B$565,0),COLUMN()-17)</f>
        <v>0</v>
      </c>
      <c r="AB481">
        <f>INDEX(Mets!$B$2:$O$565,MATCH(CONCATENATE($C481,"_EXT"),Mets!$B$2:$B$565,0),COLUMN()-17)</f>
        <v>0</v>
      </c>
      <c r="AC481">
        <f>INDEX(Mets!$B$2:$O$565,MATCH(CONCATENATE($C481,"_EXT"),Mets!$B$2:$B$565,0),COLUMN()-17)</f>
        <v>0</v>
      </c>
      <c r="AD481">
        <f>INDEX(Mets!$B$2:$O$565,MATCH(CONCATENATE($C481,"_EXT"),Mets!$B$2:$B$565,0),COLUMN()-17)</f>
        <v>20</v>
      </c>
      <c r="AE481">
        <f>INDEX(Mets!$B$2:$W$565,MATCH(CONCATENATE($C481,"_EXT"),Mets!$B$2:$B$565,0),COLUMN()-17)</f>
        <v>4</v>
      </c>
      <c r="AF481" t="e">
        <f>INDEX(Mets!$B$2:$W$565,MATCH(CONCATENATE($C481,"_EXT"),Mets!$B$2:$B$565,0),COLUMN()-9)</f>
        <v>#REF!</v>
      </c>
      <c r="AG481" t="e">
        <f>INDEX(Mets!$B$2:$W$565,MATCH(CONCATENATE($C481,"_EXT"),Mets!$B$2:$B$565,0),COLUMN()-9)</f>
        <v>#REF!</v>
      </c>
    </row>
    <row r="482" spans="1:33">
      <c r="A482" s="43" t="str">
        <f>'FBA Ts'!A100</f>
        <v>X91</v>
      </c>
      <c r="B482" s="43" t="str">
        <f>'FBA Ts'!B100</f>
        <v>1 propyl-acetate_cyt = 4 CmolHCs_cyt</v>
      </c>
      <c r="C482" s="43" t="str">
        <f>'FBA Ts'!C100</f>
        <v>propyl-acetate</v>
      </c>
      <c r="D482" s="43">
        <f>'FBA Ts'!D100</f>
        <v>0</v>
      </c>
      <c r="E482" s="43" t="str">
        <f>'FBA Ts'!E100</f>
        <v>N</v>
      </c>
      <c r="F482" s="43"/>
      <c r="G482" s="43" t="str">
        <f t="shared" si="19"/>
        <v>X91</v>
      </c>
      <c r="H482" s="43" t="str">
        <f t="shared" si="19"/>
        <v>1 propyl-acetate_cyt = 4 CmolHCs_cyt</v>
      </c>
      <c r="I482" s="43" t="s">
        <v>781</v>
      </c>
      <c r="J482" s="43" t="s">
        <v>782</v>
      </c>
      <c r="K482" s="43">
        <f t="shared" si="18"/>
        <v>0</v>
      </c>
      <c r="L482" s="43" t="s">
        <v>783</v>
      </c>
      <c r="M482" s="43">
        <v>0</v>
      </c>
      <c r="N482" s="43">
        <v>1</v>
      </c>
      <c r="O482" s="43">
        <v>1</v>
      </c>
      <c r="P482" s="43">
        <v>1</v>
      </c>
      <c r="Q482" s="43">
        <v>1</v>
      </c>
      <c r="R482" s="43">
        <v>0.01</v>
      </c>
      <c r="X482" t="str">
        <f>INDEX(Mets!$B$2:$O$565,MATCH(CONCATENATE($C482,"_EXT"),Mets!$B$2:$B$565,0),COLUMN()-23)</f>
        <v>propyl-acetate_EXT</v>
      </c>
      <c r="Y482">
        <f>INDEX(Mets!$B$2:$O$565,MATCH(CONCATENATE($C482,"_EXT"),Mets!$B$2:$B$565,0),COLUMN()-17)</f>
        <v>0</v>
      </c>
      <c r="Z482">
        <f>INDEX(Mets!$B$2:$O$565,MATCH(CONCATENATE($C482,"_EXT"),Mets!$B$2:$B$565,0),COLUMN()-17)</f>
        <v>2</v>
      </c>
      <c r="AA482">
        <f>INDEX(Mets!$B$2:$O$565,MATCH(CONCATENATE($C482,"_EXT"),Mets!$B$2:$B$565,0),COLUMN()-17)</f>
        <v>0</v>
      </c>
      <c r="AB482">
        <f>INDEX(Mets!$B$2:$O$565,MATCH(CONCATENATE($C482,"_EXT"),Mets!$B$2:$B$565,0),COLUMN()-17)</f>
        <v>0</v>
      </c>
      <c r="AC482">
        <f>INDEX(Mets!$B$2:$O$565,MATCH(CONCATENATE($C482,"_EXT"),Mets!$B$2:$B$565,0),COLUMN()-17)</f>
        <v>0</v>
      </c>
      <c r="AD482">
        <f>INDEX(Mets!$B$2:$O$565,MATCH(CONCATENATE($C482,"_EXT"),Mets!$B$2:$B$565,0),COLUMN()-17)</f>
        <v>26</v>
      </c>
      <c r="AE482">
        <f>INDEX(Mets!$B$2:$W$565,MATCH(CONCATENATE($C482,"_EXT"),Mets!$B$2:$B$565,0),COLUMN()-17)</f>
        <v>5</v>
      </c>
      <c r="AF482" t="e">
        <f>INDEX(Mets!$B$2:$W$565,MATCH(CONCATENATE($C482,"_EXT"),Mets!$B$2:$B$565,0),COLUMN()-9)</f>
        <v>#REF!</v>
      </c>
      <c r="AG482" t="e">
        <f>INDEX(Mets!$B$2:$W$565,MATCH(CONCATENATE($C482,"_EXT"),Mets!$B$2:$B$565,0),COLUMN()-9)</f>
        <v>#REF!</v>
      </c>
    </row>
    <row r="483" spans="1:33">
      <c r="A483" s="43" t="str">
        <f>'FBA Ts'!A101</f>
        <v>X92</v>
      </c>
      <c r="B483" s="43" t="str">
        <f>'FBA Ts'!B101</f>
        <v>1 butyl-acetate_cyt = 5 CmolHCs_cyt</v>
      </c>
      <c r="C483" s="43" t="str">
        <f>'FBA Ts'!C101</f>
        <v>butyl-acetate</v>
      </c>
      <c r="D483" s="43">
        <f>'FBA Ts'!D101</f>
        <v>0</v>
      </c>
      <c r="E483" s="43" t="str">
        <f>'FBA Ts'!E101</f>
        <v>N</v>
      </c>
      <c r="F483" s="43"/>
      <c r="G483" s="43" t="str">
        <f t="shared" si="19"/>
        <v>X92</v>
      </c>
      <c r="H483" s="43" t="str">
        <f t="shared" si="19"/>
        <v>1 butyl-acetate_cyt = 5 CmolHCs_cyt</v>
      </c>
      <c r="I483" s="43" t="s">
        <v>781</v>
      </c>
      <c r="J483" s="43" t="s">
        <v>782</v>
      </c>
      <c r="K483" s="43">
        <f t="shared" si="18"/>
        <v>0</v>
      </c>
      <c r="L483" s="43" t="s">
        <v>783</v>
      </c>
      <c r="M483" s="43">
        <v>0</v>
      </c>
      <c r="N483" s="43">
        <v>1</v>
      </c>
      <c r="O483" s="43">
        <v>1</v>
      </c>
      <c r="P483" s="43">
        <v>1</v>
      </c>
      <c r="Q483" s="43">
        <v>1</v>
      </c>
      <c r="R483" s="43">
        <v>0.01</v>
      </c>
      <c r="X483" t="str">
        <f>INDEX(Mets!$B$2:$O$565,MATCH(CONCATENATE($C483,"_EXT"),Mets!$B$2:$B$565,0),COLUMN()-23)</f>
        <v>butyl-acetate_EXT</v>
      </c>
      <c r="Y483">
        <f>INDEX(Mets!$B$2:$O$565,MATCH(CONCATENATE($C483,"_EXT"),Mets!$B$2:$B$565,0),COLUMN()-17)</f>
        <v>0</v>
      </c>
      <c r="Z483">
        <f>INDEX(Mets!$B$2:$O$565,MATCH(CONCATENATE($C483,"_EXT"),Mets!$B$2:$B$565,0),COLUMN()-17)</f>
        <v>2</v>
      </c>
      <c r="AA483">
        <f>INDEX(Mets!$B$2:$O$565,MATCH(CONCATENATE($C483,"_EXT"),Mets!$B$2:$B$565,0),COLUMN()-17)</f>
        <v>0</v>
      </c>
      <c r="AB483">
        <f>INDEX(Mets!$B$2:$O$565,MATCH(CONCATENATE($C483,"_EXT"),Mets!$B$2:$B$565,0),COLUMN()-17)</f>
        <v>0</v>
      </c>
      <c r="AC483">
        <f>INDEX(Mets!$B$2:$O$565,MATCH(CONCATENATE($C483,"_EXT"),Mets!$B$2:$B$565,0),COLUMN()-17)</f>
        <v>0</v>
      </c>
      <c r="AD483">
        <f>INDEX(Mets!$B$2:$O$565,MATCH(CONCATENATE($C483,"_EXT"),Mets!$B$2:$B$565,0),COLUMN()-17)</f>
        <v>32</v>
      </c>
      <c r="AE483">
        <f>INDEX(Mets!$B$2:$W$565,MATCH(CONCATENATE($C483,"_EXT"),Mets!$B$2:$B$565,0),COLUMN()-17)</f>
        <v>6</v>
      </c>
      <c r="AF483" t="e">
        <f>INDEX(Mets!$B$2:$W$565,MATCH(CONCATENATE($C483,"_EXT"),Mets!$B$2:$B$565,0),COLUMN()-9)</f>
        <v>#REF!</v>
      </c>
      <c r="AG483" t="e">
        <f>INDEX(Mets!$B$2:$W$565,MATCH(CONCATENATE($C483,"_EXT"),Mets!$B$2:$B$565,0),COLUMN()-9)</f>
        <v>#REF!</v>
      </c>
    </row>
    <row r="484" spans="1:33">
      <c r="A484" s="43" t="str">
        <f>'FBA Ts'!A102</f>
        <v>X93</v>
      </c>
      <c r="B484" s="43" t="str">
        <f>'FBA Ts'!B102</f>
        <v>1 2-methyl-propyl-acetate_cyt = 6 CmolHCs_cyt</v>
      </c>
      <c r="C484" s="43" t="str">
        <f>'FBA Ts'!C102</f>
        <v>2-methyl-propyl-acetate</v>
      </c>
      <c r="D484" s="43">
        <f>'FBA Ts'!D102</f>
        <v>0</v>
      </c>
      <c r="E484" s="43" t="str">
        <f>'FBA Ts'!E102</f>
        <v>N</v>
      </c>
      <c r="F484" s="43"/>
      <c r="G484" s="43" t="str">
        <f t="shared" si="19"/>
        <v>X93</v>
      </c>
      <c r="H484" s="43" t="str">
        <f t="shared" si="19"/>
        <v>1 2-methyl-propyl-acetate_cyt = 6 CmolHCs_cyt</v>
      </c>
      <c r="I484" s="43" t="s">
        <v>781</v>
      </c>
      <c r="J484" s="43" t="s">
        <v>782</v>
      </c>
      <c r="K484" s="43">
        <f t="shared" si="18"/>
        <v>0</v>
      </c>
      <c r="L484" s="43" t="s">
        <v>783</v>
      </c>
      <c r="M484" s="43">
        <v>0</v>
      </c>
      <c r="N484" s="43">
        <v>1</v>
      </c>
      <c r="O484" s="43">
        <v>1</v>
      </c>
      <c r="P484" s="43">
        <v>1</v>
      </c>
      <c r="Q484" s="43">
        <v>1</v>
      </c>
      <c r="R484" s="43">
        <v>0.01</v>
      </c>
      <c r="X484" t="str">
        <f>INDEX(Mets!$B$2:$O$565,MATCH(CONCATENATE($C484,"_EXT"),Mets!$B$2:$B$565,0),COLUMN()-23)</f>
        <v>2-methyl-propyl-acetate_EXT</v>
      </c>
      <c r="Y484">
        <f>INDEX(Mets!$B$2:$O$565,MATCH(CONCATENATE($C484,"_EXT"),Mets!$B$2:$B$565,0),COLUMN()-17)</f>
        <v>0</v>
      </c>
      <c r="Z484">
        <f>INDEX(Mets!$B$2:$O$565,MATCH(CONCATENATE($C484,"_EXT"),Mets!$B$2:$B$565,0),COLUMN()-17)</f>
        <v>2</v>
      </c>
      <c r="AA484">
        <f>INDEX(Mets!$B$2:$O$565,MATCH(CONCATENATE($C484,"_EXT"),Mets!$B$2:$B$565,0),COLUMN()-17)</f>
        <v>0</v>
      </c>
      <c r="AB484">
        <f>INDEX(Mets!$B$2:$O$565,MATCH(CONCATENATE($C484,"_EXT"),Mets!$B$2:$B$565,0),COLUMN()-17)</f>
        <v>0</v>
      </c>
      <c r="AC484">
        <f>INDEX(Mets!$B$2:$O$565,MATCH(CONCATENATE($C484,"_EXT"),Mets!$B$2:$B$565,0),COLUMN()-17)</f>
        <v>0</v>
      </c>
      <c r="AD484">
        <f>INDEX(Mets!$B$2:$O$565,MATCH(CONCATENATE($C484,"_EXT"),Mets!$B$2:$B$565,0),COLUMN()-17)</f>
        <v>32</v>
      </c>
      <c r="AE484">
        <f>INDEX(Mets!$B$2:$W$565,MATCH(CONCATENATE($C484,"_EXT"),Mets!$B$2:$B$565,0),COLUMN()-17)</f>
        <v>6</v>
      </c>
      <c r="AF484" t="e">
        <f>INDEX(Mets!$B$2:$W$565,MATCH(CONCATENATE($C484,"_EXT"),Mets!$B$2:$B$565,0),COLUMN()-9)</f>
        <v>#REF!</v>
      </c>
      <c r="AG484" t="e">
        <f>INDEX(Mets!$B$2:$W$565,MATCH(CONCATENATE($C484,"_EXT"),Mets!$B$2:$B$565,0),COLUMN()-9)</f>
        <v>#REF!</v>
      </c>
    </row>
    <row r="485" spans="1:33">
      <c r="A485" s="43" t="str">
        <f>'FBA Ts'!A103</f>
        <v>X94</v>
      </c>
      <c r="B485" s="43" t="str">
        <f>'FBA Ts'!B103</f>
        <v>1 2-phenylethyl-acetate_cyt = 6 CmolHCs_cyt</v>
      </c>
      <c r="C485" s="43" t="str">
        <f>'FBA Ts'!C103</f>
        <v>2-phenylethyl-acetate</v>
      </c>
      <c r="D485" s="43">
        <f>'FBA Ts'!D103</f>
        <v>0</v>
      </c>
      <c r="E485" s="43" t="str">
        <f>'FBA Ts'!E103</f>
        <v>N</v>
      </c>
      <c r="F485" s="43"/>
      <c r="G485" s="43" t="str">
        <f t="shared" si="19"/>
        <v>X94</v>
      </c>
      <c r="H485" s="43" t="str">
        <f t="shared" si="19"/>
        <v>1 2-phenylethyl-acetate_cyt = 6 CmolHCs_cyt</v>
      </c>
      <c r="I485" s="43" t="s">
        <v>781</v>
      </c>
      <c r="J485" s="43" t="s">
        <v>782</v>
      </c>
      <c r="K485" s="43">
        <f t="shared" si="18"/>
        <v>0</v>
      </c>
      <c r="L485" s="43" t="s">
        <v>783</v>
      </c>
      <c r="M485" s="43">
        <v>0</v>
      </c>
      <c r="N485" s="43">
        <v>1</v>
      </c>
      <c r="O485" s="43">
        <v>1</v>
      </c>
      <c r="P485" s="43">
        <v>1</v>
      </c>
      <c r="Q485" s="43">
        <v>1</v>
      </c>
      <c r="R485" s="43">
        <v>0.01</v>
      </c>
      <c r="X485" t="str">
        <f>INDEX(Mets!$B$2:$O$565,MATCH(CONCATENATE($C485,"_EXT"),Mets!$B$2:$B$565,0),COLUMN()-23)</f>
        <v>2-phenylethyl-acetate_EXT</v>
      </c>
      <c r="Y485">
        <f>INDEX(Mets!$B$2:$O$565,MATCH(CONCATENATE($C485,"_EXT"),Mets!$B$2:$B$565,0),COLUMN()-17)</f>
        <v>0</v>
      </c>
      <c r="Z485">
        <f>INDEX(Mets!$B$2:$O$565,MATCH(CONCATENATE($C485,"_EXT"),Mets!$B$2:$B$565,0),COLUMN()-17)</f>
        <v>2</v>
      </c>
      <c r="AA485">
        <f>INDEX(Mets!$B$2:$O$565,MATCH(CONCATENATE($C485,"_EXT"),Mets!$B$2:$B$565,0),COLUMN()-17)</f>
        <v>0</v>
      </c>
      <c r="AB485">
        <f>INDEX(Mets!$B$2:$O$565,MATCH(CONCATENATE($C485,"_EXT"),Mets!$B$2:$B$565,0),COLUMN()-17)</f>
        <v>0</v>
      </c>
      <c r="AC485">
        <f>INDEX(Mets!$B$2:$O$565,MATCH(CONCATENATE($C485,"_EXT"),Mets!$B$2:$B$565,0),COLUMN()-17)</f>
        <v>0</v>
      </c>
      <c r="AD485">
        <f>INDEX(Mets!$B$2:$O$565,MATCH(CONCATENATE($C485,"_EXT"),Mets!$B$2:$B$565,0),COLUMN()-17)</f>
        <v>48</v>
      </c>
      <c r="AE485">
        <f>INDEX(Mets!$B$2:$W$565,MATCH(CONCATENATE($C485,"_EXT"),Mets!$B$2:$B$565,0),COLUMN()-17)</f>
        <v>10</v>
      </c>
      <c r="AF485" t="e">
        <f>INDEX(Mets!$B$2:$W$565,MATCH(CONCATENATE($C485,"_EXT"),Mets!$B$2:$B$565,0),COLUMN()-9)</f>
        <v>#REF!</v>
      </c>
      <c r="AG485" t="e">
        <f>INDEX(Mets!$B$2:$W$565,MATCH(CONCATENATE($C485,"_EXT"),Mets!$B$2:$B$565,0),COLUMN()-9)</f>
        <v>#REF!</v>
      </c>
    </row>
    <row r="486" spans="1:33">
      <c r="A486" s="43" t="str">
        <f>'FBA Ts'!A104</f>
        <v>X95</v>
      </c>
      <c r="B486" s="43" t="str">
        <f>'FBA Ts'!B104</f>
        <v>1 2-methyl-butanyl-acetate_cyt = 10 CmolHCs_cyt</v>
      </c>
      <c r="C486" s="43" t="str">
        <f>'FBA Ts'!C104</f>
        <v>2-methyl-butanyl-acetate</v>
      </c>
      <c r="D486" s="43">
        <f>'FBA Ts'!D104</f>
        <v>0</v>
      </c>
      <c r="E486" s="43" t="str">
        <f>'FBA Ts'!E104</f>
        <v>N</v>
      </c>
      <c r="F486" s="43"/>
      <c r="G486" s="43" t="str">
        <f t="shared" si="19"/>
        <v>X95</v>
      </c>
      <c r="H486" s="43" t="str">
        <f t="shared" si="19"/>
        <v>1 2-methyl-butanyl-acetate_cyt = 10 CmolHCs_cyt</v>
      </c>
      <c r="I486" s="43" t="s">
        <v>781</v>
      </c>
      <c r="J486" s="43" t="s">
        <v>782</v>
      </c>
      <c r="K486" s="43">
        <f t="shared" si="18"/>
        <v>0</v>
      </c>
      <c r="L486" s="43" t="s">
        <v>783</v>
      </c>
      <c r="M486" s="43">
        <v>0</v>
      </c>
      <c r="N486" s="43">
        <v>1</v>
      </c>
      <c r="O486" s="43">
        <v>1</v>
      </c>
      <c r="P486" s="43">
        <v>1</v>
      </c>
      <c r="Q486" s="43">
        <v>1</v>
      </c>
      <c r="R486" s="43">
        <v>0.01</v>
      </c>
      <c r="X486" t="str">
        <f>INDEX(Mets!$B$2:$O$565,MATCH(CONCATENATE($C486,"_EXT"),Mets!$B$2:$B$565,0),COLUMN()-23)</f>
        <v>2-methyl-butanyl-acetate_EXT</v>
      </c>
      <c r="Y486">
        <f>INDEX(Mets!$B$2:$O$565,MATCH(CONCATENATE($C486,"_EXT"),Mets!$B$2:$B$565,0),COLUMN()-17)</f>
        <v>0</v>
      </c>
      <c r="Z486">
        <f>INDEX(Mets!$B$2:$O$565,MATCH(CONCATENATE($C486,"_EXT"),Mets!$B$2:$B$565,0),COLUMN()-17)</f>
        <v>2</v>
      </c>
      <c r="AA486">
        <f>INDEX(Mets!$B$2:$O$565,MATCH(CONCATENATE($C486,"_EXT"),Mets!$B$2:$B$565,0),COLUMN()-17)</f>
        <v>0</v>
      </c>
      <c r="AB486">
        <f>INDEX(Mets!$B$2:$O$565,MATCH(CONCATENATE($C486,"_EXT"),Mets!$B$2:$B$565,0),COLUMN()-17)</f>
        <v>0</v>
      </c>
      <c r="AC486">
        <f>INDEX(Mets!$B$2:$O$565,MATCH(CONCATENATE($C486,"_EXT"),Mets!$B$2:$B$565,0),COLUMN()-17)</f>
        <v>0</v>
      </c>
      <c r="AD486">
        <f>INDEX(Mets!$B$2:$O$565,MATCH(CONCATENATE($C486,"_EXT"),Mets!$B$2:$B$565,0),COLUMN()-17)</f>
        <v>38</v>
      </c>
      <c r="AE486">
        <f>INDEX(Mets!$B$2:$W$565,MATCH(CONCATENATE($C486,"_EXT"),Mets!$B$2:$B$565,0),COLUMN()-17)</f>
        <v>7</v>
      </c>
      <c r="AF486" t="e">
        <f>INDEX(Mets!$B$2:$W$565,MATCH(CONCATENATE($C486,"_EXT"),Mets!$B$2:$B$565,0),COLUMN()-9)</f>
        <v>#REF!</v>
      </c>
      <c r="AG486" t="e">
        <f>INDEX(Mets!$B$2:$W$565,MATCH(CONCATENATE($C486,"_EXT"),Mets!$B$2:$B$565,0),COLUMN()-9)</f>
        <v>#REF!</v>
      </c>
    </row>
    <row r="487" spans="1:33">
      <c r="A487" s="43" t="str">
        <f>'FBA Ts'!A105</f>
        <v>X96</v>
      </c>
      <c r="B487" s="43" t="str">
        <f>'FBA Ts'!B105</f>
        <v>1 3-methyl-butanyl-acetate_cyt = 7 CmolHCs_cyt</v>
      </c>
      <c r="C487" s="43" t="str">
        <f>'FBA Ts'!C105</f>
        <v>3-methyl-butanyl-acetate</v>
      </c>
      <c r="D487" s="43">
        <f>'FBA Ts'!D105</f>
        <v>0</v>
      </c>
      <c r="E487" s="43" t="str">
        <f>'FBA Ts'!E105</f>
        <v>N</v>
      </c>
      <c r="F487" s="43"/>
      <c r="G487" s="43" t="str">
        <f t="shared" si="19"/>
        <v>X96</v>
      </c>
      <c r="H487" s="43" t="str">
        <f t="shared" si="19"/>
        <v>1 3-methyl-butanyl-acetate_cyt = 7 CmolHCs_cyt</v>
      </c>
      <c r="I487" s="43" t="s">
        <v>781</v>
      </c>
      <c r="J487" s="43" t="s">
        <v>782</v>
      </c>
      <c r="K487" s="43">
        <f t="shared" si="18"/>
        <v>0</v>
      </c>
      <c r="L487" s="43" t="s">
        <v>783</v>
      </c>
      <c r="M487" s="43">
        <v>0</v>
      </c>
      <c r="N487" s="43">
        <v>1</v>
      </c>
      <c r="O487" s="43">
        <v>1</v>
      </c>
      <c r="P487" s="43">
        <v>1</v>
      </c>
      <c r="Q487" s="43">
        <v>1</v>
      </c>
      <c r="R487" s="43">
        <v>0.01</v>
      </c>
      <c r="X487" t="str">
        <f>INDEX(Mets!$B$2:$O$565,MATCH(CONCATENATE($C487,"_EXT"),Mets!$B$2:$B$565,0),COLUMN()-23)</f>
        <v>3-methyl-butanyl-acetate_EXT</v>
      </c>
      <c r="Y487">
        <f>INDEX(Mets!$B$2:$O$565,MATCH(CONCATENATE($C487,"_EXT"),Mets!$B$2:$B$565,0),COLUMN()-17)</f>
        <v>0</v>
      </c>
      <c r="Z487">
        <f>INDEX(Mets!$B$2:$O$565,MATCH(CONCATENATE($C487,"_EXT"),Mets!$B$2:$B$565,0),COLUMN()-17)</f>
        <v>2</v>
      </c>
      <c r="AA487">
        <f>INDEX(Mets!$B$2:$O$565,MATCH(CONCATENATE($C487,"_EXT"),Mets!$B$2:$B$565,0),COLUMN()-17)</f>
        <v>0</v>
      </c>
      <c r="AB487">
        <f>INDEX(Mets!$B$2:$O$565,MATCH(CONCATENATE($C487,"_EXT"),Mets!$B$2:$B$565,0),COLUMN()-17)</f>
        <v>0</v>
      </c>
      <c r="AC487">
        <f>INDEX(Mets!$B$2:$O$565,MATCH(CONCATENATE($C487,"_EXT"),Mets!$B$2:$B$565,0),COLUMN()-17)</f>
        <v>0</v>
      </c>
      <c r="AD487">
        <f>INDEX(Mets!$B$2:$O$565,MATCH(CONCATENATE($C487,"_EXT"),Mets!$B$2:$B$565,0),COLUMN()-17)</f>
        <v>38</v>
      </c>
      <c r="AE487">
        <f>INDEX(Mets!$B$2:$W$565,MATCH(CONCATENATE($C487,"_EXT"),Mets!$B$2:$B$565,0),COLUMN()-17)</f>
        <v>7</v>
      </c>
      <c r="AF487" t="e">
        <f>INDEX(Mets!$B$2:$W$565,MATCH(CONCATENATE($C487,"_EXT"),Mets!$B$2:$B$565,0),COLUMN()-9)</f>
        <v>#REF!</v>
      </c>
      <c r="AG487" t="e">
        <f>INDEX(Mets!$B$2:$W$565,MATCH(CONCATENATE($C487,"_EXT"),Mets!$B$2:$B$565,0),COLUMN()-9)</f>
        <v>#REF!</v>
      </c>
    </row>
    <row r="488" spans="1:33">
      <c r="A488" s="43" t="str">
        <f>'FBA Ts'!A106</f>
        <v>X97</v>
      </c>
      <c r="B488" s="43" t="str">
        <f>'FBA Ts'!B106</f>
        <v>1 3-methylthiopropanyl-acetate_cyt = 7 CmolHCs_cyt</v>
      </c>
      <c r="C488" s="43" t="str">
        <f>'FBA Ts'!C106</f>
        <v>3-methylthiopropanyl-acetate</v>
      </c>
      <c r="D488" s="43">
        <f>'FBA Ts'!D106</f>
        <v>0</v>
      </c>
      <c r="E488" s="43" t="str">
        <f>'FBA Ts'!E106</f>
        <v>N</v>
      </c>
      <c r="F488" s="43"/>
      <c r="G488" s="43" t="str">
        <f t="shared" si="19"/>
        <v>X97</v>
      </c>
      <c r="H488" s="43" t="str">
        <f t="shared" si="19"/>
        <v>1 3-methylthiopropanyl-acetate_cyt = 7 CmolHCs_cyt</v>
      </c>
      <c r="I488" s="43" t="s">
        <v>781</v>
      </c>
      <c r="J488" s="43" t="s">
        <v>782</v>
      </c>
      <c r="K488" s="43">
        <f t="shared" si="18"/>
        <v>0</v>
      </c>
      <c r="L488" s="43" t="s">
        <v>783</v>
      </c>
      <c r="M488" s="43">
        <v>0</v>
      </c>
      <c r="N488" s="43">
        <v>1</v>
      </c>
      <c r="O488" s="43">
        <v>1</v>
      </c>
      <c r="P488" s="43">
        <v>1</v>
      </c>
      <c r="Q488" s="43">
        <v>1</v>
      </c>
      <c r="R488" s="43">
        <v>0.01</v>
      </c>
      <c r="X488" t="str">
        <f>INDEX(Mets!$B$2:$O$565,MATCH(CONCATENATE($C488,"_EXT"),Mets!$B$2:$B$565,0),COLUMN()-23)</f>
        <v>3-methylthiopropanyl-acetate_EXT</v>
      </c>
      <c r="Y488">
        <f>INDEX(Mets!$B$2:$O$565,MATCH(CONCATENATE($C488,"_EXT"),Mets!$B$2:$B$565,0),COLUMN()-17)</f>
        <v>0</v>
      </c>
      <c r="Z488">
        <f>INDEX(Mets!$B$2:$O$565,MATCH(CONCATENATE($C488,"_EXT"),Mets!$B$2:$B$565,0),COLUMN()-17)</f>
        <v>2</v>
      </c>
      <c r="AA488">
        <f>INDEX(Mets!$B$2:$O$565,MATCH(CONCATENATE($C488,"_EXT"),Mets!$B$2:$B$565,0),COLUMN()-17)</f>
        <v>0</v>
      </c>
      <c r="AB488">
        <f>INDEX(Mets!$B$2:$O$565,MATCH(CONCATENATE($C488,"_EXT"),Mets!$B$2:$B$565,0),COLUMN()-17)</f>
        <v>1</v>
      </c>
      <c r="AC488">
        <f>INDEX(Mets!$B$2:$O$565,MATCH(CONCATENATE($C488,"_EXT"),Mets!$B$2:$B$565,0),COLUMN()-17)</f>
        <v>0</v>
      </c>
      <c r="AD488">
        <f>INDEX(Mets!$B$2:$O$565,MATCH(CONCATENATE($C488,"_EXT"),Mets!$B$2:$B$565,0),COLUMN()-17)</f>
        <v>38</v>
      </c>
      <c r="AE488">
        <f>INDEX(Mets!$B$2:$W$565,MATCH(CONCATENATE($C488,"_EXT"),Mets!$B$2:$B$565,0),COLUMN()-17)</f>
        <v>6</v>
      </c>
      <c r="AF488" t="e">
        <f>INDEX(Mets!$B$2:$W$565,MATCH(CONCATENATE($C488,"_EXT"),Mets!$B$2:$B$565,0),COLUMN()-9)</f>
        <v>#REF!</v>
      </c>
      <c r="AG488" t="e">
        <f>INDEX(Mets!$B$2:$W$565,MATCH(CONCATENATE($C488,"_EXT"),Mets!$B$2:$B$565,0),COLUMN()-9)</f>
        <v>#REF!</v>
      </c>
    </row>
    <row r="489" spans="1:33">
      <c r="A489" s="43" t="str">
        <f>'FBA Ts'!A107</f>
        <v>X98</v>
      </c>
      <c r="B489" s="43" t="str">
        <f>'FBA Ts'!B107</f>
        <v>1 pentyl-acetate_cyt = 6 CmolHCs_cyt</v>
      </c>
      <c r="C489" s="43" t="str">
        <f>'FBA Ts'!C107</f>
        <v>pentyl-acetate</v>
      </c>
      <c r="D489" s="43">
        <f>'FBA Ts'!D107</f>
        <v>0</v>
      </c>
      <c r="E489" s="43" t="str">
        <f>'FBA Ts'!E107</f>
        <v>N</v>
      </c>
      <c r="F489" s="43"/>
      <c r="G489" s="43" t="str">
        <f t="shared" si="19"/>
        <v>X98</v>
      </c>
      <c r="H489" s="43" t="str">
        <f t="shared" si="19"/>
        <v>1 pentyl-acetate_cyt = 6 CmolHCs_cyt</v>
      </c>
      <c r="I489" s="43" t="s">
        <v>781</v>
      </c>
      <c r="J489" s="43" t="s">
        <v>782</v>
      </c>
      <c r="K489" s="43">
        <f t="shared" si="18"/>
        <v>0</v>
      </c>
      <c r="L489" s="43" t="s">
        <v>783</v>
      </c>
      <c r="M489" s="43">
        <v>0</v>
      </c>
      <c r="N489" s="43">
        <v>1</v>
      </c>
      <c r="O489" s="43">
        <v>1</v>
      </c>
      <c r="P489" s="43">
        <v>1</v>
      </c>
      <c r="Q489" s="43">
        <v>1</v>
      </c>
      <c r="R489" s="43">
        <v>0.01</v>
      </c>
      <c r="X489" t="str">
        <f>INDEX(Mets!$B$2:$O$565,MATCH(CONCATENATE($C489,"_EXT"),Mets!$B$2:$B$565,0),COLUMN()-23)</f>
        <v>pentyl-acetate_EXT</v>
      </c>
      <c r="Y489">
        <f>INDEX(Mets!$B$2:$O$565,MATCH(CONCATENATE($C489,"_EXT"),Mets!$B$2:$B$565,0),COLUMN()-17)</f>
        <v>0</v>
      </c>
      <c r="Z489">
        <f>INDEX(Mets!$B$2:$O$565,MATCH(CONCATENATE($C489,"_EXT"),Mets!$B$2:$B$565,0),COLUMN()-17)</f>
        <v>2</v>
      </c>
      <c r="AA489">
        <f>INDEX(Mets!$B$2:$O$565,MATCH(CONCATENATE($C489,"_EXT"),Mets!$B$2:$B$565,0),COLUMN()-17)</f>
        <v>0</v>
      </c>
      <c r="AB489">
        <f>INDEX(Mets!$B$2:$O$565,MATCH(CONCATENATE($C489,"_EXT"),Mets!$B$2:$B$565,0),COLUMN()-17)</f>
        <v>0</v>
      </c>
      <c r="AC489">
        <f>INDEX(Mets!$B$2:$O$565,MATCH(CONCATENATE($C489,"_EXT"),Mets!$B$2:$B$565,0),COLUMN()-17)</f>
        <v>0</v>
      </c>
      <c r="AD489">
        <f>INDEX(Mets!$B$2:$O$565,MATCH(CONCATENATE($C489,"_EXT"),Mets!$B$2:$B$565,0),COLUMN()-17)</f>
        <v>38</v>
      </c>
      <c r="AE489">
        <f>INDEX(Mets!$B$2:$W$565,MATCH(CONCATENATE($C489,"_EXT"),Mets!$B$2:$B$565,0),COLUMN()-17)</f>
        <v>7</v>
      </c>
      <c r="AF489" t="e">
        <f>INDEX(Mets!$B$2:$W$565,MATCH(CONCATENATE($C489,"_EXT"),Mets!$B$2:$B$565,0),COLUMN()-9)</f>
        <v>#REF!</v>
      </c>
      <c r="AG489" t="e">
        <f>INDEX(Mets!$B$2:$W$565,MATCH(CONCATENATE($C489,"_EXT"),Mets!$B$2:$B$565,0),COLUMN()-9)</f>
        <v>#REF!</v>
      </c>
    </row>
    <row r="490" spans="1:33">
      <c r="A490" s="43" t="str">
        <f>'FBA Ts'!A108</f>
        <v>X99</v>
      </c>
      <c r="B490" s="43" t="str">
        <f>'FBA Ts'!B108</f>
        <v>1 4-hydroxyphenylethyl-acetate_cyt = 7 CmolHCs_cyt</v>
      </c>
      <c r="C490" s="43" t="str">
        <f>'FBA Ts'!C108</f>
        <v>4-hydroxyphenylethyl-acetate</v>
      </c>
      <c r="D490" s="43">
        <f>'FBA Ts'!D108</f>
        <v>0</v>
      </c>
      <c r="E490" s="43" t="str">
        <f>'FBA Ts'!E108</f>
        <v>N</v>
      </c>
      <c r="F490" s="43"/>
      <c r="G490" s="43" t="str">
        <f t="shared" si="19"/>
        <v>X99</v>
      </c>
      <c r="H490" s="43" t="str">
        <f t="shared" si="19"/>
        <v>1 4-hydroxyphenylethyl-acetate_cyt = 7 CmolHCs_cyt</v>
      </c>
      <c r="I490" s="43" t="s">
        <v>781</v>
      </c>
      <c r="J490" s="43" t="s">
        <v>782</v>
      </c>
      <c r="K490" s="43">
        <f t="shared" si="18"/>
        <v>0</v>
      </c>
      <c r="L490" s="43" t="s">
        <v>783</v>
      </c>
      <c r="M490" s="43">
        <v>0</v>
      </c>
      <c r="N490" s="43">
        <v>1</v>
      </c>
      <c r="O490" s="43">
        <v>1</v>
      </c>
      <c r="P490" s="43">
        <v>1</v>
      </c>
      <c r="Q490" s="43">
        <v>1</v>
      </c>
      <c r="R490" s="43">
        <v>0.01</v>
      </c>
      <c r="X490" t="str">
        <f>INDEX(Mets!$B$2:$O$565,MATCH(CONCATENATE($C490,"_EXT"),Mets!$B$2:$B$565,0),COLUMN()-23)</f>
        <v>4-hydroxyphenylethyl-acetate_EXT</v>
      </c>
      <c r="Y490">
        <f>INDEX(Mets!$B$2:$O$565,MATCH(CONCATENATE($C490,"_EXT"),Mets!$B$2:$B$565,0),COLUMN()-17)</f>
        <v>0</v>
      </c>
      <c r="Z490">
        <f>INDEX(Mets!$B$2:$O$565,MATCH(CONCATENATE($C490,"_EXT"),Mets!$B$2:$B$565,0),COLUMN()-17)</f>
        <v>3</v>
      </c>
      <c r="AA490">
        <f>INDEX(Mets!$B$2:$O$565,MATCH(CONCATENATE($C490,"_EXT"),Mets!$B$2:$B$565,0),COLUMN()-17)</f>
        <v>0</v>
      </c>
      <c r="AB490">
        <f>INDEX(Mets!$B$2:$O$565,MATCH(CONCATENATE($C490,"_EXT"),Mets!$B$2:$B$565,0),COLUMN()-17)</f>
        <v>0</v>
      </c>
      <c r="AC490">
        <f>INDEX(Mets!$B$2:$O$565,MATCH(CONCATENATE($C490,"_EXT"),Mets!$B$2:$B$565,0),COLUMN()-17)</f>
        <v>0</v>
      </c>
      <c r="AD490">
        <f>INDEX(Mets!$B$2:$O$565,MATCH(CONCATENATE($C490,"_EXT"),Mets!$B$2:$B$565,0),COLUMN()-17)</f>
        <v>46</v>
      </c>
      <c r="AE490">
        <f>INDEX(Mets!$B$2:$W$565,MATCH(CONCATENATE($C490,"_EXT"),Mets!$B$2:$B$565,0),COLUMN()-17)</f>
        <v>10</v>
      </c>
      <c r="AF490" t="e">
        <f>INDEX(Mets!$B$2:$W$565,MATCH(CONCATENATE($C490,"_EXT"),Mets!$B$2:$B$565,0),COLUMN()-9)</f>
        <v>#REF!</v>
      </c>
      <c r="AG490" t="e">
        <f>INDEX(Mets!$B$2:$W$565,MATCH(CONCATENATE($C490,"_EXT"),Mets!$B$2:$B$565,0),COLUMN()-9)</f>
        <v>#REF!</v>
      </c>
    </row>
    <row r="491" spans="1:33">
      <c r="A491" s="43" t="str">
        <f>'FBA Ts'!A109</f>
        <v>X100</v>
      </c>
      <c r="B491" s="43" t="str">
        <f>'FBA Ts'!B109</f>
        <v>1 indole-3-ethyl-acetate_cyt = 10 CmolHCs_cyt</v>
      </c>
      <c r="C491" s="43" t="str">
        <f>'FBA Ts'!C109</f>
        <v>indole-3-ethyl-acetate</v>
      </c>
      <c r="D491" s="43">
        <f>'FBA Ts'!D109</f>
        <v>0</v>
      </c>
      <c r="E491" s="43" t="str">
        <f>'FBA Ts'!E109</f>
        <v>N</v>
      </c>
      <c r="F491" s="43"/>
      <c r="G491" s="43" t="str">
        <f t="shared" si="19"/>
        <v>X100</v>
      </c>
      <c r="H491" s="43" t="str">
        <f t="shared" si="19"/>
        <v>1 indole-3-ethyl-acetate_cyt = 10 CmolHCs_cyt</v>
      </c>
      <c r="I491" s="43" t="s">
        <v>781</v>
      </c>
      <c r="J491" s="43" t="s">
        <v>782</v>
      </c>
      <c r="K491" s="43">
        <f t="shared" si="18"/>
        <v>0</v>
      </c>
      <c r="L491" s="43" t="s">
        <v>783</v>
      </c>
      <c r="M491" s="43">
        <v>0</v>
      </c>
      <c r="N491" s="43">
        <v>1</v>
      </c>
      <c r="O491" s="43">
        <v>1</v>
      </c>
      <c r="P491" s="43">
        <v>1</v>
      </c>
      <c r="Q491" s="43">
        <v>1</v>
      </c>
      <c r="R491" s="43">
        <v>0.01</v>
      </c>
      <c r="X491" t="str">
        <f>INDEX(Mets!$B$2:$O$565,MATCH(CONCATENATE($C491,"_EXT"),Mets!$B$2:$B$565,0),COLUMN()-23)</f>
        <v>indole-3-ethyl-acetate_EXT</v>
      </c>
      <c r="Y491">
        <f>INDEX(Mets!$B$2:$O$565,MATCH(CONCATENATE($C491,"_EXT"),Mets!$B$2:$B$565,0),COLUMN()-17)</f>
        <v>1</v>
      </c>
      <c r="Z491">
        <f>INDEX(Mets!$B$2:$O$565,MATCH(CONCATENATE($C491,"_EXT"),Mets!$B$2:$B$565,0),COLUMN()-17)</f>
        <v>2</v>
      </c>
      <c r="AA491">
        <f>INDEX(Mets!$B$2:$O$565,MATCH(CONCATENATE($C491,"_EXT"),Mets!$B$2:$B$565,0),COLUMN()-17)</f>
        <v>0</v>
      </c>
      <c r="AB491">
        <f>INDEX(Mets!$B$2:$O$565,MATCH(CONCATENATE($C491,"_EXT"),Mets!$B$2:$B$565,0),COLUMN()-17)</f>
        <v>0</v>
      </c>
      <c r="AC491">
        <f>INDEX(Mets!$B$2:$O$565,MATCH(CONCATENATE($C491,"_EXT"),Mets!$B$2:$B$565,0),COLUMN()-17)</f>
        <v>0</v>
      </c>
      <c r="AD491">
        <f>INDEX(Mets!$B$2:$O$565,MATCH(CONCATENATE($C491,"_EXT"),Mets!$B$2:$B$565,0),COLUMN()-17)</f>
        <v>54</v>
      </c>
      <c r="AE491">
        <f>INDEX(Mets!$B$2:$W$565,MATCH(CONCATENATE($C491,"_EXT"),Mets!$B$2:$B$565,0),COLUMN()-17)</f>
        <v>12</v>
      </c>
      <c r="AF491" t="e">
        <f>INDEX(Mets!$B$2:$W$565,MATCH(CONCATENATE($C491,"_EXT"),Mets!$B$2:$B$565,0),COLUMN()-9)</f>
        <v>#REF!</v>
      </c>
      <c r="AG491" t="e">
        <f>INDEX(Mets!$B$2:$W$565,MATCH(CONCATENATE($C491,"_EXT"),Mets!$B$2:$B$565,0),COLUMN()-9)</f>
        <v>#REF!</v>
      </c>
    </row>
    <row r="492" spans="1:33">
      <c r="A492" s="43" t="str">
        <f>'FBA Ts'!A110</f>
        <v>X101</v>
      </c>
      <c r="B492" s="43" t="str">
        <f>'FBA Ts'!B110</f>
        <v>1 hexyl-acetate_cyt = 12 CmolHCs_cyt</v>
      </c>
      <c r="C492" s="43" t="str">
        <f>'FBA Ts'!C110</f>
        <v>hexyl-acetate</v>
      </c>
      <c r="D492" s="43">
        <f>'FBA Ts'!D110</f>
        <v>0</v>
      </c>
      <c r="E492" s="43" t="str">
        <f>'FBA Ts'!E110</f>
        <v>N</v>
      </c>
      <c r="F492" s="43"/>
      <c r="G492" s="43" t="str">
        <f t="shared" si="19"/>
        <v>X101</v>
      </c>
      <c r="H492" s="43" t="str">
        <f t="shared" si="19"/>
        <v>1 hexyl-acetate_cyt = 12 CmolHCs_cyt</v>
      </c>
      <c r="I492" s="43" t="s">
        <v>781</v>
      </c>
      <c r="J492" s="43" t="s">
        <v>782</v>
      </c>
      <c r="K492" s="43">
        <f t="shared" si="18"/>
        <v>0</v>
      </c>
      <c r="L492" s="43" t="s">
        <v>783</v>
      </c>
      <c r="M492" s="43">
        <v>0</v>
      </c>
      <c r="N492" s="43">
        <v>1</v>
      </c>
      <c r="O492" s="43">
        <v>1</v>
      </c>
      <c r="P492" s="43">
        <v>1</v>
      </c>
      <c r="Q492" s="43">
        <v>1</v>
      </c>
      <c r="R492" s="43">
        <v>0.01</v>
      </c>
      <c r="X492" t="str">
        <f>INDEX(Mets!$B$2:$O$565,MATCH(CONCATENATE($C492,"_EXT"),Mets!$B$2:$B$565,0),COLUMN()-23)</f>
        <v>hexyl-acetate_EXT</v>
      </c>
      <c r="Y492">
        <f>INDEX(Mets!$B$2:$O$565,MATCH(CONCATENATE($C492,"_EXT"),Mets!$B$2:$B$565,0),COLUMN()-17)</f>
        <v>0</v>
      </c>
      <c r="Z492">
        <f>INDEX(Mets!$B$2:$O$565,MATCH(CONCATENATE($C492,"_EXT"),Mets!$B$2:$B$565,0),COLUMN()-17)</f>
        <v>2</v>
      </c>
      <c r="AA492">
        <f>INDEX(Mets!$B$2:$O$565,MATCH(CONCATENATE($C492,"_EXT"),Mets!$B$2:$B$565,0),COLUMN()-17)</f>
        <v>0</v>
      </c>
      <c r="AB492">
        <f>INDEX(Mets!$B$2:$O$565,MATCH(CONCATENATE($C492,"_EXT"),Mets!$B$2:$B$565,0),COLUMN()-17)</f>
        <v>0</v>
      </c>
      <c r="AC492">
        <f>INDEX(Mets!$B$2:$O$565,MATCH(CONCATENATE($C492,"_EXT"),Mets!$B$2:$B$565,0),COLUMN()-17)</f>
        <v>0</v>
      </c>
      <c r="AD492">
        <f>INDEX(Mets!$B$2:$O$565,MATCH(CONCATENATE($C492,"_EXT"),Mets!$B$2:$B$565,0),COLUMN()-17)</f>
        <v>44</v>
      </c>
      <c r="AE492">
        <f>INDEX(Mets!$B$2:$W$565,MATCH(CONCATENATE($C492,"_EXT"),Mets!$B$2:$B$565,0),COLUMN()-17)</f>
        <v>8</v>
      </c>
      <c r="AF492" t="e">
        <f>INDEX(Mets!$B$2:$W$565,MATCH(CONCATENATE($C492,"_EXT"),Mets!$B$2:$B$565,0),COLUMN()-9)</f>
        <v>#REF!</v>
      </c>
      <c r="AG492" t="e">
        <f>INDEX(Mets!$B$2:$W$565,MATCH(CONCATENATE($C492,"_EXT"),Mets!$B$2:$B$565,0),COLUMN()-9)</f>
        <v>#REF!</v>
      </c>
    </row>
    <row r="493" spans="1:33">
      <c r="A493" s="43" t="str">
        <f>'FBA Ts'!A111</f>
        <v>X102</v>
      </c>
      <c r="B493" s="43" t="str">
        <f>'FBA Ts'!B111</f>
        <v>1 heptyl-acetate_cyt = 8 CmolHCs_cyt</v>
      </c>
      <c r="C493" s="43" t="str">
        <f>'FBA Ts'!C111</f>
        <v>heptyl-acetate</v>
      </c>
      <c r="D493" s="43">
        <f>'FBA Ts'!D111</f>
        <v>0</v>
      </c>
      <c r="E493" s="43" t="str">
        <f>'FBA Ts'!E111</f>
        <v>N</v>
      </c>
      <c r="F493" s="43"/>
      <c r="G493" s="43" t="str">
        <f t="shared" si="19"/>
        <v>X102</v>
      </c>
      <c r="H493" s="43" t="str">
        <f t="shared" si="19"/>
        <v>1 heptyl-acetate_cyt = 8 CmolHCs_cyt</v>
      </c>
      <c r="I493" s="43" t="s">
        <v>781</v>
      </c>
      <c r="J493" s="43" t="s">
        <v>782</v>
      </c>
      <c r="K493" s="43">
        <f t="shared" si="18"/>
        <v>0</v>
      </c>
      <c r="L493" s="43" t="s">
        <v>783</v>
      </c>
      <c r="M493" s="43">
        <v>0</v>
      </c>
      <c r="N493" s="43">
        <v>1</v>
      </c>
      <c r="O493" s="43">
        <v>1</v>
      </c>
      <c r="P493" s="43">
        <v>1</v>
      </c>
      <c r="Q493" s="43">
        <v>1</v>
      </c>
      <c r="R493" s="43">
        <v>0.01</v>
      </c>
      <c r="X493" t="str">
        <f>INDEX(Mets!$B$2:$O$565,MATCH(CONCATENATE($C493,"_EXT"),Mets!$B$2:$B$565,0),COLUMN()-23)</f>
        <v>heptyl-acetate_EXT</v>
      </c>
      <c r="Y493">
        <f>INDEX(Mets!$B$2:$O$565,MATCH(CONCATENATE($C493,"_EXT"),Mets!$B$2:$B$565,0),COLUMN()-17)</f>
        <v>0</v>
      </c>
      <c r="Z493">
        <f>INDEX(Mets!$B$2:$O$565,MATCH(CONCATENATE($C493,"_EXT"),Mets!$B$2:$B$565,0),COLUMN()-17)</f>
        <v>2</v>
      </c>
      <c r="AA493">
        <f>INDEX(Mets!$B$2:$O$565,MATCH(CONCATENATE($C493,"_EXT"),Mets!$B$2:$B$565,0),COLUMN()-17)</f>
        <v>0</v>
      </c>
      <c r="AB493">
        <f>INDEX(Mets!$B$2:$O$565,MATCH(CONCATENATE($C493,"_EXT"),Mets!$B$2:$B$565,0),COLUMN()-17)</f>
        <v>0</v>
      </c>
      <c r="AC493">
        <f>INDEX(Mets!$B$2:$O$565,MATCH(CONCATENATE($C493,"_EXT"),Mets!$B$2:$B$565,0),COLUMN()-17)</f>
        <v>0</v>
      </c>
      <c r="AD493">
        <f>INDEX(Mets!$B$2:$O$565,MATCH(CONCATENATE($C493,"_EXT"),Mets!$B$2:$B$565,0),COLUMN()-17)</f>
        <v>50</v>
      </c>
      <c r="AE493">
        <f>INDEX(Mets!$B$2:$W$565,MATCH(CONCATENATE($C493,"_EXT"),Mets!$B$2:$B$565,0),COLUMN()-17)</f>
        <v>9</v>
      </c>
      <c r="AF493" t="e">
        <f>INDEX(Mets!$B$2:$W$565,MATCH(CONCATENATE($C493,"_EXT"),Mets!$B$2:$B$565,0),COLUMN()-9)</f>
        <v>#REF!</v>
      </c>
      <c r="AG493" t="e">
        <f>INDEX(Mets!$B$2:$W$565,MATCH(CONCATENATE($C493,"_EXT"),Mets!$B$2:$B$565,0),COLUMN()-9)</f>
        <v>#REF!</v>
      </c>
    </row>
    <row r="494" spans="1:33">
      <c r="A494" s="43" t="str">
        <f>'FBA Ts'!A112</f>
        <v>X103</v>
      </c>
      <c r="B494" s="43" t="str">
        <f>'FBA Ts'!B112</f>
        <v>1 octyl-acetate_cyt = 9 CmolHCs_cyt</v>
      </c>
      <c r="C494" s="43" t="str">
        <f>'FBA Ts'!C112</f>
        <v>octyl-acetate</v>
      </c>
      <c r="D494" s="43">
        <f>'FBA Ts'!D112</f>
        <v>0</v>
      </c>
      <c r="E494" s="43" t="str">
        <f>'FBA Ts'!E112</f>
        <v>N</v>
      </c>
      <c r="F494" s="43"/>
      <c r="G494" s="43" t="str">
        <f t="shared" si="19"/>
        <v>X103</v>
      </c>
      <c r="H494" s="43" t="str">
        <f t="shared" si="19"/>
        <v>1 octyl-acetate_cyt = 9 CmolHCs_cyt</v>
      </c>
      <c r="I494" s="43" t="s">
        <v>781</v>
      </c>
      <c r="J494" s="43" t="s">
        <v>782</v>
      </c>
      <c r="K494" s="43">
        <f t="shared" si="18"/>
        <v>0</v>
      </c>
      <c r="L494" s="43" t="s">
        <v>783</v>
      </c>
      <c r="M494" s="43">
        <v>0</v>
      </c>
      <c r="N494" s="43">
        <v>1</v>
      </c>
      <c r="O494" s="43">
        <v>1</v>
      </c>
      <c r="P494" s="43">
        <v>1</v>
      </c>
      <c r="Q494" s="43">
        <v>1</v>
      </c>
      <c r="R494" s="43">
        <v>0.01</v>
      </c>
      <c r="X494" t="str">
        <f>INDEX(Mets!$B$2:$O$565,MATCH(CONCATENATE($C494,"_EXT"),Mets!$B$2:$B$565,0),COLUMN()-23)</f>
        <v>octyl-acetate_EXT</v>
      </c>
      <c r="Y494">
        <f>INDEX(Mets!$B$2:$O$565,MATCH(CONCATENATE($C494,"_EXT"),Mets!$B$2:$B$565,0),COLUMN()-17)</f>
        <v>0</v>
      </c>
      <c r="Z494">
        <f>INDEX(Mets!$B$2:$O$565,MATCH(CONCATENATE($C494,"_EXT"),Mets!$B$2:$B$565,0),COLUMN()-17)</f>
        <v>2</v>
      </c>
      <c r="AA494">
        <f>INDEX(Mets!$B$2:$O$565,MATCH(CONCATENATE($C494,"_EXT"),Mets!$B$2:$B$565,0),COLUMN()-17)</f>
        <v>0</v>
      </c>
      <c r="AB494">
        <f>INDEX(Mets!$B$2:$O$565,MATCH(CONCATENATE($C494,"_EXT"),Mets!$B$2:$B$565,0),COLUMN()-17)</f>
        <v>0</v>
      </c>
      <c r="AC494">
        <f>INDEX(Mets!$B$2:$O$565,MATCH(CONCATENATE($C494,"_EXT"),Mets!$B$2:$B$565,0),COLUMN()-17)</f>
        <v>0</v>
      </c>
      <c r="AD494">
        <f>INDEX(Mets!$B$2:$O$565,MATCH(CONCATENATE($C494,"_EXT"),Mets!$B$2:$B$565,0),COLUMN()-17)</f>
        <v>56</v>
      </c>
      <c r="AE494">
        <f>INDEX(Mets!$B$2:$W$565,MATCH(CONCATENATE($C494,"_EXT"),Mets!$B$2:$B$565,0),COLUMN()-17)</f>
        <v>10</v>
      </c>
      <c r="AF494" t="e">
        <f>INDEX(Mets!$B$2:$W$565,MATCH(CONCATENATE($C494,"_EXT"),Mets!$B$2:$B$565,0),COLUMN()-9)</f>
        <v>#REF!</v>
      </c>
      <c r="AG494" t="e">
        <f>INDEX(Mets!$B$2:$W$565,MATCH(CONCATENATE($C494,"_EXT"),Mets!$B$2:$B$565,0),COLUMN()-9)</f>
        <v>#REF!</v>
      </c>
    </row>
    <row r="495" spans="1:33">
      <c r="A495" s="43" t="str">
        <f>'FBA Ts'!A113</f>
        <v>X104</v>
      </c>
      <c r="B495" s="43" t="str">
        <f>'FBA Ts'!B113</f>
        <v>1 nonyl-acetate_cyt = 10 CmolHCs_cyt</v>
      </c>
      <c r="C495" s="43" t="str">
        <f>'FBA Ts'!C113</f>
        <v>nonyl-acetate</v>
      </c>
      <c r="D495" s="43">
        <f>'FBA Ts'!D113</f>
        <v>0</v>
      </c>
      <c r="E495" s="43" t="str">
        <f>'FBA Ts'!E113</f>
        <v>N</v>
      </c>
      <c r="F495" s="43"/>
      <c r="G495" s="43" t="str">
        <f t="shared" si="19"/>
        <v>X104</v>
      </c>
      <c r="H495" s="43" t="str">
        <f t="shared" si="19"/>
        <v>1 nonyl-acetate_cyt = 10 CmolHCs_cyt</v>
      </c>
      <c r="I495" s="43" t="s">
        <v>781</v>
      </c>
      <c r="J495" s="43" t="s">
        <v>782</v>
      </c>
      <c r="K495" s="43">
        <f t="shared" si="18"/>
        <v>0</v>
      </c>
      <c r="L495" s="43" t="s">
        <v>783</v>
      </c>
      <c r="M495" s="43">
        <v>0</v>
      </c>
      <c r="N495" s="43">
        <v>1</v>
      </c>
      <c r="O495" s="43">
        <v>1</v>
      </c>
      <c r="P495" s="43">
        <v>1</v>
      </c>
      <c r="Q495" s="43">
        <v>1</v>
      </c>
      <c r="R495" s="43">
        <v>0.01</v>
      </c>
      <c r="X495" t="str">
        <f>INDEX(Mets!$B$2:$O$565,MATCH(CONCATENATE($C495,"_EXT"),Mets!$B$2:$B$565,0),COLUMN()-23)</f>
        <v>nonyl-acetate_EXT</v>
      </c>
      <c r="Y495">
        <f>INDEX(Mets!$B$2:$O$565,MATCH(CONCATENATE($C495,"_EXT"),Mets!$B$2:$B$565,0),COLUMN()-17)</f>
        <v>0</v>
      </c>
      <c r="Z495">
        <f>INDEX(Mets!$B$2:$O$565,MATCH(CONCATENATE($C495,"_EXT"),Mets!$B$2:$B$565,0),COLUMN()-17)</f>
        <v>2</v>
      </c>
      <c r="AA495">
        <f>INDEX(Mets!$B$2:$O$565,MATCH(CONCATENATE($C495,"_EXT"),Mets!$B$2:$B$565,0),COLUMN()-17)</f>
        <v>0</v>
      </c>
      <c r="AB495">
        <f>INDEX(Mets!$B$2:$O$565,MATCH(CONCATENATE($C495,"_EXT"),Mets!$B$2:$B$565,0),COLUMN()-17)</f>
        <v>0</v>
      </c>
      <c r="AC495">
        <f>INDEX(Mets!$B$2:$O$565,MATCH(CONCATENATE($C495,"_EXT"),Mets!$B$2:$B$565,0),COLUMN()-17)</f>
        <v>0</v>
      </c>
      <c r="AD495">
        <f>INDEX(Mets!$B$2:$O$565,MATCH(CONCATENATE($C495,"_EXT"),Mets!$B$2:$B$565,0),COLUMN()-17)</f>
        <v>62</v>
      </c>
      <c r="AE495">
        <f>INDEX(Mets!$B$2:$W$565,MATCH(CONCATENATE($C495,"_EXT"),Mets!$B$2:$B$565,0),COLUMN()-17)</f>
        <v>11</v>
      </c>
      <c r="AF495" t="e">
        <f>INDEX(Mets!$B$2:$W$565,MATCH(CONCATENATE($C495,"_EXT"),Mets!$B$2:$B$565,0),COLUMN()-9)</f>
        <v>#REF!</v>
      </c>
      <c r="AG495" t="e">
        <f>INDEX(Mets!$B$2:$W$565,MATCH(CONCATENATE($C495,"_EXT"),Mets!$B$2:$B$565,0),COLUMN()-9)</f>
        <v>#REF!</v>
      </c>
    </row>
    <row r="496" spans="1:33">
      <c r="A496" s="43" t="str">
        <f>'FBA Ts'!A114</f>
        <v>X105</v>
      </c>
      <c r="B496" s="43" t="str">
        <f>'FBA Ts'!B114</f>
        <v>1 decyl-acetate_cyt = 11 CmolHCs_cyt</v>
      </c>
      <c r="C496" s="43" t="str">
        <f>'FBA Ts'!C114</f>
        <v>decyl-acetate</v>
      </c>
      <c r="D496" s="43">
        <f>'FBA Ts'!D114</f>
        <v>0</v>
      </c>
      <c r="E496" s="43" t="str">
        <f>'FBA Ts'!E114</f>
        <v>N</v>
      </c>
      <c r="F496" s="43"/>
      <c r="G496" s="43" t="str">
        <f t="shared" si="19"/>
        <v>X105</v>
      </c>
      <c r="H496" s="43" t="str">
        <f t="shared" si="19"/>
        <v>1 decyl-acetate_cyt = 11 CmolHCs_cyt</v>
      </c>
      <c r="I496" s="43" t="s">
        <v>781</v>
      </c>
      <c r="J496" s="43" t="s">
        <v>782</v>
      </c>
      <c r="K496" s="43">
        <f t="shared" si="18"/>
        <v>0</v>
      </c>
      <c r="L496" s="43" t="s">
        <v>783</v>
      </c>
      <c r="M496" s="43">
        <v>0</v>
      </c>
      <c r="N496" s="43">
        <v>1</v>
      </c>
      <c r="O496" s="43">
        <v>1</v>
      </c>
      <c r="P496" s="43">
        <v>1</v>
      </c>
      <c r="Q496" s="43">
        <v>1</v>
      </c>
      <c r="R496" s="43">
        <v>0.01</v>
      </c>
      <c r="X496" t="str">
        <f>INDEX(Mets!$B$2:$O$565,MATCH(CONCATENATE($C496,"_EXT"),Mets!$B$2:$B$565,0),COLUMN()-23)</f>
        <v>decyl-acetate_EXT</v>
      </c>
      <c r="Y496">
        <f>INDEX(Mets!$B$2:$O$565,MATCH(CONCATENATE($C496,"_EXT"),Mets!$B$2:$B$565,0),COLUMN()-17)</f>
        <v>0</v>
      </c>
      <c r="Z496">
        <f>INDEX(Mets!$B$2:$O$565,MATCH(CONCATENATE($C496,"_EXT"),Mets!$B$2:$B$565,0),COLUMN()-17)</f>
        <v>2</v>
      </c>
      <c r="AA496">
        <f>INDEX(Mets!$B$2:$O$565,MATCH(CONCATENATE($C496,"_EXT"),Mets!$B$2:$B$565,0),COLUMN()-17)</f>
        <v>0</v>
      </c>
      <c r="AB496">
        <f>INDEX(Mets!$B$2:$O$565,MATCH(CONCATENATE($C496,"_EXT"),Mets!$B$2:$B$565,0),COLUMN()-17)</f>
        <v>0</v>
      </c>
      <c r="AC496">
        <f>INDEX(Mets!$B$2:$O$565,MATCH(CONCATENATE($C496,"_EXT"),Mets!$B$2:$B$565,0),COLUMN()-17)</f>
        <v>0</v>
      </c>
      <c r="AD496">
        <f>INDEX(Mets!$B$2:$O$565,MATCH(CONCATENATE($C496,"_EXT"),Mets!$B$2:$B$565,0),COLUMN()-17)</f>
        <v>68</v>
      </c>
      <c r="AE496">
        <f>INDEX(Mets!$B$2:$W$565,MATCH(CONCATENATE($C496,"_EXT"),Mets!$B$2:$B$565,0),COLUMN()-17)</f>
        <v>12</v>
      </c>
      <c r="AF496" t="e">
        <f>INDEX(Mets!$B$2:$W$565,MATCH(CONCATENATE($C496,"_EXT"),Mets!$B$2:$B$565,0),COLUMN()-9)</f>
        <v>#REF!</v>
      </c>
      <c r="AG496" t="e">
        <f>INDEX(Mets!$B$2:$W$565,MATCH(CONCATENATE($C496,"_EXT"),Mets!$B$2:$B$565,0),COLUMN()-9)</f>
        <v>#REF!</v>
      </c>
    </row>
    <row r="497" spans="1:33">
      <c r="A497" s="43" t="str">
        <f>'FBA Ts'!A115</f>
        <v>X106</v>
      </c>
      <c r="B497" s="43" t="str">
        <f>'FBA Ts'!B115</f>
        <v>1 undecyl-acetate_cyt = 12 CmolHCs_cyt</v>
      </c>
      <c r="C497" s="43" t="str">
        <f>'FBA Ts'!C115</f>
        <v>undecyl-acetate</v>
      </c>
      <c r="D497" s="43">
        <f>'FBA Ts'!D115</f>
        <v>0</v>
      </c>
      <c r="E497" s="43" t="str">
        <f>'FBA Ts'!E115</f>
        <v>N</v>
      </c>
      <c r="F497" s="43"/>
      <c r="G497" s="43" t="str">
        <f t="shared" si="19"/>
        <v>X106</v>
      </c>
      <c r="H497" s="43" t="str">
        <f t="shared" si="19"/>
        <v>1 undecyl-acetate_cyt = 12 CmolHCs_cyt</v>
      </c>
      <c r="I497" s="43" t="s">
        <v>781</v>
      </c>
      <c r="J497" s="43" t="s">
        <v>782</v>
      </c>
      <c r="K497" s="43">
        <f t="shared" si="18"/>
        <v>0</v>
      </c>
      <c r="L497" s="43" t="s">
        <v>783</v>
      </c>
      <c r="M497" s="43">
        <v>0</v>
      </c>
      <c r="N497" s="43">
        <v>1</v>
      </c>
      <c r="O497" s="43">
        <v>1</v>
      </c>
      <c r="P497" s="43">
        <v>1</v>
      </c>
      <c r="Q497" s="43">
        <v>1</v>
      </c>
      <c r="R497" s="43">
        <v>0.01</v>
      </c>
      <c r="X497" t="str">
        <f>INDEX(Mets!$B$2:$O$565,MATCH(CONCATENATE($C497,"_EXT"),Mets!$B$2:$B$565,0),COLUMN()-23)</f>
        <v>undecyl-acetate_EXT</v>
      </c>
      <c r="Y497">
        <f>INDEX(Mets!$B$2:$O$565,MATCH(CONCATENATE($C497,"_EXT"),Mets!$B$2:$B$565,0),COLUMN()-17)</f>
        <v>0</v>
      </c>
      <c r="Z497">
        <f>INDEX(Mets!$B$2:$O$565,MATCH(CONCATENATE($C497,"_EXT"),Mets!$B$2:$B$565,0),COLUMN()-17)</f>
        <v>2</v>
      </c>
      <c r="AA497">
        <f>INDEX(Mets!$B$2:$O$565,MATCH(CONCATENATE($C497,"_EXT"),Mets!$B$2:$B$565,0),COLUMN()-17)</f>
        <v>0</v>
      </c>
      <c r="AB497">
        <f>INDEX(Mets!$B$2:$O$565,MATCH(CONCATENATE($C497,"_EXT"),Mets!$B$2:$B$565,0),COLUMN()-17)</f>
        <v>0</v>
      </c>
      <c r="AC497">
        <f>INDEX(Mets!$B$2:$O$565,MATCH(CONCATENATE($C497,"_EXT"),Mets!$B$2:$B$565,0),COLUMN()-17)</f>
        <v>0</v>
      </c>
      <c r="AD497">
        <f>INDEX(Mets!$B$2:$O$565,MATCH(CONCATENATE($C497,"_EXT"),Mets!$B$2:$B$565,0),COLUMN()-17)</f>
        <v>74</v>
      </c>
      <c r="AE497">
        <f>INDEX(Mets!$B$2:$W$565,MATCH(CONCATENATE($C497,"_EXT"),Mets!$B$2:$B$565,0),COLUMN()-17)</f>
        <v>13</v>
      </c>
      <c r="AF497" t="e">
        <f>INDEX(Mets!$B$2:$W$565,MATCH(CONCATENATE($C497,"_EXT"),Mets!$B$2:$B$565,0),COLUMN()-9)</f>
        <v>#REF!</v>
      </c>
      <c r="AG497" t="e">
        <f>INDEX(Mets!$B$2:$W$565,MATCH(CONCATENATE($C497,"_EXT"),Mets!$B$2:$B$565,0),COLUMN()-9)</f>
        <v>#REF!</v>
      </c>
    </row>
    <row r="498" spans="1:33">
      <c r="A498" s="43" t="str">
        <f>'FBA Ts'!A116</f>
        <v>X107</v>
      </c>
      <c r="B498" s="43" t="str">
        <f>'FBA Ts'!B116</f>
        <v>1 dodecyl-acetate_cyt = 13 CmolHCs_cyt</v>
      </c>
      <c r="C498" s="43" t="str">
        <f>'FBA Ts'!C116</f>
        <v>dodecyl-acetate</v>
      </c>
      <c r="D498" s="43">
        <f>'FBA Ts'!D116</f>
        <v>0</v>
      </c>
      <c r="E498" s="43" t="str">
        <f>'FBA Ts'!E116</f>
        <v>N</v>
      </c>
      <c r="F498" s="43"/>
      <c r="G498" s="43" t="str">
        <f t="shared" si="19"/>
        <v>X107</v>
      </c>
      <c r="H498" s="43" t="str">
        <f t="shared" si="19"/>
        <v>1 dodecyl-acetate_cyt = 13 CmolHCs_cyt</v>
      </c>
      <c r="I498" s="43" t="s">
        <v>781</v>
      </c>
      <c r="J498" s="43" t="s">
        <v>782</v>
      </c>
      <c r="K498" s="43">
        <f t="shared" si="18"/>
        <v>0</v>
      </c>
      <c r="L498" s="43" t="s">
        <v>783</v>
      </c>
      <c r="M498" s="43">
        <v>0</v>
      </c>
      <c r="N498" s="43">
        <v>1</v>
      </c>
      <c r="O498" s="43">
        <v>1</v>
      </c>
      <c r="P498" s="43">
        <v>1</v>
      </c>
      <c r="Q498" s="43">
        <v>1</v>
      </c>
      <c r="R498" s="43">
        <v>0.01</v>
      </c>
      <c r="X498" t="str">
        <f>INDEX(Mets!$B$2:$O$565,MATCH(CONCATENATE($C498,"_EXT"),Mets!$B$2:$B$565,0),COLUMN()-23)</f>
        <v>dodecyl-acetate_EXT</v>
      </c>
      <c r="Y498">
        <f>INDEX(Mets!$B$2:$O$565,MATCH(CONCATENATE($C498,"_EXT"),Mets!$B$2:$B$565,0),COLUMN()-17)</f>
        <v>0</v>
      </c>
      <c r="Z498">
        <f>INDEX(Mets!$B$2:$O$565,MATCH(CONCATENATE($C498,"_EXT"),Mets!$B$2:$B$565,0),COLUMN()-17)</f>
        <v>2</v>
      </c>
      <c r="AA498">
        <f>INDEX(Mets!$B$2:$O$565,MATCH(CONCATENATE($C498,"_EXT"),Mets!$B$2:$B$565,0),COLUMN()-17)</f>
        <v>0</v>
      </c>
      <c r="AB498">
        <f>INDEX(Mets!$B$2:$O$565,MATCH(CONCATENATE($C498,"_EXT"),Mets!$B$2:$B$565,0),COLUMN()-17)</f>
        <v>0</v>
      </c>
      <c r="AC498">
        <f>INDEX(Mets!$B$2:$O$565,MATCH(CONCATENATE($C498,"_EXT"),Mets!$B$2:$B$565,0),COLUMN()-17)</f>
        <v>0</v>
      </c>
      <c r="AD498">
        <f>INDEX(Mets!$B$2:$O$565,MATCH(CONCATENATE($C498,"_EXT"),Mets!$B$2:$B$565,0),COLUMN()-17)</f>
        <v>80</v>
      </c>
      <c r="AE498">
        <f>INDEX(Mets!$B$2:$W$565,MATCH(CONCATENATE($C498,"_EXT"),Mets!$B$2:$B$565,0),COLUMN()-17)</f>
        <v>14</v>
      </c>
      <c r="AF498" t="e">
        <f>INDEX(Mets!$B$2:$W$565,MATCH(CONCATENATE($C498,"_EXT"),Mets!$B$2:$B$565,0),COLUMN()-9)</f>
        <v>#REF!</v>
      </c>
      <c r="AG498" t="e">
        <f>INDEX(Mets!$B$2:$W$565,MATCH(CONCATENATE($C498,"_EXT"),Mets!$B$2:$B$565,0),COLUMN()-9)</f>
        <v>#REF!</v>
      </c>
    </row>
    <row r="499" spans="1:33">
      <c r="A499" s="43" t="str">
        <f>'FBA Ts'!A117</f>
        <v>X108</v>
      </c>
      <c r="B499" s="43" t="str">
        <f>'FBA Ts'!B117</f>
        <v>1 tridecyl-acetate_cyt = 14 CmolHCs_cyt</v>
      </c>
      <c r="C499" s="43" t="str">
        <f>'FBA Ts'!C117</f>
        <v>tridecyl-acetate</v>
      </c>
      <c r="D499" s="43">
        <f>'FBA Ts'!D117</f>
        <v>0</v>
      </c>
      <c r="E499" s="43" t="str">
        <f>'FBA Ts'!E117</f>
        <v>N</v>
      </c>
      <c r="F499" s="43"/>
      <c r="G499" s="43" t="str">
        <f t="shared" si="19"/>
        <v>X108</v>
      </c>
      <c r="H499" s="43" t="str">
        <f t="shared" si="19"/>
        <v>1 tridecyl-acetate_cyt = 14 CmolHCs_cyt</v>
      </c>
      <c r="I499" s="43" t="s">
        <v>781</v>
      </c>
      <c r="J499" s="43" t="s">
        <v>782</v>
      </c>
      <c r="K499" s="43">
        <f t="shared" si="18"/>
        <v>0</v>
      </c>
      <c r="L499" s="43" t="s">
        <v>783</v>
      </c>
      <c r="M499" s="43">
        <v>0</v>
      </c>
      <c r="N499" s="43">
        <v>1</v>
      </c>
      <c r="O499" s="43">
        <v>1</v>
      </c>
      <c r="P499" s="43">
        <v>1</v>
      </c>
      <c r="Q499" s="43">
        <v>1</v>
      </c>
      <c r="R499" s="43">
        <v>0.01</v>
      </c>
      <c r="X499" t="str">
        <f>INDEX(Mets!$B$2:$O$565,MATCH(CONCATENATE($C499,"_EXT"),Mets!$B$2:$B$565,0),COLUMN()-23)</f>
        <v>tridecyl-acetate_EXT</v>
      </c>
      <c r="Y499">
        <f>INDEX(Mets!$B$2:$O$565,MATCH(CONCATENATE($C499,"_EXT"),Mets!$B$2:$B$565,0),COLUMN()-17)</f>
        <v>0</v>
      </c>
      <c r="Z499">
        <f>INDEX(Mets!$B$2:$O$565,MATCH(CONCATENATE($C499,"_EXT"),Mets!$B$2:$B$565,0),COLUMN()-17)</f>
        <v>2</v>
      </c>
      <c r="AA499">
        <f>INDEX(Mets!$B$2:$O$565,MATCH(CONCATENATE($C499,"_EXT"),Mets!$B$2:$B$565,0),COLUMN()-17)</f>
        <v>0</v>
      </c>
      <c r="AB499">
        <f>INDEX(Mets!$B$2:$O$565,MATCH(CONCATENATE($C499,"_EXT"),Mets!$B$2:$B$565,0),COLUMN()-17)</f>
        <v>0</v>
      </c>
      <c r="AC499">
        <f>INDEX(Mets!$B$2:$O$565,MATCH(CONCATENATE($C499,"_EXT"),Mets!$B$2:$B$565,0),COLUMN()-17)</f>
        <v>0</v>
      </c>
      <c r="AD499">
        <f>INDEX(Mets!$B$2:$O$565,MATCH(CONCATENATE($C499,"_EXT"),Mets!$B$2:$B$565,0),COLUMN()-17)</f>
        <v>86</v>
      </c>
      <c r="AE499">
        <f>INDEX(Mets!$B$2:$W$565,MATCH(CONCATENATE($C499,"_EXT"),Mets!$B$2:$B$565,0),COLUMN()-17)</f>
        <v>15</v>
      </c>
      <c r="AF499" t="e">
        <f>INDEX(Mets!$B$2:$W$565,MATCH(CONCATENATE($C499,"_EXT"),Mets!$B$2:$B$565,0),COLUMN()-9)</f>
        <v>#REF!</v>
      </c>
      <c r="AG499" t="e">
        <f>INDEX(Mets!$B$2:$W$565,MATCH(CONCATENATE($C499,"_EXT"),Mets!$B$2:$B$565,0),COLUMN()-9)</f>
        <v>#REF!</v>
      </c>
    </row>
    <row r="500" spans="1:33">
      <c r="A500" s="43" t="str">
        <f>'FBA Ts'!A118</f>
        <v>X109</v>
      </c>
      <c r="B500" s="43" t="str">
        <f>'FBA Ts'!B118</f>
        <v>1 tetradecyl-acetate_cyt = 15 CmolHCs_cyt</v>
      </c>
      <c r="C500" s="43" t="str">
        <f>'FBA Ts'!C118</f>
        <v>tetradecyl-acetate</v>
      </c>
      <c r="D500" s="43">
        <f>'FBA Ts'!D118</f>
        <v>0</v>
      </c>
      <c r="E500" s="43" t="str">
        <f>'FBA Ts'!E118</f>
        <v>N</v>
      </c>
      <c r="F500" s="43"/>
      <c r="G500" s="43" t="str">
        <f t="shared" si="19"/>
        <v>X109</v>
      </c>
      <c r="H500" s="43" t="str">
        <f t="shared" si="19"/>
        <v>1 tetradecyl-acetate_cyt = 15 CmolHCs_cyt</v>
      </c>
      <c r="I500" s="43" t="s">
        <v>781</v>
      </c>
      <c r="J500" s="43" t="s">
        <v>782</v>
      </c>
      <c r="K500" s="43">
        <f t="shared" si="18"/>
        <v>0</v>
      </c>
      <c r="L500" s="43" t="s">
        <v>783</v>
      </c>
      <c r="M500" s="43">
        <v>0</v>
      </c>
      <c r="N500" s="43">
        <v>1</v>
      </c>
      <c r="O500" s="43">
        <v>1</v>
      </c>
      <c r="P500" s="43">
        <v>1</v>
      </c>
      <c r="Q500" s="43">
        <v>1</v>
      </c>
      <c r="R500" s="43">
        <v>0.01</v>
      </c>
      <c r="X500" t="str">
        <f>INDEX(Mets!$B$2:$O$565,MATCH(CONCATENATE($C500,"_EXT"),Mets!$B$2:$B$565,0),COLUMN()-23)</f>
        <v>tetradecyl-acetate_EXT</v>
      </c>
      <c r="Y500">
        <f>INDEX(Mets!$B$2:$O$565,MATCH(CONCATENATE($C500,"_EXT"),Mets!$B$2:$B$565,0),COLUMN()-17)</f>
        <v>0</v>
      </c>
      <c r="Z500">
        <f>INDEX(Mets!$B$2:$O$565,MATCH(CONCATENATE($C500,"_EXT"),Mets!$B$2:$B$565,0),COLUMN()-17)</f>
        <v>2</v>
      </c>
      <c r="AA500">
        <f>INDEX(Mets!$B$2:$O$565,MATCH(CONCATENATE($C500,"_EXT"),Mets!$B$2:$B$565,0),COLUMN()-17)</f>
        <v>0</v>
      </c>
      <c r="AB500">
        <f>INDEX(Mets!$B$2:$O$565,MATCH(CONCATENATE($C500,"_EXT"),Mets!$B$2:$B$565,0),COLUMN()-17)</f>
        <v>0</v>
      </c>
      <c r="AC500">
        <f>INDEX(Mets!$B$2:$O$565,MATCH(CONCATENATE($C500,"_EXT"),Mets!$B$2:$B$565,0),COLUMN()-17)</f>
        <v>0</v>
      </c>
      <c r="AD500">
        <f>INDEX(Mets!$B$2:$O$565,MATCH(CONCATENATE($C500,"_EXT"),Mets!$B$2:$B$565,0),COLUMN()-17)</f>
        <v>92</v>
      </c>
      <c r="AE500">
        <f>INDEX(Mets!$B$2:$W$565,MATCH(CONCATENATE($C500,"_EXT"),Mets!$B$2:$B$565,0),COLUMN()-17)</f>
        <v>16</v>
      </c>
      <c r="AF500" t="e">
        <f>INDEX(Mets!$B$2:$W$565,MATCH(CONCATENATE($C500,"_EXT"),Mets!$B$2:$B$565,0),COLUMN()-9)</f>
        <v>#REF!</v>
      </c>
      <c r="AG500" t="e">
        <f>INDEX(Mets!$B$2:$W$565,MATCH(CONCATENATE($C500,"_EXT"),Mets!$B$2:$B$565,0),COLUMN()-9)</f>
        <v>#REF!</v>
      </c>
    </row>
    <row r="501" spans="1:33">
      <c r="A501" s="43" t="str">
        <f>'FBA Ts'!A119</f>
        <v>X110</v>
      </c>
      <c r="B501" s="43" t="str">
        <f>'FBA Ts'!B119</f>
        <v>1 pentadecyl-acetate_cyt = 16 CmolHCs_cyt</v>
      </c>
      <c r="C501" s="43" t="str">
        <f>'FBA Ts'!C119</f>
        <v>pentadecyl-acetate</v>
      </c>
      <c r="D501" s="43">
        <f>'FBA Ts'!D119</f>
        <v>0</v>
      </c>
      <c r="E501" s="43" t="str">
        <f>'FBA Ts'!E119</f>
        <v>N</v>
      </c>
      <c r="F501" s="43"/>
      <c r="G501" s="43" t="str">
        <f t="shared" si="19"/>
        <v>X110</v>
      </c>
      <c r="H501" s="43" t="str">
        <f t="shared" si="19"/>
        <v>1 pentadecyl-acetate_cyt = 16 CmolHCs_cyt</v>
      </c>
      <c r="I501" s="43" t="s">
        <v>781</v>
      </c>
      <c r="J501" s="43" t="s">
        <v>782</v>
      </c>
      <c r="K501" s="43">
        <f t="shared" si="18"/>
        <v>0</v>
      </c>
      <c r="L501" s="43" t="s">
        <v>783</v>
      </c>
      <c r="M501" s="43">
        <v>0</v>
      </c>
      <c r="N501" s="43">
        <v>1</v>
      </c>
      <c r="O501" s="43">
        <v>1</v>
      </c>
      <c r="P501" s="43">
        <v>1</v>
      </c>
      <c r="Q501" s="43">
        <v>1</v>
      </c>
      <c r="R501" s="43">
        <v>0.01</v>
      </c>
      <c r="X501" t="str">
        <f>INDEX(Mets!$B$2:$O$565,MATCH(CONCATENATE($C501,"_EXT"),Mets!$B$2:$B$565,0),COLUMN()-23)</f>
        <v>pentadecyl-acetate_EXT</v>
      </c>
      <c r="Y501">
        <f>INDEX(Mets!$B$2:$O$565,MATCH(CONCATENATE($C501,"_EXT"),Mets!$B$2:$B$565,0),COLUMN()-17)</f>
        <v>0</v>
      </c>
      <c r="Z501">
        <f>INDEX(Mets!$B$2:$O$565,MATCH(CONCATENATE($C501,"_EXT"),Mets!$B$2:$B$565,0),COLUMN()-17)</f>
        <v>2</v>
      </c>
      <c r="AA501">
        <f>INDEX(Mets!$B$2:$O$565,MATCH(CONCATENATE($C501,"_EXT"),Mets!$B$2:$B$565,0),COLUMN()-17)</f>
        <v>0</v>
      </c>
      <c r="AB501">
        <f>INDEX(Mets!$B$2:$O$565,MATCH(CONCATENATE($C501,"_EXT"),Mets!$B$2:$B$565,0),COLUMN()-17)</f>
        <v>0</v>
      </c>
      <c r="AC501">
        <f>INDEX(Mets!$B$2:$O$565,MATCH(CONCATENATE($C501,"_EXT"),Mets!$B$2:$B$565,0),COLUMN()-17)</f>
        <v>0</v>
      </c>
      <c r="AD501">
        <f>INDEX(Mets!$B$2:$O$565,MATCH(CONCATENATE($C501,"_EXT"),Mets!$B$2:$B$565,0),COLUMN()-17)</f>
        <v>98</v>
      </c>
      <c r="AE501">
        <f>INDEX(Mets!$B$2:$W$565,MATCH(CONCATENATE($C501,"_EXT"),Mets!$B$2:$B$565,0),COLUMN()-17)</f>
        <v>17</v>
      </c>
      <c r="AF501" t="e">
        <f>INDEX(Mets!$B$2:$W$565,MATCH(CONCATENATE($C501,"_EXT"),Mets!$B$2:$B$565,0),COLUMN()-9)</f>
        <v>#REF!</v>
      </c>
      <c r="AG501" t="e">
        <f>INDEX(Mets!$B$2:$W$565,MATCH(CONCATENATE($C501,"_EXT"),Mets!$B$2:$B$565,0),COLUMN()-9)</f>
        <v>#REF!</v>
      </c>
    </row>
    <row r="502" spans="1:33">
      <c r="A502" s="43" t="str">
        <f>'FBA Ts'!A120</f>
        <v>X111</v>
      </c>
      <c r="B502" s="43" t="str">
        <f>'FBA Ts'!B120</f>
        <v>1 hexadecyl-acetate_cyt = 17 CmolHCs_cyt</v>
      </c>
      <c r="C502" s="43" t="str">
        <f>'FBA Ts'!C120</f>
        <v>hexadecyl-acetate</v>
      </c>
      <c r="D502" s="43">
        <f>'FBA Ts'!D120</f>
        <v>0</v>
      </c>
      <c r="E502" s="43" t="str">
        <f>'FBA Ts'!E120</f>
        <v>N</v>
      </c>
      <c r="F502" s="43"/>
      <c r="G502" s="43" t="str">
        <f t="shared" si="19"/>
        <v>X111</v>
      </c>
      <c r="H502" s="43" t="str">
        <f t="shared" si="19"/>
        <v>1 hexadecyl-acetate_cyt = 17 CmolHCs_cyt</v>
      </c>
      <c r="I502" s="43" t="s">
        <v>781</v>
      </c>
      <c r="J502" s="43" t="s">
        <v>782</v>
      </c>
      <c r="K502" s="43">
        <f t="shared" si="18"/>
        <v>0</v>
      </c>
      <c r="L502" s="43" t="s">
        <v>783</v>
      </c>
      <c r="M502" s="43">
        <v>0</v>
      </c>
      <c r="N502" s="43">
        <v>1</v>
      </c>
      <c r="O502" s="43">
        <v>1</v>
      </c>
      <c r="P502" s="43">
        <v>1</v>
      </c>
      <c r="Q502" s="43">
        <v>1</v>
      </c>
      <c r="R502" s="43">
        <v>0.01</v>
      </c>
      <c r="X502" t="str">
        <f>INDEX(Mets!$B$2:$O$565,MATCH(CONCATENATE($C502,"_EXT"),Mets!$B$2:$B$565,0),COLUMN()-23)</f>
        <v>hexadecyl-acetate_EXT</v>
      </c>
      <c r="Y502">
        <f>INDEX(Mets!$B$2:$O$565,MATCH(CONCATENATE($C502,"_EXT"),Mets!$B$2:$B$565,0),COLUMN()-17)</f>
        <v>0</v>
      </c>
      <c r="Z502">
        <f>INDEX(Mets!$B$2:$O$565,MATCH(CONCATENATE($C502,"_EXT"),Mets!$B$2:$B$565,0),COLUMN()-17)</f>
        <v>2</v>
      </c>
      <c r="AA502">
        <f>INDEX(Mets!$B$2:$O$565,MATCH(CONCATENATE($C502,"_EXT"),Mets!$B$2:$B$565,0),COLUMN()-17)</f>
        <v>0</v>
      </c>
      <c r="AB502">
        <f>INDEX(Mets!$B$2:$O$565,MATCH(CONCATENATE($C502,"_EXT"),Mets!$B$2:$B$565,0),COLUMN()-17)</f>
        <v>0</v>
      </c>
      <c r="AC502">
        <f>INDEX(Mets!$B$2:$O$565,MATCH(CONCATENATE($C502,"_EXT"),Mets!$B$2:$B$565,0),COLUMN()-17)</f>
        <v>0</v>
      </c>
      <c r="AD502">
        <f>INDEX(Mets!$B$2:$O$565,MATCH(CONCATENATE($C502,"_EXT"),Mets!$B$2:$B$565,0),COLUMN()-17)</f>
        <v>104</v>
      </c>
      <c r="AE502">
        <f>INDEX(Mets!$B$2:$W$565,MATCH(CONCATENATE($C502,"_EXT"),Mets!$B$2:$B$565,0),COLUMN()-17)</f>
        <v>18</v>
      </c>
      <c r="AF502" t="e">
        <f>INDEX(Mets!$B$2:$W$565,MATCH(CONCATENATE($C502,"_EXT"),Mets!$B$2:$B$565,0),COLUMN()-9)</f>
        <v>#REF!</v>
      </c>
      <c r="AG502" t="e">
        <f>INDEX(Mets!$B$2:$W$565,MATCH(CONCATENATE($C502,"_EXT"),Mets!$B$2:$B$565,0),COLUMN()-9)</f>
        <v>#REF!</v>
      </c>
    </row>
    <row r="503" spans="1:33">
      <c r="A503" s="43" t="str">
        <f>'FBA Ts'!A121</f>
        <v>X112</v>
      </c>
      <c r="B503" s="43" t="str">
        <f>'FBA Ts'!B121</f>
        <v>1 heptadecyl-acetate_cyt = 18 CmolHCs_cyt</v>
      </c>
      <c r="C503" s="43" t="str">
        <f>'FBA Ts'!C121</f>
        <v>heptadecyl-acetate</v>
      </c>
      <c r="D503" s="43">
        <f>'FBA Ts'!D121</f>
        <v>0</v>
      </c>
      <c r="E503" s="43" t="str">
        <f>'FBA Ts'!E121</f>
        <v>N</v>
      </c>
      <c r="F503" s="43"/>
      <c r="G503" s="43" t="str">
        <f t="shared" si="19"/>
        <v>X112</v>
      </c>
      <c r="H503" s="43" t="str">
        <f t="shared" si="19"/>
        <v>1 heptadecyl-acetate_cyt = 18 CmolHCs_cyt</v>
      </c>
      <c r="I503" s="43" t="s">
        <v>781</v>
      </c>
      <c r="J503" s="43" t="s">
        <v>782</v>
      </c>
      <c r="K503" s="43">
        <f t="shared" si="18"/>
        <v>0</v>
      </c>
      <c r="L503" s="43" t="s">
        <v>783</v>
      </c>
      <c r="M503" s="43">
        <v>0</v>
      </c>
      <c r="N503" s="43">
        <v>1</v>
      </c>
      <c r="O503" s="43">
        <v>1</v>
      </c>
      <c r="P503" s="43">
        <v>1</v>
      </c>
      <c r="Q503" s="43">
        <v>1</v>
      </c>
      <c r="R503" s="43">
        <v>0.01</v>
      </c>
      <c r="X503" t="str">
        <f>INDEX(Mets!$B$2:$O$565,MATCH(CONCATENATE($C503,"_EXT"),Mets!$B$2:$B$565,0),COLUMN()-23)</f>
        <v>heptadecyl-acetate_EXT</v>
      </c>
      <c r="Y503">
        <f>INDEX(Mets!$B$2:$O$565,MATCH(CONCATENATE($C503,"_EXT"),Mets!$B$2:$B$565,0),COLUMN()-17)</f>
        <v>0</v>
      </c>
      <c r="Z503">
        <f>INDEX(Mets!$B$2:$O$565,MATCH(CONCATENATE($C503,"_EXT"),Mets!$B$2:$B$565,0),COLUMN()-17)</f>
        <v>2</v>
      </c>
      <c r="AA503">
        <f>INDEX(Mets!$B$2:$O$565,MATCH(CONCATENATE($C503,"_EXT"),Mets!$B$2:$B$565,0),COLUMN()-17)</f>
        <v>0</v>
      </c>
      <c r="AB503">
        <f>INDEX(Mets!$B$2:$O$565,MATCH(CONCATENATE($C503,"_EXT"),Mets!$B$2:$B$565,0),COLUMN()-17)</f>
        <v>0</v>
      </c>
      <c r="AC503">
        <f>INDEX(Mets!$B$2:$O$565,MATCH(CONCATENATE($C503,"_EXT"),Mets!$B$2:$B$565,0),COLUMN()-17)</f>
        <v>0</v>
      </c>
      <c r="AD503">
        <f>INDEX(Mets!$B$2:$O$565,MATCH(CONCATENATE($C503,"_EXT"),Mets!$B$2:$B$565,0),COLUMN()-17)</f>
        <v>110</v>
      </c>
      <c r="AE503">
        <f>INDEX(Mets!$B$2:$W$565,MATCH(CONCATENATE($C503,"_EXT"),Mets!$B$2:$B$565,0),COLUMN()-17)</f>
        <v>19</v>
      </c>
      <c r="AF503" t="e">
        <f>INDEX(Mets!$B$2:$W$565,MATCH(CONCATENATE($C503,"_EXT"),Mets!$B$2:$B$565,0),COLUMN()-9)</f>
        <v>#REF!</v>
      </c>
      <c r="AG503" t="e">
        <f>INDEX(Mets!$B$2:$W$565,MATCH(CONCATENATE($C503,"_EXT"),Mets!$B$2:$B$565,0),COLUMN()-9)</f>
        <v>#REF!</v>
      </c>
    </row>
    <row r="504" spans="1:33">
      <c r="A504" s="43" t="str">
        <f>'FBA Ts'!A122</f>
        <v>X113</v>
      </c>
      <c r="B504" s="43" t="str">
        <f>'FBA Ts'!B122</f>
        <v>1 octadecyl-acetate_cyt = 19 CmolHCs_cyt</v>
      </c>
      <c r="C504" s="43" t="str">
        <f>'FBA Ts'!C122</f>
        <v>octadecyl-acetate</v>
      </c>
      <c r="D504" s="43">
        <f>'FBA Ts'!D122</f>
        <v>0</v>
      </c>
      <c r="E504" s="43" t="str">
        <f>'FBA Ts'!E122</f>
        <v>N</v>
      </c>
      <c r="F504" s="43"/>
      <c r="G504" s="43" t="str">
        <f t="shared" si="19"/>
        <v>X113</v>
      </c>
      <c r="H504" s="43" t="str">
        <f t="shared" si="19"/>
        <v>1 octadecyl-acetate_cyt = 19 CmolHCs_cyt</v>
      </c>
      <c r="I504" s="43" t="s">
        <v>781</v>
      </c>
      <c r="J504" s="43" t="s">
        <v>782</v>
      </c>
      <c r="K504" s="43">
        <f t="shared" si="18"/>
        <v>0</v>
      </c>
      <c r="L504" s="43" t="s">
        <v>783</v>
      </c>
      <c r="M504" s="43">
        <v>0</v>
      </c>
      <c r="N504" s="43">
        <v>1</v>
      </c>
      <c r="O504" s="43">
        <v>1</v>
      </c>
      <c r="P504" s="43">
        <v>1</v>
      </c>
      <c r="Q504" s="43">
        <v>1</v>
      </c>
      <c r="R504" s="43">
        <v>0.01</v>
      </c>
      <c r="X504" t="str">
        <f>INDEX(Mets!$B$2:$O$565,MATCH(CONCATENATE($C504,"_EXT"),Mets!$B$2:$B$565,0),COLUMN()-23)</f>
        <v>octadecyl-acetate_EXT</v>
      </c>
      <c r="Y504">
        <f>INDEX(Mets!$B$2:$O$565,MATCH(CONCATENATE($C504,"_EXT"),Mets!$B$2:$B$565,0),COLUMN()-17)</f>
        <v>0</v>
      </c>
      <c r="Z504">
        <f>INDEX(Mets!$B$2:$O$565,MATCH(CONCATENATE($C504,"_EXT"),Mets!$B$2:$B$565,0),COLUMN()-17)</f>
        <v>2</v>
      </c>
      <c r="AA504">
        <f>INDEX(Mets!$B$2:$O$565,MATCH(CONCATENATE($C504,"_EXT"),Mets!$B$2:$B$565,0),COLUMN()-17)</f>
        <v>0</v>
      </c>
      <c r="AB504">
        <f>INDEX(Mets!$B$2:$O$565,MATCH(CONCATENATE($C504,"_EXT"),Mets!$B$2:$B$565,0),COLUMN()-17)</f>
        <v>0</v>
      </c>
      <c r="AC504">
        <f>INDEX(Mets!$B$2:$O$565,MATCH(CONCATENATE($C504,"_EXT"),Mets!$B$2:$B$565,0),COLUMN()-17)</f>
        <v>0</v>
      </c>
      <c r="AD504">
        <f>INDEX(Mets!$B$2:$O$565,MATCH(CONCATENATE($C504,"_EXT"),Mets!$B$2:$B$565,0),COLUMN()-17)</f>
        <v>116</v>
      </c>
      <c r="AE504">
        <f>INDEX(Mets!$B$2:$W$565,MATCH(CONCATENATE($C504,"_EXT"),Mets!$B$2:$B$565,0),COLUMN()-17)</f>
        <v>20</v>
      </c>
      <c r="AF504" t="e">
        <f>INDEX(Mets!$B$2:$W$565,MATCH(CONCATENATE($C504,"_EXT"),Mets!$B$2:$B$565,0),COLUMN()-9)</f>
        <v>#REF!</v>
      </c>
      <c r="AG504" t="e">
        <f>INDEX(Mets!$B$2:$W$565,MATCH(CONCATENATE($C504,"_EXT"),Mets!$B$2:$B$565,0),COLUMN()-9)</f>
        <v>#REF!</v>
      </c>
    </row>
    <row r="505" spans="1:33">
      <c r="A505" s="43" t="str">
        <f>'FBA Ts'!A123</f>
        <v>X114</v>
      </c>
      <c r="B505" s="43" t="str">
        <f>'FBA Ts'!B123</f>
        <v>1 propane_cyt = 20 CmolHCs_cyt</v>
      </c>
      <c r="C505" s="43" t="str">
        <f>'FBA Ts'!C123</f>
        <v>propane</v>
      </c>
      <c r="D505" s="43">
        <f>'FBA Ts'!D123</f>
        <v>0</v>
      </c>
      <c r="E505" s="43" t="str">
        <f>'FBA Ts'!E123</f>
        <v>N</v>
      </c>
      <c r="F505" s="43"/>
      <c r="G505" s="43" t="str">
        <f t="shared" si="19"/>
        <v>X114</v>
      </c>
      <c r="H505" s="43" t="str">
        <f t="shared" si="19"/>
        <v>1 propane_cyt = 20 CmolHCs_cyt</v>
      </c>
      <c r="I505" s="43" t="s">
        <v>781</v>
      </c>
      <c r="J505" s="43" t="s">
        <v>782</v>
      </c>
      <c r="K505" s="43">
        <f t="shared" si="18"/>
        <v>0</v>
      </c>
      <c r="L505" s="43" t="s">
        <v>783</v>
      </c>
      <c r="M505" s="43">
        <v>0</v>
      </c>
      <c r="N505" s="43">
        <v>1</v>
      </c>
      <c r="O505" s="43">
        <v>1</v>
      </c>
      <c r="P505" s="43">
        <v>1</v>
      </c>
      <c r="Q505" s="43">
        <v>1</v>
      </c>
      <c r="R505" s="43">
        <v>0.01</v>
      </c>
      <c r="X505" t="str">
        <f>INDEX(Mets!$B$2:$O$565,MATCH(CONCATENATE($C505,"_EXT"),Mets!$B$2:$B$565,0),COLUMN()-23)</f>
        <v>propane_EXT</v>
      </c>
      <c r="Y505">
        <f>INDEX(Mets!$B$2:$O$565,MATCH(CONCATENATE($C505,"_EXT"),Mets!$B$2:$B$565,0),COLUMN()-17)</f>
        <v>0</v>
      </c>
      <c r="Z505">
        <f>INDEX(Mets!$B$2:$O$565,MATCH(CONCATENATE($C505,"_EXT"),Mets!$B$2:$B$565,0),COLUMN()-17)</f>
        <v>0</v>
      </c>
      <c r="AA505">
        <f>INDEX(Mets!$B$2:$O$565,MATCH(CONCATENATE($C505,"_EXT"),Mets!$B$2:$B$565,0),COLUMN()-17)</f>
        <v>0</v>
      </c>
      <c r="AB505">
        <f>INDEX(Mets!$B$2:$O$565,MATCH(CONCATENATE($C505,"_EXT"),Mets!$B$2:$B$565,0),COLUMN()-17)</f>
        <v>0</v>
      </c>
      <c r="AC505">
        <f>INDEX(Mets!$B$2:$O$565,MATCH(CONCATENATE($C505,"_EXT"),Mets!$B$2:$B$565,0),COLUMN()-17)</f>
        <v>0</v>
      </c>
      <c r="AD505">
        <f>INDEX(Mets!$B$2:$O$565,MATCH(CONCATENATE($C505,"_EXT"),Mets!$B$2:$B$565,0),COLUMN()-17)</f>
        <v>20</v>
      </c>
      <c r="AE505">
        <f>INDEX(Mets!$B$2:$W$565,MATCH(CONCATENATE($C505,"_EXT"),Mets!$B$2:$B$565,0),COLUMN()-17)</f>
        <v>3</v>
      </c>
      <c r="AF505" t="e">
        <f>INDEX(Mets!$B$2:$W$565,MATCH(CONCATENATE($C505,"_EXT"),Mets!$B$2:$B$565,0),COLUMN()-9)</f>
        <v>#REF!</v>
      </c>
      <c r="AG505" t="e">
        <f>INDEX(Mets!$B$2:$W$565,MATCH(CONCATENATE($C505,"_EXT"),Mets!$B$2:$B$565,0),COLUMN()-9)</f>
        <v>#REF!</v>
      </c>
    </row>
    <row r="506" spans="1:33">
      <c r="A506" s="43" t="str">
        <f>'FBA Ts'!A124</f>
        <v>X115</v>
      </c>
      <c r="B506" s="43" t="str">
        <f>'FBA Ts'!B124</f>
        <v>1 butane_cyt = 3 CmolHCs_cyt</v>
      </c>
      <c r="C506" s="43" t="str">
        <f>'FBA Ts'!C124</f>
        <v>butane</v>
      </c>
      <c r="D506" s="43">
        <f>'FBA Ts'!D124</f>
        <v>0</v>
      </c>
      <c r="E506" s="43" t="str">
        <f>'FBA Ts'!E124</f>
        <v>N</v>
      </c>
      <c r="F506" s="43"/>
      <c r="G506" s="43" t="str">
        <f t="shared" si="19"/>
        <v>X115</v>
      </c>
      <c r="H506" s="43" t="str">
        <f t="shared" si="19"/>
        <v>1 butane_cyt = 3 CmolHCs_cyt</v>
      </c>
      <c r="I506" s="43" t="s">
        <v>781</v>
      </c>
      <c r="J506" s="43" t="s">
        <v>782</v>
      </c>
      <c r="K506" s="43">
        <f t="shared" si="18"/>
        <v>0</v>
      </c>
      <c r="L506" s="43" t="s">
        <v>783</v>
      </c>
      <c r="M506" s="43">
        <v>0</v>
      </c>
      <c r="N506" s="43">
        <v>1</v>
      </c>
      <c r="O506" s="43">
        <v>1</v>
      </c>
      <c r="P506" s="43">
        <v>1</v>
      </c>
      <c r="Q506" s="43">
        <v>1</v>
      </c>
      <c r="R506" s="43">
        <v>0.01</v>
      </c>
      <c r="X506" t="str">
        <f>INDEX(Mets!$B$2:$O$565,MATCH(CONCATENATE($C506,"_EXT"),Mets!$B$2:$B$565,0),COLUMN()-23)</f>
        <v>butane_EXT</v>
      </c>
      <c r="Y506">
        <f>INDEX(Mets!$B$2:$O$565,MATCH(CONCATENATE($C506,"_EXT"),Mets!$B$2:$B$565,0),COLUMN()-17)</f>
        <v>0</v>
      </c>
      <c r="Z506">
        <f>INDEX(Mets!$B$2:$O$565,MATCH(CONCATENATE($C506,"_EXT"),Mets!$B$2:$B$565,0),COLUMN()-17)</f>
        <v>0</v>
      </c>
      <c r="AA506">
        <f>INDEX(Mets!$B$2:$O$565,MATCH(CONCATENATE($C506,"_EXT"),Mets!$B$2:$B$565,0),COLUMN()-17)</f>
        <v>0</v>
      </c>
      <c r="AB506">
        <f>INDEX(Mets!$B$2:$O$565,MATCH(CONCATENATE($C506,"_EXT"),Mets!$B$2:$B$565,0),COLUMN()-17)</f>
        <v>0</v>
      </c>
      <c r="AC506">
        <f>INDEX(Mets!$B$2:$O$565,MATCH(CONCATENATE($C506,"_EXT"),Mets!$B$2:$B$565,0),COLUMN()-17)</f>
        <v>0</v>
      </c>
      <c r="AD506">
        <f>INDEX(Mets!$B$2:$O$565,MATCH(CONCATENATE($C506,"_EXT"),Mets!$B$2:$B$565,0),COLUMN()-17)</f>
        <v>26</v>
      </c>
      <c r="AE506">
        <f>INDEX(Mets!$B$2:$W$565,MATCH(CONCATENATE($C506,"_EXT"),Mets!$B$2:$B$565,0),COLUMN()-17)</f>
        <v>4</v>
      </c>
      <c r="AF506" t="e">
        <f>INDEX(Mets!$B$2:$W$565,MATCH(CONCATENATE($C506,"_EXT"),Mets!$B$2:$B$565,0),COLUMN()-9)</f>
        <v>#REF!</v>
      </c>
      <c r="AG506" t="e">
        <f>INDEX(Mets!$B$2:$W$565,MATCH(CONCATENATE($C506,"_EXT"),Mets!$B$2:$B$565,0),COLUMN()-9)</f>
        <v>#REF!</v>
      </c>
    </row>
    <row r="507" spans="1:33">
      <c r="A507" s="43" t="str">
        <f>'FBA Ts'!A125</f>
        <v>X116</v>
      </c>
      <c r="B507" s="43" t="str">
        <f>'FBA Ts'!B125</f>
        <v>1 pentane_cyt = 4 CmolHCs_cyt</v>
      </c>
      <c r="C507" s="43" t="str">
        <f>'FBA Ts'!C125</f>
        <v>pentane</v>
      </c>
      <c r="D507" s="43">
        <f>'FBA Ts'!D125</f>
        <v>0</v>
      </c>
      <c r="E507" s="43" t="str">
        <f>'FBA Ts'!E125</f>
        <v>N</v>
      </c>
      <c r="F507" s="43"/>
      <c r="G507" s="43" t="str">
        <f t="shared" si="19"/>
        <v>X116</v>
      </c>
      <c r="H507" s="43" t="str">
        <f t="shared" si="19"/>
        <v>1 pentane_cyt = 4 CmolHCs_cyt</v>
      </c>
      <c r="I507" s="43" t="s">
        <v>781</v>
      </c>
      <c r="J507" s="43" t="s">
        <v>782</v>
      </c>
      <c r="K507" s="43">
        <f t="shared" si="18"/>
        <v>0</v>
      </c>
      <c r="L507" s="43" t="s">
        <v>783</v>
      </c>
      <c r="M507" s="43">
        <v>0</v>
      </c>
      <c r="N507" s="43">
        <v>1</v>
      </c>
      <c r="O507" s="43">
        <v>1</v>
      </c>
      <c r="P507" s="43">
        <v>1</v>
      </c>
      <c r="Q507" s="43">
        <v>1</v>
      </c>
      <c r="R507" s="43">
        <v>0.01</v>
      </c>
      <c r="X507" t="str">
        <f>INDEX(Mets!$B$2:$O$565,MATCH(CONCATENATE($C507,"_EXT"),Mets!$B$2:$B$565,0),COLUMN()-23)</f>
        <v>pentane_EXT</v>
      </c>
      <c r="Y507">
        <f>INDEX(Mets!$B$2:$O$565,MATCH(CONCATENATE($C507,"_EXT"),Mets!$B$2:$B$565,0),COLUMN()-17)</f>
        <v>0</v>
      </c>
      <c r="Z507">
        <f>INDEX(Mets!$B$2:$O$565,MATCH(CONCATENATE($C507,"_EXT"),Mets!$B$2:$B$565,0),COLUMN()-17)</f>
        <v>0</v>
      </c>
      <c r="AA507">
        <f>INDEX(Mets!$B$2:$O$565,MATCH(CONCATENATE($C507,"_EXT"),Mets!$B$2:$B$565,0),COLUMN()-17)</f>
        <v>0</v>
      </c>
      <c r="AB507">
        <f>INDEX(Mets!$B$2:$O$565,MATCH(CONCATENATE($C507,"_EXT"),Mets!$B$2:$B$565,0),COLUMN()-17)</f>
        <v>0</v>
      </c>
      <c r="AC507">
        <f>INDEX(Mets!$B$2:$O$565,MATCH(CONCATENATE($C507,"_EXT"),Mets!$B$2:$B$565,0),COLUMN()-17)</f>
        <v>0</v>
      </c>
      <c r="AD507">
        <f>INDEX(Mets!$B$2:$O$565,MATCH(CONCATENATE($C507,"_EXT"),Mets!$B$2:$B$565,0),COLUMN()-17)</f>
        <v>32</v>
      </c>
      <c r="AE507">
        <f>INDEX(Mets!$B$2:$W$565,MATCH(CONCATENATE($C507,"_EXT"),Mets!$B$2:$B$565,0),COLUMN()-17)</f>
        <v>5</v>
      </c>
      <c r="AF507" t="e">
        <f>INDEX(Mets!$B$2:$W$565,MATCH(CONCATENATE($C507,"_EXT"),Mets!$B$2:$B$565,0),COLUMN()-9)</f>
        <v>#REF!</v>
      </c>
      <c r="AG507" t="e">
        <f>INDEX(Mets!$B$2:$W$565,MATCH(CONCATENATE($C507,"_EXT"),Mets!$B$2:$B$565,0),COLUMN()-9)</f>
        <v>#REF!</v>
      </c>
    </row>
    <row r="508" spans="1:33">
      <c r="A508" s="43" t="str">
        <f>'FBA Ts'!A126</f>
        <v>X117</v>
      </c>
      <c r="B508" s="43" t="str">
        <f>'FBA Ts'!B126</f>
        <v>1 hexane_cyt = 5 CmolHCs_cyt</v>
      </c>
      <c r="C508" s="43" t="str">
        <f>'FBA Ts'!C126</f>
        <v>hexane</v>
      </c>
      <c r="D508" s="43">
        <f>'FBA Ts'!D126</f>
        <v>0</v>
      </c>
      <c r="E508" s="43" t="str">
        <f>'FBA Ts'!E126</f>
        <v>N</v>
      </c>
      <c r="F508" s="43"/>
      <c r="G508" s="43" t="str">
        <f t="shared" si="19"/>
        <v>X117</v>
      </c>
      <c r="H508" s="43" t="str">
        <f t="shared" si="19"/>
        <v>1 hexane_cyt = 5 CmolHCs_cyt</v>
      </c>
      <c r="I508" s="43" t="s">
        <v>781</v>
      </c>
      <c r="J508" s="43" t="s">
        <v>782</v>
      </c>
      <c r="K508" s="43">
        <f t="shared" si="18"/>
        <v>0</v>
      </c>
      <c r="L508" s="43" t="s">
        <v>783</v>
      </c>
      <c r="M508" s="43">
        <v>0</v>
      </c>
      <c r="N508" s="43">
        <v>1</v>
      </c>
      <c r="O508" s="43">
        <v>1</v>
      </c>
      <c r="P508" s="43">
        <v>1</v>
      </c>
      <c r="Q508" s="43">
        <v>1</v>
      </c>
      <c r="R508" s="43">
        <v>0.01</v>
      </c>
      <c r="X508" t="str">
        <f>INDEX(Mets!$B$2:$O$565,MATCH(CONCATENATE($C508,"_EXT"),Mets!$B$2:$B$565,0),COLUMN()-23)</f>
        <v>hexane_EXT</v>
      </c>
      <c r="Y508">
        <f>INDEX(Mets!$B$2:$O$565,MATCH(CONCATENATE($C508,"_EXT"),Mets!$B$2:$B$565,0),COLUMN()-17)</f>
        <v>0</v>
      </c>
      <c r="Z508">
        <f>INDEX(Mets!$B$2:$O$565,MATCH(CONCATENATE($C508,"_EXT"),Mets!$B$2:$B$565,0),COLUMN()-17)</f>
        <v>0</v>
      </c>
      <c r="AA508">
        <f>INDEX(Mets!$B$2:$O$565,MATCH(CONCATENATE($C508,"_EXT"),Mets!$B$2:$B$565,0),COLUMN()-17)</f>
        <v>0</v>
      </c>
      <c r="AB508">
        <f>INDEX(Mets!$B$2:$O$565,MATCH(CONCATENATE($C508,"_EXT"),Mets!$B$2:$B$565,0),COLUMN()-17)</f>
        <v>0</v>
      </c>
      <c r="AC508">
        <f>INDEX(Mets!$B$2:$O$565,MATCH(CONCATENATE($C508,"_EXT"),Mets!$B$2:$B$565,0),COLUMN()-17)</f>
        <v>0</v>
      </c>
      <c r="AD508">
        <f>INDEX(Mets!$B$2:$O$565,MATCH(CONCATENATE($C508,"_EXT"),Mets!$B$2:$B$565,0),COLUMN()-17)</f>
        <v>38</v>
      </c>
      <c r="AE508">
        <f>INDEX(Mets!$B$2:$W$565,MATCH(CONCATENATE($C508,"_EXT"),Mets!$B$2:$B$565,0),COLUMN()-17)</f>
        <v>6</v>
      </c>
      <c r="AF508" t="e">
        <f>INDEX(Mets!$B$2:$W$565,MATCH(CONCATENATE($C508,"_EXT"),Mets!$B$2:$B$565,0),COLUMN()-9)</f>
        <v>#REF!</v>
      </c>
      <c r="AG508" t="e">
        <f>INDEX(Mets!$B$2:$W$565,MATCH(CONCATENATE($C508,"_EXT"),Mets!$B$2:$B$565,0),COLUMN()-9)</f>
        <v>#REF!</v>
      </c>
    </row>
    <row r="509" spans="1:33">
      <c r="A509" s="43" t="str">
        <f>'FBA Ts'!A127</f>
        <v>X118</v>
      </c>
      <c r="B509" s="43" t="str">
        <f>'FBA Ts'!B127</f>
        <v>1 heptane_cyt = 6 CmolHCs_cyt</v>
      </c>
      <c r="C509" s="43" t="str">
        <f>'FBA Ts'!C127</f>
        <v>heptane</v>
      </c>
      <c r="D509" s="43">
        <f>'FBA Ts'!D127</f>
        <v>0</v>
      </c>
      <c r="E509" s="43" t="str">
        <f>'FBA Ts'!E127</f>
        <v>N</v>
      </c>
      <c r="F509" s="43"/>
      <c r="G509" s="43" t="str">
        <f t="shared" si="19"/>
        <v>X118</v>
      </c>
      <c r="H509" s="43" t="str">
        <f t="shared" si="19"/>
        <v>1 heptane_cyt = 6 CmolHCs_cyt</v>
      </c>
      <c r="I509" s="43" t="s">
        <v>781</v>
      </c>
      <c r="J509" s="43" t="s">
        <v>782</v>
      </c>
      <c r="K509" s="43">
        <f t="shared" si="18"/>
        <v>0</v>
      </c>
      <c r="L509" s="43" t="s">
        <v>783</v>
      </c>
      <c r="M509" s="43">
        <v>0</v>
      </c>
      <c r="N509" s="43">
        <v>1</v>
      </c>
      <c r="O509" s="43">
        <v>1</v>
      </c>
      <c r="P509" s="43">
        <v>1</v>
      </c>
      <c r="Q509" s="43">
        <v>1</v>
      </c>
      <c r="R509" s="43">
        <v>0.01</v>
      </c>
      <c r="X509" t="str">
        <f>INDEX(Mets!$B$2:$O$565,MATCH(CONCATENATE($C509,"_EXT"),Mets!$B$2:$B$565,0),COLUMN()-23)</f>
        <v>heptane_EXT</v>
      </c>
      <c r="Y509">
        <f>INDEX(Mets!$B$2:$O$565,MATCH(CONCATENATE($C509,"_EXT"),Mets!$B$2:$B$565,0),COLUMN()-17)</f>
        <v>0</v>
      </c>
      <c r="Z509">
        <f>INDEX(Mets!$B$2:$O$565,MATCH(CONCATENATE($C509,"_EXT"),Mets!$B$2:$B$565,0),COLUMN()-17)</f>
        <v>0</v>
      </c>
      <c r="AA509">
        <f>INDEX(Mets!$B$2:$O$565,MATCH(CONCATENATE($C509,"_EXT"),Mets!$B$2:$B$565,0),COLUMN()-17)</f>
        <v>0</v>
      </c>
      <c r="AB509">
        <f>INDEX(Mets!$B$2:$O$565,MATCH(CONCATENATE($C509,"_EXT"),Mets!$B$2:$B$565,0),COLUMN()-17)</f>
        <v>0</v>
      </c>
      <c r="AC509">
        <f>INDEX(Mets!$B$2:$O$565,MATCH(CONCATENATE($C509,"_EXT"),Mets!$B$2:$B$565,0),COLUMN()-17)</f>
        <v>0</v>
      </c>
      <c r="AD509">
        <f>INDEX(Mets!$B$2:$O$565,MATCH(CONCATENATE($C509,"_EXT"),Mets!$B$2:$B$565,0),COLUMN()-17)</f>
        <v>44</v>
      </c>
      <c r="AE509">
        <f>INDEX(Mets!$B$2:$W$565,MATCH(CONCATENATE($C509,"_EXT"),Mets!$B$2:$B$565,0),COLUMN()-17)</f>
        <v>7</v>
      </c>
      <c r="AF509" t="e">
        <f>INDEX(Mets!$B$2:$W$565,MATCH(CONCATENATE($C509,"_EXT"),Mets!$B$2:$B$565,0),COLUMN()-9)</f>
        <v>#REF!</v>
      </c>
      <c r="AG509" t="e">
        <f>INDEX(Mets!$B$2:$W$565,MATCH(CONCATENATE($C509,"_EXT"),Mets!$B$2:$B$565,0),COLUMN()-9)</f>
        <v>#REF!</v>
      </c>
    </row>
    <row r="510" spans="1:33">
      <c r="A510" s="43" t="str">
        <f>'FBA Ts'!A128</f>
        <v>X119</v>
      </c>
      <c r="B510" s="43" t="str">
        <f>'FBA Ts'!B128</f>
        <v>1 octane_cyt = 7 CmolHCs_cyt</v>
      </c>
      <c r="C510" s="43" t="str">
        <f>'FBA Ts'!C128</f>
        <v>octane</v>
      </c>
      <c r="D510" s="43">
        <f>'FBA Ts'!D128</f>
        <v>0</v>
      </c>
      <c r="E510" s="43" t="str">
        <f>'FBA Ts'!E128</f>
        <v>N</v>
      </c>
      <c r="F510" s="43"/>
      <c r="G510" s="43" t="str">
        <f t="shared" si="19"/>
        <v>X119</v>
      </c>
      <c r="H510" s="43" t="str">
        <f t="shared" si="19"/>
        <v>1 octane_cyt = 7 CmolHCs_cyt</v>
      </c>
      <c r="I510" s="43" t="s">
        <v>781</v>
      </c>
      <c r="J510" s="43" t="s">
        <v>782</v>
      </c>
      <c r="K510" s="43">
        <f t="shared" si="18"/>
        <v>0</v>
      </c>
      <c r="L510" s="43" t="s">
        <v>783</v>
      </c>
      <c r="M510" s="43">
        <v>0</v>
      </c>
      <c r="N510" s="43">
        <v>1</v>
      </c>
      <c r="O510" s="43">
        <v>1</v>
      </c>
      <c r="P510" s="43">
        <v>1</v>
      </c>
      <c r="Q510" s="43">
        <v>1</v>
      </c>
      <c r="R510" s="43">
        <v>0.01</v>
      </c>
      <c r="X510" t="str">
        <f>INDEX(Mets!$B$2:$O$565,MATCH(CONCATENATE($C510,"_EXT"),Mets!$B$2:$B$565,0),COLUMN()-23)</f>
        <v>octane_EXT</v>
      </c>
      <c r="Y510">
        <f>INDEX(Mets!$B$2:$O$565,MATCH(CONCATENATE($C510,"_EXT"),Mets!$B$2:$B$565,0),COLUMN()-17)</f>
        <v>0</v>
      </c>
      <c r="Z510">
        <f>INDEX(Mets!$B$2:$O$565,MATCH(CONCATENATE($C510,"_EXT"),Mets!$B$2:$B$565,0),COLUMN()-17)</f>
        <v>0</v>
      </c>
      <c r="AA510">
        <f>INDEX(Mets!$B$2:$O$565,MATCH(CONCATENATE($C510,"_EXT"),Mets!$B$2:$B$565,0),COLUMN()-17)</f>
        <v>0</v>
      </c>
      <c r="AB510">
        <f>INDEX(Mets!$B$2:$O$565,MATCH(CONCATENATE($C510,"_EXT"),Mets!$B$2:$B$565,0),COLUMN()-17)</f>
        <v>0</v>
      </c>
      <c r="AC510">
        <f>INDEX(Mets!$B$2:$O$565,MATCH(CONCATENATE($C510,"_EXT"),Mets!$B$2:$B$565,0),COLUMN()-17)</f>
        <v>0</v>
      </c>
      <c r="AD510">
        <f>INDEX(Mets!$B$2:$O$565,MATCH(CONCATENATE($C510,"_EXT"),Mets!$B$2:$B$565,0),COLUMN()-17)</f>
        <v>50</v>
      </c>
      <c r="AE510">
        <f>INDEX(Mets!$B$2:$W$565,MATCH(CONCATENATE($C510,"_EXT"),Mets!$B$2:$B$565,0),COLUMN()-17)</f>
        <v>8</v>
      </c>
      <c r="AF510" t="e">
        <f>INDEX(Mets!$B$2:$W$565,MATCH(CONCATENATE($C510,"_EXT"),Mets!$B$2:$B$565,0),COLUMN()-9)</f>
        <v>#REF!</v>
      </c>
      <c r="AG510" t="e">
        <f>INDEX(Mets!$B$2:$W$565,MATCH(CONCATENATE($C510,"_EXT"),Mets!$B$2:$B$565,0),COLUMN()-9)</f>
        <v>#REF!</v>
      </c>
    </row>
    <row r="511" spans="1:33">
      <c r="A511" s="43" t="str">
        <f>'FBA Ts'!A129</f>
        <v>X120</v>
      </c>
      <c r="B511" s="43" t="str">
        <f>'FBA Ts'!B129</f>
        <v>1 nonane_cyt = 8 CmolHCs_cyt</v>
      </c>
      <c r="C511" s="43" t="str">
        <f>'FBA Ts'!C129</f>
        <v>nonane</v>
      </c>
      <c r="D511" s="43">
        <f>'FBA Ts'!D129</f>
        <v>0</v>
      </c>
      <c r="E511" s="43" t="str">
        <f>'FBA Ts'!E129</f>
        <v>N</v>
      </c>
      <c r="F511" s="43"/>
      <c r="G511" s="43" t="str">
        <f t="shared" si="19"/>
        <v>X120</v>
      </c>
      <c r="H511" s="43" t="str">
        <f t="shared" si="19"/>
        <v>1 nonane_cyt = 8 CmolHCs_cyt</v>
      </c>
      <c r="I511" s="43" t="s">
        <v>781</v>
      </c>
      <c r="J511" s="43" t="s">
        <v>782</v>
      </c>
      <c r="K511" s="43">
        <f t="shared" si="18"/>
        <v>0</v>
      </c>
      <c r="L511" s="43" t="s">
        <v>783</v>
      </c>
      <c r="M511" s="43">
        <v>0</v>
      </c>
      <c r="N511" s="43">
        <v>1</v>
      </c>
      <c r="O511" s="43">
        <v>1</v>
      </c>
      <c r="P511" s="43">
        <v>1</v>
      </c>
      <c r="Q511" s="43">
        <v>1</v>
      </c>
      <c r="R511" s="43">
        <v>0.01</v>
      </c>
      <c r="X511" t="str">
        <f>INDEX(Mets!$B$2:$O$565,MATCH(CONCATENATE($C511,"_EXT"),Mets!$B$2:$B$565,0),COLUMN()-23)</f>
        <v>nonane_EXT</v>
      </c>
      <c r="Y511">
        <f>INDEX(Mets!$B$2:$O$565,MATCH(CONCATENATE($C511,"_EXT"),Mets!$B$2:$B$565,0),COLUMN()-17)</f>
        <v>0</v>
      </c>
      <c r="Z511">
        <f>INDEX(Mets!$B$2:$O$565,MATCH(CONCATENATE($C511,"_EXT"),Mets!$B$2:$B$565,0),COLUMN()-17)</f>
        <v>0</v>
      </c>
      <c r="AA511">
        <f>INDEX(Mets!$B$2:$O$565,MATCH(CONCATENATE($C511,"_EXT"),Mets!$B$2:$B$565,0),COLUMN()-17)</f>
        <v>0</v>
      </c>
      <c r="AB511">
        <f>INDEX(Mets!$B$2:$O$565,MATCH(CONCATENATE($C511,"_EXT"),Mets!$B$2:$B$565,0),COLUMN()-17)</f>
        <v>0</v>
      </c>
      <c r="AC511">
        <f>INDEX(Mets!$B$2:$O$565,MATCH(CONCATENATE($C511,"_EXT"),Mets!$B$2:$B$565,0),COLUMN()-17)</f>
        <v>0</v>
      </c>
      <c r="AD511">
        <f>INDEX(Mets!$B$2:$O$565,MATCH(CONCATENATE($C511,"_EXT"),Mets!$B$2:$B$565,0),COLUMN()-17)</f>
        <v>56</v>
      </c>
      <c r="AE511">
        <f>INDEX(Mets!$B$2:$W$565,MATCH(CONCATENATE($C511,"_EXT"),Mets!$B$2:$B$565,0),COLUMN()-17)</f>
        <v>9</v>
      </c>
      <c r="AF511" t="e">
        <f>INDEX(Mets!$B$2:$W$565,MATCH(CONCATENATE($C511,"_EXT"),Mets!$B$2:$B$565,0),COLUMN()-9)</f>
        <v>#REF!</v>
      </c>
      <c r="AG511" t="e">
        <f>INDEX(Mets!$B$2:$W$565,MATCH(CONCATENATE($C511,"_EXT"),Mets!$B$2:$B$565,0),COLUMN()-9)</f>
        <v>#REF!</v>
      </c>
    </row>
    <row r="512" spans="1:33">
      <c r="A512" s="43" t="str">
        <f>'FBA Ts'!A130</f>
        <v>X121</v>
      </c>
      <c r="B512" s="43" t="str">
        <f>'FBA Ts'!B130</f>
        <v>1 decane_cyt = 9 CmolHCs_cyt</v>
      </c>
      <c r="C512" s="43" t="str">
        <f>'FBA Ts'!C130</f>
        <v>decane</v>
      </c>
      <c r="D512" s="43">
        <f>'FBA Ts'!D130</f>
        <v>0</v>
      </c>
      <c r="E512" s="43" t="str">
        <f>'FBA Ts'!E130</f>
        <v>N</v>
      </c>
      <c r="F512" s="43"/>
      <c r="G512" s="43" t="str">
        <f t="shared" si="19"/>
        <v>X121</v>
      </c>
      <c r="H512" s="43" t="str">
        <f t="shared" si="19"/>
        <v>1 decane_cyt = 9 CmolHCs_cyt</v>
      </c>
      <c r="I512" s="43" t="s">
        <v>781</v>
      </c>
      <c r="J512" s="43" t="s">
        <v>782</v>
      </c>
      <c r="K512" s="43">
        <f t="shared" si="18"/>
        <v>0</v>
      </c>
      <c r="L512" s="43" t="s">
        <v>783</v>
      </c>
      <c r="M512" s="43">
        <v>0</v>
      </c>
      <c r="N512" s="43">
        <v>1</v>
      </c>
      <c r="O512" s="43">
        <v>1</v>
      </c>
      <c r="P512" s="43">
        <v>1</v>
      </c>
      <c r="Q512" s="43">
        <v>1</v>
      </c>
      <c r="R512" s="43">
        <v>0.01</v>
      </c>
      <c r="X512" t="str">
        <f>INDEX(Mets!$B$2:$O$565,MATCH(CONCATENATE($C512,"_EXT"),Mets!$B$2:$B$565,0),COLUMN()-23)</f>
        <v>decane_EXT</v>
      </c>
      <c r="Y512">
        <f>INDEX(Mets!$B$2:$O$565,MATCH(CONCATENATE($C512,"_EXT"),Mets!$B$2:$B$565,0),COLUMN()-17)</f>
        <v>0</v>
      </c>
      <c r="Z512">
        <f>INDEX(Mets!$B$2:$O$565,MATCH(CONCATENATE($C512,"_EXT"),Mets!$B$2:$B$565,0),COLUMN()-17)</f>
        <v>0</v>
      </c>
      <c r="AA512">
        <f>INDEX(Mets!$B$2:$O$565,MATCH(CONCATENATE($C512,"_EXT"),Mets!$B$2:$B$565,0),COLUMN()-17)</f>
        <v>0</v>
      </c>
      <c r="AB512">
        <f>INDEX(Mets!$B$2:$O$565,MATCH(CONCATENATE($C512,"_EXT"),Mets!$B$2:$B$565,0),COLUMN()-17)</f>
        <v>0</v>
      </c>
      <c r="AC512">
        <f>INDEX(Mets!$B$2:$O$565,MATCH(CONCATENATE($C512,"_EXT"),Mets!$B$2:$B$565,0),COLUMN()-17)</f>
        <v>0</v>
      </c>
      <c r="AD512">
        <f>INDEX(Mets!$B$2:$O$565,MATCH(CONCATENATE($C512,"_EXT"),Mets!$B$2:$B$565,0),COLUMN()-17)</f>
        <v>62</v>
      </c>
      <c r="AE512">
        <f>INDEX(Mets!$B$2:$W$565,MATCH(CONCATENATE($C512,"_EXT"),Mets!$B$2:$B$565,0),COLUMN()-17)</f>
        <v>10</v>
      </c>
      <c r="AF512" t="e">
        <f>INDEX(Mets!$B$2:$W$565,MATCH(CONCATENATE($C512,"_EXT"),Mets!$B$2:$B$565,0),COLUMN()-9)</f>
        <v>#REF!</v>
      </c>
      <c r="AG512" t="e">
        <f>INDEX(Mets!$B$2:$W$565,MATCH(CONCATENATE($C512,"_EXT"),Mets!$B$2:$B$565,0),COLUMN()-9)</f>
        <v>#REF!</v>
      </c>
    </row>
    <row r="513" spans="1:33">
      <c r="A513" s="43" t="str">
        <f>'FBA Ts'!A131</f>
        <v>X122</v>
      </c>
      <c r="B513" s="43" t="str">
        <f>'FBA Ts'!B131</f>
        <v>1 undecane_cyt = 10 CmolHCs_cyt</v>
      </c>
      <c r="C513" s="43" t="str">
        <f>'FBA Ts'!C131</f>
        <v>undecane</v>
      </c>
      <c r="D513" s="43">
        <f>'FBA Ts'!D131</f>
        <v>0</v>
      </c>
      <c r="E513" s="43" t="str">
        <f>'FBA Ts'!E131</f>
        <v>N</v>
      </c>
      <c r="F513" s="43"/>
      <c r="G513" s="43" t="str">
        <f t="shared" si="19"/>
        <v>X122</v>
      </c>
      <c r="H513" s="43" t="str">
        <f t="shared" si="19"/>
        <v>1 undecane_cyt = 10 CmolHCs_cyt</v>
      </c>
      <c r="I513" s="43" t="s">
        <v>781</v>
      </c>
      <c r="J513" s="43" t="s">
        <v>782</v>
      </c>
      <c r="K513" s="43">
        <f t="shared" si="18"/>
        <v>0</v>
      </c>
      <c r="L513" s="43" t="s">
        <v>783</v>
      </c>
      <c r="M513" s="43">
        <v>0</v>
      </c>
      <c r="N513" s="43">
        <v>1</v>
      </c>
      <c r="O513" s="43">
        <v>1</v>
      </c>
      <c r="P513" s="43">
        <v>1</v>
      </c>
      <c r="Q513" s="43">
        <v>1</v>
      </c>
      <c r="R513" s="43">
        <v>0.01</v>
      </c>
      <c r="X513" t="str">
        <f>INDEX(Mets!$B$2:$O$565,MATCH(CONCATENATE($C513,"_EXT"),Mets!$B$2:$B$565,0),COLUMN()-23)</f>
        <v>undecane_EXT</v>
      </c>
      <c r="Y513">
        <f>INDEX(Mets!$B$2:$O$565,MATCH(CONCATENATE($C513,"_EXT"),Mets!$B$2:$B$565,0),COLUMN()-17)</f>
        <v>0</v>
      </c>
      <c r="Z513">
        <f>INDEX(Mets!$B$2:$O$565,MATCH(CONCATENATE($C513,"_EXT"),Mets!$B$2:$B$565,0),COLUMN()-17)</f>
        <v>0</v>
      </c>
      <c r="AA513">
        <f>INDEX(Mets!$B$2:$O$565,MATCH(CONCATENATE($C513,"_EXT"),Mets!$B$2:$B$565,0),COLUMN()-17)</f>
        <v>0</v>
      </c>
      <c r="AB513">
        <f>INDEX(Mets!$B$2:$O$565,MATCH(CONCATENATE($C513,"_EXT"),Mets!$B$2:$B$565,0),COLUMN()-17)</f>
        <v>0</v>
      </c>
      <c r="AC513">
        <f>INDEX(Mets!$B$2:$O$565,MATCH(CONCATENATE($C513,"_EXT"),Mets!$B$2:$B$565,0),COLUMN()-17)</f>
        <v>0</v>
      </c>
      <c r="AD513">
        <f>INDEX(Mets!$B$2:$O$565,MATCH(CONCATENATE($C513,"_EXT"),Mets!$B$2:$B$565,0),COLUMN()-17)</f>
        <v>68</v>
      </c>
      <c r="AE513">
        <f>INDEX(Mets!$B$2:$W$565,MATCH(CONCATENATE($C513,"_EXT"),Mets!$B$2:$B$565,0),COLUMN()-17)</f>
        <v>11</v>
      </c>
      <c r="AF513" t="e">
        <f>INDEX(Mets!$B$2:$W$565,MATCH(CONCATENATE($C513,"_EXT"),Mets!$B$2:$B$565,0),COLUMN()-9)</f>
        <v>#REF!</v>
      </c>
      <c r="AG513" t="e">
        <f>INDEX(Mets!$B$2:$W$565,MATCH(CONCATENATE($C513,"_EXT"),Mets!$B$2:$B$565,0),COLUMN()-9)</f>
        <v>#REF!</v>
      </c>
    </row>
    <row r="514" spans="1:33">
      <c r="A514" s="43" t="str">
        <f>'FBA Ts'!A132</f>
        <v>X123</v>
      </c>
      <c r="B514" s="43" t="str">
        <f>'FBA Ts'!B132</f>
        <v>1 dodecane_cyt = 11 CmolHCs_cyt</v>
      </c>
      <c r="C514" s="43" t="str">
        <f>'FBA Ts'!C132</f>
        <v>dodecane</v>
      </c>
      <c r="D514" s="43">
        <f>'FBA Ts'!D132</f>
        <v>0</v>
      </c>
      <c r="E514" s="43" t="str">
        <f>'FBA Ts'!E132</f>
        <v>N</v>
      </c>
      <c r="F514" s="43"/>
      <c r="G514" s="43" t="str">
        <f t="shared" si="19"/>
        <v>X123</v>
      </c>
      <c r="H514" s="43" t="str">
        <f t="shared" si="19"/>
        <v>1 dodecane_cyt = 11 CmolHCs_cyt</v>
      </c>
      <c r="I514" s="43" t="s">
        <v>781</v>
      </c>
      <c r="J514" s="43" t="s">
        <v>782</v>
      </c>
      <c r="K514" s="43">
        <f t="shared" si="18"/>
        <v>0</v>
      </c>
      <c r="L514" s="43" t="s">
        <v>783</v>
      </c>
      <c r="M514" s="43">
        <v>0</v>
      </c>
      <c r="N514" s="43">
        <v>1</v>
      </c>
      <c r="O514" s="43">
        <v>1</v>
      </c>
      <c r="P514" s="43">
        <v>1</v>
      </c>
      <c r="Q514" s="43">
        <v>1</v>
      </c>
      <c r="R514" s="43">
        <v>0.01</v>
      </c>
      <c r="X514" t="str">
        <f>INDEX(Mets!$B$2:$O$565,MATCH(CONCATENATE($C514,"_EXT"),Mets!$B$2:$B$565,0),COLUMN()-23)</f>
        <v>dodecane_EXT</v>
      </c>
      <c r="Y514">
        <f>INDEX(Mets!$B$2:$O$565,MATCH(CONCATENATE($C514,"_EXT"),Mets!$B$2:$B$565,0),COLUMN()-17)</f>
        <v>0</v>
      </c>
      <c r="Z514">
        <f>INDEX(Mets!$B$2:$O$565,MATCH(CONCATENATE($C514,"_EXT"),Mets!$B$2:$B$565,0),COLUMN()-17)</f>
        <v>0</v>
      </c>
      <c r="AA514">
        <f>INDEX(Mets!$B$2:$O$565,MATCH(CONCATENATE($C514,"_EXT"),Mets!$B$2:$B$565,0),COLUMN()-17)</f>
        <v>0</v>
      </c>
      <c r="AB514">
        <f>INDEX(Mets!$B$2:$O$565,MATCH(CONCATENATE($C514,"_EXT"),Mets!$B$2:$B$565,0),COLUMN()-17)</f>
        <v>0</v>
      </c>
      <c r="AC514">
        <f>INDEX(Mets!$B$2:$O$565,MATCH(CONCATENATE($C514,"_EXT"),Mets!$B$2:$B$565,0),COLUMN()-17)</f>
        <v>0</v>
      </c>
      <c r="AD514">
        <f>INDEX(Mets!$B$2:$O$565,MATCH(CONCATENATE($C514,"_EXT"),Mets!$B$2:$B$565,0),COLUMN()-17)</f>
        <v>74</v>
      </c>
      <c r="AE514">
        <f>INDEX(Mets!$B$2:$W$565,MATCH(CONCATENATE($C514,"_EXT"),Mets!$B$2:$B$565,0),COLUMN()-17)</f>
        <v>12</v>
      </c>
      <c r="AF514" t="e">
        <f>INDEX(Mets!$B$2:$W$565,MATCH(CONCATENATE($C514,"_EXT"),Mets!$B$2:$B$565,0),COLUMN()-9)</f>
        <v>#REF!</v>
      </c>
      <c r="AG514" t="e">
        <f>INDEX(Mets!$B$2:$W$565,MATCH(CONCATENATE($C514,"_EXT"),Mets!$B$2:$B$565,0),COLUMN()-9)</f>
        <v>#REF!</v>
      </c>
    </row>
    <row r="515" spans="1:33">
      <c r="A515" s="43" t="str">
        <f>'FBA Ts'!A133</f>
        <v>X124</v>
      </c>
      <c r="B515" s="43" t="str">
        <f>'FBA Ts'!B133</f>
        <v>1 tridecane_cyt = 12 CmolHCs_cyt</v>
      </c>
      <c r="C515" s="43" t="str">
        <f>'FBA Ts'!C133</f>
        <v>tridecane</v>
      </c>
      <c r="D515" s="43">
        <f>'FBA Ts'!D133</f>
        <v>0</v>
      </c>
      <c r="E515" s="43" t="str">
        <f>'FBA Ts'!E133</f>
        <v>N</v>
      </c>
      <c r="F515" s="43"/>
      <c r="G515" s="43" t="str">
        <f t="shared" si="19"/>
        <v>X124</v>
      </c>
      <c r="H515" s="43" t="str">
        <f t="shared" si="19"/>
        <v>1 tridecane_cyt = 12 CmolHCs_cyt</v>
      </c>
      <c r="I515" s="43" t="s">
        <v>781</v>
      </c>
      <c r="J515" s="43" t="s">
        <v>782</v>
      </c>
      <c r="K515" s="43">
        <f t="shared" si="18"/>
        <v>0</v>
      </c>
      <c r="L515" s="43" t="s">
        <v>783</v>
      </c>
      <c r="M515" s="43">
        <v>0</v>
      </c>
      <c r="N515" s="43">
        <v>1</v>
      </c>
      <c r="O515" s="43">
        <v>1</v>
      </c>
      <c r="P515" s="43">
        <v>1</v>
      </c>
      <c r="Q515" s="43">
        <v>1</v>
      </c>
      <c r="R515" s="43">
        <v>0.01</v>
      </c>
      <c r="X515" t="str">
        <f>INDEX(Mets!$B$2:$O$565,MATCH(CONCATENATE($C515,"_EXT"),Mets!$B$2:$B$565,0),COLUMN()-23)</f>
        <v>tridecane_EXT</v>
      </c>
      <c r="Y515">
        <f>INDEX(Mets!$B$2:$O$565,MATCH(CONCATENATE($C515,"_EXT"),Mets!$B$2:$B$565,0),COLUMN()-17)</f>
        <v>0</v>
      </c>
      <c r="Z515">
        <f>INDEX(Mets!$B$2:$O$565,MATCH(CONCATENATE($C515,"_EXT"),Mets!$B$2:$B$565,0),COLUMN()-17)</f>
        <v>0</v>
      </c>
      <c r="AA515">
        <f>INDEX(Mets!$B$2:$O$565,MATCH(CONCATENATE($C515,"_EXT"),Mets!$B$2:$B$565,0),COLUMN()-17)</f>
        <v>0</v>
      </c>
      <c r="AB515">
        <f>INDEX(Mets!$B$2:$O$565,MATCH(CONCATENATE($C515,"_EXT"),Mets!$B$2:$B$565,0),COLUMN()-17)</f>
        <v>0</v>
      </c>
      <c r="AC515">
        <f>INDEX(Mets!$B$2:$O$565,MATCH(CONCATENATE($C515,"_EXT"),Mets!$B$2:$B$565,0),COLUMN()-17)</f>
        <v>0</v>
      </c>
      <c r="AD515">
        <f>INDEX(Mets!$B$2:$O$565,MATCH(CONCATENATE($C515,"_EXT"),Mets!$B$2:$B$565,0),COLUMN()-17)</f>
        <v>80</v>
      </c>
      <c r="AE515">
        <f>INDEX(Mets!$B$2:$W$565,MATCH(CONCATENATE($C515,"_EXT"),Mets!$B$2:$B$565,0),COLUMN()-17)</f>
        <v>13</v>
      </c>
      <c r="AF515" t="e">
        <f>INDEX(Mets!$B$2:$W$565,MATCH(CONCATENATE($C515,"_EXT"),Mets!$B$2:$B$565,0),COLUMN()-9)</f>
        <v>#REF!</v>
      </c>
      <c r="AG515" t="e">
        <f>INDEX(Mets!$B$2:$W$565,MATCH(CONCATENATE($C515,"_EXT"),Mets!$B$2:$B$565,0),COLUMN()-9)</f>
        <v>#REF!</v>
      </c>
    </row>
    <row r="516" spans="1:33">
      <c r="A516" s="43" t="str">
        <f>'FBA Ts'!A134</f>
        <v>X125</v>
      </c>
      <c r="B516" s="43" t="str">
        <f>'FBA Ts'!B134</f>
        <v>1 tetradecane_cyt = 13 CmolHCs_cyt</v>
      </c>
      <c r="C516" s="43" t="str">
        <f>'FBA Ts'!C134</f>
        <v>tetradecane</v>
      </c>
      <c r="D516" s="43">
        <f>'FBA Ts'!D134</f>
        <v>0</v>
      </c>
      <c r="E516" s="43" t="str">
        <f>'FBA Ts'!E134</f>
        <v>N</v>
      </c>
      <c r="F516" s="43"/>
      <c r="G516" s="43" t="str">
        <f t="shared" si="19"/>
        <v>X125</v>
      </c>
      <c r="H516" s="43" t="str">
        <f t="shared" si="19"/>
        <v>1 tetradecane_cyt = 13 CmolHCs_cyt</v>
      </c>
      <c r="I516" s="43" t="s">
        <v>781</v>
      </c>
      <c r="J516" s="43" t="s">
        <v>782</v>
      </c>
      <c r="K516" s="43">
        <f t="shared" si="18"/>
        <v>0</v>
      </c>
      <c r="L516" s="43" t="s">
        <v>783</v>
      </c>
      <c r="M516" s="43">
        <v>0</v>
      </c>
      <c r="N516" s="43">
        <v>1</v>
      </c>
      <c r="O516" s="43">
        <v>1</v>
      </c>
      <c r="P516" s="43">
        <v>1</v>
      </c>
      <c r="Q516" s="43">
        <v>1</v>
      </c>
      <c r="R516" s="43">
        <v>0.01</v>
      </c>
      <c r="X516" t="str">
        <f>INDEX(Mets!$B$2:$O$565,MATCH(CONCATENATE($C516,"_EXT"),Mets!$B$2:$B$565,0),COLUMN()-23)</f>
        <v>tetradecane_EXT</v>
      </c>
      <c r="Y516">
        <f>INDEX(Mets!$B$2:$O$565,MATCH(CONCATENATE($C516,"_EXT"),Mets!$B$2:$B$565,0),COLUMN()-17)</f>
        <v>0</v>
      </c>
      <c r="Z516">
        <f>INDEX(Mets!$B$2:$O$565,MATCH(CONCATENATE($C516,"_EXT"),Mets!$B$2:$B$565,0),COLUMN()-17)</f>
        <v>0</v>
      </c>
      <c r="AA516">
        <f>INDEX(Mets!$B$2:$O$565,MATCH(CONCATENATE($C516,"_EXT"),Mets!$B$2:$B$565,0),COLUMN()-17)</f>
        <v>0</v>
      </c>
      <c r="AB516">
        <f>INDEX(Mets!$B$2:$O$565,MATCH(CONCATENATE($C516,"_EXT"),Mets!$B$2:$B$565,0),COLUMN()-17)</f>
        <v>0</v>
      </c>
      <c r="AC516">
        <f>INDEX(Mets!$B$2:$O$565,MATCH(CONCATENATE($C516,"_EXT"),Mets!$B$2:$B$565,0),COLUMN()-17)</f>
        <v>0</v>
      </c>
      <c r="AD516">
        <f>INDEX(Mets!$B$2:$O$565,MATCH(CONCATENATE($C516,"_EXT"),Mets!$B$2:$B$565,0),COLUMN()-17)</f>
        <v>86</v>
      </c>
      <c r="AE516">
        <f>INDEX(Mets!$B$2:$W$565,MATCH(CONCATENATE($C516,"_EXT"),Mets!$B$2:$B$565,0),COLUMN()-17)</f>
        <v>14</v>
      </c>
      <c r="AF516" t="e">
        <f>INDEX(Mets!$B$2:$W$565,MATCH(CONCATENATE($C516,"_EXT"),Mets!$B$2:$B$565,0),COLUMN()-9)</f>
        <v>#REF!</v>
      </c>
      <c r="AG516" t="e">
        <f>INDEX(Mets!$B$2:$W$565,MATCH(CONCATENATE($C516,"_EXT"),Mets!$B$2:$B$565,0),COLUMN()-9)</f>
        <v>#REF!</v>
      </c>
    </row>
    <row r="517" spans="1:33">
      <c r="A517" s="43" t="str">
        <f>'FBA Ts'!A135</f>
        <v>X126</v>
      </c>
      <c r="B517" s="43" t="str">
        <f>'FBA Ts'!B135</f>
        <v>1 pentadecane_cyt = 14 CmolHCs_cyt</v>
      </c>
      <c r="C517" s="43" t="str">
        <f>'FBA Ts'!C135</f>
        <v>pentadecane</v>
      </c>
      <c r="D517" s="43">
        <f>'FBA Ts'!D135</f>
        <v>0</v>
      </c>
      <c r="E517" s="43" t="str">
        <f>'FBA Ts'!E135</f>
        <v>N</v>
      </c>
      <c r="F517" s="43"/>
      <c r="G517" s="43" t="str">
        <f t="shared" si="19"/>
        <v>X126</v>
      </c>
      <c r="H517" s="43" t="str">
        <f t="shared" si="19"/>
        <v>1 pentadecane_cyt = 14 CmolHCs_cyt</v>
      </c>
      <c r="I517" s="43" t="s">
        <v>781</v>
      </c>
      <c r="J517" s="43" t="s">
        <v>782</v>
      </c>
      <c r="K517" s="43">
        <f t="shared" si="18"/>
        <v>0</v>
      </c>
      <c r="L517" s="43" t="s">
        <v>783</v>
      </c>
      <c r="M517" s="43">
        <v>0</v>
      </c>
      <c r="N517" s="43">
        <v>1</v>
      </c>
      <c r="O517" s="43">
        <v>1</v>
      </c>
      <c r="P517" s="43">
        <v>1</v>
      </c>
      <c r="Q517" s="43">
        <v>1</v>
      </c>
      <c r="R517" s="43">
        <v>0.01</v>
      </c>
      <c r="X517" t="str">
        <f>INDEX(Mets!$B$2:$O$565,MATCH(CONCATENATE($C517,"_EXT"),Mets!$B$2:$B$565,0),COLUMN()-23)</f>
        <v>pentadecane_EXT</v>
      </c>
      <c r="Y517">
        <f>INDEX(Mets!$B$2:$O$565,MATCH(CONCATENATE($C517,"_EXT"),Mets!$B$2:$B$565,0),COLUMN()-17)</f>
        <v>0</v>
      </c>
      <c r="Z517">
        <f>INDEX(Mets!$B$2:$O$565,MATCH(CONCATENATE($C517,"_EXT"),Mets!$B$2:$B$565,0),COLUMN()-17)</f>
        <v>0</v>
      </c>
      <c r="AA517">
        <f>INDEX(Mets!$B$2:$O$565,MATCH(CONCATENATE($C517,"_EXT"),Mets!$B$2:$B$565,0),COLUMN()-17)</f>
        <v>0</v>
      </c>
      <c r="AB517">
        <f>INDEX(Mets!$B$2:$O$565,MATCH(CONCATENATE($C517,"_EXT"),Mets!$B$2:$B$565,0),COLUMN()-17)</f>
        <v>0</v>
      </c>
      <c r="AC517">
        <f>INDEX(Mets!$B$2:$O$565,MATCH(CONCATENATE($C517,"_EXT"),Mets!$B$2:$B$565,0),COLUMN()-17)</f>
        <v>0</v>
      </c>
      <c r="AD517">
        <f>INDEX(Mets!$B$2:$O$565,MATCH(CONCATENATE($C517,"_EXT"),Mets!$B$2:$B$565,0),COLUMN()-17)</f>
        <v>92</v>
      </c>
      <c r="AE517">
        <f>INDEX(Mets!$B$2:$W$565,MATCH(CONCATENATE($C517,"_EXT"),Mets!$B$2:$B$565,0),COLUMN()-17)</f>
        <v>15</v>
      </c>
      <c r="AF517" t="e">
        <f>INDEX(Mets!$B$2:$W$565,MATCH(CONCATENATE($C517,"_EXT"),Mets!$B$2:$B$565,0),COLUMN()-9)</f>
        <v>#REF!</v>
      </c>
      <c r="AG517" t="e">
        <f>INDEX(Mets!$B$2:$W$565,MATCH(CONCATENATE($C517,"_EXT"),Mets!$B$2:$B$565,0),COLUMN()-9)</f>
        <v>#REF!</v>
      </c>
    </row>
    <row r="518" spans="1:33">
      <c r="A518" s="43" t="str">
        <f>'FBA Ts'!A136</f>
        <v>X127</v>
      </c>
      <c r="B518" s="43" t="str">
        <f>'FBA Ts'!B136</f>
        <v>1 hexadecane_cyt = 15 CmolHCs_cyt</v>
      </c>
      <c r="C518" s="43" t="str">
        <f>'FBA Ts'!C136</f>
        <v>hexadecane</v>
      </c>
      <c r="D518" s="43">
        <f>'FBA Ts'!D136</f>
        <v>0</v>
      </c>
      <c r="E518" s="43" t="str">
        <f>'FBA Ts'!E136</f>
        <v>N</v>
      </c>
      <c r="F518" s="43"/>
      <c r="G518" s="43" t="str">
        <f t="shared" si="19"/>
        <v>X127</v>
      </c>
      <c r="H518" s="43" t="str">
        <f t="shared" si="19"/>
        <v>1 hexadecane_cyt = 15 CmolHCs_cyt</v>
      </c>
      <c r="I518" s="43" t="s">
        <v>781</v>
      </c>
      <c r="J518" s="43" t="s">
        <v>782</v>
      </c>
      <c r="K518" s="43">
        <f t="shared" si="18"/>
        <v>0</v>
      </c>
      <c r="L518" s="43" t="s">
        <v>783</v>
      </c>
      <c r="M518" s="43">
        <v>0</v>
      </c>
      <c r="N518" s="43">
        <v>1</v>
      </c>
      <c r="O518" s="43">
        <v>1</v>
      </c>
      <c r="P518" s="43">
        <v>1</v>
      </c>
      <c r="Q518" s="43">
        <v>1</v>
      </c>
      <c r="R518" s="43">
        <v>0.01</v>
      </c>
      <c r="X518" t="str">
        <f>INDEX(Mets!$B$2:$O$565,MATCH(CONCATENATE($C518,"_EXT"),Mets!$B$2:$B$565,0),COLUMN()-23)</f>
        <v>hexadecane_EXT</v>
      </c>
      <c r="Y518">
        <f>INDEX(Mets!$B$2:$O$565,MATCH(CONCATENATE($C518,"_EXT"),Mets!$B$2:$B$565,0),COLUMN()-17)</f>
        <v>0</v>
      </c>
      <c r="Z518">
        <f>INDEX(Mets!$B$2:$O$565,MATCH(CONCATENATE($C518,"_EXT"),Mets!$B$2:$B$565,0),COLUMN()-17)</f>
        <v>0</v>
      </c>
      <c r="AA518">
        <f>INDEX(Mets!$B$2:$O$565,MATCH(CONCATENATE($C518,"_EXT"),Mets!$B$2:$B$565,0),COLUMN()-17)</f>
        <v>0</v>
      </c>
      <c r="AB518">
        <f>INDEX(Mets!$B$2:$O$565,MATCH(CONCATENATE($C518,"_EXT"),Mets!$B$2:$B$565,0),COLUMN()-17)</f>
        <v>0</v>
      </c>
      <c r="AC518">
        <f>INDEX(Mets!$B$2:$O$565,MATCH(CONCATENATE($C518,"_EXT"),Mets!$B$2:$B$565,0),COLUMN()-17)</f>
        <v>0</v>
      </c>
      <c r="AD518">
        <f>INDEX(Mets!$B$2:$O$565,MATCH(CONCATENATE($C518,"_EXT"),Mets!$B$2:$B$565,0),COLUMN()-17)</f>
        <v>98</v>
      </c>
      <c r="AE518">
        <f>INDEX(Mets!$B$2:$W$565,MATCH(CONCATENATE($C518,"_EXT"),Mets!$B$2:$B$565,0),COLUMN()-17)</f>
        <v>16</v>
      </c>
      <c r="AF518" t="e">
        <f>INDEX(Mets!$B$2:$W$565,MATCH(CONCATENATE($C518,"_EXT"),Mets!$B$2:$B$565,0),COLUMN()-9)</f>
        <v>#REF!</v>
      </c>
      <c r="AG518" t="e">
        <f>INDEX(Mets!$B$2:$W$565,MATCH(CONCATENATE($C518,"_EXT"),Mets!$B$2:$B$565,0),COLUMN()-9)</f>
        <v>#REF!</v>
      </c>
    </row>
    <row r="519" spans="1:33">
      <c r="A519" s="43" t="str">
        <f>'FBA Ts'!A137</f>
        <v>X128</v>
      </c>
      <c r="B519" s="43" t="str">
        <f>'FBA Ts'!B137</f>
        <v>1 heptadecane_cyt = 16 CmolHCs_cyt</v>
      </c>
      <c r="C519" s="43" t="str">
        <f>'FBA Ts'!C137</f>
        <v>heptadecane</v>
      </c>
      <c r="D519" s="43">
        <f>'FBA Ts'!D137</f>
        <v>0</v>
      </c>
      <c r="E519" s="43" t="str">
        <f>'FBA Ts'!E137</f>
        <v>N</v>
      </c>
      <c r="F519" s="43"/>
      <c r="G519" s="43" t="str">
        <f t="shared" si="19"/>
        <v>X128</v>
      </c>
      <c r="H519" s="43" t="str">
        <f t="shared" si="19"/>
        <v>1 heptadecane_cyt = 16 CmolHCs_cyt</v>
      </c>
      <c r="I519" s="43" t="s">
        <v>781</v>
      </c>
      <c r="J519" s="43" t="s">
        <v>782</v>
      </c>
      <c r="K519" s="43">
        <f t="shared" si="18"/>
        <v>0</v>
      </c>
      <c r="L519" s="43" t="s">
        <v>783</v>
      </c>
      <c r="M519" s="43">
        <v>0</v>
      </c>
      <c r="N519" s="43">
        <v>1</v>
      </c>
      <c r="O519" s="43">
        <v>1</v>
      </c>
      <c r="P519" s="43">
        <v>1</v>
      </c>
      <c r="Q519" s="43">
        <v>1</v>
      </c>
      <c r="R519" s="43">
        <v>0.01</v>
      </c>
      <c r="X519" t="str">
        <f>INDEX(Mets!$B$2:$O$565,MATCH(CONCATENATE($C519,"_EXT"),Mets!$B$2:$B$565,0),COLUMN()-23)</f>
        <v>heptadecane_EXT</v>
      </c>
      <c r="Y519">
        <f>INDEX(Mets!$B$2:$O$565,MATCH(CONCATENATE($C519,"_EXT"),Mets!$B$2:$B$565,0),COLUMN()-17)</f>
        <v>0</v>
      </c>
      <c r="Z519">
        <f>INDEX(Mets!$B$2:$O$565,MATCH(CONCATENATE($C519,"_EXT"),Mets!$B$2:$B$565,0),COLUMN()-17)</f>
        <v>0</v>
      </c>
      <c r="AA519">
        <f>INDEX(Mets!$B$2:$O$565,MATCH(CONCATENATE($C519,"_EXT"),Mets!$B$2:$B$565,0),COLUMN()-17)</f>
        <v>0</v>
      </c>
      <c r="AB519">
        <f>INDEX(Mets!$B$2:$O$565,MATCH(CONCATENATE($C519,"_EXT"),Mets!$B$2:$B$565,0),COLUMN()-17)</f>
        <v>0</v>
      </c>
      <c r="AC519">
        <f>INDEX(Mets!$B$2:$O$565,MATCH(CONCATENATE($C519,"_EXT"),Mets!$B$2:$B$565,0),COLUMN()-17)</f>
        <v>0</v>
      </c>
      <c r="AD519">
        <f>INDEX(Mets!$B$2:$O$565,MATCH(CONCATENATE($C519,"_EXT"),Mets!$B$2:$B$565,0),COLUMN()-17)</f>
        <v>104</v>
      </c>
      <c r="AE519">
        <f>INDEX(Mets!$B$2:$W$565,MATCH(CONCATENATE($C519,"_EXT"),Mets!$B$2:$B$565,0),COLUMN()-17)</f>
        <v>17</v>
      </c>
      <c r="AF519" t="e">
        <f>INDEX(Mets!$B$2:$W$565,MATCH(CONCATENATE($C519,"_EXT"),Mets!$B$2:$B$565,0),COLUMN()-9)</f>
        <v>#REF!</v>
      </c>
      <c r="AG519" t="e">
        <f>INDEX(Mets!$B$2:$W$565,MATCH(CONCATENATE($C519,"_EXT"),Mets!$B$2:$B$565,0),COLUMN()-9)</f>
        <v>#REF!</v>
      </c>
    </row>
    <row r="520" spans="1:33">
      <c r="A520" s="43" t="str">
        <f>'FBA Ts'!A138</f>
        <v>X129</v>
      </c>
      <c r="B520" s="43" t="str">
        <f>'FBA Ts'!B138</f>
        <v>1 2-propanone_cyt = 17 CmolHCs_cyt</v>
      </c>
      <c r="C520" s="43" t="str">
        <f>'FBA Ts'!C138</f>
        <v>2-propanone</v>
      </c>
      <c r="D520" s="43">
        <f>'FBA Ts'!D138</f>
        <v>0</v>
      </c>
      <c r="E520" s="43" t="str">
        <f>'FBA Ts'!E138</f>
        <v>N</v>
      </c>
      <c r="F520" s="43"/>
      <c r="G520" s="43" t="str">
        <f t="shared" si="19"/>
        <v>X129</v>
      </c>
      <c r="H520" s="43" t="str">
        <f t="shared" si="19"/>
        <v>1 2-propanone_cyt = 17 CmolHCs_cyt</v>
      </c>
      <c r="I520" s="43" t="s">
        <v>781</v>
      </c>
      <c r="J520" s="43" t="s">
        <v>782</v>
      </c>
      <c r="K520" s="43">
        <f t="shared" si="18"/>
        <v>0</v>
      </c>
      <c r="L520" s="43" t="s">
        <v>783</v>
      </c>
      <c r="M520" s="43">
        <v>0</v>
      </c>
      <c r="N520" s="43">
        <v>1</v>
      </c>
      <c r="O520" s="43">
        <v>1</v>
      </c>
      <c r="P520" s="43">
        <v>1</v>
      </c>
      <c r="Q520" s="43">
        <v>1</v>
      </c>
      <c r="R520" s="43">
        <v>0.01</v>
      </c>
      <c r="X520" t="str">
        <f>INDEX(Mets!$B$2:$O$565,MATCH(CONCATENATE($C520,"_EXT"),Mets!$B$2:$B$565,0),COLUMN()-23)</f>
        <v>2-propanone_EXT</v>
      </c>
      <c r="Y520">
        <f>INDEX(Mets!$B$2:$O$565,MATCH(CONCATENATE($C520,"_EXT"),Mets!$B$2:$B$565,0),COLUMN()-17)</f>
        <v>0</v>
      </c>
      <c r="Z520">
        <f>INDEX(Mets!$B$2:$O$565,MATCH(CONCATENATE($C520,"_EXT"),Mets!$B$2:$B$565,0),COLUMN()-17)</f>
        <v>1</v>
      </c>
      <c r="AA520">
        <f>INDEX(Mets!$B$2:$O$565,MATCH(CONCATENATE($C520,"_EXT"),Mets!$B$2:$B$565,0),COLUMN()-17)</f>
        <v>0</v>
      </c>
      <c r="AB520">
        <f>INDEX(Mets!$B$2:$O$565,MATCH(CONCATENATE($C520,"_EXT"),Mets!$B$2:$B$565,0),COLUMN()-17)</f>
        <v>0</v>
      </c>
      <c r="AC520">
        <f>INDEX(Mets!$B$2:$O$565,MATCH(CONCATENATE($C520,"_EXT"),Mets!$B$2:$B$565,0),COLUMN()-17)</f>
        <v>0</v>
      </c>
      <c r="AD520">
        <f>INDEX(Mets!$B$2:$O$565,MATCH(CONCATENATE($C520,"_EXT"),Mets!$B$2:$B$565,0),COLUMN()-17)</f>
        <v>16</v>
      </c>
      <c r="AE520">
        <f>INDEX(Mets!$B$2:$W$565,MATCH(CONCATENATE($C520,"_EXT"),Mets!$B$2:$B$565,0),COLUMN()-17)</f>
        <v>3</v>
      </c>
      <c r="AF520" t="e">
        <f>INDEX(Mets!$B$2:$W$565,MATCH(CONCATENATE($C520,"_EXT"),Mets!$B$2:$B$565,0),COLUMN()-9)</f>
        <v>#REF!</v>
      </c>
      <c r="AG520" t="e">
        <f>INDEX(Mets!$B$2:$W$565,MATCH(CONCATENATE($C520,"_EXT"),Mets!$B$2:$B$565,0),COLUMN()-9)</f>
        <v>#REF!</v>
      </c>
    </row>
    <row r="521" spans="1:33">
      <c r="A521" s="43" t="str">
        <f>'FBA Ts'!A139</f>
        <v>X130</v>
      </c>
      <c r="B521" s="43" t="str">
        <f>'FBA Ts'!B139</f>
        <v>1 2-butanone_cyt = 3 CmolHCs_cyt</v>
      </c>
      <c r="C521" s="43" t="str">
        <f>'FBA Ts'!C139</f>
        <v>2-butanone</v>
      </c>
      <c r="D521" s="43">
        <f>'FBA Ts'!D139</f>
        <v>0</v>
      </c>
      <c r="E521" s="43" t="str">
        <f>'FBA Ts'!E139</f>
        <v>N</v>
      </c>
      <c r="F521" s="43"/>
      <c r="G521" s="43" t="str">
        <f t="shared" si="19"/>
        <v>X130</v>
      </c>
      <c r="H521" s="43" t="str">
        <f t="shared" si="19"/>
        <v>1 2-butanone_cyt = 3 CmolHCs_cyt</v>
      </c>
      <c r="I521" s="43" t="s">
        <v>781</v>
      </c>
      <c r="J521" s="43" t="s">
        <v>782</v>
      </c>
      <c r="K521" s="43">
        <f t="shared" ref="K521:K564" si="20">IF(EXACT(E521,"N"),0,"-Inf")</f>
        <v>0</v>
      </c>
      <c r="L521" s="43" t="s">
        <v>783</v>
      </c>
      <c r="M521" s="43">
        <v>0</v>
      </c>
      <c r="N521" s="43">
        <v>1</v>
      </c>
      <c r="O521" s="43">
        <v>1</v>
      </c>
      <c r="P521" s="43">
        <v>1</v>
      </c>
      <c r="Q521" s="43">
        <v>1</v>
      </c>
      <c r="R521" s="43">
        <v>0.01</v>
      </c>
      <c r="X521" t="str">
        <f>INDEX(Mets!$B$2:$O$565,MATCH(CONCATENATE($C521,"_EXT"),Mets!$B$2:$B$565,0),COLUMN()-23)</f>
        <v>2-butanone_EXT</v>
      </c>
      <c r="Y521">
        <f>INDEX(Mets!$B$2:$O$565,MATCH(CONCATENATE($C521,"_EXT"),Mets!$B$2:$B$565,0),COLUMN()-17)</f>
        <v>0</v>
      </c>
      <c r="Z521">
        <f>INDEX(Mets!$B$2:$O$565,MATCH(CONCATENATE($C521,"_EXT"),Mets!$B$2:$B$565,0),COLUMN()-17)</f>
        <v>1</v>
      </c>
      <c r="AA521">
        <f>INDEX(Mets!$B$2:$O$565,MATCH(CONCATENATE($C521,"_EXT"),Mets!$B$2:$B$565,0),COLUMN()-17)</f>
        <v>0</v>
      </c>
      <c r="AB521">
        <f>INDEX(Mets!$B$2:$O$565,MATCH(CONCATENATE($C521,"_EXT"),Mets!$B$2:$B$565,0),COLUMN()-17)</f>
        <v>0</v>
      </c>
      <c r="AC521">
        <f>INDEX(Mets!$B$2:$O$565,MATCH(CONCATENATE($C521,"_EXT"),Mets!$B$2:$B$565,0),COLUMN()-17)</f>
        <v>0</v>
      </c>
      <c r="AD521">
        <f>INDEX(Mets!$B$2:$O$565,MATCH(CONCATENATE($C521,"_EXT"),Mets!$B$2:$B$565,0),COLUMN()-17)</f>
        <v>22</v>
      </c>
      <c r="AE521">
        <f>INDEX(Mets!$B$2:$W$565,MATCH(CONCATENATE($C521,"_EXT"),Mets!$B$2:$B$565,0),COLUMN()-17)</f>
        <v>4</v>
      </c>
      <c r="AF521" t="e">
        <f>INDEX(Mets!$B$2:$W$565,MATCH(CONCATENATE($C521,"_EXT"),Mets!$B$2:$B$565,0),COLUMN()-9)</f>
        <v>#REF!</v>
      </c>
      <c r="AG521" t="e">
        <f>INDEX(Mets!$B$2:$W$565,MATCH(CONCATENATE($C521,"_EXT"),Mets!$B$2:$B$565,0),COLUMN()-9)</f>
        <v>#REF!</v>
      </c>
    </row>
    <row r="522" spans="1:33">
      <c r="A522" s="43" t="str">
        <f>'FBA Ts'!A140</f>
        <v>X131</v>
      </c>
      <c r="B522" s="43" t="str">
        <f>'FBA Ts'!B140</f>
        <v>1 2-pentanone_cyt = 4 CmolHCs_cyt</v>
      </c>
      <c r="C522" s="43" t="str">
        <f>'FBA Ts'!C140</f>
        <v>2-pentanone</v>
      </c>
      <c r="D522" s="43">
        <f>'FBA Ts'!D140</f>
        <v>0</v>
      </c>
      <c r="E522" s="43" t="str">
        <f>'FBA Ts'!E140</f>
        <v>N</v>
      </c>
      <c r="F522" s="43"/>
      <c r="G522" s="43" t="str">
        <f t="shared" si="19"/>
        <v>X131</v>
      </c>
      <c r="H522" s="43" t="str">
        <f t="shared" si="19"/>
        <v>1 2-pentanone_cyt = 4 CmolHCs_cyt</v>
      </c>
      <c r="I522" s="43" t="s">
        <v>781</v>
      </c>
      <c r="J522" s="43" t="s">
        <v>782</v>
      </c>
      <c r="K522" s="43">
        <f t="shared" si="20"/>
        <v>0</v>
      </c>
      <c r="L522" s="43" t="s">
        <v>783</v>
      </c>
      <c r="M522" s="43">
        <v>0</v>
      </c>
      <c r="N522" s="43">
        <v>1</v>
      </c>
      <c r="O522" s="43">
        <v>1</v>
      </c>
      <c r="P522" s="43">
        <v>1</v>
      </c>
      <c r="Q522" s="43">
        <v>1</v>
      </c>
      <c r="R522" s="43">
        <v>0.01</v>
      </c>
      <c r="X522" t="str">
        <f>INDEX(Mets!$B$2:$O$565,MATCH(CONCATENATE($C522,"_EXT"),Mets!$B$2:$B$565,0),COLUMN()-23)</f>
        <v>2-pentanone_EXT</v>
      </c>
      <c r="Y522">
        <f>INDEX(Mets!$B$2:$O$565,MATCH(CONCATENATE($C522,"_EXT"),Mets!$B$2:$B$565,0),COLUMN()-17)</f>
        <v>0</v>
      </c>
      <c r="Z522">
        <f>INDEX(Mets!$B$2:$O$565,MATCH(CONCATENATE($C522,"_EXT"),Mets!$B$2:$B$565,0),COLUMN()-17)</f>
        <v>1</v>
      </c>
      <c r="AA522">
        <f>INDEX(Mets!$B$2:$O$565,MATCH(CONCATENATE($C522,"_EXT"),Mets!$B$2:$B$565,0),COLUMN()-17)</f>
        <v>0</v>
      </c>
      <c r="AB522">
        <f>INDEX(Mets!$B$2:$O$565,MATCH(CONCATENATE($C522,"_EXT"),Mets!$B$2:$B$565,0),COLUMN()-17)</f>
        <v>0</v>
      </c>
      <c r="AC522">
        <f>INDEX(Mets!$B$2:$O$565,MATCH(CONCATENATE($C522,"_EXT"),Mets!$B$2:$B$565,0),COLUMN()-17)</f>
        <v>0</v>
      </c>
      <c r="AD522">
        <f>INDEX(Mets!$B$2:$O$565,MATCH(CONCATENATE($C522,"_EXT"),Mets!$B$2:$B$565,0),COLUMN()-17)</f>
        <v>28</v>
      </c>
      <c r="AE522">
        <f>INDEX(Mets!$B$2:$W$565,MATCH(CONCATENATE($C522,"_EXT"),Mets!$B$2:$B$565,0),COLUMN()-17)</f>
        <v>5</v>
      </c>
      <c r="AF522" t="e">
        <f>INDEX(Mets!$B$2:$W$565,MATCH(CONCATENATE($C522,"_EXT"),Mets!$B$2:$B$565,0),COLUMN()-9)</f>
        <v>#REF!</v>
      </c>
      <c r="AG522" t="e">
        <f>INDEX(Mets!$B$2:$W$565,MATCH(CONCATENATE($C522,"_EXT"),Mets!$B$2:$B$565,0),COLUMN()-9)</f>
        <v>#REF!</v>
      </c>
    </row>
    <row r="523" spans="1:33">
      <c r="A523" s="43" t="str">
        <f>'FBA Ts'!A141</f>
        <v>X132</v>
      </c>
      <c r="B523" s="43" t="str">
        <f>'FBA Ts'!B141</f>
        <v>1 2-hexanone_cyt = 5 CmolHCs_cyt</v>
      </c>
      <c r="C523" s="43" t="str">
        <f>'FBA Ts'!C141</f>
        <v>2-hexanone</v>
      </c>
      <c r="D523" s="43">
        <f>'FBA Ts'!D141</f>
        <v>0</v>
      </c>
      <c r="E523" s="43" t="str">
        <f>'FBA Ts'!E141</f>
        <v>N</v>
      </c>
      <c r="F523" s="43"/>
      <c r="G523" s="43" t="str">
        <f t="shared" si="19"/>
        <v>X132</v>
      </c>
      <c r="H523" s="43" t="str">
        <f t="shared" si="19"/>
        <v>1 2-hexanone_cyt = 5 CmolHCs_cyt</v>
      </c>
      <c r="I523" s="43" t="s">
        <v>781</v>
      </c>
      <c r="J523" s="43" t="s">
        <v>782</v>
      </c>
      <c r="K523" s="43">
        <f t="shared" si="20"/>
        <v>0</v>
      </c>
      <c r="L523" s="43" t="s">
        <v>783</v>
      </c>
      <c r="M523" s="43">
        <v>0</v>
      </c>
      <c r="N523" s="43">
        <v>1</v>
      </c>
      <c r="O523" s="43">
        <v>1</v>
      </c>
      <c r="P523" s="43">
        <v>1</v>
      </c>
      <c r="Q523" s="43">
        <v>1</v>
      </c>
      <c r="R523" s="43">
        <v>0.01</v>
      </c>
      <c r="X523" t="str">
        <f>INDEX(Mets!$B$2:$O$565,MATCH(CONCATENATE($C523,"_EXT"),Mets!$B$2:$B$565,0),COLUMN()-23)</f>
        <v>2-hexanone_EXT</v>
      </c>
      <c r="Y523">
        <f>INDEX(Mets!$B$2:$O$565,MATCH(CONCATENATE($C523,"_EXT"),Mets!$B$2:$B$565,0),COLUMN()-17)</f>
        <v>0</v>
      </c>
      <c r="Z523">
        <f>INDEX(Mets!$B$2:$O$565,MATCH(CONCATENATE($C523,"_EXT"),Mets!$B$2:$B$565,0),COLUMN()-17)</f>
        <v>1</v>
      </c>
      <c r="AA523">
        <f>INDEX(Mets!$B$2:$O$565,MATCH(CONCATENATE($C523,"_EXT"),Mets!$B$2:$B$565,0),COLUMN()-17)</f>
        <v>0</v>
      </c>
      <c r="AB523">
        <f>INDEX(Mets!$B$2:$O$565,MATCH(CONCATENATE($C523,"_EXT"),Mets!$B$2:$B$565,0),COLUMN()-17)</f>
        <v>0</v>
      </c>
      <c r="AC523">
        <f>INDEX(Mets!$B$2:$O$565,MATCH(CONCATENATE($C523,"_EXT"),Mets!$B$2:$B$565,0),COLUMN()-17)</f>
        <v>0</v>
      </c>
      <c r="AD523">
        <f>INDEX(Mets!$B$2:$O$565,MATCH(CONCATENATE($C523,"_EXT"),Mets!$B$2:$B$565,0),COLUMN()-17)</f>
        <v>34</v>
      </c>
      <c r="AE523">
        <f>INDEX(Mets!$B$2:$W$565,MATCH(CONCATENATE($C523,"_EXT"),Mets!$B$2:$B$565,0),COLUMN()-17)</f>
        <v>6</v>
      </c>
      <c r="AF523" t="e">
        <f>INDEX(Mets!$B$2:$W$565,MATCH(CONCATENATE($C523,"_EXT"),Mets!$B$2:$B$565,0),COLUMN()-9)</f>
        <v>#REF!</v>
      </c>
      <c r="AG523" t="e">
        <f>INDEX(Mets!$B$2:$W$565,MATCH(CONCATENATE($C523,"_EXT"),Mets!$B$2:$B$565,0),COLUMN()-9)</f>
        <v>#REF!</v>
      </c>
    </row>
    <row r="524" spans="1:33">
      <c r="A524" s="43" t="str">
        <f>'FBA Ts'!A142</f>
        <v>X133</v>
      </c>
      <c r="B524" s="43" t="str">
        <f>'FBA Ts'!B142</f>
        <v>1 2-heptanone_cyt = 6 CmolHCs_cyt</v>
      </c>
      <c r="C524" s="43" t="str">
        <f>'FBA Ts'!C142</f>
        <v>2-heptanone</v>
      </c>
      <c r="D524" s="43">
        <f>'FBA Ts'!D142</f>
        <v>0</v>
      </c>
      <c r="E524" s="43" t="str">
        <f>'FBA Ts'!E142</f>
        <v>N</v>
      </c>
      <c r="F524" s="43"/>
      <c r="G524" s="43" t="str">
        <f t="shared" si="19"/>
        <v>X133</v>
      </c>
      <c r="H524" s="43" t="str">
        <f t="shared" si="19"/>
        <v>1 2-heptanone_cyt = 6 CmolHCs_cyt</v>
      </c>
      <c r="I524" s="43" t="s">
        <v>781</v>
      </c>
      <c r="J524" s="43" t="s">
        <v>782</v>
      </c>
      <c r="K524" s="43">
        <f t="shared" si="20"/>
        <v>0</v>
      </c>
      <c r="L524" s="43" t="s">
        <v>783</v>
      </c>
      <c r="M524" s="43">
        <v>0</v>
      </c>
      <c r="N524" s="43">
        <v>1</v>
      </c>
      <c r="O524" s="43">
        <v>1</v>
      </c>
      <c r="P524" s="43">
        <v>1</v>
      </c>
      <c r="Q524" s="43">
        <v>1</v>
      </c>
      <c r="R524" s="43">
        <v>0.01</v>
      </c>
      <c r="X524" t="str">
        <f>INDEX(Mets!$B$2:$O$565,MATCH(CONCATENATE($C524,"_EXT"),Mets!$B$2:$B$565,0),COLUMN()-23)</f>
        <v>2-heptanone_EXT</v>
      </c>
      <c r="Y524">
        <f>INDEX(Mets!$B$2:$O$565,MATCH(CONCATENATE($C524,"_EXT"),Mets!$B$2:$B$565,0),COLUMN()-17)</f>
        <v>0</v>
      </c>
      <c r="Z524">
        <f>INDEX(Mets!$B$2:$O$565,MATCH(CONCATENATE($C524,"_EXT"),Mets!$B$2:$B$565,0),COLUMN()-17)</f>
        <v>1</v>
      </c>
      <c r="AA524">
        <f>INDEX(Mets!$B$2:$O$565,MATCH(CONCATENATE($C524,"_EXT"),Mets!$B$2:$B$565,0),COLUMN()-17)</f>
        <v>0</v>
      </c>
      <c r="AB524">
        <f>INDEX(Mets!$B$2:$O$565,MATCH(CONCATENATE($C524,"_EXT"),Mets!$B$2:$B$565,0),COLUMN()-17)</f>
        <v>0</v>
      </c>
      <c r="AC524">
        <f>INDEX(Mets!$B$2:$O$565,MATCH(CONCATENATE($C524,"_EXT"),Mets!$B$2:$B$565,0),COLUMN()-17)</f>
        <v>0</v>
      </c>
      <c r="AD524">
        <f>INDEX(Mets!$B$2:$O$565,MATCH(CONCATENATE($C524,"_EXT"),Mets!$B$2:$B$565,0),COLUMN()-17)</f>
        <v>40</v>
      </c>
      <c r="AE524">
        <f>INDEX(Mets!$B$2:$W$565,MATCH(CONCATENATE($C524,"_EXT"),Mets!$B$2:$B$565,0),COLUMN()-17)</f>
        <v>7</v>
      </c>
      <c r="AF524" t="e">
        <f>INDEX(Mets!$B$2:$W$565,MATCH(CONCATENATE($C524,"_EXT"),Mets!$B$2:$B$565,0),COLUMN()-9)</f>
        <v>#REF!</v>
      </c>
      <c r="AG524" t="e">
        <f>INDEX(Mets!$B$2:$W$565,MATCH(CONCATENATE($C524,"_EXT"),Mets!$B$2:$B$565,0),COLUMN()-9)</f>
        <v>#REF!</v>
      </c>
    </row>
    <row r="525" spans="1:33">
      <c r="A525" s="43" t="str">
        <f>'FBA Ts'!A143</f>
        <v>X134</v>
      </c>
      <c r="B525" s="43" t="str">
        <f>'FBA Ts'!B143</f>
        <v>1 2-octanone_cyt = 7 CmolHCs_cyt</v>
      </c>
      <c r="C525" s="43" t="str">
        <f>'FBA Ts'!C143</f>
        <v>2-octanone</v>
      </c>
      <c r="D525" s="43">
        <f>'FBA Ts'!D143</f>
        <v>0</v>
      </c>
      <c r="E525" s="43" t="str">
        <f>'FBA Ts'!E143</f>
        <v>N</v>
      </c>
      <c r="F525" s="43"/>
      <c r="G525" s="43" t="str">
        <f t="shared" si="19"/>
        <v>X134</v>
      </c>
      <c r="H525" s="43" t="str">
        <f t="shared" si="19"/>
        <v>1 2-octanone_cyt = 7 CmolHCs_cyt</v>
      </c>
      <c r="I525" s="43" t="s">
        <v>781</v>
      </c>
      <c r="J525" s="43" t="s">
        <v>782</v>
      </c>
      <c r="K525" s="43">
        <f t="shared" si="20"/>
        <v>0</v>
      </c>
      <c r="L525" s="43" t="s">
        <v>783</v>
      </c>
      <c r="M525" s="43">
        <v>0</v>
      </c>
      <c r="N525" s="43">
        <v>1</v>
      </c>
      <c r="O525" s="43">
        <v>1</v>
      </c>
      <c r="P525" s="43">
        <v>1</v>
      </c>
      <c r="Q525" s="43">
        <v>1</v>
      </c>
      <c r="R525" s="43">
        <v>0.01</v>
      </c>
      <c r="X525" t="str">
        <f>INDEX(Mets!$B$2:$O$565,MATCH(CONCATENATE($C525,"_EXT"),Mets!$B$2:$B$565,0),COLUMN()-23)</f>
        <v>2-octanone_EXT</v>
      </c>
      <c r="Y525">
        <f>INDEX(Mets!$B$2:$O$565,MATCH(CONCATENATE($C525,"_EXT"),Mets!$B$2:$B$565,0),COLUMN()-17)</f>
        <v>0</v>
      </c>
      <c r="Z525">
        <f>INDEX(Mets!$B$2:$O$565,MATCH(CONCATENATE($C525,"_EXT"),Mets!$B$2:$B$565,0),COLUMN()-17)</f>
        <v>1</v>
      </c>
      <c r="AA525">
        <f>INDEX(Mets!$B$2:$O$565,MATCH(CONCATENATE($C525,"_EXT"),Mets!$B$2:$B$565,0),COLUMN()-17)</f>
        <v>0</v>
      </c>
      <c r="AB525">
        <f>INDEX(Mets!$B$2:$O$565,MATCH(CONCATENATE($C525,"_EXT"),Mets!$B$2:$B$565,0),COLUMN()-17)</f>
        <v>0</v>
      </c>
      <c r="AC525">
        <f>INDEX(Mets!$B$2:$O$565,MATCH(CONCATENATE($C525,"_EXT"),Mets!$B$2:$B$565,0),COLUMN()-17)</f>
        <v>0</v>
      </c>
      <c r="AD525">
        <f>INDEX(Mets!$B$2:$O$565,MATCH(CONCATENATE($C525,"_EXT"),Mets!$B$2:$B$565,0),COLUMN()-17)</f>
        <v>46</v>
      </c>
      <c r="AE525">
        <f>INDEX(Mets!$B$2:$W$565,MATCH(CONCATENATE($C525,"_EXT"),Mets!$B$2:$B$565,0),COLUMN()-17)</f>
        <v>8</v>
      </c>
      <c r="AF525" t="e">
        <f>INDEX(Mets!$B$2:$W$565,MATCH(CONCATENATE($C525,"_EXT"),Mets!$B$2:$B$565,0),COLUMN()-9)</f>
        <v>#REF!</v>
      </c>
      <c r="AG525" t="e">
        <f>INDEX(Mets!$B$2:$W$565,MATCH(CONCATENATE($C525,"_EXT"),Mets!$B$2:$B$565,0),COLUMN()-9)</f>
        <v>#REF!</v>
      </c>
    </row>
    <row r="526" spans="1:33">
      <c r="A526" s="43" t="str">
        <f>'FBA Ts'!A144</f>
        <v>X135</v>
      </c>
      <c r="B526" s="43" t="str">
        <f>'FBA Ts'!B144</f>
        <v>1 2-nonanone_cyt = 8 CmolHCs_cyt</v>
      </c>
      <c r="C526" s="43" t="str">
        <f>'FBA Ts'!C144</f>
        <v>2-nonanone</v>
      </c>
      <c r="D526" s="43">
        <f>'FBA Ts'!D144</f>
        <v>0</v>
      </c>
      <c r="E526" s="43" t="str">
        <f>'FBA Ts'!E144</f>
        <v>N</v>
      </c>
      <c r="F526" s="43"/>
      <c r="G526" s="43" t="str">
        <f t="shared" si="19"/>
        <v>X135</v>
      </c>
      <c r="H526" s="43" t="str">
        <f t="shared" si="19"/>
        <v>1 2-nonanone_cyt = 8 CmolHCs_cyt</v>
      </c>
      <c r="I526" s="43" t="s">
        <v>781</v>
      </c>
      <c r="J526" s="43" t="s">
        <v>782</v>
      </c>
      <c r="K526" s="43">
        <f t="shared" si="20"/>
        <v>0</v>
      </c>
      <c r="L526" s="43" t="s">
        <v>783</v>
      </c>
      <c r="M526" s="43">
        <v>0</v>
      </c>
      <c r="N526" s="43">
        <v>1</v>
      </c>
      <c r="O526" s="43">
        <v>1</v>
      </c>
      <c r="P526" s="43">
        <v>1</v>
      </c>
      <c r="Q526" s="43">
        <v>1</v>
      </c>
      <c r="R526" s="43">
        <v>0.01</v>
      </c>
      <c r="X526" t="str">
        <f>INDEX(Mets!$B$2:$O$565,MATCH(CONCATENATE($C526,"_EXT"),Mets!$B$2:$B$565,0),COLUMN()-23)</f>
        <v>2-nonanone_EXT</v>
      </c>
      <c r="Y526">
        <f>INDEX(Mets!$B$2:$O$565,MATCH(CONCATENATE($C526,"_EXT"),Mets!$B$2:$B$565,0),COLUMN()-17)</f>
        <v>0</v>
      </c>
      <c r="Z526">
        <f>INDEX(Mets!$B$2:$O$565,MATCH(CONCATENATE($C526,"_EXT"),Mets!$B$2:$B$565,0),COLUMN()-17)</f>
        <v>1</v>
      </c>
      <c r="AA526">
        <f>INDEX(Mets!$B$2:$O$565,MATCH(CONCATENATE($C526,"_EXT"),Mets!$B$2:$B$565,0),COLUMN()-17)</f>
        <v>0</v>
      </c>
      <c r="AB526">
        <f>INDEX(Mets!$B$2:$O$565,MATCH(CONCATENATE($C526,"_EXT"),Mets!$B$2:$B$565,0),COLUMN()-17)</f>
        <v>0</v>
      </c>
      <c r="AC526">
        <f>INDEX(Mets!$B$2:$O$565,MATCH(CONCATENATE($C526,"_EXT"),Mets!$B$2:$B$565,0),COLUMN()-17)</f>
        <v>0</v>
      </c>
      <c r="AD526">
        <f>INDEX(Mets!$B$2:$O$565,MATCH(CONCATENATE($C526,"_EXT"),Mets!$B$2:$B$565,0),COLUMN()-17)</f>
        <v>52</v>
      </c>
      <c r="AE526">
        <f>INDEX(Mets!$B$2:$W$565,MATCH(CONCATENATE($C526,"_EXT"),Mets!$B$2:$B$565,0),COLUMN()-17)</f>
        <v>9</v>
      </c>
      <c r="AF526" t="e">
        <f>INDEX(Mets!$B$2:$W$565,MATCH(CONCATENATE($C526,"_EXT"),Mets!$B$2:$B$565,0),COLUMN()-9)</f>
        <v>#REF!</v>
      </c>
      <c r="AG526" t="e">
        <f>INDEX(Mets!$B$2:$W$565,MATCH(CONCATENATE($C526,"_EXT"),Mets!$B$2:$B$565,0),COLUMN()-9)</f>
        <v>#REF!</v>
      </c>
    </row>
    <row r="527" spans="1:33">
      <c r="A527" s="43" t="str">
        <f>'FBA Ts'!A145</f>
        <v>X136</v>
      </c>
      <c r="B527" s="43" t="str">
        <f>'FBA Ts'!B145</f>
        <v>1 2-decanone_cyt = 9 CmolHCs_cyt</v>
      </c>
      <c r="C527" s="43" t="str">
        <f>'FBA Ts'!C145</f>
        <v>2-decanone</v>
      </c>
      <c r="D527" s="43">
        <f>'FBA Ts'!D145</f>
        <v>0</v>
      </c>
      <c r="E527" s="43" t="str">
        <f>'FBA Ts'!E145</f>
        <v>N</v>
      </c>
      <c r="F527" s="43"/>
      <c r="G527" s="43" t="str">
        <f t="shared" si="19"/>
        <v>X136</v>
      </c>
      <c r="H527" s="43" t="str">
        <f t="shared" si="19"/>
        <v>1 2-decanone_cyt = 9 CmolHCs_cyt</v>
      </c>
      <c r="I527" s="43" t="s">
        <v>781</v>
      </c>
      <c r="J527" s="43" t="s">
        <v>782</v>
      </c>
      <c r="K527" s="43">
        <f t="shared" si="20"/>
        <v>0</v>
      </c>
      <c r="L527" s="43" t="s">
        <v>783</v>
      </c>
      <c r="M527" s="43">
        <v>0</v>
      </c>
      <c r="N527" s="43">
        <v>1</v>
      </c>
      <c r="O527" s="43">
        <v>1</v>
      </c>
      <c r="P527" s="43">
        <v>1</v>
      </c>
      <c r="Q527" s="43">
        <v>1</v>
      </c>
      <c r="R527" s="43">
        <v>0.01</v>
      </c>
      <c r="X527" t="str">
        <f>INDEX(Mets!$B$2:$O$565,MATCH(CONCATENATE($C527,"_EXT"),Mets!$B$2:$B$565,0),COLUMN()-23)</f>
        <v>2-decanone_EXT</v>
      </c>
      <c r="Y527">
        <f>INDEX(Mets!$B$2:$O$565,MATCH(CONCATENATE($C527,"_EXT"),Mets!$B$2:$B$565,0),COLUMN()-17)</f>
        <v>0</v>
      </c>
      <c r="Z527">
        <f>INDEX(Mets!$B$2:$O$565,MATCH(CONCATENATE($C527,"_EXT"),Mets!$B$2:$B$565,0),COLUMN()-17)</f>
        <v>1</v>
      </c>
      <c r="AA527">
        <f>INDEX(Mets!$B$2:$O$565,MATCH(CONCATENATE($C527,"_EXT"),Mets!$B$2:$B$565,0),COLUMN()-17)</f>
        <v>0</v>
      </c>
      <c r="AB527">
        <f>INDEX(Mets!$B$2:$O$565,MATCH(CONCATENATE($C527,"_EXT"),Mets!$B$2:$B$565,0),COLUMN()-17)</f>
        <v>0</v>
      </c>
      <c r="AC527">
        <f>INDEX(Mets!$B$2:$O$565,MATCH(CONCATENATE($C527,"_EXT"),Mets!$B$2:$B$565,0),COLUMN()-17)</f>
        <v>0</v>
      </c>
      <c r="AD527">
        <f>INDEX(Mets!$B$2:$O$565,MATCH(CONCATENATE($C527,"_EXT"),Mets!$B$2:$B$565,0),COLUMN()-17)</f>
        <v>58</v>
      </c>
      <c r="AE527">
        <f>INDEX(Mets!$B$2:$W$565,MATCH(CONCATENATE($C527,"_EXT"),Mets!$B$2:$B$565,0),COLUMN()-17)</f>
        <v>10</v>
      </c>
      <c r="AF527" t="e">
        <f>INDEX(Mets!$B$2:$W$565,MATCH(CONCATENATE($C527,"_EXT"),Mets!$B$2:$B$565,0),COLUMN()-9)</f>
        <v>#REF!</v>
      </c>
      <c r="AG527" t="e">
        <f>INDEX(Mets!$B$2:$W$565,MATCH(CONCATENATE($C527,"_EXT"),Mets!$B$2:$B$565,0),COLUMN()-9)</f>
        <v>#REF!</v>
      </c>
    </row>
    <row r="528" spans="1:33">
      <c r="A528" s="43" t="str">
        <f>'FBA Ts'!A146</f>
        <v>X137</v>
      </c>
      <c r="B528" s="43" t="str">
        <f>'FBA Ts'!B146</f>
        <v>1 2-undecanone_cyt = 10 CmolHCs_cyt</v>
      </c>
      <c r="C528" s="43" t="str">
        <f>'FBA Ts'!C146</f>
        <v>2-undecanone</v>
      </c>
      <c r="D528" s="43">
        <f>'FBA Ts'!D146</f>
        <v>0</v>
      </c>
      <c r="E528" s="43" t="str">
        <f>'FBA Ts'!E146</f>
        <v>N</v>
      </c>
      <c r="F528" s="43"/>
      <c r="G528" s="43" t="str">
        <f t="shared" si="19"/>
        <v>X137</v>
      </c>
      <c r="H528" s="43" t="str">
        <f t="shared" si="19"/>
        <v>1 2-undecanone_cyt = 10 CmolHCs_cyt</v>
      </c>
      <c r="I528" s="43" t="s">
        <v>781</v>
      </c>
      <c r="J528" s="43" t="s">
        <v>782</v>
      </c>
      <c r="K528" s="43">
        <f t="shared" si="20"/>
        <v>0</v>
      </c>
      <c r="L528" s="43" t="s">
        <v>783</v>
      </c>
      <c r="M528" s="43">
        <v>0</v>
      </c>
      <c r="N528" s="43">
        <v>1</v>
      </c>
      <c r="O528" s="43">
        <v>1</v>
      </c>
      <c r="P528" s="43">
        <v>1</v>
      </c>
      <c r="Q528" s="43">
        <v>1</v>
      </c>
      <c r="R528" s="43">
        <v>0.01</v>
      </c>
      <c r="X528" t="str">
        <f>INDEX(Mets!$B$2:$O$565,MATCH(CONCATENATE($C528,"_EXT"),Mets!$B$2:$B$565,0),COLUMN()-23)</f>
        <v>2-undecanone_EXT</v>
      </c>
      <c r="Y528">
        <f>INDEX(Mets!$B$2:$O$565,MATCH(CONCATENATE($C528,"_EXT"),Mets!$B$2:$B$565,0),COLUMN()-17)</f>
        <v>0</v>
      </c>
      <c r="Z528">
        <f>INDEX(Mets!$B$2:$O$565,MATCH(CONCATENATE($C528,"_EXT"),Mets!$B$2:$B$565,0),COLUMN()-17)</f>
        <v>1</v>
      </c>
      <c r="AA528">
        <f>INDEX(Mets!$B$2:$O$565,MATCH(CONCATENATE($C528,"_EXT"),Mets!$B$2:$B$565,0),COLUMN()-17)</f>
        <v>0</v>
      </c>
      <c r="AB528">
        <f>INDEX(Mets!$B$2:$O$565,MATCH(CONCATENATE($C528,"_EXT"),Mets!$B$2:$B$565,0),COLUMN()-17)</f>
        <v>0</v>
      </c>
      <c r="AC528">
        <f>INDEX(Mets!$B$2:$O$565,MATCH(CONCATENATE($C528,"_EXT"),Mets!$B$2:$B$565,0),COLUMN()-17)</f>
        <v>0</v>
      </c>
      <c r="AD528">
        <f>INDEX(Mets!$B$2:$O$565,MATCH(CONCATENATE($C528,"_EXT"),Mets!$B$2:$B$565,0),COLUMN()-17)</f>
        <v>64</v>
      </c>
      <c r="AE528">
        <f>INDEX(Mets!$B$2:$W$565,MATCH(CONCATENATE($C528,"_EXT"),Mets!$B$2:$B$565,0),COLUMN()-17)</f>
        <v>11</v>
      </c>
      <c r="AF528" t="e">
        <f>INDEX(Mets!$B$2:$W$565,MATCH(CONCATENATE($C528,"_EXT"),Mets!$B$2:$B$565,0),COLUMN()-9)</f>
        <v>#REF!</v>
      </c>
      <c r="AG528" t="e">
        <f>INDEX(Mets!$B$2:$W$565,MATCH(CONCATENATE($C528,"_EXT"),Mets!$B$2:$B$565,0),COLUMN()-9)</f>
        <v>#REF!</v>
      </c>
    </row>
    <row r="529" spans="1:33">
      <c r="A529" s="43" t="str">
        <f>'FBA Ts'!A147</f>
        <v>X138</v>
      </c>
      <c r="B529" s="43" t="str">
        <f>'FBA Ts'!B147</f>
        <v>1 2-dodecanone_cyt = 11 CmolHCs_cyt</v>
      </c>
      <c r="C529" s="43" t="str">
        <f>'FBA Ts'!C147</f>
        <v>2-dodecanone</v>
      </c>
      <c r="D529" s="43">
        <f>'FBA Ts'!D147</f>
        <v>0</v>
      </c>
      <c r="E529" s="43" t="str">
        <f>'FBA Ts'!E147</f>
        <v>N</v>
      </c>
      <c r="F529" s="43"/>
      <c r="G529" s="43" t="str">
        <f t="shared" ref="G529:H563" si="21">A529</f>
        <v>X138</v>
      </c>
      <c r="H529" s="43" t="str">
        <f t="shared" si="21"/>
        <v>1 2-dodecanone_cyt = 11 CmolHCs_cyt</v>
      </c>
      <c r="I529" s="43" t="s">
        <v>781</v>
      </c>
      <c r="J529" s="43" t="s">
        <v>782</v>
      </c>
      <c r="K529" s="43">
        <f t="shared" si="20"/>
        <v>0</v>
      </c>
      <c r="L529" s="43" t="s">
        <v>783</v>
      </c>
      <c r="M529" s="43">
        <v>0</v>
      </c>
      <c r="N529" s="43">
        <v>1</v>
      </c>
      <c r="O529" s="43">
        <v>1</v>
      </c>
      <c r="P529" s="43">
        <v>1</v>
      </c>
      <c r="Q529" s="43">
        <v>1</v>
      </c>
      <c r="R529" s="43">
        <v>0.01</v>
      </c>
      <c r="X529" t="str">
        <f>INDEX(Mets!$B$2:$O$565,MATCH(CONCATENATE($C529,"_EXT"),Mets!$B$2:$B$565,0),COLUMN()-23)</f>
        <v>2-dodecanone_EXT</v>
      </c>
      <c r="Y529">
        <f>INDEX(Mets!$B$2:$O$565,MATCH(CONCATENATE($C529,"_EXT"),Mets!$B$2:$B$565,0),COLUMN()-17)</f>
        <v>0</v>
      </c>
      <c r="Z529">
        <f>INDEX(Mets!$B$2:$O$565,MATCH(CONCATENATE($C529,"_EXT"),Mets!$B$2:$B$565,0),COLUMN()-17)</f>
        <v>1</v>
      </c>
      <c r="AA529">
        <f>INDEX(Mets!$B$2:$O$565,MATCH(CONCATENATE($C529,"_EXT"),Mets!$B$2:$B$565,0),COLUMN()-17)</f>
        <v>0</v>
      </c>
      <c r="AB529">
        <f>INDEX(Mets!$B$2:$O$565,MATCH(CONCATENATE($C529,"_EXT"),Mets!$B$2:$B$565,0),COLUMN()-17)</f>
        <v>0</v>
      </c>
      <c r="AC529">
        <f>INDEX(Mets!$B$2:$O$565,MATCH(CONCATENATE($C529,"_EXT"),Mets!$B$2:$B$565,0),COLUMN()-17)</f>
        <v>0</v>
      </c>
      <c r="AD529">
        <f>INDEX(Mets!$B$2:$O$565,MATCH(CONCATENATE($C529,"_EXT"),Mets!$B$2:$B$565,0),COLUMN()-17)</f>
        <v>70</v>
      </c>
      <c r="AE529">
        <f>INDEX(Mets!$B$2:$W$565,MATCH(CONCATENATE($C529,"_EXT"),Mets!$B$2:$B$565,0),COLUMN()-17)</f>
        <v>12</v>
      </c>
      <c r="AF529" t="e">
        <f>INDEX(Mets!$B$2:$W$565,MATCH(CONCATENATE($C529,"_EXT"),Mets!$B$2:$B$565,0),COLUMN()-9)</f>
        <v>#REF!</v>
      </c>
      <c r="AG529" t="e">
        <f>INDEX(Mets!$B$2:$W$565,MATCH(CONCATENATE($C529,"_EXT"),Mets!$B$2:$B$565,0),COLUMN()-9)</f>
        <v>#REF!</v>
      </c>
    </row>
    <row r="530" spans="1:33">
      <c r="A530" s="43" t="str">
        <f>'FBA Ts'!A148</f>
        <v>X139</v>
      </c>
      <c r="B530" s="43" t="str">
        <f>'FBA Ts'!B148</f>
        <v>1 2-tridecanone_cyt = 12 CmolHCs_cyt</v>
      </c>
      <c r="C530" s="43" t="str">
        <f>'FBA Ts'!C148</f>
        <v>2-tridecanone</v>
      </c>
      <c r="D530" s="43">
        <f>'FBA Ts'!D148</f>
        <v>0</v>
      </c>
      <c r="E530" s="43" t="str">
        <f>'FBA Ts'!E148</f>
        <v>N</v>
      </c>
      <c r="F530" s="43"/>
      <c r="G530" s="43" t="str">
        <f t="shared" si="21"/>
        <v>X139</v>
      </c>
      <c r="H530" s="43" t="str">
        <f t="shared" si="21"/>
        <v>1 2-tridecanone_cyt = 12 CmolHCs_cyt</v>
      </c>
      <c r="I530" s="43" t="s">
        <v>781</v>
      </c>
      <c r="J530" s="43" t="s">
        <v>782</v>
      </c>
      <c r="K530" s="43">
        <f t="shared" si="20"/>
        <v>0</v>
      </c>
      <c r="L530" s="43" t="s">
        <v>783</v>
      </c>
      <c r="M530" s="43">
        <v>0</v>
      </c>
      <c r="N530" s="43">
        <v>1</v>
      </c>
      <c r="O530" s="43">
        <v>1</v>
      </c>
      <c r="P530" s="43">
        <v>1</v>
      </c>
      <c r="Q530" s="43">
        <v>1</v>
      </c>
      <c r="R530" s="43">
        <v>0.01</v>
      </c>
      <c r="X530" t="str">
        <f>INDEX(Mets!$B$2:$O$565,MATCH(CONCATENATE($C530,"_EXT"),Mets!$B$2:$B$565,0),COLUMN()-23)</f>
        <v>2-tridecanone_EXT</v>
      </c>
      <c r="Y530">
        <f>INDEX(Mets!$B$2:$O$565,MATCH(CONCATENATE($C530,"_EXT"),Mets!$B$2:$B$565,0),COLUMN()-17)</f>
        <v>0</v>
      </c>
      <c r="Z530">
        <f>INDEX(Mets!$B$2:$O$565,MATCH(CONCATENATE($C530,"_EXT"),Mets!$B$2:$B$565,0),COLUMN()-17)</f>
        <v>1</v>
      </c>
      <c r="AA530">
        <f>INDEX(Mets!$B$2:$O$565,MATCH(CONCATENATE($C530,"_EXT"),Mets!$B$2:$B$565,0),COLUMN()-17)</f>
        <v>0</v>
      </c>
      <c r="AB530">
        <f>INDEX(Mets!$B$2:$O$565,MATCH(CONCATENATE($C530,"_EXT"),Mets!$B$2:$B$565,0),COLUMN()-17)</f>
        <v>0</v>
      </c>
      <c r="AC530">
        <f>INDEX(Mets!$B$2:$O$565,MATCH(CONCATENATE($C530,"_EXT"),Mets!$B$2:$B$565,0),COLUMN()-17)</f>
        <v>0</v>
      </c>
      <c r="AD530">
        <f>INDEX(Mets!$B$2:$O$565,MATCH(CONCATENATE($C530,"_EXT"),Mets!$B$2:$B$565,0),COLUMN()-17)</f>
        <v>76</v>
      </c>
      <c r="AE530">
        <f>INDEX(Mets!$B$2:$W$565,MATCH(CONCATENATE($C530,"_EXT"),Mets!$B$2:$B$565,0),COLUMN()-17)</f>
        <v>13</v>
      </c>
      <c r="AF530" t="e">
        <f>INDEX(Mets!$B$2:$W$565,MATCH(CONCATENATE($C530,"_EXT"),Mets!$B$2:$B$565,0),COLUMN()-9)</f>
        <v>#REF!</v>
      </c>
      <c r="AG530" t="e">
        <f>INDEX(Mets!$B$2:$W$565,MATCH(CONCATENATE($C530,"_EXT"),Mets!$B$2:$B$565,0),COLUMN()-9)</f>
        <v>#REF!</v>
      </c>
    </row>
    <row r="531" spans="1:33">
      <c r="A531" s="43" t="str">
        <f>'FBA Ts'!A149</f>
        <v>X140</v>
      </c>
      <c r="B531" s="43" t="str">
        <f>'FBA Ts'!B149</f>
        <v>1 2-tetradecanone_cyt = 13 CmolHCs_cyt</v>
      </c>
      <c r="C531" s="43" t="str">
        <f>'FBA Ts'!C149</f>
        <v>2-tetradecanone</v>
      </c>
      <c r="D531" s="43">
        <f>'FBA Ts'!D149</f>
        <v>0</v>
      </c>
      <c r="E531" s="43" t="str">
        <f>'FBA Ts'!E149</f>
        <v>N</v>
      </c>
      <c r="F531" s="43"/>
      <c r="G531" s="43" t="str">
        <f t="shared" si="21"/>
        <v>X140</v>
      </c>
      <c r="H531" s="43" t="str">
        <f t="shared" si="21"/>
        <v>1 2-tetradecanone_cyt = 13 CmolHCs_cyt</v>
      </c>
      <c r="I531" s="43" t="s">
        <v>781</v>
      </c>
      <c r="J531" s="43" t="s">
        <v>782</v>
      </c>
      <c r="K531" s="43">
        <f t="shared" si="20"/>
        <v>0</v>
      </c>
      <c r="L531" s="43" t="s">
        <v>783</v>
      </c>
      <c r="M531" s="43">
        <v>0</v>
      </c>
      <c r="N531" s="43">
        <v>1</v>
      </c>
      <c r="O531" s="43">
        <v>1</v>
      </c>
      <c r="P531" s="43">
        <v>1</v>
      </c>
      <c r="Q531" s="43">
        <v>1</v>
      </c>
      <c r="R531" s="43">
        <v>0.01</v>
      </c>
      <c r="X531" t="str">
        <f>INDEX(Mets!$B$2:$O$565,MATCH(CONCATENATE($C531,"_EXT"),Mets!$B$2:$B$565,0),COLUMN()-23)</f>
        <v>2-tetradecanone_EXT</v>
      </c>
      <c r="Y531">
        <f>INDEX(Mets!$B$2:$O$565,MATCH(CONCATENATE($C531,"_EXT"),Mets!$B$2:$B$565,0),COLUMN()-17)</f>
        <v>0</v>
      </c>
      <c r="Z531">
        <f>INDEX(Mets!$B$2:$O$565,MATCH(CONCATENATE($C531,"_EXT"),Mets!$B$2:$B$565,0),COLUMN()-17)</f>
        <v>1</v>
      </c>
      <c r="AA531">
        <f>INDEX(Mets!$B$2:$O$565,MATCH(CONCATENATE($C531,"_EXT"),Mets!$B$2:$B$565,0),COLUMN()-17)</f>
        <v>0</v>
      </c>
      <c r="AB531">
        <f>INDEX(Mets!$B$2:$O$565,MATCH(CONCATENATE($C531,"_EXT"),Mets!$B$2:$B$565,0),COLUMN()-17)</f>
        <v>0</v>
      </c>
      <c r="AC531">
        <f>INDEX(Mets!$B$2:$O$565,MATCH(CONCATENATE($C531,"_EXT"),Mets!$B$2:$B$565,0),COLUMN()-17)</f>
        <v>0</v>
      </c>
      <c r="AD531">
        <f>INDEX(Mets!$B$2:$O$565,MATCH(CONCATENATE($C531,"_EXT"),Mets!$B$2:$B$565,0),COLUMN()-17)</f>
        <v>82</v>
      </c>
      <c r="AE531">
        <f>INDEX(Mets!$B$2:$W$565,MATCH(CONCATENATE($C531,"_EXT"),Mets!$B$2:$B$565,0),COLUMN()-17)</f>
        <v>14</v>
      </c>
      <c r="AF531" t="e">
        <f>INDEX(Mets!$B$2:$W$565,MATCH(CONCATENATE($C531,"_EXT"),Mets!$B$2:$B$565,0),COLUMN()-9)</f>
        <v>#REF!</v>
      </c>
      <c r="AG531" t="e">
        <f>INDEX(Mets!$B$2:$W$565,MATCH(CONCATENATE($C531,"_EXT"),Mets!$B$2:$B$565,0),COLUMN()-9)</f>
        <v>#REF!</v>
      </c>
    </row>
    <row r="532" spans="1:33">
      <c r="A532" s="43" t="str">
        <f>'FBA Ts'!A150</f>
        <v>X141</v>
      </c>
      <c r="B532" s="43" t="str">
        <f>'FBA Ts'!B150</f>
        <v>1 2-pentadecanone_cyt = 14 CmolHCs_cyt</v>
      </c>
      <c r="C532" s="43" t="str">
        <f>'FBA Ts'!C150</f>
        <v>2-pentadecanone</v>
      </c>
      <c r="D532" s="43">
        <f>'FBA Ts'!D150</f>
        <v>0</v>
      </c>
      <c r="E532" s="43" t="str">
        <f>'FBA Ts'!E150</f>
        <v>N</v>
      </c>
      <c r="F532" s="43"/>
      <c r="G532" s="43" t="str">
        <f t="shared" si="21"/>
        <v>X141</v>
      </c>
      <c r="H532" s="43" t="str">
        <f t="shared" si="21"/>
        <v>1 2-pentadecanone_cyt = 14 CmolHCs_cyt</v>
      </c>
      <c r="I532" s="43" t="s">
        <v>781</v>
      </c>
      <c r="J532" s="43" t="s">
        <v>782</v>
      </c>
      <c r="K532" s="43">
        <f t="shared" si="20"/>
        <v>0</v>
      </c>
      <c r="L532" s="43" t="s">
        <v>783</v>
      </c>
      <c r="M532" s="43">
        <v>0</v>
      </c>
      <c r="N532" s="43">
        <v>1</v>
      </c>
      <c r="O532" s="43">
        <v>1</v>
      </c>
      <c r="P532" s="43">
        <v>1</v>
      </c>
      <c r="Q532" s="43">
        <v>1</v>
      </c>
      <c r="R532" s="43">
        <v>0.01</v>
      </c>
      <c r="X532" t="str">
        <f>INDEX(Mets!$B$2:$O$565,MATCH(CONCATENATE($C532,"_EXT"),Mets!$B$2:$B$565,0),COLUMN()-23)</f>
        <v>2-pentadecanone_EXT</v>
      </c>
      <c r="Y532">
        <f>INDEX(Mets!$B$2:$O$565,MATCH(CONCATENATE($C532,"_EXT"),Mets!$B$2:$B$565,0),COLUMN()-17)</f>
        <v>0</v>
      </c>
      <c r="Z532">
        <f>INDEX(Mets!$B$2:$O$565,MATCH(CONCATENATE($C532,"_EXT"),Mets!$B$2:$B$565,0),COLUMN()-17)</f>
        <v>1</v>
      </c>
      <c r="AA532">
        <f>INDEX(Mets!$B$2:$O$565,MATCH(CONCATENATE($C532,"_EXT"),Mets!$B$2:$B$565,0),COLUMN()-17)</f>
        <v>0</v>
      </c>
      <c r="AB532">
        <f>INDEX(Mets!$B$2:$O$565,MATCH(CONCATENATE($C532,"_EXT"),Mets!$B$2:$B$565,0),COLUMN()-17)</f>
        <v>0</v>
      </c>
      <c r="AC532">
        <f>INDEX(Mets!$B$2:$O$565,MATCH(CONCATENATE($C532,"_EXT"),Mets!$B$2:$B$565,0),COLUMN()-17)</f>
        <v>0</v>
      </c>
      <c r="AD532">
        <f>INDEX(Mets!$B$2:$O$565,MATCH(CONCATENATE($C532,"_EXT"),Mets!$B$2:$B$565,0),COLUMN()-17)</f>
        <v>88</v>
      </c>
      <c r="AE532">
        <f>INDEX(Mets!$B$2:$W$565,MATCH(CONCATENATE($C532,"_EXT"),Mets!$B$2:$B$565,0),COLUMN()-17)</f>
        <v>15</v>
      </c>
      <c r="AF532" t="e">
        <f>INDEX(Mets!$B$2:$W$565,MATCH(CONCATENATE($C532,"_EXT"),Mets!$B$2:$B$565,0),COLUMN()-9)</f>
        <v>#REF!</v>
      </c>
      <c r="AG532" t="e">
        <f>INDEX(Mets!$B$2:$W$565,MATCH(CONCATENATE($C532,"_EXT"),Mets!$B$2:$B$565,0),COLUMN()-9)</f>
        <v>#REF!</v>
      </c>
    </row>
    <row r="533" spans="1:33">
      <c r="A533" s="43" t="str">
        <f>'FBA Ts'!A151</f>
        <v>X142</v>
      </c>
      <c r="B533" s="43" t="str">
        <f>'FBA Ts'!B151</f>
        <v>1 2-hexadecanone_cyt = 15 CmolHCs_cyt</v>
      </c>
      <c r="C533" s="43" t="str">
        <f>'FBA Ts'!C151</f>
        <v>2-hexadecanone</v>
      </c>
      <c r="D533" s="43">
        <f>'FBA Ts'!D151</f>
        <v>0</v>
      </c>
      <c r="E533" s="43" t="str">
        <f>'FBA Ts'!E151</f>
        <v>N</v>
      </c>
      <c r="F533" s="43"/>
      <c r="G533" s="43" t="str">
        <f t="shared" si="21"/>
        <v>X142</v>
      </c>
      <c r="H533" s="43" t="str">
        <f t="shared" si="21"/>
        <v>1 2-hexadecanone_cyt = 15 CmolHCs_cyt</v>
      </c>
      <c r="I533" s="43" t="s">
        <v>781</v>
      </c>
      <c r="J533" s="43" t="s">
        <v>782</v>
      </c>
      <c r="K533" s="43">
        <f t="shared" si="20"/>
        <v>0</v>
      </c>
      <c r="L533" s="43" t="s">
        <v>783</v>
      </c>
      <c r="M533" s="43">
        <v>0</v>
      </c>
      <c r="N533" s="43">
        <v>1</v>
      </c>
      <c r="O533" s="43">
        <v>1</v>
      </c>
      <c r="P533" s="43">
        <v>1</v>
      </c>
      <c r="Q533" s="43">
        <v>1</v>
      </c>
      <c r="R533" s="43">
        <v>0.01</v>
      </c>
      <c r="X533" t="str">
        <f>INDEX(Mets!$B$2:$O$565,MATCH(CONCATENATE($C533,"_EXT"),Mets!$B$2:$B$565,0),COLUMN()-23)</f>
        <v>2-hexadecanone_EXT</v>
      </c>
      <c r="Y533">
        <f>INDEX(Mets!$B$2:$O$565,MATCH(CONCATENATE($C533,"_EXT"),Mets!$B$2:$B$565,0),COLUMN()-17)</f>
        <v>0</v>
      </c>
      <c r="Z533">
        <f>INDEX(Mets!$B$2:$O$565,MATCH(CONCATENATE($C533,"_EXT"),Mets!$B$2:$B$565,0),COLUMN()-17)</f>
        <v>1</v>
      </c>
      <c r="AA533">
        <f>INDEX(Mets!$B$2:$O$565,MATCH(CONCATENATE($C533,"_EXT"),Mets!$B$2:$B$565,0),COLUMN()-17)</f>
        <v>0</v>
      </c>
      <c r="AB533">
        <f>INDEX(Mets!$B$2:$O$565,MATCH(CONCATENATE($C533,"_EXT"),Mets!$B$2:$B$565,0),COLUMN()-17)</f>
        <v>0</v>
      </c>
      <c r="AC533">
        <f>INDEX(Mets!$B$2:$O$565,MATCH(CONCATENATE($C533,"_EXT"),Mets!$B$2:$B$565,0),COLUMN()-17)</f>
        <v>0</v>
      </c>
      <c r="AD533">
        <f>INDEX(Mets!$B$2:$O$565,MATCH(CONCATENATE($C533,"_EXT"),Mets!$B$2:$B$565,0),COLUMN()-17)</f>
        <v>94</v>
      </c>
      <c r="AE533">
        <f>INDEX(Mets!$B$2:$W$565,MATCH(CONCATENATE($C533,"_EXT"),Mets!$B$2:$B$565,0),COLUMN()-17)</f>
        <v>16</v>
      </c>
      <c r="AF533" t="e">
        <f>INDEX(Mets!$B$2:$W$565,MATCH(CONCATENATE($C533,"_EXT"),Mets!$B$2:$B$565,0),COLUMN()-9)</f>
        <v>#REF!</v>
      </c>
      <c r="AG533" t="e">
        <f>INDEX(Mets!$B$2:$W$565,MATCH(CONCATENATE($C533,"_EXT"),Mets!$B$2:$B$565,0),COLUMN()-9)</f>
        <v>#REF!</v>
      </c>
    </row>
    <row r="534" spans="1:33">
      <c r="A534" s="43" t="str">
        <f>'FBA Ts'!A152</f>
        <v>X143</v>
      </c>
      <c r="B534" s="43" t="str">
        <f>'FBA Ts'!B152</f>
        <v>1 2-heptadecanone_cyt = 16 CmolHCs_cyt</v>
      </c>
      <c r="C534" s="43" t="str">
        <f>'FBA Ts'!C152</f>
        <v>2-heptadecanone</v>
      </c>
      <c r="D534" s="43">
        <f>'FBA Ts'!D152</f>
        <v>0</v>
      </c>
      <c r="E534" s="43" t="str">
        <f>'FBA Ts'!E152</f>
        <v>N</v>
      </c>
      <c r="F534" s="43"/>
      <c r="G534" s="43" t="str">
        <f t="shared" si="21"/>
        <v>X143</v>
      </c>
      <c r="H534" s="43" t="str">
        <f t="shared" si="21"/>
        <v>1 2-heptadecanone_cyt = 16 CmolHCs_cyt</v>
      </c>
      <c r="I534" s="43" t="s">
        <v>781</v>
      </c>
      <c r="J534" s="43" t="s">
        <v>782</v>
      </c>
      <c r="K534" s="43">
        <f t="shared" si="20"/>
        <v>0</v>
      </c>
      <c r="L534" s="43" t="s">
        <v>783</v>
      </c>
      <c r="M534" s="43">
        <v>0</v>
      </c>
      <c r="N534" s="43">
        <v>1</v>
      </c>
      <c r="O534" s="43">
        <v>1</v>
      </c>
      <c r="P534" s="43">
        <v>1</v>
      </c>
      <c r="Q534" s="43">
        <v>1</v>
      </c>
      <c r="R534" s="43">
        <v>0.01</v>
      </c>
      <c r="X534" t="str">
        <f>INDEX(Mets!$B$2:$O$565,MATCH(CONCATENATE($C534,"_EXT"),Mets!$B$2:$B$565,0),COLUMN()-23)</f>
        <v>2-heptadecanone_EXT</v>
      </c>
      <c r="Y534">
        <f>INDEX(Mets!$B$2:$O$565,MATCH(CONCATENATE($C534,"_EXT"),Mets!$B$2:$B$565,0),COLUMN()-17)</f>
        <v>0</v>
      </c>
      <c r="Z534">
        <f>INDEX(Mets!$B$2:$O$565,MATCH(CONCATENATE($C534,"_EXT"),Mets!$B$2:$B$565,0),COLUMN()-17)</f>
        <v>1</v>
      </c>
      <c r="AA534">
        <f>INDEX(Mets!$B$2:$O$565,MATCH(CONCATENATE($C534,"_EXT"),Mets!$B$2:$B$565,0),COLUMN()-17)</f>
        <v>0</v>
      </c>
      <c r="AB534">
        <f>INDEX(Mets!$B$2:$O$565,MATCH(CONCATENATE($C534,"_EXT"),Mets!$B$2:$B$565,0),COLUMN()-17)</f>
        <v>0</v>
      </c>
      <c r="AC534">
        <f>INDEX(Mets!$B$2:$O$565,MATCH(CONCATENATE($C534,"_EXT"),Mets!$B$2:$B$565,0),COLUMN()-17)</f>
        <v>0</v>
      </c>
      <c r="AD534">
        <f>INDEX(Mets!$B$2:$O$565,MATCH(CONCATENATE($C534,"_EXT"),Mets!$B$2:$B$565,0),COLUMN()-17)</f>
        <v>100</v>
      </c>
      <c r="AE534">
        <f>INDEX(Mets!$B$2:$W$565,MATCH(CONCATENATE($C534,"_EXT"),Mets!$B$2:$B$565,0),COLUMN()-17)</f>
        <v>17</v>
      </c>
      <c r="AF534" t="e">
        <f>INDEX(Mets!$B$2:$W$565,MATCH(CONCATENATE($C534,"_EXT"),Mets!$B$2:$B$565,0),COLUMN()-9)</f>
        <v>#REF!</v>
      </c>
      <c r="AG534" t="e">
        <f>INDEX(Mets!$B$2:$W$565,MATCH(CONCATENATE($C534,"_EXT"),Mets!$B$2:$B$565,0),COLUMN()-9)</f>
        <v>#REF!</v>
      </c>
    </row>
    <row r="535" spans="1:33">
      <c r="A535" s="43" t="str">
        <f>'FBA Ts'!A153</f>
        <v>X144</v>
      </c>
      <c r="B535" s="43" t="str">
        <f>'FBA Ts'!B153</f>
        <v>1 2-propanol_cyt = 17 CmolHCs_cyt</v>
      </c>
      <c r="C535" s="43" t="str">
        <f>'FBA Ts'!C153</f>
        <v>2-propanol</v>
      </c>
      <c r="D535" s="43">
        <f>'FBA Ts'!D153</f>
        <v>0</v>
      </c>
      <c r="E535" s="43" t="str">
        <f>'FBA Ts'!E153</f>
        <v>N</v>
      </c>
      <c r="F535" s="43"/>
      <c r="G535" s="43" t="str">
        <f t="shared" si="21"/>
        <v>X144</v>
      </c>
      <c r="H535" s="43" t="str">
        <f t="shared" si="21"/>
        <v>1 2-propanol_cyt = 17 CmolHCs_cyt</v>
      </c>
      <c r="I535" s="43" t="s">
        <v>781</v>
      </c>
      <c r="J535" s="43" t="s">
        <v>782</v>
      </c>
      <c r="K535" s="43">
        <f t="shared" si="20"/>
        <v>0</v>
      </c>
      <c r="L535" s="43" t="s">
        <v>783</v>
      </c>
      <c r="M535" s="43">
        <v>0</v>
      </c>
      <c r="N535" s="43">
        <v>1</v>
      </c>
      <c r="O535" s="43">
        <v>1</v>
      </c>
      <c r="P535" s="43">
        <v>1</v>
      </c>
      <c r="Q535" s="43">
        <v>1</v>
      </c>
      <c r="R535" s="43">
        <v>0.01</v>
      </c>
      <c r="X535" t="str">
        <f>INDEX(Mets!$B$2:$O$565,MATCH(CONCATENATE($C535,"_EXT"),Mets!$B$2:$B$565,0),COLUMN()-23)</f>
        <v>2-propanol_EXT</v>
      </c>
      <c r="Y535">
        <f>INDEX(Mets!$B$2:$O$565,MATCH(CONCATENATE($C535,"_EXT"),Mets!$B$2:$B$565,0),COLUMN()-17)</f>
        <v>0</v>
      </c>
      <c r="Z535">
        <f>INDEX(Mets!$B$2:$O$565,MATCH(CONCATENATE($C535,"_EXT"),Mets!$B$2:$B$565,0),COLUMN()-17)</f>
        <v>1</v>
      </c>
      <c r="AA535">
        <f>INDEX(Mets!$B$2:$O$565,MATCH(CONCATENATE($C535,"_EXT"),Mets!$B$2:$B$565,0),COLUMN()-17)</f>
        <v>0</v>
      </c>
      <c r="AB535">
        <f>INDEX(Mets!$B$2:$O$565,MATCH(CONCATENATE($C535,"_EXT"),Mets!$B$2:$B$565,0),COLUMN()-17)</f>
        <v>0</v>
      </c>
      <c r="AC535">
        <f>INDEX(Mets!$B$2:$O$565,MATCH(CONCATENATE($C535,"_EXT"),Mets!$B$2:$B$565,0),COLUMN()-17)</f>
        <v>0</v>
      </c>
      <c r="AD535">
        <f>INDEX(Mets!$B$2:$O$565,MATCH(CONCATENATE($C535,"_EXT"),Mets!$B$2:$B$565,0),COLUMN()-17)</f>
        <v>18</v>
      </c>
      <c r="AE535">
        <f>INDEX(Mets!$B$2:$W$565,MATCH(CONCATENATE($C535,"_EXT"),Mets!$B$2:$B$565,0),COLUMN()-17)</f>
        <v>3</v>
      </c>
      <c r="AF535" t="e">
        <f>INDEX(Mets!$B$2:$W$565,MATCH(CONCATENATE($C535,"_EXT"),Mets!$B$2:$B$565,0),COLUMN()-9)</f>
        <v>#REF!</v>
      </c>
      <c r="AG535" t="e">
        <f>INDEX(Mets!$B$2:$W$565,MATCH(CONCATENATE($C535,"_EXT"),Mets!$B$2:$B$565,0),COLUMN()-9)</f>
        <v>#REF!</v>
      </c>
    </row>
    <row r="536" spans="1:33">
      <c r="A536" s="43" t="str">
        <f>'FBA Ts'!A154</f>
        <v>X145</v>
      </c>
      <c r="B536" s="43" t="str">
        <f>'FBA Ts'!B154</f>
        <v>1 2-butanol_cyt = 3 CmolHCs_cyt</v>
      </c>
      <c r="C536" s="43" t="str">
        <f>'FBA Ts'!C154</f>
        <v>2-butanol</v>
      </c>
      <c r="D536" s="43">
        <f>'FBA Ts'!D154</f>
        <v>0</v>
      </c>
      <c r="E536" s="43" t="str">
        <f>'FBA Ts'!E154</f>
        <v>N</v>
      </c>
      <c r="F536" s="43"/>
      <c r="G536" s="43" t="str">
        <f t="shared" si="21"/>
        <v>X145</v>
      </c>
      <c r="H536" s="43" t="str">
        <f t="shared" si="21"/>
        <v>1 2-butanol_cyt = 3 CmolHCs_cyt</v>
      </c>
      <c r="I536" s="43" t="s">
        <v>781</v>
      </c>
      <c r="J536" s="43" t="s">
        <v>782</v>
      </c>
      <c r="K536" s="43">
        <f t="shared" si="20"/>
        <v>0</v>
      </c>
      <c r="L536" s="43" t="s">
        <v>783</v>
      </c>
      <c r="M536" s="43">
        <v>0</v>
      </c>
      <c r="N536" s="43">
        <v>1</v>
      </c>
      <c r="O536" s="43">
        <v>1</v>
      </c>
      <c r="P536" s="43">
        <v>1</v>
      </c>
      <c r="Q536" s="43">
        <v>1</v>
      </c>
      <c r="R536" s="43">
        <v>0.01</v>
      </c>
      <c r="X536" t="str">
        <f>INDEX(Mets!$B$2:$O$565,MATCH(CONCATENATE($C536,"_EXT"),Mets!$B$2:$B$565,0),COLUMN()-23)</f>
        <v>2-butanol_EXT</v>
      </c>
      <c r="Y536">
        <f>INDEX(Mets!$B$2:$O$565,MATCH(CONCATENATE($C536,"_EXT"),Mets!$B$2:$B$565,0),COLUMN()-17)</f>
        <v>0</v>
      </c>
      <c r="Z536">
        <f>INDEX(Mets!$B$2:$O$565,MATCH(CONCATENATE($C536,"_EXT"),Mets!$B$2:$B$565,0),COLUMN()-17)</f>
        <v>1</v>
      </c>
      <c r="AA536">
        <f>INDEX(Mets!$B$2:$O$565,MATCH(CONCATENATE($C536,"_EXT"),Mets!$B$2:$B$565,0),COLUMN()-17)</f>
        <v>0</v>
      </c>
      <c r="AB536">
        <f>INDEX(Mets!$B$2:$O$565,MATCH(CONCATENATE($C536,"_EXT"),Mets!$B$2:$B$565,0),COLUMN()-17)</f>
        <v>0</v>
      </c>
      <c r="AC536">
        <f>INDEX(Mets!$B$2:$O$565,MATCH(CONCATENATE($C536,"_EXT"),Mets!$B$2:$B$565,0),COLUMN()-17)</f>
        <v>0</v>
      </c>
      <c r="AD536">
        <f>INDEX(Mets!$B$2:$O$565,MATCH(CONCATENATE($C536,"_EXT"),Mets!$B$2:$B$565,0),COLUMN()-17)</f>
        <v>24</v>
      </c>
      <c r="AE536">
        <f>INDEX(Mets!$B$2:$W$565,MATCH(CONCATENATE($C536,"_EXT"),Mets!$B$2:$B$565,0),COLUMN()-17)</f>
        <v>4</v>
      </c>
      <c r="AF536" t="e">
        <f>INDEX(Mets!$B$2:$W$565,MATCH(CONCATENATE($C536,"_EXT"),Mets!$B$2:$B$565,0),COLUMN()-9)</f>
        <v>#REF!</v>
      </c>
      <c r="AG536" t="e">
        <f>INDEX(Mets!$B$2:$W$565,MATCH(CONCATENATE($C536,"_EXT"),Mets!$B$2:$B$565,0),COLUMN()-9)</f>
        <v>#REF!</v>
      </c>
    </row>
    <row r="537" spans="1:33">
      <c r="A537" s="43" t="str">
        <f>'FBA Ts'!A155</f>
        <v>X146</v>
      </c>
      <c r="B537" s="43" t="str">
        <f>'FBA Ts'!B155</f>
        <v>1 2-pentanol_cyt = 4 CmolHCs_cyt</v>
      </c>
      <c r="C537" s="43" t="str">
        <f>'FBA Ts'!C155</f>
        <v>2-pentanol</v>
      </c>
      <c r="D537" s="43">
        <f>'FBA Ts'!D155</f>
        <v>0</v>
      </c>
      <c r="E537" s="43" t="str">
        <f>'FBA Ts'!E155</f>
        <v>N</v>
      </c>
      <c r="F537" s="43"/>
      <c r="G537" s="43" t="str">
        <f t="shared" si="21"/>
        <v>X146</v>
      </c>
      <c r="H537" s="43" t="str">
        <f t="shared" si="21"/>
        <v>1 2-pentanol_cyt = 4 CmolHCs_cyt</v>
      </c>
      <c r="I537" s="43" t="s">
        <v>781</v>
      </c>
      <c r="J537" s="43" t="s">
        <v>782</v>
      </c>
      <c r="K537" s="43">
        <f t="shared" si="20"/>
        <v>0</v>
      </c>
      <c r="L537" s="43" t="s">
        <v>783</v>
      </c>
      <c r="M537" s="43">
        <v>0</v>
      </c>
      <c r="N537" s="43">
        <v>1</v>
      </c>
      <c r="O537" s="43">
        <v>1</v>
      </c>
      <c r="P537" s="43">
        <v>1</v>
      </c>
      <c r="Q537" s="43">
        <v>1</v>
      </c>
      <c r="R537" s="43">
        <v>0.01</v>
      </c>
      <c r="X537" t="str">
        <f>INDEX(Mets!$B$2:$O$565,MATCH(CONCATENATE($C537,"_EXT"),Mets!$B$2:$B$565,0),COLUMN()-23)</f>
        <v>2-pentanol_EXT</v>
      </c>
      <c r="Y537">
        <f>INDEX(Mets!$B$2:$O$565,MATCH(CONCATENATE($C537,"_EXT"),Mets!$B$2:$B$565,0),COLUMN()-17)</f>
        <v>0</v>
      </c>
      <c r="Z537">
        <f>INDEX(Mets!$B$2:$O$565,MATCH(CONCATENATE($C537,"_EXT"),Mets!$B$2:$B$565,0),COLUMN()-17)</f>
        <v>1</v>
      </c>
      <c r="AA537">
        <f>INDEX(Mets!$B$2:$O$565,MATCH(CONCATENATE($C537,"_EXT"),Mets!$B$2:$B$565,0),COLUMN()-17)</f>
        <v>0</v>
      </c>
      <c r="AB537">
        <f>INDEX(Mets!$B$2:$O$565,MATCH(CONCATENATE($C537,"_EXT"),Mets!$B$2:$B$565,0),COLUMN()-17)</f>
        <v>0</v>
      </c>
      <c r="AC537">
        <f>INDEX(Mets!$B$2:$O$565,MATCH(CONCATENATE($C537,"_EXT"),Mets!$B$2:$B$565,0),COLUMN()-17)</f>
        <v>0</v>
      </c>
      <c r="AD537">
        <f>INDEX(Mets!$B$2:$O$565,MATCH(CONCATENATE($C537,"_EXT"),Mets!$B$2:$B$565,0),COLUMN()-17)</f>
        <v>30</v>
      </c>
      <c r="AE537">
        <f>INDEX(Mets!$B$2:$W$565,MATCH(CONCATENATE($C537,"_EXT"),Mets!$B$2:$B$565,0),COLUMN()-17)</f>
        <v>5</v>
      </c>
      <c r="AF537" t="e">
        <f>INDEX(Mets!$B$2:$W$565,MATCH(CONCATENATE($C537,"_EXT"),Mets!$B$2:$B$565,0),COLUMN()-9)</f>
        <v>#REF!</v>
      </c>
      <c r="AG537" t="e">
        <f>INDEX(Mets!$B$2:$W$565,MATCH(CONCATENATE($C537,"_EXT"),Mets!$B$2:$B$565,0),COLUMN()-9)</f>
        <v>#REF!</v>
      </c>
    </row>
    <row r="538" spans="1:33">
      <c r="A538" s="43" t="str">
        <f>'FBA Ts'!A156</f>
        <v>X147</v>
      </c>
      <c r="B538" s="43" t="str">
        <f>'FBA Ts'!B156</f>
        <v>1 2-hexanol_cyt = 5 CmolHCs_cyt</v>
      </c>
      <c r="C538" s="43" t="str">
        <f>'FBA Ts'!C156</f>
        <v>2-hexanol</v>
      </c>
      <c r="D538" s="43">
        <f>'FBA Ts'!D156</f>
        <v>0</v>
      </c>
      <c r="E538" s="43" t="str">
        <f>'FBA Ts'!E156</f>
        <v>N</v>
      </c>
      <c r="F538" s="43"/>
      <c r="G538" s="43" t="str">
        <f t="shared" si="21"/>
        <v>X147</v>
      </c>
      <c r="H538" s="43" t="str">
        <f t="shared" si="21"/>
        <v>1 2-hexanol_cyt = 5 CmolHCs_cyt</v>
      </c>
      <c r="I538" s="43" t="s">
        <v>781</v>
      </c>
      <c r="J538" s="43" t="s">
        <v>782</v>
      </c>
      <c r="K538" s="43">
        <f t="shared" si="20"/>
        <v>0</v>
      </c>
      <c r="L538" s="43" t="s">
        <v>783</v>
      </c>
      <c r="M538" s="43">
        <v>0</v>
      </c>
      <c r="N538" s="43">
        <v>1</v>
      </c>
      <c r="O538" s="43">
        <v>1</v>
      </c>
      <c r="P538" s="43">
        <v>1</v>
      </c>
      <c r="Q538" s="43">
        <v>1</v>
      </c>
      <c r="R538" s="43">
        <v>0.01</v>
      </c>
      <c r="X538" t="str">
        <f>INDEX(Mets!$B$2:$O$565,MATCH(CONCATENATE($C538,"_EXT"),Mets!$B$2:$B$565,0),COLUMN()-23)</f>
        <v>2-hexanol_EXT</v>
      </c>
      <c r="Y538">
        <f>INDEX(Mets!$B$2:$O$565,MATCH(CONCATENATE($C538,"_EXT"),Mets!$B$2:$B$565,0),COLUMN()-17)</f>
        <v>0</v>
      </c>
      <c r="Z538">
        <f>INDEX(Mets!$B$2:$O$565,MATCH(CONCATENATE($C538,"_EXT"),Mets!$B$2:$B$565,0),COLUMN()-17)</f>
        <v>1</v>
      </c>
      <c r="AA538">
        <f>INDEX(Mets!$B$2:$O$565,MATCH(CONCATENATE($C538,"_EXT"),Mets!$B$2:$B$565,0),COLUMN()-17)</f>
        <v>0</v>
      </c>
      <c r="AB538">
        <f>INDEX(Mets!$B$2:$O$565,MATCH(CONCATENATE($C538,"_EXT"),Mets!$B$2:$B$565,0),COLUMN()-17)</f>
        <v>0</v>
      </c>
      <c r="AC538">
        <f>INDEX(Mets!$B$2:$O$565,MATCH(CONCATENATE($C538,"_EXT"),Mets!$B$2:$B$565,0),COLUMN()-17)</f>
        <v>0</v>
      </c>
      <c r="AD538">
        <f>INDEX(Mets!$B$2:$O$565,MATCH(CONCATENATE($C538,"_EXT"),Mets!$B$2:$B$565,0),COLUMN()-17)</f>
        <v>36</v>
      </c>
      <c r="AE538">
        <f>INDEX(Mets!$B$2:$W$565,MATCH(CONCATENATE($C538,"_EXT"),Mets!$B$2:$B$565,0),COLUMN()-17)</f>
        <v>6</v>
      </c>
      <c r="AF538" t="e">
        <f>INDEX(Mets!$B$2:$W$565,MATCH(CONCATENATE($C538,"_EXT"),Mets!$B$2:$B$565,0),COLUMN()-9)</f>
        <v>#REF!</v>
      </c>
      <c r="AG538" t="e">
        <f>INDEX(Mets!$B$2:$W$565,MATCH(CONCATENATE($C538,"_EXT"),Mets!$B$2:$B$565,0),COLUMN()-9)</f>
        <v>#REF!</v>
      </c>
    </row>
    <row r="539" spans="1:33">
      <c r="A539" s="43" t="str">
        <f>'FBA Ts'!A157</f>
        <v>X148</v>
      </c>
      <c r="B539" s="43" t="str">
        <f>'FBA Ts'!B157</f>
        <v>1 2-heptanol_cyt = 6 CmolHCs_cyt</v>
      </c>
      <c r="C539" s="43" t="str">
        <f>'FBA Ts'!C157</f>
        <v>2-heptanol</v>
      </c>
      <c r="D539" s="43">
        <f>'FBA Ts'!D157</f>
        <v>0</v>
      </c>
      <c r="E539" s="43" t="str">
        <f>'FBA Ts'!E157</f>
        <v>N</v>
      </c>
      <c r="F539" s="43"/>
      <c r="G539" s="43" t="str">
        <f t="shared" si="21"/>
        <v>X148</v>
      </c>
      <c r="H539" s="43" t="str">
        <f t="shared" si="21"/>
        <v>1 2-heptanol_cyt = 6 CmolHCs_cyt</v>
      </c>
      <c r="I539" s="43" t="s">
        <v>781</v>
      </c>
      <c r="J539" s="43" t="s">
        <v>782</v>
      </c>
      <c r="K539" s="43">
        <f t="shared" si="20"/>
        <v>0</v>
      </c>
      <c r="L539" s="43" t="s">
        <v>783</v>
      </c>
      <c r="M539" s="43">
        <v>0</v>
      </c>
      <c r="N539" s="43">
        <v>1</v>
      </c>
      <c r="O539" s="43">
        <v>1</v>
      </c>
      <c r="P539" s="43">
        <v>1</v>
      </c>
      <c r="Q539" s="43">
        <v>1</v>
      </c>
      <c r="R539" s="43">
        <v>0.01</v>
      </c>
      <c r="X539" t="str">
        <f>INDEX(Mets!$B$2:$O$565,MATCH(CONCATENATE($C539,"_EXT"),Mets!$B$2:$B$565,0),COLUMN()-23)</f>
        <v>2-heptanol_EXT</v>
      </c>
      <c r="Y539">
        <f>INDEX(Mets!$B$2:$O$565,MATCH(CONCATENATE($C539,"_EXT"),Mets!$B$2:$B$565,0),COLUMN()-17)</f>
        <v>0</v>
      </c>
      <c r="Z539">
        <f>INDEX(Mets!$B$2:$O$565,MATCH(CONCATENATE($C539,"_EXT"),Mets!$B$2:$B$565,0),COLUMN()-17)</f>
        <v>1</v>
      </c>
      <c r="AA539">
        <f>INDEX(Mets!$B$2:$O$565,MATCH(CONCATENATE($C539,"_EXT"),Mets!$B$2:$B$565,0),COLUMN()-17)</f>
        <v>0</v>
      </c>
      <c r="AB539">
        <f>INDEX(Mets!$B$2:$O$565,MATCH(CONCATENATE($C539,"_EXT"),Mets!$B$2:$B$565,0),COLUMN()-17)</f>
        <v>0</v>
      </c>
      <c r="AC539">
        <f>INDEX(Mets!$B$2:$O$565,MATCH(CONCATENATE($C539,"_EXT"),Mets!$B$2:$B$565,0),COLUMN()-17)</f>
        <v>0</v>
      </c>
      <c r="AD539">
        <f>INDEX(Mets!$B$2:$O$565,MATCH(CONCATENATE($C539,"_EXT"),Mets!$B$2:$B$565,0),COLUMN()-17)</f>
        <v>42</v>
      </c>
      <c r="AE539">
        <f>INDEX(Mets!$B$2:$W$565,MATCH(CONCATENATE($C539,"_EXT"),Mets!$B$2:$B$565,0),COLUMN()-17)</f>
        <v>7</v>
      </c>
      <c r="AF539" t="e">
        <f>INDEX(Mets!$B$2:$W$565,MATCH(CONCATENATE($C539,"_EXT"),Mets!$B$2:$B$565,0),COLUMN()-9)</f>
        <v>#REF!</v>
      </c>
      <c r="AG539" t="e">
        <f>INDEX(Mets!$B$2:$W$565,MATCH(CONCATENATE($C539,"_EXT"),Mets!$B$2:$B$565,0),COLUMN()-9)</f>
        <v>#REF!</v>
      </c>
    </row>
    <row r="540" spans="1:33">
      <c r="A540" s="43" t="str">
        <f>'FBA Ts'!A158</f>
        <v>X149</v>
      </c>
      <c r="B540" s="43" t="str">
        <f>'FBA Ts'!B158</f>
        <v>1 2-octanol_cyt = 7 CmolHCs_cyt</v>
      </c>
      <c r="C540" s="43" t="str">
        <f>'FBA Ts'!C158</f>
        <v>2-octanol</v>
      </c>
      <c r="D540" s="43">
        <f>'FBA Ts'!D158</f>
        <v>0</v>
      </c>
      <c r="E540" s="43" t="str">
        <f>'FBA Ts'!E158</f>
        <v>N</v>
      </c>
      <c r="F540" s="43"/>
      <c r="G540" s="43" t="str">
        <f t="shared" si="21"/>
        <v>X149</v>
      </c>
      <c r="H540" s="43" t="str">
        <f t="shared" si="21"/>
        <v>1 2-octanol_cyt = 7 CmolHCs_cyt</v>
      </c>
      <c r="I540" s="43" t="s">
        <v>781</v>
      </c>
      <c r="J540" s="43" t="s">
        <v>782</v>
      </c>
      <c r="K540" s="43">
        <f t="shared" si="20"/>
        <v>0</v>
      </c>
      <c r="L540" s="43" t="s">
        <v>783</v>
      </c>
      <c r="M540" s="43">
        <v>0</v>
      </c>
      <c r="N540" s="43">
        <v>1</v>
      </c>
      <c r="O540" s="43">
        <v>1</v>
      </c>
      <c r="P540" s="43">
        <v>1</v>
      </c>
      <c r="Q540" s="43">
        <v>1</v>
      </c>
      <c r="R540" s="43">
        <v>0.01</v>
      </c>
      <c r="X540" t="str">
        <f>INDEX(Mets!$B$2:$O$565,MATCH(CONCATENATE($C540,"_EXT"),Mets!$B$2:$B$565,0),COLUMN()-23)</f>
        <v>2-octanol_EXT</v>
      </c>
      <c r="Y540">
        <f>INDEX(Mets!$B$2:$O$565,MATCH(CONCATENATE($C540,"_EXT"),Mets!$B$2:$B$565,0),COLUMN()-17)</f>
        <v>0</v>
      </c>
      <c r="Z540">
        <f>INDEX(Mets!$B$2:$O$565,MATCH(CONCATENATE($C540,"_EXT"),Mets!$B$2:$B$565,0),COLUMN()-17)</f>
        <v>1</v>
      </c>
      <c r="AA540">
        <f>INDEX(Mets!$B$2:$O$565,MATCH(CONCATENATE($C540,"_EXT"),Mets!$B$2:$B$565,0),COLUMN()-17)</f>
        <v>0</v>
      </c>
      <c r="AB540">
        <f>INDEX(Mets!$B$2:$O$565,MATCH(CONCATENATE($C540,"_EXT"),Mets!$B$2:$B$565,0),COLUMN()-17)</f>
        <v>0</v>
      </c>
      <c r="AC540">
        <f>INDEX(Mets!$B$2:$O$565,MATCH(CONCATENATE($C540,"_EXT"),Mets!$B$2:$B$565,0),COLUMN()-17)</f>
        <v>0</v>
      </c>
      <c r="AD540">
        <f>INDEX(Mets!$B$2:$O$565,MATCH(CONCATENATE($C540,"_EXT"),Mets!$B$2:$B$565,0),COLUMN()-17)</f>
        <v>48</v>
      </c>
      <c r="AE540">
        <f>INDEX(Mets!$B$2:$W$565,MATCH(CONCATENATE($C540,"_EXT"),Mets!$B$2:$B$565,0),COLUMN()-17)</f>
        <v>8</v>
      </c>
      <c r="AF540" t="e">
        <f>INDEX(Mets!$B$2:$W$565,MATCH(CONCATENATE($C540,"_EXT"),Mets!$B$2:$B$565,0),COLUMN()-9)</f>
        <v>#REF!</v>
      </c>
      <c r="AG540" t="e">
        <f>INDEX(Mets!$B$2:$W$565,MATCH(CONCATENATE($C540,"_EXT"),Mets!$B$2:$B$565,0),COLUMN()-9)</f>
        <v>#REF!</v>
      </c>
    </row>
    <row r="541" spans="1:33">
      <c r="A541" s="43" t="str">
        <f>'FBA Ts'!A159</f>
        <v>X150</v>
      </c>
      <c r="B541" s="43" t="str">
        <f>'FBA Ts'!B159</f>
        <v>1 2-nonanol_cyt = 8 CmolHCs_cyt</v>
      </c>
      <c r="C541" s="43" t="str">
        <f>'FBA Ts'!C159</f>
        <v>2-nonanol</v>
      </c>
      <c r="D541" s="43">
        <f>'FBA Ts'!D159</f>
        <v>0</v>
      </c>
      <c r="E541" s="43" t="str">
        <f>'FBA Ts'!E159</f>
        <v>N</v>
      </c>
      <c r="F541" s="43"/>
      <c r="G541" s="43" t="str">
        <f t="shared" si="21"/>
        <v>X150</v>
      </c>
      <c r="H541" s="43" t="str">
        <f t="shared" si="21"/>
        <v>1 2-nonanol_cyt = 8 CmolHCs_cyt</v>
      </c>
      <c r="I541" s="43" t="s">
        <v>781</v>
      </c>
      <c r="J541" s="43" t="s">
        <v>782</v>
      </c>
      <c r="K541" s="43">
        <f t="shared" si="20"/>
        <v>0</v>
      </c>
      <c r="L541" s="43" t="s">
        <v>783</v>
      </c>
      <c r="M541" s="43">
        <v>0</v>
      </c>
      <c r="N541" s="43">
        <v>1</v>
      </c>
      <c r="O541" s="43">
        <v>1</v>
      </c>
      <c r="P541" s="43">
        <v>1</v>
      </c>
      <c r="Q541" s="43">
        <v>1</v>
      </c>
      <c r="R541" s="43">
        <v>0.01</v>
      </c>
      <c r="X541" t="str">
        <f>INDEX(Mets!$B$2:$O$565,MATCH(CONCATENATE($C541,"_EXT"),Mets!$B$2:$B$565,0),COLUMN()-23)</f>
        <v>2-nonanol_EXT</v>
      </c>
      <c r="Y541">
        <f>INDEX(Mets!$B$2:$O$565,MATCH(CONCATENATE($C541,"_EXT"),Mets!$B$2:$B$565,0),COLUMN()-17)</f>
        <v>0</v>
      </c>
      <c r="Z541">
        <f>INDEX(Mets!$B$2:$O$565,MATCH(CONCATENATE($C541,"_EXT"),Mets!$B$2:$B$565,0),COLUMN()-17)</f>
        <v>1</v>
      </c>
      <c r="AA541">
        <f>INDEX(Mets!$B$2:$O$565,MATCH(CONCATENATE($C541,"_EXT"),Mets!$B$2:$B$565,0),COLUMN()-17)</f>
        <v>0</v>
      </c>
      <c r="AB541">
        <f>INDEX(Mets!$B$2:$O$565,MATCH(CONCATENATE($C541,"_EXT"),Mets!$B$2:$B$565,0),COLUMN()-17)</f>
        <v>0</v>
      </c>
      <c r="AC541">
        <f>INDEX(Mets!$B$2:$O$565,MATCH(CONCATENATE($C541,"_EXT"),Mets!$B$2:$B$565,0),COLUMN()-17)</f>
        <v>0</v>
      </c>
      <c r="AD541">
        <f>INDEX(Mets!$B$2:$O$565,MATCH(CONCATENATE($C541,"_EXT"),Mets!$B$2:$B$565,0),COLUMN()-17)</f>
        <v>54</v>
      </c>
      <c r="AE541">
        <f>INDEX(Mets!$B$2:$W$565,MATCH(CONCATENATE($C541,"_EXT"),Mets!$B$2:$B$565,0),COLUMN()-17)</f>
        <v>9</v>
      </c>
      <c r="AF541" t="e">
        <f>INDEX(Mets!$B$2:$W$565,MATCH(CONCATENATE($C541,"_EXT"),Mets!$B$2:$B$565,0),COLUMN()-9)</f>
        <v>#REF!</v>
      </c>
      <c r="AG541" t="e">
        <f>INDEX(Mets!$B$2:$W$565,MATCH(CONCATENATE($C541,"_EXT"),Mets!$B$2:$B$565,0),COLUMN()-9)</f>
        <v>#REF!</v>
      </c>
    </row>
    <row r="542" spans="1:33">
      <c r="A542" s="43" t="str">
        <f>'FBA Ts'!A160</f>
        <v>X151</v>
      </c>
      <c r="B542" s="43" t="str">
        <f>'FBA Ts'!B160</f>
        <v>1 2-decanol_cyt = 9 CmolHCs_cyt</v>
      </c>
      <c r="C542" s="43" t="str">
        <f>'FBA Ts'!C160</f>
        <v>2-decanol</v>
      </c>
      <c r="D542" s="43">
        <f>'FBA Ts'!D160</f>
        <v>0</v>
      </c>
      <c r="E542" s="43" t="str">
        <f>'FBA Ts'!E160</f>
        <v>N</v>
      </c>
      <c r="F542" s="43"/>
      <c r="G542" s="43" t="str">
        <f t="shared" si="21"/>
        <v>X151</v>
      </c>
      <c r="H542" s="43" t="str">
        <f t="shared" si="21"/>
        <v>1 2-decanol_cyt = 9 CmolHCs_cyt</v>
      </c>
      <c r="I542" s="43" t="s">
        <v>781</v>
      </c>
      <c r="J542" s="43" t="s">
        <v>782</v>
      </c>
      <c r="K542" s="43">
        <f t="shared" si="20"/>
        <v>0</v>
      </c>
      <c r="L542" s="43" t="s">
        <v>783</v>
      </c>
      <c r="M542" s="43">
        <v>0</v>
      </c>
      <c r="N542" s="43">
        <v>1</v>
      </c>
      <c r="O542" s="43">
        <v>1</v>
      </c>
      <c r="P542" s="43">
        <v>1</v>
      </c>
      <c r="Q542" s="43">
        <v>1</v>
      </c>
      <c r="R542" s="43">
        <v>0.01</v>
      </c>
      <c r="X542" t="str">
        <f>INDEX(Mets!$B$2:$O$565,MATCH(CONCATENATE($C542,"_EXT"),Mets!$B$2:$B$565,0),COLUMN()-23)</f>
        <v>2-decanol_EXT</v>
      </c>
      <c r="Y542">
        <f>INDEX(Mets!$B$2:$O$565,MATCH(CONCATENATE($C542,"_EXT"),Mets!$B$2:$B$565,0),COLUMN()-17)</f>
        <v>0</v>
      </c>
      <c r="Z542">
        <f>INDEX(Mets!$B$2:$O$565,MATCH(CONCATENATE($C542,"_EXT"),Mets!$B$2:$B$565,0),COLUMN()-17)</f>
        <v>1</v>
      </c>
      <c r="AA542">
        <f>INDEX(Mets!$B$2:$O$565,MATCH(CONCATENATE($C542,"_EXT"),Mets!$B$2:$B$565,0),COLUMN()-17)</f>
        <v>0</v>
      </c>
      <c r="AB542">
        <f>INDEX(Mets!$B$2:$O$565,MATCH(CONCATENATE($C542,"_EXT"),Mets!$B$2:$B$565,0),COLUMN()-17)</f>
        <v>0</v>
      </c>
      <c r="AC542">
        <f>INDEX(Mets!$B$2:$O$565,MATCH(CONCATENATE($C542,"_EXT"),Mets!$B$2:$B$565,0),COLUMN()-17)</f>
        <v>0</v>
      </c>
      <c r="AD542">
        <f>INDEX(Mets!$B$2:$O$565,MATCH(CONCATENATE($C542,"_EXT"),Mets!$B$2:$B$565,0),COLUMN()-17)</f>
        <v>60</v>
      </c>
      <c r="AE542">
        <f>INDEX(Mets!$B$2:$W$565,MATCH(CONCATENATE($C542,"_EXT"),Mets!$B$2:$B$565,0),COLUMN()-17)</f>
        <v>10</v>
      </c>
      <c r="AF542" t="e">
        <f>INDEX(Mets!$B$2:$W$565,MATCH(CONCATENATE($C542,"_EXT"),Mets!$B$2:$B$565,0),COLUMN()-9)</f>
        <v>#REF!</v>
      </c>
      <c r="AG542" t="e">
        <f>INDEX(Mets!$B$2:$W$565,MATCH(CONCATENATE($C542,"_EXT"),Mets!$B$2:$B$565,0),COLUMN()-9)</f>
        <v>#REF!</v>
      </c>
    </row>
    <row r="543" spans="1:33">
      <c r="A543" s="43" t="str">
        <f>'FBA Ts'!A161</f>
        <v>X152</v>
      </c>
      <c r="B543" s="43" t="str">
        <f>'FBA Ts'!B161</f>
        <v>1 2-undecanol_cyt = 10 CmolHCs_cyt</v>
      </c>
      <c r="C543" s="43" t="str">
        <f>'FBA Ts'!C161</f>
        <v>2-undecanol</v>
      </c>
      <c r="D543" s="43">
        <f>'FBA Ts'!D161</f>
        <v>0</v>
      </c>
      <c r="E543" s="43" t="str">
        <f>'FBA Ts'!E161</f>
        <v>N</v>
      </c>
      <c r="F543" s="43"/>
      <c r="G543" s="43" t="str">
        <f t="shared" si="21"/>
        <v>X152</v>
      </c>
      <c r="H543" s="43" t="str">
        <f t="shared" si="21"/>
        <v>1 2-undecanol_cyt = 10 CmolHCs_cyt</v>
      </c>
      <c r="I543" s="43" t="s">
        <v>781</v>
      </c>
      <c r="J543" s="43" t="s">
        <v>782</v>
      </c>
      <c r="K543" s="43">
        <f t="shared" si="20"/>
        <v>0</v>
      </c>
      <c r="L543" s="43" t="s">
        <v>783</v>
      </c>
      <c r="M543" s="43">
        <v>0</v>
      </c>
      <c r="N543" s="43">
        <v>1</v>
      </c>
      <c r="O543" s="43">
        <v>1</v>
      </c>
      <c r="P543" s="43">
        <v>1</v>
      </c>
      <c r="Q543" s="43">
        <v>1</v>
      </c>
      <c r="R543" s="43">
        <v>0.01</v>
      </c>
      <c r="X543" t="str">
        <f>INDEX(Mets!$B$2:$O$565,MATCH(CONCATENATE($C543,"_EXT"),Mets!$B$2:$B$565,0),COLUMN()-23)</f>
        <v>2-undecanol_EXT</v>
      </c>
      <c r="Y543">
        <f>INDEX(Mets!$B$2:$O$565,MATCH(CONCATENATE($C543,"_EXT"),Mets!$B$2:$B$565,0),COLUMN()-17)</f>
        <v>0</v>
      </c>
      <c r="Z543">
        <f>INDEX(Mets!$B$2:$O$565,MATCH(CONCATENATE($C543,"_EXT"),Mets!$B$2:$B$565,0),COLUMN()-17)</f>
        <v>1</v>
      </c>
      <c r="AA543">
        <f>INDEX(Mets!$B$2:$O$565,MATCH(CONCATENATE($C543,"_EXT"),Mets!$B$2:$B$565,0),COLUMN()-17)</f>
        <v>0</v>
      </c>
      <c r="AB543">
        <f>INDEX(Mets!$B$2:$O$565,MATCH(CONCATENATE($C543,"_EXT"),Mets!$B$2:$B$565,0),COLUMN()-17)</f>
        <v>0</v>
      </c>
      <c r="AC543">
        <f>INDEX(Mets!$B$2:$O$565,MATCH(CONCATENATE($C543,"_EXT"),Mets!$B$2:$B$565,0),COLUMN()-17)</f>
        <v>0</v>
      </c>
      <c r="AD543">
        <f>INDEX(Mets!$B$2:$O$565,MATCH(CONCATENATE($C543,"_EXT"),Mets!$B$2:$B$565,0),COLUMN()-17)</f>
        <v>66</v>
      </c>
      <c r="AE543">
        <f>INDEX(Mets!$B$2:$W$565,MATCH(CONCATENATE($C543,"_EXT"),Mets!$B$2:$B$565,0),COLUMN()-17)</f>
        <v>11</v>
      </c>
      <c r="AF543" t="e">
        <f>INDEX(Mets!$B$2:$W$565,MATCH(CONCATENATE($C543,"_EXT"),Mets!$B$2:$B$565,0),COLUMN()-9)</f>
        <v>#REF!</v>
      </c>
      <c r="AG543" t="e">
        <f>INDEX(Mets!$B$2:$W$565,MATCH(CONCATENATE($C543,"_EXT"),Mets!$B$2:$B$565,0),COLUMN()-9)</f>
        <v>#REF!</v>
      </c>
    </row>
    <row r="544" spans="1:33">
      <c r="A544" s="43" t="str">
        <f>'FBA Ts'!A162</f>
        <v>X153</v>
      </c>
      <c r="B544" s="43" t="str">
        <f>'FBA Ts'!B162</f>
        <v>1 2-dodecanol_cyt = 11 CmolHCs_cyt</v>
      </c>
      <c r="C544" s="43" t="str">
        <f>'FBA Ts'!C162</f>
        <v>2-dodecanol</v>
      </c>
      <c r="D544" s="43">
        <f>'FBA Ts'!D162</f>
        <v>0</v>
      </c>
      <c r="E544" s="43" t="str">
        <f>'FBA Ts'!E162</f>
        <v>N</v>
      </c>
      <c r="F544" s="43"/>
      <c r="G544" s="43" t="str">
        <f t="shared" si="21"/>
        <v>X153</v>
      </c>
      <c r="H544" s="43" t="str">
        <f t="shared" si="21"/>
        <v>1 2-dodecanol_cyt = 11 CmolHCs_cyt</v>
      </c>
      <c r="I544" s="43" t="s">
        <v>781</v>
      </c>
      <c r="J544" s="43" t="s">
        <v>782</v>
      </c>
      <c r="K544" s="43">
        <f t="shared" si="20"/>
        <v>0</v>
      </c>
      <c r="L544" s="43" t="s">
        <v>783</v>
      </c>
      <c r="M544" s="43">
        <v>0</v>
      </c>
      <c r="N544" s="43">
        <v>1</v>
      </c>
      <c r="O544" s="43">
        <v>1</v>
      </c>
      <c r="P544" s="43">
        <v>1</v>
      </c>
      <c r="Q544" s="43">
        <v>1</v>
      </c>
      <c r="R544" s="43">
        <v>0.01</v>
      </c>
      <c r="X544" t="str">
        <f>INDEX(Mets!$B$2:$O$565,MATCH(CONCATENATE($C544,"_EXT"),Mets!$B$2:$B$565,0),COLUMN()-23)</f>
        <v>2-dodecanol_EXT</v>
      </c>
      <c r="Y544">
        <f>INDEX(Mets!$B$2:$O$565,MATCH(CONCATENATE($C544,"_EXT"),Mets!$B$2:$B$565,0),COLUMN()-17)</f>
        <v>0</v>
      </c>
      <c r="Z544">
        <f>INDEX(Mets!$B$2:$O$565,MATCH(CONCATENATE($C544,"_EXT"),Mets!$B$2:$B$565,0),COLUMN()-17)</f>
        <v>1</v>
      </c>
      <c r="AA544">
        <f>INDEX(Mets!$B$2:$O$565,MATCH(CONCATENATE($C544,"_EXT"),Mets!$B$2:$B$565,0),COLUMN()-17)</f>
        <v>0</v>
      </c>
      <c r="AB544">
        <f>INDEX(Mets!$B$2:$O$565,MATCH(CONCATENATE($C544,"_EXT"),Mets!$B$2:$B$565,0),COLUMN()-17)</f>
        <v>0</v>
      </c>
      <c r="AC544">
        <f>INDEX(Mets!$B$2:$O$565,MATCH(CONCATENATE($C544,"_EXT"),Mets!$B$2:$B$565,0),COLUMN()-17)</f>
        <v>0</v>
      </c>
      <c r="AD544">
        <f>INDEX(Mets!$B$2:$O$565,MATCH(CONCATENATE($C544,"_EXT"),Mets!$B$2:$B$565,0),COLUMN()-17)</f>
        <v>72</v>
      </c>
      <c r="AE544">
        <f>INDEX(Mets!$B$2:$W$565,MATCH(CONCATENATE($C544,"_EXT"),Mets!$B$2:$B$565,0),COLUMN()-17)</f>
        <v>12</v>
      </c>
      <c r="AF544" t="e">
        <f>INDEX(Mets!$B$2:$W$565,MATCH(CONCATENATE($C544,"_EXT"),Mets!$B$2:$B$565,0),COLUMN()-9)</f>
        <v>#REF!</v>
      </c>
      <c r="AG544" t="e">
        <f>INDEX(Mets!$B$2:$W$565,MATCH(CONCATENATE($C544,"_EXT"),Mets!$B$2:$B$565,0),COLUMN()-9)</f>
        <v>#REF!</v>
      </c>
    </row>
    <row r="545" spans="1:33">
      <c r="A545" s="43" t="str">
        <f>'FBA Ts'!A163</f>
        <v>X154</v>
      </c>
      <c r="B545" s="43" t="str">
        <f>'FBA Ts'!B163</f>
        <v>1 2-tridecanol_cyt = 12 CmolHCs_cyt</v>
      </c>
      <c r="C545" s="43" t="str">
        <f>'FBA Ts'!C163</f>
        <v>2-tridecanol</v>
      </c>
      <c r="D545" s="43">
        <f>'FBA Ts'!D163</f>
        <v>0</v>
      </c>
      <c r="E545" s="43" t="str">
        <f>'FBA Ts'!E163</f>
        <v>N</v>
      </c>
      <c r="F545" s="43"/>
      <c r="G545" s="43" t="str">
        <f t="shared" si="21"/>
        <v>X154</v>
      </c>
      <c r="H545" s="43" t="str">
        <f t="shared" si="21"/>
        <v>1 2-tridecanol_cyt = 12 CmolHCs_cyt</v>
      </c>
      <c r="I545" s="43" t="s">
        <v>781</v>
      </c>
      <c r="J545" s="43" t="s">
        <v>782</v>
      </c>
      <c r="K545" s="43">
        <f t="shared" si="20"/>
        <v>0</v>
      </c>
      <c r="L545" s="43" t="s">
        <v>783</v>
      </c>
      <c r="M545" s="43">
        <v>0</v>
      </c>
      <c r="N545" s="43">
        <v>1</v>
      </c>
      <c r="O545" s="43">
        <v>1</v>
      </c>
      <c r="P545" s="43">
        <v>1</v>
      </c>
      <c r="Q545" s="43">
        <v>1</v>
      </c>
      <c r="R545" s="43">
        <v>0.01</v>
      </c>
      <c r="X545" t="str">
        <f>INDEX(Mets!$B$2:$O$565,MATCH(CONCATENATE($C545,"_EXT"),Mets!$B$2:$B$565,0),COLUMN()-23)</f>
        <v>2-tridecanol_EXT</v>
      </c>
      <c r="Y545">
        <f>INDEX(Mets!$B$2:$O$565,MATCH(CONCATENATE($C545,"_EXT"),Mets!$B$2:$B$565,0),COLUMN()-17)</f>
        <v>0</v>
      </c>
      <c r="Z545">
        <f>INDEX(Mets!$B$2:$O$565,MATCH(CONCATENATE($C545,"_EXT"),Mets!$B$2:$B$565,0),COLUMN()-17)</f>
        <v>1</v>
      </c>
      <c r="AA545">
        <f>INDEX(Mets!$B$2:$O$565,MATCH(CONCATENATE($C545,"_EXT"),Mets!$B$2:$B$565,0),COLUMN()-17)</f>
        <v>0</v>
      </c>
      <c r="AB545">
        <f>INDEX(Mets!$B$2:$O$565,MATCH(CONCATENATE($C545,"_EXT"),Mets!$B$2:$B$565,0),COLUMN()-17)</f>
        <v>0</v>
      </c>
      <c r="AC545">
        <f>INDEX(Mets!$B$2:$O$565,MATCH(CONCATENATE($C545,"_EXT"),Mets!$B$2:$B$565,0),COLUMN()-17)</f>
        <v>0</v>
      </c>
      <c r="AD545">
        <f>INDEX(Mets!$B$2:$O$565,MATCH(CONCATENATE($C545,"_EXT"),Mets!$B$2:$B$565,0),COLUMN()-17)</f>
        <v>78</v>
      </c>
      <c r="AE545">
        <f>INDEX(Mets!$B$2:$W$565,MATCH(CONCATENATE($C545,"_EXT"),Mets!$B$2:$B$565,0),COLUMN()-17)</f>
        <v>13</v>
      </c>
      <c r="AF545" t="e">
        <f>INDEX(Mets!$B$2:$W$565,MATCH(CONCATENATE($C545,"_EXT"),Mets!$B$2:$B$565,0),COLUMN()-9)</f>
        <v>#REF!</v>
      </c>
      <c r="AG545" t="e">
        <f>INDEX(Mets!$B$2:$W$565,MATCH(CONCATENATE($C545,"_EXT"),Mets!$B$2:$B$565,0),COLUMN()-9)</f>
        <v>#REF!</v>
      </c>
    </row>
    <row r="546" spans="1:33">
      <c r="A546" s="43" t="str">
        <f>'FBA Ts'!A164</f>
        <v>X155</v>
      </c>
      <c r="B546" s="43" t="str">
        <f>'FBA Ts'!B164</f>
        <v>1 2-tetradecanol_cyt = 13 CmolHCs_cyt</v>
      </c>
      <c r="C546" s="43" t="str">
        <f>'FBA Ts'!C164</f>
        <v>2-tetradecanol</v>
      </c>
      <c r="D546" s="43">
        <f>'FBA Ts'!D164</f>
        <v>0</v>
      </c>
      <c r="E546" s="43" t="str">
        <f>'FBA Ts'!E164</f>
        <v>N</v>
      </c>
      <c r="F546" s="43"/>
      <c r="G546" s="43" t="str">
        <f t="shared" si="21"/>
        <v>X155</v>
      </c>
      <c r="H546" s="43" t="str">
        <f t="shared" si="21"/>
        <v>1 2-tetradecanol_cyt = 13 CmolHCs_cyt</v>
      </c>
      <c r="I546" s="43" t="s">
        <v>781</v>
      </c>
      <c r="J546" s="43" t="s">
        <v>782</v>
      </c>
      <c r="K546" s="43">
        <f t="shared" si="20"/>
        <v>0</v>
      </c>
      <c r="L546" s="43" t="s">
        <v>783</v>
      </c>
      <c r="M546" s="43">
        <v>0</v>
      </c>
      <c r="N546" s="43">
        <v>1</v>
      </c>
      <c r="O546" s="43">
        <v>1</v>
      </c>
      <c r="P546" s="43">
        <v>1</v>
      </c>
      <c r="Q546" s="43">
        <v>1</v>
      </c>
      <c r="R546" s="43">
        <v>0.01</v>
      </c>
      <c r="X546" t="str">
        <f>INDEX(Mets!$B$2:$O$565,MATCH(CONCATENATE($C546,"_EXT"),Mets!$B$2:$B$565,0),COLUMN()-23)</f>
        <v>2-tetradecanol_EXT</v>
      </c>
      <c r="Y546">
        <f>INDEX(Mets!$B$2:$O$565,MATCH(CONCATENATE($C546,"_EXT"),Mets!$B$2:$B$565,0),COLUMN()-17)</f>
        <v>0</v>
      </c>
      <c r="Z546">
        <f>INDEX(Mets!$B$2:$O$565,MATCH(CONCATENATE($C546,"_EXT"),Mets!$B$2:$B$565,0),COLUMN()-17)</f>
        <v>1</v>
      </c>
      <c r="AA546">
        <f>INDEX(Mets!$B$2:$O$565,MATCH(CONCATENATE($C546,"_EXT"),Mets!$B$2:$B$565,0),COLUMN()-17)</f>
        <v>0</v>
      </c>
      <c r="AB546">
        <f>INDEX(Mets!$B$2:$O$565,MATCH(CONCATENATE($C546,"_EXT"),Mets!$B$2:$B$565,0),COLUMN()-17)</f>
        <v>0</v>
      </c>
      <c r="AC546">
        <f>INDEX(Mets!$B$2:$O$565,MATCH(CONCATENATE($C546,"_EXT"),Mets!$B$2:$B$565,0),COLUMN()-17)</f>
        <v>0</v>
      </c>
      <c r="AD546">
        <f>INDEX(Mets!$B$2:$O$565,MATCH(CONCATENATE($C546,"_EXT"),Mets!$B$2:$B$565,0),COLUMN()-17)</f>
        <v>84</v>
      </c>
      <c r="AE546">
        <f>INDEX(Mets!$B$2:$W$565,MATCH(CONCATENATE($C546,"_EXT"),Mets!$B$2:$B$565,0),COLUMN()-17)</f>
        <v>14</v>
      </c>
      <c r="AF546" t="e">
        <f>INDEX(Mets!$B$2:$W$565,MATCH(CONCATENATE($C546,"_EXT"),Mets!$B$2:$B$565,0),COLUMN()-9)</f>
        <v>#REF!</v>
      </c>
      <c r="AG546" t="e">
        <f>INDEX(Mets!$B$2:$W$565,MATCH(CONCATENATE($C546,"_EXT"),Mets!$B$2:$B$565,0),COLUMN()-9)</f>
        <v>#REF!</v>
      </c>
    </row>
    <row r="547" spans="1:33">
      <c r="A547" s="43" t="str">
        <f>'FBA Ts'!A165</f>
        <v>X156</v>
      </c>
      <c r="B547" s="43" t="str">
        <f>'FBA Ts'!B165</f>
        <v>1 2-pentadecanol_cyt = 14 CmolHCs_cyt</v>
      </c>
      <c r="C547" s="43" t="str">
        <f>'FBA Ts'!C165</f>
        <v>2-pentadecanol</v>
      </c>
      <c r="D547" s="43">
        <f>'FBA Ts'!D165</f>
        <v>0</v>
      </c>
      <c r="E547" s="43" t="str">
        <f>'FBA Ts'!E165</f>
        <v>N</v>
      </c>
      <c r="F547" s="43"/>
      <c r="G547" s="43" t="str">
        <f t="shared" si="21"/>
        <v>X156</v>
      </c>
      <c r="H547" s="43" t="str">
        <f t="shared" si="21"/>
        <v>1 2-pentadecanol_cyt = 14 CmolHCs_cyt</v>
      </c>
      <c r="I547" s="43" t="s">
        <v>781</v>
      </c>
      <c r="J547" s="43" t="s">
        <v>782</v>
      </c>
      <c r="K547" s="43">
        <f t="shared" si="20"/>
        <v>0</v>
      </c>
      <c r="L547" s="43" t="s">
        <v>783</v>
      </c>
      <c r="M547" s="43">
        <v>0</v>
      </c>
      <c r="N547" s="43">
        <v>1</v>
      </c>
      <c r="O547" s="43">
        <v>1</v>
      </c>
      <c r="P547" s="43">
        <v>1</v>
      </c>
      <c r="Q547" s="43">
        <v>1</v>
      </c>
      <c r="R547" s="43">
        <v>0.01</v>
      </c>
      <c r="X547" t="str">
        <f>INDEX(Mets!$B$2:$O$565,MATCH(CONCATENATE($C547,"_EXT"),Mets!$B$2:$B$565,0),COLUMN()-23)</f>
        <v>2-pentadecanol_EXT</v>
      </c>
      <c r="Y547">
        <f>INDEX(Mets!$B$2:$O$565,MATCH(CONCATENATE($C547,"_EXT"),Mets!$B$2:$B$565,0),COLUMN()-17)</f>
        <v>0</v>
      </c>
      <c r="Z547">
        <f>INDEX(Mets!$B$2:$O$565,MATCH(CONCATENATE($C547,"_EXT"),Mets!$B$2:$B$565,0),COLUMN()-17)</f>
        <v>1</v>
      </c>
      <c r="AA547">
        <f>INDEX(Mets!$B$2:$O$565,MATCH(CONCATENATE($C547,"_EXT"),Mets!$B$2:$B$565,0),COLUMN()-17)</f>
        <v>0</v>
      </c>
      <c r="AB547">
        <f>INDEX(Mets!$B$2:$O$565,MATCH(CONCATENATE($C547,"_EXT"),Mets!$B$2:$B$565,0),COLUMN()-17)</f>
        <v>0</v>
      </c>
      <c r="AC547">
        <f>INDEX(Mets!$B$2:$O$565,MATCH(CONCATENATE($C547,"_EXT"),Mets!$B$2:$B$565,0),COLUMN()-17)</f>
        <v>0</v>
      </c>
      <c r="AD547">
        <f>INDEX(Mets!$B$2:$O$565,MATCH(CONCATENATE($C547,"_EXT"),Mets!$B$2:$B$565,0),COLUMN()-17)</f>
        <v>90</v>
      </c>
      <c r="AE547">
        <f>INDEX(Mets!$B$2:$W$565,MATCH(CONCATENATE($C547,"_EXT"),Mets!$B$2:$B$565,0),COLUMN()-17)</f>
        <v>15</v>
      </c>
      <c r="AF547" t="e">
        <f>INDEX(Mets!$B$2:$W$565,MATCH(CONCATENATE($C547,"_EXT"),Mets!$B$2:$B$565,0),COLUMN()-9)</f>
        <v>#REF!</v>
      </c>
      <c r="AG547" t="e">
        <f>INDEX(Mets!$B$2:$W$565,MATCH(CONCATENATE($C547,"_EXT"),Mets!$B$2:$B$565,0),COLUMN()-9)</f>
        <v>#REF!</v>
      </c>
    </row>
    <row r="548" spans="1:33">
      <c r="A548" s="43" t="str">
        <f>'FBA Ts'!A166</f>
        <v>X157</v>
      </c>
      <c r="B548" s="43" t="str">
        <f>'FBA Ts'!B166</f>
        <v>1 2-hexadecanol_cyt = 15 CmolHCs_cyt</v>
      </c>
      <c r="C548" s="43" t="str">
        <f>'FBA Ts'!C166</f>
        <v>2-hexadecanol</v>
      </c>
      <c r="D548" s="43">
        <f>'FBA Ts'!D166</f>
        <v>0</v>
      </c>
      <c r="E548" s="43" t="str">
        <f>'FBA Ts'!E166</f>
        <v>N</v>
      </c>
      <c r="F548" s="43"/>
      <c r="G548" s="43" t="str">
        <f t="shared" si="21"/>
        <v>X157</v>
      </c>
      <c r="H548" s="43" t="str">
        <f t="shared" si="21"/>
        <v>1 2-hexadecanol_cyt = 15 CmolHCs_cyt</v>
      </c>
      <c r="I548" s="43" t="s">
        <v>781</v>
      </c>
      <c r="J548" s="43" t="s">
        <v>782</v>
      </c>
      <c r="K548" s="43">
        <f t="shared" si="20"/>
        <v>0</v>
      </c>
      <c r="L548" s="43" t="s">
        <v>783</v>
      </c>
      <c r="M548" s="43">
        <v>0</v>
      </c>
      <c r="N548" s="43">
        <v>1</v>
      </c>
      <c r="O548" s="43">
        <v>1</v>
      </c>
      <c r="P548" s="43">
        <v>1</v>
      </c>
      <c r="Q548" s="43">
        <v>1</v>
      </c>
      <c r="R548" s="43">
        <v>0.01</v>
      </c>
      <c r="X548" t="str">
        <f>INDEX(Mets!$B$2:$O$565,MATCH(CONCATENATE($C548,"_EXT"),Mets!$B$2:$B$565,0),COLUMN()-23)</f>
        <v>2-hexadecanol_EXT</v>
      </c>
      <c r="Y548">
        <f>INDEX(Mets!$B$2:$O$565,MATCH(CONCATENATE($C548,"_EXT"),Mets!$B$2:$B$565,0),COLUMN()-17)</f>
        <v>0</v>
      </c>
      <c r="Z548">
        <f>INDEX(Mets!$B$2:$O$565,MATCH(CONCATENATE($C548,"_EXT"),Mets!$B$2:$B$565,0),COLUMN()-17)</f>
        <v>1</v>
      </c>
      <c r="AA548">
        <f>INDEX(Mets!$B$2:$O$565,MATCH(CONCATENATE($C548,"_EXT"),Mets!$B$2:$B$565,0),COLUMN()-17)</f>
        <v>0</v>
      </c>
      <c r="AB548">
        <f>INDEX(Mets!$B$2:$O$565,MATCH(CONCATENATE($C548,"_EXT"),Mets!$B$2:$B$565,0),COLUMN()-17)</f>
        <v>0</v>
      </c>
      <c r="AC548">
        <f>INDEX(Mets!$B$2:$O$565,MATCH(CONCATENATE($C548,"_EXT"),Mets!$B$2:$B$565,0),COLUMN()-17)</f>
        <v>0</v>
      </c>
      <c r="AD548">
        <f>INDEX(Mets!$B$2:$O$565,MATCH(CONCATENATE($C548,"_EXT"),Mets!$B$2:$B$565,0),COLUMN()-17)</f>
        <v>96</v>
      </c>
      <c r="AE548">
        <f>INDEX(Mets!$B$2:$W$565,MATCH(CONCATENATE($C548,"_EXT"),Mets!$B$2:$B$565,0),COLUMN()-17)</f>
        <v>16</v>
      </c>
      <c r="AF548" t="e">
        <f>INDEX(Mets!$B$2:$W$565,MATCH(CONCATENATE($C548,"_EXT"),Mets!$B$2:$B$565,0),COLUMN()-9)</f>
        <v>#REF!</v>
      </c>
      <c r="AG548" t="e">
        <f>INDEX(Mets!$B$2:$W$565,MATCH(CONCATENATE($C548,"_EXT"),Mets!$B$2:$B$565,0),COLUMN()-9)</f>
        <v>#REF!</v>
      </c>
    </row>
    <row r="549" spans="1:33">
      <c r="A549" s="43" t="str">
        <f>'FBA Ts'!A167</f>
        <v>X158</v>
      </c>
      <c r="B549" s="43" t="str">
        <f>'FBA Ts'!B167</f>
        <v>1 2-heptadecanol_cyt = 16 CmolHCs_cyt</v>
      </c>
      <c r="C549" s="43" t="str">
        <f>'FBA Ts'!C167</f>
        <v>2-heptadecanol</v>
      </c>
      <c r="D549" s="43">
        <f>'FBA Ts'!D167</f>
        <v>0</v>
      </c>
      <c r="E549" s="43" t="str">
        <f>'FBA Ts'!E167</f>
        <v>N</v>
      </c>
      <c r="F549" s="43"/>
      <c r="G549" s="43" t="str">
        <f t="shared" si="21"/>
        <v>X158</v>
      </c>
      <c r="H549" s="43" t="str">
        <f t="shared" si="21"/>
        <v>1 2-heptadecanol_cyt = 16 CmolHCs_cyt</v>
      </c>
      <c r="I549" s="43" t="s">
        <v>781</v>
      </c>
      <c r="J549" s="43" t="s">
        <v>782</v>
      </c>
      <c r="K549" s="43">
        <f t="shared" si="20"/>
        <v>0</v>
      </c>
      <c r="L549" s="43" t="s">
        <v>783</v>
      </c>
      <c r="M549" s="43">
        <v>0</v>
      </c>
      <c r="N549" s="43">
        <v>1</v>
      </c>
      <c r="O549" s="43">
        <v>1</v>
      </c>
      <c r="P549" s="43">
        <v>1</v>
      </c>
      <c r="Q549" s="43">
        <v>1</v>
      </c>
      <c r="R549" s="43">
        <v>0.01</v>
      </c>
      <c r="X549" t="str">
        <f>INDEX(Mets!$B$2:$O$565,MATCH(CONCATENATE($C549,"_EXT"),Mets!$B$2:$B$565,0),COLUMN()-23)</f>
        <v>2-heptadecanol_EXT</v>
      </c>
      <c r="Y549">
        <f>INDEX(Mets!$B$2:$O$565,MATCH(CONCATENATE($C549,"_EXT"),Mets!$B$2:$B$565,0),COLUMN()-17)</f>
        <v>0</v>
      </c>
      <c r="Z549">
        <f>INDEX(Mets!$B$2:$O$565,MATCH(CONCATENATE($C549,"_EXT"),Mets!$B$2:$B$565,0),COLUMN()-17)</f>
        <v>1</v>
      </c>
      <c r="AA549">
        <f>INDEX(Mets!$B$2:$O$565,MATCH(CONCATENATE($C549,"_EXT"),Mets!$B$2:$B$565,0),COLUMN()-17)</f>
        <v>0</v>
      </c>
      <c r="AB549">
        <f>INDEX(Mets!$B$2:$O$565,MATCH(CONCATENATE($C549,"_EXT"),Mets!$B$2:$B$565,0),COLUMN()-17)</f>
        <v>0</v>
      </c>
      <c r="AC549">
        <f>INDEX(Mets!$B$2:$O$565,MATCH(CONCATENATE($C549,"_EXT"),Mets!$B$2:$B$565,0),COLUMN()-17)</f>
        <v>0</v>
      </c>
      <c r="AD549">
        <f>INDEX(Mets!$B$2:$O$565,MATCH(CONCATENATE($C549,"_EXT"),Mets!$B$2:$B$565,0),COLUMN()-17)</f>
        <v>102</v>
      </c>
      <c r="AE549">
        <f>INDEX(Mets!$B$2:$W$565,MATCH(CONCATENATE($C549,"_EXT"),Mets!$B$2:$B$565,0),COLUMN()-17)</f>
        <v>17</v>
      </c>
      <c r="AF549" t="e">
        <f>INDEX(Mets!$B$2:$W$565,MATCH(CONCATENATE($C549,"_EXT"),Mets!$B$2:$B$565,0),COLUMN()-9)</f>
        <v>#REF!</v>
      </c>
      <c r="AG549" t="e">
        <f>INDEX(Mets!$B$2:$W$565,MATCH(CONCATENATE($C549,"_EXT"),Mets!$B$2:$B$565,0),COLUMN()-9)</f>
        <v>#REF!</v>
      </c>
    </row>
    <row r="550" spans="1:33">
      <c r="A550" s="43" t="str">
        <f>'FBA Ts'!A168</f>
        <v>X159</v>
      </c>
      <c r="B550" s="43" t="str">
        <f>'FBA Ts'!B168</f>
        <v>1 2-propene_cyt = 17 CmolHCs_cyt</v>
      </c>
      <c r="C550" s="43" t="str">
        <f>'FBA Ts'!C168</f>
        <v>2-propene</v>
      </c>
      <c r="D550" s="43">
        <f>'FBA Ts'!D168</f>
        <v>0</v>
      </c>
      <c r="E550" s="43" t="str">
        <f>'FBA Ts'!E168</f>
        <v>N</v>
      </c>
      <c r="F550" s="43"/>
      <c r="G550" s="43" t="str">
        <f t="shared" si="21"/>
        <v>X159</v>
      </c>
      <c r="H550" s="43" t="str">
        <f t="shared" si="21"/>
        <v>1 2-propene_cyt = 17 CmolHCs_cyt</v>
      </c>
      <c r="I550" s="43" t="s">
        <v>781</v>
      </c>
      <c r="J550" s="43" t="s">
        <v>782</v>
      </c>
      <c r="K550" s="43">
        <f t="shared" si="20"/>
        <v>0</v>
      </c>
      <c r="L550" s="43" t="s">
        <v>783</v>
      </c>
      <c r="M550" s="43">
        <v>0</v>
      </c>
      <c r="N550" s="43">
        <v>1</v>
      </c>
      <c r="O550" s="43">
        <v>1</v>
      </c>
      <c r="P550" s="43">
        <v>1</v>
      </c>
      <c r="Q550" s="43">
        <v>1</v>
      </c>
      <c r="R550" s="43">
        <v>0.01</v>
      </c>
      <c r="X550" t="str">
        <f>INDEX(Mets!$B$2:$O$565,MATCH(CONCATENATE($C550,"_EXT"),Mets!$B$2:$B$565,0),COLUMN()-23)</f>
        <v>2-propene_EXT</v>
      </c>
      <c r="Y550">
        <f>INDEX(Mets!$B$2:$O$565,MATCH(CONCATENATE($C550,"_EXT"),Mets!$B$2:$B$565,0),COLUMN()-17)</f>
        <v>0</v>
      </c>
      <c r="Z550">
        <f>INDEX(Mets!$B$2:$O$565,MATCH(CONCATENATE($C550,"_EXT"),Mets!$B$2:$B$565,0),COLUMN()-17)</f>
        <v>0</v>
      </c>
      <c r="AA550">
        <f>INDEX(Mets!$B$2:$O$565,MATCH(CONCATENATE($C550,"_EXT"),Mets!$B$2:$B$565,0),COLUMN()-17)</f>
        <v>0</v>
      </c>
      <c r="AB550">
        <f>INDEX(Mets!$B$2:$O$565,MATCH(CONCATENATE($C550,"_EXT"),Mets!$B$2:$B$565,0),COLUMN()-17)</f>
        <v>0</v>
      </c>
      <c r="AC550">
        <f>INDEX(Mets!$B$2:$O$565,MATCH(CONCATENATE($C550,"_EXT"),Mets!$B$2:$B$565,0),COLUMN()-17)</f>
        <v>0</v>
      </c>
      <c r="AD550">
        <f>INDEX(Mets!$B$2:$O$565,MATCH(CONCATENATE($C550,"_EXT"),Mets!$B$2:$B$565,0),COLUMN()-17)</f>
        <v>18</v>
      </c>
      <c r="AE550">
        <f>INDEX(Mets!$B$2:$W$565,MATCH(CONCATENATE($C550,"_EXT"),Mets!$B$2:$B$565,0),COLUMN()-17)</f>
        <v>3</v>
      </c>
      <c r="AF550" t="e">
        <f>INDEX(Mets!$B$2:$W$565,MATCH(CONCATENATE($C550,"_EXT"),Mets!$B$2:$B$565,0),COLUMN()-9)</f>
        <v>#REF!</v>
      </c>
      <c r="AG550" t="e">
        <f>INDEX(Mets!$B$2:$W$565,MATCH(CONCATENATE($C550,"_EXT"),Mets!$B$2:$B$565,0),COLUMN()-9)</f>
        <v>#REF!</v>
      </c>
    </row>
    <row r="551" spans="1:33">
      <c r="A551" s="43" t="str">
        <f>'FBA Ts'!A169</f>
        <v>X160</v>
      </c>
      <c r="B551" s="43" t="str">
        <f>'FBA Ts'!B169</f>
        <v>1 2-butene_cyt = 3 CmolHCs_cyt</v>
      </c>
      <c r="C551" s="43" t="str">
        <f>'FBA Ts'!C169</f>
        <v>2-butene</v>
      </c>
      <c r="D551" s="43">
        <f>'FBA Ts'!D169</f>
        <v>0</v>
      </c>
      <c r="E551" s="43" t="str">
        <f>'FBA Ts'!E169</f>
        <v>N</v>
      </c>
      <c r="F551" s="43"/>
      <c r="G551" s="43" t="str">
        <f t="shared" si="21"/>
        <v>X160</v>
      </c>
      <c r="H551" s="43" t="str">
        <f t="shared" si="21"/>
        <v>1 2-butene_cyt = 3 CmolHCs_cyt</v>
      </c>
      <c r="I551" s="43" t="s">
        <v>781</v>
      </c>
      <c r="J551" s="43" t="s">
        <v>782</v>
      </c>
      <c r="K551" s="43">
        <f t="shared" si="20"/>
        <v>0</v>
      </c>
      <c r="L551" s="43" t="s">
        <v>783</v>
      </c>
      <c r="M551" s="43">
        <v>0</v>
      </c>
      <c r="N551" s="43">
        <v>1</v>
      </c>
      <c r="O551" s="43">
        <v>1</v>
      </c>
      <c r="P551" s="43">
        <v>1</v>
      </c>
      <c r="Q551" s="43">
        <v>1</v>
      </c>
      <c r="R551" s="43">
        <v>0.01</v>
      </c>
      <c r="X551" t="str">
        <f>INDEX(Mets!$B$2:$O$565,MATCH(CONCATENATE($C551,"_EXT"),Mets!$B$2:$B$565,0),COLUMN()-23)</f>
        <v>2-butene_EXT</v>
      </c>
      <c r="Y551">
        <f>INDEX(Mets!$B$2:$O$565,MATCH(CONCATENATE($C551,"_EXT"),Mets!$B$2:$B$565,0),COLUMN()-17)</f>
        <v>0</v>
      </c>
      <c r="Z551">
        <f>INDEX(Mets!$B$2:$O$565,MATCH(CONCATENATE($C551,"_EXT"),Mets!$B$2:$B$565,0),COLUMN()-17)</f>
        <v>0</v>
      </c>
      <c r="AA551">
        <f>INDEX(Mets!$B$2:$O$565,MATCH(CONCATENATE($C551,"_EXT"),Mets!$B$2:$B$565,0),COLUMN()-17)</f>
        <v>0</v>
      </c>
      <c r="AB551">
        <f>INDEX(Mets!$B$2:$O$565,MATCH(CONCATENATE($C551,"_EXT"),Mets!$B$2:$B$565,0),COLUMN()-17)</f>
        <v>0</v>
      </c>
      <c r="AC551">
        <f>INDEX(Mets!$B$2:$O$565,MATCH(CONCATENATE($C551,"_EXT"),Mets!$B$2:$B$565,0),COLUMN()-17)</f>
        <v>0</v>
      </c>
      <c r="AD551">
        <f>INDEX(Mets!$B$2:$O$565,MATCH(CONCATENATE($C551,"_EXT"),Mets!$B$2:$B$565,0),COLUMN()-17)</f>
        <v>24</v>
      </c>
      <c r="AE551">
        <f>INDEX(Mets!$B$2:$W$565,MATCH(CONCATENATE($C551,"_EXT"),Mets!$B$2:$B$565,0),COLUMN()-17)</f>
        <v>4</v>
      </c>
      <c r="AF551" t="e">
        <f>INDEX(Mets!$B$2:$W$565,MATCH(CONCATENATE($C551,"_EXT"),Mets!$B$2:$B$565,0),COLUMN()-9)</f>
        <v>#REF!</v>
      </c>
      <c r="AG551" t="e">
        <f>INDEX(Mets!$B$2:$W$565,MATCH(CONCATENATE($C551,"_EXT"),Mets!$B$2:$B$565,0),COLUMN()-9)</f>
        <v>#REF!</v>
      </c>
    </row>
    <row r="552" spans="1:33">
      <c r="A552" s="43" t="str">
        <f>'FBA Ts'!A170</f>
        <v>X161</v>
      </c>
      <c r="B552" s="43" t="str">
        <f>'FBA Ts'!B170</f>
        <v>1 2-pentene_cyt = 4 CmolHCs_cyt</v>
      </c>
      <c r="C552" s="43" t="str">
        <f>'FBA Ts'!C170</f>
        <v>2-pentene</v>
      </c>
      <c r="D552" s="43">
        <f>'FBA Ts'!D170</f>
        <v>0</v>
      </c>
      <c r="E552" s="43" t="str">
        <f>'FBA Ts'!E170</f>
        <v>N</v>
      </c>
      <c r="F552" s="43"/>
      <c r="G552" s="43" t="str">
        <f t="shared" si="21"/>
        <v>X161</v>
      </c>
      <c r="H552" s="43" t="str">
        <f t="shared" si="21"/>
        <v>1 2-pentene_cyt = 4 CmolHCs_cyt</v>
      </c>
      <c r="I552" s="43" t="s">
        <v>781</v>
      </c>
      <c r="J552" s="43" t="s">
        <v>782</v>
      </c>
      <c r="K552" s="43">
        <f t="shared" si="20"/>
        <v>0</v>
      </c>
      <c r="L552" s="43" t="s">
        <v>783</v>
      </c>
      <c r="M552" s="43">
        <v>0</v>
      </c>
      <c r="N552" s="43">
        <v>1</v>
      </c>
      <c r="O552" s="43">
        <v>1</v>
      </c>
      <c r="P552" s="43">
        <v>1</v>
      </c>
      <c r="Q552" s="43">
        <v>1</v>
      </c>
      <c r="R552" s="43">
        <v>0.01</v>
      </c>
      <c r="X552" t="str">
        <f>INDEX(Mets!$B$2:$O$565,MATCH(CONCATENATE($C552,"_EXT"),Mets!$B$2:$B$565,0),COLUMN()-23)</f>
        <v>2-pentene_EXT</v>
      </c>
      <c r="Y552">
        <f>INDEX(Mets!$B$2:$O$565,MATCH(CONCATENATE($C552,"_EXT"),Mets!$B$2:$B$565,0),COLUMN()-17)</f>
        <v>0</v>
      </c>
      <c r="Z552">
        <f>INDEX(Mets!$B$2:$O$565,MATCH(CONCATENATE($C552,"_EXT"),Mets!$B$2:$B$565,0),COLUMN()-17)</f>
        <v>0</v>
      </c>
      <c r="AA552">
        <f>INDEX(Mets!$B$2:$O$565,MATCH(CONCATENATE($C552,"_EXT"),Mets!$B$2:$B$565,0),COLUMN()-17)</f>
        <v>0</v>
      </c>
      <c r="AB552">
        <f>INDEX(Mets!$B$2:$O$565,MATCH(CONCATENATE($C552,"_EXT"),Mets!$B$2:$B$565,0),COLUMN()-17)</f>
        <v>0</v>
      </c>
      <c r="AC552">
        <f>INDEX(Mets!$B$2:$O$565,MATCH(CONCATENATE($C552,"_EXT"),Mets!$B$2:$B$565,0),COLUMN()-17)</f>
        <v>0</v>
      </c>
      <c r="AD552">
        <f>INDEX(Mets!$B$2:$O$565,MATCH(CONCATENATE($C552,"_EXT"),Mets!$B$2:$B$565,0),COLUMN()-17)</f>
        <v>30</v>
      </c>
      <c r="AE552">
        <f>INDEX(Mets!$B$2:$W$565,MATCH(CONCATENATE($C552,"_EXT"),Mets!$B$2:$B$565,0),COLUMN()-17)</f>
        <v>5</v>
      </c>
      <c r="AF552" t="e">
        <f>INDEX(Mets!$B$2:$W$565,MATCH(CONCATENATE($C552,"_EXT"),Mets!$B$2:$B$565,0),COLUMN()-9)</f>
        <v>#REF!</v>
      </c>
      <c r="AG552" t="e">
        <f>INDEX(Mets!$B$2:$W$565,MATCH(CONCATENATE($C552,"_EXT"),Mets!$B$2:$B$565,0),COLUMN()-9)</f>
        <v>#REF!</v>
      </c>
    </row>
    <row r="553" spans="1:33">
      <c r="A553" s="43" t="str">
        <f>'FBA Ts'!A171</f>
        <v>X162</v>
      </c>
      <c r="B553" s="43" t="str">
        <f>'FBA Ts'!B171</f>
        <v>1 2-hexene_cyt = 5 CmolHCs_cyt</v>
      </c>
      <c r="C553" s="43" t="str">
        <f>'FBA Ts'!C171</f>
        <v>2-hexene</v>
      </c>
      <c r="D553" s="43">
        <f>'FBA Ts'!D171</f>
        <v>0</v>
      </c>
      <c r="E553" s="43" t="str">
        <f>'FBA Ts'!E171</f>
        <v>N</v>
      </c>
      <c r="F553" s="43"/>
      <c r="G553" s="43" t="str">
        <f t="shared" si="21"/>
        <v>X162</v>
      </c>
      <c r="H553" s="43" t="str">
        <f t="shared" si="21"/>
        <v>1 2-hexene_cyt = 5 CmolHCs_cyt</v>
      </c>
      <c r="I553" s="43" t="s">
        <v>781</v>
      </c>
      <c r="J553" s="43" t="s">
        <v>782</v>
      </c>
      <c r="K553" s="43">
        <f t="shared" si="20"/>
        <v>0</v>
      </c>
      <c r="L553" s="43" t="s">
        <v>783</v>
      </c>
      <c r="M553" s="43">
        <v>0</v>
      </c>
      <c r="N553" s="43">
        <v>1</v>
      </c>
      <c r="O553" s="43">
        <v>1</v>
      </c>
      <c r="P553" s="43">
        <v>1</v>
      </c>
      <c r="Q553" s="43">
        <v>1</v>
      </c>
      <c r="R553" s="43">
        <v>0.01</v>
      </c>
      <c r="X553" t="str">
        <f>INDEX(Mets!$B$2:$O$565,MATCH(CONCATENATE($C553,"_EXT"),Mets!$B$2:$B$565,0),COLUMN()-23)</f>
        <v>2-hexene_EXT</v>
      </c>
      <c r="Y553">
        <f>INDEX(Mets!$B$2:$O$565,MATCH(CONCATENATE($C553,"_EXT"),Mets!$B$2:$B$565,0),COLUMN()-17)</f>
        <v>0</v>
      </c>
      <c r="Z553">
        <f>INDEX(Mets!$B$2:$O$565,MATCH(CONCATENATE($C553,"_EXT"),Mets!$B$2:$B$565,0),COLUMN()-17)</f>
        <v>0</v>
      </c>
      <c r="AA553">
        <f>INDEX(Mets!$B$2:$O$565,MATCH(CONCATENATE($C553,"_EXT"),Mets!$B$2:$B$565,0),COLUMN()-17)</f>
        <v>0</v>
      </c>
      <c r="AB553">
        <f>INDEX(Mets!$B$2:$O$565,MATCH(CONCATENATE($C553,"_EXT"),Mets!$B$2:$B$565,0),COLUMN()-17)</f>
        <v>0</v>
      </c>
      <c r="AC553">
        <f>INDEX(Mets!$B$2:$O$565,MATCH(CONCATENATE($C553,"_EXT"),Mets!$B$2:$B$565,0),COLUMN()-17)</f>
        <v>0</v>
      </c>
      <c r="AD553">
        <f>INDEX(Mets!$B$2:$O$565,MATCH(CONCATENATE($C553,"_EXT"),Mets!$B$2:$B$565,0),COLUMN()-17)</f>
        <v>36</v>
      </c>
      <c r="AE553">
        <f>INDEX(Mets!$B$2:$W$565,MATCH(CONCATENATE($C553,"_EXT"),Mets!$B$2:$B$565,0),COLUMN()-17)</f>
        <v>6</v>
      </c>
      <c r="AF553" t="e">
        <f>INDEX(Mets!$B$2:$W$565,MATCH(CONCATENATE($C553,"_EXT"),Mets!$B$2:$B$565,0),COLUMN()-9)</f>
        <v>#REF!</v>
      </c>
      <c r="AG553" t="e">
        <f>INDEX(Mets!$B$2:$W$565,MATCH(CONCATENATE($C553,"_EXT"),Mets!$B$2:$B$565,0),COLUMN()-9)</f>
        <v>#REF!</v>
      </c>
    </row>
    <row r="554" spans="1:33">
      <c r="A554" s="43" t="str">
        <f>'FBA Ts'!A172</f>
        <v>X163</v>
      </c>
      <c r="B554" s="43" t="str">
        <f>'FBA Ts'!B172</f>
        <v>1 2-heptene_cyt = 6 CmolHCs_cyt</v>
      </c>
      <c r="C554" s="43" t="str">
        <f>'FBA Ts'!C172</f>
        <v>2-heptene</v>
      </c>
      <c r="D554" s="43">
        <f>'FBA Ts'!D172</f>
        <v>0</v>
      </c>
      <c r="E554" s="43" t="str">
        <f>'FBA Ts'!E172</f>
        <v>N</v>
      </c>
      <c r="F554" s="43"/>
      <c r="G554" s="43" t="str">
        <f t="shared" si="21"/>
        <v>X163</v>
      </c>
      <c r="H554" s="43" t="str">
        <f t="shared" si="21"/>
        <v>1 2-heptene_cyt = 6 CmolHCs_cyt</v>
      </c>
      <c r="I554" s="43" t="s">
        <v>781</v>
      </c>
      <c r="J554" s="43" t="s">
        <v>782</v>
      </c>
      <c r="K554" s="43">
        <f t="shared" si="20"/>
        <v>0</v>
      </c>
      <c r="L554" s="43" t="s">
        <v>783</v>
      </c>
      <c r="M554" s="43">
        <v>0</v>
      </c>
      <c r="N554" s="43">
        <v>1</v>
      </c>
      <c r="O554" s="43">
        <v>1</v>
      </c>
      <c r="P554" s="43">
        <v>1</v>
      </c>
      <c r="Q554" s="43">
        <v>1</v>
      </c>
      <c r="R554" s="43">
        <v>0.01</v>
      </c>
      <c r="X554" t="str">
        <f>INDEX(Mets!$B$2:$O$565,MATCH(CONCATENATE($C554,"_EXT"),Mets!$B$2:$B$565,0),COLUMN()-23)</f>
        <v>2-heptene_EXT</v>
      </c>
      <c r="Y554">
        <f>INDEX(Mets!$B$2:$O$565,MATCH(CONCATENATE($C554,"_EXT"),Mets!$B$2:$B$565,0),COLUMN()-17)</f>
        <v>0</v>
      </c>
      <c r="Z554">
        <f>INDEX(Mets!$B$2:$O$565,MATCH(CONCATENATE($C554,"_EXT"),Mets!$B$2:$B$565,0),COLUMN()-17)</f>
        <v>0</v>
      </c>
      <c r="AA554">
        <f>INDEX(Mets!$B$2:$O$565,MATCH(CONCATENATE($C554,"_EXT"),Mets!$B$2:$B$565,0),COLUMN()-17)</f>
        <v>0</v>
      </c>
      <c r="AB554">
        <f>INDEX(Mets!$B$2:$O$565,MATCH(CONCATENATE($C554,"_EXT"),Mets!$B$2:$B$565,0),COLUMN()-17)</f>
        <v>0</v>
      </c>
      <c r="AC554">
        <f>INDEX(Mets!$B$2:$O$565,MATCH(CONCATENATE($C554,"_EXT"),Mets!$B$2:$B$565,0),COLUMN()-17)</f>
        <v>0</v>
      </c>
      <c r="AD554">
        <f>INDEX(Mets!$B$2:$O$565,MATCH(CONCATENATE($C554,"_EXT"),Mets!$B$2:$B$565,0),COLUMN()-17)</f>
        <v>42</v>
      </c>
      <c r="AE554">
        <f>INDEX(Mets!$B$2:$W$565,MATCH(CONCATENATE($C554,"_EXT"),Mets!$B$2:$B$565,0),COLUMN()-17)</f>
        <v>7</v>
      </c>
      <c r="AF554" t="e">
        <f>INDEX(Mets!$B$2:$W$565,MATCH(CONCATENATE($C554,"_EXT"),Mets!$B$2:$B$565,0),COLUMN()-9)</f>
        <v>#REF!</v>
      </c>
      <c r="AG554" t="e">
        <f>INDEX(Mets!$B$2:$W$565,MATCH(CONCATENATE($C554,"_EXT"),Mets!$B$2:$B$565,0),COLUMN()-9)</f>
        <v>#REF!</v>
      </c>
    </row>
    <row r="555" spans="1:33">
      <c r="A555" s="43" t="str">
        <f>'FBA Ts'!A173</f>
        <v>X164</v>
      </c>
      <c r="B555" s="43" t="str">
        <f>'FBA Ts'!B173</f>
        <v>1 2-octene_cyt = 7 CmolHCs_cyt</v>
      </c>
      <c r="C555" s="43" t="str">
        <f>'FBA Ts'!C173</f>
        <v>2-octene</v>
      </c>
      <c r="D555" s="43">
        <f>'FBA Ts'!D173</f>
        <v>0</v>
      </c>
      <c r="E555" s="43" t="str">
        <f>'FBA Ts'!E173</f>
        <v>N</v>
      </c>
      <c r="F555" s="43"/>
      <c r="G555" s="43" t="str">
        <f t="shared" si="21"/>
        <v>X164</v>
      </c>
      <c r="H555" s="43" t="str">
        <f t="shared" si="21"/>
        <v>1 2-octene_cyt = 7 CmolHCs_cyt</v>
      </c>
      <c r="I555" s="43" t="s">
        <v>781</v>
      </c>
      <c r="J555" s="43" t="s">
        <v>782</v>
      </c>
      <c r="K555" s="43">
        <f t="shared" si="20"/>
        <v>0</v>
      </c>
      <c r="L555" s="43" t="s">
        <v>783</v>
      </c>
      <c r="M555" s="43">
        <v>0</v>
      </c>
      <c r="N555" s="43">
        <v>1</v>
      </c>
      <c r="O555" s="43">
        <v>1</v>
      </c>
      <c r="P555" s="43">
        <v>1</v>
      </c>
      <c r="Q555" s="43">
        <v>1</v>
      </c>
      <c r="R555" s="43">
        <v>0.01</v>
      </c>
      <c r="X555" t="str">
        <f>INDEX(Mets!$B$2:$O$565,MATCH(CONCATENATE($C555,"_EXT"),Mets!$B$2:$B$565,0),COLUMN()-23)</f>
        <v>2-octene_EXT</v>
      </c>
      <c r="Y555">
        <f>INDEX(Mets!$B$2:$O$565,MATCH(CONCATENATE($C555,"_EXT"),Mets!$B$2:$B$565,0),COLUMN()-17)</f>
        <v>0</v>
      </c>
      <c r="Z555">
        <f>INDEX(Mets!$B$2:$O$565,MATCH(CONCATENATE($C555,"_EXT"),Mets!$B$2:$B$565,0),COLUMN()-17)</f>
        <v>0</v>
      </c>
      <c r="AA555">
        <f>INDEX(Mets!$B$2:$O$565,MATCH(CONCATENATE($C555,"_EXT"),Mets!$B$2:$B$565,0),COLUMN()-17)</f>
        <v>0</v>
      </c>
      <c r="AB555">
        <f>INDEX(Mets!$B$2:$O$565,MATCH(CONCATENATE($C555,"_EXT"),Mets!$B$2:$B$565,0),COLUMN()-17)</f>
        <v>0</v>
      </c>
      <c r="AC555">
        <f>INDEX(Mets!$B$2:$O$565,MATCH(CONCATENATE($C555,"_EXT"),Mets!$B$2:$B$565,0),COLUMN()-17)</f>
        <v>0</v>
      </c>
      <c r="AD555">
        <f>INDEX(Mets!$B$2:$O$565,MATCH(CONCATENATE($C555,"_EXT"),Mets!$B$2:$B$565,0),COLUMN()-17)</f>
        <v>48</v>
      </c>
      <c r="AE555">
        <f>INDEX(Mets!$B$2:$W$565,MATCH(CONCATENATE($C555,"_EXT"),Mets!$B$2:$B$565,0),COLUMN()-17)</f>
        <v>8</v>
      </c>
      <c r="AF555" t="e">
        <f>INDEX(Mets!$B$2:$W$565,MATCH(CONCATENATE($C555,"_EXT"),Mets!$B$2:$B$565,0),COLUMN()-9)</f>
        <v>#REF!</v>
      </c>
      <c r="AG555" t="e">
        <f>INDEX(Mets!$B$2:$W$565,MATCH(CONCATENATE($C555,"_EXT"),Mets!$B$2:$B$565,0),COLUMN()-9)</f>
        <v>#REF!</v>
      </c>
    </row>
    <row r="556" spans="1:33">
      <c r="A556" s="43" t="str">
        <f>'FBA Ts'!A174</f>
        <v>X165</v>
      </c>
      <c r="B556" s="43" t="str">
        <f>'FBA Ts'!B174</f>
        <v>1 2-nonene_cyt = 8 CmolHCs_cyt</v>
      </c>
      <c r="C556" s="43" t="str">
        <f>'FBA Ts'!C174</f>
        <v>2-nonene</v>
      </c>
      <c r="D556" s="43">
        <f>'FBA Ts'!D174</f>
        <v>0</v>
      </c>
      <c r="E556" s="43" t="str">
        <f>'FBA Ts'!E174</f>
        <v>N</v>
      </c>
      <c r="F556" s="43"/>
      <c r="G556" s="43" t="str">
        <f t="shared" si="21"/>
        <v>X165</v>
      </c>
      <c r="H556" s="43" t="str">
        <f t="shared" si="21"/>
        <v>1 2-nonene_cyt = 8 CmolHCs_cyt</v>
      </c>
      <c r="I556" s="43" t="s">
        <v>781</v>
      </c>
      <c r="J556" s="43" t="s">
        <v>782</v>
      </c>
      <c r="K556" s="43">
        <f t="shared" si="20"/>
        <v>0</v>
      </c>
      <c r="L556" s="43" t="s">
        <v>783</v>
      </c>
      <c r="M556" s="43">
        <v>0</v>
      </c>
      <c r="N556" s="43">
        <v>1</v>
      </c>
      <c r="O556" s="43">
        <v>1</v>
      </c>
      <c r="P556" s="43">
        <v>1</v>
      </c>
      <c r="Q556" s="43">
        <v>1</v>
      </c>
      <c r="R556" s="43">
        <v>0.01</v>
      </c>
      <c r="X556" t="str">
        <f>INDEX(Mets!$B$2:$O$565,MATCH(CONCATENATE($C556,"_EXT"),Mets!$B$2:$B$565,0),COLUMN()-23)</f>
        <v>2-nonene_EXT</v>
      </c>
      <c r="Y556">
        <f>INDEX(Mets!$B$2:$O$565,MATCH(CONCATENATE($C556,"_EXT"),Mets!$B$2:$B$565,0),COLUMN()-17)</f>
        <v>0</v>
      </c>
      <c r="Z556">
        <f>INDEX(Mets!$B$2:$O$565,MATCH(CONCATENATE($C556,"_EXT"),Mets!$B$2:$B$565,0),COLUMN()-17)</f>
        <v>0</v>
      </c>
      <c r="AA556">
        <f>INDEX(Mets!$B$2:$O$565,MATCH(CONCATENATE($C556,"_EXT"),Mets!$B$2:$B$565,0),COLUMN()-17)</f>
        <v>0</v>
      </c>
      <c r="AB556">
        <f>INDEX(Mets!$B$2:$O$565,MATCH(CONCATENATE($C556,"_EXT"),Mets!$B$2:$B$565,0),COLUMN()-17)</f>
        <v>0</v>
      </c>
      <c r="AC556">
        <f>INDEX(Mets!$B$2:$O$565,MATCH(CONCATENATE($C556,"_EXT"),Mets!$B$2:$B$565,0),COLUMN()-17)</f>
        <v>0</v>
      </c>
      <c r="AD556">
        <f>INDEX(Mets!$B$2:$O$565,MATCH(CONCATENATE($C556,"_EXT"),Mets!$B$2:$B$565,0),COLUMN()-17)</f>
        <v>54</v>
      </c>
      <c r="AE556">
        <f>INDEX(Mets!$B$2:$W$565,MATCH(CONCATENATE($C556,"_EXT"),Mets!$B$2:$B$565,0),COLUMN()-17)</f>
        <v>9</v>
      </c>
      <c r="AF556" t="e">
        <f>INDEX(Mets!$B$2:$W$565,MATCH(CONCATENATE($C556,"_EXT"),Mets!$B$2:$B$565,0),COLUMN()-9)</f>
        <v>#REF!</v>
      </c>
      <c r="AG556" t="e">
        <f>INDEX(Mets!$B$2:$W$565,MATCH(CONCATENATE($C556,"_EXT"),Mets!$B$2:$B$565,0),COLUMN()-9)</f>
        <v>#REF!</v>
      </c>
    </row>
    <row r="557" spans="1:33">
      <c r="A557" s="43" t="str">
        <f>'FBA Ts'!A175</f>
        <v>X166</v>
      </c>
      <c r="B557" s="43" t="str">
        <f>'FBA Ts'!B175</f>
        <v>1 2-decene_cyt = 9 CmolHCs_cyt</v>
      </c>
      <c r="C557" s="43" t="str">
        <f>'FBA Ts'!C175</f>
        <v>2-decene</v>
      </c>
      <c r="D557" s="43">
        <f>'FBA Ts'!D175</f>
        <v>0</v>
      </c>
      <c r="E557" s="43" t="str">
        <f>'FBA Ts'!E175</f>
        <v>N</v>
      </c>
      <c r="F557" s="43"/>
      <c r="G557" s="43" t="str">
        <f t="shared" si="21"/>
        <v>X166</v>
      </c>
      <c r="H557" s="43" t="str">
        <f t="shared" si="21"/>
        <v>1 2-decene_cyt = 9 CmolHCs_cyt</v>
      </c>
      <c r="I557" s="43" t="s">
        <v>781</v>
      </c>
      <c r="J557" s="43" t="s">
        <v>782</v>
      </c>
      <c r="K557" s="43">
        <f t="shared" si="20"/>
        <v>0</v>
      </c>
      <c r="L557" s="43" t="s">
        <v>783</v>
      </c>
      <c r="M557" s="43">
        <v>0</v>
      </c>
      <c r="N557" s="43">
        <v>1</v>
      </c>
      <c r="O557" s="43">
        <v>1</v>
      </c>
      <c r="P557" s="43">
        <v>1</v>
      </c>
      <c r="Q557" s="43">
        <v>1</v>
      </c>
      <c r="R557" s="43">
        <v>0.01</v>
      </c>
      <c r="X557" t="str">
        <f>INDEX(Mets!$B$2:$O$565,MATCH(CONCATENATE($C557,"_EXT"),Mets!$B$2:$B$565,0),COLUMN()-23)</f>
        <v>2-decene_EXT</v>
      </c>
      <c r="Y557">
        <f>INDEX(Mets!$B$2:$O$565,MATCH(CONCATENATE($C557,"_EXT"),Mets!$B$2:$B$565,0),COLUMN()-17)</f>
        <v>0</v>
      </c>
      <c r="Z557">
        <f>INDEX(Mets!$B$2:$O$565,MATCH(CONCATENATE($C557,"_EXT"),Mets!$B$2:$B$565,0),COLUMN()-17)</f>
        <v>0</v>
      </c>
      <c r="AA557">
        <f>INDEX(Mets!$B$2:$O$565,MATCH(CONCATENATE($C557,"_EXT"),Mets!$B$2:$B$565,0),COLUMN()-17)</f>
        <v>0</v>
      </c>
      <c r="AB557">
        <f>INDEX(Mets!$B$2:$O$565,MATCH(CONCATENATE($C557,"_EXT"),Mets!$B$2:$B$565,0),COLUMN()-17)</f>
        <v>0</v>
      </c>
      <c r="AC557">
        <f>INDEX(Mets!$B$2:$O$565,MATCH(CONCATENATE($C557,"_EXT"),Mets!$B$2:$B$565,0),COLUMN()-17)</f>
        <v>0</v>
      </c>
      <c r="AD557">
        <f>INDEX(Mets!$B$2:$O$565,MATCH(CONCATENATE($C557,"_EXT"),Mets!$B$2:$B$565,0),COLUMN()-17)</f>
        <v>60</v>
      </c>
      <c r="AE557">
        <f>INDEX(Mets!$B$2:$W$565,MATCH(CONCATENATE($C557,"_EXT"),Mets!$B$2:$B$565,0),COLUMN()-17)</f>
        <v>10</v>
      </c>
      <c r="AF557" t="e">
        <f>INDEX(Mets!$B$2:$W$565,MATCH(CONCATENATE($C557,"_EXT"),Mets!$B$2:$B$565,0),COLUMN()-9)</f>
        <v>#REF!</v>
      </c>
      <c r="AG557" t="e">
        <f>INDEX(Mets!$B$2:$W$565,MATCH(CONCATENATE($C557,"_EXT"),Mets!$B$2:$B$565,0),COLUMN()-9)</f>
        <v>#REF!</v>
      </c>
    </row>
    <row r="558" spans="1:33">
      <c r="A558" s="43" t="str">
        <f>'FBA Ts'!A176</f>
        <v>X167</v>
      </c>
      <c r="B558" s="43" t="str">
        <f>'FBA Ts'!B176</f>
        <v>1 2-undecene_cyt = 10 CmolHCs_cyt</v>
      </c>
      <c r="C558" s="43" t="str">
        <f>'FBA Ts'!C176</f>
        <v>2-undecene</v>
      </c>
      <c r="D558" s="43">
        <f>'FBA Ts'!D176</f>
        <v>0</v>
      </c>
      <c r="E558" s="43" t="str">
        <f>'FBA Ts'!E176</f>
        <v>N</v>
      </c>
      <c r="F558" s="43"/>
      <c r="G558" s="43" t="str">
        <f t="shared" si="21"/>
        <v>X167</v>
      </c>
      <c r="H558" s="43" t="str">
        <f t="shared" si="21"/>
        <v>1 2-undecene_cyt = 10 CmolHCs_cyt</v>
      </c>
      <c r="I558" s="43" t="s">
        <v>781</v>
      </c>
      <c r="J558" s="43" t="s">
        <v>782</v>
      </c>
      <c r="K558" s="43">
        <f t="shared" si="20"/>
        <v>0</v>
      </c>
      <c r="L558" s="43" t="s">
        <v>783</v>
      </c>
      <c r="M558" s="43">
        <v>0</v>
      </c>
      <c r="N558" s="43">
        <v>1</v>
      </c>
      <c r="O558" s="43">
        <v>1</v>
      </c>
      <c r="P558" s="43">
        <v>1</v>
      </c>
      <c r="Q558" s="43">
        <v>1</v>
      </c>
      <c r="R558" s="43">
        <v>0.01</v>
      </c>
      <c r="X558" t="str">
        <f>INDEX(Mets!$B$2:$O$565,MATCH(CONCATENATE($C558,"_EXT"),Mets!$B$2:$B$565,0),COLUMN()-23)</f>
        <v>2-undecene_EXT</v>
      </c>
      <c r="Y558">
        <f>INDEX(Mets!$B$2:$O$565,MATCH(CONCATENATE($C558,"_EXT"),Mets!$B$2:$B$565,0),COLUMN()-17)</f>
        <v>0</v>
      </c>
      <c r="Z558">
        <f>INDEX(Mets!$B$2:$O$565,MATCH(CONCATENATE($C558,"_EXT"),Mets!$B$2:$B$565,0),COLUMN()-17)</f>
        <v>0</v>
      </c>
      <c r="AA558">
        <f>INDEX(Mets!$B$2:$O$565,MATCH(CONCATENATE($C558,"_EXT"),Mets!$B$2:$B$565,0),COLUMN()-17)</f>
        <v>0</v>
      </c>
      <c r="AB558">
        <f>INDEX(Mets!$B$2:$O$565,MATCH(CONCATENATE($C558,"_EXT"),Mets!$B$2:$B$565,0),COLUMN()-17)</f>
        <v>0</v>
      </c>
      <c r="AC558">
        <f>INDEX(Mets!$B$2:$O$565,MATCH(CONCATENATE($C558,"_EXT"),Mets!$B$2:$B$565,0),COLUMN()-17)</f>
        <v>0</v>
      </c>
      <c r="AD558">
        <f>INDEX(Mets!$B$2:$O$565,MATCH(CONCATENATE($C558,"_EXT"),Mets!$B$2:$B$565,0),COLUMN()-17)</f>
        <v>66</v>
      </c>
      <c r="AE558">
        <f>INDEX(Mets!$B$2:$W$565,MATCH(CONCATENATE($C558,"_EXT"),Mets!$B$2:$B$565,0),COLUMN()-17)</f>
        <v>11</v>
      </c>
      <c r="AF558" t="e">
        <f>INDEX(Mets!$B$2:$W$565,MATCH(CONCATENATE($C558,"_EXT"),Mets!$B$2:$B$565,0),COLUMN()-9)</f>
        <v>#REF!</v>
      </c>
      <c r="AG558" t="e">
        <f>INDEX(Mets!$B$2:$W$565,MATCH(CONCATENATE($C558,"_EXT"),Mets!$B$2:$B$565,0),COLUMN()-9)</f>
        <v>#REF!</v>
      </c>
    </row>
    <row r="559" spans="1:33">
      <c r="A559" s="43" t="str">
        <f>'FBA Ts'!A177</f>
        <v>X168</v>
      </c>
      <c r="B559" s="43" t="str">
        <f>'FBA Ts'!B177</f>
        <v>1 2-dodecene_cyt = 11 CmolHCs_cyt</v>
      </c>
      <c r="C559" s="43" t="str">
        <f>'FBA Ts'!C177</f>
        <v>2-dodecene</v>
      </c>
      <c r="D559" s="43">
        <f>'FBA Ts'!D177</f>
        <v>0</v>
      </c>
      <c r="E559" s="43" t="str">
        <f>'FBA Ts'!E177</f>
        <v>N</v>
      </c>
      <c r="F559" s="43"/>
      <c r="G559" s="43" t="str">
        <f t="shared" si="21"/>
        <v>X168</v>
      </c>
      <c r="H559" s="43" t="str">
        <f t="shared" si="21"/>
        <v>1 2-dodecene_cyt = 11 CmolHCs_cyt</v>
      </c>
      <c r="I559" s="43" t="s">
        <v>781</v>
      </c>
      <c r="J559" s="43" t="s">
        <v>782</v>
      </c>
      <c r="K559" s="43">
        <f t="shared" si="20"/>
        <v>0</v>
      </c>
      <c r="L559" s="43" t="s">
        <v>783</v>
      </c>
      <c r="M559" s="43">
        <v>0</v>
      </c>
      <c r="N559" s="43">
        <v>1</v>
      </c>
      <c r="O559" s="43">
        <v>1</v>
      </c>
      <c r="P559" s="43">
        <v>1</v>
      </c>
      <c r="Q559" s="43">
        <v>1</v>
      </c>
      <c r="R559" s="43">
        <v>0.01</v>
      </c>
      <c r="X559" t="str">
        <f>INDEX(Mets!$B$2:$O$565,MATCH(CONCATENATE($C559,"_EXT"),Mets!$B$2:$B$565,0),COLUMN()-23)</f>
        <v>2-dodecene_EXT</v>
      </c>
      <c r="Y559">
        <f>INDEX(Mets!$B$2:$O$565,MATCH(CONCATENATE($C559,"_EXT"),Mets!$B$2:$B$565,0),COLUMN()-17)</f>
        <v>0</v>
      </c>
      <c r="Z559">
        <f>INDEX(Mets!$B$2:$O$565,MATCH(CONCATENATE($C559,"_EXT"),Mets!$B$2:$B$565,0),COLUMN()-17)</f>
        <v>0</v>
      </c>
      <c r="AA559">
        <f>INDEX(Mets!$B$2:$O$565,MATCH(CONCATENATE($C559,"_EXT"),Mets!$B$2:$B$565,0),COLUMN()-17)</f>
        <v>0</v>
      </c>
      <c r="AB559">
        <f>INDEX(Mets!$B$2:$O$565,MATCH(CONCATENATE($C559,"_EXT"),Mets!$B$2:$B$565,0),COLUMN()-17)</f>
        <v>0</v>
      </c>
      <c r="AC559">
        <f>INDEX(Mets!$B$2:$O$565,MATCH(CONCATENATE($C559,"_EXT"),Mets!$B$2:$B$565,0),COLUMN()-17)</f>
        <v>0</v>
      </c>
      <c r="AD559">
        <f>INDEX(Mets!$B$2:$O$565,MATCH(CONCATENATE($C559,"_EXT"),Mets!$B$2:$B$565,0),COLUMN()-17)</f>
        <v>72</v>
      </c>
      <c r="AE559">
        <f>INDEX(Mets!$B$2:$W$565,MATCH(CONCATENATE($C559,"_EXT"),Mets!$B$2:$B$565,0),COLUMN()-17)</f>
        <v>12</v>
      </c>
      <c r="AF559" t="e">
        <f>INDEX(Mets!$B$2:$W$565,MATCH(CONCATENATE($C559,"_EXT"),Mets!$B$2:$B$565,0),COLUMN()-9)</f>
        <v>#REF!</v>
      </c>
      <c r="AG559" t="e">
        <f>INDEX(Mets!$B$2:$W$565,MATCH(CONCATENATE($C559,"_EXT"),Mets!$B$2:$B$565,0),COLUMN()-9)</f>
        <v>#REF!</v>
      </c>
    </row>
    <row r="560" spans="1:33">
      <c r="A560" s="43" t="str">
        <f>'FBA Ts'!A178</f>
        <v>X169</v>
      </c>
      <c r="B560" s="43" t="str">
        <f>'FBA Ts'!B178</f>
        <v>1 2-tridecene_cyt = 12 CmolHCs_cyt</v>
      </c>
      <c r="C560" s="43" t="str">
        <f>'FBA Ts'!C178</f>
        <v>2-tridecene</v>
      </c>
      <c r="D560" s="43">
        <f>'FBA Ts'!D178</f>
        <v>0</v>
      </c>
      <c r="E560" s="43" t="str">
        <f>'FBA Ts'!E178</f>
        <v>N</v>
      </c>
      <c r="F560" s="43"/>
      <c r="G560" s="43" t="str">
        <f t="shared" si="21"/>
        <v>X169</v>
      </c>
      <c r="H560" s="43" t="str">
        <f t="shared" si="21"/>
        <v>1 2-tridecene_cyt = 12 CmolHCs_cyt</v>
      </c>
      <c r="I560" s="43" t="s">
        <v>781</v>
      </c>
      <c r="J560" s="43" t="s">
        <v>782</v>
      </c>
      <c r="K560" s="43">
        <f t="shared" si="20"/>
        <v>0</v>
      </c>
      <c r="L560" s="43" t="s">
        <v>783</v>
      </c>
      <c r="M560" s="43">
        <v>0</v>
      </c>
      <c r="N560" s="43">
        <v>1</v>
      </c>
      <c r="O560" s="43">
        <v>1</v>
      </c>
      <c r="P560" s="43">
        <v>1</v>
      </c>
      <c r="Q560" s="43">
        <v>1</v>
      </c>
      <c r="R560" s="43">
        <v>0.01</v>
      </c>
      <c r="X560" t="str">
        <f>INDEX(Mets!$B$2:$O$565,MATCH(CONCATENATE($C560,"_EXT"),Mets!$B$2:$B$565,0),COLUMN()-23)</f>
        <v>2-tridecene_EXT</v>
      </c>
      <c r="Y560">
        <f>INDEX(Mets!$B$2:$O$565,MATCH(CONCATENATE($C560,"_EXT"),Mets!$B$2:$B$565,0),COLUMN()-17)</f>
        <v>0</v>
      </c>
      <c r="Z560">
        <f>INDEX(Mets!$B$2:$O$565,MATCH(CONCATENATE($C560,"_EXT"),Mets!$B$2:$B$565,0),COLUMN()-17)</f>
        <v>0</v>
      </c>
      <c r="AA560">
        <f>INDEX(Mets!$B$2:$O$565,MATCH(CONCATENATE($C560,"_EXT"),Mets!$B$2:$B$565,0),COLUMN()-17)</f>
        <v>0</v>
      </c>
      <c r="AB560">
        <f>INDEX(Mets!$B$2:$O$565,MATCH(CONCATENATE($C560,"_EXT"),Mets!$B$2:$B$565,0),COLUMN()-17)</f>
        <v>0</v>
      </c>
      <c r="AC560">
        <f>INDEX(Mets!$B$2:$O$565,MATCH(CONCATENATE($C560,"_EXT"),Mets!$B$2:$B$565,0),COLUMN()-17)</f>
        <v>0</v>
      </c>
      <c r="AD560">
        <f>INDEX(Mets!$B$2:$O$565,MATCH(CONCATENATE($C560,"_EXT"),Mets!$B$2:$B$565,0),COLUMN()-17)</f>
        <v>78</v>
      </c>
      <c r="AE560">
        <f>INDEX(Mets!$B$2:$W$565,MATCH(CONCATENATE($C560,"_EXT"),Mets!$B$2:$B$565,0),COLUMN()-17)</f>
        <v>13</v>
      </c>
      <c r="AF560" t="e">
        <f>INDEX(Mets!$B$2:$W$565,MATCH(CONCATENATE($C560,"_EXT"),Mets!$B$2:$B$565,0),COLUMN()-9)</f>
        <v>#REF!</v>
      </c>
      <c r="AG560" t="e">
        <f>INDEX(Mets!$B$2:$W$565,MATCH(CONCATENATE($C560,"_EXT"),Mets!$B$2:$B$565,0),COLUMN()-9)</f>
        <v>#REF!</v>
      </c>
    </row>
    <row r="561" spans="1:33">
      <c r="A561" s="43" t="str">
        <f>'FBA Ts'!A179</f>
        <v>X170</v>
      </c>
      <c r="B561" s="43" t="str">
        <f>'FBA Ts'!B179</f>
        <v>1 2-tetradecene_cyt = 13 CmolHCs_cyt</v>
      </c>
      <c r="C561" s="43" t="str">
        <f>'FBA Ts'!C179</f>
        <v>2-tetradecene</v>
      </c>
      <c r="D561" s="43">
        <f>'FBA Ts'!D179</f>
        <v>0</v>
      </c>
      <c r="E561" s="43" t="str">
        <f>'FBA Ts'!E179</f>
        <v>N</v>
      </c>
      <c r="F561" s="43"/>
      <c r="G561" s="43" t="str">
        <f t="shared" si="21"/>
        <v>X170</v>
      </c>
      <c r="H561" s="43" t="str">
        <f t="shared" si="21"/>
        <v>1 2-tetradecene_cyt = 13 CmolHCs_cyt</v>
      </c>
      <c r="I561" s="43" t="s">
        <v>781</v>
      </c>
      <c r="J561" s="43" t="s">
        <v>782</v>
      </c>
      <c r="K561" s="43">
        <f t="shared" si="20"/>
        <v>0</v>
      </c>
      <c r="L561" s="43" t="s">
        <v>783</v>
      </c>
      <c r="M561" s="43">
        <v>0</v>
      </c>
      <c r="N561" s="43">
        <v>1</v>
      </c>
      <c r="O561" s="43">
        <v>1</v>
      </c>
      <c r="P561" s="43">
        <v>1</v>
      </c>
      <c r="Q561" s="43">
        <v>1</v>
      </c>
      <c r="R561" s="43">
        <v>0.01</v>
      </c>
      <c r="X561" t="str">
        <f>INDEX(Mets!$B$2:$O$565,MATCH(CONCATENATE($C561,"_EXT"),Mets!$B$2:$B$565,0),COLUMN()-23)</f>
        <v>2-tetradecene_EXT</v>
      </c>
      <c r="Y561">
        <f>INDEX(Mets!$B$2:$O$565,MATCH(CONCATENATE($C561,"_EXT"),Mets!$B$2:$B$565,0),COLUMN()-17)</f>
        <v>0</v>
      </c>
      <c r="Z561">
        <f>INDEX(Mets!$B$2:$O$565,MATCH(CONCATENATE($C561,"_EXT"),Mets!$B$2:$B$565,0),COLUMN()-17)</f>
        <v>0</v>
      </c>
      <c r="AA561">
        <f>INDEX(Mets!$B$2:$O$565,MATCH(CONCATENATE($C561,"_EXT"),Mets!$B$2:$B$565,0),COLUMN()-17)</f>
        <v>0</v>
      </c>
      <c r="AB561">
        <f>INDEX(Mets!$B$2:$O$565,MATCH(CONCATENATE($C561,"_EXT"),Mets!$B$2:$B$565,0),COLUMN()-17)</f>
        <v>0</v>
      </c>
      <c r="AC561">
        <f>INDEX(Mets!$B$2:$O$565,MATCH(CONCATENATE($C561,"_EXT"),Mets!$B$2:$B$565,0),COLUMN()-17)</f>
        <v>0</v>
      </c>
      <c r="AD561">
        <f>INDEX(Mets!$B$2:$O$565,MATCH(CONCATENATE($C561,"_EXT"),Mets!$B$2:$B$565,0),COLUMN()-17)</f>
        <v>84</v>
      </c>
      <c r="AE561">
        <f>INDEX(Mets!$B$2:$W$565,MATCH(CONCATENATE($C561,"_EXT"),Mets!$B$2:$B$565,0),COLUMN()-17)</f>
        <v>14</v>
      </c>
      <c r="AF561" t="e">
        <f>INDEX(Mets!$B$2:$W$565,MATCH(CONCATENATE($C561,"_EXT"),Mets!$B$2:$B$565,0),COLUMN()-9)</f>
        <v>#REF!</v>
      </c>
      <c r="AG561" t="e">
        <f>INDEX(Mets!$B$2:$W$565,MATCH(CONCATENATE($C561,"_EXT"),Mets!$B$2:$B$565,0),COLUMN()-9)</f>
        <v>#REF!</v>
      </c>
    </row>
    <row r="562" spans="1:33">
      <c r="A562" s="43" t="str">
        <f>'FBA Ts'!A180</f>
        <v>X171</v>
      </c>
      <c r="B562" s="43" t="str">
        <f>'FBA Ts'!B180</f>
        <v>1 2-pentadecene_cyt = 14 CmolHCs_cyt</v>
      </c>
      <c r="C562" s="43" t="str">
        <f>'FBA Ts'!C180</f>
        <v>2-pentadecene</v>
      </c>
      <c r="D562" s="43">
        <f>'FBA Ts'!D180</f>
        <v>0</v>
      </c>
      <c r="E562" s="43" t="str">
        <f>'FBA Ts'!E180</f>
        <v>N</v>
      </c>
      <c r="F562" s="43"/>
      <c r="G562" s="43" t="str">
        <f t="shared" si="21"/>
        <v>X171</v>
      </c>
      <c r="H562" s="43" t="str">
        <f t="shared" si="21"/>
        <v>1 2-pentadecene_cyt = 14 CmolHCs_cyt</v>
      </c>
      <c r="I562" s="43" t="s">
        <v>781</v>
      </c>
      <c r="J562" s="43" t="s">
        <v>782</v>
      </c>
      <c r="K562" s="43">
        <f t="shared" si="20"/>
        <v>0</v>
      </c>
      <c r="L562" s="43" t="s">
        <v>783</v>
      </c>
      <c r="M562" s="43">
        <v>0</v>
      </c>
      <c r="N562" s="43">
        <v>1</v>
      </c>
      <c r="O562" s="43">
        <v>1</v>
      </c>
      <c r="P562" s="43">
        <v>1</v>
      </c>
      <c r="Q562" s="43">
        <v>1</v>
      </c>
      <c r="R562" s="43">
        <v>0.01</v>
      </c>
      <c r="X562" t="str">
        <f>INDEX(Mets!$B$2:$O$565,MATCH(CONCATENATE($C562,"_EXT"),Mets!$B$2:$B$565,0),COLUMN()-23)</f>
        <v>2-pentadecene_EXT</v>
      </c>
      <c r="Y562">
        <f>INDEX(Mets!$B$2:$O$565,MATCH(CONCATENATE($C562,"_EXT"),Mets!$B$2:$B$565,0),COLUMN()-17)</f>
        <v>0</v>
      </c>
      <c r="Z562">
        <f>INDEX(Mets!$B$2:$O$565,MATCH(CONCATENATE($C562,"_EXT"),Mets!$B$2:$B$565,0),COLUMN()-17)</f>
        <v>0</v>
      </c>
      <c r="AA562">
        <f>INDEX(Mets!$B$2:$O$565,MATCH(CONCATENATE($C562,"_EXT"),Mets!$B$2:$B$565,0),COLUMN()-17)</f>
        <v>0</v>
      </c>
      <c r="AB562">
        <f>INDEX(Mets!$B$2:$O$565,MATCH(CONCATENATE($C562,"_EXT"),Mets!$B$2:$B$565,0),COLUMN()-17)</f>
        <v>0</v>
      </c>
      <c r="AC562">
        <f>INDEX(Mets!$B$2:$O$565,MATCH(CONCATENATE($C562,"_EXT"),Mets!$B$2:$B$565,0),COLUMN()-17)</f>
        <v>0</v>
      </c>
      <c r="AD562">
        <f>INDEX(Mets!$B$2:$O$565,MATCH(CONCATENATE($C562,"_EXT"),Mets!$B$2:$B$565,0),COLUMN()-17)</f>
        <v>90</v>
      </c>
      <c r="AE562">
        <f>INDEX(Mets!$B$2:$W$565,MATCH(CONCATENATE($C562,"_EXT"),Mets!$B$2:$B$565,0),COLUMN()-17)</f>
        <v>15</v>
      </c>
      <c r="AF562" t="e">
        <f>INDEX(Mets!$B$2:$W$565,MATCH(CONCATENATE($C562,"_EXT"),Mets!$B$2:$B$565,0),COLUMN()-9)</f>
        <v>#REF!</v>
      </c>
      <c r="AG562" t="e">
        <f>INDEX(Mets!$B$2:$W$565,MATCH(CONCATENATE($C562,"_EXT"),Mets!$B$2:$B$565,0),COLUMN()-9)</f>
        <v>#REF!</v>
      </c>
    </row>
    <row r="563" spans="1:33" s="43" customFormat="1">
      <c r="A563" s="43" t="str">
        <f>'FBA Ts'!A181</f>
        <v>X172</v>
      </c>
      <c r="B563" s="43" t="str">
        <f>'FBA Ts'!B181</f>
        <v>1 2-hexadecene_cyt = 15 CmolHCs_cyt</v>
      </c>
      <c r="C563" s="43" t="str">
        <f>'FBA Ts'!C181</f>
        <v>2-hexadecene</v>
      </c>
      <c r="D563" s="43">
        <f>'FBA Ts'!D181</f>
        <v>0</v>
      </c>
      <c r="E563" s="43" t="str">
        <f>'FBA Ts'!E181</f>
        <v>N</v>
      </c>
      <c r="G563" s="43" t="str">
        <f t="shared" si="21"/>
        <v>X172</v>
      </c>
      <c r="H563" s="43" t="str">
        <f t="shared" si="21"/>
        <v>1 2-hexadecene_cyt = 15 CmolHCs_cyt</v>
      </c>
      <c r="I563" s="43" t="s">
        <v>781</v>
      </c>
      <c r="J563" s="43" t="s">
        <v>782</v>
      </c>
      <c r="K563" s="43">
        <f t="shared" si="20"/>
        <v>0</v>
      </c>
      <c r="L563" s="43" t="s">
        <v>783</v>
      </c>
      <c r="M563" s="43">
        <v>0</v>
      </c>
      <c r="N563" s="43">
        <v>1</v>
      </c>
      <c r="O563" s="43">
        <v>1</v>
      </c>
      <c r="P563" s="43">
        <v>1</v>
      </c>
      <c r="Q563" s="43">
        <v>1</v>
      </c>
      <c r="R563" s="43">
        <v>0.01</v>
      </c>
      <c r="X563" s="43" t="str">
        <f>INDEX(Mets!$B$2:$O$565,MATCH(CONCATENATE($C563,"_EXT"),Mets!$B$2:$B$565,0),COLUMN()-23)</f>
        <v>2-hexadecene_EXT</v>
      </c>
      <c r="Y563" s="43">
        <f>INDEX(Mets!$B$2:$O$565,MATCH(CONCATENATE($C563,"_EXT"),Mets!$B$2:$B$565,0),COLUMN()-17)</f>
        <v>0</v>
      </c>
      <c r="Z563" s="43">
        <f>INDEX(Mets!$B$2:$O$565,MATCH(CONCATENATE($C563,"_EXT"),Mets!$B$2:$B$565,0),COLUMN()-17)</f>
        <v>0</v>
      </c>
      <c r="AA563" s="43">
        <f>INDEX(Mets!$B$2:$O$565,MATCH(CONCATENATE($C563,"_EXT"),Mets!$B$2:$B$565,0),COLUMN()-17)</f>
        <v>0</v>
      </c>
      <c r="AB563" s="43">
        <f>INDEX(Mets!$B$2:$O$565,MATCH(CONCATENATE($C563,"_EXT"),Mets!$B$2:$B$565,0),COLUMN()-17)</f>
        <v>0</v>
      </c>
      <c r="AC563" s="43">
        <f>INDEX(Mets!$B$2:$O$565,MATCH(CONCATENATE($C563,"_EXT"),Mets!$B$2:$B$565,0),COLUMN()-17)</f>
        <v>0</v>
      </c>
      <c r="AD563" s="43">
        <f>INDEX(Mets!$B$2:$O$565,MATCH(CONCATENATE($C563,"_EXT"),Mets!$B$2:$B$565,0),COLUMN()-17)</f>
        <v>96</v>
      </c>
      <c r="AE563" s="43">
        <f>INDEX(Mets!$B$2:$W$565,MATCH(CONCATENATE($C563,"_EXT"),Mets!$B$2:$B$565,0),COLUMN()-17)</f>
        <v>16</v>
      </c>
      <c r="AF563" s="43" t="e">
        <f>INDEX(Mets!$B$2:$W$565,MATCH(CONCATENATE($C563,"_EXT"),Mets!$B$2:$B$565,0),COLUMN()-9)</f>
        <v>#REF!</v>
      </c>
      <c r="AG563" s="43" t="e">
        <f>INDEX(Mets!$B$2:$W$565,MATCH(CONCATENATE($C563,"_EXT"),Mets!$B$2:$B$565,0),COLUMN()-9)</f>
        <v>#REF!</v>
      </c>
    </row>
    <row r="564" spans="1:33">
      <c r="A564" s="43" t="str">
        <f>'FBA Ts'!A182</f>
        <v>X173</v>
      </c>
      <c r="B564" s="43" t="str">
        <f>'FBA Ts'!B182</f>
        <v>1 2-heptadecene_cyt = 16 CmolHCs_cyt</v>
      </c>
      <c r="C564" s="43" t="str">
        <f>'FBA Ts'!C182</f>
        <v>2-heptadecene</v>
      </c>
      <c r="D564" s="43">
        <f>'FBA Ts'!D182</f>
        <v>0</v>
      </c>
      <c r="E564" s="43" t="str">
        <f>'FBA Ts'!E182</f>
        <v>N</v>
      </c>
      <c r="F564" s="43"/>
      <c r="G564" s="43" t="str">
        <f t="shared" ref="G564:H564" si="22">A564</f>
        <v>X173</v>
      </c>
      <c r="H564" s="43" t="str">
        <f t="shared" si="22"/>
        <v>1 2-heptadecene_cyt = 16 CmolHCs_cyt</v>
      </c>
      <c r="I564" s="43" t="s">
        <v>781</v>
      </c>
      <c r="J564" s="43" t="s">
        <v>782</v>
      </c>
      <c r="K564" s="43">
        <f t="shared" si="20"/>
        <v>0</v>
      </c>
      <c r="L564" s="43" t="s">
        <v>783</v>
      </c>
      <c r="M564">
        <v>0</v>
      </c>
      <c r="N564">
        <v>1</v>
      </c>
      <c r="O564">
        <v>1</v>
      </c>
      <c r="P564">
        <v>1</v>
      </c>
      <c r="Q564">
        <v>1</v>
      </c>
      <c r="R564">
        <v>0.01</v>
      </c>
      <c r="X564" t="str">
        <f>INDEX(Mets!$B$2:$O$565,MATCH(CONCATENATE($C564,"_EXT"),Mets!$B$2:$B$565,0),COLUMN()-23)</f>
        <v>2-heptadecene_EXT</v>
      </c>
      <c r="Y564">
        <f>INDEX(Mets!$B$2:$O$565,MATCH(CONCATENATE($C564,"_EXT"),Mets!$B$2:$B$565,0),COLUMN()-17)</f>
        <v>0</v>
      </c>
      <c r="Z564">
        <f>INDEX(Mets!$B$2:$O$565,MATCH(CONCATENATE($C564,"_EXT"),Mets!$B$2:$B$565,0),COLUMN()-17)</f>
        <v>0</v>
      </c>
      <c r="AA564">
        <f>INDEX(Mets!$B$2:$O$565,MATCH(CONCATENATE($C564,"_EXT"),Mets!$B$2:$B$565,0),COLUMN()-17)</f>
        <v>0</v>
      </c>
      <c r="AB564">
        <f>INDEX(Mets!$B$2:$O$565,MATCH(CONCATENATE($C564,"_EXT"),Mets!$B$2:$B$565,0),COLUMN()-17)</f>
        <v>0</v>
      </c>
      <c r="AC564">
        <f>INDEX(Mets!$B$2:$O$565,MATCH(CONCATENATE($C564,"_EXT"),Mets!$B$2:$B$565,0),COLUMN()-17)</f>
        <v>0</v>
      </c>
      <c r="AD564">
        <f>INDEX(Mets!$B$2:$O$565,MATCH(CONCATENATE($C564,"_EXT"),Mets!$B$2:$B$565,0),COLUMN()-17)</f>
        <v>102</v>
      </c>
      <c r="AE564">
        <f>INDEX(Mets!$B$2:$W$565,MATCH(CONCATENATE($C564,"_EXT"),Mets!$B$2:$B$565,0),COLUMN()-17)</f>
        <v>17</v>
      </c>
      <c r="AF564" t="e">
        <f>INDEX(Mets!$B$2:$W$565,MATCH(CONCATENATE($C564,"_EXT"),Mets!$B$2:$B$565,0),COLUMN()-9)</f>
        <v>#REF!</v>
      </c>
      <c r="AG564" t="e">
        <f>INDEX(Mets!$B$2:$W$565,MATCH(CONCATENATE($C564,"_EXT"),Mets!$B$2:$B$565,0),COLUMN()-9)</f>
        <v>#REF!</v>
      </c>
    </row>
    <row r="565" spans="1:33" s="43" customFormat="1">
      <c r="A565" s="43" t="str">
        <f>'FBA Ts'!A183</f>
        <v>X174</v>
      </c>
      <c r="B565" s="43" t="str">
        <f>'FBA Ts'!B183</f>
        <v>1 CmolHCs_cyt = 1 CmolHCs_EXT</v>
      </c>
      <c r="C565" s="43">
        <f>'FBA Ts'!C183</f>
        <v>0</v>
      </c>
      <c r="D565" s="43">
        <f>'FBA Ts'!D183</f>
        <v>0</v>
      </c>
      <c r="E565" s="43" t="str">
        <f>'FBA Ts'!E183</f>
        <v>N</v>
      </c>
      <c r="G565" s="43" t="str">
        <f t="shared" ref="G565" si="23">A565</f>
        <v>X174</v>
      </c>
      <c r="H565" s="43" t="str">
        <f t="shared" ref="H565" si="24">B565</f>
        <v>1 CmolHCs_cyt = 1 CmolHCs_EXT</v>
      </c>
      <c r="I565" s="43" t="s">
        <v>781</v>
      </c>
      <c r="J565" s="43" t="s">
        <v>782</v>
      </c>
      <c r="K565" s="43">
        <f t="shared" ref="K565" si="25">IF(EXACT(E565,"N"),0,"-Inf")</f>
        <v>0</v>
      </c>
      <c r="L565" s="43" t="s">
        <v>783</v>
      </c>
      <c r="M565" s="43">
        <v>0</v>
      </c>
      <c r="N565" s="43">
        <v>1</v>
      </c>
      <c r="O565" s="43">
        <v>1</v>
      </c>
      <c r="P565" s="43">
        <v>1</v>
      </c>
      <c r="Q565" s="43">
        <v>1</v>
      </c>
      <c r="R565" s="43">
        <v>0.01</v>
      </c>
      <c r="X565" s="43" t="e">
        <f>INDEX(Mets!$B$2:$O$565,MATCH(CONCATENATE($C565,"_EXT"),Mets!$B$2:$B$565,0),COLUMN()-23)</f>
        <v>#N/A</v>
      </c>
      <c r="Y565" s="43" t="e">
        <f>INDEX(Mets!$B$2:$O$565,MATCH(CONCATENATE($C565,"_EXT"),Mets!$B$2:$B$565,0),COLUMN()-17)</f>
        <v>#N/A</v>
      </c>
      <c r="Z565" s="43" t="e">
        <f>INDEX(Mets!$B$2:$O$565,MATCH(CONCATENATE($C565,"_EXT"),Mets!$B$2:$B$565,0),COLUMN()-17)</f>
        <v>#N/A</v>
      </c>
      <c r="AA565" s="43" t="e">
        <f>INDEX(Mets!$B$2:$O$565,MATCH(CONCATENATE($C565,"_EXT"),Mets!$B$2:$B$565,0),COLUMN()-17)</f>
        <v>#N/A</v>
      </c>
      <c r="AB565" s="43" t="e">
        <f>INDEX(Mets!$B$2:$O$565,MATCH(CONCATENATE($C565,"_EXT"),Mets!$B$2:$B$565,0),COLUMN()-17)</f>
        <v>#N/A</v>
      </c>
      <c r="AC565" s="43" t="e">
        <f>INDEX(Mets!$B$2:$O$565,MATCH(CONCATENATE($C565,"_EXT"),Mets!$B$2:$B$565,0),COLUMN()-17)</f>
        <v>#N/A</v>
      </c>
      <c r="AD565" s="43" t="e">
        <f>INDEX(Mets!$B$2:$O$565,MATCH(CONCATENATE($C565,"_EXT"),Mets!$B$2:$B$565,0),COLUMN()-17)</f>
        <v>#N/A</v>
      </c>
      <c r="AE565" s="43" t="e">
        <f>INDEX(Mets!$B$2:$W$565,MATCH(CONCATENATE($C565,"_EXT"),Mets!$B$2:$B$565,0),COLUMN()-17)</f>
        <v>#N/A</v>
      </c>
      <c r="AF565" s="43" t="e">
        <f>INDEX(Mets!$B$2:$W$565,MATCH(CONCATENATE($C565,"_EXT"),Mets!$B$2:$B$565,0),COLUMN()-9)</f>
        <v>#N/A</v>
      </c>
      <c r="AG565" s="43" t="e">
        <f>INDEX(Mets!$B$2:$W$565,MATCH(CONCATENATE($C565,"_EXT"),Mets!$B$2:$B$565,0),COLUMN()-9)</f>
        <v>#N/A</v>
      </c>
    </row>
    <row r="566" spans="1:33">
      <c r="A566" s="43"/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</row>
    <row r="567" spans="1:33">
      <c r="A567" s="43"/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</row>
    <row r="568" spans="1:33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</row>
    <row r="569" spans="1:33">
      <c r="A569" s="43"/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</row>
    <row r="570" spans="1:33">
      <c r="A570" s="43"/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</row>
    <row r="571" spans="1:33">
      <c r="A571" s="43"/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</row>
    <row r="572" spans="1:33">
      <c r="A572" s="43"/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</row>
    <row r="573" spans="1:33">
      <c r="A573" s="43"/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</row>
    <row r="574" spans="1:33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</row>
    <row r="575" spans="1:33">
      <c r="A575" s="43"/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</row>
    <row r="576" spans="1:33">
      <c r="A576" s="43"/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</row>
    <row r="577" spans="1:12">
      <c r="A577" s="43"/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</row>
    <row r="578" spans="1:12">
      <c r="A578" s="43"/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</row>
    <row r="579" spans="1:12">
      <c r="A579" s="43"/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</row>
    <row r="580" spans="1:12">
      <c r="A580" s="43"/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</row>
    <row r="581" spans="1:12">
      <c r="A581" s="43"/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</row>
    <row r="582" spans="1:12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</row>
    <row r="583" spans="1:12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</row>
  </sheetData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4"/>
  <sheetViews>
    <sheetView zoomScale="60" zoomScaleNormal="60" workbookViewId="0">
      <selection activeCell="B2" sqref="B2:E404"/>
    </sheetView>
  </sheetViews>
  <sheetFormatPr defaultRowHeight="15"/>
  <cols>
    <col min="1" max="1" width="5.7109375" customWidth="1"/>
    <col min="2" max="2" width="55.42578125" bestFit="1" customWidth="1"/>
    <col min="3" max="3" width="2.7109375" bestFit="1" customWidth="1"/>
    <col min="4" max="4" width="5.140625" bestFit="1" customWidth="1"/>
    <col min="7" max="23" width="4.28515625" customWidth="1"/>
  </cols>
  <sheetData>
    <row r="1" spans="1:25">
      <c r="B1" s="43"/>
      <c r="C1" s="43"/>
      <c r="D1" s="43"/>
      <c r="E1" s="43">
        <f>SUM(E2:E402)</f>
        <v>15</v>
      </c>
      <c r="F1" s="43"/>
      <c r="G1" s="43" t="s">
        <v>23647</v>
      </c>
      <c r="H1" s="43"/>
      <c r="I1" s="43" t="s">
        <v>797</v>
      </c>
      <c r="J1" s="43" t="s">
        <v>801</v>
      </c>
      <c r="K1" s="43" t="s">
        <v>129</v>
      </c>
      <c r="L1" s="43" t="s">
        <v>798</v>
      </c>
      <c r="M1" s="43" t="s">
        <v>800</v>
      </c>
      <c r="N1" s="43" t="s">
        <v>799</v>
      </c>
      <c r="O1" s="43" t="s">
        <v>802</v>
      </c>
      <c r="P1" s="43"/>
      <c r="Q1" s="43">
        <v>4</v>
      </c>
      <c r="R1" s="43">
        <v>1</v>
      </c>
      <c r="S1" s="43">
        <v>-3</v>
      </c>
      <c r="T1" s="43">
        <v>-2</v>
      </c>
      <c r="U1" s="43">
        <v>5</v>
      </c>
      <c r="V1" s="43">
        <v>6</v>
      </c>
      <c r="W1" s="43">
        <v>-1</v>
      </c>
    </row>
    <row r="2" spans="1:25">
      <c r="A2" s="43"/>
      <c r="B2" s="43" t="s">
        <v>24625</v>
      </c>
      <c r="C2" s="43">
        <v>0</v>
      </c>
      <c r="D2" s="43">
        <v>0</v>
      </c>
      <c r="E2" s="43">
        <f t="shared" ref="E2:E33" si="0">IF(TYPE(FIND("_EXT",B2))=1,IF(OR(AND(I2&gt;0,I2&lt;1),(TYPE(FIND("_EXT",B2))=1),EXACT("H2O_EXT",B2),EXACT("ATP_EXT",B2),EXACT("H+_EXT",B2),EXACT("SO4_EXT",B2),EXACT("phosphate_EXT",B2),EXACT("oxygen_EXT",B2),EXACT("CO2_EXT",B2),EXACT("NH4_EXT",B2),EXACT("BIO_EXT",B2),EXACT(B2,"acetate_EXT"),EXACT("acetaldehyde_EXT",B2),EXACT("cellulose_EXT",B2),EXACT(B2,"ethanol_EXT")),1,0),0)</f>
        <v>0</v>
      </c>
      <c r="F2" s="43">
        <f>IF(TYPE(FIND("_EXT",C2))=1,IF(OR(AND(J2&gt;0,J2&lt;3),(TYPE(FIND("H2O_EXT",C2))=1),(TYPE(FIND("BIO_EXT",C2))=1),(TYPE(FIND("ATP_EXT",C2))=1),(TYPE(FIND("H+_EXT",C2))=1),(TYPE(FIND("SO4_EXT",C2))=1),(TYPE(FIND("phosphate_EXT",C2))=1),(TYPE(FIND("oxygen_EXT",C2))=1),(TYPE(FIND("NH4_EXT",C2))=1),(TYPE(FIND("cellulose_EXT",C2))=1)),1,0),0)</f>
        <v>0</v>
      </c>
      <c r="G2" s="43"/>
      <c r="H2" s="43"/>
      <c r="I2" s="43">
        <v>7</v>
      </c>
      <c r="J2" s="43">
        <v>7</v>
      </c>
      <c r="K2" s="43">
        <v>0</v>
      </c>
      <c r="L2" s="43">
        <v>7</v>
      </c>
      <c r="M2" s="43">
        <v>0</v>
      </c>
      <c r="N2" s="43">
        <v>0</v>
      </c>
      <c r="O2" s="43">
        <v>-3</v>
      </c>
      <c r="P2" s="43">
        <f t="shared" ref="P2:P33" si="1">X2</f>
        <v>24</v>
      </c>
      <c r="Q2" s="43">
        <f t="shared" ref="Q2:Q65" si="2">IF(TYPE(I2)=1,I2,0)</f>
        <v>7</v>
      </c>
      <c r="R2" s="43">
        <f t="shared" ref="R2:R65" si="3">IF(TYPE(J2)=1,J2,0)</f>
        <v>7</v>
      </c>
      <c r="S2" s="43">
        <f t="shared" ref="S2:S65" si="4">IF(TYPE(K2)=1,K2,0)</f>
        <v>0</v>
      </c>
      <c r="T2" s="43">
        <f t="shared" ref="T2:T65" si="5">IF(TYPE(L2)=1,L2,0)</f>
        <v>7</v>
      </c>
      <c r="U2" s="43">
        <f t="shared" ref="U2:U65" si="6">IF(TYPE(M2)=1,M2,0)</f>
        <v>0</v>
      </c>
      <c r="V2" s="43">
        <f t="shared" ref="V2:V65" si="7">IF(TYPE(N2)=1,N2,0)</f>
        <v>0</v>
      </c>
      <c r="W2" s="43">
        <f t="shared" ref="W2:W65" si="8">IF(TYPE(O2)=1,O2,0)</f>
        <v>-3</v>
      </c>
      <c r="X2">
        <f t="shared" ref="X2:X65" si="9">(Q2*$Q$1)+(R2*$R$1)+(S2*$S$1)+(T2*$T$1)+(U2*$U$1)+(V2*$V$1)+(W2*$W$1)</f>
        <v>24</v>
      </c>
      <c r="Y2">
        <f t="shared" ref="Y2:Y65" si="10">IF(I2=0,X2,X2/Q2)</f>
        <v>3.4285714285714284</v>
      </c>
    </row>
    <row r="3" spans="1:25">
      <c r="A3" s="43"/>
      <c r="B3" s="43" t="s">
        <v>24626</v>
      </c>
      <c r="C3" s="43">
        <v>0</v>
      </c>
      <c r="D3" s="43">
        <v>0</v>
      </c>
      <c r="E3" s="43">
        <f t="shared" si="0"/>
        <v>0</v>
      </c>
      <c r="F3" s="43"/>
      <c r="G3" s="43"/>
      <c r="H3" s="43"/>
      <c r="I3" s="43">
        <v>11</v>
      </c>
      <c r="J3" s="43">
        <v>12</v>
      </c>
      <c r="K3" s="43">
        <v>1</v>
      </c>
      <c r="L3" s="43">
        <v>6</v>
      </c>
      <c r="M3" s="43">
        <v>1</v>
      </c>
      <c r="N3" s="43">
        <v>0</v>
      </c>
      <c r="O3" s="43">
        <v>-2</v>
      </c>
      <c r="P3" s="43">
        <f t="shared" si="1"/>
        <v>48</v>
      </c>
      <c r="Q3" s="43">
        <f t="shared" si="2"/>
        <v>11</v>
      </c>
      <c r="R3" s="43">
        <f t="shared" si="3"/>
        <v>12</v>
      </c>
      <c r="S3" s="43">
        <f t="shared" si="4"/>
        <v>1</v>
      </c>
      <c r="T3" s="43">
        <f t="shared" si="5"/>
        <v>6</v>
      </c>
      <c r="U3" s="43">
        <f t="shared" si="6"/>
        <v>1</v>
      </c>
      <c r="V3" s="43">
        <f t="shared" si="7"/>
        <v>0</v>
      </c>
      <c r="W3" s="43">
        <f t="shared" si="8"/>
        <v>-2</v>
      </c>
      <c r="X3">
        <f t="shared" si="9"/>
        <v>48</v>
      </c>
      <c r="Y3">
        <f t="shared" si="10"/>
        <v>4.3636363636363633</v>
      </c>
    </row>
    <row r="4" spans="1:25">
      <c r="A4" s="43"/>
      <c r="B4" s="43" t="s">
        <v>24627</v>
      </c>
      <c r="C4" s="43">
        <v>0</v>
      </c>
      <c r="D4" s="43">
        <v>0</v>
      </c>
      <c r="E4" s="43">
        <f t="shared" si="0"/>
        <v>0</v>
      </c>
      <c r="F4" s="43"/>
      <c r="G4" s="43"/>
      <c r="H4" s="43"/>
      <c r="I4" s="43">
        <v>7</v>
      </c>
      <c r="J4" s="43">
        <v>7</v>
      </c>
      <c r="K4" s="43">
        <v>0</v>
      </c>
      <c r="L4" s="43">
        <v>7</v>
      </c>
      <c r="M4" s="43">
        <v>0</v>
      </c>
      <c r="N4" s="43">
        <v>0</v>
      </c>
      <c r="O4" s="43">
        <v>-3</v>
      </c>
      <c r="P4" s="43">
        <f t="shared" si="1"/>
        <v>24</v>
      </c>
      <c r="Q4" s="43">
        <f t="shared" si="2"/>
        <v>7</v>
      </c>
      <c r="R4" s="43">
        <f t="shared" si="3"/>
        <v>7</v>
      </c>
      <c r="S4" s="43">
        <f t="shared" si="4"/>
        <v>0</v>
      </c>
      <c r="T4" s="43">
        <f t="shared" si="5"/>
        <v>7</v>
      </c>
      <c r="U4" s="43">
        <f t="shared" si="6"/>
        <v>0</v>
      </c>
      <c r="V4" s="43">
        <f t="shared" si="7"/>
        <v>0</v>
      </c>
      <c r="W4" s="43">
        <f t="shared" si="8"/>
        <v>-3</v>
      </c>
      <c r="X4">
        <f t="shared" si="9"/>
        <v>24</v>
      </c>
      <c r="Y4">
        <f t="shared" si="10"/>
        <v>3.4285714285714284</v>
      </c>
    </row>
    <row r="5" spans="1:25">
      <c r="A5" s="43"/>
      <c r="B5" s="43" t="s">
        <v>24628</v>
      </c>
      <c r="C5" s="43">
        <v>0</v>
      </c>
      <c r="D5" s="43">
        <v>0</v>
      </c>
      <c r="E5" s="43">
        <f t="shared" si="0"/>
        <v>0</v>
      </c>
      <c r="F5" s="43"/>
      <c r="G5" s="43"/>
      <c r="H5" s="43"/>
      <c r="I5" s="43">
        <v>7</v>
      </c>
      <c r="J5" s="43">
        <v>10</v>
      </c>
      <c r="K5" s="43">
        <v>0</v>
      </c>
      <c r="L5" s="43">
        <v>5</v>
      </c>
      <c r="M5" s="43">
        <v>0</v>
      </c>
      <c r="N5" s="43">
        <v>0</v>
      </c>
      <c r="O5" s="43">
        <v>-2</v>
      </c>
      <c r="P5" s="43">
        <f t="shared" si="1"/>
        <v>30</v>
      </c>
      <c r="Q5" s="43">
        <f t="shared" si="2"/>
        <v>7</v>
      </c>
      <c r="R5" s="43">
        <f t="shared" si="3"/>
        <v>10</v>
      </c>
      <c r="S5" s="43">
        <f t="shared" si="4"/>
        <v>0</v>
      </c>
      <c r="T5" s="43">
        <f t="shared" si="5"/>
        <v>5</v>
      </c>
      <c r="U5" s="43">
        <f t="shared" si="6"/>
        <v>0</v>
      </c>
      <c r="V5" s="43">
        <f t="shared" si="7"/>
        <v>0</v>
      </c>
      <c r="W5" s="43">
        <f t="shared" si="8"/>
        <v>-2</v>
      </c>
      <c r="X5">
        <f t="shared" si="9"/>
        <v>30</v>
      </c>
      <c r="Y5">
        <f t="shared" si="10"/>
        <v>4.2857142857142856</v>
      </c>
    </row>
    <row r="6" spans="1:25">
      <c r="A6" s="43"/>
      <c r="B6" s="43" t="s">
        <v>24629</v>
      </c>
      <c r="C6" s="43">
        <v>0</v>
      </c>
      <c r="D6" s="43">
        <v>0</v>
      </c>
      <c r="E6" s="43">
        <f t="shared" si="0"/>
        <v>0</v>
      </c>
      <c r="F6" s="43"/>
      <c r="G6" s="43"/>
      <c r="H6" s="43"/>
      <c r="I6" s="43">
        <v>7</v>
      </c>
      <c r="J6" s="43">
        <v>10</v>
      </c>
      <c r="K6" s="43">
        <v>0</v>
      </c>
      <c r="L6" s="43">
        <v>5</v>
      </c>
      <c r="M6" s="43">
        <v>0</v>
      </c>
      <c r="N6" s="43">
        <v>0</v>
      </c>
      <c r="O6" s="43">
        <v>-2</v>
      </c>
      <c r="P6" s="43">
        <f t="shared" si="1"/>
        <v>30</v>
      </c>
      <c r="Q6" s="43">
        <f t="shared" si="2"/>
        <v>7</v>
      </c>
      <c r="R6" s="43">
        <f t="shared" si="3"/>
        <v>10</v>
      </c>
      <c r="S6" s="43">
        <f t="shared" si="4"/>
        <v>0</v>
      </c>
      <c r="T6" s="43">
        <f t="shared" si="5"/>
        <v>5</v>
      </c>
      <c r="U6" s="43">
        <f t="shared" si="6"/>
        <v>0</v>
      </c>
      <c r="V6" s="43">
        <f t="shared" si="7"/>
        <v>0</v>
      </c>
      <c r="W6" s="43">
        <f t="shared" si="8"/>
        <v>-2</v>
      </c>
      <c r="X6">
        <f t="shared" si="9"/>
        <v>30</v>
      </c>
      <c r="Y6">
        <f t="shared" si="10"/>
        <v>4.2857142857142856</v>
      </c>
    </row>
    <row r="7" spans="1:25">
      <c r="A7" s="43"/>
      <c r="B7" s="43" t="s">
        <v>24630</v>
      </c>
      <c r="C7" s="43">
        <v>0</v>
      </c>
      <c r="D7" s="43">
        <v>0</v>
      </c>
      <c r="E7" s="43">
        <f t="shared" si="0"/>
        <v>0</v>
      </c>
      <c r="F7" s="43"/>
      <c r="G7" s="43"/>
      <c r="H7" s="43"/>
      <c r="I7" s="43">
        <v>5</v>
      </c>
      <c r="J7" s="43">
        <v>6</v>
      </c>
      <c r="K7" s="43">
        <v>1</v>
      </c>
      <c r="L7" s="43">
        <v>2</v>
      </c>
      <c r="M7" s="43">
        <v>0</v>
      </c>
      <c r="N7" s="43">
        <v>0</v>
      </c>
      <c r="O7" s="43">
        <v>-1</v>
      </c>
      <c r="P7" s="43">
        <f t="shared" si="1"/>
        <v>20</v>
      </c>
      <c r="Q7" s="43">
        <f t="shared" si="2"/>
        <v>5</v>
      </c>
      <c r="R7" s="43">
        <f t="shared" si="3"/>
        <v>6</v>
      </c>
      <c r="S7" s="43">
        <f t="shared" si="4"/>
        <v>1</v>
      </c>
      <c r="T7" s="43">
        <f t="shared" si="5"/>
        <v>2</v>
      </c>
      <c r="U7" s="43">
        <f t="shared" si="6"/>
        <v>0</v>
      </c>
      <c r="V7" s="43">
        <f t="shared" si="7"/>
        <v>0</v>
      </c>
      <c r="W7" s="43">
        <f t="shared" si="8"/>
        <v>-1</v>
      </c>
      <c r="X7">
        <f t="shared" si="9"/>
        <v>20</v>
      </c>
      <c r="Y7">
        <f t="shared" si="10"/>
        <v>4</v>
      </c>
    </row>
    <row r="8" spans="1:25">
      <c r="A8" s="43"/>
      <c r="B8" s="43" t="s">
        <v>24631</v>
      </c>
      <c r="C8" s="43">
        <v>0</v>
      </c>
      <c r="D8" s="43">
        <v>0</v>
      </c>
      <c r="E8" s="43">
        <f t="shared" si="0"/>
        <v>0</v>
      </c>
      <c r="F8" s="43"/>
      <c r="G8" s="43"/>
      <c r="H8" s="43"/>
      <c r="I8" s="43">
        <v>5</v>
      </c>
      <c r="J8" s="43">
        <v>7</v>
      </c>
      <c r="K8" s="43">
        <v>0</v>
      </c>
      <c r="L8" s="43">
        <v>4</v>
      </c>
      <c r="M8" s="43">
        <v>0</v>
      </c>
      <c r="N8" s="43">
        <v>0</v>
      </c>
      <c r="O8" s="43">
        <v>-1</v>
      </c>
      <c r="P8" s="43">
        <f t="shared" si="1"/>
        <v>20</v>
      </c>
      <c r="Q8" s="43">
        <f t="shared" si="2"/>
        <v>5</v>
      </c>
      <c r="R8" s="43">
        <f t="shared" si="3"/>
        <v>7</v>
      </c>
      <c r="S8" s="43">
        <f t="shared" si="4"/>
        <v>0</v>
      </c>
      <c r="T8" s="43">
        <f t="shared" si="5"/>
        <v>4</v>
      </c>
      <c r="U8" s="43">
        <f t="shared" si="6"/>
        <v>0</v>
      </c>
      <c r="V8" s="43">
        <f t="shared" si="7"/>
        <v>0</v>
      </c>
      <c r="W8" s="43">
        <f t="shared" si="8"/>
        <v>-1</v>
      </c>
      <c r="X8">
        <f t="shared" si="9"/>
        <v>20</v>
      </c>
      <c r="Y8">
        <f t="shared" si="10"/>
        <v>4</v>
      </c>
    </row>
    <row r="9" spans="1:25">
      <c r="A9" s="43"/>
      <c r="B9" s="43" t="s">
        <v>24632</v>
      </c>
      <c r="C9" s="43">
        <v>0</v>
      </c>
      <c r="D9" s="43">
        <v>0</v>
      </c>
      <c r="E9" s="43">
        <f t="shared" si="0"/>
        <v>0</v>
      </c>
      <c r="F9" s="43"/>
      <c r="G9" s="43"/>
      <c r="H9" s="43"/>
      <c r="I9" s="43">
        <v>6</v>
      </c>
      <c r="J9" s="43">
        <v>11</v>
      </c>
      <c r="K9" s="43">
        <v>1</v>
      </c>
      <c r="L9" s="43">
        <v>3</v>
      </c>
      <c r="M9" s="43">
        <v>0</v>
      </c>
      <c r="N9" s="43">
        <v>0</v>
      </c>
      <c r="O9" s="43">
        <v>0</v>
      </c>
      <c r="P9" s="43">
        <f t="shared" si="1"/>
        <v>26</v>
      </c>
      <c r="Q9" s="43">
        <f t="shared" si="2"/>
        <v>6</v>
      </c>
      <c r="R9" s="43">
        <f t="shared" si="3"/>
        <v>11</v>
      </c>
      <c r="S9" s="43">
        <f t="shared" si="4"/>
        <v>1</v>
      </c>
      <c r="T9" s="43">
        <f t="shared" si="5"/>
        <v>3</v>
      </c>
      <c r="U9" s="43">
        <f t="shared" si="6"/>
        <v>0</v>
      </c>
      <c r="V9" s="43">
        <f t="shared" si="7"/>
        <v>0</v>
      </c>
      <c r="W9" s="43">
        <f t="shared" si="8"/>
        <v>0</v>
      </c>
      <c r="X9">
        <f t="shared" si="9"/>
        <v>26</v>
      </c>
      <c r="Y9">
        <f t="shared" si="10"/>
        <v>4.333333333333333</v>
      </c>
    </row>
    <row r="10" spans="1:25">
      <c r="A10" s="43"/>
      <c r="B10" s="43" t="s">
        <v>24633</v>
      </c>
      <c r="C10" s="43">
        <v>0</v>
      </c>
      <c r="D10" s="43">
        <v>0</v>
      </c>
      <c r="E10" s="43">
        <f t="shared" si="0"/>
        <v>0</v>
      </c>
      <c r="F10" s="43"/>
      <c r="G10" s="43"/>
      <c r="H10" s="43"/>
      <c r="I10" s="43">
        <v>6</v>
      </c>
      <c r="J10" s="43">
        <v>9</v>
      </c>
      <c r="K10" s="43">
        <v>0</v>
      </c>
      <c r="L10" s="43">
        <v>3</v>
      </c>
      <c r="M10" s="43">
        <v>0</v>
      </c>
      <c r="N10" s="43">
        <v>0</v>
      </c>
      <c r="O10" s="43">
        <v>-1</v>
      </c>
      <c r="P10" s="43">
        <f t="shared" si="1"/>
        <v>28</v>
      </c>
      <c r="Q10" s="43">
        <f t="shared" si="2"/>
        <v>6</v>
      </c>
      <c r="R10" s="43">
        <f t="shared" si="3"/>
        <v>9</v>
      </c>
      <c r="S10" s="43">
        <f t="shared" si="4"/>
        <v>0</v>
      </c>
      <c r="T10" s="43">
        <f t="shared" si="5"/>
        <v>3</v>
      </c>
      <c r="U10" s="43">
        <f t="shared" si="6"/>
        <v>0</v>
      </c>
      <c r="V10" s="43">
        <f t="shared" si="7"/>
        <v>0</v>
      </c>
      <c r="W10" s="43">
        <f t="shared" si="8"/>
        <v>-1</v>
      </c>
      <c r="X10">
        <f t="shared" si="9"/>
        <v>28</v>
      </c>
      <c r="Y10">
        <f t="shared" si="10"/>
        <v>4.666666666666667</v>
      </c>
    </row>
    <row r="11" spans="1:25">
      <c r="A11" s="43"/>
      <c r="B11" s="43" t="s">
        <v>24634</v>
      </c>
      <c r="C11" s="43">
        <v>0</v>
      </c>
      <c r="D11" s="43">
        <v>0</v>
      </c>
      <c r="E11" s="43">
        <f t="shared" si="0"/>
        <v>0</v>
      </c>
      <c r="F11" s="43"/>
      <c r="G11" s="43"/>
      <c r="H11" s="43"/>
      <c r="I11" s="43">
        <v>12</v>
      </c>
      <c r="J11" s="43">
        <v>13</v>
      </c>
      <c r="K11" s="43">
        <v>1</v>
      </c>
      <c r="L11" s="43">
        <v>9</v>
      </c>
      <c r="M11" s="43">
        <v>1</v>
      </c>
      <c r="N11" s="43">
        <v>0</v>
      </c>
      <c r="O11" s="43">
        <v>-3</v>
      </c>
      <c r="P11" s="43">
        <f t="shared" si="1"/>
        <v>48</v>
      </c>
      <c r="Q11" s="43">
        <f t="shared" si="2"/>
        <v>12</v>
      </c>
      <c r="R11" s="43">
        <f t="shared" si="3"/>
        <v>13</v>
      </c>
      <c r="S11" s="43">
        <f t="shared" si="4"/>
        <v>1</v>
      </c>
      <c r="T11" s="43">
        <f t="shared" si="5"/>
        <v>9</v>
      </c>
      <c r="U11" s="43">
        <f t="shared" si="6"/>
        <v>1</v>
      </c>
      <c r="V11" s="43">
        <f t="shared" si="7"/>
        <v>0</v>
      </c>
      <c r="W11" s="43">
        <f t="shared" si="8"/>
        <v>-3</v>
      </c>
      <c r="X11">
        <f t="shared" si="9"/>
        <v>48</v>
      </c>
      <c r="Y11">
        <f t="shared" si="10"/>
        <v>4</v>
      </c>
    </row>
    <row r="12" spans="1:25">
      <c r="A12" s="43"/>
      <c r="B12" s="43" t="s">
        <v>24635</v>
      </c>
      <c r="C12" s="43">
        <v>0</v>
      </c>
      <c r="D12" s="43">
        <v>0</v>
      </c>
      <c r="E12" s="43">
        <f t="shared" si="0"/>
        <v>0</v>
      </c>
      <c r="F12" s="43"/>
      <c r="G12" s="43"/>
      <c r="H12" s="43"/>
      <c r="I12" s="43">
        <v>15</v>
      </c>
      <c r="J12" s="43">
        <v>19</v>
      </c>
      <c r="K12" s="43">
        <v>5</v>
      </c>
      <c r="L12" s="43">
        <v>14</v>
      </c>
      <c r="M12" s="43">
        <v>2</v>
      </c>
      <c r="N12" s="43">
        <v>0</v>
      </c>
      <c r="O12" s="43">
        <v>-4</v>
      </c>
      <c r="P12" s="43">
        <f t="shared" si="1"/>
        <v>50</v>
      </c>
      <c r="Q12" s="43">
        <f t="shared" si="2"/>
        <v>15</v>
      </c>
      <c r="R12" s="43">
        <f t="shared" si="3"/>
        <v>19</v>
      </c>
      <c r="S12" s="43">
        <f t="shared" si="4"/>
        <v>5</v>
      </c>
      <c r="T12" s="43">
        <f t="shared" si="5"/>
        <v>14</v>
      </c>
      <c r="U12" s="43">
        <f t="shared" si="6"/>
        <v>2</v>
      </c>
      <c r="V12" s="43">
        <f t="shared" si="7"/>
        <v>0</v>
      </c>
      <c r="W12" s="43">
        <f t="shared" si="8"/>
        <v>-4</v>
      </c>
      <c r="X12">
        <f t="shared" si="9"/>
        <v>50</v>
      </c>
      <c r="Y12">
        <f t="shared" si="10"/>
        <v>3.3333333333333335</v>
      </c>
    </row>
    <row r="13" spans="1:25">
      <c r="A13" s="43"/>
      <c r="B13" s="43" t="s">
        <v>24636</v>
      </c>
      <c r="C13" s="43">
        <v>0</v>
      </c>
      <c r="D13" s="43">
        <v>0</v>
      </c>
      <c r="E13" s="43">
        <f t="shared" si="0"/>
        <v>0</v>
      </c>
      <c r="F13" s="43"/>
      <c r="G13" s="43"/>
      <c r="H13" s="43"/>
      <c r="I13" s="43">
        <v>15</v>
      </c>
      <c r="J13" s="43">
        <v>20</v>
      </c>
      <c r="K13" s="43">
        <v>5</v>
      </c>
      <c r="L13" s="43">
        <v>20</v>
      </c>
      <c r="M13" s="43">
        <v>4</v>
      </c>
      <c r="N13" s="43">
        <v>0</v>
      </c>
      <c r="O13" s="43">
        <v>-5</v>
      </c>
      <c r="P13" s="43">
        <f t="shared" si="1"/>
        <v>50</v>
      </c>
      <c r="Q13" s="43">
        <f t="shared" si="2"/>
        <v>15</v>
      </c>
      <c r="R13" s="43">
        <f t="shared" si="3"/>
        <v>20</v>
      </c>
      <c r="S13" s="43">
        <f t="shared" si="4"/>
        <v>5</v>
      </c>
      <c r="T13" s="43">
        <f t="shared" si="5"/>
        <v>20</v>
      </c>
      <c r="U13" s="43">
        <f t="shared" si="6"/>
        <v>4</v>
      </c>
      <c r="V13" s="43">
        <f t="shared" si="7"/>
        <v>0</v>
      </c>
      <c r="W13" s="43">
        <f t="shared" si="8"/>
        <v>-5</v>
      </c>
      <c r="X13">
        <f t="shared" si="9"/>
        <v>50</v>
      </c>
      <c r="Y13">
        <f t="shared" si="10"/>
        <v>3.3333333333333335</v>
      </c>
    </row>
    <row r="14" spans="1:25">
      <c r="A14" s="43"/>
      <c r="B14" s="43" t="s">
        <v>24637</v>
      </c>
      <c r="C14" s="43">
        <v>0</v>
      </c>
      <c r="D14" s="43">
        <v>0</v>
      </c>
      <c r="E14" s="43">
        <f t="shared" si="0"/>
        <v>0</v>
      </c>
      <c r="F14" s="43"/>
      <c r="G14" s="43"/>
      <c r="H14" s="43"/>
      <c r="I14" s="43">
        <v>3</v>
      </c>
      <c r="J14" s="43">
        <v>4</v>
      </c>
      <c r="K14" s="43">
        <v>0</v>
      </c>
      <c r="L14" s="43">
        <v>10</v>
      </c>
      <c r="M14" s="43">
        <v>2</v>
      </c>
      <c r="N14" s="43">
        <v>0</v>
      </c>
      <c r="O14" s="43">
        <v>-4</v>
      </c>
      <c r="P14" s="43">
        <f t="shared" si="1"/>
        <v>10</v>
      </c>
      <c r="Q14" s="43">
        <f t="shared" si="2"/>
        <v>3</v>
      </c>
      <c r="R14" s="43">
        <f t="shared" si="3"/>
        <v>4</v>
      </c>
      <c r="S14" s="43">
        <f t="shared" si="4"/>
        <v>0</v>
      </c>
      <c r="T14" s="43">
        <f t="shared" si="5"/>
        <v>10</v>
      </c>
      <c r="U14" s="43">
        <f t="shared" si="6"/>
        <v>2</v>
      </c>
      <c r="V14" s="43">
        <f t="shared" si="7"/>
        <v>0</v>
      </c>
      <c r="W14" s="43">
        <f t="shared" si="8"/>
        <v>-4</v>
      </c>
      <c r="X14">
        <f t="shared" si="9"/>
        <v>10</v>
      </c>
      <c r="Y14">
        <f t="shared" si="10"/>
        <v>3.3333333333333335</v>
      </c>
    </row>
    <row r="15" spans="1:25">
      <c r="A15" s="43"/>
      <c r="B15" s="43" t="s">
        <v>24638</v>
      </c>
      <c r="C15" s="43">
        <v>0</v>
      </c>
      <c r="D15" s="43">
        <v>0</v>
      </c>
      <c r="E15" s="43">
        <f t="shared" si="0"/>
        <v>0</v>
      </c>
      <c r="F15" s="43"/>
      <c r="G15" s="43"/>
      <c r="H15" s="43"/>
      <c r="I15" s="43">
        <v>20</v>
      </c>
      <c r="J15" s="43">
        <v>21</v>
      </c>
      <c r="K15" s="43">
        <v>7</v>
      </c>
      <c r="L15" s="43">
        <v>7</v>
      </c>
      <c r="M15" s="43">
        <v>0</v>
      </c>
      <c r="N15" s="43">
        <v>0</v>
      </c>
      <c r="O15" s="43">
        <v>-2</v>
      </c>
      <c r="P15" s="43">
        <f t="shared" si="1"/>
        <v>68</v>
      </c>
      <c r="Q15" s="43">
        <f t="shared" si="2"/>
        <v>20</v>
      </c>
      <c r="R15" s="43">
        <f t="shared" si="3"/>
        <v>21</v>
      </c>
      <c r="S15" s="43">
        <f t="shared" si="4"/>
        <v>7</v>
      </c>
      <c r="T15" s="43">
        <f t="shared" si="5"/>
        <v>7</v>
      </c>
      <c r="U15" s="43">
        <f t="shared" si="6"/>
        <v>0</v>
      </c>
      <c r="V15" s="43">
        <f t="shared" si="7"/>
        <v>0</v>
      </c>
      <c r="W15" s="43">
        <f t="shared" si="8"/>
        <v>-2</v>
      </c>
      <c r="X15">
        <f t="shared" si="9"/>
        <v>68</v>
      </c>
      <c r="Y15">
        <f t="shared" si="10"/>
        <v>3.4</v>
      </c>
    </row>
    <row r="16" spans="1:25">
      <c r="A16" s="43"/>
      <c r="B16" s="43" t="s">
        <v>24639</v>
      </c>
      <c r="C16" s="43">
        <v>0</v>
      </c>
      <c r="D16" s="43">
        <v>0</v>
      </c>
      <c r="E16" s="43">
        <f t="shared" si="0"/>
        <v>0</v>
      </c>
      <c r="F16" s="43"/>
      <c r="G16" s="43"/>
      <c r="H16" s="43"/>
      <c r="I16" s="43">
        <v>18</v>
      </c>
      <c r="J16" s="43">
        <v>31</v>
      </c>
      <c r="K16" s="43">
        <v>0</v>
      </c>
      <c r="L16" s="43">
        <v>4</v>
      </c>
      <c r="M16" s="43">
        <v>0</v>
      </c>
      <c r="N16" s="43">
        <v>0</v>
      </c>
      <c r="O16" s="43">
        <v>-1</v>
      </c>
      <c r="P16" s="43">
        <f t="shared" si="1"/>
        <v>96</v>
      </c>
      <c r="Q16" s="43">
        <f t="shared" si="2"/>
        <v>18</v>
      </c>
      <c r="R16" s="43">
        <f t="shared" si="3"/>
        <v>31</v>
      </c>
      <c r="S16" s="43">
        <f t="shared" si="4"/>
        <v>0</v>
      </c>
      <c r="T16" s="43">
        <f t="shared" si="5"/>
        <v>4</v>
      </c>
      <c r="U16" s="43">
        <f t="shared" si="6"/>
        <v>0</v>
      </c>
      <c r="V16" s="43">
        <f t="shared" si="7"/>
        <v>0</v>
      </c>
      <c r="W16" s="43">
        <f t="shared" si="8"/>
        <v>-1</v>
      </c>
      <c r="X16">
        <f t="shared" si="9"/>
        <v>96</v>
      </c>
      <c r="Y16">
        <f t="shared" si="10"/>
        <v>5.333333333333333</v>
      </c>
    </row>
    <row r="17" spans="1:25">
      <c r="A17" s="43"/>
      <c r="B17" s="43" t="s">
        <v>24640</v>
      </c>
      <c r="C17" s="43">
        <v>0</v>
      </c>
      <c r="D17" s="43">
        <v>0</v>
      </c>
      <c r="E17" s="43">
        <f t="shared" si="0"/>
        <v>0</v>
      </c>
      <c r="F17" s="43"/>
      <c r="G17" s="43"/>
      <c r="H17" s="43"/>
      <c r="I17" s="43">
        <v>10</v>
      </c>
      <c r="J17" s="43">
        <v>15</v>
      </c>
      <c r="K17" s="43">
        <v>0</v>
      </c>
      <c r="L17" s="43">
        <v>3</v>
      </c>
      <c r="M17" s="43">
        <v>0</v>
      </c>
      <c r="N17" s="43">
        <v>0</v>
      </c>
      <c r="O17" s="43">
        <v>-1</v>
      </c>
      <c r="P17" s="43">
        <f t="shared" si="1"/>
        <v>50</v>
      </c>
      <c r="Q17" s="43">
        <f t="shared" si="2"/>
        <v>10</v>
      </c>
      <c r="R17" s="43">
        <f t="shared" si="3"/>
        <v>15</v>
      </c>
      <c r="S17" s="43">
        <f t="shared" si="4"/>
        <v>0</v>
      </c>
      <c r="T17" s="43">
        <f t="shared" si="5"/>
        <v>3</v>
      </c>
      <c r="U17" s="43">
        <f t="shared" si="6"/>
        <v>0</v>
      </c>
      <c r="V17" s="43">
        <f t="shared" si="7"/>
        <v>0</v>
      </c>
      <c r="W17" s="43">
        <f t="shared" si="8"/>
        <v>-1</v>
      </c>
      <c r="X17">
        <f t="shared" si="9"/>
        <v>50</v>
      </c>
      <c r="Y17">
        <f t="shared" si="10"/>
        <v>5</v>
      </c>
    </row>
    <row r="18" spans="1:25">
      <c r="A18" s="43"/>
      <c r="B18" s="43" t="s">
        <v>24641</v>
      </c>
      <c r="C18" s="43">
        <v>0</v>
      </c>
      <c r="D18" s="43">
        <v>0</v>
      </c>
      <c r="E18" s="43">
        <f t="shared" si="0"/>
        <v>0</v>
      </c>
      <c r="F18" s="43"/>
      <c r="G18" s="43"/>
      <c r="H18" s="43"/>
      <c r="I18" s="43">
        <v>8</v>
      </c>
      <c r="J18" s="43">
        <v>16</v>
      </c>
      <c r="K18" s="43">
        <v>0</v>
      </c>
      <c r="L18" s="43">
        <v>1</v>
      </c>
      <c r="M18" s="43">
        <v>0</v>
      </c>
      <c r="N18" s="43">
        <v>0</v>
      </c>
      <c r="O18" s="43">
        <v>0</v>
      </c>
      <c r="P18" s="43">
        <f t="shared" si="1"/>
        <v>46</v>
      </c>
      <c r="Q18" s="43">
        <f t="shared" si="2"/>
        <v>8</v>
      </c>
      <c r="R18" s="43">
        <f t="shared" si="3"/>
        <v>16</v>
      </c>
      <c r="S18" s="43">
        <f t="shared" si="4"/>
        <v>0</v>
      </c>
      <c r="T18" s="43">
        <f t="shared" si="5"/>
        <v>1</v>
      </c>
      <c r="U18" s="43">
        <f t="shared" si="6"/>
        <v>0</v>
      </c>
      <c r="V18" s="43">
        <f t="shared" si="7"/>
        <v>0</v>
      </c>
      <c r="W18" s="43">
        <f t="shared" si="8"/>
        <v>0</v>
      </c>
      <c r="X18">
        <f t="shared" si="9"/>
        <v>46</v>
      </c>
      <c r="Y18">
        <f t="shared" si="10"/>
        <v>5.75</v>
      </c>
    </row>
    <row r="19" spans="1:25">
      <c r="A19" s="43"/>
      <c r="B19" s="43" t="s">
        <v>24642</v>
      </c>
      <c r="C19" s="43">
        <v>0</v>
      </c>
      <c r="D19" s="43">
        <v>0</v>
      </c>
      <c r="E19" s="43">
        <f t="shared" si="0"/>
        <v>0</v>
      </c>
      <c r="F19" s="43"/>
      <c r="G19" s="43"/>
      <c r="H19" s="43"/>
      <c r="I19" s="43">
        <v>5</v>
      </c>
      <c r="J19" s="43">
        <v>9</v>
      </c>
      <c r="K19" s="43">
        <v>0</v>
      </c>
      <c r="L19" s="43">
        <v>4</v>
      </c>
      <c r="M19" s="43">
        <v>0</v>
      </c>
      <c r="N19" s="43">
        <v>0</v>
      </c>
      <c r="O19" s="43">
        <v>-1</v>
      </c>
      <c r="P19" s="43">
        <f t="shared" si="1"/>
        <v>22</v>
      </c>
      <c r="Q19" s="43">
        <f t="shared" si="2"/>
        <v>5</v>
      </c>
      <c r="R19" s="43">
        <f t="shared" si="3"/>
        <v>9</v>
      </c>
      <c r="S19" s="43">
        <f t="shared" si="4"/>
        <v>0</v>
      </c>
      <c r="T19" s="43">
        <f t="shared" si="5"/>
        <v>4</v>
      </c>
      <c r="U19" s="43">
        <f t="shared" si="6"/>
        <v>0</v>
      </c>
      <c r="V19" s="43">
        <f t="shared" si="7"/>
        <v>0</v>
      </c>
      <c r="W19" s="43">
        <f t="shared" si="8"/>
        <v>-1</v>
      </c>
      <c r="X19">
        <f t="shared" si="9"/>
        <v>22</v>
      </c>
      <c r="Y19">
        <f t="shared" si="10"/>
        <v>4.4000000000000004</v>
      </c>
    </row>
    <row r="20" spans="1:25">
      <c r="A20" s="43"/>
      <c r="B20" s="43" t="s">
        <v>24643</v>
      </c>
      <c r="C20" s="43">
        <v>0</v>
      </c>
      <c r="D20" s="43">
        <v>0</v>
      </c>
      <c r="E20" s="43">
        <f t="shared" si="0"/>
        <v>0</v>
      </c>
      <c r="F20" s="43"/>
      <c r="G20" s="43"/>
      <c r="H20" s="43"/>
      <c r="I20" s="43">
        <v>6</v>
      </c>
      <c r="J20" s="43">
        <v>11</v>
      </c>
      <c r="K20" s="43">
        <v>0</v>
      </c>
      <c r="L20" s="43">
        <v>4</v>
      </c>
      <c r="M20" s="43">
        <v>0</v>
      </c>
      <c r="N20" s="43">
        <v>0</v>
      </c>
      <c r="O20" s="43">
        <v>-1</v>
      </c>
      <c r="P20" s="43">
        <f t="shared" si="1"/>
        <v>28</v>
      </c>
      <c r="Q20" s="43">
        <f t="shared" si="2"/>
        <v>6</v>
      </c>
      <c r="R20" s="43">
        <f t="shared" si="3"/>
        <v>11</v>
      </c>
      <c r="S20" s="43">
        <f t="shared" si="4"/>
        <v>0</v>
      </c>
      <c r="T20" s="43">
        <f t="shared" si="5"/>
        <v>4</v>
      </c>
      <c r="U20" s="43">
        <f t="shared" si="6"/>
        <v>0</v>
      </c>
      <c r="V20" s="43">
        <f t="shared" si="7"/>
        <v>0</v>
      </c>
      <c r="W20" s="43">
        <f t="shared" si="8"/>
        <v>-1</v>
      </c>
      <c r="X20">
        <f t="shared" si="9"/>
        <v>28</v>
      </c>
      <c r="Y20">
        <f t="shared" si="10"/>
        <v>4.666666666666667</v>
      </c>
    </row>
    <row r="21" spans="1:25">
      <c r="A21" s="43"/>
      <c r="B21" s="43" t="s">
        <v>24644</v>
      </c>
      <c r="C21" s="43">
        <v>0</v>
      </c>
      <c r="D21" s="43">
        <v>0</v>
      </c>
      <c r="E21" s="43">
        <f t="shared" si="0"/>
        <v>0</v>
      </c>
      <c r="F21" s="43"/>
      <c r="G21" s="43"/>
      <c r="H21" s="43"/>
      <c r="I21" s="43">
        <v>6</v>
      </c>
      <c r="J21" s="43">
        <v>9</v>
      </c>
      <c r="K21" s="43">
        <v>0</v>
      </c>
      <c r="L21" s="43">
        <v>4</v>
      </c>
      <c r="M21" s="43">
        <v>0</v>
      </c>
      <c r="N21" s="43">
        <v>0</v>
      </c>
      <c r="O21" s="43">
        <v>-1</v>
      </c>
      <c r="P21" s="43">
        <f t="shared" si="1"/>
        <v>26</v>
      </c>
      <c r="Q21" s="43">
        <f t="shared" si="2"/>
        <v>6</v>
      </c>
      <c r="R21" s="43">
        <f t="shared" si="3"/>
        <v>9</v>
      </c>
      <c r="S21" s="43">
        <f t="shared" si="4"/>
        <v>0</v>
      </c>
      <c r="T21" s="43">
        <f t="shared" si="5"/>
        <v>4</v>
      </c>
      <c r="U21" s="43">
        <f t="shared" si="6"/>
        <v>0</v>
      </c>
      <c r="V21" s="43">
        <f t="shared" si="7"/>
        <v>0</v>
      </c>
      <c r="W21" s="43">
        <f t="shared" si="8"/>
        <v>-1</v>
      </c>
      <c r="X21">
        <f t="shared" si="9"/>
        <v>26</v>
      </c>
      <c r="Y21">
        <f t="shared" si="10"/>
        <v>4.333333333333333</v>
      </c>
    </row>
    <row r="22" spans="1:25">
      <c r="A22" s="43"/>
      <c r="B22" s="43" t="s">
        <v>24645</v>
      </c>
      <c r="C22" s="43">
        <v>0</v>
      </c>
      <c r="D22" s="43">
        <v>0</v>
      </c>
      <c r="E22" s="43">
        <f t="shared" si="0"/>
        <v>0</v>
      </c>
      <c r="F22" s="43"/>
      <c r="G22" s="43"/>
      <c r="H22" s="43"/>
      <c r="I22" s="43">
        <v>4</v>
      </c>
      <c r="J22" s="43">
        <v>10</v>
      </c>
      <c r="K22" s="43">
        <v>0</v>
      </c>
      <c r="L22" s="43">
        <v>1</v>
      </c>
      <c r="M22" s="43">
        <v>0</v>
      </c>
      <c r="N22" s="43">
        <v>0</v>
      </c>
      <c r="O22" s="43">
        <v>0</v>
      </c>
      <c r="P22" s="43">
        <f t="shared" si="1"/>
        <v>24</v>
      </c>
      <c r="Q22" s="43">
        <f t="shared" si="2"/>
        <v>4</v>
      </c>
      <c r="R22" s="43">
        <f t="shared" si="3"/>
        <v>10</v>
      </c>
      <c r="S22" s="43">
        <f t="shared" si="4"/>
        <v>0</v>
      </c>
      <c r="T22" s="43">
        <f t="shared" si="5"/>
        <v>1</v>
      </c>
      <c r="U22" s="43">
        <f t="shared" si="6"/>
        <v>0</v>
      </c>
      <c r="V22" s="43">
        <f t="shared" si="7"/>
        <v>0</v>
      </c>
      <c r="W22" s="43">
        <f t="shared" si="8"/>
        <v>0</v>
      </c>
      <c r="X22">
        <f t="shared" si="9"/>
        <v>24</v>
      </c>
      <c r="Y22">
        <f t="shared" si="10"/>
        <v>6</v>
      </c>
    </row>
    <row r="23" spans="1:25">
      <c r="A23" s="43"/>
      <c r="B23" s="43" t="s">
        <v>24646</v>
      </c>
      <c r="C23" s="43">
        <v>0</v>
      </c>
      <c r="D23" s="43">
        <v>0</v>
      </c>
      <c r="E23" s="43">
        <f t="shared" si="0"/>
        <v>0</v>
      </c>
      <c r="F23" s="43"/>
      <c r="G23" s="43"/>
      <c r="H23" s="43"/>
      <c r="I23" s="43">
        <v>4</v>
      </c>
      <c r="J23" s="43">
        <v>8</v>
      </c>
      <c r="K23" s="43">
        <v>0</v>
      </c>
      <c r="L23" s="43">
        <v>1</v>
      </c>
      <c r="M23" s="43">
        <v>0</v>
      </c>
      <c r="N23" s="43">
        <v>0</v>
      </c>
      <c r="O23" s="43">
        <v>0</v>
      </c>
      <c r="P23" s="43">
        <f t="shared" si="1"/>
        <v>22</v>
      </c>
      <c r="Q23" s="43">
        <f t="shared" si="2"/>
        <v>4</v>
      </c>
      <c r="R23" s="43">
        <f t="shared" si="3"/>
        <v>8</v>
      </c>
      <c r="S23" s="43">
        <f t="shared" si="4"/>
        <v>0</v>
      </c>
      <c r="T23" s="43">
        <f t="shared" si="5"/>
        <v>1</v>
      </c>
      <c r="U23" s="43">
        <f t="shared" si="6"/>
        <v>0</v>
      </c>
      <c r="V23" s="43">
        <f t="shared" si="7"/>
        <v>0</v>
      </c>
      <c r="W23" s="43">
        <f t="shared" si="8"/>
        <v>0</v>
      </c>
      <c r="X23">
        <f t="shared" si="9"/>
        <v>22</v>
      </c>
      <c r="Y23">
        <f t="shared" si="10"/>
        <v>5.5</v>
      </c>
    </row>
    <row r="24" spans="1:25">
      <c r="A24" s="43"/>
      <c r="B24" s="43" t="s">
        <v>24647</v>
      </c>
      <c r="C24" s="43">
        <v>0</v>
      </c>
      <c r="D24" s="43">
        <v>0</v>
      </c>
      <c r="E24" s="43">
        <f t="shared" si="0"/>
        <v>0</v>
      </c>
      <c r="F24" s="43"/>
      <c r="G24" s="43"/>
      <c r="H24" s="43"/>
      <c r="I24" s="43">
        <v>4</v>
      </c>
      <c r="J24" s="43">
        <v>8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3">
        <f t="shared" si="1"/>
        <v>24</v>
      </c>
      <c r="Q24" s="43">
        <f t="shared" si="2"/>
        <v>4</v>
      </c>
      <c r="R24" s="43">
        <f t="shared" si="3"/>
        <v>8</v>
      </c>
      <c r="S24" s="43">
        <f t="shared" si="4"/>
        <v>0</v>
      </c>
      <c r="T24" s="43">
        <f t="shared" si="5"/>
        <v>0</v>
      </c>
      <c r="U24" s="43">
        <f t="shared" si="6"/>
        <v>0</v>
      </c>
      <c r="V24" s="43">
        <f t="shared" si="7"/>
        <v>0</v>
      </c>
      <c r="W24" s="43">
        <f t="shared" si="8"/>
        <v>0</v>
      </c>
      <c r="X24">
        <f t="shared" si="9"/>
        <v>24</v>
      </c>
      <c r="Y24">
        <f t="shared" si="10"/>
        <v>6</v>
      </c>
    </row>
    <row r="25" spans="1:25">
      <c r="A25" s="43"/>
      <c r="B25" s="43" t="s">
        <v>24648</v>
      </c>
      <c r="C25" s="43">
        <v>0</v>
      </c>
      <c r="D25" s="43">
        <v>0</v>
      </c>
      <c r="E25" s="43">
        <f t="shared" si="0"/>
        <v>0</v>
      </c>
      <c r="F25" s="43"/>
      <c r="G25" s="43"/>
      <c r="H25" s="43"/>
      <c r="I25" s="43">
        <v>10</v>
      </c>
      <c r="J25" s="43">
        <v>22</v>
      </c>
      <c r="K25" s="43">
        <v>0</v>
      </c>
      <c r="L25" s="43">
        <v>1</v>
      </c>
      <c r="M25" s="43">
        <v>0</v>
      </c>
      <c r="N25" s="43">
        <v>0</v>
      </c>
      <c r="O25" s="43">
        <v>0</v>
      </c>
      <c r="P25" s="43">
        <f t="shared" si="1"/>
        <v>60</v>
      </c>
      <c r="Q25" s="43">
        <f t="shared" si="2"/>
        <v>10</v>
      </c>
      <c r="R25" s="43">
        <f t="shared" si="3"/>
        <v>22</v>
      </c>
      <c r="S25" s="43">
        <f t="shared" si="4"/>
        <v>0</v>
      </c>
      <c r="T25" s="43">
        <f t="shared" si="5"/>
        <v>1</v>
      </c>
      <c r="U25" s="43">
        <f t="shared" si="6"/>
        <v>0</v>
      </c>
      <c r="V25" s="43">
        <f t="shared" si="7"/>
        <v>0</v>
      </c>
      <c r="W25" s="43">
        <f t="shared" si="8"/>
        <v>0</v>
      </c>
      <c r="X25">
        <f t="shared" si="9"/>
        <v>60</v>
      </c>
      <c r="Y25">
        <f t="shared" si="10"/>
        <v>6</v>
      </c>
    </row>
    <row r="26" spans="1:25">
      <c r="A26" s="43"/>
      <c r="B26" s="43" t="s">
        <v>24649</v>
      </c>
      <c r="C26" s="43">
        <v>0</v>
      </c>
      <c r="D26" s="43">
        <v>0</v>
      </c>
      <c r="E26" s="43">
        <f t="shared" si="0"/>
        <v>0</v>
      </c>
      <c r="F26" s="43"/>
      <c r="G26" s="43"/>
      <c r="H26" s="43"/>
      <c r="I26" s="43">
        <v>10</v>
      </c>
      <c r="J26" s="43">
        <v>20</v>
      </c>
      <c r="K26" s="43">
        <v>0</v>
      </c>
      <c r="L26" s="43">
        <v>1</v>
      </c>
      <c r="M26" s="43">
        <v>0</v>
      </c>
      <c r="N26" s="43">
        <v>0</v>
      </c>
      <c r="O26" s="43">
        <v>0</v>
      </c>
      <c r="P26" s="43">
        <f t="shared" si="1"/>
        <v>58</v>
      </c>
      <c r="Q26" s="43">
        <f t="shared" si="2"/>
        <v>10</v>
      </c>
      <c r="R26" s="43">
        <f t="shared" si="3"/>
        <v>20</v>
      </c>
      <c r="S26" s="43">
        <f t="shared" si="4"/>
        <v>0</v>
      </c>
      <c r="T26" s="43">
        <f t="shared" si="5"/>
        <v>1</v>
      </c>
      <c r="U26" s="43">
        <f t="shared" si="6"/>
        <v>0</v>
      </c>
      <c r="V26" s="43">
        <f t="shared" si="7"/>
        <v>0</v>
      </c>
      <c r="W26" s="43">
        <f t="shared" si="8"/>
        <v>0</v>
      </c>
      <c r="X26">
        <f t="shared" si="9"/>
        <v>58</v>
      </c>
      <c r="Y26">
        <f t="shared" si="10"/>
        <v>5.8</v>
      </c>
    </row>
    <row r="27" spans="1:25">
      <c r="A27" s="43"/>
      <c r="B27" s="43" t="s">
        <v>24650</v>
      </c>
      <c r="C27" s="43">
        <v>0</v>
      </c>
      <c r="D27" s="43">
        <v>0</v>
      </c>
      <c r="E27" s="43">
        <f t="shared" si="0"/>
        <v>0</v>
      </c>
      <c r="F27" s="43"/>
      <c r="G27" s="43"/>
      <c r="H27" s="43"/>
      <c r="I27" s="43">
        <v>10</v>
      </c>
      <c r="J27" s="43">
        <v>20</v>
      </c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3">
        <f t="shared" si="1"/>
        <v>60</v>
      </c>
      <c r="Q27" s="43">
        <f t="shared" si="2"/>
        <v>10</v>
      </c>
      <c r="R27" s="43">
        <f t="shared" si="3"/>
        <v>20</v>
      </c>
      <c r="S27" s="43">
        <f t="shared" si="4"/>
        <v>0</v>
      </c>
      <c r="T27" s="43">
        <f t="shared" si="5"/>
        <v>0</v>
      </c>
      <c r="U27" s="43">
        <f t="shared" si="6"/>
        <v>0</v>
      </c>
      <c r="V27" s="43">
        <f t="shared" si="7"/>
        <v>0</v>
      </c>
      <c r="W27" s="43">
        <f t="shared" si="8"/>
        <v>0</v>
      </c>
      <c r="X27">
        <f t="shared" si="9"/>
        <v>60</v>
      </c>
      <c r="Y27">
        <f t="shared" si="10"/>
        <v>6</v>
      </c>
    </row>
    <row r="28" spans="1:25">
      <c r="A28" s="43"/>
      <c r="B28" s="43" t="s">
        <v>24651</v>
      </c>
      <c r="C28" s="43">
        <v>0</v>
      </c>
      <c r="D28" s="43">
        <v>0</v>
      </c>
      <c r="E28" s="43">
        <f t="shared" si="0"/>
        <v>0</v>
      </c>
      <c r="F28" s="43"/>
      <c r="G28" s="43"/>
      <c r="H28" s="43"/>
      <c r="I28" s="43">
        <v>12</v>
      </c>
      <c r="J28" s="43">
        <v>26</v>
      </c>
      <c r="K28" s="43">
        <v>0</v>
      </c>
      <c r="L28" s="43">
        <v>1</v>
      </c>
      <c r="M28" s="43">
        <v>0</v>
      </c>
      <c r="N28" s="43">
        <v>0</v>
      </c>
      <c r="O28" s="43">
        <v>0</v>
      </c>
      <c r="P28" s="43">
        <f t="shared" si="1"/>
        <v>72</v>
      </c>
      <c r="Q28" s="43">
        <f t="shared" si="2"/>
        <v>12</v>
      </c>
      <c r="R28" s="43">
        <f t="shared" si="3"/>
        <v>26</v>
      </c>
      <c r="S28" s="43">
        <f t="shared" si="4"/>
        <v>0</v>
      </c>
      <c r="T28" s="43">
        <f t="shared" si="5"/>
        <v>1</v>
      </c>
      <c r="U28" s="43">
        <f t="shared" si="6"/>
        <v>0</v>
      </c>
      <c r="V28" s="43">
        <f t="shared" si="7"/>
        <v>0</v>
      </c>
      <c r="W28" s="43">
        <f t="shared" si="8"/>
        <v>0</v>
      </c>
      <c r="X28">
        <f t="shared" si="9"/>
        <v>72</v>
      </c>
      <c r="Y28">
        <f t="shared" si="10"/>
        <v>6</v>
      </c>
    </row>
    <row r="29" spans="1:25">
      <c r="A29" s="43"/>
      <c r="B29" s="43" t="s">
        <v>24652</v>
      </c>
      <c r="C29" s="43">
        <v>0</v>
      </c>
      <c r="D29" s="43">
        <v>0</v>
      </c>
      <c r="E29" s="43">
        <f t="shared" si="0"/>
        <v>0</v>
      </c>
      <c r="F29" s="43"/>
      <c r="G29" s="43"/>
      <c r="H29" s="43"/>
      <c r="I29" s="43">
        <v>12</v>
      </c>
      <c r="J29" s="43">
        <v>24</v>
      </c>
      <c r="K29" s="43">
        <v>0</v>
      </c>
      <c r="L29" s="43">
        <v>1</v>
      </c>
      <c r="M29" s="43">
        <v>0</v>
      </c>
      <c r="N29" s="43">
        <v>0</v>
      </c>
      <c r="O29" s="43">
        <v>0</v>
      </c>
      <c r="P29" s="43">
        <f t="shared" si="1"/>
        <v>70</v>
      </c>
      <c r="Q29" s="43">
        <f t="shared" si="2"/>
        <v>12</v>
      </c>
      <c r="R29" s="43">
        <f t="shared" si="3"/>
        <v>24</v>
      </c>
      <c r="S29" s="43">
        <f t="shared" si="4"/>
        <v>0</v>
      </c>
      <c r="T29" s="43">
        <f t="shared" si="5"/>
        <v>1</v>
      </c>
      <c r="U29" s="43">
        <f t="shared" si="6"/>
        <v>0</v>
      </c>
      <c r="V29" s="43">
        <f t="shared" si="7"/>
        <v>0</v>
      </c>
      <c r="W29" s="43">
        <f t="shared" si="8"/>
        <v>0</v>
      </c>
      <c r="X29">
        <f t="shared" si="9"/>
        <v>70</v>
      </c>
      <c r="Y29">
        <f t="shared" si="10"/>
        <v>5.833333333333333</v>
      </c>
    </row>
    <row r="30" spans="1:25">
      <c r="A30" s="43"/>
      <c r="B30" s="43" t="s">
        <v>24653</v>
      </c>
      <c r="C30" s="43">
        <v>0</v>
      </c>
      <c r="D30" s="43">
        <v>0</v>
      </c>
      <c r="E30" s="43">
        <f t="shared" si="0"/>
        <v>0</v>
      </c>
      <c r="F30" s="43"/>
      <c r="G30" s="43"/>
      <c r="H30" s="43"/>
      <c r="I30" s="43">
        <v>12</v>
      </c>
      <c r="J30" s="43">
        <v>24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f t="shared" si="1"/>
        <v>72</v>
      </c>
      <c r="Q30" s="43">
        <f t="shared" si="2"/>
        <v>12</v>
      </c>
      <c r="R30" s="43">
        <f t="shared" si="3"/>
        <v>24</v>
      </c>
      <c r="S30" s="43">
        <f t="shared" si="4"/>
        <v>0</v>
      </c>
      <c r="T30" s="43">
        <f t="shared" si="5"/>
        <v>0</v>
      </c>
      <c r="U30" s="43">
        <f t="shared" si="6"/>
        <v>0</v>
      </c>
      <c r="V30" s="43">
        <f t="shared" si="7"/>
        <v>0</v>
      </c>
      <c r="W30" s="43">
        <f t="shared" si="8"/>
        <v>0</v>
      </c>
      <c r="X30">
        <f t="shared" si="9"/>
        <v>72</v>
      </c>
      <c r="Y30">
        <f t="shared" si="10"/>
        <v>6</v>
      </c>
    </row>
    <row r="31" spans="1:25">
      <c r="A31" s="43"/>
      <c r="B31" s="43" t="s">
        <v>24654</v>
      </c>
      <c r="C31" s="43">
        <v>0</v>
      </c>
      <c r="D31" s="43">
        <v>0</v>
      </c>
      <c r="E31" s="43">
        <f t="shared" si="0"/>
        <v>0</v>
      </c>
      <c r="F31" s="43"/>
      <c r="G31" s="43"/>
      <c r="H31" s="43"/>
      <c r="I31" s="43">
        <v>17</v>
      </c>
      <c r="J31" s="43">
        <v>36</v>
      </c>
      <c r="K31" s="43">
        <v>0</v>
      </c>
      <c r="L31" s="43">
        <v>1</v>
      </c>
      <c r="M31" s="43">
        <v>0</v>
      </c>
      <c r="N31" s="43">
        <v>0</v>
      </c>
      <c r="O31" s="43">
        <v>0</v>
      </c>
      <c r="P31" s="43">
        <f t="shared" si="1"/>
        <v>102</v>
      </c>
      <c r="Q31" s="43">
        <f t="shared" si="2"/>
        <v>17</v>
      </c>
      <c r="R31" s="43">
        <f t="shared" si="3"/>
        <v>36</v>
      </c>
      <c r="S31" s="43">
        <f t="shared" si="4"/>
        <v>0</v>
      </c>
      <c r="T31" s="43">
        <f t="shared" si="5"/>
        <v>1</v>
      </c>
      <c r="U31" s="43">
        <f t="shared" si="6"/>
        <v>0</v>
      </c>
      <c r="V31" s="43">
        <f t="shared" si="7"/>
        <v>0</v>
      </c>
      <c r="W31" s="43">
        <f t="shared" si="8"/>
        <v>0</v>
      </c>
      <c r="X31">
        <f t="shared" si="9"/>
        <v>102</v>
      </c>
      <c r="Y31">
        <f t="shared" si="10"/>
        <v>6</v>
      </c>
    </row>
    <row r="32" spans="1:25">
      <c r="A32" s="43"/>
      <c r="B32" s="43" t="s">
        <v>24655</v>
      </c>
      <c r="C32" s="43">
        <v>0</v>
      </c>
      <c r="D32" s="43">
        <v>0</v>
      </c>
      <c r="E32" s="43">
        <f t="shared" si="0"/>
        <v>0</v>
      </c>
      <c r="F32" s="43"/>
      <c r="G32" s="43"/>
      <c r="H32" s="43"/>
      <c r="I32" s="43">
        <v>17</v>
      </c>
      <c r="J32" s="43">
        <v>34</v>
      </c>
      <c r="K32" s="43">
        <v>0</v>
      </c>
      <c r="L32" s="43">
        <v>1</v>
      </c>
      <c r="M32" s="43">
        <v>0</v>
      </c>
      <c r="N32" s="43">
        <v>0</v>
      </c>
      <c r="O32" s="43">
        <v>0</v>
      </c>
      <c r="P32" s="43">
        <f t="shared" si="1"/>
        <v>100</v>
      </c>
      <c r="Q32" s="43">
        <f t="shared" si="2"/>
        <v>17</v>
      </c>
      <c r="R32" s="43">
        <f t="shared" si="3"/>
        <v>34</v>
      </c>
      <c r="S32" s="43">
        <f t="shared" si="4"/>
        <v>0</v>
      </c>
      <c r="T32" s="43">
        <f t="shared" si="5"/>
        <v>1</v>
      </c>
      <c r="U32" s="43">
        <f t="shared" si="6"/>
        <v>0</v>
      </c>
      <c r="V32" s="43">
        <f t="shared" si="7"/>
        <v>0</v>
      </c>
      <c r="W32" s="43">
        <f t="shared" si="8"/>
        <v>0</v>
      </c>
      <c r="X32">
        <f t="shared" si="9"/>
        <v>100</v>
      </c>
      <c r="Y32">
        <f t="shared" si="10"/>
        <v>5.882352941176471</v>
      </c>
    </row>
    <row r="33" spans="1:25">
      <c r="A33" s="43"/>
      <c r="B33" s="43" t="s">
        <v>24656</v>
      </c>
      <c r="C33" s="43">
        <v>0</v>
      </c>
      <c r="D33" s="43">
        <v>0</v>
      </c>
      <c r="E33" s="43">
        <f t="shared" si="0"/>
        <v>0</v>
      </c>
      <c r="F33" s="43"/>
      <c r="G33" s="43"/>
      <c r="H33" s="43"/>
      <c r="I33" s="43">
        <v>17</v>
      </c>
      <c r="J33" s="43">
        <v>34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>
        <f t="shared" si="1"/>
        <v>102</v>
      </c>
      <c r="Q33" s="43">
        <f t="shared" si="2"/>
        <v>17</v>
      </c>
      <c r="R33" s="43">
        <f t="shared" si="3"/>
        <v>34</v>
      </c>
      <c r="S33" s="43">
        <f t="shared" si="4"/>
        <v>0</v>
      </c>
      <c r="T33" s="43">
        <f t="shared" si="5"/>
        <v>0</v>
      </c>
      <c r="U33" s="43">
        <f t="shared" si="6"/>
        <v>0</v>
      </c>
      <c r="V33" s="43">
        <f t="shared" si="7"/>
        <v>0</v>
      </c>
      <c r="W33" s="43">
        <f t="shared" si="8"/>
        <v>0</v>
      </c>
      <c r="X33">
        <f t="shared" si="9"/>
        <v>102</v>
      </c>
      <c r="Y33">
        <f t="shared" si="10"/>
        <v>6</v>
      </c>
    </row>
    <row r="34" spans="1:25">
      <c r="A34" s="43"/>
      <c r="B34" s="43" t="s">
        <v>24657</v>
      </c>
      <c r="C34" s="43">
        <v>0</v>
      </c>
      <c r="D34" s="43">
        <v>0</v>
      </c>
      <c r="E34" s="43">
        <f t="shared" ref="E34:E65" si="11">IF(TYPE(FIND("_EXT",B34))=1,IF(OR(AND(I34&gt;0,I34&lt;1),(TYPE(FIND("_EXT",B34))=1),EXACT("H2O_EXT",B34),EXACT("ATP_EXT",B34),EXACT("H+_EXT",B34),EXACT("SO4_EXT",B34),EXACT("phosphate_EXT",B34),EXACT("oxygen_EXT",B34),EXACT("CO2_EXT",B34),EXACT("NH4_EXT",B34),EXACT("BIO_EXT",B34),EXACT(B34,"acetate_EXT"),EXACT("acetaldehyde_EXT",B34),EXACT("cellulose_EXT",B34),EXACT(B34,"ethanol_EXT")),1,0),0)</f>
        <v>0</v>
      </c>
      <c r="F34" s="43"/>
      <c r="G34" s="43"/>
      <c r="H34" s="43"/>
      <c r="I34" s="43">
        <v>7</v>
      </c>
      <c r="J34" s="43">
        <v>16</v>
      </c>
      <c r="K34" s="43">
        <v>0</v>
      </c>
      <c r="L34" s="43">
        <v>1</v>
      </c>
      <c r="M34" s="43">
        <v>0</v>
      </c>
      <c r="N34" s="43">
        <v>0</v>
      </c>
      <c r="O34" s="43">
        <v>0</v>
      </c>
      <c r="P34" s="43">
        <f t="shared" ref="P34:P65" si="12">X34</f>
        <v>42</v>
      </c>
      <c r="Q34" s="43">
        <f t="shared" si="2"/>
        <v>7</v>
      </c>
      <c r="R34" s="43">
        <f t="shared" si="3"/>
        <v>16</v>
      </c>
      <c r="S34" s="43">
        <f t="shared" si="4"/>
        <v>0</v>
      </c>
      <c r="T34" s="43">
        <f t="shared" si="5"/>
        <v>1</v>
      </c>
      <c r="U34" s="43">
        <f t="shared" si="6"/>
        <v>0</v>
      </c>
      <c r="V34" s="43">
        <f t="shared" si="7"/>
        <v>0</v>
      </c>
      <c r="W34" s="43">
        <f t="shared" si="8"/>
        <v>0</v>
      </c>
      <c r="X34">
        <f t="shared" si="9"/>
        <v>42</v>
      </c>
      <c r="Y34">
        <f t="shared" si="10"/>
        <v>6</v>
      </c>
    </row>
    <row r="35" spans="1:25">
      <c r="A35" s="43"/>
      <c r="B35" s="43" t="s">
        <v>24658</v>
      </c>
      <c r="C35" s="43">
        <v>0</v>
      </c>
      <c r="D35" s="43">
        <v>0</v>
      </c>
      <c r="E35" s="43">
        <f t="shared" si="11"/>
        <v>0</v>
      </c>
      <c r="F35" s="43"/>
      <c r="G35" s="43"/>
      <c r="H35" s="43"/>
      <c r="I35" s="43">
        <v>7</v>
      </c>
      <c r="J35" s="43">
        <v>14</v>
      </c>
      <c r="K35" s="43">
        <v>0</v>
      </c>
      <c r="L35" s="43">
        <v>1</v>
      </c>
      <c r="M35" s="43">
        <v>0</v>
      </c>
      <c r="N35" s="43">
        <v>0</v>
      </c>
      <c r="O35" s="43">
        <v>0</v>
      </c>
      <c r="P35" s="43">
        <f t="shared" si="12"/>
        <v>40</v>
      </c>
      <c r="Q35" s="43">
        <f t="shared" si="2"/>
        <v>7</v>
      </c>
      <c r="R35" s="43">
        <f t="shared" si="3"/>
        <v>14</v>
      </c>
      <c r="S35" s="43">
        <f t="shared" si="4"/>
        <v>0</v>
      </c>
      <c r="T35" s="43">
        <f t="shared" si="5"/>
        <v>1</v>
      </c>
      <c r="U35" s="43">
        <f t="shared" si="6"/>
        <v>0</v>
      </c>
      <c r="V35" s="43">
        <f t="shared" si="7"/>
        <v>0</v>
      </c>
      <c r="W35" s="43">
        <f t="shared" si="8"/>
        <v>0</v>
      </c>
      <c r="X35">
        <f t="shared" si="9"/>
        <v>40</v>
      </c>
      <c r="Y35">
        <f t="shared" si="10"/>
        <v>5.7142857142857144</v>
      </c>
    </row>
    <row r="36" spans="1:25">
      <c r="A36" s="43"/>
      <c r="B36" s="43" t="s">
        <v>24659</v>
      </c>
      <c r="C36" s="43">
        <v>0</v>
      </c>
      <c r="D36" s="43">
        <v>0</v>
      </c>
      <c r="E36" s="43">
        <f t="shared" si="11"/>
        <v>0</v>
      </c>
      <c r="F36" s="43"/>
      <c r="G36" s="43"/>
      <c r="H36" s="43"/>
      <c r="I36" s="43">
        <v>7</v>
      </c>
      <c r="J36" s="43">
        <v>14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f t="shared" si="12"/>
        <v>42</v>
      </c>
      <c r="Q36" s="43">
        <f t="shared" si="2"/>
        <v>7</v>
      </c>
      <c r="R36" s="43">
        <f t="shared" si="3"/>
        <v>14</v>
      </c>
      <c r="S36" s="43">
        <f t="shared" si="4"/>
        <v>0</v>
      </c>
      <c r="T36" s="43">
        <f t="shared" si="5"/>
        <v>0</v>
      </c>
      <c r="U36" s="43">
        <f t="shared" si="6"/>
        <v>0</v>
      </c>
      <c r="V36" s="43">
        <f t="shared" si="7"/>
        <v>0</v>
      </c>
      <c r="W36" s="43">
        <f t="shared" si="8"/>
        <v>0</v>
      </c>
      <c r="X36">
        <f t="shared" si="9"/>
        <v>42</v>
      </c>
      <c r="Y36">
        <f t="shared" si="10"/>
        <v>6</v>
      </c>
    </row>
    <row r="37" spans="1:25">
      <c r="A37" s="43"/>
      <c r="B37" s="43" t="s">
        <v>24660</v>
      </c>
      <c r="C37" s="43">
        <v>0</v>
      </c>
      <c r="D37" s="43">
        <v>0</v>
      </c>
      <c r="E37" s="43">
        <f t="shared" si="11"/>
        <v>0</v>
      </c>
      <c r="F37" s="43"/>
      <c r="G37" s="43"/>
      <c r="H37" s="43"/>
      <c r="I37" s="43">
        <v>16</v>
      </c>
      <c r="J37" s="43">
        <v>34</v>
      </c>
      <c r="K37" s="43">
        <v>0</v>
      </c>
      <c r="L37" s="43">
        <v>1</v>
      </c>
      <c r="M37" s="43">
        <v>0</v>
      </c>
      <c r="N37" s="43">
        <v>0</v>
      </c>
      <c r="O37" s="43">
        <v>0</v>
      </c>
      <c r="P37" s="43">
        <f t="shared" si="12"/>
        <v>96</v>
      </c>
      <c r="Q37" s="43">
        <f t="shared" si="2"/>
        <v>16</v>
      </c>
      <c r="R37" s="43">
        <f t="shared" si="3"/>
        <v>34</v>
      </c>
      <c r="S37" s="43">
        <f t="shared" si="4"/>
        <v>0</v>
      </c>
      <c r="T37" s="43">
        <f t="shared" si="5"/>
        <v>1</v>
      </c>
      <c r="U37" s="43">
        <f t="shared" si="6"/>
        <v>0</v>
      </c>
      <c r="V37" s="43">
        <f t="shared" si="7"/>
        <v>0</v>
      </c>
      <c r="W37" s="43">
        <f t="shared" si="8"/>
        <v>0</v>
      </c>
      <c r="X37">
        <f t="shared" si="9"/>
        <v>96</v>
      </c>
      <c r="Y37">
        <f t="shared" si="10"/>
        <v>6</v>
      </c>
    </row>
    <row r="38" spans="1:25">
      <c r="A38" s="43"/>
      <c r="B38" s="43" t="s">
        <v>24661</v>
      </c>
      <c r="C38" s="43">
        <v>0</v>
      </c>
      <c r="D38" s="43">
        <v>0</v>
      </c>
      <c r="E38" s="43">
        <f t="shared" si="11"/>
        <v>0</v>
      </c>
      <c r="F38" s="43"/>
      <c r="G38" s="43"/>
      <c r="H38" s="43"/>
      <c r="I38" s="43">
        <v>16</v>
      </c>
      <c r="J38" s="43">
        <v>32</v>
      </c>
      <c r="K38" s="43">
        <v>0</v>
      </c>
      <c r="L38" s="43">
        <v>1</v>
      </c>
      <c r="M38" s="43">
        <v>0</v>
      </c>
      <c r="N38" s="43">
        <v>0</v>
      </c>
      <c r="O38" s="43">
        <v>0</v>
      </c>
      <c r="P38" s="43">
        <f t="shared" si="12"/>
        <v>94</v>
      </c>
      <c r="Q38" s="43">
        <f t="shared" si="2"/>
        <v>16</v>
      </c>
      <c r="R38" s="43">
        <f t="shared" si="3"/>
        <v>32</v>
      </c>
      <c r="S38" s="43">
        <f t="shared" si="4"/>
        <v>0</v>
      </c>
      <c r="T38" s="43">
        <f t="shared" si="5"/>
        <v>1</v>
      </c>
      <c r="U38" s="43">
        <f t="shared" si="6"/>
        <v>0</v>
      </c>
      <c r="V38" s="43">
        <f t="shared" si="7"/>
        <v>0</v>
      </c>
      <c r="W38" s="43">
        <f t="shared" si="8"/>
        <v>0</v>
      </c>
      <c r="X38">
        <f t="shared" si="9"/>
        <v>94</v>
      </c>
      <c r="Y38">
        <f t="shared" si="10"/>
        <v>5.875</v>
      </c>
    </row>
    <row r="39" spans="1:25">
      <c r="A39" s="43"/>
      <c r="B39" s="43" t="s">
        <v>24662</v>
      </c>
      <c r="C39" s="43">
        <v>0</v>
      </c>
      <c r="D39" s="43">
        <v>0</v>
      </c>
      <c r="E39" s="43">
        <f t="shared" si="11"/>
        <v>0</v>
      </c>
      <c r="F39" s="43"/>
      <c r="G39" s="43"/>
      <c r="H39" s="43"/>
      <c r="I39" s="43">
        <v>16</v>
      </c>
      <c r="J39" s="43">
        <v>32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f t="shared" si="12"/>
        <v>96</v>
      </c>
      <c r="Q39" s="43">
        <f t="shared" si="2"/>
        <v>16</v>
      </c>
      <c r="R39" s="43">
        <f t="shared" si="3"/>
        <v>32</v>
      </c>
      <c r="S39" s="43">
        <f t="shared" si="4"/>
        <v>0</v>
      </c>
      <c r="T39" s="43">
        <f t="shared" si="5"/>
        <v>0</v>
      </c>
      <c r="U39" s="43">
        <f t="shared" si="6"/>
        <v>0</v>
      </c>
      <c r="V39" s="43">
        <f t="shared" si="7"/>
        <v>0</v>
      </c>
      <c r="W39" s="43">
        <f t="shared" si="8"/>
        <v>0</v>
      </c>
      <c r="X39">
        <f t="shared" si="9"/>
        <v>96</v>
      </c>
      <c r="Y39">
        <f t="shared" si="10"/>
        <v>6</v>
      </c>
    </row>
    <row r="40" spans="1:25">
      <c r="A40" s="43"/>
      <c r="B40" s="43" t="s">
        <v>24663</v>
      </c>
      <c r="C40" s="43">
        <v>0</v>
      </c>
      <c r="D40" s="43">
        <v>0</v>
      </c>
      <c r="E40" s="43">
        <f t="shared" si="11"/>
        <v>0</v>
      </c>
      <c r="F40" s="43"/>
      <c r="G40" s="43"/>
      <c r="H40" s="43"/>
      <c r="I40" s="43">
        <v>6</v>
      </c>
      <c r="J40" s="43">
        <v>14</v>
      </c>
      <c r="K40" s="43">
        <v>0</v>
      </c>
      <c r="L40" s="43">
        <v>1</v>
      </c>
      <c r="M40" s="43">
        <v>0</v>
      </c>
      <c r="N40" s="43">
        <v>0</v>
      </c>
      <c r="O40" s="43">
        <v>0</v>
      </c>
      <c r="P40" s="43">
        <f t="shared" si="12"/>
        <v>36</v>
      </c>
      <c r="Q40" s="43">
        <f t="shared" si="2"/>
        <v>6</v>
      </c>
      <c r="R40" s="43">
        <f t="shared" si="3"/>
        <v>14</v>
      </c>
      <c r="S40" s="43">
        <f t="shared" si="4"/>
        <v>0</v>
      </c>
      <c r="T40" s="43">
        <f t="shared" si="5"/>
        <v>1</v>
      </c>
      <c r="U40" s="43">
        <f t="shared" si="6"/>
        <v>0</v>
      </c>
      <c r="V40" s="43">
        <f t="shared" si="7"/>
        <v>0</v>
      </c>
      <c r="W40" s="43">
        <f t="shared" si="8"/>
        <v>0</v>
      </c>
      <c r="X40">
        <f t="shared" si="9"/>
        <v>36</v>
      </c>
      <c r="Y40">
        <f t="shared" si="10"/>
        <v>6</v>
      </c>
    </row>
    <row r="41" spans="1:25">
      <c r="A41" s="43"/>
      <c r="B41" s="43" t="s">
        <v>24664</v>
      </c>
      <c r="C41" s="43">
        <v>0</v>
      </c>
      <c r="D41" s="43">
        <v>0</v>
      </c>
      <c r="E41" s="43">
        <f t="shared" si="11"/>
        <v>0</v>
      </c>
      <c r="F41" s="43"/>
      <c r="G41" s="43"/>
      <c r="H41" s="43"/>
      <c r="I41" s="43">
        <v>6</v>
      </c>
      <c r="J41" s="43">
        <v>12</v>
      </c>
      <c r="K41" s="43">
        <v>0</v>
      </c>
      <c r="L41" s="43">
        <v>1</v>
      </c>
      <c r="M41" s="43">
        <v>0</v>
      </c>
      <c r="N41" s="43">
        <v>0</v>
      </c>
      <c r="O41" s="43">
        <v>0</v>
      </c>
      <c r="P41" s="43">
        <f t="shared" si="12"/>
        <v>34</v>
      </c>
      <c r="Q41" s="43">
        <f t="shared" si="2"/>
        <v>6</v>
      </c>
      <c r="R41" s="43">
        <f t="shared" si="3"/>
        <v>12</v>
      </c>
      <c r="S41" s="43">
        <f t="shared" si="4"/>
        <v>0</v>
      </c>
      <c r="T41" s="43">
        <f t="shared" si="5"/>
        <v>1</v>
      </c>
      <c r="U41" s="43">
        <f t="shared" si="6"/>
        <v>0</v>
      </c>
      <c r="V41" s="43">
        <f t="shared" si="7"/>
        <v>0</v>
      </c>
      <c r="W41" s="43">
        <f t="shared" si="8"/>
        <v>0</v>
      </c>
      <c r="X41">
        <f t="shared" si="9"/>
        <v>34</v>
      </c>
      <c r="Y41">
        <f t="shared" si="10"/>
        <v>5.666666666666667</v>
      </c>
    </row>
    <row r="42" spans="1:25">
      <c r="A42" s="43"/>
      <c r="B42" s="43" t="s">
        <v>24665</v>
      </c>
      <c r="C42" s="43">
        <v>0</v>
      </c>
      <c r="D42" s="43">
        <v>0</v>
      </c>
      <c r="E42" s="43">
        <f t="shared" si="11"/>
        <v>0</v>
      </c>
      <c r="F42" s="43"/>
      <c r="G42" s="43"/>
      <c r="H42" s="43"/>
      <c r="I42" s="43">
        <v>6</v>
      </c>
      <c r="J42" s="43">
        <v>12</v>
      </c>
      <c r="K42" s="43">
        <v>0</v>
      </c>
      <c r="L42" s="43">
        <v>0</v>
      </c>
      <c r="M42" s="43">
        <v>0</v>
      </c>
      <c r="N42" s="43">
        <v>0</v>
      </c>
      <c r="O42" s="43">
        <v>0</v>
      </c>
      <c r="P42" s="43">
        <f t="shared" si="12"/>
        <v>36</v>
      </c>
      <c r="Q42" s="43">
        <f t="shared" si="2"/>
        <v>6</v>
      </c>
      <c r="R42" s="43">
        <f t="shared" si="3"/>
        <v>12</v>
      </c>
      <c r="S42" s="43">
        <f t="shared" si="4"/>
        <v>0</v>
      </c>
      <c r="T42" s="43">
        <f t="shared" si="5"/>
        <v>0</v>
      </c>
      <c r="U42" s="43">
        <f t="shared" si="6"/>
        <v>0</v>
      </c>
      <c r="V42" s="43">
        <f t="shared" si="7"/>
        <v>0</v>
      </c>
      <c r="W42" s="43">
        <f t="shared" si="8"/>
        <v>0</v>
      </c>
      <c r="X42">
        <f t="shared" si="9"/>
        <v>36</v>
      </c>
      <c r="Y42">
        <f t="shared" si="10"/>
        <v>6</v>
      </c>
    </row>
    <row r="43" spans="1:25">
      <c r="A43" s="43"/>
      <c r="B43" s="43" t="s">
        <v>25124</v>
      </c>
      <c r="C43" s="43">
        <v>0</v>
      </c>
      <c r="D43" s="43">
        <v>0</v>
      </c>
      <c r="E43" s="43">
        <f t="shared" si="11"/>
        <v>0</v>
      </c>
      <c r="F43" s="43"/>
      <c r="G43" s="43"/>
      <c r="H43" s="43"/>
      <c r="I43" s="43">
        <v>5</v>
      </c>
      <c r="J43" s="43">
        <v>10</v>
      </c>
      <c r="K43" s="43">
        <v>0</v>
      </c>
      <c r="L43" s="43">
        <v>1</v>
      </c>
      <c r="M43" s="43">
        <v>0</v>
      </c>
      <c r="N43" s="43">
        <v>0</v>
      </c>
      <c r="O43" s="43">
        <v>0</v>
      </c>
      <c r="P43" s="43">
        <f t="shared" si="12"/>
        <v>28</v>
      </c>
      <c r="Q43" s="43">
        <f t="shared" si="2"/>
        <v>5</v>
      </c>
      <c r="R43" s="43">
        <f t="shared" si="3"/>
        <v>10</v>
      </c>
      <c r="S43" s="43">
        <f t="shared" si="4"/>
        <v>0</v>
      </c>
      <c r="T43" s="43">
        <f t="shared" si="5"/>
        <v>1</v>
      </c>
      <c r="U43" s="43">
        <f t="shared" si="6"/>
        <v>0</v>
      </c>
      <c r="V43" s="43">
        <f t="shared" si="7"/>
        <v>0</v>
      </c>
      <c r="W43" s="43">
        <f t="shared" si="8"/>
        <v>0</v>
      </c>
      <c r="X43">
        <f t="shared" si="9"/>
        <v>28</v>
      </c>
      <c r="Y43">
        <f t="shared" si="10"/>
        <v>5.6</v>
      </c>
    </row>
    <row r="44" spans="1:25">
      <c r="A44" s="43"/>
      <c r="B44" s="43" t="s">
        <v>25126</v>
      </c>
      <c r="C44" s="43">
        <v>0</v>
      </c>
      <c r="D44" s="43">
        <v>0</v>
      </c>
      <c r="E44" s="43">
        <f t="shared" si="11"/>
        <v>0</v>
      </c>
      <c r="F44" s="43"/>
      <c r="G44" s="43"/>
      <c r="H44" s="43"/>
      <c r="I44" s="43">
        <v>5</v>
      </c>
      <c r="J44" s="43">
        <v>9</v>
      </c>
      <c r="K44" s="43">
        <v>0</v>
      </c>
      <c r="L44" s="43">
        <v>2</v>
      </c>
      <c r="M44" s="43">
        <v>0</v>
      </c>
      <c r="N44" s="43">
        <v>0</v>
      </c>
      <c r="O44" s="43">
        <v>-1</v>
      </c>
      <c r="P44" s="43">
        <f t="shared" si="12"/>
        <v>26</v>
      </c>
      <c r="Q44" s="43">
        <f t="shared" si="2"/>
        <v>5</v>
      </c>
      <c r="R44" s="43">
        <f t="shared" si="3"/>
        <v>9</v>
      </c>
      <c r="S44" s="43">
        <f t="shared" si="4"/>
        <v>0</v>
      </c>
      <c r="T44" s="43">
        <f t="shared" si="5"/>
        <v>2</v>
      </c>
      <c r="U44" s="43">
        <f t="shared" si="6"/>
        <v>0</v>
      </c>
      <c r="V44" s="43">
        <f t="shared" si="7"/>
        <v>0</v>
      </c>
      <c r="W44" s="43">
        <f t="shared" si="8"/>
        <v>-1</v>
      </c>
      <c r="X44">
        <f t="shared" si="9"/>
        <v>26</v>
      </c>
      <c r="Y44">
        <f t="shared" si="10"/>
        <v>5.2</v>
      </c>
    </row>
    <row r="45" spans="1:25">
      <c r="A45" s="43"/>
      <c r="B45" s="43" t="s">
        <v>25128</v>
      </c>
      <c r="C45" s="43">
        <v>0</v>
      </c>
      <c r="D45" s="43">
        <v>0</v>
      </c>
      <c r="E45" s="43">
        <f t="shared" si="11"/>
        <v>0</v>
      </c>
      <c r="F45" s="43"/>
      <c r="G45" s="43"/>
      <c r="H45" s="43"/>
      <c r="I45" s="43">
        <v>5</v>
      </c>
      <c r="J45" s="43">
        <v>12</v>
      </c>
      <c r="K45" s="43">
        <v>0</v>
      </c>
      <c r="L45" s="43">
        <v>1</v>
      </c>
      <c r="M45" s="43">
        <v>0</v>
      </c>
      <c r="N45" s="43">
        <v>0</v>
      </c>
      <c r="O45" s="43">
        <v>0</v>
      </c>
      <c r="P45" s="43">
        <f t="shared" si="12"/>
        <v>30</v>
      </c>
      <c r="Q45" s="43">
        <f t="shared" si="2"/>
        <v>5</v>
      </c>
      <c r="R45" s="43">
        <f t="shared" si="3"/>
        <v>12</v>
      </c>
      <c r="S45" s="43">
        <f t="shared" si="4"/>
        <v>0</v>
      </c>
      <c r="T45" s="43">
        <f t="shared" si="5"/>
        <v>1</v>
      </c>
      <c r="U45" s="43">
        <f t="shared" si="6"/>
        <v>0</v>
      </c>
      <c r="V45" s="43">
        <f t="shared" si="7"/>
        <v>0</v>
      </c>
      <c r="W45" s="43">
        <f t="shared" si="8"/>
        <v>0</v>
      </c>
      <c r="X45">
        <f t="shared" si="9"/>
        <v>30</v>
      </c>
      <c r="Y45">
        <f t="shared" si="10"/>
        <v>6</v>
      </c>
    </row>
    <row r="46" spans="1:25">
      <c r="A46" s="43"/>
      <c r="B46" s="43" t="s">
        <v>25130</v>
      </c>
      <c r="C46" s="43">
        <v>0</v>
      </c>
      <c r="D46" s="43">
        <v>0</v>
      </c>
      <c r="E46" s="43">
        <f t="shared" si="11"/>
        <v>0</v>
      </c>
      <c r="F46" s="43"/>
      <c r="G46" s="43"/>
      <c r="H46" s="43"/>
      <c r="I46" s="43">
        <v>7</v>
      </c>
      <c r="J46" s="43">
        <v>14</v>
      </c>
      <c r="K46" s="43">
        <v>0</v>
      </c>
      <c r="L46" s="43">
        <v>2</v>
      </c>
      <c r="M46" s="43">
        <v>0</v>
      </c>
      <c r="N46" s="43">
        <v>0</v>
      </c>
      <c r="O46" s="43">
        <v>0</v>
      </c>
      <c r="P46" s="43">
        <f t="shared" si="12"/>
        <v>38</v>
      </c>
      <c r="Q46" s="43">
        <f t="shared" si="2"/>
        <v>7</v>
      </c>
      <c r="R46" s="43">
        <f t="shared" si="3"/>
        <v>14</v>
      </c>
      <c r="S46" s="43">
        <f t="shared" si="4"/>
        <v>0</v>
      </c>
      <c r="T46" s="43">
        <f t="shared" si="5"/>
        <v>2</v>
      </c>
      <c r="U46" s="43">
        <f t="shared" si="6"/>
        <v>0</v>
      </c>
      <c r="V46" s="43">
        <f t="shared" si="7"/>
        <v>0</v>
      </c>
      <c r="W46" s="43">
        <f t="shared" si="8"/>
        <v>0</v>
      </c>
      <c r="X46">
        <f t="shared" si="9"/>
        <v>38</v>
      </c>
      <c r="Y46">
        <f t="shared" si="10"/>
        <v>5.4285714285714288</v>
      </c>
    </row>
    <row r="47" spans="1:25">
      <c r="A47" s="43"/>
      <c r="B47" s="43" t="s">
        <v>25132</v>
      </c>
      <c r="C47" s="43">
        <v>0</v>
      </c>
      <c r="D47" s="43">
        <v>0</v>
      </c>
      <c r="E47" s="43">
        <f t="shared" si="11"/>
        <v>0</v>
      </c>
      <c r="F47" s="43"/>
      <c r="G47" s="43"/>
      <c r="H47" s="43"/>
      <c r="I47" s="43">
        <v>4</v>
      </c>
      <c r="J47" s="43">
        <v>8</v>
      </c>
      <c r="K47" s="43">
        <v>0</v>
      </c>
      <c r="L47" s="43">
        <v>1</v>
      </c>
      <c r="M47" s="43">
        <v>0</v>
      </c>
      <c r="N47" s="43">
        <v>0</v>
      </c>
      <c r="O47" s="43">
        <v>0</v>
      </c>
      <c r="P47" s="43">
        <f t="shared" si="12"/>
        <v>22</v>
      </c>
      <c r="Q47" s="43">
        <f t="shared" si="2"/>
        <v>4</v>
      </c>
      <c r="R47" s="43">
        <f t="shared" si="3"/>
        <v>8</v>
      </c>
      <c r="S47" s="43">
        <f t="shared" si="4"/>
        <v>0</v>
      </c>
      <c r="T47" s="43">
        <f t="shared" si="5"/>
        <v>1</v>
      </c>
      <c r="U47" s="43">
        <f t="shared" si="6"/>
        <v>0</v>
      </c>
      <c r="V47" s="43">
        <f t="shared" si="7"/>
        <v>0</v>
      </c>
      <c r="W47" s="43">
        <f t="shared" si="8"/>
        <v>0</v>
      </c>
      <c r="X47">
        <f t="shared" si="9"/>
        <v>22</v>
      </c>
      <c r="Y47">
        <f t="shared" si="10"/>
        <v>5.5</v>
      </c>
    </row>
    <row r="48" spans="1:25">
      <c r="A48" s="43"/>
      <c r="B48" s="43" t="s">
        <v>25134</v>
      </c>
      <c r="C48" s="43">
        <v>0</v>
      </c>
      <c r="D48" s="43">
        <v>0</v>
      </c>
      <c r="E48" s="43">
        <f t="shared" si="11"/>
        <v>0</v>
      </c>
      <c r="F48" s="43"/>
      <c r="G48" s="43"/>
      <c r="H48" s="43"/>
      <c r="I48" s="43">
        <v>4</v>
      </c>
      <c r="J48" s="43">
        <v>7</v>
      </c>
      <c r="K48" s="43">
        <v>0</v>
      </c>
      <c r="L48" s="43">
        <v>2</v>
      </c>
      <c r="M48" s="43">
        <v>0</v>
      </c>
      <c r="N48" s="43">
        <v>0</v>
      </c>
      <c r="O48" s="43">
        <v>-1</v>
      </c>
      <c r="P48" s="43">
        <f t="shared" si="12"/>
        <v>20</v>
      </c>
      <c r="Q48" s="43">
        <f t="shared" si="2"/>
        <v>4</v>
      </c>
      <c r="R48" s="43">
        <f t="shared" si="3"/>
        <v>7</v>
      </c>
      <c r="S48" s="43">
        <f t="shared" si="4"/>
        <v>0</v>
      </c>
      <c r="T48" s="43">
        <f t="shared" si="5"/>
        <v>2</v>
      </c>
      <c r="U48" s="43">
        <f t="shared" si="6"/>
        <v>0</v>
      </c>
      <c r="V48" s="43">
        <f t="shared" si="7"/>
        <v>0</v>
      </c>
      <c r="W48" s="43">
        <f t="shared" si="8"/>
        <v>-1</v>
      </c>
      <c r="X48">
        <f t="shared" si="9"/>
        <v>20</v>
      </c>
      <c r="Y48">
        <f t="shared" si="10"/>
        <v>5</v>
      </c>
    </row>
    <row r="49" spans="1:25">
      <c r="A49" s="43"/>
      <c r="B49" s="43" t="s">
        <v>25136</v>
      </c>
      <c r="C49" s="43">
        <v>0</v>
      </c>
      <c r="D49" s="43">
        <v>0</v>
      </c>
      <c r="E49" s="43">
        <f t="shared" si="11"/>
        <v>0</v>
      </c>
      <c r="F49" s="43"/>
      <c r="G49" s="43"/>
      <c r="H49" s="43"/>
      <c r="I49" s="43">
        <v>4</v>
      </c>
      <c r="J49" s="43">
        <v>10</v>
      </c>
      <c r="K49" s="43">
        <v>0</v>
      </c>
      <c r="L49" s="43">
        <v>1</v>
      </c>
      <c r="M49" s="43">
        <v>0</v>
      </c>
      <c r="N49" s="43">
        <v>0</v>
      </c>
      <c r="O49" s="43">
        <v>0</v>
      </c>
      <c r="P49" s="43">
        <f t="shared" si="12"/>
        <v>24</v>
      </c>
      <c r="Q49" s="43">
        <f t="shared" si="2"/>
        <v>4</v>
      </c>
      <c r="R49" s="43">
        <f t="shared" si="3"/>
        <v>10</v>
      </c>
      <c r="S49" s="43">
        <f t="shared" si="4"/>
        <v>0</v>
      </c>
      <c r="T49" s="43">
        <f t="shared" si="5"/>
        <v>1</v>
      </c>
      <c r="U49" s="43">
        <f t="shared" si="6"/>
        <v>0</v>
      </c>
      <c r="V49" s="43">
        <f t="shared" si="7"/>
        <v>0</v>
      </c>
      <c r="W49" s="43">
        <f t="shared" si="8"/>
        <v>0</v>
      </c>
      <c r="X49">
        <f t="shared" si="9"/>
        <v>24</v>
      </c>
      <c r="Y49">
        <f t="shared" si="10"/>
        <v>6</v>
      </c>
    </row>
    <row r="50" spans="1:25">
      <c r="A50" s="43"/>
      <c r="B50" s="43" t="s">
        <v>25138</v>
      </c>
      <c r="C50" s="43">
        <v>0</v>
      </c>
      <c r="D50" s="43">
        <v>0</v>
      </c>
      <c r="E50" s="43">
        <f t="shared" si="11"/>
        <v>0</v>
      </c>
      <c r="F50" s="43"/>
      <c r="G50" s="43"/>
      <c r="H50" s="43"/>
      <c r="I50" s="43">
        <v>6</v>
      </c>
      <c r="J50" s="43">
        <v>12</v>
      </c>
      <c r="K50" s="43">
        <v>0</v>
      </c>
      <c r="L50" s="43">
        <v>2</v>
      </c>
      <c r="M50" s="43">
        <v>0</v>
      </c>
      <c r="N50" s="43">
        <v>0</v>
      </c>
      <c r="O50" s="43">
        <v>0</v>
      </c>
      <c r="P50" s="43">
        <f t="shared" si="12"/>
        <v>32</v>
      </c>
      <c r="Q50" s="43">
        <f t="shared" si="2"/>
        <v>6</v>
      </c>
      <c r="R50" s="43">
        <f t="shared" si="3"/>
        <v>12</v>
      </c>
      <c r="S50" s="43">
        <f t="shared" si="4"/>
        <v>0</v>
      </c>
      <c r="T50" s="43">
        <f t="shared" si="5"/>
        <v>2</v>
      </c>
      <c r="U50" s="43">
        <f t="shared" si="6"/>
        <v>0</v>
      </c>
      <c r="V50" s="43">
        <f t="shared" si="7"/>
        <v>0</v>
      </c>
      <c r="W50" s="43">
        <f t="shared" si="8"/>
        <v>0</v>
      </c>
      <c r="X50">
        <f t="shared" si="9"/>
        <v>32</v>
      </c>
      <c r="Y50">
        <f t="shared" si="10"/>
        <v>5.333333333333333</v>
      </c>
    </row>
    <row r="51" spans="1:25">
      <c r="A51" s="43"/>
      <c r="B51" s="43" t="s">
        <v>24666</v>
      </c>
      <c r="C51" s="43">
        <v>0</v>
      </c>
      <c r="D51" s="43">
        <v>0</v>
      </c>
      <c r="E51" s="43">
        <f t="shared" si="11"/>
        <v>0</v>
      </c>
      <c r="F51" s="43"/>
      <c r="G51" s="43"/>
      <c r="H51" s="43"/>
      <c r="I51" s="43">
        <v>9</v>
      </c>
      <c r="J51" s="43">
        <v>20</v>
      </c>
      <c r="K51" s="43">
        <v>0</v>
      </c>
      <c r="L51" s="43">
        <v>1</v>
      </c>
      <c r="M51" s="43">
        <v>0</v>
      </c>
      <c r="N51" s="43">
        <v>0</v>
      </c>
      <c r="O51" s="43">
        <v>0</v>
      </c>
      <c r="P51" s="43">
        <f t="shared" si="12"/>
        <v>54</v>
      </c>
      <c r="Q51" s="43">
        <f t="shared" si="2"/>
        <v>9</v>
      </c>
      <c r="R51" s="43">
        <f t="shared" si="3"/>
        <v>20</v>
      </c>
      <c r="S51" s="43">
        <f t="shared" si="4"/>
        <v>0</v>
      </c>
      <c r="T51" s="43">
        <f t="shared" si="5"/>
        <v>1</v>
      </c>
      <c r="U51" s="43">
        <f t="shared" si="6"/>
        <v>0</v>
      </c>
      <c r="V51" s="43">
        <f t="shared" si="7"/>
        <v>0</v>
      </c>
      <c r="W51" s="43">
        <f t="shared" si="8"/>
        <v>0</v>
      </c>
      <c r="X51">
        <f t="shared" si="9"/>
        <v>54</v>
      </c>
      <c r="Y51">
        <f t="shared" si="10"/>
        <v>6</v>
      </c>
    </row>
    <row r="52" spans="1:25">
      <c r="A52" s="43"/>
      <c r="B52" s="43" t="s">
        <v>24667</v>
      </c>
      <c r="C52" s="43">
        <v>0</v>
      </c>
      <c r="D52" s="43">
        <v>0</v>
      </c>
      <c r="E52" s="43">
        <f t="shared" si="11"/>
        <v>0</v>
      </c>
      <c r="F52" s="43"/>
      <c r="G52" s="43"/>
      <c r="H52" s="43"/>
      <c r="I52" s="43">
        <v>9</v>
      </c>
      <c r="J52" s="43">
        <v>18</v>
      </c>
      <c r="K52" s="43">
        <v>0</v>
      </c>
      <c r="L52" s="43">
        <v>1</v>
      </c>
      <c r="M52" s="43">
        <v>0</v>
      </c>
      <c r="N52" s="43">
        <v>0</v>
      </c>
      <c r="O52" s="43">
        <v>0</v>
      </c>
      <c r="P52" s="43">
        <f t="shared" si="12"/>
        <v>52</v>
      </c>
      <c r="Q52" s="43">
        <f t="shared" si="2"/>
        <v>9</v>
      </c>
      <c r="R52" s="43">
        <f t="shared" si="3"/>
        <v>18</v>
      </c>
      <c r="S52" s="43">
        <f t="shared" si="4"/>
        <v>0</v>
      </c>
      <c r="T52" s="43">
        <f t="shared" si="5"/>
        <v>1</v>
      </c>
      <c r="U52" s="43">
        <f t="shared" si="6"/>
        <v>0</v>
      </c>
      <c r="V52" s="43">
        <f t="shared" si="7"/>
        <v>0</v>
      </c>
      <c r="W52" s="43">
        <f t="shared" si="8"/>
        <v>0</v>
      </c>
      <c r="X52">
        <f t="shared" si="9"/>
        <v>52</v>
      </c>
      <c r="Y52">
        <f t="shared" si="10"/>
        <v>5.7777777777777777</v>
      </c>
    </row>
    <row r="53" spans="1:25">
      <c r="A53" s="43"/>
      <c r="B53" s="43" t="s">
        <v>24668</v>
      </c>
      <c r="C53" s="43">
        <v>0</v>
      </c>
      <c r="D53" s="43">
        <v>0</v>
      </c>
      <c r="E53" s="43">
        <f t="shared" si="11"/>
        <v>0</v>
      </c>
      <c r="F53" s="43"/>
      <c r="G53" s="43"/>
      <c r="H53" s="43"/>
      <c r="I53" s="43">
        <v>9</v>
      </c>
      <c r="J53" s="43">
        <v>16</v>
      </c>
      <c r="K53" s="43">
        <v>0</v>
      </c>
      <c r="L53" s="43">
        <v>1</v>
      </c>
      <c r="M53" s="43">
        <v>0</v>
      </c>
      <c r="N53" s="43">
        <v>0</v>
      </c>
      <c r="O53" s="43">
        <v>0</v>
      </c>
      <c r="P53" s="43">
        <f t="shared" si="12"/>
        <v>50</v>
      </c>
      <c r="Q53" s="43">
        <f t="shared" si="2"/>
        <v>9</v>
      </c>
      <c r="R53" s="43">
        <f t="shared" si="3"/>
        <v>16</v>
      </c>
      <c r="S53" s="43">
        <f t="shared" si="4"/>
        <v>0</v>
      </c>
      <c r="T53" s="43">
        <f t="shared" si="5"/>
        <v>1</v>
      </c>
      <c r="U53" s="43">
        <f t="shared" si="6"/>
        <v>0</v>
      </c>
      <c r="V53" s="43">
        <f t="shared" si="7"/>
        <v>0</v>
      </c>
      <c r="W53" s="43">
        <f t="shared" si="8"/>
        <v>0</v>
      </c>
      <c r="X53">
        <f t="shared" si="9"/>
        <v>50</v>
      </c>
      <c r="Y53">
        <f t="shared" si="10"/>
        <v>5.5555555555555554</v>
      </c>
    </row>
    <row r="54" spans="1:25">
      <c r="A54" s="43"/>
      <c r="B54" s="43" t="s">
        <v>24669</v>
      </c>
      <c r="C54" s="43">
        <v>0</v>
      </c>
      <c r="D54" s="43">
        <v>0</v>
      </c>
      <c r="E54" s="43">
        <f t="shared" si="11"/>
        <v>0</v>
      </c>
      <c r="F54" s="43"/>
      <c r="G54" s="43"/>
      <c r="H54" s="43"/>
      <c r="I54" s="43">
        <v>9</v>
      </c>
      <c r="J54" s="43">
        <v>18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43">
        <f t="shared" si="12"/>
        <v>54</v>
      </c>
      <c r="Q54" s="43">
        <f t="shared" si="2"/>
        <v>9</v>
      </c>
      <c r="R54" s="43">
        <f t="shared" si="3"/>
        <v>18</v>
      </c>
      <c r="S54" s="43">
        <f t="shared" si="4"/>
        <v>0</v>
      </c>
      <c r="T54" s="43">
        <f t="shared" si="5"/>
        <v>0</v>
      </c>
      <c r="U54" s="43">
        <f t="shared" si="6"/>
        <v>0</v>
      </c>
      <c r="V54" s="43">
        <f t="shared" si="7"/>
        <v>0</v>
      </c>
      <c r="W54" s="43">
        <f t="shared" si="8"/>
        <v>0</v>
      </c>
      <c r="X54">
        <f t="shared" si="9"/>
        <v>54</v>
      </c>
      <c r="Y54">
        <f t="shared" si="10"/>
        <v>6</v>
      </c>
    </row>
    <row r="55" spans="1:25">
      <c r="A55" s="43"/>
      <c r="B55" s="43" t="s">
        <v>24670</v>
      </c>
      <c r="C55" s="43">
        <v>0</v>
      </c>
      <c r="D55" s="43">
        <v>0</v>
      </c>
      <c r="E55" s="43">
        <f t="shared" si="11"/>
        <v>0</v>
      </c>
      <c r="F55" s="43"/>
      <c r="G55" s="43"/>
      <c r="H55" s="43"/>
      <c r="I55" s="43">
        <v>8</v>
      </c>
      <c r="J55" s="43">
        <v>18</v>
      </c>
      <c r="K55" s="43">
        <v>0</v>
      </c>
      <c r="L55" s="43">
        <v>1</v>
      </c>
      <c r="M55" s="43">
        <v>0</v>
      </c>
      <c r="N55" s="43">
        <v>0</v>
      </c>
      <c r="O55" s="43">
        <v>0</v>
      </c>
      <c r="P55" s="43">
        <f t="shared" si="12"/>
        <v>48</v>
      </c>
      <c r="Q55" s="43">
        <f t="shared" si="2"/>
        <v>8</v>
      </c>
      <c r="R55" s="43">
        <f t="shared" si="3"/>
        <v>18</v>
      </c>
      <c r="S55" s="43">
        <f t="shared" si="4"/>
        <v>0</v>
      </c>
      <c r="T55" s="43">
        <f t="shared" si="5"/>
        <v>1</v>
      </c>
      <c r="U55" s="43">
        <f t="shared" si="6"/>
        <v>0</v>
      </c>
      <c r="V55" s="43">
        <f t="shared" si="7"/>
        <v>0</v>
      </c>
      <c r="W55" s="43">
        <f t="shared" si="8"/>
        <v>0</v>
      </c>
      <c r="X55">
        <f t="shared" si="9"/>
        <v>48</v>
      </c>
      <c r="Y55">
        <f t="shared" si="10"/>
        <v>6</v>
      </c>
    </row>
    <row r="56" spans="1:25">
      <c r="A56" s="43"/>
      <c r="B56" s="43" t="s">
        <v>24671</v>
      </c>
      <c r="C56" s="43">
        <v>0</v>
      </c>
      <c r="D56" s="43">
        <v>0</v>
      </c>
      <c r="E56" s="43">
        <f t="shared" si="11"/>
        <v>0</v>
      </c>
      <c r="F56" s="43"/>
      <c r="G56" s="43"/>
      <c r="H56" s="43"/>
      <c r="I56" s="43">
        <v>8</v>
      </c>
      <c r="J56" s="43">
        <v>16</v>
      </c>
      <c r="K56" s="43">
        <v>0</v>
      </c>
      <c r="L56" s="43">
        <v>1</v>
      </c>
      <c r="M56" s="43">
        <v>0</v>
      </c>
      <c r="N56" s="43">
        <v>0</v>
      </c>
      <c r="O56" s="43">
        <v>0</v>
      </c>
      <c r="P56" s="43">
        <f t="shared" si="12"/>
        <v>46</v>
      </c>
      <c r="Q56" s="43">
        <f t="shared" si="2"/>
        <v>8</v>
      </c>
      <c r="R56" s="43">
        <f t="shared" si="3"/>
        <v>16</v>
      </c>
      <c r="S56" s="43">
        <f t="shared" si="4"/>
        <v>0</v>
      </c>
      <c r="T56" s="43">
        <f t="shared" si="5"/>
        <v>1</v>
      </c>
      <c r="U56" s="43">
        <f t="shared" si="6"/>
        <v>0</v>
      </c>
      <c r="V56" s="43">
        <f t="shared" si="7"/>
        <v>0</v>
      </c>
      <c r="W56" s="43">
        <f t="shared" si="8"/>
        <v>0</v>
      </c>
      <c r="X56">
        <f t="shared" si="9"/>
        <v>46</v>
      </c>
      <c r="Y56">
        <f t="shared" si="10"/>
        <v>5.75</v>
      </c>
    </row>
    <row r="57" spans="1:25">
      <c r="A57" s="43"/>
      <c r="B57" s="43" t="s">
        <v>24672</v>
      </c>
      <c r="C57" s="43">
        <v>0</v>
      </c>
      <c r="D57" s="43">
        <v>0</v>
      </c>
      <c r="E57" s="43">
        <f t="shared" si="11"/>
        <v>0</v>
      </c>
      <c r="F57" s="43"/>
      <c r="G57" s="43"/>
      <c r="H57" s="43"/>
      <c r="I57" s="43">
        <v>8</v>
      </c>
      <c r="J57" s="43">
        <v>16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f t="shared" si="12"/>
        <v>48</v>
      </c>
      <c r="Q57" s="43">
        <f t="shared" si="2"/>
        <v>8</v>
      </c>
      <c r="R57" s="43">
        <f t="shared" si="3"/>
        <v>16</v>
      </c>
      <c r="S57" s="43">
        <f t="shared" si="4"/>
        <v>0</v>
      </c>
      <c r="T57" s="43">
        <f t="shared" si="5"/>
        <v>0</v>
      </c>
      <c r="U57" s="43">
        <f t="shared" si="6"/>
        <v>0</v>
      </c>
      <c r="V57" s="43">
        <f t="shared" si="7"/>
        <v>0</v>
      </c>
      <c r="W57" s="43">
        <f t="shared" si="8"/>
        <v>0</v>
      </c>
      <c r="X57">
        <f t="shared" si="9"/>
        <v>48</v>
      </c>
      <c r="Y57">
        <f t="shared" si="10"/>
        <v>6</v>
      </c>
    </row>
    <row r="58" spans="1:25">
      <c r="A58" s="43"/>
      <c r="B58" s="43" t="s">
        <v>24673</v>
      </c>
      <c r="C58" s="43">
        <v>0</v>
      </c>
      <c r="D58" s="43">
        <v>0</v>
      </c>
      <c r="E58" s="43">
        <f t="shared" si="11"/>
        <v>0</v>
      </c>
      <c r="F58" s="43"/>
      <c r="G58" s="43"/>
      <c r="H58" s="43"/>
      <c r="I58" s="43">
        <v>9</v>
      </c>
      <c r="J58" s="43">
        <v>7</v>
      </c>
      <c r="K58" s="43">
        <v>0</v>
      </c>
      <c r="L58" s="43">
        <v>3</v>
      </c>
      <c r="M58" s="43">
        <v>0</v>
      </c>
      <c r="N58" s="43">
        <v>0</v>
      </c>
      <c r="O58" s="43">
        <v>-1</v>
      </c>
      <c r="P58" s="43">
        <f t="shared" si="12"/>
        <v>38</v>
      </c>
      <c r="Q58" s="43">
        <f t="shared" si="2"/>
        <v>9</v>
      </c>
      <c r="R58" s="43">
        <f t="shared" si="3"/>
        <v>7</v>
      </c>
      <c r="S58" s="43">
        <f t="shared" si="4"/>
        <v>0</v>
      </c>
      <c r="T58" s="43">
        <f t="shared" si="5"/>
        <v>3</v>
      </c>
      <c r="U58" s="43">
        <f t="shared" si="6"/>
        <v>0</v>
      </c>
      <c r="V58" s="43">
        <f t="shared" si="7"/>
        <v>0</v>
      </c>
      <c r="W58" s="43">
        <f t="shared" si="8"/>
        <v>-1</v>
      </c>
      <c r="X58">
        <f t="shared" si="9"/>
        <v>38</v>
      </c>
      <c r="Y58">
        <f t="shared" si="10"/>
        <v>4.2222222222222223</v>
      </c>
    </row>
    <row r="59" spans="1:25">
      <c r="A59" s="43"/>
      <c r="B59" s="43" t="s">
        <v>25141</v>
      </c>
      <c r="C59" s="43">
        <v>0</v>
      </c>
      <c r="D59" s="43">
        <v>0</v>
      </c>
      <c r="E59" s="43">
        <f t="shared" si="11"/>
        <v>0</v>
      </c>
      <c r="F59" s="43"/>
      <c r="G59" s="43"/>
      <c r="H59" s="43"/>
      <c r="I59" s="43">
        <v>5</v>
      </c>
      <c r="J59" s="43">
        <v>7</v>
      </c>
      <c r="K59" s="43">
        <v>0</v>
      </c>
      <c r="L59" s="43">
        <v>3</v>
      </c>
      <c r="M59" s="43">
        <v>0</v>
      </c>
      <c r="N59" s="43">
        <v>1</v>
      </c>
      <c r="O59" s="43">
        <v>-1</v>
      </c>
      <c r="P59" s="43">
        <f t="shared" si="12"/>
        <v>28</v>
      </c>
      <c r="Q59" s="43">
        <f t="shared" si="2"/>
        <v>5</v>
      </c>
      <c r="R59" s="43">
        <f t="shared" si="3"/>
        <v>7</v>
      </c>
      <c r="S59" s="43">
        <f t="shared" si="4"/>
        <v>0</v>
      </c>
      <c r="T59" s="43">
        <f t="shared" si="5"/>
        <v>3</v>
      </c>
      <c r="U59" s="43">
        <f t="shared" si="6"/>
        <v>0</v>
      </c>
      <c r="V59" s="43">
        <f t="shared" si="7"/>
        <v>1</v>
      </c>
      <c r="W59" s="43">
        <f t="shared" si="8"/>
        <v>-1</v>
      </c>
      <c r="X59">
        <f t="shared" si="9"/>
        <v>28</v>
      </c>
      <c r="Y59">
        <f t="shared" si="10"/>
        <v>5.6</v>
      </c>
    </row>
    <row r="60" spans="1:25">
      <c r="A60" s="43"/>
      <c r="B60" s="43" t="s">
        <v>24674</v>
      </c>
      <c r="C60" s="43">
        <v>0</v>
      </c>
      <c r="D60" s="43">
        <v>0</v>
      </c>
      <c r="E60" s="43">
        <f t="shared" si="11"/>
        <v>0</v>
      </c>
      <c r="F60" s="43"/>
      <c r="G60" s="43"/>
      <c r="H60" s="43"/>
      <c r="I60" s="43">
        <v>6</v>
      </c>
      <c r="J60" s="43">
        <v>6</v>
      </c>
      <c r="K60" s="43">
        <v>0</v>
      </c>
      <c r="L60" s="43">
        <v>5</v>
      </c>
      <c r="M60" s="43">
        <v>0</v>
      </c>
      <c r="N60" s="43">
        <v>0</v>
      </c>
      <c r="O60" s="43">
        <v>-2</v>
      </c>
      <c r="P60" s="43">
        <f t="shared" si="12"/>
        <v>22</v>
      </c>
      <c r="Q60" s="43">
        <f t="shared" si="2"/>
        <v>6</v>
      </c>
      <c r="R60" s="43">
        <f t="shared" si="3"/>
        <v>6</v>
      </c>
      <c r="S60" s="43">
        <f t="shared" si="4"/>
        <v>0</v>
      </c>
      <c r="T60" s="43">
        <f t="shared" si="5"/>
        <v>5</v>
      </c>
      <c r="U60" s="43">
        <f t="shared" si="6"/>
        <v>0</v>
      </c>
      <c r="V60" s="43">
        <f t="shared" si="7"/>
        <v>0</v>
      </c>
      <c r="W60" s="43">
        <f t="shared" si="8"/>
        <v>-2</v>
      </c>
      <c r="X60">
        <f t="shared" si="9"/>
        <v>22</v>
      </c>
      <c r="Y60">
        <f t="shared" si="10"/>
        <v>3.6666666666666665</v>
      </c>
    </row>
    <row r="61" spans="1:25">
      <c r="A61" s="43"/>
      <c r="B61" s="43" t="s">
        <v>24675</v>
      </c>
      <c r="C61" s="43">
        <v>0</v>
      </c>
      <c r="D61" s="43">
        <v>0</v>
      </c>
      <c r="E61" s="43">
        <f t="shared" si="11"/>
        <v>0</v>
      </c>
      <c r="F61" s="43"/>
      <c r="G61" s="43"/>
      <c r="H61" s="43"/>
      <c r="I61" s="43">
        <v>4</v>
      </c>
      <c r="J61" s="43">
        <v>5</v>
      </c>
      <c r="K61" s="43">
        <v>0</v>
      </c>
      <c r="L61" s="43">
        <v>3</v>
      </c>
      <c r="M61" s="43">
        <v>0</v>
      </c>
      <c r="N61" s="43">
        <v>0</v>
      </c>
      <c r="O61" s="43">
        <v>-1</v>
      </c>
      <c r="P61" s="43">
        <f t="shared" si="12"/>
        <v>16</v>
      </c>
      <c r="Q61" s="43">
        <f t="shared" si="2"/>
        <v>4</v>
      </c>
      <c r="R61" s="43">
        <f t="shared" si="3"/>
        <v>5</v>
      </c>
      <c r="S61" s="43">
        <f t="shared" si="4"/>
        <v>0</v>
      </c>
      <c r="T61" s="43">
        <f t="shared" si="5"/>
        <v>3</v>
      </c>
      <c r="U61" s="43">
        <f t="shared" si="6"/>
        <v>0</v>
      </c>
      <c r="V61" s="43">
        <f t="shared" si="7"/>
        <v>0</v>
      </c>
      <c r="W61" s="43">
        <f t="shared" si="8"/>
        <v>-1</v>
      </c>
      <c r="X61">
        <f t="shared" si="9"/>
        <v>16</v>
      </c>
      <c r="Y61">
        <f t="shared" si="10"/>
        <v>4</v>
      </c>
    </row>
    <row r="62" spans="1:25">
      <c r="A62" s="43"/>
      <c r="B62" s="43" t="s">
        <v>24676</v>
      </c>
      <c r="C62" s="43">
        <v>0</v>
      </c>
      <c r="D62" s="43">
        <v>0</v>
      </c>
      <c r="E62" s="43">
        <f t="shared" si="11"/>
        <v>0</v>
      </c>
      <c r="F62" s="43"/>
      <c r="G62" s="43"/>
      <c r="H62" s="43"/>
      <c r="I62" s="43">
        <v>5</v>
      </c>
      <c r="J62" s="43">
        <v>4</v>
      </c>
      <c r="K62" s="43">
        <v>0</v>
      </c>
      <c r="L62" s="43">
        <v>5</v>
      </c>
      <c r="M62" s="43">
        <v>0</v>
      </c>
      <c r="N62" s="43">
        <v>0</v>
      </c>
      <c r="O62" s="43">
        <v>-2</v>
      </c>
      <c r="P62" s="43">
        <f t="shared" si="12"/>
        <v>16</v>
      </c>
      <c r="Q62" s="43">
        <f t="shared" si="2"/>
        <v>5</v>
      </c>
      <c r="R62" s="43">
        <f t="shared" si="3"/>
        <v>4</v>
      </c>
      <c r="S62" s="43">
        <f t="shared" si="4"/>
        <v>0</v>
      </c>
      <c r="T62" s="43">
        <f t="shared" si="5"/>
        <v>5</v>
      </c>
      <c r="U62" s="43">
        <f t="shared" si="6"/>
        <v>0</v>
      </c>
      <c r="V62" s="43">
        <f t="shared" si="7"/>
        <v>0</v>
      </c>
      <c r="W62" s="43">
        <f t="shared" si="8"/>
        <v>-2</v>
      </c>
      <c r="X62">
        <f t="shared" si="9"/>
        <v>16</v>
      </c>
      <c r="Y62">
        <f t="shared" si="10"/>
        <v>3.2</v>
      </c>
    </row>
    <row r="63" spans="1:25">
      <c r="A63" s="43"/>
      <c r="B63" s="43" t="s">
        <v>24677</v>
      </c>
      <c r="C63" s="43">
        <v>0</v>
      </c>
      <c r="D63" s="43">
        <v>0</v>
      </c>
      <c r="E63" s="43">
        <f t="shared" si="11"/>
        <v>0</v>
      </c>
      <c r="F63" s="43"/>
      <c r="G63" s="43"/>
      <c r="H63" s="43"/>
      <c r="I63" s="43">
        <v>15</v>
      </c>
      <c r="J63" s="43">
        <v>32</v>
      </c>
      <c r="K63" s="43">
        <v>0</v>
      </c>
      <c r="L63" s="43">
        <v>1</v>
      </c>
      <c r="M63" s="43">
        <v>0</v>
      </c>
      <c r="N63" s="43">
        <v>0</v>
      </c>
      <c r="O63" s="43">
        <v>0</v>
      </c>
      <c r="P63" s="43">
        <f t="shared" si="12"/>
        <v>90</v>
      </c>
      <c r="Q63" s="43">
        <f t="shared" si="2"/>
        <v>15</v>
      </c>
      <c r="R63" s="43">
        <f t="shared" si="3"/>
        <v>32</v>
      </c>
      <c r="S63" s="43">
        <f t="shared" si="4"/>
        <v>0</v>
      </c>
      <c r="T63" s="43">
        <f t="shared" si="5"/>
        <v>1</v>
      </c>
      <c r="U63" s="43">
        <f t="shared" si="6"/>
        <v>0</v>
      </c>
      <c r="V63" s="43">
        <f t="shared" si="7"/>
        <v>0</v>
      </c>
      <c r="W63" s="43">
        <f t="shared" si="8"/>
        <v>0</v>
      </c>
      <c r="X63">
        <f t="shared" si="9"/>
        <v>90</v>
      </c>
      <c r="Y63">
        <f t="shared" si="10"/>
        <v>6</v>
      </c>
    </row>
    <row r="64" spans="1:25">
      <c r="A64" s="43"/>
      <c r="B64" s="43" t="s">
        <v>24678</v>
      </c>
      <c r="C64" s="43">
        <v>0</v>
      </c>
      <c r="D64" s="43">
        <v>0</v>
      </c>
      <c r="E64" s="43">
        <f t="shared" si="11"/>
        <v>0</v>
      </c>
      <c r="F64" s="43"/>
      <c r="G64" s="43"/>
      <c r="H64" s="43"/>
      <c r="I64" s="43">
        <v>15</v>
      </c>
      <c r="J64" s="43">
        <v>30</v>
      </c>
      <c r="K64" s="43">
        <v>0</v>
      </c>
      <c r="L64" s="43">
        <v>1</v>
      </c>
      <c r="M64" s="43">
        <v>0</v>
      </c>
      <c r="N64" s="43">
        <v>0</v>
      </c>
      <c r="O64" s="43">
        <v>0</v>
      </c>
      <c r="P64" s="43">
        <f t="shared" si="12"/>
        <v>88</v>
      </c>
      <c r="Q64" s="43">
        <f t="shared" si="2"/>
        <v>15</v>
      </c>
      <c r="R64" s="43">
        <f t="shared" si="3"/>
        <v>30</v>
      </c>
      <c r="S64" s="43">
        <f t="shared" si="4"/>
        <v>0</v>
      </c>
      <c r="T64" s="43">
        <f t="shared" si="5"/>
        <v>1</v>
      </c>
      <c r="U64" s="43">
        <f t="shared" si="6"/>
        <v>0</v>
      </c>
      <c r="V64" s="43">
        <f t="shared" si="7"/>
        <v>0</v>
      </c>
      <c r="W64" s="43">
        <f t="shared" si="8"/>
        <v>0</v>
      </c>
      <c r="X64">
        <f t="shared" si="9"/>
        <v>88</v>
      </c>
      <c r="Y64">
        <f t="shared" si="10"/>
        <v>5.8666666666666663</v>
      </c>
    </row>
    <row r="65" spans="1:25">
      <c r="A65" s="43"/>
      <c r="B65" s="43" t="s">
        <v>24679</v>
      </c>
      <c r="C65" s="43">
        <v>0</v>
      </c>
      <c r="D65" s="43">
        <v>0</v>
      </c>
      <c r="E65" s="43">
        <f t="shared" si="11"/>
        <v>0</v>
      </c>
      <c r="F65" s="43"/>
      <c r="G65" s="43"/>
      <c r="H65" s="43"/>
      <c r="I65" s="43">
        <v>15</v>
      </c>
      <c r="J65" s="43">
        <v>30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f t="shared" si="12"/>
        <v>90</v>
      </c>
      <c r="Q65" s="43">
        <f t="shared" si="2"/>
        <v>15</v>
      </c>
      <c r="R65" s="43">
        <f t="shared" si="3"/>
        <v>30</v>
      </c>
      <c r="S65" s="43">
        <f t="shared" si="4"/>
        <v>0</v>
      </c>
      <c r="T65" s="43">
        <f t="shared" si="5"/>
        <v>0</v>
      </c>
      <c r="U65" s="43">
        <f t="shared" si="6"/>
        <v>0</v>
      </c>
      <c r="V65" s="43">
        <f t="shared" si="7"/>
        <v>0</v>
      </c>
      <c r="W65" s="43">
        <f t="shared" si="8"/>
        <v>0</v>
      </c>
      <c r="X65">
        <f t="shared" si="9"/>
        <v>90</v>
      </c>
      <c r="Y65">
        <f t="shared" si="10"/>
        <v>6</v>
      </c>
    </row>
    <row r="66" spans="1:25">
      <c r="A66" s="43"/>
      <c r="B66" s="43" t="s">
        <v>24680</v>
      </c>
      <c r="C66" s="43">
        <v>0</v>
      </c>
      <c r="D66" s="43">
        <v>0</v>
      </c>
      <c r="E66" s="43">
        <f t="shared" ref="E66:E97" si="13">IF(TYPE(FIND("_EXT",B66))=1,IF(OR(AND(I66&gt;0,I66&lt;1),(TYPE(FIND("_EXT",B66))=1),EXACT("H2O_EXT",B66),EXACT("ATP_EXT",B66),EXACT("H+_EXT",B66),EXACT("SO4_EXT",B66),EXACT("phosphate_EXT",B66),EXACT("oxygen_EXT",B66),EXACT("CO2_EXT",B66),EXACT("NH4_EXT",B66),EXACT("BIO_EXT",B66),EXACT(B66,"acetate_EXT"),EXACT("acetaldehyde_EXT",B66),EXACT("cellulose_EXT",B66),EXACT(B66,"ethanol_EXT")),1,0),0)</f>
        <v>0</v>
      </c>
      <c r="F66" s="43"/>
      <c r="G66" s="43"/>
      <c r="H66" s="43"/>
      <c r="I66" s="43">
        <v>5</v>
      </c>
      <c r="J66" s="43">
        <v>12</v>
      </c>
      <c r="K66" s="43">
        <v>0</v>
      </c>
      <c r="L66" s="43">
        <v>1</v>
      </c>
      <c r="M66" s="43">
        <v>0</v>
      </c>
      <c r="N66" s="43">
        <v>0</v>
      </c>
      <c r="O66" s="43">
        <v>0</v>
      </c>
      <c r="P66" s="43">
        <f t="shared" ref="P66:P97" si="14">X66</f>
        <v>30</v>
      </c>
      <c r="Q66" s="43">
        <f t="shared" ref="Q66:Q129" si="15">IF(TYPE(I66)=1,I66,0)</f>
        <v>5</v>
      </c>
      <c r="R66" s="43">
        <f t="shared" ref="R66:R129" si="16">IF(TYPE(J66)=1,J66,0)</f>
        <v>12</v>
      </c>
      <c r="S66" s="43">
        <f t="shared" ref="S66:S129" si="17">IF(TYPE(K66)=1,K66,0)</f>
        <v>0</v>
      </c>
      <c r="T66" s="43">
        <f t="shared" ref="T66:T129" si="18">IF(TYPE(L66)=1,L66,0)</f>
        <v>1</v>
      </c>
      <c r="U66" s="43">
        <f t="shared" ref="U66:U129" si="19">IF(TYPE(M66)=1,M66,0)</f>
        <v>0</v>
      </c>
      <c r="V66" s="43">
        <f t="shared" ref="V66:V129" si="20">IF(TYPE(N66)=1,N66,0)</f>
        <v>0</v>
      </c>
      <c r="W66" s="43">
        <f t="shared" ref="W66:W129" si="21">IF(TYPE(O66)=1,O66,0)</f>
        <v>0</v>
      </c>
      <c r="X66">
        <f t="shared" ref="X66:X129" si="22">(Q66*$Q$1)+(R66*$R$1)+(S66*$S$1)+(T66*$T$1)+(U66*$U$1)+(V66*$V$1)+(W66*$W$1)</f>
        <v>30</v>
      </c>
      <c r="Y66">
        <f t="shared" ref="Y66:Y129" si="23">IF(I66=0,X66,X66/Q66)</f>
        <v>6</v>
      </c>
    </row>
    <row r="67" spans="1:25">
      <c r="A67" s="43"/>
      <c r="B67" s="43" t="s">
        <v>24681</v>
      </c>
      <c r="C67" s="43">
        <v>0</v>
      </c>
      <c r="D67" s="43">
        <v>0</v>
      </c>
      <c r="E67" s="43">
        <f t="shared" si="13"/>
        <v>0</v>
      </c>
      <c r="F67" s="43"/>
      <c r="G67" s="43"/>
      <c r="H67" s="43"/>
      <c r="I67" s="43">
        <v>5</v>
      </c>
      <c r="J67" s="43">
        <v>10</v>
      </c>
      <c r="K67" s="43">
        <v>0</v>
      </c>
      <c r="L67" s="43">
        <v>1</v>
      </c>
      <c r="M67" s="43">
        <v>0</v>
      </c>
      <c r="N67" s="43">
        <v>0</v>
      </c>
      <c r="O67" s="43">
        <v>0</v>
      </c>
      <c r="P67" s="43">
        <f t="shared" si="14"/>
        <v>28</v>
      </c>
      <c r="Q67" s="43">
        <f t="shared" si="15"/>
        <v>5</v>
      </c>
      <c r="R67" s="43">
        <f t="shared" si="16"/>
        <v>10</v>
      </c>
      <c r="S67" s="43">
        <f t="shared" si="17"/>
        <v>0</v>
      </c>
      <c r="T67" s="43">
        <f t="shared" si="18"/>
        <v>1</v>
      </c>
      <c r="U67" s="43">
        <f t="shared" si="19"/>
        <v>0</v>
      </c>
      <c r="V67" s="43">
        <f t="shared" si="20"/>
        <v>0</v>
      </c>
      <c r="W67" s="43">
        <f t="shared" si="21"/>
        <v>0</v>
      </c>
      <c r="X67">
        <f t="shared" si="22"/>
        <v>28</v>
      </c>
      <c r="Y67">
        <f t="shared" si="23"/>
        <v>5.6</v>
      </c>
    </row>
    <row r="68" spans="1:25">
      <c r="A68" s="43"/>
      <c r="B68" s="43" t="s">
        <v>24682</v>
      </c>
      <c r="C68" s="43">
        <v>0</v>
      </c>
      <c r="D68" s="43">
        <v>0</v>
      </c>
      <c r="E68" s="43">
        <f t="shared" si="13"/>
        <v>0</v>
      </c>
      <c r="F68" s="43"/>
      <c r="G68" s="43"/>
      <c r="H68" s="43"/>
      <c r="I68" s="43">
        <v>5</v>
      </c>
      <c r="J68" s="43">
        <v>10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f t="shared" si="14"/>
        <v>30</v>
      </c>
      <c r="Q68" s="43">
        <f t="shared" si="15"/>
        <v>5</v>
      </c>
      <c r="R68" s="43">
        <f t="shared" si="16"/>
        <v>10</v>
      </c>
      <c r="S68" s="43">
        <f t="shared" si="17"/>
        <v>0</v>
      </c>
      <c r="T68" s="43">
        <f t="shared" si="18"/>
        <v>0</v>
      </c>
      <c r="U68" s="43">
        <f t="shared" si="19"/>
        <v>0</v>
      </c>
      <c r="V68" s="43">
        <f t="shared" si="20"/>
        <v>0</v>
      </c>
      <c r="W68" s="43">
        <f t="shared" si="21"/>
        <v>0</v>
      </c>
      <c r="X68">
        <f t="shared" si="22"/>
        <v>30</v>
      </c>
      <c r="Y68">
        <f t="shared" si="23"/>
        <v>6</v>
      </c>
    </row>
    <row r="69" spans="1:25">
      <c r="A69" s="43"/>
      <c r="B69" s="43" t="s">
        <v>24683</v>
      </c>
      <c r="C69" s="43">
        <v>0</v>
      </c>
      <c r="D69" s="43">
        <v>0</v>
      </c>
      <c r="E69" s="43">
        <f t="shared" si="13"/>
        <v>0</v>
      </c>
      <c r="F69" s="43"/>
      <c r="G69" s="43"/>
      <c r="H69" s="43"/>
      <c r="I69" s="43">
        <v>8</v>
      </c>
      <c r="J69" s="43">
        <v>10</v>
      </c>
      <c r="K69" s="43">
        <v>0</v>
      </c>
      <c r="L69" s="43">
        <v>1</v>
      </c>
      <c r="M69" s="43">
        <v>0</v>
      </c>
      <c r="N69" s="43">
        <v>0</v>
      </c>
      <c r="O69" s="43">
        <v>0</v>
      </c>
      <c r="P69" s="43">
        <f t="shared" si="14"/>
        <v>40</v>
      </c>
      <c r="Q69" s="43">
        <f t="shared" si="15"/>
        <v>8</v>
      </c>
      <c r="R69" s="43">
        <f t="shared" si="16"/>
        <v>10</v>
      </c>
      <c r="S69" s="43">
        <f t="shared" si="17"/>
        <v>0</v>
      </c>
      <c r="T69" s="43">
        <f t="shared" si="18"/>
        <v>1</v>
      </c>
      <c r="U69" s="43">
        <f t="shared" si="19"/>
        <v>0</v>
      </c>
      <c r="V69" s="43">
        <f t="shared" si="20"/>
        <v>0</v>
      </c>
      <c r="W69" s="43">
        <f t="shared" si="21"/>
        <v>0</v>
      </c>
      <c r="X69">
        <f t="shared" si="22"/>
        <v>40</v>
      </c>
      <c r="Y69">
        <f t="shared" si="23"/>
        <v>5</v>
      </c>
    </row>
    <row r="70" spans="1:25">
      <c r="A70" s="43"/>
      <c r="B70" s="43" t="s">
        <v>24684</v>
      </c>
      <c r="C70" s="43">
        <v>0</v>
      </c>
      <c r="D70" s="43">
        <v>0</v>
      </c>
      <c r="E70" s="43">
        <f t="shared" si="13"/>
        <v>0</v>
      </c>
      <c r="F70" s="43"/>
      <c r="G70" s="43"/>
      <c r="H70" s="43"/>
      <c r="I70" s="43">
        <v>10</v>
      </c>
      <c r="J70" s="43">
        <v>12</v>
      </c>
      <c r="K70" s="43">
        <v>0</v>
      </c>
      <c r="L70" s="43">
        <v>2</v>
      </c>
      <c r="M70" s="43">
        <v>0</v>
      </c>
      <c r="N70" s="43">
        <v>0</v>
      </c>
      <c r="O70" s="43">
        <v>0</v>
      </c>
      <c r="P70" s="43">
        <f t="shared" si="14"/>
        <v>48</v>
      </c>
      <c r="Q70" s="43">
        <f t="shared" si="15"/>
        <v>10</v>
      </c>
      <c r="R70" s="43">
        <f t="shared" si="16"/>
        <v>12</v>
      </c>
      <c r="S70" s="43">
        <f t="shared" si="17"/>
        <v>0</v>
      </c>
      <c r="T70" s="43">
        <f t="shared" si="18"/>
        <v>2</v>
      </c>
      <c r="U70" s="43">
        <f t="shared" si="19"/>
        <v>0</v>
      </c>
      <c r="V70" s="43">
        <f t="shared" si="20"/>
        <v>0</v>
      </c>
      <c r="W70" s="43">
        <f t="shared" si="21"/>
        <v>0</v>
      </c>
      <c r="X70">
        <f t="shared" si="22"/>
        <v>48</v>
      </c>
      <c r="Y70">
        <f t="shared" si="23"/>
        <v>4.8</v>
      </c>
    </row>
    <row r="71" spans="1:25">
      <c r="A71" s="43"/>
      <c r="B71" s="43" t="s">
        <v>24685</v>
      </c>
      <c r="C71" s="43">
        <v>0</v>
      </c>
      <c r="D71" s="43">
        <v>0</v>
      </c>
      <c r="E71" s="43">
        <f t="shared" si="13"/>
        <v>0</v>
      </c>
      <c r="F71" s="43"/>
      <c r="G71" s="43"/>
      <c r="H71" s="43"/>
      <c r="I71" s="43">
        <v>3</v>
      </c>
      <c r="J71" s="43">
        <v>4</v>
      </c>
      <c r="K71" s="43">
        <v>0</v>
      </c>
      <c r="L71" s="43">
        <v>7</v>
      </c>
      <c r="M71" s="43">
        <v>1</v>
      </c>
      <c r="N71" s="43">
        <v>0</v>
      </c>
      <c r="O71" s="43">
        <v>-3</v>
      </c>
      <c r="P71" s="43">
        <f t="shared" si="14"/>
        <v>10</v>
      </c>
      <c r="Q71" s="43">
        <f t="shared" si="15"/>
        <v>3</v>
      </c>
      <c r="R71" s="43">
        <f t="shared" si="16"/>
        <v>4</v>
      </c>
      <c r="S71" s="43">
        <f t="shared" si="17"/>
        <v>0</v>
      </c>
      <c r="T71" s="43">
        <f t="shared" si="18"/>
        <v>7</v>
      </c>
      <c r="U71" s="43">
        <f t="shared" si="19"/>
        <v>1</v>
      </c>
      <c r="V71" s="43">
        <f t="shared" si="20"/>
        <v>0</v>
      </c>
      <c r="W71" s="43">
        <f t="shared" si="21"/>
        <v>-3</v>
      </c>
      <c r="X71">
        <f t="shared" si="22"/>
        <v>10</v>
      </c>
      <c r="Y71">
        <f t="shared" si="23"/>
        <v>3.3333333333333335</v>
      </c>
    </row>
    <row r="72" spans="1:25">
      <c r="A72" s="43"/>
      <c r="B72" s="43" t="s">
        <v>24686</v>
      </c>
      <c r="C72" s="43">
        <v>0</v>
      </c>
      <c r="D72" s="43">
        <v>0</v>
      </c>
      <c r="E72" s="43">
        <f t="shared" si="13"/>
        <v>0</v>
      </c>
      <c r="F72" s="43"/>
      <c r="G72" s="43"/>
      <c r="H72" s="43"/>
      <c r="I72" s="43">
        <v>3</v>
      </c>
      <c r="J72" s="43">
        <v>8</v>
      </c>
      <c r="K72" s="43">
        <v>0</v>
      </c>
      <c r="L72" s="43">
        <v>1</v>
      </c>
      <c r="M72" s="43">
        <v>0</v>
      </c>
      <c r="N72" s="43">
        <v>0</v>
      </c>
      <c r="O72" s="43">
        <v>0</v>
      </c>
      <c r="P72" s="43">
        <f t="shared" si="14"/>
        <v>18</v>
      </c>
      <c r="Q72" s="43">
        <f t="shared" si="15"/>
        <v>3</v>
      </c>
      <c r="R72" s="43">
        <f t="shared" si="16"/>
        <v>8</v>
      </c>
      <c r="S72" s="43">
        <f t="shared" si="17"/>
        <v>0</v>
      </c>
      <c r="T72" s="43">
        <f t="shared" si="18"/>
        <v>1</v>
      </c>
      <c r="U72" s="43">
        <f t="shared" si="19"/>
        <v>0</v>
      </c>
      <c r="V72" s="43">
        <f t="shared" si="20"/>
        <v>0</v>
      </c>
      <c r="W72" s="43">
        <f t="shared" si="21"/>
        <v>0</v>
      </c>
      <c r="X72">
        <f t="shared" si="22"/>
        <v>18</v>
      </c>
      <c r="Y72">
        <f t="shared" si="23"/>
        <v>6</v>
      </c>
    </row>
    <row r="73" spans="1:25">
      <c r="A73" s="43"/>
      <c r="B73" s="43" t="s">
        <v>24687</v>
      </c>
      <c r="C73" s="43">
        <v>0</v>
      </c>
      <c r="D73" s="43">
        <v>0</v>
      </c>
      <c r="E73" s="43">
        <f t="shared" si="13"/>
        <v>0</v>
      </c>
      <c r="F73" s="43"/>
      <c r="G73" s="43"/>
      <c r="H73" s="43"/>
      <c r="I73" s="43">
        <v>3</v>
      </c>
      <c r="J73" s="43">
        <v>6</v>
      </c>
      <c r="K73" s="43">
        <v>0</v>
      </c>
      <c r="L73" s="43">
        <v>1</v>
      </c>
      <c r="M73" s="43">
        <v>0</v>
      </c>
      <c r="N73" s="43">
        <v>0</v>
      </c>
      <c r="O73" s="43">
        <v>0</v>
      </c>
      <c r="P73" s="43">
        <f t="shared" si="14"/>
        <v>16</v>
      </c>
      <c r="Q73" s="43">
        <f t="shared" si="15"/>
        <v>3</v>
      </c>
      <c r="R73" s="43">
        <f t="shared" si="16"/>
        <v>6</v>
      </c>
      <c r="S73" s="43">
        <f t="shared" si="17"/>
        <v>0</v>
      </c>
      <c r="T73" s="43">
        <f t="shared" si="18"/>
        <v>1</v>
      </c>
      <c r="U73" s="43">
        <f t="shared" si="19"/>
        <v>0</v>
      </c>
      <c r="V73" s="43">
        <f t="shared" si="20"/>
        <v>0</v>
      </c>
      <c r="W73" s="43">
        <f t="shared" si="21"/>
        <v>0</v>
      </c>
      <c r="X73">
        <f t="shared" si="22"/>
        <v>16</v>
      </c>
      <c r="Y73">
        <f t="shared" si="23"/>
        <v>5.333333333333333</v>
      </c>
    </row>
    <row r="74" spans="1:25">
      <c r="A74" s="43"/>
      <c r="B74" s="43" t="s">
        <v>24688</v>
      </c>
      <c r="C74" s="43">
        <v>0</v>
      </c>
      <c r="D74" s="43">
        <v>0</v>
      </c>
      <c r="E74" s="43">
        <f t="shared" si="13"/>
        <v>0</v>
      </c>
      <c r="F74" s="43"/>
      <c r="G74" s="43"/>
      <c r="H74" s="43"/>
      <c r="I74" s="43">
        <v>3</v>
      </c>
      <c r="J74" s="43">
        <v>6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f t="shared" si="14"/>
        <v>18</v>
      </c>
      <c r="Q74" s="43">
        <f t="shared" si="15"/>
        <v>3</v>
      </c>
      <c r="R74" s="43">
        <f t="shared" si="16"/>
        <v>6</v>
      </c>
      <c r="S74" s="43">
        <f t="shared" si="17"/>
        <v>0</v>
      </c>
      <c r="T74" s="43">
        <f t="shared" si="18"/>
        <v>0</v>
      </c>
      <c r="U74" s="43">
        <f t="shared" si="19"/>
        <v>0</v>
      </c>
      <c r="V74" s="43">
        <f t="shared" si="20"/>
        <v>0</v>
      </c>
      <c r="W74" s="43">
        <f t="shared" si="21"/>
        <v>0</v>
      </c>
      <c r="X74">
        <f t="shared" si="22"/>
        <v>18</v>
      </c>
      <c r="Y74">
        <f t="shared" si="23"/>
        <v>6</v>
      </c>
    </row>
    <row r="75" spans="1:25">
      <c r="A75" s="43"/>
      <c r="B75" s="43" t="s">
        <v>24689</v>
      </c>
      <c r="C75" s="43">
        <v>0</v>
      </c>
      <c r="D75" s="43">
        <v>0</v>
      </c>
      <c r="E75" s="43">
        <f t="shared" si="13"/>
        <v>0</v>
      </c>
      <c r="F75" s="43"/>
      <c r="G75" s="43"/>
      <c r="H75" s="43"/>
      <c r="I75" s="43">
        <v>14</v>
      </c>
      <c r="J75" s="43">
        <v>30</v>
      </c>
      <c r="K75" s="43">
        <v>0</v>
      </c>
      <c r="L75" s="43">
        <v>1</v>
      </c>
      <c r="M75" s="43">
        <v>0</v>
      </c>
      <c r="N75" s="43">
        <v>0</v>
      </c>
      <c r="O75" s="43">
        <v>0</v>
      </c>
      <c r="P75" s="43">
        <f t="shared" si="14"/>
        <v>84</v>
      </c>
      <c r="Q75" s="43">
        <f t="shared" si="15"/>
        <v>14</v>
      </c>
      <c r="R75" s="43">
        <f t="shared" si="16"/>
        <v>30</v>
      </c>
      <c r="S75" s="43">
        <f t="shared" si="17"/>
        <v>0</v>
      </c>
      <c r="T75" s="43">
        <f t="shared" si="18"/>
        <v>1</v>
      </c>
      <c r="U75" s="43">
        <f t="shared" si="19"/>
        <v>0</v>
      </c>
      <c r="V75" s="43">
        <f t="shared" si="20"/>
        <v>0</v>
      </c>
      <c r="W75" s="43">
        <f t="shared" si="21"/>
        <v>0</v>
      </c>
      <c r="X75">
        <f t="shared" si="22"/>
        <v>84</v>
      </c>
      <c r="Y75">
        <f t="shared" si="23"/>
        <v>6</v>
      </c>
    </row>
    <row r="76" spans="1:25">
      <c r="A76" s="43"/>
      <c r="B76" s="43" t="s">
        <v>24690</v>
      </c>
      <c r="C76" s="43">
        <v>0</v>
      </c>
      <c r="D76" s="43">
        <v>0</v>
      </c>
      <c r="E76" s="43">
        <f t="shared" si="13"/>
        <v>0</v>
      </c>
      <c r="F76" s="43"/>
      <c r="G76" s="43"/>
      <c r="H76" s="43"/>
      <c r="I76" s="43">
        <v>14</v>
      </c>
      <c r="J76" s="43">
        <v>28</v>
      </c>
      <c r="K76" s="43">
        <v>0</v>
      </c>
      <c r="L76" s="43">
        <v>1</v>
      </c>
      <c r="M76" s="43">
        <v>0</v>
      </c>
      <c r="N76" s="43">
        <v>0</v>
      </c>
      <c r="O76" s="43">
        <v>0</v>
      </c>
      <c r="P76" s="43">
        <f t="shared" si="14"/>
        <v>82</v>
      </c>
      <c r="Q76" s="43">
        <f t="shared" si="15"/>
        <v>14</v>
      </c>
      <c r="R76" s="43">
        <f t="shared" si="16"/>
        <v>28</v>
      </c>
      <c r="S76" s="43">
        <f t="shared" si="17"/>
        <v>0</v>
      </c>
      <c r="T76" s="43">
        <f t="shared" si="18"/>
        <v>1</v>
      </c>
      <c r="U76" s="43">
        <f t="shared" si="19"/>
        <v>0</v>
      </c>
      <c r="V76" s="43">
        <f t="shared" si="20"/>
        <v>0</v>
      </c>
      <c r="W76" s="43">
        <f t="shared" si="21"/>
        <v>0</v>
      </c>
      <c r="X76">
        <f t="shared" si="22"/>
        <v>82</v>
      </c>
      <c r="Y76">
        <f t="shared" si="23"/>
        <v>5.8571428571428568</v>
      </c>
    </row>
    <row r="77" spans="1:25">
      <c r="A77" s="43"/>
      <c r="B77" s="43" t="s">
        <v>24691</v>
      </c>
      <c r="C77" s="43">
        <v>0</v>
      </c>
      <c r="D77" s="43">
        <v>0</v>
      </c>
      <c r="E77" s="43">
        <f t="shared" si="13"/>
        <v>0</v>
      </c>
      <c r="F77" s="43"/>
      <c r="G77" s="43"/>
      <c r="H77" s="43"/>
      <c r="I77" s="43">
        <v>14</v>
      </c>
      <c r="J77" s="43">
        <v>28</v>
      </c>
      <c r="K77" s="43">
        <v>0</v>
      </c>
      <c r="L77" s="43">
        <v>0</v>
      </c>
      <c r="M77" s="43">
        <v>0</v>
      </c>
      <c r="N77" s="43">
        <v>0</v>
      </c>
      <c r="O77" s="43">
        <v>0</v>
      </c>
      <c r="P77" s="43">
        <f t="shared" si="14"/>
        <v>84</v>
      </c>
      <c r="Q77" s="43">
        <f t="shared" si="15"/>
        <v>14</v>
      </c>
      <c r="R77" s="43">
        <f t="shared" si="16"/>
        <v>28</v>
      </c>
      <c r="S77" s="43">
        <f t="shared" si="17"/>
        <v>0</v>
      </c>
      <c r="T77" s="43">
        <f t="shared" si="18"/>
        <v>0</v>
      </c>
      <c r="U77" s="43">
        <f t="shared" si="19"/>
        <v>0</v>
      </c>
      <c r="V77" s="43">
        <f t="shared" si="20"/>
        <v>0</v>
      </c>
      <c r="W77" s="43">
        <f t="shared" si="21"/>
        <v>0</v>
      </c>
      <c r="X77">
        <f t="shared" si="22"/>
        <v>84</v>
      </c>
      <c r="Y77">
        <f t="shared" si="23"/>
        <v>6</v>
      </c>
    </row>
    <row r="78" spans="1:25">
      <c r="A78" s="43"/>
      <c r="B78" s="43" t="s">
        <v>24692</v>
      </c>
      <c r="C78" s="43">
        <v>0</v>
      </c>
      <c r="D78" s="43">
        <v>0</v>
      </c>
      <c r="E78" s="43">
        <f t="shared" si="13"/>
        <v>0</v>
      </c>
      <c r="F78" s="43"/>
      <c r="G78" s="43"/>
      <c r="H78" s="43"/>
      <c r="I78" s="43">
        <v>13</v>
      </c>
      <c r="J78" s="43">
        <v>28</v>
      </c>
      <c r="K78" s="43">
        <v>0</v>
      </c>
      <c r="L78" s="43">
        <v>1</v>
      </c>
      <c r="M78" s="43">
        <v>0</v>
      </c>
      <c r="N78" s="43">
        <v>0</v>
      </c>
      <c r="O78" s="43">
        <v>0</v>
      </c>
      <c r="P78" s="43">
        <f t="shared" si="14"/>
        <v>78</v>
      </c>
      <c r="Q78" s="43">
        <f t="shared" si="15"/>
        <v>13</v>
      </c>
      <c r="R78" s="43">
        <f t="shared" si="16"/>
        <v>28</v>
      </c>
      <c r="S78" s="43">
        <f t="shared" si="17"/>
        <v>0</v>
      </c>
      <c r="T78" s="43">
        <f t="shared" si="18"/>
        <v>1</v>
      </c>
      <c r="U78" s="43">
        <f t="shared" si="19"/>
        <v>0</v>
      </c>
      <c r="V78" s="43">
        <f t="shared" si="20"/>
        <v>0</v>
      </c>
      <c r="W78" s="43">
        <f t="shared" si="21"/>
        <v>0</v>
      </c>
      <c r="X78">
        <f t="shared" si="22"/>
        <v>78</v>
      </c>
      <c r="Y78">
        <f t="shared" si="23"/>
        <v>6</v>
      </c>
    </row>
    <row r="79" spans="1:25">
      <c r="A79" s="43"/>
      <c r="B79" s="43" t="s">
        <v>24693</v>
      </c>
      <c r="C79" s="43">
        <v>0</v>
      </c>
      <c r="D79" s="43">
        <v>0</v>
      </c>
      <c r="E79" s="43">
        <f t="shared" si="13"/>
        <v>0</v>
      </c>
      <c r="F79" s="43"/>
      <c r="G79" s="43"/>
      <c r="H79" s="43"/>
      <c r="I79" s="43">
        <v>13</v>
      </c>
      <c r="J79" s="43">
        <v>26</v>
      </c>
      <c r="K79" s="43">
        <v>0</v>
      </c>
      <c r="L79" s="43">
        <v>1</v>
      </c>
      <c r="M79" s="43">
        <v>0</v>
      </c>
      <c r="N79" s="43">
        <v>0</v>
      </c>
      <c r="O79" s="43">
        <v>0</v>
      </c>
      <c r="P79" s="43">
        <f t="shared" si="14"/>
        <v>76</v>
      </c>
      <c r="Q79" s="43">
        <f t="shared" si="15"/>
        <v>13</v>
      </c>
      <c r="R79" s="43">
        <f t="shared" si="16"/>
        <v>26</v>
      </c>
      <c r="S79" s="43">
        <f t="shared" si="17"/>
        <v>0</v>
      </c>
      <c r="T79" s="43">
        <f t="shared" si="18"/>
        <v>1</v>
      </c>
      <c r="U79" s="43">
        <f t="shared" si="19"/>
        <v>0</v>
      </c>
      <c r="V79" s="43">
        <f t="shared" si="20"/>
        <v>0</v>
      </c>
      <c r="W79" s="43">
        <f t="shared" si="21"/>
        <v>0</v>
      </c>
      <c r="X79">
        <f t="shared" si="22"/>
        <v>76</v>
      </c>
      <c r="Y79">
        <f t="shared" si="23"/>
        <v>5.8461538461538458</v>
      </c>
    </row>
    <row r="80" spans="1:25">
      <c r="A80" s="43"/>
      <c r="B80" s="43" t="s">
        <v>24694</v>
      </c>
      <c r="C80" s="43">
        <v>0</v>
      </c>
      <c r="D80" s="43">
        <v>0</v>
      </c>
      <c r="E80" s="43">
        <f t="shared" si="13"/>
        <v>0</v>
      </c>
      <c r="F80" s="43"/>
      <c r="G80" s="43"/>
      <c r="H80" s="43"/>
      <c r="I80" s="43">
        <v>13</v>
      </c>
      <c r="J80" s="43">
        <v>26</v>
      </c>
      <c r="K80" s="43">
        <v>0</v>
      </c>
      <c r="L80" s="43">
        <v>0</v>
      </c>
      <c r="M80" s="43">
        <v>0</v>
      </c>
      <c r="N80" s="43">
        <v>0</v>
      </c>
      <c r="O80" s="43">
        <v>0</v>
      </c>
      <c r="P80" s="43">
        <f t="shared" si="14"/>
        <v>78</v>
      </c>
      <c r="Q80" s="43">
        <f t="shared" si="15"/>
        <v>13</v>
      </c>
      <c r="R80" s="43">
        <f t="shared" si="16"/>
        <v>26</v>
      </c>
      <c r="S80" s="43">
        <f t="shared" si="17"/>
        <v>0</v>
      </c>
      <c r="T80" s="43">
        <f t="shared" si="18"/>
        <v>0</v>
      </c>
      <c r="U80" s="43">
        <f t="shared" si="19"/>
        <v>0</v>
      </c>
      <c r="V80" s="43">
        <f t="shared" si="20"/>
        <v>0</v>
      </c>
      <c r="W80" s="43">
        <f t="shared" si="21"/>
        <v>0</v>
      </c>
      <c r="X80">
        <f t="shared" si="22"/>
        <v>78</v>
      </c>
      <c r="Y80">
        <f t="shared" si="23"/>
        <v>6</v>
      </c>
    </row>
    <row r="81" spans="1:25">
      <c r="A81" s="43"/>
      <c r="B81" s="43" t="s">
        <v>24695</v>
      </c>
      <c r="C81" s="43">
        <v>0</v>
      </c>
      <c r="D81" s="43">
        <v>0</v>
      </c>
      <c r="E81" s="43">
        <f t="shared" si="13"/>
        <v>0</v>
      </c>
      <c r="F81" s="43"/>
      <c r="G81" s="43"/>
      <c r="H81" s="43"/>
      <c r="I81" s="43">
        <v>11</v>
      </c>
      <c r="J81" s="43">
        <v>24</v>
      </c>
      <c r="K81" s="43">
        <v>0</v>
      </c>
      <c r="L81" s="43">
        <v>1</v>
      </c>
      <c r="M81" s="43">
        <v>0</v>
      </c>
      <c r="N81" s="43">
        <v>0</v>
      </c>
      <c r="O81" s="43">
        <v>0</v>
      </c>
      <c r="P81" s="43">
        <f t="shared" si="14"/>
        <v>66</v>
      </c>
      <c r="Q81" s="43">
        <f t="shared" si="15"/>
        <v>11</v>
      </c>
      <c r="R81" s="43">
        <f t="shared" si="16"/>
        <v>24</v>
      </c>
      <c r="S81" s="43">
        <f t="shared" si="17"/>
        <v>0</v>
      </c>
      <c r="T81" s="43">
        <f t="shared" si="18"/>
        <v>1</v>
      </c>
      <c r="U81" s="43">
        <f t="shared" si="19"/>
        <v>0</v>
      </c>
      <c r="V81" s="43">
        <f t="shared" si="20"/>
        <v>0</v>
      </c>
      <c r="W81" s="43">
        <f t="shared" si="21"/>
        <v>0</v>
      </c>
      <c r="X81">
        <f t="shared" si="22"/>
        <v>66</v>
      </c>
      <c r="Y81">
        <f t="shared" si="23"/>
        <v>6</v>
      </c>
    </row>
    <row r="82" spans="1:25">
      <c r="A82" s="43"/>
      <c r="B82" s="43" t="s">
        <v>24696</v>
      </c>
      <c r="C82" s="43">
        <v>0</v>
      </c>
      <c r="D82" s="43">
        <v>0</v>
      </c>
      <c r="E82" s="43">
        <f t="shared" si="13"/>
        <v>0</v>
      </c>
      <c r="F82" s="43"/>
      <c r="G82" s="43"/>
      <c r="H82" s="43"/>
      <c r="I82" s="43">
        <v>11</v>
      </c>
      <c r="J82" s="43">
        <v>22</v>
      </c>
      <c r="K82" s="43">
        <v>0</v>
      </c>
      <c r="L82" s="43">
        <v>1</v>
      </c>
      <c r="M82" s="43">
        <v>0</v>
      </c>
      <c r="N82" s="43">
        <v>0</v>
      </c>
      <c r="O82" s="43">
        <v>0</v>
      </c>
      <c r="P82" s="43">
        <f t="shared" si="14"/>
        <v>64</v>
      </c>
      <c r="Q82" s="43">
        <f t="shared" si="15"/>
        <v>11</v>
      </c>
      <c r="R82" s="43">
        <f t="shared" si="16"/>
        <v>22</v>
      </c>
      <c r="S82" s="43">
        <f t="shared" si="17"/>
        <v>0</v>
      </c>
      <c r="T82" s="43">
        <f t="shared" si="18"/>
        <v>1</v>
      </c>
      <c r="U82" s="43">
        <f t="shared" si="19"/>
        <v>0</v>
      </c>
      <c r="V82" s="43">
        <f t="shared" si="20"/>
        <v>0</v>
      </c>
      <c r="W82" s="43">
        <f t="shared" si="21"/>
        <v>0</v>
      </c>
      <c r="X82">
        <f t="shared" si="22"/>
        <v>64</v>
      </c>
      <c r="Y82">
        <f t="shared" si="23"/>
        <v>5.8181818181818183</v>
      </c>
    </row>
    <row r="83" spans="1:25">
      <c r="A83" s="43"/>
      <c r="B83" s="43" t="s">
        <v>24697</v>
      </c>
      <c r="C83" s="43">
        <v>0</v>
      </c>
      <c r="D83" s="43">
        <v>0</v>
      </c>
      <c r="E83" s="43">
        <f t="shared" si="13"/>
        <v>0</v>
      </c>
      <c r="F83" s="43"/>
      <c r="G83" s="43"/>
      <c r="H83" s="43"/>
      <c r="I83" s="43">
        <v>11</v>
      </c>
      <c r="J83" s="43">
        <v>22</v>
      </c>
      <c r="K83" s="43">
        <v>0</v>
      </c>
      <c r="L83" s="43">
        <v>0</v>
      </c>
      <c r="M83" s="43">
        <v>0</v>
      </c>
      <c r="N83" s="43">
        <v>0</v>
      </c>
      <c r="O83" s="43">
        <v>0</v>
      </c>
      <c r="P83" s="43">
        <f t="shared" si="14"/>
        <v>66</v>
      </c>
      <c r="Q83" s="43">
        <f t="shared" si="15"/>
        <v>11</v>
      </c>
      <c r="R83" s="43">
        <f t="shared" si="16"/>
        <v>22</v>
      </c>
      <c r="S83" s="43">
        <f t="shared" si="17"/>
        <v>0</v>
      </c>
      <c r="T83" s="43">
        <f t="shared" si="18"/>
        <v>0</v>
      </c>
      <c r="U83" s="43">
        <f t="shared" si="19"/>
        <v>0</v>
      </c>
      <c r="V83" s="43">
        <f t="shared" si="20"/>
        <v>0</v>
      </c>
      <c r="W83" s="43">
        <f t="shared" si="21"/>
        <v>0</v>
      </c>
      <c r="X83">
        <f t="shared" si="22"/>
        <v>66</v>
      </c>
      <c r="Y83">
        <f t="shared" si="23"/>
        <v>6</v>
      </c>
    </row>
    <row r="84" spans="1:25">
      <c r="A84" s="43"/>
      <c r="B84" s="43" t="s">
        <v>24698</v>
      </c>
      <c r="C84" s="43">
        <v>0</v>
      </c>
      <c r="D84" s="43">
        <v>0</v>
      </c>
      <c r="E84" s="43">
        <f t="shared" si="13"/>
        <v>0</v>
      </c>
      <c r="F84" s="43"/>
      <c r="G84" s="43"/>
      <c r="H84" s="43"/>
      <c r="I84" s="43">
        <v>7</v>
      </c>
      <c r="J84" s="43">
        <v>9</v>
      </c>
      <c r="K84" s="43">
        <v>0</v>
      </c>
      <c r="L84" s="43">
        <v>6</v>
      </c>
      <c r="M84" s="43">
        <v>0</v>
      </c>
      <c r="N84" s="43">
        <v>0</v>
      </c>
      <c r="O84" s="43">
        <v>-1</v>
      </c>
      <c r="P84" s="43">
        <f t="shared" si="14"/>
        <v>26</v>
      </c>
      <c r="Q84" s="43">
        <f t="shared" si="15"/>
        <v>7</v>
      </c>
      <c r="R84" s="43">
        <f t="shared" si="16"/>
        <v>9</v>
      </c>
      <c r="S84" s="43">
        <f t="shared" si="17"/>
        <v>0</v>
      </c>
      <c r="T84" s="43">
        <f t="shared" si="18"/>
        <v>6</v>
      </c>
      <c r="U84" s="43">
        <f t="shared" si="19"/>
        <v>0</v>
      </c>
      <c r="V84" s="43">
        <f t="shared" si="20"/>
        <v>0</v>
      </c>
      <c r="W84" s="43">
        <f t="shared" si="21"/>
        <v>-1</v>
      </c>
      <c r="X84">
        <f t="shared" si="22"/>
        <v>26</v>
      </c>
      <c r="Y84">
        <f t="shared" si="23"/>
        <v>3.7142857142857144</v>
      </c>
    </row>
    <row r="85" spans="1:25">
      <c r="A85" s="43"/>
      <c r="B85" s="43" t="s">
        <v>24699</v>
      </c>
      <c r="C85" s="43">
        <v>0</v>
      </c>
      <c r="D85" s="43">
        <v>0</v>
      </c>
      <c r="E85" s="43">
        <f t="shared" si="13"/>
        <v>0</v>
      </c>
      <c r="F85" s="43"/>
      <c r="G85" s="43"/>
      <c r="H85" s="43"/>
      <c r="I85" s="43">
        <v>7</v>
      </c>
      <c r="J85" s="43">
        <v>7</v>
      </c>
      <c r="K85" s="43">
        <v>0</v>
      </c>
      <c r="L85" s="43">
        <v>5</v>
      </c>
      <c r="M85" s="43">
        <v>0</v>
      </c>
      <c r="N85" s="43">
        <v>0</v>
      </c>
      <c r="O85" s="43">
        <v>-1</v>
      </c>
      <c r="P85" s="43">
        <f t="shared" si="14"/>
        <v>26</v>
      </c>
      <c r="Q85" s="43">
        <f t="shared" si="15"/>
        <v>7</v>
      </c>
      <c r="R85" s="43">
        <f t="shared" si="16"/>
        <v>7</v>
      </c>
      <c r="S85" s="43">
        <f t="shared" si="17"/>
        <v>0</v>
      </c>
      <c r="T85" s="43">
        <f t="shared" si="18"/>
        <v>5</v>
      </c>
      <c r="U85" s="43">
        <f t="shared" si="19"/>
        <v>0</v>
      </c>
      <c r="V85" s="43">
        <f t="shared" si="20"/>
        <v>0</v>
      </c>
      <c r="W85" s="43">
        <f t="shared" si="21"/>
        <v>-1</v>
      </c>
      <c r="X85">
        <f t="shared" si="22"/>
        <v>26</v>
      </c>
      <c r="Y85">
        <f t="shared" si="23"/>
        <v>3.7142857142857144</v>
      </c>
    </row>
    <row r="86" spans="1:25">
      <c r="A86" s="43"/>
      <c r="B86" s="43" t="s">
        <v>24700</v>
      </c>
      <c r="C86" s="43">
        <v>0</v>
      </c>
      <c r="D86" s="43">
        <v>0</v>
      </c>
      <c r="E86" s="43">
        <f t="shared" si="13"/>
        <v>0</v>
      </c>
      <c r="F86" s="43"/>
      <c r="G86" s="43"/>
      <c r="H86" s="43"/>
      <c r="I86" s="43">
        <v>5</v>
      </c>
      <c r="J86" s="43">
        <v>7</v>
      </c>
      <c r="K86" s="43">
        <v>0</v>
      </c>
      <c r="L86" s="43">
        <v>3</v>
      </c>
      <c r="M86" s="43">
        <v>0</v>
      </c>
      <c r="N86" s="43">
        <v>0</v>
      </c>
      <c r="O86" s="43">
        <v>-1</v>
      </c>
      <c r="P86" s="43">
        <f t="shared" si="14"/>
        <v>22</v>
      </c>
      <c r="Q86" s="43">
        <f t="shared" si="15"/>
        <v>5</v>
      </c>
      <c r="R86" s="43">
        <f t="shared" si="16"/>
        <v>7</v>
      </c>
      <c r="S86" s="43">
        <f t="shared" si="17"/>
        <v>0</v>
      </c>
      <c r="T86" s="43">
        <f t="shared" si="18"/>
        <v>3</v>
      </c>
      <c r="U86" s="43">
        <f t="shared" si="19"/>
        <v>0</v>
      </c>
      <c r="V86" s="43">
        <f t="shared" si="20"/>
        <v>0</v>
      </c>
      <c r="W86" s="43">
        <f t="shared" si="21"/>
        <v>-1</v>
      </c>
      <c r="X86">
        <f t="shared" si="22"/>
        <v>22</v>
      </c>
      <c r="Y86">
        <f t="shared" si="23"/>
        <v>4.4000000000000004</v>
      </c>
    </row>
    <row r="87" spans="1:25">
      <c r="A87" s="43"/>
      <c r="B87" s="43" t="s">
        <v>25149</v>
      </c>
      <c r="C87" s="43">
        <v>0</v>
      </c>
      <c r="D87" s="43">
        <v>0</v>
      </c>
      <c r="E87" s="43">
        <f t="shared" si="13"/>
        <v>0</v>
      </c>
      <c r="F87" s="43"/>
      <c r="G87" s="43"/>
      <c r="H87" s="43"/>
      <c r="I87" s="43">
        <v>5</v>
      </c>
      <c r="J87" s="43">
        <v>10</v>
      </c>
      <c r="K87" s="43">
        <v>0</v>
      </c>
      <c r="L87" s="43">
        <v>1</v>
      </c>
      <c r="M87" s="43">
        <v>0</v>
      </c>
      <c r="N87" s="43">
        <v>0</v>
      </c>
      <c r="O87" s="43">
        <v>0</v>
      </c>
      <c r="P87" s="43">
        <f t="shared" si="14"/>
        <v>28</v>
      </c>
      <c r="Q87" s="43">
        <f t="shared" si="15"/>
        <v>5</v>
      </c>
      <c r="R87" s="43">
        <f t="shared" si="16"/>
        <v>10</v>
      </c>
      <c r="S87" s="43">
        <f t="shared" si="17"/>
        <v>0</v>
      </c>
      <c r="T87" s="43">
        <f t="shared" si="18"/>
        <v>1</v>
      </c>
      <c r="U87" s="43">
        <f t="shared" si="19"/>
        <v>0</v>
      </c>
      <c r="V87" s="43">
        <f t="shared" si="20"/>
        <v>0</v>
      </c>
      <c r="W87" s="43">
        <f t="shared" si="21"/>
        <v>0</v>
      </c>
      <c r="X87">
        <f t="shared" si="22"/>
        <v>28</v>
      </c>
      <c r="Y87">
        <f t="shared" si="23"/>
        <v>5.6</v>
      </c>
    </row>
    <row r="88" spans="1:25">
      <c r="A88" s="43"/>
      <c r="B88" s="43" t="s">
        <v>25151</v>
      </c>
      <c r="C88" s="43">
        <v>0</v>
      </c>
      <c r="D88" s="43">
        <v>0</v>
      </c>
      <c r="E88" s="43">
        <f t="shared" si="13"/>
        <v>0</v>
      </c>
      <c r="F88" s="43"/>
      <c r="G88" s="43"/>
      <c r="H88" s="43"/>
      <c r="I88" s="43">
        <v>5</v>
      </c>
      <c r="J88" s="43">
        <v>9</v>
      </c>
      <c r="K88" s="43">
        <v>0</v>
      </c>
      <c r="L88" s="43">
        <v>2</v>
      </c>
      <c r="M88" s="43">
        <v>0</v>
      </c>
      <c r="N88" s="43">
        <v>0</v>
      </c>
      <c r="O88" s="43">
        <v>-1</v>
      </c>
      <c r="P88" s="43">
        <f t="shared" si="14"/>
        <v>26</v>
      </c>
      <c r="Q88" s="43">
        <f t="shared" si="15"/>
        <v>5</v>
      </c>
      <c r="R88" s="43">
        <f t="shared" si="16"/>
        <v>9</v>
      </c>
      <c r="S88" s="43">
        <f t="shared" si="17"/>
        <v>0</v>
      </c>
      <c r="T88" s="43">
        <f t="shared" si="18"/>
        <v>2</v>
      </c>
      <c r="U88" s="43">
        <f t="shared" si="19"/>
        <v>0</v>
      </c>
      <c r="V88" s="43">
        <f t="shared" si="20"/>
        <v>0</v>
      </c>
      <c r="W88" s="43">
        <f t="shared" si="21"/>
        <v>-1</v>
      </c>
      <c r="X88">
        <f t="shared" si="22"/>
        <v>26</v>
      </c>
      <c r="Y88">
        <f t="shared" si="23"/>
        <v>5.2</v>
      </c>
    </row>
    <row r="89" spans="1:25">
      <c r="A89" s="43"/>
      <c r="B89" s="43" t="s">
        <v>25153</v>
      </c>
      <c r="C89" s="43">
        <v>0</v>
      </c>
      <c r="D89" s="43">
        <v>0</v>
      </c>
      <c r="E89" s="43">
        <f t="shared" si="13"/>
        <v>0</v>
      </c>
      <c r="F89" s="43"/>
      <c r="G89" s="43"/>
      <c r="H89" s="43"/>
      <c r="I89" s="43">
        <v>5</v>
      </c>
      <c r="J89" s="43">
        <v>12</v>
      </c>
      <c r="K89" s="43">
        <v>0</v>
      </c>
      <c r="L89" s="43">
        <v>1</v>
      </c>
      <c r="M89" s="43">
        <v>0</v>
      </c>
      <c r="N89" s="43">
        <v>0</v>
      </c>
      <c r="O89" s="43">
        <v>0</v>
      </c>
      <c r="P89" s="43">
        <f t="shared" si="14"/>
        <v>30</v>
      </c>
      <c r="Q89" s="43">
        <f t="shared" si="15"/>
        <v>5</v>
      </c>
      <c r="R89" s="43">
        <f t="shared" si="16"/>
        <v>12</v>
      </c>
      <c r="S89" s="43">
        <f t="shared" si="17"/>
        <v>0</v>
      </c>
      <c r="T89" s="43">
        <f t="shared" si="18"/>
        <v>1</v>
      </c>
      <c r="U89" s="43">
        <f t="shared" si="19"/>
        <v>0</v>
      </c>
      <c r="V89" s="43">
        <f t="shared" si="20"/>
        <v>0</v>
      </c>
      <c r="W89" s="43">
        <f t="shared" si="21"/>
        <v>0</v>
      </c>
      <c r="X89">
        <f t="shared" si="22"/>
        <v>30</v>
      </c>
      <c r="Y89">
        <f t="shared" si="23"/>
        <v>6</v>
      </c>
    </row>
    <row r="90" spans="1:25">
      <c r="A90" s="43"/>
      <c r="B90" s="43" t="s">
        <v>25155</v>
      </c>
      <c r="C90" s="43">
        <v>0</v>
      </c>
      <c r="D90" s="43">
        <v>0</v>
      </c>
      <c r="E90" s="43">
        <f t="shared" si="13"/>
        <v>0</v>
      </c>
      <c r="F90" s="43"/>
      <c r="G90" s="43"/>
      <c r="H90" s="43"/>
      <c r="I90" s="43">
        <v>7</v>
      </c>
      <c r="J90" s="43">
        <v>14</v>
      </c>
      <c r="K90" s="43">
        <v>0</v>
      </c>
      <c r="L90" s="43">
        <v>2</v>
      </c>
      <c r="M90" s="43">
        <v>0</v>
      </c>
      <c r="N90" s="43">
        <v>0</v>
      </c>
      <c r="O90" s="43">
        <v>0</v>
      </c>
      <c r="P90" s="43">
        <f t="shared" si="14"/>
        <v>38</v>
      </c>
      <c r="Q90" s="43">
        <f t="shared" si="15"/>
        <v>7</v>
      </c>
      <c r="R90" s="43">
        <f t="shared" si="16"/>
        <v>14</v>
      </c>
      <c r="S90" s="43">
        <f t="shared" si="17"/>
        <v>0</v>
      </c>
      <c r="T90" s="43">
        <f t="shared" si="18"/>
        <v>2</v>
      </c>
      <c r="U90" s="43">
        <f t="shared" si="19"/>
        <v>0</v>
      </c>
      <c r="V90" s="43">
        <f t="shared" si="20"/>
        <v>0</v>
      </c>
      <c r="W90" s="43">
        <f t="shared" si="21"/>
        <v>0</v>
      </c>
      <c r="X90">
        <f t="shared" si="22"/>
        <v>38</v>
      </c>
      <c r="Y90">
        <f t="shared" si="23"/>
        <v>5.4285714285714288</v>
      </c>
    </row>
    <row r="91" spans="1:25">
      <c r="A91" s="43"/>
      <c r="B91" s="43" t="s">
        <v>25157</v>
      </c>
      <c r="C91" s="43">
        <v>0</v>
      </c>
      <c r="D91" s="43">
        <v>0</v>
      </c>
      <c r="E91" s="43">
        <f t="shared" si="13"/>
        <v>0</v>
      </c>
      <c r="F91" s="43"/>
      <c r="G91" s="43"/>
      <c r="H91" s="43"/>
      <c r="I91" s="43">
        <v>4</v>
      </c>
      <c r="J91" s="43">
        <v>8</v>
      </c>
      <c r="K91" s="43">
        <v>0</v>
      </c>
      <c r="L91" s="43">
        <v>1</v>
      </c>
      <c r="M91" s="43">
        <v>0</v>
      </c>
      <c r="N91" s="43">
        <v>1</v>
      </c>
      <c r="O91" s="43">
        <v>0</v>
      </c>
      <c r="P91" s="43">
        <f t="shared" si="14"/>
        <v>28</v>
      </c>
      <c r="Q91" s="43">
        <f t="shared" si="15"/>
        <v>4</v>
      </c>
      <c r="R91" s="43">
        <f t="shared" si="16"/>
        <v>8</v>
      </c>
      <c r="S91" s="43">
        <f t="shared" si="17"/>
        <v>0</v>
      </c>
      <c r="T91" s="43">
        <f t="shared" si="18"/>
        <v>1</v>
      </c>
      <c r="U91" s="43">
        <f t="shared" si="19"/>
        <v>0</v>
      </c>
      <c r="V91" s="43">
        <f t="shared" si="20"/>
        <v>1</v>
      </c>
      <c r="W91" s="43">
        <f t="shared" si="21"/>
        <v>0</v>
      </c>
      <c r="X91">
        <f t="shared" si="22"/>
        <v>28</v>
      </c>
      <c r="Y91">
        <f t="shared" si="23"/>
        <v>7</v>
      </c>
    </row>
    <row r="92" spans="1:25">
      <c r="A92" s="43"/>
      <c r="B92" s="43" t="s">
        <v>25159</v>
      </c>
      <c r="C92" s="43">
        <v>0</v>
      </c>
      <c r="D92" s="43">
        <v>0</v>
      </c>
      <c r="E92" s="43">
        <f t="shared" si="13"/>
        <v>0</v>
      </c>
      <c r="F92" s="43"/>
      <c r="G92" s="43"/>
      <c r="H92" s="43"/>
      <c r="I92" s="43">
        <v>4</v>
      </c>
      <c r="J92" s="43">
        <v>7</v>
      </c>
      <c r="K92" s="43">
        <v>0</v>
      </c>
      <c r="L92" s="43">
        <v>2</v>
      </c>
      <c r="M92" s="43">
        <v>0</v>
      </c>
      <c r="N92" s="43">
        <v>1</v>
      </c>
      <c r="O92" s="43">
        <v>-1</v>
      </c>
      <c r="P92" s="43">
        <f t="shared" si="14"/>
        <v>26</v>
      </c>
      <c r="Q92" s="43">
        <f t="shared" si="15"/>
        <v>4</v>
      </c>
      <c r="R92" s="43">
        <f t="shared" si="16"/>
        <v>7</v>
      </c>
      <c r="S92" s="43">
        <f t="shared" si="17"/>
        <v>0</v>
      </c>
      <c r="T92" s="43">
        <f t="shared" si="18"/>
        <v>2</v>
      </c>
      <c r="U92" s="43">
        <f t="shared" si="19"/>
        <v>0</v>
      </c>
      <c r="V92" s="43">
        <f t="shared" si="20"/>
        <v>1</v>
      </c>
      <c r="W92" s="43">
        <f t="shared" si="21"/>
        <v>-1</v>
      </c>
      <c r="X92">
        <f t="shared" si="22"/>
        <v>26</v>
      </c>
      <c r="Y92">
        <f t="shared" si="23"/>
        <v>6.5</v>
      </c>
    </row>
    <row r="93" spans="1:25">
      <c r="A93" s="43"/>
      <c r="B93" s="43" t="s">
        <v>25161</v>
      </c>
      <c r="C93" s="43">
        <v>0</v>
      </c>
      <c r="D93" s="43">
        <v>0</v>
      </c>
      <c r="E93" s="43">
        <f t="shared" si="13"/>
        <v>0</v>
      </c>
      <c r="F93" s="43"/>
      <c r="G93" s="43"/>
      <c r="H93" s="43"/>
      <c r="I93" s="43">
        <v>4</v>
      </c>
      <c r="J93" s="43">
        <v>10</v>
      </c>
      <c r="K93" s="43">
        <v>0</v>
      </c>
      <c r="L93" s="43">
        <v>1</v>
      </c>
      <c r="M93" s="43">
        <v>0</v>
      </c>
      <c r="N93" s="43">
        <v>1</v>
      </c>
      <c r="O93" s="43">
        <v>0</v>
      </c>
      <c r="P93" s="43">
        <f t="shared" si="14"/>
        <v>30</v>
      </c>
      <c r="Q93" s="43">
        <f t="shared" si="15"/>
        <v>4</v>
      </c>
      <c r="R93" s="43">
        <f t="shared" si="16"/>
        <v>10</v>
      </c>
      <c r="S93" s="43">
        <f t="shared" si="17"/>
        <v>0</v>
      </c>
      <c r="T93" s="43">
        <f t="shared" si="18"/>
        <v>1</v>
      </c>
      <c r="U93" s="43">
        <f t="shared" si="19"/>
        <v>0</v>
      </c>
      <c r="V93" s="43">
        <f t="shared" si="20"/>
        <v>1</v>
      </c>
      <c r="W93" s="43">
        <f t="shared" si="21"/>
        <v>0</v>
      </c>
      <c r="X93">
        <f t="shared" si="22"/>
        <v>30</v>
      </c>
      <c r="Y93">
        <f t="shared" si="23"/>
        <v>7.5</v>
      </c>
    </row>
    <row r="94" spans="1:25">
      <c r="A94" s="43"/>
      <c r="B94" s="43" t="s">
        <v>25163</v>
      </c>
      <c r="C94" s="43">
        <v>0</v>
      </c>
      <c r="D94" s="43">
        <v>0</v>
      </c>
      <c r="E94" s="43">
        <f t="shared" si="13"/>
        <v>0</v>
      </c>
      <c r="F94" s="43"/>
      <c r="G94" s="43"/>
      <c r="H94" s="43"/>
      <c r="I94" s="43">
        <v>6</v>
      </c>
      <c r="J94" s="43">
        <v>12</v>
      </c>
      <c r="K94" s="43">
        <v>0</v>
      </c>
      <c r="L94" s="43">
        <v>2</v>
      </c>
      <c r="M94" s="43">
        <v>0</v>
      </c>
      <c r="N94" s="43">
        <v>1</v>
      </c>
      <c r="O94" s="43">
        <v>0</v>
      </c>
      <c r="P94" s="43">
        <f t="shared" si="14"/>
        <v>38</v>
      </c>
      <c r="Q94" s="43">
        <f t="shared" si="15"/>
        <v>6</v>
      </c>
      <c r="R94" s="43">
        <f t="shared" si="16"/>
        <v>12</v>
      </c>
      <c r="S94" s="43">
        <f t="shared" si="17"/>
        <v>0</v>
      </c>
      <c r="T94" s="43">
        <f t="shared" si="18"/>
        <v>2</v>
      </c>
      <c r="U94" s="43">
        <f t="shared" si="19"/>
        <v>0</v>
      </c>
      <c r="V94" s="43">
        <f t="shared" si="20"/>
        <v>1</v>
      </c>
      <c r="W94" s="43">
        <f t="shared" si="21"/>
        <v>0</v>
      </c>
      <c r="X94">
        <f t="shared" si="22"/>
        <v>38</v>
      </c>
      <c r="Y94">
        <f t="shared" si="23"/>
        <v>6.333333333333333</v>
      </c>
    </row>
    <row r="95" spans="1:25">
      <c r="A95" s="43"/>
      <c r="B95" s="43" t="s">
        <v>24701</v>
      </c>
      <c r="C95" s="43">
        <v>0</v>
      </c>
      <c r="D95" s="43">
        <v>0</v>
      </c>
      <c r="E95" s="43">
        <f t="shared" si="13"/>
        <v>0</v>
      </c>
      <c r="F95" s="43"/>
      <c r="G95" s="43"/>
      <c r="H95" s="43"/>
      <c r="I95" s="43">
        <v>8</v>
      </c>
      <c r="J95" s="43">
        <v>18</v>
      </c>
      <c r="K95" s="43">
        <v>0</v>
      </c>
      <c r="L95" s="43">
        <v>1</v>
      </c>
      <c r="M95" s="43">
        <v>0</v>
      </c>
      <c r="N95" s="43">
        <v>0</v>
      </c>
      <c r="O95" s="43">
        <v>0</v>
      </c>
      <c r="P95" s="43">
        <f t="shared" si="14"/>
        <v>48</v>
      </c>
      <c r="Q95" s="43">
        <f t="shared" si="15"/>
        <v>8</v>
      </c>
      <c r="R95" s="43">
        <f t="shared" si="16"/>
        <v>18</v>
      </c>
      <c r="S95" s="43">
        <f t="shared" si="17"/>
        <v>0</v>
      </c>
      <c r="T95" s="43">
        <f t="shared" si="18"/>
        <v>1</v>
      </c>
      <c r="U95" s="43">
        <f t="shared" si="19"/>
        <v>0</v>
      </c>
      <c r="V95" s="43">
        <f t="shared" si="20"/>
        <v>0</v>
      </c>
      <c r="W95" s="43">
        <f t="shared" si="21"/>
        <v>0</v>
      </c>
      <c r="X95">
        <f t="shared" si="22"/>
        <v>48</v>
      </c>
      <c r="Y95">
        <f t="shared" si="23"/>
        <v>6</v>
      </c>
    </row>
    <row r="96" spans="1:25">
      <c r="A96" s="43"/>
      <c r="B96" s="43" t="s">
        <v>24702</v>
      </c>
      <c r="C96" s="43">
        <v>0</v>
      </c>
      <c r="D96" s="43">
        <v>0</v>
      </c>
      <c r="E96" s="43">
        <f t="shared" si="13"/>
        <v>0</v>
      </c>
      <c r="F96" s="43"/>
      <c r="G96" s="43"/>
      <c r="H96" s="43"/>
      <c r="I96" s="43">
        <v>8</v>
      </c>
      <c r="J96" s="43">
        <v>16</v>
      </c>
      <c r="K96" s="43">
        <v>0</v>
      </c>
      <c r="L96" s="43">
        <v>1</v>
      </c>
      <c r="M96" s="43">
        <v>0</v>
      </c>
      <c r="N96" s="43">
        <v>0</v>
      </c>
      <c r="O96" s="43">
        <v>0</v>
      </c>
      <c r="P96" s="43">
        <f t="shared" si="14"/>
        <v>46</v>
      </c>
      <c r="Q96" s="43">
        <f t="shared" si="15"/>
        <v>8</v>
      </c>
      <c r="R96" s="43">
        <f t="shared" si="16"/>
        <v>16</v>
      </c>
      <c r="S96" s="43">
        <f t="shared" si="17"/>
        <v>0</v>
      </c>
      <c r="T96" s="43">
        <f t="shared" si="18"/>
        <v>1</v>
      </c>
      <c r="U96" s="43">
        <f t="shared" si="19"/>
        <v>0</v>
      </c>
      <c r="V96" s="43">
        <f t="shared" si="20"/>
        <v>0</v>
      </c>
      <c r="W96" s="43">
        <f t="shared" si="21"/>
        <v>0</v>
      </c>
      <c r="X96">
        <f t="shared" si="22"/>
        <v>46</v>
      </c>
      <c r="Y96">
        <f t="shared" si="23"/>
        <v>5.75</v>
      </c>
    </row>
    <row r="97" spans="1:25">
      <c r="A97" s="43"/>
      <c r="B97" s="43" t="s">
        <v>24703</v>
      </c>
      <c r="C97" s="43">
        <v>0</v>
      </c>
      <c r="D97" s="43">
        <v>0</v>
      </c>
      <c r="E97" s="43">
        <f t="shared" si="13"/>
        <v>0</v>
      </c>
      <c r="F97" s="43"/>
      <c r="G97" s="43"/>
      <c r="H97" s="43"/>
      <c r="I97" s="43">
        <v>8</v>
      </c>
      <c r="J97" s="43">
        <v>16</v>
      </c>
      <c r="K97" s="43">
        <v>0</v>
      </c>
      <c r="L97" s="43">
        <v>0</v>
      </c>
      <c r="M97" s="43">
        <v>0</v>
      </c>
      <c r="N97" s="43">
        <v>0</v>
      </c>
      <c r="O97" s="43">
        <v>0</v>
      </c>
      <c r="P97" s="43">
        <f t="shared" si="14"/>
        <v>48</v>
      </c>
      <c r="Q97" s="43">
        <f t="shared" si="15"/>
        <v>8</v>
      </c>
      <c r="R97" s="43">
        <f t="shared" si="16"/>
        <v>16</v>
      </c>
      <c r="S97" s="43">
        <f t="shared" si="17"/>
        <v>0</v>
      </c>
      <c r="T97" s="43">
        <f t="shared" si="18"/>
        <v>0</v>
      </c>
      <c r="U97" s="43">
        <f t="shared" si="19"/>
        <v>0</v>
      </c>
      <c r="V97" s="43">
        <f t="shared" si="20"/>
        <v>0</v>
      </c>
      <c r="W97" s="43">
        <f t="shared" si="21"/>
        <v>0</v>
      </c>
      <c r="X97">
        <f t="shared" si="22"/>
        <v>48</v>
      </c>
      <c r="Y97">
        <f t="shared" si="23"/>
        <v>6</v>
      </c>
    </row>
    <row r="98" spans="1:25">
      <c r="A98" s="43"/>
      <c r="B98" s="43" t="s">
        <v>24704</v>
      </c>
      <c r="C98" s="43">
        <v>0</v>
      </c>
      <c r="D98" s="43">
        <v>0</v>
      </c>
      <c r="E98" s="43">
        <f t="shared" ref="E98:E129" si="24">IF(TYPE(FIND("_EXT",B98))=1,IF(OR(AND(I98&gt;0,I98&lt;1),(TYPE(FIND("_EXT",B98))=1),EXACT("H2O_EXT",B98),EXACT("ATP_EXT",B98),EXACT("H+_EXT",B98),EXACT("SO4_EXT",B98),EXACT("phosphate_EXT",B98),EXACT("oxygen_EXT",B98),EXACT("CO2_EXT",B98),EXACT("NH4_EXT",B98),EXACT("BIO_EXT",B98),EXACT(B98,"acetate_EXT"),EXACT("acetaldehyde_EXT",B98),EXACT("cellulose_EXT",B98),EXACT(B98,"ethanol_EXT")),1,0),0)</f>
        <v>0</v>
      </c>
      <c r="F98" s="43"/>
      <c r="G98" s="43"/>
      <c r="H98" s="43"/>
      <c r="I98" s="43">
        <v>3</v>
      </c>
      <c r="J98" s="43">
        <v>4</v>
      </c>
      <c r="K98" s="43">
        <v>0</v>
      </c>
      <c r="L98" s="43">
        <v>7</v>
      </c>
      <c r="M98" s="43">
        <v>1</v>
      </c>
      <c r="N98" s="43">
        <v>0</v>
      </c>
      <c r="O98" s="43">
        <v>-3</v>
      </c>
      <c r="P98" s="43">
        <f t="shared" ref="P98:P129" si="25">X98</f>
        <v>10</v>
      </c>
      <c r="Q98" s="43">
        <f t="shared" si="15"/>
        <v>3</v>
      </c>
      <c r="R98" s="43">
        <f t="shared" si="16"/>
        <v>4</v>
      </c>
      <c r="S98" s="43">
        <f t="shared" si="17"/>
        <v>0</v>
      </c>
      <c r="T98" s="43">
        <f t="shared" si="18"/>
        <v>7</v>
      </c>
      <c r="U98" s="43">
        <f t="shared" si="19"/>
        <v>1</v>
      </c>
      <c r="V98" s="43">
        <f t="shared" si="20"/>
        <v>0</v>
      </c>
      <c r="W98" s="43">
        <f t="shared" si="21"/>
        <v>-3</v>
      </c>
      <c r="X98">
        <f t="shared" si="22"/>
        <v>10</v>
      </c>
      <c r="Y98">
        <f t="shared" si="23"/>
        <v>3.3333333333333335</v>
      </c>
    </row>
    <row r="99" spans="1:25">
      <c r="A99" s="43"/>
      <c r="B99" s="43" t="s">
        <v>24705</v>
      </c>
      <c r="C99" s="43">
        <v>0</v>
      </c>
      <c r="D99" s="43">
        <v>0</v>
      </c>
      <c r="E99" s="43">
        <f t="shared" si="24"/>
        <v>0</v>
      </c>
      <c r="F99" s="43"/>
      <c r="G99" s="43"/>
      <c r="H99" s="43"/>
      <c r="I99" s="43">
        <v>3</v>
      </c>
      <c r="J99" s="43">
        <v>2</v>
      </c>
      <c r="K99" s="43">
        <v>0</v>
      </c>
      <c r="L99" s="43">
        <v>7</v>
      </c>
      <c r="M99" s="43">
        <v>1</v>
      </c>
      <c r="N99" s="43">
        <v>0</v>
      </c>
      <c r="O99" s="43">
        <v>-3</v>
      </c>
      <c r="P99" s="43">
        <f t="shared" si="25"/>
        <v>8</v>
      </c>
      <c r="Q99" s="43">
        <f t="shared" si="15"/>
        <v>3</v>
      </c>
      <c r="R99" s="43">
        <f t="shared" si="16"/>
        <v>2</v>
      </c>
      <c r="S99" s="43">
        <f t="shared" si="17"/>
        <v>0</v>
      </c>
      <c r="T99" s="43">
        <f t="shared" si="18"/>
        <v>7</v>
      </c>
      <c r="U99" s="43">
        <f t="shared" si="19"/>
        <v>1</v>
      </c>
      <c r="V99" s="43">
        <f t="shared" si="20"/>
        <v>0</v>
      </c>
      <c r="W99" s="43">
        <f t="shared" si="21"/>
        <v>-3</v>
      </c>
      <c r="X99">
        <f t="shared" si="22"/>
        <v>8</v>
      </c>
      <c r="Y99">
        <f t="shared" si="23"/>
        <v>2.6666666666666665</v>
      </c>
    </row>
    <row r="100" spans="1:25">
      <c r="A100" s="43"/>
      <c r="B100" s="43" t="s">
        <v>24706</v>
      </c>
      <c r="C100" s="43">
        <v>0</v>
      </c>
      <c r="D100" s="43">
        <v>0</v>
      </c>
      <c r="E100" s="43">
        <f t="shared" si="24"/>
        <v>0</v>
      </c>
      <c r="F100" s="43"/>
      <c r="G100" s="43"/>
      <c r="H100" s="43"/>
      <c r="I100" s="43">
        <v>3</v>
      </c>
      <c r="J100" s="43">
        <v>6</v>
      </c>
      <c r="K100" s="43">
        <v>1</v>
      </c>
      <c r="L100" s="43">
        <v>6</v>
      </c>
      <c r="M100" s="43">
        <v>1</v>
      </c>
      <c r="N100" s="43">
        <v>0</v>
      </c>
      <c r="O100" s="43">
        <v>-2</v>
      </c>
      <c r="P100" s="43">
        <f t="shared" si="25"/>
        <v>10</v>
      </c>
      <c r="Q100" s="43">
        <f t="shared" si="15"/>
        <v>3</v>
      </c>
      <c r="R100" s="43">
        <f t="shared" si="16"/>
        <v>6</v>
      </c>
      <c r="S100" s="43">
        <f t="shared" si="17"/>
        <v>1</v>
      </c>
      <c r="T100" s="43">
        <f t="shared" si="18"/>
        <v>6</v>
      </c>
      <c r="U100" s="43">
        <f t="shared" si="19"/>
        <v>1</v>
      </c>
      <c r="V100" s="43">
        <f t="shared" si="20"/>
        <v>0</v>
      </c>
      <c r="W100" s="43">
        <f t="shared" si="21"/>
        <v>-2</v>
      </c>
      <c r="X100">
        <f t="shared" si="22"/>
        <v>10</v>
      </c>
      <c r="Y100">
        <f t="shared" si="23"/>
        <v>3.3333333333333335</v>
      </c>
    </row>
    <row r="101" spans="1:25">
      <c r="A101" s="43"/>
      <c r="B101" s="43" t="s">
        <v>25165</v>
      </c>
      <c r="C101" s="43">
        <v>0</v>
      </c>
      <c r="D101" s="43">
        <v>0</v>
      </c>
      <c r="E101" s="43">
        <f t="shared" si="24"/>
        <v>0</v>
      </c>
      <c r="F101" s="43"/>
      <c r="G101" s="43"/>
      <c r="H101" s="43"/>
      <c r="I101" s="43">
        <v>8</v>
      </c>
      <c r="J101" s="43">
        <v>8</v>
      </c>
      <c r="K101" s="43">
        <v>0</v>
      </c>
      <c r="L101" s="43">
        <v>2</v>
      </c>
      <c r="M101" s="43">
        <v>0</v>
      </c>
      <c r="N101" s="43">
        <v>0</v>
      </c>
      <c r="O101" s="43">
        <v>0</v>
      </c>
      <c r="P101" s="43">
        <f t="shared" si="25"/>
        <v>36</v>
      </c>
      <c r="Q101" s="43">
        <f t="shared" si="15"/>
        <v>8</v>
      </c>
      <c r="R101" s="43">
        <f t="shared" si="16"/>
        <v>8</v>
      </c>
      <c r="S101" s="43">
        <f t="shared" si="17"/>
        <v>0</v>
      </c>
      <c r="T101" s="43">
        <f t="shared" si="18"/>
        <v>2</v>
      </c>
      <c r="U101" s="43">
        <f t="shared" si="19"/>
        <v>0</v>
      </c>
      <c r="V101" s="43">
        <f t="shared" si="20"/>
        <v>0</v>
      </c>
      <c r="W101" s="43">
        <f t="shared" si="21"/>
        <v>0</v>
      </c>
      <c r="X101">
        <f t="shared" si="22"/>
        <v>36</v>
      </c>
      <c r="Y101">
        <f t="shared" si="23"/>
        <v>4.5</v>
      </c>
    </row>
    <row r="102" spans="1:25">
      <c r="A102" s="43"/>
      <c r="B102" s="43" t="s">
        <v>25167</v>
      </c>
      <c r="C102" s="43">
        <v>0</v>
      </c>
      <c r="D102" s="43">
        <v>0</v>
      </c>
      <c r="E102" s="43">
        <f t="shared" si="24"/>
        <v>0</v>
      </c>
      <c r="F102" s="43"/>
      <c r="G102" s="43"/>
      <c r="H102" s="43"/>
      <c r="I102" s="43">
        <v>8</v>
      </c>
      <c r="J102" s="43">
        <v>7</v>
      </c>
      <c r="K102" s="43">
        <v>0</v>
      </c>
      <c r="L102" s="43">
        <v>3</v>
      </c>
      <c r="M102" s="43">
        <v>0</v>
      </c>
      <c r="N102" s="43">
        <v>0</v>
      </c>
      <c r="O102" s="43">
        <v>-1</v>
      </c>
      <c r="P102" s="43">
        <f t="shared" si="25"/>
        <v>34</v>
      </c>
      <c r="Q102" s="43">
        <f t="shared" si="15"/>
        <v>8</v>
      </c>
      <c r="R102" s="43">
        <f t="shared" si="16"/>
        <v>7</v>
      </c>
      <c r="S102" s="43">
        <f t="shared" si="17"/>
        <v>0</v>
      </c>
      <c r="T102" s="43">
        <f t="shared" si="18"/>
        <v>3</v>
      </c>
      <c r="U102" s="43">
        <f t="shared" si="19"/>
        <v>0</v>
      </c>
      <c r="V102" s="43">
        <f t="shared" si="20"/>
        <v>0</v>
      </c>
      <c r="W102" s="43">
        <f t="shared" si="21"/>
        <v>-1</v>
      </c>
      <c r="X102">
        <f t="shared" si="22"/>
        <v>34</v>
      </c>
      <c r="Y102">
        <f t="shared" si="23"/>
        <v>4.25</v>
      </c>
    </row>
    <row r="103" spans="1:25">
      <c r="A103" s="43"/>
      <c r="B103" s="43" t="s">
        <v>25169</v>
      </c>
      <c r="C103" s="43">
        <v>0</v>
      </c>
      <c r="D103" s="43">
        <v>0</v>
      </c>
      <c r="E103" s="43">
        <f t="shared" si="24"/>
        <v>0</v>
      </c>
      <c r="F103" s="43"/>
      <c r="G103" s="43"/>
      <c r="H103" s="43"/>
      <c r="I103" s="43">
        <v>8</v>
      </c>
      <c r="J103" s="43">
        <v>10</v>
      </c>
      <c r="K103" s="43">
        <v>0</v>
      </c>
      <c r="L103" s="43">
        <v>2</v>
      </c>
      <c r="M103" s="43">
        <v>0</v>
      </c>
      <c r="N103" s="43">
        <v>0</v>
      </c>
      <c r="O103" s="43">
        <v>0</v>
      </c>
      <c r="P103" s="43">
        <f t="shared" si="25"/>
        <v>38</v>
      </c>
      <c r="Q103" s="43">
        <f t="shared" si="15"/>
        <v>8</v>
      </c>
      <c r="R103" s="43">
        <f t="shared" si="16"/>
        <v>10</v>
      </c>
      <c r="S103" s="43">
        <f t="shared" si="17"/>
        <v>0</v>
      </c>
      <c r="T103" s="43">
        <f t="shared" si="18"/>
        <v>2</v>
      </c>
      <c r="U103" s="43">
        <f t="shared" si="19"/>
        <v>0</v>
      </c>
      <c r="V103" s="43">
        <f t="shared" si="20"/>
        <v>0</v>
      </c>
      <c r="W103" s="43">
        <f t="shared" si="21"/>
        <v>0</v>
      </c>
      <c r="X103">
        <f t="shared" si="22"/>
        <v>38</v>
      </c>
      <c r="Y103">
        <f t="shared" si="23"/>
        <v>4.75</v>
      </c>
    </row>
    <row r="104" spans="1:25">
      <c r="A104" s="43"/>
      <c r="B104" s="43" t="s">
        <v>25171</v>
      </c>
      <c r="C104" s="43">
        <v>0</v>
      </c>
      <c r="D104" s="43">
        <v>0</v>
      </c>
      <c r="E104" s="43">
        <f t="shared" si="24"/>
        <v>0</v>
      </c>
      <c r="F104" s="43"/>
      <c r="G104" s="43"/>
      <c r="H104" s="43"/>
      <c r="I104" s="43">
        <v>10</v>
      </c>
      <c r="J104" s="43">
        <v>12</v>
      </c>
      <c r="K104" s="43">
        <v>0</v>
      </c>
      <c r="L104" s="43">
        <v>3</v>
      </c>
      <c r="M104" s="43">
        <v>0</v>
      </c>
      <c r="N104" s="43">
        <v>0</v>
      </c>
      <c r="O104" s="43">
        <v>0</v>
      </c>
      <c r="P104" s="43">
        <f t="shared" si="25"/>
        <v>46</v>
      </c>
      <c r="Q104" s="43">
        <f t="shared" si="15"/>
        <v>10</v>
      </c>
      <c r="R104" s="43">
        <f t="shared" si="16"/>
        <v>12</v>
      </c>
      <c r="S104" s="43">
        <f t="shared" si="17"/>
        <v>0</v>
      </c>
      <c r="T104" s="43">
        <f t="shared" si="18"/>
        <v>3</v>
      </c>
      <c r="U104" s="43">
        <f t="shared" si="19"/>
        <v>0</v>
      </c>
      <c r="V104" s="43">
        <f t="shared" si="20"/>
        <v>0</v>
      </c>
      <c r="W104" s="43">
        <f t="shared" si="21"/>
        <v>0</v>
      </c>
      <c r="X104">
        <f t="shared" si="22"/>
        <v>46</v>
      </c>
      <c r="Y104">
        <f t="shared" si="23"/>
        <v>4.5999999999999996</v>
      </c>
    </row>
    <row r="105" spans="1:25">
      <c r="A105" s="43"/>
      <c r="B105" s="43" t="s">
        <v>24707</v>
      </c>
      <c r="C105" s="43">
        <v>0</v>
      </c>
      <c r="D105" s="43">
        <v>0</v>
      </c>
      <c r="E105" s="43">
        <f t="shared" si="24"/>
        <v>0</v>
      </c>
      <c r="F105" s="43"/>
      <c r="G105" s="43"/>
      <c r="H105" s="43"/>
      <c r="I105" s="43">
        <v>9</v>
      </c>
      <c r="J105" s="43">
        <v>7</v>
      </c>
      <c r="K105" s="43">
        <v>0</v>
      </c>
      <c r="L105" s="43">
        <v>4</v>
      </c>
      <c r="M105" s="43">
        <v>0</v>
      </c>
      <c r="N105" s="43">
        <v>0</v>
      </c>
      <c r="O105" s="43">
        <v>-1</v>
      </c>
      <c r="P105" s="43">
        <f t="shared" si="25"/>
        <v>36</v>
      </c>
      <c r="Q105" s="43">
        <f t="shared" si="15"/>
        <v>9</v>
      </c>
      <c r="R105" s="43">
        <f t="shared" si="16"/>
        <v>7</v>
      </c>
      <c r="S105" s="43">
        <f t="shared" si="17"/>
        <v>0</v>
      </c>
      <c r="T105" s="43">
        <f t="shared" si="18"/>
        <v>4</v>
      </c>
      <c r="U105" s="43">
        <f t="shared" si="19"/>
        <v>0</v>
      </c>
      <c r="V105" s="43">
        <f t="shared" si="20"/>
        <v>0</v>
      </c>
      <c r="W105" s="43">
        <f t="shared" si="21"/>
        <v>-1</v>
      </c>
      <c r="X105">
        <f t="shared" si="22"/>
        <v>36</v>
      </c>
      <c r="Y105">
        <f t="shared" si="23"/>
        <v>4</v>
      </c>
    </row>
    <row r="106" spans="1:25">
      <c r="A106" s="43"/>
      <c r="B106" s="43" t="s">
        <v>24708</v>
      </c>
      <c r="C106" s="43">
        <v>0</v>
      </c>
      <c r="D106" s="43">
        <v>0</v>
      </c>
      <c r="E106" s="43">
        <f t="shared" si="24"/>
        <v>0</v>
      </c>
      <c r="F106" s="43"/>
      <c r="G106" s="43"/>
      <c r="H106" s="43"/>
      <c r="I106" s="43">
        <v>6</v>
      </c>
      <c r="J106" s="43">
        <v>9</v>
      </c>
      <c r="K106" s="43">
        <v>0</v>
      </c>
      <c r="L106" s="43">
        <v>3</v>
      </c>
      <c r="M106" s="43">
        <v>0</v>
      </c>
      <c r="N106" s="43">
        <v>0</v>
      </c>
      <c r="O106" s="43">
        <v>-1</v>
      </c>
      <c r="P106" s="43">
        <f t="shared" si="25"/>
        <v>28</v>
      </c>
      <c r="Q106" s="43">
        <f t="shared" si="15"/>
        <v>6</v>
      </c>
      <c r="R106" s="43">
        <f t="shared" si="16"/>
        <v>9</v>
      </c>
      <c r="S106" s="43">
        <f t="shared" si="17"/>
        <v>0</v>
      </c>
      <c r="T106" s="43">
        <f t="shared" si="18"/>
        <v>3</v>
      </c>
      <c r="U106" s="43">
        <f t="shared" si="19"/>
        <v>0</v>
      </c>
      <c r="V106" s="43">
        <f t="shared" si="20"/>
        <v>0</v>
      </c>
      <c r="W106" s="43">
        <f t="shared" si="21"/>
        <v>-1</v>
      </c>
      <c r="X106">
        <f t="shared" si="22"/>
        <v>28</v>
      </c>
      <c r="Y106">
        <f t="shared" si="23"/>
        <v>4.666666666666667</v>
      </c>
    </row>
    <row r="107" spans="1:25">
      <c r="A107" s="43"/>
      <c r="B107" s="43" t="s">
        <v>24709</v>
      </c>
      <c r="C107" s="43">
        <v>0</v>
      </c>
      <c r="D107" s="43">
        <v>0</v>
      </c>
      <c r="E107" s="43">
        <f t="shared" si="24"/>
        <v>0</v>
      </c>
      <c r="F107" s="43"/>
      <c r="G107" s="43"/>
      <c r="H107" s="43"/>
      <c r="I107" s="43">
        <v>20</v>
      </c>
      <c r="J107" s="43">
        <v>20</v>
      </c>
      <c r="K107" s="43">
        <v>7</v>
      </c>
      <c r="L107" s="43">
        <v>6</v>
      </c>
      <c r="M107" s="43">
        <v>0</v>
      </c>
      <c r="N107" s="43">
        <v>0</v>
      </c>
      <c r="O107" s="43">
        <v>-1</v>
      </c>
      <c r="P107" s="43">
        <f t="shared" si="25"/>
        <v>68</v>
      </c>
      <c r="Q107" s="43">
        <f t="shared" si="15"/>
        <v>20</v>
      </c>
      <c r="R107" s="43">
        <f t="shared" si="16"/>
        <v>20</v>
      </c>
      <c r="S107" s="43">
        <f t="shared" si="17"/>
        <v>7</v>
      </c>
      <c r="T107" s="43">
        <f t="shared" si="18"/>
        <v>6</v>
      </c>
      <c r="U107" s="43">
        <f t="shared" si="19"/>
        <v>0</v>
      </c>
      <c r="V107" s="43">
        <f t="shared" si="20"/>
        <v>0</v>
      </c>
      <c r="W107" s="43">
        <f t="shared" si="21"/>
        <v>-1</v>
      </c>
      <c r="X107">
        <f t="shared" si="22"/>
        <v>68</v>
      </c>
      <c r="Y107">
        <f t="shared" si="23"/>
        <v>3.4</v>
      </c>
    </row>
    <row r="108" spans="1:25">
      <c r="A108" s="43"/>
      <c r="B108" s="43" t="s">
        <v>24710</v>
      </c>
      <c r="C108" s="43">
        <v>0</v>
      </c>
      <c r="D108" s="43">
        <v>0</v>
      </c>
      <c r="E108" s="43">
        <f t="shared" si="24"/>
        <v>0</v>
      </c>
      <c r="F108" s="43"/>
      <c r="G108" s="43"/>
      <c r="H108" s="43"/>
      <c r="I108" s="43">
        <v>20</v>
      </c>
      <c r="J108" s="43">
        <v>21</v>
      </c>
      <c r="K108" s="43">
        <v>7</v>
      </c>
      <c r="L108" s="43">
        <v>6</v>
      </c>
      <c r="M108" s="43">
        <v>0</v>
      </c>
      <c r="N108" s="43">
        <v>0</v>
      </c>
      <c r="O108" s="43">
        <v>-2</v>
      </c>
      <c r="P108" s="43">
        <f t="shared" si="25"/>
        <v>70</v>
      </c>
      <c r="Q108" s="43">
        <f t="shared" si="15"/>
        <v>20</v>
      </c>
      <c r="R108" s="43">
        <f t="shared" si="16"/>
        <v>21</v>
      </c>
      <c r="S108" s="43">
        <f t="shared" si="17"/>
        <v>7</v>
      </c>
      <c r="T108" s="43">
        <f t="shared" si="18"/>
        <v>6</v>
      </c>
      <c r="U108" s="43">
        <f t="shared" si="19"/>
        <v>0</v>
      </c>
      <c r="V108" s="43">
        <f t="shared" si="20"/>
        <v>0</v>
      </c>
      <c r="W108" s="43">
        <f t="shared" si="21"/>
        <v>-2</v>
      </c>
      <c r="X108">
        <f t="shared" si="22"/>
        <v>70</v>
      </c>
      <c r="Y108">
        <f t="shared" si="23"/>
        <v>3.5</v>
      </c>
    </row>
    <row r="109" spans="1:25">
      <c r="A109" s="43"/>
      <c r="B109" s="43" t="s">
        <v>24711</v>
      </c>
      <c r="C109" s="43">
        <v>0</v>
      </c>
      <c r="D109" s="43">
        <v>0</v>
      </c>
      <c r="E109" s="43">
        <f t="shared" si="24"/>
        <v>0</v>
      </c>
      <c r="F109" s="43"/>
      <c r="G109" s="43"/>
      <c r="H109" s="43"/>
      <c r="I109" s="43">
        <v>10</v>
      </c>
      <c r="J109" s="43">
        <v>9</v>
      </c>
      <c r="K109" s="43">
        <v>0</v>
      </c>
      <c r="L109" s="43">
        <v>10</v>
      </c>
      <c r="M109" s="43">
        <v>1</v>
      </c>
      <c r="N109" s="43">
        <v>0</v>
      </c>
      <c r="O109" s="43">
        <v>-4</v>
      </c>
      <c r="P109" s="43">
        <f t="shared" si="25"/>
        <v>38</v>
      </c>
      <c r="Q109" s="43">
        <f t="shared" si="15"/>
        <v>10</v>
      </c>
      <c r="R109" s="43">
        <f t="shared" si="16"/>
        <v>9</v>
      </c>
      <c r="S109" s="43">
        <f t="shared" si="17"/>
        <v>0</v>
      </c>
      <c r="T109" s="43">
        <f t="shared" si="18"/>
        <v>10</v>
      </c>
      <c r="U109" s="43">
        <f t="shared" si="19"/>
        <v>1</v>
      </c>
      <c r="V109" s="43">
        <f t="shared" si="20"/>
        <v>0</v>
      </c>
      <c r="W109" s="43">
        <f t="shared" si="21"/>
        <v>-4</v>
      </c>
      <c r="X109">
        <f t="shared" si="22"/>
        <v>38</v>
      </c>
      <c r="Y109">
        <f t="shared" si="23"/>
        <v>3.8</v>
      </c>
    </row>
    <row r="110" spans="1:25">
      <c r="A110" s="43"/>
      <c r="B110" s="43" t="s">
        <v>24712</v>
      </c>
      <c r="C110" s="43">
        <v>0</v>
      </c>
      <c r="D110" s="43">
        <v>0</v>
      </c>
      <c r="E110" s="43">
        <f t="shared" si="24"/>
        <v>0</v>
      </c>
      <c r="F110" s="43"/>
      <c r="G110" s="43"/>
      <c r="H110" s="43"/>
      <c r="I110" s="43">
        <v>20</v>
      </c>
      <c r="J110" s="43">
        <v>23</v>
      </c>
      <c r="K110" s="43">
        <v>7</v>
      </c>
      <c r="L110" s="43">
        <v>6</v>
      </c>
      <c r="M110" s="43">
        <v>0</v>
      </c>
      <c r="N110" s="43">
        <v>0</v>
      </c>
      <c r="O110" s="43">
        <v>-2</v>
      </c>
      <c r="P110" s="43">
        <f t="shared" si="25"/>
        <v>72</v>
      </c>
      <c r="Q110" s="43">
        <f t="shared" si="15"/>
        <v>20</v>
      </c>
      <c r="R110" s="43">
        <f t="shared" si="16"/>
        <v>23</v>
      </c>
      <c r="S110" s="43">
        <f t="shared" si="17"/>
        <v>7</v>
      </c>
      <c r="T110" s="43">
        <f t="shared" si="18"/>
        <v>6</v>
      </c>
      <c r="U110" s="43">
        <f t="shared" si="19"/>
        <v>0</v>
      </c>
      <c r="V110" s="43">
        <f t="shared" si="20"/>
        <v>0</v>
      </c>
      <c r="W110" s="43">
        <f t="shared" si="21"/>
        <v>-2</v>
      </c>
      <c r="X110">
        <f t="shared" si="22"/>
        <v>72</v>
      </c>
      <c r="Y110">
        <f t="shared" si="23"/>
        <v>3.6</v>
      </c>
    </row>
    <row r="111" spans="1:25">
      <c r="A111" s="43"/>
      <c r="B111" s="43" t="s">
        <v>24713</v>
      </c>
      <c r="C111" s="43">
        <v>0</v>
      </c>
      <c r="D111" s="43">
        <v>0</v>
      </c>
      <c r="E111" s="43">
        <f t="shared" si="24"/>
        <v>0</v>
      </c>
      <c r="F111" s="43"/>
      <c r="G111" s="43"/>
      <c r="H111" s="43"/>
      <c r="I111" s="43">
        <v>6</v>
      </c>
      <c r="J111" s="43">
        <v>9</v>
      </c>
      <c r="K111" s="43">
        <v>0</v>
      </c>
      <c r="L111" s="43">
        <v>9</v>
      </c>
      <c r="M111" s="43">
        <v>1</v>
      </c>
      <c r="N111" s="43">
        <v>0</v>
      </c>
      <c r="O111" s="43">
        <v>-2</v>
      </c>
      <c r="P111" s="43">
        <f t="shared" si="25"/>
        <v>22</v>
      </c>
      <c r="Q111" s="43">
        <f t="shared" si="15"/>
        <v>6</v>
      </c>
      <c r="R111" s="43">
        <f t="shared" si="16"/>
        <v>9</v>
      </c>
      <c r="S111" s="43">
        <f t="shared" si="17"/>
        <v>0</v>
      </c>
      <c r="T111" s="43">
        <f t="shared" si="18"/>
        <v>9</v>
      </c>
      <c r="U111" s="43">
        <f t="shared" si="19"/>
        <v>1</v>
      </c>
      <c r="V111" s="43">
        <f t="shared" si="20"/>
        <v>0</v>
      </c>
      <c r="W111" s="43">
        <f t="shared" si="21"/>
        <v>-2</v>
      </c>
      <c r="X111">
        <f t="shared" si="22"/>
        <v>22</v>
      </c>
      <c r="Y111">
        <f t="shared" si="23"/>
        <v>3.6666666666666665</v>
      </c>
    </row>
    <row r="112" spans="1:25">
      <c r="A112" s="43"/>
      <c r="B112" s="43" t="s">
        <v>24714</v>
      </c>
      <c r="C112" s="43">
        <v>0</v>
      </c>
      <c r="D112" s="43">
        <v>0</v>
      </c>
      <c r="E112" s="43">
        <f t="shared" si="24"/>
        <v>0</v>
      </c>
      <c r="F112" s="43"/>
      <c r="G112" s="43"/>
      <c r="H112" s="43"/>
      <c r="I112" s="43">
        <v>6</v>
      </c>
      <c r="J112" s="43">
        <v>10</v>
      </c>
      <c r="K112" s="43">
        <v>0</v>
      </c>
      <c r="L112" s="43">
        <v>10</v>
      </c>
      <c r="M112" s="43">
        <v>1</v>
      </c>
      <c r="N112" s="43">
        <v>0</v>
      </c>
      <c r="O112" s="43">
        <v>-3</v>
      </c>
      <c r="P112" s="43">
        <f t="shared" si="25"/>
        <v>22</v>
      </c>
      <c r="Q112" s="43">
        <f t="shared" si="15"/>
        <v>6</v>
      </c>
      <c r="R112" s="43">
        <f t="shared" si="16"/>
        <v>10</v>
      </c>
      <c r="S112" s="43">
        <f t="shared" si="17"/>
        <v>0</v>
      </c>
      <c r="T112" s="43">
        <f t="shared" si="18"/>
        <v>10</v>
      </c>
      <c r="U112" s="43">
        <f t="shared" si="19"/>
        <v>1</v>
      </c>
      <c r="V112" s="43">
        <f t="shared" si="20"/>
        <v>0</v>
      </c>
      <c r="W112" s="43">
        <f t="shared" si="21"/>
        <v>-3</v>
      </c>
      <c r="X112">
        <f t="shared" si="22"/>
        <v>22</v>
      </c>
      <c r="Y112">
        <f t="shared" si="23"/>
        <v>3.6666666666666665</v>
      </c>
    </row>
    <row r="113" spans="1:25">
      <c r="A113" s="43"/>
      <c r="B113" s="43" t="s">
        <v>24715</v>
      </c>
      <c r="C113" s="43">
        <v>0</v>
      </c>
      <c r="D113" s="43">
        <v>0</v>
      </c>
      <c r="E113" s="43">
        <f t="shared" si="24"/>
        <v>0</v>
      </c>
      <c r="F113" s="43"/>
      <c r="G113" s="43"/>
      <c r="H113" s="43"/>
      <c r="I113" s="43">
        <v>19</v>
      </c>
      <c r="J113" s="43">
        <v>19</v>
      </c>
      <c r="K113" s="43">
        <v>7</v>
      </c>
      <c r="L113" s="43">
        <v>6</v>
      </c>
      <c r="M113" s="43">
        <v>0</v>
      </c>
      <c r="N113" s="43">
        <v>0</v>
      </c>
      <c r="O113" s="43">
        <v>-2</v>
      </c>
      <c r="P113" s="43">
        <f t="shared" si="25"/>
        <v>64</v>
      </c>
      <c r="Q113" s="43">
        <f t="shared" si="15"/>
        <v>19</v>
      </c>
      <c r="R113" s="43">
        <f t="shared" si="16"/>
        <v>19</v>
      </c>
      <c r="S113" s="43">
        <f t="shared" si="17"/>
        <v>7</v>
      </c>
      <c r="T113" s="43">
        <f t="shared" si="18"/>
        <v>6</v>
      </c>
      <c r="U113" s="43">
        <f t="shared" si="19"/>
        <v>0</v>
      </c>
      <c r="V113" s="43">
        <f t="shared" si="20"/>
        <v>0</v>
      </c>
      <c r="W113" s="43">
        <f t="shared" si="21"/>
        <v>-2</v>
      </c>
      <c r="X113">
        <f t="shared" si="22"/>
        <v>64</v>
      </c>
      <c r="Y113">
        <f t="shared" si="23"/>
        <v>3.3684210526315788</v>
      </c>
    </row>
    <row r="114" spans="1:25">
      <c r="A114" s="43"/>
      <c r="B114" s="43" t="s">
        <v>24716</v>
      </c>
      <c r="C114" s="43">
        <v>0</v>
      </c>
      <c r="D114" s="43">
        <v>0</v>
      </c>
      <c r="E114" s="43">
        <f t="shared" si="24"/>
        <v>0</v>
      </c>
      <c r="F114" s="43"/>
      <c r="G114" s="43"/>
      <c r="H114" s="43"/>
      <c r="I114" s="43">
        <v>2</v>
      </c>
      <c r="J114" s="43">
        <v>4</v>
      </c>
      <c r="K114" s="43">
        <v>0</v>
      </c>
      <c r="L114" s="43">
        <v>1</v>
      </c>
      <c r="M114" s="43">
        <v>0</v>
      </c>
      <c r="N114" s="43">
        <v>0</v>
      </c>
      <c r="O114" s="43">
        <v>0</v>
      </c>
      <c r="P114" s="43">
        <f t="shared" si="25"/>
        <v>10</v>
      </c>
      <c r="Q114" s="43">
        <f t="shared" si="15"/>
        <v>2</v>
      </c>
      <c r="R114" s="43">
        <f t="shared" si="16"/>
        <v>4</v>
      </c>
      <c r="S114" s="43">
        <f t="shared" si="17"/>
        <v>0</v>
      </c>
      <c r="T114" s="43">
        <f t="shared" si="18"/>
        <v>1</v>
      </c>
      <c r="U114" s="43">
        <f t="shared" si="19"/>
        <v>0</v>
      </c>
      <c r="V114" s="43">
        <f t="shared" si="20"/>
        <v>0</v>
      </c>
      <c r="W114" s="43">
        <f t="shared" si="21"/>
        <v>0</v>
      </c>
      <c r="X114">
        <f t="shared" si="22"/>
        <v>10</v>
      </c>
      <c r="Y114">
        <f t="shared" si="23"/>
        <v>5</v>
      </c>
    </row>
    <row r="115" spans="1:25">
      <c r="A115" s="43"/>
      <c r="B115" s="43" t="s">
        <v>25172</v>
      </c>
      <c r="C115" s="43">
        <v>0</v>
      </c>
      <c r="D115" s="43">
        <v>0</v>
      </c>
      <c r="E115" s="43">
        <f t="shared" si="24"/>
        <v>1</v>
      </c>
      <c r="F115" s="43"/>
      <c r="G115" s="43"/>
      <c r="H115" s="43"/>
      <c r="I115" s="43">
        <v>2</v>
      </c>
      <c r="J115" s="43">
        <v>4</v>
      </c>
      <c r="K115" s="43">
        <v>0</v>
      </c>
      <c r="L115" s="43">
        <v>1</v>
      </c>
      <c r="M115" s="43">
        <v>0</v>
      </c>
      <c r="N115" s="43">
        <v>0</v>
      </c>
      <c r="O115" s="43">
        <v>0</v>
      </c>
      <c r="P115" s="43">
        <f t="shared" si="25"/>
        <v>10</v>
      </c>
      <c r="Q115" s="43">
        <f t="shared" si="15"/>
        <v>2</v>
      </c>
      <c r="R115" s="43">
        <f t="shared" si="16"/>
        <v>4</v>
      </c>
      <c r="S115" s="43">
        <f t="shared" si="17"/>
        <v>0</v>
      </c>
      <c r="T115" s="43">
        <f t="shared" si="18"/>
        <v>1</v>
      </c>
      <c r="U115" s="43">
        <f t="shared" si="19"/>
        <v>0</v>
      </c>
      <c r="V115" s="43">
        <f t="shared" si="20"/>
        <v>0</v>
      </c>
      <c r="W115" s="43">
        <f t="shared" si="21"/>
        <v>0</v>
      </c>
      <c r="X115">
        <f t="shared" si="22"/>
        <v>10</v>
      </c>
      <c r="Y115">
        <f t="shared" si="23"/>
        <v>5</v>
      </c>
    </row>
    <row r="116" spans="1:25">
      <c r="A116" s="43"/>
      <c r="B116" s="43" t="s">
        <v>24717</v>
      </c>
      <c r="C116" s="43">
        <v>0</v>
      </c>
      <c r="D116" s="43">
        <v>0</v>
      </c>
      <c r="E116" s="43">
        <f t="shared" si="24"/>
        <v>0</v>
      </c>
      <c r="F116" s="43"/>
      <c r="G116" s="43"/>
      <c r="H116" s="43"/>
      <c r="I116" s="43">
        <v>2</v>
      </c>
      <c r="J116" s="43">
        <v>3</v>
      </c>
      <c r="K116" s="43">
        <v>0</v>
      </c>
      <c r="L116" s="43">
        <v>2</v>
      </c>
      <c r="M116" s="43">
        <v>0</v>
      </c>
      <c r="N116" s="43">
        <v>0</v>
      </c>
      <c r="O116" s="43">
        <v>-1</v>
      </c>
      <c r="P116" s="43">
        <f t="shared" si="25"/>
        <v>8</v>
      </c>
      <c r="Q116" s="43">
        <f t="shared" si="15"/>
        <v>2</v>
      </c>
      <c r="R116" s="43">
        <f t="shared" si="16"/>
        <v>3</v>
      </c>
      <c r="S116" s="43">
        <f t="shared" si="17"/>
        <v>0</v>
      </c>
      <c r="T116" s="43">
        <f t="shared" si="18"/>
        <v>2</v>
      </c>
      <c r="U116" s="43">
        <f t="shared" si="19"/>
        <v>0</v>
      </c>
      <c r="V116" s="43">
        <f t="shared" si="20"/>
        <v>0</v>
      </c>
      <c r="W116" s="43">
        <f t="shared" si="21"/>
        <v>-1</v>
      </c>
      <c r="X116">
        <f t="shared" si="22"/>
        <v>8</v>
      </c>
      <c r="Y116">
        <f t="shared" si="23"/>
        <v>4</v>
      </c>
    </row>
    <row r="117" spans="1:25">
      <c r="A117" s="43"/>
      <c r="B117" s="43" t="s">
        <v>863</v>
      </c>
      <c r="C117" s="43">
        <v>0</v>
      </c>
      <c r="D117" s="43">
        <v>0</v>
      </c>
      <c r="E117" s="43">
        <f t="shared" si="24"/>
        <v>1</v>
      </c>
      <c r="F117" s="43"/>
      <c r="G117" s="43"/>
      <c r="H117" s="43"/>
      <c r="I117" s="43">
        <v>2</v>
      </c>
      <c r="J117" s="43">
        <v>3</v>
      </c>
      <c r="K117" s="43">
        <v>0</v>
      </c>
      <c r="L117" s="43">
        <v>2</v>
      </c>
      <c r="M117" s="43">
        <v>0</v>
      </c>
      <c r="N117" s="43">
        <v>0</v>
      </c>
      <c r="O117" s="43">
        <v>-1</v>
      </c>
      <c r="P117" s="43">
        <f t="shared" si="25"/>
        <v>8</v>
      </c>
      <c r="Q117" s="43">
        <f t="shared" si="15"/>
        <v>2</v>
      </c>
      <c r="R117" s="43">
        <f t="shared" si="16"/>
        <v>3</v>
      </c>
      <c r="S117" s="43">
        <f t="shared" si="17"/>
        <v>0</v>
      </c>
      <c r="T117" s="43">
        <f t="shared" si="18"/>
        <v>2</v>
      </c>
      <c r="U117" s="43">
        <f t="shared" si="19"/>
        <v>0</v>
      </c>
      <c r="V117" s="43">
        <f t="shared" si="20"/>
        <v>0</v>
      </c>
      <c r="W117" s="43">
        <f t="shared" si="21"/>
        <v>-1</v>
      </c>
      <c r="X117">
        <f t="shared" si="22"/>
        <v>8</v>
      </c>
      <c r="Y117">
        <f t="shared" si="23"/>
        <v>4</v>
      </c>
    </row>
    <row r="118" spans="1:25">
      <c r="A118" s="43"/>
      <c r="B118" s="43" t="s">
        <v>24718</v>
      </c>
      <c r="C118" s="43">
        <v>0</v>
      </c>
      <c r="D118" s="43">
        <v>0</v>
      </c>
      <c r="E118" s="43">
        <f t="shared" si="24"/>
        <v>0</v>
      </c>
      <c r="F118" s="43"/>
      <c r="G118" s="43"/>
      <c r="H118" s="43"/>
      <c r="I118" s="43">
        <v>23</v>
      </c>
      <c r="J118" s="43">
        <v>34</v>
      </c>
      <c r="K118" s="43">
        <v>7</v>
      </c>
      <c r="L118" s="43">
        <v>17</v>
      </c>
      <c r="M118" s="43">
        <v>3</v>
      </c>
      <c r="N118" s="43">
        <v>1</v>
      </c>
      <c r="O118" s="43">
        <v>-4</v>
      </c>
      <c r="P118" s="43">
        <f t="shared" si="25"/>
        <v>96</v>
      </c>
      <c r="Q118" s="43">
        <f t="shared" si="15"/>
        <v>23</v>
      </c>
      <c r="R118" s="43">
        <f t="shared" si="16"/>
        <v>34</v>
      </c>
      <c r="S118" s="43">
        <f t="shared" si="17"/>
        <v>7</v>
      </c>
      <c r="T118" s="43">
        <f t="shared" si="18"/>
        <v>17</v>
      </c>
      <c r="U118" s="43">
        <f t="shared" si="19"/>
        <v>3</v>
      </c>
      <c r="V118" s="43">
        <f t="shared" si="20"/>
        <v>1</v>
      </c>
      <c r="W118" s="43">
        <f t="shared" si="21"/>
        <v>-4</v>
      </c>
      <c r="X118">
        <f t="shared" si="22"/>
        <v>96</v>
      </c>
      <c r="Y118">
        <f t="shared" si="23"/>
        <v>4.1739130434782608</v>
      </c>
    </row>
    <row r="119" spans="1:25">
      <c r="A119" s="43"/>
      <c r="B119" s="43" t="s">
        <v>24986</v>
      </c>
      <c r="C119" s="43">
        <v>0</v>
      </c>
      <c r="D119" s="43">
        <v>0</v>
      </c>
      <c r="E119" s="43">
        <f t="shared" si="24"/>
        <v>0</v>
      </c>
      <c r="F119" s="43"/>
      <c r="G119" s="43"/>
      <c r="H119" s="43"/>
      <c r="I119" s="43">
        <v>23</v>
      </c>
      <c r="J119" s="43">
        <v>34</v>
      </c>
      <c r="K119" s="43">
        <v>7</v>
      </c>
      <c r="L119" s="43">
        <v>17</v>
      </c>
      <c r="M119" s="43">
        <v>3</v>
      </c>
      <c r="N119" s="43">
        <v>1</v>
      </c>
      <c r="O119" s="43">
        <v>-4</v>
      </c>
      <c r="P119" s="43">
        <f t="shared" si="25"/>
        <v>96</v>
      </c>
      <c r="Q119" s="43">
        <f t="shared" si="15"/>
        <v>23</v>
      </c>
      <c r="R119" s="43">
        <f t="shared" si="16"/>
        <v>34</v>
      </c>
      <c r="S119" s="43">
        <f t="shared" si="17"/>
        <v>7</v>
      </c>
      <c r="T119" s="43">
        <f t="shared" si="18"/>
        <v>17</v>
      </c>
      <c r="U119" s="43">
        <f t="shared" si="19"/>
        <v>3</v>
      </c>
      <c r="V119" s="43">
        <f t="shared" si="20"/>
        <v>1</v>
      </c>
      <c r="W119" s="43">
        <f t="shared" si="21"/>
        <v>-4</v>
      </c>
      <c r="X119">
        <f t="shared" si="22"/>
        <v>96</v>
      </c>
      <c r="Y119">
        <f t="shared" si="23"/>
        <v>4.1739130434782608</v>
      </c>
    </row>
    <row r="120" spans="1:25">
      <c r="A120" s="43"/>
      <c r="B120" s="43" t="s">
        <v>24719</v>
      </c>
      <c r="C120" s="43">
        <v>0</v>
      </c>
      <c r="D120" s="43">
        <v>0</v>
      </c>
      <c r="E120" s="43">
        <f t="shared" si="24"/>
        <v>0</v>
      </c>
      <c r="F120" s="43"/>
      <c r="G120" s="43"/>
      <c r="H120" s="43"/>
      <c r="I120" s="43">
        <v>2</v>
      </c>
      <c r="J120" s="43">
        <v>3</v>
      </c>
      <c r="K120" s="43">
        <v>0</v>
      </c>
      <c r="L120" s="43">
        <v>5</v>
      </c>
      <c r="M120" s="43">
        <v>1</v>
      </c>
      <c r="N120" s="43">
        <v>0</v>
      </c>
      <c r="O120" s="43">
        <v>-2</v>
      </c>
      <c r="P120" s="43">
        <f t="shared" si="25"/>
        <v>8</v>
      </c>
      <c r="Q120" s="43">
        <f t="shared" si="15"/>
        <v>2</v>
      </c>
      <c r="R120" s="43">
        <f t="shared" si="16"/>
        <v>3</v>
      </c>
      <c r="S120" s="43">
        <f t="shared" si="17"/>
        <v>0</v>
      </c>
      <c r="T120" s="43">
        <f t="shared" si="18"/>
        <v>5</v>
      </c>
      <c r="U120" s="43">
        <f t="shared" si="19"/>
        <v>1</v>
      </c>
      <c r="V120" s="43">
        <f t="shared" si="20"/>
        <v>0</v>
      </c>
      <c r="W120" s="43">
        <f t="shared" si="21"/>
        <v>-2</v>
      </c>
      <c r="X120">
        <f t="shared" si="22"/>
        <v>8</v>
      </c>
      <c r="Y120">
        <f t="shared" si="23"/>
        <v>4</v>
      </c>
    </row>
    <row r="121" spans="1:25">
      <c r="A121" s="43"/>
      <c r="B121" s="43" t="s">
        <v>24720</v>
      </c>
      <c r="C121" s="43">
        <v>0</v>
      </c>
      <c r="D121" s="43">
        <v>0</v>
      </c>
      <c r="E121" s="43">
        <f t="shared" si="24"/>
        <v>0</v>
      </c>
      <c r="F121" s="43"/>
      <c r="G121" s="43"/>
      <c r="H121" s="43"/>
      <c r="I121" s="43">
        <v>10</v>
      </c>
      <c r="J121" s="43">
        <v>11</v>
      </c>
      <c r="K121" s="43">
        <v>5</v>
      </c>
      <c r="L121" s="43">
        <v>10</v>
      </c>
      <c r="M121" s="43">
        <v>2</v>
      </c>
      <c r="N121" s="43">
        <v>0</v>
      </c>
      <c r="O121" s="43">
        <v>-4</v>
      </c>
      <c r="P121" s="43">
        <f t="shared" si="25"/>
        <v>30</v>
      </c>
      <c r="Q121" s="43">
        <f t="shared" si="15"/>
        <v>10</v>
      </c>
      <c r="R121" s="43">
        <f t="shared" si="16"/>
        <v>11</v>
      </c>
      <c r="S121" s="43">
        <f t="shared" si="17"/>
        <v>5</v>
      </c>
      <c r="T121" s="43">
        <f t="shared" si="18"/>
        <v>10</v>
      </c>
      <c r="U121" s="43">
        <f t="shared" si="19"/>
        <v>2</v>
      </c>
      <c r="V121" s="43">
        <f t="shared" si="20"/>
        <v>0</v>
      </c>
      <c r="W121" s="43">
        <f t="shared" si="21"/>
        <v>-4</v>
      </c>
      <c r="X121">
        <f t="shared" si="22"/>
        <v>30</v>
      </c>
      <c r="Y121">
        <f t="shared" si="23"/>
        <v>3</v>
      </c>
    </row>
    <row r="122" spans="1:25">
      <c r="A122" s="43"/>
      <c r="B122" s="43" t="s">
        <v>24721</v>
      </c>
      <c r="C122" s="43">
        <v>0</v>
      </c>
      <c r="D122" s="43">
        <v>0</v>
      </c>
      <c r="E122" s="43">
        <f t="shared" si="24"/>
        <v>0</v>
      </c>
      <c r="F122" s="43"/>
      <c r="G122" s="43"/>
      <c r="H122" s="43"/>
      <c r="I122" s="43">
        <v>14</v>
      </c>
      <c r="J122" s="43">
        <v>14</v>
      </c>
      <c r="K122" s="43">
        <v>5</v>
      </c>
      <c r="L122" s="43">
        <v>11</v>
      </c>
      <c r="M122" s="43">
        <v>1</v>
      </c>
      <c r="N122" s="43">
        <v>0</v>
      </c>
      <c r="O122" s="43">
        <v>-4</v>
      </c>
      <c r="P122" s="43">
        <f t="shared" si="25"/>
        <v>42</v>
      </c>
      <c r="Q122" s="43">
        <f t="shared" si="15"/>
        <v>14</v>
      </c>
      <c r="R122" s="43">
        <f t="shared" si="16"/>
        <v>14</v>
      </c>
      <c r="S122" s="43">
        <f t="shared" si="17"/>
        <v>5</v>
      </c>
      <c r="T122" s="43">
        <f t="shared" si="18"/>
        <v>11</v>
      </c>
      <c r="U122" s="43">
        <f t="shared" si="19"/>
        <v>1</v>
      </c>
      <c r="V122" s="43">
        <f t="shared" si="20"/>
        <v>0</v>
      </c>
      <c r="W122" s="43">
        <f t="shared" si="21"/>
        <v>-4</v>
      </c>
      <c r="X122">
        <f t="shared" si="22"/>
        <v>42</v>
      </c>
      <c r="Y122">
        <f t="shared" si="23"/>
        <v>3</v>
      </c>
    </row>
    <row r="123" spans="1:25">
      <c r="A123" s="43"/>
      <c r="B123" s="43" t="s">
        <v>24722</v>
      </c>
      <c r="C123" s="43">
        <v>0</v>
      </c>
      <c r="D123" s="43">
        <v>0</v>
      </c>
      <c r="E123" s="43">
        <f t="shared" si="24"/>
        <v>0</v>
      </c>
      <c r="F123" s="43"/>
      <c r="G123" s="43"/>
      <c r="H123" s="43"/>
      <c r="I123" s="43">
        <v>10</v>
      </c>
      <c r="J123" s="43">
        <v>12</v>
      </c>
      <c r="K123" s="43">
        <v>5</v>
      </c>
      <c r="L123" s="43">
        <v>10</v>
      </c>
      <c r="M123" s="43">
        <v>2</v>
      </c>
      <c r="N123" s="43">
        <v>0</v>
      </c>
      <c r="O123" s="43">
        <v>-3</v>
      </c>
      <c r="P123" s="43">
        <f t="shared" si="25"/>
        <v>30</v>
      </c>
      <c r="Q123" s="43">
        <f t="shared" si="15"/>
        <v>10</v>
      </c>
      <c r="R123" s="43">
        <f t="shared" si="16"/>
        <v>12</v>
      </c>
      <c r="S123" s="43">
        <f t="shared" si="17"/>
        <v>5</v>
      </c>
      <c r="T123" s="43">
        <f t="shared" si="18"/>
        <v>10</v>
      </c>
      <c r="U123" s="43">
        <f t="shared" si="19"/>
        <v>2</v>
      </c>
      <c r="V123" s="43">
        <f t="shared" si="20"/>
        <v>0</v>
      </c>
      <c r="W123" s="43">
        <f t="shared" si="21"/>
        <v>-3</v>
      </c>
      <c r="X123">
        <f t="shared" si="22"/>
        <v>30</v>
      </c>
      <c r="Y123">
        <f t="shared" si="23"/>
        <v>3</v>
      </c>
    </row>
    <row r="124" spans="1:25">
      <c r="A124" s="43"/>
      <c r="B124" s="43" t="s">
        <v>24723</v>
      </c>
      <c r="C124" s="43">
        <v>0</v>
      </c>
      <c r="D124" s="43">
        <v>0</v>
      </c>
      <c r="E124" s="43">
        <f t="shared" si="24"/>
        <v>0</v>
      </c>
      <c r="F124" s="43"/>
      <c r="G124" s="43"/>
      <c r="H124" s="43"/>
      <c r="I124" s="43">
        <v>9</v>
      </c>
      <c r="J124" s="43">
        <v>13</v>
      </c>
      <c r="K124" s="43">
        <v>4</v>
      </c>
      <c r="L124" s="43">
        <v>8</v>
      </c>
      <c r="M124" s="43">
        <v>1</v>
      </c>
      <c r="N124" s="43">
        <v>0</v>
      </c>
      <c r="O124" s="43">
        <v>-2</v>
      </c>
      <c r="P124" s="43">
        <f t="shared" si="25"/>
        <v>28</v>
      </c>
      <c r="Q124" s="43">
        <f t="shared" si="15"/>
        <v>9</v>
      </c>
      <c r="R124" s="43">
        <f t="shared" si="16"/>
        <v>13</v>
      </c>
      <c r="S124" s="43">
        <f t="shared" si="17"/>
        <v>4</v>
      </c>
      <c r="T124" s="43">
        <f t="shared" si="18"/>
        <v>8</v>
      </c>
      <c r="U124" s="43">
        <f t="shared" si="19"/>
        <v>1</v>
      </c>
      <c r="V124" s="43">
        <f t="shared" si="20"/>
        <v>0</v>
      </c>
      <c r="W124" s="43">
        <f t="shared" si="21"/>
        <v>-2</v>
      </c>
      <c r="X124">
        <f t="shared" si="22"/>
        <v>28</v>
      </c>
      <c r="Y124">
        <f t="shared" si="23"/>
        <v>3.1111111111111112</v>
      </c>
    </row>
    <row r="125" spans="1:25">
      <c r="A125" s="43"/>
      <c r="B125" s="43" t="s">
        <v>24724</v>
      </c>
      <c r="C125" s="43">
        <v>0</v>
      </c>
      <c r="D125" s="43">
        <v>0</v>
      </c>
      <c r="E125" s="43">
        <f t="shared" si="24"/>
        <v>0</v>
      </c>
      <c r="F125" s="43"/>
      <c r="G125" s="43"/>
      <c r="H125" s="43"/>
      <c r="I125" s="43">
        <v>8</v>
      </c>
      <c r="J125" s="43">
        <v>13</v>
      </c>
      <c r="K125" s="43">
        <v>3</v>
      </c>
      <c r="L125" s="43">
        <v>7</v>
      </c>
      <c r="M125" s="43">
        <v>1</v>
      </c>
      <c r="N125" s="43">
        <v>0</v>
      </c>
      <c r="O125" s="43">
        <v>-1</v>
      </c>
      <c r="P125" s="43">
        <f t="shared" si="25"/>
        <v>28</v>
      </c>
      <c r="Q125" s="43">
        <f t="shared" si="15"/>
        <v>8</v>
      </c>
      <c r="R125" s="43">
        <f t="shared" si="16"/>
        <v>13</v>
      </c>
      <c r="S125" s="43">
        <f t="shared" si="17"/>
        <v>3</v>
      </c>
      <c r="T125" s="43">
        <f t="shared" si="18"/>
        <v>7</v>
      </c>
      <c r="U125" s="43">
        <f t="shared" si="19"/>
        <v>1</v>
      </c>
      <c r="V125" s="43">
        <f t="shared" si="20"/>
        <v>0</v>
      </c>
      <c r="W125" s="43">
        <f t="shared" si="21"/>
        <v>-1</v>
      </c>
      <c r="X125">
        <f t="shared" si="22"/>
        <v>28</v>
      </c>
      <c r="Y125">
        <f t="shared" si="23"/>
        <v>3.5</v>
      </c>
    </row>
    <row r="126" spans="1:25">
      <c r="A126" s="43"/>
      <c r="B126" s="43" t="s">
        <v>24725</v>
      </c>
      <c r="C126" s="43">
        <v>0</v>
      </c>
      <c r="D126" s="43">
        <v>0</v>
      </c>
      <c r="E126" s="43">
        <f t="shared" si="24"/>
        <v>0</v>
      </c>
      <c r="F126" s="43"/>
      <c r="G126" s="43"/>
      <c r="H126" s="43"/>
      <c r="I126" s="43">
        <v>10</v>
      </c>
      <c r="J126" s="43">
        <v>12</v>
      </c>
      <c r="K126" s="43">
        <v>5</v>
      </c>
      <c r="L126" s="43">
        <v>7</v>
      </c>
      <c r="M126" s="43">
        <v>1</v>
      </c>
      <c r="N126" s="43">
        <v>0</v>
      </c>
      <c r="O126" s="43">
        <v>-2</v>
      </c>
      <c r="P126" s="43">
        <f t="shared" si="25"/>
        <v>30</v>
      </c>
      <c r="Q126" s="43">
        <f t="shared" si="15"/>
        <v>10</v>
      </c>
      <c r="R126" s="43">
        <f t="shared" si="16"/>
        <v>12</v>
      </c>
      <c r="S126" s="43">
        <f t="shared" si="17"/>
        <v>5</v>
      </c>
      <c r="T126" s="43">
        <f t="shared" si="18"/>
        <v>7</v>
      </c>
      <c r="U126" s="43">
        <f t="shared" si="19"/>
        <v>1</v>
      </c>
      <c r="V126" s="43">
        <f t="shared" si="20"/>
        <v>0</v>
      </c>
      <c r="W126" s="43">
        <f t="shared" si="21"/>
        <v>-2</v>
      </c>
      <c r="X126">
        <f t="shared" si="22"/>
        <v>30</v>
      </c>
      <c r="Y126">
        <f t="shared" si="23"/>
        <v>3</v>
      </c>
    </row>
    <row r="127" spans="1:25">
      <c r="A127" s="43"/>
      <c r="B127" s="43" t="s">
        <v>24726</v>
      </c>
      <c r="C127" s="43">
        <v>0</v>
      </c>
      <c r="D127" s="43">
        <v>0</v>
      </c>
      <c r="E127" s="43">
        <f t="shared" si="24"/>
        <v>0</v>
      </c>
      <c r="F127" s="43"/>
      <c r="G127" s="43"/>
      <c r="H127" s="43"/>
      <c r="I127" s="43">
        <v>7</v>
      </c>
      <c r="J127" s="43">
        <v>6</v>
      </c>
      <c r="K127" s="43">
        <v>1</v>
      </c>
      <c r="L127" s="43">
        <v>2</v>
      </c>
      <c r="M127" s="43">
        <v>0</v>
      </c>
      <c r="N127" s="43">
        <v>0</v>
      </c>
      <c r="O127" s="43">
        <v>-1</v>
      </c>
      <c r="P127" s="43">
        <f t="shared" si="25"/>
        <v>28</v>
      </c>
      <c r="Q127" s="43">
        <f t="shared" si="15"/>
        <v>7</v>
      </c>
      <c r="R127" s="43">
        <f t="shared" si="16"/>
        <v>6</v>
      </c>
      <c r="S127" s="43">
        <f t="shared" si="17"/>
        <v>1</v>
      </c>
      <c r="T127" s="43">
        <f t="shared" si="18"/>
        <v>2</v>
      </c>
      <c r="U127" s="43">
        <f t="shared" si="19"/>
        <v>0</v>
      </c>
      <c r="V127" s="43">
        <f t="shared" si="20"/>
        <v>0</v>
      </c>
      <c r="W127" s="43">
        <f t="shared" si="21"/>
        <v>-1</v>
      </c>
      <c r="X127">
        <f t="shared" si="22"/>
        <v>28</v>
      </c>
      <c r="Y127">
        <f t="shared" si="23"/>
        <v>4</v>
      </c>
    </row>
    <row r="128" spans="1:25">
      <c r="A128" s="43"/>
      <c r="B128" s="43" t="s">
        <v>24727</v>
      </c>
      <c r="C128" s="43">
        <v>0</v>
      </c>
      <c r="D128" s="43">
        <v>0</v>
      </c>
      <c r="E128" s="43">
        <f t="shared" si="24"/>
        <v>0</v>
      </c>
      <c r="F128" s="43"/>
      <c r="G128" s="43"/>
      <c r="H128" s="43"/>
      <c r="I128" s="43">
        <v>10</v>
      </c>
      <c r="J128" s="43">
        <v>12</v>
      </c>
      <c r="K128" s="43">
        <v>5</v>
      </c>
      <c r="L128" s="43">
        <v>10</v>
      </c>
      <c r="M128" s="43">
        <v>1</v>
      </c>
      <c r="N128" s="43">
        <v>1</v>
      </c>
      <c r="O128" s="43">
        <v>-2</v>
      </c>
      <c r="P128" s="43">
        <f t="shared" si="25"/>
        <v>30</v>
      </c>
      <c r="Q128" s="43">
        <f t="shared" si="15"/>
        <v>10</v>
      </c>
      <c r="R128" s="43">
        <f t="shared" si="16"/>
        <v>12</v>
      </c>
      <c r="S128" s="43">
        <f t="shared" si="17"/>
        <v>5</v>
      </c>
      <c r="T128" s="43">
        <f t="shared" si="18"/>
        <v>10</v>
      </c>
      <c r="U128" s="43">
        <f t="shared" si="19"/>
        <v>1</v>
      </c>
      <c r="V128" s="43">
        <f t="shared" si="20"/>
        <v>1</v>
      </c>
      <c r="W128" s="43">
        <f t="shared" si="21"/>
        <v>-2</v>
      </c>
      <c r="X128">
        <f t="shared" si="22"/>
        <v>30</v>
      </c>
      <c r="Y128">
        <f t="shared" si="23"/>
        <v>3</v>
      </c>
    </row>
    <row r="129" spans="1:25">
      <c r="A129" s="43"/>
      <c r="B129" s="43" t="s">
        <v>24728</v>
      </c>
      <c r="C129" s="43">
        <v>0</v>
      </c>
      <c r="D129" s="43">
        <v>0</v>
      </c>
      <c r="E129" s="43">
        <f t="shared" si="24"/>
        <v>0</v>
      </c>
      <c r="F129" s="43"/>
      <c r="G129" s="43"/>
      <c r="H129" s="43"/>
      <c r="I129" s="43">
        <v>10</v>
      </c>
      <c r="J129" s="43">
        <v>12</v>
      </c>
      <c r="K129" s="43">
        <v>5</v>
      </c>
      <c r="L129" s="43">
        <v>13</v>
      </c>
      <c r="M129" s="43">
        <v>3</v>
      </c>
      <c r="N129" s="43">
        <v>0</v>
      </c>
      <c r="O129" s="43">
        <v>-4</v>
      </c>
      <c r="P129" s="43">
        <f t="shared" si="25"/>
        <v>30</v>
      </c>
      <c r="Q129" s="43">
        <f t="shared" si="15"/>
        <v>10</v>
      </c>
      <c r="R129" s="43">
        <f t="shared" si="16"/>
        <v>12</v>
      </c>
      <c r="S129" s="43">
        <f t="shared" si="17"/>
        <v>5</v>
      </c>
      <c r="T129" s="43">
        <f t="shared" si="18"/>
        <v>13</v>
      </c>
      <c r="U129" s="43">
        <f t="shared" si="19"/>
        <v>3</v>
      </c>
      <c r="V129" s="43">
        <f t="shared" si="20"/>
        <v>0</v>
      </c>
      <c r="W129" s="43">
        <f t="shared" si="21"/>
        <v>-4</v>
      </c>
      <c r="X129">
        <f t="shared" si="22"/>
        <v>30</v>
      </c>
      <c r="Y129">
        <f t="shared" si="23"/>
        <v>3</v>
      </c>
    </row>
    <row r="130" spans="1:25">
      <c r="A130" s="43"/>
      <c r="B130" s="43" t="s">
        <v>24018</v>
      </c>
      <c r="C130" s="43">
        <v>0</v>
      </c>
      <c r="D130" s="43">
        <v>0</v>
      </c>
      <c r="E130" s="43">
        <f t="shared" ref="E130:E150" si="26">IF(TYPE(FIND("_EXT",B130))=1,IF(OR(AND(I130&gt;0,I130&lt;1),(TYPE(FIND("_EXT",B130))=1),EXACT("H2O_EXT",B130),EXACT("ATP_EXT",B130),EXACT("H+_EXT",B130),EXACT("SO4_EXT",B130),EXACT("phosphate_EXT",B130),EXACT("oxygen_EXT",B130),EXACT("CO2_EXT",B130),EXACT("NH4_EXT",B130),EXACT("BIO_EXT",B130),EXACT(B130,"acetate_EXT"),EXACT("acetaldehyde_EXT",B130),EXACT("cellulose_EXT",B130),EXACT(B130,"ethanol_EXT")),1,0),0)</f>
        <v>1</v>
      </c>
      <c r="F130" s="43"/>
      <c r="G130" s="43"/>
      <c r="H130" s="43"/>
      <c r="I130" s="43">
        <v>0</v>
      </c>
      <c r="J130" s="43">
        <v>0</v>
      </c>
      <c r="K130" s="43">
        <v>0</v>
      </c>
      <c r="L130" s="43">
        <v>0</v>
      </c>
      <c r="M130" s="43">
        <v>0</v>
      </c>
      <c r="N130" s="43">
        <v>0</v>
      </c>
      <c r="O130" s="43">
        <v>0</v>
      </c>
      <c r="P130" s="43">
        <f t="shared" ref="P130:P150" si="27">X130</f>
        <v>0</v>
      </c>
      <c r="Q130" s="43">
        <f t="shared" ref="Q130:Q193" si="28">IF(TYPE(I130)=1,I130,0)</f>
        <v>0</v>
      </c>
      <c r="R130" s="43">
        <f t="shared" ref="R130:R193" si="29">IF(TYPE(J130)=1,J130,0)</f>
        <v>0</v>
      </c>
      <c r="S130" s="43">
        <f t="shared" ref="S130:S193" si="30">IF(TYPE(K130)=1,K130,0)</f>
        <v>0</v>
      </c>
      <c r="T130" s="43">
        <f t="shared" ref="T130:T193" si="31">IF(TYPE(L130)=1,L130,0)</f>
        <v>0</v>
      </c>
      <c r="U130" s="43">
        <f t="shared" ref="U130:U193" si="32">IF(TYPE(M130)=1,M130,0)</f>
        <v>0</v>
      </c>
      <c r="V130" s="43">
        <f t="shared" ref="V130:V193" si="33">IF(TYPE(N130)=1,N130,0)</f>
        <v>0</v>
      </c>
      <c r="W130" s="43">
        <f t="shared" ref="W130:W193" si="34">IF(TYPE(O130)=1,O130,0)</f>
        <v>0</v>
      </c>
      <c r="X130">
        <f t="shared" ref="X130:X193" si="35">(Q130*$Q$1)+(R130*$R$1)+(S130*$S$1)+(T130*$T$1)+(U130*$U$1)+(V130*$V$1)+(W130*$W$1)</f>
        <v>0</v>
      </c>
      <c r="Y130">
        <f t="shared" ref="Y130:Y193" si="36">IF(I130=0,X130,X130/Q130)</f>
        <v>0</v>
      </c>
    </row>
    <row r="131" spans="1:25">
      <c r="A131" s="43"/>
      <c r="B131" s="43" t="s">
        <v>24729</v>
      </c>
      <c r="C131" s="43">
        <v>0</v>
      </c>
      <c r="D131" s="43">
        <v>0</v>
      </c>
      <c r="E131" s="43">
        <f t="shared" si="26"/>
        <v>0</v>
      </c>
      <c r="F131" s="43"/>
      <c r="G131" s="43"/>
      <c r="H131" s="43"/>
      <c r="I131" s="43">
        <v>7</v>
      </c>
      <c r="J131" s="43">
        <v>6</v>
      </c>
      <c r="K131" s="43">
        <v>0</v>
      </c>
      <c r="L131" s="43">
        <v>1</v>
      </c>
      <c r="M131" s="43">
        <v>0</v>
      </c>
      <c r="N131" s="43">
        <v>0</v>
      </c>
      <c r="O131" s="43">
        <v>0</v>
      </c>
      <c r="P131" s="43">
        <f t="shared" si="27"/>
        <v>32</v>
      </c>
      <c r="Q131" s="43">
        <f t="shared" si="28"/>
        <v>7</v>
      </c>
      <c r="R131" s="43">
        <f t="shared" si="29"/>
        <v>6</v>
      </c>
      <c r="S131" s="43">
        <f t="shared" si="30"/>
        <v>0</v>
      </c>
      <c r="T131" s="43">
        <f t="shared" si="31"/>
        <v>1</v>
      </c>
      <c r="U131" s="43">
        <f t="shared" si="32"/>
        <v>0</v>
      </c>
      <c r="V131" s="43">
        <f t="shared" si="33"/>
        <v>0</v>
      </c>
      <c r="W131" s="43">
        <f t="shared" si="34"/>
        <v>0</v>
      </c>
      <c r="X131">
        <f t="shared" si="35"/>
        <v>32</v>
      </c>
      <c r="Y131">
        <f t="shared" si="36"/>
        <v>4.5714285714285712</v>
      </c>
    </row>
    <row r="132" spans="1:25">
      <c r="A132" s="43"/>
      <c r="B132" s="43" t="s">
        <v>24730</v>
      </c>
      <c r="C132" s="43">
        <v>0</v>
      </c>
      <c r="D132" s="43">
        <v>0</v>
      </c>
      <c r="E132" s="43">
        <f t="shared" si="26"/>
        <v>0</v>
      </c>
      <c r="F132" s="43"/>
      <c r="G132" s="43"/>
      <c r="H132" s="43"/>
      <c r="I132" s="43">
        <v>7</v>
      </c>
      <c r="J132" s="43">
        <v>5</v>
      </c>
      <c r="K132" s="43">
        <v>0</v>
      </c>
      <c r="L132" s="43">
        <v>2</v>
      </c>
      <c r="M132" s="43">
        <v>0</v>
      </c>
      <c r="N132" s="43">
        <v>0</v>
      </c>
      <c r="O132" s="43">
        <v>-1</v>
      </c>
      <c r="P132" s="43">
        <f t="shared" si="27"/>
        <v>30</v>
      </c>
      <c r="Q132" s="43">
        <f t="shared" si="28"/>
        <v>7</v>
      </c>
      <c r="R132" s="43">
        <f t="shared" si="29"/>
        <v>5</v>
      </c>
      <c r="S132" s="43">
        <f t="shared" si="30"/>
        <v>0</v>
      </c>
      <c r="T132" s="43">
        <f t="shared" si="31"/>
        <v>2</v>
      </c>
      <c r="U132" s="43">
        <f t="shared" si="32"/>
        <v>0</v>
      </c>
      <c r="V132" s="43">
        <f t="shared" si="33"/>
        <v>0</v>
      </c>
      <c r="W132" s="43">
        <f t="shared" si="34"/>
        <v>-1</v>
      </c>
      <c r="X132">
        <f t="shared" si="35"/>
        <v>30</v>
      </c>
      <c r="Y132">
        <f t="shared" si="36"/>
        <v>4.2857142857142856</v>
      </c>
    </row>
    <row r="133" spans="1:25">
      <c r="A133" s="43"/>
      <c r="B133" s="43" t="s">
        <v>24731</v>
      </c>
      <c r="C133" s="43">
        <v>0</v>
      </c>
      <c r="D133" s="43">
        <v>0</v>
      </c>
      <c r="E133" s="43">
        <f t="shared" si="26"/>
        <v>0</v>
      </c>
      <c r="F133" s="43"/>
      <c r="G133" s="43"/>
      <c r="H133" s="43"/>
      <c r="I133" s="43">
        <v>7</v>
      </c>
      <c r="J133" s="43">
        <v>8</v>
      </c>
      <c r="K133" s="43">
        <v>0</v>
      </c>
      <c r="L133" s="43">
        <v>1</v>
      </c>
      <c r="M133" s="43">
        <v>0</v>
      </c>
      <c r="N133" s="43">
        <v>0</v>
      </c>
      <c r="O133" s="43">
        <v>0</v>
      </c>
      <c r="P133" s="43">
        <f t="shared" si="27"/>
        <v>34</v>
      </c>
      <c r="Q133" s="43">
        <f t="shared" si="28"/>
        <v>7</v>
      </c>
      <c r="R133" s="43">
        <f t="shared" si="29"/>
        <v>8</v>
      </c>
      <c r="S133" s="43">
        <f t="shared" si="30"/>
        <v>0</v>
      </c>
      <c r="T133" s="43">
        <f t="shared" si="31"/>
        <v>1</v>
      </c>
      <c r="U133" s="43">
        <f t="shared" si="32"/>
        <v>0</v>
      </c>
      <c r="V133" s="43">
        <f t="shared" si="33"/>
        <v>0</v>
      </c>
      <c r="W133" s="43">
        <f t="shared" si="34"/>
        <v>0</v>
      </c>
      <c r="X133">
        <f t="shared" si="35"/>
        <v>34</v>
      </c>
      <c r="Y133">
        <f t="shared" si="36"/>
        <v>4.8571428571428568</v>
      </c>
    </row>
    <row r="134" spans="1:25">
      <c r="A134" s="43"/>
      <c r="B134" s="43" t="s">
        <v>24732</v>
      </c>
      <c r="C134" s="43">
        <v>0</v>
      </c>
      <c r="D134" s="43">
        <v>0</v>
      </c>
      <c r="E134" s="43">
        <f t="shared" si="26"/>
        <v>0</v>
      </c>
      <c r="F134" s="43"/>
      <c r="G134" s="43"/>
      <c r="H134" s="43"/>
      <c r="I134" s="43">
        <v>6</v>
      </c>
      <c r="J134" s="43">
        <v>12</v>
      </c>
      <c r="K134" s="43">
        <v>0</v>
      </c>
      <c r="L134" s="43">
        <v>6</v>
      </c>
      <c r="M134" s="43">
        <v>0</v>
      </c>
      <c r="N134" s="43">
        <v>0</v>
      </c>
      <c r="O134" s="43">
        <v>0</v>
      </c>
      <c r="P134" s="43">
        <f t="shared" si="27"/>
        <v>24</v>
      </c>
      <c r="Q134" s="43">
        <f t="shared" si="28"/>
        <v>6</v>
      </c>
      <c r="R134" s="43">
        <f t="shared" si="29"/>
        <v>12</v>
      </c>
      <c r="S134" s="43">
        <f t="shared" si="30"/>
        <v>0</v>
      </c>
      <c r="T134" s="43">
        <f t="shared" si="31"/>
        <v>6</v>
      </c>
      <c r="U134" s="43">
        <f t="shared" si="32"/>
        <v>0</v>
      </c>
      <c r="V134" s="43">
        <f t="shared" si="33"/>
        <v>0</v>
      </c>
      <c r="W134" s="43">
        <f t="shared" si="34"/>
        <v>0</v>
      </c>
      <c r="X134">
        <f t="shared" si="35"/>
        <v>24</v>
      </c>
      <c r="Y134">
        <f t="shared" si="36"/>
        <v>4</v>
      </c>
    </row>
    <row r="135" spans="1:25">
      <c r="A135" s="43"/>
      <c r="B135" s="43" t="s">
        <v>24733</v>
      </c>
      <c r="C135" s="43">
        <v>0</v>
      </c>
      <c r="D135" s="43">
        <v>0</v>
      </c>
      <c r="E135" s="43">
        <f t="shared" si="26"/>
        <v>0</v>
      </c>
      <c r="F135" s="43"/>
      <c r="G135" s="43"/>
      <c r="H135" s="43"/>
      <c r="I135" s="43">
        <v>6</v>
      </c>
      <c r="J135" s="43">
        <v>11</v>
      </c>
      <c r="K135" s="43">
        <v>0</v>
      </c>
      <c r="L135" s="43">
        <v>9</v>
      </c>
      <c r="M135" s="43">
        <v>1</v>
      </c>
      <c r="N135" s="43">
        <v>0</v>
      </c>
      <c r="O135" s="43">
        <v>-2</v>
      </c>
      <c r="P135" s="43">
        <f t="shared" si="27"/>
        <v>24</v>
      </c>
      <c r="Q135" s="43">
        <f t="shared" si="28"/>
        <v>6</v>
      </c>
      <c r="R135" s="43">
        <f t="shared" si="29"/>
        <v>11</v>
      </c>
      <c r="S135" s="43">
        <f t="shared" si="30"/>
        <v>0</v>
      </c>
      <c r="T135" s="43">
        <f t="shared" si="31"/>
        <v>9</v>
      </c>
      <c r="U135" s="43">
        <f t="shared" si="32"/>
        <v>1</v>
      </c>
      <c r="V135" s="43">
        <f t="shared" si="33"/>
        <v>0</v>
      </c>
      <c r="W135" s="43">
        <f t="shared" si="34"/>
        <v>-2</v>
      </c>
      <c r="X135">
        <f t="shared" si="35"/>
        <v>24</v>
      </c>
      <c r="Y135">
        <f t="shared" si="36"/>
        <v>4</v>
      </c>
    </row>
    <row r="136" spans="1:25">
      <c r="A136" s="43"/>
      <c r="B136" s="43" t="s">
        <v>24734</v>
      </c>
      <c r="C136" s="43">
        <v>0</v>
      </c>
      <c r="D136" s="43">
        <v>0</v>
      </c>
      <c r="E136" s="43">
        <f t="shared" si="26"/>
        <v>0</v>
      </c>
      <c r="F136" s="43"/>
      <c r="G136" s="43"/>
      <c r="H136" s="43"/>
      <c r="I136" s="43">
        <v>1</v>
      </c>
      <c r="J136" s="43">
        <v>1</v>
      </c>
      <c r="K136" s="43">
        <v>0</v>
      </c>
      <c r="L136" s="43">
        <v>3</v>
      </c>
      <c r="M136" s="43">
        <v>0</v>
      </c>
      <c r="N136" s="43">
        <v>0</v>
      </c>
      <c r="O136" s="43">
        <v>-1</v>
      </c>
      <c r="P136" s="43">
        <f t="shared" si="27"/>
        <v>0</v>
      </c>
      <c r="Q136" s="43">
        <f t="shared" si="28"/>
        <v>1</v>
      </c>
      <c r="R136" s="43">
        <f t="shared" si="29"/>
        <v>1</v>
      </c>
      <c r="S136" s="43">
        <f t="shared" si="30"/>
        <v>0</v>
      </c>
      <c r="T136" s="43">
        <f t="shared" si="31"/>
        <v>3</v>
      </c>
      <c r="U136" s="43">
        <f t="shared" si="32"/>
        <v>0</v>
      </c>
      <c r="V136" s="43">
        <f t="shared" si="33"/>
        <v>0</v>
      </c>
      <c r="W136" s="43">
        <f t="shared" si="34"/>
        <v>-1</v>
      </c>
      <c r="X136">
        <f t="shared" si="35"/>
        <v>0</v>
      </c>
      <c r="Y136">
        <f t="shared" si="36"/>
        <v>0</v>
      </c>
    </row>
    <row r="137" spans="1:25">
      <c r="A137" s="43"/>
      <c r="B137" s="43" t="s">
        <v>24019</v>
      </c>
      <c r="C137" s="43">
        <v>0</v>
      </c>
      <c r="D137" s="43">
        <v>0</v>
      </c>
      <c r="E137" s="43">
        <f t="shared" si="26"/>
        <v>1</v>
      </c>
      <c r="F137" s="43"/>
      <c r="G137" s="43"/>
      <c r="H137" s="43"/>
      <c r="I137" s="43">
        <f>Bio!X42</f>
        <v>38.807270000000003</v>
      </c>
      <c r="J137" s="43">
        <f>Bio!Y42</f>
        <v>68.294849999999997</v>
      </c>
      <c r="K137" s="43">
        <f>Bio!Z42</f>
        <v>4.8041299999999998</v>
      </c>
      <c r="L137" s="43">
        <f>Bio!AA42</f>
        <v>23.969250000000002</v>
      </c>
      <c r="M137" s="43">
        <f>Bio!AB42</f>
        <v>0.38384999999999997</v>
      </c>
      <c r="N137" s="43">
        <f>Bio!AC42</f>
        <v>9.7920000000000007E-2</v>
      </c>
      <c r="O137" s="43">
        <f>Bio!AD42</f>
        <v>-0.55288999999999999</v>
      </c>
      <c r="P137" s="43">
        <f t="shared" si="27"/>
        <v>164.23270000000002</v>
      </c>
      <c r="Q137" s="43">
        <f t="shared" si="28"/>
        <v>38.807270000000003</v>
      </c>
      <c r="R137" s="43">
        <f t="shared" si="29"/>
        <v>68.294849999999997</v>
      </c>
      <c r="S137" s="43">
        <f t="shared" si="30"/>
        <v>4.8041299999999998</v>
      </c>
      <c r="T137" s="43">
        <f t="shared" si="31"/>
        <v>23.969250000000002</v>
      </c>
      <c r="U137" s="43">
        <f t="shared" si="32"/>
        <v>0.38384999999999997</v>
      </c>
      <c r="V137" s="43">
        <f t="shared" si="33"/>
        <v>9.7920000000000007E-2</v>
      </c>
      <c r="W137" s="43">
        <f t="shared" si="34"/>
        <v>-0.55288999999999999</v>
      </c>
      <c r="X137">
        <f t="shared" si="35"/>
        <v>164.23270000000002</v>
      </c>
      <c r="Y137">
        <f t="shared" si="36"/>
        <v>4.2320085901430327</v>
      </c>
    </row>
    <row r="138" spans="1:25">
      <c r="A138" s="43"/>
      <c r="B138" s="43" t="s">
        <v>24735</v>
      </c>
      <c r="C138" s="43">
        <v>0</v>
      </c>
      <c r="D138" s="43">
        <v>0</v>
      </c>
      <c r="E138" s="43">
        <f t="shared" si="26"/>
        <v>0</v>
      </c>
      <c r="F138" s="43"/>
      <c r="G138" s="43"/>
      <c r="H138" s="43"/>
      <c r="I138" s="43">
        <v>4</v>
      </c>
      <c r="J138" s="43">
        <v>8</v>
      </c>
      <c r="K138" s="43">
        <v>0</v>
      </c>
      <c r="L138" s="43">
        <v>1</v>
      </c>
      <c r="M138" s="43">
        <v>0</v>
      </c>
      <c r="N138" s="43">
        <v>0</v>
      </c>
      <c r="O138" s="43">
        <v>0</v>
      </c>
      <c r="P138" s="43">
        <f t="shared" si="27"/>
        <v>22</v>
      </c>
      <c r="Q138" s="43">
        <f t="shared" si="28"/>
        <v>4</v>
      </c>
      <c r="R138" s="43">
        <f t="shared" si="29"/>
        <v>8</v>
      </c>
      <c r="S138" s="43">
        <f t="shared" si="30"/>
        <v>0</v>
      </c>
      <c r="T138" s="43">
        <f t="shared" si="31"/>
        <v>1</v>
      </c>
      <c r="U138" s="43">
        <f t="shared" si="32"/>
        <v>0</v>
      </c>
      <c r="V138" s="43">
        <f t="shared" si="33"/>
        <v>0</v>
      </c>
      <c r="W138" s="43">
        <f t="shared" si="34"/>
        <v>0</v>
      </c>
      <c r="X138">
        <f t="shared" si="35"/>
        <v>22</v>
      </c>
      <c r="Y138">
        <f t="shared" si="36"/>
        <v>5.5</v>
      </c>
    </row>
    <row r="139" spans="1:25">
      <c r="A139" s="43"/>
      <c r="B139" s="43" t="s">
        <v>24736</v>
      </c>
      <c r="C139" s="43">
        <v>0</v>
      </c>
      <c r="D139" s="43">
        <v>0</v>
      </c>
      <c r="E139" s="43">
        <f t="shared" si="26"/>
        <v>0</v>
      </c>
      <c r="F139" s="43"/>
      <c r="G139" s="43"/>
      <c r="H139" s="43"/>
      <c r="I139" s="43">
        <v>4</v>
      </c>
      <c r="J139" s="43">
        <v>10</v>
      </c>
      <c r="K139" s="43">
        <v>0</v>
      </c>
      <c r="L139" s="43">
        <v>0</v>
      </c>
      <c r="M139" s="43">
        <v>0</v>
      </c>
      <c r="N139" s="43">
        <v>0</v>
      </c>
      <c r="O139" s="43">
        <v>0</v>
      </c>
      <c r="P139" s="43">
        <f t="shared" si="27"/>
        <v>26</v>
      </c>
      <c r="Q139" s="43">
        <f t="shared" si="28"/>
        <v>4</v>
      </c>
      <c r="R139" s="43">
        <f t="shared" si="29"/>
        <v>10</v>
      </c>
      <c r="S139" s="43">
        <f t="shared" si="30"/>
        <v>0</v>
      </c>
      <c r="T139" s="43">
        <f t="shared" si="31"/>
        <v>0</v>
      </c>
      <c r="U139" s="43">
        <f t="shared" si="32"/>
        <v>0</v>
      </c>
      <c r="V139" s="43">
        <f t="shared" si="33"/>
        <v>0</v>
      </c>
      <c r="W139" s="43">
        <f t="shared" si="34"/>
        <v>0</v>
      </c>
      <c r="X139">
        <f t="shared" si="35"/>
        <v>26</v>
      </c>
      <c r="Y139">
        <f t="shared" si="36"/>
        <v>6.5</v>
      </c>
    </row>
    <row r="140" spans="1:25">
      <c r="A140" s="43"/>
      <c r="B140" s="43" t="s">
        <v>24737</v>
      </c>
      <c r="C140" s="43">
        <v>0</v>
      </c>
      <c r="D140" s="43">
        <v>0</v>
      </c>
      <c r="E140" s="43">
        <f t="shared" si="26"/>
        <v>0</v>
      </c>
      <c r="F140" s="43"/>
      <c r="G140" s="43"/>
      <c r="H140" s="43"/>
      <c r="I140" s="43">
        <v>4</v>
      </c>
      <c r="J140" s="43">
        <v>7</v>
      </c>
      <c r="K140" s="43">
        <v>0</v>
      </c>
      <c r="L140" s="43">
        <v>2</v>
      </c>
      <c r="M140" s="43">
        <v>0</v>
      </c>
      <c r="N140" s="43">
        <v>0</v>
      </c>
      <c r="O140" s="43">
        <v>-1</v>
      </c>
      <c r="P140" s="43">
        <f t="shared" si="27"/>
        <v>20</v>
      </c>
      <c r="Q140" s="43">
        <f t="shared" si="28"/>
        <v>4</v>
      </c>
      <c r="R140" s="43">
        <f t="shared" si="29"/>
        <v>7</v>
      </c>
      <c r="S140" s="43">
        <f t="shared" si="30"/>
        <v>0</v>
      </c>
      <c r="T140" s="43">
        <f t="shared" si="31"/>
        <v>2</v>
      </c>
      <c r="U140" s="43">
        <f t="shared" si="32"/>
        <v>0</v>
      </c>
      <c r="V140" s="43">
        <f t="shared" si="33"/>
        <v>0</v>
      </c>
      <c r="W140" s="43">
        <f t="shared" si="34"/>
        <v>-1</v>
      </c>
      <c r="X140">
        <f t="shared" si="35"/>
        <v>20</v>
      </c>
      <c r="Y140">
        <f t="shared" si="36"/>
        <v>5</v>
      </c>
    </row>
    <row r="141" spans="1:25">
      <c r="A141" s="43"/>
      <c r="B141" s="43" t="s">
        <v>24738</v>
      </c>
      <c r="C141" s="43">
        <v>0</v>
      </c>
      <c r="D141" s="43">
        <v>0</v>
      </c>
      <c r="E141" s="43">
        <f t="shared" si="26"/>
        <v>0</v>
      </c>
      <c r="F141" s="43"/>
      <c r="G141" s="43"/>
      <c r="H141" s="43"/>
      <c r="I141" s="43">
        <v>4</v>
      </c>
      <c r="J141" s="43">
        <v>10</v>
      </c>
      <c r="K141" s="43">
        <v>0</v>
      </c>
      <c r="L141" s="43">
        <v>1</v>
      </c>
      <c r="M141" s="43">
        <v>0</v>
      </c>
      <c r="N141" s="43">
        <v>0</v>
      </c>
      <c r="O141" s="43">
        <v>0</v>
      </c>
      <c r="P141" s="43">
        <f t="shared" si="27"/>
        <v>24</v>
      </c>
      <c r="Q141" s="43">
        <f t="shared" si="28"/>
        <v>4</v>
      </c>
      <c r="R141" s="43">
        <f t="shared" si="29"/>
        <v>10</v>
      </c>
      <c r="S141" s="43">
        <f t="shared" si="30"/>
        <v>0</v>
      </c>
      <c r="T141" s="43">
        <f t="shared" si="31"/>
        <v>1</v>
      </c>
      <c r="U141" s="43">
        <f t="shared" si="32"/>
        <v>0</v>
      </c>
      <c r="V141" s="43">
        <f t="shared" si="33"/>
        <v>0</v>
      </c>
      <c r="W141" s="43">
        <f t="shared" si="34"/>
        <v>0</v>
      </c>
      <c r="X141">
        <f t="shared" si="35"/>
        <v>24</v>
      </c>
      <c r="Y141">
        <f t="shared" si="36"/>
        <v>6</v>
      </c>
    </row>
    <row r="142" spans="1:25">
      <c r="A142" s="43"/>
      <c r="B142" s="43" t="s">
        <v>24739</v>
      </c>
      <c r="C142" s="43">
        <v>0</v>
      </c>
      <c r="D142" s="43">
        <v>0</v>
      </c>
      <c r="E142" s="43">
        <f t="shared" si="26"/>
        <v>0</v>
      </c>
      <c r="F142" s="43"/>
      <c r="G142" s="43"/>
      <c r="H142" s="43"/>
      <c r="I142" s="43">
        <v>25</v>
      </c>
      <c r="J142" s="43">
        <v>38</v>
      </c>
      <c r="K142" s="43">
        <v>7</v>
      </c>
      <c r="L142" s="43">
        <v>17</v>
      </c>
      <c r="M142" s="43">
        <v>3</v>
      </c>
      <c r="N142" s="43">
        <v>1</v>
      </c>
      <c r="O142" s="43">
        <v>-4</v>
      </c>
      <c r="P142" s="43">
        <f t="shared" si="27"/>
        <v>108</v>
      </c>
      <c r="Q142" s="43">
        <f t="shared" si="28"/>
        <v>25</v>
      </c>
      <c r="R142" s="43">
        <f t="shared" si="29"/>
        <v>38</v>
      </c>
      <c r="S142" s="43">
        <f t="shared" si="30"/>
        <v>7</v>
      </c>
      <c r="T142" s="43">
        <f t="shared" si="31"/>
        <v>17</v>
      </c>
      <c r="U142" s="43">
        <f t="shared" si="32"/>
        <v>3</v>
      </c>
      <c r="V142" s="43">
        <f t="shared" si="33"/>
        <v>1</v>
      </c>
      <c r="W142" s="43">
        <f t="shared" si="34"/>
        <v>-4</v>
      </c>
      <c r="X142">
        <f t="shared" si="35"/>
        <v>108</v>
      </c>
      <c r="Y142">
        <f t="shared" si="36"/>
        <v>4.32</v>
      </c>
    </row>
    <row r="143" spans="1:25">
      <c r="A143" s="43"/>
      <c r="B143" s="43" t="s">
        <v>24740</v>
      </c>
      <c r="C143" s="43">
        <v>0</v>
      </c>
      <c r="D143" s="43">
        <v>0</v>
      </c>
      <c r="E143" s="43">
        <f t="shared" si="26"/>
        <v>0</v>
      </c>
      <c r="F143" s="43"/>
      <c r="G143" s="43"/>
      <c r="H143" s="43"/>
      <c r="I143" s="43">
        <v>6</v>
      </c>
      <c r="J143" s="43">
        <v>12</v>
      </c>
      <c r="K143" s="43">
        <v>0</v>
      </c>
      <c r="L143" s="43">
        <v>2</v>
      </c>
      <c r="M143" s="43">
        <v>0</v>
      </c>
      <c r="N143" s="43">
        <v>0</v>
      </c>
      <c r="O143" s="43">
        <v>0</v>
      </c>
      <c r="P143" s="43">
        <f t="shared" si="27"/>
        <v>32</v>
      </c>
      <c r="Q143" s="43">
        <f t="shared" si="28"/>
        <v>6</v>
      </c>
      <c r="R143" s="43">
        <f t="shared" si="29"/>
        <v>12</v>
      </c>
      <c r="S143" s="43">
        <f t="shared" si="30"/>
        <v>0</v>
      </c>
      <c r="T143" s="43">
        <f t="shared" si="31"/>
        <v>2</v>
      </c>
      <c r="U143" s="43">
        <f t="shared" si="32"/>
        <v>0</v>
      </c>
      <c r="V143" s="43">
        <f t="shared" si="33"/>
        <v>0</v>
      </c>
      <c r="W143" s="43">
        <f t="shared" si="34"/>
        <v>0</v>
      </c>
      <c r="X143">
        <f t="shared" si="35"/>
        <v>32</v>
      </c>
      <c r="Y143">
        <f t="shared" si="36"/>
        <v>5.333333333333333</v>
      </c>
    </row>
    <row r="144" spans="1:25">
      <c r="A144" s="43"/>
      <c r="B144" s="43" t="s">
        <v>24741</v>
      </c>
      <c r="C144" s="43">
        <v>0</v>
      </c>
      <c r="D144" s="43">
        <v>0</v>
      </c>
      <c r="E144" s="43">
        <f t="shared" si="26"/>
        <v>0</v>
      </c>
      <c r="F144" s="43"/>
      <c r="G144" s="43"/>
      <c r="H144" s="43"/>
      <c r="I144" s="43">
        <v>9</v>
      </c>
      <c r="J144" s="43">
        <v>11</v>
      </c>
      <c r="K144" s="43">
        <v>3</v>
      </c>
      <c r="L144" s="43">
        <v>9</v>
      </c>
      <c r="M144" s="43">
        <v>1</v>
      </c>
      <c r="N144" s="43">
        <v>0</v>
      </c>
      <c r="O144" s="43">
        <v>-3</v>
      </c>
      <c r="P144" s="43">
        <f t="shared" si="27"/>
        <v>28</v>
      </c>
      <c r="Q144" s="43">
        <f t="shared" si="28"/>
        <v>9</v>
      </c>
      <c r="R144" s="43">
        <f t="shared" si="29"/>
        <v>11</v>
      </c>
      <c r="S144" s="43">
        <f t="shared" si="30"/>
        <v>3</v>
      </c>
      <c r="T144" s="43">
        <f t="shared" si="31"/>
        <v>9</v>
      </c>
      <c r="U144" s="43">
        <f t="shared" si="32"/>
        <v>1</v>
      </c>
      <c r="V144" s="43">
        <f t="shared" si="33"/>
        <v>0</v>
      </c>
      <c r="W144" s="43">
        <f t="shared" si="34"/>
        <v>-3</v>
      </c>
      <c r="X144">
        <f t="shared" si="35"/>
        <v>28</v>
      </c>
      <c r="Y144">
        <f t="shared" si="36"/>
        <v>3.1111111111111112</v>
      </c>
    </row>
    <row r="145" spans="1:25">
      <c r="A145" s="43"/>
      <c r="B145" s="43" t="s">
        <v>24742</v>
      </c>
      <c r="C145" s="43">
        <v>0</v>
      </c>
      <c r="D145" s="43">
        <v>0</v>
      </c>
      <c r="E145" s="43">
        <f t="shared" si="26"/>
        <v>0</v>
      </c>
      <c r="F145" s="43"/>
      <c r="G145" s="43"/>
      <c r="H145" s="43"/>
      <c r="I145" s="43">
        <v>1</v>
      </c>
      <c r="J145" s="43">
        <v>2</v>
      </c>
      <c r="K145" s="43">
        <v>1</v>
      </c>
      <c r="L145" s="43">
        <v>5</v>
      </c>
      <c r="M145" s="43">
        <v>1</v>
      </c>
      <c r="N145" s="43">
        <v>0</v>
      </c>
      <c r="O145" s="43">
        <v>-2</v>
      </c>
      <c r="P145" s="43">
        <f t="shared" si="27"/>
        <v>0</v>
      </c>
      <c r="Q145" s="43">
        <f t="shared" si="28"/>
        <v>1</v>
      </c>
      <c r="R145" s="43">
        <f t="shared" si="29"/>
        <v>2</v>
      </c>
      <c r="S145" s="43">
        <f t="shared" si="30"/>
        <v>1</v>
      </c>
      <c r="T145" s="43">
        <f t="shared" si="31"/>
        <v>5</v>
      </c>
      <c r="U145" s="43">
        <f t="shared" si="32"/>
        <v>1</v>
      </c>
      <c r="V145" s="43">
        <f t="shared" si="33"/>
        <v>0</v>
      </c>
      <c r="W145" s="43">
        <f t="shared" si="34"/>
        <v>-2</v>
      </c>
      <c r="X145">
        <f t="shared" si="35"/>
        <v>0</v>
      </c>
      <c r="Y145">
        <f t="shared" si="36"/>
        <v>0</v>
      </c>
    </row>
    <row r="146" spans="1:25">
      <c r="A146" s="43"/>
      <c r="B146" s="43" t="s">
        <v>24743</v>
      </c>
      <c r="C146" s="43">
        <v>0</v>
      </c>
      <c r="D146" s="43">
        <v>0</v>
      </c>
      <c r="E146" s="43">
        <f t="shared" si="26"/>
        <v>0</v>
      </c>
      <c r="F146" s="43"/>
      <c r="G146" s="43"/>
      <c r="H146" s="43"/>
      <c r="I146" s="43">
        <v>12</v>
      </c>
      <c r="J146" s="43">
        <v>22</v>
      </c>
      <c r="K146" s="43">
        <v>0</v>
      </c>
      <c r="L146" s="43">
        <v>11</v>
      </c>
      <c r="M146" s="43">
        <v>0</v>
      </c>
      <c r="N146" s="43">
        <v>0</v>
      </c>
      <c r="O146" s="43">
        <v>0</v>
      </c>
      <c r="P146" s="43">
        <f t="shared" si="27"/>
        <v>48</v>
      </c>
      <c r="Q146" s="43">
        <f t="shared" si="28"/>
        <v>12</v>
      </c>
      <c r="R146" s="43">
        <f t="shared" si="29"/>
        <v>22</v>
      </c>
      <c r="S146" s="43">
        <f t="shared" si="30"/>
        <v>0</v>
      </c>
      <c r="T146" s="43">
        <f t="shared" si="31"/>
        <v>11</v>
      </c>
      <c r="U146" s="43">
        <f t="shared" si="32"/>
        <v>0</v>
      </c>
      <c r="V146" s="43">
        <f t="shared" si="33"/>
        <v>0</v>
      </c>
      <c r="W146" s="43">
        <f t="shared" si="34"/>
        <v>0</v>
      </c>
      <c r="X146">
        <f t="shared" si="35"/>
        <v>48</v>
      </c>
      <c r="Y146">
        <f t="shared" si="36"/>
        <v>4</v>
      </c>
    </row>
    <row r="147" spans="1:25">
      <c r="A147" s="43"/>
      <c r="B147" s="43" t="s">
        <v>24744</v>
      </c>
      <c r="C147" s="43">
        <v>0</v>
      </c>
      <c r="D147" s="43">
        <v>0</v>
      </c>
      <c r="E147" s="43">
        <f t="shared" si="26"/>
        <v>0</v>
      </c>
      <c r="F147" s="43"/>
      <c r="G147" s="43"/>
      <c r="H147" s="43"/>
      <c r="I147" s="43">
        <v>24</v>
      </c>
      <c r="J147" s="43">
        <v>42</v>
      </c>
      <c r="K147" s="43">
        <v>0</v>
      </c>
      <c r="L147" s="43">
        <v>21</v>
      </c>
      <c r="M147" s="43">
        <v>0</v>
      </c>
      <c r="N147" s="43">
        <v>0</v>
      </c>
      <c r="O147" s="43">
        <v>0</v>
      </c>
      <c r="P147" s="43">
        <f t="shared" si="27"/>
        <v>96</v>
      </c>
      <c r="Q147" s="43">
        <f t="shared" si="28"/>
        <v>24</v>
      </c>
      <c r="R147" s="43">
        <f t="shared" si="29"/>
        <v>42</v>
      </c>
      <c r="S147" s="43">
        <f t="shared" si="30"/>
        <v>0</v>
      </c>
      <c r="T147" s="43">
        <f t="shared" si="31"/>
        <v>21</v>
      </c>
      <c r="U147" s="43">
        <f t="shared" si="32"/>
        <v>0</v>
      </c>
      <c r="V147" s="43">
        <f t="shared" si="33"/>
        <v>0</v>
      </c>
      <c r="W147" s="43">
        <f t="shared" si="34"/>
        <v>0</v>
      </c>
      <c r="X147">
        <f t="shared" si="35"/>
        <v>96</v>
      </c>
      <c r="Y147">
        <f t="shared" si="36"/>
        <v>4</v>
      </c>
    </row>
    <row r="148" spans="1:25">
      <c r="A148" s="43"/>
      <c r="B148" s="43" t="s">
        <v>866</v>
      </c>
      <c r="C148" s="43">
        <v>0</v>
      </c>
      <c r="D148" s="43">
        <v>0</v>
      </c>
      <c r="E148" s="43">
        <f t="shared" si="26"/>
        <v>1</v>
      </c>
      <c r="F148" s="43"/>
      <c r="G148" s="43"/>
      <c r="H148" s="43"/>
      <c r="I148" s="43">
        <v>24</v>
      </c>
      <c r="J148" s="43">
        <v>42</v>
      </c>
      <c r="K148" s="43">
        <v>0</v>
      </c>
      <c r="L148" s="43">
        <v>21</v>
      </c>
      <c r="M148" s="43">
        <v>0</v>
      </c>
      <c r="N148" s="43">
        <v>0</v>
      </c>
      <c r="O148" s="43">
        <v>0</v>
      </c>
      <c r="P148" s="43">
        <f t="shared" si="27"/>
        <v>96</v>
      </c>
      <c r="Q148" s="43">
        <f t="shared" si="28"/>
        <v>24</v>
      </c>
      <c r="R148" s="43">
        <f t="shared" si="29"/>
        <v>42</v>
      </c>
      <c r="S148" s="43">
        <f t="shared" si="30"/>
        <v>0</v>
      </c>
      <c r="T148" s="43">
        <f t="shared" si="31"/>
        <v>21</v>
      </c>
      <c r="U148" s="43">
        <f t="shared" si="32"/>
        <v>0</v>
      </c>
      <c r="V148" s="43">
        <f t="shared" si="33"/>
        <v>0</v>
      </c>
      <c r="W148" s="43">
        <f t="shared" si="34"/>
        <v>0</v>
      </c>
      <c r="X148">
        <f t="shared" si="35"/>
        <v>96</v>
      </c>
      <c r="Y148">
        <f t="shared" si="36"/>
        <v>4</v>
      </c>
    </row>
    <row r="149" spans="1:25">
      <c r="A149" s="43"/>
      <c r="B149" s="43" t="s">
        <v>24745</v>
      </c>
      <c r="C149" s="43">
        <v>0</v>
      </c>
      <c r="D149" s="43">
        <v>0</v>
      </c>
      <c r="E149" s="43">
        <f t="shared" si="26"/>
        <v>0</v>
      </c>
      <c r="F149" s="43"/>
      <c r="G149" s="43"/>
      <c r="H149" s="43"/>
      <c r="I149" s="43">
        <v>10</v>
      </c>
      <c r="J149" s="43">
        <v>8</v>
      </c>
      <c r="K149" s="43">
        <v>0</v>
      </c>
      <c r="L149" s="43">
        <v>6</v>
      </c>
      <c r="M149" s="43">
        <v>0</v>
      </c>
      <c r="N149" s="43">
        <v>0</v>
      </c>
      <c r="O149" s="43">
        <v>-2</v>
      </c>
      <c r="P149" s="43">
        <f t="shared" si="27"/>
        <v>38</v>
      </c>
      <c r="Q149" s="43">
        <f t="shared" si="28"/>
        <v>10</v>
      </c>
      <c r="R149" s="43">
        <f t="shared" si="29"/>
        <v>8</v>
      </c>
      <c r="S149" s="43">
        <f t="shared" si="30"/>
        <v>0</v>
      </c>
      <c r="T149" s="43">
        <f t="shared" si="31"/>
        <v>6</v>
      </c>
      <c r="U149" s="43">
        <f t="shared" si="32"/>
        <v>0</v>
      </c>
      <c r="V149" s="43">
        <f t="shared" si="33"/>
        <v>0</v>
      </c>
      <c r="W149" s="43">
        <f t="shared" si="34"/>
        <v>-2</v>
      </c>
      <c r="X149">
        <f t="shared" si="35"/>
        <v>38</v>
      </c>
      <c r="Y149">
        <f t="shared" si="36"/>
        <v>3.8</v>
      </c>
    </row>
    <row r="150" spans="1:25">
      <c r="A150" s="43"/>
      <c r="B150" s="43" t="s">
        <v>24746</v>
      </c>
      <c r="C150" s="43">
        <v>0</v>
      </c>
      <c r="D150" s="43">
        <v>0</v>
      </c>
      <c r="E150" s="43">
        <f t="shared" si="26"/>
        <v>0</v>
      </c>
      <c r="F150" s="43"/>
      <c r="G150" s="43"/>
      <c r="H150" s="43"/>
      <c r="I150" s="43">
        <v>6</v>
      </c>
      <c r="J150" s="43">
        <v>5</v>
      </c>
      <c r="K150" s="43">
        <v>0</v>
      </c>
      <c r="L150" s="43">
        <v>7</v>
      </c>
      <c r="M150" s="43">
        <v>0</v>
      </c>
      <c r="N150" s="43">
        <v>0</v>
      </c>
      <c r="O150" s="43">
        <v>-3</v>
      </c>
      <c r="P150" s="43">
        <f t="shared" si="27"/>
        <v>18</v>
      </c>
      <c r="Q150" s="43">
        <f t="shared" si="28"/>
        <v>6</v>
      </c>
      <c r="R150" s="43">
        <f t="shared" si="29"/>
        <v>5</v>
      </c>
      <c r="S150" s="43">
        <f t="shared" si="30"/>
        <v>0</v>
      </c>
      <c r="T150" s="43">
        <f t="shared" si="31"/>
        <v>7</v>
      </c>
      <c r="U150" s="43">
        <f t="shared" si="32"/>
        <v>0</v>
      </c>
      <c r="V150" s="43">
        <f t="shared" si="33"/>
        <v>0</v>
      </c>
      <c r="W150" s="43">
        <f t="shared" si="34"/>
        <v>-3</v>
      </c>
      <c r="X150">
        <f t="shared" si="35"/>
        <v>18</v>
      </c>
      <c r="Y150">
        <f t="shared" si="36"/>
        <v>3</v>
      </c>
    </row>
    <row r="151" spans="1:25">
      <c r="A151" s="43"/>
      <c r="B151" s="43" t="s">
        <v>25214</v>
      </c>
      <c r="C151" s="43">
        <v>0</v>
      </c>
      <c r="D151" s="43">
        <v>0</v>
      </c>
      <c r="E151" s="43">
        <v>0</v>
      </c>
      <c r="F151" s="43"/>
      <c r="G151" s="43"/>
      <c r="H151" s="43"/>
      <c r="I151" s="43">
        <v>0</v>
      </c>
      <c r="J151" s="43">
        <v>0</v>
      </c>
      <c r="K151" s="43">
        <v>0</v>
      </c>
      <c r="L151" s="43">
        <v>0</v>
      </c>
      <c r="M151" s="43">
        <v>0</v>
      </c>
      <c r="N151" s="43">
        <v>0</v>
      </c>
      <c r="O151" s="43">
        <v>0</v>
      </c>
      <c r="P151" s="43">
        <v>0</v>
      </c>
      <c r="Q151" s="43">
        <f t="shared" si="28"/>
        <v>0</v>
      </c>
      <c r="R151" s="43">
        <f t="shared" si="29"/>
        <v>0</v>
      </c>
      <c r="S151" s="43">
        <f t="shared" si="30"/>
        <v>0</v>
      </c>
      <c r="T151" s="43">
        <f t="shared" si="31"/>
        <v>0</v>
      </c>
      <c r="U151" s="43">
        <f t="shared" si="32"/>
        <v>0</v>
      </c>
      <c r="V151" s="43">
        <f t="shared" si="33"/>
        <v>0</v>
      </c>
      <c r="W151" s="43">
        <f t="shared" si="34"/>
        <v>0</v>
      </c>
      <c r="X151">
        <f t="shared" si="35"/>
        <v>0</v>
      </c>
      <c r="Y151">
        <f t="shared" si="36"/>
        <v>0</v>
      </c>
    </row>
    <row r="152" spans="1:25">
      <c r="A152" s="43"/>
      <c r="B152" s="43" t="s">
        <v>25216</v>
      </c>
      <c r="C152" s="43">
        <v>0</v>
      </c>
      <c r="D152" s="43">
        <v>0</v>
      </c>
      <c r="E152" s="43">
        <v>1</v>
      </c>
      <c r="F152" s="43"/>
      <c r="G152" s="43"/>
      <c r="H152" s="43"/>
      <c r="I152" s="43">
        <v>0</v>
      </c>
      <c r="J152" s="43">
        <v>0</v>
      </c>
      <c r="K152" s="43">
        <v>0</v>
      </c>
      <c r="L152" s="43">
        <v>0</v>
      </c>
      <c r="M152" s="43">
        <v>0</v>
      </c>
      <c r="N152" s="43">
        <v>0</v>
      </c>
      <c r="O152" s="43">
        <v>0</v>
      </c>
      <c r="P152" s="43">
        <v>0</v>
      </c>
      <c r="Q152" s="43">
        <f t="shared" si="28"/>
        <v>0</v>
      </c>
      <c r="R152" s="43">
        <f t="shared" si="29"/>
        <v>0</v>
      </c>
      <c r="S152" s="43">
        <f t="shared" si="30"/>
        <v>0</v>
      </c>
      <c r="T152" s="43">
        <f t="shared" si="31"/>
        <v>0</v>
      </c>
      <c r="U152" s="43">
        <f t="shared" si="32"/>
        <v>0</v>
      </c>
      <c r="V152" s="43">
        <f t="shared" si="33"/>
        <v>0</v>
      </c>
      <c r="W152" s="43">
        <f t="shared" si="34"/>
        <v>0</v>
      </c>
      <c r="X152">
        <f t="shared" si="35"/>
        <v>0</v>
      </c>
      <c r="Y152">
        <f t="shared" si="36"/>
        <v>0</v>
      </c>
    </row>
    <row r="153" spans="1:25">
      <c r="A153" s="43"/>
      <c r="B153" s="43" t="s">
        <v>24747</v>
      </c>
      <c r="C153" s="43">
        <v>0</v>
      </c>
      <c r="D153" s="43">
        <v>0</v>
      </c>
      <c r="E153" s="43">
        <f t="shared" ref="E153:E216" si="37">IF(TYPE(FIND("_EXT",B153))=1,IF(OR(AND(I153&gt;0,I153&lt;1),(TYPE(FIND("_EXT",B153))=1),EXACT("H2O_EXT",B153),EXACT("ATP_EXT",B153),EXACT("H+_EXT",B153),EXACT("SO4_EXT",B153),EXACT("phosphate_EXT",B153),EXACT("oxygen_EXT",B153),EXACT("CO2_EXT",B153),EXACT("NH4_EXT",B153),EXACT("BIO_EXT",B153),EXACT(B153,"acetate_EXT"),EXACT("acetaldehyde_EXT",B153),EXACT("cellulose_EXT",B153),EXACT(B153,"ethanol_EXT")),1,0),0)</f>
        <v>0</v>
      </c>
      <c r="F153" s="43"/>
      <c r="G153" s="43"/>
      <c r="H153" s="43"/>
      <c r="I153" s="43">
        <v>1</v>
      </c>
      <c r="J153" s="43">
        <v>0</v>
      </c>
      <c r="K153" s="43">
        <v>0</v>
      </c>
      <c r="L153" s="43">
        <v>2</v>
      </c>
      <c r="M153" s="43">
        <v>0</v>
      </c>
      <c r="N153" s="43">
        <v>0</v>
      </c>
      <c r="O153" s="43">
        <v>0</v>
      </c>
      <c r="P153" s="43">
        <f t="shared" ref="P153:P216" si="38">X153</f>
        <v>0</v>
      </c>
      <c r="Q153" s="43">
        <f t="shared" si="28"/>
        <v>1</v>
      </c>
      <c r="R153" s="43">
        <f t="shared" si="29"/>
        <v>0</v>
      </c>
      <c r="S153" s="43">
        <f t="shared" si="30"/>
        <v>0</v>
      </c>
      <c r="T153" s="43">
        <f t="shared" si="31"/>
        <v>2</v>
      </c>
      <c r="U153" s="43">
        <f t="shared" si="32"/>
        <v>0</v>
      </c>
      <c r="V153" s="43">
        <f t="shared" si="33"/>
        <v>0</v>
      </c>
      <c r="W153" s="43">
        <f t="shared" si="34"/>
        <v>0</v>
      </c>
      <c r="X153">
        <f t="shared" si="35"/>
        <v>0</v>
      </c>
      <c r="Y153">
        <f t="shared" si="36"/>
        <v>0</v>
      </c>
    </row>
    <row r="154" spans="1:25">
      <c r="A154" s="43"/>
      <c r="B154" s="43" t="s">
        <v>22882</v>
      </c>
      <c r="C154" s="43">
        <v>0</v>
      </c>
      <c r="D154" s="43">
        <v>0</v>
      </c>
      <c r="E154" s="43">
        <f t="shared" si="37"/>
        <v>1</v>
      </c>
      <c r="F154" s="43"/>
      <c r="G154" s="43"/>
      <c r="H154" s="43"/>
      <c r="I154" s="43">
        <v>1</v>
      </c>
      <c r="J154" s="43">
        <v>0</v>
      </c>
      <c r="K154" s="43">
        <v>0</v>
      </c>
      <c r="L154" s="43">
        <v>2</v>
      </c>
      <c r="M154" s="43">
        <v>0</v>
      </c>
      <c r="N154" s="43">
        <v>0</v>
      </c>
      <c r="O154" s="43">
        <v>0</v>
      </c>
      <c r="P154" s="43">
        <f t="shared" si="38"/>
        <v>0</v>
      </c>
      <c r="Q154" s="43">
        <f t="shared" si="28"/>
        <v>1</v>
      </c>
      <c r="R154" s="43">
        <f t="shared" si="29"/>
        <v>0</v>
      </c>
      <c r="S154" s="43">
        <f t="shared" si="30"/>
        <v>0</v>
      </c>
      <c r="T154" s="43">
        <f t="shared" si="31"/>
        <v>2</v>
      </c>
      <c r="U154" s="43">
        <f t="shared" si="32"/>
        <v>0</v>
      </c>
      <c r="V154" s="43">
        <f t="shared" si="33"/>
        <v>0</v>
      </c>
      <c r="W154" s="43">
        <f t="shared" si="34"/>
        <v>0</v>
      </c>
      <c r="X154">
        <f t="shared" si="35"/>
        <v>0</v>
      </c>
      <c r="Y154">
        <f t="shared" si="36"/>
        <v>0</v>
      </c>
    </row>
    <row r="155" spans="1:25">
      <c r="A155" s="43"/>
      <c r="B155" s="43" t="s">
        <v>24748</v>
      </c>
      <c r="C155" s="43">
        <v>0</v>
      </c>
      <c r="D155" s="43">
        <v>0</v>
      </c>
      <c r="E155" s="43">
        <f t="shared" si="37"/>
        <v>0</v>
      </c>
      <c r="F155" s="43"/>
      <c r="G155" s="43"/>
      <c r="H155" s="43"/>
      <c r="I155" s="43">
        <v>21</v>
      </c>
      <c r="J155" s="43">
        <v>32</v>
      </c>
      <c r="K155" s="43">
        <v>7</v>
      </c>
      <c r="L155" s="43">
        <v>16</v>
      </c>
      <c r="M155" s="43">
        <v>3</v>
      </c>
      <c r="N155" s="43">
        <v>1</v>
      </c>
      <c r="O155" s="43">
        <v>-4</v>
      </c>
      <c r="P155" s="43">
        <f t="shared" si="38"/>
        <v>88</v>
      </c>
      <c r="Q155" s="43">
        <f t="shared" si="28"/>
        <v>21</v>
      </c>
      <c r="R155" s="43">
        <f t="shared" si="29"/>
        <v>32</v>
      </c>
      <c r="S155" s="43">
        <f t="shared" si="30"/>
        <v>7</v>
      </c>
      <c r="T155" s="43">
        <f t="shared" si="31"/>
        <v>16</v>
      </c>
      <c r="U155" s="43">
        <f t="shared" si="32"/>
        <v>3</v>
      </c>
      <c r="V155" s="43">
        <f t="shared" si="33"/>
        <v>1</v>
      </c>
      <c r="W155" s="43">
        <f t="shared" si="34"/>
        <v>-4</v>
      </c>
      <c r="X155">
        <f t="shared" si="35"/>
        <v>88</v>
      </c>
      <c r="Y155">
        <f t="shared" si="36"/>
        <v>4.1904761904761907</v>
      </c>
    </row>
    <row r="156" spans="1:25">
      <c r="A156" s="43"/>
      <c r="B156" s="43" t="s">
        <v>24988</v>
      </c>
      <c r="C156" s="43">
        <v>0</v>
      </c>
      <c r="D156" s="43">
        <v>0</v>
      </c>
      <c r="E156" s="43">
        <f t="shared" si="37"/>
        <v>0</v>
      </c>
      <c r="F156" s="43"/>
      <c r="G156" s="43"/>
      <c r="H156" s="43"/>
      <c r="I156" s="43">
        <v>21</v>
      </c>
      <c r="J156" s="43">
        <v>32</v>
      </c>
      <c r="K156" s="43">
        <v>7</v>
      </c>
      <c r="L156" s="43">
        <v>16</v>
      </c>
      <c r="M156" s="43">
        <v>3</v>
      </c>
      <c r="N156" s="43">
        <v>1</v>
      </c>
      <c r="O156" s="43">
        <v>-4</v>
      </c>
      <c r="P156" s="43">
        <f t="shared" si="38"/>
        <v>88</v>
      </c>
      <c r="Q156" s="43">
        <f t="shared" si="28"/>
        <v>21</v>
      </c>
      <c r="R156" s="43">
        <f t="shared" si="29"/>
        <v>32</v>
      </c>
      <c r="S156" s="43">
        <f t="shared" si="30"/>
        <v>7</v>
      </c>
      <c r="T156" s="43">
        <f t="shared" si="31"/>
        <v>16</v>
      </c>
      <c r="U156" s="43">
        <f t="shared" si="32"/>
        <v>3</v>
      </c>
      <c r="V156" s="43">
        <f t="shared" si="33"/>
        <v>1</v>
      </c>
      <c r="W156" s="43">
        <f t="shared" si="34"/>
        <v>-4</v>
      </c>
      <c r="X156">
        <f t="shared" si="35"/>
        <v>88</v>
      </c>
      <c r="Y156">
        <f t="shared" si="36"/>
        <v>4.1904761904761907</v>
      </c>
    </row>
    <row r="157" spans="1:25">
      <c r="A157" s="43"/>
      <c r="B157" s="43" t="s">
        <v>24749</v>
      </c>
      <c r="C157" s="43">
        <v>0</v>
      </c>
      <c r="D157" s="43">
        <v>0</v>
      </c>
      <c r="E157" s="43">
        <f t="shared" si="37"/>
        <v>0</v>
      </c>
      <c r="F157" s="43"/>
      <c r="G157" s="43"/>
      <c r="H157" s="43"/>
      <c r="I157" s="43">
        <v>9</v>
      </c>
      <c r="J157" s="43">
        <v>12</v>
      </c>
      <c r="K157" s="43">
        <v>3</v>
      </c>
      <c r="L157" s="43">
        <v>14</v>
      </c>
      <c r="M157" s="43">
        <v>3</v>
      </c>
      <c r="N157" s="43">
        <v>0</v>
      </c>
      <c r="O157" s="43">
        <v>-4</v>
      </c>
      <c r="P157" s="43">
        <f t="shared" si="38"/>
        <v>30</v>
      </c>
      <c r="Q157" s="43">
        <f t="shared" si="28"/>
        <v>9</v>
      </c>
      <c r="R157" s="43">
        <f t="shared" si="29"/>
        <v>12</v>
      </c>
      <c r="S157" s="43">
        <f t="shared" si="30"/>
        <v>3</v>
      </c>
      <c r="T157" s="43">
        <f t="shared" si="31"/>
        <v>14</v>
      </c>
      <c r="U157" s="43">
        <f t="shared" si="32"/>
        <v>3</v>
      </c>
      <c r="V157" s="43">
        <f t="shared" si="33"/>
        <v>0</v>
      </c>
      <c r="W157" s="43">
        <f t="shared" si="34"/>
        <v>-4</v>
      </c>
      <c r="X157">
        <f t="shared" si="35"/>
        <v>30</v>
      </c>
      <c r="Y157">
        <f t="shared" si="36"/>
        <v>3.3333333333333335</v>
      </c>
    </row>
    <row r="158" spans="1:25">
      <c r="A158" s="43"/>
      <c r="B158" s="43" t="s">
        <v>24750</v>
      </c>
      <c r="C158" s="43">
        <v>0</v>
      </c>
      <c r="D158" s="43">
        <v>0</v>
      </c>
      <c r="E158" s="43">
        <f t="shared" si="37"/>
        <v>0</v>
      </c>
      <c r="F158" s="43"/>
      <c r="G158" s="43"/>
      <c r="H158" s="43"/>
      <c r="I158" s="43">
        <v>0</v>
      </c>
      <c r="J158" s="43">
        <v>0</v>
      </c>
      <c r="K158" s="43">
        <v>0</v>
      </c>
      <c r="L158" s="43">
        <v>0</v>
      </c>
      <c r="M158" s="43">
        <v>0</v>
      </c>
      <c r="N158" s="43">
        <v>0</v>
      </c>
      <c r="O158" s="43">
        <v>0</v>
      </c>
      <c r="P158" s="43">
        <f t="shared" si="38"/>
        <v>0</v>
      </c>
      <c r="Q158" s="43">
        <f t="shared" si="28"/>
        <v>0</v>
      </c>
      <c r="R158" s="43">
        <f t="shared" si="29"/>
        <v>0</v>
      </c>
      <c r="S158" s="43">
        <f t="shared" si="30"/>
        <v>0</v>
      </c>
      <c r="T158" s="43">
        <f t="shared" si="31"/>
        <v>0</v>
      </c>
      <c r="U158" s="43">
        <f t="shared" si="32"/>
        <v>0</v>
      </c>
      <c r="V158" s="43">
        <f t="shared" si="33"/>
        <v>0</v>
      </c>
      <c r="W158" s="43">
        <f t="shared" si="34"/>
        <v>0</v>
      </c>
      <c r="X158">
        <f t="shared" si="35"/>
        <v>0</v>
      </c>
      <c r="Y158">
        <f t="shared" si="36"/>
        <v>0</v>
      </c>
    </row>
    <row r="159" spans="1:25">
      <c r="A159" s="43"/>
      <c r="B159" s="43" t="s">
        <v>24751</v>
      </c>
      <c r="C159" s="43">
        <v>0</v>
      </c>
      <c r="D159" s="43">
        <v>0</v>
      </c>
      <c r="E159" s="43">
        <f t="shared" si="37"/>
        <v>0</v>
      </c>
      <c r="F159" s="43"/>
      <c r="G159" s="43"/>
      <c r="H159" s="43"/>
      <c r="I159" s="43">
        <v>0</v>
      </c>
      <c r="J159" s="43">
        <v>0</v>
      </c>
      <c r="K159" s="43">
        <v>0</v>
      </c>
      <c r="L159" s="43">
        <v>0</v>
      </c>
      <c r="M159" s="43">
        <v>0</v>
      </c>
      <c r="N159" s="43">
        <v>0</v>
      </c>
      <c r="O159" s="43">
        <v>-1</v>
      </c>
      <c r="P159" s="43">
        <f t="shared" si="38"/>
        <v>1</v>
      </c>
      <c r="Q159" s="43">
        <f t="shared" si="28"/>
        <v>0</v>
      </c>
      <c r="R159" s="43">
        <f t="shared" si="29"/>
        <v>0</v>
      </c>
      <c r="S159" s="43">
        <f t="shared" si="30"/>
        <v>0</v>
      </c>
      <c r="T159" s="43">
        <f t="shared" si="31"/>
        <v>0</v>
      </c>
      <c r="U159" s="43">
        <f t="shared" si="32"/>
        <v>0</v>
      </c>
      <c r="V159" s="43">
        <f t="shared" si="33"/>
        <v>0</v>
      </c>
      <c r="W159" s="43">
        <f t="shared" si="34"/>
        <v>-1</v>
      </c>
      <c r="X159">
        <f t="shared" si="35"/>
        <v>1</v>
      </c>
      <c r="Y159">
        <f t="shared" si="36"/>
        <v>1</v>
      </c>
    </row>
    <row r="160" spans="1:25">
      <c r="A160" s="43"/>
      <c r="B160" s="43" t="s">
        <v>24752</v>
      </c>
      <c r="C160" s="43">
        <v>0</v>
      </c>
      <c r="D160" s="43">
        <v>0</v>
      </c>
      <c r="E160" s="43">
        <f t="shared" si="37"/>
        <v>0</v>
      </c>
      <c r="F160" s="43"/>
      <c r="G160" s="43"/>
      <c r="H160" s="43"/>
      <c r="I160" s="43">
        <v>0</v>
      </c>
      <c r="J160" s="43">
        <v>0</v>
      </c>
      <c r="K160" s="43">
        <v>0</v>
      </c>
      <c r="L160" s="43">
        <v>0</v>
      </c>
      <c r="M160" s="43">
        <v>0</v>
      </c>
      <c r="N160" s="43">
        <v>0</v>
      </c>
      <c r="O160" s="43">
        <v>0</v>
      </c>
      <c r="P160" s="43">
        <f t="shared" si="38"/>
        <v>0</v>
      </c>
      <c r="Q160" s="43">
        <f t="shared" si="28"/>
        <v>0</v>
      </c>
      <c r="R160" s="43">
        <f t="shared" si="29"/>
        <v>0</v>
      </c>
      <c r="S160" s="43">
        <f t="shared" si="30"/>
        <v>0</v>
      </c>
      <c r="T160" s="43">
        <f t="shared" si="31"/>
        <v>0</v>
      </c>
      <c r="U160" s="43">
        <f t="shared" si="32"/>
        <v>0</v>
      </c>
      <c r="V160" s="43">
        <f t="shared" si="33"/>
        <v>0</v>
      </c>
      <c r="W160" s="43">
        <f t="shared" si="34"/>
        <v>0</v>
      </c>
      <c r="X160">
        <f t="shared" si="35"/>
        <v>0</v>
      </c>
      <c r="Y160">
        <f t="shared" si="36"/>
        <v>0</v>
      </c>
    </row>
    <row r="161" spans="1:25">
      <c r="A161" s="43"/>
      <c r="B161" s="43" t="s">
        <v>24753</v>
      </c>
      <c r="C161" s="43">
        <v>0</v>
      </c>
      <c r="D161" s="43">
        <v>0</v>
      </c>
      <c r="E161" s="43">
        <f t="shared" si="37"/>
        <v>0</v>
      </c>
      <c r="F161" s="43"/>
      <c r="G161" s="43"/>
      <c r="H161" s="43"/>
      <c r="I161" s="43">
        <v>0</v>
      </c>
      <c r="J161" s="43">
        <v>0</v>
      </c>
      <c r="K161" s="43">
        <v>0</v>
      </c>
      <c r="L161" s="43">
        <v>0</v>
      </c>
      <c r="M161" s="43">
        <v>0</v>
      </c>
      <c r="N161" s="43">
        <v>0</v>
      </c>
      <c r="O161" s="43">
        <v>-1</v>
      </c>
      <c r="P161" s="43">
        <f t="shared" si="38"/>
        <v>1</v>
      </c>
      <c r="Q161" s="43">
        <f t="shared" si="28"/>
        <v>0</v>
      </c>
      <c r="R161" s="43">
        <f t="shared" si="29"/>
        <v>0</v>
      </c>
      <c r="S161" s="43">
        <f t="shared" si="30"/>
        <v>0</v>
      </c>
      <c r="T161" s="43">
        <f t="shared" si="31"/>
        <v>0</v>
      </c>
      <c r="U161" s="43">
        <f t="shared" si="32"/>
        <v>0</v>
      </c>
      <c r="V161" s="43">
        <f t="shared" si="33"/>
        <v>0</v>
      </c>
      <c r="W161" s="43">
        <f t="shared" si="34"/>
        <v>-1</v>
      </c>
      <c r="X161">
        <f t="shared" si="35"/>
        <v>1</v>
      </c>
      <c r="Y161">
        <f t="shared" si="36"/>
        <v>1</v>
      </c>
    </row>
    <row r="162" spans="1:25">
      <c r="A162" s="43"/>
      <c r="B162" s="43" t="s">
        <v>24754</v>
      </c>
      <c r="C162" s="43">
        <v>0</v>
      </c>
      <c r="D162" s="43">
        <v>0</v>
      </c>
      <c r="E162" s="43">
        <f t="shared" si="37"/>
        <v>0</v>
      </c>
      <c r="F162" s="43"/>
      <c r="G162" s="43"/>
      <c r="H162" s="43"/>
      <c r="I162" s="43">
        <v>7</v>
      </c>
      <c r="J162" s="43">
        <v>10</v>
      </c>
      <c r="K162" s="43">
        <v>0</v>
      </c>
      <c r="L162" s="43">
        <v>10</v>
      </c>
      <c r="M162" s="43">
        <v>1</v>
      </c>
      <c r="N162" s="43">
        <v>0</v>
      </c>
      <c r="O162" s="43">
        <v>-3</v>
      </c>
      <c r="P162" s="43">
        <f t="shared" si="38"/>
        <v>26</v>
      </c>
      <c r="Q162" s="43">
        <f t="shared" si="28"/>
        <v>7</v>
      </c>
      <c r="R162" s="43">
        <f t="shared" si="29"/>
        <v>10</v>
      </c>
      <c r="S162" s="43">
        <f t="shared" si="30"/>
        <v>0</v>
      </c>
      <c r="T162" s="43">
        <f t="shared" si="31"/>
        <v>10</v>
      </c>
      <c r="U162" s="43">
        <f t="shared" si="32"/>
        <v>1</v>
      </c>
      <c r="V162" s="43">
        <f t="shared" si="33"/>
        <v>0</v>
      </c>
      <c r="W162" s="43">
        <f t="shared" si="34"/>
        <v>-3</v>
      </c>
      <c r="X162">
        <f t="shared" si="35"/>
        <v>26</v>
      </c>
      <c r="Y162">
        <f t="shared" si="36"/>
        <v>3.7142857142857144</v>
      </c>
    </row>
    <row r="163" spans="1:25">
      <c r="A163" s="43"/>
      <c r="B163" s="43" t="s">
        <v>24755</v>
      </c>
      <c r="C163" s="43">
        <v>0</v>
      </c>
      <c r="D163" s="43">
        <v>0</v>
      </c>
      <c r="E163" s="43">
        <f t="shared" si="37"/>
        <v>0</v>
      </c>
      <c r="F163" s="43"/>
      <c r="G163" s="43"/>
      <c r="H163" s="43"/>
      <c r="I163" s="43">
        <v>10</v>
      </c>
      <c r="J163" s="43">
        <v>12</v>
      </c>
      <c r="K163" s="43">
        <v>5</v>
      </c>
      <c r="L163" s="43">
        <v>12</v>
      </c>
      <c r="M163" s="43">
        <v>3</v>
      </c>
      <c r="N163" s="43">
        <v>0</v>
      </c>
      <c r="O163" s="43">
        <v>-4</v>
      </c>
      <c r="P163" s="43">
        <f t="shared" si="38"/>
        <v>32</v>
      </c>
      <c r="Q163" s="43">
        <f t="shared" si="28"/>
        <v>10</v>
      </c>
      <c r="R163" s="43">
        <f t="shared" si="29"/>
        <v>12</v>
      </c>
      <c r="S163" s="43">
        <f t="shared" si="30"/>
        <v>5</v>
      </c>
      <c r="T163" s="43">
        <f t="shared" si="31"/>
        <v>12</v>
      </c>
      <c r="U163" s="43">
        <f t="shared" si="32"/>
        <v>3</v>
      </c>
      <c r="V163" s="43">
        <f t="shared" si="33"/>
        <v>0</v>
      </c>
      <c r="W163" s="43">
        <f t="shared" si="34"/>
        <v>-4</v>
      </c>
      <c r="X163">
        <f t="shared" si="35"/>
        <v>32</v>
      </c>
      <c r="Y163">
        <f t="shared" si="36"/>
        <v>3.2</v>
      </c>
    </row>
    <row r="164" spans="1:25">
      <c r="A164" s="43"/>
      <c r="B164" s="43" t="s">
        <v>24756</v>
      </c>
      <c r="C164" s="43">
        <v>0</v>
      </c>
      <c r="D164" s="43">
        <v>0</v>
      </c>
      <c r="E164" s="43">
        <f t="shared" si="37"/>
        <v>0</v>
      </c>
      <c r="F164" s="43"/>
      <c r="G164" s="43"/>
      <c r="H164" s="43"/>
      <c r="I164" s="43">
        <v>9</v>
      </c>
      <c r="J164" s="43">
        <v>12</v>
      </c>
      <c r="K164" s="43">
        <v>3</v>
      </c>
      <c r="L164" s="43">
        <v>7</v>
      </c>
      <c r="M164" s="43">
        <v>1</v>
      </c>
      <c r="N164" s="43">
        <v>0</v>
      </c>
      <c r="O164" s="43">
        <v>-2</v>
      </c>
      <c r="P164" s="43">
        <f t="shared" si="38"/>
        <v>32</v>
      </c>
      <c r="Q164" s="43">
        <f t="shared" si="28"/>
        <v>9</v>
      </c>
      <c r="R164" s="43">
        <f t="shared" si="29"/>
        <v>12</v>
      </c>
      <c r="S164" s="43">
        <f t="shared" si="30"/>
        <v>3</v>
      </c>
      <c r="T164" s="43">
        <f t="shared" si="31"/>
        <v>7</v>
      </c>
      <c r="U164" s="43">
        <f t="shared" si="32"/>
        <v>1</v>
      </c>
      <c r="V164" s="43">
        <f t="shared" si="33"/>
        <v>0</v>
      </c>
      <c r="W164" s="43">
        <f t="shared" si="34"/>
        <v>-2</v>
      </c>
      <c r="X164">
        <f t="shared" si="35"/>
        <v>32</v>
      </c>
      <c r="Y164">
        <f t="shared" si="36"/>
        <v>3.5555555555555554</v>
      </c>
    </row>
    <row r="165" spans="1:25">
      <c r="A165" s="43"/>
      <c r="B165" s="43" t="s">
        <v>24757</v>
      </c>
      <c r="C165" s="43">
        <v>0</v>
      </c>
      <c r="D165" s="43">
        <v>0</v>
      </c>
      <c r="E165" s="43">
        <f t="shared" si="37"/>
        <v>0</v>
      </c>
      <c r="F165" s="43"/>
      <c r="G165" s="43"/>
      <c r="H165" s="43"/>
      <c r="I165" s="43">
        <v>9</v>
      </c>
      <c r="J165" s="43">
        <v>12</v>
      </c>
      <c r="K165" s="43">
        <v>3</v>
      </c>
      <c r="L165" s="43">
        <v>13</v>
      </c>
      <c r="M165" s="43">
        <v>3</v>
      </c>
      <c r="N165" s="43">
        <v>0</v>
      </c>
      <c r="O165" s="43">
        <v>-4</v>
      </c>
      <c r="P165" s="43">
        <f t="shared" si="38"/>
        <v>32</v>
      </c>
      <c r="Q165" s="43">
        <f t="shared" si="28"/>
        <v>9</v>
      </c>
      <c r="R165" s="43">
        <f t="shared" si="29"/>
        <v>12</v>
      </c>
      <c r="S165" s="43">
        <f t="shared" si="30"/>
        <v>3</v>
      </c>
      <c r="T165" s="43">
        <f t="shared" si="31"/>
        <v>13</v>
      </c>
      <c r="U165" s="43">
        <f t="shared" si="32"/>
        <v>3</v>
      </c>
      <c r="V165" s="43">
        <f t="shared" si="33"/>
        <v>0</v>
      </c>
      <c r="W165" s="43">
        <f t="shared" si="34"/>
        <v>-4</v>
      </c>
      <c r="X165">
        <f t="shared" si="35"/>
        <v>32</v>
      </c>
      <c r="Y165">
        <f t="shared" si="36"/>
        <v>3.5555555555555554</v>
      </c>
    </row>
    <row r="166" spans="1:25">
      <c r="A166" s="43"/>
      <c r="B166" s="43" t="s">
        <v>24758</v>
      </c>
      <c r="C166" s="43">
        <v>0</v>
      </c>
      <c r="D166" s="43">
        <v>0</v>
      </c>
      <c r="E166" s="43">
        <f t="shared" si="37"/>
        <v>0</v>
      </c>
      <c r="F166" s="43"/>
      <c r="G166" s="43"/>
      <c r="H166" s="43"/>
      <c r="I166" s="43">
        <v>10</v>
      </c>
      <c r="J166" s="43">
        <v>20</v>
      </c>
      <c r="K166" s="43">
        <v>0</v>
      </c>
      <c r="L166" s="43">
        <v>1</v>
      </c>
      <c r="M166" s="43">
        <v>0</v>
      </c>
      <c r="N166" s="43">
        <v>0</v>
      </c>
      <c r="O166" s="43">
        <v>0</v>
      </c>
      <c r="P166" s="43">
        <f t="shared" si="38"/>
        <v>58</v>
      </c>
      <c r="Q166" s="43">
        <f t="shared" si="28"/>
        <v>10</v>
      </c>
      <c r="R166" s="43">
        <f t="shared" si="29"/>
        <v>20</v>
      </c>
      <c r="S166" s="43">
        <f t="shared" si="30"/>
        <v>0</v>
      </c>
      <c r="T166" s="43">
        <f t="shared" si="31"/>
        <v>1</v>
      </c>
      <c r="U166" s="43">
        <f t="shared" si="32"/>
        <v>0</v>
      </c>
      <c r="V166" s="43">
        <f t="shared" si="33"/>
        <v>0</v>
      </c>
      <c r="W166" s="43">
        <f t="shared" si="34"/>
        <v>0</v>
      </c>
      <c r="X166">
        <f t="shared" si="35"/>
        <v>58</v>
      </c>
      <c r="Y166">
        <f t="shared" si="36"/>
        <v>5.8</v>
      </c>
    </row>
    <row r="167" spans="1:25">
      <c r="A167" s="43"/>
      <c r="B167" s="43" t="s">
        <v>24759</v>
      </c>
      <c r="C167" s="43">
        <v>0</v>
      </c>
      <c r="D167" s="43">
        <v>0</v>
      </c>
      <c r="E167" s="43">
        <f t="shared" si="37"/>
        <v>0</v>
      </c>
      <c r="F167" s="43"/>
      <c r="G167" s="43"/>
      <c r="H167" s="43"/>
      <c r="I167" s="43">
        <v>10</v>
      </c>
      <c r="J167" s="43">
        <v>22</v>
      </c>
      <c r="K167" s="43">
        <v>0</v>
      </c>
      <c r="L167" s="43">
        <v>0</v>
      </c>
      <c r="M167" s="43">
        <v>0</v>
      </c>
      <c r="N167" s="43">
        <v>0</v>
      </c>
      <c r="O167" s="43">
        <v>0</v>
      </c>
      <c r="P167" s="43">
        <f t="shared" si="38"/>
        <v>62</v>
      </c>
      <c r="Q167" s="43">
        <f t="shared" si="28"/>
        <v>10</v>
      </c>
      <c r="R167" s="43">
        <f t="shared" si="29"/>
        <v>22</v>
      </c>
      <c r="S167" s="43">
        <f t="shared" si="30"/>
        <v>0</v>
      </c>
      <c r="T167" s="43">
        <f t="shared" si="31"/>
        <v>0</v>
      </c>
      <c r="U167" s="43">
        <f t="shared" si="32"/>
        <v>0</v>
      </c>
      <c r="V167" s="43">
        <f t="shared" si="33"/>
        <v>0</v>
      </c>
      <c r="W167" s="43">
        <f t="shared" si="34"/>
        <v>0</v>
      </c>
      <c r="X167">
        <f t="shared" si="35"/>
        <v>62</v>
      </c>
      <c r="Y167">
        <f t="shared" si="36"/>
        <v>6.2</v>
      </c>
    </row>
    <row r="168" spans="1:25">
      <c r="A168" s="43"/>
      <c r="B168" s="43" t="s">
        <v>24760</v>
      </c>
      <c r="C168" s="43">
        <v>0</v>
      </c>
      <c r="D168" s="43">
        <v>0</v>
      </c>
      <c r="E168" s="43">
        <f t="shared" si="37"/>
        <v>0</v>
      </c>
      <c r="F168" s="43"/>
      <c r="G168" s="43"/>
      <c r="H168" s="43"/>
      <c r="I168" s="43">
        <v>10</v>
      </c>
      <c r="J168" s="43">
        <v>19</v>
      </c>
      <c r="K168" s="43">
        <v>0</v>
      </c>
      <c r="L168" s="43">
        <v>2</v>
      </c>
      <c r="M168" s="43">
        <v>0</v>
      </c>
      <c r="N168" s="43">
        <v>0</v>
      </c>
      <c r="O168" s="43">
        <v>-1</v>
      </c>
      <c r="P168" s="43">
        <f t="shared" si="38"/>
        <v>56</v>
      </c>
      <c r="Q168" s="43">
        <f t="shared" si="28"/>
        <v>10</v>
      </c>
      <c r="R168" s="43">
        <f t="shared" si="29"/>
        <v>19</v>
      </c>
      <c r="S168" s="43">
        <f t="shared" si="30"/>
        <v>0</v>
      </c>
      <c r="T168" s="43">
        <f t="shared" si="31"/>
        <v>2</v>
      </c>
      <c r="U168" s="43">
        <f t="shared" si="32"/>
        <v>0</v>
      </c>
      <c r="V168" s="43">
        <f t="shared" si="33"/>
        <v>0</v>
      </c>
      <c r="W168" s="43">
        <f t="shared" si="34"/>
        <v>-1</v>
      </c>
      <c r="X168">
        <f t="shared" si="35"/>
        <v>56</v>
      </c>
      <c r="Y168">
        <f t="shared" si="36"/>
        <v>5.6</v>
      </c>
    </row>
    <row r="169" spans="1:25">
      <c r="A169" s="43"/>
      <c r="B169" s="43" t="s">
        <v>24761</v>
      </c>
      <c r="C169" s="43">
        <v>0</v>
      </c>
      <c r="D169" s="43">
        <v>0</v>
      </c>
      <c r="E169" s="43">
        <f t="shared" si="37"/>
        <v>0</v>
      </c>
      <c r="F169" s="43"/>
      <c r="G169" s="43"/>
      <c r="H169" s="43"/>
      <c r="I169" s="43">
        <v>10</v>
      </c>
      <c r="J169" s="43">
        <v>22</v>
      </c>
      <c r="K169" s="43">
        <v>0</v>
      </c>
      <c r="L169" s="43">
        <v>1</v>
      </c>
      <c r="M169" s="43">
        <v>0</v>
      </c>
      <c r="N169" s="43">
        <v>0</v>
      </c>
      <c r="O169" s="43">
        <v>0</v>
      </c>
      <c r="P169" s="43">
        <f t="shared" si="38"/>
        <v>60</v>
      </c>
      <c r="Q169" s="43">
        <f t="shared" si="28"/>
        <v>10</v>
      </c>
      <c r="R169" s="43">
        <f t="shared" si="29"/>
        <v>22</v>
      </c>
      <c r="S169" s="43">
        <f t="shared" si="30"/>
        <v>0</v>
      </c>
      <c r="T169" s="43">
        <f t="shared" si="31"/>
        <v>1</v>
      </c>
      <c r="U169" s="43">
        <f t="shared" si="32"/>
        <v>0</v>
      </c>
      <c r="V169" s="43">
        <f t="shared" si="33"/>
        <v>0</v>
      </c>
      <c r="W169" s="43">
        <f t="shared" si="34"/>
        <v>0</v>
      </c>
      <c r="X169">
        <f t="shared" si="35"/>
        <v>60</v>
      </c>
      <c r="Y169">
        <f t="shared" si="36"/>
        <v>6</v>
      </c>
    </row>
    <row r="170" spans="1:25">
      <c r="A170" s="43"/>
      <c r="B170" s="43" t="s">
        <v>24762</v>
      </c>
      <c r="C170" s="43">
        <v>0</v>
      </c>
      <c r="D170" s="43">
        <v>0</v>
      </c>
      <c r="E170" s="43">
        <f t="shared" si="37"/>
        <v>0</v>
      </c>
      <c r="F170" s="43"/>
      <c r="G170" s="43"/>
      <c r="H170" s="43"/>
      <c r="I170" s="43">
        <v>31</v>
      </c>
      <c r="J170" s="43">
        <v>50</v>
      </c>
      <c r="K170" s="43">
        <v>7</v>
      </c>
      <c r="L170" s="43">
        <v>17</v>
      </c>
      <c r="M170" s="43">
        <v>3</v>
      </c>
      <c r="N170" s="43">
        <v>1</v>
      </c>
      <c r="O170" s="43">
        <v>-4</v>
      </c>
      <c r="P170" s="43">
        <f t="shared" si="38"/>
        <v>144</v>
      </c>
      <c r="Q170" s="43">
        <f t="shared" si="28"/>
        <v>31</v>
      </c>
      <c r="R170" s="43">
        <f t="shared" si="29"/>
        <v>50</v>
      </c>
      <c r="S170" s="43">
        <f t="shared" si="30"/>
        <v>7</v>
      </c>
      <c r="T170" s="43">
        <f t="shared" si="31"/>
        <v>17</v>
      </c>
      <c r="U170" s="43">
        <f t="shared" si="32"/>
        <v>3</v>
      </c>
      <c r="V170" s="43">
        <f t="shared" si="33"/>
        <v>1</v>
      </c>
      <c r="W170" s="43">
        <f t="shared" si="34"/>
        <v>-4</v>
      </c>
      <c r="X170">
        <f t="shared" si="35"/>
        <v>144</v>
      </c>
      <c r="Y170">
        <f t="shared" si="36"/>
        <v>4.645161290322581</v>
      </c>
    </row>
    <row r="171" spans="1:25">
      <c r="A171" s="43"/>
      <c r="B171" s="43" t="s">
        <v>24763</v>
      </c>
      <c r="C171" s="43">
        <v>0</v>
      </c>
      <c r="D171" s="43">
        <v>0</v>
      </c>
      <c r="E171" s="43">
        <f t="shared" si="37"/>
        <v>0</v>
      </c>
      <c r="F171" s="43"/>
      <c r="G171" s="43"/>
      <c r="H171" s="43"/>
      <c r="I171" s="43">
        <v>12</v>
      </c>
      <c r="J171" s="43">
        <v>24</v>
      </c>
      <c r="K171" s="43">
        <v>0</v>
      </c>
      <c r="L171" s="43">
        <v>2</v>
      </c>
      <c r="M171" s="43">
        <v>0</v>
      </c>
      <c r="N171" s="43">
        <v>0</v>
      </c>
      <c r="O171" s="43">
        <v>0</v>
      </c>
      <c r="P171" s="43">
        <f t="shared" si="38"/>
        <v>68</v>
      </c>
      <c r="Q171" s="43">
        <f t="shared" si="28"/>
        <v>12</v>
      </c>
      <c r="R171" s="43">
        <f t="shared" si="29"/>
        <v>24</v>
      </c>
      <c r="S171" s="43">
        <f t="shared" si="30"/>
        <v>0</v>
      </c>
      <c r="T171" s="43">
        <f t="shared" si="31"/>
        <v>2</v>
      </c>
      <c r="U171" s="43">
        <f t="shared" si="32"/>
        <v>0</v>
      </c>
      <c r="V171" s="43">
        <f t="shared" si="33"/>
        <v>0</v>
      </c>
      <c r="W171" s="43">
        <f t="shared" si="34"/>
        <v>0</v>
      </c>
      <c r="X171">
        <f t="shared" si="35"/>
        <v>68</v>
      </c>
      <c r="Y171">
        <f t="shared" si="36"/>
        <v>5.666666666666667</v>
      </c>
    </row>
    <row r="172" spans="1:25">
      <c r="A172" s="43"/>
      <c r="B172" s="43" t="s">
        <v>24764</v>
      </c>
      <c r="C172" s="43">
        <v>0</v>
      </c>
      <c r="D172" s="43">
        <v>0</v>
      </c>
      <c r="E172" s="43">
        <f t="shared" si="37"/>
        <v>0</v>
      </c>
      <c r="F172" s="43"/>
      <c r="G172" s="43"/>
      <c r="H172" s="43"/>
      <c r="I172" s="43">
        <v>4</v>
      </c>
      <c r="J172" s="43">
        <v>7</v>
      </c>
      <c r="K172" s="43">
        <v>0</v>
      </c>
      <c r="L172" s="43">
        <v>7</v>
      </c>
      <c r="M172" s="43">
        <v>1</v>
      </c>
      <c r="N172" s="43">
        <v>0</v>
      </c>
      <c r="O172" s="43">
        <v>-2</v>
      </c>
      <c r="P172" s="43">
        <f t="shared" si="38"/>
        <v>16</v>
      </c>
      <c r="Q172" s="43">
        <f t="shared" si="28"/>
        <v>4</v>
      </c>
      <c r="R172" s="43">
        <f t="shared" si="29"/>
        <v>7</v>
      </c>
      <c r="S172" s="43">
        <f t="shared" si="30"/>
        <v>0</v>
      </c>
      <c r="T172" s="43">
        <f t="shared" si="31"/>
        <v>7</v>
      </c>
      <c r="U172" s="43">
        <f t="shared" si="32"/>
        <v>1</v>
      </c>
      <c r="V172" s="43">
        <f t="shared" si="33"/>
        <v>0</v>
      </c>
      <c r="W172" s="43">
        <f t="shared" si="34"/>
        <v>-2</v>
      </c>
      <c r="X172">
        <f t="shared" si="35"/>
        <v>16</v>
      </c>
      <c r="Y172">
        <f t="shared" si="36"/>
        <v>4</v>
      </c>
    </row>
    <row r="173" spans="1:25">
      <c r="A173" s="43"/>
      <c r="B173" s="43" t="s">
        <v>24765</v>
      </c>
      <c r="C173" s="43">
        <v>0</v>
      </c>
      <c r="D173" s="43">
        <v>0</v>
      </c>
      <c r="E173" s="43">
        <f t="shared" si="37"/>
        <v>0</v>
      </c>
      <c r="F173" s="43"/>
      <c r="G173" s="43"/>
      <c r="H173" s="43"/>
      <c r="I173" s="43">
        <v>6</v>
      </c>
      <c r="J173" s="43">
        <v>11</v>
      </c>
      <c r="K173" s="43">
        <v>0</v>
      </c>
      <c r="L173" s="43">
        <v>9</v>
      </c>
      <c r="M173" s="43">
        <v>1</v>
      </c>
      <c r="N173" s="43">
        <v>0</v>
      </c>
      <c r="O173" s="43">
        <v>-2</v>
      </c>
      <c r="P173" s="43">
        <f t="shared" si="38"/>
        <v>24</v>
      </c>
      <c r="Q173" s="43">
        <f t="shared" si="28"/>
        <v>6</v>
      </c>
      <c r="R173" s="43">
        <f t="shared" si="29"/>
        <v>11</v>
      </c>
      <c r="S173" s="43">
        <f t="shared" si="30"/>
        <v>0</v>
      </c>
      <c r="T173" s="43">
        <f t="shared" si="31"/>
        <v>9</v>
      </c>
      <c r="U173" s="43">
        <f t="shared" si="32"/>
        <v>1</v>
      </c>
      <c r="V173" s="43">
        <f t="shared" si="33"/>
        <v>0</v>
      </c>
      <c r="W173" s="43">
        <f t="shared" si="34"/>
        <v>-2</v>
      </c>
      <c r="X173">
        <f t="shared" si="35"/>
        <v>24</v>
      </c>
      <c r="Y173">
        <f t="shared" si="36"/>
        <v>4</v>
      </c>
    </row>
    <row r="174" spans="1:25">
      <c r="A174" s="43"/>
      <c r="B174" s="43" t="s">
        <v>24766</v>
      </c>
      <c r="C174" s="43">
        <v>0</v>
      </c>
      <c r="D174" s="43">
        <v>0</v>
      </c>
      <c r="E174" s="43">
        <f t="shared" si="37"/>
        <v>0</v>
      </c>
      <c r="F174" s="43"/>
      <c r="G174" s="43"/>
      <c r="H174" s="43"/>
      <c r="I174" s="43">
        <v>6</v>
      </c>
      <c r="J174" s="43">
        <v>11</v>
      </c>
      <c r="K174" s="43">
        <v>0</v>
      </c>
      <c r="L174" s="43">
        <v>7</v>
      </c>
      <c r="M174" s="43">
        <v>0</v>
      </c>
      <c r="N174" s="43">
        <v>0</v>
      </c>
      <c r="O174" s="43">
        <v>-1</v>
      </c>
      <c r="P174" s="43">
        <f t="shared" si="38"/>
        <v>22</v>
      </c>
      <c r="Q174" s="43">
        <f t="shared" si="28"/>
        <v>6</v>
      </c>
      <c r="R174" s="43">
        <f t="shared" si="29"/>
        <v>11</v>
      </c>
      <c r="S174" s="43">
        <f t="shared" si="30"/>
        <v>0</v>
      </c>
      <c r="T174" s="43">
        <f t="shared" si="31"/>
        <v>7</v>
      </c>
      <c r="U174" s="43">
        <f t="shared" si="32"/>
        <v>0</v>
      </c>
      <c r="V174" s="43">
        <f t="shared" si="33"/>
        <v>0</v>
      </c>
      <c r="W174" s="43">
        <f t="shared" si="34"/>
        <v>-1</v>
      </c>
      <c r="X174">
        <f t="shared" si="35"/>
        <v>22</v>
      </c>
      <c r="Y174">
        <f t="shared" si="36"/>
        <v>3.6666666666666665</v>
      </c>
    </row>
    <row r="175" spans="1:25">
      <c r="A175" s="43"/>
      <c r="B175" s="43" t="s">
        <v>24767</v>
      </c>
      <c r="C175" s="43">
        <v>0</v>
      </c>
      <c r="D175" s="43">
        <v>0</v>
      </c>
      <c r="E175" s="43">
        <f t="shared" si="37"/>
        <v>0</v>
      </c>
      <c r="F175" s="43"/>
      <c r="G175" s="43"/>
      <c r="H175" s="43"/>
      <c r="I175" s="43">
        <v>6</v>
      </c>
      <c r="J175" s="43">
        <v>10</v>
      </c>
      <c r="K175" s="43">
        <v>0</v>
      </c>
      <c r="L175" s="43">
        <v>6</v>
      </c>
      <c r="M175" s="43">
        <v>0</v>
      </c>
      <c r="N175" s="43">
        <v>0</v>
      </c>
      <c r="O175" s="43">
        <v>0</v>
      </c>
      <c r="P175" s="43">
        <f t="shared" si="38"/>
        <v>22</v>
      </c>
      <c r="Q175" s="43">
        <f t="shared" si="28"/>
        <v>6</v>
      </c>
      <c r="R175" s="43">
        <f t="shared" si="29"/>
        <v>10</v>
      </c>
      <c r="S175" s="43">
        <f t="shared" si="30"/>
        <v>0</v>
      </c>
      <c r="T175" s="43">
        <f t="shared" si="31"/>
        <v>6</v>
      </c>
      <c r="U175" s="43">
        <f t="shared" si="32"/>
        <v>0</v>
      </c>
      <c r="V175" s="43">
        <f t="shared" si="33"/>
        <v>0</v>
      </c>
      <c r="W175" s="43">
        <f t="shared" si="34"/>
        <v>0</v>
      </c>
      <c r="X175">
        <f t="shared" si="35"/>
        <v>22</v>
      </c>
      <c r="Y175">
        <f t="shared" si="36"/>
        <v>3.6666666666666665</v>
      </c>
    </row>
    <row r="176" spans="1:25">
      <c r="A176" s="43"/>
      <c r="B176" s="43" t="s">
        <v>24768</v>
      </c>
      <c r="C176" s="43">
        <v>0</v>
      </c>
      <c r="D176" s="43">
        <v>0</v>
      </c>
      <c r="E176" s="43">
        <f t="shared" si="37"/>
        <v>0</v>
      </c>
      <c r="F176" s="43"/>
      <c r="G176" s="43"/>
      <c r="H176" s="43"/>
      <c r="I176" s="43">
        <v>3</v>
      </c>
      <c r="J176" s="43">
        <v>5</v>
      </c>
      <c r="K176" s="43">
        <v>0</v>
      </c>
      <c r="L176" s="43">
        <v>6</v>
      </c>
      <c r="M176" s="43">
        <v>1</v>
      </c>
      <c r="N176" s="43">
        <v>0</v>
      </c>
      <c r="O176" s="43">
        <v>-2</v>
      </c>
      <c r="P176" s="43">
        <f t="shared" si="38"/>
        <v>12</v>
      </c>
      <c r="Q176" s="43">
        <f t="shared" si="28"/>
        <v>3</v>
      </c>
      <c r="R176" s="43">
        <f t="shared" si="29"/>
        <v>5</v>
      </c>
      <c r="S176" s="43">
        <f t="shared" si="30"/>
        <v>0</v>
      </c>
      <c r="T176" s="43">
        <f t="shared" si="31"/>
        <v>6</v>
      </c>
      <c r="U176" s="43">
        <f t="shared" si="32"/>
        <v>1</v>
      </c>
      <c r="V176" s="43">
        <f t="shared" si="33"/>
        <v>0</v>
      </c>
      <c r="W176" s="43">
        <f t="shared" si="34"/>
        <v>-2</v>
      </c>
      <c r="X176">
        <f t="shared" si="35"/>
        <v>12</v>
      </c>
      <c r="Y176">
        <f t="shared" si="36"/>
        <v>4</v>
      </c>
    </row>
    <row r="177" spans="1:25">
      <c r="A177" s="43"/>
      <c r="B177" s="43" t="s">
        <v>24769</v>
      </c>
      <c r="C177" s="43">
        <v>0</v>
      </c>
      <c r="D177" s="43">
        <v>0</v>
      </c>
      <c r="E177" s="43">
        <f t="shared" si="37"/>
        <v>0</v>
      </c>
      <c r="F177" s="43"/>
      <c r="G177" s="43"/>
      <c r="H177" s="43"/>
      <c r="I177" s="43">
        <v>10</v>
      </c>
      <c r="J177" s="43">
        <v>12</v>
      </c>
      <c r="K177" s="43">
        <v>5</v>
      </c>
      <c r="L177" s="43">
        <v>13</v>
      </c>
      <c r="M177" s="43">
        <v>3</v>
      </c>
      <c r="N177" s="43">
        <v>0</v>
      </c>
      <c r="O177" s="43">
        <v>-4</v>
      </c>
      <c r="P177" s="43">
        <f t="shared" si="38"/>
        <v>30</v>
      </c>
      <c r="Q177" s="43">
        <f t="shared" si="28"/>
        <v>10</v>
      </c>
      <c r="R177" s="43">
        <f t="shared" si="29"/>
        <v>12</v>
      </c>
      <c r="S177" s="43">
        <f t="shared" si="30"/>
        <v>5</v>
      </c>
      <c r="T177" s="43">
        <f t="shared" si="31"/>
        <v>13</v>
      </c>
      <c r="U177" s="43">
        <f t="shared" si="32"/>
        <v>3</v>
      </c>
      <c r="V177" s="43">
        <f t="shared" si="33"/>
        <v>0</v>
      </c>
      <c r="W177" s="43">
        <f t="shared" si="34"/>
        <v>-4</v>
      </c>
      <c r="X177">
        <f t="shared" si="35"/>
        <v>30</v>
      </c>
      <c r="Y177">
        <f t="shared" si="36"/>
        <v>3</v>
      </c>
    </row>
    <row r="178" spans="1:25">
      <c r="A178" s="43"/>
      <c r="B178" s="43" t="s">
        <v>24770</v>
      </c>
      <c r="C178" s="43">
        <v>0</v>
      </c>
      <c r="D178" s="43">
        <v>0</v>
      </c>
      <c r="E178" s="43">
        <f t="shared" si="37"/>
        <v>0</v>
      </c>
      <c r="F178" s="43"/>
      <c r="G178" s="43"/>
      <c r="H178" s="43"/>
      <c r="I178" s="43">
        <v>38.200000000000003</v>
      </c>
      <c r="J178" s="43">
        <v>67</v>
      </c>
      <c r="K178" s="43">
        <v>0</v>
      </c>
      <c r="L178" s="43">
        <v>8</v>
      </c>
      <c r="M178" s="43">
        <v>1</v>
      </c>
      <c r="N178" s="43">
        <v>0</v>
      </c>
      <c r="O178" s="43">
        <v>-2</v>
      </c>
      <c r="P178" s="43">
        <f t="shared" si="38"/>
        <v>210.8</v>
      </c>
      <c r="Q178" s="43">
        <f t="shared" si="28"/>
        <v>38.200000000000003</v>
      </c>
      <c r="R178" s="43">
        <f t="shared" si="29"/>
        <v>67</v>
      </c>
      <c r="S178" s="43">
        <f t="shared" si="30"/>
        <v>0</v>
      </c>
      <c r="T178" s="43">
        <f t="shared" si="31"/>
        <v>8</v>
      </c>
      <c r="U178" s="43">
        <f t="shared" si="32"/>
        <v>1</v>
      </c>
      <c r="V178" s="43">
        <f t="shared" si="33"/>
        <v>0</v>
      </c>
      <c r="W178" s="43">
        <f t="shared" si="34"/>
        <v>-2</v>
      </c>
      <c r="X178">
        <f t="shared" si="35"/>
        <v>210.8</v>
      </c>
      <c r="Y178">
        <f t="shared" si="36"/>
        <v>5.5183246073298431</v>
      </c>
    </row>
    <row r="179" spans="1:25">
      <c r="A179" s="43"/>
      <c r="B179" s="43" t="s">
        <v>24771</v>
      </c>
      <c r="C179" s="43">
        <v>0</v>
      </c>
      <c r="D179" s="43">
        <v>0</v>
      </c>
      <c r="E179" s="43">
        <f t="shared" si="37"/>
        <v>0</v>
      </c>
      <c r="F179" s="43"/>
      <c r="G179" s="43"/>
      <c r="H179" s="43"/>
      <c r="I179" s="43">
        <v>5</v>
      </c>
      <c r="J179" s="43">
        <v>5</v>
      </c>
      <c r="K179" s="43">
        <v>2</v>
      </c>
      <c r="L179" s="43">
        <v>4</v>
      </c>
      <c r="M179" s="43">
        <v>0</v>
      </c>
      <c r="N179" s="43">
        <v>0</v>
      </c>
      <c r="O179" s="43">
        <v>-1</v>
      </c>
      <c r="P179" s="43">
        <f t="shared" si="38"/>
        <v>12</v>
      </c>
      <c r="Q179" s="43">
        <f t="shared" si="28"/>
        <v>5</v>
      </c>
      <c r="R179" s="43">
        <f t="shared" si="29"/>
        <v>5</v>
      </c>
      <c r="S179" s="43">
        <f t="shared" si="30"/>
        <v>2</v>
      </c>
      <c r="T179" s="43">
        <f t="shared" si="31"/>
        <v>4</v>
      </c>
      <c r="U179" s="43">
        <f t="shared" si="32"/>
        <v>0</v>
      </c>
      <c r="V179" s="43">
        <f t="shared" si="33"/>
        <v>0</v>
      </c>
      <c r="W179" s="43">
        <f t="shared" si="34"/>
        <v>-1</v>
      </c>
      <c r="X179">
        <f t="shared" si="35"/>
        <v>12</v>
      </c>
      <c r="Y179">
        <f t="shared" si="36"/>
        <v>2.4</v>
      </c>
    </row>
    <row r="180" spans="1:25">
      <c r="A180" s="43"/>
      <c r="B180" s="43" t="s">
        <v>24772</v>
      </c>
      <c r="C180" s="43">
        <v>0</v>
      </c>
      <c r="D180" s="43">
        <v>0</v>
      </c>
      <c r="E180" s="43">
        <f t="shared" si="37"/>
        <v>0</v>
      </c>
      <c r="F180" s="43"/>
      <c r="G180" s="43"/>
      <c r="H180" s="43"/>
      <c r="I180" s="43">
        <v>3</v>
      </c>
      <c r="J180" s="43">
        <v>6</v>
      </c>
      <c r="K180" s="43">
        <v>0</v>
      </c>
      <c r="L180" s="43">
        <v>3</v>
      </c>
      <c r="M180" s="43">
        <v>0</v>
      </c>
      <c r="N180" s="43">
        <v>0</v>
      </c>
      <c r="O180" s="43">
        <v>0</v>
      </c>
      <c r="P180" s="43">
        <f t="shared" si="38"/>
        <v>12</v>
      </c>
      <c r="Q180" s="43">
        <f t="shared" si="28"/>
        <v>3</v>
      </c>
      <c r="R180" s="43">
        <f t="shared" si="29"/>
        <v>6</v>
      </c>
      <c r="S180" s="43">
        <f t="shared" si="30"/>
        <v>0</v>
      </c>
      <c r="T180" s="43">
        <f t="shared" si="31"/>
        <v>3</v>
      </c>
      <c r="U180" s="43">
        <f t="shared" si="32"/>
        <v>0</v>
      </c>
      <c r="V180" s="43">
        <f t="shared" si="33"/>
        <v>0</v>
      </c>
      <c r="W180" s="43">
        <f t="shared" si="34"/>
        <v>0</v>
      </c>
      <c r="X180">
        <f t="shared" si="35"/>
        <v>12</v>
      </c>
      <c r="Y180">
        <f t="shared" si="36"/>
        <v>4</v>
      </c>
    </row>
    <row r="181" spans="1:25">
      <c r="A181" s="43"/>
      <c r="B181" s="43" t="s">
        <v>24773</v>
      </c>
      <c r="C181" s="43">
        <v>0</v>
      </c>
      <c r="D181" s="43">
        <v>0</v>
      </c>
      <c r="E181" s="43">
        <f t="shared" si="37"/>
        <v>0</v>
      </c>
      <c r="F181" s="43"/>
      <c r="G181" s="43"/>
      <c r="H181" s="43"/>
      <c r="I181" s="43">
        <v>3</v>
      </c>
      <c r="J181" s="43">
        <v>5</v>
      </c>
      <c r="K181" s="43">
        <v>0</v>
      </c>
      <c r="L181" s="43">
        <v>6</v>
      </c>
      <c r="M181" s="43">
        <v>1</v>
      </c>
      <c r="N181" s="43">
        <v>0</v>
      </c>
      <c r="O181" s="43">
        <v>-2</v>
      </c>
      <c r="P181" s="43">
        <f t="shared" si="38"/>
        <v>12</v>
      </c>
      <c r="Q181" s="43">
        <f t="shared" si="28"/>
        <v>3</v>
      </c>
      <c r="R181" s="43">
        <f t="shared" si="29"/>
        <v>5</v>
      </c>
      <c r="S181" s="43">
        <f t="shared" si="30"/>
        <v>0</v>
      </c>
      <c r="T181" s="43">
        <f t="shared" si="31"/>
        <v>6</v>
      </c>
      <c r="U181" s="43">
        <f t="shared" si="32"/>
        <v>1</v>
      </c>
      <c r="V181" s="43">
        <f t="shared" si="33"/>
        <v>0</v>
      </c>
      <c r="W181" s="43">
        <f t="shared" si="34"/>
        <v>-2</v>
      </c>
      <c r="X181">
        <f t="shared" si="35"/>
        <v>12</v>
      </c>
      <c r="Y181">
        <f t="shared" si="36"/>
        <v>4</v>
      </c>
    </row>
    <row r="182" spans="1:25">
      <c r="A182" s="43"/>
      <c r="B182" s="43" t="s">
        <v>24774</v>
      </c>
      <c r="C182" s="43">
        <v>0</v>
      </c>
      <c r="D182" s="43">
        <v>0</v>
      </c>
      <c r="E182" s="43">
        <f t="shared" si="37"/>
        <v>0</v>
      </c>
      <c r="F182" s="43"/>
      <c r="G182" s="43"/>
      <c r="H182" s="43"/>
      <c r="I182" s="43">
        <v>0</v>
      </c>
      <c r="J182" s="43">
        <v>1</v>
      </c>
      <c r="K182" s="43">
        <v>0</v>
      </c>
      <c r="L182" s="43">
        <v>7</v>
      </c>
      <c r="M182" s="43">
        <v>2</v>
      </c>
      <c r="N182" s="43">
        <v>0</v>
      </c>
      <c r="O182" s="43">
        <v>-3</v>
      </c>
      <c r="P182" s="43">
        <f t="shared" si="38"/>
        <v>0</v>
      </c>
      <c r="Q182" s="43">
        <f t="shared" si="28"/>
        <v>0</v>
      </c>
      <c r="R182" s="43">
        <f t="shared" si="29"/>
        <v>1</v>
      </c>
      <c r="S182" s="43">
        <f t="shared" si="30"/>
        <v>0</v>
      </c>
      <c r="T182" s="43">
        <f t="shared" si="31"/>
        <v>7</v>
      </c>
      <c r="U182" s="43">
        <f t="shared" si="32"/>
        <v>2</v>
      </c>
      <c r="V182" s="43">
        <f t="shared" si="33"/>
        <v>0</v>
      </c>
      <c r="W182" s="43">
        <f t="shared" si="34"/>
        <v>-3</v>
      </c>
      <c r="X182">
        <f t="shared" si="35"/>
        <v>0</v>
      </c>
      <c r="Y182">
        <f t="shared" si="36"/>
        <v>0</v>
      </c>
    </row>
    <row r="183" spans="1:25">
      <c r="A183" s="43"/>
      <c r="B183" s="43" t="s">
        <v>24775</v>
      </c>
      <c r="C183" s="43">
        <v>0</v>
      </c>
      <c r="D183" s="43">
        <v>0</v>
      </c>
      <c r="E183" s="43">
        <f t="shared" si="37"/>
        <v>0</v>
      </c>
      <c r="F183" s="43"/>
      <c r="G183" s="43"/>
      <c r="H183" s="43"/>
      <c r="I183" s="43">
        <f>Bio!X34</f>
        <v>97.7</v>
      </c>
      <c r="J183" s="43">
        <f>Bio!Y34</f>
        <v>112.70000000000002</v>
      </c>
      <c r="K183" s="43">
        <f>Bio!Z34</f>
        <v>37.299999999999997</v>
      </c>
      <c r="L183" s="43">
        <f>Bio!AA34</f>
        <v>60</v>
      </c>
      <c r="M183" s="43">
        <f>Bio!AB34</f>
        <v>10</v>
      </c>
      <c r="N183" s="43">
        <f>Bio!AC34</f>
        <v>0</v>
      </c>
      <c r="O183" s="43">
        <f>Bio!AD34</f>
        <v>-10</v>
      </c>
      <c r="P183" s="43">
        <f t="shared" si="38"/>
        <v>331.6</v>
      </c>
      <c r="Q183" s="43">
        <f t="shared" si="28"/>
        <v>97.7</v>
      </c>
      <c r="R183" s="43">
        <f t="shared" si="29"/>
        <v>112.70000000000002</v>
      </c>
      <c r="S183" s="43">
        <f t="shared" si="30"/>
        <v>37.299999999999997</v>
      </c>
      <c r="T183" s="43">
        <f t="shared" si="31"/>
        <v>60</v>
      </c>
      <c r="U183" s="43">
        <f t="shared" si="32"/>
        <v>10</v>
      </c>
      <c r="V183" s="43">
        <f t="shared" si="33"/>
        <v>0</v>
      </c>
      <c r="W183" s="43">
        <f t="shared" si="34"/>
        <v>-10</v>
      </c>
      <c r="X183">
        <f t="shared" si="35"/>
        <v>331.6</v>
      </c>
      <c r="Y183">
        <f t="shared" si="36"/>
        <v>3.3940634595701127</v>
      </c>
    </row>
    <row r="184" spans="1:25">
      <c r="A184" s="43"/>
      <c r="B184" s="43" t="s">
        <v>24776</v>
      </c>
      <c r="C184" s="43">
        <v>0</v>
      </c>
      <c r="D184" s="43">
        <v>0</v>
      </c>
      <c r="E184" s="43">
        <f t="shared" si="37"/>
        <v>0</v>
      </c>
      <c r="F184" s="43"/>
      <c r="G184" s="43"/>
      <c r="H184" s="43"/>
      <c r="I184" s="43">
        <v>12</v>
      </c>
      <c r="J184" s="43">
        <v>24</v>
      </c>
      <c r="K184" s="43">
        <v>0</v>
      </c>
      <c r="L184" s="43">
        <v>1</v>
      </c>
      <c r="M184" s="43">
        <v>0</v>
      </c>
      <c r="N184" s="43">
        <v>0</v>
      </c>
      <c r="O184" s="43">
        <v>0</v>
      </c>
      <c r="P184" s="43">
        <f t="shared" si="38"/>
        <v>70</v>
      </c>
      <c r="Q184" s="43">
        <f t="shared" si="28"/>
        <v>12</v>
      </c>
      <c r="R184" s="43">
        <f t="shared" si="29"/>
        <v>24</v>
      </c>
      <c r="S184" s="43">
        <f t="shared" si="30"/>
        <v>0</v>
      </c>
      <c r="T184" s="43">
        <f t="shared" si="31"/>
        <v>1</v>
      </c>
      <c r="U184" s="43">
        <f t="shared" si="32"/>
        <v>0</v>
      </c>
      <c r="V184" s="43">
        <f t="shared" si="33"/>
        <v>0</v>
      </c>
      <c r="W184" s="43">
        <f t="shared" si="34"/>
        <v>0</v>
      </c>
      <c r="X184">
        <f t="shared" si="35"/>
        <v>70</v>
      </c>
      <c r="Y184">
        <f t="shared" si="36"/>
        <v>5.833333333333333</v>
      </c>
    </row>
    <row r="185" spans="1:25">
      <c r="A185" s="43"/>
      <c r="B185" s="43" t="s">
        <v>24777</v>
      </c>
      <c r="C185" s="43">
        <v>0</v>
      </c>
      <c r="D185" s="43">
        <v>0</v>
      </c>
      <c r="E185" s="43">
        <f t="shared" si="37"/>
        <v>0</v>
      </c>
      <c r="F185" s="43"/>
      <c r="G185" s="43"/>
      <c r="H185" s="43"/>
      <c r="I185" s="43">
        <v>12</v>
      </c>
      <c r="J185" s="43">
        <v>26</v>
      </c>
      <c r="K185" s="43">
        <v>0</v>
      </c>
      <c r="L185" s="43">
        <v>0</v>
      </c>
      <c r="M185" s="43">
        <v>0</v>
      </c>
      <c r="N185" s="43">
        <v>0</v>
      </c>
      <c r="O185" s="43">
        <v>0</v>
      </c>
      <c r="P185" s="43">
        <f t="shared" si="38"/>
        <v>74</v>
      </c>
      <c r="Q185" s="43">
        <f t="shared" si="28"/>
        <v>12</v>
      </c>
      <c r="R185" s="43">
        <f t="shared" si="29"/>
        <v>26</v>
      </c>
      <c r="S185" s="43">
        <f t="shared" si="30"/>
        <v>0</v>
      </c>
      <c r="T185" s="43">
        <f t="shared" si="31"/>
        <v>0</v>
      </c>
      <c r="U185" s="43">
        <f t="shared" si="32"/>
        <v>0</v>
      </c>
      <c r="V185" s="43">
        <f t="shared" si="33"/>
        <v>0</v>
      </c>
      <c r="W185" s="43">
        <f t="shared" si="34"/>
        <v>0</v>
      </c>
      <c r="X185">
        <f t="shared" si="35"/>
        <v>74</v>
      </c>
      <c r="Y185">
        <f t="shared" si="36"/>
        <v>6.166666666666667</v>
      </c>
    </row>
    <row r="186" spans="1:25">
      <c r="A186" s="43"/>
      <c r="B186" s="43" t="s">
        <v>24778</v>
      </c>
      <c r="C186" s="43">
        <v>0</v>
      </c>
      <c r="D186" s="43">
        <v>0</v>
      </c>
      <c r="E186" s="43">
        <f t="shared" si="37"/>
        <v>0</v>
      </c>
      <c r="F186" s="43"/>
      <c r="G186" s="43"/>
      <c r="H186" s="43"/>
      <c r="I186" s="43">
        <v>12</v>
      </c>
      <c r="J186" s="43">
        <v>23</v>
      </c>
      <c r="K186" s="43">
        <v>0</v>
      </c>
      <c r="L186" s="43">
        <v>2</v>
      </c>
      <c r="M186" s="43">
        <v>0</v>
      </c>
      <c r="N186" s="43">
        <v>0</v>
      </c>
      <c r="O186" s="43">
        <v>-1</v>
      </c>
      <c r="P186" s="43">
        <f t="shared" si="38"/>
        <v>68</v>
      </c>
      <c r="Q186" s="43">
        <f t="shared" si="28"/>
        <v>12</v>
      </c>
      <c r="R186" s="43">
        <f t="shared" si="29"/>
        <v>23</v>
      </c>
      <c r="S186" s="43">
        <f t="shared" si="30"/>
        <v>0</v>
      </c>
      <c r="T186" s="43">
        <f t="shared" si="31"/>
        <v>2</v>
      </c>
      <c r="U186" s="43">
        <f t="shared" si="32"/>
        <v>0</v>
      </c>
      <c r="V186" s="43">
        <f t="shared" si="33"/>
        <v>0</v>
      </c>
      <c r="W186" s="43">
        <f t="shared" si="34"/>
        <v>-1</v>
      </c>
      <c r="X186">
        <f t="shared" si="35"/>
        <v>68</v>
      </c>
      <c r="Y186">
        <f t="shared" si="36"/>
        <v>5.666666666666667</v>
      </c>
    </row>
    <row r="187" spans="1:25">
      <c r="A187" s="43"/>
      <c r="B187" s="43" t="s">
        <v>24779</v>
      </c>
      <c r="C187" s="43">
        <v>0</v>
      </c>
      <c r="D187" s="43">
        <v>0</v>
      </c>
      <c r="E187" s="43">
        <f t="shared" si="37"/>
        <v>0</v>
      </c>
      <c r="F187" s="43"/>
      <c r="G187" s="43"/>
      <c r="H187" s="43"/>
      <c r="I187" s="43">
        <v>12</v>
      </c>
      <c r="J187" s="43">
        <v>26</v>
      </c>
      <c r="K187" s="43">
        <v>0</v>
      </c>
      <c r="L187" s="43">
        <v>1</v>
      </c>
      <c r="M187" s="43">
        <v>0</v>
      </c>
      <c r="N187" s="43">
        <v>0</v>
      </c>
      <c r="O187" s="43">
        <v>0</v>
      </c>
      <c r="P187" s="43">
        <f t="shared" si="38"/>
        <v>72</v>
      </c>
      <c r="Q187" s="43">
        <f t="shared" si="28"/>
        <v>12</v>
      </c>
      <c r="R187" s="43">
        <f t="shared" si="29"/>
        <v>26</v>
      </c>
      <c r="S187" s="43">
        <f t="shared" si="30"/>
        <v>0</v>
      </c>
      <c r="T187" s="43">
        <f t="shared" si="31"/>
        <v>1</v>
      </c>
      <c r="U187" s="43">
        <f t="shared" si="32"/>
        <v>0</v>
      </c>
      <c r="V187" s="43">
        <f t="shared" si="33"/>
        <v>0</v>
      </c>
      <c r="W187" s="43">
        <f t="shared" si="34"/>
        <v>0</v>
      </c>
      <c r="X187">
        <f t="shared" si="35"/>
        <v>72</v>
      </c>
      <c r="Y187">
        <f t="shared" si="36"/>
        <v>6</v>
      </c>
    </row>
    <row r="188" spans="1:25">
      <c r="A188" s="43"/>
      <c r="B188" s="43" t="s">
        <v>24780</v>
      </c>
      <c r="C188" s="43">
        <v>0</v>
      </c>
      <c r="D188" s="43">
        <v>0</v>
      </c>
      <c r="E188" s="43">
        <f t="shared" si="37"/>
        <v>0</v>
      </c>
      <c r="F188" s="43"/>
      <c r="G188" s="43"/>
      <c r="H188" s="43"/>
      <c r="I188" s="43">
        <v>33</v>
      </c>
      <c r="J188" s="43">
        <v>54</v>
      </c>
      <c r="K188" s="43">
        <v>7</v>
      </c>
      <c r="L188" s="43">
        <v>17</v>
      </c>
      <c r="M188" s="43">
        <v>3</v>
      </c>
      <c r="N188" s="43">
        <v>1</v>
      </c>
      <c r="O188" s="43">
        <v>-4</v>
      </c>
      <c r="P188" s="43">
        <f t="shared" si="38"/>
        <v>156</v>
      </c>
      <c r="Q188" s="43">
        <f t="shared" si="28"/>
        <v>33</v>
      </c>
      <c r="R188" s="43">
        <f t="shared" si="29"/>
        <v>54</v>
      </c>
      <c r="S188" s="43">
        <f t="shared" si="30"/>
        <v>7</v>
      </c>
      <c r="T188" s="43">
        <f t="shared" si="31"/>
        <v>17</v>
      </c>
      <c r="U188" s="43">
        <f t="shared" si="32"/>
        <v>3</v>
      </c>
      <c r="V188" s="43">
        <f t="shared" si="33"/>
        <v>1</v>
      </c>
      <c r="W188" s="43">
        <f t="shared" si="34"/>
        <v>-4</v>
      </c>
      <c r="X188">
        <f t="shared" si="35"/>
        <v>156</v>
      </c>
      <c r="Y188">
        <f t="shared" si="36"/>
        <v>4.7272727272727275</v>
      </c>
    </row>
    <row r="189" spans="1:25">
      <c r="A189" s="43"/>
      <c r="B189" s="43" t="s">
        <v>24781</v>
      </c>
      <c r="C189" s="43">
        <v>0</v>
      </c>
      <c r="D189" s="43">
        <v>0</v>
      </c>
      <c r="E189" s="43">
        <f t="shared" si="37"/>
        <v>0</v>
      </c>
      <c r="F189" s="43"/>
      <c r="G189" s="43"/>
      <c r="H189" s="43"/>
      <c r="I189" s="43">
        <v>14</v>
      </c>
      <c r="J189" s="43">
        <v>28</v>
      </c>
      <c r="K189" s="43">
        <v>0</v>
      </c>
      <c r="L189" s="43">
        <v>2</v>
      </c>
      <c r="M189" s="43">
        <v>0</v>
      </c>
      <c r="N189" s="43">
        <v>0</v>
      </c>
      <c r="O189" s="43">
        <v>0</v>
      </c>
      <c r="P189" s="43">
        <f t="shared" si="38"/>
        <v>80</v>
      </c>
      <c r="Q189" s="43">
        <f t="shared" si="28"/>
        <v>14</v>
      </c>
      <c r="R189" s="43">
        <f t="shared" si="29"/>
        <v>28</v>
      </c>
      <c r="S189" s="43">
        <f t="shared" si="30"/>
        <v>0</v>
      </c>
      <c r="T189" s="43">
        <f t="shared" si="31"/>
        <v>2</v>
      </c>
      <c r="U189" s="43">
        <f t="shared" si="32"/>
        <v>0</v>
      </c>
      <c r="V189" s="43">
        <f t="shared" si="33"/>
        <v>0</v>
      </c>
      <c r="W189" s="43">
        <f t="shared" si="34"/>
        <v>0</v>
      </c>
      <c r="X189">
        <f t="shared" si="35"/>
        <v>80</v>
      </c>
      <c r="Y189">
        <f t="shared" si="36"/>
        <v>5.7142857142857144</v>
      </c>
    </row>
    <row r="190" spans="1:25">
      <c r="A190" s="43"/>
      <c r="B190" s="43" t="s">
        <v>24782</v>
      </c>
      <c r="C190" s="43">
        <v>0</v>
      </c>
      <c r="D190" s="43">
        <v>0</v>
      </c>
      <c r="E190" s="43">
        <f t="shared" si="37"/>
        <v>0</v>
      </c>
      <c r="F190" s="43"/>
      <c r="G190" s="43"/>
      <c r="H190" s="43"/>
      <c r="I190" s="43">
        <v>5</v>
      </c>
      <c r="J190" s="43">
        <v>9</v>
      </c>
      <c r="K190" s="43">
        <v>0</v>
      </c>
      <c r="L190" s="43">
        <v>8</v>
      </c>
      <c r="M190" s="43">
        <v>1</v>
      </c>
      <c r="N190" s="43">
        <v>0</v>
      </c>
      <c r="O190" s="43">
        <v>-2</v>
      </c>
      <c r="P190" s="43">
        <f t="shared" si="38"/>
        <v>20</v>
      </c>
      <c r="Q190" s="43">
        <f t="shared" si="28"/>
        <v>5</v>
      </c>
      <c r="R190" s="43">
        <f t="shared" si="29"/>
        <v>9</v>
      </c>
      <c r="S190" s="43">
        <f t="shared" si="30"/>
        <v>0</v>
      </c>
      <c r="T190" s="43">
        <f t="shared" si="31"/>
        <v>8</v>
      </c>
      <c r="U190" s="43">
        <f t="shared" si="32"/>
        <v>1</v>
      </c>
      <c r="V190" s="43">
        <f t="shared" si="33"/>
        <v>0</v>
      </c>
      <c r="W190" s="43">
        <f t="shared" si="34"/>
        <v>-2</v>
      </c>
      <c r="X190">
        <f t="shared" si="35"/>
        <v>20</v>
      </c>
      <c r="Y190">
        <f t="shared" si="36"/>
        <v>4</v>
      </c>
    </row>
    <row r="191" spans="1:25">
      <c r="A191" s="43"/>
      <c r="B191" s="43" t="s">
        <v>24783</v>
      </c>
      <c r="C191" s="43">
        <v>0</v>
      </c>
      <c r="D191" s="43">
        <v>0</v>
      </c>
      <c r="E191" s="43">
        <f t="shared" si="37"/>
        <v>0</v>
      </c>
      <c r="F191" s="43"/>
      <c r="G191" s="43"/>
      <c r="H191" s="43"/>
      <c r="I191" s="43">
        <v>5</v>
      </c>
      <c r="J191" s="43">
        <v>9</v>
      </c>
      <c r="K191" s="43">
        <v>0</v>
      </c>
      <c r="L191" s="43">
        <v>8</v>
      </c>
      <c r="M191" s="43">
        <v>1</v>
      </c>
      <c r="N191" s="43">
        <v>0</v>
      </c>
      <c r="O191" s="43">
        <v>-2</v>
      </c>
      <c r="P191" s="43">
        <f t="shared" si="38"/>
        <v>20</v>
      </c>
      <c r="Q191" s="43">
        <f t="shared" si="28"/>
        <v>5</v>
      </c>
      <c r="R191" s="43">
        <f t="shared" si="29"/>
        <v>9</v>
      </c>
      <c r="S191" s="43">
        <f t="shared" si="30"/>
        <v>0</v>
      </c>
      <c r="T191" s="43">
        <f t="shared" si="31"/>
        <v>8</v>
      </c>
      <c r="U191" s="43">
        <f t="shared" si="32"/>
        <v>1</v>
      </c>
      <c r="V191" s="43">
        <f t="shared" si="33"/>
        <v>0</v>
      </c>
      <c r="W191" s="43">
        <f t="shared" si="34"/>
        <v>-2</v>
      </c>
      <c r="X191">
        <f t="shared" si="35"/>
        <v>20</v>
      </c>
      <c r="Y191">
        <f t="shared" si="36"/>
        <v>4</v>
      </c>
    </row>
    <row r="192" spans="1:25">
      <c r="A192" s="43"/>
      <c r="B192" s="43" t="s">
        <v>24784</v>
      </c>
      <c r="C192" s="43">
        <v>0</v>
      </c>
      <c r="D192" s="43">
        <v>0</v>
      </c>
      <c r="E192" s="43">
        <f t="shared" si="37"/>
        <v>0</v>
      </c>
      <c r="F192" s="43"/>
      <c r="G192" s="43"/>
      <c r="H192" s="43"/>
      <c r="I192" s="43">
        <v>7</v>
      </c>
      <c r="J192" s="43">
        <v>13</v>
      </c>
      <c r="K192" s="43">
        <v>0</v>
      </c>
      <c r="L192" s="43">
        <v>10</v>
      </c>
      <c r="M192" s="43">
        <v>1</v>
      </c>
      <c r="N192" s="43">
        <v>0</v>
      </c>
      <c r="O192" s="43">
        <v>-2</v>
      </c>
      <c r="P192" s="43">
        <f t="shared" si="38"/>
        <v>28</v>
      </c>
      <c r="Q192" s="43">
        <f t="shared" si="28"/>
        <v>7</v>
      </c>
      <c r="R192" s="43">
        <f t="shared" si="29"/>
        <v>13</v>
      </c>
      <c r="S192" s="43">
        <f t="shared" si="30"/>
        <v>0</v>
      </c>
      <c r="T192" s="43">
        <f t="shared" si="31"/>
        <v>10</v>
      </c>
      <c r="U192" s="43">
        <f t="shared" si="32"/>
        <v>1</v>
      </c>
      <c r="V192" s="43">
        <f t="shared" si="33"/>
        <v>0</v>
      </c>
      <c r="W192" s="43">
        <f t="shared" si="34"/>
        <v>-2</v>
      </c>
      <c r="X192">
        <f t="shared" si="35"/>
        <v>28</v>
      </c>
      <c r="Y192">
        <f t="shared" si="36"/>
        <v>4</v>
      </c>
    </row>
    <row r="193" spans="1:25">
      <c r="A193" s="43"/>
      <c r="B193" s="43" t="s">
        <v>24785</v>
      </c>
      <c r="C193" s="43">
        <v>0</v>
      </c>
      <c r="D193" s="43">
        <v>0</v>
      </c>
      <c r="E193" s="43">
        <f t="shared" si="37"/>
        <v>0</v>
      </c>
      <c r="F193" s="43"/>
      <c r="G193" s="43"/>
      <c r="H193" s="43"/>
      <c r="I193" s="43">
        <v>10</v>
      </c>
      <c r="J193" s="43">
        <v>13</v>
      </c>
      <c r="K193" s="43">
        <v>2</v>
      </c>
      <c r="L193" s="43">
        <v>11</v>
      </c>
      <c r="M193" s="43">
        <v>2</v>
      </c>
      <c r="N193" s="43">
        <v>0</v>
      </c>
      <c r="O193" s="43">
        <v>-3</v>
      </c>
      <c r="P193" s="43">
        <f t="shared" si="38"/>
        <v>38</v>
      </c>
      <c r="Q193" s="43">
        <f t="shared" si="28"/>
        <v>10</v>
      </c>
      <c r="R193" s="43">
        <f t="shared" si="29"/>
        <v>13</v>
      </c>
      <c r="S193" s="43">
        <f t="shared" si="30"/>
        <v>2</v>
      </c>
      <c r="T193" s="43">
        <f t="shared" si="31"/>
        <v>11</v>
      </c>
      <c r="U193" s="43">
        <f t="shared" si="32"/>
        <v>2</v>
      </c>
      <c r="V193" s="43">
        <f t="shared" si="33"/>
        <v>0</v>
      </c>
      <c r="W193" s="43">
        <f t="shared" si="34"/>
        <v>-3</v>
      </c>
      <c r="X193">
        <f t="shared" si="35"/>
        <v>38</v>
      </c>
      <c r="Y193">
        <f t="shared" si="36"/>
        <v>3.8</v>
      </c>
    </row>
    <row r="194" spans="1:25">
      <c r="A194" s="43"/>
      <c r="B194" s="43" t="s">
        <v>24786</v>
      </c>
      <c r="C194" s="43">
        <v>0</v>
      </c>
      <c r="D194" s="43">
        <v>0</v>
      </c>
      <c r="E194" s="43">
        <f t="shared" si="37"/>
        <v>0</v>
      </c>
      <c r="F194" s="43"/>
      <c r="G194" s="43"/>
      <c r="H194" s="43"/>
      <c r="I194" s="43">
        <v>6</v>
      </c>
      <c r="J194" s="43">
        <v>5</v>
      </c>
      <c r="K194" s="43">
        <v>0</v>
      </c>
      <c r="L194" s="43">
        <v>7</v>
      </c>
      <c r="M194" s="43">
        <v>0</v>
      </c>
      <c r="N194" s="43">
        <v>0</v>
      </c>
      <c r="O194" s="43">
        <v>-3</v>
      </c>
      <c r="P194" s="43">
        <f t="shared" si="38"/>
        <v>18</v>
      </c>
      <c r="Q194" s="43">
        <f t="shared" ref="Q194:Q257" si="39">IF(TYPE(I194)=1,I194,0)</f>
        <v>6</v>
      </c>
      <c r="R194" s="43">
        <f t="shared" ref="R194:R257" si="40">IF(TYPE(J194)=1,J194,0)</f>
        <v>5</v>
      </c>
      <c r="S194" s="43">
        <f t="shared" ref="S194:S257" si="41">IF(TYPE(K194)=1,K194,0)</f>
        <v>0</v>
      </c>
      <c r="T194" s="43">
        <f t="shared" ref="T194:T257" si="42">IF(TYPE(L194)=1,L194,0)</f>
        <v>7</v>
      </c>
      <c r="U194" s="43">
        <f t="shared" ref="U194:U257" si="43">IF(TYPE(M194)=1,M194,0)</f>
        <v>0</v>
      </c>
      <c r="V194" s="43">
        <f t="shared" ref="V194:V257" si="44">IF(TYPE(N194)=1,N194,0)</f>
        <v>0</v>
      </c>
      <c r="W194" s="43">
        <f t="shared" ref="W194:W257" si="45">IF(TYPE(O194)=1,O194,0)</f>
        <v>-3</v>
      </c>
      <c r="X194">
        <f t="shared" ref="X194:X257" si="46">(Q194*$Q$1)+(R194*$R$1)+(S194*$S$1)+(T194*$T$1)+(U194*$U$1)+(V194*$V$1)+(W194*$W$1)</f>
        <v>18</v>
      </c>
      <c r="Y194">
        <f t="shared" ref="Y194:Y257" si="47">IF(I194=0,X194,X194/Q194)</f>
        <v>3</v>
      </c>
    </row>
    <row r="195" spans="1:25">
      <c r="A195" s="43"/>
      <c r="B195" s="43" t="s">
        <v>24787</v>
      </c>
      <c r="C195" s="43">
        <v>0</v>
      </c>
      <c r="D195" s="43">
        <v>0</v>
      </c>
      <c r="E195" s="43">
        <f t="shared" si="37"/>
        <v>0</v>
      </c>
      <c r="F195" s="43"/>
      <c r="G195" s="43"/>
      <c r="H195" s="43"/>
      <c r="I195" s="43">
        <v>10</v>
      </c>
      <c r="J195" s="43">
        <v>13</v>
      </c>
      <c r="K195" s="43">
        <v>2</v>
      </c>
      <c r="L195" s="43">
        <v>8</v>
      </c>
      <c r="M195" s="43">
        <v>1</v>
      </c>
      <c r="N195" s="43">
        <v>0</v>
      </c>
      <c r="O195" s="43">
        <v>-2</v>
      </c>
      <c r="P195" s="43">
        <f t="shared" si="38"/>
        <v>38</v>
      </c>
      <c r="Q195" s="43">
        <f t="shared" si="39"/>
        <v>10</v>
      </c>
      <c r="R195" s="43">
        <f t="shared" si="40"/>
        <v>13</v>
      </c>
      <c r="S195" s="43">
        <f t="shared" si="41"/>
        <v>2</v>
      </c>
      <c r="T195" s="43">
        <f t="shared" si="42"/>
        <v>8</v>
      </c>
      <c r="U195" s="43">
        <f t="shared" si="43"/>
        <v>1</v>
      </c>
      <c r="V195" s="43">
        <f t="shared" si="44"/>
        <v>0</v>
      </c>
      <c r="W195" s="43">
        <f t="shared" si="45"/>
        <v>-2</v>
      </c>
      <c r="X195">
        <f t="shared" si="46"/>
        <v>38</v>
      </c>
      <c r="Y195">
        <f t="shared" si="47"/>
        <v>3.8</v>
      </c>
    </row>
    <row r="196" spans="1:25">
      <c r="A196" s="43"/>
      <c r="B196" s="43" t="s">
        <v>24788</v>
      </c>
      <c r="C196" s="43">
        <v>0</v>
      </c>
      <c r="D196" s="43">
        <v>0</v>
      </c>
      <c r="E196" s="43">
        <f t="shared" si="37"/>
        <v>0</v>
      </c>
      <c r="F196" s="43"/>
      <c r="G196" s="43"/>
      <c r="H196" s="43"/>
      <c r="I196" s="43">
        <v>10</v>
      </c>
      <c r="J196" s="43">
        <v>13</v>
      </c>
      <c r="K196" s="43">
        <v>2</v>
      </c>
      <c r="L196" s="43">
        <v>14</v>
      </c>
      <c r="M196" s="43">
        <v>3</v>
      </c>
      <c r="N196" s="43">
        <v>0</v>
      </c>
      <c r="O196" s="43">
        <v>-4</v>
      </c>
      <c r="P196" s="43">
        <f t="shared" si="38"/>
        <v>38</v>
      </c>
      <c r="Q196" s="43">
        <f t="shared" si="39"/>
        <v>10</v>
      </c>
      <c r="R196" s="43">
        <f t="shared" si="40"/>
        <v>13</v>
      </c>
      <c r="S196" s="43">
        <f t="shared" si="41"/>
        <v>2</v>
      </c>
      <c r="T196" s="43">
        <f t="shared" si="42"/>
        <v>14</v>
      </c>
      <c r="U196" s="43">
        <f t="shared" si="43"/>
        <v>3</v>
      </c>
      <c r="V196" s="43">
        <f t="shared" si="44"/>
        <v>0</v>
      </c>
      <c r="W196" s="43">
        <f t="shared" si="45"/>
        <v>-4</v>
      </c>
      <c r="X196">
        <f t="shared" si="46"/>
        <v>38</v>
      </c>
      <c r="Y196">
        <f t="shared" si="47"/>
        <v>3.8</v>
      </c>
    </row>
    <row r="197" spans="1:25">
      <c r="A197" s="43"/>
      <c r="B197" s="43" t="s">
        <v>24789</v>
      </c>
      <c r="C197" s="43">
        <v>0</v>
      </c>
      <c r="D197" s="43">
        <v>0</v>
      </c>
      <c r="E197" s="43">
        <f t="shared" si="37"/>
        <v>0</v>
      </c>
      <c r="F197" s="43"/>
      <c r="G197" s="43"/>
      <c r="H197" s="43"/>
      <c r="I197" s="43">
        <v>9</v>
      </c>
      <c r="J197" s="43">
        <v>11</v>
      </c>
      <c r="K197" s="43">
        <v>2</v>
      </c>
      <c r="L197" s="43">
        <v>8</v>
      </c>
      <c r="M197" s="43">
        <v>1</v>
      </c>
      <c r="N197" s="43">
        <v>0</v>
      </c>
      <c r="O197" s="43">
        <v>-2</v>
      </c>
      <c r="P197" s="43">
        <f t="shared" si="38"/>
        <v>32</v>
      </c>
      <c r="Q197" s="43">
        <f t="shared" si="39"/>
        <v>9</v>
      </c>
      <c r="R197" s="43">
        <f t="shared" si="40"/>
        <v>11</v>
      </c>
      <c r="S197" s="43">
        <f t="shared" si="41"/>
        <v>2</v>
      </c>
      <c r="T197" s="43">
        <f t="shared" si="42"/>
        <v>8</v>
      </c>
      <c r="U197" s="43">
        <f t="shared" si="43"/>
        <v>1</v>
      </c>
      <c r="V197" s="43">
        <f t="shared" si="44"/>
        <v>0</v>
      </c>
      <c r="W197" s="43">
        <f t="shared" si="45"/>
        <v>-2</v>
      </c>
      <c r="X197">
        <f t="shared" si="46"/>
        <v>32</v>
      </c>
      <c r="Y197">
        <f t="shared" si="47"/>
        <v>3.5555555555555554</v>
      </c>
    </row>
    <row r="198" spans="1:25">
      <c r="A198" s="43"/>
      <c r="B198" s="43" t="s">
        <v>24790</v>
      </c>
      <c r="C198" s="43">
        <v>0</v>
      </c>
      <c r="D198" s="43">
        <v>0</v>
      </c>
      <c r="E198" s="43">
        <f t="shared" si="37"/>
        <v>0</v>
      </c>
      <c r="F198" s="43"/>
      <c r="G198" s="43"/>
      <c r="H198" s="43"/>
      <c r="I198" s="43">
        <v>9</v>
      </c>
      <c r="J198" s="43">
        <v>11</v>
      </c>
      <c r="K198" s="43">
        <v>2</v>
      </c>
      <c r="L198" s="43">
        <v>14</v>
      </c>
      <c r="M198" s="43">
        <v>3</v>
      </c>
      <c r="N198" s="43">
        <v>0</v>
      </c>
      <c r="O198" s="43">
        <v>-4</v>
      </c>
      <c r="P198" s="43">
        <f t="shared" si="38"/>
        <v>32</v>
      </c>
      <c r="Q198" s="43">
        <f t="shared" si="39"/>
        <v>9</v>
      </c>
      <c r="R198" s="43">
        <f t="shared" si="40"/>
        <v>11</v>
      </c>
      <c r="S198" s="43">
        <f t="shared" si="41"/>
        <v>2</v>
      </c>
      <c r="T198" s="43">
        <f t="shared" si="42"/>
        <v>14</v>
      </c>
      <c r="U198" s="43">
        <f t="shared" si="43"/>
        <v>3</v>
      </c>
      <c r="V198" s="43">
        <f t="shared" si="44"/>
        <v>0</v>
      </c>
      <c r="W198" s="43">
        <f t="shared" si="45"/>
        <v>-4</v>
      </c>
      <c r="X198">
        <f t="shared" si="46"/>
        <v>32</v>
      </c>
      <c r="Y198">
        <f t="shared" si="47"/>
        <v>3.5555555555555554</v>
      </c>
    </row>
    <row r="199" spans="1:25">
      <c r="A199" s="43"/>
      <c r="B199" s="43" t="s">
        <v>24791</v>
      </c>
      <c r="C199" s="43">
        <v>0</v>
      </c>
      <c r="D199" s="43">
        <v>0</v>
      </c>
      <c r="E199" s="43">
        <f t="shared" si="37"/>
        <v>0</v>
      </c>
      <c r="F199" s="43"/>
      <c r="G199" s="43"/>
      <c r="H199" s="43"/>
      <c r="I199" s="43">
        <v>5</v>
      </c>
      <c r="J199" s="43">
        <v>9</v>
      </c>
      <c r="K199" s="43">
        <v>0</v>
      </c>
      <c r="L199" s="43">
        <v>8</v>
      </c>
      <c r="M199" s="43">
        <v>1</v>
      </c>
      <c r="N199" s="43">
        <v>0</v>
      </c>
      <c r="O199" s="43">
        <v>-2</v>
      </c>
      <c r="P199" s="43">
        <f t="shared" si="38"/>
        <v>20</v>
      </c>
      <c r="Q199" s="43">
        <f t="shared" si="39"/>
        <v>5</v>
      </c>
      <c r="R199" s="43">
        <f t="shared" si="40"/>
        <v>9</v>
      </c>
      <c r="S199" s="43">
        <f t="shared" si="41"/>
        <v>0</v>
      </c>
      <c r="T199" s="43">
        <f t="shared" si="42"/>
        <v>8</v>
      </c>
      <c r="U199" s="43">
        <f t="shared" si="43"/>
        <v>1</v>
      </c>
      <c r="V199" s="43">
        <f t="shared" si="44"/>
        <v>0</v>
      </c>
      <c r="W199" s="43">
        <f t="shared" si="45"/>
        <v>-2</v>
      </c>
      <c r="X199">
        <f t="shared" si="46"/>
        <v>20</v>
      </c>
      <c r="Y199">
        <f t="shared" si="47"/>
        <v>4</v>
      </c>
    </row>
    <row r="200" spans="1:25">
      <c r="A200" s="43"/>
      <c r="B200" s="43" t="s">
        <v>24792</v>
      </c>
      <c r="C200" s="43">
        <v>0</v>
      </c>
      <c r="D200" s="43">
        <v>0</v>
      </c>
      <c r="E200" s="43">
        <f t="shared" si="37"/>
        <v>0</v>
      </c>
      <c r="F200" s="43"/>
      <c r="G200" s="43"/>
      <c r="H200" s="43"/>
      <c r="I200" s="43">
        <v>2</v>
      </c>
      <c r="J200" s="43">
        <v>6</v>
      </c>
      <c r="K200" s="43">
        <v>0</v>
      </c>
      <c r="L200" s="43">
        <v>1</v>
      </c>
      <c r="M200" s="43">
        <v>0</v>
      </c>
      <c r="N200" s="43">
        <v>0</v>
      </c>
      <c r="O200" s="43">
        <v>0</v>
      </c>
      <c r="P200" s="43">
        <f t="shared" si="38"/>
        <v>12</v>
      </c>
      <c r="Q200" s="43">
        <f t="shared" si="39"/>
        <v>2</v>
      </c>
      <c r="R200" s="43">
        <f t="shared" si="40"/>
        <v>6</v>
      </c>
      <c r="S200" s="43">
        <f t="shared" si="41"/>
        <v>0</v>
      </c>
      <c r="T200" s="43">
        <f t="shared" si="42"/>
        <v>1</v>
      </c>
      <c r="U200" s="43">
        <f t="shared" si="43"/>
        <v>0</v>
      </c>
      <c r="V200" s="43">
        <f t="shared" si="44"/>
        <v>0</v>
      </c>
      <c r="W200" s="43">
        <f t="shared" si="45"/>
        <v>0</v>
      </c>
      <c r="X200">
        <f t="shared" si="46"/>
        <v>12</v>
      </c>
      <c r="Y200">
        <f t="shared" si="47"/>
        <v>6</v>
      </c>
    </row>
    <row r="201" spans="1:25">
      <c r="A201" s="43"/>
      <c r="B201" s="43" t="s">
        <v>864</v>
      </c>
      <c r="C201" s="43">
        <v>0</v>
      </c>
      <c r="D201" s="43">
        <v>0</v>
      </c>
      <c r="E201" s="43">
        <f t="shared" si="37"/>
        <v>1</v>
      </c>
      <c r="F201" s="43"/>
      <c r="G201" s="43"/>
      <c r="H201" s="43"/>
      <c r="I201" s="43">
        <v>2</v>
      </c>
      <c r="J201" s="43">
        <v>6</v>
      </c>
      <c r="K201" s="43">
        <v>0</v>
      </c>
      <c r="L201" s="43">
        <v>1</v>
      </c>
      <c r="M201" s="43">
        <v>0</v>
      </c>
      <c r="N201" s="43">
        <v>0</v>
      </c>
      <c r="O201" s="43">
        <v>0</v>
      </c>
      <c r="P201" s="43">
        <f t="shared" si="38"/>
        <v>12</v>
      </c>
      <c r="Q201" s="43">
        <f t="shared" si="39"/>
        <v>2</v>
      </c>
      <c r="R201" s="43">
        <f t="shared" si="40"/>
        <v>6</v>
      </c>
      <c r="S201" s="43">
        <f t="shared" si="41"/>
        <v>0</v>
      </c>
      <c r="T201" s="43">
        <f t="shared" si="42"/>
        <v>1</v>
      </c>
      <c r="U201" s="43">
        <f t="shared" si="43"/>
        <v>0</v>
      </c>
      <c r="V201" s="43">
        <f t="shared" si="44"/>
        <v>0</v>
      </c>
      <c r="W201" s="43">
        <f t="shared" si="45"/>
        <v>0</v>
      </c>
      <c r="X201">
        <f t="shared" si="46"/>
        <v>12</v>
      </c>
      <c r="Y201">
        <f t="shared" si="47"/>
        <v>6</v>
      </c>
    </row>
    <row r="202" spans="1:25">
      <c r="A202" s="43"/>
      <c r="B202" s="43" t="s">
        <v>24793</v>
      </c>
      <c r="C202" s="43">
        <v>0</v>
      </c>
      <c r="D202" s="43">
        <v>0</v>
      </c>
      <c r="E202" s="43">
        <f t="shared" si="37"/>
        <v>0</v>
      </c>
      <c r="F202" s="43"/>
      <c r="G202" s="43"/>
      <c r="H202" s="43"/>
      <c r="I202" s="43">
        <v>4</v>
      </c>
      <c r="J202" s="43">
        <v>8</v>
      </c>
      <c r="K202" s="43">
        <v>0</v>
      </c>
      <c r="L202" s="43">
        <v>2</v>
      </c>
      <c r="M202" s="43">
        <v>0</v>
      </c>
      <c r="N202" s="43">
        <v>0</v>
      </c>
      <c r="O202" s="43">
        <v>0</v>
      </c>
      <c r="P202" s="43">
        <f t="shared" si="38"/>
        <v>20</v>
      </c>
      <c r="Q202" s="43">
        <f t="shared" si="39"/>
        <v>4</v>
      </c>
      <c r="R202" s="43">
        <f t="shared" si="40"/>
        <v>8</v>
      </c>
      <c r="S202" s="43">
        <f t="shared" si="41"/>
        <v>0</v>
      </c>
      <c r="T202" s="43">
        <f t="shared" si="42"/>
        <v>2</v>
      </c>
      <c r="U202" s="43">
        <f t="shared" si="43"/>
        <v>0</v>
      </c>
      <c r="V202" s="43">
        <f t="shared" si="44"/>
        <v>0</v>
      </c>
      <c r="W202" s="43">
        <f t="shared" si="45"/>
        <v>0</v>
      </c>
      <c r="X202">
        <f t="shared" si="46"/>
        <v>20</v>
      </c>
      <c r="Y202">
        <f t="shared" si="47"/>
        <v>5</v>
      </c>
    </row>
    <row r="203" spans="1:25">
      <c r="A203" s="43"/>
      <c r="B203" s="43" t="s">
        <v>24794</v>
      </c>
      <c r="C203" s="43">
        <v>0</v>
      </c>
      <c r="D203" s="43">
        <v>0</v>
      </c>
      <c r="E203" s="43">
        <f t="shared" si="37"/>
        <v>0</v>
      </c>
      <c r="F203" s="43"/>
      <c r="G203" s="43"/>
      <c r="H203" s="43"/>
      <c r="I203" s="43">
        <v>10</v>
      </c>
      <c r="J203" s="43">
        <v>13</v>
      </c>
      <c r="K203" s="43">
        <v>4</v>
      </c>
      <c r="L203" s="43">
        <v>9</v>
      </c>
      <c r="M203" s="43">
        <v>1</v>
      </c>
      <c r="N203" s="43">
        <v>0</v>
      </c>
      <c r="O203" s="43">
        <v>-2</v>
      </c>
      <c r="P203" s="43">
        <f t="shared" si="38"/>
        <v>30</v>
      </c>
      <c r="Q203" s="43">
        <f t="shared" si="39"/>
        <v>10</v>
      </c>
      <c r="R203" s="43">
        <f t="shared" si="40"/>
        <v>13</v>
      </c>
      <c r="S203" s="43">
        <f t="shared" si="41"/>
        <v>4</v>
      </c>
      <c r="T203" s="43">
        <f t="shared" si="42"/>
        <v>9</v>
      </c>
      <c r="U203" s="43">
        <f t="shared" si="43"/>
        <v>1</v>
      </c>
      <c r="V203" s="43">
        <f t="shared" si="44"/>
        <v>0</v>
      </c>
      <c r="W203" s="43">
        <f t="shared" si="45"/>
        <v>-2</v>
      </c>
      <c r="X203">
        <f t="shared" si="46"/>
        <v>30</v>
      </c>
      <c r="Y203">
        <f t="shared" si="47"/>
        <v>3</v>
      </c>
    </row>
    <row r="204" spans="1:25">
      <c r="A204" s="43"/>
      <c r="B204" s="43" t="s">
        <v>24795</v>
      </c>
      <c r="C204" s="43">
        <v>0</v>
      </c>
      <c r="D204" s="43">
        <v>0</v>
      </c>
      <c r="E204" s="43">
        <f t="shared" si="37"/>
        <v>0</v>
      </c>
      <c r="F204" s="43"/>
      <c r="G204" s="43"/>
      <c r="H204" s="43"/>
      <c r="I204" s="43">
        <v>8</v>
      </c>
      <c r="J204" s="43">
        <v>15</v>
      </c>
      <c r="K204" s="43">
        <v>3</v>
      </c>
      <c r="L204" s="43">
        <v>8</v>
      </c>
      <c r="M204" s="43">
        <v>1</v>
      </c>
      <c r="N204" s="43">
        <v>0</v>
      </c>
      <c r="O204" s="43">
        <v>-1</v>
      </c>
      <c r="P204" s="43">
        <f t="shared" si="38"/>
        <v>28</v>
      </c>
      <c r="Q204" s="43">
        <f t="shared" si="39"/>
        <v>8</v>
      </c>
      <c r="R204" s="43">
        <f t="shared" si="40"/>
        <v>15</v>
      </c>
      <c r="S204" s="43">
        <f t="shared" si="41"/>
        <v>3</v>
      </c>
      <c r="T204" s="43">
        <f t="shared" si="42"/>
        <v>8</v>
      </c>
      <c r="U204" s="43">
        <f t="shared" si="43"/>
        <v>1</v>
      </c>
      <c r="V204" s="43">
        <f t="shared" si="44"/>
        <v>0</v>
      </c>
      <c r="W204" s="43">
        <f t="shared" si="45"/>
        <v>-1</v>
      </c>
      <c r="X204">
        <f t="shared" si="46"/>
        <v>28</v>
      </c>
      <c r="Y204">
        <f t="shared" si="47"/>
        <v>3.5</v>
      </c>
    </row>
    <row r="205" spans="1:25">
      <c r="A205" s="43"/>
      <c r="B205" s="43" t="s">
        <v>24796</v>
      </c>
      <c r="C205" s="43">
        <v>0</v>
      </c>
      <c r="D205" s="43">
        <v>0</v>
      </c>
      <c r="E205" s="43">
        <f t="shared" si="37"/>
        <v>0</v>
      </c>
      <c r="F205" s="43"/>
      <c r="G205" s="43"/>
      <c r="H205" s="43"/>
      <c r="I205" s="43">
        <v>8</v>
      </c>
      <c r="J205" s="43">
        <v>13</v>
      </c>
      <c r="K205" s="43">
        <v>2</v>
      </c>
      <c r="L205" s="43">
        <v>9</v>
      </c>
      <c r="M205" s="43">
        <v>1</v>
      </c>
      <c r="N205" s="43">
        <v>0</v>
      </c>
      <c r="O205" s="43">
        <v>-2</v>
      </c>
      <c r="P205" s="43">
        <f t="shared" si="38"/>
        <v>28</v>
      </c>
      <c r="Q205" s="43">
        <f t="shared" si="39"/>
        <v>8</v>
      </c>
      <c r="R205" s="43">
        <f t="shared" si="40"/>
        <v>13</v>
      </c>
      <c r="S205" s="43">
        <f t="shared" si="41"/>
        <v>2</v>
      </c>
      <c r="T205" s="43">
        <f t="shared" si="42"/>
        <v>9</v>
      </c>
      <c r="U205" s="43">
        <f t="shared" si="43"/>
        <v>1</v>
      </c>
      <c r="V205" s="43">
        <f t="shared" si="44"/>
        <v>0</v>
      </c>
      <c r="W205" s="43">
        <f t="shared" si="45"/>
        <v>-2</v>
      </c>
      <c r="X205">
        <f t="shared" si="46"/>
        <v>28</v>
      </c>
      <c r="Y205">
        <f t="shared" si="47"/>
        <v>3.5</v>
      </c>
    </row>
    <row r="206" spans="1:25">
      <c r="A206" s="43"/>
      <c r="B206" s="43" t="s">
        <v>24797</v>
      </c>
      <c r="C206" s="43">
        <v>0</v>
      </c>
      <c r="D206" s="43">
        <v>0</v>
      </c>
      <c r="E206" s="43">
        <f t="shared" si="37"/>
        <v>0</v>
      </c>
      <c r="F206" s="43"/>
      <c r="G206" s="43"/>
      <c r="H206" s="43"/>
      <c r="I206" s="43">
        <v>1</v>
      </c>
      <c r="J206" s="43">
        <v>1</v>
      </c>
      <c r="K206" s="43">
        <v>0</v>
      </c>
      <c r="L206" s="43">
        <v>2</v>
      </c>
      <c r="M206" s="43">
        <v>0</v>
      </c>
      <c r="N206" s="43">
        <v>0</v>
      </c>
      <c r="O206" s="43">
        <v>-1</v>
      </c>
      <c r="P206" s="43">
        <f t="shared" si="38"/>
        <v>2</v>
      </c>
      <c r="Q206" s="43">
        <f t="shared" si="39"/>
        <v>1</v>
      </c>
      <c r="R206" s="43">
        <f t="shared" si="40"/>
        <v>1</v>
      </c>
      <c r="S206" s="43">
        <f t="shared" si="41"/>
        <v>0</v>
      </c>
      <c r="T206" s="43">
        <f t="shared" si="42"/>
        <v>2</v>
      </c>
      <c r="U206" s="43">
        <f t="shared" si="43"/>
        <v>0</v>
      </c>
      <c r="V206" s="43">
        <f t="shared" si="44"/>
        <v>0</v>
      </c>
      <c r="W206" s="43">
        <f t="shared" si="45"/>
        <v>-1</v>
      </c>
      <c r="X206">
        <f t="shared" si="46"/>
        <v>2</v>
      </c>
      <c r="Y206">
        <f t="shared" si="47"/>
        <v>2</v>
      </c>
    </row>
    <row r="207" spans="1:25">
      <c r="A207" s="43"/>
      <c r="B207" s="43" t="s">
        <v>25029</v>
      </c>
      <c r="C207" s="43">
        <v>0</v>
      </c>
      <c r="D207" s="43">
        <v>0</v>
      </c>
      <c r="E207" s="43">
        <f t="shared" si="37"/>
        <v>1</v>
      </c>
      <c r="F207" s="43"/>
      <c r="G207" s="43"/>
      <c r="H207" s="43"/>
      <c r="I207" s="43">
        <v>1</v>
      </c>
      <c r="J207" s="43">
        <v>1</v>
      </c>
      <c r="K207" s="43">
        <v>0</v>
      </c>
      <c r="L207" s="43">
        <v>2</v>
      </c>
      <c r="M207" s="43">
        <v>0</v>
      </c>
      <c r="N207" s="43">
        <v>0</v>
      </c>
      <c r="O207" s="43">
        <v>-1</v>
      </c>
      <c r="P207" s="43">
        <f t="shared" si="38"/>
        <v>2</v>
      </c>
      <c r="Q207" s="43">
        <f t="shared" si="39"/>
        <v>1</v>
      </c>
      <c r="R207" s="43">
        <f t="shared" si="40"/>
        <v>1</v>
      </c>
      <c r="S207" s="43">
        <f t="shared" si="41"/>
        <v>0</v>
      </c>
      <c r="T207" s="43">
        <f t="shared" si="42"/>
        <v>2</v>
      </c>
      <c r="U207" s="43">
        <f t="shared" si="43"/>
        <v>0</v>
      </c>
      <c r="V207" s="43">
        <f t="shared" si="44"/>
        <v>0</v>
      </c>
      <c r="W207" s="43">
        <f t="shared" si="45"/>
        <v>-1</v>
      </c>
      <c r="X207">
        <f t="shared" si="46"/>
        <v>2</v>
      </c>
      <c r="Y207">
        <f t="shared" si="47"/>
        <v>2</v>
      </c>
    </row>
    <row r="208" spans="1:25">
      <c r="A208" s="43"/>
      <c r="B208" s="43" t="s">
        <v>24798</v>
      </c>
      <c r="C208" s="43">
        <v>0</v>
      </c>
      <c r="D208" s="43">
        <v>0</v>
      </c>
      <c r="E208" s="43">
        <f t="shared" si="37"/>
        <v>0</v>
      </c>
      <c r="F208" s="43"/>
      <c r="G208" s="43"/>
      <c r="H208" s="43"/>
      <c r="I208" s="43">
        <v>6</v>
      </c>
      <c r="J208" s="43">
        <v>10</v>
      </c>
      <c r="K208" s="43">
        <v>0</v>
      </c>
      <c r="L208" s="43">
        <v>12</v>
      </c>
      <c r="M208" s="43">
        <v>2</v>
      </c>
      <c r="N208" s="43">
        <v>0</v>
      </c>
      <c r="O208" s="43">
        <v>-4</v>
      </c>
      <c r="P208" s="43">
        <f t="shared" si="38"/>
        <v>24</v>
      </c>
      <c r="Q208" s="43">
        <f t="shared" si="39"/>
        <v>6</v>
      </c>
      <c r="R208" s="43">
        <f t="shared" si="40"/>
        <v>10</v>
      </c>
      <c r="S208" s="43">
        <f t="shared" si="41"/>
        <v>0</v>
      </c>
      <c r="T208" s="43">
        <f t="shared" si="42"/>
        <v>12</v>
      </c>
      <c r="U208" s="43">
        <f t="shared" si="43"/>
        <v>2</v>
      </c>
      <c r="V208" s="43">
        <f t="shared" si="44"/>
        <v>0</v>
      </c>
      <c r="W208" s="43">
        <f t="shared" si="45"/>
        <v>-4</v>
      </c>
      <c r="X208">
        <f t="shared" si="46"/>
        <v>24</v>
      </c>
      <c r="Y208">
        <f t="shared" si="47"/>
        <v>4</v>
      </c>
    </row>
    <row r="209" spans="1:25">
      <c r="A209" s="43"/>
      <c r="B209" s="43" t="s">
        <v>24799</v>
      </c>
      <c r="C209" s="43">
        <v>0</v>
      </c>
      <c r="D209" s="43">
        <v>0</v>
      </c>
      <c r="E209" s="43">
        <f t="shared" si="37"/>
        <v>0</v>
      </c>
      <c r="F209" s="43"/>
      <c r="G209" s="43"/>
      <c r="H209" s="43"/>
      <c r="I209" s="43">
        <v>4</v>
      </c>
      <c r="J209" s="43">
        <v>2</v>
      </c>
      <c r="K209" s="43">
        <v>0</v>
      </c>
      <c r="L209" s="43">
        <v>4</v>
      </c>
      <c r="M209" s="43">
        <v>0</v>
      </c>
      <c r="N209" s="43">
        <v>0</v>
      </c>
      <c r="O209" s="43">
        <v>-2</v>
      </c>
      <c r="P209" s="43">
        <f t="shared" si="38"/>
        <v>12</v>
      </c>
      <c r="Q209" s="43">
        <f t="shared" si="39"/>
        <v>4</v>
      </c>
      <c r="R209" s="43">
        <f t="shared" si="40"/>
        <v>2</v>
      </c>
      <c r="S209" s="43">
        <f t="shared" si="41"/>
        <v>0</v>
      </c>
      <c r="T209" s="43">
        <f t="shared" si="42"/>
        <v>4</v>
      </c>
      <c r="U209" s="43">
        <f t="shared" si="43"/>
        <v>0</v>
      </c>
      <c r="V209" s="43">
        <f t="shared" si="44"/>
        <v>0</v>
      </c>
      <c r="W209" s="43">
        <f t="shared" si="45"/>
        <v>-2</v>
      </c>
      <c r="X209">
        <f t="shared" si="46"/>
        <v>12</v>
      </c>
      <c r="Y209">
        <f t="shared" si="47"/>
        <v>3</v>
      </c>
    </row>
    <row r="210" spans="1:25">
      <c r="A210" s="43"/>
      <c r="B210" s="43" t="s">
        <v>24800</v>
      </c>
      <c r="C210" s="43">
        <v>0</v>
      </c>
      <c r="D210" s="43">
        <v>0</v>
      </c>
      <c r="E210" s="43">
        <f t="shared" si="37"/>
        <v>0</v>
      </c>
      <c r="F210" s="43"/>
      <c r="G210" s="43"/>
      <c r="H210" s="43"/>
      <c r="I210" s="43">
        <v>7</v>
      </c>
      <c r="J210" s="43">
        <v>14</v>
      </c>
      <c r="K210" s="43">
        <v>2</v>
      </c>
      <c r="L210" s="43">
        <v>8</v>
      </c>
      <c r="M210" s="43">
        <v>1</v>
      </c>
      <c r="N210" s="43">
        <v>0</v>
      </c>
      <c r="O210" s="43">
        <v>-1</v>
      </c>
      <c r="P210" s="43">
        <f t="shared" si="38"/>
        <v>26</v>
      </c>
      <c r="Q210" s="43">
        <f t="shared" si="39"/>
        <v>7</v>
      </c>
      <c r="R210" s="43">
        <f t="shared" si="40"/>
        <v>14</v>
      </c>
      <c r="S210" s="43">
        <f t="shared" si="41"/>
        <v>2</v>
      </c>
      <c r="T210" s="43">
        <f t="shared" si="42"/>
        <v>8</v>
      </c>
      <c r="U210" s="43">
        <f t="shared" si="43"/>
        <v>1</v>
      </c>
      <c r="V210" s="43">
        <f t="shared" si="44"/>
        <v>0</v>
      </c>
      <c r="W210" s="43">
        <f t="shared" si="45"/>
        <v>-1</v>
      </c>
      <c r="X210">
        <f t="shared" si="46"/>
        <v>26</v>
      </c>
      <c r="Y210">
        <f t="shared" si="47"/>
        <v>3.7142857142857144</v>
      </c>
    </row>
    <row r="211" spans="1:25">
      <c r="A211" s="43"/>
      <c r="B211" s="43" t="s">
        <v>24801</v>
      </c>
      <c r="C211" s="43">
        <v>0</v>
      </c>
      <c r="D211" s="43">
        <v>0</v>
      </c>
      <c r="E211" s="43">
        <f t="shared" si="37"/>
        <v>0</v>
      </c>
      <c r="F211" s="43"/>
      <c r="G211" s="43"/>
      <c r="H211" s="43"/>
      <c r="I211" s="43">
        <v>10</v>
      </c>
      <c r="J211" s="43">
        <v>12</v>
      </c>
      <c r="K211" s="43">
        <v>5</v>
      </c>
      <c r="L211" s="43">
        <v>11</v>
      </c>
      <c r="M211" s="43">
        <v>2</v>
      </c>
      <c r="N211" s="43">
        <v>0</v>
      </c>
      <c r="O211" s="43">
        <v>-3</v>
      </c>
      <c r="P211" s="43">
        <f t="shared" si="38"/>
        <v>28</v>
      </c>
      <c r="Q211" s="43">
        <f t="shared" si="39"/>
        <v>10</v>
      </c>
      <c r="R211" s="43">
        <f t="shared" si="40"/>
        <v>12</v>
      </c>
      <c r="S211" s="43">
        <f t="shared" si="41"/>
        <v>5</v>
      </c>
      <c r="T211" s="43">
        <f t="shared" si="42"/>
        <v>11</v>
      </c>
      <c r="U211" s="43">
        <f t="shared" si="43"/>
        <v>2</v>
      </c>
      <c r="V211" s="43">
        <f t="shared" si="44"/>
        <v>0</v>
      </c>
      <c r="W211" s="43">
        <f t="shared" si="45"/>
        <v>-3</v>
      </c>
      <c r="X211">
        <f t="shared" si="46"/>
        <v>28</v>
      </c>
      <c r="Y211">
        <f t="shared" si="47"/>
        <v>2.8</v>
      </c>
    </row>
    <row r="212" spans="1:25">
      <c r="A212" s="43"/>
      <c r="B212" s="43" t="s">
        <v>24802</v>
      </c>
      <c r="C212" s="43">
        <v>0</v>
      </c>
      <c r="D212" s="43">
        <v>0</v>
      </c>
      <c r="E212" s="43">
        <f t="shared" si="37"/>
        <v>0</v>
      </c>
      <c r="F212" s="43"/>
      <c r="G212" s="43"/>
      <c r="H212" s="43"/>
      <c r="I212" s="43">
        <v>3</v>
      </c>
      <c r="J212" s="43">
        <v>8</v>
      </c>
      <c r="K212" s="43">
        <v>0</v>
      </c>
      <c r="L212" s="43">
        <v>3</v>
      </c>
      <c r="M212" s="43">
        <v>0</v>
      </c>
      <c r="N212" s="43">
        <v>0</v>
      </c>
      <c r="O212" s="43">
        <v>0</v>
      </c>
      <c r="P212" s="43">
        <f t="shared" si="38"/>
        <v>14</v>
      </c>
      <c r="Q212" s="43">
        <f t="shared" si="39"/>
        <v>3</v>
      </c>
      <c r="R212" s="43">
        <f t="shared" si="40"/>
        <v>8</v>
      </c>
      <c r="S212" s="43">
        <f t="shared" si="41"/>
        <v>0</v>
      </c>
      <c r="T212" s="43">
        <f t="shared" si="42"/>
        <v>3</v>
      </c>
      <c r="U212" s="43">
        <f t="shared" si="43"/>
        <v>0</v>
      </c>
      <c r="V212" s="43">
        <f t="shared" si="44"/>
        <v>0</v>
      </c>
      <c r="W212" s="43">
        <f t="shared" si="45"/>
        <v>0</v>
      </c>
      <c r="X212">
        <f t="shared" si="46"/>
        <v>14</v>
      </c>
      <c r="Y212">
        <f t="shared" si="47"/>
        <v>4.666666666666667</v>
      </c>
    </row>
    <row r="213" spans="1:25">
      <c r="A213" s="43"/>
      <c r="B213" s="43" t="s">
        <v>24803</v>
      </c>
      <c r="C213" s="43">
        <v>0</v>
      </c>
      <c r="D213" s="43">
        <v>0</v>
      </c>
      <c r="E213" s="43">
        <f t="shared" si="37"/>
        <v>0</v>
      </c>
      <c r="F213" s="43"/>
      <c r="G213" s="43"/>
      <c r="H213" s="43"/>
      <c r="I213" s="43">
        <v>3</v>
      </c>
      <c r="J213" s="43">
        <v>7</v>
      </c>
      <c r="K213" s="43">
        <v>0</v>
      </c>
      <c r="L213" s="43">
        <v>6</v>
      </c>
      <c r="M213" s="43">
        <v>1</v>
      </c>
      <c r="N213" s="43">
        <v>0</v>
      </c>
      <c r="O213" s="43">
        <v>-2</v>
      </c>
      <c r="P213" s="43">
        <f t="shared" si="38"/>
        <v>14</v>
      </c>
      <c r="Q213" s="43">
        <f t="shared" si="39"/>
        <v>3</v>
      </c>
      <c r="R213" s="43">
        <f t="shared" si="40"/>
        <v>7</v>
      </c>
      <c r="S213" s="43">
        <f t="shared" si="41"/>
        <v>0</v>
      </c>
      <c r="T213" s="43">
        <f t="shared" si="42"/>
        <v>6</v>
      </c>
      <c r="U213" s="43">
        <f t="shared" si="43"/>
        <v>1</v>
      </c>
      <c r="V213" s="43">
        <f t="shared" si="44"/>
        <v>0</v>
      </c>
      <c r="W213" s="43">
        <f t="shared" si="45"/>
        <v>-2</v>
      </c>
      <c r="X213">
        <f t="shared" si="46"/>
        <v>14</v>
      </c>
      <c r="Y213">
        <f t="shared" si="47"/>
        <v>4.666666666666667</v>
      </c>
    </row>
    <row r="214" spans="1:25">
      <c r="A214" s="43"/>
      <c r="B214" s="43" t="s">
        <v>24804</v>
      </c>
      <c r="C214" s="43">
        <v>0</v>
      </c>
      <c r="D214" s="43">
        <v>0</v>
      </c>
      <c r="E214" s="43">
        <f t="shared" si="37"/>
        <v>0</v>
      </c>
      <c r="F214" s="43"/>
      <c r="G214" s="43"/>
      <c r="H214" s="43"/>
      <c r="I214" s="43">
        <v>2</v>
      </c>
      <c r="J214" s="43">
        <v>5</v>
      </c>
      <c r="K214" s="43">
        <v>1</v>
      </c>
      <c r="L214" s="43">
        <v>2</v>
      </c>
      <c r="M214" s="43">
        <v>0</v>
      </c>
      <c r="N214" s="43">
        <v>0</v>
      </c>
      <c r="O214" s="43">
        <v>0</v>
      </c>
      <c r="P214" s="43">
        <f t="shared" si="38"/>
        <v>6</v>
      </c>
      <c r="Q214" s="43">
        <f t="shared" si="39"/>
        <v>2</v>
      </c>
      <c r="R214" s="43">
        <f t="shared" si="40"/>
        <v>5</v>
      </c>
      <c r="S214" s="43">
        <f t="shared" si="41"/>
        <v>1</v>
      </c>
      <c r="T214" s="43">
        <f t="shared" si="42"/>
        <v>2</v>
      </c>
      <c r="U214" s="43">
        <f t="shared" si="43"/>
        <v>0</v>
      </c>
      <c r="V214" s="43">
        <f t="shared" si="44"/>
        <v>0</v>
      </c>
      <c r="W214" s="43">
        <f t="shared" si="45"/>
        <v>0</v>
      </c>
      <c r="X214">
        <f t="shared" si="46"/>
        <v>6</v>
      </c>
      <c r="Y214">
        <f t="shared" si="47"/>
        <v>3</v>
      </c>
    </row>
    <row r="215" spans="1:25">
      <c r="A215" s="43"/>
      <c r="B215" s="43" t="s">
        <v>24805</v>
      </c>
      <c r="C215" s="43">
        <v>0</v>
      </c>
      <c r="D215" s="43">
        <v>0</v>
      </c>
      <c r="E215" s="43">
        <f t="shared" si="37"/>
        <v>0</v>
      </c>
      <c r="F215" s="43"/>
      <c r="G215" s="43"/>
      <c r="H215" s="43"/>
      <c r="I215" s="43">
        <f>Bio!X40</f>
        <v>600</v>
      </c>
      <c r="J215" s="43">
        <f>Bio!Y40</f>
        <v>1200</v>
      </c>
      <c r="K215" s="43">
        <f>Bio!Z40</f>
        <v>0</v>
      </c>
      <c r="L215" s="43">
        <f>Bio!AA40</f>
        <v>600</v>
      </c>
      <c r="M215" s="43">
        <f>Bio!AB40</f>
        <v>0</v>
      </c>
      <c r="N215" s="43">
        <f>Bio!AC40</f>
        <v>0</v>
      </c>
      <c r="O215" s="43">
        <f>Bio!AD40</f>
        <v>0</v>
      </c>
      <c r="P215" s="43">
        <f t="shared" si="38"/>
        <v>2400</v>
      </c>
      <c r="Q215" s="43">
        <f t="shared" si="39"/>
        <v>600</v>
      </c>
      <c r="R215" s="43">
        <f t="shared" si="40"/>
        <v>1200</v>
      </c>
      <c r="S215" s="43">
        <f t="shared" si="41"/>
        <v>0</v>
      </c>
      <c r="T215" s="43">
        <f t="shared" si="42"/>
        <v>600</v>
      </c>
      <c r="U215" s="43">
        <f t="shared" si="43"/>
        <v>0</v>
      </c>
      <c r="V215" s="43">
        <f t="shared" si="44"/>
        <v>0</v>
      </c>
      <c r="W215" s="43">
        <f t="shared" si="45"/>
        <v>0</v>
      </c>
      <c r="X215">
        <f t="shared" si="46"/>
        <v>2400</v>
      </c>
      <c r="Y215">
        <f t="shared" si="47"/>
        <v>4</v>
      </c>
    </row>
    <row r="216" spans="1:25">
      <c r="A216" s="43"/>
      <c r="B216" s="43" t="s">
        <v>24806</v>
      </c>
      <c r="C216" s="43">
        <v>0</v>
      </c>
      <c r="D216" s="43">
        <v>0</v>
      </c>
      <c r="E216" s="43">
        <f t="shared" si="37"/>
        <v>0</v>
      </c>
      <c r="F216" s="43"/>
      <c r="G216" s="43"/>
      <c r="H216" s="43"/>
      <c r="I216" s="43">
        <v>2</v>
      </c>
      <c r="J216" s="43">
        <v>1</v>
      </c>
      <c r="K216" s="43">
        <v>0</v>
      </c>
      <c r="L216" s="43">
        <v>3</v>
      </c>
      <c r="M216" s="43">
        <v>0</v>
      </c>
      <c r="N216" s="43">
        <v>0</v>
      </c>
      <c r="O216" s="43">
        <v>-1</v>
      </c>
      <c r="P216" s="43">
        <f t="shared" si="38"/>
        <v>4</v>
      </c>
      <c r="Q216" s="43">
        <f t="shared" si="39"/>
        <v>2</v>
      </c>
      <c r="R216" s="43">
        <f t="shared" si="40"/>
        <v>1</v>
      </c>
      <c r="S216" s="43">
        <f t="shared" si="41"/>
        <v>0</v>
      </c>
      <c r="T216" s="43">
        <f t="shared" si="42"/>
        <v>3</v>
      </c>
      <c r="U216" s="43">
        <f t="shared" si="43"/>
        <v>0</v>
      </c>
      <c r="V216" s="43">
        <f t="shared" si="44"/>
        <v>0</v>
      </c>
      <c r="W216" s="43">
        <f t="shared" si="45"/>
        <v>-1</v>
      </c>
      <c r="X216">
        <f t="shared" si="46"/>
        <v>4</v>
      </c>
      <c r="Y216">
        <f t="shared" si="47"/>
        <v>2</v>
      </c>
    </row>
    <row r="217" spans="1:25">
      <c r="A217" s="43"/>
      <c r="B217" s="43" t="s">
        <v>24807</v>
      </c>
      <c r="C217" s="43">
        <v>0</v>
      </c>
      <c r="D217" s="43">
        <v>0</v>
      </c>
      <c r="E217" s="43">
        <f t="shared" ref="E217:E280" si="48">IF(TYPE(FIND("_EXT",B217))=1,IF(OR(AND(I217&gt;0,I217&lt;1),(TYPE(FIND("_EXT",B217))=1),EXACT("H2O_EXT",B217),EXACT("ATP_EXT",B217),EXACT("H+_EXT",B217),EXACT("SO4_EXT",B217),EXACT("phosphate_EXT",B217),EXACT("oxygen_EXT",B217),EXACT("CO2_EXT",B217),EXACT("NH4_EXT",B217),EXACT("BIO_EXT",B217),EXACT(B217,"acetate_EXT"),EXACT("acetaldehyde_EXT",B217),EXACT("cellulose_EXT",B217),EXACT(B217,"ethanol_EXT")),1,0),0)</f>
        <v>0</v>
      </c>
      <c r="F217" s="43"/>
      <c r="G217" s="43"/>
      <c r="H217" s="43"/>
      <c r="I217" s="43">
        <v>10</v>
      </c>
      <c r="J217" s="43">
        <v>12</v>
      </c>
      <c r="K217" s="43">
        <v>5</v>
      </c>
      <c r="L217" s="43">
        <v>8</v>
      </c>
      <c r="M217" s="43">
        <v>1</v>
      </c>
      <c r="N217" s="43">
        <v>0</v>
      </c>
      <c r="O217" s="43">
        <v>-2</v>
      </c>
      <c r="P217" s="43">
        <f t="shared" ref="P217:P280" si="49">X217</f>
        <v>28</v>
      </c>
      <c r="Q217" s="43">
        <f t="shared" si="39"/>
        <v>10</v>
      </c>
      <c r="R217" s="43">
        <f t="shared" si="40"/>
        <v>12</v>
      </c>
      <c r="S217" s="43">
        <f t="shared" si="41"/>
        <v>5</v>
      </c>
      <c r="T217" s="43">
        <f t="shared" si="42"/>
        <v>8</v>
      </c>
      <c r="U217" s="43">
        <f t="shared" si="43"/>
        <v>1</v>
      </c>
      <c r="V217" s="43">
        <f t="shared" si="44"/>
        <v>0</v>
      </c>
      <c r="W217" s="43">
        <f t="shared" si="45"/>
        <v>-2</v>
      </c>
      <c r="X217">
        <f t="shared" si="46"/>
        <v>28</v>
      </c>
      <c r="Y217">
        <f t="shared" si="47"/>
        <v>2.8</v>
      </c>
    </row>
    <row r="218" spans="1:25">
      <c r="A218" s="43"/>
      <c r="B218" s="43" t="s">
        <v>24808</v>
      </c>
      <c r="C218" s="43">
        <v>0</v>
      </c>
      <c r="D218" s="43">
        <v>0</v>
      </c>
      <c r="E218" s="43">
        <f t="shared" si="48"/>
        <v>0</v>
      </c>
      <c r="F218" s="43"/>
      <c r="G218" s="43"/>
      <c r="H218" s="43"/>
      <c r="I218" s="43">
        <v>10</v>
      </c>
      <c r="J218" s="43">
        <v>12</v>
      </c>
      <c r="K218" s="43">
        <v>5</v>
      </c>
      <c r="L218" s="43">
        <v>14</v>
      </c>
      <c r="M218" s="43">
        <v>3</v>
      </c>
      <c r="N218" s="43">
        <v>0</v>
      </c>
      <c r="O218" s="43">
        <v>-4</v>
      </c>
      <c r="P218" s="43">
        <f t="shared" si="49"/>
        <v>28</v>
      </c>
      <c r="Q218" s="43">
        <f t="shared" si="39"/>
        <v>10</v>
      </c>
      <c r="R218" s="43">
        <f t="shared" si="40"/>
        <v>12</v>
      </c>
      <c r="S218" s="43">
        <f t="shared" si="41"/>
        <v>5</v>
      </c>
      <c r="T218" s="43">
        <f t="shared" si="42"/>
        <v>14</v>
      </c>
      <c r="U218" s="43">
        <f t="shared" si="43"/>
        <v>3</v>
      </c>
      <c r="V218" s="43">
        <f t="shared" si="44"/>
        <v>0</v>
      </c>
      <c r="W218" s="43">
        <f t="shared" si="45"/>
        <v>-4</v>
      </c>
      <c r="X218">
        <f t="shared" si="46"/>
        <v>28</v>
      </c>
      <c r="Y218">
        <f t="shared" si="47"/>
        <v>2.8</v>
      </c>
    </row>
    <row r="219" spans="1:25">
      <c r="A219" s="43"/>
      <c r="B219" s="43" t="s">
        <v>24809</v>
      </c>
      <c r="C219" s="43">
        <v>0</v>
      </c>
      <c r="D219" s="43">
        <v>0</v>
      </c>
      <c r="E219" s="43">
        <f t="shared" si="48"/>
        <v>0</v>
      </c>
      <c r="F219" s="43"/>
      <c r="G219" s="43"/>
      <c r="H219" s="43"/>
      <c r="I219" s="43">
        <v>0</v>
      </c>
      <c r="J219" s="43">
        <v>1</v>
      </c>
      <c r="K219" s="43">
        <v>0</v>
      </c>
      <c r="L219" s="43">
        <v>0</v>
      </c>
      <c r="M219" s="43">
        <v>0</v>
      </c>
      <c r="N219" s="43">
        <v>0</v>
      </c>
      <c r="O219" s="43">
        <v>1</v>
      </c>
      <c r="P219" s="43">
        <f t="shared" si="49"/>
        <v>0</v>
      </c>
      <c r="Q219" s="43">
        <f t="shared" si="39"/>
        <v>0</v>
      </c>
      <c r="R219" s="43">
        <f t="shared" si="40"/>
        <v>1</v>
      </c>
      <c r="S219" s="43">
        <f t="shared" si="41"/>
        <v>0</v>
      </c>
      <c r="T219" s="43">
        <f t="shared" si="42"/>
        <v>0</v>
      </c>
      <c r="U219" s="43">
        <f t="shared" si="43"/>
        <v>0</v>
      </c>
      <c r="V219" s="43">
        <f t="shared" si="44"/>
        <v>0</v>
      </c>
      <c r="W219" s="43">
        <f t="shared" si="45"/>
        <v>1</v>
      </c>
      <c r="X219">
        <f t="shared" si="46"/>
        <v>0</v>
      </c>
      <c r="Y219">
        <f t="shared" si="47"/>
        <v>0</v>
      </c>
    </row>
    <row r="220" spans="1:25">
      <c r="A220" s="43"/>
      <c r="B220" s="43" t="s">
        <v>22884</v>
      </c>
      <c r="C220" s="43">
        <v>0</v>
      </c>
      <c r="D220" s="43">
        <v>0</v>
      </c>
      <c r="E220" s="43">
        <f t="shared" si="48"/>
        <v>1</v>
      </c>
      <c r="F220" s="43"/>
      <c r="G220" s="43"/>
      <c r="H220" s="43"/>
      <c r="I220" s="43">
        <v>0</v>
      </c>
      <c r="J220" s="43">
        <v>1</v>
      </c>
      <c r="K220" s="43">
        <v>0</v>
      </c>
      <c r="L220" s="43">
        <v>0</v>
      </c>
      <c r="M220" s="43">
        <v>0</v>
      </c>
      <c r="N220" s="43">
        <v>0</v>
      </c>
      <c r="O220" s="43">
        <v>1</v>
      </c>
      <c r="P220" s="43">
        <f t="shared" si="49"/>
        <v>0</v>
      </c>
      <c r="Q220" s="43">
        <f t="shared" si="39"/>
        <v>0</v>
      </c>
      <c r="R220" s="43">
        <f t="shared" si="40"/>
        <v>1</v>
      </c>
      <c r="S220" s="43">
        <f t="shared" si="41"/>
        <v>0</v>
      </c>
      <c r="T220" s="43">
        <f t="shared" si="42"/>
        <v>0</v>
      </c>
      <c r="U220" s="43">
        <f t="shared" si="43"/>
        <v>0</v>
      </c>
      <c r="V220" s="43">
        <f t="shared" si="44"/>
        <v>0</v>
      </c>
      <c r="W220" s="43">
        <f t="shared" si="45"/>
        <v>1</v>
      </c>
      <c r="X220">
        <f t="shared" si="46"/>
        <v>0</v>
      </c>
      <c r="Y220">
        <f t="shared" si="47"/>
        <v>0</v>
      </c>
    </row>
    <row r="221" spans="1:25">
      <c r="A221" s="43"/>
      <c r="B221" s="43" t="s">
        <v>24810</v>
      </c>
      <c r="C221" s="43">
        <v>0</v>
      </c>
      <c r="D221" s="43">
        <v>0</v>
      </c>
      <c r="E221" s="43">
        <f t="shared" si="48"/>
        <v>0</v>
      </c>
      <c r="F221" s="43"/>
      <c r="G221" s="43"/>
      <c r="H221" s="43"/>
      <c r="I221" s="43">
        <v>0</v>
      </c>
      <c r="J221" s="43">
        <v>2</v>
      </c>
      <c r="K221" s="43">
        <v>0</v>
      </c>
      <c r="L221" s="43">
        <v>1</v>
      </c>
      <c r="M221" s="43">
        <v>0</v>
      </c>
      <c r="N221" s="43">
        <v>0</v>
      </c>
      <c r="O221" s="43">
        <v>0</v>
      </c>
      <c r="P221" s="43">
        <f t="shared" si="49"/>
        <v>0</v>
      </c>
      <c r="Q221" s="43">
        <f t="shared" si="39"/>
        <v>0</v>
      </c>
      <c r="R221" s="43">
        <f t="shared" si="40"/>
        <v>2</v>
      </c>
      <c r="S221" s="43">
        <f t="shared" si="41"/>
        <v>0</v>
      </c>
      <c r="T221" s="43">
        <f t="shared" si="42"/>
        <v>1</v>
      </c>
      <c r="U221" s="43">
        <f t="shared" si="43"/>
        <v>0</v>
      </c>
      <c r="V221" s="43">
        <f t="shared" si="44"/>
        <v>0</v>
      </c>
      <c r="W221" s="43">
        <f t="shared" si="45"/>
        <v>0</v>
      </c>
      <c r="X221">
        <f t="shared" si="46"/>
        <v>0</v>
      </c>
      <c r="Y221">
        <f t="shared" si="47"/>
        <v>0</v>
      </c>
    </row>
    <row r="222" spans="1:25">
      <c r="A222" s="43"/>
      <c r="B222" s="43" t="s">
        <v>22883</v>
      </c>
      <c r="C222" s="43">
        <v>0</v>
      </c>
      <c r="D222" s="43">
        <v>0</v>
      </c>
      <c r="E222" s="43">
        <f t="shared" si="48"/>
        <v>1</v>
      </c>
      <c r="F222" s="43"/>
      <c r="G222" s="43"/>
      <c r="H222" s="43"/>
      <c r="I222" s="43">
        <v>0</v>
      </c>
      <c r="J222" s="43">
        <v>2</v>
      </c>
      <c r="K222" s="43">
        <v>0</v>
      </c>
      <c r="L222" s="43">
        <v>1</v>
      </c>
      <c r="M222" s="43">
        <v>0</v>
      </c>
      <c r="N222" s="43">
        <v>0</v>
      </c>
      <c r="O222" s="43">
        <v>0</v>
      </c>
      <c r="P222" s="43">
        <f t="shared" si="49"/>
        <v>0</v>
      </c>
      <c r="Q222" s="43">
        <f t="shared" si="39"/>
        <v>0</v>
      </c>
      <c r="R222" s="43">
        <f t="shared" si="40"/>
        <v>2</v>
      </c>
      <c r="S222" s="43">
        <f t="shared" si="41"/>
        <v>0</v>
      </c>
      <c r="T222" s="43">
        <f t="shared" si="42"/>
        <v>1</v>
      </c>
      <c r="U222" s="43">
        <f t="shared" si="43"/>
        <v>0</v>
      </c>
      <c r="V222" s="43">
        <f t="shared" si="44"/>
        <v>0</v>
      </c>
      <c r="W222" s="43">
        <f t="shared" si="45"/>
        <v>0</v>
      </c>
      <c r="X222">
        <f t="shared" si="46"/>
        <v>0</v>
      </c>
      <c r="Y222">
        <f t="shared" si="47"/>
        <v>0</v>
      </c>
    </row>
    <row r="223" spans="1:25">
      <c r="A223" s="43"/>
      <c r="B223" s="43" t="s">
        <v>24811</v>
      </c>
      <c r="C223" s="43">
        <v>0</v>
      </c>
      <c r="D223" s="43">
        <v>0</v>
      </c>
      <c r="E223" s="43">
        <f t="shared" si="48"/>
        <v>0</v>
      </c>
      <c r="F223" s="43"/>
      <c r="G223" s="43"/>
      <c r="H223" s="43"/>
      <c r="I223" s="43">
        <v>0</v>
      </c>
      <c r="J223" s="43">
        <v>2</v>
      </c>
      <c r="K223" s="43">
        <v>0</v>
      </c>
      <c r="L223" s="43">
        <v>2</v>
      </c>
      <c r="M223" s="43">
        <v>0</v>
      </c>
      <c r="N223" s="43">
        <v>0</v>
      </c>
      <c r="O223" s="43">
        <v>0</v>
      </c>
      <c r="P223" s="43">
        <f t="shared" si="49"/>
        <v>-2</v>
      </c>
      <c r="Q223" s="43">
        <f t="shared" si="39"/>
        <v>0</v>
      </c>
      <c r="R223" s="43">
        <f t="shared" si="40"/>
        <v>2</v>
      </c>
      <c r="S223" s="43">
        <f t="shared" si="41"/>
        <v>0</v>
      </c>
      <c r="T223" s="43">
        <f t="shared" si="42"/>
        <v>2</v>
      </c>
      <c r="U223" s="43">
        <f t="shared" si="43"/>
        <v>0</v>
      </c>
      <c r="V223" s="43">
        <f t="shared" si="44"/>
        <v>0</v>
      </c>
      <c r="W223" s="43">
        <f t="shared" si="45"/>
        <v>0</v>
      </c>
      <c r="X223">
        <f t="shared" si="46"/>
        <v>-2</v>
      </c>
      <c r="Y223">
        <f t="shared" si="47"/>
        <v>-2</v>
      </c>
    </row>
    <row r="224" spans="1:25">
      <c r="A224" s="43"/>
      <c r="B224" s="43" t="s">
        <v>24812</v>
      </c>
      <c r="C224" s="43">
        <v>0</v>
      </c>
      <c r="D224" s="43">
        <v>0</v>
      </c>
      <c r="E224" s="43">
        <f t="shared" si="48"/>
        <v>0</v>
      </c>
      <c r="F224" s="43"/>
      <c r="G224" s="43"/>
      <c r="H224" s="43"/>
      <c r="I224" s="43">
        <v>0</v>
      </c>
      <c r="J224" s="43">
        <v>2</v>
      </c>
      <c r="K224" s="43">
        <v>0</v>
      </c>
      <c r="L224" s="43">
        <v>0</v>
      </c>
      <c r="M224" s="43">
        <v>0</v>
      </c>
      <c r="N224" s="43">
        <v>1</v>
      </c>
      <c r="O224" s="43">
        <v>0</v>
      </c>
      <c r="P224" s="43">
        <f t="shared" si="49"/>
        <v>8</v>
      </c>
      <c r="Q224" s="43">
        <f t="shared" si="39"/>
        <v>0</v>
      </c>
      <c r="R224" s="43">
        <f t="shared" si="40"/>
        <v>2</v>
      </c>
      <c r="S224" s="43">
        <f t="shared" si="41"/>
        <v>0</v>
      </c>
      <c r="T224" s="43">
        <f t="shared" si="42"/>
        <v>0</v>
      </c>
      <c r="U224" s="43">
        <f t="shared" si="43"/>
        <v>0</v>
      </c>
      <c r="V224" s="43">
        <f t="shared" si="44"/>
        <v>1</v>
      </c>
      <c r="W224" s="43">
        <f t="shared" si="45"/>
        <v>0</v>
      </c>
      <c r="X224">
        <f t="shared" si="46"/>
        <v>8</v>
      </c>
      <c r="Y224">
        <f t="shared" si="47"/>
        <v>8</v>
      </c>
    </row>
    <row r="225" spans="1:25">
      <c r="A225" s="43"/>
      <c r="B225" s="43" t="s">
        <v>24813</v>
      </c>
      <c r="C225" s="43">
        <v>0</v>
      </c>
      <c r="D225" s="43">
        <v>0</v>
      </c>
      <c r="E225" s="43">
        <f t="shared" si="48"/>
        <v>0</v>
      </c>
      <c r="F225" s="43"/>
      <c r="G225" s="43"/>
      <c r="H225" s="43"/>
      <c r="I225" s="43">
        <v>17</v>
      </c>
      <c r="J225" s="43">
        <v>34</v>
      </c>
      <c r="K225" s="43">
        <v>0</v>
      </c>
      <c r="L225" s="43">
        <v>1</v>
      </c>
      <c r="M225" s="43">
        <v>0</v>
      </c>
      <c r="N225" s="43">
        <v>0</v>
      </c>
      <c r="O225" s="43">
        <v>0</v>
      </c>
      <c r="P225" s="43">
        <f t="shared" si="49"/>
        <v>100</v>
      </c>
      <c r="Q225" s="43">
        <f t="shared" si="39"/>
        <v>17</v>
      </c>
      <c r="R225" s="43">
        <f t="shared" si="40"/>
        <v>34</v>
      </c>
      <c r="S225" s="43">
        <f t="shared" si="41"/>
        <v>0</v>
      </c>
      <c r="T225" s="43">
        <f t="shared" si="42"/>
        <v>1</v>
      </c>
      <c r="U225" s="43">
        <f t="shared" si="43"/>
        <v>0</v>
      </c>
      <c r="V225" s="43">
        <f t="shared" si="44"/>
        <v>0</v>
      </c>
      <c r="W225" s="43">
        <f t="shared" si="45"/>
        <v>0</v>
      </c>
      <c r="X225">
        <f t="shared" si="46"/>
        <v>100</v>
      </c>
      <c r="Y225">
        <f t="shared" si="47"/>
        <v>5.882352941176471</v>
      </c>
    </row>
    <row r="226" spans="1:25">
      <c r="A226" s="43"/>
      <c r="B226" s="43" t="s">
        <v>24814</v>
      </c>
      <c r="C226" s="43">
        <v>0</v>
      </c>
      <c r="D226" s="43">
        <v>0</v>
      </c>
      <c r="E226" s="43">
        <f t="shared" si="48"/>
        <v>0</v>
      </c>
      <c r="F226" s="43"/>
      <c r="G226" s="43"/>
      <c r="H226" s="43"/>
      <c r="I226" s="43">
        <v>17</v>
      </c>
      <c r="J226" s="43">
        <v>36</v>
      </c>
      <c r="K226" s="43">
        <v>0</v>
      </c>
      <c r="L226" s="43">
        <v>0</v>
      </c>
      <c r="M226" s="43">
        <v>0</v>
      </c>
      <c r="N226" s="43">
        <v>0</v>
      </c>
      <c r="O226" s="43">
        <v>0</v>
      </c>
      <c r="P226" s="43">
        <f t="shared" si="49"/>
        <v>104</v>
      </c>
      <c r="Q226" s="43">
        <f t="shared" si="39"/>
        <v>17</v>
      </c>
      <c r="R226" s="43">
        <f t="shared" si="40"/>
        <v>36</v>
      </c>
      <c r="S226" s="43">
        <f t="shared" si="41"/>
        <v>0</v>
      </c>
      <c r="T226" s="43">
        <f t="shared" si="42"/>
        <v>0</v>
      </c>
      <c r="U226" s="43">
        <f t="shared" si="43"/>
        <v>0</v>
      </c>
      <c r="V226" s="43">
        <f t="shared" si="44"/>
        <v>0</v>
      </c>
      <c r="W226" s="43">
        <f t="shared" si="45"/>
        <v>0</v>
      </c>
      <c r="X226">
        <f t="shared" si="46"/>
        <v>104</v>
      </c>
      <c r="Y226">
        <f t="shared" si="47"/>
        <v>6.117647058823529</v>
      </c>
    </row>
    <row r="227" spans="1:25">
      <c r="A227" s="43"/>
      <c r="B227" s="43" t="s">
        <v>24815</v>
      </c>
      <c r="C227" s="43">
        <v>0</v>
      </c>
      <c r="D227" s="43">
        <v>0</v>
      </c>
      <c r="E227" s="43">
        <f t="shared" si="48"/>
        <v>0</v>
      </c>
      <c r="F227" s="43"/>
      <c r="G227" s="43"/>
      <c r="H227" s="43"/>
      <c r="I227" s="43">
        <v>17</v>
      </c>
      <c r="J227" s="43">
        <v>33</v>
      </c>
      <c r="K227" s="43">
        <v>0</v>
      </c>
      <c r="L227" s="43">
        <v>2</v>
      </c>
      <c r="M227" s="43">
        <v>0</v>
      </c>
      <c r="N227" s="43">
        <v>0</v>
      </c>
      <c r="O227" s="43">
        <v>-1</v>
      </c>
      <c r="P227" s="43">
        <f t="shared" si="49"/>
        <v>98</v>
      </c>
      <c r="Q227" s="43">
        <f t="shared" si="39"/>
        <v>17</v>
      </c>
      <c r="R227" s="43">
        <f t="shared" si="40"/>
        <v>33</v>
      </c>
      <c r="S227" s="43">
        <f t="shared" si="41"/>
        <v>0</v>
      </c>
      <c r="T227" s="43">
        <f t="shared" si="42"/>
        <v>2</v>
      </c>
      <c r="U227" s="43">
        <f t="shared" si="43"/>
        <v>0</v>
      </c>
      <c r="V227" s="43">
        <f t="shared" si="44"/>
        <v>0</v>
      </c>
      <c r="W227" s="43">
        <f t="shared" si="45"/>
        <v>-1</v>
      </c>
      <c r="X227">
        <f t="shared" si="46"/>
        <v>98</v>
      </c>
      <c r="Y227">
        <f t="shared" si="47"/>
        <v>5.7647058823529411</v>
      </c>
    </row>
    <row r="228" spans="1:25">
      <c r="A228" s="43"/>
      <c r="B228" s="43" t="s">
        <v>24816</v>
      </c>
      <c r="C228" s="43">
        <v>0</v>
      </c>
      <c r="D228" s="43">
        <v>0</v>
      </c>
      <c r="E228" s="43">
        <f t="shared" si="48"/>
        <v>0</v>
      </c>
      <c r="F228" s="43"/>
      <c r="G228" s="43"/>
      <c r="H228" s="43"/>
      <c r="I228" s="43">
        <v>17</v>
      </c>
      <c r="J228" s="43">
        <v>36</v>
      </c>
      <c r="K228" s="43">
        <v>0</v>
      </c>
      <c r="L228" s="43">
        <v>1</v>
      </c>
      <c r="M228" s="43">
        <v>0</v>
      </c>
      <c r="N228" s="43">
        <v>0</v>
      </c>
      <c r="O228" s="43">
        <v>0</v>
      </c>
      <c r="P228" s="43">
        <f t="shared" si="49"/>
        <v>102</v>
      </c>
      <c r="Q228" s="43">
        <f t="shared" si="39"/>
        <v>17</v>
      </c>
      <c r="R228" s="43">
        <f t="shared" si="40"/>
        <v>36</v>
      </c>
      <c r="S228" s="43">
        <f t="shared" si="41"/>
        <v>0</v>
      </c>
      <c r="T228" s="43">
        <f t="shared" si="42"/>
        <v>1</v>
      </c>
      <c r="U228" s="43">
        <f t="shared" si="43"/>
        <v>0</v>
      </c>
      <c r="V228" s="43">
        <f t="shared" si="44"/>
        <v>0</v>
      </c>
      <c r="W228" s="43">
        <f t="shared" si="45"/>
        <v>0</v>
      </c>
      <c r="X228">
        <f t="shared" si="46"/>
        <v>102</v>
      </c>
      <c r="Y228">
        <f t="shared" si="47"/>
        <v>6</v>
      </c>
    </row>
    <row r="229" spans="1:25">
      <c r="A229" s="43"/>
      <c r="B229" s="43" t="s">
        <v>24817</v>
      </c>
      <c r="C229" s="43">
        <v>0</v>
      </c>
      <c r="D229" s="43">
        <v>0</v>
      </c>
      <c r="E229" s="43">
        <f t="shared" si="48"/>
        <v>0</v>
      </c>
      <c r="F229" s="43"/>
      <c r="G229" s="43"/>
      <c r="H229" s="43"/>
      <c r="I229" s="43">
        <v>38</v>
      </c>
      <c r="J229" s="43">
        <v>64</v>
      </c>
      <c r="K229" s="43">
        <v>7</v>
      </c>
      <c r="L229" s="43">
        <v>17</v>
      </c>
      <c r="M229" s="43">
        <v>3</v>
      </c>
      <c r="N229" s="43">
        <v>1</v>
      </c>
      <c r="O229" s="43">
        <v>-4</v>
      </c>
      <c r="P229" s="43">
        <f t="shared" si="49"/>
        <v>186</v>
      </c>
      <c r="Q229" s="43">
        <f t="shared" si="39"/>
        <v>38</v>
      </c>
      <c r="R229" s="43">
        <f t="shared" si="40"/>
        <v>64</v>
      </c>
      <c r="S229" s="43">
        <f t="shared" si="41"/>
        <v>7</v>
      </c>
      <c r="T229" s="43">
        <f t="shared" si="42"/>
        <v>17</v>
      </c>
      <c r="U229" s="43">
        <f t="shared" si="43"/>
        <v>3</v>
      </c>
      <c r="V229" s="43">
        <f t="shared" si="44"/>
        <v>1</v>
      </c>
      <c r="W229" s="43">
        <f t="shared" si="45"/>
        <v>-4</v>
      </c>
      <c r="X229">
        <f t="shared" si="46"/>
        <v>186</v>
      </c>
      <c r="Y229">
        <f t="shared" si="47"/>
        <v>4.8947368421052628</v>
      </c>
    </row>
    <row r="230" spans="1:25">
      <c r="A230" s="43"/>
      <c r="B230" s="43" t="s">
        <v>24818</v>
      </c>
      <c r="C230" s="43">
        <v>0</v>
      </c>
      <c r="D230" s="43">
        <v>0</v>
      </c>
      <c r="E230" s="43">
        <f t="shared" si="48"/>
        <v>0</v>
      </c>
      <c r="F230" s="43"/>
      <c r="G230" s="43"/>
      <c r="H230" s="43"/>
      <c r="I230" s="43">
        <v>19</v>
      </c>
      <c r="J230" s="43">
        <v>38</v>
      </c>
      <c r="K230" s="43">
        <v>0</v>
      </c>
      <c r="L230" s="43">
        <v>2</v>
      </c>
      <c r="M230" s="43">
        <v>0</v>
      </c>
      <c r="N230" s="43">
        <v>0</v>
      </c>
      <c r="O230" s="43">
        <v>0</v>
      </c>
      <c r="P230" s="43">
        <f t="shared" si="49"/>
        <v>110</v>
      </c>
      <c r="Q230" s="43">
        <f t="shared" si="39"/>
        <v>19</v>
      </c>
      <c r="R230" s="43">
        <f t="shared" si="40"/>
        <v>38</v>
      </c>
      <c r="S230" s="43">
        <f t="shared" si="41"/>
        <v>0</v>
      </c>
      <c r="T230" s="43">
        <f t="shared" si="42"/>
        <v>2</v>
      </c>
      <c r="U230" s="43">
        <f t="shared" si="43"/>
        <v>0</v>
      </c>
      <c r="V230" s="43">
        <f t="shared" si="44"/>
        <v>0</v>
      </c>
      <c r="W230" s="43">
        <f t="shared" si="45"/>
        <v>0</v>
      </c>
      <c r="X230">
        <f t="shared" si="46"/>
        <v>110</v>
      </c>
      <c r="Y230">
        <f t="shared" si="47"/>
        <v>5.7894736842105265</v>
      </c>
    </row>
    <row r="231" spans="1:25">
      <c r="A231" s="43"/>
      <c r="B231" s="43" t="s">
        <v>24819</v>
      </c>
      <c r="C231" s="43">
        <v>0</v>
      </c>
      <c r="D231" s="43">
        <v>0</v>
      </c>
      <c r="E231" s="43">
        <f t="shared" si="48"/>
        <v>0</v>
      </c>
      <c r="F231" s="43"/>
      <c r="G231" s="43"/>
      <c r="H231" s="43"/>
      <c r="I231" s="43">
        <v>7</v>
      </c>
      <c r="J231" s="43">
        <v>14</v>
      </c>
      <c r="K231" s="43">
        <v>0</v>
      </c>
      <c r="L231" s="43">
        <v>1</v>
      </c>
      <c r="M231" s="43">
        <v>0</v>
      </c>
      <c r="N231" s="43">
        <v>0</v>
      </c>
      <c r="O231" s="43">
        <v>0</v>
      </c>
      <c r="P231" s="43">
        <f t="shared" si="49"/>
        <v>40</v>
      </c>
      <c r="Q231" s="43">
        <f t="shared" si="39"/>
        <v>7</v>
      </c>
      <c r="R231" s="43">
        <f t="shared" si="40"/>
        <v>14</v>
      </c>
      <c r="S231" s="43">
        <f t="shared" si="41"/>
        <v>0</v>
      </c>
      <c r="T231" s="43">
        <f t="shared" si="42"/>
        <v>1</v>
      </c>
      <c r="U231" s="43">
        <f t="shared" si="43"/>
        <v>0</v>
      </c>
      <c r="V231" s="43">
        <f t="shared" si="44"/>
        <v>0</v>
      </c>
      <c r="W231" s="43">
        <f t="shared" si="45"/>
        <v>0</v>
      </c>
      <c r="X231">
        <f t="shared" si="46"/>
        <v>40</v>
      </c>
      <c r="Y231">
        <f t="shared" si="47"/>
        <v>5.7142857142857144</v>
      </c>
    </row>
    <row r="232" spans="1:25">
      <c r="A232" s="43"/>
      <c r="B232" s="43" t="s">
        <v>24820</v>
      </c>
      <c r="C232" s="43">
        <v>0</v>
      </c>
      <c r="D232" s="43">
        <v>0</v>
      </c>
      <c r="E232" s="43">
        <f t="shared" si="48"/>
        <v>0</v>
      </c>
      <c r="F232" s="43"/>
      <c r="G232" s="43"/>
      <c r="H232" s="43"/>
      <c r="I232" s="43">
        <v>7</v>
      </c>
      <c r="J232" s="43">
        <v>16</v>
      </c>
      <c r="K232" s="43">
        <v>0</v>
      </c>
      <c r="L232" s="43">
        <v>0</v>
      </c>
      <c r="M232" s="43">
        <v>0</v>
      </c>
      <c r="N232" s="43">
        <v>0</v>
      </c>
      <c r="O232" s="43">
        <v>0</v>
      </c>
      <c r="P232" s="43">
        <f t="shared" si="49"/>
        <v>44</v>
      </c>
      <c r="Q232" s="43">
        <f t="shared" si="39"/>
        <v>7</v>
      </c>
      <c r="R232" s="43">
        <f t="shared" si="40"/>
        <v>16</v>
      </c>
      <c r="S232" s="43">
        <f t="shared" si="41"/>
        <v>0</v>
      </c>
      <c r="T232" s="43">
        <f t="shared" si="42"/>
        <v>0</v>
      </c>
      <c r="U232" s="43">
        <f t="shared" si="43"/>
        <v>0</v>
      </c>
      <c r="V232" s="43">
        <f t="shared" si="44"/>
        <v>0</v>
      </c>
      <c r="W232" s="43">
        <f t="shared" si="45"/>
        <v>0</v>
      </c>
      <c r="X232">
        <f t="shared" si="46"/>
        <v>44</v>
      </c>
      <c r="Y232">
        <f t="shared" si="47"/>
        <v>6.2857142857142856</v>
      </c>
    </row>
    <row r="233" spans="1:25">
      <c r="A233" s="43"/>
      <c r="B233" s="43" t="s">
        <v>24821</v>
      </c>
      <c r="C233" s="43">
        <v>0</v>
      </c>
      <c r="D233" s="43">
        <v>0</v>
      </c>
      <c r="E233" s="43">
        <f t="shared" si="48"/>
        <v>0</v>
      </c>
      <c r="F233" s="43"/>
      <c r="G233" s="43"/>
      <c r="H233" s="43"/>
      <c r="I233" s="43">
        <v>7</v>
      </c>
      <c r="J233" s="43">
        <v>13</v>
      </c>
      <c r="K233" s="43">
        <v>0</v>
      </c>
      <c r="L233" s="43">
        <v>2</v>
      </c>
      <c r="M233" s="43">
        <v>0</v>
      </c>
      <c r="N233" s="43">
        <v>0</v>
      </c>
      <c r="O233" s="43">
        <v>-1</v>
      </c>
      <c r="P233" s="43">
        <f t="shared" si="49"/>
        <v>38</v>
      </c>
      <c r="Q233" s="43">
        <f t="shared" si="39"/>
        <v>7</v>
      </c>
      <c r="R233" s="43">
        <f t="shared" si="40"/>
        <v>13</v>
      </c>
      <c r="S233" s="43">
        <f t="shared" si="41"/>
        <v>0</v>
      </c>
      <c r="T233" s="43">
        <f t="shared" si="42"/>
        <v>2</v>
      </c>
      <c r="U233" s="43">
        <f t="shared" si="43"/>
        <v>0</v>
      </c>
      <c r="V233" s="43">
        <f t="shared" si="44"/>
        <v>0</v>
      </c>
      <c r="W233" s="43">
        <f t="shared" si="45"/>
        <v>-1</v>
      </c>
      <c r="X233">
        <f t="shared" si="46"/>
        <v>38</v>
      </c>
      <c r="Y233">
        <f t="shared" si="47"/>
        <v>5.4285714285714288</v>
      </c>
    </row>
    <row r="234" spans="1:25">
      <c r="A234" s="43"/>
      <c r="B234" s="43" t="s">
        <v>24822</v>
      </c>
      <c r="C234" s="43">
        <v>0</v>
      </c>
      <c r="D234" s="43">
        <v>0</v>
      </c>
      <c r="E234" s="43">
        <f t="shared" si="48"/>
        <v>0</v>
      </c>
      <c r="F234" s="43"/>
      <c r="G234" s="43"/>
      <c r="H234" s="43"/>
      <c r="I234" s="43">
        <v>7</v>
      </c>
      <c r="J234" s="43">
        <v>16</v>
      </c>
      <c r="K234" s="43">
        <v>0</v>
      </c>
      <c r="L234" s="43">
        <v>1</v>
      </c>
      <c r="M234" s="43">
        <v>0</v>
      </c>
      <c r="N234" s="43">
        <v>0</v>
      </c>
      <c r="O234" s="43">
        <v>0</v>
      </c>
      <c r="P234" s="43">
        <f t="shared" si="49"/>
        <v>42</v>
      </c>
      <c r="Q234" s="43">
        <f t="shared" si="39"/>
        <v>7</v>
      </c>
      <c r="R234" s="43">
        <f t="shared" si="40"/>
        <v>16</v>
      </c>
      <c r="S234" s="43">
        <f t="shared" si="41"/>
        <v>0</v>
      </c>
      <c r="T234" s="43">
        <f t="shared" si="42"/>
        <v>1</v>
      </c>
      <c r="U234" s="43">
        <f t="shared" si="43"/>
        <v>0</v>
      </c>
      <c r="V234" s="43">
        <f t="shared" si="44"/>
        <v>0</v>
      </c>
      <c r="W234" s="43">
        <f t="shared" si="45"/>
        <v>0</v>
      </c>
      <c r="X234">
        <f t="shared" si="46"/>
        <v>42</v>
      </c>
      <c r="Y234">
        <f t="shared" si="47"/>
        <v>6</v>
      </c>
    </row>
    <row r="235" spans="1:25">
      <c r="A235" s="43"/>
      <c r="B235" s="43" t="s">
        <v>24823</v>
      </c>
      <c r="C235" s="43">
        <v>0</v>
      </c>
      <c r="D235" s="43">
        <v>0</v>
      </c>
      <c r="E235" s="43">
        <f t="shared" si="48"/>
        <v>0</v>
      </c>
      <c r="F235" s="43"/>
      <c r="G235" s="43"/>
      <c r="H235" s="43"/>
      <c r="I235" s="43">
        <v>28</v>
      </c>
      <c r="J235" s="43">
        <v>44</v>
      </c>
      <c r="K235" s="43">
        <v>7</v>
      </c>
      <c r="L235" s="43">
        <v>17</v>
      </c>
      <c r="M235" s="43">
        <v>3</v>
      </c>
      <c r="N235" s="43">
        <v>1</v>
      </c>
      <c r="O235" s="43">
        <v>-4</v>
      </c>
      <c r="P235" s="43">
        <f t="shared" si="49"/>
        <v>126</v>
      </c>
      <c r="Q235" s="43">
        <f t="shared" si="39"/>
        <v>28</v>
      </c>
      <c r="R235" s="43">
        <f t="shared" si="40"/>
        <v>44</v>
      </c>
      <c r="S235" s="43">
        <f t="shared" si="41"/>
        <v>7</v>
      </c>
      <c r="T235" s="43">
        <f t="shared" si="42"/>
        <v>17</v>
      </c>
      <c r="U235" s="43">
        <f t="shared" si="43"/>
        <v>3</v>
      </c>
      <c r="V235" s="43">
        <f t="shared" si="44"/>
        <v>1</v>
      </c>
      <c r="W235" s="43">
        <f t="shared" si="45"/>
        <v>-4</v>
      </c>
      <c r="X235">
        <f t="shared" si="46"/>
        <v>126</v>
      </c>
      <c r="Y235">
        <f t="shared" si="47"/>
        <v>4.5</v>
      </c>
    </row>
    <row r="236" spans="1:25">
      <c r="A236" s="43"/>
      <c r="B236" s="43" t="s">
        <v>24824</v>
      </c>
      <c r="C236" s="43">
        <v>0</v>
      </c>
      <c r="D236" s="43">
        <v>0</v>
      </c>
      <c r="E236" s="43">
        <f t="shared" si="48"/>
        <v>0</v>
      </c>
      <c r="F236" s="43"/>
      <c r="G236" s="43"/>
      <c r="H236" s="43"/>
      <c r="I236" s="43">
        <v>9</v>
      </c>
      <c r="J236" s="43">
        <v>18</v>
      </c>
      <c r="K236" s="43">
        <v>0</v>
      </c>
      <c r="L236" s="43">
        <v>2</v>
      </c>
      <c r="M236" s="43">
        <v>0</v>
      </c>
      <c r="N236" s="43">
        <v>0</v>
      </c>
      <c r="O236" s="43">
        <v>0</v>
      </c>
      <c r="P236" s="43">
        <f t="shared" si="49"/>
        <v>50</v>
      </c>
      <c r="Q236" s="43">
        <f t="shared" si="39"/>
        <v>9</v>
      </c>
      <c r="R236" s="43">
        <f t="shared" si="40"/>
        <v>18</v>
      </c>
      <c r="S236" s="43">
        <f t="shared" si="41"/>
        <v>0</v>
      </c>
      <c r="T236" s="43">
        <f t="shared" si="42"/>
        <v>2</v>
      </c>
      <c r="U236" s="43">
        <f t="shared" si="43"/>
        <v>0</v>
      </c>
      <c r="V236" s="43">
        <f t="shared" si="44"/>
        <v>0</v>
      </c>
      <c r="W236" s="43">
        <f t="shared" si="45"/>
        <v>0</v>
      </c>
      <c r="X236">
        <f t="shared" si="46"/>
        <v>50</v>
      </c>
      <c r="Y236">
        <f t="shared" si="47"/>
        <v>5.5555555555555554</v>
      </c>
    </row>
    <row r="237" spans="1:25">
      <c r="A237" s="43"/>
      <c r="B237" s="43" t="s">
        <v>24825</v>
      </c>
      <c r="C237" s="43">
        <v>0</v>
      </c>
      <c r="D237" s="43">
        <v>0</v>
      </c>
      <c r="E237" s="43">
        <f t="shared" si="48"/>
        <v>0</v>
      </c>
      <c r="F237" s="43"/>
      <c r="G237" s="43"/>
      <c r="H237" s="43"/>
      <c r="I237" s="43">
        <v>16</v>
      </c>
      <c r="J237" s="43">
        <v>32</v>
      </c>
      <c r="K237" s="43">
        <v>0</v>
      </c>
      <c r="L237" s="43">
        <v>1</v>
      </c>
      <c r="M237" s="43">
        <v>0</v>
      </c>
      <c r="N237" s="43">
        <v>0</v>
      </c>
      <c r="O237" s="43">
        <v>0</v>
      </c>
      <c r="P237" s="43">
        <f t="shared" si="49"/>
        <v>94</v>
      </c>
      <c r="Q237" s="43">
        <f t="shared" si="39"/>
        <v>16</v>
      </c>
      <c r="R237" s="43">
        <f t="shared" si="40"/>
        <v>32</v>
      </c>
      <c r="S237" s="43">
        <f t="shared" si="41"/>
        <v>0</v>
      </c>
      <c r="T237" s="43">
        <f t="shared" si="42"/>
        <v>1</v>
      </c>
      <c r="U237" s="43">
        <f t="shared" si="43"/>
        <v>0</v>
      </c>
      <c r="V237" s="43">
        <f t="shared" si="44"/>
        <v>0</v>
      </c>
      <c r="W237" s="43">
        <f t="shared" si="45"/>
        <v>0</v>
      </c>
      <c r="X237">
        <f t="shared" si="46"/>
        <v>94</v>
      </c>
      <c r="Y237">
        <f t="shared" si="47"/>
        <v>5.875</v>
      </c>
    </row>
    <row r="238" spans="1:25">
      <c r="A238" s="43"/>
      <c r="B238" s="43" t="s">
        <v>24826</v>
      </c>
      <c r="C238" s="43">
        <v>0</v>
      </c>
      <c r="D238" s="43">
        <v>0</v>
      </c>
      <c r="E238" s="43">
        <f t="shared" si="48"/>
        <v>0</v>
      </c>
      <c r="F238" s="43"/>
      <c r="G238" s="43"/>
      <c r="H238" s="43"/>
      <c r="I238" s="43">
        <v>16</v>
      </c>
      <c r="J238" s="43">
        <v>34</v>
      </c>
      <c r="K238" s="43">
        <v>0</v>
      </c>
      <c r="L238" s="43">
        <v>0</v>
      </c>
      <c r="M238" s="43">
        <v>0</v>
      </c>
      <c r="N238" s="43">
        <v>0</v>
      </c>
      <c r="O238" s="43">
        <v>0</v>
      </c>
      <c r="P238" s="43">
        <f t="shared" si="49"/>
        <v>98</v>
      </c>
      <c r="Q238" s="43">
        <f t="shared" si="39"/>
        <v>16</v>
      </c>
      <c r="R238" s="43">
        <f t="shared" si="40"/>
        <v>34</v>
      </c>
      <c r="S238" s="43">
        <f t="shared" si="41"/>
        <v>0</v>
      </c>
      <c r="T238" s="43">
        <f t="shared" si="42"/>
        <v>0</v>
      </c>
      <c r="U238" s="43">
        <f t="shared" si="43"/>
        <v>0</v>
      </c>
      <c r="V238" s="43">
        <f t="shared" si="44"/>
        <v>0</v>
      </c>
      <c r="W238" s="43">
        <f t="shared" si="45"/>
        <v>0</v>
      </c>
      <c r="X238">
        <f t="shared" si="46"/>
        <v>98</v>
      </c>
      <c r="Y238">
        <f t="shared" si="47"/>
        <v>6.125</v>
      </c>
    </row>
    <row r="239" spans="1:25">
      <c r="A239" s="43"/>
      <c r="B239" s="43" t="s">
        <v>24827</v>
      </c>
      <c r="C239" s="43">
        <v>0</v>
      </c>
      <c r="D239" s="43">
        <v>0</v>
      </c>
      <c r="E239" s="43">
        <f t="shared" si="48"/>
        <v>0</v>
      </c>
      <c r="F239" s="43"/>
      <c r="G239" s="43"/>
      <c r="H239" s="43"/>
      <c r="I239" s="43">
        <v>16</v>
      </c>
      <c r="J239" s="43">
        <v>31</v>
      </c>
      <c r="K239" s="43">
        <v>0</v>
      </c>
      <c r="L239" s="43">
        <v>2</v>
      </c>
      <c r="M239" s="43">
        <v>0</v>
      </c>
      <c r="N239" s="43">
        <v>0</v>
      </c>
      <c r="O239" s="43">
        <v>-1</v>
      </c>
      <c r="P239" s="43">
        <f t="shared" si="49"/>
        <v>92</v>
      </c>
      <c r="Q239" s="43">
        <f t="shared" si="39"/>
        <v>16</v>
      </c>
      <c r="R239" s="43">
        <f t="shared" si="40"/>
        <v>31</v>
      </c>
      <c r="S239" s="43">
        <f t="shared" si="41"/>
        <v>0</v>
      </c>
      <c r="T239" s="43">
        <f t="shared" si="42"/>
        <v>2</v>
      </c>
      <c r="U239" s="43">
        <f t="shared" si="43"/>
        <v>0</v>
      </c>
      <c r="V239" s="43">
        <f t="shared" si="44"/>
        <v>0</v>
      </c>
      <c r="W239" s="43">
        <f t="shared" si="45"/>
        <v>-1</v>
      </c>
      <c r="X239">
        <f t="shared" si="46"/>
        <v>92</v>
      </c>
      <c r="Y239">
        <f t="shared" si="47"/>
        <v>5.75</v>
      </c>
    </row>
    <row r="240" spans="1:25">
      <c r="A240" s="43"/>
      <c r="B240" s="43" t="s">
        <v>24828</v>
      </c>
      <c r="C240" s="43">
        <v>0</v>
      </c>
      <c r="D240" s="43">
        <v>0</v>
      </c>
      <c r="E240" s="43">
        <f t="shared" si="48"/>
        <v>0</v>
      </c>
      <c r="F240" s="43"/>
      <c r="G240" s="43"/>
      <c r="H240" s="43"/>
      <c r="I240" s="43">
        <v>16</v>
      </c>
      <c r="J240" s="43">
        <v>34</v>
      </c>
      <c r="K240" s="43">
        <v>0</v>
      </c>
      <c r="L240" s="43">
        <v>1</v>
      </c>
      <c r="M240" s="43">
        <v>0</v>
      </c>
      <c r="N240" s="43">
        <v>0</v>
      </c>
      <c r="O240" s="43">
        <v>0</v>
      </c>
      <c r="P240" s="43">
        <f t="shared" si="49"/>
        <v>96</v>
      </c>
      <c r="Q240" s="43">
        <f t="shared" si="39"/>
        <v>16</v>
      </c>
      <c r="R240" s="43">
        <f t="shared" si="40"/>
        <v>34</v>
      </c>
      <c r="S240" s="43">
        <f t="shared" si="41"/>
        <v>0</v>
      </c>
      <c r="T240" s="43">
        <f t="shared" si="42"/>
        <v>1</v>
      </c>
      <c r="U240" s="43">
        <f t="shared" si="43"/>
        <v>0</v>
      </c>
      <c r="V240" s="43">
        <f t="shared" si="44"/>
        <v>0</v>
      </c>
      <c r="W240" s="43">
        <f t="shared" si="45"/>
        <v>0</v>
      </c>
      <c r="X240">
        <f t="shared" si="46"/>
        <v>96</v>
      </c>
      <c r="Y240">
        <f t="shared" si="47"/>
        <v>6</v>
      </c>
    </row>
    <row r="241" spans="1:25">
      <c r="A241" s="43"/>
      <c r="B241" s="43" t="s">
        <v>24829</v>
      </c>
      <c r="C241" s="43">
        <v>0</v>
      </c>
      <c r="D241" s="43">
        <v>0</v>
      </c>
      <c r="E241" s="43">
        <f t="shared" si="48"/>
        <v>0</v>
      </c>
      <c r="F241" s="43"/>
      <c r="G241" s="43"/>
      <c r="H241" s="43"/>
      <c r="I241" s="43">
        <v>37</v>
      </c>
      <c r="J241" s="43">
        <v>62</v>
      </c>
      <c r="K241" s="43">
        <v>7</v>
      </c>
      <c r="L241" s="43">
        <v>17</v>
      </c>
      <c r="M241" s="43">
        <v>3</v>
      </c>
      <c r="N241" s="43">
        <v>1</v>
      </c>
      <c r="O241" s="43">
        <v>-4</v>
      </c>
      <c r="P241" s="43">
        <f t="shared" si="49"/>
        <v>180</v>
      </c>
      <c r="Q241" s="43">
        <f t="shared" si="39"/>
        <v>37</v>
      </c>
      <c r="R241" s="43">
        <f t="shared" si="40"/>
        <v>62</v>
      </c>
      <c r="S241" s="43">
        <f t="shared" si="41"/>
        <v>7</v>
      </c>
      <c r="T241" s="43">
        <f t="shared" si="42"/>
        <v>17</v>
      </c>
      <c r="U241" s="43">
        <f t="shared" si="43"/>
        <v>3</v>
      </c>
      <c r="V241" s="43">
        <f t="shared" si="44"/>
        <v>1</v>
      </c>
      <c r="W241" s="43">
        <f t="shared" si="45"/>
        <v>-4</v>
      </c>
      <c r="X241">
        <f t="shared" si="46"/>
        <v>180</v>
      </c>
      <c r="Y241">
        <f t="shared" si="47"/>
        <v>4.8648648648648649</v>
      </c>
    </row>
    <row r="242" spans="1:25">
      <c r="A242" s="43"/>
      <c r="B242" s="43" t="s">
        <v>24830</v>
      </c>
      <c r="C242" s="43">
        <v>0</v>
      </c>
      <c r="D242" s="43">
        <v>0</v>
      </c>
      <c r="E242" s="43">
        <f t="shared" si="48"/>
        <v>0</v>
      </c>
      <c r="F242" s="43"/>
      <c r="G242" s="43"/>
      <c r="H242" s="43"/>
      <c r="I242" s="43">
        <v>18</v>
      </c>
      <c r="J242" s="43">
        <v>36</v>
      </c>
      <c r="K242" s="43">
        <v>0</v>
      </c>
      <c r="L242" s="43">
        <v>2</v>
      </c>
      <c r="M242" s="43">
        <v>0</v>
      </c>
      <c r="N242" s="43">
        <v>0</v>
      </c>
      <c r="O242" s="43">
        <v>0</v>
      </c>
      <c r="P242" s="43">
        <f t="shared" si="49"/>
        <v>104</v>
      </c>
      <c r="Q242" s="43">
        <f t="shared" si="39"/>
        <v>18</v>
      </c>
      <c r="R242" s="43">
        <f t="shared" si="40"/>
        <v>36</v>
      </c>
      <c r="S242" s="43">
        <f t="shared" si="41"/>
        <v>0</v>
      </c>
      <c r="T242" s="43">
        <f t="shared" si="42"/>
        <v>2</v>
      </c>
      <c r="U242" s="43">
        <f t="shared" si="43"/>
        <v>0</v>
      </c>
      <c r="V242" s="43">
        <f t="shared" si="44"/>
        <v>0</v>
      </c>
      <c r="W242" s="43">
        <f t="shared" si="45"/>
        <v>0</v>
      </c>
      <c r="X242">
        <f t="shared" si="46"/>
        <v>104</v>
      </c>
      <c r="Y242">
        <f t="shared" si="47"/>
        <v>5.7777777777777777</v>
      </c>
    </row>
    <row r="243" spans="1:25">
      <c r="A243" s="43"/>
      <c r="B243" s="43" t="s">
        <v>24831</v>
      </c>
      <c r="C243" s="43">
        <v>0</v>
      </c>
      <c r="D243" s="43">
        <v>0</v>
      </c>
      <c r="E243" s="43">
        <f t="shared" si="48"/>
        <v>0</v>
      </c>
      <c r="F243" s="43"/>
      <c r="G243" s="43"/>
      <c r="H243" s="43"/>
      <c r="I243" s="43">
        <v>6</v>
      </c>
      <c r="J243" s="43">
        <v>12</v>
      </c>
      <c r="K243" s="43">
        <v>0</v>
      </c>
      <c r="L243" s="43">
        <v>1</v>
      </c>
      <c r="M243" s="43">
        <v>0</v>
      </c>
      <c r="N243" s="43">
        <v>0</v>
      </c>
      <c r="O243" s="43">
        <v>0</v>
      </c>
      <c r="P243" s="43">
        <f t="shared" si="49"/>
        <v>34</v>
      </c>
      <c r="Q243" s="43">
        <f t="shared" si="39"/>
        <v>6</v>
      </c>
      <c r="R243" s="43">
        <f t="shared" si="40"/>
        <v>12</v>
      </c>
      <c r="S243" s="43">
        <f t="shared" si="41"/>
        <v>0</v>
      </c>
      <c r="T243" s="43">
        <f t="shared" si="42"/>
        <v>1</v>
      </c>
      <c r="U243" s="43">
        <f t="shared" si="43"/>
        <v>0</v>
      </c>
      <c r="V243" s="43">
        <f t="shared" si="44"/>
        <v>0</v>
      </c>
      <c r="W243" s="43">
        <f t="shared" si="45"/>
        <v>0</v>
      </c>
      <c r="X243">
        <f t="shared" si="46"/>
        <v>34</v>
      </c>
      <c r="Y243">
        <f t="shared" si="47"/>
        <v>5.666666666666667</v>
      </c>
    </row>
    <row r="244" spans="1:25">
      <c r="A244" s="43"/>
      <c r="B244" s="43" t="s">
        <v>24832</v>
      </c>
      <c r="C244" s="43">
        <v>0</v>
      </c>
      <c r="D244" s="43">
        <v>0</v>
      </c>
      <c r="E244" s="43">
        <f t="shared" si="48"/>
        <v>0</v>
      </c>
      <c r="F244" s="43"/>
      <c r="G244" s="43"/>
      <c r="H244" s="43"/>
      <c r="I244" s="43">
        <v>6</v>
      </c>
      <c r="J244" s="43">
        <v>14</v>
      </c>
      <c r="K244" s="43">
        <v>0</v>
      </c>
      <c r="L244" s="43">
        <v>0</v>
      </c>
      <c r="M244" s="43">
        <v>0</v>
      </c>
      <c r="N244" s="43">
        <v>0</v>
      </c>
      <c r="O244" s="43">
        <v>0</v>
      </c>
      <c r="P244" s="43">
        <f t="shared" si="49"/>
        <v>38</v>
      </c>
      <c r="Q244" s="43">
        <f t="shared" si="39"/>
        <v>6</v>
      </c>
      <c r="R244" s="43">
        <f t="shared" si="40"/>
        <v>14</v>
      </c>
      <c r="S244" s="43">
        <f t="shared" si="41"/>
        <v>0</v>
      </c>
      <c r="T244" s="43">
        <f t="shared" si="42"/>
        <v>0</v>
      </c>
      <c r="U244" s="43">
        <f t="shared" si="43"/>
        <v>0</v>
      </c>
      <c r="V244" s="43">
        <f t="shared" si="44"/>
        <v>0</v>
      </c>
      <c r="W244" s="43">
        <f t="shared" si="45"/>
        <v>0</v>
      </c>
      <c r="X244">
        <f t="shared" si="46"/>
        <v>38</v>
      </c>
      <c r="Y244">
        <f t="shared" si="47"/>
        <v>6.333333333333333</v>
      </c>
    </row>
    <row r="245" spans="1:25">
      <c r="A245" s="43"/>
      <c r="B245" s="43" t="s">
        <v>24833</v>
      </c>
      <c r="C245" s="43">
        <v>0</v>
      </c>
      <c r="D245" s="43">
        <v>0</v>
      </c>
      <c r="E245" s="43">
        <f t="shared" si="48"/>
        <v>0</v>
      </c>
      <c r="F245" s="43"/>
      <c r="G245" s="43"/>
      <c r="H245" s="43"/>
      <c r="I245" s="43">
        <v>6</v>
      </c>
      <c r="J245" s="43">
        <v>11</v>
      </c>
      <c r="K245" s="43">
        <v>0</v>
      </c>
      <c r="L245" s="43">
        <v>2</v>
      </c>
      <c r="M245" s="43">
        <v>0</v>
      </c>
      <c r="N245" s="43">
        <v>0</v>
      </c>
      <c r="O245" s="43">
        <v>-1</v>
      </c>
      <c r="P245" s="43">
        <f t="shared" si="49"/>
        <v>32</v>
      </c>
      <c r="Q245" s="43">
        <f t="shared" si="39"/>
        <v>6</v>
      </c>
      <c r="R245" s="43">
        <f t="shared" si="40"/>
        <v>11</v>
      </c>
      <c r="S245" s="43">
        <f t="shared" si="41"/>
        <v>0</v>
      </c>
      <c r="T245" s="43">
        <f t="shared" si="42"/>
        <v>2</v>
      </c>
      <c r="U245" s="43">
        <f t="shared" si="43"/>
        <v>0</v>
      </c>
      <c r="V245" s="43">
        <f t="shared" si="44"/>
        <v>0</v>
      </c>
      <c r="W245" s="43">
        <f t="shared" si="45"/>
        <v>-1</v>
      </c>
      <c r="X245">
        <f t="shared" si="46"/>
        <v>32</v>
      </c>
      <c r="Y245">
        <f t="shared" si="47"/>
        <v>5.333333333333333</v>
      </c>
    </row>
    <row r="246" spans="1:25">
      <c r="A246" s="43"/>
      <c r="B246" s="43" t="s">
        <v>24834</v>
      </c>
      <c r="C246" s="43">
        <v>0</v>
      </c>
      <c r="D246" s="43">
        <v>0</v>
      </c>
      <c r="E246" s="43">
        <f t="shared" si="48"/>
        <v>0</v>
      </c>
      <c r="F246" s="43"/>
      <c r="G246" s="43"/>
      <c r="H246" s="43"/>
      <c r="I246" s="43">
        <v>6</v>
      </c>
      <c r="J246" s="43">
        <v>14</v>
      </c>
      <c r="K246" s="43">
        <v>0</v>
      </c>
      <c r="L246" s="43">
        <v>1</v>
      </c>
      <c r="M246" s="43">
        <v>0</v>
      </c>
      <c r="N246" s="43">
        <v>0</v>
      </c>
      <c r="O246" s="43">
        <v>0</v>
      </c>
      <c r="P246" s="43">
        <f t="shared" si="49"/>
        <v>36</v>
      </c>
      <c r="Q246" s="43">
        <f t="shared" si="39"/>
        <v>6</v>
      </c>
      <c r="R246" s="43">
        <f t="shared" si="40"/>
        <v>14</v>
      </c>
      <c r="S246" s="43">
        <f t="shared" si="41"/>
        <v>0</v>
      </c>
      <c r="T246" s="43">
        <f t="shared" si="42"/>
        <v>1</v>
      </c>
      <c r="U246" s="43">
        <f t="shared" si="43"/>
        <v>0</v>
      </c>
      <c r="V246" s="43">
        <f t="shared" si="44"/>
        <v>0</v>
      </c>
      <c r="W246" s="43">
        <f t="shared" si="45"/>
        <v>0</v>
      </c>
      <c r="X246">
        <f t="shared" si="46"/>
        <v>36</v>
      </c>
      <c r="Y246">
        <f t="shared" si="47"/>
        <v>6</v>
      </c>
    </row>
    <row r="247" spans="1:25">
      <c r="A247" s="43"/>
      <c r="B247" s="43" t="s">
        <v>24835</v>
      </c>
      <c r="C247" s="43">
        <v>0</v>
      </c>
      <c r="D247" s="43">
        <v>0</v>
      </c>
      <c r="E247" s="43">
        <f t="shared" si="48"/>
        <v>0</v>
      </c>
      <c r="F247" s="43"/>
      <c r="G247" s="43"/>
      <c r="H247" s="43"/>
      <c r="I247" s="43">
        <v>27</v>
      </c>
      <c r="J247" s="43">
        <v>42</v>
      </c>
      <c r="K247" s="43">
        <v>7</v>
      </c>
      <c r="L247" s="43">
        <v>17</v>
      </c>
      <c r="M247" s="43">
        <v>3</v>
      </c>
      <c r="N247" s="43">
        <v>1</v>
      </c>
      <c r="O247" s="43">
        <v>-4</v>
      </c>
      <c r="P247" s="43">
        <f t="shared" si="49"/>
        <v>120</v>
      </c>
      <c r="Q247" s="43">
        <f t="shared" si="39"/>
        <v>27</v>
      </c>
      <c r="R247" s="43">
        <f t="shared" si="40"/>
        <v>42</v>
      </c>
      <c r="S247" s="43">
        <f t="shared" si="41"/>
        <v>7</v>
      </c>
      <c r="T247" s="43">
        <f t="shared" si="42"/>
        <v>17</v>
      </c>
      <c r="U247" s="43">
        <f t="shared" si="43"/>
        <v>3</v>
      </c>
      <c r="V247" s="43">
        <f t="shared" si="44"/>
        <v>1</v>
      </c>
      <c r="W247" s="43">
        <f t="shared" si="45"/>
        <v>-4</v>
      </c>
      <c r="X247">
        <f t="shared" si="46"/>
        <v>120</v>
      </c>
      <c r="Y247">
        <f t="shared" si="47"/>
        <v>4.4444444444444446</v>
      </c>
    </row>
    <row r="248" spans="1:25">
      <c r="A248" s="43"/>
      <c r="B248" s="43" t="s">
        <v>24836</v>
      </c>
      <c r="C248" s="43">
        <v>0</v>
      </c>
      <c r="D248" s="43">
        <v>0</v>
      </c>
      <c r="E248" s="43">
        <f t="shared" si="48"/>
        <v>0</v>
      </c>
      <c r="F248" s="43"/>
      <c r="G248" s="43"/>
      <c r="H248" s="43"/>
      <c r="I248" s="43">
        <v>8</v>
      </c>
      <c r="J248" s="43">
        <v>16</v>
      </c>
      <c r="K248" s="43">
        <v>0</v>
      </c>
      <c r="L248" s="43">
        <v>2</v>
      </c>
      <c r="M248" s="43">
        <v>0</v>
      </c>
      <c r="N248" s="43">
        <v>0</v>
      </c>
      <c r="O248" s="43">
        <v>0</v>
      </c>
      <c r="P248" s="43">
        <f t="shared" si="49"/>
        <v>44</v>
      </c>
      <c r="Q248" s="43">
        <f t="shared" si="39"/>
        <v>8</v>
      </c>
      <c r="R248" s="43">
        <f t="shared" si="40"/>
        <v>16</v>
      </c>
      <c r="S248" s="43">
        <f t="shared" si="41"/>
        <v>0</v>
      </c>
      <c r="T248" s="43">
        <f t="shared" si="42"/>
        <v>2</v>
      </c>
      <c r="U248" s="43">
        <f t="shared" si="43"/>
        <v>0</v>
      </c>
      <c r="V248" s="43">
        <f t="shared" si="44"/>
        <v>0</v>
      </c>
      <c r="W248" s="43">
        <f t="shared" si="45"/>
        <v>0</v>
      </c>
      <c r="X248">
        <f t="shared" si="46"/>
        <v>44</v>
      </c>
      <c r="Y248">
        <f t="shared" si="47"/>
        <v>5.5</v>
      </c>
    </row>
    <row r="249" spans="1:25">
      <c r="A249" s="43"/>
      <c r="B249" s="43" t="s">
        <v>24837</v>
      </c>
      <c r="C249" s="43">
        <v>0</v>
      </c>
      <c r="D249" s="43">
        <v>0</v>
      </c>
      <c r="E249" s="43">
        <f t="shared" si="48"/>
        <v>0</v>
      </c>
      <c r="F249" s="43"/>
      <c r="G249" s="43"/>
      <c r="H249" s="43"/>
      <c r="I249" s="43">
        <v>6</v>
      </c>
      <c r="J249" s="43">
        <v>12</v>
      </c>
      <c r="K249" s="43">
        <v>3</v>
      </c>
      <c r="L249" s="43">
        <v>1</v>
      </c>
      <c r="M249" s="43">
        <v>0</v>
      </c>
      <c r="N249" s="43">
        <v>0</v>
      </c>
      <c r="O249" s="43">
        <v>1</v>
      </c>
      <c r="P249" s="43">
        <f t="shared" si="49"/>
        <v>24</v>
      </c>
      <c r="Q249" s="43">
        <f t="shared" si="39"/>
        <v>6</v>
      </c>
      <c r="R249" s="43">
        <f t="shared" si="40"/>
        <v>12</v>
      </c>
      <c r="S249" s="43">
        <f t="shared" si="41"/>
        <v>3</v>
      </c>
      <c r="T249" s="43">
        <f t="shared" si="42"/>
        <v>1</v>
      </c>
      <c r="U249" s="43">
        <f t="shared" si="43"/>
        <v>0</v>
      </c>
      <c r="V249" s="43">
        <f t="shared" si="44"/>
        <v>0</v>
      </c>
      <c r="W249" s="43">
        <f t="shared" si="45"/>
        <v>1</v>
      </c>
      <c r="X249">
        <f t="shared" si="46"/>
        <v>24</v>
      </c>
      <c r="Y249">
        <f t="shared" si="47"/>
        <v>4</v>
      </c>
    </row>
    <row r="250" spans="1:25">
      <c r="A250" s="43"/>
      <c r="B250" s="43" t="s">
        <v>790</v>
      </c>
      <c r="C250" s="43">
        <v>0</v>
      </c>
      <c r="D250" s="43">
        <v>0</v>
      </c>
      <c r="E250" s="43">
        <f t="shared" si="48"/>
        <v>0</v>
      </c>
      <c r="F250" s="43"/>
      <c r="G250" s="43"/>
      <c r="H250" s="43"/>
      <c r="I250" s="43">
        <v>0</v>
      </c>
      <c r="J250" s="43">
        <v>1</v>
      </c>
      <c r="K250" s="43">
        <v>0</v>
      </c>
      <c r="L250" s="43">
        <v>0</v>
      </c>
      <c r="M250" s="43">
        <v>0</v>
      </c>
      <c r="N250" s="43">
        <v>0</v>
      </c>
      <c r="O250" s="43">
        <v>1</v>
      </c>
      <c r="P250" s="43">
        <f t="shared" si="49"/>
        <v>0</v>
      </c>
      <c r="Q250" s="43">
        <f t="shared" si="39"/>
        <v>0</v>
      </c>
      <c r="R250" s="43">
        <f t="shared" si="40"/>
        <v>1</v>
      </c>
      <c r="S250" s="43">
        <f t="shared" si="41"/>
        <v>0</v>
      </c>
      <c r="T250" s="43">
        <f t="shared" si="42"/>
        <v>0</v>
      </c>
      <c r="U250" s="43">
        <f t="shared" si="43"/>
        <v>0</v>
      </c>
      <c r="V250" s="43">
        <f t="shared" si="44"/>
        <v>0</v>
      </c>
      <c r="W250" s="43">
        <f t="shared" si="45"/>
        <v>1</v>
      </c>
      <c r="X250">
        <f t="shared" si="46"/>
        <v>0</v>
      </c>
      <c r="Y250">
        <f t="shared" si="47"/>
        <v>0</v>
      </c>
    </row>
    <row r="251" spans="1:25">
      <c r="A251" s="43"/>
      <c r="B251" s="43" t="s">
        <v>24838</v>
      </c>
      <c r="C251" s="43">
        <v>0</v>
      </c>
      <c r="D251" s="43">
        <v>0</v>
      </c>
      <c r="E251" s="43">
        <f t="shared" si="48"/>
        <v>0</v>
      </c>
      <c r="F251" s="43"/>
      <c r="G251" s="43"/>
      <c r="H251" s="43"/>
      <c r="I251" s="43">
        <v>6</v>
      </c>
      <c r="J251" s="43">
        <v>9</v>
      </c>
      <c r="K251" s="43">
        <v>2</v>
      </c>
      <c r="L251" s="43">
        <v>6</v>
      </c>
      <c r="M251" s="43">
        <v>1</v>
      </c>
      <c r="N251" s="43">
        <v>0</v>
      </c>
      <c r="O251" s="43">
        <v>-2</v>
      </c>
      <c r="P251" s="43">
        <f t="shared" si="49"/>
        <v>22</v>
      </c>
      <c r="Q251" s="43">
        <f t="shared" si="39"/>
        <v>6</v>
      </c>
      <c r="R251" s="43">
        <f t="shared" si="40"/>
        <v>9</v>
      </c>
      <c r="S251" s="43">
        <f t="shared" si="41"/>
        <v>2</v>
      </c>
      <c r="T251" s="43">
        <f t="shared" si="42"/>
        <v>6</v>
      </c>
      <c r="U251" s="43">
        <f t="shared" si="43"/>
        <v>1</v>
      </c>
      <c r="V251" s="43">
        <f t="shared" si="44"/>
        <v>0</v>
      </c>
      <c r="W251" s="43">
        <f t="shared" si="45"/>
        <v>-2</v>
      </c>
      <c r="X251">
        <f t="shared" si="46"/>
        <v>22</v>
      </c>
      <c r="Y251">
        <f t="shared" si="47"/>
        <v>3.6666666666666665</v>
      </c>
    </row>
    <row r="252" spans="1:25">
      <c r="A252" s="43"/>
      <c r="B252" s="43" t="s">
        <v>24839</v>
      </c>
      <c r="C252" s="43">
        <v>0</v>
      </c>
      <c r="D252" s="43">
        <v>0</v>
      </c>
      <c r="E252" s="43">
        <f t="shared" si="48"/>
        <v>0</v>
      </c>
      <c r="F252" s="43"/>
      <c r="G252" s="43"/>
      <c r="H252" s="43"/>
      <c r="I252" s="43">
        <v>6</v>
      </c>
      <c r="J252" s="43">
        <v>7</v>
      </c>
      <c r="K252" s="43">
        <v>2</v>
      </c>
      <c r="L252" s="43">
        <v>5</v>
      </c>
      <c r="M252" s="43">
        <v>1</v>
      </c>
      <c r="N252" s="43">
        <v>0</v>
      </c>
      <c r="O252" s="43">
        <v>-2</v>
      </c>
      <c r="P252" s="43">
        <f t="shared" si="49"/>
        <v>22</v>
      </c>
      <c r="Q252" s="43">
        <f t="shared" si="39"/>
        <v>6</v>
      </c>
      <c r="R252" s="43">
        <f t="shared" si="40"/>
        <v>7</v>
      </c>
      <c r="S252" s="43">
        <f t="shared" si="41"/>
        <v>2</v>
      </c>
      <c r="T252" s="43">
        <f t="shared" si="42"/>
        <v>5</v>
      </c>
      <c r="U252" s="43">
        <f t="shared" si="43"/>
        <v>1</v>
      </c>
      <c r="V252" s="43">
        <f t="shared" si="44"/>
        <v>0</v>
      </c>
      <c r="W252" s="43">
        <f t="shared" si="45"/>
        <v>-2</v>
      </c>
      <c r="X252">
        <f t="shared" si="46"/>
        <v>22</v>
      </c>
      <c r="Y252">
        <f t="shared" si="47"/>
        <v>3.6666666666666665</v>
      </c>
    </row>
    <row r="253" spans="1:25">
      <c r="A253" s="43"/>
      <c r="B253" s="43" t="s">
        <v>24840</v>
      </c>
      <c r="C253" s="43">
        <v>0</v>
      </c>
      <c r="D253" s="43">
        <v>0</v>
      </c>
      <c r="E253" s="43">
        <f t="shared" si="48"/>
        <v>0</v>
      </c>
      <c r="F253" s="43"/>
      <c r="G253" s="43"/>
      <c r="H253" s="43"/>
      <c r="I253" s="43">
        <v>10</v>
      </c>
      <c r="J253" s="43">
        <v>11</v>
      </c>
      <c r="K253" s="43">
        <v>4</v>
      </c>
      <c r="L253" s="43">
        <v>8</v>
      </c>
      <c r="M253" s="43">
        <v>1</v>
      </c>
      <c r="N253" s="43">
        <v>0</v>
      </c>
      <c r="O253" s="43">
        <v>-2</v>
      </c>
      <c r="P253" s="43">
        <f t="shared" si="49"/>
        <v>30</v>
      </c>
      <c r="Q253" s="43">
        <f t="shared" si="39"/>
        <v>10</v>
      </c>
      <c r="R253" s="43">
        <f t="shared" si="40"/>
        <v>11</v>
      </c>
      <c r="S253" s="43">
        <f t="shared" si="41"/>
        <v>4</v>
      </c>
      <c r="T253" s="43">
        <f t="shared" si="42"/>
        <v>8</v>
      </c>
      <c r="U253" s="43">
        <f t="shared" si="43"/>
        <v>1</v>
      </c>
      <c r="V253" s="43">
        <f t="shared" si="44"/>
        <v>0</v>
      </c>
      <c r="W253" s="43">
        <f t="shared" si="45"/>
        <v>-2</v>
      </c>
      <c r="X253">
        <f t="shared" si="46"/>
        <v>30</v>
      </c>
      <c r="Y253">
        <f t="shared" si="47"/>
        <v>3</v>
      </c>
    </row>
    <row r="254" spans="1:25">
      <c r="A254" s="43"/>
      <c r="B254" s="43" t="s">
        <v>25182</v>
      </c>
      <c r="C254" s="43">
        <v>0</v>
      </c>
      <c r="D254" s="43">
        <v>0</v>
      </c>
      <c r="E254" s="43">
        <f t="shared" si="48"/>
        <v>0</v>
      </c>
      <c r="F254" s="43"/>
      <c r="G254" s="43"/>
      <c r="H254" s="43"/>
      <c r="I254" s="43">
        <v>10</v>
      </c>
      <c r="J254" s="43">
        <v>9</v>
      </c>
      <c r="K254" s="43">
        <v>1</v>
      </c>
      <c r="L254" s="43">
        <v>1</v>
      </c>
      <c r="M254" s="43">
        <v>0</v>
      </c>
      <c r="N254" s="43">
        <v>0</v>
      </c>
      <c r="O254" s="43">
        <v>0</v>
      </c>
      <c r="P254" s="43">
        <f t="shared" si="49"/>
        <v>44</v>
      </c>
      <c r="Q254" s="43">
        <f t="shared" si="39"/>
        <v>10</v>
      </c>
      <c r="R254" s="43">
        <f t="shared" si="40"/>
        <v>9</v>
      </c>
      <c r="S254" s="43">
        <f t="shared" si="41"/>
        <v>1</v>
      </c>
      <c r="T254" s="43">
        <f t="shared" si="42"/>
        <v>1</v>
      </c>
      <c r="U254" s="43">
        <f t="shared" si="43"/>
        <v>0</v>
      </c>
      <c r="V254" s="43">
        <f t="shared" si="44"/>
        <v>0</v>
      </c>
      <c r="W254" s="43">
        <f t="shared" si="45"/>
        <v>0</v>
      </c>
      <c r="X254">
        <f t="shared" si="46"/>
        <v>44</v>
      </c>
      <c r="Y254">
        <f t="shared" si="47"/>
        <v>4.4000000000000004</v>
      </c>
    </row>
    <row r="255" spans="1:25">
      <c r="A255" s="43"/>
      <c r="B255" s="43" t="s">
        <v>25184</v>
      </c>
      <c r="C255" s="43">
        <v>0</v>
      </c>
      <c r="D255" s="43">
        <v>0</v>
      </c>
      <c r="E255" s="43">
        <f t="shared" si="48"/>
        <v>0</v>
      </c>
      <c r="F255" s="43"/>
      <c r="G255" s="43"/>
      <c r="H255" s="43"/>
      <c r="I255" s="43">
        <v>10</v>
      </c>
      <c r="J255" s="43">
        <v>8</v>
      </c>
      <c r="K255" s="43">
        <v>1</v>
      </c>
      <c r="L255" s="43">
        <v>2</v>
      </c>
      <c r="M255" s="43">
        <v>0</v>
      </c>
      <c r="N255" s="43">
        <v>0</v>
      </c>
      <c r="O255" s="43">
        <v>-1</v>
      </c>
      <c r="P255" s="43">
        <f t="shared" si="49"/>
        <v>42</v>
      </c>
      <c r="Q255" s="43">
        <f t="shared" si="39"/>
        <v>10</v>
      </c>
      <c r="R255" s="43">
        <f t="shared" si="40"/>
        <v>8</v>
      </c>
      <c r="S255" s="43">
        <f t="shared" si="41"/>
        <v>1</v>
      </c>
      <c r="T255" s="43">
        <f t="shared" si="42"/>
        <v>2</v>
      </c>
      <c r="U255" s="43">
        <f t="shared" si="43"/>
        <v>0</v>
      </c>
      <c r="V255" s="43">
        <f t="shared" si="44"/>
        <v>0</v>
      </c>
      <c r="W255" s="43">
        <f t="shared" si="45"/>
        <v>-1</v>
      </c>
      <c r="X255">
        <f t="shared" si="46"/>
        <v>42</v>
      </c>
      <c r="Y255">
        <f t="shared" si="47"/>
        <v>4.2</v>
      </c>
    </row>
    <row r="256" spans="1:25">
      <c r="A256" s="43"/>
      <c r="B256" s="43" t="s">
        <v>25186</v>
      </c>
      <c r="C256" s="43">
        <v>0</v>
      </c>
      <c r="D256" s="43">
        <v>0</v>
      </c>
      <c r="E256" s="43">
        <f t="shared" si="48"/>
        <v>0</v>
      </c>
      <c r="F256" s="43"/>
      <c r="G256" s="43"/>
      <c r="H256" s="43"/>
      <c r="I256" s="43">
        <v>10</v>
      </c>
      <c r="J256" s="43">
        <v>11</v>
      </c>
      <c r="K256" s="43">
        <v>1</v>
      </c>
      <c r="L256" s="43">
        <v>1</v>
      </c>
      <c r="M256" s="43">
        <v>0</v>
      </c>
      <c r="N256" s="43">
        <v>0</v>
      </c>
      <c r="O256" s="43">
        <v>0</v>
      </c>
      <c r="P256" s="43">
        <f t="shared" si="49"/>
        <v>46</v>
      </c>
      <c r="Q256" s="43">
        <f t="shared" si="39"/>
        <v>10</v>
      </c>
      <c r="R256" s="43">
        <f t="shared" si="40"/>
        <v>11</v>
      </c>
      <c r="S256" s="43">
        <f t="shared" si="41"/>
        <v>1</v>
      </c>
      <c r="T256" s="43">
        <f t="shared" si="42"/>
        <v>1</v>
      </c>
      <c r="U256" s="43">
        <f t="shared" si="43"/>
        <v>0</v>
      </c>
      <c r="V256" s="43">
        <f t="shared" si="44"/>
        <v>0</v>
      </c>
      <c r="W256" s="43">
        <f t="shared" si="45"/>
        <v>0</v>
      </c>
      <c r="X256">
        <f t="shared" si="46"/>
        <v>46</v>
      </c>
      <c r="Y256">
        <f t="shared" si="47"/>
        <v>4.5999999999999996</v>
      </c>
    </row>
    <row r="257" spans="1:25">
      <c r="A257" s="43"/>
      <c r="B257" s="43" t="s">
        <v>25188</v>
      </c>
      <c r="C257" s="43">
        <v>0</v>
      </c>
      <c r="D257" s="43">
        <v>0</v>
      </c>
      <c r="E257" s="43">
        <f t="shared" si="48"/>
        <v>0</v>
      </c>
      <c r="F257" s="43"/>
      <c r="G257" s="43"/>
      <c r="H257" s="43"/>
      <c r="I257" s="43">
        <v>12</v>
      </c>
      <c r="J257" s="43">
        <v>13</v>
      </c>
      <c r="K257" s="43">
        <v>1</v>
      </c>
      <c r="L257" s="43">
        <v>2</v>
      </c>
      <c r="M257" s="43">
        <v>0</v>
      </c>
      <c r="N257" s="43">
        <v>0</v>
      </c>
      <c r="O257" s="43">
        <v>0</v>
      </c>
      <c r="P257" s="43">
        <f t="shared" si="49"/>
        <v>54</v>
      </c>
      <c r="Q257" s="43">
        <f t="shared" si="39"/>
        <v>12</v>
      </c>
      <c r="R257" s="43">
        <f t="shared" si="40"/>
        <v>13</v>
      </c>
      <c r="S257" s="43">
        <f t="shared" si="41"/>
        <v>1</v>
      </c>
      <c r="T257" s="43">
        <f t="shared" si="42"/>
        <v>2</v>
      </c>
      <c r="U257" s="43">
        <f t="shared" si="43"/>
        <v>0</v>
      </c>
      <c r="V257" s="43">
        <f t="shared" si="44"/>
        <v>0</v>
      </c>
      <c r="W257" s="43">
        <f t="shared" si="45"/>
        <v>0</v>
      </c>
      <c r="X257">
        <f t="shared" si="46"/>
        <v>54</v>
      </c>
      <c r="Y257">
        <f t="shared" si="47"/>
        <v>4.5</v>
      </c>
    </row>
    <row r="258" spans="1:25">
      <c r="A258" s="43"/>
      <c r="B258" s="43" t="s">
        <v>24841</v>
      </c>
      <c r="C258" s="43">
        <v>0</v>
      </c>
      <c r="D258" s="43">
        <v>0</v>
      </c>
      <c r="E258" s="43">
        <f t="shared" si="48"/>
        <v>0</v>
      </c>
      <c r="F258" s="43"/>
      <c r="G258" s="43"/>
      <c r="H258" s="43"/>
      <c r="I258" s="43">
        <v>6</v>
      </c>
      <c r="J258" s="43">
        <v>10</v>
      </c>
      <c r="K258" s="43">
        <v>1</v>
      </c>
      <c r="L258" s="43">
        <v>4</v>
      </c>
      <c r="M258" s="43">
        <v>0</v>
      </c>
      <c r="N258" s="43">
        <v>0</v>
      </c>
      <c r="O258" s="43">
        <v>-1</v>
      </c>
      <c r="P258" s="43">
        <f t="shared" si="49"/>
        <v>24</v>
      </c>
      <c r="Q258" s="43">
        <f t="shared" ref="Q258:Q321" si="50">IF(TYPE(I258)=1,I258,0)</f>
        <v>6</v>
      </c>
      <c r="R258" s="43">
        <f t="shared" ref="R258:R321" si="51">IF(TYPE(J258)=1,J258,0)</f>
        <v>10</v>
      </c>
      <c r="S258" s="43">
        <f t="shared" ref="S258:S321" si="52">IF(TYPE(K258)=1,K258,0)</f>
        <v>1</v>
      </c>
      <c r="T258" s="43">
        <f t="shared" ref="T258:T321" si="53">IF(TYPE(L258)=1,L258,0)</f>
        <v>4</v>
      </c>
      <c r="U258" s="43">
        <f t="shared" ref="U258:U321" si="54">IF(TYPE(M258)=1,M258,0)</f>
        <v>0</v>
      </c>
      <c r="V258" s="43">
        <f t="shared" ref="V258:V321" si="55">IF(TYPE(N258)=1,N258,0)</f>
        <v>0</v>
      </c>
      <c r="W258" s="43">
        <f t="shared" ref="W258:W321" si="56">IF(TYPE(O258)=1,O258,0)</f>
        <v>-1</v>
      </c>
      <c r="X258">
        <f t="shared" ref="X258:X321" si="57">(Q258*$Q$1)+(R258*$R$1)+(S258*$S$1)+(T258*$T$1)+(U258*$U$1)+(V258*$V$1)+(W258*$W$1)</f>
        <v>24</v>
      </c>
      <c r="Y258">
        <f t="shared" ref="Y258:Y321" si="58">IF(I258=0,X258,X258/Q258)</f>
        <v>4</v>
      </c>
    </row>
    <row r="259" spans="1:25">
      <c r="A259" s="43"/>
      <c r="B259" s="43" t="s">
        <v>24842</v>
      </c>
      <c r="C259" s="43">
        <v>0</v>
      </c>
      <c r="D259" s="43">
        <v>0</v>
      </c>
      <c r="E259" s="43">
        <f t="shared" si="48"/>
        <v>0</v>
      </c>
      <c r="F259" s="43"/>
      <c r="G259" s="43"/>
      <c r="H259" s="43"/>
      <c r="I259" s="43">
        <v>3</v>
      </c>
      <c r="J259" s="43">
        <v>7</v>
      </c>
      <c r="K259" s="43">
        <v>1</v>
      </c>
      <c r="L259" s="43">
        <v>2</v>
      </c>
      <c r="M259" s="43">
        <v>0</v>
      </c>
      <c r="N259" s="43">
        <v>0</v>
      </c>
      <c r="O259" s="43">
        <v>0</v>
      </c>
      <c r="P259" s="43">
        <f t="shared" si="49"/>
        <v>12</v>
      </c>
      <c r="Q259" s="43">
        <f t="shared" si="50"/>
        <v>3</v>
      </c>
      <c r="R259" s="43">
        <f t="shared" si="51"/>
        <v>7</v>
      </c>
      <c r="S259" s="43">
        <f t="shared" si="52"/>
        <v>1</v>
      </c>
      <c r="T259" s="43">
        <f t="shared" si="53"/>
        <v>2</v>
      </c>
      <c r="U259" s="43">
        <f t="shared" si="54"/>
        <v>0</v>
      </c>
      <c r="V259" s="43">
        <f t="shared" si="55"/>
        <v>0</v>
      </c>
      <c r="W259" s="43">
        <f t="shared" si="56"/>
        <v>0</v>
      </c>
      <c r="X259">
        <f t="shared" si="57"/>
        <v>12</v>
      </c>
      <c r="Y259">
        <f t="shared" si="58"/>
        <v>4</v>
      </c>
    </row>
    <row r="260" spans="1:25">
      <c r="A260" s="43"/>
      <c r="B260" s="43" t="s">
        <v>24843</v>
      </c>
      <c r="C260" s="43">
        <v>0</v>
      </c>
      <c r="D260" s="43">
        <v>0</v>
      </c>
      <c r="E260" s="43">
        <f t="shared" si="48"/>
        <v>0</v>
      </c>
      <c r="F260" s="43"/>
      <c r="G260" s="43"/>
      <c r="H260" s="43"/>
      <c r="I260" s="43">
        <v>6</v>
      </c>
      <c r="J260" s="43">
        <v>15</v>
      </c>
      <c r="K260" s="43">
        <v>4</v>
      </c>
      <c r="L260" s="43">
        <v>2</v>
      </c>
      <c r="M260" s="43">
        <v>0</v>
      </c>
      <c r="N260" s="43">
        <v>0</v>
      </c>
      <c r="O260" s="43">
        <v>1</v>
      </c>
      <c r="P260" s="43">
        <f t="shared" si="49"/>
        <v>22</v>
      </c>
      <c r="Q260" s="43">
        <f t="shared" si="50"/>
        <v>6</v>
      </c>
      <c r="R260" s="43">
        <f t="shared" si="51"/>
        <v>15</v>
      </c>
      <c r="S260" s="43">
        <f t="shared" si="52"/>
        <v>4</v>
      </c>
      <c r="T260" s="43">
        <f t="shared" si="53"/>
        <v>2</v>
      </c>
      <c r="U260" s="43">
        <f t="shared" si="54"/>
        <v>0</v>
      </c>
      <c r="V260" s="43">
        <f t="shared" si="55"/>
        <v>0</v>
      </c>
      <c r="W260" s="43">
        <f t="shared" si="56"/>
        <v>1</v>
      </c>
      <c r="X260">
        <f t="shared" si="57"/>
        <v>22</v>
      </c>
      <c r="Y260">
        <f t="shared" si="58"/>
        <v>3.6666666666666665</v>
      </c>
    </row>
    <row r="261" spans="1:25">
      <c r="A261" s="43"/>
      <c r="B261" s="43" t="s">
        <v>24844</v>
      </c>
      <c r="C261" s="43">
        <v>0</v>
      </c>
      <c r="D261" s="43">
        <v>0</v>
      </c>
      <c r="E261" s="43">
        <f t="shared" si="48"/>
        <v>0</v>
      </c>
      <c r="F261" s="43"/>
      <c r="G261" s="43"/>
      <c r="H261" s="43"/>
      <c r="I261" s="43">
        <v>10</v>
      </c>
      <c r="J261" s="43">
        <v>17</v>
      </c>
      <c r="K261" s="43">
        <v>4</v>
      </c>
      <c r="L261" s="43">
        <v>6</v>
      </c>
      <c r="M261" s="43">
        <v>0</v>
      </c>
      <c r="N261" s="43">
        <v>0</v>
      </c>
      <c r="O261" s="43">
        <v>-1</v>
      </c>
      <c r="P261" s="43">
        <f t="shared" si="49"/>
        <v>34</v>
      </c>
      <c r="Q261" s="43">
        <f t="shared" si="50"/>
        <v>10</v>
      </c>
      <c r="R261" s="43">
        <f t="shared" si="51"/>
        <v>17</v>
      </c>
      <c r="S261" s="43">
        <f t="shared" si="52"/>
        <v>4</v>
      </c>
      <c r="T261" s="43">
        <f t="shared" si="53"/>
        <v>6</v>
      </c>
      <c r="U261" s="43">
        <f t="shared" si="54"/>
        <v>0</v>
      </c>
      <c r="V261" s="43">
        <f t="shared" si="55"/>
        <v>0</v>
      </c>
      <c r="W261" s="43">
        <f t="shared" si="56"/>
        <v>-1</v>
      </c>
      <c r="X261">
        <f t="shared" si="57"/>
        <v>34</v>
      </c>
      <c r="Y261">
        <f t="shared" si="58"/>
        <v>3.4</v>
      </c>
    </row>
    <row r="262" spans="1:25">
      <c r="A262" s="43"/>
      <c r="B262" s="43" t="s">
        <v>24845</v>
      </c>
      <c r="C262" s="43">
        <v>0</v>
      </c>
      <c r="D262" s="43">
        <v>0</v>
      </c>
      <c r="E262" s="43">
        <f t="shared" si="48"/>
        <v>0</v>
      </c>
      <c r="F262" s="43"/>
      <c r="G262" s="43"/>
      <c r="H262" s="43"/>
      <c r="I262" s="43">
        <v>4</v>
      </c>
      <c r="J262" s="43">
        <v>8</v>
      </c>
      <c r="K262" s="43">
        <v>2</v>
      </c>
      <c r="L262" s="43">
        <v>3</v>
      </c>
      <c r="M262" s="43">
        <v>0</v>
      </c>
      <c r="N262" s="43">
        <v>0</v>
      </c>
      <c r="O262" s="43">
        <v>0</v>
      </c>
      <c r="P262" s="43">
        <f t="shared" si="49"/>
        <v>12</v>
      </c>
      <c r="Q262" s="43">
        <f t="shared" si="50"/>
        <v>4</v>
      </c>
      <c r="R262" s="43">
        <f t="shared" si="51"/>
        <v>8</v>
      </c>
      <c r="S262" s="43">
        <f t="shared" si="52"/>
        <v>2</v>
      </c>
      <c r="T262" s="43">
        <f t="shared" si="53"/>
        <v>3</v>
      </c>
      <c r="U262" s="43">
        <f t="shared" si="54"/>
        <v>0</v>
      </c>
      <c r="V262" s="43">
        <f t="shared" si="55"/>
        <v>0</v>
      </c>
      <c r="W262" s="43">
        <f t="shared" si="56"/>
        <v>0</v>
      </c>
      <c r="X262">
        <f t="shared" si="57"/>
        <v>12</v>
      </c>
      <c r="Y262">
        <f t="shared" si="58"/>
        <v>3</v>
      </c>
    </row>
    <row r="263" spans="1:25">
      <c r="A263" s="43"/>
      <c r="B263" s="43" t="s">
        <v>24846</v>
      </c>
      <c r="C263" s="43">
        <v>0</v>
      </c>
      <c r="D263" s="43">
        <v>0</v>
      </c>
      <c r="E263" s="43">
        <f t="shared" si="48"/>
        <v>0</v>
      </c>
      <c r="F263" s="43"/>
      <c r="G263" s="43"/>
      <c r="H263" s="43"/>
      <c r="I263" s="43">
        <v>4</v>
      </c>
      <c r="J263" s="43">
        <v>6</v>
      </c>
      <c r="K263" s="43">
        <v>1</v>
      </c>
      <c r="L263" s="43">
        <v>4</v>
      </c>
      <c r="M263" s="43">
        <v>0</v>
      </c>
      <c r="N263" s="43">
        <v>0</v>
      </c>
      <c r="O263" s="43">
        <v>-1</v>
      </c>
      <c r="P263" s="43">
        <f t="shared" si="49"/>
        <v>12</v>
      </c>
      <c r="Q263" s="43">
        <f t="shared" si="50"/>
        <v>4</v>
      </c>
      <c r="R263" s="43">
        <f t="shared" si="51"/>
        <v>6</v>
      </c>
      <c r="S263" s="43">
        <f t="shared" si="52"/>
        <v>1</v>
      </c>
      <c r="T263" s="43">
        <f t="shared" si="53"/>
        <v>4</v>
      </c>
      <c r="U263" s="43">
        <f t="shared" si="54"/>
        <v>0</v>
      </c>
      <c r="V263" s="43">
        <f t="shared" si="55"/>
        <v>0</v>
      </c>
      <c r="W263" s="43">
        <f t="shared" si="56"/>
        <v>-1</v>
      </c>
      <c r="X263">
        <f t="shared" si="57"/>
        <v>12</v>
      </c>
      <c r="Y263">
        <f t="shared" si="58"/>
        <v>3</v>
      </c>
    </row>
    <row r="264" spans="1:25">
      <c r="A264" s="43"/>
      <c r="B264" s="43" t="s">
        <v>24847</v>
      </c>
      <c r="C264" s="43">
        <v>0</v>
      </c>
      <c r="D264" s="43">
        <v>0</v>
      </c>
      <c r="E264" s="43">
        <f t="shared" si="48"/>
        <v>0</v>
      </c>
      <c r="F264" s="43"/>
      <c r="G264" s="43"/>
      <c r="H264" s="43"/>
      <c r="I264" s="43">
        <v>4</v>
      </c>
      <c r="J264" s="43">
        <v>7</v>
      </c>
      <c r="K264" s="43">
        <v>1</v>
      </c>
      <c r="L264" s="43">
        <v>3</v>
      </c>
      <c r="M264" s="43">
        <v>0</v>
      </c>
      <c r="N264" s="43">
        <v>0</v>
      </c>
      <c r="O264" s="43">
        <v>0</v>
      </c>
      <c r="P264" s="43">
        <f t="shared" si="49"/>
        <v>14</v>
      </c>
      <c r="Q264" s="43">
        <f t="shared" si="50"/>
        <v>4</v>
      </c>
      <c r="R264" s="43">
        <f t="shared" si="51"/>
        <v>7</v>
      </c>
      <c r="S264" s="43">
        <f t="shared" si="52"/>
        <v>1</v>
      </c>
      <c r="T264" s="43">
        <f t="shared" si="53"/>
        <v>3</v>
      </c>
      <c r="U264" s="43">
        <f t="shared" si="54"/>
        <v>0</v>
      </c>
      <c r="V264" s="43">
        <f t="shared" si="55"/>
        <v>0</v>
      </c>
      <c r="W264" s="43">
        <f t="shared" si="56"/>
        <v>0</v>
      </c>
      <c r="X264">
        <f t="shared" si="57"/>
        <v>14</v>
      </c>
      <c r="Y264">
        <f t="shared" si="58"/>
        <v>3.5</v>
      </c>
    </row>
    <row r="265" spans="1:25">
      <c r="A265" s="43"/>
      <c r="B265" s="43" t="s">
        <v>24848</v>
      </c>
      <c r="C265" s="43">
        <v>0</v>
      </c>
      <c r="D265" s="43">
        <v>0</v>
      </c>
      <c r="E265" s="43">
        <f t="shared" si="48"/>
        <v>0</v>
      </c>
      <c r="F265" s="43"/>
      <c r="G265" s="43"/>
      <c r="H265" s="43"/>
      <c r="I265" s="43">
        <v>4</v>
      </c>
      <c r="J265" s="43">
        <v>6</v>
      </c>
      <c r="K265" s="43">
        <v>1</v>
      </c>
      <c r="L265" s="43">
        <v>7</v>
      </c>
      <c r="M265" s="43">
        <v>1</v>
      </c>
      <c r="N265" s="43">
        <v>0</v>
      </c>
      <c r="O265" s="43">
        <v>-2</v>
      </c>
      <c r="P265" s="43">
        <f t="shared" si="49"/>
        <v>12</v>
      </c>
      <c r="Q265" s="43">
        <f t="shared" si="50"/>
        <v>4</v>
      </c>
      <c r="R265" s="43">
        <f t="shared" si="51"/>
        <v>6</v>
      </c>
      <c r="S265" s="43">
        <f t="shared" si="52"/>
        <v>1</v>
      </c>
      <c r="T265" s="43">
        <f t="shared" si="53"/>
        <v>7</v>
      </c>
      <c r="U265" s="43">
        <f t="shared" si="54"/>
        <v>1</v>
      </c>
      <c r="V265" s="43">
        <f t="shared" si="55"/>
        <v>0</v>
      </c>
      <c r="W265" s="43">
        <f t="shared" si="56"/>
        <v>-2</v>
      </c>
      <c r="X265">
        <f t="shared" si="57"/>
        <v>12</v>
      </c>
      <c r="Y265">
        <f t="shared" si="58"/>
        <v>3</v>
      </c>
    </row>
    <row r="266" spans="1:25">
      <c r="A266" s="43"/>
      <c r="B266" s="43" t="s">
        <v>24849</v>
      </c>
      <c r="C266" s="43">
        <v>0</v>
      </c>
      <c r="D266" s="43">
        <v>0</v>
      </c>
      <c r="E266" s="43">
        <f t="shared" si="48"/>
        <v>0</v>
      </c>
      <c r="F266" s="43"/>
      <c r="G266" s="43"/>
      <c r="H266" s="43"/>
      <c r="I266" s="43">
        <v>6</v>
      </c>
      <c r="J266" s="43">
        <v>13</v>
      </c>
      <c r="K266" s="43">
        <v>3</v>
      </c>
      <c r="L266" s="43">
        <v>3</v>
      </c>
      <c r="M266" s="43">
        <v>0</v>
      </c>
      <c r="N266" s="43">
        <v>0</v>
      </c>
      <c r="O266" s="43">
        <v>0</v>
      </c>
      <c r="P266" s="43">
        <f t="shared" si="49"/>
        <v>22</v>
      </c>
      <c r="Q266" s="43">
        <f t="shared" si="50"/>
        <v>6</v>
      </c>
      <c r="R266" s="43">
        <f t="shared" si="51"/>
        <v>13</v>
      </c>
      <c r="S266" s="43">
        <f t="shared" si="52"/>
        <v>3</v>
      </c>
      <c r="T266" s="43">
        <f t="shared" si="53"/>
        <v>3</v>
      </c>
      <c r="U266" s="43">
        <f t="shared" si="54"/>
        <v>0</v>
      </c>
      <c r="V266" s="43">
        <f t="shared" si="55"/>
        <v>0</v>
      </c>
      <c r="W266" s="43">
        <f t="shared" si="56"/>
        <v>0</v>
      </c>
      <c r="X266">
        <f t="shared" si="57"/>
        <v>22</v>
      </c>
      <c r="Y266">
        <f t="shared" si="58"/>
        <v>3.6666666666666665</v>
      </c>
    </row>
    <row r="267" spans="1:25">
      <c r="A267" s="43"/>
      <c r="B267" s="43" t="s">
        <v>24850</v>
      </c>
      <c r="C267" s="43">
        <v>0</v>
      </c>
      <c r="D267" s="43">
        <v>0</v>
      </c>
      <c r="E267" s="43">
        <f t="shared" si="48"/>
        <v>0</v>
      </c>
      <c r="F267" s="43"/>
      <c r="G267" s="43"/>
      <c r="H267" s="43"/>
      <c r="I267" s="43">
        <v>7</v>
      </c>
      <c r="J267" s="43">
        <v>14</v>
      </c>
      <c r="K267" s="43">
        <v>2</v>
      </c>
      <c r="L267" s="43">
        <v>4</v>
      </c>
      <c r="M267" s="43">
        <v>0</v>
      </c>
      <c r="N267" s="43">
        <v>1</v>
      </c>
      <c r="O267" s="43">
        <v>0</v>
      </c>
      <c r="P267" s="43">
        <f t="shared" si="49"/>
        <v>34</v>
      </c>
      <c r="Q267" s="43">
        <f t="shared" si="50"/>
        <v>7</v>
      </c>
      <c r="R267" s="43">
        <f t="shared" si="51"/>
        <v>14</v>
      </c>
      <c r="S267" s="43">
        <f t="shared" si="52"/>
        <v>2</v>
      </c>
      <c r="T267" s="43">
        <f t="shared" si="53"/>
        <v>4</v>
      </c>
      <c r="U267" s="43">
        <f t="shared" si="54"/>
        <v>0</v>
      </c>
      <c r="V267" s="43">
        <f t="shared" si="55"/>
        <v>1</v>
      </c>
      <c r="W267" s="43">
        <f t="shared" si="56"/>
        <v>0</v>
      </c>
      <c r="X267">
        <f t="shared" si="57"/>
        <v>34</v>
      </c>
      <c r="Y267">
        <f t="shared" si="58"/>
        <v>4.8571428571428568</v>
      </c>
    </row>
    <row r="268" spans="1:25">
      <c r="A268" s="43"/>
      <c r="B268" s="43" t="s">
        <v>24851</v>
      </c>
      <c r="C268" s="43">
        <v>0</v>
      </c>
      <c r="D268" s="43">
        <v>0</v>
      </c>
      <c r="E268" s="43">
        <f t="shared" si="48"/>
        <v>0</v>
      </c>
      <c r="F268" s="43"/>
      <c r="G268" s="43"/>
      <c r="H268" s="43"/>
      <c r="I268" s="43">
        <v>3</v>
      </c>
      <c r="J268" s="43">
        <v>7</v>
      </c>
      <c r="K268" s="43">
        <v>1</v>
      </c>
      <c r="L268" s="43">
        <v>2</v>
      </c>
      <c r="M268" s="43">
        <v>0</v>
      </c>
      <c r="N268" s="43">
        <v>1</v>
      </c>
      <c r="O268" s="43">
        <v>0</v>
      </c>
      <c r="P268" s="43">
        <f t="shared" si="49"/>
        <v>18</v>
      </c>
      <c r="Q268" s="43">
        <f t="shared" si="50"/>
        <v>3</v>
      </c>
      <c r="R268" s="43">
        <f t="shared" si="51"/>
        <v>7</v>
      </c>
      <c r="S268" s="43">
        <f t="shared" si="52"/>
        <v>1</v>
      </c>
      <c r="T268" s="43">
        <f t="shared" si="53"/>
        <v>2</v>
      </c>
      <c r="U268" s="43">
        <f t="shared" si="54"/>
        <v>0</v>
      </c>
      <c r="V268" s="43">
        <f t="shared" si="55"/>
        <v>1</v>
      </c>
      <c r="W268" s="43">
        <f t="shared" si="56"/>
        <v>0</v>
      </c>
      <c r="X268">
        <f t="shared" si="57"/>
        <v>18</v>
      </c>
      <c r="Y268">
        <f t="shared" si="58"/>
        <v>6</v>
      </c>
    </row>
    <row r="269" spans="1:25">
      <c r="A269" s="43"/>
      <c r="B269" s="43" t="s">
        <v>24852</v>
      </c>
      <c r="C269" s="43">
        <v>0</v>
      </c>
      <c r="D269" s="43">
        <v>0</v>
      </c>
      <c r="E269" s="43">
        <f t="shared" si="48"/>
        <v>0</v>
      </c>
      <c r="F269" s="43"/>
      <c r="G269" s="43"/>
      <c r="H269" s="43"/>
      <c r="I269" s="43">
        <v>5</v>
      </c>
      <c r="J269" s="43">
        <v>8</v>
      </c>
      <c r="K269" s="43">
        <v>1</v>
      </c>
      <c r="L269" s="43">
        <v>4</v>
      </c>
      <c r="M269" s="43">
        <v>0</v>
      </c>
      <c r="N269" s="43">
        <v>0</v>
      </c>
      <c r="O269" s="43">
        <v>-1</v>
      </c>
      <c r="P269" s="43">
        <f t="shared" si="49"/>
        <v>18</v>
      </c>
      <c r="Q269" s="43">
        <f t="shared" si="50"/>
        <v>5</v>
      </c>
      <c r="R269" s="43">
        <f t="shared" si="51"/>
        <v>8</v>
      </c>
      <c r="S269" s="43">
        <f t="shared" si="52"/>
        <v>1</v>
      </c>
      <c r="T269" s="43">
        <f t="shared" si="53"/>
        <v>4</v>
      </c>
      <c r="U269" s="43">
        <f t="shared" si="54"/>
        <v>0</v>
      </c>
      <c r="V269" s="43">
        <f t="shared" si="55"/>
        <v>0</v>
      </c>
      <c r="W269" s="43">
        <f t="shared" si="56"/>
        <v>-1</v>
      </c>
      <c r="X269">
        <f t="shared" si="57"/>
        <v>18</v>
      </c>
      <c r="Y269">
        <f t="shared" si="58"/>
        <v>3.6</v>
      </c>
    </row>
    <row r="270" spans="1:25">
      <c r="A270" s="43"/>
      <c r="B270" s="43" t="s">
        <v>24853</v>
      </c>
      <c r="C270" s="43">
        <v>0</v>
      </c>
      <c r="D270" s="43">
        <v>0</v>
      </c>
      <c r="E270" s="43">
        <f t="shared" si="48"/>
        <v>0</v>
      </c>
      <c r="F270" s="43"/>
      <c r="G270" s="43"/>
      <c r="H270" s="43"/>
      <c r="I270" s="43">
        <v>5</v>
      </c>
      <c r="J270" s="43">
        <v>8</v>
      </c>
      <c r="K270" s="43">
        <v>1</v>
      </c>
      <c r="L270" s="43">
        <v>7</v>
      </c>
      <c r="M270" s="43">
        <v>1</v>
      </c>
      <c r="N270" s="43">
        <v>0</v>
      </c>
      <c r="O270" s="43">
        <v>-2</v>
      </c>
      <c r="P270" s="43">
        <f t="shared" si="49"/>
        <v>18</v>
      </c>
      <c r="Q270" s="43">
        <f t="shared" si="50"/>
        <v>5</v>
      </c>
      <c r="R270" s="43">
        <f t="shared" si="51"/>
        <v>8</v>
      </c>
      <c r="S270" s="43">
        <f t="shared" si="52"/>
        <v>1</v>
      </c>
      <c r="T270" s="43">
        <f t="shared" si="53"/>
        <v>7</v>
      </c>
      <c r="U270" s="43">
        <f t="shared" si="54"/>
        <v>1</v>
      </c>
      <c r="V270" s="43">
        <f t="shared" si="55"/>
        <v>0</v>
      </c>
      <c r="W270" s="43">
        <f t="shared" si="56"/>
        <v>-2</v>
      </c>
      <c r="X270">
        <f t="shared" si="57"/>
        <v>18</v>
      </c>
      <c r="Y270">
        <f t="shared" si="58"/>
        <v>3.6</v>
      </c>
    </row>
    <row r="271" spans="1:25">
      <c r="A271" s="43"/>
      <c r="B271" s="43" t="s">
        <v>24854</v>
      </c>
      <c r="C271" s="43">
        <v>0</v>
      </c>
      <c r="D271" s="43">
        <v>0</v>
      </c>
      <c r="E271" s="43">
        <f t="shared" si="48"/>
        <v>0</v>
      </c>
      <c r="F271" s="43"/>
      <c r="G271" s="43"/>
      <c r="H271" s="43"/>
      <c r="I271" s="43">
        <v>5</v>
      </c>
      <c r="J271" s="43">
        <v>9</v>
      </c>
      <c r="K271" s="43">
        <v>1</v>
      </c>
      <c r="L271" s="43">
        <v>3</v>
      </c>
      <c r="M271" s="43">
        <v>0</v>
      </c>
      <c r="N271" s="43">
        <v>0</v>
      </c>
      <c r="O271" s="43">
        <v>0</v>
      </c>
      <c r="P271" s="43">
        <f t="shared" si="49"/>
        <v>20</v>
      </c>
      <c r="Q271" s="43">
        <f t="shared" si="50"/>
        <v>5</v>
      </c>
      <c r="R271" s="43">
        <f t="shared" si="51"/>
        <v>9</v>
      </c>
      <c r="S271" s="43">
        <f t="shared" si="52"/>
        <v>1</v>
      </c>
      <c r="T271" s="43">
        <f t="shared" si="53"/>
        <v>3</v>
      </c>
      <c r="U271" s="43">
        <f t="shared" si="54"/>
        <v>0</v>
      </c>
      <c r="V271" s="43">
        <f t="shared" si="55"/>
        <v>0</v>
      </c>
      <c r="W271" s="43">
        <f t="shared" si="56"/>
        <v>0</v>
      </c>
      <c r="X271">
        <f t="shared" si="57"/>
        <v>20</v>
      </c>
      <c r="Y271">
        <f t="shared" si="58"/>
        <v>4</v>
      </c>
    </row>
    <row r="272" spans="1:25">
      <c r="A272" s="43"/>
      <c r="B272" s="43" t="s">
        <v>24855</v>
      </c>
      <c r="C272" s="43">
        <v>0</v>
      </c>
      <c r="D272" s="43">
        <v>0</v>
      </c>
      <c r="E272" s="43">
        <f t="shared" si="48"/>
        <v>0</v>
      </c>
      <c r="F272" s="43"/>
      <c r="G272" s="43"/>
      <c r="H272" s="43"/>
      <c r="I272" s="43">
        <v>5</v>
      </c>
      <c r="J272" s="43">
        <v>10</v>
      </c>
      <c r="K272" s="43">
        <v>2</v>
      </c>
      <c r="L272" s="43">
        <v>3</v>
      </c>
      <c r="M272" s="43">
        <v>0</v>
      </c>
      <c r="N272" s="43">
        <v>0</v>
      </c>
      <c r="O272" s="43">
        <v>0</v>
      </c>
      <c r="P272" s="43">
        <f t="shared" si="49"/>
        <v>18</v>
      </c>
      <c r="Q272" s="43">
        <f t="shared" si="50"/>
        <v>5</v>
      </c>
      <c r="R272" s="43">
        <f t="shared" si="51"/>
        <v>10</v>
      </c>
      <c r="S272" s="43">
        <f t="shared" si="52"/>
        <v>2</v>
      </c>
      <c r="T272" s="43">
        <f t="shared" si="53"/>
        <v>3</v>
      </c>
      <c r="U272" s="43">
        <f t="shared" si="54"/>
        <v>0</v>
      </c>
      <c r="V272" s="43">
        <f t="shared" si="55"/>
        <v>0</v>
      </c>
      <c r="W272" s="43">
        <f t="shared" si="56"/>
        <v>0</v>
      </c>
      <c r="X272">
        <f t="shared" si="57"/>
        <v>18</v>
      </c>
      <c r="Y272">
        <f t="shared" si="58"/>
        <v>3.6</v>
      </c>
    </row>
    <row r="273" spans="1:25">
      <c r="A273" s="43"/>
      <c r="B273" s="43" t="s">
        <v>24856</v>
      </c>
      <c r="C273" s="43">
        <v>0</v>
      </c>
      <c r="D273" s="43">
        <v>0</v>
      </c>
      <c r="E273" s="43">
        <f t="shared" si="48"/>
        <v>0</v>
      </c>
      <c r="F273" s="43"/>
      <c r="G273" s="43"/>
      <c r="H273" s="43"/>
      <c r="I273" s="43">
        <v>6</v>
      </c>
      <c r="J273" s="43">
        <v>9</v>
      </c>
      <c r="K273" s="43">
        <v>3</v>
      </c>
      <c r="L273" s="43">
        <v>2</v>
      </c>
      <c r="M273" s="43">
        <v>0</v>
      </c>
      <c r="N273" s="43">
        <v>0</v>
      </c>
      <c r="O273" s="43">
        <v>0</v>
      </c>
      <c r="P273" s="43">
        <f t="shared" si="49"/>
        <v>20</v>
      </c>
      <c r="Q273" s="43">
        <f t="shared" si="50"/>
        <v>6</v>
      </c>
      <c r="R273" s="43">
        <f t="shared" si="51"/>
        <v>9</v>
      </c>
      <c r="S273" s="43">
        <f t="shared" si="52"/>
        <v>3</v>
      </c>
      <c r="T273" s="43">
        <f t="shared" si="53"/>
        <v>2</v>
      </c>
      <c r="U273" s="43">
        <f t="shared" si="54"/>
        <v>0</v>
      </c>
      <c r="V273" s="43">
        <f t="shared" si="55"/>
        <v>0</v>
      </c>
      <c r="W273" s="43">
        <f t="shared" si="56"/>
        <v>0</v>
      </c>
      <c r="X273">
        <f t="shared" si="57"/>
        <v>20</v>
      </c>
      <c r="Y273">
        <f t="shared" si="58"/>
        <v>3.3333333333333335</v>
      </c>
    </row>
    <row r="274" spans="1:25">
      <c r="A274" s="43"/>
      <c r="B274" s="43" t="s">
        <v>24857</v>
      </c>
      <c r="C274" s="43">
        <v>0</v>
      </c>
      <c r="D274" s="43">
        <v>0</v>
      </c>
      <c r="E274" s="43">
        <f t="shared" si="48"/>
        <v>0</v>
      </c>
      <c r="F274" s="43"/>
      <c r="G274" s="43"/>
      <c r="H274" s="43"/>
      <c r="I274" s="43">
        <v>6</v>
      </c>
      <c r="J274" s="43">
        <v>11</v>
      </c>
      <c r="K274" s="43">
        <v>3</v>
      </c>
      <c r="L274" s="43">
        <v>4</v>
      </c>
      <c r="M274" s="43">
        <v>1</v>
      </c>
      <c r="N274" s="43">
        <v>0</v>
      </c>
      <c r="O274" s="43">
        <v>-1</v>
      </c>
      <c r="P274" s="43">
        <f t="shared" si="49"/>
        <v>24</v>
      </c>
      <c r="Q274" s="43">
        <f t="shared" si="50"/>
        <v>6</v>
      </c>
      <c r="R274" s="43">
        <f t="shared" si="51"/>
        <v>11</v>
      </c>
      <c r="S274" s="43">
        <f t="shared" si="52"/>
        <v>3</v>
      </c>
      <c r="T274" s="43">
        <f t="shared" si="53"/>
        <v>4</v>
      </c>
      <c r="U274" s="43">
        <f t="shared" si="54"/>
        <v>1</v>
      </c>
      <c r="V274" s="43">
        <f t="shared" si="55"/>
        <v>0</v>
      </c>
      <c r="W274" s="43">
        <f t="shared" si="56"/>
        <v>-1</v>
      </c>
      <c r="X274">
        <f t="shared" si="57"/>
        <v>24</v>
      </c>
      <c r="Y274">
        <f t="shared" si="58"/>
        <v>4</v>
      </c>
    </row>
    <row r="275" spans="1:25">
      <c r="A275" s="43"/>
      <c r="B275" s="43" t="s">
        <v>24858</v>
      </c>
      <c r="C275" s="43">
        <v>0</v>
      </c>
      <c r="D275" s="43">
        <v>0</v>
      </c>
      <c r="E275" s="43">
        <f t="shared" si="48"/>
        <v>0</v>
      </c>
      <c r="F275" s="43"/>
      <c r="G275" s="43"/>
      <c r="H275" s="43"/>
      <c r="I275" s="43">
        <v>4</v>
      </c>
      <c r="J275" s="43">
        <v>9</v>
      </c>
      <c r="K275" s="43">
        <v>1</v>
      </c>
      <c r="L275" s="43">
        <v>2</v>
      </c>
      <c r="M275" s="43">
        <v>0</v>
      </c>
      <c r="N275" s="43">
        <v>1</v>
      </c>
      <c r="O275" s="43">
        <v>0</v>
      </c>
      <c r="P275" s="43">
        <f t="shared" si="49"/>
        <v>24</v>
      </c>
      <c r="Q275" s="43">
        <f t="shared" si="50"/>
        <v>4</v>
      </c>
      <c r="R275" s="43">
        <f t="shared" si="51"/>
        <v>9</v>
      </c>
      <c r="S275" s="43">
        <f t="shared" si="52"/>
        <v>1</v>
      </c>
      <c r="T275" s="43">
        <f t="shared" si="53"/>
        <v>2</v>
      </c>
      <c r="U275" s="43">
        <f t="shared" si="54"/>
        <v>0</v>
      </c>
      <c r="V275" s="43">
        <f t="shared" si="55"/>
        <v>1</v>
      </c>
      <c r="W275" s="43">
        <f t="shared" si="56"/>
        <v>0</v>
      </c>
      <c r="X275">
        <f t="shared" si="57"/>
        <v>24</v>
      </c>
      <c r="Y275">
        <f t="shared" si="58"/>
        <v>6</v>
      </c>
    </row>
    <row r="276" spans="1:25">
      <c r="A276" s="43"/>
      <c r="B276" s="43" t="s">
        <v>24859</v>
      </c>
      <c r="C276" s="43">
        <v>0</v>
      </c>
      <c r="D276" s="43">
        <v>0</v>
      </c>
      <c r="E276" s="43">
        <f t="shared" si="48"/>
        <v>0</v>
      </c>
      <c r="F276" s="43"/>
      <c r="G276" s="43"/>
      <c r="H276" s="43"/>
      <c r="I276" s="43">
        <v>4</v>
      </c>
      <c r="J276" s="43">
        <v>9</v>
      </c>
      <c r="K276" s="43">
        <v>1</v>
      </c>
      <c r="L276" s="43">
        <v>3</v>
      </c>
      <c r="M276" s="43">
        <v>0</v>
      </c>
      <c r="N276" s="43">
        <v>0</v>
      </c>
      <c r="O276" s="43">
        <v>0</v>
      </c>
      <c r="P276" s="43">
        <f t="shared" si="49"/>
        <v>16</v>
      </c>
      <c r="Q276" s="43">
        <f t="shared" si="50"/>
        <v>4</v>
      </c>
      <c r="R276" s="43">
        <f t="shared" si="51"/>
        <v>9</v>
      </c>
      <c r="S276" s="43">
        <f t="shared" si="52"/>
        <v>1</v>
      </c>
      <c r="T276" s="43">
        <f t="shared" si="53"/>
        <v>3</v>
      </c>
      <c r="U276" s="43">
        <f t="shared" si="54"/>
        <v>0</v>
      </c>
      <c r="V276" s="43">
        <f t="shared" si="55"/>
        <v>0</v>
      </c>
      <c r="W276" s="43">
        <f t="shared" si="56"/>
        <v>0</v>
      </c>
      <c r="X276">
        <f t="shared" si="57"/>
        <v>16</v>
      </c>
      <c r="Y276">
        <f t="shared" si="58"/>
        <v>4</v>
      </c>
    </row>
    <row r="277" spans="1:25">
      <c r="A277" s="43"/>
      <c r="B277" s="43" t="s">
        <v>24860</v>
      </c>
      <c r="C277" s="43">
        <v>0</v>
      </c>
      <c r="D277" s="43">
        <v>0</v>
      </c>
      <c r="E277" s="43">
        <f t="shared" si="48"/>
        <v>0</v>
      </c>
      <c r="F277" s="43"/>
      <c r="G277" s="43"/>
      <c r="H277" s="43"/>
      <c r="I277" s="43">
        <v>39</v>
      </c>
      <c r="J277" s="43">
        <v>60</v>
      </c>
      <c r="K277" s="43">
        <v>7</v>
      </c>
      <c r="L277" s="43">
        <v>17</v>
      </c>
      <c r="M277" s="43">
        <v>3</v>
      </c>
      <c r="N277" s="43">
        <v>1</v>
      </c>
      <c r="O277" s="43">
        <v>-4</v>
      </c>
      <c r="P277" s="43">
        <f t="shared" si="49"/>
        <v>186</v>
      </c>
      <c r="Q277" s="43">
        <f t="shared" si="50"/>
        <v>39</v>
      </c>
      <c r="R277" s="43">
        <f t="shared" si="51"/>
        <v>60</v>
      </c>
      <c r="S277" s="43">
        <f t="shared" si="52"/>
        <v>7</v>
      </c>
      <c r="T277" s="43">
        <f t="shared" si="53"/>
        <v>17</v>
      </c>
      <c r="U277" s="43">
        <f t="shared" si="54"/>
        <v>3</v>
      </c>
      <c r="V277" s="43">
        <f t="shared" si="55"/>
        <v>1</v>
      </c>
      <c r="W277" s="43">
        <f t="shared" si="56"/>
        <v>-4</v>
      </c>
      <c r="X277">
        <f t="shared" si="57"/>
        <v>186</v>
      </c>
      <c r="Y277">
        <f t="shared" si="58"/>
        <v>4.7692307692307692</v>
      </c>
    </row>
    <row r="278" spans="1:25">
      <c r="A278" s="43"/>
      <c r="B278" s="43" t="s">
        <v>24861</v>
      </c>
      <c r="C278" s="43">
        <v>0</v>
      </c>
      <c r="D278" s="43">
        <v>0</v>
      </c>
      <c r="E278" s="43">
        <f t="shared" si="48"/>
        <v>0</v>
      </c>
      <c r="F278" s="43"/>
      <c r="G278" s="43"/>
      <c r="H278" s="43"/>
      <c r="I278" s="43">
        <v>39</v>
      </c>
      <c r="J278" s="43">
        <v>62</v>
      </c>
      <c r="K278" s="43">
        <v>7</v>
      </c>
      <c r="L278" s="43">
        <v>17</v>
      </c>
      <c r="M278" s="43">
        <v>3</v>
      </c>
      <c r="N278" s="43">
        <v>1</v>
      </c>
      <c r="O278" s="43">
        <v>-4</v>
      </c>
      <c r="P278" s="43">
        <f t="shared" si="49"/>
        <v>188</v>
      </c>
      <c r="Q278" s="43">
        <f t="shared" si="50"/>
        <v>39</v>
      </c>
      <c r="R278" s="43">
        <f t="shared" si="51"/>
        <v>62</v>
      </c>
      <c r="S278" s="43">
        <f t="shared" si="52"/>
        <v>7</v>
      </c>
      <c r="T278" s="43">
        <f t="shared" si="53"/>
        <v>17</v>
      </c>
      <c r="U278" s="43">
        <f t="shared" si="54"/>
        <v>3</v>
      </c>
      <c r="V278" s="43">
        <f t="shared" si="55"/>
        <v>1</v>
      </c>
      <c r="W278" s="43">
        <f t="shared" si="56"/>
        <v>-4</v>
      </c>
      <c r="X278">
        <f t="shared" si="57"/>
        <v>188</v>
      </c>
      <c r="Y278">
        <f t="shared" si="58"/>
        <v>4.8205128205128203</v>
      </c>
    </row>
    <row r="279" spans="1:25">
      <c r="A279" s="43"/>
      <c r="B279" s="43" t="s">
        <v>24862</v>
      </c>
      <c r="C279" s="43">
        <v>0</v>
      </c>
      <c r="D279" s="43">
        <v>0</v>
      </c>
      <c r="E279" s="43">
        <f t="shared" si="48"/>
        <v>0</v>
      </c>
      <c r="F279" s="43"/>
      <c r="G279" s="43"/>
      <c r="H279" s="43"/>
      <c r="I279" s="43">
        <f>Bio!X37</f>
        <v>382</v>
      </c>
      <c r="J279" s="43">
        <f>Bio!Y37</f>
        <v>670</v>
      </c>
      <c r="K279" s="43">
        <f>Bio!Z37</f>
        <v>0</v>
      </c>
      <c r="L279" s="43">
        <f>Bio!AA37</f>
        <v>80</v>
      </c>
      <c r="M279" s="43">
        <f>Bio!AB37</f>
        <v>10</v>
      </c>
      <c r="N279" s="43">
        <f>Bio!AC37</f>
        <v>0</v>
      </c>
      <c r="O279" s="43">
        <f>Bio!AD37</f>
        <v>-20</v>
      </c>
      <c r="P279" s="43">
        <f t="shared" si="49"/>
        <v>2108</v>
      </c>
      <c r="Q279" s="43">
        <f t="shared" si="50"/>
        <v>382</v>
      </c>
      <c r="R279" s="43">
        <f t="shared" si="51"/>
        <v>670</v>
      </c>
      <c r="S279" s="43">
        <f t="shared" si="52"/>
        <v>0</v>
      </c>
      <c r="T279" s="43">
        <f t="shared" si="53"/>
        <v>80</v>
      </c>
      <c r="U279" s="43">
        <f t="shared" si="54"/>
        <v>10</v>
      </c>
      <c r="V279" s="43">
        <f t="shared" si="55"/>
        <v>0</v>
      </c>
      <c r="W279" s="43">
        <f t="shared" si="56"/>
        <v>-20</v>
      </c>
      <c r="X279">
        <f t="shared" si="57"/>
        <v>2108</v>
      </c>
      <c r="Y279">
        <f t="shared" si="58"/>
        <v>5.5183246073298431</v>
      </c>
    </row>
    <row r="280" spans="1:25">
      <c r="A280" s="43"/>
      <c r="B280" s="43" t="s">
        <v>24863</v>
      </c>
      <c r="C280" s="43">
        <v>0</v>
      </c>
      <c r="D280" s="43">
        <v>0</v>
      </c>
      <c r="E280" s="43">
        <f t="shared" si="48"/>
        <v>0</v>
      </c>
      <c r="F280" s="43"/>
      <c r="G280" s="43"/>
      <c r="H280" s="43"/>
      <c r="I280" s="43">
        <v>6</v>
      </c>
      <c r="J280" s="43">
        <v>13</v>
      </c>
      <c r="K280" s="43">
        <v>1</v>
      </c>
      <c r="L280" s="43">
        <v>2</v>
      </c>
      <c r="M280" s="43">
        <v>0</v>
      </c>
      <c r="N280" s="43">
        <v>0</v>
      </c>
      <c r="O280" s="43">
        <v>0</v>
      </c>
      <c r="P280" s="43">
        <f t="shared" si="49"/>
        <v>30</v>
      </c>
      <c r="Q280" s="43">
        <f t="shared" si="50"/>
        <v>6</v>
      </c>
      <c r="R280" s="43">
        <f t="shared" si="51"/>
        <v>13</v>
      </c>
      <c r="S280" s="43">
        <f t="shared" si="52"/>
        <v>1</v>
      </c>
      <c r="T280" s="43">
        <f t="shared" si="53"/>
        <v>2</v>
      </c>
      <c r="U280" s="43">
        <f t="shared" si="54"/>
        <v>0</v>
      </c>
      <c r="V280" s="43">
        <f t="shared" si="55"/>
        <v>0</v>
      </c>
      <c r="W280" s="43">
        <f t="shared" si="56"/>
        <v>0</v>
      </c>
      <c r="X280">
        <f t="shared" si="57"/>
        <v>30</v>
      </c>
      <c r="Y280">
        <f t="shared" si="58"/>
        <v>5</v>
      </c>
    </row>
    <row r="281" spans="1:25">
      <c r="A281" s="43"/>
      <c r="B281" s="43" t="s">
        <v>24864</v>
      </c>
      <c r="C281" s="43">
        <v>0</v>
      </c>
      <c r="D281" s="43">
        <v>0</v>
      </c>
      <c r="E281" s="43">
        <f t="shared" ref="E281:E344" si="59">IF(TYPE(FIND("_EXT",B281))=1,IF(OR(AND(I281&gt;0,I281&lt;1),(TYPE(FIND("_EXT",B281))=1),EXACT("H2O_EXT",B281),EXACT("ATP_EXT",B281),EXACT("H+_EXT",B281),EXACT("SO4_EXT",B281),EXACT("phosphate_EXT",B281),EXACT("oxygen_EXT",B281),EXACT("CO2_EXT",B281),EXACT("NH4_EXT",B281),EXACT("BIO_EXT",B281),EXACT(B281,"acetate_EXT"),EXACT("acetaldehyde_EXT",B281),EXACT("cellulose_EXT",B281),EXACT(B281,"ethanol_EXT")),1,0),0)</f>
        <v>0</v>
      </c>
      <c r="F281" s="43"/>
      <c r="G281" s="43"/>
      <c r="H281" s="43"/>
      <c r="I281" s="43">
        <v>6</v>
      </c>
      <c r="J281" s="43">
        <v>13</v>
      </c>
      <c r="K281" s="43">
        <v>1</v>
      </c>
      <c r="L281" s="43">
        <v>2</v>
      </c>
      <c r="M281" s="43">
        <v>0</v>
      </c>
      <c r="N281" s="43">
        <v>0</v>
      </c>
      <c r="O281" s="43">
        <v>0</v>
      </c>
      <c r="P281" s="43">
        <f t="shared" ref="P281:P344" si="60">X281</f>
        <v>30</v>
      </c>
      <c r="Q281" s="43">
        <f t="shared" si="50"/>
        <v>6</v>
      </c>
      <c r="R281" s="43">
        <f t="shared" si="51"/>
        <v>13</v>
      </c>
      <c r="S281" s="43">
        <f t="shared" si="52"/>
        <v>1</v>
      </c>
      <c r="T281" s="43">
        <f t="shared" si="53"/>
        <v>2</v>
      </c>
      <c r="U281" s="43">
        <f t="shared" si="54"/>
        <v>0</v>
      </c>
      <c r="V281" s="43">
        <f t="shared" si="55"/>
        <v>0</v>
      </c>
      <c r="W281" s="43">
        <f t="shared" si="56"/>
        <v>0</v>
      </c>
      <c r="X281">
        <f t="shared" si="57"/>
        <v>30</v>
      </c>
      <c r="Y281">
        <f t="shared" si="58"/>
        <v>5</v>
      </c>
    </row>
    <row r="282" spans="1:25">
      <c r="A282" s="43"/>
      <c r="B282" s="43" t="s">
        <v>24865</v>
      </c>
      <c r="C282" s="43">
        <v>0</v>
      </c>
      <c r="D282" s="43">
        <v>0</v>
      </c>
      <c r="E282" s="43">
        <f t="shared" si="59"/>
        <v>0</v>
      </c>
      <c r="F282" s="43"/>
      <c r="G282" s="43"/>
      <c r="H282" s="43"/>
      <c r="I282" s="43">
        <v>6</v>
      </c>
      <c r="J282" s="43">
        <v>15</v>
      </c>
      <c r="K282" s="43">
        <v>2</v>
      </c>
      <c r="L282" s="43">
        <v>2</v>
      </c>
      <c r="M282" s="43">
        <v>0</v>
      </c>
      <c r="N282" s="43">
        <v>0</v>
      </c>
      <c r="O282" s="43">
        <v>1</v>
      </c>
      <c r="P282" s="43">
        <f t="shared" si="60"/>
        <v>28</v>
      </c>
      <c r="Q282" s="43">
        <f t="shared" si="50"/>
        <v>6</v>
      </c>
      <c r="R282" s="43">
        <f t="shared" si="51"/>
        <v>15</v>
      </c>
      <c r="S282" s="43">
        <f t="shared" si="52"/>
        <v>2</v>
      </c>
      <c r="T282" s="43">
        <f t="shared" si="53"/>
        <v>2</v>
      </c>
      <c r="U282" s="43">
        <f t="shared" si="54"/>
        <v>0</v>
      </c>
      <c r="V282" s="43">
        <f t="shared" si="55"/>
        <v>0</v>
      </c>
      <c r="W282" s="43">
        <f t="shared" si="56"/>
        <v>1</v>
      </c>
      <c r="X282">
        <f t="shared" si="57"/>
        <v>28</v>
      </c>
      <c r="Y282">
        <f t="shared" si="58"/>
        <v>4.666666666666667</v>
      </c>
    </row>
    <row r="283" spans="1:25">
      <c r="A283" s="43"/>
      <c r="B283" s="43" t="s">
        <v>24866</v>
      </c>
      <c r="C283" s="43">
        <v>0</v>
      </c>
      <c r="D283" s="43">
        <v>0</v>
      </c>
      <c r="E283" s="43">
        <f t="shared" si="59"/>
        <v>0</v>
      </c>
      <c r="F283" s="43"/>
      <c r="G283" s="43"/>
      <c r="H283" s="43"/>
      <c r="I283" s="43">
        <v>5</v>
      </c>
      <c r="J283" s="43">
        <v>11</v>
      </c>
      <c r="K283" s="43">
        <v>1</v>
      </c>
      <c r="L283" s="43">
        <v>2</v>
      </c>
      <c r="M283" s="43">
        <v>0</v>
      </c>
      <c r="N283" s="43">
        <v>1</v>
      </c>
      <c r="O283" s="43">
        <v>0</v>
      </c>
      <c r="P283" s="43">
        <f t="shared" si="60"/>
        <v>30</v>
      </c>
      <c r="Q283" s="43">
        <f t="shared" si="50"/>
        <v>5</v>
      </c>
      <c r="R283" s="43">
        <f t="shared" si="51"/>
        <v>11</v>
      </c>
      <c r="S283" s="43">
        <f t="shared" si="52"/>
        <v>1</v>
      </c>
      <c r="T283" s="43">
        <f t="shared" si="53"/>
        <v>2</v>
      </c>
      <c r="U283" s="43">
        <f t="shared" si="54"/>
        <v>0</v>
      </c>
      <c r="V283" s="43">
        <f t="shared" si="55"/>
        <v>1</v>
      </c>
      <c r="W283" s="43">
        <f t="shared" si="56"/>
        <v>0</v>
      </c>
      <c r="X283">
        <f t="shared" si="57"/>
        <v>30</v>
      </c>
      <c r="Y283">
        <f t="shared" si="58"/>
        <v>6</v>
      </c>
    </row>
    <row r="284" spans="1:25">
      <c r="A284" s="43"/>
      <c r="B284" s="43" t="s">
        <v>24867</v>
      </c>
      <c r="C284" s="43">
        <v>0</v>
      </c>
      <c r="D284" s="43">
        <v>0</v>
      </c>
      <c r="E284" s="43">
        <f t="shared" si="59"/>
        <v>0</v>
      </c>
      <c r="F284" s="43"/>
      <c r="G284" s="43"/>
      <c r="H284" s="43"/>
      <c r="I284" s="43">
        <v>5</v>
      </c>
      <c r="J284" s="43">
        <v>13</v>
      </c>
      <c r="K284" s="43">
        <v>2</v>
      </c>
      <c r="L284" s="43">
        <v>2</v>
      </c>
      <c r="M284" s="43">
        <v>0</v>
      </c>
      <c r="N284" s="43">
        <v>0</v>
      </c>
      <c r="O284" s="43">
        <v>1</v>
      </c>
      <c r="P284" s="43">
        <f t="shared" si="60"/>
        <v>22</v>
      </c>
      <c r="Q284" s="43">
        <f t="shared" si="50"/>
        <v>5</v>
      </c>
      <c r="R284" s="43">
        <f t="shared" si="51"/>
        <v>13</v>
      </c>
      <c r="S284" s="43">
        <f t="shared" si="52"/>
        <v>2</v>
      </c>
      <c r="T284" s="43">
        <f t="shared" si="53"/>
        <v>2</v>
      </c>
      <c r="U284" s="43">
        <f t="shared" si="54"/>
        <v>0</v>
      </c>
      <c r="V284" s="43">
        <f t="shared" si="55"/>
        <v>0</v>
      </c>
      <c r="W284" s="43">
        <f t="shared" si="56"/>
        <v>1</v>
      </c>
      <c r="X284">
        <f t="shared" si="57"/>
        <v>22</v>
      </c>
      <c r="Y284">
        <f t="shared" si="58"/>
        <v>4.4000000000000004</v>
      </c>
    </row>
    <row r="285" spans="1:25">
      <c r="A285" s="43"/>
      <c r="B285" s="43" t="s">
        <v>24868</v>
      </c>
      <c r="C285" s="43">
        <v>0</v>
      </c>
      <c r="D285" s="43">
        <v>0</v>
      </c>
      <c r="E285" s="43">
        <f t="shared" si="59"/>
        <v>0</v>
      </c>
      <c r="F285" s="43"/>
      <c r="G285" s="43"/>
      <c r="H285" s="43"/>
      <c r="I285" s="43">
        <v>9</v>
      </c>
      <c r="J285" s="43">
        <v>11</v>
      </c>
      <c r="K285" s="43">
        <v>1</v>
      </c>
      <c r="L285" s="43">
        <v>2</v>
      </c>
      <c r="M285" s="43">
        <v>0</v>
      </c>
      <c r="N285" s="43">
        <v>0</v>
      </c>
      <c r="O285" s="43">
        <v>0</v>
      </c>
      <c r="P285" s="43">
        <f t="shared" si="60"/>
        <v>40</v>
      </c>
      <c r="Q285" s="43">
        <f t="shared" si="50"/>
        <v>9</v>
      </c>
      <c r="R285" s="43">
        <f t="shared" si="51"/>
        <v>11</v>
      </c>
      <c r="S285" s="43">
        <f t="shared" si="52"/>
        <v>1</v>
      </c>
      <c r="T285" s="43">
        <f t="shared" si="53"/>
        <v>2</v>
      </c>
      <c r="U285" s="43">
        <f t="shared" si="54"/>
        <v>0</v>
      </c>
      <c r="V285" s="43">
        <f t="shared" si="55"/>
        <v>0</v>
      </c>
      <c r="W285" s="43">
        <f t="shared" si="56"/>
        <v>0</v>
      </c>
      <c r="X285">
        <f t="shared" si="57"/>
        <v>40</v>
      </c>
      <c r="Y285">
        <f t="shared" si="58"/>
        <v>4.4444444444444446</v>
      </c>
    </row>
    <row r="286" spans="1:25">
      <c r="A286" s="43"/>
      <c r="B286" s="43" t="s">
        <v>24869</v>
      </c>
      <c r="C286" s="43">
        <v>0</v>
      </c>
      <c r="D286" s="43">
        <v>0</v>
      </c>
      <c r="E286" s="43">
        <f t="shared" si="59"/>
        <v>0</v>
      </c>
      <c r="F286" s="43"/>
      <c r="G286" s="43"/>
      <c r="H286" s="43"/>
      <c r="I286" s="43">
        <v>5</v>
      </c>
      <c r="J286" s="43">
        <v>9</v>
      </c>
      <c r="K286" s="43">
        <v>1</v>
      </c>
      <c r="L286" s="43">
        <v>2</v>
      </c>
      <c r="M286" s="43">
        <v>0</v>
      </c>
      <c r="N286" s="43">
        <v>0</v>
      </c>
      <c r="O286" s="43">
        <v>0</v>
      </c>
      <c r="P286" s="43">
        <f t="shared" si="60"/>
        <v>22</v>
      </c>
      <c r="Q286" s="43">
        <f t="shared" si="50"/>
        <v>5</v>
      </c>
      <c r="R286" s="43">
        <f t="shared" si="51"/>
        <v>9</v>
      </c>
      <c r="S286" s="43">
        <f t="shared" si="52"/>
        <v>1</v>
      </c>
      <c r="T286" s="43">
        <f t="shared" si="53"/>
        <v>2</v>
      </c>
      <c r="U286" s="43">
        <f t="shared" si="54"/>
        <v>0</v>
      </c>
      <c r="V286" s="43">
        <f t="shared" si="55"/>
        <v>0</v>
      </c>
      <c r="W286" s="43">
        <f t="shared" si="56"/>
        <v>0</v>
      </c>
      <c r="X286">
        <f t="shared" si="57"/>
        <v>22</v>
      </c>
      <c r="Y286">
        <f t="shared" si="58"/>
        <v>4.4000000000000004</v>
      </c>
    </row>
    <row r="287" spans="1:25">
      <c r="A287" s="43"/>
      <c r="B287" s="43" t="s">
        <v>24870</v>
      </c>
      <c r="C287" s="43">
        <v>0</v>
      </c>
      <c r="D287" s="43">
        <v>0</v>
      </c>
      <c r="E287" s="43">
        <f t="shared" si="59"/>
        <v>0</v>
      </c>
      <c r="F287" s="43"/>
      <c r="G287" s="43"/>
      <c r="H287" s="43"/>
      <c r="I287" s="43">
        <v>11</v>
      </c>
      <c r="J287" s="43">
        <v>19</v>
      </c>
      <c r="K287" s="43">
        <v>2</v>
      </c>
      <c r="L287" s="43">
        <v>6</v>
      </c>
      <c r="M287" s="43">
        <v>0</v>
      </c>
      <c r="N287" s="43">
        <v>0</v>
      </c>
      <c r="O287" s="43">
        <v>-1</v>
      </c>
      <c r="P287" s="43">
        <f t="shared" si="60"/>
        <v>46</v>
      </c>
      <c r="Q287" s="43">
        <f t="shared" si="50"/>
        <v>11</v>
      </c>
      <c r="R287" s="43">
        <f t="shared" si="51"/>
        <v>19</v>
      </c>
      <c r="S287" s="43">
        <f t="shared" si="52"/>
        <v>2</v>
      </c>
      <c r="T287" s="43">
        <f t="shared" si="53"/>
        <v>6</v>
      </c>
      <c r="U287" s="43">
        <f t="shared" si="54"/>
        <v>0</v>
      </c>
      <c r="V287" s="43">
        <f t="shared" si="55"/>
        <v>0</v>
      </c>
      <c r="W287" s="43">
        <f t="shared" si="56"/>
        <v>-1</v>
      </c>
      <c r="X287">
        <f t="shared" si="57"/>
        <v>46</v>
      </c>
      <c r="Y287">
        <f t="shared" si="58"/>
        <v>4.1818181818181817</v>
      </c>
    </row>
    <row r="288" spans="1:25">
      <c r="A288" s="43"/>
      <c r="B288" s="43" t="s">
        <v>24871</v>
      </c>
      <c r="C288" s="43">
        <v>0</v>
      </c>
      <c r="D288" s="43">
        <v>0</v>
      </c>
      <c r="E288" s="43">
        <f t="shared" si="59"/>
        <v>0</v>
      </c>
      <c r="F288" s="43"/>
      <c r="G288" s="43"/>
      <c r="H288" s="43"/>
      <c r="I288" s="43">
        <v>3</v>
      </c>
      <c r="J288" s="43">
        <v>7</v>
      </c>
      <c r="K288" s="43">
        <v>1</v>
      </c>
      <c r="L288" s="43">
        <v>3</v>
      </c>
      <c r="M288" s="43">
        <v>0</v>
      </c>
      <c r="N288" s="43">
        <v>0</v>
      </c>
      <c r="O288" s="43">
        <v>0</v>
      </c>
      <c r="P288" s="43">
        <f t="shared" si="60"/>
        <v>10</v>
      </c>
      <c r="Q288" s="43">
        <f t="shared" si="50"/>
        <v>3</v>
      </c>
      <c r="R288" s="43">
        <f t="shared" si="51"/>
        <v>7</v>
      </c>
      <c r="S288" s="43">
        <f t="shared" si="52"/>
        <v>1</v>
      </c>
      <c r="T288" s="43">
        <f t="shared" si="53"/>
        <v>3</v>
      </c>
      <c r="U288" s="43">
        <f t="shared" si="54"/>
        <v>0</v>
      </c>
      <c r="V288" s="43">
        <f t="shared" si="55"/>
        <v>0</v>
      </c>
      <c r="W288" s="43">
        <f t="shared" si="56"/>
        <v>0</v>
      </c>
      <c r="X288">
        <f t="shared" si="57"/>
        <v>10</v>
      </c>
      <c r="Y288">
        <f t="shared" si="58"/>
        <v>3.3333333333333335</v>
      </c>
    </row>
    <row r="289" spans="1:25">
      <c r="A289" s="43"/>
      <c r="B289" s="43" t="s">
        <v>24872</v>
      </c>
      <c r="C289" s="43">
        <v>0</v>
      </c>
      <c r="D289" s="43">
        <v>0</v>
      </c>
      <c r="E289" s="43">
        <f t="shared" si="59"/>
        <v>0</v>
      </c>
      <c r="F289" s="43"/>
      <c r="G289" s="43"/>
      <c r="H289" s="43"/>
      <c r="I289" s="43">
        <v>4</v>
      </c>
      <c r="J289" s="43">
        <v>9</v>
      </c>
      <c r="K289" s="43">
        <v>1</v>
      </c>
      <c r="L289" s="43">
        <v>3</v>
      </c>
      <c r="M289" s="43">
        <v>0</v>
      </c>
      <c r="N289" s="43">
        <v>0</v>
      </c>
      <c r="O289" s="43">
        <v>0</v>
      </c>
      <c r="P289" s="43">
        <f t="shared" si="60"/>
        <v>16</v>
      </c>
      <c r="Q289" s="43">
        <f t="shared" si="50"/>
        <v>4</v>
      </c>
      <c r="R289" s="43">
        <f t="shared" si="51"/>
        <v>9</v>
      </c>
      <c r="S289" s="43">
        <f t="shared" si="52"/>
        <v>1</v>
      </c>
      <c r="T289" s="43">
        <f t="shared" si="53"/>
        <v>3</v>
      </c>
      <c r="U289" s="43">
        <f t="shared" si="54"/>
        <v>0</v>
      </c>
      <c r="V289" s="43">
        <f t="shared" si="55"/>
        <v>0</v>
      </c>
      <c r="W289" s="43">
        <f t="shared" si="56"/>
        <v>0</v>
      </c>
      <c r="X289">
        <f t="shared" si="57"/>
        <v>16</v>
      </c>
      <c r="Y289">
        <f t="shared" si="58"/>
        <v>4</v>
      </c>
    </row>
    <row r="290" spans="1:25">
      <c r="A290" s="43"/>
      <c r="B290" s="43" t="s">
        <v>24873</v>
      </c>
      <c r="C290" s="43">
        <v>0</v>
      </c>
      <c r="D290" s="43">
        <v>0</v>
      </c>
      <c r="E290" s="43">
        <f t="shared" si="59"/>
        <v>0</v>
      </c>
      <c r="F290" s="43"/>
      <c r="G290" s="43"/>
      <c r="H290" s="43"/>
      <c r="I290" s="43">
        <v>11</v>
      </c>
      <c r="J290" s="43">
        <v>12</v>
      </c>
      <c r="K290" s="43">
        <v>2</v>
      </c>
      <c r="L290" s="43">
        <v>2</v>
      </c>
      <c r="M290" s="43">
        <v>0</v>
      </c>
      <c r="N290" s="43">
        <v>0</v>
      </c>
      <c r="O290" s="43">
        <v>0</v>
      </c>
      <c r="P290" s="43">
        <f t="shared" si="60"/>
        <v>46</v>
      </c>
      <c r="Q290" s="43">
        <f t="shared" si="50"/>
        <v>11</v>
      </c>
      <c r="R290" s="43">
        <f t="shared" si="51"/>
        <v>12</v>
      </c>
      <c r="S290" s="43">
        <f t="shared" si="52"/>
        <v>2</v>
      </c>
      <c r="T290" s="43">
        <f t="shared" si="53"/>
        <v>2</v>
      </c>
      <c r="U290" s="43">
        <f t="shared" si="54"/>
        <v>0</v>
      </c>
      <c r="V290" s="43">
        <f t="shared" si="55"/>
        <v>0</v>
      </c>
      <c r="W290" s="43">
        <f t="shared" si="56"/>
        <v>0</v>
      </c>
      <c r="X290">
        <f t="shared" si="57"/>
        <v>46</v>
      </c>
      <c r="Y290">
        <f t="shared" si="58"/>
        <v>4.1818181818181817</v>
      </c>
    </row>
    <row r="291" spans="1:25">
      <c r="A291" s="43"/>
      <c r="B291" s="43" t="s">
        <v>24874</v>
      </c>
      <c r="C291" s="43">
        <v>0</v>
      </c>
      <c r="D291" s="43">
        <v>0</v>
      </c>
      <c r="E291" s="43">
        <f t="shared" si="59"/>
        <v>0</v>
      </c>
      <c r="F291" s="43"/>
      <c r="G291" s="43"/>
      <c r="H291" s="43"/>
      <c r="I291" s="43">
        <v>9</v>
      </c>
      <c r="J291" s="43">
        <v>11</v>
      </c>
      <c r="K291" s="43">
        <v>1</v>
      </c>
      <c r="L291" s="43">
        <v>3</v>
      </c>
      <c r="M291" s="43">
        <v>0</v>
      </c>
      <c r="N291" s="43">
        <v>0</v>
      </c>
      <c r="O291" s="43">
        <v>0</v>
      </c>
      <c r="P291" s="43">
        <f t="shared" si="60"/>
        <v>38</v>
      </c>
      <c r="Q291" s="43">
        <f t="shared" si="50"/>
        <v>9</v>
      </c>
      <c r="R291" s="43">
        <f t="shared" si="51"/>
        <v>11</v>
      </c>
      <c r="S291" s="43">
        <f t="shared" si="52"/>
        <v>1</v>
      </c>
      <c r="T291" s="43">
        <f t="shared" si="53"/>
        <v>3</v>
      </c>
      <c r="U291" s="43">
        <f t="shared" si="54"/>
        <v>0</v>
      </c>
      <c r="V291" s="43">
        <f t="shared" si="55"/>
        <v>0</v>
      </c>
      <c r="W291" s="43">
        <f t="shared" si="56"/>
        <v>0</v>
      </c>
      <c r="X291">
        <f t="shared" si="57"/>
        <v>38</v>
      </c>
      <c r="Y291">
        <f t="shared" si="58"/>
        <v>4.2222222222222223</v>
      </c>
    </row>
    <row r="292" spans="1:25">
      <c r="A292" s="43"/>
      <c r="B292" s="43" t="s">
        <v>24875</v>
      </c>
      <c r="C292" s="43">
        <v>0</v>
      </c>
      <c r="D292" s="43">
        <v>0</v>
      </c>
      <c r="E292" s="43">
        <f t="shared" si="59"/>
        <v>0</v>
      </c>
      <c r="F292" s="43"/>
      <c r="G292" s="43"/>
      <c r="H292" s="43"/>
      <c r="I292" s="43">
        <v>5</v>
      </c>
      <c r="J292" s="43">
        <v>11</v>
      </c>
      <c r="K292" s="43">
        <v>1</v>
      </c>
      <c r="L292" s="43">
        <v>2</v>
      </c>
      <c r="M292" s="43">
        <v>0</v>
      </c>
      <c r="N292" s="43">
        <v>0</v>
      </c>
      <c r="O292" s="43">
        <v>0</v>
      </c>
      <c r="P292" s="43">
        <f t="shared" si="60"/>
        <v>24</v>
      </c>
      <c r="Q292" s="43">
        <f t="shared" si="50"/>
        <v>5</v>
      </c>
      <c r="R292" s="43">
        <f t="shared" si="51"/>
        <v>11</v>
      </c>
      <c r="S292" s="43">
        <f t="shared" si="52"/>
        <v>1</v>
      </c>
      <c r="T292" s="43">
        <f t="shared" si="53"/>
        <v>2</v>
      </c>
      <c r="U292" s="43">
        <f t="shared" si="54"/>
        <v>0</v>
      </c>
      <c r="V292" s="43">
        <f t="shared" si="55"/>
        <v>0</v>
      </c>
      <c r="W292" s="43">
        <f t="shared" si="56"/>
        <v>0</v>
      </c>
      <c r="X292">
        <f t="shared" si="57"/>
        <v>24</v>
      </c>
      <c r="Y292">
        <f t="shared" si="58"/>
        <v>4.8</v>
      </c>
    </row>
    <row r="293" spans="1:25">
      <c r="A293" s="43"/>
      <c r="B293" s="43" t="s">
        <v>24876</v>
      </c>
      <c r="C293" s="43">
        <v>0</v>
      </c>
      <c r="D293" s="43">
        <v>0</v>
      </c>
      <c r="E293" s="43">
        <f t="shared" si="59"/>
        <v>0</v>
      </c>
      <c r="F293" s="43"/>
      <c r="G293" s="43"/>
      <c r="H293" s="43"/>
      <c r="I293" s="43">
        <v>4</v>
      </c>
      <c r="J293" s="43">
        <v>4</v>
      </c>
      <c r="K293" s="43">
        <v>0</v>
      </c>
      <c r="L293" s="43">
        <v>5</v>
      </c>
      <c r="M293" s="43">
        <v>0</v>
      </c>
      <c r="N293" s="43">
        <v>0</v>
      </c>
      <c r="O293" s="43">
        <v>-2</v>
      </c>
      <c r="P293" s="43">
        <f t="shared" si="60"/>
        <v>12</v>
      </c>
      <c r="Q293" s="43">
        <f t="shared" si="50"/>
        <v>4</v>
      </c>
      <c r="R293" s="43">
        <f t="shared" si="51"/>
        <v>4</v>
      </c>
      <c r="S293" s="43">
        <f t="shared" si="52"/>
        <v>0</v>
      </c>
      <c r="T293" s="43">
        <f t="shared" si="53"/>
        <v>5</v>
      </c>
      <c r="U293" s="43">
        <f t="shared" si="54"/>
        <v>0</v>
      </c>
      <c r="V293" s="43">
        <f t="shared" si="55"/>
        <v>0</v>
      </c>
      <c r="W293" s="43">
        <f t="shared" si="56"/>
        <v>-2</v>
      </c>
      <c r="X293">
        <f t="shared" si="57"/>
        <v>12</v>
      </c>
      <c r="Y293">
        <f t="shared" si="58"/>
        <v>3</v>
      </c>
    </row>
    <row r="294" spans="1:25">
      <c r="A294" s="43"/>
      <c r="B294" s="43" t="s">
        <v>24877</v>
      </c>
      <c r="C294" s="43">
        <v>0</v>
      </c>
      <c r="D294" s="43">
        <v>0</v>
      </c>
      <c r="E294" s="43">
        <f t="shared" si="59"/>
        <v>0</v>
      </c>
      <c r="F294" s="43"/>
      <c r="G294" s="43"/>
      <c r="H294" s="43"/>
      <c r="I294" s="43">
        <v>24</v>
      </c>
      <c r="J294" s="43">
        <v>33</v>
      </c>
      <c r="K294" s="43">
        <v>7</v>
      </c>
      <c r="L294" s="43">
        <v>19</v>
      </c>
      <c r="M294" s="43">
        <v>3</v>
      </c>
      <c r="N294" s="43">
        <v>1</v>
      </c>
      <c r="O294" s="43">
        <v>-5</v>
      </c>
      <c r="P294" s="43">
        <f t="shared" si="60"/>
        <v>96</v>
      </c>
      <c r="Q294" s="43">
        <f t="shared" si="50"/>
        <v>24</v>
      </c>
      <c r="R294" s="43">
        <f t="shared" si="51"/>
        <v>33</v>
      </c>
      <c r="S294" s="43">
        <f t="shared" si="52"/>
        <v>7</v>
      </c>
      <c r="T294" s="43">
        <f t="shared" si="53"/>
        <v>19</v>
      </c>
      <c r="U294" s="43">
        <f t="shared" si="54"/>
        <v>3</v>
      </c>
      <c r="V294" s="43">
        <f t="shared" si="55"/>
        <v>1</v>
      </c>
      <c r="W294" s="43">
        <f t="shared" si="56"/>
        <v>-5</v>
      </c>
      <c r="X294">
        <f t="shared" si="57"/>
        <v>96</v>
      </c>
      <c r="Y294">
        <f t="shared" si="58"/>
        <v>4</v>
      </c>
    </row>
    <row r="295" spans="1:25">
      <c r="A295" s="43"/>
      <c r="B295" s="43" t="s">
        <v>24878</v>
      </c>
      <c r="C295" s="43">
        <v>0</v>
      </c>
      <c r="D295" s="43">
        <v>0</v>
      </c>
      <c r="E295" s="43">
        <f t="shared" si="59"/>
        <v>0</v>
      </c>
      <c r="F295" s="43"/>
      <c r="G295" s="43"/>
      <c r="H295" s="43"/>
      <c r="I295" s="43">
        <v>12</v>
      </c>
      <c r="J295" s="43">
        <v>13</v>
      </c>
      <c r="K295" s="43">
        <v>1</v>
      </c>
      <c r="L295" s="43">
        <v>9</v>
      </c>
      <c r="M295" s="43">
        <v>1</v>
      </c>
      <c r="N295" s="43">
        <v>0</v>
      </c>
      <c r="O295" s="43">
        <v>-3</v>
      </c>
      <c r="P295" s="43">
        <f t="shared" si="60"/>
        <v>48</v>
      </c>
      <c r="Q295" s="43">
        <f t="shared" si="50"/>
        <v>12</v>
      </c>
      <c r="R295" s="43">
        <f t="shared" si="51"/>
        <v>13</v>
      </c>
      <c r="S295" s="43">
        <f t="shared" si="52"/>
        <v>1</v>
      </c>
      <c r="T295" s="43">
        <f t="shared" si="53"/>
        <v>9</v>
      </c>
      <c r="U295" s="43">
        <f t="shared" si="54"/>
        <v>1</v>
      </c>
      <c r="V295" s="43">
        <f t="shared" si="55"/>
        <v>0</v>
      </c>
      <c r="W295" s="43">
        <f t="shared" si="56"/>
        <v>-3</v>
      </c>
      <c r="X295">
        <f t="shared" si="57"/>
        <v>48</v>
      </c>
      <c r="Y295">
        <f t="shared" si="58"/>
        <v>4</v>
      </c>
    </row>
    <row r="296" spans="1:25">
      <c r="A296" s="43"/>
      <c r="B296" s="43" t="s">
        <v>24879</v>
      </c>
      <c r="C296" s="43">
        <v>0</v>
      </c>
      <c r="D296" s="43">
        <v>0</v>
      </c>
      <c r="E296" s="43">
        <f t="shared" si="59"/>
        <v>0</v>
      </c>
      <c r="F296" s="43"/>
      <c r="G296" s="43"/>
      <c r="H296" s="43"/>
      <c r="I296" s="43">
        <v>7</v>
      </c>
      <c r="J296" s="43">
        <v>9</v>
      </c>
      <c r="K296" s="43">
        <v>1</v>
      </c>
      <c r="L296" s="43">
        <v>8</v>
      </c>
      <c r="M296" s="43">
        <v>1</v>
      </c>
      <c r="N296" s="43">
        <v>0</v>
      </c>
      <c r="O296" s="43">
        <v>-3</v>
      </c>
      <c r="P296" s="43">
        <f t="shared" si="60"/>
        <v>26</v>
      </c>
      <c r="Q296" s="43">
        <f t="shared" si="50"/>
        <v>7</v>
      </c>
      <c r="R296" s="43">
        <f t="shared" si="51"/>
        <v>9</v>
      </c>
      <c r="S296" s="43">
        <f t="shared" si="52"/>
        <v>1</v>
      </c>
      <c r="T296" s="43">
        <f t="shared" si="53"/>
        <v>8</v>
      </c>
      <c r="U296" s="43">
        <f t="shared" si="54"/>
        <v>1</v>
      </c>
      <c r="V296" s="43">
        <f t="shared" si="55"/>
        <v>0</v>
      </c>
      <c r="W296" s="43">
        <f t="shared" si="56"/>
        <v>-3</v>
      </c>
      <c r="X296">
        <f t="shared" si="57"/>
        <v>26</v>
      </c>
      <c r="Y296">
        <f t="shared" si="58"/>
        <v>3.7142857142857144</v>
      </c>
    </row>
    <row r="297" spans="1:25">
      <c r="A297" s="43"/>
      <c r="B297" s="43" t="s">
        <v>24880</v>
      </c>
      <c r="C297" s="43">
        <v>0</v>
      </c>
      <c r="D297" s="43">
        <v>0</v>
      </c>
      <c r="E297" s="43">
        <f t="shared" si="59"/>
        <v>0</v>
      </c>
      <c r="F297" s="43"/>
      <c r="G297" s="43"/>
      <c r="H297" s="43"/>
      <c r="I297" s="43">
        <v>7</v>
      </c>
      <c r="J297" s="43">
        <v>9</v>
      </c>
      <c r="K297" s="43">
        <v>1</v>
      </c>
      <c r="L297" s="43">
        <v>5</v>
      </c>
      <c r="M297" s="43">
        <v>0</v>
      </c>
      <c r="N297" s="43">
        <v>0</v>
      </c>
      <c r="O297" s="43">
        <v>-2</v>
      </c>
      <c r="P297" s="43">
        <f t="shared" si="60"/>
        <v>26</v>
      </c>
      <c r="Q297" s="43">
        <f t="shared" si="50"/>
        <v>7</v>
      </c>
      <c r="R297" s="43">
        <f t="shared" si="51"/>
        <v>9</v>
      </c>
      <c r="S297" s="43">
        <f t="shared" si="52"/>
        <v>1</v>
      </c>
      <c r="T297" s="43">
        <f t="shared" si="53"/>
        <v>5</v>
      </c>
      <c r="U297" s="43">
        <f t="shared" si="54"/>
        <v>0</v>
      </c>
      <c r="V297" s="43">
        <f t="shared" si="55"/>
        <v>0</v>
      </c>
      <c r="W297" s="43">
        <f t="shared" si="56"/>
        <v>-2</v>
      </c>
      <c r="X297">
        <f t="shared" si="57"/>
        <v>26</v>
      </c>
      <c r="Y297">
        <f t="shared" si="58"/>
        <v>3.7142857142857144</v>
      </c>
    </row>
    <row r="298" spans="1:25">
      <c r="A298" s="43"/>
      <c r="B298" s="43" t="s">
        <v>24881</v>
      </c>
      <c r="C298" s="43">
        <v>0</v>
      </c>
      <c r="D298" s="43">
        <v>0</v>
      </c>
      <c r="E298" s="43">
        <f t="shared" si="59"/>
        <v>0</v>
      </c>
      <c r="F298" s="43"/>
      <c r="G298" s="43"/>
      <c r="H298" s="43"/>
      <c r="I298" s="43">
        <v>7</v>
      </c>
      <c r="J298" s="43">
        <v>10</v>
      </c>
      <c r="K298" s="43">
        <v>1</v>
      </c>
      <c r="L298" s="43">
        <v>4</v>
      </c>
      <c r="M298" s="43">
        <v>0</v>
      </c>
      <c r="N298" s="43">
        <v>0</v>
      </c>
      <c r="O298" s="43">
        <v>-1</v>
      </c>
      <c r="P298" s="43">
        <f t="shared" si="60"/>
        <v>28</v>
      </c>
      <c r="Q298" s="43">
        <f t="shared" si="50"/>
        <v>7</v>
      </c>
      <c r="R298" s="43">
        <f t="shared" si="51"/>
        <v>10</v>
      </c>
      <c r="S298" s="43">
        <f t="shared" si="52"/>
        <v>1</v>
      </c>
      <c r="T298" s="43">
        <f t="shared" si="53"/>
        <v>4</v>
      </c>
      <c r="U298" s="43">
        <f t="shared" si="54"/>
        <v>0</v>
      </c>
      <c r="V298" s="43">
        <f t="shared" si="55"/>
        <v>0</v>
      </c>
      <c r="W298" s="43">
        <f t="shared" si="56"/>
        <v>-1</v>
      </c>
      <c r="X298">
        <f t="shared" si="57"/>
        <v>28</v>
      </c>
      <c r="Y298">
        <f t="shared" si="58"/>
        <v>4</v>
      </c>
    </row>
    <row r="299" spans="1:25">
      <c r="A299" s="43"/>
      <c r="B299" s="43" t="s">
        <v>24882</v>
      </c>
      <c r="C299" s="43">
        <v>0</v>
      </c>
      <c r="D299" s="43">
        <v>0</v>
      </c>
      <c r="E299" s="43">
        <f t="shared" si="59"/>
        <v>0</v>
      </c>
      <c r="F299" s="43"/>
      <c r="G299" s="43"/>
      <c r="H299" s="43"/>
      <c r="I299" s="43">
        <v>7</v>
      </c>
      <c r="J299" s="43">
        <v>14</v>
      </c>
      <c r="K299" s="43">
        <v>2</v>
      </c>
      <c r="L299" s="43">
        <v>3</v>
      </c>
      <c r="M299" s="43">
        <v>0</v>
      </c>
      <c r="N299" s="43">
        <v>0</v>
      </c>
      <c r="O299" s="43">
        <v>0</v>
      </c>
      <c r="P299" s="43">
        <f t="shared" si="60"/>
        <v>30</v>
      </c>
      <c r="Q299" s="43">
        <f t="shared" si="50"/>
        <v>7</v>
      </c>
      <c r="R299" s="43">
        <f t="shared" si="51"/>
        <v>14</v>
      </c>
      <c r="S299" s="43">
        <f t="shared" si="52"/>
        <v>2</v>
      </c>
      <c r="T299" s="43">
        <f t="shared" si="53"/>
        <v>3</v>
      </c>
      <c r="U299" s="43">
        <f t="shared" si="54"/>
        <v>0</v>
      </c>
      <c r="V299" s="43">
        <f t="shared" si="55"/>
        <v>0</v>
      </c>
      <c r="W299" s="43">
        <f t="shared" si="56"/>
        <v>0</v>
      </c>
      <c r="X299">
        <f t="shared" si="57"/>
        <v>30</v>
      </c>
      <c r="Y299">
        <f t="shared" si="58"/>
        <v>4.2857142857142856</v>
      </c>
    </row>
    <row r="300" spans="1:25">
      <c r="A300" s="43"/>
      <c r="B300" s="43" t="s">
        <v>24883</v>
      </c>
      <c r="C300" s="43">
        <v>0</v>
      </c>
      <c r="D300" s="43">
        <v>0</v>
      </c>
      <c r="E300" s="43">
        <f t="shared" si="59"/>
        <v>0</v>
      </c>
      <c r="F300" s="43"/>
      <c r="G300" s="43"/>
      <c r="H300" s="43"/>
      <c r="I300" s="43">
        <v>0</v>
      </c>
      <c r="J300" s="43">
        <v>0</v>
      </c>
      <c r="K300" s="43">
        <v>0</v>
      </c>
      <c r="L300" s="43">
        <v>0</v>
      </c>
      <c r="M300" s="43">
        <v>0</v>
      </c>
      <c r="N300" s="43">
        <v>0</v>
      </c>
      <c r="O300" s="43">
        <v>1</v>
      </c>
      <c r="P300" s="43">
        <f t="shared" si="60"/>
        <v>-1</v>
      </c>
      <c r="Q300" s="43">
        <f t="shared" si="50"/>
        <v>0</v>
      </c>
      <c r="R300" s="43">
        <f t="shared" si="51"/>
        <v>0</v>
      </c>
      <c r="S300" s="43">
        <f t="shared" si="52"/>
        <v>0</v>
      </c>
      <c r="T300" s="43">
        <f t="shared" si="53"/>
        <v>0</v>
      </c>
      <c r="U300" s="43">
        <f t="shared" si="54"/>
        <v>0</v>
      </c>
      <c r="V300" s="43">
        <f t="shared" si="55"/>
        <v>0</v>
      </c>
      <c r="W300" s="43">
        <f t="shared" si="56"/>
        <v>1</v>
      </c>
      <c r="X300">
        <f t="shared" si="57"/>
        <v>-1</v>
      </c>
      <c r="Y300">
        <f t="shared" si="58"/>
        <v>-1</v>
      </c>
    </row>
    <row r="301" spans="1:25">
      <c r="A301" s="43"/>
      <c r="B301" s="43" t="s">
        <v>24884</v>
      </c>
      <c r="C301" s="43">
        <v>0</v>
      </c>
      <c r="D301" s="43">
        <v>0</v>
      </c>
      <c r="E301" s="43">
        <f t="shared" si="59"/>
        <v>0</v>
      </c>
      <c r="F301" s="43"/>
      <c r="G301" s="43"/>
      <c r="H301" s="43"/>
      <c r="I301" s="43">
        <v>0</v>
      </c>
      <c r="J301" s="43">
        <v>1</v>
      </c>
      <c r="K301" s="43">
        <v>0</v>
      </c>
      <c r="L301" s="43">
        <v>0</v>
      </c>
      <c r="M301" s="43">
        <v>0</v>
      </c>
      <c r="N301" s="43">
        <v>0</v>
      </c>
      <c r="O301" s="43">
        <v>0</v>
      </c>
      <c r="P301" s="43">
        <f t="shared" si="60"/>
        <v>1</v>
      </c>
      <c r="Q301" s="43">
        <f t="shared" si="50"/>
        <v>0</v>
      </c>
      <c r="R301" s="43">
        <f t="shared" si="51"/>
        <v>1</v>
      </c>
      <c r="S301" s="43">
        <f t="shared" si="52"/>
        <v>0</v>
      </c>
      <c r="T301" s="43">
        <f t="shared" si="53"/>
        <v>0</v>
      </c>
      <c r="U301" s="43">
        <f t="shared" si="54"/>
        <v>0</v>
      </c>
      <c r="V301" s="43">
        <f t="shared" si="55"/>
        <v>0</v>
      </c>
      <c r="W301" s="43">
        <f t="shared" si="56"/>
        <v>0</v>
      </c>
      <c r="X301">
        <f t="shared" si="57"/>
        <v>1</v>
      </c>
      <c r="Y301">
        <f t="shared" si="58"/>
        <v>1</v>
      </c>
    </row>
    <row r="302" spans="1:25">
      <c r="A302" s="43"/>
      <c r="B302" s="43" t="s">
        <v>24885</v>
      </c>
      <c r="C302" s="43">
        <v>0</v>
      </c>
      <c r="D302" s="43">
        <v>0</v>
      </c>
      <c r="E302" s="43">
        <f t="shared" si="59"/>
        <v>0</v>
      </c>
      <c r="F302" s="43"/>
      <c r="G302" s="43"/>
      <c r="H302" s="43"/>
      <c r="I302" s="43">
        <v>0</v>
      </c>
      <c r="J302" s="43">
        <v>0</v>
      </c>
      <c r="K302" s="43">
        <v>0</v>
      </c>
      <c r="L302" s="43">
        <v>0</v>
      </c>
      <c r="M302" s="43">
        <v>0</v>
      </c>
      <c r="N302" s="43">
        <v>0</v>
      </c>
      <c r="O302" s="43">
        <v>1</v>
      </c>
      <c r="P302" s="43">
        <f t="shared" si="60"/>
        <v>-1</v>
      </c>
      <c r="Q302" s="43">
        <f t="shared" si="50"/>
        <v>0</v>
      </c>
      <c r="R302" s="43">
        <f t="shared" si="51"/>
        <v>0</v>
      </c>
      <c r="S302" s="43">
        <f t="shared" si="52"/>
        <v>0</v>
      </c>
      <c r="T302" s="43">
        <f t="shared" si="53"/>
        <v>0</v>
      </c>
      <c r="U302" s="43">
        <f t="shared" si="54"/>
        <v>0</v>
      </c>
      <c r="V302" s="43">
        <f t="shared" si="55"/>
        <v>0</v>
      </c>
      <c r="W302" s="43">
        <f t="shared" si="56"/>
        <v>1</v>
      </c>
      <c r="X302">
        <f t="shared" si="57"/>
        <v>-1</v>
      </c>
      <c r="Y302">
        <f t="shared" si="58"/>
        <v>-1</v>
      </c>
    </row>
    <row r="303" spans="1:25">
      <c r="A303" s="43"/>
      <c r="B303" s="43" t="s">
        <v>24886</v>
      </c>
      <c r="C303" s="43">
        <v>0</v>
      </c>
      <c r="D303" s="43">
        <v>0</v>
      </c>
      <c r="E303" s="43">
        <f t="shared" si="59"/>
        <v>0</v>
      </c>
      <c r="F303" s="43"/>
      <c r="G303" s="43"/>
      <c r="H303" s="43"/>
      <c r="I303" s="43">
        <v>0</v>
      </c>
      <c r="J303" s="43">
        <v>1</v>
      </c>
      <c r="K303" s="43">
        <v>0</v>
      </c>
      <c r="L303" s="43">
        <v>0</v>
      </c>
      <c r="M303" s="43">
        <v>0</v>
      </c>
      <c r="N303" s="43">
        <v>0</v>
      </c>
      <c r="O303" s="43">
        <v>0</v>
      </c>
      <c r="P303" s="43">
        <f t="shared" si="60"/>
        <v>1</v>
      </c>
      <c r="Q303" s="43">
        <f t="shared" si="50"/>
        <v>0</v>
      </c>
      <c r="R303" s="43">
        <f t="shared" si="51"/>
        <v>1</v>
      </c>
      <c r="S303" s="43">
        <f t="shared" si="52"/>
        <v>0</v>
      </c>
      <c r="T303" s="43">
        <f t="shared" si="53"/>
        <v>0</v>
      </c>
      <c r="U303" s="43">
        <f t="shared" si="54"/>
        <v>0</v>
      </c>
      <c r="V303" s="43">
        <f t="shared" si="55"/>
        <v>0</v>
      </c>
      <c r="W303" s="43">
        <f t="shared" si="56"/>
        <v>0</v>
      </c>
      <c r="X303">
        <f t="shared" si="57"/>
        <v>1</v>
      </c>
      <c r="Y303">
        <f t="shared" si="58"/>
        <v>1</v>
      </c>
    </row>
    <row r="304" spans="1:25">
      <c r="A304" s="43"/>
      <c r="B304" s="43" t="s">
        <v>24887</v>
      </c>
      <c r="C304" s="43">
        <v>0</v>
      </c>
      <c r="D304" s="43">
        <v>0</v>
      </c>
      <c r="E304" s="43">
        <f t="shared" si="59"/>
        <v>0</v>
      </c>
      <c r="F304" s="43"/>
      <c r="G304" s="43"/>
      <c r="H304" s="43"/>
      <c r="I304" s="43">
        <v>5</v>
      </c>
      <c r="J304" s="43">
        <v>6</v>
      </c>
      <c r="K304" s="43">
        <v>2</v>
      </c>
      <c r="L304" s="43">
        <v>5</v>
      </c>
      <c r="M304" s="43">
        <v>0</v>
      </c>
      <c r="N304" s="43">
        <v>0</v>
      </c>
      <c r="O304" s="43">
        <v>-2</v>
      </c>
      <c r="P304" s="43">
        <f t="shared" si="60"/>
        <v>12</v>
      </c>
      <c r="Q304" s="43">
        <f t="shared" si="50"/>
        <v>5</v>
      </c>
      <c r="R304" s="43">
        <f t="shared" si="51"/>
        <v>6</v>
      </c>
      <c r="S304" s="43">
        <f t="shared" si="52"/>
        <v>2</v>
      </c>
      <c r="T304" s="43">
        <f t="shared" si="53"/>
        <v>5</v>
      </c>
      <c r="U304" s="43">
        <f t="shared" si="54"/>
        <v>0</v>
      </c>
      <c r="V304" s="43">
        <f t="shared" si="55"/>
        <v>0</v>
      </c>
      <c r="W304" s="43">
        <f t="shared" si="56"/>
        <v>-2</v>
      </c>
      <c r="X304">
        <f t="shared" si="57"/>
        <v>12</v>
      </c>
      <c r="Y304">
        <f t="shared" si="58"/>
        <v>2.4</v>
      </c>
    </row>
    <row r="305" spans="1:25">
      <c r="A305" s="43"/>
      <c r="B305" s="43" t="s">
        <v>24888</v>
      </c>
      <c r="C305" s="43">
        <v>0</v>
      </c>
      <c r="D305" s="43">
        <v>0</v>
      </c>
      <c r="E305" s="43">
        <f t="shared" si="59"/>
        <v>0</v>
      </c>
      <c r="F305" s="43"/>
      <c r="G305" s="43"/>
      <c r="H305" s="43"/>
      <c r="I305" s="43">
        <v>0</v>
      </c>
      <c r="J305" s="43">
        <v>4</v>
      </c>
      <c r="K305" s="43">
        <v>1</v>
      </c>
      <c r="L305" s="43">
        <v>0</v>
      </c>
      <c r="M305" s="43">
        <v>0</v>
      </c>
      <c r="N305" s="43">
        <v>0</v>
      </c>
      <c r="O305" s="43">
        <v>1</v>
      </c>
      <c r="P305" s="43">
        <f t="shared" si="60"/>
        <v>0</v>
      </c>
      <c r="Q305" s="43">
        <f t="shared" si="50"/>
        <v>0</v>
      </c>
      <c r="R305" s="43">
        <f t="shared" si="51"/>
        <v>4</v>
      </c>
      <c r="S305" s="43">
        <f t="shared" si="52"/>
        <v>1</v>
      </c>
      <c r="T305" s="43">
        <f t="shared" si="53"/>
        <v>0</v>
      </c>
      <c r="U305" s="43">
        <f t="shared" si="54"/>
        <v>0</v>
      </c>
      <c r="V305" s="43">
        <f t="shared" si="55"/>
        <v>0</v>
      </c>
      <c r="W305" s="43">
        <f t="shared" si="56"/>
        <v>1</v>
      </c>
      <c r="X305">
        <f t="shared" si="57"/>
        <v>0</v>
      </c>
      <c r="Y305">
        <f t="shared" si="58"/>
        <v>0</v>
      </c>
    </row>
    <row r="306" spans="1:25">
      <c r="A306" s="43"/>
      <c r="B306" s="43" t="s">
        <v>868</v>
      </c>
      <c r="C306" s="43">
        <v>0</v>
      </c>
      <c r="D306" s="43">
        <v>0</v>
      </c>
      <c r="E306" s="43">
        <f t="shared" si="59"/>
        <v>1</v>
      </c>
      <c r="F306" s="43"/>
      <c r="G306" s="43"/>
      <c r="H306" s="43"/>
      <c r="I306" s="43">
        <v>0</v>
      </c>
      <c r="J306" s="43">
        <v>4</v>
      </c>
      <c r="K306" s="43">
        <v>1</v>
      </c>
      <c r="L306" s="43">
        <v>0</v>
      </c>
      <c r="M306" s="43">
        <v>0</v>
      </c>
      <c r="N306" s="43">
        <v>0</v>
      </c>
      <c r="O306" s="43">
        <v>1</v>
      </c>
      <c r="P306" s="43">
        <f t="shared" si="60"/>
        <v>0</v>
      </c>
      <c r="Q306" s="43">
        <f t="shared" si="50"/>
        <v>0</v>
      </c>
      <c r="R306" s="43">
        <f t="shared" si="51"/>
        <v>4</v>
      </c>
      <c r="S306" s="43">
        <f t="shared" si="52"/>
        <v>1</v>
      </c>
      <c r="T306" s="43">
        <f t="shared" si="53"/>
        <v>0</v>
      </c>
      <c r="U306" s="43">
        <f t="shared" si="54"/>
        <v>0</v>
      </c>
      <c r="V306" s="43">
        <f t="shared" si="55"/>
        <v>0</v>
      </c>
      <c r="W306" s="43">
        <f t="shared" si="56"/>
        <v>1</v>
      </c>
      <c r="X306">
        <f t="shared" si="57"/>
        <v>0</v>
      </c>
      <c r="Y306">
        <f t="shared" si="58"/>
        <v>0</v>
      </c>
    </row>
    <row r="307" spans="1:25">
      <c r="A307" s="43"/>
      <c r="B307" s="43" t="s">
        <v>24889</v>
      </c>
      <c r="C307" s="43">
        <v>0</v>
      </c>
      <c r="D307" s="43">
        <v>0</v>
      </c>
      <c r="E307" s="43">
        <f t="shared" si="59"/>
        <v>0</v>
      </c>
      <c r="F307" s="43"/>
      <c r="G307" s="43"/>
      <c r="H307" s="43"/>
      <c r="I307" s="43">
        <v>9</v>
      </c>
      <c r="J307" s="43">
        <v>18</v>
      </c>
      <c r="K307" s="43">
        <v>0</v>
      </c>
      <c r="L307" s="43">
        <v>1</v>
      </c>
      <c r="M307" s="43">
        <v>0</v>
      </c>
      <c r="N307" s="43">
        <v>0</v>
      </c>
      <c r="O307" s="43">
        <v>0</v>
      </c>
      <c r="P307" s="43">
        <f t="shared" si="60"/>
        <v>52</v>
      </c>
      <c r="Q307" s="43">
        <f t="shared" si="50"/>
        <v>9</v>
      </c>
      <c r="R307" s="43">
        <f t="shared" si="51"/>
        <v>18</v>
      </c>
      <c r="S307" s="43">
        <f t="shared" si="52"/>
        <v>0</v>
      </c>
      <c r="T307" s="43">
        <f t="shared" si="53"/>
        <v>1</v>
      </c>
      <c r="U307" s="43">
        <f t="shared" si="54"/>
        <v>0</v>
      </c>
      <c r="V307" s="43">
        <f t="shared" si="55"/>
        <v>0</v>
      </c>
      <c r="W307" s="43">
        <f t="shared" si="56"/>
        <v>0</v>
      </c>
      <c r="X307">
        <f t="shared" si="57"/>
        <v>52</v>
      </c>
      <c r="Y307">
        <f t="shared" si="58"/>
        <v>5.7777777777777777</v>
      </c>
    </row>
    <row r="308" spans="1:25">
      <c r="A308" s="43"/>
      <c r="B308" s="43" t="s">
        <v>24890</v>
      </c>
      <c r="C308" s="43">
        <v>0</v>
      </c>
      <c r="D308" s="43">
        <v>0</v>
      </c>
      <c r="E308" s="43">
        <f t="shared" si="59"/>
        <v>0</v>
      </c>
      <c r="F308" s="43"/>
      <c r="G308" s="43"/>
      <c r="H308" s="43"/>
      <c r="I308" s="43">
        <v>9</v>
      </c>
      <c r="J308" s="43">
        <v>20</v>
      </c>
      <c r="K308" s="43">
        <v>0</v>
      </c>
      <c r="L308" s="43">
        <v>0</v>
      </c>
      <c r="M308" s="43">
        <v>0</v>
      </c>
      <c r="N308" s="43">
        <v>0</v>
      </c>
      <c r="O308" s="43">
        <v>0</v>
      </c>
      <c r="P308" s="43">
        <f t="shared" si="60"/>
        <v>56</v>
      </c>
      <c r="Q308" s="43">
        <f t="shared" si="50"/>
        <v>9</v>
      </c>
      <c r="R308" s="43">
        <f t="shared" si="51"/>
        <v>20</v>
      </c>
      <c r="S308" s="43">
        <f t="shared" si="52"/>
        <v>0</v>
      </c>
      <c r="T308" s="43">
        <f t="shared" si="53"/>
        <v>0</v>
      </c>
      <c r="U308" s="43">
        <f t="shared" si="54"/>
        <v>0</v>
      </c>
      <c r="V308" s="43">
        <f t="shared" si="55"/>
        <v>0</v>
      </c>
      <c r="W308" s="43">
        <f t="shared" si="56"/>
        <v>0</v>
      </c>
      <c r="X308">
        <f t="shared" si="57"/>
        <v>56</v>
      </c>
      <c r="Y308">
        <f t="shared" si="58"/>
        <v>6.2222222222222223</v>
      </c>
    </row>
    <row r="309" spans="1:25">
      <c r="A309" s="43"/>
      <c r="B309" s="43" t="s">
        <v>24891</v>
      </c>
      <c r="C309" s="43">
        <v>0</v>
      </c>
      <c r="D309" s="43">
        <v>0</v>
      </c>
      <c r="E309" s="43">
        <f t="shared" si="59"/>
        <v>0</v>
      </c>
      <c r="F309" s="43"/>
      <c r="G309" s="43"/>
      <c r="H309" s="43"/>
      <c r="I309" s="43">
        <v>9</v>
      </c>
      <c r="J309" s="43">
        <v>17</v>
      </c>
      <c r="K309" s="43">
        <v>0</v>
      </c>
      <c r="L309" s="43">
        <v>2</v>
      </c>
      <c r="M309" s="43">
        <v>0</v>
      </c>
      <c r="N309" s="43">
        <v>0</v>
      </c>
      <c r="O309" s="43">
        <v>-1</v>
      </c>
      <c r="P309" s="43">
        <f t="shared" si="60"/>
        <v>50</v>
      </c>
      <c r="Q309" s="43">
        <f t="shared" si="50"/>
        <v>9</v>
      </c>
      <c r="R309" s="43">
        <f t="shared" si="51"/>
        <v>17</v>
      </c>
      <c r="S309" s="43">
        <f t="shared" si="52"/>
        <v>0</v>
      </c>
      <c r="T309" s="43">
        <f t="shared" si="53"/>
        <v>2</v>
      </c>
      <c r="U309" s="43">
        <f t="shared" si="54"/>
        <v>0</v>
      </c>
      <c r="V309" s="43">
        <f t="shared" si="55"/>
        <v>0</v>
      </c>
      <c r="W309" s="43">
        <f t="shared" si="56"/>
        <v>-1</v>
      </c>
      <c r="X309">
        <f t="shared" si="57"/>
        <v>50</v>
      </c>
      <c r="Y309">
        <f t="shared" si="58"/>
        <v>5.5555555555555554</v>
      </c>
    </row>
    <row r="310" spans="1:25">
      <c r="A310" s="43"/>
      <c r="B310" s="43" t="s">
        <v>24892</v>
      </c>
      <c r="C310" s="43">
        <v>0</v>
      </c>
      <c r="D310" s="43">
        <v>0</v>
      </c>
      <c r="E310" s="43">
        <f t="shared" si="59"/>
        <v>0</v>
      </c>
      <c r="F310" s="43"/>
      <c r="G310" s="43"/>
      <c r="H310" s="43"/>
      <c r="I310" s="43">
        <v>9</v>
      </c>
      <c r="J310" s="43">
        <v>20</v>
      </c>
      <c r="K310" s="43">
        <v>0</v>
      </c>
      <c r="L310" s="43">
        <v>1</v>
      </c>
      <c r="M310" s="43">
        <v>0</v>
      </c>
      <c r="N310" s="43">
        <v>0</v>
      </c>
      <c r="O310" s="43">
        <v>0</v>
      </c>
      <c r="P310" s="43">
        <f t="shared" si="60"/>
        <v>54</v>
      </c>
      <c r="Q310" s="43">
        <f t="shared" si="50"/>
        <v>9</v>
      </c>
      <c r="R310" s="43">
        <f t="shared" si="51"/>
        <v>20</v>
      </c>
      <c r="S310" s="43">
        <f t="shared" si="52"/>
        <v>0</v>
      </c>
      <c r="T310" s="43">
        <f t="shared" si="53"/>
        <v>1</v>
      </c>
      <c r="U310" s="43">
        <f t="shared" si="54"/>
        <v>0</v>
      </c>
      <c r="V310" s="43">
        <f t="shared" si="55"/>
        <v>0</v>
      </c>
      <c r="W310" s="43">
        <f t="shared" si="56"/>
        <v>0</v>
      </c>
      <c r="X310">
        <f t="shared" si="57"/>
        <v>54</v>
      </c>
      <c r="Y310">
        <f t="shared" si="58"/>
        <v>6</v>
      </c>
    </row>
    <row r="311" spans="1:25">
      <c r="A311" s="43"/>
      <c r="B311" s="43" t="s">
        <v>24893</v>
      </c>
      <c r="C311" s="43">
        <v>0</v>
      </c>
      <c r="D311" s="43">
        <v>0</v>
      </c>
      <c r="E311" s="43">
        <f t="shared" si="59"/>
        <v>0</v>
      </c>
      <c r="F311" s="43"/>
      <c r="G311" s="43"/>
      <c r="H311" s="43"/>
      <c r="I311" s="43">
        <v>30</v>
      </c>
      <c r="J311" s="43">
        <v>48</v>
      </c>
      <c r="K311" s="43">
        <v>7</v>
      </c>
      <c r="L311" s="43">
        <v>17</v>
      </c>
      <c r="M311" s="43">
        <v>3</v>
      </c>
      <c r="N311" s="43">
        <v>1</v>
      </c>
      <c r="O311" s="43">
        <v>-4</v>
      </c>
      <c r="P311" s="43">
        <f t="shared" si="60"/>
        <v>138</v>
      </c>
      <c r="Q311" s="43">
        <f t="shared" si="50"/>
        <v>30</v>
      </c>
      <c r="R311" s="43">
        <f t="shared" si="51"/>
        <v>48</v>
      </c>
      <c r="S311" s="43">
        <f t="shared" si="52"/>
        <v>7</v>
      </c>
      <c r="T311" s="43">
        <f t="shared" si="53"/>
        <v>17</v>
      </c>
      <c r="U311" s="43">
        <f t="shared" si="54"/>
        <v>3</v>
      </c>
      <c r="V311" s="43">
        <f t="shared" si="55"/>
        <v>1</v>
      </c>
      <c r="W311" s="43">
        <f t="shared" si="56"/>
        <v>-4</v>
      </c>
      <c r="X311">
        <f t="shared" si="57"/>
        <v>138</v>
      </c>
      <c r="Y311">
        <f t="shared" si="58"/>
        <v>4.5999999999999996</v>
      </c>
    </row>
    <row r="312" spans="1:25">
      <c r="A312" s="43"/>
      <c r="B312" s="43" t="s">
        <v>24894</v>
      </c>
      <c r="C312" s="43">
        <v>0</v>
      </c>
      <c r="D312" s="43">
        <v>0</v>
      </c>
      <c r="E312" s="43">
        <f t="shared" si="59"/>
        <v>0</v>
      </c>
      <c r="F312" s="43"/>
      <c r="G312" s="43"/>
      <c r="H312" s="43"/>
      <c r="I312" s="43">
        <v>11</v>
      </c>
      <c r="J312" s="43">
        <v>22</v>
      </c>
      <c r="K312" s="43">
        <v>0</v>
      </c>
      <c r="L312" s="43">
        <v>2</v>
      </c>
      <c r="M312" s="43">
        <v>0</v>
      </c>
      <c r="N312" s="43">
        <v>0</v>
      </c>
      <c r="O312" s="43">
        <v>0</v>
      </c>
      <c r="P312" s="43">
        <f t="shared" si="60"/>
        <v>62</v>
      </c>
      <c r="Q312" s="43">
        <f t="shared" si="50"/>
        <v>11</v>
      </c>
      <c r="R312" s="43">
        <f t="shared" si="51"/>
        <v>22</v>
      </c>
      <c r="S312" s="43">
        <f t="shared" si="52"/>
        <v>0</v>
      </c>
      <c r="T312" s="43">
        <f t="shared" si="53"/>
        <v>2</v>
      </c>
      <c r="U312" s="43">
        <f t="shared" si="54"/>
        <v>0</v>
      </c>
      <c r="V312" s="43">
        <f t="shared" si="55"/>
        <v>0</v>
      </c>
      <c r="W312" s="43">
        <f t="shared" si="56"/>
        <v>0</v>
      </c>
      <c r="X312">
        <f t="shared" si="57"/>
        <v>62</v>
      </c>
      <c r="Y312">
        <f t="shared" si="58"/>
        <v>5.6363636363636367</v>
      </c>
    </row>
    <row r="313" spans="1:25">
      <c r="A313" s="43"/>
      <c r="B313" s="43" t="s">
        <v>24895</v>
      </c>
      <c r="C313" s="43">
        <v>0</v>
      </c>
      <c r="D313" s="43">
        <v>0</v>
      </c>
      <c r="E313" s="43">
        <f t="shared" si="59"/>
        <v>0</v>
      </c>
      <c r="F313" s="43"/>
      <c r="G313" s="43"/>
      <c r="H313" s="43"/>
      <c r="I313" s="43">
        <v>6</v>
      </c>
      <c r="J313" s="43">
        <v>11</v>
      </c>
      <c r="K313" s="43">
        <v>1</v>
      </c>
      <c r="L313" s="43">
        <v>4</v>
      </c>
      <c r="M313" s="43">
        <v>0</v>
      </c>
      <c r="N313" s="43">
        <v>0</v>
      </c>
      <c r="O313" s="43">
        <v>0</v>
      </c>
      <c r="P313" s="43">
        <f t="shared" si="60"/>
        <v>24</v>
      </c>
      <c r="Q313" s="43">
        <f t="shared" si="50"/>
        <v>6</v>
      </c>
      <c r="R313" s="43">
        <f t="shared" si="51"/>
        <v>11</v>
      </c>
      <c r="S313" s="43">
        <f t="shared" si="52"/>
        <v>1</v>
      </c>
      <c r="T313" s="43">
        <f t="shared" si="53"/>
        <v>4</v>
      </c>
      <c r="U313" s="43">
        <f t="shared" si="54"/>
        <v>0</v>
      </c>
      <c r="V313" s="43">
        <f t="shared" si="55"/>
        <v>0</v>
      </c>
      <c r="W313" s="43">
        <f t="shared" si="56"/>
        <v>0</v>
      </c>
      <c r="X313">
        <f t="shared" si="57"/>
        <v>24</v>
      </c>
      <c r="Y313">
        <f t="shared" si="58"/>
        <v>4</v>
      </c>
    </row>
    <row r="314" spans="1:25">
      <c r="A314" s="43"/>
      <c r="B314" s="43" t="s">
        <v>24896</v>
      </c>
      <c r="C314" s="43">
        <v>0</v>
      </c>
      <c r="D314" s="43">
        <v>0</v>
      </c>
      <c r="E314" s="43">
        <f t="shared" si="59"/>
        <v>0</v>
      </c>
      <c r="F314" s="43"/>
      <c r="G314" s="43"/>
      <c r="H314" s="43"/>
      <c r="I314" s="43">
        <v>18</v>
      </c>
      <c r="J314" s="43">
        <v>36</v>
      </c>
      <c r="K314" s="43">
        <v>0</v>
      </c>
      <c r="L314" s="43">
        <v>1</v>
      </c>
      <c r="M314" s="43">
        <v>0</v>
      </c>
      <c r="N314" s="43">
        <v>0</v>
      </c>
      <c r="O314" s="43">
        <v>0</v>
      </c>
      <c r="P314" s="43">
        <f t="shared" si="60"/>
        <v>106</v>
      </c>
      <c r="Q314" s="43">
        <f t="shared" si="50"/>
        <v>18</v>
      </c>
      <c r="R314" s="43">
        <f t="shared" si="51"/>
        <v>36</v>
      </c>
      <c r="S314" s="43">
        <f t="shared" si="52"/>
        <v>0</v>
      </c>
      <c r="T314" s="43">
        <f t="shared" si="53"/>
        <v>1</v>
      </c>
      <c r="U314" s="43">
        <f t="shared" si="54"/>
        <v>0</v>
      </c>
      <c r="V314" s="43">
        <f t="shared" si="55"/>
        <v>0</v>
      </c>
      <c r="W314" s="43">
        <f t="shared" si="56"/>
        <v>0</v>
      </c>
      <c r="X314">
        <f t="shared" si="57"/>
        <v>106</v>
      </c>
      <c r="Y314">
        <f t="shared" si="58"/>
        <v>5.8888888888888893</v>
      </c>
    </row>
    <row r="315" spans="1:25">
      <c r="A315" s="43"/>
      <c r="B315" s="43" t="s">
        <v>24897</v>
      </c>
      <c r="C315" s="43">
        <v>0</v>
      </c>
      <c r="D315" s="43">
        <v>0</v>
      </c>
      <c r="E315" s="43">
        <f t="shared" si="59"/>
        <v>0</v>
      </c>
      <c r="F315" s="43"/>
      <c r="G315" s="43"/>
      <c r="H315" s="43"/>
      <c r="I315" s="43">
        <v>18</v>
      </c>
      <c r="J315" s="43">
        <v>35</v>
      </c>
      <c r="K315" s="43">
        <v>0</v>
      </c>
      <c r="L315" s="43">
        <v>2</v>
      </c>
      <c r="M315" s="43">
        <v>0</v>
      </c>
      <c r="N315" s="43">
        <v>0</v>
      </c>
      <c r="O315" s="43">
        <v>-1</v>
      </c>
      <c r="P315" s="43">
        <f t="shared" si="60"/>
        <v>104</v>
      </c>
      <c r="Q315" s="43">
        <f t="shared" si="50"/>
        <v>18</v>
      </c>
      <c r="R315" s="43">
        <f t="shared" si="51"/>
        <v>35</v>
      </c>
      <c r="S315" s="43">
        <f t="shared" si="52"/>
        <v>0</v>
      </c>
      <c r="T315" s="43">
        <f t="shared" si="53"/>
        <v>2</v>
      </c>
      <c r="U315" s="43">
        <f t="shared" si="54"/>
        <v>0</v>
      </c>
      <c r="V315" s="43">
        <f t="shared" si="55"/>
        <v>0</v>
      </c>
      <c r="W315" s="43">
        <f t="shared" si="56"/>
        <v>-1</v>
      </c>
      <c r="X315">
        <f t="shared" si="57"/>
        <v>104</v>
      </c>
      <c r="Y315">
        <f t="shared" si="58"/>
        <v>5.7777777777777777</v>
      </c>
    </row>
    <row r="316" spans="1:25">
      <c r="A316" s="43"/>
      <c r="B316" s="43" t="s">
        <v>24898</v>
      </c>
      <c r="C316" s="43">
        <v>0</v>
      </c>
      <c r="D316" s="43">
        <v>0</v>
      </c>
      <c r="E316" s="43">
        <f t="shared" si="59"/>
        <v>0</v>
      </c>
      <c r="F316" s="43"/>
      <c r="G316" s="43"/>
      <c r="H316" s="43"/>
      <c r="I316" s="43">
        <v>18</v>
      </c>
      <c r="J316" s="43">
        <v>38</v>
      </c>
      <c r="K316" s="43">
        <v>0</v>
      </c>
      <c r="L316" s="43">
        <v>1</v>
      </c>
      <c r="M316" s="43">
        <v>0</v>
      </c>
      <c r="N316" s="43">
        <v>0</v>
      </c>
      <c r="O316" s="43">
        <v>0</v>
      </c>
      <c r="P316" s="43">
        <f t="shared" si="60"/>
        <v>108</v>
      </c>
      <c r="Q316" s="43">
        <f t="shared" si="50"/>
        <v>18</v>
      </c>
      <c r="R316" s="43">
        <f t="shared" si="51"/>
        <v>38</v>
      </c>
      <c r="S316" s="43">
        <f t="shared" si="52"/>
        <v>0</v>
      </c>
      <c r="T316" s="43">
        <f t="shared" si="53"/>
        <v>1</v>
      </c>
      <c r="U316" s="43">
        <f t="shared" si="54"/>
        <v>0</v>
      </c>
      <c r="V316" s="43">
        <f t="shared" si="55"/>
        <v>0</v>
      </c>
      <c r="W316" s="43">
        <f t="shared" si="56"/>
        <v>0</v>
      </c>
      <c r="X316">
        <f t="shared" si="57"/>
        <v>108</v>
      </c>
      <c r="Y316">
        <f t="shared" si="58"/>
        <v>6</v>
      </c>
    </row>
    <row r="317" spans="1:25">
      <c r="A317" s="43"/>
      <c r="B317" s="43" t="s">
        <v>24899</v>
      </c>
      <c r="C317" s="43">
        <v>0</v>
      </c>
      <c r="D317" s="43">
        <v>0</v>
      </c>
      <c r="E317" s="43">
        <f t="shared" si="59"/>
        <v>0</v>
      </c>
      <c r="F317" s="43"/>
      <c r="G317" s="43"/>
      <c r="H317" s="43"/>
      <c r="I317" s="43">
        <v>39</v>
      </c>
      <c r="J317" s="43">
        <v>66</v>
      </c>
      <c r="K317" s="43">
        <v>7</v>
      </c>
      <c r="L317" s="43">
        <v>17</v>
      </c>
      <c r="M317" s="43">
        <v>3</v>
      </c>
      <c r="N317" s="43">
        <v>1</v>
      </c>
      <c r="O317" s="43">
        <v>-4</v>
      </c>
      <c r="P317" s="43">
        <f t="shared" si="60"/>
        <v>192</v>
      </c>
      <c r="Q317" s="43">
        <f t="shared" si="50"/>
        <v>39</v>
      </c>
      <c r="R317" s="43">
        <f t="shared" si="51"/>
        <v>66</v>
      </c>
      <c r="S317" s="43">
        <f t="shared" si="52"/>
        <v>7</v>
      </c>
      <c r="T317" s="43">
        <f t="shared" si="53"/>
        <v>17</v>
      </c>
      <c r="U317" s="43">
        <f t="shared" si="54"/>
        <v>3</v>
      </c>
      <c r="V317" s="43">
        <f t="shared" si="55"/>
        <v>1</v>
      </c>
      <c r="W317" s="43">
        <f t="shared" si="56"/>
        <v>-4</v>
      </c>
      <c r="X317">
        <f t="shared" si="57"/>
        <v>192</v>
      </c>
      <c r="Y317">
        <f t="shared" si="58"/>
        <v>4.9230769230769234</v>
      </c>
    </row>
    <row r="318" spans="1:25">
      <c r="A318" s="43"/>
      <c r="B318" s="43" t="s">
        <v>24900</v>
      </c>
      <c r="C318" s="43">
        <v>0</v>
      </c>
      <c r="D318" s="43">
        <v>0</v>
      </c>
      <c r="E318" s="43">
        <f t="shared" si="59"/>
        <v>0</v>
      </c>
      <c r="F318" s="43"/>
      <c r="G318" s="43"/>
      <c r="H318" s="43"/>
      <c r="I318" s="43">
        <v>20</v>
      </c>
      <c r="J318" s="43">
        <v>40</v>
      </c>
      <c r="K318" s="43">
        <v>0</v>
      </c>
      <c r="L318" s="43">
        <v>2</v>
      </c>
      <c r="M318" s="43">
        <v>0</v>
      </c>
      <c r="N318" s="43">
        <v>0</v>
      </c>
      <c r="O318" s="43">
        <v>0</v>
      </c>
      <c r="P318" s="43">
        <f t="shared" si="60"/>
        <v>116</v>
      </c>
      <c r="Q318" s="43">
        <f t="shared" si="50"/>
        <v>20</v>
      </c>
      <c r="R318" s="43">
        <f t="shared" si="51"/>
        <v>40</v>
      </c>
      <c r="S318" s="43">
        <f t="shared" si="52"/>
        <v>0</v>
      </c>
      <c r="T318" s="43">
        <f t="shared" si="53"/>
        <v>2</v>
      </c>
      <c r="U318" s="43">
        <f t="shared" si="54"/>
        <v>0</v>
      </c>
      <c r="V318" s="43">
        <f t="shared" si="55"/>
        <v>0</v>
      </c>
      <c r="W318" s="43">
        <f t="shared" si="56"/>
        <v>0</v>
      </c>
      <c r="X318">
        <f t="shared" si="57"/>
        <v>116</v>
      </c>
      <c r="Y318">
        <f t="shared" si="58"/>
        <v>5.8</v>
      </c>
    </row>
    <row r="319" spans="1:25">
      <c r="A319" s="43"/>
      <c r="B319" s="43" t="s">
        <v>24901</v>
      </c>
      <c r="C319" s="43">
        <v>0</v>
      </c>
      <c r="D319" s="43">
        <v>0</v>
      </c>
      <c r="E319" s="43">
        <f t="shared" si="59"/>
        <v>0</v>
      </c>
      <c r="F319" s="43"/>
      <c r="G319" s="43"/>
      <c r="H319" s="43"/>
      <c r="I319" s="43">
        <v>8</v>
      </c>
      <c r="J319" s="43">
        <v>16</v>
      </c>
      <c r="K319" s="43">
        <v>0</v>
      </c>
      <c r="L319" s="43">
        <v>1</v>
      </c>
      <c r="M319" s="43">
        <v>0</v>
      </c>
      <c r="N319" s="43">
        <v>0</v>
      </c>
      <c r="O319" s="43">
        <v>0</v>
      </c>
      <c r="P319" s="43">
        <f t="shared" si="60"/>
        <v>46</v>
      </c>
      <c r="Q319" s="43">
        <f t="shared" si="50"/>
        <v>8</v>
      </c>
      <c r="R319" s="43">
        <f t="shared" si="51"/>
        <v>16</v>
      </c>
      <c r="S319" s="43">
        <f t="shared" si="52"/>
        <v>0</v>
      </c>
      <c r="T319" s="43">
        <f t="shared" si="53"/>
        <v>1</v>
      </c>
      <c r="U319" s="43">
        <f t="shared" si="54"/>
        <v>0</v>
      </c>
      <c r="V319" s="43">
        <f t="shared" si="55"/>
        <v>0</v>
      </c>
      <c r="W319" s="43">
        <f t="shared" si="56"/>
        <v>0</v>
      </c>
      <c r="X319">
        <f t="shared" si="57"/>
        <v>46</v>
      </c>
      <c r="Y319">
        <f t="shared" si="58"/>
        <v>5.75</v>
      </c>
    </row>
    <row r="320" spans="1:25">
      <c r="A320" s="43"/>
      <c r="B320" s="43" t="s">
        <v>24902</v>
      </c>
      <c r="C320" s="43">
        <v>0</v>
      </c>
      <c r="D320" s="43">
        <v>0</v>
      </c>
      <c r="E320" s="43">
        <f t="shared" si="59"/>
        <v>0</v>
      </c>
      <c r="F320" s="43"/>
      <c r="G320" s="43"/>
      <c r="H320" s="43"/>
      <c r="I320" s="43">
        <v>8</v>
      </c>
      <c r="J320" s="43">
        <v>18</v>
      </c>
      <c r="K320" s="43">
        <v>0</v>
      </c>
      <c r="L320" s="43">
        <v>0</v>
      </c>
      <c r="M320" s="43">
        <v>0</v>
      </c>
      <c r="N320" s="43">
        <v>0</v>
      </c>
      <c r="O320" s="43">
        <v>0</v>
      </c>
      <c r="P320" s="43">
        <f t="shared" si="60"/>
        <v>50</v>
      </c>
      <c r="Q320" s="43">
        <f t="shared" si="50"/>
        <v>8</v>
      </c>
      <c r="R320" s="43">
        <f t="shared" si="51"/>
        <v>18</v>
      </c>
      <c r="S320" s="43">
        <f t="shared" si="52"/>
        <v>0</v>
      </c>
      <c r="T320" s="43">
        <f t="shared" si="53"/>
        <v>0</v>
      </c>
      <c r="U320" s="43">
        <f t="shared" si="54"/>
        <v>0</v>
      </c>
      <c r="V320" s="43">
        <f t="shared" si="55"/>
        <v>0</v>
      </c>
      <c r="W320" s="43">
        <f t="shared" si="56"/>
        <v>0</v>
      </c>
      <c r="X320">
        <f t="shared" si="57"/>
        <v>50</v>
      </c>
      <c r="Y320">
        <f t="shared" si="58"/>
        <v>6.25</v>
      </c>
    </row>
    <row r="321" spans="1:25">
      <c r="A321" s="43"/>
      <c r="B321" s="43" t="s">
        <v>24903</v>
      </c>
      <c r="C321" s="43">
        <v>0</v>
      </c>
      <c r="D321" s="43">
        <v>0</v>
      </c>
      <c r="E321" s="43">
        <f t="shared" si="59"/>
        <v>0</v>
      </c>
      <c r="F321" s="43"/>
      <c r="G321" s="43"/>
      <c r="H321" s="43"/>
      <c r="I321" s="43">
        <v>8</v>
      </c>
      <c r="J321" s="43">
        <v>15</v>
      </c>
      <c r="K321" s="43">
        <v>0</v>
      </c>
      <c r="L321" s="43">
        <v>2</v>
      </c>
      <c r="M321" s="43">
        <v>0</v>
      </c>
      <c r="N321" s="43">
        <v>0</v>
      </c>
      <c r="O321" s="43">
        <v>-1</v>
      </c>
      <c r="P321" s="43">
        <f t="shared" si="60"/>
        <v>44</v>
      </c>
      <c r="Q321" s="43">
        <f t="shared" si="50"/>
        <v>8</v>
      </c>
      <c r="R321" s="43">
        <f t="shared" si="51"/>
        <v>15</v>
      </c>
      <c r="S321" s="43">
        <f t="shared" si="52"/>
        <v>0</v>
      </c>
      <c r="T321" s="43">
        <f t="shared" si="53"/>
        <v>2</v>
      </c>
      <c r="U321" s="43">
        <f t="shared" si="54"/>
        <v>0</v>
      </c>
      <c r="V321" s="43">
        <f t="shared" si="55"/>
        <v>0</v>
      </c>
      <c r="W321" s="43">
        <f t="shared" si="56"/>
        <v>-1</v>
      </c>
      <c r="X321">
        <f t="shared" si="57"/>
        <v>44</v>
      </c>
      <c r="Y321">
        <f t="shared" si="58"/>
        <v>5.5</v>
      </c>
    </row>
    <row r="322" spans="1:25">
      <c r="A322" s="43"/>
      <c r="B322" s="43" t="s">
        <v>24904</v>
      </c>
      <c r="C322" s="43">
        <v>0</v>
      </c>
      <c r="D322" s="43">
        <v>0</v>
      </c>
      <c r="E322" s="43">
        <f t="shared" si="59"/>
        <v>0</v>
      </c>
      <c r="F322" s="43"/>
      <c r="G322" s="43"/>
      <c r="H322" s="43"/>
      <c r="I322" s="43">
        <v>8</v>
      </c>
      <c r="J322" s="43">
        <v>18</v>
      </c>
      <c r="K322" s="43">
        <v>0</v>
      </c>
      <c r="L322" s="43">
        <v>1</v>
      </c>
      <c r="M322" s="43">
        <v>0</v>
      </c>
      <c r="N322" s="43">
        <v>0</v>
      </c>
      <c r="O322" s="43">
        <v>0</v>
      </c>
      <c r="P322" s="43">
        <f t="shared" si="60"/>
        <v>48</v>
      </c>
      <c r="Q322" s="43">
        <f t="shared" ref="Q322:Q385" si="61">IF(TYPE(I322)=1,I322,0)</f>
        <v>8</v>
      </c>
      <c r="R322" s="43">
        <f t="shared" ref="R322:R385" si="62">IF(TYPE(J322)=1,J322,0)</f>
        <v>18</v>
      </c>
      <c r="S322" s="43">
        <f t="shared" ref="S322:S385" si="63">IF(TYPE(K322)=1,K322,0)</f>
        <v>0</v>
      </c>
      <c r="T322" s="43">
        <f t="shared" ref="T322:T385" si="64">IF(TYPE(L322)=1,L322,0)</f>
        <v>1</v>
      </c>
      <c r="U322" s="43">
        <f t="shared" ref="U322:U385" si="65">IF(TYPE(M322)=1,M322,0)</f>
        <v>0</v>
      </c>
      <c r="V322" s="43">
        <f t="shared" ref="V322:V385" si="66">IF(TYPE(N322)=1,N322,0)</f>
        <v>0</v>
      </c>
      <c r="W322" s="43">
        <f t="shared" ref="W322:W385" si="67">IF(TYPE(O322)=1,O322,0)</f>
        <v>0</v>
      </c>
      <c r="X322">
        <f t="shared" ref="X322:X385" si="68">(Q322*$Q$1)+(R322*$R$1)+(S322*$S$1)+(T322*$T$1)+(U322*$U$1)+(V322*$V$1)+(W322*$W$1)</f>
        <v>48</v>
      </c>
      <c r="Y322">
        <f t="shared" ref="Y322:Y385" si="69">IF(I322=0,X322,X322/Q322)</f>
        <v>6</v>
      </c>
    </row>
    <row r="323" spans="1:25">
      <c r="A323" s="43"/>
      <c r="B323" s="43" t="s">
        <v>24905</v>
      </c>
      <c r="C323" s="43">
        <v>0</v>
      </c>
      <c r="D323" s="43">
        <v>0</v>
      </c>
      <c r="E323" s="43">
        <f t="shared" si="59"/>
        <v>0</v>
      </c>
      <c r="F323" s="43"/>
      <c r="G323" s="43"/>
      <c r="H323" s="43"/>
      <c r="I323" s="43">
        <v>29</v>
      </c>
      <c r="J323" s="43">
        <v>46</v>
      </c>
      <c r="K323" s="43">
        <v>7</v>
      </c>
      <c r="L323" s="43">
        <v>17</v>
      </c>
      <c r="M323" s="43">
        <v>3</v>
      </c>
      <c r="N323" s="43">
        <v>1</v>
      </c>
      <c r="O323" s="43">
        <v>-4</v>
      </c>
      <c r="P323" s="43">
        <f t="shared" si="60"/>
        <v>132</v>
      </c>
      <c r="Q323" s="43">
        <f t="shared" si="61"/>
        <v>29</v>
      </c>
      <c r="R323" s="43">
        <f t="shared" si="62"/>
        <v>46</v>
      </c>
      <c r="S323" s="43">
        <f t="shared" si="63"/>
        <v>7</v>
      </c>
      <c r="T323" s="43">
        <f t="shared" si="64"/>
        <v>17</v>
      </c>
      <c r="U323" s="43">
        <f t="shared" si="65"/>
        <v>3</v>
      </c>
      <c r="V323" s="43">
        <f t="shared" si="66"/>
        <v>1</v>
      </c>
      <c r="W323" s="43">
        <f t="shared" si="67"/>
        <v>-4</v>
      </c>
      <c r="X323">
        <f t="shared" si="68"/>
        <v>132</v>
      </c>
      <c r="Y323">
        <f t="shared" si="69"/>
        <v>4.5517241379310347</v>
      </c>
    </row>
    <row r="324" spans="1:25">
      <c r="A324" s="43"/>
      <c r="B324" s="43" t="s">
        <v>24906</v>
      </c>
      <c r="C324" s="43">
        <v>0</v>
      </c>
      <c r="D324" s="43">
        <v>0</v>
      </c>
      <c r="E324" s="43">
        <f t="shared" si="59"/>
        <v>0</v>
      </c>
      <c r="F324" s="43"/>
      <c r="G324" s="43"/>
      <c r="H324" s="43"/>
      <c r="I324" s="43">
        <v>10</v>
      </c>
      <c r="J324" s="43">
        <v>20</v>
      </c>
      <c r="K324" s="43">
        <v>0</v>
      </c>
      <c r="L324" s="43">
        <v>2</v>
      </c>
      <c r="M324" s="43">
        <v>0</v>
      </c>
      <c r="N324" s="43">
        <v>0</v>
      </c>
      <c r="O324" s="43">
        <v>0</v>
      </c>
      <c r="P324" s="43">
        <f t="shared" si="60"/>
        <v>56</v>
      </c>
      <c r="Q324" s="43">
        <f t="shared" si="61"/>
        <v>10</v>
      </c>
      <c r="R324" s="43">
        <f t="shared" si="62"/>
        <v>20</v>
      </c>
      <c r="S324" s="43">
        <f t="shared" si="63"/>
        <v>0</v>
      </c>
      <c r="T324" s="43">
        <f t="shared" si="64"/>
        <v>2</v>
      </c>
      <c r="U324" s="43">
        <f t="shared" si="65"/>
        <v>0</v>
      </c>
      <c r="V324" s="43">
        <f t="shared" si="66"/>
        <v>0</v>
      </c>
      <c r="W324" s="43">
        <f t="shared" si="67"/>
        <v>0</v>
      </c>
      <c r="X324">
        <f t="shared" si="68"/>
        <v>56</v>
      </c>
      <c r="Y324">
        <f t="shared" si="69"/>
        <v>5.6</v>
      </c>
    </row>
    <row r="325" spans="1:25">
      <c r="A325" s="43"/>
      <c r="B325" s="43" t="s">
        <v>24907</v>
      </c>
      <c r="C325" s="43">
        <v>0</v>
      </c>
      <c r="D325" s="43">
        <v>0</v>
      </c>
      <c r="E325" s="43">
        <f t="shared" si="59"/>
        <v>0</v>
      </c>
      <c r="F325" s="43"/>
      <c r="G325" s="43"/>
      <c r="H325" s="43"/>
      <c r="I325" s="43">
        <v>39</v>
      </c>
      <c r="J325" s="43">
        <v>64</v>
      </c>
      <c r="K325" s="43">
        <v>7</v>
      </c>
      <c r="L325" s="43">
        <v>17</v>
      </c>
      <c r="M325" s="43">
        <v>3</v>
      </c>
      <c r="N325" s="43">
        <v>1</v>
      </c>
      <c r="O325" s="43">
        <v>-4</v>
      </c>
      <c r="P325" s="43">
        <f t="shared" si="60"/>
        <v>190</v>
      </c>
      <c r="Q325" s="43">
        <f t="shared" si="61"/>
        <v>39</v>
      </c>
      <c r="R325" s="43">
        <f t="shared" si="62"/>
        <v>64</v>
      </c>
      <c r="S325" s="43">
        <f t="shared" si="63"/>
        <v>7</v>
      </c>
      <c r="T325" s="43">
        <f t="shared" si="64"/>
        <v>17</v>
      </c>
      <c r="U325" s="43">
        <f t="shared" si="65"/>
        <v>3</v>
      </c>
      <c r="V325" s="43">
        <f t="shared" si="66"/>
        <v>1</v>
      </c>
      <c r="W325" s="43">
        <f t="shared" si="67"/>
        <v>-4</v>
      </c>
      <c r="X325">
        <f t="shared" si="68"/>
        <v>190</v>
      </c>
      <c r="Y325">
        <f t="shared" si="69"/>
        <v>4.8717948717948714</v>
      </c>
    </row>
    <row r="326" spans="1:25">
      <c r="A326" s="43"/>
      <c r="B326" s="43" t="s">
        <v>24908</v>
      </c>
      <c r="C326" s="43">
        <v>0</v>
      </c>
      <c r="D326" s="43">
        <v>0</v>
      </c>
      <c r="E326" s="43">
        <f t="shared" si="59"/>
        <v>0</v>
      </c>
      <c r="F326" s="43"/>
      <c r="G326" s="43"/>
      <c r="H326" s="43"/>
      <c r="I326" s="43">
        <v>4</v>
      </c>
      <c r="J326" s="43">
        <v>8</v>
      </c>
      <c r="K326" s="43">
        <v>1</v>
      </c>
      <c r="L326" s="43">
        <v>6</v>
      </c>
      <c r="M326" s="43">
        <v>1</v>
      </c>
      <c r="N326" s="43">
        <v>0</v>
      </c>
      <c r="O326" s="43">
        <v>-2</v>
      </c>
      <c r="P326" s="43">
        <f t="shared" si="60"/>
        <v>16</v>
      </c>
      <c r="Q326" s="43">
        <f t="shared" si="61"/>
        <v>4</v>
      </c>
      <c r="R326" s="43">
        <f t="shared" si="62"/>
        <v>8</v>
      </c>
      <c r="S326" s="43">
        <f t="shared" si="63"/>
        <v>1</v>
      </c>
      <c r="T326" s="43">
        <f t="shared" si="64"/>
        <v>6</v>
      </c>
      <c r="U326" s="43">
        <f t="shared" si="65"/>
        <v>1</v>
      </c>
      <c r="V326" s="43">
        <f t="shared" si="66"/>
        <v>0</v>
      </c>
      <c r="W326" s="43">
        <f t="shared" si="67"/>
        <v>-2</v>
      </c>
      <c r="X326">
        <f t="shared" si="68"/>
        <v>16</v>
      </c>
      <c r="Y326">
        <f t="shared" si="69"/>
        <v>4</v>
      </c>
    </row>
    <row r="327" spans="1:25">
      <c r="A327" s="43"/>
      <c r="B327" s="43" t="s">
        <v>24909</v>
      </c>
      <c r="C327" s="43">
        <v>0</v>
      </c>
      <c r="D327" s="43">
        <v>0</v>
      </c>
      <c r="E327" s="43">
        <f t="shared" si="59"/>
        <v>0</v>
      </c>
      <c r="F327" s="43"/>
      <c r="G327" s="43"/>
      <c r="H327" s="43"/>
      <c r="I327" s="43">
        <v>5</v>
      </c>
      <c r="J327" s="43">
        <v>3</v>
      </c>
      <c r="K327" s="43">
        <v>2</v>
      </c>
      <c r="L327" s="43">
        <v>4</v>
      </c>
      <c r="M327" s="43">
        <v>0</v>
      </c>
      <c r="N327" s="43">
        <v>0</v>
      </c>
      <c r="O327" s="43">
        <v>-1</v>
      </c>
      <c r="P327" s="43">
        <f t="shared" si="60"/>
        <v>10</v>
      </c>
      <c r="Q327" s="43">
        <f t="shared" si="61"/>
        <v>5</v>
      </c>
      <c r="R327" s="43">
        <f t="shared" si="62"/>
        <v>3</v>
      </c>
      <c r="S327" s="43">
        <f t="shared" si="63"/>
        <v>2</v>
      </c>
      <c r="T327" s="43">
        <f t="shared" si="64"/>
        <v>4</v>
      </c>
      <c r="U327" s="43">
        <f t="shared" si="65"/>
        <v>0</v>
      </c>
      <c r="V327" s="43">
        <f t="shared" si="66"/>
        <v>0</v>
      </c>
      <c r="W327" s="43">
        <f t="shared" si="67"/>
        <v>-1</v>
      </c>
      <c r="X327">
        <f t="shared" si="68"/>
        <v>10</v>
      </c>
      <c r="Y327">
        <f t="shared" si="69"/>
        <v>2</v>
      </c>
    </row>
    <row r="328" spans="1:25">
      <c r="A328" s="43"/>
      <c r="B328" s="43" t="s">
        <v>24910</v>
      </c>
      <c r="C328" s="43">
        <v>0</v>
      </c>
      <c r="D328" s="43">
        <v>0</v>
      </c>
      <c r="E328" s="43">
        <f t="shared" si="59"/>
        <v>0</v>
      </c>
      <c r="F328" s="43"/>
      <c r="G328" s="43"/>
      <c r="H328" s="43"/>
      <c r="I328" s="43">
        <v>10</v>
      </c>
      <c r="J328" s="43">
        <v>10</v>
      </c>
      <c r="K328" s="43">
        <v>2</v>
      </c>
      <c r="L328" s="43">
        <v>11</v>
      </c>
      <c r="M328" s="43">
        <v>1</v>
      </c>
      <c r="N328" s="43">
        <v>0</v>
      </c>
      <c r="O328" s="43">
        <v>-3</v>
      </c>
      <c r="P328" s="43">
        <f t="shared" si="60"/>
        <v>30</v>
      </c>
      <c r="Q328" s="43">
        <f t="shared" si="61"/>
        <v>10</v>
      </c>
      <c r="R328" s="43">
        <f t="shared" si="62"/>
        <v>10</v>
      </c>
      <c r="S328" s="43">
        <f t="shared" si="63"/>
        <v>2</v>
      </c>
      <c r="T328" s="43">
        <f t="shared" si="64"/>
        <v>11</v>
      </c>
      <c r="U328" s="43">
        <f t="shared" si="65"/>
        <v>1</v>
      </c>
      <c r="V328" s="43">
        <f t="shared" si="66"/>
        <v>0</v>
      </c>
      <c r="W328" s="43">
        <f t="shared" si="67"/>
        <v>-3</v>
      </c>
      <c r="X328">
        <f t="shared" si="68"/>
        <v>30</v>
      </c>
      <c r="Y328">
        <f t="shared" si="69"/>
        <v>3</v>
      </c>
    </row>
    <row r="329" spans="1:25">
      <c r="A329" s="43"/>
      <c r="B329" s="43" t="s">
        <v>24911</v>
      </c>
      <c r="C329" s="43">
        <v>0</v>
      </c>
      <c r="D329" s="43">
        <v>0</v>
      </c>
      <c r="E329" s="43">
        <f t="shared" si="59"/>
        <v>0</v>
      </c>
      <c r="F329" s="43"/>
      <c r="G329" s="43"/>
      <c r="H329" s="43"/>
      <c r="I329" s="43">
        <v>4</v>
      </c>
      <c r="J329" s="43">
        <v>2</v>
      </c>
      <c r="K329" s="43">
        <v>0</v>
      </c>
      <c r="L329" s="43">
        <v>5</v>
      </c>
      <c r="M329" s="43">
        <v>0</v>
      </c>
      <c r="N329" s="43">
        <v>0</v>
      </c>
      <c r="O329" s="43">
        <v>-2</v>
      </c>
      <c r="P329" s="43">
        <f t="shared" si="60"/>
        <v>10</v>
      </c>
      <c r="Q329" s="43">
        <f t="shared" si="61"/>
        <v>4</v>
      </c>
      <c r="R329" s="43">
        <f t="shared" si="62"/>
        <v>2</v>
      </c>
      <c r="S329" s="43">
        <f t="shared" si="63"/>
        <v>0</v>
      </c>
      <c r="T329" s="43">
        <f t="shared" si="64"/>
        <v>5</v>
      </c>
      <c r="U329" s="43">
        <f t="shared" si="65"/>
        <v>0</v>
      </c>
      <c r="V329" s="43">
        <f t="shared" si="66"/>
        <v>0</v>
      </c>
      <c r="W329" s="43">
        <f t="shared" si="67"/>
        <v>-2</v>
      </c>
      <c r="X329">
        <f t="shared" si="68"/>
        <v>10</v>
      </c>
      <c r="Y329">
        <f t="shared" si="69"/>
        <v>2.5</v>
      </c>
    </row>
    <row r="330" spans="1:25">
      <c r="A330" s="43"/>
      <c r="B330" s="43" t="s">
        <v>24912</v>
      </c>
      <c r="C330" s="43">
        <v>0</v>
      </c>
      <c r="D330" s="43">
        <v>0</v>
      </c>
      <c r="E330" s="43">
        <f t="shared" si="59"/>
        <v>0</v>
      </c>
      <c r="F330" s="43"/>
      <c r="G330" s="43"/>
      <c r="H330" s="43"/>
      <c r="I330" s="43">
        <v>0</v>
      </c>
      <c r="J330" s="43">
        <v>0</v>
      </c>
      <c r="K330" s="43">
        <v>0</v>
      </c>
      <c r="L330" s="43">
        <v>2</v>
      </c>
      <c r="M330" s="43">
        <v>0</v>
      </c>
      <c r="N330" s="43">
        <v>0</v>
      </c>
      <c r="O330" s="43">
        <v>0</v>
      </c>
      <c r="P330" s="43">
        <f t="shared" si="60"/>
        <v>-4</v>
      </c>
      <c r="Q330" s="43">
        <f t="shared" si="61"/>
        <v>0</v>
      </c>
      <c r="R330" s="43">
        <f t="shared" si="62"/>
        <v>0</v>
      </c>
      <c r="S330" s="43">
        <f t="shared" si="63"/>
        <v>0</v>
      </c>
      <c r="T330" s="43">
        <f t="shared" si="64"/>
        <v>2</v>
      </c>
      <c r="U330" s="43">
        <f t="shared" si="65"/>
        <v>0</v>
      </c>
      <c r="V330" s="43">
        <f t="shared" si="66"/>
        <v>0</v>
      </c>
      <c r="W330" s="43">
        <f t="shared" si="67"/>
        <v>0</v>
      </c>
      <c r="X330">
        <f t="shared" si="68"/>
        <v>-4</v>
      </c>
      <c r="Y330">
        <f t="shared" si="69"/>
        <v>-4</v>
      </c>
    </row>
    <row r="331" spans="1:25">
      <c r="A331" s="43"/>
      <c r="B331" s="43" t="s">
        <v>867</v>
      </c>
      <c r="C331" s="43">
        <v>0</v>
      </c>
      <c r="D331" s="43">
        <v>0</v>
      </c>
      <c r="E331" s="43">
        <f t="shared" si="59"/>
        <v>1</v>
      </c>
      <c r="F331" s="43"/>
      <c r="G331" s="43"/>
      <c r="H331" s="43"/>
      <c r="I331" s="43">
        <v>0</v>
      </c>
      <c r="J331" s="43">
        <v>0</v>
      </c>
      <c r="K331" s="43">
        <v>0</v>
      </c>
      <c r="L331" s="43">
        <v>2</v>
      </c>
      <c r="M331" s="43">
        <v>0</v>
      </c>
      <c r="N331" s="43">
        <v>0</v>
      </c>
      <c r="O331" s="43">
        <v>0</v>
      </c>
      <c r="P331" s="43">
        <f t="shared" si="60"/>
        <v>-4</v>
      </c>
      <c r="Q331" s="43">
        <f t="shared" si="61"/>
        <v>0</v>
      </c>
      <c r="R331" s="43">
        <f t="shared" si="62"/>
        <v>0</v>
      </c>
      <c r="S331" s="43">
        <f t="shared" si="63"/>
        <v>0</v>
      </c>
      <c r="T331" s="43">
        <f t="shared" si="64"/>
        <v>2</v>
      </c>
      <c r="U331" s="43">
        <f t="shared" si="65"/>
        <v>0</v>
      </c>
      <c r="V331" s="43">
        <f t="shared" si="66"/>
        <v>0</v>
      </c>
      <c r="W331" s="43">
        <f t="shared" si="67"/>
        <v>0</v>
      </c>
      <c r="X331">
        <f t="shared" si="68"/>
        <v>-4</v>
      </c>
      <c r="Y331">
        <f t="shared" si="69"/>
        <v>-4</v>
      </c>
    </row>
    <row r="332" spans="1:25">
      <c r="A332" s="43"/>
      <c r="B332" s="43" t="s">
        <v>24913</v>
      </c>
      <c r="C332" s="43">
        <v>0</v>
      </c>
      <c r="D332" s="43">
        <v>0</v>
      </c>
      <c r="E332" s="43">
        <f t="shared" si="59"/>
        <v>0</v>
      </c>
      <c r="F332" s="43"/>
      <c r="G332" s="43"/>
      <c r="H332" s="43"/>
      <c r="I332" s="43">
        <v>10</v>
      </c>
      <c r="J332" s="43">
        <v>11</v>
      </c>
      <c r="K332" s="43">
        <v>5</v>
      </c>
      <c r="L332" s="43">
        <v>13</v>
      </c>
      <c r="M332" s="43">
        <v>2</v>
      </c>
      <c r="N332" s="43">
        <v>1</v>
      </c>
      <c r="O332" s="43">
        <v>-4</v>
      </c>
      <c r="P332" s="43">
        <f t="shared" si="60"/>
        <v>30</v>
      </c>
      <c r="Q332" s="43">
        <f t="shared" si="61"/>
        <v>10</v>
      </c>
      <c r="R332" s="43">
        <f t="shared" si="62"/>
        <v>11</v>
      </c>
      <c r="S332" s="43">
        <f t="shared" si="63"/>
        <v>5</v>
      </c>
      <c r="T332" s="43">
        <f t="shared" si="64"/>
        <v>13</v>
      </c>
      <c r="U332" s="43">
        <f t="shared" si="65"/>
        <v>2</v>
      </c>
      <c r="V332" s="43">
        <f t="shared" si="66"/>
        <v>1</v>
      </c>
      <c r="W332" s="43">
        <f t="shared" si="67"/>
        <v>-4</v>
      </c>
      <c r="X332">
        <f t="shared" si="68"/>
        <v>30</v>
      </c>
      <c r="Y332">
        <f t="shared" si="69"/>
        <v>3</v>
      </c>
    </row>
    <row r="333" spans="1:25">
      <c r="A333" s="43"/>
      <c r="B333" s="43" t="s">
        <v>24914</v>
      </c>
      <c r="C333" s="43">
        <v>0</v>
      </c>
      <c r="D333" s="43">
        <v>0</v>
      </c>
      <c r="E333" s="43">
        <f t="shared" si="59"/>
        <v>0</v>
      </c>
      <c r="F333" s="43"/>
      <c r="G333" s="43"/>
      <c r="H333" s="43"/>
      <c r="I333" s="43">
        <v>15</v>
      </c>
      <c r="J333" s="43">
        <v>30</v>
      </c>
      <c r="K333" s="43">
        <v>0</v>
      </c>
      <c r="L333" s="43">
        <v>1</v>
      </c>
      <c r="M333" s="43">
        <v>0</v>
      </c>
      <c r="N333" s="43">
        <v>0</v>
      </c>
      <c r="O333" s="43">
        <v>0</v>
      </c>
      <c r="P333" s="43">
        <f t="shared" si="60"/>
        <v>88</v>
      </c>
      <c r="Q333" s="43">
        <f t="shared" si="61"/>
        <v>15</v>
      </c>
      <c r="R333" s="43">
        <f t="shared" si="62"/>
        <v>30</v>
      </c>
      <c r="S333" s="43">
        <f t="shared" si="63"/>
        <v>0</v>
      </c>
      <c r="T333" s="43">
        <f t="shared" si="64"/>
        <v>1</v>
      </c>
      <c r="U333" s="43">
        <f t="shared" si="65"/>
        <v>0</v>
      </c>
      <c r="V333" s="43">
        <f t="shared" si="66"/>
        <v>0</v>
      </c>
      <c r="W333" s="43">
        <f t="shared" si="67"/>
        <v>0</v>
      </c>
      <c r="X333">
        <f t="shared" si="68"/>
        <v>88</v>
      </c>
      <c r="Y333">
        <f t="shared" si="69"/>
        <v>5.8666666666666663</v>
      </c>
    </row>
    <row r="334" spans="1:25">
      <c r="A334" s="43"/>
      <c r="B334" s="43" t="s">
        <v>24915</v>
      </c>
      <c r="C334" s="43">
        <v>0</v>
      </c>
      <c r="D334" s="43">
        <v>0</v>
      </c>
      <c r="E334" s="43">
        <f t="shared" si="59"/>
        <v>0</v>
      </c>
      <c r="F334" s="43"/>
      <c r="G334" s="43"/>
      <c r="H334" s="43"/>
      <c r="I334" s="43">
        <v>15</v>
      </c>
      <c r="J334" s="43">
        <v>32</v>
      </c>
      <c r="K334" s="43">
        <v>0</v>
      </c>
      <c r="L334" s="43">
        <v>0</v>
      </c>
      <c r="M334" s="43">
        <v>0</v>
      </c>
      <c r="N334" s="43">
        <v>0</v>
      </c>
      <c r="O334" s="43">
        <v>0</v>
      </c>
      <c r="P334" s="43">
        <f t="shared" si="60"/>
        <v>92</v>
      </c>
      <c r="Q334" s="43">
        <f t="shared" si="61"/>
        <v>15</v>
      </c>
      <c r="R334" s="43">
        <f t="shared" si="62"/>
        <v>32</v>
      </c>
      <c r="S334" s="43">
        <f t="shared" si="63"/>
        <v>0</v>
      </c>
      <c r="T334" s="43">
        <f t="shared" si="64"/>
        <v>0</v>
      </c>
      <c r="U334" s="43">
        <f t="shared" si="65"/>
        <v>0</v>
      </c>
      <c r="V334" s="43">
        <f t="shared" si="66"/>
        <v>0</v>
      </c>
      <c r="W334" s="43">
        <f t="shared" si="67"/>
        <v>0</v>
      </c>
      <c r="X334">
        <f t="shared" si="68"/>
        <v>92</v>
      </c>
      <c r="Y334">
        <f t="shared" si="69"/>
        <v>6.1333333333333337</v>
      </c>
    </row>
    <row r="335" spans="1:25">
      <c r="A335" s="43"/>
      <c r="B335" s="43" t="s">
        <v>24916</v>
      </c>
      <c r="C335" s="43">
        <v>0</v>
      </c>
      <c r="D335" s="43">
        <v>0</v>
      </c>
      <c r="E335" s="43">
        <f t="shared" si="59"/>
        <v>0</v>
      </c>
      <c r="F335" s="43"/>
      <c r="G335" s="43"/>
      <c r="H335" s="43"/>
      <c r="I335" s="43">
        <v>15</v>
      </c>
      <c r="J335" s="43">
        <v>29</v>
      </c>
      <c r="K335" s="43">
        <v>0</v>
      </c>
      <c r="L335" s="43">
        <v>2</v>
      </c>
      <c r="M335" s="43">
        <v>0</v>
      </c>
      <c r="N335" s="43">
        <v>0</v>
      </c>
      <c r="O335" s="43">
        <v>-1</v>
      </c>
      <c r="P335" s="43">
        <f t="shared" si="60"/>
        <v>86</v>
      </c>
      <c r="Q335" s="43">
        <f t="shared" si="61"/>
        <v>15</v>
      </c>
      <c r="R335" s="43">
        <f t="shared" si="62"/>
        <v>29</v>
      </c>
      <c r="S335" s="43">
        <f t="shared" si="63"/>
        <v>0</v>
      </c>
      <c r="T335" s="43">
        <f t="shared" si="64"/>
        <v>2</v>
      </c>
      <c r="U335" s="43">
        <f t="shared" si="65"/>
        <v>0</v>
      </c>
      <c r="V335" s="43">
        <f t="shared" si="66"/>
        <v>0</v>
      </c>
      <c r="W335" s="43">
        <f t="shared" si="67"/>
        <v>-1</v>
      </c>
      <c r="X335">
        <f t="shared" si="68"/>
        <v>86</v>
      </c>
      <c r="Y335">
        <f t="shared" si="69"/>
        <v>5.7333333333333334</v>
      </c>
    </row>
    <row r="336" spans="1:25">
      <c r="A336" s="43"/>
      <c r="B336" s="43" t="s">
        <v>24917</v>
      </c>
      <c r="C336" s="43">
        <v>0</v>
      </c>
      <c r="D336" s="43">
        <v>0</v>
      </c>
      <c r="E336" s="43">
        <f t="shared" si="59"/>
        <v>0</v>
      </c>
      <c r="F336" s="43"/>
      <c r="G336" s="43"/>
      <c r="H336" s="43"/>
      <c r="I336" s="43">
        <v>15</v>
      </c>
      <c r="J336" s="43">
        <v>32</v>
      </c>
      <c r="K336" s="43">
        <v>0</v>
      </c>
      <c r="L336" s="43">
        <v>1</v>
      </c>
      <c r="M336" s="43">
        <v>0</v>
      </c>
      <c r="N336" s="43">
        <v>0</v>
      </c>
      <c r="O336" s="43">
        <v>0</v>
      </c>
      <c r="P336" s="43">
        <f t="shared" si="60"/>
        <v>90</v>
      </c>
      <c r="Q336" s="43">
        <f t="shared" si="61"/>
        <v>15</v>
      </c>
      <c r="R336" s="43">
        <f t="shared" si="62"/>
        <v>32</v>
      </c>
      <c r="S336" s="43">
        <f t="shared" si="63"/>
        <v>0</v>
      </c>
      <c r="T336" s="43">
        <f t="shared" si="64"/>
        <v>1</v>
      </c>
      <c r="U336" s="43">
        <f t="shared" si="65"/>
        <v>0</v>
      </c>
      <c r="V336" s="43">
        <f t="shared" si="66"/>
        <v>0</v>
      </c>
      <c r="W336" s="43">
        <f t="shared" si="67"/>
        <v>0</v>
      </c>
      <c r="X336">
        <f t="shared" si="68"/>
        <v>90</v>
      </c>
      <c r="Y336">
        <f t="shared" si="69"/>
        <v>6</v>
      </c>
    </row>
    <row r="337" spans="1:25">
      <c r="A337" s="43"/>
      <c r="B337" s="43" t="s">
        <v>24918</v>
      </c>
      <c r="C337" s="43">
        <v>0</v>
      </c>
      <c r="D337" s="43">
        <v>0</v>
      </c>
      <c r="E337" s="43">
        <f t="shared" si="59"/>
        <v>0</v>
      </c>
      <c r="F337" s="43"/>
      <c r="G337" s="43"/>
      <c r="H337" s="43"/>
      <c r="I337" s="43">
        <v>36</v>
      </c>
      <c r="J337" s="43">
        <v>60</v>
      </c>
      <c r="K337" s="43">
        <v>7</v>
      </c>
      <c r="L337" s="43">
        <v>17</v>
      </c>
      <c r="M337" s="43">
        <v>3</v>
      </c>
      <c r="N337" s="43">
        <v>1</v>
      </c>
      <c r="O337" s="43">
        <v>-4</v>
      </c>
      <c r="P337" s="43">
        <f t="shared" si="60"/>
        <v>174</v>
      </c>
      <c r="Q337" s="43">
        <f t="shared" si="61"/>
        <v>36</v>
      </c>
      <c r="R337" s="43">
        <f t="shared" si="62"/>
        <v>60</v>
      </c>
      <c r="S337" s="43">
        <f t="shared" si="63"/>
        <v>7</v>
      </c>
      <c r="T337" s="43">
        <f t="shared" si="64"/>
        <v>17</v>
      </c>
      <c r="U337" s="43">
        <f t="shared" si="65"/>
        <v>3</v>
      </c>
      <c r="V337" s="43">
        <f t="shared" si="66"/>
        <v>1</v>
      </c>
      <c r="W337" s="43">
        <f t="shared" si="67"/>
        <v>-4</v>
      </c>
      <c r="X337">
        <f t="shared" si="68"/>
        <v>174</v>
      </c>
      <c r="Y337">
        <f t="shared" si="69"/>
        <v>4.833333333333333</v>
      </c>
    </row>
    <row r="338" spans="1:25">
      <c r="A338" s="43"/>
      <c r="B338" s="43" t="s">
        <v>24919</v>
      </c>
      <c r="C338" s="43">
        <v>0</v>
      </c>
      <c r="D338" s="43">
        <v>0</v>
      </c>
      <c r="E338" s="43">
        <f t="shared" si="59"/>
        <v>0</v>
      </c>
      <c r="F338" s="43"/>
      <c r="G338" s="43"/>
      <c r="H338" s="43"/>
      <c r="I338" s="43">
        <v>17</v>
      </c>
      <c r="J338" s="43">
        <v>34</v>
      </c>
      <c r="K338" s="43">
        <v>0</v>
      </c>
      <c r="L338" s="43">
        <v>2</v>
      </c>
      <c r="M338" s="43">
        <v>0</v>
      </c>
      <c r="N338" s="43">
        <v>0</v>
      </c>
      <c r="O338" s="43">
        <v>0</v>
      </c>
      <c r="P338" s="43">
        <f t="shared" si="60"/>
        <v>98</v>
      </c>
      <c r="Q338" s="43">
        <f t="shared" si="61"/>
        <v>17</v>
      </c>
      <c r="R338" s="43">
        <f t="shared" si="62"/>
        <v>34</v>
      </c>
      <c r="S338" s="43">
        <f t="shared" si="63"/>
        <v>0</v>
      </c>
      <c r="T338" s="43">
        <f t="shared" si="64"/>
        <v>2</v>
      </c>
      <c r="U338" s="43">
        <f t="shared" si="65"/>
        <v>0</v>
      </c>
      <c r="V338" s="43">
        <f t="shared" si="66"/>
        <v>0</v>
      </c>
      <c r="W338" s="43">
        <f t="shared" si="67"/>
        <v>0</v>
      </c>
      <c r="X338">
        <f t="shared" si="68"/>
        <v>98</v>
      </c>
      <c r="Y338">
        <f t="shared" si="69"/>
        <v>5.7647058823529411</v>
      </c>
    </row>
    <row r="339" spans="1:25">
      <c r="A339" s="43"/>
      <c r="B339" s="43" t="s">
        <v>24920</v>
      </c>
      <c r="C339" s="43">
        <v>0</v>
      </c>
      <c r="D339" s="43">
        <v>0</v>
      </c>
      <c r="E339" s="43">
        <f t="shared" si="59"/>
        <v>0</v>
      </c>
      <c r="F339" s="43"/>
      <c r="G339" s="43"/>
      <c r="H339" s="43"/>
      <c r="I339" s="43">
        <v>5</v>
      </c>
      <c r="J339" s="43">
        <v>10</v>
      </c>
      <c r="K339" s="43">
        <v>0</v>
      </c>
      <c r="L339" s="43">
        <v>1</v>
      </c>
      <c r="M339" s="43">
        <v>0</v>
      </c>
      <c r="N339" s="43">
        <v>0</v>
      </c>
      <c r="O339" s="43">
        <v>0</v>
      </c>
      <c r="P339" s="43">
        <f t="shared" si="60"/>
        <v>28</v>
      </c>
      <c r="Q339" s="43">
        <f t="shared" si="61"/>
        <v>5</v>
      </c>
      <c r="R339" s="43">
        <f t="shared" si="62"/>
        <v>10</v>
      </c>
      <c r="S339" s="43">
        <f t="shared" si="63"/>
        <v>0</v>
      </c>
      <c r="T339" s="43">
        <f t="shared" si="64"/>
        <v>1</v>
      </c>
      <c r="U339" s="43">
        <f t="shared" si="65"/>
        <v>0</v>
      </c>
      <c r="V339" s="43">
        <f t="shared" si="66"/>
        <v>0</v>
      </c>
      <c r="W339" s="43">
        <f t="shared" si="67"/>
        <v>0</v>
      </c>
      <c r="X339">
        <f t="shared" si="68"/>
        <v>28</v>
      </c>
      <c r="Y339">
        <f t="shared" si="69"/>
        <v>5.6</v>
      </c>
    </row>
    <row r="340" spans="1:25">
      <c r="A340" s="43"/>
      <c r="B340" s="43" t="s">
        <v>24921</v>
      </c>
      <c r="C340" s="43">
        <v>0</v>
      </c>
      <c r="D340" s="43">
        <v>0</v>
      </c>
      <c r="E340" s="43">
        <f t="shared" si="59"/>
        <v>0</v>
      </c>
      <c r="F340" s="43"/>
      <c r="G340" s="43"/>
      <c r="H340" s="43"/>
      <c r="I340" s="43">
        <v>5</v>
      </c>
      <c r="J340" s="43">
        <v>12</v>
      </c>
      <c r="K340" s="43">
        <v>0</v>
      </c>
      <c r="L340" s="43">
        <v>0</v>
      </c>
      <c r="M340" s="43">
        <v>0</v>
      </c>
      <c r="N340" s="43">
        <v>0</v>
      </c>
      <c r="O340" s="43">
        <v>0</v>
      </c>
      <c r="P340" s="43">
        <f t="shared" si="60"/>
        <v>32</v>
      </c>
      <c r="Q340" s="43">
        <f t="shared" si="61"/>
        <v>5</v>
      </c>
      <c r="R340" s="43">
        <f t="shared" si="62"/>
        <v>12</v>
      </c>
      <c r="S340" s="43">
        <f t="shared" si="63"/>
        <v>0</v>
      </c>
      <c r="T340" s="43">
        <f t="shared" si="64"/>
        <v>0</v>
      </c>
      <c r="U340" s="43">
        <f t="shared" si="65"/>
        <v>0</v>
      </c>
      <c r="V340" s="43">
        <f t="shared" si="66"/>
        <v>0</v>
      </c>
      <c r="W340" s="43">
        <f t="shared" si="67"/>
        <v>0</v>
      </c>
      <c r="X340">
        <f t="shared" si="68"/>
        <v>32</v>
      </c>
      <c r="Y340">
        <f t="shared" si="69"/>
        <v>6.4</v>
      </c>
    </row>
    <row r="341" spans="1:25">
      <c r="A341" s="43"/>
      <c r="B341" s="43" t="s">
        <v>24922</v>
      </c>
      <c r="C341" s="43">
        <v>0</v>
      </c>
      <c r="D341" s="43">
        <v>0</v>
      </c>
      <c r="E341" s="43">
        <f t="shared" si="59"/>
        <v>0</v>
      </c>
      <c r="F341" s="43"/>
      <c r="G341" s="43"/>
      <c r="H341" s="43"/>
      <c r="I341" s="43">
        <v>5</v>
      </c>
      <c r="J341" s="43">
        <v>9</v>
      </c>
      <c r="K341" s="43">
        <v>0</v>
      </c>
      <c r="L341" s="43">
        <v>2</v>
      </c>
      <c r="M341" s="43">
        <v>0</v>
      </c>
      <c r="N341" s="43">
        <v>0</v>
      </c>
      <c r="O341" s="43">
        <v>-1</v>
      </c>
      <c r="P341" s="43">
        <f t="shared" si="60"/>
        <v>26</v>
      </c>
      <c r="Q341" s="43">
        <f t="shared" si="61"/>
        <v>5</v>
      </c>
      <c r="R341" s="43">
        <f t="shared" si="62"/>
        <v>9</v>
      </c>
      <c r="S341" s="43">
        <f t="shared" si="63"/>
        <v>0</v>
      </c>
      <c r="T341" s="43">
        <f t="shared" si="64"/>
        <v>2</v>
      </c>
      <c r="U341" s="43">
        <f t="shared" si="65"/>
        <v>0</v>
      </c>
      <c r="V341" s="43">
        <f t="shared" si="66"/>
        <v>0</v>
      </c>
      <c r="W341" s="43">
        <f t="shared" si="67"/>
        <v>-1</v>
      </c>
      <c r="X341">
        <f t="shared" si="68"/>
        <v>26</v>
      </c>
      <c r="Y341">
        <f t="shared" si="69"/>
        <v>5.2</v>
      </c>
    </row>
    <row r="342" spans="1:25">
      <c r="A342" s="43"/>
      <c r="B342" s="43" t="s">
        <v>24923</v>
      </c>
      <c r="C342" s="43">
        <v>0</v>
      </c>
      <c r="D342" s="43">
        <v>0</v>
      </c>
      <c r="E342" s="43">
        <f t="shared" si="59"/>
        <v>0</v>
      </c>
      <c r="F342" s="43"/>
      <c r="G342" s="43"/>
      <c r="H342" s="43"/>
      <c r="I342" s="43">
        <v>5</v>
      </c>
      <c r="J342" s="43">
        <v>12</v>
      </c>
      <c r="K342" s="43">
        <v>0</v>
      </c>
      <c r="L342" s="43">
        <v>1</v>
      </c>
      <c r="M342" s="43">
        <v>0</v>
      </c>
      <c r="N342" s="43">
        <v>0</v>
      </c>
      <c r="O342" s="43">
        <v>0</v>
      </c>
      <c r="P342" s="43">
        <f t="shared" si="60"/>
        <v>30</v>
      </c>
      <c r="Q342" s="43">
        <f t="shared" si="61"/>
        <v>5</v>
      </c>
      <c r="R342" s="43">
        <f t="shared" si="62"/>
        <v>12</v>
      </c>
      <c r="S342" s="43">
        <f t="shared" si="63"/>
        <v>0</v>
      </c>
      <c r="T342" s="43">
        <f t="shared" si="64"/>
        <v>1</v>
      </c>
      <c r="U342" s="43">
        <f t="shared" si="65"/>
        <v>0</v>
      </c>
      <c r="V342" s="43">
        <f t="shared" si="66"/>
        <v>0</v>
      </c>
      <c r="W342" s="43">
        <f t="shared" si="67"/>
        <v>0</v>
      </c>
      <c r="X342">
        <f t="shared" si="68"/>
        <v>30</v>
      </c>
      <c r="Y342">
        <f t="shared" si="69"/>
        <v>6</v>
      </c>
    </row>
    <row r="343" spans="1:25">
      <c r="A343" s="43"/>
      <c r="B343" s="43" t="s">
        <v>24924</v>
      </c>
      <c r="C343" s="43">
        <v>0</v>
      </c>
      <c r="D343" s="43">
        <v>0</v>
      </c>
      <c r="E343" s="43">
        <f t="shared" si="59"/>
        <v>0</v>
      </c>
      <c r="F343" s="43"/>
      <c r="G343" s="43"/>
      <c r="H343" s="43"/>
      <c r="I343" s="43">
        <v>26</v>
      </c>
      <c r="J343" s="43">
        <v>40</v>
      </c>
      <c r="K343" s="43">
        <v>7</v>
      </c>
      <c r="L343" s="43">
        <v>17</v>
      </c>
      <c r="M343" s="43">
        <v>3</v>
      </c>
      <c r="N343" s="43">
        <v>1</v>
      </c>
      <c r="O343" s="43">
        <v>-4</v>
      </c>
      <c r="P343" s="43">
        <f t="shared" si="60"/>
        <v>114</v>
      </c>
      <c r="Q343" s="43">
        <f t="shared" si="61"/>
        <v>26</v>
      </c>
      <c r="R343" s="43">
        <f t="shared" si="62"/>
        <v>40</v>
      </c>
      <c r="S343" s="43">
        <f t="shared" si="63"/>
        <v>7</v>
      </c>
      <c r="T343" s="43">
        <f t="shared" si="64"/>
        <v>17</v>
      </c>
      <c r="U343" s="43">
        <f t="shared" si="65"/>
        <v>3</v>
      </c>
      <c r="V343" s="43">
        <f t="shared" si="66"/>
        <v>1</v>
      </c>
      <c r="W343" s="43">
        <f t="shared" si="67"/>
        <v>-4</v>
      </c>
      <c r="X343">
        <f t="shared" si="68"/>
        <v>114</v>
      </c>
      <c r="Y343">
        <f t="shared" si="69"/>
        <v>4.384615384615385</v>
      </c>
    </row>
    <row r="344" spans="1:25">
      <c r="A344" s="43"/>
      <c r="B344" s="43" t="s">
        <v>24925</v>
      </c>
      <c r="C344" s="43">
        <v>0</v>
      </c>
      <c r="D344" s="43">
        <v>0</v>
      </c>
      <c r="E344" s="43">
        <f t="shared" si="59"/>
        <v>0</v>
      </c>
      <c r="F344" s="43"/>
      <c r="G344" s="43"/>
      <c r="H344" s="43"/>
      <c r="I344" s="43">
        <v>7</v>
      </c>
      <c r="J344" s="43">
        <v>14</v>
      </c>
      <c r="K344" s="43">
        <v>0</v>
      </c>
      <c r="L344" s="43">
        <v>2</v>
      </c>
      <c r="M344" s="43">
        <v>0</v>
      </c>
      <c r="N344" s="43">
        <v>0</v>
      </c>
      <c r="O344" s="43">
        <v>0</v>
      </c>
      <c r="P344" s="43">
        <f t="shared" si="60"/>
        <v>38</v>
      </c>
      <c r="Q344" s="43">
        <f t="shared" si="61"/>
        <v>7</v>
      </c>
      <c r="R344" s="43">
        <f t="shared" si="62"/>
        <v>14</v>
      </c>
      <c r="S344" s="43">
        <f t="shared" si="63"/>
        <v>0</v>
      </c>
      <c r="T344" s="43">
        <f t="shared" si="64"/>
        <v>2</v>
      </c>
      <c r="U344" s="43">
        <f t="shared" si="65"/>
        <v>0</v>
      </c>
      <c r="V344" s="43">
        <f t="shared" si="66"/>
        <v>0</v>
      </c>
      <c r="W344" s="43">
        <f t="shared" si="67"/>
        <v>0</v>
      </c>
      <c r="X344">
        <f t="shared" si="68"/>
        <v>38</v>
      </c>
      <c r="Y344">
        <f t="shared" si="69"/>
        <v>5.4285714285714288</v>
      </c>
    </row>
    <row r="345" spans="1:25">
      <c r="A345" s="43"/>
      <c r="B345" s="43" t="s">
        <v>24926</v>
      </c>
      <c r="C345" s="43">
        <v>0</v>
      </c>
      <c r="D345" s="43">
        <v>0</v>
      </c>
      <c r="E345" s="43">
        <f t="shared" ref="E345:E404" si="70">IF(TYPE(FIND("_EXT",B345))=1,IF(OR(AND(I345&gt;0,I345&lt;1),(TYPE(FIND("_EXT",B345))=1),EXACT("H2O_EXT",B345),EXACT("ATP_EXT",B345),EXACT("H+_EXT",B345),EXACT("SO4_EXT",B345),EXACT("phosphate_EXT",B345),EXACT("oxygen_EXT",B345),EXACT("CO2_EXT",B345),EXACT("NH4_EXT",B345),EXACT("BIO_EXT",B345),EXACT(B345,"acetate_EXT"),EXACT("acetaldehyde_EXT",B345),EXACT("cellulose_EXT",B345),EXACT(B345,"ethanol_EXT")),1,0),0)</f>
        <v>0</v>
      </c>
      <c r="F345" s="43"/>
      <c r="G345" s="43"/>
      <c r="H345" s="43"/>
      <c r="I345" s="43">
        <v>8</v>
      </c>
      <c r="J345" s="43">
        <v>8</v>
      </c>
      <c r="K345" s="43">
        <v>0</v>
      </c>
      <c r="L345" s="43">
        <v>1</v>
      </c>
      <c r="M345" s="43">
        <v>0</v>
      </c>
      <c r="N345" s="43">
        <v>0</v>
      </c>
      <c r="O345" s="43">
        <v>0</v>
      </c>
      <c r="P345" s="43">
        <f t="shared" ref="P345:P404" si="71">X345</f>
        <v>38</v>
      </c>
      <c r="Q345" s="43">
        <f t="shared" si="61"/>
        <v>8</v>
      </c>
      <c r="R345" s="43">
        <f t="shared" si="62"/>
        <v>8</v>
      </c>
      <c r="S345" s="43">
        <f t="shared" si="63"/>
        <v>0</v>
      </c>
      <c r="T345" s="43">
        <f t="shared" si="64"/>
        <v>1</v>
      </c>
      <c r="U345" s="43">
        <f t="shared" si="65"/>
        <v>0</v>
      </c>
      <c r="V345" s="43">
        <f t="shared" si="66"/>
        <v>0</v>
      </c>
      <c r="W345" s="43">
        <f t="shared" si="67"/>
        <v>0</v>
      </c>
      <c r="X345">
        <f t="shared" si="68"/>
        <v>38</v>
      </c>
      <c r="Y345">
        <f t="shared" si="69"/>
        <v>4.75</v>
      </c>
    </row>
    <row r="346" spans="1:25">
      <c r="A346" s="43"/>
      <c r="B346" s="43" t="s">
        <v>24927</v>
      </c>
      <c r="C346" s="43">
        <v>0</v>
      </c>
      <c r="D346" s="43">
        <v>0</v>
      </c>
      <c r="E346" s="43">
        <f t="shared" si="70"/>
        <v>0</v>
      </c>
      <c r="F346" s="43"/>
      <c r="G346" s="43"/>
      <c r="H346" s="43"/>
      <c r="I346" s="43">
        <v>8</v>
      </c>
      <c r="J346" s="43">
        <v>7</v>
      </c>
      <c r="K346" s="43">
        <v>0</v>
      </c>
      <c r="L346" s="43">
        <v>2</v>
      </c>
      <c r="M346" s="43">
        <v>0</v>
      </c>
      <c r="N346" s="43">
        <v>0</v>
      </c>
      <c r="O346" s="43">
        <v>-1</v>
      </c>
      <c r="P346" s="43">
        <f t="shared" si="71"/>
        <v>36</v>
      </c>
      <c r="Q346" s="43">
        <f t="shared" si="61"/>
        <v>8</v>
      </c>
      <c r="R346" s="43">
        <f t="shared" si="62"/>
        <v>7</v>
      </c>
      <c r="S346" s="43">
        <f t="shared" si="63"/>
        <v>0</v>
      </c>
      <c r="T346" s="43">
        <f t="shared" si="64"/>
        <v>2</v>
      </c>
      <c r="U346" s="43">
        <f t="shared" si="65"/>
        <v>0</v>
      </c>
      <c r="V346" s="43">
        <f t="shared" si="66"/>
        <v>0</v>
      </c>
      <c r="W346" s="43">
        <f t="shared" si="67"/>
        <v>-1</v>
      </c>
      <c r="X346">
        <f t="shared" si="68"/>
        <v>36</v>
      </c>
      <c r="Y346">
        <f t="shared" si="69"/>
        <v>4.5</v>
      </c>
    </row>
    <row r="347" spans="1:25">
      <c r="A347" s="43"/>
      <c r="B347" s="43" t="s">
        <v>24928</v>
      </c>
      <c r="C347" s="43">
        <v>0</v>
      </c>
      <c r="D347" s="43">
        <v>0</v>
      </c>
      <c r="E347" s="43">
        <f t="shared" si="70"/>
        <v>0</v>
      </c>
      <c r="F347" s="43"/>
      <c r="G347" s="43"/>
      <c r="H347" s="43"/>
      <c r="I347" s="43">
        <v>29</v>
      </c>
      <c r="J347" s="43">
        <v>38</v>
      </c>
      <c r="K347" s="43">
        <v>7</v>
      </c>
      <c r="L347" s="43">
        <v>17</v>
      </c>
      <c r="M347" s="43">
        <v>3</v>
      </c>
      <c r="N347" s="43">
        <v>1</v>
      </c>
      <c r="O347" s="43">
        <v>-4</v>
      </c>
      <c r="P347" s="43">
        <f t="shared" si="71"/>
        <v>124</v>
      </c>
      <c r="Q347" s="43">
        <f t="shared" si="61"/>
        <v>29</v>
      </c>
      <c r="R347" s="43">
        <f t="shared" si="62"/>
        <v>38</v>
      </c>
      <c r="S347" s="43">
        <f t="shared" si="63"/>
        <v>7</v>
      </c>
      <c r="T347" s="43">
        <f t="shared" si="64"/>
        <v>17</v>
      </c>
      <c r="U347" s="43">
        <f t="shared" si="65"/>
        <v>3</v>
      </c>
      <c r="V347" s="43">
        <f t="shared" si="66"/>
        <v>1</v>
      </c>
      <c r="W347" s="43">
        <f t="shared" si="67"/>
        <v>-4</v>
      </c>
      <c r="X347">
        <f t="shared" si="68"/>
        <v>124</v>
      </c>
      <c r="Y347">
        <f t="shared" si="69"/>
        <v>4.2758620689655169</v>
      </c>
    </row>
    <row r="348" spans="1:25">
      <c r="A348" s="43"/>
      <c r="B348" s="43" t="s">
        <v>24929</v>
      </c>
      <c r="C348" s="43">
        <v>0</v>
      </c>
      <c r="D348" s="43">
        <v>0</v>
      </c>
      <c r="E348" s="43">
        <f t="shared" si="70"/>
        <v>0</v>
      </c>
      <c r="F348" s="43"/>
      <c r="G348" s="43"/>
      <c r="H348" s="43"/>
      <c r="I348" s="43">
        <v>8</v>
      </c>
      <c r="J348" s="43">
        <v>12</v>
      </c>
      <c r="K348" s="43">
        <v>1</v>
      </c>
      <c r="L348" s="43">
        <v>0</v>
      </c>
      <c r="M348" s="43">
        <v>0</v>
      </c>
      <c r="N348" s="43">
        <v>0</v>
      </c>
      <c r="O348" s="43">
        <v>1</v>
      </c>
      <c r="P348" s="43">
        <f t="shared" si="71"/>
        <v>40</v>
      </c>
      <c r="Q348" s="43">
        <f t="shared" si="61"/>
        <v>8</v>
      </c>
      <c r="R348" s="43">
        <f t="shared" si="62"/>
        <v>12</v>
      </c>
      <c r="S348" s="43">
        <f t="shared" si="63"/>
        <v>1</v>
      </c>
      <c r="T348" s="43">
        <f t="shared" si="64"/>
        <v>0</v>
      </c>
      <c r="U348" s="43">
        <f t="shared" si="65"/>
        <v>0</v>
      </c>
      <c r="V348" s="43">
        <f t="shared" si="66"/>
        <v>0</v>
      </c>
      <c r="W348" s="43">
        <f t="shared" si="67"/>
        <v>1</v>
      </c>
      <c r="X348">
        <f t="shared" si="68"/>
        <v>40</v>
      </c>
      <c r="Y348">
        <f t="shared" si="69"/>
        <v>5</v>
      </c>
    </row>
    <row r="349" spans="1:25">
      <c r="A349" s="43"/>
      <c r="B349" s="43" t="s">
        <v>24930</v>
      </c>
      <c r="C349" s="43">
        <v>0</v>
      </c>
      <c r="D349" s="43">
        <v>0</v>
      </c>
      <c r="E349" s="43">
        <f t="shared" si="70"/>
        <v>0</v>
      </c>
      <c r="F349" s="43"/>
      <c r="G349" s="43"/>
      <c r="H349" s="43"/>
      <c r="I349" s="43">
        <v>8</v>
      </c>
      <c r="J349" s="43">
        <v>5</v>
      </c>
      <c r="K349" s="43">
        <v>0</v>
      </c>
      <c r="L349" s="43">
        <v>3</v>
      </c>
      <c r="M349" s="43">
        <v>0</v>
      </c>
      <c r="N349" s="43">
        <v>0</v>
      </c>
      <c r="O349" s="43">
        <v>-1</v>
      </c>
      <c r="P349" s="43">
        <f t="shared" si="71"/>
        <v>32</v>
      </c>
      <c r="Q349" s="43">
        <f t="shared" si="61"/>
        <v>8</v>
      </c>
      <c r="R349" s="43">
        <f t="shared" si="62"/>
        <v>5</v>
      </c>
      <c r="S349" s="43">
        <f t="shared" si="63"/>
        <v>0</v>
      </c>
      <c r="T349" s="43">
        <f t="shared" si="64"/>
        <v>3</v>
      </c>
      <c r="U349" s="43">
        <f t="shared" si="65"/>
        <v>0</v>
      </c>
      <c r="V349" s="43">
        <f t="shared" si="66"/>
        <v>0</v>
      </c>
      <c r="W349" s="43">
        <f t="shared" si="67"/>
        <v>-1</v>
      </c>
      <c r="X349">
        <f t="shared" si="68"/>
        <v>32</v>
      </c>
      <c r="Y349">
        <f t="shared" si="69"/>
        <v>4</v>
      </c>
    </row>
    <row r="350" spans="1:25">
      <c r="A350" s="43"/>
      <c r="B350" s="43" t="s">
        <v>24931</v>
      </c>
      <c r="C350" s="43">
        <v>0</v>
      </c>
      <c r="D350" s="43">
        <v>0</v>
      </c>
      <c r="E350" s="43">
        <f t="shared" si="70"/>
        <v>0</v>
      </c>
      <c r="F350" s="43"/>
      <c r="G350" s="43"/>
      <c r="H350" s="43"/>
      <c r="I350" s="43">
        <v>0</v>
      </c>
      <c r="J350" s="43">
        <v>1</v>
      </c>
      <c r="K350" s="43">
        <v>0</v>
      </c>
      <c r="L350" s="43">
        <v>4</v>
      </c>
      <c r="M350" s="43">
        <v>1</v>
      </c>
      <c r="N350" s="43">
        <v>0</v>
      </c>
      <c r="O350" s="43">
        <v>-2</v>
      </c>
      <c r="P350" s="43">
        <f t="shared" si="71"/>
        <v>0</v>
      </c>
      <c r="Q350" s="43">
        <f t="shared" si="61"/>
        <v>0</v>
      </c>
      <c r="R350" s="43">
        <f t="shared" si="62"/>
        <v>1</v>
      </c>
      <c r="S350" s="43">
        <f t="shared" si="63"/>
        <v>0</v>
      </c>
      <c r="T350" s="43">
        <f t="shared" si="64"/>
        <v>4</v>
      </c>
      <c r="U350" s="43">
        <f t="shared" si="65"/>
        <v>1</v>
      </c>
      <c r="V350" s="43">
        <f t="shared" si="66"/>
        <v>0</v>
      </c>
      <c r="W350" s="43">
        <f t="shared" si="67"/>
        <v>-2</v>
      </c>
      <c r="X350">
        <f t="shared" si="68"/>
        <v>0</v>
      </c>
      <c r="Y350">
        <f t="shared" si="69"/>
        <v>0</v>
      </c>
    </row>
    <row r="351" spans="1:25">
      <c r="A351" s="43"/>
      <c r="B351" s="43" t="s">
        <v>865</v>
      </c>
      <c r="C351" s="43">
        <v>0</v>
      </c>
      <c r="D351" s="43">
        <v>0</v>
      </c>
      <c r="E351" s="43">
        <f t="shared" si="70"/>
        <v>1</v>
      </c>
      <c r="F351" s="43"/>
      <c r="G351" s="43"/>
      <c r="H351" s="43"/>
      <c r="I351" s="43">
        <v>0</v>
      </c>
      <c r="J351" s="43">
        <v>1</v>
      </c>
      <c r="K351" s="43">
        <v>0</v>
      </c>
      <c r="L351" s="43">
        <v>4</v>
      </c>
      <c r="M351" s="43">
        <v>1</v>
      </c>
      <c r="N351" s="43">
        <v>0</v>
      </c>
      <c r="O351" s="43">
        <v>-2</v>
      </c>
      <c r="P351" s="43">
        <f t="shared" si="71"/>
        <v>0</v>
      </c>
      <c r="Q351" s="43">
        <f t="shared" si="61"/>
        <v>0</v>
      </c>
      <c r="R351" s="43">
        <f t="shared" si="62"/>
        <v>1</v>
      </c>
      <c r="S351" s="43">
        <f t="shared" si="63"/>
        <v>0</v>
      </c>
      <c r="T351" s="43">
        <f t="shared" si="64"/>
        <v>4</v>
      </c>
      <c r="U351" s="43">
        <f t="shared" si="65"/>
        <v>1</v>
      </c>
      <c r="V351" s="43">
        <f t="shared" si="66"/>
        <v>0</v>
      </c>
      <c r="W351" s="43">
        <f t="shared" si="67"/>
        <v>-2</v>
      </c>
      <c r="X351">
        <f t="shared" si="68"/>
        <v>0</v>
      </c>
      <c r="Y351">
        <f t="shared" si="69"/>
        <v>0</v>
      </c>
    </row>
    <row r="352" spans="1:25">
      <c r="A352" s="43"/>
      <c r="B352" s="43" t="s">
        <v>24932</v>
      </c>
      <c r="C352" s="43">
        <v>0</v>
      </c>
      <c r="D352" s="43">
        <v>0</v>
      </c>
      <c r="E352" s="43">
        <f t="shared" si="70"/>
        <v>0</v>
      </c>
      <c r="F352" s="43"/>
      <c r="G352" s="43"/>
      <c r="H352" s="43"/>
      <c r="I352" s="43">
        <v>3</v>
      </c>
      <c r="J352" s="43">
        <v>2</v>
      </c>
      <c r="K352" s="43">
        <v>0</v>
      </c>
      <c r="L352" s="43">
        <v>6</v>
      </c>
      <c r="M352" s="43">
        <v>1</v>
      </c>
      <c r="N352" s="43">
        <v>0</v>
      </c>
      <c r="O352" s="43">
        <v>-3</v>
      </c>
      <c r="P352" s="43">
        <f t="shared" si="71"/>
        <v>10</v>
      </c>
      <c r="Q352" s="43">
        <f t="shared" si="61"/>
        <v>3</v>
      </c>
      <c r="R352" s="43">
        <f t="shared" si="62"/>
        <v>2</v>
      </c>
      <c r="S352" s="43">
        <f t="shared" si="63"/>
        <v>0</v>
      </c>
      <c r="T352" s="43">
        <f t="shared" si="64"/>
        <v>6</v>
      </c>
      <c r="U352" s="43">
        <f t="shared" si="65"/>
        <v>1</v>
      </c>
      <c r="V352" s="43">
        <f t="shared" si="66"/>
        <v>0</v>
      </c>
      <c r="W352" s="43">
        <f t="shared" si="67"/>
        <v>-3</v>
      </c>
      <c r="X352">
        <f t="shared" si="68"/>
        <v>10</v>
      </c>
      <c r="Y352">
        <f t="shared" si="69"/>
        <v>3.3333333333333335</v>
      </c>
    </row>
    <row r="353" spans="1:25">
      <c r="A353" s="43"/>
      <c r="B353" s="43" t="s">
        <v>24933</v>
      </c>
      <c r="C353" s="43">
        <v>0</v>
      </c>
      <c r="D353" s="43">
        <v>0</v>
      </c>
      <c r="E353" s="43">
        <f t="shared" si="70"/>
        <v>0</v>
      </c>
      <c r="F353" s="43"/>
      <c r="G353" s="43"/>
      <c r="H353" s="43"/>
      <c r="I353" s="43">
        <v>15</v>
      </c>
      <c r="J353" s="43">
        <v>21</v>
      </c>
      <c r="K353" s="43">
        <v>5</v>
      </c>
      <c r="L353" s="43">
        <v>15</v>
      </c>
      <c r="M353" s="43">
        <v>2</v>
      </c>
      <c r="N353" s="43">
        <v>0</v>
      </c>
      <c r="O353" s="43">
        <v>-4</v>
      </c>
      <c r="P353" s="43">
        <f t="shared" si="71"/>
        <v>50</v>
      </c>
      <c r="Q353" s="43">
        <f t="shared" si="61"/>
        <v>15</v>
      </c>
      <c r="R353" s="43">
        <f t="shared" si="62"/>
        <v>21</v>
      </c>
      <c r="S353" s="43">
        <f t="shared" si="63"/>
        <v>5</v>
      </c>
      <c r="T353" s="43">
        <f t="shared" si="64"/>
        <v>15</v>
      </c>
      <c r="U353" s="43">
        <f t="shared" si="65"/>
        <v>2</v>
      </c>
      <c r="V353" s="43">
        <f t="shared" si="66"/>
        <v>0</v>
      </c>
      <c r="W353" s="43">
        <f t="shared" si="67"/>
        <v>-4</v>
      </c>
      <c r="X353">
        <f t="shared" si="68"/>
        <v>50</v>
      </c>
      <c r="Y353">
        <f t="shared" si="69"/>
        <v>3.3333333333333335</v>
      </c>
    </row>
    <row r="354" spans="1:25">
      <c r="A354" s="43"/>
      <c r="B354" s="43" t="s">
        <v>24934</v>
      </c>
      <c r="C354" s="43">
        <v>0</v>
      </c>
      <c r="D354" s="43">
        <v>0</v>
      </c>
      <c r="E354" s="43">
        <f t="shared" si="70"/>
        <v>0</v>
      </c>
      <c r="F354" s="43"/>
      <c r="G354" s="43"/>
      <c r="H354" s="43"/>
      <c r="I354" s="43">
        <v>15</v>
      </c>
      <c r="J354" s="43">
        <v>21</v>
      </c>
      <c r="K354" s="43">
        <v>5</v>
      </c>
      <c r="L354" s="43">
        <v>15</v>
      </c>
      <c r="M354" s="43">
        <v>2</v>
      </c>
      <c r="N354" s="43">
        <v>0</v>
      </c>
      <c r="O354" s="43">
        <v>-4</v>
      </c>
      <c r="P354" s="43">
        <f t="shared" si="71"/>
        <v>50</v>
      </c>
      <c r="Q354" s="43">
        <f t="shared" si="61"/>
        <v>15</v>
      </c>
      <c r="R354" s="43">
        <f t="shared" si="62"/>
        <v>21</v>
      </c>
      <c r="S354" s="43">
        <f t="shared" si="63"/>
        <v>5</v>
      </c>
      <c r="T354" s="43">
        <f t="shared" si="64"/>
        <v>15</v>
      </c>
      <c r="U354" s="43">
        <f t="shared" si="65"/>
        <v>2</v>
      </c>
      <c r="V354" s="43">
        <f t="shared" si="66"/>
        <v>0</v>
      </c>
      <c r="W354" s="43">
        <f t="shared" si="67"/>
        <v>-4</v>
      </c>
      <c r="X354">
        <f t="shared" si="68"/>
        <v>50</v>
      </c>
      <c r="Y354">
        <f t="shared" si="69"/>
        <v>3.3333333333333335</v>
      </c>
    </row>
    <row r="355" spans="1:25">
      <c r="A355" s="43"/>
      <c r="B355" s="43" t="s">
        <v>24935</v>
      </c>
      <c r="C355" s="43">
        <v>0</v>
      </c>
      <c r="D355" s="43">
        <v>0</v>
      </c>
      <c r="E355" s="43">
        <f t="shared" si="70"/>
        <v>0</v>
      </c>
      <c r="F355" s="43"/>
      <c r="G355" s="43"/>
      <c r="H355" s="43"/>
      <c r="I355" s="43">
        <v>5</v>
      </c>
      <c r="J355" s="43">
        <v>11</v>
      </c>
      <c r="K355" s="43">
        <v>1</v>
      </c>
      <c r="L355" s="43">
        <v>7</v>
      </c>
      <c r="M355" s="43">
        <v>1</v>
      </c>
      <c r="N355" s="43">
        <v>0</v>
      </c>
      <c r="O355" s="43">
        <v>-1</v>
      </c>
      <c r="P355" s="43">
        <f t="shared" si="71"/>
        <v>20</v>
      </c>
      <c r="Q355" s="43">
        <f t="shared" si="61"/>
        <v>5</v>
      </c>
      <c r="R355" s="43">
        <f t="shared" si="62"/>
        <v>11</v>
      </c>
      <c r="S355" s="43">
        <f t="shared" si="63"/>
        <v>1</v>
      </c>
      <c r="T355" s="43">
        <f t="shared" si="64"/>
        <v>7</v>
      </c>
      <c r="U355" s="43">
        <f t="shared" si="65"/>
        <v>1</v>
      </c>
      <c r="V355" s="43">
        <f t="shared" si="66"/>
        <v>0</v>
      </c>
      <c r="W355" s="43">
        <f t="shared" si="67"/>
        <v>-1</v>
      </c>
      <c r="X355">
        <f t="shared" si="68"/>
        <v>20</v>
      </c>
      <c r="Y355">
        <f t="shared" si="69"/>
        <v>4</v>
      </c>
    </row>
    <row r="356" spans="1:25">
      <c r="A356" s="43"/>
      <c r="B356" s="43" t="s">
        <v>24936</v>
      </c>
      <c r="C356" s="43">
        <v>0</v>
      </c>
      <c r="D356" s="43">
        <v>0</v>
      </c>
      <c r="E356" s="43">
        <f t="shared" si="70"/>
        <v>0</v>
      </c>
      <c r="F356" s="43"/>
      <c r="G356" s="43"/>
      <c r="H356" s="43"/>
      <c r="I356" s="43">
        <v>10</v>
      </c>
      <c r="J356" s="43">
        <v>8</v>
      </c>
      <c r="K356" s="43">
        <v>0</v>
      </c>
      <c r="L356" s="43">
        <v>6</v>
      </c>
      <c r="M356" s="43">
        <v>0</v>
      </c>
      <c r="N356" s="43">
        <v>0</v>
      </c>
      <c r="O356" s="43">
        <v>-2</v>
      </c>
      <c r="P356" s="43">
        <f t="shared" si="71"/>
        <v>38</v>
      </c>
      <c r="Q356" s="43">
        <f t="shared" si="61"/>
        <v>10</v>
      </c>
      <c r="R356" s="43">
        <f t="shared" si="62"/>
        <v>8</v>
      </c>
      <c r="S356" s="43">
        <f t="shared" si="63"/>
        <v>0</v>
      </c>
      <c r="T356" s="43">
        <f t="shared" si="64"/>
        <v>6</v>
      </c>
      <c r="U356" s="43">
        <f t="shared" si="65"/>
        <v>0</v>
      </c>
      <c r="V356" s="43">
        <f t="shared" si="66"/>
        <v>0</v>
      </c>
      <c r="W356" s="43">
        <f t="shared" si="67"/>
        <v>-2</v>
      </c>
      <c r="X356">
        <f t="shared" si="68"/>
        <v>38</v>
      </c>
      <c r="Y356">
        <f t="shared" si="69"/>
        <v>3.8</v>
      </c>
    </row>
    <row r="357" spans="1:25">
      <c r="A357" s="43"/>
      <c r="B357" s="43" t="s">
        <v>24937</v>
      </c>
      <c r="C357" s="43">
        <v>0</v>
      </c>
      <c r="D357" s="43">
        <v>0</v>
      </c>
      <c r="E357" s="43">
        <f t="shared" si="70"/>
        <v>0</v>
      </c>
      <c r="F357" s="43"/>
      <c r="G357" s="43"/>
      <c r="H357" s="43"/>
      <c r="I357" s="43">
        <v>3</v>
      </c>
      <c r="J357" s="43">
        <v>6</v>
      </c>
      <c r="K357" s="43">
        <v>0</v>
      </c>
      <c r="L357" s="43">
        <v>1</v>
      </c>
      <c r="M357" s="43">
        <v>0</v>
      </c>
      <c r="N357" s="43">
        <v>0</v>
      </c>
      <c r="O357" s="43">
        <v>0</v>
      </c>
      <c r="P357" s="43">
        <f t="shared" si="71"/>
        <v>16</v>
      </c>
      <c r="Q357" s="43">
        <f t="shared" si="61"/>
        <v>3</v>
      </c>
      <c r="R357" s="43">
        <f t="shared" si="62"/>
        <v>6</v>
      </c>
      <c r="S357" s="43">
        <f t="shared" si="63"/>
        <v>0</v>
      </c>
      <c r="T357" s="43">
        <f t="shared" si="64"/>
        <v>1</v>
      </c>
      <c r="U357" s="43">
        <f t="shared" si="65"/>
        <v>0</v>
      </c>
      <c r="V357" s="43">
        <f t="shared" si="66"/>
        <v>0</v>
      </c>
      <c r="W357" s="43">
        <f t="shared" si="67"/>
        <v>0</v>
      </c>
      <c r="X357">
        <f t="shared" si="68"/>
        <v>16</v>
      </c>
      <c r="Y357">
        <f t="shared" si="69"/>
        <v>5.333333333333333</v>
      </c>
    </row>
    <row r="358" spans="1:25">
      <c r="A358" s="43"/>
      <c r="B358" s="43" t="s">
        <v>24938</v>
      </c>
      <c r="C358" s="43">
        <v>0</v>
      </c>
      <c r="D358" s="43">
        <v>0</v>
      </c>
      <c r="E358" s="43">
        <f t="shared" si="70"/>
        <v>0</v>
      </c>
      <c r="F358" s="43"/>
      <c r="G358" s="43"/>
      <c r="H358" s="43"/>
      <c r="I358" s="43">
        <v>3</v>
      </c>
      <c r="J358" s="43">
        <v>8</v>
      </c>
      <c r="K358" s="43">
        <v>0</v>
      </c>
      <c r="L358" s="43">
        <v>0</v>
      </c>
      <c r="M358" s="43">
        <v>0</v>
      </c>
      <c r="N358" s="43">
        <v>0</v>
      </c>
      <c r="O358" s="43">
        <v>0</v>
      </c>
      <c r="P358" s="43">
        <f t="shared" si="71"/>
        <v>20</v>
      </c>
      <c r="Q358" s="43">
        <f t="shared" si="61"/>
        <v>3</v>
      </c>
      <c r="R358" s="43">
        <f t="shared" si="62"/>
        <v>8</v>
      </c>
      <c r="S358" s="43">
        <f t="shared" si="63"/>
        <v>0</v>
      </c>
      <c r="T358" s="43">
        <f t="shared" si="64"/>
        <v>0</v>
      </c>
      <c r="U358" s="43">
        <f t="shared" si="65"/>
        <v>0</v>
      </c>
      <c r="V358" s="43">
        <f t="shared" si="66"/>
        <v>0</v>
      </c>
      <c r="W358" s="43">
        <f t="shared" si="67"/>
        <v>0</v>
      </c>
      <c r="X358">
        <f t="shared" si="68"/>
        <v>20</v>
      </c>
      <c r="Y358">
        <f t="shared" si="69"/>
        <v>6.666666666666667</v>
      </c>
    </row>
    <row r="359" spans="1:25">
      <c r="A359" s="43"/>
      <c r="B359" s="43" t="s">
        <v>24939</v>
      </c>
      <c r="C359" s="43">
        <v>0</v>
      </c>
      <c r="D359" s="43">
        <v>0</v>
      </c>
      <c r="E359" s="43">
        <f t="shared" si="70"/>
        <v>0</v>
      </c>
      <c r="F359" s="43"/>
      <c r="G359" s="43"/>
      <c r="H359" s="43"/>
      <c r="I359" s="43">
        <v>3</v>
      </c>
      <c r="J359" s="43">
        <v>5</v>
      </c>
      <c r="K359" s="43">
        <v>0</v>
      </c>
      <c r="L359" s="43">
        <v>2</v>
      </c>
      <c r="M359" s="43">
        <v>0</v>
      </c>
      <c r="N359" s="43">
        <v>0</v>
      </c>
      <c r="O359" s="43">
        <v>-1</v>
      </c>
      <c r="P359" s="43">
        <f t="shared" si="71"/>
        <v>14</v>
      </c>
      <c r="Q359" s="43">
        <f t="shared" si="61"/>
        <v>3</v>
      </c>
      <c r="R359" s="43">
        <f t="shared" si="62"/>
        <v>5</v>
      </c>
      <c r="S359" s="43">
        <f t="shared" si="63"/>
        <v>0</v>
      </c>
      <c r="T359" s="43">
        <f t="shared" si="64"/>
        <v>2</v>
      </c>
      <c r="U359" s="43">
        <f t="shared" si="65"/>
        <v>0</v>
      </c>
      <c r="V359" s="43">
        <f t="shared" si="66"/>
        <v>0</v>
      </c>
      <c r="W359" s="43">
        <f t="shared" si="67"/>
        <v>-1</v>
      </c>
      <c r="X359">
        <f t="shared" si="68"/>
        <v>14</v>
      </c>
      <c r="Y359">
        <f t="shared" si="69"/>
        <v>4.666666666666667</v>
      </c>
    </row>
    <row r="360" spans="1:25">
      <c r="A360" s="43"/>
      <c r="B360" s="43" t="s">
        <v>24940</v>
      </c>
      <c r="C360" s="43">
        <v>0</v>
      </c>
      <c r="D360" s="43">
        <v>0</v>
      </c>
      <c r="E360" s="43">
        <f t="shared" si="70"/>
        <v>0</v>
      </c>
      <c r="F360" s="43"/>
      <c r="G360" s="43"/>
      <c r="H360" s="43"/>
      <c r="I360" s="43">
        <v>3</v>
      </c>
      <c r="J360" s="43">
        <v>8</v>
      </c>
      <c r="K360" s="43">
        <v>0</v>
      </c>
      <c r="L360" s="43">
        <v>1</v>
      </c>
      <c r="M360" s="43">
        <v>0</v>
      </c>
      <c r="N360" s="43">
        <v>0</v>
      </c>
      <c r="O360" s="43">
        <v>0</v>
      </c>
      <c r="P360" s="43">
        <f t="shared" si="71"/>
        <v>18</v>
      </c>
      <c r="Q360" s="43">
        <f t="shared" si="61"/>
        <v>3</v>
      </c>
      <c r="R360" s="43">
        <f t="shared" si="62"/>
        <v>8</v>
      </c>
      <c r="S360" s="43">
        <f t="shared" si="63"/>
        <v>0</v>
      </c>
      <c r="T360" s="43">
        <f t="shared" si="64"/>
        <v>1</v>
      </c>
      <c r="U360" s="43">
        <f t="shared" si="65"/>
        <v>0</v>
      </c>
      <c r="V360" s="43">
        <f t="shared" si="66"/>
        <v>0</v>
      </c>
      <c r="W360" s="43">
        <f t="shared" si="67"/>
        <v>0</v>
      </c>
      <c r="X360">
        <f t="shared" si="68"/>
        <v>18</v>
      </c>
      <c r="Y360">
        <f t="shared" si="69"/>
        <v>6</v>
      </c>
    </row>
    <row r="361" spans="1:25">
      <c r="A361" s="43"/>
      <c r="B361" s="43" t="s">
        <v>24941</v>
      </c>
      <c r="C361" s="43">
        <v>0</v>
      </c>
      <c r="D361" s="43">
        <v>0</v>
      </c>
      <c r="E361" s="43">
        <f t="shared" si="70"/>
        <v>0</v>
      </c>
      <c r="F361" s="43"/>
      <c r="G361" s="43"/>
      <c r="H361" s="43"/>
      <c r="I361" s="43">
        <v>24</v>
      </c>
      <c r="J361" s="43">
        <v>36</v>
      </c>
      <c r="K361" s="43">
        <v>7</v>
      </c>
      <c r="L361" s="43">
        <v>17</v>
      </c>
      <c r="M361" s="43">
        <v>3</v>
      </c>
      <c r="N361" s="43">
        <v>1</v>
      </c>
      <c r="O361" s="43">
        <v>-4</v>
      </c>
      <c r="P361" s="43">
        <f t="shared" si="71"/>
        <v>102</v>
      </c>
      <c r="Q361" s="43">
        <f t="shared" si="61"/>
        <v>24</v>
      </c>
      <c r="R361" s="43">
        <f t="shared" si="62"/>
        <v>36</v>
      </c>
      <c r="S361" s="43">
        <f t="shared" si="63"/>
        <v>7</v>
      </c>
      <c r="T361" s="43">
        <f t="shared" si="64"/>
        <v>17</v>
      </c>
      <c r="U361" s="43">
        <f t="shared" si="65"/>
        <v>3</v>
      </c>
      <c r="V361" s="43">
        <f t="shared" si="66"/>
        <v>1</v>
      </c>
      <c r="W361" s="43">
        <f t="shared" si="67"/>
        <v>-4</v>
      </c>
      <c r="X361">
        <f t="shared" si="68"/>
        <v>102</v>
      </c>
      <c r="Y361">
        <f t="shared" si="69"/>
        <v>4.25</v>
      </c>
    </row>
    <row r="362" spans="1:25">
      <c r="A362" s="43"/>
      <c r="B362" s="43" t="s">
        <v>24942</v>
      </c>
      <c r="C362" s="43">
        <v>0</v>
      </c>
      <c r="D362" s="43">
        <v>0</v>
      </c>
      <c r="E362" s="43">
        <f t="shared" si="70"/>
        <v>0</v>
      </c>
      <c r="F362" s="43"/>
      <c r="G362" s="43"/>
      <c r="H362" s="43"/>
      <c r="I362" s="43">
        <v>3</v>
      </c>
      <c r="J362" s="43">
        <v>5</v>
      </c>
      <c r="K362" s="43">
        <v>0</v>
      </c>
      <c r="L362" s="43">
        <v>5</v>
      </c>
      <c r="M362" s="43">
        <v>1</v>
      </c>
      <c r="N362" s="43">
        <v>0</v>
      </c>
      <c r="O362" s="43">
        <v>-2</v>
      </c>
      <c r="P362" s="43">
        <f t="shared" si="71"/>
        <v>14</v>
      </c>
      <c r="Q362" s="43">
        <f t="shared" si="61"/>
        <v>3</v>
      </c>
      <c r="R362" s="43">
        <f t="shared" si="62"/>
        <v>5</v>
      </c>
      <c r="S362" s="43">
        <f t="shared" si="63"/>
        <v>0</v>
      </c>
      <c r="T362" s="43">
        <f t="shared" si="64"/>
        <v>5</v>
      </c>
      <c r="U362" s="43">
        <f t="shared" si="65"/>
        <v>1</v>
      </c>
      <c r="V362" s="43">
        <f t="shared" si="66"/>
        <v>0</v>
      </c>
      <c r="W362" s="43">
        <f t="shared" si="67"/>
        <v>-2</v>
      </c>
      <c r="X362">
        <f t="shared" si="68"/>
        <v>14</v>
      </c>
      <c r="Y362">
        <f t="shared" si="69"/>
        <v>4.666666666666667</v>
      </c>
    </row>
    <row r="363" spans="1:25">
      <c r="A363" s="43"/>
      <c r="B363" s="43" t="s">
        <v>24943</v>
      </c>
      <c r="C363" s="43">
        <v>0</v>
      </c>
      <c r="D363" s="43">
        <v>0</v>
      </c>
      <c r="E363" s="43">
        <f t="shared" si="70"/>
        <v>0</v>
      </c>
      <c r="F363" s="43"/>
      <c r="G363" s="43"/>
      <c r="H363" s="43"/>
      <c r="I363" s="43">
        <v>5</v>
      </c>
      <c r="J363" s="43">
        <v>10</v>
      </c>
      <c r="K363" s="43">
        <v>0</v>
      </c>
      <c r="L363" s="43">
        <v>2</v>
      </c>
      <c r="M363" s="43">
        <v>0</v>
      </c>
      <c r="N363" s="43">
        <v>0</v>
      </c>
      <c r="O363" s="43">
        <v>0</v>
      </c>
      <c r="P363" s="43">
        <f t="shared" si="71"/>
        <v>26</v>
      </c>
      <c r="Q363" s="43">
        <f t="shared" si="61"/>
        <v>5</v>
      </c>
      <c r="R363" s="43">
        <f t="shared" si="62"/>
        <v>10</v>
      </c>
      <c r="S363" s="43">
        <f t="shared" si="63"/>
        <v>0</v>
      </c>
      <c r="T363" s="43">
        <f t="shared" si="64"/>
        <v>2</v>
      </c>
      <c r="U363" s="43">
        <f t="shared" si="65"/>
        <v>0</v>
      </c>
      <c r="V363" s="43">
        <f t="shared" si="66"/>
        <v>0</v>
      </c>
      <c r="W363" s="43">
        <f t="shared" si="67"/>
        <v>0</v>
      </c>
      <c r="X363">
        <f t="shared" si="68"/>
        <v>26</v>
      </c>
      <c r="Y363">
        <f t="shared" si="69"/>
        <v>5.2</v>
      </c>
    </row>
    <row r="364" spans="1:25">
      <c r="A364" s="43"/>
      <c r="B364" s="43" t="s">
        <v>24944</v>
      </c>
      <c r="C364" s="43">
        <v>0</v>
      </c>
      <c r="D364" s="43">
        <v>0</v>
      </c>
      <c r="E364" s="43">
        <f t="shared" si="70"/>
        <v>0</v>
      </c>
      <c r="F364" s="43"/>
      <c r="G364" s="43"/>
      <c r="H364" s="43"/>
      <c r="I364" s="43">
        <f>Bio!X22</f>
        <v>489.89999999999992</v>
      </c>
      <c r="J364" s="43">
        <f>Bio!Y22</f>
        <v>771.49999999999989</v>
      </c>
      <c r="K364" s="43">
        <f>Bio!Z22</f>
        <v>136.1</v>
      </c>
      <c r="L364" s="43">
        <f>Bio!AA22</f>
        <v>149.50000000000006</v>
      </c>
      <c r="M364" s="43">
        <f>Bio!AB22</f>
        <v>0</v>
      </c>
      <c r="N364" s="43">
        <f>Bio!AC22</f>
        <v>3.4000000000000004</v>
      </c>
      <c r="O364" s="43">
        <f>Bio!AD22</f>
        <v>-0.80000000000000071</v>
      </c>
      <c r="P364" s="43">
        <f t="shared" si="71"/>
        <v>2044.9999999999993</v>
      </c>
      <c r="Q364" s="43">
        <f t="shared" si="61"/>
        <v>489.89999999999992</v>
      </c>
      <c r="R364" s="43">
        <f t="shared" si="62"/>
        <v>771.49999999999989</v>
      </c>
      <c r="S364" s="43">
        <f t="shared" si="63"/>
        <v>136.1</v>
      </c>
      <c r="T364" s="43">
        <f t="shared" si="64"/>
        <v>149.50000000000006</v>
      </c>
      <c r="U364" s="43">
        <f t="shared" si="65"/>
        <v>0</v>
      </c>
      <c r="V364" s="43">
        <f t="shared" si="66"/>
        <v>3.4000000000000004</v>
      </c>
      <c r="W364" s="43">
        <f t="shared" si="67"/>
        <v>-0.80000000000000071</v>
      </c>
      <c r="X364">
        <f t="shared" si="68"/>
        <v>2044.9999999999993</v>
      </c>
      <c r="Y364">
        <f t="shared" si="69"/>
        <v>4.1743212900591953</v>
      </c>
    </row>
    <row r="365" spans="1:25">
      <c r="A365" s="43"/>
      <c r="B365" s="43" t="s">
        <v>24945</v>
      </c>
      <c r="C365" s="43">
        <v>0</v>
      </c>
      <c r="D365" s="43">
        <v>0</v>
      </c>
      <c r="E365" s="43">
        <f t="shared" si="70"/>
        <v>0</v>
      </c>
      <c r="F365" s="43"/>
      <c r="G365" s="43"/>
      <c r="H365" s="43"/>
      <c r="I365" s="43">
        <v>5</v>
      </c>
      <c r="J365" s="43">
        <v>8</v>
      </c>
      <c r="K365" s="43">
        <v>0</v>
      </c>
      <c r="L365" s="43">
        <v>14</v>
      </c>
      <c r="M365" s="43">
        <v>3</v>
      </c>
      <c r="N365" s="43">
        <v>0</v>
      </c>
      <c r="O365" s="43">
        <v>-5</v>
      </c>
      <c r="P365" s="43">
        <f t="shared" si="71"/>
        <v>20</v>
      </c>
      <c r="Q365" s="43">
        <f t="shared" si="61"/>
        <v>5</v>
      </c>
      <c r="R365" s="43">
        <f t="shared" si="62"/>
        <v>8</v>
      </c>
      <c r="S365" s="43">
        <f t="shared" si="63"/>
        <v>0</v>
      </c>
      <c r="T365" s="43">
        <f t="shared" si="64"/>
        <v>14</v>
      </c>
      <c r="U365" s="43">
        <f t="shared" si="65"/>
        <v>3</v>
      </c>
      <c r="V365" s="43">
        <f t="shared" si="66"/>
        <v>0</v>
      </c>
      <c r="W365" s="43">
        <f t="shared" si="67"/>
        <v>-5</v>
      </c>
      <c r="X365">
        <f t="shared" si="68"/>
        <v>20</v>
      </c>
      <c r="Y365">
        <f t="shared" si="69"/>
        <v>4</v>
      </c>
    </row>
    <row r="366" spans="1:25">
      <c r="A366" s="43"/>
      <c r="B366" s="43" t="s">
        <v>24946</v>
      </c>
      <c r="C366" s="43">
        <v>0</v>
      </c>
      <c r="D366" s="43">
        <v>0</v>
      </c>
      <c r="E366" s="43">
        <f t="shared" si="70"/>
        <v>0</v>
      </c>
      <c r="F366" s="43"/>
      <c r="G366" s="43"/>
      <c r="H366" s="43"/>
      <c r="I366" s="43">
        <v>3</v>
      </c>
      <c r="J366" s="43">
        <v>3</v>
      </c>
      <c r="K366" s="43">
        <v>0</v>
      </c>
      <c r="L366" s="43">
        <v>3</v>
      </c>
      <c r="M366" s="43">
        <v>0</v>
      </c>
      <c r="N366" s="43">
        <v>0</v>
      </c>
      <c r="O366" s="43">
        <v>-1</v>
      </c>
      <c r="P366" s="43">
        <f t="shared" si="71"/>
        <v>10</v>
      </c>
      <c r="Q366" s="43">
        <f t="shared" si="61"/>
        <v>3</v>
      </c>
      <c r="R366" s="43">
        <f t="shared" si="62"/>
        <v>3</v>
      </c>
      <c r="S366" s="43">
        <f t="shared" si="63"/>
        <v>0</v>
      </c>
      <c r="T366" s="43">
        <f t="shared" si="64"/>
        <v>3</v>
      </c>
      <c r="U366" s="43">
        <f t="shared" si="65"/>
        <v>0</v>
      </c>
      <c r="V366" s="43">
        <f t="shared" si="66"/>
        <v>0</v>
      </c>
      <c r="W366" s="43">
        <f t="shared" si="67"/>
        <v>-1</v>
      </c>
      <c r="X366">
        <f t="shared" si="68"/>
        <v>10</v>
      </c>
      <c r="Y366">
        <f t="shared" si="69"/>
        <v>3.3333333333333335</v>
      </c>
    </row>
    <row r="367" spans="1:25">
      <c r="A367" s="43"/>
      <c r="B367" s="43" t="s">
        <v>24947</v>
      </c>
      <c r="C367" s="43">
        <v>0</v>
      </c>
      <c r="D367" s="43">
        <v>0</v>
      </c>
      <c r="E367" s="43">
        <f t="shared" si="70"/>
        <v>0</v>
      </c>
      <c r="F367" s="43"/>
      <c r="G367" s="43"/>
      <c r="H367" s="43"/>
      <c r="I367" s="43">
        <f>Bio!X28</f>
        <v>93.8</v>
      </c>
      <c r="J367" s="43">
        <f>Bio!Y28</f>
        <v>106.6</v>
      </c>
      <c r="K367" s="43">
        <f>Bio!Z28</f>
        <v>36.800000000000004</v>
      </c>
      <c r="L367" s="43">
        <f>Bio!AA28</f>
        <v>69.100000000000009</v>
      </c>
      <c r="M367" s="43">
        <f>Bio!AB28</f>
        <v>9.9</v>
      </c>
      <c r="N367" s="43">
        <f>Bio!AC28</f>
        <v>0</v>
      </c>
      <c r="O367" s="43">
        <f>Bio!AD28</f>
        <v>-9.9</v>
      </c>
      <c r="P367" s="43">
        <f t="shared" si="71"/>
        <v>292.59999999999991</v>
      </c>
      <c r="Q367" s="43">
        <f t="shared" si="61"/>
        <v>93.8</v>
      </c>
      <c r="R367" s="43">
        <f t="shared" si="62"/>
        <v>106.6</v>
      </c>
      <c r="S367" s="43">
        <f t="shared" si="63"/>
        <v>36.800000000000004</v>
      </c>
      <c r="T367" s="43">
        <f t="shared" si="64"/>
        <v>69.100000000000009</v>
      </c>
      <c r="U367" s="43">
        <f t="shared" si="65"/>
        <v>9.9</v>
      </c>
      <c r="V367" s="43">
        <f t="shared" si="66"/>
        <v>0</v>
      </c>
      <c r="W367" s="43">
        <f t="shared" si="67"/>
        <v>-9.9</v>
      </c>
      <c r="X367">
        <f t="shared" si="68"/>
        <v>292.59999999999991</v>
      </c>
      <c r="Y367">
        <f t="shared" si="69"/>
        <v>3.1194029850746259</v>
      </c>
    </row>
    <row r="368" spans="1:25">
      <c r="A368" s="43"/>
      <c r="B368" s="43" t="s">
        <v>24948</v>
      </c>
      <c r="C368" s="43">
        <v>0</v>
      </c>
      <c r="D368" s="43">
        <v>0</v>
      </c>
      <c r="E368" s="43">
        <f t="shared" si="70"/>
        <v>0</v>
      </c>
      <c r="F368" s="43"/>
      <c r="G368" s="43"/>
      <c r="H368" s="43"/>
      <c r="I368" s="43">
        <v>13</v>
      </c>
      <c r="J368" s="43">
        <v>15</v>
      </c>
      <c r="K368" s="43">
        <v>4</v>
      </c>
      <c r="L368" s="43">
        <v>12</v>
      </c>
      <c r="M368" s="43">
        <v>1</v>
      </c>
      <c r="N368" s="43">
        <v>0</v>
      </c>
      <c r="O368" s="43">
        <v>-4</v>
      </c>
      <c r="P368" s="43">
        <f t="shared" si="71"/>
        <v>40</v>
      </c>
      <c r="Q368" s="43">
        <f t="shared" si="61"/>
        <v>13</v>
      </c>
      <c r="R368" s="43">
        <f t="shared" si="62"/>
        <v>15</v>
      </c>
      <c r="S368" s="43">
        <f t="shared" si="63"/>
        <v>4</v>
      </c>
      <c r="T368" s="43">
        <f t="shared" si="64"/>
        <v>12</v>
      </c>
      <c r="U368" s="43">
        <f t="shared" si="65"/>
        <v>1</v>
      </c>
      <c r="V368" s="43">
        <f t="shared" si="66"/>
        <v>0</v>
      </c>
      <c r="W368" s="43">
        <f t="shared" si="67"/>
        <v>-4</v>
      </c>
      <c r="X368">
        <f t="shared" si="68"/>
        <v>40</v>
      </c>
      <c r="Y368">
        <f t="shared" si="69"/>
        <v>3.0769230769230771</v>
      </c>
    </row>
    <row r="369" spans="1:25">
      <c r="A369" s="43"/>
      <c r="B369" s="43" t="s">
        <v>24949</v>
      </c>
      <c r="C369" s="43">
        <v>0</v>
      </c>
      <c r="D369" s="43">
        <v>0</v>
      </c>
      <c r="E369" s="43">
        <f t="shared" si="70"/>
        <v>0</v>
      </c>
      <c r="F369" s="43"/>
      <c r="G369" s="43"/>
      <c r="H369" s="43"/>
      <c r="I369" s="43">
        <v>7</v>
      </c>
      <c r="J369" s="43">
        <v>9</v>
      </c>
      <c r="K369" s="43">
        <v>0</v>
      </c>
      <c r="L369" s="43">
        <v>5</v>
      </c>
      <c r="M369" s="43">
        <v>0</v>
      </c>
      <c r="N369" s="43">
        <v>0</v>
      </c>
      <c r="O369" s="43">
        <v>-1</v>
      </c>
      <c r="P369" s="43">
        <f t="shared" si="71"/>
        <v>28</v>
      </c>
      <c r="Q369" s="43">
        <f t="shared" si="61"/>
        <v>7</v>
      </c>
      <c r="R369" s="43">
        <f t="shared" si="62"/>
        <v>9</v>
      </c>
      <c r="S369" s="43">
        <f t="shared" si="63"/>
        <v>0</v>
      </c>
      <c r="T369" s="43">
        <f t="shared" si="64"/>
        <v>5</v>
      </c>
      <c r="U369" s="43">
        <f t="shared" si="65"/>
        <v>0</v>
      </c>
      <c r="V369" s="43">
        <f t="shared" si="66"/>
        <v>0</v>
      </c>
      <c r="W369" s="43">
        <f t="shared" si="67"/>
        <v>-1</v>
      </c>
      <c r="X369">
        <f t="shared" si="68"/>
        <v>28</v>
      </c>
      <c r="Y369">
        <f t="shared" si="69"/>
        <v>4</v>
      </c>
    </row>
    <row r="370" spans="1:25">
      <c r="A370" s="43"/>
      <c r="B370" s="43" t="s">
        <v>24950</v>
      </c>
      <c r="C370" s="43">
        <v>0</v>
      </c>
      <c r="D370" s="43">
        <v>0</v>
      </c>
      <c r="E370" s="43">
        <f t="shared" si="70"/>
        <v>0</v>
      </c>
      <c r="F370" s="43"/>
      <c r="G370" s="43"/>
      <c r="H370" s="43"/>
      <c r="I370" s="43">
        <v>7</v>
      </c>
      <c r="J370" s="43">
        <v>8</v>
      </c>
      <c r="K370" s="43">
        <v>0</v>
      </c>
      <c r="L370" s="43">
        <v>8</v>
      </c>
      <c r="M370" s="43">
        <v>1</v>
      </c>
      <c r="N370" s="43">
        <v>0</v>
      </c>
      <c r="O370" s="43">
        <v>-3</v>
      </c>
      <c r="P370" s="43">
        <f t="shared" si="71"/>
        <v>28</v>
      </c>
      <c r="Q370" s="43">
        <f t="shared" si="61"/>
        <v>7</v>
      </c>
      <c r="R370" s="43">
        <f t="shared" si="62"/>
        <v>8</v>
      </c>
      <c r="S370" s="43">
        <f t="shared" si="63"/>
        <v>0</v>
      </c>
      <c r="T370" s="43">
        <f t="shared" si="64"/>
        <v>8</v>
      </c>
      <c r="U370" s="43">
        <f t="shared" si="65"/>
        <v>1</v>
      </c>
      <c r="V370" s="43">
        <f t="shared" si="66"/>
        <v>0</v>
      </c>
      <c r="W370" s="43">
        <f t="shared" si="67"/>
        <v>-3</v>
      </c>
      <c r="X370">
        <f t="shared" si="68"/>
        <v>28</v>
      </c>
      <c r="Y370">
        <f t="shared" si="69"/>
        <v>4</v>
      </c>
    </row>
    <row r="371" spans="1:25">
      <c r="A371" s="43"/>
      <c r="B371" s="43" t="s">
        <v>24951</v>
      </c>
      <c r="C371" s="43">
        <v>0</v>
      </c>
      <c r="D371" s="43">
        <v>0</v>
      </c>
      <c r="E371" s="43">
        <f t="shared" si="70"/>
        <v>0</v>
      </c>
      <c r="F371" s="43"/>
      <c r="G371" s="43"/>
      <c r="H371" s="43"/>
      <c r="I371" s="43">
        <v>0</v>
      </c>
      <c r="J371" s="43">
        <v>0</v>
      </c>
      <c r="K371" s="43">
        <v>0</v>
      </c>
      <c r="L371" s="43">
        <v>3</v>
      </c>
      <c r="M371" s="43">
        <v>0</v>
      </c>
      <c r="N371" s="43">
        <v>1</v>
      </c>
      <c r="O371" s="43">
        <v>-2</v>
      </c>
      <c r="P371" s="43">
        <f t="shared" si="71"/>
        <v>2</v>
      </c>
      <c r="Q371" s="43">
        <f t="shared" si="61"/>
        <v>0</v>
      </c>
      <c r="R371" s="43">
        <f t="shared" si="62"/>
        <v>0</v>
      </c>
      <c r="S371" s="43">
        <f t="shared" si="63"/>
        <v>0</v>
      </c>
      <c r="T371" s="43">
        <f t="shared" si="64"/>
        <v>3</v>
      </c>
      <c r="U371" s="43">
        <f t="shared" si="65"/>
        <v>0</v>
      </c>
      <c r="V371" s="43">
        <f t="shared" si="66"/>
        <v>1</v>
      </c>
      <c r="W371" s="43">
        <f t="shared" si="67"/>
        <v>-2</v>
      </c>
      <c r="X371">
        <f t="shared" si="68"/>
        <v>2</v>
      </c>
      <c r="Y371">
        <f t="shared" si="69"/>
        <v>2</v>
      </c>
    </row>
    <row r="372" spans="1:25">
      <c r="A372" s="43"/>
      <c r="B372" s="43" t="s">
        <v>24952</v>
      </c>
      <c r="C372" s="43">
        <v>0</v>
      </c>
      <c r="D372" s="43">
        <v>0</v>
      </c>
      <c r="E372" s="43">
        <f t="shared" si="70"/>
        <v>0</v>
      </c>
      <c r="F372" s="43"/>
      <c r="G372" s="43"/>
      <c r="H372" s="43"/>
      <c r="I372" s="43">
        <v>0</v>
      </c>
      <c r="J372" s="43">
        <v>0</v>
      </c>
      <c r="K372" s="43">
        <v>0</v>
      </c>
      <c r="L372" s="43">
        <v>4</v>
      </c>
      <c r="M372" s="43">
        <v>0</v>
      </c>
      <c r="N372" s="43">
        <v>1</v>
      </c>
      <c r="O372" s="43">
        <v>-2</v>
      </c>
      <c r="P372" s="43">
        <f t="shared" si="71"/>
        <v>0</v>
      </c>
      <c r="Q372" s="43">
        <f t="shared" si="61"/>
        <v>0</v>
      </c>
      <c r="R372" s="43">
        <f t="shared" si="62"/>
        <v>0</v>
      </c>
      <c r="S372" s="43">
        <f t="shared" si="63"/>
        <v>0</v>
      </c>
      <c r="T372" s="43">
        <f t="shared" si="64"/>
        <v>4</v>
      </c>
      <c r="U372" s="43">
        <f t="shared" si="65"/>
        <v>0</v>
      </c>
      <c r="V372" s="43">
        <f t="shared" si="66"/>
        <v>1</v>
      </c>
      <c r="W372" s="43">
        <f t="shared" si="67"/>
        <v>-2</v>
      </c>
      <c r="X372">
        <f t="shared" si="68"/>
        <v>0</v>
      </c>
      <c r="Y372">
        <f t="shared" si="69"/>
        <v>0</v>
      </c>
    </row>
    <row r="373" spans="1:25">
      <c r="A373" s="43"/>
      <c r="B373" s="43" t="s">
        <v>22889</v>
      </c>
      <c r="C373" s="43">
        <v>0</v>
      </c>
      <c r="D373" s="43">
        <v>0</v>
      </c>
      <c r="E373" s="43">
        <f t="shared" si="70"/>
        <v>1</v>
      </c>
      <c r="F373" s="43"/>
      <c r="G373" s="43"/>
      <c r="H373" s="43"/>
      <c r="I373" s="43">
        <v>0</v>
      </c>
      <c r="J373" s="43">
        <v>0</v>
      </c>
      <c r="K373" s="43">
        <v>0</v>
      </c>
      <c r="L373" s="43">
        <v>4</v>
      </c>
      <c r="M373" s="43">
        <v>0</v>
      </c>
      <c r="N373" s="43">
        <v>1</v>
      </c>
      <c r="O373" s="43">
        <v>-2</v>
      </c>
      <c r="P373" s="43">
        <f t="shared" si="71"/>
        <v>0</v>
      </c>
      <c r="Q373" s="43">
        <f t="shared" si="61"/>
        <v>0</v>
      </c>
      <c r="R373" s="43">
        <f t="shared" si="62"/>
        <v>0</v>
      </c>
      <c r="S373" s="43">
        <f t="shared" si="63"/>
        <v>0</v>
      </c>
      <c r="T373" s="43">
        <f t="shared" si="64"/>
        <v>4</v>
      </c>
      <c r="U373" s="43">
        <f t="shared" si="65"/>
        <v>0</v>
      </c>
      <c r="V373" s="43">
        <f t="shared" si="66"/>
        <v>1</v>
      </c>
      <c r="W373" s="43">
        <f t="shared" si="67"/>
        <v>-2</v>
      </c>
      <c r="X373">
        <f t="shared" si="68"/>
        <v>0</v>
      </c>
      <c r="Y373">
        <f t="shared" si="69"/>
        <v>0</v>
      </c>
    </row>
    <row r="374" spans="1:25">
      <c r="A374" s="43"/>
      <c r="B374" s="43" t="s">
        <v>24953</v>
      </c>
      <c r="C374" s="43">
        <v>0</v>
      </c>
      <c r="D374" s="43">
        <v>0</v>
      </c>
      <c r="E374" s="43">
        <f t="shared" si="70"/>
        <v>0</v>
      </c>
      <c r="F374" s="43"/>
      <c r="G374" s="43"/>
      <c r="H374" s="43"/>
      <c r="I374" s="43">
        <v>4</v>
      </c>
      <c r="J374" s="43">
        <v>4</v>
      </c>
      <c r="K374" s="43">
        <v>0</v>
      </c>
      <c r="L374" s="43">
        <v>4</v>
      </c>
      <c r="M374" s="43">
        <v>0</v>
      </c>
      <c r="N374" s="43">
        <v>0</v>
      </c>
      <c r="O374" s="43">
        <v>-2</v>
      </c>
      <c r="P374" s="43">
        <f t="shared" si="71"/>
        <v>14</v>
      </c>
      <c r="Q374" s="43">
        <f t="shared" si="61"/>
        <v>4</v>
      </c>
      <c r="R374" s="43">
        <f t="shared" si="62"/>
        <v>4</v>
      </c>
      <c r="S374" s="43">
        <f t="shared" si="63"/>
        <v>0</v>
      </c>
      <c r="T374" s="43">
        <f t="shared" si="64"/>
        <v>4</v>
      </c>
      <c r="U374" s="43">
        <f t="shared" si="65"/>
        <v>0</v>
      </c>
      <c r="V374" s="43">
        <f t="shared" si="66"/>
        <v>0</v>
      </c>
      <c r="W374" s="43">
        <f t="shared" si="67"/>
        <v>-2</v>
      </c>
      <c r="X374">
        <f t="shared" si="68"/>
        <v>14</v>
      </c>
      <c r="Y374">
        <f t="shared" si="69"/>
        <v>3.5</v>
      </c>
    </row>
    <row r="375" spans="1:25">
      <c r="A375" s="43"/>
      <c r="B375" s="43" t="s">
        <v>24987</v>
      </c>
      <c r="C375" s="43">
        <v>0</v>
      </c>
      <c r="D375" s="43">
        <v>0</v>
      </c>
      <c r="E375" s="43">
        <f t="shared" si="70"/>
        <v>0</v>
      </c>
      <c r="F375" s="43"/>
      <c r="G375" s="43"/>
      <c r="H375" s="43"/>
      <c r="I375" s="43">
        <v>25</v>
      </c>
      <c r="J375" s="43">
        <v>35</v>
      </c>
      <c r="K375" s="43">
        <v>7</v>
      </c>
      <c r="L375" s="43">
        <v>19</v>
      </c>
      <c r="M375" s="43">
        <v>3</v>
      </c>
      <c r="N375" s="43">
        <v>1</v>
      </c>
      <c r="O375" s="43">
        <v>-5</v>
      </c>
      <c r="P375" s="43">
        <f t="shared" si="71"/>
        <v>102</v>
      </c>
      <c r="Q375" s="43">
        <f t="shared" si="61"/>
        <v>25</v>
      </c>
      <c r="R375" s="43">
        <f t="shared" si="62"/>
        <v>35</v>
      </c>
      <c r="S375" s="43">
        <f t="shared" si="63"/>
        <v>7</v>
      </c>
      <c r="T375" s="43">
        <f t="shared" si="64"/>
        <v>19</v>
      </c>
      <c r="U375" s="43">
        <f t="shared" si="65"/>
        <v>3</v>
      </c>
      <c r="V375" s="43">
        <f t="shared" si="66"/>
        <v>1</v>
      </c>
      <c r="W375" s="43">
        <f t="shared" si="67"/>
        <v>-5</v>
      </c>
      <c r="X375">
        <f t="shared" si="68"/>
        <v>102</v>
      </c>
      <c r="Y375">
        <f t="shared" si="69"/>
        <v>4.08</v>
      </c>
    </row>
    <row r="376" spans="1:25">
      <c r="A376" s="43"/>
      <c r="B376" s="43" t="s">
        <v>24954</v>
      </c>
      <c r="C376" s="43">
        <v>0</v>
      </c>
      <c r="D376" s="43">
        <v>0</v>
      </c>
      <c r="E376" s="43">
        <f t="shared" si="70"/>
        <v>0</v>
      </c>
      <c r="F376" s="43"/>
      <c r="G376" s="43"/>
      <c r="H376" s="43"/>
      <c r="I376" s="43">
        <v>14</v>
      </c>
      <c r="J376" s="43">
        <v>28</v>
      </c>
      <c r="K376" s="43">
        <v>0</v>
      </c>
      <c r="L376" s="43">
        <v>1</v>
      </c>
      <c r="M376" s="43">
        <v>0</v>
      </c>
      <c r="N376" s="43">
        <v>0</v>
      </c>
      <c r="O376" s="43">
        <v>0</v>
      </c>
      <c r="P376" s="43">
        <f t="shared" si="71"/>
        <v>82</v>
      </c>
      <c r="Q376" s="43">
        <f t="shared" si="61"/>
        <v>14</v>
      </c>
      <c r="R376" s="43">
        <f t="shared" si="62"/>
        <v>28</v>
      </c>
      <c r="S376" s="43">
        <f t="shared" si="63"/>
        <v>0</v>
      </c>
      <c r="T376" s="43">
        <f t="shared" si="64"/>
        <v>1</v>
      </c>
      <c r="U376" s="43">
        <f t="shared" si="65"/>
        <v>0</v>
      </c>
      <c r="V376" s="43">
        <f t="shared" si="66"/>
        <v>0</v>
      </c>
      <c r="W376" s="43">
        <f t="shared" si="67"/>
        <v>0</v>
      </c>
      <c r="X376">
        <f t="shared" si="68"/>
        <v>82</v>
      </c>
      <c r="Y376">
        <f t="shared" si="69"/>
        <v>5.8571428571428568</v>
      </c>
    </row>
    <row r="377" spans="1:25">
      <c r="A377" s="43"/>
      <c r="B377" s="43" t="s">
        <v>24955</v>
      </c>
      <c r="C377" s="43">
        <v>0</v>
      </c>
      <c r="D377" s="43">
        <v>0</v>
      </c>
      <c r="E377" s="43">
        <f t="shared" si="70"/>
        <v>0</v>
      </c>
      <c r="F377" s="43"/>
      <c r="G377" s="43"/>
      <c r="H377" s="43"/>
      <c r="I377" s="43">
        <v>14</v>
      </c>
      <c r="J377" s="43">
        <v>30</v>
      </c>
      <c r="K377" s="43">
        <v>0</v>
      </c>
      <c r="L377" s="43">
        <v>0</v>
      </c>
      <c r="M377" s="43">
        <v>0</v>
      </c>
      <c r="N377" s="43">
        <v>0</v>
      </c>
      <c r="O377" s="43">
        <v>0</v>
      </c>
      <c r="P377" s="43">
        <f t="shared" si="71"/>
        <v>86</v>
      </c>
      <c r="Q377" s="43">
        <f t="shared" si="61"/>
        <v>14</v>
      </c>
      <c r="R377" s="43">
        <f t="shared" si="62"/>
        <v>30</v>
      </c>
      <c r="S377" s="43">
        <f t="shared" si="63"/>
        <v>0</v>
      </c>
      <c r="T377" s="43">
        <f t="shared" si="64"/>
        <v>0</v>
      </c>
      <c r="U377" s="43">
        <f t="shared" si="65"/>
        <v>0</v>
      </c>
      <c r="V377" s="43">
        <f t="shared" si="66"/>
        <v>0</v>
      </c>
      <c r="W377" s="43">
        <f t="shared" si="67"/>
        <v>0</v>
      </c>
      <c r="X377">
        <f t="shared" si="68"/>
        <v>86</v>
      </c>
      <c r="Y377">
        <f t="shared" si="69"/>
        <v>6.1428571428571432</v>
      </c>
    </row>
    <row r="378" spans="1:25">
      <c r="A378" s="43"/>
      <c r="B378" s="43" t="s">
        <v>24956</v>
      </c>
      <c r="C378" s="43">
        <v>0</v>
      </c>
      <c r="D378" s="43">
        <v>0</v>
      </c>
      <c r="E378" s="43">
        <f t="shared" si="70"/>
        <v>0</v>
      </c>
      <c r="F378" s="43"/>
      <c r="G378" s="43"/>
      <c r="H378" s="43"/>
      <c r="I378" s="43">
        <v>14</v>
      </c>
      <c r="J378" s="43">
        <v>27</v>
      </c>
      <c r="K378" s="43">
        <v>0</v>
      </c>
      <c r="L378" s="43">
        <v>2</v>
      </c>
      <c r="M378" s="43">
        <v>0</v>
      </c>
      <c r="N378" s="43">
        <v>0</v>
      </c>
      <c r="O378" s="43">
        <v>-1</v>
      </c>
      <c r="P378" s="43">
        <f t="shared" si="71"/>
        <v>80</v>
      </c>
      <c r="Q378" s="43">
        <f t="shared" si="61"/>
        <v>14</v>
      </c>
      <c r="R378" s="43">
        <f t="shared" si="62"/>
        <v>27</v>
      </c>
      <c r="S378" s="43">
        <f t="shared" si="63"/>
        <v>0</v>
      </c>
      <c r="T378" s="43">
        <f t="shared" si="64"/>
        <v>2</v>
      </c>
      <c r="U378" s="43">
        <f t="shared" si="65"/>
        <v>0</v>
      </c>
      <c r="V378" s="43">
        <f t="shared" si="66"/>
        <v>0</v>
      </c>
      <c r="W378" s="43">
        <f t="shared" si="67"/>
        <v>-1</v>
      </c>
      <c r="X378">
        <f t="shared" si="68"/>
        <v>80</v>
      </c>
      <c r="Y378">
        <f t="shared" si="69"/>
        <v>5.7142857142857144</v>
      </c>
    </row>
    <row r="379" spans="1:25">
      <c r="A379" s="43"/>
      <c r="B379" s="43" t="s">
        <v>24957</v>
      </c>
      <c r="C379" s="43">
        <v>0</v>
      </c>
      <c r="D379" s="43">
        <v>0</v>
      </c>
      <c r="E379" s="43">
        <f t="shared" si="70"/>
        <v>0</v>
      </c>
      <c r="F379" s="43"/>
      <c r="G379" s="43"/>
      <c r="H379" s="43"/>
      <c r="I379" s="43">
        <v>14</v>
      </c>
      <c r="J379" s="43">
        <v>30</v>
      </c>
      <c r="K379" s="43">
        <v>0</v>
      </c>
      <c r="L379" s="43">
        <v>1</v>
      </c>
      <c r="M379" s="43">
        <v>0</v>
      </c>
      <c r="N379" s="43">
        <v>0</v>
      </c>
      <c r="O379" s="43">
        <v>0</v>
      </c>
      <c r="P379" s="43">
        <f t="shared" si="71"/>
        <v>84</v>
      </c>
      <c r="Q379" s="43">
        <f t="shared" si="61"/>
        <v>14</v>
      </c>
      <c r="R379" s="43">
        <f t="shared" si="62"/>
        <v>30</v>
      </c>
      <c r="S379" s="43">
        <f t="shared" si="63"/>
        <v>0</v>
      </c>
      <c r="T379" s="43">
        <f t="shared" si="64"/>
        <v>1</v>
      </c>
      <c r="U379" s="43">
        <f t="shared" si="65"/>
        <v>0</v>
      </c>
      <c r="V379" s="43">
        <f t="shared" si="66"/>
        <v>0</v>
      </c>
      <c r="W379" s="43">
        <f t="shared" si="67"/>
        <v>0</v>
      </c>
      <c r="X379">
        <f t="shared" si="68"/>
        <v>84</v>
      </c>
      <c r="Y379">
        <f t="shared" si="69"/>
        <v>6</v>
      </c>
    </row>
    <row r="380" spans="1:25">
      <c r="A380" s="43"/>
      <c r="B380" s="43" t="s">
        <v>24958</v>
      </c>
      <c r="C380" s="43">
        <v>0</v>
      </c>
      <c r="D380" s="43">
        <v>0</v>
      </c>
      <c r="E380" s="43">
        <f t="shared" si="70"/>
        <v>0</v>
      </c>
      <c r="F380" s="43"/>
      <c r="G380" s="43"/>
      <c r="H380" s="43"/>
      <c r="I380" s="43">
        <v>35</v>
      </c>
      <c r="J380" s="43">
        <v>58</v>
      </c>
      <c r="K380" s="43">
        <v>7</v>
      </c>
      <c r="L380" s="43">
        <v>17</v>
      </c>
      <c r="M380" s="43">
        <v>3</v>
      </c>
      <c r="N380" s="43">
        <v>1</v>
      </c>
      <c r="O380" s="43">
        <v>-4</v>
      </c>
      <c r="P380" s="43">
        <f t="shared" si="71"/>
        <v>168</v>
      </c>
      <c r="Q380" s="43">
        <f t="shared" si="61"/>
        <v>35</v>
      </c>
      <c r="R380" s="43">
        <f t="shared" si="62"/>
        <v>58</v>
      </c>
      <c r="S380" s="43">
        <f t="shared" si="63"/>
        <v>7</v>
      </c>
      <c r="T380" s="43">
        <f t="shared" si="64"/>
        <v>17</v>
      </c>
      <c r="U380" s="43">
        <f t="shared" si="65"/>
        <v>3</v>
      </c>
      <c r="V380" s="43">
        <f t="shared" si="66"/>
        <v>1</v>
      </c>
      <c r="W380" s="43">
        <f t="shared" si="67"/>
        <v>-4</v>
      </c>
      <c r="X380">
        <f t="shared" si="68"/>
        <v>168</v>
      </c>
      <c r="Y380">
        <f t="shared" si="69"/>
        <v>4.8</v>
      </c>
    </row>
    <row r="381" spans="1:25">
      <c r="A381" s="43"/>
      <c r="B381" s="43" t="s">
        <v>24959</v>
      </c>
      <c r="C381" s="43">
        <v>0</v>
      </c>
      <c r="D381" s="43">
        <v>0</v>
      </c>
      <c r="E381" s="43">
        <f t="shared" si="70"/>
        <v>0</v>
      </c>
      <c r="F381" s="43"/>
      <c r="G381" s="43"/>
      <c r="H381" s="43"/>
      <c r="I381" s="43">
        <v>16</v>
      </c>
      <c r="J381" s="43">
        <v>32</v>
      </c>
      <c r="K381" s="43">
        <v>0</v>
      </c>
      <c r="L381" s="43">
        <v>2</v>
      </c>
      <c r="M381" s="43">
        <v>0</v>
      </c>
      <c r="N381" s="43">
        <v>0</v>
      </c>
      <c r="O381" s="43">
        <v>0</v>
      </c>
      <c r="P381" s="43">
        <f t="shared" si="71"/>
        <v>92</v>
      </c>
      <c r="Q381" s="43">
        <f t="shared" si="61"/>
        <v>16</v>
      </c>
      <c r="R381" s="43">
        <f t="shared" si="62"/>
        <v>32</v>
      </c>
      <c r="S381" s="43">
        <f t="shared" si="63"/>
        <v>0</v>
      </c>
      <c r="T381" s="43">
        <f t="shared" si="64"/>
        <v>2</v>
      </c>
      <c r="U381" s="43">
        <f t="shared" si="65"/>
        <v>0</v>
      </c>
      <c r="V381" s="43">
        <f t="shared" si="66"/>
        <v>0</v>
      </c>
      <c r="W381" s="43">
        <f t="shared" si="67"/>
        <v>0</v>
      </c>
      <c r="X381">
        <f t="shared" si="68"/>
        <v>92</v>
      </c>
      <c r="Y381">
        <f t="shared" si="69"/>
        <v>5.75</v>
      </c>
    </row>
    <row r="382" spans="1:25">
      <c r="A382" s="43"/>
      <c r="B382" s="43" t="s">
        <v>24960</v>
      </c>
      <c r="C382" s="43">
        <v>0</v>
      </c>
      <c r="D382" s="43">
        <v>0</v>
      </c>
      <c r="E382" s="43">
        <f t="shared" si="70"/>
        <v>0</v>
      </c>
      <c r="F382" s="43"/>
      <c r="G382" s="43"/>
      <c r="H382" s="43"/>
      <c r="I382" s="43">
        <v>19</v>
      </c>
      <c r="J382" s="43">
        <v>21</v>
      </c>
      <c r="K382" s="43">
        <v>7</v>
      </c>
      <c r="L382" s="43">
        <v>6</v>
      </c>
      <c r="M382" s="43">
        <v>0</v>
      </c>
      <c r="N382" s="43">
        <v>0</v>
      </c>
      <c r="O382" s="43">
        <v>-2</v>
      </c>
      <c r="P382" s="43">
        <f t="shared" si="71"/>
        <v>66</v>
      </c>
      <c r="Q382" s="43">
        <f t="shared" si="61"/>
        <v>19</v>
      </c>
      <c r="R382" s="43">
        <f t="shared" si="62"/>
        <v>21</v>
      </c>
      <c r="S382" s="43">
        <f t="shared" si="63"/>
        <v>7</v>
      </c>
      <c r="T382" s="43">
        <f t="shared" si="64"/>
        <v>6</v>
      </c>
      <c r="U382" s="43">
        <f t="shared" si="65"/>
        <v>0</v>
      </c>
      <c r="V382" s="43">
        <f t="shared" si="66"/>
        <v>0</v>
      </c>
      <c r="W382" s="43">
        <f t="shared" si="67"/>
        <v>-2</v>
      </c>
      <c r="X382">
        <f t="shared" si="68"/>
        <v>66</v>
      </c>
      <c r="Y382">
        <f t="shared" si="69"/>
        <v>3.4736842105263159</v>
      </c>
    </row>
    <row r="383" spans="1:25">
      <c r="A383" s="43"/>
      <c r="B383" s="43" t="s">
        <v>24961</v>
      </c>
      <c r="C383" s="43">
        <v>0</v>
      </c>
      <c r="D383" s="43">
        <v>0</v>
      </c>
      <c r="E383" s="43">
        <f t="shared" si="70"/>
        <v>0</v>
      </c>
      <c r="F383" s="43"/>
      <c r="G383" s="43"/>
      <c r="H383" s="43"/>
      <c r="I383" s="43">
        <v>0</v>
      </c>
      <c r="J383" s="43">
        <v>0</v>
      </c>
      <c r="K383" s="43">
        <v>0</v>
      </c>
      <c r="L383" s="43">
        <v>0</v>
      </c>
      <c r="M383" s="43">
        <v>0</v>
      </c>
      <c r="N383" s="43">
        <v>0</v>
      </c>
      <c r="O383" s="43">
        <v>0</v>
      </c>
      <c r="P383" s="43">
        <f t="shared" si="71"/>
        <v>0</v>
      </c>
      <c r="Q383" s="43">
        <f t="shared" si="61"/>
        <v>0</v>
      </c>
      <c r="R383" s="43">
        <f t="shared" si="62"/>
        <v>0</v>
      </c>
      <c r="S383" s="43">
        <f t="shared" si="63"/>
        <v>0</v>
      </c>
      <c r="T383" s="43">
        <f t="shared" si="64"/>
        <v>0</v>
      </c>
      <c r="U383" s="43">
        <f t="shared" si="65"/>
        <v>0</v>
      </c>
      <c r="V383" s="43">
        <f t="shared" si="66"/>
        <v>0</v>
      </c>
      <c r="W383" s="43">
        <f t="shared" si="67"/>
        <v>0</v>
      </c>
      <c r="X383">
        <f t="shared" si="68"/>
        <v>0</v>
      </c>
      <c r="Y383">
        <f t="shared" si="69"/>
        <v>0</v>
      </c>
    </row>
    <row r="384" spans="1:25">
      <c r="A384" s="43"/>
      <c r="B384" s="43" t="s">
        <v>24962</v>
      </c>
      <c r="C384" s="43">
        <v>0</v>
      </c>
      <c r="D384" s="43">
        <v>0</v>
      </c>
      <c r="E384" s="43">
        <f t="shared" si="70"/>
        <v>0</v>
      </c>
      <c r="F384" s="43"/>
      <c r="G384" s="43"/>
      <c r="H384" s="43"/>
      <c r="I384" s="43">
        <v>0</v>
      </c>
      <c r="J384" s="43">
        <v>2</v>
      </c>
      <c r="K384" s="43">
        <v>0</v>
      </c>
      <c r="L384" s="43">
        <v>0</v>
      </c>
      <c r="M384" s="43">
        <v>0</v>
      </c>
      <c r="N384" s="43">
        <v>0</v>
      </c>
      <c r="O384" s="43">
        <v>0</v>
      </c>
      <c r="P384" s="43">
        <f t="shared" si="71"/>
        <v>2</v>
      </c>
      <c r="Q384" s="43">
        <f t="shared" si="61"/>
        <v>0</v>
      </c>
      <c r="R384" s="43">
        <f t="shared" si="62"/>
        <v>2</v>
      </c>
      <c r="S384" s="43">
        <f t="shared" si="63"/>
        <v>0</v>
      </c>
      <c r="T384" s="43">
        <f t="shared" si="64"/>
        <v>0</v>
      </c>
      <c r="U384" s="43">
        <f t="shared" si="65"/>
        <v>0</v>
      </c>
      <c r="V384" s="43">
        <f t="shared" si="66"/>
        <v>0</v>
      </c>
      <c r="W384" s="43">
        <f t="shared" si="67"/>
        <v>0</v>
      </c>
      <c r="X384">
        <f t="shared" si="68"/>
        <v>2</v>
      </c>
      <c r="Y384">
        <f t="shared" si="69"/>
        <v>2</v>
      </c>
    </row>
    <row r="385" spans="1:25">
      <c r="A385" s="43"/>
      <c r="B385" s="43" t="s">
        <v>24963</v>
      </c>
      <c r="C385" s="43">
        <v>0</v>
      </c>
      <c r="D385" s="43">
        <v>0</v>
      </c>
      <c r="E385" s="43">
        <f t="shared" si="70"/>
        <v>0</v>
      </c>
      <c r="F385" s="43"/>
      <c r="G385" s="43"/>
      <c r="H385" s="43"/>
      <c r="I385" s="43">
        <v>13</v>
      </c>
      <c r="J385" s="43">
        <v>26</v>
      </c>
      <c r="K385" s="43">
        <v>0</v>
      </c>
      <c r="L385" s="43">
        <v>1</v>
      </c>
      <c r="M385" s="43">
        <v>0</v>
      </c>
      <c r="N385" s="43">
        <v>0</v>
      </c>
      <c r="O385" s="43">
        <v>0</v>
      </c>
      <c r="P385" s="43">
        <f t="shared" si="71"/>
        <v>76</v>
      </c>
      <c r="Q385" s="43">
        <f t="shared" si="61"/>
        <v>13</v>
      </c>
      <c r="R385" s="43">
        <f t="shared" si="62"/>
        <v>26</v>
      </c>
      <c r="S385" s="43">
        <f t="shared" si="63"/>
        <v>0</v>
      </c>
      <c r="T385" s="43">
        <f t="shared" si="64"/>
        <v>1</v>
      </c>
      <c r="U385" s="43">
        <f t="shared" si="65"/>
        <v>0</v>
      </c>
      <c r="V385" s="43">
        <f t="shared" si="66"/>
        <v>0</v>
      </c>
      <c r="W385" s="43">
        <f t="shared" si="67"/>
        <v>0</v>
      </c>
      <c r="X385">
        <f t="shared" si="68"/>
        <v>76</v>
      </c>
      <c r="Y385">
        <f t="shared" si="69"/>
        <v>5.8461538461538458</v>
      </c>
    </row>
    <row r="386" spans="1:25">
      <c r="A386" s="43"/>
      <c r="B386" s="43" t="s">
        <v>24964</v>
      </c>
      <c r="C386" s="43">
        <v>0</v>
      </c>
      <c r="D386" s="43">
        <v>0</v>
      </c>
      <c r="E386" s="43">
        <f t="shared" si="70"/>
        <v>0</v>
      </c>
      <c r="F386" s="43"/>
      <c r="G386" s="43"/>
      <c r="H386" s="43"/>
      <c r="I386" s="43">
        <v>13</v>
      </c>
      <c r="J386" s="43">
        <v>28</v>
      </c>
      <c r="K386" s="43">
        <v>0</v>
      </c>
      <c r="L386" s="43">
        <v>0</v>
      </c>
      <c r="M386" s="43">
        <v>0</v>
      </c>
      <c r="N386" s="43">
        <v>0</v>
      </c>
      <c r="O386" s="43">
        <v>0</v>
      </c>
      <c r="P386" s="43">
        <f t="shared" si="71"/>
        <v>80</v>
      </c>
      <c r="Q386" s="43">
        <f t="shared" ref="Q386:Q404" si="72">IF(TYPE(I386)=1,I386,0)</f>
        <v>13</v>
      </c>
      <c r="R386" s="43">
        <f t="shared" ref="R386:R404" si="73">IF(TYPE(J386)=1,J386,0)</f>
        <v>28</v>
      </c>
      <c r="S386" s="43">
        <f t="shared" ref="S386:S404" si="74">IF(TYPE(K386)=1,K386,0)</f>
        <v>0</v>
      </c>
      <c r="T386" s="43">
        <f t="shared" ref="T386:T404" si="75">IF(TYPE(L386)=1,L386,0)</f>
        <v>0</v>
      </c>
      <c r="U386" s="43">
        <f t="shared" ref="U386:U404" si="76">IF(TYPE(M386)=1,M386,0)</f>
        <v>0</v>
      </c>
      <c r="V386" s="43">
        <f t="shared" ref="V386:V404" si="77">IF(TYPE(N386)=1,N386,0)</f>
        <v>0</v>
      </c>
      <c r="W386" s="43">
        <f t="shared" ref="W386:W404" si="78">IF(TYPE(O386)=1,O386,0)</f>
        <v>0</v>
      </c>
      <c r="X386">
        <f t="shared" ref="X386:X404" si="79">(Q386*$Q$1)+(R386*$R$1)+(S386*$S$1)+(T386*$T$1)+(U386*$U$1)+(V386*$V$1)+(W386*$W$1)</f>
        <v>80</v>
      </c>
      <c r="Y386">
        <f t="shared" ref="Y386:Y404" si="80">IF(I386=0,X386,X386/Q386)</f>
        <v>6.1538461538461542</v>
      </c>
    </row>
    <row r="387" spans="1:25">
      <c r="A387" s="43"/>
      <c r="B387" s="43" t="s">
        <v>24965</v>
      </c>
      <c r="C387" s="43">
        <v>0</v>
      </c>
      <c r="D387" s="43">
        <v>0</v>
      </c>
      <c r="E387" s="43">
        <f t="shared" si="70"/>
        <v>0</v>
      </c>
      <c r="F387" s="43"/>
      <c r="G387" s="43"/>
      <c r="H387" s="43"/>
      <c r="I387" s="43">
        <v>13</v>
      </c>
      <c r="J387" s="43">
        <v>25</v>
      </c>
      <c r="K387" s="43">
        <v>0</v>
      </c>
      <c r="L387" s="43">
        <v>2</v>
      </c>
      <c r="M387" s="43">
        <v>0</v>
      </c>
      <c r="N387" s="43">
        <v>0</v>
      </c>
      <c r="O387" s="43">
        <v>-1</v>
      </c>
      <c r="P387" s="43">
        <f t="shared" si="71"/>
        <v>74</v>
      </c>
      <c r="Q387" s="43">
        <f t="shared" si="72"/>
        <v>13</v>
      </c>
      <c r="R387" s="43">
        <f t="shared" si="73"/>
        <v>25</v>
      </c>
      <c r="S387" s="43">
        <f t="shared" si="74"/>
        <v>0</v>
      </c>
      <c r="T387" s="43">
        <f t="shared" si="75"/>
        <v>2</v>
      </c>
      <c r="U387" s="43">
        <f t="shared" si="76"/>
        <v>0</v>
      </c>
      <c r="V387" s="43">
        <f t="shared" si="77"/>
        <v>0</v>
      </c>
      <c r="W387" s="43">
        <f t="shared" si="78"/>
        <v>-1</v>
      </c>
      <c r="X387">
        <f t="shared" si="79"/>
        <v>74</v>
      </c>
      <c r="Y387">
        <f t="shared" si="80"/>
        <v>5.6923076923076925</v>
      </c>
    </row>
    <row r="388" spans="1:25">
      <c r="A388" s="43"/>
      <c r="B388" s="43" t="s">
        <v>24966</v>
      </c>
      <c r="C388" s="43">
        <v>0</v>
      </c>
      <c r="D388" s="43">
        <v>0</v>
      </c>
      <c r="E388" s="43">
        <f t="shared" si="70"/>
        <v>0</v>
      </c>
      <c r="F388" s="43"/>
      <c r="G388" s="43"/>
      <c r="H388" s="43"/>
      <c r="I388" s="43">
        <v>13</v>
      </c>
      <c r="J388" s="43">
        <v>28</v>
      </c>
      <c r="K388" s="43">
        <v>0</v>
      </c>
      <c r="L388" s="43">
        <v>1</v>
      </c>
      <c r="M388" s="43">
        <v>0</v>
      </c>
      <c r="N388" s="43">
        <v>0</v>
      </c>
      <c r="O388" s="43">
        <v>0</v>
      </c>
      <c r="P388" s="43">
        <f t="shared" si="71"/>
        <v>78</v>
      </c>
      <c r="Q388" s="43">
        <f t="shared" si="72"/>
        <v>13</v>
      </c>
      <c r="R388" s="43">
        <f t="shared" si="73"/>
        <v>28</v>
      </c>
      <c r="S388" s="43">
        <f t="shared" si="74"/>
        <v>0</v>
      </c>
      <c r="T388" s="43">
        <f t="shared" si="75"/>
        <v>1</v>
      </c>
      <c r="U388" s="43">
        <f t="shared" si="76"/>
        <v>0</v>
      </c>
      <c r="V388" s="43">
        <f t="shared" si="77"/>
        <v>0</v>
      </c>
      <c r="W388" s="43">
        <f t="shared" si="78"/>
        <v>0</v>
      </c>
      <c r="X388">
        <f t="shared" si="79"/>
        <v>78</v>
      </c>
      <c r="Y388">
        <f t="shared" si="80"/>
        <v>6</v>
      </c>
    </row>
    <row r="389" spans="1:25">
      <c r="A389" s="43"/>
      <c r="B389" s="43" t="s">
        <v>24967</v>
      </c>
      <c r="C389" s="43">
        <v>0</v>
      </c>
      <c r="D389" s="43">
        <v>0</v>
      </c>
      <c r="E389" s="43">
        <f t="shared" si="70"/>
        <v>0</v>
      </c>
      <c r="F389" s="43"/>
      <c r="G389" s="43"/>
      <c r="H389" s="43"/>
      <c r="I389" s="43">
        <v>34</v>
      </c>
      <c r="J389" s="43">
        <v>56</v>
      </c>
      <c r="K389" s="43">
        <v>7</v>
      </c>
      <c r="L389" s="43">
        <v>17</v>
      </c>
      <c r="M389" s="43">
        <v>3</v>
      </c>
      <c r="N389" s="43">
        <v>1</v>
      </c>
      <c r="O389" s="43">
        <v>-4</v>
      </c>
      <c r="P389" s="43">
        <f t="shared" si="71"/>
        <v>162</v>
      </c>
      <c r="Q389" s="43">
        <f t="shared" si="72"/>
        <v>34</v>
      </c>
      <c r="R389" s="43">
        <f t="shared" si="73"/>
        <v>56</v>
      </c>
      <c r="S389" s="43">
        <f t="shared" si="74"/>
        <v>7</v>
      </c>
      <c r="T389" s="43">
        <f t="shared" si="75"/>
        <v>17</v>
      </c>
      <c r="U389" s="43">
        <f t="shared" si="76"/>
        <v>3</v>
      </c>
      <c r="V389" s="43">
        <f t="shared" si="77"/>
        <v>1</v>
      </c>
      <c r="W389" s="43">
        <f t="shared" si="78"/>
        <v>-4</v>
      </c>
      <c r="X389">
        <f t="shared" si="79"/>
        <v>162</v>
      </c>
      <c r="Y389">
        <f t="shared" si="80"/>
        <v>4.7647058823529411</v>
      </c>
    </row>
    <row r="390" spans="1:25">
      <c r="A390" s="43"/>
      <c r="B390" s="43" t="s">
        <v>24968</v>
      </c>
      <c r="C390" s="43">
        <v>0</v>
      </c>
      <c r="D390" s="43">
        <v>0</v>
      </c>
      <c r="E390" s="43">
        <f t="shared" si="70"/>
        <v>0</v>
      </c>
      <c r="F390" s="43"/>
      <c r="G390" s="43"/>
      <c r="H390" s="43"/>
      <c r="I390" s="43">
        <v>15</v>
      </c>
      <c r="J390" s="43">
        <v>30</v>
      </c>
      <c r="K390" s="43">
        <v>0</v>
      </c>
      <c r="L390" s="43">
        <v>2</v>
      </c>
      <c r="M390" s="43">
        <v>0</v>
      </c>
      <c r="N390" s="43">
        <v>0</v>
      </c>
      <c r="O390" s="43">
        <v>0</v>
      </c>
      <c r="P390" s="43">
        <f t="shared" si="71"/>
        <v>86</v>
      </c>
      <c r="Q390" s="43">
        <f t="shared" si="72"/>
        <v>15</v>
      </c>
      <c r="R390" s="43">
        <f t="shared" si="73"/>
        <v>30</v>
      </c>
      <c r="S390" s="43">
        <f t="shared" si="74"/>
        <v>0</v>
      </c>
      <c r="T390" s="43">
        <f t="shared" si="75"/>
        <v>2</v>
      </c>
      <c r="U390" s="43">
        <f t="shared" si="76"/>
        <v>0</v>
      </c>
      <c r="V390" s="43">
        <f t="shared" si="77"/>
        <v>0</v>
      </c>
      <c r="W390" s="43">
        <f t="shared" si="78"/>
        <v>0</v>
      </c>
      <c r="X390">
        <f t="shared" si="79"/>
        <v>86</v>
      </c>
      <c r="Y390">
        <f t="shared" si="80"/>
        <v>5.7333333333333334</v>
      </c>
    </row>
    <row r="391" spans="1:25">
      <c r="A391" s="43"/>
      <c r="B391" s="43" t="s">
        <v>25198</v>
      </c>
      <c r="C391" s="43">
        <v>0</v>
      </c>
      <c r="D391" s="43">
        <v>0</v>
      </c>
      <c r="E391" s="43">
        <f t="shared" si="70"/>
        <v>0</v>
      </c>
      <c r="F391" s="43"/>
      <c r="G391" s="43"/>
      <c r="H391" s="43"/>
      <c r="I391" s="43">
        <v>10</v>
      </c>
      <c r="J391" s="43">
        <v>13</v>
      </c>
      <c r="K391" s="43">
        <v>2</v>
      </c>
      <c r="L391" s="43">
        <v>0</v>
      </c>
      <c r="M391" s="43">
        <v>0</v>
      </c>
      <c r="N391" s="43">
        <v>0</v>
      </c>
      <c r="O391" s="43">
        <v>1</v>
      </c>
      <c r="P391" s="43">
        <f t="shared" si="71"/>
        <v>46</v>
      </c>
      <c r="Q391" s="43">
        <f t="shared" si="72"/>
        <v>10</v>
      </c>
      <c r="R391" s="43">
        <f t="shared" si="73"/>
        <v>13</v>
      </c>
      <c r="S391" s="43">
        <f t="shared" si="74"/>
        <v>2</v>
      </c>
      <c r="T391" s="43">
        <f t="shared" si="75"/>
        <v>0</v>
      </c>
      <c r="U391" s="43">
        <f t="shared" si="76"/>
        <v>0</v>
      </c>
      <c r="V391" s="43">
        <f t="shared" si="77"/>
        <v>0</v>
      </c>
      <c r="W391" s="43">
        <f t="shared" si="78"/>
        <v>1</v>
      </c>
      <c r="X391">
        <f t="shared" si="79"/>
        <v>46</v>
      </c>
      <c r="Y391">
        <f t="shared" si="80"/>
        <v>4.5999999999999996</v>
      </c>
    </row>
    <row r="392" spans="1:25">
      <c r="A392" s="43"/>
      <c r="B392" s="43" t="s">
        <v>25199</v>
      </c>
      <c r="C392" s="43">
        <v>0</v>
      </c>
      <c r="D392" s="43">
        <v>0</v>
      </c>
      <c r="E392" s="43">
        <f t="shared" si="70"/>
        <v>0</v>
      </c>
      <c r="F392" s="43"/>
      <c r="G392" s="43"/>
      <c r="H392" s="43"/>
      <c r="I392" s="43">
        <v>8</v>
      </c>
      <c r="J392" s="43">
        <v>12</v>
      </c>
      <c r="K392" s="43">
        <v>1</v>
      </c>
      <c r="L392" s="43">
        <v>1</v>
      </c>
      <c r="M392" s="43">
        <v>0</v>
      </c>
      <c r="N392" s="43">
        <v>0</v>
      </c>
      <c r="O392" s="43">
        <v>1</v>
      </c>
      <c r="P392" s="43">
        <f t="shared" si="71"/>
        <v>38</v>
      </c>
      <c r="Q392" s="43">
        <f t="shared" si="72"/>
        <v>8</v>
      </c>
      <c r="R392" s="43">
        <f t="shared" si="73"/>
        <v>12</v>
      </c>
      <c r="S392" s="43">
        <f t="shared" si="74"/>
        <v>1</v>
      </c>
      <c r="T392" s="43">
        <f t="shared" si="75"/>
        <v>1</v>
      </c>
      <c r="U392" s="43">
        <f t="shared" si="76"/>
        <v>0</v>
      </c>
      <c r="V392" s="43">
        <f t="shared" si="77"/>
        <v>0</v>
      </c>
      <c r="W392" s="43">
        <f t="shared" si="78"/>
        <v>1</v>
      </c>
      <c r="X392">
        <f t="shared" si="79"/>
        <v>38</v>
      </c>
      <c r="Y392">
        <f t="shared" si="80"/>
        <v>4.75</v>
      </c>
    </row>
    <row r="393" spans="1:25">
      <c r="A393" s="43"/>
      <c r="B393" s="43" t="s">
        <v>24969</v>
      </c>
      <c r="C393" s="43">
        <v>0</v>
      </c>
      <c r="D393" s="43">
        <v>0</v>
      </c>
      <c r="E393" s="43">
        <f t="shared" si="70"/>
        <v>0</v>
      </c>
      <c r="F393" s="43"/>
      <c r="G393" s="43"/>
      <c r="H393" s="43"/>
      <c r="I393" s="43">
        <v>9</v>
      </c>
      <c r="J393" s="43">
        <v>11</v>
      </c>
      <c r="K393" s="43">
        <v>2</v>
      </c>
      <c r="L393" s="43">
        <v>12</v>
      </c>
      <c r="M393" s="43">
        <v>2</v>
      </c>
      <c r="N393" s="43">
        <v>0</v>
      </c>
      <c r="O393" s="43">
        <v>-3</v>
      </c>
      <c r="P393" s="43">
        <f t="shared" si="71"/>
        <v>30</v>
      </c>
      <c r="Q393" s="43">
        <f t="shared" si="72"/>
        <v>9</v>
      </c>
      <c r="R393" s="43">
        <f t="shared" si="73"/>
        <v>11</v>
      </c>
      <c r="S393" s="43">
        <f t="shared" si="74"/>
        <v>2</v>
      </c>
      <c r="T393" s="43">
        <f t="shared" si="75"/>
        <v>12</v>
      </c>
      <c r="U393" s="43">
        <f t="shared" si="76"/>
        <v>2</v>
      </c>
      <c r="V393" s="43">
        <f t="shared" si="77"/>
        <v>0</v>
      </c>
      <c r="W393" s="43">
        <f t="shared" si="78"/>
        <v>-3</v>
      </c>
      <c r="X393">
        <f t="shared" si="79"/>
        <v>30</v>
      </c>
      <c r="Y393">
        <f t="shared" si="80"/>
        <v>3.3333333333333335</v>
      </c>
    </row>
    <row r="394" spans="1:25">
      <c r="A394" s="43"/>
      <c r="B394" s="43" t="s">
        <v>24970</v>
      </c>
      <c r="C394" s="43">
        <v>0</v>
      </c>
      <c r="D394" s="43">
        <v>0</v>
      </c>
      <c r="E394" s="43">
        <f t="shared" si="70"/>
        <v>0</v>
      </c>
      <c r="F394" s="43"/>
      <c r="G394" s="43"/>
      <c r="H394" s="43"/>
      <c r="I394" s="43">
        <v>9</v>
      </c>
      <c r="J394" s="43">
        <v>11</v>
      </c>
      <c r="K394" s="43">
        <v>2</v>
      </c>
      <c r="L394" s="43">
        <v>9</v>
      </c>
      <c r="M394" s="43">
        <v>1</v>
      </c>
      <c r="N394" s="43">
        <v>0</v>
      </c>
      <c r="O394" s="43">
        <v>-2</v>
      </c>
      <c r="P394" s="43">
        <f t="shared" si="71"/>
        <v>30</v>
      </c>
      <c r="Q394" s="43">
        <f t="shared" si="72"/>
        <v>9</v>
      </c>
      <c r="R394" s="43">
        <f t="shared" si="73"/>
        <v>11</v>
      </c>
      <c r="S394" s="43">
        <f t="shared" si="74"/>
        <v>2</v>
      </c>
      <c r="T394" s="43">
        <f t="shared" si="75"/>
        <v>9</v>
      </c>
      <c r="U394" s="43">
        <f t="shared" si="76"/>
        <v>1</v>
      </c>
      <c r="V394" s="43">
        <f t="shared" si="77"/>
        <v>0</v>
      </c>
      <c r="W394" s="43">
        <f t="shared" si="78"/>
        <v>-2</v>
      </c>
      <c r="X394">
        <f t="shared" si="79"/>
        <v>30</v>
      </c>
      <c r="Y394">
        <f t="shared" si="80"/>
        <v>3.3333333333333335</v>
      </c>
    </row>
    <row r="395" spans="1:25">
      <c r="A395" s="43"/>
      <c r="B395" s="43" t="s">
        <v>24971</v>
      </c>
      <c r="C395" s="43">
        <v>0</v>
      </c>
      <c r="D395" s="43">
        <v>0</v>
      </c>
      <c r="E395" s="43">
        <f t="shared" si="70"/>
        <v>0</v>
      </c>
      <c r="F395" s="43"/>
      <c r="G395" s="43"/>
      <c r="H395" s="43"/>
      <c r="I395" s="43">
        <v>11</v>
      </c>
      <c r="J395" s="43">
        <v>22</v>
      </c>
      <c r="K395" s="43">
        <v>0</v>
      </c>
      <c r="L395" s="43">
        <v>1</v>
      </c>
      <c r="M395" s="43">
        <v>0</v>
      </c>
      <c r="N395" s="43">
        <v>0</v>
      </c>
      <c r="O395" s="43">
        <v>0</v>
      </c>
      <c r="P395" s="43">
        <f t="shared" si="71"/>
        <v>64</v>
      </c>
      <c r="Q395" s="43">
        <f t="shared" si="72"/>
        <v>11</v>
      </c>
      <c r="R395" s="43">
        <f t="shared" si="73"/>
        <v>22</v>
      </c>
      <c r="S395" s="43">
        <f t="shared" si="74"/>
        <v>0</v>
      </c>
      <c r="T395" s="43">
        <f t="shared" si="75"/>
        <v>1</v>
      </c>
      <c r="U395" s="43">
        <f t="shared" si="76"/>
        <v>0</v>
      </c>
      <c r="V395" s="43">
        <f t="shared" si="77"/>
        <v>0</v>
      </c>
      <c r="W395" s="43">
        <f t="shared" si="78"/>
        <v>0</v>
      </c>
      <c r="X395">
        <f t="shared" si="79"/>
        <v>64</v>
      </c>
      <c r="Y395">
        <f t="shared" si="80"/>
        <v>5.8181818181818183</v>
      </c>
    </row>
    <row r="396" spans="1:25">
      <c r="A396" s="43"/>
      <c r="B396" s="43" t="s">
        <v>24972</v>
      </c>
      <c r="C396" s="43">
        <v>0</v>
      </c>
      <c r="D396" s="43">
        <v>0</v>
      </c>
      <c r="E396" s="43">
        <f t="shared" si="70"/>
        <v>0</v>
      </c>
      <c r="F396" s="43"/>
      <c r="G396" s="43"/>
      <c r="H396" s="43"/>
      <c r="I396" s="43">
        <v>11</v>
      </c>
      <c r="J396" s="43">
        <v>24</v>
      </c>
      <c r="K396" s="43">
        <v>0</v>
      </c>
      <c r="L396" s="43">
        <v>0</v>
      </c>
      <c r="M396" s="43">
        <v>0</v>
      </c>
      <c r="N396" s="43">
        <v>0</v>
      </c>
      <c r="O396" s="43">
        <v>0</v>
      </c>
      <c r="P396" s="43">
        <f t="shared" si="71"/>
        <v>68</v>
      </c>
      <c r="Q396" s="43">
        <f t="shared" si="72"/>
        <v>11</v>
      </c>
      <c r="R396" s="43">
        <f t="shared" si="73"/>
        <v>24</v>
      </c>
      <c r="S396" s="43">
        <f t="shared" si="74"/>
        <v>0</v>
      </c>
      <c r="T396" s="43">
        <f t="shared" si="75"/>
        <v>0</v>
      </c>
      <c r="U396" s="43">
        <f t="shared" si="76"/>
        <v>0</v>
      </c>
      <c r="V396" s="43">
        <f t="shared" si="77"/>
        <v>0</v>
      </c>
      <c r="W396" s="43">
        <f t="shared" si="78"/>
        <v>0</v>
      </c>
      <c r="X396">
        <f t="shared" si="79"/>
        <v>68</v>
      </c>
      <c r="Y396">
        <f t="shared" si="80"/>
        <v>6.1818181818181817</v>
      </c>
    </row>
    <row r="397" spans="1:25">
      <c r="A397" s="43"/>
      <c r="B397" s="43" t="s">
        <v>24973</v>
      </c>
      <c r="C397" s="43">
        <v>0</v>
      </c>
      <c r="D397" s="43">
        <v>0</v>
      </c>
      <c r="E397" s="43">
        <f t="shared" si="70"/>
        <v>0</v>
      </c>
      <c r="F397" s="43"/>
      <c r="G397" s="43"/>
      <c r="H397" s="43"/>
      <c r="I397" s="43">
        <v>11</v>
      </c>
      <c r="J397" s="43">
        <v>21</v>
      </c>
      <c r="K397" s="43">
        <v>0</v>
      </c>
      <c r="L397" s="43">
        <v>2</v>
      </c>
      <c r="M397" s="43">
        <v>0</v>
      </c>
      <c r="N397" s="43">
        <v>0</v>
      </c>
      <c r="O397" s="43">
        <v>-1</v>
      </c>
      <c r="P397" s="43">
        <f t="shared" si="71"/>
        <v>62</v>
      </c>
      <c r="Q397" s="43">
        <f t="shared" si="72"/>
        <v>11</v>
      </c>
      <c r="R397" s="43">
        <f t="shared" si="73"/>
        <v>21</v>
      </c>
      <c r="S397" s="43">
        <f t="shared" si="74"/>
        <v>0</v>
      </c>
      <c r="T397" s="43">
        <f t="shared" si="75"/>
        <v>2</v>
      </c>
      <c r="U397" s="43">
        <f t="shared" si="76"/>
        <v>0</v>
      </c>
      <c r="V397" s="43">
        <f t="shared" si="77"/>
        <v>0</v>
      </c>
      <c r="W397" s="43">
        <f t="shared" si="78"/>
        <v>-1</v>
      </c>
      <c r="X397">
        <f t="shared" si="79"/>
        <v>62</v>
      </c>
      <c r="Y397">
        <f t="shared" si="80"/>
        <v>5.6363636363636367</v>
      </c>
    </row>
    <row r="398" spans="1:25">
      <c r="A398" s="43"/>
      <c r="B398" s="43" t="s">
        <v>24974</v>
      </c>
      <c r="C398" s="43">
        <v>0</v>
      </c>
      <c r="D398" s="43">
        <v>0</v>
      </c>
      <c r="E398" s="43">
        <f t="shared" si="70"/>
        <v>0</v>
      </c>
      <c r="F398" s="43"/>
      <c r="G398" s="43"/>
      <c r="H398" s="43"/>
      <c r="I398" s="43">
        <v>11</v>
      </c>
      <c r="J398" s="43">
        <v>24</v>
      </c>
      <c r="K398" s="43">
        <v>0</v>
      </c>
      <c r="L398" s="43">
        <v>1</v>
      </c>
      <c r="M398" s="43">
        <v>0</v>
      </c>
      <c r="N398" s="43">
        <v>0</v>
      </c>
      <c r="O398" s="43">
        <v>0</v>
      </c>
      <c r="P398" s="43">
        <f t="shared" si="71"/>
        <v>66</v>
      </c>
      <c r="Q398" s="43">
        <f t="shared" si="72"/>
        <v>11</v>
      </c>
      <c r="R398" s="43">
        <f t="shared" si="73"/>
        <v>24</v>
      </c>
      <c r="S398" s="43">
        <f t="shared" si="74"/>
        <v>0</v>
      </c>
      <c r="T398" s="43">
        <f t="shared" si="75"/>
        <v>1</v>
      </c>
      <c r="U398" s="43">
        <f t="shared" si="76"/>
        <v>0</v>
      </c>
      <c r="V398" s="43">
        <f t="shared" si="77"/>
        <v>0</v>
      </c>
      <c r="W398" s="43">
        <f t="shared" si="78"/>
        <v>0</v>
      </c>
      <c r="X398">
        <f t="shared" si="79"/>
        <v>66</v>
      </c>
      <c r="Y398">
        <f t="shared" si="80"/>
        <v>6</v>
      </c>
    </row>
    <row r="399" spans="1:25">
      <c r="B399" t="s">
        <v>24975</v>
      </c>
      <c r="C399">
        <v>0</v>
      </c>
      <c r="D399">
        <v>0</v>
      </c>
      <c r="E399">
        <f t="shared" si="70"/>
        <v>0</v>
      </c>
      <c r="I399">
        <v>32</v>
      </c>
      <c r="J399">
        <v>52</v>
      </c>
      <c r="K399">
        <v>7</v>
      </c>
      <c r="L399">
        <v>17</v>
      </c>
      <c r="M399">
        <v>3</v>
      </c>
      <c r="N399">
        <v>1</v>
      </c>
      <c r="O399">
        <v>-4</v>
      </c>
      <c r="P399">
        <f t="shared" si="71"/>
        <v>150</v>
      </c>
      <c r="Q399">
        <f t="shared" si="72"/>
        <v>32</v>
      </c>
      <c r="R399">
        <f t="shared" si="73"/>
        <v>52</v>
      </c>
      <c r="S399">
        <f t="shared" si="74"/>
        <v>7</v>
      </c>
      <c r="T399">
        <f t="shared" si="75"/>
        <v>17</v>
      </c>
      <c r="U399">
        <f t="shared" si="76"/>
        <v>3</v>
      </c>
      <c r="V399">
        <f t="shared" si="77"/>
        <v>1</v>
      </c>
      <c r="W399">
        <f t="shared" si="78"/>
        <v>-4</v>
      </c>
      <c r="X399">
        <f t="shared" si="79"/>
        <v>150</v>
      </c>
      <c r="Y399">
        <f t="shared" si="80"/>
        <v>4.6875</v>
      </c>
    </row>
    <row r="400" spans="1:25">
      <c r="B400" t="s">
        <v>24976</v>
      </c>
      <c r="C400">
        <v>0</v>
      </c>
      <c r="D400">
        <v>0</v>
      </c>
      <c r="E400">
        <f t="shared" si="70"/>
        <v>0</v>
      </c>
      <c r="I400">
        <v>13</v>
      </c>
      <c r="J400">
        <v>26</v>
      </c>
      <c r="K400">
        <v>0</v>
      </c>
      <c r="L400">
        <v>2</v>
      </c>
      <c r="M400">
        <v>0</v>
      </c>
      <c r="N400">
        <v>0</v>
      </c>
      <c r="O400">
        <v>0</v>
      </c>
      <c r="P400">
        <f t="shared" si="71"/>
        <v>74</v>
      </c>
      <c r="Q400">
        <f t="shared" si="72"/>
        <v>13</v>
      </c>
      <c r="R400">
        <f t="shared" si="73"/>
        <v>26</v>
      </c>
      <c r="S400">
        <f t="shared" si="74"/>
        <v>0</v>
      </c>
      <c r="T400">
        <f t="shared" si="75"/>
        <v>2</v>
      </c>
      <c r="U400">
        <f t="shared" si="76"/>
        <v>0</v>
      </c>
      <c r="V400">
        <f t="shared" si="77"/>
        <v>0</v>
      </c>
      <c r="W400">
        <f t="shared" si="78"/>
        <v>0</v>
      </c>
      <c r="X400">
        <f t="shared" si="79"/>
        <v>74</v>
      </c>
      <c r="Y400">
        <f t="shared" si="80"/>
        <v>5.6923076923076925</v>
      </c>
    </row>
    <row r="401" spans="2:25">
      <c r="B401" t="s">
        <v>24977</v>
      </c>
      <c r="C401">
        <v>0</v>
      </c>
      <c r="D401">
        <v>0</v>
      </c>
      <c r="E401">
        <f t="shared" si="70"/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f t="shared" si="71"/>
        <v>0</v>
      </c>
      <c r="Q401">
        <f t="shared" si="72"/>
        <v>0</v>
      </c>
      <c r="R401">
        <f t="shared" si="73"/>
        <v>0</v>
      </c>
      <c r="S401">
        <f t="shared" si="74"/>
        <v>0</v>
      </c>
      <c r="T401">
        <f t="shared" si="75"/>
        <v>0</v>
      </c>
      <c r="U401">
        <f t="shared" si="76"/>
        <v>0</v>
      </c>
      <c r="V401">
        <f t="shared" si="77"/>
        <v>0</v>
      </c>
      <c r="W401">
        <f t="shared" si="78"/>
        <v>0</v>
      </c>
      <c r="X401">
        <f t="shared" si="79"/>
        <v>0</v>
      </c>
      <c r="Y401">
        <f t="shared" si="80"/>
        <v>0</v>
      </c>
    </row>
    <row r="402" spans="2:25">
      <c r="B402" t="s">
        <v>24978</v>
      </c>
      <c r="C402">
        <v>0</v>
      </c>
      <c r="D402">
        <v>0</v>
      </c>
      <c r="E402">
        <f t="shared" si="70"/>
        <v>0</v>
      </c>
      <c r="I402">
        <v>0</v>
      </c>
      <c r="J402">
        <v>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f t="shared" si="71"/>
        <v>2</v>
      </c>
      <c r="Q402">
        <f t="shared" si="72"/>
        <v>0</v>
      </c>
      <c r="R402">
        <f t="shared" si="73"/>
        <v>2</v>
      </c>
      <c r="S402">
        <f t="shared" si="74"/>
        <v>0</v>
      </c>
      <c r="T402">
        <f t="shared" si="75"/>
        <v>0</v>
      </c>
      <c r="U402">
        <f t="shared" si="76"/>
        <v>0</v>
      </c>
      <c r="V402">
        <f t="shared" si="77"/>
        <v>0</v>
      </c>
      <c r="W402">
        <f t="shared" si="78"/>
        <v>0</v>
      </c>
      <c r="X402">
        <f t="shared" si="79"/>
        <v>2</v>
      </c>
      <c r="Y402">
        <f t="shared" si="80"/>
        <v>2</v>
      </c>
    </row>
    <row r="403" spans="2:25">
      <c r="B403" t="s">
        <v>24979</v>
      </c>
      <c r="C403">
        <v>0</v>
      </c>
      <c r="D403">
        <v>0</v>
      </c>
      <c r="E403">
        <f t="shared" si="70"/>
        <v>0</v>
      </c>
      <c r="I403" s="43">
        <v>9</v>
      </c>
      <c r="J403" s="43">
        <v>11</v>
      </c>
      <c r="K403" s="43">
        <v>2</v>
      </c>
      <c r="L403" s="43">
        <v>15</v>
      </c>
      <c r="M403" s="43">
        <v>3</v>
      </c>
      <c r="N403" s="43">
        <v>0</v>
      </c>
      <c r="O403" s="43">
        <v>-4</v>
      </c>
      <c r="P403" s="43">
        <f t="shared" si="71"/>
        <v>30</v>
      </c>
      <c r="Q403" s="43">
        <f t="shared" si="72"/>
        <v>9</v>
      </c>
      <c r="R403" s="43">
        <f t="shared" si="73"/>
        <v>11</v>
      </c>
      <c r="S403" s="43">
        <f t="shared" si="74"/>
        <v>2</v>
      </c>
      <c r="T403" s="43">
        <f t="shared" si="75"/>
        <v>15</v>
      </c>
      <c r="U403" s="43">
        <f t="shared" si="76"/>
        <v>3</v>
      </c>
      <c r="V403" s="43">
        <f t="shared" si="77"/>
        <v>0</v>
      </c>
      <c r="W403" s="43">
        <f t="shared" si="78"/>
        <v>-4</v>
      </c>
      <c r="X403" s="43">
        <f t="shared" si="79"/>
        <v>30</v>
      </c>
      <c r="Y403" s="43">
        <f t="shared" si="80"/>
        <v>3.3333333333333335</v>
      </c>
    </row>
    <row r="404" spans="2:25">
      <c r="B404" t="s">
        <v>24980</v>
      </c>
      <c r="C404">
        <v>0</v>
      </c>
      <c r="D404">
        <v>0</v>
      </c>
      <c r="E404">
        <f t="shared" si="70"/>
        <v>0</v>
      </c>
      <c r="I404" s="43">
        <v>10</v>
      </c>
      <c r="J404" s="43">
        <v>11</v>
      </c>
      <c r="K404" s="43">
        <v>4</v>
      </c>
      <c r="L404" s="43">
        <v>9</v>
      </c>
      <c r="M404" s="43">
        <v>1</v>
      </c>
      <c r="N404" s="43">
        <v>0</v>
      </c>
      <c r="O404" s="43">
        <v>-2</v>
      </c>
      <c r="P404" s="43">
        <f t="shared" si="71"/>
        <v>28</v>
      </c>
      <c r="Q404" s="43">
        <f t="shared" si="72"/>
        <v>10</v>
      </c>
      <c r="R404" s="43">
        <f t="shared" si="73"/>
        <v>11</v>
      </c>
      <c r="S404" s="43">
        <f t="shared" si="74"/>
        <v>4</v>
      </c>
      <c r="T404" s="43">
        <f t="shared" si="75"/>
        <v>9</v>
      </c>
      <c r="U404" s="43">
        <f t="shared" si="76"/>
        <v>1</v>
      </c>
      <c r="V404" s="43">
        <f t="shared" si="77"/>
        <v>0</v>
      </c>
      <c r="W404" s="43">
        <f t="shared" si="78"/>
        <v>-2</v>
      </c>
      <c r="X404" s="43">
        <f t="shared" si="79"/>
        <v>28</v>
      </c>
      <c r="Y404" s="43">
        <f t="shared" si="80"/>
        <v>2.8</v>
      </c>
    </row>
  </sheetData>
  <sortState ref="B2:Y404">
    <sortCondition ref="B2:B404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G</vt:lpstr>
      <vt:lpstr>TCA</vt:lpstr>
      <vt:lpstr>PPP</vt:lpstr>
      <vt:lpstr>ET</vt:lpstr>
      <vt:lpstr>AAs</vt:lpstr>
      <vt:lpstr>Ns</vt:lpstr>
      <vt:lpstr>Ls</vt:lpstr>
      <vt:lpstr>VOCs</vt:lpstr>
      <vt:lpstr>Ts</vt:lpstr>
      <vt:lpstr>FBA Ts</vt:lpstr>
      <vt:lpstr>Misc.</vt:lpstr>
      <vt:lpstr>Bio</vt:lpstr>
      <vt:lpstr>Concat</vt:lpstr>
      <vt:lpstr>PRO EXT</vt:lpstr>
      <vt:lpstr>PORFs</vt:lpstr>
      <vt:lpstr>Refs</vt:lpstr>
      <vt:lpstr>External settings</vt:lpstr>
      <vt:lpstr>Mets</vt:lpstr>
      <vt:lpstr>Reacts</vt:lpstr>
      <vt:lpstr>Sheet1</vt:lpstr>
      <vt:lpstr>grfile</vt:lpstr>
      <vt:lpstr>FBA Reacts</vt:lpstr>
      <vt:lpstr>FBA Mets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2016-09-06T16:18:27Z</dcterms:modified>
</cp:coreProperties>
</file>